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ruw\Desktop\RA\Single-use-vs-multi-use-in-health-care\Brighway\"/>
    </mc:Choice>
  </mc:AlternateContent>
  <xr:revisionPtr revIDLastSave="0" documentId="13_ncr:1_{153E3B99-6CC2-453B-B5BB-C5A18CA92668}" xr6:coauthVersionLast="47" xr6:coauthVersionMax="47" xr10:uidLastSave="{00000000-0000-0000-0000-000000000000}"/>
  <bookViews>
    <workbookView xWindow="-120" yWindow="-120" windowWidth="29040" windowHeight="17520" firstSheet="9" activeTab="19" xr2:uid="{00000000-000D-0000-FFFF-FFFF00000000}"/>
  </bookViews>
  <sheets>
    <sheet name="Overview" sheetId="26" state="hidden" r:id="rId1"/>
    <sheet name="Region south" sheetId="9" state="hidden" r:id="rId2"/>
    <sheet name="Servicekost" sheetId="1" state="hidden" r:id="rId3"/>
    <sheet name="Annulized cost" sheetId="3" state="hidden" r:id="rId4"/>
    <sheet name="Decompositon rate" sheetId="5" state="hidden" r:id="rId5"/>
    <sheet name="DU LCI" sheetId="4" r:id="rId6"/>
    <sheet name="Avoided elec. + heat" sheetId="42" r:id="rId7"/>
    <sheet name="Tranport cylinder" sheetId="18" state="hidden" r:id="rId8"/>
    <sheet name="FU annual emissions" sheetId="36" r:id="rId9"/>
    <sheet name="FU break even" sheetId="8" r:id="rId10"/>
    <sheet name="FU AIC" sheetId="37" state="hidden" r:id="rId11"/>
    <sheet name="FU AAC" sheetId="38" state="hidden" r:id="rId12"/>
    <sheet name="Cost pr ton sensi" sheetId="39" state="hidden" r:id="rId13"/>
    <sheet name="FU break even savings" sheetId="34" state="hidden" r:id="rId14"/>
    <sheet name="FU break even net savings (2)" sheetId="41" state="hidden" r:id="rId15"/>
    <sheet name="FU cost pr ton" sheetId="35" r:id="rId16"/>
    <sheet name="Delivry rooms" sheetId="19" state="hidden" r:id="rId17"/>
    <sheet name="FU break even (2)" sheetId="23" state="hidden" r:id="rId18"/>
    <sheet name="Births holistic" sheetId="11" state="hidden" r:id="rId19"/>
    <sheet name="Births net savings" sheetId="27" r:id="rId20"/>
    <sheet name="Births savings" sheetId="31" state="hidden" r:id="rId21"/>
    <sheet name="Births cost per ton" sheetId="32" state="hidden" r:id="rId22"/>
    <sheet name="Births sensitivity" sheetId="20" state="hidden" r:id="rId23"/>
    <sheet name="Births sensitivity (2)" sheetId="22" state="hidden" r:id="rId24"/>
    <sheet name="Births (2)" sheetId="24" state="hidden" r:id="rId25"/>
    <sheet name="RS total holistic" sheetId="13" state="hidden" r:id="rId26"/>
    <sheet name="Births net savings (2)" sheetId="40" r:id="rId27"/>
    <sheet name="RS total net savings" sheetId="28" r:id="rId28"/>
    <sheet name="RS total savings" sheetId="30" state="hidden" r:id="rId29"/>
    <sheet name="RS total sensitivity" sheetId="21" state="hidden" r:id="rId30"/>
    <sheet name="Annual emissions holistic" sheetId="14" state="hidden" r:id="rId31"/>
    <sheet name="Annual emissions net savings" sheetId="29" r:id="rId32"/>
    <sheet name="Annual cost Hospitals" sheetId="25" state="hidden" r:id="rId33"/>
    <sheet name="Life time" sheetId="17" state="hidden" r:id="rId34"/>
    <sheet name="EoL DU" sheetId="16" state="hidden" r:id="rId35"/>
    <sheet name="Cost pr ton sens" sheetId="15" state="hidden" r:id="rId36"/>
    <sheet name="Impact" sheetId="7" r:id="rId37"/>
  </sheets>
  <externalReferences>
    <externalReference r:id="rId38"/>
    <externalReference r:id="rId39"/>
    <externalReference r:id="rId40"/>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7" i="27" l="1"/>
  <c r="B37" i="27"/>
  <c r="Y2" i="27"/>
  <c r="Y5" i="27"/>
  <c r="B14" i="8" l="1"/>
  <c r="C16" i="8"/>
  <c r="B11" i="8"/>
  <c r="B12" i="8"/>
  <c r="C11" i="8"/>
  <c r="C12" i="8"/>
  <c r="I20" i="42"/>
  <c r="H20" i="42"/>
  <c r="H19" i="42"/>
  <c r="I19" i="42"/>
  <c r="D25" i="4"/>
  <c r="C10" i="8"/>
  <c r="C9" i="8"/>
  <c r="B27" i="8"/>
  <c r="B30" i="8"/>
  <c r="B31" i="8"/>
  <c r="C7" i="8"/>
  <c r="B7" i="8"/>
  <c r="B26" i="8"/>
  <c r="B10" i="8" s="1"/>
  <c r="C4" i="7"/>
  <c r="B4" i="7"/>
  <c r="B9" i="8" s="1"/>
  <c r="I4" i="42"/>
  <c r="I3" i="42"/>
  <c r="I11" i="42" s="1"/>
  <c r="B2" i="42"/>
  <c r="I10" i="42"/>
  <c r="I8" i="42"/>
  <c r="I9" i="42"/>
  <c r="I12" i="42"/>
  <c r="H8" i="42"/>
  <c r="H10" i="42"/>
  <c r="C3" i="42"/>
  <c r="B3" i="42"/>
  <c r="H22" i="8" l="1"/>
  <c r="L2" i="8"/>
  <c r="H90" i="8"/>
  <c r="H117" i="8"/>
  <c r="H235" i="8"/>
  <c r="H308" i="8"/>
  <c r="H236" i="8"/>
  <c r="H381" i="8"/>
  <c r="H152" i="8"/>
  <c r="H358" i="8"/>
  <c r="H94" i="8"/>
  <c r="H238" i="8"/>
  <c r="H341" i="8"/>
  <c r="H69" i="8"/>
  <c r="H294" i="8"/>
  <c r="H103" i="8"/>
  <c r="H271" i="8"/>
  <c r="H355" i="8"/>
  <c r="H91" i="8"/>
  <c r="H93" i="8"/>
  <c r="H262" i="8"/>
  <c r="H186" i="8"/>
  <c r="H128" i="8"/>
  <c r="H188" i="8"/>
  <c r="H283" i="8"/>
  <c r="H58" i="8"/>
  <c r="H126" i="8"/>
  <c r="H334" i="8"/>
  <c r="H153" i="8"/>
  <c r="H319" i="8"/>
  <c r="H31" i="8"/>
  <c r="H142" i="8"/>
  <c r="H175" i="8"/>
  <c r="H234" i="8"/>
  <c r="H307" i="8"/>
  <c r="H379" i="8"/>
  <c r="H6" i="8"/>
  <c r="H150" i="8"/>
  <c r="H202" i="8"/>
  <c r="H332" i="8"/>
  <c r="H380" i="8"/>
  <c r="H309" i="8"/>
  <c r="H357" i="8"/>
  <c r="H34" i="8"/>
  <c r="H237" i="8"/>
  <c r="H310" i="8"/>
  <c r="H9" i="8"/>
  <c r="H293" i="8"/>
  <c r="H102" i="8"/>
  <c r="H154" i="8"/>
  <c r="H246" i="8"/>
  <c r="H318" i="8"/>
  <c r="H18" i="8"/>
  <c r="H162" i="8"/>
  <c r="H247" i="8"/>
  <c r="H116" i="8"/>
  <c r="H201" i="8"/>
  <c r="H259" i="8"/>
  <c r="H331" i="8"/>
  <c r="H32" i="8"/>
  <c r="H176" i="8"/>
  <c r="H260" i="8"/>
  <c r="H284" i="8"/>
  <c r="H356" i="8"/>
  <c r="H177" i="8"/>
  <c r="H210" i="8"/>
  <c r="H285" i="8"/>
  <c r="H8" i="8"/>
  <c r="H211" i="8"/>
  <c r="H286" i="8"/>
  <c r="H42" i="8"/>
  <c r="H127" i="8"/>
  <c r="H317" i="8"/>
  <c r="H10" i="8"/>
  <c r="H187" i="8"/>
  <c r="H342" i="8"/>
  <c r="H70" i="8"/>
  <c r="H214" i="8"/>
  <c r="H343" i="8"/>
  <c r="H57" i="8"/>
  <c r="H261" i="8"/>
  <c r="H67" i="8"/>
  <c r="H178" i="8"/>
  <c r="H68" i="8"/>
  <c r="H212" i="8"/>
  <c r="H365" i="8"/>
  <c r="H43" i="8"/>
  <c r="H270" i="8"/>
  <c r="H129" i="8"/>
  <c r="H295" i="8"/>
  <c r="H367" i="8"/>
  <c r="H7" i="8"/>
  <c r="H33" i="8"/>
  <c r="H66" i="8"/>
  <c r="H92" i="8"/>
  <c r="H118" i="8"/>
  <c r="H151" i="8"/>
  <c r="H333" i="8"/>
  <c r="H2" i="8"/>
  <c r="H269" i="8"/>
  <c r="H213" i="8"/>
  <c r="H366" i="8"/>
  <c r="H44" i="8"/>
  <c r="H378" i="8"/>
  <c r="H354" i="8"/>
  <c r="H330" i="8"/>
  <c r="H306" i="8"/>
  <c r="H282" i="8"/>
  <c r="H258" i="8"/>
  <c r="H226" i="8"/>
  <c r="H200" i="8"/>
  <c r="H174" i="8"/>
  <c r="H141" i="8"/>
  <c r="H115" i="8"/>
  <c r="H82" i="8"/>
  <c r="H56" i="8"/>
  <c r="H30" i="8"/>
  <c r="H377" i="8"/>
  <c r="H353" i="8"/>
  <c r="H329" i="8"/>
  <c r="H305" i="8"/>
  <c r="H281" i="8"/>
  <c r="H257" i="8"/>
  <c r="H225" i="8"/>
  <c r="H199" i="8"/>
  <c r="H166" i="8"/>
  <c r="H140" i="8"/>
  <c r="H114" i="8"/>
  <c r="H81" i="8"/>
  <c r="H55" i="8"/>
  <c r="H11" i="8"/>
  <c r="H370" i="8"/>
  <c r="H346" i="8"/>
  <c r="H322" i="8"/>
  <c r="H298" i="8"/>
  <c r="H274" i="8"/>
  <c r="H250" i="8"/>
  <c r="H224" i="8"/>
  <c r="H198" i="8"/>
  <c r="H165" i="8"/>
  <c r="H139" i="8"/>
  <c r="H106" i="8"/>
  <c r="H80" i="8"/>
  <c r="H54" i="8"/>
  <c r="H21" i="8"/>
  <c r="C13" i="8"/>
  <c r="H369" i="8"/>
  <c r="H345" i="8"/>
  <c r="H321" i="8"/>
  <c r="H297" i="8"/>
  <c r="H273" i="8"/>
  <c r="H249" i="8"/>
  <c r="H223" i="8"/>
  <c r="H190" i="8"/>
  <c r="H164" i="8"/>
  <c r="H138" i="8"/>
  <c r="H105" i="8"/>
  <c r="H79" i="8"/>
  <c r="H46" i="8"/>
  <c r="H20" i="8"/>
  <c r="H368" i="8"/>
  <c r="H344" i="8"/>
  <c r="H320" i="8"/>
  <c r="H296" i="8"/>
  <c r="H272" i="8"/>
  <c r="H248" i="8"/>
  <c r="H222" i="8"/>
  <c r="H189" i="8"/>
  <c r="H163" i="8"/>
  <c r="H130" i="8"/>
  <c r="H104" i="8"/>
  <c r="H78" i="8"/>
  <c r="H45" i="8"/>
  <c r="H19" i="8"/>
  <c r="H245" i="8"/>
  <c r="H233" i="8"/>
  <c r="H221" i="8"/>
  <c r="H209" i="8"/>
  <c r="H197" i="8"/>
  <c r="H185" i="8"/>
  <c r="H173" i="8"/>
  <c r="H161" i="8"/>
  <c r="H149" i="8"/>
  <c r="H137" i="8"/>
  <c r="H125" i="8"/>
  <c r="H113" i="8"/>
  <c r="H101" i="8"/>
  <c r="H89" i="8"/>
  <c r="H77" i="8"/>
  <c r="H65" i="8"/>
  <c r="H53" i="8"/>
  <c r="H41" i="8"/>
  <c r="H29" i="8"/>
  <c r="H17" i="8"/>
  <c r="H5" i="8"/>
  <c r="H376" i="8"/>
  <c r="H364" i="8"/>
  <c r="H352" i="8"/>
  <c r="H340" i="8"/>
  <c r="H328" i="8"/>
  <c r="H316" i="8"/>
  <c r="H304" i="8"/>
  <c r="H292" i="8"/>
  <c r="H280" i="8"/>
  <c r="H268" i="8"/>
  <c r="H256" i="8"/>
  <c r="H244" i="8"/>
  <c r="H232" i="8"/>
  <c r="H220" i="8"/>
  <c r="H208" i="8"/>
  <c r="H196" i="8"/>
  <c r="H184" i="8"/>
  <c r="H172" i="8"/>
  <c r="H160" i="8"/>
  <c r="H148" i="8"/>
  <c r="H136" i="8"/>
  <c r="H124" i="8"/>
  <c r="H112" i="8"/>
  <c r="H100" i="8"/>
  <c r="H88" i="8"/>
  <c r="H76" i="8"/>
  <c r="H64" i="8"/>
  <c r="H52" i="8"/>
  <c r="H40" i="8"/>
  <c r="H28" i="8"/>
  <c r="H16" i="8"/>
  <c r="H4" i="8"/>
  <c r="H375" i="8"/>
  <c r="H363" i="8"/>
  <c r="H351" i="8"/>
  <c r="H339" i="8"/>
  <c r="H327" i="8"/>
  <c r="H315" i="8"/>
  <c r="H303" i="8"/>
  <c r="H291" i="8"/>
  <c r="H279" i="8"/>
  <c r="H267" i="8"/>
  <c r="H255" i="8"/>
  <c r="H243" i="8"/>
  <c r="H231" i="8"/>
  <c r="H219" i="8"/>
  <c r="H207" i="8"/>
  <c r="H195" i="8"/>
  <c r="H183" i="8"/>
  <c r="H171" i="8"/>
  <c r="H159" i="8"/>
  <c r="H147" i="8"/>
  <c r="H135" i="8"/>
  <c r="H123" i="8"/>
  <c r="H111" i="8"/>
  <c r="H99" i="8"/>
  <c r="H87" i="8"/>
  <c r="H75" i="8"/>
  <c r="H63" i="8"/>
  <c r="H51" i="8"/>
  <c r="H39" i="8"/>
  <c r="H27" i="8"/>
  <c r="H15" i="8"/>
  <c r="H3" i="8"/>
  <c r="H374" i="8"/>
  <c r="H362" i="8"/>
  <c r="H350" i="8"/>
  <c r="H338" i="8"/>
  <c r="H326" i="8"/>
  <c r="H314" i="8"/>
  <c r="H302" i="8"/>
  <c r="H290" i="8"/>
  <c r="H278" i="8"/>
  <c r="H266" i="8"/>
  <c r="H254" i="8"/>
  <c r="H242" i="8"/>
  <c r="H230" i="8"/>
  <c r="H218" i="8"/>
  <c r="H206" i="8"/>
  <c r="H194" i="8"/>
  <c r="H182" i="8"/>
  <c r="H170" i="8"/>
  <c r="H158" i="8"/>
  <c r="H146" i="8"/>
  <c r="H134" i="8"/>
  <c r="H122" i="8"/>
  <c r="H110" i="8"/>
  <c r="H98" i="8"/>
  <c r="H86" i="8"/>
  <c r="H74" i="8"/>
  <c r="H62" i="8"/>
  <c r="H50" i="8"/>
  <c r="H38" i="8"/>
  <c r="H26" i="8"/>
  <c r="H14" i="8"/>
  <c r="H373" i="8"/>
  <c r="H361" i="8"/>
  <c r="H349" i="8"/>
  <c r="H337" i="8"/>
  <c r="H325" i="8"/>
  <c r="H313" i="8"/>
  <c r="H301" i="8"/>
  <c r="H289" i="8"/>
  <c r="H277" i="8"/>
  <c r="H265" i="8"/>
  <c r="H253" i="8"/>
  <c r="H241" i="8"/>
  <c r="H229" i="8"/>
  <c r="H217" i="8"/>
  <c r="H205" i="8"/>
  <c r="H193" i="8"/>
  <c r="H181" i="8"/>
  <c r="H169" i="8"/>
  <c r="H157" i="8"/>
  <c r="H145" i="8"/>
  <c r="H133" i="8"/>
  <c r="H121" i="8"/>
  <c r="H109" i="8"/>
  <c r="H97" i="8"/>
  <c r="H85" i="8"/>
  <c r="H73" i="8"/>
  <c r="H61" i="8"/>
  <c r="H49" i="8"/>
  <c r="H37" i="8"/>
  <c r="H25" i="8"/>
  <c r="H13" i="8"/>
  <c r="H372" i="8"/>
  <c r="H360" i="8"/>
  <c r="H348" i="8"/>
  <c r="H336" i="8"/>
  <c r="H324" i="8"/>
  <c r="H312" i="8"/>
  <c r="H300" i="8"/>
  <c r="H288" i="8"/>
  <c r="H276" i="8"/>
  <c r="H264" i="8"/>
  <c r="H252" i="8"/>
  <c r="H240" i="8"/>
  <c r="H228" i="8"/>
  <c r="H216" i="8"/>
  <c r="H204" i="8"/>
  <c r="H192" i="8"/>
  <c r="H180" i="8"/>
  <c r="H168" i="8"/>
  <c r="H156" i="8"/>
  <c r="H144" i="8"/>
  <c r="H132" i="8"/>
  <c r="H120" i="8"/>
  <c r="H108" i="8"/>
  <c r="H96" i="8"/>
  <c r="H84" i="8"/>
  <c r="H72" i="8"/>
  <c r="H60" i="8"/>
  <c r="H48" i="8"/>
  <c r="H36" i="8"/>
  <c r="H24" i="8"/>
  <c r="H12" i="8"/>
  <c r="H371" i="8"/>
  <c r="H359" i="8"/>
  <c r="H347" i="8"/>
  <c r="H335" i="8"/>
  <c r="H323" i="8"/>
  <c r="H311" i="8"/>
  <c r="H299" i="8"/>
  <c r="H287" i="8"/>
  <c r="H275" i="8"/>
  <c r="H263" i="8"/>
  <c r="H251" i="8"/>
  <c r="H239" i="8"/>
  <c r="H227" i="8"/>
  <c r="H215" i="8"/>
  <c r="H203" i="8"/>
  <c r="H191" i="8"/>
  <c r="H179" i="8"/>
  <c r="H167" i="8"/>
  <c r="H155" i="8"/>
  <c r="H143" i="8"/>
  <c r="H131" i="8"/>
  <c r="H119" i="8"/>
  <c r="H107" i="8"/>
  <c r="H95" i="8"/>
  <c r="H83" i="8"/>
  <c r="H71" i="8"/>
  <c r="H59" i="8"/>
  <c r="H47" i="8"/>
  <c r="H35" i="8"/>
  <c r="H23" i="8"/>
  <c r="B13" i="8"/>
  <c r="C2" i="42"/>
  <c r="B4" i="41" l="1"/>
  <c r="B8" i="41" l="1"/>
  <c r="H56" i="41" s="1"/>
  <c r="C8" i="41"/>
  <c r="M88" i="41" s="1"/>
  <c r="C4" i="41"/>
  <c r="H50" i="41"/>
  <c r="B26" i="41"/>
  <c r="C9" i="41" s="1"/>
  <c r="B25" i="41"/>
  <c r="H23" i="41"/>
  <c r="C13" i="41"/>
  <c r="C12" i="41"/>
  <c r="B12" i="41"/>
  <c r="B11" i="41"/>
  <c r="B10" i="41"/>
  <c r="B9" i="41"/>
  <c r="C6" i="41"/>
  <c r="C11" i="41" s="1"/>
  <c r="B6" i="41"/>
  <c r="A6" i="41"/>
  <c r="D5" i="41"/>
  <c r="A5" i="41"/>
  <c r="D4" i="41"/>
  <c r="A4" i="41"/>
  <c r="C3" i="41"/>
  <c r="B3" i="41"/>
  <c r="A3" i="41"/>
  <c r="J43" i="40"/>
  <c r="J44" i="40"/>
  <c r="L44" i="40"/>
  <c r="M44" i="40" s="1"/>
  <c r="N40" i="40"/>
  <c r="N39" i="40"/>
  <c r="H38" i="40"/>
  <c r="I38" i="40" s="1"/>
  <c r="M36" i="40"/>
  <c r="L36" i="40"/>
  <c r="K36" i="40"/>
  <c r="J36" i="40"/>
  <c r="I36" i="40"/>
  <c r="H36" i="40"/>
  <c r="H37" i="40" s="1"/>
  <c r="G36" i="40"/>
  <c r="F36" i="40"/>
  <c r="E36" i="40"/>
  <c r="D36" i="40"/>
  <c r="C36" i="40"/>
  <c r="B36" i="40"/>
  <c r="J29" i="40"/>
  <c r="I29" i="40"/>
  <c r="H29" i="40"/>
  <c r="S27" i="40"/>
  <c r="Q27" i="40"/>
  <c r="V27" i="40" s="1"/>
  <c r="N27" i="40"/>
  <c r="L27" i="40"/>
  <c r="L43" i="40" s="1"/>
  <c r="J26" i="40"/>
  <c r="I26" i="40"/>
  <c r="Q23" i="40" s="1"/>
  <c r="V23" i="40" s="1"/>
  <c r="H26" i="40"/>
  <c r="T23" i="40"/>
  <c r="S23" i="40"/>
  <c r="N23" i="40"/>
  <c r="J22" i="40"/>
  <c r="I22" i="40"/>
  <c r="Q19" i="40" s="1"/>
  <c r="V19" i="40" s="1"/>
  <c r="I37" i="40" s="1"/>
  <c r="H22" i="40"/>
  <c r="U19" i="40"/>
  <c r="T19" i="40"/>
  <c r="N19" i="40"/>
  <c r="L19" i="40"/>
  <c r="H44" i="40" s="1"/>
  <c r="I44" i="40" s="1"/>
  <c r="J18" i="40"/>
  <c r="I18" i="40"/>
  <c r="H18" i="40"/>
  <c r="Y17" i="40"/>
  <c r="Q15" i="40"/>
  <c r="V15" i="40" s="1"/>
  <c r="N15" i="40"/>
  <c r="U15" i="40"/>
  <c r="L15" i="40"/>
  <c r="J14" i="40"/>
  <c r="I14" i="40"/>
  <c r="H14" i="40"/>
  <c r="U8" i="40"/>
  <c r="T8" i="40"/>
  <c r="S8" i="40"/>
  <c r="Q8" i="40"/>
  <c r="V8" i="40" s="1"/>
  <c r="N8" i="40"/>
  <c r="L8" i="40"/>
  <c r="J7" i="40"/>
  <c r="J31" i="40" s="1"/>
  <c r="I7" i="40"/>
  <c r="I31" i="40" s="1"/>
  <c r="O19" i="40" s="1"/>
  <c r="H7" i="40"/>
  <c r="H31" i="40" s="1"/>
  <c r="Y5" i="40"/>
  <c r="Y2" i="40"/>
  <c r="V2" i="40"/>
  <c r="U2" i="40"/>
  <c r="T2" i="40"/>
  <c r="S2" i="40"/>
  <c r="R2" i="40"/>
  <c r="Q2" i="40"/>
  <c r="N2" i="40"/>
  <c r="M31" i="40"/>
  <c r="L2" i="40"/>
  <c r="L31" i="40" s="1"/>
  <c r="J7" i="27"/>
  <c r="I7" i="27"/>
  <c r="Q2" i="27" s="1"/>
  <c r="H7" i="27"/>
  <c r="H14" i="27"/>
  <c r="C23" i="4"/>
  <c r="D23" i="4"/>
  <c r="K7" i="4"/>
  <c r="B18" i="4"/>
  <c r="E3" i="5"/>
  <c r="E4" i="5" s="1"/>
  <c r="E2" i="5"/>
  <c r="Y17" i="27"/>
  <c r="K23" i="4"/>
  <c r="H44" i="41" l="1"/>
  <c r="H171" i="41"/>
  <c r="H62" i="41"/>
  <c r="H72" i="41"/>
  <c r="H141" i="41"/>
  <c r="H156" i="41"/>
  <c r="H165" i="41"/>
  <c r="H68" i="41"/>
  <c r="H25" i="41"/>
  <c r="H74" i="41"/>
  <c r="H2" i="41"/>
  <c r="H92" i="41"/>
  <c r="H96" i="41"/>
  <c r="H30" i="41"/>
  <c r="H98" i="41"/>
  <c r="H32" i="41"/>
  <c r="H105" i="41"/>
  <c r="H3" i="41"/>
  <c r="H38" i="41"/>
  <c r="H120" i="41"/>
  <c r="M22" i="41"/>
  <c r="M4" i="41"/>
  <c r="M85" i="41"/>
  <c r="M18" i="41"/>
  <c r="M11" i="41"/>
  <c r="M2" i="41"/>
  <c r="M26" i="41"/>
  <c r="M46" i="41"/>
  <c r="M12" i="41"/>
  <c r="M10" i="41"/>
  <c r="M79" i="41"/>
  <c r="M58" i="41"/>
  <c r="M40" i="41"/>
  <c r="M13" i="41"/>
  <c r="M64" i="41"/>
  <c r="M52" i="41"/>
  <c r="M34" i="41"/>
  <c r="M9" i="41"/>
  <c r="M5" i="41"/>
  <c r="M19" i="41"/>
  <c r="M38" i="41"/>
  <c r="M32" i="41"/>
  <c r="M25" i="41"/>
  <c r="M68" i="41"/>
  <c r="M28" i="41"/>
  <c r="M8" i="41"/>
  <c r="M51" i="41"/>
  <c r="M45" i="41"/>
  <c r="M39" i="41"/>
  <c r="M33" i="41"/>
  <c r="M27" i="41"/>
  <c r="M7" i="41"/>
  <c r="M6" i="41"/>
  <c r="M16" i="41"/>
  <c r="M17" i="41"/>
  <c r="M15" i="41"/>
  <c r="M14" i="41"/>
  <c r="M20" i="41"/>
  <c r="M21" i="41"/>
  <c r="H24" i="41"/>
  <c r="H31" i="41"/>
  <c r="H37" i="41"/>
  <c r="H43" i="41"/>
  <c r="H49" i="41"/>
  <c r="H55" i="41"/>
  <c r="H61" i="41"/>
  <c r="H67" i="41"/>
  <c r="H86" i="41"/>
  <c r="H90" i="41"/>
  <c r="H135" i="41"/>
  <c r="H201" i="41"/>
  <c r="M57" i="41"/>
  <c r="M63" i="41"/>
  <c r="H71" i="41"/>
  <c r="H76" i="41"/>
  <c r="H80" i="41"/>
  <c r="H84" i="41"/>
  <c r="M100" i="41"/>
  <c r="H114" i="41"/>
  <c r="H150" i="41"/>
  <c r="H36" i="41"/>
  <c r="H42" i="41"/>
  <c r="H48" i="41"/>
  <c r="H54" i="41"/>
  <c r="H60" i="41"/>
  <c r="H66" i="41"/>
  <c r="H78" i="41"/>
  <c r="M94" i="41"/>
  <c r="H129" i="41"/>
  <c r="H183" i="41"/>
  <c r="M44" i="41"/>
  <c r="M50" i="41"/>
  <c r="M56" i="41"/>
  <c r="M62" i="41"/>
  <c r="H108" i="41"/>
  <c r="H144" i="41"/>
  <c r="M380" i="41"/>
  <c r="M374" i="41"/>
  <c r="M368" i="41"/>
  <c r="M362" i="41"/>
  <c r="M356" i="41"/>
  <c r="M350" i="41"/>
  <c r="M344" i="41"/>
  <c r="M338" i="41"/>
  <c r="M332" i="41"/>
  <c r="M326" i="41"/>
  <c r="M320" i="41"/>
  <c r="M314" i="41"/>
  <c r="M308" i="41"/>
  <c r="M302" i="41"/>
  <c r="M296" i="41"/>
  <c r="M290" i="41"/>
  <c r="M284" i="41"/>
  <c r="M381" i="41"/>
  <c r="M375" i="41"/>
  <c r="M369" i="41"/>
  <c r="M363" i="41"/>
  <c r="M357" i="41"/>
  <c r="M351" i="41"/>
  <c r="M345" i="41"/>
  <c r="M339" i="41"/>
  <c r="M333" i="41"/>
  <c r="M327" i="41"/>
  <c r="M321" i="41"/>
  <c r="M315" i="41"/>
  <c r="M309" i="41"/>
  <c r="M303" i="41"/>
  <c r="M297" i="41"/>
  <c r="M291" i="41"/>
  <c r="M285" i="41"/>
  <c r="M376" i="41"/>
  <c r="M370" i="41"/>
  <c r="M364" i="41"/>
  <c r="M358" i="41"/>
  <c r="M352" i="41"/>
  <c r="M346" i="41"/>
  <c r="M340" i="41"/>
  <c r="M334" i="41"/>
  <c r="M328" i="41"/>
  <c r="M322" i="41"/>
  <c r="M316" i="41"/>
  <c r="M310" i="41"/>
  <c r="M304" i="41"/>
  <c r="M298" i="41"/>
  <c r="M292" i="41"/>
  <c r="M286" i="41"/>
  <c r="M280" i="41"/>
  <c r="M377" i="41"/>
  <c r="M371" i="41"/>
  <c r="M365" i="41"/>
  <c r="M359" i="41"/>
  <c r="M353" i="41"/>
  <c r="M347" i="41"/>
  <c r="M341" i="41"/>
  <c r="M335" i="41"/>
  <c r="M329" i="41"/>
  <c r="M323" i="41"/>
  <c r="M317" i="41"/>
  <c r="M311" i="41"/>
  <c r="M305" i="41"/>
  <c r="M299" i="41"/>
  <c r="M293" i="41"/>
  <c r="M287" i="41"/>
  <c r="M281" i="41"/>
  <c r="M378" i="41"/>
  <c r="M372" i="41"/>
  <c r="M366" i="41"/>
  <c r="M360" i="41"/>
  <c r="M354" i="41"/>
  <c r="M348" i="41"/>
  <c r="M342" i="41"/>
  <c r="M336" i="41"/>
  <c r="M330" i="41"/>
  <c r="M324" i="41"/>
  <c r="M318" i="41"/>
  <c r="M312" i="41"/>
  <c r="M306" i="41"/>
  <c r="M300" i="41"/>
  <c r="M294" i="41"/>
  <c r="M288" i="41"/>
  <c r="M337" i="41"/>
  <c r="M274" i="41"/>
  <c r="M268" i="41"/>
  <c r="M262" i="41"/>
  <c r="M256" i="41"/>
  <c r="M250" i="41"/>
  <c r="M244" i="41"/>
  <c r="M238" i="41"/>
  <c r="M232" i="41"/>
  <c r="M226" i="41"/>
  <c r="M220" i="41"/>
  <c r="M214" i="41"/>
  <c r="M208" i="41"/>
  <c r="M202" i="41"/>
  <c r="M196" i="41"/>
  <c r="M190" i="41"/>
  <c r="M379" i="41"/>
  <c r="M307" i="41"/>
  <c r="M349" i="41"/>
  <c r="M283" i="41"/>
  <c r="M275" i="41"/>
  <c r="M269" i="41"/>
  <c r="M263" i="41"/>
  <c r="M257" i="41"/>
  <c r="M251" i="41"/>
  <c r="M245" i="41"/>
  <c r="M239" i="41"/>
  <c r="M233" i="41"/>
  <c r="M227" i="41"/>
  <c r="M221" i="41"/>
  <c r="M215" i="41"/>
  <c r="M209" i="41"/>
  <c r="M319" i="41"/>
  <c r="M361" i="41"/>
  <c r="M276" i="41"/>
  <c r="M270" i="41"/>
  <c r="M264" i="41"/>
  <c r="M258" i="41"/>
  <c r="M252" i="41"/>
  <c r="M246" i="41"/>
  <c r="M240" i="41"/>
  <c r="M234" i="41"/>
  <c r="M228" i="41"/>
  <c r="M222" i="41"/>
  <c r="M216" i="41"/>
  <c r="M210" i="41"/>
  <c r="M204" i="41"/>
  <c r="M198" i="41"/>
  <c r="M192" i="41"/>
  <c r="M331" i="41"/>
  <c r="M373" i="41"/>
  <c r="M301" i="41"/>
  <c r="M282" i="41"/>
  <c r="M277" i="41"/>
  <c r="M271" i="41"/>
  <c r="M265" i="41"/>
  <c r="M259" i="41"/>
  <c r="M253" i="41"/>
  <c r="M247" i="41"/>
  <c r="M241" i="41"/>
  <c r="M235" i="41"/>
  <c r="M229" i="41"/>
  <c r="M223" i="41"/>
  <c r="M217" i="41"/>
  <c r="M211" i="41"/>
  <c r="M205" i="41"/>
  <c r="M199" i="41"/>
  <c r="M193" i="41"/>
  <c r="M343" i="41"/>
  <c r="M313" i="41"/>
  <c r="M278" i="41"/>
  <c r="M272" i="41"/>
  <c r="M266" i="41"/>
  <c r="M260" i="41"/>
  <c r="M254" i="41"/>
  <c r="M248" i="41"/>
  <c r="M242" i="41"/>
  <c r="M236" i="41"/>
  <c r="M230" i="41"/>
  <c r="M224" i="41"/>
  <c r="M218" i="41"/>
  <c r="M212" i="41"/>
  <c r="M206" i="41"/>
  <c r="M355" i="41"/>
  <c r="M289" i="41"/>
  <c r="M325" i="41"/>
  <c r="M279" i="41"/>
  <c r="M273" i="41"/>
  <c r="M267" i="41"/>
  <c r="M261" i="41"/>
  <c r="M255" i="41"/>
  <c r="M249" i="41"/>
  <c r="M243" i="41"/>
  <c r="M237" i="41"/>
  <c r="M231" i="41"/>
  <c r="M225" i="41"/>
  <c r="M219" i="41"/>
  <c r="M213" i="41"/>
  <c r="M207" i="41"/>
  <c r="M201" i="41"/>
  <c r="M195" i="41"/>
  <c r="M189" i="41"/>
  <c r="M367" i="41"/>
  <c r="M186" i="41"/>
  <c r="M180" i="41"/>
  <c r="M174" i="41"/>
  <c r="M168" i="41"/>
  <c r="M162" i="41"/>
  <c r="M156" i="41"/>
  <c r="M150" i="41"/>
  <c r="M144" i="41"/>
  <c r="M138" i="41"/>
  <c r="M132" i="41"/>
  <c r="M126" i="41"/>
  <c r="M120" i="41"/>
  <c r="M114" i="41"/>
  <c r="M108" i="41"/>
  <c r="M102" i="41"/>
  <c r="M96" i="41"/>
  <c r="M90" i="41"/>
  <c r="M84" i="41"/>
  <c r="M78" i="41"/>
  <c r="M72" i="41"/>
  <c r="M200" i="41"/>
  <c r="M187" i="41"/>
  <c r="M181" i="41"/>
  <c r="M175" i="41"/>
  <c r="M169" i="41"/>
  <c r="M163" i="41"/>
  <c r="M157" i="41"/>
  <c r="M151" i="41"/>
  <c r="M145" i="41"/>
  <c r="M139" i="41"/>
  <c r="M133" i="41"/>
  <c r="M127" i="41"/>
  <c r="M121" i="41"/>
  <c r="M115" i="41"/>
  <c r="M109" i="41"/>
  <c r="M197" i="41"/>
  <c r="M188" i="41"/>
  <c r="M182" i="41"/>
  <c r="M176" i="41"/>
  <c r="M170" i="41"/>
  <c r="M164" i="41"/>
  <c r="M158" i="41"/>
  <c r="M152" i="41"/>
  <c r="M146" i="41"/>
  <c r="M140" i="41"/>
  <c r="M134" i="41"/>
  <c r="M128" i="41"/>
  <c r="M122" i="41"/>
  <c r="M116" i="41"/>
  <c r="M110" i="41"/>
  <c r="M104" i="41"/>
  <c r="M98" i="41"/>
  <c r="M92" i="41"/>
  <c r="M86" i="41"/>
  <c r="M80" i="41"/>
  <c r="M74" i="41"/>
  <c r="M295" i="41"/>
  <c r="M183" i="41"/>
  <c r="M177" i="41"/>
  <c r="M171" i="41"/>
  <c r="M165" i="41"/>
  <c r="M159" i="41"/>
  <c r="M153" i="41"/>
  <c r="M147" i="41"/>
  <c r="M141" i="41"/>
  <c r="M135" i="41"/>
  <c r="M129" i="41"/>
  <c r="M123" i="41"/>
  <c r="M117" i="41"/>
  <c r="M111" i="41"/>
  <c r="M105" i="41"/>
  <c r="M99" i="41"/>
  <c r="M93" i="41"/>
  <c r="M87" i="41"/>
  <c r="M81" i="41"/>
  <c r="M75" i="41"/>
  <c r="M69" i="41"/>
  <c r="M194" i="41"/>
  <c r="M184" i="41"/>
  <c r="M178" i="41"/>
  <c r="M172" i="41"/>
  <c r="M166" i="41"/>
  <c r="M160" i="41"/>
  <c r="M154" i="41"/>
  <c r="M148" i="41"/>
  <c r="M142" i="41"/>
  <c r="M136" i="41"/>
  <c r="M130" i="41"/>
  <c r="M124" i="41"/>
  <c r="M118" i="41"/>
  <c r="M112" i="41"/>
  <c r="M106" i="41"/>
  <c r="M203" i="41"/>
  <c r="M191" i="41"/>
  <c r="M185" i="41"/>
  <c r="M179" i="41"/>
  <c r="M173" i="41"/>
  <c r="M167" i="41"/>
  <c r="M161" i="41"/>
  <c r="M155" i="41"/>
  <c r="M149" i="41"/>
  <c r="M143" i="41"/>
  <c r="M137" i="41"/>
  <c r="M131" i="41"/>
  <c r="M125" i="41"/>
  <c r="M119" i="41"/>
  <c r="M113" i="41"/>
  <c r="M107" i="41"/>
  <c r="M101" i="41"/>
  <c r="M95" i="41"/>
  <c r="M89" i="41"/>
  <c r="M83" i="41"/>
  <c r="M77" i="41"/>
  <c r="C10" i="41"/>
  <c r="H22" i="41"/>
  <c r="H29" i="41"/>
  <c r="H35" i="41"/>
  <c r="H41" i="41"/>
  <c r="H47" i="41"/>
  <c r="H53" i="41"/>
  <c r="H59" i="41"/>
  <c r="H65" i="41"/>
  <c r="H70" i="41"/>
  <c r="M76" i="41"/>
  <c r="M82" i="41"/>
  <c r="H99" i="41"/>
  <c r="H101" i="41"/>
  <c r="M103" i="41"/>
  <c r="H123" i="41"/>
  <c r="H159" i="41"/>
  <c r="H377" i="41"/>
  <c r="H371" i="41"/>
  <c r="H365" i="41"/>
  <c r="H359" i="41"/>
  <c r="H353" i="41"/>
  <c r="H347" i="41"/>
  <c r="H341" i="41"/>
  <c r="H335" i="41"/>
  <c r="H329" i="41"/>
  <c r="H323" i="41"/>
  <c r="H317" i="41"/>
  <c r="H311" i="41"/>
  <c r="H305" i="41"/>
  <c r="H299" i="41"/>
  <c r="H293" i="41"/>
  <c r="H287" i="41"/>
  <c r="H281" i="41"/>
  <c r="H378" i="41"/>
  <c r="H372" i="41"/>
  <c r="H366" i="41"/>
  <c r="H360" i="41"/>
  <c r="H354" i="41"/>
  <c r="H348" i="41"/>
  <c r="H342" i="41"/>
  <c r="H336" i="41"/>
  <c r="H330" i="41"/>
  <c r="H324" i="41"/>
  <c r="H318" i="41"/>
  <c r="H312" i="41"/>
  <c r="H306" i="41"/>
  <c r="H300" i="41"/>
  <c r="H294" i="41"/>
  <c r="H379" i="41"/>
  <c r="H373" i="41"/>
  <c r="H367" i="41"/>
  <c r="H361" i="41"/>
  <c r="H355" i="41"/>
  <c r="H349" i="41"/>
  <c r="H343" i="41"/>
  <c r="H337" i="41"/>
  <c r="H331" i="41"/>
  <c r="H325" i="41"/>
  <c r="H319" i="41"/>
  <c r="H313" i="41"/>
  <c r="H307" i="41"/>
  <c r="H301" i="41"/>
  <c r="H295" i="41"/>
  <c r="H289" i="41"/>
  <c r="H380" i="41"/>
  <c r="H374" i="41"/>
  <c r="H368" i="41"/>
  <c r="H362" i="41"/>
  <c r="H356" i="41"/>
  <c r="H350" i="41"/>
  <c r="H344" i="41"/>
  <c r="H338" i="41"/>
  <c r="H332" i="41"/>
  <c r="H326" i="41"/>
  <c r="H320" i="41"/>
  <c r="H314" i="41"/>
  <c r="H308" i="41"/>
  <c r="H302" i="41"/>
  <c r="H296" i="41"/>
  <c r="H290" i="41"/>
  <c r="H284" i="41"/>
  <c r="H381" i="41"/>
  <c r="H375" i="41"/>
  <c r="H369" i="41"/>
  <c r="H363" i="41"/>
  <c r="H357" i="41"/>
  <c r="H351" i="41"/>
  <c r="H345" i="41"/>
  <c r="H339" i="41"/>
  <c r="H333" i="41"/>
  <c r="H327" i="41"/>
  <c r="H321" i="41"/>
  <c r="H315" i="41"/>
  <c r="H309" i="41"/>
  <c r="H303" i="41"/>
  <c r="H297" i="41"/>
  <c r="H376" i="41"/>
  <c r="H370" i="41"/>
  <c r="H364" i="41"/>
  <c r="H358" i="41"/>
  <c r="H352" i="41"/>
  <c r="H346" i="41"/>
  <c r="H340" i="41"/>
  <c r="H334" i="41"/>
  <c r="H328" i="41"/>
  <c r="H322" i="41"/>
  <c r="H316" i="41"/>
  <c r="H310" i="41"/>
  <c r="H304" i="41"/>
  <c r="H298" i="41"/>
  <c r="H292" i="41"/>
  <c r="H286" i="41"/>
  <c r="H280" i="41"/>
  <c r="H288" i="41"/>
  <c r="H278" i="41"/>
  <c r="H272" i="41"/>
  <c r="H266" i="41"/>
  <c r="H260" i="41"/>
  <c r="H254" i="41"/>
  <c r="H248" i="41"/>
  <c r="H242" i="41"/>
  <c r="H236" i="41"/>
  <c r="H230" i="41"/>
  <c r="H224" i="41"/>
  <c r="H218" i="41"/>
  <c r="H212" i="41"/>
  <c r="H206" i="41"/>
  <c r="H200" i="41"/>
  <c r="H194" i="41"/>
  <c r="H279" i="41"/>
  <c r="H273" i="41"/>
  <c r="H267" i="41"/>
  <c r="H261" i="41"/>
  <c r="H255" i="41"/>
  <c r="H249" i="41"/>
  <c r="H243" i="41"/>
  <c r="H237" i="41"/>
  <c r="H231" i="41"/>
  <c r="H225" i="41"/>
  <c r="H219" i="41"/>
  <c r="H283" i="41"/>
  <c r="H291" i="41"/>
  <c r="H274" i="41"/>
  <c r="H268" i="41"/>
  <c r="H262" i="41"/>
  <c r="H256" i="41"/>
  <c r="H250" i="41"/>
  <c r="H244" i="41"/>
  <c r="H238" i="41"/>
  <c r="H232" i="41"/>
  <c r="H226" i="41"/>
  <c r="H220" i="41"/>
  <c r="H214" i="41"/>
  <c r="H208" i="41"/>
  <c r="H202" i="41"/>
  <c r="H196" i="41"/>
  <c r="H190" i="41"/>
  <c r="H275" i="41"/>
  <c r="H269" i="41"/>
  <c r="H263" i="41"/>
  <c r="H257" i="41"/>
  <c r="H251" i="41"/>
  <c r="H245" i="41"/>
  <c r="H239" i="41"/>
  <c r="H233" i="41"/>
  <c r="H227" i="41"/>
  <c r="H221" i="41"/>
  <c r="H285" i="41"/>
  <c r="H282" i="41"/>
  <c r="H276" i="41"/>
  <c r="H270" i="41"/>
  <c r="H264" i="41"/>
  <c r="H258" i="41"/>
  <c r="H252" i="41"/>
  <c r="H246" i="41"/>
  <c r="H240" i="41"/>
  <c r="H234" i="41"/>
  <c r="H228" i="41"/>
  <c r="H222" i="41"/>
  <c r="H216" i="41"/>
  <c r="H247" i="41"/>
  <c r="H213" i="41"/>
  <c r="H203" i="41"/>
  <c r="H191" i="41"/>
  <c r="H189" i="41"/>
  <c r="H209" i="41"/>
  <c r="H184" i="41"/>
  <c r="H178" i="41"/>
  <c r="H172" i="41"/>
  <c r="H166" i="41"/>
  <c r="H160" i="41"/>
  <c r="H154" i="41"/>
  <c r="H148" i="41"/>
  <c r="H142" i="41"/>
  <c r="H136" i="41"/>
  <c r="H130" i="41"/>
  <c r="H124" i="41"/>
  <c r="H118" i="41"/>
  <c r="H112" i="41"/>
  <c r="H106" i="41"/>
  <c r="H100" i="41"/>
  <c r="H94" i="41"/>
  <c r="H88" i="41"/>
  <c r="H82" i="41"/>
  <c r="H259" i="41"/>
  <c r="H217" i="41"/>
  <c r="H198" i="41"/>
  <c r="H229" i="41"/>
  <c r="H205" i="41"/>
  <c r="H193" i="41"/>
  <c r="H185" i="41"/>
  <c r="H179" i="41"/>
  <c r="H173" i="41"/>
  <c r="H167" i="41"/>
  <c r="H161" i="41"/>
  <c r="H155" i="41"/>
  <c r="H149" i="41"/>
  <c r="H143" i="41"/>
  <c r="H137" i="41"/>
  <c r="H131" i="41"/>
  <c r="H125" i="41"/>
  <c r="H119" i="41"/>
  <c r="H113" i="41"/>
  <c r="H107" i="41"/>
  <c r="H271" i="41"/>
  <c r="H241" i="41"/>
  <c r="H215" i="41"/>
  <c r="H195" i="41"/>
  <c r="H186" i="41"/>
  <c r="H180" i="41"/>
  <c r="H174" i="41"/>
  <c r="H168" i="41"/>
  <c r="H162" i="41"/>
  <c r="H197" i="41"/>
  <c r="H253" i="41"/>
  <c r="H211" i="41"/>
  <c r="H187" i="41"/>
  <c r="H181" i="41"/>
  <c r="H175" i="41"/>
  <c r="H169" i="41"/>
  <c r="H163" i="41"/>
  <c r="H157" i="41"/>
  <c r="H151" i="41"/>
  <c r="H145" i="41"/>
  <c r="H139" i="41"/>
  <c r="H133" i="41"/>
  <c r="H127" i="41"/>
  <c r="H121" i="41"/>
  <c r="H115" i="41"/>
  <c r="H109" i="41"/>
  <c r="H103" i="41"/>
  <c r="H223" i="41"/>
  <c r="H207" i="41"/>
  <c r="H204" i="41"/>
  <c r="H192" i="41"/>
  <c r="H265" i="41"/>
  <c r="H199" i="41"/>
  <c r="H188" i="41"/>
  <c r="H182" i="41"/>
  <c r="H176" i="41"/>
  <c r="H170" i="41"/>
  <c r="H164" i="41"/>
  <c r="H158" i="41"/>
  <c r="H152" i="41"/>
  <c r="H146" i="41"/>
  <c r="H140" i="41"/>
  <c r="H134" i="41"/>
  <c r="H128" i="41"/>
  <c r="H122" i="41"/>
  <c r="H116" i="41"/>
  <c r="H110" i="41"/>
  <c r="H235" i="41"/>
  <c r="H210" i="41"/>
  <c r="H14" i="41"/>
  <c r="H15" i="41"/>
  <c r="H16" i="41"/>
  <c r="H17" i="41"/>
  <c r="H18" i="41"/>
  <c r="H19" i="41"/>
  <c r="H20" i="41"/>
  <c r="H21" i="41"/>
  <c r="M24" i="41"/>
  <c r="M31" i="41"/>
  <c r="M37" i="41"/>
  <c r="M43" i="41"/>
  <c r="M49" i="41"/>
  <c r="M55" i="41"/>
  <c r="M61" i="41"/>
  <c r="M67" i="41"/>
  <c r="H73" i="41"/>
  <c r="H93" i="41"/>
  <c r="H95" i="41"/>
  <c r="H97" i="41"/>
  <c r="H138" i="41"/>
  <c r="H12" i="41"/>
  <c r="H34" i="41"/>
  <c r="H40" i="41"/>
  <c r="H46" i="41"/>
  <c r="H52" i="41"/>
  <c r="H58" i="41"/>
  <c r="H64" i="41"/>
  <c r="M71" i="41"/>
  <c r="H75" i="41"/>
  <c r="H87" i="41"/>
  <c r="H89" i="41"/>
  <c r="H91" i="41"/>
  <c r="H104" i="41"/>
  <c r="H117" i="41"/>
  <c r="H153" i="41"/>
  <c r="H4" i="41"/>
  <c r="H5" i="41"/>
  <c r="H8" i="41"/>
  <c r="M30" i="41"/>
  <c r="M36" i="41"/>
  <c r="M42" i="41"/>
  <c r="M48" i="41"/>
  <c r="M54" i="41"/>
  <c r="M60" i="41"/>
  <c r="M66" i="41"/>
  <c r="H69" i="41"/>
  <c r="H77" i="41"/>
  <c r="H81" i="41"/>
  <c r="H83" i="41"/>
  <c r="H85" i="41"/>
  <c r="H132" i="41"/>
  <c r="H9" i="41"/>
  <c r="H10" i="41"/>
  <c r="H11" i="41"/>
  <c r="H13" i="41"/>
  <c r="H28" i="41"/>
  <c r="M3" i="41"/>
  <c r="H6" i="41"/>
  <c r="M23" i="41"/>
  <c r="H7" i="41"/>
  <c r="H27" i="41"/>
  <c r="H33" i="41"/>
  <c r="H39" i="41"/>
  <c r="H45" i="41"/>
  <c r="H51" i="41"/>
  <c r="H57" i="41"/>
  <c r="H63" i="41"/>
  <c r="M73" i="41"/>
  <c r="H79" i="41"/>
  <c r="M97" i="41"/>
  <c r="H111" i="41"/>
  <c r="H147" i="41"/>
  <c r="H26" i="41"/>
  <c r="M29" i="41"/>
  <c r="M35" i="41"/>
  <c r="M41" i="41"/>
  <c r="M47" i="41"/>
  <c r="M53" i="41"/>
  <c r="M59" i="41"/>
  <c r="M65" i="41"/>
  <c r="M70" i="41"/>
  <c r="M91" i="41"/>
  <c r="H102" i="41"/>
  <c r="H126" i="41"/>
  <c r="H177" i="41"/>
  <c r="H277" i="41"/>
  <c r="K44" i="40"/>
  <c r="I50" i="40"/>
  <c r="I45" i="40"/>
  <c r="I46" i="40"/>
  <c r="I41" i="40"/>
  <c r="H45" i="40"/>
  <c r="H50" i="40"/>
  <c r="H41" i="40"/>
  <c r="R8" i="40"/>
  <c r="D39" i="40" s="1"/>
  <c r="K37" i="40"/>
  <c r="J38" i="40"/>
  <c r="K38" i="40" s="1"/>
  <c r="J37" i="40"/>
  <c r="M37" i="40"/>
  <c r="L38" i="40"/>
  <c r="L37" i="40"/>
  <c r="R19" i="40"/>
  <c r="H39" i="40" s="1"/>
  <c r="P19" i="40"/>
  <c r="G37" i="40"/>
  <c r="E37" i="40"/>
  <c r="D38" i="40"/>
  <c r="E38" i="40" s="1"/>
  <c r="D37" i="40"/>
  <c r="E42" i="40"/>
  <c r="M42" i="40"/>
  <c r="K42" i="40"/>
  <c r="I42" i="40"/>
  <c r="M43" i="40"/>
  <c r="D42" i="40"/>
  <c r="L42" i="40"/>
  <c r="J42" i="40"/>
  <c r="H42" i="40"/>
  <c r="N31" i="40"/>
  <c r="F44" i="40"/>
  <c r="G44" i="40" s="1"/>
  <c r="S15" i="40"/>
  <c r="O2" i="40"/>
  <c r="T15" i="40"/>
  <c r="F43" i="40"/>
  <c r="F38" i="40"/>
  <c r="G38" i="40" s="1"/>
  <c r="F37" i="40"/>
  <c r="K43" i="40"/>
  <c r="R15" i="40"/>
  <c r="F39" i="40" s="1"/>
  <c r="Q31" i="40"/>
  <c r="P15" i="40"/>
  <c r="R23" i="40"/>
  <c r="J39" i="40" s="1"/>
  <c r="O27" i="40"/>
  <c r="F42" i="40"/>
  <c r="C37" i="40"/>
  <c r="C42" i="40" s="1"/>
  <c r="B38" i="40"/>
  <c r="C38" i="40" s="1"/>
  <c r="B37" i="40"/>
  <c r="K31" i="40"/>
  <c r="B43" i="40"/>
  <c r="B44" i="40"/>
  <c r="C44" i="40" s="1"/>
  <c r="C39" i="40"/>
  <c r="B39" i="40"/>
  <c r="O8" i="40"/>
  <c r="O15" i="40"/>
  <c r="G42" i="40"/>
  <c r="U23" i="40"/>
  <c r="T27" i="40"/>
  <c r="H43" i="40"/>
  <c r="U27" i="40"/>
  <c r="D44" i="40"/>
  <c r="E44" i="40" s="1"/>
  <c r="O23" i="40"/>
  <c r="P23" i="40"/>
  <c r="D43" i="40"/>
  <c r="S19" i="40"/>
  <c r="E5" i="5"/>
  <c r="E7" i="5" s="1"/>
  <c r="E9" i="5" s="1"/>
  <c r="B5" i="5"/>
  <c r="M2" i="27"/>
  <c r="I10" i="4"/>
  <c r="K18" i="4"/>
  <c r="K26" i="4"/>
  <c r="D70" i="4"/>
  <c r="D71" i="4" s="1"/>
  <c r="C70" i="4"/>
  <c r="C49" i="4"/>
  <c r="C50" i="4" s="1"/>
  <c r="C54" i="4" s="1"/>
  <c r="D48" i="4"/>
  <c r="D53" i="4" s="1"/>
  <c r="C48" i="4"/>
  <c r="C53" i="4" s="1"/>
  <c r="C47" i="4"/>
  <c r="C52" i="4" s="1"/>
  <c r="C45" i="4"/>
  <c r="C44" i="4"/>
  <c r="C43" i="4"/>
  <c r="D41" i="4"/>
  <c r="D42" i="4" s="1"/>
  <c r="C41" i="4"/>
  <c r="J26" i="4"/>
  <c r="K25" i="4"/>
  <c r="J25" i="4"/>
  <c r="I25" i="4"/>
  <c r="L25" i="4" s="1"/>
  <c r="J18" i="4"/>
  <c r="C25" i="4"/>
  <c r="I26" i="4" s="1"/>
  <c r="L26" i="4" s="1"/>
  <c r="L24" i="4"/>
  <c r="K24" i="4"/>
  <c r="J24" i="4"/>
  <c r="I24" i="4"/>
  <c r="B24" i="4"/>
  <c r="K21" i="4"/>
  <c r="K22" i="4" s="1"/>
  <c r="J21" i="4"/>
  <c r="J22" i="4" s="1"/>
  <c r="I21" i="4"/>
  <c r="I22" i="4" s="1"/>
  <c r="D18" i="4"/>
  <c r="C18" i="4"/>
  <c r="K15" i="4" s="1"/>
  <c r="K17" i="4"/>
  <c r="J17" i="4"/>
  <c r="I17" i="4"/>
  <c r="L17" i="4" s="1"/>
  <c r="K16" i="4"/>
  <c r="J16" i="4"/>
  <c r="I16" i="4"/>
  <c r="L16" i="4" s="1"/>
  <c r="D15" i="4"/>
  <c r="D24" i="4" s="1"/>
  <c r="C14" i="4"/>
  <c r="D11" i="4"/>
  <c r="K10" i="4"/>
  <c r="K9" i="4"/>
  <c r="J9" i="4"/>
  <c r="I9" i="4"/>
  <c r="L9" i="4" s="1"/>
  <c r="K8" i="4"/>
  <c r="J8" i="4"/>
  <c r="L8" i="4" s="1"/>
  <c r="I8" i="4"/>
  <c r="D3" i="4"/>
  <c r="D14" i="4" s="1"/>
  <c r="C3" i="4"/>
  <c r="I2" i="4"/>
  <c r="C11" i="4" s="1"/>
  <c r="D40" i="40" l="1"/>
  <c r="D47" i="40" s="1"/>
  <c r="E39" i="40"/>
  <c r="E43" i="40"/>
  <c r="I39" i="40"/>
  <c r="H40" i="40"/>
  <c r="H47" i="40" s="1"/>
  <c r="BB333" i="40" s="1"/>
  <c r="F45" i="40"/>
  <c r="F50" i="40"/>
  <c r="F41" i="40"/>
  <c r="BC381" i="40"/>
  <c r="BC380" i="40"/>
  <c r="BC379" i="40"/>
  <c r="BC378" i="40"/>
  <c r="BC377" i="40"/>
  <c r="BC368" i="40"/>
  <c r="BC364" i="40"/>
  <c r="BC363" i="40"/>
  <c r="BC362" i="40"/>
  <c r="BC370" i="40"/>
  <c r="BC375" i="40"/>
  <c r="BC374" i="40"/>
  <c r="BC376" i="40"/>
  <c r="BC369" i="40"/>
  <c r="BC373" i="40"/>
  <c r="BC372" i="40"/>
  <c r="BC367" i="40"/>
  <c r="BC366" i="40"/>
  <c r="BC353" i="40"/>
  <c r="BC359" i="40"/>
  <c r="BC358" i="40"/>
  <c r="BC357" i="40"/>
  <c r="BC356" i="40"/>
  <c r="BC360" i="40"/>
  <c r="BC355" i="40"/>
  <c r="BC361" i="40"/>
  <c r="BC371" i="40"/>
  <c r="BC351" i="40"/>
  <c r="BC354" i="40"/>
  <c r="BC365" i="40"/>
  <c r="BC339" i="40"/>
  <c r="BC336" i="40"/>
  <c r="BC334" i="40"/>
  <c r="BC331" i="40"/>
  <c r="BC347" i="40"/>
  <c r="BC352" i="40"/>
  <c r="BC345" i="40"/>
  <c r="BC344" i="40"/>
  <c r="BC343" i="40"/>
  <c r="BC338" i="40"/>
  <c r="BC332" i="40"/>
  <c r="BC329" i="40"/>
  <c r="BC342" i="40"/>
  <c r="BC341" i="40"/>
  <c r="BC335" i="40"/>
  <c r="BC349" i="40"/>
  <c r="BC350" i="40"/>
  <c r="BC348" i="40"/>
  <c r="BC340" i="40"/>
  <c r="BC346" i="40"/>
  <c r="BC337" i="40"/>
  <c r="BC333" i="40"/>
  <c r="BC330" i="40"/>
  <c r="BC327" i="40"/>
  <c r="BC324" i="40"/>
  <c r="BC321" i="40"/>
  <c r="BC318" i="40"/>
  <c r="BC315" i="40"/>
  <c r="BC312" i="40"/>
  <c r="BC309" i="40"/>
  <c r="BC323" i="40"/>
  <c r="BC320" i="40"/>
  <c r="BC317" i="40"/>
  <c r="BC314" i="40"/>
  <c r="BC311" i="40"/>
  <c r="BC308" i="40"/>
  <c r="BC305" i="40"/>
  <c r="BC326" i="40"/>
  <c r="BC325" i="40"/>
  <c r="BC322" i="40"/>
  <c r="BC319" i="40"/>
  <c r="BC328" i="40"/>
  <c r="BC316" i="40"/>
  <c r="BC307" i="40"/>
  <c r="BC291" i="40"/>
  <c r="BC296" i="40"/>
  <c r="BC313" i="40"/>
  <c r="BC310" i="40"/>
  <c r="BC303" i="40"/>
  <c r="BC300" i="40"/>
  <c r="BC295" i="40"/>
  <c r="BC306" i="40"/>
  <c r="BC298" i="40"/>
  <c r="BC287" i="40"/>
  <c r="BC284" i="40"/>
  <c r="BC304" i="40"/>
  <c r="BC302" i="40"/>
  <c r="BC299" i="40"/>
  <c r="BC294" i="40"/>
  <c r="BC293" i="40"/>
  <c r="BC292" i="40"/>
  <c r="BC280" i="40"/>
  <c r="BC279" i="40"/>
  <c r="BC278" i="40"/>
  <c r="BC277" i="40"/>
  <c r="BC276" i="40"/>
  <c r="BC275" i="40"/>
  <c r="BC274" i="40"/>
  <c r="BC273" i="40"/>
  <c r="BC272" i="40"/>
  <c r="BC271" i="40"/>
  <c r="BC270" i="40"/>
  <c r="BC269" i="40"/>
  <c r="BC268" i="40"/>
  <c r="BC267" i="40"/>
  <c r="BC266" i="40"/>
  <c r="BC265" i="40"/>
  <c r="BC264" i="40"/>
  <c r="BC263" i="40"/>
  <c r="BC262" i="40"/>
  <c r="BC261" i="40"/>
  <c r="BC260" i="40"/>
  <c r="BC259" i="40"/>
  <c r="BC258" i="40"/>
  <c r="BC257" i="40"/>
  <c r="BC256" i="40"/>
  <c r="BC255" i="40"/>
  <c r="BC286" i="40"/>
  <c r="BC297" i="40"/>
  <c r="BC301" i="40"/>
  <c r="BC281" i="40"/>
  <c r="BC289" i="40"/>
  <c r="BC285" i="40"/>
  <c r="BC282" i="40"/>
  <c r="BC253" i="40"/>
  <c r="BC250" i="40"/>
  <c r="BC247" i="40"/>
  <c r="BC244" i="40"/>
  <c r="BC283" i="40"/>
  <c r="BC290" i="40"/>
  <c r="BC288" i="40"/>
  <c r="BC243" i="40"/>
  <c r="BC236" i="40"/>
  <c r="BC225" i="40"/>
  <c r="BC252" i="40"/>
  <c r="BC241" i="40"/>
  <c r="BC227" i="40"/>
  <c r="BC222" i="40"/>
  <c r="BC238" i="40"/>
  <c r="BC254" i="40"/>
  <c r="BC245" i="40"/>
  <c r="BC235" i="40"/>
  <c r="BC249" i="40"/>
  <c r="BC240" i="40"/>
  <c r="BC210" i="40"/>
  <c r="BC209" i="40"/>
  <c r="BC208" i="40"/>
  <c r="BC207" i="40"/>
  <c r="BC206" i="40"/>
  <c r="BC205" i="40"/>
  <c r="BC204" i="40"/>
  <c r="BC203" i="40"/>
  <c r="BC202" i="40"/>
  <c r="BC201" i="40"/>
  <c r="BC246" i="40"/>
  <c r="BC230" i="40"/>
  <c r="BC239" i="40"/>
  <c r="BC237" i="40"/>
  <c r="BC233" i="40"/>
  <c r="BC220" i="40"/>
  <c r="BC217" i="40"/>
  <c r="BC214" i="40"/>
  <c r="BC211" i="40"/>
  <c r="BC231" i="40"/>
  <c r="BC226" i="40"/>
  <c r="BC221" i="40"/>
  <c r="BC218" i="40"/>
  <c r="BC251" i="40"/>
  <c r="BC242" i="40"/>
  <c r="BC234" i="40"/>
  <c r="BC232" i="40"/>
  <c r="BC248" i="40"/>
  <c r="BC228" i="40"/>
  <c r="BC215" i="40"/>
  <c r="BC200" i="40"/>
  <c r="BC197" i="40"/>
  <c r="BC194" i="40"/>
  <c r="BC223" i="40"/>
  <c r="BC212" i="40"/>
  <c r="BC229" i="40"/>
  <c r="BC224" i="40"/>
  <c r="BC219" i="40"/>
  <c r="BC216" i="40"/>
  <c r="BC213" i="40"/>
  <c r="BC186" i="40"/>
  <c r="BC191" i="40"/>
  <c r="BC182" i="40"/>
  <c r="BC166" i="40"/>
  <c r="BC163" i="40"/>
  <c r="BC160" i="40"/>
  <c r="BC187" i="40"/>
  <c r="BC178" i="40"/>
  <c r="BC177" i="40"/>
  <c r="BC183" i="40"/>
  <c r="BC176" i="40"/>
  <c r="BC175" i="40"/>
  <c r="BC192" i="40"/>
  <c r="BC188" i="40"/>
  <c r="BC179" i="40"/>
  <c r="BC174" i="40"/>
  <c r="BC164" i="40"/>
  <c r="BC196" i="40"/>
  <c r="BC184" i="40"/>
  <c r="BC173" i="40"/>
  <c r="BC172" i="40"/>
  <c r="BC195" i="40"/>
  <c r="BC189" i="40"/>
  <c r="BC180" i="40"/>
  <c r="BC165" i="40"/>
  <c r="BC157" i="40"/>
  <c r="BC153" i="40"/>
  <c r="BC150" i="40"/>
  <c r="BC147" i="40"/>
  <c r="BC181" i="40"/>
  <c r="BC185" i="40"/>
  <c r="BC167" i="40"/>
  <c r="BC158" i="40"/>
  <c r="BC170" i="40"/>
  <c r="BC154" i="40"/>
  <c r="BC149" i="40"/>
  <c r="BC146" i="40"/>
  <c r="BC155" i="40"/>
  <c r="BC169" i="40"/>
  <c r="BC159" i="40"/>
  <c r="BC199" i="40"/>
  <c r="BC193" i="40"/>
  <c r="BC162" i="40"/>
  <c r="BC161" i="40"/>
  <c r="BC148" i="40"/>
  <c r="BC198" i="40"/>
  <c r="BC168" i="40"/>
  <c r="BC145" i="40"/>
  <c r="BC142" i="40"/>
  <c r="BC139" i="40"/>
  <c r="BC136" i="40"/>
  <c r="BC133" i="40"/>
  <c r="BC110" i="40"/>
  <c r="BC109" i="40"/>
  <c r="BC108" i="40"/>
  <c r="BC107" i="40"/>
  <c r="BC106" i="40"/>
  <c r="BC105" i="40"/>
  <c r="BC104" i="40"/>
  <c r="BC103" i="40"/>
  <c r="BC102" i="40"/>
  <c r="BC101" i="40"/>
  <c r="BC100" i="40"/>
  <c r="BC99" i="40"/>
  <c r="BC98" i="40"/>
  <c r="BC97" i="40"/>
  <c r="BC96" i="40"/>
  <c r="BC95" i="40"/>
  <c r="BC94" i="40"/>
  <c r="BC93" i="40"/>
  <c r="BC92" i="40"/>
  <c r="BC91" i="40"/>
  <c r="BC90" i="40"/>
  <c r="BC89" i="40"/>
  <c r="BC88" i="40"/>
  <c r="BC87" i="40"/>
  <c r="BC86" i="40"/>
  <c r="BC85" i="40"/>
  <c r="BC84" i="40"/>
  <c r="BC83" i="40"/>
  <c r="BC82" i="40"/>
  <c r="BC81" i="40"/>
  <c r="BC80" i="40"/>
  <c r="BC79" i="40"/>
  <c r="BC111" i="40"/>
  <c r="BC152" i="40"/>
  <c r="BC127" i="40"/>
  <c r="BC121" i="40"/>
  <c r="BC115" i="40"/>
  <c r="BC156" i="40"/>
  <c r="BC143" i="40"/>
  <c r="BC140" i="40"/>
  <c r="BC137" i="40"/>
  <c r="BC134" i="40"/>
  <c r="BC112" i="40"/>
  <c r="BC118" i="40"/>
  <c r="BC171" i="40"/>
  <c r="BC131" i="40"/>
  <c r="BC130" i="40"/>
  <c r="BC129" i="40"/>
  <c r="BC126" i="40"/>
  <c r="BC120" i="40"/>
  <c r="BC117" i="40"/>
  <c r="BC114" i="40"/>
  <c r="BC151" i="40"/>
  <c r="BC144" i="40"/>
  <c r="BC141" i="40"/>
  <c r="BC138" i="40"/>
  <c r="BC135" i="40"/>
  <c r="BC132" i="40"/>
  <c r="BC124" i="40"/>
  <c r="BC123" i="40"/>
  <c r="BC190" i="40"/>
  <c r="BC119" i="40"/>
  <c r="BC70" i="40"/>
  <c r="BC67" i="40"/>
  <c r="BC64" i="40"/>
  <c r="BC63" i="40"/>
  <c r="BC62" i="40"/>
  <c r="BC61" i="40"/>
  <c r="BC60" i="40"/>
  <c r="BC59" i="40"/>
  <c r="BC58" i="40"/>
  <c r="BC57" i="40"/>
  <c r="BC56" i="40"/>
  <c r="BC55" i="40"/>
  <c r="BC54" i="40"/>
  <c r="BC53" i="40"/>
  <c r="BC52" i="40"/>
  <c r="BC51" i="40"/>
  <c r="BC50" i="40"/>
  <c r="BC49" i="40"/>
  <c r="BC48" i="40"/>
  <c r="BC128" i="40"/>
  <c r="BC113" i="40"/>
  <c r="BC78" i="40"/>
  <c r="BC75" i="40"/>
  <c r="BC72" i="40"/>
  <c r="BC68" i="40"/>
  <c r="BC65" i="40"/>
  <c r="BC116" i="40"/>
  <c r="BC77" i="40"/>
  <c r="BC74" i="40"/>
  <c r="BC71" i="40"/>
  <c r="BC69" i="40"/>
  <c r="BC66" i="40"/>
  <c r="BC45" i="40"/>
  <c r="BC7" i="40"/>
  <c r="BC76" i="40"/>
  <c r="BC13" i="40"/>
  <c r="BC12" i="40"/>
  <c r="BC11" i="40"/>
  <c r="BC10" i="40"/>
  <c r="BC9" i="40"/>
  <c r="BC8" i="40"/>
  <c r="BC44" i="40"/>
  <c r="BC42" i="40"/>
  <c r="BC41" i="40"/>
  <c r="BC40" i="40"/>
  <c r="BC30" i="40"/>
  <c r="BC29" i="40"/>
  <c r="BC43" i="40"/>
  <c r="BC39" i="40"/>
  <c r="BC26" i="40"/>
  <c r="BC6" i="40"/>
  <c r="BC5" i="40"/>
  <c r="BC38" i="40"/>
  <c r="BC37" i="40"/>
  <c r="BC36" i="40"/>
  <c r="BC35" i="40"/>
  <c r="BC34" i="40"/>
  <c r="BC33" i="40"/>
  <c r="BC32" i="40"/>
  <c r="BC31" i="40"/>
  <c r="BC22" i="40"/>
  <c r="BC46" i="40"/>
  <c r="BC28" i="40"/>
  <c r="BC27" i="40"/>
  <c r="BC47" i="40"/>
  <c r="BC25" i="40"/>
  <c r="BC24" i="40"/>
  <c r="BC23" i="40"/>
  <c r="BC18" i="40"/>
  <c r="BC21" i="40"/>
  <c r="BC20" i="40"/>
  <c r="BC19" i="40"/>
  <c r="BC125" i="40"/>
  <c r="BC73" i="40"/>
  <c r="BC17" i="40"/>
  <c r="BC4" i="40"/>
  <c r="BC122" i="40"/>
  <c r="BC14" i="40"/>
  <c r="BC3" i="40"/>
  <c r="BC16" i="40"/>
  <c r="BC15" i="40"/>
  <c r="BC2" i="40"/>
  <c r="C43" i="40"/>
  <c r="P2" i="40"/>
  <c r="P8" i="40"/>
  <c r="P27" i="40"/>
  <c r="F40" i="40"/>
  <c r="F47" i="40" s="1"/>
  <c r="AT373" i="40" s="1"/>
  <c r="G39" i="40"/>
  <c r="J40" i="40"/>
  <c r="J47" i="40" s="1"/>
  <c r="K39" i="40"/>
  <c r="G43" i="40"/>
  <c r="J45" i="40"/>
  <c r="J50" i="40"/>
  <c r="J41" i="40"/>
  <c r="BB194" i="40"/>
  <c r="BB127" i="40"/>
  <c r="BB84" i="40"/>
  <c r="BB62" i="40"/>
  <c r="BB50" i="40"/>
  <c r="H49" i="40"/>
  <c r="BB10" i="40"/>
  <c r="BB36" i="40"/>
  <c r="I43" i="40"/>
  <c r="B50" i="40"/>
  <c r="B41" i="40"/>
  <c r="B45" i="40"/>
  <c r="L50" i="40"/>
  <c r="L45" i="40"/>
  <c r="L41" i="40"/>
  <c r="D50" i="40"/>
  <c r="D41" i="40"/>
  <c r="D45" i="40"/>
  <c r="M38" i="40"/>
  <c r="M46" i="40" s="1"/>
  <c r="L39" i="40"/>
  <c r="K45" i="40"/>
  <c r="K46" i="40"/>
  <c r="K50" i="40"/>
  <c r="K41" i="40"/>
  <c r="BG376" i="40"/>
  <c r="BG380" i="40"/>
  <c r="BG377" i="40"/>
  <c r="BG381" i="40"/>
  <c r="BG378" i="40"/>
  <c r="BG360" i="40"/>
  <c r="BG357" i="40"/>
  <c r="BG375" i="40"/>
  <c r="BG369" i="40"/>
  <c r="BG359" i="40"/>
  <c r="BG374" i="40"/>
  <c r="BG373" i="40"/>
  <c r="BG367" i="40"/>
  <c r="BG379" i="40"/>
  <c r="BG372" i="40"/>
  <c r="BG366" i="40"/>
  <c r="BG365" i="40"/>
  <c r="BG371" i="40"/>
  <c r="BG368" i="40"/>
  <c r="BG362" i="40"/>
  <c r="BG361" i="40"/>
  <c r="BG355" i="40"/>
  <c r="BG350" i="40"/>
  <c r="BG364" i="40"/>
  <c r="BG354" i="40"/>
  <c r="BG363" i="40"/>
  <c r="BG352" i="40"/>
  <c r="BG349" i="40"/>
  <c r="BG370" i="40"/>
  <c r="BG348" i="40"/>
  <c r="BG347" i="40"/>
  <c r="BG351" i="40"/>
  <c r="BG345" i="40"/>
  <c r="BG338" i="40"/>
  <c r="BG332" i="40"/>
  <c r="BG344" i="40"/>
  <c r="BG343" i="40"/>
  <c r="BG335" i="40"/>
  <c r="BG342" i="40"/>
  <c r="BG356" i="40"/>
  <c r="BG341" i="40"/>
  <c r="BG340" i="40"/>
  <c r="BG353" i="40"/>
  <c r="BG337" i="40"/>
  <c r="BG333" i="40"/>
  <c r="BG330" i="40"/>
  <c r="BG346" i="40"/>
  <c r="BG358" i="40"/>
  <c r="BG339" i="40"/>
  <c r="BG334" i="40"/>
  <c r="BG331" i="40"/>
  <c r="BG329" i="40"/>
  <c r="BG323" i="40"/>
  <c r="BG320" i="40"/>
  <c r="BG317" i="40"/>
  <c r="BG314" i="40"/>
  <c r="BG311" i="40"/>
  <c r="BG308" i="40"/>
  <c r="BG305" i="40"/>
  <c r="BG326" i="40"/>
  <c r="BG303" i="40"/>
  <c r="BG300" i="40"/>
  <c r="BG297" i="40"/>
  <c r="BG294" i="40"/>
  <c r="BG325" i="40"/>
  <c r="BG322" i="40"/>
  <c r="BG319" i="40"/>
  <c r="BG316" i="40"/>
  <c r="BG313" i="40"/>
  <c r="BG328" i="40"/>
  <c r="BG336" i="40"/>
  <c r="BG324" i="40"/>
  <c r="BG321" i="40"/>
  <c r="BG312" i="40"/>
  <c r="BG289" i="40"/>
  <c r="BG310" i="40"/>
  <c r="BG306" i="40"/>
  <c r="BG318" i="40"/>
  <c r="BG327" i="40"/>
  <c r="BG315" i="40"/>
  <c r="BG304" i="40"/>
  <c r="BG302" i="40"/>
  <c r="BG296" i="40"/>
  <c r="BG292" i="40"/>
  <c r="BG285" i="40"/>
  <c r="BG282" i="40"/>
  <c r="BG281" i="40"/>
  <c r="BG283" i="40"/>
  <c r="BG291" i="40"/>
  <c r="BG301" i="40"/>
  <c r="BG309" i="40"/>
  <c r="BG307" i="40"/>
  <c r="BG298" i="40"/>
  <c r="BG299" i="40"/>
  <c r="BG293" i="40"/>
  <c r="BG277" i="40"/>
  <c r="BG274" i="40"/>
  <c r="BG271" i="40"/>
  <c r="BG268" i="40"/>
  <c r="BG284" i="40"/>
  <c r="BG265" i="40"/>
  <c r="BG262" i="40"/>
  <c r="BG259" i="40"/>
  <c r="BG256" i="40"/>
  <c r="BG290" i="40"/>
  <c r="BG276" i="40"/>
  <c r="BG273" i="40"/>
  <c r="BG270" i="40"/>
  <c r="BG267" i="40"/>
  <c r="BG287" i="40"/>
  <c r="BG263" i="40"/>
  <c r="BG257" i="40"/>
  <c r="BG251" i="40"/>
  <c r="BG248" i="40"/>
  <c r="BG245" i="40"/>
  <c r="BG275" i="40"/>
  <c r="BG266" i="40"/>
  <c r="BG261" i="40"/>
  <c r="BG254" i="40"/>
  <c r="BG288" i="40"/>
  <c r="BG264" i="40"/>
  <c r="BG272" i="40"/>
  <c r="BG295" i="40"/>
  <c r="BG244" i="40"/>
  <c r="BG238" i="40"/>
  <c r="BG227" i="40"/>
  <c r="BG235" i="40"/>
  <c r="BG280" i="40"/>
  <c r="BG269" i="40"/>
  <c r="BG240" i="40"/>
  <c r="BG229" i="40"/>
  <c r="BG260" i="40"/>
  <c r="BG237" i="40"/>
  <c r="BG258" i="40"/>
  <c r="BG255" i="40"/>
  <c r="BG246" i="40"/>
  <c r="BG253" i="40"/>
  <c r="BG250" i="40"/>
  <c r="BG286" i="40"/>
  <c r="BG279" i="40"/>
  <c r="BG243" i="40"/>
  <c r="BG239" i="40"/>
  <c r="BG249" i="40"/>
  <c r="BG233" i="40"/>
  <c r="BG231" i="40"/>
  <c r="BG226" i="40"/>
  <c r="BG221" i="40"/>
  <c r="BG218" i="40"/>
  <c r="BG215" i="40"/>
  <c r="BG212" i="40"/>
  <c r="BG247" i="40"/>
  <c r="BG234" i="40"/>
  <c r="BG228" i="40"/>
  <c r="BG242" i="40"/>
  <c r="BG232" i="40"/>
  <c r="BG223" i="40"/>
  <c r="BG219" i="40"/>
  <c r="BG216" i="40"/>
  <c r="BG241" i="40"/>
  <c r="BG224" i="40"/>
  <c r="BG236" i="40"/>
  <c r="BG209" i="40"/>
  <c r="BG206" i="40"/>
  <c r="BG278" i="40"/>
  <c r="BG252" i="40"/>
  <c r="BG230" i="40"/>
  <c r="BG220" i="40"/>
  <c r="BG199" i="40"/>
  <c r="BG196" i="40"/>
  <c r="BG193" i="40"/>
  <c r="BG225" i="40"/>
  <c r="BG211" i="40"/>
  <c r="BG210" i="40"/>
  <c r="BG207" i="40"/>
  <c r="BG213" i="40"/>
  <c r="BG217" i="40"/>
  <c r="BG222" i="40"/>
  <c r="BG214" i="40"/>
  <c r="BG203" i="40"/>
  <c r="BG187" i="40"/>
  <c r="BG178" i="40"/>
  <c r="BG183" i="40"/>
  <c r="BG177" i="40"/>
  <c r="BG176" i="40"/>
  <c r="BG200" i="40"/>
  <c r="BG192" i="40"/>
  <c r="BG175" i="40"/>
  <c r="BG164" i="40"/>
  <c r="BG161" i="40"/>
  <c r="BG208" i="40"/>
  <c r="BG202" i="40"/>
  <c r="BG188" i="40"/>
  <c r="BG179" i="40"/>
  <c r="BG174" i="40"/>
  <c r="BG173" i="40"/>
  <c r="BG152" i="40"/>
  <c r="BG151" i="40"/>
  <c r="BG150" i="40"/>
  <c r="BG149" i="40"/>
  <c r="BG148" i="40"/>
  <c r="BG147" i="40"/>
  <c r="BG146" i="40"/>
  <c r="BG145" i="40"/>
  <c r="BG195" i="40"/>
  <c r="BG184" i="40"/>
  <c r="BG172" i="40"/>
  <c r="BG194" i="40"/>
  <c r="BG189" i="40"/>
  <c r="BG180" i="40"/>
  <c r="BG171" i="40"/>
  <c r="BG170" i="40"/>
  <c r="BG198" i="40"/>
  <c r="BG169" i="40"/>
  <c r="BG165" i="40"/>
  <c r="BG201" i="40"/>
  <c r="BG197" i="40"/>
  <c r="BG185" i="40"/>
  <c r="BG190" i="40"/>
  <c r="BG181" i="40"/>
  <c r="BG186" i="40"/>
  <c r="BG158" i="40"/>
  <c r="BG154" i="40"/>
  <c r="BG159" i="40"/>
  <c r="BG205" i="40"/>
  <c r="BG155" i="40"/>
  <c r="BG166" i="40"/>
  <c r="BG163" i="40"/>
  <c r="BG162" i="40"/>
  <c r="BG204" i="40"/>
  <c r="BG191" i="40"/>
  <c r="BG156" i="40"/>
  <c r="BG144" i="40"/>
  <c r="BG143" i="40"/>
  <c r="BG142" i="40"/>
  <c r="BG141" i="40"/>
  <c r="BG140" i="40"/>
  <c r="BG139" i="40"/>
  <c r="BG138" i="40"/>
  <c r="BG137" i="40"/>
  <c r="BG136" i="40"/>
  <c r="BG135" i="40"/>
  <c r="BG134" i="40"/>
  <c r="BG133" i="40"/>
  <c r="BG132" i="40"/>
  <c r="BG131" i="40"/>
  <c r="BG130" i="40"/>
  <c r="BG129" i="40"/>
  <c r="BG128" i="40"/>
  <c r="BG127" i="40"/>
  <c r="BG126" i="40"/>
  <c r="BG125" i="40"/>
  <c r="BG124" i="40"/>
  <c r="BG123" i="40"/>
  <c r="BG122" i="40"/>
  <c r="BG121" i="40"/>
  <c r="BG120" i="40"/>
  <c r="BG119" i="40"/>
  <c r="BG182" i="40"/>
  <c r="BG168" i="40"/>
  <c r="BG153" i="40"/>
  <c r="BG167" i="40"/>
  <c r="BG112" i="40"/>
  <c r="BG118" i="40"/>
  <c r="BG117" i="40"/>
  <c r="BG114" i="40"/>
  <c r="BG160" i="40"/>
  <c r="BG116" i="40"/>
  <c r="BG113" i="40"/>
  <c r="BG110" i="40"/>
  <c r="BG109" i="40"/>
  <c r="BG108" i="40"/>
  <c r="BG107" i="40"/>
  <c r="BG106" i="40"/>
  <c r="BG105" i="40"/>
  <c r="BG104" i="40"/>
  <c r="BG103" i="40"/>
  <c r="BG102" i="40"/>
  <c r="BG101" i="40"/>
  <c r="BG100" i="40"/>
  <c r="BG99" i="40"/>
  <c r="BG98" i="40"/>
  <c r="BG97" i="40"/>
  <c r="BG96" i="40"/>
  <c r="BG95" i="40"/>
  <c r="BG94" i="40"/>
  <c r="BG93" i="40"/>
  <c r="BG92" i="40"/>
  <c r="BG91" i="40"/>
  <c r="BG90" i="40"/>
  <c r="BG157" i="40"/>
  <c r="BG89" i="40"/>
  <c r="BG115" i="40"/>
  <c r="BG68" i="40"/>
  <c r="BG65" i="40"/>
  <c r="BG83" i="40"/>
  <c r="BG86" i="40"/>
  <c r="BG77" i="40"/>
  <c r="BG74" i="40"/>
  <c r="BG71" i="40"/>
  <c r="BG111" i="40"/>
  <c r="BG87" i="40"/>
  <c r="BG45" i="40"/>
  <c r="BG69" i="40"/>
  <c r="BG66" i="40"/>
  <c r="BG85" i="40"/>
  <c r="BG76" i="40"/>
  <c r="BG73" i="40"/>
  <c r="BG88" i="40"/>
  <c r="BG82" i="40"/>
  <c r="BG81" i="40"/>
  <c r="BG80" i="40"/>
  <c r="BG79" i="40"/>
  <c r="BG70" i="40"/>
  <c r="BG67" i="40"/>
  <c r="BG84" i="40"/>
  <c r="BG64" i="40"/>
  <c r="BG61" i="40"/>
  <c r="BG58" i="40"/>
  <c r="BG55" i="40"/>
  <c r="BG49" i="40"/>
  <c r="BG38" i="40"/>
  <c r="BG37" i="40"/>
  <c r="BG36" i="40"/>
  <c r="BG35" i="40"/>
  <c r="BG34" i="40"/>
  <c r="BG33" i="40"/>
  <c r="BG32" i="40"/>
  <c r="BG31" i="40"/>
  <c r="BG22" i="40"/>
  <c r="BG4" i="40"/>
  <c r="BG3" i="40"/>
  <c r="BG2" i="40"/>
  <c r="BG28" i="40"/>
  <c r="BG27" i="40"/>
  <c r="BG25" i="40"/>
  <c r="BG24" i="40"/>
  <c r="BG23" i="40"/>
  <c r="BG18" i="40"/>
  <c r="BG72" i="40"/>
  <c r="BG46" i="40"/>
  <c r="BG21" i="40"/>
  <c r="BG20" i="40"/>
  <c r="BG19" i="40"/>
  <c r="BG62" i="40"/>
  <c r="BG59" i="40"/>
  <c r="BG56" i="40"/>
  <c r="BG53" i="40"/>
  <c r="BG52" i="40"/>
  <c r="BG50" i="40"/>
  <c r="BG47" i="40"/>
  <c r="BG16" i="40"/>
  <c r="BG15" i="40"/>
  <c r="BG14" i="40"/>
  <c r="BG75" i="40"/>
  <c r="BG63" i="40"/>
  <c r="BG60" i="40"/>
  <c r="BG57" i="40"/>
  <c r="BG54" i="40"/>
  <c r="BG51" i="40"/>
  <c r="BG44" i="40"/>
  <c r="BG10" i="40"/>
  <c r="BG48" i="40"/>
  <c r="BG40" i="40"/>
  <c r="BG39" i="40"/>
  <c r="BG6" i="40"/>
  <c r="BG26" i="40"/>
  <c r="BG12" i="40"/>
  <c r="BG9" i="40"/>
  <c r="BG41" i="40"/>
  <c r="BG11" i="40"/>
  <c r="BG30" i="40"/>
  <c r="BG78" i="40"/>
  <c r="BG42" i="40"/>
  <c r="BG29" i="40"/>
  <c r="BG7" i="40"/>
  <c r="BG5" i="40"/>
  <c r="BG13" i="40"/>
  <c r="BG43" i="40"/>
  <c r="BG17" i="40"/>
  <c r="BG8" i="40"/>
  <c r="B40" i="40"/>
  <c r="B47" i="40" s="1"/>
  <c r="AD165" i="40" s="1"/>
  <c r="C50" i="40"/>
  <c r="C41" i="40"/>
  <c r="C45" i="40"/>
  <c r="C46" i="40"/>
  <c r="M50" i="40"/>
  <c r="M45" i="40"/>
  <c r="M41" i="40"/>
  <c r="C40" i="40"/>
  <c r="C47" i="40" s="1"/>
  <c r="C48" i="40" s="1"/>
  <c r="B42" i="40"/>
  <c r="E50" i="40"/>
  <c r="E41" i="40"/>
  <c r="E45" i="40"/>
  <c r="E46" i="40"/>
  <c r="O31" i="40"/>
  <c r="G45" i="40"/>
  <c r="G50" i="40"/>
  <c r="G46" i="40"/>
  <c r="G41" i="40"/>
  <c r="D45" i="4"/>
  <c r="D44" i="4"/>
  <c r="D43" i="4"/>
  <c r="D49" i="4"/>
  <c r="D50" i="4" s="1"/>
  <c r="D54" i="4" s="1"/>
  <c r="L22" i="4"/>
  <c r="C61" i="4"/>
  <c r="C60" i="4"/>
  <c r="C62" i="4" s="1"/>
  <c r="C56" i="4"/>
  <c r="C58" i="4" s="1"/>
  <c r="C57" i="4"/>
  <c r="C59" i="4" s="1"/>
  <c r="D47" i="4"/>
  <c r="D52" i="4" s="1"/>
  <c r="K5" i="4"/>
  <c r="K6" i="4" s="1"/>
  <c r="J23" i="4"/>
  <c r="I13" i="4"/>
  <c r="L21" i="4"/>
  <c r="I18" i="4"/>
  <c r="L10" i="4"/>
  <c r="B22" i="4"/>
  <c r="K13" i="4"/>
  <c r="K14" i="4" s="1"/>
  <c r="B35" i="4"/>
  <c r="J10" i="4"/>
  <c r="J7" i="4" s="1"/>
  <c r="C22" i="4"/>
  <c r="B26" i="4"/>
  <c r="J15" i="4"/>
  <c r="D22" i="4"/>
  <c r="C26" i="4"/>
  <c r="I5" i="4" s="1"/>
  <c r="J13" i="4"/>
  <c r="J14" i="4" s="1"/>
  <c r="I23" i="4"/>
  <c r="D26" i="4"/>
  <c r="J5" i="4" s="1"/>
  <c r="J6" i="4" s="1"/>
  <c r="AL371" i="40" l="1"/>
  <c r="AL339" i="40"/>
  <c r="BB17" i="40"/>
  <c r="BB15" i="40"/>
  <c r="BB24" i="40"/>
  <c r="AL168" i="40"/>
  <c r="AL282" i="40"/>
  <c r="AT8" i="40"/>
  <c r="AT59" i="40"/>
  <c r="BB81" i="40"/>
  <c r="BD81" i="40" s="1"/>
  <c r="AT47" i="40"/>
  <c r="BB120" i="40"/>
  <c r="BD120" i="40" s="1"/>
  <c r="AT150" i="40"/>
  <c r="AT179" i="40"/>
  <c r="AT227" i="40"/>
  <c r="AT21" i="40"/>
  <c r="AT46" i="40"/>
  <c r="AT55" i="40"/>
  <c r="AT102" i="40"/>
  <c r="AT175" i="40"/>
  <c r="AT184" i="40"/>
  <c r="AT13" i="40"/>
  <c r="AT31" i="40"/>
  <c r="AT74" i="40"/>
  <c r="AT208" i="40"/>
  <c r="AT9" i="40"/>
  <c r="AT34" i="40"/>
  <c r="AT104" i="40"/>
  <c r="AT50" i="40"/>
  <c r="AT35" i="40"/>
  <c r="AT110" i="40"/>
  <c r="AT187" i="40"/>
  <c r="AT64" i="40"/>
  <c r="AT53" i="40"/>
  <c r="AT6" i="40"/>
  <c r="AT127" i="40"/>
  <c r="AT233" i="40"/>
  <c r="AT66" i="40"/>
  <c r="AT56" i="40"/>
  <c r="AT26" i="40"/>
  <c r="AT128" i="40"/>
  <c r="AT228" i="40"/>
  <c r="AT10" i="40"/>
  <c r="AT162" i="40"/>
  <c r="AT148" i="40"/>
  <c r="AT54" i="40"/>
  <c r="AT149" i="40"/>
  <c r="AT138" i="40"/>
  <c r="AT224" i="40"/>
  <c r="AT72" i="40"/>
  <c r="AT267" i="40"/>
  <c r="AT12" i="40"/>
  <c r="AT86" i="40"/>
  <c r="AT84" i="40"/>
  <c r="AT156" i="40"/>
  <c r="AT2" i="40"/>
  <c r="AT25" i="40"/>
  <c r="AT89" i="40"/>
  <c r="AT168" i="40"/>
  <c r="AT57" i="40"/>
  <c r="AT40" i="40"/>
  <c r="AT103" i="40"/>
  <c r="AT24" i="40"/>
  <c r="AT5" i="40"/>
  <c r="AT82" i="40"/>
  <c r="AT101" i="40"/>
  <c r="AT112" i="40"/>
  <c r="AT157" i="40"/>
  <c r="AT197" i="40"/>
  <c r="AT238" i="40"/>
  <c r="AT221" i="40"/>
  <c r="AT290" i="40"/>
  <c r="AT259" i="40"/>
  <c r="AT65" i="40"/>
  <c r="AT176" i="40"/>
  <c r="AT177" i="40"/>
  <c r="AT241" i="40"/>
  <c r="AT193" i="40"/>
  <c r="AT240" i="40"/>
  <c r="AT306" i="40"/>
  <c r="AT4" i="40"/>
  <c r="AT60" i="40"/>
  <c r="AT83" i="40"/>
  <c r="AT27" i="40"/>
  <c r="AT91" i="40"/>
  <c r="AT105" i="40"/>
  <c r="AT166" i="40"/>
  <c r="AT130" i="40"/>
  <c r="AT209" i="40"/>
  <c r="AT201" i="40"/>
  <c r="AT196" i="40"/>
  <c r="AT255" i="40"/>
  <c r="AT302" i="40"/>
  <c r="AT14" i="40"/>
  <c r="AT48" i="40"/>
  <c r="AT90" i="40"/>
  <c r="AT100" i="40"/>
  <c r="AT108" i="40"/>
  <c r="AT121" i="40"/>
  <c r="AT131" i="40"/>
  <c r="AT200" i="40"/>
  <c r="AT202" i="40"/>
  <c r="AT222" i="40"/>
  <c r="AT252" i="40"/>
  <c r="AT288" i="40"/>
  <c r="AT43" i="40"/>
  <c r="AT29" i="40"/>
  <c r="AT49" i="40"/>
  <c r="AT22" i="40"/>
  <c r="AT109" i="40"/>
  <c r="AT45" i="40"/>
  <c r="AT163" i="40"/>
  <c r="AT136" i="40"/>
  <c r="AT167" i="40"/>
  <c r="AT205" i="40"/>
  <c r="AT230" i="40"/>
  <c r="AT257" i="40"/>
  <c r="AT322" i="40"/>
  <c r="AT325" i="40"/>
  <c r="AT154" i="40"/>
  <c r="AT139" i="40"/>
  <c r="AT171" i="40"/>
  <c r="AT180" i="40"/>
  <c r="AT225" i="40"/>
  <c r="AT235" i="40"/>
  <c r="AT340" i="40"/>
  <c r="AT126" i="40"/>
  <c r="AT77" i="40"/>
  <c r="AT119" i="40"/>
  <c r="AT142" i="40"/>
  <c r="AT161" i="40"/>
  <c r="AT186" i="40"/>
  <c r="AT253" i="40"/>
  <c r="AT298" i="40"/>
  <c r="AT342" i="40"/>
  <c r="AT41" i="40"/>
  <c r="AT52" i="40"/>
  <c r="AT97" i="40"/>
  <c r="AT37" i="40"/>
  <c r="AT73" i="40"/>
  <c r="AT85" i="40"/>
  <c r="AT122" i="40"/>
  <c r="AT143" i="40"/>
  <c r="AT164" i="40"/>
  <c r="AT198" i="40"/>
  <c r="AT223" i="40"/>
  <c r="AT248" i="40"/>
  <c r="AT94" i="40"/>
  <c r="AT106" i="40"/>
  <c r="AT51" i="40"/>
  <c r="AT76" i="40"/>
  <c r="AT98" i="40"/>
  <c r="AT125" i="40"/>
  <c r="AT145" i="40"/>
  <c r="AT174" i="40"/>
  <c r="AT214" i="40"/>
  <c r="AT239" i="40"/>
  <c r="AT278" i="40"/>
  <c r="AT294" i="40"/>
  <c r="AT338" i="40"/>
  <c r="AT263" i="40"/>
  <c r="AT273" i="40"/>
  <c r="AT281" i="40"/>
  <c r="AT328" i="40"/>
  <c r="AT343" i="40"/>
  <c r="AT114" i="40"/>
  <c r="AT133" i="40"/>
  <c r="AT178" i="40"/>
  <c r="AT152" i="40"/>
  <c r="AT188" i="40"/>
  <c r="AT189" i="40"/>
  <c r="AT199" i="40"/>
  <c r="AT212" i="40"/>
  <c r="AT242" i="40"/>
  <c r="AT284" i="40"/>
  <c r="AT276" i="40"/>
  <c r="AT285" i="40"/>
  <c r="AT326" i="40"/>
  <c r="AT359" i="40"/>
  <c r="AT299" i="40"/>
  <c r="AT16" i="40"/>
  <c r="AT3" i="40"/>
  <c r="AT62" i="40"/>
  <c r="AT18" i="40"/>
  <c r="AT32" i="40"/>
  <c r="AT78" i="40"/>
  <c r="AT80" i="40"/>
  <c r="AT69" i="40"/>
  <c r="AT68" i="40"/>
  <c r="AT117" i="40"/>
  <c r="AT134" i="40"/>
  <c r="AT153" i="40"/>
  <c r="AT169" i="40"/>
  <c r="AT211" i="40"/>
  <c r="AT192" i="40"/>
  <c r="AT213" i="40"/>
  <c r="AT215" i="40"/>
  <c r="AT260" i="40"/>
  <c r="AT258" i="40"/>
  <c r="AT286" i="40"/>
  <c r="AT311" i="40"/>
  <c r="AT353" i="40"/>
  <c r="AT63" i="40"/>
  <c r="AT30" i="40"/>
  <c r="AT17" i="40"/>
  <c r="AT23" i="40"/>
  <c r="AT33" i="40"/>
  <c r="AT87" i="40"/>
  <c r="AT81" i="40"/>
  <c r="AT71" i="40"/>
  <c r="AT129" i="40"/>
  <c r="AT124" i="40"/>
  <c r="AT135" i="40"/>
  <c r="AT160" i="40"/>
  <c r="AT185" i="40"/>
  <c r="AT217" i="40"/>
  <c r="AT195" i="40"/>
  <c r="AT244" i="40"/>
  <c r="AT218" i="40"/>
  <c r="AT261" i="40"/>
  <c r="AT245" i="40"/>
  <c r="AT292" i="40"/>
  <c r="AT304" i="40"/>
  <c r="AT331" i="40"/>
  <c r="AT352" i="40"/>
  <c r="AT295" i="40"/>
  <c r="AT334" i="40"/>
  <c r="AT350" i="40"/>
  <c r="AT246" i="40"/>
  <c r="AT243" i="40"/>
  <c r="AT251" i="40"/>
  <c r="AT268" i="40"/>
  <c r="AT321" i="40"/>
  <c r="AT336" i="40"/>
  <c r="AT362" i="40"/>
  <c r="AT234" i="40"/>
  <c r="AT279" i="40"/>
  <c r="AT271" i="40"/>
  <c r="AT324" i="40"/>
  <c r="AT339" i="40"/>
  <c r="AT366" i="40"/>
  <c r="AT203" i="40"/>
  <c r="AT333" i="40"/>
  <c r="AT42" i="40"/>
  <c r="AT7" i="40"/>
  <c r="AT44" i="40"/>
  <c r="AT19" i="40"/>
  <c r="AT58" i="40"/>
  <c r="AT38" i="40"/>
  <c r="AT70" i="40"/>
  <c r="AT93" i="40"/>
  <c r="AT88" i="40"/>
  <c r="AT113" i="40"/>
  <c r="AT159" i="40"/>
  <c r="AT140" i="40"/>
  <c r="AT155" i="40"/>
  <c r="AT172" i="40"/>
  <c r="AT207" i="40"/>
  <c r="AT216" i="40"/>
  <c r="AT236" i="40"/>
  <c r="AT226" i="40"/>
  <c r="AT272" i="40"/>
  <c r="AT277" i="40"/>
  <c r="AT329" i="40"/>
  <c r="AT15" i="40"/>
  <c r="AT11" i="40"/>
  <c r="AT75" i="40"/>
  <c r="AT20" i="40"/>
  <c r="AT61" i="40"/>
  <c r="F49" i="40"/>
  <c r="AT120" i="40"/>
  <c r="AT99" i="40"/>
  <c r="AT95" i="40"/>
  <c r="AT158" i="40"/>
  <c r="AT118" i="40"/>
  <c r="AT141" i="40"/>
  <c r="AT182" i="40"/>
  <c r="AT173" i="40"/>
  <c r="AT204" i="40"/>
  <c r="AT181" i="40"/>
  <c r="AT219" i="40"/>
  <c r="AT249" i="40"/>
  <c r="AT237" i="40"/>
  <c r="AT275" i="40"/>
  <c r="AT287" i="40"/>
  <c r="AT319" i="40"/>
  <c r="AT337" i="40"/>
  <c r="AT345" i="40"/>
  <c r="AT381" i="40"/>
  <c r="AT247" i="40"/>
  <c r="AT254" i="40"/>
  <c r="AT270" i="40"/>
  <c r="AT296" i="40"/>
  <c r="AT289" i="40"/>
  <c r="AT297" i="40"/>
  <c r="AT347" i="40"/>
  <c r="AT349" i="40"/>
  <c r="AT375" i="40"/>
  <c r="AT305" i="40"/>
  <c r="AT309" i="40"/>
  <c r="AT300" i="40"/>
  <c r="AT330" i="40"/>
  <c r="AT361" i="40"/>
  <c r="AT363" i="40"/>
  <c r="AT376" i="40"/>
  <c r="AT364" i="40"/>
  <c r="AT365" i="40"/>
  <c r="AT307" i="40"/>
  <c r="AT314" i="40"/>
  <c r="AT341" i="40"/>
  <c r="AT356" i="40"/>
  <c r="AT371" i="40"/>
  <c r="AT264" i="40"/>
  <c r="AT269" i="40"/>
  <c r="AT262" i="40"/>
  <c r="AT293" i="40"/>
  <c r="AT310" i="40"/>
  <c r="AT317" i="40"/>
  <c r="AT332" i="40"/>
  <c r="AT357" i="40"/>
  <c r="AT265" i="40"/>
  <c r="AT312" i="40"/>
  <c r="AT313" i="40"/>
  <c r="AT320" i="40"/>
  <c r="AT335" i="40"/>
  <c r="AT358" i="40"/>
  <c r="AT368" i="40"/>
  <c r="AT378" i="40"/>
  <c r="AT380" i="40"/>
  <c r="AT354" i="40"/>
  <c r="AT372" i="40"/>
  <c r="AL132" i="40"/>
  <c r="AL198" i="40"/>
  <c r="AL214" i="40"/>
  <c r="AL250" i="40"/>
  <c r="AL295" i="40"/>
  <c r="AL327" i="40"/>
  <c r="AD379" i="40"/>
  <c r="BB11" i="40"/>
  <c r="BD11" i="40" s="1"/>
  <c r="BB138" i="40"/>
  <c r="BB266" i="40"/>
  <c r="BD266" i="40" s="1"/>
  <c r="BB3" i="40"/>
  <c r="BD3" i="40" s="1"/>
  <c r="BB27" i="40"/>
  <c r="BB38" i="40"/>
  <c r="BD38" i="40" s="1"/>
  <c r="BB12" i="40"/>
  <c r="BD12" i="40" s="1"/>
  <c r="BB52" i="40"/>
  <c r="BD52" i="40" s="1"/>
  <c r="BB64" i="40"/>
  <c r="BD64" i="40" s="1"/>
  <c r="BB112" i="40"/>
  <c r="BD112" i="40" s="1"/>
  <c r="BB148" i="40"/>
  <c r="BD148" i="40" s="1"/>
  <c r="BB86" i="40"/>
  <c r="BD86" i="40" s="1"/>
  <c r="BB139" i="40"/>
  <c r="BD139" i="40" s="1"/>
  <c r="BB267" i="40"/>
  <c r="BD267" i="40" s="1"/>
  <c r="BB296" i="40"/>
  <c r="BD296" i="40" s="1"/>
  <c r="BB14" i="40"/>
  <c r="BD14" i="40" s="1"/>
  <c r="BB28" i="40"/>
  <c r="BD28" i="40" s="1"/>
  <c r="BB13" i="40"/>
  <c r="BB71" i="40"/>
  <c r="BD71" i="40" s="1"/>
  <c r="BB53" i="40"/>
  <c r="BB172" i="40"/>
  <c r="BD172" i="40" s="1"/>
  <c r="BB87" i="40"/>
  <c r="BD87" i="40" s="1"/>
  <c r="BB263" i="40"/>
  <c r="BD263" i="40" s="1"/>
  <c r="BB278" i="40"/>
  <c r="BD278" i="40" s="1"/>
  <c r="BB309" i="40"/>
  <c r="BD309" i="40" s="1"/>
  <c r="BB6" i="40"/>
  <c r="BD6" i="40" s="1"/>
  <c r="BB29" i="40"/>
  <c r="BD29" i="40" s="1"/>
  <c r="BB30" i="40"/>
  <c r="BD30" i="40" s="1"/>
  <c r="BB45" i="40"/>
  <c r="BD45" i="40" s="1"/>
  <c r="BB74" i="40"/>
  <c r="BB54" i="40"/>
  <c r="BB88" i="40"/>
  <c r="BD88" i="40" s="1"/>
  <c r="BB257" i="40"/>
  <c r="BD257" i="40" s="1"/>
  <c r="BB279" i="40"/>
  <c r="BD279" i="40" s="1"/>
  <c r="BB312" i="40"/>
  <c r="BD312" i="40" s="1"/>
  <c r="H48" i="40"/>
  <c r="BE217" i="40" s="1"/>
  <c r="BB368" i="40"/>
  <c r="BD368" i="40" s="1"/>
  <c r="BB374" i="40"/>
  <c r="BD374" i="40" s="1"/>
  <c r="BB339" i="40"/>
  <c r="BD339" i="40" s="1"/>
  <c r="BB345" i="40"/>
  <c r="BD345" i="40" s="1"/>
  <c r="BB335" i="40"/>
  <c r="BD335" i="40" s="1"/>
  <c r="BB306" i="40"/>
  <c r="BD306" i="40" s="1"/>
  <c r="BB322" i="40"/>
  <c r="BB311" i="40"/>
  <c r="BD311" i="40" s="1"/>
  <c r="BB310" i="40"/>
  <c r="BD310" i="40" s="1"/>
  <c r="BB277" i="40"/>
  <c r="BD277" i="40" s="1"/>
  <c r="BB305" i="40"/>
  <c r="BD305" i="40" s="1"/>
  <c r="BB289" i="40"/>
  <c r="BD289" i="40" s="1"/>
  <c r="BB260" i="40"/>
  <c r="BD260" i="40" s="1"/>
  <c r="BB287" i="40"/>
  <c r="BD287" i="40" s="1"/>
  <c r="BB246" i="40"/>
  <c r="BD246" i="40" s="1"/>
  <c r="BB210" i="40"/>
  <c r="BD210" i="40" s="1"/>
  <c r="BB220" i="40"/>
  <c r="BD220" i="40" s="1"/>
  <c r="BB205" i="40"/>
  <c r="BB158" i="40"/>
  <c r="BD158" i="40" s="1"/>
  <c r="BB137" i="40"/>
  <c r="BD137" i="40" s="1"/>
  <c r="BB125" i="40"/>
  <c r="BD125" i="40" s="1"/>
  <c r="BB106" i="40"/>
  <c r="BD106" i="40" s="1"/>
  <c r="BB94" i="40"/>
  <c r="BD94" i="40" s="1"/>
  <c r="BB373" i="40"/>
  <c r="BD373" i="40" s="1"/>
  <c r="BB364" i="40"/>
  <c r="BD364" i="40" s="1"/>
  <c r="BB336" i="40"/>
  <c r="BD336" i="40" s="1"/>
  <c r="BB344" i="40"/>
  <c r="BD344" i="40" s="1"/>
  <c r="BB323" i="40"/>
  <c r="BD323" i="40" s="1"/>
  <c r="BB301" i="40"/>
  <c r="BD301" i="40" s="1"/>
  <c r="BB307" i="40"/>
  <c r="BD307" i="40" s="1"/>
  <c r="BB295" i="40"/>
  <c r="BB308" i="40"/>
  <c r="BD308" i="40" s="1"/>
  <c r="BB276" i="40"/>
  <c r="BD276" i="40" s="1"/>
  <c r="BB304" i="40"/>
  <c r="BD304" i="40" s="1"/>
  <c r="BB285" i="40"/>
  <c r="BD285" i="40" s="1"/>
  <c r="BB253" i="40"/>
  <c r="BD253" i="40" s="1"/>
  <c r="BB283" i="40"/>
  <c r="BD283" i="40" s="1"/>
  <c r="BB243" i="40"/>
  <c r="BD243" i="40" s="1"/>
  <c r="BB209" i="40"/>
  <c r="BD209" i="40" s="1"/>
  <c r="BB217" i="40"/>
  <c r="BD217" i="40" s="1"/>
  <c r="BB227" i="40"/>
  <c r="BD227" i="40" s="1"/>
  <c r="BB204" i="40"/>
  <c r="BB191" i="40"/>
  <c r="BB187" i="40"/>
  <c r="BD187" i="40" s="1"/>
  <c r="BB177" i="40"/>
  <c r="BD177" i="40" s="1"/>
  <c r="BB188" i="40"/>
  <c r="BD188" i="40" s="1"/>
  <c r="BB189" i="40"/>
  <c r="BD189" i="40" s="1"/>
  <c r="BB169" i="40"/>
  <c r="BD169" i="40" s="1"/>
  <c r="BB152" i="40"/>
  <c r="BD152" i="40" s="1"/>
  <c r="BB136" i="40"/>
  <c r="BD136" i="40" s="1"/>
  <c r="BB122" i="40"/>
  <c r="BD122" i="40" s="1"/>
  <c r="BB105" i="40"/>
  <c r="BB93" i="40"/>
  <c r="BD93" i="40" s="1"/>
  <c r="BB370" i="40"/>
  <c r="BB363" i="40"/>
  <c r="BB381" i="40"/>
  <c r="BD381" i="40" s="1"/>
  <c r="BB334" i="40"/>
  <c r="BD334" i="40" s="1"/>
  <c r="BB320" i="40"/>
  <c r="BD320" i="40" s="1"/>
  <c r="BB294" i="40"/>
  <c r="BD294" i="40" s="1"/>
  <c r="BB275" i="40"/>
  <c r="BD275" i="40" s="1"/>
  <c r="BB250" i="40"/>
  <c r="BD250" i="40" s="1"/>
  <c r="BB254" i="40"/>
  <c r="BB208" i="40"/>
  <c r="BD208" i="40" s="1"/>
  <c r="BB214" i="40"/>
  <c r="BB203" i="40"/>
  <c r="BD203" i="40" s="1"/>
  <c r="BB178" i="40"/>
  <c r="BD178" i="40" s="1"/>
  <c r="BB171" i="40"/>
  <c r="BB170" i="40"/>
  <c r="BD170" i="40" s="1"/>
  <c r="BB159" i="40"/>
  <c r="BD159" i="40" s="1"/>
  <c r="BB151" i="40"/>
  <c r="BD151" i="40" s="1"/>
  <c r="BB135" i="40"/>
  <c r="BD135" i="40" s="1"/>
  <c r="BB119" i="40"/>
  <c r="BD119" i="40" s="1"/>
  <c r="BB104" i="40"/>
  <c r="BD104" i="40" s="1"/>
  <c r="BB92" i="40"/>
  <c r="BD92" i="40" s="1"/>
  <c r="BB378" i="40"/>
  <c r="BD378" i="40" s="1"/>
  <c r="BB361" i="40"/>
  <c r="BB331" i="40"/>
  <c r="BD331" i="40" s="1"/>
  <c r="BB343" i="40"/>
  <c r="BB348" i="40"/>
  <c r="BD348" i="40" s="1"/>
  <c r="BB317" i="40"/>
  <c r="BD317" i="40" s="1"/>
  <c r="BB291" i="40"/>
  <c r="BD291" i="40" s="1"/>
  <c r="BB274" i="40"/>
  <c r="BD274" i="40" s="1"/>
  <c r="BB264" i="40"/>
  <c r="BD264" i="40" s="1"/>
  <c r="BB247" i="40"/>
  <c r="BD247" i="40" s="1"/>
  <c r="BB262" i="40"/>
  <c r="BD262" i="40" s="1"/>
  <c r="BB236" i="40"/>
  <c r="BD236" i="40" s="1"/>
  <c r="BB245" i="40"/>
  <c r="BD245" i="40" s="1"/>
  <c r="BB207" i="40"/>
  <c r="BB211" i="40"/>
  <c r="BD211" i="40" s="1"/>
  <c r="BB202" i="40"/>
  <c r="BB199" i="40"/>
  <c r="BB182" i="40"/>
  <c r="BD182" i="40" s="1"/>
  <c r="BB179" i="40"/>
  <c r="BD179" i="40" s="1"/>
  <c r="BB134" i="40"/>
  <c r="BD134" i="40" s="1"/>
  <c r="BB116" i="40"/>
  <c r="BD116" i="40" s="1"/>
  <c r="BB103" i="40"/>
  <c r="BD103" i="40" s="1"/>
  <c r="BB371" i="40"/>
  <c r="BD371" i="40" s="1"/>
  <c r="BB350" i="40"/>
  <c r="BB351" i="40"/>
  <c r="BD351" i="40" s="1"/>
  <c r="BB340" i="40"/>
  <c r="BD340" i="40" s="1"/>
  <c r="BB314" i="40"/>
  <c r="BB288" i="40"/>
  <c r="BD288" i="40" s="1"/>
  <c r="BB292" i="40"/>
  <c r="BB273" i="40"/>
  <c r="BD273" i="40" s="1"/>
  <c r="BB261" i="40"/>
  <c r="BD261" i="40" s="1"/>
  <c r="BB244" i="40"/>
  <c r="BD244" i="40" s="1"/>
  <c r="BB259" i="40"/>
  <c r="BD259" i="40" s="1"/>
  <c r="BB219" i="40"/>
  <c r="BD219" i="40" s="1"/>
  <c r="BB206" i="40"/>
  <c r="BD206" i="40" s="1"/>
  <c r="BB221" i="40"/>
  <c r="BD221" i="40" s="1"/>
  <c r="BB201" i="40"/>
  <c r="BD201" i="40" s="1"/>
  <c r="BB212" i="40"/>
  <c r="BD212" i="40" s="1"/>
  <c r="BB174" i="40"/>
  <c r="BD174" i="40" s="1"/>
  <c r="BB133" i="40"/>
  <c r="BB113" i="40"/>
  <c r="BD113" i="40" s="1"/>
  <c r="BB102" i="40"/>
  <c r="BD102" i="40" s="1"/>
  <c r="BB90" i="40"/>
  <c r="BD90" i="40" s="1"/>
  <c r="BB360" i="40"/>
  <c r="BD360" i="40" s="1"/>
  <c r="BB366" i="40"/>
  <c r="BD366" i="40" s="1"/>
  <c r="BB347" i="40"/>
  <c r="BD347" i="40" s="1"/>
  <c r="BB338" i="40"/>
  <c r="BD338" i="40" s="1"/>
  <c r="BB327" i="40"/>
  <c r="BB337" i="40"/>
  <c r="BD337" i="40" s="1"/>
  <c r="BB272" i="40"/>
  <c r="BB258" i="40"/>
  <c r="BD258" i="40" s="1"/>
  <c r="BB241" i="40"/>
  <c r="BB251" i="40"/>
  <c r="BD251" i="40" s="1"/>
  <c r="BB248" i="40"/>
  <c r="BD248" i="40" s="1"/>
  <c r="BB249" i="40"/>
  <c r="BD249" i="40" s="1"/>
  <c r="BB216" i="40"/>
  <c r="BD216" i="40" s="1"/>
  <c r="BB231" i="40"/>
  <c r="BD231" i="40" s="1"/>
  <c r="BB215" i="40"/>
  <c r="BD215" i="40" s="1"/>
  <c r="BB165" i="40"/>
  <c r="BD165" i="40" s="1"/>
  <c r="BB164" i="40"/>
  <c r="BB144" i="40"/>
  <c r="BD144" i="40" s="1"/>
  <c r="BB132" i="40"/>
  <c r="BB145" i="40"/>
  <c r="BB101" i="40"/>
  <c r="BD101" i="40" s="1"/>
  <c r="BB365" i="40"/>
  <c r="BD365" i="40" s="1"/>
  <c r="BB357" i="40"/>
  <c r="BD357" i="40" s="1"/>
  <c r="BB362" i="40"/>
  <c r="BD362" i="40" s="1"/>
  <c r="BB332" i="40"/>
  <c r="BD332" i="40" s="1"/>
  <c r="BB324" i="40"/>
  <c r="BD324" i="40" s="1"/>
  <c r="BB330" i="40"/>
  <c r="BD330" i="40" s="1"/>
  <c r="BB319" i="40"/>
  <c r="BD319" i="40" s="1"/>
  <c r="BB313" i="40"/>
  <c r="BB271" i="40"/>
  <c r="BD271" i="40" s="1"/>
  <c r="BB255" i="40"/>
  <c r="BD255" i="40" s="1"/>
  <c r="BB282" i="40"/>
  <c r="BD282" i="40" s="1"/>
  <c r="BB238" i="40"/>
  <c r="BD238" i="40" s="1"/>
  <c r="BB242" i="40"/>
  <c r="BD242" i="40" s="1"/>
  <c r="BB213" i="40"/>
  <c r="BD213" i="40" s="1"/>
  <c r="BB234" i="40"/>
  <c r="BD234" i="40" s="1"/>
  <c r="BB218" i="40"/>
  <c r="BD218" i="40" s="1"/>
  <c r="BB166" i="40"/>
  <c r="BD166" i="40" s="1"/>
  <c r="BB183" i="40"/>
  <c r="BD183" i="40" s="1"/>
  <c r="BB196" i="40"/>
  <c r="BD196" i="40" s="1"/>
  <c r="BB153" i="40"/>
  <c r="BB149" i="40"/>
  <c r="BD149" i="40" s="1"/>
  <c r="BB143" i="40"/>
  <c r="BD143" i="40" s="1"/>
  <c r="BB131" i="40"/>
  <c r="BD131" i="40" s="1"/>
  <c r="BB100" i="40"/>
  <c r="BD100" i="40" s="1"/>
  <c r="BB354" i="40"/>
  <c r="BB359" i="40"/>
  <c r="BD359" i="40" s="1"/>
  <c r="BB352" i="40"/>
  <c r="BD352" i="40" s="1"/>
  <c r="BB329" i="40"/>
  <c r="BD329" i="40" s="1"/>
  <c r="BB321" i="40"/>
  <c r="BD321" i="40" s="1"/>
  <c r="BB326" i="40"/>
  <c r="BD326" i="40" s="1"/>
  <c r="BB298" i="40"/>
  <c r="BD298" i="40" s="1"/>
  <c r="BB270" i="40"/>
  <c r="BD270" i="40" s="1"/>
  <c r="BB265" i="40"/>
  <c r="BD265" i="40" s="1"/>
  <c r="BB235" i="40"/>
  <c r="BB239" i="40"/>
  <c r="BD239" i="40" s="1"/>
  <c r="BB230" i="40"/>
  <c r="BD230" i="40" s="1"/>
  <c r="BB286" i="40"/>
  <c r="BD286" i="40" s="1"/>
  <c r="BB225" i="40"/>
  <c r="BD225" i="40" s="1"/>
  <c r="BB163" i="40"/>
  <c r="BB176" i="40"/>
  <c r="BD176" i="40" s="1"/>
  <c r="BB184" i="40"/>
  <c r="BD184" i="40" s="1"/>
  <c r="BB150" i="40"/>
  <c r="BD150" i="40" s="1"/>
  <c r="BB146" i="40"/>
  <c r="BD146" i="40" s="1"/>
  <c r="BB142" i="40"/>
  <c r="BD142" i="40" s="1"/>
  <c r="BB130" i="40"/>
  <c r="BD130" i="40" s="1"/>
  <c r="BB99" i="40"/>
  <c r="BB379" i="40"/>
  <c r="BD379" i="40" s="1"/>
  <c r="BB358" i="40"/>
  <c r="BD358" i="40" s="1"/>
  <c r="BB367" i="40"/>
  <c r="BD367" i="40" s="1"/>
  <c r="BB349" i="40"/>
  <c r="BD349" i="40" s="1"/>
  <c r="BB328" i="40"/>
  <c r="BD328" i="40" s="1"/>
  <c r="BB318" i="40"/>
  <c r="BD318" i="40" s="1"/>
  <c r="BB302" i="40"/>
  <c r="BD302" i="40" s="1"/>
  <c r="BB297" i="40"/>
  <c r="BD297" i="40" s="1"/>
  <c r="BB290" i="40"/>
  <c r="BD290" i="40" s="1"/>
  <c r="BB269" i="40"/>
  <c r="BB232" i="40"/>
  <c r="BD232" i="40" s="1"/>
  <c r="BB252" i="40"/>
  <c r="BB222" i="40"/>
  <c r="BD222" i="40" s="1"/>
  <c r="BB200" i="40"/>
  <c r="BD200" i="40" s="1"/>
  <c r="BB193" i="40"/>
  <c r="BD193" i="40" s="1"/>
  <c r="BB160" i="40"/>
  <c r="BD160" i="40" s="1"/>
  <c r="BB224" i="40"/>
  <c r="BD224" i="40" s="1"/>
  <c r="BB175" i="40"/>
  <c r="BD175" i="40" s="1"/>
  <c r="BB173" i="40"/>
  <c r="BD173" i="40" s="1"/>
  <c r="BB147" i="40"/>
  <c r="BD147" i="40" s="1"/>
  <c r="BB141" i="40"/>
  <c r="BD141" i="40" s="1"/>
  <c r="BB129" i="40"/>
  <c r="BB110" i="40"/>
  <c r="BD110" i="40" s="1"/>
  <c r="BB98" i="40"/>
  <c r="BB375" i="40"/>
  <c r="BD375" i="40" s="1"/>
  <c r="BB380" i="40"/>
  <c r="BD380" i="40" s="1"/>
  <c r="BB356" i="40"/>
  <c r="BD356" i="40" s="1"/>
  <c r="BB355" i="40"/>
  <c r="BD355" i="40" s="1"/>
  <c r="BB346" i="40"/>
  <c r="BD346" i="40" s="1"/>
  <c r="BB342" i="40"/>
  <c r="BD342" i="40" s="1"/>
  <c r="BB315" i="40"/>
  <c r="BD315" i="40" s="1"/>
  <c r="BB299" i="40"/>
  <c r="BD299" i="40" s="1"/>
  <c r="BB284" i="40"/>
  <c r="BD284" i="40" s="1"/>
  <c r="BB280" i="40"/>
  <c r="BB268" i="40"/>
  <c r="BD268" i="40" s="1"/>
  <c r="BB229" i="40"/>
  <c r="BD229" i="40" s="1"/>
  <c r="BB228" i="40"/>
  <c r="BD228" i="40" s="1"/>
  <c r="BB237" i="40"/>
  <c r="BD237" i="40" s="1"/>
  <c r="BB197" i="40"/>
  <c r="BD197" i="40" s="1"/>
  <c r="BB190" i="40"/>
  <c r="BD190" i="40" s="1"/>
  <c r="BB157" i="40"/>
  <c r="BD157" i="40" s="1"/>
  <c r="BB180" i="40"/>
  <c r="BD180" i="40" s="1"/>
  <c r="BB140" i="40"/>
  <c r="BD140" i="40" s="1"/>
  <c r="BB128" i="40"/>
  <c r="BD128" i="40" s="1"/>
  <c r="BB109" i="40"/>
  <c r="BD109" i="40" s="1"/>
  <c r="BB97" i="40"/>
  <c r="BB293" i="40"/>
  <c r="BD293" i="40" s="1"/>
  <c r="BB156" i="40"/>
  <c r="BB66" i="40"/>
  <c r="BD66" i="40" s="1"/>
  <c r="BB19" i="40"/>
  <c r="BD19" i="40" s="1"/>
  <c r="BB40" i="40"/>
  <c r="BD40" i="40" s="1"/>
  <c r="BB77" i="40"/>
  <c r="BD77" i="40" s="1"/>
  <c r="BB72" i="40"/>
  <c r="BB55" i="40"/>
  <c r="BD55" i="40" s="1"/>
  <c r="BB124" i="40"/>
  <c r="BD124" i="40" s="1"/>
  <c r="BB168" i="40"/>
  <c r="BD168" i="40" s="1"/>
  <c r="BB89" i="40"/>
  <c r="BD89" i="40" s="1"/>
  <c r="BB223" i="40"/>
  <c r="BD223" i="40" s="1"/>
  <c r="BB7" i="40"/>
  <c r="BD7" i="40" s="1"/>
  <c r="BB20" i="40"/>
  <c r="BD20" i="40" s="1"/>
  <c r="BB22" i="40"/>
  <c r="BD22" i="40" s="1"/>
  <c r="BB41" i="40"/>
  <c r="BD41" i="40" s="1"/>
  <c r="BB75" i="40"/>
  <c r="BD75" i="40" s="1"/>
  <c r="BB111" i="40"/>
  <c r="BD111" i="40" s="1"/>
  <c r="BB91" i="40"/>
  <c r="BD91" i="40" s="1"/>
  <c r="BB154" i="40"/>
  <c r="BD154" i="40" s="1"/>
  <c r="BB233" i="40"/>
  <c r="BD233" i="40" s="1"/>
  <c r="BB226" i="40"/>
  <c r="BD226" i="40" s="1"/>
  <c r="BB341" i="40"/>
  <c r="BD341" i="40" s="1"/>
  <c r="BB353" i="40"/>
  <c r="BD353" i="40" s="1"/>
  <c r="BB16" i="40"/>
  <c r="BD16" i="40" s="1"/>
  <c r="BB25" i="40"/>
  <c r="BD25" i="40" s="1"/>
  <c r="BB37" i="40"/>
  <c r="BD37" i="40" s="1"/>
  <c r="BB51" i="40"/>
  <c r="BD51" i="40" s="1"/>
  <c r="BB63" i="40"/>
  <c r="BD63" i="40" s="1"/>
  <c r="BB82" i="40"/>
  <c r="BD82" i="40" s="1"/>
  <c r="BB118" i="40"/>
  <c r="BD118" i="40" s="1"/>
  <c r="BB121" i="40"/>
  <c r="BD121" i="40" s="1"/>
  <c r="BB85" i="40"/>
  <c r="BD85" i="40" s="1"/>
  <c r="BB192" i="40"/>
  <c r="BD192" i="40" s="1"/>
  <c r="BB56" i="40"/>
  <c r="BD56" i="40" s="1"/>
  <c r="AD363" i="40"/>
  <c r="BB21" i="40"/>
  <c r="BD21" i="40" s="1"/>
  <c r="BB31" i="40"/>
  <c r="BD31" i="40" s="1"/>
  <c r="BB42" i="40"/>
  <c r="BD42" i="40" s="1"/>
  <c r="BB78" i="40"/>
  <c r="BD78" i="40" s="1"/>
  <c r="BB57" i="40"/>
  <c r="BB70" i="40"/>
  <c r="BD70" i="40" s="1"/>
  <c r="BB95" i="40"/>
  <c r="BD95" i="40" s="1"/>
  <c r="BB155" i="40"/>
  <c r="BD155" i="40" s="1"/>
  <c r="BB186" i="40"/>
  <c r="BD186" i="40" s="1"/>
  <c r="BB256" i="40"/>
  <c r="BD256" i="40" s="1"/>
  <c r="BB300" i="40"/>
  <c r="BD300" i="40" s="1"/>
  <c r="BB376" i="40"/>
  <c r="BD376" i="40" s="1"/>
  <c r="BB67" i="40"/>
  <c r="BD67" i="40" s="1"/>
  <c r="BB4" i="40"/>
  <c r="BB32" i="40"/>
  <c r="BD32" i="40" s="1"/>
  <c r="BB26" i="40"/>
  <c r="BD26" i="40" s="1"/>
  <c r="BB44" i="40"/>
  <c r="BB123" i="40"/>
  <c r="BD123" i="40" s="1"/>
  <c r="BB46" i="40"/>
  <c r="BD46" i="40" s="1"/>
  <c r="BB58" i="40"/>
  <c r="BD58" i="40" s="1"/>
  <c r="BB73" i="40"/>
  <c r="BD73" i="40" s="1"/>
  <c r="BB161" i="40"/>
  <c r="BD161" i="40" s="1"/>
  <c r="BB96" i="40"/>
  <c r="BD96" i="40" s="1"/>
  <c r="BB303" i="40"/>
  <c r="BD303" i="40" s="1"/>
  <c r="BB377" i="40"/>
  <c r="BD377" i="40" s="1"/>
  <c r="BB33" i="40"/>
  <c r="BB65" i="40"/>
  <c r="BD65" i="40" s="1"/>
  <c r="BB47" i="40"/>
  <c r="BD47" i="40" s="1"/>
  <c r="BB59" i="40"/>
  <c r="BD59" i="40" s="1"/>
  <c r="BB76" i="40"/>
  <c r="BD76" i="40" s="1"/>
  <c r="BB162" i="40"/>
  <c r="BD162" i="40" s="1"/>
  <c r="BB107" i="40"/>
  <c r="BD107" i="40" s="1"/>
  <c r="BB185" i="40"/>
  <c r="BD185" i="40" s="1"/>
  <c r="BB167" i="40"/>
  <c r="BD167" i="40" s="1"/>
  <c r="BB369" i="40"/>
  <c r="BD369" i="40" s="1"/>
  <c r="BB39" i="40"/>
  <c r="BD39" i="40" s="1"/>
  <c r="AD331" i="40"/>
  <c r="AD105" i="40"/>
  <c r="AD349" i="40"/>
  <c r="AD90" i="40"/>
  <c r="AD278" i="40"/>
  <c r="AD161" i="40"/>
  <c r="AD295" i="40"/>
  <c r="AD75" i="40"/>
  <c r="AD210" i="40"/>
  <c r="AD63" i="40"/>
  <c r="AD225" i="40"/>
  <c r="AD48" i="40"/>
  <c r="AD163" i="40"/>
  <c r="AD185" i="40"/>
  <c r="AD29" i="40"/>
  <c r="AD182" i="40"/>
  <c r="AD31" i="40"/>
  <c r="AD151" i="40"/>
  <c r="BB5" i="40"/>
  <c r="BB18" i="40"/>
  <c r="BD18" i="40" s="1"/>
  <c r="BB34" i="40"/>
  <c r="BD34" i="40" s="1"/>
  <c r="BB43" i="40"/>
  <c r="BD43" i="40" s="1"/>
  <c r="BB8" i="40"/>
  <c r="BD8" i="40" s="1"/>
  <c r="BB68" i="40"/>
  <c r="BD68" i="40" s="1"/>
  <c r="BB48" i="40"/>
  <c r="BD48" i="40" s="1"/>
  <c r="BB60" i="40"/>
  <c r="BD60" i="40" s="1"/>
  <c r="BB79" i="40"/>
  <c r="BB114" i="40"/>
  <c r="BD114" i="40" s="1"/>
  <c r="BB198" i="40"/>
  <c r="BD198" i="40" s="1"/>
  <c r="BB108" i="40"/>
  <c r="BD108" i="40" s="1"/>
  <c r="BB181" i="40"/>
  <c r="BD181" i="40" s="1"/>
  <c r="BB240" i="40"/>
  <c r="BD240" i="40" s="1"/>
  <c r="BB316" i="40"/>
  <c r="BD316" i="40" s="1"/>
  <c r="BB372" i="40"/>
  <c r="BD372" i="40" s="1"/>
  <c r="AD141" i="40"/>
  <c r="BB2" i="40"/>
  <c r="BD2" i="40" s="1"/>
  <c r="BB23" i="40"/>
  <c r="BD23" i="40" s="1"/>
  <c r="BB35" i="40"/>
  <c r="BD35" i="40" s="1"/>
  <c r="BB9" i="40"/>
  <c r="BD9" i="40" s="1"/>
  <c r="BB69" i="40"/>
  <c r="BD69" i="40" s="1"/>
  <c r="BB49" i="40"/>
  <c r="BD49" i="40" s="1"/>
  <c r="BB61" i="40"/>
  <c r="BD61" i="40" s="1"/>
  <c r="BB80" i="40"/>
  <c r="BD80" i="40" s="1"/>
  <c r="BB117" i="40"/>
  <c r="BD117" i="40" s="1"/>
  <c r="BB115" i="40"/>
  <c r="BD115" i="40" s="1"/>
  <c r="BB83" i="40"/>
  <c r="BD83" i="40" s="1"/>
  <c r="BB126" i="40"/>
  <c r="BD126" i="40" s="1"/>
  <c r="BB195" i="40"/>
  <c r="BB281" i="40"/>
  <c r="BD281" i="40" s="1"/>
  <c r="BB325" i="40"/>
  <c r="BD325" i="40" s="1"/>
  <c r="AD367" i="40"/>
  <c r="AT374" i="40"/>
  <c r="AT379" i="40"/>
  <c r="AT367" i="40"/>
  <c r="F48" i="40"/>
  <c r="AW372" i="40" s="1"/>
  <c r="D48" i="40"/>
  <c r="BD17" i="40"/>
  <c r="BD10" i="40"/>
  <c r="AD41" i="40"/>
  <c r="AD64" i="40"/>
  <c r="AD91" i="40"/>
  <c r="AD153" i="40"/>
  <c r="AD230" i="40"/>
  <c r="AD302" i="40"/>
  <c r="AD329" i="40"/>
  <c r="AD371" i="40"/>
  <c r="B48" i="40"/>
  <c r="AG346" i="40" s="1"/>
  <c r="AD15" i="40"/>
  <c r="AD20" i="40"/>
  <c r="AD33" i="40"/>
  <c r="AD42" i="40"/>
  <c r="AD124" i="40"/>
  <c r="AD50" i="40"/>
  <c r="AD113" i="40"/>
  <c r="AD119" i="40"/>
  <c r="AD92" i="40"/>
  <c r="AD109" i="40"/>
  <c r="AD128" i="40"/>
  <c r="AD143" i="40"/>
  <c r="AD152" i="40"/>
  <c r="AD146" i="40"/>
  <c r="AD204" i="40"/>
  <c r="AD239" i="40"/>
  <c r="AD265" i="40"/>
  <c r="AD289" i="40"/>
  <c r="AD293" i="40"/>
  <c r="AD347" i="40"/>
  <c r="AD351" i="40"/>
  <c r="AD376" i="40"/>
  <c r="BD53" i="40"/>
  <c r="AU381" i="40"/>
  <c r="AU378" i="40"/>
  <c r="AU375" i="40"/>
  <c r="AU372" i="40"/>
  <c r="AU379" i="40"/>
  <c r="AU373" i="40"/>
  <c r="AV373" i="40" s="1"/>
  <c r="AU370" i="40"/>
  <c r="AU367" i="40"/>
  <c r="AU364" i="40"/>
  <c r="AV364" i="40" s="1"/>
  <c r="AU361" i="40"/>
  <c r="AU377" i="40"/>
  <c r="AU371" i="40"/>
  <c r="AU366" i="40"/>
  <c r="AU380" i="40"/>
  <c r="AU368" i="40"/>
  <c r="AU365" i="40"/>
  <c r="AU363" i="40"/>
  <c r="AU358" i="40"/>
  <c r="AU356" i="40"/>
  <c r="AU362" i="40"/>
  <c r="AU376" i="40"/>
  <c r="AU360" i="40"/>
  <c r="AU357" i="40"/>
  <c r="AU354" i="40"/>
  <c r="AU351" i="40"/>
  <c r="AU374" i="40"/>
  <c r="AU350" i="40"/>
  <c r="AU347" i="40"/>
  <c r="AU352" i="40"/>
  <c r="AU349" i="40"/>
  <c r="AU346" i="40"/>
  <c r="AU343" i="40"/>
  <c r="AU359" i="40"/>
  <c r="AU355" i="40"/>
  <c r="AU344" i="40"/>
  <c r="AU338" i="40"/>
  <c r="AU369" i="40"/>
  <c r="AU342" i="40"/>
  <c r="AU335" i="40"/>
  <c r="AU332" i="40"/>
  <c r="AU341" i="40"/>
  <c r="AU348" i="40"/>
  <c r="AU340" i="40"/>
  <c r="AV340" i="40" s="1"/>
  <c r="AU337" i="40"/>
  <c r="AU333" i="40"/>
  <c r="AU330" i="40"/>
  <c r="AU353" i="40"/>
  <c r="AU339" i="40"/>
  <c r="AU336" i="40"/>
  <c r="AV336" i="40" s="1"/>
  <c r="AU334" i="40"/>
  <c r="AU331" i="40"/>
  <c r="AV331" i="40" s="1"/>
  <c r="AU326" i="40"/>
  <c r="AU328" i="40"/>
  <c r="AU325" i="40"/>
  <c r="AU322" i="40"/>
  <c r="AU319" i="40"/>
  <c r="AU316" i="40"/>
  <c r="AU313" i="40"/>
  <c r="AU310" i="40"/>
  <c r="AU307" i="40"/>
  <c r="AU329" i="40"/>
  <c r="AU345" i="40"/>
  <c r="AU327" i="40"/>
  <c r="AU324" i="40"/>
  <c r="AU321" i="40"/>
  <c r="AU309" i="40"/>
  <c r="AU317" i="40"/>
  <c r="AU295" i="40"/>
  <c r="AU304" i="40"/>
  <c r="AU292" i="40"/>
  <c r="AV292" i="40" s="1"/>
  <c r="AU314" i="40"/>
  <c r="AV314" i="40" s="1"/>
  <c r="AU320" i="40"/>
  <c r="AU308" i="40"/>
  <c r="AU312" i="40"/>
  <c r="AU318" i="40"/>
  <c r="AU299" i="40"/>
  <c r="AU297" i="40"/>
  <c r="AU293" i="40"/>
  <c r="AV293" i="40" s="1"/>
  <c r="AU282" i="40"/>
  <c r="AU281" i="40"/>
  <c r="AU311" i="40"/>
  <c r="AV311" i="40" s="1"/>
  <c r="AU315" i="40"/>
  <c r="AU288" i="40"/>
  <c r="AV288" i="40" s="1"/>
  <c r="AU285" i="40"/>
  <c r="AV285" i="40" s="1"/>
  <c r="AU323" i="40"/>
  <c r="AU302" i="40"/>
  <c r="AU294" i="40"/>
  <c r="AU289" i="40"/>
  <c r="AU290" i="40"/>
  <c r="AU306" i="40"/>
  <c r="AV306" i="40" s="1"/>
  <c r="AU305" i="40"/>
  <c r="AU300" i="40"/>
  <c r="AU303" i="40"/>
  <c r="AU265" i="40"/>
  <c r="AV265" i="40" s="1"/>
  <c r="AU262" i="40"/>
  <c r="AU296" i="40"/>
  <c r="AU286" i="40"/>
  <c r="AV286" i="40" s="1"/>
  <c r="AU283" i="40"/>
  <c r="AU276" i="40"/>
  <c r="AV276" i="40" s="1"/>
  <c r="AU273" i="40"/>
  <c r="AU270" i="40"/>
  <c r="AU267" i="40"/>
  <c r="AU291" i="40"/>
  <c r="AU263" i="40"/>
  <c r="AU280" i="40"/>
  <c r="AU279" i="40"/>
  <c r="AV279" i="40" s="1"/>
  <c r="AU298" i="40"/>
  <c r="AU284" i="40"/>
  <c r="AU278" i="40"/>
  <c r="AU269" i="40"/>
  <c r="AU258" i="40"/>
  <c r="AU254" i="40"/>
  <c r="AU287" i="40"/>
  <c r="AU277" i="40"/>
  <c r="AU268" i="40"/>
  <c r="AU259" i="40"/>
  <c r="AU255" i="40"/>
  <c r="AU275" i="40"/>
  <c r="AV275" i="40" s="1"/>
  <c r="AU260" i="40"/>
  <c r="AU301" i="40"/>
  <c r="AU266" i="40"/>
  <c r="AU274" i="40"/>
  <c r="AU264" i="40"/>
  <c r="AU256" i="40"/>
  <c r="AU245" i="40"/>
  <c r="AU232" i="40"/>
  <c r="AU253" i="40"/>
  <c r="AU246" i="40"/>
  <c r="AU240" i="40"/>
  <c r="AU234" i="40"/>
  <c r="AV234" i="40" s="1"/>
  <c r="AU223" i="40"/>
  <c r="AU243" i="40"/>
  <c r="AU257" i="40"/>
  <c r="AV257" i="40" s="1"/>
  <c r="AU247" i="40"/>
  <c r="AU261" i="40"/>
  <c r="AV261" i="40" s="1"/>
  <c r="AU251" i="40"/>
  <c r="AU242" i="40"/>
  <c r="AV242" i="40" s="1"/>
  <c r="AU239" i="40"/>
  <c r="AU252" i="40"/>
  <c r="AU244" i="40"/>
  <c r="AU249" i="40"/>
  <c r="AV249" i="40" s="1"/>
  <c r="AU227" i="40"/>
  <c r="AU236" i="40"/>
  <c r="AU228" i="40"/>
  <c r="AV228" i="40" s="1"/>
  <c r="AU221" i="40"/>
  <c r="AU218" i="40"/>
  <c r="AU215" i="40"/>
  <c r="AU212" i="40"/>
  <c r="AU229" i="40"/>
  <c r="AU224" i="40"/>
  <c r="AU272" i="40"/>
  <c r="AU250" i="40"/>
  <c r="AU237" i="40"/>
  <c r="AU225" i="40"/>
  <c r="AU219" i="40"/>
  <c r="AU271" i="40"/>
  <c r="AV271" i="40" s="1"/>
  <c r="AU233" i="40"/>
  <c r="AU230" i="40"/>
  <c r="AU231" i="40"/>
  <c r="AU222" i="40"/>
  <c r="AU226" i="40"/>
  <c r="AU210" i="40"/>
  <c r="AU207" i="40"/>
  <c r="AU178" i="40"/>
  <c r="AU175" i="40"/>
  <c r="AU172" i="40"/>
  <c r="AU169" i="40"/>
  <c r="AU235" i="40"/>
  <c r="AU238" i="40"/>
  <c r="AU220" i="40"/>
  <c r="AU214" i="40"/>
  <c r="AU198" i="40"/>
  <c r="AU195" i="40"/>
  <c r="AU208" i="40"/>
  <c r="AU176" i="40"/>
  <c r="AU173" i="40"/>
  <c r="AU170" i="40"/>
  <c r="AU167" i="40"/>
  <c r="AV167" i="40" s="1"/>
  <c r="AU205" i="40"/>
  <c r="AV205" i="40" s="1"/>
  <c r="AU204" i="40"/>
  <c r="AU203" i="40"/>
  <c r="AU202" i="40"/>
  <c r="AV202" i="40" s="1"/>
  <c r="AU248" i="40"/>
  <c r="AU241" i="40"/>
  <c r="AU209" i="40"/>
  <c r="AU197" i="40"/>
  <c r="AV197" i="40" s="1"/>
  <c r="AU174" i="40"/>
  <c r="AU196" i="40"/>
  <c r="AU184" i="40"/>
  <c r="AV184" i="40" s="1"/>
  <c r="AU164" i="40"/>
  <c r="AU161" i="40"/>
  <c r="AU217" i="40"/>
  <c r="AU189" i="40"/>
  <c r="AU180" i="40"/>
  <c r="AU171" i="40"/>
  <c r="AU213" i="40"/>
  <c r="AU206" i="40"/>
  <c r="AU185" i="40"/>
  <c r="AU152" i="40"/>
  <c r="AU151" i="40"/>
  <c r="AU150" i="40"/>
  <c r="AU149" i="40"/>
  <c r="AU148" i="40"/>
  <c r="AV148" i="40" s="1"/>
  <c r="AU147" i="40"/>
  <c r="AU146" i="40"/>
  <c r="AU145" i="40"/>
  <c r="AU199" i="40"/>
  <c r="AV199" i="40" s="1"/>
  <c r="AU168" i="40"/>
  <c r="AU216" i="40"/>
  <c r="AU193" i="40"/>
  <c r="AV193" i="40" s="1"/>
  <c r="AU190" i="40"/>
  <c r="AU181" i="40"/>
  <c r="AU165" i="40"/>
  <c r="AU200" i="40"/>
  <c r="AU186" i="40"/>
  <c r="AU191" i="40"/>
  <c r="AU182" i="40"/>
  <c r="AU187" i="40"/>
  <c r="AV187" i="40" s="1"/>
  <c r="AU192" i="40"/>
  <c r="AU177" i="40"/>
  <c r="AU201" i="40"/>
  <c r="AV201" i="40" s="1"/>
  <c r="AU179" i="40"/>
  <c r="AU156" i="40"/>
  <c r="AU194" i="40"/>
  <c r="AU183" i="40"/>
  <c r="AU160" i="40"/>
  <c r="AU153" i="40"/>
  <c r="AU157" i="40"/>
  <c r="AV157" i="40" s="1"/>
  <c r="AU144" i="40"/>
  <c r="AU143" i="40"/>
  <c r="AU142" i="40"/>
  <c r="AU141" i="40"/>
  <c r="AU140" i="40"/>
  <c r="AU139" i="40"/>
  <c r="AU138" i="40"/>
  <c r="AU137" i="40"/>
  <c r="AU136" i="40"/>
  <c r="AU135" i="40"/>
  <c r="AV135" i="40" s="1"/>
  <c r="AU134" i="40"/>
  <c r="AU133" i="40"/>
  <c r="AU132" i="40"/>
  <c r="AU131" i="40"/>
  <c r="AU130" i="40"/>
  <c r="AV130" i="40" s="1"/>
  <c r="AU129" i="40"/>
  <c r="AU128" i="40"/>
  <c r="AU127" i="40"/>
  <c r="AU126" i="40"/>
  <c r="AU125" i="40"/>
  <c r="AV125" i="40" s="1"/>
  <c r="AU124" i="40"/>
  <c r="AU123" i="40"/>
  <c r="AU122" i="40"/>
  <c r="AU121" i="40"/>
  <c r="AU120" i="40"/>
  <c r="AU119" i="40"/>
  <c r="AU211" i="40"/>
  <c r="AU166" i="40"/>
  <c r="AU158" i="40"/>
  <c r="AU154" i="40"/>
  <c r="AU163" i="40"/>
  <c r="AU162" i="40"/>
  <c r="AU159" i="40"/>
  <c r="AU112" i="40"/>
  <c r="AU188" i="40"/>
  <c r="AU117" i="40"/>
  <c r="AV117" i="40" s="1"/>
  <c r="AU114" i="40"/>
  <c r="AU116" i="40"/>
  <c r="AU113" i="40"/>
  <c r="AU111" i="40"/>
  <c r="AU110" i="40"/>
  <c r="AU109" i="40"/>
  <c r="AU108" i="40"/>
  <c r="AU107" i="40"/>
  <c r="AU106" i="40"/>
  <c r="AU105" i="40"/>
  <c r="AU104" i="40"/>
  <c r="AU103" i="40"/>
  <c r="AU102" i="40"/>
  <c r="AU101" i="40"/>
  <c r="AV101" i="40" s="1"/>
  <c r="AU100" i="40"/>
  <c r="AU99" i="40"/>
  <c r="AU98" i="40"/>
  <c r="AV98" i="40" s="1"/>
  <c r="AU97" i="40"/>
  <c r="AV97" i="40" s="1"/>
  <c r="AU96" i="40"/>
  <c r="AU95" i="40"/>
  <c r="AU94" i="40"/>
  <c r="AU93" i="40"/>
  <c r="AU92" i="40"/>
  <c r="AU91" i="40"/>
  <c r="AU68" i="40"/>
  <c r="AV68" i="40" s="1"/>
  <c r="AU65" i="40"/>
  <c r="AU88" i="40"/>
  <c r="AU85" i="40"/>
  <c r="AV85" i="40" s="1"/>
  <c r="AU77" i="40"/>
  <c r="AV77" i="40" s="1"/>
  <c r="AU74" i="40"/>
  <c r="AU71" i="40"/>
  <c r="AV71" i="40" s="1"/>
  <c r="AU115" i="40"/>
  <c r="AU155" i="40"/>
  <c r="AU69" i="40"/>
  <c r="AV69" i="40" s="1"/>
  <c r="AU66" i="40"/>
  <c r="AU45" i="40"/>
  <c r="AU89" i="40"/>
  <c r="AU84" i="40"/>
  <c r="AV84" i="40" s="1"/>
  <c r="AU82" i="40"/>
  <c r="AU81" i="40"/>
  <c r="AU80" i="40"/>
  <c r="AU79" i="40"/>
  <c r="AU76" i="40"/>
  <c r="AU73" i="40"/>
  <c r="AU118" i="40"/>
  <c r="AU70" i="40"/>
  <c r="AU67" i="40"/>
  <c r="AU90" i="40"/>
  <c r="AU87" i="40"/>
  <c r="AU86" i="40"/>
  <c r="AU83" i="40"/>
  <c r="AU78" i="40"/>
  <c r="AU75" i="40"/>
  <c r="AU72" i="40"/>
  <c r="AU51" i="40"/>
  <c r="AV51" i="40" s="1"/>
  <c r="AU38" i="40"/>
  <c r="AU37" i="40"/>
  <c r="AU36" i="40"/>
  <c r="AU35" i="40"/>
  <c r="AU34" i="40"/>
  <c r="AU33" i="40"/>
  <c r="AU32" i="40"/>
  <c r="AU31" i="40"/>
  <c r="AU22" i="40"/>
  <c r="AU4" i="40"/>
  <c r="AV4" i="40" s="1"/>
  <c r="AU3" i="40"/>
  <c r="AU2" i="40"/>
  <c r="AV2" i="40" s="1"/>
  <c r="AU28" i="40"/>
  <c r="AU27" i="40"/>
  <c r="AU64" i="40"/>
  <c r="AV64" i="40" s="1"/>
  <c r="AU61" i="40"/>
  <c r="AU58" i="40"/>
  <c r="AV58" i="40" s="1"/>
  <c r="AU55" i="40"/>
  <c r="AV55" i="40" s="1"/>
  <c r="AU25" i="40"/>
  <c r="AV25" i="40" s="1"/>
  <c r="AU24" i="40"/>
  <c r="AU23" i="40"/>
  <c r="AU18" i="40"/>
  <c r="AU21" i="40"/>
  <c r="AV21" i="40" s="1"/>
  <c r="AU20" i="40"/>
  <c r="AU19" i="40"/>
  <c r="AU49" i="40"/>
  <c r="AU48" i="40"/>
  <c r="AU62" i="40"/>
  <c r="AU59" i="40"/>
  <c r="AV59" i="40" s="1"/>
  <c r="AU56" i="40"/>
  <c r="AU53" i="40"/>
  <c r="AU16" i="40"/>
  <c r="AU15" i="40"/>
  <c r="AU14" i="40"/>
  <c r="AU44" i="40"/>
  <c r="AV44" i="40" s="1"/>
  <c r="AU52" i="40"/>
  <c r="AU50" i="40"/>
  <c r="AU30" i="40"/>
  <c r="AU6" i="40"/>
  <c r="AU17" i="40"/>
  <c r="AU8" i="40"/>
  <c r="AV8" i="40" s="1"/>
  <c r="AU60" i="40"/>
  <c r="AU46" i="40"/>
  <c r="AU11" i="40"/>
  <c r="AU43" i="40"/>
  <c r="AU5" i="40"/>
  <c r="AV5" i="40" s="1"/>
  <c r="AU54" i="40"/>
  <c r="AU40" i="40"/>
  <c r="AU39" i="40"/>
  <c r="AU7" i="40"/>
  <c r="AU63" i="40"/>
  <c r="AU26" i="40"/>
  <c r="AU57" i="40"/>
  <c r="AU41" i="40"/>
  <c r="AU13" i="40"/>
  <c r="AU10" i="40"/>
  <c r="AU12" i="40"/>
  <c r="AV12" i="40" s="1"/>
  <c r="AU9" i="40"/>
  <c r="AU42" i="40"/>
  <c r="AV42" i="40" s="1"/>
  <c r="AU29" i="40"/>
  <c r="AU47" i="40"/>
  <c r="AL68" i="40"/>
  <c r="AL116" i="40"/>
  <c r="AL134" i="40"/>
  <c r="AL372" i="40"/>
  <c r="AD78" i="40"/>
  <c r="AD126" i="40"/>
  <c r="AD280" i="40"/>
  <c r="L40" i="40"/>
  <c r="L47" i="40" s="1"/>
  <c r="M39" i="40"/>
  <c r="AD4" i="40"/>
  <c r="AD5" i="40"/>
  <c r="AD21" i="40"/>
  <c r="AD34" i="40"/>
  <c r="AD43" i="40"/>
  <c r="AD65" i="40"/>
  <c r="AD51" i="40"/>
  <c r="AD116" i="40"/>
  <c r="AD122" i="40"/>
  <c r="AD93" i="40"/>
  <c r="AD110" i="40"/>
  <c r="AD129" i="40"/>
  <c r="AD144" i="40"/>
  <c r="AD164" i="40"/>
  <c r="AD149" i="40"/>
  <c r="AD205" i="40"/>
  <c r="AD196" i="40"/>
  <c r="AD218" i="40"/>
  <c r="AD245" i="40"/>
  <c r="AD301" i="40"/>
  <c r="AD292" i="40"/>
  <c r="AD368" i="40"/>
  <c r="AD377" i="40"/>
  <c r="BD54" i="40"/>
  <c r="BD84" i="40"/>
  <c r="BD350" i="40"/>
  <c r="AL144" i="40"/>
  <c r="AL183" i="40"/>
  <c r="AL209" i="40"/>
  <c r="AL300" i="40"/>
  <c r="AL337" i="40"/>
  <c r="K40" i="40"/>
  <c r="K47" i="40" s="1"/>
  <c r="K49" i="40" s="1"/>
  <c r="AD18" i="40"/>
  <c r="AD37" i="40"/>
  <c r="AD45" i="40"/>
  <c r="AK381" i="40"/>
  <c r="AK380" i="40"/>
  <c r="AK379" i="40"/>
  <c r="AK378" i="40"/>
  <c r="AK377" i="40"/>
  <c r="AK376" i="40"/>
  <c r="AH377" i="40"/>
  <c r="AH376" i="40"/>
  <c r="AK374" i="40"/>
  <c r="AK371" i="40"/>
  <c r="AK368" i="40"/>
  <c r="AK375" i="40"/>
  <c r="AK372" i="40"/>
  <c r="AK369" i="40"/>
  <c r="AH375" i="40"/>
  <c r="AH372" i="40"/>
  <c r="AH373" i="40"/>
  <c r="AH370" i="40"/>
  <c r="AH367" i="40"/>
  <c r="AH364" i="40"/>
  <c r="AH361" i="40"/>
  <c r="AH378" i="40"/>
  <c r="AK367" i="40"/>
  <c r="AK370" i="40"/>
  <c r="AH368" i="40"/>
  <c r="AK366" i="40"/>
  <c r="AK365" i="40"/>
  <c r="AH366" i="40"/>
  <c r="AK364" i="40"/>
  <c r="AH381" i="40"/>
  <c r="AH379" i="40"/>
  <c r="AH363" i="40"/>
  <c r="AK361" i="40"/>
  <c r="AH362" i="40"/>
  <c r="AH358" i="40"/>
  <c r="AH374" i="40"/>
  <c r="AK373" i="40"/>
  <c r="AK360" i="40"/>
  <c r="AH356" i="40"/>
  <c r="AH369" i="40"/>
  <c r="AH380" i="40"/>
  <c r="AK359" i="40"/>
  <c r="AH357" i="40"/>
  <c r="AH354" i="40"/>
  <c r="AH351" i="40"/>
  <c r="AH365" i="40"/>
  <c r="AH359" i="40"/>
  <c r="AK356" i="40"/>
  <c r="AK353" i="40"/>
  <c r="AK349" i="40"/>
  <c r="AK346" i="40"/>
  <c r="AK363" i="40"/>
  <c r="AH360" i="40"/>
  <c r="AK355" i="40"/>
  <c r="AH353" i="40"/>
  <c r="AH355" i="40"/>
  <c r="AK348" i="40"/>
  <c r="AK345" i="40"/>
  <c r="AK342" i="40"/>
  <c r="AK362" i="40"/>
  <c r="AK354" i="40"/>
  <c r="AK351" i="40"/>
  <c r="AH371" i="40"/>
  <c r="AK358" i="40"/>
  <c r="AH341" i="40"/>
  <c r="AK340" i="40"/>
  <c r="AK329" i="40"/>
  <c r="AK328" i="40"/>
  <c r="AK327" i="40"/>
  <c r="AK326" i="40"/>
  <c r="AK337" i="40"/>
  <c r="AH335" i="40"/>
  <c r="AH332" i="40"/>
  <c r="AK357" i="40"/>
  <c r="AH340" i="40"/>
  <c r="AK333" i="40"/>
  <c r="AK330" i="40"/>
  <c r="AK347" i="40"/>
  <c r="AH337" i="40"/>
  <c r="AK339" i="40"/>
  <c r="AK350" i="40"/>
  <c r="AH347" i="40"/>
  <c r="AK336" i="40"/>
  <c r="AH333" i="40"/>
  <c r="AH330" i="40"/>
  <c r="AH349" i="40"/>
  <c r="AK334" i="40"/>
  <c r="AK331" i="40"/>
  <c r="AH350" i="40"/>
  <c r="AK344" i="40"/>
  <c r="AH339" i="40"/>
  <c r="AK352" i="40"/>
  <c r="AK343" i="40"/>
  <c r="AK338" i="40"/>
  <c r="AH336" i="40"/>
  <c r="AH352" i="40"/>
  <c r="AH345" i="40"/>
  <c r="AK341" i="40"/>
  <c r="AH334" i="40"/>
  <c r="AH331" i="40"/>
  <c r="AH344" i="40"/>
  <c r="AK335" i="40"/>
  <c r="AK332" i="40"/>
  <c r="AH343" i="40"/>
  <c r="AH327" i="40"/>
  <c r="AH325" i="40"/>
  <c r="AH322" i="40"/>
  <c r="AH319" i="40"/>
  <c r="AH316" i="40"/>
  <c r="AH313" i="40"/>
  <c r="AH346" i="40"/>
  <c r="AH342" i="40"/>
  <c r="AK324" i="40"/>
  <c r="AK321" i="40"/>
  <c r="AK318" i="40"/>
  <c r="AK315" i="40"/>
  <c r="AK312" i="40"/>
  <c r="AK309" i="40"/>
  <c r="AK306" i="40"/>
  <c r="AK304" i="40"/>
  <c r="AK301" i="40"/>
  <c r="AK298" i="40"/>
  <c r="AK295" i="40"/>
  <c r="AK292" i="40"/>
  <c r="AH338" i="40"/>
  <c r="AH324" i="40"/>
  <c r="AH321" i="40"/>
  <c r="AH318" i="40"/>
  <c r="AH315" i="40"/>
  <c r="AK323" i="40"/>
  <c r="AK320" i="40"/>
  <c r="AH328" i="40"/>
  <c r="AH348" i="40"/>
  <c r="AH329" i="40"/>
  <c r="AH312" i="40"/>
  <c r="AH308" i="40"/>
  <c r="AK303" i="40"/>
  <c r="AK302" i="40"/>
  <c r="AK311" i="40"/>
  <c r="AK307" i="40"/>
  <c r="AH305" i="40"/>
  <c r="AH304" i="40"/>
  <c r="AH326" i="40"/>
  <c r="AH307" i="40"/>
  <c r="AK300" i="40"/>
  <c r="AK299" i="40"/>
  <c r="AH292" i="40"/>
  <c r="AK317" i="40"/>
  <c r="AK313" i="40"/>
  <c r="AH303" i="40"/>
  <c r="AH302" i="40"/>
  <c r="AH301" i="40"/>
  <c r="AK294" i="40"/>
  <c r="AK290" i="40"/>
  <c r="AH311" i="40"/>
  <c r="AK322" i="40"/>
  <c r="AK314" i="40"/>
  <c r="AK310" i="40"/>
  <c r="AH317" i="40"/>
  <c r="AH310" i="40"/>
  <c r="AH320" i="40"/>
  <c r="AK319" i="40"/>
  <c r="AK316" i="40"/>
  <c r="AH314" i="40"/>
  <c r="AK308" i="40"/>
  <c r="AK305" i="40"/>
  <c r="AH300" i="40"/>
  <c r="AH298" i="40"/>
  <c r="AH288" i="40"/>
  <c r="AH309" i="40"/>
  <c r="AK296" i="40"/>
  <c r="AK325" i="40"/>
  <c r="AH289" i="40"/>
  <c r="AH293" i="40"/>
  <c r="AH290" i="40"/>
  <c r="AH285" i="40"/>
  <c r="AH297" i="40"/>
  <c r="AK287" i="40"/>
  <c r="AK291" i="40"/>
  <c r="AK284" i="40"/>
  <c r="AH282" i="40"/>
  <c r="AH323" i="40"/>
  <c r="AH306" i="40"/>
  <c r="AH299" i="40"/>
  <c r="AK285" i="40"/>
  <c r="AK280" i="40"/>
  <c r="AK279" i="40"/>
  <c r="AH265" i="40"/>
  <c r="AH262" i="40"/>
  <c r="AK281" i="40"/>
  <c r="AH276" i="40"/>
  <c r="AH273" i="40"/>
  <c r="AH270" i="40"/>
  <c r="AH267" i="40"/>
  <c r="AK263" i="40"/>
  <c r="AK260" i="40"/>
  <c r="AK257" i="40"/>
  <c r="AK278" i="40"/>
  <c r="AK275" i="40"/>
  <c r="AK272" i="40"/>
  <c r="AK269" i="40"/>
  <c r="AK266" i="40"/>
  <c r="AH284" i="40"/>
  <c r="AH281" i="40"/>
  <c r="AH280" i="40"/>
  <c r="AH279" i="40"/>
  <c r="AH295" i="40"/>
  <c r="AK282" i="40"/>
  <c r="AH263" i="40"/>
  <c r="AH296" i="40"/>
  <c r="AK293" i="40"/>
  <c r="AH287" i="40"/>
  <c r="AH278" i="40"/>
  <c r="AH275" i="40"/>
  <c r="AH272" i="40"/>
  <c r="AH269" i="40"/>
  <c r="AH266" i="40"/>
  <c r="AH291" i="40"/>
  <c r="AK288" i="40"/>
  <c r="AK286" i="40"/>
  <c r="AK297" i="40"/>
  <c r="AH294" i="40"/>
  <c r="AK271" i="40"/>
  <c r="AK264" i="40"/>
  <c r="AH259" i="40"/>
  <c r="AH255" i="40"/>
  <c r="AH254" i="40"/>
  <c r="AK252" i="40"/>
  <c r="AK249" i="40"/>
  <c r="AK246" i="40"/>
  <c r="AK262" i="40"/>
  <c r="AK256" i="40"/>
  <c r="AK289" i="40"/>
  <c r="AH286" i="40"/>
  <c r="AH271" i="40"/>
  <c r="AH260" i="40"/>
  <c r="AK270" i="40"/>
  <c r="AH264" i="40"/>
  <c r="AK261" i="40"/>
  <c r="AH256" i="40"/>
  <c r="AK277" i="40"/>
  <c r="AK268" i="40"/>
  <c r="AK283" i="40"/>
  <c r="AK265" i="40"/>
  <c r="AH257" i="40"/>
  <c r="AH277" i="40"/>
  <c r="AH268" i="40"/>
  <c r="AH261" i="40"/>
  <c r="AH283" i="40"/>
  <c r="AK276" i="40"/>
  <c r="AK251" i="40"/>
  <c r="AH240" i="40"/>
  <c r="AK234" i="40"/>
  <c r="AH229" i="40"/>
  <c r="AK273" i="40"/>
  <c r="AK258" i="40"/>
  <c r="AK243" i="40"/>
  <c r="AK242" i="40"/>
  <c r="AH237" i="40"/>
  <c r="AK255" i="40"/>
  <c r="AK254" i="40"/>
  <c r="AH251" i="40"/>
  <c r="AK248" i="40"/>
  <c r="AK236" i="40"/>
  <c r="AH231" i="40"/>
  <c r="AK225" i="40"/>
  <c r="AH258" i="40"/>
  <c r="AH252" i="40"/>
  <c r="AH242" i="40"/>
  <c r="AK233" i="40"/>
  <c r="AH244" i="40"/>
  <c r="AK241" i="40"/>
  <c r="AH239" i="40"/>
  <c r="AK274" i="40"/>
  <c r="AK253" i="40"/>
  <c r="AH248" i="40"/>
  <c r="AK245" i="40"/>
  <c r="AK238" i="40"/>
  <c r="AH236" i="40"/>
  <c r="AH249" i="40"/>
  <c r="AH274" i="40"/>
  <c r="AK259" i="40"/>
  <c r="AK250" i="40"/>
  <c r="AH241" i="40"/>
  <c r="AH246" i="40"/>
  <c r="AK267" i="40"/>
  <c r="AK223" i="40"/>
  <c r="AK244" i="40"/>
  <c r="AH243" i="40"/>
  <c r="AK230" i="40"/>
  <c r="AH245" i="40"/>
  <c r="AK235" i="40"/>
  <c r="AH224" i="40"/>
  <c r="AH221" i="40"/>
  <c r="AH218" i="40"/>
  <c r="AH215" i="40"/>
  <c r="AH212" i="40"/>
  <c r="AK240" i="40"/>
  <c r="AH238" i="40"/>
  <c r="AH233" i="40"/>
  <c r="AH225" i="40"/>
  <c r="AH223" i="40"/>
  <c r="AK219" i="40"/>
  <c r="AK216" i="40"/>
  <c r="AK213" i="40"/>
  <c r="AK231" i="40"/>
  <c r="AH230" i="40"/>
  <c r="AK226" i="40"/>
  <c r="AK222" i="40"/>
  <c r="AH235" i="40"/>
  <c r="AK227" i="40"/>
  <c r="AH226" i="40"/>
  <c r="AH219" i="40"/>
  <c r="AH253" i="40"/>
  <c r="AK232" i="40"/>
  <c r="AH222" i="40"/>
  <c r="AK220" i="40"/>
  <c r="AK217" i="40"/>
  <c r="AH250" i="40"/>
  <c r="AK247" i="40"/>
  <c r="AK239" i="40"/>
  <c r="AH247" i="40"/>
  <c r="AH234" i="40"/>
  <c r="AK228" i="40"/>
  <c r="AH227" i="40"/>
  <c r="AK211" i="40"/>
  <c r="AK205" i="40"/>
  <c r="AK204" i="40"/>
  <c r="AK203" i="40"/>
  <c r="AK202" i="40"/>
  <c r="AK201" i="40"/>
  <c r="AH178" i="40"/>
  <c r="AH175" i="40"/>
  <c r="AH172" i="40"/>
  <c r="AH169" i="40"/>
  <c r="AK224" i="40"/>
  <c r="AK218" i="40"/>
  <c r="AH217" i="40"/>
  <c r="AH208" i="40"/>
  <c r="AH228" i="40"/>
  <c r="AK209" i="40"/>
  <c r="AK206" i="40"/>
  <c r="AH198" i="40"/>
  <c r="AH195" i="40"/>
  <c r="AH216" i="40"/>
  <c r="AH211" i="40"/>
  <c r="AH205" i="40"/>
  <c r="AH204" i="40"/>
  <c r="AH203" i="40"/>
  <c r="AH202" i="40"/>
  <c r="AH201" i="40"/>
  <c r="AK200" i="40"/>
  <c r="AK197" i="40"/>
  <c r="AH232" i="40"/>
  <c r="AH220" i="40"/>
  <c r="AK212" i="40"/>
  <c r="AH176" i="40"/>
  <c r="AH173" i="40"/>
  <c r="AH170" i="40"/>
  <c r="AH167" i="40"/>
  <c r="AH213" i="40"/>
  <c r="AH209" i="40"/>
  <c r="AH206" i="40"/>
  <c r="AK214" i="40"/>
  <c r="AK210" i="40"/>
  <c r="AK207" i="40"/>
  <c r="AH200" i="40"/>
  <c r="AK237" i="40"/>
  <c r="AK215" i="40"/>
  <c r="AK229" i="40"/>
  <c r="AH214" i="40"/>
  <c r="AH185" i="40"/>
  <c r="AH171" i="40"/>
  <c r="AK167" i="40"/>
  <c r="AH193" i="40"/>
  <c r="AK186" i="40"/>
  <c r="AH164" i="40"/>
  <c r="AH161" i="40"/>
  <c r="AK191" i="40"/>
  <c r="AH190" i="40"/>
  <c r="AK182" i="40"/>
  <c r="AH181" i="40"/>
  <c r="AH168" i="40"/>
  <c r="AK165" i="40"/>
  <c r="AK162" i="40"/>
  <c r="AK187" i="40"/>
  <c r="AH186" i="40"/>
  <c r="AH210" i="40"/>
  <c r="AK196" i="40"/>
  <c r="AK194" i="40"/>
  <c r="AH191" i="40"/>
  <c r="AH182" i="40"/>
  <c r="AH152" i="40"/>
  <c r="AK195" i="40"/>
  <c r="AK192" i="40"/>
  <c r="AK183" i="40"/>
  <c r="AK178" i="40"/>
  <c r="AK177" i="40"/>
  <c r="AH165" i="40"/>
  <c r="AK199" i="40"/>
  <c r="AH197" i="40"/>
  <c r="AH194" i="40"/>
  <c r="AK188" i="40"/>
  <c r="AH187" i="40"/>
  <c r="AK179" i="40"/>
  <c r="AK176" i="40"/>
  <c r="AK166" i="40"/>
  <c r="AK198" i="40"/>
  <c r="AH196" i="40"/>
  <c r="AH192" i="40"/>
  <c r="AK184" i="40"/>
  <c r="AH183" i="40"/>
  <c r="AK175" i="40"/>
  <c r="AK174" i="40"/>
  <c r="AK221" i="40"/>
  <c r="AH207" i="40"/>
  <c r="AH188" i="40"/>
  <c r="AH179" i="40"/>
  <c r="AH177" i="40"/>
  <c r="AK208" i="40"/>
  <c r="AH199" i="40"/>
  <c r="AK189" i="40"/>
  <c r="AK180" i="40"/>
  <c r="AK153" i="40"/>
  <c r="AK190" i="40"/>
  <c r="AK169" i="40"/>
  <c r="AH166" i="40"/>
  <c r="AH153" i="40"/>
  <c r="AH151" i="40"/>
  <c r="AH148" i="40"/>
  <c r="AK173" i="40"/>
  <c r="AK172" i="40"/>
  <c r="AK164" i="40"/>
  <c r="AK163" i="40"/>
  <c r="AH157" i="40"/>
  <c r="AK154" i="40"/>
  <c r="AK181" i="40"/>
  <c r="AK158" i="40"/>
  <c r="AK150" i="40"/>
  <c r="AK147" i="40"/>
  <c r="AK145" i="40"/>
  <c r="AK144" i="40"/>
  <c r="AK143" i="40"/>
  <c r="AK142" i="40"/>
  <c r="AK141" i="40"/>
  <c r="AK140" i="40"/>
  <c r="AK139" i="40"/>
  <c r="AK138" i="40"/>
  <c r="AK137" i="40"/>
  <c r="AK136" i="40"/>
  <c r="AK135" i="40"/>
  <c r="AK134" i="40"/>
  <c r="AK133" i="40"/>
  <c r="AK132" i="40"/>
  <c r="AK131" i="40"/>
  <c r="AK130" i="40"/>
  <c r="AK129" i="40"/>
  <c r="AK128" i="40"/>
  <c r="AK127" i="40"/>
  <c r="AK126" i="40"/>
  <c r="AK125" i="40"/>
  <c r="AK124" i="40"/>
  <c r="AK123" i="40"/>
  <c r="AK122" i="40"/>
  <c r="AK121" i="40"/>
  <c r="AK120" i="40"/>
  <c r="AK119" i="40"/>
  <c r="AK118" i="40"/>
  <c r="AK185" i="40"/>
  <c r="AK168" i="40"/>
  <c r="AK171" i="40"/>
  <c r="AH163" i="40"/>
  <c r="AH162" i="40"/>
  <c r="AH158" i="40"/>
  <c r="AH154" i="40"/>
  <c r="AH150" i="40"/>
  <c r="AH147" i="40"/>
  <c r="AK159" i="40"/>
  <c r="AK155" i="40"/>
  <c r="AH145" i="40"/>
  <c r="AH144" i="40"/>
  <c r="AH143" i="40"/>
  <c r="AH142" i="40"/>
  <c r="AH141" i="40"/>
  <c r="AH140" i="40"/>
  <c r="AH139" i="40"/>
  <c r="AH138" i="40"/>
  <c r="AH137" i="40"/>
  <c r="AH136" i="40"/>
  <c r="AH135" i="40"/>
  <c r="AH134" i="40"/>
  <c r="AH133" i="40"/>
  <c r="AH132" i="40"/>
  <c r="AH131" i="40"/>
  <c r="AH130" i="40"/>
  <c r="AH189" i="40"/>
  <c r="AK161" i="40"/>
  <c r="AH159" i="40"/>
  <c r="AK149" i="40"/>
  <c r="AK146" i="40"/>
  <c r="AK193" i="40"/>
  <c r="AH174" i="40"/>
  <c r="AK160" i="40"/>
  <c r="AH155" i="40"/>
  <c r="AH184" i="40"/>
  <c r="AH156" i="40"/>
  <c r="AH149" i="40"/>
  <c r="AH117" i="40"/>
  <c r="AH114" i="40"/>
  <c r="AH112" i="40"/>
  <c r="AK157" i="40"/>
  <c r="AH129" i="40"/>
  <c r="AH126" i="40"/>
  <c r="AH121" i="40"/>
  <c r="AK116" i="40"/>
  <c r="AK113" i="40"/>
  <c r="AH116" i="40"/>
  <c r="AH113" i="40"/>
  <c r="AK152" i="40"/>
  <c r="AH128" i="40"/>
  <c r="AK156" i="40"/>
  <c r="AH120" i="40"/>
  <c r="AK115" i="40"/>
  <c r="AK111" i="40"/>
  <c r="AK110" i="40"/>
  <c r="AK109" i="40"/>
  <c r="AK108" i="40"/>
  <c r="AK107" i="40"/>
  <c r="AK106" i="40"/>
  <c r="AK105" i="40"/>
  <c r="AK104" i="40"/>
  <c r="AK103" i="40"/>
  <c r="AK102" i="40"/>
  <c r="AK101" i="40"/>
  <c r="AK100" i="40"/>
  <c r="AK99" i="40"/>
  <c r="AK98" i="40"/>
  <c r="AK97" i="40"/>
  <c r="AK96" i="40"/>
  <c r="AK95" i="40"/>
  <c r="AK94" i="40"/>
  <c r="AK93" i="40"/>
  <c r="AK92" i="40"/>
  <c r="AK91" i="40"/>
  <c r="AK148" i="40"/>
  <c r="AH180" i="40"/>
  <c r="AH146" i="40"/>
  <c r="AH125" i="40"/>
  <c r="AH124" i="40"/>
  <c r="AH123" i="40"/>
  <c r="AH115" i="40"/>
  <c r="AK170" i="40"/>
  <c r="AH122" i="40"/>
  <c r="AH119" i="40"/>
  <c r="AK117" i="40"/>
  <c r="AK114" i="40"/>
  <c r="AK112" i="40"/>
  <c r="AH109" i="40"/>
  <c r="AH106" i="40"/>
  <c r="AH103" i="40"/>
  <c r="AH100" i="40"/>
  <c r="AH97" i="40"/>
  <c r="AH94" i="40"/>
  <c r="AH91" i="40"/>
  <c r="AK82" i="40"/>
  <c r="AK81" i="40"/>
  <c r="AK80" i="40"/>
  <c r="AH77" i="40"/>
  <c r="AH74" i="40"/>
  <c r="AH71" i="40"/>
  <c r="AH68" i="40"/>
  <c r="AH65" i="40"/>
  <c r="AK90" i="40"/>
  <c r="AH84" i="40"/>
  <c r="AK79" i="40"/>
  <c r="AK76" i="40"/>
  <c r="AK73" i="40"/>
  <c r="AK69" i="40"/>
  <c r="AK66" i="40"/>
  <c r="AK87" i="40"/>
  <c r="AK86" i="40"/>
  <c r="AK83" i="40"/>
  <c r="C49" i="40"/>
  <c r="AH90" i="40"/>
  <c r="AH82" i="40"/>
  <c r="AH81" i="40"/>
  <c r="AH80" i="40"/>
  <c r="AH110" i="40"/>
  <c r="AH107" i="40"/>
  <c r="AH104" i="40"/>
  <c r="AH101" i="40"/>
  <c r="AH98" i="40"/>
  <c r="AH95" i="40"/>
  <c r="AH92" i="40"/>
  <c r="AH87" i="40"/>
  <c r="AH79" i="40"/>
  <c r="AH76" i="40"/>
  <c r="AH73" i="40"/>
  <c r="AH69" i="40"/>
  <c r="AH66" i="40"/>
  <c r="AK88" i="40"/>
  <c r="AH86" i="40"/>
  <c r="AH83" i="40"/>
  <c r="AK78" i="40"/>
  <c r="AK75" i="40"/>
  <c r="AK72" i="40"/>
  <c r="AK70" i="40"/>
  <c r="AK67" i="40"/>
  <c r="AH45" i="40"/>
  <c r="AH127" i="40"/>
  <c r="AK85" i="40"/>
  <c r="AK151" i="40"/>
  <c r="AH88" i="40"/>
  <c r="AH118" i="40"/>
  <c r="AH111" i="40"/>
  <c r="AH108" i="40"/>
  <c r="AH105" i="40"/>
  <c r="AH102" i="40"/>
  <c r="AH99" i="40"/>
  <c r="AH96" i="40"/>
  <c r="AH93" i="40"/>
  <c r="AH78" i="40"/>
  <c r="AH75" i="40"/>
  <c r="AH72" i="40"/>
  <c r="AH70" i="40"/>
  <c r="AH67" i="40"/>
  <c r="AK64" i="40"/>
  <c r="AK63" i="40"/>
  <c r="AK62" i="40"/>
  <c r="AK61" i="40"/>
  <c r="AK60" i="40"/>
  <c r="AK59" i="40"/>
  <c r="AK58" i="40"/>
  <c r="AK57" i="40"/>
  <c r="AK56" i="40"/>
  <c r="AK55" i="40"/>
  <c r="AK54" i="40"/>
  <c r="AK89" i="40"/>
  <c r="AH85" i="40"/>
  <c r="AK77" i="40"/>
  <c r="AK74" i="40"/>
  <c r="AK71" i="40"/>
  <c r="AK68" i="40"/>
  <c r="AK65" i="40"/>
  <c r="AH160" i="40"/>
  <c r="AH39" i="40"/>
  <c r="AH26" i="40"/>
  <c r="AK25" i="40"/>
  <c r="AK24" i="40"/>
  <c r="AK23" i="40"/>
  <c r="AK18" i="40"/>
  <c r="AH6" i="40"/>
  <c r="AH5" i="40"/>
  <c r="AH63" i="40"/>
  <c r="AH60" i="40"/>
  <c r="AH57" i="40"/>
  <c r="AH54" i="40"/>
  <c r="AH52" i="40"/>
  <c r="AH50" i="40"/>
  <c r="AH38" i="40"/>
  <c r="AH37" i="40"/>
  <c r="AH36" i="40"/>
  <c r="AH35" i="40"/>
  <c r="AH34" i="40"/>
  <c r="AH33" i="40"/>
  <c r="AH32" i="40"/>
  <c r="AH31" i="40"/>
  <c r="AH22" i="40"/>
  <c r="AK21" i="40"/>
  <c r="AK20" i="40"/>
  <c r="AK19" i="40"/>
  <c r="AK84" i="40"/>
  <c r="AH28" i="40"/>
  <c r="AH27" i="40"/>
  <c r="AK51" i="40"/>
  <c r="AK46" i="40"/>
  <c r="AK44" i="40"/>
  <c r="AH25" i="40"/>
  <c r="AH24" i="40"/>
  <c r="AH23" i="40"/>
  <c r="AH18" i="40"/>
  <c r="AK17" i="40"/>
  <c r="AK47" i="40"/>
  <c r="AH21" i="40"/>
  <c r="AH20" i="40"/>
  <c r="AH19" i="40"/>
  <c r="AH64" i="40"/>
  <c r="AH61" i="40"/>
  <c r="AH58" i="40"/>
  <c r="AH55" i="40"/>
  <c r="AH51" i="40"/>
  <c r="AH44" i="40"/>
  <c r="AH46" i="40"/>
  <c r="AH17" i="40"/>
  <c r="AH89" i="40"/>
  <c r="AK49" i="40"/>
  <c r="AH47" i="40"/>
  <c r="AK53" i="40"/>
  <c r="AK48" i="40"/>
  <c r="AK43" i="40"/>
  <c r="AK42" i="40"/>
  <c r="AK41" i="40"/>
  <c r="AK40" i="40"/>
  <c r="AK30" i="40"/>
  <c r="AK29" i="40"/>
  <c r="AH62" i="40"/>
  <c r="AH59" i="40"/>
  <c r="AH56" i="40"/>
  <c r="AH49" i="40"/>
  <c r="AK39" i="40"/>
  <c r="AK26" i="40"/>
  <c r="AH53" i="40"/>
  <c r="AK36" i="40"/>
  <c r="AK33" i="40"/>
  <c r="AK7" i="40"/>
  <c r="AK5" i="40"/>
  <c r="AK8" i="40"/>
  <c r="AK2" i="40"/>
  <c r="AH43" i="40"/>
  <c r="AK28" i="40"/>
  <c r="AH29" i="40"/>
  <c r="AK13" i="40"/>
  <c r="AK37" i="40"/>
  <c r="AK16" i="40"/>
  <c r="AK14" i="40"/>
  <c r="AH13" i="40"/>
  <c r="AH10" i="40"/>
  <c r="AK6" i="40"/>
  <c r="AH11" i="40"/>
  <c r="AK52" i="40"/>
  <c r="AH30" i="40"/>
  <c r="AK15" i="40"/>
  <c r="AK12" i="40"/>
  <c r="AH7" i="40"/>
  <c r="AH2" i="40"/>
  <c r="AK4" i="40"/>
  <c r="AK11" i="40"/>
  <c r="AK3" i="40"/>
  <c r="AK10" i="40"/>
  <c r="AH3" i="40"/>
  <c r="AK38" i="40"/>
  <c r="AK34" i="40"/>
  <c r="AK31" i="40"/>
  <c r="AH16" i="40"/>
  <c r="AH14" i="40"/>
  <c r="AH8" i="40"/>
  <c r="AH48" i="40"/>
  <c r="AH15" i="40"/>
  <c r="AK9" i="40"/>
  <c r="AK27" i="40"/>
  <c r="AH12" i="40"/>
  <c r="AH40" i="40"/>
  <c r="AH4" i="40"/>
  <c r="AK35" i="40"/>
  <c r="AK32" i="40"/>
  <c r="AH9" i="40"/>
  <c r="AK50" i="40"/>
  <c r="AK45" i="40"/>
  <c r="AH41" i="40"/>
  <c r="AK22" i="40"/>
  <c r="AH42" i="40"/>
  <c r="AD69" i="40"/>
  <c r="AD68" i="40"/>
  <c r="AD52" i="40"/>
  <c r="AD96" i="40"/>
  <c r="AD111" i="40"/>
  <c r="AD130" i="40"/>
  <c r="AD199" i="40"/>
  <c r="AD221" i="40"/>
  <c r="AD211" i="40"/>
  <c r="AD252" i="40"/>
  <c r="AD253" i="40"/>
  <c r="AD288" i="40"/>
  <c r="AD297" i="40"/>
  <c r="AD321" i="40"/>
  <c r="AD311" i="40"/>
  <c r="AD340" i="40"/>
  <c r="AL31" i="40"/>
  <c r="AL57" i="40"/>
  <c r="AL69" i="40"/>
  <c r="AL158" i="40"/>
  <c r="AL195" i="40"/>
  <c r="AL356" i="40"/>
  <c r="AL348" i="40"/>
  <c r="AL336" i="40"/>
  <c r="AL297" i="40"/>
  <c r="AL308" i="40"/>
  <c r="AL287" i="40"/>
  <c r="AL269" i="40"/>
  <c r="AL257" i="40"/>
  <c r="AL242" i="40"/>
  <c r="AL200" i="40"/>
  <c r="AL210" i="40"/>
  <c r="AL149" i="40"/>
  <c r="AL196" i="40"/>
  <c r="AL178" i="40"/>
  <c r="AL143" i="40"/>
  <c r="AL131" i="40"/>
  <c r="AL108" i="40"/>
  <c r="AL96" i="40"/>
  <c r="AL66" i="40"/>
  <c r="AL56" i="40"/>
  <c r="AL82" i="40"/>
  <c r="AL42" i="40"/>
  <c r="AL4" i="40"/>
  <c r="AL18" i="40"/>
  <c r="AL355" i="40"/>
  <c r="AL347" i="40"/>
  <c r="AL335" i="40"/>
  <c r="AL305" i="40"/>
  <c r="AL316" i="40"/>
  <c r="AL285" i="40"/>
  <c r="AL266" i="40"/>
  <c r="AL262" i="40"/>
  <c r="AL253" i="40"/>
  <c r="AL240" i="40"/>
  <c r="AL227" i="40"/>
  <c r="AL197" i="40"/>
  <c r="AL207" i="40"/>
  <c r="AL148" i="40"/>
  <c r="AL194" i="40"/>
  <c r="AL142" i="40"/>
  <c r="AL130" i="40"/>
  <c r="AL159" i="40"/>
  <c r="AL107" i="40"/>
  <c r="AL95" i="40"/>
  <c r="AL87" i="40"/>
  <c r="AL55" i="40"/>
  <c r="AL84" i="40"/>
  <c r="AL80" i="40"/>
  <c r="AL41" i="40"/>
  <c r="AL354" i="40"/>
  <c r="AL364" i="40"/>
  <c r="AL346" i="40"/>
  <c r="AL334" i="40"/>
  <c r="AL323" i="40"/>
  <c r="AL302" i="40"/>
  <c r="AL303" i="40"/>
  <c r="AL280" i="40"/>
  <c r="AL260" i="40"/>
  <c r="AL231" i="40"/>
  <c r="AL241" i="40"/>
  <c r="AL288" i="40"/>
  <c r="AL255" i="40"/>
  <c r="AL224" i="40"/>
  <c r="AL251" i="40"/>
  <c r="AL237" i="40"/>
  <c r="AL147" i="40"/>
  <c r="AL215" i="40"/>
  <c r="AL141" i="40"/>
  <c r="AL129" i="40"/>
  <c r="AL155" i="40"/>
  <c r="AL106" i="40"/>
  <c r="AL94" i="40"/>
  <c r="AL112" i="40"/>
  <c r="AL86" i="40"/>
  <c r="AL54" i="40"/>
  <c r="AL40" i="40"/>
  <c r="AL38" i="40"/>
  <c r="AL8" i="40"/>
  <c r="AL23" i="40"/>
  <c r="AL353" i="40"/>
  <c r="AL381" i="40"/>
  <c r="AL345" i="40"/>
  <c r="AL333" i="40"/>
  <c r="AL378" i="40"/>
  <c r="AL320" i="40"/>
  <c r="AL322" i="40"/>
  <c r="AL296" i="40"/>
  <c r="AL301" i="40"/>
  <c r="AL279" i="40"/>
  <c r="AL293" i="40"/>
  <c r="AL256" i="40"/>
  <c r="AL247" i="40"/>
  <c r="AL219" i="40"/>
  <c r="AL226" i="40"/>
  <c r="AL236" i="40"/>
  <c r="AL218" i="40"/>
  <c r="AL199" i="40"/>
  <c r="AL146" i="40"/>
  <c r="AL188" i="40"/>
  <c r="AL208" i="40"/>
  <c r="AL172" i="40"/>
  <c r="AL140" i="40"/>
  <c r="AL128" i="40"/>
  <c r="AL157" i="40"/>
  <c r="AL105" i="40"/>
  <c r="AL93" i="40"/>
  <c r="AL122" i="40"/>
  <c r="AL83" i="40"/>
  <c r="AL53" i="40"/>
  <c r="AL114" i="40"/>
  <c r="AL13" i="40"/>
  <c r="AL30" i="40"/>
  <c r="AL37" i="40"/>
  <c r="AL2" i="40"/>
  <c r="AL9" i="40"/>
  <c r="AL352" i="40"/>
  <c r="AL344" i="40"/>
  <c r="AL332" i="40"/>
  <c r="AL317" i="40"/>
  <c r="AL311" i="40"/>
  <c r="AL310" i="40"/>
  <c r="AL286" i="40"/>
  <c r="AL291" i="40"/>
  <c r="AL264" i="40"/>
  <c r="AL289" i="40"/>
  <c r="AL265" i="40"/>
  <c r="AL245" i="40"/>
  <c r="AL254" i="40"/>
  <c r="AL216" i="40"/>
  <c r="AL222" i="40"/>
  <c r="AL232" i="40"/>
  <c r="AL176" i="40"/>
  <c r="AL223" i="40"/>
  <c r="AL179" i="40"/>
  <c r="AL203" i="40"/>
  <c r="AL164" i="40"/>
  <c r="AL139" i="40"/>
  <c r="AL127" i="40"/>
  <c r="AL104" i="40"/>
  <c r="AL92" i="40"/>
  <c r="D49" i="40"/>
  <c r="AL64" i="40"/>
  <c r="AL51" i="40"/>
  <c r="AL12" i="40"/>
  <c r="AL29" i="40"/>
  <c r="AL36" i="40"/>
  <c r="AL351" i="40"/>
  <c r="AL375" i="40"/>
  <c r="AL343" i="40"/>
  <c r="AL331" i="40"/>
  <c r="AL363" i="40"/>
  <c r="AL314" i="40"/>
  <c r="AL307" i="40"/>
  <c r="AL306" i="40"/>
  <c r="AL283" i="40"/>
  <c r="AL284" i="40"/>
  <c r="AL258" i="40"/>
  <c r="AL244" i="40"/>
  <c r="AL238" i="40"/>
  <c r="AL248" i="40"/>
  <c r="AL213" i="40"/>
  <c r="AL246" i="40"/>
  <c r="AL220" i="40"/>
  <c r="AL173" i="40"/>
  <c r="AL212" i="40"/>
  <c r="AL191" i="40"/>
  <c r="AL189" i="40"/>
  <c r="AL163" i="40"/>
  <c r="AL138" i="40"/>
  <c r="AL126" i="40"/>
  <c r="AL161" i="40"/>
  <c r="AL103" i="40"/>
  <c r="AL91" i="40"/>
  <c r="AL125" i="40"/>
  <c r="AL45" i="40"/>
  <c r="AL63" i="40"/>
  <c r="AL46" i="40"/>
  <c r="AL49" i="40"/>
  <c r="AL11" i="40"/>
  <c r="AL35" i="40"/>
  <c r="AL7" i="40"/>
  <c r="AL377" i="40"/>
  <c r="AL374" i="40"/>
  <c r="AL342" i="40"/>
  <c r="AL330" i="40"/>
  <c r="AL361" i="40"/>
  <c r="AL328" i="40"/>
  <c r="AL313" i="40"/>
  <c r="AL309" i="40"/>
  <c r="AL281" i="40"/>
  <c r="AL276" i="40"/>
  <c r="AL239" i="40"/>
  <c r="AL292" i="40"/>
  <c r="AL230" i="40"/>
  <c r="AL170" i="40"/>
  <c r="AL177" i="40"/>
  <c r="AL229" i="40"/>
  <c r="AL182" i="40"/>
  <c r="AL166" i="40"/>
  <c r="AL180" i="40"/>
  <c r="AL154" i="40"/>
  <c r="AL137" i="40"/>
  <c r="AL211" i="40"/>
  <c r="AL120" i="40"/>
  <c r="AL102" i="40"/>
  <c r="AL90" i="40"/>
  <c r="AL124" i="40"/>
  <c r="AL44" i="40"/>
  <c r="AL78" i="40"/>
  <c r="AL153" i="40"/>
  <c r="AL62" i="40"/>
  <c r="AL77" i="40"/>
  <c r="AL21" i="40"/>
  <c r="AL17" i="40"/>
  <c r="AL10" i="40"/>
  <c r="AL34" i="40"/>
  <c r="AL3" i="40"/>
  <c r="AL5" i="40"/>
  <c r="AL379" i="40"/>
  <c r="AL376" i="40"/>
  <c r="AL341" i="40"/>
  <c r="AL369" i="40"/>
  <c r="AL368" i="40"/>
  <c r="AL324" i="40"/>
  <c r="AL326" i="40"/>
  <c r="AL319" i="40"/>
  <c r="AL263" i="40"/>
  <c r="AL277" i="40"/>
  <c r="AL267" i="40"/>
  <c r="AL249" i="40"/>
  <c r="AL234" i="40"/>
  <c r="AL167" i="40"/>
  <c r="AL174" i="40"/>
  <c r="AL221" i="40"/>
  <c r="AL165" i="40"/>
  <c r="AL205" i="40"/>
  <c r="AL181" i="40"/>
  <c r="AL136" i="40"/>
  <c r="AL101" i="40"/>
  <c r="AL89" i="40"/>
  <c r="AL123" i="40"/>
  <c r="AL119" i="40"/>
  <c r="AL75" i="40"/>
  <c r="AL61" i="40"/>
  <c r="AL74" i="40"/>
  <c r="AL20" i="40"/>
  <c r="AL39" i="40"/>
  <c r="AL33" i="40"/>
  <c r="AL27" i="40"/>
  <c r="AL360" i="40"/>
  <c r="AL370" i="40"/>
  <c r="AL340" i="40"/>
  <c r="AL362" i="40"/>
  <c r="AL321" i="40"/>
  <c r="AL294" i="40"/>
  <c r="AL325" i="40"/>
  <c r="AL299" i="40"/>
  <c r="AL274" i="40"/>
  <c r="AL270" i="40"/>
  <c r="AL252" i="40"/>
  <c r="AL259" i="40"/>
  <c r="AL171" i="40"/>
  <c r="AL186" i="40"/>
  <c r="AL162" i="40"/>
  <c r="AL201" i="40"/>
  <c r="AL204" i="40"/>
  <c r="AL193" i="40"/>
  <c r="AL135" i="40"/>
  <c r="AL160" i="40"/>
  <c r="AL121" i="40"/>
  <c r="AL202" i="40"/>
  <c r="AL115" i="40"/>
  <c r="AL100" i="40"/>
  <c r="AL88" i="40"/>
  <c r="AL118" i="40"/>
  <c r="AL79" i="40"/>
  <c r="AL117" i="40"/>
  <c r="AL72" i="40"/>
  <c r="AL85" i="40"/>
  <c r="AL60" i="40"/>
  <c r="AL71" i="40"/>
  <c r="AL19" i="40"/>
  <c r="AL47" i="40"/>
  <c r="AL81" i="40"/>
  <c r="AL26" i="40"/>
  <c r="AL32" i="40"/>
  <c r="AL25" i="40"/>
  <c r="AL358" i="40"/>
  <c r="AL365" i="40"/>
  <c r="AL350" i="40"/>
  <c r="AL338" i="40"/>
  <c r="AL380" i="40"/>
  <c r="AL367" i="40"/>
  <c r="AL315" i="40"/>
  <c r="AL304" i="40"/>
  <c r="AL275" i="40"/>
  <c r="AL268" i="40"/>
  <c r="AL233" i="40"/>
  <c r="AL235" i="40"/>
  <c r="AL206" i="40"/>
  <c r="AL151" i="40"/>
  <c r="AL192" i="40"/>
  <c r="AL184" i="40"/>
  <c r="AL190" i="40"/>
  <c r="AL145" i="40"/>
  <c r="AL133" i="40"/>
  <c r="AL156" i="40"/>
  <c r="AL113" i="40"/>
  <c r="AL110" i="40"/>
  <c r="AL98" i="40"/>
  <c r="AL73" i="40"/>
  <c r="AL67" i="40"/>
  <c r="AL58" i="40"/>
  <c r="AL65" i="40"/>
  <c r="AL15" i="40"/>
  <c r="AL48" i="40"/>
  <c r="AL22" i="40"/>
  <c r="AL24" i="40"/>
  <c r="AL50" i="40"/>
  <c r="J48" i="40"/>
  <c r="BM370" i="40" s="1"/>
  <c r="AD23" i="40"/>
  <c r="AD38" i="40"/>
  <c r="AD9" i="40"/>
  <c r="AD73" i="40"/>
  <c r="AD74" i="40"/>
  <c r="AD53" i="40"/>
  <c r="AD121" i="40"/>
  <c r="AD97" i="40"/>
  <c r="AD131" i="40"/>
  <c r="AD155" i="40"/>
  <c r="AD183" i="40"/>
  <c r="AD176" i="40"/>
  <c r="AD212" i="40"/>
  <c r="AG208" i="40"/>
  <c r="AD214" i="40"/>
  <c r="AD248" i="40"/>
  <c r="AD227" i="40"/>
  <c r="AD291" i="40"/>
  <c r="AD290" i="40"/>
  <c r="AD266" i="40"/>
  <c r="AD314" i="40"/>
  <c r="AD332" i="40"/>
  <c r="AD354" i="40"/>
  <c r="BD98" i="40"/>
  <c r="BD199" i="40"/>
  <c r="BD164" i="40"/>
  <c r="BD163" i="40"/>
  <c r="BD194" i="40"/>
  <c r="BD202" i="40"/>
  <c r="BD295" i="40"/>
  <c r="AL28" i="40"/>
  <c r="AL59" i="40"/>
  <c r="AL76" i="40"/>
  <c r="AL97" i="40"/>
  <c r="AL272" i="40"/>
  <c r="AL349" i="40"/>
  <c r="AD192" i="40"/>
  <c r="AY380" i="40"/>
  <c r="AY377" i="40"/>
  <c r="AY376" i="40"/>
  <c r="AY381" i="40"/>
  <c r="AY378" i="40"/>
  <c r="AY372" i="40"/>
  <c r="AY367" i="40"/>
  <c r="AY371" i="40"/>
  <c r="AY366" i="40"/>
  <c r="AY365" i="40"/>
  <c r="AY368" i="40"/>
  <c r="AY370" i="40"/>
  <c r="AY363" i="40"/>
  <c r="AY362" i="40"/>
  <c r="AY361" i="40"/>
  <c r="AY375" i="40"/>
  <c r="AY374" i="40"/>
  <c r="AY379" i="40"/>
  <c r="AY373" i="40"/>
  <c r="AY369" i="40"/>
  <c r="AY352" i="40"/>
  <c r="AY357" i="40"/>
  <c r="AY353" i="40"/>
  <c r="AY360" i="40"/>
  <c r="AY359" i="40"/>
  <c r="AY358" i="40"/>
  <c r="AY356" i="40"/>
  <c r="AY364" i="40"/>
  <c r="AY355" i="40"/>
  <c r="AY350" i="40"/>
  <c r="AY348" i="40"/>
  <c r="AY346" i="40"/>
  <c r="AY340" i="40"/>
  <c r="AY354" i="40"/>
  <c r="AY337" i="40"/>
  <c r="AY333" i="40"/>
  <c r="AY330" i="40"/>
  <c r="AY339" i="40"/>
  <c r="AY351" i="40"/>
  <c r="AY336" i="40"/>
  <c r="AY334" i="40"/>
  <c r="AY331" i="40"/>
  <c r="AY347" i="40"/>
  <c r="AY345" i="40"/>
  <c r="AY344" i="40"/>
  <c r="AY338" i="40"/>
  <c r="AY349" i="40"/>
  <c r="AY343" i="40"/>
  <c r="AY342" i="40"/>
  <c r="AY335" i="40"/>
  <c r="AY332" i="40"/>
  <c r="AY329" i="40"/>
  <c r="AY328" i="40"/>
  <c r="AY327" i="40"/>
  <c r="AY326" i="40"/>
  <c r="AY325" i="40"/>
  <c r="AY324" i="40"/>
  <c r="AY323" i="40"/>
  <c r="AY322" i="40"/>
  <c r="AY321" i="40"/>
  <c r="AY320" i="40"/>
  <c r="AY319" i="40"/>
  <c r="AY318" i="40"/>
  <c r="AY317" i="40"/>
  <c r="AY316" i="40"/>
  <c r="AY315" i="40"/>
  <c r="AY314" i="40"/>
  <c r="AY313" i="40"/>
  <c r="AY312" i="40"/>
  <c r="AY311" i="40"/>
  <c r="AY310" i="40"/>
  <c r="AY309" i="40"/>
  <c r="AY308" i="40"/>
  <c r="AY307" i="40"/>
  <c r="AY306" i="40"/>
  <c r="AY305" i="40"/>
  <c r="AY341" i="40"/>
  <c r="AY304" i="40"/>
  <c r="AY303" i="40"/>
  <c r="AY290" i="40"/>
  <c r="AY301" i="40"/>
  <c r="AY300" i="40"/>
  <c r="AY299" i="40"/>
  <c r="AY294" i="40"/>
  <c r="AY286" i="40"/>
  <c r="AY283" i="40"/>
  <c r="AY295" i="40"/>
  <c r="AY289" i="40"/>
  <c r="AY288" i="40"/>
  <c r="AY282" i="40"/>
  <c r="AY302" i="40"/>
  <c r="AY296" i="40"/>
  <c r="AY287" i="40"/>
  <c r="AY293" i="40"/>
  <c r="AY284" i="40"/>
  <c r="AY297" i="40"/>
  <c r="AY291" i="40"/>
  <c r="AY298" i="40"/>
  <c r="AY263" i="40"/>
  <c r="AY292" i="40"/>
  <c r="AY280" i="40"/>
  <c r="AY279" i="40"/>
  <c r="AY254" i="40"/>
  <c r="AY253" i="40"/>
  <c r="AY252" i="40"/>
  <c r="AY251" i="40"/>
  <c r="AY250" i="40"/>
  <c r="AY249" i="40"/>
  <c r="AY248" i="40"/>
  <c r="AY247" i="40"/>
  <c r="AY246" i="40"/>
  <c r="AY245" i="40"/>
  <c r="AY244" i="40"/>
  <c r="AY243" i="40"/>
  <c r="AY242" i="40"/>
  <c r="AY241" i="40"/>
  <c r="AY240" i="40"/>
  <c r="AY239" i="40"/>
  <c r="AY238" i="40"/>
  <c r="AY237" i="40"/>
  <c r="AY236" i="40"/>
  <c r="AY235" i="40"/>
  <c r="AY234" i="40"/>
  <c r="AY233" i="40"/>
  <c r="AY232" i="40"/>
  <c r="AY231" i="40"/>
  <c r="AY230" i="40"/>
  <c r="AY229" i="40"/>
  <c r="AY228" i="40"/>
  <c r="AY227" i="40"/>
  <c r="AY226" i="40"/>
  <c r="AY225" i="40"/>
  <c r="AY224" i="40"/>
  <c r="AY223" i="40"/>
  <c r="AY222" i="40"/>
  <c r="AY278" i="40"/>
  <c r="AY275" i="40"/>
  <c r="AY272" i="40"/>
  <c r="AY269" i="40"/>
  <c r="AY266" i="40"/>
  <c r="AY281" i="40"/>
  <c r="AY285" i="40"/>
  <c r="AY264" i="40"/>
  <c r="AY277" i="40"/>
  <c r="AY268" i="40"/>
  <c r="AY259" i="40"/>
  <c r="AY276" i="40"/>
  <c r="AY267" i="40"/>
  <c r="AY260" i="40"/>
  <c r="AY256" i="40"/>
  <c r="AY274" i="40"/>
  <c r="AY262" i="40"/>
  <c r="AY261" i="40"/>
  <c r="AY273" i="40"/>
  <c r="AY270" i="40"/>
  <c r="AY257" i="40"/>
  <c r="AY265" i="40"/>
  <c r="AY271" i="40"/>
  <c r="AY258" i="40"/>
  <c r="AY219" i="40"/>
  <c r="AY216" i="40"/>
  <c r="AY213" i="40"/>
  <c r="AY255" i="40"/>
  <c r="AY220" i="40"/>
  <c r="AY217" i="40"/>
  <c r="AY208" i="40"/>
  <c r="AY176" i="40"/>
  <c r="AY173" i="40"/>
  <c r="AY170" i="40"/>
  <c r="AY167" i="40"/>
  <c r="AY205" i="40"/>
  <c r="AY204" i="40"/>
  <c r="AY203" i="40"/>
  <c r="AY202" i="40"/>
  <c r="AY201" i="40"/>
  <c r="AY215" i="40"/>
  <c r="AY200" i="40"/>
  <c r="AY197" i="40"/>
  <c r="AY194" i="40"/>
  <c r="AY209" i="40"/>
  <c r="AY206" i="40"/>
  <c r="AY177" i="40"/>
  <c r="AY174" i="40"/>
  <c r="AY171" i="40"/>
  <c r="AY168" i="40"/>
  <c r="AY211" i="40"/>
  <c r="AY221" i="40"/>
  <c r="AY210" i="40"/>
  <c r="AY218" i="40"/>
  <c r="AY199" i="40"/>
  <c r="AY198" i="40"/>
  <c r="AY185" i="40"/>
  <c r="AY169" i="40"/>
  <c r="AY193" i="40"/>
  <c r="AY190" i="40"/>
  <c r="AY181" i="40"/>
  <c r="AY165" i="40"/>
  <c r="AY162" i="40"/>
  <c r="AY207" i="40"/>
  <c r="AY186" i="40"/>
  <c r="AY191" i="40"/>
  <c r="AY182" i="40"/>
  <c r="AY187" i="40"/>
  <c r="AY166" i="40"/>
  <c r="AY212" i="40"/>
  <c r="AY178" i="40"/>
  <c r="AY183" i="40"/>
  <c r="AY192" i="40"/>
  <c r="AY188" i="40"/>
  <c r="AY179" i="40"/>
  <c r="AY175" i="40"/>
  <c r="AY196" i="40"/>
  <c r="AY184" i="40"/>
  <c r="AY148" i="40"/>
  <c r="AY157" i="40"/>
  <c r="AY152" i="40"/>
  <c r="AY151" i="40"/>
  <c r="AY144" i="40"/>
  <c r="AY143" i="40"/>
  <c r="AY142" i="40"/>
  <c r="AY141" i="40"/>
  <c r="AY140" i="40"/>
  <c r="AY139" i="40"/>
  <c r="AY138" i="40"/>
  <c r="AY137" i="40"/>
  <c r="AY136" i="40"/>
  <c r="AY135" i="40"/>
  <c r="AY134" i="40"/>
  <c r="AY133" i="40"/>
  <c r="AY132" i="40"/>
  <c r="AY131" i="40"/>
  <c r="AY130" i="40"/>
  <c r="AY129" i="40"/>
  <c r="AY128" i="40"/>
  <c r="AY127" i="40"/>
  <c r="AY126" i="40"/>
  <c r="AY125" i="40"/>
  <c r="AY124" i="40"/>
  <c r="AY123" i="40"/>
  <c r="AY122" i="40"/>
  <c r="AY121" i="40"/>
  <c r="AY120" i="40"/>
  <c r="AY119" i="40"/>
  <c r="AY153" i="40"/>
  <c r="AY145" i="40"/>
  <c r="AY154" i="40"/>
  <c r="AY150" i="40"/>
  <c r="AY147" i="40"/>
  <c r="AY214" i="40"/>
  <c r="AY189" i="40"/>
  <c r="AY158" i="40"/>
  <c r="AY163" i="40"/>
  <c r="AY180" i="40"/>
  <c r="AY164" i="40"/>
  <c r="AY159" i="40"/>
  <c r="AY155" i="40"/>
  <c r="AY149" i="40"/>
  <c r="AY146" i="40"/>
  <c r="AY195" i="40"/>
  <c r="AY116" i="40"/>
  <c r="AY113" i="40"/>
  <c r="AY161" i="40"/>
  <c r="AY111" i="40"/>
  <c r="AY110" i="40"/>
  <c r="AY109" i="40"/>
  <c r="AY108" i="40"/>
  <c r="AY107" i="40"/>
  <c r="AY106" i="40"/>
  <c r="AY105" i="40"/>
  <c r="AY104" i="40"/>
  <c r="AY103" i="40"/>
  <c r="AY102" i="40"/>
  <c r="AY101" i="40"/>
  <c r="AY100" i="40"/>
  <c r="AY99" i="40"/>
  <c r="AY98" i="40"/>
  <c r="AY97" i="40"/>
  <c r="AY96" i="40"/>
  <c r="AY95" i="40"/>
  <c r="AY94" i="40"/>
  <c r="AY93" i="40"/>
  <c r="AY92" i="40"/>
  <c r="AY91" i="40"/>
  <c r="AY90" i="40"/>
  <c r="AY89" i="40"/>
  <c r="AY88" i="40"/>
  <c r="AY87" i="40"/>
  <c r="AY86" i="40"/>
  <c r="AY85" i="40"/>
  <c r="AY84" i="40"/>
  <c r="AY83" i="40"/>
  <c r="AY82" i="40"/>
  <c r="AY81" i="40"/>
  <c r="AY80" i="40"/>
  <c r="AY79" i="40"/>
  <c r="AY78" i="40"/>
  <c r="AY77" i="40"/>
  <c r="AY76" i="40"/>
  <c r="AY75" i="40"/>
  <c r="AY74" i="40"/>
  <c r="AY73" i="40"/>
  <c r="AY72" i="40"/>
  <c r="AY71" i="40"/>
  <c r="AY172" i="40"/>
  <c r="AY156" i="40"/>
  <c r="AY115" i="40"/>
  <c r="AY160" i="40"/>
  <c r="AY112" i="40"/>
  <c r="AY117" i="40"/>
  <c r="AY114" i="40"/>
  <c r="AY69" i="40"/>
  <c r="AY66" i="40"/>
  <c r="AY45" i="40"/>
  <c r="AY44" i="40"/>
  <c r="AY43" i="40"/>
  <c r="AY70" i="40"/>
  <c r="AY67" i="40"/>
  <c r="AY118" i="40"/>
  <c r="AY64" i="40"/>
  <c r="AY63" i="40"/>
  <c r="AY62" i="40"/>
  <c r="AY61" i="40"/>
  <c r="AY60" i="40"/>
  <c r="AY59" i="40"/>
  <c r="AY58" i="40"/>
  <c r="AY57" i="40"/>
  <c r="AY56" i="40"/>
  <c r="AY55" i="40"/>
  <c r="AY54" i="40"/>
  <c r="AY53" i="40"/>
  <c r="AY52" i="40"/>
  <c r="AY51" i="40"/>
  <c r="AY50" i="40"/>
  <c r="AY49" i="40"/>
  <c r="AY68" i="40"/>
  <c r="AY65" i="40"/>
  <c r="AY48" i="40"/>
  <c r="AY17" i="40"/>
  <c r="AY16" i="40"/>
  <c r="AY15" i="40"/>
  <c r="AY14" i="40"/>
  <c r="AY46" i="40"/>
  <c r="AY42" i="40"/>
  <c r="AY41" i="40"/>
  <c r="AY40" i="40"/>
  <c r="AY30" i="40"/>
  <c r="AY29" i="40"/>
  <c r="AY47" i="40"/>
  <c r="AY39" i="40"/>
  <c r="AY26" i="40"/>
  <c r="AY38" i="40"/>
  <c r="AY37" i="40"/>
  <c r="AY36" i="40"/>
  <c r="AY35" i="40"/>
  <c r="AY34" i="40"/>
  <c r="AY33" i="40"/>
  <c r="AY32" i="40"/>
  <c r="AY31" i="40"/>
  <c r="AY22" i="40"/>
  <c r="AY28" i="40"/>
  <c r="AY27" i="40"/>
  <c r="AY19" i="40"/>
  <c r="AY7" i="40"/>
  <c r="AY5" i="40"/>
  <c r="AY2" i="40"/>
  <c r="AY6" i="40"/>
  <c r="AY12" i="40"/>
  <c r="AY25" i="40"/>
  <c r="AY20" i="40"/>
  <c r="AY13" i="40"/>
  <c r="AY10" i="40"/>
  <c r="AY8" i="40"/>
  <c r="AY4" i="40"/>
  <c r="AY24" i="40"/>
  <c r="AY11" i="40"/>
  <c r="AY18" i="40"/>
  <c r="AY3" i="40"/>
  <c r="AY23" i="40"/>
  <c r="AY21" i="40"/>
  <c r="AY9" i="40"/>
  <c r="AD24" i="40"/>
  <c r="AD10" i="40"/>
  <c r="AD76" i="40"/>
  <c r="AD77" i="40"/>
  <c r="AD54" i="40"/>
  <c r="AG87" i="40"/>
  <c r="AD147" i="40"/>
  <c r="AD98" i="40"/>
  <c r="AD132" i="40"/>
  <c r="AD154" i="40"/>
  <c r="AD158" i="40"/>
  <c r="AD194" i="40"/>
  <c r="AD193" i="40"/>
  <c r="AD179" i="40"/>
  <c r="AD216" i="40"/>
  <c r="AD168" i="40"/>
  <c r="AD246" i="40"/>
  <c r="AD217" i="40"/>
  <c r="AD243" i="40"/>
  <c r="AD268" i="40"/>
  <c r="AD296" i="40"/>
  <c r="AD336" i="40"/>
  <c r="AD313" i="40"/>
  <c r="AD317" i="40"/>
  <c r="AD373" i="40"/>
  <c r="AL6" i="40"/>
  <c r="AL14" i="40"/>
  <c r="AL99" i="40"/>
  <c r="AL228" i="40"/>
  <c r="AL243" i="40"/>
  <c r="AL278" i="40"/>
  <c r="AL298" i="40"/>
  <c r="AL373" i="40"/>
  <c r="AQ381" i="40"/>
  <c r="AQ380" i="40"/>
  <c r="AQ379" i="40"/>
  <c r="AQ378" i="40"/>
  <c r="AQ377" i="40"/>
  <c r="AQ376" i="40"/>
  <c r="AQ374" i="40"/>
  <c r="AQ371" i="40"/>
  <c r="AQ375" i="40"/>
  <c r="AQ372" i="40"/>
  <c r="AQ369" i="40"/>
  <c r="AQ366" i="40"/>
  <c r="AQ363" i="40"/>
  <c r="AQ373" i="40"/>
  <c r="AQ359" i="40"/>
  <c r="AQ355" i="40"/>
  <c r="AQ368" i="40"/>
  <c r="AQ367" i="40"/>
  <c r="AQ365" i="40"/>
  <c r="AQ370" i="40"/>
  <c r="AQ362" i="40"/>
  <c r="AQ356" i="40"/>
  <c r="AQ353" i="40"/>
  <c r="AQ354" i="40"/>
  <c r="AQ351" i="40"/>
  <c r="AQ358" i="40"/>
  <c r="AQ357" i="40"/>
  <c r="AQ364" i="40"/>
  <c r="AQ360" i="40"/>
  <c r="AQ361" i="40"/>
  <c r="AQ336" i="40"/>
  <c r="AQ349" i="40"/>
  <c r="AQ334" i="40"/>
  <c r="AQ331" i="40"/>
  <c r="AQ350" i="40"/>
  <c r="AQ345" i="40"/>
  <c r="AQ344" i="40"/>
  <c r="AQ343" i="40"/>
  <c r="AQ342" i="40"/>
  <c r="AQ338" i="40"/>
  <c r="AQ348" i="40"/>
  <c r="AQ346" i="40"/>
  <c r="AQ341" i="40"/>
  <c r="AQ335" i="40"/>
  <c r="AQ332" i="40"/>
  <c r="AQ352" i="40"/>
  <c r="AQ329" i="40"/>
  <c r="AQ340" i="40"/>
  <c r="AQ337" i="40"/>
  <c r="AQ333" i="40"/>
  <c r="AQ330" i="40"/>
  <c r="AQ347" i="40"/>
  <c r="AQ339" i="40"/>
  <c r="AQ323" i="40"/>
  <c r="AQ320" i="40"/>
  <c r="AQ317" i="40"/>
  <c r="AQ314" i="40"/>
  <c r="AQ326" i="40"/>
  <c r="AQ328" i="40"/>
  <c r="AQ325" i="40"/>
  <c r="AQ322" i="40"/>
  <c r="AQ319" i="40"/>
  <c r="AQ316" i="40"/>
  <c r="AQ327" i="40"/>
  <c r="AQ315" i="40"/>
  <c r="AQ310" i="40"/>
  <c r="AQ306" i="40"/>
  <c r="AQ324" i="40"/>
  <c r="AQ293" i="40"/>
  <c r="AQ309" i="40"/>
  <c r="AQ308" i="40"/>
  <c r="AQ296" i="40"/>
  <c r="AQ307" i="40"/>
  <c r="AQ301" i="40"/>
  <c r="AQ321" i="40"/>
  <c r="AQ291" i="40"/>
  <c r="AQ290" i="40"/>
  <c r="AQ289" i="40"/>
  <c r="AQ299" i="40"/>
  <c r="AQ297" i="40"/>
  <c r="AQ311" i="40"/>
  <c r="AQ312" i="40"/>
  <c r="AQ298" i="40"/>
  <c r="AQ286" i="40"/>
  <c r="AQ283" i="40"/>
  <c r="AQ280" i="40"/>
  <c r="AQ279" i="40"/>
  <c r="AQ278" i="40"/>
  <c r="AQ277" i="40"/>
  <c r="AQ276" i="40"/>
  <c r="AQ275" i="40"/>
  <c r="AQ274" i="40"/>
  <c r="AQ273" i="40"/>
  <c r="AQ272" i="40"/>
  <c r="AQ271" i="40"/>
  <c r="AQ270" i="40"/>
  <c r="AQ269" i="40"/>
  <c r="AQ268" i="40"/>
  <c r="AQ267" i="40"/>
  <c r="AQ266" i="40"/>
  <c r="AQ265" i="40"/>
  <c r="AQ264" i="40"/>
  <c r="AQ263" i="40"/>
  <c r="AQ262" i="40"/>
  <c r="AQ261" i="40"/>
  <c r="AQ260" i="40"/>
  <c r="AQ259" i="40"/>
  <c r="AQ258" i="40"/>
  <c r="AQ257" i="40"/>
  <c r="AQ256" i="40"/>
  <c r="AQ255" i="40"/>
  <c r="AQ281" i="40"/>
  <c r="AQ295" i="40"/>
  <c r="AQ302" i="40"/>
  <c r="AQ305" i="40"/>
  <c r="AQ304" i="40"/>
  <c r="AQ300" i="40"/>
  <c r="AQ318" i="40"/>
  <c r="AQ303" i="40"/>
  <c r="AQ284" i="40"/>
  <c r="AQ282" i="40"/>
  <c r="AQ313" i="40"/>
  <c r="AQ294" i="40"/>
  <c r="AQ288" i="40"/>
  <c r="AQ287" i="40"/>
  <c r="AQ292" i="40"/>
  <c r="AQ244" i="40"/>
  <c r="AQ230" i="40"/>
  <c r="AQ245" i="40"/>
  <c r="AQ241" i="40"/>
  <c r="AQ235" i="40"/>
  <c r="AQ232" i="40"/>
  <c r="AQ253" i="40"/>
  <c r="AQ246" i="40"/>
  <c r="AQ240" i="40"/>
  <c r="AQ250" i="40"/>
  <c r="AQ237" i="40"/>
  <c r="AQ251" i="40"/>
  <c r="AQ243" i="40"/>
  <c r="AQ242" i="40"/>
  <c r="AQ285" i="40"/>
  <c r="AQ248" i="40"/>
  <c r="AQ238" i="40"/>
  <c r="AQ231" i="40"/>
  <c r="AQ226" i="40"/>
  <c r="AQ222" i="40"/>
  <c r="AQ210" i="40"/>
  <c r="AQ209" i="40"/>
  <c r="AQ208" i="40"/>
  <c r="AQ207" i="40"/>
  <c r="AQ206" i="40"/>
  <c r="AQ205" i="40"/>
  <c r="AQ204" i="40"/>
  <c r="AQ203" i="40"/>
  <c r="AQ202" i="40"/>
  <c r="AQ201" i="40"/>
  <c r="AQ252" i="40"/>
  <c r="AQ227" i="40"/>
  <c r="AQ220" i="40"/>
  <c r="AQ217" i="40"/>
  <c r="AQ214" i="40"/>
  <c r="AQ211" i="40"/>
  <c r="AQ249" i="40"/>
  <c r="AQ234" i="40"/>
  <c r="AQ236" i="40"/>
  <c r="AQ239" i="40"/>
  <c r="AQ228" i="40"/>
  <c r="AQ221" i="40"/>
  <c r="AQ218" i="40"/>
  <c r="AQ247" i="40"/>
  <c r="AQ229" i="40"/>
  <c r="AQ224" i="40"/>
  <c r="AQ223" i="40"/>
  <c r="AQ219" i="40"/>
  <c r="AQ177" i="40"/>
  <c r="AQ174" i="40"/>
  <c r="AQ171" i="40"/>
  <c r="AQ168" i="40"/>
  <c r="AQ216" i="40"/>
  <c r="AQ213" i="40"/>
  <c r="AQ199" i="40"/>
  <c r="AQ196" i="40"/>
  <c r="AQ178" i="40"/>
  <c r="AQ175" i="40"/>
  <c r="AQ172" i="40"/>
  <c r="AQ169" i="40"/>
  <c r="AQ215" i="40"/>
  <c r="AQ225" i="40"/>
  <c r="AQ233" i="40"/>
  <c r="AQ187" i="40"/>
  <c r="AQ254" i="40"/>
  <c r="AQ195" i="40"/>
  <c r="AQ192" i="40"/>
  <c r="AQ183" i="40"/>
  <c r="AQ166" i="40"/>
  <c r="AQ163" i="40"/>
  <c r="AQ194" i="40"/>
  <c r="AQ176" i="40"/>
  <c r="AQ198" i="40"/>
  <c r="AQ188" i="40"/>
  <c r="AQ179" i="40"/>
  <c r="AQ197" i="40"/>
  <c r="AQ184" i="40"/>
  <c r="AQ173" i="40"/>
  <c r="AQ189" i="40"/>
  <c r="AQ180" i="40"/>
  <c r="AQ164" i="40"/>
  <c r="AQ170" i="40"/>
  <c r="AQ212" i="40"/>
  <c r="AQ193" i="40"/>
  <c r="AQ185" i="40"/>
  <c r="AQ190" i="40"/>
  <c r="AQ181" i="40"/>
  <c r="AQ186" i="40"/>
  <c r="AQ155" i="40"/>
  <c r="AQ162" i="40"/>
  <c r="AQ161" i="40"/>
  <c r="AQ159" i="40"/>
  <c r="AQ149" i="40"/>
  <c r="AQ146" i="40"/>
  <c r="AQ200" i="40"/>
  <c r="AQ167" i="40"/>
  <c r="AQ165" i="40"/>
  <c r="AQ156" i="40"/>
  <c r="AQ160" i="40"/>
  <c r="AQ152" i="40"/>
  <c r="AQ151" i="40"/>
  <c r="AQ148" i="40"/>
  <c r="AQ191" i="40"/>
  <c r="AQ157" i="40"/>
  <c r="AQ153" i="40"/>
  <c r="AQ158" i="40"/>
  <c r="AQ150" i="40"/>
  <c r="AQ147" i="40"/>
  <c r="AQ111" i="40"/>
  <c r="AQ110" i="40"/>
  <c r="AQ109" i="40"/>
  <c r="AQ108" i="40"/>
  <c r="AQ107" i="40"/>
  <c r="AQ106" i="40"/>
  <c r="AQ105" i="40"/>
  <c r="AQ104" i="40"/>
  <c r="AQ103" i="40"/>
  <c r="AQ102" i="40"/>
  <c r="AQ101" i="40"/>
  <c r="AQ100" i="40"/>
  <c r="AQ99" i="40"/>
  <c r="AQ98" i="40"/>
  <c r="AQ97" i="40"/>
  <c r="AQ96" i="40"/>
  <c r="AQ95" i="40"/>
  <c r="AQ94" i="40"/>
  <c r="AQ93" i="40"/>
  <c r="AQ92" i="40"/>
  <c r="AQ91" i="40"/>
  <c r="AQ90" i="40"/>
  <c r="AQ89" i="40"/>
  <c r="AQ88" i="40"/>
  <c r="AQ87" i="40"/>
  <c r="AQ86" i="40"/>
  <c r="AQ85" i="40"/>
  <c r="AQ84" i="40"/>
  <c r="AQ83" i="40"/>
  <c r="AQ82" i="40"/>
  <c r="AQ81" i="40"/>
  <c r="AQ80" i="40"/>
  <c r="AQ115" i="40"/>
  <c r="AQ145" i="40"/>
  <c r="AQ142" i="40"/>
  <c r="AQ139" i="40"/>
  <c r="AQ136" i="40"/>
  <c r="AQ133" i="40"/>
  <c r="AQ120" i="40"/>
  <c r="AQ128" i="40"/>
  <c r="AQ118" i="40"/>
  <c r="AQ125" i="40"/>
  <c r="AQ124" i="40"/>
  <c r="AQ123" i="40"/>
  <c r="AQ112" i="40"/>
  <c r="AQ154" i="40"/>
  <c r="AQ117" i="40"/>
  <c r="AQ114" i="40"/>
  <c r="AQ182" i="40"/>
  <c r="AQ143" i="40"/>
  <c r="AQ140" i="40"/>
  <c r="AQ137" i="40"/>
  <c r="AQ134" i="40"/>
  <c r="AQ122" i="40"/>
  <c r="AQ119" i="40"/>
  <c r="AQ127" i="40"/>
  <c r="AQ144" i="40"/>
  <c r="AQ141" i="40"/>
  <c r="AQ138" i="40"/>
  <c r="AQ135" i="40"/>
  <c r="AQ132" i="40"/>
  <c r="AQ131" i="40"/>
  <c r="AQ130" i="40"/>
  <c r="AQ121" i="40"/>
  <c r="AQ70" i="40"/>
  <c r="AQ67" i="40"/>
  <c r="AQ129" i="40"/>
  <c r="AQ78" i="40"/>
  <c r="AQ75" i="40"/>
  <c r="AQ72" i="40"/>
  <c r="AQ64" i="40"/>
  <c r="AQ63" i="40"/>
  <c r="AQ62" i="40"/>
  <c r="AQ61" i="40"/>
  <c r="AQ60" i="40"/>
  <c r="AQ59" i="40"/>
  <c r="AQ58" i="40"/>
  <c r="AQ57" i="40"/>
  <c r="AQ56" i="40"/>
  <c r="AQ55" i="40"/>
  <c r="AQ54" i="40"/>
  <c r="AQ53" i="40"/>
  <c r="AQ52" i="40"/>
  <c r="AQ51" i="40"/>
  <c r="AQ50" i="40"/>
  <c r="AQ49" i="40"/>
  <c r="AQ48" i="40"/>
  <c r="AQ113" i="40"/>
  <c r="AQ68" i="40"/>
  <c r="AQ65" i="40"/>
  <c r="AQ77" i="40"/>
  <c r="AQ74" i="40"/>
  <c r="AQ71" i="40"/>
  <c r="AQ116" i="40"/>
  <c r="AQ69" i="40"/>
  <c r="AQ66" i="40"/>
  <c r="AQ126" i="40"/>
  <c r="AQ79" i="40"/>
  <c r="AQ76" i="40"/>
  <c r="AQ73" i="40"/>
  <c r="AQ46" i="40"/>
  <c r="AQ7" i="40"/>
  <c r="AQ47" i="40"/>
  <c r="AQ13" i="40"/>
  <c r="AQ12" i="40"/>
  <c r="AQ11" i="40"/>
  <c r="AQ10" i="40"/>
  <c r="AQ9" i="40"/>
  <c r="AQ8" i="40"/>
  <c r="AQ43" i="40"/>
  <c r="AQ42" i="40"/>
  <c r="AQ41" i="40"/>
  <c r="AQ40" i="40"/>
  <c r="AQ30" i="40"/>
  <c r="AQ29" i="40"/>
  <c r="AQ39" i="40"/>
  <c r="AQ26" i="40"/>
  <c r="AQ6" i="40"/>
  <c r="AQ5" i="40"/>
  <c r="AQ38" i="40"/>
  <c r="AQ37" i="40"/>
  <c r="AQ36" i="40"/>
  <c r="AQ35" i="40"/>
  <c r="AQ34" i="40"/>
  <c r="AQ33" i="40"/>
  <c r="AQ32" i="40"/>
  <c r="AQ31" i="40"/>
  <c r="AQ22" i="40"/>
  <c r="AQ28" i="40"/>
  <c r="AQ27" i="40"/>
  <c r="AQ25" i="40"/>
  <c r="AQ24" i="40"/>
  <c r="AQ23" i="40"/>
  <c r="AQ18" i="40"/>
  <c r="AQ45" i="40"/>
  <c r="AQ21" i="40"/>
  <c r="AQ20" i="40"/>
  <c r="AQ19" i="40"/>
  <c r="AQ17" i="40"/>
  <c r="AQ16" i="40"/>
  <c r="AQ14" i="40"/>
  <c r="AQ15" i="40"/>
  <c r="AQ2" i="40"/>
  <c r="AQ44" i="40"/>
  <c r="AQ3" i="40"/>
  <c r="AQ4" i="40"/>
  <c r="AE381" i="40"/>
  <c r="AE380" i="40"/>
  <c r="AE379" i="40"/>
  <c r="AE378" i="40"/>
  <c r="AE374" i="40"/>
  <c r="AE371" i="40"/>
  <c r="AE368" i="40"/>
  <c r="AE365" i="40"/>
  <c r="AE362" i="40"/>
  <c r="AE370" i="40"/>
  <c r="AE367" i="40"/>
  <c r="AE366" i="40"/>
  <c r="AE355" i="40"/>
  <c r="AE352" i="40"/>
  <c r="AE376" i="40"/>
  <c r="AE375" i="40"/>
  <c r="AE364" i="40"/>
  <c r="AE363" i="40"/>
  <c r="AE377" i="40"/>
  <c r="AE373" i="40"/>
  <c r="AE369" i="40"/>
  <c r="AE358" i="40"/>
  <c r="AE357" i="40"/>
  <c r="AE360" i="40"/>
  <c r="AE359" i="40"/>
  <c r="AE361" i="40"/>
  <c r="AE356" i="40"/>
  <c r="AE339" i="40"/>
  <c r="AE336" i="40"/>
  <c r="AE372" i="40"/>
  <c r="AE351" i="40"/>
  <c r="AE346" i="40"/>
  <c r="AE344" i="40"/>
  <c r="AE343" i="40"/>
  <c r="AE334" i="40"/>
  <c r="AE331" i="40"/>
  <c r="AE348" i="40"/>
  <c r="AE342" i="40"/>
  <c r="AE341" i="40"/>
  <c r="AE338" i="40"/>
  <c r="AE354" i="40"/>
  <c r="AE335" i="40"/>
  <c r="AE332" i="40"/>
  <c r="AE340" i="40"/>
  <c r="AE347" i="40"/>
  <c r="AE337" i="40"/>
  <c r="AE329" i="40"/>
  <c r="AE349" i="40"/>
  <c r="AE350" i="40"/>
  <c r="AE333" i="40"/>
  <c r="AE330" i="40"/>
  <c r="AE326" i="40"/>
  <c r="AE323" i="40"/>
  <c r="AE320" i="40"/>
  <c r="AE317" i="40"/>
  <c r="AE314" i="40"/>
  <c r="AE311" i="40"/>
  <c r="AE308" i="40"/>
  <c r="AE353" i="40"/>
  <c r="AE327" i="40"/>
  <c r="AE325" i="40"/>
  <c r="AE322" i="40"/>
  <c r="AE319" i="40"/>
  <c r="AE316" i="40"/>
  <c r="AE313" i="40"/>
  <c r="AE310" i="40"/>
  <c r="AE307" i="40"/>
  <c r="AE303" i="40"/>
  <c r="AE300" i="40"/>
  <c r="AE297" i="40"/>
  <c r="AE345" i="40"/>
  <c r="AE324" i="40"/>
  <c r="AE321" i="40"/>
  <c r="AE318" i="40"/>
  <c r="AE312" i="40"/>
  <c r="AE315" i="40"/>
  <c r="AE305" i="40"/>
  <c r="AE304" i="40"/>
  <c r="AE295" i="40"/>
  <c r="AE328" i="40"/>
  <c r="AE294" i="40"/>
  <c r="AE309" i="40"/>
  <c r="AE296" i="40"/>
  <c r="AE283" i="40"/>
  <c r="AE293" i="40"/>
  <c r="AE292" i="40"/>
  <c r="AE289" i="40"/>
  <c r="AE281" i="40"/>
  <c r="AE280" i="40"/>
  <c r="AE279" i="40"/>
  <c r="AE278" i="40"/>
  <c r="AE277" i="40"/>
  <c r="AE276" i="40"/>
  <c r="AE275" i="40"/>
  <c r="AE274" i="40"/>
  <c r="AE273" i="40"/>
  <c r="AE272" i="40"/>
  <c r="AE271" i="40"/>
  <c r="AE270" i="40"/>
  <c r="AE269" i="40"/>
  <c r="AE268" i="40"/>
  <c r="AE267" i="40"/>
  <c r="AE266" i="40"/>
  <c r="AE265" i="40"/>
  <c r="AE264" i="40"/>
  <c r="AE263" i="40"/>
  <c r="AE262" i="40"/>
  <c r="AE261" i="40"/>
  <c r="AE260" i="40"/>
  <c r="AE259" i="40"/>
  <c r="AE258" i="40"/>
  <c r="AE257" i="40"/>
  <c r="AE256" i="40"/>
  <c r="AE255" i="40"/>
  <c r="AE288" i="40"/>
  <c r="AE285" i="40"/>
  <c r="AE301" i="40"/>
  <c r="AE298" i="40"/>
  <c r="AE290" i="40"/>
  <c r="AE302" i="40"/>
  <c r="AE286" i="40"/>
  <c r="AE299" i="40"/>
  <c r="AE282" i="40"/>
  <c r="AE306" i="40"/>
  <c r="AE291" i="40"/>
  <c r="AE251" i="40"/>
  <c r="AE248" i="40"/>
  <c r="AE245" i="40"/>
  <c r="AE254" i="40"/>
  <c r="AE287" i="40"/>
  <c r="AE253" i="40"/>
  <c r="AE238" i="40"/>
  <c r="AE246" i="40"/>
  <c r="AE235" i="40"/>
  <c r="AE240" i="40"/>
  <c r="AE229" i="40"/>
  <c r="AE237" i="40"/>
  <c r="AE247" i="40"/>
  <c r="AE243" i="40"/>
  <c r="AE242" i="40"/>
  <c r="AE252" i="40"/>
  <c r="AE244" i="40"/>
  <c r="AE249" i="40"/>
  <c r="AE232" i="40"/>
  <c r="AE210" i="40"/>
  <c r="AE209" i="40"/>
  <c r="AE208" i="40"/>
  <c r="AE207" i="40"/>
  <c r="AE206" i="40"/>
  <c r="AE205" i="40"/>
  <c r="AE204" i="40"/>
  <c r="AE203" i="40"/>
  <c r="AE202" i="40"/>
  <c r="AE201" i="40"/>
  <c r="AE228" i="40"/>
  <c r="AE220" i="40"/>
  <c r="AE217" i="40"/>
  <c r="AE214" i="40"/>
  <c r="AE211" i="40"/>
  <c r="AE241" i="40"/>
  <c r="AE224" i="40"/>
  <c r="AE233" i="40"/>
  <c r="AE223" i="40"/>
  <c r="AE221" i="40"/>
  <c r="AE218" i="40"/>
  <c r="AF218" i="40" s="1"/>
  <c r="AE215" i="40"/>
  <c r="AE212" i="40"/>
  <c r="AE284" i="40"/>
  <c r="AE230" i="40"/>
  <c r="AE225" i="40"/>
  <c r="AE236" i="40"/>
  <c r="AE231" i="40"/>
  <c r="AE226" i="40"/>
  <c r="AE250" i="40"/>
  <c r="AE239" i="40"/>
  <c r="AE219" i="40"/>
  <c r="AE216" i="40"/>
  <c r="AE199" i="40"/>
  <c r="AE196" i="40"/>
  <c r="AE193" i="40"/>
  <c r="AE222" i="40"/>
  <c r="AE234" i="40"/>
  <c r="AE213" i="40"/>
  <c r="AE184" i="40"/>
  <c r="AE175" i="40"/>
  <c r="AE166" i="40"/>
  <c r="AE163" i="40"/>
  <c r="AE160" i="40"/>
  <c r="AE157" i="40"/>
  <c r="AE154" i="40"/>
  <c r="AE189" i="40"/>
  <c r="AE180" i="40"/>
  <c r="AE174" i="40"/>
  <c r="AE173" i="40"/>
  <c r="AE227" i="40"/>
  <c r="AE200" i="40"/>
  <c r="AE172" i="40"/>
  <c r="AE185" i="40"/>
  <c r="AE171" i="40"/>
  <c r="AE170" i="40"/>
  <c r="AE190" i="40"/>
  <c r="AE181" i="40"/>
  <c r="AE169" i="40"/>
  <c r="AE164" i="40"/>
  <c r="AE161" i="40"/>
  <c r="AE158" i="40"/>
  <c r="AE155" i="40"/>
  <c r="AE186" i="40"/>
  <c r="AE168" i="40"/>
  <c r="AE167" i="40"/>
  <c r="AE195" i="40"/>
  <c r="AE191" i="40"/>
  <c r="AE182" i="40"/>
  <c r="AE198" i="40"/>
  <c r="AE187" i="40"/>
  <c r="AE197" i="40"/>
  <c r="AE194" i="40"/>
  <c r="AE192" i="40"/>
  <c r="AE183" i="40"/>
  <c r="AE149" i="40"/>
  <c r="AE146" i="40"/>
  <c r="AE188" i="40"/>
  <c r="AE156" i="40"/>
  <c r="AE179" i="40"/>
  <c r="AE177" i="40"/>
  <c r="AE152" i="40"/>
  <c r="AE153" i="40"/>
  <c r="AF153" i="40" s="1"/>
  <c r="AE151" i="40"/>
  <c r="AE148" i="40"/>
  <c r="AE178" i="40"/>
  <c r="AE165" i="40"/>
  <c r="AF165" i="40" s="1"/>
  <c r="AE162" i="40"/>
  <c r="AE150" i="40"/>
  <c r="AE147" i="40"/>
  <c r="AE159" i="40"/>
  <c r="AE176" i="40"/>
  <c r="AE144" i="40"/>
  <c r="AE141" i="40"/>
  <c r="AE138" i="40"/>
  <c r="AE135" i="40"/>
  <c r="AE118" i="40"/>
  <c r="AE111" i="40"/>
  <c r="AE110" i="40"/>
  <c r="AE109" i="40"/>
  <c r="AE108" i="40"/>
  <c r="AE107" i="40"/>
  <c r="AE106" i="40"/>
  <c r="AE105" i="40"/>
  <c r="AE104" i="40"/>
  <c r="AE103" i="40"/>
  <c r="AE102" i="40"/>
  <c r="AE101" i="40"/>
  <c r="AE100" i="40"/>
  <c r="AE99" i="40"/>
  <c r="AE98" i="40"/>
  <c r="AE97" i="40"/>
  <c r="AE96" i="40"/>
  <c r="AE95" i="40"/>
  <c r="AE94" i="40"/>
  <c r="AE93" i="40"/>
  <c r="AE92" i="40"/>
  <c r="AE91" i="40"/>
  <c r="AF91" i="40" s="1"/>
  <c r="AE90" i="40"/>
  <c r="AE89" i="40"/>
  <c r="AE88" i="40"/>
  <c r="AE87" i="40"/>
  <c r="AE86" i="40"/>
  <c r="AE85" i="40"/>
  <c r="AE84" i="40"/>
  <c r="AE83" i="40"/>
  <c r="AE82" i="40"/>
  <c r="AE81" i="40"/>
  <c r="AE80" i="40"/>
  <c r="AE132" i="40"/>
  <c r="AE131" i="40"/>
  <c r="AE130" i="40"/>
  <c r="AE122" i="40"/>
  <c r="AE119" i="40"/>
  <c r="AE129" i="40"/>
  <c r="AE126" i="40"/>
  <c r="AE117" i="40"/>
  <c r="AE114" i="40"/>
  <c r="AE112" i="40"/>
  <c r="AE145" i="40"/>
  <c r="AE142" i="40"/>
  <c r="AE139" i="40"/>
  <c r="AE136" i="40"/>
  <c r="AE133" i="40"/>
  <c r="AE121" i="40"/>
  <c r="AE128" i="40"/>
  <c r="AE116" i="40"/>
  <c r="AE113" i="40"/>
  <c r="AE143" i="40"/>
  <c r="AE140" i="40"/>
  <c r="AE137" i="40"/>
  <c r="AE134" i="40"/>
  <c r="AE125" i="40"/>
  <c r="AE124" i="40"/>
  <c r="AE123" i="40"/>
  <c r="AE64" i="40"/>
  <c r="AE63" i="40"/>
  <c r="AE62" i="40"/>
  <c r="AE61" i="40"/>
  <c r="AE60" i="40"/>
  <c r="AE59" i="40"/>
  <c r="AE58" i="40"/>
  <c r="AE57" i="40"/>
  <c r="AE56" i="40"/>
  <c r="AE55" i="40"/>
  <c r="AE54" i="40"/>
  <c r="AE53" i="40"/>
  <c r="AE52" i="40"/>
  <c r="AE51" i="40"/>
  <c r="AE50" i="40"/>
  <c r="AF50" i="40" s="1"/>
  <c r="AE49" i="40"/>
  <c r="AE48" i="40"/>
  <c r="AE77" i="40"/>
  <c r="AE74" i="40"/>
  <c r="AE71" i="40"/>
  <c r="AE68" i="40"/>
  <c r="AE65" i="40"/>
  <c r="AF65" i="40" s="1"/>
  <c r="AE115" i="40"/>
  <c r="AE127" i="40"/>
  <c r="AE79" i="40"/>
  <c r="AE76" i="40"/>
  <c r="AE73" i="40"/>
  <c r="AE69" i="40"/>
  <c r="AE66" i="40"/>
  <c r="AE120" i="40"/>
  <c r="AE7" i="40"/>
  <c r="AE13" i="40"/>
  <c r="AE12" i="40"/>
  <c r="AE11" i="40"/>
  <c r="AE10" i="40"/>
  <c r="AE9" i="40"/>
  <c r="AE8" i="40"/>
  <c r="AE45" i="40"/>
  <c r="AE43" i="40"/>
  <c r="AE42" i="40"/>
  <c r="AE41" i="40"/>
  <c r="AE40" i="40"/>
  <c r="AE30" i="40"/>
  <c r="AE29" i="40"/>
  <c r="AE78" i="40"/>
  <c r="AE39" i="40"/>
  <c r="AE26" i="40"/>
  <c r="AE6" i="40"/>
  <c r="AE5" i="40"/>
  <c r="AE38" i="40"/>
  <c r="AE37" i="40"/>
  <c r="AE36" i="40"/>
  <c r="AE35" i="40"/>
  <c r="AE34" i="40"/>
  <c r="AE33" i="40"/>
  <c r="AE32" i="40"/>
  <c r="AE31" i="40"/>
  <c r="AE22" i="40"/>
  <c r="AE28" i="40"/>
  <c r="AE27" i="40"/>
  <c r="AE25" i="40"/>
  <c r="AE24" i="40"/>
  <c r="AE23" i="40"/>
  <c r="AE18" i="40"/>
  <c r="AE72" i="40"/>
  <c r="AE67" i="40"/>
  <c r="AE46" i="40"/>
  <c r="AE21" i="40"/>
  <c r="AE20" i="40"/>
  <c r="AE19" i="40"/>
  <c r="AE47" i="40"/>
  <c r="AE44" i="40"/>
  <c r="AE70" i="40"/>
  <c r="AE17" i="40"/>
  <c r="AE3" i="40"/>
  <c r="AE4" i="40"/>
  <c r="AE2" i="40"/>
  <c r="AE16" i="40"/>
  <c r="AE14" i="40"/>
  <c r="AE15" i="40"/>
  <c r="AE75" i="40"/>
  <c r="AG54" i="40"/>
  <c r="AD108" i="40"/>
  <c r="AD262" i="40"/>
  <c r="BW378" i="40"/>
  <c r="BW379" i="40"/>
  <c r="BW372" i="40"/>
  <c r="BW369" i="40"/>
  <c r="BW366" i="40"/>
  <c r="BW363" i="40"/>
  <c r="BW360" i="40"/>
  <c r="BW376" i="40"/>
  <c r="BW375" i="40"/>
  <c r="BW381" i="40"/>
  <c r="BW368" i="40"/>
  <c r="BW371" i="40"/>
  <c r="BW377" i="40"/>
  <c r="BW370" i="40"/>
  <c r="BW356" i="40"/>
  <c r="BW353" i="40"/>
  <c r="BW350" i="40"/>
  <c r="BW380" i="40"/>
  <c r="BW367" i="40"/>
  <c r="BW374" i="40"/>
  <c r="BW365" i="40"/>
  <c r="BW364" i="40"/>
  <c r="BW373" i="40"/>
  <c r="BW362" i="40"/>
  <c r="BW358" i="40"/>
  <c r="BW357" i="40"/>
  <c r="BW337" i="40"/>
  <c r="BW359" i="40"/>
  <c r="BW355" i="40"/>
  <c r="BW354" i="40"/>
  <c r="BW352" i="40"/>
  <c r="BW361" i="40"/>
  <c r="BW332" i="40"/>
  <c r="BW329" i="40"/>
  <c r="BW338" i="40"/>
  <c r="BW335" i="40"/>
  <c r="BW347" i="40"/>
  <c r="BW344" i="40"/>
  <c r="BW343" i="40"/>
  <c r="BW345" i="40"/>
  <c r="BW342" i="40"/>
  <c r="BW333" i="40"/>
  <c r="BW330" i="40"/>
  <c r="BW341" i="40"/>
  <c r="BW340" i="40"/>
  <c r="BW334" i="40"/>
  <c r="BW331" i="40"/>
  <c r="BW346" i="40"/>
  <c r="BW339" i="40"/>
  <c r="BW351" i="40"/>
  <c r="BW349" i="40"/>
  <c r="BW336" i="40"/>
  <c r="BW328" i="40"/>
  <c r="BW327" i="40"/>
  <c r="BW326" i="40"/>
  <c r="BW325" i="40"/>
  <c r="BW324" i="40"/>
  <c r="BW323" i="40"/>
  <c r="BW322" i="40"/>
  <c r="BW321" i="40"/>
  <c r="BW320" i="40"/>
  <c r="BW319" i="40"/>
  <c r="BW318" i="40"/>
  <c r="BW317" i="40"/>
  <c r="BW316" i="40"/>
  <c r="BW315" i="40"/>
  <c r="BW314" i="40"/>
  <c r="BW313" i="40"/>
  <c r="BW312" i="40"/>
  <c r="BW311" i="40"/>
  <c r="BW310" i="40"/>
  <c r="BW309" i="40"/>
  <c r="BW308" i="40"/>
  <c r="BW307" i="40"/>
  <c r="BW306" i="40"/>
  <c r="BW305" i="40"/>
  <c r="BW304" i="40"/>
  <c r="BW301" i="40"/>
  <c r="BW298" i="40"/>
  <c r="BW348" i="40"/>
  <c r="BW295" i="40"/>
  <c r="BW292" i="40"/>
  <c r="BW300" i="40"/>
  <c r="BW296" i="40"/>
  <c r="BW303" i="40"/>
  <c r="BW302" i="40"/>
  <c r="BW294" i="40"/>
  <c r="BW299" i="40"/>
  <c r="BW293" i="40"/>
  <c r="BW285" i="40"/>
  <c r="BW290" i="40"/>
  <c r="BW288" i="40"/>
  <c r="BW286" i="40"/>
  <c r="BW281" i="40"/>
  <c r="BW253" i="40"/>
  <c r="BW252" i="40"/>
  <c r="BW251" i="40"/>
  <c r="BW250" i="40"/>
  <c r="BW249" i="40"/>
  <c r="BW248" i="40"/>
  <c r="BW247" i="40"/>
  <c r="BW246" i="40"/>
  <c r="BW245" i="40"/>
  <c r="BW244" i="40"/>
  <c r="BW243" i="40"/>
  <c r="BW242" i="40"/>
  <c r="BW241" i="40"/>
  <c r="BW240" i="40"/>
  <c r="BW239" i="40"/>
  <c r="BW238" i="40"/>
  <c r="BW237" i="40"/>
  <c r="BW236" i="40"/>
  <c r="BW235" i="40"/>
  <c r="BW234" i="40"/>
  <c r="BW233" i="40"/>
  <c r="BW232" i="40"/>
  <c r="BW231" i="40"/>
  <c r="BW230" i="40"/>
  <c r="BW229" i="40"/>
  <c r="BW228" i="40"/>
  <c r="BW227" i="40"/>
  <c r="BW226" i="40"/>
  <c r="BW225" i="40"/>
  <c r="BW224" i="40"/>
  <c r="BW223" i="40"/>
  <c r="BW222" i="40"/>
  <c r="BW221" i="40"/>
  <c r="BW282" i="40"/>
  <c r="BW276" i="40"/>
  <c r="BW273" i="40"/>
  <c r="BW270" i="40"/>
  <c r="BW267" i="40"/>
  <c r="BW263" i="40"/>
  <c r="BW289" i="40"/>
  <c r="BW284" i="40"/>
  <c r="BW291" i="40"/>
  <c r="BW280" i="40"/>
  <c r="BW279" i="40"/>
  <c r="BW278" i="40"/>
  <c r="BW272" i="40"/>
  <c r="BW257" i="40"/>
  <c r="BW271" i="40"/>
  <c r="BW265" i="40"/>
  <c r="BW269" i="40"/>
  <c r="BW262" i="40"/>
  <c r="BW261" i="40"/>
  <c r="BW277" i="40"/>
  <c r="BW268" i="40"/>
  <c r="BW260" i="40"/>
  <c r="BW266" i="40"/>
  <c r="BW256" i="40"/>
  <c r="BW287" i="40"/>
  <c r="BW283" i="40"/>
  <c r="BW259" i="40"/>
  <c r="BW274" i="40"/>
  <c r="BW264" i="40"/>
  <c r="BW254" i="40"/>
  <c r="BW275" i="40"/>
  <c r="BW258" i="40"/>
  <c r="BW297" i="40"/>
  <c r="BW218" i="40"/>
  <c r="BW215" i="40"/>
  <c r="BW212" i="40"/>
  <c r="BW255" i="40"/>
  <c r="BW219" i="40"/>
  <c r="BW216" i="40"/>
  <c r="BW213" i="40"/>
  <c r="BW220" i="40"/>
  <c r="BW209" i="40"/>
  <c r="BW206" i="40"/>
  <c r="BW214" i="40"/>
  <c r="BW217" i="40"/>
  <c r="BW198" i="40"/>
  <c r="BW195" i="40"/>
  <c r="BW207" i="40"/>
  <c r="BW210" i="40"/>
  <c r="BW211" i="40"/>
  <c r="BW204" i="40"/>
  <c r="BW203" i="40"/>
  <c r="BW201" i="40"/>
  <c r="BW177" i="40"/>
  <c r="BW187" i="40"/>
  <c r="BW178" i="40"/>
  <c r="BW176" i="40"/>
  <c r="BW183" i="40"/>
  <c r="BW175" i="40"/>
  <c r="BW174" i="40"/>
  <c r="BW188" i="40"/>
  <c r="BW179" i="40"/>
  <c r="BW173" i="40"/>
  <c r="BW165" i="40"/>
  <c r="BW162" i="40"/>
  <c r="BW159" i="40"/>
  <c r="BW156" i="40"/>
  <c r="BW153" i="40"/>
  <c r="BW199" i="40"/>
  <c r="BW192" i="40"/>
  <c r="BW172" i="40"/>
  <c r="BW171" i="40"/>
  <c r="BW184" i="40"/>
  <c r="BW170" i="40"/>
  <c r="BW200" i="40"/>
  <c r="BW189" i="40"/>
  <c r="BW180" i="40"/>
  <c r="BW169" i="40"/>
  <c r="BW168" i="40"/>
  <c r="BW205" i="40"/>
  <c r="BW185" i="40"/>
  <c r="BW194" i="40"/>
  <c r="BW202" i="40"/>
  <c r="BW190" i="40"/>
  <c r="BW181" i="40"/>
  <c r="BW197" i="40"/>
  <c r="BW154" i="40"/>
  <c r="BW149" i="40"/>
  <c r="BW146" i="40"/>
  <c r="BW158" i="40"/>
  <c r="BW144" i="40"/>
  <c r="BW143" i="40"/>
  <c r="BW142" i="40"/>
  <c r="BW141" i="40"/>
  <c r="BW140" i="40"/>
  <c r="BW139" i="40"/>
  <c r="BW138" i="40"/>
  <c r="BW137" i="40"/>
  <c r="BW136" i="40"/>
  <c r="BW135" i="40"/>
  <c r="BW134" i="40"/>
  <c r="BW133" i="40"/>
  <c r="BW132" i="40"/>
  <c r="BW131" i="40"/>
  <c r="BW130" i="40"/>
  <c r="BW129" i="40"/>
  <c r="BW128" i="40"/>
  <c r="BW127" i="40"/>
  <c r="BW126" i="40"/>
  <c r="BW125" i="40"/>
  <c r="BW124" i="40"/>
  <c r="BW123" i="40"/>
  <c r="BW122" i="40"/>
  <c r="BW121" i="40"/>
  <c r="BW120" i="40"/>
  <c r="BW119" i="40"/>
  <c r="BW118" i="40"/>
  <c r="BW191" i="40"/>
  <c r="BW155" i="40"/>
  <c r="BW148" i="40"/>
  <c r="BW145" i="40"/>
  <c r="BW196" i="40"/>
  <c r="BW193" i="40"/>
  <c r="BW182" i="40"/>
  <c r="BW167" i="40"/>
  <c r="BW186" i="40"/>
  <c r="BW163" i="40"/>
  <c r="BW152" i="40"/>
  <c r="BW151" i="40"/>
  <c r="BW150" i="40"/>
  <c r="BW147" i="40"/>
  <c r="BW208" i="40"/>
  <c r="BW164" i="40"/>
  <c r="BW161" i="40"/>
  <c r="BW114" i="40"/>
  <c r="BW117" i="40"/>
  <c r="BW110" i="40"/>
  <c r="BW109" i="40"/>
  <c r="BW108" i="40"/>
  <c r="BW107" i="40"/>
  <c r="BW106" i="40"/>
  <c r="BW105" i="40"/>
  <c r="BW104" i="40"/>
  <c r="BW103" i="40"/>
  <c r="BW102" i="40"/>
  <c r="BW101" i="40"/>
  <c r="BW100" i="40"/>
  <c r="BW99" i="40"/>
  <c r="BW98" i="40"/>
  <c r="BW97" i="40"/>
  <c r="BW96" i="40"/>
  <c r="BW95" i="40"/>
  <c r="BW94" i="40"/>
  <c r="BW93" i="40"/>
  <c r="BW92" i="40"/>
  <c r="BW91" i="40"/>
  <c r="BW90" i="40"/>
  <c r="BW89" i="40"/>
  <c r="BW88" i="40"/>
  <c r="BW87" i="40"/>
  <c r="BW86" i="40"/>
  <c r="BW85" i="40"/>
  <c r="BW84" i="40"/>
  <c r="BW83" i="40"/>
  <c r="BW82" i="40"/>
  <c r="BW81" i="40"/>
  <c r="BW80" i="40"/>
  <c r="BW79" i="40"/>
  <c r="BW78" i="40"/>
  <c r="BW77" i="40"/>
  <c r="BW76" i="40"/>
  <c r="BW75" i="40"/>
  <c r="BW74" i="40"/>
  <c r="BW73" i="40"/>
  <c r="BW72" i="40"/>
  <c r="BW71" i="40"/>
  <c r="BW160" i="40"/>
  <c r="BW166" i="40"/>
  <c r="BW116" i="40"/>
  <c r="BW113" i="40"/>
  <c r="BW111" i="40"/>
  <c r="BW157" i="40"/>
  <c r="BW115" i="40"/>
  <c r="BW112" i="40"/>
  <c r="BW45" i="40"/>
  <c r="BW44" i="40"/>
  <c r="BW43" i="40"/>
  <c r="BW69" i="40"/>
  <c r="BW66" i="40"/>
  <c r="BW70" i="40"/>
  <c r="BW67" i="40"/>
  <c r="BW64" i="40"/>
  <c r="BW63" i="40"/>
  <c r="BW62" i="40"/>
  <c r="BW61" i="40"/>
  <c r="BW60" i="40"/>
  <c r="BW59" i="40"/>
  <c r="BW58" i="40"/>
  <c r="BW57" i="40"/>
  <c r="BW56" i="40"/>
  <c r="BW55" i="40"/>
  <c r="BW54" i="40"/>
  <c r="BW53" i="40"/>
  <c r="BW52" i="40"/>
  <c r="BW51" i="40"/>
  <c r="BW50" i="40"/>
  <c r="BW49" i="40"/>
  <c r="BW48" i="40"/>
  <c r="BW17" i="40"/>
  <c r="BW65" i="40"/>
  <c r="BW16" i="40"/>
  <c r="BW15" i="40"/>
  <c r="BW14" i="40"/>
  <c r="BW68" i="40"/>
  <c r="BW46" i="40"/>
  <c r="BW47" i="40"/>
  <c r="BW42" i="40"/>
  <c r="BW41" i="40"/>
  <c r="BW40" i="40"/>
  <c r="BW30" i="40"/>
  <c r="BW29" i="40"/>
  <c r="BW39" i="40"/>
  <c r="BW26" i="40"/>
  <c r="BW38" i="40"/>
  <c r="BW37" i="40"/>
  <c r="BW36" i="40"/>
  <c r="BW35" i="40"/>
  <c r="BW34" i="40"/>
  <c r="BW33" i="40"/>
  <c r="BW32" i="40"/>
  <c r="BW31" i="40"/>
  <c r="BW22" i="40"/>
  <c r="BW28" i="40"/>
  <c r="BW27" i="40"/>
  <c r="BW6" i="40"/>
  <c r="BW20" i="40"/>
  <c r="BW13" i="40"/>
  <c r="BW10" i="40"/>
  <c r="BW3" i="40"/>
  <c r="BW8" i="40"/>
  <c r="BW23" i="40"/>
  <c r="BW21" i="40"/>
  <c r="BW4" i="40"/>
  <c r="BW7" i="40"/>
  <c r="BW5" i="40"/>
  <c r="BW12" i="40"/>
  <c r="BW9" i="40"/>
  <c r="BW2" i="40"/>
  <c r="BW18" i="40"/>
  <c r="BW24" i="40"/>
  <c r="BW19" i="40"/>
  <c r="BW25" i="40"/>
  <c r="BW11" i="40"/>
  <c r="AW65" i="40"/>
  <c r="AW59" i="40"/>
  <c r="AW70" i="40"/>
  <c r="AW191" i="40"/>
  <c r="AW195" i="40"/>
  <c r="AW233" i="40"/>
  <c r="AW335" i="40"/>
  <c r="G40" i="40"/>
  <c r="G47" i="40" s="1"/>
  <c r="AX346" i="40" s="1"/>
  <c r="AD16" i="40"/>
  <c r="AD27" i="40"/>
  <c r="AD11" i="40"/>
  <c r="AD79" i="40"/>
  <c r="AG80" i="40"/>
  <c r="AD57" i="40"/>
  <c r="AD125" i="40"/>
  <c r="AD150" i="40"/>
  <c r="AD84" i="40"/>
  <c r="AD99" i="40"/>
  <c r="AD118" i="40"/>
  <c r="AD135" i="40"/>
  <c r="AD187" i="40"/>
  <c r="AD167" i="40"/>
  <c r="AD174" i="40"/>
  <c r="AD224" i="40"/>
  <c r="AD270" i="40"/>
  <c r="AD305" i="40"/>
  <c r="AD316" i="40"/>
  <c r="AD323" i="40"/>
  <c r="AD362" i="40"/>
  <c r="AD360" i="40"/>
  <c r="AL16" i="40"/>
  <c r="AL109" i="40"/>
  <c r="AL169" i="40"/>
  <c r="AL217" i="40"/>
  <c r="AL225" i="40"/>
  <c r="AL273" i="40"/>
  <c r="AL290" i="40"/>
  <c r="AG358" i="40"/>
  <c r="AG228" i="40"/>
  <c r="AG344" i="40"/>
  <c r="AG132" i="40"/>
  <c r="AG272" i="40"/>
  <c r="AG239" i="40"/>
  <c r="AG224" i="40"/>
  <c r="AG226" i="40"/>
  <c r="AG36" i="40"/>
  <c r="AG21" i="40"/>
  <c r="AD32" i="40"/>
  <c r="B49" i="40"/>
  <c r="AD203" i="40"/>
  <c r="AD346" i="40"/>
  <c r="AM381" i="40"/>
  <c r="AM378" i="40"/>
  <c r="AM379" i="40"/>
  <c r="AM373" i="40"/>
  <c r="AM374" i="40"/>
  <c r="AM371" i="40"/>
  <c r="AN371" i="40" s="1"/>
  <c r="AM368" i="40"/>
  <c r="AM365" i="40"/>
  <c r="AM362" i="40"/>
  <c r="AM364" i="40"/>
  <c r="AN364" i="40" s="1"/>
  <c r="AM363" i="40"/>
  <c r="AM376" i="40"/>
  <c r="AM375" i="40"/>
  <c r="AM377" i="40"/>
  <c r="AM369" i="40"/>
  <c r="AM360" i="40"/>
  <c r="AM357" i="40"/>
  <c r="AM372" i="40"/>
  <c r="AM380" i="40"/>
  <c r="AM367" i="40"/>
  <c r="AM355" i="40"/>
  <c r="AM352" i="40"/>
  <c r="AM361" i="40"/>
  <c r="AM354" i="40"/>
  <c r="AM366" i="40"/>
  <c r="AM370" i="40"/>
  <c r="AM359" i="40"/>
  <c r="AM337" i="40"/>
  <c r="AM333" i="40"/>
  <c r="AM330" i="40"/>
  <c r="AM347" i="40"/>
  <c r="AM339" i="40"/>
  <c r="AN339" i="40" s="1"/>
  <c r="AM350" i="40"/>
  <c r="AM349" i="40"/>
  <c r="AM336" i="40"/>
  <c r="AM334" i="40"/>
  <c r="AN334" i="40" s="1"/>
  <c r="AM331" i="40"/>
  <c r="AM345" i="40"/>
  <c r="AM344" i="40"/>
  <c r="AM356" i="40"/>
  <c r="AN356" i="40" s="1"/>
  <c r="AM343" i="40"/>
  <c r="AM338" i="40"/>
  <c r="AM348" i="40"/>
  <c r="AM346" i="40"/>
  <c r="AM342" i="40"/>
  <c r="AM341" i="40"/>
  <c r="AM351" i="40"/>
  <c r="AM335" i="40"/>
  <c r="AM332" i="40"/>
  <c r="AM358" i="40"/>
  <c r="AM353" i="40"/>
  <c r="AM329" i="40"/>
  <c r="AM328" i="40"/>
  <c r="AM327" i="40"/>
  <c r="AM326" i="40"/>
  <c r="AM325" i="40"/>
  <c r="AM324" i="40"/>
  <c r="AM323" i="40"/>
  <c r="AM322" i="40"/>
  <c r="AM321" i="40"/>
  <c r="AM320" i="40"/>
  <c r="AM319" i="40"/>
  <c r="AM318" i="40"/>
  <c r="AM317" i="40"/>
  <c r="AM316" i="40"/>
  <c r="AM315" i="40"/>
  <c r="AM314" i="40"/>
  <c r="AM313" i="40"/>
  <c r="AM312" i="40"/>
  <c r="AM311" i="40"/>
  <c r="AM310" i="40"/>
  <c r="AM309" i="40"/>
  <c r="AM308" i="40"/>
  <c r="AM307" i="40"/>
  <c r="AM306" i="40"/>
  <c r="AM305" i="40"/>
  <c r="AM340" i="40"/>
  <c r="AM298" i="40"/>
  <c r="AM297" i="40"/>
  <c r="AM302" i="40"/>
  <c r="AM295" i="40"/>
  <c r="AM296" i="40"/>
  <c r="AN296" i="40" s="1"/>
  <c r="AM287" i="40"/>
  <c r="AM303" i="40"/>
  <c r="AM301" i="40"/>
  <c r="AM291" i="40"/>
  <c r="AM299" i="40"/>
  <c r="AM281" i="40"/>
  <c r="AM263" i="40"/>
  <c r="AM260" i="40"/>
  <c r="AM257" i="40"/>
  <c r="AM278" i="40"/>
  <c r="AM275" i="40"/>
  <c r="AM272" i="40"/>
  <c r="AM269" i="40"/>
  <c r="AM266" i="40"/>
  <c r="AM290" i="40"/>
  <c r="AM284" i="40"/>
  <c r="AM254" i="40"/>
  <c r="AM253" i="40"/>
  <c r="AM252" i="40"/>
  <c r="AM251" i="40"/>
  <c r="AM250" i="40"/>
  <c r="AM249" i="40"/>
  <c r="AM248" i="40"/>
  <c r="AM247" i="40"/>
  <c r="AM246" i="40"/>
  <c r="AM245" i="40"/>
  <c r="AM244" i="40"/>
  <c r="AM243" i="40"/>
  <c r="AM242" i="40"/>
  <c r="AM241" i="40"/>
  <c r="AM240" i="40"/>
  <c r="AM239" i="40"/>
  <c r="AM238" i="40"/>
  <c r="AM237" i="40"/>
  <c r="AM236" i="40"/>
  <c r="AM235" i="40"/>
  <c r="AM234" i="40"/>
  <c r="AM233" i="40"/>
  <c r="AM232" i="40"/>
  <c r="AM231" i="40"/>
  <c r="AM230" i="40"/>
  <c r="AM229" i="40"/>
  <c r="AM228" i="40"/>
  <c r="AM227" i="40"/>
  <c r="AM226" i="40"/>
  <c r="AM225" i="40"/>
  <c r="AM224" i="40"/>
  <c r="AM223" i="40"/>
  <c r="AM222" i="40"/>
  <c r="AM304" i="40"/>
  <c r="AM300" i="40"/>
  <c r="AM293" i="40"/>
  <c r="AM282" i="40"/>
  <c r="AN282" i="40" s="1"/>
  <c r="AM264" i="40"/>
  <c r="AM261" i="40"/>
  <c r="AM258" i="40"/>
  <c r="AM255" i="40"/>
  <c r="AM294" i="40"/>
  <c r="AM277" i="40"/>
  <c r="AM274" i="40"/>
  <c r="AM271" i="40"/>
  <c r="AM268" i="40"/>
  <c r="AM292" i="40"/>
  <c r="AM288" i="40"/>
  <c r="AM289" i="40"/>
  <c r="AM283" i="40"/>
  <c r="AM286" i="40"/>
  <c r="AM270" i="40"/>
  <c r="AM280" i="40"/>
  <c r="AM279" i="40"/>
  <c r="AM265" i="40"/>
  <c r="AM276" i="40"/>
  <c r="AM267" i="40"/>
  <c r="AM285" i="40"/>
  <c r="AM256" i="40"/>
  <c r="AM259" i="40"/>
  <c r="AM262" i="40"/>
  <c r="AM219" i="40"/>
  <c r="AM216" i="40"/>
  <c r="AM213" i="40"/>
  <c r="AM273" i="40"/>
  <c r="AM220" i="40"/>
  <c r="AM217" i="40"/>
  <c r="AM214" i="40"/>
  <c r="AM211" i="40"/>
  <c r="AM221" i="40"/>
  <c r="AM218" i="40"/>
  <c r="AM209" i="40"/>
  <c r="AM206" i="40"/>
  <c r="AM200" i="40"/>
  <c r="AM197" i="40"/>
  <c r="AM194" i="40"/>
  <c r="AM212" i="40"/>
  <c r="AM210" i="40"/>
  <c r="AM207" i="40"/>
  <c r="AM215" i="40"/>
  <c r="AM191" i="40"/>
  <c r="AM182" i="40"/>
  <c r="AM165" i="40"/>
  <c r="AM162" i="40"/>
  <c r="AM159" i="40"/>
  <c r="AM156" i="40"/>
  <c r="AM153" i="40"/>
  <c r="AM187" i="40"/>
  <c r="AM196" i="40"/>
  <c r="AM201" i="40"/>
  <c r="AM195" i="40"/>
  <c r="AM192" i="40"/>
  <c r="AM183" i="40"/>
  <c r="AM178" i="40"/>
  <c r="AM188" i="40"/>
  <c r="AM179" i="40"/>
  <c r="AM177" i="40"/>
  <c r="AM166" i="40"/>
  <c r="AM163" i="40"/>
  <c r="AM160" i="40"/>
  <c r="AM157" i="40"/>
  <c r="AM154" i="40"/>
  <c r="AM205" i="40"/>
  <c r="AM204" i="40"/>
  <c r="AM199" i="40"/>
  <c r="AM198" i="40"/>
  <c r="AN198" i="40" s="1"/>
  <c r="AM184" i="40"/>
  <c r="AM176" i="40"/>
  <c r="AM175" i="40"/>
  <c r="AM174" i="40"/>
  <c r="AM208" i="40"/>
  <c r="AM203" i="40"/>
  <c r="AM189" i="40"/>
  <c r="AM180" i="40"/>
  <c r="AM173" i="40"/>
  <c r="AM172" i="40"/>
  <c r="AM193" i="40"/>
  <c r="AM185" i="40"/>
  <c r="AM190" i="40"/>
  <c r="AM181" i="40"/>
  <c r="AM164" i="40"/>
  <c r="AM158" i="40"/>
  <c r="AM145" i="40"/>
  <c r="AM144" i="40"/>
  <c r="AM143" i="40"/>
  <c r="AM142" i="40"/>
  <c r="AM141" i="40"/>
  <c r="AM140" i="40"/>
  <c r="AM139" i="40"/>
  <c r="AM138" i="40"/>
  <c r="AM137" i="40"/>
  <c r="AM136" i="40"/>
  <c r="AM135" i="40"/>
  <c r="AM134" i="40"/>
  <c r="AN134" i="40" s="1"/>
  <c r="AM133" i="40"/>
  <c r="AM132" i="40"/>
  <c r="AN132" i="40" s="1"/>
  <c r="AM131" i="40"/>
  <c r="AM130" i="40"/>
  <c r="AM129" i="40"/>
  <c r="AM128" i="40"/>
  <c r="AM127" i="40"/>
  <c r="AM126" i="40"/>
  <c r="AM125" i="40"/>
  <c r="AM124" i="40"/>
  <c r="AM123" i="40"/>
  <c r="AM122" i="40"/>
  <c r="AM121" i="40"/>
  <c r="AM120" i="40"/>
  <c r="AM119" i="40"/>
  <c r="AM150" i="40"/>
  <c r="AM147" i="40"/>
  <c r="AM168" i="40"/>
  <c r="AN168" i="40" s="1"/>
  <c r="AM171" i="40"/>
  <c r="AM155" i="40"/>
  <c r="AM161" i="40"/>
  <c r="AM149" i="40"/>
  <c r="AM146" i="40"/>
  <c r="AM167" i="40"/>
  <c r="AM170" i="40"/>
  <c r="AM202" i="40"/>
  <c r="AM152" i="40"/>
  <c r="AM151" i="40"/>
  <c r="AM148" i="40"/>
  <c r="AM116" i="40"/>
  <c r="AM113" i="40"/>
  <c r="AM169" i="40"/>
  <c r="AM186" i="40"/>
  <c r="AM115" i="40"/>
  <c r="AM111" i="40"/>
  <c r="AM110" i="40"/>
  <c r="AM109" i="40"/>
  <c r="AM108" i="40"/>
  <c r="AM107" i="40"/>
  <c r="AM106" i="40"/>
  <c r="AM105" i="40"/>
  <c r="AM104" i="40"/>
  <c r="AM103" i="40"/>
  <c r="AM102" i="40"/>
  <c r="AM101" i="40"/>
  <c r="AM100" i="40"/>
  <c r="AM99" i="40"/>
  <c r="AM98" i="40"/>
  <c r="AM97" i="40"/>
  <c r="AM96" i="40"/>
  <c r="AM95" i="40"/>
  <c r="AM94" i="40"/>
  <c r="AM93" i="40"/>
  <c r="AM92" i="40"/>
  <c r="AM91" i="40"/>
  <c r="AM90" i="40"/>
  <c r="AM89" i="40"/>
  <c r="AM88" i="40"/>
  <c r="AM87" i="40"/>
  <c r="AM86" i="40"/>
  <c r="AM85" i="40"/>
  <c r="AM84" i="40"/>
  <c r="AM83" i="40"/>
  <c r="AM82" i="40"/>
  <c r="AM81" i="40"/>
  <c r="AM80" i="40"/>
  <c r="AM79" i="40"/>
  <c r="AM78" i="40"/>
  <c r="AN78" i="40" s="1"/>
  <c r="AM77" i="40"/>
  <c r="AM76" i="40"/>
  <c r="AM75" i="40"/>
  <c r="AM74" i="40"/>
  <c r="AM73" i="40"/>
  <c r="AM72" i="40"/>
  <c r="AM71" i="40"/>
  <c r="AM118" i="40"/>
  <c r="AM112" i="40"/>
  <c r="AM117" i="40"/>
  <c r="AM114" i="40"/>
  <c r="AM45" i="40"/>
  <c r="AM44" i="40"/>
  <c r="AM70" i="40"/>
  <c r="AM67" i="40"/>
  <c r="AM64" i="40"/>
  <c r="AM63" i="40"/>
  <c r="AM62" i="40"/>
  <c r="AM61" i="40"/>
  <c r="AM60" i="40"/>
  <c r="AM59" i="40"/>
  <c r="AM58" i="40"/>
  <c r="AM57" i="40"/>
  <c r="AM56" i="40"/>
  <c r="AM55" i="40"/>
  <c r="AM54" i="40"/>
  <c r="AM53" i="40"/>
  <c r="AM52" i="40"/>
  <c r="AM51" i="40"/>
  <c r="AM50" i="40"/>
  <c r="AM49" i="40"/>
  <c r="AM68" i="40"/>
  <c r="AN68" i="40" s="1"/>
  <c r="AM65" i="40"/>
  <c r="AM66" i="40"/>
  <c r="AM46" i="40"/>
  <c r="AM17" i="40"/>
  <c r="AM47" i="40"/>
  <c r="AM16" i="40"/>
  <c r="AM15" i="40"/>
  <c r="AM14" i="40"/>
  <c r="AM69" i="40"/>
  <c r="AM48" i="40"/>
  <c r="AM43" i="40"/>
  <c r="AM42" i="40"/>
  <c r="AM41" i="40"/>
  <c r="AM40" i="40"/>
  <c r="AM30" i="40"/>
  <c r="AM29" i="40"/>
  <c r="AM39" i="40"/>
  <c r="AM26" i="40"/>
  <c r="AM38" i="40"/>
  <c r="AM37" i="40"/>
  <c r="AM36" i="40"/>
  <c r="AM35" i="40"/>
  <c r="AM34" i="40"/>
  <c r="AM33" i="40"/>
  <c r="AM32" i="40"/>
  <c r="AM31" i="40"/>
  <c r="AM22" i="40"/>
  <c r="AM28" i="40"/>
  <c r="AM27" i="40"/>
  <c r="AM8" i="40"/>
  <c r="AM24" i="40"/>
  <c r="AM12" i="40"/>
  <c r="AM5" i="40"/>
  <c r="AM19" i="40"/>
  <c r="AM9" i="40"/>
  <c r="AM4" i="40"/>
  <c r="AM13" i="40"/>
  <c r="AM25" i="40"/>
  <c r="AM20" i="40"/>
  <c r="AM7" i="40"/>
  <c r="AM11" i="40"/>
  <c r="AM6" i="40"/>
  <c r="AM3" i="40"/>
  <c r="AM10" i="40"/>
  <c r="AM18" i="40"/>
  <c r="AM23" i="40"/>
  <c r="AM21" i="40"/>
  <c r="AM2" i="40"/>
  <c r="BS381" i="40"/>
  <c r="BS373" i="40"/>
  <c r="BS370" i="40"/>
  <c r="BS374" i="40"/>
  <c r="BS371" i="40"/>
  <c r="BS368" i="40"/>
  <c r="BS379" i="40"/>
  <c r="BS380" i="40"/>
  <c r="BS377" i="40"/>
  <c r="BS363" i="40"/>
  <c r="BS354" i="40"/>
  <c r="BS351" i="40"/>
  <c r="BS372" i="40"/>
  <c r="BS362" i="40"/>
  <c r="BS355" i="40"/>
  <c r="BS359" i="40"/>
  <c r="BS375" i="40"/>
  <c r="BS378" i="40"/>
  <c r="BS369" i="40"/>
  <c r="BS367" i="40"/>
  <c r="BS366" i="40"/>
  <c r="BS358" i="40"/>
  <c r="BS348" i="40"/>
  <c r="BS345" i="40"/>
  <c r="BS364" i="40"/>
  <c r="BS353" i="40"/>
  <c r="BS350" i="40"/>
  <c r="BS347" i="40"/>
  <c r="BS344" i="40"/>
  <c r="BS341" i="40"/>
  <c r="BS357" i="40"/>
  <c r="BS356" i="40"/>
  <c r="BS376" i="40"/>
  <c r="BS360" i="40"/>
  <c r="BS365" i="40"/>
  <c r="BS352" i="40"/>
  <c r="BS349" i="40"/>
  <c r="BS346" i="40"/>
  <c r="BS339" i="40"/>
  <c r="BS336" i="40"/>
  <c r="BS332" i="40"/>
  <c r="BS329" i="40"/>
  <c r="BS338" i="40"/>
  <c r="BS335" i="40"/>
  <c r="BS343" i="40"/>
  <c r="BS342" i="40"/>
  <c r="BS333" i="40"/>
  <c r="BS330" i="40"/>
  <c r="BS361" i="40"/>
  <c r="BS340" i="40"/>
  <c r="BS337" i="40"/>
  <c r="BS331" i="40"/>
  <c r="BS328" i="40"/>
  <c r="BS334" i="40"/>
  <c r="BS327" i="40"/>
  <c r="BS323" i="40"/>
  <c r="BS320" i="40"/>
  <c r="BS317" i="40"/>
  <c r="BS314" i="40"/>
  <c r="BS311" i="40"/>
  <c r="BS308" i="40"/>
  <c r="BS305" i="40"/>
  <c r="BS303" i="40"/>
  <c r="BS300" i="40"/>
  <c r="BS297" i="40"/>
  <c r="BS326" i="40"/>
  <c r="BS325" i="40"/>
  <c r="BS322" i="40"/>
  <c r="BS318" i="40"/>
  <c r="BS309" i="40"/>
  <c r="BS315" i="40"/>
  <c r="BS296" i="40"/>
  <c r="BS293" i="40"/>
  <c r="BS289" i="40"/>
  <c r="BS307" i="40"/>
  <c r="BS321" i="40"/>
  <c r="BS316" i="40"/>
  <c r="BS312" i="40"/>
  <c r="BS295" i="40"/>
  <c r="BS281" i="40"/>
  <c r="BS319" i="40"/>
  <c r="BS313" i="40"/>
  <c r="BS304" i="40"/>
  <c r="BS298" i="40"/>
  <c r="BS306" i="40"/>
  <c r="BS286" i="40"/>
  <c r="BS324" i="40"/>
  <c r="BS301" i="40"/>
  <c r="BS283" i="40"/>
  <c r="BS294" i="40"/>
  <c r="BS299" i="40"/>
  <c r="BS291" i="40"/>
  <c r="BS302" i="40"/>
  <c r="BS280" i="40"/>
  <c r="BS279" i="40"/>
  <c r="BS278" i="40"/>
  <c r="BS290" i="40"/>
  <c r="BS287" i="40"/>
  <c r="BS288" i="40"/>
  <c r="BS285" i="40"/>
  <c r="BS277" i="40"/>
  <c r="BS274" i="40"/>
  <c r="BS271" i="40"/>
  <c r="BS268" i="40"/>
  <c r="BS265" i="40"/>
  <c r="BS262" i="40"/>
  <c r="BS310" i="40"/>
  <c r="BS282" i="40"/>
  <c r="BS292" i="40"/>
  <c r="BS284" i="40"/>
  <c r="BS273" i="40"/>
  <c r="BS266" i="40"/>
  <c r="BS260" i="40"/>
  <c r="BS256" i="40"/>
  <c r="BS251" i="40"/>
  <c r="BS248" i="40"/>
  <c r="BS245" i="40"/>
  <c r="BS242" i="40"/>
  <c r="BS239" i="40"/>
  <c r="BS236" i="40"/>
  <c r="BS233" i="40"/>
  <c r="BS230" i="40"/>
  <c r="BS227" i="40"/>
  <c r="BS224" i="40"/>
  <c r="BS272" i="40"/>
  <c r="BS270" i="40"/>
  <c r="BS269" i="40"/>
  <c r="BS243" i="40"/>
  <c r="BS275" i="40"/>
  <c r="BS261" i="40"/>
  <c r="BS258" i="40"/>
  <c r="BS255" i="40"/>
  <c r="BS247" i="40"/>
  <c r="BS241" i="40"/>
  <c r="BS263" i="40"/>
  <c r="BS252" i="40"/>
  <c r="BS235" i="40"/>
  <c r="BS244" i="40"/>
  <c r="BS232" i="40"/>
  <c r="BS240" i="40"/>
  <c r="BS276" i="40"/>
  <c r="BS259" i="40"/>
  <c r="BS249" i="40"/>
  <c r="BS237" i="40"/>
  <c r="BS257" i="40"/>
  <c r="BS267" i="40"/>
  <c r="BS250" i="40"/>
  <c r="BS222" i="40"/>
  <c r="BS220" i="40"/>
  <c r="BS217" i="40"/>
  <c r="BS214" i="40"/>
  <c r="BS211" i="40"/>
  <c r="BS238" i="40"/>
  <c r="BS253" i="40"/>
  <c r="BS225" i="40"/>
  <c r="BS264" i="40"/>
  <c r="BS231" i="40"/>
  <c r="BS226" i="40"/>
  <c r="BS221" i="40"/>
  <c r="BS218" i="40"/>
  <c r="BS215" i="40"/>
  <c r="BS212" i="40"/>
  <c r="BS254" i="40"/>
  <c r="BS219" i="40"/>
  <c r="BS228" i="40"/>
  <c r="BS208" i="40"/>
  <c r="BS205" i="40"/>
  <c r="BS213" i="40"/>
  <c r="BS234" i="40"/>
  <c r="BS223" i="40"/>
  <c r="BS199" i="40"/>
  <c r="BS196" i="40"/>
  <c r="BS216" i="40"/>
  <c r="BS209" i="40"/>
  <c r="BS206" i="40"/>
  <c r="BS229" i="40"/>
  <c r="BS246" i="40"/>
  <c r="BS210" i="40"/>
  <c r="BS194" i="40"/>
  <c r="BS190" i="40"/>
  <c r="BS181" i="40"/>
  <c r="BS166" i="40"/>
  <c r="BS202" i="40"/>
  <c r="BS198" i="40"/>
  <c r="BS193" i="40"/>
  <c r="BS186" i="40"/>
  <c r="BS197" i="40"/>
  <c r="BS191" i="40"/>
  <c r="BS182" i="40"/>
  <c r="BS164" i="40"/>
  <c r="BS161" i="40"/>
  <c r="BS158" i="40"/>
  <c r="BS155" i="40"/>
  <c r="BS152" i="40"/>
  <c r="BS151" i="40"/>
  <c r="BS150" i="40"/>
  <c r="BS149" i="40"/>
  <c r="BS148" i="40"/>
  <c r="BS147" i="40"/>
  <c r="BS146" i="40"/>
  <c r="BS145" i="40"/>
  <c r="BS201" i="40"/>
  <c r="BS187" i="40"/>
  <c r="BS178" i="40"/>
  <c r="BS177" i="40"/>
  <c r="BS176" i="40"/>
  <c r="BS183" i="40"/>
  <c r="BS175" i="40"/>
  <c r="BS174" i="40"/>
  <c r="BS173" i="40"/>
  <c r="BS192" i="40"/>
  <c r="BS188" i="40"/>
  <c r="BS179" i="40"/>
  <c r="BS172" i="40"/>
  <c r="BS184" i="40"/>
  <c r="BS189" i="40"/>
  <c r="BS180" i="40"/>
  <c r="BS153" i="40"/>
  <c r="BS185" i="40"/>
  <c r="BS169" i="40"/>
  <c r="BS157" i="40"/>
  <c r="BS200" i="40"/>
  <c r="BS160" i="40"/>
  <c r="BS204" i="40"/>
  <c r="BS165" i="40"/>
  <c r="BS154" i="40"/>
  <c r="BS168" i="40"/>
  <c r="BS144" i="40"/>
  <c r="BS143" i="40"/>
  <c r="BS142" i="40"/>
  <c r="BS141" i="40"/>
  <c r="BS140" i="40"/>
  <c r="BS139" i="40"/>
  <c r="BS138" i="40"/>
  <c r="BS137" i="40"/>
  <c r="BS136" i="40"/>
  <c r="BS135" i="40"/>
  <c r="BS134" i="40"/>
  <c r="BS133" i="40"/>
  <c r="BS132" i="40"/>
  <c r="BS131" i="40"/>
  <c r="BS130" i="40"/>
  <c r="BS129" i="40"/>
  <c r="BS128" i="40"/>
  <c r="BS127" i="40"/>
  <c r="BS126" i="40"/>
  <c r="BS125" i="40"/>
  <c r="BS124" i="40"/>
  <c r="BS123" i="40"/>
  <c r="BS122" i="40"/>
  <c r="BS121" i="40"/>
  <c r="BS120" i="40"/>
  <c r="BS119" i="40"/>
  <c r="BS203" i="40"/>
  <c r="BS171" i="40"/>
  <c r="BS159" i="40"/>
  <c r="BS167" i="40"/>
  <c r="BS163" i="40"/>
  <c r="BS162" i="40"/>
  <c r="BS207" i="40"/>
  <c r="BS115" i="40"/>
  <c r="BS156" i="40"/>
  <c r="BS112" i="40"/>
  <c r="BS118" i="40"/>
  <c r="BS117" i="40"/>
  <c r="BS114" i="40"/>
  <c r="BS195" i="40"/>
  <c r="BS170" i="40"/>
  <c r="BS110" i="40"/>
  <c r="BS109" i="40"/>
  <c r="BS108" i="40"/>
  <c r="BS107" i="40"/>
  <c r="BS106" i="40"/>
  <c r="BS105" i="40"/>
  <c r="BS104" i="40"/>
  <c r="BS103" i="40"/>
  <c r="BS102" i="40"/>
  <c r="BS101" i="40"/>
  <c r="BS100" i="40"/>
  <c r="BS99" i="40"/>
  <c r="BS98" i="40"/>
  <c r="BS97" i="40"/>
  <c r="BS96" i="40"/>
  <c r="BS95" i="40"/>
  <c r="BS94" i="40"/>
  <c r="BS93" i="40"/>
  <c r="BS92" i="40"/>
  <c r="BS91" i="40"/>
  <c r="BS90" i="40"/>
  <c r="BS111" i="40"/>
  <c r="BS113" i="40"/>
  <c r="BS78" i="40"/>
  <c r="BS75" i="40"/>
  <c r="BS72" i="40"/>
  <c r="BS68" i="40"/>
  <c r="BS65" i="40"/>
  <c r="BS88" i="40"/>
  <c r="BS84" i="40"/>
  <c r="BS116" i="40"/>
  <c r="BS45" i="40"/>
  <c r="BS44" i="40"/>
  <c r="BS77" i="40"/>
  <c r="BS74" i="40"/>
  <c r="BS71" i="40"/>
  <c r="BS69" i="40"/>
  <c r="BS66" i="40"/>
  <c r="BS89" i="40"/>
  <c r="BS83" i="40"/>
  <c r="BS86" i="40"/>
  <c r="BS76" i="40"/>
  <c r="BS73" i="40"/>
  <c r="BS67" i="40"/>
  <c r="BS52" i="40"/>
  <c r="BS50" i="40"/>
  <c r="BS43" i="40"/>
  <c r="BS38" i="40"/>
  <c r="BS37" i="40"/>
  <c r="BS36" i="40"/>
  <c r="BS35" i="40"/>
  <c r="BS34" i="40"/>
  <c r="BS33" i="40"/>
  <c r="BS32" i="40"/>
  <c r="BS31" i="40"/>
  <c r="BS22" i="40"/>
  <c r="BS4" i="40"/>
  <c r="BS3" i="40"/>
  <c r="BS2" i="40"/>
  <c r="BS28" i="40"/>
  <c r="BS27" i="40"/>
  <c r="BS70" i="40"/>
  <c r="BS62" i="40"/>
  <c r="BS59" i="40"/>
  <c r="BS56" i="40"/>
  <c r="BS53" i="40"/>
  <c r="BS25" i="40"/>
  <c r="BS24" i="40"/>
  <c r="BS23" i="40"/>
  <c r="BS18" i="40"/>
  <c r="BS81" i="40"/>
  <c r="BS79" i="40"/>
  <c r="BS21" i="40"/>
  <c r="BS20" i="40"/>
  <c r="BS19" i="40"/>
  <c r="BS51" i="40"/>
  <c r="BS48" i="40"/>
  <c r="BS63" i="40"/>
  <c r="BS60" i="40"/>
  <c r="BS57" i="40"/>
  <c r="BS54" i="40"/>
  <c r="BS16" i="40"/>
  <c r="BS15" i="40"/>
  <c r="BS14" i="40"/>
  <c r="BS85" i="40"/>
  <c r="BS49" i="40"/>
  <c r="BS46" i="40"/>
  <c r="BS82" i="40"/>
  <c r="BS80" i="40"/>
  <c r="BS61" i="40"/>
  <c r="BS40" i="40"/>
  <c r="BS39" i="40"/>
  <c r="BS11" i="40"/>
  <c r="BS26" i="40"/>
  <c r="BS41" i="40"/>
  <c r="BS8" i="40"/>
  <c r="BS58" i="40"/>
  <c r="BS42" i="40"/>
  <c r="BS29" i="40"/>
  <c r="BS13" i="40"/>
  <c r="BS10" i="40"/>
  <c r="BS6" i="40"/>
  <c r="BS17" i="40"/>
  <c r="BS47" i="40"/>
  <c r="BS7" i="40"/>
  <c r="BS64" i="40"/>
  <c r="BS55" i="40"/>
  <c r="BS30" i="40"/>
  <c r="BS12" i="40"/>
  <c r="BS9" i="40"/>
  <c r="BS5" i="40"/>
  <c r="BS87" i="40"/>
  <c r="BK379" i="40"/>
  <c r="BK374" i="40"/>
  <c r="BK371" i="40"/>
  <c r="BK368" i="40"/>
  <c r="BK380" i="40"/>
  <c r="BK377" i="40"/>
  <c r="BK375" i="40"/>
  <c r="BK372" i="40"/>
  <c r="BK369" i="40"/>
  <c r="BK378" i="40"/>
  <c r="BK355" i="40"/>
  <c r="BK352" i="40"/>
  <c r="BK381" i="40"/>
  <c r="BK376" i="40"/>
  <c r="BK373" i="40"/>
  <c r="BK367" i="40"/>
  <c r="BK356" i="40"/>
  <c r="BK353" i="40"/>
  <c r="BK366" i="40"/>
  <c r="BK365" i="40"/>
  <c r="BK358" i="40"/>
  <c r="BK364" i="40"/>
  <c r="BK363" i="40"/>
  <c r="BK362" i="40"/>
  <c r="BK370" i="40"/>
  <c r="BK361" i="40"/>
  <c r="BK351" i="40"/>
  <c r="BK354" i="40"/>
  <c r="BK359" i="40"/>
  <c r="BK357" i="40"/>
  <c r="BK344" i="40"/>
  <c r="BK335" i="40"/>
  <c r="BK360" i="40"/>
  <c r="BK343" i="40"/>
  <c r="BK342" i="40"/>
  <c r="BK341" i="40"/>
  <c r="BK340" i="40"/>
  <c r="BK333" i="40"/>
  <c r="BK330" i="40"/>
  <c r="BK349" i="40"/>
  <c r="BK337" i="40"/>
  <c r="BK348" i="40"/>
  <c r="BK346" i="40"/>
  <c r="BK350" i="40"/>
  <c r="BK339" i="40"/>
  <c r="BK334" i="40"/>
  <c r="BK331" i="40"/>
  <c r="BK336" i="40"/>
  <c r="BK328" i="40"/>
  <c r="BK327" i="40"/>
  <c r="BK326" i="40"/>
  <c r="BK325" i="40"/>
  <c r="BK324" i="40"/>
  <c r="BK323" i="40"/>
  <c r="BK322" i="40"/>
  <c r="BK321" i="40"/>
  <c r="BK320" i="40"/>
  <c r="BK319" i="40"/>
  <c r="BK318" i="40"/>
  <c r="BK317" i="40"/>
  <c r="BK316" i="40"/>
  <c r="BK315" i="40"/>
  <c r="BK314" i="40"/>
  <c r="BK313" i="40"/>
  <c r="BK312" i="40"/>
  <c r="BK311" i="40"/>
  <c r="BK310" i="40"/>
  <c r="BK309" i="40"/>
  <c r="BK308" i="40"/>
  <c r="BK307" i="40"/>
  <c r="BK306" i="40"/>
  <c r="BK305" i="40"/>
  <c r="BK338" i="40"/>
  <c r="BK304" i="40"/>
  <c r="BK301" i="40"/>
  <c r="BK298" i="40"/>
  <c r="BK295" i="40"/>
  <c r="BK292" i="40"/>
  <c r="BK345" i="40"/>
  <c r="BK347" i="40"/>
  <c r="BK290" i="40"/>
  <c r="BK303" i="40"/>
  <c r="BK332" i="40"/>
  <c r="BK299" i="40"/>
  <c r="BK293" i="40"/>
  <c r="BK288" i="40"/>
  <c r="BK329" i="40"/>
  <c r="BK297" i="40"/>
  <c r="BK291" i="40"/>
  <c r="BK285" i="40"/>
  <c r="BK282" i="40"/>
  <c r="BK289" i="40"/>
  <c r="BK287" i="40"/>
  <c r="BK294" i="40"/>
  <c r="BK302" i="40"/>
  <c r="BK300" i="40"/>
  <c r="BK276" i="40"/>
  <c r="BK273" i="40"/>
  <c r="BK270" i="40"/>
  <c r="BK267" i="40"/>
  <c r="BK263" i="40"/>
  <c r="BK260" i="40"/>
  <c r="BK257" i="40"/>
  <c r="BK254" i="40"/>
  <c r="BK253" i="40"/>
  <c r="BK252" i="40"/>
  <c r="BK251" i="40"/>
  <c r="BK250" i="40"/>
  <c r="BK249" i="40"/>
  <c r="BK248" i="40"/>
  <c r="BK247" i="40"/>
  <c r="BK246" i="40"/>
  <c r="BK245" i="40"/>
  <c r="BK244" i="40"/>
  <c r="BK243" i="40"/>
  <c r="BK242" i="40"/>
  <c r="BK241" i="40"/>
  <c r="BK240" i="40"/>
  <c r="BK239" i="40"/>
  <c r="BK238" i="40"/>
  <c r="BK237" i="40"/>
  <c r="BK236" i="40"/>
  <c r="BK235" i="40"/>
  <c r="BK234" i="40"/>
  <c r="BK233" i="40"/>
  <c r="BK232" i="40"/>
  <c r="BK231" i="40"/>
  <c r="BK230" i="40"/>
  <c r="BK229" i="40"/>
  <c r="BK228" i="40"/>
  <c r="BK227" i="40"/>
  <c r="BK226" i="40"/>
  <c r="BK225" i="40"/>
  <c r="BK224" i="40"/>
  <c r="BK223" i="40"/>
  <c r="BK222" i="40"/>
  <c r="BK283" i="40"/>
  <c r="BK280" i="40"/>
  <c r="BK279" i="40"/>
  <c r="BK278" i="40"/>
  <c r="BK275" i="40"/>
  <c r="BK272" i="40"/>
  <c r="BK269" i="40"/>
  <c r="BK266" i="40"/>
  <c r="BK286" i="40"/>
  <c r="BK281" i="40"/>
  <c r="BK264" i="40"/>
  <c r="BK258" i="40"/>
  <c r="BK274" i="40"/>
  <c r="BK296" i="40"/>
  <c r="BK284" i="40"/>
  <c r="BK255" i="40"/>
  <c r="BK271" i="40"/>
  <c r="BK265" i="40"/>
  <c r="BK277" i="40"/>
  <c r="BK261" i="40"/>
  <c r="BK262" i="40"/>
  <c r="BK256" i="40"/>
  <c r="BK268" i="40"/>
  <c r="BK259" i="40"/>
  <c r="BK219" i="40"/>
  <c r="BK216" i="40"/>
  <c r="BK213" i="40"/>
  <c r="BK220" i="40"/>
  <c r="BK217" i="40"/>
  <c r="BK211" i="40"/>
  <c r="BK210" i="40"/>
  <c r="BK207" i="40"/>
  <c r="BK198" i="40"/>
  <c r="BK195" i="40"/>
  <c r="BK192" i="40"/>
  <c r="BK212" i="40"/>
  <c r="BK208" i="40"/>
  <c r="BK205" i="40"/>
  <c r="BK204" i="40"/>
  <c r="BK203" i="40"/>
  <c r="BK202" i="40"/>
  <c r="BK201" i="40"/>
  <c r="BK221" i="40"/>
  <c r="BK214" i="40"/>
  <c r="BK218" i="40"/>
  <c r="BK209" i="40"/>
  <c r="BK215" i="40"/>
  <c r="BK173" i="40"/>
  <c r="BK194" i="40"/>
  <c r="BK184" i="40"/>
  <c r="BK172" i="40"/>
  <c r="BK171" i="40"/>
  <c r="BK189" i="40"/>
  <c r="BK180" i="40"/>
  <c r="BK170" i="40"/>
  <c r="BK165" i="40"/>
  <c r="BK162" i="40"/>
  <c r="BK197" i="40"/>
  <c r="BK185" i="40"/>
  <c r="BK169" i="40"/>
  <c r="BK168" i="40"/>
  <c r="BK196" i="40"/>
  <c r="BK167" i="40"/>
  <c r="BK190" i="40"/>
  <c r="BK181" i="40"/>
  <c r="BK193" i="40"/>
  <c r="BK186" i="40"/>
  <c r="BK166" i="40"/>
  <c r="BK191" i="40"/>
  <c r="BK182" i="40"/>
  <c r="BK199" i="40"/>
  <c r="BK187" i="40"/>
  <c r="BK178" i="40"/>
  <c r="BK177" i="40"/>
  <c r="BK183" i="40"/>
  <c r="BK163" i="40"/>
  <c r="BK159" i="40"/>
  <c r="BK155" i="40"/>
  <c r="BK206" i="40"/>
  <c r="BK144" i="40"/>
  <c r="BK143" i="40"/>
  <c r="BK142" i="40"/>
  <c r="BK141" i="40"/>
  <c r="BK140" i="40"/>
  <c r="BK139" i="40"/>
  <c r="BK138" i="40"/>
  <c r="BK137" i="40"/>
  <c r="BK136" i="40"/>
  <c r="BK135" i="40"/>
  <c r="BK134" i="40"/>
  <c r="BK133" i="40"/>
  <c r="BK132" i="40"/>
  <c r="BK131" i="40"/>
  <c r="BK130" i="40"/>
  <c r="BK129" i="40"/>
  <c r="BK128" i="40"/>
  <c r="BK127" i="40"/>
  <c r="BK126" i="40"/>
  <c r="BK125" i="40"/>
  <c r="BK124" i="40"/>
  <c r="BK123" i="40"/>
  <c r="BK122" i="40"/>
  <c r="BK121" i="40"/>
  <c r="BK120" i="40"/>
  <c r="BK119" i="40"/>
  <c r="BK148" i="40"/>
  <c r="BK200" i="40"/>
  <c r="BK164" i="40"/>
  <c r="BK156" i="40"/>
  <c r="BK145" i="40"/>
  <c r="BK176" i="40"/>
  <c r="BK152" i="40"/>
  <c r="BK151" i="40"/>
  <c r="BK174" i="40"/>
  <c r="BK161" i="40"/>
  <c r="BK160" i="40"/>
  <c r="BK157" i="40"/>
  <c r="BK153" i="40"/>
  <c r="BK150" i="40"/>
  <c r="BK147" i="40"/>
  <c r="BK154" i="40"/>
  <c r="BK149" i="40"/>
  <c r="BK146" i="40"/>
  <c r="BK188" i="40"/>
  <c r="BK118" i="40"/>
  <c r="BK117" i="40"/>
  <c r="BK114" i="40"/>
  <c r="BK175" i="40"/>
  <c r="BK158" i="40"/>
  <c r="BK116" i="40"/>
  <c r="BK113" i="40"/>
  <c r="BK110" i="40"/>
  <c r="BK109" i="40"/>
  <c r="BK108" i="40"/>
  <c r="BK107" i="40"/>
  <c r="BK106" i="40"/>
  <c r="BK105" i="40"/>
  <c r="BK104" i="40"/>
  <c r="BK103" i="40"/>
  <c r="BK102" i="40"/>
  <c r="BK101" i="40"/>
  <c r="BK100" i="40"/>
  <c r="BK99" i="40"/>
  <c r="BK98" i="40"/>
  <c r="BK97" i="40"/>
  <c r="BK96" i="40"/>
  <c r="BK95" i="40"/>
  <c r="BK94" i="40"/>
  <c r="BK93" i="40"/>
  <c r="BK92" i="40"/>
  <c r="BK91" i="40"/>
  <c r="BK90" i="40"/>
  <c r="BK89" i="40"/>
  <c r="BK88" i="40"/>
  <c r="BK87" i="40"/>
  <c r="BK86" i="40"/>
  <c r="BK85" i="40"/>
  <c r="BK84" i="40"/>
  <c r="BK83" i="40"/>
  <c r="BK82" i="40"/>
  <c r="BK81" i="40"/>
  <c r="BK80" i="40"/>
  <c r="BK79" i="40"/>
  <c r="BK78" i="40"/>
  <c r="BK77" i="40"/>
  <c r="BK76" i="40"/>
  <c r="BK75" i="40"/>
  <c r="BK74" i="40"/>
  <c r="BK73" i="40"/>
  <c r="BK72" i="40"/>
  <c r="BK71" i="40"/>
  <c r="BK111" i="40"/>
  <c r="BK115" i="40"/>
  <c r="BK45" i="40"/>
  <c r="BK44" i="40"/>
  <c r="BK43" i="40"/>
  <c r="BK69" i="40"/>
  <c r="BK66" i="40"/>
  <c r="BK179" i="40"/>
  <c r="BK70" i="40"/>
  <c r="BK67" i="40"/>
  <c r="BK64" i="40"/>
  <c r="BK63" i="40"/>
  <c r="BK62" i="40"/>
  <c r="BK61" i="40"/>
  <c r="BK60" i="40"/>
  <c r="BK59" i="40"/>
  <c r="BK58" i="40"/>
  <c r="BK57" i="40"/>
  <c r="BK56" i="40"/>
  <c r="BK55" i="40"/>
  <c r="BK54" i="40"/>
  <c r="BK53" i="40"/>
  <c r="BK52" i="40"/>
  <c r="BK51" i="40"/>
  <c r="BK50" i="40"/>
  <c r="BK49" i="40"/>
  <c r="BK48" i="40"/>
  <c r="BK112" i="40"/>
  <c r="BK68" i="40"/>
  <c r="BK65" i="40"/>
  <c r="BK47" i="40"/>
  <c r="BK17" i="40"/>
  <c r="BK16" i="40"/>
  <c r="BK15" i="40"/>
  <c r="BK14" i="40"/>
  <c r="BK42" i="40"/>
  <c r="BK41" i="40"/>
  <c r="BK40" i="40"/>
  <c r="BK30" i="40"/>
  <c r="BK29" i="40"/>
  <c r="BK39" i="40"/>
  <c r="BK26" i="40"/>
  <c r="BK38" i="40"/>
  <c r="BK37" i="40"/>
  <c r="BK36" i="40"/>
  <c r="BK35" i="40"/>
  <c r="BK34" i="40"/>
  <c r="BK33" i="40"/>
  <c r="BK32" i="40"/>
  <c r="BK31" i="40"/>
  <c r="BK22" i="40"/>
  <c r="BK28" i="40"/>
  <c r="BK27" i="40"/>
  <c r="BK12" i="40"/>
  <c r="BK9" i="40"/>
  <c r="BK4" i="40"/>
  <c r="BK46" i="40"/>
  <c r="BK25" i="40"/>
  <c r="BK20" i="40"/>
  <c r="BK18" i="40"/>
  <c r="BK7" i="40"/>
  <c r="BK5" i="40"/>
  <c r="BK2" i="40"/>
  <c r="BK8" i="40"/>
  <c r="BK11" i="40"/>
  <c r="BK6" i="40"/>
  <c r="BK23" i="40"/>
  <c r="BK21" i="40"/>
  <c r="BK13" i="40"/>
  <c r="BK10" i="40"/>
  <c r="BK3" i="40"/>
  <c r="BK24" i="40"/>
  <c r="BK19" i="40"/>
  <c r="AW200" i="40"/>
  <c r="AW300" i="40"/>
  <c r="AW362" i="40"/>
  <c r="AW368" i="40"/>
  <c r="AT369" i="40"/>
  <c r="AT370" i="40"/>
  <c r="AT344" i="40"/>
  <c r="AT348" i="40"/>
  <c r="AT355" i="40"/>
  <c r="AT308" i="40"/>
  <c r="AT303" i="40"/>
  <c r="AT318" i="40"/>
  <c r="AT315" i="40"/>
  <c r="AT283" i="40"/>
  <c r="AT291" i="40"/>
  <c r="AT282" i="40"/>
  <c r="AT301" i="40"/>
  <c r="AW257" i="40"/>
  <c r="AT266" i="40"/>
  <c r="AT229" i="40"/>
  <c r="AT231" i="40"/>
  <c r="AT210" i="40"/>
  <c r="AT170" i="40"/>
  <c r="AT151" i="40"/>
  <c r="AT191" i="40"/>
  <c r="AT144" i="40"/>
  <c r="AT132" i="40"/>
  <c r="AW114" i="40"/>
  <c r="AW96" i="40"/>
  <c r="AT115" i="40"/>
  <c r="AT92" i="40"/>
  <c r="AT96" i="40"/>
  <c r="AT67" i="40"/>
  <c r="AT351" i="40"/>
  <c r="AT360" i="40"/>
  <c r="AT346" i="40"/>
  <c r="AT323" i="40"/>
  <c r="AT316" i="40"/>
  <c r="AT327" i="40"/>
  <c r="AW303" i="40"/>
  <c r="AT274" i="40"/>
  <c r="AT256" i="40"/>
  <c r="AT280" i="40"/>
  <c r="AT250" i="40"/>
  <c r="AT232" i="40"/>
  <c r="AT190" i="40"/>
  <c r="AT220" i="40"/>
  <c r="AT183" i="40"/>
  <c r="AT206" i="40"/>
  <c r="AT165" i="40"/>
  <c r="AT194" i="40"/>
  <c r="AW174" i="40"/>
  <c r="AT137" i="40"/>
  <c r="AT147" i="40"/>
  <c r="AT123" i="40"/>
  <c r="AT116" i="40"/>
  <c r="AT146" i="40"/>
  <c r="AT107" i="40"/>
  <c r="AT111" i="40"/>
  <c r="AT79" i="40"/>
  <c r="AW53" i="40"/>
  <c r="AT39" i="40"/>
  <c r="AT36" i="40"/>
  <c r="AT28" i="40"/>
  <c r="AD17" i="40"/>
  <c r="AD28" i="40"/>
  <c r="AD26" i="40"/>
  <c r="AD12" i="40"/>
  <c r="AD80" i="40"/>
  <c r="AD58" i="40"/>
  <c r="AG62" i="40"/>
  <c r="AD85" i="40"/>
  <c r="AD101" i="40"/>
  <c r="AD115" i="40"/>
  <c r="AD136" i="40"/>
  <c r="AG151" i="40"/>
  <c r="AD198" i="40"/>
  <c r="AD186" i="40"/>
  <c r="AD178" i="40"/>
  <c r="AD177" i="40"/>
  <c r="AD244" i="40"/>
  <c r="AD247" i="40"/>
  <c r="AD299" i="40"/>
  <c r="AD285" i="40"/>
  <c r="AD271" i="40"/>
  <c r="AG281" i="40"/>
  <c r="AD315" i="40"/>
  <c r="AD319" i="40"/>
  <c r="AD338" i="40"/>
  <c r="AD350" i="40"/>
  <c r="BD132" i="40"/>
  <c r="BD191" i="40"/>
  <c r="BD214" i="40"/>
  <c r="BD205" i="40"/>
  <c r="BD327" i="40"/>
  <c r="AL111" i="40"/>
  <c r="AL185" i="40"/>
  <c r="AL187" i="40"/>
  <c r="AL271" i="40"/>
  <c r="AL312" i="40"/>
  <c r="AD2" i="40"/>
  <c r="AD39" i="40"/>
  <c r="AD13" i="40"/>
  <c r="AD81" i="40"/>
  <c r="AD59" i="40"/>
  <c r="AD86" i="40"/>
  <c r="AD102" i="40"/>
  <c r="AG130" i="40"/>
  <c r="AD137" i="40"/>
  <c r="AD181" i="40"/>
  <c r="AD173" i="40"/>
  <c r="AD226" i="40"/>
  <c r="AD255" i="40"/>
  <c r="AD272" i="40"/>
  <c r="AD341" i="40"/>
  <c r="AD352" i="40"/>
  <c r="AG377" i="40"/>
  <c r="BD24" i="40"/>
  <c r="BD36" i="40"/>
  <c r="BD171" i="40"/>
  <c r="BD313" i="40"/>
  <c r="BD354" i="40"/>
  <c r="AL52" i="40"/>
  <c r="AL150" i="40"/>
  <c r="AL261" i="40"/>
  <c r="AL318" i="40"/>
  <c r="AL366" i="40"/>
  <c r="AW336" i="40"/>
  <c r="AW375" i="40"/>
  <c r="AD7" i="40"/>
  <c r="AD6" i="40"/>
  <c r="AD82" i="40"/>
  <c r="AD46" i="40"/>
  <c r="AD60" i="40"/>
  <c r="AD70" i="40"/>
  <c r="AD114" i="40"/>
  <c r="AD87" i="40"/>
  <c r="AD103" i="40"/>
  <c r="AG155" i="40"/>
  <c r="AD138" i="40"/>
  <c r="AG135" i="40"/>
  <c r="AD156" i="40"/>
  <c r="AD215" i="40"/>
  <c r="AD180" i="40"/>
  <c r="AD229" i="40"/>
  <c r="AD207" i="40"/>
  <c r="AD284" i="40"/>
  <c r="AD258" i="40"/>
  <c r="AD276" i="40"/>
  <c r="AD312" i="40"/>
  <c r="AD339" i="40"/>
  <c r="AD357" i="40"/>
  <c r="AD355" i="40"/>
  <c r="AL70" i="40"/>
  <c r="AL152" i="40"/>
  <c r="AL357" i="40"/>
  <c r="AD19" i="40"/>
  <c r="AD142" i="40"/>
  <c r="AD166" i="40"/>
  <c r="AD370" i="40"/>
  <c r="BJ3" i="40"/>
  <c r="BJ49" i="40"/>
  <c r="BJ18" i="40"/>
  <c r="BJ5" i="40"/>
  <c r="BJ2" i="40"/>
  <c r="BJ4" i="40"/>
  <c r="BJ6" i="40"/>
  <c r="BJ8" i="40"/>
  <c r="BJ24" i="40"/>
  <c r="BJ363" i="40"/>
  <c r="BJ344" i="40"/>
  <c r="BJ332" i="40"/>
  <c r="BJ315" i="40"/>
  <c r="BJ285" i="40"/>
  <c r="BJ273" i="40"/>
  <c r="BJ278" i="40"/>
  <c r="BJ252" i="40"/>
  <c r="BJ221" i="40"/>
  <c r="BJ203" i="40"/>
  <c r="BJ184" i="40"/>
  <c r="BJ197" i="40"/>
  <c r="BJ193" i="40"/>
  <c r="BJ187" i="40"/>
  <c r="BJ137" i="40"/>
  <c r="BJ125" i="40"/>
  <c r="BJ160" i="40"/>
  <c r="BJ114" i="40"/>
  <c r="BJ116" i="40"/>
  <c r="BJ100" i="40"/>
  <c r="BJ88" i="40"/>
  <c r="BJ124" i="40"/>
  <c r="BJ77" i="40"/>
  <c r="BJ69" i="40"/>
  <c r="BJ73" i="40"/>
  <c r="BJ54" i="40"/>
  <c r="BJ14" i="40"/>
  <c r="BJ9" i="40"/>
  <c r="BJ39" i="40"/>
  <c r="BJ33" i="40"/>
  <c r="BJ178" i="40"/>
  <c r="BJ48" i="40"/>
  <c r="BJ26" i="40"/>
  <c r="BJ31" i="40"/>
  <c r="J49" i="40"/>
  <c r="BJ50" i="40"/>
  <c r="BJ13" i="40"/>
  <c r="BJ335" i="40"/>
  <c r="BJ324" i="40"/>
  <c r="BJ225" i="40"/>
  <c r="BJ209" i="40"/>
  <c r="BJ312" i="40"/>
  <c r="BJ161" i="40"/>
  <c r="BJ10" i="40"/>
  <c r="BJ23" i="40"/>
  <c r="BJ360" i="40"/>
  <c r="BJ381" i="40"/>
  <c r="BJ343" i="40"/>
  <c r="BJ331" i="40"/>
  <c r="BJ328" i="40"/>
  <c r="BJ270" i="40"/>
  <c r="BJ275" i="40"/>
  <c r="BJ249" i="40"/>
  <c r="BJ242" i="40"/>
  <c r="BJ218" i="40"/>
  <c r="BJ235" i="40"/>
  <c r="BJ224" i="40"/>
  <c r="BJ202" i="40"/>
  <c r="BJ152" i="40"/>
  <c r="BJ172" i="40"/>
  <c r="BJ185" i="40"/>
  <c r="BJ186" i="40"/>
  <c r="BJ136" i="40"/>
  <c r="BJ157" i="40"/>
  <c r="BJ154" i="40"/>
  <c r="BJ113" i="40"/>
  <c r="BJ99" i="40"/>
  <c r="BJ87" i="40"/>
  <c r="BJ123" i="40"/>
  <c r="BJ74" i="40"/>
  <c r="BJ66" i="40"/>
  <c r="BJ82" i="40"/>
  <c r="BJ53" i="40"/>
  <c r="BJ32" i="40"/>
  <c r="BJ25" i="40"/>
  <c r="BJ128" i="40"/>
  <c r="BJ12" i="40"/>
  <c r="BJ287" i="40"/>
  <c r="BJ55" i="40"/>
  <c r="BJ359" i="40"/>
  <c r="BJ373" i="40"/>
  <c r="BJ342" i="40"/>
  <c r="BJ330" i="40"/>
  <c r="BJ361" i="40"/>
  <c r="BJ292" i="40"/>
  <c r="BJ299" i="40"/>
  <c r="BJ288" i="40"/>
  <c r="BJ296" i="40"/>
  <c r="BJ267" i="40"/>
  <c r="BJ272" i="40"/>
  <c r="BJ246" i="40"/>
  <c r="BJ229" i="40"/>
  <c r="BJ215" i="40"/>
  <c r="BJ232" i="40"/>
  <c r="BJ151" i="40"/>
  <c r="BJ171" i="40"/>
  <c r="BJ169" i="40"/>
  <c r="BJ191" i="40"/>
  <c r="BJ135" i="40"/>
  <c r="BJ164" i="40"/>
  <c r="BJ110" i="40"/>
  <c r="BJ98" i="40"/>
  <c r="BJ122" i="40"/>
  <c r="BJ71" i="40"/>
  <c r="BJ121" i="40"/>
  <c r="BJ81" i="40"/>
  <c r="BJ64" i="40"/>
  <c r="BJ78" i="40"/>
  <c r="BJ38" i="40"/>
  <c r="BJ352" i="40"/>
  <c r="BJ181" i="40"/>
  <c r="BJ358" i="40"/>
  <c r="BJ341" i="40"/>
  <c r="BJ329" i="40"/>
  <c r="BJ293" i="40"/>
  <c r="BJ269" i="40"/>
  <c r="BJ243" i="40"/>
  <c r="BJ277" i="40"/>
  <c r="BJ236" i="40"/>
  <c r="BJ212" i="40"/>
  <c r="BJ200" i="40"/>
  <c r="BJ150" i="40"/>
  <c r="BJ168" i="40"/>
  <c r="BJ182" i="40"/>
  <c r="BJ134" i="40"/>
  <c r="BJ120" i="40"/>
  <c r="BJ109" i="40"/>
  <c r="BJ97" i="40"/>
  <c r="BJ119" i="40"/>
  <c r="BJ85" i="40"/>
  <c r="BJ80" i="40"/>
  <c r="BJ63" i="40"/>
  <c r="BJ75" i="40"/>
  <c r="BJ83" i="40"/>
  <c r="BJ22" i="40"/>
  <c r="BJ62" i="40"/>
  <c r="BJ42" i="40"/>
  <c r="BJ47" i="40"/>
  <c r="BJ41" i="40"/>
  <c r="BJ45" i="40"/>
  <c r="BJ30" i="40"/>
  <c r="BJ368" i="40"/>
  <c r="BJ320" i="40"/>
  <c r="BJ286" i="40"/>
  <c r="BJ179" i="40"/>
  <c r="BJ176" i="40"/>
  <c r="BJ91" i="40"/>
  <c r="BJ21" i="40"/>
  <c r="BJ36" i="40"/>
  <c r="BJ238" i="40"/>
  <c r="BJ138" i="40"/>
  <c r="BJ19" i="40"/>
  <c r="BJ34" i="40"/>
  <c r="BJ357" i="40"/>
  <c r="BJ367" i="40"/>
  <c r="BJ340" i="40"/>
  <c r="BJ379" i="40"/>
  <c r="BJ362" i="40"/>
  <c r="BJ326" i="40"/>
  <c r="BJ309" i="40"/>
  <c r="BJ305" i="40"/>
  <c r="BJ282" i="40"/>
  <c r="BJ266" i="40"/>
  <c r="BJ240" i="40"/>
  <c r="BJ265" i="40"/>
  <c r="BJ256" i="40"/>
  <c r="BJ214" i="40"/>
  <c r="BJ149" i="40"/>
  <c r="BJ189" i="40"/>
  <c r="BJ201" i="40"/>
  <c r="BJ133" i="40"/>
  <c r="BJ108" i="40"/>
  <c r="BJ96" i="40"/>
  <c r="BJ79" i="40"/>
  <c r="BJ72" i="40"/>
  <c r="BJ130" i="40"/>
  <c r="BJ51" i="40"/>
  <c r="BJ37" i="40"/>
  <c r="BJ347" i="40"/>
  <c r="BJ260" i="40"/>
  <c r="BJ159" i="40"/>
  <c r="BJ57" i="40"/>
  <c r="BJ233" i="40"/>
  <c r="BJ194" i="40"/>
  <c r="BJ126" i="40"/>
  <c r="BJ15" i="40"/>
  <c r="BJ43" i="40"/>
  <c r="BJ376" i="40"/>
  <c r="BJ356" i="40"/>
  <c r="BJ339" i="40"/>
  <c r="BJ365" i="40"/>
  <c r="BJ325" i="40"/>
  <c r="BJ304" i="40"/>
  <c r="BJ327" i="40"/>
  <c r="BJ323" i="40"/>
  <c r="BJ300" i="40"/>
  <c r="BJ284" i="40"/>
  <c r="BJ237" i="40"/>
  <c r="BJ259" i="40"/>
  <c r="BJ251" i="40"/>
  <c r="BJ227" i="40"/>
  <c r="BJ219" i="40"/>
  <c r="BJ222" i="40"/>
  <c r="BJ226" i="40"/>
  <c r="BJ148" i="40"/>
  <c r="BJ180" i="40"/>
  <c r="BJ196" i="40"/>
  <c r="BJ199" i="40"/>
  <c r="BJ144" i="40"/>
  <c r="BJ132" i="40"/>
  <c r="BJ107" i="40"/>
  <c r="BJ95" i="40"/>
  <c r="BJ61" i="40"/>
  <c r="BJ105" i="40"/>
  <c r="BJ68" i="40"/>
  <c r="BJ279" i="40"/>
  <c r="BJ380" i="40"/>
  <c r="BJ355" i="40"/>
  <c r="BJ350" i="40"/>
  <c r="BJ338" i="40"/>
  <c r="BJ322" i="40"/>
  <c r="BJ301" i="40"/>
  <c r="BJ311" i="40"/>
  <c r="BJ297" i="40"/>
  <c r="BJ307" i="40"/>
  <c r="BJ308" i="40"/>
  <c r="BJ262" i="40"/>
  <c r="BJ234" i="40"/>
  <c r="BJ245" i="40"/>
  <c r="BJ216" i="40"/>
  <c r="BJ281" i="40"/>
  <c r="BJ206" i="40"/>
  <c r="BJ147" i="40"/>
  <c r="BJ170" i="40"/>
  <c r="BJ167" i="40"/>
  <c r="BJ143" i="40"/>
  <c r="BJ131" i="40"/>
  <c r="BJ177" i="40"/>
  <c r="BJ106" i="40"/>
  <c r="BJ94" i="40"/>
  <c r="BJ111" i="40"/>
  <c r="BJ86" i="40"/>
  <c r="BJ60" i="40"/>
  <c r="BJ52" i="40"/>
  <c r="BJ40" i="40"/>
  <c r="BJ27" i="40"/>
  <c r="BJ142" i="40"/>
  <c r="BJ59" i="40"/>
  <c r="BJ377" i="40"/>
  <c r="BJ354" i="40"/>
  <c r="BJ378" i="40"/>
  <c r="BJ349" i="40"/>
  <c r="BJ337" i="40"/>
  <c r="BJ364" i="40"/>
  <c r="BJ319" i="40"/>
  <c r="BJ298" i="40"/>
  <c r="BJ306" i="40"/>
  <c r="BJ303" i="40"/>
  <c r="BJ302" i="40"/>
  <c r="BJ261" i="40"/>
  <c r="BJ231" i="40"/>
  <c r="BJ295" i="40"/>
  <c r="BJ268" i="40"/>
  <c r="BJ213" i="40"/>
  <c r="BJ211" i="40"/>
  <c r="BJ217" i="40"/>
  <c r="BJ192" i="40"/>
  <c r="BJ146" i="40"/>
  <c r="BJ165" i="40"/>
  <c r="BJ183" i="40"/>
  <c r="BJ93" i="40"/>
  <c r="BJ70" i="40"/>
  <c r="BJ207" i="40"/>
  <c r="BJ140" i="40"/>
  <c r="BJ103" i="40"/>
  <c r="BJ195" i="40"/>
  <c r="BJ89" i="40"/>
  <c r="BJ7" i="40"/>
  <c r="BJ28" i="40"/>
  <c r="BJ375" i="40"/>
  <c r="BJ353" i="40"/>
  <c r="BJ348" i="40"/>
  <c r="BJ336" i="40"/>
  <c r="BJ371" i="40"/>
  <c r="BJ316" i="40"/>
  <c r="BJ317" i="40"/>
  <c r="BJ291" i="40"/>
  <c r="BJ314" i="40"/>
  <c r="BJ283" i="40"/>
  <c r="BJ228" i="40"/>
  <c r="BJ271" i="40"/>
  <c r="BJ294" i="40"/>
  <c r="BJ239" i="40"/>
  <c r="BJ223" i="40"/>
  <c r="BJ210" i="40"/>
  <c r="BJ188" i="40"/>
  <c r="BJ173" i="40"/>
  <c r="BJ162" i="40"/>
  <c r="BJ166" i="40"/>
  <c r="BJ141" i="40"/>
  <c r="BJ129" i="40"/>
  <c r="BJ145" i="40"/>
  <c r="BJ158" i="40"/>
  <c r="BJ104" i="40"/>
  <c r="BJ92" i="40"/>
  <c r="BJ44" i="40"/>
  <c r="BJ67" i="40"/>
  <c r="BJ58" i="40"/>
  <c r="BJ46" i="40"/>
  <c r="BJ17" i="40"/>
  <c r="BJ29" i="40"/>
  <c r="BJ372" i="40"/>
  <c r="BJ313" i="40"/>
  <c r="BJ264" i="40"/>
  <c r="BJ241" i="40"/>
  <c r="BJ230" i="40"/>
  <c r="BJ208" i="40"/>
  <c r="BJ163" i="40"/>
  <c r="BJ112" i="40"/>
  <c r="BJ65" i="40"/>
  <c r="BJ318" i="40"/>
  <c r="BJ174" i="40"/>
  <c r="BJ369" i="40"/>
  <c r="BJ351" i="40"/>
  <c r="BJ374" i="40"/>
  <c r="BJ346" i="40"/>
  <c r="BJ334" i="40"/>
  <c r="BJ370" i="40"/>
  <c r="BJ321" i="40"/>
  <c r="BJ310" i="40"/>
  <c r="BJ290" i="40"/>
  <c r="BJ263" i="40"/>
  <c r="BJ280" i="40"/>
  <c r="BJ258" i="40"/>
  <c r="BJ274" i="40"/>
  <c r="BJ289" i="40"/>
  <c r="BJ253" i="40"/>
  <c r="BJ248" i="40"/>
  <c r="BJ255" i="40"/>
  <c r="BJ244" i="40"/>
  <c r="BJ220" i="40"/>
  <c r="BJ198" i="40"/>
  <c r="BJ205" i="40"/>
  <c r="BJ175" i="40"/>
  <c r="BJ156" i="40"/>
  <c r="BJ190" i="40"/>
  <c r="BJ155" i="40"/>
  <c r="BJ139" i="40"/>
  <c r="BJ127" i="40"/>
  <c r="BJ118" i="40"/>
  <c r="BJ102" i="40"/>
  <c r="BJ90" i="40"/>
  <c r="BJ115" i="40"/>
  <c r="BJ84" i="40"/>
  <c r="BJ56" i="40"/>
  <c r="BJ20" i="40"/>
  <c r="BJ16" i="40"/>
  <c r="BJ11" i="40"/>
  <c r="BJ35" i="40"/>
  <c r="BJ366" i="40"/>
  <c r="BJ345" i="40"/>
  <c r="BJ333" i="40"/>
  <c r="BJ276" i="40"/>
  <c r="BJ254" i="40"/>
  <c r="BJ257" i="40"/>
  <c r="BJ250" i="40"/>
  <c r="BJ247" i="40"/>
  <c r="BJ204" i="40"/>
  <c r="BJ153" i="40"/>
  <c r="BJ117" i="40"/>
  <c r="BJ101" i="40"/>
  <c r="BJ76" i="40"/>
  <c r="AI375" i="40"/>
  <c r="AI372" i="40"/>
  <c r="AI369" i="40"/>
  <c r="AI366" i="40"/>
  <c r="AI363" i="40"/>
  <c r="AI379" i="40"/>
  <c r="AI380" i="40"/>
  <c r="AI368" i="40"/>
  <c r="AI359" i="40"/>
  <c r="AI367" i="40"/>
  <c r="AI370" i="40"/>
  <c r="AI365" i="40"/>
  <c r="AI381" i="40"/>
  <c r="AI376" i="40"/>
  <c r="AI362" i="40"/>
  <c r="AI358" i="40"/>
  <c r="AI374" i="40"/>
  <c r="AI361" i="40"/>
  <c r="AI356" i="40"/>
  <c r="AI353" i="40"/>
  <c r="AI377" i="40"/>
  <c r="AI373" i="40"/>
  <c r="AI371" i="40"/>
  <c r="AI360" i="40"/>
  <c r="AI355" i="40"/>
  <c r="AI349" i="40"/>
  <c r="AJ349" i="40" s="1"/>
  <c r="AI340" i="40"/>
  <c r="AI337" i="40"/>
  <c r="AI378" i="40"/>
  <c r="AI354" i="40"/>
  <c r="AI364" i="40"/>
  <c r="AI352" i="40"/>
  <c r="AI350" i="40"/>
  <c r="AI347" i="40"/>
  <c r="AI335" i="40"/>
  <c r="AI332" i="40"/>
  <c r="AJ332" i="40" s="1"/>
  <c r="AI357" i="40"/>
  <c r="AJ357" i="40" s="1"/>
  <c r="AI333" i="40"/>
  <c r="AI330" i="40"/>
  <c r="AJ330" i="40" s="1"/>
  <c r="AI339" i="40"/>
  <c r="AI336" i="40"/>
  <c r="AI345" i="40"/>
  <c r="AI334" i="40"/>
  <c r="AI331" i="40"/>
  <c r="AI344" i="40"/>
  <c r="AI348" i="40"/>
  <c r="AI346" i="40"/>
  <c r="AI343" i="40"/>
  <c r="AI342" i="40"/>
  <c r="AI338" i="40"/>
  <c r="AI327" i="40"/>
  <c r="AI325" i="40"/>
  <c r="AI322" i="40"/>
  <c r="AI319" i="40"/>
  <c r="AI316" i="40"/>
  <c r="AI313" i="40"/>
  <c r="AI310" i="40"/>
  <c r="AI307" i="40"/>
  <c r="AI351" i="40"/>
  <c r="AI324" i="40"/>
  <c r="AI321" i="40"/>
  <c r="AJ321" i="40" s="1"/>
  <c r="AI318" i="40"/>
  <c r="AI315" i="40"/>
  <c r="AI341" i="40"/>
  <c r="AI328" i="40"/>
  <c r="AI329" i="40"/>
  <c r="AI326" i="40"/>
  <c r="AI323" i="40"/>
  <c r="AI305" i="40"/>
  <c r="AI304" i="40"/>
  <c r="AI303" i="40"/>
  <c r="AI302" i="40"/>
  <c r="AI301" i="40"/>
  <c r="AI311" i="40"/>
  <c r="AI317" i="40"/>
  <c r="AI320" i="40"/>
  <c r="AI314" i="40"/>
  <c r="AI294" i="40"/>
  <c r="AI300" i="40"/>
  <c r="AI298" i="40"/>
  <c r="AI309" i="40"/>
  <c r="AI282" i="40"/>
  <c r="AI281" i="40"/>
  <c r="AI295" i="40"/>
  <c r="AI308" i="40"/>
  <c r="AI293" i="40"/>
  <c r="AI290" i="40"/>
  <c r="AI288" i="40"/>
  <c r="AI285" i="40"/>
  <c r="AI297" i="40"/>
  <c r="AI292" i="40"/>
  <c r="AI312" i="40"/>
  <c r="AI287" i="40"/>
  <c r="AI291" i="40"/>
  <c r="AI306" i="40"/>
  <c r="AI299" i="40"/>
  <c r="AI265" i="40"/>
  <c r="AI262" i="40"/>
  <c r="AI259" i="40"/>
  <c r="AI256" i="40"/>
  <c r="AI276" i="40"/>
  <c r="AI273" i="40"/>
  <c r="AI270" i="40"/>
  <c r="AI267" i="40"/>
  <c r="AI284" i="40"/>
  <c r="AI280" i="40"/>
  <c r="AJ280" i="40" s="1"/>
  <c r="AI279" i="40"/>
  <c r="AI263" i="40"/>
  <c r="AI260" i="40"/>
  <c r="AI257" i="40"/>
  <c r="AI296" i="40"/>
  <c r="AI278" i="40"/>
  <c r="AI275" i="40"/>
  <c r="AI272" i="40"/>
  <c r="AI269" i="40"/>
  <c r="AI266" i="40"/>
  <c r="AI286" i="40"/>
  <c r="AI271" i="40"/>
  <c r="AI264" i="40"/>
  <c r="AI252" i="40"/>
  <c r="AI249" i="40"/>
  <c r="AI246" i="40"/>
  <c r="AI243" i="40"/>
  <c r="AJ243" i="40" s="1"/>
  <c r="AI289" i="40"/>
  <c r="AI277" i="40"/>
  <c r="AI268" i="40"/>
  <c r="AI261" i="40"/>
  <c r="AI283" i="40"/>
  <c r="AI237" i="40"/>
  <c r="AI226" i="40"/>
  <c r="AI247" i="40"/>
  <c r="AI258" i="40"/>
  <c r="AI242" i="40"/>
  <c r="AI228" i="40"/>
  <c r="AI244" i="40"/>
  <c r="AI239" i="40"/>
  <c r="AI255" i="40"/>
  <c r="AI254" i="40"/>
  <c r="AI248" i="40"/>
  <c r="AI236" i="40"/>
  <c r="AI274" i="40"/>
  <c r="AI241" i="40"/>
  <c r="AI253" i="40"/>
  <c r="AI245" i="40"/>
  <c r="AI250" i="40"/>
  <c r="AJ250" i="40" s="1"/>
  <c r="AI251" i="40"/>
  <c r="AI229" i="40"/>
  <c r="AI224" i="40"/>
  <c r="AI221" i="40"/>
  <c r="AI218" i="40"/>
  <c r="AI215" i="40"/>
  <c r="AI212" i="40"/>
  <c r="AI238" i="40"/>
  <c r="AI233" i="40"/>
  <c r="AI225" i="40"/>
  <c r="AJ225" i="40" s="1"/>
  <c r="AI223" i="40"/>
  <c r="AI230" i="40"/>
  <c r="AJ230" i="40" s="1"/>
  <c r="AI240" i="40"/>
  <c r="AI235" i="40"/>
  <c r="AI231" i="40"/>
  <c r="AI219" i="40"/>
  <c r="AI216" i="40"/>
  <c r="AI213" i="40"/>
  <c r="AI222" i="40"/>
  <c r="AI234" i="40"/>
  <c r="AI227" i="40"/>
  <c r="AJ227" i="40" s="1"/>
  <c r="AI232" i="40"/>
  <c r="AI220" i="40"/>
  <c r="AI217" i="40"/>
  <c r="AI208" i="40"/>
  <c r="AJ208" i="40" s="1"/>
  <c r="AI198" i="40"/>
  <c r="AI195" i="40"/>
  <c r="AI211" i="40"/>
  <c r="AI205" i="40"/>
  <c r="AI204" i="40"/>
  <c r="AI203" i="40"/>
  <c r="AI202" i="40"/>
  <c r="AI201" i="40"/>
  <c r="AI209" i="40"/>
  <c r="AI206" i="40"/>
  <c r="AI214" i="40"/>
  <c r="AI210" i="40"/>
  <c r="AI193" i="40"/>
  <c r="AI170" i="40"/>
  <c r="AI164" i="40"/>
  <c r="AI161" i="40"/>
  <c r="AI158" i="40"/>
  <c r="AI155" i="40"/>
  <c r="AI190" i="40"/>
  <c r="AI181" i="40"/>
  <c r="AI169" i="40"/>
  <c r="AI168" i="40"/>
  <c r="AI186" i="40"/>
  <c r="AI167" i="40"/>
  <c r="AI191" i="40"/>
  <c r="AI182" i="40"/>
  <c r="AI152" i="40"/>
  <c r="AI151" i="40"/>
  <c r="AI150" i="40"/>
  <c r="AI149" i="40"/>
  <c r="AI148" i="40"/>
  <c r="AI147" i="40"/>
  <c r="AI146" i="40"/>
  <c r="AJ146" i="40" s="1"/>
  <c r="AI165" i="40"/>
  <c r="AI162" i="40"/>
  <c r="AI159" i="40"/>
  <c r="AI156" i="40"/>
  <c r="AI153" i="40"/>
  <c r="AI197" i="40"/>
  <c r="AI194" i="40"/>
  <c r="AI187" i="40"/>
  <c r="AI196" i="40"/>
  <c r="AI192" i="40"/>
  <c r="AI183" i="40"/>
  <c r="AI207" i="40"/>
  <c r="AI188" i="40"/>
  <c r="AI179" i="40"/>
  <c r="AI178" i="40"/>
  <c r="AI177" i="40"/>
  <c r="AI199" i="40"/>
  <c r="AI176" i="40"/>
  <c r="AI184" i="40"/>
  <c r="AI175" i="40"/>
  <c r="AI174" i="40"/>
  <c r="AI166" i="40"/>
  <c r="AI157" i="40"/>
  <c r="AI173" i="40"/>
  <c r="AI172" i="40"/>
  <c r="AI163" i="40"/>
  <c r="AI154" i="40"/>
  <c r="AI200" i="40"/>
  <c r="AI185" i="40"/>
  <c r="AI145" i="40"/>
  <c r="AI144" i="40"/>
  <c r="AI143" i="40"/>
  <c r="AI142" i="40"/>
  <c r="AI141" i="40"/>
  <c r="AI140" i="40"/>
  <c r="AI139" i="40"/>
  <c r="AI138" i="40"/>
  <c r="AI137" i="40"/>
  <c r="AI136" i="40"/>
  <c r="AI135" i="40"/>
  <c r="AI134" i="40"/>
  <c r="AI133" i="40"/>
  <c r="AI132" i="40"/>
  <c r="AI131" i="40"/>
  <c r="AI130" i="40"/>
  <c r="AI129" i="40"/>
  <c r="AI128" i="40"/>
  <c r="AI127" i="40"/>
  <c r="AI126" i="40"/>
  <c r="AI125" i="40"/>
  <c r="AI124" i="40"/>
  <c r="AI123" i="40"/>
  <c r="AI122" i="40"/>
  <c r="AI121" i="40"/>
  <c r="AI120" i="40"/>
  <c r="AI119" i="40"/>
  <c r="AI189" i="40"/>
  <c r="AI171" i="40"/>
  <c r="AI180" i="40"/>
  <c r="AI160" i="40"/>
  <c r="AI116" i="40"/>
  <c r="AI113" i="40"/>
  <c r="AI115" i="40"/>
  <c r="AI118" i="40"/>
  <c r="AI111" i="40"/>
  <c r="AI110" i="40"/>
  <c r="AI109" i="40"/>
  <c r="AI108" i="40"/>
  <c r="AI107" i="40"/>
  <c r="AI106" i="40"/>
  <c r="AI105" i="40"/>
  <c r="AI104" i="40"/>
  <c r="AI103" i="40"/>
  <c r="AI102" i="40"/>
  <c r="AI101" i="40"/>
  <c r="AJ101" i="40" s="1"/>
  <c r="AI100" i="40"/>
  <c r="AI99" i="40"/>
  <c r="AI98" i="40"/>
  <c r="AI97" i="40"/>
  <c r="AI96" i="40"/>
  <c r="AI95" i="40"/>
  <c r="AI94" i="40"/>
  <c r="AI93" i="40"/>
  <c r="AI92" i="40"/>
  <c r="AI91" i="40"/>
  <c r="AI84" i="40"/>
  <c r="AI112" i="40"/>
  <c r="AI90" i="40"/>
  <c r="AI82" i="40"/>
  <c r="AI81" i="40"/>
  <c r="AI80" i="40"/>
  <c r="AI117" i="40"/>
  <c r="AI87" i="40"/>
  <c r="AI79" i="40"/>
  <c r="AI76" i="40"/>
  <c r="AI73" i="40"/>
  <c r="AI69" i="40"/>
  <c r="AI66" i="40"/>
  <c r="AI86" i="40"/>
  <c r="AJ86" i="40" s="1"/>
  <c r="AI83" i="40"/>
  <c r="AI45" i="40"/>
  <c r="AI88" i="40"/>
  <c r="AI78" i="40"/>
  <c r="AI75" i="40"/>
  <c r="AI72" i="40"/>
  <c r="AI70" i="40"/>
  <c r="AI67" i="40"/>
  <c r="AI85" i="40"/>
  <c r="AI63" i="40"/>
  <c r="AI60" i="40"/>
  <c r="AJ60" i="40" s="1"/>
  <c r="AI57" i="40"/>
  <c r="AI54" i="40"/>
  <c r="AI52" i="40"/>
  <c r="AI50" i="40"/>
  <c r="AI38" i="40"/>
  <c r="AI37" i="40"/>
  <c r="AI36" i="40"/>
  <c r="AI35" i="40"/>
  <c r="AI34" i="40"/>
  <c r="AI33" i="40"/>
  <c r="AI32" i="40"/>
  <c r="AI31" i="40"/>
  <c r="AJ31" i="40" s="1"/>
  <c r="AI22" i="40"/>
  <c r="AI4" i="40"/>
  <c r="AI3" i="40"/>
  <c r="AI2" i="40"/>
  <c r="AI71" i="40"/>
  <c r="AI28" i="40"/>
  <c r="AI27" i="40"/>
  <c r="AI25" i="40"/>
  <c r="AI24" i="40"/>
  <c r="AI23" i="40"/>
  <c r="AI18" i="40"/>
  <c r="AI21" i="40"/>
  <c r="AI20" i="40"/>
  <c r="AI19" i="40"/>
  <c r="AI64" i="40"/>
  <c r="AI61" i="40"/>
  <c r="AI58" i="40"/>
  <c r="AI55" i="40"/>
  <c r="AI51" i="40"/>
  <c r="AI44" i="40"/>
  <c r="AI74" i="40"/>
  <c r="AI46" i="40"/>
  <c r="AI89" i="40"/>
  <c r="AI47" i="40"/>
  <c r="AJ47" i="40" s="1"/>
  <c r="AI16" i="40"/>
  <c r="AI15" i="40"/>
  <c r="AI14" i="40"/>
  <c r="AI114" i="40"/>
  <c r="AI62" i="40"/>
  <c r="AI59" i="40"/>
  <c r="AI56" i="40"/>
  <c r="AI49" i="40"/>
  <c r="AI77" i="40"/>
  <c r="AI65" i="40"/>
  <c r="AI53" i="40"/>
  <c r="AI43" i="40"/>
  <c r="AI5" i="40"/>
  <c r="AI13" i="40"/>
  <c r="AI10" i="40"/>
  <c r="AI30" i="40"/>
  <c r="AI7" i="40"/>
  <c r="AI8" i="40"/>
  <c r="AI6" i="40"/>
  <c r="AI48" i="40"/>
  <c r="AI9" i="40"/>
  <c r="AI68" i="40"/>
  <c r="AJ68" i="40" s="1"/>
  <c r="AI17" i="40"/>
  <c r="AI12" i="40"/>
  <c r="AJ12" i="40" s="1"/>
  <c r="AI40" i="40"/>
  <c r="AI39" i="40"/>
  <c r="AI26" i="40"/>
  <c r="AI29" i="40"/>
  <c r="AI41" i="40"/>
  <c r="AI42" i="40"/>
  <c r="AI11" i="40"/>
  <c r="BO381" i="40"/>
  <c r="BO380" i="40"/>
  <c r="BO379" i="40"/>
  <c r="BO378" i="40"/>
  <c r="BO377" i="40"/>
  <c r="BO376" i="40"/>
  <c r="BO375" i="40"/>
  <c r="BO372" i="40"/>
  <c r="BO369" i="40"/>
  <c r="BO373" i="40"/>
  <c r="BO370" i="40"/>
  <c r="BO374" i="40"/>
  <c r="BO356" i="40"/>
  <c r="BO353" i="40"/>
  <c r="BO367" i="40"/>
  <c r="BO366" i="40"/>
  <c r="BO365" i="40"/>
  <c r="BO362" i="40"/>
  <c r="BO354" i="40"/>
  <c r="BO371" i="40"/>
  <c r="BO368" i="40"/>
  <c r="BO361" i="40"/>
  <c r="BO360" i="40"/>
  <c r="BO357" i="40"/>
  <c r="BO352" i="40"/>
  <c r="BO364" i="40"/>
  <c r="BO363" i="40"/>
  <c r="BO358" i="40"/>
  <c r="BO359" i="40"/>
  <c r="BO351" i="40"/>
  <c r="BO337" i="40"/>
  <c r="BO349" i="40"/>
  <c r="BO348" i="40"/>
  <c r="BO346" i="40"/>
  <c r="BO339" i="40"/>
  <c r="BO334" i="40"/>
  <c r="BO331" i="40"/>
  <c r="BO350" i="40"/>
  <c r="BO336" i="40"/>
  <c r="BO332" i="40"/>
  <c r="BO329" i="40"/>
  <c r="BO355" i="40"/>
  <c r="BO347" i="40"/>
  <c r="BO345" i="40"/>
  <c r="BO344" i="40"/>
  <c r="BO338" i="40"/>
  <c r="BO343" i="40"/>
  <c r="BO335" i="40"/>
  <c r="BO342" i="40"/>
  <c r="BO341" i="40"/>
  <c r="BO324" i="40"/>
  <c r="BO321" i="40"/>
  <c r="BO318" i="40"/>
  <c r="BO315" i="40"/>
  <c r="BO312" i="40"/>
  <c r="BO302" i="40"/>
  <c r="BO299" i="40"/>
  <c r="BO296" i="40"/>
  <c r="BO293" i="40"/>
  <c r="BO328" i="40"/>
  <c r="BO327" i="40"/>
  <c r="BO330" i="40"/>
  <c r="BO323" i="40"/>
  <c r="BO320" i="40"/>
  <c r="BO317" i="40"/>
  <c r="BO314" i="40"/>
  <c r="BO340" i="40"/>
  <c r="BO333" i="40"/>
  <c r="BO322" i="40"/>
  <c r="BO310" i="40"/>
  <c r="BO304" i="40"/>
  <c r="BO303" i="40"/>
  <c r="BO313" i="40"/>
  <c r="BO309" i="40"/>
  <c r="BO301" i="40"/>
  <c r="BO300" i="40"/>
  <c r="BO305" i="40"/>
  <c r="BO291" i="40"/>
  <c r="BO288" i="40"/>
  <c r="BO325" i="40"/>
  <c r="BO308" i="40"/>
  <c r="BO294" i="40"/>
  <c r="BO326" i="40"/>
  <c r="BO319" i="40"/>
  <c r="BO289" i="40"/>
  <c r="BO287" i="40"/>
  <c r="BO298" i="40"/>
  <c r="BO284" i="40"/>
  <c r="BO307" i="40"/>
  <c r="BO306" i="40"/>
  <c r="BO280" i="40"/>
  <c r="BO279" i="40"/>
  <c r="BO278" i="40"/>
  <c r="BO277" i="40"/>
  <c r="BO276" i="40"/>
  <c r="BO275" i="40"/>
  <c r="BO274" i="40"/>
  <c r="BO273" i="40"/>
  <c r="BO272" i="40"/>
  <c r="BO271" i="40"/>
  <c r="BO270" i="40"/>
  <c r="BO269" i="40"/>
  <c r="BO268" i="40"/>
  <c r="BO267" i="40"/>
  <c r="BO266" i="40"/>
  <c r="BO265" i="40"/>
  <c r="BO264" i="40"/>
  <c r="BO263" i="40"/>
  <c r="BO262" i="40"/>
  <c r="BO261" i="40"/>
  <c r="BO260" i="40"/>
  <c r="BO259" i="40"/>
  <c r="BO258" i="40"/>
  <c r="BO257" i="40"/>
  <c r="BO256" i="40"/>
  <c r="BO255" i="40"/>
  <c r="BO254" i="40"/>
  <c r="BO290" i="40"/>
  <c r="BO295" i="40"/>
  <c r="BO311" i="40"/>
  <c r="BO316" i="40"/>
  <c r="BO297" i="40"/>
  <c r="BO283" i="40"/>
  <c r="BO286" i="40"/>
  <c r="BO281" i="40"/>
  <c r="BO253" i="40"/>
  <c r="BO250" i="40"/>
  <c r="BO247" i="40"/>
  <c r="BO244" i="40"/>
  <c r="BO241" i="40"/>
  <c r="BO238" i="40"/>
  <c r="BO235" i="40"/>
  <c r="BO232" i="40"/>
  <c r="BO229" i="40"/>
  <c r="BO226" i="40"/>
  <c r="BO223" i="40"/>
  <c r="BO285" i="40"/>
  <c r="BO292" i="40"/>
  <c r="BO231" i="40"/>
  <c r="BO246" i="40"/>
  <c r="BO239" i="40"/>
  <c r="BO251" i="40"/>
  <c r="BO233" i="40"/>
  <c r="BO243" i="40"/>
  <c r="BO248" i="40"/>
  <c r="BO282" i="40"/>
  <c r="BO252" i="40"/>
  <c r="BO249" i="40"/>
  <c r="BO228" i="40"/>
  <c r="BO219" i="40"/>
  <c r="BO216" i="40"/>
  <c r="BO213" i="40"/>
  <c r="BO210" i="40"/>
  <c r="BO209" i="40"/>
  <c r="BO208" i="40"/>
  <c r="BO207" i="40"/>
  <c r="BO206" i="40"/>
  <c r="BO205" i="40"/>
  <c r="BO204" i="40"/>
  <c r="BO203" i="40"/>
  <c r="BO202" i="40"/>
  <c r="BO201" i="40"/>
  <c r="BO234" i="40"/>
  <c r="BO224" i="40"/>
  <c r="BO222" i="40"/>
  <c r="BO230" i="40"/>
  <c r="BO220" i="40"/>
  <c r="BO217" i="40"/>
  <c r="BO214" i="40"/>
  <c r="BO211" i="40"/>
  <c r="BO242" i="40"/>
  <c r="BO225" i="40"/>
  <c r="BO240" i="40"/>
  <c r="BO236" i="40"/>
  <c r="BO245" i="40"/>
  <c r="BO221" i="40"/>
  <c r="BO227" i="40"/>
  <c r="BO212" i="40"/>
  <c r="BO200" i="40"/>
  <c r="BO197" i="40"/>
  <c r="BO194" i="40"/>
  <c r="BO237" i="40"/>
  <c r="BO218" i="40"/>
  <c r="BO215" i="40"/>
  <c r="BO170" i="40"/>
  <c r="BO169" i="40"/>
  <c r="BO189" i="40"/>
  <c r="BO180" i="40"/>
  <c r="BO168" i="40"/>
  <c r="BO196" i="40"/>
  <c r="BO185" i="40"/>
  <c r="BO167" i="40"/>
  <c r="BO195" i="40"/>
  <c r="BO190" i="40"/>
  <c r="BO181" i="40"/>
  <c r="BO166" i="40"/>
  <c r="BO163" i="40"/>
  <c r="BO160" i="40"/>
  <c r="BO157" i="40"/>
  <c r="BO154" i="40"/>
  <c r="BO193" i="40"/>
  <c r="BO198" i="40"/>
  <c r="BO186" i="40"/>
  <c r="BO199" i="40"/>
  <c r="BO191" i="40"/>
  <c r="BO182" i="40"/>
  <c r="BO187" i="40"/>
  <c r="BO178" i="40"/>
  <c r="BO177" i="40"/>
  <c r="BO176" i="40"/>
  <c r="BO175" i="40"/>
  <c r="BO183" i="40"/>
  <c r="BO174" i="40"/>
  <c r="BO164" i="40"/>
  <c r="BO152" i="40"/>
  <c r="BO151" i="40"/>
  <c r="BO156" i="40"/>
  <c r="BO162" i="40"/>
  <c r="BO161" i="40"/>
  <c r="BO150" i="40"/>
  <c r="BO147" i="40"/>
  <c r="BO153" i="40"/>
  <c r="BO158" i="40"/>
  <c r="BO149" i="40"/>
  <c r="BO146" i="40"/>
  <c r="BO184" i="40"/>
  <c r="BO172" i="40"/>
  <c r="BO188" i="40"/>
  <c r="BO165" i="40"/>
  <c r="BO179" i="40"/>
  <c r="BO173" i="40"/>
  <c r="BO159" i="40"/>
  <c r="BO148" i="40"/>
  <c r="BO120" i="40"/>
  <c r="BO110" i="40"/>
  <c r="BO109" i="40"/>
  <c r="BO108" i="40"/>
  <c r="BO107" i="40"/>
  <c r="BO106" i="40"/>
  <c r="BO105" i="40"/>
  <c r="BO104" i="40"/>
  <c r="BO103" i="40"/>
  <c r="BO102" i="40"/>
  <c r="BO101" i="40"/>
  <c r="BO100" i="40"/>
  <c r="BO99" i="40"/>
  <c r="BO98" i="40"/>
  <c r="BO97" i="40"/>
  <c r="BO96" i="40"/>
  <c r="BO95" i="40"/>
  <c r="BO94" i="40"/>
  <c r="BO93" i="40"/>
  <c r="BO92" i="40"/>
  <c r="BO91" i="40"/>
  <c r="BO90" i="40"/>
  <c r="BO89" i="40"/>
  <c r="BO88" i="40"/>
  <c r="BO87" i="40"/>
  <c r="BO86" i="40"/>
  <c r="BO85" i="40"/>
  <c r="BO84" i="40"/>
  <c r="BO83" i="40"/>
  <c r="BO82" i="40"/>
  <c r="BO81" i="40"/>
  <c r="BO80" i="40"/>
  <c r="BO79" i="40"/>
  <c r="BO116" i="40"/>
  <c r="BO113" i="40"/>
  <c r="BO143" i="40"/>
  <c r="BO140" i="40"/>
  <c r="BO137" i="40"/>
  <c r="BO134" i="40"/>
  <c r="BO111" i="40"/>
  <c r="BO126" i="40"/>
  <c r="BO131" i="40"/>
  <c r="BO130" i="40"/>
  <c r="BO129" i="40"/>
  <c r="BO124" i="40"/>
  <c r="BO123" i="40"/>
  <c r="BO122" i="40"/>
  <c r="BO119" i="40"/>
  <c r="BO115" i="40"/>
  <c r="BO171" i="40"/>
  <c r="BO144" i="40"/>
  <c r="BO141" i="40"/>
  <c r="BO138" i="40"/>
  <c r="BO135" i="40"/>
  <c r="BO132" i="40"/>
  <c r="BO112" i="40"/>
  <c r="BO128" i="40"/>
  <c r="BO125" i="40"/>
  <c r="BO155" i="40"/>
  <c r="BO121" i="40"/>
  <c r="BO142" i="40"/>
  <c r="BO139" i="40"/>
  <c r="BO136" i="40"/>
  <c r="BO133" i="40"/>
  <c r="BO192" i="40"/>
  <c r="BO145" i="40"/>
  <c r="BO76" i="40"/>
  <c r="BO73" i="40"/>
  <c r="BO70" i="40"/>
  <c r="BO67" i="40"/>
  <c r="BO64" i="40"/>
  <c r="BO63" i="40"/>
  <c r="BO62" i="40"/>
  <c r="BO61" i="40"/>
  <c r="BO60" i="40"/>
  <c r="BO59" i="40"/>
  <c r="BO58" i="40"/>
  <c r="BO57" i="40"/>
  <c r="BO56" i="40"/>
  <c r="BO55" i="40"/>
  <c r="BO54" i="40"/>
  <c r="BO53" i="40"/>
  <c r="BO52" i="40"/>
  <c r="BO51" i="40"/>
  <c r="BO50" i="40"/>
  <c r="BO49" i="40"/>
  <c r="BO48" i="40"/>
  <c r="BO47" i="40"/>
  <c r="BO118" i="40"/>
  <c r="BO127" i="40"/>
  <c r="BO78" i="40"/>
  <c r="BO75" i="40"/>
  <c r="BO72" i="40"/>
  <c r="BO114" i="40"/>
  <c r="BO68" i="40"/>
  <c r="BO65" i="40"/>
  <c r="BO77" i="40"/>
  <c r="BO74" i="40"/>
  <c r="BO71" i="40"/>
  <c r="BO7" i="40"/>
  <c r="BO13" i="40"/>
  <c r="BO12" i="40"/>
  <c r="BO11" i="40"/>
  <c r="BO10" i="40"/>
  <c r="BO9" i="40"/>
  <c r="BO8" i="40"/>
  <c r="BO117" i="40"/>
  <c r="BO42" i="40"/>
  <c r="BO41" i="40"/>
  <c r="BO40" i="40"/>
  <c r="BO30" i="40"/>
  <c r="BO29" i="40"/>
  <c r="BO39" i="40"/>
  <c r="BO26" i="40"/>
  <c r="BO6" i="40"/>
  <c r="BO5" i="40"/>
  <c r="BO43" i="40"/>
  <c r="BO38" i="40"/>
  <c r="BO37" i="40"/>
  <c r="BO36" i="40"/>
  <c r="BO35" i="40"/>
  <c r="BO34" i="40"/>
  <c r="BO33" i="40"/>
  <c r="BO32" i="40"/>
  <c r="BO31" i="40"/>
  <c r="BO22" i="40"/>
  <c r="BO45" i="40"/>
  <c r="BO44" i="40"/>
  <c r="BO28" i="40"/>
  <c r="BO27" i="40"/>
  <c r="BO25" i="40"/>
  <c r="BO24" i="40"/>
  <c r="BO23" i="40"/>
  <c r="BO18" i="40"/>
  <c r="BO21" i="40"/>
  <c r="BO20" i="40"/>
  <c r="BO19" i="40"/>
  <c r="BO66" i="40"/>
  <c r="BO17" i="40"/>
  <c r="BO46" i="40"/>
  <c r="BO16" i="40"/>
  <c r="BO15" i="40"/>
  <c r="BO69" i="40"/>
  <c r="BO14" i="40"/>
  <c r="BO4" i="40"/>
  <c r="BO3" i="40"/>
  <c r="BO2" i="40"/>
  <c r="AD381" i="40"/>
  <c r="AD364" i="40"/>
  <c r="AD344" i="40"/>
  <c r="AD308" i="40"/>
  <c r="AD304" i="40"/>
  <c r="AD300" i="40"/>
  <c r="AD275" i="40"/>
  <c r="AD298" i="40"/>
  <c r="AD283" i="40"/>
  <c r="AD259" i="40"/>
  <c r="AD282" i="40"/>
  <c r="AD233" i="40"/>
  <c r="AD175" i="40"/>
  <c r="AD202" i="40"/>
  <c r="AD378" i="40"/>
  <c r="AD380" i="40"/>
  <c r="AD359" i="40"/>
  <c r="AD361" i="40"/>
  <c r="AD343" i="40"/>
  <c r="AD333" i="40"/>
  <c r="AD327" i="40"/>
  <c r="AD325" i="40"/>
  <c r="AD318" i="40"/>
  <c r="AD328" i="40"/>
  <c r="AD274" i="40"/>
  <c r="AD256" i="40"/>
  <c r="AD263" i="40"/>
  <c r="AD260" i="40"/>
  <c r="AD238" i="40"/>
  <c r="AD237" i="40"/>
  <c r="AD228" i="40"/>
  <c r="AD236" i="40"/>
  <c r="AD222" i="40"/>
  <c r="AD172" i="40"/>
  <c r="AD201" i="40"/>
  <c r="AD190" i="40"/>
  <c r="AD191" i="40"/>
  <c r="AD134" i="40"/>
  <c r="AD107" i="40"/>
  <c r="AD95" i="40"/>
  <c r="AD83" i="40"/>
  <c r="AD112" i="40"/>
  <c r="AD120" i="40"/>
  <c r="AD67" i="40"/>
  <c r="AD56" i="40"/>
  <c r="AD66" i="40"/>
  <c r="AD40" i="40"/>
  <c r="AD36" i="40"/>
  <c r="AD25" i="40"/>
  <c r="AD374" i="40"/>
  <c r="AD334" i="40"/>
  <c r="AD335" i="40"/>
  <c r="AD330" i="40"/>
  <c r="AD322" i="40"/>
  <c r="AD294" i="40"/>
  <c r="AD273" i="40"/>
  <c r="AD309" i="40"/>
  <c r="AD306" i="40"/>
  <c r="AD287" i="40"/>
  <c r="AD250" i="40"/>
  <c r="AD254" i="40"/>
  <c r="AD220" i="40"/>
  <c r="AD223" i="40"/>
  <c r="AD231" i="40"/>
  <c r="AD219" i="40"/>
  <c r="AD169" i="40"/>
  <c r="AD234" i="40"/>
  <c r="AD184" i="40"/>
  <c r="AD200" i="40"/>
  <c r="AD197" i="40"/>
  <c r="AD145" i="40"/>
  <c r="AD133" i="40"/>
  <c r="AD106" i="40"/>
  <c r="AD94" i="40"/>
  <c r="AD55" i="40"/>
  <c r="AD123" i="40"/>
  <c r="AD30" i="40"/>
  <c r="AD35" i="40"/>
  <c r="AD375" i="40"/>
  <c r="AD356" i="40"/>
  <c r="AD372" i="40"/>
  <c r="AD365" i="40"/>
  <c r="AD353" i="40"/>
  <c r="AD348" i="40"/>
  <c r="AD326" i="40"/>
  <c r="AD303" i="40"/>
  <c r="AD286" i="40"/>
  <c r="AD281" i="40"/>
  <c r="AD269" i="40"/>
  <c r="AD257" i="40"/>
  <c r="AD232" i="40"/>
  <c r="AD208" i="40"/>
  <c r="AD249" i="40"/>
  <c r="AD235" i="40"/>
  <c r="AD171" i="40"/>
  <c r="AD366" i="40"/>
  <c r="AD345" i="40"/>
  <c r="AD337" i="40"/>
  <c r="AD320" i="40"/>
  <c r="AD324" i="40"/>
  <c r="AD307" i="40"/>
  <c r="AD279" i="40"/>
  <c r="AD267" i="40"/>
  <c r="AD261" i="40"/>
  <c r="AD241" i="40"/>
  <c r="AD251" i="40"/>
  <c r="AD242" i="40"/>
  <c r="AD206" i="40"/>
  <c r="AD188" i="40"/>
  <c r="AD189" i="40"/>
  <c r="AD213" i="40"/>
  <c r="AD195" i="40"/>
  <c r="AD160" i="40"/>
  <c r="AD157" i="40"/>
  <c r="AD139" i="40"/>
  <c r="AD127" i="40"/>
  <c r="AD100" i="40"/>
  <c r="AD88" i="40"/>
  <c r="AD159" i="40"/>
  <c r="AD61" i="40"/>
  <c r="AD49" i="40"/>
  <c r="AD71" i="40"/>
  <c r="AD8" i="40"/>
  <c r="AD44" i="40"/>
  <c r="AD14" i="40"/>
  <c r="AW28" i="40"/>
  <c r="AW52" i="40"/>
  <c r="AW21" i="40"/>
  <c r="AW64" i="40"/>
  <c r="AW183" i="40"/>
  <c r="AW255" i="40"/>
  <c r="AW280" i="40"/>
  <c r="AT377" i="40"/>
  <c r="AD3" i="40"/>
  <c r="AD22" i="40"/>
  <c r="AD47" i="40"/>
  <c r="AD62" i="40"/>
  <c r="AD72" i="40"/>
  <c r="AD117" i="40"/>
  <c r="AD89" i="40"/>
  <c r="AD104" i="40"/>
  <c r="AD162" i="40"/>
  <c r="AD140" i="40"/>
  <c r="AD148" i="40"/>
  <c r="AD170" i="40"/>
  <c r="AD209" i="40"/>
  <c r="AD240" i="40"/>
  <c r="AD264" i="40"/>
  <c r="AD277" i="40"/>
  <c r="AD310" i="40"/>
  <c r="AD342" i="40"/>
  <c r="AD358" i="40"/>
  <c r="AG362" i="40"/>
  <c r="AD369" i="40"/>
  <c r="AL43" i="40"/>
  <c r="AL175" i="40"/>
  <c r="AL329" i="40"/>
  <c r="AL359" i="40"/>
  <c r="BD13" i="40"/>
  <c r="BD72" i="40"/>
  <c r="BD156" i="40"/>
  <c r="BD97" i="40"/>
  <c r="BD235" i="40"/>
  <c r="BD322" i="40"/>
  <c r="BD370" i="40"/>
  <c r="AO268" i="40"/>
  <c r="BD33" i="40"/>
  <c r="BD57" i="40"/>
  <c r="BD129" i="40"/>
  <c r="BD99" i="40"/>
  <c r="BD133" i="40"/>
  <c r="BD254" i="40"/>
  <c r="BD280" i="40"/>
  <c r="BD363" i="40"/>
  <c r="I40" i="40"/>
  <c r="I47" i="40" s="1"/>
  <c r="BF336" i="40" s="1"/>
  <c r="BH336" i="40" s="1"/>
  <c r="BD15" i="40"/>
  <c r="BD127" i="40"/>
  <c r="BD153" i="40"/>
  <c r="BD204" i="40"/>
  <c r="BD269" i="40"/>
  <c r="BD292" i="40"/>
  <c r="E40" i="40"/>
  <c r="E47" i="40" s="1"/>
  <c r="AP361" i="40" s="1"/>
  <c r="BD44" i="40"/>
  <c r="BD138" i="40"/>
  <c r="BD79" i="40"/>
  <c r="BD145" i="40"/>
  <c r="BD207" i="40"/>
  <c r="BD241" i="40"/>
  <c r="BD272" i="40"/>
  <c r="BD314" i="40"/>
  <c r="BD333" i="40"/>
  <c r="P31" i="40"/>
  <c r="BD74" i="40"/>
  <c r="BD50" i="40"/>
  <c r="BD62" i="40"/>
  <c r="BD252" i="40"/>
  <c r="BD343" i="40"/>
  <c r="BD4" i="40"/>
  <c r="BD27" i="40"/>
  <c r="BD5" i="40"/>
  <c r="BD105" i="40"/>
  <c r="BD195" i="40"/>
  <c r="BD361" i="40"/>
  <c r="L23" i="4"/>
  <c r="C36" i="4"/>
  <c r="C19" i="4"/>
  <c r="B36" i="4"/>
  <c r="B20" i="4"/>
  <c r="D36" i="4"/>
  <c r="D19" i="4"/>
  <c r="L5" i="4"/>
  <c r="I6" i="4"/>
  <c r="L6" i="4" s="1"/>
  <c r="C64" i="4"/>
  <c r="C65" i="4" s="1"/>
  <c r="C66" i="4" s="1"/>
  <c r="D61" i="4"/>
  <c r="D60" i="4"/>
  <c r="D62" i="4" s="1"/>
  <c r="D56" i="4"/>
  <c r="D58" i="4" s="1"/>
  <c r="D57" i="4"/>
  <c r="L13" i="4"/>
  <c r="I14" i="4"/>
  <c r="L14" i="4" s="1"/>
  <c r="I7" i="4"/>
  <c r="L7" i="4" s="1"/>
  <c r="L18" i="4"/>
  <c r="I15" i="4"/>
  <c r="L15" i="4" s="1"/>
  <c r="AN182" i="40" l="1"/>
  <c r="AN221" i="40"/>
  <c r="AN285" i="40"/>
  <c r="AJ241" i="40"/>
  <c r="AJ44" i="40"/>
  <c r="AJ79" i="40"/>
  <c r="AJ129" i="40"/>
  <c r="AJ190" i="40"/>
  <c r="AJ287" i="40"/>
  <c r="AJ96" i="40"/>
  <c r="AJ187" i="40"/>
  <c r="AJ150" i="40"/>
  <c r="AJ215" i="40"/>
  <c r="AJ261" i="40"/>
  <c r="AJ364" i="40"/>
  <c r="AJ3" i="40"/>
  <c r="AJ153" i="40"/>
  <c r="AJ182" i="40"/>
  <c r="AJ195" i="40"/>
  <c r="AJ90" i="40"/>
  <c r="AJ40" i="40"/>
  <c r="AJ22" i="40"/>
  <c r="AJ57" i="40"/>
  <c r="AJ178" i="40"/>
  <c r="AJ318" i="40"/>
  <c r="AJ376" i="40"/>
  <c r="AJ125" i="40"/>
  <c r="AJ137" i="40"/>
  <c r="AJ260" i="40"/>
  <c r="AJ265" i="40"/>
  <c r="AJ301" i="40"/>
  <c r="AJ355" i="40"/>
  <c r="AJ103" i="40"/>
  <c r="AJ343" i="40"/>
  <c r="AF151" i="40"/>
  <c r="AJ65" i="40"/>
  <c r="AJ23" i="40"/>
  <c r="AJ207" i="40"/>
  <c r="AV88" i="40"/>
  <c r="AV214" i="40"/>
  <c r="AV350" i="40"/>
  <c r="BR50" i="40"/>
  <c r="BR142" i="40"/>
  <c r="BR44" i="40"/>
  <c r="BR129" i="40"/>
  <c r="BR122" i="40"/>
  <c r="BT122" i="40" s="1"/>
  <c r="BR348" i="40"/>
  <c r="BR181" i="40"/>
  <c r="BT181" i="40" s="1"/>
  <c r="BR69" i="40"/>
  <c r="BT69" i="40" s="1"/>
  <c r="BR128" i="40"/>
  <c r="BR93" i="40"/>
  <c r="BT93" i="40" s="1"/>
  <c r="BR90" i="40"/>
  <c r="BT90" i="40" s="1"/>
  <c r="BR249" i="40"/>
  <c r="BT249" i="40" s="1"/>
  <c r="AO308" i="40"/>
  <c r="AO304" i="40"/>
  <c r="AO323" i="40"/>
  <c r="AO71" i="40"/>
  <c r="AO208" i="40"/>
  <c r="AO233" i="40"/>
  <c r="AO201" i="40"/>
  <c r="AO354" i="40"/>
  <c r="AO196" i="40"/>
  <c r="AO312" i="40"/>
  <c r="AO189" i="40"/>
  <c r="AO371" i="40"/>
  <c r="AO154" i="40"/>
  <c r="AO372" i="40"/>
  <c r="AO301" i="40"/>
  <c r="AO133" i="40"/>
  <c r="AO310" i="40"/>
  <c r="AO96" i="40"/>
  <c r="AO106" i="40"/>
  <c r="AO235" i="40"/>
  <c r="AO24" i="40"/>
  <c r="AO4" i="40"/>
  <c r="AO80" i="40"/>
  <c r="AO297" i="40"/>
  <c r="AO159" i="40"/>
  <c r="AO81" i="40"/>
  <c r="AO324" i="40"/>
  <c r="AO178" i="40"/>
  <c r="AO344" i="40"/>
  <c r="AJ16" i="40"/>
  <c r="AJ167" i="40"/>
  <c r="AJ240" i="40"/>
  <c r="AJ21" i="40"/>
  <c r="BR102" i="40"/>
  <c r="BT102" i="40" s="1"/>
  <c r="AO153" i="40"/>
  <c r="AJ333" i="40"/>
  <c r="BR297" i="40"/>
  <c r="AJ66" i="40"/>
  <c r="BR67" i="40"/>
  <c r="BT67" i="40" s="1"/>
  <c r="AJ91" i="40"/>
  <c r="AJ281" i="40"/>
  <c r="AJ335" i="40"/>
  <c r="BR47" i="40"/>
  <c r="BT47" i="40" s="1"/>
  <c r="AJ9" i="40"/>
  <c r="AJ233" i="40"/>
  <c r="AV11" i="40"/>
  <c r="BR244" i="40"/>
  <c r="BT244" i="40" s="1"/>
  <c r="AF45" i="40"/>
  <c r="AF63" i="40"/>
  <c r="AN69" i="40"/>
  <c r="AN216" i="40"/>
  <c r="AN240" i="40"/>
  <c r="AJ26" i="40"/>
  <c r="AJ14" i="40"/>
  <c r="AJ52" i="40"/>
  <c r="AJ122" i="40"/>
  <c r="AJ134" i="40"/>
  <c r="AJ185" i="40"/>
  <c r="AJ199" i="40"/>
  <c r="AJ170" i="40"/>
  <c r="AJ231" i="40"/>
  <c r="AJ256" i="40"/>
  <c r="AJ288" i="40"/>
  <c r="AJ325" i="40"/>
  <c r="AJ358" i="40"/>
  <c r="AJ282" i="40"/>
  <c r="AJ348" i="40"/>
  <c r="AN262" i="40"/>
  <c r="AV87" i="40"/>
  <c r="AG33" i="40"/>
  <c r="AJ49" i="40"/>
  <c r="AJ70" i="40"/>
  <c r="AJ171" i="40"/>
  <c r="AG277" i="40"/>
  <c r="AW177" i="40"/>
  <c r="AG115" i="40"/>
  <c r="AF239" i="40"/>
  <c r="AV133" i="40"/>
  <c r="AV338" i="40"/>
  <c r="AG219" i="40"/>
  <c r="AJ72" i="40"/>
  <c r="AJ107" i="40"/>
  <c r="AJ196" i="40"/>
  <c r="AJ155" i="40"/>
  <c r="AJ203" i="40"/>
  <c r="AJ266" i="40"/>
  <c r="AJ298" i="40"/>
  <c r="AJ352" i="40"/>
  <c r="AJ368" i="40"/>
  <c r="AW366" i="40"/>
  <c r="AW206" i="40"/>
  <c r="AW119" i="40"/>
  <c r="AG52" i="40"/>
  <c r="AV26" i="40"/>
  <c r="AV104" i="40"/>
  <c r="AV122" i="40"/>
  <c r="AV353" i="40"/>
  <c r="AF75" i="40"/>
  <c r="AJ213" i="40"/>
  <c r="AJ38" i="40"/>
  <c r="AJ132" i="40"/>
  <c r="AJ144" i="40"/>
  <c r="AJ184" i="40"/>
  <c r="AJ273" i="40"/>
  <c r="AJ319" i="40"/>
  <c r="AJ345" i="40"/>
  <c r="AJ354" i="40"/>
  <c r="AG266" i="40"/>
  <c r="AG44" i="40"/>
  <c r="AN20" i="40"/>
  <c r="AN127" i="40"/>
  <c r="AN246" i="40"/>
  <c r="AN287" i="40"/>
  <c r="AN361" i="40"/>
  <c r="AG311" i="40"/>
  <c r="AF48" i="40"/>
  <c r="AV155" i="40"/>
  <c r="AV94" i="40"/>
  <c r="AV124" i="40"/>
  <c r="AV175" i="40"/>
  <c r="AV255" i="40"/>
  <c r="AJ226" i="40"/>
  <c r="AJ307" i="40"/>
  <c r="AV41" i="40"/>
  <c r="AJ204" i="40"/>
  <c r="AJ248" i="40"/>
  <c r="AJ269" i="40"/>
  <c r="AJ270" i="40"/>
  <c r="AJ316" i="40"/>
  <c r="AN268" i="40"/>
  <c r="AN309" i="40"/>
  <c r="AG262" i="40"/>
  <c r="AG147" i="40"/>
  <c r="AV225" i="40"/>
  <c r="AW276" i="40"/>
  <c r="AJ29" i="40"/>
  <c r="AJ88" i="40"/>
  <c r="AJ110" i="40"/>
  <c r="AJ133" i="40"/>
  <c r="AJ145" i="40"/>
  <c r="AJ219" i="40"/>
  <c r="AJ285" i="40"/>
  <c r="AJ314" i="40"/>
  <c r="AJ328" i="40"/>
  <c r="AJ374" i="40"/>
  <c r="AJ363" i="40"/>
  <c r="AG32" i="40"/>
  <c r="AN214" i="40"/>
  <c r="AG89" i="40"/>
  <c r="AW363" i="40"/>
  <c r="AF42" i="40"/>
  <c r="AF116" i="40"/>
  <c r="AF129" i="40"/>
  <c r="AF155" i="40"/>
  <c r="AF289" i="40"/>
  <c r="AV73" i="40"/>
  <c r="AV162" i="40"/>
  <c r="AV181" i="40"/>
  <c r="AO356" i="40"/>
  <c r="AO288" i="40"/>
  <c r="AO169" i="40"/>
  <c r="AO26" i="40"/>
  <c r="AO225" i="40"/>
  <c r="AO60" i="40"/>
  <c r="AO347" i="40"/>
  <c r="AO163" i="40"/>
  <c r="AO66" i="40"/>
  <c r="AO346" i="40"/>
  <c r="AO185" i="40"/>
  <c r="AO275" i="40"/>
  <c r="AO41" i="40"/>
  <c r="AO306" i="40"/>
  <c r="AO237" i="40"/>
  <c r="AO30" i="40"/>
  <c r="AN63" i="40"/>
  <c r="AN97" i="40"/>
  <c r="AV290" i="40"/>
  <c r="AO343" i="40"/>
  <c r="AO359" i="40"/>
  <c r="AO264" i="40"/>
  <c r="AO108" i="40"/>
  <c r="AO272" i="40"/>
  <c r="AO48" i="40"/>
  <c r="AO342" i="40"/>
  <c r="AO165" i="40"/>
  <c r="AO9" i="40"/>
  <c r="AO314" i="40"/>
  <c r="AO217" i="40"/>
  <c r="AO381" i="40"/>
  <c r="AO216" i="40"/>
  <c r="AO36" i="40"/>
  <c r="AO316" i="40"/>
  <c r="AO242" i="40"/>
  <c r="AO34" i="40"/>
  <c r="AO376" i="40"/>
  <c r="AO276" i="40"/>
  <c r="AO140" i="40"/>
  <c r="AO360" i="40"/>
  <c r="AO243" i="40"/>
  <c r="AO69" i="40"/>
  <c r="AO254" i="40"/>
  <c r="AO94" i="40"/>
  <c r="AO6" i="40"/>
  <c r="AO286" i="40"/>
  <c r="AO155" i="40"/>
  <c r="AO349" i="40"/>
  <c r="AO184" i="40"/>
  <c r="AO247" i="40"/>
  <c r="AO100" i="40"/>
  <c r="AV329" i="40"/>
  <c r="AO375" i="40"/>
  <c r="AO266" i="40"/>
  <c r="AO75" i="40"/>
  <c r="AO348" i="40"/>
  <c r="AO166" i="40"/>
  <c r="AO10" i="40"/>
  <c r="AO258" i="40"/>
  <c r="AO128" i="40"/>
  <c r="AO277" i="40"/>
  <c r="AO170" i="40"/>
  <c r="AO335" i="40"/>
  <c r="AO214" i="40"/>
  <c r="AO278" i="40"/>
  <c r="AO145" i="40"/>
  <c r="AN56" i="40"/>
  <c r="AN303" i="40"/>
  <c r="AV57" i="40"/>
  <c r="AV90" i="40"/>
  <c r="AV91" i="40"/>
  <c r="AV217" i="40"/>
  <c r="AV320" i="40"/>
  <c r="AV339" i="40"/>
  <c r="AV371" i="40"/>
  <c r="AO366" i="40"/>
  <c r="AO231" i="40"/>
  <c r="AO61" i="40"/>
  <c r="AO315" i="40"/>
  <c r="AO167" i="40"/>
  <c r="AO229" i="40"/>
  <c r="AO134" i="40"/>
  <c r="AO257" i="40"/>
  <c r="AO121" i="40"/>
  <c r="AO311" i="40"/>
  <c r="AO228" i="40"/>
  <c r="AO248" i="40"/>
  <c r="AO124" i="40"/>
  <c r="AN113" i="40"/>
  <c r="AF126" i="40"/>
  <c r="AO364" i="40"/>
  <c r="AO202" i="40"/>
  <c r="AO49" i="40"/>
  <c r="AO293" i="40"/>
  <c r="AO107" i="40"/>
  <c r="AO252" i="40"/>
  <c r="AO90" i="40"/>
  <c r="AO370" i="40"/>
  <c r="AO281" i="40"/>
  <c r="AO103" i="40"/>
  <c r="AO330" i="40"/>
  <c r="AO212" i="40"/>
  <c r="AO379" i="40"/>
  <c r="AO246" i="40"/>
  <c r="AO114" i="40"/>
  <c r="AV164" i="40"/>
  <c r="AO190" i="40"/>
  <c r="AO313" i="40"/>
  <c r="AO95" i="40"/>
  <c r="AO200" i="40"/>
  <c r="AO88" i="40"/>
  <c r="AO336" i="40"/>
  <c r="AO256" i="40"/>
  <c r="AO91" i="40"/>
  <c r="AO292" i="40"/>
  <c r="AO168" i="40"/>
  <c r="AO331" i="40"/>
  <c r="AO206" i="40"/>
  <c r="AO67" i="40"/>
  <c r="AN295" i="40"/>
  <c r="AV30" i="40"/>
  <c r="AV49" i="40"/>
  <c r="AV27" i="40"/>
  <c r="AO318" i="40"/>
  <c r="AO177" i="40"/>
  <c r="AO82" i="40"/>
  <c r="AO261" i="40"/>
  <c r="AO115" i="40"/>
  <c r="AO369" i="40"/>
  <c r="AO188" i="40"/>
  <c r="AO59" i="40"/>
  <c r="AO219" i="40"/>
  <c r="AO282" i="40"/>
  <c r="AO162" i="40"/>
  <c r="AO340" i="40"/>
  <c r="AO194" i="40"/>
  <c r="AO53" i="40"/>
  <c r="AJ148" i="40"/>
  <c r="AF210" i="40"/>
  <c r="AO74" i="40"/>
  <c r="AO296" i="40"/>
  <c r="AO175" i="40"/>
  <c r="AO44" i="40"/>
  <c r="AO232" i="40"/>
  <c r="AO137" i="40"/>
  <c r="AO374" i="40"/>
  <c r="AO230" i="40"/>
  <c r="AO47" i="40"/>
  <c r="AO357" i="40"/>
  <c r="AO209" i="40"/>
  <c r="AO274" i="40"/>
  <c r="AO102" i="40"/>
  <c r="AO305" i="40"/>
  <c r="AO182" i="40"/>
  <c r="AO65" i="40"/>
  <c r="AV138" i="40"/>
  <c r="AO327" i="40"/>
  <c r="AO147" i="40"/>
  <c r="AO11" i="40"/>
  <c r="AO267" i="40"/>
  <c r="AO72" i="40"/>
  <c r="AO365" i="40"/>
  <c r="AO218" i="40"/>
  <c r="AO89" i="40"/>
  <c r="AO350" i="40"/>
  <c r="AO197" i="40"/>
  <c r="AO253" i="40"/>
  <c r="AO55" i="40"/>
  <c r="AO325" i="40"/>
  <c r="AO285" i="40"/>
  <c r="AO15" i="40"/>
  <c r="AN327" i="40"/>
  <c r="AV74" i="40"/>
  <c r="AV154" i="40"/>
  <c r="AV127" i="40"/>
  <c r="AW155" i="40"/>
  <c r="AV43" i="40"/>
  <c r="AV168" i="40"/>
  <c r="AV16" i="40"/>
  <c r="AV31" i="40"/>
  <c r="AV83" i="40"/>
  <c r="AV100" i="40"/>
  <c r="AV113" i="40"/>
  <c r="AV142" i="40"/>
  <c r="AV264" i="40"/>
  <c r="AV335" i="40"/>
  <c r="AV375" i="40"/>
  <c r="AV13" i="40"/>
  <c r="AV53" i="40"/>
  <c r="AW347" i="40"/>
  <c r="AW86" i="40"/>
  <c r="AW123" i="40"/>
  <c r="AW238" i="40"/>
  <c r="AW296" i="40"/>
  <c r="AW370" i="40"/>
  <c r="AW108" i="40"/>
  <c r="AW170" i="40"/>
  <c r="AW234" i="40"/>
  <c r="AW321" i="40"/>
  <c r="AW151" i="40"/>
  <c r="AW341" i="40"/>
  <c r="AW217" i="40"/>
  <c r="AW48" i="40"/>
  <c r="AW193" i="40"/>
  <c r="AW30" i="40"/>
  <c r="AJ223" i="40"/>
  <c r="AW340" i="40"/>
  <c r="AW135" i="40"/>
  <c r="AW216" i="40"/>
  <c r="AW288" i="40"/>
  <c r="AW371" i="40"/>
  <c r="AW184" i="40"/>
  <c r="AW210" i="40"/>
  <c r="AW305" i="40"/>
  <c r="AW133" i="40"/>
  <c r="AW345" i="40"/>
  <c r="AW167" i="40"/>
  <c r="AW17" i="40"/>
  <c r="AF329" i="40"/>
  <c r="AV60" i="40"/>
  <c r="AV89" i="40"/>
  <c r="AV114" i="40"/>
  <c r="AV182" i="40"/>
  <c r="AV238" i="40"/>
  <c r="AV233" i="40"/>
  <c r="AV221" i="40"/>
  <c r="AV366" i="40"/>
  <c r="AV381" i="40"/>
  <c r="AW197" i="40"/>
  <c r="AW6" i="40"/>
  <c r="AW66" i="40"/>
  <c r="AW176" i="40"/>
  <c r="AW264" i="40"/>
  <c r="AW18" i="40"/>
  <c r="AW201" i="40"/>
  <c r="AW351" i="40"/>
  <c r="AW286" i="40"/>
  <c r="AW111" i="40"/>
  <c r="AN372" i="40"/>
  <c r="AW318" i="40"/>
  <c r="AW188" i="40"/>
  <c r="AW38" i="40"/>
  <c r="AV134" i="40"/>
  <c r="AV161" i="40"/>
  <c r="AW376" i="40"/>
  <c r="AW137" i="40"/>
  <c r="AW262" i="40"/>
  <c r="AW270" i="40"/>
  <c r="AW353" i="40"/>
  <c r="AW243" i="40"/>
  <c r="AW97" i="40"/>
  <c r="AW302" i="40"/>
  <c r="AW157" i="40"/>
  <c r="AW32" i="40"/>
  <c r="AF221" i="40"/>
  <c r="AV63" i="40"/>
  <c r="AV6" i="40"/>
  <c r="AV48" i="40"/>
  <c r="AV70" i="40"/>
  <c r="AV93" i="40"/>
  <c r="AV160" i="40"/>
  <c r="AV149" i="40"/>
  <c r="AW122" i="40"/>
  <c r="AW313" i="40"/>
  <c r="AW60" i="40"/>
  <c r="AW118" i="40"/>
  <c r="AW287" i="40"/>
  <c r="AW242" i="40"/>
  <c r="AW61" i="40"/>
  <c r="AW306" i="40"/>
  <c r="AW132" i="40"/>
  <c r="AF295" i="40"/>
  <c r="AV118" i="40"/>
  <c r="AV150" i="40"/>
  <c r="AV359" i="40"/>
  <c r="AW283" i="40"/>
  <c r="AW158" i="40"/>
  <c r="AF371" i="40"/>
  <c r="AV47" i="40"/>
  <c r="AW154" i="40"/>
  <c r="AW260" i="40"/>
  <c r="AW130" i="40"/>
  <c r="AW358" i="40"/>
  <c r="AW342" i="40"/>
  <c r="AW100" i="40"/>
  <c r="AW171" i="40"/>
  <c r="AW249" i="40"/>
  <c r="AW334" i="40"/>
  <c r="AW142" i="40"/>
  <c r="AW223" i="40"/>
  <c r="AW235" i="40"/>
  <c r="AW35" i="40"/>
  <c r="AW240" i="40"/>
  <c r="AW110" i="40"/>
  <c r="AV29" i="40"/>
  <c r="AW101" i="40"/>
  <c r="AW83" i="40"/>
  <c r="AX22" i="40"/>
  <c r="AZ22" i="40" s="1"/>
  <c r="AW298" i="40"/>
  <c r="AW115" i="40"/>
  <c r="AW211" i="40"/>
  <c r="AW79" i="40"/>
  <c r="AW161" i="40"/>
  <c r="AW218" i="40"/>
  <c r="AW317" i="40"/>
  <c r="AW379" i="40"/>
  <c r="AW198" i="40"/>
  <c r="AW12" i="40"/>
  <c r="AW239" i="40"/>
  <c r="AW95" i="40"/>
  <c r="AF109" i="40"/>
  <c r="AW322" i="40"/>
  <c r="AV54" i="40"/>
  <c r="AV185" i="40"/>
  <c r="AV208" i="40"/>
  <c r="AV224" i="40"/>
  <c r="AV277" i="40"/>
  <c r="AV325" i="40"/>
  <c r="AW350" i="40"/>
  <c r="AW245" i="40"/>
  <c r="AW253" i="40"/>
  <c r="AW290" i="40"/>
  <c r="AW89" i="40"/>
  <c r="AW278" i="40"/>
  <c r="AW328" i="40"/>
  <c r="AW301" i="40"/>
  <c r="AW369" i="40"/>
  <c r="AW185" i="40"/>
  <c r="AW241" i="40"/>
  <c r="AW88" i="40"/>
  <c r="AF376" i="40"/>
  <c r="AW159" i="40"/>
  <c r="AV14" i="40"/>
  <c r="AV211" i="40"/>
  <c r="AV171" i="40"/>
  <c r="BR148" i="40"/>
  <c r="BT148" i="40" s="1"/>
  <c r="BR320" i="40"/>
  <c r="BR105" i="40"/>
  <c r="BT105" i="40" s="1"/>
  <c r="BR280" i="40"/>
  <c r="BT280" i="40" s="1"/>
  <c r="BR29" i="40"/>
  <c r="BT29" i="40" s="1"/>
  <c r="BR5" i="40"/>
  <c r="BT5" i="40" s="1"/>
  <c r="BR216" i="40"/>
  <c r="BT216" i="40" s="1"/>
  <c r="BR55" i="40"/>
  <c r="BT55" i="40" s="1"/>
  <c r="BR221" i="40"/>
  <c r="BT221" i="40" s="1"/>
  <c r="BR214" i="40"/>
  <c r="BT214" i="40" s="1"/>
  <c r="BR273" i="40"/>
  <c r="BT273" i="40" s="1"/>
  <c r="BR365" i="40"/>
  <c r="BT365" i="40" s="1"/>
  <c r="BR196" i="40"/>
  <c r="BT196" i="40" s="1"/>
  <c r="BR200" i="40"/>
  <c r="BT200" i="40" s="1"/>
  <c r="BR201" i="40"/>
  <c r="BR237" i="40"/>
  <c r="BT237" i="40" s="1"/>
  <c r="AX68" i="40"/>
  <c r="AJ296" i="40"/>
  <c r="BR61" i="40"/>
  <c r="BT61" i="40" s="1"/>
  <c r="BR136" i="40"/>
  <c r="BT136" i="40" s="1"/>
  <c r="BR309" i="40"/>
  <c r="BT309" i="40" s="1"/>
  <c r="BR113" i="40"/>
  <c r="BT113" i="40" s="1"/>
  <c r="BR281" i="40"/>
  <c r="BT281" i="40" s="1"/>
  <c r="BR18" i="40"/>
  <c r="BR74" i="40"/>
  <c r="BR218" i="40"/>
  <c r="BT218" i="40" s="1"/>
  <c r="BR28" i="40"/>
  <c r="BR211" i="40"/>
  <c r="BT211" i="40" s="1"/>
  <c r="BR242" i="40"/>
  <c r="BR266" i="40"/>
  <c r="BT266" i="40" s="1"/>
  <c r="BR32" i="40"/>
  <c r="BT32" i="40" s="1"/>
  <c r="BR239" i="40"/>
  <c r="BT239" i="40" s="1"/>
  <c r="BR263" i="40"/>
  <c r="BT263" i="40" s="1"/>
  <c r="BR291" i="40"/>
  <c r="BT291" i="40" s="1"/>
  <c r="BR225" i="40"/>
  <c r="BT225" i="40" s="1"/>
  <c r="AX158" i="40"/>
  <c r="AZ158" i="40" s="1"/>
  <c r="AV203" i="40"/>
  <c r="AV278" i="40"/>
  <c r="BR153" i="40"/>
  <c r="BR101" i="40"/>
  <c r="BT101" i="40" s="1"/>
  <c r="BR192" i="40"/>
  <c r="BR330" i="40"/>
  <c r="BR137" i="40"/>
  <c r="BT137" i="40" s="1"/>
  <c r="BR298" i="40"/>
  <c r="BT298" i="40" s="1"/>
  <c r="BR71" i="40"/>
  <c r="BT71" i="40" s="1"/>
  <c r="L49" i="40"/>
  <c r="BR289" i="40"/>
  <c r="BT289" i="40" s="1"/>
  <c r="BR339" i="40"/>
  <c r="BT339" i="40" s="1"/>
  <c r="BR243" i="40"/>
  <c r="BT243" i="40" s="1"/>
  <c r="BR270" i="40"/>
  <c r="BT270" i="40" s="1"/>
  <c r="BR313" i="40"/>
  <c r="BR116" i="40"/>
  <c r="BT116" i="40" s="1"/>
  <c r="BR241" i="40"/>
  <c r="BR296" i="40"/>
  <c r="BT296" i="40" s="1"/>
  <c r="BR224" i="40"/>
  <c r="BT224" i="40" s="1"/>
  <c r="BR352" i="40"/>
  <c r="BT352" i="40" s="1"/>
  <c r="AX193" i="40"/>
  <c r="AZ193" i="40" s="1"/>
  <c r="AV103" i="40"/>
  <c r="AV243" i="40"/>
  <c r="BR58" i="40"/>
  <c r="BT58" i="40" s="1"/>
  <c r="BR164" i="40"/>
  <c r="BT164" i="40" s="1"/>
  <c r="BR366" i="40"/>
  <c r="BT366" i="40" s="1"/>
  <c r="BR165" i="40"/>
  <c r="BR323" i="40"/>
  <c r="BT323" i="40" s="1"/>
  <c r="BR138" i="40"/>
  <c r="BT138" i="40" s="1"/>
  <c r="BR111" i="40"/>
  <c r="BT111" i="40" s="1"/>
  <c r="BR287" i="40"/>
  <c r="BT287" i="40" s="1"/>
  <c r="BR8" i="40"/>
  <c r="BT8" i="40" s="1"/>
  <c r="BR267" i="40"/>
  <c r="BT267" i="40" s="1"/>
  <c r="BR256" i="40"/>
  <c r="BT256" i="40" s="1"/>
  <c r="BR375" i="40"/>
  <c r="BT375" i="40" s="1"/>
  <c r="BR178" i="40"/>
  <c r="BR222" i="40"/>
  <c r="BT222" i="40" s="1"/>
  <c r="BR268" i="40"/>
  <c r="BT268" i="40" s="1"/>
  <c r="BR253" i="40"/>
  <c r="BR9" i="40"/>
  <c r="AX290" i="40"/>
  <c r="AV66" i="40"/>
  <c r="AV188" i="40"/>
  <c r="AV223" i="40"/>
  <c r="AV298" i="40"/>
  <c r="BR202" i="40"/>
  <c r="BT202" i="40" s="1"/>
  <c r="BR49" i="40"/>
  <c r="BT49" i="40" s="1"/>
  <c r="BR203" i="40"/>
  <c r="BT203" i="40" s="1"/>
  <c r="BR355" i="40"/>
  <c r="BT355" i="40" s="1"/>
  <c r="BR228" i="40"/>
  <c r="BT228" i="40" s="1"/>
  <c r="BR312" i="40"/>
  <c r="BR169" i="40"/>
  <c r="BT169" i="40" s="1"/>
  <c r="BR115" i="40"/>
  <c r="BR258" i="40"/>
  <c r="BT258" i="40" s="1"/>
  <c r="BR73" i="40"/>
  <c r="BT73" i="40" s="1"/>
  <c r="BR351" i="40"/>
  <c r="BR376" i="40"/>
  <c r="BT376" i="40" s="1"/>
  <c r="BR37" i="40"/>
  <c r="BT37" i="40" s="1"/>
  <c r="BR286" i="40"/>
  <c r="BT286" i="40" s="1"/>
  <c r="BR308" i="40"/>
  <c r="BR358" i="40"/>
  <c r="BT358" i="40" s="1"/>
  <c r="BR350" i="40"/>
  <c r="BT350" i="40" s="1"/>
  <c r="AX306" i="40"/>
  <c r="AN85" i="40"/>
  <c r="AN170" i="40"/>
  <c r="AN374" i="40"/>
  <c r="AV105" i="40"/>
  <c r="AV330" i="40"/>
  <c r="BR120" i="40"/>
  <c r="BT120" i="40" s="1"/>
  <c r="BR33" i="40"/>
  <c r="BT33" i="40" s="1"/>
  <c r="BR141" i="40"/>
  <c r="BT141" i="40" s="1"/>
  <c r="BR82" i="40"/>
  <c r="BT82" i="40" s="1"/>
  <c r="BR63" i="40"/>
  <c r="BT63" i="40" s="1"/>
  <c r="BR229" i="40"/>
  <c r="BT229" i="40" s="1"/>
  <c r="BR110" i="40"/>
  <c r="BT110" i="40" s="1"/>
  <c r="BR223" i="40"/>
  <c r="BT223" i="40" s="1"/>
  <c r="BR333" i="40"/>
  <c r="BT333" i="40" s="1"/>
  <c r="BR176" i="40"/>
  <c r="BT176" i="40" s="1"/>
  <c r="BR156" i="40"/>
  <c r="BT156" i="40" s="1"/>
  <c r="BR292" i="40"/>
  <c r="BT292" i="40" s="1"/>
  <c r="BR24" i="40"/>
  <c r="BT24" i="40" s="1"/>
  <c r="BR378" i="40"/>
  <c r="BT378" i="40" s="1"/>
  <c r="BR3" i="40"/>
  <c r="BT3" i="40" s="1"/>
  <c r="BR84" i="40"/>
  <c r="BR299" i="40"/>
  <c r="BR357" i="40"/>
  <c r="BT357" i="40" s="1"/>
  <c r="BR381" i="40"/>
  <c r="BR359" i="40"/>
  <c r="BT359" i="40" s="1"/>
  <c r="AX298" i="40"/>
  <c r="AZ298" i="40" s="1"/>
  <c r="AV159" i="40"/>
  <c r="BR167" i="40"/>
  <c r="BT167" i="40" s="1"/>
  <c r="BR285" i="40"/>
  <c r="BT285" i="40" s="1"/>
  <c r="BR182" i="40"/>
  <c r="BT182" i="40" s="1"/>
  <c r="BR170" i="40"/>
  <c r="BT170" i="40" s="1"/>
  <c r="BR233" i="40"/>
  <c r="BT233" i="40" s="1"/>
  <c r="BR150" i="40"/>
  <c r="BT150" i="40" s="1"/>
  <c r="AX47" i="40"/>
  <c r="AZ47" i="40" s="1"/>
  <c r="BR70" i="40"/>
  <c r="BT70" i="40" s="1"/>
  <c r="BR238" i="40"/>
  <c r="BT238" i="40" s="1"/>
  <c r="BR42" i="40"/>
  <c r="BT42" i="40" s="1"/>
  <c r="BR204" i="40"/>
  <c r="BT204" i="40" s="1"/>
  <c r="BR361" i="40"/>
  <c r="BT361" i="40" s="1"/>
  <c r="BR234" i="40"/>
  <c r="BR171" i="40"/>
  <c r="BT171" i="40" s="1"/>
  <c r="BR303" i="40"/>
  <c r="BT303" i="40" s="1"/>
  <c r="BR34" i="40"/>
  <c r="BT34" i="40" s="1"/>
  <c r="BR377" i="40"/>
  <c r="BT377" i="40" s="1"/>
  <c r="BR10" i="40"/>
  <c r="BT10" i="40" s="1"/>
  <c r="BR80" i="40"/>
  <c r="BT80" i="40" s="1"/>
  <c r="BR327" i="40"/>
  <c r="BT327" i="40" s="1"/>
  <c r="BR379" i="40"/>
  <c r="BT379" i="40" s="1"/>
  <c r="BR371" i="40"/>
  <c r="BT371" i="40" s="1"/>
  <c r="BR363" i="40"/>
  <c r="BT363" i="40" s="1"/>
  <c r="AX367" i="40"/>
  <c r="AZ367" i="40" s="1"/>
  <c r="BR22" i="40"/>
  <c r="BT22" i="40" s="1"/>
  <c r="BR284" i="40"/>
  <c r="BT284" i="40" s="1"/>
  <c r="BR17" i="40"/>
  <c r="BT17" i="40" s="1"/>
  <c r="BR212" i="40"/>
  <c r="BT212" i="40" s="1"/>
  <c r="BR336" i="40"/>
  <c r="BT336" i="40" s="1"/>
  <c r="BR369" i="40"/>
  <c r="BR139" i="40"/>
  <c r="BT139" i="40" s="1"/>
  <c r="BR328" i="40"/>
  <c r="BR6" i="40"/>
  <c r="BR373" i="40"/>
  <c r="BT373" i="40" s="1"/>
  <c r="BR104" i="40"/>
  <c r="BR118" i="40"/>
  <c r="BT118" i="40" s="1"/>
  <c r="BR315" i="40"/>
  <c r="BT315" i="40" s="1"/>
  <c r="BR368" i="40"/>
  <c r="BT368" i="40" s="1"/>
  <c r="BR45" i="40"/>
  <c r="BT45" i="40" s="1"/>
  <c r="BR374" i="40"/>
  <c r="BT374" i="40" s="1"/>
  <c r="BR52" i="40"/>
  <c r="BT52" i="40" s="1"/>
  <c r="BR277" i="40"/>
  <c r="BR27" i="40"/>
  <c r="BT27" i="40" s="1"/>
  <c r="BR250" i="40"/>
  <c r="BT250" i="40" s="1"/>
  <c r="BR367" i="40"/>
  <c r="BR48" i="40"/>
  <c r="BR189" i="40"/>
  <c r="BT189" i="40" s="1"/>
  <c r="BR318" i="40"/>
  <c r="BT318" i="40" s="1"/>
  <c r="BR77" i="40"/>
  <c r="BT77" i="40" s="1"/>
  <c r="BR75" i="40"/>
  <c r="BT75" i="40" s="1"/>
  <c r="BR124" i="40"/>
  <c r="BT124" i="40" s="1"/>
  <c r="BR194" i="40"/>
  <c r="BT194" i="40" s="1"/>
  <c r="BR89" i="40"/>
  <c r="BT89" i="40" s="1"/>
  <c r="BR162" i="40"/>
  <c r="BT162" i="40" s="1"/>
  <c r="BR65" i="40"/>
  <c r="BT65" i="40" s="1"/>
  <c r="BR62" i="40"/>
  <c r="BT62" i="40" s="1"/>
  <c r="AV3" i="40"/>
  <c r="AV72" i="40"/>
  <c r="AV109" i="40"/>
  <c r="AV179" i="40"/>
  <c r="BR326" i="40"/>
  <c r="BT326" i="40" s="1"/>
  <c r="BR7" i="40"/>
  <c r="BT7" i="40" s="1"/>
  <c r="BR360" i="40"/>
  <c r="BT360" i="40" s="1"/>
  <c r="BR81" i="40"/>
  <c r="BT81" i="40" s="1"/>
  <c r="BR109" i="40"/>
  <c r="BR279" i="40"/>
  <c r="BT279" i="40" s="1"/>
  <c r="BR31" i="40"/>
  <c r="BT31" i="40" s="1"/>
  <c r="BR246" i="40"/>
  <c r="BR370" i="40"/>
  <c r="BR23" i="40"/>
  <c r="BT23" i="40" s="1"/>
  <c r="BR177" i="40"/>
  <c r="BR342" i="40"/>
  <c r="BT342" i="40" s="1"/>
  <c r="BR72" i="40"/>
  <c r="BT72" i="40" s="1"/>
  <c r="BR123" i="40"/>
  <c r="BT123" i="40" s="1"/>
  <c r="BR130" i="40"/>
  <c r="BT130" i="40" s="1"/>
  <c r="BR220" i="40"/>
  <c r="BT220" i="40" s="1"/>
  <c r="BR88" i="40"/>
  <c r="BT88" i="40" s="1"/>
  <c r="BR127" i="40"/>
  <c r="BT127" i="40" s="1"/>
  <c r="BR85" i="40"/>
  <c r="BT85" i="40" s="1"/>
  <c r="AN335" i="40"/>
  <c r="AN376" i="40"/>
  <c r="AV9" i="40"/>
  <c r="AJ53" i="40"/>
  <c r="AJ252" i="40"/>
  <c r="AJ299" i="40"/>
  <c r="AN5" i="40"/>
  <c r="AN36" i="40"/>
  <c r="AN286" i="40"/>
  <c r="AF93" i="40"/>
  <c r="AV361" i="40"/>
  <c r="AN76" i="40"/>
  <c r="AV38" i="40"/>
  <c r="AV95" i="40"/>
  <c r="AV173" i="40"/>
  <c r="AV178" i="40"/>
  <c r="AV244" i="40"/>
  <c r="AV246" i="40"/>
  <c r="AV259" i="40"/>
  <c r="AV300" i="40"/>
  <c r="AV295" i="40"/>
  <c r="AV319" i="40"/>
  <c r="AV337" i="40"/>
  <c r="AV343" i="40"/>
  <c r="AN90" i="40"/>
  <c r="AN126" i="40"/>
  <c r="AN178" i="40"/>
  <c r="AN321" i="40"/>
  <c r="AN354" i="40"/>
  <c r="AJ20" i="40"/>
  <c r="AJ210" i="40"/>
  <c r="AJ228" i="40"/>
  <c r="AJ372" i="40"/>
  <c r="AX11" i="40"/>
  <c r="AZ11" i="40" s="1"/>
  <c r="AN40" i="40"/>
  <c r="AX196" i="40"/>
  <c r="AZ196" i="40" s="1"/>
  <c r="AN141" i="40"/>
  <c r="AV158" i="40"/>
  <c r="AV195" i="40"/>
  <c r="AV226" i="40"/>
  <c r="AV287" i="40"/>
  <c r="AV352" i="40"/>
  <c r="AX178" i="40"/>
  <c r="AZ178" i="40" s="1"/>
  <c r="AN60" i="40"/>
  <c r="AN142" i="40"/>
  <c r="AN325" i="40"/>
  <c r="AN346" i="40"/>
  <c r="AV23" i="40"/>
  <c r="AV177" i="40"/>
  <c r="AV213" i="40"/>
  <c r="AV324" i="40"/>
  <c r="AV326" i="40"/>
  <c r="AX88" i="40"/>
  <c r="AZ88" i="40" s="1"/>
  <c r="AW330" i="40"/>
  <c r="AX210" i="40"/>
  <c r="AZ210" i="40" s="1"/>
  <c r="AX248" i="40"/>
  <c r="AZ248" i="40" s="1"/>
  <c r="AV18" i="40"/>
  <c r="AV270" i="40"/>
  <c r="AV341" i="40"/>
  <c r="AV363" i="40"/>
  <c r="AX123" i="40"/>
  <c r="AX377" i="40"/>
  <c r="AX225" i="40"/>
  <c r="AZ225" i="40" s="1"/>
  <c r="AF52" i="40"/>
  <c r="AN13" i="40"/>
  <c r="AN105" i="40"/>
  <c r="AN148" i="40"/>
  <c r="AN129" i="40"/>
  <c r="AN224" i="40"/>
  <c r="AN248" i="40"/>
  <c r="AN342" i="40"/>
  <c r="AF183" i="40"/>
  <c r="BN213" i="40"/>
  <c r="BP213" i="40" s="1"/>
  <c r="AN86" i="40"/>
  <c r="AN110" i="40"/>
  <c r="AN167" i="40"/>
  <c r="AN219" i="40"/>
  <c r="AN264" i="40"/>
  <c r="AN253" i="40"/>
  <c r="AN305" i="40"/>
  <c r="BN14" i="40"/>
  <c r="BP14" i="40" s="1"/>
  <c r="AN15" i="40"/>
  <c r="AN75" i="40"/>
  <c r="AN87" i="40"/>
  <c r="AN146" i="40"/>
  <c r="AN135" i="40"/>
  <c r="AN164" i="40"/>
  <c r="AN177" i="40"/>
  <c r="AN242" i="40"/>
  <c r="AN306" i="40"/>
  <c r="AN379" i="40"/>
  <c r="BN36" i="40"/>
  <c r="BP36" i="40" s="1"/>
  <c r="AF297" i="40"/>
  <c r="AV139" i="40"/>
  <c r="AV239" i="40"/>
  <c r="AV309" i="40"/>
  <c r="AV349" i="40"/>
  <c r="AV358" i="40"/>
  <c r="BN167" i="40"/>
  <c r="BP167" i="40" s="1"/>
  <c r="AN22" i="40"/>
  <c r="AN46" i="40"/>
  <c r="AN57" i="40"/>
  <c r="AN114" i="40"/>
  <c r="AN91" i="40"/>
  <c r="AN139" i="40"/>
  <c r="AN193" i="40"/>
  <c r="AN234" i="40"/>
  <c r="AN322" i="40"/>
  <c r="AN351" i="40"/>
  <c r="AN336" i="40"/>
  <c r="BN146" i="40"/>
  <c r="BP146" i="40" s="1"/>
  <c r="BN306" i="40"/>
  <c r="BP306" i="40" s="1"/>
  <c r="BN62" i="40"/>
  <c r="BP62" i="40" s="1"/>
  <c r="BN135" i="40"/>
  <c r="BP135" i="40" s="1"/>
  <c r="BN247" i="40"/>
  <c r="BP247" i="40" s="1"/>
  <c r="BN60" i="40"/>
  <c r="BP60" i="40" s="1"/>
  <c r="AF51" i="40"/>
  <c r="BN367" i="40"/>
  <c r="BP367" i="40" s="1"/>
  <c r="BN222" i="40"/>
  <c r="BP222" i="40" s="1"/>
  <c r="AV200" i="40"/>
  <c r="AV172" i="40"/>
  <c r="AJ4" i="40"/>
  <c r="AJ54" i="40"/>
  <c r="AJ100" i="40"/>
  <c r="AJ259" i="40"/>
  <c r="AJ315" i="40"/>
  <c r="AJ327" i="40"/>
  <c r="BN131" i="40"/>
  <c r="BP131" i="40" s="1"/>
  <c r="BN215" i="40"/>
  <c r="BP215" i="40" s="1"/>
  <c r="BN161" i="40"/>
  <c r="BP161" i="40" s="1"/>
  <c r="BN362" i="40"/>
  <c r="BP362" i="40" s="1"/>
  <c r="BN314" i="40"/>
  <c r="BP314" i="40" s="1"/>
  <c r="BN359" i="40"/>
  <c r="BP359" i="40" s="1"/>
  <c r="AV50" i="40"/>
  <c r="AV263" i="40"/>
  <c r="BN180" i="40"/>
  <c r="BP180" i="40" s="1"/>
  <c r="BN269" i="40"/>
  <c r="BP269" i="40" s="1"/>
  <c r="BN331" i="40"/>
  <c r="BP331" i="40" s="1"/>
  <c r="AF78" i="40"/>
  <c r="AF245" i="40"/>
  <c r="BN22" i="40"/>
  <c r="BP22" i="40" s="1"/>
  <c r="BN329" i="40"/>
  <c r="BP329" i="40" s="1"/>
  <c r="BN79" i="40"/>
  <c r="BN124" i="40"/>
  <c r="BP124" i="40" s="1"/>
  <c r="BN241" i="40"/>
  <c r="BP241" i="40" s="1"/>
  <c r="AV227" i="40"/>
  <c r="AG233" i="40"/>
  <c r="AG28" i="40"/>
  <c r="AJ113" i="40"/>
  <c r="AJ163" i="40"/>
  <c r="AJ217" i="40"/>
  <c r="AJ249" i="40"/>
  <c r="AJ308" i="40"/>
  <c r="AJ342" i="40"/>
  <c r="AG258" i="40"/>
  <c r="AG43" i="40"/>
  <c r="AG225" i="40"/>
  <c r="AG47" i="40"/>
  <c r="AN12" i="40"/>
  <c r="AN64" i="40"/>
  <c r="AN98" i="40"/>
  <c r="AN200" i="40"/>
  <c r="AN241" i="40"/>
  <c r="AN281" i="40"/>
  <c r="AN360" i="40"/>
  <c r="AG25" i="40"/>
  <c r="AG230" i="40"/>
  <c r="AG260" i="40"/>
  <c r="AG68" i="40"/>
  <c r="AG301" i="40"/>
  <c r="AG101" i="40"/>
  <c r="AG373" i="40"/>
  <c r="AG148" i="40"/>
  <c r="AG97" i="40"/>
  <c r="AG128" i="40"/>
  <c r="AV7" i="40"/>
  <c r="AV106" i="40"/>
  <c r="AV136" i="40"/>
  <c r="AV333" i="40"/>
  <c r="AV376" i="40"/>
  <c r="AG339" i="40"/>
  <c r="AG204" i="40"/>
  <c r="AJ104" i="40"/>
  <c r="AJ209" i="40"/>
  <c r="AJ253" i="40"/>
  <c r="AJ279" i="40"/>
  <c r="AG305" i="40"/>
  <c r="AG27" i="40"/>
  <c r="AG334" i="40"/>
  <c r="AG201" i="40"/>
  <c r="AG116" i="40"/>
  <c r="AG6" i="40"/>
  <c r="AG248" i="40"/>
  <c r="AG150" i="40"/>
  <c r="AG81" i="40"/>
  <c r="AN209" i="40"/>
  <c r="AG45" i="40"/>
  <c r="AG251" i="40"/>
  <c r="AG276" i="40"/>
  <c r="AG88" i="40"/>
  <c r="AG315" i="40"/>
  <c r="AG139" i="40"/>
  <c r="AG222" i="40"/>
  <c r="AG279" i="40"/>
  <c r="AG24" i="40"/>
  <c r="AG8" i="40"/>
  <c r="AG329" i="40"/>
  <c r="AG176" i="40"/>
  <c r="AV52" i="40"/>
  <c r="AG303" i="40"/>
  <c r="AG214" i="40"/>
  <c r="AG110" i="40"/>
  <c r="AG17" i="40"/>
  <c r="AJ77" i="40"/>
  <c r="AJ34" i="40"/>
  <c r="AJ67" i="40"/>
  <c r="AJ128" i="40"/>
  <c r="AJ183" i="40"/>
  <c r="AJ291" i="40"/>
  <c r="AG234" i="40"/>
  <c r="AG335" i="40"/>
  <c r="AG216" i="40"/>
  <c r="AG20" i="40"/>
  <c r="AG297" i="40"/>
  <c r="AG200" i="40"/>
  <c r="AG108" i="40"/>
  <c r="AG133" i="40"/>
  <c r="AG58" i="40"/>
  <c r="AG280" i="40"/>
  <c r="AG324" i="40"/>
  <c r="AG118" i="40"/>
  <c r="AG343" i="40"/>
  <c r="AG157" i="40"/>
  <c r="AG257" i="40"/>
  <c r="AG320" i="40"/>
  <c r="AV267" i="40"/>
  <c r="AG295" i="40"/>
  <c r="AG193" i="40"/>
  <c r="AG95" i="40"/>
  <c r="AJ141" i="40"/>
  <c r="AJ192" i="40"/>
  <c r="AJ202" i="40"/>
  <c r="AJ309" i="40"/>
  <c r="AJ310" i="40"/>
  <c r="AG202" i="40"/>
  <c r="AG292" i="40"/>
  <c r="AG92" i="40"/>
  <c r="AG261" i="40"/>
  <c r="AG359" i="40"/>
  <c r="AG41" i="40"/>
  <c r="AN17" i="40"/>
  <c r="AN155" i="40"/>
  <c r="AN233" i="40"/>
  <c r="AG125" i="40"/>
  <c r="AG314" i="40"/>
  <c r="AG313" i="40"/>
  <c r="AG184" i="40"/>
  <c r="AG369" i="40"/>
  <c r="AG160" i="40"/>
  <c r="AG242" i="40"/>
  <c r="AG259" i="40"/>
  <c r="AV75" i="40"/>
  <c r="AV128" i="40"/>
  <c r="AV140" i="40"/>
  <c r="AV209" i="40"/>
  <c r="AV245" i="40"/>
  <c r="AV321" i="40"/>
  <c r="AJ6" i="40"/>
  <c r="AJ27" i="40"/>
  <c r="AJ36" i="40"/>
  <c r="AJ189" i="40"/>
  <c r="AJ222" i="40"/>
  <c r="AJ267" i="40"/>
  <c r="AJ323" i="40"/>
  <c r="AJ313" i="40"/>
  <c r="AJ331" i="40"/>
  <c r="AG300" i="40"/>
  <c r="AG210" i="40"/>
  <c r="AG109" i="40"/>
  <c r="AG317" i="40"/>
  <c r="AG63" i="40"/>
  <c r="AG374" i="40"/>
  <c r="AN171" i="40"/>
  <c r="AN191" i="40"/>
  <c r="AN222" i="40"/>
  <c r="AG278" i="40"/>
  <c r="AG94" i="40"/>
  <c r="AG307" i="40"/>
  <c r="AG330" i="40"/>
  <c r="AG174" i="40"/>
  <c r="AG379" i="40"/>
  <c r="AG161" i="40"/>
  <c r="AG240" i="40"/>
  <c r="AG245" i="40"/>
  <c r="AV81" i="40"/>
  <c r="AV166" i="40"/>
  <c r="AV241" i="40"/>
  <c r="AV212" i="40"/>
  <c r="AV251" i="40"/>
  <c r="AV254" i="40"/>
  <c r="AG178" i="40"/>
  <c r="AG50" i="40"/>
  <c r="AJ117" i="40"/>
  <c r="AJ108" i="40"/>
  <c r="AG127" i="40"/>
  <c r="AG93" i="40"/>
  <c r="AG207" i="40"/>
  <c r="AG48" i="40"/>
  <c r="AG246" i="40"/>
  <c r="AG156" i="40"/>
  <c r="AG340" i="40"/>
  <c r="AG352" i="40"/>
  <c r="AG131" i="40"/>
  <c r="AG15" i="40"/>
  <c r="AG185" i="40"/>
  <c r="AG288" i="40"/>
  <c r="AG241" i="40"/>
  <c r="AF225" i="40"/>
  <c r="AG129" i="40"/>
  <c r="AG74" i="40"/>
  <c r="AV24" i="40"/>
  <c r="AV82" i="40"/>
  <c r="AV192" i="40"/>
  <c r="AV248" i="40"/>
  <c r="AV215" i="40"/>
  <c r="AV294" i="40"/>
  <c r="AV368" i="40"/>
  <c r="AG166" i="40"/>
  <c r="AJ7" i="40"/>
  <c r="AJ329" i="40"/>
  <c r="AG79" i="40"/>
  <c r="AG309" i="40"/>
  <c r="AG191" i="40"/>
  <c r="AG153" i="40"/>
  <c r="AN32" i="40"/>
  <c r="AN93" i="40"/>
  <c r="AG140" i="40"/>
  <c r="AG199" i="40"/>
  <c r="AG361" i="40"/>
  <c r="AG357" i="40"/>
  <c r="AG152" i="40"/>
  <c r="AG31" i="40"/>
  <c r="AG253" i="40"/>
  <c r="AG294" i="40"/>
  <c r="AG105" i="40"/>
  <c r="AV46" i="40"/>
  <c r="AV32" i="40"/>
  <c r="AV86" i="40"/>
  <c r="AG282" i="40"/>
  <c r="AJ61" i="40"/>
  <c r="AJ98" i="40"/>
  <c r="AG49" i="40"/>
  <c r="AG263" i="40"/>
  <c r="AG154" i="40"/>
  <c r="AG82" i="40"/>
  <c r="AG331" i="40"/>
  <c r="AG113" i="40"/>
  <c r="AG10" i="40"/>
  <c r="AG121" i="40"/>
  <c r="AG144" i="40"/>
  <c r="AG376" i="40"/>
  <c r="AG363" i="40"/>
  <c r="AG183" i="40"/>
  <c r="AG30" i="40"/>
  <c r="AG265" i="40"/>
  <c r="AG336" i="40"/>
  <c r="AG61" i="40"/>
  <c r="AG342" i="40"/>
  <c r="AG255" i="40"/>
  <c r="AG77" i="40"/>
  <c r="AV56" i="40"/>
  <c r="AV33" i="40"/>
  <c r="AV189" i="40"/>
  <c r="AG264" i="40"/>
  <c r="AG136" i="40"/>
  <c r="AG66" i="40"/>
  <c r="AJ366" i="40"/>
  <c r="AG268" i="40"/>
  <c r="AG134" i="40"/>
  <c r="AG189" i="40"/>
  <c r="AG107" i="40"/>
  <c r="AG188" i="40"/>
  <c r="AG381" i="40"/>
  <c r="AG367" i="40"/>
  <c r="AG182" i="40"/>
  <c r="AG76" i="40"/>
  <c r="AG291" i="40"/>
  <c r="AG328" i="40"/>
  <c r="AG180" i="40"/>
  <c r="AG316" i="40"/>
  <c r="AG232" i="40"/>
  <c r="AG117" i="40"/>
  <c r="AV34" i="40"/>
  <c r="AV45" i="40"/>
  <c r="AV121" i="40"/>
  <c r="AV204" i="40"/>
  <c r="AV235" i="40"/>
  <c r="AV296" i="40"/>
  <c r="AG67" i="40"/>
  <c r="AJ15" i="40"/>
  <c r="AJ19" i="40"/>
  <c r="AJ118" i="40"/>
  <c r="AJ156" i="40"/>
  <c r="AJ229" i="40"/>
  <c r="AJ369" i="40"/>
  <c r="AG163" i="40"/>
  <c r="AG360" i="40"/>
  <c r="AG252" i="40"/>
  <c r="AG42" i="40"/>
  <c r="AG169" i="40"/>
  <c r="AG91" i="40"/>
  <c r="AG206" i="40"/>
  <c r="AG205" i="40"/>
  <c r="AG22" i="40"/>
  <c r="AG237" i="40"/>
  <c r="AG124" i="40"/>
  <c r="AG298" i="40"/>
  <c r="AG353" i="40"/>
  <c r="AG337" i="40"/>
  <c r="AF141" i="40"/>
  <c r="AG235" i="40"/>
  <c r="AV62" i="40"/>
  <c r="AV61" i="40"/>
  <c r="AV219" i="40"/>
  <c r="AV262" i="40"/>
  <c r="AV310" i="40"/>
  <c r="AX8" i="40"/>
  <c r="AZ8" i="40" s="1"/>
  <c r="AX190" i="40"/>
  <c r="AZ190" i="40" s="1"/>
  <c r="AX360" i="40"/>
  <c r="AZ360" i="40" s="1"/>
  <c r="AN3" i="40"/>
  <c r="AN53" i="40"/>
  <c r="AF29" i="40"/>
  <c r="AV112" i="40"/>
  <c r="AV37" i="40"/>
  <c r="AV237" i="40"/>
  <c r="AV240" i="40"/>
  <c r="AV304" i="40"/>
  <c r="AV19" i="40"/>
  <c r="AV196" i="40"/>
  <c r="AV281" i="40"/>
  <c r="AV362" i="40"/>
  <c r="AN7" i="40"/>
  <c r="AN29" i="40"/>
  <c r="AN102" i="40"/>
  <c r="AN138" i="40"/>
  <c r="AV156" i="40"/>
  <c r="AN199" i="40"/>
  <c r="AN267" i="40"/>
  <c r="AN310" i="40"/>
  <c r="AX63" i="40"/>
  <c r="AZ63" i="40" s="1"/>
  <c r="AX244" i="40"/>
  <c r="AZ244" i="40" s="1"/>
  <c r="AN92" i="40"/>
  <c r="AN272" i="40"/>
  <c r="AF43" i="40"/>
  <c r="AV80" i="40"/>
  <c r="AV110" i="40"/>
  <c r="AV216" i="40"/>
  <c r="AV297" i="40"/>
  <c r="AX45" i="40"/>
  <c r="AZ45" i="40" s="1"/>
  <c r="AX297" i="40"/>
  <c r="AN41" i="40"/>
  <c r="AN65" i="40"/>
  <c r="AN59" i="40"/>
  <c r="AN112" i="40"/>
  <c r="AN81" i="40"/>
  <c r="AN173" i="40"/>
  <c r="AN205" i="40"/>
  <c r="AN207" i="40"/>
  <c r="AN324" i="40"/>
  <c r="AN355" i="40"/>
  <c r="AF38" i="40"/>
  <c r="AV129" i="40"/>
  <c r="AV222" i="40"/>
  <c r="AF349" i="40"/>
  <c r="AV10" i="40"/>
  <c r="AV258" i="40"/>
  <c r="AV102" i="40"/>
  <c r="AV120" i="40"/>
  <c r="AV284" i="40"/>
  <c r="AX99" i="40"/>
  <c r="AZ99" i="40" s="1"/>
  <c r="AX227" i="40"/>
  <c r="AZ227" i="40" s="1"/>
  <c r="AX334" i="40"/>
  <c r="AZ334" i="40" s="1"/>
  <c r="AJ116" i="40"/>
  <c r="AX25" i="40"/>
  <c r="AZ25" i="40" s="1"/>
  <c r="AX100" i="40"/>
  <c r="AZ100" i="40" s="1"/>
  <c r="AX250" i="40"/>
  <c r="AZ250" i="40" s="1"/>
  <c r="AX348" i="40"/>
  <c r="AZ348" i="40" s="1"/>
  <c r="AN203" i="40"/>
  <c r="AN194" i="40"/>
  <c r="AN258" i="40"/>
  <c r="AN260" i="40"/>
  <c r="AN338" i="40"/>
  <c r="AF132" i="40"/>
  <c r="AF199" i="40"/>
  <c r="AW326" i="40"/>
  <c r="AV15" i="40"/>
  <c r="AV22" i="40"/>
  <c r="AV78" i="40"/>
  <c r="AV99" i="40"/>
  <c r="AV141" i="40"/>
  <c r="AV198" i="40"/>
  <c r="AV273" i="40"/>
  <c r="AV289" i="40"/>
  <c r="AV299" i="40"/>
  <c r="AV332" i="40"/>
  <c r="AV347" i="40"/>
  <c r="AV365" i="40"/>
  <c r="AV372" i="40"/>
  <c r="AV307" i="40"/>
  <c r="AV354" i="40"/>
  <c r="AX15" i="40"/>
  <c r="AZ15" i="40" s="1"/>
  <c r="AX134" i="40"/>
  <c r="AZ134" i="40" s="1"/>
  <c r="AX264" i="40"/>
  <c r="AZ264" i="40" s="1"/>
  <c r="AJ8" i="40"/>
  <c r="AJ28" i="40"/>
  <c r="AJ37" i="40"/>
  <c r="AJ119" i="40"/>
  <c r="AJ131" i="40"/>
  <c r="AJ143" i="40"/>
  <c r="AX17" i="40"/>
  <c r="AX176" i="40"/>
  <c r="AZ176" i="40" s="1"/>
  <c r="AX282" i="40"/>
  <c r="AZ282" i="40" s="1"/>
  <c r="AF143" i="40"/>
  <c r="AV17" i="40"/>
  <c r="AV35" i="40"/>
  <c r="AV153" i="40"/>
  <c r="AV186" i="40"/>
  <c r="AV169" i="40"/>
  <c r="AV236" i="40"/>
  <c r="AV260" i="40"/>
  <c r="AV357" i="40"/>
  <c r="AX98" i="40"/>
  <c r="AX204" i="40"/>
  <c r="AZ204" i="40" s="1"/>
  <c r="AX304" i="40"/>
  <c r="AZ304" i="40" s="1"/>
  <c r="AV328" i="40"/>
  <c r="AW316" i="40"/>
  <c r="BE365" i="40"/>
  <c r="AV367" i="40"/>
  <c r="AX85" i="40"/>
  <c r="AZ85" i="40" s="1"/>
  <c r="AX182" i="40"/>
  <c r="AZ182" i="40" s="1"/>
  <c r="AX257" i="40"/>
  <c r="AZ257" i="40" s="1"/>
  <c r="AJ56" i="40"/>
  <c r="AX112" i="40"/>
  <c r="AZ112" i="40" s="1"/>
  <c r="AX110" i="40"/>
  <c r="AX185" i="40"/>
  <c r="AZ185" i="40" s="1"/>
  <c r="AX294" i="40"/>
  <c r="AZ294" i="40" s="1"/>
  <c r="AN27" i="40"/>
  <c r="AN55" i="40"/>
  <c r="AN77" i="40"/>
  <c r="AN161" i="40"/>
  <c r="AN125" i="40"/>
  <c r="AN137" i="40"/>
  <c r="AN184" i="40"/>
  <c r="AN188" i="40"/>
  <c r="AN292" i="40"/>
  <c r="AN308" i="40"/>
  <c r="AN320" i="40"/>
  <c r="AN332" i="40"/>
  <c r="AN331" i="40"/>
  <c r="AN381" i="40"/>
  <c r="AF34" i="40"/>
  <c r="AF291" i="40"/>
  <c r="AF268" i="40"/>
  <c r="AG86" i="40"/>
  <c r="AW361" i="40"/>
  <c r="AV40" i="40"/>
  <c r="AV20" i="40"/>
  <c r="AV76" i="40"/>
  <c r="AV108" i="40"/>
  <c r="AV163" i="40"/>
  <c r="AV126" i="40"/>
  <c r="AV174" i="40"/>
  <c r="AV176" i="40"/>
  <c r="AV207" i="40"/>
  <c r="AV252" i="40"/>
  <c r="AV253" i="40"/>
  <c r="AV268" i="40"/>
  <c r="AV322" i="40"/>
  <c r="AJ13" i="40"/>
  <c r="AX61" i="40"/>
  <c r="AZ61" i="40" s="1"/>
  <c r="AX157" i="40"/>
  <c r="AZ157" i="40" s="1"/>
  <c r="AX224" i="40"/>
  <c r="AZ224" i="40" s="1"/>
  <c r="AX325" i="40"/>
  <c r="AZ325" i="40" s="1"/>
  <c r="AN33" i="40"/>
  <c r="AN42" i="40"/>
  <c r="AN82" i="40"/>
  <c r="AN151" i="40"/>
  <c r="AN180" i="40"/>
  <c r="AN154" i="40"/>
  <c r="AN201" i="40"/>
  <c r="AN294" i="40"/>
  <c r="AN249" i="40"/>
  <c r="AN278" i="40"/>
  <c r="AN313" i="40"/>
  <c r="AN365" i="40"/>
  <c r="AF130" i="40"/>
  <c r="AG256" i="40"/>
  <c r="AG2" i="40"/>
  <c r="B51" i="40" s="1"/>
  <c r="AG190" i="40"/>
  <c r="AW128" i="40"/>
  <c r="AV65" i="40"/>
  <c r="AV119" i="40"/>
  <c r="AV131" i="40"/>
  <c r="AV143" i="40"/>
  <c r="AV145" i="40"/>
  <c r="AV180" i="40"/>
  <c r="AV230" i="40"/>
  <c r="AV218" i="40"/>
  <c r="AV302" i="40"/>
  <c r="AV342" i="40"/>
  <c r="AW346" i="40"/>
  <c r="BE303" i="40"/>
  <c r="BE353" i="40"/>
  <c r="AP326" i="40"/>
  <c r="AR326" i="40" s="1"/>
  <c r="AX16" i="40"/>
  <c r="AZ16" i="40" s="1"/>
  <c r="AX122" i="40"/>
  <c r="AZ122" i="40" s="1"/>
  <c r="AX179" i="40"/>
  <c r="AZ179" i="40" s="1"/>
  <c r="AX259" i="40"/>
  <c r="AZ259" i="40" s="1"/>
  <c r="AX335" i="40"/>
  <c r="AZ335" i="40" s="1"/>
  <c r="AN21" i="40"/>
  <c r="AN49" i="40"/>
  <c r="AN61" i="40"/>
  <c r="AN95" i="40"/>
  <c r="AN119" i="40"/>
  <c r="AN131" i="40"/>
  <c r="AN143" i="40"/>
  <c r="AN157" i="40"/>
  <c r="AN196" i="40"/>
  <c r="AN212" i="40"/>
  <c r="AN280" i="40"/>
  <c r="AN255" i="40"/>
  <c r="AN226" i="40"/>
  <c r="AN238" i="40"/>
  <c r="AN257" i="40"/>
  <c r="AN297" i="40"/>
  <c r="AN314" i="40"/>
  <c r="AN326" i="40"/>
  <c r="AN348" i="40"/>
  <c r="AN347" i="40"/>
  <c r="AN380" i="40"/>
  <c r="AF196" i="40"/>
  <c r="AG177" i="40"/>
  <c r="AW143" i="40"/>
  <c r="AW225" i="40"/>
  <c r="AV152" i="40"/>
  <c r="AV272" i="40"/>
  <c r="AV317" i="40"/>
  <c r="AP2" i="40"/>
  <c r="AR2" i="40" s="1"/>
  <c r="AP239" i="40"/>
  <c r="AR239" i="40" s="1"/>
  <c r="AX51" i="40"/>
  <c r="AZ51" i="40" s="1"/>
  <c r="AX44" i="40"/>
  <c r="AZ44" i="40" s="1"/>
  <c r="AX144" i="40"/>
  <c r="AX235" i="40"/>
  <c r="AZ235" i="40" s="1"/>
  <c r="AX296" i="40"/>
  <c r="AZ296" i="40" s="1"/>
  <c r="AN26" i="40"/>
  <c r="AN54" i="40"/>
  <c r="AN88" i="40"/>
  <c r="AN100" i="40"/>
  <c r="AN115" i="40"/>
  <c r="AN124" i="40"/>
  <c r="AN136" i="40"/>
  <c r="AN181" i="40"/>
  <c r="AN179" i="40"/>
  <c r="AN259" i="40"/>
  <c r="AN288" i="40"/>
  <c r="AN243" i="40"/>
  <c r="AN291" i="40"/>
  <c r="AN307" i="40"/>
  <c r="AN319" i="40"/>
  <c r="AN345" i="40"/>
  <c r="AN377" i="40"/>
  <c r="AF205" i="40"/>
  <c r="AV247" i="40"/>
  <c r="AV269" i="40"/>
  <c r="AV312" i="40"/>
  <c r="AV345" i="40"/>
  <c r="AV334" i="40"/>
  <c r="AV380" i="40"/>
  <c r="AV378" i="40"/>
  <c r="AJ177" i="40"/>
  <c r="AN300" i="40"/>
  <c r="AP20" i="40"/>
  <c r="AR20" i="40" s="1"/>
  <c r="AP28" i="40"/>
  <c r="AR28" i="40" s="1"/>
  <c r="AF97" i="40"/>
  <c r="AJ43" i="40"/>
  <c r="AJ214" i="40"/>
  <c r="AF227" i="40"/>
  <c r="AP60" i="40"/>
  <c r="AR60" i="40" s="1"/>
  <c r="AF292" i="40"/>
  <c r="AJ169" i="40"/>
  <c r="AF122" i="40"/>
  <c r="AP49" i="40"/>
  <c r="AR49" i="40" s="1"/>
  <c r="AF302" i="40"/>
  <c r="AP131" i="40"/>
  <c r="AR131" i="40" s="1"/>
  <c r="AP134" i="40"/>
  <c r="AR134" i="40" s="1"/>
  <c r="AJ94" i="40"/>
  <c r="AJ234" i="40"/>
  <c r="AJ238" i="40"/>
  <c r="AJ284" i="40"/>
  <c r="AJ359" i="40"/>
  <c r="AX71" i="40"/>
  <c r="AZ71" i="40" s="1"/>
  <c r="AX84" i="40"/>
  <c r="AZ84" i="40" s="1"/>
  <c r="AX133" i="40"/>
  <c r="AZ133" i="40" s="1"/>
  <c r="AX203" i="40"/>
  <c r="AZ203" i="40" s="1"/>
  <c r="AX284" i="40"/>
  <c r="AZ284" i="40" s="1"/>
  <c r="AX347" i="40"/>
  <c r="AZ347" i="40" s="1"/>
  <c r="AN250" i="40"/>
  <c r="AF296" i="40"/>
  <c r="AV313" i="40"/>
  <c r="AW299" i="40"/>
  <c r="AP116" i="40"/>
  <c r="AR116" i="40" s="1"/>
  <c r="AP165" i="40"/>
  <c r="AR165" i="40" s="1"/>
  <c r="AF10" i="40"/>
  <c r="AF124" i="40"/>
  <c r="AP226" i="40"/>
  <c r="AR226" i="40" s="1"/>
  <c r="AF265" i="40"/>
  <c r="AV305" i="40"/>
  <c r="AV356" i="40"/>
  <c r="AP292" i="40"/>
  <c r="AP22" i="40"/>
  <c r="AR22" i="40" s="1"/>
  <c r="AP153" i="40"/>
  <c r="AR153" i="40" s="1"/>
  <c r="AP167" i="40"/>
  <c r="AR167" i="40" s="1"/>
  <c r="AP256" i="40"/>
  <c r="AR256" i="40" s="1"/>
  <c r="AP333" i="40"/>
  <c r="AR333" i="40" s="1"/>
  <c r="AJ186" i="40"/>
  <c r="AJ375" i="40"/>
  <c r="AX31" i="40"/>
  <c r="AZ31" i="40" s="1"/>
  <c r="AX62" i="40"/>
  <c r="AZ62" i="40" s="1"/>
  <c r="AX111" i="40"/>
  <c r="AZ111" i="40" s="1"/>
  <c r="AX177" i="40"/>
  <c r="AZ177" i="40" s="1"/>
  <c r="AX205" i="40"/>
  <c r="AZ205" i="40" s="1"/>
  <c r="AX277" i="40"/>
  <c r="AZ277" i="40" s="1"/>
  <c r="AX301" i="40"/>
  <c r="AZ301" i="40" s="1"/>
  <c r="AX378" i="40"/>
  <c r="AZ378" i="40" s="1"/>
  <c r="AN123" i="40"/>
  <c r="AN230" i="40"/>
  <c r="AN254" i="40"/>
  <c r="AN353" i="40"/>
  <c r="AN344" i="40"/>
  <c r="AW320" i="40"/>
  <c r="BE251" i="40"/>
  <c r="AJ165" i="40"/>
  <c r="AJ206" i="40"/>
  <c r="AJ245" i="40"/>
  <c r="AJ258" i="40"/>
  <c r="AJ295" i="40"/>
  <c r="AJ346" i="40"/>
  <c r="AJ371" i="40"/>
  <c r="BE277" i="40"/>
  <c r="AP340" i="40"/>
  <c r="AR340" i="40" s="1"/>
  <c r="AP42" i="40"/>
  <c r="AR42" i="40" s="1"/>
  <c r="AP115" i="40"/>
  <c r="AR115" i="40" s="1"/>
  <c r="AP177" i="40"/>
  <c r="AR177" i="40" s="1"/>
  <c r="AP297" i="40"/>
  <c r="AR297" i="40" s="1"/>
  <c r="AP352" i="40"/>
  <c r="AR352" i="40" s="1"/>
  <c r="AJ157" i="40"/>
  <c r="AJ201" i="40"/>
  <c r="AF41" i="40"/>
  <c r="AF379" i="40"/>
  <c r="BE62" i="40"/>
  <c r="AP33" i="40"/>
  <c r="AR33" i="40" s="1"/>
  <c r="AP123" i="40"/>
  <c r="AR123" i="40" s="1"/>
  <c r="AP255" i="40"/>
  <c r="AR255" i="40" s="1"/>
  <c r="AP41" i="40"/>
  <c r="AR41" i="40" s="1"/>
  <c r="AP174" i="40"/>
  <c r="AR174" i="40" s="1"/>
  <c r="AP357" i="40"/>
  <c r="AR357" i="40" s="1"/>
  <c r="AP95" i="40"/>
  <c r="AR95" i="40" s="1"/>
  <c r="AP313" i="40"/>
  <c r="AJ48" i="40"/>
  <c r="AJ35" i="40"/>
  <c r="AP80" i="40"/>
  <c r="AR80" i="40" s="1"/>
  <c r="AP96" i="40"/>
  <c r="AR96" i="40" s="1"/>
  <c r="AP248" i="40"/>
  <c r="AR248" i="40" s="1"/>
  <c r="AP266" i="40"/>
  <c r="AR266" i="40" s="1"/>
  <c r="AP375" i="40"/>
  <c r="AR375" i="40" s="1"/>
  <c r="AJ130" i="40"/>
  <c r="AJ142" i="40"/>
  <c r="AJ149" i="40"/>
  <c r="AJ236" i="40"/>
  <c r="AJ312" i="40"/>
  <c r="AX12" i="40"/>
  <c r="AZ12" i="40" s="1"/>
  <c r="AX121" i="40"/>
  <c r="AX154" i="40"/>
  <c r="AZ154" i="40" s="1"/>
  <c r="AX152" i="40"/>
  <c r="AZ152" i="40" s="1"/>
  <c r="AX230" i="40"/>
  <c r="AZ230" i="40" s="1"/>
  <c r="AX260" i="40"/>
  <c r="AZ260" i="40" s="1"/>
  <c r="AX336" i="40"/>
  <c r="AZ336" i="40" s="1"/>
  <c r="AN58" i="40"/>
  <c r="AN117" i="40"/>
  <c r="AN116" i="40"/>
  <c r="AN204" i="40"/>
  <c r="AN192" i="40"/>
  <c r="AN223" i="40"/>
  <c r="AN247" i="40"/>
  <c r="AN352" i="40"/>
  <c r="AP172" i="40"/>
  <c r="AR172" i="40" s="1"/>
  <c r="AP125" i="40"/>
  <c r="AR125" i="40" s="1"/>
  <c r="AP290" i="40"/>
  <c r="AR290" i="40" s="1"/>
  <c r="AJ85" i="40"/>
  <c r="AJ306" i="40"/>
  <c r="AP69" i="40"/>
  <c r="AR69" i="40" s="1"/>
  <c r="AP195" i="40"/>
  <c r="AR195" i="40" s="1"/>
  <c r="AP367" i="40"/>
  <c r="AR367" i="40" s="1"/>
  <c r="AP68" i="40"/>
  <c r="AR68" i="40" s="1"/>
  <c r="AP109" i="40"/>
  <c r="AR109" i="40" s="1"/>
  <c r="AP179" i="40"/>
  <c r="AP269" i="40"/>
  <c r="AR269" i="40" s="1"/>
  <c r="AP381" i="40"/>
  <c r="AR381" i="40" s="1"/>
  <c r="AJ292" i="40"/>
  <c r="AJ334" i="40"/>
  <c r="AJ356" i="40"/>
  <c r="AX13" i="40"/>
  <c r="AZ13" i="40" s="1"/>
  <c r="AX87" i="40"/>
  <c r="AZ87" i="40" s="1"/>
  <c r="AX132" i="40"/>
  <c r="AZ132" i="40" s="1"/>
  <c r="AX170" i="40"/>
  <c r="AX223" i="40"/>
  <c r="AZ223" i="40" s="1"/>
  <c r="AX287" i="40"/>
  <c r="AZ287" i="40" s="1"/>
  <c r="AN275" i="40"/>
  <c r="AN350" i="40"/>
  <c r="AN362" i="40"/>
  <c r="AP73" i="40"/>
  <c r="AR73" i="40" s="1"/>
  <c r="AP46" i="40"/>
  <c r="AR46" i="40" s="1"/>
  <c r="AP111" i="40"/>
  <c r="AR111" i="40" s="1"/>
  <c r="AP182" i="40"/>
  <c r="AR182" i="40" s="1"/>
  <c r="AP273" i="40"/>
  <c r="AR273" i="40" s="1"/>
  <c r="AJ41" i="40"/>
  <c r="BE240" i="40"/>
  <c r="AJ2" i="40"/>
  <c r="AF9" i="40"/>
  <c r="BE252" i="40"/>
  <c r="AP232" i="40"/>
  <c r="AR232" i="40" s="1"/>
  <c r="AP301" i="40"/>
  <c r="AR301" i="40" s="1"/>
  <c r="AJ64" i="40"/>
  <c r="AJ111" i="40"/>
  <c r="AP21" i="40"/>
  <c r="AR21" i="40" s="1"/>
  <c r="AP61" i="40"/>
  <c r="AR61" i="40" s="1"/>
  <c r="AP138" i="40"/>
  <c r="AR138" i="40" s="1"/>
  <c r="AP208" i="40"/>
  <c r="AR208" i="40" s="1"/>
  <c r="AP322" i="40"/>
  <c r="AR322" i="40" s="1"/>
  <c r="AJ83" i="40"/>
  <c r="AJ193" i="40"/>
  <c r="AJ317" i="40"/>
  <c r="AJ340" i="40"/>
  <c r="AJ124" i="40"/>
  <c r="AJ136" i="40"/>
  <c r="AJ246" i="40"/>
  <c r="AJ262" i="40"/>
  <c r="BN43" i="40"/>
  <c r="BP43" i="40" s="1"/>
  <c r="BN99" i="40"/>
  <c r="BP99" i="40" s="1"/>
  <c r="BN95" i="40"/>
  <c r="BP95" i="40" s="1"/>
  <c r="BN182" i="40"/>
  <c r="BP182" i="40" s="1"/>
  <c r="BN173" i="40"/>
  <c r="BP173" i="40" s="1"/>
  <c r="BN263" i="40"/>
  <c r="BP263" i="40" s="1"/>
  <c r="BN23" i="40"/>
  <c r="BP23" i="40" s="1"/>
  <c r="BN150" i="40"/>
  <c r="BP150" i="40" s="1"/>
  <c r="BN295" i="40"/>
  <c r="BP295" i="40" s="1"/>
  <c r="BN3" i="40"/>
  <c r="BP3" i="40" s="1"/>
  <c r="BN175" i="40"/>
  <c r="BP175" i="40" s="1"/>
  <c r="BN316" i="40"/>
  <c r="BP316" i="40" s="1"/>
  <c r="BN226" i="40"/>
  <c r="BP226" i="40" s="1"/>
  <c r="BN371" i="40"/>
  <c r="BP371" i="40" s="1"/>
  <c r="BN334" i="40"/>
  <c r="BP334" i="40" s="1"/>
  <c r="BN84" i="40"/>
  <c r="BN292" i="40"/>
  <c r="BP292" i="40" s="1"/>
  <c r="BN12" i="40"/>
  <c r="BP12" i="40" s="1"/>
  <c r="BN201" i="40"/>
  <c r="BP201" i="40" s="1"/>
  <c r="BN328" i="40"/>
  <c r="BP328" i="40" s="1"/>
  <c r="BN81" i="40"/>
  <c r="BP81" i="40" s="1"/>
  <c r="BN207" i="40"/>
  <c r="BP207" i="40" s="1"/>
  <c r="BN369" i="40"/>
  <c r="BP369" i="40" s="1"/>
  <c r="BN363" i="40"/>
  <c r="BP363" i="40" s="1"/>
  <c r="BN317" i="40"/>
  <c r="BP317" i="40" s="1"/>
  <c r="BN16" i="40"/>
  <c r="BP16" i="40" s="1"/>
  <c r="BN342" i="40"/>
  <c r="BP342" i="40" s="1"/>
  <c r="BM130" i="40"/>
  <c r="BN21" i="40"/>
  <c r="BP21" i="40" s="1"/>
  <c r="BN118" i="40"/>
  <c r="BP118" i="40" s="1"/>
  <c r="BN57" i="40"/>
  <c r="BP57" i="40" s="1"/>
  <c r="BN168" i="40"/>
  <c r="BP168" i="40" s="1"/>
  <c r="BN90" i="40"/>
  <c r="BP90" i="40" s="1"/>
  <c r="BN254" i="40"/>
  <c r="BP254" i="40" s="1"/>
  <c r="BN31" i="40"/>
  <c r="BP31" i="40" s="1"/>
  <c r="BN199" i="40"/>
  <c r="BP199" i="40" s="1"/>
  <c r="BN283" i="40"/>
  <c r="BP283" i="40" s="1"/>
  <c r="BN24" i="40"/>
  <c r="BP24" i="40" s="1"/>
  <c r="BN181" i="40"/>
  <c r="BP181" i="40" s="1"/>
  <c r="BN296" i="40"/>
  <c r="BN220" i="40"/>
  <c r="BP220" i="40" s="1"/>
  <c r="BN373" i="40"/>
  <c r="BP373" i="40" s="1"/>
  <c r="BN355" i="40"/>
  <c r="BP355" i="40" s="1"/>
  <c r="BN96" i="40"/>
  <c r="BP96" i="40" s="1"/>
  <c r="BN255" i="40"/>
  <c r="BP255" i="40" s="1"/>
  <c r="BN47" i="40"/>
  <c r="BP47" i="40" s="1"/>
  <c r="BN189" i="40"/>
  <c r="BP189" i="40" s="1"/>
  <c r="BN356" i="40"/>
  <c r="BP356" i="40" s="1"/>
  <c r="BN117" i="40"/>
  <c r="BP117" i="40" s="1"/>
  <c r="BN260" i="40"/>
  <c r="BP260" i="40" s="1"/>
  <c r="BN224" i="40"/>
  <c r="BN145" i="40"/>
  <c r="BN303" i="40"/>
  <c r="BN245" i="40"/>
  <c r="BP245" i="40" s="1"/>
  <c r="BM188" i="40"/>
  <c r="BN211" i="40"/>
  <c r="BP211" i="40" s="1"/>
  <c r="AJ18" i="40"/>
  <c r="AJ126" i="40"/>
  <c r="AJ188" i="40"/>
  <c r="BN171" i="40"/>
  <c r="BP171" i="40" s="1"/>
  <c r="BN61" i="40"/>
  <c r="BP61" i="40" s="1"/>
  <c r="BN65" i="40"/>
  <c r="BP65" i="40" s="1"/>
  <c r="AN158" i="40"/>
  <c r="BN130" i="40"/>
  <c r="BP130" i="40" s="1"/>
  <c r="BN102" i="40"/>
  <c r="BP102" i="40" s="1"/>
  <c r="BN261" i="40"/>
  <c r="BP261" i="40" s="1"/>
  <c r="BN74" i="40"/>
  <c r="BP74" i="40" s="1"/>
  <c r="BN166" i="40"/>
  <c r="BP166" i="40" s="1"/>
  <c r="BN273" i="40"/>
  <c r="BP273" i="40" s="1"/>
  <c r="BN32" i="40"/>
  <c r="BP32" i="40" s="1"/>
  <c r="BN165" i="40"/>
  <c r="BP165" i="40" s="1"/>
  <c r="BN347" i="40"/>
  <c r="BP347" i="40" s="1"/>
  <c r="BN252" i="40"/>
  <c r="BP252" i="40" s="1"/>
  <c r="BN230" i="40"/>
  <c r="BP230" i="40" s="1"/>
  <c r="BN352" i="40"/>
  <c r="BP352" i="40" s="1"/>
  <c r="BN108" i="40"/>
  <c r="BP108" i="40" s="1"/>
  <c r="BN277" i="40"/>
  <c r="BP277" i="40" s="1"/>
  <c r="BN59" i="40"/>
  <c r="BP59" i="40" s="1"/>
  <c r="BN206" i="40"/>
  <c r="BP206" i="40" s="1"/>
  <c r="BN349" i="40"/>
  <c r="BP349" i="40" s="1"/>
  <c r="BN86" i="40"/>
  <c r="BP86" i="40" s="1"/>
  <c r="BN281" i="40"/>
  <c r="BP281" i="40" s="1"/>
  <c r="BN208" i="40"/>
  <c r="BP208" i="40" s="1"/>
  <c r="BN154" i="40"/>
  <c r="BP154" i="40" s="1"/>
  <c r="BN327" i="40"/>
  <c r="BP327" i="40" s="1"/>
  <c r="BN249" i="40"/>
  <c r="BP249" i="40" s="1"/>
  <c r="BM324" i="40"/>
  <c r="AP32" i="40"/>
  <c r="AP48" i="40"/>
  <c r="AP118" i="40"/>
  <c r="AR118" i="40" s="1"/>
  <c r="AP137" i="40"/>
  <c r="AR137" i="40" s="1"/>
  <c r="AP225" i="40"/>
  <c r="AR225" i="40" s="1"/>
  <c r="AP245" i="40"/>
  <c r="AP272" i="40"/>
  <c r="AR272" i="40" s="1"/>
  <c r="AP329" i="40"/>
  <c r="AR329" i="40" s="1"/>
  <c r="BN153" i="40"/>
  <c r="BP153" i="40" s="1"/>
  <c r="AJ46" i="40"/>
  <c r="AJ160" i="40"/>
  <c r="AJ351" i="40"/>
  <c r="BN158" i="40"/>
  <c r="BP158" i="40" s="1"/>
  <c r="BN38" i="40"/>
  <c r="BP38" i="40" s="1"/>
  <c r="BN10" i="40"/>
  <c r="BP10" i="40" s="1"/>
  <c r="BN94" i="40"/>
  <c r="BN126" i="40"/>
  <c r="BP126" i="40" s="1"/>
  <c r="BN271" i="40"/>
  <c r="BP271" i="40" s="1"/>
  <c r="BN54" i="40"/>
  <c r="BP54" i="40" s="1"/>
  <c r="BN162" i="40"/>
  <c r="BP162" i="40" s="1"/>
  <c r="BN307" i="40"/>
  <c r="BP307" i="40" s="1"/>
  <c r="BN26" i="40"/>
  <c r="BP26" i="40" s="1"/>
  <c r="BN194" i="40"/>
  <c r="BP194" i="40" s="1"/>
  <c r="BN340" i="40"/>
  <c r="BP340" i="40" s="1"/>
  <c r="BN253" i="40"/>
  <c r="BP253" i="40" s="1"/>
  <c r="BN223" i="40"/>
  <c r="BP223" i="40" s="1"/>
  <c r="BN377" i="40"/>
  <c r="BP377" i="40" s="1"/>
  <c r="BN132" i="40"/>
  <c r="BP132" i="40" s="1"/>
  <c r="BN341" i="40"/>
  <c r="BP341" i="40" s="1"/>
  <c r="BN80" i="40"/>
  <c r="BP80" i="40" s="1"/>
  <c r="BN291" i="40"/>
  <c r="BP291" i="40" s="1"/>
  <c r="BN354" i="40"/>
  <c r="BP354" i="40" s="1"/>
  <c r="BN98" i="40"/>
  <c r="BP98" i="40" s="1"/>
  <c r="BN267" i="40"/>
  <c r="BP267" i="40" s="1"/>
  <c r="BN258" i="40"/>
  <c r="BP258" i="40" s="1"/>
  <c r="BN239" i="40"/>
  <c r="BP239" i="40" s="1"/>
  <c r="BN315" i="40"/>
  <c r="BP315" i="40" s="1"/>
  <c r="BN190" i="40"/>
  <c r="BP190" i="40" s="1"/>
  <c r="BN304" i="40"/>
  <c r="BP304" i="40" s="1"/>
  <c r="AJ76" i="40"/>
  <c r="AJ147" i="40"/>
  <c r="BN6" i="40"/>
  <c r="BP6" i="40" s="1"/>
  <c r="BN365" i="40"/>
  <c r="BP365" i="40" s="1"/>
  <c r="BN360" i="40"/>
  <c r="BP360" i="40" s="1"/>
  <c r="BN20" i="40"/>
  <c r="BP20" i="40" s="1"/>
  <c r="BN34" i="40"/>
  <c r="BP34" i="40" s="1"/>
  <c r="BN56" i="40"/>
  <c r="BP56" i="40" s="1"/>
  <c r="BN138" i="40"/>
  <c r="BP138" i="40" s="1"/>
  <c r="BN305" i="40"/>
  <c r="BP305" i="40" s="1"/>
  <c r="BN70" i="40"/>
  <c r="BP70" i="40" s="1"/>
  <c r="BN191" i="40"/>
  <c r="BP191" i="40" s="1"/>
  <c r="BN288" i="40"/>
  <c r="BP288" i="40" s="1"/>
  <c r="BN8" i="40"/>
  <c r="BP8" i="40" s="1"/>
  <c r="BN212" i="40"/>
  <c r="BP212" i="40" s="1"/>
  <c r="BN348" i="40"/>
  <c r="BP348" i="40" s="1"/>
  <c r="BN311" i="40"/>
  <c r="BP311" i="40" s="1"/>
  <c r="BN232" i="40"/>
  <c r="BP232" i="40" s="1"/>
  <c r="BN66" i="40"/>
  <c r="BP66" i="40" s="1"/>
  <c r="BN144" i="40"/>
  <c r="BP144" i="40" s="1"/>
  <c r="BN332" i="40"/>
  <c r="BP332" i="40" s="1"/>
  <c r="BN114" i="40"/>
  <c r="BP114" i="40" s="1"/>
  <c r="BN243" i="40"/>
  <c r="BP243" i="40" s="1"/>
  <c r="BN379" i="40"/>
  <c r="BP379" i="40" s="1"/>
  <c r="BN110" i="40"/>
  <c r="BP110" i="40" s="1"/>
  <c r="BN279" i="40"/>
  <c r="BP279" i="40" s="1"/>
  <c r="BN293" i="40"/>
  <c r="BP293" i="40" s="1"/>
  <c r="BN179" i="40"/>
  <c r="BP179" i="40" s="1"/>
  <c r="BN337" i="40"/>
  <c r="BP337" i="40" s="1"/>
  <c r="AF64" i="40"/>
  <c r="BN125" i="40"/>
  <c r="BP125" i="40" s="1"/>
  <c r="BN163" i="40"/>
  <c r="BP163" i="40" s="1"/>
  <c r="BN210" i="40"/>
  <c r="BP79" i="40"/>
  <c r="AP39" i="40"/>
  <c r="AR39" i="40" s="1"/>
  <c r="AP56" i="40"/>
  <c r="AP90" i="40"/>
  <c r="AR90" i="40" s="1"/>
  <c r="AP148" i="40"/>
  <c r="AR148" i="40" s="1"/>
  <c r="AP242" i="40"/>
  <c r="AR242" i="40" s="1"/>
  <c r="AP238" i="40"/>
  <c r="AR238" i="40" s="1"/>
  <c r="AP298" i="40"/>
  <c r="AR298" i="40" s="1"/>
  <c r="AP349" i="40"/>
  <c r="AR349" i="40" s="1"/>
  <c r="BN137" i="40"/>
  <c r="BP137" i="40" s="1"/>
  <c r="AJ305" i="40"/>
  <c r="BN343" i="40"/>
  <c r="BP343" i="40" s="1"/>
  <c r="BN324" i="40"/>
  <c r="BP324" i="40" s="1"/>
  <c r="BN7" i="40"/>
  <c r="BP7" i="40" s="1"/>
  <c r="BN9" i="40"/>
  <c r="BP9" i="40" s="1"/>
  <c r="BN15" i="40"/>
  <c r="BP15" i="40" s="1"/>
  <c r="BN172" i="40"/>
  <c r="BP172" i="40" s="1"/>
  <c r="BN310" i="40"/>
  <c r="BP310" i="40" s="1"/>
  <c r="BN111" i="40"/>
  <c r="BP111" i="40" s="1"/>
  <c r="BN214" i="40"/>
  <c r="BP214" i="40" s="1"/>
  <c r="BN322" i="40"/>
  <c r="BP322" i="40" s="1"/>
  <c r="BN55" i="40"/>
  <c r="BP55" i="40" s="1"/>
  <c r="BN262" i="40"/>
  <c r="BP262" i="40" s="1"/>
  <c r="BN376" i="40"/>
  <c r="BP376" i="40" s="1"/>
  <c r="BN275" i="40"/>
  <c r="BP275" i="40" s="1"/>
  <c r="BN236" i="40"/>
  <c r="BP236" i="40" s="1"/>
  <c r="BN27" i="40"/>
  <c r="BP27" i="40" s="1"/>
  <c r="BN184" i="40"/>
  <c r="BP184" i="40" s="1"/>
  <c r="BN339" i="40"/>
  <c r="BP339" i="40" s="1"/>
  <c r="BN85" i="40"/>
  <c r="BP85" i="40" s="1"/>
  <c r="BN242" i="40"/>
  <c r="BP242" i="40" s="1"/>
  <c r="BN19" i="40"/>
  <c r="BP19" i="40" s="1"/>
  <c r="BN134" i="40"/>
  <c r="BP134" i="40" s="1"/>
  <c r="BN289" i="40"/>
  <c r="BP289" i="40" s="1"/>
  <c r="BN268" i="40"/>
  <c r="BP268" i="40" s="1"/>
  <c r="BN204" i="40"/>
  <c r="BP204" i="40" s="1"/>
  <c r="BN380" i="40"/>
  <c r="BP380" i="40" s="1"/>
  <c r="AF131" i="40"/>
  <c r="AF90" i="40"/>
  <c r="BN89" i="40"/>
  <c r="BP89" i="40" s="1"/>
  <c r="BN147" i="40"/>
  <c r="BP147" i="40" s="1"/>
  <c r="BE258" i="40"/>
  <c r="BE144" i="40"/>
  <c r="AP332" i="40"/>
  <c r="BN187" i="40"/>
  <c r="BP187" i="40" s="1"/>
  <c r="AJ93" i="40"/>
  <c r="AP30" i="40"/>
  <c r="AR30" i="40" s="1"/>
  <c r="AP58" i="40"/>
  <c r="AR58" i="40" s="1"/>
  <c r="AP92" i="40"/>
  <c r="AR92" i="40" s="1"/>
  <c r="AP152" i="40"/>
  <c r="AR152" i="40" s="1"/>
  <c r="AP230" i="40"/>
  <c r="AP233" i="40"/>
  <c r="AR233" i="40" s="1"/>
  <c r="AP321" i="40"/>
  <c r="AR321" i="40" s="1"/>
  <c r="AP336" i="40"/>
  <c r="AR336" i="40" s="1"/>
  <c r="BN101" i="40"/>
  <c r="BP101" i="40" s="1"/>
  <c r="AJ11" i="40"/>
  <c r="AJ212" i="40"/>
  <c r="AJ283" i="40"/>
  <c r="BN203" i="40"/>
  <c r="BP203" i="40" s="1"/>
  <c r="BN272" i="40"/>
  <c r="BP272" i="40" s="1"/>
  <c r="AN169" i="40"/>
  <c r="BN350" i="40"/>
  <c r="BN33" i="40"/>
  <c r="BP33" i="40" s="1"/>
  <c r="BN42" i="40"/>
  <c r="BP42" i="40" s="1"/>
  <c r="BN174" i="40"/>
  <c r="BP174" i="40" s="1"/>
  <c r="BN321" i="40"/>
  <c r="BP321" i="40" s="1"/>
  <c r="BN116" i="40"/>
  <c r="BP116" i="40" s="1"/>
  <c r="BN219" i="40"/>
  <c r="BN344" i="40"/>
  <c r="BP344" i="40" s="1"/>
  <c r="BN93" i="40"/>
  <c r="BP93" i="40" s="1"/>
  <c r="BN217" i="40"/>
  <c r="BP217" i="40" s="1"/>
  <c r="BN370" i="40"/>
  <c r="BP370" i="40" s="1"/>
  <c r="BN284" i="40"/>
  <c r="BP284" i="40" s="1"/>
  <c r="BN290" i="40"/>
  <c r="BN35" i="40"/>
  <c r="BP35" i="40" s="1"/>
  <c r="BN227" i="40"/>
  <c r="BP227" i="40" s="1"/>
  <c r="BN375" i="40"/>
  <c r="BP375" i="40" s="1"/>
  <c r="BN97" i="40"/>
  <c r="BP97" i="40" s="1"/>
  <c r="BN259" i="40"/>
  <c r="BN44" i="40"/>
  <c r="BP44" i="40" s="1"/>
  <c r="BN152" i="40"/>
  <c r="BP152" i="40" s="1"/>
  <c r="BN297" i="40"/>
  <c r="BP297" i="40" s="1"/>
  <c r="BN280" i="40"/>
  <c r="BP280" i="40" s="1"/>
  <c r="BN198" i="40"/>
  <c r="BP198" i="40" s="1"/>
  <c r="BN372" i="40"/>
  <c r="BP372" i="40" s="1"/>
  <c r="AF154" i="40"/>
  <c r="BN51" i="40"/>
  <c r="BP51" i="40" s="1"/>
  <c r="BN88" i="40"/>
  <c r="BP88" i="40" s="1"/>
  <c r="BN63" i="40"/>
  <c r="BP63" i="40" s="1"/>
  <c r="AJ175" i="40"/>
  <c r="BN178" i="40"/>
  <c r="BP178" i="40" s="1"/>
  <c r="BN251" i="40"/>
  <c r="BP251" i="40" s="1"/>
  <c r="BN318" i="40"/>
  <c r="BP318" i="40" s="1"/>
  <c r="AN183" i="40"/>
  <c r="BN25" i="40"/>
  <c r="BP25" i="40" s="1"/>
  <c r="BN2" i="40"/>
  <c r="BP2" i="40" s="1"/>
  <c r="BN75" i="40"/>
  <c r="BP75" i="40" s="1"/>
  <c r="BN160" i="40"/>
  <c r="BN336" i="40"/>
  <c r="BP336" i="40" s="1"/>
  <c r="BN92" i="40"/>
  <c r="BP92" i="40" s="1"/>
  <c r="BN257" i="40"/>
  <c r="BP257" i="40" s="1"/>
  <c r="BN333" i="40"/>
  <c r="BP333" i="40" s="1"/>
  <c r="BN105" i="40"/>
  <c r="BP105" i="40" s="1"/>
  <c r="BN228" i="40"/>
  <c r="BP228" i="40" s="1"/>
  <c r="BN176" i="40"/>
  <c r="BP176" i="40" s="1"/>
  <c r="BN326" i="40"/>
  <c r="BP326" i="40" s="1"/>
  <c r="BN276" i="40"/>
  <c r="BP276" i="40" s="1"/>
  <c r="BN11" i="40"/>
  <c r="BN186" i="40"/>
  <c r="BP186" i="40" s="1"/>
  <c r="BN346" i="40"/>
  <c r="BP346" i="40" s="1"/>
  <c r="BN109" i="40"/>
  <c r="BP109" i="40" s="1"/>
  <c r="BN266" i="40"/>
  <c r="BP266" i="40" s="1"/>
  <c r="BN37" i="40"/>
  <c r="BP37" i="40" s="1"/>
  <c r="BN177" i="40"/>
  <c r="BP177" i="40" s="1"/>
  <c r="BN294" i="40"/>
  <c r="BP294" i="40" s="1"/>
  <c r="BN308" i="40"/>
  <c r="BP308" i="40" s="1"/>
  <c r="BN229" i="40"/>
  <c r="BP229" i="40" s="1"/>
  <c r="BN378" i="40"/>
  <c r="BP378" i="40" s="1"/>
  <c r="BN41" i="40"/>
  <c r="BP41" i="40" s="1"/>
  <c r="BN73" i="40"/>
  <c r="BP73" i="40" s="1"/>
  <c r="BN72" i="40"/>
  <c r="BP72" i="40" s="1"/>
  <c r="AJ151" i="40"/>
  <c r="AJ216" i="40"/>
  <c r="AJ297" i="40"/>
  <c r="AJ361" i="40"/>
  <c r="BN136" i="40"/>
  <c r="BP136" i="40" s="1"/>
  <c r="BN231" i="40"/>
  <c r="BP231" i="40" s="1"/>
  <c r="BN270" i="40"/>
  <c r="BP270" i="40" s="1"/>
  <c r="BN5" i="40"/>
  <c r="BP5" i="40" s="1"/>
  <c r="BN52" i="40"/>
  <c r="BP52" i="40" s="1"/>
  <c r="BN156" i="40"/>
  <c r="BP156" i="40" s="1"/>
  <c r="BN338" i="40"/>
  <c r="BP338" i="40" s="1"/>
  <c r="BN104" i="40"/>
  <c r="BP104" i="40" s="1"/>
  <c r="BN238" i="40"/>
  <c r="BP238" i="40" s="1"/>
  <c r="BN345" i="40"/>
  <c r="BP345" i="40" s="1"/>
  <c r="BN129" i="40"/>
  <c r="BP129" i="40" s="1"/>
  <c r="BN225" i="40"/>
  <c r="BP225" i="40" s="1"/>
  <c r="BN169" i="40"/>
  <c r="BP169" i="40" s="1"/>
  <c r="BN300" i="40"/>
  <c r="BP300" i="40" s="1"/>
  <c r="BN298" i="40"/>
  <c r="BP298" i="40" s="1"/>
  <c r="BN68" i="40"/>
  <c r="BP68" i="40" s="1"/>
  <c r="BN205" i="40"/>
  <c r="BP205" i="40" s="1"/>
  <c r="BN351" i="40"/>
  <c r="BP351" i="40" s="1"/>
  <c r="BN133" i="40"/>
  <c r="BP133" i="40" s="1"/>
  <c r="BN278" i="40"/>
  <c r="BN29" i="40"/>
  <c r="BP29" i="40" s="1"/>
  <c r="BN202" i="40"/>
  <c r="BP202" i="40" s="1"/>
  <c r="BN320" i="40"/>
  <c r="BP320" i="40" s="1"/>
  <c r="BN323" i="40"/>
  <c r="BP323" i="40" s="1"/>
  <c r="BN209" i="40"/>
  <c r="BP209" i="40" s="1"/>
  <c r="BN196" i="40"/>
  <c r="BP196" i="40" s="1"/>
  <c r="BN40" i="40"/>
  <c r="BP40" i="40" s="1"/>
  <c r="AP261" i="40"/>
  <c r="AR261" i="40" s="1"/>
  <c r="AJ176" i="40"/>
  <c r="AJ152" i="40"/>
  <c r="BN100" i="40"/>
  <c r="BP100" i="40" s="1"/>
  <c r="BN200" i="40"/>
  <c r="BP200" i="40" s="1"/>
  <c r="BN221" i="40"/>
  <c r="BP221" i="40" s="1"/>
  <c r="BN39" i="40"/>
  <c r="BP39" i="40" s="1"/>
  <c r="BN64" i="40"/>
  <c r="BP64" i="40" s="1"/>
  <c r="BN185" i="40"/>
  <c r="BP185" i="40" s="1"/>
  <c r="BN357" i="40"/>
  <c r="BP357" i="40" s="1"/>
  <c r="BN128" i="40"/>
  <c r="BP128" i="40" s="1"/>
  <c r="BN256" i="40"/>
  <c r="BP256" i="40" s="1"/>
  <c r="BN368" i="40"/>
  <c r="BP368" i="40" s="1"/>
  <c r="BN141" i="40"/>
  <c r="BP141" i="40" s="1"/>
  <c r="BN250" i="40"/>
  <c r="BP250" i="40" s="1"/>
  <c r="BN237" i="40"/>
  <c r="BP237" i="40" s="1"/>
  <c r="BN319" i="40"/>
  <c r="BP319" i="40" s="1"/>
  <c r="BN301" i="40"/>
  <c r="BP301" i="40" s="1"/>
  <c r="BN46" i="40"/>
  <c r="BP46" i="40" s="1"/>
  <c r="BN235" i="40"/>
  <c r="BP235" i="40" s="1"/>
  <c r="BN374" i="40"/>
  <c r="BP374" i="40" s="1"/>
  <c r="BN151" i="40"/>
  <c r="BP151" i="40" s="1"/>
  <c r="BN287" i="40"/>
  <c r="BP287" i="40" s="1"/>
  <c r="BN13" i="40"/>
  <c r="BP13" i="40" s="1"/>
  <c r="BN192" i="40"/>
  <c r="BP192" i="40" s="1"/>
  <c r="BN309" i="40"/>
  <c r="BP309" i="40" s="1"/>
  <c r="BN312" i="40"/>
  <c r="BP312" i="40" s="1"/>
  <c r="BN248" i="40"/>
  <c r="BP248" i="40" s="1"/>
  <c r="AF377" i="40"/>
  <c r="BN164" i="40"/>
  <c r="BP164" i="40" s="1"/>
  <c r="AP14" i="40"/>
  <c r="AR14" i="40" s="1"/>
  <c r="AP13" i="40"/>
  <c r="AR13" i="40" s="1"/>
  <c r="AP67" i="40"/>
  <c r="AR67" i="40" s="1"/>
  <c r="AP104" i="40"/>
  <c r="AR104" i="40" s="1"/>
  <c r="AP202" i="40"/>
  <c r="AR202" i="40" s="1"/>
  <c r="AP229" i="40"/>
  <c r="AR229" i="40" s="1"/>
  <c r="AP296" i="40"/>
  <c r="AR296" i="40" s="1"/>
  <c r="AP363" i="40"/>
  <c r="AR363" i="40" s="1"/>
  <c r="BN71" i="40"/>
  <c r="BP71" i="40" s="1"/>
  <c r="AP4" i="40"/>
  <c r="AP44" i="40"/>
  <c r="E49" i="40"/>
  <c r="AP107" i="40"/>
  <c r="AR107" i="40" s="1"/>
  <c r="AP189" i="40"/>
  <c r="AR189" i="40" s="1"/>
  <c r="AP237" i="40"/>
  <c r="AR237" i="40" s="1"/>
  <c r="AP289" i="40"/>
  <c r="AR289" i="40" s="1"/>
  <c r="AP315" i="40"/>
  <c r="AR315" i="40" s="1"/>
  <c r="AP365" i="40"/>
  <c r="AR365" i="40" s="1"/>
  <c r="BN17" i="40"/>
  <c r="BP17" i="40" s="1"/>
  <c r="AJ45" i="40"/>
  <c r="AJ82" i="40"/>
  <c r="AJ239" i="40"/>
  <c r="AJ278" i="40"/>
  <c r="BN148" i="40"/>
  <c r="BP148" i="40" s="1"/>
  <c r="BN170" i="40"/>
  <c r="BP170" i="40" s="1"/>
  <c r="BN188" i="40"/>
  <c r="BP188" i="40" s="1"/>
  <c r="BN121" i="40"/>
  <c r="BP121" i="40" s="1"/>
  <c r="BN218" i="40"/>
  <c r="BP218" i="40" s="1"/>
  <c r="BN361" i="40"/>
  <c r="BP361" i="40" s="1"/>
  <c r="BN140" i="40"/>
  <c r="BP140" i="40" s="1"/>
  <c r="BN234" i="40"/>
  <c r="BP234" i="40" s="1"/>
  <c r="BN366" i="40"/>
  <c r="BP366" i="40" s="1"/>
  <c r="BN149" i="40"/>
  <c r="BP149" i="40" s="1"/>
  <c r="BN274" i="40"/>
  <c r="BP274" i="40" s="1"/>
  <c r="BN197" i="40"/>
  <c r="BP197" i="40" s="1"/>
  <c r="BN299" i="40"/>
  <c r="BP299" i="40" s="1"/>
  <c r="BN302" i="40"/>
  <c r="BP302" i="40" s="1"/>
  <c r="BN58" i="40"/>
  <c r="BP58" i="40" s="1"/>
  <c r="BN282" i="40"/>
  <c r="BP282" i="40" s="1"/>
  <c r="BN28" i="40"/>
  <c r="BP28" i="40" s="1"/>
  <c r="BN193" i="40"/>
  <c r="BP193" i="40" s="1"/>
  <c r="BN313" i="40"/>
  <c r="BP313" i="40" s="1"/>
  <c r="BN48" i="40"/>
  <c r="BP48" i="40" s="1"/>
  <c r="BN240" i="40"/>
  <c r="BP240" i="40" s="1"/>
  <c r="BN358" i="40"/>
  <c r="BP358" i="40" s="1"/>
  <c r="BN353" i="40"/>
  <c r="BP353" i="40" s="1"/>
  <c r="BN233" i="40"/>
  <c r="BP233" i="40" s="1"/>
  <c r="BN53" i="40"/>
  <c r="BP53" i="40" s="1"/>
  <c r="AW359" i="40"/>
  <c r="AJ55" i="40"/>
  <c r="AJ158" i="40"/>
  <c r="AP16" i="40"/>
  <c r="AR16" i="40" s="1"/>
  <c r="AP79" i="40"/>
  <c r="AR79" i="40" s="1"/>
  <c r="AP29" i="40"/>
  <c r="AP76" i="40"/>
  <c r="AR76" i="40" s="1"/>
  <c r="AP121" i="40"/>
  <c r="AR121" i="40" s="1"/>
  <c r="AP57" i="40"/>
  <c r="AR57" i="40" s="1"/>
  <c r="AP70" i="40"/>
  <c r="AR70" i="40" s="1"/>
  <c r="AP124" i="40"/>
  <c r="AR124" i="40" s="1"/>
  <c r="AP91" i="40"/>
  <c r="AR91" i="40" s="1"/>
  <c r="AP106" i="40"/>
  <c r="AR106" i="40" s="1"/>
  <c r="AP132" i="40"/>
  <c r="AR132" i="40" s="1"/>
  <c r="AP151" i="40"/>
  <c r="AR151" i="40" s="1"/>
  <c r="AP180" i="40"/>
  <c r="AR180" i="40" s="1"/>
  <c r="AP183" i="40"/>
  <c r="AR183" i="40" s="1"/>
  <c r="AP216" i="40"/>
  <c r="AP221" i="40"/>
  <c r="AR221" i="40" s="1"/>
  <c r="AP209" i="40"/>
  <c r="AR209" i="40" s="1"/>
  <c r="AP249" i="40"/>
  <c r="AR249" i="40" s="1"/>
  <c r="AP265" i="40"/>
  <c r="AR265" i="40" s="1"/>
  <c r="AP267" i="40"/>
  <c r="AR267" i="40" s="1"/>
  <c r="AP312" i="40"/>
  <c r="AR312" i="40" s="1"/>
  <c r="AP310" i="40"/>
  <c r="AR310" i="40" s="1"/>
  <c r="AP337" i="40"/>
  <c r="AR337" i="40" s="1"/>
  <c r="AP360" i="40"/>
  <c r="AR360" i="40" s="1"/>
  <c r="AP370" i="40"/>
  <c r="AR370" i="40" s="1"/>
  <c r="AP376" i="40"/>
  <c r="AR376" i="40" s="1"/>
  <c r="AJ71" i="40"/>
  <c r="AJ109" i="40"/>
  <c r="AJ120" i="40"/>
  <c r="AJ194" i="40"/>
  <c r="AJ161" i="40"/>
  <c r="AJ294" i="40"/>
  <c r="AJ221" i="40"/>
  <c r="AJ277" i="40"/>
  <c r="AP19" i="40"/>
  <c r="AR19" i="40" s="1"/>
  <c r="AP31" i="40"/>
  <c r="AR31" i="40" s="1"/>
  <c r="AP40" i="40"/>
  <c r="AR40" i="40" s="1"/>
  <c r="AP66" i="40"/>
  <c r="AR66" i="40" s="1"/>
  <c r="AP47" i="40"/>
  <c r="AP59" i="40"/>
  <c r="AP113" i="40"/>
  <c r="AR113" i="40" s="1"/>
  <c r="AP150" i="40"/>
  <c r="AR150" i="40" s="1"/>
  <c r="AP94" i="40"/>
  <c r="AR94" i="40" s="1"/>
  <c r="AP108" i="40"/>
  <c r="AR108" i="40" s="1"/>
  <c r="AP136" i="40"/>
  <c r="AR136" i="40" s="1"/>
  <c r="AP156" i="40"/>
  <c r="AR156" i="40" s="1"/>
  <c r="AP203" i="40"/>
  <c r="AR203" i="40" s="1"/>
  <c r="AP178" i="40"/>
  <c r="AR178" i="40" s="1"/>
  <c r="AP243" i="40"/>
  <c r="AR243" i="40" s="1"/>
  <c r="AP228" i="40"/>
  <c r="AR228" i="40" s="1"/>
  <c r="AP241" i="40"/>
  <c r="AR241" i="40" s="1"/>
  <c r="AP252" i="40"/>
  <c r="AR252" i="40" s="1"/>
  <c r="AP288" i="40"/>
  <c r="AR288" i="40" s="1"/>
  <c r="AP271" i="40"/>
  <c r="AR271" i="40" s="1"/>
  <c r="AP284" i="40"/>
  <c r="AR284" i="40" s="1"/>
  <c r="AP327" i="40"/>
  <c r="AR327" i="40" s="1"/>
  <c r="AP328" i="40"/>
  <c r="AR328" i="40" s="1"/>
  <c r="AP339" i="40"/>
  <c r="AR339" i="40" s="1"/>
  <c r="AP366" i="40"/>
  <c r="AR366" i="40" s="1"/>
  <c r="L48" i="40"/>
  <c r="BU92" i="40" s="1"/>
  <c r="BR347" i="40"/>
  <c r="BT347" i="40" s="1"/>
  <c r="BR210" i="40"/>
  <c r="BT210" i="40" s="1"/>
  <c r="BR21" i="40"/>
  <c r="BR354" i="40"/>
  <c r="BT354" i="40" s="1"/>
  <c r="BR230" i="40"/>
  <c r="BT230" i="40" s="1"/>
  <c r="BR96" i="40"/>
  <c r="BT96" i="40" s="1"/>
  <c r="BR380" i="40"/>
  <c r="BR227" i="40"/>
  <c r="BT227" i="40" s="1"/>
  <c r="BR100" i="40"/>
  <c r="BT100" i="40" s="1"/>
  <c r="BR331" i="40"/>
  <c r="BT331" i="40" s="1"/>
  <c r="BR197" i="40"/>
  <c r="BT197" i="40" s="1"/>
  <c r="BR97" i="40"/>
  <c r="BT97" i="40" s="1"/>
  <c r="BR300" i="40"/>
  <c r="BT300" i="40" s="1"/>
  <c r="BR92" i="40"/>
  <c r="BT92" i="40" s="1"/>
  <c r="BR236" i="40"/>
  <c r="BT236" i="40" s="1"/>
  <c r="BR94" i="40"/>
  <c r="BT94" i="40" s="1"/>
  <c r="BR259" i="40"/>
  <c r="BT259" i="40" s="1"/>
  <c r="BR145" i="40"/>
  <c r="BT145" i="40" s="1"/>
  <c r="BR40" i="40"/>
  <c r="BT40" i="40" s="1"/>
  <c r="BR235" i="40"/>
  <c r="BT235" i="40" s="1"/>
  <c r="BR114" i="40"/>
  <c r="BT114" i="40" s="1"/>
  <c r="BR353" i="40"/>
  <c r="BT353" i="40" s="1"/>
  <c r="BR247" i="40"/>
  <c r="BT247" i="40" s="1"/>
  <c r="BR340" i="40"/>
  <c r="BT340" i="40" s="1"/>
  <c r="BR166" i="40"/>
  <c r="BT166" i="40" s="1"/>
  <c r="BR60" i="40"/>
  <c r="BT60" i="40" s="1"/>
  <c r="BR306" i="40"/>
  <c r="BR161" i="40"/>
  <c r="BT161" i="40" s="1"/>
  <c r="BR46" i="40"/>
  <c r="BT46" i="40" s="1"/>
  <c r="BR345" i="40"/>
  <c r="BT345" i="40" s="1"/>
  <c r="BR208" i="40"/>
  <c r="BT208" i="40" s="1"/>
  <c r="BR103" i="40"/>
  <c r="BT103" i="40" s="1"/>
  <c r="BR334" i="40"/>
  <c r="BT334" i="40" s="1"/>
  <c r="BR205" i="40"/>
  <c r="BT205" i="40" s="1"/>
  <c r="BR26" i="40"/>
  <c r="BT26" i="40" s="1"/>
  <c r="BR294" i="40"/>
  <c r="BT294" i="40" s="1"/>
  <c r="BR209" i="40"/>
  <c r="BT209" i="40" s="1"/>
  <c r="BR38" i="40"/>
  <c r="BT38" i="40" s="1"/>
  <c r="BR255" i="40"/>
  <c r="BT255" i="40" s="1"/>
  <c r="BR372" i="40"/>
  <c r="BT372" i="40" s="1"/>
  <c r="BR193" i="40"/>
  <c r="BT193" i="40" s="1"/>
  <c r="BR107" i="40"/>
  <c r="BT107" i="40" s="1"/>
  <c r="BR245" i="40"/>
  <c r="BT245" i="40" s="1"/>
  <c r="BR117" i="40"/>
  <c r="BT117" i="40" s="1"/>
  <c r="BR332" i="40"/>
  <c r="BT332" i="40" s="1"/>
  <c r="BR226" i="40"/>
  <c r="BT226" i="40" s="1"/>
  <c r="BR35" i="40"/>
  <c r="BT35" i="40" s="1"/>
  <c r="BR349" i="40"/>
  <c r="BT349" i="40" s="1"/>
  <c r="BR219" i="40"/>
  <c r="BT219" i="40" s="1"/>
  <c r="BR317" i="40"/>
  <c r="BT317" i="40" s="1"/>
  <c r="BR183" i="40"/>
  <c r="BR16" i="40"/>
  <c r="BT16" i="40" s="1"/>
  <c r="BR337" i="40"/>
  <c r="BT337" i="40" s="1"/>
  <c r="BR207" i="40"/>
  <c r="BT207" i="40" s="1"/>
  <c r="BR66" i="40"/>
  <c r="BT66" i="40" s="1"/>
  <c r="BR344" i="40"/>
  <c r="BT344" i="40" s="1"/>
  <c r="BR199" i="40"/>
  <c r="BT199" i="40" s="1"/>
  <c r="BR43" i="40"/>
  <c r="BT43" i="40" s="1"/>
  <c r="BR290" i="40"/>
  <c r="BT290" i="40" s="1"/>
  <c r="BR195" i="40"/>
  <c r="BT195" i="40" s="1"/>
  <c r="BR147" i="40"/>
  <c r="BT147" i="40" s="1"/>
  <c r="BR288" i="40"/>
  <c r="BT288" i="40" s="1"/>
  <c r="BR356" i="40"/>
  <c r="BR206" i="40"/>
  <c r="BT206" i="40" s="1"/>
  <c r="BR51" i="40"/>
  <c r="BT51" i="40" s="1"/>
  <c r="BR217" i="40"/>
  <c r="BT217" i="40" s="1"/>
  <c r="BR79" i="40"/>
  <c r="BR335" i="40"/>
  <c r="BT335" i="40" s="1"/>
  <c r="BR188" i="40"/>
  <c r="BT188" i="40" s="1"/>
  <c r="BR86" i="40"/>
  <c r="BT86" i="40" s="1"/>
  <c r="BR329" i="40"/>
  <c r="BT329" i="40" s="1"/>
  <c r="BR185" i="40"/>
  <c r="BT185" i="40" s="1"/>
  <c r="BR325" i="40"/>
  <c r="BT325" i="40" s="1"/>
  <c r="BR135" i="40"/>
  <c r="BT135" i="40" s="1"/>
  <c r="BR4" i="40"/>
  <c r="BR314" i="40"/>
  <c r="BT314" i="40" s="1"/>
  <c r="BR158" i="40"/>
  <c r="BT158" i="40" s="1"/>
  <c r="BR39" i="40"/>
  <c r="BT39" i="40" s="1"/>
  <c r="BR311" i="40"/>
  <c r="BT311" i="40" s="1"/>
  <c r="BR155" i="40"/>
  <c r="BT155" i="40" s="1"/>
  <c r="BR56" i="40"/>
  <c r="BR272" i="40"/>
  <c r="BT272" i="40" s="1"/>
  <c r="BR152" i="40"/>
  <c r="BT152" i="40" s="1"/>
  <c r="BR53" i="40"/>
  <c r="BT53" i="40" s="1"/>
  <c r="BR257" i="40"/>
  <c r="BR305" i="40"/>
  <c r="BT305" i="40" s="1"/>
  <c r="BR163" i="40"/>
  <c r="BR41" i="40"/>
  <c r="BT41" i="40" s="1"/>
  <c r="BR231" i="40"/>
  <c r="BT231" i="40" s="1"/>
  <c r="BR78" i="40"/>
  <c r="BT78" i="40" s="1"/>
  <c r="BR324" i="40"/>
  <c r="BT324" i="40" s="1"/>
  <c r="BR213" i="40"/>
  <c r="BT213" i="40" s="1"/>
  <c r="BR25" i="40"/>
  <c r="BT25" i="40" s="1"/>
  <c r="BR343" i="40"/>
  <c r="BT343" i="40" s="1"/>
  <c r="BR184" i="40"/>
  <c r="BT184" i="40" s="1"/>
  <c r="BR316" i="40"/>
  <c r="BT316" i="40" s="1"/>
  <c r="BR87" i="40"/>
  <c r="BT87" i="40" s="1"/>
  <c r="BR2" i="40"/>
  <c r="BT2" i="40" s="1"/>
  <c r="BR322" i="40"/>
  <c r="BR175" i="40"/>
  <c r="BT175" i="40" s="1"/>
  <c r="BR59" i="40"/>
  <c r="BT59" i="40" s="1"/>
  <c r="BR319" i="40"/>
  <c r="BT319" i="40" s="1"/>
  <c r="BR146" i="40"/>
  <c r="BT146" i="40" s="1"/>
  <c r="BR19" i="40"/>
  <c r="BT19" i="40" s="1"/>
  <c r="BR265" i="40"/>
  <c r="BT265" i="40" s="1"/>
  <c r="BR144" i="40"/>
  <c r="BT144" i="40" s="1"/>
  <c r="BR11" i="40"/>
  <c r="BT11" i="40" s="1"/>
  <c r="BR254" i="40"/>
  <c r="BT254" i="40" s="1"/>
  <c r="BR269" i="40"/>
  <c r="BT269" i="40" s="1"/>
  <c r="BR198" i="40"/>
  <c r="BT198" i="40" s="1"/>
  <c r="BR15" i="40"/>
  <c r="BT15" i="40" s="1"/>
  <c r="BR191" i="40"/>
  <c r="BT191" i="40" s="1"/>
  <c r="BR91" i="40"/>
  <c r="BT91" i="40" s="1"/>
  <c r="BR302" i="40"/>
  <c r="BT302" i="40" s="1"/>
  <c r="BR187" i="40"/>
  <c r="BT187" i="40" s="1"/>
  <c r="BR95" i="40"/>
  <c r="BT95" i="40" s="1"/>
  <c r="BR321" i="40"/>
  <c r="BT321" i="40" s="1"/>
  <c r="BR154" i="40"/>
  <c r="BT154" i="40" s="1"/>
  <c r="BR278" i="40"/>
  <c r="BT278" i="40" s="1"/>
  <c r="BR99" i="40"/>
  <c r="BT99" i="40" s="1"/>
  <c r="BR159" i="40"/>
  <c r="BT159" i="40" s="1"/>
  <c r="BR271" i="40"/>
  <c r="BT271" i="40" s="1"/>
  <c r="BR149" i="40"/>
  <c r="BR20" i="40"/>
  <c r="BT20" i="40" s="1"/>
  <c r="BR307" i="40"/>
  <c r="BT307" i="40" s="1"/>
  <c r="BR133" i="40"/>
  <c r="BT133" i="40" s="1"/>
  <c r="BR54" i="40"/>
  <c r="BT54" i="40" s="1"/>
  <c r="BR293" i="40"/>
  <c r="BT293" i="40" s="1"/>
  <c r="BR132" i="40"/>
  <c r="BT132" i="40" s="1"/>
  <c r="BR346" i="40"/>
  <c r="BT346" i="40" s="1"/>
  <c r="BR215" i="40"/>
  <c r="BT215" i="40" s="1"/>
  <c r="BR262" i="40"/>
  <c r="BT262" i="40" s="1"/>
  <c r="BR151" i="40"/>
  <c r="BT151" i="40" s="1"/>
  <c r="BR112" i="40"/>
  <c r="BT112" i="40" s="1"/>
  <c r="BR190" i="40"/>
  <c r="BT190" i="40" s="1"/>
  <c r="BR83" i="40"/>
  <c r="BT83" i="40" s="1"/>
  <c r="BR295" i="40"/>
  <c r="BT295" i="40" s="1"/>
  <c r="BR157" i="40"/>
  <c r="BT157" i="40" s="1"/>
  <c r="BR13" i="40"/>
  <c r="BT13" i="40" s="1"/>
  <c r="BR301" i="40"/>
  <c r="BT301" i="40" s="1"/>
  <c r="BR180" i="40"/>
  <c r="BT180" i="40" s="1"/>
  <c r="BR274" i="40"/>
  <c r="BT274" i="40" s="1"/>
  <c r="BR68" i="40"/>
  <c r="BT68" i="40" s="1"/>
  <c r="BR108" i="40"/>
  <c r="BT108" i="40" s="1"/>
  <c r="BR282" i="40"/>
  <c r="BT282" i="40" s="1"/>
  <c r="BR168" i="40"/>
  <c r="BT168" i="40" s="1"/>
  <c r="BR57" i="40"/>
  <c r="BT57" i="40" s="1"/>
  <c r="BR283" i="40"/>
  <c r="BT283" i="40" s="1"/>
  <c r="BR126" i="40"/>
  <c r="BT126" i="40" s="1"/>
  <c r="BR64" i="40"/>
  <c r="BT64" i="40" s="1"/>
  <c r="BR251" i="40"/>
  <c r="BT251" i="40" s="1"/>
  <c r="BR119" i="40"/>
  <c r="BT119" i="40" s="1"/>
  <c r="BR338" i="40"/>
  <c r="BT338" i="40" s="1"/>
  <c r="BR232" i="40"/>
  <c r="BT232" i="40" s="1"/>
  <c r="BR276" i="40"/>
  <c r="BT276" i="40" s="1"/>
  <c r="BR143" i="40"/>
  <c r="BT143" i="40" s="1"/>
  <c r="BR76" i="40"/>
  <c r="BR160" i="40"/>
  <c r="BT160" i="40" s="1"/>
  <c r="BR36" i="40"/>
  <c r="BR304" i="40"/>
  <c r="BT304" i="40" s="1"/>
  <c r="BR186" i="40"/>
  <c r="BT186" i="40" s="1"/>
  <c r="BR30" i="40"/>
  <c r="BT30" i="40" s="1"/>
  <c r="BR261" i="40"/>
  <c r="BT261" i="40" s="1"/>
  <c r="BR140" i="40"/>
  <c r="BT140" i="40" s="1"/>
  <c r="BR240" i="40"/>
  <c r="BT240" i="40" s="1"/>
  <c r="BR106" i="40"/>
  <c r="BT106" i="40" s="1"/>
  <c r="BR12" i="40"/>
  <c r="BT12" i="40" s="1"/>
  <c r="BR260" i="40"/>
  <c r="BT260" i="40" s="1"/>
  <c r="BR134" i="40"/>
  <c r="BT134" i="40" s="1"/>
  <c r="BR364" i="40"/>
  <c r="BT364" i="40" s="1"/>
  <c r="BR275" i="40"/>
  <c r="BR125" i="40"/>
  <c r="BT125" i="40" s="1"/>
  <c r="BR172" i="40"/>
  <c r="BT172" i="40" s="1"/>
  <c r="BR252" i="40"/>
  <c r="BT252" i="40" s="1"/>
  <c r="BR121" i="40"/>
  <c r="BT121" i="40" s="1"/>
  <c r="BR341" i="40"/>
  <c r="BT341" i="40" s="1"/>
  <c r="BR179" i="40"/>
  <c r="BT179" i="40" s="1"/>
  <c r="BR248" i="40"/>
  <c r="BT248" i="40" s="1"/>
  <c r="BR131" i="40"/>
  <c r="BT131" i="40" s="1"/>
  <c r="BR362" i="40"/>
  <c r="BT362" i="40" s="1"/>
  <c r="BR174" i="40"/>
  <c r="BT174" i="40" s="1"/>
  <c r="BR98" i="40"/>
  <c r="BT98" i="40" s="1"/>
  <c r="BR264" i="40"/>
  <c r="BT264" i="40" s="1"/>
  <c r="BR173" i="40"/>
  <c r="BT173" i="40" s="1"/>
  <c r="BR14" i="40"/>
  <c r="BT14" i="40" s="1"/>
  <c r="BR310" i="40"/>
  <c r="BT310" i="40" s="1"/>
  <c r="AP34" i="40"/>
  <c r="AR34" i="40" s="1"/>
  <c r="AP62" i="40"/>
  <c r="AR62" i="40" s="1"/>
  <c r="AP97" i="40"/>
  <c r="AR97" i="40" s="1"/>
  <c r="AP139" i="40"/>
  <c r="AR139" i="40" s="1"/>
  <c r="AP146" i="40"/>
  <c r="AP204" i="40"/>
  <c r="AR204" i="40" s="1"/>
  <c r="AP185" i="40"/>
  <c r="AR185" i="40" s="1"/>
  <c r="AP260" i="40"/>
  <c r="AR260" i="40" s="1"/>
  <c r="AP259" i="40"/>
  <c r="AP264" i="40"/>
  <c r="AR264" i="40" s="1"/>
  <c r="AP274" i="40"/>
  <c r="AR274" i="40" s="1"/>
  <c r="AP307" i="40"/>
  <c r="AR307" i="40" s="1"/>
  <c r="AP308" i="40"/>
  <c r="AR308" i="40" s="1"/>
  <c r="AP335" i="40"/>
  <c r="AR335" i="40" s="1"/>
  <c r="AP341" i="40"/>
  <c r="AR341" i="40" s="1"/>
  <c r="AP372" i="40"/>
  <c r="AR372" i="40" s="1"/>
  <c r="E48" i="40"/>
  <c r="AS96" i="40" s="1"/>
  <c r="AJ102" i="40"/>
  <c r="AJ162" i="40"/>
  <c r="AJ242" i="40"/>
  <c r="AJ381" i="40"/>
  <c r="AP157" i="40"/>
  <c r="AR157" i="40" s="1"/>
  <c r="AP84" i="40"/>
  <c r="AR84" i="40" s="1"/>
  <c r="AP214" i="40"/>
  <c r="AR214" i="40" s="1"/>
  <c r="AP356" i="40"/>
  <c r="AR356" i="40" s="1"/>
  <c r="AJ32" i="40"/>
  <c r="AJ63" i="40"/>
  <c r="AJ324" i="40"/>
  <c r="AN39" i="40"/>
  <c r="AN47" i="40"/>
  <c r="AN165" i="40"/>
  <c r="AN256" i="40"/>
  <c r="AF367" i="40"/>
  <c r="AJ112" i="40"/>
  <c r="AJ293" i="40"/>
  <c r="AP7" i="40"/>
  <c r="AR7" i="40" s="1"/>
  <c r="AP43" i="40"/>
  <c r="AR43" i="40" s="1"/>
  <c r="AP50" i="40"/>
  <c r="AR50" i="40" s="1"/>
  <c r="AP119" i="40"/>
  <c r="AR119" i="40" s="1"/>
  <c r="AP215" i="40"/>
  <c r="AR215" i="40" s="1"/>
  <c r="AP18" i="40"/>
  <c r="AR18" i="40" s="1"/>
  <c r="AP8" i="40"/>
  <c r="AR8" i="40" s="1"/>
  <c r="AP51" i="40"/>
  <c r="AR51" i="40" s="1"/>
  <c r="AP122" i="40"/>
  <c r="AR122" i="40" s="1"/>
  <c r="AP169" i="40"/>
  <c r="AP149" i="40"/>
  <c r="AR149" i="40" s="1"/>
  <c r="AP184" i="40"/>
  <c r="AR184" i="40" s="1"/>
  <c r="AP251" i="40"/>
  <c r="AR251" i="40" s="1"/>
  <c r="AP282" i="40"/>
  <c r="AR282" i="40" s="1"/>
  <c r="AP318" i="40"/>
  <c r="AR318" i="40" s="1"/>
  <c r="AP311" i="40"/>
  <c r="AR311" i="40" s="1"/>
  <c r="AP344" i="40"/>
  <c r="AR344" i="40" s="1"/>
  <c r="AP3" i="40"/>
  <c r="AR3" i="40" s="1"/>
  <c r="AP23" i="40"/>
  <c r="AR23" i="40" s="1"/>
  <c r="AP36" i="40"/>
  <c r="AR36" i="40" s="1"/>
  <c r="AP9" i="40"/>
  <c r="AR9" i="40" s="1"/>
  <c r="AP71" i="40"/>
  <c r="AR71" i="40" s="1"/>
  <c r="AP52" i="40"/>
  <c r="AR52" i="40" s="1"/>
  <c r="AP64" i="40"/>
  <c r="AR64" i="40" s="1"/>
  <c r="AP158" i="40"/>
  <c r="AR158" i="40" s="1"/>
  <c r="AP85" i="40"/>
  <c r="AR85" i="40" s="1"/>
  <c r="AP100" i="40"/>
  <c r="AR100" i="40" s="1"/>
  <c r="AP126" i="40"/>
  <c r="AR126" i="40" s="1"/>
  <c r="AP142" i="40"/>
  <c r="AR142" i="40" s="1"/>
  <c r="AP161" i="40"/>
  <c r="AP175" i="40"/>
  <c r="AR175" i="40" s="1"/>
  <c r="AP187" i="40"/>
  <c r="AR187" i="40" s="1"/>
  <c r="AP194" i="40"/>
  <c r="AR194" i="40" s="1"/>
  <c r="AP217" i="40"/>
  <c r="AP262" i="40"/>
  <c r="AR262" i="40" s="1"/>
  <c r="AP244" i="40"/>
  <c r="AR244" i="40" s="1"/>
  <c r="AP300" i="40"/>
  <c r="AR300" i="40" s="1"/>
  <c r="AP277" i="40"/>
  <c r="AR277" i="40" s="1"/>
  <c r="AP309" i="40"/>
  <c r="AR309" i="40" s="1"/>
  <c r="AP314" i="40"/>
  <c r="AR314" i="40" s="1"/>
  <c r="AP338" i="40"/>
  <c r="AR338" i="40" s="1"/>
  <c r="AP350" i="40"/>
  <c r="AR350" i="40" s="1"/>
  <c r="AP369" i="40"/>
  <c r="AR369" i="40" s="1"/>
  <c r="AJ33" i="40"/>
  <c r="AJ92" i="40"/>
  <c r="AJ139" i="40"/>
  <c r="AJ232" i="40"/>
  <c r="AJ303" i="40"/>
  <c r="AJ370" i="40"/>
  <c r="AN45" i="40"/>
  <c r="AN304" i="40"/>
  <c r="AN245" i="40"/>
  <c r="AN266" i="40"/>
  <c r="G48" i="40"/>
  <c r="BA196" i="40" s="1"/>
  <c r="AX359" i="40"/>
  <c r="AZ359" i="40" s="1"/>
  <c r="AX366" i="40"/>
  <c r="AZ366" i="40" s="1"/>
  <c r="AX345" i="40"/>
  <c r="AZ345" i="40" s="1"/>
  <c r="AX333" i="40"/>
  <c r="AX322" i="40"/>
  <c r="AZ322" i="40" s="1"/>
  <c r="AX295" i="40"/>
  <c r="AZ295" i="40" s="1"/>
  <c r="AX323" i="40"/>
  <c r="AZ323" i="40" s="1"/>
  <c r="AX311" i="40"/>
  <c r="AZ311" i="40" s="1"/>
  <c r="AX293" i="40"/>
  <c r="AZ293" i="40" s="1"/>
  <c r="AX291" i="40"/>
  <c r="AZ291" i="40" s="1"/>
  <c r="AX274" i="40"/>
  <c r="AZ274" i="40" s="1"/>
  <c r="AX262" i="40"/>
  <c r="AZ262" i="40" s="1"/>
  <c r="AX241" i="40"/>
  <c r="AZ241" i="40" s="1"/>
  <c r="AX222" i="40"/>
  <c r="AZ222" i="40" s="1"/>
  <c r="AX214" i="40"/>
  <c r="AZ214" i="40" s="1"/>
  <c r="AX202" i="40"/>
  <c r="AX234" i="40"/>
  <c r="AZ234" i="40" s="1"/>
  <c r="AX151" i="40"/>
  <c r="AZ151" i="40" s="1"/>
  <c r="AX181" i="40"/>
  <c r="AZ181" i="40" s="1"/>
  <c r="AX143" i="40"/>
  <c r="AX131" i="40"/>
  <c r="AZ131" i="40" s="1"/>
  <c r="AX163" i="40"/>
  <c r="AZ163" i="40" s="1"/>
  <c r="AX119" i="40"/>
  <c r="AZ119" i="40" s="1"/>
  <c r="AX109" i="40"/>
  <c r="AZ109" i="40" s="1"/>
  <c r="AX97" i="40"/>
  <c r="AZ97" i="40" s="1"/>
  <c r="AX115" i="40"/>
  <c r="AZ115" i="40" s="1"/>
  <c r="AX82" i="40"/>
  <c r="AZ82" i="40" s="1"/>
  <c r="AX70" i="40"/>
  <c r="AX60" i="40"/>
  <c r="AZ60" i="40" s="1"/>
  <c r="AX65" i="40"/>
  <c r="AZ65" i="40" s="1"/>
  <c r="AX14" i="40"/>
  <c r="AZ14" i="40" s="1"/>
  <c r="AX10" i="40"/>
  <c r="AZ10" i="40" s="1"/>
  <c r="AX39" i="40"/>
  <c r="AZ39" i="40" s="1"/>
  <c r="AX24" i="40"/>
  <c r="AZ24" i="40" s="1"/>
  <c r="AX18" i="40"/>
  <c r="AZ18" i="40" s="1"/>
  <c r="AX358" i="40"/>
  <c r="AZ358" i="40" s="1"/>
  <c r="AX365" i="40"/>
  <c r="AZ365" i="40" s="1"/>
  <c r="AX344" i="40"/>
  <c r="AZ344" i="40" s="1"/>
  <c r="AX332" i="40"/>
  <c r="AZ332" i="40" s="1"/>
  <c r="AX319" i="40"/>
  <c r="AX292" i="40"/>
  <c r="AZ292" i="40" s="1"/>
  <c r="AX320" i="40"/>
  <c r="AZ320" i="40" s="1"/>
  <c r="AX276" i="40"/>
  <c r="AZ276" i="40" s="1"/>
  <c r="AX280" i="40"/>
  <c r="AZ280" i="40" s="1"/>
  <c r="AX271" i="40"/>
  <c r="AZ271" i="40" s="1"/>
  <c r="AX261" i="40"/>
  <c r="AZ261" i="40" s="1"/>
  <c r="AX198" i="40"/>
  <c r="AZ198" i="40" s="1"/>
  <c r="AX201" i="40"/>
  <c r="AZ201" i="40" s="1"/>
  <c r="AX209" i="40"/>
  <c r="AZ209" i="40" s="1"/>
  <c r="AX150" i="40"/>
  <c r="AZ150" i="40" s="1"/>
  <c r="AX167" i="40"/>
  <c r="AZ167" i="40" s="1"/>
  <c r="AX175" i="40"/>
  <c r="AZ175" i="40" s="1"/>
  <c r="AX142" i="40"/>
  <c r="AZ142" i="40" s="1"/>
  <c r="AX130" i="40"/>
  <c r="AZ130" i="40" s="1"/>
  <c r="AX184" i="40"/>
  <c r="AZ184" i="40" s="1"/>
  <c r="AX108" i="40"/>
  <c r="AX96" i="40"/>
  <c r="AZ96" i="40" s="1"/>
  <c r="AX81" i="40"/>
  <c r="AZ81" i="40" s="1"/>
  <c r="AX67" i="40"/>
  <c r="AZ67" i="40" s="1"/>
  <c r="AX59" i="40"/>
  <c r="G49" i="40"/>
  <c r="AX46" i="40"/>
  <c r="AZ46" i="40" s="1"/>
  <c r="AX26" i="40"/>
  <c r="AZ26" i="40" s="1"/>
  <c r="AX7" i="40"/>
  <c r="AZ7" i="40" s="1"/>
  <c r="AX28" i="40"/>
  <c r="AX374" i="40"/>
  <c r="AZ374" i="40" s="1"/>
  <c r="AX357" i="40"/>
  <c r="AZ357" i="40" s="1"/>
  <c r="AX380" i="40"/>
  <c r="AZ380" i="40" s="1"/>
  <c r="AX343" i="40"/>
  <c r="AZ343" i="40" s="1"/>
  <c r="AX331" i="40"/>
  <c r="AZ331" i="40" s="1"/>
  <c r="AX316" i="40"/>
  <c r="AZ316" i="40" s="1"/>
  <c r="AX327" i="40"/>
  <c r="AZ327" i="40" s="1"/>
  <c r="AX326" i="40"/>
  <c r="AZ326" i="40" s="1"/>
  <c r="AX300" i="40"/>
  <c r="AZ300" i="40" s="1"/>
  <c r="AX273" i="40"/>
  <c r="AZ273" i="40" s="1"/>
  <c r="AX279" i="40"/>
  <c r="AZ279" i="40" s="1"/>
  <c r="AX268" i="40"/>
  <c r="AZ268" i="40" s="1"/>
  <c r="AX237" i="40"/>
  <c r="AZ237" i="40" s="1"/>
  <c r="AX254" i="40"/>
  <c r="AZ254" i="40" s="1"/>
  <c r="AX195" i="40"/>
  <c r="AZ195" i="40" s="1"/>
  <c r="AX232" i="40"/>
  <c r="AZ232" i="40" s="1"/>
  <c r="AX206" i="40"/>
  <c r="AX149" i="40"/>
  <c r="AZ149" i="40" s="1"/>
  <c r="AX165" i="40"/>
  <c r="AZ165" i="40" s="1"/>
  <c r="AX174" i="40"/>
  <c r="AZ174" i="40" s="1"/>
  <c r="AX141" i="40"/>
  <c r="AZ141" i="40" s="1"/>
  <c r="AX129" i="40"/>
  <c r="AZ129" i="40" s="1"/>
  <c r="AX164" i="40"/>
  <c r="AZ164" i="40" s="1"/>
  <c r="AX107" i="40"/>
  <c r="AX95" i="40"/>
  <c r="AZ95" i="40" s="1"/>
  <c r="AX155" i="40"/>
  <c r="AZ155" i="40" s="1"/>
  <c r="AX80" i="40"/>
  <c r="AZ80" i="40" s="1"/>
  <c r="AX58" i="40"/>
  <c r="AZ58" i="40" s="1"/>
  <c r="AX21" i="40"/>
  <c r="AZ21" i="40" s="1"/>
  <c r="AX43" i="40"/>
  <c r="AZ43" i="40" s="1"/>
  <c r="AX38" i="40"/>
  <c r="AZ38" i="40" s="1"/>
  <c r="AX23" i="40"/>
  <c r="AZ23" i="40" s="1"/>
  <c r="AX371" i="40"/>
  <c r="AZ371" i="40" s="1"/>
  <c r="AX356" i="40"/>
  <c r="AZ356" i="40" s="1"/>
  <c r="AX364" i="40"/>
  <c r="AZ364" i="40" s="1"/>
  <c r="AX342" i="40"/>
  <c r="AZ342" i="40" s="1"/>
  <c r="AX330" i="40"/>
  <c r="AZ330" i="40" s="1"/>
  <c r="AX313" i="40"/>
  <c r="AZ313" i="40" s="1"/>
  <c r="AX324" i="40"/>
  <c r="AZ324" i="40" s="1"/>
  <c r="AX317" i="40"/>
  <c r="AZ317" i="40" s="1"/>
  <c r="AX270" i="40"/>
  <c r="AZ270" i="40" s="1"/>
  <c r="AX278" i="40"/>
  <c r="AZ278" i="40" s="1"/>
  <c r="AX265" i="40"/>
  <c r="AZ265" i="40" s="1"/>
  <c r="AX253" i="40"/>
  <c r="AZ253" i="40" s="1"/>
  <c r="AX247" i="40"/>
  <c r="AZ247" i="40" s="1"/>
  <c r="AX192" i="40"/>
  <c r="AZ192" i="40" s="1"/>
  <c r="AX215" i="40"/>
  <c r="AZ215" i="40" s="1"/>
  <c r="AX211" i="40"/>
  <c r="AZ211" i="40" s="1"/>
  <c r="AX148" i="40"/>
  <c r="AZ148" i="40" s="1"/>
  <c r="AX162" i="40"/>
  <c r="AZ162" i="40" s="1"/>
  <c r="AX173" i="40"/>
  <c r="AX140" i="40"/>
  <c r="AZ140" i="40" s="1"/>
  <c r="AX128" i="40"/>
  <c r="AZ128" i="40" s="1"/>
  <c r="AX106" i="40"/>
  <c r="AZ106" i="40" s="1"/>
  <c r="AX94" i="40"/>
  <c r="AZ94" i="40" s="1"/>
  <c r="AX120" i="40"/>
  <c r="AZ120" i="40" s="1"/>
  <c r="AX79" i="40"/>
  <c r="AZ79" i="40" s="1"/>
  <c r="AX83" i="40"/>
  <c r="AZ83" i="40" s="1"/>
  <c r="AX57" i="40"/>
  <c r="AX20" i="40"/>
  <c r="AZ20" i="40" s="1"/>
  <c r="AX42" i="40"/>
  <c r="AZ42" i="40" s="1"/>
  <c r="AX37" i="40"/>
  <c r="AZ37" i="40" s="1"/>
  <c r="AX3" i="40"/>
  <c r="AZ3" i="40" s="1"/>
  <c r="AX9" i="40"/>
  <c r="AZ9" i="40" s="1"/>
  <c r="AX368" i="40"/>
  <c r="AZ368" i="40" s="1"/>
  <c r="AX355" i="40"/>
  <c r="AZ355" i="40" s="1"/>
  <c r="AX370" i="40"/>
  <c r="AX341" i="40"/>
  <c r="AZ341" i="40" s="1"/>
  <c r="AX361" i="40"/>
  <c r="AZ361" i="40" s="1"/>
  <c r="AX310" i="40"/>
  <c r="AZ310" i="40" s="1"/>
  <c r="AX321" i="40"/>
  <c r="AZ321" i="40" s="1"/>
  <c r="AX314" i="40"/>
  <c r="AZ314" i="40" s="1"/>
  <c r="AX285" i="40"/>
  <c r="AZ285" i="40" s="1"/>
  <c r="AX267" i="40"/>
  <c r="AZ267" i="40" s="1"/>
  <c r="AX275" i="40"/>
  <c r="AZ275" i="40" s="1"/>
  <c r="AX255" i="40"/>
  <c r="AZ255" i="40" s="1"/>
  <c r="AX251" i="40"/>
  <c r="AZ251" i="40" s="1"/>
  <c r="AX240" i="40"/>
  <c r="AZ240" i="40" s="1"/>
  <c r="AX238" i="40"/>
  <c r="AZ238" i="40" s="1"/>
  <c r="AX189" i="40"/>
  <c r="AZ189" i="40" s="1"/>
  <c r="AX200" i="40"/>
  <c r="AZ200" i="40" s="1"/>
  <c r="AX221" i="40"/>
  <c r="AZ221" i="40" s="1"/>
  <c r="AX147" i="40"/>
  <c r="AX207" i="40"/>
  <c r="AZ207" i="40" s="1"/>
  <c r="AX172" i="40"/>
  <c r="AZ172" i="40" s="1"/>
  <c r="AX139" i="40"/>
  <c r="AZ139" i="40" s="1"/>
  <c r="AX127" i="40"/>
  <c r="AZ127" i="40" s="1"/>
  <c r="AX105" i="40"/>
  <c r="AX93" i="40"/>
  <c r="AZ93" i="40" s="1"/>
  <c r="AX118" i="40"/>
  <c r="AZ118" i="40" s="1"/>
  <c r="AX76" i="40"/>
  <c r="AZ76" i="40" s="1"/>
  <c r="AX78" i="40"/>
  <c r="AZ78" i="40" s="1"/>
  <c r="AX56" i="40"/>
  <c r="AZ56" i="40" s="1"/>
  <c r="AX19" i="40"/>
  <c r="AZ19" i="40" s="1"/>
  <c r="AX77" i="40"/>
  <c r="AZ77" i="40" s="1"/>
  <c r="AX41" i="40"/>
  <c r="AZ41" i="40" s="1"/>
  <c r="AX36" i="40"/>
  <c r="AZ36" i="40" s="1"/>
  <c r="AX5" i="40"/>
  <c r="AZ5" i="40" s="1"/>
  <c r="AX6" i="40"/>
  <c r="AZ6" i="40" s="1"/>
  <c r="AX375" i="40"/>
  <c r="AX354" i="40"/>
  <c r="AZ354" i="40" s="1"/>
  <c r="AX363" i="40"/>
  <c r="AZ363" i="40" s="1"/>
  <c r="AX340" i="40"/>
  <c r="AZ340" i="40" s="1"/>
  <c r="AX376" i="40"/>
  <c r="AZ376" i="40" s="1"/>
  <c r="AX307" i="40"/>
  <c r="AZ307" i="40" s="1"/>
  <c r="AX318" i="40"/>
  <c r="AZ318" i="40" s="1"/>
  <c r="AX308" i="40"/>
  <c r="AZ308" i="40" s="1"/>
  <c r="AX299" i="40"/>
  <c r="AZ299" i="40" s="1"/>
  <c r="AX286" i="40"/>
  <c r="AZ286" i="40" s="1"/>
  <c r="AX272" i="40"/>
  <c r="AZ272" i="40" s="1"/>
  <c r="AX252" i="40"/>
  <c r="AZ252" i="40" s="1"/>
  <c r="AX242" i="40"/>
  <c r="AX258" i="40"/>
  <c r="AZ258" i="40" s="1"/>
  <c r="AX219" i="40"/>
  <c r="AZ219" i="40" s="1"/>
  <c r="AX231" i="40"/>
  <c r="AZ231" i="40" s="1"/>
  <c r="AX186" i="40"/>
  <c r="AZ186" i="40" s="1"/>
  <c r="AX197" i="40"/>
  <c r="AZ197" i="40" s="1"/>
  <c r="AX245" i="40"/>
  <c r="AZ245" i="40" s="1"/>
  <c r="AX146" i="40"/>
  <c r="AZ146" i="40" s="1"/>
  <c r="AX161" i="40"/>
  <c r="AZ161" i="40" s="1"/>
  <c r="AX138" i="40"/>
  <c r="AZ138" i="40" s="1"/>
  <c r="AX126" i="40"/>
  <c r="AZ126" i="40" s="1"/>
  <c r="AX159" i="40"/>
  <c r="AX104" i="40"/>
  <c r="AZ104" i="40" s="1"/>
  <c r="AX92" i="40"/>
  <c r="AZ92" i="40" s="1"/>
  <c r="AX117" i="40"/>
  <c r="AZ117" i="40" s="1"/>
  <c r="AX73" i="40"/>
  <c r="AZ73" i="40" s="1"/>
  <c r="AX75" i="40"/>
  <c r="AZ75" i="40" s="1"/>
  <c r="AX55" i="40"/>
  <c r="AZ55" i="40" s="1"/>
  <c r="AX52" i="40"/>
  <c r="AZ52" i="40" s="1"/>
  <c r="AX40" i="40"/>
  <c r="AZ40" i="40" s="1"/>
  <c r="AX35" i="40"/>
  <c r="AZ35" i="40" s="1"/>
  <c r="AX2" i="40"/>
  <c r="AZ2" i="40" s="1"/>
  <c r="AX372" i="40"/>
  <c r="AZ372" i="40" s="1"/>
  <c r="AX353" i="40"/>
  <c r="AX362" i="40"/>
  <c r="AZ362" i="40" s="1"/>
  <c r="AX339" i="40"/>
  <c r="AZ339" i="40" s="1"/>
  <c r="AX328" i="40"/>
  <c r="AZ328" i="40" s="1"/>
  <c r="AX315" i="40"/>
  <c r="AZ315" i="40" s="1"/>
  <c r="AX305" i="40"/>
  <c r="AZ305" i="40" s="1"/>
  <c r="AX283" i="40"/>
  <c r="AZ283" i="40" s="1"/>
  <c r="AX269" i="40"/>
  <c r="AZ269" i="40" s="1"/>
  <c r="AX249" i="40"/>
  <c r="AX239" i="40"/>
  <c r="AZ239" i="40" s="1"/>
  <c r="AX216" i="40"/>
  <c r="AZ216" i="40" s="1"/>
  <c r="AX226" i="40"/>
  <c r="AZ226" i="40" s="1"/>
  <c r="AX183" i="40"/>
  <c r="AZ183" i="40" s="1"/>
  <c r="AX194" i="40"/>
  <c r="AZ194" i="40" s="1"/>
  <c r="AX218" i="40"/>
  <c r="AZ218" i="40" s="1"/>
  <c r="AX199" i="40"/>
  <c r="AZ199" i="40" s="1"/>
  <c r="AX160" i="40"/>
  <c r="AZ160" i="40" s="1"/>
  <c r="AX137" i="40"/>
  <c r="AZ137" i="40" s="1"/>
  <c r="AX153" i="40"/>
  <c r="AZ153" i="40" s="1"/>
  <c r="AX103" i="40"/>
  <c r="AZ103" i="40" s="1"/>
  <c r="AX91" i="40"/>
  <c r="AX72" i="40"/>
  <c r="AZ72" i="40" s="1"/>
  <c r="AX54" i="40"/>
  <c r="AZ54" i="40" s="1"/>
  <c r="AX48" i="40"/>
  <c r="AZ48" i="40" s="1"/>
  <c r="AX50" i="40"/>
  <c r="AZ50" i="40" s="1"/>
  <c r="AX30" i="40"/>
  <c r="AZ30" i="40" s="1"/>
  <c r="AX34" i="40"/>
  <c r="AZ34" i="40" s="1"/>
  <c r="AX369" i="40"/>
  <c r="AZ369" i="40" s="1"/>
  <c r="AX352" i="40"/>
  <c r="AZ352" i="40" s="1"/>
  <c r="AX350" i="40"/>
  <c r="AZ350" i="40" s="1"/>
  <c r="AX338" i="40"/>
  <c r="AZ338" i="40" s="1"/>
  <c r="AX373" i="40"/>
  <c r="AZ373" i="40" s="1"/>
  <c r="AX312" i="40"/>
  <c r="AZ312" i="40" s="1"/>
  <c r="AX303" i="40"/>
  <c r="AZ303" i="40" s="1"/>
  <c r="AX289" i="40"/>
  <c r="AZ289" i="40" s="1"/>
  <c r="AX266" i="40"/>
  <c r="AZ266" i="40" s="1"/>
  <c r="AX246" i="40"/>
  <c r="AX228" i="40"/>
  <c r="AZ228" i="40" s="1"/>
  <c r="AX213" i="40"/>
  <c r="AZ213" i="40" s="1"/>
  <c r="AX220" i="40"/>
  <c r="AZ220" i="40" s="1"/>
  <c r="AX180" i="40"/>
  <c r="AZ180" i="40" s="1"/>
  <c r="AX191" i="40"/>
  <c r="AZ191" i="40" s="1"/>
  <c r="AX212" i="40"/>
  <c r="AZ212" i="40" s="1"/>
  <c r="AX169" i="40"/>
  <c r="AZ169" i="40" s="1"/>
  <c r="AX187" i="40"/>
  <c r="AX156" i="40"/>
  <c r="AZ156" i="40" s="1"/>
  <c r="AX136" i="40"/>
  <c r="AX145" i="40"/>
  <c r="AZ145" i="40" s="1"/>
  <c r="AX125" i="40"/>
  <c r="AX116" i="40"/>
  <c r="AZ116" i="40" s="1"/>
  <c r="AX102" i="40"/>
  <c r="AZ102" i="40" s="1"/>
  <c r="AX90" i="40"/>
  <c r="AZ90" i="40" s="1"/>
  <c r="AX69" i="40"/>
  <c r="AZ69" i="40" s="1"/>
  <c r="AX86" i="40"/>
  <c r="AZ86" i="40" s="1"/>
  <c r="AX53" i="40"/>
  <c r="AZ53" i="40" s="1"/>
  <c r="AX74" i="40"/>
  <c r="AZ74" i="40" s="1"/>
  <c r="AX29" i="40"/>
  <c r="AZ29" i="40" s="1"/>
  <c r="AX33" i="40"/>
  <c r="AZ33" i="40" s="1"/>
  <c r="AX27" i="40"/>
  <c r="AZ27" i="40" s="1"/>
  <c r="AX381" i="40"/>
  <c r="AZ381" i="40" s="1"/>
  <c r="AX351" i="40"/>
  <c r="AZ351" i="40" s="1"/>
  <c r="AX349" i="40"/>
  <c r="AZ349" i="40" s="1"/>
  <c r="AX337" i="40"/>
  <c r="AZ337" i="40" s="1"/>
  <c r="AX379" i="40"/>
  <c r="AZ379" i="40" s="1"/>
  <c r="AX329" i="40"/>
  <c r="AZ329" i="40" s="1"/>
  <c r="AX309" i="40"/>
  <c r="AZ309" i="40" s="1"/>
  <c r="AX302" i="40"/>
  <c r="AZ302" i="40" s="1"/>
  <c r="AX288" i="40"/>
  <c r="AZ288" i="40" s="1"/>
  <c r="AX263" i="40"/>
  <c r="AZ263" i="40" s="1"/>
  <c r="AX281" i="40"/>
  <c r="AZ281" i="40" s="1"/>
  <c r="AX243" i="40"/>
  <c r="AZ243" i="40" s="1"/>
  <c r="AX236" i="40"/>
  <c r="AZ236" i="40" s="1"/>
  <c r="AX229" i="40"/>
  <c r="AZ229" i="40" s="1"/>
  <c r="AX233" i="40"/>
  <c r="AZ233" i="40" s="1"/>
  <c r="AX217" i="40"/>
  <c r="AZ217" i="40" s="1"/>
  <c r="AX208" i="40"/>
  <c r="AZ208" i="40" s="1"/>
  <c r="AX188" i="40"/>
  <c r="AZ188" i="40" s="1"/>
  <c r="AX256" i="40"/>
  <c r="AZ256" i="40" s="1"/>
  <c r="AX168" i="40"/>
  <c r="AZ168" i="40" s="1"/>
  <c r="AX166" i="40"/>
  <c r="AZ166" i="40" s="1"/>
  <c r="AX171" i="40"/>
  <c r="AZ171" i="40" s="1"/>
  <c r="AX135" i="40"/>
  <c r="AZ135" i="40" s="1"/>
  <c r="AX124" i="40"/>
  <c r="AZ124" i="40" s="1"/>
  <c r="AX113" i="40"/>
  <c r="AZ113" i="40" s="1"/>
  <c r="AX101" i="40"/>
  <c r="AX89" i="40"/>
  <c r="AZ89" i="40" s="1"/>
  <c r="AX66" i="40"/>
  <c r="AZ66" i="40" s="1"/>
  <c r="AX64" i="40"/>
  <c r="AZ64" i="40" s="1"/>
  <c r="AX114" i="40"/>
  <c r="AZ114" i="40" s="1"/>
  <c r="AX49" i="40"/>
  <c r="AZ49" i="40" s="1"/>
  <c r="AX32" i="40"/>
  <c r="AZ32" i="40" s="1"/>
  <c r="AX4" i="40"/>
  <c r="AZ4" i="40" s="1"/>
  <c r="AP359" i="40"/>
  <c r="AJ159" i="40"/>
  <c r="AP45" i="40"/>
  <c r="AR45" i="40" s="1"/>
  <c r="AP81" i="40"/>
  <c r="AR81" i="40" s="1"/>
  <c r="AP83" i="40"/>
  <c r="AR83" i="40" s="1"/>
  <c r="AP211" i="40"/>
  <c r="AR211" i="40" s="1"/>
  <c r="AP5" i="40"/>
  <c r="AR5" i="40" s="1"/>
  <c r="AP35" i="40"/>
  <c r="AR35" i="40" s="1"/>
  <c r="AP82" i="40"/>
  <c r="AR82" i="40" s="1"/>
  <c r="AP63" i="40"/>
  <c r="AR63" i="40" s="1"/>
  <c r="AP99" i="40"/>
  <c r="AR99" i="40" s="1"/>
  <c r="AP141" i="40"/>
  <c r="AR141" i="40" s="1"/>
  <c r="AP205" i="40"/>
  <c r="AR205" i="40" s="1"/>
  <c r="AP188" i="40"/>
  <c r="AR188" i="40" s="1"/>
  <c r="AP258" i="40"/>
  <c r="AR258" i="40" s="1"/>
  <c r="AP276" i="40"/>
  <c r="AR276" i="40" s="1"/>
  <c r="AP373" i="40"/>
  <c r="AP6" i="40"/>
  <c r="AR6" i="40" s="1"/>
  <c r="AP24" i="40"/>
  <c r="AR24" i="40" s="1"/>
  <c r="AP37" i="40"/>
  <c r="AR37" i="40" s="1"/>
  <c r="AP10" i="40"/>
  <c r="AR10" i="40" s="1"/>
  <c r="AP74" i="40"/>
  <c r="AR74" i="40" s="1"/>
  <c r="AP53" i="40"/>
  <c r="AR53" i="40" s="1"/>
  <c r="AP72" i="40"/>
  <c r="AR72" i="40" s="1"/>
  <c r="AP114" i="40"/>
  <c r="AR114" i="40" s="1"/>
  <c r="AP87" i="40"/>
  <c r="AR87" i="40" s="1"/>
  <c r="AP101" i="40"/>
  <c r="AR101" i="40" s="1"/>
  <c r="AP127" i="40"/>
  <c r="AR127" i="40" s="1"/>
  <c r="AP143" i="40"/>
  <c r="AP155" i="40"/>
  <c r="AR155" i="40" s="1"/>
  <c r="AP176" i="40"/>
  <c r="AR176" i="40" s="1"/>
  <c r="AP190" i="40"/>
  <c r="AR190" i="40" s="1"/>
  <c r="AP200" i="40"/>
  <c r="AR200" i="40" s="1"/>
  <c r="AP220" i="40"/>
  <c r="AR220" i="40" s="1"/>
  <c r="AP240" i="40"/>
  <c r="AR240" i="40" s="1"/>
  <c r="AP250" i="40"/>
  <c r="AR250" i="40" s="1"/>
  <c r="AP304" i="40"/>
  <c r="AP278" i="40"/>
  <c r="AR278" i="40" s="1"/>
  <c r="AP293" i="40"/>
  <c r="AR293" i="40" s="1"/>
  <c r="AP317" i="40"/>
  <c r="AR317" i="40" s="1"/>
  <c r="AP342" i="40"/>
  <c r="AP362" i="40"/>
  <c r="AR362" i="40" s="1"/>
  <c r="AP377" i="40"/>
  <c r="AR377" i="40" s="1"/>
  <c r="AJ180" i="40"/>
  <c r="AN269" i="40"/>
  <c r="AN363" i="40"/>
  <c r="AP25" i="40"/>
  <c r="AR25" i="40" s="1"/>
  <c r="AP212" i="40"/>
  <c r="AR212" i="40" s="1"/>
  <c r="AJ25" i="40"/>
  <c r="AJ286" i="40"/>
  <c r="AP15" i="40"/>
  <c r="AP38" i="40"/>
  <c r="AR38" i="40" s="1"/>
  <c r="AP11" i="40"/>
  <c r="AP77" i="40"/>
  <c r="AR77" i="40" s="1"/>
  <c r="AP54" i="40"/>
  <c r="AR54" i="40" s="1"/>
  <c r="AP75" i="40"/>
  <c r="AR75" i="40" s="1"/>
  <c r="AP117" i="40"/>
  <c r="AR117" i="40" s="1"/>
  <c r="AP88" i="40"/>
  <c r="AR88" i="40" s="1"/>
  <c r="AP102" i="40"/>
  <c r="AP129" i="40"/>
  <c r="AR129" i="40" s="1"/>
  <c r="AP144" i="40"/>
  <c r="AR144" i="40" s="1"/>
  <c r="AP168" i="40"/>
  <c r="AR168" i="40" s="1"/>
  <c r="AP163" i="40"/>
  <c r="AR163" i="40" s="1"/>
  <c r="AP193" i="40"/>
  <c r="AR193" i="40" s="1"/>
  <c r="AP206" i="40"/>
  <c r="AR206" i="40" s="1"/>
  <c r="AP246" i="40"/>
  <c r="AR246" i="40" s="1"/>
  <c r="AP253" i="40"/>
  <c r="AR253" i="40" s="1"/>
  <c r="AP294" i="40"/>
  <c r="AR294" i="40" s="1"/>
  <c r="AP279" i="40"/>
  <c r="AR279" i="40" s="1"/>
  <c r="AP324" i="40"/>
  <c r="AR324" i="40" s="1"/>
  <c r="AP323" i="40"/>
  <c r="AR323" i="40" s="1"/>
  <c r="AP343" i="40"/>
  <c r="AR343" i="40" s="1"/>
  <c r="AP348" i="40"/>
  <c r="AR348" i="40" s="1"/>
  <c r="AP374" i="40"/>
  <c r="AR374" i="40" s="1"/>
  <c r="AP17" i="40"/>
  <c r="AR17" i="40" s="1"/>
  <c r="AP27" i="40"/>
  <c r="AR27" i="40" s="1"/>
  <c r="AP26" i="40"/>
  <c r="AP12" i="40"/>
  <c r="AR12" i="40" s="1"/>
  <c r="AP65" i="40"/>
  <c r="AR65" i="40" s="1"/>
  <c r="AP55" i="40"/>
  <c r="AR55" i="40" s="1"/>
  <c r="AP78" i="40"/>
  <c r="AR78" i="40" s="1"/>
  <c r="AP112" i="40"/>
  <c r="AR112" i="40" s="1"/>
  <c r="AP89" i="40"/>
  <c r="AR89" i="40" s="1"/>
  <c r="AP103" i="40"/>
  <c r="AR103" i="40" s="1"/>
  <c r="AP130" i="40"/>
  <c r="AR130" i="40" s="1"/>
  <c r="AP164" i="40"/>
  <c r="AR164" i="40" s="1"/>
  <c r="AP154" i="40"/>
  <c r="AR154" i="40" s="1"/>
  <c r="AP166" i="40"/>
  <c r="AR166" i="40" s="1"/>
  <c r="AP199" i="40"/>
  <c r="AP223" i="40"/>
  <c r="AR223" i="40" s="1"/>
  <c r="AP207" i="40"/>
  <c r="AR207" i="40" s="1"/>
  <c r="AP222" i="40"/>
  <c r="AR222" i="40" s="1"/>
  <c r="AP257" i="40"/>
  <c r="AR257" i="40" s="1"/>
  <c r="AP299" i="40"/>
  <c r="AR299" i="40" s="1"/>
  <c r="AP283" i="40"/>
  <c r="AR283" i="40" s="1"/>
  <c r="AP291" i="40"/>
  <c r="AR291" i="40" s="1"/>
  <c r="AP330" i="40"/>
  <c r="AR330" i="40" s="1"/>
  <c r="AP331" i="40"/>
  <c r="AR331" i="40" s="1"/>
  <c r="AP358" i="40"/>
  <c r="AR358" i="40" s="1"/>
  <c r="AN31" i="40"/>
  <c r="AN66" i="40"/>
  <c r="AN104" i="40"/>
  <c r="AN128" i="40"/>
  <c r="AN140" i="40"/>
  <c r="AN172" i="40"/>
  <c r="AN215" i="40"/>
  <c r="AN274" i="40"/>
  <c r="AN323" i="40"/>
  <c r="AN341" i="40"/>
  <c r="AN349" i="40"/>
  <c r="AF144" i="40"/>
  <c r="AF182" i="40"/>
  <c r="AF347" i="40"/>
  <c r="BM104" i="40"/>
  <c r="AW338" i="40"/>
  <c r="AW150" i="40"/>
  <c r="AW381" i="40"/>
  <c r="AW293" i="40"/>
  <c r="AN147" i="40"/>
  <c r="AN265" i="40"/>
  <c r="AF31" i="40"/>
  <c r="BM202" i="40"/>
  <c r="AV379" i="40"/>
  <c r="AN2" i="40"/>
  <c r="AN130" i="40"/>
  <c r="AN220" i="40"/>
  <c r="AN279" i="40"/>
  <c r="AN237" i="40"/>
  <c r="AN302" i="40"/>
  <c r="AN367" i="40"/>
  <c r="AF278" i="40"/>
  <c r="BM343" i="40"/>
  <c r="AW295" i="40"/>
  <c r="AW106" i="40"/>
  <c r="AW348" i="40"/>
  <c r="AW263" i="40"/>
  <c r="AW367" i="40"/>
  <c r="AN9" i="40"/>
  <c r="AN71" i="40"/>
  <c r="AN107" i="40"/>
  <c r="BM90" i="40"/>
  <c r="AW292" i="40"/>
  <c r="AW92" i="40"/>
  <c r="AW319" i="40"/>
  <c r="AW266" i="40"/>
  <c r="AO378" i="40"/>
  <c r="BE11" i="40"/>
  <c r="BE213" i="40"/>
  <c r="BE183" i="40"/>
  <c r="AN23" i="40"/>
  <c r="AN19" i="40"/>
  <c r="AN50" i="40"/>
  <c r="AN62" i="40"/>
  <c r="AN96" i="40"/>
  <c r="AN108" i="40"/>
  <c r="AN202" i="40"/>
  <c r="AN144" i="40"/>
  <c r="AN160" i="40"/>
  <c r="AN213" i="40"/>
  <c r="AN315" i="40"/>
  <c r="AN330" i="40"/>
  <c r="BM92" i="40"/>
  <c r="AW272" i="40"/>
  <c r="AW82" i="40"/>
  <c r="AW323" i="40"/>
  <c r="AV374" i="40"/>
  <c r="AW268" i="40"/>
  <c r="AO363" i="40"/>
  <c r="BE160" i="40"/>
  <c r="AN121" i="40"/>
  <c r="AN133" i="40"/>
  <c r="AN145" i="40"/>
  <c r="AN153" i="40"/>
  <c r="AN316" i="40"/>
  <c r="AN328" i="40"/>
  <c r="AN343" i="40"/>
  <c r="AF113" i="40"/>
  <c r="AF149" i="40"/>
  <c r="BM82" i="40"/>
  <c r="AW228" i="40"/>
  <c r="AW297" i="40"/>
  <c r="AW259" i="40"/>
  <c r="AW356" i="40"/>
  <c r="BE337" i="40"/>
  <c r="BE14" i="40"/>
  <c r="BE342" i="40"/>
  <c r="BE238" i="40"/>
  <c r="AN37" i="40"/>
  <c r="AN14" i="40"/>
  <c r="AN74" i="40"/>
  <c r="AN174" i="40"/>
  <c r="AN166" i="40"/>
  <c r="AN156" i="40"/>
  <c r="AN229" i="40"/>
  <c r="AF4" i="40"/>
  <c r="AF211" i="40"/>
  <c r="BM152" i="40"/>
  <c r="AW226" i="40"/>
  <c r="AW285" i="40"/>
  <c r="AW380" i="40"/>
  <c r="AW378" i="40"/>
  <c r="BE211" i="40"/>
  <c r="BE280" i="40"/>
  <c r="BE279" i="40"/>
  <c r="BE377" i="40"/>
  <c r="BT192" i="40"/>
  <c r="BT299" i="40"/>
  <c r="AN24" i="40"/>
  <c r="AN38" i="40"/>
  <c r="AN99" i="40"/>
  <c r="AN111" i="40"/>
  <c r="AN159" i="40"/>
  <c r="AN289" i="40"/>
  <c r="AN299" i="40"/>
  <c r="AN369" i="40"/>
  <c r="AF119" i="40"/>
  <c r="BM53" i="40"/>
  <c r="AW373" i="40"/>
  <c r="AW236" i="40"/>
  <c r="AW269" i="40"/>
  <c r="AW355" i="40"/>
  <c r="AW377" i="40"/>
  <c r="BE84" i="40"/>
  <c r="AN8" i="40"/>
  <c r="AN293" i="40"/>
  <c r="AF76" i="40"/>
  <c r="AF194" i="40"/>
  <c r="AF161" i="40"/>
  <c r="AF230" i="40"/>
  <c r="AF293" i="40"/>
  <c r="BM373" i="40"/>
  <c r="BM249" i="40"/>
  <c r="AW374" i="40"/>
  <c r="AW224" i="40"/>
  <c r="AW277" i="40"/>
  <c r="AW364" i="40"/>
  <c r="AJ115" i="40"/>
  <c r="AJ311" i="40"/>
  <c r="AP120" i="40"/>
  <c r="AR120" i="40" s="1"/>
  <c r="AP93" i="40"/>
  <c r="AR93" i="40" s="1"/>
  <c r="AP105" i="40"/>
  <c r="AR105" i="40" s="1"/>
  <c r="AP128" i="40"/>
  <c r="AR128" i="40" s="1"/>
  <c r="AP140" i="40"/>
  <c r="AR140" i="40" s="1"/>
  <c r="AP170" i="40"/>
  <c r="AR170" i="40" s="1"/>
  <c r="AP171" i="40"/>
  <c r="AR171" i="40" s="1"/>
  <c r="AP160" i="40"/>
  <c r="AR160" i="40" s="1"/>
  <c r="AP181" i="40"/>
  <c r="AR181" i="40" s="1"/>
  <c r="AP219" i="40"/>
  <c r="AR219" i="40" s="1"/>
  <c r="AP218" i="40"/>
  <c r="AR218" i="40" s="1"/>
  <c r="AP227" i="40"/>
  <c r="AR227" i="40" s="1"/>
  <c r="AP263" i="40"/>
  <c r="AR263" i="40" s="1"/>
  <c r="AP254" i="40"/>
  <c r="AR254" i="40" s="1"/>
  <c r="AP285" i="40"/>
  <c r="AR285" i="40" s="1"/>
  <c r="AP302" i="40"/>
  <c r="AR302" i="40" s="1"/>
  <c r="AP275" i="40"/>
  <c r="AR275" i="40" s="1"/>
  <c r="AP287" i="40"/>
  <c r="AR287" i="40" s="1"/>
  <c r="AP306" i="40"/>
  <c r="AR306" i="40" s="1"/>
  <c r="AP320" i="40"/>
  <c r="AR320" i="40" s="1"/>
  <c r="AP346" i="40"/>
  <c r="AR346" i="40" s="1"/>
  <c r="AP355" i="40"/>
  <c r="AR355" i="40" s="1"/>
  <c r="AP364" i="40"/>
  <c r="AR364" i="40" s="1"/>
  <c r="AP379" i="40"/>
  <c r="AR379" i="40" s="1"/>
  <c r="AJ89" i="40"/>
  <c r="AJ69" i="40"/>
  <c r="AJ168" i="40"/>
  <c r="BT369" i="40"/>
  <c r="AN67" i="40"/>
  <c r="AN206" i="40"/>
  <c r="BE41" i="40"/>
  <c r="BE57" i="40"/>
  <c r="BE123" i="40"/>
  <c r="BE81" i="40"/>
  <c r="BE10" i="40"/>
  <c r="BE351" i="40"/>
  <c r="BE197" i="40"/>
  <c r="BE118" i="40"/>
  <c r="BE104" i="40"/>
  <c r="BE92" i="40"/>
  <c r="BE78" i="40"/>
  <c r="BE294" i="40"/>
  <c r="BE232" i="40"/>
  <c r="BE38" i="40"/>
  <c r="BE352" i="40"/>
  <c r="BE39" i="40"/>
  <c r="BE18" i="40"/>
  <c r="BE108" i="40"/>
  <c r="BE379" i="40"/>
  <c r="BE345" i="40"/>
  <c r="BE330" i="40"/>
  <c r="BE263" i="40"/>
  <c r="BE374" i="40"/>
  <c r="BE222" i="40"/>
  <c r="BE159" i="40"/>
  <c r="BE311" i="40"/>
  <c r="BE184" i="40"/>
  <c r="BE281" i="40"/>
  <c r="BE221" i="40"/>
  <c r="BE132" i="40"/>
  <c r="BE332" i="40"/>
  <c r="BE191" i="40"/>
  <c r="BE325" i="40"/>
  <c r="BE355" i="40"/>
  <c r="BE212" i="40"/>
  <c r="BE171" i="40"/>
  <c r="BE85" i="40"/>
  <c r="BE380" i="40"/>
  <c r="BE63" i="40"/>
  <c r="BE105" i="40"/>
  <c r="BE9" i="40"/>
  <c r="BE52" i="40"/>
  <c r="BE187" i="40"/>
  <c r="BE284" i="40"/>
  <c r="BE44" i="40"/>
  <c r="BE8" i="40"/>
  <c r="BE339" i="40"/>
  <c r="BE76" i="40"/>
  <c r="BE129" i="40"/>
  <c r="BE360" i="40"/>
  <c r="BE298" i="40"/>
  <c r="BE148" i="40"/>
  <c r="BE354" i="40"/>
  <c r="BE210" i="40"/>
  <c r="BE320" i="40"/>
  <c r="BE285" i="40"/>
  <c r="BE174" i="40"/>
  <c r="BE357" i="40"/>
  <c r="BE315" i="40"/>
  <c r="BE156" i="40"/>
  <c r="BE299" i="40"/>
  <c r="BE154" i="40"/>
  <c r="BE198" i="40"/>
  <c r="BE366" i="40"/>
  <c r="BE378" i="40"/>
  <c r="BE253" i="40"/>
  <c r="BE349" i="40"/>
  <c r="BE223" i="40"/>
  <c r="BE21" i="40"/>
  <c r="BE97" i="40"/>
  <c r="BE46" i="40"/>
  <c r="BE86" i="40"/>
  <c r="BE19" i="40"/>
  <c r="BE64" i="40"/>
  <c r="BE335" i="40"/>
  <c r="BE214" i="40"/>
  <c r="BE124" i="40"/>
  <c r="BE312" i="40"/>
  <c r="BE146" i="40"/>
  <c r="BE91" i="40"/>
  <c r="BE93" i="40"/>
  <c r="BE74" i="40"/>
  <c r="BE194" i="40"/>
  <c r="BE65" i="40"/>
  <c r="BE22" i="40"/>
  <c r="BE112" i="40"/>
  <c r="BE138" i="40"/>
  <c r="BE262" i="40"/>
  <c r="BE163" i="40"/>
  <c r="BE241" i="40"/>
  <c r="BE180" i="40"/>
  <c r="BE286" i="40"/>
  <c r="BE135" i="40"/>
  <c r="BE340" i="40"/>
  <c r="BE177" i="40"/>
  <c r="BE307" i="40"/>
  <c r="BE356" i="40"/>
  <c r="BE261" i="40"/>
  <c r="BE209" i="40"/>
  <c r="BE245" i="40"/>
  <c r="BE155" i="40"/>
  <c r="BE306" i="40"/>
  <c r="BE220" i="40"/>
  <c r="BE193" i="40"/>
  <c r="BE295" i="40"/>
  <c r="BE23" i="40"/>
  <c r="BE109" i="40"/>
  <c r="BE98" i="40"/>
  <c r="BE87" i="40"/>
  <c r="BE113" i="40"/>
  <c r="BE267" i="40"/>
  <c r="BE54" i="40"/>
  <c r="BE331" i="40"/>
  <c r="BE103" i="40"/>
  <c r="BE219" i="40"/>
  <c r="BE48" i="40"/>
  <c r="BE369" i="40"/>
  <c r="BE234" i="40"/>
  <c r="BE153" i="40"/>
  <c r="BE324" i="40"/>
  <c r="BE367" i="40"/>
  <c r="BE228" i="40"/>
  <c r="BE150" i="40"/>
  <c r="BE257" i="40"/>
  <c r="BE164" i="40"/>
  <c r="BE368" i="40"/>
  <c r="BE313" i="40"/>
  <c r="BE121" i="40"/>
  <c r="BE305" i="40"/>
  <c r="BE142" i="40"/>
  <c r="BE271" i="40"/>
  <c r="BE130" i="40"/>
  <c r="BE110" i="40"/>
  <c r="BE99" i="40"/>
  <c r="BE53" i="40"/>
  <c r="BE79" i="40"/>
  <c r="BE289" i="40"/>
  <c r="BE60" i="40"/>
  <c r="BE58" i="40"/>
  <c r="BE165" i="40"/>
  <c r="BE346" i="40"/>
  <c r="BE333" i="40"/>
  <c r="BE293" i="40"/>
  <c r="BE225" i="40"/>
  <c r="BE343" i="40"/>
  <c r="BE309" i="40"/>
  <c r="BE314" i="40"/>
  <c r="BE195" i="40"/>
  <c r="BE370" i="40"/>
  <c r="BE291" i="40"/>
  <c r="BE231" i="40"/>
  <c r="BE151" i="40"/>
  <c r="BE338" i="40"/>
  <c r="BE204" i="40"/>
  <c r="BE376" i="40"/>
  <c r="BE297" i="40"/>
  <c r="BE215" i="40"/>
  <c r="BE190" i="40"/>
  <c r="BE328" i="40"/>
  <c r="BE276" i="40"/>
  <c r="BE203" i="40"/>
  <c r="BE31" i="40"/>
  <c r="BE131" i="40"/>
  <c r="BE3" i="40"/>
  <c r="BE25" i="40"/>
  <c r="BE125" i="40"/>
  <c r="BE12" i="40"/>
  <c r="BE327" i="40"/>
  <c r="BE89" i="40"/>
  <c r="BE26" i="40"/>
  <c r="BE72" i="40"/>
  <c r="BE268" i="40"/>
  <c r="BE47" i="40"/>
  <c r="BE83" i="40"/>
  <c r="BE111" i="40"/>
  <c r="BE202" i="40"/>
  <c r="BE336" i="40"/>
  <c r="BE196" i="40"/>
  <c r="BE323" i="40"/>
  <c r="BE266" i="40"/>
  <c r="BE358" i="40"/>
  <c r="BE304" i="40"/>
  <c r="BE254" i="40"/>
  <c r="BE283" i="40"/>
  <c r="BE133" i="40"/>
  <c r="BE381" i="40"/>
  <c r="BE350" i="40"/>
  <c r="BE224" i="40"/>
  <c r="BE29" i="40"/>
  <c r="BE24" i="40"/>
  <c r="BE216" i="40"/>
  <c r="BE114" i="40"/>
  <c r="BE88" i="40"/>
  <c r="BE101" i="40"/>
  <c r="BE15" i="40"/>
  <c r="BE16" i="40"/>
  <c r="BE55" i="40"/>
  <c r="BE37" i="40"/>
  <c r="BE7" i="40"/>
  <c r="BE59" i="40"/>
  <c r="BE95" i="40"/>
  <c r="BE265" i="40"/>
  <c r="BE166" i="40"/>
  <c r="BE136" i="40"/>
  <c r="BE256" i="40"/>
  <c r="BE157" i="40"/>
  <c r="BE316" i="40"/>
  <c r="BE237" i="40"/>
  <c r="BE170" i="40"/>
  <c r="BE372" i="40"/>
  <c r="BE244" i="40"/>
  <c r="BE248" i="40"/>
  <c r="BE158" i="40"/>
  <c r="BE362" i="40"/>
  <c r="BE318" i="40"/>
  <c r="BE233" i="40"/>
  <c r="BE255" i="40"/>
  <c r="BE275" i="40"/>
  <c r="BE208" i="40"/>
  <c r="BE82" i="40"/>
  <c r="BE139" i="40"/>
  <c r="BE278" i="40"/>
  <c r="BE33" i="40"/>
  <c r="BE127" i="40"/>
  <c r="BE100" i="40"/>
  <c r="BE80" i="40"/>
  <c r="BE17" i="40"/>
  <c r="BE5" i="40"/>
  <c r="BE334" i="40"/>
  <c r="BE4" i="40"/>
  <c r="BE119" i="40"/>
  <c r="BE348" i="40"/>
  <c r="BE107" i="40"/>
  <c r="BE188" i="40"/>
  <c r="BE68" i="40"/>
  <c r="BE273" i="40"/>
  <c r="BE178" i="40"/>
  <c r="BE260" i="40"/>
  <c r="BE181" i="40"/>
  <c r="BE243" i="40"/>
  <c r="BE371" i="40"/>
  <c r="BE169" i="40"/>
  <c r="BE341" i="40"/>
  <c r="BE264" i="40"/>
  <c r="BE308" i="40"/>
  <c r="BE361" i="40"/>
  <c r="BE292" i="40"/>
  <c r="BE143" i="40"/>
  <c r="BE274" i="40"/>
  <c r="BE172" i="40"/>
  <c r="BE70" i="40"/>
  <c r="BE200" i="40"/>
  <c r="BE32" i="40"/>
  <c r="BE140" i="40"/>
  <c r="BE27" i="40"/>
  <c r="BE347" i="40"/>
  <c r="BE40" i="40"/>
  <c r="BE128" i="40"/>
  <c r="BE120" i="40"/>
  <c r="BE90" i="40"/>
  <c r="BE116" i="40"/>
  <c r="BE94" i="40"/>
  <c r="BE73" i="40"/>
  <c r="BE126" i="40"/>
  <c r="BE45" i="40"/>
  <c r="BE49" i="40"/>
  <c r="BE192" i="40"/>
  <c r="BE239" i="40"/>
  <c r="BE344" i="40"/>
  <c r="BE301" i="40"/>
  <c r="BE175" i="40"/>
  <c r="BE302" i="40"/>
  <c r="BE152" i="40"/>
  <c r="BE236" i="40"/>
  <c r="BE235" i="40"/>
  <c r="BE300" i="40"/>
  <c r="BE218" i="40"/>
  <c r="BE145" i="40"/>
  <c r="BE329" i="40"/>
  <c r="BE287" i="40"/>
  <c r="BE182" i="40"/>
  <c r="BE322" i="40"/>
  <c r="BE249" i="40"/>
  <c r="BE201" i="40"/>
  <c r="BE77" i="40"/>
  <c r="BE227" i="40"/>
  <c r="BE30" i="40"/>
  <c r="BE71" i="40"/>
  <c r="BE43" i="40"/>
  <c r="BE69" i="40"/>
  <c r="BE117" i="40"/>
  <c r="BE67" i="40"/>
  <c r="BE42" i="40"/>
  <c r="BE102" i="40"/>
  <c r="BE199" i="40"/>
  <c r="BE106" i="40"/>
  <c r="BE6" i="40"/>
  <c r="BE61" i="40"/>
  <c r="BE288" i="40"/>
  <c r="BE179" i="40"/>
  <c r="BE359" i="40"/>
  <c r="BE363" i="40"/>
  <c r="BE282" i="40"/>
  <c r="BE207" i="40"/>
  <c r="BE317" i="40"/>
  <c r="BE272" i="40"/>
  <c r="BE173" i="40"/>
  <c r="BE375" i="40"/>
  <c r="BE247" i="40"/>
  <c r="BE134" i="40"/>
  <c r="BE290" i="40"/>
  <c r="BE205" i="40"/>
  <c r="BE246" i="40"/>
  <c r="BE364" i="40"/>
  <c r="BE229" i="40"/>
  <c r="BE296" i="40"/>
  <c r="BE250" i="40"/>
  <c r="BE149" i="40"/>
  <c r="BE66" i="40"/>
  <c r="BE2" i="40"/>
  <c r="H51" i="40" s="1"/>
  <c r="BE34" i="40"/>
  <c r="BE35" i="40"/>
  <c r="BE168" i="40"/>
  <c r="BE13" i="40"/>
  <c r="BE269" i="40"/>
  <c r="BE20" i="40"/>
  <c r="BE28" i="40"/>
  <c r="BE36" i="40"/>
  <c r="BE51" i="40"/>
  <c r="BE50" i="40"/>
  <c r="BE206" i="40"/>
  <c r="BE310" i="40"/>
  <c r="BE185" i="40"/>
  <c r="BE122" i="40"/>
  <c r="BA24" i="40"/>
  <c r="BE56" i="40"/>
  <c r="BE230" i="40"/>
  <c r="BE147" i="40"/>
  <c r="BE167" i="40"/>
  <c r="BE189" i="40"/>
  <c r="AP86" i="40"/>
  <c r="AR86" i="40" s="1"/>
  <c r="AP98" i="40"/>
  <c r="AR98" i="40" s="1"/>
  <c r="AP110" i="40"/>
  <c r="AR110" i="40" s="1"/>
  <c r="AP133" i="40"/>
  <c r="AR133" i="40" s="1"/>
  <c r="AP145" i="40"/>
  <c r="AR145" i="40" s="1"/>
  <c r="AP159" i="40"/>
  <c r="AR159" i="40" s="1"/>
  <c r="AP173" i="40"/>
  <c r="AR173" i="40" s="1"/>
  <c r="AP192" i="40"/>
  <c r="AR192" i="40" s="1"/>
  <c r="AP196" i="40"/>
  <c r="AP191" i="40"/>
  <c r="AR191" i="40" s="1"/>
  <c r="AP236" i="40"/>
  <c r="AR236" i="40" s="1"/>
  <c r="AP210" i="40"/>
  <c r="AR210" i="40" s="1"/>
  <c r="AP235" i="40"/>
  <c r="AR235" i="40" s="1"/>
  <c r="AP281" i="40"/>
  <c r="AR281" i="40" s="1"/>
  <c r="AP303" i="40"/>
  <c r="AR303" i="40" s="1"/>
  <c r="AP268" i="40"/>
  <c r="AR268" i="40" s="1"/>
  <c r="AP280" i="40"/>
  <c r="AR280" i="40" s="1"/>
  <c r="AP316" i="40"/>
  <c r="AR316" i="40" s="1"/>
  <c r="AP325" i="40"/>
  <c r="AR325" i="40" s="1"/>
  <c r="AP353" i="40"/>
  <c r="AR353" i="40" s="1"/>
  <c r="AP345" i="40"/>
  <c r="AR345" i="40" s="1"/>
  <c r="AP347" i="40"/>
  <c r="AR347" i="40" s="1"/>
  <c r="AP368" i="40"/>
  <c r="AR368" i="40" s="1"/>
  <c r="AP378" i="40"/>
  <c r="AR378" i="40" s="1"/>
  <c r="AJ59" i="40"/>
  <c r="AJ75" i="40"/>
  <c r="AN80" i="40"/>
  <c r="BE75" i="40"/>
  <c r="BE270" i="40"/>
  <c r="BE162" i="40"/>
  <c r="BE242" i="40"/>
  <c r="BE259" i="40"/>
  <c r="BE141" i="40"/>
  <c r="BE321" i="40"/>
  <c r="BE115" i="40"/>
  <c r="BE161" i="40"/>
  <c r="BE319" i="40"/>
  <c r="AJ80" i="40"/>
  <c r="AJ205" i="40"/>
  <c r="AJ254" i="40"/>
  <c r="AJ272" i="40"/>
  <c r="AP147" i="40"/>
  <c r="AR147" i="40" s="1"/>
  <c r="AP135" i="40"/>
  <c r="AR135" i="40" s="1"/>
  <c r="AP186" i="40"/>
  <c r="AR186" i="40" s="1"/>
  <c r="AP162" i="40"/>
  <c r="AR162" i="40" s="1"/>
  <c r="AP198" i="40"/>
  <c r="AR198" i="40" s="1"/>
  <c r="AP201" i="40"/>
  <c r="AR201" i="40" s="1"/>
  <c r="AP213" i="40"/>
  <c r="AR213" i="40" s="1"/>
  <c r="AP197" i="40"/>
  <c r="AR197" i="40" s="1"/>
  <c r="AP234" i="40"/>
  <c r="AR234" i="40" s="1"/>
  <c r="AP231" i="40"/>
  <c r="AR231" i="40" s="1"/>
  <c r="AP224" i="40"/>
  <c r="AR224" i="40" s="1"/>
  <c r="AP247" i="40"/>
  <c r="AR247" i="40" s="1"/>
  <c r="AP295" i="40"/>
  <c r="AR295" i="40" s="1"/>
  <c r="AP270" i="40"/>
  <c r="AR270" i="40" s="1"/>
  <c r="AP286" i="40"/>
  <c r="AR286" i="40" s="1"/>
  <c r="AP319" i="40"/>
  <c r="AR319" i="40" s="1"/>
  <c r="AP305" i="40"/>
  <c r="AR305" i="40" s="1"/>
  <c r="AP351" i="40"/>
  <c r="AR351" i="40" s="1"/>
  <c r="AP334" i="40"/>
  <c r="AR334" i="40" s="1"/>
  <c r="AP354" i="40"/>
  <c r="AR354" i="40" s="1"/>
  <c r="AP371" i="40"/>
  <c r="AR371" i="40" s="1"/>
  <c r="AP380" i="40"/>
  <c r="AR380" i="40" s="1"/>
  <c r="AJ30" i="40"/>
  <c r="AJ50" i="40"/>
  <c r="AJ276" i="40"/>
  <c r="AJ322" i="40"/>
  <c r="AJ336" i="40"/>
  <c r="AN94" i="40"/>
  <c r="BE226" i="40"/>
  <c r="BE176" i="40"/>
  <c r="BE137" i="40"/>
  <c r="BE373" i="40"/>
  <c r="BE326" i="40"/>
  <c r="BE186" i="40"/>
  <c r="BE96" i="40"/>
  <c r="AN16" i="40"/>
  <c r="AN149" i="40"/>
  <c r="AN176" i="40"/>
  <c r="AN162" i="40"/>
  <c r="AN284" i="40"/>
  <c r="AN358" i="40"/>
  <c r="AN378" i="40"/>
  <c r="AF98" i="40"/>
  <c r="AN11" i="40"/>
  <c r="AN89" i="40"/>
  <c r="AN101" i="40"/>
  <c r="AN186" i="40"/>
  <c r="AN218" i="40"/>
  <c r="AN232" i="40"/>
  <c r="AF37" i="40"/>
  <c r="AF111" i="40"/>
  <c r="AN28" i="40"/>
  <c r="AO368" i="40"/>
  <c r="AO361" i="40"/>
  <c r="AO238" i="40"/>
  <c r="AO273" i="40"/>
  <c r="AO192" i="40"/>
  <c r="AO239" i="40"/>
  <c r="AO151" i="40"/>
  <c r="AO97" i="40"/>
  <c r="AO143" i="40"/>
  <c r="AO85" i="40"/>
  <c r="AO113" i="40"/>
  <c r="AO13" i="40"/>
  <c r="AO33" i="40"/>
  <c r="AO21" i="40"/>
  <c r="AO339" i="40"/>
  <c r="AO299" i="40"/>
  <c r="AO307" i="40"/>
  <c r="AO287" i="40"/>
  <c r="AO226" i="40"/>
  <c r="AO213" i="40"/>
  <c r="AO191" i="40"/>
  <c r="AO263" i="40"/>
  <c r="AO173" i="40"/>
  <c r="AO148" i="40"/>
  <c r="AO93" i="40"/>
  <c r="AO117" i="40"/>
  <c r="AO64" i="40"/>
  <c r="AO68" i="40"/>
  <c r="AO12" i="40"/>
  <c r="AO32" i="40"/>
  <c r="AO20" i="40"/>
  <c r="AO334" i="40"/>
  <c r="AO320" i="40"/>
  <c r="AO303" i="40"/>
  <c r="AO223" i="40"/>
  <c r="AO222" i="40"/>
  <c r="AO187" i="40"/>
  <c r="AO224" i="40"/>
  <c r="AO172" i="40"/>
  <c r="AO129" i="40"/>
  <c r="AO92" i="40"/>
  <c r="AO127" i="40"/>
  <c r="AO63" i="40"/>
  <c r="AO141" i="40"/>
  <c r="AO8" i="40"/>
  <c r="AO31" i="40"/>
  <c r="AO19" i="40"/>
  <c r="AO289" i="40"/>
  <c r="AO269" i="40"/>
  <c r="AO210" i="40"/>
  <c r="AO186" i="40"/>
  <c r="AO221" i="40"/>
  <c r="AO158" i="40"/>
  <c r="AO126" i="40"/>
  <c r="AO164" i="40"/>
  <c r="AO122" i="40"/>
  <c r="AO62" i="40"/>
  <c r="AO132" i="40"/>
  <c r="AO43" i="40"/>
  <c r="AO22" i="40"/>
  <c r="AO5" i="40"/>
  <c r="AO298" i="40"/>
  <c r="AO283" i="40"/>
  <c r="AO236" i="40"/>
  <c r="AO207" i="40"/>
  <c r="AO183" i="40"/>
  <c r="AO251" i="40"/>
  <c r="AO150" i="40"/>
  <c r="AO111" i="40"/>
  <c r="AO142" i="40"/>
  <c r="AO119" i="40"/>
  <c r="AO58" i="40"/>
  <c r="AO77" i="40"/>
  <c r="AO42" i="40"/>
  <c r="AO130" i="40"/>
  <c r="AO73" i="40"/>
  <c r="AO373" i="40"/>
  <c r="AO341" i="40"/>
  <c r="AO328" i="40"/>
  <c r="AO295" i="40"/>
  <c r="AO265" i="40"/>
  <c r="AO245" i="40"/>
  <c r="AO205" i="40"/>
  <c r="AO181" i="40"/>
  <c r="AO110" i="40"/>
  <c r="AO139" i="40"/>
  <c r="AO87" i="40"/>
  <c r="AO57" i="40"/>
  <c r="AO84" i="40"/>
  <c r="AO40" i="40"/>
  <c r="AO79" i="40"/>
  <c r="AO2" i="40"/>
  <c r="D51" i="40" s="1"/>
  <c r="AO362" i="40"/>
  <c r="AO338" i="40"/>
  <c r="AO326" i="40"/>
  <c r="AO300" i="40"/>
  <c r="AO270" i="40"/>
  <c r="AO227" i="40"/>
  <c r="AO204" i="40"/>
  <c r="AO180" i="40"/>
  <c r="AO171" i="40"/>
  <c r="AO109" i="40"/>
  <c r="AO136" i="40"/>
  <c r="AO86" i="40"/>
  <c r="AO56" i="40"/>
  <c r="AO131" i="40"/>
  <c r="AO29" i="40"/>
  <c r="AO28" i="40"/>
  <c r="AO17" i="40"/>
  <c r="AO353" i="40"/>
  <c r="AO332" i="40"/>
  <c r="AO329" i="40"/>
  <c r="AO290" i="40"/>
  <c r="AO280" i="40"/>
  <c r="AO259" i="40"/>
  <c r="AO203" i="40"/>
  <c r="AO179" i="40"/>
  <c r="AO215" i="40"/>
  <c r="AO161" i="40"/>
  <c r="AO105" i="40"/>
  <c r="AO120" i="40"/>
  <c r="AO83" i="40"/>
  <c r="AO54" i="40"/>
  <c r="AO116" i="40"/>
  <c r="AO138" i="40"/>
  <c r="AO27" i="40"/>
  <c r="AO3" i="40"/>
  <c r="AO337" i="40"/>
  <c r="AO322" i="40"/>
  <c r="AO284" i="40"/>
  <c r="AO279" i="40"/>
  <c r="AO249" i="40"/>
  <c r="AO199" i="40"/>
  <c r="AO220" i="40"/>
  <c r="AO160" i="40"/>
  <c r="AO149" i="40"/>
  <c r="AO104" i="40"/>
  <c r="AO118" i="40"/>
  <c r="AO70" i="40"/>
  <c r="AO52" i="40"/>
  <c r="AO39" i="40"/>
  <c r="AO25" i="40"/>
  <c r="AO7" i="40"/>
  <c r="AO367" i="40"/>
  <c r="AO321" i="40"/>
  <c r="AO319" i="40"/>
  <c r="AO255" i="40"/>
  <c r="AO250" i="40"/>
  <c r="AO198" i="40"/>
  <c r="AO211" i="40"/>
  <c r="AO157" i="40"/>
  <c r="AO146" i="40"/>
  <c r="AO101" i="40"/>
  <c r="AO125" i="40"/>
  <c r="AO144" i="40"/>
  <c r="AO51" i="40"/>
  <c r="AO16" i="40"/>
  <c r="AO38" i="40"/>
  <c r="AO23" i="40"/>
  <c r="AO271" i="40"/>
  <c r="AO78" i="40"/>
  <c r="AO176" i="40"/>
  <c r="AO50" i="40"/>
  <c r="AO244" i="40"/>
  <c r="AO174" i="40"/>
  <c r="AO46" i="40"/>
  <c r="AO351" i="40"/>
  <c r="AO241" i="40"/>
  <c r="AO352" i="40"/>
  <c r="AO14" i="40"/>
  <c r="AO234" i="40"/>
  <c r="AO294" i="40"/>
  <c r="AO309" i="40"/>
  <c r="AO240" i="40"/>
  <c r="AO156" i="40"/>
  <c r="AO76" i="40"/>
  <c r="AO355" i="40"/>
  <c r="AO262" i="40"/>
  <c r="AO152" i="40"/>
  <c r="AO37" i="40"/>
  <c r="AO112" i="40"/>
  <c r="AO333" i="40"/>
  <c r="AO195" i="40"/>
  <c r="AO99" i="40"/>
  <c r="AO35" i="40"/>
  <c r="AO291" i="40"/>
  <c r="AO193" i="40"/>
  <c r="AO98" i="40"/>
  <c r="AO18" i="40"/>
  <c r="AO135" i="40"/>
  <c r="AO260" i="40"/>
  <c r="AO123" i="40"/>
  <c r="AO45" i="40"/>
  <c r="AN79" i="40"/>
  <c r="AF331" i="40"/>
  <c r="AO358" i="40"/>
  <c r="AN311" i="40"/>
  <c r="BN155" i="40"/>
  <c r="BP155" i="40" s="1"/>
  <c r="AO302" i="40"/>
  <c r="AN277" i="40"/>
  <c r="BM288" i="40"/>
  <c r="AO377" i="40"/>
  <c r="BM282" i="40"/>
  <c r="AW357" i="40"/>
  <c r="AW310" i="40"/>
  <c r="AW304" i="40"/>
  <c r="AW312" i="40"/>
  <c r="AW246" i="40"/>
  <c r="AW271" i="40"/>
  <c r="AW219" i="40"/>
  <c r="AW208" i="40"/>
  <c r="AW169" i="40"/>
  <c r="AW178" i="40"/>
  <c r="AW141" i="40"/>
  <c r="AW121" i="40"/>
  <c r="AW104" i="40"/>
  <c r="AW112" i="40"/>
  <c r="AW78" i="40"/>
  <c r="AW54" i="40"/>
  <c r="AW25" i="40"/>
  <c r="AW49" i="40"/>
  <c r="AW344" i="40"/>
  <c r="AW307" i="40"/>
  <c r="AW237" i="40"/>
  <c r="AW213" i="40"/>
  <c r="AW189" i="40"/>
  <c r="AW168" i="40"/>
  <c r="AW179" i="40"/>
  <c r="AW140" i="40"/>
  <c r="AW120" i="40"/>
  <c r="AW163" i="40"/>
  <c r="AW103" i="40"/>
  <c r="AW75" i="40"/>
  <c r="AW24" i="40"/>
  <c r="AW34" i="40"/>
  <c r="AW4" i="40"/>
  <c r="AW9" i="40"/>
  <c r="AW324" i="40"/>
  <c r="AW311" i="40"/>
  <c r="AW231" i="40"/>
  <c r="AW247" i="40"/>
  <c r="AW230" i="40"/>
  <c r="AW205" i="40"/>
  <c r="AW227" i="40"/>
  <c r="AW175" i="40"/>
  <c r="AW139" i="40"/>
  <c r="AW102" i="40"/>
  <c r="AW69" i="40"/>
  <c r="AW72" i="40"/>
  <c r="AW23" i="40"/>
  <c r="AW47" i="40"/>
  <c r="AW31" i="40"/>
  <c r="AW27" i="40"/>
  <c r="AW22" i="40"/>
  <c r="AW365" i="40"/>
  <c r="AW337" i="40"/>
  <c r="AW315" i="40"/>
  <c r="AW309" i="40"/>
  <c r="AW291" i="40"/>
  <c r="AW248" i="40"/>
  <c r="AW204" i="40"/>
  <c r="AW209" i="40"/>
  <c r="AW180" i="40"/>
  <c r="AW207" i="40"/>
  <c r="AW138" i="40"/>
  <c r="AW145" i="40"/>
  <c r="AW117" i="40"/>
  <c r="AW116" i="40"/>
  <c r="AW99" i="40"/>
  <c r="AW84" i="40"/>
  <c r="AW20" i="40"/>
  <c r="AW68" i="40"/>
  <c r="AW39" i="40"/>
  <c r="AW7" i="40"/>
  <c r="AW13" i="40"/>
  <c r="AW14" i="40"/>
  <c r="AW33" i="40"/>
  <c r="AW354" i="40"/>
  <c r="AW333" i="40"/>
  <c r="AW284" i="40"/>
  <c r="AW203" i="40"/>
  <c r="AW190" i="40"/>
  <c r="AW182" i="40"/>
  <c r="AW136" i="40"/>
  <c r="AW113" i="40"/>
  <c r="AW98" i="40"/>
  <c r="AW81" i="40"/>
  <c r="AW90" i="40"/>
  <c r="AW19" i="40"/>
  <c r="AW44" i="40"/>
  <c r="AW46" i="40"/>
  <c r="AW26" i="40"/>
  <c r="AW5" i="40"/>
  <c r="AW10" i="40"/>
  <c r="AW332" i="40"/>
  <c r="AW294" i="40"/>
  <c r="AW279" i="40"/>
  <c r="AW261" i="40"/>
  <c r="AW222" i="40"/>
  <c r="AW202" i="40"/>
  <c r="AW181" i="40"/>
  <c r="AW173" i="40"/>
  <c r="AW134" i="40"/>
  <c r="AW147" i="40"/>
  <c r="AW94" i="40"/>
  <c r="AW80" i="40"/>
  <c r="AW87" i="40"/>
  <c r="AW37" i="40"/>
  <c r="AW36" i="40"/>
  <c r="AW349" i="40"/>
  <c r="AW314" i="40"/>
  <c r="AW274" i="40"/>
  <c r="AW251" i="40"/>
  <c r="AW258" i="40"/>
  <c r="AW229" i="40"/>
  <c r="AW172" i="40"/>
  <c r="AW160" i="40"/>
  <c r="AW131" i="40"/>
  <c r="AW93" i="40"/>
  <c r="AW76" i="40"/>
  <c r="AW63" i="40"/>
  <c r="AW77" i="40"/>
  <c r="AW43" i="40"/>
  <c r="AW11" i="40"/>
  <c r="AW3" i="40"/>
  <c r="AW16" i="40"/>
  <c r="AW329" i="40"/>
  <c r="AW339" i="40"/>
  <c r="AW256" i="40"/>
  <c r="AW165" i="40"/>
  <c r="AW148" i="40"/>
  <c r="AW129" i="40"/>
  <c r="AW166" i="40"/>
  <c r="AW164" i="40"/>
  <c r="AW146" i="40"/>
  <c r="AW91" i="40"/>
  <c r="AW73" i="40"/>
  <c r="AW62" i="40"/>
  <c r="AW74" i="40"/>
  <c r="AW42" i="40"/>
  <c r="AW51" i="40"/>
  <c r="AW15" i="40"/>
  <c r="AW360" i="40"/>
  <c r="AW327" i="40"/>
  <c r="AW232" i="40"/>
  <c r="AW162" i="40"/>
  <c r="AW187" i="40"/>
  <c r="AW127" i="40"/>
  <c r="AW58" i="40"/>
  <c r="AW41" i="40"/>
  <c r="AW71" i="40"/>
  <c r="AW343" i="40"/>
  <c r="AW273" i="40"/>
  <c r="AW265" i="40"/>
  <c r="AW221" i="40"/>
  <c r="AW214" i="40"/>
  <c r="AW156" i="40"/>
  <c r="AW152" i="40"/>
  <c r="AW126" i="40"/>
  <c r="AW109" i="40"/>
  <c r="AW57" i="40"/>
  <c r="AW45" i="40"/>
  <c r="AW40" i="40"/>
  <c r="AW8" i="40"/>
  <c r="AW250" i="40"/>
  <c r="AW220" i="40"/>
  <c r="AW199" i="40"/>
  <c r="AW308" i="40"/>
  <c r="AW194" i="40"/>
  <c r="AW149" i="40"/>
  <c r="AW254" i="40"/>
  <c r="AW215" i="40"/>
  <c r="AW196" i="40"/>
  <c r="AW29" i="40"/>
  <c r="AW55" i="40"/>
  <c r="AW352" i="40"/>
  <c r="AW331" i="40"/>
  <c r="AW282" i="40"/>
  <c r="AW192" i="40"/>
  <c r="AW50" i="40"/>
  <c r="AW212" i="40"/>
  <c r="AW153" i="40"/>
  <c r="AW85" i="40"/>
  <c r="AW2" i="40"/>
  <c r="F51" i="40" s="1"/>
  <c r="AW186" i="40"/>
  <c r="AW275" i="40"/>
  <c r="AW252" i="40"/>
  <c r="AW67" i="40"/>
  <c r="AW281" i="40"/>
  <c r="AW144" i="40"/>
  <c r="AW267" i="40"/>
  <c r="AW125" i="40"/>
  <c r="AW107" i="40"/>
  <c r="AW56" i="40"/>
  <c r="AW325" i="40"/>
  <c r="AW289" i="40"/>
  <c r="AW244" i="40"/>
  <c r="AW124" i="40"/>
  <c r="AW105" i="40"/>
  <c r="AN34" i="40"/>
  <c r="AN83" i="40"/>
  <c r="AF105" i="40"/>
  <c r="AF340" i="40"/>
  <c r="AO380" i="40"/>
  <c r="AJ300" i="40"/>
  <c r="AJ326" i="40"/>
  <c r="AN35" i="40"/>
  <c r="AN120" i="40"/>
  <c r="AN239" i="40"/>
  <c r="AF21" i="40"/>
  <c r="AF163" i="40"/>
  <c r="AF204" i="40"/>
  <c r="AF243" i="40"/>
  <c r="AF248" i="40"/>
  <c r="BM148" i="40"/>
  <c r="AO345" i="40"/>
  <c r="AN18" i="40"/>
  <c r="AN163" i="40"/>
  <c r="AN197" i="40"/>
  <c r="AN340" i="40"/>
  <c r="AF33" i="40"/>
  <c r="AF185" i="40"/>
  <c r="AF363" i="40"/>
  <c r="BM230" i="40"/>
  <c r="BM39" i="40"/>
  <c r="AG168" i="40"/>
  <c r="AO317" i="40"/>
  <c r="BP278" i="40"/>
  <c r="BP11" i="40"/>
  <c r="BP160" i="40"/>
  <c r="AJ138" i="40"/>
  <c r="AJ220" i="40"/>
  <c r="AJ263" i="40"/>
  <c r="AJ302" i="40"/>
  <c r="AJ360" i="40"/>
  <c r="AJ74" i="40"/>
  <c r="AJ24" i="40"/>
  <c r="AJ105" i="40"/>
  <c r="AJ140" i="40"/>
  <c r="AJ271" i="40"/>
  <c r="AJ373" i="40"/>
  <c r="AJ367" i="40"/>
  <c r="AF54" i="40"/>
  <c r="AJ106" i="40"/>
  <c r="AJ166" i="40"/>
  <c r="AJ274" i="40"/>
  <c r="AJ237" i="40"/>
  <c r="AJ344" i="40"/>
  <c r="AJ350" i="40"/>
  <c r="AJ377" i="40"/>
  <c r="AF11" i="40"/>
  <c r="AF92" i="40"/>
  <c r="AF216" i="40"/>
  <c r="AF252" i="40"/>
  <c r="AF301" i="40"/>
  <c r="AJ51" i="40"/>
  <c r="AJ87" i="40"/>
  <c r="AJ95" i="40"/>
  <c r="AJ353" i="40"/>
  <c r="AF68" i="40"/>
  <c r="AF176" i="40"/>
  <c r="AF179" i="40"/>
  <c r="AF314" i="40"/>
  <c r="AJ42" i="40"/>
  <c r="AJ380" i="40"/>
  <c r="AF351" i="40"/>
  <c r="AF368" i="40"/>
  <c r="AJ58" i="40"/>
  <c r="AJ218" i="40"/>
  <c r="AJ268" i="40"/>
  <c r="AJ379" i="40"/>
  <c r="AF74" i="40"/>
  <c r="AJ114" i="40"/>
  <c r="AJ197" i="40"/>
  <c r="AJ164" i="40"/>
  <c r="AF280" i="40"/>
  <c r="AJ10" i="40"/>
  <c r="AJ99" i="40"/>
  <c r="AJ224" i="40"/>
  <c r="AJ289" i="40"/>
  <c r="AJ320" i="40"/>
  <c r="AJ341" i="40"/>
  <c r="AJ339" i="40"/>
  <c r="AJ337" i="40"/>
  <c r="AJ200" i="40"/>
  <c r="AJ191" i="40"/>
  <c r="AJ198" i="40"/>
  <c r="AJ244" i="40"/>
  <c r="AJ290" i="40"/>
  <c r="AF69" i="40"/>
  <c r="AF110" i="40"/>
  <c r="AJ5" i="40"/>
  <c r="AJ154" i="40"/>
  <c r="AJ257" i="40"/>
  <c r="AJ338" i="40"/>
  <c r="AF128" i="40"/>
  <c r="BT178" i="40"/>
  <c r="BT330" i="40"/>
  <c r="BT351" i="40"/>
  <c r="BT48" i="40"/>
  <c r="BL19" i="40"/>
  <c r="BL188" i="40"/>
  <c r="BL124" i="40"/>
  <c r="BL136" i="40"/>
  <c r="BL190" i="40"/>
  <c r="BL203" i="40"/>
  <c r="BL255" i="40"/>
  <c r="BL350" i="40"/>
  <c r="BP259" i="40"/>
  <c r="BP290" i="40"/>
  <c r="BL28" i="40"/>
  <c r="BL59" i="40"/>
  <c r="BL91" i="40"/>
  <c r="BL133" i="40"/>
  <c r="BL186" i="40"/>
  <c r="BL277" i="40"/>
  <c r="BL269" i="40"/>
  <c r="BL251" i="40"/>
  <c r="BL332" i="40"/>
  <c r="BL342" i="40"/>
  <c r="BL355" i="40"/>
  <c r="BP219" i="40"/>
  <c r="AN70" i="40"/>
  <c r="AN231" i="40"/>
  <c r="AN370" i="40"/>
  <c r="BL71" i="40"/>
  <c r="BL83" i="40"/>
  <c r="BL95" i="40"/>
  <c r="BL176" i="40"/>
  <c r="BL137" i="40"/>
  <c r="BL204" i="40"/>
  <c r="BL346" i="40"/>
  <c r="BL344" i="40"/>
  <c r="AN211" i="40"/>
  <c r="BL32" i="40"/>
  <c r="BL335" i="40"/>
  <c r="BL20" i="40"/>
  <c r="BL14" i="40"/>
  <c r="BL145" i="40"/>
  <c r="BL177" i="40"/>
  <c r="BL196" i="40"/>
  <c r="BL216" i="40"/>
  <c r="BL232" i="40"/>
  <c r="BL323" i="40"/>
  <c r="BL357" i="40"/>
  <c r="AN25" i="40"/>
  <c r="AN276" i="40"/>
  <c r="AN235" i="40"/>
  <c r="BL7" i="40"/>
  <c r="BP350" i="40"/>
  <c r="AN195" i="40"/>
  <c r="AN217" i="40"/>
  <c r="AN236" i="40"/>
  <c r="BL13" i="40"/>
  <c r="BL36" i="40"/>
  <c r="BL54" i="40"/>
  <c r="BL70" i="40"/>
  <c r="BL74" i="40"/>
  <c r="BL86" i="40"/>
  <c r="BL98" i="40"/>
  <c r="BL110" i="40"/>
  <c r="BL147" i="40"/>
  <c r="BL164" i="40"/>
  <c r="BL128" i="40"/>
  <c r="BL140" i="40"/>
  <c r="BL187" i="40"/>
  <c r="BL169" i="40"/>
  <c r="BL212" i="40"/>
  <c r="BL259" i="40"/>
  <c r="BL258" i="40"/>
  <c r="BL222" i="40"/>
  <c r="BL234" i="40"/>
  <c r="BL246" i="40"/>
  <c r="BL267" i="40"/>
  <c r="BL297" i="40"/>
  <c r="BL298" i="40"/>
  <c r="BL313" i="40"/>
  <c r="BL325" i="40"/>
  <c r="BL349" i="40"/>
  <c r="BL354" i="40"/>
  <c r="BL367" i="40"/>
  <c r="BL368" i="40"/>
  <c r="AN4" i="40"/>
  <c r="AN118" i="40"/>
  <c r="AN106" i="40"/>
  <c r="AN210" i="40"/>
  <c r="AN189" i="40"/>
  <c r="AN273" i="40"/>
  <c r="AN368" i="40"/>
  <c r="BP94" i="40"/>
  <c r="BL100" i="40"/>
  <c r="BL130" i="40"/>
  <c r="BL256" i="40"/>
  <c r="BL281" i="40"/>
  <c r="BL248" i="40"/>
  <c r="BL288" i="40"/>
  <c r="BL327" i="40"/>
  <c r="BL333" i="40"/>
  <c r="BL376" i="40"/>
  <c r="AN84" i="40"/>
  <c r="AN227" i="40"/>
  <c r="BL6" i="40"/>
  <c r="BL65" i="40"/>
  <c r="BL57" i="40"/>
  <c r="BL158" i="40"/>
  <c r="BL143" i="40"/>
  <c r="BL191" i="40"/>
  <c r="BL162" i="40"/>
  <c r="BL276" i="40"/>
  <c r="BL328" i="40"/>
  <c r="AN51" i="40"/>
  <c r="AN73" i="40"/>
  <c r="AN263" i="40"/>
  <c r="AN333" i="40"/>
  <c r="BP84" i="40"/>
  <c r="BP210" i="40"/>
  <c r="BL11" i="40"/>
  <c r="BL58" i="40"/>
  <c r="BL299" i="40"/>
  <c r="BL317" i="40"/>
  <c r="BL362" i="40"/>
  <c r="BL352" i="40"/>
  <c r="AN10" i="40"/>
  <c r="AN52" i="40"/>
  <c r="AN122" i="40"/>
  <c r="AN283" i="40"/>
  <c r="AN317" i="40"/>
  <c r="AN337" i="40"/>
  <c r="AN373" i="40"/>
  <c r="AJ39" i="40"/>
  <c r="AJ123" i="40"/>
  <c r="AJ135" i="40"/>
  <c r="AJ235" i="40"/>
  <c r="AJ362" i="40"/>
  <c r="AF18" i="40"/>
  <c r="AJ251" i="40"/>
  <c r="AF214" i="40"/>
  <c r="AJ84" i="40"/>
  <c r="AJ179" i="40"/>
  <c r="AF121" i="40"/>
  <c r="AF217" i="40"/>
  <c r="AF246" i="40"/>
  <c r="AF321" i="40"/>
  <c r="C51" i="40"/>
  <c r="AJ17" i="40"/>
  <c r="AJ172" i="40"/>
  <c r="AJ365" i="40"/>
  <c r="AF5" i="40"/>
  <c r="AF164" i="40"/>
  <c r="AJ73" i="40"/>
  <c r="AJ127" i="40"/>
  <c r="AJ173" i="40"/>
  <c r="AJ247" i="40"/>
  <c r="AJ264" i="40"/>
  <c r="AJ181" i="40"/>
  <c r="AJ304" i="40"/>
  <c r="AJ347" i="40"/>
  <c r="AF152" i="40"/>
  <c r="AF311" i="40"/>
  <c r="AJ174" i="40"/>
  <c r="AF20" i="40"/>
  <c r="AF203" i="40"/>
  <c r="AF346" i="40"/>
  <c r="AF373" i="40"/>
  <c r="AF15" i="40"/>
  <c r="AF14" i="40"/>
  <c r="AF46" i="40"/>
  <c r="AF30" i="40"/>
  <c r="AF7" i="40"/>
  <c r="AF58" i="40"/>
  <c r="AF140" i="40"/>
  <c r="AF114" i="40"/>
  <c r="AF83" i="40"/>
  <c r="AF95" i="40"/>
  <c r="AF107" i="40"/>
  <c r="AF147" i="40"/>
  <c r="AF188" i="40"/>
  <c r="AF167" i="40"/>
  <c r="AF166" i="40"/>
  <c r="AF250" i="40"/>
  <c r="AF233" i="40"/>
  <c r="AF247" i="40"/>
  <c r="AF255" i="40"/>
  <c r="AF267" i="40"/>
  <c r="AF279" i="40"/>
  <c r="AF304" i="40"/>
  <c r="AF310" i="40"/>
  <c r="AF320" i="40"/>
  <c r="AF335" i="40"/>
  <c r="AF372" i="40"/>
  <c r="AJ62" i="40"/>
  <c r="AJ78" i="40"/>
  <c r="AJ97" i="40"/>
  <c r="AJ81" i="40"/>
  <c r="AJ121" i="40"/>
  <c r="AJ211" i="40"/>
  <c r="AJ255" i="40"/>
  <c r="AJ275" i="40"/>
  <c r="AJ378" i="40"/>
  <c r="AF96" i="40"/>
  <c r="AF146" i="40"/>
  <c r="BL46" i="40"/>
  <c r="BL16" i="40"/>
  <c r="BL173" i="40"/>
  <c r="AN185" i="40"/>
  <c r="AF251" i="40"/>
  <c r="BF162" i="40"/>
  <c r="BH162" i="40" s="1"/>
  <c r="AS141" i="40"/>
  <c r="AS341" i="40"/>
  <c r="BL21" i="40"/>
  <c r="BL4" i="40"/>
  <c r="BL37" i="40"/>
  <c r="BL17" i="40"/>
  <c r="BL55" i="40"/>
  <c r="BL179" i="40"/>
  <c r="BL75" i="40"/>
  <c r="BL87" i="40"/>
  <c r="BL99" i="40"/>
  <c r="BL113" i="40"/>
  <c r="BL150" i="40"/>
  <c r="BL200" i="40"/>
  <c r="BL129" i="40"/>
  <c r="BL141" i="40"/>
  <c r="BL199" i="40"/>
  <c r="BL185" i="40"/>
  <c r="BL215" i="40"/>
  <c r="BL192" i="40"/>
  <c r="BL268" i="40"/>
  <c r="BL264" i="40"/>
  <c r="BL223" i="40"/>
  <c r="BL235" i="40"/>
  <c r="BL247" i="40"/>
  <c r="BL270" i="40"/>
  <c r="BL329" i="40"/>
  <c r="BL301" i="40"/>
  <c r="BL314" i="40"/>
  <c r="BL326" i="40"/>
  <c r="BL330" i="40"/>
  <c r="BL351" i="40"/>
  <c r="BL373" i="40"/>
  <c r="BL371" i="40"/>
  <c r="BT104" i="40"/>
  <c r="BT348" i="40"/>
  <c r="AZ136" i="40"/>
  <c r="BM153" i="40"/>
  <c r="BM269" i="40"/>
  <c r="BM107" i="40"/>
  <c r="BM44" i="40"/>
  <c r="BF4" i="40"/>
  <c r="BH4" i="40" s="1"/>
  <c r="BF301" i="40"/>
  <c r="BH301" i="40" s="1"/>
  <c r="BL23" i="40"/>
  <c r="BL9" i="40"/>
  <c r="BL38" i="40"/>
  <c r="BL47" i="40"/>
  <c r="BL56" i="40"/>
  <c r="BL66" i="40"/>
  <c r="BL76" i="40"/>
  <c r="BL88" i="40"/>
  <c r="BL116" i="40"/>
  <c r="BL153" i="40"/>
  <c r="BL148" i="40"/>
  <c r="BL142" i="40"/>
  <c r="BL182" i="40"/>
  <c r="BL197" i="40"/>
  <c r="BL209" i="40"/>
  <c r="BL195" i="40"/>
  <c r="BL224" i="40"/>
  <c r="BL236" i="40"/>
  <c r="BL273" i="40"/>
  <c r="BL304" i="40"/>
  <c r="BL315" i="40"/>
  <c r="BL361" i="40"/>
  <c r="AF2" i="40"/>
  <c r="AF72" i="40"/>
  <c r="AF35" i="40"/>
  <c r="AF66" i="40"/>
  <c r="AF60" i="40"/>
  <c r="AF85" i="40"/>
  <c r="AF162" i="40"/>
  <c r="AF186" i="40"/>
  <c r="AF200" i="40"/>
  <c r="AF184" i="40"/>
  <c r="AF231" i="40"/>
  <c r="AF241" i="40"/>
  <c r="AF207" i="40"/>
  <c r="AF229" i="40"/>
  <c r="AF306" i="40"/>
  <c r="AF257" i="40"/>
  <c r="AF269" i="40"/>
  <c r="AF281" i="40"/>
  <c r="AF315" i="40"/>
  <c r="AF316" i="40"/>
  <c r="AF326" i="40"/>
  <c r="AF338" i="40"/>
  <c r="AF339" i="40"/>
  <c r="AF375" i="40"/>
  <c r="AF378" i="40"/>
  <c r="AR26" i="40"/>
  <c r="AR342" i="40"/>
  <c r="AR359" i="40"/>
  <c r="AV231" i="40"/>
  <c r="AV318" i="40"/>
  <c r="AV327" i="40"/>
  <c r="AG310" i="40"/>
  <c r="AG223" i="40"/>
  <c r="AG215" i="40"/>
  <c r="AG96" i="40"/>
  <c r="AG269" i="40"/>
  <c r="AG227" i="40"/>
  <c r="AG51" i="40"/>
  <c r="AG304" i="40"/>
  <c r="AG302" i="40"/>
  <c r="AG175" i="40"/>
  <c r="AG69" i="40"/>
  <c r="AG3" i="40"/>
  <c r="AG341" i="40"/>
  <c r="AG211" i="40"/>
  <c r="AG111" i="40"/>
  <c r="AG11" i="40"/>
  <c r="AG34" i="40"/>
  <c r="AG299" i="40"/>
  <c r="AG137" i="40"/>
  <c r="AG70" i="40"/>
  <c r="AG37" i="40"/>
  <c r="AG365" i="40"/>
  <c r="AG99" i="40"/>
  <c r="AG171" i="40"/>
  <c r="AG318" i="40"/>
  <c r="AG57" i="40"/>
  <c r="AG194" i="40"/>
  <c r="AG18" i="40"/>
  <c r="AG103" i="40"/>
  <c r="AG321" i="40"/>
  <c r="AG39" i="40"/>
  <c r="AG368" i="40"/>
  <c r="AG72" i="40"/>
  <c r="AG5" i="40"/>
  <c r="AG220" i="40"/>
  <c r="AG254" i="40"/>
  <c r="AG290" i="40"/>
  <c r="AG146" i="40"/>
  <c r="AG371" i="40"/>
  <c r="AG238" i="40"/>
  <c r="AG64" i="40"/>
  <c r="AG332" i="40"/>
  <c r="AG213" i="40"/>
  <c r="AG287" i="40"/>
  <c r="AG106" i="40"/>
  <c r="AG285" i="40"/>
  <c r="AG75" i="40"/>
  <c r="AG243" i="40"/>
  <c r="AG322" i="40"/>
  <c r="AG85" i="40"/>
  <c r="AG181" i="40"/>
  <c r="AG323" i="40"/>
  <c r="AG19" i="40"/>
  <c r="AG141" i="40"/>
  <c r="AG296" i="40"/>
  <c r="AG333" i="40"/>
  <c r="AG102" i="40"/>
  <c r="AG172" i="40"/>
  <c r="AG35" i="40"/>
  <c r="AG338" i="40"/>
  <c r="AG120" i="40"/>
  <c r="AG209" i="40"/>
  <c r="AG119" i="40"/>
  <c r="AG306" i="40"/>
  <c r="AG347" i="40"/>
  <c r="AG126" i="40"/>
  <c r="AG114" i="40"/>
  <c r="AG350" i="40"/>
  <c r="AG122" i="40"/>
  <c r="AG179" i="40"/>
  <c r="AG186" i="40"/>
  <c r="AG40" i="40"/>
  <c r="AG244" i="40"/>
  <c r="AG364" i="40"/>
  <c r="AG229" i="40"/>
  <c r="AG274" i="40"/>
  <c r="AG53" i="40"/>
  <c r="AG355" i="40"/>
  <c r="AG158" i="40"/>
  <c r="AG73" i="40"/>
  <c r="AG326" i="40"/>
  <c r="AG349" i="40"/>
  <c r="AG217" i="40"/>
  <c r="AG46" i="40"/>
  <c r="AG55" i="40"/>
  <c r="AG196" i="40"/>
  <c r="AG38" i="40"/>
  <c r="AG249" i="40"/>
  <c r="AG192" i="40"/>
  <c r="AG351" i="40"/>
  <c r="AG26" i="40"/>
  <c r="AG366" i="40"/>
  <c r="AG60" i="40"/>
  <c r="AG165" i="40"/>
  <c r="AG218" i="40"/>
  <c r="AG159" i="40"/>
  <c r="AG250" i="40"/>
  <c r="AG345" i="40"/>
  <c r="AG212" i="40"/>
  <c r="AG231" i="40"/>
  <c r="AG71" i="40"/>
  <c r="AG325" i="40"/>
  <c r="AG138" i="40"/>
  <c r="AG29" i="40"/>
  <c r="AG283" i="40"/>
  <c r="AG356" i="40"/>
  <c r="AG203" i="40"/>
  <c r="AG123" i="40"/>
  <c r="AG9" i="40"/>
  <c r="AG83" i="40"/>
  <c r="AG167" i="40"/>
  <c r="AG195" i="40"/>
  <c r="AG78" i="40"/>
  <c r="AG247" i="40"/>
  <c r="AG348" i="40"/>
  <c r="AG380" i="40"/>
  <c r="AG98" i="40"/>
  <c r="AG170" i="40"/>
  <c r="AG312" i="40"/>
  <c r="AG142" i="40"/>
  <c r="AG271" i="40"/>
  <c r="AG375" i="40"/>
  <c r="AG145" i="40"/>
  <c r="AG12" i="40"/>
  <c r="AG104" i="40"/>
  <c r="AG14" i="40"/>
  <c r="AG319" i="40"/>
  <c r="AG267" i="40"/>
  <c r="AG149" i="40"/>
  <c r="AG378" i="40"/>
  <c r="AG372" i="40"/>
  <c r="AG198" i="40"/>
  <c r="AG65" i="40"/>
  <c r="AG143" i="40"/>
  <c r="AG286" i="40"/>
  <c r="AG236" i="40"/>
  <c r="AG56" i="40"/>
  <c r="AG187" i="40"/>
  <c r="AG4" i="40"/>
  <c r="AG173" i="40"/>
  <c r="AG273" i="40"/>
  <c r="AG59" i="40"/>
  <c r="AG197" i="40"/>
  <c r="AG289" i="40"/>
  <c r="AG23" i="40"/>
  <c r="AG354" i="40"/>
  <c r="AG90" i="40"/>
  <c r="AG164" i="40"/>
  <c r="AG308" i="40"/>
  <c r="AG327" i="40"/>
  <c r="AG162" i="40"/>
  <c r="AG13" i="40"/>
  <c r="AG284" i="40"/>
  <c r="AG100" i="40"/>
  <c r="AG370" i="40"/>
  <c r="AG275" i="40"/>
  <c r="AG270" i="40"/>
  <c r="AG112" i="40"/>
  <c r="AG16" i="40"/>
  <c r="BF12" i="40"/>
  <c r="BH12" i="40" s="1"/>
  <c r="BF354" i="40"/>
  <c r="BH354" i="40" s="1"/>
  <c r="BL12" i="40"/>
  <c r="BL26" i="40"/>
  <c r="BL69" i="40"/>
  <c r="BL77" i="40"/>
  <c r="BL89" i="40"/>
  <c r="BL101" i="40"/>
  <c r="BL157" i="40"/>
  <c r="BL119" i="40"/>
  <c r="BL131" i="40"/>
  <c r="BL218" i="40"/>
  <c r="BL198" i="40"/>
  <c r="BL262" i="40"/>
  <c r="BL286" i="40"/>
  <c r="BL225" i="40"/>
  <c r="BL237" i="40"/>
  <c r="BL249" i="40"/>
  <c r="BL293" i="40"/>
  <c r="BL338" i="40"/>
  <c r="BL316" i="40"/>
  <c r="BL340" i="40"/>
  <c r="BL370" i="40"/>
  <c r="BL381" i="40"/>
  <c r="BL379" i="40"/>
  <c r="BT56" i="40"/>
  <c r="BT115" i="40"/>
  <c r="BT165" i="40"/>
  <c r="AN312" i="40"/>
  <c r="AF36" i="40"/>
  <c r="AF49" i="40"/>
  <c r="AF61" i="40"/>
  <c r="AF86" i="40"/>
  <c r="AF213" i="40"/>
  <c r="AF236" i="40"/>
  <c r="AF208" i="40"/>
  <c r="AF240" i="40"/>
  <c r="AF282" i="40"/>
  <c r="AF258" i="40"/>
  <c r="AF270" i="40"/>
  <c r="AF312" i="40"/>
  <c r="AF319" i="40"/>
  <c r="AF330" i="40"/>
  <c r="AF341" i="40"/>
  <c r="AF356" i="40"/>
  <c r="BM364" i="40"/>
  <c r="BM246" i="40"/>
  <c r="BM55" i="40"/>
  <c r="BM112" i="40"/>
  <c r="BM305" i="40"/>
  <c r="BM164" i="40"/>
  <c r="BM348" i="40"/>
  <c r="BM220" i="40"/>
  <c r="BM14" i="40"/>
  <c r="BM368" i="40"/>
  <c r="BM258" i="40"/>
  <c r="BM161" i="40"/>
  <c r="BM24" i="40"/>
  <c r="BM139" i="40"/>
  <c r="BM306" i="40"/>
  <c r="BM233" i="40"/>
  <c r="BM66" i="40"/>
  <c r="BM80" i="40"/>
  <c r="BM314" i="40"/>
  <c r="BM146" i="40"/>
  <c r="BM367" i="40"/>
  <c r="BM256" i="40"/>
  <c r="BM95" i="40"/>
  <c r="BM19" i="40"/>
  <c r="BM234" i="40"/>
  <c r="BM46" i="40"/>
  <c r="BM296" i="40"/>
  <c r="BM141" i="40"/>
  <c r="BM336" i="40"/>
  <c r="BM103" i="40"/>
  <c r="BM366" i="40"/>
  <c r="BM352" i="40"/>
  <c r="BM243" i="40"/>
  <c r="BM118" i="40"/>
  <c r="BM201" i="40"/>
  <c r="BM298" i="40"/>
  <c r="BM100" i="40"/>
  <c r="BM332" i="40"/>
  <c r="BM252" i="40"/>
  <c r="BM29" i="40"/>
  <c r="BM372" i="40"/>
  <c r="BM285" i="40"/>
  <c r="BM158" i="40"/>
  <c r="BM77" i="40"/>
  <c r="BM89" i="40"/>
  <c r="BM320" i="40"/>
  <c r="BM173" i="40"/>
  <c r="BM76" i="40"/>
  <c r="BM28" i="40"/>
  <c r="BM278" i="40"/>
  <c r="BM108" i="40"/>
  <c r="BM219" i="40"/>
  <c r="BM236" i="40"/>
  <c r="BM126" i="40"/>
  <c r="BM254" i="40"/>
  <c r="BM251" i="40"/>
  <c r="BM117" i="40"/>
  <c r="BM248" i="40"/>
  <c r="BM121" i="40"/>
  <c r="BM319" i="40"/>
  <c r="BM91" i="40"/>
  <c r="BM355" i="40"/>
  <c r="BM337" i="40"/>
  <c r="BM210" i="40"/>
  <c r="BM75" i="40"/>
  <c r="BM138" i="40"/>
  <c r="BM300" i="40"/>
  <c r="BM137" i="40"/>
  <c r="BM307" i="40"/>
  <c r="BM177" i="40"/>
  <c r="BM35" i="40"/>
  <c r="BM353" i="40"/>
  <c r="BM267" i="40"/>
  <c r="BM110" i="40"/>
  <c r="BM23" i="40"/>
  <c r="BM322" i="40"/>
  <c r="BM291" i="40"/>
  <c r="BM171" i="40"/>
  <c r="BM63" i="40"/>
  <c r="BM358" i="40"/>
  <c r="BM286" i="40"/>
  <c r="BM96" i="40"/>
  <c r="BM131" i="40"/>
  <c r="BM244" i="40"/>
  <c r="BM125" i="40"/>
  <c r="BM127" i="40"/>
  <c r="BM235" i="40"/>
  <c r="BM321" i="40"/>
  <c r="BM232" i="40"/>
  <c r="BM81" i="40"/>
  <c r="BM5" i="40"/>
  <c r="BM345" i="40"/>
  <c r="BM198" i="40"/>
  <c r="BM16" i="40"/>
  <c r="BM43" i="40"/>
  <c r="BM264" i="40"/>
  <c r="BM54" i="40"/>
  <c r="BM312" i="40"/>
  <c r="BM218" i="40"/>
  <c r="BM45" i="40"/>
  <c r="BM346" i="40"/>
  <c r="BM207" i="40"/>
  <c r="BM98" i="40"/>
  <c r="BM21" i="40"/>
  <c r="BM266" i="40"/>
  <c r="BM279" i="40"/>
  <c r="BM211" i="40"/>
  <c r="BM51" i="40"/>
  <c r="BM213" i="40"/>
  <c r="BM274" i="40"/>
  <c r="BM113" i="40"/>
  <c r="BM102" i="40"/>
  <c r="BM7" i="40"/>
  <c r="BM313" i="40"/>
  <c r="BM186" i="40"/>
  <c r="BM40" i="40"/>
  <c r="BM379" i="40"/>
  <c r="BM253" i="40"/>
  <c r="BM13" i="40"/>
  <c r="BM327" i="40"/>
  <c r="BM156" i="40"/>
  <c r="BM25" i="40"/>
  <c r="BM329" i="40"/>
  <c r="BM195" i="40"/>
  <c r="BM123" i="40"/>
  <c r="BM50" i="40"/>
  <c r="BM222" i="40"/>
  <c r="BM255" i="40"/>
  <c r="BM151" i="40"/>
  <c r="BM74" i="40"/>
  <c r="BM143" i="40"/>
  <c r="BM250" i="40"/>
  <c r="BM119" i="40"/>
  <c r="BM375" i="40"/>
  <c r="BM204" i="40"/>
  <c r="BM61" i="40"/>
  <c r="BM129" i="40"/>
  <c r="BM191" i="40"/>
  <c r="BM369" i="40"/>
  <c r="BM190" i="40"/>
  <c r="BM47" i="40"/>
  <c r="BM289" i="40"/>
  <c r="BM87" i="40"/>
  <c r="BM311" i="40"/>
  <c r="BM2" i="40"/>
  <c r="J51" i="40" s="1"/>
  <c r="BM318" i="40"/>
  <c r="BM223" i="40"/>
  <c r="BM37" i="40"/>
  <c r="BM374" i="40"/>
  <c r="BM237" i="40"/>
  <c r="BM36" i="40"/>
  <c r="BM261" i="40"/>
  <c r="BM154" i="40"/>
  <c r="BM111" i="40"/>
  <c r="BM342" i="40"/>
  <c r="BM183" i="40"/>
  <c r="BM69" i="40"/>
  <c r="BM9" i="40"/>
  <c r="BM58" i="40"/>
  <c r="BM265" i="40"/>
  <c r="BM160" i="40"/>
  <c r="BM10" i="40"/>
  <c r="BM86" i="40"/>
  <c r="BM242" i="40"/>
  <c r="BM128" i="40"/>
  <c r="BM361" i="40"/>
  <c r="BM192" i="40"/>
  <c r="BM49" i="40"/>
  <c r="BM341" i="40"/>
  <c r="BM179" i="40"/>
  <c r="BM351" i="40"/>
  <c r="BM178" i="40"/>
  <c r="BM83" i="40"/>
  <c r="BM290" i="40"/>
  <c r="BM79" i="40"/>
  <c r="BM277" i="40"/>
  <c r="BM6" i="40"/>
  <c r="BM303" i="40"/>
  <c r="BM225" i="40"/>
  <c r="BM70" i="40"/>
  <c r="BM354" i="40"/>
  <c r="BM239" i="40"/>
  <c r="BM147" i="40"/>
  <c r="BM271" i="40"/>
  <c r="BM120" i="40"/>
  <c r="BM270" i="40"/>
  <c r="BM309" i="40"/>
  <c r="BM229" i="40"/>
  <c r="BM64" i="40"/>
  <c r="BM32" i="40"/>
  <c r="BM330" i="40"/>
  <c r="BM247" i="40"/>
  <c r="BM149" i="40"/>
  <c r="BM33" i="40"/>
  <c r="BM56" i="40"/>
  <c r="BM205" i="40"/>
  <c r="BM136" i="40"/>
  <c r="BM360" i="40"/>
  <c r="BM180" i="40"/>
  <c r="BM84" i="40"/>
  <c r="BM334" i="40"/>
  <c r="BM245" i="40"/>
  <c r="BM331" i="40"/>
  <c r="BM240" i="40"/>
  <c r="BM340" i="40"/>
  <c r="BM268" i="40"/>
  <c r="BM57" i="40"/>
  <c r="BM199" i="40"/>
  <c r="BM4" i="40"/>
  <c r="BM297" i="40"/>
  <c r="BM231" i="40"/>
  <c r="BM72" i="40"/>
  <c r="BM349" i="40"/>
  <c r="BM209" i="40"/>
  <c r="BM60" i="40"/>
  <c r="BM228" i="40"/>
  <c r="BM99" i="40"/>
  <c r="BM165" i="40"/>
  <c r="BM323" i="40"/>
  <c r="BM217" i="40"/>
  <c r="BM52" i="40"/>
  <c r="BM20" i="40"/>
  <c r="BM132" i="40"/>
  <c r="BM276" i="40"/>
  <c r="BM109" i="40"/>
  <c r="BM18" i="40"/>
  <c r="BM362" i="40"/>
  <c r="BM193" i="40"/>
  <c r="BM73" i="40"/>
  <c r="BM339" i="40"/>
  <c r="BM167" i="40"/>
  <c r="BM65" i="40"/>
  <c r="BM326" i="40"/>
  <c r="BM106" i="40"/>
  <c r="BM325" i="40"/>
  <c r="BM214" i="40"/>
  <c r="BM301" i="40"/>
  <c r="BM216" i="40"/>
  <c r="BM142" i="40"/>
  <c r="BM187" i="40"/>
  <c r="BM3" i="40"/>
  <c r="BM299" i="40"/>
  <c r="BM212" i="40"/>
  <c r="BM15" i="40"/>
  <c r="BM338" i="40"/>
  <c r="BM197" i="40"/>
  <c r="BM295" i="40"/>
  <c r="BM241" i="40"/>
  <c r="BM134" i="40"/>
  <c r="BM155" i="40"/>
  <c r="BM294" i="40"/>
  <c r="BM176" i="40"/>
  <c r="BM159" i="40"/>
  <c r="BM166" i="40"/>
  <c r="BM376" i="40"/>
  <c r="BM206" i="40"/>
  <c r="BM97" i="40"/>
  <c r="BM48" i="40"/>
  <c r="BM363" i="40"/>
  <c r="BM181" i="40"/>
  <c r="BM62" i="40"/>
  <c r="BM335" i="40"/>
  <c r="BM227" i="40"/>
  <c r="BM8" i="40"/>
  <c r="BM308" i="40"/>
  <c r="BM350" i="40"/>
  <c r="BM328" i="40"/>
  <c r="BM215" i="40"/>
  <c r="BM17" i="40"/>
  <c r="BM283" i="40"/>
  <c r="BM172" i="40"/>
  <c r="BM30" i="40"/>
  <c r="BM310" i="40"/>
  <c r="BM185" i="40"/>
  <c r="BM145" i="40"/>
  <c r="BM208" i="40"/>
  <c r="BM124" i="40"/>
  <c r="BM287" i="40"/>
  <c r="BM284" i="40"/>
  <c r="BM174" i="40"/>
  <c r="BM11" i="40"/>
  <c r="BM94" i="40"/>
  <c r="BM365" i="40"/>
  <c r="BM194" i="40"/>
  <c r="BM116" i="40"/>
  <c r="BM22" i="40"/>
  <c r="BM357" i="40"/>
  <c r="BM170" i="40"/>
  <c r="BM88" i="40"/>
  <c r="BM317" i="40"/>
  <c r="BM380" i="40"/>
  <c r="BM273" i="40"/>
  <c r="BM101" i="40"/>
  <c r="BM12" i="40"/>
  <c r="BM315" i="40"/>
  <c r="BM226" i="40"/>
  <c r="BM378" i="40"/>
  <c r="BM196" i="40"/>
  <c r="BM67" i="40"/>
  <c r="BM133" i="40"/>
  <c r="BM292" i="40"/>
  <c r="BM169" i="40"/>
  <c r="BM34" i="40"/>
  <c r="BM144" i="40"/>
  <c r="BM359" i="40"/>
  <c r="BM182" i="40"/>
  <c r="BM122" i="40"/>
  <c r="BM281" i="40"/>
  <c r="BM356" i="40"/>
  <c r="BM168" i="40"/>
  <c r="BM68" i="40"/>
  <c r="BM263" i="40"/>
  <c r="BM150" i="40"/>
  <c r="BM31" i="40"/>
  <c r="BM260" i="40"/>
  <c r="BM262" i="40"/>
  <c r="BM257" i="40"/>
  <c r="BM93" i="40"/>
  <c r="BM85" i="40"/>
  <c r="BM162" i="40"/>
  <c r="BM381" i="40"/>
  <c r="BM41" i="40"/>
  <c r="BM200" i="40"/>
  <c r="BM38" i="40"/>
  <c r="BM238" i="40"/>
  <c r="BM280" i="40"/>
  <c r="BF102" i="40"/>
  <c r="BH102" i="40" s="1"/>
  <c r="BF321" i="40"/>
  <c r="BH321" i="40" s="1"/>
  <c r="BF374" i="40"/>
  <c r="BH374" i="40" s="1"/>
  <c r="AS35" i="40"/>
  <c r="AS106" i="40"/>
  <c r="AS43" i="40"/>
  <c r="AS305" i="40"/>
  <c r="AS355" i="40"/>
  <c r="BL27" i="40"/>
  <c r="BL39" i="40"/>
  <c r="BL68" i="40"/>
  <c r="BL43" i="40"/>
  <c r="BL78" i="40"/>
  <c r="BL90" i="40"/>
  <c r="BL102" i="40"/>
  <c r="BL175" i="40"/>
  <c r="BL160" i="40"/>
  <c r="BL120" i="40"/>
  <c r="BL132" i="40"/>
  <c r="BL144" i="40"/>
  <c r="BL166" i="40"/>
  <c r="BL165" i="40"/>
  <c r="BL214" i="40"/>
  <c r="BL207" i="40"/>
  <c r="BL261" i="40"/>
  <c r="BL266" i="40"/>
  <c r="BL226" i="40"/>
  <c r="BL238" i="40"/>
  <c r="BL250" i="40"/>
  <c r="BL300" i="40"/>
  <c r="BL305" i="40"/>
  <c r="BL336" i="40"/>
  <c r="BL341" i="40"/>
  <c r="BT322" i="40"/>
  <c r="BT356" i="40"/>
  <c r="BT367" i="40"/>
  <c r="BT380" i="40"/>
  <c r="AN150" i="40"/>
  <c r="AN225" i="40"/>
  <c r="AZ91" i="40"/>
  <c r="AZ242" i="40"/>
  <c r="BM78" i="40"/>
  <c r="BM293" i="40"/>
  <c r="BM189" i="40"/>
  <c r="BM275" i="40"/>
  <c r="BM377" i="40"/>
  <c r="BF197" i="40"/>
  <c r="BH197" i="40" s="1"/>
  <c r="BL8" i="40"/>
  <c r="BL29" i="40"/>
  <c r="BL112" i="40"/>
  <c r="BL44" i="40"/>
  <c r="BL79" i="40"/>
  <c r="BL103" i="40"/>
  <c r="BL114" i="40"/>
  <c r="BL161" i="40"/>
  <c r="BL121" i="40"/>
  <c r="BL206" i="40"/>
  <c r="BL170" i="40"/>
  <c r="BL221" i="40"/>
  <c r="BL210" i="40"/>
  <c r="BL227" i="40"/>
  <c r="BL239" i="40"/>
  <c r="BL302" i="40"/>
  <c r="BL306" i="40"/>
  <c r="BL318" i="40"/>
  <c r="BL331" i="40"/>
  <c r="BL363" i="40"/>
  <c r="AN43" i="40"/>
  <c r="AN152" i="40"/>
  <c r="AF17" i="40"/>
  <c r="AF24" i="40"/>
  <c r="AF88" i="40"/>
  <c r="AF100" i="40"/>
  <c r="AF118" i="40"/>
  <c r="AF148" i="40"/>
  <c r="AF174" i="40"/>
  <c r="AF222" i="40"/>
  <c r="AF286" i="40"/>
  <c r="AF260" i="40"/>
  <c r="AF272" i="40"/>
  <c r="AF325" i="40"/>
  <c r="AF350" i="40"/>
  <c r="AF348" i="40"/>
  <c r="AF359" i="40"/>
  <c r="AF355" i="40"/>
  <c r="AF381" i="40"/>
  <c r="AR32" i="40"/>
  <c r="AZ202" i="40"/>
  <c r="BF60" i="40"/>
  <c r="BH60" i="40" s="1"/>
  <c r="BF104" i="40"/>
  <c r="BH104" i="40" s="1"/>
  <c r="BF260" i="40"/>
  <c r="BH260" i="40" s="1"/>
  <c r="AS18" i="40"/>
  <c r="AS50" i="40"/>
  <c r="AS297" i="40"/>
  <c r="AS376" i="40"/>
  <c r="AS179" i="40"/>
  <c r="AS217" i="40"/>
  <c r="AS304" i="40"/>
  <c r="AS289" i="40"/>
  <c r="BP303" i="40"/>
  <c r="BL2" i="40"/>
  <c r="BL22" i="40"/>
  <c r="BL30" i="40"/>
  <c r="BL48" i="40"/>
  <c r="BL60" i="40"/>
  <c r="BL45" i="40"/>
  <c r="BL80" i="40"/>
  <c r="BL92" i="40"/>
  <c r="BL104" i="40"/>
  <c r="BL117" i="40"/>
  <c r="BL174" i="40"/>
  <c r="BL122" i="40"/>
  <c r="BL134" i="40"/>
  <c r="BL155" i="40"/>
  <c r="BL193" i="40"/>
  <c r="BL180" i="40"/>
  <c r="BL201" i="40"/>
  <c r="BL211" i="40"/>
  <c r="BL265" i="40"/>
  <c r="BL272" i="40"/>
  <c r="BL228" i="40"/>
  <c r="BL240" i="40"/>
  <c r="BL252" i="40"/>
  <c r="BL294" i="40"/>
  <c r="BL303" i="40"/>
  <c r="BL307" i="40"/>
  <c r="BL319" i="40"/>
  <c r="BL334" i="40"/>
  <c r="BL343" i="40"/>
  <c r="BL364" i="40"/>
  <c r="BL378" i="40"/>
  <c r="BT9" i="40"/>
  <c r="BT36" i="40"/>
  <c r="BT109" i="40"/>
  <c r="BT163" i="40"/>
  <c r="BT312" i="40"/>
  <c r="AR216" i="40"/>
  <c r="AR259" i="40"/>
  <c r="AZ105" i="40"/>
  <c r="BM304" i="40"/>
  <c r="BM333" i="40"/>
  <c r="BM203" i="40"/>
  <c r="BM157" i="40"/>
  <c r="BM184" i="40"/>
  <c r="BF47" i="40"/>
  <c r="BH47" i="40" s="1"/>
  <c r="BF124" i="40"/>
  <c r="BH124" i="40" s="1"/>
  <c r="AS33" i="40"/>
  <c r="AS92" i="40"/>
  <c r="AS248" i="40"/>
  <c r="AS322" i="40"/>
  <c r="AS143" i="40"/>
  <c r="AS182" i="40"/>
  <c r="AS211" i="40"/>
  <c r="AS285" i="40"/>
  <c r="AS67" i="40"/>
  <c r="AS12" i="40"/>
  <c r="AS27" i="40"/>
  <c r="AS99" i="40"/>
  <c r="AS352" i="40"/>
  <c r="BP145" i="40"/>
  <c r="BL5" i="40"/>
  <c r="BL31" i="40"/>
  <c r="BL40" i="40"/>
  <c r="BL49" i="40"/>
  <c r="BL61" i="40"/>
  <c r="BL115" i="40"/>
  <c r="BL81" i="40"/>
  <c r="BL93" i="40"/>
  <c r="BL105" i="40"/>
  <c r="BL118" i="40"/>
  <c r="BL151" i="40"/>
  <c r="BL123" i="40"/>
  <c r="BL135" i="40"/>
  <c r="BL159" i="40"/>
  <c r="BL181" i="40"/>
  <c r="BL189" i="40"/>
  <c r="BL202" i="40"/>
  <c r="BL217" i="40"/>
  <c r="BL271" i="40"/>
  <c r="BL275" i="40"/>
  <c r="BL229" i="40"/>
  <c r="BL241" i="40"/>
  <c r="BL253" i="40"/>
  <c r="BL287" i="40"/>
  <c r="BL290" i="40"/>
  <c r="BL308" i="40"/>
  <c r="BL320" i="40"/>
  <c r="BL339" i="40"/>
  <c r="BL360" i="40"/>
  <c r="AR59" i="40"/>
  <c r="BM316" i="40"/>
  <c r="BM114" i="40"/>
  <c r="BM272" i="40"/>
  <c r="BM344" i="40"/>
  <c r="BM371" i="40"/>
  <c r="AG293" i="40"/>
  <c r="BF46" i="40"/>
  <c r="BH46" i="40" s="1"/>
  <c r="BF155" i="40"/>
  <c r="BH155" i="40" s="1"/>
  <c r="BF285" i="40"/>
  <c r="BH285" i="40" s="1"/>
  <c r="BP296" i="40"/>
  <c r="BL41" i="40"/>
  <c r="BL50" i="40"/>
  <c r="BL62" i="40"/>
  <c r="BL111" i="40"/>
  <c r="BL82" i="40"/>
  <c r="BL94" i="40"/>
  <c r="BL106" i="40"/>
  <c r="BL152" i="40"/>
  <c r="BL163" i="40"/>
  <c r="BL171" i="40"/>
  <c r="BL220" i="40"/>
  <c r="BL278" i="40"/>
  <c r="BL230" i="40"/>
  <c r="BL242" i="40"/>
  <c r="BL254" i="40"/>
  <c r="BL289" i="40"/>
  <c r="BL347" i="40"/>
  <c r="BL309" i="40"/>
  <c r="BL321" i="40"/>
  <c r="BL365" i="40"/>
  <c r="BL372" i="40"/>
  <c r="BT79" i="40"/>
  <c r="BT28" i="40"/>
  <c r="BT128" i="40"/>
  <c r="AN329" i="40"/>
  <c r="AF47" i="40"/>
  <c r="AF28" i="40"/>
  <c r="AF26" i="40"/>
  <c r="AF115" i="40"/>
  <c r="AF139" i="40"/>
  <c r="AF103" i="40"/>
  <c r="AF198" i="40"/>
  <c r="AF181" i="40"/>
  <c r="AF215" i="40"/>
  <c r="AF201" i="40"/>
  <c r="AF244" i="40"/>
  <c r="AF287" i="40"/>
  <c r="AF298" i="40"/>
  <c r="AF263" i="40"/>
  <c r="AF275" i="40"/>
  <c r="AF309" i="40"/>
  <c r="AF308" i="40"/>
  <c r="AF337" i="40"/>
  <c r="AF343" i="40"/>
  <c r="AF358" i="40"/>
  <c r="AF370" i="40"/>
  <c r="AZ107" i="40"/>
  <c r="AZ159" i="40"/>
  <c r="AZ143" i="40"/>
  <c r="AZ246" i="40"/>
  <c r="AZ306" i="40"/>
  <c r="BM221" i="40"/>
  <c r="AG221" i="40"/>
  <c r="BF67" i="40"/>
  <c r="BH67" i="40" s="1"/>
  <c r="BL24" i="40"/>
  <c r="BL18" i="40"/>
  <c r="BL33" i="40"/>
  <c r="BL42" i="40"/>
  <c r="BL51" i="40"/>
  <c r="BL63" i="40"/>
  <c r="BL107" i="40"/>
  <c r="BL146" i="40"/>
  <c r="BL125" i="40"/>
  <c r="BL183" i="40"/>
  <c r="BL167" i="40"/>
  <c r="BL172" i="40"/>
  <c r="BL213" i="40"/>
  <c r="BL284" i="40"/>
  <c r="BL279" i="40"/>
  <c r="BL231" i="40"/>
  <c r="BL243" i="40"/>
  <c r="BL257" i="40"/>
  <c r="BL282" i="40"/>
  <c r="BL345" i="40"/>
  <c r="BL310" i="40"/>
  <c r="BL322" i="40"/>
  <c r="BL366" i="40"/>
  <c r="BL375" i="40"/>
  <c r="BT74" i="40"/>
  <c r="BT129" i="40"/>
  <c r="BT183" i="40"/>
  <c r="AN175" i="40"/>
  <c r="AN318" i="40"/>
  <c r="AN359" i="40"/>
  <c r="AF19" i="40"/>
  <c r="AF22" i="40"/>
  <c r="AF39" i="40"/>
  <c r="AF55" i="40"/>
  <c r="AF125" i="40"/>
  <c r="AF142" i="40"/>
  <c r="AF80" i="40"/>
  <c r="AF104" i="40"/>
  <c r="AF177" i="40"/>
  <c r="AF190" i="40"/>
  <c r="AF157" i="40"/>
  <c r="AF202" i="40"/>
  <c r="AF254" i="40"/>
  <c r="AF264" i="40"/>
  <c r="AF276" i="40"/>
  <c r="AF294" i="40"/>
  <c r="AF300" i="40"/>
  <c r="AF344" i="40"/>
  <c r="AF369" i="40"/>
  <c r="AF362" i="40"/>
  <c r="AR4" i="40"/>
  <c r="AR143" i="40"/>
  <c r="AR230" i="40"/>
  <c r="AR304" i="40"/>
  <c r="BM27" i="40"/>
  <c r="BM59" i="40"/>
  <c r="BM259" i="40"/>
  <c r="BM115" i="40"/>
  <c r="BM302" i="40"/>
  <c r="BF38" i="40"/>
  <c r="BH38" i="40" s="1"/>
  <c r="BF150" i="40"/>
  <c r="BH150" i="40" s="1"/>
  <c r="BF248" i="40"/>
  <c r="BH248" i="40" s="1"/>
  <c r="AS185" i="40"/>
  <c r="BL3" i="40"/>
  <c r="BL34" i="40"/>
  <c r="BL52" i="40"/>
  <c r="BL64" i="40"/>
  <c r="BL72" i="40"/>
  <c r="BL84" i="40"/>
  <c r="BL96" i="40"/>
  <c r="BL149" i="40"/>
  <c r="BL126" i="40"/>
  <c r="BL138" i="40"/>
  <c r="BL184" i="40"/>
  <c r="BL205" i="40"/>
  <c r="BL296" i="40"/>
  <c r="BL280" i="40"/>
  <c r="BL244" i="40"/>
  <c r="BL260" i="40"/>
  <c r="BL285" i="40"/>
  <c r="BL292" i="40"/>
  <c r="BL311" i="40"/>
  <c r="BL348" i="40"/>
  <c r="BL353" i="40"/>
  <c r="BL377" i="40"/>
  <c r="BT18" i="40"/>
  <c r="BT50" i="40"/>
  <c r="BT142" i="40"/>
  <c r="BT153" i="40"/>
  <c r="BT241" i="40"/>
  <c r="AN6" i="40"/>
  <c r="AF12" i="40"/>
  <c r="AF56" i="40"/>
  <c r="AF134" i="40"/>
  <c r="AF145" i="40"/>
  <c r="AF81" i="40"/>
  <c r="AF191" i="40"/>
  <c r="AF170" i="40"/>
  <c r="AF160" i="40"/>
  <c r="AF219" i="40"/>
  <c r="AF242" i="40"/>
  <c r="AF285" i="40"/>
  <c r="AF277" i="40"/>
  <c r="AF328" i="40"/>
  <c r="AF303" i="40"/>
  <c r="AF365" i="40"/>
  <c r="AZ121" i="40"/>
  <c r="AZ206" i="40"/>
  <c r="AZ170" i="40"/>
  <c r="BM42" i="40"/>
  <c r="BM163" i="40"/>
  <c r="BM71" i="40"/>
  <c r="BM224" i="40"/>
  <c r="BM175" i="40"/>
  <c r="BF288" i="40"/>
  <c r="BH288" i="40" s="1"/>
  <c r="AS62" i="40"/>
  <c r="AS254" i="40"/>
  <c r="AS366" i="40"/>
  <c r="AS15" i="40"/>
  <c r="AS59" i="40"/>
  <c r="AS101" i="40"/>
  <c r="AS202" i="40"/>
  <c r="AS164" i="40"/>
  <c r="BF371" i="40"/>
  <c r="BH371" i="40" s="1"/>
  <c r="BF351" i="40"/>
  <c r="BH351" i="40" s="1"/>
  <c r="BF338" i="40"/>
  <c r="BH338" i="40" s="1"/>
  <c r="BF341" i="40"/>
  <c r="BH341" i="40" s="1"/>
  <c r="BF329" i="40"/>
  <c r="BH329" i="40" s="1"/>
  <c r="BF328" i="40"/>
  <c r="BH328" i="40" s="1"/>
  <c r="BF289" i="40"/>
  <c r="BH289" i="40" s="1"/>
  <c r="BF298" i="40"/>
  <c r="BH298" i="40" s="1"/>
  <c r="BF282" i="40"/>
  <c r="BH282" i="40" s="1"/>
  <c r="BF262" i="40"/>
  <c r="BH262" i="40" s="1"/>
  <c r="BF245" i="40"/>
  <c r="BH245" i="40" s="1"/>
  <c r="BF272" i="40"/>
  <c r="BH272" i="40" s="1"/>
  <c r="BF249" i="40"/>
  <c r="BH249" i="40" s="1"/>
  <c r="BF237" i="40"/>
  <c r="BH237" i="40" s="1"/>
  <c r="BF259" i="40"/>
  <c r="BH259" i="40" s="1"/>
  <c r="BF223" i="40"/>
  <c r="BH223" i="40" s="1"/>
  <c r="BF205" i="40"/>
  <c r="BH205" i="40" s="1"/>
  <c r="BF203" i="40"/>
  <c r="BH203" i="40" s="1"/>
  <c r="BF208" i="40"/>
  <c r="BH208" i="40" s="1"/>
  <c r="BF194" i="40"/>
  <c r="BH194" i="40" s="1"/>
  <c r="BF138" i="40"/>
  <c r="BH138" i="40" s="1"/>
  <c r="BF123" i="40"/>
  <c r="BH123" i="40" s="1"/>
  <c r="BF101" i="40"/>
  <c r="BH101" i="40" s="1"/>
  <c r="BF128" i="40"/>
  <c r="BH128" i="40" s="1"/>
  <c r="BF99" i="40"/>
  <c r="BH99" i="40" s="1"/>
  <c r="BF45" i="40"/>
  <c r="BH45" i="40" s="1"/>
  <c r="BF109" i="40"/>
  <c r="BH109" i="40" s="1"/>
  <c r="BF82" i="40"/>
  <c r="BH82" i="40" s="1"/>
  <c r="BF37" i="40"/>
  <c r="BH37" i="40" s="1"/>
  <c r="BF21" i="40"/>
  <c r="BH21" i="40" s="1"/>
  <c r="BF17" i="40"/>
  <c r="BH17" i="40" s="1"/>
  <c r="BF57" i="40"/>
  <c r="BH57" i="40" s="1"/>
  <c r="BF13" i="40"/>
  <c r="BH13" i="40" s="1"/>
  <c r="BF14" i="40"/>
  <c r="BH14" i="40" s="1"/>
  <c r="BF9" i="40"/>
  <c r="BH9" i="40" s="1"/>
  <c r="BF368" i="40"/>
  <c r="BH368" i="40" s="1"/>
  <c r="BF378" i="40"/>
  <c r="BH378" i="40" s="1"/>
  <c r="BF367" i="40"/>
  <c r="BH367" i="40" s="1"/>
  <c r="BF358" i="40"/>
  <c r="BH358" i="40" s="1"/>
  <c r="BF332" i="40"/>
  <c r="BH332" i="40" s="1"/>
  <c r="BF340" i="40"/>
  <c r="BH340" i="40" s="1"/>
  <c r="BF323" i="40"/>
  <c r="BH323" i="40" s="1"/>
  <c r="BF334" i="40"/>
  <c r="BH334" i="40" s="1"/>
  <c r="BF324" i="40"/>
  <c r="BH324" i="40" s="1"/>
  <c r="BF292" i="40"/>
  <c r="BH292" i="40" s="1"/>
  <c r="BF309" i="40"/>
  <c r="BH309" i="40" s="1"/>
  <c r="BF277" i="40"/>
  <c r="BH277" i="40" s="1"/>
  <c r="BF299" i="40"/>
  <c r="BH299" i="40" s="1"/>
  <c r="BF283" i="40"/>
  <c r="BH283" i="40" s="1"/>
  <c r="BF242" i="40"/>
  <c r="BH242" i="40" s="1"/>
  <c r="BF247" i="40"/>
  <c r="BH247" i="40" s="1"/>
  <c r="BF243" i="40"/>
  <c r="BH243" i="40" s="1"/>
  <c r="BF204" i="40"/>
  <c r="BH204" i="40" s="1"/>
  <c r="BF200" i="40"/>
  <c r="BH200" i="40" s="1"/>
  <c r="BF202" i="40"/>
  <c r="BH202" i="40" s="1"/>
  <c r="BF189" i="40"/>
  <c r="BH189" i="40" s="1"/>
  <c r="BF137" i="40"/>
  <c r="BH137" i="40" s="1"/>
  <c r="BF122" i="40"/>
  <c r="BH122" i="40" s="1"/>
  <c r="BF98" i="40"/>
  <c r="BH98" i="40" s="1"/>
  <c r="BF96" i="40"/>
  <c r="BH96" i="40" s="1"/>
  <c r="BF106" i="40"/>
  <c r="BH106" i="40" s="1"/>
  <c r="BF81" i="40"/>
  <c r="BH81" i="40" s="1"/>
  <c r="BF36" i="40"/>
  <c r="BH36" i="40" s="1"/>
  <c r="BF28" i="40"/>
  <c r="BH28" i="40" s="1"/>
  <c r="BF20" i="40"/>
  <c r="BH20" i="40" s="1"/>
  <c r="BF54" i="40"/>
  <c r="BH54" i="40" s="1"/>
  <c r="BF10" i="40"/>
  <c r="BH10" i="40" s="1"/>
  <c r="BF376" i="40"/>
  <c r="BH376" i="40" s="1"/>
  <c r="BF375" i="40"/>
  <c r="BH375" i="40" s="1"/>
  <c r="BF356" i="40"/>
  <c r="BH356" i="40" s="1"/>
  <c r="BF344" i="40"/>
  <c r="BH344" i="40" s="1"/>
  <c r="BF337" i="40"/>
  <c r="BH337" i="40" s="1"/>
  <c r="BF320" i="40"/>
  <c r="BH320" i="40" s="1"/>
  <c r="BF326" i="40"/>
  <c r="BH326" i="40" s="1"/>
  <c r="BF307" i="40"/>
  <c r="BH307" i="40" s="1"/>
  <c r="BF313" i="40"/>
  <c r="BH313" i="40" s="1"/>
  <c r="BF304" i="40"/>
  <c r="BH304" i="40" s="1"/>
  <c r="BF308" i="40"/>
  <c r="BH308" i="40" s="1"/>
  <c r="BF274" i="40"/>
  <c r="BH274" i="40" s="1"/>
  <c r="BF239" i="40"/>
  <c r="BH239" i="40" s="1"/>
  <c r="BF232" i="40"/>
  <c r="BH232" i="40" s="1"/>
  <c r="BF255" i="40"/>
  <c r="BH255" i="40" s="1"/>
  <c r="BF152" i="40"/>
  <c r="BH152" i="40" s="1"/>
  <c r="BF180" i="40"/>
  <c r="BH180" i="40" s="1"/>
  <c r="BF185" i="40"/>
  <c r="BH185" i="40" s="1"/>
  <c r="BF159" i="40"/>
  <c r="BH159" i="40" s="1"/>
  <c r="BF148" i="40"/>
  <c r="BH148" i="40" s="1"/>
  <c r="BF136" i="40"/>
  <c r="BH136" i="40" s="1"/>
  <c r="BF145" i="40"/>
  <c r="BH145" i="40" s="1"/>
  <c r="BF112" i="40"/>
  <c r="BH112" i="40" s="1"/>
  <c r="BF119" i="40"/>
  <c r="BH119" i="40" s="1"/>
  <c r="BF95" i="40"/>
  <c r="BH95" i="40" s="1"/>
  <c r="BF68" i="40"/>
  <c r="BH68" i="40" s="1"/>
  <c r="BF93" i="40"/>
  <c r="BH93" i="40" s="1"/>
  <c r="BF103" i="40"/>
  <c r="BH103" i="40" s="1"/>
  <c r="BF80" i="40"/>
  <c r="BH80" i="40" s="1"/>
  <c r="BF6" i="40"/>
  <c r="BH6" i="40" s="1"/>
  <c r="BF35" i="40"/>
  <c r="BH35" i="40" s="1"/>
  <c r="BF27" i="40"/>
  <c r="BH27" i="40" s="1"/>
  <c r="BF19" i="40"/>
  <c r="BH19" i="40" s="1"/>
  <c r="BF51" i="40"/>
  <c r="BH51" i="40" s="1"/>
  <c r="BF8" i="40"/>
  <c r="BH8" i="40" s="1"/>
  <c r="BF48" i="40"/>
  <c r="BH48" i="40" s="1"/>
  <c r="BF11" i="40"/>
  <c r="BH11" i="40" s="1"/>
  <c r="BF379" i="40"/>
  <c r="BH379" i="40" s="1"/>
  <c r="BF343" i="40"/>
  <c r="BH343" i="40" s="1"/>
  <c r="BF333" i="40"/>
  <c r="BH333" i="40" s="1"/>
  <c r="BF317" i="40"/>
  <c r="BH317" i="40" s="1"/>
  <c r="BF303" i="40"/>
  <c r="BH303" i="40" s="1"/>
  <c r="BF310" i="40"/>
  <c r="BH310" i="40" s="1"/>
  <c r="BF286" i="40"/>
  <c r="BH286" i="40" s="1"/>
  <c r="BF295" i="40"/>
  <c r="BH295" i="40" s="1"/>
  <c r="BF271" i="40"/>
  <c r="BH271" i="40" s="1"/>
  <c r="BF287" i="40"/>
  <c r="BH287" i="40" s="1"/>
  <c r="BF236" i="40"/>
  <c r="BH236" i="40" s="1"/>
  <c r="BF278" i="40"/>
  <c r="BH278" i="40" s="1"/>
  <c r="BF246" i="40"/>
  <c r="BH246" i="40" s="1"/>
  <c r="BF220" i="40"/>
  <c r="BH220" i="40" s="1"/>
  <c r="BF235" i="40"/>
  <c r="BH235" i="40" s="1"/>
  <c r="BF199" i="40"/>
  <c r="BH199" i="40" s="1"/>
  <c r="BF191" i="40"/>
  <c r="BH191" i="40" s="1"/>
  <c r="BF187" i="40"/>
  <c r="BH187" i="40" s="1"/>
  <c r="BF192" i="40"/>
  <c r="BH192" i="40" s="1"/>
  <c r="BF188" i="40"/>
  <c r="BH188" i="40" s="1"/>
  <c r="BF151" i="40"/>
  <c r="BH151" i="40" s="1"/>
  <c r="BF171" i="40"/>
  <c r="BH171" i="40" s="1"/>
  <c r="BF193" i="40"/>
  <c r="BH193" i="40" s="1"/>
  <c r="BF135" i="40"/>
  <c r="BH135" i="40" s="1"/>
  <c r="BF186" i="40"/>
  <c r="BH186" i="40" s="1"/>
  <c r="BF118" i="40"/>
  <c r="BH118" i="40" s="1"/>
  <c r="BF116" i="40"/>
  <c r="BH116" i="40" s="1"/>
  <c r="BF92" i="40"/>
  <c r="BH92" i="40" s="1"/>
  <c r="BF65" i="40"/>
  <c r="BH65" i="40" s="1"/>
  <c r="BF86" i="40"/>
  <c r="BH86" i="40" s="1"/>
  <c r="BF100" i="40"/>
  <c r="BH100" i="40" s="1"/>
  <c r="BF79" i="40"/>
  <c r="BH79" i="40" s="1"/>
  <c r="BF5" i="40"/>
  <c r="BH5" i="40" s="1"/>
  <c r="BF34" i="40"/>
  <c r="BH34" i="40" s="1"/>
  <c r="BF125" i="40"/>
  <c r="BH125" i="40" s="1"/>
  <c r="BF40" i="40"/>
  <c r="BH40" i="40" s="1"/>
  <c r="BF30" i="40"/>
  <c r="BH30" i="40" s="1"/>
  <c r="BF377" i="40"/>
  <c r="BH377" i="40" s="1"/>
  <c r="BF335" i="40"/>
  <c r="BH335" i="40" s="1"/>
  <c r="BF330" i="40"/>
  <c r="BH330" i="40" s="1"/>
  <c r="BF314" i="40"/>
  <c r="BH314" i="40" s="1"/>
  <c r="BF300" i="40"/>
  <c r="BH300" i="40" s="1"/>
  <c r="BF306" i="40"/>
  <c r="BH306" i="40" s="1"/>
  <c r="BF315" i="40"/>
  <c r="BH315" i="40" s="1"/>
  <c r="BF294" i="40"/>
  <c r="BH294" i="40" s="1"/>
  <c r="BF268" i="40"/>
  <c r="BH268" i="40" s="1"/>
  <c r="BF233" i="40"/>
  <c r="BH233" i="40" s="1"/>
  <c r="BF252" i="40"/>
  <c r="BH252" i="40" s="1"/>
  <c r="BF217" i="40"/>
  <c r="BH217" i="40" s="1"/>
  <c r="BF221" i="40"/>
  <c r="BH221" i="40" s="1"/>
  <c r="BF254" i="40"/>
  <c r="BH254" i="40" s="1"/>
  <c r="BF196" i="40"/>
  <c r="BH196" i="40" s="1"/>
  <c r="BF170" i="40"/>
  <c r="BH170" i="40" s="1"/>
  <c r="BF134" i="40"/>
  <c r="BH134" i="40" s="1"/>
  <c r="BF168" i="40"/>
  <c r="BH168" i="40" s="1"/>
  <c r="BF120" i="40"/>
  <c r="BH120" i="40" s="1"/>
  <c r="BF113" i="40"/>
  <c r="BH113" i="40" s="1"/>
  <c r="BF97" i="40"/>
  <c r="BH97" i="40" s="1"/>
  <c r="BF84" i="40"/>
  <c r="BH84" i="40" s="1"/>
  <c r="BF33" i="40"/>
  <c r="BH33" i="40" s="1"/>
  <c r="BF3" i="40"/>
  <c r="BH3" i="40" s="1"/>
  <c r="BF41" i="40"/>
  <c r="BH41" i="40" s="1"/>
  <c r="BF355" i="40"/>
  <c r="BH355" i="40" s="1"/>
  <c r="BF372" i="40"/>
  <c r="BH372" i="40" s="1"/>
  <c r="BF357" i="40"/>
  <c r="BH357" i="40" s="1"/>
  <c r="BF350" i="40"/>
  <c r="BH350" i="40" s="1"/>
  <c r="BF331" i="40"/>
  <c r="BH331" i="40" s="1"/>
  <c r="BF297" i="40"/>
  <c r="BH297" i="40" s="1"/>
  <c r="BF230" i="40"/>
  <c r="BH230" i="40" s="1"/>
  <c r="BF241" i="40"/>
  <c r="BH241" i="40" s="1"/>
  <c r="BF280" i="40"/>
  <c r="BH280" i="40" s="1"/>
  <c r="BF253" i="40"/>
  <c r="BH253" i="40" s="1"/>
  <c r="BF214" i="40"/>
  <c r="BH214" i="40" s="1"/>
  <c r="BF218" i="40"/>
  <c r="BH218" i="40" s="1"/>
  <c r="BF228" i="40"/>
  <c r="BH228" i="40" s="1"/>
  <c r="BF213" i="40"/>
  <c r="BH213" i="40" s="1"/>
  <c r="BF182" i="40"/>
  <c r="BH182" i="40" s="1"/>
  <c r="BF178" i="40"/>
  <c r="BH178" i="40" s="1"/>
  <c r="BF175" i="40"/>
  <c r="BH175" i="40" s="1"/>
  <c r="BF179" i="40"/>
  <c r="BH179" i="40" s="1"/>
  <c r="BF195" i="40"/>
  <c r="BH195" i="40" s="1"/>
  <c r="BF190" i="40"/>
  <c r="BH190" i="40" s="1"/>
  <c r="BF156" i="40"/>
  <c r="BH156" i="40" s="1"/>
  <c r="BF133" i="40"/>
  <c r="BH133" i="40" s="1"/>
  <c r="BF160" i="40"/>
  <c r="BH160" i="40" s="1"/>
  <c r="BF117" i="40"/>
  <c r="BH117" i="40" s="1"/>
  <c r="BF165" i="40"/>
  <c r="BH165" i="40" s="1"/>
  <c r="BF78" i="40"/>
  <c r="BH78" i="40" s="1"/>
  <c r="BF77" i="40"/>
  <c r="BH77" i="40" s="1"/>
  <c r="BF69" i="40"/>
  <c r="BH69" i="40" s="1"/>
  <c r="BF94" i="40"/>
  <c r="BH94" i="40" s="1"/>
  <c r="BF64" i="40"/>
  <c r="BH64" i="40" s="1"/>
  <c r="BF32" i="40"/>
  <c r="BH32" i="40" s="1"/>
  <c r="BF25" i="40"/>
  <c r="BH25" i="40" s="1"/>
  <c r="BF62" i="40"/>
  <c r="BH62" i="40" s="1"/>
  <c r="I49" i="40"/>
  <c r="BF2" i="40"/>
  <c r="BH2" i="40" s="1"/>
  <c r="BF369" i="40"/>
  <c r="BH369" i="40" s="1"/>
  <c r="BF366" i="40"/>
  <c r="BH366" i="40" s="1"/>
  <c r="BF360" i="40"/>
  <c r="BH360" i="40" s="1"/>
  <c r="BF352" i="40"/>
  <c r="BH352" i="40" s="1"/>
  <c r="BF348" i="40"/>
  <c r="BH348" i="40" s="1"/>
  <c r="BF325" i="40"/>
  <c r="BH325" i="40" s="1"/>
  <c r="BF312" i="40"/>
  <c r="BH312" i="40" s="1"/>
  <c r="BF339" i="40"/>
  <c r="BH339" i="40" s="1"/>
  <c r="BF302" i="40"/>
  <c r="BH302" i="40" s="1"/>
  <c r="BF284" i="40"/>
  <c r="BH284" i="40" s="1"/>
  <c r="BF227" i="40"/>
  <c r="BH227" i="40" s="1"/>
  <c r="BF269" i="40"/>
  <c r="BH269" i="40" s="1"/>
  <c r="BF250" i="40"/>
  <c r="BH250" i="40" s="1"/>
  <c r="BF211" i="40"/>
  <c r="BH211" i="40" s="1"/>
  <c r="BF215" i="40"/>
  <c r="BH215" i="40" s="1"/>
  <c r="BF256" i="40"/>
  <c r="BH256" i="40" s="1"/>
  <c r="BF174" i="40"/>
  <c r="BH174" i="40" s="1"/>
  <c r="BF222" i="40"/>
  <c r="BH222" i="40" s="1"/>
  <c r="BF144" i="40"/>
  <c r="BH144" i="40" s="1"/>
  <c r="BF132" i="40"/>
  <c r="BH132" i="40" s="1"/>
  <c r="BF157" i="40"/>
  <c r="BH157" i="40" s="1"/>
  <c r="BF114" i="40"/>
  <c r="BH114" i="40" s="1"/>
  <c r="BF147" i="40"/>
  <c r="BH147" i="40" s="1"/>
  <c r="BF75" i="40"/>
  <c r="BH75" i="40" s="1"/>
  <c r="BF83" i="40"/>
  <c r="BH83" i="40" s="1"/>
  <c r="BF74" i="40"/>
  <c r="BH74" i="40" s="1"/>
  <c r="BF66" i="40"/>
  <c r="BH66" i="40" s="1"/>
  <c r="BF91" i="40"/>
  <c r="BH91" i="40" s="1"/>
  <c r="BF61" i="40"/>
  <c r="BH61" i="40" s="1"/>
  <c r="BF31" i="40"/>
  <c r="BH31" i="40" s="1"/>
  <c r="BF24" i="40"/>
  <c r="BH24" i="40" s="1"/>
  <c r="BF59" i="40"/>
  <c r="BH59" i="40" s="1"/>
  <c r="BF44" i="40"/>
  <c r="BH44" i="40" s="1"/>
  <c r="BF359" i="40"/>
  <c r="BH359" i="40" s="1"/>
  <c r="BF346" i="40"/>
  <c r="BH346" i="40" s="1"/>
  <c r="BF322" i="40"/>
  <c r="BH322" i="40" s="1"/>
  <c r="BF311" i="40"/>
  <c r="BH311" i="40" s="1"/>
  <c r="BF318" i="40"/>
  <c r="BH318" i="40" s="1"/>
  <c r="BF305" i="40"/>
  <c r="BH305" i="40" s="1"/>
  <c r="BF276" i="40"/>
  <c r="BH276" i="40" s="1"/>
  <c r="BF263" i="40"/>
  <c r="BH263" i="40" s="1"/>
  <c r="BF224" i="40"/>
  <c r="BH224" i="40" s="1"/>
  <c r="BF266" i="40"/>
  <c r="BH266" i="40" s="1"/>
  <c r="BF281" i="40"/>
  <c r="BH281" i="40" s="1"/>
  <c r="BF231" i="40"/>
  <c r="BH231" i="40" s="1"/>
  <c r="BF212" i="40"/>
  <c r="BH212" i="40" s="1"/>
  <c r="BF225" i="40"/>
  <c r="BH225" i="40" s="1"/>
  <c r="BF173" i="40"/>
  <c r="BH173" i="40" s="1"/>
  <c r="BF184" i="40"/>
  <c r="BH184" i="40" s="1"/>
  <c r="BF198" i="40"/>
  <c r="BH198" i="40" s="1"/>
  <c r="BF181" i="40"/>
  <c r="BH181" i="40" s="1"/>
  <c r="BF169" i="40"/>
  <c r="BH169" i="40" s="1"/>
  <c r="BF143" i="40"/>
  <c r="BH143" i="40" s="1"/>
  <c r="BF131" i="40"/>
  <c r="BH131" i="40" s="1"/>
  <c r="BF167" i="40"/>
  <c r="BH167" i="40" s="1"/>
  <c r="BF72" i="40"/>
  <c r="BH72" i="40" s="1"/>
  <c r="BF71" i="40"/>
  <c r="BH71" i="40" s="1"/>
  <c r="BF43" i="40"/>
  <c r="BH43" i="40" s="1"/>
  <c r="BF58" i="40"/>
  <c r="BH58" i="40" s="1"/>
  <c r="BF22" i="40"/>
  <c r="BH22" i="40" s="1"/>
  <c r="BF23" i="40"/>
  <c r="BH23" i="40" s="1"/>
  <c r="BF56" i="40"/>
  <c r="BH56" i="40" s="1"/>
  <c r="BF7" i="40"/>
  <c r="BH7" i="40" s="1"/>
  <c r="BF361" i="40"/>
  <c r="BH361" i="40" s="1"/>
  <c r="BF353" i="40"/>
  <c r="BH353" i="40" s="1"/>
  <c r="BF347" i="40"/>
  <c r="BH347" i="40" s="1"/>
  <c r="BF342" i="40"/>
  <c r="BH342" i="40" s="1"/>
  <c r="BF319" i="40"/>
  <c r="BH319" i="40" s="1"/>
  <c r="BF296" i="40"/>
  <c r="BH296" i="40" s="1"/>
  <c r="BF273" i="40"/>
  <c r="BH273" i="40" s="1"/>
  <c r="BF275" i="40"/>
  <c r="BH275" i="40" s="1"/>
  <c r="BF261" i="40"/>
  <c r="BH261" i="40" s="1"/>
  <c r="BF244" i="40"/>
  <c r="BH244" i="40" s="1"/>
  <c r="BF226" i="40"/>
  <c r="BH226" i="40" s="1"/>
  <c r="BF210" i="40"/>
  <c r="BH210" i="40" s="1"/>
  <c r="BF219" i="40"/>
  <c r="BH219" i="40" s="1"/>
  <c r="BF183" i="40"/>
  <c r="BH183" i="40" s="1"/>
  <c r="BF164" i="40"/>
  <c r="BH164" i="40" s="1"/>
  <c r="BF172" i="40"/>
  <c r="BH172" i="40" s="1"/>
  <c r="BF154" i="40"/>
  <c r="BH154" i="40" s="1"/>
  <c r="BF142" i="40"/>
  <c r="BH142" i="40" s="1"/>
  <c r="BF130" i="40"/>
  <c r="BH130" i="40" s="1"/>
  <c r="BF121" i="40"/>
  <c r="BH121" i="40" s="1"/>
  <c r="BF111" i="40"/>
  <c r="BH111" i="40" s="1"/>
  <c r="BF89" i="40"/>
  <c r="BH89" i="40" s="1"/>
  <c r="BF90" i="40"/>
  <c r="BH90" i="40" s="1"/>
  <c r="BF85" i="40"/>
  <c r="BH85" i="40" s="1"/>
  <c r="BF76" i="40"/>
  <c r="BH76" i="40" s="1"/>
  <c r="BF39" i="40"/>
  <c r="BH39" i="40" s="1"/>
  <c r="BF55" i="40"/>
  <c r="BH55" i="40" s="1"/>
  <c r="BF18" i="40"/>
  <c r="BH18" i="40" s="1"/>
  <c r="BF53" i="40"/>
  <c r="BH53" i="40" s="1"/>
  <c r="BF373" i="40"/>
  <c r="BH373" i="40" s="1"/>
  <c r="BF365" i="40"/>
  <c r="BH365" i="40" s="1"/>
  <c r="BF362" i="40"/>
  <c r="BH362" i="40" s="1"/>
  <c r="BF316" i="40"/>
  <c r="BH316" i="40" s="1"/>
  <c r="BF293" i="40"/>
  <c r="BH293" i="40" s="1"/>
  <c r="BF327" i="40"/>
  <c r="BH327" i="40" s="1"/>
  <c r="BF291" i="40"/>
  <c r="BH291" i="40" s="1"/>
  <c r="BF270" i="40"/>
  <c r="BH270" i="40" s="1"/>
  <c r="BF257" i="40"/>
  <c r="BH257" i="40" s="1"/>
  <c r="BF264" i="40"/>
  <c r="BH264" i="40" s="1"/>
  <c r="BF240" i="40"/>
  <c r="BH240" i="40" s="1"/>
  <c r="BF279" i="40"/>
  <c r="BH279" i="40" s="1"/>
  <c r="BF234" i="40"/>
  <c r="BH234" i="40" s="1"/>
  <c r="BF209" i="40"/>
  <c r="BH209" i="40" s="1"/>
  <c r="BF207" i="40"/>
  <c r="BH207" i="40" s="1"/>
  <c r="BF216" i="40"/>
  <c r="BH216" i="40" s="1"/>
  <c r="BF177" i="40"/>
  <c r="BH177" i="40" s="1"/>
  <c r="BF161" i="40"/>
  <c r="BH161" i="40" s="1"/>
  <c r="BF149" i="40"/>
  <c r="BH149" i="40" s="1"/>
  <c r="BF166" i="40"/>
  <c r="BH166" i="40" s="1"/>
  <c r="BF141" i="40"/>
  <c r="BH141" i="40" s="1"/>
  <c r="BF129" i="40"/>
  <c r="BH129" i="40" s="1"/>
  <c r="BF115" i="40"/>
  <c r="BH115" i="40" s="1"/>
  <c r="BF126" i="40"/>
  <c r="BH126" i="40" s="1"/>
  <c r="BF110" i="40"/>
  <c r="BH110" i="40" s="1"/>
  <c r="BF108" i="40"/>
  <c r="BH108" i="40" s="1"/>
  <c r="BF87" i="40"/>
  <c r="BH87" i="40" s="1"/>
  <c r="BF73" i="40"/>
  <c r="BH73" i="40" s="1"/>
  <c r="BF26" i="40"/>
  <c r="BH26" i="40" s="1"/>
  <c r="BF49" i="40"/>
  <c r="BH49" i="40" s="1"/>
  <c r="BF52" i="40"/>
  <c r="BH52" i="40" s="1"/>
  <c r="BF16" i="40"/>
  <c r="BH16" i="40" s="1"/>
  <c r="BF42" i="40"/>
  <c r="BH42" i="40" s="1"/>
  <c r="BF370" i="40"/>
  <c r="BH370" i="40" s="1"/>
  <c r="BF380" i="40"/>
  <c r="BH380" i="40" s="1"/>
  <c r="BF381" i="40"/>
  <c r="BH381" i="40" s="1"/>
  <c r="BF363" i="40"/>
  <c r="BH363" i="40" s="1"/>
  <c r="BF364" i="40"/>
  <c r="BH364" i="40" s="1"/>
  <c r="BF345" i="40"/>
  <c r="BH345" i="40" s="1"/>
  <c r="BF349" i="40"/>
  <c r="BH349" i="40" s="1"/>
  <c r="BF290" i="40"/>
  <c r="BH290" i="40" s="1"/>
  <c r="BF267" i="40"/>
  <c r="BH267" i="40" s="1"/>
  <c r="BF251" i="40"/>
  <c r="BH251" i="40" s="1"/>
  <c r="BF258" i="40"/>
  <c r="BH258" i="40" s="1"/>
  <c r="BF238" i="40"/>
  <c r="BH238" i="40" s="1"/>
  <c r="BF229" i="40"/>
  <c r="BH229" i="40" s="1"/>
  <c r="BF206" i="40"/>
  <c r="BH206" i="40" s="1"/>
  <c r="BF176" i="40"/>
  <c r="BH176" i="40" s="1"/>
  <c r="BF158" i="40"/>
  <c r="BH158" i="40" s="1"/>
  <c r="BF201" i="40"/>
  <c r="BH201" i="40" s="1"/>
  <c r="BF146" i="40"/>
  <c r="BH146" i="40" s="1"/>
  <c r="BF163" i="40"/>
  <c r="BH163" i="40" s="1"/>
  <c r="BF140" i="40"/>
  <c r="BH140" i="40" s="1"/>
  <c r="BF127" i="40"/>
  <c r="BH127" i="40" s="1"/>
  <c r="BF153" i="40"/>
  <c r="BH153" i="40" s="1"/>
  <c r="BF107" i="40"/>
  <c r="BH107" i="40" s="1"/>
  <c r="BF105" i="40"/>
  <c r="BH105" i="40" s="1"/>
  <c r="BF70" i="40"/>
  <c r="BH70" i="40" s="1"/>
  <c r="BF50" i="40"/>
  <c r="BH50" i="40" s="1"/>
  <c r="BF63" i="40"/>
  <c r="BH63" i="40" s="1"/>
  <c r="BF15" i="40"/>
  <c r="BH15" i="40" s="1"/>
  <c r="BF29" i="40"/>
  <c r="BH29" i="40" s="1"/>
  <c r="AS316" i="40"/>
  <c r="AS323" i="40"/>
  <c r="I48" i="40"/>
  <c r="BI125" i="40" s="1"/>
  <c r="BP224" i="40"/>
  <c r="BL108" i="40"/>
  <c r="AS153" i="40"/>
  <c r="AS199" i="40"/>
  <c r="AS234" i="40"/>
  <c r="AS235" i="40"/>
  <c r="BL10" i="40"/>
  <c r="BL25" i="40"/>
  <c r="BL35" i="40"/>
  <c r="BL15" i="40"/>
  <c r="BL53" i="40"/>
  <c r="BL67" i="40"/>
  <c r="BL73" i="40"/>
  <c r="BL85" i="40"/>
  <c r="BL97" i="40"/>
  <c r="BL109" i="40"/>
  <c r="BL154" i="40"/>
  <c r="BL156" i="40"/>
  <c r="BL127" i="40"/>
  <c r="BL139" i="40"/>
  <c r="BL178" i="40"/>
  <c r="BL168" i="40"/>
  <c r="BL194" i="40"/>
  <c r="BL208" i="40"/>
  <c r="BL219" i="40"/>
  <c r="BL274" i="40"/>
  <c r="BL283" i="40"/>
  <c r="BL233" i="40"/>
  <c r="BL245" i="40"/>
  <c r="BL263" i="40"/>
  <c r="BL291" i="40"/>
  <c r="BL295" i="40"/>
  <c r="BL312" i="40"/>
  <c r="BL324" i="40"/>
  <c r="BL337" i="40"/>
  <c r="BL359" i="40"/>
  <c r="BL356" i="40"/>
  <c r="BL380" i="40"/>
  <c r="BT4" i="40"/>
  <c r="BT44" i="40"/>
  <c r="BT177" i="40"/>
  <c r="BT234" i="40"/>
  <c r="BT257" i="40"/>
  <c r="BT306" i="40"/>
  <c r="BT308" i="40"/>
  <c r="BT381" i="40"/>
  <c r="AR44" i="40"/>
  <c r="AR169" i="40"/>
  <c r="AR292" i="40"/>
  <c r="AR361" i="40"/>
  <c r="AZ28" i="40"/>
  <c r="AZ59" i="40"/>
  <c r="AZ98" i="40"/>
  <c r="AZ110" i="40"/>
  <c r="AZ173" i="40"/>
  <c r="AZ249" i="40"/>
  <c r="AZ297" i="40"/>
  <c r="AZ333" i="40"/>
  <c r="AZ370" i="40"/>
  <c r="BM135" i="40"/>
  <c r="BM105" i="40"/>
  <c r="BM26" i="40"/>
  <c r="BM347" i="40"/>
  <c r="BM140" i="40"/>
  <c r="AG7" i="40"/>
  <c r="AG84" i="40"/>
  <c r="BF88" i="40"/>
  <c r="BH88" i="40" s="1"/>
  <c r="BF139" i="40"/>
  <c r="BH139" i="40" s="1"/>
  <c r="BF265" i="40"/>
  <c r="BH265" i="40" s="1"/>
  <c r="BT370" i="40"/>
  <c r="AN30" i="40"/>
  <c r="AN103" i="40"/>
  <c r="AN271" i="40"/>
  <c r="AF16" i="40"/>
  <c r="AF67" i="40"/>
  <c r="AF40" i="40"/>
  <c r="AF120" i="40"/>
  <c r="AF77" i="40"/>
  <c r="AF59" i="40"/>
  <c r="AF117" i="40"/>
  <c r="AF84" i="40"/>
  <c r="AF108" i="40"/>
  <c r="AF150" i="40"/>
  <c r="AF168" i="40"/>
  <c r="AF172" i="40"/>
  <c r="AF175" i="40"/>
  <c r="AF226" i="40"/>
  <c r="AF224" i="40"/>
  <c r="AF206" i="40"/>
  <c r="AF237" i="40"/>
  <c r="AF256" i="40"/>
  <c r="AF305" i="40"/>
  <c r="AF313" i="40"/>
  <c r="AF323" i="40"/>
  <c r="AF354" i="40"/>
  <c r="AF336" i="40"/>
  <c r="AF364" i="40"/>
  <c r="AF374" i="40"/>
  <c r="AZ17" i="40"/>
  <c r="AZ57" i="40"/>
  <c r="AZ108" i="40"/>
  <c r="AZ144" i="40"/>
  <c r="AZ319" i="40"/>
  <c r="AZ377" i="40"/>
  <c r="BN183" i="40"/>
  <c r="BP183" i="40" s="1"/>
  <c r="BN50" i="40"/>
  <c r="BP50" i="40" s="1"/>
  <c r="BN120" i="40"/>
  <c r="BP120" i="40" s="1"/>
  <c r="BN142" i="40"/>
  <c r="BP142" i="40" s="1"/>
  <c r="BN143" i="40"/>
  <c r="BP143" i="40" s="1"/>
  <c r="AV116" i="40"/>
  <c r="AV220" i="40"/>
  <c r="AV274" i="40"/>
  <c r="AV283" i="40"/>
  <c r="BN244" i="40"/>
  <c r="BP244" i="40" s="1"/>
  <c r="BN159" i="40"/>
  <c r="BP159" i="40" s="1"/>
  <c r="BN112" i="40"/>
  <c r="BP112" i="40" s="1"/>
  <c r="BN113" i="40"/>
  <c r="BP113" i="40" s="1"/>
  <c r="BN67" i="40"/>
  <c r="BP67" i="40" s="1"/>
  <c r="BN265" i="40"/>
  <c r="BP265" i="40" s="1"/>
  <c r="BN103" i="40"/>
  <c r="BP103" i="40" s="1"/>
  <c r="BN78" i="40"/>
  <c r="BP78" i="40" s="1"/>
  <c r="BN18" i="40"/>
  <c r="BP18" i="40" s="1"/>
  <c r="BN139" i="40"/>
  <c r="BP139" i="40" s="1"/>
  <c r="BN87" i="40"/>
  <c r="BP87" i="40" s="1"/>
  <c r="BN107" i="40"/>
  <c r="BP107" i="40" s="1"/>
  <c r="AV132" i="40"/>
  <c r="AV144" i="40"/>
  <c r="AV146" i="40"/>
  <c r="AV266" i="40"/>
  <c r="AV323" i="40"/>
  <c r="AV308" i="40"/>
  <c r="AV369" i="40"/>
  <c r="AV351" i="40"/>
  <c r="BN106" i="40"/>
  <c r="BP106" i="40" s="1"/>
  <c r="K48" i="40"/>
  <c r="BQ292" i="40" s="1"/>
  <c r="BN119" i="40"/>
  <c r="BP119" i="40" s="1"/>
  <c r="BN83" i="40"/>
  <c r="BP83" i="40" s="1"/>
  <c r="AV191" i="40"/>
  <c r="AV147" i="40"/>
  <c r="AV301" i="40"/>
  <c r="BN195" i="40"/>
  <c r="BP195" i="40" s="1"/>
  <c r="AF3" i="40"/>
  <c r="AF23" i="40"/>
  <c r="AF73" i="40"/>
  <c r="AF62" i="40"/>
  <c r="AF87" i="40"/>
  <c r="AF99" i="40"/>
  <c r="AF178" i="40"/>
  <c r="AF192" i="40"/>
  <c r="AF158" i="40"/>
  <c r="AF173" i="40"/>
  <c r="AF234" i="40"/>
  <c r="AF209" i="40"/>
  <c r="AF235" i="40"/>
  <c r="AF299" i="40"/>
  <c r="AF259" i="40"/>
  <c r="AF271" i="40"/>
  <c r="AF318" i="40"/>
  <c r="AF322" i="40"/>
  <c r="AF333" i="40"/>
  <c r="AF342" i="40"/>
  <c r="AF361" i="40"/>
  <c r="AF352" i="40"/>
  <c r="AF380" i="40"/>
  <c r="AR15" i="40"/>
  <c r="AR11" i="40"/>
  <c r="AR102" i="40"/>
  <c r="AR146" i="40"/>
  <c r="AR217" i="40"/>
  <c r="AZ68" i="40"/>
  <c r="AZ123" i="40"/>
  <c r="AZ187" i="40"/>
  <c r="AZ353" i="40"/>
  <c r="BN335" i="40"/>
  <c r="BP335" i="40" s="1"/>
  <c r="BN82" i="40"/>
  <c r="BP82" i="40" s="1"/>
  <c r="BN115" i="40"/>
  <c r="BP115" i="40" s="1"/>
  <c r="AV67" i="40"/>
  <c r="AV92" i="40"/>
  <c r="AV344" i="40"/>
  <c r="AV377" i="40"/>
  <c r="BN49" i="40"/>
  <c r="BP49" i="40" s="1"/>
  <c r="BN77" i="40"/>
  <c r="BP77" i="40" s="1"/>
  <c r="AV36" i="40"/>
  <c r="AV123" i="40"/>
  <c r="AV315" i="40"/>
  <c r="AV355" i="40"/>
  <c r="AV360" i="40"/>
  <c r="BL374" i="40"/>
  <c r="BT6" i="40"/>
  <c r="BT76" i="40"/>
  <c r="BT84" i="40"/>
  <c r="BT201" i="40"/>
  <c r="BT253" i="40"/>
  <c r="BT242" i="40"/>
  <c r="BT313" i="40"/>
  <c r="AN48" i="40"/>
  <c r="AN72" i="40"/>
  <c r="AN187" i="40"/>
  <c r="AN270" i="40"/>
  <c r="AN251" i="40"/>
  <c r="AN298" i="40"/>
  <c r="AF70" i="40"/>
  <c r="AF25" i="40"/>
  <c r="AF8" i="40"/>
  <c r="AF79" i="40"/>
  <c r="AF133" i="40"/>
  <c r="AF89" i="40"/>
  <c r="AF101" i="40"/>
  <c r="AF135" i="40"/>
  <c r="AF197" i="40"/>
  <c r="AF180" i="40"/>
  <c r="AF193" i="40"/>
  <c r="AF284" i="40"/>
  <c r="AF220" i="40"/>
  <c r="AF232" i="40"/>
  <c r="AF238" i="40"/>
  <c r="AF261" i="40"/>
  <c r="AF273" i="40"/>
  <c r="AF283" i="40"/>
  <c r="AF324" i="40"/>
  <c r="AF327" i="40"/>
  <c r="AF360" i="40"/>
  <c r="AF366" i="40"/>
  <c r="AR196" i="40"/>
  <c r="AR313" i="40"/>
  <c r="AR373" i="40"/>
  <c r="BN127" i="40"/>
  <c r="BP127" i="40" s="1"/>
  <c r="AZ101" i="40"/>
  <c r="AZ125" i="40"/>
  <c r="BN123" i="40"/>
  <c r="BP123" i="40" s="1"/>
  <c r="BN286" i="40"/>
  <c r="BP286" i="40" s="1"/>
  <c r="BN30" i="40"/>
  <c r="BP30" i="40" s="1"/>
  <c r="BN4" i="40"/>
  <c r="BP4" i="40" s="1"/>
  <c r="AV183" i="40"/>
  <c r="AV165" i="40"/>
  <c r="AV170" i="40"/>
  <c r="AV280" i="40"/>
  <c r="AV303" i="40"/>
  <c r="AV316" i="40"/>
  <c r="BT246" i="40"/>
  <c r="BT275" i="40"/>
  <c r="BT320" i="40"/>
  <c r="AN109" i="40"/>
  <c r="AN208" i="40"/>
  <c r="AN261" i="40"/>
  <c r="AN228" i="40"/>
  <c r="AN252" i="40"/>
  <c r="AN357" i="40"/>
  <c r="AF44" i="40"/>
  <c r="AF27" i="40"/>
  <c r="AF6" i="40"/>
  <c r="AF127" i="40"/>
  <c r="AF53" i="40"/>
  <c r="AF123" i="40"/>
  <c r="AF136" i="40"/>
  <c r="AF102" i="40"/>
  <c r="AF138" i="40"/>
  <c r="AF187" i="40"/>
  <c r="AF169" i="40"/>
  <c r="AF189" i="40"/>
  <c r="AF212" i="40"/>
  <c r="AF228" i="40"/>
  <c r="AF249" i="40"/>
  <c r="AF253" i="40"/>
  <c r="AF290" i="40"/>
  <c r="AF262" i="40"/>
  <c r="AF274" i="40"/>
  <c r="AF345" i="40"/>
  <c r="AF353" i="40"/>
  <c r="AF334" i="40"/>
  <c r="AF357" i="40"/>
  <c r="AR29" i="40"/>
  <c r="AR47" i="40"/>
  <c r="AR56" i="40"/>
  <c r="AR161" i="40"/>
  <c r="AR199" i="40"/>
  <c r="BN91" i="40"/>
  <c r="BP91" i="40" s="1"/>
  <c r="AZ147" i="40"/>
  <c r="AZ290" i="40"/>
  <c r="AZ346" i="40"/>
  <c r="BN76" i="40"/>
  <c r="BP76" i="40" s="1"/>
  <c r="BN246" i="40"/>
  <c r="BP246" i="40" s="1"/>
  <c r="BN45" i="40"/>
  <c r="BP45" i="40" s="1"/>
  <c r="AV39" i="40"/>
  <c r="AV28" i="40"/>
  <c r="AV115" i="40"/>
  <c r="AV107" i="40"/>
  <c r="AV137" i="40"/>
  <c r="AV194" i="40"/>
  <c r="AV151" i="40"/>
  <c r="AV250" i="40"/>
  <c r="BN364" i="40"/>
  <c r="BP364" i="40" s="1"/>
  <c r="BN69" i="40"/>
  <c r="BP69" i="40" s="1"/>
  <c r="AV96" i="40"/>
  <c r="AV190" i="40"/>
  <c r="AV291" i="40"/>
  <c r="AV282" i="40"/>
  <c r="AV346" i="40"/>
  <c r="AV370" i="40"/>
  <c r="BN330" i="40"/>
  <c r="BP330" i="40" s="1"/>
  <c r="BN381" i="40"/>
  <c r="BP381" i="40" s="1"/>
  <c r="AV79" i="40"/>
  <c r="AV210" i="40"/>
  <c r="AV232" i="40"/>
  <c r="AV348" i="40"/>
  <c r="BN216" i="40"/>
  <c r="BP216" i="40" s="1"/>
  <c r="M40" i="40"/>
  <c r="M47" i="40" s="1"/>
  <c r="BN325" i="40"/>
  <c r="BP325" i="40" s="1"/>
  <c r="AV206" i="40"/>
  <c r="AV229" i="40"/>
  <c r="BL358" i="40"/>
  <c r="BL369" i="40"/>
  <c r="BT21" i="40"/>
  <c r="BT149" i="40"/>
  <c r="BT277" i="40"/>
  <c r="BT297" i="40"/>
  <c r="BT328" i="40"/>
  <c r="AN44" i="40"/>
  <c r="AN190" i="40"/>
  <c r="AN244" i="40"/>
  <c r="AN290" i="40"/>
  <c r="AN301" i="40"/>
  <c r="AN366" i="40"/>
  <c r="AN375" i="40"/>
  <c r="AF32" i="40"/>
  <c r="AF13" i="40"/>
  <c r="AF71" i="40"/>
  <c r="AF57" i="40"/>
  <c r="AF137" i="40"/>
  <c r="AF112" i="40"/>
  <c r="AF82" i="40"/>
  <c r="AF94" i="40"/>
  <c r="AF106" i="40"/>
  <c r="AF159" i="40"/>
  <c r="AF156" i="40"/>
  <c r="AF195" i="40"/>
  <c r="AF171" i="40"/>
  <c r="AF223" i="40"/>
  <c r="AF288" i="40"/>
  <c r="AF266" i="40"/>
  <c r="AF307" i="40"/>
  <c r="AF317" i="40"/>
  <c r="AF332" i="40"/>
  <c r="AR48" i="40"/>
  <c r="AR179" i="40"/>
  <c r="AR245" i="40"/>
  <c r="AR332" i="40"/>
  <c r="AZ70" i="40"/>
  <c r="AZ375" i="40"/>
  <c r="BN264" i="40"/>
  <c r="BP264" i="40" s="1"/>
  <c r="BN122" i="40"/>
  <c r="BP122" i="40" s="1"/>
  <c r="BN157" i="40"/>
  <c r="BP157" i="40" s="1"/>
  <c r="BU297" i="40"/>
  <c r="BU205" i="40"/>
  <c r="BU26" i="40"/>
  <c r="BU369" i="40"/>
  <c r="BU271" i="40"/>
  <c r="BU346" i="40"/>
  <c r="BU299" i="40"/>
  <c r="BU202" i="40"/>
  <c r="BU55" i="40"/>
  <c r="BU378" i="40"/>
  <c r="BU371" i="40"/>
  <c r="BU283" i="40"/>
  <c r="BU209" i="40"/>
  <c r="BU178" i="40"/>
  <c r="BU139" i="40"/>
  <c r="BU64" i="40"/>
  <c r="BU242" i="40"/>
  <c r="BU52" i="40"/>
  <c r="BU376" i="40"/>
  <c r="BU330" i="40"/>
  <c r="BN285" i="40"/>
  <c r="BP285" i="40" s="1"/>
  <c r="AV111" i="40"/>
  <c r="AV256" i="40"/>
  <c r="C20" i="4"/>
  <c r="C35" i="4"/>
  <c r="D35" i="4"/>
  <c r="D20" i="4"/>
  <c r="D64" i="4"/>
  <c r="D65" i="4" s="1"/>
  <c r="D66" i="4" s="1"/>
  <c r="B37" i="4"/>
  <c r="B39" i="4" s="1"/>
  <c r="B21" i="4"/>
  <c r="BU78" i="40" l="1"/>
  <c r="BU100" i="40"/>
  <c r="BU171" i="40"/>
  <c r="BU74" i="40"/>
  <c r="BU187" i="40"/>
  <c r="AS139" i="40"/>
  <c r="AS242" i="40"/>
  <c r="AS9" i="40"/>
  <c r="AS360" i="40"/>
  <c r="AS16" i="40"/>
  <c r="AS282" i="40"/>
  <c r="BU137" i="40"/>
  <c r="BU227" i="40"/>
  <c r="AS129" i="40"/>
  <c r="AS203" i="40"/>
  <c r="BU71" i="40"/>
  <c r="BU183" i="40"/>
  <c r="AS91" i="40"/>
  <c r="AS176" i="40"/>
  <c r="AS218" i="40"/>
  <c r="AS209" i="40"/>
  <c r="BU358" i="40"/>
  <c r="BU277" i="40"/>
  <c r="AS61" i="40"/>
  <c r="AS253" i="40"/>
  <c r="AS286" i="40"/>
  <c r="AS367" i="40"/>
  <c r="BU240" i="40"/>
  <c r="BU343" i="40"/>
  <c r="AS32" i="40"/>
  <c r="AS349" i="40"/>
  <c r="AS255" i="40"/>
  <c r="AS122" i="40"/>
  <c r="AS11" i="40"/>
  <c r="BU247" i="40"/>
  <c r="BU270" i="40"/>
  <c r="BU222" i="40"/>
  <c r="BU293" i="40"/>
  <c r="BU363" i="40"/>
  <c r="BU75" i="40"/>
  <c r="BU307" i="40"/>
  <c r="AS45" i="40"/>
  <c r="AS123" i="40"/>
  <c r="AS294" i="40"/>
  <c r="AS117" i="40"/>
  <c r="AS200" i="40"/>
  <c r="AS66" i="40"/>
  <c r="AS113" i="40"/>
  <c r="AS98" i="40"/>
  <c r="AS244" i="40"/>
  <c r="BA254" i="40"/>
  <c r="BU302" i="40"/>
  <c r="BU275" i="40"/>
  <c r="BU373" i="40"/>
  <c r="AS70" i="40"/>
  <c r="AS247" i="40"/>
  <c r="BU80" i="40"/>
  <c r="BU235" i="40"/>
  <c r="BU46" i="40"/>
  <c r="AS272" i="40"/>
  <c r="AS380" i="40"/>
  <c r="BU191" i="40"/>
  <c r="BU89" i="40"/>
  <c r="BU163" i="40"/>
  <c r="AS296" i="40"/>
  <c r="BU175" i="40"/>
  <c r="BU181" i="40"/>
  <c r="BU318" i="40"/>
  <c r="AS365" i="40"/>
  <c r="AS252" i="40"/>
  <c r="BA68" i="40"/>
  <c r="BU173" i="40"/>
  <c r="BU232" i="40"/>
  <c r="BU292" i="40"/>
  <c r="AS192" i="40"/>
  <c r="AS158" i="40"/>
  <c r="BA74" i="40"/>
  <c r="BU279" i="40"/>
  <c r="BU332" i="40"/>
  <c r="BU67" i="40"/>
  <c r="BU308" i="40"/>
  <c r="BU51" i="40"/>
  <c r="BU199" i="40"/>
  <c r="BU259" i="40"/>
  <c r="AS287" i="40"/>
  <c r="AS126" i="40"/>
  <c r="AS277" i="40"/>
  <c r="AS88" i="40"/>
  <c r="AS90" i="40"/>
  <c r="AS243" i="40"/>
  <c r="AS114" i="40"/>
  <c r="AS38" i="40"/>
  <c r="AS64" i="40"/>
  <c r="AS303" i="40"/>
  <c r="AS42" i="40"/>
  <c r="AS175" i="40"/>
  <c r="AS262" i="40"/>
  <c r="BU206" i="40"/>
  <c r="BU344" i="40"/>
  <c r="BU380" i="40"/>
  <c r="BU244" i="40"/>
  <c r="AS327" i="40"/>
  <c r="AS10" i="40"/>
  <c r="AS230" i="40"/>
  <c r="BU18" i="40"/>
  <c r="BU320" i="40"/>
  <c r="AS379" i="40"/>
  <c r="AS284" i="40"/>
  <c r="AS299" i="40"/>
  <c r="AS361" i="40"/>
  <c r="AS220" i="40"/>
  <c r="AS225" i="40"/>
  <c r="BU276" i="40"/>
  <c r="BU325" i="40"/>
  <c r="AS196" i="40"/>
  <c r="AS348" i="40"/>
  <c r="AS271" i="40"/>
  <c r="AS150" i="40"/>
  <c r="AS84" i="40"/>
  <c r="BU155" i="40"/>
  <c r="BU339" i="40"/>
  <c r="AS167" i="40"/>
  <c r="AS208" i="40"/>
  <c r="AS165" i="40"/>
  <c r="AS37" i="40"/>
  <c r="BU379" i="40"/>
  <c r="BU5" i="40"/>
  <c r="AS178" i="40"/>
  <c r="AS109" i="40"/>
  <c r="AS342" i="40"/>
  <c r="BU304" i="40"/>
  <c r="BU11" i="40"/>
  <c r="BU128" i="40"/>
  <c r="BU349" i="40"/>
  <c r="BU88" i="40"/>
  <c r="BU254" i="40"/>
  <c r="BU21" i="40"/>
  <c r="AS291" i="40"/>
  <c r="AS102" i="40"/>
  <c r="AS193" i="40"/>
  <c r="AS58" i="40"/>
  <c r="AS29" i="40"/>
  <c r="AS111" i="40"/>
  <c r="AS306" i="40"/>
  <c r="AS368" i="40"/>
  <c r="AS273" i="40"/>
  <c r="AS140" i="40"/>
  <c r="AS183" i="40"/>
  <c r="BA304" i="40"/>
  <c r="BA237" i="40"/>
  <c r="AS224" i="40"/>
  <c r="AS318" i="40"/>
  <c r="BA346" i="40"/>
  <c r="AS190" i="40"/>
  <c r="AS357" i="40"/>
  <c r="BA192" i="40"/>
  <c r="BA5" i="40"/>
  <c r="BA2" i="40"/>
  <c r="G51" i="40" s="1"/>
  <c r="BA82" i="40"/>
  <c r="BA191" i="40"/>
  <c r="BA253" i="40"/>
  <c r="BA314" i="40"/>
  <c r="BA352" i="40"/>
  <c r="BA9" i="40"/>
  <c r="BA286" i="40"/>
  <c r="BA128" i="40"/>
  <c r="BA41" i="40"/>
  <c r="BA321" i="40"/>
  <c r="BA222" i="40"/>
  <c r="BA229" i="40"/>
  <c r="BA179" i="40"/>
  <c r="BA190" i="40"/>
  <c r="BA291" i="40"/>
  <c r="BA293" i="40"/>
  <c r="BA365" i="40"/>
  <c r="BA122" i="40"/>
  <c r="BA91" i="40"/>
  <c r="BA36" i="40"/>
  <c r="BA347" i="40"/>
  <c r="BA69" i="40"/>
  <c r="BA290" i="40"/>
  <c r="BA376" i="40"/>
  <c r="BA168" i="40"/>
  <c r="BA226" i="40"/>
  <c r="BA231" i="40"/>
  <c r="BA313" i="40"/>
  <c r="BA306" i="40"/>
  <c r="BA115" i="40"/>
  <c r="BA53" i="40"/>
  <c r="BA111" i="40"/>
  <c r="BA166" i="40"/>
  <c r="BA189" i="40"/>
  <c r="BA278" i="40"/>
  <c r="BA262" i="40"/>
  <c r="BA87" i="40"/>
  <c r="BA37" i="40"/>
  <c r="BA81" i="40"/>
  <c r="BA110" i="40"/>
  <c r="BA163" i="40"/>
  <c r="BA236" i="40"/>
  <c r="BA239" i="40"/>
  <c r="BA45" i="40"/>
  <c r="BA343" i="40"/>
  <c r="BA25" i="40"/>
  <c r="BA132" i="40"/>
  <c r="BA98" i="40"/>
  <c r="BA169" i="40"/>
  <c r="BA217" i="40"/>
  <c r="BA368" i="40"/>
  <c r="BA38" i="40"/>
  <c r="BA302" i="40"/>
  <c r="BA26" i="40"/>
  <c r="BA200" i="40"/>
  <c r="BA34" i="40"/>
  <c r="BA114" i="40"/>
  <c r="BA80" i="40"/>
  <c r="BA143" i="40"/>
  <c r="BA156" i="40"/>
  <c r="BA351" i="40"/>
  <c r="BA300" i="40"/>
  <c r="BA267" i="40"/>
  <c r="BA84" i="40"/>
  <c r="BA332" i="40"/>
  <c r="BA159" i="40"/>
  <c r="BA379" i="40"/>
  <c r="BA13" i="40"/>
  <c r="BA60" i="40"/>
  <c r="BA79" i="40"/>
  <c r="BA150" i="40"/>
  <c r="BA345" i="40"/>
  <c r="BA284" i="40"/>
  <c r="BA258" i="40"/>
  <c r="BA173" i="40"/>
  <c r="BA375" i="40"/>
  <c r="BA238" i="40"/>
  <c r="BA373" i="40"/>
  <c r="BA33" i="40"/>
  <c r="BA32" i="40"/>
  <c r="BA47" i="40"/>
  <c r="BA137" i="40"/>
  <c r="BA348" i="40"/>
  <c r="BA279" i="40"/>
  <c r="BA228" i="40"/>
  <c r="BA256" i="40"/>
  <c r="BA146" i="40"/>
  <c r="BA331" i="40"/>
  <c r="BA381" i="40"/>
  <c r="BA339" i="40"/>
  <c r="BA370" i="40"/>
  <c r="BA18" i="40"/>
  <c r="BA39" i="40"/>
  <c r="BA73" i="40"/>
  <c r="BA303" i="40"/>
  <c r="BA261" i="40"/>
  <c r="BA149" i="40"/>
  <c r="BA227" i="40"/>
  <c r="BA349" i="40"/>
  <c r="BA317" i="40"/>
  <c r="BA20" i="40"/>
  <c r="BA361" i="40"/>
  <c r="BA57" i="40"/>
  <c r="BA208" i="40"/>
  <c r="BA207" i="40"/>
  <c r="BA125" i="40"/>
  <c r="BA204" i="40"/>
  <c r="AS363" i="40"/>
  <c r="AS332" i="40"/>
  <c r="AS162" i="40"/>
  <c r="AS354" i="40"/>
  <c r="AS53" i="40"/>
  <c r="AS82" i="40"/>
  <c r="AS215" i="40"/>
  <c r="AS377" i="40"/>
  <c r="AS72" i="40"/>
  <c r="AS228" i="40"/>
  <c r="AS267" i="40"/>
  <c r="AS240" i="40"/>
  <c r="AS134" i="40"/>
  <c r="AS276" i="40"/>
  <c r="AS80" i="40"/>
  <c r="AS310" i="40"/>
  <c r="AS229" i="40"/>
  <c r="AS119" i="40"/>
  <c r="AS69" i="40"/>
  <c r="AS135" i="40"/>
  <c r="AS331" i="40"/>
  <c r="AS47" i="40"/>
  <c r="AS149" i="40"/>
  <c r="AS307" i="40"/>
  <c r="AS136" i="40"/>
  <c r="AS22" i="40"/>
  <c r="AS259" i="40"/>
  <c r="AS154" i="40"/>
  <c r="AS283" i="40"/>
  <c r="AS7" i="40"/>
  <c r="AS124" i="40"/>
  <c r="AS290" i="40"/>
  <c r="AS351" i="40"/>
  <c r="AS21" i="40"/>
  <c r="AS197" i="40"/>
  <c r="AS371" i="40"/>
  <c r="AS17" i="40"/>
  <c r="AS116" i="40"/>
  <c r="AS54" i="40"/>
  <c r="AS214" i="40"/>
  <c r="AS76" i="40"/>
  <c r="AS238" i="40"/>
  <c r="AS336" i="40"/>
  <c r="AS227" i="40"/>
  <c r="AS151" i="40"/>
  <c r="AS268" i="40"/>
  <c r="AS52" i="40"/>
  <c r="AS334" i="40"/>
  <c r="AS278" i="40"/>
  <c r="AS145" i="40"/>
  <c r="AS13" i="40"/>
  <c r="AS152" i="40"/>
  <c r="AS314" i="40"/>
  <c r="AS186" i="40"/>
  <c r="AS333" i="40"/>
  <c r="AS381" i="40"/>
  <c r="AS187" i="40"/>
  <c r="AS74" i="40"/>
  <c r="AS239" i="40"/>
  <c r="AS138" i="40"/>
  <c r="AS292" i="40"/>
  <c r="AS130" i="40"/>
  <c r="AS120" i="40"/>
  <c r="AS245" i="40"/>
  <c r="AS23" i="40"/>
  <c r="AS204" i="40"/>
  <c r="AS41" i="40"/>
  <c r="AS222" i="40"/>
  <c r="AS79" i="40"/>
  <c r="AS261" i="40"/>
  <c r="AS142" i="40"/>
  <c r="AS212" i="40"/>
  <c r="AS108" i="40"/>
  <c r="AS270" i="40"/>
  <c r="AS231" i="40"/>
  <c r="AS19" i="40"/>
  <c r="AS4" i="40"/>
  <c r="AS338" i="40"/>
  <c r="AS169" i="40"/>
  <c r="AS311" i="40"/>
  <c r="AS125" i="40"/>
  <c r="AS147" i="40"/>
  <c r="AS81" i="40"/>
  <c r="AS326" i="40"/>
  <c r="AS257" i="40"/>
  <c r="AS26" i="40"/>
  <c r="AS174" i="40"/>
  <c r="AS347" i="40"/>
  <c r="AS288" i="40"/>
  <c r="AS48" i="40"/>
  <c r="AS161" i="40"/>
  <c r="AS44" i="40"/>
  <c r="AS236" i="40"/>
  <c r="AS118" i="40"/>
  <c r="AS313" i="40"/>
  <c r="AS206" i="40"/>
  <c r="AS362" i="40"/>
  <c r="AS30" i="40"/>
  <c r="AS156" i="40"/>
  <c r="AS298" i="40"/>
  <c r="AS265" i="40"/>
  <c r="AS295" i="40"/>
  <c r="AS8" i="40"/>
  <c r="AS317" i="40"/>
  <c r="AS279" i="40"/>
  <c r="AS330" i="40"/>
  <c r="AS378" i="40"/>
  <c r="AS170" i="40"/>
  <c r="AS14" i="40"/>
  <c r="AS300" i="40"/>
  <c r="AS24" i="40"/>
  <c r="AS148" i="40"/>
  <c r="AS221" i="40"/>
  <c r="AS40" i="40"/>
  <c r="AS68" i="40"/>
  <c r="AS251" i="40"/>
  <c r="AS163" i="40"/>
  <c r="AS249" i="40"/>
  <c r="AS132" i="40"/>
  <c r="AS293" i="40"/>
  <c r="AS264" i="40"/>
  <c r="AS25" i="40"/>
  <c r="AS55" i="40"/>
  <c r="AS345" i="40"/>
  <c r="AS155" i="40"/>
  <c r="AS346" i="40"/>
  <c r="AS171" i="40"/>
  <c r="AS160" i="40"/>
  <c r="AS83" i="40"/>
  <c r="AS343" i="40"/>
  <c r="AS324" i="40"/>
  <c r="AS46" i="40"/>
  <c r="AS198" i="40"/>
  <c r="AS372" i="40"/>
  <c r="AS309" i="40"/>
  <c r="AS223" i="40"/>
  <c r="AS75" i="40"/>
  <c r="AS28" i="40"/>
  <c r="AS274" i="40"/>
  <c r="AS137" i="40"/>
  <c r="AS320" i="40"/>
  <c r="AS31" i="40"/>
  <c r="AS172" i="40"/>
  <c r="AS350" i="40"/>
  <c r="AS73" i="40"/>
  <c r="AS168" i="40"/>
  <c r="AS301" i="40"/>
  <c r="AS51" i="40"/>
  <c r="AS144" i="40"/>
  <c r="AS250" i="40"/>
  <c r="AS36" i="40"/>
  <c r="AS97" i="40"/>
  <c r="AS173" i="40"/>
  <c r="AS216" i="40"/>
  <c r="AS181" i="40"/>
  <c r="AS107" i="40"/>
  <c r="AS308" i="40"/>
  <c r="AS241" i="40"/>
  <c r="AS359" i="40"/>
  <c r="AS280" i="40"/>
  <c r="AS78" i="40"/>
  <c r="AS39" i="40"/>
  <c r="AS157" i="40"/>
  <c r="AS131" i="40"/>
  <c r="AS184" i="40"/>
  <c r="AS115" i="40"/>
  <c r="AS319" i="40"/>
  <c r="AS269" i="40"/>
  <c r="AS191" i="40"/>
  <c r="AS205" i="40"/>
  <c r="AS86" i="40"/>
  <c r="AS65" i="40"/>
  <c r="AS226" i="40"/>
  <c r="AS375" i="40"/>
  <c r="AS358" i="40"/>
  <c r="AS57" i="40"/>
  <c r="AS104" i="40"/>
  <c r="AS63" i="40"/>
  <c r="AS312" i="40"/>
  <c r="AS263" i="40"/>
  <c r="AS219" i="40"/>
  <c r="AS321" i="40"/>
  <c r="AS281" i="40"/>
  <c r="AS95" i="40"/>
  <c r="AS133" i="40"/>
  <c r="AS56" i="40"/>
  <c r="AS188" i="40"/>
  <c r="AS370" i="40"/>
  <c r="AS260" i="40"/>
  <c r="AS189" i="40"/>
  <c r="AS128" i="40"/>
  <c r="AS6" i="40"/>
  <c r="AS340" i="40"/>
  <c r="AS87" i="40"/>
  <c r="AS233" i="40"/>
  <c r="AS364" i="40"/>
  <c r="AS89" i="40"/>
  <c r="AS71" i="40"/>
  <c r="AS328" i="40"/>
  <c r="AS146" i="40"/>
  <c r="AS329" i="40"/>
  <c r="AS60" i="40"/>
  <c r="AS194" i="40"/>
  <c r="AS369" i="40"/>
  <c r="AS49" i="40"/>
  <c r="AS201" i="40"/>
  <c r="AS166" i="40"/>
  <c r="AS93" i="40"/>
  <c r="AS339" i="40"/>
  <c r="AS159" i="40"/>
  <c r="AS105" i="40"/>
  <c r="AS337" i="40"/>
  <c r="AS256" i="40"/>
  <c r="AS112" i="40"/>
  <c r="AS335" i="40"/>
  <c r="AS374" i="40"/>
  <c r="AS2" i="40"/>
  <c r="E51" i="40" s="1"/>
  <c r="AS207" i="40"/>
  <c r="AS344" i="40"/>
  <c r="AS94" i="40"/>
  <c r="AS266" i="40"/>
  <c r="AS210" i="40"/>
  <c r="AS110" i="40"/>
  <c r="AS246" i="40"/>
  <c r="AS353" i="40"/>
  <c r="AS258" i="40"/>
  <c r="AS232" i="40"/>
  <c r="AS85" i="40"/>
  <c r="AS5" i="40"/>
  <c r="AS195" i="40"/>
  <c r="AS302" i="40"/>
  <c r="AS77" i="40"/>
  <c r="AS213" i="40"/>
  <c r="AS100" i="40"/>
  <c r="AS3" i="40"/>
  <c r="AS177" i="40"/>
  <c r="AS127" i="40"/>
  <c r="AS275" i="40"/>
  <c r="AS103" i="40"/>
  <c r="AS237" i="40"/>
  <c r="BA360" i="40"/>
  <c r="BA334" i="40"/>
  <c r="BA158" i="40"/>
  <c r="AS356" i="40"/>
  <c r="AS180" i="40"/>
  <c r="AS34" i="40"/>
  <c r="AS20" i="40"/>
  <c r="BA50" i="40"/>
  <c r="BA329" i="40"/>
  <c r="BA144" i="40"/>
  <c r="BA103" i="40"/>
  <c r="BA72" i="40"/>
  <c r="BA197" i="40"/>
  <c r="BA167" i="40"/>
  <c r="BA11" i="40"/>
  <c r="BA367" i="40"/>
  <c r="BA241" i="40"/>
  <c r="BA99" i="40"/>
  <c r="AS325" i="40"/>
  <c r="AS121" i="40"/>
  <c r="AS315" i="40"/>
  <c r="BA78" i="40"/>
  <c r="BA206" i="40"/>
  <c r="BA235" i="40"/>
  <c r="BA184" i="40"/>
  <c r="BA319" i="40"/>
  <c r="BA274" i="40"/>
  <c r="BA109" i="40"/>
  <c r="BA86" i="40"/>
  <c r="BA342" i="40"/>
  <c r="BA246" i="40"/>
  <c r="BA160" i="40"/>
  <c r="BA333" i="40"/>
  <c r="BA308" i="40"/>
  <c r="BA263" i="40"/>
  <c r="BA215" i="40"/>
  <c r="BA224" i="40"/>
  <c r="BA95" i="40"/>
  <c r="BA372" i="40"/>
  <c r="BA234" i="40"/>
  <c r="BA48" i="40"/>
  <c r="BA287" i="40"/>
  <c r="BA155" i="40"/>
  <c r="BA214" i="40"/>
  <c r="BA116" i="40"/>
  <c r="BA117" i="40"/>
  <c r="BA369" i="40"/>
  <c r="BA264" i="40"/>
  <c r="BA312" i="40"/>
  <c r="BA199" i="40"/>
  <c r="BA14" i="40"/>
  <c r="BA341" i="40"/>
  <c r="BA175" i="40"/>
  <c r="BA29" i="40"/>
  <c r="BA322" i="40"/>
  <c r="BA193" i="40"/>
  <c r="BA255" i="40"/>
  <c r="BA240" i="40"/>
  <c r="BA257" i="40"/>
  <c r="BA218" i="40"/>
  <c r="BA44" i="40"/>
  <c r="BA273" i="40"/>
  <c r="BA288" i="40"/>
  <c r="BA107" i="40"/>
  <c r="BA318" i="40"/>
  <c r="BA97" i="40"/>
  <c r="BA359" i="40"/>
  <c r="BA171" i="40"/>
  <c r="BA336" i="40"/>
  <c r="BA176" i="40"/>
  <c r="BA292" i="40"/>
  <c r="BA301" i="40"/>
  <c r="BA198" i="40"/>
  <c r="BA152" i="40"/>
  <c r="BA337" i="40"/>
  <c r="BA276" i="40"/>
  <c r="BA92" i="40"/>
  <c r="BA355" i="40"/>
  <c r="BA27" i="40"/>
  <c r="BA187" i="40"/>
  <c r="BA19" i="40"/>
  <c r="BA225" i="40"/>
  <c r="BA43" i="40"/>
  <c r="BA202" i="40"/>
  <c r="BA16" i="40"/>
  <c r="BA260" i="40"/>
  <c r="BA247" i="40"/>
  <c r="BA141" i="40"/>
  <c r="BU50" i="40"/>
  <c r="BU377" i="40"/>
  <c r="BU370" i="40"/>
  <c r="BU359" i="40"/>
  <c r="BU48" i="40"/>
  <c r="BU56" i="40"/>
  <c r="BU248" i="40"/>
  <c r="BU197" i="40"/>
  <c r="BU135" i="40"/>
  <c r="BU196" i="40"/>
  <c r="BU160" i="40"/>
  <c r="BU335" i="40"/>
  <c r="BU289" i="40"/>
  <c r="BU136" i="40"/>
  <c r="BU107" i="40"/>
  <c r="BU111" i="40"/>
  <c r="BU65" i="40"/>
  <c r="BU129" i="40"/>
  <c r="BU193" i="40"/>
  <c r="BU57" i="40"/>
  <c r="BU3" i="40"/>
  <c r="BU184" i="40"/>
  <c r="BU150" i="40"/>
  <c r="BU109" i="40"/>
  <c r="BU98" i="40"/>
  <c r="BU149" i="40"/>
  <c r="BU215" i="40"/>
  <c r="BU218" i="40"/>
  <c r="BU102" i="40"/>
  <c r="BA105" i="40"/>
  <c r="BA100" i="40"/>
  <c r="BA90" i="40"/>
  <c r="BA194" i="40"/>
  <c r="BA67" i="40"/>
  <c r="BA282" i="40"/>
  <c r="BA70" i="40"/>
  <c r="BA280" i="40"/>
  <c r="BA272" i="40"/>
  <c r="BA118" i="40"/>
  <c r="BA251" i="40"/>
  <c r="BA31" i="40"/>
  <c r="BA162" i="40"/>
  <c r="BA17" i="40"/>
  <c r="BA139" i="40"/>
  <c r="BA325" i="40"/>
  <c r="BA61" i="40"/>
  <c r="BA307" i="40"/>
  <c r="BA181" i="40"/>
  <c r="BA126" i="40"/>
  <c r="BA22" i="40"/>
  <c r="BA35" i="40"/>
  <c r="BA148" i="40"/>
  <c r="BA161" i="40"/>
  <c r="BA296" i="40"/>
  <c r="BA233" i="40"/>
  <c r="BA64" i="40"/>
  <c r="BA281" i="40"/>
  <c r="BA177" i="40"/>
  <c r="BA297" i="40"/>
  <c r="BA221" i="40"/>
  <c r="BA374" i="40"/>
  <c r="BA362" i="40"/>
  <c r="BA157" i="40"/>
  <c r="BA309" i="40"/>
  <c r="BA59" i="40"/>
  <c r="BA250" i="40"/>
  <c r="BA12" i="40"/>
  <c r="BA265" i="40"/>
  <c r="BA21" i="40"/>
  <c r="BA145" i="40"/>
  <c r="BA358" i="40"/>
  <c r="BA134" i="40"/>
  <c r="AS373" i="40"/>
  <c r="BA7" i="40"/>
  <c r="BA65" i="40"/>
  <c r="BA102" i="40"/>
  <c r="BA295" i="40"/>
  <c r="BA119" i="40"/>
  <c r="BA266" i="40"/>
  <c r="BA54" i="40"/>
  <c r="BA223" i="40"/>
  <c r="BA185" i="40"/>
  <c r="BA335" i="40"/>
  <c r="BA170" i="40"/>
  <c r="BA285" i="40"/>
  <c r="BA88" i="40"/>
  <c r="BA136" i="40"/>
  <c r="BA324" i="40"/>
  <c r="BA15" i="40"/>
  <c r="BA165" i="40"/>
  <c r="BA327" i="40"/>
  <c r="BA49" i="40"/>
  <c r="BA203" i="40"/>
  <c r="BA75" i="40"/>
  <c r="BA58" i="40"/>
  <c r="BA151" i="40"/>
  <c r="BA277" i="40"/>
  <c r="BA271" i="40"/>
  <c r="BA212" i="40"/>
  <c r="BA289" i="40"/>
  <c r="BA66" i="40"/>
  <c r="BA182" i="40"/>
  <c r="BA6" i="40"/>
  <c r="BA183" i="40"/>
  <c r="BA363" i="40"/>
  <c r="BA164" i="40"/>
  <c r="BA298" i="40"/>
  <c r="BA268" i="40"/>
  <c r="BA83" i="40"/>
  <c r="BA243" i="40"/>
  <c r="BA326" i="40"/>
  <c r="BA85" i="40"/>
  <c r="BA270" i="40"/>
  <c r="BA377" i="40"/>
  <c r="BA130" i="40"/>
  <c r="BA249" i="40"/>
  <c r="BA23" i="40"/>
  <c r="BA142" i="40"/>
  <c r="BA320" i="40"/>
  <c r="BA350" i="40"/>
  <c r="BA356" i="40"/>
  <c r="BA310" i="40"/>
  <c r="BA108" i="40"/>
  <c r="BA89" i="40"/>
  <c r="BA186" i="40"/>
  <c r="BI19" i="40"/>
  <c r="BA323" i="40"/>
  <c r="BA101" i="40"/>
  <c r="BA133" i="40"/>
  <c r="BA3" i="40"/>
  <c r="BA40" i="40"/>
  <c r="BA140" i="40"/>
  <c r="BA52" i="40"/>
  <c r="BA219" i="40"/>
  <c r="BA42" i="40"/>
  <c r="BA195" i="40"/>
  <c r="BA344" i="40"/>
  <c r="BA104" i="40"/>
  <c r="BA269" i="40"/>
  <c r="BA209" i="40"/>
  <c r="BA354" i="40"/>
  <c r="BA172" i="40"/>
  <c r="BA244" i="40"/>
  <c r="BA366" i="40"/>
  <c r="BA129" i="40"/>
  <c r="BA201" i="40"/>
  <c r="BA4" i="40"/>
  <c r="BA127" i="40"/>
  <c r="BA230" i="40"/>
  <c r="BA378" i="40"/>
  <c r="BA131" i="40"/>
  <c r="BA248" i="40"/>
  <c r="BA120" i="40"/>
  <c r="BA62" i="40"/>
  <c r="BA96" i="40"/>
  <c r="BA154" i="40"/>
  <c r="BA178" i="40"/>
  <c r="BA305" i="40"/>
  <c r="BA138" i="40"/>
  <c r="BA28" i="40"/>
  <c r="BA275" i="40"/>
  <c r="BA124" i="40"/>
  <c r="BA259" i="40"/>
  <c r="BI288" i="40"/>
  <c r="BI235" i="40"/>
  <c r="BA135" i="40"/>
  <c r="BA93" i="40"/>
  <c r="BA216" i="40"/>
  <c r="BA94" i="40"/>
  <c r="BA245" i="40"/>
  <c r="BI364" i="40"/>
  <c r="BA56" i="40"/>
  <c r="BA213" i="40"/>
  <c r="BA123" i="40"/>
  <c r="BA180" i="40"/>
  <c r="BA211" i="40"/>
  <c r="BU4" i="40"/>
  <c r="BU263" i="40"/>
  <c r="BU123" i="40"/>
  <c r="BU208" i="40"/>
  <c r="BU253" i="40"/>
  <c r="BU59" i="40"/>
  <c r="BU301" i="40"/>
  <c r="BU185" i="40"/>
  <c r="BU353" i="40"/>
  <c r="BU201" i="40"/>
  <c r="BU49" i="40"/>
  <c r="BU203" i="40"/>
  <c r="BU314" i="40"/>
  <c r="BU143" i="40"/>
  <c r="BU47" i="40"/>
  <c r="BU298" i="40"/>
  <c r="BU192" i="40"/>
  <c r="BU126" i="40"/>
  <c r="BU262" i="40"/>
  <c r="BU99" i="40"/>
  <c r="BU305" i="40"/>
  <c r="BU179" i="40"/>
  <c r="BU53" i="40"/>
  <c r="BU342" i="40"/>
  <c r="BU224" i="40"/>
  <c r="BU85" i="40"/>
  <c r="BU333" i="40"/>
  <c r="BU174" i="40"/>
  <c r="BU76" i="40"/>
  <c r="BU361" i="40"/>
  <c r="BU233" i="40"/>
  <c r="BU115" i="40"/>
  <c r="BU204" i="40"/>
  <c r="BU38" i="40"/>
  <c r="BU272" i="40"/>
  <c r="BU148" i="40"/>
  <c r="BU72" i="40"/>
  <c r="BU241" i="40"/>
  <c r="BU44" i="40"/>
  <c r="BU274" i="40"/>
  <c r="BU133" i="40"/>
  <c r="BU347" i="40"/>
  <c r="BU189" i="40"/>
  <c r="BU31" i="40"/>
  <c r="BU138" i="40"/>
  <c r="BU321" i="40"/>
  <c r="BU131" i="40"/>
  <c r="BU2" i="40"/>
  <c r="L51" i="40" s="1"/>
  <c r="BU281" i="40"/>
  <c r="BU142" i="40"/>
  <c r="BU35" i="40"/>
  <c r="BU260" i="40"/>
  <c r="BU116" i="40"/>
  <c r="BU319" i="40"/>
  <c r="BU211" i="40"/>
  <c r="BU45" i="40"/>
  <c r="BU316" i="40"/>
  <c r="BU213" i="40"/>
  <c r="BU30" i="40"/>
  <c r="BU336" i="40"/>
  <c r="BU165" i="40"/>
  <c r="BU62" i="40"/>
  <c r="BU365" i="40"/>
  <c r="BU219" i="40"/>
  <c r="BU106" i="40"/>
  <c r="BU14" i="40"/>
  <c r="BU217" i="40"/>
  <c r="BU264" i="40"/>
  <c r="BU12" i="40"/>
  <c r="BU278" i="40"/>
  <c r="BU190" i="40"/>
  <c r="BU29" i="40"/>
  <c r="BU228" i="40"/>
  <c r="BU20" i="40"/>
  <c r="BU257" i="40"/>
  <c r="BU121" i="40"/>
  <c r="BU341" i="40"/>
  <c r="BU194" i="40"/>
  <c r="BU22" i="40"/>
  <c r="BU153" i="40"/>
  <c r="BU300" i="40"/>
  <c r="BU119" i="40"/>
  <c r="BU37" i="40"/>
  <c r="BU296" i="40"/>
  <c r="BU130" i="40"/>
  <c r="BU87" i="40"/>
  <c r="BU250" i="40"/>
  <c r="BU68" i="40"/>
  <c r="BU285" i="40"/>
  <c r="BU146" i="40"/>
  <c r="BU40" i="40"/>
  <c r="BU315" i="40"/>
  <c r="BU177" i="40"/>
  <c r="BU6" i="40"/>
  <c r="BU291" i="40"/>
  <c r="BU200" i="40"/>
  <c r="BU81" i="40"/>
  <c r="BU348" i="40"/>
  <c r="BU172" i="40"/>
  <c r="BU94" i="40"/>
  <c r="BU229" i="40"/>
  <c r="BU15" i="40"/>
  <c r="BU214" i="40"/>
  <c r="BU39" i="40"/>
  <c r="BU145" i="40"/>
  <c r="BU331" i="40"/>
  <c r="BU144" i="40"/>
  <c r="BU32" i="40"/>
  <c r="BU63" i="40"/>
  <c r="BU151" i="40"/>
  <c r="BU368" i="40"/>
  <c r="BU265" i="40"/>
  <c r="BU118" i="40"/>
  <c r="BU381" i="40"/>
  <c r="BU212" i="40"/>
  <c r="BU303" i="40"/>
  <c r="BU140" i="40"/>
  <c r="BU282" i="40"/>
  <c r="BU256" i="40"/>
  <c r="BU310" i="40"/>
  <c r="BU158" i="40"/>
  <c r="BU329" i="40"/>
  <c r="BU157" i="40"/>
  <c r="BU357" i="40"/>
  <c r="BU225" i="40"/>
  <c r="BU114" i="40"/>
  <c r="BU167" i="40"/>
  <c r="BU162" i="40"/>
  <c r="BU317" i="40"/>
  <c r="BU132" i="40"/>
  <c r="BU375" i="40"/>
  <c r="BU112" i="40"/>
  <c r="BU251" i="40"/>
  <c r="BU286" i="40"/>
  <c r="BU66" i="40"/>
  <c r="BU17" i="40"/>
  <c r="BU356" i="40"/>
  <c r="BU364" i="40"/>
  <c r="BU231" i="40"/>
  <c r="BU105" i="40"/>
  <c r="BU354" i="40"/>
  <c r="BU164" i="40"/>
  <c r="BU8" i="40"/>
  <c r="BU230" i="40"/>
  <c r="BU103" i="40"/>
  <c r="BU324" i="40"/>
  <c r="BU120" i="40"/>
  <c r="BU352" i="40"/>
  <c r="BU43" i="40"/>
  <c r="BU268" i="40"/>
  <c r="BU101" i="40"/>
  <c r="BU355" i="40"/>
  <c r="BU237" i="40"/>
  <c r="BU147" i="40"/>
  <c r="BU366" i="40"/>
  <c r="BU207" i="40"/>
  <c r="BU70" i="40"/>
  <c r="BU288" i="40"/>
  <c r="BU186" i="40"/>
  <c r="BU96" i="40"/>
  <c r="BU284" i="40"/>
  <c r="BU127" i="40"/>
  <c r="BU108" i="40"/>
  <c r="BU306" i="40"/>
  <c r="BU125" i="40"/>
  <c r="BU28" i="40"/>
  <c r="BU290" i="40"/>
  <c r="BU220" i="40"/>
  <c r="BU73" i="40"/>
  <c r="BU360" i="40"/>
  <c r="BU169" i="40"/>
  <c r="BU93" i="40"/>
  <c r="BU323" i="40"/>
  <c r="BU195" i="40"/>
  <c r="BU16" i="40"/>
  <c r="BU226" i="40"/>
  <c r="BU91" i="40"/>
  <c r="BU309" i="40"/>
  <c r="BU152" i="40"/>
  <c r="BU313" i="40"/>
  <c r="BU367" i="40"/>
  <c r="BU249" i="40"/>
  <c r="BU166" i="40"/>
  <c r="BU327" i="40"/>
  <c r="BU246" i="40"/>
  <c r="BU69" i="40"/>
  <c r="BU350" i="40"/>
  <c r="BU188" i="40"/>
  <c r="BU54" i="40"/>
  <c r="BU252" i="40"/>
  <c r="BU110" i="40"/>
  <c r="BU10" i="40"/>
  <c r="BU269" i="40"/>
  <c r="BU159" i="40"/>
  <c r="BU82" i="40"/>
  <c r="BU280" i="40"/>
  <c r="BU156" i="40"/>
  <c r="BU13" i="40"/>
  <c r="BU295" i="40"/>
  <c r="BU182" i="40"/>
  <c r="BU61" i="40"/>
  <c r="BU345" i="40"/>
  <c r="BU60" i="40"/>
  <c r="BU134" i="40"/>
  <c r="BU33" i="40"/>
  <c r="BU58" i="40"/>
  <c r="BU216" i="40"/>
  <c r="BU338" i="40"/>
  <c r="BU170" i="40"/>
  <c r="BU79" i="40"/>
  <c r="BU312" i="40"/>
  <c r="BU122" i="40"/>
  <c r="BU351" i="40"/>
  <c r="BU261" i="40"/>
  <c r="BU19" i="40"/>
  <c r="BU238" i="40"/>
  <c r="BU90" i="40"/>
  <c r="BU273" i="40"/>
  <c r="BU328" i="40"/>
  <c r="BU234" i="40"/>
  <c r="BU86" i="40"/>
  <c r="BU337" i="40"/>
  <c r="BU223" i="40"/>
  <c r="BU23" i="40"/>
  <c r="BU326" i="40"/>
  <c r="BU141" i="40"/>
  <c r="BU41" i="40"/>
  <c r="BU239" i="40"/>
  <c r="BU113" i="40"/>
  <c r="BU372" i="40"/>
  <c r="BU266" i="40"/>
  <c r="BU97" i="40"/>
  <c r="BU7" i="40"/>
  <c r="BU236" i="40"/>
  <c r="BU198" i="40"/>
  <c r="BU34" i="40"/>
  <c r="BU267" i="40"/>
  <c r="BU154" i="40"/>
  <c r="BU294" i="40"/>
  <c r="BU168" i="40"/>
  <c r="BU27" i="40"/>
  <c r="BU287" i="40"/>
  <c r="BU104" i="40"/>
  <c r="BU334" i="40"/>
  <c r="BU161" i="40"/>
  <c r="BU36" i="40"/>
  <c r="BU221" i="40"/>
  <c r="BU25" i="40"/>
  <c r="BU255" i="40"/>
  <c r="BU340" i="40"/>
  <c r="BU180" i="40"/>
  <c r="BU24" i="40"/>
  <c r="BU311" i="40"/>
  <c r="BU210" i="40"/>
  <c r="BU42" i="40"/>
  <c r="BU322" i="40"/>
  <c r="BU117" i="40"/>
  <c r="BU77" i="40"/>
  <c r="BU258" i="40"/>
  <c r="BU83" i="40"/>
  <c r="BU374" i="40"/>
  <c r="BU243" i="40"/>
  <c r="BU84" i="40"/>
  <c r="BU362" i="40"/>
  <c r="BU176" i="40"/>
  <c r="BU95" i="40"/>
  <c r="BU9" i="40"/>
  <c r="BU245" i="40"/>
  <c r="BU124" i="40"/>
  <c r="BI158" i="40"/>
  <c r="BA311" i="40"/>
  <c r="BA10" i="40"/>
  <c r="BA76" i="40"/>
  <c r="BA353" i="40"/>
  <c r="BA30" i="40"/>
  <c r="BA380" i="40"/>
  <c r="BA205" i="40"/>
  <c r="BI74" i="40"/>
  <c r="BI251" i="40"/>
  <c r="BI248" i="40"/>
  <c r="BA294" i="40"/>
  <c r="BA174" i="40"/>
  <c r="BI116" i="40"/>
  <c r="BI27" i="40"/>
  <c r="BI322" i="40"/>
  <c r="BI208" i="40"/>
  <c r="BI127" i="40"/>
  <c r="BA112" i="40"/>
  <c r="BI31" i="40"/>
  <c r="BI362" i="40"/>
  <c r="BI109" i="40"/>
  <c r="BA242" i="40"/>
  <c r="BA188" i="40"/>
  <c r="BA220" i="40"/>
  <c r="BI91" i="40"/>
  <c r="BI263" i="40"/>
  <c r="BA63" i="40"/>
  <c r="BA315" i="40"/>
  <c r="BA106" i="40"/>
  <c r="BI149" i="40"/>
  <c r="BQ38" i="40"/>
  <c r="BI258" i="40"/>
  <c r="BI232" i="40"/>
  <c r="BI337" i="40"/>
  <c r="BI126" i="40"/>
  <c r="BI180" i="40"/>
  <c r="BI317" i="40"/>
  <c r="BI64" i="40"/>
  <c r="BI29" i="40"/>
  <c r="BI162" i="40"/>
  <c r="BI320" i="40"/>
  <c r="BI353" i="40"/>
  <c r="BI142" i="40"/>
  <c r="BI143" i="40"/>
  <c r="BI310" i="40"/>
  <c r="BI32" i="40"/>
  <c r="BA357" i="40"/>
  <c r="BA299" i="40"/>
  <c r="BA153" i="40"/>
  <c r="BA340" i="40"/>
  <c r="BA328" i="40"/>
  <c r="BA77" i="40"/>
  <c r="BA283" i="40"/>
  <c r="BA232" i="40"/>
  <c r="BA71" i="40"/>
  <c r="BA316" i="40"/>
  <c r="BA338" i="40"/>
  <c r="BA252" i="40"/>
  <c r="BA364" i="40"/>
  <c r="BA113" i="40"/>
  <c r="BA121" i="40"/>
  <c r="BA55" i="40"/>
  <c r="BA330" i="40"/>
  <c r="BA371" i="40"/>
  <c r="BA147" i="40"/>
  <c r="BA51" i="40"/>
  <c r="BA210" i="40"/>
  <c r="BA46" i="40"/>
  <c r="BI363" i="40"/>
  <c r="BI169" i="40"/>
  <c r="BI140" i="40"/>
  <c r="BI325" i="40"/>
  <c r="BI254" i="40"/>
  <c r="BI148" i="40"/>
  <c r="BA8" i="40"/>
  <c r="BI100" i="40"/>
  <c r="BI70" i="40"/>
  <c r="BI233" i="40"/>
  <c r="BI375" i="40"/>
  <c r="BI346" i="40"/>
  <c r="BQ297" i="40"/>
  <c r="BQ312" i="40"/>
  <c r="BQ97" i="40"/>
  <c r="BQ30" i="40"/>
  <c r="BQ316" i="40"/>
  <c r="BQ276" i="40"/>
  <c r="BQ22" i="40"/>
  <c r="BQ363" i="40"/>
  <c r="BQ289" i="40"/>
  <c r="BQ9" i="40"/>
  <c r="BQ43" i="40"/>
  <c r="BQ128" i="40"/>
  <c r="BQ238" i="40"/>
  <c r="BQ76" i="40"/>
  <c r="BQ212" i="40"/>
  <c r="BQ111" i="40"/>
  <c r="BQ6" i="40"/>
  <c r="BQ77" i="40"/>
  <c r="BQ91" i="40"/>
  <c r="BQ317" i="40"/>
  <c r="BQ72" i="40"/>
  <c r="BQ98" i="40"/>
  <c r="BQ180" i="40"/>
  <c r="BQ135" i="40"/>
  <c r="BQ147" i="40"/>
  <c r="BQ210" i="40"/>
  <c r="BQ209" i="40"/>
  <c r="BQ140" i="40"/>
  <c r="BQ213" i="40"/>
  <c r="BQ368" i="40"/>
  <c r="BQ95" i="40"/>
  <c r="BQ187" i="40"/>
  <c r="BQ240" i="40"/>
  <c r="BI348" i="40"/>
  <c r="BQ211" i="40"/>
  <c r="BQ19" i="40"/>
  <c r="BQ346" i="40"/>
  <c r="BQ203" i="40"/>
  <c r="BQ171" i="40"/>
  <c r="BQ93" i="40"/>
  <c r="BQ184" i="40"/>
  <c r="BQ303" i="40"/>
  <c r="BQ8" i="40"/>
  <c r="BQ119" i="40"/>
  <c r="BQ200" i="40"/>
  <c r="BQ272" i="40"/>
  <c r="BQ105" i="40"/>
  <c r="BQ336" i="40"/>
  <c r="BQ126" i="40"/>
  <c r="BQ11" i="40"/>
  <c r="BQ230" i="40"/>
  <c r="BQ50" i="40"/>
  <c r="BQ379" i="40"/>
  <c r="BQ45" i="40"/>
  <c r="BQ244" i="40"/>
  <c r="BQ319" i="40"/>
  <c r="BQ218" i="40"/>
  <c r="BI75" i="40"/>
  <c r="BI65" i="40"/>
  <c r="BI71" i="40"/>
  <c r="BI289" i="40"/>
  <c r="BI63" i="40"/>
  <c r="BQ351" i="40"/>
  <c r="BQ248" i="40"/>
  <c r="BQ214" i="40"/>
  <c r="BQ103" i="40"/>
  <c r="BQ144" i="40"/>
  <c r="BQ96" i="40"/>
  <c r="BQ120" i="40"/>
  <c r="BQ23" i="40"/>
  <c r="BQ54" i="40"/>
  <c r="BQ296" i="40"/>
  <c r="BQ350" i="40"/>
  <c r="BQ270" i="40"/>
  <c r="BQ271" i="40"/>
  <c r="BQ259" i="40"/>
  <c r="BQ29" i="40"/>
  <c r="BQ159" i="40"/>
  <c r="BQ178" i="40"/>
  <c r="BQ207" i="40"/>
  <c r="BQ64" i="40"/>
  <c r="BQ114" i="40"/>
  <c r="BQ155" i="40"/>
  <c r="BQ71" i="40"/>
  <c r="BQ341" i="40"/>
  <c r="BI67" i="40"/>
  <c r="BI296" i="40"/>
  <c r="BI312" i="40"/>
  <c r="BI238" i="40"/>
  <c r="BQ10" i="40"/>
  <c r="BQ158" i="40"/>
  <c r="BQ44" i="40"/>
  <c r="BQ197" i="40"/>
  <c r="BQ5" i="40"/>
  <c r="BQ24" i="40"/>
  <c r="BQ104" i="40"/>
  <c r="BQ162" i="40"/>
  <c r="BQ167" i="40"/>
  <c r="BQ99" i="40"/>
  <c r="BQ179" i="40"/>
  <c r="BI49" i="40"/>
  <c r="BI92" i="40"/>
  <c r="BQ232" i="40"/>
  <c r="BQ79" i="40"/>
  <c r="BQ69" i="40"/>
  <c r="BQ123" i="40"/>
  <c r="BQ143" i="40"/>
  <c r="BQ219" i="40"/>
  <c r="BQ261" i="40"/>
  <c r="BQ185" i="40"/>
  <c r="BQ255" i="40"/>
  <c r="BQ68" i="40"/>
  <c r="BQ170" i="40"/>
  <c r="BQ294" i="40"/>
  <c r="BQ67" i="40"/>
  <c r="BQ108" i="40"/>
  <c r="BQ136" i="40"/>
  <c r="BQ206" i="40"/>
  <c r="BQ217" i="40"/>
  <c r="BQ367" i="40"/>
  <c r="BQ243" i="40"/>
  <c r="BQ278" i="40"/>
  <c r="BI313" i="40"/>
  <c r="BI221" i="40"/>
  <c r="BI370" i="40"/>
  <c r="BI94" i="40"/>
  <c r="BI203" i="40"/>
  <c r="BI246" i="40"/>
  <c r="BQ146" i="40"/>
  <c r="BQ215" i="40"/>
  <c r="BQ148" i="40"/>
  <c r="BQ42" i="40"/>
  <c r="BQ122" i="40"/>
  <c r="BQ279" i="40"/>
  <c r="BQ355" i="40"/>
  <c r="BQ90" i="40"/>
  <c r="BQ56" i="40"/>
  <c r="BQ225" i="40"/>
  <c r="BQ92" i="40"/>
  <c r="BQ258" i="40"/>
  <c r="BQ360" i="40"/>
  <c r="BQ133" i="40"/>
  <c r="BQ327" i="40"/>
  <c r="BQ107" i="40"/>
  <c r="BQ236" i="40"/>
  <c r="BQ189" i="40"/>
  <c r="BQ309" i="40"/>
  <c r="BQ264" i="40"/>
  <c r="BQ46" i="40"/>
  <c r="BQ191" i="40"/>
  <c r="BQ308" i="40"/>
  <c r="BQ47" i="40"/>
  <c r="BQ169" i="40"/>
  <c r="BQ353" i="40"/>
  <c r="BQ130" i="40"/>
  <c r="BQ252" i="40"/>
  <c r="BQ224" i="40"/>
  <c r="BQ357" i="40"/>
  <c r="BQ288" i="40"/>
  <c r="BI168" i="40"/>
  <c r="BI277" i="40"/>
  <c r="BI324" i="40"/>
  <c r="BI139" i="40"/>
  <c r="BI361" i="40"/>
  <c r="BI54" i="40"/>
  <c r="BI273" i="40"/>
  <c r="BI103" i="40"/>
  <c r="BI171" i="40"/>
  <c r="BI182" i="40"/>
  <c r="BI378" i="40"/>
  <c r="BI57" i="40"/>
  <c r="BI198" i="40"/>
  <c r="BI290" i="40"/>
  <c r="BI347" i="40"/>
  <c r="BI50" i="40"/>
  <c r="BI106" i="40"/>
  <c r="BI184" i="40"/>
  <c r="BI274" i="40"/>
  <c r="BI6" i="40"/>
  <c r="BI381" i="40"/>
  <c r="BI60" i="40"/>
  <c r="BI207" i="40"/>
  <c r="BI114" i="40"/>
  <c r="BI192" i="40"/>
  <c r="BI156" i="40"/>
  <c r="BI307" i="40"/>
  <c r="BI341" i="40"/>
  <c r="BI252" i="40"/>
  <c r="BI255" i="40"/>
  <c r="BI14" i="40"/>
  <c r="BI216" i="40"/>
  <c r="BQ117" i="40"/>
  <c r="BQ265" i="40"/>
  <c r="BQ164" i="40"/>
  <c r="BQ361" i="40"/>
  <c r="BQ307" i="40"/>
  <c r="BQ58" i="40"/>
  <c r="BQ181" i="40"/>
  <c r="BQ325" i="40"/>
  <c r="BQ59" i="40"/>
  <c r="BQ201" i="40"/>
  <c r="BQ365" i="40"/>
  <c r="BQ152" i="40"/>
  <c r="BQ247" i="40"/>
  <c r="BQ245" i="40"/>
  <c r="BQ374" i="40"/>
  <c r="BQ283" i="40"/>
  <c r="BI178" i="40"/>
  <c r="BI217" i="40"/>
  <c r="BI259" i="40"/>
  <c r="BI368" i="40"/>
  <c r="BI174" i="40"/>
  <c r="BI359" i="40"/>
  <c r="BI39" i="40"/>
  <c r="BI10" i="40"/>
  <c r="BI119" i="40"/>
  <c r="BI245" i="40"/>
  <c r="BI282" i="40"/>
  <c r="BI179" i="40"/>
  <c r="BI45" i="40"/>
  <c r="BI311" i="40"/>
  <c r="BI122" i="40"/>
  <c r="BI280" i="40"/>
  <c r="BI314" i="40"/>
  <c r="BI365" i="40"/>
  <c r="BI18" i="40"/>
  <c r="BI147" i="40"/>
  <c r="BI329" i="40"/>
  <c r="BI98" i="40"/>
  <c r="BI173" i="40"/>
  <c r="BI159" i="40"/>
  <c r="BI137" i="40"/>
  <c r="BQ141" i="40"/>
  <c r="BQ284" i="40"/>
  <c r="BQ333" i="40"/>
  <c r="BQ145" i="40"/>
  <c r="BQ260" i="40"/>
  <c r="BQ25" i="40"/>
  <c r="BQ160" i="40"/>
  <c r="BQ366" i="40"/>
  <c r="BQ115" i="40"/>
  <c r="BQ287" i="40"/>
  <c r="BQ182" i="40"/>
  <c r="BQ354" i="40"/>
  <c r="BQ322" i="40"/>
  <c r="BQ86" i="40"/>
  <c r="BQ166" i="40"/>
  <c r="BQ315" i="40"/>
  <c r="BQ87" i="40"/>
  <c r="BQ254" i="40"/>
  <c r="BQ377" i="40"/>
  <c r="BQ139" i="40"/>
  <c r="BQ273" i="40"/>
  <c r="BQ263" i="40"/>
  <c r="BQ149" i="40"/>
  <c r="BQ281" i="40"/>
  <c r="BI331" i="40"/>
  <c r="BI34" i="40"/>
  <c r="BI77" i="40"/>
  <c r="BI181" i="40"/>
  <c r="BI28" i="40"/>
  <c r="BI128" i="40"/>
  <c r="BI224" i="40"/>
  <c r="BI285" i="40"/>
  <c r="BI356" i="40"/>
  <c r="BI154" i="40"/>
  <c r="BI164" i="40"/>
  <c r="BI335" i="40"/>
  <c r="BI41" i="40"/>
  <c r="BI185" i="40"/>
  <c r="BI22" i="40"/>
  <c r="BI131" i="40"/>
  <c r="BI300" i="40"/>
  <c r="BI183" i="40"/>
  <c r="BI283" i="40"/>
  <c r="BI326" i="40"/>
  <c r="BI223" i="40"/>
  <c r="BI5" i="40"/>
  <c r="BI81" i="40"/>
  <c r="BI134" i="40"/>
  <c r="BI241" i="40"/>
  <c r="BI204" i="40"/>
  <c r="BI349" i="40"/>
  <c r="BI47" i="40"/>
  <c r="BI110" i="40"/>
  <c r="BI226" i="40"/>
  <c r="BI249" i="40"/>
  <c r="BI209" i="40"/>
  <c r="BI206" i="40"/>
  <c r="BI113" i="40"/>
  <c r="BI215" i="40"/>
  <c r="BI73" i="40"/>
  <c r="BI373" i="40"/>
  <c r="BI78" i="40"/>
  <c r="BI201" i="40"/>
  <c r="BI257" i="40"/>
  <c r="BI340" i="40"/>
  <c r="BI89" i="40"/>
  <c r="BI95" i="40"/>
  <c r="BI228" i="40"/>
  <c r="BI61" i="40"/>
  <c r="BI151" i="40"/>
  <c r="BI210" i="40"/>
  <c r="BI117" i="40"/>
  <c r="BI157" i="40"/>
  <c r="BI336" i="40"/>
  <c r="BI166" i="40"/>
  <c r="BQ34" i="40"/>
  <c r="BQ339" i="40"/>
  <c r="BQ53" i="40"/>
  <c r="BQ20" i="40"/>
  <c r="BQ112" i="40"/>
  <c r="BQ205" i="40"/>
  <c r="BQ302" i="40"/>
  <c r="BQ113" i="40"/>
  <c r="BQ49" i="40"/>
  <c r="BQ226" i="40"/>
  <c r="BQ18" i="40"/>
  <c r="BQ12" i="40"/>
  <c r="BQ150" i="40"/>
  <c r="BQ300" i="40"/>
  <c r="BQ35" i="40"/>
  <c r="BQ208" i="40"/>
  <c r="BQ36" i="40"/>
  <c r="BQ134" i="40"/>
  <c r="BQ310" i="40"/>
  <c r="BQ194" i="40"/>
  <c r="BQ348" i="40"/>
  <c r="BQ349" i="40"/>
  <c r="BQ110" i="40"/>
  <c r="BQ237" i="40"/>
  <c r="BQ376" i="40"/>
  <c r="BQ125" i="40"/>
  <c r="BQ291" i="40"/>
  <c r="BQ3" i="40"/>
  <c r="BQ199" i="40"/>
  <c r="BQ321" i="40"/>
  <c r="BQ285" i="40"/>
  <c r="BQ198" i="40"/>
  <c r="BQ337" i="40"/>
  <c r="BI46" i="40"/>
  <c r="BI155" i="40"/>
  <c r="BI111" i="40"/>
  <c r="BI165" i="40"/>
  <c r="BI240" i="40"/>
  <c r="BI316" i="40"/>
  <c r="BI9" i="40"/>
  <c r="BI66" i="40"/>
  <c r="BI309" i="40"/>
  <c r="BI376" i="40"/>
  <c r="BI55" i="40"/>
  <c r="BI276" i="40"/>
  <c r="BI351" i="40"/>
  <c r="BI104" i="40"/>
  <c r="BI172" i="40"/>
  <c r="BI272" i="40"/>
  <c r="BI87" i="40"/>
  <c r="BI304" i="40"/>
  <c r="BI379" i="40"/>
  <c r="BI58" i="40"/>
  <c r="BI199" i="40"/>
  <c r="BI350" i="40"/>
  <c r="BI52" i="40"/>
  <c r="BI107" i="40"/>
  <c r="BI293" i="40"/>
  <c r="BI237" i="40"/>
  <c r="BI33" i="40"/>
  <c r="BI123" i="40"/>
  <c r="BI222" i="40"/>
  <c r="BI23" i="40"/>
  <c r="BI150" i="40"/>
  <c r="BI286" i="40"/>
  <c r="BI332" i="40"/>
  <c r="BI24" i="40"/>
  <c r="BV355" i="40"/>
  <c r="BX355" i="40" s="1"/>
  <c r="BV248" i="40"/>
  <c r="BX248" i="40" s="1"/>
  <c r="BV74" i="40"/>
  <c r="BX74" i="40" s="1"/>
  <c r="BV333" i="40"/>
  <c r="BX333" i="40" s="1"/>
  <c r="BV178" i="40"/>
  <c r="BX178" i="40" s="1"/>
  <c r="BV65" i="40"/>
  <c r="BX65" i="40" s="1"/>
  <c r="BV321" i="40"/>
  <c r="BX321" i="40" s="1"/>
  <c r="BV168" i="40"/>
  <c r="BX168" i="40" s="1"/>
  <c r="BV31" i="40"/>
  <c r="BX31" i="40" s="1"/>
  <c r="BV221" i="40"/>
  <c r="BX221" i="40" s="1"/>
  <c r="BV88" i="40"/>
  <c r="BX88" i="40" s="1"/>
  <c r="BV330" i="40"/>
  <c r="BX330" i="40" s="1"/>
  <c r="BV158" i="40"/>
  <c r="BX158" i="40" s="1"/>
  <c r="BV4" i="40"/>
  <c r="BX4" i="40" s="1"/>
  <c r="BV284" i="40"/>
  <c r="BX284" i="40" s="1"/>
  <c r="BV145" i="40"/>
  <c r="BX145" i="40" s="1"/>
  <c r="BV327" i="40"/>
  <c r="BX327" i="40" s="1"/>
  <c r="BV199" i="40"/>
  <c r="BX199" i="40" s="1"/>
  <c r="BV57" i="40"/>
  <c r="BX57" i="40" s="1"/>
  <c r="BV263" i="40"/>
  <c r="BX263" i="40" s="1"/>
  <c r="BV108" i="40"/>
  <c r="BX108" i="40" s="1"/>
  <c r="BV363" i="40"/>
  <c r="BX363" i="40" s="1"/>
  <c r="BV193" i="40"/>
  <c r="BX193" i="40" s="1"/>
  <c r="BV55" i="40"/>
  <c r="BX55" i="40" s="1"/>
  <c r="BV265" i="40"/>
  <c r="BX265" i="40" s="1"/>
  <c r="BV174" i="40"/>
  <c r="BX174" i="40" s="1"/>
  <c r="BV12" i="40"/>
  <c r="BX12" i="40" s="1"/>
  <c r="BV275" i="40"/>
  <c r="BX275" i="40" s="1"/>
  <c r="BV361" i="40"/>
  <c r="BX361" i="40" s="1"/>
  <c r="BV320" i="40"/>
  <c r="BX320" i="40" s="1"/>
  <c r="BV78" i="40"/>
  <c r="BX78" i="40" s="1"/>
  <c r="BV70" i="40"/>
  <c r="BX70" i="40" s="1"/>
  <c r="BV346" i="40"/>
  <c r="BX346" i="40" s="1"/>
  <c r="BV229" i="40"/>
  <c r="BX229" i="40" s="1"/>
  <c r="BV76" i="40"/>
  <c r="BX76" i="40" s="1"/>
  <c r="BV314" i="40"/>
  <c r="BX314" i="40" s="1"/>
  <c r="BV183" i="40"/>
  <c r="BX183" i="40" s="1"/>
  <c r="BV9" i="40"/>
  <c r="BX9" i="40" s="1"/>
  <c r="BV298" i="40"/>
  <c r="BX298" i="40" s="1"/>
  <c r="BV135" i="40"/>
  <c r="BX135" i="40" s="1"/>
  <c r="BV24" i="40"/>
  <c r="BX24" i="40" s="1"/>
  <c r="BV251" i="40"/>
  <c r="BX251" i="40" s="1"/>
  <c r="BV69" i="40"/>
  <c r="BX69" i="40" s="1"/>
  <c r="BV366" i="40"/>
  <c r="BX366" i="40" s="1"/>
  <c r="BV204" i="40"/>
  <c r="BX204" i="40" s="1"/>
  <c r="BV350" i="40"/>
  <c r="BX350" i="40" s="1"/>
  <c r="BV301" i="40"/>
  <c r="BX301" i="40" s="1"/>
  <c r="BV110" i="40"/>
  <c r="BX110" i="40" s="1"/>
  <c r="BV310" i="40"/>
  <c r="BX310" i="40" s="1"/>
  <c r="BV225" i="40"/>
  <c r="BX225" i="40" s="1"/>
  <c r="BV115" i="40"/>
  <c r="BX115" i="40" s="1"/>
  <c r="BV279" i="40"/>
  <c r="BX279" i="40" s="1"/>
  <c r="BV96" i="40"/>
  <c r="BX96" i="40" s="1"/>
  <c r="BV326" i="40"/>
  <c r="BX326" i="40" s="1"/>
  <c r="BV198" i="40"/>
  <c r="BX198" i="40" s="1"/>
  <c r="BV46" i="40"/>
  <c r="BX46" i="40" s="1"/>
  <c r="BV254" i="40"/>
  <c r="BX254" i="40" s="1"/>
  <c r="BV172" i="40"/>
  <c r="BX172" i="40" s="1"/>
  <c r="BV35" i="40"/>
  <c r="BX35" i="40" s="1"/>
  <c r="BV184" i="40"/>
  <c r="BX184" i="40" s="1"/>
  <c r="BV303" i="40"/>
  <c r="BX303" i="40" s="1"/>
  <c r="BV258" i="40"/>
  <c r="BX258" i="40" s="1"/>
  <c r="BV335" i="40"/>
  <c r="BX335" i="40" s="1"/>
  <c r="BV13" i="40"/>
  <c r="BX13" i="40" s="1"/>
  <c r="BV334" i="40"/>
  <c r="BX334" i="40" s="1"/>
  <c r="BV181" i="40"/>
  <c r="BX181" i="40" s="1"/>
  <c r="BV63" i="40"/>
  <c r="BX63" i="40" s="1"/>
  <c r="BV325" i="40"/>
  <c r="BX325" i="40" s="1"/>
  <c r="BV201" i="40"/>
  <c r="BX201" i="40" s="1"/>
  <c r="BV26" i="40"/>
  <c r="BX26" i="40" s="1"/>
  <c r="BV283" i="40"/>
  <c r="BX283" i="40" s="1"/>
  <c r="BV119" i="40"/>
  <c r="BX119" i="40" s="1"/>
  <c r="BV352" i="40"/>
  <c r="BX352" i="40" s="1"/>
  <c r="BV228" i="40"/>
  <c r="BX228" i="40" s="1"/>
  <c r="BV169" i="40"/>
  <c r="BX169" i="40" s="1"/>
  <c r="BV316" i="40"/>
  <c r="BX316" i="40" s="1"/>
  <c r="BV133" i="40"/>
  <c r="BX133" i="40" s="1"/>
  <c r="BV371" i="40"/>
  <c r="BX371" i="40" s="1"/>
  <c r="BV266" i="40"/>
  <c r="BX266" i="40" s="1"/>
  <c r="BV98" i="40"/>
  <c r="BX98" i="40" s="1"/>
  <c r="BV305" i="40"/>
  <c r="BX305" i="40" s="1"/>
  <c r="BV211" i="40"/>
  <c r="BX211" i="40" s="1"/>
  <c r="BV40" i="40"/>
  <c r="BX40" i="40" s="1"/>
  <c r="BV241" i="40"/>
  <c r="BX241" i="40" s="1"/>
  <c r="BV116" i="40"/>
  <c r="BX116" i="40" s="1"/>
  <c r="BV296" i="40"/>
  <c r="BX296" i="40" s="1"/>
  <c r="BV150" i="40"/>
  <c r="BX150" i="40" s="1"/>
  <c r="BV29" i="40"/>
  <c r="BX29" i="40" s="1"/>
  <c r="BV252" i="40"/>
  <c r="BX252" i="40" s="1"/>
  <c r="BV160" i="40"/>
  <c r="BX160" i="40" s="1"/>
  <c r="BV27" i="40"/>
  <c r="BX27" i="40" s="1"/>
  <c r="BV77" i="40"/>
  <c r="BX77" i="40" s="1"/>
  <c r="BV249" i="40"/>
  <c r="BX249" i="40" s="1"/>
  <c r="BV191" i="40"/>
  <c r="BX191" i="40" s="1"/>
  <c r="BV262" i="40"/>
  <c r="BX262" i="40" s="1"/>
  <c r="BV285" i="40"/>
  <c r="BX285" i="40" s="1"/>
  <c r="BV369" i="40"/>
  <c r="BX369" i="40" s="1"/>
  <c r="BV186" i="40"/>
  <c r="BX186" i="40" s="1"/>
  <c r="BV72" i="40"/>
  <c r="BX72" i="40" s="1"/>
  <c r="BV324" i="40"/>
  <c r="BX324" i="40" s="1"/>
  <c r="BV188" i="40"/>
  <c r="BX188" i="40" s="1"/>
  <c r="BV32" i="40"/>
  <c r="BX32" i="40" s="1"/>
  <c r="BV282" i="40"/>
  <c r="BX282" i="40" s="1"/>
  <c r="BV101" i="40"/>
  <c r="BX101" i="40" s="1"/>
  <c r="BV343" i="40"/>
  <c r="BX343" i="40" s="1"/>
  <c r="BV217" i="40"/>
  <c r="BX217" i="40" s="1"/>
  <c r="BV86" i="40"/>
  <c r="BX86" i="40" s="1"/>
  <c r="BV315" i="40"/>
  <c r="BX315" i="40" s="1"/>
  <c r="BV99" i="40"/>
  <c r="BX99" i="40" s="1"/>
  <c r="BV341" i="40"/>
  <c r="BX341" i="40" s="1"/>
  <c r="BV253" i="40"/>
  <c r="BX253" i="40" s="1"/>
  <c r="BV58" i="40"/>
  <c r="BX58" i="40" s="1"/>
  <c r="BV312" i="40"/>
  <c r="BX312" i="40" s="1"/>
  <c r="BV152" i="40"/>
  <c r="BX152" i="40" s="1"/>
  <c r="BV43" i="40"/>
  <c r="BX43" i="40" s="1"/>
  <c r="BV219" i="40"/>
  <c r="BX219" i="40" s="1"/>
  <c r="BV83" i="40"/>
  <c r="BX83" i="40" s="1"/>
  <c r="BV299" i="40"/>
  <c r="BX299" i="40" s="1"/>
  <c r="BV156" i="40"/>
  <c r="BX156" i="40" s="1"/>
  <c r="BV37" i="40"/>
  <c r="BX37" i="40" s="1"/>
  <c r="BV245" i="40"/>
  <c r="BX245" i="40" s="1"/>
  <c r="BV139" i="40"/>
  <c r="BX139" i="40" s="1"/>
  <c r="BV358" i="40"/>
  <c r="BX358" i="40" s="1"/>
  <c r="BV34" i="40"/>
  <c r="BX34" i="40" s="1"/>
  <c r="BV189" i="40"/>
  <c r="BX189" i="40" s="1"/>
  <c r="BV126" i="40"/>
  <c r="BX126" i="40" s="1"/>
  <c r="BV147" i="40"/>
  <c r="BX147" i="40" s="1"/>
  <c r="BV92" i="40"/>
  <c r="BX92" i="40" s="1"/>
  <c r="BV317" i="40"/>
  <c r="BX317" i="40" s="1"/>
  <c r="BV182" i="40"/>
  <c r="BX182" i="40" s="1"/>
  <c r="BV75" i="40"/>
  <c r="BX75" i="40" s="1"/>
  <c r="BV300" i="40"/>
  <c r="BX300" i="40" s="1"/>
  <c r="BV154" i="40"/>
  <c r="BX154" i="40" s="1"/>
  <c r="BV28" i="40"/>
  <c r="BX28" i="40" s="1"/>
  <c r="BV231" i="40"/>
  <c r="BX231" i="40" s="1"/>
  <c r="BV89" i="40"/>
  <c r="BX89" i="40" s="1"/>
  <c r="BV331" i="40"/>
  <c r="BX331" i="40" s="1"/>
  <c r="BV206" i="40"/>
  <c r="BX206" i="40" s="1"/>
  <c r="BV60" i="40"/>
  <c r="BX60" i="40" s="1"/>
  <c r="BV290" i="40"/>
  <c r="BX290" i="40" s="1"/>
  <c r="BV87" i="40"/>
  <c r="BX87" i="40" s="1"/>
  <c r="BV329" i="40"/>
  <c r="BX329" i="40" s="1"/>
  <c r="BV215" i="40"/>
  <c r="BX215" i="40" s="1"/>
  <c r="BV79" i="40"/>
  <c r="BX79" i="40" s="1"/>
  <c r="BV277" i="40"/>
  <c r="BX277" i="40" s="1"/>
  <c r="BV162" i="40"/>
  <c r="BX162" i="40" s="1"/>
  <c r="BV23" i="40"/>
  <c r="BX23" i="40" s="1"/>
  <c r="BV196" i="40"/>
  <c r="BX196" i="40" s="1"/>
  <c r="BV56" i="40"/>
  <c r="BX56" i="40" s="1"/>
  <c r="BV271" i="40"/>
  <c r="BX271" i="40" s="1"/>
  <c r="BV185" i="40"/>
  <c r="BX185" i="40" s="1"/>
  <c r="BV8" i="40"/>
  <c r="BX8" i="40" s="1"/>
  <c r="BV238" i="40"/>
  <c r="BX238" i="40" s="1"/>
  <c r="BV127" i="40"/>
  <c r="BX127" i="40" s="1"/>
  <c r="BV306" i="40"/>
  <c r="BX306" i="40" s="1"/>
  <c r="BV52" i="40"/>
  <c r="BX52" i="40" s="1"/>
  <c r="BV138" i="40"/>
  <c r="BX138" i="40" s="1"/>
  <c r="BV50" i="40"/>
  <c r="BX50" i="40" s="1"/>
  <c r="BV163" i="40"/>
  <c r="BX163" i="40" s="1"/>
  <c r="BV64" i="40"/>
  <c r="BX64" i="40" s="1"/>
  <c r="BV295" i="40"/>
  <c r="BX295" i="40" s="1"/>
  <c r="BV146" i="40"/>
  <c r="BX146" i="40" s="1"/>
  <c r="BV10" i="40"/>
  <c r="BX10" i="40" s="1"/>
  <c r="BV256" i="40"/>
  <c r="BX256" i="40" s="1"/>
  <c r="BV136" i="40"/>
  <c r="BX136" i="40" s="1"/>
  <c r="BV353" i="40"/>
  <c r="BX353" i="40" s="1"/>
  <c r="BV220" i="40"/>
  <c r="BX220" i="40" s="1"/>
  <c r="BV84" i="40"/>
  <c r="BX84" i="40" s="1"/>
  <c r="BV308" i="40"/>
  <c r="BX308" i="40" s="1"/>
  <c r="BV207" i="40"/>
  <c r="BX207" i="40" s="1"/>
  <c r="BV81" i="40"/>
  <c r="BX81" i="40" s="1"/>
  <c r="BV304" i="40"/>
  <c r="BX304" i="40" s="1"/>
  <c r="BV66" i="40"/>
  <c r="BX66" i="40" s="1"/>
  <c r="BV374" i="40"/>
  <c r="BX374" i="40" s="1"/>
  <c r="BV214" i="40"/>
  <c r="BX214" i="40" s="1"/>
  <c r="BV41" i="40"/>
  <c r="BX41" i="40" s="1"/>
  <c r="BV267" i="40"/>
  <c r="BX267" i="40" s="1"/>
  <c r="BV200" i="40"/>
  <c r="BX200" i="40" s="1"/>
  <c r="BV379" i="40"/>
  <c r="BX379" i="40" s="1"/>
  <c r="BV151" i="40"/>
  <c r="BX151" i="40" s="1"/>
  <c r="BV68" i="40"/>
  <c r="BX68" i="40" s="1"/>
  <c r="BV260" i="40"/>
  <c r="BX260" i="40" s="1"/>
  <c r="BV141" i="40"/>
  <c r="BX141" i="40" s="1"/>
  <c r="BV357" i="40"/>
  <c r="BX357" i="40" s="1"/>
  <c r="BV233" i="40"/>
  <c r="BX233" i="40" s="1"/>
  <c r="BV122" i="40"/>
  <c r="BX122" i="40" s="1"/>
  <c r="BV236" i="40"/>
  <c r="BX236" i="40" s="1"/>
  <c r="BV367" i="40"/>
  <c r="BX367" i="40" s="1"/>
  <c r="BV17" i="40"/>
  <c r="BX17" i="40" s="1"/>
  <c r="BV153" i="40"/>
  <c r="BX153" i="40" s="1"/>
  <c r="BV104" i="40"/>
  <c r="BX104" i="40" s="1"/>
  <c r="BV11" i="40"/>
  <c r="BX11" i="40" s="1"/>
  <c r="BV318" i="40"/>
  <c r="BX318" i="40" s="1"/>
  <c r="BV197" i="40"/>
  <c r="BX197" i="40" s="1"/>
  <c r="BV39" i="40"/>
  <c r="BX39" i="40" s="1"/>
  <c r="BV269" i="40"/>
  <c r="BX269" i="40" s="1"/>
  <c r="BV102" i="40"/>
  <c r="BX102" i="40" s="1"/>
  <c r="BV381" i="40"/>
  <c r="BX381" i="40" s="1"/>
  <c r="BV209" i="40"/>
  <c r="BX209" i="40" s="1"/>
  <c r="BV112" i="40"/>
  <c r="BX112" i="40" s="1"/>
  <c r="BV319" i="40"/>
  <c r="BX319" i="40" s="1"/>
  <c r="BV161" i="40"/>
  <c r="BX161" i="40" s="1"/>
  <c r="BV20" i="40"/>
  <c r="BX20" i="40" s="1"/>
  <c r="BV286" i="40"/>
  <c r="BX286" i="40" s="1"/>
  <c r="BV59" i="40"/>
  <c r="BX59" i="40" s="1"/>
  <c r="BV328" i="40"/>
  <c r="BX328" i="40" s="1"/>
  <c r="BV155" i="40"/>
  <c r="BX155" i="40" s="1"/>
  <c r="BV18" i="40"/>
  <c r="BX18" i="40" s="1"/>
  <c r="BV280" i="40"/>
  <c r="BX280" i="40" s="1"/>
  <c r="BV143" i="40"/>
  <c r="BX143" i="40" s="1"/>
  <c r="BV373" i="40"/>
  <c r="BX373" i="40" s="1"/>
  <c r="BV159" i="40"/>
  <c r="BX159" i="40" s="1"/>
  <c r="BV30" i="40"/>
  <c r="BX30" i="40" s="1"/>
  <c r="BV278" i="40"/>
  <c r="BX278" i="40" s="1"/>
  <c r="BV129" i="40"/>
  <c r="BX129" i="40" s="1"/>
  <c r="BV364" i="40"/>
  <c r="BX364" i="40" s="1"/>
  <c r="BV210" i="40"/>
  <c r="BX210" i="40" s="1"/>
  <c r="BV105" i="40"/>
  <c r="BX105" i="40" s="1"/>
  <c r="BV190" i="40"/>
  <c r="BX190" i="40" s="1"/>
  <c r="BV292" i="40"/>
  <c r="BX292" i="40" s="1"/>
  <c r="BV247" i="40"/>
  <c r="BX247" i="40" s="1"/>
  <c r="BV120" i="40"/>
  <c r="BX120" i="40" s="1"/>
  <c r="BV49" i="40"/>
  <c r="BX49" i="40" s="1"/>
  <c r="BV257" i="40"/>
  <c r="BX257" i="40" s="1"/>
  <c r="BV259" i="40"/>
  <c r="BX259" i="40" s="1"/>
  <c r="BV137" i="40"/>
  <c r="BX137" i="40" s="1"/>
  <c r="BV33" i="40"/>
  <c r="BX33" i="40" s="1"/>
  <c r="BV243" i="40"/>
  <c r="BX243" i="40" s="1"/>
  <c r="BV90" i="40"/>
  <c r="BX90" i="40" s="1"/>
  <c r="BV344" i="40"/>
  <c r="BX344" i="40" s="1"/>
  <c r="BV180" i="40"/>
  <c r="BX180" i="40" s="1"/>
  <c r="BV61" i="40"/>
  <c r="BX61" i="40" s="1"/>
  <c r="BV291" i="40"/>
  <c r="BX291" i="40" s="1"/>
  <c r="BV173" i="40"/>
  <c r="BX173" i="40" s="1"/>
  <c r="BV15" i="40"/>
  <c r="BX15" i="40" s="1"/>
  <c r="BV273" i="40"/>
  <c r="BX273" i="40" s="1"/>
  <c r="BV80" i="40"/>
  <c r="BX80" i="40" s="1"/>
  <c r="BV313" i="40"/>
  <c r="BX313" i="40" s="1"/>
  <c r="BV176" i="40"/>
  <c r="BX176" i="40" s="1"/>
  <c r="BV372" i="40"/>
  <c r="BX372" i="40" s="1"/>
  <c r="BV224" i="40"/>
  <c r="BX224" i="40" s="1"/>
  <c r="BV131" i="40"/>
  <c r="BX131" i="40" s="1"/>
  <c r="BV339" i="40"/>
  <c r="BX339" i="40" s="1"/>
  <c r="BV205" i="40"/>
  <c r="BX205" i="40" s="1"/>
  <c r="BV38" i="40"/>
  <c r="BX38" i="40" s="1"/>
  <c r="BV244" i="40"/>
  <c r="BX244" i="40" s="1"/>
  <c r="BV124" i="40"/>
  <c r="BX124" i="40" s="1"/>
  <c r="BV348" i="40"/>
  <c r="BX348" i="40" s="1"/>
  <c r="BV232" i="40"/>
  <c r="BX232" i="40" s="1"/>
  <c r="BV93" i="40"/>
  <c r="BX93" i="40" s="1"/>
  <c r="BV194" i="40"/>
  <c r="BX194" i="40" s="1"/>
  <c r="BV195" i="40"/>
  <c r="BX195" i="40" s="1"/>
  <c r="BV349" i="40"/>
  <c r="BX349" i="40" s="1"/>
  <c r="BV337" i="40"/>
  <c r="BX337" i="40" s="1"/>
  <c r="BV171" i="40"/>
  <c r="BX171" i="40" s="1"/>
  <c r="M49" i="40"/>
  <c r="BV272" i="40"/>
  <c r="BX272" i="40" s="1"/>
  <c r="BV125" i="40"/>
  <c r="BX125" i="40" s="1"/>
  <c r="BV3" i="40"/>
  <c r="BX3" i="40" s="1"/>
  <c r="BV261" i="40"/>
  <c r="BX261" i="40" s="1"/>
  <c r="BV71" i="40"/>
  <c r="BX71" i="40" s="1"/>
  <c r="BV332" i="40"/>
  <c r="BX332" i="40" s="1"/>
  <c r="BV164" i="40"/>
  <c r="BX164" i="40" s="1"/>
  <c r="BV82" i="40"/>
  <c r="BX82" i="40" s="1"/>
  <c r="BV288" i="40"/>
  <c r="BX288" i="40" s="1"/>
  <c r="BV134" i="40"/>
  <c r="BX134" i="40" s="1"/>
  <c r="BV22" i="40"/>
  <c r="BX22" i="40" s="1"/>
  <c r="BV289" i="40"/>
  <c r="BX289" i="40" s="1"/>
  <c r="BV19" i="40"/>
  <c r="BX19" i="40" s="1"/>
  <c r="BV294" i="40"/>
  <c r="BX294" i="40" s="1"/>
  <c r="BV165" i="40"/>
  <c r="BX165" i="40" s="1"/>
  <c r="BV377" i="40"/>
  <c r="BX377" i="40" s="1"/>
  <c r="BV234" i="40"/>
  <c r="BX234" i="40" s="1"/>
  <c r="BV167" i="40"/>
  <c r="BX167" i="40" s="1"/>
  <c r="BV376" i="40"/>
  <c r="BX376" i="40" s="1"/>
  <c r="BV142" i="40"/>
  <c r="BX142" i="40" s="1"/>
  <c r="BV25" i="40"/>
  <c r="BX25" i="40" s="1"/>
  <c r="BV287" i="40"/>
  <c r="BX287" i="40" s="1"/>
  <c r="BV117" i="40"/>
  <c r="BX117" i="40" s="1"/>
  <c r="BV336" i="40"/>
  <c r="BX336" i="40" s="1"/>
  <c r="BV187" i="40"/>
  <c r="BX187" i="40" s="1"/>
  <c r="BV44" i="40"/>
  <c r="BX44" i="40" s="1"/>
  <c r="BV45" i="40"/>
  <c r="BX45" i="40" s="1"/>
  <c r="BV140" i="40"/>
  <c r="BX140" i="40" s="1"/>
  <c r="BV293" i="40"/>
  <c r="BX293" i="40" s="1"/>
  <c r="BV268" i="40"/>
  <c r="BX268" i="40" s="1"/>
  <c r="BV380" i="40"/>
  <c r="BX380" i="40" s="1"/>
  <c r="BV246" i="40"/>
  <c r="BX246" i="40" s="1"/>
  <c r="BV202" i="40"/>
  <c r="BX202" i="40" s="1"/>
  <c r="BV354" i="40"/>
  <c r="BX354" i="40" s="1"/>
  <c r="BV237" i="40"/>
  <c r="BX237" i="40" s="1"/>
  <c r="BV73" i="40"/>
  <c r="BX73" i="40" s="1"/>
  <c r="BV378" i="40"/>
  <c r="BX378" i="40" s="1"/>
  <c r="BV177" i="40"/>
  <c r="BX177" i="40" s="1"/>
  <c r="BV21" i="40"/>
  <c r="BX21" i="40" s="1"/>
  <c r="BV276" i="40"/>
  <c r="BX276" i="40" s="1"/>
  <c r="BV166" i="40"/>
  <c r="BX166" i="40" s="1"/>
  <c r="BV351" i="40"/>
  <c r="BX351" i="40" s="1"/>
  <c r="BV235" i="40"/>
  <c r="BX235" i="40" s="1"/>
  <c r="BV14" i="40"/>
  <c r="BX14" i="40" s="1"/>
  <c r="BV297" i="40"/>
  <c r="BX297" i="40" s="1"/>
  <c r="BV203" i="40"/>
  <c r="BX203" i="40" s="1"/>
  <c r="BV340" i="40"/>
  <c r="BX340" i="40" s="1"/>
  <c r="BV212" i="40"/>
  <c r="BX212" i="40" s="1"/>
  <c r="BV121" i="40"/>
  <c r="BX121" i="40" s="1"/>
  <c r="BV307" i="40"/>
  <c r="BX307" i="40" s="1"/>
  <c r="BV130" i="40"/>
  <c r="BX130" i="40" s="1"/>
  <c r="BV359" i="40"/>
  <c r="BX359" i="40" s="1"/>
  <c r="BV255" i="40"/>
  <c r="BX255" i="40" s="1"/>
  <c r="BV107" i="40"/>
  <c r="BX107" i="40" s="1"/>
  <c r="BV375" i="40"/>
  <c r="BX375" i="40" s="1"/>
  <c r="BV192" i="40"/>
  <c r="BX192" i="40" s="1"/>
  <c r="BV67" i="40"/>
  <c r="BX67" i="40" s="1"/>
  <c r="BV36" i="40"/>
  <c r="BX36" i="40" s="1"/>
  <c r="BV51" i="40"/>
  <c r="BX51" i="40" s="1"/>
  <c r="BV128" i="40"/>
  <c r="BX128" i="40" s="1"/>
  <c r="BV149" i="40"/>
  <c r="BX149" i="40" s="1"/>
  <c r="BV213" i="40"/>
  <c r="BX213" i="40" s="1"/>
  <c r="BV264" i="40"/>
  <c r="BX264" i="40" s="1"/>
  <c r="BV103" i="40"/>
  <c r="BX103" i="40" s="1"/>
  <c r="BV360" i="40"/>
  <c r="BX360" i="40" s="1"/>
  <c r="BV239" i="40"/>
  <c r="BX239" i="40" s="1"/>
  <c r="BV62" i="40"/>
  <c r="BX62" i="40" s="1"/>
  <c r="BV311" i="40"/>
  <c r="BX311" i="40" s="1"/>
  <c r="BV179" i="40"/>
  <c r="BX179" i="40" s="1"/>
  <c r="BV16" i="40"/>
  <c r="BX16" i="40" s="1"/>
  <c r="BV226" i="40"/>
  <c r="BX226" i="40" s="1"/>
  <c r="BV114" i="40"/>
  <c r="BX114" i="40" s="1"/>
  <c r="BV368" i="40"/>
  <c r="BX368" i="40" s="1"/>
  <c r="BV218" i="40"/>
  <c r="BX218" i="40" s="1"/>
  <c r="BV42" i="40"/>
  <c r="BX42" i="40" s="1"/>
  <c r="BV281" i="40"/>
  <c r="BX281" i="40" s="1"/>
  <c r="BV144" i="40"/>
  <c r="BX144" i="40" s="1"/>
  <c r="BV365" i="40"/>
  <c r="BX365" i="40" s="1"/>
  <c r="BV227" i="40"/>
  <c r="BX227" i="40" s="1"/>
  <c r="BV109" i="40"/>
  <c r="BX109" i="40" s="1"/>
  <c r="BV309" i="40"/>
  <c r="BX309" i="40" s="1"/>
  <c r="BV157" i="40"/>
  <c r="BX157" i="40" s="1"/>
  <c r="BV370" i="40"/>
  <c r="BX370" i="40" s="1"/>
  <c r="BV242" i="40"/>
  <c r="BX242" i="40" s="1"/>
  <c r="BV95" i="40"/>
  <c r="BX95" i="40" s="1"/>
  <c r="BV323" i="40"/>
  <c r="BX323" i="40" s="1"/>
  <c r="BV208" i="40"/>
  <c r="BX208" i="40" s="1"/>
  <c r="BV53" i="40"/>
  <c r="BX53" i="40" s="1"/>
  <c r="BV111" i="40"/>
  <c r="BX111" i="40" s="1"/>
  <c r="BV6" i="40"/>
  <c r="BX6" i="40" s="1"/>
  <c r="BV7" i="40"/>
  <c r="BX7" i="40" s="1"/>
  <c r="BV106" i="40"/>
  <c r="BX106" i="40" s="1"/>
  <c r="BV175" i="40"/>
  <c r="BX175" i="40" s="1"/>
  <c r="BV230" i="40"/>
  <c r="BX230" i="40" s="1"/>
  <c r="BV5" i="40"/>
  <c r="BX5" i="40" s="1"/>
  <c r="BV148" i="40"/>
  <c r="BX148" i="40" s="1"/>
  <c r="BV91" i="40"/>
  <c r="BX91" i="40" s="1"/>
  <c r="BV270" i="40"/>
  <c r="BX270" i="40" s="1"/>
  <c r="BV48" i="40"/>
  <c r="BX48" i="40" s="1"/>
  <c r="BV345" i="40"/>
  <c r="BX345" i="40" s="1"/>
  <c r="BV132" i="40"/>
  <c r="BX132" i="40" s="1"/>
  <c r="BV356" i="40"/>
  <c r="BX356" i="40" s="1"/>
  <c r="BV222" i="40"/>
  <c r="BX222" i="40" s="1"/>
  <c r="BV362" i="40"/>
  <c r="BX362" i="40" s="1"/>
  <c r="BV54" i="40"/>
  <c r="BX54" i="40" s="1"/>
  <c r="BV85" i="40"/>
  <c r="BX85" i="40" s="1"/>
  <c r="BV223" i="40"/>
  <c r="BX223" i="40" s="1"/>
  <c r="BV347" i="40"/>
  <c r="BX347" i="40" s="1"/>
  <c r="BV322" i="40"/>
  <c r="BX322" i="40" s="1"/>
  <c r="BV97" i="40"/>
  <c r="BX97" i="40" s="1"/>
  <c r="BV123" i="40"/>
  <c r="BX123" i="40" s="1"/>
  <c r="BV170" i="40"/>
  <c r="BX170" i="40" s="1"/>
  <c r="BV274" i="40"/>
  <c r="BX274" i="40" s="1"/>
  <c r="BV94" i="40"/>
  <c r="BX94" i="40" s="1"/>
  <c r="BV47" i="40"/>
  <c r="BX47" i="40" s="1"/>
  <c r="BV118" i="40"/>
  <c r="BX118" i="40" s="1"/>
  <c r="BV250" i="40"/>
  <c r="BX250" i="40" s="1"/>
  <c r="BV338" i="40"/>
  <c r="BX338" i="40" s="1"/>
  <c r="BV100" i="40"/>
  <c r="BX100" i="40" s="1"/>
  <c r="BV216" i="40"/>
  <c r="BX216" i="40" s="1"/>
  <c r="BV2" i="40"/>
  <c r="BX2" i="40" s="1"/>
  <c r="BV342" i="40"/>
  <c r="BX342" i="40" s="1"/>
  <c r="BV113" i="40"/>
  <c r="BX113" i="40" s="1"/>
  <c r="BV240" i="40"/>
  <c r="BX240" i="40" s="1"/>
  <c r="BV302" i="40"/>
  <c r="BX302" i="40" s="1"/>
  <c r="BQ37" i="40"/>
  <c r="BQ359" i="40"/>
  <c r="BQ40" i="40"/>
  <c r="BQ132" i="40"/>
  <c r="BQ320" i="40"/>
  <c r="BQ85" i="40"/>
  <c r="BQ89" i="40"/>
  <c r="BQ253" i="40"/>
  <c r="BQ32" i="40"/>
  <c r="BQ17" i="40"/>
  <c r="BQ188" i="40"/>
  <c r="BQ301" i="40"/>
  <c r="BQ116" i="40"/>
  <c r="BQ174" i="40"/>
  <c r="BQ66" i="40"/>
  <c r="BQ176" i="40"/>
  <c r="BQ299" i="40"/>
  <c r="BQ222" i="40"/>
  <c r="BQ364" i="40"/>
  <c r="BQ373" i="40"/>
  <c r="BQ121" i="40"/>
  <c r="BQ233" i="40"/>
  <c r="BQ381" i="40"/>
  <c r="BQ129" i="40"/>
  <c r="BQ262" i="40"/>
  <c r="BQ39" i="40"/>
  <c r="BQ186" i="40"/>
  <c r="BQ335" i="40"/>
  <c r="BQ275" i="40"/>
  <c r="BQ228" i="40"/>
  <c r="BQ329" i="40"/>
  <c r="BI25" i="40"/>
  <c r="BI160" i="40"/>
  <c r="BI214" i="40"/>
  <c r="BI338" i="40"/>
  <c r="BI17" i="40"/>
  <c r="BI101" i="40"/>
  <c r="BI334" i="40"/>
  <c r="BI38" i="40"/>
  <c r="BI190" i="40"/>
  <c r="BI242" i="40"/>
  <c r="BI295" i="40"/>
  <c r="BI37" i="40"/>
  <c r="BI84" i="40"/>
  <c r="BI220" i="40"/>
  <c r="BI262" i="40"/>
  <c r="BI371" i="40"/>
  <c r="BI175" i="40"/>
  <c r="BI330" i="40"/>
  <c r="BI43" i="40"/>
  <c r="BI167" i="40"/>
  <c r="BI318" i="40"/>
  <c r="BI13" i="40"/>
  <c r="BI120" i="40"/>
  <c r="BI7" i="40"/>
  <c r="BI82" i="40"/>
  <c r="BI135" i="40"/>
  <c r="BI205" i="40"/>
  <c r="BI352" i="40"/>
  <c r="BI15" i="40"/>
  <c r="M48" i="40"/>
  <c r="BY326" i="40" s="1"/>
  <c r="BQ73" i="40"/>
  <c r="BQ75" i="40"/>
  <c r="BQ4" i="40"/>
  <c r="BQ63" i="40"/>
  <c r="BQ175" i="40"/>
  <c r="BQ118" i="40"/>
  <c r="BQ345" i="40"/>
  <c r="BQ109" i="40"/>
  <c r="BQ131" i="40"/>
  <c r="BQ286" i="40"/>
  <c r="BQ51" i="40"/>
  <c r="BQ21" i="40"/>
  <c r="BQ193" i="40"/>
  <c r="BQ280" i="40"/>
  <c r="BQ80" i="40"/>
  <c r="BQ239" i="40"/>
  <c r="BQ65" i="40"/>
  <c r="BQ163" i="40"/>
  <c r="BQ306" i="40"/>
  <c r="BQ229" i="40"/>
  <c r="BQ372" i="40"/>
  <c r="BQ375" i="40"/>
  <c r="BQ124" i="40"/>
  <c r="BQ241" i="40"/>
  <c r="BQ14" i="40"/>
  <c r="BQ151" i="40"/>
  <c r="BQ277" i="40"/>
  <c r="BQ74" i="40"/>
  <c r="BQ195" i="40"/>
  <c r="BQ331" i="40"/>
  <c r="BQ290" i="40"/>
  <c r="BQ204" i="40"/>
  <c r="BQ362" i="40"/>
  <c r="BI112" i="40"/>
  <c r="BI231" i="40"/>
  <c r="BI267" i="40"/>
  <c r="BI20" i="40"/>
  <c r="BI264" i="40"/>
  <c r="BI30" i="40"/>
  <c r="BI250" i="40"/>
  <c r="BI88" i="40"/>
  <c r="BI129" i="40"/>
  <c r="BI236" i="40"/>
  <c r="BI176" i="40"/>
  <c r="BI266" i="40"/>
  <c r="BI344" i="40"/>
  <c r="BI42" i="40"/>
  <c r="BI79" i="40"/>
  <c r="BI132" i="40"/>
  <c r="BI229" i="40"/>
  <c r="BI305" i="40"/>
  <c r="BI374" i="40"/>
  <c r="BI327" i="40"/>
  <c r="BI51" i="40"/>
  <c r="BI4" i="40"/>
  <c r="BI187" i="40"/>
  <c r="BI227" i="40"/>
  <c r="BI291" i="40"/>
  <c r="BI62" i="40"/>
  <c r="BI152" i="40"/>
  <c r="BI211" i="40"/>
  <c r="BI357" i="40"/>
  <c r="BI99" i="40"/>
  <c r="BQ216" i="40"/>
  <c r="BQ328" i="40"/>
  <c r="BQ282" i="40"/>
  <c r="BQ257" i="40"/>
  <c r="BQ378" i="40"/>
  <c r="BQ137" i="40"/>
  <c r="BQ274" i="40"/>
  <c r="BQ2" i="40"/>
  <c r="K51" i="40" s="1"/>
  <c r="BQ138" i="40"/>
  <c r="BQ269" i="40"/>
  <c r="BQ48" i="40"/>
  <c r="BQ196" i="40"/>
  <c r="BQ340" i="40"/>
  <c r="BQ305" i="40"/>
  <c r="BQ221" i="40"/>
  <c r="BQ342" i="40"/>
  <c r="BI342" i="40"/>
  <c r="BI90" i="40"/>
  <c r="BI170" i="40"/>
  <c r="BI319" i="40"/>
  <c r="BI35" i="40"/>
  <c r="BI141" i="40"/>
  <c r="BI301" i="40"/>
  <c r="BI367" i="40"/>
  <c r="BI72" i="40"/>
  <c r="BI287" i="40"/>
  <c r="BI93" i="40"/>
  <c r="BI85" i="40"/>
  <c r="BI144" i="40"/>
  <c r="BI372" i="40"/>
  <c r="BI202" i="40"/>
  <c r="BI260" i="40"/>
  <c r="BI343" i="40"/>
  <c r="BI96" i="40"/>
  <c r="BI189" i="40"/>
  <c r="BI281" i="40"/>
  <c r="BI86" i="40"/>
  <c r="BI186" i="40"/>
  <c r="BI315" i="40"/>
  <c r="BI36" i="40"/>
  <c r="BI124" i="40"/>
  <c r="BI298" i="40"/>
  <c r="BI358" i="40"/>
  <c r="BI321" i="40"/>
  <c r="BI366" i="40"/>
  <c r="BI360" i="40"/>
  <c r="BQ127" i="40"/>
  <c r="BQ33" i="40"/>
  <c r="BQ267" i="40"/>
  <c r="BQ330" i="40"/>
  <c r="BQ70" i="40"/>
  <c r="BQ293" i="40"/>
  <c r="BQ81" i="40"/>
  <c r="BQ177" i="40"/>
  <c r="BQ347" i="40"/>
  <c r="BQ227" i="40"/>
  <c r="BQ235" i="40"/>
  <c r="BQ7" i="40"/>
  <c r="BQ165" i="40"/>
  <c r="BQ266" i="40"/>
  <c r="BQ16" i="40"/>
  <c r="BQ154" i="40"/>
  <c r="BQ295" i="40"/>
  <c r="BQ60" i="40"/>
  <c r="BQ172" i="40"/>
  <c r="BQ356" i="40"/>
  <c r="BQ324" i="40"/>
  <c r="BQ234" i="40"/>
  <c r="BQ358" i="40"/>
  <c r="BI303" i="40"/>
  <c r="BI345" i="40"/>
  <c r="BI102" i="40"/>
  <c r="BI339" i="40"/>
  <c r="BI12" i="40"/>
  <c r="BI69" i="40"/>
  <c r="BI377" i="40"/>
  <c r="BI56" i="40"/>
  <c r="BI195" i="40"/>
  <c r="BI105" i="40"/>
  <c r="BI302" i="40"/>
  <c r="BI3" i="40"/>
  <c r="BI177" i="40"/>
  <c r="BI191" i="40"/>
  <c r="BI380" i="40"/>
  <c r="BI59" i="40"/>
  <c r="BI145" i="40"/>
  <c r="BI355" i="40"/>
  <c r="BI108" i="40"/>
  <c r="BI194" i="40"/>
  <c r="BI243" i="40"/>
  <c r="BI279" i="40"/>
  <c r="BI136" i="40"/>
  <c r="BI213" i="40"/>
  <c r="BI299" i="40"/>
  <c r="BI292" i="40"/>
  <c r="BI284" i="40"/>
  <c r="BQ78" i="40"/>
  <c r="BQ61" i="40"/>
  <c r="BQ62" i="40"/>
  <c r="BQ153" i="40"/>
  <c r="BQ314" i="40"/>
  <c r="BQ82" i="40"/>
  <c r="BQ161" i="40"/>
  <c r="BQ13" i="40"/>
  <c r="BQ156" i="40"/>
  <c r="BQ41" i="40"/>
  <c r="BQ168" i="40"/>
  <c r="BQ352" i="40"/>
  <c r="BQ94" i="40"/>
  <c r="BQ298" i="40"/>
  <c r="BQ55" i="40"/>
  <c r="BQ220" i="40"/>
  <c r="BQ370" i="40"/>
  <c r="BQ242" i="40"/>
  <c r="BQ250" i="40"/>
  <c r="BQ15" i="40"/>
  <c r="BQ157" i="40"/>
  <c r="BQ311" i="40"/>
  <c r="BQ28" i="40"/>
  <c r="BQ173" i="40"/>
  <c r="BQ326" i="40"/>
  <c r="BQ88" i="40"/>
  <c r="BQ202" i="40"/>
  <c r="BQ371" i="40"/>
  <c r="BQ338" i="40"/>
  <c r="BQ251" i="40"/>
  <c r="BI76" i="40"/>
  <c r="BI138" i="40"/>
  <c r="BI219" i="40"/>
  <c r="BI53" i="40"/>
  <c r="BI270" i="40"/>
  <c r="BI354" i="40"/>
  <c r="BI21" i="40"/>
  <c r="BI146" i="40"/>
  <c r="BI26" i="40"/>
  <c r="BI247" i="40"/>
  <c r="BI8" i="40"/>
  <c r="BI118" i="40"/>
  <c r="BI230" i="40"/>
  <c r="BI265" i="40"/>
  <c r="BI333" i="40"/>
  <c r="BI44" i="40"/>
  <c r="BI83" i="40"/>
  <c r="BI239" i="40"/>
  <c r="BI306" i="40"/>
  <c r="BI121" i="40"/>
  <c r="BI269" i="40"/>
  <c r="BI188" i="40"/>
  <c r="BI68" i="40"/>
  <c r="BI153" i="40"/>
  <c r="BI234" i="40"/>
  <c r="BI163" i="40"/>
  <c r="BI212" i="40"/>
  <c r="BI196" i="40"/>
  <c r="BI278" i="40"/>
  <c r="BI225" i="40"/>
  <c r="BI268" i="40"/>
  <c r="BQ57" i="40"/>
  <c r="BQ101" i="40"/>
  <c r="BQ102" i="40"/>
  <c r="BQ313" i="40"/>
  <c r="BQ343" i="40"/>
  <c r="BQ84" i="40"/>
  <c r="BQ183" i="40"/>
  <c r="BQ246" i="40"/>
  <c r="BQ31" i="40"/>
  <c r="BQ332" i="40"/>
  <c r="BQ142" i="40"/>
  <c r="BQ52" i="40"/>
  <c r="BQ231" i="40"/>
  <c r="BQ344" i="40"/>
  <c r="BQ106" i="40"/>
  <c r="BQ323" i="40"/>
  <c r="BQ83" i="40"/>
  <c r="BQ249" i="40"/>
  <c r="BQ369" i="40"/>
  <c r="BQ268" i="40"/>
  <c r="BQ256" i="40"/>
  <c r="BQ27" i="40"/>
  <c r="BQ192" i="40"/>
  <c r="BQ304" i="40"/>
  <c r="BQ26" i="40"/>
  <c r="BQ190" i="40"/>
  <c r="BQ318" i="40"/>
  <c r="BQ100" i="40"/>
  <c r="BQ223" i="40"/>
  <c r="BQ380" i="40"/>
  <c r="BQ334" i="40"/>
  <c r="BI16" i="40"/>
  <c r="BI218" i="40"/>
  <c r="BI323" i="40"/>
  <c r="BI256" i="40"/>
  <c r="BI161" i="40"/>
  <c r="BI261" i="40"/>
  <c r="BI40" i="40"/>
  <c r="BI115" i="40"/>
  <c r="BI253" i="40"/>
  <c r="BI11" i="40"/>
  <c r="BI130" i="40"/>
  <c r="BI244" i="40"/>
  <c r="BI297" i="40"/>
  <c r="BI275" i="40"/>
  <c r="BI48" i="40"/>
  <c r="BI197" i="40"/>
  <c r="BI294" i="40"/>
  <c r="BI2" i="40"/>
  <c r="I51" i="40" s="1"/>
  <c r="BI80" i="40"/>
  <c r="BI133" i="40"/>
  <c r="BI369" i="40"/>
  <c r="BI200" i="40"/>
  <c r="BI308" i="40"/>
  <c r="BI328" i="40"/>
  <c r="BI97" i="40"/>
  <c r="BI271" i="40"/>
  <c r="BI193" i="40"/>
  <c r="C37" i="4"/>
  <c r="C39" i="4" s="1"/>
  <c r="C21" i="4"/>
  <c r="B5" i="41" s="1"/>
  <c r="B14" i="41" s="1"/>
  <c r="D37" i="4"/>
  <c r="D39" i="4" s="1"/>
  <c r="D21" i="4"/>
  <c r="C5" i="41" s="1"/>
  <c r="C14" i="41" s="1"/>
  <c r="C15" i="41" l="1"/>
  <c r="L331" i="41"/>
  <c r="N331" i="41" s="1"/>
  <c r="L362" i="41"/>
  <c r="N362" i="41" s="1"/>
  <c r="L381" i="41"/>
  <c r="N381" i="41" s="1"/>
  <c r="L309" i="41"/>
  <c r="N309" i="41" s="1"/>
  <c r="L334" i="41"/>
  <c r="N334" i="41" s="1"/>
  <c r="L359" i="41"/>
  <c r="N359" i="41" s="1"/>
  <c r="L378" i="41"/>
  <c r="N378" i="41" s="1"/>
  <c r="L306" i="41"/>
  <c r="N306" i="41" s="1"/>
  <c r="L232" i="41"/>
  <c r="N232" i="41" s="1"/>
  <c r="L263" i="41"/>
  <c r="N263" i="41" s="1"/>
  <c r="L258" i="41"/>
  <c r="N258" i="41" s="1"/>
  <c r="L290" i="41"/>
  <c r="N290" i="41" s="1"/>
  <c r="L272" i="41"/>
  <c r="N272" i="41" s="1"/>
  <c r="L261" i="41"/>
  <c r="N261" i="41" s="1"/>
  <c r="L150" i="41"/>
  <c r="N150" i="41" s="1"/>
  <c r="L78" i="41"/>
  <c r="N78" i="41" s="1"/>
  <c r="L151" i="41"/>
  <c r="N151" i="41" s="1"/>
  <c r="L188" i="41"/>
  <c r="N188" i="41" s="1"/>
  <c r="L165" i="41"/>
  <c r="N165" i="41" s="1"/>
  <c r="L194" i="41"/>
  <c r="N194" i="41" s="1"/>
  <c r="L136" i="41"/>
  <c r="N136" i="41" s="1"/>
  <c r="L75" i="41"/>
  <c r="N75" i="41" s="1"/>
  <c r="L191" i="41"/>
  <c r="N191" i="41" s="1"/>
  <c r="L41" i="41"/>
  <c r="N41" i="41" s="1"/>
  <c r="L97" i="41"/>
  <c r="N97" i="41" s="1"/>
  <c r="L36" i="41"/>
  <c r="N36" i="41" s="1"/>
  <c r="L137" i="41"/>
  <c r="N137" i="41" s="1"/>
  <c r="L158" i="41"/>
  <c r="N158" i="41" s="1"/>
  <c r="L56" i="41"/>
  <c r="N56" i="41" s="1"/>
  <c r="L72" i="41"/>
  <c r="N72" i="41" s="1"/>
  <c r="L27" i="41"/>
  <c r="N27" i="41" s="1"/>
  <c r="L325" i="41"/>
  <c r="N325" i="41" s="1"/>
  <c r="L356" i="41"/>
  <c r="N356" i="41" s="1"/>
  <c r="L375" i="41"/>
  <c r="N375" i="41" s="1"/>
  <c r="L303" i="41"/>
  <c r="N303" i="41" s="1"/>
  <c r="L328" i="41"/>
  <c r="N328" i="41" s="1"/>
  <c r="L353" i="41"/>
  <c r="N353" i="41" s="1"/>
  <c r="L372" i="41"/>
  <c r="N372" i="41" s="1"/>
  <c r="L300" i="41"/>
  <c r="N300" i="41" s="1"/>
  <c r="L226" i="41"/>
  <c r="N226" i="41" s="1"/>
  <c r="L257" i="41"/>
  <c r="N257" i="41" s="1"/>
  <c r="L252" i="41"/>
  <c r="N252" i="41" s="1"/>
  <c r="L277" i="41"/>
  <c r="N277" i="41" s="1"/>
  <c r="L266" i="41"/>
  <c r="N266" i="41" s="1"/>
  <c r="L209" i="41"/>
  <c r="N209" i="41" s="1"/>
  <c r="L144" i="41"/>
  <c r="N144" i="41" s="1"/>
  <c r="L273" i="41"/>
  <c r="N273" i="41" s="1"/>
  <c r="L145" i="41"/>
  <c r="N145" i="41" s="1"/>
  <c r="L182" i="41"/>
  <c r="N182" i="41" s="1"/>
  <c r="L159" i="41"/>
  <c r="N159" i="41" s="1"/>
  <c r="L279" i="41"/>
  <c r="N279" i="41" s="1"/>
  <c r="L130" i="41"/>
  <c r="N130" i="41" s="1"/>
  <c r="L21" i="41"/>
  <c r="N21" i="41" s="1"/>
  <c r="L161" i="41"/>
  <c r="N161" i="41" s="1"/>
  <c r="L35" i="41"/>
  <c r="N35" i="41" s="1"/>
  <c r="L95" i="41"/>
  <c r="N95" i="41" s="1"/>
  <c r="L30" i="41"/>
  <c r="N30" i="41" s="1"/>
  <c r="L80" i="41"/>
  <c r="N80" i="41" s="1"/>
  <c r="L122" i="41"/>
  <c r="N122" i="41" s="1"/>
  <c r="L50" i="41"/>
  <c r="N50" i="41" s="1"/>
  <c r="L68" i="41"/>
  <c r="N68" i="41" s="1"/>
  <c r="L7" i="41"/>
  <c r="N7" i="41" s="1"/>
  <c r="L313" i="41"/>
  <c r="N313" i="41" s="1"/>
  <c r="L344" i="41"/>
  <c r="N344" i="41" s="1"/>
  <c r="L363" i="41"/>
  <c r="N363" i="41" s="1"/>
  <c r="L291" i="41"/>
  <c r="N291" i="41" s="1"/>
  <c r="L316" i="41"/>
  <c r="N316" i="41" s="1"/>
  <c r="L341" i="41"/>
  <c r="N341" i="41" s="1"/>
  <c r="L360" i="41"/>
  <c r="N360" i="41" s="1"/>
  <c r="L288" i="41"/>
  <c r="N288" i="41" s="1"/>
  <c r="L214" i="41"/>
  <c r="N214" i="41" s="1"/>
  <c r="L245" i="41"/>
  <c r="N245" i="41" s="1"/>
  <c r="L240" i="41"/>
  <c r="N240" i="41" s="1"/>
  <c r="L265" i="41"/>
  <c r="N265" i="41" s="1"/>
  <c r="L254" i="41"/>
  <c r="N254" i="41" s="1"/>
  <c r="L231" i="41"/>
  <c r="N231" i="41" s="1"/>
  <c r="L132" i="41"/>
  <c r="N132" i="41" s="1"/>
  <c r="L200" i="41"/>
  <c r="N200" i="41" s="1"/>
  <c r="L133" i="41"/>
  <c r="N133" i="41" s="1"/>
  <c r="L170" i="41"/>
  <c r="N170" i="41" s="1"/>
  <c r="L147" i="41"/>
  <c r="N147" i="41" s="1"/>
  <c r="L189" i="41"/>
  <c r="N189" i="41" s="1"/>
  <c r="L118" i="41"/>
  <c r="N118" i="41" s="1"/>
  <c r="L19" i="41"/>
  <c r="N19" i="41" s="1"/>
  <c r="L104" i="41"/>
  <c r="N104" i="41" s="1"/>
  <c r="L22" i="41"/>
  <c r="N22" i="41" s="1"/>
  <c r="L179" i="41"/>
  <c r="N179" i="41" s="1"/>
  <c r="L219" i="41"/>
  <c r="N219" i="41" s="1"/>
  <c r="L61" i="41"/>
  <c r="N61" i="41" s="1"/>
  <c r="L82" i="41"/>
  <c r="N82" i="41" s="1"/>
  <c r="L38" i="41"/>
  <c r="N38" i="41" s="1"/>
  <c r="L149" i="41"/>
  <c r="N149" i="41" s="1"/>
  <c r="L34" i="41"/>
  <c r="N34" i="41" s="1"/>
  <c r="L295" i="41"/>
  <c r="N295" i="41" s="1"/>
  <c r="L308" i="41"/>
  <c r="N308" i="41" s="1"/>
  <c r="L297" i="41"/>
  <c r="N297" i="41" s="1"/>
  <c r="L298" i="41"/>
  <c r="N298" i="41" s="1"/>
  <c r="L305" i="41"/>
  <c r="N305" i="41" s="1"/>
  <c r="L294" i="41"/>
  <c r="N294" i="41" s="1"/>
  <c r="L196" i="41"/>
  <c r="N196" i="41" s="1"/>
  <c r="L276" i="41"/>
  <c r="N276" i="41" s="1"/>
  <c r="L271" i="41"/>
  <c r="N271" i="41" s="1"/>
  <c r="L236" i="41"/>
  <c r="N236" i="41" s="1"/>
  <c r="L168" i="41"/>
  <c r="N168" i="41" s="1"/>
  <c r="L212" i="41"/>
  <c r="N212" i="41" s="1"/>
  <c r="L115" i="41"/>
  <c r="N115" i="41" s="1"/>
  <c r="L183" i="41"/>
  <c r="N183" i="41" s="1"/>
  <c r="L201" i="41"/>
  <c r="N201" i="41" s="1"/>
  <c r="L249" i="41"/>
  <c r="N249" i="41" s="1"/>
  <c r="L77" i="41"/>
  <c r="N77" i="41" s="1"/>
  <c r="L29" i="41"/>
  <c r="N29" i="41" s="1"/>
  <c r="L101" i="41"/>
  <c r="N101" i="41" s="1"/>
  <c r="L119" i="41"/>
  <c r="N119" i="41" s="1"/>
  <c r="L86" i="41"/>
  <c r="N86" i="41" s="1"/>
  <c r="L40" i="41"/>
  <c r="N40" i="41" s="1"/>
  <c r="L45" i="41"/>
  <c r="N45" i="41" s="1"/>
  <c r="L369" i="41"/>
  <c r="N369" i="41" s="1"/>
  <c r="L366" i="41"/>
  <c r="N366" i="41" s="1"/>
  <c r="L246" i="41"/>
  <c r="N246" i="41" s="1"/>
  <c r="L138" i="41"/>
  <c r="N138" i="41" s="1"/>
  <c r="L153" i="41"/>
  <c r="N153" i="41" s="1"/>
  <c r="L125" i="41"/>
  <c r="N125" i="41" s="1"/>
  <c r="L67" i="41"/>
  <c r="N67" i="41" s="1"/>
  <c r="L6" i="41"/>
  <c r="N6" i="41" s="1"/>
  <c r="L361" i="41"/>
  <c r="N361" i="41" s="1"/>
  <c r="L364" i="41"/>
  <c r="N364" i="41" s="1"/>
  <c r="L275" i="41"/>
  <c r="N275" i="41" s="1"/>
  <c r="L284" i="41"/>
  <c r="N284" i="41" s="1"/>
  <c r="L211" i="41"/>
  <c r="N211" i="41" s="1"/>
  <c r="L166" i="41"/>
  <c r="N166" i="41" s="1"/>
  <c r="L81" i="41"/>
  <c r="N81" i="41" s="1"/>
  <c r="L107" i="41"/>
  <c r="N107" i="41" s="1"/>
  <c r="L379" i="41"/>
  <c r="N379" i="41" s="1"/>
  <c r="L289" i="41"/>
  <c r="N289" i="41" s="1"/>
  <c r="L302" i="41"/>
  <c r="N302" i="41" s="1"/>
  <c r="L285" i="41"/>
  <c r="N285" i="41" s="1"/>
  <c r="L292" i="41"/>
  <c r="N292" i="41" s="1"/>
  <c r="L299" i="41"/>
  <c r="N299" i="41" s="1"/>
  <c r="L282" i="41"/>
  <c r="N282" i="41" s="1"/>
  <c r="L190" i="41"/>
  <c r="N190" i="41" s="1"/>
  <c r="L270" i="41"/>
  <c r="N270" i="41" s="1"/>
  <c r="L259" i="41"/>
  <c r="N259" i="41" s="1"/>
  <c r="L230" i="41"/>
  <c r="N230" i="41" s="1"/>
  <c r="L162" i="41"/>
  <c r="N162" i="41" s="1"/>
  <c r="L243" i="41"/>
  <c r="N243" i="41" s="1"/>
  <c r="L109" i="41"/>
  <c r="N109" i="41" s="1"/>
  <c r="L177" i="41"/>
  <c r="N177" i="41" s="1"/>
  <c r="L184" i="41"/>
  <c r="N184" i="41" s="1"/>
  <c r="L206" i="41"/>
  <c r="N206" i="41" s="1"/>
  <c r="L64" i="41"/>
  <c r="N64" i="41" s="1"/>
  <c r="L4" i="41"/>
  <c r="N4" i="41" s="1"/>
  <c r="L66" i="41"/>
  <c r="N66" i="41" s="1"/>
  <c r="L213" i="41"/>
  <c r="N213" i="41" s="1"/>
  <c r="L76" i="41"/>
  <c r="N76" i="41" s="1"/>
  <c r="L203" i="41"/>
  <c r="N203" i="41" s="1"/>
  <c r="L39" i="41"/>
  <c r="N39" i="41" s="1"/>
  <c r="L367" i="41"/>
  <c r="N367" i="41" s="1"/>
  <c r="L370" i="41"/>
  <c r="N370" i="41" s="1"/>
  <c r="L268" i="41"/>
  <c r="N268" i="41" s="1"/>
  <c r="L280" i="41"/>
  <c r="N280" i="41" s="1"/>
  <c r="L218" i="41"/>
  <c r="N218" i="41" s="1"/>
  <c r="L187" i="41"/>
  <c r="N187" i="41" s="1"/>
  <c r="L172" i="41"/>
  <c r="N172" i="41" s="1"/>
  <c r="L155" i="41"/>
  <c r="N155" i="41" s="1"/>
  <c r="L143" i="41"/>
  <c r="N143" i="41" s="1"/>
  <c r="L357" i="41"/>
  <c r="N357" i="41" s="1"/>
  <c r="L354" i="41"/>
  <c r="N354" i="41" s="1"/>
  <c r="L234" i="41"/>
  <c r="N234" i="41" s="1"/>
  <c r="L126" i="41"/>
  <c r="N126" i="41" s="1"/>
  <c r="L141" i="41"/>
  <c r="N141" i="41" s="1"/>
  <c r="L93" i="41"/>
  <c r="N93" i="41" s="1"/>
  <c r="L48" i="41"/>
  <c r="N48" i="41" s="1"/>
  <c r="L98" i="41"/>
  <c r="N98" i="41" s="1"/>
  <c r="L373" i="41"/>
  <c r="N373" i="41" s="1"/>
  <c r="L283" i="41"/>
  <c r="N283" i="41" s="1"/>
  <c r="L296" i="41"/>
  <c r="N296" i="41" s="1"/>
  <c r="L376" i="41"/>
  <c r="N376" i="41" s="1"/>
  <c r="L286" i="41"/>
  <c r="N286" i="41" s="1"/>
  <c r="L293" i="41"/>
  <c r="N293" i="41" s="1"/>
  <c r="L274" i="41"/>
  <c r="N274" i="41" s="1"/>
  <c r="L287" i="41"/>
  <c r="N287" i="41" s="1"/>
  <c r="L264" i="41"/>
  <c r="N264" i="41" s="1"/>
  <c r="L253" i="41"/>
  <c r="N253" i="41" s="1"/>
  <c r="L224" i="41"/>
  <c r="N224" i="41" s="1"/>
  <c r="L156" i="41"/>
  <c r="N156" i="41" s="1"/>
  <c r="L195" i="41"/>
  <c r="N195" i="41" s="1"/>
  <c r="L103" i="41"/>
  <c r="N103" i="41" s="1"/>
  <c r="L171" i="41"/>
  <c r="N171" i="41" s="1"/>
  <c r="L178" i="41"/>
  <c r="N178" i="41" s="1"/>
  <c r="L140" i="41"/>
  <c r="N140" i="41" s="1"/>
  <c r="L52" i="41"/>
  <c r="N52" i="41" s="1"/>
  <c r="L23" i="41"/>
  <c r="N23" i="41" s="1"/>
  <c r="L60" i="41"/>
  <c r="N60" i="41" s="1"/>
  <c r="L185" i="41"/>
  <c r="N185" i="41" s="1"/>
  <c r="L69" i="41"/>
  <c r="N69" i="41" s="1"/>
  <c r="L167" i="41"/>
  <c r="N167" i="41" s="1"/>
  <c r="L33" i="41"/>
  <c r="N33" i="41" s="1"/>
  <c r="L380" i="41"/>
  <c r="N380" i="41" s="1"/>
  <c r="L377" i="41"/>
  <c r="N377" i="41" s="1"/>
  <c r="L247" i="41"/>
  <c r="N247" i="41" s="1"/>
  <c r="L255" i="41"/>
  <c r="N255" i="41" s="1"/>
  <c r="L87" i="41"/>
  <c r="N87" i="41" s="1"/>
  <c r="L54" i="41"/>
  <c r="N54" i="41" s="1"/>
  <c r="L128" i="41"/>
  <c r="N128" i="41" s="1"/>
  <c r="L374" i="41"/>
  <c r="N374" i="41" s="1"/>
  <c r="L371" i="41"/>
  <c r="N371" i="41" s="1"/>
  <c r="L262" i="41"/>
  <c r="N262" i="41" s="1"/>
  <c r="L241" i="41"/>
  <c r="N241" i="41" s="1"/>
  <c r="L181" i="41"/>
  <c r="N181" i="41" s="1"/>
  <c r="L85" i="41"/>
  <c r="N85" i="41" s="1"/>
  <c r="L55" i="41"/>
  <c r="N55" i="41" s="1"/>
  <c r="L12" i="41"/>
  <c r="N12" i="41" s="1"/>
  <c r="L355" i="41"/>
  <c r="N355" i="41" s="1"/>
  <c r="L320" i="41"/>
  <c r="N320" i="41" s="1"/>
  <c r="L340" i="41"/>
  <c r="N340" i="41" s="1"/>
  <c r="L342" i="41"/>
  <c r="N342" i="41" s="1"/>
  <c r="L202" i="41"/>
  <c r="N202" i="41" s="1"/>
  <c r="L204" i="41"/>
  <c r="N204" i="41" s="1"/>
  <c r="L217" i="41"/>
  <c r="N217" i="41" s="1"/>
  <c r="L175" i="41"/>
  <c r="N175" i="41" s="1"/>
  <c r="L267" i="41"/>
  <c r="N267" i="41" s="1"/>
  <c r="L142" i="41"/>
  <c r="N142" i="41" s="1"/>
  <c r="L89" i="41"/>
  <c r="N89" i="41" s="1"/>
  <c r="L131" i="41"/>
  <c r="N131" i="41" s="1"/>
  <c r="L24" i="41"/>
  <c r="N24" i="41" s="1"/>
  <c r="L113" i="41"/>
  <c r="N113" i="41" s="1"/>
  <c r="L337" i="41"/>
  <c r="N337" i="41" s="1"/>
  <c r="L324" i="41"/>
  <c r="N324" i="41" s="1"/>
  <c r="L106" i="41"/>
  <c r="N106" i="41" s="1"/>
  <c r="L57" i="41"/>
  <c r="N57" i="41" s="1"/>
  <c r="L339" i="41"/>
  <c r="N339" i="41" s="1"/>
  <c r="L174" i="41"/>
  <c r="N174" i="41" s="1"/>
  <c r="L83" i="41"/>
  <c r="N83" i="41" s="1"/>
  <c r="L116" i="41"/>
  <c r="N116" i="41" s="1"/>
  <c r="L307" i="41"/>
  <c r="N307" i="41" s="1"/>
  <c r="L312" i="41"/>
  <c r="N312" i="41" s="1"/>
  <c r="L227" i="41"/>
  <c r="N227" i="41" s="1"/>
  <c r="L223" i="41"/>
  <c r="N223" i="41" s="1"/>
  <c r="L117" i="41"/>
  <c r="N117" i="41" s="1"/>
  <c r="L47" i="41"/>
  <c r="N47" i="41" s="1"/>
  <c r="L11" i="41"/>
  <c r="N11" i="41" s="1"/>
  <c r="L301" i="41"/>
  <c r="N301" i="41" s="1"/>
  <c r="L327" i="41"/>
  <c r="N327" i="41" s="1"/>
  <c r="L221" i="41"/>
  <c r="N221" i="41" s="1"/>
  <c r="L278" i="41"/>
  <c r="N278" i="41" s="1"/>
  <c r="L114" i="41"/>
  <c r="N114" i="41" s="1"/>
  <c r="L121" i="41"/>
  <c r="N121" i="41" s="1"/>
  <c r="L111" i="41"/>
  <c r="N111" i="41" s="1"/>
  <c r="L46" i="41"/>
  <c r="N46" i="41" s="1"/>
  <c r="L62" i="41"/>
  <c r="N62" i="41" s="1"/>
  <c r="L5" i="41"/>
  <c r="N5" i="41" s="1"/>
  <c r="L349" i="41"/>
  <c r="N349" i="41" s="1"/>
  <c r="L314" i="41"/>
  <c r="N314" i="41" s="1"/>
  <c r="L322" i="41"/>
  <c r="N322" i="41" s="1"/>
  <c r="L336" i="41"/>
  <c r="N336" i="41" s="1"/>
  <c r="L269" i="41"/>
  <c r="N269" i="41" s="1"/>
  <c r="L198" i="41"/>
  <c r="N198" i="41" s="1"/>
  <c r="L205" i="41"/>
  <c r="N205" i="41" s="1"/>
  <c r="L169" i="41"/>
  <c r="N169" i="41" s="1"/>
  <c r="L207" i="41"/>
  <c r="N207" i="41" s="1"/>
  <c r="L124" i="41"/>
  <c r="N124" i="41" s="1"/>
  <c r="L70" i="41"/>
  <c r="N70" i="41" s="1"/>
  <c r="L42" i="41"/>
  <c r="N42" i="41" s="1"/>
  <c r="L79" i="41"/>
  <c r="N79" i="41" s="1"/>
  <c r="L100" i="41"/>
  <c r="N100" i="41" s="1"/>
  <c r="L304" i="41"/>
  <c r="N304" i="41" s="1"/>
  <c r="L239" i="41"/>
  <c r="N239" i="41" s="1"/>
  <c r="L235" i="41"/>
  <c r="N235" i="41" s="1"/>
  <c r="L180" i="41"/>
  <c r="N180" i="41" s="1"/>
  <c r="L129" i="41"/>
  <c r="N129" i="41" s="1"/>
  <c r="L59" i="41"/>
  <c r="N59" i="41" s="1"/>
  <c r="L92" i="41"/>
  <c r="N92" i="41" s="1"/>
  <c r="L365" i="41"/>
  <c r="N365" i="41" s="1"/>
  <c r="L233" i="41"/>
  <c r="N233" i="41" s="1"/>
  <c r="L139" i="41"/>
  <c r="N139" i="41" s="1"/>
  <c r="L53" i="41"/>
  <c r="N53" i="41" s="1"/>
  <c r="L51" i="41"/>
  <c r="N51" i="41" s="1"/>
  <c r="L333" i="41"/>
  <c r="N333" i="41" s="1"/>
  <c r="L127" i="41"/>
  <c r="N127" i="41" s="1"/>
  <c r="L71" i="41"/>
  <c r="N71" i="41" s="1"/>
  <c r="L256" i="41"/>
  <c r="N256" i="41" s="1"/>
  <c r="L343" i="41"/>
  <c r="N343" i="41" s="1"/>
  <c r="L351" i="41"/>
  <c r="N351" i="41" s="1"/>
  <c r="L310" i="41"/>
  <c r="N310" i="41" s="1"/>
  <c r="L330" i="41"/>
  <c r="N330" i="41" s="1"/>
  <c r="L251" i="41"/>
  <c r="N251" i="41" s="1"/>
  <c r="L192" i="41"/>
  <c r="N192" i="41" s="1"/>
  <c r="L186" i="41"/>
  <c r="N186" i="41" s="1"/>
  <c r="L163" i="41"/>
  <c r="N163" i="41" s="1"/>
  <c r="L135" i="41"/>
  <c r="N135" i="41" s="1"/>
  <c r="L112" i="41"/>
  <c r="N112" i="41" s="1"/>
  <c r="L65" i="41"/>
  <c r="N65" i="41" s="1"/>
  <c r="L3" i="41"/>
  <c r="N3" i="41" s="1"/>
  <c r="L58" i="41"/>
  <c r="N58" i="41" s="1"/>
  <c r="L63" i="41"/>
  <c r="N63" i="41" s="1"/>
  <c r="L345" i="41"/>
  <c r="N345" i="41" s="1"/>
  <c r="L157" i="41"/>
  <c r="N157" i="41" s="1"/>
  <c r="L152" i="41"/>
  <c r="N152" i="41" s="1"/>
  <c r="L319" i="41"/>
  <c r="N319" i="41" s="1"/>
  <c r="L318" i="41"/>
  <c r="N318" i="41" s="1"/>
  <c r="L229" i="41"/>
  <c r="N229" i="41" s="1"/>
  <c r="L123" i="41"/>
  <c r="N123" i="41" s="1"/>
  <c r="L88" i="41"/>
  <c r="N88" i="41" s="1"/>
  <c r="L347" i="41"/>
  <c r="N347" i="41" s="1"/>
  <c r="L120" i="41"/>
  <c r="N120" i="41" s="1"/>
  <c r="L20" i="41"/>
  <c r="N20" i="41" s="1"/>
  <c r="L74" i="41"/>
  <c r="N74" i="41" s="1"/>
  <c r="L335" i="41"/>
  <c r="N335" i="41" s="1"/>
  <c r="L18" i="41"/>
  <c r="N18" i="41" s="1"/>
  <c r="L2" i="41"/>
  <c r="L350" i="41"/>
  <c r="N350" i="41" s="1"/>
  <c r="L311" i="41"/>
  <c r="N311" i="41" s="1"/>
  <c r="L260" i="41"/>
  <c r="N260" i="41" s="1"/>
  <c r="L164" i="41"/>
  <c r="N164" i="41" s="1"/>
  <c r="L91" i="41"/>
  <c r="N91" i="41" s="1"/>
  <c r="L32" i="41"/>
  <c r="N32" i="41" s="1"/>
  <c r="L338" i="41"/>
  <c r="N338" i="41" s="1"/>
  <c r="L348" i="41"/>
  <c r="N348" i="41" s="1"/>
  <c r="L248" i="41"/>
  <c r="N248" i="41" s="1"/>
  <c r="L225" i="41"/>
  <c r="N225" i="41" s="1"/>
  <c r="L146" i="41"/>
  <c r="N146" i="41" s="1"/>
  <c r="L134" i="41"/>
  <c r="N134" i="41" s="1"/>
  <c r="L332" i="41"/>
  <c r="N332" i="41" s="1"/>
  <c r="L250" i="41"/>
  <c r="N250" i="41" s="1"/>
  <c r="L242" i="41"/>
  <c r="N242" i="41" s="1"/>
  <c r="L199" i="41"/>
  <c r="N199" i="41" s="1"/>
  <c r="L110" i="41"/>
  <c r="N110" i="41" s="1"/>
  <c r="L94" i="41"/>
  <c r="N94" i="41" s="1"/>
  <c r="L220" i="41"/>
  <c r="N220" i="41" s="1"/>
  <c r="L160" i="41"/>
  <c r="N160" i="41" s="1"/>
  <c r="L9" i="41"/>
  <c r="N9" i="41" s="1"/>
  <c r="L25" i="41"/>
  <c r="N25" i="41" s="1"/>
  <c r="L352" i="41"/>
  <c r="N352" i="41" s="1"/>
  <c r="L96" i="41"/>
  <c r="N96" i="41" s="1"/>
  <c r="L13" i="41"/>
  <c r="N13" i="41" s="1"/>
  <c r="L43" i="41"/>
  <c r="N43" i="41" s="1"/>
  <c r="L84" i="41"/>
  <c r="N84" i="41" s="1"/>
  <c r="L37" i="41"/>
  <c r="N37" i="41" s="1"/>
  <c r="L197" i="41"/>
  <c r="N197" i="41" s="1"/>
  <c r="L176" i="41"/>
  <c r="N176" i="41" s="1"/>
  <c r="L326" i="41"/>
  <c r="N326" i="41" s="1"/>
  <c r="L244" i="41"/>
  <c r="N244" i="41" s="1"/>
  <c r="L281" i="41"/>
  <c r="N281" i="41" s="1"/>
  <c r="L105" i="41"/>
  <c r="N105" i="41" s="1"/>
  <c r="L99" i="41"/>
  <c r="N99" i="41" s="1"/>
  <c r="L26" i="41"/>
  <c r="N26" i="41" s="1"/>
  <c r="L321" i="41"/>
  <c r="N321" i="41" s="1"/>
  <c r="L238" i="41"/>
  <c r="N238" i="41" s="1"/>
  <c r="L193" i="41"/>
  <c r="N193" i="41" s="1"/>
  <c r="L237" i="41"/>
  <c r="N237" i="41" s="1"/>
  <c r="L73" i="41"/>
  <c r="N73" i="41" s="1"/>
  <c r="L10" i="41"/>
  <c r="N10" i="41" s="1"/>
  <c r="L315" i="41"/>
  <c r="N315" i="41" s="1"/>
  <c r="L108" i="41"/>
  <c r="N108" i="41" s="1"/>
  <c r="L173" i="41"/>
  <c r="N173" i="41" s="1"/>
  <c r="L358" i="41"/>
  <c r="N358" i="41" s="1"/>
  <c r="L208" i="41"/>
  <c r="N208" i="41" s="1"/>
  <c r="L102" i="41"/>
  <c r="N102" i="41" s="1"/>
  <c r="L154" i="41"/>
  <c r="N154" i="41" s="1"/>
  <c r="L28" i="41"/>
  <c r="N28" i="41" s="1"/>
  <c r="L215" i="41"/>
  <c r="N215" i="41" s="1"/>
  <c r="L148" i="41"/>
  <c r="N148" i="41" s="1"/>
  <c r="L49" i="41"/>
  <c r="N49" i="41" s="1"/>
  <c r="L346" i="41"/>
  <c r="N346" i="41" s="1"/>
  <c r="L228" i="41"/>
  <c r="N228" i="41" s="1"/>
  <c r="L90" i="41"/>
  <c r="N90" i="41" s="1"/>
  <c r="L17" i="41"/>
  <c r="N17" i="41" s="1"/>
  <c r="L8" i="41"/>
  <c r="N8" i="41" s="1"/>
  <c r="L329" i="41"/>
  <c r="N329" i="41" s="1"/>
  <c r="L222" i="41"/>
  <c r="N222" i="41" s="1"/>
  <c r="L16" i="41"/>
  <c r="N16" i="41" s="1"/>
  <c r="L323" i="41"/>
  <c r="N323" i="41" s="1"/>
  <c r="L216" i="41"/>
  <c r="N216" i="41" s="1"/>
  <c r="L15" i="41"/>
  <c r="N15" i="41" s="1"/>
  <c r="L31" i="41"/>
  <c r="N31" i="41" s="1"/>
  <c r="L368" i="41"/>
  <c r="N368" i="41" s="1"/>
  <c r="L317" i="41"/>
  <c r="N317" i="41" s="1"/>
  <c r="L210" i="41"/>
  <c r="N210" i="41" s="1"/>
  <c r="L14" i="41"/>
  <c r="N14" i="41" s="1"/>
  <c r="L44" i="41"/>
  <c r="N44" i="41" s="1"/>
  <c r="F2" i="41"/>
  <c r="B15" i="41"/>
  <c r="F49" i="41"/>
  <c r="I49" i="41" s="1"/>
  <c r="F88" i="41"/>
  <c r="I88" i="41" s="1"/>
  <c r="F41" i="41"/>
  <c r="I41" i="41" s="1"/>
  <c r="F61" i="41"/>
  <c r="I61" i="41" s="1"/>
  <c r="F9" i="41"/>
  <c r="I9" i="41" s="1"/>
  <c r="F58" i="41"/>
  <c r="I58" i="41" s="1"/>
  <c r="F377" i="41"/>
  <c r="I377" i="41" s="1"/>
  <c r="F305" i="41"/>
  <c r="I305" i="41" s="1"/>
  <c r="F3" i="41"/>
  <c r="I3" i="41" s="1"/>
  <c r="F66" i="41"/>
  <c r="I66" i="41" s="1"/>
  <c r="F94" i="41"/>
  <c r="I94" i="41" s="1"/>
  <c r="F10" i="41"/>
  <c r="I10" i="41" s="1"/>
  <c r="F371" i="41"/>
  <c r="I371" i="41" s="1"/>
  <c r="F299" i="41"/>
  <c r="I299" i="41" s="1"/>
  <c r="F330" i="41"/>
  <c r="I330" i="41" s="1"/>
  <c r="F361" i="41"/>
  <c r="I361" i="41" s="1"/>
  <c r="F289" i="41"/>
  <c r="I289" i="41" s="1"/>
  <c r="F320" i="41"/>
  <c r="I320" i="41" s="1"/>
  <c r="F351" i="41"/>
  <c r="I351" i="41" s="1"/>
  <c r="F352" i="41"/>
  <c r="I352" i="41" s="1"/>
  <c r="F211" i="41"/>
  <c r="I211" i="41" s="1"/>
  <c r="F242" i="41"/>
  <c r="I242" i="41" s="1"/>
  <c r="F273" i="41"/>
  <c r="I273" i="41" s="1"/>
  <c r="F201" i="41"/>
  <c r="I201" i="41" s="1"/>
  <c r="F238" i="41"/>
  <c r="I238" i="41" s="1"/>
  <c r="F269" i="41"/>
  <c r="I269" i="41" s="1"/>
  <c r="F298" i="41"/>
  <c r="I298" i="41" s="1"/>
  <c r="F216" i="41"/>
  <c r="I216" i="41" s="1"/>
  <c r="F141" i="41"/>
  <c r="I141" i="41" s="1"/>
  <c r="F203" i="41"/>
  <c r="I203" i="41" s="1"/>
  <c r="F130" i="41"/>
  <c r="I130" i="41" s="1"/>
  <c r="F155" i="41"/>
  <c r="I155" i="41" s="1"/>
  <c r="F83" i="41"/>
  <c r="I83" i="41" s="1"/>
  <c r="F126" i="41"/>
  <c r="I126" i="41" s="1"/>
  <c r="F181" i="41"/>
  <c r="I181" i="41" s="1"/>
  <c r="F109" i="41"/>
  <c r="I109" i="41" s="1"/>
  <c r="F128" i="41"/>
  <c r="I128" i="41" s="1"/>
  <c r="F39" i="41"/>
  <c r="I39" i="41" s="1"/>
  <c r="F79" i="41"/>
  <c r="I79" i="41" s="1"/>
  <c r="F47" i="41"/>
  <c r="I47" i="41" s="1"/>
  <c r="F11" i="41"/>
  <c r="I11" i="41" s="1"/>
  <c r="F28" i="41"/>
  <c r="I28" i="41" s="1"/>
  <c r="F64" i="41"/>
  <c r="I64" i="41" s="1"/>
  <c r="F365" i="41"/>
  <c r="I365" i="41" s="1"/>
  <c r="F293" i="41"/>
  <c r="I293" i="41" s="1"/>
  <c r="F324" i="41"/>
  <c r="I324" i="41" s="1"/>
  <c r="F355" i="41"/>
  <c r="I355" i="41" s="1"/>
  <c r="F283" i="41"/>
  <c r="I283" i="41" s="1"/>
  <c r="F314" i="41"/>
  <c r="I314" i="41" s="1"/>
  <c r="F345" i="41"/>
  <c r="I345" i="41" s="1"/>
  <c r="F277" i="41"/>
  <c r="I277" i="41" s="1"/>
  <c r="F205" i="41"/>
  <c r="I205" i="41" s="1"/>
  <c r="F236" i="41"/>
  <c r="I236" i="41" s="1"/>
  <c r="F267" i="41"/>
  <c r="I267" i="41" s="1"/>
  <c r="F195" i="41"/>
  <c r="I195" i="41" s="1"/>
  <c r="F232" i="41"/>
  <c r="I232" i="41" s="1"/>
  <c r="F263" i="41"/>
  <c r="I263" i="41" s="1"/>
  <c r="F340" i="41"/>
  <c r="I340" i="41" s="1"/>
  <c r="F210" i="41"/>
  <c r="I210" i="41" s="1"/>
  <c r="F135" i="41"/>
  <c r="I135" i="41" s="1"/>
  <c r="F191" i="41"/>
  <c r="I191" i="41" s="1"/>
  <c r="F124" i="41"/>
  <c r="I124" i="41" s="1"/>
  <c r="F149" i="41"/>
  <c r="I149" i="41" s="1"/>
  <c r="F77" i="41"/>
  <c r="I77" i="41" s="1"/>
  <c r="F120" i="41"/>
  <c r="I120" i="41" s="1"/>
  <c r="F175" i="41"/>
  <c r="I175" i="41" s="1"/>
  <c r="F194" i="41"/>
  <c r="I194" i="41" s="1"/>
  <c r="F122" i="41"/>
  <c r="I122" i="41" s="1"/>
  <c r="F38" i="41"/>
  <c r="I38" i="41" s="1"/>
  <c r="F100" i="41"/>
  <c r="I100" i="41" s="1"/>
  <c r="F14" i="41"/>
  <c r="I14" i="41" s="1"/>
  <c r="F12" i="41"/>
  <c r="I12" i="41" s="1"/>
  <c r="F359" i="41"/>
  <c r="I359" i="41" s="1"/>
  <c r="F287" i="41"/>
  <c r="I287" i="41" s="1"/>
  <c r="F318" i="41"/>
  <c r="I318" i="41" s="1"/>
  <c r="F349" i="41"/>
  <c r="I349" i="41" s="1"/>
  <c r="F380" i="41"/>
  <c r="I380" i="41" s="1"/>
  <c r="F308" i="41"/>
  <c r="I308" i="41" s="1"/>
  <c r="F339" i="41"/>
  <c r="I339" i="41" s="1"/>
  <c r="F271" i="41"/>
  <c r="I271" i="41" s="1"/>
  <c r="F199" i="41"/>
  <c r="I199" i="41" s="1"/>
  <c r="F230" i="41"/>
  <c r="I230" i="41" s="1"/>
  <c r="F261" i="41"/>
  <c r="I261" i="41" s="1"/>
  <c r="F346" i="41"/>
  <c r="I346" i="41" s="1"/>
  <c r="F36" i="41"/>
  <c r="I36" i="41" s="1"/>
  <c r="F70" i="41"/>
  <c r="I70" i="41" s="1"/>
  <c r="F13" i="41"/>
  <c r="I13" i="41" s="1"/>
  <c r="F311" i="41"/>
  <c r="I311" i="41" s="1"/>
  <c r="F300" i="41"/>
  <c r="I300" i="41" s="1"/>
  <c r="F313" i="41"/>
  <c r="I313" i="41" s="1"/>
  <c r="F326" i="41"/>
  <c r="I326" i="41" s="1"/>
  <c r="F321" i="41"/>
  <c r="I321" i="41" s="1"/>
  <c r="F235" i="41"/>
  <c r="I235" i="41" s="1"/>
  <c r="F248" i="41"/>
  <c r="I248" i="41" s="1"/>
  <c r="F243" i="41"/>
  <c r="I243" i="41" s="1"/>
  <c r="F262" i="41"/>
  <c r="I262" i="41" s="1"/>
  <c r="F328" i="41"/>
  <c r="I328" i="41" s="1"/>
  <c r="F276" i="41"/>
  <c r="I276" i="41" s="1"/>
  <c r="F192" i="41"/>
  <c r="I192" i="41" s="1"/>
  <c r="F105" i="41"/>
  <c r="I105" i="41" s="1"/>
  <c r="F154" i="41"/>
  <c r="I154" i="41" s="1"/>
  <c r="F167" i="41"/>
  <c r="I167" i="41" s="1"/>
  <c r="F186" i="41"/>
  <c r="I186" i="41" s="1"/>
  <c r="F102" i="41"/>
  <c r="I102" i="41" s="1"/>
  <c r="F145" i="41"/>
  <c r="I145" i="41" s="1"/>
  <c r="F152" i="41"/>
  <c r="I152" i="41" s="1"/>
  <c r="F6" i="41"/>
  <c r="I6" i="41" s="1"/>
  <c r="F33" i="41"/>
  <c r="I33" i="41" s="1"/>
  <c r="F42" i="41"/>
  <c r="I42" i="41" s="1"/>
  <c r="F40" i="41"/>
  <c r="I40" i="41" s="1"/>
  <c r="F281" i="41"/>
  <c r="I281" i="41" s="1"/>
  <c r="F294" i="41"/>
  <c r="I294" i="41" s="1"/>
  <c r="F307" i="41"/>
  <c r="I307" i="41" s="1"/>
  <c r="F302" i="41"/>
  <c r="I302" i="41" s="1"/>
  <c r="F315" i="41"/>
  <c r="I315" i="41" s="1"/>
  <c r="F229" i="41"/>
  <c r="I229" i="41" s="1"/>
  <c r="F224" i="41"/>
  <c r="I224" i="41" s="1"/>
  <c r="F237" i="41"/>
  <c r="I237" i="41" s="1"/>
  <c r="F256" i="41"/>
  <c r="I256" i="41" s="1"/>
  <c r="F275" i="41"/>
  <c r="I275" i="41" s="1"/>
  <c r="F270" i="41"/>
  <c r="I270" i="41" s="1"/>
  <c r="F183" i="41"/>
  <c r="I183" i="41" s="1"/>
  <c r="F99" i="41"/>
  <c r="I99" i="41" s="1"/>
  <c r="F148" i="41"/>
  <c r="I148" i="41" s="1"/>
  <c r="F161" i="41"/>
  <c r="I161" i="41" s="1"/>
  <c r="F180" i="41"/>
  <c r="I180" i="41" s="1"/>
  <c r="F96" i="41"/>
  <c r="I96" i="41" s="1"/>
  <c r="F139" i="41"/>
  <c r="I139" i="41" s="1"/>
  <c r="F146" i="41"/>
  <c r="I146" i="41" s="1"/>
  <c r="F91" i="41"/>
  <c r="I91" i="41" s="1"/>
  <c r="F48" i="41"/>
  <c r="I48" i="41" s="1"/>
  <c r="F22" i="41"/>
  <c r="I22" i="41" s="1"/>
  <c r="F24" i="41"/>
  <c r="I24" i="41" s="1"/>
  <c r="F378" i="41"/>
  <c r="I378" i="41" s="1"/>
  <c r="F288" i="41"/>
  <c r="I288" i="41" s="1"/>
  <c r="F301" i="41"/>
  <c r="I301" i="41" s="1"/>
  <c r="F296" i="41"/>
  <c r="I296" i="41" s="1"/>
  <c r="F309" i="41"/>
  <c r="I309" i="41" s="1"/>
  <c r="F223" i="41"/>
  <c r="I223" i="41" s="1"/>
  <c r="F218" i="41"/>
  <c r="I218" i="41" s="1"/>
  <c r="F231" i="41"/>
  <c r="I231" i="41" s="1"/>
  <c r="F250" i="41"/>
  <c r="I250" i="41" s="1"/>
  <c r="F257" i="41"/>
  <c r="I257" i="41" s="1"/>
  <c r="F264" i="41"/>
  <c r="I264" i="41" s="1"/>
  <c r="F177" i="41"/>
  <c r="I177" i="41" s="1"/>
  <c r="F93" i="41"/>
  <c r="I93" i="41" s="1"/>
  <c r="F142" i="41"/>
  <c r="I142" i="41" s="1"/>
  <c r="F143" i="41"/>
  <c r="I143" i="41" s="1"/>
  <c r="F174" i="41"/>
  <c r="I174" i="41" s="1"/>
  <c r="F90" i="41"/>
  <c r="I90" i="41" s="1"/>
  <c r="F133" i="41"/>
  <c r="I133" i="41" s="1"/>
  <c r="F140" i="41"/>
  <c r="I140" i="41" s="1"/>
  <c r="F44" i="41"/>
  <c r="I44" i="41" s="1"/>
  <c r="F360" i="41"/>
  <c r="I360" i="41" s="1"/>
  <c r="F373" i="41"/>
  <c r="I373" i="41" s="1"/>
  <c r="F368" i="41"/>
  <c r="I368" i="41" s="1"/>
  <c r="F291" i="41"/>
  <c r="I291" i="41" s="1"/>
  <c r="F322" i="41"/>
  <c r="I322" i="41" s="1"/>
  <c r="F334" i="41"/>
  <c r="I334" i="41" s="1"/>
  <c r="F213" i="41"/>
  <c r="I213" i="41" s="1"/>
  <c r="F239" i="41"/>
  <c r="I239" i="41" s="1"/>
  <c r="F246" i="41"/>
  <c r="I246" i="41" s="1"/>
  <c r="F54" i="41"/>
  <c r="I54" i="41" s="1"/>
  <c r="F29" i="41"/>
  <c r="I29" i="41" s="1"/>
  <c r="F46" i="41"/>
  <c r="I46" i="41" s="1"/>
  <c r="F55" i="41"/>
  <c r="I55" i="41" s="1"/>
  <c r="F372" i="41"/>
  <c r="I372" i="41" s="1"/>
  <c r="F282" i="41"/>
  <c r="I282" i="41" s="1"/>
  <c r="F295" i="41"/>
  <c r="I295" i="41" s="1"/>
  <c r="F290" i="41"/>
  <c r="I290" i="41" s="1"/>
  <c r="F303" i="41"/>
  <c r="I303" i="41" s="1"/>
  <c r="F217" i="41"/>
  <c r="I217" i="41" s="1"/>
  <c r="F212" i="41"/>
  <c r="I212" i="41" s="1"/>
  <c r="F225" i="41"/>
  <c r="I225" i="41" s="1"/>
  <c r="F244" i="41"/>
  <c r="I244" i="41" s="1"/>
  <c r="F251" i="41"/>
  <c r="I251" i="41" s="1"/>
  <c r="F258" i="41"/>
  <c r="I258" i="41" s="1"/>
  <c r="F171" i="41"/>
  <c r="I171" i="41" s="1"/>
  <c r="F87" i="41"/>
  <c r="I87" i="41" s="1"/>
  <c r="F136" i="41"/>
  <c r="I136" i="41" s="1"/>
  <c r="F137" i="41"/>
  <c r="I137" i="41" s="1"/>
  <c r="F168" i="41"/>
  <c r="I168" i="41" s="1"/>
  <c r="F84" i="41"/>
  <c r="I84" i="41" s="1"/>
  <c r="F127" i="41"/>
  <c r="I127" i="41" s="1"/>
  <c r="F134" i="41"/>
  <c r="I134" i="41" s="1"/>
  <c r="F45" i="41"/>
  <c r="I45" i="41" s="1"/>
  <c r="F71" i="41"/>
  <c r="I71" i="41" s="1"/>
  <c r="F35" i="41"/>
  <c r="I35" i="41" s="1"/>
  <c r="F15" i="41"/>
  <c r="I15" i="41" s="1"/>
  <c r="F4" i="41"/>
  <c r="I4" i="41" s="1"/>
  <c r="F366" i="41"/>
  <c r="I366" i="41" s="1"/>
  <c r="F379" i="41"/>
  <c r="I379" i="41" s="1"/>
  <c r="F374" i="41"/>
  <c r="I374" i="41" s="1"/>
  <c r="F284" i="41"/>
  <c r="I284" i="41" s="1"/>
  <c r="F297" i="41"/>
  <c r="I297" i="41" s="1"/>
  <c r="F193" i="41"/>
  <c r="I193" i="41" s="1"/>
  <c r="F206" i="41"/>
  <c r="I206" i="41" s="1"/>
  <c r="F219" i="41"/>
  <c r="I219" i="41" s="1"/>
  <c r="F226" i="41"/>
  <c r="I226" i="41" s="1"/>
  <c r="F245" i="41"/>
  <c r="I245" i="41" s="1"/>
  <c r="F252" i="41"/>
  <c r="I252" i="41" s="1"/>
  <c r="F165" i="41"/>
  <c r="I165" i="41" s="1"/>
  <c r="F81" i="41"/>
  <c r="I81" i="41" s="1"/>
  <c r="F118" i="41"/>
  <c r="I118" i="41" s="1"/>
  <c r="F131" i="41"/>
  <c r="I131" i="41" s="1"/>
  <c r="F162" i="41"/>
  <c r="I162" i="41" s="1"/>
  <c r="F78" i="41"/>
  <c r="I78" i="41" s="1"/>
  <c r="F121" i="41"/>
  <c r="I121" i="41" s="1"/>
  <c r="F116" i="41"/>
  <c r="I116" i="41" s="1"/>
  <c r="F7" i="41"/>
  <c r="I7" i="41" s="1"/>
  <c r="F50" i="41"/>
  <c r="I50" i="41" s="1"/>
  <c r="F76" i="41"/>
  <c r="I76" i="41" s="1"/>
  <c r="F60" i="41"/>
  <c r="I60" i="41" s="1"/>
  <c r="F16" i="41"/>
  <c r="I16" i="41" s="1"/>
  <c r="F52" i="41"/>
  <c r="I52" i="41" s="1"/>
  <c r="F353" i="41"/>
  <c r="I353" i="41" s="1"/>
  <c r="F381" i="41"/>
  <c r="I381" i="41" s="1"/>
  <c r="F220" i="41"/>
  <c r="I220" i="41" s="1"/>
  <c r="F159" i="41"/>
  <c r="I159" i="41" s="1"/>
  <c r="F112" i="41"/>
  <c r="I112" i="41" s="1"/>
  <c r="F317" i="41"/>
  <c r="I317" i="41" s="1"/>
  <c r="F319" i="41"/>
  <c r="I319" i="41" s="1"/>
  <c r="F327" i="41"/>
  <c r="I327" i="41" s="1"/>
  <c r="F254" i="41"/>
  <c r="I254" i="41" s="1"/>
  <c r="F268" i="41"/>
  <c r="I268" i="41" s="1"/>
  <c r="F370" i="41"/>
  <c r="I370" i="41" s="1"/>
  <c r="F111" i="41"/>
  <c r="I111" i="41" s="1"/>
  <c r="F179" i="41"/>
  <c r="I179" i="41" s="1"/>
  <c r="F138" i="41"/>
  <c r="I138" i="41" s="1"/>
  <c r="F188" i="41"/>
  <c r="I188" i="41" s="1"/>
  <c r="F74" i="41"/>
  <c r="I74" i="41" s="1"/>
  <c r="F82" i="41"/>
  <c r="I82" i="41" s="1"/>
  <c r="F354" i="41"/>
  <c r="I354" i="41" s="1"/>
  <c r="F362" i="41"/>
  <c r="I362" i="41" s="1"/>
  <c r="F285" i="41"/>
  <c r="I285" i="41" s="1"/>
  <c r="F292" i="41"/>
  <c r="I292" i="41" s="1"/>
  <c r="F214" i="41"/>
  <c r="I214" i="41" s="1"/>
  <c r="F240" i="41"/>
  <c r="I240" i="41" s="1"/>
  <c r="F75" i="41"/>
  <c r="I75" i="41" s="1"/>
  <c r="F173" i="41"/>
  <c r="I173" i="41" s="1"/>
  <c r="F132" i="41"/>
  <c r="I132" i="41" s="1"/>
  <c r="F182" i="41"/>
  <c r="I182" i="41" s="1"/>
  <c r="F56" i="41"/>
  <c r="I56" i="41" s="1"/>
  <c r="F62" i="41"/>
  <c r="I62" i="41" s="1"/>
  <c r="F336" i="41"/>
  <c r="I336" i="41" s="1"/>
  <c r="F344" i="41"/>
  <c r="I344" i="41" s="1"/>
  <c r="F279" i="41"/>
  <c r="I279" i="41" s="1"/>
  <c r="F196" i="41"/>
  <c r="I196" i="41" s="1"/>
  <c r="F222" i="41"/>
  <c r="I222" i="41" s="1"/>
  <c r="F178" i="41"/>
  <c r="I178" i="41" s="1"/>
  <c r="F113" i="41"/>
  <c r="I113" i="41" s="1"/>
  <c r="F72" i="41"/>
  <c r="I72" i="41" s="1"/>
  <c r="F164" i="41"/>
  <c r="I164" i="41" s="1"/>
  <c r="F43" i="41"/>
  <c r="I43" i="41" s="1"/>
  <c r="F26" i="41"/>
  <c r="I26" i="41" s="1"/>
  <c r="F19" i="41"/>
  <c r="I19" i="41" s="1"/>
  <c r="F247" i="41"/>
  <c r="I247" i="41" s="1"/>
  <c r="F190" i="41"/>
  <c r="I190" i="41" s="1"/>
  <c r="F172" i="41"/>
  <c r="I172" i="41" s="1"/>
  <c r="F107" i="41"/>
  <c r="I107" i="41" s="1"/>
  <c r="F158" i="41"/>
  <c r="I158" i="41" s="1"/>
  <c r="F25" i="41"/>
  <c r="I25" i="41" s="1"/>
  <c r="F68" i="41"/>
  <c r="I68" i="41" s="1"/>
  <c r="F30" i="41"/>
  <c r="I30" i="41" s="1"/>
  <c r="F34" i="41"/>
  <c r="I34" i="41" s="1"/>
  <c r="F367" i="41"/>
  <c r="I367" i="41" s="1"/>
  <c r="F364" i="41"/>
  <c r="I364" i="41" s="1"/>
  <c r="F207" i="41"/>
  <c r="I207" i="41" s="1"/>
  <c r="F160" i="41"/>
  <c r="I160" i="41" s="1"/>
  <c r="F169" i="41"/>
  <c r="I169" i="41" s="1"/>
  <c r="F63" i="41"/>
  <c r="I63" i="41" s="1"/>
  <c r="F97" i="41"/>
  <c r="I97" i="41" s="1"/>
  <c r="F316" i="41"/>
  <c r="I316" i="41" s="1"/>
  <c r="F147" i="41"/>
  <c r="I147" i="41" s="1"/>
  <c r="F89" i="41"/>
  <c r="I89" i="41" s="1"/>
  <c r="F98" i="41"/>
  <c r="I98" i="41" s="1"/>
  <c r="F103" i="41"/>
  <c r="I103" i="41" s="1"/>
  <c r="F348" i="41"/>
  <c r="I348" i="41" s="1"/>
  <c r="F356" i="41"/>
  <c r="I356" i="41" s="1"/>
  <c r="F265" i="41"/>
  <c r="I265" i="41" s="1"/>
  <c r="F376" i="41"/>
  <c r="I376" i="41" s="1"/>
  <c r="F208" i="41"/>
  <c r="I208" i="41" s="1"/>
  <c r="F234" i="41"/>
  <c r="I234" i="41" s="1"/>
  <c r="F189" i="41"/>
  <c r="I189" i="41" s="1"/>
  <c r="F125" i="41"/>
  <c r="I125" i="41" s="1"/>
  <c r="F114" i="41"/>
  <c r="I114" i="41" s="1"/>
  <c r="F176" i="41"/>
  <c r="I176" i="41" s="1"/>
  <c r="F17" i="41"/>
  <c r="I17" i="41" s="1"/>
  <c r="F342" i="41"/>
  <c r="I342" i="41" s="1"/>
  <c r="F350" i="41"/>
  <c r="I350" i="41" s="1"/>
  <c r="F259" i="41"/>
  <c r="I259" i="41" s="1"/>
  <c r="F304" i="41"/>
  <c r="I304" i="41" s="1"/>
  <c r="F202" i="41"/>
  <c r="I202" i="41" s="1"/>
  <c r="F228" i="41"/>
  <c r="I228" i="41" s="1"/>
  <c r="F184" i="41"/>
  <c r="I184" i="41" s="1"/>
  <c r="F119" i="41"/>
  <c r="I119" i="41" s="1"/>
  <c r="F108" i="41"/>
  <c r="I108" i="41" s="1"/>
  <c r="F170" i="41"/>
  <c r="I170" i="41" s="1"/>
  <c r="F51" i="41"/>
  <c r="I51" i="41" s="1"/>
  <c r="F37" i="41"/>
  <c r="I37" i="41" s="1"/>
  <c r="F18" i="41"/>
  <c r="I18" i="41" s="1"/>
  <c r="F253" i="41"/>
  <c r="I253" i="41" s="1"/>
  <c r="F73" i="41"/>
  <c r="I73" i="41" s="1"/>
  <c r="F312" i="41"/>
  <c r="I312" i="41" s="1"/>
  <c r="F338" i="41"/>
  <c r="I338" i="41" s="1"/>
  <c r="F255" i="41"/>
  <c r="I255" i="41" s="1"/>
  <c r="F204" i="41"/>
  <c r="I204" i="41" s="1"/>
  <c r="F197" i="41"/>
  <c r="I197" i="41" s="1"/>
  <c r="F57" i="41"/>
  <c r="I57" i="41" s="1"/>
  <c r="F67" i="41"/>
  <c r="I67" i="41" s="1"/>
  <c r="F23" i="41"/>
  <c r="I23" i="41" s="1"/>
  <c r="F20" i="41"/>
  <c r="I20" i="41" s="1"/>
  <c r="F306" i="41"/>
  <c r="I306" i="41" s="1"/>
  <c r="F332" i="41"/>
  <c r="I332" i="41" s="1"/>
  <c r="F241" i="41"/>
  <c r="I241" i="41" s="1"/>
  <c r="F249" i="41"/>
  <c r="I249" i="41" s="1"/>
  <c r="F358" i="41"/>
  <c r="I358" i="41" s="1"/>
  <c r="F198" i="41"/>
  <c r="I198" i="41" s="1"/>
  <c r="F166" i="41"/>
  <c r="I166" i="41" s="1"/>
  <c r="F101" i="41"/>
  <c r="I101" i="41" s="1"/>
  <c r="F187" i="41"/>
  <c r="I187" i="41" s="1"/>
  <c r="F110" i="41"/>
  <c r="I110" i="41" s="1"/>
  <c r="F31" i="41"/>
  <c r="I31" i="41" s="1"/>
  <c r="F53" i="41"/>
  <c r="I53" i="41" s="1"/>
  <c r="F21" i="41"/>
  <c r="I21" i="41" s="1"/>
  <c r="F5" i="41"/>
  <c r="I5" i="41" s="1"/>
  <c r="F347" i="41"/>
  <c r="I347" i="41" s="1"/>
  <c r="F375" i="41"/>
  <c r="I375" i="41" s="1"/>
  <c r="F233" i="41"/>
  <c r="I233" i="41" s="1"/>
  <c r="F153" i="41"/>
  <c r="I153" i="41" s="1"/>
  <c r="F95" i="41"/>
  <c r="I95" i="41" s="1"/>
  <c r="F104" i="41"/>
  <c r="I104" i="41" s="1"/>
  <c r="F8" i="41"/>
  <c r="I8" i="41" s="1"/>
  <c r="F341" i="41"/>
  <c r="I341" i="41" s="1"/>
  <c r="F343" i="41"/>
  <c r="I343" i="41" s="1"/>
  <c r="F369" i="41"/>
  <c r="I369" i="41" s="1"/>
  <c r="F278" i="41"/>
  <c r="I278" i="41" s="1"/>
  <c r="F227" i="41"/>
  <c r="I227" i="41" s="1"/>
  <c r="F106" i="41"/>
  <c r="I106" i="41" s="1"/>
  <c r="F163" i="41"/>
  <c r="I163" i="41" s="1"/>
  <c r="F272" i="41"/>
  <c r="I272" i="41" s="1"/>
  <c r="F310" i="41"/>
  <c r="I310" i="41" s="1"/>
  <c r="F266" i="41"/>
  <c r="I266" i="41" s="1"/>
  <c r="F200" i="41"/>
  <c r="I200" i="41" s="1"/>
  <c r="F286" i="41"/>
  <c r="I286" i="41" s="1"/>
  <c r="F280" i="41"/>
  <c r="I280" i="41" s="1"/>
  <c r="F150" i="41"/>
  <c r="I150" i="41" s="1"/>
  <c r="F65" i="41"/>
  <c r="I65" i="41" s="1"/>
  <c r="F323" i="41"/>
  <c r="I323" i="41" s="1"/>
  <c r="F144" i="41"/>
  <c r="I144" i="41" s="1"/>
  <c r="F337" i="41"/>
  <c r="I337" i="41" s="1"/>
  <c r="F157" i="41"/>
  <c r="I157" i="41" s="1"/>
  <c r="F331" i="41"/>
  <c r="I331" i="41" s="1"/>
  <c r="F215" i="41"/>
  <c r="I215" i="41" s="1"/>
  <c r="F69" i="41"/>
  <c r="I69" i="41" s="1"/>
  <c r="F325" i="41"/>
  <c r="I325" i="41" s="1"/>
  <c r="F209" i="41"/>
  <c r="I209" i="41" s="1"/>
  <c r="F115" i="41"/>
  <c r="I115" i="41" s="1"/>
  <c r="F27" i="41"/>
  <c r="I27" i="41" s="1"/>
  <c r="F363" i="41"/>
  <c r="I363" i="41" s="1"/>
  <c r="F129" i="41"/>
  <c r="I129" i="41" s="1"/>
  <c r="F92" i="41"/>
  <c r="I92" i="41" s="1"/>
  <c r="F32" i="41"/>
  <c r="I32" i="41" s="1"/>
  <c r="F123" i="41"/>
  <c r="I123" i="41" s="1"/>
  <c r="F86" i="41"/>
  <c r="I86" i="41" s="1"/>
  <c r="F85" i="41"/>
  <c r="I85" i="41" s="1"/>
  <c r="F333" i="41"/>
  <c r="I333" i="41" s="1"/>
  <c r="F117" i="41"/>
  <c r="I117" i="41" s="1"/>
  <c r="F80" i="41"/>
  <c r="I80" i="41" s="1"/>
  <c r="F260" i="41"/>
  <c r="I260" i="41" s="1"/>
  <c r="F185" i="41"/>
  <c r="I185" i="41" s="1"/>
  <c r="F59" i="41"/>
  <c r="I59" i="41" s="1"/>
  <c r="F335" i="41"/>
  <c r="I335" i="41" s="1"/>
  <c r="F156" i="41"/>
  <c r="I156" i="41" s="1"/>
  <c r="F329" i="41"/>
  <c r="I329" i="41" s="1"/>
  <c r="F274" i="41"/>
  <c r="I274" i="41" s="1"/>
  <c r="F221" i="41"/>
  <c r="I221" i="41" s="1"/>
  <c r="F151" i="41"/>
  <c r="I151" i="41" s="1"/>
  <c r="F357" i="41"/>
  <c r="I357" i="41" s="1"/>
  <c r="BY259" i="40"/>
  <c r="BY14" i="40"/>
  <c r="BY310" i="40"/>
  <c r="BY167" i="40"/>
  <c r="BY57" i="40"/>
  <c r="BY218" i="40"/>
  <c r="BY320" i="40"/>
  <c r="BY213" i="40"/>
  <c r="BY87" i="40"/>
  <c r="BY206" i="40"/>
  <c r="BY291" i="40"/>
  <c r="BY178" i="40"/>
  <c r="BY372" i="40"/>
  <c r="BY60" i="40"/>
  <c r="BY375" i="40"/>
  <c r="BY130" i="40"/>
  <c r="BY103" i="40"/>
  <c r="BY153" i="40"/>
  <c r="BY269" i="40"/>
  <c r="BY26" i="40"/>
  <c r="BY203" i="40"/>
  <c r="BY7" i="40"/>
  <c r="BY216" i="40"/>
  <c r="BY34" i="40"/>
  <c r="BY210" i="40"/>
  <c r="BY337" i="40"/>
  <c r="BY151" i="40"/>
  <c r="BY334" i="40"/>
  <c r="BY66" i="40"/>
  <c r="BY221" i="40"/>
  <c r="BY278" i="40"/>
  <c r="BY24" i="40"/>
  <c r="BY239" i="40"/>
  <c r="BY274" i="40"/>
  <c r="BY317" i="40"/>
  <c r="BY91" i="40"/>
  <c r="BY158" i="40"/>
  <c r="BY8" i="40"/>
  <c r="BY186" i="40"/>
  <c r="BY361" i="40"/>
  <c r="BY94" i="40"/>
  <c r="BY270" i="40"/>
  <c r="BY78" i="40"/>
  <c r="BY222" i="40"/>
  <c r="BY328" i="40"/>
  <c r="BY81" i="40"/>
  <c r="BY190" i="40"/>
  <c r="BY20" i="40"/>
  <c r="BY125" i="40"/>
  <c r="BY229" i="40"/>
  <c r="BY30" i="40"/>
  <c r="BY145" i="40"/>
  <c r="BY254" i="40"/>
  <c r="BY43" i="40"/>
  <c r="BY175" i="40"/>
  <c r="BY346" i="40"/>
  <c r="BY83" i="40"/>
  <c r="BY255" i="40"/>
  <c r="BY379" i="40"/>
  <c r="BY122" i="40"/>
  <c r="BY289" i="40"/>
  <c r="BY139" i="40"/>
  <c r="BY184" i="40"/>
  <c r="BY344" i="40"/>
  <c r="BY318" i="40"/>
  <c r="BY313" i="40"/>
  <c r="BY217" i="40"/>
  <c r="BY197" i="40"/>
  <c r="BY209" i="40"/>
  <c r="BY68" i="40"/>
  <c r="BY198" i="40"/>
  <c r="BY368" i="40"/>
  <c r="BY106" i="40"/>
  <c r="BY305" i="40"/>
  <c r="BY80" i="40"/>
  <c r="BY189" i="40"/>
  <c r="BY325" i="40"/>
  <c r="BY73" i="40"/>
  <c r="BY202" i="40"/>
  <c r="BY18" i="40"/>
  <c r="BY97" i="40"/>
  <c r="BY246" i="40"/>
  <c r="BY85" i="40"/>
  <c r="BY170" i="40"/>
  <c r="BY249" i="40"/>
  <c r="BY35" i="40"/>
  <c r="BY181" i="40"/>
  <c r="BY343" i="40"/>
  <c r="BY116" i="40"/>
  <c r="BY234" i="40"/>
  <c r="BY6" i="40"/>
  <c r="BY166" i="40"/>
  <c r="BY300" i="40"/>
  <c r="BY48" i="40"/>
  <c r="BY196" i="40"/>
  <c r="BY362" i="40"/>
  <c r="BY374" i="40"/>
  <c r="BY39" i="40"/>
  <c r="BY9" i="40"/>
  <c r="BY353" i="40"/>
  <c r="BY303" i="40"/>
  <c r="BY112" i="40"/>
  <c r="BY287" i="40"/>
  <c r="BY84" i="40"/>
  <c r="BY149" i="40"/>
  <c r="BY307" i="40"/>
  <c r="BY70" i="40"/>
  <c r="BY201" i="40"/>
  <c r="BY332" i="40"/>
  <c r="BY53" i="40"/>
  <c r="BY247" i="40"/>
  <c r="BY33" i="40"/>
  <c r="BY109" i="40"/>
  <c r="BY288" i="40"/>
  <c r="BY89" i="40"/>
  <c r="BY174" i="40"/>
  <c r="BY295" i="40"/>
  <c r="BY40" i="40"/>
  <c r="BY193" i="40"/>
  <c r="BY359" i="40"/>
  <c r="BY118" i="40"/>
  <c r="BY294" i="40"/>
  <c r="BY37" i="40"/>
  <c r="BY159" i="40"/>
  <c r="BY293" i="40"/>
  <c r="BY59" i="40"/>
  <c r="BY208" i="40"/>
  <c r="BY371" i="40"/>
  <c r="BY224" i="40"/>
  <c r="BY64" i="40"/>
  <c r="BY50" i="40"/>
  <c r="BY114" i="40"/>
  <c r="BY335" i="40"/>
  <c r="BY49" i="40"/>
  <c r="BY268" i="40"/>
  <c r="BY22" i="40"/>
  <c r="BY152" i="40"/>
  <c r="BY322" i="40"/>
  <c r="BY52" i="40"/>
  <c r="BY260" i="40"/>
  <c r="BY363" i="40"/>
  <c r="BY133" i="40"/>
  <c r="BY243" i="40"/>
  <c r="BY29" i="40"/>
  <c r="BY140" i="40"/>
  <c r="BY314" i="40"/>
  <c r="BY55" i="40"/>
  <c r="BY215" i="40"/>
  <c r="BY306" i="40"/>
  <c r="BY56" i="40"/>
  <c r="BY205" i="40"/>
  <c r="BY373" i="40"/>
  <c r="BY100" i="40"/>
  <c r="BY262" i="40"/>
  <c r="BY42" i="40"/>
  <c r="BY168" i="40"/>
  <c r="BY323" i="40"/>
  <c r="BY177" i="40"/>
  <c r="BY245" i="40"/>
  <c r="BY381" i="40"/>
  <c r="BY360" i="40"/>
  <c r="BY150" i="40"/>
  <c r="BY144" i="40"/>
  <c r="BY62" i="40"/>
  <c r="BY350" i="40"/>
  <c r="BY61" i="40"/>
  <c r="BY301" i="40"/>
  <c r="BY10" i="40"/>
  <c r="BY162" i="40"/>
  <c r="BY329" i="40"/>
  <c r="BY69" i="40"/>
  <c r="BY241" i="40"/>
  <c r="BY355" i="40"/>
  <c r="BY71" i="40"/>
  <c r="BY280" i="40"/>
  <c r="BY13" i="40"/>
  <c r="BY161" i="40"/>
  <c r="BY308" i="40"/>
  <c r="BY77" i="40"/>
  <c r="BY225" i="40"/>
  <c r="BY338" i="40"/>
  <c r="BY88" i="40"/>
  <c r="BY248" i="40"/>
  <c r="BY370" i="40"/>
  <c r="BY129" i="40"/>
  <c r="BY257" i="40"/>
  <c r="BY45" i="40"/>
  <c r="BY176" i="40"/>
  <c r="BY331" i="40"/>
  <c r="BY135" i="40"/>
  <c r="BY281" i="40"/>
  <c r="BY146" i="40"/>
  <c r="BY219" i="40"/>
  <c r="BY212" i="40"/>
  <c r="BY93" i="40"/>
  <c r="BY72" i="40"/>
  <c r="BY127" i="40"/>
  <c r="BY263" i="40"/>
  <c r="BY119" i="40"/>
  <c r="BY230" i="40"/>
  <c r="BY341" i="40"/>
  <c r="BY95" i="40"/>
  <c r="BY231" i="40"/>
  <c r="BY366" i="40"/>
  <c r="BY120" i="40"/>
  <c r="BY276" i="40"/>
  <c r="BY16" i="40"/>
  <c r="BY211" i="40"/>
  <c r="BY349" i="40"/>
  <c r="BY111" i="40"/>
  <c r="BY238" i="40"/>
  <c r="BY336" i="40"/>
  <c r="BY113" i="40"/>
  <c r="BY261" i="40"/>
  <c r="BY378" i="40"/>
  <c r="BY157" i="40"/>
  <c r="BY266" i="40"/>
  <c r="BY47" i="40"/>
  <c r="BY251" i="40"/>
  <c r="BY347" i="40"/>
  <c r="BY90" i="40"/>
  <c r="BY272" i="40"/>
  <c r="BY250" i="40"/>
  <c r="BY240" i="40"/>
  <c r="BY187" i="40"/>
  <c r="BY199" i="40"/>
  <c r="BY105" i="40"/>
  <c r="BY141" i="40"/>
  <c r="BY309" i="40"/>
  <c r="BY75" i="40"/>
  <c r="BY220" i="40"/>
  <c r="BY354" i="40"/>
  <c r="BY107" i="40"/>
  <c r="BY256" i="40"/>
  <c r="BY367" i="40"/>
  <c r="BY96" i="40"/>
  <c r="BY282" i="40"/>
  <c r="BY82" i="40"/>
  <c r="BY214" i="40"/>
  <c r="BY333" i="40"/>
  <c r="BY128" i="40"/>
  <c r="BY223" i="40"/>
  <c r="BY342" i="40"/>
  <c r="BY99" i="40"/>
  <c r="BY252" i="40"/>
  <c r="BY17" i="40"/>
  <c r="BY155" i="40"/>
  <c r="BY253" i="40"/>
  <c r="BY58" i="40"/>
  <c r="BY183" i="40"/>
  <c r="BY357" i="40"/>
  <c r="BY102" i="40"/>
  <c r="BY284" i="40"/>
  <c r="BY267" i="40"/>
  <c r="BY319" i="40"/>
  <c r="BY277" i="40"/>
  <c r="BY258" i="40"/>
  <c r="BY298" i="40"/>
  <c r="BY92" i="40"/>
  <c r="BY296" i="40"/>
  <c r="BY79" i="40"/>
  <c r="BY227" i="40"/>
  <c r="BY365" i="40"/>
  <c r="BY134" i="40"/>
  <c r="BY271" i="40"/>
  <c r="BY19" i="40"/>
  <c r="BY108" i="40"/>
  <c r="BY286" i="40"/>
  <c r="BY76" i="40"/>
  <c r="BY232" i="40"/>
  <c r="BY351" i="40"/>
  <c r="BY98" i="40"/>
  <c r="BY180" i="40"/>
  <c r="BY356" i="40"/>
  <c r="BY117" i="40"/>
  <c r="BY264" i="40"/>
  <c r="BY25" i="40"/>
  <c r="BY237" i="40"/>
  <c r="BY297" i="40"/>
  <c r="BY136" i="40"/>
  <c r="BY195" i="40"/>
  <c r="BY364" i="40"/>
  <c r="BY131" i="40"/>
  <c r="BY299" i="40"/>
  <c r="BY275" i="40"/>
  <c r="BY324" i="40"/>
  <c r="BY115" i="40"/>
  <c r="BY327" i="40"/>
  <c r="BY340" i="40"/>
  <c r="BY352" i="40"/>
  <c r="BY104" i="40"/>
  <c r="BY290" i="40"/>
  <c r="BY67" i="40"/>
  <c r="BY188" i="40"/>
  <c r="BY358" i="40"/>
  <c r="BY156" i="40"/>
  <c r="BY279" i="40"/>
  <c r="BY32" i="40"/>
  <c r="BY137" i="40"/>
  <c r="BY348" i="40"/>
  <c r="BY54" i="40"/>
  <c r="BY228" i="40"/>
  <c r="BY376" i="40"/>
  <c r="BY110" i="40"/>
  <c r="BY192" i="40"/>
  <c r="BY377" i="40"/>
  <c r="BY154" i="40"/>
  <c r="BY304" i="40"/>
  <c r="BY36" i="40"/>
  <c r="BY244" i="40"/>
  <c r="BY312" i="40"/>
  <c r="BY132" i="40"/>
  <c r="BY207" i="40"/>
  <c r="BY380" i="40"/>
  <c r="BY123" i="40"/>
  <c r="BY302" i="40"/>
  <c r="BY124" i="40"/>
  <c r="BY292" i="40"/>
  <c r="BY138" i="40"/>
  <c r="BY233" i="40"/>
  <c r="BY28" i="40"/>
  <c r="BY3" i="40"/>
  <c r="BY126" i="40"/>
  <c r="BY321" i="40"/>
  <c r="BY51" i="40"/>
  <c r="BY200" i="40"/>
  <c r="BY31" i="40"/>
  <c r="BY165" i="40"/>
  <c r="BY273" i="40"/>
  <c r="BY12" i="40"/>
  <c r="BY160" i="40"/>
  <c r="BY330" i="40"/>
  <c r="BY142" i="40"/>
  <c r="BY179" i="40"/>
  <c r="BY21" i="40"/>
  <c r="BY143" i="40"/>
  <c r="BY204" i="40"/>
  <c r="BY44" i="40"/>
  <c r="BY163" i="40"/>
  <c r="BY285" i="40"/>
  <c r="BY41" i="40"/>
  <c r="BY182" i="40"/>
  <c r="BY339" i="40"/>
  <c r="BY121" i="40"/>
  <c r="BY226" i="40"/>
  <c r="BY4" i="40"/>
  <c r="BY169" i="40"/>
  <c r="BY315" i="40"/>
  <c r="BY172" i="40"/>
  <c r="BY86" i="40"/>
  <c r="BY185" i="40"/>
  <c r="BY5" i="40"/>
  <c r="BY65" i="40"/>
  <c r="BY27" i="40"/>
  <c r="BY147" i="40"/>
  <c r="BY316" i="40"/>
  <c r="BY63" i="40"/>
  <c r="BY265" i="40"/>
  <c r="BY11" i="40"/>
  <c r="BY235" i="40"/>
  <c r="BY283" i="40"/>
  <c r="BY15" i="40"/>
  <c r="BY173" i="40"/>
  <c r="BY369" i="40"/>
  <c r="BY74" i="40"/>
  <c r="BY191" i="40"/>
  <c r="BY23" i="40"/>
  <c r="BY164" i="40"/>
  <c r="BY242" i="40"/>
  <c r="BY2" i="40"/>
  <c r="M51" i="40" s="1"/>
  <c r="BY148" i="40"/>
  <c r="BY311" i="40"/>
  <c r="BY46" i="40"/>
  <c r="BY194" i="40"/>
  <c r="BY345" i="40"/>
  <c r="BY101" i="40"/>
  <c r="BY236" i="40"/>
  <c r="BY38" i="40"/>
  <c r="BY171" i="40"/>
  <c r="M36" i="27"/>
  <c r="L36" i="27"/>
  <c r="K36" i="27"/>
  <c r="J36" i="27"/>
  <c r="I36" i="27"/>
  <c r="H36" i="27"/>
  <c r="G36" i="27"/>
  <c r="F36" i="27"/>
  <c r="E36" i="27"/>
  <c r="D36" i="27"/>
  <c r="C36" i="27"/>
  <c r="B36" i="27"/>
  <c r="B10" i="38"/>
  <c r="C10" i="37"/>
  <c r="B10" i="37"/>
  <c r="C9" i="37"/>
  <c r="L54" i="37" s="1"/>
  <c r="B9" i="37"/>
  <c r="A7" i="37"/>
  <c r="C6" i="37"/>
  <c r="A6" i="37"/>
  <c r="D5" i="37"/>
  <c r="A5" i="37"/>
  <c r="A4" i="37"/>
  <c r="D3" i="37"/>
  <c r="C3" i="37"/>
  <c r="B3" i="37"/>
  <c r="A3" i="37"/>
  <c r="C10" i="38"/>
  <c r="C9" i="38"/>
  <c r="L2" i="38" s="1"/>
  <c r="B9" i="38"/>
  <c r="H4" i="38" s="1"/>
  <c r="A7" i="38"/>
  <c r="C6" i="38"/>
  <c r="A6" i="38"/>
  <c r="D5" i="38"/>
  <c r="A5" i="38"/>
  <c r="A4" i="38"/>
  <c r="D3" i="38"/>
  <c r="C3" i="38"/>
  <c r="B3" i="38"/>
  <c r="A3" i="38"/>
  <c r="L58" i="37" l="1"/>
  <c r="L42" i="37"/>
  <c r="C17" i="41"/>
  <c r="N2" i="41"/>
  <c r="J2" i="41"/>
  <c r="B21" i="41" s="1"/>
  <c r="J372" i="41"/>
  <c r="K372" i="41" s="1"/>
  <c r="J300" i="41"/>
  <c r="K300" i="41" s="1"/>
  <c r="J331" i="41"/>
  <c r="K331" i="41" s="1"/>
  <c r="J350" i="41"/>
  <c r="K350" i="41" s="1"/>
  <c r="J375" i="41"/>
  <c r="K375" i="41" s="1"/>
  <c r="J303" i="41"/>
  <c r="K303" i="41" s="1"/>
  <c r="J328" i="41"/>
  <c r="K328" i="41" s="1"/>
  <c r="J341" i="41"/>
  <c r="K341" i="41" s="1"/>
  <c r="J273" i="41"/>
  <c r="K273" i="41" s="1"/>
  <c r="J201" i="41"/>
  <c r="K201" i="41" s="1"/>
  <c r="J226" i="41"/>
  <c r="K226" i="41" s="1"/>
  <c r="J227" i="41"/>
  <c r="K227" i="41" s="1"/>
  <c r="J246" i="41"/>
  <c r="K246" i="41" s="1"/>
  <c r="J235" i="41"/>
  <c r="K235" i="41" s="1"/>
  <c r="J161" i="41"/>
  <c r="K161" i="41" s="1"/>
  <c r="J89" i="41"/>
  <c r="K89" i="41" s="1"/>
  <c r="J168" i="41"/>
  <c r="K168" i="41" s="1"/>
  <c r="J208" i="41"/>
  <c r="K208" i="41" s="1"/>
  <c r="J284" i="41"/>
  <c r="K284" i="41" s="1"/>
  <c r="J128" i="41"/>
  <c r="K128" i="41" s="1"/>
  <c r="J177" i="41"/>
  <c r="K177" i="41" s="1"/>
  <c r="J105" i="41"/>
  <c r="K105" i="41" s="1"/>
  <c r="J85" i="41"/>
  <c r="K85" i="41" s="1"/>
  <c r="J10" i="41"/>
  <c r="K10" i="41" s="1"/>
  <c r="J22" i="41"/>
  <c r="K22" i="41" s="1"/>
  <c r="J97" i="41"/>
  <c r="K97" i="41" s="1"/>
  <c r="J178" i="41"/>
  <c r="K178" i="41" s="1"/>
  <c r="J36" i="41"/>
  <c r="K36" i="41" s="1"/>
  <c r="J115" i="41"/>
  <c r="K115" i="41" s="1"/>
  <c r="J67" i="41"/>
  <c r="K67" i="41" s="1"/>
  <c r="J88" i="41"/>
  <c r="K88" i="41" s="1"/>
  <c r="J50" i="41"/>
  <c r="K50" i="41" s="1"/>
  <c r="J366" i="41"/>
  <c r="K366" i="41" s="1"/>
  <c r="J294" i="41"/>
  <c r="K294" i="41" s="1"/>
  <c r="J325" i="41"/>
  <c r="K325" i="41" s="1"/>
  <c r="J344" i="41"/>
  <c r="K344" i="41" s="1"/>
  <c r="J369" i="41"/>
  <c r="K369" i="41" s="1"/>
  <c r="J297" i="41"/>
  <c r="K297" i="41" s="1"/>
  <c r="J322" i="41"/>
  <c r="K322" i="41" s="1"/>
  <c r="J335" i="41"/>
  <c r="K335" i="41" s="1"/>
  <c r="J267" i="41"/>
  <c r="K267" i="41" s="1"/>
  <c r="J195" i="41"/>
  <c r="K195" i="41" s="1"/>
  <c r="J220" i="41"/>
  <c r="K220" i="41" s="1"/>
  <c r="J221" i="41"/>
  <c r="K221" i="41" s="1"/>
  <c r="J240" i="41"/>
  <c r="K240" i="41" s="1"/>
  <c r="J229" i="41"/>
  <c r="K229" i="41" s="1"/>
  <c r="J155" i="41"/>
  <c r="K155" i="41" s="1"/>
  <c r="J83" i="41"/>
  <c r="K83" i="41" s="1"/>
  <c r="J162" i="41"/>
  <c r="K162" i="41" s="1"/>
  <c r="J202" i="41"/>
  <c r="K202" i="41" s="1"/>
  <c r="J224" i="41"/>
  <c r="K224" i="41" s="1"/>
  <c r="J122" i="41"/>
  <c r="K122" i="41" s="1"/>
  <c r="J171" i="41"/>
  <c r="K171" i="41" s="1"/>
  <c r="J278" i="41"/>
  <c r="K278" i="41" s="1"/>
  <c r="J81" i="41"/>
  <c r="K81" i="41" s="1"/>
  <c r="J9" i="41"/>
  <c r="K9" i="41" s="1"/>
  <c r="J72" i="41"/>
  <c r="K72" i="41" s="1"/>
  <c r="J93" i="41"/>
  <c r="K93" i="41" s="1"/>
  <c r="J172" i="41"/>
  <c r="K172" i="41" s="1"/>
  <c r="J30" i="41"/>
  <c r="K30" i="41" s="1"/>
  <c r="J103" i="41"/>
  <c r="K103" i="41" s="1"/>
  <c r="J61" i="41"/>
  <c r="K61" i="41" s="1"/>
  <c r="J74" i="41"/>
  <c r="K74" i="41" s="1"/>
  <c r="J44" i="41"/>
  <c r="K44" i="41" s="1"/>
  <c r="J354" i="41"/>
  <c r="K354" i="41" s="1"/>
  <c r="J282" i="41"/>
  <c r="K282" i="41" s="1"/>
  <c r="J313" i="41"/>
  <c r="K313" i="41" s="1"/>
  <c r="J332" i="41"/>
  <c r="K332" i="41" s="1"/>
  <c r="J357" i="41"/>
  <c r="K357" i="41" s="1"/>
  <c r="J285" i="41"/>
  <c r="K285" i="41" s="1"/>
  <c r="J310" i="41"/>
  <c r="K310" i="41" s="1"/>
  <c r="J323" i="41"/>
  <c r="K323" i="41" s="1"/>
  <c r="J255" i="41"/>
  <c r="K255" i="41" s="1"/>
  <c r="J283" i="41"/>
  <c r="K283" i="41" s="1"/>
  <c r="J286" i="41"/>
  <c r="K286" i="41" s="1"/>
  <c r="J209" i="41"/>
  <c r="K209" i="41" s="1"/>
  <c r="J228" i="41"/>
  <c r="K228" i="41" s="1"/>
  <c r="J217" i="41"/>
  <c r="K217" i="41" s="1"/>
  <c r="J143" i="41"/>
  <c r="K143" i="41" s="1"/>
  <c r="J205" i="41"/>
  <c r="K205" i="41" s="1"/>
  <c r="J150" i="41"/>
  <c r="K150" i="41" s="1"/>
  <c r="J187" i="41"/>
  <c r="K187" i="41" s="1"/>
  <c r="J182" i="41"/>
  <c r="K182" i="41" s="1"/>
  <c r="J110" i="41"/>
  <c r="K110" i="41" s="1"/>
  <c r="J159" i="41"/>
  <c r="K159" i="41" s="1"/>
  <c r="J133" i="41"/>
  <c r="K133" i="41" s="1"/>
  <c r="J58" i="41"/>
  <c r="K58" i="41" s="1"/>
  <c r="J5" i="41"/>
  <c r="K5" i="41" s="1"/>
  <c r="J248" i="41"/>
  <c r="K248" i="41" s="1"/>
  <c r="J70" i="41"/>
  <c r="K70" i="41" s="1"/>
  <c r="J109" i="41"/>
  <c r="K109" i="41" s="1"/>
  <c r="J100" i="41"/>
  <c r="K100" i="41" s="1"/>
  <c r="J78" i="41"/>
  <c r="K78" i="41" s="1"/>
  <c r="J49" i="41"/>
  <c r="K49" i="41" s="1"/>
  <c r="J166" i="41"/>
  <c r="K166" i="41" s="1"/>
  <c r="J32" i="41"/>
  <c r="K32" i="41" s="1"/>
  <c r="J336" i="41"/>
  <c r="K336" i="41" s="1"/>
  <c r="J349" i="41"/>
  <c r="K349" i="41" s="1"/>
  <c r="J338" i="41"/>
  <c r="K338" i="41" s="1"/>
  <c r="J339" i="41"/>
  <c r="K339" i="41" s="1"/>
  <c r="J346" i="41"/>
  <c r="K346" i="41" s="1"/>
  <c r="J329" i="41"/>
  <c r="K329" i="41" s="1"/>
  <c r="J237" i="41"/>
  <c r="K237" i="41" s="1"/>
  <c r="J244" i="41"/>
  <c r="K244" i="41" s="1"/>
  <c r="J215" i="41"/>
  <c r="K215" i="41" s="1"/>
  <c r="J271" i="41"/>
  <c r="J179" i="41"/>
  <c r="K179" i="41" s="1"/>
  <c r="J230" i="41"/>
  <c r="J132" i="41"/>
  <c r="K132" i="41" s="1"/>
  <c r="J211" i="41"/>
  <c r="K211" i="41" s="1"/>
  <c r="J116" i="41"/>
  <c r="K116" i="41" s="1"/>
  <c r="J141" i="41"/>
  <c r="K141" i="41" s="1"/>
  <c r="J33" i="41"/>
  <c r="K33" i="41" s="1"/>
  <c r="J8" i="41"/>
  <c r="K8" i="41" s="1"/>
  <c r="J87" i="41"/>
  <c r="K87" i="41" s="1"/>
  <c r="J35" i="41"/>
  <c r="K35" i="41" s="1"/>
  <c r="J23" i="41"/>
  <c r="K23" i="41" s="1"/>
  <c r="J206" i="41"/>
  <c r="K206" i="41" s="1"/>
  <c r="J121" i="41"/>
  <c r="K121" i="41" s="1"/>
  <c r="J38" i="41"/>
  <c r="K38" i="41" s="1"/>
  <c r="J319" i="41"/>
  <c r="K319" i="41" s="1"/>
  <c r="J321" i="41"/>
  <c r="K321" i="41" s="1"/>
  <c r="J316" i="41"/>
  <c r="K316" i="41" s="1"/>
  <c r="J219" i="41"/>
  <c r="K219" i="41" s="1"/>
  <c r="J191" i="41"/>
  <c r="K191" i="41" s="1"/>
  <c r="J149" i="41"/>
  <c r="K149" i="41" s="1"/>
  <c r="J216" i="41"/>
  <c r="K216" i="41" s="1"/>
  <c r="J114" i="41"/>
  <c r="K114" i="41" s="1"/>
  <c r="J123" i="41"/>
  <c r="K123" i="41" s="1"/>
  <c r="J64" i="41"/>
  <c r="K64" i="41" s="1"/>
  <c r="J39" i="41"/>
  <c r="K39" i="41" s="1"/>
  <c r="J102" i="41"/>
  <c r="K102" i="41" s="1"/>
  <c r="J57" i="41"/>
  <c r="K57" i="41" s="1"/>
  <c r="J7" i="41"/>
  <c r="K7" i="41" s="1"/>
  <c r="J275" i="41"/>
  <c r="K275" i="41" s="1"/>
  <c r="J108" i="41"/>
  <c r="K108" i="41" s="1"/>
  <c r="J52" i="41"/>
  <c r="K52" i="41" s="1"/>
  <c r="J63" i="41"/>
  <c r="K63" i="41" s="1"/>
  <c r="J330" i="41"/>
  <c r="K330" i="41" s="1"/>
  <c r="J343" i="41"/>
  <c r="K343" i="41" s="1"/>
  <c r="J326" i="41"/>
  <c r="K326" i="41" s="1"/>
  <c r="J333" i="41"/>
  <c r="K333" i="41" s="1"/>
  <c r="J340" i="41"/>
  <c r="K340" i="41" s="1"/>
  <c r="J317" i="41"/>
  <c r="K317" i="41" s="1"/>
  <c r="J231" i="41"/>
  <c r="K231" i="41" s="1"/>
  <c r="J238" i="41"/>
  <c r="K238" i="41" s="1"/>
  <c r="J203" i="41"/>
  <c r="K203" i="41" s="1"/>
  <c r="J265" i="41"/>
  <c r="K265" i="41" s="1"/>
  <c r="J173" i="41"/>
  <c r="K173" i="41" s="1"/>
  <c r="J193" i="41"/>
  <c r="K193" i="41" s="1"/>
  <c r="J126" i="41"/>
  <c r="K126" i="41" s="1"/>
  <c r="J204" i="41"/>
  <c r="K204" i="41" s="1"/>
  <c r="J104" i="41"/>
  <c r="K104" i="41" s="1"/>
  <c r="J135" i="41"/>
  <c r="K135" i="41" s="1"/>
  <c r="J154" i="41"/>
  <c r="K154" i="41" s="1"/>
  <c r="J21" i="41"/>
  <c r="K21" i="41" s="1"/>
  <c r="J75" i="41"/>
  <c r="K75" i="41" s="1"/>
  <c r="J29" i="41"/>
  <c r="K29" i="41" s="1"/>
  <c r="J26" i="41"/>
  <c r="K26" i="41" s="1"/>
  <c r="J136" i="41"/>
  <c r="K136" i="41" s="1"/>
  <c r="J92" i="41"/>
  <c r="K92" i="41" s="1"/>
  <c r="J25" i="41"/>
  <c r="K25" i="41" s="1"/>
  <c r="J280" i="41"/>
  <c r="K280" i="41" s="1"/>
  <c r="J188" i="41"/>
  <c r="K188" i="41" s="1"/>
  <c r="J145" i="41"/>
  <c r="J312" i="41"/>
  <c r="K312" i="41" s="1"/>
  <c r="J308" i="41"/>
  <c r="K308" i="41" s="1"/>
  <c r="J304" i="41"/>
  <c r="K304" i="41" s="1"/>
  <c r="J299" i="41"/>
  <c r="K299" i="41" s="1"/>
  <c r="J213" i="41"/>
  <c r="K213" i="41" s="1"/>
  <c r="J276" i="41"/>
  <c r="K276" i="41" s="1"/>
  <c r="J247" i="41"/>
  <c r="K247" i="41" s="1"/>
  <c r="J137" i="41"/>
  <c r="K137" i="41" s="1"/>
  <c r="J212" i="41"/>
  <c r="K212" i="41" s="1"/>
  <c r="J199" i="41"/>
  <c r="K199" i="41" s="1"/>
  <c r="J117" i="41"/>
  <c r="K117" i="41" s="1"/>
  <c r="J18" i="41"/>
  <c r="K18" i="41" s="1"/>
  <c r="J160" i="41"/>
  <c r="J82" i="41"/>
  <c r="K82" i="41" s="1"/>
  <c r="J142" i="41"/>
  <c r="K142" i="41" s="1"/>
  <c r="J324" i="41"/>
  <c r="K324" i="41" s="1"/>
  <c r="J337" i="41"/>
  <c r="K337" i="41" s="1"/>
  <c r="J320" i="41"/>
  <c r="K320" i="41" s="1"/>
  <c r="J327" i="41"/>
  <c r="K327" i="41" s="1"/>
  <c r="J334" i="41"/>
  <c r="K334" i="41" s="1"/>
  <c r="J311" i="41"/>
  <c r="K311" i="41" s="1"/>
  <c r="J225" i="41"/>
  <c r="K225" i="41" s="1"/>
  <c r="J232" i="41"/>
  <c r="K232" i="41" s="1"/>
  <c r="J197" i="41"/>
  <c r="J259" i="41"/>
  <c r="K259" i="41" s="1"/>
  <c r="J167" i="41"/>
  <c r="K167" i="41" s="1"/>
  <c r="J272" i="41"/>
  <c r="K272" i="41" s="1"/>
  <c r="J120" i="41"/>
  <c r="K120" i="41" s="1"/>
  <c r="J192" i="41"/>
  <c r="K192" i="41" s="1"/>
  <c r="J266" i="41"/>
  <c r="K266" i="41" s="1"/>
  <c r="J129" i="41"/>
  <c r="K129" i="41" s="1"/>
  <c r="J118" i="41"/>
  <c r="K118" i="41" s="1"/>
  <c r="J20" i="41"/>
  <c r="K20" i="41" s="1"/>
  <c r="J4" i="41"/>
  <c r="K4" i="41" s="1"/>
  <c r="J196" i="41"/>
  <c r="K196" i="41" s="1"/>
  <c r="J86" i="41"/>
  <c r="K86" i="41" s="1"/>
  <c r="J90" i="41"/>
  <c r="K90" i="41" s="1"/>
  <c r="J127" i="41"/>
  <c r="K127" i="41" s="1"/>
  <c r="J318" i="41"/>
  <c r="K318" i="41" s="1"/>
  <c r="J314" i="41"/>
  <c r="K314" i="41" s="1"/>
  <c r="J305" i="41"/>
  <c r="K305" i="41" s="1"/>
  <c r="J253" i="41"/>
  <c r="K253" i="41" s="1"/>
  <c r="J214" i="41"/>
  <c r="K214" i="41" s="1"/>
  <c r="J19" i="41"/>
  <c r="K19" i="41" s="1"/>
  <c r="J84" i="41"/>
  <c r="K84" i="41" s="1"/>
  <c r="J307" i="41"/>
  <c r="K307" i="41" s="1"/>
  <c r="J315" i="41"/>
  <c r="K315" i="41" s="1"/>
  <c r="J176" i="41"/>
  <c r="K176" i="41" s="1"/>
  <c r="J99" i="41"/>
  <c r="K99" i="41" s="1"/>
  <c r="J361" i="41"/>
  <c r="K361" i="41" s="1"/>
  <c r="J381" i="41"/>
  <c r="K381" i="41" s="1"/>
  <c r="J377" i="41"/>
  <c r="K377" i="41" s="1"/>
  <c r="J243" i="41"/>
  <c r="K243" i="41" s="1"/>
  <c r="J245" i="41"/>
  <c r="K245" i="41" s="1"/>
  <c r="J289" i="41"/>
  <c r="K289" i="41" s="1"/>
  <c r="J200" i="41"/>
  <c r="K200" i="41" s="1"/>
  <c r="J163" i="41"/>
  <c r="K163" i="41" s="1"/>
  <c r="J183" i="41"/>
  <c r="K183" i="41" s="1"/>
  <c r="J40" i="41"/>
  <c r="K40" i="41" s="1"/>
  <c r="J91" i="41"/>
  <c r="K91" i="41" s="1"/>
  <c r="J54" i="41"/>
  <c r="K54" i="41" s="1"/>
  <c r="J43" i="41"/>
  <c r="J359" i="41"/>
  <c r="K359" i="41" s="1"/>
  <c r="J147" i="41"/>
  <c r="K147" i="41" s="1"/>
  <c r="J24" i="41"/>
  <c r="K24" i="41" s="1"/>
  <c r="J360" i="41"/>
  <c r="K360" i="41" s="1"/>
  <c r="J353" i="41"/>
  <c r="K353" i="41" s="1"/>
  <c r="J264" i="41"/>
  <c r="K264" i="41" s="1"/>
  <c r="J111" i="41"/>
  <c r="K111" i="41" s="1"/>
  <c r="J45" i="41"/>
  <c r="K45" i="41" s="1"/>
  <c r="J291" i="41"/>
  <c r="K291" i="41" s="1"/>
  <c r="J347" i="41"/>
  <c r="K347" i="41" s="1"/>
  <c r="J131" i="41"/>
  <c r="K131" i="41" s="1"/>
  <c r="J152" i="41"/>
  <c r="K152" i="41" s="1"/>
  <c r="J11" i="41"/>
  <c r="K11" i="41" s="1"/>
  <c r="J184" i="41"/>
  <c r="K184" i="41" s="1"/>
  <c r="J342" i="41"/>
  <c r="K342" i="41" s="1"/>
  <c r="J368" i="41"/>
  <c r="K368" i="41" s="1"/>
  <c r="J376" i="41"/>
  <c r="K376" i="41" s="1"/>
  <c r="J256" i="41"/>
  <c r="K256" i="41" s="1"/>
  <c r="J252" i="41"/>
  <c r="K252" i="41" s="1"/>
  <c r="J125" i="41"/>
  <c r="K125" i="41" s="1"/>
  <c r="J146" i="41"/>
  <c r="K146" i="41" s="1"/>
  <c r="J79" i="41"/>
  <c r="K79" i="41" s="1"/>
  <c r="J47" i="41"/>
  <c r="K47" i="41" s="1"/>
  <c r="J151" i="41"/>
  <c r="K151" i="41" s="1"/>
  <c r="J98" i="41"/>
  <c r="K98" i="41" s="1"/>
  <c r="J355" i="41"/>
  <c r="K355" i="41" s="1"/>
  <c r="J363" i="41"/>
  <c r="K363" i="41" s="1"/>
  <c r="J371" i="41"/>
  <c r="K371" i="41" s="1"/>
  <c r="J207" i="41"/>
  <c r="K207" i="41" s="1"/>
  <c r="J239" i="41"/>
  <c r="K239" i="41" s="1"/>
  <c r="J218" i="41"/>
  <c r="K218" i="41" s="1"/>
  <c r="J186" i="41"/>
  <c r="K186" i="41" s="1"/>
  <c r="J254" i="41"/>
  <c r="K254" i="41" s="1"/>
  <c r="J165" i="41"/>
  <c r="K165" i="41" s="1"/>
  <c r="J34" i="41"/>
  <c r="K34" i="41" s="1"/>
  <c r="J124" i="41"/>
  <c r="J48" i="41"/>
  <c r="K48" i="41" s="1"/>
  <c r="J37" i="41"/>
  <c r="K37" i="41" s="1"/>
  <c r="J378" i="41"/>
  <c r="K378" i="41" s="1"/>
  <c r="J345" i="41"/>
  <c r="K345" i="41" s="1"/>
  <c r="J274" i="41"/>
  <c r="K274" i="41" s="1"/>
  <c r="J260" i="41"/>
  <c r="K260" i="41" s="1"/>
  <c r="J164" i="41"/>
  <c r="K164" i="41" s="1"/>
  <c r="J65" i="41"/>
  <c r="K65" i="41" s="1"/>
  <c r="J309" i="41"/>
  <c r="K309" i="41" s="1"/>
  <c r="J268" i="41"/>
  <c r="J185" i="41"/>
  <c r="K185" i="41" s="1"/>
  <c r="J158" i="41"/>
  <c r="K158" i="41" s="1"/>
  <c r="J12" i="41"/>
  <c r="K12" i="41" s="1"/>
  <c r="J157" i="41"/>
  <c r="K157" i="41" s="1"/>
  <c r="J374" i="41"/>
  <c r="K374" i="41" s="1"/>
  <c r="J258" i="41"/>
  <c r="K258" i="41" s="1"/>
  <c r="J189" i="41"/>
  <c r="K189" i="41" s="1"/>
  <c r="J106" i="41"/>
  <c r="K106" i="41" s="1"/>
  <c r="J301" i="41"/>
  <c r="K301" i="41" s="1"/>
  <c r="J351" i="41"/>
  <c r="K351" i="41" s="1"/>
  <c r="J365" i="41"/>
  <c r="K365" i="41" s="1"/>
  <c r="J292" i="41"/>
  <c r="K292" i="41" s="1"/>
  <c r="J233" i="41"/>
  <c r="K233" i="41" s="1"/>
  <c r="J198" i="41"/>
  <c r="K198" i="41" s="1"/>
  <c r="J180" i="41"/>
  <c r="K180" i="41" s="1"/>
  <c r="J170" i="41"/>
  <c r="K170" i="41" s="1"/>
  <c r="J153" i="41"/>
  <c r="K153" i="41" s="1"/>
  <c r="J28" i="41"/>
  <c r="K28" i="41" s="1"/>
  <c r="J73" i="41"/>
  <c r="K73" i="41" s="1"/>
  <c r="J42" i="41"/>
  <c r="K42" i="41" s="1"/>
  <c r="J31" i="41"/>
  <c r="K31" i="41" s="1"/>
  <c r="J295" i="41"/>
  <c r="K295" i="41" s="1"/>
  <c r="J270" i="41"/>
  <c r="K270" i="41" s="1"/>
  <c r="J174" i="41"/>
  <c r="J13" i="41"/>
  <c r="K13" i="41" s="1"/>
  <c r="J51" i="41"/>
  <c r="K51" i="41" s="1"/>
  <c r="J380" i="41"/>
  <c r="K380" i="41" s="1"/>
  <c r="J156" i="41"/>
  <c r="K156" i="41" s="1"/>
  <c r="J59" i="41"/>
  <c r="K59" i="41" s="1"/>
  <c r="J348" i="41"/>
  <c r="K348" i="41" s="1"/>
  <c r="J262" i="41"/>
  <c r="K262" i="41" s="1"/>
  <c r="J144" i="41"/>
  <c r="K144" i="41" s="1"/>
  <c r="J53" i="41"/>
  <c r="K53" i="41" s="1"/>
  <c r="J293" i="41"/>
  <c r="K293" i="41" s="1"/>
  <c r="J138" i="41"/>
  <c r="K138" i="41" s="1"/>
  <c r="J17" i="41"/>
  <c r="K17" i="41" s="1"/>
  <c r="J373" i="41"/>
  <c r="K373" i="41" s="1"/>
  <c r="J287" i="41"/>
  <c r="J277" i="41"/>
  <c r="K277" i="41" s="1"/>
  <c r="J169" i="41"/>
  <c r="K169" i="41" s="1"/>
  <c r="J15" i="41"/>
  <c r="K15" i="41" s="1"/>
  <c r="J76" i="41"/>
  <c r="K76" i="41" s="1"/>
  <c r="J367" i="41"/>
  <c r="K367" i="41" s="1"/>
  <c r="J281" i="41"/>
  <c r="K281" i="41" s="1"/>
  <c r="J241" i="41"/>
  <c r="K241" i="41" s="1"/>
  <c r="J140" i="41"/>
  <c r="K140" i="41" s="1"/>
  <c r="J14" i="41"/>
  <c r="K14" i="41" s="1"/>
  <c r="J55" i="41"/>
  <c r="K55" i="41" s="1"/>
  <c r="J362" i="41"/>
  <c r="K362" i="41" s="1"/>
  <c r="J279" i="41"/>
  <c r="K279" i="41" s="1"/>
  <c r="J223" i="41"/>
  <c r="K223" i="41" s="1"/>
  <c r="J134" i="41"/>
  <c r="K134" i="41" s="1"/>
  <c r="J27" i="41"/>
  <c r="K27" i="41" s="1"/>
  <c r="J96" i="41"/>
  <c r="K96" i="41" s="1"/>
  <c r="J296" i="41"/>
  <c r="K296" i="41" s="1"/>
  <c r="J107" i="41"/>
  <c r="K107" i="41" s="1"/>
  <c r="J194" i="41"/>
  <c r="K194" i="41" s="1"/>
  <c r="J3" i="41"/>
  <c r="K3" i="41" s="1"/>
  <c r="J269" i="41"/>
  <c r="K269" i="41" s="1"/>
  <c r="J130" i="41"/>
  <c r="K130" i="41" s="1"/>
  <c r="J56" i="41"/>
  <c r="K56" i="41" s="1"/>
  <c r="J263" i="41"/>
  <c r="K263" i="41" s="1"/>
  <c r="J95" i="41"/>
  <c r="K95" i="41" s="1"/>
  <c r="J69" i="41"/>
  <c r="K69" i="41" s="1"/>
  <c r="J242" i="41"/>
  <c r="K242" i="41" s="1"/>
  <c r="J6" i="41"/>
  <c r="K6" i="41" s="1"/>
  <c r="J358" i="41"/>
  <c r="K358" i="41" s="1"/>
  <c r="J251" i="41"/>
  <c r="K251" i="41" s="1"/>
  <c r="J190" i="41"/>
  <c r="K190" i="41" s="1"/>
  <c r="J80" i="41"/>
  <c r="K80" i="41" s="1"/>
  <c r="J288" i="41"/>
  <c r="K288" i="41" s="1"/>
  <c r="J234" i="41"/>
  <c r="K234" i="41" s="1"/>
  <c r="J46" i="41"/>
  <c r="K46" i="41" s="1"/>
  <c r="J379" i="41"/>
  <c r="K379" i="41" s="1"/>
  <c r="J222" i="41"/>
  <c r="K222" i="41" s="1"/>
  <c r="J16" i="41"/>
  <c r="K16" i="41" s="1"/>
  <c r="J356" i="41"/>
  <c r="K356" i="41" s="1"/>
  <c r="J261" i="41"/>
  <c r="K261" i="41" s="1"/>
  <c r="J119" i="41"/>
  <c r="K119" i="41" s="1"/>
  <c r="J236" i="41"/>
  <c r="K236" i="41" s="1"/>
  <c r="J139" i="41"/>
  <c r="K139" i="41" s="1"/>
  <c r="J94" i="41"/>
  <c r="K94" i="41" s="1"/>
  <c r="J302" i="41"/>
  <c r="K302" i="41" s="1"/>
  <c r="J249" i="41"/>
  <c r="J113" i="41"/>
  <c r="K113" i="41" s="1"/>
  <c r="J210" i="41"/>
  <c r="K210" i="41" s="1"/>
  <c r="J41" i="41"/>
  <c r="K41" i="41" s="1"/>
  <c r="J68" i="41"/>
  <c r="K68" i="41" s="1"/>
  <c r="J250" i="41"/>
  <c r="K250" i="41" s="1"/>
  <c r="J62" i="41"/>
  <c r="K62" i="41" s="1"/>
  <c r="J290" i="41"/>
  <c r="K290" i="41" s="1"/>
  <c r="J101" i="41"/>
  <c r="K101" i="41" s="1"/>
  <c r="J77" i="41"/>
  <c r="K77" i="41" s="1"/>
  <c r="J370" i="41"/>
  <c r="K370" i="41" s="1"/>
  <c r="J66" i="41"/>
  <c r="K66" i="41" s="1"/>
  <c r="J364" i="41"/>
  <c r="K364" i="41" s="1"/>
  <c r="J257" i="41"/>
  <c r="K257" i="41" s="1"/>
  <c r="J60" i="41"/>
  <c r="K60" i="41" s="1"/>
  <c r="J306" i="41"/>
  <c r="K306" i="41" s="1"/>
  <c r="J112" i="41"/>
  <c r="K112" i="41" s="1"/>
  <c r="J352" i="41"/>
  <c r="K352" i="41" s="1"/>
  <c r="J181" i="41"/>
  <c r="K181" i="41" s="1"/>
  <c r="J71" i="41"/>
  <c r="K71" i="41" s="1"/>
  <c r="J298" i="41"/>
  <c r="K298" i="41" s="1"/>
  <c r="J175" i="41"/>
  <c r="K175" i="41" s="1"/>
  <c r="J148" i="41"/>
  <c r="K148" i="41" s="1"/>
  <c r="P76" i="41"/>
  <c r="B17" i="41"/>
  <c r="I2" i="41"/>
  <c r="K2" i="41" s="1"/>
  <c r="K230" i="41"/>
  <c r="K268" i="41"/>
  <c r="K145" i="41"/>
  <c r="P9" i="41"/>
  <c r="K197" i="41"/>
  <c r="K271" i="41"/>
  <c r="P348" i="41"/>
  <c r="K160" i="41"/>
  <c r="K174" i="41"/>
  <c r="K249" i="41"/>
  <c r="K43" i="41"/>
  <c r="K287" i="41"/>
  <c r="K124" i="41"/>
  <c r="P39" i="41"/>
  <c r="O333" i="41"/>
  <c r="P333" i="41" s="1"/>
  <c r="O358" i="41"/>
  <c r="P358" i="41" s="1"/>
  <c r="O286" i="41"/>
  <c r="P286" i="41" s="1"/>
  <c r="O317" i="41"/>
  <c r="P317" i="41" s="1"/>
  <c r="O348" i="41"/>
  <c r="O379" i="41"/>
  <c r="P379" i="41" s="1"/>
  <c r="O307" i="41"/>
  <c r="P307" i="41" s="1"/>
  <c r="O239" i="41"/>
  <c r="P239" i="41" s="1"/>
  <c r="O276" i="41"/>
  <c r="P276" i="41" s="1"/>
  <c r="O362" i="41"/>
  <c r="P362" i="41" s="1"/>
  <c r="O217" i="41"/>
  <c r="P217" i="41" s="1"/>
  <c r="O260" i="41"/>
  <c r="P260" i="41" s="1"/>
  <c r="O314" i="41"/>
  <c r="P314" i="41" s="1"/>
  <c r="O219" i="41"/>
  <c r="P219" i="41" s="1"/>
  <c r="O244" i="41"/>
  <c r="P244" i="41" s="1"/>
  <c r="O175" i="41"/>
  <c r="P175" i="41" s="1"/>
  <c r="O103" i="41"/>
  <c r="P103" i="41" s="1"/>
  <c r="O164" i="41"/>
  <c r="P164" i="41" s="1"/>
  <c r="O183" i="41"/>
  <c r="P183" i="41" s="1"/>
  <c r="O111" i="41"/>
  <c r="P111" i="41" s="1"/>
  <c r="O154" i="41"/>
  <c r="P154" i="41" s="1"/>
  <c r="O82" i="41"/>
  <c r="P82" i="41" s="1"/>
  <c r="O143" i="41"/>
  <c r="P143" i="41" s="1"/>
  <c r="O162" i="41"/>
  <c r="P162" i="41" s="1"/>
  <c r="O90" i="41"/>
  <c r="P90" i="41" s="1"/>
  <c r="O30" i="41"/>
  <c r="P30" i="41" s="1"/>
  <c r="O61" i="41"/>
  <c r="P61" i="41" s="1"/>
  <c r="O32" i="41"/>
  <c r="P32" i="41" s="1"/>
  <c r="O98" i="41"/>
  <c r="P98" i="41" s="1"/>
  <c r="O64" i="41"/>
  <c r="P64" i="41" s="1"/>
  <c r="O8" i="41"/>
  <c r="P8" i="41" s="1"/>
  <c r="O327" i="41"/>
  <c r="P327" i="41" s="1"/>
  <c r="O352" i="41"/>
  <c r="P352" i="41" s="1"/>
  <c r="O280" i="41"/>
  <c r="P280" i="41" s="1"/>
  <c r="O311" i="41"/>
  <c r="P311" i="41" s="1"/>
  <c r="O342" i="41"/>
  <c r="P342" i="41" s="1"/>
  <c r="O373" i="41"/>
  <c r="P373" i="41" s="1"/>
  <c r="O301" i="41"/>
  <c r="P301" i="41" s="1"/>
  <c r="O233" i="41"/>
  <c r="P233" i="41" s="1"/>
  <c r="O270" i="41"/>
  <c r="P270" i="41" s="1"/>
  <c r="O332" i="41"/>
  <c r="P332" i="41" s="1"/>
  <c r="O211" i="41"/>
  <c r="P211" i="41" s="1"/>
  <c r="O254" i="41"/>
  <c r="P254" i="41" s="1"/>
  <c r="O356" i="41"/>
  <c r="P356" i="41" s="1"/>
  <c r="O213" i="41"/>
  <c r="P213" i="41" s="1"/>
  <c r="O238" i="41"/>
  <c r="P238" i="41" s="1"/>
  <c r="O169" i="41"/>
  <c r="P169" i="41" s="1"/>
  <c r="O97" i="41"/>
  <c r="P97" i="41" s="1"/>
  <c r="O158" i="41"/>
  <c r="P158" i="41" s="1"/>
  <c r="O177" i="41"/>
  <c r="P177" i="41" s="1"/>
  <c r="O105" i="41"/>
  <c r="P105" i="41" s="1"/>
  <c r="O148" i="41"/>
  <c r="P148" i="41" s="1"/>
  <c r="O76" i="41"/>
  <c r="O137" i="41"/>
  <c r="P137" i="41" s="1"/>
  <c r="O156" i="41"/>
  <c r="P156" i="41" s="1"/>
  <c r="O84" i="41"/>
  <c r="P84" i="41" s="1"/>
  <c r="O23" i="41"/>
  <c r="P23" i="41" s="1"/>
  <c r="O55" i="41"/>
  <c r="P55" i="41" s="1"/>
  <c r="O25" i="41"/>
  <c r="P25" i="41" s="1"/>
  <c r="O63" i="41"/>
  <c r="P63" i="41" s="1"/>
  <c r="O58" i="41"/>
  <c r="P58" i="41" s="1"/>
  <c r="O5" i="41"/>
  <c r="P5" i="41" s="1"/>
  <c r="O351" i="41"/>
  <c r="P351" i="41" s="1"/>
  <c r="O364" i="41"/>
  <c r="P364" i="41" s="1"/>
  <c r="O371" i="41"/>
  <c r="P371" i="41" s="1"/>
  <c r="O287" i="41"/>
  <c r="P287" i="41" s="1"/>
  <c r="O306" i="41"/>
  <c r="P306" i="41" s="1"/>
  <c r="O325" i="41"/>
  <c r="P325" i="41" s="1"/>
  <c r="O245" i="41"/>
  <c r="P245" i="41" s="1"/>
  <c r="O258" i="41"/>
  <c r="P258" i="41" s="1"/>
  <c r="O259" i="41"/>
  <c r="P259" i="41" s="1"/>
  <c r="O344" i="41"/>
  <c r="P344" i="41" s="1"/>
  <c r="O206" i="41"/>
  <c r="P206" i="41" s="1"/>
  <c r="O225" i="41"/>
  <c r="P225" i="41" s="1"/>
  <c r="O226" i="41"/>
  <c r="P226" i="41" s="1"/>
  <c r="O145" i="41"/>
  <c r="P145" i="41" s="1"/>
  <c r="O338" i="41"/>
  <c r="P338" i="41" s="1"/>
  <c r="O110" i="41"/>
  <c r="P110" i="41" s="1"/>
  <c r="O117" i="41"/>
  <c r="P117" i="41" s="1"/>
  <c r="O136" i="41"/>
  <c r="P136" i="41" s="1"/>
  <c r="O185" i="41"/>
  <c r="P185" i="41" s="1"/>
  <c r="O198" i="41"/>
  <c r="P198" i="41" s="1"/>
  <c r="O108" i="41"/>
  <c r="P108" i="41" s="1"/>
  <c r="O36" i="41"/>
  <c r="P36" i="41" s="1"/>
  <c r="O43" i="41"/>
  <c r="P43" i="41" s="1"/>
  <c r="O68" i="41"/>
  <c r="P68" i="41" s="1"/>
  <c r="O27" i="41"/>
  <c r="P27" i="41" s="1"/>
  <c r="O11" i="41"/>
  <c r="P11" i="41" s="1"/>
  <c r="O29" i="41"/>
  <c r="P29" i="41" s="1"/>
  <c r="O372" i="41"/>
  <c r="P372" i="41" s="1"/>
  <c r="O240" i="41"/>
  <c r="P240" i="41" s="1"/>
  <c r="O272" i="41"/>
  <c r="P272" i="41" s="1"/>
  <c r="O284" i="41"/>
  <c r="P284" i="41" s="1"/>
  <c r="O127" i="41"/>
  <c r="P127" i="41" s="1"/>
  <c r="O87" i="41"/>
  <c r="P87" i="41" s="1"/>
  <c r="O167" i="41"/>
  <c r="P167" i="41" s="1"/>
  <c r="O71" i="41"/>
  <c r="P71" i="41" s="1"/>
  <c r="O65" i="41"/>
  <c r="P65" i="41" s="1"/>
  <c r="O345" i="41"/>
  <c r="P345" i="41" s="1"/>
  <c r="O346" i="41"/>
  <c r="P346" i="41" s="1"/>
  <c r="O365" i="41"/>
  <c r="P365" i="41" s="1"/>
  <c r="O281" i="41"/>
  <c r="P281" i="41" s="1"/>
  <c r="O300" i="41"/>
  <c r="P300" i="41" s="1"/>
  <c r="O319" i="41"/>
  <c r="P319" i="41" s="1"/>
  <c r="O227" i="41"/>
  <c r="P227" i="41" s="1"/>
  <c r="O252" i="41"/>
  <c r="P252" i="41" s="1"/>
  <c r="O253" i="41"/>
  <c r="P253" i="41" s="1"/>
  <c r="O290" i="41"/>
  <c r="P290" i="41" s="1"/>
  <c r="O200" i="41"/>
  <c r="P200" i="41" s="1"/>
  <c r="O207" i="41"/>
  <c r="P207" i="41" s="1"/>
  <c r="O220" i="41"/>
  <c r="P220" i="41" s="1"/>
  <c r="O139" i="41"/>
  <c r="P139" i="41" s="1"/>
  <c r="O188" i="41"/>
  <c r="P188" i="41" s="1"/>
  <c r="O204" i="41"/>
  <c r="P204" i="41" s="1"/>
  <c r="O99" i="41"/>
  <c r="P99" i="41" s="1"/>
  <c r="O130" i="41"/>
  <c r="P130" i="41" s="1"/>
  <c r="O179" i="41"/>
  <c r="P179" i="41" s="1"/>
  <c r="O186" i="41"/>
  <c r="P186" i="41" s="1"/>
  <c r="O102" i="41"/>
  <c r="P102" i="41" s="1"/>
  <c r="O3" i="41"/>
  <c r="P3" i="41" s="1"/>
  <c r="O37" i="41"/>
  <c r="P37" i="41" s="1"/>
  <c r="O26" i="41"/>
  <c r="P26" i="41" s="1"/>
  <c r="O7" i="41"/>
  <c r="P7" i="41" s="1"/>
  <c r="O10" i="41"/>
  <c r="P10" i="41" s="1"/>
  <c r="O334" i="41"/>
  <c r="P334" i="41" s="1"/>
  <c r="O295" i="41"/>
  <c r="P295" i="41" s="1"/>
  <c r="O241" i="41"/>
  <c r="P241" i="41" s="1"/>
  <c r="O279" i="41"/>
  <c r="P279" i="41" s="1"/>
  <c r="O208" i="41"/>
  <c r="P208" i="41" s="1"/>
  <c r="O171" i="41"/>
  <c r="P171" i="41" s="1"/>
  <c r="O118" i="41"/>
  <c r="P118" i="41" s="1"/>
  <c r="O174" i="41"/>
  <c r="P174" i="41" s="1"/>
  <c r="O86" i="41"/>
  <c r="P86" i="41" s="1"/>
  <c r="O59" i="41"/>
  <c r="P59" i="41" s="1"/>
  <c r="O339" i="41"/>
  <c r="P339" i="41" s="1"/>
  <c r="O340" i="41"/>
  <c r="P340" i="41" s="1"/>
  <c r="O359" i="41"/>
  <c r="P359" i="41" s="1"/>
  <c r="O378" i="41"/>
  <c r="P378" i="41" s="1"/>
  <c r="O294" i="41"/>
  <c r="P294" i="41" s="1"/>
  <c r="O313" i="41"/>
  <c r="P313" i="41" s="1"/>
  <c r="O221" i="41"/>
  <c r="P221" i="41" s="1"/>
  <c r="O246" i="41"/>
  <c r="P246" i="41" s="1"/>
  <c r="O247" i="41"/>
  <c r="P247" i="41" s="1"/>
  <c r="O278" i="41"/>
  <c r="P278" i="41" s="1"/>
  <c r="O194" i="41"/>
  <c r="P194" i="41" s="1"/>
  <c r="O326" i="41"/>
  <c r="P326" i="41" s="1"/>
  <c r="O214" i="41"/>
  <c r="P214" i="41" s="1"/>
  <c r="O133" i="41"/>
  <c r="P133" i="41" s="1"/>
  <c r="O182" i="41"/>
  <c r="P182" i="41" s="1"/>
  <c r="O192" i="41"/>
  <c r="P192" i="41" s="1"/>
  <c r="O93" i="41"/>
  <c r="P93" i="41" s="1"/>
  <c r="O124" i="41"/>
  <c r="P124" i="41" s="1"/>
  <c r="O173" i="41"/>
  <c r="P173" i="41" s="1"/>
  <c r="O180" i="41"/>
  <c r="P180" i="41" s="1"/>
  <c r="O96" i="41"/>
  <c r="P96" i="41" s="1"/>
  <c r="O101" i="41"/>
  <c r="P101" i="41" s="1"/>
  <c r="O80" i="41"/>
  <c r="P80" i="41" s="1"/>
  <c r="O83" i="41"/>
  <c r="P83" i="41" s="1"/>
  <c r="O4" i="41"/>
  <c r="P4" i="41" s="1"/>
  <c r="O9" i="41"/>
  <c r="O321" i="41"/>
  <c r="P321" i="41" s="1"/>
  <c r="O353" i="41"/>
  <c r="P353" i="41" s="1"/>
  <c r="O288" i="41"/>
  <c r="P288" i="41" s="1"/>
  <c r="O215" i="41"/>
  <c r="P215" i="41" s="1"/>
  <c r="O176" i="41"/>
  <c r="P176" i="41" s="1"/>
  <c r="O78" i="41"/>
  <c r="P78" i="41" s="1"/>
  <c r="O77" i="41"/>
  <c r="P77" i="41" s="1"/>
  <c r="O381" i="41"/>
  <c r="P381" i="41" s="1"/>
  <c r="O370" i="41"/>
  <c r="P370" i="41" s="1"/>
  <c r="O329" i="41"/>
  <c r="P329" i="41" s="1"/>
  <c r="O312" i="41"/>
  <c r="P312" i="41" s="1"/>
  <c r="O275" i="41"/>
  <c r="P275" i="41" s="1"/>
  <c r="O264" i="41"/>
  <c r="P264" i="41" s="1"/>
  <c r="O205" i="41"/>
  <c r="P205" i="41" s="1"/>
  <c r="O212" i="41"/>
  <c r="P212" i="41" s="1"/>
  <c r="O268" i="41"/>
  <c r="P268" i="41" s="1"/>
  <c r="O151" i="41"/>
  <c r="P151" i="41" s="1"/>
  <c r="O140" i="41"/>
  <c r="P140" i="41" s="1"/>
  <c r="O123" i="41"/>
  <c r="P123" i="41" s="1"/>
  <c r="O94" i="41"/>
  <c r="P94" i="41" s="1"/>
  <c r="O107" i="41"/>
  <c r="P107" i="41" s="1"/>
  <c r="O66" i="41"/>
  <c r="P66" i="41" s="1"/>
  <c r="O49" i="41"/>
  <c r="P49" i="41" s="1"/>
  <c r="O57" i="41"/>
  <c r="P57" i="41" s="1"/>
  <c r="O12" i="41"/>
  <c r="P12" i="41" s="1"/>
  <c r="O361" i="41"/>
  <c r="P361" i="41" s="1"/>
  <c r="O222" i="41"/>
  <c r="P222" i="41" s="1"/>
  <c r="O250" i="41"/>
  <c r="P250" i="41" s="1"/>
  <c r="O184" i="41"/>
  <c r="P184" i="41" s="1"/>
  <c r="O50" i="41"/>
  <c r="P50" i="41" s="1"/>
  <c r="O310" i="41"/>
  <c r="P310" i="41" s="1"/>
  <c r="O355" i="41"/>
  <c r="P355" i="41" s="1"/>
  <c r="O216" i="41"/>
  <c r="P216" i="41" s="1"/>
  <c r="O232" i="41"/>
  <c r="P232" i="41" s="1"/>
  <c r="O116" i="41"/>
  <c r="P116" i="41" s="1"/>
  <c r="O189" i="41"/>
  <c r="P189" i="41" s="1"/>
  <c r="O44" i="41"/>
  <c r="P44" i="41" s="1"/>
  <c r="O18" i="41"/>
  <c r="P18" i="41" s="1"/>
  <c r="O366" i="41"/>
  <c r="P366" i="41" s="1"/>
  <c r="O266" i="41"/>
  <c r="P266" i="41" s="1"/>
  <c r="O85" i="41"/>
  <c r="P85" i="41" s="1"/>
  <c r="O161" i="41"/>
  <c r="P161" i="41" s="1"/>
  <c r="O69" i="41"/>
  <c r="P69" i="41" s="1"/>
  <c r="O343" i="41"/>
  <c r="P343" i="41" s="1"/>
  <c r="O277" i="41"/>
  <c r="P277" i="41" s="1"/>
  <c r="O243" i="41"/>
  <c r="P243" i="41" s="1"/>
  <c r="O159" i="41"/>
  <c r="P159" i="41" s="1"/>
  <c r="O375" i="41"/>
  <c r="P375" i="41" s="1"/>
  <c r="O328" i="41"/>
  <c r="P328" i="41" s="1"/>
  <c r="O323" i="41"/>
  <c r="P323" i="41" s="1"/>
  <c r="O282" i="41"/>
  <c r="P282" i="41" s="1"/>
  <c r="O269" i="41"/>
  <c r="P269" i="41" s="1"/>
  <c r="O234" i="41"/>
  <c r="P234" i="41" s="1"/>
  <c r="O199" i="41"/>
  <c r="P199" i="41" s="1"/>
  <c r="O273" i="41"/>
  <c r="P273" i="41" s="1"/>
  <c r="O262" i="41"/>
  <c r="P262" i="41" s="1"/>
  <c r="O121" i="41"/>
  <c r="P121" i="41" s="1"/>
  <c r="O134" i="41"/>
  <c r="P134" i="41" s="1"/>
  <c r="O81" i="41"/>
  <c r="P81" i="41" s="1"/>
  <c r="O88" i="41"/>
  <c r="P88" i="41" s="1"/>
  <c r="O168" i="41"/>
  <c r="P168" i="41" s="1"/>
  <c r="O60" i="41"/>
  <c r="P60" i="41" s="1"/>
  <c r="O62" i="41"/>
  <c r="P62" i="41" s="1"/>
  <c r="O51" i="41"/>
  <c r="P51" i="41" s="1"/>
  <c r="O21" i="41"/>
  <c r="P21" i="41" s="1"/>
  <c r="O363" i="41"/>
  <c r="P363" i="41" s="1"/>
  <c r="O316" i="41"/>
  <c r="P316" i="41" s="1"/>
  <c r="O257" i="41"/>
  <c r="P257" i="41" s="1"/>
  <c r="O374" i="41"/>
  <c r="P374" i="41" s="1"/>
  <c r="O109" i="41"/>
  <c r="P109" i="41" s="1"/>
  <c r="O201" i="41"/>
  <c r="P201" i="41" s="1"/>
  <c r="O48" i="41"/>
  <c r="P48" i="41" s="1"/>
  <c r="O39" i="41"/>
  <c r="O357" i="41"/>
  <c r="P357" i="41" s="1"/>
  <c r="O293" i="41"/>
  <c r="P293" i="41" s="1"/>
  <c r="O251" i="41"/>
  <c r="P251" i="41" s="1"/>
  <c r="O255" i="41"/>
  <c r="P255" i="41" s="1"/>
  <c r="O91" i="41"/>
  <c r="P91" i="41" s="1"/>
  <c r="O178" i="41"/>
  <c r="P178" i="41" s="1"/>
  <c r="O138" i="41"/>
  <c r="P138" i="41" s="1"/>
  <c r="O33" i="41"/>
  <c r="P33" i="41" s="1"/>
  <c r="O315" i="41"/>
  <c r="P315" i="41" s="1"/>
  <c r="O349" i="41"/>
  <c r="P349" i="41" s="1"/>
  <c r="O249" i="41"/>
  <c r="P249" i="41" s="1"/>
  <c r="O165" i="41"/>
  <c r="P165" i="41" s="1"/>
  <c r="O132" i="41"/>
  <c r="P132" i="41" s="1"/>
  <c r="O38" i="41"/>
  <c r="P38" i="41" s="1"/>
  <c r="O17" i="41"/>
  <c r="P17" i="41" s="1"/>
  <c r="O309" i="41"/>
  <c r="P309" i="41" s="1"/>
  <c r="O79" i="41"/>
  <c r="P79" i="41" s="1"/>
  <c r="O369" i="41"/>
  <c r="P369" i="41" s="1"/>
  <c r="O322" i="41"/>
  <c r="P322" i="41" s="1"/>
  <c r="O305" i="41"/>
  <c r="P305" i="41" s="1"/>
  <c r="O367" i="41"/>
  <c r="P367" i="41" s="1"/>
  <c r="O263" i="41"/>
  <c r="P263" i="41" s="1"/>
  <c r="O228" i="41"/>
  <c r="P228" i="41" s="1"/>
  <c r="O193" i="41"/>
  <c r="P193" i="41" s="1"/>
  <c r="O267" i="41"/>
  <c r="P267" i="41" s="1"/>
  <c r="O256" i="41"/>
  <c r="P256" i="41" s="1"/>
  <c r="O115" i="41"/>
  <c r="P115" i="41" s="1"/>
  <c r="O128" i="41"/>
  <c r="P128" i="41" s="1"/>
  <c r="O75" i="41"/>
  <c r="P75" i="41" s="1"/>
  <c r="O70" i="41"/>
  <c r="P70" i="41" s="1"/>
  <c r="O150" i="41"/>
  <c r="P150" i="41" s="1"/>
  <c r="O54" i="41"/>
  <c r="P54" i="41" s="1"/>
  <c r="O56" i="41"/>
  <c r="P56" i="41" s="1"/>
  <c r="O45" i="41"/>
  <c r="P45" i="41" s="1"/>
  <c r="O20" i="41"/>
  <c r="P20" i="41" s="1"/>
  <c r="O299" i="41"/>
  <c r="P299" i="41" s="1"/>
  <c r="O261" i="41"/>
  <c r="P261" i="41" s="1"/>
  <c r="O122" i="41"/>
  <c r="P122" i="41" s="1"/>
  <c r="O144" i="41"/>
  <c r="P144" i="41" s="1"/>
  <c r="O19" i="41"/>
  <c r="P19" i="41" s="1"/>
  <c r="O302" i="41"/>
  <c r="P302" i="41" s="1"/>
  <c r="O42" i="41"/>
  <c r="P42" i="41" s="1"/>
  <c r="O304" i="41"/>
  <c r="P304" i="41" s="1"/>
  <c r="O209" i="41"/>
  <c r="P209" i="41" s="1"/>
  <c r="O210" i="41"/>
  <c r="P210" i="41" s="1"/>
  <c r="O202" i="41"/>
  <c r="P202" i="41" s="1"/>
  <c r="O172" i="41"/>
  <c r="P172" i="41" s="1"/>
  <c r="O2" i="41"/>
  <c r="O298" i="41"/>
  <c r="P298" i="41" s="1"/>
  <c r="O360" i="41"/>
  <c r="P360" i="41" s="1"/>
  <c r="O203" i="41"/>
  <c r="P203" i="41" s="1"/>
  <c r="O248" i="41"/>
  <c r="P248" i="41" s="1"/>
  <c r="O196" i="41"/>
  <c r="P196" i="41" s="1"/>
  <c r="O166" i="41"/>
  <c r="P166" i="41" s="1"/>
  <c r="O155" i="41"/>
  <c r="P155" i="41" s="1"/>
  <c r="O31" i="41"/>
  <c r="P31" i="41" s="1"/>
  <c r="O336" i="41"/>
  <c r="P336" i="41" s="1"/>
  <c r="O283" i="41"/>
  <c r="P283" i="41" s="1"/>
  <c r="O237" i="41"/>
  <c r="P237" i="41" s="1"/>
  <c r="O170" i="41"/>
  <c r="P170" i="41" s="1"/>
  <c r="O100" i="41"/>
  <c r="P100" i="41" s="1"/>
  <c r="O24" i="41"/>
  <c r="P24" i="41" s="1"/>
  <c r="O46" i="41"/>
  <c r="P46" i="41" s="1"/>
  <c r="O303" i="41"/>
  <c r="P303" i="41" s="1"/>
  <c r="O330" i="41"/>
  <c r="P330" i="41" s="1"/>
  <c r="O320" i="41"/>
  <c r="P320" i="41" s="1"/>
  <c r="O231" i="41"/>
  <c r="P231" i="41" s="1"/>
  <c r="O152" i="41"/>
  <c r="P152" i="41" s="1"/>
  <c r="O149" i="41"/>
  <c r="P149" i="41" s="1"/>
  <c r="O53" i="41"/>
  <c r="P53" i="41" s="1"/>
  <c r="O40" i="41"/>
  <c r="P40" i="41" s="1"/>
  <c r="O297" i="41"/>
  <c r="P297" i="41" s="1"/>
  <c r="O324" i="41"/>
  <c r="P324" i="41" s="1"/>
  <c r="O271" i="41"/>
  <c r="P271" i="41" s="1"/>
  <c r="O368" i="41"/>
  <c r="P368" i="41" s="1"/>
  <c r="O146" i="41"/>
  <c r="P146" i="41" s="1"/>
  <c r="O131" i="41"/>
  <c r="P131" i="41" s="1"/>
  <c r="O47" i="41"/>
  <c r="P47" i="41" s="1"/>
  <c r="O34" i="41"/>
  <c r="P34" i="41" s="1"/>
  <c r="O376" i="41"/>
  <c r="P376" i="41" s="1"/>
  <c r="O331" i="41"/>
  <c r="P331" i="41" s="1"/>
  <c r="O229" i="41"/>
  <c r="P229" i="41" s="1"/>
  <c r="O141" i="41"/>
  <c r="P141" i="41" s="1"/>
  <c r="O113" i="41"/>
  <c r="P113" i="41" s="1"/>
  <c r="O6" i="41"/>
  <c r="P6" i="41" s="1"/>
  <c r="O16" i="41"/>
  <c r="P16" i="41" s="1"/>
  <c r="O292" i="41"/>
  <c r="P292" i="41" s="1"/>
  <c r="O289" i="41"/>
  <c r="P289" i="41" s="1"/>
  <c r="O187" i="41"/>
  <c r="P187" i="41" s="1"/>
  <c r="O135" i="41"/>
  <c r="P135" i="41" s="1"/>
  <c r="O92" i="41"/>
  <c r="P92" i="41" s="1"/>
  <c r="O15" i="41"/>
  <c r="P15" i="41" s="1"/>
  <c r="O377" i="41"/>
  <c r="P377" i="41" s="1"/>
  <c r="O380" i="41"/>
  <c r="P380" i="41" s="1"/>
  <c r="O242" i="41"/>
  <c r="P242" i="41" s="1"/>
  <c r="O129" i="41"/>
  <c r="P129" i="41" s="1"/>
  <c r="O74" i="41"/>
  <c r="P74" i="41" s="1"/>
  <c r="O347" i="41"/>
  <c r="P347" i="41" s="1"/>
  <c r="O308" i="41"/>
  <c r="P308" i="41" s="1"/>
  <c r="O236" i="41"/>
  <c r="P236" i="41" s="1"/>
  <c r="O163" i="41"/>
  <c r="P163" i="41" s="1"/>
  <c r="O114" i="41"/>
  <c r="P114" i="41" s="1"/>
  <c r="O41" i="41"/>
  <c r="P41" i="41" s="1"/>
  <c r="O341" i="41"/>
  <c r="P341" i="41" s="1"/>
  <c r="O197" i="41"/>
  <c r="P197" i="41" s="1"/>
  <c r="O230" i="41"/>
  <c r="P230" i="41" s="1"/>
  <c r="O142" i="41"/>
  <c r="P142" i="41" s="1"/>
  <c r="O72" i="41"/>
  <c r="P72" i="41" s="1"/>
  <c r="O335" i="41"/>
  <c r="P335" i="41" s="1"/>
  <c r="O224" i="41"/>
  <c r="P224" i="41" s="1"/>
  <c r="O112" i="41"/>
  <c r="P112" i="41" s="1"/>
  <c r="O89" i="41"/>
  <c r="P89" i="41" s="1"/>
  <c r="O350" i="41"/>
  <c r="P350" i="41" s="1"/>
  <c r="O195" i="41"/>
  <c r="P195" i="41" s="1"/>
  <c r="O95" i="41"/>
  <c r="P95" i="41" s="1"/>
  <c r="O52" i="41"/>
  <c r="P52" i="41" s="1"/>
  <c r="O291" i="41"/>
  <c r="P291" i="41" s="1"/>
  <c r="O318" i="41"/>
  <c r="P318" i="41" s="1"/>
  <c r="O265" i="41"/>
  <c r="P265" i="41" s="1"/>
  <c r="O296" i="41"/>
  <c r="P296" i="41" s="1"/>
  <c r="O153" i="41"/>
  <c r="P153" i="41" s="1"/>
  <c r="O125" i="41"/>
  <c r="P125" i="41" s="1"/>
  <c r="O22" i="41"/>
  <c r="P22" i="41" s="1"/>
  <c r="O28" i="41"/>
  <c r="P28" i="41" s="1"/>
  <c r="O285" i="41"/>
  <c r="P285" i="41" s="1"/>
  <c r="O337" i="41"/>
  <c r="P337" i="41" s="1"/>
  <c r="O235" i="41"/>
  <c r="P235" i="41" s="1"/>
  <c r="O274" i="41"/>
  <c r="P274" i="41" s="1"/>
  <c r="O147" i="41"/>
  <c r="P147" i="41" s="1"/>
  <c r="O119" i="41"/>
  <c r="P119" i="41" s="1"/>
  <c r="O67" i="41"/>
  <c r="P67" i="41" s="1"/>
  <c r="O13" i="41"/>
  <c r="P13" i="41" s="1"/>
  <c r="O190" i="41"/>
  <c r="P190" i="41" s="1"/>
  <c r="O223" i="41"/>
  <c r="P223" i="41" s="1"/>
  <c r="O126" i="41"/>
  <c r="P126" i="41" s="1"/>
  <c r="O181" i="41"/>
  <c r="P181" i="41" s="1"/>
  <c r="O120" i="41"/>
  <c r="P120" i="41" s="1"/>
  <c r="O14" i="41"/>
  <c r="P14" i="41" s="1"/>
  <c r="O160" i="41"/>
  <c r="P160" i="41" s="1"/>
  <c r="O157" i="41"/>
  <c r="P157" i="41" s="1"/>
  <c r="O35" i="41"/>
  <c r="P35" i="41" s="1"/>
  <c r="O191" i="41"/>
  <c r="P191" i="41" s="1"/>
  <c r="O73" i="41"/>
  <c r="P73" i="41" s="1"/>
  <c r="O104" i="41"/>
  <c r="P104" i="41" s="1"/>
  <c r="O354" i="41"/>
  <c r="P354" i="41" s="1"/>
  <c r="O218" i="41"/>
  <c r="P218" i="41" s="1"/>
  <c r="O106" i="41"/>
  <c r="P106" i="41" s="1"/>
  <c r="L14" i="38"/>
  <c r="L14" i="37"/>
  <c r="L50" i="37"/>
  <c r="L3" i="37"/>
  <c r="L62" i="37"/>
  <c r="L31" i="37"/>
  <c r="L19" i="37"/>
  <c r="L70" i="37"/>
  <c r="L26" i="37"/>
  <c r="L74" i="37"/>
  <c r="L34" i="37"/>
  <c r="L169" i="37"/>
  <c r="L4" i="37"/>
  <c r="H214" i="37"/>
  <c r="H2" i="37"/>
  <c r="H22" i="37"/>
  <c r="H46" i="37"/>
  <c r="H60" i="37"/>
  <c r="H69" i="37"/>
  <c r="H7" i="37"/>
  <c r="H8" i="37"/>
  <c r="L381" i="37"/>
  <c r="L380" i="37"/>
  <c r="L379" i="37"/>
  <c r="L378" i="37"/>
  <c r="L377" i="37"/>
  <c r="L376" i="37"/>
  <c r="L375" i="37"/>
  <c r="L374" i="37"/>
  <c r="L373" i="37"/>
  <c r="L372" i="37"/>
  <c r="L371" i="37"/>
  <c r="L370" i="37"/>
  <c r="L369" i="37"/>
  <c r="L368" i="37"/>
  <c r="L367" i="37"/>
  <c r="L366" i="37"/>
  <c r="L365" i="37"/>
  <c r="L364" i="37"/>
  <c r="L363" i="37"/>
  <c r="L362" i="37"/>
  <c r="L361" i="37"/>
  <c r="L360" i="37"/>
  <c r="L359" i="37"/>
  <c r="L358" i="37"/>
  <c r="L357" i="37"/>
  <c r="L356" i="37"/>
  <c r="L355" i="37"/>
  <c r="L354" i="37"/>
  <c r="L353" i="37"/>
  <c r="L352" i="37"/>
  <c r="L351" i="37"/>
  <c r="L350" i="37"/>
  <c r="L349" i="37"/>
  <c r="L348" i="37"/>
  <c r="L347" i="37"/>
  <c r="L346" i="37"/>
  <c r="L345" i="37"/>
  <c r="L344" i="37"/>
  <c r="L343" i="37"/>
  <c r="L342" i="37"/>
  <c r="L341" i="37"/>
  <c r="L340" i="37"/>
  <c r="L339" i="37"/>
  <c r="L338" i="37"/>
  <c r="L337" i="37"/>
  <c r="L336" i="37"/>
  <c r="L335" i="37"/>
  <c r="L334" i="37"/>
  <c r="L333" i="37"/>
  <c r="L332" i="37"/>
  <c r="L331" i="37"/>
  <c r="L330" i="37"/>
  <c r="L329" i="37"/>
  <c r="L328" i="37"/>
  <c r="L327" i="37"/>
  <c r="L326" i="37"/>
  <c r="L325" i="37"/>
  <c r="L324" i="37"/>
  <c r="L323" i="37"/>
  <c r="L322" i="37"/>
  <c r="L321" i="37"/>
  <c r="L320" i="37"/>
  <c r="L319" i="37"/>
  <c r="L318" i="37"/>
  <c r="L317" i="37"/>
  <c r="L316" i="37"/>
  <c r="L315" i="37"/>
  <c r="L314" i="37"/>
  <c r="L313" i="37"/>
  <c r="L312" i="37"/>
  <c r="L311" i="37"/>
  <c r="L310" i="37"/>
  <c r="L309" i="37"/>
  <c r="L308" i="37"/>
  <c r="L307" i="37"/>
  <c r="L301" i="37"/>
  <c r="L304" i="37"/>
  <c r="L299" i="37"/>
  <c r="L302" i="37"/>
  <c r="L300" i="37"/>
  <c r="L297" i="37"/>
  <c r="L303" i="37"/>
  <c r="L293" i="37"/>
  <c r="L289" i="37"/>
  <c r="L285" i="37"/>
  <c r="L279" i="37"/>
  <c r="L271" i="37"/>
  <c r="L255" i="37"/>
  <c r="L276" i="37"/>
  <c r="L268" i="37"/>
  <c r="L258" i="37"/>
  <c r="L250" i="37"/>
  <c r="L246" i="37"/>
  <c r="L296" i="37"/>
  <c r="L292" i="37"/>
  <c r="L288" i="37"/>
  <c r="L284" i="37"/>
  <c r="L281" i="37"/>
  <c r="L273" i="37"/>
  <c r="L265" i="37"/>
  <c r="L263" i="37"/>
  <c r="L261" i="37"/>
  <c r="L253" i="37"/>
  <c r="L278" i="37"/>
  <c r="L270" i="37"/>
  <c r="L256" i="37"/>
  <c r="L247" i="37"/>
  <c r="L306" i="37"/>
  <c r="L280" i="37"/>
  <c r="L272" i="37"/>
  <c r="L254" i="37"/>
  <c r="L248" i="37"/>
  <c r="L305" i="37"/>
  <c r="L294" i="37"/>
  <c r="L290" i="37"/>
  <c r="L286" i="37"/>
  <c r="L277" i="37"/>
  <c r="L269" i="37"/>
  <c r="L264" i="37"/>
  <c r="L262" i="37"/>
  <c r="L257" i="37"/>
  <c r="L295" i="37"/>
  <c r="L249" i="37"/>
  <c r="L240" i="37"/>
  <c r="L235" i="37"/>
  <c r="L233" i="37"/>
  <c r="L231" i="37"/>
  <c r="L229" i="37"/>
  <c r="L221" i="37"/>
  <c r="L213" i="37"/>
  <c r="L205" i="37"/>
  <c r="L197" i="37"/>
  <c r="L187" i="37"/>
  <c r="L179" i="37"/>
  <c r="L260" i="37"/>
  <c r="L245" i="37"/>
  <c r="L237" i="37"/>
  <c r="L224" i="37"/>
  <c r="L216" i="37"/>
  <c r="L208" i="37"/>
  <c r="L200" i="37"/>
  <c r="L192" i="37"/>
  <c r="L188" i="37"/>
  <c r="L180" i="37"/>
  <c r="L291" i="37"/>
  <c r="L267" i="37"/>
  <c r="L259" i="37"/>
  <c r="L242" i="37"/>
  <c r="L227" i="37"/>
  <c r="L219" i="37"/>
  <c r="L211" i="37"/>
  <c r="L203" i="37"/>
  <c r="L195" i="37"/>
  <c r="L189" i="37"/>
  <c r="L181" i="37"/>
  <c r="L266" i="37"/>
  <c r="L252" i="37"/>
  <c r="L239" i="37"/>
  <c r="L222" i="37"/>
  <c r="L214" i="37"/>
  <c r="L206" i="37"/>
  <c r="L198" i="37"/>
  <c r="L182" i="37"/>
  <c r="L287" i="37"/>
  <c r="L275" i="37"/>
  <c r="L251" i="37"/>
  <c r="L244" i="37"/>
  <c r="L236" i="37"/>
  <c r="L234" i="37"/>
  <c r="L232" i="37"/>
  <c r="L230" i="37"/>
  <c r="L225" i="37"/>
  <c r="L217" i="37"/>
  <c r="L209" i="37"/>
  <c r="L201" i="37"/>
  <c r="L193" i="37"/>
  <c r="L190" i="37"/>
  <c r="L183" i="37"/>
  <c r="L274" i="37"/>
  <c r="L241" i="37"/>
  <c r="L228" i="37"/>
  <c r="L220" i="37"/>
  <c r="L212" i="37"/>
  <c r="L204" i="37"/>
  <c r="L196" i="37"/>
  <c r="L184" i="37"/>
  <c r="L243" i="37"/>
  <c r="L226" i="37"/>
  <c r="L194" i="37"/>
  <c r="L174" i="37"/>
  <c r="L166" i="37"/>
  <c r="L158" i="37"/>
  <c r="L150" i="37"/>
  <c r="L100" i="37"/>
  <c r="L92" i="37"/>
  <c r="L199" i="37"/>
  <c r="L171" i="37"/>
  <c r="L163" i="37"/>
  <c r="L155" i="37"/>
  <c r="L147" i="37"/>
  <c r="L142" i="37"/>
  <c r="L140" i="37"/>
  <c r="L138" i="37"/>
  <c r="L136" i="37"/>
  <c r="L134" i="37"/>
  <c r="L132" i="37"/>
  <c r="L130" i="37"/>
  <c r="L128" i="37"/>
  <c r="L126" i="37"/>
  <c r="L124" i="37"/>
  <c r="L122" i="37"/>
  <c r="L120" i="37"/>
  <c r="L118" i="37"/>
  <c r="L116" i="37"/>
  <c r="L114" i="37"/>
  <c r="L112" i="37"/>
  <c r="L110" i="37"/>
  <c r="L108" i="37"/>
  <c r="L106" i="37"/>
  <c r="L101" i="37"/>
  <c r="L93" i="37"/>
  <c r="L298" i="37"/>
  <c r="L218" i="37"/>
  <c r="L176" i="37"/>
  <c r="L168" i="37"/>
  <c r="L160" i="37"/>
  <c r="L152" i="37"/>
  <c r="L144" i="37"/>
  <c r="L102" i="37"/>
  <c r="L94" i="37"/>
  <c r="L283" i="37"/>
  <c r="L238" i="37"/>
  <c r="L223" i="37"/>
  <c r="L191" i="37"/>
  <c r="L173" i="37"/>
  <c r="L165" i="37"/>
  <c r="L157" i="37"/>
  <c r="L149" i="37"/>
  <c r="L103" i="37"/>
  <c r="L95" i="37"/>
  <c r="L87" i="37"/>
  <c r="L86" i="37"/>
  <c r="L85" i="37"/>
  <c r="L84" i="37"/>
  <c r="L83" i="37"/>
  <c r="L82" i="37"/>
  <c r="L81" i="37"/>
  <c r="L80" i="37"/>
  <c r="L282" i="37"/>
  <c r="L210" i="37"/>
  <c r="L186" i="37"/>
  <c r="L170" i="37"/>
  <c r="L162" i="37"/>
  <c r="L154" i="37"/>
  <c r="L146" i="37"/>
  <c r="L104" i="37"/>
  <c r="L96" i="37"/>
  <c r="L88" i="37"/>
  <c r="L215" i="37"/>
  <c r="L185" i="37"/>
  <c r="L178" i="37"/>
  <c r="L175" i="37"/>
  <c r="L167" i="37"/>
  <c r="L159" i="37"/>
  <c r="L151" i="37"/>
  <c r="L143" i="37"/>
  <c r="L141" i="37"/>
  <c r="L139" i="37"/>
  <c r="L137" i="37"/>
  <c r="L135" i="37"/>
  <c r="L133" i="37"/>
  <c r="L131" i="37"/>
  <c r="L129" i="37"/>
  <c r="L127" i="37"/>
  <c r="L125" i="37"/>
  <c r="L123" i="37"/>
  <c r="L121" i="37"/>
  <c r="L119" i="37"/>
  <c r="L117" i="37"/>
  <c r="L115" i="37"/>
  <c r="L113" i="37"/>
  <c r="L111" i="37"/>
  <c r="L109" i="37"/>
  <c r="L107" i="37"/>
  <c r="L97" i="37"/>
  <c r="L89" i="37"/>
  <c r="L10" i="37"/>
  <c r="H12" i="37"/>
  <c r="L25" i="37"/>
  <c r="H29" i="37"/>
  <c r="L33" i="37"/>
  <c r="H37" i="37"/>
  <c r="L41" i="37"/>
  <c r="H45" i="37"/>
  <c r="L49" i="37"/>
  <c r="H66" i="37"/>
  <c r="L67" i="37"/>
  <c r="L72" i="37"/>
  <c r="H75" i="37"/>
  <c r="L77" i="37"/>
  <c r="L148" i="37"/>
  <c r="L202" i="37"/>
  <c r="H17" i="37"/>
  <c r="H84" i="37"/>
  <c r="L6" i="37"/>
  <c r="L15" i="37"/>
  <c r="H18" i="37"/>
  <c r="L20" i="37"/>
  <c r="L24" i="37"/>
  <c r="H28" i="37"/>
  <c r="L32" i="37"/>
  <c r="H36" i="37"/>
  <c r="L40" i="37"/>
  <c r="H44" i="37"/>
  <c r="L48" i="37"/>
  <c r="H51" i="37"/>
  <c r="L53" i="37"/>
  <c r="H55" i="37"/>
  <c r="L57" i="37"/>
  <c r="H59" i="37"/>
  <c r="L61" i="37"/>
  <c r="H63" i="37"/>
  <c r="L64" i="37"/>
  <c r="H71" i="37"/>
  <c r="H78" i="37"/>
  <c r="H81" i="37"/>
  <c r="H85" i="37"/>
  <c r="L161" i="37"/>
  <c r="L207" i="37"/>
  <c r="H234" i="37"/>
  <c r="H38" i="37"/>
  <c r="H27" i="37"/>
  <c r="H35" i="37"/>
  <c r="L75" i="37"/>
  <c r="L98" i="37"/>
  <c r="H209" i="37"/>
  <c r="H21" i="37"/>
  <c r="H52" i="37"/>
  <c r="H9" i="37"/>
  <c r="L23" i="37"/>
  <c r="H43" i="37"/>
  <c r="L47" i="37"/>
  <c r="H68" i="37"/>
  <c r="L2" i="37"/>
  <c r="H3" i="37"/>
  <c r="H14" i="37"/>
  <c r="L16" i="37"/>
  <c r="L17" i="37"/>
  <c r="H19" i="37"/>
  <c r="L21" i="37"/>
  <c r="L22" i="37"/>
  <c r="H26" i="37"/>
  <c r="L30" i="37"/>
  <c r="H34" i="37"/>
  <c r="L38" i="37"/>
  <c r="H42" i="37"/>
  <c r="L46" i="37"/>
  <c r="H50" i="37"/>
  <c r="L52" i="37"/>
  <c r="H54" i="37"/>
  <c r="L56" i="37"/>
  <c r="H58" i="37"/>
  <c r="L60" i="37"/>
  <c r="H62" i="37"/>
  <c r="H65" i="37"/>
  <c r="L66" i="37"/>
  <c r="H76" i="37"/>
  <c r="L78" i="37"/>
  <c r="H82" i="37"/>
  <c r="H86" i="37"/>
  <c r="L99" i="37"/>
  <c r="L153" i="37"/>
  <c r="H381" i="37"/>
  <c r="H380" i="37"/>
  <c r="H379" i="37"/>
  <c r="H378" i="37"/>
  <c r="H377" i="37"/>
  <c r="H376" i="37"/>
  <c r="H375" i="37"/>
  <c r="H374" i="37"/>
  <c r="H373" i="37"/>
  <c r="H372" i="37"/>
  <c r="H371" i="37"/>
  <c r="H370" i="37"/>
  <c r="H369" i="37"/>
  <c r="H368" i="37"/>
  <c r="H367" i="37"/>
  <c r="H366" i="37"/>
  <c r="H365" i="37"/>
  <c r="H364" i="37"/>
  <c r="H363" i="37"/>
  <c r="H362" i="37"/>
  <c r="H361" i="37"/>
  <c r="H360" i="37"/>
  <c r="H359" i="37"/>
  <c r="H358" i="37"/>
  <c r="H357" i="37"/>
  <c r="H356" i="37"/>
  <c r="H355" i="37"/>
  <c r="H354" i="37"/>
  <c r="H353" i="37"/>
  <c r="H352" i="37"/>
  <c r="H351" i="37"/>
  <c r="H350" i="37"/>
  <c r="H349" i="37"/>
  <c r="H348" i="37"/>
  <c r="H347" i="37"/>
  <c r="H346" i="37"/>
  <c r="H345" i="37"/>
  <c r="H344" i="37"/>
  <c r="H343" i="37"/>
  <c r="H342" i="37"/>
  <c r="H341" i="37"/>
  <c r="H340" i="37"/>
  <c r="H339" i="37"/>
  <c r="H338" i="37"/>
  <c r="H337" i="37"/>
  <c r="H336" i="37"/>
  <c r="H335" i="37"/>
  <c r="H334" i="37"/>
  <c r="H333" i="37"/>
  <c r="H300" i="37"/>
  <c r="H297" i="37"/>
  <c r="H296" i="37"/>
  <c r="H295" i="37"/>
  <c r="H294" i="37"/>
  <c r="H293" i="37"/>
  <c r="H292" i="37"/>
  <c r="H291" i="37"/>
  <c r="H290" i="37"/>
  <c r="H289" i="37"/>
  <c r="H288" i="37"/>
  <c r="H287" i="37"/>
  <c r="H286" i="37"/>
  <c r="H285" i="37"/>
  <c r="H284" i="37"/>
  <c r="H283" i="37"/>
  <c r="H282" i="37"/>
  <c r="H281" i="37"/>
  <c r="H280" i="37"/>
  <c r="H279" i="37"/>
  <c r="H278" i="37"/>
  <c r="H277" i="37"/>
  <c r="H276" i="37"/>
  <c r="H275" i="37"/>
  <c r="H274" i="37"/>
  <c r="H273" i="37"/>
  <c r="H272" i="37"/>
  <c r="H271" i="37"/>
  <c r="H270" i="37"/>
  <c r="H269" i="37"/>
  <c r="H268" i="37"/>
  <c r="H267" i="37"/>
  <c r="H266" i="37"/>
  <c r="H265" i="37"/>
  <c r="H264" i="37"/>
  <c r="H263" i="37"/>
  <c r="H262" i="37"/>
  <c r="H261" i="37"/>
  <c r="H260" i="37"/>
  <c r="H259" i="37"/>
  <c r="H258" i="37"/>
  <c r="H257" i="37"/>
  <c r="H256" i="37"/>
  <c r="H255" i="37"/>
  <c r="H254" i="37"/>
  <c r="H253" i="37"/>
  <c r="H252" i="37"/>
  <c r="H251" i="37"/>
  <c r="H250" i="37"/>
  <c r="H249" i="37"/>
  <c r="H248" i="37"/>
  <c r="H247" i="37"/>
  <c r="H246" i="37"/>
  <c r="H332" i="37"/>
  <c r="H330" i="37"/>
  <c r="H328" i="37"/>
  <c r="H326" i="37"/>
  <c r="H324" i="37"/>
  <c r="H322" i="37"/>
  <c r="H320" i="37"/>
  <c r="H318" i="37"/>
  <c r="H316" i="37"/>
  <c r="H314" i="37"/>
  <c r="H312" i="37"/>
  <c r="H310" i="37"/>
  <c r="H308" i="37"/>
  <c r="H303" i="37"/>
  <c r="H306" i="37"/>
  <c r="H298" i="37"/>
  <c r="H301" i="37"/>
  <c r="H331" i="37"/>
  <c r="H329" i="37"/>
  <c r="H327" i="37"/>
  <c r="H325" i="37"/>
  <c r="H323" i="37"/>
  <c r="H321" i="37"/>
  <c r="H319" i="37"/>
  <c r="H317" i="37"/>
  <c r="H315" i="37"/>
  <c r="H313" i="37"/>
  <c r="H311" i="37"/>
  <c r="H309" i="37"/>
  <c r="H307" i="37"/>
  <c r="H299" i="37"/>
  <c r="H302" i="37"/>
  <c r="H304" i="37"/>
  <c r="H245" i="37"/>
  <c r="H244" i="37"/>
  <c r="H243" i="37"/>
  <c r="H242" i="37"/>
  <c r="H241" i="37"/>
  <c r="H240" i="37"/>
  <c r="H239" i="37"/>
  <c r="H238" i="37"/>
  <c r="H237" i="37"/>
  <c r="H228" i="37"/>
  <c r="H220" i="37"/>
  <c r="H212" i="37"/>
  <c r="H204" i="37"/>
  <c r="H196" i="37"/>
  <c r="H184" i="37"/>
  <c r="H223" i="37"/>
  <c r="H215" i="37"/>
  <c r="H207" i="37"/>
  <c r="H199" i="37"/>
  <c r="H191" i="37"/>
  <c r="H185" i="37"/>
  <c r="H235" i="37"/>
  <c r="H233" i="37"/>
  <c r="H231" i="37"/>
  <c r="H226" i="37"/>
  <c r="H218" i="37"/>
  <c r="H210" i="37"/>
  <c r="H202" i="37"/>
  <c r="H194" i="37"/>
  <c r="H186" i="37"/>
  <c r="H178" i="37"/>
  <c r="H177" i="37"/>
  <c r="H176" i="37"/>
  <c r="H175" i="37"/>
  <c r="H174" i="37"/>
  <c r="H173" i="37"/>
  <c r="H172" i="37"/>
  <c r="H171" i="37"/>
  <c r="H170" i="37"/>
  <c r="H169" i="37"/>
  <c r="H168" i="37"/>
  <c r="H167" i="37"/>
  <c r="H166" i="37"/>
  <c r="H165" i="37"/>
  <c r="H164" i="37"/>
  <c r="H163" i="37"/>
  <c r="H162" i="37"/>
  <c r="H161" i="37"/>
  <c r="H160" i="37"/>
  <c r="H159" i="37"/>
  <c r="H158" i="37"/>
  <c r="H157" i="37"/>
  <c r="H156" i="37"/>
  <c r="H155" i="37"/>
  <c r="H154" i="37"/>
  <c r="H153" i="37"/>
  <c r="H152" i="37"/>
  <c r="H151" i="37"/>
  <c r="H150" i="37"/>
  <c r="H149" i="37"/>
  <c r="H148" i="37"/>
  <c r="H147" i="37"/>
  <c r="H146" i="37"/>
  <c r="H145" i="37"/>
  <c r="H144" i="37"/>
  <c r="H143" i="37"/>
  <c r="H142" i="37"/>
  <c r="H141" i="37"/>
  <c r="H140" i="37"/>
  <c r="H139" i="37"/>
  <c r="H138" i="37"/>
  <c r="H137" i="37"/>
  <c r="H136" i="37"/>
  <c r="H135" i="37"/>
  <c r="H134" i="37"/>
  <c r="H133" i="37"/>
  <c r="H132" i="37"/>
  <c r="H131" i="37"/>
  <c r="H130" i="37"/>
  <c r="H129" i="37"/>
  <c r="H128" i="37"/>
  <c r="H127" i="37"/>
  <c r="H126" i="37"/>
  <c r="H125" i="37"/>
  <c r="H124" i="37"/>
  <c r="H123" i="37"/>
  <c r="H122" i="37"/>
  <c r="H121" i="37"/>
  <c r="H120" i="37"/>
  <c r="H119" i="37"/>
  <c r="H118" i="37"/>
  <c r="H117" i="37"/>
  <c r="H116" i="37"/>
  <c r="H115" i="37"/>
  <c r="H114" i="37"/>
  <c r="H113" i="37"/>
  <c r="H112" i="37"/>
  <c r="H111" i="37"/>
  <c r="H110" i="37"/>
  <c r="H109" i="37"/>
  <c r="H108" i="37"/>
  <c r="H107" i="37"/>
  <c r="H106" i="37"/>
  <c r="H105" i="37"/>
  <c r="H104" i="37"/>
  <c r="H103" i="37"/>
  <c r="H102" i="37"/>
  <c r="H101" i="37"/>
  <c r="H100" i="37"/>
  <c r="H99" i="37"/>
  <c r="H98" i="37"/>
  <c r="H97" i="37"/>
  <c r="H96" i="37"/>
  <c r="H95" i="37"/>
  <c r="H94" i="37"/>
  <c r="H93" i="37"/>
  <c r="H92" i="37"/>
  <c r="H91" i="37"/>
  <c r="H90" i="37"/>
  <c r="H89" i="37"/>
  <c r="H88" i="37"/>
  <c r="H229" i="37"/>
  <c r="H221" i="37"/>
  <c r="H213" i="37"/>
  <c r="H205" i="37"/>
  <c r="H197" i="37"/>
  <c r="H187" i="37"/>
  <c r="H179" i="37"/>
  <c r="H224" i="37"/>
  <c r="H216" i="37"/>
  <c r="H208" i="37"/>
  <c r="H200" i="37"/>
  <c r="H192" i="37"/>
  <c r="H188" i="37"/>
  <c r="H305" i="37"/>
  <c r="H227" i="37"/>
  <c r="H219" i="37"/>
  <c r="H211" i="37"/>
  <c r="H203" i="37"/>
  <c r="H195" i="37"/>
  <c r="H189" i="37"/>
  <c r="H181" i="37"/>
  <c r="H201" i="37"/>
  <c r="H180" i="37"/>
  <c r="H232" i="37"/>
  <c r="H206" i="37"/>
  <c r="H225" i="37"/>
  <c r="H193" i="37"/>
  <c r="H183" i="37"/>
  <c r="H230" i="37"/>
  <c r="H198" i="37"/>
  <c r="H182" i="37"/>
  <c r="H217" i="37"/>
  <c r="H236" i="37"/>
  <c r="H222" i="37"/>
  <c r="H5" i="37"/>
  <c r="H73" i="37"/>
  <c r="L7" i="37"/>
  <c r="L8" i="37"/>
  <c r="H10" i="37"/>
  <c r="L12" i="37"/>
  <c r="H25" i="37"/>
  <c r="L29" i="37"/>
  <c r="H33" i="37"/>
  <c r="L37" i="37"/>
  <c r="H41" i="37"/>
  <c r="L45" i="37"/>
  <c r="H49" i="37"/>
  <c r="L63" i="37"/>
  <c r="H70" i="37"/>
  <c r="L71" i="37"/>
  <c r="L73" i="37"/>
  <c r="H79" i="37"/>
  <c r="L90" i="37"/>
  <c r="L164" i="37"/>
  <c r="H190" i="37"/>
  <c r="H16" i="37"/>
  <c r="H30" i="37"/>
  <c r="H80" i="37"/>
  <c r="L11" i="37"/>
  <c r="L39" i="37"/>
  <c r="L69" i="37"/>
  <c r="L172" i="37"/>
  <c r="H6" i="37"/>
  <c r="H15" i="37"/>
  <c r="L18" i="37"/>
  <c r="H20" i="37"/>
  <c r="H24" i="37"/>
  <c r="L28" i="37"/>
  <c r="H32" i="37"/>
  <c r="L36" i="37"/>
  <c r="H40" i="37"/>
  <c r="L44" i="37"/>
  <c r="H48" i="37"/>
  <c r="L51" i="37"/>
  <c r="H53" i="37"/>
  <c r="L55" i="37"/>
  <c r="H57" i="37"/>
  <c r="L59" i="37"/>
  <c r="H61" i="37"/>
  <c r="H67" i="37"/>
  <c r="L68" i="37"/>
  <c r="H74" i="37"/>
  <c r="L76" i="37"/>
  <c r="H83" i="37"/>
  <c r="H87" i="37"/>
  <c r="L91" i="37"/>
  <c r="L145" i="37"/>
  <c r="L177" i="37"/>
  <c r="H56" i="37"/>
  <c r="H13" i="37"/>
  <c r="H4" i="37"/>
  <c r="L5" i="37"/>
  <c r="L9" i="37"/>
  <c r="H11" i="37"/>
  <c r="L13" i="37"/>
  <c r="H23" i="37"/>
  <c r="L27" i="37"/>
  <c r="H31" i="37"/>
  <c r="L35" i="37"/>
  <c r="H39" i="37"/>
  <c r="L43" i="37"/>
  <c r="H47" i="37"/>
  <c r="H64" i="37"/>
  <c r="L65" i="37"/>
  <c r="H72" i="37"/>
  <c r="H77" i="37"/>
  <c r="L79" i="37"/>
  <c r="L105" i="37"/>
  <c r="L156" i="37"/>
  <c r="H10" i="38"/>
  <c r="H19" i="38"/>
  <c r="H3" i="38"/>
  <c r="L13" i="38"/>
  <c r="L45" i="38"/>
  <c r="L5" i="38"/>
  <c r="H9" i="38"/>
  <c r="L18" i="38"/>
  <c r="L32" i="38"/>
  <c r="L40" i="38"/>
  <c r="L48" i="38"/>
  <c r="H76" i="38"/>
  <c r="L6" i="38"/>
  <c r="L17" i="38"/>
  <c r="L21" i="38"/>
  <c r="L27" i="38"/>
  <c r="L35" i="38"/>
  <c r="L43" i="38"/>
  <c r="L51" i="38"/>
  <c r="H68" i="38"/>
  <c r="L29" i="38"/>
  <c r="L8" i="38"/>
  <c r="H11" i="38"/>
  <c r="H14" i="38"/>
  <c r="H15" i="38"/>
  <c r="L23" i="38"/>
  <c r="L25" i="38"/>
  <c r="L30" i="38"/>
  <c r="L38" i="38"/>
  <c r="L46" i="38"/>
  <c r="H60" i="38"/>
  <c r="H2" i="38"/>
  <c r="L3" i="38"/>
  <c r="L7" i="38"/>
  <c r="H13" i="38"/>
  <c r="H20" i="38"/>
  <c r="L33" i="38"/>
  <c r="L41" i="38"/>
  <c r="L49" i="38"/>
  <c r="L52" i="38"/>
  <c r="L37" i="38"/>
  <c r="L4" i="38"/>
  <c r="H5" i="38"/>
  <c r="L9" i="38"/>
  <c r="L15" i="38"/>
  <c r="L16" i="38"/>
  <c r="H18" i="38"/>
  <c r="L20" i="38"/>
  <c r="L28" i="38"/>
  <c r="L36" i="38"/>
  <c r="L44" i="38"/>
  <c r="L53" i="38"/>
  <c r="H381" i="38"/>
  <c r="H380" i="38"/>
  <c r="H379" i="38"/>
  <c r="H378" i="38"/>
  <c r="H377" i="38"/>
  <c r="H376" i="38"/>
  <c r="H375" i="38"/>
  <c r="H374" i="38"/>
  <c r="H373" i="38"/>
  <c r="H372" i="38"/>
  <c r="H371" i="38"/>
  <c r="H370" i="38"/>
  <c r="H369" i="38"/>
  <c r="H368" i="38"/>
  <c r="H367" i="38"/>
  <c r="H366" i="38"/>
  <c r="H365" i="38"/>
  <c r="H364" i="38"/>
  <c r="H363" i="38"/>
  <c r="H362" i="38"/>
  <c r="H361" i="38"/>
  <c r="H360" i="38"/>
  <c r="H359" i="38"/>
  <c r="H358" i="38"/>
  <c r="H357" i="38"/>
  <c r="H356" i="38"/>
  <c r="H355" i="38"/>
  <c r="H354" i="38"/>
  <c r="H353" i="38"/>
  <c r="H352" i="38"/>
  <c r="H351" i="38"/>
  <c r="H350" i="38"/>
  <c r="H349" i="38"/>
  <c r="H348" i="38"/>
  <c r="H347" i="38"/>
  <c r="H346" i="38"/>
  <c r="H345" i="38"/>
  <c r="H344" i="38"/>
  <c r="H343" i="38"/>
  <c r="H342" i="38"/>
  <c r="H341" i="38"/>
  <c r="H340" i="38"/>
  <c r="H339" i="38"/>
  <c r="H338" i="38"/>
  <c r="H337" i="38"/>
  <c r="H336" i="38"/>
  <c r="H335" i="38"/>
  <c r="H334" i="38"/>
  <c r="H333" i="38"/>
  <c r="H332" i="38"/>
  <c r="H331" i="38"/>
  <c r="H330" i="38"/>
  <c r="H329" i="38"/>
  <c r="H328" i="38"/>
  <c r="H327" i="38"/>
  <c r="H326" i="38"/>
  <c r="H325" i="38"/>
  <c r="H324" i="38"/>
  <c r="H323" i="38"/>
  <c r="H322" i="38"/>
  <c r="H321" i="38"/>
  <c r="H320" i="38"/>
  <c r="H319" i="38"/>
  <c r="H318" i="38"/>
  <c r="H317" i="38"/>
  <c r="H316" i="38"/>
  <c r="H315" i="38"/>
  <c r="H314" i="38"/>
  <c r="H313" i="38"/>
  <c r="H312" i="38"/>
  <c r="H311" i="38"/>
  <c r="H310" i="38"/>
  <c r="H309" i="38"/>
  <c r="H306" i="38"/>
  <c r="H298" i="38"/>
  <c r="H301" i="38"/>
  <c r="H304" i="38"/>
  <c r="H302" i="38"/>
  <c r="H305" i="38"/>
  <c r="H308" i="38"/>
  <c r="H303" i="38"/>
  <c r="H307" i="38"/>
  <c r="H261" i="38"/>
  <c r="H259" i="38"/>
  <c r="H254" i="38"/>
  <c r="H245" i="38"/>
  <c r="H241" i="38"/>
  <c r="H235" i="38"/>
  <c r="H299" i="38"/>
  <c r="H263" i="38"/>
  <c r="H252" i="38"/>
  <c r="H246" i="38"/>
  <c r="H242" i="38"/>
  <c r="H237" i="38"/>
  <c r="H294" i="38"/>
  <c r="H290" i="38"/>
  <c r="H286" i="38"/>
  <c r="H282" i="38"/>
  <c r="H278" i="38"/>
  <c r="H274" i="38"/>
  <c r="H270" i="38"/>
  <c r="H266" i="38"/>
  <c r="H255" i="38"/>
  <c r="H238" i="38"/>
  <c r="H260" i="38"/>
  <c r="H258" i="38"/>
  <c r="H250" i="38"/>
  <c r="H247" i="38"/>
  <c r="H243" i="38"/>
  <c r="H239" i="38"/>
  <c r="H297" i="38"/>
  <c r="H293" i="38"/>
  <c r="H289" i="38"/>
  <c r="H285" i="38"/>
  <c r="H281" i="38"/>
  <c r="H277" i="38"/>
  <c r="H273" i="38"/>
  <c r="H269" i="38"/>
  <c r="H265" i="38"/>
  <c r="H262" i="38"/>
  <c r="H253" i="38"/>
  <c r="H256" i="38"/>
  <c r="H248" i="38"/>
  <c r="H244" i="38"/>
  <c r="H240" i="38"/>
  <c r="H233" i="38"/>
  <c r="H292" i="38"/>
  <c r="H276" i="38"/>
  <c r="H226" i="38"/>
  <c r="H224" i="38"/>
  <c r="H222" i="38"/>
  <c r="H220" i="38"/>
  <c r="H217" i="38"/>
  <c r="H209" i="38"/>
  <c r="H201" i="38"/>
  <c r="H193" i="38"/>
  <c r="H185" i="38"/>
  <c r="H291" i="38"/>
  <c r="H275" i="38"/>
  <c r="H234" i="38"/>
  <c r="H231" i="38"/>
  <c r="H218" i="38"/>
  <c r="H210" i="38"/>
  <c r="H202" i="38"/>
  <c r="H194" i="38"/>
  <c r="H186" i="38"/>
  <c r="H288" i="38"/>
  <c r="H272" i="38"/>
  <c r="H228" i="38"/>
  <c r="H211" i="38"/>
  <c r="H203" i="38"/>
  <c r="H195" i="38"/>
  <c r="H187" i="38"/>
  <c r="H287" i="38"/>
  <c r="H271" i="38"/>
  <c r="H212" i="38"/>
  <c r="H204" i="38"/>
  <c r="H196" i="38"/>
  <c r="H188" i="38"/>
  <c r="H284" i="38"/>
  <c r="H268" i="38"/>
  <c r="H251" i="38"/>
  <c r="H236" i="38"/>
  <c r="H230" i="38"/>
  <c r="H225" i="38"/>
  <c r="H223" i="38"/>
  <c r="H221" i="38"/>
  <c r="H219" i="38"/>
  <c r="H213" i="38"/>
  <c r="H205" i="38"/>
  <c r="H197" i="38"/>
  <c r="H189" i="38"/>
  <c r="H181" i="38"/>
  <c r="H180" i="38"/>
  <c r="H179" i="38"/>
  <c r="H178" i="38"/>
  <c r="H177" i="38"/>
  <c r="H176" i="38"/>
  <c r="H175" i="38"/>
  <c r="H174" i="38"/>
  <c r="H173" i="38"/>
  <c r="H172" i="38"/>
  <c r="H171" i="38"/>
  <c r="H170" i="38"/>
  <c r="H169" i="38"/>
  <c r="H168" i="38"/>
  <c r="H167" i="38"/>
  <c r="H166" i="38"/>
  <c r="H165" i="38"/>
  <c r="H164" i="38"/>
  <c r="H163" i="38"/>
  <c r="H162" i="38"/>
  <c r="H161" i="38"/>
  <c r="H160" i="38"/>
  <c r="H159" i="38"/>
  <c r="H158" i="38"/>
  <c r="H157" i="38"/>
  <c r="H156" i="38"/>
  <c r="H155" i="38"/>
  <c r="H154" i="38"/>
  <c r="H153" i="38"/>
  <c r="H152" i="38"/>
  <c r="H151" i="38"/>
  <c r="H300" i="38"/>
  <c r="H283" i="38"/>
  <c r="H267" i="38"/>
  <c r="H257" i="38"/>
  <c r="H227" i="38"/>
  <c r="H214" i="38"/>
  <c r="H206" i="38"/>
  <c r="H198" i="38"/>
  <c r="H190" i="38"/>
  <c r="H182" i="38"/>
  <c r="H296" i="38"/>
  <c r="H280" i="38"/>
  <c r="H264" i="38"/>
  <c r="H232" i="38"/>
  <c r="H215" i="38"/>
  <c r="H207" i="38"/>
  <c r="H199" i="38"/>
  <c r="H191" i="38"/>
  <c r="H183" i="38"/>
  <c r="H295" i="38"/>
  <c r="H208" i="38"/>
  <c r="H147" i="38"/>
  <c r="H141" i="38"/>
  <c r="H133" i="38"/>
  <c r="H279" i="38"/>
  <c r="H216" i="38"/>
  <c r="H142" i="38"/>
  <c r="H229" i="38"/>
  <c r="H148" i="38"/>
  <c r="H143" i="38"/>
  <c r="H135" i="38"/>
  <c r="H144" i="38"/>
  <c r="H136" i="38"/>
  <c r="H249" i="38"/>
  <c r="H149" i="38"/>
  <c r="H145" i="38"/>
  <c r="H137" i="38"/>
  <c r="H184" i="38"/>
  <c r="H192" i="38"/>
  <c r="H150" i="38"/>
  <c r="H146" i="38"/>
  <c r="H139" i="38"/>
  <c r="H131" i="38"/>
  <c r="H130" i="38"/>
  <c r="H129" i="38"/>
  <c r="H128" i="38"/>
  <c r="H127" i="38"/>
  <c r="H126" i="38"/>
  <c r="H125" i="38"/>
  <c r="H124" i="38"/>
  <c r="H123" i="38"/>
  <c r="H122" i="38"/>
  <c r="H121" i="38"/>
  <c r="H120" i="38"/>
  <c r="H119" i="38"/>
  <c r="H118" i="38"/>
  <c r="H117" i="38"/>
  <c r="H116" i="38"/>
  <c r="H115" i="38"/>
  <c r="H114" i="38"/>
  <c r="H113" i="38"/>
  <c r="H112" i="38"/>
  <c r="H111" i="38"/>
  <c r="H110" i="38"/>
  <c r="H109" i="38"/>
  <c r="H108" i="38"/>
  <c r="H107" i="38"/>
  <c r="H106" i="38"/>
  <c r="H105" i="38"/>
  <c r="H104" i="38"/>
  <c r="H103" i="38"/>
  <c r="H102" i="38"/>
  <c r="H101" i="38"/>
  <c r="H100" i="38"/>
  <c r="H99" i="38"/>
  <c r="H98" i="38"/>
  <c r="H97" i="38"/>
  <c r="H96" i="38"/>
  <c r="H95" i="38"/>
  <c r="H94" i="38"/>
  <c r="H93" i="38"/>
  <c r="H92" i="38"/>
  <c r="H91" i="38"/>
  <c r="H90" i="38"/>
  <c r="H89" i="38"/>
  <c r="H88" i="38"/>
  <c r="H87" i="38"/>
  <c r="H86" i="38"/>
  <c r="H85" i="38"/>
  <c r="H84" i="38"/>
  <c r="H83" i="38"/>
  <c r="H82" i="38"/>
  <c r="H81" i="38"/>
  <c r="H134" i="38"/>
  <c r="H78" i="38"/>
  <c r="H70" i="38"/>
  <c r="H62" i="38"/>
  <c r="H79" i="38"/>
  <c r="H71" i="38"/>
  <c r="H63" i="38"/>
  <c r="H140" i="38"/>
  <c r="H80" i="38"/>
  <c r="H72" i="38"/>
  <c r="H64" i="38"/>
  <c r="H56" i="38"/>
  <c r="H55" i="38"/>
  <c r="H54" i="38"/>
  <c r="H53" i="38"/>
  <c r="H52" i="38"/>
  <c r="H51" i="38"/>
  <c r="H50" i="38"/>
  <c r="H49" i="38"/>
  <c r="H48" i="38"/>
  <c r="H47" i="38"/>
  <c r="H46" i="38"/>
  <c r="H45" i="38"/>
  <c r="H44" i="38"/>
  <c r="H43" i="38"/>
  <c r="H42" i="38"/>
  <c r="H41" i="38"/>
  <c r="H40" i="38"/>
  <c r="H39" i="38"/>
  <c r="H38" i="38"/>
  <c r="H37" i="38"/>
  <c r="H36" i="38"/>
  <c r="H35" i="38"/>
  <c r="H34" i="38"/>
  <c r="H33" i="38"/>
  <c r="H32" i="38"/>
  <c r="H31" i="38"/>
  <c r="H30" i="38"/>
  <c r="H29" i="38"/>
  <c r="H28" i="38"/>
  <c r="H27" i="38"/>
  <c r="H26" i="38"/>
  <c r="H25" i="38"/>
  <c r="H24" i="38"/>
  <c r="H23" i="38"/>
  <c r="H22" i="38"/>
  <c r="H12" i="38"/>
  <c r="H8" i="38"/>
  <c r="H7" i="38"/>
  <c r="H200" i="38"/>
  <c r="H73" i="38"/>
  <c r="H65" i="38"/>
  <c r="H57" i="38"/>
  <c r="H21" i="38"/>
  <c r="H17" i="38"/>
  <c r="H16" i="38"/>
  <c r="H74" i="38"/>
  <c r="H66" i="38"/>
  <c r="H58" i="38"/>
  <c r="H138" i="38"/>
  <c r="H132" i="38"/>
  <c r="H75" i="38"/>
  <c r="H67" i="38"/>
  <c r="H59" i="38"/>
  <c r="H77" i="38"/>
  <c r="H69" i="38"/>
  <c r="H61" i="38"/>
  <c r="L11" i="38"/>
  <c r="L12" i="38"/>
  <c r="L31" i="38"/>
  <c r="L39" i="38"/>
  <c r="L47" i="38"/>
  <c r="L54" i="38"/>
  <c r="H6" i="38"/>
  <c r="L19" i="38"/>
  <c r="L22" i="38"/>
  <c r="L24" i="38"/>
  <c r="L26" i="38"/>
  <c r="L34" i="38"/>
  <c r="L42" i="38"/>
  <c r="L50" i="38"/>
  <c r="L55" i="38"/>
  <c r="L137" i="38"/>
  <c r="L143" i="38"/>
  <c r="L135" i="38"/>
  <c r="L381" i="38"/>
  <c r="L380" i="38"/>
  <c r="L379" i="38"/>
  <c r="L378" i="38"/>
  <c r="L377" i="38"/>
  <c r="L376" i="38"/>
  <c r="L375" i="38"/>
  <c r="L374" i="38"/>
  <c r="L373" i="38"/>
  <c r="L372" i="38"/>
  <c r="L371" i="38"/>
  <c r="L370" i="38"/>
  <c r="L369" i="38"/>
  <c r="L368" i="38"/>
  <c r="L367" i="38"/>
  <c r="L366" i="38"/>
  <c r="L365" i="38"/>
  <c r="L364" i="38"/>
  <c r="L363" i="38"/>
  <c r="L362" i="38"/>
  <c r="L361" i="38"/>
  <c r="L360" i="38"/>
  <c r="L359" i="38"/>
  <c r="L358" i="38"/>
  <c r="L357" i="38"/>
  <c r="L356" i="38"/>
  <c r="L355" i="38"/>
  <c r="L354" i="38"/>
  <c r="L353" i="38"/>
  <c r="L352" i="38"/>
  <c r="L351" i="38"/>
  <c r="L350" i="38"/>
  <c r="L349" i="38"/>
  <c r="L348" i="38"/>
  <c r="L347" i="38"/>
  <c r="L346" i="38"/>
  <c r="L345" i="38"/>
  <c r="L344" i="38"/>
  <c r="L343" i="38"/>
  <c r="L342" i="38"/>
  <c r="L341" i="38"/>
  <c r="L340" i="38"/>
  <c r="L339" i="38"/>
  <c r="L338" i="38"/>
  <c r="L337" i="38"/>
  <c r="L336" i="38"/>
  <c r="L335" i="38"/>
  <c r="L334" i="38"/>
  <c r="L333" i="38"/>
  <c r="L332" i="38"/>
  <c r="L331" i="38"/>
  <c r="L330" i="38"/>
  <c r="L329" i="38"/>
  <c r="L328" i="38"/>
  <c r="L327" i="38"/>
  <c r="L326" i="38"/>
  <c r="L325" i="38"/>
  <c r="L324" i="38"/>
  <c r="L323" i="38"/>
  <c r="L322" i="38"/>
  <c r="L321" i="38"/>
  <c r="L320" i="38"/>
  <c r="L319" i="38"/>
  <c r="L318" i="38"/>
  <c r="L317" i="38"/>
  <c r="L316" i="38"/>
  <c r="L315" i="38"/>
  <c r="L314" i="38"/>
  <c r="L313" i="38"/>
  <c r="L312" i="38"/>
  <c r="L311" i="38"/>
  <c r="L310" i="38"/>
  <c r="L309" i="38"/>
  <c r="L308" i="38"/>
  <c r="L307" i="38"/>
  <c r="L306" i="38"/>
  <c r="L305" i="38"/>
  <c r="L304" i="38"/>
  <c r="L303" i="38"/>
  <c r="L302" i="38"/>
  <c r="L301" i="38"/>
  <c r="L300" i="38"/>
  <c r="L299" i="38"/>
  <c r="L298" i="38"/>
  <c r="L296" i="38"/>
  <c r="L295" i="38"/>
  <c r="L294" i="38"/>
  <c r="L293" i="38"/>
  <c r="L292" i="38"/>
  <c r="L291" i="38"/>
  <c r="L290" i="38"/>
  <c r="L289" i="38"/>
  <c r="L288" i="38"/>
  <c r="L287" i="38"/>
  <c r="L286" i="38"/>
  <c r="L285" i="38"/>
  <c r="L284" i="38"/>
  <c r="L283" i="38"/>
  <c r="L282" i="38"/>
  <c r="L281" i="38"/>
  <c r="L280" i="38"/>
  <c r="L279" i="38"/>
  <c r="L278" i="38"/>
  <c r="L277" i="38"/>
  <c r="L276" i="38"/>
  <c r="L275" i="38"/>
  <c r="L274" i="38"/>
  <c r="L273" i="38"/>
  <c r="L272" i="38"/>
  <c r="L271" i="38"/>
  <c r="L270" i="38"/>
  <c r="L269" i="38"/>
  <c r="L268" i="38"/>
  <c r="L267" i="38"/>
  <c r="L266" i="38"/>
  <c r="L265" i="38"/>
  <c r="L264" i="38"/>
  <c r="L263" i="38"/>
  <c r="L252" i="38"/>
  <c r="L246" i="38"/>
  <c r="L242" i="38"/>
  <c r="L238" i="38"/>
  <c r="L260" i="38"/>
  <c r="L258" i="38"/>
  <c r="L250" i="38"/>
  <c r="L247" i="38"/>
  <c r="L243" i="38"/>
  <c r="L239" i="38"/>
  <c r="L232" i="38"/>
  <c r="L262" i="38"/>
  <c r="L253" i="38"/>
  <c r="L233" i="38"/>
  <c r="L297" i="38"/>
  <c r="L256" i="38"/>
  <c r="L248" i="38"/>
  <c r="L244" i="38"/>
  <c r="L240" i="38"/>
  <c r="L234" i="38"/>
  <c r="L251" i="38"/>
  <c r="L261" i="38"/>
  <c r="L259" i="38"/>
  <c r="L254" i="38"/>
  <c r="L245" i="38"/>
  <c r="L241" i="38"/>
  <c r="L236" i="38"/>
  <c r="L237" i="38"/>
  <c r="L231" i="38"/>
  <c r="L212" i="38"/>
  <c r="L204" i="38"/>
  <c r="L196" i="38"/>
  <c r="L188" i="38"/>
  <c r="L180" i="38"/>
  <c r="L179" i="38"/>
  <c r="L178" i="38"/>
  <c r="L177" i="38"/>
  <c r="L176" i="38"/>
  <c r="L175" i="38"/>
  <c r="L174" i="38"/>
  <c r="L173" i="38"/>
  <c r="L172" i="38"/>
  <c r="L171" i="38"/>
  <c r="L170" i="38"/>
  <c r="L169" i="38"/>
  <c r="L168" i="38"/>
  <c r="L167" i="38"/>
  <c r="L166" i="38"/>
  <c r="L165" i="38"/>
  <c r="L164" i="38"/>
  <c r="L163" i="38"/>
  <c r="L162" i="38"/>
  <c r="L161" i="38"/>
  <c r="L160" i="38"/>
  <c r="L159" i="38"/>
  <c r="L158" i="38"/>
  <c r="L157" i="38"/>
  <c r="L156" i="38"/>
  <c r="L155" i="38"/>
  <c r="L154" i="38"/>
  <c r="L153" i="38"/>
  <c r="L152" i="38"/>
  <c r="L151" i="38"/>
  <c r="L228" i="38"/>
  <c r="L213" i="38"/>
  <c r="L205" i="38"/>
  <c r="L197" i="38"/>
  <c r="L189" i="38"/>
  <c r="L181" i="38"/>
  <c r="L214" i="38"/>
  <c r="L206" i="38"/>
  <c r="L198" i="38"/>
  <c r="L190" i="38"/>
  <c r="L182" i="38"/>
  <c r="L230" i="38"/>
  <c r="L225" i="38"/>
  <c r="L223" i="38"/>
  <c r="L221" i="38"/>
  <c r="L219" i="38"/>
  <c r="L215" i="38"/>
  <c r="L207" i="38"/>
  <c r="L199" i="38"/>
  <c r="L191" i="38"/>
  <c r="L183" i="38"/>
  <c r="L257" i="38"/>
  <c r="L227" i="38"/>
  <c r="L216" i="38"/>
  <c r="L208" i="38"/>
  <c r="L200" i="38"/>
  <c r="L192" i="38"/>
  <c r="L184" i="38"/>
  <c r="L235" i="38"/>
  <c r="L217" i="38"/>
  <c r="L209" i="38"/>
  <c r="L201" i="38"/>
  <c r="L193" i="38"/>
  <c r="L185" i="38"/>
  <c r="L249" i="38"/>
  <c r="L229" i="38"/>
  <c r="L210" i="38"/>
  <c r="L202" i="38"/>
  <c r="L194" i="38"/>
  <c r="L186" i="38"/>
  <c r="L148" i="38"/>
  <c r="L144" i="38"/>
  <c r="L136" i="38"/>
  <c r="L187" i="38"/>
  <c r="L149" i="38"/>
  <c r="L145" i="38"/>
  <c r="L138" i="38"/>
  <c r="L130" i="38"/>
  <c r="L129" i="38"/>
  <c r="L128" i="38"/>
  <c r="L127" i="38"/>
  <c r="L126" i="38"/>
  <c r="L125" i="38"/>
  <c r="L124" i="38"/>
  <c r="L123" i="38"/>
  <c r="L122" i="38"/>
  <c r="L121" i="38"/>
  <c r="L120" i="38"/>
  <c r="L119" i="38"/>
  <c r="L118" i="38"/>
  <c r="L117" i="38"/>
  <c r="L116" i="38"/>
  <c r="L115" i="38"/>
  <c r="L114" i="38"/>
  <c r="L113" i="38"/>
  <c r="L112" i="38"/>
  <c r="L111" i="38"/>
  <c r="L110" i="38"/>
  <c r="L109" i="38"/>
  <c r="L108" i="38"/>
  <c r="L107" i="38"/>
  <c r="L106" i="38"/>
  <c r="L105" i="38"/>
  <c r="L104" i="38"/>
  <c r="L103" i="38"/>
  <c r="L102" i="38"/>
  <c r="L101" i="38"/>
  <c r="L100" i="38"/>
  <c r="L99" i="38"/>
  <c r="L98" i="38"/>
  <c r="L97" i="38"/>
  <c r="L96" i="38"/>
  <c r="L95" i="38"/>
  <c r="L94" i="38"/>
  <c r="L93" i="38"/>
  <c r="L92" i="38"/>
  <c r="L91" i="38"/>
  <c r="L90" i="38"/>
  <c r="L89" i="38"/>
  <c r="L88" i="38"/>
  <c r="L87" i="38"/>
  <c r="L86" i="38"/>
  <c r="L85" i="38"/>
  <c r="L84" i="38"/>
  <c r="L83" i="38"/>
  <c r="L82" i="38"/>
  <c r="L81" i="38"/>
  <c r="L80" i="38"/>
  <c r="L79" i="38"/>
  <c r="L78" i="38"/>
  <c r="L77" i="38"/>
  <c r="L76" i="38"/>
  <c r="L75" i="38"/>
  <c r="L74" i="38"/>
  <c r="L73" i="38"/>
  <c r="L72" i="38"/>
  <c r="L71" i="38"/>
  <c r="L70" i="38"/>
  <c r="L69" i="38"/>
  <c r="L68" i="38"/>
  <c r="L67" i="38"/>
  <c r="L66" i="38"/>
  <c r="L65" i="38"/>
  <c r="L64" i="38"/>
  <c r="L63" i="38"/>
  <c r="L62" i="38"/>
  <c r="L61" i="38"/>
  <c r="L60" i="38"/>
  <c r="L59" i="38"/>
  <c r="L58" i="38"/>
  <c r="L57" i="38"/>
  <c r="L56" i="38"/>
  <c r="L255" i="38"/>
  <c r="L226" i="38"/>
  <c r="L195" i="38"/>
  <c r="L139" i="38"/>
  <c r="L131" i="38"/>
  <c r="L224" i="38"/>
  <c r="L203" i="38"/>
  <c r="L150" i="38"/>
  <c r="L146" i="38"/>
  <c r="L140" i="38"/>
  <c r="L132" i="38"/>
  <c r="L222" i="38"/>
  <c r="L211" i="38"/>
  <c r="L141" i="38"/>
  <c r="L220" i="38"/>
  <c r="L147" i="38"/>
  <c r="L142" i="38"/>
  <c r="L134" i="38"/>
  <c r="L10" i="38"/>
  <c r="L133" i="38"/>
  <c r="L218" i="38"/>
  <c r="C10" i="34"/>
  <c r="B10" i="34"/>
  <c r="C9" i="34"/>
  <c r="L75" i="34" s="1"/>
  <c r="B9" i="34"/>
  <c r="H31" i="34" s="1"/>
  <c r="A7" i="34"/>
  <c r="C6" i="34"/>
  <c r="A6" i="34"/>
  <c r="D5" i="34"/>
  <c r="A5" i="34"/>
  <c r="A4" i="34"/>
  <c r="D3" i="34"/>
  <c r="C3" i="34"/>
  <c r="B3" i="34"/>
  <c r="A3" i="34"/>
  <c r="N40" i="31"/>
  <c r="N39" i="31"/>
  <c r="J29" i="31"/>
  <c r="I29" i="31"/>
  <c r="Q27" i="31" s="1"/>
  <c r="V27" i="31" s="1"/>
  <c r="H29" i="31"/>
  <c r="N27" i="31"/>
  <c r="M27" i="31"/>
  <c r="L27" i="31"/>
  <c r="U27" i="31" s="1"/>
  <c r="J26" i="31"/>
  <c r="I26" i="31"/>
  <c r="H26" i="31"/>
  <c r="T23" i="31"/>
  <c r="Q23" i="31"/>
  <c r="V23" i="31" s="1"/>
  <c r="N23" i="31"/>
  <c r="R23" i="31" s="1"/>
  <c r="M23" i="31"/>
  <c r="J22" i="31"/>
  <c r="I22" i="31"/>
  <c r="H22" i="31"/>
  <c r="V19" i="31"/>
  <c r="S19" i="31"/>
  <c r="Q19" i="31"/>
  <c r="N19" i="31"/>
  <c r="M19" i="31"/>
  <c r="U19" i="31" s="1"/>
  <c r="L19" i="31"/>
  <c r="J18" i="31"/>
  <c r="I18" i="31"/>
  <c r="O15" i="31" s="1"/>
  <c r="H18" i="31"/>
  <c r="Y17" i="31"/>
  <c r="V15" i="31"/>
  <c r="F38" i="31" s="1"/>
  <c r="G38" i="31" s="1"/>
  <c r="R15" i="31"/>
  <c r="F39" i="31" s="1"/>
  <c r="Q15" i="31"/>
  <c r="N15" i="31"/>
  <c r="M15" i="31"/>
  <c r="U15" i="31" s="1"/>
  <c r="L15" i="31"/>
  <c r="T15" i="31" s="1"/>
  <c r="K15" i="31"/>
  <c r="J14" i="31"/>
  <c r="I14" i="31"/>
  <c r="H14" i="31"/>
  <c r="S8" i="31"/>
  <c r="R8" i="31"/>
  <c r="Q8" i="31"/>
  <c r="V8" i="31" s="1"/>
  <c r="N8" i="31"/>
  <c r="M8" i="31"/>
  <c r="U8" i="31" s="1"/>
  <c r="L8" i="31"/>
  <c r="J7" i="31"/>
  <c r="J31" i="31" s="1"/>
  <c r="I7" i="31"/>
  <c r="I31" i="31" s="1"/>
  <c r="H7" i="31"/>
  <c r="H31" i="31" s="1"/>
  <c r="S2" i="31"/>
  <c r="R2" i="31"/>
  <c r="Q2" i="31"/>
  <c r="Q31" i="31" s="1"/>
  <c r="N2" i="31"/>
  <c r="N31" i="31" s="1"/>
  <c r="M2" i="31"/>
  <c r="M31" i="31" s="1"/>
  <c r="L2" i="31"/>
  <c r="L31" i="31" s="1"/>
  <c r="K2" i="31"/>
  <c r="G35" i="30"/>
  <c r="E35" i="30"/>
  <c r="D35" i="30"/>
  <c r="C35" i="30"/>
  <c r="B35" i="30"/>
  <c r="G34" i="30"/>
  <c r="E34" i="30"/>
  <c r="D34" i="30"/>
  <c r="C34" i="30"/>
  <c r="B34" i="30"/>
  <c r="G33" i="30"/>
  <c r="F33" i="30"/>
  <c r="E33" i="30"/>
  <c r="D33" i="30"/>
  <c r="C33" i="30"/>
  <c r="B33" i="30"/>
  <c r="G32" i="30"/>
  <c r="E32" i="30"/>
  <c r="D32" i="30"/>
  <c r="C32" i="30"/>
  <c r="B32" i="30"/>
  <c r="G31" i="30"/>
  <c r="E31" i="30"/>
  <c r="D31" i="30"/>
  <c r="C31" i="30"/>
  <c r="B31" i="30"/>
  <c r="G30" i="30"/>
  <c r="F30" i="30"/>
  <c r="E30" i="30"/>
  <c r="D30" i="30"/>
  <c r="C30" i="30"/>
  <c r="B30" i="30"/>
  <c r="G29" i="30"/>
  <c r="F29" i="30"/>
  <c r="E29" i="30"/>
  <c r="D29" i="30"/>
  <c r="C29" i="30"/>
  <c r="B29" i="30"/>
  <c r="G28" i="30"/>
  <c r="E28" i="30"/>
  <c r="D28" i="30"/>
  <c r="C28" i="30"/>
  <c r="B28" i="30"/>
  <c r="G27" i="30"/>
  <c r="E27" i="30"/>
  <c r="D27" i="30"/>
  <c r="C27" i="30"/>
  <c r="B27" i="30"/>
  <c r="G26" i="30"/>
  <c r="F26" i="30"/>
  <c r="E26" i="30"/>
  <c r="D26" i="30"/>
  <c r="C26" i="30"/>
  <c r="B26" i="30"/>
  <c r="H25" i="30"/>
  <c r="G25" i="30"/>
  <c r="F25" i="30"/>
  <c r="E25" i="30"/>
  <c r="D25" i="30"/>
  <c r="C25" i="30"/>
  <c r="B25" i="30"/>
  <c r="H24" i="30"/>
  <c r="G24" i="30"/>
  <c r="E24" i="30"/>
  <c r="D24" i="30"/>
  <c r="C24" i="30"/>
  <c r="B24" i="30"/>
  <c r="G23" i="30"/>
  <c r="F23" i="30"/>
  <c r="E23" i="30"/>
  <c r="D23" i="30"/>
  <c r="C23" i="30"/>
  <c r="B23" i="30"/>
  <c r="G22" i="30"/>
  <c r="E22" i="30"/>
  <c r="D22" i="30"/>
  <c r="C22" i="30"/>
  <c r="B22" i="30"/>
  <c r="D14" i="30"/>
  <c r="D15" i="30" s="1"/>
  <c r="C14" i="30"/>
  <c r="B14" i="30"/>
  <c r="C13" i="30"/>
  <c r="B13" i="30"/>
  <c r="D12" i="30"/>
  <c r="C12" i="30"/>
  <c r="B12" i="30"/>
  <c r="D11" i="30"/>
  <c r="C11" i="30"/>
  <c r="B11" i="30"/>
  <c r="D10" i="30"/>
  <c r="C10" i="30"/>
  <c r="B10" i="30"/>
  <c r="D9" i="30"/>
  <c r="C9" i="30"/>
  <c r="B9" i="30"/>
  <c r="D8" i="30"/>
  <c r="C8" i="30"/>
  <c r="B8" i="30"/>
  <c r="D7" i="30"/>
  <c r="C7" i="30"/>
  <c r="B7" i="30"/>
  <c r="D6" i="30"/>
  <c r="C6" i="30"/>
  <c r="B6" i="30"/>
  <c r="F5" i="30"/>
  <c r="D5" i="30"/>
  <c r="D13" i="30" s="1"/>
  <c r="C5" i="30"/>
  <c r="B5" i="30"/>
  <c r="F4" i="30"/>
  <c r="D4" i="30"/>
  <c r="C4" i="30"/>
  <c r="B4" i="30"/>
  <c r="D3" i="30"/>
  <c r="C3" i="30"/>
  <c r="B3" i="30"/>
  <c r="C2" i="30"/>
  <c r="B2" i="30"/>
  <c r="L41" i="11"/>
  <c r="L45" i="11" s="1"/>
  <c r="J41" i="11"/>
  <c r="J44" i="11" s="1"/>
  <c r="H41" i="11"/>
  <c r="H44" i="11" s="1"/>
  <c r="D41" i="11"/>
  <c r="D45" i="11" s="1"/>
  <c r="B41" i="11"/>
  <c r="B44" i="11" s="1"/>
  <c r="N40" i="11"/>
  <c r="N39" i="11"/>
  <c r="L39" i="11"/>
  <c r="J39" i="11"/>
  <c r="D39" i="11"/>
  <c r="B39" i="11"/>
  <c r="L38" i="11"/>
  <c r="M38" i="11" s="1"/>
  <c r="M41" i="11" s="1"/>
  <c r="J38" i="11"/>
  <c r="K38" i="11" s="1"/>
  <c r="K41" i="11" s="1"/>
  <c r="H38" i="11"/>
  <c r="H39" i="11" s="1"/>
  <c r="F38" i="11"/>
  <c r="F41" i="11" s="1"/>
  <c r="D38" i="11"/>
  <c r="E38" i="11" s="1"/>
  <c r="E41" i="11" s="1"/>
  <c r="B38" i="11"/>
  <c r="C38" i="11" s="1"/>
  <c r="M37" i="11"/>
  <c r="M47" i="11" s="1"/>
  <c r="L37" i="11"/>
  <c r="L43" i="11" s="1"/>
  <c r="K37" i="11"/>
  <c r="K46" i="11" s="1"/>
  <c r="J37" i="11"/>
  <c r="J46" i="11" s="1"/>
  <c r="I37" i="11"/>
  <c r="I50" i="11" s="1"/>
  <c r="H37" i="11"/>
  <c r="H50" i="11" s="1"/>
  <c r="G37" i="11"/>
  <c r="G43" i="11" s="1"/>
  <c r="F37" i="11"/>
  <c r="F43" i="11" s="1"/>
  <c r="E37" i="11"/>
  <c r="E43" i="11" s="1"/>
  <c r="D37" i="11"/>
  <c r="D43" i="11" s="1"/>
  <c r="C37" i="11"/>
  <c r="C46" i="11" s="1"/>
  <c r="B37" i="11"/>
  <c r="B50" i="11" s="1"/>
  <c r="G35" i="13"/>
  <c r="E35" i="13"/>
  <c r="D35" i="13"/>
  <c r="C35" i="13"/>
  <c r="B35" i="13"/>
  <c r="G34" i="13"/>
  <c r="E34" i="13"/>
  <c r="D34" i="13"/>
  <c r="C34" i="13"/>
  <c r="B34" i="13"/>
  <c r="G33" i="13"/>
  <c r="F33" i="13"/>
  <c r="E33" i="13"/>
  <c r="D33" i="13"/>
  <c r="C33" i="13"/>
  <c r="B33" i="13"/>
  <c r="G32" i="13"/>
  <c r="E32" i="13"/>
  <c r="D32" i="13"/>
  <c r="C32" i="13"/>
  <c r="B32" i="13"/>
  <c r="G31" i="13"/>
  <c r="E31" i="13"/>
  <c r="D31" i="13"/>
  <c r="C31" i="13"/>
  <c r="B31" i="13"/>
  <c r="G30" i="13"/>
  <c r="F30" i="13"/>
  <c r="E30" i="13"/>
  <c r="D30" i="13"/>
  <c r="C30" i="13"/>
  <c r="B30" i="13"/>
  <c r="G29" i="13"/>
  <c r="F29" i="13"/>
  <c r="E29" i="13"/>
  <c r="D29" i="13"/>
  <c r="C29" i="13"/>
  <c r="B29" i="13"/>
  <c r="G28" i="13"/>
  <c r="E28" i="13"/>
  <c r="D28" i="13"/>
  <c r="C28" i="13"/>
  <c r="B28" i="13"/>
  <c r="G27" i="13"/>
  <c r="E27" i="13"/>
  <c r="D27" i="13"/>
  <c r="C27" i="13"/>
  <c r="B27" i="13"/>
  <c r="G26" i="13"/>
  <c r="F26" i="13"/>
  <c r="E26" i="13"/>
  <c r="D26" i="13"/>
  <c r="C26" i="13"/>
  <c r="B26" i="13"/>
  <c r="H25" i="13"/>
  <c r="G25" i="13"/>
  <c r="F25" i="13"/>
  <c r="E25" i="13"/>
  <c r="D25" i="13"/>
  <c r="C25" i="13"/>
  <c r="B25" i="13"/>
  <c r="H24" i="13"/>
  <c r="G24" i="13"/>
  <c r="E24" i="13"/>
  <c r="D24" i="13"/>
  <c r="C24" i="13"/>
  <c r="B24" i="13"/>
  <c r="G23" i="13"/>
  <c r="F23" i="13"/>
  <c r="E23" i="13"/>
  <c r="D23" i="13"/>
  <c r="C23" i="13"/>
  <c r="B23" i="13"/>
  <c r="G22" i="13"/>
  <c r="E22" i="13"/>
  <c r="D22" i="13"/>
  <c r="C22" i="13"/>
  <c r="B22" i="13"/>
  <c r="D14" i="13"/>
  <c r="D15" i="13" s="1"/>
  <c r="C14" i="13"/>
  <c r="B14" i="13"/>
  <c r="C13" i="13"/>
  <c r="B13" i="13"/>
  <c r="D12" i="13"/>
  <c r="C12" i="13"/>
  <c r="B12" i="13"/>
  <c r="D11" i="13"/>
  <c r="C11" i="13"/>
  <c r="B11" i="13"/>
  <c r="D10" i="13"/>
  <c r="C10" i="13"/>
  <c r="B10" i="13"/>
  <c r="D9" i="13"/>
  <c r="C9" i="13"/>
  <c r="B9" i="13"/>
  <c r="D8" i="13"/>
  <c r="C8" i="13"/>
  <c r="B8" i="13"/>
  <c r="D7" i="13"/>
  <c r="C7" i="13"/>
  <c r="B7" i="13"/>
  <c r="D6" i="13"/>
  <c r="C6" i="13"/>
  <c r="B6" i="13"/>
  <c r="F5" i="13"/>
  <c r="D5" i="13"/>
  <c r="D13" i="13" s="1"/>
  <c r="C5" i="13"/>
  <c r="B5" i="13"/>
  <c r="F4" i="13"/>
  <c r="D4" i="13"/>
  <c r="C4" i="13"/>
  <c r="B4" i="13"/>
  <c r="D3" i="13"/>
  <c r="C3" i="13"/>
  <c r="B3" i="13"/>
  <c r="C2" i="13"/>
  <c r="B2" i="13"/>
  <c r="L2" i="34" l="1"/>
  <c r="H3" i="34"/>
  <c r="L5" i="34"/>
  <c r="C18" i="41"/>
  <c r="B18" i="41"/>
  <c r="B16" i="41"/>
  <c r="C16" i="41"/>
  <c r="P2" i="41"/>
  <c r="L17" i="34"/>
  <c r="L4" i="34"/>
  <c r="L7" i="34"/>
  <c r="L33" i="34"/>
  <c r="L8" i="34"/>
  <c r="L34" i="34"/>
  <c r="L39" i="34"/>
  <c r="L43" i="34"/>
  <c r="L9" i="34"/>
  <c r="L51" i="34"/>
  <c r="L71" i="34"/>
  <c r="L48" i="34"/>
  <c r="L167" i="34"/>
  <c r="L12" i="34"/>
  <c r="L174" i="34"/>
  <c r="L13" i="34"/>
  <c r="L15" i="34"/>
  <c r="L6" i="34"/>
  <c r="L16" i="34"/>
  <c r="H71" i="34"/>
  <c r="H46" i="34"/>
  <c r="H50" i="34"/>
  <c r="H14" i="34"/>
  <c r="H53" i="34"/>
  <c r="H56" i="34"/>
  <c r="H19" i="34"/>
  <c r="H160" i="34"/>
  <c r="P2" i="30"/>
  <c r="C15" i="30"/>
  <c r="V25" i="30"/>
  <c r="B15" i="30"/>
  <c r="N4" i="30"/>
  <c r="E11" i="30"/>
  <c r="C15" i="13"/>
  <c r="P36" i="30"/>
  <c r="M5" i="30"/>
  <c r="N89" i="30"/>
  <c r="E13" i="30"/>
  <c r="M3" i="30"/>
  <c r="E4" i="30"/>
  <c r="N4" i="13"/>
  <c r="E14" i="30"/>
  <c r="E15" i="30" s="1"/>
  <c r="U3" i="13"/>
  <c r="M8" i="30"/>
  <c r="M34" i="30"/>
  <c r="P37" i="30"/>
  <c r="M71" i="30"/>
  <c r="B15" i="13"/>
  <c r="N96" i="13"/>
  <c r="R33" i="30"/>
  <c r="T116" i="30"/>
  <c r="N34" i="30"/>
  <c r="M40" i="30"/>
  <c r="M73" i="30"/>
  <c r="P46" i="30"/>
  <c r="M77" i="30"/>
  <c r="R5" i="13"/>
  <c r="M6" i="13"/>
  <c r="E2" i="13"/>
  <c r="M6" i="30"/>
  <c r="N18" i="30"/>
  <c r="M48" i="30"/>
  <c r="P85" i="30"/>
  <c r="N19" i="30"/>
  <c r="E8" i="30"/>
  <c r="P29" i="30"/>
  <c r="P50" i="30"/>
  <c r="M92" i="30"/>
  <c r="N21" i="30"/>
  <c r="N57" i="30"/>
  <c r="P101" i="30"/>
  <c r="Q2" i="13"/>
  <c r="Q39" i="13"/>
  <c r="N10" i="30"/>
  <c r="P58" i="30"/>
  <c r="N6" i="30"/>
  <c r="N8" i="30"/>
  <c r="E5" i="30"/>
  <c r="N61" i="30"/>
  <c r="H30" i="34"/>
  <c r="H37" i="34"/>
  <c r="H41" i="34"/>
  <c r="L47" i="34"/>
  <c r="L66" i="34"/>
  <c r="H69" i="34"/>
  <c r="H77" i="34"/>
  <c r="H136" i="34"/>
  <c r="L142" i="34"/>
  <c r="L148" i="34"/>
  <c r="L182" i="34"/>
  <c r="L200" i="34"/>
  <c r="H6" i="34"/>
  <c r="H15" i="34"/>
  <c r="L18" i="34"/>
  <c r="H20" i="34"/>
  <c r="H29" i="34"/>
  <c r="L32" i="34"/>
  <c r="L42" i="34"/>
  <c r="H45" i="34"/>
  <c r="H49" i="34"/>
  <c r="L53" i="34"/>
  <c r="L56" i="34"/>
  <c r="H58" i="34"/>
  <c r="L59" i="34"/>
  <c r="L61" i="34"/>
  <c r="H63" i="34"/>
  <c r="H65" i="34"/>
  <c r="H67" i="34"/>
  <c r="L74" i="34"/>
  <c r="H155" i="34"/>
  <c r="H168" i="34"/>
  <c r="L175" i="34"/>
  <c r="L208" i="34"/>
  <c r="H10" i="34"/>
  <c r="H4" i="34"/>
  <c r="H22" i="34"/>
  <c r="H24" i="34"/>
  <c r="H26" i="34"/>
  <c r="H27" i="34"/>
  <c r="H36" i="34"/>
  <c r="H52" i="34"/>
  <c r="H55" i="34"/>
  <c r="H75" i="34"/>
  <c r="H2" i="34"/>
  <c r="L3" i="34"/>
  <c r="H381" i="34"/>
  <c r="H380" i="34"/>
  <c r="H379" i="34"/>
  <c r="H378" i="34"/>
  <c r="H377" i="34"/>
  <c r="H376" i="34"/>
  <c r="H375" i="34"/>
  <c r="H374" i="34"/>
  <c r="H373" i="34"/>
  <c r="H372" i="34"/>
  <c r="H371" i="34"/>
  <c r="H370" i="34"/>
  <c r="H369" i="34"/>
  <c r="H368" i="34"/>
  <c r="H367" i="34"/>
  <c r="H366" i="34"/>
  <c r="H365" i="34"/>
  <c r="H364" i="34"/>
  <c r="H363" i="34"/>
  <c r="H362" i="34"/>
  <c r="H361" i="34"/>
  <c r="H360" i="34"/>
  <c r="H359" i="34"/>
  <c r="H358" i="34"/>
  <c r="H357" i="34"/>
  <c r="H356" i="34"/>
  <c r="H355" i="34"/>
  <c r="H354" i="34"/>
  <c r="H353" i="34"/>
  <c r="H352" i="34"/>
  <c r="H351" i="34"/>
  <c r="H350" i="34"/>
  <c r="H349" i="34"/>
  <c r="H348" i="34"/>
  <c r="H347" i="34"/>
  <c r="H346" i="34"/>
  <c r="H345" i="34"/>
  <c r="H344" i="34"/>
  <c r="H343" i="34"/>
  <c r="H342" i="34"/>
  <c r="H341" i="34"/>
  <c r="H340" i="34"/>
  <c r="H339" i="34"/>
  <c r="H338" i="34"/>
  <c r="H337" i="34"/>
  <c r="H336" i="34"/>
  <c r="H335" i="34"/>
  <c r="H334" i="34"/>
  <c r="H333" i="34"/>
  <c r="H332" i="34"/>
  <c r="H331" i="34"/>
  <c r="H330" i="34"/>
  <c r="H329" i="34"/>
  <c r="H328" i="34"/>
  <c r="H327" i="34"/>
  <c r="H326" i="34"/>
  <c r="H325" i="34"/>
  <c r="H324" i="34"/>
  <c r="H323" i="34"/>
  <c r="H322" i="34"/>
  <c r="H321" i="34"/>
  <c r="H320" i="34"/>
  <c r="H319" i="34"/>
  <c r="H318" i="34"/>
  <c r="H317" i="34"/>
  <c r="H316" i="34"/>
  <c r="H315" i="34"/>
  <c r="H314" i="34"/>
  <c r="H313" i="34"/>
  <c r="H312" i="34"/>
  <c r="H311" i="34"/>
  <c r="H310" i="34"/>
  <c r="H309" i="34"/>
  <c r="H308" i="34"/>
  <c r="H307" i="34"/>
  <c r="H306" i="34"/>
  <c r="H305" i="34"/>
  <c r="H304" i="34"/>
  <c r="H303" i="34"/>
  <c r="H302" i="34"/>
  <c r="H301" i="34"/>
  <c r="H300" i="34"/>
  <c r="H299" i="34"/>
  <c r="H298" i="34"/>
  <c r="H297" i="34"/>
  <c r="H296" i="34"/>
  <c r="H295" i="34"/>
  <c r="H294" i="34"/>
  <c r="H293" i="34"/>
  <c r="H292" i="34"/>
  <c r="H291" i="34"/>
  <c r="H290" i="34"/>
  <c r="H289" i="34"/>
  <c r="H288" i="34"/>
  <c r="H287" i="34"/>
  <c r="H286" i="34"/>
  <c r="H285" i="34"/>
  <c r="H284" i="34"/>
  <c r="H283" i="34"/>
  <c r="H282" i="34"/>
  <c r="H281" i="34"/>
  <c r="H280" i="34"/>
  <c r="H279" i="34"/>
  <c r="H278" i="34"/>
  <c r="H277" i="34"/>
  <c r="H276" i="34"/>
  <c r="H275" i="34"/>
  <c r="H274" i="34"/>
  <c r="H273" i="34"/>
  <c r="H272" i="34"/>
  <c r="H271" i="34"/>
  <c r="H270" i="34"/>
  <c r="H269" i="34"/>
  <c r="H268" i="34"/>
  <c r="H267" i="34"/>
  <c r="H266" i="34"/>
  <c r="H265" i="34"/>
  <c r="H264" i="34"/>
  <c r="H263" i="34"/>
  <c r="H262" i="34"/>
  <c r="H261" i="34"/>
  <c r="H260" i="34"/>
  <c r="H259" i="34"/>
  <c r="H258" i="34"/>
  <c r="H257" i="34"/>
  <c r="H256" i="34"/>
  <c r="H255" i="34"/>
  <c r="H254" i="34"/>
  <c r="H251" i="34"/>
  <c r="H243" i="34"/>
  <c r="H235" i="34"/>
  <c r="H234" i="34"/>
  <c r="H233" i="34"/>
  <c r="H232" i="34"/>
  <c r="H231" i="34"/>
  <c r="H230" i="34"/>
  <c r="H229" i="34"/>
  <c r="H228" i="34"/>
  <c r="H227" i="34"/>
  <c r="H226" i="34"/>
  <c r="H225" i="34"/>
  <c r="H224" i="34"/>
  <c r="H223" i="34"/>
  <c r="H222" i="34"/>
  <c r="H221" i="34"/>
  <c r="H220" i="34"/>
  <c r="H219" i="34"/>
  <c r="H218" i="34"/>
  <c r="H217" i="34"/>
  <c r="H216" i="34"/>
  <c r="H215" i="34"/>
  <c r="H214" i="34"/>
  <c r="H213" i="34"/>
  <c r="H212" i="34"/>
  <c r="H211" i="34"/>
  <c r="H210" i="34"/>
  <c r="H209" i="34"/>
  <c r="H208" i="34"/>
  <c r="H207" i="34"/>
  <c r="H206" i="34"/>
  <c r="H205" i="34"/>
  <c r="H204" i="34"/>
  <c r="H203" i="34"/>
  <c r="H202" i="34"/>
  <c r="H201" i="34"/>
  <c r="H200" i="34"/>
  <c r="H199" i="34"/>
  <c r="H198" i="34"/>
  <c r="H197" i="34"/>
  <c r="H196" i="34"/>
  <c r="H195" i="34"/>
  <c r="H194" i="34"/>
  <c r="H193" i="34"/>
  <c r="H192" i="34"/>
  <c r="H191" i="34"/>
  <c r="H246" i="34"/>
  <c r="H238" i="34"/>
  <c r="H247" i="34"/>
  <c r="H244" i="34"/>
  <c r="H241" i="34"/>
  <c r="H253" i="34"/>
  <c r="H250" i="34"/>
  <c r="H239" i="34"/>
  <c r="H236" i="34"/>
  <c r="H248" i="34"/>
  <c r="H245" i="34"/>
  <c r="H242" i="34"/>
  <c r="H240" i="34"/>
  <c r="H237" i="34"/>
  <c r="H249" i="34"/>
  <c r="H189" i="34"/>
  <c r="H185" i="34"/>
  <c r="H181" i="34"/>
  <c r="H177" i="34"/>
  <c r="H173" i="34"/>
  <c r="H169" i="34"/>
  <c r="H165" i="34"/>
  <c r="H161" i="34"/>
  <c r="H154" i="34"/>
  <c r="H146" i="34"/>
  <c r="H138" i="34"/>
  <c r="H190" i="34"/>
  <c r="H186" i="34"/>
  <c r="H182" i="34"/>
  <c r="H178" i="34"/>
  <c r="H174" i="34"/>
  <c r="H170" i="34"/>
  <c r="H166" i="34"/>
  <c r="H162" i="34"/>
  <c r="H156" i="34"/>
  <c r="H148" i="34"/>
  <c r="H140" i="34"/>
  <c r="H157" i="34"/>
  <c r="H149" i="34"/>
  <c r="H141" i="34"/>
  <c r="H252" i="34"/>
  <c r="H187" i="34"/>
  <c r="H183" i="34"/>
  <c r="H179" i="34"/>
  <c r="H175" i="34"/>
  <c r="H171" i="34"/>
  <c r="H167" i="34"/>
  <c r="H163" i="34"/>
  <c r="H158" i="34"/>
  <c r="H150" i="34"/>
  <c r="H142" i="34"/>
  <c r="H134" i="34"/>
  <c r="H133" i="34"/>
  <c r="H132" i="34"/>
  <c r="H131" i="34"/>
  <c r="H130" i="34"/>
  <c r="H129" i="34"/>
  <c r="H128" i="34"/>
  <c r="H127" i="34"/>
  <c r="H126" i="34"/>
  <c r="H125" i="34"/>
  <c r="H124" i="34"/>
  <c r="H123" i="34"/>
  <c r="H159" i="34"/>
  <c r="H151" i="34"/>
  <c r="H143" i="34"/>
  <c r="H135" i="34"/>
  <c r="H188" i="34"/>
  <c r="H122" i="34"/>
  <c r="H120" i="34"/>
  <c r="H118" i="34"/>
  <c r="H116" i="34"/>
  <c r="H114" i="34"/>
  <c r="H112" i="34"/>
  <c r="H110" i="34"/>
  <c r="H108" i="34"/>
  <c r="H106" i="34"/>
  <c r="H104" i="34"/>
  <c r="H102" i="34"/>
  <c r="H100" i="34"/>
  <c r="H98" i="34"/>
  <c r="H96" i="34"/>
  <c r="H94" i="34"/>
  <c r="H92" i="34"/>
  <c r="H90" i="34"/>
  <c r="H88" i="34"/>
  <c r="H86" i="34"/>
  <c r="H84" i="34"/>
  <c r="H82" i="34"/>
  <c r="H80" i="34"/>
  <c r="H74" i="34"/>
  <c r="H70" i="34"/>
  <c r="H184" i="34"/>
  <c r="H144" i="34"/>
  <c r="H78" i="34"/>
  <c r="H59" i="34"/>
  <c r="H51" i="34"/>
  <c r="H43" i="34"/>
  <c r="H180" i="34"/>
  <c r="H176" i="34"/>
  <c r="H61" i="34"/>
  <c r="H172" i="34"/>
  <c r="H152" i="34"/>
  <c r="H137" i="34"/>
  <c r="H121" i="34"/>
  <c r="H119" i="34"/>
  <c r="H117" i="34"/>
  <c r="H115" i="34"/>
  <c r="H113" i="34"/>
  <c r="H111" i="34"/>
  <c r="H109" i="34"/>
  <c r="H107" i="34"/>
  <c r="H105" i="34"/>
  <c r="H103" i="34"/>
  <c r="H101" i="34"/>
  <c r="H99" i="34"/>
  <c r="H97" i="34"/>
  <c r="H95" i="34"/>
  <c r="H93" i="34"/>
  <c r="H91" i="34"/>
  <c r="H89" i="34"/>
  <c r="H87" i="34"/>
  <c r="H85" i="34"/>
  <c r="H83" i="34"/>
  <c r="H81" i="34"/>
  <c r="H79" i="34"/>
  <c r="H76" i="34"/>
  <c r="H72" i="34"/>
  <c r="H68" i="34"/>
  <c r="H62" i="34"/>
  <c r="H54" i="34"/>
  <c r="L14" i="34"/>
  <c r="H16" i="34"/>
  <c r="H17" i="34"/>
  <c r="L19" i="34"/>
  <c r="L30" i="34"/>
  <c r="H35" i="34"/>
  <c r="L41" i="34"/>
  <c r="H44" i="34"/>
  <c r="L45" i="34"/>
  <c r="H48" i="34"/>
  <c r="H60" i="34"/>
  <c r="L67" i="34"/>
  <c r="H139" i="34"/>
  <c r="H145" i="34"/>
  <c r="H11" i="34"/>
  <c r="H21" i="34"/>
  <c r="H23" i="34"/>
  <c r="H25" i="34"/>
  <c r="H28" i="34"/>
  <c r="L31" i="34"/>
  <c r="L37" i="34"/>
  <c r="H40" i="34"/>
  <c r="L50" i="34"/>
  <c r="L63" i="34"/>
  <c r="L162" i="34"/>
  <c r="H7" i="34"/>
  <c r="H8" i="34"/>
  <c r="L381" i="34"/>
  <c r="L380" i="34"/>
  <c r="L379" i="34"/>
  <c r="L378" i="34"/>
  <c r="L377" i="34"/>
  <c r="L376" i="34"/>
  <c r="L375" i="34"/>
  <c r="L374" i="34"/>
  <c r="L373" i="34"/>
  <c r="L372" i="34"/>
  <c r="L371" i="34"/>
  <c r="L370" i="34"/>
  <c r="L369" i="34"/>
  <c r="L368" i="34"/>
  <c r="L367" i="34"/>
  <c r="L366" i="34"/>
  <c r="L365" i="34"/>
  <c r="L364" i="34"/>
  <c r="L363" i="34"/>
  <c r="L362" i="34"/>
  <c r="L361" i="34"/>
  <c r="L360" i="34"/>
  <c r="L359" i="34"/>
  <c r="L358" i="34"/>
  <c r="L357" i="34"/>
  <c r="L356" i="34"/>
  <c r="L355" i="34"/>
  <c r="L354" i="34"/>
  <c r="L353" i="34"/>
  <c r="L352" i="34"/>
  <c r="L351" i="34"/>
  <c r="L350" i="34"/>
  <c r="L349" i="34"/>
  <c r="L348" i="34"/>
  <c r="L347" i="34"/>
  <c r="L346" i="34"/>
  <c r="L345" i="34"/>
  <c r="L344" i="34"/>
  <c r="L343" i="34"/>
  <c r="L342" i="34"/>
  <c r="L341" i="34"/>
  <c r="L340" i="34"/>
  <c r="L339" i="34"/>
  <c r="L338" i="34"/>
  <c r="L337" i="34"/>
  <c r="L336" i="34"/>
  <c r="L335" i="34"/>
  <c r="L334" i="34"/>
  <c r="L333" i="34"/>
  <c r="L332" i="34"/>
  <c r="L331" i="34"/>
  <c r="L330" i="34"/>
  <c r="L329" i="34"/>
  <c r="L328" i="34"/>
  <c r="L327" i="34"/>
  <c r="L326" i="34"/>
  <c r="L325" i="34"/>
  <c r="L324" i="34"/>
  <c r="L323" i="34"/>
  <c r="L322" i="34"/>
  <c r="L321" i="34"/>
  <c r="L320" i="34"/>
  <c r="L319" i="34"/>
  <c r="L318" i="34"/>
  <c r="L317" i="34"/>
  <c r="L316" i="34"/>
  <c r="L315" i="34"/>
  <c r="L314" i="34"/>
  <c r="L313" i="34"/>
  <c r="L312" i="34"/>
  <c r="L311" i="34"/>
  <c r="L310" i="34"/>
  <c r="L309" i="34"/>
  <c r="L308" i="34"/>
  <c r="L307" i="34"/>
  <c r="L306" i="34"/>
  <c r="L305" i="34"/>
  <c r="L304" i="34"/>
  <c r="L303" i="34"/>
  <c r="L302" i="34"/>
  <c r="L301" i="34"/>
  <c r="L300" i="34"/>
  <c r="L299" i="34"/>
  <c r="L298" i="34"/>
  <c r="L297" i="34"/>
  <c r="L296" i="34"/>
  <c r="L295" i="34"/>
  <c r="L294" i="34"/>
  <c r="L293" i="34"/>
  <c r="L292" i="34"/>
  <c r="L291" i="34"/>
  <c r="L290" i="34"/>
  <c r="L289" i="34"/>
  <c r="L288" i="34"/>
  <c r="L287" i="34"/>
  <c r="L286" i="34"/>
  <c r="L285" i="34"/>
  <c r="L284" i="34"/>
  <c r="L283" i="34"/>
  <c r="L282" i="34"/>
  <c r="L281" i="34"/>
  <c r="L280" i="34"/>
  <c r="L279" i="34"/>
  <c r="L278" i="34"/>
  <c r="L277" i="34"/>
  <c r="L276" i="34"/>
  <c r="L275" i="34"/>
  <c r="L274" i="34"/>
  <c r="L273" i="34"/>
  <c r="L261" i="34"/>
  <c r="L271" i="34"/>
  <c r="L269" i="34"/>
  <c r="L264" i="34"/>
  <c r="L267" i="34"/>
  <c r="L259" i="34"/>
  <c r="L247" i="34"/>
  <c r="L239" i="34"/>
  <c r="L262" i="34"/>
  <c r="L265" i="34"/>
  <c r="L272" i="34"/>
  <c r="L270" i="34"/>
  <c r="L268" i="34"/>
  <c r="L260" i="34"/>
  <c r="L250" i="34"/>
  <c r="L242" i="34"/>
  <c r="L257" i="34"/>
  <c r="L236" i="34"/>
  <c r="L263" i="34"/>
  <c r="L251" i="34"/>
  <c r="L248" i="34"/>
  <c r="L245" i="34"/>
  <c r="L233" i="34"/>
  <c r="L229" i="34"/>
  <c r="L225" i="34"/>
  <c r="L221" i="34"/>
  <c r="L217" i="34"/>
  <c r="L213" i="34"/>
  <c r="L209" i="34"/>
  <c r="L205" i="34"/>
  <c r="L201" i="34"/>
  <c r="L193" i="34"/>
  <c r="L254" i="34"/>
  <c r="L243" i="34"/>
  <c r="L240" i="34"/>
  <c r="L237" i="34"/>
  <c r="L234" i="34"/>
  <c r="L230" i="34"/>
  <c r="L226" i="34"/>
  <c r="L222" i="34"/>
  <c r="L218" i="34"/>
  <c r="L214" i="34"/>
  <c r="L210" i="34"/>
  <c r="L206" i="34"/>
  <c r="L202" i="34"/>
  <c r="L198" i="34"/>
  <c r="L194" i="34"/>
  <c r="L258" i="34"/>
  <c r="L256" i="34"/>
  <c r="L252" i="34"/>
  <c r="L249" i="34"/>
  <c r="L246" i="34"/>
  <c r="L266" i="34"/>
  <c r="L244" i="34"/>
  <c r="L241" i="34"/>
  <c r="L238" i="34"/>
  <c r="L255" i="34"/>
  <c r="L220" i="34"/>
  <c r="L211" i="34"/>
  <c r="L204" i="34"/>
  <c r="L157" i="34"/>
  <c r="L149" i="34"/>
  <c r="L141" i="34"/>
  <c r="L133" i="34"/>
  <c r="L132" i="34"/>
  <c r="L131" i="34"/>
  <c r="L130" i="34"/>
  <c r="L129" i="34"/>
  <c r="L128" i="34"/>
  <c r="L127" i="34"/>
  <c r="L126" i="34"/>
  <c r="L125" i="34"/>
  <c r="L124" i="34"/>
  <c r="L123" i="34"/>
  <c r="L122" i="34"/>
  <c r="L121" i="34"/>
  <c r="L120" i="34"/>
  <c r="L119" i="34"/>
  <c r="L118" i="34"/>
  <c r="L117" i="34"/>
  <c r="L116" i="34"/>
  <c r="L115" i="34"/>
  <c r="L114" i="34"/>
  <c r="L113" i="34"/>
  <c r="L112" i="34"/>
  <c r="L111" i="34"/>
  <c r="L110" i="34"/>
  <c r="L109" i="34"/>
  <c r="L108" i="34"/>
  <c r="L107" i="34"/>
  <c r="L106" i="34"/>
  <c r="L105" i="34"/>
  <c r="L104" i="34"/>
  <c r="L103" i="34"/>
  <c r="L102" i="34"/>
  <c r="L101" i="34"/>
  <c r="L100" i="34"/>
  <c r="L99" i="34"/>
  <c r="L98" i="34"/>
  <c r="L97" i="34"/>
  <c r="L96" i="34"/>
  <c r="L95" i="34"/>
  <c r="L94" i="34"/>
  <c r="L93" i="34"/>
  <c r="L92" i="34"/>
  <c r="L91" i="34"/>
  <c r="L90" i="34"/>
  <c r="L89" i="34"/>
  <c r="L88" i="34"/>
  <c r="L87" i="34"/>
  <c r="L86" i="34"/>
  <c r="L85" i="34"/>
  <c r="L84" i="34"/>
  <c r="L83" i="34"/>
  <c r="L82" i="34"/>
  <c r="L81" i="34"/>
  <c r="L80" i="34"/>
  <c r="L79" i="34"/>
  <c r="L78" i="34"/>
  <c r="L77" i="34"/>
  <c r="L235" i="34"/>
  <c r="L219" i="34"/>
  <c r="L253" i="34"/>
  <c r="L224" i="34"/>
  <c r="L203" i="34"/>
  <c r="L195" i="34"/>
  <c r="L159" i="34"/>
  <c r="L151" i="34"/>
  <c r="L143" i="34"/>
  <c r="L135" i="34"/>
  <c r="L223" i="34"/>
  <c r="L199" i="34"/>
  <c r="L197" i="34"/>
  <c r="L191" i="34"/>
  <c r="L188" i="34"/>
  <c r="L184" i="34"/>
  <c r="L180" i="34"/>
  <c r="L176" i="34"/>
  <c r="L172" i="34"/>
  <c r="L168" i="34"/>
  <c r="L164" i="34"/>
  <c r="L160" i="34"/>
  <c r="L152" i="34"/>
  <c r="L144" i="34"/>
  <c r="L136" i="34"/>
  <c r="L228" i="34"/>
  <c r="L153" i="34"/>
  <c r="L145" i="34"/>
  <c r="L137" i="34"/>
  <c r="L227" i="34"/>
  <c r="L189" i="34"/>
  <c r="L185" i="34"/>
  <c r="L181" i="34"/>
  <c r="L177" i="34"/>
  <c r="L173" i="34"/>
  <c r="L169" i="34"/>
  <c r="L165" i="34"/>
  <c r="L161" i="34"/>
  <c r="L154" i="34"/>
  <c r="L146" i="34"/>
  <c r="L138" i="34"/>
  <c r="L216" i="34"/>
  <c r="L192" i="34"/>
  <c r="L170" i="34"/>
  <c r="L163" i="34"/>
  <c r="L147" i="34"/>
  <c r="L215" i="34"/>
  <c r="L196" i="34"/>
  <c r="L166" i="34"/>
  <c r="L156" i="34"/>
  <c r="L150" i="34"/>
  <c r="L76" i="34"/>
  <c r="L72" i="34"/>
  <c r="L68" i="34"/>
  <c r="L62" i="34"/>
  <c r="L54" i="34"/>
  <c r="L46" i="34"/>
  <c r="L38" i="34"/>
  <c r="L232" i="34"/>
  <c r="L212" i="34"/>
  <c r="L187" i="34"/>
  <c r="L231" i="34"/>
  <c r="L190" i="34"/>
  <c r="L183" i="34"/>
  <c r="L155" i="34"/>
  <c r="L140" i="34"/>
  <c r="L134" i="34"/>
  <c r="L73" i="34"/>
  <c r="L69" i="34"/>
  <c r="L64" i="34"/>
  <c r="L186" i="34"/>
  <c r="L179" i="34"/>
  <c r="L158" i="34"/>
  <c r="L65" i="34"/>
  <c r="L57" i="34"/>
  <c r="L207" i="34"/>
  <c r="L10" i="34"/>
  <c r="H12" i="34"/>
  <c r="L29" i="34"/>
  <c r="H34" i="34"/>
  <c r="L36" i="34"/>
  <c r="H39" i="34"/>
  <c r="L49" i="34"/>
  <c r="L52" i="34"/>
  <c r="L55" i="34"/>
  <c r="H57" i="34"/>
  <c r="L58" i="34"/>
  <c r="H73" i="34"/>
  <c r="H164" i="34"/>
  <c r="L171" i="34"/>
  <c r="L178" i="34"/>
  <c r="H18" i="34"/>
  <c r="L20" i="34"/>
  <c r="L28" i="34"/>
  <c r="H33" i="34"/>
  <c r="L40" i="34"/>
  <c r="L44" i="34"/>
  <c r="H47" i="34"/>
  <c r="L60" i="34"/>
  <c r="H64" i="34"/>
  <c r="H66" i="34"/>
  <c r="L70" i="34"/>
  <c r="L139" i="34"/>
  <c r="H5" i="34"/>
  <c r="H9" i="34"/>
  <c r="L11" i="34"/>
  <c r="H13" i="34"/>
  <c r="L21" i="34"/>
  <c r="L22" i="34"/>
  <c r="L23" i="34"/>
  <c r="L24" i="34"/>
  <c r="L25" i="34"/>
  <c r="L26" i="34"/>
  <c r="L27" i="34"/>
  <c r="H32" i="34"/>
  <c r="L35" i="34"/>
  <c r="H38" i="34"/>
  <c r="H42" i="34"/>
  <c r="H147" i="34"/>
  <c r="H153" i="34"/>
  <c r="O27" i="31"/>
  <c r="O8" i="31"/>
  <c r="O19" i="31"/>
  <c r="O23" i="31"/>
  <c r="O2" i="31"/>
  <c r="P19" i="31"/>
  <c r="J37" i="31"/>
  <c r="J38" i="31"/>
  <c r="K38" i="31" s="1"/>
  <c r="K37" i="31"/>
  <c r="P23" i="31"/>
  <c r="P2" i="31"/>
  <c r="P8" i="31"/>
  <c r="L38" i="31"/>
  <c r="L37" i="31"/>
  <c r="M37" i="31"/>
  <c r="R32" i="31"/>
  <c r="D38" i="31"/>
  <c r="E38" i="31" s="1"/>
  <c r="E41" i="31" s="1"/>
  <c r="D37" i="31"/>
  <c r="E37" i="31"/>
  <c r="P15" i="31"/>
  <c r="U2" i="31"/>
  <c r="V2" i="31"/>
  <c r="R19" i="31"/>
  <c r="H39" i="31" s="1"/>
  <c r="K41" i="31"/>
  <c r="J41" i="31"/>
  <c r="U23" i="31"/>
  <c r="S27" i="31"/>
  <c r="F40" i="31"/>
  <c r="F48" i="31" s="1"/>
  <c r="F49" i="31" s="1"/>
  <c r="G41" i="31"/>
  <c r="F41" i="31"/>
  <c r="S15" i="31"/>
  <c r="T19" i="31"/>
  <c r="T27" i="31"/>
  <c r="T8" i="31"/>
  <c r="H37" i="31"/>
  <c r="H38" i="31"/>
  <c r="I38" i="31" s="1"/>
  <c r="L41" i="31"/>
  <c r="G39" i="31"/>
  <c r="I41" i="31"/>
  <c r="K31" i="31"/>
  <c r="F37" i="31"/>
  <c r="T2" i="31"/>
  <c r="S23" i="31"/>
  <c r="P27" i="31"/>
  <c r="G37" i="31"/>
  <c r="I37" i="31"/>
  <c r="O8" i="30"/>
  <c r="E6" i="30"/>
  <c r="P3" i="30"/>
  <c r="P4" i="30"/>
  <c r="M7" i="30"/>
  <c r="P108" i="30"/>
  <c r="N12" i="30"/>
  <c r="N14" i="30"/>
  <c r="N20" i="30"/>
  <c r="N28" i="30"/>
  <c r="P38" i="30"/>
  <c r="N49" i="30"/>
  <c r="M60" i="30"/>
  <c r="M75" i="30"/>
  <c r="N101" i="30"/>
  <c r="T3" i="30"/>
  <c r="V12" i="30"/>
  <c r="U84" i="13"/>
  <c r="T27" i="30"/>
  <c r="P32" i="30"/>
  <c r="N41" i="30"/>
  <c r="M52" i="30"/>
  <c r="M63" i="30"/>
  <c r="M79" i="30"/>
  <c r="P106" i="30"/>
  <c r="R7" i="30"/>
  <c r="V14" i="30"/>
  <c r="R4" i="13"/>
  <c r="R9" i="30"/>
  <c r="E10" i="30"/>
  <c r="M31" i="30"/>
  <c r="P42" i="30"/>
  <c r="N53" i="30"/>
  <c r="M65" i="30"/>
  <c r="M81" i="30"/>
  <c r="Q22" i="30"/>
  <c r="V137" i="13"/>
  <c r="E5" i="13"/>
  <c r="R11" i="30"/>
  <c r="N16" i="30"/>
  <c r="E3" i="30"/>
  <c r="M24" i="30"/>
  <c r="P26" i="30"/>
  <c r="N31" i="30"/>
  <c r="M44" i="30"/>
  <c r="P54" i="30"/>
  <c r="M67" i="30"/>
  <c r="M83" i="30"/>
  <c r="M146" i="30"/>
  <c r="R5" i="30"/>
  <c r="Q43" i="13"/>
  <c r="E9" i="13"/>
  <c r="N17" i="30"/>
  <c r="T23" i="30"/>
  <c r="N24" i="30"/>
  <c r="N25" i="30"/>
  <c r="E12" i="30"/>
  <c r="P35" i="30"/>
  <c r="N45" i="30"/>
  <c r="M56" i="30"/>
  <c r="M69" i="30"/>
  <c r="N85" i="30"/>
  <c r="N146" i="30"/>
  <c r="X35" i="30"/>
  <c r="E2" i="30"/>
  <c r="X37" i="30"/>
  <c r="X4" i="30"/>
  <c r="V10" i="30"/>
  <c r="V16" i="30"/>
  <c r="V18" i="30"/>
  <c r="V20" i="30"/>
  <c r="V28" i="30"/>
  <c r="X128" i="30"/>
  <c r="X26" i="30"/>
  <c r="V6" i="30"/>
  <c r="U24" i="30"/>
  <c r="Q29" i="30"/>
  <c r="V8" i="30"/>
  <c r="R15" i="30"/>
  <c r="V24" i="30"/>
  <c r="X29" i="30"/>
  <c r="R30" i="30"/>
  <c r="X89" i="30"/>
  <c r="T103" i="30"/>
  <c r="Q2" i="30"/>
  <c r="E7" i="30"/>
  <c r="E9" i="30"/>
  <c r="X401" i="30"/>
  <c r="X400" i="30"/>
  <c r="X399" i="30"/>
  <c r="X398" i="30"/>
  <c r="X397" i="30"/>
  <c r="X396" i="30"/>
  <c r="X395" i="30"/>
  <c r="X394" i="30"/>
  <c r="X393" i="30"/>
  <c r="X392" i="30"/>
  <c r="X391" i="30"/>
  <c r="X390" i="30"/>
  <c r="X389" i="30"/>
  <c r="X388" i="30"/>
  <c r="X387" i="30"/>
  <c r="X386" i="30"/>
  <c r="X385" i="30"/>
  <c r="U401" i="30"/>
  <c r="U399" i="30"/>
  <c r="U397" i="30"/>
  <c r="U395" i="30"/>
  <c r="U393" i="30"/>
  <c r="U391" i="30"/>
  <c r="U389" i="30"/>
  <c r="U387" i="30"/>
  <c r="U385" i="30"/>
  <c r="U378" i="30"/>
  <c r="X377" i="30"/>
  <c r="U374" i="30"/>
  <c r="X373" i="30"/>
  <c r="U370" i="30"/>
  <c r="U368" i="30"/>
  <c r="U366" i="30"/>
  <c r="X364" i="30"/>
  <c r="U363" i="30"/>
  <c r="X360" i="30"/>
  <c r="U359" i="30"/>
  <c r="U358" i="30"/>
  <c r="U357" i="30"/>
  <c r="U356" i="30"/>
  <c r="U355" i="30"/>
  <c r="U354" i="30"/>
  <c r="U353" i="30"/>
  <c r="U352" i="30"/>
  <c r="U351" i="30"/>
  <c r="U350" i="30"/>
  <c r="U349" i="30"/>
  <c r="U348" i="30"/>
  <c r="U347" i="30"/>
  <c r="U346" i="30"/>
  <c r="U345" i="30"/>
  <c r="U344" i="30"/>
  <c r="U343" i="30"/>
  <c r="U342" i="30"/>
  <c r="U341" i="30"/>
  <c r="U340" i="30"/>
  <c r="U339" i="30"/>
  <c r="X382" i="30"/>
  <c r="X381" i="30"/>
  <c r="X383" i="30"/>
  <c r="X380" i="30"/>
  <c r="U377" i="30"/>
  <c r="X376" i="30"/>
  <c r="U373" i="30"/>
  <c r="X372" i="30"/>
  <c r="X369" i="30"/>
  <c r="X367" i="30"/>
  <c r="X365" i="30"/>
  <c r="U364" i="30"/>
  <c r="X361" i="30"/>
  <c r="U360" i="30"/>
  <c r="U382" i="30"/>
  <c r="U381" i="30"/>
  <c r="U400" i="30"/>
  <c r="U398" i="30"/>
  <c r="U396" i="30"/>
  <c r="U394" i="30"/>
  <c r="U392" i="30"/>
  <c r="U390" i="30"/>
  <c r="U388" i="30"/>
  <c r="U386" i="30"/>
  <c r="X384" i="30"/>
  <c r="U383" i="30"/>
  <c r="U380" i="30"/>
  <c r="X379" i="30"/>
  <c r="U376" i="30"/>
  <c r="X375" i="30"/>
  <c r="U372" i="30"/>
  <c r="X371" i="30"/>
  <c r="U369" i="30"/>
  <c r="U367" i="30"/>
  <c r="U365" i="30"/>
  <c r="X362" i="30"/>
  <c r="U361" i="30"/>
  <c r="X358" i="30"/>
  <c r="U384" i="30"/>
  <c r="X370" i="30"/>
  <c r="U338" i="30"/>
  <c r="U337" i="30"/>
  <c r="U336" i="30"/>
  <c r="U335" i="30"/>
  <c r="U334" i="30"/>
  <c r="U333" i="30"/>
  <c r="U332" i="30"/>
  <c r="U331" i="30"/>
  <c r="U330" i="30"/>
  <c r="U329" i="30"/>
  <c r="U328" i="30"/>
  <c r="U327" i="30"/>
  <c r="U326" i="30"/>
  <c r="U325" i="30"/>
  <c r="U324" i="30"/>
  <c r="U323" i="30"/>
  <c r="U322" i="30"/>
  <c r="U321" i="30"/>
  <c r="U320" i="30"/>
  <c r="U319" i="30"/>
  <c r="U318" i="30"/>
  <c r="U317" i="30"/>
  <c r="U316" i="30"/>
  <c r="U315" i="30"/>
  <c r="U314" i="30"/>
  <c r="U379" i="30"/>
  <c r="U362" i="30"/>
  <c r="X347" i="30"/>
  <c r="X345" i="30"/>
  <c r="X343" i="30"/>
  <c r="X341" i="30"/>
  <c r="X339" i="30"/>
  <c r="X357" i="30"/>
  <c r="X356" i="30"/>
  <c r="X355" i="30"/>
  <c r="X354" i="30"/>
  <c r="X353" i="30"/>
  <c r="X352" i="30"/>
  <c r="X351" i="30"/>
  <c r="X350" i="30"/>
  <c r="X349" i="30"/>
  <c r="X378" i="30"/>
  <c r="U375" i="30"/>
  <c r="X366" i="30"/>
  <c r="X359" i="30"/>
  <c r="X329" i="30"/>
  <c r="X325" i="30"/>
  <c r="X321" i="30"/>
  <c r="X318" i="30"/>
  <c r="X316" i="30"/>
  <c r="X314" i="30"/>
  <c r="X374" i="30"/>
  <c r="X363" i="30"/>
  <c r="X348" i="30"/>
  <c r="X340" i="30"/>
  <c r="X311" i="30"/>
  <c r="U310" i="30"/>
  <c r="X307" i="30"/>
  <c r="U306" i="30"/>
  <c r="X303" i="30"/>
  <c r="U302" i="30"/>
  <c r="U301" i="30"/>
  <c r="U300" i="30"/>
  <c r="U299" i="30"/>
  <c r="X328" i="30"/>
  <c r="X324" i="30"/>
  <c r="X320" i="30"/>
  <c r="U371" i="30"/>
  <c r="X342" i="30"/>
  <c r="X337" i="30"/>
  <c r="X312" i="30"/>
  <c r="U311" i="30"/>
  <c r="X308" i="30"/>
  <c r="U307" i="30"/>
  <c r="X304" i="30"/>
  <c r="U303" i="30"/>
  <c r="X327" i="30"/>
  <c r="X323" i="30"/>
  <c r="X319" i="30"/>
  <c r="X317" i="30"/>
  <c r="X315" i="30"/>
  <c r="X368" i="30"/>
  <c r="X344" i="30"/>
  <c r="X313" i="30"/>
  <c r="U312" i="30"/>
  <c r="X309" i="30"/>
  <c r="U308" i="30"/>
  <c r="X305" i="30"/>
  <c r="U304" i="30"/>
  <c r="X326" i="30"/>
  <c r="X292" i="30"/>
  <c r="U287" i="30"/>
  <c r="X282" i="30"/>
  <c r="X338" i="30"/>
  <c r="X333" i="30"/>
  <c r="U305" i="30"/>
  <c r="U293" i="30"/>
  <c r="U289" i="30"/>
  <c r="X288" i="30"/>
  <c r="X286" i="30"/>
  <c r="U285" i="30"/>
  <c r="U281" i="30"/>
  <c r="U280" i="30"/>
  <c r="U279" i="30"/>
  <c r="U278" i="30"/>
  <c r="U277" i="30"/>
  <c r="U276" i="30"/>
  <c r="U275" i="30"/>
  <c r="U274" i="30"/>
  <c r="U273" i="30"/>
  <c r="U272" i="30"/>
  <c r="U271" i="30"/>
  <c r="U270" i="30"/>
  <c r="U269" i="30"/>
  <c r="U268" i="30"/>
  <c r="U267" i="30"/>
  <c r="U266" i="30"/>
  <c r="U265" i="30"/>
  <c r="U264" i="30"/>
  <c r="U263" i="30"/>
  <c r="U262" i="30"/>
  <c r="X322" i="30"/>
  <c r="X300" i="30"/>
  <c r="X291" i="30"/>
  <c r="X283" i="30"/>
  <c r="X346" i="30"/>
  <c r="X336" i="30"/>
  <c r="X332" i="30"/>
  <c r="U309" i="30"/>
  <c r="X302" i="30"/>
  <c r="U292" i="30"/>
  <c r="U282" i="30"/>
  <c r="X298" i="30"/>
  <c r="X297" i="30"/>
  <c r="X296" i="30"/>
  <c r="X295" i="30"/>
  <c r="X294" i="30"/>
  <c r="X290" i="30"/>
  <c r="U288" i="30"/>
  <c r="U286" i="30"/>
  <c r="X284" i="30"/>
  <c r="X335" i="30"/>
  <c r="X331" i="30"/>
  <c r="U313" i="30"/>
  <c r="X306" i="30"/>
  <c r="U291" i="30"/>
  <c r="X287" i="30"/>
  <c r="U283" i="30"/>
  <c r="X285" i="30"/>
  <c r="X261" i="30"/>
  <c r="X260" i="30"/>
  <c r="X259" i="30"/>
  <c r="U256" i="30"/>
  <c r="U246" i="30"/>
  <c r="U242" i="30"/>
  <c r="U238" i="30"/>
  <c r="U234" i="30"/>
  <c r="U230" i="30"/>
  <c r="U226" i="30"/>
  <c r="U298" i="30"/>
  <c r="U294" i="30"/>
  <c r="X258" i="30"/>
  <c r="X244" i="30"/>
  <c r="X240" i="30"/>
  <c r="X236" i="30"/>
  <c r="X232" i="30"/>
  <c r="X228" i="30"/>
  <c r="X224" i="30"/>
  <c r="X223" i="30"/>
  <c r="X222" i="30"/>
  <c r="X221" i="30"/>
  <c r="X220" i="30"/>
  <c r="X219" i="30"/>
  <c r="X218" i="30"/>
  <c r="X217" i="30"/>
  <c r="X293" i="30"/>
  <c r="X280" i="30"/>
  <c r="X278" i="30"/>
  <c r="X276" i="30"/>
  <c r="X274" i="30"/>
  <c r="X272" i="30"/>
  <c r="X270" i="30"/>
  <c r="X268" i="30"/>
  <c r="X266" i="30"/>
  <c r="X264" i="30"/>
  <c r="X262" i="30"/>
  <c r="U261" i="30"/>
  <c r="U260" i="30"/>
  <c r="U259" i="30"/>
  <c r="U255" i="30"/>
  <c r="U253" i="30"/>
  <c r="U251" i="30"/>
  <c r="U249" i="30"/>
  <c r="U247" i="30"/>
  <c r="U243" i="30"/>
  <c r="U239" i="30"/>
  <c r="U235" i="30"/>
  <c r="U231" i="30"/>
  <c r="U227" i="30"/>
  <c r="U297" i="30"/>
  <c r="U290" i="30"/>
  <c r="X257" i="30"/>
  <c r="X254" i="30"/>
  <c r="X252" i="30"/>
  <c r="X250" i="30"/>
  <c r="X248" i="30"/>
  <c r="X245" i="30"/>
  <c r="X241" i="30"/>
  <c r="X237" i="30"/>
  <c r="X233" i="30"/>
  <c r="X229" i="30"/>
  <c r="X225" i="30"/>
  <c r="X301" i="30"/>
  <c r="X289" i="30"/>
  <c r="U258" i="30"/>
  <c r="U244" i="30"/>
  <c r="U240" i="30"/>
  <c r="U236" i="30"/>
  <c r="U232" i="30"/>
  <c r="U228" i="30"/>
  <c r="U224" i="30"/>
  <c r="U223" i="30"/>
  <c r="U222" i="30"/>
  <c r="U221" i="30"/>
  <c r="U220" i="30"/>
  <c r="U219" i="30"/>
  <c r="U218" i="30"/>
  <c r="U217" i="30"/>
  <c r="U216" i="30"/>
  <c r="U215" i="30"/>
  <c r="U214" i="30"/>
  <c r="U213" i="30"/>
  <c r="U212" i="30"/>
  <c r="U211" i="30"/>
  <c r="U210" i="30"/>
  <c r="U209" i="30"/>
  <c r="U208" i="30"/>
  <c r="X334" i="30"/>
  <c r="X310" i="30"/>
  <c r="U296" i="30"/>
  <c r="U284" i="30"/>
  <c r="X256" i="30"/>
  <c r="X246" i="30"/>
  <c r="X242" i="30"/>
  <c r="X238" i="30"/>
  <c r="X234" i="30"/>
  <c r="X230" i="30"/>
  <c r="X226" i="30"/>
  <c r="X275" i="30"/>
  <c r="X267" i="30"/>
  <c r="U257" i="30"/>
  <c r="U254" i="30"/>
  <c r="U237" i="30"/>
  <c r="X210" i="30"/>
  <c r="U207" i="30"/>
  <c r="U205" i="30"/>
  <c r="U203" i="30"/>
  <c r="U201" i="30"/>
  <c r="U199" i="30"/>
  <c r="X330" i="30"/>
  <c r="U295" i="30"/>
  <c r="X251" i="30"/>
  <c r="X239" i="30"/>
  <c r="U197" i="30"/>
  <c r="X194" i="30"/>
  <c r="U193" i="30"/>
  <c r="X190" i="30"/>
  <c r="U189" i="30"/>
  <c r="X186" i="30"/>
  <c r="U185" i="30"/>
  <c r="X182" i="30"/>
  <c r="U181" i="30"/>
  <c r="X281" i="30"/>
  <c r="X273" i="30"/>
  <c r="X265" i="30"/>
  <c r="U248" i="30"/>
  <c r="U241" i="30"/>
  <c r="U225" i="30"/>
  <c r="X216" i="30"/>
  <c r="X215" i="30"/>
  <c r="X214" i="30"/>
  <c r="X213" i="30"/>
  <c r="X209" i="30"/>
  <c r="X178" i="30"/>
  <c r="X177" i="30"/>
  <c r="X176" i="30"/>
  <c r="X175" i="30"/>
  <c r="X174" i="30"/>
  <c r="X173" i="30"/>
  <c r="X172" i="30"/>
  <c r="X171" i="30"/>
  <c r="X170" i="30"/>
  <c r="X169" i="30"/>
  <c r="X168" i="30"/>
  <c r="X167" i="30"/>
  <c r="X166" i="30"/>
  <c r="X165" i="30"/>
  <c r="X164" i="30"/>
  <c r="X163" i="30"/>
  <c r="X162" i="30"/>
  <c r="X161" i="30"/>
  <c r="X160" i="30"/>
  <c r="X159" i="30"/>
  <c r="X253" i="30"/>
  <c r="X243" i="30"/>
  <c r="X227" i="30"/>
  <c r="X206" i="30"/>
  <c r="X204" i="30"/>
  <c r="X202" i="30"/>
  <c r="X200" i="30"/>
  <c r="X198" i="30"/>
  <c r="X195" i="30"/>
  <c r="U194" i="30"/>
  <c r="X191" i="30"/>
  <c r="U190" i="30"/>
  <c r="X187" i="30"/>
  <c r="U186" i="30"/>
  <c r="X183" i="30"/>
  <c r="U182" i="30"/>
  <c r="X179" i="30"/>
  <c r="X279" i="30"/>
  <c r="X271" i="30"/>
  <c r="X263" i="30"/>
  <c r="U250" i="30"/>
  <c r="U245" i="30"/>
  <c r="U229" i="30"/>
  <c r="X212" i="30"/>
  <c r="X208" i="30"/>
  <c r="U206" i="30"/>
  <c r="U204" i="30"/>
  <c r="U202" i="30"/>
  <c r="U200" i="30"/>
  <c r="U198" i="30"/>
  <c r="X255" i="30"/>
  <c r="X247" i="30"/>
  <c r="X231" i="30"/>
  <c r="X196" i="30"/>
  <c r="U195" i="30"/>
  <c r="X192" i="30"/>
  <c r="U191" i="30"/>
  <c r="X188" i="30"/>
  <c r="U187" i="30"/>
  <c r="X184" i="30"/>
  <c r="U183" i="30"/>
  <c r="X180" i="30"/>
  <c r="U179" i="30"/>
  <c r="U178" i="30"/>
  <c r="U177" i="30"/>
  <c r="U176" i="30"/>
  <c r="U175" i="30"/>
  <c r="U174" i="30"/>
  <c r="U173" i="30"/>
  <c r="U172" i="30"/>
  <c r="U171" i="30"/>
  <c r="U170" i="30"/>
  <c r="U169" i="30"/>
  <c r="U168" i="30"/>
  <c r="U167" i="30"/>
  <c r="U166" i="30"/>
  <c r="U165" i="30"/>
  <c r="U164" i="30"/>
  <c r="U163" i="30"/>
  <c r="U162" i="30"/>
  <c r="U161" i="30"/>
  <c r="U160" i="30"/>
  <c r="U159" i="30"/>
  <c r="U158" i="30"/>
  <c r="U157" i="30"/>
  <c r="U156" i="30"/>
  <c r="U155" i="30"/>
  <c r="U154" i="30"/>
  <c r="X299" i="30"/>
  <c r="X153" i="30"/>
  <c r="U151" i="30"/>
  <c r="U149" i="30"/>
  <c r="X147" i="30"/>
  <c r="U146" i="30"/>
  <c r="X143" i="30"/>
  <c r="U142" i="30"/>
  <c r="X139" i="30"/>
  <c r="U138" i="30"/>
  <c r="X135" i="30"/>
  <c r="X249" i="30"/>
  <c r="X203" i="30"/>
  <c r="X193" i="30"/>
  <c r="U184" i="30"/>
  <c r="X211" i="30"/>
  <c r="U153" i="30"/>
  <c r="X152" i="30"/>
  <c r="X150" i="30"/>
  <c r="X148" i="30"/>
  <c r="U147" i="30"/>
  <c r="X144" i="30"/>
  <c r="U143" i="30"/>
  <c r="X140" i="30"/>
  <c r="U139" i="30"/>
  <c r="X136" i="30"/>
  <c r="U135" i="30"/>
  <c r="U134" i="30"/>
  <c r="U133" i="30"/>
  <c r="U132" i="30"/>
  <c r="U131" i="30"/>
  <c r="U130" i="30"/>
  <c r="U129" i="30"/>
  <c r="U128" i="30"/>
  <c r="U127" i="30"/>
  <c r="U126" i="30"/>
  <c r="U125" i="30"/>
  <c r="U124" i="30"/>
  <c r="U123" i="30"/>
  <c r="U122" i="30"/>
  <c r="U121" i="30"/>
  <c r="U120" i="30"/>
  <c r="U119" i="30"/>
  <c r="U118" i="30"/>
  <c r="U117" i="30"/>
  <c r="U116" i="30"/>
  <c r="X205" i="30"/>
  <c r="X197" i="30"/>
  <c r="U188" i="30"/>
  <c r="X181" i="30"/>
  <c r="X277" i="30"/>
  <c r="U152" i="30"/>
  <c r="U150" i="30"/>
  <c r="U148" i="30"/>
  <c r="X145" i="30"/>
  <c r="U144" i="30"/>
  <c r="X141" i="30"/>
  <c r="U140" i="30"/>
  <c r="X137" i="30"/>
  <c r="U136" i="30"/>
  <c r="X235" i="30"/>
  <c r="X207" i="30"/>
  <c r="X199" i="30"/>
  <c r="U192" i="30"/>
  <c r="X185" i="30"/>
  <c r="X269" i="30"/>
  <c r="U145" i="30"/>
  <c r="X138" i="30"/>
  <c r="X121" i="30"/>
  <c r="X117" i="30"/>
  <c r="U196" i="30"/>
  <c r="X156" i="30"/>
  <c r="X108" i="30"/>
  <c r="X106" i="30"/>
  <c r="X104" i="30"/>
  <c r="X102" i="30"/>
  <c r="U101" i="30"/>
  <c r="X98" i="30"/>
  <c r="U97" i="30"/>
  <c r="X94" i="30"/>
  <c r="U93" i="30"/>
  <c r="X90" i="30"/>
  <c r="U89" i="30"/>
  <c r="X86" i="30"/>
  <c r="U85" i="30"/>
  <c r="U252" i="30"/>
  <c r="X149" i="30"/>
  <c r="X142" i="30"/>
  <c r="X122" i="30"/>
  <c r="X118" i="30"/>
  <c r="U108" i="30"/>
  <c r="U106" i="30"/>
  <c r="U104" i="30"/>
  <c r="X155" i="30"/>
  <c r="X133" i="30"/>
  <c r="X131" i="30"/>
  <c r="X129" i="30"/>
  <c r="X127" i="30"/>
  <c r="X125" i="30"/>
  <c r="U102" i="30"/>
  <c r="X99" i="30"/>
  <c r="U98" i="30"/>
  <c r="X95" i="30"/>
  <c r="U94" i="30"/>
  <c r="X91" i="30"/>
  <c r="U90" i="30"/>
  <c r="X87" i="30"/>
  <c r="U86" i="30"/>
  <c r="X83" i="30"/>
  <c r="X82" i="30"/>
  <c r="X81" i="30"/>
  <c r="X80" i="30"/>
  <c r="X79" i="30"/>
  <c r="X78" i="30"/>
  <c r="X77" i="30"/>
  <c r="X76" i="30"/>
  <c r="X75" i="30"/>
  <c r="X74" i="30"/>
  <c r="X73" i="30"/>
  <c r="X72" i="30"/>
  <c r="X71" i="30"/>
  <c r="X70" i="30"/>
  <c r="X69" i="30"/>
  <c r="X68" i="30"/>
  <c r="X67" i="30"/>
  <c r="X66" i="30"/>
  <c r="X65" i="30"/>
  <c r="X64" i="30"/>
  <c r="X151" i="30"/>
  <c r="X146" i="30"/>
  <c r="U137" i="30"/>
  <c r="X123" i="30"/>
  <c r="X119" i="30"/>
  <c r="X115" i="30"/>
  <c r="X114" i="30"/>
  <c r="X113" i="30"/>
  <c r="X112" i="30"/>
  <c r="X111" i="30"/>
  <c r="X110" i="30"/>
  <c r="X201" i="30"/>
  <c r="X158" i="30"/>
  <c r="X154" i="30"/>
  <c r="U115" i="30"/>
  <c r="U114" i="30"/>
  <c r="U113" i="30"/>
  <c r="U112" i="30"/>
  <c r="U111" i="30"/>
  <c r="U110" i="30"/>
  <c r="X107" i="30"/>
  <c r="X105" i="30"/>
  <c r="X103" i="30"/>
  <c r="X100" i="30"/>
  <c r="U99" i="30"/>
  <c r="X96" i="30"/>
  <c r="U95" i="30"/>
  <c r="X92" i="30"/>
  <c r="U91" i="30"/>
  <c r="X88" i="30"/>
  <c r="U87" i="30"/>
  <c r="X84" i="30"/>
  <c r="U233" i="30"/>
  <c r="X120" i="30"/>
  <c r="U105" i="30"/>
  <c r="U82" i="30"/>
  <c r="U80" i="30"/>
  <c r="U78" i="30"/>
  <c r="U76" i="30"/>
  <c r="U74" i="30"/>
  <c r="U72" i="30"/>
  <c r="U70" i="30"/>
  <c r="U68" i="30"/>
  <c r="U66" i="30"/>
  <c r="U64" i="30"/>
  <c r="X63" i="30"/>
  <c r="X58" i="30"/>
  <c r="X54" i="30"/>
  <c r="X50" i="30"/>
  <c r="X46" i="30"/>
  <c r="X42" i="30"/>
  <c r="X38" i="30"/>
  <c r="U28" i="30"/>
  <c r="U25" i="30"/>
  <c r="X22" i="30"/>
  <c r="U21" i="30"/>
  <c r="U20" i="30"/>
  <c r="U19" i="30"/>
  <c r="U18" i="30"/>
  <c r="U17" i="30"/>
  <c r="U16" i="30"/>
  <c r="U14" i="30"/>
  <c r="U12" i="30"/>
  <c r="U10" i="30"/>
  <c r="U8" i="30"/>
  <c r="U6" i="30"/>
  <c r="X53" i="30"/>
  <c r="X45" i="30"/>
  <c r="U180" i="30"/>
  <c r="X134" i="30"/>
  <c r="X126" i="30"/>
  <c r="U100" i="30"/>
  <c r="X93" i="30"/>
  <c r="U84" i="30"/>
  <c r="U61" i="30"/>
  <c r="U57" i="30"/>
  <c r="U53" i="30"/>
  <c r="U49" i="30"/>
  <c r="U45" i="30"/>
  <c r="U41" i="30"/>
  <c r="X33" i="30"/>
  <c r="X30" i="30"/>
  <c r="X15" i="30"/>
  <c r="X13" i="30"/>
  <c r="X11" i="30"/>
  <c r="X9" i="30"/>
  <c r="X7" i="30"/>
  <c r="X5" i="30"/>
  <c r="U4" i="30"/>
  <c r="U5" i="30"/>
  <c r="U141" i="30"/>
  <c r="U107" i="30"/>
  <c r="U63" i="30"/>
  <c r="X62" i="30"/>
  <c r="X59" i="30"/>
  <c r="X55" i="30"/>
  <c r="X51" i="30"/>
  <c r="X47" i="30"/>
  <c r="X43" i="30"/>
  <c r="X39" i="30"/>
  <c r="U37" i="30"/>
  <c r="U36" i="30"/>
  <c r="U35" i="30"/>
  <c r="U32" i="30"/>
  <c r="U29" i="30"/>
  <c r="X27" i="30"/>
  <c r="U26" i="30"/>
  <c r="X23" i="30"/>
  <c r="U2" i="30"/>
  <c r="X41" i="30"/>
  <c r="X132" i="30"/>
  <c r="X124" i="30"/>
  <c r="X97" i="30"/>
  <c r="U88" i="30"/>
  <c r="U58" i="30"/>
  <c r="U54" i="30"/>
  <c r="U50" i="30"/>
  <c r="U46" i="30"/>
  <c r="U42" i="30"/>
  <c r="U38" i="30"/>
  <c r="U22" i="30"/>
  <c r="X3" i="30"/>
  <c r="X109" i="30"/>
  <c r="U83" i="30"/>
  <c r="U81" i="30"/>
  <c r="U79" i="30"/>
  <c r="U77" i="30"/>
  <c r="U75" i="30"/>
  <c r="U73" i="30"/>
  <c r="U71" i="30"/>
  <c r="U69" i="30"/>
  <c r="U67" i="30"/>
  <c r="U65" i="30"/>
  <c r="X60" i="30"/>
  <c r="X56" i="30"/>
  <c r="X52" i="30"/>
  <c r="X48" i="30"/>
  <c r="X44" i="30"/>
  <c r="X40" i="30"/>
  <c r="X34" i="30"/>
  <c r="U33" i="30"/>
  <c r="X31" i="30"/>
  <c r="U30" i="30"/>
  <c r="X24" i="30"/>
  <c r="U15" i="30"/>
  <c r="U13" i="30"/>
  <c r="U11" i="30"/>
  <c r="U9" i="30"/>
  <c r="U7" i="30"/>
  <c r="X130" i="30"/>
  <c r="U109" i="30"/>
  <c r="X101" i="30"/>
  <c r="U92" i="30"/>
  <c r="X85" i="30"/>
  <c r="U62" i="30"/>
  <c r="U59" i="30"/>
  <c r="U55" i="30"/>
  <c r="U51" i="30"/>
  <c r="U47" i="30"/>
  <c r="U43" i="30"/>
  <c r="U39" i="30"/>
  <c r="X28" i="30"/>
  <c r="U27" i="30"/>
  <c r="X25" i="30"/>
  <c r="U23" i="30"/>
  <c r="X21" i="30"/>
  <c r="X20" i="30"/>
  <c r="X19" i="30"/>
  <c r="X18" i="30"/>
  <c r="X17" i="30"/>
  <c r="X16" i="30"/>
  <c r="X14" i="30"/>
  <c r="X12" i="30"/>
  <c r="X10" i="30"/>
  <c r="X8" i="30"/>
  <c r="X6" i="30"/>
  <c r="X116" i="30"/>
  <c r="U103" i="30"/>
  <c r="X61" i="30"/>
  <c r="X57" i="30"/>
  <c r="X49" i="30"/>
  <c r="U96" i="30"/>
  <c r="X2" i="30"/>
  <c r="R401" i="30"/>
  <c r="R400" i="30"/>
  <c r="R399" i="30"/>
  <c r="R398" i="30"/>
  <c r="R397" i="30"/>
  <c r="R396" i="30"/>
  <c r="R395" i="30"/>
  <c r="R394" i="30"/>
  <c r="R393" i="30"/>
  <c r="R392" i="30"/>
  <c r="R391" i="30"/>
  <c r="R390" i="30"/>
  <c r="R389" i="30"/>
  <c r="R388" i="30"/>
  <c r="R387" i="30"/>
  <c r="R386" i="30"/>
  <c r="R385" i="30"/>
  <c r="R384" i="30"/>
  <c r="R383" i="30"/>
  <c r="R382" i="30"/>
  <c r="R381" i="30"/>
  <c r="R380" i="30"/>
  <c r="R379" i="30"/>
  <c r="R378" i="30"/>
  <c r="R377" i="30"/>
  <c r="R376" i="30"/>
  <c r="R375" i="30"/>
  <c r="R374" i="30"/>
  <c r="R373" i="30"/>
  <c r="R372" i="30"/>
  <c r="R371" i="30"/>
  <c r="R365" i="30"/>
  <c r="R361" i="30"/>
  <c r="R362" i="30"/>
  <c r="R370" i="30"/>
  <c r="R368" i="30"/>
  <c r="R366" i="30"/>
  <c r="R363" i="30"/>
  <c r="R359" i="30"/>
  <c r="R358" i="30"/>
  <c r="R360" i="30"/>
  <c r="R367" i="30"/>
  <c r="R348" i="30"/>
  <c r="R346" i="30"/>
  <c r="R344" i="30"/>
  <c r="R342" i="30"/>
  <c r="R340" i="30"/>
  <c r="R364" i="30"/>
  <c r="R369" i="30"/>
  <c r="R338" i="30"/>
  <c r="R337" i="30"/>
  <c r="R336" i="30"/>
  <c r="R335" i="30"/>
  <c r="R334" i="30"/>
  <c r="R333" i="30"/>
  <c r="R332" i="30"/>
  <c r="R331" i="30"/>
  <c r="R330" i="30"/>
  <c r="R329" i="30"/>
  <c r="R328" i="30"/>
  <c r="R327" i="30"/>
  <c r="R326" i="30"/>
  <c r="R325" i="30"/>
  <c r="R324" i="30"/>
  <c r="R323" i="30"/>
  <c r="R322" i="30"/>
  <c r="R321" i="30"/>
  <c r="R320" i="30"/>
  <c r="R319" i="30"/>
  <c r="R317" i="30"/>
  <c r="R315" i="30"/>
  <c r="R312" i="30"/>
  <c r="R308" i="30"/>
  <c r="R304" i="30"/>
  <c r="R356" i="30"/>
  <c r="R352" i="30"/>
  <c r="R343" i="30"/>
  <c r="R313" i="30"/>
  <c r="R309" i="30"/>
  <c r="R305" i="30"/>
  <c r="R355" i="30"/>
  <c r="R351" i="30"/>
  <c r="R345" i="30"/>
  <c r="R318" i="30"/>
  <c r="R316" i="30"/>
  <c r="R314" i="30"/>
  <c r="R310" i="30"/>
  <c r="R306" i="30"/>
  <c r="R302" i="30"/>
  <c r="R301" i="30"/>
  <c r="R300" i="30"/>
  <c r="R299" i="30"/>
  <c r="R298" i="30"/>
  <c r="R297" i="30"/>
  <c r="R296" i="30"/>
  <c r="R295" i="30"/>
  <c r="R294" i="30"/>
  <c r="R293" i="30"/>
  <c r="R292" i="30"/>
  <c r="R291" i="30"/>
  <c r="R290" i="30"/>
  <c r="R289" i="30"/>
  <c r="R354" i="30"/>
  <c r="R350" i="30"/>
  <c r="R347" i="30"/>
  <c r="R339" i="30"/>
  <c r="R303" i="30"/>
  <c r="R349" i="30"/>
  <c r="R287" i="30"/>
  <c r="R284" i="30"/>
  <c r="R307" i="30"/>
  <c r="R285" i="30"/>
  <c r="R311" i="30"/>
  <c r="R281" i="30"/>
  <c r="R280" i="30"/>
  <c r="R279" i="30"/>
  <c r="R278" i="30"/>
  <c r="R277" i="30"/>
  <c r="R276" i="30"/>
  <c r="R275" i="30"/>
  <c r="R274" i="30"/>
  <c r="R273" i="30"/>
  <c r="R272" i="30"/>
  <c r="R271" i="30"/>
  <c r="R270" i="30"/>
  <c r="R269" i="30"/>
  <c r="R268" i="30"/>
  <c r="R267" i="30"/>
  <c r="R266" i="30"/>
  <c r="R265" i="30"/>
  <c r="R264" i="30"/>
  <c r="R263" i="30"/>
  <c r="R262" i="30"/>
  <c r="R357" i="30"/>
  <c r="R288" i="30"/>
  <c r="R286" i="30"/>
  <c r="R282" i="30"/>
  <c r="R245" i="30"/>
  <c r="R241" i="30"/>
  <c r="R237" i="30"/>
  <c r="R233" i="30"/>
  <c r="R229" i="30"/>
  <c r="R225" i="30"/>
  <c r="R353" i="30"/>
  <c r="R283" i="30"/>
  <c r="R256" i="30"/>
  <c r="R246" i="30"/>
  <c r="R242" i="30"/>
  <c r="R238" i="30"/>
  <c r="R234" i="30"/>
  <c r="R230" i="30"/>
  <c r="R226" i="30"/>
  <c r="R341" i="30"/>
  <c r="R261" i="30"/>
  <c r="R260" i="30"/>
  <c r="R259" i="30"/>
  <c r="R255" i="30"/>
  <c r="R253" i="30"/>
  <c r="R251" i="30"/>
  <c r="R249" i="30"/>
  <c r="R247" i="30"/>
  <c r="R243" i="30"/>
  <c r="R239" i="30"/>
  <c r="R235" i="30"/>
  <c r="R231" i="30"/>
  <c r="R227" i="30"/>
  <c r="R258" i="30"/>
  <c r="R244" i="30"/>
  <c r="R228" i="30"/>
  <c r="R195" i="30"/>
  <c r="R191" i="30"/>
  <c r="R187" i="30"/>
  <c r="R183" i="30"/>
  <c r="R179" i="30"/>
  <c r="R178" i="30"/>
  <c r="R177" i="30"/>
  <c r="R176" i="30"/>
  <c r="R175" i="30"/>
  <c r="R174" i="30"/>
  <c r="R173" i="30"/>
  <c r="R172" i="30"/>
  <c r="R171" i="30"/>
  <c r="R170" i="30"/>
  <c r="R169" i="30"/>
  <c r="R168" i="30"/>
  <c r="R167" i="30"/>
  <c r="R166" i="30"/>
  <c r="R165" i="30"/>
  <c r="R164" i="30"/>
  <c r="R163" i="30"/>
  <c r="R162" i="30"/>
  <c r="R161" i="30"/>
  <c r="R160" i="30"/>
  <c r="R159" i="30"/>
  <c r="R158" i="30"/>
  <c r="R157" i="30"/>
  <c r="R156" i="30"/>
  <c r="R155" i="30"/>
  <c r="R154" i="30"/>
  <c r="R153" i="30"/>
  <c r="R152" i="30"/>
  <c r="R151" i="30"/>
  <c r="R150" i="30"/>
  <c r="R149" i="30"/>
  <c r="R257" i="30"/>
  <c r="R254" i="30"/>
  <c r="R211" i="30"/>
  <c r="R232" i="30"/>
  <c r="R196" i="30"/>
  <c r="R192" i="30"/>
  <c r="R188" i="30"/>
  <c r="R184" i="30"/>
  <c r="R180" i="30"/>
  <c r="R248" i="30"/>
  <c r="R223" i="30"/>
  <c r="R221" i="30"/>
  <c r="R219" i="30"/>
  <c r="R210" i="30"/>
  <c r="R207" i="30"/>
  <c r="R205" i="30"/>
  <c r="R203" i="30"/>
  <c r="R201" i="30"/>
  <c r="R199" i="30"/>
  <c r="R236" i="30"/>
  <c r="R217" i="30"/>
  <c r="R216" i="30"/>
  <c r="R215" i="30"/>
  <c r="R214" i="30"/>
  <c r="R197" i="30"/>
  <c r="R193" i="30"/>
  <c r="R189" i="30"/>
  <c r="R185" i="30"/>
  <c r="R181" i="30"/>
  <c r="R250" i="30"/>
  <c r="R213" i="30"/>
  <c r="R209" i="30"/>
  <c r="R240" i="30"/>
  <c r="R182" i="30"/>
  <c r="R222" i="30"/>
  <c r="R212" i="30"/>
  <c r="R206" i="30"/>
  <c r="R198" i="30"/>
  <c r="R145" i="30"/>
  <c r="R141" i="30"/>
  <c r="R137" i="30"/>
  <c r="R186" i="30"/>
  <c r="R220" i="30"/>
  <c r="R208" i="30"/>
  <c r="R200" i="30"/>
  <c r="R146" i="30"/>
  <c r="R142" i="30"/>
  <c r="R138" i="30"/>
  <c r="R190" i="30"/>
  <c r="R218" i="30"/>
  <c r="R202" i="30"/>
  <c r="R147" i="30"/>
  <c r="R143" i="30"/>
  <c r="R139" i="30"/>
  <c r="R135" i="30"/>
  <c r="R134" i="30"/>
  <c r="R133" i="30"/>
  <c r="R132" i="30"/>
  <c r="R131" i="30"/>
  <c r="R130" i="30"/>
  <c r="R129" i="30"/>
  <c r="R128" i="30"/>
  <c r="R127" i="30"/>
  <c r="R126" i="30"/>
  <c r="R125" i="30"/>
  <c r="R124" i="30"/>
  <c r="R123" i="30"/>
  <c r="R122" i="30"/>
  <c r="R121" i="30"/>
  <c r="R120" i="30"/>
  <c r="R119" i="30"/>
  <c r="R118" i="30"/>
  <c r="R117" i="30"/>
  <c r="R116" i="30"/>
  <c r="R115" i="30"/>
  <c r="R114" i="30"/>
  <c r="R113" i="30"/>
  <c r="R112" i="30"/>
  <c r="R111" i="30"/>
  <c r="R99" i="30"/>
  <c r="R95" i="30"/>
  <c r="R91" i="30"/>
  <c r="R87" i="30"/>
  <c r="R224" i="30"/>
  <c r="R136" i="30"/>
  <c r="R109" i="30"/>
  <c r="R107" i="30"/>
  <c r="R105" i="30"/>
  <c r="R103" i="30"/>
  <c r="R83" i="30"/>
  <c r="R82" i="30"/>
  <c r="R81" i="30"/>
  <c r="R80" i="30"/>
  <c r="R79" i="30"/>
  <c r="R78" i="30"/>
  <c r="R77" i="30"/>
  <c r="R76" i="30"/>
  <c r="R75" i="30"/>
  <c r="R74" i="30"/>
  <c r="R73" i="30"/>
  <c r="R72" i="30"/>
  <c r="R71" i="30"/>
  <c r="R70" i="30"/>
  <c r="R69" i="30"/>
  <c r="R68" i="30"/>
  <c r="R67" i="30"/>
  <c r="R66" i="30"/>
  <c r="R65" i="30"/>
  <c r="R64" i="30"/>
  <c r="R63" i="30"/>
  <c r="R62" i="30"/>
  <c r="R61" i="30"/>
  <c r="R60" i="30"/>
  <c r="R59" i="30"/>
  <c r="R58" i="30"/>
  <c r="R57" i="30"/>
  <c r="R56" i="30"/>
  <c r="R55" i="30"/>
  <c r="R54" i="30"/>
  <c r="R53" i="30"/>
  <c r="R52" i="30"/>
  <c r="R51" i="30"/>
  <c r="R50" i="30"/>
  <c r="R49" i="30"/>
  <c r="R48" i="30"/>
  <c r="R47" i="30"/>
  <c r="R46" i="30"/>
  <c r="R45" i="30"/>
  <c r="R44" i="30"/>
  <c r="R43" i="30"/>
  <c r="R42" i="30"/>
  <c r="R41" i="30"/>
  <c r="R40" i="30"/>
  <c r="R39" i="30"/>
  <c r="R38" i="30"/>
  <c r="R194" i="30"/>
  <c r="R100" i="30"/>
  <c r="R96" i="30"/>
  <c r="R92" i="30"/>
  <c r="R88" i="30"/>
  <c r="R84" i="30"/>
  <c r="R252" i="30"/>
  <c r="R204" i="30"/>
  <c r="R140" i="30"/>
  <c r="R101" i="30"/>
  <c r="R97" i="30"/>
  <c r="R93" i="30"/>
  <c r="R89" i="30"/>
  <c r="R85" i="30"/>
  <c r="R144" i="30"/>
  <c r="R108" i="30"/>
  <c r="R106" i="30"/>
  <c r="R104" i="30"/>
  <c r="R98" i="30"/>
  <c r="R27" i="30"/>
  <c r="R23" i="30"/>
  <c r="R3" i="30"/>
  <c r="R102" i="30"/>
  <c r="R86" i="30"/>
  <c r="R34" i="30"/>
  <c r="R31" i="30"/>
  <c r="R24" i="30"/>
  <c r="R110" i="30"/>
  <c r="R28" i="30"/>
  <c r="R25" i="30"/>
  <c r="R21" i="30"/>
  <c r="R20" i="30"/>
  <c r="R19" i="30"/>
  <c r="R18" i="30"/>
  <c r="R17" i="30"/>
  <c r="R16" i="30"/>
  <c r="R14" i="30"/>
  <c r="R12" i="30"/>
  <c r="R10" i="30"/>
  <c r="R8" i="30"/>
  <c r="R6" i="30"/>
  <c r="R90" i="30"/>
  <c r="R4" i="30"/>
  <c r="R148" i="30"/>
  <c r="R37" i="30"/>
  <c r="R36" i="30"/>
  <c r="R35" i="30"/>
  <c r="R32" i="30"/>
  <c r="R29" i="30"/>
  <c r="R26" i="30"/>
  <c r="R2" i="30"/>
  <c r="R94" i="30"/>
  <c r="R13" i="30"/>
  <c r="V17" i="30"/>
  <c r="V19" i="30"/>
  <c r="V21" i="30"/>
  <c r="R22" i="30"/>
  <c r="X32" i="30"/>
  <c r="U34" i="30"/>
  <c r="X157" i="30"/>
  <c r="U3" i="30"/>
  <c r="V401" i="30"/>
  <c r="V399" i="30"/>
  <c r="V397" i="30"/>
  <c r="V395" i="30"/>
  <c r="V393" i="30"/>
  <c r="V391" i="30"/>
  <c r="W391" i="30" s="1"/>
  <c r="V389" i="30"/>
  <c r="V387" i="30"/>
  <c r="V385" i="30"/>
  <c r="V378" i="30"/>
  <c r="V374" i="30"/>
  <c r="V370" i="30"/>
  <c r="V368" i="30"/>
  <c r="V366" i="30"/>
  <c r="V363" i="30"/>
  <c r="V359" i="30"/>
  <c r="V358" i="30"/>
  <c r="V377" i="30"/>
  <c r="V373" i="30"/>
  <c r="V364" i="30"/>
  <c r="V360" i="30"/>
  <c r="W360" i="30" s="1"/>
  <c r="V382" i="30"/>
  <c r="V381" i="30"/>
  <c r="V400" i="30"/>
  <c r="V398" i="30"/>
  <c r="V396" i="30"/>
  <c r="W396" i="30" s="1"/>
  <c r="V394" i="30"/>
  <c r="V392" i="30"/>
  <c r="V390" i="30"/>
  <c r="W390" i="30" s="1"/>
  <c r="V388" i="30"/>
  <c r="V386" i="30"/>
  <c r="V383" i="30"/>
  <c r="W383" i="30" s="1"/>
  <c r="V380" i="30"/>
  <c r="W380" i="30" s="1"/>
  <c r="V376" i="30"/>
  <c r="V372" i="30"/>
  <c r="V369" i="30"/>
  <c r="W369" i="30" s="1"/>
  <c r="V367" i="30"/>
  <c r="V365" i="30"/>
  <c r="V361" i="30"/>
  <c r="V384" i="30"/>
  <c r="V348" i="30"/>
  <c r="V346" i="30"/>
  <c r="V344" i="30"/>
  <c r="V342" i="30"/>
  <c r="V340" i="30"/>
  <c r="V338" i="30"/>
  <c r="V337" i="30"/>
  <c r="V336" i="30"/>
  <c r="V335" i="30"/>
  <c r="V334" i="30"/>
  <c r="V333" i="30"/>
  <c r="V332" i="30"/>
  <c r="V331" i="30"/>
  <c r="V330" i="30"/>
  <c r="V329" i="30"/>
  <c r="V328" i="30"/>
  <c r="V327" i="30"/>
  <c r="V326" i="30"/>
  <c r="V325" i="30"/>
  <c r="V324" i="30"/>
  <c r="W324" i="30" s="1"/>
  <c r="V323" i="30"/>
  <c r="V322" i="30"/>
  <c r="V321" i="30"/>
  <c r="V320" i="30"/>
  <c r="V319" i="30"/>
  <c r="V318" i="30"/>
  <c r="V317" i="30"/>
  <c r="W317" i="30" s="1"/>
  <c r="V316" i="30"/>
  <c r="V315" i="30"/>
  <c r="V314" i="30"/>
  <c r="V313" i="30"/>
  <c r="V312" i="30"/>
  <c r="V311" i="30"/>
  <c r="V310" i="30"/>
  <c r="V309" i="30"/>
  <c r="V308" i="30"/>
  <c r="W308" i="30" s="1"/>
  <c r="V307" i="30"/>
  <c r="V306" i="30"/>
  <c r="V305" i="30"/>
  <c r="V304" i="30"/>
  <c r="V303" i="30"/>
  <c r="V302" i="30"/>
  <c r="V379" i="30"/>
  <c r="V362" i="30"/>
  <c r="V375" i="30"/>
  <c r="V347" i="30"/>
  <c r="W347" i="30" s="1"/>
  <c r="V345" i="30"/>
  <c r="V343" i="30"/>
  <c r="V341" i="30"/>
  <c r="W341" i="30" s="1"/>
  <c r="V339" i="30"/>
  <c r="V356" i="30"/>
  <c r="V352" i="30"/>
  <c r="V301" i="30"/>
  <c r="V300" i="30"/>
  <c r="V299" i="30"/>
  <c r="V371" i="30"/>
  <c r="V355" i="30"/>
  <c r="V351" i="30"/>
  <c r="V354" i="30"/>
  <c r="W354" i="30" s="1"/>
  <c r="V350" i="30"/>
  <c r="V349" i="30"/>
  <c r="W349" i="30" s="1"/>
  <c r="V293" i="30"/>
  <c r="V289" i="30"/>
  <c r="V285" i="30"/>
  <c r="V281" i="30"/>
  <c r="V280" i="30"/>
  <c r="V279" i="30"/>
  <c r="V278" i="30"/>
  <c r="V277" i="30"/>
  <c r="V276" i="30"/>
  <c r="V275" i="30"/>
  <c r="V274" i="30"/>
  <c r="V273" i="30"/>
  <c r="V272" i="30"/>
  <c r="V271" i="30"/>
  <c r="V270" i="30"/>
  <c r="V269" i="30"/>
  <c r="V268" i="30"/>
  <c r="V267" i="30"/>
  <c r="V266" i="30"/>
  <c r="V265" i="30"/>
  <c r="W265" i="30" s="1"/>
  <c r="V264" i="30"/>
  <c r="V263" i="30"/>
  <c r="V262" i="30"/>
  <c r="V261" i="30"/>
  <c r="V260" i="30"/>
  <c r="V259" i="30"/>
  <c r="V292" i="30"/>
  <c r="V282" i="30"/>
  <c r="V288" i="30"/>
  <c r="V286" i="30"/>
  <c r="V357" i="30"/>
  <c r="W357" i="30" s="1"/>
  <c r="V291" i="30"/>
  <c r="V283" i="30"/>
  <c r="V353" i="30"/>
  <c r="V298" i="30"/>
  <c r="V294" i="30"/>
  <c r="V255" i="30"/>
  <c r="W255" i="30" s="1"/>
  <c r="V253" i="30"/>
  <c r="V251" i="30"/>
  <c r="V249" i="30"/>
  <c r="V247" i="30"/>
  <c r="V243" i="30"/>
  <c r="V239" i="30"/>
  <c r="V235" i="30"/>
  <c r="V231" i="30"/>
  <c r="V227" i="30"/>
  <c r="V297" i="30"/>
  <c r="V290" i="30"/>
  <c r="W290" i="30" s="1"/>
  <c r="V287" i="30"/>
  <c r="V258" i="30"/>
  <c r="V244" i="30"/>
  <c r="V240" i="30"/>
  <c r="V236" i="30"/>
  <c r="V232" i="30"/>
  <c r="V228" i="30"/>
  <c r="V224" i="30"/>
  <c r="V223" i="30"/>
  <c r="V222" i="30"/>
  <c r="V221" i="30"/>
  <c r="V220" i="30"/>
  <c r="W220" i="30" s="1"/>
  <c r="V219" i="30"/>
  <c r="V218" i="30"/>
  <c r="V217" i="30"/>
  <c r="V216" i="30"/>
  <c r="V215" i="30"/>
  <c r="V214" i="30"/>
  <c r="V213" i="30"/>
  <c r="V212" i="30"/>
  <c r="V211" i="30"/>
  <c r="V210" i="30"/>
  <c r="V209" i="30"/>
  <c r="V208" i="30"/>
  <c r="V207" i="30"/>
  <c r="V206" i="30"/>
  <c r="V205" i="30"/>
  <c r="V204" i="30"/>
  <c r="V203" i="30"/>
  <c r="V202" i="30"/>
  <c r="V201" i="30"/>
  <c r="V200" i="30"/>
  <c r="V199" i="30"/>
  <c r="V198" i="30"/>
  <c r="V296" i="30"/>
  <c r="V284" i="30"/>
  <c r="V257" i="30"/>
  <c r="V254" i="30"/>
  <c r="V252" i="30"/>
  <c r="V250" i="30"/>
  <c r="V248" i="30"/>
  <c r="V245" i="30"/>
  <c r="V241" i="30"/>
  <c r="V237" i="30"/>
  <c r="V233" i="30"/>
  <c r="W233" i="30" s="1"/>
  <c r="V229" i="30"/>
  <c r="V225" i="30"/>
  <c r="V295" i="30"/>
  <c r="V197" i="30"/>
  <c r="W197" i="30" s="1"/>
  <c r="V193" i="30"/>
  <c r="V189" i="30"/>
  <c r="V185" i="30"/>
  <c r="V181" i="30"/>
  <c r="V246" i="30"/>
  <c r="V230" i="30"/>
  <c r="W230" i="30" s="1"/>
  <c r="V194" i="30"/>
  <c r="V190" i="30"/>
  <c r="V186" i="30"/>
  <c r="V182" i="30"/>
  <c r="V256" i="30"/>
  <c r="W256" i="30" s="1"/>
  <c r="V234" i="30"/>
  <c r="V195" i="30"/>
  <c r="V191" i="30"/>
  <c r="V187" i="30"/>
  <c r="V183" i="30"/>
  <c r="V179" i="30"/>
  <c r="V178" i="30"/>
  <c r="V177" i="30"/>
  <c r="V176" i="30"/>
  <c r="V175" i="30"/>
  <c r="V174" i="30"/>
  <c r="W174" i="30" s="1"/>
  <c r="V173" i="30"/>
  <c r="V172" i="30"/>
  <c r="V171" i="30"/>
  <c r="V170" i="30"/>
  <c r="V169" i="30"/>
  <c r="V168" i="30"/>
  <c r="V167" i="30"/>
  <c r="W167" i="30" s="1"/>
  <c r="V166" i="30"/>
  <c r="V165" i="30"/>
  <c r="V164" i="30"/>
  <c r="V163" i="30"/>
  <c r="V162" i="30"/>
  <c r="V161" i="30"/>
  <c r="V160" i="30"/>
  <c r="V159" i="30"/>
  <c r="V238" i="30"/>
  <c r="V184" i="30"/>
  <c r="V158" i="30"/>
  <c r="V157" i="30"/>
  <c r="V156" i="30"/>
  <c r="V155" i="30"/>
  <c r="V154" i="30"/>
  <c r="V153" i="30"/>
  <c r="V147" i="30"/>
  <c r="V143" i="30"/>
  <c r="V139" i="30"/>
  <c r="V135" i="30"/>
  <c r="V134" i="30"/>
  <c r="V133" i="30"/>
  <c r="V132" i="30"/>
  <c r="V131" i="30"/>
  <c r="V130" i="30"/>
  <c r="V129" i="30"/>
  <c r="V128" i="30"/>
  <c r="V127" i="30"/>
  <c r="W127" i="30" s="1"/>
  <c r="V126" i="30"/>
  <c r="V125" i="30"/>
  <c r="V124" i="30"/>
  <c r="V123" i="30"/>
  <c r="V122" i="30"/>
  <c r="V121" i="30"/>
  <c r="V120" i="30"/>
  <c r="V119" i="30"/>
  <c r="V118" i="30"/>
  <c r="V117" i="30"/>
  <c r="V116" i="30"/>
  <c r="V115" i="30"/>
  <c r="V114" i="30"/>
  <c r="V113" i="30"/>
  <c r="V112" i="30"/>
  <c r="V111" i="30"/>
  <c r="V110" i="30"/>
  <c r="V109" i="30"/>
  <c r="V108" i="30"/>
  <c r="V107" i="30"/>
  <c r="V106" i="30"/>
  <c r="V105" i="30"/>
  <c r="V104" i="30"/>
  <c r="V103" i="30"/>
  <c r="V188" i="30"/>
  <c r="V152" i="30"/>
  <c r="V150" i="30"/>
  <c r="V148" i="30"/>
  <c r="V144" i="30"/>
  <c r="V140" i="30"/>
  <c r="V136" i="30"/>
  <c r="V192" i="30"/>
  <c r="V226" i="30"/>
  <c r="V145" i="30"/>
  <c r="V141" i="30"/>
  <c r="V137" i="30"/>
  <c r="W137" i="30" s="1"/>
  <c r="V196" i="30"/>
  <c r="V101" i="30"/>
  <c r="V97" i="30"/>
  <c r="V93" i="30"/>
  <c r="V89" i="30"/>
  <c r="W89" i="30" s="1"/>
  <c r="V85" i="30"/>
  <c r="V138" i="30"/>
  <c r="V102" i="30"/>
  <c r="V98" i="30"/>
  <c r="W98" i="30" s="1"/>
  <c r="V94" i="30"/>
  <c r="V90" i="30"/>
  <c r="V86" i="30"/>
  <c r="V149" i="30"/>
  <c r="V142" i="30"/>
  <c r="W142" i="30" s="1"/>
  <c r="V99" i="30"/>
  <c r="W99" i="30" s="1"/>
  <c r="V95" i="30"/>
  <c r="W95" i="30" s="1"/>
  <c r="V91" i="30"/>
  <c r="V87" i="30"/>
  <c r="V242" i="30"/>
  <c r="V151" i="30"/>
  <c r="V146" i="30"/>
  <c r="W146" i="30" s="1"/>
  <c r="V83" i="30"/>
  <c r="V82" i="30"/>
  <c r="V81" i="30"/>
  <c r="V80" i="30"/>
  <c r="V79" i="30"/>
  <c r="V78" i="30"/>
  <c r="V77" i="30"/>
  <c r="V76" i="30"/>
  <c r="W76" i="30" s="1"/>
  <c r="V75" i="30"/>
  <c r="W75" i="30" s="1"/>
  <c r="V74" i="30"/>
  <c r="V73" i="30"/>
  <c r="V72" i="30"/>
  <c r="V71" i="30"/>
  <c r="V70" i="30"/>
  <c r="V69" i="30"/>
  <c r="V68" i="30"/>
  <c r="V67" i="30"/>
  <c r="V66" i="30"/>
  <c r="V65" i="30"/>
  <c r="V64" i="30"/>
  <c r="V63" i="30"/>
  <c r="V180" i="30"/>
  <c r="W180" i="30" s="1"/>
  <c r="V100" i="30"/>
  <c r="V84" i="30"/>
  <c r="V61" i="30"/>
  <c r="W61" i="30" s="1"/>
  <c r="V57" i="30"/>
  <c r="V53" i="30"/>
  <c r="V49" i="30"/>
  <c r="V45" i="30"/>
  <c r="V41" i="30"/>
  <c r="V4" i="30"/>
  <c r="V56" i="30"/>
  <c r="V31" i="30"/>
  <c r="V37" i="30"/>
  <c r="V36" i="30"/>
  <c r="W36" i="30" s="1"/>
  <c r="V35" i="30"/>
  <c r="V32" i="30"/>
  <c r="V29" i="30"/>
  <c r="V26" i="30"/>
  <c r="V2" i="30"/>
  <c r="V96" i="30"/>
  <c r="W96" i="30" s="1"/>
  <c r="V44" i="30"/>
  <c r="V88" i="30"/>
  <c r="V58" i="30"/>
  <c r="V54" i="30"/>
  <c r="W54" i="30" s="1"/>
  <c r="V50" i="30"/>
  <c r="W50" i="30" s="1"/>
  <c r="V46" i="30"/>
  <c r="V42" i="30"/>
  <c r="V38" i="30"/>
  <c r="V22" i="30"/>
  <c r="V48" i="30"/>
  <c r="V33" i="30"/>
  <c r="V30" i="30"/>
  <c r="V15" i="30"/>
  <c r="V13" i="30"/>
  <c r="V11" i="30"/>
  <c r="W11" i="30" s="1"/>
  <c r="V9" i="30"/>
  <c r="V7" i="30"/>
  <c r="V5" i="30"/>
  <c r="W5" i="30" s="1"/>
  <c r="V60" i="30"/>
  <c r="V92" i="30"/>
  <c r="V62" i="30"/>
  <c r="V59" i="30"/>
  <c r="V55" i="30"/>
  <c r="V51" i="30"/>
  <c r="W51" i="30" s="1"/>
  <c r="V47" i="30"/>
  <c r="V43" i="30"/>
  <c r="V39" i="30"/>
  <c r="V27" i="30"/>
  <c r="V23" i="30"/>
  <c r="W23" i="30" s="1"/>
  <c r="V34" i="30"/>
  <c r="V3" i="30"/>
  <c r="W3" i="30" s="1"/>
  <c r="V52" i="30"/>
  <c r="V40" i="30"/>
  <c r="T401" i="30"/>
  <c r="T400" i="30"/>
  <c r="T399" i="30"/>
  <c r="T398" i="30"/>
  <c r="T397" i="30"/>
  <c r="T396" i="30"/>
  <c r="T395" i="30"/>
  <c r="T394" i="30"/>
  <c r="T393" i="30"/>
  <c r="T392" i="30"/>
  <c r="T391" i="30"/>
  <c r="T390" i="30"/>
  <c r="T389" i="30"/>
  <c r="T388" i="30"/>
  <c r="T387" i="30"/>
  <c r="T386" i="30"/>
  <c r="T385" i="30"/>
  <c r="T384" i="30"/>
  <c r="T383" i="30"/>
  <c r="Q401" i="30"/>
  <c r="Q400" i="30"/>
  <c r="Q399" i="30"/>
  <c r="Q398" i="30"/>
  <c r="Q397" i="30"/>
  <c r="Q396" i="30"/>
  <c r="Q395" i="30"/>
  <c r="Q394" i="30"/>
  <c r="Q393" i="30"/>
  <c r="Q392" i="30"/>
  <c r="Q391" i="30"/>
  <c r="Q390" i="30"/>
  <c r="Q389" i="30"/>
  <c r="Q388" i="30"/>
  <c r="Q387" i="30"/>
  <c r="Q386" i="30"/>
  <c r="Q385" i="30"/>
  <c r="Q384" i="30"/>
  <c r="Q383" i="30"/>
  <c r="Q382" i="30"/>
  <c r="Q381" i="30"/>
  <c r="T379" i="30"/>
  <c r="T375" i="30"/>
  <c r="T371" i="30"/>
  <c r="Q369" i="30"/>
  <c r="Q367" i="30"/>
  <c r="T362" i="30"/>
  <c r="Q379" i="30"/>
  <c r="Q375" i="30"/>
  <c r="Q371" i="30"/>
  <c r="Q365" i="30"/>
  <c r="Q361" i="30"/>
  <c r="T378" i="30"/>
  <c r="T374" i="30"/>
  <c r="T370" i="30"/>
  <c r="T368" i="30"/>
  <c r="T366" i="30"/>
  <c r="T363" i="30"/>
  <c r="T359" i="30"/>
  <c r="T358" i="30"/>
  <c r="T357" i="30"/>
  <c r="T356" i="30"/>
  <c r="T355" i="30"/>
  <c r="T354" i="30"/>
  <c r="T353" i="30"/>
  <c r="T352" i="30"/>
  <c r="T351" i="30"/>
  <c r="T350" i="30"/>
  <c r="T349" i="30"/>
  <c r="Q378" i="30"/>
  <c r="Q374" i="30"/>
  <c r="Q362" i="30"/>
  <c r="T377" i="30"/>
  <c r="T373" i="30"/>
  <c r="Q370" i="30"/>
  <c r="Q368" i="30"/>
  <c r="Q366" i="30"/>
  <c r="T364" i="30"/>
  <c r="T360" i="30"/>
  <c r="T382" i="30"/>
  <c r="T381" i="30"/>
  <c r="Q377" i="30"/>
  <c r="Q373" i="30"/>
  <c r="Q363" i="30"/>
  <c r="Q359" i="30"/>
  <c r="Q358" i="30"/>
  <c r="Q357" i="30"/>
  <c r="Q356" i="30"/>
  <c r="Q355" i="30"/>
  <c r="Q354" i="30"/>
  <c r="Q353" i="30"/>
  <c r="Q352" i="30"/>
  <c r="Q351" i="30"/>
  <c r="Q350" i="30"/>
  <c r="T380" i="30"/>
  <c r="T365" i="30"/>
  <c r="Q349" i="30"/>
  <c r="Q347" i="30"/>
  <c r="Q345" i="30"/>
  <c r="Q343" i="30"/>
  <c r="Q341" i="30"/>
  <c r="Q339" i="30"/>
  <c r="Q380" i="30"/>
  <c r="T376" i="30"/>
  <c r="T367" i="30"/>
  <c r="T348" i="30"/>
  <c r="T346" i="30"/>
  <c r="T344" i="30"/>
  <c r="T342" i="30"/>
  <c r="T340" i="30"/>
  <c r="Q376" i="30"/>
  <c r="Q360" i="30"/>
  <c r="T338" i="30"/>
  <c r="T337" i="30"/>
  <c r="T336" i="30"/>
  <c r="T335" i="30"/>
  <c r="T334" i="30"/>
  <c r="T333" i="30"/>
  <c r="T332" i="30"/>
  <c r="T331" i="30"/>
  <c r="T330" i="30"/>
  <c r="T372" i="30"/>
  <c r="T369" i="30"/>
  <c r="Q348" i="30"/>
  <c r="Q346" i="30"/>
  <c r="Q344" i="30"/>
  <c r="Q342" i="30"/>
  <c r="Q340" i="30"/>
  <c r="Q372" i="30"/>
  <c r="Q364" i="30"/>
  <c r="T343" i="30"/>
  <c r="Q338" i="30"/>
  <c r="Q327" i="30"/>
  <c r="T326" i="30"/>
  <c r="Q323" i="30"/>
  <c r="T322" i="30"/>
  <c r="T313" i="30"/>
  <c r="T309" i="30"/>
  <c r="T305" i="30"/>
  <c r="Q319" i="30"/>
  <c r="Q317" i="30"/>
  <c r="Q315" i="30"/>
  <c r="Q312" i="30"/>
  <c r="Q308" i="30"/>
  <c r="Q304" i="30"/>
  <c r="T361" i="30"/>
  <c r="T345" i="30"/>
  <c r="Q336" i="30"/>
  <c r="Q335" i="30"/>
  <c r="Q334" i="30"/>
  <c r="Q333" i="30"/>
  <c r="Q332" i="30"/>
  <c r="Q331" i="30"/>
  <c r="Q330" i="30"/>
  <c r="T329" i="30"/>
  <c r="Q326" i="30"/>
  <c r="T325" i="30"/>
  <c r="Q322" i="30"/>
  <c r="T321" i="30"/>
  <c r="T318" i="30"/>
  <c r="T316" i="30"/>
  <c r="T314" i="30"/>
  <c r="T310" i="30"/>
  <c r="T306" i="30"/>
  <c r="T302" i="30"/>
  <c r="T301" i="30"/>
  <c r="T300" i="30"/>
  <c r="T299" i="30"/>
  <c r="T298" i="30"/>
  <c r="T297" i="30"/>
  <c r="T296" i="30"/>
  <c r="T295" i="30"/>
  <c r="T294" i="30"/>
  <c r="T293" i="30"/>
  <c r="T292" i="30"/>
  <c r="T291" i="30"/>
  <c r="T290" i="30"/>
  <c r="T289" i="30"/>
  <c r="T288" i="30"/>
  <c r="T287" i="30"/>
  <c r="T286" i="30"/>
  <c r="Q313" i="30"/>
  <c r="Q309" i="30"/>
  <c r="Q305" i="30"/>
  <c r="T347" i="30"/>
  <c r="T339" i="30"/>
  <c r="Q337" i="30"/>
  <c r="Q329" i="30"/>
  <c r="T328" i="30"/>
  <c r="Q325" i="30"/>
  <c r="T324" i="30"/>
  <c r="Q321" i="30"/>
  <c r="T320" i="30"/>
  <c r="T311" i="30"/>
  <c r="T307" i="30"/>
  <c r="T303" i="30"/>
  <c r="Q318" i="30"/>
  <c r="Q316" i="30"/>
  <c r="Q314" i="30"/>
  <c r="Q310" i="30"/>
  <c r="Q306" i="30"/>
  <c r="Q302" i="30"/>
  <c r="Q301" i="30"/>
  <c r="Q300" i="30"/>
  <c r="Q299" i="30"/>
  <c r="Q298" i="30"/>
  <c r="Q297" i="30"/>
  <c r="Q296" i="30"/>
  <c r="Q295" i="30"/>
  <c r="T323" i="30"/>
  <c r="Q320" i="30"/>
  <c r="T317" i="30"/>
  <c r="T312" i="30"/>
  <c r="Q294" i="30"/>
  <c r="Q290" i="30"/>
  <c r="T284" i="30"/>
  <c r="Q283" i="30"/>
  <c r="Q303" i="30"/>
  <c r="T319" i="30"/>
  <c r="Q293" i="30"/>
  <c r="Q289" i="30"/>
  <c r="Q287" i="30"/>
  <c r="T285" i="30"/>
  <c r="Q284" i="30"/>
  <c r="T281" i="30"/>
  <c r="T280" i="30"/>
  <c r="T279" i="30"/>
  <c r="T278" i="30"/>
  <c r="T277" i="30"/>
  <c r="T276" i="30"/>
  <c r="T275" i="30"/>
  <c r="T274" i="30"/>
  <c r="T273" i="30"/>
  <c r="T272" i="30"/>
  <c r="T271" i="30"/>
  <c r="T270" i="30"/>
  <c r="T269" i="30"/>
  <c r="T268" i="30"/>
  <c r="T267" i="30"/>
  <c r="T266" i="30"/>
  <c r="T265" i="30"/>
  <c r="T264" i="30"/>
  <c r="T263" i="30"/>
  <c r="T262" i="30"/>
  <c r="T261" i="30"/>
  <c r="T260" i="30"/>
  <c r="T259" i="30"/>
  <c r="T258" i="30"/>
  <c r="T257" i="30"/>
  <c r="T256" i="30"/>
  <c r="T255" i="30"/>
  <c r="T254" i="30"/>
  <c r="T253" i="30"/>
  <c r="T252" i="30"/>
  <c r="T251" i="30"/>
  <c r="T250" i="30"/>
  <c r="T249" i="30"/>
  <c r="T248" i="30"/>
  <c r="Q307" i="30"/>
  <c r="Q328" i="30"/>
  <c r="T304" i="30"/>
  <c r="Q292" i="30"/>
  <c r="Q285" i="30"/>
  <c r="T282" i="30"/>
  <c r="Q311" i="30"/>
  <c r="Q281" i="30"/>
  <c r="Q280" i="30"/>
  <c r="Q279" i="30"/>
  <c r="Q278" i="30"/>
  <c r="Q277" i="30"/>
  <c r="Q276" i="30"/>
  <c r="Q275" i="30"/>
  <c r="Q274" i="30"/>
  <c r="Q273" i="30"/>
  <c r="Q272" i="30"/>
  <c r="Q271" i="30"/>
  <c r="Q270" i="30"/>
  <c r="Q269" i="30"/>
  <c r="Q268" i="30"/>
  <c r="Q267" i="30"/>
  <c r="Q266" i="30"/>
  <c r="Q265" i="30"/>
  <c r="Q264" i="30"/>
  <c r="Q263" i="30"/>
  <c r="Q262" i="30"/>
  <c r="Q261" i="30"/>
  <c r="Q260" i="30"/>
  <c r="Q259" i="30"/>
  <c r="Q258" i="30"/>
  <c r="Q257" i="30"/>
  <c r="Q256" i="30"/>
  <c r="T327" i="30"/>
  <c r="T315" i="30"/>
  <c r="Q291" i="30"/>
  <c r="Q288" i="30"/>
  <c r="T283" i="30"/>
  <c r="Q254" i="30"/>
  <c r="Q252" i="30"/>
  <c r="Q250" i="30"/>
  <c r="Q248" i="30"/>
  <c r="Q224" i="30"/>
  <c r="Q223" i="30"/>
  <c r="Q222" i="30"/>
  <c r="Q221" i="30"/>
  <c r="Q220" i="30"/>
  <c r="Q219" i="30"/>
  <c r="Q218" i="30"/>
  <c r="T246" i="30"/>
  <c r="Q245" i="30"/>
  <c r="T242" i="30"/>
  <c r="Q241" i="30"/>
  <c r="T238" i="30"/>
  <c r="Q237" i="30"/>
  <c r="T234" i="30"/>
  <c r="Q233" i="30"/>
  <c r="T230" i="30"/>
  <c r="Q229" i="30"/>
  <c r="T226" i="30"/>
  <c r="Q225" i="30"/>
  <c r="T341" i="30"/>
  <c r="Q324" i="30"/>
  <c r="T247" i="30"/>
  <c r="Q246" i="30"/>
  <c r="T243" i="30"/>
  <c r="Q242" i="30"/>
  <c r="T239" i="30"/>
  <c r="Q238" i="30"/>
  <c r="T235" i="30"/>
  <c r="Q234" i="30"/>
  <c r="T231" i="30"/>
  <c r="Q230" i="30"/>
  <c r="T227" i="30"/>
  <c r="Q226" i="30"/>
  <c r="Q282" i="30"/>
  <c r="Q255" i="30"/>
  <c r="Q253" i="30"/>
  <c r="Q251" i="30"/>
  <c r="Q249" i="30"/>
  <c r="Q247" i="30"/>
  <c r="T244" i="30"/>
  <c r="Q243" i="30"/>
  <c r="T240" i="30"/>
  <c r="Q239" i="30"/>
  <c r="T236" i="30"/>
  <c r="Q235" i="30"/>
  <c r="T232" i="30"/>
  <c r="Q231" i="30"/>
  <c r="T228" i="30"/>
  <c r="Q227" i="30"/>
  <c r="T224" i="30"/>
  <c r="T223" i="30"/>
  <c r="T222" i="30"/>
  <c r="T221" i="30"/>
  <c r="T220" i="30"/>
  <c r="T219" i="30"/>
  <c r="T218" i="30"/>
  <c r="T217" i="30"/>
  <c r="T216" i="30"/>
  <c r="T215" i="30"/>
  <c r="T214" i="30"/>
  <c r="Q212" i="30"/>
  <c r="Q208" i="30"/>
  <c r="Q206" i="30"/>
  <c r="Q204" i="30"/>
  <c r="Q202" i="30"/>
  <c r="Q200" i="30"/>
  <c r="Q198" i="30"/>
  <c r="T196" i="30"/>
  <c r="T192" i="30"/>
  <c r="T188" i="30"/>
  <c r="T184" i="30"/>
  <c r="T180" i="30"/>
  <c r="Q244" i="30"/>
  <c r="T237" i="30"/>
  <c r="Q228" i="30"/>
  <c r="T210" i="30"/>
  <c r="T207" i="30"/>
  <c r="T205" i="30"/>
  <c r="T203" i="30"/>
  <c r="T201" i="30"/>
  <c r="T199" i="30"/>
  <c r="Q195" i="30"/>
  <c r="Q191" i="30"/>
  <c r="Q187" i="30"/>
  <c r="Q183"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211" i="30"/>
  <c r="T197" i="30"/>
  <c r="T193" i="30"/>
  <c r="T189" i="30"/>
  <c r="T185" i="30"/>
  <c r="T181" i="30"/>
  <c r="T241" i="30"/>
  <c r="Q232" i="30"/>
  <c r="T225" i="30"/>
  <c r="T213" i="30"/>
  <c r="T209" i="30"/>
  <c r="Q196" i="30"/>
  <c r="Q192" i="30"/>
  <c r="Q188" i="30"/>
  <c r="Q184" i="30"/>
  <c r="Q180" i="30"/>
  <c r="T308" i="30"/>
  <c r="Q210" i="30"/>
  <c r="Q207" i="30"/>
  <c r="Q205" i="30"/>
  <c r="Q203" i="30"/>
  <c r="Q201" i="30"/>
  <c r="Q199" i="30"/>
  <c r="T194" i="30"/>
  <c r="T190" i="30"/>
  <c r="T186" i="30"/>
  <c r="T182" i="30"/>
  <c r="T245" i="30"/>
  <c r="Q236" i="30"/>
  <c r="T229" i="30"/>
  <c r="Q217" i="30"/>
  <c r="Q216" i="30"/>
  <c r="Q215" i="30"/>
  <c r="Q214" i="30"/>
  <c r="T212" i="30"/>
  <c r="T208" i="30"/>
  <c r="T206" i="30"/>
  <c r="T204" i="30"/>
  <c r="T202" i="30"/>
  <c r="T200" i="30"/>
  <c r="T198" i="30"/>
  <c r="Q197" i="30"/>
  <c r="Q193" i="30"/>
  <c r="Q189" i="30"/>
  <c r="Q185" i="30"/>
  <c r="Q181" i="30"/>
  <c r="Q209" i="30"/>
  <c r="T191" i="30"/>
  <c r="Q148" i="30"/>
  <c r="Q144" i="30"/>
  <c r="Q140" i="30"/>
  <c r="Q136" i="30"/>
  <c r="Q240" i="30"/>
  <c r="Q182" i="30"/>
  <c r="T158" i="30"/>
  <c r="T157" i="30"/>
  <c r="T156" i="30"/>
  <c r="T155" i="30"/>
  <c r="T154" i="30"/>
  <c r="T151" i="30"/>
  <c r="T149" i="30"/>
  <c r="T146" i="30"/>
  <c r="T142" i="30"/>
  <c r="T138" i="30"/>
  <c r="Q286" i="30"/>
  <c r="T195" i="30"/>
  <c r="T179" i="30"/>
  <c r="T177" i="30"/>
  <c r="T175" i="30"/>
  <c r="T173" i="30"/>
  <c r="T171" i="30"/>
  <c r="T169" i="30"/>
  <c r="T167" i="30"/>
  <c r="T165" i="30"/>
  <c r="T163" i="30"/>
  <c r="T161" i="30"/>
  <c r="T159" i="30"/>
  <c r="Q145" i="30"/>
  <c r="Q141" i="30"/>
  <c r="Q137" i="30"/>
  <c r="T211" i="30"/>
  <c r="Q186" i="30"/>
  <c r="T153" i="30"/>
  <c r="Q151" i="30"/>
  <c r="Q149" i="30"/>
  <c r="T147" i="30"/>
  <c r="T143" i="30"/>
  <c r="T139" i="30"/>
  <c r="T135" i="30"/>
  <c r="T134" i="30"/>
  <c r="T133" i="30"/>
  <c r="T132" i="30"/>
  <c r="T131" i="30"/>
  <c r="T130" i="30"/>
  <c r="T129" i="30"/>
  <c r="T128" i="30"/>
  <c r="T127" i="30"/>
  <c r="T126" i="30"/>
  <c r="T125" i="30"/>
  <c r="T124" i="30"/>
  <c r="T183" i="30"/>
  <c r="Q146" i="30"/>
  <c r="Q142" i="30"/>
  <c r="Q138" i="30"/>
  <c r="Q190" i="30"/>
  <c r="T152" i="30"/>
  <c r="T150" i="30"/>
  <c r="T148" i="30"/>
  <c r="T144" i="30"/>
  <c r="T140" i="30"/>
  <c r="T136" i="30"/>
  <c r="T187" i="30"/>
  <c r="T178" i="30"/>
  <c r="T170" i="30"/>
  <c r="T162" i="30"/>
  <c r="Q143" i="30"/>
  <c r="Q134" i="30"/>
  <c r="Q132" i="30"/>
  <c r="Q130" i="30"/>
  <c r="Q128" i="30"/>
  <c r="Q126" i="30"/>
  <c r="Q124" i="30"/>
  <c r="Q120" i="30"/>
  <c r="Q116" i="30"/>
  <c r="Q110" i="30"/>
  <c r="T109" i="30"/>
  <c r="T100" i="30"/>
  <c r="T96" i="30"/>
  <c r="T92" i="30"/>
  <c r="T88" i="30"/>
  <c r="T84" i="30"/>
  <c r="Q150" i="30"/>
  <c r="T145" i="30"/>
  <c r="T121" i="30"/>
  <c r="T117" i="30"/>
  <c r="Q99" i="30"/>
  <c r="Q95" i="30"/>
  <c r="Q91" i="30"/>
  <c r="Q87" i="30"/>
  <c r="T176" i="30"/>
  <c r="T168" i="30"/>
  <c r="T160" i="30"/>
  <c r="Q147" i="30"/>
  <c r="Q121" i="30"/>
  <c r="Q117" i="30"/>
  <c r="Q109" i="30"/>
  <c r="Q107" i="30"/>
  <c r="Q105" i="30"/>
  <c r="Q103" i="30"/>
  <c r="T101" i="30"/>
  <c r="T97" i="30"/>
  <c r="T93" i="30"/>
  <c r="T89" i="30"/>
  <c r="T85" i="30"/>
  <c r="Q83" i="30"/>
  <c r="Q82" i="30"/>
  <c r="Q81" i="30"/>
  <c r="Q80" i="30"/>
  <c r="Q79" i="30"/>
  <c r="Q78" i="30"/>
  <c r="Q77" i="30"/>
  <c r="Q76" i="30"/>
  <c r="Q75" i="30"/>
  <c r="Q74" i="30"/>
  <c r="Q73" i="30"/>
  <c r="Q72" i="30"/>
  <c r="Q71" i="30"/>
  <c r="Q70" i="30"/>
  <c r="Q69" i="30"/>
  <c r="Q68" i="30"/>
  <c r="Q67" i="30"/>
  <c r="Q66" i="30"/>
  <c r="Q65" i="30"/>
  <c r="Q64" i="30"/>
  <c r="Q63" i="30"/>
  <c r="Q62" i="30"/>
  <c r="Q194" i="30"/>
  <c r="Q152" i="30"/>
  <c r="T122" i="30"/>
  <c r="T118" i="30"/>
  <c r="T108" i="30"/>
  <c r="T106" i="30"/>
  <c r="T104" i="30"/>
  <c r="Q100" i="30"/>
  <c r="Q96" i="30"/>
  <c r="Q92" i="30"/>
  <c r="Q88" i="30"/>
  <c r="Q84" i="30"/>
  <c r="Q213" i="30"/>
  <c r="T174" i="30"/>
  <c r="T166" i="30"/>
  <c r="Q135" i="30"/>
  <c r="Q133" i="30"/>
  <c r="Q131" i="30"/>
  <c r="Q129" i="30"/>
  <c r="Q127" i="30"/>
  <c r="Q125" i="30"/>
  <c r="Q122" i="30"/>
  <c r="Q118" i="30"/>
  <c r="T102" i="30"/>
  <c r="T98" i="30"/>
  <c r="T94" i="30"/>
  <c r="T90" i="30"/>
  <c r="T86" i="30"/>
  <c r="T137" i="30"/>
  <c r="T123" i="30"/>
  <c r="T119" i="30"/>
  <c r="Q101" i="30"/>
  <c r="Q97" i="30"/>
  <c r="Q93" i="30"/>
  <c r="Q89" i="30"/>
  <c r="Q85" i="30"/>
  <c r="T115" i="30"/>
  <c r="T111" i="30"/>
  <c r="Q108" i="30"/>
  <c r="T91" i="30"/>
  <c r="T60" i="30"/>
  <c r="Q59" i="30"/>
  <c r="T56" i="30"/>
  <c r="Q55" i="30"/>
  <c r="T52" i="30"/>
  <c r="Q51" i="30"/>
  <c r="T48" i="30"/>
  <c r="Q47" i="30"/>
  <c r="T44" i="30"/>
  <c r="Q43" i="30"/>
  <c r="T40" i="30"/>
  <c r="Q39" i="30"/>
  <c r="T34" i="30"/>
  <c r="Q33" i="30"/>
  <c r="S33" i="30" s="1"/>
  <c r="T31" i="30"/>
  <c r="Q30" i="30"/>
  <c r="T24" i="30"/>
  <c r="Q15" i="30"/>
  <c r="Q13" i="30"/>
  <c r="Q11" i="30"/>
  <c r="Q9" i="30"/>
  <c r="S9" i="30" s="1"/>
  <c r="Q7" i="30"/>
  <c r="Q5" i="30"/>
  <c r="Q42" i="30"/>
  <c r="T233" i="30"/>
  <c r="T120" i="30"/>
  <c r="Q115" i="30"/>
  <c r="Q111" i="30"/>
  <c r="T105" i="30"/>
  <c r="Q98" i="30"/>
  <c r="T82" i="30"/>
  <c r="T80" i="30"/>
  <c r="T78" i="30"/>
  <c r="T76" i="30"/>
  <c r="T74" i="30"/>
  <c r="T72" i="30"/>
  <c r="T70" i="30"/>
  <c r="T68" i="30"/>
  <c r="T66" i="30"/>
  <c r="T64" i="30"/>
  <c r="T28" i="30"/>
  <c r="Q27" i="30"/>
  <c r="T25" i="30"/>
  <c r="Q23" i="30"/>
  <c r="T21" i="30"/>
  <c r="T20" i="30"/>
  <c r="T19" i="30"/>
  <c r="T18" i="30"/>
  <c r="T17" i="30"/>
  <c r="T16" i="30"/>
  <c r="T14" i="30"/>
  <c r="T12" i="30"/>
  <c r="T10" i="30"/>
  <c r="T8" i="30"/>
  <c r="T6" i="30"/>
  <c r="T87" i="30"/>
  <c r="T62" i="30"/>
  <c r="Q58" i="30"/>
  <c r="Q50" i="30"/>
  <c r="T47" i="30"/>
  <c r="T172" i="30"/>
  <c r="Q119" i="30"/>
  <c r="T114" i="30"/>
  <c r="T110" i="30"/>
  <c r="T95" i="30"/>
  <c r="T61" i="30"/>
  <c r="Q60" i="30"/>
  <c r="T57" i="30"/>
  <c r="Q56" i="30"/>
  <c r="T53" i="30"/>
  <c r="Q52" i="30"/>
  <c r="T49" i="30"/>
  <c r="Q48" i="30"/>
  <c r="T45" i="30"/>
  <c r="Q44" i="30"/>
  <c r="T41" i="30"/>
  <c r="Q40" i="30"/>
  <c r="T4" i="30"/>
  <c r="Q3" i="30"/>
  <c r="T59" i="30"/>
  <c r="T141" i="30"/>
  <c r="Q114" i="30"/>
  <c r="T107" i="30"/>
  <c r="Q102" i="30"/>
  <c r="Q86" i="30"/>
  <c r="T63" i="30"/>
  <c r="T37" i="30"/>
  <c r="T36" i="30"/>
  <c r="T35" i="30"/>
  <c r="Q34" i="30"/>
  <c r="T32" i="30"/>
  <c r="Q31" i="30"/>
  <c r="T29" i="30"/>
  <c r="T26" i="30"/>
  <c r="Q24" i="30"/>
  <c r="T2" i="30"/>
  <c r="T39" i="30"/>
  <c r="Q35" i="30"/>
  <c r="T164" i="30"/>
  <c r="Q139" i="30"/>
  <c r="Q123" i="30"/>
  <c r="T113" i="30"/>
  <c r="Q104" i="30"/>
  <c r="T99" i="30"/>
  <c r="Q61" i="30"/>
  <c r="T58" i="30"/>
  <c r="Q57" i="30"/>
  <c r="T54" i="30"/>
  <c r="Q53" i="30"/>
  <c r="T50" i="30"/>
  <c r="Q49" i="30"/>
  <c r="T46" i="30"/>
  <c r="Q45" i="30"/>
  <c r="T42" i="30"/>
  <c r="Q41" i="30"/>
  <c r="T38" i="30"/>
  <c r="Q28" i="30"/>
  <c r="Q25" i="30"/>
  <c r="T22" i="30"/>
  <c r="Q21" i="30"/>
  <c r="Q20" i="30"/>
  <c r="Q19" i="30"/>
  <c r="Q18" i="30"/>
  <c r="Q17" i="30"/>
  <c r="Q16" i="30"/>
  <c r="Q14" i="30"/>
  <c r="Q12" i="30"/>
  <c r="Q10" i="30"/>
  <c r="Q8" i="30"/>
  <c r="Q6" i="30"/>
  <c r="Q54" i="30"/>
  <c r="T51" i="30"/>
  <c r="T43" i="30"/>
  <c r="Q37" i="30"/>
  <c r="Q113" i="30"/>
  <c r="Q90" i="30"/>
  <c r="T83" i="30"/>
  <c r="T81" i="30"/>
  <c r="T79" i="30"/>
  <c r="T77" i="30"/>
  <c r="T75" i="30"/>
  <c r="T73" i="30"/>
  <c r="T71" i="30"/>
  <c r="T69" i="30"/>
  <c r="T67" i="30"/>
  <c r="T65" i="30"/>
  <c r="T33" i="30"/>
  <c r="T30" i="30"/>
  <c r="T15" i="30"/>
  <c r="T13" i="30"/>
  <c r="T11" i="30"/>
  <c r="T9" i="30"/>
  <c r="T7" i="30"/>
  <c r="T5" i="30"/>
  <c r="Q4" i="30"/>
  <c r="T112" i="30"/>
  <c r="Q106" i="30"/>
  <c r="T55" i="30"/>
  <c r="Q46" i="30"/>
  <c r="Q38" i="30"/>
  <c r="Q36" i="30"/>
  <c r="Q32" i="30"/>
  <c r="Q26" i="30"/>
  <c r="U31" i="30"/>
  <c r="X36" i="30"/>
  <c r="U40" i="30"/>
  <c r="U44" i="30"/>
  <c r="U48" i="30"/>
  <c r="U52" i="30"/>
  <c r="U56" i="30"/>
  <c r="U60" i="30"/>
  <c r="Q94" i="30"/>
  <c r="Q112" i="30"/>
  <c r="X189" i="30"/>
  <c r="N3" i="30"/>
  <c r="O3" i="30" s="1"/>
  <c r="P6" i="30"/>
  <c r="P8" i="30"/>
  <c r="P10" i="30"/>
  <c r="P12" i="30"/>
  <c r="P14" i="30"/>
  <c r="P16" i="30"/>
  <c r="P17" i="30"/>
  <c r="P18" i="30"/>
  <c r="P19" i="30"/>
  <c r="P20" i="30"/>
  <c r="P21" i="30"/>
  <c r="M23" i="30"/>
  <c r="P25" i="30"/>
  <c r="M27" i="30"/>
  <c r="P28" i="30"/>
  <c r="N40" i="30"/>
  <c r="P41" i="30"/>
  <c r="N44" i="30"/>
  <c r="P45" i="30"/>
  <c r="N48" i="30"/>
  <c r="P49" i="30"/>
  <c r="N52" i="30"/>
  <c r="P53" i="30"/>
  <c r="N56" i="30"/>
  <c r="P57" i="30"/>
  <c r="N60" i="30"/>
  <c r="P61" i="30"/>
  <c r="P63" i="30"/>
  <c r="M64" i="30"/>
  <c r="N97" i="30"/>
  <c r="P104" i="30"/>
  <c r="P123" i="30"/>
  <c r="P139" i="30"/>
  <c r="M9" i="30"/>
  <c r="M11" i="30"/>
  <c r="M13" i="30"/>
  <c r="M15" i="30"/>
  <c r="N23" i="30"/>
  <c r="P24" i="30"/>
  <c r="N27" i="30"/>
  <c r="M30" i="30"/>
  <c r="P31" i="30"/>
  <c r="M33" i="30"/>
  <c r="P34" i="30"/>
  <c r="M39" i="30"/>
  <c r="M43" i="30"/>
  <c r="M47" i="30"/>
  <c r="M51" i="30"/>
  <c r="M55" i="30"/>
  <c r="M59" i="30"/>
  <c r="M88" i="30"/>
  <c r="P97" i="30"/>
  <c r="M199" i="30"/>
  <c r="N5" i="30"/>
  <c r="N7" i="30"/>
  <c r="N9" i="30"/>
  <c r="N11" i="30"/>
  <c r="N13" i="30"/>
  <c r="N15" i="30"/>
  <c r="M22" i="30"/>
  <c r="N30" i="30"/>
  <c r="N33" i="30"/>
  <c r="N39" i="30"/>
  <c r="P40" i="30"/>
  <c r="N43" i="30"/>
  <c r="P44" i="30"/>
  <c r="N47" i="30"/>
  <c r="P48" i="30"/>
  <c r="N51" i="30"/>
  <c r="P52" i="30"/>
  <c r="N55" i="30"/>
  <c r="P56" i="30"/>
  <c r="N59" i="30"/>
  <c r="P60" i="30"/>
  <c r="M62" i="30"/>
  <c r="P64" i="30"/>
  <c r="N93" i="30"/>
  <c r="P119" i="30"/>
  <c r="M2" i="30"/>
  <c r="N22" i="30"/>
  <c r="P23" i="30"/>
  <c r="M26" i="30"/>
  <c r="P27" i="30"/>
  <c r="M29" i="30"/>
  <c r="M32" i="30"/>
  <c r="M35" i="30"/>
  <c r="M36" i="30"/>
  <c r="M37" i="30"/>
  <c r="M38" i="30"/>
  <c r="M42" i="30"/>
  <c r="M46" i="30"/>
  <c r="M50" i="30"/>
  <c r="M54" i="30"/>
  <c r="M58" i="30"/>
  <c r="N62" i="30"/>
  <c r="M66" i="30"/>
  <c r="M68" i="30"/>
  <c r="M70" i="30"/>
  <c r="M72" i="30"/>
  <c r="M74" i="30"/>
  <c r="M76" i="30"/>
  <c r="M78" i="30"/>
  <c r="M80" i="30"/>
  <c r="M82" i="30"/>
  <c r="M84" i="30"/>
  <c r="P93" i="30"/>
  <c r="M100" i="30"/>
  <c r="M151" i="30"/>
  <c r="N2" i="30"/>
  <c r="M4" i="30"/>
  <c r="O4" i="30" s="1"/>
  <c r="P5" i="30"/>
  <c r="P7" i="30"/>
  <c r="P9" i="30"/>
  <c r="P11" i="30"/>
  <c r="P13" i="30"/>
  <c r="P15" i="30"/>
  <c r="N26" i="30"/>
  <c r="N29" i="30"/>
  <c r="P30" i="30"/>
  <c r="N32" i="30"/>
  <c r="P33" i="30"/>
  <c r="N35" i="30"/>
  <c r="N36" i="30"/>
  <c r="N37" i="30"/>
  <c r="N38" i="30"/>
  <c r="P39" i="30"/>
  <c r="N42" i="30"/>
  <c r="P43" i="30"/>
  <c r="N46" i="30"/>
  <c r="P47" i="30"/>
  <c r="N50" i="30"/>
  <c r="P51" i="30"/>
  <c r="N54" i="30"/>
  <c r="P55" i="30"/>
  <c r="N58" i="30"/>
  <c r="P59" i="30"/>
  <c r="N359" i="30"/>
  <c r="N358" i="30"/>
  <c r="N384" i="30"/>
  <c r="N380" i="30"/>
  <c r="N376" i="30"/>
  <c r="N372" i="30"/>
  <c r="N364" i="30"/>
  <c r="N360" i="30"/>
  <c r="N401" i="30"/>
  <c r="N399" i="30"/>
  <c r="N397" i="30"/>
  <c r="N395" i="30"/>
  <c r="N393" i="30"/>
  <c r="N391" i="30"/>
  <c r="N389" i="30"/>
  <c r="N387" i="30"/>
  <c r="N369" i="30"/>
  <c r="N367" i="30"/>
  <c r="N385" i="30"/>
  <c r="N379" i="30"/>
  <c r="N375" i="30"/>
  <c r="N371" i="30"/>
  <c r="N365" i="30"/>
  <c r="N361" i="30"/>
  <c r="N378" i="30"/>
  <c r="N374" i="30"/>
  <c r="N362" i="30"/>
  <c r="N400" i="30"/>
  <c r="N392" i="30"/>
  <c r="N368" i="30"/>
  <c r="N377" i="30"/>
  <c r="N363" i="30"/>
  <c r="N338" i="30"/>
  <c r="N337" i="30"/>
  <c r="N336" i="30"/>
  <c r="N335" i="30"/>
  <c r="N334" i="30"/>
  <c r="N333" i="30"/>
  <c r="N332" i="30"/>
  <c r="N331" i="30"/>
  <c r="N330" i="30"/>
  <c r="N329" i="30"/>
  <c r="N328" i="30"/>
  <c r="N327" i="30"/>
  <c r="N326" i="30"/>
  <c r="N325" i="30"/>
  <c r="N324" i="30"/>
  <c r="N323" i="30"/>
  <c r="N322" i="30"/>
  <c r="N321" i="30"/>
  <c r="N320" i="30"/>
  <c r="N319" i="30"/>
  <c r="N318" i="30"/>
  <c r="N317" i="30"/>
  <c r="N316" i="30"/>
  <c r="N315" i="30"/>
  <c r="N314" i="30"/>
  <c r="N313" i="30"/>
  <c r="N312" i="30"/>
  <c r="N311" i="30"/>
  <c r="N310" i="30"/>
  <c r="N309" i="30"/>
  <c r="N308" i="30"/>
  <c r="N307" i="30"/>
  <c r="N306" i="30"/>
  <c r="N305" i="30"/>
  <c r="N304" i="30"/>
  <c r="N303" i="30"/>
  <c r="N398" i="30"/>
  <c r="N390" i="30"/>
  <c r="N370" i="30"/>
  <c r="N357" i="30"/>
  <c r="N356" i="30"/>
  <c r="N355" i="30"/>
  <c r="N354" i="30"/>
  <c r="N353" i="30"/>
  <c r="N352" i="30"/>
  <c r="N351" i="30"/>
  <c r="N350" i="30"/>
  <c r="N383" i="30"/>
  <c r="N373" i="30"/>
  <c r="N349" i="30"/>
  <c r="N347" i="30"/>
  <c r="N345" i="30"/>
  <c r="N343" i="30"/>
  <c r="N341" i="30"/>
  <c r="N339" i="30"/>
  <c r="N396" i="30"/>
  <c r="N388" i="30"/>
  <c r="N382" i="30"/>
  <c r="N394" i="30"/>
  <c r="N302" i="30"/>
  <c r="N301" i="30"/>
  <c r="N300" i="30"/>
  <c r="N346" i="30"/>
  <c r="N386" i="30"/>
  <c r="N348" i="30"/>
  <c r="N340" i="30"/>
  <c r="N381" i="30"/>
  <c r="N342" i="30"/>
  <c r="N281" i="30"/>
  <c r="N280" i="30"/>
  <c r="N279" i="30"/>
  <c r="N278" i="30"/>
  <c r="N277" i="30"/>
  <c r="N276" i="30"/>
  <c r="N275" i="30"/>
  <c r="N274" i="30"/>
  <c r="N273" i="30"/>
  <c r="N272" i="30"/>
  <c r="N271" i="30"/>
  <c r="N270" i="30"/>
  <c r="N269" i="30"/>
  <c r="N268" i="30"/>
  <c r="N267" i="30"/>
  <c r="N266" i="30"/>
  <c r="N265" i="30"/>
  <c r="N264" i="30"/>
  <c r="N263" i="30"/>
  <c r="N262" i="30"/>
  <c r="N261" i="30"/>
  <c r="N260" i="30"/>
  <c r="N291" i="30"/>
  <c r="N288" i="30"/>
  <c r="N286" i="30"/>
  <c r="N282" i="30"/>
  <c r="N366" i="30"/>
  <c r="N299" i="30"/>
  <c r="N298" i="30"/>
  <c r="N297" i="30"/>
  <c r="N296" i="30"/>
  <c r="N295" i="30"/>
  <c r="N294" i="30"/>
  <c r="N290" i="30"/>
  <c r="N283" i="30"/>
  <c r="N344" i="30"/>
  <c r="N293" i="30"/>
  <c r="N289" i="30"/>
  <c r="N287" i="30"/>
  <c r="N284" i="30"/>
  <c r="N258" i="30"/>
  <c r="N247" i="30"/>
  <c r="N243" i="30"/>
  <c r="N239" i="30"/>
  <c r="N235" i="30"/>
  <c r="N231" i="30"/>
  <c r="N227" i="30"/>
  <c r="N257" i="30"/>
  <c r="N244" i="30"/>
  <c r="N240" i="30"/>
  <c r="N236" i="30"/>
  <c r="N232" i="30"/>
  <c r="N228" i="30"/>
  <c r="N285" i="30"/>
  <c r="N254" i="30"/>
  <c r="N252" i="30"/>
  <c r="N250" i="30"/>
  <c r="N248" i="30"/>
  <c r="N224" i="30"/>
  <c r="N223" i="30"/>
  <c r="N222" i="30"/>
  <c r="N221" i="30"/>
  <c r="N220" i="30"/>
  <c r="N219" i="30"/>
  <c r="N218" i="30"/>
  <c r="N217" i="30"/>
  <c r="N216" i="30"/>
  <c r="N215" i="30"/>
  <c r="N214" i="30"/>
  <c r="N213" i="30"/>
  <c r="N212" i="30"/>
  <c r="N211" i="30"/>
  <c r="N210" i="30"/>
  <c r="N209" i="30"/>
  <c r="N208" i="30"/>
  <c r="N207" i="30"/>
  <c r="N206" i="30"/>
  <c r="N205" i="30"/>
  <c r="N204" i="30"/>
  <c r="N203" i="30"/>
  <c r="N202" i="30"/>
  <c r="N201" i="30"/>
  <c r="N200" i="30"/>
  <c r="N199" i="30"/>
  <c r="N198" i="30"/>
  <c r="N256" i="30"/>
  <c r="N245" i="30"/>
  <c r="N241" i="30"/>
  <c r="N237" i="30"/>
  <c r="N233" i="30"/>
  <c r="N229" i="30"/>
  <c r="N225" i="30"/>
  <c r="N242" i="30"/>
  <c r="N226" i="30"/>
  <c r="N249" i="30"/>
  <c r="N194" i="30"/>
  <c r="N190" i="30"/>
  <c r="N186" i="30"/>
  <c r="N182" i="30"/>
  <c r="N246" i="30"/>
  <c r="N230" i="30"/>
  <c r="N292" i="30"/>
  <c r="N251" i="30"/>
  <c r="N195" i="30"/>
  <c r="N191" i="30"/>
  <c r="N187" i="30"/>
  <c r="N183" i="30"/>
  <c r="N259" i="30"/>
  <c r="N234" i="30"/>
  <c r="N179" i="30"/>
  <c r="N178" i="30"/>
  <c r="N177" i="30"/>
  <c r="N176" i="30"/>
  <c r="N175" i="30"/>
  <c r="N174" i="30"/>
  <c r="N173" i="30"/>
  <c r="N172" i="30"/>
  <c r="N171" i="30"/>
  <c r="N170" i="30"/>
  <c r="N169" i="30"/>
  <c r="N168" i="30"/>
  <c r="N167" i="30"/>
  <c r="N166" i="30"/>
  <c r="N165" i="30"/>
  <c r="N164" i="30"/>
  <c r="N163" i="30"/>
  <c r="N162" i="30"/>
  <c r="N161" i="30"/>
  <c r="N160" i="30"/>
  <c r="N253" i="30"/>
  <c r="N196" i="30"/>
  <c r="N192" i="30"/>
  <c r="N188" i="30"/>
  <c r="N184" i="30"/>
  <c r="N180" i="30"/>
  <c r="N147" i="30"/>
  <c r="N143" i="30"/>
  <c r="N139" i="30"/>
  <c r="N189" i="30"/>
  <c r="N152" i="30"/>
  <c r="N150" i="30"/>
  <c r="N135" i="30"/>
  <c r="N134" i="30"/>
  <c r="N133" i="30"/>
  <c r="N132" i="30"/>
  <c r="N131" i="30"/>
  <c r="N130" i="30"/>
  <c r="N129" i="30"/>
  <c r="N128" i="30"/>
  <c r="N127" i="30"/>
  <c r="N126" i="30"/>
  <c r="N125" i="30"/>
  <c r="N124" i="30"/>
  <c r="N123" i="30"/>
  <c r="N122" i="30"/>
  <c r="N121" i="30"/>
  <c r="N120" i="30"/>
  <c r="N119" i="30"/>
  <c r="N118" i="30"/>
  <c r="N117" i="30"/>
  <c r="N116" i="30"/>
  <c r="N115" i="30"/>
  <c r="N114" i="30"/>
  <c r="N113" i="30"/>
  <c r="N112" i="30"/>
  <c r="N111" i="30"/>
  <c r="N110" i="30"/>
  <c r="N109" i="30"/>
  <c r="N108" i="30"/>
  <c r="N107" i="30"/>
  <c r="N106" i="30"/>
  <c r="N105" i="30"/>
  <c r="N104" i="30"/>
  <c r="N103" i="30"/>
  <c r="N238" i="30"/>
  <c r="N148" i="30"/>
  <c r="N144" i="30"/>
  <c r="N140" i="30"/>
  <c r="N136" i="30"/>
  <c r="N193" i="30"/>
  <c r="N159" i="30"/>
  <c r="N158" i="30"/>
  <c r="N157" i="30"/>
  <c r="N156" i="30"/>
  <c r="N155" i="30"/>
  <c r="N154" i="30"/>
  <c r="N145" i="30"/>
  <c r="N141" i="30"/>
  <c r="N137" i="30"/>
  <c r="N255" i="30"/>
  <c r="N197" i="30"/>
  <c r="N181" i="30"/>
  <c r="N151" i="30"/>
  <c r="N149" i="30"/>
  <c r="N153" i="30"/>
  <c r="N102" i="30"/>
  <c r="N98" i="30"/>
  <c r="N94" i="30"/>
  <c r="N90" i="30"/>
  <c r="N86" i="30"/>
  <c r="N138" i="30"/>
  <c r="N185" i="30"/>
  <c r="N99" i="30"/>
  <c r="N95" i="30"/>
  <c r="N91" i="30"/>
  <c r="N87" i="30"/>
  <c r="N142" i="30"/>
  <c r="N100" i="30"/>
  <c r="N96" i="30"/>
  <c r="N92" i="30"/>
  <c r="O92" i="30" s="1"/>
  <c r="N88" i="30"/>
  <c r="N84" i="30"/>
  <c r="N83" i="30"/>
  <c r="N82" i="30"/>
  <c r="N81" i="30"/>
  <c r="N80" i="30"/>
  <c r="N79" i="30"/>
  <c r="N78" i="30"/>
  <c r="N77" i="30"/>
  <c r="N76" i="30"/>
  <c r="N75" i="30"/>
  <c r="O75" i="30" s="1"/>
  <c r="N74" i="30"/>
  <c r="N73" i="30"/>
  <c r="N72" i="30"/>
  <c r="N71" i="30"/>
  <c r="N70" i="30"/>
  <c r="N69" i="30"/>
  <c r="N68" i="30"/>
  <c r="N67" i="30"/>
  <c r="N66" i="30"/>
  <c r="N65" i="30"/>
  <c r="N64" i="30"/>
  <c r="N63" i="30"/>
  <c r="P401" i="30"/>
  <c r="P400" i="30"/>
  <c r="P399" i="30"/>
  <c r="P398" i="30"/>
  <c r="P397" i="30"/>
  <c r="P396" i="30"/>
  <c r="P395" i="30"/>
  <c r="P394" i="30"/>
  <c r="P393" i="30"/>
  <c r="P392" i="30"/>
  <c r="P391" i="30"/>
  <c r="P390" i="30"/>
  <c r="P389" i="30"/>
  <c r="P388" i="30"/>
  <c r="P387" i="30"/>
  <c r="P386" i="30"/>
  <c r="P384" i="30"/>
  <c r="M383" i="30"/>
  <c r="M382" i="30"/>
  <c r="M381" i="30"/>
  <c r="P380" i="30"/>
  <c r="M377" i="30"/>
  <c r="P376" i="30"/>
  <c r="M373" i="30"/>
  <c r="P372" i="30"/>
  <c r="P364" i="30"/>
  <c r="M363" i="30"/>
  <c r="P360" i="30"/>
  <c r="P369" i="30"/>
  <c r="P367" i="30"/>
  <c r="M359" i="30"/>
  <c r="M358" i="30"/>
  <c r="M357" i="30"/>
  <c r="M356" i="30"/>
  <c r="M355" i="30"/>
  <c r="M354" i="30"/>
  <c r="M353" i="30"/>
  <c r="M352" i="30"/>
  <c r="M351" i="30"/>
  <c r="M350" i="30"/>
  <c r="M349" i="30"/>
  <c r="M348" i="30"/>
  <c r="M347" i="30"/>
  <c r="M346" i="30"/>
  <c r="M345" i="30"/>
  <c r="M344" i="30"/>
  <c r="M343" i="30"/>
  <c r="M342" i="30"/>
  <c r="M341" i="30"/>
  <c r="M340" i="30"/>
  <c r="M339" i="30"/>
  <c r="P385" i="30"/>
  <c r="M384" i="30"/>
  <c r="M380" i="30"/>
  <c r="P379" i="30"/>
  <c r="M376" i="30"/>
  <c r="P375" i="30"/>
  <c r="M372" i="30"/>
  <c r="P371" i="30"/>
  <c r="P365" i="30"/>
  <c r="M364" i="30"/>
  <c r="P361" i="30"/>
  <c r="M360" i="30"/>
  <c r="M401" i="30"/>
  <c r="M399" i="30"/>
  <c r="M397" i="30"/>
  <c r="M395" i="30"/>
  <c r="M393" i="30"/>
  <c r="M391" i="30"/>
  <c r="M389" i="30"/>
  <c r="M387" i="30"/>
  <c r="M369" i="30"/>
  <c r="M367" i="30"/>
  <c r="M385" i="30"/>
  <c r="M379" i="30"/>
  <c r="P378" i="30"/>
  <c r="M375" i="30"/>
  <c r="P374" i="30"/>
  <c r="M371" i="30"/>
  <c r="M365" i="30"/>
  <c r="P362" i="30"/>
  <c r="M361" i="30"/>
  <c r="P370" i="30"/>
  <c r="P368" i="30"/>
  <c r="P366" i="30"/>
  <c r="P377" i="30"/>
  <c r="M374" i="30"/>
  <c r="P363" i="30"/>
  <c r="P357" i="30"/>
  <c r="P356" i="30"/>
  <c r="P355" i="30"/>
  <c r="P354" i="30"/>
  <c r="P353" i="30"/>
  <c r="P352" i="30"/>
  <c r="P351" i="30"/>
  <c r="P350" i="30"/>
  <c r="M400" i="30"/>
  <c r="M392" i="30"/>
  <c r="M368" i="30"/>
  <c r="P349" i="30"/>
  <c r="P347" i="30"/>
  <c r="P345" i="30"/>
  <c r="P343" i="30"/>
  <c r="P341" i="30"/>
  <c r="P339" i="30"/>
  <c r="P383" i="30"/>
  <c r="P373" i="30"/>
  <c r="P358" i="30"/>
  <c r="M338" i="30"/>
  <c r="M337" i="30"/>
  <c r="M336" i="30"/>
  <c r="M335" i="30"/>
  <c r="M334" i="30"/>
  <c r="M333" i="30"/>
  <c r="M332" i="30"/>
  <c r="M331" i="30"/>
  <c r="M330" i="30"/>
  <c r="M329" i="30"/>
  <c r="M328" i="30"/>
  <c r="M327" i="30"/>
  <c r="M326" i="30"/>
  <c r="M325" i="30"/>
  <c r="M324" i="30"/>
  <c r="M323" i="30"/>
  <c r="M322" i="30"/>
  <c r="M321" i="30"/>
  <c r="M320" i="30"/>
  <c r="M319" i="30"/>
  <c r="M318" i="30"/>
  <c r="M317" i="30"/>
  <c r="M316" i="30"/>
  <c r="M315" i="30"/>
  <c r="M398" i="30"/>
  <c r="M390" i="30"/>
  <c r="M370" i="30"/>
  <c r="P382" i="30"/>
  <c r="M362" i="30"/>
  <c r="M396" i="30"/>
  <c r="M388" i="30"/>
  <c r="P348" i="30"/>
  <c r="P346" i="30"/>
  <c r="P344" i="30"/>
  <c r="P342" i="30"/>
  <c r="P340" i="30"/>
  <c r="M314" i="30"/>
  <c r="P311" i="30"/>
  <c r="M310" i="30"/>
  <c r="P307" i="30"/>
  <c r="M306" i="30"/>
  <c r="P303" i="30"/>
  <c r="M394" i="30"/>
  <c r="P338" i="30"/>
  <c r="P327" i="30"/>
  <c r="P323" i="30"/>
  <c r="M302" i="30"/>
  <c r="M301" i="30"/>
  <c r="M300" i="30"/>
  <c r="P319" i="30"/>
  <c r="P317" i="30"/>
  <c r="P315" i="30"/>
  <c r="P312" i="30"/>
  <c r="M311" i="30"/>
  <c r="P308" i="30"/>
  <c r="M307" i="30"/>
  <c r="P304" i="30"/>
  <c r="M303" i="30"/>
  <c r="M386" i="30"/>
  <c r="P336" i="30"/>
  <c r="P335" i="30"/>
  <c r="P334" i="30"/>
  <c r="P333" i="30"/>
  <c r="P332" i="30"/>
  <c r="P331" i="30"/>
  <c r="P330" i="30"/>
  <c r="P326" i="30"/>
  <c r="P322" i="30"/>
  <c r="P381" i="30"/>
  <c r="P359" i="30"/>
  <c r="P313" i="30"/>
  <c r="M312" i="30"/>
  <c r="P309" i="30"/>
  <c r="M308" i="30"/>
  <c r="P305" i="30"/>
  <c r="M304" i="30"/>
  <c r="P337" i="30"/>
  <c r="P329" i="30"/>
  <c r="P325" i="30"/>
  <c r="P321" i="30"/>
  <c r="M378" i="30"/>
  <c r="P310" i="30"/>
  <c r="P301" i="30"/>
  <c r="P299" i="30"/>
  <c r="P298" i="30"/>
  <c r="P297" i="30"/>
  <c r="P296" i="30"/>
  <c r="P295" i="30"/>
  <c r="M292" i="30"/>
  <c r="M285" i="30"/>
  <c r="P320" i="30"/>
  <c r="P294" i="30"/>
  <c r="P290" i="30"/>
  <c r="P283" i="30"/>
  <c r="M281" i="30"/>
  <c r="M280" i="30"/>
  <c r="M279" i="30"/>
  <c r="M278" i="30"/>
  <c r="M277" i="30"/>
  <c r="M276" i="30"/>
  <c r="M275" i="30"/>
  <c r="M274" i="30"/>
  <c r="M273" i="30"/>
  <c r="M272" i="30"/>
  <c r="M271" i="30"/>
  <c r="M270" i="30"/>
  <c r="M269" i="30"/>
  <c r="M268" i="30"/>
  <c r="M267" i="30"/>
  <c r="M266" i="30"/>
  <c r="M265" i="30"/>
  <c r="M264" i="30"/>
  <c r="M263" i="30"/>
  <c r="P314" i="30"/>
  <c r="M305" i="30"/>
  <c r="M291" i="30"/>
  <c r="M288" i="30"/>
  <c r="M286" i="30"/>
  <c r="M282" i="30"/>
  <c r="M366" i="30"/>
  <c r="M299" i="30"/>
  <c r="M298" i="30"/>
  <c r="M297" i="30"/>
  <c r="M296" i="30"/>
  <c r="M295" i="30"/>
  <c r="P293" i="30"/>
  <c r="P289" i="30"/>
  <c r="P287" i="30"/>
  <c r="P284" i="30"/>
  <c r="P316" i="30"/>
  <c r="M309" i="30"/>
  <c r="P302" i="30"/>
  <c r="P300" i="30"/>
  <c r="M294" i="30"/>
  <c r="M290" i="30"/>
  <c r="M283" i="30"/>
  <c r="P328" i="30"/>
  <c r="P292" i="30"/>
  <c r="P285" i="30"/>
  <c r="P306" i="30"/>
  <c r="P281" i="30"/>
  <c r="P279" i="30"/>
  <c r="P277" i="30"/>
  <c r="P275" i="30"/>
  <c r="P273" i="30"/>
  <c r="P271" i="30"/>
  <c r="P269" i="30"/>
  <c r="P267" i="30"/>
  <c r="P265" i="30"/>
  <c r="P263" i="30"/>
  <c r="P257" i="30"/>
  <c r="M255" i="30"/>
  <c r="M253" i="30"/>
  <c r="M251" i="30"/>
  <c r="M249" i="30"/>
  <c r="P244" i="30"/>
  <c r="P240" i="30"/>
  <c r="P236" i="30"/>
  <c r="P232" i="30"/>
  <c r="P228" i="30"/>
  <c r="P291" i="30"/>
  <c r="P288" i="30"/>
  <c r="M258" i="30"/>
  <c r="P254" i="30"/>
  <c r="P252" i="30"/>
  <c r="P250" i="30"/>
  <c r="P248" i="30"/>
  <c r="M247" i="30"/>
  <c r="M243" i="30"/>
  <c r="M239" i="30"/>
  <c r="M235" i="30"/>
  <c r="M231" i="30"/>
  <c r="M227" i="30"/>
  <c r="P224" i="30"/>
  <c r="P223" i="30"/>
  <c r="P222" i="30"/>
  <c r="P221" i="30"/>
  <c r="P220" i="30"/>
  <c r="P219" i="30"/>
  <c r="P218" i="30"/>
  <c r="M313" i="30"/>
  <c r="P256" i="30"/>
  <c r="P245" i="30"/>
  <c r="P241" i="30"/>
  <c r="P237" i="30"/>
  <c r="P233" i="30"/>
  <c r="P229" i="30"/>
  <c r="P225" i="30"/>
  <c r="P324" i="30"/>
  <c r="M257" i="30"/>
  <c r="M244" i="30"/>
  <c r="M240" i="30"/>
  <c r="M236" i="30"/>
  <c r="M232" i="30"/>
  <c r="M228" i="30"/>
  <c r="M293" i="30"/>
  <c r="M287" i="30"/>
  <c r="P280" i="30"/>
  <c r="P278" i="30"/>
  <c r="P276" i="30"/>
  <c r="P274" i="30"/>
  <c r="P272" i="30"/>
  <c r="P270" i="30"/>
  <c r="P268" i="30"/>
  <c r="P266" i="30"/>
  <c r="P264" i="30"/>
  <c r="P262" i="30"/>
  <c r="P261" i="30"/>
  <c r="P260" i="30"/>
  <c r="P259" i="30"/>
  <c r="M254" i="30"/>
  <c r="M252" i="30"/>
  <c r="M250" i="30"/>
  <c r="M248" i="30"/>
  <c r="P246" i="30"/>
  <c r="P242" i="30"/>
  <c r="P238" i="30"/>
  <c r="P234" i="30"/>
  <c r="P230" i="30"/>
  <c r="P226" i="30"/>
  <c r="M224" i="30"/>
  <c r="M223" i="30"/>
  <c r="M222" i="30"/>
  <c r="M221" i="30"/>
  <c r="M220" i="30"/>
  <c r="M219" i="30"/>
  <c r="M218" i="30"/>
  <c r="M217" i="30"/>
  <c r="M216" i="30"/>
  <c r="M215" i="30"/>
  <c r="M214" i="30"/>
  <c r="M213" i="30"/>
  <c r="M212" i="30"/>
  <c r="M211" i="30"/>
  <c r="M210" i="30"/>
  <c r="M209" i="30"/>
  <c r="P282" i="30"/>
  <c r="M256" i="30"/>
  <c r="P255" i="30"/>
  <c r="P253" i="30"/>
  <c r="P251" i="30"/>
  <c r="P249" i="30"/>
  <c r="M245" i="30"/>
  <c r="M241" i="30"/>
  <c r="M237" i="30"/>
  <c r="M233" i="30"/>
  <c r="M229" i="30"/>
  <c r="M225" i="30"/>
  <c r="M284" i="30"/>
  <c r="M261" i="30"/>
  <c r="P235" i="30"/>
  <c r="M197" i="30"/>
  <c r="P194" i="30"/>
  <c r="M193" i="30"/>
  <c r="P190" i="30"/>
  <c r="M189" i="30"/>
  <c r="P186" i="30"/>
  <c r="M185" i="30"/>
  <c r="P182" i="30"/>
  <c r="M181" i="30"/>
  <c r="M242" i="30"/>
  <c r="M226" i="30"/>
  <c r="P212" i="30"/>
  <c r="P208" i="30"/>
  <c r="P206" i="30"/>
  <c r="P204" i="30"/>
  <c r="P202" i="30"/>
  <c r="P200" i="30"/>
  <c r="P198" i="30"/>
  <c r="P318" i="30"/>
  <c r="M260" i="30"/>
  <c r="P239" i="30"/>
  <c r="M208" i="30"/>
  <c r="M206" i="30"/>
  <c r="M204" i="30"/>
  <c r="M202" i="30"/>
  <c r="M200" i="30"/>
  <c r="M198" i="30"/>
  <c r="P195" i="30"/>
  <c r="M194" i="30"/>
  <c r="P191" i="30"/>
  <c r="M190" i="30"/>
  <c r="P187" i="30"/>
  <c r="M186" i="30"/>
  <c r="P183" i="30"/>
  <c r="M182" i="30"/>
  <c r="P179" i="30"/>
  <c r="P178" i="30"/>
  <c r="P177" i="30"/>
  <c r="P176" i="30"/>
  <c r="P175" i="30"/>
  <c r="P174" i="30"/>
  <c r="P173" i="30"/>
  <c r="P172" i="30"/>
  <c r="P171" i="30"/>
  <c r="P170" i="30"/>
  <c r="P169" i="30"/>
  <c r="P168" i="30"/>
  <c r="P167" i="30"/>
  <c r="P166" i="30"/>
  <c r="P165" i="30"/>
  <c r="P164" i="30"/>
  <c r="P163" i="30"/>
  <c r="P162" i="30"/>
  <c r="P161" i="30"/>
  <c r="P160" i="30"/>
  <c r="P159" i="30"/>
  <c r="M246" i="30"/>
  <c r="M230" i="30"/>
  <c r="P211" i="30"/>
  <c r="M289" i="30"/>
  <c r="P243" i="30"/>
  <c r="P227" i="30"/>
  <c r="P196" i="30"/>
  <c r="M195" i="30"/>
  <c r="P192" i="30"/>
  <c r="M191" i="30"/>
  <c r="P188" i="30"/>
  <c r="M187" i="30"/>
  <c r="P184" i="30"/>
  <c r="M183" i="30"/>
  <c r="P180" i="30"/>
  <c r="M259" i="30"/>
  <c r="M234" i="30"/>
  <c r="P210" i="30"/>
  <c r="P207" i="30"/>
  <c r="P205" i="30"/>
  <c r="P203" i="30"/>
  <c r="P201" i="30"/>
  <c r="P199" i="30"/>
  <c r="M179" i="30"/>
  <c r="M178" i="30"/>
  <c r="M177" i="30"/>
  <c r="M176" i="30"/>
  <c r="M175" i="30"/>
  <c r="M174" i="30"/>
  <c r="M173" i="30"/>
  <c r="M172" i="30"/>
  <c r="M171" i="30"/>
  <c r="M170" i="30"/>
  <c r="M169" i="30"/>
  <c r="M168" i="30"/>
  <c r="M167" i="30"/>
  <c r="M166" i="30"/>
  <c r="M165" i="30"/>
  <c r="M164" i="30"/>
  <c r="M163" i="30"/>
  <c r="M162" i="30"/>
  <c r="M161" i="30"/>
  <c r="M160" i="30"/>
  <c r="M159" i="30"/>
  <c r="M158" i="30"/>
  <c r="M157" i="30"/>
  <c r="M156" i="30"/>
  <c r="M155" i="30"/>
  <c r="M262" i="30"/>
  <c r="P231" i="30"/>
  <c r="P216" i="30"/>
  <c r="M201" i="30"/>
  <c r="M196" i="30"/>
  <c r="P189" i="30"/>
  <c r="M180" i="30"/>
  <c r="P152" i="30"/>
  <c r="P150" i="30"/>
  <c r="P209" i="30"/>
  <c r="P148" i="30"/>
  <c r="M147" i="30"/>
  <c r="P144" i="30"/>
  <c r="M143" i="30"/>
  <c r="P140" i="30"/>
  <c r="M139" i="30"/>
  <c r="P136" i="30"/>
  <c r="P258" i="30"/>
  <c r="P247" i="30"/>
  <c r="P215" i="30"/>
  <c r="M203" i="30"/>
  <c r="P193" i="30"/>
  <c r="M184" i="30"/>
  <c r="M152" i="30"/>
  <c r="M150" i="30"/>
  <c r="M135" i="30"/>
  <c r="M134" i="30"/>
  <c r="M133" i="30"/>
  <c r="M132" i="30"/>
  <c r="M131" i="30"/>
  <c r="M130" i="30"/>
  <c r="M129" i="30"/>
  <c r="M128" i="30"/>
  <c r="M127" i="30"/>
  <c r="M126" i="30"/>
  <c r="M125" i="30"/>
  <c r="M124" i="30"/>
  <c r="M123" i="30"/>
  <c r="M122" i="30"/>
  <c r="M121" i="30"/>
  <c r="M120" i="30"/>
  <c r="M119" i="30"/>
  <c r="M118" i="30"/>
  <c r="M117" i="30"/>
  <c r="M116" i="30"/>
  <c r="P286" i="30"/>
  <c r="M238" i="30"/>
  <c r="P158" i="30"/>
  <c r="P157" i="30"/>
  <c r="P156" i="30"/>
  <c r="P155" i="30"/>
  <c r="P154" i="30"/>
  <c r="M148" i="30"/>
  <c r="P145" i="30"/>
  <c r="M144" i="30"/>
  <c r="P141" i="30"/>
  <c r="M140" i="30"/>
  <c r="P137" i="30"/>
  <c r="M136" i="30"/>
  <c r="P214" i="30"/>
  <c r="M205" i="30"/>
  <c r="P197" i="30"/>
  <c r="M188" i="30"/>
  <c r="P181" i="30"/>
  <c r="P151" i="30"/>
  <c r="P149" i="30"/>
  <c r="M154" i="30"/>
  <c r="P153" i="30"/>
  <c r="P146" i="30"/>
  <c r="M145" i="30"/>
  <c r="P142" i="30"/>
  <c r="M141" i="30"/>
  <c r="P138" i="30"/>
  <c r="M137" i="30"/>
  <c r="M207" i="30"/>
  <c r="P115" i="30"/>
  <c r="P114" i="30"/>
  <c r="P113" i="30"/>
  <c r="P112" i="30"/>
  <c r="P111" i="30"/>
  <c r="M108" i="30"/>
  <c r="M106" i="30"/>
  <c r="M104" i="30"/>
  <c r="P102" i="30"/>
  <c r="M101" i="30"/>
  <c r="O101" i="30" s="1"/>
  <c r="P98" i="30"/>
  <c r="M97" i="30"/>
  <c r="P94" i="30"/>
  <c r="M93" i="30"/>
  <c r="P90" i="30"/>
  <c r="M89" i="30"/>
  <c r="O89" i="30" s="1"/>
  <c r="P86" i="30"/>
  <c r="M85" i="30"/>
  <c r="O85" i="30" s="1"/>
  <c r="M153" i="30"/>
  <c r="P143" i="30"/>
  <c r="P134" i="30"/>
  <c r="P132" i="30"/>
  <c r="P130" i="30"/>
  <c r="P128" i="30"/>
  <c r="P126" i="30"/>
  <c r="P124" i="30"/>
  <c r="P120" i="30"/>
  <c r="P116" i="30"/>
  <c r="M115" i="30"/>
  <c r="M114" i="30"/>
  <c r="M113" i="30"/>
  <c r="M112" i="30"/>
  <c r="M111" i="30"/>
  <c r="P110" i="30"/>
  <c r="P217" i="30"/>
  <c r="P185" i="30"/>
  <c r="M110" i="30"/>
  <c r="M102" i="30"/>
  <c r="P99" i="30"/>
  <c r="M98" i="30"/>
  <c r="P95" i="30"/>
  <c r="M94" i="30"/>
  <c r="P91" i="30"/>
  <c r="M90" i="30"/>
  <c r="P87" i="30"/>
  <c r="M86" i="30"/>
  <c r="P147" i="30"/>
  <c r="M138" i="30"/>
  <c r="P121" i="30"/>
  <c r="P117" i="30"/>
  <c r="P109" i="30"/>
  <c r="P107" i="30"/>
  <c r="P105" i="30"/>
  <c r="P103" i="30"/>
  <c r="P83" i="30"/>
  <c r="P82" i="30"/>
  <c r="P81" i="30"/>
  <c r="P80" i="30"/>
  <c r="P79" i="30"/>
  <c r="P78" i="30"/>
  <c r="P77" i="30"/>
  <c r="P76" i="30"/>
  <c r="P75" i="30"/>
  <c r="P74" i="30"/>
  <c r="P73" i="30"/>
  <c r="P72" i="30"/>
  <c r="P71" i="30"/>
  <c r="P70" i="30"/>
  <c r="P69" i="30"/>
  <c r="P68" i="30"/>
  <c r="P67" i="30"/>
  <c r="P66" i="30"/>
  <c r="P65" i="30"/>
  <c r="M192" i="30"/>
  <c r="M149" i="30"/>
  <c r="M109" i="30"/>
  <c r="M107" i="30"/>
  <c r="M105" i="30"/>
  <c r="M103" i="30"/>
  <c r="P100" i="30"/>
  <c r="M99" i="30"/>
  <c r="P96" i="30"/>
  <c r="M95" i="30"/>
  <c r="P92" i="30"/>
  <c r="M91" i="30"/>
  <c r="P88" i="30"/>
  <c r="M87" i="30"/>
  <c r="P84" i="30"/>
  <c r="P213" i="30"/>
  <c r="M142" i="30"/>
  <c r="P135" i="30"/>
  <c r="P133" i="30"/>
  <c r="P131" i="30"/>
  <c r="P129" i="30"/>
  <c r="P127" i="30"/>
  <c r="P125" i="30"/>
  <c r="P122" i="30"/>
  <c r="P118" i="30"/>
  <c r="M10" i="30"/>
  <c r="M12" i="30"/>
  <c r="M14" i="30"/>
  <c r="M16" i="30"/>
  <c r="M17" i="30"/>
  <c r="O17" i="30" s="1"/>
  <c r="M18" i="30"/>
  <c r="O18" i="30" s="1"/>
  <c r="M19" i="30"/>
  <c r="M20" i="30"/>
  <c r="M21" i="30"/>
  <c r="O21" i="30" s="1"/>
  <c r="P22" i="30"/>
  <c r="M25" i="30"/>
  <c r="M28" i="30"/>
  <c r="M41" i="30"/>
  <c r="M45" i="30"/>
  <c r="M49" i="30"/>
  <c r="M53" i="30"/>
  <c r="M57" i="30"/>
  <c r="O57" i="30" s="1"/>
  <c r="M61" i="30"/>
  <c r="O61" i="30" s="1"/>
  <c r="P62" i="30"/>
  <c r="P89" i="30"/>
  <c r="M96" i="30"/>
  <c r="D42" i="11"/>
  <c r="D46" i="11"/>
  <c r="E42" i="11"/>
  <c r="E46" i="11"/>
  <c r="Q7" i="13"/>
  <c r="Q26" i="13"/>
  <c r="Q44" i="13"/>
  <c r="Q9" i="13"/>
  <c r="Q11" i="13"/>
  <c r="R13" i="13"/>
  <c r="E7" i="13"/>
  <c r="Q47" i="13"/>
  <c r="L42" i="11"/>
  <c r="L46" i="11"/>
  <c r="X4" i="13"/>
  <c r="E6" i="13"/>
  <c r="E8" i="13"/>
  <c r="E11" i="13"/>
  <c r="Q32" i="13"/>
  <c r="M42" i="11"/>
  <c r="M46" i="11"/>
  <c r="X15" i="13"/>
  <c r="E10" i="13"/>
  <c r="Q6" i="13"/>
  <c r="Q51" i="13"/>
  <c r="T3" i="13"/>
  <c r="E14" i="13"/>
  <c r="E15" i="13" s="1"/>
  <c r="Q35" i="13"/>
  <c r="H43" i="11"/>
  <c r="E3" i="13"/>
  <c r="U6" i="13"/>
  <c r="R23" i="13"/>
  <c r="Q36" i="13"/>
  <c r="I43" i="11"/>
  <c r="Q15" i="13"/>
  <c r="U8" i="13"/>
  <c r="Q5" i="13"/>
  <c r="U10" i="13"/>
  <c r="U12" i="13"/>
  <c r="Q14" i="13"/>
  <c r="E4" i="13"/>
  <c r="D44" i="11"/>
  <c r="V4" i="13"/>
  <c r="R25" i="13"/>
  <c r="T170" i="13"/>
  <c r="Q27" i="13"/>
  <c r="E12" i="13"/>
  <c r="Q40" i="13"/>
  <c r="L44" i="11"/>
  <c r="M45" i="11"/>
  <c r="M44" i="11"/>
  <c r="E45" i="11"/>
  <c r="E44" i="11"/>
  <c r="C39" i="11"/>
  <c r="C41" i="11"/>
  <c r="F45" i="11"/>
  <c r="F44" i="11"/>
  <c r="I39" i="11"/>
  <c r="K44" i="11"/>
  <c r="K45" i="11"/>
  <c r="F42" i="11"/>
  <c r="B43" i="11"/>
  <c r="J43" i="11"/>
  <c r="B45" i="11"/>
  <c r="J45" i="11"/>
  <c r="F46" i="11"/>
  <c r="C47" i="11"/>
  <c r="D50" i="11"/>
  <c r="L50" i="11"/>
  <c r="H45" i="11"/>
  <c r="K39" i="11"/>
  <c r="I38" i="11"/>
  <c r="I41" i="11" s="1"/>
  <c r="E39" i="11"/>
  <c r="M39" i="11"/>
  <c r="G42" i="11"/>
  <c r="C43" i="11"/>
  <c r="K43" i="11"/>
  <c r="G46" i="11"/>
  <c r="E47" i="11"/>
  <c r="E50" i="11"/>
  <c r="M50" i="11"/>
  <c r="F39" i="11"/>
  <c r="H42" i="11"/>
  <c r="H46" i="11"/>
  <c r="G47" i="11"/>
  <c r="F50" i="11"/>
  <c r="J50" i="11"/>
  <c r="K50" i="11"/>
  <c r="I42" i="11"/>
  <c r="M43" i="11"/>
  <c r="I46" i="11"/>
  <c r="I47" i="11"/>
  <c r="G50" i="11"/>
  <c r="G38" i="11"/>
  <c r="G41" i="11" s="1"/>
  <c r="C50" i="11"/>
  <c r="B42" i="11"/>
  <c r="J42" i="11"/>
  <c r="B46" i="11"/>
  <c r="K47" i="11"/>
  <c r="C42" i="11"/>
  <c r="K42" i="11"/>
  <c r="P401" i="13"/>
  <c r="P400" i="13"/>
  <c r="P399" i="13"/>
  <c r="P398" i="13"/>
  <c r="P397" i="13"/>
  <c r="P396" i="13"/>
  <c r="P395" i="13"/>
  <c r="P394" i="13"/>
  <c r="P393" i="13"/>
  <c r="P392" i="13"/>
  <c r="P391" i="13"/>
  <c r="P390" i="13"/>
  <c r="P389" i="13"/>
  <c r="P388" i="13"/>
  <c r="P387" i="13"/>
  <c r="P386" i="13"/>
  <c r="M384" i="13"/>
  <c r="P383" i="13"/>
  <c r="M380" i="13"/>
  <c r="P379" i="13"/>
  <c r="M376" i="13"/>
  <c r="P375" i="13"/>
  <c r="M401" i="13"/>
  <c r="M400" i="13"/>
  <c r="M396" i="13"/>
  <c r="M392" i="13"/>
  <c r="M388" i="13"/>
  <c r="M372" i="13"/>
  <c r="M370" i="13"/>
  <c r="M368" i="13"/>
  <c r="M366" i="13"/>
  <c r="M364" i="13"/>
  <c r="M362" i="13"/>
  <c r="M360" i="13"/>
  <c r="P385" i="13"/>
  <c r="M382" i="13"/>
  <c r="P381" i="13"/>
  <c r="M378" i="13"/>
  <c r="P377" i="13"/>
  <c r="M374" i="13"/>
  <c r="M399" i="13"/>
  <c r="M395" i="13"/>
  <c r="M391" i="13"/>
  <c r="M386" i="13"/>
  <c r="M398" i="13"/>
  <c r="M394" i="13"/>
  <c r="M390" i="13"/>
  <c r="M387" i="13"/>
  <c r="M373" i="13"/>
  <c r="M371" i="13"/>
  <c r="M369" i="13"/>
  <c r="M367" i="13"/>
  <c r="M365" i="13"/>
  <c r="M363" i="13"/>
  <c r="M361" i="13"/>
  <c r="M389" i="13"/>
  <c r="M385" i="13"/>
  <c r="M383" i="13"/>
  <c r="P371" i="13"/>
  <c r="P370" i="13"/>
  <c r="P342" i="13"/>
  <c r="P338" i="13"/>
  <c r="P376" i="13"/>
  <c r="P373" i="13"/>
  <c r="P372" i="13"/>
  <c r="M357" i="13"/>
  <c r="P356" i="13"/>
  <c r="M353" i="13"/>
  <c r="P352" i="13"/>
  <c r="M349" i="13"/>
  <c r="P348" i="13"/>
  <c r="M346" i="13"/>
  <c r="M344" i="13"/>
  <c r="M341" i="13"/>
  <c r="M397" i="13"/>
  <c r="P380" i="13"/>
  <c r="P378" i="13"/>
  <c r="P339" i="13"/>
  <c r="M337" i="13"/>
  <c r="M336" i="13"/>
  <c r="M335" i="13"/>
  <c r="M334" i="13"/>
  <c r="M333" i="13"/>
  <c r="M332" i="13"/>
  <c r="M331" i="13"/>
  <c r="M330" i="13"/>
  <c r="M329" i="13"/>
  <c r="M328" i="13"/>
  <c r="M327" i="13"/>
  <c r="M326" i="13"/>
  <c r="M325" i="13"/>
  <c r="M324" i="13"/>
  <c r="M323" i="13"/>
  <c r="M322" i="13"/>
  <c r="M321" i="13"/>
  <c r="M320" i="13"/>
  <c r="M319" i="13"/>
  <c r="M318" i="13"/>
  <c r="M317" i="13"/>
  <c r="M316" i="13"/>
  <c r="M315" i="13"/>
  <c r="M314" i="13"/>
  <c r="M313" i="13"/>
  <c r="M312" i="13"/>
  <c r="M311" i="13"/>
  <c r="M310" i="13"/>
  <c r="M309" i="13"/>
  <c r="M308" i="13"/>
  <c r="M307" i="13"/>
  <c r="M306" i="13"/>
  <c r="M305" i="13"/>
  <c r="M304" i="13"/>
  <c r="M303" i="13"/>
  <c r="M302" i="13"/>
  <c r="P384" i="13"/>
  <c r="P382" i="13"/>
  <c r="P374" i="13"/>
  <c r="P361" i="13"/>
  <c r="P360" i="13"/>
  <c r="P359" i="13"/>
  <c r="M356" i="13"/>
  <c r="P355" i="13"/>
  <c r="M352" i="13"/>
  <c r="P351" i="13"/>
  <c r="M348" i="13"/>
  <c r="P347" i="13"/>
  <c r="P345" i="13"/>
  <c r="P343" i="13"/>
  <c r="M342" i="13"/>
  <c r="M338" i="13"/>
  <c r="P363" i="13"/>
  <c r="P362" i="13"/>
  <c r="P340" i="13"/>
  <c r="M393" i="13"/>
  <c r="P365" i="13"/>
  <c r="P364" i="13"/>
  <c r="M359" i="13"/>
  <c r="P358" i="13"/>
  <c r="M355" i="13"/>
  <c r="P354" i="13"/>
  <c r="M351" i="13"/>
  <c r="P350" i="13"/>
  <c r="M347" i="13"/>
  <c r="M345" i="13"/>
  <c r="M343" i="13"/>
  <c r="M339" i="13"/>
  <c r="M377" i="13"/>
  <c r="M375" i="13"/>
  <c r="P367" i="13"/>
  <c r="P366" i="13"/>
  <c r="P341" i="13"/>
  <c r="M350" i="13"/>
  <c r="P344" i="13"/>
  <c r="P335" i="13"/>
  <c r="P331" i="13"/>
  <c r="P329" i="13"/>
  <c r="P325" i="13"/>
  <c r="P301" i="13"/>
  <c r="P300" i="13"/>
  <c r="P299" i="13"/>
  <c r="P298" i="13"/>
  <c r="P297" i="13"/>
  <c r="P296" i="13"/>
  <c r="P295" i="13"/>
  <c r="P294" i="13"/>
  <c r="P293" i="13"/>
  <c r="P292" i="13"/>
  <c r="P291" i="13"/>
  <c r="P290" i="13"/>
  <c r="P289" i="13"/>
  <c r="P288" i="13"/>
  <c r="P287" i="13"/>
  <c r="P286" i="13"/>
  <c r="P285" i="13"/>
  <c r="P284" i="13"/>
  <c r="P283" i="13"/>
  <c r="P282" i="13"/>
  <c r="P349" i="13"/>
  <c r="P320" i="13"/>
  <c r="P316" i="13"/>
  <c r="P313" i="13"/>
  <c r="P310" i="13"/>
  <c r="P306" i="13"/>
  <c r="P302" i="13"/>
  <c r="P334" i="13"/>
  <c r="P326" i="13"/>
  <c r="M381" i="13"/>
  <c r="P369" i="13"/>
  <c r="M354" i="13"/>
  <c r="P330" i="13"/>
  <c r="P319" i="13"/>
  <c r="P315" i="13"/>
  <c r="P311" i="13"/>
  <c r="P307" i="13"/>
  <c r="P303" i="13"/>
  <c r="M301" i="13"/>
  <c r="M300" i="13"/>
  <c r="M299" i="13"/>
  <c r="M298" i="13"/>
  <c r="M297" i="13"/>
  <c r="M296" i="13"/>
  <c r="M295" i="13"/>
  <c r="M294" i="13"/>
  <c r="M293" i="13"/>
  <c r="M292" i="13"/>
  <c r="M291" i="13"/>
  <c r="M290" i="13"/>
  <c r="M289" i="13"/>
  <c r="M288" i="13"/>
  <c r="M287" i="13"/>
  <c r="M286" i="13"/>
  <c r="M285" i="13"/>
  <c r="M284" i="13"/>
  <c r="M283" i="13"/>
  <c r="M282" i="13"/>
  <c r="M281" i="13"/>
  <c r="M280" i="13"/>
  <c r="M279" i="13"/>
  <c r="M278" i="13"/>
  <c r="M277" i="13"/>
  <c r="M276" i="13"/>
  <c r="M275" i="13"/>
  <c r="M274" i="13"/>
  <c r="M273" i="13"/>
  <c r="M272" i="13"/>
  <c r="M271" i="13"/>
  <c r="M270" i="13"/>
  <c r="M269" i="13"/>
  <c r="M268" i="13"/>
  <c r="M267" i="13"/>
  <c r="M379" i="13"/>
  <c r="P368" i="13"/>
  <c r="P353" i="13"/>
  <c r="P337" i="13"/>
  <c r="P333" i="13"/>
  <c r="P327" i="13"/>
  <c r="P346" i="13"/>
  <c r="P318" i="13"/>
  <c r="P314" i="13"/>
  <c r="P312" i="13"/>
  <c r="P308" i="13"/>
  <c r="P304" i="13"/>
  <c r="M358" i="13"/>
  <c r="P336" i="13"/>
  <c r="P332" i="13"/>
  <c r="P328" i="13"/>
  <c r="P309" i="13"/>
  <c r="P281" i="13"/>
  <c r="P277" i="13"/>
  <c r="P273" i="13"/>
  <c r="P269" i="13"/>
  <c r="P259" i="13"/>
  <c r="P357" i="13"/>
  <c r="P280" i="13"/>
  <c r="P265" i="13"/>
  <c r="P263" i="13"/>
  <c r="P324" i="13"/>
  <c r="P317" i="13"/>
  <c r="P279" i="13"/>
  <c r="P275" i="13"/>
  <c r="P271" i="13"/>
  <c r="P267" i="13"/>
  <c r="P261" i="13"/>
  <c r="M260" i="13"/>
  <c r="P257" i="13"/>
  <c r="M256" i="13"/>
  <c r="P253" i="13"/>
  <c r="M252" i="13"/>
  <c r="M340" i="13"/>
  <c r="P323" i="13"/>
  <c r="M265" i="13"/>
  <c r="M263" i="13"/>
  <c r="P321" i="13"/>
  <c r="P305" i="13"/>
  <c r="P266" i="13"/>
  <c r="P264" i="13"/>
  <c r="P262" i="13"/>
  <c r="M261" i="13"/>
  <c r="P250" i="13"/>
  <c r="M239" i="13"/>
  <c r="P322" i="13"/>
  <c r="P270" i="13"/>
  <c r="P268" i="13"/>
  <c r="M266" i="13"/>
  <c r="M251" i="13"/>
  <c r="M250" i="13"/>
  <c r="P249" i="13"/>
  <c r="M246" i="13"/>
  <c r="P245" i="13"/>
  <c r="M242" i="13"/>
  <c r="P241" i="13"/>
  <c r="P237" i="13"/>
  <c r="P274" i="13"/>
  <c r="P272" i="13"/>
  <c r="M264" i="13"/>
  <c r="P258" i="13"/>
  <c r="M236" i="13"/>
  <c r="M235" i="13"/>
  <c r="M234" i="13"/>
  <c r="M233" i="13"/>
  <c r="M232" i="13"/>
  <c r="M231" i="13"/>
  <c r="M230" i="13"/>
  <c r="M229" i="13"/>
  <c r="M228" i="13"/>
  <c r="M227" i="13"/>
  <c r="M226" i="13"/>
  <c r="M225" i="13"/>
  <c r="M224" i="13"/>
  <c r="M223" i="13"/>
  <c r="M222" i="13"/>
  <c r="M221" i="13"/>
  <c r="M220" i="13"/>
  <c r="M219" i="13"/>
  <c r="M218" i="13"/>
  <c r="M217" i="13"/>
  <c r="M216" i="13"/>
  <c r="M215" i="13"/>
  <c r="M214" i="13"/>
  <c r="M213" i="13"/>
  <c r="M212" i="13"/>
  <c r="M211" i="13"/>
  <c r="M210" i="13"/>
  <c r="M209" i="13"/>
  <c r="M208" i="13"/>
  <c r="M207" i="13"/>
  <c r="M206" i="13"/>
  <c r="M205" i="13"/>
  <c r="M204" i="13"/>
  <c r="M203" i="13"/>
  <c r="M202" i="13"/>
  <c r="M201" i="13"/>
  <c r="M200" i="13"/>
  <c r="M199" i="13"/>
  <c r="M198" i="13"/>
  <c r="M197" i="13"/>
  <c r="M196" i="13"/>
  <c r="M195" i="13"/>
  <c r="M194" i="13"/>
  <c r="M193" i="13"/>
  <c r="M192" i="13"/>
  <c r="M191" i="13"/>
  <c r="M190" i="13"/>
  <c r="M189" i="13"/>
  <c r="M188" i="13"/>
  <c r="M187" i="13"/>
  <c r="M186" i="13"/>
  <c r="P276" i="13"/>
  <c r="M262" i="13"/>
  <c r="M259" i="13"/>
  <c r="M258" i="13"/>
  <c r="M249" i="13"/>
  <c r="P248" i="13"/>
  <c r="M245" i="13"/>
  <c r="P244" i="13"/>
  <c r="M241" i="13"/>
  <c r="P240" i="13"/>
  <c r="P238" i="13"/>
  <c r="M237" i="13"/>
  <c r="M257" i="13"/>
  <c r="P256" i="13"/>
  <c r="P255" i="13"/>
  <c r="P260" i="13"/>
  <c r="P254" i="13"/>
  <c r="M248" i="13"/>
  <c r="P247" i="13"/>
  <c r="M244" i="13"/>
  <c r="P243" i="13"/>
  <c r="M240" i="13"/>
  <c r="M238" i="13"/>
  <c r="M255" i="13"/>
  <c r="M254" i="13"/>
  <c r="P239" i="13"/>
  <c r="M247" i="13"/>
  <c r="P193" i="13"/>
  <c r="P278" i="13"/>
  <c r="M253" i="13"/>
  <c r="P246" i="13"/>
  <c r="P235" i="13"/>
  <c r="P231" i="13"/>
  <c r="P227" i="13"/>
  <c r="P223" i="13"/>
  <c r="P219" i="13"/>
  <c r="P215" i="13"/>
  <c r="P210" i="13"/>
  <c r="P206" i="13"/>
  <c r="P202" i="13"/>
  <c r="P187" i="13"/>
  <c r="M185" i="13"/>
  <c r="M184" i="13"/>
  <c r="M183" i="13"/>
  <c r="P252" i="13"/>
  <c r="P192" i="13"/>
  <c r="P251" i="13"/>
  <c r="P234" i="13"/>
  <c r="P230" i="13"/>
  <c r="P226" i="13"/>
  <c r="P222" i="13"/>
  <c r="P218" i="13"/>
  <c r="P214" i="13"/>
  <c r="P211" i="13"/>
  <c r="P207" i="13"/>
  <c r="P203" i="13"/>
  <c r="P188" i="13"/>
  <c r="P191" i="13"/>
  <c r="M243" i="13"/>
  <c r="P233" i="13"/>
  <c r="P229" i="13"/>
  <c r="P225" i="13"/>
  <c r="P221" i="13"/>
  <c r="P217" i="13"/>
  <c r="P212" i="13"/>
  <c r="P208" i="13"/>
  <c r="P204" i="13"/>
  <c r="P189" i="13"/>
  <c r="P236" i="13"/>
  <c r="P232" i="13"/>
  <c r="P228" i="13"/>
  <c r="P224" i="13"/>
  <c r="P220" i="13"/>
  <c r="P216" i="13"/>
  <c r="P213" i="13"/>
  <c r="P209" i="13"/>
  <c r="P205" i="13"/>
  <c r="P201" i="13"/>
  <c r="P190" i="13"/>
  <c r="P186" i="13"/>
  <c r="P196" i="13"/>
  <c r="P185" i="13"/>
  <c r="P179" i="13"/>
  <c r="P175" i="13"/>
  <c r="P171" i="13"/>
  <c r="P170" i="13"/>
  <c r="P169" i="13"/>
  <c r="P168" i="13"/>
  <c r="P167" i="13"/>
  <c r="P166" i="13"/>
  <c r="M163" i="13"/>
  <c r="P162" i="13"/>
  <c r="M159" i="13"/>
  <c r="P158" i="13"/>
  <c r="M155" i="13"/>
  <c r="P154" i="13"/>
  <c r="M151" i="13"/>
  <c r="P150" i="13"/>
  <c r="M147" i="13"/>
  <c r="P146" i="13"/>
  <c r="M143" i="13"/>
  <c r="P142" i="13"/>
  <c r="M139" i="13"/>
  <c r="P138" i="13"/>
  <c r="P195" i="13"/>
  <c r="M179" i="13"/>
  <c r="M175" i="13"/>
  <c r="M171" i="13"/>
  <c r="M170" i="13"/>
  <c r="M169" i="13"/>
  <c r="M168" i="13"/>
  <c r="M167" i="13"/>
  <c r="M135" i="13"/>
  <c r="M133" i="13"/>
  <c r="M131" i="13"/>
  <c r="M129" i="13"/>
  <c r="M127" i="13"/>
  <c r="M125" i="13"/>
  <c r="M123" i="13"/>
  <c r="P121" i="13"/>
  <c r="P194" i="13"/>
  <c r="P184" i="13"/>
  <c r="P180" i="13"/>
  <c r="P176" i="13"/>
  <c r="P172" i="13"/>
  <c r="M166" i="13"/>
  <c r="P165" i="13"/>
  <c r="M162" i="13"/>
  <c r="P161" i="13"/>
  <c r="M158" i="13"/>
  <c r="P157" i="13"/>
  <c r="M154" i="13"/>
  <c r="P153" i="13"/>
  <c r="M150" i="13"/>
  <c r="P149" i="13"/>
  <c r="M146" i="13"/>
  <c r="P145" i="13"/>
  <c r="M142" i="13"/>
  <c r="P141" i="13"/>
  <c r="M138" i="13"/>
  <c r="P137" i="13"/>
  <c r="M120" i="13"/>
  <c r="M119" i="13"/>
  <c r="M118" i="13"/>
  <c r="M117" i="13"/>
  <c r="M116" i="13"/>
  <c r="M115" i="13"/>
  <c r="M114" i="13"/>
  <c r="M113" i="13"/>
  <c r="M112" i="13"/>
  <c r="M111" i="13"/>
  <c r="M110" i="13"/>
  <c r="M109" i="13"/>
  <c r="M108" i="13"/>
  <c r="M107" i="13"/>
  <c r="M106" i="13"/>
  <c r="M105" i="13"/>
  <c r="M104" i="13"/>
  <c r="M103" i="13"/>
  <c r="M102" i="13"/>
  <c r="M101" i="13"/>
  <c r="M100" i="13"/>
  <c r="M99" i="13"/>
  <c r="M98" i="13"/>
  <c r="M97" i="13"/>
  <c r="M96" i="13"/>
  <c r="M95" i="13"/>
  <c r="M94" i="13"/>
  <c r="M93" i="13"/>
  <c r="M92" i="13"/>
  <c r="M91" i="13"/>
  <c r="M90" i="13"/>
  <c r="M89" i="13"/>
  <c r="M88" i="13"/>
  <c r="M87" i="13"/>
  <c r="M86" i="13"/>
  <c r="P242" i="13"/>
  <c r="M180" i="13"/>
  <c r="M176" i="13"/>
  <c r="M172" i="13"/>
  <c r="P134" i="13"/>
  <c r="P132" i="13"/>
  <c r="P130" i="13"/>
  <c r="P128" i="13"/>
  <c r="P126" i="13"/>
  <c r="P124" i="13"/>
  <c r="P122" i="13"/>
  <c r="M121" i="13"/>
  <c r="P200" i="13"/>
  <c r="P183" i="13"/>
  <c r="P181" i="13"/>
  <c r="P177" i="13"/>
  <c r="P173" i="13"/>
  <c r="M165" i="13"/>
  <c r="P164" i="13"/>
  <c r="M161" i="13"/>
  <c r="P160" i="13"/>
  <c r="M157" i="13"/>
  <c r="P156" i="13"/>
  <c r="M153" i="13"/>
  <c r="P152" i="13"/>
  <c r="M149" i="13"/>
  <c r="P148" i="13"/>
  <c r="M145" i="13"/>
  <c r="P144" i="13"/>
  <c r="M141" i="13"/>
  <c r="P140" i="13"/>
  <c r="M137" i="13"/>
  <c r="P136" i="13"/>
  <c r="P199" i="13"/>
  <c r="M181" i="13"/>
  <c r="M177" i="13"/>
  <c r="M173" i="13"/>
  <c r="M134" i="13"/>
  <c r="M132" i="13"/>
  <c r="M130" i="13"/>
  <c r="M128" i="13"/>
  <c r="M126" i="13"/>
  <c r="M124" i="13"/>
  <c r="M122" i="13"/>
  <c r="P197" i="13"/>
  <c r="M182" i="13"/>
  <c r="M178" i="13"/>
  <c r="M174" i="13"/>
  <c r="P135" i="13"/>
  <c r="P133" i="13"/>
  <c r="P131" i="13"/>
  <c r="P129" i="13"/>
  <c r="P127" i="13"/>
  <c r="P125" i="13"/>
  <c r="P123" i="13"/>
  <c r="P120" i="13"/>
  <c r="P119" i="13"/>
  <c r="P118" i="13"/>
  <c r="P117" i="13"/>
  <c r="P116" i="13"/>
  <c r="P115" i="13"/>
  <c r="P114" i="13"/>
  <c r="P113" i="13"/>
  <c r="P112" i="13"/>
  <c r="P111" i="13"/>
  <c r="P110" i="13"/>
  <c r="P109" i="13"/>
  <c r="P108" i="13"/>
  <c r="P107" i="13"/>
  <c r="P106" i="13"/>
  <c r="P105" i="13"/>
  <c r="P104" i="13"/>
  <c r="P103" i="13"/>
  <c r="P102" i="13"/>
  <c r="P101" i="13"/>
  <c r="P100" i="13"/>
  <c r="P99" i="13"/>
  <c r="P98" i="13"/>
  <c r="P178" i="13"/>
  <c r="P155" i="13"/>
  <c r="M136" i="13"/>
  <c r="P87" i="13"/>
  <c r="M85" i="13"/>
  <c r="M83" i="13"/>
  <c r="M81" i="13"/>
  <c r="P76" i="13"/>
  <c r="M28" i="13"/>
  <c r="M148" i="13"/>
  <c r="P94" i="13"/>
  <c r="P90" i="13"/>
  <c r="P84" i="13"/>
  <c r="P82" i="13"/>
  <c r="P80" i="13"/>
  <c r="M79" i="13"/>
  <c r="P198" i="13"/>
  <c r="M160" i="13"/>
  <c r="P147" i="13"/>
  <c r="P86" i="13"/>
  <c r="P77" i="13"/>
  <c r="M75" i="13"/>
  <c r="M74" i="13"/>
  <c r="M73" i="13"/>
  <c r="M72" i="13"/>
  <c r="M71" i="13"/>
  <c r="M70" i="13"/>
  <c r="M69" i="13"/>
  <c r="M68" i="13"/>
  <c r="M67" i="13"/>
  <c r="M66" i="13"/>
  <c r="M65" i="13"/>
  <c r="M64" i="13"/>
  <c r="M63" i="13"/>
  <c r="M62" i="13"/>
  <c r="M61" i="13"/>
  <c r="M60" i="13"/>
  <c r="M59" i="13"/>
  <c r="M58" i="13"/>
  <c r="M57" i="13"/>
  <c r="M56" i="13"/>
  <c r="P174" i="13"/>
  <c r="P159" i="13"/>
  <c r="M140" i="13"/>
  <c r="P95" i="13"/>
  <c r="P91" i="13"/>
  <c r="M76" i="13"/>
  <c r="M152" i="13"/>
  <c r="P139" i="13"/>
  <c r="M84" i="13"/>
  <c r="M82" i="13"/>
  <c r="M80" i="13"/>
  <c r="P78" i="13"/>
  <c r="P34" i="13"/>
  <c r="M33" i="13"/>
  <c r="P31" i="13"/>
  <c r="M30" i="13"/>
  <c r="P24" i="13"/>
  <c r="P14" i="13"/>
  <c r="P182" i="13"/>
  <c r="M164" i="13"/>
  <c r="P151" i="13"/>
  <c r="P96" i="13"/>
  <c r="P92" i="13"/>
  <c r="P85" i="13"/>
  <c r="P83" i="13"/>
  <c r="P81" i="13"/>
  <c r="M77" i="13"/>
  <c r="M156" i="13"/>
  <c r="P143" i="13"/>
  <c r="P97" i="13"/>
  <c r="P93" i="13"/>
  <c r="P89" i="13"/>
  <c r="M78" i="13"/>
  <c r="P75" i="13"/>
  <c r="P74" i="13"/>
  <c r="P73" i="13"/>
  <c r="P72" i="13"/>
  <c r="P71" i="13"/>
  <c r="P70" i="13"/>
  <c r="P69" i="13"/>
  <c r="P68" i="13"/>
  <c r="P67" i="13"/>
  <c r="P66" i="13"/>
  <c r="P65" i="13"/>
  <c r="P64" i="13"/>
  <c r="P63" i="13"/>
  <c r="P62" i="13"/>
  <c r="P61" i="13"/>
  <c r="P60" i="13"/>
  <c r="P59" i="13"/>
  <c r="P58" i="13"/>
  <c r="P57" i="13"/>
  <c r="P56" i="13"/>
  <c r="P55" i="13"/>
  <c r="P54" i="13"/>
  <c r="P53" i="13"/>
  <c r="P52" i="13"/>
  <c r="P51" i="13"/>
  <c r="P50" i="13"/>
  <c r="P49" i="13"/>
  <c r="P48" i="13"/>
  <c r="P47" i="13"/>
  <c r="P46" i="13"/>
  <c r="P45" i="13"/>
  <c r="P44" i="13"/>
  <c r="P43" i="13"/>
  <c r="P42" i="13"/>
  <c r="P41" i="13"/>
  <c r="P40" i="13"/>
  <c r="P39" i="13"/>
  <c r="P38" i="13"/>
  <c r="P37" i="13"/>
  <c r="P36" i="13"/>
  <c r="P35" i="13"/>
  <c r="M34" i="13"/>
  <c r="P32" i="13"/>
  <c r="M31" i="13"/>
  <c r="P29" i="13"/>
  <c r="P26" i="13"/>
  <c r="N16" i="13"/>
  <c r="P4" i="13"/>
  <c r="P16" i="13"/>
  <c r="N19" i="13"/>
  <c r="T23" i="13"/>
  <c r="T26" i="13"/>
  <c r="U27" i="13"/>
  <c r="M29" i="13"/>
  <c r="V32" i="13"/>
  <c r="V36" i="13"/>
  <c r="M38" i="13"/>
  <c r="V40" i="13"/>
  <c r="M42" i="13"/>
  <c r="V44" i="13"/>
  <c r="M46" i="13"/>
  <c r="V48" i="13"/>
  <c r="M50" i="13"/>
  <c r="V52" i="13"/>
  <c r="U54" i="13"/>
  <c r="Q57" i="13"/>
  <c r="Q61" i="13"/>
  <c r="Q65" i="13"/>
  <c r="Q69" i="13"/>
  <c r="Q73" i="13"/>
  <c r="U77" i="13"/>
  <c r="U82" i="13"/>
  <c r="P88" i="13"/>
  <c r="Q99" i="13"/>
  <c r="R2" i="13"/>
  <c r="N3" i="13"/>
  <c r="V3" i="13"/>
  <c r="Q4" i="13"/>
  <c r="S4" i="13" s="1"/>
  <c r="T5" i="13"/>
  <c r="P6" i="13"/>
  <c r="X6" i="13"/>
  <c r="T7" i="13"/>
  <c r="P8" i="13"/>
  <c r="X8" i="13"/>
  <c r="T9" i="13"/>
  <c r="P10" i="13"/>
  <c r="X10" i="13"/>
  <c r="T11" i="13"/>
  <c r="P12" i="13"/>
  <c r="X12" i="13"/>
  <c r="M13" i="13"/>
  <c r="V13" i="13"/>
  <c r="T14" i="13"/>
  <c r="R15" i="13"/>
  <c r="R16" i="13"/>
  <c r="T17" i="13"/>
  <c r="M18" i="13"/>
  <c r="V18" i="13"/>
  <c r="X19" i="13"/>
  <c r="R20" i="13"/>
  <c r="T21" i="13"/>
  <c r="P22" i="13"/>
  <c r="U23" i="13"/>
  <c r="Q24" i="13"/>
  <c r="U26" i="13"/>
  <c r="N29" i="13"/>
  <c r="N31" i="13"/>
  <c r="P33" i="13"/>
  <c r="U35" i="13"/>
  <c r="N38" i="13"/>
  <c r="U39" i="13"/>
  <c r="N42" i="13"/>
  <c r="U43" i="13"/>
  <c r="N46" i="13"/>
  <c r="U47" i="13"/>
  <c r="N50" i="13"/>
  <c r="U51" i="13"/>
  <c r="N78" i="13"/>
  <c r="Q89" i="13"/>
  <c r="Q101" i="13"/>
  <c r="M3" i="13"/>
  <c r="V401" i="13"/>
  <c r="V400" i="13"/>
  <c r="V399" i="13"/>
  <c r="V398" i="13"/>
  <c r="V397" i="13"/>
  <c r="V396" i="13"/>
  <c r="V395" i="13"/>
  <c r="V394" i="13"/>
  <c r="V393" i="13"/>
  <c r="V392" i="13"/>
  <c r="V391" i="13"/>
  <c r="V390" i="13"/>
  <c r="V389" i="13"/>
  <c r="V388" i="13"/>
  <c r="V387" i="13"/>
  <c r="V386" i="13"/>
  <c r="V385" i="13"/>
  <c r="V384" i="13"/>
  <c r="V383" i="13"/>
  <c r="V382" i="13"/>
  <c r="V381" i="13"/>
  <c r="V380" i="13"/>
  <c r="V379" i="13"/>
  <c r="V378" i="13"/>
  <c r="V377" i="13"/>
  <c r="V376" i="13"/>
  <c r="V375" i="13"/>
  <c r="V374" i="13"/>
  <c r="V373" i="13"/>
  <c r="V372" i="13"/>
  <c r="V371" i="13"/>
  <c r="V370" i="13"/>
  <c r="V369" i="13"/>
  <c r="V368" i="13"/>
  <c r="V367" i="13"/>
  <c r="V366" i="13"/>
  <c r="V365" i="13"/>
  <c r="V364" i="13"/>
  <c r="V363" i="13"/>
  <c r="V362" i="13"/>
  <c r="V361" i="13"/>
  <c r="V360" i="13"/>
  <c r="V359" i="13"/>
  <c r="V358" i="13"/>
  <c r="V354" i="13"/>
  <c r="V350" i="13"/>
  <c r="V341" i="13"/>
  <c r="V337" i="13"/>
  <c r="V336" i="13"/>
  <c r="V335" i="13"/>
  <c r="V334" i="13"/>
  <c r="V333" i="13"/>
  <c r="V332" i="13"/>
  <c r="V331" i="13"/>
  <c r="V346" i="13"/>
  <c r="V344" i="13"/>
  <c r="V357" i="13"/>
  <c r="V353" i="13"/>
  <c r="V349" i="13"/>
  <c r="V342" i="13"/>
  <c r="V338" i="13"/>
  <c r="V356" i="13"/>
  <c r="V352" i="13"/>
  <c r="V348" i="13"/>
  <c r="V339" i="13"/>
  <c r="V345" i="13"/>
  <c r="V343" i="13"/>
  <c r="V326" i="13"/>
  <c r="V319" i="13"/>
  <c r="V315" i="13"/>
  <c r="V308" i="13"/>
  <c r="V304" i="13"/>
  <c r="V355" i="13"/>
  <c r="V312" i="13"/>
  <c r="V330" i="13"/>
  <c r="V327" i="13"/>
  <c r="V318" i="13"/>
  <c r="V314" i="13"/>
  <c r="V309" i="13"/>
  <c r="V305" i="13"/>
  <c r="V301" i="13"/>
  <c r="V300" i="13"/>
  <c r="V299" i="13"/>
  <c r="V298" i="13"/>
  <c r="V297" i="13"/>
  <c r="V296" i="13"/>
  <c r="V295" i="13"/>
  <c r="V294" i="13"/>
  <c r="V293" i="13"/>
  <c r="V292" i="13"/>
  <c r="V291" i="13"/>
  <c r="V290" i="13"/>
  <c r="V289" i="13"/>
  <c r="V288" i="13"/>
  <c r="V287" i="13"/>
  <c r="V286" i="13"/>
  <c r="V285" i="13"/>
  <c r="V284" i="13"/>
  <c r="V283" i="13"/>
  <c r="V282" i="13"/>
  <c r="V281" i="13"/>
  <c r="V280" i="13"/>
  <c r="V279" i="13"/>
  <c r="V278" i="13"/>
  <c r="V277" i="13"/>
  <c r="V276" i="13"/>
  <c r="V275" i="13"/>
  <c r="V274" i="13"/>
  <c r="V273" i="13"/>
  <c r="V272" i="13"/>
  <c r="V271" i="13"/>
  <c r="V270" i="13"/>
  <c r="V269" i="13"/>
  <c r="V268" i="13"/>
  <c r="V267" i="13"/>
  <c r="V266" i="13"/>
  <c r="V265" i="13"/>
  <c r="V264" i="13"/>
  <c r="V263" i="13"/>
  <c r="V262" i="13"/>
  <c r="V261" i="13"/>
  <c r="V260" i="13"/>
  <c r="V259" i="13"/>
  <c r="V258" i="13"/>
  <c r="V257" i="13"/>
  <c r="V256" i="13"/>
  <c r="V255" i="13"/>
  <c r="V254" i="13"/>
  <c r="V253" i="13"/>
  <c r="V252" i="13"/>
  <c r="V251" i="13"/>
  <c r="V250" i="13"/>
  <c r="V347" i="13"/>
  <c r="V328" i="13"/>
  <c r="V324" i="13"/>
  <c r="V323" i="13"/>
  <c r="V322" i="13"/>
  <c r="V321" i="13"/>
  <c r="V317" i="13"/>
  <c r="V310" i="13"/>
  <c r="V306" i="13"/>
  <c r="V302" i="13"/>
  <c r="V313" i="13"/>
  <c r="V351" i="13"/>
  <c r="V340" i="13"/>
  <c r="V329" i="13"/>
  <c r="V325" i="13"/>
  <c r="V320" i="13"/>
  <c r="V316" i="13"/>
  <c r="V311" i="13"/>
  <c r="V307" i="13"/>
  <c r="V303" i="13"/>
  <c r="V249" i="13"/>
  <c r="V248" i="13"/>
  <c r="V247" i="13"/>
  <c r="V246" i="13"/>
  <c r="V245" i="13"/>
  <c r="V244" i="13"/>
  <c r="V243" i="13"/>
  <c r="V242" i="13"/>
  <c r="V241" i="13"/>
  <c r="V240" i="13"/>
  <c r="V239" i="13"/>
  <c r="V238" i="13"/>
  <c r="V237" i="13"/>
  <c r="V236" i="13"/>
  <c r="V235" i="13"/>
  <c r="V234" i="13"/>
  <c r="V233" i="13"/>
  <c r="V232" i="13"/>
  <c r="V231" i="13"/>
  <c r="V230" i="13"/>
  <c r="V229" i="13"/>
  <c r="V228" i="13"/>
  <c r="V227" i="13"/>
  <c r="V226" i="13"/>
  <c r="V225" i="13"/>
  <c r="V224" i="13"/>
  <c r="V223" i="13"/>
  <c r="V222" i="13"/>
  <c r="V221" i="13"/>
  <c r="V220" i="13"/>
  <c r="V219" i="13"/>
  <c r="V218" i="13"/>
  <c r="V217" i="13"/>
  <c r="V216" i="13"/>
  <c r="V215" i="13"/>
  <c r="V214" i="13"/>
  <c r="V191" i="13"/>
  <c r="V189" i="13"/>
  <c r="V185" i="13"/>
  <c r="V184" i="13"/>
  <c r="V183" i="13"/>
  <c r="V182" i="13"/>
  <c r="V181" i="13"/>
  <c r="V180" i="13"/>
  <c r="V179" i="13"/>
  <c r="V178" i="13"/>
  <c r="V177" i="13"/>
  <c r="V176" i="13"/>
  <c r="V175" i="13"/>
  <c r="V174" i="13"/>
  <c r="V173" i="13"/>
  <c r="V172" i="13"/>
  <c r="V171" i="13"/>
  <c r="V170" i="13"/>
  <c r="V169" i="13"/>
  <c r="V168" i="13"/>
  <c r="V167" i="13"/>
  <c r="V166" i="13"/>
  <c r="V211" i="13"/>
  <c r="V207" i="13"/>
  <c r="V203" i="13"/>
  <c r="V190" i="13"/>
  <c r="V186" i="13"/>
  <c r="V212" i="13"/>
  <c r="V208" i="13"/>
  <c r="V204" i="13"/>
  <c r="V200" i="13"/>
  <c r="V199" i="13"/>
  <c r="V198" i="13"/>
  <c r="V197" i="13"/>
  <c r="V196" i="13"/>
  <c r="V195" i="13"/>
  <c r="V194" i="13"/>
  <c r="V193" i="13"/>
  <c r="V187" i="13"/>
  <c r="V213" i="13"/>
  <c r="V209" i="13"/>
  <c r="V205" i="13"/>
  <c r="V201" i="13"/>
  <c r="V210" i="13"/>
  <c r="V206" i="13"/>
  <c r="V202" i="13"/>
  <c r="V164" i="13"/>
  <c r="V160" i="13"/>
  <c r="V156" i="13"/>
  <c r="V152" i="13"/>
  <c r="V148" i="13"/>
  <c r="V144" i="13"/>
  <c r="V140" i="13"/>
  <c r="V136" i="13"/>
  <c r="V120" i="13"/>
  <c r="V119" i="13"/>
  <c r="V118" i="13"/>
  <c r="V117" i="13"/>
  <c r="V116" i="13"/>
  <c r="V115" i="13"/>
  <c r="V114" i="13"/>
  <c r="V113" i="13"/>
  <c r="V112" i="13"/>
  <c r="V111" i="13"/>
  <c r="V110" i="13"/>
  <c r="V109" i="13"/>
  <c r="V108" i="13"/>
  <c r="V107" i="13"/>
  <c r="V106" i="13"/>
  <c r="V105" i="13"/>
  <c r="V104" i="13"/>
  <c r="V103" i="13"/>
  <c r="V102" i="13"/>
  <c r="V101" i="13"/>
  <c r="V188" i="13"/>
  <c r="V163" i="13"/>
  <c r="V159" i="13"/>
  <c r="V155" i="13"/>
  <c r="V151" i="13"/>
  <c r="V147" i="13"/>
  <c r="V143" i="13"/>
  <c r="V139" i="13"/>
  <c r="V135" i="13"/>
  <c r="V133" i="13"/>
  <c r="V131" i="13"/>
  <c r="V129" i="13"/>
  <c r="V127" i="13"/>
  <c r="V125" i="13"/>
  <c r="V123" i="13"/>
  <c r="V121" i="13"/>
  <c r="V192" i="13"/>
  <c r="V162" i="13"/>
  <c r="V158" i="13"/>
  <c r="V154" i="13"/>
  <c r="V150" i="13"/>
  <c r="V146" i="13"/>
  <c r="V142" i="13"/>
  <c r="V138" i="13"/>
  <c r="V161" i="13"/>
  <c r="V130" i="13"/>
  <c r="V141" i="13"/>
  <c r="V124" i="13"/>
  <c r="V100" i="13"/>
  <c r="V98" i="13"/>
  <c r="V95" i="13"/>
  <c r="V91" i="13"/>
  <c r="V85" i="13"/>
  <c r="V83" i="13"/>
  <c r="V81" i="13"/>
  <c r="V79" i="13"/>
  <c r="V75" i="13"/>
  <c r="V74" i="13"/>
  <c r="V73" i="13"/>
  <c r="V72" i="13"/>
  <c r="V71" i="13"/>
  <c r="V70" i="13"/>
  <c r="V69" i="13"/>
  <c r="V68" i="13"/>
  <c r="V67" i="13"/>
  <c r="V66" i="13"/>
  <c r="V65" i="13"/>
  <c r="V64" i="13"/>
  <c r="V63" i="13"/>
  <c r="V62" i="13"/>
  <c r="V61" i="13"/>
  <c r="V60" i="13"/>
  <c r="V59" i="13"/>
  <c r="V58" i="13"/>
  <c r="V57" i="13"/>
  <c r="V56" i="13"/>
  <c r="V55" i="13"/>
  <c r="V54" i="13"/>
  <c r="V53" i="13"/>
  <c r="V153" i="13"/>
  <c r="V134" i="13"/>
  <c r="V165" i="13"/>
  <c r="V128" i="13"/>
  <c r="V96" i="13"/>
  <c r="V92" i="13"/>
  <c r="V76" i="13"/>
  <c r="V33" i="13"/>
  <c r="V30" i="13"/>
  <c r="V145" i="13"/>
  <c r="V122" i="13"/>
  <c r="V88" i="13"/>
  <c r="V27" i="13"/>
  <c r="V23" i="13"/>
  <c r="V157" i="13"/>
  <c r="V132" i="13"/>
  <c r="V99" i="13"/>
  <c r="V97" i="13"/>
  <c r="V93" i="13"/>
  <c r="V89" i="13"/>
  <c r="V87" i="13"/>
  <c r="V84" i="13"/>
  <c r="V82" i="13"/>
  <c r="V80" i="13"/>
  <c r="V77" i="13"/>
  <c r="V149" i="13"/>
  <c r="V94" i="13"/>
  <c r="V90" i="13"/>
  <c r="V86" i="13"/>
  <c r="V78" i="13"/>
  <c r="V28" i="13"/>
  <c r="V25" i="13"/>
  <c r="U25" i="13"/>
  <c r="U5" i="13"/>
  <c r="M7" i="13"/>
  <c r="U7" i="13"/>
  <c r="Q8" i="13"/>
  <c r="M9" i="13"/>
  <c r="U9" i="13"/>
  <c r="Q10" i="13"/>
  <c r="M11" i="13"/>
  <c r="U11" i="13"/>
  <c r="Q12" i="13"/>
  <c r="N13" i="13"/>
  <c r="U14" i="13"/>
  <c r="U17" i="13"/>
  <c r="N18" i="13"/>
  <c r="P19" i="13"/>
  <c r="U21" i="13"/>
  <c r="Q22" i="13"/>
  <c r="M23" i="13"/>
  <c r="R24" i="13"/>
  <c r="M25" i="13"/>
  <c r="X25" i="13"/>
  <c r="V26" i="13"/>
  <c r="X27" i="13"/>
  <c r="Q29" i="13"/>
  <c r="X30" i="13"/>
  <c r="R31" i="13"/>
  <c r="E13" i="13"/>
  <c r="V35" i="13"/>
  <c r="M37" i="13"/>
  <c r="Q38" i="13"/>
  <c r="V39" i="13"/>
  <c r="M41" i="13"/>
  <c r="Q42" i="13"/>
  <c r="V43" i="13"/>
  <c r="M45" i="13"/>
  <c r="Q46" i="13"/>
  <c r="V47" i="13"/>
  <c r="M49" i="13"/>
  <c r="Q50" i="13"/>
  <c r="V51" i="13"/>
  <c r="M53" i="13"/>
  <c r="M55" i="13"/>
  <c r="Q58" i="13"/>
  <c r="Q62" i="13"/>
  <c r="Q66" i="13"/>
  <c r="Q70" i="13"/>
  <c r="Q74" i="13"/>
  <c r="X90" i="13"/>
  <c r="Q105" i="13"/>
  <c r="M144" i="13"/>
  <c r="U18" i="13"/>
  <c r="X22" i="13"/>
  <c r="M5" i="13"/>
  <c r="P3" i="13"/>
  <c r="N9" i="13"/>
  <c r="R10" i="13"/>
  <c r="N11" i="13"/>
  <c r="V11" i="13"/>
  <c r="R12" i="13"/>
  <c r="X13" i="13"/>
  <c r="V14" i="13"/>
  <c r="T16" i="13"/>
  <c r="V21" i="13"/>
  <c r="X23" i="13"/>
  <c r="P28" i="13"/>
  <c r="N34" i="13"/>
  <c r="N37" i="13"/>
  <c r="U38" i="13"/>
  <c r="N41" i="13"/>
  <c r="U42" i="13"/>
  <c r="N45" i="13"/>
  <c r="U46" i="13"/>
  <c r="N49" i="13"/>
  <c r="U50" i="13"/>
  <c r="Q53" i="13"/>
  <c r="Q55" i="13"/>
  <c r="P79" i="13"/>
  <c r="N92" i="13"/>
  <c r="Q109" i="13"/>
  <c r="T150" i="13"/>
  <c r="M10" i="13"/>
  <c r="X401" i="13"/>
  <c r="X400" i="13"/>
  <c r="X399" i="13"/>
  <c r="X398" i="13"/>
  <c r="X397" i="13"/>
  <c r="X396" i="13"/>
  <c r="X395" i="13"/>
  <c r="X394" i="13"/>
  <c r="X393" i="13"/>
  <c r="X392" i="13"/>
  <c r="X391" i="13"/>
  <c r="X390" i="13"/>
  <c r="X389" i="13"/>
  <c r="X388" i="13"/>
  <c r="X387" i="13"/>
  <c r="X386" i="13"/>
  <c r="U401" i="13"/>
  <c r="U397" i="13"/>
  <c r="U393" i="13"/>
  <c r="U389" i="13"/>
  <c r="U384" i="13"/>
  <c r="X383" i="13"/>
  <c r="U380" i="13"/>
  <c r="X379" i="13"/>
  <c r="U376" i="13"/>
  <c r="X375" i="13"/>
  <c r="X372" i="13"/>
  <c r="X370" i="13"/>
  <c r="X368" i="13"/>
  <c r="X366" i="13"/>
  <c r="X364" i="13"/>
  <c r="X362" i="13"/>
  <c r="X360" i="13"/>
  <c r="U399" i="13"/>
  <c r="U395" i="13"/>
  <c r="U391" i="13"/>
  <c r="U387" i="13"/>
  <c r="U383" i="13"/>
  <c r="X382" i="13"/>
  <c r="U379" i="13"/>
  <c r="X378" i="13"/>
  <c r="U375" i="13"/>
  <c r="X385" i="13"/>
  <c r="U382" i="13"/>
  <c r="X381" i="13"/>
  <c r="U378" i="13"/>
  <c r="X377" i="13"/>
  <c r="U374" i="13"/>
  <c r="X373" i="13"/>
  <c r="X371" i="13"/>
  <c r="X369" i="13"/>
  <c r="X367" i="13"/>
  <c r="X365" i="13"/>
  <c r="X363" i="13"/>
  <c r="X361" i="13"/>
  <c r="X359" i="13"/>
  <c r="U400" i="13"/>
  <c r="X380" i="13"/>
  <c r="U360" i="13"/>
  <c r="U359" i="13"/>
  <c r="X358" i="13"/>
  <c r="U355" i="13"/>
  <c r="X354" i="13"/>
  <c r="U351" i="13"/>
  <c r="X350" i="13"/>
  <c r="U347" i="13"/>
  <c r="U340" i="13"/>
  <c r="U398" i="13"/>
  <c r="U388" i="13"/>
  <c r="X384" i="13"/>
  <c r="U362" i="13"/>
  <c r="U361" i="13"/>
  <c r="X346" i="13"/>
  <c r="X344" i="13"/>
  <c r="X342" i="13"/>
  <c r="X338" i="13"/>
  <c r="U364" i="13"/>
  <c r="U363" i="13"/>
  <c r="U358" i="13"/>
  <c r="X357" i="13"/>
  <c r="U354" i="13"/>
  <c r="X353" i="13"/>
  <c r="U350" i="13"/>
  <c r="X349" i="13"/>
  <c r="U341" i="13"/>
  <c r="U337" i="13"/>
  <c r="U336" i="13"/>
  <c r="U335" i="13"/>
  <c r="U334" i="13"/>
  <c r="U333" i="13"/>
  <c r="U332" i="13"/>
  <c r="U331" i="13"/>
  <c r="U330" i="13"/>
  <c r="U329" i="13"/>
  <c r="U328" i="13"/>
  <c r="U327" i="13"/>
  <c r="U326" i="13"/>
  <c r="U325" i="13"/>
  <c r="U324" i="13"/>
  <c r="U323" i="13"/>
  <c r="U322" i="13"/>
  <c r="U321" i="13"/>
  <c r="U320" i="13"/>
  <c r="U319" i="13"/>
  <c r="U318" i="13"/>
  <c r="U317" i="13"/>
  <c r="U316" i="13"/>
  <c r="U315" i="13"/>
  <c r="U314" i="13"/>
  <c r="U313" i="13"/>
  <c r="U312" i="13"/>
  <c r="U311" i="13"/>
  <c r="U310" i="13"/>
  <c r="U309" i="13"/>
  <c r="U308" i="13"/>
  <c r="U307" i="13"/>
  <c r="U306" i="13"/>
  <c r="U305" i="13"/>
  <c r="U304" i="13"/>
  <c r="U303" i="13"/>
  <c r="U302" i="13"/>
  <c r="U396" i="13"/>
  <c r="U366" i="13"/>
  <c r="U365" i="13"/>
  <c r="U346" i="13"/>
  <c r="U344" i="13"/>
  <c r="X339" i="13"/>
  <c r="U394" i="13"/>
  <c r="U386" i="13"/>
  <c r="U377" i="13"/>
  <c r="U368" i="13"/>
  <c r="U367" i="13"/>
  <c r="U357" i="13"/>
  <c r="X356" i="13"/>
  <c r="U353" i="13"/>
  <c r="X352" i="13"/>
  <c r="U349" i="13"/>
  <c r="X348" i="13"/>
  <c r="U342" i="13"/>
  <c r="U338" i="13"/>
  <c r="U381" i="13"/>
  <c r="U370" i="13"/>
  <c r="U369" i="13"/>
  <c r="X345" i="13"/>
  <c r="X343" i="13"/>
  <c r="X340" i="13"/>
  <c r="U392" i="13"/>
  <c r="U385" i="13"/>
  <c r="U372" i="13"/>
  <c r="U371" i="13"/>
  <c r="U356" i="13"/>
  <c r="X355" i="13"/>
  <c r="U352" i="13"/>
  <c r="X351" i="13"/>
  <c r="U348" i="13"/>
  <c r="X347" i="13"/>
  <c r="U339" i="13"/>
  <c r="U390" i="13"/>
  <c r="X318" i="13"/>
  <c r="X314" i="13"/>
  <c r="X309" i="13"/>
  <c r="X305" i="13"/>
  <c r="X301" i="13"/>
  <c r="X300" i="13"/>
  <c r="X299" i="13"/>
  <c r="X298" i="13"/>
  <c r="X297" i="13"/>
  <c r="X296" i="13"/>
  <c r="X295" i="13"/>
  <c r="X294" i="13"/>
  <c r="X293" i="13"/>
  <c r="X292" i="13"/>
  <c r="X291" i="13"/>
  <c r="X290" i="13"/>
  <c r="X289" i="13"/>
  <c r="X288" i="13"/>
  <c r="X287" i="13"/>
  <c r="X286" i="13"/>
  <c r="X285" i="13"/>
  <c r="X284" i="13"/>
  <c r="X283" i="13"/>
  <c r="X282" i="13"/>
  <c r="U343" i="13"/>
  <c r="X334" i="13"/>
  <c r="X330" i="13"/>
  <c r="X327" i="13"/>
  <c r="X317" i="13"/>
  <c r="X310" i="13"/>
  <c r="X306" i="13"/>
  <c r="X302" i="13"/>
  <c r="X337" i="13"/>
  <c r="X333" i="13"/>
  <c r="X328" i="13"/>
  <c r="X324" i="13"/>
  <c r="X323" i="13"/>
  <c r="X322" i="13"/>
  <c r="X321" i="13"/>
  <c r="X313" i="13"/>
  <c r="U301" i="13"/>
  <c r="U300" i="13"/>
  <c r="U299" i="13"/>
  <c r="U298" i="13"/>
  <c r="U297" i="13"/>
  <c r="U296" i="13"/>
  <c r="U295" i="13"/>
  <c r="U294" i="13"/>
  <c r="U293" i="13"/>
  <c r="U292" i="13"/>
  <c r="U291" i="13"/>
  <c r="U290" i="13"/>
  <c r="U289" i="13"/>
  <c r="U288" i="13"/>
  <c r="U287" i="13"/>
  <c r="U286" i="13"/>
  <c r="U285" i="13"/>
  <c r="U284" i="13"/>
  <c r="U283" i="13"/>
  <c r="U282" i="13"/>
  <c r="U281" i="13"/>
  <c r="U280" i="13"/>
  <c r="U279" i="13"/>
  <c r="U278" i="13"/>
  <c r="U277" i="13"/>
  <c r="U276" i="13"/>
  <c r="U275" i="13"/>
  <c r="U274" i="13"/>
  <c r="U273" i="13"/>
  <c r="U272" i="13"/>
  <c r="U271" i="13"/>
  <c r="U270" i="13"/>
  <c r="U269" i="13"/>
  <c r="U268" i="13"/>
  <c r="U267" i="13"/>
  <c r="X341" i="13"/>
  <c r="X320" i="13"/>
  <c r="X316" i="13"/>
  <c r="X311" i="13"/>
  <c r="X307" i="13"/>
  <c r="X303" i="13"/>
  <c r="X376" i="13"/>
  <c r="X336" i="13"/>
  <c r="X332" i="13"/>
  <c r="X329" i="13"/>
  <c r="X325" i="13"/>
  <c r="X374" i="13"/>
  <c r="U345" i="13"/>
  <c r="X319" i="13"/>
  <c r="X315" i="13"/>
  <c r="X308" i="13"/>
  <c r="X304" i="13"/>
  <c r="U373" i="13"/>
  <c r="X278" i="13"/>
  <c r="X326" i="13"/>
  <c r="X312" i="13"/>
  <c r="X281" i="13"/>
  <c r="X277" i="13"/>
  <c r="X273" i="13"/>
  <c r="X269" i="13"/>
  <c r="U266" i="13"/>
  <c r="U264" i="13"/>
  <c r="U262" i="13"/>
  <c r="X260" i="13"/>
  <c r="U259" i="13"/>
  <c r="X256" i="13"/>
  <c r="U255" i="13"/>
  <c r="X252" i="13"/>
  <c r="U251" i="13"/>
  <c r="X280" i="13"/>
  <c r="X276" i="13"/>
  <c r="X272" i="13"/>
  <c r="X268" i="13"/>
  <c r="X265" i="13"/>
  <c r="X263" i="13"/>
  <c r="X261" i="13"/>
  <c r="U260" i="13"/>
  <c r="X331" i="13"/>
  <c r="X279" i="13"/>
  <c r="X275" i="13"/>
  <c r="X271" i="13"/>
  <c r="X267" i="13"/>
  <c r="U265" i="13"/>
  <c r="U263" i="13"/>
  <c r="U261" i="13"/>
  <c r="X258" i="13"/>
  <c r="U257" i="13"/>
  <c r="X254" i="13"/>
  <c r="U253" i="13"/>
  <c r="X250" i="13"/>
  <c r="X335" i="13"/>
  <c r="X274" i="13"/>
  <c r="X262" i="13"/>
  <c r="U256" i="13"/>
  <c r="X255" i="13"/>
  <c r="U248" i="13"/>
  <c r="X247" i="13"/>
  <c r="U244" i="13"/>
  <c r="X243" i="13"/>
  <c r="U240" i="13"/>
  <c r="X239" i="13"/>
  <c r="X236" i="13"/>
  <c r="X253" i="13"/>
  <c r="U254" i="13"/>
  <c r="U247" i="13"/>
  <c r="X246" i="13"/>
  <c r="U243" i="13"/>
  <c r="X242" i="13"/>
  <c r="U239" i="13"/>
  <c r="X237" i="13"/>
  <c r="U236" i="13"/>
  <c r="U235" i="13"/>
  <c r="U234" i="13"/>
  <c r="U233" i="13"/>
  <c r="U232" i="13"/>
  <c r="U231" i="13"/>
  <c r="U230" i="13"/>
  <c r="U229" i="13"/>
  <c r="U228" i="13"/>
  <c r="U227" i="13"/>
  <c r="U226" i="13"/>
  <c r="U225" i="13"/>
  <c r="U224" i="13"/>
  <c r="U223" i="13"/>
  <c r="U222" i="13"/>
  <c r="U221" i="13"/>
  <c r="U220" i="13"/>
  <c r="U219" i="13"/>
  <c r="U218" i="13"/>
  <c r="U217" i="13"/>
  <c r="U216" i="13"/>
  <c r="U215" i="13"/>
  <c r="U214" i="13"/>
  <c r="U213" i="13"/>
  <c r="U212" i="13"/>
  <c r="U211" i="13"/>
  <c r="U210" i="13"/>
  <c r="U209" i="13"/>
  <c r="U208" i="13"/>
  <c r="U207" i="13"/>
  <c r="U206" i="13"/>
  <c r="U205" i="13"/>
  <c r="U204" i="13"/>
  <c r="U203" i="13"/>
  <c r="U202" i="13"/>
  <c r="U201" i="13"/>
  <c r="U200" i="13"/>
  <c r="U199" i="13"/>
  <c r="U198" i="13"/>
  <c r="U197" i="13"/>
  <c r="U196" i="13"/>
  <c r="U195" i="13"/>
  <c r="U194" i="13"/>
  <c r="U193" i="13"/>
  <c r="U192" i="13"/>
  <c r="U191" i="13"/>
  <c r="U190" i="13"/>
  <c r="U189" i="13"/>
  <c r="U188" i="13"/>
  <c r="U187" i="13"/>
  <c r="U186" i="13"/>
  <c r="U252" i="13"/>
  <c r="X251" i="13"/>
  <c r="X249" i="13"/>
  <c r="U246" i="13"/>
  <c r="X245" i="13"/>
  <c r="U242" i="13"/>
  <c r="X241" i="13"/>
  <c r="X238" i="13"/>
  <c r="U237" i="13"/>
  <c r="U250" i="13"/>
  <c r="X266" i="13"/>
  <c r="X257" i="13"/>
  <c r="U249" i="13"/>
  <c r="X248" i="13"/>
  <c r="U245" i="13"/>
  <c r="X244" i="13"/>
  <c r="U241" i="13"/>
  <c r="X240" i="13"/>
  <c r="U238" i="13"/>
  <c r="X235" i="13"/>
  <c r="X231" i="13"/>
  <c r="X227" i="13"/>
  <c r="X223" i="13"/>
  <c r="X219" i="13"/>
  <c r="X215" i="13"/>
  <c r="X211" i="13"/>
  <c r="X207" i="13"/>
  <c r="X203" i="13"/>
  <c r="X186" i="13"/>
  <c r="X190" i="13"/>
  <c r="U185" i="13"/>
  <c r="U184" i="13"/>
  <c r="U183" i="13"/>
  <c r="U182" i="13"/>
  <c r="X259" i="13"/>
  <c r="X234" i="13"/>
  <c r="X230" i="13"/>
  <c r="X226" i="13"/>
  <c r="X222" i="13"/>
  <c r="X218" i="13"/>
  <c r="X214" i="13"/>
  <c r="X212" i="13"/>
  <c r="X208" i="13"/>
  <c r="X204" i="13"/>
  <c r="X200" i="13"/>
  <c r="X199" i="13"/>
  <c r="X198" i="13"/>
  <c r="X197" i="13"/>
  <c r="X196" i="13"/>
  <c r="X195" i="13"/>
  <c r="X194" i="13"/>
  <c r="X187" i="13"/>
  <c r="U258" i="13"/>
  <c r="X193" i="13"/>
  <c r="X270" i="13"/>
  <c r="X233" i="13"/>
  <c r="X229" i="13"/>
  <c r="X225" i="13"/>
  <c r="X221" i="13"/>
  <c r="X217" i="13"/>
  <c r="X213" i="13"/>
  <c r="X209" i="13"/>
  <c r="X205" i="13"/>
  <c r="X201" i="13"/>
  <c r="X188" i="13"/>
  <c r="X192" i="13"/>
  <c r="X264" i="13"/>
  <c r="X191" i="13"/>
  <c r="X220" i="13"/>
  <c r="X189" i="13"/>
  <c r="U180" i="13"/>
  <c r="U176" i="13"/>
  <c r="U172" i="13"/>
  <c r="X120" i="13"/>
  <c r="X216" i="13"/>
  <c r="X184" i="13"/>
  <c r="X181" i="13"/>
  <c r="X177" i="13"/>
  <c r="X173" i="13"/>
  <c r="U164" i="13"/>
  <c r="X163" i="13"/>
  <c r="U160" i="13"/>
  <c r="X159" i="13"/>
  <c r="U156" i="13"/>
  <c r="X155" i="13"/>
  <c r="U152" i="13"/>
  <c r="X151" i="13"/>
  <c r="U148" i="13"/>
  <c r="X147" i="13"/>
  <c r="U144" i="13"/>
  <c r="X143" i="13"/>
  <c r="U140" i="13"/>
  <c r="X139" i="13"/>
  <c r="U136" i="13"/>
  <c r="X135" i="13"/>
  <c r="X133" i="13"/>
  <c r="X131" i="13"/>
  <c r="X129" i="13"/>
  <c r="X127" i="13"/>
  <c r="X125" i="13"/>
  <c r="X123" i="13"/>
  <c r="X202" i="13"/>
  <c r="U181" i="13"/>
  <c r="U177" i="13"/>
  <c r="U173" i="13"/>
  <c r="X121" i="13"/>
  <c r="U120" i="13"/>
  <c r="U119" i="13"/>
  <c r="U118" i="13"/>
  <c r="U117" i="13"/>
  <c r="U116" i="13"/>
  <c r="U115" i="13"/>
  <c r="U114" i="13"/>
  <c r="U113" i="13"/>
  <c r="U112" i="13"/>
  <c r="U111" i="13"/>
  <c r="U110" i="13"/>
  <c r="U109" i="13"/>
  <c r="U108" i="13"/>
  <c r="U107" i="13"/>
  <c r="U106" i="13"/>
  <c r="U105" i="13"/>
  <c r="U104" i="13"/>
  <c r="U103" i="13"/>
  <c r="U102" i="13"/>
  <c r="U101" i="13"/>
  <c r="U100" i="13"/>
  <c r="U99" i="13"/>
  <c r="U98" i="13"/>
  <c r="U97" i="13"/>
  <c r="U96" i="13"/>
  <c r="U95" i="13"/>
  <c r="U94" i="13"/>
  <c r="U93" i="13"/>
  <c r="U92" i="13"/>
  <c r="U91" i="13"/>
  <c r="U90" i="13"/>
  <c r="U89" i="13"/>
  <c r="U88" i="13"/>
  <c r="U87" i="13"/>
  <c r="U86" i="13"/>
  <c r="X183" i="13"/>
  <c r="X178" i="13"/>
  <c r="X174" i="13"/>
  <c r="U163" i="13"/>
  <c r="X162" i="13"/>
  <c r="U159" i="13"/>
  <c r="X158" i="13"/>
  <c r="U155" i="13"/>
  <c r="X154" i="13"/>
  <c r="U151" i="13"/>
  <c r="X150" i="13"/>
  <c r="U147" i="13"/>
  <c r="X146" i="13"/>
  <c r="U143" i="13"/>
  <c r="X142" i="13"/>
  <c r="U139" i="13"/>
  <c r="X138" i="13"/>
  <c r="U135" i="13"/>
  <c r="U133" i="13"/>
  <c r="U131" i="13"/>
  <c r="U129" i="13"/>
  <c r="U127" i="13"/>
  <c r="U125" i="13"/>
  <c r="U123" i="13"/>
  <c r="X210" i="13"/>
  <c r="U178" i="13"/>
  <c r="U174" i="13"/>
  <c r="X170" i="13"/>
  <c r="X169" i="13"/>
  <c r="X168" i="13"/>
  <c r="X167" i="13"/>
  <c r="X166" i="13"/>
  <c r="U121" i="13"/>
  <c r="X232" i="13"/>
  <c r="X182" i="13"/>
  <c r="X179" i="13"/>
  <c r="X175" i="13"/>
  <c r="X171" i="13"/>
  <c r="U170" i="13"/>
  <c r="U169" i="13"/>
  <c r="U168" i="13"/>
  <c r="U167" i="13"/>
  <c r="U166" i="13"/>
  <c r="X165" i="13"/>
  <c r="U162" i="13"/>
  <c r="X161" i="13"/>
  <c r="U158" i="13"/>
  <c r="X157" i="13"/>
  <c r="U154" i="13"/>
  <c r="X153" i="13"/>
  <c r="U150" i="13"/>
  <c r="X149" i="13"/>
  <c r="U146" i="13"/>
  <c r="X145" i="13"/>
  <c r="U142" i="13"/>
  <c r="X141" i="13"/>
  <c r="U138" i="13"/>
  <c r="X137" i="13"/>
  <c r="X134" i="13"/>
  <c r="X132" i="13"/>
  <c r="X130" i="13"/>
  <c r="X128" i="13"/>
  <c r="X126" i="13"/>
  <c r="X124" i="13"/>
  <c r="X122" i="13"/>
  <c r="X224" i="13"/>
  <c r="X206" i="13"/>
  <c r="X185" i="13"/>
  <c r="X180" i="13"/>
  <c r="X176" i="13"/>
  <c r="X172" i="13"/>
  <c r="U165" i="13"/>
  <c r="X164" i="13"/>
  <c r="U161" i="13"/>
  <c r="X160" i="13"/>
  <c r="U157" i="13"/>
  <c r="X156" i="13"/>
  <c r="U153" i="13"/>
  <c r="X152" i="13"/>
  <c r="U149" i="13"/>
  <c r="X148" i="13"/>
  <c r="U145" i="13"/>
  <c r="X144" i="13"/>
  <c r="U141" i="13"/>
  <c r="X140" i="13"/>
  <c r="U137" i="13"/>
  <c r="X136" i="13"/>
  <c r="U134" i="13"/>
  <c r="U132" i="13"/>
  <c r="U130" i="13"/>
  <c r="U128" i="13"/>
  <c r="U126" i="13"/>
  <c r="U124" i="13"/>
  <c r="U122" i="13"/>
  <c r="X119" i="13"/>
  <c r="X118" i="13"/>
  <c r="X117" i="13"/>
  <c r="X116" i="13"/>
  <c r="X115" i="13"/>
  <c r="X114" i="13"/>
  <c r="X113" i="13"/>
  <c r="X112" i="13"/>
  <c r="X111" i="13"/>
  <c r="X110" i="13"/>
  <c r="X109" i="13"/>
  <c r="X108" i="13"/>
  <c r="X107" i="13"/>
  <c r="X106" i="13"/>
  <c r="X105" i="13"/>
  <c r="X104" i="13"/>
  <c r="X103" i="13"/>
  <c r="X102" i="13"/>
  <c r="X101" i="13"/>
  <c r="X100" i="13"/>
  <c r="X99" i="13"/>
  <c r="X98" i="13"/>
  <c r="X97" i="13"/>
  <c r="X228" i="13"/>
  <c r="X95" i="13"/>
  <c r="X91" i="13"/>
  <c r="U78" i="13"/>
  <c r="U28" i="13"/>
  <c r="X76" i="13"/>
  <c r="U175" i="13"/>
  <c r="X96" i="13"/>
  <c r="X92" i="13"/>
  <c r="X88" i="13"/>
  <c r="U85" i="13"/>
  <c r="U83" i="13"/>
  <c r="U81" i="13"/>
  <c r="U79" i="13"/>
  <c r="U75" i="13"/>
  <c r="U74" i="13"/>
  <c r="U73" i="13"/>
  <c r="U72" i="13"/>
  <c r="U71" i="13"/>
  <c r="U70" i="13"/>
  <c r="U69" i="13"/>
  <c r="U68" i="13"/>
  <c r="U67" i="13"/>
  <c r="U66" i="13"/>
  <c r="U65" i="13"/>
  <c r="U64" i="13"/>
  <c r="U63" i="13"/>
  <c r="U62" i="13"/>
  <c r="U61" i="13"/>
  <c r="U60" i="13"/>
  <c r="U59" i="13"/>
  <c r="U58" i="13"/>
  <c r="U57" i="13"/>
  <c r="U56" i="13"/>
  <c r="X87" i="13"/>
  <c r="X84" i="13"/>
  <c r="X82" i="13"/>
  <c r="X80" i="13"/>
  <c r="X77" i="13"/>
  <c r="X93" i="13"/>
  <c r="X89" i="13"/>
  <c r="U76" i="13"/>
  <c r="X34" i="13"/>
  <c r="U33" i="13"/>
  <c r="X31" i="13"/>
  <c r="U30" i="13"/>
  <c r="X24" i="13"/>
  <c r="X14" i="13"/>
  <c r="U171" i="13"/>
  <c r="X86" i="13"/>
  <c r="X78" i="13"/>
  <c r="U179" i="13"/>
  <c r="X85" i="13"/>
  <c r="X83" i="13"/>
  <c r="X81" i="13"/>
  <c r="X79" i="13"/>
  <c r="X75" i="13"/>
  <c r="X74" i="13"/>
  <c r="X73" i="13"/>
  <c r="X72" i="13"/>
  <c r="X71" i="13"/>
  <c r="X70" i="13"/>
  <c r="X69" i="13"/>
  <c r="X68" i="13"/>
  <c r="X67" i="13"/>
  <c r="X66" i="13"/>
  <c r="X65" i="13"/>
  <c r="X64" i="13"/>
  <c r="X63" i="13"/>
  <c r="X62" i="13"/>
  <c r="X61" i="13"/>
  <c r="X60" i="13"/>
  <c r="X59" i="13"/>
  <c r="X58" i="13"/>
  <c r="X57" i="13"/>
  <c r="X56" i="13"/>
  <c r="X55" i="13"/>
  <c r="X54" i="13"/>
  <c r="X53" i="13"/>
  <c r="X52" i="13"/>
  <c r="X51" i="13"/>
  <c r="X50" i="13"/>
  <c r="X49" i="13"/>
  <c r="X48" i="13"/>
  <c r="X47" i="13"/>
  <c r="X46" i="13"/>
  <c r="X45" i="13"/>
  <c r="X44" i="13"/>
  <c r="X43" i="13"/>
  <c r="X42" i="13"/>
  <c r="X41" i="13"/>
  <c r="X40" i="13"/>
  <c r="X39" i="13"/>
  <c r="X38" i="13"/>
  <c r="X37" i="13"/>
  <c r="X36" i="13"/>
  <c r="X35" i="13"/>
  <c r="U34" i="13"/>
  <c r="X32" i="13"/>
  <c r="U31" i="13"/>
  <c r="X29" i="13"/>
  <c r="X26" i="13"/>
  <c r="U24" i="13"/>
  <c r="P20" i="13"/>
  <c r="T2" i="13"/>
  <c r="X3" i="13"/>
  <c r="V7" i="13"/>
  <c r="M14" i="13"/>
  <c r="U15" i="13"/>
  <c r="M17" i="13"/>
  <c r="X18" i="13"/>
  <c r="R19" i="13"/>
  <c r="M21" i="13"/>
  <c r="R22" i="13"/>
  <c r="M27" i="13"/>
  <c r="M2" i="13"/>
  <c r="U2" i="13"/>
  <c r="Q3" i="13"/>
  <c r="T4" i="13"/>
  <c r="P13" i="13"/>
  <c r="N14" i="13"/>
  <c r="M15" i="13"/>
  <c r="V15" i="13"/>
  <c r="U16" i="13"/>
  <c r="N17" i="13"/>
  <c r="P18" i="13"/>
  <c r="U20" i="13"/>
  <c r="N21" i="13"/>
  <c r="P23" i="13"/>
  <c r="T24" i="13"/>
  <c r="P25" i="13"/>
  <c r="M26" i="13"/>
  <c r="U29" i="13"/>
  <c r="V31" i="13"/>
  <c r="M32" i="13"/>
  <c r="X33" i="13"/>
  <c r="R34" i="13"/>
  <c r="M36" i="13"/>
  <c r="Q37" i="13"/>
  <c r="V38" i="13"/>
  <c r="M40" i="13"/>
  <c r="Q41" i="13"/>
  <c r="V42" i="13"/>
  <c r="M44" i="13"/>
  <c r="Q45" i="13"/>
  <c r="V46" i="13"/>
  <c r="M48" i="13"/>
  <c r="Q49" i="13"/>
  <c r="V50" i="13"/>
  <c r="M52" i="13"/>
  <c r="U53" i="13"/>
  <c r="U55" i="13"/>
  <c r="Q59" i="13"/>
  <c r="Q63" i="13"/>
  <c r="Q67" i="13"/>
  <c r="Q71" i="13"/>
  <c r="Q75" i="13"/>
  <c r="Q93" i="13"/>
  <c r="Q113" i="13"/>
  <c r="M12" i="13"/>
  <c r="U13" i="13"/>
  <c r="N5" i="13"/>
  <c r="V5" i="13"/>
  <c r="W5" i="13" s="1"/>
  <c r="R6" i="13"/>
  <c r="N7" i="13"/>
  <c r="R8" i="13"/>
  <c r="V9" i="13"/>
  <c r="V17" i="13"/>
  <c r="T20" i="13"/>
  <c r="R29" i="13"/>
  <c r="N2" i="13"/>
  <c r="V2" i="13"/>
  <c r="R3" i="13"/>
  <c r="M4" i="13"/>
  <c r="U4" i="13"/>
  <c r="P5" i="13"/>
  <c r="X5" i="13"/>
  <c r="T6" i="13"/>
  <c r="P7" i="13"/>
  <c r="X7" i="13"/>
  <c r="T8" i="13"/>
  <c r="P9" i="13"/>
  <c r="X9" i="13"/>
  <c r="T10" i="13"/>
  <c r="P11" i="13"/>
  <c r="X11" i="13"/>
  <c r="T12" i="13"/>
  <c r="Q13" i="13"/>
  <c r="N15" i="13"/>
  <c r="M16" i="13"/>
  <c r="V16" i="13"/>
  <c r="X17" i="13"/>
  <c r="R18" i="13"/>
  <c r="T19" i="13"/>
  <c r="M20" i="13"/>
  <c r="V20" i="13"/>
  <c r="X21" i="13"/>
  <c r="U22" i="13"/>
  <c r="Q23" i="13"/>
  <c r="V24" i="13"/>
  <c r="N26" i="13"/>
  <c r="P27" i="13"/>
  <c r="T28" i="13"/>
  <c r="V29" i="13"/>
  <c r="N32" i="13"/>
  <c r="N36" i="13"/>
  <c r="U37" i="13"/>
  <c r="N40" i="13"/>
  <c r="U41" i="13"/>
  <c r="N44" i="13"/>
  <c r="U45" i="13"/>
  <c r="N48" i="13"/>
  <c r="U49" i="13"/>
  <c r="N52" i="13"/>
  <c r="U80" i="13"/>
  <c r="X94" i="13"/>
  <c r="Q117" i="13"/>
  <c r="P163" i="13"/>
  <c r="M8" i="13"/>
  <c r="V22" i="13"/>
  <c r="M24" i="13"/>
  <c r="V34" i="13"/>
  <c r="M35" i="13"/>
  <c r="V37" i="13"/>
  <c r="M39" i="13"/>
  <c r="V41" i="13"/>
  <c r="M43" i="13"/>
  <c r="V45" i="13"/>
  <c r="M47" i="13"/>
  <c r="Q48" i="13"/>
  <c r="V49" i="13"/>
  <c r="M51" i="13"/>
  <c r="Q52" i="13"/>
  <c r="M54" i="13"/>
  <c r="Q56" i="13"/>
  <c r="Q60" i="13"/>
  <c r="Q64" i="13"/>
  <c r="Q68" i="13"/>
  <c r="Q72" i="13"/>
  <c r="N401" i="13"/>
  <c r="O401" i="13" s="1"/>
  <c r="N400" i="13"/>
  <c r="N399" i="13"/>
  <c r="N398" i="13"/>
  <c r="N397" i="13"/>
  <c r="N396" i="13"/>
  <c r="N395" i="13"/>
  <c r="N394" i="13"/>
  <c r="N393" i="13"/>
  <c r="N392" i="13"/>
  <c r="N391" i="13"/>
  <c r="N390" i="13"/>
  <c r="O390" i="13" s="1"/>
  <c r="N389" i="13"/>
  <c r="N388" i="13"/>
  <c r="N387" i="13"/>
  <c r="N386" i="13"/>
  <c r="N385" i="13"/>
  <c r="N384" i="13"/>
  <c r="N383" i="13"/>
  <c r="N382" i="13"/>
  <c r="N381" i="13"/>
  <c r="N380" i="13"/>
  <c r="N379" i="13"/>
  <c r="N378" i="13"/>
  <c r="N377" i="13"/>
  <c r="N376" i="13"/>
  <c r="N375" i="13"/>
  <c r="N374" i="13"/>
  <c r="N373" i="13"/>
  <c r="N372" i="13"/>
  <c r="N371" i="13"/>
  <c r="N370" i="13"/>
  <c r="N369" i="13"/>
  <c r="N368" i="13"/>
  <c r="N367" i="13"/>
  <c r="N366" i="13"/>
  <c r="O366" i="13" s="1"/>
  <c r="N365" i="13"/>
  <c r="N364" i="13"/>
  <c r="N363" i="13"/>
  <c r="O363" i="13" s="1"/>
  <c r="N362" i="13"/>
  <c r="N361" i="13"/>
  <c r="O361" i="13" s="1"/>
  <c r="N360" i="13"/>
  <c r="N357" i="13"/>
  <c r="O357" i="13" s="1"/>
  <c r="N353" i="13"/>
  <c r="N349" i="13"/>
  <c r="N346" i="13"/>
  <c r="N344" i="13"/>
  <c r="N341" i="13"/>
  <c r="N337" i="13"/>
  <c r="O337" i="13" s="1"/>
  <c r="N336" i="13"/>
  <c r="N335" i="13"/>
  <c r="N334" i="13"/>
  <c r="N333" i="13"/>
  <c r="N332" i="13"/>
  <c r="N331" i="13"/>
  <c r="N356" i="13"/>
  <c r="N352" i="13"/>
  <c r="N348" i="13"/>
  <c r="N342" i="13"/>
  <c r="N338" i="13"/>
  <c r="N359" i="13"/>
  <c r="N355" i="13"/>
  <c r="N351" i="13"/>
  <c r="N347" i="13"/>
  <c r="O347" i="13" s="1"/>
  <c r="N345" i="13"/>
  <c r="N343" i="13"/>
  <c r="N339" i="13"/>
  <c r="N358" i="13"/>
  <c r="N354" i="13"/>
  <c r="N350" i="13"/>
  <c r="N340" i="13"/>
  <c r="N324" i="13"/>
  <c r="N323" i="13"/>
  <c r="N322" i="13"/>
  <c r="O322" i="13" s="1"/>
  <c r="N329" i="13"/>
  <c r="N325" i="13"/>
  <c r="N321" i="13"/>
  <c r="O321" i="13" s="1"/>
  <c r="N317" i="13"/>
  <c r="N309" i="13"/>
  <c r="N305" i="13"/>
  <c r="N301" i="13"/>
  <c r="N300" i="13"/>
  <c r="N299" i="13"/>
  <c r="N298" i="13"/>
  <c r="O298" i="13" s="1"/>
  <c r="N297" i="13"/>
  <c r="N296" i="13"/>
  <c r="N295" i="13"/>
  <c r="N294" i="13"/>
  <c r="N293" i="13"/>
  <c r="N292" i="13"/>
  <c r="N291" i="13"/>
  <c r="N290" i="13"/>
  <c r="N289" i="13"/>
  <c r="N288" i="13"/>
  <c r="N287" i="13"/>
  <c r="N286" i="13"/>
  <c r="N285" i="13"/>
  <c r="N284" i="13"/>
  <c r="N283" i="13"/>
  <c r="N282" i="13"/>
  <c r="O282" i="13" s="1"/>
  <c r="N281" i="13"/>
  <c r="N280" i="13"/>
  <c r="N279" i="13"/>
  <c r="N278" i="13"/>
  <c r="N277" i="13"/>
  <c r="N276" i="13"/>
  <c r="N275" i="13"/>
  <c r="N274" i="13"/>
  <c r="O274" i="13" s="1"/>
  <c r="N273" i="13"/>
  <c r="N272" i="13"/>
  <c r="N271" i="13"/>
  <c r="N270" i="13"/>
  <c r="N269" i="13"/>
  <c r="N268" i="13"/>
  <c r="N267" i="13"/>
  <c r="N266" i="13"/>
  <c r="N265" i="13"/>
  <c r="O265" i="13" s="1"/>
  <c r="N264" i="13"/>
  <c r="O264" i="13" s="1"/>
  <c r="N263" i="13"/>
  <c r="N262" i="13"/>
  <c r="N261" i="13"/>
  <c r="N260" i="13"/>
  <c r="N259" i="13"/>
  <c r="O259" i="13" s="1"/>
  <c r="N258" i="13"/>
  <c r="O258" i="13" s="1"/>
  <c r="N257" i="13"/>
  <c r="N256" i="13"/>
  <c r="N255" i="13"/>
  <c r="N254" i="13"/>
  <c r="N253" i="13"/>
  <c r="N252" i="13"/>
  <c r="N251" i="13"/>
  <c r="N250" i="13"/>
  <c r="N326" i="13"/>
  <c r="N320" i="13"/>
  <c r="N316" i="13"/>
  <c r="N313" i="13"/>
  <c r="O313" i="13" s="1"/>
  <c r="N310" i="13"/>
  <c r="N306" i="13"/>
  <c r="N302" i="13"/>
  <c r="O302" i="13" s="1"/>
  <c r="N330" i="13"/>
  <c r="N327" i="13"/>
  <c r="N319" i="13"/>
  <c r="N315" i="13"/>
  <c r="N311" i="13"/>
  <c r="N307" i="13"/>
  <c r="N303" i="13"/>
  <c r="N314" i="13"/>
  <c r="O314" i="13" s="1"/>
  <c r="N328" i="13"/>
  <c r="N304" i="13"/>
  <c r="N308" i="13"/>
  <c r="N318" i="13"/>
  <c r="N312" i="13"/>
  <c r="N249" i="13"/>
  <c r="N248" i="13"/>
  <c r="N247" i="13"/>
  <c r="N246" i="13"/>
  <c r="N245" i="13"/>
  <c r="N244" i="13"/>
  <c r="O244" i="13" s="1"/>
  <c r="N243" i="13"/>
  <c r="N242" i="13"/>
  <c r="N241" i="13"/>
  <c r="N240" i="13"/>
  <c r="N239" i="13"/>
  <c r="N238" i="13"/>
  <c r="N237" i="13"/>
  <c r="O237" i="13" s="1"/>
  <c r="N236" i="13"/>
  <c r="N235" i="13"/>
  <c r="N234" i="13"/>
  <c r="N233" i="13"/>
  <c r="N232" i="13"/>
  <c r="N231" i="13"/>
  <c r="O231" i="13" s="1"/>
  <c r="N230" i="13"/>
  <c r="O230" i="13" s="1"/>
  <c r="N229" i="13"/>
  <c r="N228" i="13"/>
  <c r="N227" i="13"/>
  <c r="N226" i="13"/>
  <c r="N225" i="13"/>
  <c r="N224" i="13"/>
  <c r="N223" i="13"/>
  <c r="O223" i="13" s="1"/>
  <c r="N222" i="13"/>
  <c r="O222" i="13" s="1"/>
  <c r="N221" i="13"/>
  <c r="N220" i="13"/>
  <c r="N219" i="13"/>
  <c r="N218" i="13"/>
  <c r="N217" i="13"/>
  <c r="N216" i="13"/>
  <c r="N215" i="13"/>
  <c r="O215" i="13" s="1"/>
  <c r="N214" i="13"/>
  <c r="O214" i="13" s="1"/>
  <c r="N213" i="13"/>
  <c r="N209" i="13"/>
  <c r="N205" i="13"/>
  <c r="N201" i="13"/>
  <c r="N185" i="13"/>
  <c r="N184" i="13"/>
  <c r="N183" i="13"/>
  <c r="O183" i="13" s="1"/>
  <c r="N182" i="13"/>
  <c r="N181" i="13"/>
  <c r="O181" i="13" s="1"/>
  <c r="N180" i="13"/>
  <c r="N179" i="13"/>
  <c r="N178" i="13"/>
  <c r="N177" i="13"/>
  <c r="O177" i="13" s="1"/>
  <c r="N176" i="13"/>
  <c r="N175" i="13"/>
  <c r="O175" i="13" s="1"/>
  <c r="N174" i="13"/>
  <c r="N173" i="13"/>
  <c r="N172" i="13"/>
  <c r="O172" i="13" s="1"/>
  <c r="N171" i="13"/>
  <c r="O171" i="13" s="1"/>
  <c r="N170" i="13"/>
  <c r="N169" i="13"/>
  <c r="N168" i="13"/>
  <c r="N167" i="13"/>
  <c r="N193" i="13"/>
  <c r="N190" i="13"/>
  <c r="O190" i="13" s="1"/>
  <c r="N186" i="13"/>
  <c r="N210" i="13"/>
  <c r="N206" i="13"/>
  <c r="N202" i="13"/>
  <c r="N192" i="13"/>
  <c r="N187" i="13"/>
  <c r="N211" i="13"/>
  <c r="N207" i="13"/>
  <c r="N203" i="13"/>
  <c r="N191" i="13"/>
  <c r="O191" i="13" s="1"/>
  <c r="N188" i="13"/>
  <c r="N200" i="13"/>
  <c r="N199" i="13"/>
  <c r="N198" i="13"/>
  <c r="O198" i="13" s="1"/>
  <c r="N197" i="13"/>
  <c r="N196" i="13"/>
  <c r="N195" i="13"/>
  <c r="N194" i="13"/>
  <c r="N189" i="13"/>
  <c r="N135" i="13"/>
  <c r="N133" i="13"/>
  <c r="N131" i="13"/>
  <c r="O131" i="13" s="1"/>
  <c r="N129" i="13"/>
  <c r="O129" i="13" s="1"/>
  <c r="N127" i="13"/>
  <c r="N125" i="13"/>
  <c r="N123" i="13"/>
  <c r="N204" i="13"/>
  <c r="N166" i="13"/>
  <c r="N162" i="13"/>
  <c r="N158" i="13"/>
  <c r="N154" i="13"/>
  <c r="O154" i="13" s="1"/>
  <c r="N150" i="13"/>
  <c r="N146" i="13"/>
  <c r="N142" i="13"/>
  <c r="N138" i="13"/>
  <c r="O138" i="13" s="1"/>
  <c r="N120" i="13"/>
  <c r="N119" i="13"/>
  <c r="N118" i="13"/>
  <c r="N117" i="13"/>
  <c r="N116" i="13"/>
  <c r="N115" i="13"/>
  <c r="N114" i="13"/>
  <c r="N113" i="13"/>
  <c r="N112" i="13"/>
  <c r="N111" i="13"/>
  <c r="N110" i="13"/>
  <c r="N109" i="13"/>
  <c r="N108" i="13"/>
  <c r="N107" i="13"/>
  <c r="N106" i="13"/>
  <c r="O106" i="13" s="1"/>
  <c r="N105" i="13"/>
  <c r="N104" i="13"/>
  <c r="N103" i="13"/>
  <c r="N102" i="13"/>
  <c r="N121" i="13"/>
  <c r="O121" i="13" s="1"/>
  <c r="N212" i="13"/>
  <c r="N165" i="13"/>
  <c r="N161" i="13"/>
  <c r="N157" i="13"/>
  <c r="N153" i="13"/>
  <c r="N149" i="13"/>
  <c r="N145" i="13"/>
  <c r="O145" i="13" s="1"/>
  <c r="N141" i="13"/>
  <c r="N137" i="13"/>
  <c r="N134" i="13"/>
  <c r="N132" i="13"/>
  <c r="N130" i="13"/>
  <c r="N128" i="13"/>
  <c r="N126" i="13"/>
  <c r="N124" i="13"/>
  <c r="N122" i="13"/>
  <c r="N164" i="13"/>
  <c r="N160" i="13"/>
  <c r="N156" i="13"/>
  <c r="O156" i="13" s="1"/>
  <c r="N152" i="13"/>
  <c r="N148" i="13"/>
  <c r="N144" i="13"/>
  <c r="N140" i="13"/>
  <c r="N136" i="13"/>
  <c r="N163" i="13"/>
  <c r="O163" i="13" s="1"/>
  <c r="N159" i="13"/>
  <c r="N155" i="13"/>
  <c r="N151" i="13"/>
  <c r="N147" i="13"/>
  <c r="N143" i="13"/>
  <c r="N139" i="13"/>
  <c r="N97" i="13"/>
  <c r="N93" i="13"/>
  <c r="N89" i="13"/>
  <c r="N88" i="13"/>
  <c r="N79" i="13"/>
  <c r="N208" i="13"/>
  <c r="N75" i="13"/>
  <c r="O75" i="13" s="1"/>
  <c r="N74" i="13"/>
  <c r="N73" i="13"/>
  <c r="N72" i="13"/>
  <c r="N71" i="13"/>
  <c r="N70" i="13"/>
  <c r="N69" i="13"/>
  <c r="N68" i="13"/>
  <c r="N67" i="13"/>
  <c r="O67" i="13" s="1"/>
  <c r="N66" i="13"/>
  <c r="N65" i="13"/>
  <c r="N64" i="13"/>
  <c r="N63" i="13"/>
  <c r="N62" i="13"/>
  <c r="N61" i="13"/>
  <c r="N60" i="13"/>
  <c r="N59" i="13"/>
  <c r="N58" i="13"/>
  <c r="N57" i="13"/>
  <c r="N56" i="13"/>
  <c r="N55" i="13"/>
  <c r="N54" i="13"/>
  <c r="N53" i="13"/>
  <c r="N94" i="13"/>
  <c r="N90" i="13"/>
  <c r="N87" i="13"/>
  <c r="O87" i="13" s="1"/>
  <c r="N76" i="13"/>
  <c r="N100" i="13"/>
  <c r="N98" i="13"/>
  <c r="O98" i="13" s="1"/>
  <c r="N84" i="13"/>
  <c r="N82" i="13"/>
  <c r="N80" i="13"/>
  <c r="N33" i="13"/>
  <c r="N30" i="13"/>
  <c r="N95" i="13"/>
  <c r="N91" i="13"/>
  <c r="N86" i="13"/>
  <c r="N77" i="13"/>
  <c r="N27" i="13"/>
  <c r="N23" i="13"/>
  <c r="N101" i="13"/>
  <c r="N99" i="13"/>
  <c r="N85" i="13"/>
  <c r="N83" i="13"/>
  <c r="O83" i="13" s="1"/>
  <c r="N81" i="13"/>
  <c r="N28" i="13"/>
  <c r="N25" i="13"/>
  <c r="P17" i="13"/>
  <c r="U19" i="13"/>
  <c r="N20" i="13"/>
  <c r="P21" i="13"/>
  <c r="M22" i="13"/>
  <c r="P2" i="13"/>
  <c r="X2" i="13"/>
  <c r="N6" i="13"/>
  <c r="O6" i="13" s="1"/>
  <c r="V6" i="13"/>
  <c r="R401" i="13"/>
  <c r="R400" i="13"/>
  <c r="R399" i="13"/>
  <c r="R398" i="13"/>
  <c r="R397" i="13"/>
  <c r="R396" i="13"/>
  <c r="R395" i="13"/>
  <c r="R394" i="13"/>
  <c r="R393" i="13"/>
  <c r="R392" i="13"/>
  <c r="R391" i="13"/>
  <c r="R390" i="13"/>
  <c r="R389" i="13"/>
  <c r="R388" i="13"/>
  <c r="R387" i="13"/>
  <c r="R386" i="13"/>
  <c r="R385" i="13"/>
  <c r="R384" i="13"/>
  <c r="R383" i="13"/>
  <c r="R382" i="13"/>
  <c r="R381" i="13"/>
  <c r="R380" i="13"/>
  <c r="R379" i="13"/>
  <c r="R378" i="13"/>
  <c r="R377" i="13"/>
  <c r="R376" i="13"/>
  <c r="R375" i="13"/>
  <c r="R374" i="13"/>
  <c r="R373" i="13"/>
  <c r="R372" i="13"/>
  <c r="R371" i="13"/>
  <c r="R370" i="13"/>
  <c r="R369" i="13"/>
  <c r="R368" i="13"/>
  <c r="R367" i="13"/>
  <c r="R366" i="13"/>
  <c r="R365" i="13"/>
  <c r="R364" i="13"/>
  <c r="R363" i="13"/>
  <c r="R362" i="13"/>
  <c r="R361" i="13"/>
  <c r="R360" i="13"/>
  <c r="R359" i="13"/>
  <c r="R358" i="13"/>
  <c r="R357" i="13"/>
  <c r="R356" i="13"/>
  <c r="R355" i="13"/>
  <c r="R354" i="13"/>
  <c r="R353" i="13"/>
  <c r="R352" i="13"/>
  <c r="R351" i="13"/>
  <c r="R350" i="13"/>
  <c r="R349" i="13"/>
  <c r="R348" i="13"/>
  <c r="R347" i="13"/>
  <c r="R339" i="13"/>
  <c r="R345" i="13"/>
  <c r="R343" i="13"/>
  <c r="R340" i="13"/>
  <c r="R341" i="13"/>
  <c r="R346" i="13"/>
  <c r="R344" i="13"/>
  <c r="R337" i="13"/>
  <c r="R336" i="13"/>
  <c r="R335" i="13"/>
  <c r="R334" i="13"/>
  <c r="R333" i="13"/>
  <c r="R332" i="13"/>
  <c r="R331" i="13"/>
  <c r="R330" i="13"/>
  <c r="R329" i="13"/>
  <c r="R328" i="13"/>
  <c r="R327" i="13"/>
  <c r="R326" i="13"/>
  <c r="R325" i="13"/>
  <c r="R342" i="13"/>
  <c r="R338" i="13"/>
  <c r="R320" i="13"/>
  <c r="R316" i="13"/>
  <c r="R313" i="13"/>
  <c r="R311" i="13"/>
  <c r="R307" i="13"/>
  <c r="R303" i="13"/>
  <c r="R319" i="13"/>
  <c r="R315" i="13"/>
  <c r="R308" i="13"/>
  <c r="R304" i="13"/>
  <c r="R318" i="13"/>
  <c r="R314" i="13"/>
  <c r="R312" i="13"/>
  <c r="R309" i="13"/>
  <c r="R305" i="13"/>
  <c r="R324" i="13"/>
  <c r="R323" i="13"/>
  <c r="R322" i="13"/>
  <c r="R321" i="13"/>
  <c r="R317" i="13"/>
  <c r="R301" i="13"/>
  <c r="R300" i="13"/>
  <c r="R299" i="13"/>
  <c r="R298" i="13"/>
  <c r="R297" i="13"/>
  <c r="R296" i="13"/>
  <c r="R295" i="13"/>
  <c r="R294" i="13"/>
  <c r="R293" i="13"/>
  <c r="R292" i="13"/>
  <c r="R291" i="13"/>
  <c r="R290" i="13"/>
  <c r="R289" i="13"/>
  <c r="R288" i="13"/>
  <c r="R287" i="13"/>
  <c r="R286" i="13"/>
  <c r="R285" i="13"/>
  <c r="R284" i="13"/>
  <c r="R283" i="13"/>
  <c r="R282" i="13"/>
  <c r="R281" i="13"/>
  <c r="R280" i="13"/>
  <c r="R279" i="13"/>
  <c r="R278" i="13"/>
  <c r="R277" i="13"/>
  <c r="R276" i="13"/>
  <c r="R275" i="13"/>
  <c r="R274" i="13"/>
  <c r="R273" i="13"/>
  <c r="R272" i="13"/>
  <c r="R271" i="13"/>
  <c r="R270" i="13"/>
  <c r="R269" i="13"/>
  <c r="R268" i="13"/>
  <c r="R267" i="13"/>
  <c r="R266" i="13"/>
  <c r="R265" i="13"/>
  <c r="R264" i="13"/>
  <c r="R263" i="13"/>
  <c r="R262" i="13"/>
  <c r="R260" i="13"/>
  <c r="R249" i="13"/>
  <c r="R248" i="13"/>
  <c r="R247" i="13"/>
  <c r="R246" i="13"/>
  <c r="R245" i="13"/>
  <c r="R244" i="13"/>
  <c r="R243" i="13"/>
  <c r="R242" i="13"/>
  <c r="R241" i="13"/>
  <c r="R240" i="13"/>
  <c r="R239" i="13"/>
  <c r="R302" i="13"/>
  <c r="R258" i="13"/>
  <c r="R254" i="13"/>
  <c r="R250" i="13"/>
  <c r="R306" i="13"/>
  <c r="R259" i="13"/>
  <c r="R238" i="13"/>
  <c r="R257" i="13"/>
  <c r="R256" i="13"/>
  <c r="R310" i="13"/>
  <c r="R255" i="13"/>
  <c r="R253" i="13"/>
  <c r="R252" i="13"/>
  <c r="R236" i="13"/>
  <c r="R235" i="13"/>
  <c r="R234" i="13"/>
  <c r="R233" i="13"/>
  <c r="R232" i="13"/>
  <c r="R231" i="13"/>
  <c r="R230" i="13"/>
  <c r="R229" i="13"/>
  <c r="R228" i="13"/>
  <c r="R227" i="13"/>
  <c r="R226" i="13"/>
  <c r="R225" i="13"/>
  <c r="R224" i="13"/>
  <c r="R223" i="13"/>
  <c r="R222" i="13"/>
  <c r="R221" i="13"/>
  <c r="R220" i="13"/>
  <c r="R219" i="13"/>
  <c r="R218" i="13"/>
  <c r="R217" i="13"/>
  <c r="R216" i="13"/>
  <c r="R215" i="13"/>
  <c r="R214" i="13"/>
  <c r="R251" i="13"/>
  <c r="R210" i="13"/>
  <c r="R206" i="13"/>
  <c r="R202" i="13"/>
  <c r="R192" i="13"/>
  <c r="R261" i="13"/>
  <c r="R188" i="13"/>
  <c r="R211" i="13"/>
  <c r="R207" i="13"/>
  <c r="R203" i="13"/>
  <c r="R191" i="13"/>
  <c r="R189" i="13"/>
  <c r="R212" i="13"/>
  <c r="R208" i="13"/>
  <c r="R204" i="13"/>
  <c r="R200" i="13"/>
  <c r="R199" i="13"/>
  <c r="R198" i="13"/>
  <c r="R197" i="13"/>
  <c r="R196" i="13"/>
  <c r="R195" i="13"/>
  <c r="R194" i="13"/>
  <c r="R185" i="13"/>
  <c r="R184" i="13"/>
  <c r="R183" i="13"/>
  <c r="R182" i="13"/>
  <c r="R181" i="13"/>
  <c r="R180" i="13"/>
  <c r="R179" i="13"/>
  <c r="R178" i="13"/>
  <c r="R177" i="13"/>
  <c r="R176" i="13"/>
  <c r="R175" i="13"/>
  <c r="R174" i="13"/>
  <c r="R173" i="13"/>
  <c r="R172" i="13"/>
  <c r="R171" i="13"/>
  <c r="R170" i="13"/>
  <c r="R169" i="13"/>
  <c r="R168" i="13"/>
  <c r="R167" i="13"/>
  <c r="R166" i="13"/>
  <c r="R165" i="13"/>
  <c r="R164" i="13"/>
  <c r="R163" i="13"/>
  <c r="R162" i="13"/>
  <c r="R161" i="13"/>
  <c r="R160" i="13"/>
  <c r="R159" i="13"/>
  <c r="R158" i="13"/>
  <c r="R157" i="13"/>
  <c r="R156" i="13"/>
  <c r="R155" i="13"/>
  <c r="R154" i="13"/>
  <c r="R153" i="13"/>
  <c r="R152" i="13"/>
  <c r="R151" i="13"/>
  <c r="R150" i="13"/>
  <c r="R149" i="13"/>
  <c r="R148" i="13"/>
  <c r="R147" i="13"/>
  <c r="R146" i="13"/>
  <c r="R145" i="13"/>
  <c r="R144" i="13"/>
  <c r="R143" i="13"/>
  <c r="R142" i="13"/>
  <c r="R141" i="13"/>
  <c r="R140" i="13"/>
  <c r="R139" i="13"/>
  <c r="R138" i="13"/>
  <c r="R137" i="13"/>
  <c r="R136" i="13"/>
  <c r="R237" i="13"/>
  <c r="R190" i="13"/>
  <c r="R186" i="13"/>
  <c r="R187" i="13"/>
  <c r="R205" i="13"/>
  <c r="R134" i="13"/>
  <c r="R132" i="13"/>
  <c r="R130" i="13"/>
  <c r="R128" i="13"/>
  <c r="R126" i="13"/>
  <c r="R124" i="13"/>
  <c r="R122" i="13"/>
  <c r="R213" i="13"/>
  <c r="R201" i="13"/>
  <c r="R193" i="13"/>
  <c r="R209" i="13"/>
  <c r="R135" i="13"/>
  <c r="R133" i="13"/>
  <c r="R131" i="13"/>
  <c r="R129" i="13"/>
  <c r="R127" i="13"/>
  <c r="R125" i="13"/>
  <c r="R123" i="13"/>
  <c r="R120" i="13"/>
  <c r="R119" i="13"/>
  <c r="R118" i="13"/>
  <c r="R117" i="13"/>
  <c r="R116" i="13"/>
  <c r="R115" i="13"/>
  <c r="R114" i="13"/>
  <c r="R113" i="13"/>
  <c r="R112" i="13"/>
  <c r="R111" i="13"/>
  <c r="R110" i="13"/>
  <c r="R109" i="13"/>
  <c r="R108" i="13"/>
  <c r="R107" i="13"/>
  <c r="R106" i="13"/>
  <c r="R105" i="13"/>
  <c r="R104" i="13"/>
  <c r="R103" i="13"/>
  <c r="R102" i="13"/>
  <c r="R101" i="13"/>
  <c r="R100" i="13"/>
  <c r="R99" i="13"/>
  <c r="R98" i="13"/>
  <c r="R97" i="13"/>
  <c r="R96" i="13"/>
  <c r="R95" i="13"/>
  <c r="R94" i="13"/>
  <c r="R93" i="13"/>
  <c r="R92" i="13"/>
  <c r="R91" i="13"/>
  <c r="R90" i="13"/>
  <c r="R89" i="13"/>
  <c r="R88" i="13"/>
  <c r="R87" i="13"/>
  <c r="R86" i="13"/>
  <c r="R85" i="13"/>
  <c r="R84" i="13"/>
  <c r="R83" i="13"/>
  <c r="R82" i="13"/>
  <c r="R81" i="13"/>
  <c r="R80" i="13"/>
  <c r="R79" i="13"/>
  <c r="R78" i="13"/>
  <c r="R77" i="13"/>
  <c r="R76" i="13"/>
  <c r="R121" i="13"/>
  <c r="R27" i="13"/>
  <c r="R28" i="13"/>
  <c r="R75" i="13"/>
  <c r="R74" i="13"/>
  <c r="R73" i="13"/>
  <c r="R72" i="13"/>
  <c r="R71" i="13"/>
  <c r="R70" i="13"/>
  <c r="R69" i="13"/>
  <c r="R68" i="13"/>
  <c r="R67" i="13"/>
  <c r="R66" i="13"/>
  <c r="R65" i="13"/>
  <c r="S65" i="13" s="1"/>
  <c r="R64" i="13"/>
  <c r="R63" i="13"/>
  <c r="R62" i="13"/>
  <c r="R61" i="13"/>
  <c r="R60" i="13"/>
  <c r="R59" i="13"/>
  <c r="R58" i="13"/>
  <c r="R57" i="13"/>
  <c r="R56" i="13"/>
  <c r="R55" i="13"/>
  <c r="R54" i="13"/>
  <c r="R53" i="13"/>
  <c r="R52" i="13"/>
  <c r="R51" i="13"/>
  <c r="R50" i="13"/>
  <c r="R49" i="13"/>
  <c r="R48" i="13"/>
  <c r="R47" i="13"/>
  <c r="R46" i="13"/>
  <c r="R45" i="13"/>
  <c r="R44" i="13"/>
  <c r="R43" i="13"/>
  <c r="S43" i="13" s="1"/>
  <c r="R42" i="13"/>
  <c r="R41" i="13"/>
  <c r="R40" i="13"/>
  <c r="R39" i="13"/>
  <c r="R38" i="13"/>
  <c r="S38" i="13" s="1"/>
  <c r="R37" i="13"/>
  <c r="R36" i="13"/>
  <c r="R35" i="13"/>
  <c r="R32" i="13"/>
  <c r="R33" i="13"/>
  <c r="R30" i="13"/>
  <c r="R7" i="13"/>
  <c r="N8" i="13"/>
  <c r="V8" i="13"/>
  <c r="T401" i="13"/>
  <c r="T400" i="13"/>
  <c r="T399" i="13"/>
  <c r="T398" i="13"/>
  <c r="T397" i="13"/>
  <c r="T396" i="13"/>
  <c r="T395" i="13"/>
  <c r="T394" i="13"/>
  <c r="T393" i="13"/>
  <c r="T392" i="13"/>
  <c r="T391" i="13"/>
  <c r="T390" i="13"/>
  <c r="T389" i="13"/>
  <c r="T388" i="13"/>
  <c r="T387" i="13"/>
  <c r="T386" i="13"/>
  <c r="Q401" i="13"/>
  <c r="Q400" i="13"/>
  <c r="Q399" i="13"/>
  <c r="Q398" i="13"/>
  <c r="Q397" i="13"/>
  <c r="Q396" i="13"/>
  <c r="Q395" i="13"/>
  <c r="Q394" i="13"/>
  <c r="Q393" i="13"/>
  <c r="Q392" i="13"/>
  <c r="Q391" i="13"/>
  <c r="Q390" i="13"/>
  <c r="Q389" i="13"/>
  <c r="Q388" i="13"/>
  <c r="Q387" i="13"/>
  <c r="Q386" i="13"/>
  <c r="Q385" i="13"/>
  <c r="Q384" i="13"/>
  <c r="Q383" i="13"/>
  <c r="Q382" i="13"/>
  <c r="Q381" i="13"/>
  <c r="Q380" i="13"/>
  <c r="Q379" i="13"/>
  <c r="Q378" i="13"/>
  <c r="Q377" i="13"/>
  <c r="Q376" i="13"/>
  <c r="Q375" i="13"/>
  <c r="Q374" i="13"/>
  <c r="T382" i="13"/>
  <c r="T378" i="13"/>
  <c r="T384" i="13"/>
  <c r="T380" i="13"/>
  <c r="T376" i="13"/>
  <c r="Q373" i="13"/>
  <c r="Q371" i="13"/>
  <c r="Q369" i="13"/>
  <c r="Q367" i="13"/>
  <c r="Q365" i="13"/>
  <c r="Q363" i="13"/>
  <c r="Q361" i="13"/>
  <c r="T373" i="13"/>
  <c r="Q372" i="13"/>
  <c r="Q356" i="13"/>
  <c r="Q352" i="13"/>
  <c r="Q348" i="13"/>
  <c r="T345" i="13"/>
  <c r="T343" i="13"/>
  <c r="T374" i="13"/>
  <c r="T360" i="13"/>
  <c r="T359" i="13"/>
  <c r="T355" i="13"/>
  <c r="T351" i="13"/>
  <c r="T347" i="13"/>
  <c r="T340" i="13"/>
  <c r="Q339" i="13"/>
  <c r="T362" i="13"/>
  <c r="T361" i="13"/>
  <c r="Q360" i="13"/>
  <c r="Q359" i="13"/>
  <c r="Q355" i="13"/>
  <c r="Q351" i="13"/>
  <c r="Q347" i="13"/>
  <c r="Q345" i="13"/>
  <c r="Q343" i="13"/>
  <c r="T364" i="13"/>
  <c r="T363" i="13"/>
  <c r="Q362" i="13"/>
  <c r="T358" i="13"/>
  <c r="T354" i="13"/>
  <c r="T350" i="13"/>
  <c r="T341" i="13"/>
  <c r="Q340" i="13"/>
  <c r="T337" i="13"/>
  <c r="T336" i="13"/>
  <c r="T335" i="13"/>
  <c r="T334" i="13"/>
  <c r="T333" i="13"/>
  <c r="T332" i="13"/>
  <c r="T331" i="13"/>
  <c r="T330" i="13"/>
  <c r="T329" i="13"/>
  <c r="T328" i="13"/>
  <c r="T327" i="13"/>
  <c r="T326" i="13"/>
  <c r="T325" i="13"/>
  <c r="T324" i="13"/>
  <c r="T323" i="13"/>
  <c r="T322" i="13"/>
  <c r="T321" i="13"/>
  <c r="T320" i="13"/>
  <c r="T319" i="13"/>
  <c r="T318" i="13"/>
  <c r="T317" i="13"/>
  <c r="T316" i="13"/>
  <c r="T315" i="13"/>
  <c r="T314" i="13"/>
  <c r="T375" i="13"/>
  <c r="T366" i="13"/>
  <c r="T365" i="13"/>
  <c r="Q364" i="13"/>
  <c r="Q358" i="13"/>
  <c r="Q354" i="13"/>
  <c r="Q350" i="13"/>
  <c r="T346" i="13"/>
  <c r="T344" i="13"/>
  <c r="T379" i="13"/>
  <c r="T377" i="13"/>
  <c r="T368" i="13"/>
  <c r="T367" i="13"/>
  <c r="Q366" i="13"/>
  <c r="T357" i="13"/>
  <c r="T353" i="13"/>
  <c r="T349" i="13"/>
  <c r="T342" i="13"/>
  <c r="Q341" i="13"/>
  <c r="T338" i="13"/>
  <c r="T383" i="13"/>
  <c r="T381" i="13"/>
  <c r="T370" i="13"/>
  <c r="T369" i="13"/>
  <c r="Q368" i="13"/>
  <c r="Q357" i="13"/>
  <c r="Q353" i="13"/>
  <c r="Q349" i="13"/>
  <c r="Q346" i="13"/>
  <c r="Q344" i="13"/>
  <c r="Q337" i="13"/>
  <c r="Q336" i="13"/>
  <c r="Q335" i="13"/>
  <c r="Q334" i="13"/>
  <c r="Q333" i="13"/>
  <c r="Q332" i="13"/>
  <c r="Q331" i="13"/>
  <c r="Q330" i="13"/>
  <c r="Q329" i="13"/>
  <c r="Q328" i="13"/>
  <c r="Q327" i="13"/>
  <c r="Q326" i="13"/>
  <c r="Q325" i="13"/>
  <c r="Q324" i="13"/>
  <c r="Q323" i="13"/>
  <c r="Q322" i="13"/>
  <c r="Q321" i="13"/>
  <c r="Q320" i="13"/>
  <c r="Q319" i="13"/>
  <c r="Q318" i="13"/>
  <c r="Q317" i="13"/>
  <c r="Q316" i="13"/>
  <c r="Q315" i="13"/>
  <c r="Q314" i="13"/>
  <c r="Q313" i="13"/>
  <c r="Q312" i="13"/>
  <c r="T372" i="13"/>
  <c r="T356" i="13"/>
  <c r="T339" i="13"/>
  <c r="Q310" i="13"/>
  <c r="Q306" i="13"/>
  <c r="Q302" i="13"/>
  <c r="T385" i="13"/>
  <c r="T371" i="13"/>
  <c r="T308" i="13"/>
  <c r="T304" i="13"/>
  <c r="Q370" i="13"/>
  <c r="T348" i="13"/>
  <c r="Q338" i="13"/>
  <c r="T312" i="13"/>
  <c r="Q311" i="13"/>
  <c r="Q307" i="13"/>
  <c r="Q303" i="13"/>
  <c r="Q342" i="13"/>
  <c r="T309" i="13"/>
  <c r="T305" i="13"/>
  <c r="Q308" i="13"/>
  <c r="Q304" i="13"/>
  <c r="T301" i="13"/>
  <c r="T300" i="13"/>
  <c r="T299" i="13"/>
  <c r="T298" i="13"/>
  <c r="T297" i="13"/>
  <c r="T296" i="13"/>
  <c r="T295" i="13"/>
  <c r="T294" i="13"/>
  <c r="T293" i="13"/>
  <c r="T292" i="13"/>
  <c r="T291" i="13"/>
  <c r="T290" i="13"/>
  <c r="T289" i="13"/>
  <c r="T288" i="13"/>
  <c r="T287" i="13"/>
  <c r="T286" i="13"/>
  <c r="T285" i="13"/>
  <c r="T284" i="13"/>
  <c r="T283" i="13"/>
  <c r="T282" i="13"/>
  <c r="T352" i="13"/>
  <c r="T310" i="13"/>
  <c r="T306" i="13"/>
  <c r="T302" i="13"/>
  <c r="T313" i="13"/>
  <c r="Q309" i="13"/>
  <c r="Q305" i="13"/>
  <c r="Q300" i="13"/>
  <c r="Q296" i="13"/>
  <c r="Q292" i="13"/>
  <c r="Q288" i="13"/>
  <c r="Q284" i="13"/>
  <c r="T265" i="13"/>
  <c r="T263" i="13"/>
  <c r="T261" i="13"/>
  <c r="Q280" i="13"/>
  <c r="T279" i="13"/>
  <c r="T303" i="13"/>
  <c r="Q299" i="13"/>
  <c r="Q295" i="13"/>
  <c r="Q291" i="13"/>
  <c r="Q287" i="13"/>
  <c r="Q283" i="13"/>
  <c r="T307" i="13"/>
  <c r="Q279" i="13"/>
  <c r="T278" i="13"/>
  <c r="Q275" i="13"/>
  <c r="T274" i="13"/>
  <c r="Q271" i="13"/>
  <c r="T270" i="13"/>
  <c r="Q267" i="13"/>
  <c r="Q261" i="13"/>
  <c r="Q257" i="13"/>
  <c r="Q253" i="13"/>
  <c r="T311" i="13"/>
  <c r="Q298" i="13"/>
  <c r="Q294" i="13"/>
  <c r="Q290" i="13"/>
  <c r="Q286" i="13"/>
  <c r="T266" i="13"/>
  <c r="T264" i="13"/>
  <c r="T262" i="13"/>
  <c r="T259" i="13"/>
  <c r="T255" i="13"/>
  <c r="T251" i="13"/>
  <c r="Q249" i="13"/>
  <c r="Q248" i="13"/>
  <c r="Q247" i="13"/>
  <c r="Q246" i="13"/>
  <c r="Q245" i="13"/>
  <c r="Q244" i="13"/>
  <c r="Q243" i="13"/>
  <c r="Q242" i="13"/>
  <c r="Q241" i="13"/>
  <c r="Q240" i="13"/>
  <c r="T281" i="13"/>
  <c r="Q278" i="13"/>
  <c r="T277" i="13"/>
  <c r="Q274" i="13"/>
  <c r="T273" i="13"/>
  <c r="Q270" i="13"/>
  <c r="T269" i="13"/>
  <c r="Q281" i="13"/>
  <c r="T280" i="13"/>
  <c r="Q277" i="13"/>
  <c r="T276" i="13"/>
  <c r="Q273" i="13"/>
  <c r="T272" i="13"/>
  <c r="Q269" i="13"/>
  <c r="T268" i="13"/>
  <c r="Q259" i="13"/>
  <c r="Q255" i="13"/>
  <c r="Q251" i="13"/>
  <c r="Q289" i="13"/>
  <c r="Q268" i="13"/>
  <c r="Q266" i="13"/>
  <c r="T258" i="13"/>
  <c r="T257" i="13"/>
  <c r="Q237" i="13"/>
  <c r="Q285" i="13"/>
  <c r="Q272" i="13"/>
  <c r="Q264" i="13"/>
  <c r="Q258" i="13"/>
  <c r="T256" i="13"/>
  <c r="T248" i="13"/>
  <c r="T244" i="13"/>
  <c r="T240" i="13"/>
  <c r="Q282" i="13"/>
  <c r="Q276" i="13"/>
  <c r="Q262" i="13"/>
  <c r="Q238" i="13"/>
  <c r="T267" i="13"/>
  <c r="T260" i="13"/>
  <c r="Q256" i="13"/>
  <c r="T254" i="13"/>
  <c r="T253" i="13"/>
  <c r="T247" i="13"/>
  <c r="T243" i="13"/>
  <c r="T239" i="13"/>
  <c r="T236" i="13"/>
  <c r="T235" i="13"/>
  <c r="T234" i="13"/>
  <c r="T233" i="13"/>
  <c r="T232" i="13"/>
  <c r="T231" i="13"/>
  <c r="T230" i="13"/>
  <c r="T229" i="13"/>
  <c r="T228" i="13"/>
  <c r="T227" i="13"/>
  <c r="T226" i="13"/>
  <c r="T225" i="13"/>
  <c r="T224" i="13"/>
  <c r="T223" i="13"/>
  <c r="T222" i="13"/>
  <c r="T221" i="13"/>
  <c r="T220" i="13"/>
  <c r="T219" i="13"/>
  <c r="T218" i="13"/>
  <c r="T217" i="13"/>
  <c r="T216" i="13"/>
  <c r="T215" i="13"/>
  <c r="T214" i="13"/>
  <c r="T213" i="13"/>
  <c r="T212" i="13"/>
  <c r="T211" i="13"/>
  <c r="T210" i="13"/>
  <c r="T209" i="13"/>
  <c r="T208" i="13"/>
  <c r="T207" i="13"/>
  <c r="T206" i="13"/>
  <c r="T205" i="13"/>
  <c r="T204" i="13"/>
  <c r="T203" i="13"/>
  <c r="T202" i="13"/>
  <c r="T201" i="13"/>
  <c r="T200" i="13"/>
  <c r="T199" i="13"/>
  <c r="T198" i="13"/>
  <c r="T197" i="13"/>
  <c r="T196" i="13"/>
  <c r="T195" i="13"/>
  <c r="T194" i="13"/>
  <c r="T271" i="13"/>
  <c r="Q260" i="13"/>
  <c r="Q254" i="13"/>
  <c r="T252" i="13"/>
  <c r="Q301" i="13"/>
  <c r="T275" i="13"/>
  <c r="Q265" i="13"/>
  <c r="T246" i="13"/>
  <c r="T242" i="13"/>
  <c r="Q239" i="13"/>
  <c r="T237" i="13"/>
  <c r="Q297" i="13"/>
  <c r="Q263" i="13"/>
  <c r="Q252" i="13"/>
  <c r="T250" i="13"/>
  <c r="Q236" i="13"/>
  <c r="Q235" i="13"/>
  <c r="Q234" i="13"/>
  <c r="Q233" i="13"/>
  <c r="Q232" i="13"/>
  <c r="Q231" i="13"/>
  <c r="Q230" i="13"/>
  <c r="Q229" i="13"/>
  <c r="Q228" i="13"/>
  <c r="Q227" i="13"/>
  <c r="Q226" i="13"/>
  <c r="Q225" i="13"/>
  <c r="Q224" i="13"/>
  <c r="Q223" i="13"/>
  <c r="Q222" i="13"/>
  <c r="Q221" i="13"/>
  <c r="Q220" i="13"/>
  <c r="Q219" i="13"/>
  <c r="Q218" i="13"/>
  <c r="Q217" i="13"/>
  <c r="Q216" i="13"/>
  <c r="Q215" i="13"/>
  <c r="Q214" i="13"/>
  <c r="Q213" i="13"/>
  <c r="Q212" i="13"/>
  <c r="Q211" i="13"/>
  <c r="Q210" i="13"/>
  <c r="Q209" i="13"/>
  <c r="Q208" i="13"/>
  <c r="Q207" i="13"/>
  <c r="Q206" i="13"/>
  <c r="Q205" i="13"/>
  <c r="Q204" i="13"/>
  <c r="Q203" i="13"/>
  <c r="Q202" i="13"/>
  <c r="Q201" i="13"/>
  <c r="Q293" i="13"/>
  <c r="Q187" i="13"/>
  <c r="Q192" i="13"/>
  <c r="T191" i="13"/>
  <c r="T189" i="13"/>
  <c r="T245" i="13"/>
  <c r="Q188" i="13"/>
  <c r="T185" i="13"/>
  <c r="T184" i="13"/>
  <c r="T183" i="13"/>
  <c r="T182" i="13"/>
  <c r="T238" i="13"/>
  <c r="Q191" i="13"/>
  <c r="T190" i="13"/>
  <c r="T186" i="13"/>
  <c r="Q250" i="13"/>
  <c r="Q189" i="13"/>
  <c r="T249" i="13"/>
  <c r="Q200" i="13"/>
  <c r="Q199" i="13"/>
  <c r="Q198" i="13"/>
  <c r="Q197" i="13"/>
  <c r="Q196" i="13"/>
  <c r="Q195" i="13"/>
  <c r="Q194" i="13"/>
  <c r="T193" i="13"/>
  <c r="T187" i="13"/>
  <c r="Q185" i="13"/>
  <c r="Q184" i="13"/>
  <c r="Q183" i="13"/>
  <c r="Q182" i="13"/>
  <c r="Q181" i="13"/>
  <c r="Q180" i="13"/>
  <c r="Q179" i="13"/>
  <c r="Q178" i="13"/>
  <c r="Q177" i="13"/>
  <c r="Q176" i="13"/>
  <c r="Q175" i="13"/>
  <c r="Q174" i="13"/>
  <c r="Q173" i="13"/>
  <c r="Q172" i="13"/>
  <c r="Q171" i="13"/>
  <c r="T241" i="13"/>
  <c r="Q193" i="13"/>
  <c r="T192" i="13"/>
  <c r="T188" i="13"/>
  <c r="T165" i="13"/>
  <c r="T161" i="13"/>
  <c r="T157" i="13"/>
  <c r="T153" i="13"/>
  <c r="T149" i="13"/>
  <c r="T145" i="13"/>
  <c r="T141" i="13"/>
  <c r="T137" i="13"/>
  <c r="T134" i="13"/>
  <c r="T132" i="13"/>
  <c r="T130" i="13"/>
  <c r="T128" i="13"/>
  <c r="T126" i="13"/>
  <c r="T124" i="13"/>
  <c r="T122" i="13"/>
  <c r="Q121" i="13"/>
  <c r="T180" i="13"/>
  <c r="T176" i="13"/>
  <c r="T172" i="13"/>
  <c r="Q165" i="13"/>
  <c r="Q161" i="13"/>
  <c r="Q157" i="13"/>
  <c r="Q153" i="13"/>
  <c r="Q149" i="13"/>
  <c r="Q145" i="13"/>
  <c r="Q141" i="13"/>
  <c r="Q137" i="13"/>
  <c r="T164" i="13"/>
  <c r="T160" i="13"/>
  <c r="T156" i="13"/>
  <c r="T152" i="13"/>
  <c r="T148" i="13"/>
  <c r="T144" i="13"/>
  <c r="T140" i="13"/>
  <c r="T136" i="13"/>
  <c r="Q134" i="13"/>
  <c r="Q132" i="13"/>
  <c r="Q130" i="13"/>
  <c r="Q128" i="13"/>
  <c r="Q126" i="13"/>
  <c r="Q124" i="13"/>
  <c r="Q122" i="13"/>
  <c r="T181" i="13"/>
  <c r="T177" i="13"/>
  <c r="T173" i="13"/>
  <c r="Q164" i="13"/>
  <c r="Q160" i="13"/>
  <c r="Q156" i="13"/>
  <c r="Q152" i="13"/>
  <c r="Q148" i="13"/>
  <c r="Q144" i="13"/>
  <c r="Q140" i="13"/>
  <c r="Q136" i="13"/>
  <c r="T120" i="13"/>
  <c r="T119" i="13"/>
  <c r="T118" i="13"/>
  <c r="T117" i="13"/>
  <c r="T116" i="13"/>
  <c r="T115" i="13"/>
  <c r="T114" i="13"/>
  <c r="T113" i="13"/>
  <c r="T112" i="13"/>
  <c r="T111" i="13"/>
  <c r="T110" i="13"/>
  <c r="T109" i="13"/>
  <c r="T108" i="13"/>
  <c r="T107" i="13"/>
  <c r="T106" i="13"/>
  <c r="T105" i="13"/>
  <c r="T104" i="13"/>
  <c r="T103" i="13"/>
  <c r="T102" i="13"/>
  <c r="T101" i="13"/>
  <c r="T100" i="13"/>
  <c r="T99" i="13"/>
  <c r="T98" i="13"/>
  <c r="T97" i="13"/>
  <c r="T96" i="13"/>
  <c r="T95" i="13"/>
  <c r="T94" i="13"/>
  <c r="T93" i="13"/>
  <c r="T92" i="13"/>
  <c r="T91" i="13"/>
  <c r="T90" i="13"/>
  <c r="T89" i="13"/>
  <c r="T88" i="13"/>
  <c r="T163" i="13"/>
  <c r="T159" i="13"/>
  <c r="T155" i="13"/>
  <c r="T151" i="13"/>
  <c r="T147" i="13"/>
  <c r="T143" i="13"/>
  <c r="T139" i="13"/>
  <c r="T135" i="13"/>
  <c r="T133" i="13"/>
  <c r="T131" i="13"/>
  <c r="T129" i="13"/>
  <c r="T127" i="13"/>
  <c r="T125" i="13"/>
  <c r="T123" i="13"/>
  <c r="T178" i="13"/>
  <c r="T174" i="13"/>
  <c r="Q163" i="13"/>
  <c r="Q159" i="13"/>
  <c r="Q155" i="13"/>
  <c r="Q151" i="13"/>
  <c r="Q147" i="13"/>
  <c r="Q143" i="13"/>
  <c r="Q139" i="13"/>
  <c r="T121" i="13"/>
  <c r="Q190" i="13"/>
  <c r="T179" i="13"/>
  <c r="T175" i="13"/>
  <c r="T171" i="13"/>
  <c r="Q170" i="13"/>
  <c r="Q169" i="13"/>
  <c r="Q168" i="13"/>
  <c r="Q167" i="13"/>
  <c r="Q166" i="13"/>
  <c r="Q162" i="13"/>
  <c r="Q158" i="13"/>
  <c r="Q154" i="13"/>
  <c r="Q150" i="13"/>
  <c r="Q146" i="13"/>
  <c r="Q142" i="13"/>
  <c r="Q138" i="13"/>
  <c r="T168" i="13"/>
  <c r="T142" i="13"/>
  <c r="Q125" i="13"/>
  <c r="Q120" i="13"/>
  <c r="Q116" i="13"/>
  <c r="Q112" i="13"/>
  <c r="Q108" i="13"/>
  <c r="Q104" i="13"/>
  <c r="Q94" i="13"/>
  <c r="Q90" i="13"/>
  <c r="T86" i="13"/>
  <c r="Q84" i="13"/>
  <c r="Q82" i="13"/>
  <c r="Q80" i="13"/>
  <c r="T34" i="13"/>
  <c r="Q33" i="13"/>
  <c r="T31" i="13"/>
  <c r="Q30" i="13"/>
  <c r="T167" i="13"/>
  <c r="T154" i="13"/>
  <c r="Q135" i="13"/>
  <c r="Q86" i="13"/>
  <c r="T78" i="13"/>
  <c r="Q77" i="13"/>
  <c r="T166" i="13"/>
  <c r="Q129" i="13"/>
  <c r="Q119" i="13"/>
  <c r="Q115" i="13"/>
  <c r="Q111" i="13"/>
  <c r="Q107" i="13"/>
  <c r="Q103" i="13"/>
  <c r="Q100" i="13"/>
  <c r="Q98" i="13"/>
  <c r="Q95" i="13"/>
  <c r="Q91" i="13"/>
  <c r="T146" i="13"/>
  <c r="Q123" i="13"/>
  <c r="T85" i="13"/>
  <c r="T83" i="13"/>
  <c r="T81" i="13"/>
  <c r="T79" i="13"/>
  <c r="Q78" i="13"/>
  <c r="T75" i="13"/>
  <c r="T74" i="13"/>
  <c r="T73" i="13"/>
  <c r="T72" i="13"/>
  <c r="T71" i="13"/>
  <c r="T70" i="13"/>
  <c r="T69" i="13"/>
  <c r="T68" i="13"/>
  <c r="T67" i="13"/>
  <c r="T66" i="13"/>
  <c r="T65" i="13"/>
  <c r="T64" i="13"/>
  <c r="T63" i="13"/>
  <c r="T62" i="13"/>
  <c r="T61" i="13"/>
  <c r="T60" i="13"/>
  <c r="T59" i="13"/>
  <c r="T58" i="13"/>
  <c r="T57" i="13"/>
  <c r="T56" i="13"/>
  <c r="T55" i="13"/>
  <c r="T54" i="13"/>
  <c r="T53" i="13"/>
  <c r="T52" i="13"/>
  <c r="T51" i="13"/>
  <c r="T50" i="13"/>
  <c r="T49" i="13"/>
  <c r="T48" i="13"/>
  <c r="T47" i="13"/>
  <c r="T46" i="13"/>
  <c r="T45" i="13"/>
  <c r="T44" i="13"/>
  <c r="T43" i="13"/>
  <c r="T42" i="13"/>
  <c r="T41" i="13"/>
  <c r="T40" i="13"/>
  <c r="T39" i="13"/>
  <c r="T38" i="13"/>
  <c r="T37" i="13"/>
  <c r="T36" i="13"/>
  <c r="T35" i="13"/>
  <c r="Q34" i="13"/>
  <c r="T32" i="13"/>
  <c r="Q31" i="13"/>
  <c r="T29" i="13"/>
  <c r="Q186" i="13"/>
  <c r="T158" i="13"/>
  <c r="Q133" i="13"/>
  <c r="Q118" i="13"/>
  <c r="Q114" i="13"/>
  <c r="Q110" i="13"/>
  <c r="Q106" i="13"/>
  <c r="Q102" i="13"/>
  <c r="Q96" i="13"/>
  <c r="Q92" i="13"/>
  <c r="Q85" i="13"/>
  <c r="Q83" i="13"/>
  <c r="Q81" i="13"/>
  <c r="Q28" i="13"/>
  <c r="Q25" i="13"/>
  <c r="T22" i="13"/>
  <c r="Q21" i="13"/>
  <c r="Q20" i="13"/>
  <c r="Q19" i="13"/>
  <c r="Q18" i="13"/>
  <c r="Q17" i="13"/>
  <c r="Q16" i="13"/>
  <c r="T15" i="13"/>
  <c r="T13" i="13"/>
  <c r="T138" i="13"/>
  <c r="Q127" i="13"/>
  <c r="Q88" i="13"/>
  <c r="Q79" i="13"/>
  <c r="T76" i="13"/>
  <c r="T33" i="13"/>
  <c r="T30" i="13"/>
  <c r="T169" i="13"/>
  <c r="T162" i="13"/>
  <c r="Q131" i="13"/>
  <c r="Q87" i="13"/>
  <c r="T84" i="13"/>
  <c r="T82" i="13"/>
  <c r="T80" i="13"/>
  <c r="T77" i="13"/>
  <c r="Q76" i="13"/>
  <c r="R9" i="13"/>
  <c r="N10" i="13"/>
  <c r="O10" i="13" s="1"/>
  <c r="V10" i="13"/>
  <c r="R11" i="13"/>
  <c r="N12" i="13"/>
  <c r="V12" i="13"/>
  <c r="R14" i="13"/>
  <c r="P15" i="13"/>
  <c r="X16" i="13"/>
  <c r="R17" i="13"/>
  <c r="T18" i="13"/>
  <c r="M19" i="13"/>
  <c r="V19" i="13"/>
  <c r="X20" i="13"/>
  <c r="R21" i="13"/>
  <c r="N22" i="13"/>
  <c r="N24" i="13"/>
  <c r="T25" i="13"/>
  <c r="R26" i="13"/>
  <c r="T27" i="13"/>
  <c r="X28" i="13"/>
  <c r="P30" i="13"/>
  <c r="U32" i="13"/>
  <c r="N35" i="13"/>
  <c r="U36" i="13"/>
  <c r="N39" i="13"/>
  <c r="U40" i="13"/>
  <c r="N43" i="13"/>
  <c r="U44" i="13"/>
  <c r="N47" i="13"/>
  <c r="U48" i="13"/>
  <c r="N51" i="13"/>
  <c r="U52" i="13"/>
  <c r="Q54" i="13"/>
  <c r="T87" i="13"/>
  <c r="Q97" i="13"/>
  <c r="V126" i="13"/>
  <c r="W126" i="13" s="1"/>
  <c r="O48" i="30" l="1"/>
  <c r="W316" i="30"/>
  <c r="W78" i="30"/>
  <c r="W257" i="30"/>
  <c r="W330" i="30"/>
  <c r="O68" i="13"/>
  <c r="W309" i="30"/>
  <c r="O85" i="13"/>
  <c r="W9" i="13"/>
  <c r="O10" i="30"/>
  <c r="W116" i="30"/>
  <c r="W154" i="30"/>
  <c r="W310" i="30"/>
  <c r="O184" i="13"/>
  <c r="O99" i="13"/>
  <c r="O139" i="13"/>
  <c r="O275" i="13"/>
  <c r="O299" i="13"/>
  <c r="S11" i="13"/>
  <c r="O101" i="13"/>
  <c r="O368" i="13"/>
  <c r="W156" i="30"/>
  <c r="W166" i="30"/>
  <c r="W278" i="30"/>
  <c r="S36" i="13"/>
  <c r="O23" i="13"/>
  <c r="O52" i="30"/>
  <c r="W74" i="30"/>
  <c r="W84" i="13"/>
  <c r="O41" i="30"/>
  <c r="W141" i="30"/>
  <c r="W322" i="30"/>
  <c r="S70" i="13"/>
  <c r="W212" i="30"/>
  <c r="W401" i="30"/>
  <c r="W46" i="30"/>
  <c r="W151" i="30"/>
  <c r="W325" i="30"/>
  <c r="W132" i="30"/>
  <c r="W203" i="30"/>
  <c r="W215" i="30"/>
  <c r="W27" i="30"/>
  <c r="W301" i="30"/>
  <c r="S51" i="13"/>
  <c r="W58" i="30"/>
  <c r="W270" i="30"/>
  <c r="W304" i="30"/>
  <c r="W148" i="30"/>
  <c r="W111" i="30"/>
  <c r="W135" i="30"/>
  <c r="W206" i="30"/>
  <c r="O44" i="30"/>
  <c r="W172" i="30"/>
  <c r="O71" i="30"/>
  <c r="W294" i="30"/>
  <c r="W273" i="30"/>
  <c r="O22" i="13"/>
  <c r="W68" i="30"/>
  <c r="W225" i="30"/>
  <c r="W175" i="30"/>
  <c r="W229" i="30"/>
  <c r="O54" i="30"/>
  <c r="O34" i="30"/>
  <c r="O45" i="30"/>
  <c r="W26" i="30"/>
  <c r="W69" i="30"/>
  <c r="W333" i="30"/>
  <c r="W62" i="30"/>
  <c r="W223" i="30"/>
  <c r="W231" i="30"/>
  <c r="O63" i="30"/>
  <c r="W145" i="30"/>
  <c r="W105" i="30"/>
  <c r="W42" i="30"/>
  <c r="W370" i="30"/>
  <c r="W119" i="30"/>
  <c r="W108" i="30"/>
  <c r="O67" i="30"/>
  <c r="W187" i="30"/>
  <c r="W185" i="30"/>
  <c r="W281" i="30"/>
  <c r="W159" i="30"/>
  <c r="O115" i="13"/>
  <c r="O40" i="30"/>
  <c r="O261" i="13"/>
  <c r="O73" i="30"/>
  <c r="O329" i="13"/>
  <c r="O206" i="13"/>
  <c r="O378" i="13"/>
  <c r="W22" i="30"/>
  <c r="W104" i="30"/>
  <c r="W351" i="30"/>
  <c r="W366" i="30"/>
  <c r="O247" i="13"/>
  <c r="O379" i="13"/>
  <c r="W38" i="30"/>
  <c r="W368" i="30"/>
  <c r="O59" i="13"/>
  <c r="O64" i="30"/>
  <c r="O56" i="30"/>
  <c r="O6" i="30"/>
  <c r="O60" i="13"/>
  <c r="O147" i="13"/>
  <c r="O164" i="13"/>
  <c r="O393" i="13"/>
  <c r="W25" i="30"/>
  <c r="O122" i="13"/>
  <c r="O330" i="13"/>
  <c r="O290" i="13"/>
  <c r="O305" i="13"/>
  <c r="W183" i="30"/>
  <c r="W288" i="30"/>
  <c r="O124" i="13"/>
  <c r="O161" i="13"/>
  <c r="O267" i="13"/>
  <c r="O291" i="13"/>
  <c r="O339" i="13"/>
  <c r="O4" i="13"/>
  <c r="W340" i="30"/>
  <c r="O114" i="13"/>
  <c r="O90" i="13"/>
  <c r="O306" i="13"/>
  <c r="W137" i="13"/>
  <c r="O91" i="13"/>
  <c r="O207" i="13"/>
  <c r="O69" i="30"/>
  <c r="W194" i="30"/>
  <c r="O107" i="13"/>
  <c r="O199" i="13"/>
  <c r="O176" i="13"/>
  <c r="W400" i="30"/>
  <c r="O349" i="13"/>
  <c r="S61" i="13"/>
  <c r="O394" i="13"/>
  <c r="W314" i="30"/>
  <c r="W338" i="30"/>
  <c r="O383" i="13"/>
  <c r="W240" i="30"/>
  <c r="W249" i="30"/>
  <c r="W385" i="30"/>
  <c r="W252" i="30"/>
  <c r="W88" i="30"/>
  <c r="W12" i="13"/>
  <c r="O5" i="30"/>
  <c r="W124" i="30"/>
  <c r="W293" i="30"/>
  <c r="W346" i="30"/>
  <c r="O344" i="13"/>
  <c r="O30" i="13"/>
  <c r="O187" i="13"/>
  <c r="O243" i="13"/>
  <c r="O283" i="13"/>
  <c r="W79" i="30"/>
  <c r="W284" i="30"/>
  <c r="W49" i="30"/>
  <c r="W262" i="30"/>
  <c r="O12" i="30"/>
  <c r="O250" i="13"/>
  <c r="W164" i="30"/>
  <c r="O12" i="13"/>
  <c r="O43" i="13"/>
  <c r="S67" i="13"/>
  <c r="O144" i="13"/>
  <c r="O162" i="13"/>
  <c r="S24" i="13"/>
  <c r="O78" i="13"/>
  <c r="W332" i="30"/>
  <c r="S7" i="30"/>
  <c r="W53" i="30"/>
  <c r="W65" i="30"/>
  <c r="W81" i="30"/>
  <c r="W263" i="30"/>
  <c r="W271" i="30"/>
  <c r="W279" i="30"/>
  <c r="S37" i="13"/>
  <c r="O27" i="13"/>
  <c r="O88" i="13"/>
  <c r="O205" i="13"/>
  <c r="O263" i="13"/>
  <c r="O387" i="13"/>
  <c r="W51" i="13"/>
  <c r="S7" i="13"/>
  <c r="O81" i="13"/>
  <c r="O55" i="13"/>
  <c r="O89" i="13"/>
  <c r="O159" i="13"/>
  <c r="O195" i="13"/>
  <c r="O203" i="13"/>
  <c r="O320" i="13"/>
  <c r="O256" i="13"/>
  <c r="O350" i="13"/>
  <c r="O346" i="13"/>
  <c r="O364" i="13"/>
  <c r="O7" i="13"/>
  <c r="W50" i="13"/>
  <c r="O28" i="30"/>
  <c r="S13" i="13"/>
  <c r="O65" i="30"/>
  <c r="O68" i="30"/>
  <c r="O84" i="30"/>
  <c r="W106" i="30"/>
  <c r="Z381" i="13"/>
  <c r="W102" i="30"/>
  <c r="W107" i="30"/>
  <c r="W227" i="30"/>
  <c r="W253" i="30"/>
  <c r="W356" i="30"/>
  <c r="W372" i="30"/>
  <c r="W373" i="30"/>
  <c r="W57" i="30"/>
  <c r="W66" i="30"/>
  <c r="W82" i="30"/>
  <c r="W264" i="30"/>
  <c r="W272" i="30"/>
  <c r="W280" i="30"/>
  <c r="W9" i="30"/>
  <c r="W67" i="30"/>
  <c r="W83" i="30"/>
  <c r="W152" i="30"/>
  <c r="W348" i="30"/>
  <c r="W17" i="30"/>
  <c r="W149" i="30"/>
  <c r="W226" i="30"/>
  <c r="W110" i="30"/>
  <c r="W118" i="30"/>
  <c r="W126" i="30"/>
  <c r="W134" i="30"/>
  <c r="W182" i="30"/>
  <c r="W384" i="30"/>
  <c r="W59" i="30"/>
  <c r="W86" i="30"/>
  <c r="W214" i="30"/>
  <c r="W222" i="30"/>
  <c r="W258" i="30"/>
  <c r="W389" i="30"/>
  <c r="O66" i="30"/>
  <c r="W136" i="30"/>
  <c r="W158" i="30"/>
  <c r="W207" i="30"/>
  <c r="W300" i="30"/>
  <c r="W388" i="30"/>
  <c r="W382" i="30"/>
  <c r="O50" i="30"/>
  <c r="W77" i="30"/>
  <c r="W163" i="30"/>
  <c r="W171" i="30"/>
  <c r="W179" i="30"/>
  <c r="W193" i="30"/>
  <c r="W353" i="30"/>
  <c r="W289" i="30"/>
  <c r="W345" i="30"/>
  <c r="W321" i="30"/>
  <c r="W329" i="30"/>
  <c r="W337" i="30"/>
  <c r="W363" i="30"/>
  <c r="O74" i="30"/>
  <c r="W97" i="30"/>
  <c r="W247" i="30"/>
  <c r="W30" i="30"/>
  <c r="W45" i="30"/>
  <c r="W87" i="30"/>
  <c r="W143" i="30"/>
  <c r="W184" i="30"/>
  <c r="W291" i="30"/>
  <c r="W269" i="30"/>
  <c r="W277" i="30"/>
  <c r="W307" i="30"/>
  <c r="W367" i="30"/>
  <c r="W35" i="30"/>
  <c r="W196" i="30"/>
  <c r="W201" i="30"/>
  <c r="W42" i="13"/>
  <c r="W115" i="30"/>
  <c r="W123" i="30"/>
  <c r="W131" i="30"/>
  <c r="W195" i="30"/>
  <c r="W246" i="30"/>
  <c r="W379" i="30"/>
  <c r="O146" i="30"/>
  <c r="O29" i="30"/>
  <c r="W47" i="30"/>
  <c r="W211" i="30"/>
  <c r="W219" i="30"/>
  <c r="W236" i="30"/>
  <c r="W378" i="30"/>
  <c r="W399" i="30"/>
  <c r="S71" i="13"/>
  <c r="O151" i="30"/>
  <c r="W109" i="30"/>
  <c r="W155" i="30"/>
  <c r="W204" i="30"/>
  <c r="W398" i="30"/>
  <c r="O23" i="30"/>
  <c r="Z114" i="13"/>
  <c r="Z390" i="13"/>
  <c r="O31" i="13"/>
  <c r="O33" i="30"/>
  <c r="O56" i="13"/>
  <c r="O64" i="13"/>
  <c r="O72" i="13"/>
  <c r="O245" i="13"/>
  <c r="O326" i="13"/>
  <c r="O354" i="13"/>
  <c r="O365" i="13"/>
  <c r="Z136" i="13"/>
  <c r="O19" i="30"/>
  <c r="W63" i="30"/>
  <c r="W101" i="30"/>
  <c r="W165" i="30"/>
  <c r="W173" i="30"/>
  <c r="W315" i="30"/>
  <c r="W323" i="30"/>
  <c r="W331" i="30"/>
  <c r="S49" i="13"/>
  <c r="S57" i="13"/>
  <c r="O95" i="13"/>
  <c r="O211" i="13"/>
  <c r="O238" i="13"/>
  <c r="O338" i="13"/>
  <c r="O334" i="13"/>
  <c r="O398" i="13"/>
  <c r="Z175" i="13"/>
  <c r="O77" i="30"/>
  <c r="O22" i="30"/>
  <c r="W33" i="30"/>
  <c r="W64" i="30"/>
  <c r="W80" i="30"/>
  <c r="W91" i="30"/>
  <c r="W147" i="30"/>
  <c r="W297" i="30"/>
  <c r="W251" i="30"/>
  <c r="O140" i="13"/>
  <c r="Z260" i="13"/>
  <c r="O70" i="30"/>
  <c r="O126" i="13"/>
  <c r="O149" i="13"/>
  <c r="O103" i="13"/>
  <c r="O111" i="13"/>
  <c r="O119" i="13"/>
  <c r="O133" i="13"/>
  <c r="O192" i="13"/>
  <c r="O168" i="13"/>
  <c r="O360" i="13"/>
  <c r="O392" i="13"/>
  <c r="AB334" i="13"/>
  <c r="Z238" i="13"/>
  <c r="O79" i="30"/>
  <c r="W7" i="30"/>
  <c r="W37" i="30"/>
  <c r="W150" i="30"/>
  <c r="W181" i="30"/>
  <c r="W339" i="30"/>
  <c r="O310" i="13"/>
  <c r="W3" i="13"/>
  <c r="Z3" i="13"/>
  <c r="Z271" i="13"/>
  <c r="O14" i="30"/>
  <c r="S11" i="30"/>
  <c r="W85" i="30"/>
  <c r="W117" i="30"/>
  <c r="W125" i="30"/>
  <c r="W133" i="30"/>
  <c r="W355" i="30"/>
  <c r="W311" i="30"/>
  <c r="O24" i="30"/>
  <c r="O178" i="13"/>
  <c r="O242" i="13"/>
  <c r="O341" i="13"/>
  <c r="Z58" i="13"/>
  <c r="Z316" i="13"/>
  <c r="O81" i="30"/>
  <c r="W55" i="30"/>
  <c r="W2" i="30"/>
  <c r="W296" i="30"/>
  <c r="W205" i="30"/>
  <c r="W213" i="30"/>
  <c r="W221" i="30"/>
  <c r="W244" i="30"/>
  <c r="W298" i="30"/>
  <c r="W387" i="30"/>
  <c r="O31" i="30"/>
  <c r="O24" i="13"/>
  <c r="S99" i="13"/>
  <c r="O28" i="13"/>
  <c r="O155" i="13"/>
  <c r="O132" i="13"/>
  <c r="O123" i="13"/>
  <c r="O219" i="13"/>
  <c r="O227" i="13"/>
  <c r="O235" i="13"/>
  <c r="O318" i="13"/>
  <c r="O271" i="13"/>
  <c r="O279" i="13"/>
  <c r="O287" i="13"/>
  <c r="O295" i="13"/>
  <c r="O371" i="13"/>
  <c r="O395" i="13"/>
  <c r="S2" i="13"/>
  <c r="Z107" i="13"/>
  <c r="Z373" i="13"/>
  <c r="W34" i="30"/>
  <c r="W157" i="30"/>
  <c r="W299" i="30"/>
  <c r="W305" i="30"/>
  <c r="W313" i="30"/>
  <c r="W386" i="30"/>
  <c r="W381" i="30"/>
  <c r="W14" i="30"/>
  <c r="Z7" i="13"/>
  <c r="Z143" i="13"/>
  <c r="Z278" i="13"/>
  <c r="Z401" i="13"/>
  <c r="O88" i="30"/>
  <c r="Z51" i="13"/>
  <c r="Z168" i="13"/>
  <c r="Z309" i="13"/>
  <c r="O62" i="30"/>
  <c r="O55" i="30"/>
  <c r="O46" i="13"/>
  <c r="O343" i="30"/>
  <c r="O38" i="30"/>
  <c r="O26" i="30"/>
  <c r="Z75" i="13"/>
  <c r="Z196" i="13"/>
  <c r="Z334" i="13"/>
  <c r="O42" i="13"/>
  <c r="Z82" i="13"/>
  <c r="Z214" i="13"/>
  <c r="Z345" i="13"/>
  <c r="S105" i="13"/>
  <c r="S113" i="13"/>
  <c r="O94" i="13"/>
  <c r="O148" i="13"/>
  <c r="O153" i="13"/>
  <c r="O202" i="13"/>
  <c r="O352" i="13"/>
  <c r="O369" i="13"/>
  <c r="O377" i="13"/>
  <c r="Z9" i="13"/>
  <c r="Z59" i="13"/>
  <c r="Z83" i="13"/>
  <c r="Z115" i="13"/>
  <c r="Z144" i="13"/>
  <c r="Z176" i="13"/>
  <c r="Z215" i="13"/>
  <c r="Z239" i="13"/>
  <c r="Z279" i="13"/>
  <c r="Z320" i="13"/>
  <c r="Z339" i="13"/>
  <c r="Z382" i="13"/>
  <c r="Y152" i="13"/>
  <c r="O16" i="30"/>
  <c r="O138" i="30"/>
  <c r="O155" i="30"/>
  <c r="O144" i="30"/>
  <c r="O160" i="30"/>
  <c r="O168" i="30"/>
  <c r="O176" i="30"/>
  <c r="O190" i="30"/>
  <c r="O210" i="30"/>
  <c r="O218" i="30"/>
  <c r="O244" i="30"/>
  <c r="O258" i="30"/>
  <c r="O294" i="30"/>
  <c r="O286" i="30"/>
  <c r="O265" i="30"/>
  <c r="O273" i="30"/>
  <c r="O281" i="30"/>
  <c r="O352" i="30"/>
  <c r="O310" i="30"/>
  <c r="O392" i="30"/>
  <c r="O97" i="30"/>
  <c r="W44" i="30"/>
  <c r="S35" i="30"/>
  <c r="S10" i="30"/>
  <c r="S21" i="30"/>
  <c r="S144" i="30"/>
  <c r="S47" i="30"/>
  <c r="S63" i="30"/>
  <c r="S71" i="30"/>
  <c r="S79" i="30"/>
  <c r="S109" i="30"/>
  <c r="S120" i="30"/>
  <c r="S128" i="30"/>
  <c r="S198" i="30"/>
  <c r="S250" i="30"/>
  <c r="S216" i="30"/>
  <c r="S210" i="30"/>
  <c r="S159" i="30"/>
  <c r="S167" i="30"/>
  <c r="S175" i="30"/>
  <c r="S195" i="30"/>
  <c r="S243" i="30"/>
  <c r="S261" i="30"/>
  <c r="S256" i="30"/>
  <c r="S245" i="30"/>
  <c r="S339" i="30"/>
  <c r="S293" i="30"/>
  <c r="S301" i="30"/>
  <c r="S351" i="30"/>
  <c r="S322" i="30"/>
  <c r="S338" i="30"/>
  <c r="S367" i="30"/>
  <c r="S376" i="30"/>
  <c r="S384" i="30"/>
  <c r="S392" i="30"/>
  <c r="S400" i="30"/>
  <c r="AB236" i="13"/>
  <c r="O96" i="13"/>
  <c r="Z32" i="13"/>
  <c r="Z66" i="13"/>
  <c r="Z90" i="13"/>
  <c r="Z124" i="13"/>
  <c r="Z151" i="13"/>
  <c r="Z183" i="13"/>
  <c r="Z222" i="13"/>
  <c r="Z246" i="13"/>
  <c r="Z286" i="13"/>
  <c r="Z323" i="13"/>
  <c r="Z354" i="13"/>
  <c r="O25" i="30"/>
  <c r="S9" i="13"/>
  <c r="O84" i="13"/>
  <c r="O54" i="13"/>
  <c r="O194" i="13"/>
  <c r="O210" i="13"/>
  <c r="O255" i="13"/>
  <c r="O309" i="13"/>
  <c r="O36" i="13"/>
  <c r="Z24" i="13"/>
  <c r="Z35" i="13"/>
  <c r="Z67" i="13"/>
  <c r="Z91" i="13"/>
  <c r="Z126" i="13"/>
  <c r="Z152" i="13"/>
  <c r="Z184" i="13"/>
  <c r="Z223" i="13"/>
  <c r="Z247" i="13"/>
  <c r="Z287" i="13"/>
  <c r="Z342" i="13"/>
  <c r="Z355" i="13"/>
  <c r="Z392" i="13"/>
  <c r="S5" i="13"/>
  <c r="W12" i="30"/>
  <c r="S23" i="13"/>
  <c r="O35" i="13"/>
  <c r="S39" i="13"/>
  <c r="S63" i="13"/>
  <c r="O86" i="13"/>
  <c r="O63" i="13"/>
  <c r="O71" i="13"/>
  <c r="O160" i="13"/>
  <c r="O146" i="13"/>
  <c r="O186" i="13"/>
  <c r="O317" i="13"/>
  <c r="O355" i="13"/>
  <c r="O380" i="13"/>
  <c r="O388" i="13"/>
  <c r="O32" i="13"/>
  <c r="W39" i="13"/>
  <c r="Z8" i="13"/>
  <c r="Z42" i="13"/>
  <c r="Z74" i="13"/>
  <c r="Z98" i="13"/>
  <c r="Z203" i="13"/>
  <c r="Z159" i="13"/>
  <c r="Z188" i="13"/>
  <c r="Z230" i="13"/>
  <c r="Z262" i="13"/>
  <c r="Z294" i="13"/>
  <c r="Z325" i="13"/>
  <c r="Z363" i="13"/>
  <c r="Z400" i="13"/>
  <c r="O82" i="30"/>
  <c r="S14" i="13"/>
  <c r="S40" i="13"/>
  <c r="S72" i="13"/>
  <c r="O100" i="13"/>
  <c r="O137" i="13"/>
  <c r="O108" i="13"/>
  <c r="O116" i="13"/>
  <c r="O333" i="13"/>
  <c r="O381" i="13"/>
  <c r="O397" i="13"/>
  <c r="S6" i="13"/>
  <c r="Z10" i="13"/>
  <c r="Z43" i="13"/>
  <c r="Z28" i="13"/>
  <c r="Z99" i="13"/>
  <c r="Z207" i="13"/>
  <c r="Z160" i="13"/>
  <c r="Z193" i="13"/>
  <c r="Z231" i="13"/>
  <c r="Z263" i="13"/>
  <c r="Z295" i="13"/>
  <c r="Z326" i="13"/>
  <c r="Z364" i="13"/>
  <c r="Z397" i="13"/>
  <c r="O53" i="30"/>
  <c r="O20" i="30"/>
  <c r="O83" i="30"/>
  <c r="Z25" i="13"/>
  <c r="Z50" i="13"/>
  <c r="Z133" i="13"/>
  <c r="Z106" i="13"/>
  <c r="Z135" i="13"/>
  <c r="Z167" i="13"/>
  <c r="Z195" i="13"/>
  <c r="Z252" i="13"/>
  <c r="Z270" i="13"/>
  <c r="Z305" i="13"/>
  <c r="Z333" i="13"/>
  <c r="Z372" i="13"/>
  <c r="O11" i="30"/>
  <c r="S5" i="30"/>
  <c r="S312" i="13"/>
  <c r="S343" i="13"/>
  <c r="O20" i="13"/>
  <c r="O102" i="13"/>
  <c r="O110" i="13"/>
  <c r="O118" i="13"/>
  <c r="O167" i="13"/>
  <c r="O391" i="13"/>
  <c r="O5" i="13"/>
  <c r="E44" i="31"/>
  <c r="E45" i="31"/>
  <c r="G43" i="31"/>
  <c r="G50" i="31"/>
  <c r="G47" i="31"/>
  <c r="G46" i="31"/>
  <c r="G42" i="31"/>
  <c r="D41" i="31"/>
  <c r="G45" i="31"/>
  <c r="G44" i="31"/>
  <c r="H40" i="31"/>
  <c r="H48" i="31" s="1"/>
  <c r="H49" i="31" s="1"/>
  <c r="I39" i="31"/>
  <c r="M46" i="31"/>
  <c r="M42" i="31"/>
  <c r="M47" i="31"/>
  <c r="M43" i="31"/>
  <c r="M50" i="31"/>
  <c r="J50" i="31"/>
  <c r="J46" i="31"/>
  <c r="J42" i="31"/>
  <c r="J43" i="31"/>
  <c r="I45" i="31"/>
  <c r="I44" i="31"/>
  <c r="D39" i="31"/>
  <c r="B37" i="31"/>
  <c r="B38" i="31"/>
  <c r="C37" i="31"/>
  <c r="L46" i="31"/>
  <c r="L42" i="31"/>
  <c r="L43" i="31"/>
  <c r="L50" i="31"/>
  <c r="J39" i="31"/>
  <c r="G40" i="31"/>
  <c r="G48" i="31" s="1"/>
  <c r="G49" i="31" s="1"/>
  <c r="L39" i="31"/>
  <c r="M38" i="31"/>
  <c r="M41" i="31" s="1"/>
  <c r="L44" i="31"/>
  <c r="L45" i="31"/>
  <c r="O31" i="31"/>
  <c r="E46" i="31"/>
  <c r="E42" i="31"/>
  <c r="E43" i="31"/>
  <c r="E50" i="31"/>
  <c r="E47" i="31"/>
  <c r="P31" i="31"/>
  <c r="F43" i="31"/>
  <c r="F50" i="31"/>
  <c r="F51" i="31" s="1"/>
  <c r="F46" i="31"/>
  <c r="F42" i="31"/>
  <c r="H41" i="31"/>
  <c r="D46" i="31"/>
  <c r="D42" i="31"/>
  <c r="D43" i="31"/>
  <c r="D50" i="31"/>
  <c r="H43" i="31"/>
  <c r="H50" i="31"/>
  <c r="H46" i="31"/>
  <c r="H42" i="31"/>
  <c r="J44" i="31"/>
  <c r="J45" i="31"/>
  <c r="K50" i="31"/>
  <c r="K46" i="31"/>
  <c r="K42" i="31"/>
  <c r="K47" i="31"/>
  <c r="K43" i="31"/>
  <c r="I43" i="31"/>
  <c r="I50" i="31"/>
  <c r="I47" i="31"/>
  <c r="I46" i="31"/>
  <c r="I42" i="31"/>
  <c r="F45" i="31"/>
  <c r="F44" i="31"/>
  <c r="K44" i="31"/>
  <c r="K45" i="31"/>
  <c r="O296" i="13"/>
  <c r="W21" i="13"/>
  <c r="S52" i="13"/>
  <c r="S68" i="13"/>
  <c r="O104" i="13"/>
  <c r="O112" i="13"/>
  <c r="O166" i="13"/>
  <c r="O249" i="13"/>
  <c r="O385" i="13"/>
  <c r="O39" i="13"/>
  <c r="W8" i="13"/>
  <c r="S53" i="13"/>
  <c r="S69" i="13"/>
  <c r="O79" i="13"/>
  <c r="O152" i="13"/>
  <c r="O130" i="13"/>
  <c r="O157" i="13"/>
  <c r="O105" i="13"/>
  <c r="O113" i="13"/>
  <c r="O204" i="13"/>
  <c r="O189" i="13"/>
  <c r="O188" i="13"/>
  <c r="O170" i="13"/>
  <c r="O218" i="13"/>
  <c r="O226" i="13"/>
  <c r="O234" i="13"/>
  <c r="O312" i="13"/>
  <c r="O311" i="13"/>
  <c r="O270" i="13"/>
  <c r="O278" i="13"/>
  <c r="O286" i="13"/>
  <c r="O294" i="13"/>
  <c r="O356" i="13"/>
  <c r="O362" i="13"/>
  <c r="W4" i="13"/>
  <c r="O49" i="13"/>
  <c r="O11" i="13"/>
  <c r="Z20" i="13"/>
  <c r="Z16" i="13"/>
  <c r="Z5" i="13"/>
  <c r="Z120" i="13"/>
  <c r="Z41" i="13"/>
  <c r="Z49" i="13"/>
  <c r="Z57" i="13"/>
  <c r="Z65" i="13"/>
  <c r="Z73" i="13"/>
  <c r="Z131" i="13"/>
  <c r="Z81" i="13"/>
  <c r="Z89" i="13"/>
  <c r="Z97" i="13"/>
  <c r="Z105" i="13"/>
  <c r="Z113" i="13"/>
  <c r="Z122" i="13"/>
  <c r="Z190" i="13"/>
  <c r="Z210" i="13"/>
  <c r="Z142" i="13"/>
  <c r="Z150" i="13"/>
  <c r="Z158" i="13"/>
  <c r="Z166" i="13"/>
  <c r="Z174" i="13"/>
  <c r="Z182" i="13"/>
  <c r="Z209" i="13"/>
  <c r="Z194" i="13"/>
  <c r="Z213" i="13"/>
  <c r="Z221" i="13"/>
  <c r="Z229" i="13"/>
  <c r="Z250" i="13"/>
  <c r="Z344" i="13"/>
  <c r="Z245" i="13"/>
  <c r="Z261" i="13"/>
  <c r="Z269" i="13"/>
  <c r="Z277" i="13"/>
  <c r="Z285" i="13"/>
  <c r="Z293" i="13"/>
  <c r="Z301" i="13"/>
  <c r="Z346" i="13"/>
  <c r="Z322" i="13"/>
  <c r="Z324" i="13"/>
  <c r="Z332" i="13"/>
  <c r="Z343" i="13"/>
  <c r="Z353" i="13"/>
  <c r="Z362" i="13"/>
  <c r="Z371" i="13"/>
  <c r="Z380" i="13"/>
  <c r="Z389" i="13"/>
  <c r="Z398" i="13"/>
  <c r="S47" i="13"/>
  <c r="O134" i="13"/>
  <c r="O125" i="13"/>
  <c r="O220" i="13"/>
  <c r="O272" i="13"/>
  <c r="O396" i="13"/>
  <c r="O17" i="13"/>
  <c r="W25" i="13"/>
  <c r="S48" i="13"/>
  <c r="S64" i="13"/>
  <c r="S93" i="13"/>
  <c r="S109" i="13"/>
  <c r="S117" i="13"/>
  <c r="S191" i="13"/>
  <c r="O93" i="13"/>
  <c r="O212" i="13"/>
  <c r="O150" i="13"/>
  <c r="O127" i="13"/>
  <c r="O196" i="13"/>
  <c r="O173" i="13"/>
  <c r="O213" i="13"/>
  <c r="O221" i="13"/>
  <c r="O229" i="13"/>
  <c r="O304" i="13"/>
  <c r="O327" i="13"/>
  <c r="O257" i="13"/>
  <c r="O273" i="13"/>
  <c r="O281" i="13"/>
  <c r="O289" i="13"/>
  <c r="O297" i="13"/>
  <c r="O359" i="13"/>
  <c r="O373" i="13"/>
  <c r="O389" i="13"/>
  <c r="W29" i="13"/>
  <c r="W82" i="13"/>
  <c r="Z2" i="13"/>
  <c r="Z15" i="13"/>
  <c r="Z13" i="13"/>
  <c r="Z11" i="13"/>
  <c r="Z36" i="13"/>
  <c r="Z44" i="13"/>
  <c r="Z52" i="13"/>
  <c r="Z60" i="13"/>
  <c r="Z68" i="13"/>
  <c r="Z27" i="13"/>
  <c r="Z76" i="13"/>
  <c r="Z84" i="13"/>
  <c r="Z92" i="13"/>
  <c r="Z100" i="13"/>
  <c r="Z108" i="13"/>
  <c r="Z116" i="13"/>
  <c r="Z128" i="13"/>
  <c r="Z211" i="13"/>
  <c r="Z137" i="13"/>
  <c r="Z145" i="13"/>
  <c r="Z153" i="13"/>
  <c r="AA153" i="13" s="1"/>
  <c r="Z161" i="13"/>
  <c r="Z169" i="13"/>
  <c r="Z177" i="13"/>
  <c r="Z185" i="13"/>
  <c r="Z200" i="13"/>
  <c r="Z197" i="13"/>
  <c r="Z216" i="13"/>
  <c r="Z224" i="13"/>
  <c r="Z232" i="13"/>
  <c r="Z237" i="13"/>
  <c r="Z240" i="13"/>
  <c r="Z248" i="13"/>
  <c r="Z264" i="13"/>
  <c r="Z272" i="13"/>
  <c r="Z280" i="13"/>
  <c r="Z288" i="13"/>
  <c r="Z296" i="13"/>
  <c r="Z312" i="13"/>
  <c r="Z303" i="13"/>
  <c r="Z317" i="13"/>
  <c r="Z327" i="13"/>
  <c r="Z335" i="13"/>
  <c r="Z347" i="13"/>
  <c r="Z356" i="13"/>
  <c r="Z365" i="13"/>
  <c r="Z374" i="13"/>
  <c r="Z384" i="13"/>
  <c r="Z393" i="13"/>
  <c r="O228" i="13"/>
  <c r="O280" i="13"/>
  <c r="S25" i="13"/>
  <c r="O47" i="13"/>
  <c r="S73" i="13"/>
  <c r="O76" i="13"/>
  <c r="O57" i="13"/>
  <c r="O65" i="13"/>
  <c r="O73" i="13"/>
  <c r="O97" i="13"/>
  <c r="O136" i="13"/>
  <c r="O141" i="13"/>
  <c r="O109" i="13"/>
  <c r="O117" i="13"/>
  <c r="O197" i="13"/>
  <c r="O193" i="13"/>
  <c r="O174" i="13"/>
  <c r="O182" i="13"/>
  <c r="O246" i="13"/>
  <c r="O328" i="13"/>
  <c r="O266" i="13"/>
  <c r="O325" i="13"/>
  <c r="O358" i="13"/>
  <c r="O353" i="13"/>
  <c r="O374" i="13"/>
  <c r="O382" i="13"/>
  <c r="W7" i="13"/>
  <c r="W47" i="13"/>
  <c r="W23" i="13"/>
  <c r="Z4" i="13"/>
  <c r="Z6" i="13"/>
  <c r="Z23" i="13"/>
  <c r="Z29" i="13"/>
  <c r="Z37" i="13"/>
  <c r="Z45" i="13"/>
  <c r="Z53" i="13"/>
  <c r="Z61" i="13"/>
  <c r="Z69" i="13"/>
  <c r="Z123" i="13"/>
  <c r="Z77" i="13"/>
  <c r="Z85" i="13"/>
  <c r="Z93" i="13"/>
  <c r="Z101" i="13"/>
  <c r="Z109" i="13"/>
  <c r="Z117" i="13"/>
  <c r="Z130" i="13"/>
  <c r="Z254" i="13"/>
  <c r="Z138" i="13"/>
  <c r="Z146" i="13"/>
  <c r="Z154" i="13"/>
  <c r="Z162" i="13"/>
  <c r="Z170" i="13"/>
  <c r="Z178" i="13"/>
  <c r="Z189" i="13"/>
  <c r="Z204" i="13"/>
  <c r="Z198" i="13"/>
  <c r="Z217" i="13"/>
  <c r="Z225" i="13"/>
  <c r="Z233" i="13"/>
  <c r="Z251" i="13"/>
  <c r="Z241" i="13"/>
  <c r="Z249" i="13"/>
  <c r="Z265" i="13"/>
  <c r="Z273" i="13"/>
  <c r="Z281" i="13"/>
  <c r="Z289" i="13"/>
  <c r="Z297" i="13"/>
  <c r="Z315" i="13"/>
  <c r="Z307" i="13"/>
  <c r="Z338" i="13"/>
  <c r="Z328" i="13"/>
  <c r="Z336" i="13"/>
  <c r="Z348" i="13"/>
  <c r="Z357" i="13"/>
  <c r="Z366" i="13"/>
  <c r="Z376" i="13"/>
  <c r="Z385" i="13"/>
  <c r="Z394" i="13"/>
  <c r="Z399" i="13"/>
  <c r="O49" i="30"/>
  <c r="O319" i="13"/>
  <c r="W19" i="13"/>
  <c r="S32" i="13"/>
  <c r="S50" i="13"/>
  <c r="S58" i="13"/>
  <c r="S74" i="13"/>
  <c r="O58" i="13"/>
  <c r="O66" i="13"/>
  <c r="O74" i="13"/>
  <c r="O239" i="13"/>
  <c r="O342" i="13"/>
  <c r="O335" i="13"/>
  <c r="O399" i="13"/>
  <c r="S29" i="13"/>
  <c r="W35" i="13"/>
  <c r="W27" i="13"/>
  <c r="Z19" i="13"/>
  <c r="Z12" i="13"/>
  <c r="Z31" i="13"/>
  <c r="Z34" i="13"/>
  <c r="Z38" i="13"/>
  <c r="Z46" i="13"/>
  <c r="Z54" i="13"/>
  <c r="Z62" i="13"/>
  <c r="Z70" i="13"/>
  <c r="Z125" i="13"/>
  <c r="Z78" i="13"/>
  <c r="Z86" i="13"/>
  <c r="Z94" i="13"/>
  <c r="Z102" i="13"/>
  <c r="Z110" i="13"/>
  <c r="Z118" i="13"/>
  <c r="Z132" i="13"/>
  <c r="Z191" i="13"/>
  <c r="Z139" i="13"/>
  <c r="Z147" i="13"/>
  <c r="Z155" i="13"/>
  <c r="Z163" i="13"/>
  <c r="Z171" i="13"/>
  <c r="Z179" i="13"/>
  <c r="Z192" i="13"/>
  <c r="Z208" i="13"/>
  <c r="Z199" i="13"/>
  <c r="Z218" i="13"/>
  <c r="Z226" i="13"/>
  <c r="Z234" i="13"/>
  <c r="Z255" i="13"/>
  <c r="Z242" i="13"/>
  <c r="Z253" i="13"/>
  <c r="Z266" i="13"/>
  <c r="Z274" i="13"/>
  <c r="Z282" i="13"/>
  <c r="Z290" i="13"/>
  <c r="Z298" i="13"/>
  <c r="Z319" i="13"/>
  <c r="Z311" i="13"/>
  <c r="Z302" i="13"/>
  <c r="Z329" i="13"/>
  <c r="Z337" i="13"/>
  <c r="Z349" i="13"/>
  <c r="Z358" i="13"/>
  <c r="Z368" i="13"/>
  <c r="Z377" i="13"/>
  <c r="Z386" i="13"/>
  <c r="Z395" i="13"/>
  <c r="O78" i="30"/>
  <c r="O185" i="30"/>
  <c r="O149" i="30"/>
  <c r="O154" i="30"/>
  <c r="O140" i="30"/>
  <c r="O107" i="30"/>
  <c r="O115" i="30"/>
  <c r="O123" i="30"/>
  <c r="O131" i="30"/>
  <c r="O139" i="30"/>
  <c r="O253" i="30"/>
  <c r="O167" i="30"/>
  <c r="O175" i="30"/>
  <c r="O187" i="30"/>
  <c r="O186" i="30"/>
  <c r="O233" i="30"/>
  <c r="O236" i="13"/>
  <c r="O288" i="13"/>
  <c r="S3" i="13"/>
  <c r="O29" i="13"/>
  <c r="S35" i="13"/>
  <c r="O33" i="13"/>
  <c r="O143" i="13"/>
  <c r="O240" i="13"/>
  <c r="O303" i="13"/>
  <c r="O260" i="13"/>
  <c r="O343" i="13"/>
  <c r="O336" i="13"/>
  <c r="O384" i="13"/>
  <c r="O400" i="13"/>
  <c r="S15" i="13"/>
  <c r="Z22" i="13"/>
  <c r="Z18" i="13"/>
  <c r="Z21" i="13"/>
  <c r="Z30" i="13"/>
  <c r="Z39" i="13"/>
  <c r="Z47" i="13"/>
  <c r="Z55" i="13"/>
  <c r="Z63" i="13"/>
  <c r="Z71" i="13"/>
  <c r="Z127" i="13"/>
  <c r="Z79" i="13"/>
  <c r="Z87" i="13"/>
  <c r="Z95" i="13"/>
  <c r="Z103" i="13"/>
  <c r="Z111" i="13"/>
  <c r="Z119" i="13"/>
  <c r="Z134" i="13"/>
  <c r="Z202" i="13"/>
  <c r="Z140" i="13"/>
  <c r="Z148" i="13"/>
  <c r="Z156" i="13"/>
  <c r="Z164" i="13"/>
  <c r="Z172" i="13"/>
  <c r="Z180" i="13"/>
  <c r="Z201" i="13"/>
  <c r="Z212" i="13"/>
  <c r="Z236" i="13"/>
  <c r="Z219" i="13"/>
  <c r="Z227" i="13"/>
  <c r="Z235" i="13"/>
  <c r="Z259" i="13"/>
  <c r="Z243" i="13"/>
  <c r="Z257" i="13"/>
  <c r="Z267" i="13"/>
  <c r="Z275" i="13"/>
  <c r="Z283" i="13"/>
  <c r="Z291" i="13"/>
  <c r="Z299" i="13"/>
  <c r="Z304" i="13"/>
  <c r="Z313" i="13"/>
  <c r="Z306" i="13"/>
  <c r="Z330" i="13"/>
  <c r="Z341" i="13"/>
  <c r="Z350" i="13"/>
  <c r="Z360" i="13"/>
  <c r="Z369" i="13"/>
  <c r="Z378" i="13"/>
  <c r="Z387" i="13"/>
  <c r="Z396" i="13"/>
  <c r="Y259" i="13"/>
  <c r="O116" i="30"/>
  <c r="O124" i="30"/>
  <c r="O132" i="30"/>
  <c r="O143" i="30"/>
  <c r="O301" i="30"/>
  <c r="O398" i="30"/>
  <c r="O375" i="30"/>
  <c r="O393" i="30"/>
  <c r="S102" i="30"/>
  <c r="S39" i="30"/>
  <c r="S55" i="30"/>
  <c r="S139" i="30"/>
  <c r="S151" i="30"/>
  <c r="S362" i="30"/>
  <c r="O120" i="13"/>
  <c r="O169" i="13"/>
  <c r="O253" i="13"/>
  <c r="O345" i="13"/>
  <c r="Z14" i="13"/>
  <c r="Z26" i="13"/>
  <c r="Z17" i="13"/>
  <c r="Z33" i="13"/>
  <c r="Z40" i="13"/>
  <c r="Z48" i="13"/>
  <c r="Z56" i="13"/>
  <c r="Z64" i="13"/>
  <c r="Z72" i="13"/>
  <c r="Z129" i="13"/>
  <c r="Z80" i="13"/>
  <c r="Z88" i="13"/>
  <c r="Z96" i="13"/>
  <c r="Z104" i="13"/>
  <c r="Z112" i="13"/>
  <c r="Z186" i="13"/>
  <c r="Z121" i="13"/>
  <c r="Z206" i="13"/>
  <c r="Z141" i="13"/>
  <c r="Z149" i="13"/>
  <c r="Z157" i="13"/>
  <c r="Z165" i="13"/>
  <c r="Z173" i="13"/>
  <c r="Z181" i="13"/>
  <c r="Z205" i="13"/>
  <c r="Z187" i="13"/>
  <c r="Z256" i="13"/>
  <c r="Z220" i="13"/>
  <c r="Z228" i="13"/>
  <c r="Z258" i="13"/>
  <c r="Z314" i="13"/>
  <c r="Z244" i="13"/>
  <c r="Z318" i="13"/>
  <c r="Z268" i="13"/>
  <c r="Z276" i="13"/>
  <c r="Z284" i="13"/>
  <c r="Z292" i="13"/>
  <c r="Z300" i="13"/>
  <c r="Z308" i="13"/>
  <c r="Z321" i="13"/>
  <c r="Z310" i="13"/>
  <c r="Z331" i="13"/>
  <c r="Z340" i="13"/>
  <c r="Z352" i="13"/>
  <c r="Z361" i="13"/>
  <c r="Z370" i="13"/>
  <c r="Z379" i="13"/>
  <c r="Z388" i="13"/>
  <c r="O201" i="30"/>
  <c r="O209" i="30"/>
  <c r="O217" i="30"/>
  <c r="O248" i="30"/>
  <c r="O240" i="30"/>
  <c r="O247" i="30"/>
  <c r="O290" i="30"/>
  <c r="O282" i="30"/>
  <c r="O264" i="30"/>
  <c r="O272" i="30"/>
  <c r="O280" i="30"/>
  <c r="O300" i="30"/>
  <c r="O351" i="30"/>
  <c r="O390" i="30"/>
  <c r="O309" i="30"/>
  <c r="O317" i="30"/>
  <c r="O325" i="30"/>
  <c r="O333" i="30"/>
  <c r="O368" i="30"/>
  <c r="O371" i="30"/>
  <c r="O391" i="30"/>
  <c r="O372" i="30"/>
  <c r="O39" i="30"/>
  <c r="O7" i="30"/>
  <c r="W43" i="30"/>
  <c r="W48" i="30"/>
  <c r="W73" i="30"/>
  <c r="W153" i="30"/>
  <c r="W254" i="30"/>
  <c r="W202" i="30"/>
  <c r="W210" i="30"/>
  <c r="W218" i="30"/>
  <c r="W232" i="30"/>
  <c r="W286" i="30"/>
  <c r="W344" i="30"/>
  <c r="W394" i="30"/>
  <c r="W374" i="30"/>
  <c r="W397" i="30"/>
  <c r="W21" i="30"/>
  <c r="S32" i="30"/>
  <c r="S8" i="30"/>
  <c r="S20" i="30"/>
  <c r="S86" i="30"/>
  <c r="S108" i="30"/>
  <c r="S204" i="30"/>
  <c r="S38" i="30"/>
  <c r="S46" i="30"/>
  <c r="S54" i="30"/>
  <c r="S62" i="30"/>
  <c r="S70" i="30"/>
  <c r="S78" i="30"/>
  <c r="S107" i="30"/>
  <c r="S111" i="30"/>
  <c r="S127" i="30"/>
  <c r="S135" i="30"/>
  <c r="S142" i="30"/>
  <c r="S213" i="30"/>
  <c r="S215" i="30"/>
  <c r="S207" i="30"/>
  <c r="S150" i="30"/>
  <c r="S158" i="30"/>
  <c r="S166" i="30"/>
  <c r="S174" i="30"/>
  <c r="S191" i="30"/>
  <c r="S239" i="30"/>
  <c r="S260" i="30"/>
  <c r="S246" i="30"/>
  <c r="S241" i="30"/>
  <c r="S264" i="30"/>
  <c r="S272" i="30"/>
  <c r="S280" i="30"/>
  <c r="S292" i="30"/>
  <c r="S300" i="30"/>
  <c r="S345" i="30"/>
  <c r="S356" i="30"/>
  <c r="S321" i="30"/>
  <c r="S329" i="30"/>
  <c r="S337" i="30"/>
  <c r="S348" i="30"/>
  <c r="S370" i="30"/>
  <c r="S375" i="30"/>
  <c r="S383" i="30"/>
  <c r="S391" i="30"/>
  <c r="S399" i="30"/>
  <c r="O381" i="30"/>
  <c r="O354" i="30"/>
  <c r="W162" i="30"/>
  <c r="W170" i="30"/>
  <c r="W178" i="30"/>
  <c r="W292" i="30"/>
  <c r="W320" i="30"/>
  <c r="W328" i="30"/>
  <c r="W336" i="30"/>
  <c r="W18" i="30"/>
  <c r="O94" i="30"/>
  <c r="O255" i="30"/>
  <c r="O158" i="30"/>
  <c r="O163" i="30"/>
  <c r="O171" i="30"/>
  <c r="O179" i="30"/>
  <c r="O213" i="30"/>
  <c r="O221" i="30"/>
  <c r="O297" i="30"/>
  <c r="O305" i="30"/>
  <c r="O374" i="30"/>
  <c r="O15" i="30"/>
  <c r="W100" i="30"/>
  <c r="W192" i="30"/>
  <c r="W243" i="30"/>
  <c r="W16" i="30"/>
  <c r="O60" i="30"/>
  <c r="W41" i="30"/>
  <c r="W242" i="30"/>
  <c r="W190" i="30"/>
  <c r="W199" i="30"/>
  <c r="W268" i="30"/>
  <c r="W276" i="30"/>
  <c r="W306" i="30"/>
  <c r="W365" i="30"/>
  <c r="S2" i="30"/>
  <c r="S30" i="30"/>
  <c r="O76" i="30"/>
  <c r="O141" i="30"/>
  <c r="O121" i="30"/>
  <c r="O129" i="30"/>
  <c r="O152" i="30"/>
  <c r="O259" i="30"/>
  <c r="O225" i="30"/>
  <c r="O199" i="30"/>
  <c r="O386" i="30"/>
  <c r="O307" i="30"/>
  <c r="O315" i="30"/>
  <c r="O323" i="30"/>
  <c r="O331" i="30"/>
  <c r="O387" i="30"/>
  <c r="O360" i="30"/>
  <c r="O32" i="30"/>
  <c r="O59" i="30"/>
  <c r="W32" i="30"/>
  <c r="W94" i="30"/>
  <c r="W261" i="30"/>
  <c r="W375" i="30"/>
  <c r="O346" i="30"/>
  <c r="O42" i="30"/>
  <c r="O9" i="30"/>
  <c r="W144" i="30"/>
  <c r="W114" i="30"/>
  <c r="W122" i="30"/>
  <c r="W130" i="30"/>
  <c r="W352" i="30"/>
  <c r="W362" i="30"/>
  <c r="S22" i="30"/>
  <c r="S29" i="30"/>
  <c r="S119" i="30"/>
  <c r="S303" i="30"/>
  <c r="O334" i="30"/>
  <c r="W40" i="30"/>
  <c r="W234" i="30"/>
  <c r="S252" i="30"/>
  <c r="S112" i="30"/>
  <c r="S146" i="30"/>
  <c r="S273" i="30"/>
  <c r="S330" i="30"/>
  <c r="O72" i="30"/>
  <c r="O80" i="30"/>
  <c r="O100" i="30"/>
  <c r="O86" i="30"/>
  <c r="O181" i="30"/>
  <c r="O156" i="30"/>
  <c r="O148" i="30"/>
  <c r="O109" i="30"/>
  <c r="O117" i="30"/>
  <c r="O125" i="30"/>
  <c r="O133" i="30"/>
  <c r="O147" i="30"/>
  <c r="O161" i="30"/>
  <c r="O169" i="30"/>
  <c r="O177" i="30"/>
  <c r="O195" i="30"/>
  <c r="O194" i="30"/>
  <c r="O241" i="30"/>
  <c r="O203" i="30"/>
  <c r="O211" i="30"/>
  <c r="O219" i="30"/>
  <c r="O252" i="30"/>
  <c r="O257" i="30"/>
  <c r="O284" i="30"/>
  <c r="O295" i="30"/>
  <c r="O288" i="30"/>
  <c r="O266" i="30"/>
  <c r="O274" i="30"/>
  <c r="O342" i="30"/>
  <c r="O302" i="30"/>
  <c r="O345" i="30"/>
  <c r="O353" i="30"/>
  <c r="O303" i="30"/>
  <c r="O311" i="30"/>
  <c r="O319" i="30"/>
  <c r="O327" i="30"/>
  <c r="O335" i="30"/>
  <c r="O400" i="30"/>
  <c r="O379" i="30"/>
  <c r="O395" i="30"/>
  <c r="O380" i="30"/>
  <c r="O37" i="30"/>
  <c r="O93" i="30"/>
  <c r="O51" i="30"/>
  <c r="O30" i="30"/>
  <c r="W52" i="30"/>
  <c r="W31" i="30"/>
  <c r="W161" i="30"/>
  <c r="W169" i="30"/>
  <c r="W177" i="30"/>
  <c r="W237" i="30"/>
  <c r="W235" i="30"/>
  <c r="W282" i="30"/>
  <c r="W303" i="30"/>
  <c r="W319" i="30"/>
  <c r="W327" i="30"/>
  <c r="W335" i="30"/>
  <c r="W358" i="30"/>
  <c r="S36" i="30"/>
  <c r="S12" i="30"/>
  <c r="S25" i="30"/>
  <c r="S3" i="30"/>
  <c r="S85" i="30"/>
  <c r="S84" i="30"/>
  <c r="S40" i="30"/>
  <c r="S48" i="30"/>
  <c r="S56" i="30"/>
  <c r="S64" i="30"/>
  <c r="S72" i="30"/>
  <c r="S80" i="30"/>
  <c r="S136" i="30"/>
  <c r="S113" i="30"/>
  <c r="S121" i="30"/>
  <c r="S129" i="30"/>
  <c r="S143" i="30"/>
  <c r="S200" i="30"/>
  <c r="S206" i="30"/>
  <c r="S181" i="30"/>
  <c r="S217" i="30"/>
  <c r="S219" i="30"/>
  <c r="S196" i="30"/>
  <c r="S152" i="30"/>
  <c r="S160" i="30"/>
  <c r="S168" i="30"/>
  <c r="S176" i="30"/>
  <c r="S228" i="30"/>
  <c r="S247" i="30"/>
  <c r="S341" i="30"/>
  <c r="S283" i="30"/>
  <c r="S282" i="30"/>
  <c r="S266" i="30"/>
  <c r="S274" i="30"/>
  <c r="S311" i="30"/>
  <c r="S347" i="30"/>
  <c r="S294" i="30"/>
  <c r="S302" i="30"/>
  <c r="S355" i="30"/>
  <c r="S308" i="30"/>
  <c r="S323" i="30"/>
  <c r="S331" i="30"/>
  <c r="S369" i="30"/>
  <c r="S360" i="30"/>
  <c r="S361" i="30"/>
  <c r="S377" i="30"/>
  <c r="S385" i="30"/>
  <c r="S393" i="30"/>
  <c r="S401" i="30"/>
  <c r="W24" i="30"/>
  <c r="W10" i="30"/>
  <c r="O96" i="30"/>
  <c r="O108" i="30"/>
  <c r="O250" i="30"/>
  <c r="O318" i="30"/>
  <c r="O376" i="30"/>
  <c r="O2" i="30"/>
  <c r="W160" i="30"/>
  <c r="W376" i="30"/>
  <c r="S192" i="30"/>
  <c r="S281" i="30"/>
  <c r="O142" i="30"/>
  <c r="O90" i="30"/>
  <c r="O197" i="30"/>
  <c r="O157" i="30"/>
  <c r="O238" i="30"/>
  <c r="O110" i="30"/>
  <c r="O118" i="30"/>
  <c r="O126" i="30"/>
  <c r="O134" i="30"/>
  <c r="O180" i="30"/>
  <c r="O162" i="30"/>
  <c r="O170" i="30"/>
  <c r="O178" i="30"/>
  <c r="O251" i="30"/>
  <c r="O249" i="30"/>
  <c r="O245" i="30"/>
  <c r="O204" i="30"/>
  <c r="O212" i="30"/>
  <c r="O220" i="30"/>
  <c r="O254" i="30"/>
  <c r="O227" i="30"/>
  <c r="O287" i="30"/>
  <c r="O296" i="30"/>
  <c r="O291" i="30"/>
  <c r="O267" i="30"/>
  <c r="O275" i="30"/>
  <c r="O394" i="30"/>
  <c r="O347" i="30"/>
  <c r="O304" i="30"/>
  <c r="O312" i="30"/>
  <c r="O320" i="30"/>
  <c r="O328" i="30"/>
  <c r="O336" i="30"/>
  <c r="O362" i="30"/>
  <c r="O385" i="30"/>
  <c r="O397" i="30"/>
  <c r="O384" i="30"/>
  <c r="O36" i="30"/>
  <c r="W56" i="30"/>
  <c r="W84" i="30"/>
  <c r="W188" i="30"/>
  <c r="W189" i="30"/>
  <c r="W241" i="30"/>
  <c r="W239" i="30"/>
  <c r="W266" i="30"/>
  <c r="W274" i="30"/>
  <c r="W285" i="30"/>
  <c r="W371" i="30"/>
  <c r="W343" i="30"/>
  <c r="W312" i="30"/>
  <c r="W359" i="30"/>
  <c r="S13" i="30"/>
  <c r="S37" i="30"/>
  <c r="S14" i="30"/>
  <c r="S28" i="30"/>
  <c r="S23" i="30"/>
  <c r="S89" i="30"/>
  <c r="S88" i="30"/>
  <c r="S41" i="30"/>
  <c r="S49" i="30"/>
  <c r="S57" i="30"/>
  <c r="S65" i="30"/>
  <c r="S73" i="30"/>
  <c r="S81" i="30"/>
  <c r="S224" i="30"/>
  <c r="S114" i="30"/>
  <c r="S122" i="30"/>
  <c r="S130" i="30"/>
  <c r="S147" i="30"/>
  <c r="S208" i="30"/>
  <c r="S212" i="30"/>
  <c r="S185" i="30"/>
  <c r="S236" i="30"/>
  <c r="S221" i="30"/>
  <c r="S232" i="30"/>
  <c r="S153" i="30"/>
  <c r="S161" i="30"/>
  <c r="S169" i="30"/>
  <c r="S177" i="30"/>
  <c r="S244" i="30"/>
  <c r="S249" i="30"/>
  <c r="S226" i="30"/>
  <c r="S353" i="30"/>
  <c r="S286" i="30"/>
  <c r="S267" i="30"/>
  <c r="S275" i="30"/>
  <c r="S285" i="30"/>
  <c r="S350" i="30"/>
  <c r="S295" i="30"/>
  <c r="S306" i="30"/>
  <c r="S305" i="30"/>
  <c r="S312" i="30"/>
  <c r="S324" i="30"/>
  <c r="S332" i="30"/>
  <c r="S364" i="30"/>
  <c r="S358" i="30"/>
  <c r="S365" i="30"/>
  <c r="S378" i="30"/>
  <c r="S386" i="30"/>
  <c r="S394" i="30"/>
  <c r="S15" i="30"/>
  <c r="O237" i="30"/>
  <c r="W326" i="30"/>
  <c r="O87" i="30"/>
  <c r="O103" i="30"/>
  <c r="O111" i="30"/>
  <c r="O119" i="30"/>
  <c r="O127" i="30"/>
  <c r="O135" i="30"/>
  <c r="O184" i="30"/>
  <c r="O292" i="30"/>
  <c r="O226" i="30"/>
  <c r="O256" i="30"/>
  <c r="O205" i="30"/>
  <c r="O285" i="30"/>
  <c r="O231" i="30"/>
  <c r="O289" i="30"/>
  <c r="O260" i="30"/>
  <c r="O268" i="30"/>
  <c r="O276" i="30"/>
  <c r="O340" i="30"/>
  <c r="O382" i="30"/>
  <c r="O349" i="30"/>
  <c r="O355" i="30"/>
  <c r="O313" i="30"/>
  <c r="O321" i="30"/>
  <c r="O329" i="30"/>
  <c r="O337" i="30"/>
  <c r="O367" i="30"/>
  <c r="O399" i="30"/>
  <c r="O358" i="30"/>
  <c r="O35" i="30"/>
  <c r="O47" i="30"/>
  <c r="W13" i="30"/>
  <c r="W4" i="30"/>
  <c r="W93" i="30"/>
  <c r="W103" i="30"/>
  <c r="W186" i="30"/>
  <c r="W245" i="30"/>
  <c r="W198" i="30"/>
  <c r="W259" i="30"/>
  <c r="W267" i="30"/>
  <c r="W275" i="30"/>
  <c r="W361" i="30"/>
  <c r="S94" i="30"/>
  <c r="S148" i="30"/>
  <c r="S16" i="30"/>
  <c r="S110" i="30"/>
  <c r="S27" i="30"/>
  <c r="S93" i="30"/>
  <c r="S92" i="30"/>
  <c r="S42" i="30"/>
  <c r="S50" i="30"/>
  <c r="S58" i="30"/>
  <c r="S66" i="30"/>
  <c r="S74" i="30"/>
  <c r="S82" i="30"/>
  <c r="S87" i="30"/>
  <c r="S115" i="30"/>
  <c r="S123" i="30"/>
  <c r="S131" i="30"/>
  <c r="S202" i="30"/>
  <c r="S220" i="30"/>
  <c r="S222" i="30"/>
  <c r="S189" i="30"/>
  <c r="S199" i="30"/>
  <c r="S223" i="30"/>
  <c r="S211" i="30"/>
  <c r="S154" i="30"/>
  <c r="S162" i="30"/>
  <c r="S170" i="30"/>
  <c r="S178" i="30"/>
  <c r="S258" i="30"/>
  <c r="S251" i="30"/>
  <c r="S230" i="30"/>
  <c r="S225" i="30"/>
  <c r="S288" i="30"/>
  <c r="S268" i="30"/>
  <c r="S276" i="30"/>
  <c r="S307" i="30"/>
  <c r="S354" i="30"/>
  <c r="S296" i="30"/>
  <c r="S310" i="30"/>
  <c r="S309" i="30"/>
  <c r="S315" i="30"/>
  <c r="S325" i="30"/>
  <c r="S333" i="30"/>
  <c r="S340" i="30"/>
  <c r="S359" i="30"/>
  <c r="S371" i="30"/>
  <c r="S379" i="30"/>
  <c r="S387" i="30"/>
  <c r="S395" i="30"/>
  <c r="W8" i="30"/>
  <c r="O341" i="30"/>
  <c r="S145" i="30"/>
  <c r="S188" i="30"/>
  <c r="O191" i="30"/>
  <c r="W176" i="30"/>
  <c r="W302" i="30"/>
  <c r="W334" i="30"/>
  <c r="W377" i="30"/>
  <c r="S304" i="30"/>
  <c r="O91" i="30"/>
  <c r="O98" i="30"/>
  <c r="O137" i="30"/>
  <c r="O159" i="30"/>
  <c r="O104" i="30"/>
  <c r="O112" i="30"/>
  <c r="O120" i="30"/>
  <c r="O128" i="30"/>
  <c r="O150" i="30"/>
  <c r="O188" i="30"/>
  <c r="O164" i="30"/>
  <c r="O172" i="30"/>
  <c r="O234" i="30"/>
  <c r="O230" i="30"/>
  <c r="O242" i="30"/>
  <c r="O198" i="30"/>
  <c r="O206" i="30"/>
  <c r="O214" i="30"/>
  <c r="O222" i="30"/>
  <c r="O228" i="30"/>
  <c r="O235" i="30"/>
  <c r="O293" i="30"/>
  <c r="O298" i="30"/>
  <c r="O261" i="30"/>
  <c r="O269" i="30"/>
  <c r="O277" i="30"/>
  <c r="O348" i="30"/>
  <c r="O388" i="30"/>
  <c r="O373" i="30"/>
  <c r="O356" i="30"/>
  <c r="O306" i="30"/>
  <c r="O314" i="30"/>
  <c r="O322" i="30"/>
  <c r="O330" i="30"/>
  <c r="O338" i="30"/>
  <c r="O378" i="30"/>
  <c r="O369" i="30"/>
  <c r="O401" i="30"/>
  <c r="O359" i="30"/>
  <c r="O46" i="30"/>
  <c r="O13" i="30"/>
  <c r="W15" i="30"/>
  <c r="W29" i="30"/>
  <c r="W70" i="30"/>
  <c r="W90" i="30"/>
  <c r="W112" i="30"/>
  <c r="W120" i="30"/>
  <c r="W128" i="30"/>
  <c r="W139" i="30"/>
  <c r="W248" i="30"/>
  <c r="W287" i="30"/>
  <c r="W283" i="30"/>
  <c r="W260" i="30"/>
  <c r="S4" i="30"/>
  <c r="S17" i="30"/>
  <c r="S24" i="30"/>
  <c r="S98" i="30"/>
  <c r="S97" i="30"/>
  <c r="S96" i="30"/>
  <c r="S43" i="30"/>
  <c r="S51" i="30"/>
  <c r="S59" i="30"/>
  <c r="S67" i="30"/>
  <c r="S75" i="30"/>
  <c r="S83" i="30"/>
  <c r="S91" i="30"/>
  <c r="S116" i="30"/>
  <c r="S124" i="30"/>
  <c r="S132" i="30"/>
  <c r="S218" i="30"/>
  <c r="S186" i="30"/>
  <c r="S182" i="30"/>
  <c r="S193" i="30"/>
  <c r="S201" i="30"/>
  <c r="S248" i="30"/>
  <c r="S254" i="30"/>
  <c r="S155" i="30"/>
  <c r="S163" i="30"/>
  <c r="S171" i="30"/>
  <c r="S179" i="30"/>
  <c r="S227" i="30"/>
  <c r="S253" i="30"/>
  <c r="S234" i="30"/>
  <c r="S229" i="30"/>
  <c r="S357" i="30"/>
  <c r="S269" i="30"/>
  <c r="S277" i="30"/>
  <c r="S284" i="30"/>
  <c r="S289" i="30"/>
  <c r="S297" i="30"/>
  <c r="S314" i="30"/>
  <c r="S313" i="30"/>
  <c r="S317" i="30"/>
  <c r="S326" i="30"/>
  <c r="S334" i="30"/>
  <c r="S342" i="30"/>
  <c r="S363" i="30"/>
  <c r="S372" i="30"/>
  <c r="S380" i="30"/>
  <c r="S388" i="30"/>
  <c r="S396" i="30"/>
  <c r="W28" i="30"/>
  <c r="Z401" i="30"/>
  <c r="Z400" i="30"/>
  <c r="Z399" i="30"/>
  <c r="Z398" i="30"/>
  <c r="Z397" i="30"/>
  <c r="Z396" i="30"/>
  <c r="Z395" i="30"/>
  <c r="Z394" i="30"/>
  <c r="Z393" i="30"/>
  <c r="Z392" i="30"/>
  <c r="Z391" i="30"/>
  <c r="Z390" i="30"/>
  <c r="Z389" i="30"/>
  <c r="Z388" i="30"/>
  <c r="Z387" i="30"/>
  <c r="Z386" i="30"/>
  <c r="Z385" i="30"/>
  <c r="Z384" i="30"/>
  <c r="Z383" i="30"/>
  <c r="Z382" i="30"/>
  <c r="Z381" i="30"/>
  <c r="Z380" i="30"/>
  <c r="Z379" i="30"/>
  <c r="Z378" i="30"/>
  <c r="Z377" i="30"/>
  <c r="Z376" i="30"/>
  <c r="Z375" i="30"/>
  <c r="Z374" i="30"/>
  <c r="Z373" i="30"/>
  <c r="Z372" i="30"/>
  <c r="Z371" i="30"/>
  <c r="Z370" i="30"/>
  <c r="Z369" i="30"/>
  <c r="Z367" i="30"/>
  <c r="Z365" i="30"/>
  <c r="Z361" i="30"/>
  <c r="Z362" i="30"/>
  <c r="Z358" i="30"/>
  <c r="Z357" i="30"/>
  <c r="Z368" i="30"/>
  <c r="Z366" i="30"/>
  <c r="Z363" i="30"/>
  <c r="Z359" i="30"/>
  <c r="Z360" i="30"/>
  <c r="Z347" i="30"/>
  <c r="Z345" i="30"/>
  <c r="Z343" i="30"/>
  <c r="Z341" i="30"/>
  <c r="Z339" i="30"/>
  <c r="Z364" i="30"/>
  <c r="Z356" i="30"/>
  <c r="Z355" i="30"/>
  <c r="Z354" i="30"/>
  <c r="Z353" i="30"/>
  <c r="Z352" i="30"/>
  <c r="Z351" i="30"/>
  <c r="Z350" i="30"/>
  <c r="Z349" i="30"/>
  <c r="Z348" i="30"/>
  <c r="Z346" i="30"/>
  <c r="Z344" i="30"/>
  <c r="Z342" i="30"/>
  <c r="Z340" i="30"/>
  <c r="Z338" i="30"/>
  <c r="Z337" i="30"/>
  <c r="Z336" i="30"/>
  <c r="Z335" i="30"/>
  <c r="Z334" i="30"/>
  <c r="Z333" i="30"/>
  <c r="Z332" i="30"/>
  <c r="Z331" i="30"/>
  <c r="Z330" i="30"/>
  <c r="Z329" i="30"/>
  <c r="Z328" i="30"/>
  <c r="Z327" i="30"/>
  <c r="Z326" i="30"/>
  <c r="Z325" i="30"/>
  <c r="Z324" i="30"/>
  <c r="Z323" i="30"/>
  <c r="Z322" i="30"/>
  <c r="Z321" i="30"/>
  <c r="Z320" i="30"/>
  <c r="Z319" i="30"/>
  <c r="Z312" i="30"/>
  <c r="Z308" i="30"/>
  <c r="Z304" i="30"/>
  <c r="Z317" i="30"/>
  <c r="Z315" i="30"/>
  <c r="Z313" i="30"/>
  <c r="Z309" i="30"/>
  <c r="Z305" i="30"/>
  <c r="Z301" i="30"/>
  <c r="Z300" i="30"/>
  <c r="Z299" i="30"/>
  <c r="Z298" i="30"/>
  <c r="Z297" i="30"/>
  <c r="Z296" i="30"/>
  <c r="Z295" i="30"/>
  <c r="Z294" i="30"/>
  <c r="Z293" i="30"/>
  <c r="Z292" i="30"/>
  <c r="Z291" i="30"/>
  <c r="Z290" i="30"/>
  <c r="Z289" i="30"/>
  <c r="Z310" i="30"/>
  <c r="Z306" i="30"/>
  <c r="Z302" i="30"/>
  <c r="Z314" i="30"/>
  <c r="Z283" i="30"/>
  <c r="Z307" i="30"/>
  <c r="Z316" i="30"/>
  <c r="Z284" i="30"/>
  <c r="Z311" i="30"/>
  <c r="Z287" i="30"/>
  <c r="Z318" i="30"/>
  <c r="Z285" i="30"/>
  <c r="Z281" i="30"/>
  <c r="Z280" i="30"/>
  <c r="Z279" i="30"/>
  <c r="Z278" i="30"/>
  <c r="Z277" i="30"/>
  <c r="Z276" i="30"/>
  <c r="Z275" i="30"/>
  <c r="Z274" i="30"/>
  <c r="Z273" i="30"/>
  <c r="Z272" i="30"/>
  <c r="Z271" i="30"/>
  <c r="Z270" i="30"/>
  <c r="Z269" i="30"/>
  <c r="Z268" i="30"/>
  <c r="Z267" i="30"/>
  <c r="Z266" i="30"/>
  <c r="Z265" i="30"/>
  <c r="Z264" i="30"/>
  <c r="Z263" i="30"/>
  <c r="Z262" i="30"/>
  <c r="Z258" i="30"/>
  <c r="Z254" i="30"/>
  <c r="Z252" i="30"/>
  <c r="Z250" i="30"/>
  <c r="Z248" i="30"/>
  <c r="Z245" i="30"/>
  <c r="Z241" i="30"/>
  <c r="Z237" i="30"/>
  <c r="Z233" i="30"/>
  <c r="Z229" i="30"/>
  <c r="Z225" i="30"/>
  <c r="Z282" i="30"/>
  <c r="Z257" i="30"/>
  <c r="Z303" i="30"/>
  <c r="Z246" i="30"/>
  <c r="Z242" i="30"/>
  <c r="Z238" i="30"/>
  <c r="Z234" i="30"/>
  <c r="Z230" i="30"/>
  <c r="Z226" i="30"/>
  <c r="Z256" i="30"/>
  <c r="Z286" i="30"/>
  <c r="Z253" i="30"/>
  <c r="Z251" i="30"/>
  <c r="Z249" i="30"/>
  <c r="Z247" i="30"/>
  <c r="Z243" i="30"/>
  <c r="Z239" i="30"/>
  <c r="Z235" i="30"/>
  <c r="Z231" i="30"/>
  <c r="Z227" i="30"/>
  <c r="Z216" i="30"/>
  <c r="Z215" i="30"/>
  <c r="Z214" i="30"/>
  <c r="Z213" i="30"/>
  <c r="Z209" i="30"/>
  <c r="Z178" i="30"/>
  <c r="Z177" i="30"/>
  <c r="Z176" i="30"/>
  <c r="Z175" i="30"/>
  <c r="Z174" i="30"/>
  <c r="Z173" i="30"/>
  <c r="Z172" i="30"/>
  <c r="Z171" i="30"/>
  <c r="Z170" i="30"/>
  <c r="Z169" i="30"/>
  <c r="Z168" i="30"/>
  <c r="Z167" i="30"/>
  <c r="Z166" i="30"/>
  <c r="Z165" i="30"/>
  <c r="Z164" i="30"/>
  <c r="Z163" i="30"/>
  <c r="Z162" i="30"/>
  <c r="Z161" i="30"/>
  <c r="Z160" i="30"/>
  <c r="Z159" i="30"/>
  <c r="Z158" i="30"/>
  <c r="Z157" i="30"/>
  <c r="Z156" i="30"/>
  <c r="Z155" i="30"/>
  <c r="Z154" i="30"/>
  <c r="Z153" i="30"/>
  <c r="Z152" i="30"/>
  <c r="Z151" i="30"/>
  <c r="Z150" i="30"/>
  <c r="Z149" i="30"/>
  <c r="Z148" i="30"/>
  <c r="Z260" i="30"/>
  <c r="Z232" i="30"/>
  <c r="Z223" i="30"/>
  <c r="Z221" i="30"/>
  <c r="Z219" i="30"/>
  <c r="Z217" i="30"/>
  <c r="Z206" i="30"/>
  <c r="Z204" i="30"/>
  <c r="Z202" i="30"/>
  <c r="Z200" i="30"/>
  <c r="Z198" i="30"/>
  <c r="Z195" i="30"/>
  <c r="Z191" i="30"/>
  <c r="Z187" i="30"/>
  <c r="Z183" i="30"/>
  <c r="Z179" i="30"/>
  <c r="Z212" i="30"/>
  <c r="Z208" i="30"/>
  <c r="Z259" i="30"/>
  <c r="Z236" i="30"/>
  <c r="Z196" i="30"/>
  <c r="Z192" i="30"/>
  <c r="Z188" i="30"/>
  <c r="Z184" i="30"/>
  <c r="Z180" i="30"/>
  <c r="Z255" i="30"/>
  <c r="Z211" i="30"/>
  <c r="Z288" i="30"/>
  <c r="Z240" i="30"/>
  <c r="Z224" i="30"/>
  <c r="Z222" i="30"/>
  <c r="Z220" i="30"/>
  <c r="Z218" i="30"/>
  <c r="Z207" i="30"/>
  <c r="Z205" i="30"/>
  <c r="Z203" i="30"/>
  <c r="Z201" i="30"/>
  <c r="Z199" i="30"/>
  <c r="Z197" i="30"/>
  <c r="Z193" i="30"/>
  <c r="Z189" i="30"/>
  <c r="Z185" i="30"/>
  <c r="Z181" i="30"/>
  <c r="Z144" i="30"/>
  <c r="Z140" i="30"/>
  <c r="Z136" i="30"/>
  <c r="Z261" i="30"/>
  <c r="Z186" i="30"/>
  <c r="Z145" i="30"/>
  <c r="Z141" i="30"/>
  <c r="Z137" i="30"/>
  <c r="Z228" i="30"/>
  <c r="Z190" i="30"/>
  <c r="Z210" i="30"/>
  <c r="Z146" i="30"/>
  <c r="Z142" i="30"/>
  <c r="Z138" i="30"/>
  <c r="Z244" i="30"/>
  <c r="Z194" i="30"/>
  <c r="Z134" i="30"/>
  <c r="Z133" i="30"/>
  <c r="Z132" i="30"/>
  <c r="Z131" i="30"/>
  <c r="Z130" i="30"/>
  <c r="Z129" i="30"/>
  <c r="Z128" i="30"/>
  <c r="Z127" i="30"/>
  <c r="Z126" i="30"/>
  <c r="Z125" i="30"/>
  <c r="Z124" i="30"/>
  <c r="Z123" i="30"/>
  <c r="Z122" i="30"/>
  <c r="Z121" i="30"/>
  <c r="Z120" i="30"/>
  <c r="Z119" i="30"/>
  <c r="Z118" i="30"/>
  <c r="Z117" i="30"/>
  <c r="Z116" i="30"/>
  <c r="Z115" i="30"/>
  <c r="Z114" i="30"/>
  <c r="Z113" i="30"/>
  <c r="Z112" i="30"/>
  <c r="Z111" i="30"/>
  <c r="Z110" i="30"/>
  <c r="Z147" i="30"/>
  <c r="Z99" i="30"/>
  <c r="Z95" i="30"/>
  <c r="Z91" i="30"/>
  <c r="Z87" i="30"/>
  <c r="Z83" i="30"/>
  <c r="Z82" i="30"/>
  <c r="Z81" i="30"/>
  <c r="Z80" i="30"/>
  <c r="Z79" i="30"/>
  <c r="Z78" i="30"/>
  <c r="Z77" i="30"/>
  <c r="Z76" i="30"/>
  <c r="Z75" i="30"/>
  <c r="Z74" i="30"/>
  <c r="Z73" i="30"/>
  <c r="Z72" i="30"/>
  <c r="Z71" i="30"/>
  <c r="Z70" i="30"/>
  <c r="Z69" i="30"/>
  <c r="Z68" i="30"/>
  <c r="Z67" i="30"/>
  <c r="Z66" i="30"/>
  <c r="Z65" i="30"/>
  <c r="Z64" i="30"/>
  <c r="Z63" i="30"/>
  <c r="Z62" i="30"/>
  <c r="Z61" i="30"/>
  <c r="Z60" i="30"/>
  <c r="Z59" i="30"/>
  <c r="Z58" i="30"/>
  <c r="Z57" i="30"/>
  <c r="Z56" i="30"/>
  <c r="Z55" i="30"/>
  <c r="Z54" i="30"/>
  <c r="Z53" i="30"/>
  <c r="Z52" i="30"/>
  <c r="Z51" i="30"/>
  <c r="Z50" i="30"/>
  <c r="Z49" i="30"/>
  <c r="Z48" i="30"/>
  <c r="Z47" i="30"/>
  <c r="Z46" i="30"/>
  <c r="Z45" i="30"/>
  <c r="Z44" i="30"/>
  <c r="Z43" i="30"/>
  <c r="Z42" i="30"/>
  <c r="Z41" i="30"/>
  <c r="Z40" i="30"/>
  <c r="Z39" i="30"/>
  <c r="Z38" i="30"/>
  <c r="Z135" i="30"/>
  <c r="Z107" i="30"/>
  <c r="Z105" i="30"/>
  <c r="Z103" i="30"/>
  <c r="Z100" i="30"/>
  <c r="Z96" i="30"/>
  <c r="Z92" i="30"/>
  <c r="Z88" i="30"/>
  <c r="Z84" i="30"/>
  <c r="Z139" i="30"/>
  <c r="Z109" i="30"/>
  <c r="Z182" i="30"/>
  <c r="Z101" i="30"/>
  <c r="Z97" i="30"/>
  <c r="Z93" i="30"/>
  <c r="Z89" i="30"/>
  <c r="Z85" i="30"/>
  <c r="Z143" i="30"/>
  <c r="Z27" i="30"/>
  <c r="Z23" i="30"/>
  <c r="Z102" i="30"/>
  <c r="Z86" i="30"/>
  <c r="Z3" i="30"/>
  <c r="Z34" i="30"/>
  <c r="Z31" i="30"/>
  <c r="Z24" i="30"/>
  <c r="Z104" i="30"/>
  <c r="Z90" i="30"/>
  <c r="Z28" i="30"/>
  <c r="Z25" i="30"/>
  <c r="Z21" i="30"/>
  <c r="Z20" i="30"/>
  <c r="Z19" i="30"/>
  <c r="Z18" i="30"/>
  <c r="Z17" i="30"/>
  <c r="Z16" i="30"/>
  <c r="Z14" i="30"/>
  <c r="Z12" i="30"/>
  <c r="Z10" i="30"/>
  <c r="Z8" i="30"/>
  <c r="Z6" i="30"/>
  <c r="Z4" i="30"/>
  <c r="Z106" i="30"/>
  <c r="Z94" i="30"/>
  <c r="Z37" i="30"/>
  <c r="Z36" i="30"/>
  <c r="Z35" i="30"/>
  <c r="Z32" i="30"/>
  <c r="Z29" i="30"/>
  <c r="Z26" i="30"/>
  <c r="Z2" i="30"/>
  <c r="Z108" i="30"/>
  <c r="Z33" i="30"/>
  <c r="Z30" i="30"/>
  <c r="Z15" i="30"/>
  <c r="Z22" i="30"/>
  <c r="Z13" i="30"/>
  <c r="Z98" i="30"/>
  <c r="Z9" i="30"/>
  <c r="Z7" i="30"/>
  <c r="Z5" i="30"/>
  <c r="Z11" i="30"/>
  <c r="O326" i="30"/>
  <c r="O95" i="30"/>
  <c r="O102" i="30"/>
  <c r="O193" i="30"/>
  <c r="O105" i="30"/>
  <c r="O113" i="30"/>
  <c r="O192" i="30"/>
  <c r="O165" i="30"/>
  <c r="O173" i="30"/>
  <c r="O246" i="30"/>
  <c r="O207" i="30"/>
  <c r="O215" i="30"/>
  <c r="O223" i="30"/>
  <c r="O232" i="30"/>
  <c r="O239" i="30"/>
  <c r="O344" i="30"/>
  <c r="O299" i="30"/>
  <c r="O262" i="30"/>
  <c r="O270" i="30"/>
  <c r="O278" i="30"/>
  <c r="O396" i="30"/>
  <c r="O383" i="30"/>
  <c r="O357" i="30"/>
  <c r="O363" i="30"/>
  <c r="O361" i="30"/>
  <c r="O43" i="30"/>
  <c r="W92" i="30"/>
  <c r="W71" i="30"/>
  <c r="W140" i="30"/>
  <c r="W113" i="30"/>
  <c r="W121" i="30"/>
  <c r="W129" i="30"/>
  <c r="W295" i="30"/>
  <c r="W250" i="30"/>
  <c r="W200" i="30"/>
  <c r="W208" i="30"/>
  <c r="W216" i="30"/>
  <c r="W224" i="30"/>
  <c r="W393" i="30"/>
  <c r="S26" i="30"/>
  <c r="S90" i="30"/>
  <c r="S18" i="30"/>
  <c r="S31" i="30"/>
  <c r="S104" i="30"/>
  <c r="S101" i="30"/>
  <c r="S100" i="30"/>
  <c r="S44" i="30"/>
  <c r="S52" i="30"/>
  <c r="S60" i="30"/>
  <c r="S68" i="30"/>
  <c r="S76" i="30"/>
  <c r="S103" i="30"/>
  <c r="S95" i="30"/>
  <c r="S117" i="30"/>
  <c r="S125" i="30"/>
  <c r="S133" i="30"/>
  <c r="S190" i="30"/>
  <c r="S137" i="30"/>
  <c r="S240" i="30"/>
  <c r="S197" i="30"/>
  <c r="S203" i="30"/>
  <c r="S180" i="30"/>
  <c r="S257" i="30"/>
  <c r="S156" i="30"/>
  <c r="S164" i="30"/>
  <c r="S172" i="30"/>
  <c r="S183" i="30"/>
  <c r="S231" i="30"/>
  <c r="S255" i="30"/>
  <c r="S238" i="30"/>
  <c r="S233" i="30"/>
  <c r="S262" i="30"/>
  <c r="S270" i="30"/>
  <c r="S278" i="30"/>
  <c r="S287" i="30"/>
  <c r="S290" i="30"/>
  <c r="S298" i="30"/>
  <c r="S316" i="30"/>
  <c r="S343" i="30"/>
  <c r="S319" i="30"/>
  <c r="S327" i="30"/>
  <c r="S335" i="30"/>
  <c r="S344" i="30"/>
  <c r="S366" i="30"/>
  <c r="S373" i="30"/>
  <c r="S381" i="30"/>
  <c r="S389" i="30"/>
  <c r="S397" i="30"/>
  <c r="W6" i="30"/>
  <c r="O202" i="30"/>
  <c r="W138" i="30"/>
  <c r="W168" i="30"/>
  <c r="W318" i="30"/>
  <c r="W19" i="30"/>
  <c r="S265" i="30"/>
  <c r="O99" i="30"/>
  <c r="O153" i="30"/>
  <c r="O145" i="30"/>
  <c r="O136" i="30"/>
  <c r="O106" i="30"/>
  <c r="O114" i="30"/>
  <c r="O122" i="30"/>
  <c r="O130" i="30"/>
  <c r="O189" i="30"/>
  <c r="O196" i="30"/>
  <c r="O166" i="30"/>
  <c r="O174" i="30"/>
  <c r="O183" i="30"/>
  <c r="O182" i="30"/>
  <c r="O229" i="30"/>
  <c r="O200" i="30"/>
  <c r="O208" i="30"/>
  <c r="O216" i="30"/>
  <c r="O224" i="30"/>
  <c r="O236" i="30"/>
  <c r="O243" i="30"/>
  <c r="O283" i="30"/>
  <c r="O366" i="30"/>
  <c r="O263" i="30"/>
  <c r="O271" i="30"/>
  <c r="O279" i="30"/>
  <c r="O339" i="30"/>
  <c r="O350" i="30"/>
  <c r="O370" i="30"/>
  <c r="O308" i="30"/>
  <c r="O316" i="30"/>
  <c r="O324" i="30"/>
  <c r="O332" i="30"/>
  <c r="O377" i="30"/>
  <c r="O365" i="30"/>
  <c r="O389" i="30"/>
  <c r="O364" i="30"/>
  <c r="O58" i="30"/>
  <c r="O27" i="30"/>
  <c r="W39" i="30"/>
  <c r="W60" i="30"/>
  <c r="W72" i="30"/>
  <c r="W238" i="30"/>
  <c r="W191" i="30"/>
  <c r="W209" i="30"/>
  <c r="W217" i="30"/>
  <c r="W228" i="30"/>
  <c r="W350" i="30"/>
  <c r="W342" i="30"/>
  <c r="W392" i="30"/>
  <c r="W364" i="30"/>
  <c r="W395" i="30"/>
  <c r="S6" i="30"/>
  <c r="S19" i="30"/>
  <c r="S34" i="30"/>
  <c r="S106" i="30"/>
  <c r="S140" i="30"/>
  <c r="S194" i="30"/>
  <c r="S45" i="30"/>
  <c r="S53" i="30"/>
  <c r="S61" i="30"/>
  <c r="S69" i="30"/>
  <c r="S77" i="30"/>
  <c r="S105" i="30"/>
  <c r="S99" i="30"/>
  <c r="S118" i="30"/>
  <c r="S126" i="30"/>
  <c r="S134" i="30"/>
  <c r="S138" i="30"/>
  <c r="S141" i="30"/>
  <c r="S209" i="30"/>
  <c r="S214" i="30"/>
  <c r="S205" i="30"/>
  <c r="S184" i="30"/>
  <c r="S149" i="30"/>
  <c r="S157" i="30"/>
  <c r="S165" i="30"/>
  <c r="S173" i="30"/>
  <c r="S187" i="30"/>
  <c r="S235" i="30"/>
  <c r="S259" i="30"/>
  <c r="S242" i="30"/>
  <c r="S237" i="30"/>
  <c r="S263" i="30"/>
  <c r="S271" i="30"/>
  <c r="S279" i="30"/>
  <c r="S349" i="30"/>
  <c r="S291" i="30"/>
  <c r="S299" i="30"/>
  <c r="S318" i="30"/>
  <c r="S352" i="30"/>
  <c r="S320" i="30"/>
  <c r="S328" i="30"/>
  <c r="S336" i="30"/>
  <c r="S346" i="30"/>
  <c r="S368" i="30"/>
  <c r="S374" i="30"/>
  <c r="S382" i="30"/>
  <c r="S390" i="30"/>
  <c r="S398" i="30"/>
  <c r="AB401" i="30"/>
  <c r="AB400" i="30"/>
  <c r="AB399" i="30"/>
  <c r="AB398" i="30"/>
  <c r="AB397" i="30"/>
  <c r="AB396" i="30"/>
  <c r="AB395" i="30"/>
  <c r="AB394" i="30"/>
  <c r="AB393" i="30"/>
  <c r="AB392" i="30"/>
  <c r="AB391" i="30"/>
  <c r="AB390" i="30"/>
  <c r="AB389" i="30"/>
  <c r="AB388" i="30"/>
  <c r="AB387" i="30"/>
  <c r="AB386" i="30"/>
  <c r="AB385" i="30"/>
  <c r="AB384" i="30"/>
  <c r="AB383" i="30"/>
  <c r="Y401" i="30"/>
  <c r="Y400" i="30"/>
  <c r="Y399" i="30"/>
  <c r="Y398" i="30"/>
  <c r="Y397" i="30"/>
  <c r="Y396" i="30"/>
  <c r="Y395" i="30"/>
  <c r="Y394" i="30"/>
  <c r="Y393" i="30"/>
  <c r="Y392" i="30"/>
  <c r="Y391" i="30"/>
  <c r="Y390" i="30"/>
  <c r="Y389" i="30"/>
  <c r="Y388" i="30"/>
  <c r="Y387" i="30"/>
  <c r="Y386" i="30"/>
  <c r="Y385" i="30"/>
  <c r="Y384" i="30"/>
  <c r="Y383" i="30"/>
  <c r="Y382" i="30"/>
  <c r="Y381" i="30"/>
  <c r="Y377" i="30"/>
  <c r="Y373" i="30"/>
  <c r="AB369" i="30"/>
  <c r="AB367" i="30"/>
  <c r="AB365" i="30"/>
  <c r="Y364" i="30"/>
  <c r="Y360" i="30"/>
  <c r="AB382" i="30"/>
  <c r="AB381" i="30"/>
  <c r="AB380" i="30"/>
  <c r="AB376" i="30"/>
  <c r="AB372" i="30"/>
  <c r="AB362" i="30"/>
  <c r="Y380" i="30"/>
  <c r="Y376" i="30"/>
  <c r="Y372" i="30"/>
  <c r="Y369" i="30"/>
  <c r="Y367" i="30"/>
  <c r="Y365" i="30"/>
  <c r="Y361" i="30"/>
  <c r="AB358" i="30"/>
  <c r="AB357" i="30"/>
  <c r="AB356" i="30"/>
  <c r="AB355" i="30"/>
  <c r="AB354" i="30"/>
  <c r="AB353" i="30"/>
  <c r="AB352" i="30"/>
  <c r="AB351" i="30"/>
  <c r="AB350" i="30"/>
  <c r="AB349" i="30"/>
  <c r="AB379" i="30"/>
  <c r="AB375" i="30"/>
  <c r="AB371" i="30"/>
  <c r="AB363" i="30"/>
  <c r="AB359" i="30"/>
  <c r="Y379" i="30"/>
  <c r="Y375" i="30"/>
  <c r="Y371" i="30"/>
  <c r="AB368" i="30"/>
  <c r="AB366" i="30"/>
  <c r="Y362" i="30"/>
  <c r="AB378" i="30"/>
  <c r="AB374" i="30"/>
  <c r="AB370" i="30"/>
  <c r="AB364" i="30"/>
  <c r="AB360" i="30"/>
  <c r="Y358" i="30"/>
  <c r="Y357" i="30"/>
  <c r="Y356" i="30"/>
  <c r="Y355" i="30"/>
  <c r="Y354" i="30"/>
  <c r="Y353" i="30"/>
  <c r="Y352" i="30"/>
  <c r="Y351" i="30"/>
  <c r="Y350" i="30"/>
  <c r="Y349" i="30"/>
  <c r="Y370" i="30"/>
  <c r="AB347" i="30"/>
  <c r="AB345" i="30"/>
  <c r="AB343" i="30"/>
  <c r="AB341" i="30"/>
  <c r="AB339" i="30"/>
  <c r="AB373" i="30"/>
  <c r="Y347" i="30"/>
  <c r="Y345" i="30"/>
  <c r="Y343" i="30"/>
  <c r="Y341" i="30"/>
  <c r="Y339" i="30"/>
  <c r="AB337" i="30"/>
  <c r="AB336" i="30"/>
  <c r="AB335" i="30"/>
  <c r="AB334" i="30"/>
  <c r="AB333" i="30"/>
  <c r="AB332" i="30"/>
  <c r="AB331" i="30"/>
  <c r="AB330" i="30"/>
  <c r="Y378" i="30"/>
  <c r="Y366" i="30"/>
  <c r="Y359" i="30"/>
  <c r="AB348" i="30"/>
  <c r="AB346" i="30"/>
  <c r="AB344" i="30"/>
  <c r="AB342" i="30"/>
  <c r="AB340" i="30"/>
  <c r="AB338" i="30"/>
  <c r="AB361" i="30"/>
  <c r="Y374" i="30"/>
  <c r="Y363" i="30"/>
  <c r="Y348" i="30"/>
  <c r="Y340" i="30"/>
  <c r="AB317" i="30"/>
  <c r="AB315" i="30"/>
  <c r="Y311" i="30"/>
  <c r="Y307" i="30"/>
  <c r="Y303" i="30"/>
  <c r="Y328" i="30"/>
  <c r="AB327" i="30"/>
  <c r="Y324" i="30"/>
  <c r="AB323" i="30"/>
  <c r="Y320" i="30"/>
  <c r="AB319" i="30"/>
  <c r="AB313" i="30"/>
  <c r="AB309" i="30"/>
  <c r="AB305" i="30"/>
  <c r="Y342" i="30"/>
  <c r="Y337" i="30"/>
  <c r="Y312" i="30"/>
  <c r="Y308" i="30"/>
  <c r="Y304" i="30"/>
  <c r="AB301" i="30"/>
  <c r="AB300" i="30"/>
  <c r="AB299" i="30"/>
  <c r="AB298" i="30"/>
  <c r="AB297" i="30"/>
  <c r="AB296" i="30"/>
  <c r="AB295" i="30"/>
  <c r="AB294" i="30"/>
  <c r="AB293" i="30"/>
  <c r="AB292" i="30"/>
  <c r="AB291" i="30"/>
  <c r="AB290" i="30"/>
  <c r="AB289" i="30"/>
  <c r="AB288" i="30"/>
  <c r="AB287" i="30"/>
  <c r="AB286" i="30"/>
  <c r="Y327" i="30"/>
  <c r="AB326" i="30"/>
  <c r="Y323" i="30"/>
  <c r="AB322" i="30"/>
  <c r="Y319" i="30"/>
  <c r="Y317" i="30"/>
  <c r="Y315" i="30"/>
  <c r="AB310" i="30"/>
  <c r="AB306" i="30"/>
  <c r="AB302" i="30"/>
  <c r="Y368" i="30"/>
  <c r="Y344" i="30"/>
  <c r="AB318" i="30"/>
  <c r="AB316" i="30"/>
  <c r="AB314" i="30"/>
  <c r="Y313" i="30"/>
  <c r="Y309" i="30"/>
  <c r="Y305" i="30"/>
  <c r="AB329" i="30"/>
  <c r="Y326" i="30"/>
  <c r="AB325" i="30"/>
  <c r="Y322" i="30"/>
  <c r="AB321" i="30"/>
  <c r="AB311" i="30"/>
  <c r="AB307" i="30"/>
  <c r="AB303" i="30"/>
  <c r="Y301" i="30"/>
  <c r="Y300" i="30"/>
  <c r="Y299" i="30"/>
  <c r="Y298" i="30"/>
  <c r="Y297" i="30"/>
  <c r="Y296" i="30"/>
  <c r="Y295" i="30"/>
  <c r="Y294" i="30"/>
  <c r="Y338" i="30"/>
  <c r="Y333" i="30"/>
  <c r="Y288" i="30"/>
  <c r="Y286" i="30"/>
  <c r="AB377" i="30"/>
  <c r="Y329" i="30"/>
  <c r="Y314" i="30"/>
  <c r="Y291" i="30"/>
  <c r="AB284" i="30"/>
  <c r="Y283" i="30"/>
  <c r="Y346" i="30"/>
  <c r="Y336" i="30"/>
  <c r="Y332" i="30"/>
  <c r="Y302" i="30"/>
  <c r="AB280" i="30"/>
  <c r="AB279" i="30"/>
  <c r="AB278" i="30"/>
  <c r="AB277" i="30"/>
  <c r="AB276" i="30"/>
  <c r="AB275" i="30"/>
  <c r="AB274" i="30"/>
  <c r="AB273" i="30"/>
  <c r="AB272" i="30"/>
  <c r="AB271" i="30"/>
  <c r="AB270" i="30"/>
  <c r="AB269" i="30"/>
  <c r="AB268" i="30"/>
  <c r="AB267" i="30"/>
  <c r="AB266" i="30"/>
  <c r="AB265" i="30"/>
  <c r="AB264" i="30"/>
  <c r="AB263" i="30"/>
  <c r="AB262" i="30"/>
  <c r="AB261" i="30"/>
  <c r="AB260" i="30"/>
  <c r="AB259" i="30"/>
  <c r="AB258" i="30"/>
  <c r="AB257" i="30"/>
  <c r="AB256" i="30"/>
  <c r="AB255" i="30"/>
  <c r="AB254" i="30"/>
  <c r="AB253" i="30"/>
  <c r="AB252" i="30"/>
  <c r="AB251" i="30"/>
  <c r="AB250" i="30"/>
  <c r="AB249" i="30"/>
  <c r="AB248" i="30"/>
  <c r="AB247" i="30"/>
  <c r="AB328" i="30"/>
  <c r="Y325" i="30"/>
  <c r="Y316" i="30"/>
  <c r="AB304" i="30"/>
  <c r="Y290" i="30"/>
  <c r="AB285" i="30"/>
  <c r="Y284" i="30"/>
  <c r="AB281" i="30"/>
  <c r="Y335" i="30"/>
  <c r="Y331" i="30"/>
  <c r="Y306" i="30"/>
  <c r="Y287" i="30"/>
  <c r="AB324" i="30"/>
  <c r="Y321" i="30"/>
  <c r="Y318" i="30"/>
  <c r="AB308" i="30"/>
  <c r="Y293" i="30"/>
  <c r="Y289" i="30"/>
  <c r="Y285" i="30"/>
  <c r="AB282" i="30"/>
  <c r="Y281" i="30"/>
  <c r="Y280" i="30"/>
  <c r="Y279" i="30"/>
  <c r="Y278" i="30"/>
  <c r="Y277" i="30"/>
  <c r="Y276" i="30"/>
  <c r="Y275" i="30"/>
  <c r="Y274" i="30"/>
  <c r="Y273" i="30"/>
  <c r="Y272" i="30"/>
  <c r="Y271" i="30"/>
  <c r="Y270" i="30"/>
  <c r="Y269" i="30"/>
  <c r="Y268" i="30"/>
  <c r="Y267" i="30"/>
  <c r="Y266" i="30"/>
  <c r="Y265" i="30"/>
  <c r="Y264" i="30"/>
  <c r="Y263" i="30"/>
  <c r="Y262" i="30"/>
  <c r="Y261" i="30"/>
  <c r="Y260" i="30"/>
  <c r="Y259" i="30"/>
  <c r="Y258" i="30"/>
  <c r="Y257" i="30"/>
  <c r="Y256" i="30"/>
  <c r="Y255" i="30"/>
  <c r="AB245" i="30"/>
  <c r="Y244" i="30"/>
  <c r="AB241" i="30"/>
  <c r="Y240" i="30"/>
  <c r="AB237" i="30"/>
  <c r="Y236" i="30"/>
  <c r="AB233" i="30"/>
  <c r="Y232" i="30"/>
  <c r="AB229" i="30"/>
  <c r="Y228" i="30"/>
  <c r="AB225" i="30"/>
  <c r="Y224" i="30"/>
  <c r="Y223" i="30"/>
  <c r="Y222" i="30"/>
  <c r="Y221" i="30"/>
  <c r="Y220" i="30"/>
  <c r="Y219" i="30"/>
  <c r="Y218" i="30"/>
  <c r="Y254" i="30"/>
  <c r="Y252" i="30"/>
  <c r="Y250" i="30"/>
  <c r="Y248" i="30"/>
  <c r="AB246" i="30"/>
  <c r="Y245" i="30"/>
  <c r="AB242" i="30"/>
  <c r="Y241" i="30"/>
  <c r="AB238" i="30"/>
  <c r="Y237" i="30"/>
  <c r="AB234" i="30"/>
  <c r="Y233" i="30"/>
  <c r="AB230" i="30"/>
  <c r="Y229" i="30"/>
  <c r="AB226" i="30"/>
  <c r="Y225" i="30"/>
  <c r="AB312" i="30"/>
  <c r="Y282" i="30"/>
  <c r="Y334" i="30"/>
  <c r="Y310" i="30"/>
  <c r="Y246" i="30"/>
  <c r="AB243" i="30"/>
  <c r="Y242" i="30"/>
  <c r="AB239" i="30"/>
  <c r="Y238" i="30"/>
  <c r="AB235" i="30"/>
  <c r="Y234" i="30"/>
  <c r="AB231" i="30"/>
  <c r="Y230" i="30"/>
  <c r="AB227" i="30"/>
  <c r="Y226" i="30"/>
  <c r="AB320" i="30"/>
  <c r="Y292" i="30"/>
  <c r="AB223" i="30"/>
  <c r="AB222" i="30"/>
  <c r="AB221" i="30"/>
  <c r="AB220" i="30"/>
  <c r="AB219" i="30"/>
  <c r="AB218" i="30"/>
  <c r="AB217" i="30"/>
  <c r="AB216" i="30"/>
  <c r="AB215" i="30"/>
  <c r="AB214" i="30"/>
  <c r="AB213" i="30"/>
  <c r="Y330" i="30"/>
  <c r="Y251" i="30"/>
  <c r="Y239" i="30"/>
  <c r="AB232" i="30"/>
  <c r="AB212" i="30"/>
  <c r="AB208" i="30"/>
  <c r="Y194" i="30"/>
  <c r="Y190" i="30"/>
  <c r="Y186" i="30"/>
  <c r="Y182" i="30"/>
  <c r="AB283" i="30"/>
  <c r="Y216" i="30"/>
  <c r="Y215" i="30"/>
  <c r="Y214" i="30"/>
  <c r="Y213" i="30"/>
  <c r="Y209" i="30"/>
  <c r="AB196" i="30"/>
  <c r="AB192" i="30"/>
  <c r="AB188" i="30"/>
  <c r="AB184" i="30"/>
  <c r="AB180" i="30"/>
  <c r="Y178" i="30"/>
  <c r="Y177" i="30"/>
  <c r="Y176" i="30"/>
  <c r="Y175" i="30"/>
  <c r="Y174" i="30"/>
  <c r="Y173" i="30"/>
  <c r="Y172" i="30"/>
  <c r="Y171" i="30"/>
  <c r="Y170" i="30"/>
  <c r="Y169" i="30"/>
  <c r="Y168" i="30"/>
  <c r="Y167" i="30"/>
  <c r="Y166" i="30"/>
  <c r="Y165" i="30"/>
  <c r="Y164" i="30"/>
  <c r="Y163" i="30"/>
  <c r="Y162" i="30"/>
  <c r="Y161" i="30"/>
  <c r="Y160" i="30"/>
  <c r="Y159" i="30"/>
  <c r="Y158" i="30"/>
  <c r="Y157" i="30"/>
  <c r="Y156" i="30"/>
  <c r="Y155" i="30"/>
  <c r="Y154" i="30"/>
  <c r="Y153" i="30"/>
  <c r="Y152" i="30"/>
  <c r="Y253" i="30"/>
  <c r="Y243" i="30"/>
  <c r="AB236" i="30"/>
  <c r="Y227" i="30"/>
  <c r="Y217" i="30"/>
  <c r="AB211" i="30"/>
  <c r="Y206" i="30"/>
  <c r="Y204" i="30"/>
  <c r="Y202" i="30"/>
  <c r="Y200" i="30"/>
  <c r="Y198" i="30"/>
  <c r="Y195" i="30"/>
  <c r="Y191" i="30"/>
  <c r="Y187" i="30"/>
  <c r="Y183" i="30"/>
  <c r="Y179" i="30"/>
  <c r="Y212" i="30"/>
  <c r="Y208" i="30"/>
  <c r="AB207" i="30"/>
  <c r="AB205" i="30"/>
  <c r="AB203" i="30"/>
  <c r="AB201" i="30"/>
  <c r="AB199" i="30"/>
  <c r="AB197" i="30"/>
  <c r="AB193" i="30"/>
  <c r="AB189" i="30"/>
  <c r="AB185" i="30"/>
  <c r="AB181" i="30"/>
  <c r="Y247" i="30"/>
  <c r="AB240" i="30"/>
  <c r="Y231" i="30"/>
  <c r="AB224" i="30"/>
  <c r="AB210" i="30"/>
  <c r="Y196" i="30"/>
  <c r="Y192" i="30"/>
  <c r="Y188" i="30"/>
  <c r="Y184" i="30"/>
  <c r="Y180" i="30"/>
  <c r="Y211" i="30"/>
  <c r="AB194" i="30"/>
  <c r="AB190" i="30"/>
  <c r="AB186" i="30"/>
  <c r="AB182" i="30"/>
  <c r="Y249" i="30"/>
  <c r="Y203" i="30"/>
  <c r="Y193" i="30"/>
  <c r="AB177" i="30"/>
  <c r="AB175" i="30"/>
  <c r="AB173" i="30"/>
  <c r="AB171" i="30"/>
  <c r="AB169" i="30"/>
  <c r="AB167" i="30"/>
  <c r="AB165" i="30"/>
  <c r="AB163" i="30"/>
  <c r="AB161" i="30"/>
  <c r="AB159" i="30"/>
  <c r="AB152" i="30"/>
  <c r="AB145" i="30"/>
  <c r="AB141" i="30"/>
  <c r="AB137" i="30"/>
  <c r="AB200" i="30"/>
  <c r="AB195" i="30"/>
  <c r="AB179" i="30"/>
  <c r="Y150" i="30"/>
  <c r="Y148" i="30"/>
  <c r="Y144" i="30"/>
  <c r="Y140" i="30"/>
  <c r="Y136" i="30"/>
  <c r="AB228" i="30"/>
  <c r="Y205" i="30"/>
  <c r="Y197" i="30"/>
  <c r="Y181" i="30"/>
  <c r="AB146" i="30"/>
  <c r="AB142" i="30"/>
  <c r="AB138" i="30"/>
  <c r="AB202" i="30"/>
  <c r="AB183" i="30"/>
  <c r="AB151" i="30"/>
  <c r="AB149" i="30"/>
  <c r="Y145" i="30"/>
  <c r="Y141" i="30"/>
  <c r="Y137" i="30"/>
  <c r="AB134" i="30"/>
  <c r="AB133" i="30"/>
  <c r="AB132" i="30"/>
  <c r="AB131" i="30"/>
  <c r="AB130" i="30"/>
  <c r="AB129" i="30"/>
  <c r="AB128" i="30"/>
  <c r="AB127" i="30"/>
  <c r="AB126" i="30"/>
  <c r="AB125" i="30"/>
  <c r="AB124" i="30"/>
  <c r="AB244" i="30"/>
  <c r="Y235" i="30"/>
  <c r="Y207" i="30"/>
  <c r="Y199" i="30"/>
  <c r="Y185" i="30"/>
  <c r="AB178" i="30"/>
  <c r="AB176" i="30"/>
  <c r="AB174" i="30"/>
  <c r="AB172" i="30"/>
  <c r="AB170" i="30"/>
  <c r="AB168" i="30"/>
  <c r="AB166" i="30"/>
  <c r="AB164" i="30"/>
  <c r="AB162" i="30"/>
  <c r="AB160" i="30"/>
  <c r="AB147" i="30"/>
  <c r="AB143" i="30"/>
  <c r="AB139" i="30"/>
  <c r="AB135" i="30"/>
  <c r="Y210" i="30"/>
  <c r="AB204" i="30"/>
  <c r="AB187" i="30"/>
  <c r="AB158" i="30"/>
  <c r="AB157" i="30"/>
  <c r="AB156" i="30"/>
  <c r="AB155" i="30"/>
  <c r="AB154" i="30"/>
  <c r="Y151" i="30"/>
  <c r="Y149" i="30"/>
  <c r="Y146" i="30"/>
  <c r="Y142" i="30"/>
  <c r="Y138" i="30"/>
  <c r="AB140" i="30"/>
  <c r="AB122" i="30"/>
  <c r="AB118" i="30"/>
  <c r="Y108" i="30"/>
  <c r="Y106" i="30"/>
  <c r="Y104" i="30"/>
  <c r="Y102" i="30"/>
  <c r="Y98" i="30"/>
  <c r="Y94" i="30"/>
  <c r="Y90" i="30"/>
  <c r="Y86" i="30"/>
  <c r="AB206" i="30"/>
  <c r="Y147" i="30"/>
  <c r="Y122" i="30"/>
  <c r="Y118" i="30"/>
  <c r="AB107" i="30"/>
  <c r="AB105" i="30"/>
  <c r="AB103" i="30"/>
  <c r="AB100" i="30"/>
  <c r="AB96" i="30"/>
  <c r="AB92" i="30"/>
  <c r="AB88" i="30"/>
  <c r="AB84" i="30"/>
  <c r="AB144" i="30"/>
  <c r="Y133" i="30"/>
  <c r="Y131" i="30"/>
  <c r="Y129" i="30"/>
  <c r="Y127" i="30"/>
  <c r="Y125" i="30"/>
  <c r="AB123" i="30"/>
  <c r="AB119" i="30"/>
  <c r="AB115" i="30"/>
  <c r="AB114" i="30"/>
  <c r="AB113" i="30"/>
  <c r="AB112" i="30"/>
  <c r="AB111" i="30"/>
  <c r="AB110" i="30"/>
  <c r="Y99" i="30"/>
  <c r="Y95" i="30"/>
  <c r="Y91" i="30"/>
  <c r="Y87" i="30"/>
  <c r="Y83" i="30"/>
  <c r="Y82" i="30"/>
  <c r="Y81" i="30"/>
  <c r="Y80" i="30"/>
  <c r="Y79" i="30"/>
  <c r="Y78" i="30"/>
  <c r="Y77" i="30"/>
  <c r="Y76" i="30"/>
  <c r="Y75" i="30"/>
  <c r="Y74" i="30"/>
  <c r="Y73" i="30"/>
  <c r="Y72" i="30"/>
  <c r="Y71" i="30"/>
  <c r="Y70" i="30"/>
  <c r="Y69" i="30"/>
  <c r="Y68" i="30"/>
  <c r="Y67" i="30"/>
  <c r="Y66" i="30"/>
  <c r="Y65" i="30"/>
  <c r="Y64" i="30"/>
  <c r="Y63" i="30"/>
  <c r="Y62" i="30"/>
  <c r="Y61" i="30"/>
  <c r="Y135" i="30"/>
  <c r="Y123" i="30"/>
  <c r="Y119" i="30"/>
  <c r="Y115" i="30"/>
  <c r="Y114" i="30"/>
  <c r="Y113" i="30"/>
  <c r="Y112" i="30"/>
  <c r="Y111" i="30"/>
  <c r="Y110" i="30"/>
  <c r="AB109" i="30"/>
  <c r="AB101" i="30"/>
  <c r="AB97" i="30"/>
  <c r="AB93" i="30"/>
  <c r="AB89" i="30"/>
  <c r="AB85" i="30"/>
  <c r="Y201" i="30"/>
  <c r="AB120" i="30"/>
  <c r="AB116" i="30"/>
  <c r="Y107" i="30"/>
  <c r="Y105" i="30"/>
  <c r="Y103" i="30"/>
  <c r="Y100" i="30"/>
  <c r="Y96" i="30"/>
  <c r="Y92" i="30"/>
  <c r="Y88" i="30"/>
  <c r="Y84" i="30"/>
  <c r="AB191" i="30"/>
  <c r="AB148" i="30"/>
  <c r="Y139" i="30"/>
  <c r="Y120" i="30"/>
  <c r="Y116" i="30"/>
  <c r="Y109" i="30"/>
  <c r="AB108" i="30"/>
  <c r="AB106" i="30"/>
  <c r="AB104" i="30"/>
  <c r="AB102" i="30"/>
  <c r="AB98" i="30"/>
  <c r="AB94" i="30"/>
  <c r="AB90" i="30"/>
  <c r="AB86" i="30"/>
  <c r="AB153" i="30"/>
  <c r="Y134" i="30"/>
  <c r="Y126" i="30"/>
  <c r="Y93" i="30"/>
  <c r="AB62" i="30"/>
  <c r="AB34" i="30"/>
  <c r="Y33" i="30"/>
  <c r="AB31" i="30"/>
  <c r="Y30" i="30"/>
  <c r="AB24" i="30"/>
  <c r="Y15" i="30"/>
  <c r="Y13" i="30"/>
  <c r="Y11" i="30"/>
  <c r="Y9" i="30"/>
  <c r="Y7" i="30"/>
  <c r="Y5" i="30"/>
  <c r="AB121" i="30"/>
  <c r="Y37" i="30"/>
  <c r="Y143" i="30"/>
  <c r="AB95" i="30"/>
  <c r="AB60" i="30"/>
  <c r="Y59" i="30"/>
  <c r="AB56" i="30"/>
  <c r="Y55" i="30"/>
  <c r="AB52" i="30"/>
  <c r="Y51" i="30"/>
  <c r="AB48" i="30"/>
  <c r="Y47" i="30"/>
  <c r="AB44" i="30"/>
  <c r="Y43" i="30"/>
  <c r="AB40" i="30"/>
  <c r="Y39" i="30"/>
  <c r="AB28" i="30"/>
  <c r="Y27" i="30"/>
  <c r="AB25" i="30"/>
  <c r="Y23" i="30"/>
  <c r="AB21" i="30"/>
  <c r="AB20" i="30"/>
  <c r="AB19" i="30"/>
  <c r="AB18" i="30"/>
  <c r="AB17" i="30"/>
  <c r="AB16" i="30"/>
  <c r="AB14" i="30"/>
  <c r="AB12" i="30"/>
  <c r="AB10" i="30"/>
  <c r="AB8" i="30"/>
  <c r="AB6" i="30"/>
  <c r="Y35" i="30"/>
  <c r="Y32" i="30"/>
  <c r="AB209" i="30"/>
  <c r="Y132" i="30"/>
  <c r="Y124" i="30"/>
  <c r="Y97" i="30"/>
  <c r="AB4" i="30"/>
  <c r="Y3" i="30"/>
  <c r="Y36" i="30"/>
  <c r="AB150" i="30"/>
  <c r="AB99" i="30"/>
  <c r="AB83" i="30"/>
  <c r="AB81" i="30"/>
  <c r="AB79" i="30"/>
  <c r="AB77" i="30"/>
  <c r="AB75" i="30"/>
  <c r="AB73" i="30"/>
  <c r="AB71" i="30"/>
  <c r="AB69" i="30"/>
  <c r="AB67" i="30"/>
  <c r="AB65" i="30"/>
  <c r="Y60" i="30"/>
  <c r="AB57" i="30"/>
  <c r="Y56" i="30"/>
  <c r="AB53" i="30"/>
  <c r="Y52" i="30"/>
  <c r="AB49" i="30"/>
  <c r="Y48" i="30"/>
  <c r="AB45" i="30"/>
  <c r="Y44" i="30"/>
  <c r="AB41" i="30"/>
  <c r="Y40" i="30"/>
  <c r="AB37" i="30"/>
  <c r="AB36" i="30"/>
  <c r="AB35" i="30"/>
  <c r="Y34" i="30"/>
  <c r="AB32" i="30"/>
  <c r="Y31" i="30"/>
  <c r="AB29" i="30"/>
  <c r="AB26" i="30"/>
  <c r="Y24" i="30"/>
  <c r="AB2" i="30"/>
  <c r="AB136" i="30"/>
  <c r="Y130" i="30"/>
  <c r="AB117" i="30"/>
  <c r="Y101" i="30"/>
  <c r="Y85" i="30"/>
  <c r="AB61" i="30"/>
  <c r="Y28" i="30"/>
  <c r="Y25" i="30"/>
  <c r="AB22" i="30"/>
  <c r="Y21" i="30"/>
  <c r="Y20" i="30"/>
  <c r="Y19" i="30"/>
  <c r="Y18" i="30"/>
  <c r="Y17" i="30"/>
  <c r="Y16" i="30"/>
  <c r="Y14" i="30"/>
  <c r="Y12" i="30"/>
  <c r="Y10" i="30"/>
  <c r="Y8" i="30"/>
  <c r="Y6" i="30"/>
  <c r="Y128" i="30"/>
  <c r="AB63" i="30"/>
  <c r="AB198" i="30"/>
  <c r="Y117" i="30"/>
  <c r="AB87" i="30"/>
  <c r="AB58" i="30"/>
  <c r="Y57" i="30"/>
  <c r="AB54" i="30"/>
  <c r="Y53" i="30"/>
  <c r="AB50" i="30"/>
  <c r="Y49" i="30"/>
  <c r="AB46" i="30"/>
  <c r="Y45" i="30"/>
  <c r="AB42" i="30"/>
  <c r="Y41" i="30"/>
  <c r="AB38" i="30"/>
  <c r="AB33" i="30"/>
  <c r="AB30" i="30"/>
  <c r="AB15" i="30"/>
  <c r="AB13" i="30"/>
  <c r="AB11" i="30"/>
  <c r="AB9" i="30"/>
  <c r="AB7" i="30"/>
  <c r="AB5" i="30"/>
  <c r="Y4" i="30"/>
  <c r="Y189" i="30"/>
  <c r="Y89" i="30"/>
  <c r="AB82" i="30"/>
  <c r="AB74" i="30"/>
  <c r="AB66" i="30"/>
  <c r="Y22" i="30"/>
  <c r="Y2" i="30"/>
  <c r="AB91" i="30"/>
  <c r="AB80" i="30"/>
  <c r="AB72" i="30"/>
  <c r="AB64" i="30"/>
  <c r="AB59" i="30"/>
  <c r="AB55" i="30"/>
  <c r="AB51" i="30"/>
  <c r="AB47" i="30"/>
  <c r="AB43" i="30"/>
  <c r="AB39" i="30"/>
  <c r="Y29" i="30"/>
  <c r="AB3" i="30"/>
  <c r="AB78" i="30"/>
  <c r="AB70" i="30"/>
  <c r="Y58" i="30"/>
  <c r="Y54" i="30"/>
  <c r="Y50" i="30"/>
  <c r="Y46" i="30"/>
  <c r="Y42" i="30"/>
  <c r="Y38" i="30"/>
  <c r="Y121" i="30"/>
  <c r="Y26" i="30"/>
  <c r="AB27" i="30"/>
  <c r="AB23" i="30"/>
  <c r="AB76" i="30"/>
  <c r="AB68" i="30"/>
  <c r="W20" i="30"/>
  <c r="Y81" i="13"/>
  <c r="Y56" i="13"/>
  <c r="S56" i="13"/>
  <c r="S101" i="13"/>
  <c r="S332" i="13"/>
  <c r="S374" i="13"/>
  <c r="S382" i="13"/>
  <c r="S390" i="13"/>
  <c r="S398" i="13"/>
  <c r="O92" i="13"/>
  <c r="AB28" i="13"/>
  <c r="Y89" i="13"/>
  <c r="AB264" i="13"/>
  <c r="AB326" i="13"/>
  <c r="AB241" i="13"/>
  <c r="AB76" i="13"/>
  <c r="S59" i="13"/>
  <c r="S209" i="13"/>
  <c r="S144" i="13"/>
  <c r="S160" i="13"/>
  <c r="S176" i="13"/>
  <c r="S184" i="13"/>
  <c r="S253" i="13"/>
  <c r="S262" i="13"/>
  <c r="S317" i="13"/>
  <c r="S314" i="13"/>
  <c r="S353" i="13"/>
  <c r="S361" i="13"/>
  <c r="S369" i="13"/>
  <c r="Y156" i="13"/>
  <c r="Y153" i="13"/>
  <c r="Y237" i="13"/>
  <c r="Y384" i="13"/>
  <c r="Y9" i="13"/>
  <c r="Y23" i="13"/>
  <c r="Y128" i="13"/>
  <c r="Y376" i="13"/>
  <c r="AA376" i="13" s="1"/>
  <c r="Y72" i="13"/>
  <c r="Y49" i="13"/>
  <c r="AA49" i="13" s="1"/>
  <c r="S26" i="13"/>
  <c r="W10" i="13"/>
  <c r="S44" i="13"/>
  <c r="S60" i="13"/>
  <c r="S28" i="13"/>
  <c r="S81" i="13"/>
  <c r="S89" i="13"/>
  <c r="S97" i="13"/>
  <c r="S123" i="13"/>
  <c r="S193" i="13"/>
  <c r="S132" i="13"/>
  <c r="S137" i="13"/>
  <c r="S145" i="13"/>
  <c r="AB8" i="13"/>
  <c r="S8" i="13"/>
  <c r="AB126" i="13"/>
  <c r="AB280" i="13"/>
  <c r="AB18" i="13"/>
  <c r="Y68" i="13"/>
  <c r="Y37" i="13"/>
  <c r="S45" i="13"/>
  <c r="S27" i="13"/>
  <c r="AB12" i="13"/>
  <c r="Y150" i="13"/>
  <c r="AB7" i="13"/>
  <c r="AB384" i="13"/>
  <c r="Y370" i="13"/>
  <c r="AA370" i="13" s="1"/>
  <c r="Y303" i="13"/>
  <c r="Y272" i="13"/>
  <c r="AB225" i="13"/>
  <c r="Y224" i="13"/>
  <c r="AA224" i="13" s="1"/>
  <c r="Y173" i="13"/>
  <c r="AB137" i="13"/>
  <c r="AB155" i="13"/>
  <c r="AB60" i="13"/>
  <c r="Y136" i="13"/>
  <c r="Y62" i="13"/>
  <c r="Y14" i="13"/>
  <c r="AB399" i="13"/>
  <c r="AB349" i="13"/>
  <c r="AB337" i="13"/>
  <c r="AB297" i="13"/>
  <c r="Y253" i="13"/>
  <c r="AB217" i="13"/>
  <c r="Y216" i="13"/>
  <c r="Y159" i="13"/>
  <c r="AB112" i="13"/>
  <c r="Y100" i="13"/>
  <c r="AB52" i="13"/>
  <c r="Y83" i="13"/>
  <c r="Y66" i="13"/>
  <c r="AB19" i="13"/>
  <c r="AB27" i="13"/>
  <c r="Y42" i="13"/>
  <c r="Y53" i="13"/>
  <c r="Y85" i="13"/>
  <c r="AB391" i="13"/>
  <c r="Y364" i="13"/>
  <c r="AB358" i="13"/>
  <c r="AB289" i="13"/>
  <c r="Y242" i="13"/>
  <c r="AB209" i="13"/>
  <c r="Y208" i="13"/>
  <c r="AA208" i="13" s="1"/>
  <c r="Y131" i="13"/>
  <c r="AB104" i="13"/>
  <c r="AB176" i="13"/>
  <c r="AB44" i="13"/>
  <c r="Y70" i="13"/>
  <c r="Y13" i="13"/>
  <c r="AA13" i="13" s="1"/>
  <c r="AB6" i="13"/>
  <c r="AB10" i="13"/>
  <c r="Y55" i="13"/>
  <c r="Y400" i="13"/>
  <c r="AB356" i="13"/>
  <c r="Y337" i="13"/>
  <c r="Y358" i="13"/>
  <c r="Y285" i="13"/>
  <c r="AB201" i="13"/>
  <c r="Y200" i="13"/>
  <c r="AB154" i="13"/>
  <c r="AB96" i="13"/>
  <c r="Y96" i="13"/>
  <c r="AB36" i="13"/>
  <c r="Y73" i="13"/>
  <c r="Y74" i="13"/>
  <c r="Y79" i="13"/>
  <c r="Y59" i="13"/>
  <c r="Y392" i="13"/>
  <c r="AB372" i="13"/>
  <c r="Y329" i="13"/>
  <c r="AB277" i="13"/>
  <c r="AB260" i="13"/>
  <c r="Y305" i="13"/>
  <c r="Y197" i="13"/>
  <c r="AA197" i="13" s="1"/>
  <c r="AB170" i="13"/>
  <c r="AB88" i="13"/>
  <c r="AB123" i="13"/>
  <c r="AB127" i="13"/>
  <c r="Y46" i="13"/>
  <c r="Y63" i="13"/>
  <c r="AB24" i="13"/>
  <c r="AB369" i="13"/>
  <c r="AB318" i="13"/>
  <c r="Y302" i="13"/>
  <c r="Y282" i="13"/>
  <c r="AB233" i="13"/>
  <c r="Y232" i="13"/>
  <c r="Y181" i="13"/>
  <c r="AA181" i="13" s="1"/>
  <c r="Y166" i="13"/>
  <c r="AB156" i="13"/>
  <c r="AB68" i="13"/>
  <c r="Y94" i="13"/>
  <c r="Y58" i="13"/>
  <c r="AB26" i="13"/>
  <c r="Y50" i="13"/>
  <c r="Y75" i="13"/>
  <c r="Y41" i="13"/>
  <c r="S66" i="13"/>
  <c r="AB180" i="13"/>
  <c r="Y64" i="13"/>
  <c r="O8" i="13"/>
  <c r="S46" i="13"/>
  <c r="S54" i="13"/>
  <c r="S62" i="13"/>
  <c r="S127" i="13"/>
  <c r="S147" i="13"/>
  <c r="S163" i="13"/>
  <c r="S212" i="13"/>
  <c r="S256" i="13"/>
  <c r="Y71" i="13"/>
  <c r="AB13" i="13"/>
  <c r="AB191" i="13"/>
  <c r="Y313" i="13"/>
  <c r="Y60" i="13"/>
  <c r="Y45" i="13"/>
  <c r="S55" i="13"/>
  <c r="Y67" i="13"/>
  <c r="Y38" i="13"/>
  <c r="AB25" i="13"/>
  <c r="AB22" i="13"/>
  <c r="AB189" i="13"/>
  <c r="Y321" i="13"/>
  <c r="AA321" i="13" s="1"/>
  <c r="O165" i="13"/>
  <c r="O180" i="13"/>
  <c r="O209" i="13"/>
  <c r="O308" i="13"/>
  <c r="O332" i="13"/>
  <c r="O372" i="13"/>
  <c r="W17" i="13"/>
  <c r="O41" i="13"/>
  <c r="W14" i="13"/>
  <c r="W26" i="13"/>
  <c r="O18" i="13"/>
  <c r="W54" i="13"/>
  <c r="Z351" i="13"/>
  <c r="Z359" i="13"/>
  <c r="Z367" i="13"/>
  <c r="Z375" i="13"/>
  <c r="Z383" i="13"/>
  <c r="Z391" i="13"/>
  <c r="O158" i="13"/>
  <c r="O251" i="13"/>
  <c r="O367" i="13"/>
  <c r="O375" i="13"/>
  <c r="O34" i="13"/>
  <c r="Y5" i="13"/>
  <c r="O216" i="13"/>
  <c r="O224" i="13"/>
  <c r="O232" i="13"/>
  <c r="O248" i="13"/>
  <c r="O252" i="13"/>
  <c r="O268" i="13"/>
  <c r="O276" i="13"/>
  <c r="O284" i="13"/>
  <c r="O292" i="13"/>
  <c r="O300" i="13"/>
  <c r="O348" i="13"/>
  <c r="O376" i="13"/>
  <c r="W16" i="13"/>
  <c r="W2" i="13"/>
  <c r="W31" i="13"/>
  <c r="O14" i="13"/>
  <c r="W43" i="13"/>
  <c r="W94" i="13"/>
  <c r="W93" i="13"/>
  <c r="W58" i="13"/>
  <c r="W66" i="13"/>
  <c r="W74" i="13"/>
  <c r="W146" i="13"/>
  <c r="W160" i="13"/>
  <c r="W213" i="13"/>
  <c r="W320" i="13"/>
  <c r="W310" i="13"/>
  <c r="W250" i="13"/>
  <c r="W326" i="13"/>
  <c r="W382" i="13"/>
  <c r="W398" i="13"/>
  <c r="O38" i="13"/>
  <c r="S153" i="13"/>
  <c r="S161" i="13"/>
  <c r="S169" i="13"/>
  <c r="S177" i="13"/>
  <c r="S185" i="13"/>
  <c r="S204" i="13"/>
  <c r="S188" i="13"/>
  <c r="S215" i="13"/>
  <c r="S223" i="13"/>
  <c r="S231" i="13"/>
  <c r="S255" i="13"/>
  <c r="S254" i="13"/>
  <c r="S244" i="13"/>
  <c r="S263" i="13"/>
  <c r="S271" i="13"/>
  <c r="S279" i="13"/>
  <c r="S287" i="13"/>
  <c r="S295" i="13"/>
  <c r="S321" i="13"/>
  <c r="S318" i="13"/>
  <c r="S313" i="13"/>
  <c r="S328" i="13"/>
  <c r="S336" i="13"/>
  <c r="S339" i="13"/>
  <c r="S354" i="13"/>
  <c r="S362" i="13"/>
  <c r="S370" i="13"/>
  <c r="S378" i="13"/>
  <c r="S386" i="13"/>
  <c r="S394" i="13"/>
  <c r="W6" i="13"/>
  <c r="O80" i="13"/>
  <c r="O208" i="13"/>
  <c r="O128" i="13"/>
  <c r="O135" i="13"/>
  <c r="O200" i="13"/>
  <c r="O185" i="13"/>
  <c r="O217" i="13"/>
  <c r="O225" i="13"/>
  <c r="O233" i="13"/>
  <c r="O241" i="13"/>
  <c r="O307" i="13"/>
  <c r="O269" i="13"/>
  <c r="O277" i="13"/>
  <c r="O285" i="13"/>
  <c r="O293" i="13"/>
  <c r="O301" i="13"/>
  <c r="O323" i="13"/>
  <c r="W37" i="13"/>
  <c r="O44" i="13"/>
  <c r="O2" i="13"/>
  <c r="S10" i="13"/>
  <c r="W149" i="13"/>
  <c r="W97" i="13"/>
  <c r="W145" i="13"/>
  <c r="W134" i="13"/>
  <c r="W59" i="13"/>
  <c r="W67" i="13"/>
  <c r="W75" i="13"/>
  <c r="W100" i="13"/>
  <c r="W150" i="13"/>
  <c r="W151" i="13"/>
  <c r="W164" i="13"/>
  <c r="W187" i="13"/>
  <c r="W200" i="13"/>
  <c r="W211" i="13"/>
  <c r="W173" i="13"/>
  <c r="W181" i="13"/>
  <c r="O25" i="13"/>
  <c r="O82" i="13"/>
  <c r="O61" i="13"/>
  <c r="O69" i="13"/>
  <c r="O151" i="13"/>
  <c r="O201" i="13"/>
  <c r="O254" i="13"/>
  <c r="O262" i="13"/>
  <c r="O324" i="13"/>
  <c r="O370" i="13"/>
  <c r="O386" i="13"/>
  <c r="W38" i="13"/>
  <c r="O45" i="13"/>
  <c r="S289" i="13"/>
  <c r="S297" i="13"/>
  <c r="S320" i="13"/>
  <c r="S364" i="13"/>
  <c r="O77" i="13"/>
  <c r="O62" i="13"/>
  <c r="O70" i="13"/>
  <c r="O142" i="13"/>
  <c r="O179" i="13"/>
  <c r="O315" i="13"/>
  <c r="O316" i="13"/>
  <c r="O340" i="13"/>
  <c r="O351" i="13"/>
  <c r="O331" i="13"/>
  <c r="W34" i="13"/>
  <c r="O52" i="13"/>
  <c r="W132" i="13"/>
  <c r="W33" i="13"/>
  <c r="W208" i="13"/>
  <c r="W322" i="13"/>
  <c r="G39" i="11"/>
  <c r="C44" i="11"/>
  <c r="C45" i="11"/>
  <c r="G45" i="11"/>
  <c r="G44" i="11"/>
  <c r="I44" i="11"/>
  <c r="I45" i="11"/>
  <c r="W127" i="13"/>
  <c r="W104" i="13"/>
  <c r="W112" i="13"/>
  <c r="W120" i="13"/>
  <c r="W215" i="13"/>
  <c r="W223" i="13"/>
  <c r="S17" i="13"/>
  <c r="S82" i="13"/>
  <c r="S90" i="13"/>
  <c r="S98" i="13"/>
  <c r="S106" i="13"/>
  <c r="S114" i="13"/>
  <c r="S125" i="13"/>
  <c r="S201" i="13"/>
  <c r="S134" i="13"/>
  <c r="S138" i="13"/>
  <c r="S146" i="13"/>
  <c r="S154" i="13"/>
  <c r="S162" i="13"/>
  <c r="S170" i="13"/>
  <c r="S178" i="13"/>
  <c r="S194" i="13"/>
  <c r="S208" i="13"/>
  <c r="S261" i="13"/>
  <c r="S216" i="13"/>
  <c r="S224" i="13"/>
  <c r="S232" i="13"/>
  <c r="S310" i="13"/>
  <c r="S258" i="13"/>
  <c r="S245" i="13"/>
  <c r="S264" i="13"/>
  <c r="S272" i="13"/>
  <c r="S280" i="13"/>
  <c r="S288" i="13"/>
  <c r="S296" i="13"/>
  <c r="S322" i="13"/>
  <c r="S304" i="13"/>
  <c r="S316" i="13"/>
  <c r="S329" i="13"/>
  <c r="S337" i="13"/>
  <c r="S347" i="13"/>
  <c r="S355" i="13"/>
  <c r="S363" i="13"/>
  <c r="S371" i="13"/>
  <c r="S379" i="13"/>
  <c r="S387" i="13"/>
  <c r="S395" i="13"/>
  <c r="O53" i="13"/>
  <c r="W49" i="13"/>
  <c r="O15" i="13"/>
  <c r="S19" i="13"/>
  <c r="O50" i="13"/>
  <c r="S121" i="13"/>
  <c r="S83" i="13"/>
  <c r="S91" i="13"/>
  <c r="S107" i="13"/>
  <c r="S115" i="13"/>
  <c r="S213" i="13"/>
  <c r="S205" i="13"/>
  <c r="S139" i="13"/>
  <c r="S155" i="13"/>
  <c r="S171" i="13"/>
  <c r="S179" i="13"/>
  <c r="S195" i="13"/>
  <c r="S192" i="13"/>
  <c r="S217" i="13"/>
  <c r="S225" i="13"/>
  <c r="S233" i="13"/>
  <c r="S302" i="13"/>
  <c r="S246" i="13"/>
  <c r="S265" i="13"/>
  <c r="S273" i="13"/>
  <c r="S281" i="13"/>
  <c r="S323" i="13"/>
  <c r="S308" i="13"/>
  <c r="S330" i="13"/>
  <c r="S344" i="13"/>
  <c r="S348" i="13"/>
  <c r="S356" i="13"/>
  <c r="S372" i="13"/>
  <c r="S380" i="13"/>
  <c r="S388" i="13"/>
  <c r="S396" i="13"/>
  <c r="W20" i="13"/>
  <c r="W80" i="13"/>
  <c r="W53" i="13"/>
  <c r="W61" i="13"/>
  <c r="W69" i="13"/>
  <c r="W81" i="13"/>
  <c r="W141" i="13"/>
  <c r="W158" i="13"/>
  <c r="W131" i="13"/>
  <c r="W159" i="13"/>
  <c r="W106" i="13"/>
  <c r="W114" i="13"/>
  <c r="W140" i="13"/>
  <c r="W206" i="13"/>
  <c r="W194" i="13"/>
  <c r="W167" i="13"/>
  <c r="W175" i="13"/>
  <c r="W183" i="13"/>
  <c r="W217" i="13"/>
  <c r="W225" i="13"/>
  <c r="W233" i="13"/>
  <c r="W241" i="13"/>
  <c r="W249" i="13"/>
  <c r="W340" i="13"/>
  <c r="W253" i="13"/>
  <c r="W261" i="13"/>
  <c r="S76" i="13"/>
  <c r="S84" i="13"/>
  <c r="S92" i="13"/>
  <c r="S100" i="13"/>
  <c r="S108" i="13"/>
  <c r="S116" i="13"/>
  <c r="S129" i="13"/>
  <c r="S122" i="13"/>
  <c r="S187" i="13"/>
  <c r="S140" i="13"/>
  <c r="S148" i="13"/>
  <c r="S156" i="13"/>
  <c r="S164" i="13"/>
  <c r="S172" i="13"/>
  <c r="S180" i="13"/>
  <c r="S196" i="13"/>
  <c r="S189" i="13"/>
  <c r="S202" i="13"/>
  <c r="S218" i="13"/>
  <c r="S226" i="13"/>
  <c r="S234" i="13"/>
  <c r="S257" i="13"/>
  <c r="S239" i="13"/>
  <c r="S247" i="13"/>
  <c r="S266" i="13"/>
  <c r="S274" i="13"/>
  <c r="S282" i="13"/>
  <c r="S290" i="13"/>
  <c r="S298" i="13"/>
  <c r="S324" i="13"/>
  <c r="S315" i="13"/>
  <c r="S338" i="13"/>
  <c r="S331" i="13"/>
  <c r="S346" i="13"/>
  <c r="S349" i="13"/>
  <c r="S357" i="13"/>
  <c r="S365" i="13"/>
  <c r="S373" i="13"/>
  <c r="S381" i="13"/>
  <c r="S389" i="13"/>
  <c r="S397" i="13"/>
  <c r="O40" i="13"/>
  <c r="W46" i="13"/>
  <c r="W28" i="13"/>
  <c r="W157" i="13"/>
  <c r="W76" i="13"/>
  <c r="W62" i="13"/>
  <c r="W70" i="13"/>
  <c r="W83" i="13"/>
  <c r="W130" i="13"/>
  <c r="W162" i="13"/>
  <c r="W133" i="13"/>
  <c r="W163" i="13"/>
  <c r="W107" i="13"/>
  <c r="W115" i="13"/>
  <c r="W144" i="13"/>
  <c r="W210" i="13"/>
  <c r="W195" i="13"/>
  <c r="W212" i="13"/>
  <c r="W168" i="13"/>
  <c r="W176" i="13"/>
  <c r="W184" i="13"/>
  <c r="W218" i="13"/>
  <c r="S21" i="13"/>
  <c r="S30" i="13"/>
  <c r="S77" i="13"/>
  <c r="S85" i="13"/>
  <c r="S131" i="13"/>
  <c r="S124" i="13"/>
  <c r="S186" i="13"/>
  <c r="S141" i="13"/>
  <c r="S149" i="13"/>
  <c r="S157" i="13"/>
  <c r="S165" i="13"/>
  <c r="S173" i="13"/>
  <c r="S181" i="13"/>
  <c r="S197" i="13"/>
  <c r="S206" i="13"/>
  <c r="S219" i="13"/>
  <c r="S227" i="13"/>
  <c r="S235" i="13"/>
  <c r="S238" i="13"/>
  <c r="S240" i="13"/>
  <c r="S248" i="13"/>
  <c r="S267" i="13"/>
  <c r="S275" i="13"/>
  <c r="S283" i="13"/>
  <c r="S291" i="13"/>
  <c r="S299" i="13"/>
  <c r="S305" i="13"/>
  <c r="S319" i="13"/>
  <c r="S342" i="13"/>
  <c r="S341" i="13"/>
  <c r="S350" i="13"/>
  <c r="S358" i="13"/>
  <c r="S366" i="13"/>
  <c r="W45" i="13"/>
  <c r="W22" i="13"/>
  <c r="O26" i="13"/>
  <c r="S34" i="13"/>
  <c r="W78" i="13"/>
  <c r="W92" i="13"/>
  <c r="W55" i="13"/>
  <c r="W63" i="13"/>
  <c r="W71" i="13"/>
  <c r="W85" i="13"/>
  <c r="W161" i="13"/>
  <c r="W192" i="13"/>
  <c r="W135" i="13"/>
  <c r="W188" i="13"/>
  <c r="W108" i="13"/>
  <c r="W116" i="13"/>
  <c r="W148" i="13"/>
  <c r="W201" i="13"/>
  <c r="W196" i="13"/>
  <c r="W186" i="13"/>
  <c r="W169" i="13"/>
  <c r="W177" i="13"/>
  <c r="W185" i="13"/>
  <c r="W219" i="13"/>
  <c r="S33" i="13"/>
  <c r="S41" i="13"/>
  <c r="S78" i="13"/>
  <c r="S86" i="13"/>
  <c r="S94" i="13"/>
  <c r="S102" i="13"/>
  <c r="S110" i="13"/>
  <c r="S118" i="13"/>
  <c r="S133" i="13"/>
  <c r="S126" i="13"/>
  <c r="S190" i="13"/>
  <c r="S142" i="13"/>
  <c r="S150" i="13"/>
  <c r="S158" i="13"/>
  <c r="S166" i="13"/>
  <c r="S174" i="13"/>
  <c r="S182" i="13"/>
  <c r="S198" i="13"/>
  <c r="S203" i="13"/>
  <c r="S210" i="13"/>
  <c r="S220" i="13"/>
  <c r="S228" i="13"/>
  <c r="S236" i="13"/>
  <c r="S259" i="13"/>
  <c r="S241" i="13"/>
  <c r="S249" i="13"/>
  <c r="S268" i="13"/>
  <c r="S276" i="13"/>
  <c r="S284" i="13"/>
  <c r="S292" i="13"/>
  <c r="S300" i="13"/>
  <c r="S309" i="13"/>
  <c r="S303" i="13"/>
  <c r="S325" i="13"/>
  <c r="S333" i="13"/>
  <c r="S340" i="13"/>
  <c r="S351" i="13"/>
  <c r="S359" i="13"/>
  <c r="S367" i="13"/>
  <c r="S375" i="13"/>
  <c r="S383" i="13"/>
  <c r="S391" i="13"/>
  <c r="S399" i="13"/>
  <c r="O48" i="13"/>
  <c r="S18" i="13"/>
  <c r="W15" i="13"/>
  <c r="O37" i="13"/>
  <c r="S12" i="13"/>
  <c r="W86" i="13"/>
  <c r="W87" i="13"/>
  <c r="W96" i="13"/>
  <c r="W56" i="13"/>
  <c r="W64" i="13"/>
  <c r="W72" i="13"/>
  <c r="W91" i="13"/>
  <c r="W138" i="13"/>
  <c r="W121" i="13"/>
  <c r="W139" i="13"/>
  <c r="W101" i="13"/>
  <c r="W109" i="13"/>
  <c r="W117" i="13"/>
  <c r="W152" i="13"/>
  <c r="W205" i="13"/>
  <c r="W197" i="13"/>
  <c r="W190" i="13"/>
  <c r="W170" i="13"/>
  <c r="W178" i="13"/>
  <c r="W189" i="13"/>
  <c r="W220" i="13"/>
  <c r="W228" i="13"/>
  <c r="S42" i="13"/>
  <c r="S79" i="13"/>
  <c r="S87" i="13"/>
  <c r="S95" i="13"/>
  <c r="S103" i="13"/>
  <c r="S111" i="13"/>
  <c r="S119" i="13"/>
  <c r="S135" i="13"/>
  <c r="S128" i="13"/>
  <c r="S237" i="13"/>
  <c r="S143" i="13"/>
  <c r="S151" i="13"/>
  <c r="S159" i="13"/>
  <c r="S167" i="13"/>
  <c r="S175" i="13"/>
  <c r="S183" i="13"/>
  <c r="S199" i="13"/>
  <c r="S207" i="13"/>
  <c r="S251" i="13"/>
  <c r="S221" i="13"/>
  <c r="S229" i="13"/>
  <c r="S252" i="13"/>
  <c r="S306" i="13"/>
  <c r="S242" i="13"/>
  <c r="S260" i="13"/>
  <c r="S269" i="13"/>
  <c r="S277" i="13"/>
  <c r="S285" i="13"/>
  <c r="S293" i="13"/>
  <c r="S301" i="13"/>
  <c r="S307" i="13"/>
  <c r="S326" i="13"/>
  <c r="S334" i="13"/>
  <c r="S352" i="13"/>
  <c r="S360" i="13"/>
  <c r="S368" i="13"/>
  <c r="S376" i="13"/>
  <c r="S384" i="13"/>
  <c r="S392" i="13"/>
  <c r="S400" i="13"/>
  <c r="W41" i="13"/>
  <c r="W24" i="13"/>
  <c r="O51" i="13"/>
  <c r="S75" i="13"/>
  <c r="S80" i="13"/>
  <c r="S88" i="13"/>
  <c r="S96" i="13"/>
  <c r="S104" i="13"/>
  <c r="S112" i="13"/>
  <c r="S120" i="13"/>
  <c r="S130" i="13"/>
  <c r="S136" i="13"/>
  <c r="S152" i="13"/>
  <c r="S168" i="13"/>
  <c r="S200" i="13"/>
  <c r="S211" i="13"/>
  <c r="S214" i="13"/>
  <c r="S222" i="13"/>
  <c r="S230" i="13"/>
  <c r="S250" i="13"/>
  <c r="S243" i="13"/>
  <c r="S270" i="13"/>
  <c r="S278" i="13"/>
  <c r="S286" i="13"/>
  <c r="S294" i="13"/>
  <c r="S311" i="13"/>
  <c r="S327" i="13"/>
  <c r="S335" i="13"/>
  <c r="S345" i="13"/>
  <c r="S377" i="13"/>
  <c r="S385" i="13"/>
  <c r="S393" i="13"/>
  <c r="S401" i="13"/>
  <c r="O21" i="13"/>
  <c r="S22" i="13"/>
  <c r="S31" i="13"/>
  <c r="W122" i="13"/>
  <c r="W165" i="13"/>
  <c r="W98" i="13"/>
  <c r="W125" i="13"/>
  <c r="W147" i="13"/>
  <c r="W103" i="13"/>
  <c r="W111" i="13"/>
  <c r="W119" i="13"/>
  <c r="W199" i="13"/>
  <c r="W207" i="13"/>
  <c r="W172" i="13"/>
  <c r="W180" i="13"/>
  <c r="W214" i="13"/>
  <c r="W222" i="13"/>
  <c r="W230" i="13"/>
  <c r="W238" i="13"/>
  <c r="W246" i="13"/>
  <c r="W258" i="13"/>
  <c r="W266" i="13"/>
  <c r="W274" i="13"/>
  <c r="W282" i="13"/>
  <c r="W290" i="13"/>
  <c r="W298" i="13"/>
  <c r="W327" i="13"/>
  <c r="W342" i="13"/>
  <c r="W333" i="13"/>
  <c r="W358" i="13"/>
  <c r="W366" i="13"/>
  <c r="W374" i="13"/>
  <c r="W390" i="13"/>
  <c r="W32" i="13"/>
  <c r="O16" i="13"/>
  <c r="W11" i="13"/>
  <c r="O13" i="13"/>
  <c r="W90" i="13"/>
  <c r="W89" i="13"/>
  <c r="W88" i="13"/>
  <c r="W128" i="13"/>
  <c r="W57" i="13"/>
  <c r="W65" i="13"/>
  <c r="W73" i="13"/>
  <c r="W95" i="13"/>
  <c r="W142" i="13"/>
  <c r="W123" i="13"/>
  <c r="W143" i="13"/>
  <c r="W102" i="13"/>
  <c r="W110" i="13"/>
  <c r="W118" i="13"/>
  <c r="W156" i="13"/>
  <c r="W209" i="13"/>
  <c r="W198" i="13"/>
  <c r="W203" i="13"/>
  <c r="W171" i="13"/>
  <c r="W179" i="13"/>
  <c r="W191" i="13"/>
  <c r="W221" i="13"/>
  <c r="W229" i="13"/>
  <c r="W237" i="13"/>
  <c r="W245" i="13"/>
  <c r="W316" i="13"/>
  <c r="W306" i="13"/>
  <c r="W347" i="13"/>
  <c r="W257" i="13"/>
  <c r="W265" i="13"/>
  <c r="W273" i="13"/>
  <c r="W281" i="13"/>
  <c r="W289" i="13"/>
  <c r="W297" i="13"/>
  <c r="W318" i="13"/>
  <c r="W319" i="13"/>
  <c r="W338" i="13"/>
  <c r="W332" i="13"/>
  <c r="W354" i="13"/>
  <c r="W365" i="13"/>
  <c r="W373" i="13"/>
  <c r="W381" i="13"/>
  <c r="W389" i="13"/>
  <c r="W397" i="13"/>
  <c r="Y40" i="13"/>
  <c r="S20" i="13"/>
  <c r="W13" i="13"/>
  <c r="AB9" i="13"/>
  <c r="AB125" i="13"/>
  <c r="Y90" i="13"/>
  <c r="Y144" i="13"/>
  <c r="Y21" i="13"/>
  <c r="Y99" i="13"/>
  <c r="AA99" i="13" s="1"/>
  <c r="AB35" i="13"/>
  <c r="AB43" i="13"/>
  <c r="AB51" i="13"/>
  <c r="AB59" i="13"/>
  <c r="AB67" i="13"/>
  <c r="AB86" i="13"/>
  <c r="AB133" i="13"/>
  <c r="Y87" i="13"/>
  <c r="Y92" i="13"/>
  <c r="Y160" i="13"/>
  <c r="Y98" i="13"/>
  <c r="AA98" i="13" s="1"/>
  <c r="AB151" i="13"/>
  <c r="AB152" i="13"/>
  <c r="Y126" i="13"/>
  <c r="AA126" i="13" s="1"/>
  <c r="Y149" i="13"/>
  <c r="Y236" i="13"/>
  <c r="AB95" i="13"/>
  <c r="AB103" i="13"/>
  <c r="AB111" i="13"/>
  <c r="AB119" i="13"/>
  <c r="AB165" i="13"/>
  <c r="AB124" i="13"/>
  <c r="Y146" i="13"/>
  <c r="AB169" i="13"/>
  <c r="AB150" i="13"/>
  <c r="Y129" i="13"/>
  <c r="Y155" i="13"/>
  <c r="Y172" i="13"/>
  <c r="Y180" i="13"/>
  <c r="AB186" i="13"/>
  <c r="AB185" i="13"/>
  <c r="Y196" i="13"/>
  <c r="AB262" i="13"/>
  <c r="Y207" i="13"/>
  <c r="Y215" i="13"/>
  <c r="Y223" i="13"/>
  <c r="Y231" i="13"/>
  <c r="AB247" i="13"/>
  <c r="Y279" i="13"/>
  <c r="Y275" i="13"/>
  <c r="AB200" i="13"/>
  <c r="AB208" i="13"/>
  <c r="AB216" i="13"/>
  <c r="AB224" i="13"/>
  <c r="AB232" i="13"/>
  <c r="Y271" i="13"/>
  <c r="Y267" i="13"/>
  <c r="AB256" i="13"/>
  <c r="AB259" i="13"/>
  <c r="Y241" i="13"/>
  <c r="Y249" i="13"/>
  <c r="AB271" i="13"/>
  <c r="AB258" i="13"/>
  <c r="Y277" i="13"/>
  <c r="AB364" i="13"/>
  <c r="Y274" i="13"/>
  <c r="Y308" i="13"/>
  <c r="AB288" i="13"/>
  <c r="AB296" i="13"/>
  <c r="AB312" i="13"/>
  <c r="Y361" i="13"/>
  <c r="Y312" i="13"/>
  <c r="AA312" i="13" s="1"/>
  <c r="Y320" i="13"/>
  <c r="AA320" i="13" s="1"/>
  <c r="Y328" i="13"/>
  <c r="Y336" i="13"/>
  <c r="AB354" i="13"/>
  <c r="Y372" i="13"/>
  <c r="AB355" i="13"/>
  <c r="AB317" i="13"/>
  <c r="AB325" i="13"/>
  <c r="AB333" i="13"/>
  <c r="Y369" i="13"/>
  <c r="AB352" i="13"/>
  <c r="Y357" i="13"/>
  <c r="AA357" i="13" s="1"/>
  <c r="Y346" i="13"/>
  <c r="AA346" i="13" s="1"/>
  <c r="AB380" i="13"/>
  <c r="AB367" i="13"/>
  <c r="Y375" i="13"/>
  <c r="Y383" i="13"/>
  <c r="Y391" i="13"/>
  <c r="Y399" i="13"/>
  <c r="AB390" i="13"/>
  <c r="AB398" i="13"/>
  <c r="W52" i="13"/>
  <c r="W36" i="13"/>
  <c r="AB5" i="13"/>
  <c r="AB20" i="13"/>
  <c r="AB4" i="13"/>
  <c r="Y29" i="13"/>
  <c r="W231" i="13"/>
  <c r="W239" i="13"/>
  <c r="W247" i="13"/>
  <c r="W325" i="13"/>
  <c r="W317" i="13"/>
  <c r="W251" i="13"/>
  <c r="W259" i="13"/>
  <c r="W267" i="13"/>
  <c r="W275" i="13"/>
  <c r="W283" i="13"/>
  <c r="W291" i="13"/>
  <c r="W299" i="13"/>
  <c r="W330" i="13"/>
  <c r="W343" i="13"/>
  <c r="W349" i="13"/>
  <c r="W334" i="13"/>
  <c r="W359" i="13"/>
  <c r="W367" i="13"/>
  <c r="W375" i="13"/>
  <c r="W383" i="13"/>
  <c r="W391" i="13"/>
  <c r="W399" i="13"/>
  <c r="Y69" i="13"/>
  <c r="Y48" i="13"/>
  <c r="W18" i="13"/>
  <c r="Y91" i="13"/>
  <c r="AA91" i="13" s="1"/>
  <c r="AB30" i="13"/>
  <c r="Y101" i="13"/>
  <c r="AB15" i="13"/>
  <c r="Y25" i="13"/>
  <c r="Y164" i="13"/>
  <c r="AB37" i="13"/>
  <c r="AB45" i="13"/>
  <c r="AB53" i="13"/>
  <c r="AB61" i="13"/>
  <c r="AB69" i="13"/>
  <c r="Y93" i="13"/>
  <c r="AB190" i="13"/>
  <c r="Y140" i="13"/>
  <c r="Y103" i="13"/>
  <c r="Y30" i="13"/>
  <c r="Y148" i="13"/>
  <c r="AA148" i="13" s="1"/>
  <c r="AB159" i="13"/>
  <c r="AB160" i="13"/>
  <c r="Y130" i="13"/>
  <c r="Y157" i="13"/>
  <c r="AB89" i="13"/>
  <c r="AB97" i="13"/>
  <c r="AB105" i="13"/>
  <c r="AB113" i="13"/>
  <c r="AB141" i="13"/>
  <c r="Y167" i="13"/>
  <c r="AB128" i="13"/>
  <c r="Y154" i="13"/>
  <c r="AA154" i="13" s="1"/>
  <c r="AB174" i="13"/>
  <c r="AB158" i="13"/>
  <c r="Y133" i="13"/>
  <c r="AA133" i="13" s="1"/>
  <c r="Y163" i="13"/>
  <c r="Y174" i="13"/>
  <c r="Y182" i="13"/>
  <c r="Y192" i="13"/>
  <c r="AB192" i="13"/>
  <c r="Y198" i="13"/>
  <c r="Y201" i="13"/>
  <c r="Y209" i="13"/>
  <c r="Y217" i="13"/>
  <c r="AA217" i="13" s="1"/>
  <c r="Y225" i="13"/>
  <c r="AA225" i="13" s="1"/>
  <c r="Y233" i="13"/>
  <c r="AB268" i="13"/>
  <c r="AB240" i="13"/>
  <c r="AB194" i="13"/>
  <c r="AB202" i="13"/>
  <c r="AB210" i="13"/>
  <c r="AB218" i="13"/>
  <c r="AB226" i="13"/>
  <c r="AB234" i="13"/>
  <c r="AB245" i="13"/>
  <c r="AB238" i="13"/>
  <c r="Y284" i="13"/>
  <c r="Y289" i="13"/>
  <c r="Y243" i="13"/>
  <c r="Y257" i="13"/>
  <c r="AB275" i="13"/>
  <c r="Y286" i="13"/>
  <c r="Y281" i="13"/>
  <c r="Y262" i="13"/>
  <c r="Y278" i="13"/>
  <c r="AB282" i="13"/>
  <c r="AB290" i="13"/>
  <c r="AB298" i="13"/>
  <c r="Y307" i="13"/>
  <c r="Y306" i="13"/>
  <c r="Y314" i="13"/>
  <c r="Y322" i="13"/>
  <c r="Y330" i="13"/>
  <c r="AA330" i="13" s="1"/>
  <c r="AB338" i="13"/>
  <c r="Y359" i="13"/>
  <c r="Y340" i="13"/>
  <c r="Y371" i="13"/>
  <c r="AB319" i="13"/>
  <c r="AB327" i="13"/>
  <c r="AB335" i="13"/>
  <c r="AB379" i="13"/>
  <c r="Y366" i="13"/>
  <c r="Y365" i="13"/>
  <c r="AB353" i="13"/>
  <c r="AB377" i="13"/>
  <c r="AB371" i="13"/>
  <c r="Y377" i="13"/>
  <c r="Y385" i="13"/>
  <c r="Y393" i="13"/>
  <c r="Y401" i="13"/>
  <c r="AB392" i="13"/>
  <c r="AB400" i="13"/>
  <c r="W48" i="13"/>
  <c r="AB17" i="13"/>
  <c r="Y7" i="13"/>
  <c r="AB14" i="13"/>
  <c r="AB3" i="13"/>
  <c r="O9" i="13"/>
  <c r="W77" i="13"/>
  <c r="W99" i="13"/>
  <c r="W30" i="13"/>
  <c r="W153" i="13"/>
  <c r="W60" i="13"/>
  <c r="W68" i="13"/>
  <c r="W79" i="13"/>
  <c r="W124" i="13"/>
  <c r="W154" i="13"/>
  <c r="W129" i="13"/>
  <c r="W155" i="13"/>
  <c r="W105" i="13"/>
  <c r="W113" i="13"/>
  <c r="W136" i="13"/>
  <c r="W202" i="13"/>
  <c r="W193" i="13"/>
  <c r="W204" i="13"/>
  <c r="W166" i="13"/>
  <c r="W174" i="13"/>
  <c r="W182" i="13"/>
  <c r="W216" i="13"/>
  <c r="W224" i="13"/>
  <c r="W232" i="13"/>
  <c r="W240" i="13"/>
  <c r="W248" i="13"/>
  <c r="W329" i="13"/>
  <c r="W321" i="13"/>
  <c r="W252" i="13"/>
  <c r="W260" i="13"/>
  <c r="W268" i="13"/>
  <c r="W276" i="13"/>
  <c r="W284" i="13"/>
  <c r="W292" i="13"/>
  <c r="W300" i="13"/>
  <c r="W312" i="13"/>
  <c r="W345" i="13"/>
  <c r="W353" i="13"/>
  <c r="W335" i="13"/>
  <c r="W360" i="13"/>
  <c r="W368" i="13"/>
  <c r="W376" i="13"/>
  <c r="W384" i="13"/>
  <c r="W392" i="13"/>
  <c r="W400" i="13"/>
  <c r="Y65" i="13"/>
  <c r="Y36" i="13"/>
  <c r="AA36" i="13" s="1"/>
  <c r="Y95" i="13"/>
  <c r="AB33" i="13"/>
  <c r="Y105" i="13"/>
  <c r="Y16" i="13"/>
  <c r="Y28" i="13"/>
  <c r="AB172" i="13"/>
  <c r="AB38" i="13"/>
  <c r="AB46" i="13"/>
  <c r="AB54" i="13"/>
  <c r="AB62" i="13"/>
  <c r="AB70" i="13"/>
  <c r="Y102" i="13"/>
  <c r="Y77" i="13"/>
  <c r="AB80" i="13"/>
  <c r="Y107" i="13"/>
  <c r="AB31" i="13"/>
  <c r="Y120" i="13"/>
  <c r="AB163" i="13"/>
  <c r="AB164" i="13"/>
  <c r="Y132" i="13"/>
  <c r="Y161" i="13"/>
  <c r="AB90" i="13"/>
  <c r="AB98" i="13"/>
  <c r="AB106" i="13"/>
  <c r="AB114" i="13"/>
  <c r="AB145" i="13"/>
  <c r="Y168" i="13"/>
  <c r="AB130" i="13"/>
  <c r="Y158" i="13"/>
  <c r="AB178" i="13"/>
  <c r="AB162" i="13"/>
  <c r="Y135" i="13"/>
  <c r="AB173" i="13"/>
  <c r="Y175" i="13"/>
  <c r="Y183" i="13"/>
  <c r="Y188" i="13"/>
  <c r="Y193" i="13"/>
  <c r="Y199" i="13"/>
  <c r="Y202" i="13"/>
  <c r="AA202" i="13" s="1"/>
  <c r="Y210" i="13"/>
  <c r="Y218" i="13"/>
  <c r="AA218" i="13" s="1"/>
  <c r="Y226" i="13"/>
  <c r="Y234" i="13"/>
  <c r="AB270" i="13"/>
  <c r="AB244" i="13"/>
  <c r="AB195" i="13"/>
  <c r="AB203" i="13"/>
  <c r="AB211" i="13"/>
  <c r="AB219" i="13"/>
  <c r="AB227" i="13"/>
  <c r="AB235" i="13"/>
  <c r="AB249" i="13"/>
  <c r="AB242" i="13"/>
  <c r="Y288" i="13"/>
  <c r="Y293" i="13"/>
  <c r="Y244" i="13"/>
  <c r="AA244" i="13" s="1"/>
  <c r="Y261" i="13"/>
  <c r="Y276" i="13"/>
  <c r="Y290" i="13"/>
  <c r="Y283" i="13"/>
  <c r="Y264" i="13"/>
  <c r="AB281" i="13"/>
  <c r="AB283" i="13"/>
  <c r="AB291" i="13"/>
  <c r="AB299" i="13"/>
  <c r="Y311" i="13"/>
  <c r="Y310" i="13"/>
  <c r="Y315" i="13"/>
  <c r="AA315" i="13" s="1"/>
  <c r="Y323" i="13"/>
  <c r="Y331" i="13"/>
  <c r="Y341" i="13"/>
  <c r="AB362" i="13"/>
  <c r="AB341" i="13"/>
  <c r="AB373" i="13"/>
  <c r="AB320" i="13"/>
  <c r="AB328" i="13"/>
  <c r="AB336" i="13"/>
  <c r="Y339" i="13"/>
  <c r="AA339" i="13" s="1"/>
  <c r="Y367" i="13"/>
  <c r="AB368" i="13"/>
  <c r="AB357" i="13"/>
  <c r="AB381" i="13"/>
  <c r="AB374" i="13"/>
  <c r="Y378" i="13"/>
  <c r="Y386" i="13"/>
  <c r="Y394" i="13"/>
  <c r="AB385" i="13"/>
  <c r="AB393" i="13"/>
  <c r="AB401" i="13"/>
  <c r="Y11" i="13"/>
  <c r="Y6" i="13"/>
  <c r="Y35" i="13"/>
  <c r="AA35" i="13" s="1"/>
  <c r="AB2" i="13"/>
  <c r="Y15" i="13"/>
  <c r="W269" i="13"/>
  <c r="W277" i="13"/>
  <c r="W285" i="13"/>
  <c r="W293" i="13"/>
  <c r="W301" i="13"/>
  <c r="W355" i="13"/>
  <c r="W339" i="13"/>
  <c r="W357" i="13"/>
  <c r="W336" i="13"/>
  <c r="W361" i="13"/>
  <c r="W369" i="13"/>
  <c r="W377" i="13"/>
  <c r="W385" i="13"/>
  <c r="W393" i="13"/>
  <c r="W401" i="13"/>
  <c r="Y61" i="13"/>
  <c r="AB11" i="13"/>
  <c r="Y104" i="13"/>
  <c r="AB79" i="13"/>
  <c r="Y109" i="13"/>
  <c r="Y17" i="13"/>
  <c r="AB75" i="13"/>
  <c r="AB29" i="13"/>
  <c r="AB39" i="13"/>
  <c r="AB47" i="13"/>
  <c r="AB55" i="13"/>
  <c r="AB63" i="13"/>
  <c r="AB71" i="13"/>
  <c r="Y106" i="13"/>
  <c r="AA106" i="13" s="1"/>
  <c r="AB78" i="13"/>
  <c r="AB82" i="13"/>
  <c r="Y111" i="13"/>
  <c r="Y33" i="13"/>
  <c r="AB135" i="13"/>
  <c r="AB136" i="13"/>
  <c r="Y191" i="13"/>
  <c r="Y134" i="13"/>
  <c r="Y165" i="13"/>
  <c r="AA165" i="13" s="1"/>
  <c r="AB91" i="13"/>
  <c r="AB99" i="13"/>
  <c r="AB107" i="13"/>
  <c r="AB115" i="13"/>
  <c r="AB149" i="13"/>
  <c r="Y169" i="13"/>
  <c r="AB132" i="13"/>
  <c r="Y162" i="13"/>
  <c r="Y121" i="13"/>
  <c r="Y255" i="13"/>
  <c r="Y139" i="13"/>
  <c r="AB177" i="13"/>
  <c r="Y176" i="13"/>
  <c r="Y184" i="13"/>
  <c r="AB272" i="13"/>
  <c r="AB274" i="13"/>
  <c r="AB188" i="13"/>
  <c r="Y203" i="13"/>
  <c r="Y211" i="13"/>
  <c r="Y219" i="13"/>
  <c r="AA219" i="13" s="1"/>
  <c r="Y227" i="13"/>
  <c r="AA227" i="13" s="1"/>
  <c r="Y235" i="13"/>
  <c r="AA235" i="13" s="1"/>
  <c r="AB278" i="13"/>
  <c r="AB248" i="13"/>
  <c r="AB196" i="13"/>
  <c r="AB204" i="13"/>
  <c r="AB212" i="13"/>
  <c r="AB220" i="13"/>
  <c r="AB228" i="13"/>
  <c r="Y238" i="13"/>
  <c r="Y251" i="13"/>
  <c r="AB246" i="13"/>
  <c r="Y292" i="13"/>
  <c r="AA292" i="13" s="1"/>
  <c r="Y297" i="13"/>
  <c r="Y245" i="13"/>
  <c r="Y263" i="13"/>
  <c r="AA263" i="13" s="1"/>
  <c r="AB279" i="13"/>
  <c r="Y294" i="13"/>
  <c r="AA294" i="13" s="1"/>
  <c r="Y287" i="13"/>
  <c r="Y266" i="13"/>
  <c r="AB302" i="13"/>
  <c r="AB284" i="13"/>
  <c r="AB292" i="13"/>
  <c r="AB300" i="13"/>
  <c r="Y360" i="13"/>
  <c r="AB303" i="13"/>
  <c r="Y316" i="13"/>
  <c r="Y324" i="13"/>
  <c r="AA324" i="13" s="1"/>
  <c r="Y332" i="13"/>
  <c r="AB342" i="13"/>
  <c r="Y347" i="13"/>
  <c r="Y343" i="13"/>
  <c r="AB383" i="13"/>
  <c r="AB321" i="13"/>
  <c r="AB329" i="13"/>
  <c r="Y348" i="13"/>
  <c r="AB340" i="13"/>
  <c r="AB370" i="13"/>
  <c r="Y338" i="13"/>
  <c r="Y362" i="13"/>
  <c r="AB359" i="13"/>
  <c r="AB378" i="13"/>
  <c r="Y379" i="13"/>
  <c r="Y387" i="13"/>
  <c r="Y395" i="13"/>
  <c r="AB386" i="13"/>
  <c r="AB394" i="13"/>
  <c r="O3" i="13"/>
  <c r="W44" i="13"/>
  <c r="Y2" i="13"/>
  <c r="Y8" i="13"/>
  <c r="Y39" i="13"/>
  <c r="Y26" i="13"/>
  <c r="AB23" i="13"/>
  <c r="W226" i="13"/>
  <c r="W234" i="13"/>
  <c r="W242" i="13"/>
  <c r="W303" i="13"/>
  <c r="W351" i="13"/>
  <c r="W323" i="13"/>
  <c r="W254" i="13"/>
  <c r="W262" i="13"/>
  <c r="W270" i="13"/>
  <c r="W278" i="13"/>
  <c r="W286" i="13"/>
  <c r="W294" i="13"/>
  <c r="W305" i="13"/>
  <c r="W304" i="13"/>
  <c r="W348" i="13"/>
  <c r="W344" i="13"/>
  <c r="W337" i="13"/>
  <c r="W362" i="13"/>
  <c r="W370" i="13"/>
  <c r="W378" i="13"/>
  <c r="W386" i="13"/>
  <c r="W394" i="13"/>
  <c r="Y57" i="13"/>
  <c r="Y44" i="13"/>
  <c r="Y22" i="13"/>
  <c r="S16" i="13"/>
  <c r="Y108" i="13"/>
  <c r="AB81" i="13"/>
  <c r="Y113" i="13"/>
  <c r="AA113" i="13" s="1"/>
  <c r="Y18" i="13"/>
  <c r="AA18" i="13" s="1"/>
  <c r="Y78" i="13"/>
  <c r="Y31" i="13"/>
  <c r="AB40" i="13"/>
  <c r="AB48" i="13"/>
  <c r="AB56" i="13"/>
  <c r="AB64" i="13"/>
  <c r="AB72" i="13"/>
  <c r="Y110" i="13"/>
  <c r="Y80" i="13"/>
  <c r="AB84" i="13"/>
  <c r="Y115" i="13"/>
  <c r="AB34" i="13"/>
  <c r="AB139" i="13"/>
  <c r="AB140" i="13"/>
  <c r="AB120" i="13"/>
  <c r="Y137" i="13"/>
  <c r="AB171" i="13"/>
  <c r="AB92" i="13"/>
  <c r="AB100" i="13"/>
  <c r="AB108" i="13"/>
  <c r="AB116" i="13"/>
  <c r="AB153" i="13"/>
  <c r="Y170" i="13"/>
  <c r="AA170" i="13" s="1"/>
  <c r="AB134" i="13"/>
  <c r="AB166" i="13"/>
  <c r="AB138" i="13"/>
  <c r="Y123" i="13"/>
  <c r="Y143" i="13"/>
  <c r="AB181" i="13"/>
  <c r="Y177" i="13"/>
  <c r="Y185" i="13"/>
  <c r="AB182" i="13"/>
  <c r="Y187" i="13"/>
  <c r="Y190" i="13"/>
  <c r="AA190" i="13" s="1"/>
  <c r="Y204" i="13"/>
  <c r="Y212" i="13"/>
  <c r="AA212" i="13" s="1"/>
  <c r="Y220" i="13"/>
  <c r="Y228" i="13"/>
  <c r="AB237" i="13"/>
  <c r="AB255" i="13"/>
  <c r="AB257" i="13"/>
  <c r="AB197" i="13"/>
  <c r="AB205" i="13"/>
  <c r="AB213" i="13"/>
  <c r="AB221" i="13"/>
  <c r="AB229" i="13"/>
  <c r="Y250" i="13"/>
  <c r="Y252" i="13"/>
  <c r="AB251" i="13"/>
  <c r="Y296" i="13"/>
  <c r="Y301" i="13"/>
  <c r="Y246" i="13"/>
  <c r="Y265" i="13"/>
  <c r="Y280" i="13"/>
  <c r="Y298" i="13"/>
  <c r="Y291" i="13"/>
  <c r="AB269" i="13"/>
  <c r="AB306" i="13"/>
  <c r="AB285" i="13"/>
  <c r="AB293" i="13"/>
  <c r="AB301" i="13"/>
  <c r="AB304" i="13"/>
  <c r="AB307" i="13"/>
  <c r="Y317" i="13"/>
  <c r="Y325" i="13"/>
  <c r="AA325" i="13" s="1"/>
  <c r="Y333" i="13"/>
  <c r="AB344" i="13"/>
  <c r="Y351" i="13"/>
  <c r="Y345" i="13"/>
  <c r="AB314" i="13"/>
  <c r="AB322" i="13"/>
  <c r="AB330" i="13"/>
  <c r="Y352" i="13"/>
  <c r="AB343" i="13"/>
  <c r="AB375" i="13"/>
  <c r="AB339" i="13"/>
  <c r="Y363" i="13"/>
  <c r="AB361" i="13"/>
  <c r="AB382" i="13"/>
  <c r="Y380" i="13"/>
  <c r="Y388" i="13"/>
  <c r="AA388" i="13" s="1"/>
  <c r="Y396" i="13"/>
  <c r="AB387" i="13"/>
  <c r="AB395" i="13"/>
  <c r="AB21" i="13"/>
  <c r="Y10" i="13"/>
  <c r="Y43" i="13"/>
  <c r="Y27" i="13"/>
  <c r="Y24" i="13"/>
  <c r="W227" i="13"/>
  <c r="W235" i="13"/>
  <c r="W243" i="13"/>
  <c r="W307" i="13"/>
  <c r="W313" i="13"/>
  <c r="W324" i="13"/>
  <c r="W255" i="13"/>
  <c r="W263" i="13"/>
  <c r="W271" i="13"/>
  <c r="W279" i="13"/>
  <c r="W287" i="13"/>
  <c r="W295" i="13"/>
  <c r="W309" i="13"/>
  <c r="W308" i="13"/>
  <c r="W352" i="13"/>
  <c r="W346" i="13"/>
  <c r="W341" i="13"/>
  <c r="W363" i="13"/>
  <c r="W371" i="13"/>
  <c r="W379" i="13"/>
  <c r="W387" i="13"/>
  <c r="W395" i="13"/>
  <c r="Y54" i="13"/>
  <c r="Y32" i="13"/>
  <c r="Y112" i="13"/>
  <c r="AB83" i="13"/>
  <c r="Y117" i="13"/>
  <c r="Y19" i="13"/>
  <c r="Y86" i="13"/>
  <c r="AB32" i="13"/>
  <c r="AB41" i="13"/>
  <c r="AB49" i="13"/>
  <c r="AB57" i="13"/>
  <c r="AB65" i="13"/>
  <c r="AB73" i="13"/>
  <c r="Y114" i="13"/>
  <c r="Y82" i="13"/>
  <c r="AA82" i="13" s="1"/>
  <c r="AB87" i="13"/>
  <c r="Y119" i="13"/>
  <c r="Y76" i="13"/>
  <c r="AB143" i="13"/>
  <c r="AB144" i="13"/>
  <c r="Y122" i="13"/>
  <c r="AA122" i="13" s="1"/>
  <c r="Y141" i="13"/>
  <c r="AB175" i="13"/>
  <c r="AB93" i="13"/>
  <c r="AB101" i="13"/>
  <c r="AB109" i="13"/>
  <c r="AB117" i="13"/>
  <c r="AB157" i="13"/>
  <c r="AB187" i="13"/>
  <c r="Y138" i="13"/>
  <c r="AB167" i="13"/>
  <c r="AB142" i="13"/>
  <c r="Y125" i="13"/>
  <c r="Y147" i="13"/>
  <c r="Y186" i="13"/>
  <c r="Y178" i="13"/>
  <c r="Y189" i="13"/>
  <c r="AB183" i="13"/>
  <c r="Y194" i="13"/>
  <c r="AB193" i="13"/>
  <c r="Y205" i="13"/>
  <c r="Y213" i="13"/>
  <c r="Y221" i="13"/>
  <c r="Y229" i="13"/>
  <c r="AB239" i="13"/>
  <c r="Y258" i="13"/>
  <c r="AB261" i="13"/>
  <c r="AB198" i="13"/>
  <c r="AB206" i="13"/>
  <c r="AB214" i="13"/>
  <c r="AB222" i="13"/>
  <c r="AB230" i="13"/>
  <c r="AB263" i="13"/>
  <c r="Y260" i="13"/>
  <c r="Y254" i="13"/>
  <c r="Y300" i="13"/>
  <c r="Y239" i="13"/>
  <c r="Y247" i="13"/>
  <c r="AB267" i="13"/>
  <c r="AB250" i="13"/>
  <c r="Y350" i="13"/>
  <c r="AA350" i="13" s="1"/>
  <c r="Y295" i="13"/>
  <c r="AA295" i="13" s="1"/>
  <c r="Y270" i="13"/>
  <c r="AB310" i="13"/>
  <c r="AB286" i="13"/>
  <c r="AB294" i="13"/>
  <c r="AB305" i="13"/>
  <c r="AB308" i="13"/>
  <c r="AB311" i="13"/>
  <c r="Y318" i="13"/>
  <c r="Y326" i="13"/>
  <c r="Y334" i="13"/>
  <c r="AB346" i="13"/>
  <c r="Y355" i="13"/>
  <c r="AB347" i="13"/>
  <c r="AB315" i="13"/>
  <c r="AB323" i="13"/>
  <c r="AB331" i="13"/>
  <c r="Y356" i="13"/>
  <c r="AB345" i="13"/>
  <c r="Y349" i="13"/>
  <c r="AA349" i="13" s="1"/>
  <c r="Y342" i="13"/>
  <c r="AB366" i="13"/>
  <c r="AB363" i="13"/>
  <c r="Y373" i="13"/>
  <c r="Y381" i="13"/>
  <c r="Y389" i="13"/>
  <c r="Y397" i="13"/>
  <c r="AB388" i="13"/>
  <c r="AB396" i="13"/>
  <c r="W40" i="13"/>
  <c r="O19" i="13"/>
  <c r="AB131" i="13"/>
  <c r="Y12" i="13"/>
  <c r="AA12" i="13" s="1"/>
  <c r="Y47" i="13"/>
  <c r="AA47" i="13" s="1"/>
  <c r="Y3" i="13"/>
  <c r="AA3" i="13" s="1"/>
  <c r="W236" i="13"/>
  <c r="W244" i="13"/>
  <c r="W311" i="13"/>
  <c r="W302" i="13"/>
  <c r="W328" i="13"/>
  <c r="W256" i="13"/>
  <c r="W264" i="13"/>
  <c r="W272" i="13"/>
  <c r="W280" i="13"/>
  <c r="W288" i="13"/>
  <c r="W296" i="13"/>
  <c r="W314" i="13"/>
  <c r="W315" i="13"/>
  <c r="W356" i="13"/>
  <c r="W331" i="13"/>
  <c r="W350" i="13"/>
  <c r="W364" i="13"/>
  <c r="W372" i="13"/>
  <c r="W380" i="13"/>
  <c r="W388" i="13"/>
  <c r="W396" i="13"/>
  <c r="Y52" i="13"/>
  <c r="Y116" i="13"/>
  <c r="AB85" i="13"/>
  <c r="AB121" i="13"/>
  <c r="Y20" i="13"/>
  <c r="Y97" i="13"/>
  <c r="Y34" i="13"/>
  <c r="AA34" i="13" s="1"/>
  <c r="AB42" i="13"/>
  <c r="AB50" i="13"/>
  <c r="AB58" i="13"/>
  <c r="AB66" i="13"/>
  <c r="AB74" i="13"/>
  <c r="Y118" i="13"/>
  <c r="Y84" i="13"/>
  <c r="Y88" i="13"/>
  <c r="AB129" i="13"/>
  <c r="AB77" i="13"/>
  <c r="AB147" i="13"/>
  <c r="AB148" i="13"/>
  <c r="Y124" i="13"/>
  <c r="Y145" i="13"/>
  <c r="AB179" i="13"/>
  <c r="AB94" i="13"/>
  <c r="AB102" i="13"/>
  <c r="AB110" i="13"/>
  <c r="AB118" i="13"/>
  <c r="AB161" i="13"/>
  <c r="AB122" i="13"/>
  <c r="Y142" i="13"/>
  <c r="AB168" i="13"/>
  <c r="AB146" i="13"/>
  <c r="Y127" i="13"/>
  <c r="Y151" i="13"/>
  <c r="Y171" i="13"/>
  <c r="Y179" i="13"/>
  <c r="Y256" i="13"/>
  <c r="AB184" i="13"/>
  <c r="Y195" i="13"/>
  <c r="AB253" i="13"/>
  <c r="Y206" i="13"/>
  <c r="Y214" i="13"/>
  <c r="Y222" i="13"/>
  <c r="Y230" i="13"/>
  <c r="AB243" i="13"/>
  <c r="AB266" i="13"/>
  <c r="Y273" i="13"/>
  <c r="AB199" i="13"/>
  <c r="AB207" i="13"/>
  <c r="AB215" i="13"/>
  <c r="AB223" i="13"/>
  <c r="AB231" i="13"/>
  <c r="Y269" i="13"/>
  <c r="AB265" i="13"/>
  <c r="AB252" i="13"/>
  <c r="Y309" i="13"/>
  <c r="AA309" i="13" s="1"/>
  <c r="Y240" i="13"/>
  <c r="Y248" i="13"/>
  <c r="Y268" i="13"/>
  <c r="AB254" i="13"/>
  <c r="AB276" i="13"/>
  <c r="Y299" i="13"/>
  <c r="AB273" i="13"/>
  <c r="Y304" i="13"/>
  <c r="AB287" i="13"/>
  <c r="AB295" i="13"/>
  <c r="AB309" i="13"/>
  <c r="Y354" i="13"/>
  <c r="AB313" i="13"/>
  <c r="Y319" i="13"/>
  <c r="Y327" i="13"/>
  <c r="Y335" i="13"/>
  <c r="AB350" i="13"/>
  <c r="AB360" i="13"/>
  <c r="AB351" i="13"/>
  <c r="AB316" i="13"/>
  <c r="AB324" i="13"/>
  <c r="AB332" i="13"/>
  <c r="Y368" i="13"/>
  <c r="AB348" i="13"/>
  <c r="Y353" i="13"/>
  <c r="Y344" i="13"/>
  <c r="AB376" i="13"/>
  <c r="AB365" i="13"/>
  <c r="Y374" i="13"/>
  <c r="Y382" i="13"/>
  <c r="AA382" i="13" s="1"/>
  <c r="Y390" i="13"/>
  <c r="Y398" i="13"/>
  <c r="AB389" i="13"/>
  <c r="AB397" i="13"/>
  <c r="Y4" i="13"/>
  <c r="AB16" i="13"/>
  <c r="Y51" i="13"/>
  <c r="AA303" i="13"/>
  <c r="AA104" i="13" l="1"/>
  <c r="AA253" i="13"/>
  <c r="AA22" i="13"/>
  <c r="AA287" i="13"/>
  <c r="AA222" i="13"/>
  <c r="AA396" i="13"/>
  <c r="AA356" i="13"/>
  <c r="AA305" i="13"/>
  <c r="AA87" i="13"/>
  <c r="AA283" i="13"/>
  <c r="AA109" i="13"/>
  <c r="AA57" i="13"/>
  <c r="AA43" i="13"/>
  <c r="AA186" i="13"/>
  <c r="AA166" i="13"/>
  <c r="AA74" i="13"/>
  <c r="AA285" i="13"/>
  <c r="AA147" i="13"/>
  <c r="AA261" i="13"/>
  <c r="AA73" i="13"/>
  <c r="AA304" i="13"/>
  <c r="AA178" i="13"/>
  <c r="AA257" i="13"/>
  <c r="AA59" i="13"/>
  <c r="AA156" i="13"/>
  <c r="AA195" i="13"/>
  <c r="AA228" i="13"/>
  <c r="AA239" i="13"/>
  <c r="AA71" i="13"/>
  <c r="AA96" i="13"/>
  <c r="AA132" i="13"/>
  <c r="AA25" i="13"/>
  <c r="AA327" i="13"/>
  <c r="AA211" i="13"/>
  <c r="AA201" i="13"/>
  <c r="AA90" i="13"/>
  <c r="AA89" i="13"/>
  <c r="AA250" i="13"/>
  <c r="AA291" i="13"/>
  <c r="AA28" i="13"/>
  <c r="AA371" i="13"/>
  <c r="AA302" i="13"/>
  <c r="AA70" i="13"/>
  <c r="AA85" i="13"/>
  <c r="AA281" i="13"/>
  <c r="AA24" i="13"/>
  <c r="AA184" i="13"/>
  <c r="AA286" i="13"/>
  <c r="AA29" i="13"/>
  <c r="AA27" i="13"/>
  <c r="AA143" i="13"/>
  <c r="AA332" i="13"/>
  <c r="AA264" i="13"/>
  <c r="AA40" i="13"/>
  <c r="AA76" i="13"/>
  <c r="AA50" i="13"/>
  <c r="AA86" i="13"/>
  <c r="AA251" i="13"/>
  <c r="AA215" i="13"/>
  <c r="AA380" i="13"/>
  <c r="AA203" i="13"/>
  <c r="AA169" i="13"/>
  <c r="AA288" i="13"/>
  <c r="AA209" i="13"/>
  <c r="AA30" i="13"/>
  <c r="AA368" i="13"/>
  <c r="AA92" i="13"/>
  <c r="AA282" i="13"/>
  <c r="AA20" i="13"/>
  <c r="AA278" i="13"/>
  <c r="AA37" i="13"/>
  <c r="AA364" i="13"/>
  <c r="AA64" i="13"/>
  <c r="AA372" i="13"/>
  <c r="AA53" i="13"/>
  <c r="AA355" i="13"/>
  <c r="AA266" i="13"/>
  <c r="AA206" i="13"/>
  <c r="AA246" i="13"/>
  <c r="AA398" i="13"/>
  <c r="AA277" i="13"/>
  <c r="AA48" i="13"/>
  <c r="AA272" i="13"/>
  <c r="AA258" i="13"/>
  <c r="AA174" i="13"/>
  <c r="AA125" i="13"/>
  <c r="AA279" i="13"/>
  <c r="AA137" i="13"/>
  <c r="AA93" i="13"/>
  <c r="AA329" i="13"/>
  <c r="AA42" i="13"/>
  <c r="AA10" i="13"/>
  <c r="AA259" i="13"/>
  <c r="AA247" i="13"/>
  <c r="AA335" i="13"/>
  <c r="AA300" i="13"/>
  <c r="AA316" i="13"/>
  <c r="AA361" i="13"/>
  <c r="AA191" i="13"/>
  <c r="AA175" i="13"/>
  <c r="AA151" i="13"/>
  <c r="AA260" i="13"/>
  <c r="AA115" i="13"/>
  <c r="AA289" i="13"/>
  <c r="AA344" i="13"/>
  <c r="AA127" i="13"/>
  <c r="AA400" i="13"/>
  <c r="AA397" i="13"/>
  <c r="AA187" i="13"/>
  <c r="AA6" i="13"/>
  <c r="AA234" i="13"/>
  <c r="AA270" i="13"/>
  <c r="AA238" i="13"/>
  <c r="AA267" i="13"/>
  <c r="AA345" i="13"/>
  <c r="AA381" i="13"/>
  <c r="AA134" i="13"/>
  <c r="AA67" i="13"/>
  <c r="AA19" i="13"/>
  <c r="AA15" i="13"/>
  <c r="AA157" i="13"/>
  <c r="AA354" i="13"/>
  <c r="AA230" i="13"/>
  <c r="AA348" i="13"/>
  <c r="AA306" i="13"/>
  <c r="AA241" i="13"/>
  <c r="AA160" i="13"/>
  <c r="AA75" i="13"/>
  <c r="AA395" i="13"/>
  <c r="AA146" i="13"/>
  <c r="AA373" i="13"/>
  <c r="AA105" i="13"/>
  <c r="AA150" i="13"/>
  <c r="AA196" i="13"/>
  <c r="AA301" i="13"/>
  <c r="AA192" i="13"/>
  <c r="AA200" i="13"/>
  <c r="AA9" i="13"/>
  <c r="AA168" i="13"/>
  <c r="AA276" i="13"/>
  <c r="AA319" i="13"/>
  <c r="AA299" i="13"/>
  <c r="AA142" i="13"/>
  <c r="AA141" i="13"/>
  <c r="AA114" i="13"/>
  <c r="AA110" i="13"/>
  <c r="AA343" i="13"/>
  <c r="AA120" i="13"/>
  <c r="AA340" i="13"/>
  <c r="AA163" i="13"/>
  <c r="AA46" i="13"/>
  <c r="AA66" i="13"/>
  <c r="AA51" i="13"/>
  <c r="AA374" i="13"/>
  <c r="AA256" i="13"/>
  <c r="AA189" i="13"/>
  <c r="AA298" i="13"/>
  <c r="AA338" i="13"/>
  <c r="AA135" i="13"/>
  <c r="AA359" i="13"/>
  <c r="AA172" i="13"/>
  <c r="AA384" i="13"/>
  <c r="AA81" i="13"/>
  <c r="AA254" i="13"/>
  <c r="AA80" i="13"/>
  <c r="AA177" i="13"/>
  <c r="AA255" i="13"/>
  <c r="AA111" i="13"/>
  <c r="AA107" i="13"/>
  <c r="AA103" i="13"/>
  <c r="AA249" i="13"/>
  <c r="AA237" i="13"/>
  <c r="AA221" i="13"/>
  <c r="AA265" i="13"/>
  <c r="AA69" i="13"/>
  <c r="AA207" i="13"/>
  <c r="AA129" i="13"/>
  <c r="AA392" i="13"/>
  <c r="AA55" i="13"/>
  <c r="AA390" i="13"/>
  <c r="AA4" i="13"/>
  <c r="AA268" i="13"/>
  <c r="AA171" i="13"/>
  <c r="AA116" i="13"/>
  <c r="AA108" i="13"/>
  <c r="AA26" i="13"/>
  <c r="AA394" i="13"/>
  <c r="AA331" i="13"/>
  <c r="AA164" i="13"/>
  <c r="AA52" i="13"/>
  <c r="AA213" i="13"/>
  <c r="AA32" i="13"/>
  <c r="AA323" i="13"/>
  <c r="AA399" i="13"/>
  <c r="AA353" i="13"/>
  <c r="AA240" i="13"/>
  <c r="AA54" i="13"/>
  <c r="AA204" i="13"/>
  <c r="AA123" i="13"/>
  <c r="AA17" i="13"/>
  <c r="AA378" i="13"/>
  <c r="AA188" i="13"/>
  <c r="AA102" i="13"/>
  <c r="AA377" i="13"/>
  <c r="AA130" i="13"/>
  <c r="AA369" i="13"/>
  <c r="AA328" i="13"/>
  <c r="AA5" i="13"/>
  <c r="AA60" i="13"/>
  <c r="AA159" i="13"/>
  <c r="AA173" i="13"/>
  <c r="AA366" i="13"/>
  <c r="AA216" i="13"/>
  <c r="AA401" i="13"/>
  <c r="AA214" i="13"/>
  <c r="AA176" i="13"/>
  <c r="AA140" i="13"/>
  <c r="AA112" i="13"/>
  <c r="AA280" i="13"/>
  <c r="AA322" i="13"/>
  <c r="AA308" i="13"/>
  <c r="AA45" i="13"/>
  <c r="AA347" i="13"/>
  <c r="AA245" i="13"/>
  <c r="AA139" i="13"/>
  <c r="AA11" i="13"/>
  <c r="AA314" i="13"/>
  <c r="AA274" i="13"/>
  <c r="AA275" i="13"/>
  <c r="AA236" i="13"/>
  <c r="AA79" i="13"/>
  <c r="AA363" i="13"/>
  <c r="AA84" i="13"/>
  <c r="AA297" i="13"/>
  <c r="AA182" i="13"/>
  <c r="AA21" i="13"/>
  <c r="AA342" i="13"/>
  <c r="AA233" i="13"/>
  <c r="AA101" i="13"/>
  <c r="AA145" i="13"/>
  <c r="AA271" i="13"/>
  <c r="AA389" i="13"/>
  <c r="AA326" i="13"/>
  <c r="AA333" i="13"/>
  <c r="AA31" i="13"/>
  <c r="AA162" i="13"/>
  <c r="AA341" i="13"/>
  <c r="AA65" i="13"/>
  <c r="AA337" i="13"/>
  <c r="AA56" i="13"/>
  <c r="AA78" i="13"/>
  <c r="AA379" i="13"/>
  <c r="AA199" i="13"/>
  <c r="AA231" i="13"/>
  <c r="AA83" i="13"/>
  <c r="AA136" i="13"/>
  <c r="AA334" i="13"/>
  <c r="AA243" i="13"/>
  <c r="AA317" i="13"/>
  <c r="AA252" i="13"/>
  <c r="AA311" i="13"/>
  <c r="AA262" i="13"/>
  <c r="AA8" i="13"/>
  <c r="AA7" i="13"/>
  <c r="AA58" i="13"/>
  <c r="AA124" i="13"/>
  <c r="AA351" i="13"/>
  <c r="AA367" i="13"/>
  <c r="AA149" i="13"/>
  <c r="AA193" i="13"/>
  <c r="AA152" i="13"/>
  <c r="AA375" i="13"/>
  <c r="AA313" i="13"/>
  <c r="AA63" i="13"/>
  <c r="AA386" i="13"/>
  <c r="AA242" i="13"/>
  <c r="AA62" i="13"/>
  <c r="AA23" i="13"/>
  <c r="AA128" i="13"/>
  <c r="AA68" i="13"/>
  <c r="AA2" i="13"/>
  <c r="AA158" i="13"/>
  <c r="AA41" i="13"/>
  <c r="AA248" i="13"/>
  <c r="AA185" i="13"/>
  <c r="AA144" i="13"/>
  <c r="G51" i="31"/>
  <c r="AA119" i="13"/>
  <c r="AA362" i="13"/>
  <c r="AA393" i="13"/>
  <c r="AA284" i="13"/>
  <c r="AA198" i="13"/>
  <c r="AA180" i="13"/>
  <c r="AA88" i="13"/>
  <c r="AA220" i="13"/>
  <c r="AA33" i="13"/>
  <c r="AA293" i="13"/>
  <c r="AA223" i="13"/>
  <c r="AA72" i="13"/>
  <c r="AA360" i="13"/>
  <c r="AA358" i="13"/>
  <c r="AA94" i="13"/>
  <c r="AA38" i="13"/>
  <c r="AA307" i="13"/>
  <c r="AA61" i="13"/>
  <c r="AA232" i="13"/>
  <c r="AA161" i="13"/>
  <c r="AA44" i="13"/>
  <c r="AA210" i="13"/>
  <c r="AA16" i="13"/>
  <c r="AA9" i="30"/>
  <c r="AA2" i="30"/>
  <c r="AA106" i="30"/>
  <c r="AA17" i="30"/>
  <c r="AA104" i="30"/>
  <c r="AA109" i="30"/>
  <c r="AA105" i="30"/>
  <c r="AA43" i="30"/>
  <c r="AA59" i="30"/>
  <c r="AA112" i="30"/>
  <c r="AA120" i="30"/>
  <c r="AA128" i="30"/>
  <c r="AA244" i="30"/>
  <c r="AA141" i="30"/>
  <c r="AA185" i="30"/>
  <c r="AA207" i="30"/>
  <c r="AA255" i="30"/>
  <c r="AA208" i="30"/>
  <c r="AA200" i="30"/>
  <c r="AA232" i="30"/>
  <c r="AA256" i="30"/>
  <c r="AA257" i="30"/>
  <c r="AA248" i="30"/>
  <c r="AA265" i="30"/>
  <c r="AA273" i="30"/>
  <c r="AA281" i="30"/>
  <c r="AA283" i="30"/>
  <c r="AA292" i="30"/>
  <c r="AA300" i="30"/>
  <c r="AA308" i="30"/>
  <c r="AA325" i="30"/>
  <c r="AA333" i="30"/>
  <c r="AA344" i="30"/>
  <c r="AA347" i="30"/>
  <c r="AA362" i="30"/>
  <c r="AA381" i="30"/>
  <c r="AA389" i="30"/>
  <c r="AA397" i="30"/>
  <c r="H51" i="31"/>
  <c r="AA273" i="13"/>
  <c r="AA97" i="13"/>
  <c r="AA118" i="13"/>
  <c r="AA138" i="13"/>
  <c r="AA77" i="13"/>
  <c r="AA167" i="13"/>
  <c r="AA387" i="13"/>
  <c r="AA336" i="13"/>
  <c r="AA179" i="13"/>
  <c r="AA229" i="13"/>
  <c r="AA352" i="13"/>
  <c r="AA183" i="13"/>
  <c r="BO382" i="31"/>
  <c r="BO381" i="31"/>
  <c r="BO380" i="31"/>
  <c r="BO379" i="31"/>
  <c r="BO378" i="31"/>
  <c r="BO377" i="31"/>
  <c r="BO376" i="31"/>
  <c r="BO375" i="31"/>
  <c r="BO374" i="31"/>
  <c r="BO373" i="31"/>
  <c r="BO372" i="31"/>
  <c r="BO371" i="31"/>
  <c r="BO370" i="31"/>
  <c r="BO369" i="31"/>
  <c r="BO368" i="31"/>
  <c r="BO367" i="31"/>
  <c r="BO366" i="31"/>
  <c r="BO365" i="31"/>
  <c r="BO364" i="31"/>
  <c r="BO359" i="31"/>
  <c r="BO357" i="31"/>
  <c r="BO356" i="31"/>
  <c r="BO355" i="31"/>
  <c r="BO363" i="31"/>
  <c r="BO362" i="31"/>
  <c r="BO358" i="31"/>
  <c r="BO361" i="31"/>
  <c r="BO360" i="31"/>
  <c r="BO354" i="31"/>
  <c r="BO351" i="31"/>
  <c r="BO340" i="31"/>
  <c r="BO339" i="31"/>
  <c r="BO337" i="31"/>
  <c r="BO335" i="31"/>
  <c r="BO333" i="31"/>
  <c r="BO331" i="31"/>
  <c r="BO329" i="31"/>
  <c r="BO328" i="31"/>
  <c r="BO352" i="31"/>
  <c r="BO348" i="31"/>
  <c r="BO341" i="31"/>
  <c r="BO326" i="31"/>
  <c r="BO325" i="31"/>
  <c r="BO324" i="31"/>
  <c r="BO323" i="31"/>
  <c r="BO322" i="31"/>
  <c r="BO350" i="31"/>
  <c r="BO346" i="31"/>
  <c r="BO327" i="31"/>
  <c r="BO353" i="31"/>
  <c r="BO345" i="31"/>
  <c r="BO343" i="31"/>
  <c r="BO342" i="31"/>
  <c r="BO338" i="31"/>
  <c r="BO336" i="31"/>
  <c r="BO334" i="31"/>
  <c r="BO332" i="31"/>
  <c r="BO344" i="31"/>
  <c r="BO347" i="31"/>
  <c r="BO349" i="31"/>
  <c r="BO330" i="31"/>
  <c r="BO321" i="31"/>
  <c r="BO320" i="31"/>
  <c r="BO319" i="31"/>
  <c r="BO318" i="31"/>
  <c r="BO317" i="31"/>
  <c r="BO312" i="31"/>
  <c r="BO308" i="31"/>
  <c r="BO304" i="31"/>
  <c r="BO316" i="31"/>
  <c r="BO315" i="31"/>
  <c r="BO302" i="31"/>
  <c r="BO301" i="31"/>
  <c r="BO300" i="31"/>
  <c r="BO299" i="31"/>
  <c r="BO298" i="31"/>
  <c r="BO297" i="31"/>
  <c r="BO296" i="31"/>
  <c r="BO295" i="31"/>
  <c r="BO311" i="31"/>
  <c r="BO307" i="31"/>
  <c r="BO303" i="31"/>
  <c r="BO314" i="31"/>
  <c r="BO310" i="31"/>
  <c r="BO306" i="31"/>
  <c r="BO313" i="31"/>
  <c r="BO309" i="31"/>
  <c r="BO305" i="31"/>
  <c r="BO290" i="31"/>
  <c r="BO287" i="31"/>
  <c r="BO286" i="31"/>
  <c r="BO285" i="31"/>
  <c r="BO284" i="31"/>
  <c r="BO283" i="31"/>
  <c r="BO282" i="31"/>
  <c r="BO281" i="31"/>
  <c r="BO280" i="31"/>
  <c r="BO279" i="31"/>
  <c r="BO278" i="31"/>
  <c r="BO291" i="31"/>
  <c r="BO294" i="31"/>
  <c r="BO292" i="31"/>
  <c r="BO288" i="31"/>
  <c r="BO293" i="31"/>
  <c r="BO289" i="31"/>
  <c r="BO277" i="31"/>
  <c r="BO276" i="31"/>
  <c r="BO274" i="31"/>
  <c r="BO272" i="31"/>
  <c r="BO270" i="31"/>
  <c r="BO268" i="31"/>
  <c r="BO266" i="31"/>
  <c r="BO264" i="31"/>
  <c r="BO275" i="31"/>
  <c r="BO273" i="31"/>
  <c r="BO271" i="31"/>
  <c r="BO269" i="31"/>
  <c r="BO267" i="31"/>
  <c r="BO265" i="31"/>
  <c r="BO263" i="31"/>
  <c r="BO262" i="31"/>
  <c r="BO261" i="31"/>
  <c r="BO260" i="31"/>
  <c r="BO259" i="31"/>
  <c r="BO258" i="31"/>
  <c r="BO257" i="31"/>
  <c r="BO256" i="31"/>
  <c r="BO255" i="31"/>
  <c r="BO254" i="31"/>
  <c r="BO253" i="31"/>
  <c r="BO252" i="31"/>
  <c r="BO251" i="31"/>
  <c r="BO250" i="31"/>
  <c r="BO249" i="31"/>
  <c r="BO248" i="31"/>
  <c r="BO247" i="31"/>
  <c r="BO246" i="31"/>
  <c r="BO245" i="31"/>
  <c r="BO244" i="31"/>
  <c r="BO243" i="31"/>
  <c r="BO242" i="31"/>
  <c r="BO241" i="31"/>
  <c r="BO240" i="31"/>
  <c r="BO239" i="31"/>
  <c r="BO238" i="31"/>
  <c r="BO237" i="31"/>
  <c r="BO236" i="31"/>
  <c r="BO235" i="31"/>
  <c r="BO234" i="31"/>
  <c r="BO233" i="31"/>
  <c r="BO228" i="31"/>
  <c r="BO225" i="31"/>
  <c r="BO223" i="31"/>
  <c r="BO221" i="31"/>
  <c r="BO219" i="31"/>
  <c r="BO231" i="31"/>
  <c r="BO229" i="31"/>
  <c r="BO217" i="31"/>
  <c r="BO213" i="31"/>
  <c r="BO209" i="31"/>
  <c r="BO216" i="31"/>
  <c r="BO212" i="31"/>
  <c r="BO208" i="31"/>
  <c r="BO227" i="31"/>
  <c r="BO226" i="31"/>
  <c r="BO224" i="31"/>
  <c r="BO222" i="31"/>
  <c r="BO220" i="31"/>
  <c r="BO218" i="31"/>
  <c r="BO232" i="31"/>
  <c r="BO230" i="31"/>
  <c r="BO215" i="31"/>
  <c r="BO211" i="31"/>
  <c r="BO207" i="31"/>
  <c r="BO210" i="31"/>
  <c r="BO199" i="31"/>
  <c r="BO198" i="31"/>
  <c r="BO204" i="31"/>
  <c r="BO197" i="31"/>
  <c r="BO214" i="31"/>
  <c r="BO205" i="31"/>
  <c r="BO201" i="31"/>
  <c r="BO200" i="31"/>
  <c r="BO195" i="31"/>
  <c r="BO193" i="31"/>
  <c r="BO206" i="31"/>
  <c r="BO202" i="31"/>
  <c r="BO192" i="31"/>
  <c r="BO188" i="31"/>
  <c r="BO184" i="31"/>
  <c r="BO180" i="31"/>
  <c r="BO176" i="31"/>
  <c r="BO172" i="31"/>
  <c r="BO156" i="31"/>
  <c r="BO152" i="31"/>
  <c r="BO189" i="31"/>
  <c r="BO185" i="31"/>
  <c r="BO181" i="31"/>
  <c r="BO177" i="31"/>
  <c r="BO173" i="31"/>
  <c r="BO157" i="31"/>
  <c r="BO153" i="31"/>
  <c r="BO169" i="31"/>
  <c r="BO167" i="31"/>
  <c r="BO166" i="31"/>
  <c r="BO165" i="31"/>
  <c r="BO164" i="31"/>
  <c r="BO163" i="31"/>
  <c r="BO162" i="31"/>
  <c r="BO161" i="31"/>
  <c r="BO160" i="31"/>
  <c r="BO159" i="31"/>
  <c r="BO149" i="31"/>
  <c r="BO147" i="31"/>
  <c r="BO146" i="31"/>
  <c r="BO143" i="31"/>
  <c r="BO142" i="31"/>
  <c r="BO141" i="31"/>
  <c r="BO140" i="31"/>
  <c r="BO139" i="31"/>
  <c r="BO138" i="31"/>
  <c r="BO137" i="31"/>
  <c r="BO136" i="31"/>
  <c r="BO135" i="31"/>
  <c r="BO134" i="31"/>
  <c r="BO133" i="31"/>
  <c r="BO132" i="31"/>
  <c r="BO131" i="31"/>
  <c r="BO130" i="31"/>
  <c r="BO129" i="31"/>
  <c r="BO128" i="31"/>
  <c r="BO127" i="31"/>
  <c r="BO126" i="31"/>
  <c r="BO125" i="31"/>
  <c r="BO124" i="31"/>
  <c r="BO123" i="31"/>
  <c r="BO122" i="31"/>
  <c r="BO121" i="31"/>
  <c r="BO120" i="31"/>
  <c r="BO119" i="31"/>
  <c r="BO118" i="31"/>
  <c r="BO117" i="31"/>
  <c r="BO116" i="31"/>
  <c r="BO115" i="31"/>
  <c r="BO114" i="31"/>
  <c r="BO113" i="31"/>
  <c r="BO112" i="31"/>
  <c r="BO111" i="31"/>
  <c r="BO110" i="31"/>
  <c r="BO109" i="31"/>
  <c r="BO108" i="31"/>
  <c r="BO107" i="31"/>
  <c r="BO106" i="31"/>
  <c r="BO190" i="31"/>
  <c r="BO186" i="31"/>
  <c r="BO182" i="31"/>
  <c r="BO178" i="31"/>
  <c r="BO174" i="31"/>
  <c r="BO170" i="31"/>
  <c r="BO158" i="31"/>
  <c r="BO154" i="31"/>
  <c r="BO145" i="31"/>
  <c r="BO196" i="31"/>
  <c r="BO191" i="31"/>
  <c r="BO187" i="31"/>
  <c r="BO183" i="31"/>
  <c r="BO179" i="31"/>
  <c r="BO175" i="31"/>
  <c r="BO171" i="31"/>
  <c r="BO155" i="31"/>
  <c r="BO151" i="31"/>
  <c r="BO168" i="31"/>
  <c r="BO203" i="31"/>
  <c r="BO105" i="31"/>
  <c r="BO104" i="31"/>
  <c r="BO103" i="31"/>
  <c r="BO102" i="31"/>
  <c r="BO101" i="31"/>
  <c r="BO100" i="31"/>
  <c r="BO99" i="31"/>
  <c r="BO98" i="31"/>
  <c r="BO97" i="31"/>
  <c r="BO96" i="31"/>
  <c r="BO95" i="31"/>
  <c r="BO94" i="31"/>
  <c r="BO93" i="31"/>
  <c r="BO92" i="31"/>
  <c r="BO91" i="31"/>
  <c r="BO90" i="31"/>
  <c r="BO89" i="31"/>
  <c r="BO88" i="31"/>
  <c r="BO87" i="31"/>
  <c r="BO86" i="31"/>
  <c r="BO85" i="31"/>
  <c r="BO84" i="31"/>
  <c r="BO150" i="31"/>
  <c r="BO148" i="31"/>
  <c r="BO194" i="31"/>
  <c r="BO144" i="31"/>
  <c r="BO83" i="31"/>
  <c r="BO50" i="31"/>
  <c r="BO48" i="31"/>
  <c r="BO80" i="31"/>
  <c r="BO79" i="31"/>
  <c r="BO78" i="31"/>
  <c r="BO74" i="31"/>
  <c r="BO68" i="31"/>
  <c r="BO64" i="31"/>
  <c r="BO82" i="31"/>
  <c r="BO46" i="31"/>
  <c r="BO44" i="31"/>
  <c r="BO42" i="31"/>
  <c r="BO40" i="31"/>
  <c r="BO75" i="31"/>
  <c r="BO72" i="31"/>
  <c r="BO70" i="31"/>
  <c r="BO67" i="31"/>
  <c r="BO81" i="31"/>
  <c r="BO63" i="31"/>
  <c r="BO62" i="31"/>
  <c r="BO61" i="31"/>
  <c r="BO60" i="31"/>
  <c r="BO59" i="31"/>
  <c r="BO58" i="31"/>
  <c r="BO57" i="31"/>
  <c r="BO56" i="31"/>
  <c r="BO55" i="31"/>
  <c r="BO54" i="31"/>
  <c r="BO53" i="31"/>
  <c r="BO52" i="31"/>
  <c r="BO51" i="31"/>
  <c r="BO49" i="31"/>
  <c r="BO47" i="31"/>
  <c r="BO76" i="31"/>
  <c r="BO66" i="31"/>
  <c r="BO45" i="31"/>
  <c r="BO43" i="31"/>
  <c r="BO41" i="31"/>
  <c r="BO77" i="31"/>
  <c r="BO73" i="31"/>
  <c r="BO71" i="31"/>
  <c r="BO69" i="31"/>
  <c r="BO65" i="31"/>
  <c r="BO39" i="31"/>
  <c r="BO30" i="31"/>
  <c r="BO29" i="31"/>
  <c r="BO24" i="31"/>
  <c r="BO23" i="31"/>
  <c r="BO18" i="31"/>
  <c r="BO14" i="31"/>
  <c r="BO37" i="31"/>
  <c r="BO32" i="31"/>
  <c r="BO25" i="31"/>
  <c r="BO6" i="31"/>
  <c r="BO5" i="31"/>
  <c r="BO4" i="31"/>
  <c r="BO3" i="31"/>
  <c r="BO2" i="31"/>
  <c r="BO27" i="31"/>
  <c r="BO22" i="31"/>
  <c r="BO38" i="31"/>
  <c r="BO36" i="31"/>
  <c r="BO35" i="31"/>
  <c r="BO17" i="31"/>
  <c r="BO13" i="31"/>
  <c r="BO12" i="31"/>
  <c r="BO11" i="31"/>
  <c r="BO10" i="31"/>
  <c r="BO9" i="31"/>
  <c r="BO8" i="31"/>
  <c r="BO31" i="31"/>
  <c r="BO16" i="31"/>
  <c r="BO15" i="31"/>
  <c r="BO34" i="31"/>
  <c r="BO26" i="31"/>
  <c r="BO21" i="31"/>
  <c r="BO20" i="31"/>
  <c r="BO19" i="31"/>
  <c r="BO28" i="31"/>
  <c r="BO7" i="31"/>
  <c r="BO33" i="31"/>
  <c r="D44" i="31"/>
  <c r="D45" i="31"/>
  <c r="BG382" i="31"/>
  <c r="BG381" i="31"/>
  <c r="BG380" i="31"/>
  <c r="BG379" i="31"/>
  <c r="BG378" i="31"/>
  <c r="BG377" i="31"/>
  <c r="BG376" i="31"/>
  <c r="BG375" i="31"/>
  <c r="BG374" i="31"/>
  <c r="BG373" i="31"/>
  <c r="BG372" i="31"/>
  <c r="BG371" i="31"/>
  <c r="BG370" i="31"/>
  <c r="BG369" i="31"/>
  <c r="BG368" i="31"/>
  <c r="BG367" i="31"/>
  <c r="BG366" i="31"/>
  <c r="BG365" i="31"/>
  <c r="BG364" i="31"/>
  <c r="BG359" i="31"/>
  <c r="BG363" i="31"/>
  <c r="BG362" i="31"/>
  <c r="BG358" i="31"/>
  <c r="BG357" i="31"/>
  <c r="BG356" i="31"/>
  <c r="BG361" i="31"/>
  <c r="BG350" i="31"/>
  <c r="BG353" i="31"/>
  <c r="BG352" i="31"/>
  <c r="BG354" i="31"/>
  <c r="BG355" i="31"/>
  <c r="BG349" i="31"/>
  <c r="BG347" i="31"/>
  <c r="BG345" i="31"/>
  <c r="BG328" i="31"/>
  <c r="BG343" i="31"/>
  <c r="BG342" i="31"/>
  <c r="BG344" i="31"/>
  <c r="BG327" i="31"/>
  <c r="BG326" i="31"/>
  <c r="BG325" i="31"/>
  <c r="BG324" i="31"/>
  <c r="BG323" i="31"/>
  <c r="BG351" i="31"/>
  <c r="BG338" i="31"/>
  <c r="BG336" i="31"/>
  <c r="BG334" i="31"/>
  <c r="BG332" i="31"/>
  <c r="BG330" i="31"/>
  <c r="BG348" i="31"/>
  <c r="BG360" i="31"/>
  <c r="BG340" i="31"/>
  <c r="BG341" i="31"/>
  <c r="BG331" i="31"/>
  <c r="BG335" i="31"/>
  <c r="BG329" i="31"/>
  <c r="BG346" i="31"/>
  <c r="BG339" i="31"/>
  <c r="BG333" i="31"/>
  <c r="BG322" i="31"/>
  <c r="BG321" i="31"/>
  <c r="BG320" i="31"/>
  <c r="BG319" i="31"/>
  <c r="BG318" i="31"/>
  <c r="BG317" i="31"/>
  <c r="BG337" i="31"/>
  <c r="BG311" i="31"/>
  <c r="BG307" i="31"/>
  <c r="BG303" i="31"/>
  <c r="BG302" i="31"/>
  <c r="BG301" i="31"/>
  <c r="BG300" i="31"/>
  <c r="BG299" i="31"/>
  <c r="BG298" i="31"/>
  <c r="BG297" i="31"/>
  <c r="BG296" i="31"/>
  <c r="BG295" i="31"/>
  <c r="BG314" i="31"/>
  <c r="BG310" i="31"/>
  <c r="BG306" i="31"/>
  <c r="BG316" i="31"/>
  <c r="BG315" i="31"/>
  <c r="BG313" i="31"/>
  <c r="BG309" i="31"/>
  <c r="BG305" i="31"/>
  <c r="BG312" i="31"/>
  <c r="BG308" i="31"/>
  <c r="BG304" i="31"/>
  <c r="BG287" i="31"/>
  <c r="BG286" i="31"/>
  <c r="BG285" i="31"/>
  <c r="BG284" i="31"/>
  <c r="BG283" i="31"/>
  <c r="BG282" i="31"/>
  <c r="BG281" i="31"/>
  <c r="BG280" i="31"/>
  <c r="BG279" i="31"/>
  <c r="BG278" i="31"/>
  <c r="BG292" i="31"/>
  <c r="BG293" i="31"/>
  <c r="BG289" i="31"/>
  <c r="BG290" i="31"/>
  <c r="BG294" i="31"/>
  <c r="BG291" i="31"/>
  <c r="BG288" i="31"/>
  <c r="BG275" i="31"/>
  <c r="BG273" i="31"/>
  <c r="BG271" i="31"/>
  <c r="BG269" i="31"/>
  <c r="BG267" i="31"/>
  <c r="BG265" i="31"/>
  <c r="BG263" i="31"/>
  <c r="BG262" i="31"/>
  <c r="BG261" i="31"/>
  <c r="BG260" i="31"/>
  <c r="BG259" i="31"/>
  <c r="BG258" i="31"/>
  <c r="BG257" i="31"/>
  <c r="BG256" i="31"/>
  <c r="BG255" i="31"/>
  <c r="BG254" i="31"/>
  <c r="BG253" i="31"/>
  <c r="BG252" i="31"/>
  <c r="BG251" i="31"/>
  <c r="BG250" i="31"/>
  <c r="BG249" i="31"/>
  <c r="BG248" i="31"/>
  <c r="BG247" i="31"/>
  <c r="BG246" i="31"/>
  <c r="BG245" i="31"/>
  <c r="BG244" i="31"/>
  <c r="BG277" i="31"/>
  <c r="BG276" i="31"/>
  <c r="BG272" i="31"/>
  <c r="BG266" i="31"/>
  <c r="BG270" i="31"/>
  <c r="BG268" i="31"/>
  <c r="BG264" i="31"/>
  <c r="BG243" i="31"/>
  <c r="BG242" i="31"/>
  <c r="BG241" i="31"/>
  <c r="BG240" i="31"/>
  <c r="BG239" i="31"/>
  <c r="BG238" i="31"/>
  <c r="BG237" i="31"/>
  <c r="BG236" i="31"/>
  <c r="BG235" i="31"/>
  <c r="BG234" i="31"/>
  <c r="BG233" i="31"/>
  <c r="BG274" i="31"/>
  <c r="BG227" i="31"/>
  <c r="BG226" i="31"/>
  <c r="BG217" i="31"/>
  <c r="BG213" i="31"/>
  <c r="BG209" i="31"/>
  <c r="BG224" i="31"/>
  <c r="BG222" i="31"/>
  <c r="BG220" i="31"/>
  <c r="BG218" i="31"/>
  <c r="BG216" i="31"/>
  <c r="BG212" i="31"/>
  <c r="BG208" i="31"/>
  <c r="BG231" i="31"/>
  <c r="BG229" i="31"/>
  <c r="BG228" i="31"/>
  <c r="BG215" i="31"/>
  <c r="BG211" i="31"/>
  <c r="BG207" i="31"/>
  <c r="BG225" i="31"/>
  <c r="BG223" i="31"/>
  <c r="BG221" i="31"/>
  <c r="BG219" i="31"/>
  <c r="BG214" i="31"/>
  <c r="BG210" i="31"/>
  <c r="BG232" i="31"/>
  <c r="BG203" i="31"/>
  <c r="BG195" i="31"/>
  <c r="BG193" i="31"/>
  <c r="BG204" i="31"/>
  <c r="BG230" i="31"/>
  <c r="BG205" i="31"/>
  <c r="BG201" i="31"/>
  <c r="BG199" i="31"/>
  <c r="BG198" i="31"/>
  <c r="BG196" i="31"/>
  <c r="BG194" i="31"/>
  <c r="BG206" i="31"/>
  <c r="BG202" i="31"/>
  <c r="BG200" i="31"/>
  <c r="BG197" i="31"/>
  <c r="BG192" i="31"/>
  <c r="BG188" i="31"/>
  <c r="BG184" i="31"/>
  <c r="BG180" i="31"/>
  <c r="BG176" i="31"/>
  <c r="BG172" i="31"/>
  <c r="BG168" i="31"/>
  <c r="BG158" i="31"/>
  <c r="BG154" i="31"/>
  <c r="BG149" i="31"/>
  <c r="BG147" i="31"/>
  <c r="BG146" i="31"/>
  <c r="BG189" i="31"/>
  <c r="BG185" i="31"/>
  <c r="BG181" i="31"/>
  <c r="BG177" i="31"/>
  <c r="BG173" i="31"/>
  <c r="BG155" i="31"/>
  <c r="BG151" i="31"/>
  <c r="BG143" i="31"/>
  <c r="BG142" i="31"/>
  <c r="BG141" i="31"/>
  <c r="BG140" i="31"/>
  <c r="BG139" i="31"/>
  <c r="BG138" i="31"/>
  <c r="BG137" i="31"/>
  <c r="BG136" i="31"/>
  <c r="BG135" i="31"/>
  <c r="BG134" i="31"/>
  <c r="BG133" i="31"/>
  <c r="BG132" i="31"/>
  <c r="BG131" i="31"/>
  <c r="BG130" i="31"/>
  <c r="BG129" i="31"/>
  <c r="BG128" i="31"/>
  <c r="BG127" i="31"/>
  <c r="BG126" i="31"/>
  <c r="BG125" i="31"/>
  <c r="BG124" i="31"/>
  <c r="BG123" i="31"/>
  <c r="BG122" i="31"/>
  <c r="BG121" i="31"/>
  <c r="BG120" i="31"/>
  <c r="BG119" i="31"/>
  <c r="BG118" i="31"/>
  <c r="BG117" i="31"/>
  <c r="BG116" i="31"/>
  <c r="BG115" i="31"/>
  <c r="BG114" i="31"/>
  <c r="BG113" i="31"/>
  <c r="BG112" i="31"/>
  <c r="BG111" i="31"/>
  <c r="BG110" i="31"/>
  <c r="BG109" i="31"/>
  <c r="BG108" i="31"/>
  <c r="BG107" i="31"/>
  <c r="BG106" i="31"/>
  <c r="BG145" i="31"/>
  <c r="BG190" i="31"/>
  <c r="BG186" i="31"/>
  <c r="BG182" i="31"/>
  <c r="BG178" i="31"/>
  <c r="BG174" i="31"/>
  <c r="BG170" i="31"/>
  <c r="BG169" i="31"/>
  <c r="BG167" i="31"/>
  <c r="BG156" i="31"/>
  <c r="BG152" i="31"/>
  <c r="BG150" i="31"/>
  <c r="BG148" i="31"/>
  <c r="BG144" i="31"/>
  <c r="BG162" i="31"/>
  <c r="BG157" i="31"/>
  <c r="BG187" i="31"/>
  <c r="BG159" i="31"/>
  <c r="BG105" i="31"/>
  <c r="BG104" i="31"/>
  <c r="BG103" i="31"/>
  <c r="BG102" i="31"/>
  <c r="BG101" i="31"/>
  <c r="BG100" i="31"/>
  <c r="BG99" i="31"/>
  <c r="BG98" i="31"/>
  <c r="BG97" i="31"/>
  <c r="BG96" i="31"/>
  <c r="BG95" i="31"/>
  <c r="BG94" i="31"/>
  <c r="BG93" i="31"/>
  <c r="BG92" i="31"/>
  <c r="BG91" i="31"/>
  <c r="BG90" i="31"/>
  <c r="BG89" i="31"/>
  <c r="BG88" i="31"/>
  <c r="BG87" i="31"/>
  <c r="BG86" i="31"/>
  <c r="BG85" i="31"/>
  <c r="BG84" i="31"/>
  <c r="BG175" i="31"/>
  <c r="BG164" i="31"/>
  <c r="BG161" i="31"/>
  <c r="BG183" i="31"/>
  <c r="BG166" i="31"/>
  <c r="BG171" i="31"/>
  <c r="BG163" i="31"/>
  <c r="BG191" i="31"/>
  <c r="BG160" i="31"/>
  <c r="BG179" i="31"/>
  <c r="BG165" i="31"/>
  <c r="BG153" i="31"/>
  <c r="BG75" i="31"/>
  <c r="BG68" i="31"/>
  <c r="BG64" i="31"/>
  <c r="BG50" i="31"/>
  <c r="BG48" i="31"/>
  <c r="BG72" i="31"/>
  <c r="BG70" i="31"/>
  <c r="BG76" i="31"/>
  <c r="BG67" i="31"/>
  <c r="BG46" i="31"/>
  <c r="BG44" i="31"/>
  <c r="BG42" i="31"/>
  <c r="BG40" i="31"/>
  <c r="BG83" i="31"/>
  <c r="BG77" i="31"/>
  <c r="BG66" i="31"/>
  <c r="BG63" i="31"/>
  <c r="BG62" i="31"/>
  <c r="BG61" i="31"/>
  <c r="BG60" i="31"/>
  <c r="BG59" i="31"/>
  <c r="BG58" i="31"/>
  <c r="BG57" i="31"/>
  <c r="BG56" i="31"/>
  <c r="BG55" i="31"/>
  <c r="BG54" i="31"/>
  <c r="BG53" i="31"/>
  <c r="BG52" i="31"/>
  <c r="BG51" i="31"/>
  <c r="BG49" i="31"/>
  <c r="BG47" i="31"/>
  <c r="BG82" i="31"/>
  <c r="BG80" i="31"/>
  <c r="BG79" i="31"/>
  <c r="BG73" i="31"/>
  <c r="BG71" i="31"/>
  <c r="BG78" i="31"/>
  <c r="BG74" i="31"/>
  <c r="BG69" i="31"/>
  <c r="BG65" i="31"/>
  <c r="BG45" i="31"/>
  <c r="BG43" i="31"/>
  <c r="BG41" i="31"/>
  <c r="BG81" i="31"/>
  <c r="BG39" i="31"/>
  <c r="BG30" i="31"/>
  <c r="BG29" i="31"/>
  <c r="BG32" i="31"/>
  <c r="BG25" i="31"/>
  <c r="BG24" i="31"/>
  <c r="BG23" i="31"/>
  <c r="BG18" i="31"/>
  <c r="BG14" i="31"/>
  <c r="BG36" i="31"/>
  <c r="BG27" i="31"/>
  <c r="BG6" i="31"/>
  <c r="BG5" i="31"/>
  <c r="BG4" i="31"/>
  <c r="BG3" i="31"/>
  <c r="BG2" i="31"/>
  <c r="BG35" i="31"/>
  <c r="BG22" i="31"/>
  <c r="BG31" i="31"/>
  <c r="BG17" i="31"/>
  <c r="BG13" i="31"/>
  <c r="BG12" i="31"/>
  <c r="BG11" i="31"/>
  <c r="BG10" i="31"/>
  <c r="BG9" i="31"/>
  <c r="BG8" i="31"/>
  <c r="BG34" i="31"/>
  <c r="BG26" i="31"/>
  <c r="BG16" i="31"/>
  <c r="BG15" i="31"/>
  <c r="BG37" i="31"/>
  <c r="BG28" i="31"/>
  <c r="BG21" i="31"/>
  <c r="BG20" i="31"/>
  <c r="BG19" i="31"/>
  <c r="BG33" i="31"/>
  <c r="BG7" i="31"/>
  <c r="BG38" i="31"/>
  <c r="BW382" i="31"/>
  <c r="BW381" i="31"/>
  <c r="BW380" i="31"/>
  <c r="BW379" i="31"/>
  <c r="BW378" i="31"/>
  <c r="BW377" i="31"/>
  <c r="BW376" i="31"/>
  <c r="BW375" i="31"/>
  <c r="BW374" i="31"/>
  <c r="BW373" i="31"/>
  <c r="BW372" i="31"/>
  <c r="BW371" i="31"/>
  <c r="BW370" i="31"/>
  <c r="BW369" i="31"/>
  <c r="BW368" i="31"/>
  <c r="BW367" i="31"/>
  <c r="BW366" i="31"/>
  <c r="BW365" i="31"/>
  <c r="BW364" i="31"/>
  <c r="BW360" i="31"/>
  <c r="BW359" i="31"/>
  <c r="BW357" i="31"/>
  <c r="BW356" i="31"/>
  <c r="BW355" i="31"/>
  <c r="BW362" i="31"/>
  <c r="BW358" i="31"/>
  <c r="BW363" i="31"/>
  <c r="BW361" i="31"/>
  <c r="BW350" i="31"/>
  <c r="BW353" i="31"/>
  <c r="BW352" i="31"/>
  <c r="BW351" i="31"/>
  <c r="BW348" i="31"/>
  <c r="BW346" i="31"/>
  <c r="BW343" i="31"/>
  <c r="BW342" i="31"/>
  <c r="BW345" i="31"/>
  <c r="BW328" i="31"/>
  <c r="BW326" i="31"/>
  <c r="BW325" i="31"/>
  <c r="BW324" i="31"/>
  <c r="BW323" i="31"/>
  <c r="BW322" i="31"/>
  <c r="BW340" i="31"/>
  <c r="BW339" i="31"/>
  <c r="BW337" i="31"/>
  <c r="BW335" i="31"/>
  <c r="BW333" i="31"/>
  <c r="BW331" i="31"/>
  <c r="BW329" i="31"/>
  <c r="BW349" i="31"/>
  <c r="BW341" i="31"/>
  <c r="BW354" i="31"/>
  <c r="BW336" i="31"/>
  <c r="BW330" i="31"/>
  <c r="BW344" i="31"/>
  <c r="BW334" i="31"/>
  <c r="BW338" i="31"/>
  <c r="BW321" i="31"/>
  <c r="BW320" i="31"/>
  <c r="BW319" i="31"/>
  <c r="BW318" i="31"/>
  <c r="BW317" i="31"/>
  <c r="BW316" i="31"/>
  <c r="BW347" i="31"/>
  <c r="BW312" i="31"/>
  <c r="BW308" i="31"/>
  <c r="BW304" i="31"/>
  <c r="BW302" i="31"/>
  <c r="BW301" i="31"/>
  <c r="BW300" i="31"/>
  <c r="BW299" i="31"/>
  <c r="BW298" i="31"/>
  <c r="BW297" i="31"/>
  <c r="BW296" i="31"/>
  <c r="BW295" i="31"/>
  <c r="BW332" i="31"/>
  <c r="BW311" i="31"/>
  <c r="BW307" i="31"/>
  <c r="BW303" i="31"/>
  <c r="BW327" i="31"/>
  <c r="BW315" i="31"/>
  <c r="BW314" i="31"/>
  <c r="BW310" i="31"/>
  <c r="BW306" i="31"/>
  <c r="BW313" i="31"/>
  <c r="BW309" i="31"/>
  <c r="BW305" i="31"/>
  <c r="BW287" i="31"/>
  <c r="BW286" i="31"/>
  <c r="BW285" i="31"/>
  <c r="BW284" i="31"/>
  <c r="BW283" i="31"/>
  <c r="BW282" i="31"/>
  <c r="BW281" i="31"/>
  <c r="BW280" i="31"/>
  <c r="BW279" i="31"/>
  <c r="BW278" i="31"/>
  <c r="BW277" i="31"/>
  <c r="BW293" i="31"/>
  <c r="BW294" i="31"/>
  <c r="BW290" i="31"/>
  <c r="BW291" i="31"/>
  <c r="BW292" i="31"/>
  <c r="BW288" i="31"/>
  <c r="BW276" i="31"/>
  <c r="BW274" i="31"/>
  <c r="BW272" i="31"/>
  <c r="BW270" i="31"/>
  <c r="BW268" i="31"/>
  <c r="BW266" i="31"/>
  <c r="BW264" i="31"/>
  <c r="BW289" i="31"/>
  <c r="BW263" i="31"/>
  <c r="BW262" i="31"/>
  <c r="BW261" i="31"/>
  <c r="BW260" i="31"/>
  <c r="BW259" i="31"/>
  <c r="BW258" i="31"/>
  <c r="BW257" i="31"/>
  <c r="BW256" i="31"/>
  <c r="BW255" i="31"/>
  <c r="BW254" i="31"/>
  <c r="BW253" i="31"/>
  <c r="BW252" i="31"/>
  <c r="BW251" i="31"/>
  <c r="BW250" i="31"/>
  <c r="BW249" i="31"/>
  <c r="BW248" i="31"/>
  <c r="BW247" i="31"/>
  <c r="BW246" i="31"/>
  <c r="BW245" i="31"/>
  <c r="BW244" i="31"/>
  <c r="BW243" i="31"/>
  <c r="BW275" i="31"/>
  <c r="BW273" i="31"/>
  <c r="BW242" i="31"/>
  <c r="BW241" i="31"/>
  <c r="BW240" i="31"/>
  <c r="BW239" i="31"/>
  <c r="BW238" i="31"/>
  <c r="BW237" i="31"/>
  <c r="BW236" i="31"/>
  <c r="BW235" i="31"/>
  <c r="BW234" i="31"/>
  <c r="BW233" i="31"/>
  <c r="BW271" i="31"/>
  <c r="BW269" i="31"/>
  <c r="BW267" i="31"/>
  <c r="BW265" i="31"/>
  <c r="BW227" i="31"/>
  <c r="BW226" i="31"/>
  <c r="BW214" i="31"/>
  <c r="BW210" i="31"/>
  <c r="BW206" i="31"/>
  <c r="BW225" i="31"/>
  <c r="BW223" i="31"/>
  <c r="BW221" i="31"/>
  <c r="BW219" i="31"/>
  <c r="BW217" i="31"/>
  <c r="BW213" i="31"/>
  <c r="BW209" i="31"/>
  <c r="BW232" i="31"/>
  <c r="BW230" i="31"/>
  <c r="BW216" i="31"/>
  <c r="BW212" i="31"/>
  <c r="BW208" i="31"/>
  <c r="BW228" i="31"/>
  <c r="BW224" i="31"/>
  <c r="BW222" i="31"/>
  <c r="BW220" i="31"/>
  <c r="BW218" i="31"/>
  <c r="BW215" i="31"/>
  <c r="BW211" i="31"/>
  <c r="BW207" i="31"/>
  <c r="BW204" i="31"/>
  <c r="BW200" i="31"/>
  <c r="BW231" i="31"/>
  <c r="BW194" i="31"/>
  <c r="BW192" i="31"/>
  <c r="BW205" i="31"/>
  <c r="BW201" i="31"/>
  <c r="BW196" i="31"/>
  <c r="BW229" i="31"/>
  <c r="BW202" i="31"/>
  <c r="BW199" i="31"/>
  <c r="BW198" i="31"/>
  <c r="BW197" i="31"/>
  <c r="BW195" i="31"/>
  <c r="BW193" i="31"/>
  <c r="BW203" i="31"/>
  <c r="BW144" i="31"/>
  <c r="BW189" i="31"/>
  <c r="BW185" i="31"/>
  <c r="BW181" i="31"/>
  <c r="BW177" i="31"/>
  <c r="BW173" i="31"/>
  <c r="BW169" i="31"/>
  <c r="BW167" i="31"/>
  <c r="BW155" i="31"/>
  <c r="BW151" i="31"/>
  <c r="BW150" i="31"/>
  <c r="BW148" i="31"/>
  <c r="BW190" i="31"/>
  <c r="BW186" i="31"/>
  <c r="BW182" i="31"/>
  <c r="BW178" i="31"/>
  <c r="BW174" i="31"/>
  <c r="BW170" i="31"/>
  <c r="BW156" i="31"/>
  <c r="BW152" i="31"/>
  <c r="BW143" i="31"/>
  <c r="BW142" i="31"/>
  <c r="BW141" i="31"/>
  <c r="BW140" i="31"/>
  <c r="BW139" i="31"/>
  <c r="BW138" i="31"/>
  <c r="BW137" i="31"/>
  <c r="BW136" i="31"/>
  <c r="BW135" i="31"/>
  <c r="BW134" i="31"/>
  <c r="BW133" i="31"/>
  <c r="BW132" i="31"/>
  <c r="BW131" i="31"/>
  <c r="BW130" i="31"/>
  <c r="BW129" i="31"/>
  <c r="BW128" i="31"/>
  <c r="BW127" i="31"/>
  <c r="BW126" i="31"/>
  <c r="BW125" i="31"/>
  <c r="BW124" i="31"/>
  <c r="BW123" i="31"/>
  <c r="BW122" i="31"/>
  <c r="BW121" i="31"/>
  <c r="BW120" i="31"/>
  <c r="BW119" i="31"/>
  <c r="BW118" i="31"/>
  <c r="BW117" i="31"/>
  <c r="BW116" i="31"/>
  <c r="BW115" i="31"/>
  <c r="BW114" i="31"/>
  <c r="BW113" i="31"/>
  <c r="BW112" i="31"/>
  <c r="BW111" i="31"/>
  <c r="BW110" i="31"/>
  <c r="BW109" i="31"/>
  <c r="BW108" i="31"/>
  <c r="BW107" i="31"/>
  <c r="BW106" i="31"/>
  <c r="BW146" i="31"/>
  <c r="BW191" i="31"/>
  <c r="BW187" i="31"/>
  <c r="BW183" i="31"/>
  <c r="BW179" i="31"/>
  <c r="BW175" i="31"/>
  <c r="BW171" i="31"/>
  <c r="BW168" i="31"/>
  <c r="BW157" i="31"/>
  <c r="BW153" i="31"/>
  <c r="BW149" i="31"/>
  <c r="BW147" i="31"/>
  <c r="BW145" i="31"/>
  <c r="BW188" i="31"/>
  <c r="BW159" i="31"/>
  <c r="BW176" i="31"/>
  <c r="BW164" i="31"/>
  <c r="BW105" i="31"/>
  <c r="BW104" i="31"/>
  <c r="BW103" i="31"/>
  <c r="BW102" i="31"/>
  <c r="BW101" i="31"/>
  <c r="BW100" i="31"/>
  <c r="BW99" i="31"/>
  <c r="BW98" i="31"/>
  <c r="BW97" i="31"/>
  <c r="BW96" i="31"/>
  <c r="BW95" i="31"/>
  <c r="BW94" i="31"/>
  <c r="BW93" i="31"/>
  <c r="BW92" i="31"/>
  <c r="BW91" i="31"/>
  <c r="BW90" i="31"/>
  <c r="BW89" i="31"/>
  <c r="BW88" i="31"/>
  <c r="BW87" i="31"/>
  <c r="BW86" i="31"/>
  <c r="BW85" i="31"/>
  <c r="BW84" i="31"/>
  <c r="BW161" i="31"/>
  <c r="BW154" i="31"/>
  <c r="BW184" i="31"/>
  <c r="BW166" i="31"/>
  <c r="BW158" i="31"/>
  <c r="BW172" i="31"/>
  <c r="BW163" i="31"/>
  <c r="BW160" i="31"/>
  <c r="BW180" i="31"/>
  <c r="BW165" i="31"/>
  <c r="BW162" i="31"/>
  <c r="BW76" i="31"/>
  <c r="BW65" i="31"/>
  <c r="BW50" i="31"/>
  <c r="BW48" i="31"/>
  <c r="BW81" i="31"/>
  <c r="BW71" i="31"/>
  <c r="BW69" i="31"/>
  <c r="BW77" i="31"/>
  <c r="BW73" i="31"/>
  <c r="BW68" i="31"/>
  <c r="BW64" i="31"/>
  <c r="BW46" i="31"/>
  <c r="BW44" i="31"/>
  <c r="BW42" i="31"/>
  <c r="BW40" i="31"/>
  <c r="BW74" i="31"/>
  <c r="BW67" i="31"/>
  <c r="BW63" i="31"/>
  <c r="BW62" i="31"/>
  <c r="BW61" i="31"/>
  <c r="BW60" i="31"/>
  <c r="BW59" i="31"/>
  <c r="BW58" i="31"/>
  <c r="BW57" i="31"/>
  <c r="BW56" i="31"/>
  <c r="BW55" i="31"/>
  <c r="BW54" i="31"/>
  <c r="BW53" i="31"/>
  <c r="BW52" i="31"/>
  <c r="BW51" i="31"/>
  <c r="BW49" i="31"/>
  <c r="BW47" i="31"/>
  <c r="BW83" i="31"/>
  <c r="BW80" i="31"/>
  <c r="BW79" i="31"/>
  <c r="BW78" i="31"/>
  <c r="BW72" i="31"/>
  <c r="BW70" i="31"/>
  <c r="BW75" i="31"/>
  <c r="BW66" i="31"/>
  <c r="BW45" i="31"/>
  <c r="BW43" i="31"/>
  <c r="BW41" i="31"/>
  <c r="BW82" i="31"/>
  <c r="BW39" i="31"/>
  <c r="BW30" i="31"/>
  <c r="BW29" i="31"/>
  <c r="BW33" i="31"/>
  <c r="BW24" i="31"/>
  <c r="BW23" i="31"/>
  <c r="BW18" i="31"/>
  <c r="BW14" i="31"/>
  <c r="BW6" i="31"/>
  <c r="BW5" i="31"/>
  <c r="BW4" i="31"/>
  <c r="BW3" i="31"/>
  <c r="BW2" i="31"/>
  <c r="BW32" i="31"/>
  <c r="BW25" i="31"/>
  <c r="BW22" i="31"/>
  <c r="BW27" i="31"/>
  <c r="BW17" i="31"/>
  <c r="BW13" i="31"/>
  <c r="BW12" i="31"/>
  <c r="BW11" i="31"/>
  <c r="BW10" i="31"/>
  <c r="BW9" i="31"/>
  <c r="BW8" i="31"/>
  <c r="BW35" i="31"/>
  <c r="BW16" i="31"/>
  <c r="BW15" i="31"/>
  <c r="BW37" i="31"/>
  <c r="BW31" i="31"/>
  <c r="BW21" i="31"/>
  <c r="BW20" i="31"/>
  <c r="BW19" i="31"/>
  <c r="BW36" i="31"/>
  <c r="BW34" i="31"/>
  <c r="BW26" i="31"/>
  <c r="BW7" i="31"/>
  <c r="BW38" i="31"/>
  <c r="BW28" i="31"/>
  <c r="AY382" i="31"/>
  <c r="AY381" i="31"/>
  <c r="AY380" i="31"/>
  <c r="AY379" i="31"/>
  <c r="AY378" i="31"/>
  <c r="AY377" i="31"/>
  <c r="AY376" i="31"/>
  <c r="AY375" i="31"/>
  <c r="AY374" i="31"/>
  <c r="AY373" i="31"/>
  <c r="AY372" i="31"/>
  <c r="AY371" i="31"/>
  <c r="AY370" i="31"/>
  <c r="AY369" i="31"/>
  <c r="AY368" i="31"/>
  <c r="AY367" i="31"/>
  <c r="AY366" i="31"/>
  <c r="AY365" i="31"/>
  <c r="AY364" i="31"/>
  <c r="AY362" i="31"/>
  <c r="AY358" i="31"/>
  <c r="AY357" i="31"/>
  <c r="AY356" i="31"/>
  <c r="AY361" i="31"/>
  <c r="AY360" i="31"/>
  <c r="AY363" i="31"/>
  <c r="AY359" i="31"/>
  <c r="AY355" i="31"/>
  <c r="AY354" i="31"/>
  <c r="AY352" i="31"/>
  <c r="AY351" i="31"/>
  <c r="AY346" i="31"/>
  <c r="AY338" i="31"/>
  <c r="AY336" i="31"/>
  <c r="AY334" i="31"/>
  <c r="AY332" i="31"/>
  <c r="AY330" i="31"/>
  <c r="AY349" i="31"/>
  <c r="AY347" i="31"/>
  <c r="AY340" i="31"/>
  <c r="AY327" i="31"/>
  <c r="AY326" i="31"/>
  <c r="AY325" i="31"/>
  <c r="AY324" i="31"/>
  <c r="AY323" i="31"/>
  <c r="AY345" i="31"/>
  <c r="AY344" i="31"/>
  <c r="AY343" i="31"/>
  <c r="AY339" i="31"/>
  <c r="AY337" i="31"/>
  <c r="AY335" i="31"/>
  <c r="AY333" i="31"/>
  <c r="AY331" i="31"/>
  <c r="AY353" i="31"/>
  <c r="AY341" i="31"/>
  <c r="AY342" i="31"/>
  <c r="AY328" i="31"/>
  <c r="AY350" i="31"/>
  <c r="AY329" i="31"/>
  <c r="AY322" i="31"/>
  <c r="AY321" i="31"/>
  <c r="AY320" i="31"/>
  <c r="AY319" i="31"/>
  <c r="AY318" i="31"/>
  <c r="AY317" i="31"/>
  <c r="AY348" i="31"/>
  <c r="AY311" i="31"/>
  <c r="AY307" i="31"/>
  <c r="AY316" i="31"/>
  <c r="AY303" i="31"/>
  <c r="AY302" i="31"/>
  <c r="AY301" i="31"/>
  <c r="AY300" i="31"/>
  <c r="AY299" i="31"/>
  <c r="AY298" i="31"/>
  <c r="AY297" i="31"/>
  <c r="AY296" i="31"/>
  <c r="AY295" i="31"/>
  <c r="AY315" i="31"/>
  <c r="AY314" i="31"/>
  <c r="AY310" i="31"/>
  <c r="AY306" i="31"/>
  <c r="AY313" i="31"/>
  <c r="AY309" i="31"/>
  <c r="AY305" i="31"/>
  <c r="AY312" i="31"/>
  <c r="AY308" i="31"/>
  <c r="AY304" i="31"/>
  <c r="AY293" i="31"/>
  <c r="AY289" i="31"/>
  <c r="AY288" i="31"/>
  <c r="AY287" i="31"/>
  <c r="AY286" i="31"/>
  <c r="AY285" i="31"/>
  <c r="AY284" i="31"/>
  <c r="AY283" i="31"/>
  <c r="AY282" i="31"/>
  <c r="AY281" i="31"/>
  <c r="AY280" i="31"/>
  <c r="AY279" i="31"/>
  <c r="AY278" i="31"/>
  <c r="AY294" i="31"/>
  <c r="AY290" i="31"/>
  <c r="AY291" i="31"/>
  <c r="AY292" i="31"/>
  <c r="AY275" i="31"/>
  <c r="AY273" i="31"/>
  <c r="AY271" i="31"/>
  <c r="AY269" i="31"/>
  <c r="AY267" i="31"/>
  <c r="AY265" i="31"/>
  <c r="AY277" i="31"/>
  <c r="AY276" i="31"/>
  <c r="AY274" i="31"/>
  <c r="AY272" i="31"/>
  <c r="AY270" i="31"/>
  <c r="AY268" i="31"/>
  <c r="AY266" i="31"/>
  <c r="AY264" i="31"/>
  <c r="AY263" i="31"/>
  <c r="AY262" i="31"/>
  <c r="AY261" i="31"/>
  <c r="AY260" i="31"/>
  <c r="AY259" i="31"/>
  <c r="AY258" i="31"/>
  <c r="AY257" i="31"/>
  <c r="AY256" i="31"/>
  <c r="AY255" i="31"/>
  <c r="AY254" i="31"/>
  <c r="AY253" i="31"/>
  <c r="AY252" i="31"/>
  <c r="AY251" i="31"/>
  <c r="AY250" i="31"/>
  <c r="AY249" i="31"/>
  <c r="AY248" i="31"/>
  <c r="AY247" i="31"/>
  <c r="AY246" i="31"/>
  <c r="AY245" i="31"/>
  <c r="AY244" i="31"/>
  <c r="AY243" i="31"/>
  <c r="AY242" i="31"/>
  <c r="AY241" i="31"/>
  <c r="AY240" i="31"/>
  <c r="AY239" i="31"/>
  <c r="AY238" i="31"/>
  <c r="AY237" i="31"/>
  <c r="AY236" i="31"/>
  <c r="AY235" i="31"/>
  <c r="AY234" i="31"/>
  <c r="AY233" i="31"/>
  <c r="AY224" i="31"/>
  <c r="AY222" i="31"/>
  <c r="AY220" i="31"/>
  <c r="AY218" i="31"/>
  <c r="AY232" i="31"/>
  <c r="AY230" i="31"/>
  <c r="AY216" i="31"/>
  <c r="AY212" i="31"/>
  <c r="AY208" i="31"/>
  <c r="AY215" i="31"/>
  <c r="AY211" i="31"/>
  <c r="AY207" i="31"/>
  <c r="AY227" i="31"/>
  <c r="AY226" i="31"/>
  <c r="AY225" i="31"/>
  <c r="AY223" i="31"/>
  <c r="AY221" i="31"/>
  <c r="AY219" i="31"/>
  <c r="AY231" i="31"/>
  <c r="AY229" i="31"/>
  <c r="AY214" i="31"/>
  <c r="AY210" i="31"/>
  <c r="AY228" i="31"/>
  <c r="AY199" i="31"/>
  <c r="AY198" i="31"/>
  <c r="AY203" i="31"/>
  <c r="AY200" i="31"/>
  <c r="AY213" i="31"/>
  <c r="AY204" i="31"/>
  <c r="AY197" i="31"/>
  <c r="AY196" i="31"/>
  <c r="AY194" i="31"/>
  <c r="AY217" i="31"/>
  <c r="AY205" i="31"/>
  <c r="AY201" i="31"/>
  <c r="AY202" i="31"/>
  <c r="AY191" i="31"/>
  <c r="AY187" i="31"/>
  <c r="AY183" i="31"/>
  <c r="AY179" i="31"/>
  <c r="AY175" i="31"/>
  <c r="AY171" i="31"/>
  <c r="AY155" i="31"/>
  <c r="AY151" i="31"/>
  <c r="AY146" i="31"/>
  <c r="AY192" i="31"/>
  <c r="AY188" i="31"/>
  <c r="AY184" i="31"/>
  <c r="AY180" i="31"/>
  <c r="AY176" i="31"/>
  <c r="AY172" i="31"/>
  <c r="AY156" i="31"/>
  <c r="AY152" i="31"/>
  <c r="AY209" i="31"/>
  <c r="AY168" i="31"/>
  <c r="AY166" i="31"/>
  <c r="AY165" i="31"/>
  <c r="AY164" i="31"/>
  <c r="AY163" i="31"/>
  <c r="AY162" i="31"/>
  <c r="AY161" i="31"/>
  <c r="AY160" i="31"/>
  <c r="AY159" i="31"/>
  <c r="AY150" i="31"/>
  <c r="AY148" i="31"/>
  <c r="AY145" i="31"/>
  <c r="AY143" i="31"/>
  <c r="AY142" i="31"/>
  <c r="AY141" i="31"/>
  <c r="AY140" i="31"/>
  <c r="AY139" i="31"/>
  <c r="AY138" i="31"/>
  <c r="AY137" i="31"/>
  <c r="AY136" i="31"/>
  <c r="AY135" i="31"/>
  <c r="AY134" i="31"/>
  <c r="AY133" i="31"/>
  <c r="AY132" i="31"/>
  <c r="AY131" i="31"/>
  <c r="AY130" i="31"/>
  <c r="AY129" i="31"/>
  <c r="AY128" i="31"/>
  <c r="AY127" i="31"/>
  <c r="AY126" i="31"/>
  <c r="AY125" i="31"/>
  <c r="AY124" i="31"/>
  <c r="AY123" i="31"/>
  <c r="AY122" i="31"/>
  <c r="AY121" i="31"/>
  <c r="AY120" i="31"/>
  <c r="AY119" i="31"/>
  <c r="AY118" i="31"/>
  <c r="AY117" i="31"/>
  <c r="AY116" i="31"/>
  <c r="AY115" i="31"/>
  <c r="AY114" i="31"/>
  <c r="AY113" i="31"/>
  <c r="AY112" i="31"/>
  <c r="AY111" i="31"/>
  <c r="AY110" i="31"/>
  <c r="AY109" i="31"/>
  <c r="AY108" i="31"/>
  <c r="AY107" i="31"/>
  <c r="AY195" i="31"/>
  <c r="AY189" i="31"/>
  <c r="AY185" i="31"/>
  <c r="AY181" i="31"/>
  <c r="AY177" i="31"/>
  <c r="AY173" i="31"/>
  <c r="AY157" i="31"/>
  <c r="AY153" i="31"/>
  <c r="AY206" i="31"/>
  <c r="AY193" i="31"/>
  <c r="AY144" i="31"/>
  <c r="AY190" i="31"/>
  <c r="AY186" i="31"/>
  <c r="AY182" i="31"/>
  <c r="AY178" i="31"/>
  <c r="AY174" i="31"/>
  <c r="AY170" i="31"/>
  <c r="AY158" i="31"/>
  <c r="AY154" i="31"/>
  <c r="AY149" i="31"/>
  <c r="AY147" i="31"/>
  <c r="AY106" i="31"/>
  <c r="AY105" i="31"/>
  <c r="AY104" i="31"/>
  <c r="AY103" i="31"/>
  <c r="AY102" i="31"/>
  <c r="AY101" i="31"/>
  <c r="AY100" i="31"/>
  <c r="AY99" i="31"/>
  <c r="AY98" i="31"/>
  <c r="AY97" i="31"/>
  <c r="AY96" i="31"/>
  <c r="AY95" i="31"/>
  <c r="AY94" i="31"/>
  <c r="AY93" i="31"/>
  <c r="AY92" i="31"/>
  <c r="AY91" i="31"/>
  <c r="AY90" i="31"/>
  <c r="AY89" i="31"/>
  <c r="AY88" i="31"/>
  <c r="AY87" i="31"/>
  <c r="AY86" i="31"/>
  <c r="AY85" i="31"/>
  <c r="AY84" i="31"/>
  <c r="AY167" i="31"/>
  <c r="AY169" i="31"/>
  <c r="AY82" i="31"/>
  <c r="AY50" i="31"/>
  <c r="AY48" i="31"/>
  <c r="AY80" i="31"/>
  <c r="AY79" i="31"/>
  <c r="AY77" i="31"/>
  <c r="AY67" i="31"/>
  <c r="AY81" i="31"/>
  <c r="AY46" i="31"/>
  <c r="AY44" i="31"/>
  <c r="AY42" i="31"/>
  <c r="AY40" i="31"/>
  <c r="AY78" i="31"/>
  <c r="AY74" i="31"/>
  <c r="AY73" i="31"/>
  <c r="AY71" i="31"/>
  <c r="AY66" i="31"/>
  <c r="AY63" i="31"/>
  <c r="AY62" i="31"/>
  <c r="AY61" i="31"/>
  <c r="AY60" i="31"/>
  <c r="AY59" i="31"/>
  <c r="AY58" i="31"/>
  <c r="AY57" i="31"/>
  <c r="AY56" i="31"/>
  <c r="AY55" i="31"/>
  <c r="AY54" i="31"/>
  <c r="AY53" i="31"/>
  <c r="AY52" i="31"/>
  <c r="AY51" i="31"/>
  <c r="AY49" i="31"/>
  <c r="AY47" i="31"/>
  <c r="AY75" i="31"/>
  <c r="AY69" i="31"/>
  <c r="AY65" i="31"/>
  <c r="AY83" i="31"/>
  <c r="AY45" i="31"/>
  <c r="AY43" i="31"/>
  <c r="AY41" i="31"/>
  <c r="AY76" i="31"/>
  <c r="AY72" i="31"/>
  <c r="AY70" i="31"/>
  <c r="AY68" i="31"/>
  <c r="AY64" i="31"/>
  <c r="AY39" i="31"/>
  <c r="AY30" i="31"/>
  <c r="AY29" i="31"/>
  <c r="AY27" i="31"/>
  <c r="AY25" i="31"/>
  <c r="AY24" i="31"/>
  <c r="AY23" i="31"/>
  <c r="AY18" i="31"/>
  <c r="AY14" i="31"/>
  <c r="AY37" i="31"/>
  <c r="AY35" i="31"/>
  <c r="AY6" i="31"/>
  <c r="AY5" i="31"/>
  <c r="AY4" i="31"/>
  <c r="AY3" i="31"/>
  <c r="AY2" i="31"/>
  <c r="AY31" i="31"/>
  <c r="AY22" i="31"/>
  <c r="AY38" i="31"/>
  <c r="AY34" i="31"/>
  <c r="AY26" i="31"/>
  <c r="AY17" i="31"/>
  <c r="AY13" i="31"/>
  <c r="AY12" i="31"/>
  <c r="AY11" i="31"/>
  <c r="AY10" i="31"/>
  <c r="AY9" i="31"/>
  <c r="AY8" i="31"/>
  <c r="AY28" i="31"/>
  <c r="AY16" i="31"/>
  <c r="AY15" i="31"/>
  <c r="AY33" i="31"/>
  <c r="AY21" i="31"/>
  <c r="AY20" i="31"/>
  <c r="AY19" i="31"/>
  <c r="AY7" i="31"/>
  <c r="AY36" i="31"/>
  <c r="AY32" i="31"/>
  <c r="BS382" i="31"/>
  <c r="BS381" i="31"/>
  <c r="BS380" i="31"/>
  <c r="BS379" i="31"/>
  <c r="BS378" i="31"/>
  <c r="BS377" i="31"/>
  <c r="BS376" i="31"/>
  <c r="BS375" i="31"/>
  <c r="BS374" i="31"/>
  <c r="BS373" i="31"/>
  <c r="BS372" i="31"/>
  <c r="BS371" i="31"/>
  <c r="BS370" i="31"/>
  <c r="BS369" i="31"/>
  <c r="BS368" i="31"/>
  <c r="BS367" i="31"/>
  <c r="BS366" i="31"/>
  <c r="BS365" i="31"/>
  <c r="BS364" i="31"/>
  <c r="BS362" i="31"/>
  <c r="BS358" i="31"/>
  <c r="BS363" i="31"/>
  <c r="BS361" i="31"/>
  <c r="BS360" i="31"/>
  <c r="BS357" i="31"/>
  <c r="BS354" i="31"/>
  <c r="BS349" i="31"/>
  <c r="BS348" i="31"/>
  <c r="BS347" i="31"/>
  <c r="BS346" i="31"/>
  <c r="BS345" i="31"/>
  <c r="BS344" i="31"/>
  <c r="BS355" i="31"/>
  <c r="BS353" i="31"/>
  <c r="BS352" i="31"/>
  <c r="BS359" i="31"/>
  <c r="BS356" i="31"/>
  <c r="BS350" i="31"/>
  <c r="BS341" i="31"/>
  <c r="BS351" i="31"/>
  <c r="BS338" i="31"/>
  <c r="BS336" i="31"/>
  <c r="BS334" i="31"/>
  <c r="BS332" i="31"/>
  <c r="BS330" i="31"/>
  <c r="BS343" i="31"/>
  <c r="BS342" i="31"/>
  <c r="BS339" i="31"/>
  <c r="BS328" i="31"/>
  <c r="BS323" i="31"/>
  <c r="BS333" i="31"/>
  <c r="BS327" i="31"/>
  <c r="BS321" i="31"/>
  <c r="BS320" i="31"/>
  <c r="BS319" i="31"/>
  <c r="BS318" i="31"/>
  <c r="BS317" i="31"/>
  <c r="BS316" i="31"/>
  <c r="BS315" i="31"/>
  <c r="BS322" i="31"/>
  <c r="BS337" i="31"/>
  <c r="BS331" i="31"/>
  <c r="BS325" i="31"/>
  <c r="BS329" i="31"/>
  <c r="BS326" i="31"/>
  <c r="BS314" i="31"/>
  <c r="BS310" i="31"/>
  <c r="BS306" i="31"/>
  <c r="BS324" i="31"/>
  <c r="BS313" i="31"/>
  <c r="BS309" i="31"/>
  <c r="BS305" i="31"/>
  <c r="BS340" i="31"/>
  <c r="BS335" i="31"/>
  <c r="BS312" i="31"/>
  <c r="BS308" i="31"/>
  <c r="BS304" i="31"/>
  <c r="BS302" i="31"/>
  <c r="BS301" i="31"/>
  <c r="BS300" i="31"/>
  <c r="BS299" i="31"/>
  <c r="BS298" i="31"/>
  <c r="BS297" i="31"/>
  <c r="BS296" i="31"/>
  <c r="BS295" i="31"/>
  <c r="BS294" i="31"/>
  <c r="BS293" i="31"/>
  <c r="BS292" i="31"/>
  <c r="BS291" i="31"/>
  <c r="BS290" i="31"/>
  <c r="BS289" i="31"/>
  <c r="BS288" i="31"/>
  <c r="BS311" i="31"/>
  <c r="BS307" i="31"/>
  <c r="BS303" i="31"/>
  <c r="BS287" i="31"/>
  <c r="BS286" i="31"/>
  <c r="BS285" i="31"/>
  <c r="BS284" i="31"/>
  <c r="BS283" i="31"/>
  <c r="BS282" i="31"/>
  <c r="BS281" i="31"/>
  <c r="BS280" i="31"/>
  <c r="BS279" i="31"/>
  <c r="BS278" i="31"/>
  <c r="BS263" i="31"/>
  <c r="BS262" i="31"/>
  <c r="BS261" i="31"/>
  <c r="BS260" i="31"/>
  <c r="BS259" i="31"/>
  <c r="BS258" i="31"/>
  <c r="BS257" i="31"/>
  <c r="BS256" i="31"/>
  <c r="BS255" i="31"/>
  <c r="BS254" i="31"/>
  <c r="BS253" i="31"/>
  <c r="BS252" i="31"/>
  <c r="BS251" i="31"/>
  <c r="BS250" i="31"/>
  <c r="BS249" i="31"/>
  <c r="BS248" i="31"/>
  <c r="BS275" i="31"/>
  <c r="BS273" i="31"/>
  <c r="BS271" i="31"/>
  <c r="BS269" i="31"/>
  <c r="BS267" i="31"/>
  <c r="BS265" i="31"/>
  <c r="BS277" i="31"/>
  <c r="BS276" i="31"/>
  <c r="BS274" i="31"/>
  <c r="BS272" i="31"/>
  <c r="BS270" i="31"/>
  <c r="BS268" i="31"/>
  <c r="BS246" i="31"/>
  <c r="BS245" i="31"/>
  <c r="BS244" i="31"/>
  <c r="BS266" i="31"/>
  <c r="BS247" i="31"/>
  <c r="BS243" i="31"/>
  <c r="BS242" i="31"/>
  <c r="BS241" i="31"/>
  <c r="BS240" i="31"/>
  <c r="BS239" i="31"/>
  <c r="BS238" i="31"/>
  <c r="BS237" i="31"/>
  <c r="BS236" i="31"/>
  <c r="BS235" i="31"/>
  <c r="BS234" i="31"/>
  <c r="BS233" i="31"/>
  <c r="BS232" i="31"/>
  <c r="BS231" i="31"/>
  <c r="BS230" i="31"/>
  <c r="BS229" i="31"/>
  <c r="BS264" i="31"/>
  <c r="BS224" i="31"/>
  <c r="BS222" i="31"/>
  <c r="BS220" i="31"/>
  <c r="BS218" i="31"/>
  <c r="BS215" i="31"/>
  <c r="BS211" i="31"/>
  <c r="BS207" i="31"/>
  <c r="BS227" i="31"/>
  <c r="BS226" i="31"/>
  <c r="BS214" i="31"/>
  <c r="BS210" i="31"/>
  <c r="BS206" i="31"/>
  <c r="BS205" i="31"/>
  <c r="BS204" i="31"/>
  <c r="BS203" i="31"/>
  <c r="BS202" i="31"/>
  <c r="BS201" i="31"/>
  <c r="BS200" i="31"/>
  <c r="BS199" i="31"/>
  <c r="BS198" i="31"/>
  <c r="BS197" i="31"/>
  <c r="BS196" i="31"/>
  <c r="BS195" i="31"/>
  <c r="BS194" i="31"/>
  <c r="BS193" i="31"/>
  <c r="BS192" i="31"/>
  <c r="BS225" i="31"/>
  <c r="BS223" i="31"/>
  <c r="BS221" i="31"/>
  <c r="BS219" i="31"/>
  <c r="BS217" i="31"/>
  <c r="BS213" i="31"/>
  <c r="BS209" i="31"/>
  <c r="BS216" i="31"/>
  <c r="BS208" i="31"/>
  <c r="BS191" i="31"/>
  <c r="BS190" i="31"/>
  <c r="BS189" i="31"/>
  <c r="BS188" i="31"/>
  <c r="BS187" i="31"/>
  <c r="BS186" i="31"/>
  <c r="BS185" i="31"/>
  <c r="BS184" i="31"/>
  <c r="BS183" i="31"/>
  <c r="BS182" i="31"/>
  <c r="BS181" i="31"/>
  <c r="BS180" i="31"/>
  <c r="BS179" i="31"/>
  <c r="BS178" i="31"/>
  <c r="BS177" i="31"/>
  <c r="BS176" i="31"/>
  <c r="BS175" i="31"/>
  <c r="BS174" i="31"/>
  <c r="BS173" i="31"/>
  <c r="BS172" i="31"/>
  <c r="BS171" i="31"/>
  <c r="BS170" i="31"/>
  <c r="BS169" i="31"/>
  <c r="BS168" i="31"/>
  <c r="BS167" i="31"/>
  <c r="BS166" i="31"/>
  <c r="BS165" i="31"/>
  <c r="BS164" i="31"/>
  <c r="BS163" i="31"/>
  <c r="BS162" i="31"/>
  <c r="BS161" i="31"/>
  <c r="BS160" i="31"/>
  <c r="BS159" i="31"/>
  <c r="BS212" i="31"/>
  <c r="BS228" i="31"/>
  <c r="BS157" i="31"/>
  <c r="BS153" i="31"/>
  <c r="BS149" i="31"/>
  <c r="BS147" i="31"/>
  <c r="BS145" i="31"/>
  <c r="BS158" i="31"/>
  <c r="BS154" i="31"/>
  <c r="BS144" i="31"/>
  <c r="BS155" i="31"/>
  <c r="BS151" i="31"/>
  <c r="BS150" i="31"/>
  <c r="BS148" i="31"/>
  <c r="BS156" i="31"/>
  <c r="BS152" i="31"/>
  <c r="BS141" i="31"/>
  <c r="BS137" i="31"/>
  <c r="BS133" i="31"/>
  <c r="BS129" i="31"/>
  <c r="BS125" i="31"/>
  <c r="BS114" i="31"/>
  <c r="BS113" i="31"/>
  <c r="BS111" i="31"/>
  <c r="BS109" i="31"/>
  <c r="BS107" i="31"/>
  <c r="BS142" i="31"/>
  <c r="BS138" i="31"/>
  <c r="BS134" i="31"/>
  <c r="BS130" i="31"/>
  <c r="BS126" i="31"/>
  <c r="BS122" i="31"/>
  <c r="BS120" i="31"/>
  <c r="BS118" i="31"/>
  <c r="BS146" i="31"/>
  <c r="BS143" i="31"/>
  <c r="BS139" i="31"/>
  <c r="BS135" i="31"/>
  <c r="BS131" i="31"/>
  <c r="BS127" i="31"/>
  <c r="BS123" i="31"/>
  <c r="BS112" i="31"/>
  <c r="BS110" i="31"/>
  <c r="BS108" i="31"/>
  <c r="BS105" i="31"/>
  <c r="BS104" i="31"/>
  <c r="BS103" i="31"/>
  <c r="BS102" i="31"/>
  <c r="BS101" i="31"/>
  <c r="BS100" i="31"/>
  <c r="BS99" i="31"/>
  <c r="BS98" i="31"/>
  <c r="BS97" i="31"/>
  <c r="BS96" i="31"/>
  <c r="BS95" i="31"/>
  <c r="BS94" i="31"/>
  <c r="BS93" i="31"/>
  <c r="BS92" i="31"/>
  <c r="BS91" i="31"/>
  <c r="BS90" i="31"/>
  <c r="BS89" i="31"/>
  <c r="BS88" i="31"/>
  <c r="BS87" i="31"/>
  <c r="BS86" i="31"/>
  <c r="BS85" i="31"/>
  <c r="BS84" i="31"/>
  <c r="BS83" i="31"/>
  <c r="BS82" i="31"/>
  <c r="BS81" i="31"/>
  <c r="BS80" i="31"/>
  <c r="BS79" i="31"/>
  <c r="BS78" i="31"/>
  <c r="BS77" i="31"/>
  <c r="BS76" i="31"/>
  <c r="BS75" i="31"/>
  <c r="BS74" i="31"/>
  <c r="BS73" i="31"/>
  <c r="BS140" i="31"/>
  <c r="BS136" i="31"/>
  <c r="BS132" i="31"/>
  <c r="BS128" i="31"/>
  <c r="BS124" i="31"/>
  <c r="BS117" i="31"/>
  <c r="BS116" i="31"/>
  <c r="BS115" i="31"/>
  <c r="BS121" i="31"/>
  <c r="BS119" i="31"/>
  <c r="BS106" i="31"/>
  <c r="BS72" i="31"/>
  <c r="BS70" i="31"/>
  <c r="BS63" i="31"/>
  <c r="BS62" i="31"/>
  <c r="BS61" i="31"/>
  <c r="BS60" i="31"/>
  <c r="BS59" i="31"/>
  <c r="BS58" i="31"/>
  <c r="BS57" i="31"/>
  <c r="BS56" i="31"/>
  <c r="BS55" i="31"/>
  <c r="BS54" i="31"/>
  <c r="BS53" i="31"/>
  <c r="BS52" i="31"/>
  <c r="BS51" i="31"/>
  <c r="BS49" i="31"/>
  <c r="BS47" i="31"/>
  <c r="BS66" i="31"/>
  <c r="BS45" i="31"/>
  <c r="BS43" i="31"/>
  <c r="BS41" i="31"/>
  <c r="BS65" i="31"/>
  <c r="BS39" i="31"/>
  <c r="BS71" i="31"/>
  <c r="BS69" i="31"/>
  <c r="BS50" i="31"/>
  <c r="BS48" i="31"/>
  <c r="BS68" i="31"/>
  <c r="BS64" i="31"/>
  <c r="BS46" i="31"/>
  <c r="BS44" i="31"/>
  <c r="BS42" i="31"/>
  <c r="BS40" i="31"/>
  <c r="BS67" i="31"/>
  <c r="BS31" i="31"/>
  <c r="BS16" i="31"/>
  <c r="BS15" i="31"/>
  <c r="BS38" i="31"/>
  <c r="BS36" i="31"/>
  <c r="BS34" i="31"/>
  <c r="BS26" i="31"/>
  <c r="BS21" i="31"/>
  <c r="BS20" i="31"/>
  <c r="BS19" i="31"/>
  <c r="BS7" i="31"/>
  <c r="BS33" i="31"/>
  <c r="BS30" i="31"/>
  <c r="BS28" i="31"/>
  <c r="BS24" i="31"/>
  <c r="BS23" i="31"/>
  <c r="BS18" i="31"/>
  <c r="BS14" i="31"/>
  <c r="BS32" i="31"/>
  <c r="BS29" i="31"/>
  <c r="BS6" i="31"/>
  <c r="BS5" i="31"/>
  <c r="BS4" i="31"/>
  <c r="BS3" i="31"/>
  <c r="BS2" i="31"/>
  <c r="BS27" i="31"/>
  <c r="BS25" i="31"/>
  <c r="BS22" i="31"/>
  <c r="BS37" i="31"/>
  <c r="BS35" i="31"/>
  <c r="BS17" i="31"/>
  <c r="BS13" i="31"/>
  <c r="BS12" i="31"/>
  <c r="BS11" i="31"/>
  <c r="BS10" i="31"/>
  <c r="BS9" i="31"/>
  <c r="BS8" i="31"/>
  <c r="AM382" i="31"/>
  <c r="AM381" i="31"/>
  <c r="AM380" i="31"/>
  <c r="AM379" i="31"/>
  <c r="AM378" i="31"/>
  <c r="AM377" i="31"/>
  <c r="AM376" i="31"/>
  <c r="AM375" i="31"/>
  <c r="AM374" i="31"/>
  <c r="AM373" i="31"/>
  <c r="AM372" i="31"/>
  <c r="AM371" i="31"/>
  <c r="AM370" i="31"/>
  <c r="AM369" i="31"/>
  <c r="AM368" i="31"/>
  <c r="AM367" i="31"/>
  <c r="AM366" i="31"/>
  <c r="AM365" i="31"/>
  <c r="AM364" i="31"/>
  <c r="AM360" i="31"/>
  <c r="AM363" i="31"/>
  <c r="AM359" i="31"/>
  <c r="AM362" i="31"/>
  <c r="AM351" i="31"/>
  <c r="AM356" i="31"/>
  <c r="AM355" i="31"/>
  <c r="AM350" i="31"/>
  <c r="AM349" i="31"/>
  <c r="AM348" i="31"/>
  <c r="AM347" i="31"/>
  <c r="AM346" i="31"/>
  <c r="AM345" i="31"/>
  <c r="AM357" i="31"/>
  <c r="AM354" i="31"/>
  <c r="AM353" i="31"/>
  <c r="AM361" i="31"/>
  <c r="AM358" i="31"/>
  <c r="AM328" i="31"/>
  <c r="AM340" i="31"/>
  <c r="AM338" i="31"/>
  <c r="AM336" i="31"/>
  <c r="AM334" i="31"/>
  <c r="AM332" i="31"/>
  <c r="AM330" i="31"/>
  <c r="AM344" i="31"/>
  <c r="AM343" i="31"/>
  <c r="AM325" i="31"/>
  <c r="AM352" i="31"/>
  <c r="AM339" i="31"/>
  <c r="AM322" i="31"/>
  <c r="AM321" i="31"/>
  <c r="AM320" i="31"/>
  <c r="AM319" i="31"/>
  <c r="AM318" i="31"/>
  <c r="AM317" i="31"/>
  <c r="AM316" i="31"/>
  <c r="AM333" i="31"/>
  <c r="AM329" i="31"/>
  <c r="AM324" i="31"/>
  <c r="AM341" i="31"/>
  <c r="AM342" i="31"/>
  <c r="AM337" i="31"/>
  <c r="AM327" i="31"/>
  <c r="AM323" i="31"/>
  <c r="AM331" i="31"/>
  <c r="AM335" i="31"/>
  <c r="AM312" i="31"/>
  <c r="AM308" i="31"/>
  <c r="AM304" i="31"/>
  <c r="AM311" i="31"/>
  <c r="AM307" i="31"/>
  <c r="AM326" i="31"/>
  <c r="AM315" i="31"/>
  <c r="AM314" i="31"/>
  <c r="AM310" i="31"/>
  <c r="AM306" i="31"/>
  <c r="AM303" i="31"/>
  <c r="AM302" i="31"/>
  <c r="AM301" i="31"/>
  <c r="AM300" i="31"/>
  <c r="AM299" i="31"/>
  <c r="AM298" i="31"/>
  <c r="AM297" i="31"/>
  <c r="AM296" i="31"/>
  <c r="AM295" i="31"/>
  <c r="AM294" i="31"/>
  <c r="AM293" i="31"/>
  <c r="AM292" i="31"/>
  <c r="AM291" i="31"/>
  <c r="AM290" i="31"/>
  <c r="AM289" i="31"/>
  <c r="AM313" i="31"/>
  <c r="AM309" i="31"/>
  <c r="AM305" i="31"/>
  <c r="AM288" i="31"/>
  <c r="AM287" i="31"/>
  <c r="AM286" i="31"/>
  <c r="AM285" i="31"/>
  <c r="AM284" i="31"/>
  <c r="AM283" i="31"/>
  <c r="AM282" i="31"/>
  <c r="AM281" i="31"/>
  <c r="AM280" i="31"/>
  <c r="AM279" i="31"/>
  <c r="AM278" i="31"/>
  <c r="AM264" i="31"/>
  <c r="AM263" i="31"/>
  <c r="AM262" i="31"/>
  <c r="AM261" i="31"/>
  <c r="AM260" i="31"/>
  <c r="AM259" i="31"/>
  <c r="AM258" i="31"/>
  <c r="AM257" i="31"/>
  <c r="AM256" i="31"/>
  <c r="AM255" i="31"/>
  <c r="AM254" i="31"/>
  <c r="AM253" i="31"/>
  <c r="AM252" i="31"/>
  <c r="AM251" i="31"/>
  <c r="AM250" i="31"/>
  <c r="AM249" i="31"/>
  <c r="AM277" i="31"/>
  <c r="AM275" i="31"/>
  <c r="AM273" i="31"/>
  <c r="AM271" i="31"/>
  <c r="AM269" i="31"/>
  <c r="AM267" i="31"/>
  <c r="AM265" i="31"/>
  <c r="AM276" i="31"/>
  <c r="AM274" i="31"/>
  <c r="AM272" i="31"/>
  <c r="AM270" i="31"/>
  <c r="AM268" i="31"/>
  <c r="AM248" i="31"/>
  <c r="AM244" i="31"/>
  <c r="AM247" i="31"/>
  <c r="AM266" i="31"/>
  <c r="AM246" i="31"/>
  <c r="AM245" i="31"/>
  <c r="AM243" i="31"/>
  <c r="AM242" i="31"/>
  <c r="AM241" i="31"/>
  <c r="AM240" i="31"/>
  <c r="AM239" i="31"/>
  <c r="AM238" i="31"/>
  <c r="AM237" i="31"/>
  <c r="AM236" i="31"/>
  <c r="AM235" i="31"/>
  <c r="AM234" i="31"/>
  <c r="AM233" i="31"/>
  <c r="AM232" i="31"/>
  <c r="AM231" i="31"/>
  <c r="AM230" i="31"/>
  <c r="AM229" i="31"/>
  <c r="AM224" i="31"/>
  <c r="AM222" i="31"/>
  <c r="AM220" i="31"/>
  <c r="AM218" i="31"/>
  <c r="AM217" i="31"/>
  <c r="AM213" i="31"/>
  <c r="AM209" i="31"/>
  <c r="AM227" i="31"/>
  <c r="AM228" i="31"/>
  <c r="AM226" i="31"/>
  <c r="AM216" i="31"/>
  <c r="AM212" i="31"/>
  <c r="AM208" i="31"/>
  <c r="AM206" i="31"/>
  <c r="AM205" i="31"/>
  <c r="AM204" i="31"/>
  <c r="AM203" i="31"/>
  <c r="AM202" i="31"/>
  <c r="AM201" i="31"/>
  <c r="AM200" i="31"/>
  <c r="AM199" i="31"/>
  <c r="AM198" i="31"/>
  <c r="AM197" i="31"/>
  <c r="AM196" i="31"/>
  <c r="AM195" i="31"/>
  <c r="AM194" i="31"/>
  <c r="AM193" i="31"/>
  <c r="AM225" i="31"/>
  <c r="AM223" i="31"/>
  <c r="AM221" i="31"/>
  <c r="AM219" i="31"/>
  <c r="AM215" i="31"/>
  <c r="AM211" i="31"/>
  <c r="AM207" i="31"/>
  <c r="AM210" i="31"/>
  <c r="AM192" i="31"/>
  <c r="AM191" i="31"/>
  <c r="AM190" i="31"/>
  <c r="AM189" i="31"/>
  <c r="AM188" i="31"/>
  <c r="AM187" i="31"/>
  <c r="AM186" i="31"/>
  <c r="AM185" i="31"/>
  <c r="AM184" i="31"/>
  <c r="AM183" i="31"/>
  <c r="AM182" i="31"/>
  <c r="AM181" i="31"/>
  <c r="AM180" i="31"/>
  <c r="AM179" i="31"/>
  <c r="AM178" i="31"/>
  <c r="AM177" i="31"/>
  <c r="AM176" i="31"/>
  <c r="AM175" i="31"/>
  <c r="AM174" i="31"/>
  <c r="AM173" i="31"/>
  <c r="AM172" i="31"/>
  <c r="AM171" i="31"/>
  <c r="AM170" i="31"/>
  <c r="AM169" i="31"/>
  <c r="AM168" i="31"/>
  <c r="AM167" i="31"/>
  <c r="AM166" i="31"/>
  <c r="AM165" i="31"/>
  <c r="AM164" i="31"/>
  <c r="AM163" i="31"/>
  <c r="AM162" i="31"/>
  <c r="AM161" i="31"/>
  <c r="AM160" i="31"/>
  <c r="AM159" i="31"/>
  <c r="AM214" i="31"/>
  <c r="AM155" i="31"/>
  <c r="AM151" i="31"/>
  <c r="AM149" i="31"/>
  <c r="AM147" i="31"/>
  <c r="AM156" i="31"/>
  <c r="AM152" i="31"/>
  <c r="AM146" i="31"/>
  <c r="AM157" i="31"/>
  <c r="AM153" i="31"/>
  <c r="AM150" i="31"/>
  <c r="AM148" i="31"/>
  <c r="AM145" i="31"/>
  <c r="AM158" i="31"/>
  <c r="AM154" i="31"/>
  <c r="AM143" i="31"/>
  <c r="AM139" i="31"/>
  <c r="AM135" i="31"/>
  <c r="AM131" i="31"/>
  <c r="AM127" i="31"/>
  <c r="AM123" i="31"/>
  <c r="AM113" i="31"/>
  <c r="AM111" i="31"/>
  <c r="AM109" i="31"/>
  <c r="AM107" i="31"/>
  <c r="AM144" i="31"/>
  <c r="AM140" i="31"/>
  <c r="AM136" i="31"/>
  <c r="AM132" i="31"/>
  <c r="AM128" i="31"/>
  <c r="AM124" i="31"/>
  <c r="AM122" i="31"/>
  <c r="AM120" i="31"/>
  <c r="AM141" i="31"/>
  <c r="AM137" i="31"/>
  <c r="AM133" i="31"/>
  <c r="AM129" i="31"/>
  <c r="AM125" i="31"/>
  <c r="AM114" i="31"/>
  <c r="AM112" i="31"/>
  <c r="AM110" i="31"/>
  <c r="AM108" i="31"/>
  <c r="AM106" i="31"/>
  <c r="AM105" i="31"/>
  <c r="AM104" i="31"/>
  <c r="AM103" i="31"/>
  <c r="AM102" i="31"/>
  <c r="AM101" i="31"/>
  <c r="AM100" i="31"/>
  <c r="AM99" i="31"/>
  <c r="AM98" i="31"/>
  <c r="AM97" i="31"/>
  <c r="AM96" i="31"/>
  <c r="AM95" i="31"/>
  <c r="AM94" i="31"/>
  <c r="AM93" i="31"/>
  <c r="AM92" i="31"/>
  <c r="AM91" i="31"/>
  <c r="AM90" i="31"/>
  <c r="AM89" i="31"/>
  <c r="AM88" i="31"/>
  <c r="AM87" i="31"/>
  <c r="AM86" i="31"/>
  <c r="AM85" i="31"/>
  <c r="AM84" i="31"/>
  <c r="AM83" i="31"/>
  <c r="AM82" i="31"/>
  <c r="AM81" i="31"/>
  <c r="AM80" i="31"/>
  <c r="AM79" i="31"/>
  <c r="AM78" i="31"/>
  <c r="AM77" i="31"/>
  <c r="AM76" i="31"/>
  <c r="AM75" i="31"/>
  <c r="AM74" i="31"/>
  <c r="AM142" i="31"/>
  <c r="AM138" i="31"/>
  <c r="AM134" i="31"/>
  <c r="AM130" i="31"/>
  <c r="AM126" i="31"/>
  <c r="AM117" i="31"/>
  <c r="AM116" i="31"/>
  <c r="AM115" i="31"/>
  <c r="AM121" i="31"/>
  <c r="AM119" i="31"/>
  <c r="AM118" i="31"/>
  <c r="AM72" i="31"/>
  <c r="AM70" i="31"/>
  <c r="AM63" i="31"/>
  <c r="AM62" i="31"/>
  <c r="AM61" i="31"/>
  <c r="AM60" i="31"/>
  <c r="AM59" i="31"/>
  <c r="AM58" i="31"/>
  <c r="AM57" i="31"/>
  <c r="AM56" i="31"/>
  <c r="AM55" i="31"/>
  <c r="AM54" i="31"/>
  <c r="AM53" i="31"/>
  <c r="AM52" i="31"/>
  <c r="AM51" i="31"/>
  <c r="AM49" i="31"/>
  <c r="AM47" i="31"/>
  <c r="AM68" i="31"/>
  <c r="AM64" i="31"/>
  <c r="AM45" i="31"/>
  <c r="AM43" i="31"/>
  <c r="AM41" i="31"/>
  <c r="AM67" i="31"/>
  <c r="AM39" i="31"/>
  <c r="AM73" i="31"/>
  <c r="AM71" i="31"/>
  <c r="AM50" i="31"/>
  <c r="AM48" i="31"/>
  <c r="AM66" i="31"/>
  <c r="AM46" i="31"/>
  <c r="AM44" i="31"/>
  <c r="AM42" i="31"/>
  <c r="AM40" i="31"/>
  <c r="AM69" i="31"/>
  <c r="AM65" i="31"/>
  <c r="AM16" i="31"/>
  <c r="AM15" i="31"/>
  <c r="AM38" i="31"/>
  <c r="AM36" i="31"/>
  <c r="AM32" i="31"/>
  <c r="AM29" i="31"/>
  <c r="AM21" i="31"/>
  <c r="AM20" i="31"/>
  <c r="AM19" i="31"/>
  <c r="AM27" i="31"/>
  <c r="AM7" i="31"/>
  <c r="AM35" i="31"/>
  <c r="AM31" i="31"/>
  <c r="AM25" i="31"/>
  <c r="AM24" i="31"/>
  <c r="AM23" i="31"/>
  <c r="AM18" i="31"/>
  <c r="AM14" i="31"/>
  <c r="AM34" i="31"/>
  <c r="AM26" i="31"/>
  <c r="AM6" i="31"/>
  <c r="AM5" i="31"/>
  <c r="AM4" i="31"/>
  <c r="AM3" i="31"/>
  <c r="AM2" i="31"/>
  <c r="AM22" i="31"/>
  <c r="AM37" i="31"/>
  <c r="AM33" i="31"/>
  <c r="AM30" i="31"/>
  <c r="AM28" i="31"/>
  <c r="AM17" i="31"/>
  <c r="AM13" i="31"/>
  <c r="AM12" i="31"/>
  <c r="AM11" i="31"/>
  <c r="AM10" i="31"/>
  <c r="AM9" i="31"/>
  <c r="AM8" i="31"/>
  <c r="M44" i="31"/>
  <c r="M45" i="31"/>
  <c r="BK382" i="31"/>
  <c r="BK381" i="31"/>
  <c r="BK380" i="31"/>
  <c r="BK379" i="31"/>
  <c r="BK378" i="31"/>
  <c r="BK377" i="31"/>
  <c r="BK376" i="31"/>
  <c r="BK375" i="31"/>
  <c r="BK374" i="31"/>
  <c r="BK373" i="31"/>
  <c r="BK372" i="31"/>
  <c r="BK371" i="31"/>
  <c r="BK370" i="31"/>
  <c r="BK369" i="31"/>
  <c r="BK368" i="31"/>
  <c r="BK367" i="31"/>
  <c r="BK366" i="31"/>
  <c r="BK365" i="31"/>
  <c r="BK364" i="31"/>
  <c r="BK361" i="31"/>
  <c r="BK360" i="31"/>
  <c r="BK359" i="31"/>
  <c r="BK363" i="31"/>
  <c r="BK362" i="31"/>
  <c r="BK358" i="31"/>
  <c r="BK353" i="31"/>
  <c r="BK352" i="31"/>
  <c r="BK354" i="31"/>
  <c r="BK349" i="31"/>
  <c r="BK348" i="31"/>
  <c r="BK347" i="31"/>
  <c r="BK346" i="31"/>
  <c r="BK345" i="31"/>
  <c r="BK344" i="31"/>
  <c r="BK355" i="31"/>
  <c r="BK350" i="31"/>
  <c r="BK351" i="31"/>
  <c r="BK338" i="31"/>
  <c r="BK336" i="31"/>
  <c r="BK334" i="31"/>
  <c r="BK332" i="31"/>
  <c r="BK330" i="31"/>
  <c r="BK357" i="31"/>
  <c r="BK356" i="31"/>
  <c r="BK340" i="31"/>
  <c r="BK341" i="31"/>
  <c r="BK343" i="31"/>
  <c r="BK342" i="31"/>
  <c r="BK335" i="31"/>
  <c r="BK322" i="31"/>
  <c r="BK321" i="31"/>
  <c r="BK320" i="31"/>
  <c r="BK319" i="31"/>
  <c r="BK318" i="31"/>
  <c r="BK317" i="31"/>
  <c r="BK316" i="31"/>
  <c r="BK315" i="31"/>
  <c r="BK339" i="31"/>
  <c r="BK333" i="31"/>
  <c r="BK328" i="31"/>
  <c r="BK325" i="31"/>
  <c r="BK326" i="31"/>
  <c r="BK337" i="31"/>
  <c r="BK327" i="31"/>
  <c r="BK324" i="31"/>
  <c r="BK329" i="31"/>
  <c r="BK323" i="31"/>
  <c r="BK314" i="31"/>
  <c r="BK310" i="31"/>
  <c r="BK306" i="31"/>
  <c r="BK313" i="31"/>
  <c r="BK309" i="31"/>
  <c r="BK305" i="31"/>
  <c r="BK331" i="31"/>
  <c r="BK312" i="31"/>
  <c r="BK308" i="31"/>
  <c r="BK304" i="31"/>
  <c r="BK302" i="31"/>
  <c r="BK301" i="31"/>
  <c r="BK300" i="31"/>
  <c r="BK299" i="31"/>
  <c r="BK298" i="31"/>
  <c r="BK297" i="31"/>
  <c r="BK296" i="31"/>
  <c r="BK295" i="31"/>
  <c r="BK294" i="31"/>
  <c r="BK293" i="31"/>
  <c r="BK292" i="31"/>
  <c r="BK291" i="31"/>
  <c r="BK290" i="31"/>
  <c r="BK289" i="31"/>
  <c r="BK288" i="31"/>
  <c r="BK311" i="31"/>
  <c r="BK307" i="31"/>
  <c r="BK303" i="31"/>
  <c r="BK287" i="31"/>
  <c r="BK286" i="31"/>
  <c r="BK285" i="31"/>
  <c r="BK284" i="31"/>
  <c r="BK283" i="31"/>
  <c r="BK282" i="31"/>
  <c r="BK281" i="31"/>
  <c r="BK280" i="31"/>
  <c r="BK279" i="31"/>
  <c r="BK278" i="31"/>
  <c r="BK275" i="31"/>
  <c r="BK273" i="31"/>
  <c r="BK271" i="31"/>
  <c r="BK269" i="31"/>
  <c r="BK267" i="31"/>
  <c r="BK265" i="31"/>
  <c r="BK263" i="31"/>
  <c r="BK262" i="31"/>
  <c r="BK261" i="31"/>
  <c r="BK260" i="31"/>
  <c r="BK259" i="31"/>
  <c r="BK258" i="31"/>
  <c r="BK257" i="31"/>
  <c r="BK256" i="31"/>
  <c r="BK255" i="31"/>
  <c r="BK254" i="31"/>
  <c r="BK253" i="31"/>
  <c r="BK252" i="31"/>
  <c r="BK251" i="31"/>
  <c r="BK250" i="31"/>
  <c r="BK249" i="31"/>
  <c r="BK248" i="31"/>
  <c r="BK277" i="31"/>
  <c r="BK276" i="31"/>
  <c r="BK274" i="31"/>
  <c r="BK272" i="31"/>
  <c r="BK270" i="31"/>
  <c r="BK268" i="31"/>
  <c r="BK266" i="31"/>
  <c r="BK264" i="31"/>
  <c r="BK245" i="31"/>
  <c r="BK244" i="31"/>
  <c r="BK247" i="31"/>
  <c r="BK243" i="31"/>
  <c r="BK242" i="31"/>
  <c r="BK241" i="31"/>
  <c r="BK240" i="31"/>
  <c r="BK239" i="31"/>
  <c r="BK238" i="31"/>
  <c r="BK237" i="31"/>
  <c r="BK236" i="31"/>
  <c r="BK235" i="31"/>
  <c r="BK234" i="31"/>
  <c r="BK233" i="31"/>
  <c r="BK232" i="31"/>
  <c r="BK231" i="31"/>
  <c r="BK230" i="31"/>
  <c r="BK229" i="31"/>
  <c r="BK246" i="31"/>
  <c r="BK215" i="31"/>
  <c r="BK211" i="31"/>
  <c r="BK207" i="31"/>
  <c r="BK228" i="31"/>
  <c r="BK214" i="31"/>
  <c r="BK210" i="31"/>
  <c r="BK225" i="31"/>
  <c r="BK223" i="31"/>
  <c r="BK221" i="31"/>
  <c r="BK219" i="31"/>
  <c r="BK206" i="31"/>
  <c r="BK205" i="31"/>
  <c r="BK204" i="31"/>
  <c r="BK203" i="31"/>
  <c r="BK202" i="31"/>
  <c r="BK201" i="31"/>
  <c r="BK200" i="31"/>
  <c r="BK199" i="31"/>
  <c r="BK198" i="31"/>
  <c r="BK197" i="31"/>
  <c r="BK196" i="31"/>
  <c r="BK195" i="31"/>
  <c r="BK194" i="31"/>
  <c r="BK193" i="31"/>
  <c r="BK217" i="31"/>
  <c r="BK213" i="31"/>
  <c r="BK209" i="31"/>
  <c r="BK227" i="31"/>
  <c r="BK226" i="31"/>
  <c r="BK216" i="31"/>
  <c r="BK212" i="31"/>
  <c r="BK208" i="31"/>
  <c r="BK192" i="31"/>
  <c r="BK191" i="31"/>
  <c r="BK190" i="31"/>
  <c r="BK189" i="31"/>
  <c r="BK188" i="31"/>
  <c r="BK187" i="31"/>
  <c r="BK186" i="31"/>
  <c r="BK185" i="31"/>
  <c r="BK184" i="31"/>
  <c r="BK183" i="31"/>
  <c r="BK182" i="31"/>
  <c r="BK181" i="31"/>
  <c r="BK180" i="31"/>
  <c r="BK179" i="31"/>
  <c r="BK178" i="31"/>
  <c r="BK177" i="31"/>
  <c r="BK176" i="31"/>
  <c r="BK175" i="31"/>
  <c r="BK174" i="31"/>
  <c r="BK173" i="31"/>
  <c r="BK172" i="31"/>
  <c r="BK171" i="31"/>
  <c r="BK170" i="31"/>
  <c r="BK169" i="31"/>
  <c r="BK168" i="31"/>
  <c r="BK167" i="31"/>
  <c r="BK166" i="31"/>
  <c r="BK165" i="31"/>
  <c r="BK164" i="31"/>
  <c r="BK163" i="31"/>
  <c r="BK162" i="31"/>
  <c r="BK161" i="31"/>
  <c r="BK160" i="31"/>
  <c r="BK159" i="31"/>
  <c r="BK224" i="31"/>
  <c r="BK222" i="31"/>
  <c r="BK220" i="31"/>
  <c r="BK145" i="31"/>
  <c r="BK155" i="31"/>
  <c r="BK151" i="31"/>
  <c r="BK150" i="31"/>
  <c r="BK148" i="31"/>
  <c r="BK144" i="31"/>
  <c r="BK156" i="31"/>
  <c r="BK152" i="31"/>
  <c r="BK218" i="31"/>
  <c r="BK157" i="31"/>
  <c r="BK153" i="31"/>
  <c r="BK149" i="31"/>
  <c r="BK147" i="31"/>
  <c r="BK146" i="31"/>
  <c r="BK141" i="31"/>
  <c r="BK137" i="31"/>
  <c r="BK133" i="31"/>
  <c r="BK129" i="31"/>
  <c r="BK125" i="31"/>
  <c r="BK121" i="31"/>
  <c r="BK119" i="31"/>
  <c r="BK117" i="31"/>
  <c r="BK116" i="31"/>
  <c r="BK115" i="31"/>
  <c r="BK112" i="31"/>
  <c r="BK110" i="31"/>
  <c r="BK108" i="31"/>
  <c r="BK154" i="31"/>
  <c r="BK142" i="31"/>
  <c r="BK138" i="31"/>
  <c r="BK134" i="31"/>
  <c r="BK130" i="31"/>
  <c r="BK126" i="31"/>
  <c r="BK158" i="31"/>
  <c r="BK143" i="31"/>
  <c r="BK139" i="31"/>
  <c r="BK135" i="31"/>
  <c r="BK131" i="31"/>
  <c r="BK127" i="31"/>
  <c r="BK123" i="31"/>
  <c r="BK122" i="31"/>
  <c r="BK120" i="31"/>
  <c r="BK114" i="31"/>
  <c r="BK105" i="31"/>
  <c r="BK104" i="31"/>
  <c r="BK103" i="31"/>
  <c r="BK102" i="31"/>
  <c r="BK101" i="31"/>
  <c r="BK100" i="31"/>
  <c r="BK99" i="31"/>
  <c r="BK98" i="31"/>
  <c r="BK97" i="31"/>
  <c r="BK96" i="31"/>
  <c r="BK95" i="31"/>
  <c r="BK94" i="31"/>
  <c r="BK93" i="31"/>
  <c r="BK92" i="31"/>
  <c r="BK91" i="31"/>
  <c r="BK90" i="31"/>
  <c r="BK89" i="31"/>
  <c r="BK88" i="31"/>
  <c r="BK87" i="31"/>
  <c r="BK86" i="31"/>
  <c r="BK85" i="31"/>
  <c r="BK84" i="31"/>
  <c r="BK83" i="31"/>
  <c r="BK82" i="31"/>
  <c r="BK81" i="31"/>
  <c r="BK80" i="31"/>
  <c r="BK79" i="31"/>
  <c r="BK78" i="31"/>
  <c r="BK77" i="31"/>
  <c r="BK76" i="31"/>
  <c r="BK75" i="31"/>
  <c r="BK74" i="31"/>
  <c r="BK118" i="31"/>
  <c r="BK113" i="31"/>
  <c r="BK111" i="31"/>
  <c r="BK109" i="31"/>
  <c r="BK107" i="31"/>
  <c r="BK106" i="31"/>
  <c r="BK140" i="31"/>
  <c r="BK136" i="31"/>
  <c r="BK132" i="31"/>
  <c r="BK128" i="31"/>
  <c r="BK124" i="31"/>
  <c r="BK66" i="31"/>
  <c r="BK63" i="31"/>
  <c r="BK62" i="31"/>
  <c r="BK61" i="31"/>
  <c r="BK60" i="31"/>
  <c r="BK59" i="31"/>
  <c r="BK58" i="31"/>
  <c r="BK57" i="31"/>
  <c r="BK56" i="31"/>
  <c r="BK55" i="31"/>
  <c r="BK54" i="31"/>
  <c r="BK53" i="31"/>
  <c r="BK52" i="31"/>
  <c r="BK51" i="31"/>
  <c r="BK49" i="31"/>
  <c r="BK47" i="31"/>
  <c r="BK73" i="31"/>
  <c r="BK71" i="31"/>
  <c r="BK69" i="31"/>
  <c r="BK65" i="31"/>
  <c r="BK45" i="31"/>
  <c r="BK43" i="31"/>
  <c r="BK41" i="31"/>
  <c r="BK39" i="31"/>
  <c r="BK68" i="31"/>
  <c r="BK64" i="31"/>
  <c r="BK50" i="31"/>
  <c r="BK48" i="31"/>
  <c r="BK72" i="31"/>
  <c r="BK70" i="31"/>
  <c r="BK67" i="31"/>
  <c r="BK46" i="31"/>
  <c r="BK44" i="31"/>
  <c r="BK42" i="31"/>
  <c r="BK40" i="31"/>
  <c r="BK34" i="31"/>
  <c r="BK26" i="31"/>
  <c r="BK16" i="31"/>
  <c r="BK15" i="31"/>
  <c r="BK21" i="31"/>
  <c r="BK20" i="31"/>
  <c r="BK19" i="31"/>
  <c r="BK33" i="31"/>
  <c r="BK30" i="31"/>
  <c r="BK28" i="31"/>
  <c r="BK7" i="31"/>
  <c r="BK37" i="31"/>
  <c r="BK32" i="31"/>
  <c r="BK29" i="31"/>
  <c r="BK24" i="31"/>
  <c r="BK23" i="31"/>
  <c r="BK18" i="31"/>
  <c r="BK14" i="31"/>
  <c r="BK38" i="31"/>
  <c r="BK27" i="31"/>
  <c r="BK25" i="31"/>
  <c r="BK6" i="31"/>
  <c r="BK5" i="31"/>
  <c r="BK4" i="31"/>
  <c r="BK3" i="31"/>
  <c r="BK2" i="31"/>
  <c r="BK36" i="31"/>
  <c r="BK35" i="31"/>
  <c r="BK22" i="31"/>
  <c r="BK31" i="31"/>
  <c r="BK17" i="31"/>
  <c r="BK13" i="31"/>
  <c r="BK12" i="31"/>
  <c r="BK11" i="31"/>
  <c r="BK10" i="31"/>
  <c r="BK9" i="31"/>
  <c r="BK8" i="31"/>
  <c r="I40" i="31"/>
  <c r="I48" i="31" s="1"/>
  <c r="BF219" i="31" s="1"/>
  <c r="M39" i="31"/>
  <c r="L40" i="31"/>
  <c r="L48" i="31" s="1"/>
  <c r="BR367" i="31" s="1"/>
  <c r="C50" i="31"/>
  <c r="C46" i="31"/>
  <c r="C42" i="31"/>
  <c r="C43" i="31"/>
  <c r="C47" i="31"/>
  <c r="BC382" i="31"/>
  <c r="BC381" i="31"/>
  <c r="BC380" i="31"/>
  <c r="BC379" i="31"/>
  <c r="BC378" i="31"/>
  <c r="BC377" i="31"/>
  <c r="BC376" i="31"/>
  <c r="BC375" i="31"/>
  <c r="BC374" i="31"/>
  <c r="BC373" i="31"/>
  <c r="BC372" i="31"/>
  <c r="BC371" i="31"/>
  <c r="BC370" i="31"/>
  <c r="BC369" i="31"/>
  <c r="BC368" i="31"/>
  <c r="BC367" i="31"/>
  <c r="BC366" i="31"/>
  <c r="BC365" i="31"/>
  <c r="BC364" i="31"/>
  <c r="BC361" i="31"/>
  <c r="BC360" i="31"/>
  <c r="BC359" i="31"/>
  <c r="BC363" i="31"/>
  <c r="BC356" i="31"/>
  <c r="BC357" i="31"/>
  <c r="BC351" i="31"/>
  <c r="BC349" i="31"/>
  <c r="BC348" i="31"/>
  <c r="BC347" i="31"/>
  <c r="BC346" i="31"/>
  <c r="BC345" i="31"/>
  <c r="BC344" i="31"/>
  <c r="BC358" i="31"/>
  <c r="BC353" i="31"/>
  <c r="BC350" i="31"/>
  <c r="BC352" i="31"/>
  <c r="BC354" i="31"/>
  <c r="BC340" i="31"/>
  <c r="BC362" i="31"/>
  <c r="BC341" i="31"/>
  <c r="BC339" i="31"/>
  <c r="BC337" i="31"/>
  <c r="BC335" i="31"/>
  <c r="BC333" i="31"/>
  <c r="BC331" i="31"/>
  <c r="BC329" i="31"/>
  <c r="BC343" i="31"/>
  <c r="BC328" i="31"/>
  <c r="BC355" i="31"/>
  <c r="BC334" i="31"/>
  <c r="BC342" i="31"/>
  <c r="BC330" i="31"/>
  <c r="BC322" i="31"/>
  <c r="BC321" i="31"/>
  <c r="BC320" i="31"/>
  <c r="BC319" i="31"/>
  <c r="BC318" i="31"/>
  <c r="BC317" i="31"/>
  <c r="BC316" i="31"/>
  <c r="BC338" i="31"/>
  <c r="BC327" i="31"/>
  <c r="BC326" i="31"/>
  <c r="BC325" i="31"/>
  <c r="BC332" i="31"/>
  <c r="BC324" i="31"/>
  <c r="BC336" i="31"/>
  <c r="BC315" i="31"/>
  <c r="BC313" i="31"/>
  <c r="BC309" i="31"/>
  <c r="BC305" i="31"/>
  <c r="BC323" i="31"/>
  <c r="BC312" i="31"/>
  <c r="BC308" i="31"/>
  <c r="BC304" i="31"/>
  <c r="BC311" i="31"/>
  <c r="BC307" i="31"/>
  <c r="BC303" i="31"/>
  <c r="BC302" i="31"/>
  <c r="BC301" i="31"/>
  <c r="BC300" i="31"/>
  <c r="BC299" i="31"/>
  <c r="BC298" i="31"/>
  <c r="BC297" i="31"/>
  <c r="BC296" i="31"/>
  <c r="BC295" i="31"/>
  <c r="BC294" i="31"/>
  <c r="BC293" i="31"/>
  <c r="BC292" i="31"/>
  <c r="BC291" i="31"/>
  <c r="BC290" i="31"/>
  <c r="BC289" i="31"/>
  <c r="BC288" i="31"/>
  <c r="BC314" i="31"/>
  <c r="BC310" i="31"/>
  <c r="BC306" i="31"/>
  <c r="BC287" i="31"/>
  <c r="BC286" i="31"/>
  <c r="BC285" i="31"/>
  <c r="BC284" i="31"/>
  <c r="BC283" i="31"/>
  <c r="BC282" i="31"/>
  <c r="BC281" i="31"/>
  <c r="BC280" i="31"/>
  <c r="BC279" i="31"/>
  <c r="BC278" i="31"/>
  <c r="BC277" i="31"/>
  <c r="BC263" i="31"/>
  <c r="BC262" i="31"/>
  <c r="BC261" i="31"/>
  <c r="BC260" i="31"/>
  <c r="BC259" i="31"/>
  <c r="BC258" i="31"/>
  <c r="BC257" i="31"/>
  <c r="BC256" i="31"/>
  <c r="BC255" i="31"/>
  <c r="BC254" i="31"/>
  <c r="BC253" i="31"/>
  <c r="BC252" i="31"/>
  <c r="BC251" i="31"/>
  <c r="BC250" i="31"/>
  <c r="BC249" i="31"/>
  <c r="BC248" i="31"/>
  <c r="BC276" i="31"/>
  <c r="BC274" i="31"/>
  <c r="BC272" i="31"/>
  <c r="BC270" i="31"/>
  <c r="BC268" i="31"/>
  <c r="BC266" i="31"/>
  <c r="BC264" i="31"/>
  <c r="BC275" i="31"/>
  <c r="BC273" i="31"/>
  <c r="BC271" i="31"/>
  <c r="BC269" i="31"/>
  <c r="BC245" i="31"/>
  <c r="BC265" i="31"/>
  <c r="BC244" i="31"/>
  <c r="BC247" i="31"/>
  <c r="BC246" i="31"/>
  <c r="BC243" i="31"/>
  <c r="BC242" i="31"/>
  <c r="BC241" i="31"/>
  <c r="BC240" i="31"/>
  <c r="BC239" i="31"/>
  <c r="BC238" i="31"/>
  <c r="BC237" i="31"/>
  <c r="BC236" i="31"/>
  <c r="BC235" i="31"/>
  <c r="BC234" i="31"/>
  <c r="BC233" i="31"/>
  <c r="BC232" i="31"/>
  <c r="BC231" i="31"/>
  <c r="BC230" i="31"/>
  <c r="BC229" i="31"/>
  <c r="BC267" i="31"/>
  <c r="BC225" i="31"/>
  <c r="BC223" i="31"/>
  <c r="BC221" i="31"/>
  <c r="BC219" i="31"/>
  <c r="BC214" i="31"/>
  <c r="BC210" i="31"/>
  <c r="BC227" i="31"/>
  <c r="BC226" i="31"/>
  <c r="BC217" i="31"/>
  <c r="BC213" i="31"/>
  <c r="BC209" i="31"/>
  <c r="BC206" i="31"/>
  <c r="BC205" i="31"/>
  <c r="BC204" i="31"/>
  <c r="BC203" i="31"/>
  <c r="BC202" i="31"/>
  <c r="BC201" i="31"/>
  <c r="BC200" i="31"/>
  <c r="BC199" i="31"/>
  <c r="BC198" i="31"/>
  <c r="BC197" i="31"/>
  <c r="BC196" i="31"/>
  <c r="BC195" i="31"/>
  <c r="BC194" i="31"/>
  <c r="BC193" i="31"/>
  <c r="BC228" i="31"/>
  <c r="BC224" i="31"/>
  <c r="BC222" i="31"/>
  <c r="BC220" i="31"/>
  <c r="BC218" i="31"/>
  <c r="BC216" i="31"/>
  <c r="BC212" i="31"/>
  <c r="BC208" i="31"/>
  <c r="BC207" i="31"/>
  <c r="BC192" i="31"/>
  <c r="BC191" i="31"/>
  <c r="BC190" i="31"/>
  <c r="BC189" i="31"/>
  <c r="BC188" i="31"/>
  <c r="BC187" i="31"/>
  <c r="BC186" i="31"/>
  <c r="BC185" i="31"/>
  <c r="BC184" i="31"/>
  <c r="BC183" i="31"/>
  <c r="BC182" i="31"/>
  <c r="BC181" i="31"/>
  <c r="BC180" i="31"/>
  <c r="BC179" i="31"/>
  <c r="BC178" i="31"/>
  <c r="BC177" i="31"/>
  <c r="BC176" i="31"/>
  <c r="BC175" i="31"/>
  <c r="BC174" i="31"/>
  <c r="BC173" i="31"/>
  <c r="BC172" i="31"/>
  <c r="BC171" i="31"/>
  <c r="BC170" i="31"/>
  <c r="BC169" i="31"/>
  <c r="BC168" i="31"/>
  <c r="BC167" i="31"/>
  <c r="BC166" i="31"/>
  <c r="BC165" i="31"/>
  <c r="BC164" i="31"/>
  <c r="BC163" i="31"/>
  <c r="BC162" i="31"/>
  <c r="BC161" i="31"/>
  <c r="BC160" i="31"/>
  <c r="BC159" i="31"/>
  <c r="BC211" i="31"/>
  <c r="BC156" i="31"/>
  <c r="BC152" i="31"/>
  <c r="BC150" i="31"/>
  <c r="BC148" i="31"/>
  <c r="BC144" i="31"/>
  <c r="BC157" i="31"/>
  <c r="BC153" i="31"/>
  <c r="BC158" i="31"/>
  <c r="BC154" i="31"/>
  <c r="BC149" i="31"/>
  <c r="BC147" i="31"/>
  <c r="BC146" i="31"/>
  <c r="BC155" i="31"/>
  <c r="BC151" i="31"/>
  <c r="BC215" i="31"/>
  <c r="BC140" i="31"/>
  <c r="BC136" i="31"/>
  <c r="BC132" i="31"/>
  <c r="BC128" i="31"/>
  <c r="BC124" i="31"/>
  <c r="BC112" i="31"/>
  <c r="BC110" i="31"/>
  <c r="BC108" i="31"/>
  <c r="BC118" i="31"/>
  <c r="BC141" i="31"/>
  <c r="BC137" i="31"/>
  <c r="BC133" i="31"/>
  <c r="BC129" i="31"/>
  <c r="BC125" i="31"/>
  <c r="BC114" i="31"/>
  <c r="BC145" i="31"/>
  <c r="BC121" i="31"/>
  <c r="BC119" i="31"/>
  <c r="BC142" i="31"/>
  <c r="BC138" i="31"/>
  <c r="BC134" i="31"/>
  <c r="BC130" i="31"/>
  <c r="BC126" i="31"/>
  <c r="BC113" i="31"/>
  <c r="BC111" i="31"/>
  <c r="BC109" i="31"/>
  <c r="BC107" i="31"/>
  <c r="BC106" i="31"/>
  <c r="BC105" i="31"/>
  <c r="BC104" i="31"/>
  <c r="BC103" i="31"/>
  <c r="BC102" i="31"/>
  <c r="BC101" i="31"/>
  <c r="BC100" i="31"/>
  <c r="BC99" i="31"/>
  <c r="BC98" i="31"/>
  <c r="BC97" i="31"/>
  <c r="BC96" i="31"/>
  <c r="BC95" i="31"/>
  <c r="BC94" i="31"/>
  <c r="BC93" i="31"/>
  <c r="BC92" i="31"/>
  <c r="BC91" i="31"/>
  <c r="BC90" i="31"/>
  <c r="BC89" i="31"/>
  <c r="BC88" i="31"/>
  <c r="BC87" i="31"/>
  <c r="BC86" i="31"/>
  <c r="BC85" i="31"/>
  <c r="BC84" i="31"/>
  <c r="BC83" i="31"/>
  <c r="BC82" i="31"/>
  <c r="BC81" i="31"/>
  <c r="BC80" i="31"/>
  <c r="BC79" i="31"/>
  <c r="BC78" i="31"/>
  <c r="BC77" i="31"/>
  <c r="BC76" i="31"/>
  <c r="BC75" i="31"/>
  <c r="BC74" i="31"/>
  <c r="BC143" i="31"/>
  <c r="BC139" i="31"/>
  <c r="BC135" i="31"/>
  <c r="BC131" i="31"/>
  <c r="BC127" i="31"/>
  <c r="BC123" i="31"/>
  <c r="BC117" i="31"/>
  <c r="BC116" i="31"/>
  <c r="BC115" i="31"/>
  <c r="BC122" i="31"/>
  <c r="BC120" i="31"/>
  <c r="BC73" i="31"/>
  <c r="BC71" i="31"/>
  <c r="BC63" i="31"/>
  <c r="BC62" i="31"/>
  <c r="BC61" i="31"/>
  <c r="BC60" i="31"/>
  <c r="BC59" i="31"/>
  <c r="BC58" i="31"/>
  <c r="BC57" i="31"/>
  <c r="BC56" i="31"/>
  <c r="BC55" i="31"/>
  <c r="BC54" i="31"/>
  <c r="BC53" i="31"/>
  <c r="BC52" i="31"/>
  <c r="BC51" i="31"/>
  <c r="BC49" i="31"/>
  <c r="BC47" i="31"/>
  <c r="BC69" i="31"/>
  <c r="BC65" i="31"/>
  <c r="BC45" i="31"/>
  <c r="BC43" i="31"/>
  <c r="BC41" i="31"/>
  <c r="BC68" i="31"/>
  <c r="BC64" i="31"/>
  <c r="BC39" i="31"/>
  <c r="BC72" i="31"/>
  <c r="BC70" i="31"/>
  <c r="BC50" i="31"/>
  <c r="BC48" i="31"/>
  <c r="BC67" i="31"/>
  <c r="BC46" i="31"/>
  <c r="BC44" i="31"/>
  <c r="BC42" i="31"/>
  <c r="BC40" i="31"/>
  <c r="BC66" i="31"/>
  <c r="BC16" i="31"/>
  <c r="BC15" i="31"/>
  <c r="BC38" i="31"/>
  <c r="BC33" i="31"/>
  <c r="BC30" i="31"/>
  <c r="BC28" i="31"/>
  <c r="BC21" i="31"/>
  <c r="BC20" i="31"/>
  <c r="BC19" i="31"/>
  <c r="BC7" i="31"/>
  <c r="BC32" i="31"/>
  <c r="BC29" i="31"/>
  <c r="BC36" i="31"/>
  <c r="BC27" i="31"/>
  <c r="BC25" i="31"/>
  <c r="BC24" i="31"/>
  <c r="BC23" i="31"/>
  <c r="BC18" i="31"/>
  <c r="BC14" i="31"/>
  <c r="BC35" i="31"/>
  <c r="BC6" i="31"/>
  <c r="BC5" i="31"/>
  <c r="BC4" i="31"/>
  <c r="BC3" i="31"/>
  <c r="BC2" i="31"/>
  <c r="BC31" i="31"/>
  <c r="BC22" i="31"/>
  <c r="BC37" i="31"/>
  <c r="BC34" i="31"/>
  <c r="BC26" i="31"/>
  <c r="BC17" i="31"/>
  <c r="BC13" i="31"/>
  <c r="BC12" i="31"/>
  <c r="BC11" i="31"/>
  <c r="BC10" i="31"/>
  <c r="BC9" i="31"/>
  <c r="BC8" i="31"/>
  <c r="H45" i="31"/>
  <c r="H44" i="31"/>
  <c r="C38" i="31"/>
  <c r="B41" i="31"/>
  <c r="B39" i="31"/>
  <c r="AU382" i="31"/>
  <c r="AU381" i="31"/>
  <c r="AU380" i="31"/>
  <c r="AU379" i="31"/>
  <c r="AU378" i="31"/>
  <c r="AU377" i="31"/>
  <c r="AU376" i="31"/>
  <c r="AU375" i="31"/>
  <c r="AU374" i="31"/>
  <c r="AU373" i="31"/>
  <c r="AU372" i="31"/>
  <c r="AU371" i="31"/>
  <c r="AU370" i="31"/>
  <c r="AU369" i="31"/>
  <c r="AU368" i="31"/>
  <c r="AU367" i="31"/>
  <c r="AU366" i="31"/>
  <c r="AU365" i="31"/>
  <c r="AU364" i="31"/>
  <c r="AU360" i="31"/>
  <c r="AU363" i="31"/>
  <c r="AU359" i="31"/>
  <c r="AU362" i="31"/>
  <c r="AU361" i="31"/>
  <c r="AU353" i="31"/>
  <c r="AU352" i="31"/>
  <c r="AU357" i="31"/>
  <c r="AU350" i="31"/>
  <c r="AU349" i="31"/>
  <c r="AU348" i="31"/>
  <c r="AU347" i="31"/>
  <c r="AU346" i="31"/>
  <c r="AU345" i="31"/>
  <c r="AU358" i="31"/>
  <c r="AU339" i="31"/>
  <c r="AU337" i="31"/>
  <c r="AU335" i="31"/>
  <c r="AU333" i="31"/>
  <c r="AU331" i="31"/>
  <c r="AU329" i="31"/>
  <c r="AU354" i="31"/>
  <c r="AU342" i="31"/>
  <c r="AU328" i="31"/>
  <c r="AU356" i="31"/>
  <c r="AU355" i="31"/>
  <c r="AU351" i="31"/>
  <c r="AU340" i="31"/>
  <c r="AU344" i="31"/>
  <c r="AU343" i="31"/>
  <c r="AU341" i="31"/>
  <c r="AU326" i="31"/>
  <c r="AU325" i="31"/>
  <c r="AU322" i="31"/>
  <c r="AU321" i="31"/>
  <c r="AU320" i="31"/>
  <c r="AU319" i="31"/>
  <c r="AU318" i="31"/>
  <c r="AU317" i="31"/>
  <c r="AU316" i="31"/>
  <c r="AU334" i="31"/>
  <c r="AU330" i="31"/>
  <c r="AU324" i="31"/>
  <c r="AU338" i="31"/>
  <c r="AU332" i="31"/>
  <c r="AU323" i="31"/>
  <c r="AU336" i="31"/>
  <c r="AU327" i="31"/>
  <c r="AU313" i="31"/>
  <c r="AU309" i="31"/>
  <c r="AU305" i="31"/>
  <c r="AU312" i="31"/>
  <c r="AU308" i="31"/>
  <c r="AU304" i="31"/>
  <c r="AU311" i="31"/>
  <c r="AU307" i="31"/>
  <c r="AU303" i="31"/>
  <c r="AU302" i="31"/>
  <c r="AU301" i="31"/>
  <c r="AU300" i="31"/>
  <c r="AU299" i="31"/>
  <c r="AU298" i="31"/>
  <c r="AU297" i="31"/>
  <c r="AU296" i="31"/>
  <c r="AU295" i="31"/>
  <c r="AU294" i="31"/>
  <c r="AU293" i="31"/>
  <c r="AU292" i="31"/>
  <c r="AU291" i="31"/>
  <c r="AU290" i="31"/>
  <c r="AU289" i="31"/>
  <c r="AU315" i="31"/>
  <c r="AU314" i="31"/>
  <c r="AU310" i="31"/>
  <c r="AU306" i="31"/>
  <c r="AU288" i="31"/>
  <c r="AU287" i="31"/>
  <c r="AU286" i="31"/>
  <c r="AU285" i="31"/>
  <c r="AU284" i="31"/>
  <c r="AU283" i="31"/>
  <c r="AU282" i="31"/>
  <c r="AU281" i="31"/>
  <c r="AU280" i="31"/>
  <c r="AU279" i="31"/>
  <c r="AU278" i="31"/>
  <c r="AU276" i="31"/>
  <c r="AU274" i="31"/>
  <c r="AU272" i="31"/>
  <c r="AU270" i="31"/>
  <c r="AU268" i="31"/>
  <c r="AU266" i="31"/>
  <c r="AU264" i="31"/>
  <c r="AU263" i="31"/>
  <c r="AU262" i="31"/>
  <c r="AU261" i="31"/>
  <c r="AU260" i="31"/>
  <c r="AU259" i="31"/>
  <c r="AU258" i="31"/>
  <c r="AU257" i="31"/>
  <c r="AU256" i="31"/>
  <c r="AU255" i="31"/>
  <c r="AU254" i="31"/>
  <c r="AU253" i="31"/>
  <c r="AU252" i="31"/>
  <c r="AU251" i="31"/>
  <c r="AU250" i="31"/>
  <c r="AU249" i="31"/>
  <c r="AU248" i="31"/>
  <c r="AU275" i="31"/>
  <c r="AU273" i="31"/>
  <c r="AU271" i="31"/>
  <c r="AU269" i="31"/>
  <c r="AU267" i="31"/>
  <c r="AU265" i="31"/>
  <c r="AU277" i="31"/>
  <c r="AU244" i="31"/>
  <c r="AU247" i="31"/>
  <c r="AU246" i="31"/>
  <c r="AU243" i="31"/>
  <c r="AU242" i="31"/>
  <c r="AU241" i="31"/>
  <c r="AU240" i="31"/>
  <c r="AU239" i="31"/>
  <c r="AU238" i="31"/>
  <c r="AU237" i="31"/>
  <c r="AU236" i="31"/>
  <c r="AU235" i="31"/>
  <c r="AU234" i="31"/>
  <c r="AU233" i="31"/>
  <c r="AU232" i="31"/>
  <c r="AU231" i="31"/>
  <c r="AU230" i="31"/>
  <c r="AU229" i="31"/>
  <c r="AU245" i="31"/>
  <c r="AU228" i="31"/>
  <c r="AU214" i="31"/>
  <c r="AU210" i="31"/>
  <c r="AU217" i="31"/>
  <c r="AU213" i="31"/>
  <c r="AU209" i="31"/>
  <c r="AU224" i="31"/>
  <c r="AU222" i="31"/>
  <c r="AU220" i="31"/>
  <c r="AU218" i="31"/>
  <c r="AU206" i="31"/>
  <c r="AU205" i="31"/>
  <c r="AU204" i="31"/>
  <c r="AU203" i="31"/>
  <c r="AU202" i="31"/>
  <c r="AU201" i="31"/>
  <c r="AU200" i="31"/>
  <c r="AU199" i="31"/>
  <c r="AU198" i="31"/>
  <c r="AU197" i="31"/>
  <c r="AU196" i="31"/>
  <c r="AU195" i="31"/>
  <c r="AU194" i="31"/>
  <c r="AU193" i="31"/>
  <c r="AU216" i="31"/>
  <c r="AU212" i="31"/>
  <c r="AU208" i="31"/>
  <c r="AU227" i="31"/>
  <c r="AU226" i="31"/>
  <c r="AU215" i="31"/>
  <c r="AU211" i="31"/>
  <c r="AU207" i="31"/>
  <c r="AU225" i="31"/>
  <c r="AU223" i="31"/>
  <c r="AU221" i="31"/>
  <c r="AU192" i="31"/>
  <c r="AU191" i="31"/>
  <c r="AU190" i="31"/>
  <c r="AU189" i="31"/>
  <c r="AU188" i="31"/>
  <c r="AU187" i="31"/>
  <c r="AU186" i="31"/>
  <c r="AU185" i="31"/>
  <c r="AU184" i="31"/>
  <c r="AU183" i="31"/>
  <c r="AU182" i="31"/>
  <c r="AU181" i="31"/>
  <c r="AU180" i="31"/>
  <c r="AU179" i="31"/>
  <c r="AU178" i="31"/>
  <c r="AU177" i="31"/>
  <c r="AU176" i="31"/>
  <c r="AU175" i="31"/>
  <c r="AU174" i="31"/>
  <c r="AU173" i="31"/>
  <c r="AU172" i="31"/>
  <c r="AU171" i="31"/>
  <c r="AU170" i="31"/>
  <c r="AU169" i="31"/>
  <c r="AU168" i="31"/>
  <c r="AU167" i="31"/>
  <c r="AU166" i="31"/>
  <c r="AU165" i="31"/>
  <c r="AU164" i="31"/>
  <c r="AU163" i="31"/>
  <c r="AU162" i="31"/>
  <c r="AU161" i="31"/>
  <c r="AU160" i="31"/>
  <c r="AU159" i="31"/>
  <c r="AU219" i="31"/>
  <c r="AU144" i="31"/>
  <c r="AU158" i="31"/>
  <c r="AU154" i="31"/>
  <c r="AU149" i="31"/>
  <c r="AU147" i="31"/>
  <c r="AU155" i="31"/>
  <c r="AU151" i="31"/>
  <c r="AU146" i="31"/>
  <c r="AU156" i="31"/>
  <c r="AU152" i="31"/>
  <c r="AU150" i="31"/>
  <c r="AU148" i="31"/>
  <c r="AU145" i="31"/>
  <c r="AU153" i="31"/>
  <c r="AU157" i="31"/>
  <c r="AU140" i="31"/>
  <c r="AU136" i="31"/>
  <c r="AU132" i="31"/>
  <c r="AU128" i="31"/>
  <c r="AU124" i="31"/>
  <c r="AU122" i="31"/>
  <c r="AU120" i="31"/>
  <c r="AU117" i="31"/>
  <c r="AU116" i="31"/>
  <c r="AU115" i="31"/>
  <c r="AU113" i="31"/>
  <c r="AU111" i="31"/>
  <c r="AU109" i="31"/>
  <c r="AU107" i="31"/>
  <c r="AU141" i="31"/>
  <c r="AU137" i="31"/>
  <c r="AU133" i="31"/>
  <c r="AU129" i="31"/>
  <c r="AU125" i="31"/>
  <c r="AU118" i="31"/>
  <c r="AU142" i="31"/>
  <c r="AU138" i="31"/>
  <c r="AU134" i="31"/>
  <c r="AU130" i="31"/>
  <c r="AU126" i="31"/>
  <c r="AU121" i="31"/>
  <c r="AU119" i="31"/>
  <c r="AU106" i="31"/>
  <c r="AU105" i="31"/>
  <c r="AU104" i="31"/>
  <c r="AU103" i="31"/>
  <c r="AU102" i="31"/>
  <c r="AU101" i="31"/>
  <c r="AU100" i="31"/>
  <c r="AU99" i="31"/>
  <c r="AU98" i="31"/>
  <c r="AU97" i="31"/>
  <c r="AU96" i="31"/>
  <c r="AU95" i="31"/>
  <c r="AU94" i="31"/>
  <c r="AU93" i="31"/>
  <c r="AU92" i="31"/>
  <c r="AU91" i="31"/>
  <c r="AU90" i="31"/>
  <c r="AU89" i="31"/>
  <c r="AU88" i="31"/>
  <c r="AU87" i="31"/>
  <c r="AU86" i="31"/>
  <c r="AU85" i="31"/>
  <c r="AU84" i="31"/>
  <c r="AU83" i="31"/>
  <c r="AU82" i="31"/>
  <c r="AU81" i="31"/>
  <c r="AU80" i="31"/>
  <c r="AU79" i="31"/>
  <c r="AU78" i="31"/>
  <c r="AU77" i="31"/>
  <c r="AU76" i="31"/>
  <c r="AU75" i="31"/>
  <c r="AU74" i="31"/>
  <c r="AU112" i="31"/>
  <c r="AU110" i="31"/>
  <c r="AU108" i="31"/>
  <c r="AU143" i="31"/>
  <c r="AU139" i="31"/>
  <c r="AU135" i="31"/>
  <c r="AU131" i="31"/>
  <c r="AU127" i="31"/>
  <c r="AU123" i="31"/>
  <c r="AU114" i="31"/>
  <c r="AU69" i="31"/>
  <c r="AU65" i="31"/>
  <c r="AU63" i="31"/>
  <c r="AU62" i="31"/>
  <c r="AU61" i="31"/>
  <c r="AU60" i="31"/>
  <c r="AU59" i="31"/>
  <c r="AU58" i="31"/>
  <c r="AU57" i="31"/>
  <c r="AU56" i="31"/>
  <c r="AU55" i="31"/>
  <c r="AU54" i="31"/>
  <c r="AU53" i="31"/>
  <c r="AU52" i="31"/>
  <c r="AU51" i="31"/>
  <c r="AU49" i="31"/>
  <c r="AU47" i="31"/>
  <c r="AU72" i="31"/>
  <c r="AU70" i="31"/>
  <c r="AU68" i="31"/>
  <c r="AU64" i="31"/>
  <c r="AU45" i="31"/>
  <c r="AU43" i="31"/>
  <c r="AU41" i="31"/>
  <c r="AU39" i="31"/>
  <c r="AU67" i="31"/>
  <c r="AU50" i="31"/>
  <c r="AU48" i="31"/>
  <c r="AU73" i="31"/>
  <c r="AU71" i="31"/>
  <c r="AU66" i="31"/>
  <c r="AU46" i="31"/>
  <c r="AU44" i="31"/>
  <c r="AU42" i="31"/>
  <c r="AU40" i="31"/>
  <c r="AU33" i="31"/>
  <c r="AU30" i="31"/>
  <c r="AU28" i="31"/>
  <c r="AU16" i="31"/>
  <c r="AU15" i="31"/>
  <c r="AU21" i="31"/>
  <c r="AU20" i="31"/>
  <c r="AU19" i="31"/>
  <c r="AU36" i="31"/>
  <c r="AU32" i="31"/>
  <c r="AU29" i="31"/>
  <c r="AU7" i="31"/>
  <c r="AU37" i="31"/>
  <c r="AU27" i="31"/>
  <c r="AU35" i="31"/>
  <c r="AU25" i="31"/>
  <c r="AU24" i="31"/>
  <c r="AU23" i="31"/>
  <c r="AU18" i="31"/>
  <c r="AU14" i="31"/>
  <c r="AU38" i="31"/>
  <c r="AU31" i="31"/>
  <c r="AU6" i="31"/>
  <c r="AU5" i="31"/>
  <c r="AU4" i="31"/>
  <c r="AU3" i="31"/>
  <c r="AU2" i="31"/>
  <c r="AU34" i="31"/>
  <c r="AU26" i="31"/>
  <c r="AU22" i="31"/>
  <c r="AU17" i="31"/>
  <c r="AU13" i="31"/>
  <c r="AU12" i="31"/>
  <c r="AU11" i="31"/>
  <c r="AU10" i="31"/>
  <c r="AU9" i="31"/>
  <c r="AU8" i="31"/>
  <c r="AQ382" i="31"/>
  <c r="AQ381" i="31"/>
  <c r="AQ380" i="31"/>
  <c r="AQ379" i="31"/>
  <c r="AQ378" i="31"/>
  <c r="AQ377" i="31"/>
  <c r="AQ376" i="31"/>
  <c r="AQ375" i="31"/>
  <c r="AQ374" i="31"/>
  <c r="AQ373" i="31"/>
  <c r="AQ372" i="31"/>
  <c r="AQ371" i="31"/>
  <c r="AQ370" i="31"/>
  <c r="AQ369" i="31"/>
  <c r="AQ368" i="31"/>
  <c r="AQ367" i="31"/>
  <c r="AQ366" i="31"/>
  <c r="AQ365" i="31"/>
  <c r="AQ364" i="31"/>
  <c r="AQ362" i="31"/>
  <c r="AQ361" i="31"/>
  <c r="AQ358" i="31"/>
  <c r="AQ357" i="31"/>
  <c r="AQ356" i="31"/>
  <c r="AQ360" i="31"/>
  <c r="AQ359" i="31"/>
  <c r="AQ355" i="31"/>
  <c r="AQ363" i="31"/>
  <c r="AQ354" i="31"/>
  <c r="AQ353" i="31"/>
  <c r="AQ351" i="31"/>
  <c r="AQ352" i="31"/>
  <c r="AQ350" i="31"/>
  <c r="AQ348" i="31"/>
  <c r="AQ344" i="31"/>
  <c r="AQ343" i="31"/>
  <c r="AQ341" i="31"/>
  <c r="AQ327" i="31"/>
  <c r="AQ326" i="31"/>
  <c r="AQ325" i="31"/>
  <c r="AQ324" i="31"/>
  <c r="AQ323" i="31"/>
  <c r="AQ342" i="31"/>
  <c r="AQ339" i="31"/>
  <c r="AQ337" i="31"/>
  <c r="AQ335" i="31"/>
  <c r="AQ333" i="31"/>
  <c r="AQ331" i="31"/>
  <c r="AQ349" i="31"/>
  <c r="AQ347" i="31"/>
  <c r="AQ336" i="31"/>
  <c r="AQ345" i="31"/>
  <c r="AQ340" i="31"/>
  <c r="AQ334" i="31"/>
  <c r="AQ346" i="31"/>
  <c r="AQ322" i="31"/>
  <c r="AQ321" i="31"/>
  <c r="AQ320" i="31"/>
  <c r="AQ319" i="31"/>
  <c r="AQ318" i="31"/>
  <c r="AQ317" i="31"/>
  <c r="AQ332" i="31"/>
  <c r="AQ329" i="31"/>
  <c r="AQ315" i="31"/>
  <c r="AQ338" i="31"/>
  <c r="AQ314" i="31"/>
  <c r="AQ310" i="31"/>
  <c r="AQ306" i="31"/>
  <c r="AQ303" i="31"/>
  <c r="AQ302" i="31"/>
  <c r="AQ301" i="31"/>
  <c r="AQ300" i="31"/>
  <c r="AQ299" i="31"/>
  <c r="AQ298" i="31"/>
  <c r="AQ297" i="31"/>
  <c r="AQ296" i="31"/>
  <c r="AQ295" i="31"/>
  <c r="AQ313" i="31"/>
  <c r="AQ309" i="31"/>
  <c r="AQ305" i="31"/>
  <c r="AQ328" i="31"/>
  <c r="AQ316" i="31"/>
  <c r="AQ312" i="31"/>
  <c r="AQ308" i="31"/>
  <c r="AQ304" i="31"/>
  <c r="AQ330" i="31"/>
  <c r="AQ311" i="31"/>
  <c r="AQ307" i="31"/>
  <c r="AQ288" i="31"/>
  <c r="AQ287" i="31"/>
  <c r="AQ286" i="31"/>
  <c r="AQ285" i="31"/>
  <c r="AQ284" i="31"/>
  <c r="AQ283" i="31"/>
  <c r="AQ282" i="31"/>
  <c r="AQ281" i="31"/>
  <c r="AQ280" i="31"/>
  <c r="AQ279" i="31"/>
  <c r="AQ278" i="31"/>
  <c r="AQ292" i="31"/>
  <c r="AQ293" i="31"/>
  <c r="AQ289" i="31"/>
  <c r="AQ294" i="31"/>
  <c r="AQ290" i="31"/>
  <c r="AQ291" i="31"/>
  <c r="AQ277" i="31"/>
  <c r="AQ276" i="31"/>
  <c r="AQ274" i="31"/>
  <c r="AQ272" i="31"/>
  <c r="AQ270" i="31"/>
  <c r="AQ268" i="31"/>
  <c r="AQ266" i="31"/>
  <c r="AQ264" i="31"/>
  <c r="AQ263" i="31"/>
  <c r="AQ262" i="31"/>
  <c r="AQ261" i="31"/>
  <c r="AQ260" i="31"/>
  <c r="AQ259" i="31"/>
  <c r="AQ258" i="31"/>
  <c r="AQ257" i="31"/>
  <c r="AQ256" i="31"/>
  <c r="AQ255" i="31"/>
  <c r="AQ254" i="31"/>
  <c r="AQ253" i="31"/>
  <c r="AQ252" i="31"/>
  <c r="AQ251" i="31"/>
  <c r="AQ250" i="31"/>
  <c r="AQ249" i="31"/>
  <c r="AQ248" i="31"/>
  <c r="AQ247" i="31"/>
  <c r="AQ246" i="31"/>
  <c r="AQ245" i="31"/>
  <c r="AQ244" i="31"/>
  <c r="AQ267" i="31"/>
  <c r="AQ243" i="31"/>
  <c r="AQ242" i="31"/>
  <c r="AQ241" i="31"/>
  <c r="AQ240" i="31"/>
  <c r="AQ239" i="31"/>
  <c r="AQ238" i="31"/>
  <c r="AQ237" i="31"/>
  <c r="AQ236" i="31"/>
  <c r="AQ235" i="31"/>
  <c r="AQ234" i="31"/>
  <c r="AQ233" i="31"/>
  <c r="AQ275" i="31"/>
  <c r="AQ265" i="31"/>
  <c r="AQ273" i="31"/>
  <c r="AQ271" i="31"/>
  <c r="AQ269" i="31"/>
  <c r="AQ227" i="31"/>
  <c r="AQ226" i="31"/>
  <c r="AQ216" i="31"/>
  <c r="AQ212" i="31"/>
  <c r="AQ208" i="31"/>
  <c r="AQ228" i="31"/>
  <c r="AQ225" i="31"/>
  <c r="AQ223" i="31"/>
  <c r="AQ221" i="31"/>
  <c r="AQ219" i="31"/>
  <c r="AQ215" i="31"/>
  <c r="AQ211" i="31"/>
  <c r="AQ207" i="31"/>
  <c r="AQ232" i="31"/>
  <c r="AQ230" i="31"/>
  <c r="AQ214" i="31"/>
  <c r="AQ210" i="31"/>
  <c r="AQ224" i="31"/>
  <c r="AQ222" i="31"/>
  <c r="AQ220" i="31"/>
  <c r="AQ218" i="31"/>
  <c r="AQ217" i="31"/>
  <c r="AQ213" i="31"/>
  <c r="AQ209" i="31"/>
  <c r="AQ206" i="31"/>
  <c r="AQ202" i="31"/>
  <c r="AQ197" i="31"/>
  <c r="AQ196" i="31"/>
  <c r="AQ194" i="31"/>
  <c r="AQ231" i="31"/>
  <c r="AQ203" i="31"/>
  <c r="AQ204" i="31"/>
  <c r="AQ200" i="31"/>
  <c r="AQ199" i="31"/>
  <c r="AQ198" i="31"/>
  <c r="AQ229" i="31"/>
  <c r="AQ195" i="31"/>
  <c r="AQ193" i="31"/>
  <c r="AQ205" i="31"/>
  <c r="AQ201" i="31"/>
  <c r="AQ146" i="31"/>
  <c r="AQ191" i="31"/>
  <c r="AQ187" i="31"/>
  <c r="AQ183" i="31"/>
  <c r="AQ179" i="31"/>
  <c r="AQ175" i="31"/>
  <c r="AQ171" i="31"/>
  <c r="AQ169" i="31"/>
  <c r="AQ167" i="31"/>
  <c r="AQ157" i="31"/>
  <c r="AQ153" i="31"/>
  <c r="AQ150" i="31"/>
  <c r="AQ148" i="31"/>
  <c r="AQ145" i="31"/>
  <c r="AQ192" i="31"/>
  <c r="AQ188" i="31"/>
  <c r="AQ184" i="31"/>
  <c r="AQ180" i="31"/>
  <c r="AQ176" i="31"/>
  <c r="AQ172" i="31"/>
  <c r="AQ158" i="31"/>
  <c r="AQ154" i="31"/>
  <c r="AQ143" i="31"/>
  <c r="AQ142" i="31"/>
  <c r="AQ141" i="31"/>
  <c r="AQ140" i="31"/>
  <c r="AQ139" i="31"/>
  <c r="AQ138" i="31"/>
  <c r="AQ137" i="31"/>
  <c r="AQ136" i="31"/>
  <c r="AQ135" i="31"/>
  <c r="AQ134" i="31"/>
  <c r="AQ133" i="31"/>
  <c r="AQ132" i="31"/>
  <c r="AQ131" i="31"/>
  <c r="AQ130" i="31"/>
  <c r="AQ129" i="31"/>
  <c r="AQ128" i="31"/>
  <c r="AQ127" i="31"/>
  <c r="AQ126" i="31"/>
  <c r="AQ125" i="31"/>
  <c r="AQ124" i="31"/>
  <c r="AQ123" i="31"/>
  <c r="AQ122" i="31"/>
  <c r="AQ121" i="31"/>
  <c r="AQ120" i="31"/>
  <c r="AQ119" i="31"/>
  <c r="AQ118" i="31"/>
  <c r="AQ117" i="31"/>
  <c r="AQ116" i="31"/>
  <c r="AQ115" i="31"/>
  <c r="AQ114" i="31"/>
  <c r="AQ113" i="31"/>
  <c r="AQ112" i="31"/>
  <c r="AQ111" i="31"/>
  <c r="AQ110" i="31"/>
  <c r="AQ109" i="31"/>
  <c r="AQ108" i="31"/>
  <c r="AQ107" i="31"/>
  <c r="AQ144" i="31"/>
  <c r="AQ189" i="31"/>
  <c r="AQ185" i="31"/>
  <c r="AQ181" i="31"/>
  <c r="AQ177" i="31"/>
  <c r="AQ173" i="31"/>
  <c r="AQ168" i="31"/>
  <c r="AQ155" i="31"/>
  <c r="AQ151" i="31"/>
  <c r="AQ149" i="31"/>
  <c r="AQ147" i="31"/>
  <c r="AQ178" i="31"/>
  <c r="AQ165" i="31"/>
  <c r="AQ162" i="31"/>
  <c r="AQ106" i="31"/>
  <c r="AQ105" i="31"/>
  <c r="AQ104" i="31"/>
  <c r="AQ103" i="31"/>
  <c r="AQ102" i="31"/>
  <c r="AQ101" i="31"/>
  <c r="AQ100" i="31"/>
  <c r="AQ99" i="31"/>
  <c r="AQ98" i="31"/>
  <c r="AQ97" i="31"/>
  <c r="AQ96" i="31"/>
  <c r="AQ95" i="31"/>
  <c r="AQ94" i="31"/>
  <c r="AQ93" i="31"/>
  <c r="AQ92" i="31"/>
  <c r="AQ91" i="31"/>
  <c r="AQ90" i="31"/>
  <c r="AQ89" i="31"/>
  <c r="AQ88" i="31"/>
  <c r="AQ87" i="31"/>
  <c r="AQ86" i="31"/>
  <c r="AQ85" i="31"/>
  <c r="AQ84" i="31"/>
  <c r="AQ186" i="31"/>
  <c r="AQ159" i="31"/>
  <c r="AQ174" i="31"/>
  <c r="AQ164" i="31"/>
  <c r="AQ161" i="31"/>
  <c r="AQ152" i="31"/>
  <c r="AQ182" i="31"/>
  <c r="AQ166" i="31"/>
  <c r="AQ156" i="31"/>
  <c r="AQ170" i="31"/>
  <c r="AQ163" i="31"/>
  <c r="AQ190" i="31"/>
  <c r="AQ160" i="31"/>
  <c r="AQ78" i="31"/>
  <c r="AQ74" i="31"/>
  <c r="AQ67" i="31"/>
  <c r="AQ50" i="31"/>
  <c r="AQ48" i="31"/>
  <c r="AQ83" i="31"/>
  <c r="AQ73" i="31"/>
  <c r="AQ71" i="31"/>
  <c r="AQ75" i="31"/>
  <c r="AQ66" i="31"/>
  <c r="AQ46" i="31"/>
  <c r="AQ44" i="31"/>
  <c r="AQ42" i="31"/>
  <c r="AQ82" i="31"/>
  <c r="AQ76" i="31"/>
  <c r="AQ69" i="31"/>
  <c r="AQ65" i="31"/>
  <c r="AQ63" i="31"/>
  <c r="AQ62" i="31"/>
  <c r="AQ61" i="31"/>
  <c r="AQ60" i="31"/>
  <c r="AQ59" i="31"/>
  <c r="AQ58" i="31"/>
  <c r="AQ57" i="31"/>
  <c r="AQ56" i="31"/>
  <c r="AQ55" i="31"/>
  <c r="AQ54" i="31"/>
  <c r="AQ53" i="31"/>
  <c r="AQ52" i="31"/>
  <c r="AQ51" i="31"/>
  <c r="AQ49" i="31"/>
  <c r="AQ47" i="31"/>
  <c r="AQ81" i="31"/>
  <c r="AQ80" i="31"/>
  <c r="AQ79" i="31"/>
  <c r="AQ72" i="31"/>
  <c r="AQ70" i="31"/>
  <c r="AQ77" i="31"/>
  <c r="AQ68" i="31"/>
  <c r="AQ64" i="31"/>
  <c r="AQ45" i="31"/>
  <c r="AQ43" i="31"/>
  <c r="AQ41" i="31"/>
  <c r="AQ39" i="31"/>
  <c r="AQ30" i="31"/>
  <c r="AQ29" i="31"/>
  <c r="AQ35" i="31"/>
  <c r="AQ25" i="31"/>
  <c r="AQ24" i="31"/>
  <c r="AQ23" i="31"/>
  <c r="AQ18" i="31"/>
  <c r="AQ14" i="31"/>
  <c r="AQ40" i="31"/>
  <c r="AQ31" i="31"/>
  <c r="AQ6" i="31"/>
  <c r="AQ5" i="31"/>
  <c r="AQ4" i="31"/>
  <c r="AQ3" i="31"/>
  <c r="AQ2" i="31"/>
  <c r="AQ34" i="31"/>
  <c r="AQ26" i="31"/>
  <c r="AQ22" i="31"/>
  <c r="AQ28" i="31"/>
  <c r="AQ17" i="31"/>
  <c r="AQ13" i="31"/>
  <c r="AQ12" i="31"/>
  <c r="AQ11" i="31"/>
  <c r="AQ10" i="31"/>
  <c r="AQ9" i="31"/>
  <c r="AQ8" i="31"/>
  <c r="AQ33" i="31"/>
  <c r="AQ16" i="31"/>
  <c r="AQ15" i="31"/>
  <c r="AQ37" i="31"/>
  <c r="AQ21" i="31"/>
  <c r="AQ20" i="31"/>
  <c r="AQ19" i="31"/>
  <c r="AQ36" i="31"/>
  <c r="AQ32" i="31"/>
  <c r="AQ7" i="31"/>
  <c r="AQ38" i="31"/>
  <c r="AQ27" i="31"/>
  <c r="B50" i="31"/>
  <c r="B46" i="31"/>
  <c r="B42" i="31"/>
  <c r="B43" i="31"/>
  <c r="BA382" i="31"/>
  <c r="BA381" i="31"/>
  <c r="BA380" i="31"/>
  <c r="BA379" i="31"/>
  <c r="BA378" i="31"/>
  <c r="BA377" i="31"/>
  <c r="BA376" i="31"/>
  <c r="BA375" i="31"/>
  <c r="AX382" i="31"/>
  <c r="AX381" i="31"/>
  <c r="AX380" i="31"/>
  <c r="AX379" i="31"/>
  <c r="AX378" i="31"/>
  <c r="AX377" i="31"/>
  <c r="AX376" i="31"/>
  <c r="AX375" i="31"/>
  <c r="AX374" i="31"/>
  <c r="AX373" i="31"/>
  <c r="BA372" i="31"/>
  <c r="BA371" i="31"/>
  <c r="BA370" i="31"/>
  <c r="BA369" i="31"/>
  <c r="BA368" i="31"/>
  <c r="BA367" i="31"/>
  <c r="BA366" i="31"/>
  <c r="BA365" i="31"/>
  <c r="BA364" i="31"/>
  <c r="BA363" i="31"/>
  <c r="BA374" i="31"/>
  <c r="AX372" i="31"/>
  <c r="AX371" i="31"/>
  <c r="AX370" i="31"/>
  <c r="AX369" i="31"/>
  <c r="BA373" i="31"/>
  <c r="AX368" i="31"/>
  <c r="AX367" i="31"/>
  <c r="AX366" i="31"/>
  <c r="AX363" i="31"/>
  <c r="BA362" i="31"/>
  <c r="AX359" i="31"/>
  <c r="BA358" i="31"/>
  <c r="BA357" i="31"/>
  <c r="BA356" i="31"/>
  <c r="BA355" i="31"/>
  <c r="AX362" i="31"/>
  <c r="BA361" i="31"/>
  <c r="AX358" i="31"/>
  <c r="AX357" i="31"/>
  <c r="AX356" i="31"/>
  <c r="AX355" i="31"/>
  <c r="AX354" i="31"/>
  <c r="AX353" i="31"/>
  <c r="AX352" i="31"/>
  <c r="AX361" i="31"/>
  <c r="BA360" i="31"/>
  <c r="AX364" i="31"/>
  <c r="AX350" i="31"/>
  <c r="AX349" i="31"/>
  <c r="AX348" i="31"/>
  <c r="AX347" i="31"/>
  <c r="AX346" i="31"/>
  <c r="AX345" i="31"/>
  <c r="AX344" i="31"/>
  <c r="AX343" i="31"/>
  <c r="AX360" i="31"/>
  <c r="BA351" i="31"/>
  <c r="AX365" i="31"/>
  <c r="BA353" i="31"/>
  <c r="BA350" i="31"/>
  <c r="BA349" i="31"/>
  <c r="BA348" i="31"/>
  <c r="BA347" i="31"/>
  <c r="BA352" i="31"/>
  <c r="BA354" i="31"/>
  <c r="BA346" i="31"/>
  <c r="BA338" i="31"/>
  <c r="BA336" i="31"/>
  <c r="BA334" i="31"/>
  <c r="BA332" i="31"/>
  <c r="BA330" i="31"/>
  <c r="BA340" i="31"/>
  <c r="BA345" i="31"/>
  <c r="AX338" i="31"/>
  <c r="AX336" i="31"/>
  <c r="AX334" i="31"/>
  <c r="AX332" i="31"/>
  <c r="AX330" i="31"/>
  <c r="BA341" i="31"/>
  <c r="AX340" i="31"/>
  <c r="AX327" i="31"/>
  <c r="AX351" i="31"/>
  <c r="BA342" i="31"/>
  <c r="AX341" i="31"/>
  <c r="BA359" i="31"/>
  <c r="AX342" i="31"/>
  <c r="BA337" i="31"/>
  <c r="BA328" i="31"/>
  <c r="AX324" i="31"/>
  <c r="BA323" i="31"/>
  <c r="AX337" i="31"/>
  <c r="BA331" i="31"/>
  <c r="AX331" i="31"/>
  <c r="AX323" i="31"/>
  <c r="BA343" i="31"/>
  <c r="BA335" i="31"/>
  <c r="BA329" i="31"/>
  <c r="AX328" i="31"/>
  <c r="BA322" i="31"/>
  <c r="BA321" i="31"/>
  <c r="BA320" i="31"/>
  <c r="BA319" i="31"/>
  <c r="BA318" i="31"/>
  <c r="BA317" i="31"/>
  <c r="BA316" i="31"/>
  <c r="BA315" i="31"/>
  <c r="AX335" i="31"/>
  <c r="BA327" i="31"/>
  <c r="BA326" i="31"/>
  <c r="BA325" i="31"/>
  <c r="BA344" i="31"/>
  <c r="BA339" i="31"/>
  <c r="AX329" i="31"/>
  <c r="AX326" i="31"/>
  <c r="AX333" i="31"/>
  <c r="AX325" i="31"/>
  <c r="AX322" i="31"/>
  <c r="BA333" i="31"/>
  <c r="BA314" i="31"/>
  <c r="AX311" i="31"/>
  <c r="BA310" i="31"/>
  <c r="AX307" i="31"/>
  <c r="BA306" i="31"/>
  <c r="AX319" i="31"/>
  <c r="AX316" i="31"/>
  <c r="AX303" i="31"/>
  <c r="AX302" i="31"/>
  <c r="AX301" i="31"/>
  <c r="AX300" i="31"/>
  <c r="AX299" i="31"/>
  <c r="AX298" i="31"/>
  <c r="AX297" i="31"/>
  <c r="AX296" i="31"/>
  <c r="AX295" i="31"/>
  <c r="AX318" i="31"/>
  <c r="AX315" i="31"/>
  <c r="AX314" i="31"/>
  <c r="BA313" i="31"/>
  <c r="AX310" i="31"/>
  <c r="BA309" i="31"/>
  <c r="AX306" i="31"/>
  <c r="BA305" i="31"/>
  <c r="AX320" i="31"/>
  <c r="BA324" i="31"/>
  <c r="AX313" i="31"/>
  <c r="BA312" i="31"/>
  <c r="AX309" i="31"/>
  <c r="BA308" i="31"/>
  <c r="AX305" i="31"/>
  <c r="BA304" i="31"/>
  <c r="AX321" i="31"/>
  <c r="AX339" i="31"/>
  <c r="AX317" i="31"/>
  <c r="AX312" i="31"/>
  <c r="BA311" i="31"/>
  <c r="AX308" i="31"/>
  <c r="BA307" i="31"/>
  <c r="AX304" i="31"/>
  <c r="BA303" i="31"/>
  <c r="BA302" i="31"/>
  <c r="BA301" i="31"/>
  <c r="BA300" i="31"/>
  <c r="BA299" i="31"/>
  <c r="BA298" i="31"/>
  <c r="BA297" i="31"/>
  <c r="BA296" i="31"/>
  <c r="BA295" i="31"/>
  <c r="BA294" i="31"/>
  <c r="AX293" i="31"/>
  <c r="AX294" i="31"/>
  <c r="BA291" i="31"/>
  <c r="AX290" i="31"/>
  <c r="BA292" i="31"/>
  <c r="AX291" i="31"/>
  <c r="BA288" i="31"/>
  <c r="BA287" i="31"/>
  <c r="BA286" i="31"/>
  <c r="BA285" i="31"/>
  <c r="BA284" i="31"/>
  <c r="BA283" i="31"/>
  <c r="BA282" i="31"/>
  <c r="BA281" i="31"/>
  <c r="BA280" i="31"/>
  <c r="BA279" i="31"/>
  <c r="BA278" i="31"/>
  <c r="BA293" i="31"/>
  <c r="AX292" i="31"/>
  <c r="BA289" i="31"/>
  <c r="BA275" i="31"/>
  <c r="BA273" i="31"/>
  <c r="BA271" i="31"/>
  <c r="BA269" i="31"/>
  <c r="BA267" i="31"/>
  <c r="BA265" i="31"/>
  <c r="AX287" i="31"/>
  <c r="AX283" i="31"/>
  <c r="AX281" i="31"/>
  <c r="AX279" i="31"/>
  <c r="BA277" i="31"/>
  <c r="AX275" i="31"/>
  <c r="AX273" i="31"/>
  <c r="AX271" i="31"/>
  <c r="AX269" i="31"/>
  <c r="AX267" i="31"/>
  <c r="AX265" i="31"/>
  <c r="BA290" i="31"/>
  <c r="AX288" i="31"/>
  <c r="AX284" i="31"/>
  <c r="BA263" i="31"/>
  <c r="AX277" i="31"/>
  <c r="BA276" i="31"/>
  <c r="BA274" i="31"/>
  <c r="BA272" i="31"/>
  <c r="BA270" i="31"/>
  <c r="BA268" i="31"/>
  <c r="BA266" i="31"/>
  <c r="BA264" i="31"/>
  <c r="AX285" i="31"/>
  <c r="AX280" i="31"/>
  <c r="AX278" i="31"/>
  <c r="AX276" i="31"/>
  <c r="AX274" i="31"/>
  <c r="AX272" i="31"/>
  <c r="AX270" i="31"/>
  <c r="AX268" i="31"/>
  <c r="AX289" i="31"/>
  <c r="AX286" i="31"/>
  <c r="AX282" i="31"/>
  <c r="BA262" i="31"/>
  <c r="BA261" i="31"/>
  <c r="BA260" i="31"/>
  <c r="BA259" i="31"/>
  <c r="BA258" i="31"/>
  <c r="BA257" i="31"/>
  <c r="BA256" i="31"/>
  <c r="BA255" i="31"/>
  <c r="BA254" i="31"/>
  <c r="BA253" i="31"/>
  <c r="BA252" i="31"/>
  <c r="BA251" i="31"/>
  <c r="AX247" i="31"/>
  <c r="BA246" i="31"/>
  <c r="BA243" i="31"/>
  <c r="BA242" i="31"/>
  <c r="BA241" i="31"/>
  <c r="BA240" i="31"/>
  <c r="BA239" i="31"/>
  <c r="BA238" i="31"/>
  <c r="BA237" i="31"/>
  <c r="BA236" i="31"/>
  <c r="BA235" i="31"/>
  <c r="BA234" i="31"/>
  <c r="BA233" i="31"/>
  <c r="BA232" i="31"/>
  <c r="BA231" i="31"/>
  <c r="BA230" i="31"/>
  <c r="BA229" i="31"/>
  <c r="BA228" i="31"/>
  <c r="BA227" i="31"/>
  <c r="BA226" i="31"/>
  <c r="AX266" i="31"/>
  <c r="AX263" i="31"/>
  <c r="AX262" i="31"/>
  <c r="AX261" i="31"/>
  <c r="AX260" i="31"/>
  <c r="AX259" i="31"/>
  <c r="AX258" i="31"/>
  <c r="AX257" i="31"/>
  <c r="AX256" i="31"/>
  <c r="AX255" i="31"/>
  <c r="AX254" i="31"/>
  <c r="AX253" i="31"/>
  <c r="AX252" i="31"/>
  <c r="AX251" i="31"/>
  <c r="BA249" i="31"/>
  <c r="AX246" i="31"/>
  <c r="BA245" i="31"/>
  <c r="AX264" i="31"/>
  <c r="AX249" i="31"/>
  <c r="AX243" i="31"/>
  <c r="AX242" i="31"/>
  <c r="AX241" i="31"/>
  <c r="AX240" i="31"/>
  <c r="AX239" i="31"/>
  <c r="AX238" i="31"/>
  <c r="AX237" i="31"/>
  <c r="AX236" i="31"/>
  <c r="AX235" i="31"/>
  <c r="AX234" i="31"/>
  <c r="AX233" i="31"/>
  <c r="AX232" i="31"/>
  <c r="AX231" i="31"/>
  <c r="AX230" i="31"/>
  <c r="AX229" i="31"/>
  <c r="AX228" i="31"/>
  <c r="AX227" i="31"/>
  <c r="AX226" i="31"/>
  <c r="AX245" i="31"/>
  <c r="BA244" i="31"/>
  <c r="BA250" i="31"/>
  <c r="BA248" i="31"/>
  <c r="BA247" i="31"/>
  <c r="AX244" i="31"/>
  <c r="AX250" i="31"/>
  <c r="AX248" i="31"/>
  <c r="AX217" i="31"/>
  <c r="AX213" i="31"/>
  <c r="AX209" i="31"/>
  <c r="AX206" i="31"/>
  <c r="AX205" i="31"/>
  <c r="AX204" i="31"/>
  <c r="AX203" i="31"/>
  <c r="AX202" i="31"/>
  <c r="AX201" i="31"/>
  <c r="AX200" i="31"/>
  <c r="AX224" i="31"/>
  <c r="AX222" i="31"/>
  <c r="AX220" i="31"/>
  <c r="AX218" i="31"/>
  <c r="BA215" i="31"/>
  <c r="BA211" i="31"/>
  <c r="BA207" i="31"/>
  <c r="AX216" i="31"/>
  <c r="AX212" i="31"/>
  <c r="AX208" i="31"/>
  <c r="BA225" i="31"/>
  <c r="BA223" i="31"/>
  <c r="BA221" i="31"/>
  <c r="BA219" i="31"/>
  <c r="BA214" i="31"/>
  <c r="BA210" i="31"/>
  <c r="AX215" i="31"/>
  <c r="AX211" i="31"/>
  <c r="AX207" i="31"/>
  <c r="AX225" i="31"/>
  <c r="AX223" i="31"/>
  <c r="AX221" i="31"/>
  <c r="AX219" i="31"/>
  <c r="BA217" i="31"/>
  <c r="BA213" i="31"/>
  <c r="BA209" i="31"/>
  <c r="BA206" i="31"/>
  <c r="BA205" i="31"/>
  <c r="BA204" i="31"/>
  <c r="BA203" i="31"/>
  <c r="BA202" i="31"/>
  <c r="BA201" i="31"/>
  <c r="AX214" i="31"/>
  <c r="AX210" i="31"/>
  <c r="BA218" i="31"/>
  <c r="BA200" i="31"/>
  <c r="AX195" i="31"/>
  <c r="AX193" i="31"/>
  <c r="AX192" i="31"/>
  <c r="AX191" i="31"/>
  <c r="AX190" i="31"/>
  <c r="AX189" i="31"/>
  <c r="AX188" i="31"/>
  <c r="AX187" i="31"/>
  <c r="AX186" i="31"/>
  <c r="AX185" i="31"/>
  <c r="AX184" i="31"/>
  <c r="AX183" i="31"/>
  <c r="AX182" i="31"/>
  <c r="AX181" i="31"/>
  <c r="AX180" i="31"/>
  <c r="AX179" i="31"/>
  <c r="AX178" i="31"/>
  <c r="AX177" i="31"/>
  <c r="AX176" i="31"/>
  <c r="AX175" i="31"/>
  <c r="AX174" i="31"/>
  <c r="AX173" i="31"/>
  <c r="AX172" i="31"/>
  <c r="AX171" i="31"/>
  <c r="AX170" i="31"/>
  <c r="AX169" i="31"/>
  <c r="AX168" i="31"/>
  <c r="AX167" i="31"/>
  <c r="AX199" i="31"/>
  <c r="AX198" i="31"/>
  <c r="BA197" i="31"/>
  <c r="BA196" i="31"/>
  <c r="BA194" i="31"/>
  <c r="BA216" i="31"/>
  <c r="BA208" i="31"/>
  <c r="AX197" i="31"/>
  <c r="AX196" i="31"/>
  <c r="AX194" i="31"/>
  <c r="BA224" i="31"/>
  <c r="BA195" i="31"/>
  <c r="BA193" i="31"/>
  <c r="BA192" i="31"/>
  <c r="BA191" i="31"/>
  <c r="BA190" i="31"/>
  <c r="BA189" i="31"/>
  <c r="BA188" i="31"/>
  <c r="BA187" i="31"/>
  <c r="BA186" i="31"/>
  <c r="BA185" i="31"/>
  <c r="BA184" i="31"/>
  <c r="BA183" i="31"/>
  <c r="BA182" i="31"/>
  <c r="BA181" i="31"/>
  <c r="BA180" i="31"/>
  <c r="BA179" i="31"/>
  <c r="BA178" i="31"/>
  <c r="BA177" i="31"/>
  <c r="BA176" i="31"/>
  <c r="BA175" i="31"/>
  <c r="BA174" i="31"/>
  <c r="BA173" i="31"/>
  <c r="BA172" i="31"/>
  <c r="BA171" i="31"/>
  <c r="BA170" i="31"/>
  <c r="BA222" i="31"/>
  <c r="BA198" i="31"/>
  <c r="AX149" i="31"/>
  <c r="AX147" i="31"/>
  <c r="BA212" i="31"/>
  <c r="BA156" i="31"/>
  <c r="AX155" i="31"/>
  <c r="BA152" i="31"/>
  <c r="AX151" i="31"/>
  <c r="BA145" i="31"/>
  <c r="BA143" i="31"/>
  <c r="BA142" i="31"/>
  <c r="BA141" i="31"/>
  <c r="BA140" i="31"/>
  <c r="BA139" i="31"/>
  <c r="BA138" i="31"/>
  <c r="BA137" i="31"/>
  <c r="BA136" i="31"/>
  <c r="BA135" i="31"/>
  <c r="BA134" i="31"/>
  <c r="BA133" i="31"/>
  <c r="BA132" i="31"/>
  <c r="BA131" i="31"/>
  <c r="BA130" i="31"/>
  <c r="BA129" i="31"/>
  <c r="BA128" i="31"/>
  <c r="BA127" i="31"/>
  <c r="BA126" i="31"/>
  <c r="BA125" i="31"/>
  <c r="BA124" i="31"/>
  <c r="BA123" i="31"/>
  <c r="BA122" i="31"/>
  <c r="BA121" i="31"/>
  <c r="BA120" i="31"/>
  <c r="BA119" i="31"/>
  <c r="BA118" i="31"/>
  <c r="BA117" i="31"/>
  <c r="BA116" i="31"/>
  <c r="BA115" i="31"/>
  <c r="BA168" i="31"/>
  <c r="BA166" i="31"/>
  <c r="BA165" i="31"/>
  <c r="BA164" i="31"/>
  <c r="BA163" i="31"/>
  <c r="BA162" i="31"/>
  <c r="BA161" i="31"/>
  <c r="BA160" i="31"/>
  <c r="BA159" i="31"/>
  <c r="BA150" i="31"/>
  <c r="BA148" i="31"/>
  <c r="AX146" i="31"/>
  <c r="BA157" i="31"/>
  <c r="AX156" i="31"/>
  <c r="BA153" i="31"/>
  <c r="AX152" i="31"/>
  <c r="BA144" i="31"/>
  <c r="BA220" i="31"/>
  <c r="AX166" i="31"/>
  <c r="AX165" i="31"/>
  <c r="AX164" i="31"/>
  <c r="AX163" i="31"/>
  <c r="AX162" i="31"/>
  <c r="AX161" i="31"/>
  <c r="AX160" i="31"/>
  <c r="AX159" i="31"/>
  <c r="AX150" i="31"/>
  <c r="AX148" i="31"/>
  <c r="AX145" i="31"/>
  <c r="AX143" i="31"/>
  <c r="AX142" i="31"/>
  <c r="AX141" i="31"/>
  <c r="AX140" i="31"/>
  <c r="AX139" i="31"/>
  <c r="AX138" i="31"/>
  <c r="AX137" i="31"/>
  <c r="AX136" i="31"/>
  <c r="AX135" i="31"/>
  <c r="AX134" i="31"/>
  <c r="AX133" i="31"/>
  <c r="AX132" i="31"/>
  <c r="AX131" i="31"/>
  <c r="AX130" i="31"/>
  <c r="AX129" i="31"/>
  <c r="AX128" i="31"/>
  <c r="AX127" i="31"/>
  <c r="AX126" i="31"/>
  <c r="AX125" i="31"/>
  <c r="AX124" i="31"/>
  <c r="AX123" i="31"/>
  <c r="AX122" i="31"/>
  <c r="AX121" i="31"/>
  <c r="AX120" i="31"/>
  <c r="AX119" i="31"/>
  <c r="BA199" i="31"/>
  <c r="BA158" i="31"/>
  <c r="AX157" i="31"/>
  <c r="BA154" i="31"/>
  <c r="AX153" i="31"/>
  <c r="BA169" i="31"/>
  <c r="BA167" i="31"/>
  <c r="BA149" i="31"/>
  <c r="BA147" i="31"/>
  <c r="AX144" i="31"/>
  <c r="BA155" i="31"/>
  <c r="AX117" i="31"/>
  <c r="AX116" i="31"/>
  <c r="AX115" i="31"/>
  <c r="AX113" i="31"/>
  <c r="AX111" i="31"/>
  <c r="AX109" i="31"/>
  <c r="AX107" i="31"/>
  <c r="AX118" i="31"/>
  <c r="BA112" i="31"/>
  <c r="BA110" i="31"/>
  <c r="BA108" i="31"/>
  <c r="AX106" i="31"/>
  <c r="AX105" i="31"/>
  <c r="AX104" i="31"/>
  <c r="AX103" i="31"/>
  <c r="AX102" i="31"/>
  <c r="AX101" i="31"/>
  <c r="AX100" i="31"/>
  <c r="AX99" i="31"/>
  <c r="AX98" i="31"/>
  <c r="AX97" i="31"/>
  <c r="AX96" i="31"/>
  <c r="AX95" i="31"/>
  <c r="AX94" i="31"/>
  <c r="AX93" i="31"/>
  <c r="AX92" i="31"/>
  <c r="AX91" i="31"/>
  <c r="AX90" i="31"/>
  <c r="AX89" i="31"/>
  <c r="AX88" i="31"/>
  <c r="AX154" i="31"/>
  <c r="BA114" i="31"/>
  <c r="AX112" i="31"/>
  <c r="AX110" i="31"/>
  <c r="AX108" i="31"/>
  <c r="AX158" i="31"/>
  <c r="AX114" i="31"/>
  <c r="BA146" i="31"/>
  <c r="BA113" i="31"/>
  <c r="BA111" i="31"/>
  <c r="BA109" i="31"/>
  <c r="BA107" i="31"/>
  <c r="BA151" i="31"/>
  <c r="BA106" i="31"/>
  <c r="BA105" i="31"/>
  <c r="BA104" i="31"/>
  <c r="BA103" i="31"/>
  <c r="BA102" i="31"/>
  <c r="BA101" i="31"/>
  <c r="BA100" i="31"/>
  <c r="BA99" i="31"/>
  <c r="BA98" i="31"/>
  <c r="BA97" i="31"/>
  <c r="BA96" i="31"/>
  <c r="BA95" i="31"/>
  <c r="BA94" i="31"/>
  <c r="BA93" i="31"/>
  <c r="BA92" i="31"/>
  <c r="BA91" i="31"/>
  <c r="BA90" i="31"/>
  <c r="BA89" i="31"/>
  <c r="BA88" i="31"/>
  <c r="BA87" i="31"/>
  <c r="BA86" i="31"/>
  <c r="BA85" i="31"/>
  <c r="BA84" i="31"/>
  <c r="BA83" i="31"/>
  <c r="BA82" i="31"/>
  <c r="BA81" i="31"/>
  <c r="BA80" i="31"/>
  <c r="BA79" i="31"/>
  <c r="BA77" i="31"/>
  <c r="AX76" i="31"/>
  <c r="AX72" i="31"/>
  <c r="AX70" i="31"/>
  <c r="AX68" i="31"/>
  <c r="AX64" i="31"/>
  <c r="BA46" i="31"/>
  <c r="BA44" i="31"/>
  <c r="BA42" i="31"/>
  <c r="AX82" i="31"/>
  <c r="BA66" i="31"/>
  <c r="AX50" i="31"/>
  <c r="AX48" i="31"/>
  <c r="AX37" i="31"/>
  <c r="AX87" i="31"/>
  <c r="AX85" i="31"/>
  <c r="AX80" i="31"/>
  <c r="AX79" i="31"/>
  <c r="BA78" i="31"/>
  <c r="AX77" i="31"/>
  <c r="BA74" i="31"/>
  <c r="BA73" i="31"/>
  <c r="BA71" i="31"/>
  <c r="AX67" i="31"/>
  <c r="BA63" i="31"/>
  <c r="BA62" i="31"/>
  <c r="BA61" i="31"/>
  <c r="BA60" i="31"/>
  <c r="BA59" i="31"/>
  <c r="BA58" i="31"/>
  <c r="BA57" i="31"/>
  <c r="BA56" i="31"/>
  <c r="BA55" i="31"/>
  <c r="BA54" i="31"/>
  <c r="BA53" i="31"/>
  <c r="BA52" i="31"/>
  <c r="BA51" i="31"/>
  <c r="BA49" i="31"/>
  <c r="BA47" i="31"/>
  <c r="AX81" i="31"/>
  <c r="BA69" i="31"/>
  <c r="BA65" i="31"/>
  <c r="AX46" i="31"/>
  <c r="AX44" i="31"/>
  <c r="AX42" i="31"/>
  <c r="AX40" i="31"/>
  <c r="AX78" i="31"/>
  <c r="BA75" i="31"/>
  <c r="AX74" i="31"/>
  <c r="AX73" i="31"/>
  <c r="AX71" i="31"/>
  <c r="AX66" i="31"/>
  <c r="BA45" i="31"/>
  <c r="BA43" i="31"/>
  <c r="BA41" i="31"/>
  <c r="BA68" i="31"/>
  <c r="BA64" i="31"/>
  <c r="AX63" i="31"/>
  <c r="AX62" i="31"/>
  <c r="AX61" i="31"/>
  <c r="AX60" i="31"/>
  <c r="AX59" i="31"/>
  <c r="AX58" i="31"/>
  <c r="AX57" i="31"/>
  <c r="AX56" i="31"/>
  <c r="AX55" i="31"/>
  <c r="AX54" i="31"/>
  <c r="AX53" i="31"/>
  <c r="AX52" i="31"/>
  <c r="AX51" i="31"/>
  <c r="AX49" i="31"/>
  <c r="AX47" i="31"/>
  <c r="BA39" i="31"/>
  <c r="AX38" i="31"/>
  <c r="AX86" i="31"/>
  <c r="AX84" i="31"/>
  <c r="BA76" i="31"/>
  <c r="AX75" i="31"/>
  <c r="BA72" i="31"/>
  <c r="BA70" i="31"/>
  <c r="AX69" i="31"/>
  <c r="AX65" i="31"/>
  <c r="BA50" i="31"/>
  <c r="BA48" i="31"/>
  <c r="AX83" i="31"/>
  <c r="BA67" i="31"/>
  <c r="AX45" i="31"/>
  <c r="AX43" i="31"/>
  <c r="AX41" i="31"/>
  <c r="AX26" i="31"/>
  <c r="BA37" i="31"/>
  <c r="AX36" i="31"/>
  <c r="AX32" i="31"/>
  <c r="BA31" i="31"/>
  <c r="BA22" i="31"/>
  <c r="BA34" i="31"/>
  <c r="AX27" i="31"/>
  <c r="BA26" i="31"/>
  <c r="AX25" i="31"/>
  <c r="AX24" i="31"/>
  <c r="AX23" i="31"/>
  <c r="AX18" i="31"/>
  <c r="BA17" i="31"/>
  <c r="AX14" i="31"/>
  <c r="BA13" i="31"/>
  <c r="BA12" i="31"/>
  <c r="BA11" i="31"/>
  <c r="BA10" i="31"/>
  <c r="BA9" i="31"/>
  <c r="BA8" i="31"/>
  <c r="AX4" i="31"/>
  <c r="AX3" i="31"/>
  <c r="BA38" i="31"/>
  <c r="AX35" i="31"/>
  <c r="BA28" i="31"/>
  <c r="BA16" i="31"/>
  <c r="BA15" i="31"/>
  <c r="AX6" i="31"/>
  <c r="AX5" i="31"/>
  <c r="AX2" i="31"/>
  <c r="BA33" i="31"/>
  <c r="AX31" i="31"/>
  <c r="BA30" i="31"/>
  <c r="AX22" i="31"/>
  <c r="BA21" i="31"/>
  <c r="BA20" i="31"/>
  <c r="BA19" i="31"/>
  <c r="AX39" i="31"/>
  <c r="AX34" i="31"/>
  <c r="AX17" i="31"/>
  <c r="AX13" i="31"/>
  <c r="AX12" i="31"/>
  <c r="AX11" i="31"/>
  <c r="AX10" i="31"/>
  <c r="AX9" i="31"/>
  <c r="AX8" i="31"/>
  <c r="BA7" i="31"/>
  <c r="BA36" i="31"/>
  <c r="BA32" i="31"/>
  <c r="AX30" i="31"/>
  <c r="BA29" i="31"/>
  <c r="AX28" i="31"/>
  <c r="AX16" i="31"/>
  <c r="AX15" i="31"/>
  <c r="AX33" i="31"/>
  <c r="BA27" i="31"/>
  <c r="BA25" i="31"/>
  <c r="BA24" i="31"/>
  <c r="BA23" i="31"/>
  <c r="AX21" i="31"/>
  <c r="AX20" i="31"/>
  <c r="AX19" i="31"/>
  <c r="BA18" i="31"/>
  <c r="BA14" i="31"/>
  <c r="BA40" i="31"/>
  <c r="BA35" i="31"/>
  <c r="AX29" i="31"/>
  <c r="AX7" i="31"/>
  <c r="BA6" i="31"/>
  <c r="BA5" i="31"/>
  <c r="BA4" i="31"/>
  <c r="BA3" i="31"/>
  <c r="BA2" i="31"/>
  <c r="AW382" i="31"/>
  <c r="AW381" i="31"/>
  <c r="AW380" i="31"/>
  <c r="AW379" i="31"/>
  <c r="AW378" i="31"/>
  <c r="AW377" i="31"/>
  <c r="AW376" i="31"/>
  <c r="AW375" i="31"/>
  <c r="AT381" i="31"/>
  <c r="AT377" i="31"/>
  <c r="AT368" i="31"/>
  <c r="AT367" i="31"/>
  <c r="AT366" i="31"/>
  <c r="AT365" i="31"/>
  <c r="AT382" i="31"/>
  <c r="AT378" i="31"/>
  <c r="AW374" i="31"/>
  <c r="AW372" i="31"/>
  <c r="AW371" i="31"/>
  <c r="AW370" i="31"/>
  <c r="AW369" i="31"/>
  <c r="AT379" i="31"/>
  <c r="AT375" i="31"/>
  <c r="AT374" i="31"/>
  <c r="AT372" i="31"/>
  <c r="AT371" i="31"/>
  <c r="AT370" i="31"/>
  <c r="AT369" i="31"/>
  <c r="AW373" i="31"/>
  <c r="AW368" i="31"/>
  <c r="AW367" i="31"/>
  <c r="AW366" i="31"/>
  <c r="AW365" i="31"/>
  <c r="AW364" i="31"/>
  <c r="AT361" i="31"/>
  <c r="AT380" i="31"/>
  <c r="AT373" i="31"/>
  <c r="AW363" i="31"/>
  <c r="AW359" i="31"/>
  <c r="AT360" i="31"/>
  <c r="AW362" i="31"/>
  <c r="AT376" i="31"/>
  <c r="AT363" i="31"/>
  <c r="AT359" i="31"/>
  <c r="AW358" i="31"/>
  <c r="AW357" i="31"/>
  <c r="AW356" i="31"/>
  <c r="AW355" i="31"/>
  <c r="AW354" i="31"/>
  <c r="AW353" i="31"/>
  <c r="AW361" i="31"/>
  <c r="AT364" i="31"/>
  <c r="AW360" i="31"/>
  <c r="AT358" i="31"/>
  <c r="AT357" i="31"/>
  <c r="AT356" i="31"/>
  <c r="AT355" i="31"/>
  <c r="AT354" i="31"/>
  <c r="AT353" i="31"/>
  <c r="AT352" i="31"/>
  <c r="AT351" i="31"/>
  <c r="AT362" i="31"/>
  <c r="AW351" i="31"/>
  <c r="AT350" i="31"/>
  <c r="AT349" i="31"/>
  <c r="AT348" i="31"/>
  <c r="AT347" i="31"/>
  <c r="AT346" i="31"/>
  <c r="AT345" i="31"/>
  <c r="AT344" i="31"/>
  <c r="AT343" i="31"/>
  <c r="AT342" i="31"/>
  <c r="AT341" i="31"/>
  <c r="AT340" i="31"/>
  <c r="AW342" i="31"/>
  <c r="AT339" i="31"/>
  <c r="AT337" i="31"/>
  <c r="AT335" i="31"/>
  <c r="AT333" i="31"/>
  <c r="AT331" i="31"/>
  <c r="AT329" i="31"/>
  <c r="AW328" i="31"/>
  <c r="AW346" i="31"/>
  <c r="AW349" i="31"/>
  <c r="AW347" i="31"/>
  <c r="AW338" i="31"/>
  <c r="AW336" i="31"/>
  <c r="AW334" i="31"/>
  <c r="AW332" i="31"/>
  <c r="AW330" i="31"/>
  <c r="AT328" i="31"/>
  <c r="AW352" i="31"/>
  <c r="AT338" i="31"/>
  <c r="AT336" i="31"/>
  <c r="AT334" i="31"/>
  <c r="AT332" i="31"/>
  <c r="AW350" i="31"/>
  <c r="AW348" i="31"/>
  <c r="AW333" i="31"/>
  <c r="AT327" i="31"/>
  <c r="AW345" i="31"/>
  <c r="AW340" i="31"/>
  <c r="AT326" i="31"/>
  <c r="AW324" i="31"/>
  <c r="AW341" i="31"/>
  <c r="AW337" i="31"/>
  <c r="AT325" i="31"/>
  <c r="AT322" i="31"/>
  <c r="AT321" i="31"/>
  <c r="AT320" i="31"/>
  <c r="AT319" i="31"/>
  <c r="AT318" i="31"/>
  <c r="AT317" i="31"/>
  <c r="AT316" i="31"/>
  <c r="AW331" i="31"/>
  <c r="AW323" i="31"/>
  <c r="AW343" i="31"/>
  <c r="AT330" i="31"/>
  <c r="AT324" i="31"/>
  <c r="AW335" i="31"/>
  <c r="AW327" i="31"/>
  <c r="AW339" i="31"/>
  <c r="AW325" i="31"/>
  <c r="AW322" i="31"/>
  <c r="AW321" i="31"/>
  <c r="AW320" i="31"/>
  <c r="AW319" i="31"/>
  <c r="AW317" i="31"/>
  <c r="AW312" i="31"/>
  <c r="AW308" i="31"/>
  <c r="AW304" i="31"/>
  <c r="AW329" i="31"/>
  <c r="AT313" i="31"/>
  <c r="AT309" i="31"/>
  <c r="AT305" i="31"/>
  <c r="AW344" i="31"/>
  <c r="AW311" i="31"/>
  <c r="AW307" i="31"/>
  <c r="AW326" i="31"/>
  <c r="AT323" i="31"/>
  <c r="AW316" i="31"/>
  <c r="AT312" i="31"/>
  <c r="AT308" i="31"/>
  <c r="AT304" i="31"/>
  <c r="AW303" i="31"/>
  <c r="AW302" i="31"/>
  <c r="AW301" i="31"/>
  <c r="AW300" i="31"/>
  <c r="AW299" i="31"/>
  <c r="AW298" i="31"/>
  <c r="AW318" i="31"/>
  <c r="AW315" i="31"/>
  <c r="AW314" i="31"/>
  <c r="AW310" i="31"/>
  <c r="AW306" i="31"/>
  <c r="AT311" i="31"/>
  <c r="AT307" i="31"/>
  <c r="AW313" i="31"/>
  <c r="AW309" i="31"/>
  <c r="AW305" i="31"/>
  <c r="AT303" i="31"/>
  <c r="AT302" i="31"/>
  <c r="AT301" i="31"/>
  <c r="AT300" i="31"/>
  <c r="AT299" i="31"/>
  <c r="AT298" i="31"/>
  <c r="AT297" i="31"/>
  <c r="AT296" i="31"/>
  <c r="AT295" i="31"/>
  <c r="AT315" i="31"/>
  <c r="AT314" i="31"/>
  <c r="AT310" i="31"/>
  <c r="AT306" i="31"/>
  <c r="AW296" i="31"/>
  <c r="AW292" i="31"/>
  <c r="AT292" i="31"/>
  <c r="AW297" i="31"/>
  <c r="AW293" i="31"/>
  <c r="AW289" i="31"/>
  <c r="AW288" i="31"/>
  <c r="AW287" i="31"/>
  <c r="AW286" i="31"/>
  <c r="AW285" i="31"/>
  <c r="AW284" i="31"/>
  <c r="AW283" i="31"/>
  <c r="AW282" i="31"/>
  <c r="AW281" i="31"/>
  <c r="AW280" i="31"/>
  <c r="AW279" i="31"/>
  <c r="AW278" i="31"/>
  <c r="AW277" i="31"/>
  <c r="AT293" i="31"/>
  <c r="AT289" i="31"/>
  <c r="AW294" i="31"/>
  <c r="AW290" i="31"/>
  <c r="AT294" i="31"/>
  <c r="AT290" i="31"/>
  <c r="AT288" i="31"/>
  <c r="AT287" i="31"/>
  <c r="AT286" i="31"/>
  <c r="AT285" i="31"/>
  <c r="AT284" i="31"/>
  <c r="AT283" i="31"/>
  <c r="AT282" i="31"/>
  <c r="AW295" i="31"/>
  <c r="AW291" i="31"/>
  <c r="AT291" i="31"/>
  <c r="AT276" i="31"/>
  <c r="AT274" i="31"/>
  <c r="AT272" i="31"/>
  <c r="AT270" i="31"/>
  <c r="AT268" i="31"/>
  <c r="AT266" i="31"/>
  <c r="AT264" i="31"/>
  <c r="AT281" i="31"/>
  <c r="AT279" i="31"/>
  <c r="AW275" i="31"/>
  <c r="AW273" i="31"/>
  <c r="AW271" i="31"/>
  <c r="AW269" i="31"/>
  <c r="AW267" i="31"/>
  <c r="AW265" i="31"/>
  <c r="AT275" i="31"/>
  <c r="AT273" i="31"/>
  <c r="AT271" i="31"/>
  <c r="AT269" i="31"/>
  <c r="AT267" i="31"/>
  <c r="AT265" i="31"/>
  <c r="AT277" i="31"/>
  <c r="AT280" i="31"/>
  <c r="AT278" i="31"/>
  <c r="AW276" i="31"/>
  <c r="AW274" i="31"/>
  <c r="AW250" i="31"/>
  <c r="AW248" i="31"/>
  <c r="AT245" i="31"/>
  <c r="AW272" i="31"/>
  <c r="AW247" i="31"/>
  <c r="AW270" i="31"/>
  <c r="AW266" i="31"/>
  <c r="AW263" i="31"/>
  <c r="AW262" i="31"/>
  <c r="AW261" i="31"/>
  <c r="AW260" i="31"/>
  <c r="AW259" i="31"/>
  <c r="AW258" i="31"/>
  <c r="AW257" i="31"/>
  <c r="AW256" i="31"/>
  <c r="AW255" i="31"/>
  <c r="AW254" i="31"/>
  <c r="AW253" i="31"/>
  <c r="AW252" i="31"/>
  <c r="AW251" i="31"/>
  <c r="AT250" i="31"/>
  <c r="AT248" i="31"/>
  <c r="AT244" i="31"/>
  <c r="AW268" i="31"/>
  <c r="AT263" i="31"/>
  <c r="AT262" i="31"/>
  <c r="AT261" i="31"/>
  <c r="AT260" i="31"/>
  <c r="AT259" i="31"/>
  <c r="AT258" i="31"/>
  <c r="AT257" i="31"/>
  <c r="AT256" i="31"/>
  <c r="AT255" i="31"/>
  <c r="AT254" i="31"/>
  <c r="AT253" i="31"/>
  <c r="AT252" i="31"/>
  <c r="AT251" i="31"/>
  <c r="AW246" i="31"/>
  <c r="AW264" i="31"/>
  <c r="AW249" i="31"/>
  <c r="AT247" i="31"/>
  <c r="AW243" i="31"/>
  <c r="AW242" i="31"/>
  <c r="AW241" i="31"/>
  <c r="AW240" i="31"/>
  <c r="AW239" i="31"/>
  <c r="AW238" i="31"/>
  <c r="AW237" i="31"/>
  <c r="AW236" i="31"/>
  <c r="AW235" i="31"/>
  <c r="AW234" i="31"/>
  <c r="AW245" i="31"/>
  <c r="AT249" i="31"/>
  <c r="AT246" i="31"/>
  <c r="AW244" i="31"/>
  <c r="AT243" i="31"/>
  <c r="AT242" i="31"/>
  <c r="AT241" i="31"/>
  <c r="AT240" i="31"/>
  <c r="AT239" i="31"/>
  <c r="AT238" i="31"/>
  <c r="AT237" i="31"/>
  <c r="AT236" i="31"/>
  <c r="AT235" i="31"/>
  <c r="AT234" i="31"/>
  <c r="AT233" i="31"/>
  <c r="AT232" i="31"/>
  <c r="AT231" i="31"/>
  <c r="AT230" i="31"/>
  <c r="AT229" i="31"/>
  <c r="AT228" i="31"/>
  <c r="AW233" i="31"/>
  <c r="AT225" i="31"/>
  <c r="AT223" i="31"/>
  <c r="AT221" i="31"/>
  <c r="AT219" i="31"/>
  <c r="AW217" i="31"/>
  <c r="AT214" i="31"/>
  <c r="AW213" i="31"/>
  <c r="AT210" i="31"/>
  <c r="AW209" i="31"/>
  <c r="AW206" i="31"/>
  <c r="AW205" i="31"/>
  <c r="AW204" i="31"/>
  <c r="AW203" i="31"/>
  <c r="AW202" i="31"/>
  <c r="AW201" i="31"/>
  <c r="AW232" i="31"/>
  <c r="AW230" i="31"/>
  <c r="AW224" i="31"/>
  <c r="AW222" i="31"/>
  <c r="AW220" i="31"/>
  <c r="AW218" i="31"/>
  <c r="AT217" i="31"/>
  <c r="AW216" i="31"/>
  <c r="AT213" i="31"/>
  <c r="AW212" i="31"/>
  <c r="AT209" i="31"/>
  <c r="AW208" i="31"/>
  <c r="AT224" i="31"/>
  <c r="AT222" i="31"/>
  <c r="AT220" i="31"/>
  <c r="AT218" i="31"/>
  <c r="AT206" i="31"/>
  <c r="AT205" i="31"/>
  <c r="AT204" i="31"/>
  <c r="AT203" i="31"/>
  <c r="AT202" i="31"/>
  <c r="AT201" i="31"/>
  <c r="AT200" i="31"/>
  <c r="AT199" i="31"/>
  <c r="AT198" i="31"/>
  <c r="AT197" i="31"/>
  <c r="AT196" i="31"/>
  <c r="AT195" i="31"/>
  <c r="AT194" i="31"/>
  <c r="AT193" i="31"/>
  <c r="AW227" i="31"/>
  <c r="AW226" i="31"/>
  <c r="AT216" i="31"/>
  <c r="AW215" i="31"/>
  <c r="AT212" i="31"/>
  <c r="AW211" i="31"/>
  <c r="AT208" i="31"/>
  <c r="AW207" i="31"/>
  <c r="AW231" i="31"/>
  <c r="AW229" i="31"/>
  <c r="AW225" i="31"/>
  <c r="AW223" i="31"/>
  <c r="AW221" i="31"/>
  <c r="AW219" i="31"/>
  <c r="AT215" i="31"/>
  <c r="AW195" i="31"/>
  <c r="AW193" i="31"/>
  <c r="AW192" i="31"/>
  <c r="AW191" i="31"/>
  <c r="AW190" i="31"/>
  <c r="AW189" i="31"/>
  <c r="AW188" i="31"/>
  <c r="AW187" i="31"/>
  <c r="AW186" i="31"/>
  <c r="AW185" i="31"/>
  <c r="AW184" i="31"/>
  <c r="AW183" i="31"/>
  <c r="AW182" i="31"/>
  <c r="AW181" i="31"/>
  <c r="AW180" i="31"/>
  <c r="AW179" i="31"/>
  <c r="AW178" i="31"/>
  <c r="AW177" i="31"/>
  <c r="AW176" i="31"/>
  <c r="AW175" i="31"/>
  <c r="AW174" i="31"/>
  <c r="AW173" i="31"/>
  <c r="AW172" i="31"/>
  <c r="AW171" i="31"/>
  <c r="AW170" i="31"/>
  <c r="AW169" i="31"/>
  <c r="AW168" i="31"/>
  <c r="AW167" i="31"/>
  <c r="AT227" i="31"/>
  <c r="AW210" i="31"/>
  <c r="AT207" i="31"/>
  <c r="AW200" i="31"/>
  <c r="AW199" i="31"/>
  <c r="AW198" i="31"/>
  <c r="AT192" i="31"/>
  <c r="AT191" i="31"/>
  <c r="AT190" i="31"/>
  <c r="AT189" i="31"/>
  <c r="AT188" i="31"/>
  <c r="AT187" i="31"/>
  <c r="AT186" i="31"/>
  <c r="AT185" i="31"/>
  <c r="AT184" i="31"/>
  <c r="AT183" i="31"/>
  <c r="AT182" i="31"/>
  <c r="AT181" i="31"/>
  <c r="AT180" i="31"/>
  <c r="AT179" i="31"/>
  <c r="AT178" i="31"/>
  <c r="AT177" i="31"/>
  <c r="AT176" i="31"/>
  <c r="AT175" i="31"/>
  <c r="AT174" i="31"/>
  <c r="AT173" i="31"/>
  <c r="AT172" i="31"/>
  <c r="AT171" i="31"/>
  <c r="AT170" i="31"/>
  <c r="AT169" i="31"/>
  <c r="AT168" i="31"/>
  <c r="AT167" i="31"/>
  <c r="AT166" i="31"/>
  <c r="AT165" i="31"/>
  <c r="AT164" i="31"/>
  <c r="AT163" i="31"/>
  <c r="AT162" i="31"/>
  <c r="AT161" i="31"/>
  <c r="AT160" i="31"/>
  <c r="AT159" i="31"/>
  <c r="AT158" i="31"/>
  <c r="AT157" i="31"/>
  <c r="AT156" i="31"/>
  <c r="AT155" i="31"/>
  <c r="AT154" i="31"/>
  <c r="AT153" i="31"/>
  <c r="AT152" i="31"/>
  <c r="AT151" i="31"/>
  <c r="AT226" i="31"/>
  <c r="AW214" i="31"/>
  <c r="AT211" i="31"/>
  <c r="AW197" i="31"/>
  <c r="AW196" i="31"/>
  <c r="AW194" i="31"/>
  <c r="AW228" i="31"/>
  <c r="AW158" i="31"/>
  <c r="AW154" i="31"/>
  <c r="AT143" i="31"/>
  <c r="AT142" i="31"/>
  <c r="AT141" i="31"/>
  <c r="AT140" i="31"/>
  <c r="AT139" i="31"/>
  <c r="AT138" i="31"/>
  <c r="AT137" i="31"/>
  <c r="AT136" i="31"/>
  <c r="AT135" i="31"/>
  <c r="AT134" i="31"/>
  <c r="AT133" i="31"/>
  <c r="AT132" i="31"/>
  <c r="AT131" i="31"/>
  <c r="AT130" i="31"/>
  <c r="AT129" i="31"/>
  <c r="AT128" i="31"/>
  <c r="AT127" i="31"/>
  <c r="AT126" i="31"/>
  <c r="AT125" i="31"/>
  <c r="AT124" i="31"/>
  <c r="AT123" i="31"/>
  <c r="AT122" i="31"/>
  <c r="AT121" i="31"/>
  <c r="AT120" i="31"/>
  <c r="AT119" i="31"/>
  <c r="AT118" i="31"/>
  <c r="AW149" i="31"/>
  <c r="AW147" i="31"/>
  <c r="AT144" i="31"/>
  <c r="AW155" i="31"/>
  <c r="AW151" i="31"/>
  <c r="AT149" i="31"/>
  <c r="AT147" i="31"/>
  <c r="AW146" i="31"/>
  <c r="AW156" i="31"/>
  <c r="AW152" i="31"/>
  <c r="AW166" i="31"/>
  <c r="AW165" i="31"/>
  <c r="AW164" i="31"/>
  <c r="AW163" i="31"/>
  <c r="AW162" i="31"/>
  <c r="AW161" i="31"/>
  <c r="AW160" i="31"/>
  <c r="AW159" i="31"/>
  <c r="AW150" i="31"/>
  <c r="AW148" i="31"/>
  <c r="AT146" i="31"/>
  <c r="AW145" i="31"/>
  <c r="AW143" i="31"/>
  <c r="AW142" i="31"/>
  <c r="AW141" i="31"/>
  <c r="AW140" i="31"/>
  <c r="AW139" i="31"/>
  <c r="AW138" i="31"/>
  <c r="AW137" i="31"/>
  <c r="AW136" i="31"/>
  <c r="AW135" i="31"/>
  <c r="AW134" i="31"/>
  <c r="AW133" i="31"/>
  <c r="AW132" i="31"/>
  <c r="AW131" i="31"/>
  <c r="AW130" i="31"/>
  <c r="AW129" i="31"/>
  <c r="AW128" i="31"/>
  <c r="AW127" i="31"/>
  <c r="AW126" i="31"/>
  <c r="AW125" i="31"/>
  <c r="AW124" i="31"/>
  <c r="AW123" i="31"/>
  <c r="AW157" i="31"/>
  <c r="AW153" i="31"/>
  <c r="AW122" i="31"/>
  <c r="AW120" i="31"/>
  <c r="AT114" i="31"/>
  <c r="AW144" i="31"/>
  <c r="AW117" i="31"/>
  <c r="AW116" i="31"/>
  <c r="AW115" i="31"/>
  <c r="AW113" i="31"/>
  <c r="AW111" i="31"/>
  <c r="AW109" i="31"/>
  <c r="AW107" i="31"/>
  <c r="AW118" i="31"/>
  <c r="AT117" i="31"/>
  <c r="AT116" i="31"/>
  <c r="AT115" i="31"/>
  <c r="AT113" i="31"/>
  <c r="AT111" i="31"/>
  <c r="AT109" i="31"/>
  <c r="AT107" i="31"/>
  <c r="AW106" i="31"/>
  <c r="AW105" i="31"/>
  <c r="AW104" i="31"/>
  <c r="AW103" i="31"/>
  <c r="AW102" i="31"/>
  <c r="AW101" i="31"/>
  <c r="AW100" i="31"/>
  <c r="AW99" i="31"/>
  <c r="AW98" i="31"/>
  <c r="AW97" i="31"/>
  <c r="AW96" i="31"/>
  <c r="AW95" i="31"/>
  <c r="AW94" i="31"/>
  <c r="AW93" i="31"/>
  <c r="AW92" i="31"/>
  <c r="AW91" i="31"/>
  <c r="AW90" i="31"/>
  <c r="AW89" i="31"/>
  <c r="AW88" i="31"/>
  <c r="AT150" i="31"/>
  <c r="AT145" i="31"/>
  <c r="AW121" i="31"/>
  <c r="AW119" i="31"/>
  <c r="AT148" i="31"/>
  <c r="AW112" i="31"/>
  <c r="AW110" i="31"/>
  <c r="AW108" i="31"/>
  <c r="AW114" i="31"/>
  <c r="AT106" i="31"/>
  <c r="AT105" i="31"/>
  <c r="AT104" i="31"/>
  <c r="AT103" i="31"/>
  <c r="AT102" i="31"/>
  <c r="AT101" i="31"/>
  <c r="AT100" i="31"/>
  <c r="AT99" i="31"/>
  <c r="AT98" i="31"/>
  <c r="AT97" i="31"/>
  <c r="AT96" i="31"/>
  <c r="AT95" i="31"/>
  <c r="AT94" i="31"/>
  <c r="AT93" i="31"/>
  <c r="AT92" i="31"/>
  <c r="AT91" i="31"/>
  <c r="AT90" i="31"/>
  <c r="AT89" i="31"/>
  <c r="AT88" i="31"/>
  <c r="AT87" i="31"/>
  <c r="AT86" i="31"/>
  <c r="AT85" i="31"/>
  <c r="AT84" i="31"/>
  <c r="AT83" i="31"/>
  <c r="AT82" i="31"/>
  <c r="AT81" i="31"/>
  <c r="AT80" i="31"/>
  <c r="AT79" i="31"/>
  <c r="AT112" i="31"/>
  <c r="AT110" i="31"/>
  <c r="AT108" i="31"/>
  <c r="AW83" i="31"/>
  <c r="AT75" i="31"/>
  <c r="AW45" i="31"/>
  <c r="AW43" i="31"/>
  <c r="AW76" i="31"/>
  <c r="AW72" i="31"/>
  <c r="AW70" i="31"/>
  <c r="AT69" i="31"/>
  <c r="AW68" i="31"/>
  <c r="AT65" i="31"/>
  <c r="AW64" i="31"/>
  <c r="AT63" i="31"/>
  <c r="AT62" i="31"/>
  <c r="AT61" i="31"/>
  <c r="AT60" i="31"/>
  <c r="AT59" i="31"/>
  <c r="AT58" i="31"/>
  <c r="AT57" i="31"/>
  <c r="AT56" i="31"/>
  <c r="AT55" i="31"/>
  <c r="AT54" i="31"/>
  <c r="AT53" i="31"/>
  <c r="AT52" i="31"/>
  <c r="AT51" i="31"/>
  <c r="AT49" i="31"/>
  <c r="AT47" i="31"/>
  <c r="AW39" i="31"/>
  <c r="AT38" i="31"/>
  <c r="AW82" i="31"/>
  <c r="AT76" i="31"/>
  <c r="AW50" i="31"/>
  <c r="AW48" i="31"/>
  <c r="AW87" i="31"/>
  <c r="AW85" i="31"/>
  <c r="AW80" i="31"/>
  <c r="AW79" i="31"/>
  <c r="AW77" i="31"/>
  <c r="AT72" i="31"/>
  <c r="AT70" i="31"/>
  <c r="AT68" i="31"/>
  <c r="AW67" i="31"/>
  <c r="AT64" i="31"/>
  <c r="AT45" i="31"/>
  <c r="AT43" i="31"/>
  <c r="AT41" i="31"/>
  <c r="AW81" i="31"/>
  <c r="AT77" i="31"/>
  <c r="AW46" i="31"/>
  <c r="AW44" i="31"/>
  <c r="AW42" i="31"/>
  <c r="AW40" i="31"/>
  <c r="AW78" i="31"/>
  <c r="AW74" i="31"/>
  <c r="AW73" i="31"/>
  <c r="AW71" i="31"/>
  <c r="AT67" i="31"/>
  <c r="AW66" i="31"/>
  <c r="AT50" i="31"/>
  <c r="AT48" i="31"/>
  <c r="AT37" i="31"/>
  <c r="AT78" i="31"/>
  <c r="AT74" i="31"/>
  <c r="AW63" i="31"/>
  <c r="AW62" i="31"/>
  <c r="AW61" i="31"/>
  <c r="AW60" i="31"/>
  <c r="AW59" i="31"/>
  <c r="AW58" i="31"/>
  <c r="AW57" i="31"/>
  <c r="AW56" i="31"/>
  <c r="AW55" i="31"/>
  <c r="AW54" i="31"/>
  <c r="AW53" i="31"/>
  <c r="AW52" i="31"/>
  <c r="AW51" i="31"/>
  <c r="AW49" i="31"/>
  <c r="AW47" i="31"/>
  <c r="AW86" i="31"/>
  <c r="AW84" i="31"/>
  <c r="AW75" i="31"/>
  <c r="AT73" i="31"/>
  <c r="AT71" i="31"/>
  <c r="AW69" i="31"/>
  <c r="AT66" i="31"/>
  <c r="AW65" i="31"/>
  <c r="AT46" i="31"/>
  <c r="AT44" i="31"/>
  <c r="AT42" i="31"/>
  <c r="AT40" i="31"/>
  <c r="AW31" i="31"/>
  <c r="AT28" i="31"/>
  <c r="AW41" i="31"/>
  <c r="AW29" i="31"/>
  <c r="AT17" i="31"/>
  <c r="AT13" i="31"/>
  <c r="AT12" i="31"/>
  <c r="AT11" i="31"/>
  <c r="AT10" i="31"/>
  <c r="AT9" i="31"/>
  <c r="AT8" i="31"/>
  <c r="AW7" i="31"/>
  <c r="AW36" i="31"/>
  <c r="AT33" i="31"/>
  <c r="AW32" i="31"/>
  <c r="AT30" i="31"/>
  <c r="AT16" i="31"/>
  <c r="AT15" i="31"/>
  <c r="AW2" i="31"/>
  <c r="AW37" i="31"/>
  <c r="AW27" i="31"/>
  <c r="AW25" i="31"/>
  <c r="AW24" i="31"/>
  <c r="AW23" i="31"/>
  <c r="AT21" i="31"/>
  <c r="AT20" i="31"/>
  <c r="AT19" i="31"/>
  <c r="AW18" i="31"/>
  <c r="AW14" i="31"/>
  <c r="AT36" i="31"/>
  <c r="AW35" i="31"/>
  <c r="AT32" i="31"/>
  <c r="AT29" i="31"/>
  <c r="AT7" i="31"/>
  <c r="AW6" i="31"/>
  <c r="AW5" i="31"/>
  <c r="AW4" i="31"/>
  <c r="AW3" i="31"/>
  <c r="AW38" i="31"/>
  <c r="AT27" i="31"/>
  <c r="AW26" i="31"/>
  <c r="AW22" i="31"/>
  <c r="AT35" i="31"/>
  <c r="AW34" i="31"/>
  <c r="AT25" i="31"/>
  <c r="AT24" i="31"/>
  <c r="AT23" i="31"/>
  <c r="AT18" i="31"/>
  <c r="AW17" i="31"/>
  <c r="AT14" i="31"/>
  <c r="AW13" i="31"/>
  <c r="AW12" i="31"/>
  <c r="AW11" i="31"/>
  <c r="AW10" i="31"/>
  <c r="AW9" i="31"/>
  <c r="AW8" i="31"/>
  <c r="AT39" i="31"/>
  <c r="AT31" i="31"/>
  <c r="AW30" i="31"/>
  <c r="AW28" i="31"/>
  <c r="AW16" i="31"/>
  <c r="AW15" i="31"/>
  <c r="AT6" i="31"/>
  <c r="AT5" i="31"/>
  <c r="AT4" i="31"/>
  <c r="AT3" i="31"/>
  <c r="AT2" i="31"/>
  <c r="AT34" i="31"/>
  <c r="AW33" i="31"/>
  <c r="AT26" i="31"/>
  <c r="AT22" i="31"/>
  <c r="AW21" i="31"/>
  <c r="AW20" i="31"/>
  <c r="AW19" i="31"/>
  <c r="J40" i="31"/>
  <c r="J48" i="31" s="1"/>
  <c r="K39" i="31"/>
  <c r="E39" i="31"/>
  <c r="D40" i="31"/>
  <c r="D48" i="31" s="1"/>
  <c r="D49" i="31" s="1"/>
  <c r="D51" i="31" s="1"/>
  <c r="AA318" i="13"/>
  <c r="AA296" i="13"/>
  <c r="AA95" i="13"/>
  <c r="AA269" i="13"/>
  <c r="AA117" i="13"/>
  <c r="AA385" i="13"/>
  <c r="AA131" i="13"/>
  <c r="AA100" i="13"/>
  <c r="AA7" i="30"/>
  <c r="AA108" i="30"/>
  <c r="AA94" i="30"/>
  <c r="AA16" i="30"/>
  <c r="AA23" i="30"/>
  <c r="AA182" i="30"/>
  <c r="AA103" i="30"/>
  <c r="AA42" i="30"/>
  <c r="AA50" i="30"/>
  <c r="AA58" i="30"/>
  <c r="AA66" i="30"/>
  <c r="AA74" i="30"/>
  <c r="AA82" i="30"/>
  <c r="AA111" i="30"/>
  <c r="AA119" i="30"/>
  <c r="AA127" i="30"/>
  <c r="AA137" i="30"/>
  <c r="AA181" i="30"/>
  <c r="AA205" i="30"/>
  <c r="AA259" i="30"/>
  <c r="AA198" i="30"/>
  <c r="AA303" i="30"/>
  <c r="AA245" i="30"/>
  <c r="AA264" i="30"/>
  <c r="AA272" i="30"/>
  <c r="AA280" i="30"/>
  <c r="AA307" i="30"/>
  <c r="AA291" i="30"/>
  <c r="AA299" i="30"/>
  <c r="AA304" i="30"/>
  <c r="AA324" i="30"/>
  <c r="AA332" i="30"/>
  <c r="AA342" i="30"/>
  <c r="AA353" i="30"/>
  <c r="AA345" i="30"/>
  <c r="AA358" i="30"/>
  <c r="AA372" i="30"/>
  <c r="AA380" i="30"/>
  <c r="AA388" i="30"/>
  <c r="AA396" i="30"/>
  <c r="AA14" i="13"/>
  <c r="AA383" i="13"/>
  <c r="AA205" i="13"/>
  <c r="AA121" i="13"/>
  <c r="AA310" i="13"/>
  <c r="AA290" i="13"/>
  <c r="AA365" i="13"/>
  <c r="AA194" i="13"/>
  <c r="AA39" i="13"/>
  <c r="AA226" i="13"/>
  <c r="AA155" i="13"/>
  <c r="AA223" i="30"/>
  <c r="AA177" i="30"/>
  <c r="AA178" i="30"/>
  <c r="AA98" i="30"/>
  <c r="AA26" i="30"/>
  <c r="AA4" i="30"/>
  <c r="AA18" i="30"/>
  <c r="AA24" i="30"/>
  <c r="AA143" i="30"/>
  <c r="AA139" i="30"/>
  <c r="AA107" i="30"/>
  <c r="AA44" i="30"/>
  <c r="AA52" i="30"/>
  <c r="AA60" i="30"/>
  <c r="AA68" i="30"/>
  <c r="AA76" i="30"/>
  <c r="AA87" i="30"/>
  <c r="AA113" i="30"/>
  <c r="AA121" i="30"/>
  <c r="AA129" i="30"/>
  <c r="AA138" i="30"/>
  <c r="AA145" i="30"/>
  <c r="AA189" i="30"/>
  <c r="AA218" i="30"/>
  <c r="AA180" i="30"/>
  <c r="AA212" i="30"/>
  <c r="AA202" i="30"/>
  <c r="AA260" i="30"/>
  <c r="AA155" i="30"/>
  <c r="AA163" i="30"/>
  <c r="AA171" i="30"/>
  <c r="AA209" i="30"/>
  <c r="AA239" i="30"/>
  <c r="AA226" i="30"/>
  <c r="AA282" i="30"/>
  <c r="AA250" i="30"/>
  <c r="AA266" i="30"/>
  <c r="AA274" i="30"/>
  <c r="AA285" i="30"/>
  <c r="AA314" i="30"/>
  <c r="AA293" i="30"/>
  <c r="AA301" i="30"/>
  <c r="AA312" i="30"/>
  <c r="AA326" i="30"/>
  <c r="AA334" i="30"/>
  <c r="AA346" i="30"/>
  <c r="AA355" i="30"/>
  <c r="AA360" i="30"/>
  <c r="AA361" i="30"/>
  <c r="AA374" i="30"/>
  <c r="AA382" i="30"/>
  <c r="AA390" i="30"/>
  <c r="AA398" i="30"/>
  <c r="AA162" i="30"/>
  <c r="AA13" i="30"/>
  <c r="AA29" i="30"/>
  <c r="AA6" i="30"/>
  <c r="AA19" i="30"/>
  <c r="AA31" i="30"/>
  <c r="AA85" i="30"/>
  <c r="AA84" i="30"/>
  <c r="AA135" i="30"/>
  <c r="AA45" i="30"/>
  <c r="AA53" i="30"/>
  <c r="AA61" i="30"/>
  <c r="AA69" i="30"/>
  <c r="AA77" i="30"/>
  <c r="AA91" i="30"/>
  <c r="AA114" i="30"/>
  <c r="AA122" i="30"/>
  <c r="AA130" i="30"/>
  <c r="AA142" i="30"/>
  <c r="AA186" i="30"/>
  <c r="AA193" i="30"/>
  <c r="AA220" i="30"/>
  <c r="AA184" i="30"/>
  <c r="AA179" i="30"/>
  <c r="AA204" i="30"/>
  <c r="AA148" i="30"/>
  <c r="AA156" i="30"/>
  <c r="AA164" i="30"/>
  <c r="AA172" i="30"/>
  <c r="AA213" i="30"/>
  <c r="AA243" i="30"/>
  <c r="AA230" i="30"/>
  <c r="AA225" i="30"/>
  <c r="AA252" i="30"/>
  <c r="AA267" i="30"/>
  <c r="AA275" i="30"/>
  <c r="AA318" i="30"/>
  <c r="AA302" i="30"/>
  <c r="AA294" i="30"/>
  <c r="AA305" i="30"/>
  <c r="AA319" i="30"/>
  <c r="AA327" i="30"/>
  <c r="AA335" i="30"/>
  <c r="AA348" i="30"/>
  <c r="AA356" i="30"/>
  <c r="AA359" i="30"/>
  <c r="AA365" i="30"/>
  <c r="AA375" i="30"/>
  <c r="AA383" i="30"/>
  <c r="AA391" i="30"/>
  <c r="AA399" i="30"/>
  <c r="AA22" i="30"/>
  <c r="AA32" i="30"/>
  <c r="AA8" i="30"/>
  <c r="AA20" i="30"/>
  <c r="AA34" i="30"/>
  <c r="AA89" i="30"/>
  <c r="AA88" i="30"/>
  <c r="AA38" i="30"/>
  <c r="AA46" i="30"/>
  <c r="AA54" i="30"/>
  <c r="AA62" i="30"/>
  <c r="AA70" i="30"/>
  <c r="AA78" i="30"/>
  <c r="AA95" i="30"/>
  <c r="AA115" i="30"/>
  <c r="AA123" i="30"/>
  <c r="AA131" i="30"/>
  <c r="AA146" i="30"/>
  <c r="AA261" i="30"/>
  <c r="AA197" i="30"/>
  <c r="AA222" i="30"/>
  <c r="AA188" i="30"/>
  <c r="AA183" i="30"/>
  <c r="AA206" i="30"/>
  <c r="AA149" i="30"/>
  <c r="AA157" i="30"/>
  <c r="AA165" i="30"/>
  <c r="AA173" i="30"/>
  <c r="AA214" i="30"/>
  <c r="AA247" i="30"/>
  <c r="AA234" i="30"/>
  <c r="AA229" i="30"/>
  <c r="AA254" i="30"/>
  <c r="AA268" i="30"/>
  <c r="AA276" i="30"/>
  <c r="AA287" i="30"/>
  <c r="AA306" i="30"/>
  <c r="AA295" i="30"/>
  <c r="AA309" i="30"/>
  <c r="AA320" i="30"/>
  <c r="AA328" i="30"/>
  <c r="AA336" i="30"/>
  <c r="AA349" i="30"/>
  <c r="AA364" i="30"/>
  <c r="AA363" i="30"/>
  <c r="AA367" i="30"/>
  <c r="AA376" i="30"/>
  <c r="AA384" i="30"/>
  <c r="AA392" i="30"/>
  <c r="AA400" i="30"/>
  <c r="AA211" i="30"/>
  <c r="AA153" i="30"/>
  <c r="AA231" i="30"/>
  <c r="AA67" i="30"/>
  <c r="AA170" i="30"/>
  <c r="AA354" i="30"/>
  <c r="AA15" i="30"/>
  <c r="AA35" i="30"/>
  <c r="AA10" i="30"/>
  <c r="AA21" i="30"/>
  <c r="AA3" i="30"/>
  <c r="AA93" i="30"/>
  <c r="AA92" i="30"/>
  <c r="AA39" i="30"/>
  <c r="AA47" i="30"/>
  <c r="AA55" i="30"/>
  <c r="AA63" i="30"/>
  <c r="AA71" i="30"/>
  <c r="AA79" i="30"/>
  <c r="AA99" i="30"/>
  <c r="AA116" i="30"/>
  <c r="AA124" i="30"/>
  <c r="AA132" i="30"/>
  <c r="AA210" i="30"/>
  <c r="AA136" i="30"/>
  <c r="AA199" i="30"/>
  <c r="AA224" i="30"/>
  <c r="AA192" i="30"/>
  <c r="AA187" i="30"/>
  <c r="AA217" i="30"/>
  <c r="AA150" i="30"/>
  <c r="AA158" i="30"/>
  <c r="AA166" i="30"/>
  <c r="AA174" i="30"/>
  <c r="AA215" i="30"/>
  <c r="AA249" i="30"/>
  <c r="AA238" i="30"/>
  <c r="AA233" i="30"/>
  <c r="AA258" i="30"/>
  <c r="AA269" i="30"/>
  <c r="AA277" i="30"/>
  <c r="AA311" i="30"/>
  <c r="AA310" i="30"/>
  <c r="AA296" i="30"/>
  <c r="AA313" i="30"/>
  <c r="AA321" i="30"/>
  <c r="AA329" i="30"/>
  <c r="AA337" i="30"/>
  <c r="AA350" i="30"/>
  <c r="AA339" i="30"/>
  <c r="AA366" i="30"/>
  <c r="AA369" i="30"/>
  <c r="AA377" i="30"/>
  <c r="AA385" i="30"/>
  <c r="AA393" i="30"/>
  <c r="AA401" i="30"/>
  <c r="AA161" i="30"/>
  <c r="AA286" i="30"/>
  <c r="AA27" i="30"/>
  <c r="AA51" i="30"/>
  <c r="AA75" i="30"/>
  <c r="AA235" i="30"/>
  <c r="AA373" i="30"/>
  <c r="AA11" i="30"/>
  <c r="AA30" i="30"/>
  <c r="AA36" i="30"/>
  <c r="AA12" i="30"/>
  <c r="AA25" i="30"/>
  <c r="AA86" i="30"/>
  <c r="AA97" i="30"/>
  <c r="AA96" i="30"/>
  <c r="AA40" i="30"/>
  <c r="AA48" i="30"/>
  <c r="AA56" i="30"/>
  <c r="AA64" i="30"/>
  <c r="AA72" i="30"/>
  <c r="AA80" i="30"/>
  <c r="AA147" i="30"/>
  <c r="AA117" i="30"/>
  <c r="AA125" i="30"/>
  <c r="AA133" i="30"/>
  <c r="AA190" i="30"/>
  <c r="AA140" i="30"/>
  <c r="AA201" i="30"/>
  <c r="AA240" i="30"/>
  <c r="AA196" i="30"/>
  <c r="AA191" i="30"/>
  <c r="AA219" i="30"/>
  <c r="AA151" i="30"/>
  <c r="AA159" i="30"/>
  <c r="AA167" i="30"/>
  <c r="AA175" i="30"/>
  <c r="AA216" i="30"/>
  <c r="AA251" i="30"/>
  <c r="AA242" i="30"/>
  <c r="AA237" i="30"/>
  <c r="AA262" i="30"/>
  <c r="AA270" i="30"/>
  <c r="AA278" i="30"/>
  <c r="AA284" i="30"/>
  <c r="AA289" i="30"/>
  <c r="AA297" i="30"/>
  <c r="AA315" i="30"/>
  <c r="AA322" i="30"/>
  <c r="AA330" i="30"/>
  <c r="AA338" i="30"/>
  <c r="AA351" i="30"/>
  <c r="AA341" i="30"/>
  <c r="AA368" i="30"/>
  <c r="AA370" i="30"/>
  <c r="AA378" i="30"/>
  <c r="AA386" i="30"/>
  <c r="AA394" i="30"/>
  <c r="AA90" i="30"/>
  <c r="AA194" i="30"/>
  <c r="AA169" i="30"/>
  <c r="AA83" i="30"/>
  <c r="AA154" i="30"/>
  <c r="AA5" i="30"/>
  <c r="AA33" i="30"/>
  <c r="AA37" i="30"/>
  <c r="AA14" i="30"/>
  <c r="AA28" i="30"/>
  <c r="AA102" i="30"/>
  <c r="AA101" i="30"/>
  <c r="AA100" i="30"/>
  <c r="AA41" i="30"/>
  <c r="AA49" i="30"/>
  <c r="AA57" i="30"/>
  <c r="AA65" i="30"/>
  <c r="AA73" i="30"/>
  <c r="AA81" i="30"/>
  <c r="AA110" i="30"/>
  <c r="AA118" i="30"/>
  <c r="AA126" i="30"/>
  <c r="AA134" i="30"/>
  <c r="AA228" i="30"/>
  <c r="AA144" i="30"/>
  <c r="AA203" i="30"/>
  <c r="AA288" i="30"/>
  <c r="AA236" i="30"/>
  <c r="AA195" i="30"/>
  <c r="AA221" i="30"/>
  <c r="AA152" i="30"/>
  <c r="AA160" i="30"/>
  <c r="AA168" i="30"/>
  <c r="AA176" i="30"/>
  <c r="AA227" i="30"/>
  <c r="AA253" i="30"/>
  <c r="AA246" i="30"/>
  <c r="AA241" i="30"/>
  <c r="AA263" i="30"/>
  <c r="AA271" i="30"/>
  <c r="AA279" i="30"/>
  <c r="AA316" i="30"/>
  <c r="AA290" i="30"/>
  <c r="AA298" i="30"/>
  <c r="AA317" i="30"/>
  <c r="AA323" i="30"/>
  <c r="AA331" i="30"/>
  <c r="AA340" i="30"/>
  <c r="AA352" i="30"/>
  <c r="AA343" i="30"/>
  <c r="AA357" i="30"/>
  <c r="AA371" i="30"/>
  <c r="AA379" i="30"/>
  <c r="AA387" i="30"/>
  <c r="AA395" i="30"/>
  <c r="AA391" i="13"/>
  <c r="BR2" i="31" l="1"/>
  <c r="BR49" i="31"/>
  <c r="BR148" i="31"/>
  <c r="BR159" i="31"/>
  <c r="BT159" i="31" s="1"/>
  <c r="BR202" i="31"/>
  <c r="BT202" i="31" s="1"/>
  <c r="AV11" i="31"/>
  <c r="AV3" i="31"/>
  <c r="AV23" i="31"/>
  <c r="AV32" i="31"/>
  <c r="AV30" i="31"/>
  <c r="AV73" i="31"/>
  <c r="AV131" i="31"/>
  <c r="AV83" i="31"/>
  <c r="AV91" i="31"/>
  <c r="AV99" i="31"/>
  <c r="AV119" i="31"/>
  <c r="AV125" i="31"/>
  <c r="AV152" i="31"/>
  <c r="AV158" i="31"/>
  <c r="AV236" i="31"/>
  <c r="AV246" i="31"/>
  <c r="AV273" i="31"/>
  <c r="AV254" i="31"/>
  <c r="AV262" i="31"/>
  <c r="AV276" i="31"/>
  <c r="AV297" i="31"/>
  <c r="AV336" i="31"/>
  <c r="AV342" i="31"/>
  <c r="AV358" i="31"/>
  <c r="AV365" i="31"/>
  <c r="AV373" i="31"/>
  <c r="BR32" i="31"/>
  <c r="BT32" i="31" s="1"/>
  <c r="BR58" i="31"/>
  <c r="BT58" i="31" s="1"/>
  <c r="BR169" i="31"/>
  <c r="BT169" i="31" s="1"/>
  <c r="BF243" i="31"/>
  <c r="BH243" i="31" s="1"/>
  <c r="BR75" i="31"/>
  <c r="BT75" i="31" s="1"/>
  <c r="BR178" i="31"/>
  <c r="BT178" i="31" s="1"/>
  <c r="BR211" i="31"/>
  <c r="BT211" i="31" s="1"/>
  <c r="BR245" i="31"/>
  <c r="BT245" i="31" s="1"/>
  <c r="BR308" i="31"/>
  <c r="BT308" i="31" s="1"/>
  <c r="BF36" i="31"/>
  <c r="BR67" i="31"/>
  <c r="BR189" i="31"/>
  <c r="BT189" i="31" s="1"/>
  <c r="BR264" i="31"/>
  <c r="BT264" i="31" s="1"/>
  <c r="L49" i="31"/>
  <c r="L51" i="31" s="1"/>
  <c r="BR7" i="31"/>
  <c r="BT7" i="31" s="1"/>
  <c r="BR48" i="31"/>
  <c r="BT48" i="31" s="1"/>
  <c r="BR116" i="31"/>
  <c r="BT116" i="31" s="1"/>
  <c r="BR125" i="31"/>
  <c r="BR279" i="31"/>
  <c r="BT279" i="31" s="1"/>
  <c r="BR359" i="31"/>
  <c r="I49" i="31"/>
  <c r="I51" i="31" s="1"/>
  <c r="BR82" i="31"/>
  <c r="BT82" i="31" s="1"/>
  <c r="BR114" i="31"/>
  <c r="BT114" i="31" s="1"/>
  <c r="BR133" i="31"/>
  <c r="BT133" i="31" s="1"/>
  <c r="BR234" i="31"/>
  <c r="BT234" i="31" s="1"/>
  <c r="BR41" i="31"/>
  <c r="BT41" i="31" s="1"/>
  <c r="BR90" i="31"/>
  <c r="BT90" i="31" s="1"/>
  <c r="BR141" i="31"/>
  <c r="BT141" i="31" s="1"/>
  <c r="BR251" i="31"/>
  <c r="BT251" i="31" s="1"/>
  <c r="BR283" i="31"/>
  <c r="BT283" i="31" s="1"/>
  <c r="BR322" i="31"/>
  <c r="BT322" i="31" s="1"/>
  <c r="BR377" i="31"/>
  <c r="BT377" i="31" s="1"/>
  <c r="BT2" i="31"/>
  <c r="BR12" i="31"/>
  <c r="BT12" i="31" s="1"/>
  <c r="BR98" i="31"/>
  <c r="BR151" i="31"/>
  <c r="BT151" i="31" s="1"/>
  <c r="BR262" i="31"/>
  <c r="BT262" i="31" s="1"/>
  <c r="BR333" i="31"/>
  <c r="BT333" i="31" s="1"/>
  <c r="K40" i="31"/>
  <c r="K48" i="31" s="1"/>
  <c r="K49" i="31" s="1"/>
  <c r="K51" i="31" s="1"/>
  <c r="BJ106" i="31"/>
  <c r="BL106" i="31" s="1"/>
  <c r="BJ122" i="31"/>
  <c r="BL122" i="31" s="1"/>
  <c r="BJ199" i="31"/>
  <c r="BE382" i="31"/>
  <c r="BE381" i="31"/>
  <c r="BE380" i="31"/>
  <c r="BE379" i="31"/>
  <c r="BE378" i="31"/>
  <c r="BE377" i="31"/>
  <c r="BE376" i="31"/>
  <c r="BE375" i="31"/>
  <c r="BB381" i="31"/>
  <c r="BD381" i="31" s="1"/>
  <c r="BB377" i="31"/>
  <c r="BD377" i="31" s="1"/>
  <c r="BE372" i="31"/>
  <c r="BE371" i="31"/>
  <c r="BE370" i="31"/>
  <c r="BE369" i="31"/>
  <c r="BE374" i="31"/>
  <c r="BB372" i="31"/>
  <c r="BB371" i="31"/>
  <c r="BB370" i="31"/>
  <c r="BB369" i="31"/>
  <c r="BD369" i="31" s="1"/>
  <c r="BB368" i="31"/>
  <c r="BD368" i="31" s="1"/>
  <c r="BB367" i="31"/>
  <c r="BD367" i="31" s="1"/>
  <c r="BB366" i="31"/>
  <c r="BD366" i="31" s="1"/>
  <c r="BB365" i="31"/>
  <c r="BD365" i="31" s="1"/>
  <c r="BB382" i="31"/>
  <c r="BB378" i="31"/>
  <c r="BD378" i="31" s="1"/>
  <c r="BB374" i="31"/>
  <c r="BE373" i="31"/>
  <c r="BB379" i="31"/>
  <c r="BD379" i="31" s="1"/>
  <c r="BB375" i="31"/>
  <c r="BD375" i="31" s="1"/>
  <c r="BB373" i="31"/>
  <c r="BD373" i="31" s="1"/>
  <c r="BB380" i="31"/>
  <c r="BD380" i="31" s="1"/>
  <c r="BB376" i="31"/>
  <c r="BD376" i="31" s="1"/>
  <c r="BE368" i="31"/>
  <c r="BE367" i="31"/>
  <c r="BE366" i="31"/>
  <c r="BE365" i="31"/>
  <c r="BE364" i="31"/>
  <c r="BE360" i="31"/>
  <c r="BB361" i="31"/>
  <c r="BD361" i="31" s="1"/>
  <c r="BE359" i="31"/>
  <c r="BE363" i="31"/>
  <c r="BB360" i="31"/>
  <c r="BB364" i="31"/>
  <c r="BD364" i="31" s="1"/>
  <c r="BE362" i="31"/>
  <c r="BE358" i="31"/>
  <c r="BE357" i="31"/>
  <c r="BE356" i="31"/>
  <c r="BE355" i="31"/>
  <c r="BE354" i="31"/>
  <c r="BE353" i="31"/>
  <c r="BB359" i="31"/>
  <c r="BB362" i="31"/>
  <c r="BD362" i="31" s="1"/>
  <c r="BB358" i="31"/>
  <c r="BD358" i="31" s="1"/>
  <c r="BB357" i="31"/>
  <c r="BD357" i="31" s="1"/>
  <c r="BB356" i="31"/>
  <c r="BD356" i="31" s="1"/>
  <c r="BB355" i="31"/>
  <c r="BD355" i="31" s="1"/>
  <c r="BB354" i="31"/>
  <c r="BD354" i="31" s="1"/>
  <c r="BB353" i="31"/>
  <c r="BD353" i="31" s="1"/>
  <c r="BB352" i="31"/>
  <c r="BD352" i="31" s="1"/>
  <c r="BB351" i="31"/>
  <c r="BD351" i="31" s="1"/>
  <c r="BB350" i="31"/>
  <c r="BD350" i="31" s="1"/>
  <c r="BB363" i="31"/>
  <c r="BD363" i="31" s="1"/>
  <c r="BE351" i="31"/>
  <c r="BE350" i="31"/>
  <c r="BE361" i="31"/>
  <c r="BE352" i="31"/>
  <c r="BB349" i="31"/>
  <c r="BD349" i="31" s="1"/>
  <c r="BB348" i="31"/>
  <c r="BD348" i="31" s="1"/>
  <c r="BB347" i="31"/>
  <c r="BD347" i="31" s="1"/>
  <c r="BB346" i="31"/>
  <c r="BD346" i="31" s="1"/>
  <c r="BB345" i="31"/>
  <c r="BD345" i="31" s="1"/>
  <c r="BB344" i="31"/>
  <c r="BD344" i="31" s="1"/>
  <c r="BB343" i="31"/>
  <c r="BD343" i="31" s="1"/>
  <c r="BB342" i="31"/>
  <c r="BB341" i="31"/>
  <c r="BD341" i="31" s="1"/>
  <c r="BB340" i="31"/>
  <c r="BD340" i="31" s="1"/>
  <c r="BE349" i="31"/>
  <c r="BE347" i="31"/>
  <c r="BE345" i="31"/>
  <c r="BE341" i="31"/>
  <c r="BE339" i="31"/>
  <c r="BE337" i="31"/>
  <c r="BE335" i="31"/>
  <c r="BE333" i="31"/>
  <c r="BE331" i="31"/>
  <c r="BE329" i="31"/>
  <c r="BE343" i="31"/>
  <c r="BE328" i="31"/>
  <c r="BE344" i="31"/>
  <c r="BE342" i="31"/>
  <c r="BB339" i="31"/>
  <c r="BD339" i="31" s="1"/>
  <c r="BB337" i="31"/>
  <c r="BD337" i="31" s="1"/>
  <c r="BB335" i="31"/>
  <c r="BD335" i="31" s="1"/>
  <c r="BB333" i="31"/>
  <c r="BD333" i="31" s="1"/>
  <c r="BB331" i="31"/>
  <c r="BD331" i="31" s="1"/>
  <c r="BB329" i="31"/>
  <c r="BE348" i="31"/>
  <c r="BE338" i="31"/>
  <c r="BE336" i="31"/>
  <c r="BE334" i="31"/>
  <c r="BE332" i="31"/>
  <c r="BE346" i="31"/>
  <c r="BE340" i="31"/>
  <c r="BE330" i="31"/>
  <c r="BE327" i="31"/>
  <c r="BE326" i="31"/>
  <c r="BE325" i="31"/>
  <c r="BB334" i="31"/>
  <c r="BD334" i="31" s="1"/>
  <c r="BB330" i="31"/>
  <c r="BD330" i="31" s="1"/>
  <c r="BE324" i="31"/>
  <c r="BB322" i="31"/>
  <c r="BD322" i="31" s="1"/>
  <c r="BB321" i="31"/>
  <c r="BD321" i="31" s="1"/>
  <c r="BB320" i="31"/>
  <c r="BD320" i="31" s="1"/>
  <c r="BB319" i="31"/>
  <c r="BB318" i="31"/>
  <c r="BD318" i="31" s="1"/>
  <c r="BB317" i="31"/>
  <c r="BD317" i="31" s="1"/>
  <c r="BB316" i="31"/>
  <c r="BD316" i="31" s="1"/>
  <c r="BB315" i="31"/>
  <c r="BD315" i="31" s="1"/>
  <c r="BB338" i="31"/>
  <c r="BD338" i="31" s="1"/>
  <c r="BB327" i="31"/>
  <c r="BD327" i="31" s="1"/>
  <c r="BB326" i="31"/>
  <c r="BD326" i="31" s="1"/>
  <c r="BB325" i="31"/>
  <c r="BB332" i="31"/>
  <c r="BD332" i="31" s="1"/>
  <c r="BE323" i="31"/>
  <c r="BB324" i="31"/>
  <c r="BD324" i="31" s="1"/>
  <c r="BB328" i="31"/>
  <c r="BD328" i="31" s="1"/>
  <c r="BB323" i="31"/>
  <c r="BD323" i="31" s="1"/>
  <c r="BE322" i="31"/>
  <c r="BE321" i="31"/>
  <c r="BE320" i="31"/>
  <c r="BE319" i="31"/>
  <c r="BB314" i="31"/>
  <c r="BD314" i="31" s="1"/>
  <c r="BB310" i="31"/>
  <c r="BD310" i="31" s="1"/>
  <c r="BB306" i="31"/>
  <c r="BD306" i="31" s="1"/>
  <c r="BE312" i="31"/>
  <c r="BE308" i="31"/>
  <c r="BE304" i="31"/>
  <c r="BE318" i="31"/>
  <c r="BB313" i="31"/>
  <c r="BD313" i="31" s="1"/>
  <c r="BB309" i="31"/>
  <c r="BD309" i="31" s="1"/>
  <c r="BB305" i="31"/>
  <c r="BD305" i="31" s="1"/>
  <c r="BE311" i="31"/>
  <c r="BE307" i="31"/>
  <c r="BE303" i="31"/>
  <c r="BE302" i="31"/>
  <c r="BE301" i="31"/>
  <c r="BE300" i="31"/>
  <c r="BE299" i="31"/>
  <c r="BE298" i="31"/>
  <c r="BB336" i="31"/>
  <c r="BD336" i="31" s="1"/>
  <c r="BB312" i="31"/>
  <c r="BD312" i="31" s="1"/>
  <c r="BB308" i="31"/>
  <c r="BD308" i="31" s="1"/>
  <c r="BB304" i="31"/>
  <c r="BD304" i="31" s="1"/>
  <c r="BE314" i="31"/>
  <c r="BE310" i="31"/>
  <c r="BE306" i="31"/>
  <c r="BE317" i="31"/>
  <c r="BB311" i="31"/>
  <c r="BD311" i="31" s="1"/>
  <c r="BB307" i="31"/>
  <c r="BD307" i="31" s="1"/>
  <c r="BB303" i="31"/>
  <c r="BB302" i="31"/>
  <c r="BB301" i="31"/>
  <c r="BB300" i="31"/>
  <c r="BD300" i="31" s="1"/>
  <c r="BB299" i="31"/>
  <c r="BD299" i="31" s="1"/>
  <c r="BB298" i="31"/>
  <c r="BD298" i="31" s="1"/>
  <c r="BB297" i="31"/>
  <c r="BD297" i="31" s="1"/>
  <c r="BB296" i="31"/>
  <c r="BD296" i="31" s="1"/>
  <c r="BB295" i="31"/>
  <c r="BD295" i="31" s="1"/>
  <c r="BE316" i="31"/>
  <c r="BE315" i="31"/>
  <c r="BE313" i="31"/>
  <c r="BE309" i="31"/>
  <c r="BE305" i="31"/>
  <c r="BB294" i="31"/>
  <c r="BD294" i="31" s="1"/>
  <c r="BB290" i="31"/>
  <c r="BD290" i="31" s="1"/>
  <c r="BE297" i="31"/>
  <c r="BE291" i="31"/>
  <c r="BB291" i="31"/>
  <c r="BD291" i="31" s="1"/>
  <c r="BE287" i="31"/>
  <c r="BE286" i="31"/>
  <c r="BE285" i="31"/>
  <c r="BE284" i="31"/>
  <c r="BE283" i="31"/>
  <c r="BE282" i="31"/>
  <c r="BE281" i="31"/>
  <c r="BE280" i="31"/>
  <c r="BE279" i="31"/>
  <c r="BE278" i="31"/>
  <c r="BE277" i="31"/>
  <c r="BE292" i="31"/>
  <c r="BE288" i="31"/>
  <c r="BB292" i="31"/>
  <c r="BE295" i="31"/>
  <c r="BE293" i="31"/>
  <c r="BE289" i="31"/>
  <c r="BB288" i="31"/>
  <c r="BD288" i="31" s="1"/>
  <c r="BB287" i="31"/>
  <c r="BD287" i="31" s="1"/>
  <c r="BB286" i="31"/>
  <c r="BD286" i="31" s="1"/>
  <c r="BB285" i="31"/>
  <c r="BD285" i="31" s="1"/>
  <c r="BB284" i="31"/>
  <c r="BD284" i="31" s="1"/>
  <c r="BB283" i="31"/>
  <c r="BD283" i="31" s="1"/>
  <c r="BB282" i="31"/>
  <c r="BD282" i="31" s="1"/>
  <c r="BB293" i="31"/>
  <c r="BD293" i="31" s="1"/>
  <c r="BB289" i="31"/>
  <c r="BD289" i="31" s="1"/>
  <c r="BE296" i="31"/>
  <c r="BE294" i="31"/>
  <c r="BE290" i="31"/>
  <c r="BB281" i="31"/>
  <c r="BD281" i="31" s="1"/>
  <c r="BB279" i="31"/>
  <c r="BD279" i="31" s="1"/>
  <c r="BB277" i="31"/>
  <c r="BE276" i="31"/>
  <c r="BE274" i="31"/>
  <c r="BE272" i="31"/>
  <c r="BE270" i="31"/>
  <c r="BE268" i="31"/>
  <c r="BE266" i="31"/>
  <c r="BE264" i="31"/>
  <c r="BB276" i="31"/>
  <c r="BB274" i="31"/>
  <c r="BD274" i="31" s="1"/>
  <c r="BB272" i="31"/>
  <c r="BD272" i="31" s="1"/>
  <c r="BB270" i="31"/>
  <c r="BD270" i="31" s="1"/>
  <c r="BB268" i="31"/>
  <c r="BD268" i="31" s="1"/>
  <c r="BB266" i="31"/>
  <c r="BD266" i="31" s="1"/>
  <c r="BB264" i="31"/>
  <c r="BD264" i="31" s="1"/>
  <c r="BB280" i="31"/>
  <c r="BD280" i="31" s="1"/>
  <c r="BB278" i="31"/>
  <c r="BD278" i="31" s="1"/>
  <c r="BE275" i="31"/>
  <c r="BE273" i="31"/>
  <c r="BE271" i="31"/>
  <c r="BE269" i="31"/>
  <c r="BE267" i="31"/>
  <c r="BE265" i="31"/>
  <c r="BB267" i="31"/>
  <c r="BD267" i="31" s="1"/>
  <c r="BB263" i="31"/>
  <c r="BB249" i="31"/>
  <c r="BD249" i="31" s="1"/>
  <c r="BE244" i="31"/>
  <c r="BB245" i="31"/>
  <c r="BD245" i="31" s="1"/>
  <c r="BB265" i="31"/>
  <c r="BD265" i="31" s="1"/>
  <c r="BE250" i="31"/>
  <c r="BE248" i="31"/>
  <c r="BE247" i="31"/>
  <c r="BB275" i="31"/>
  <c r="BB244" i="31"/>
  <c r="BD244" i="31" s="1"/>
  <c r="BB273" i="31"/>
  <c r="BD273" i="31" s="1"/>
  <c r="BB250" i="31"/>
  <c r="BD250" i="31" s="1"/>
  <c r="BB248" i="31"/>
  <c r="BD248" i="31" s="1"/>
  <c r="BE246" i="31"/>
  <c r="BE243" i="31"/>
  <c r="BE242" i="31"/>
  <c r="BE241" i="31"/>
  <c r="BE240" i="31"/>
  <c r="BE239" i="31"/>
  <c r="BE238" i="31"/>
  <c r="BE237" i="31"/>
  <c r="BE236" i="31"/>
  <c r="BE235" i="31"/>
  <c r="BE234" i="31"/>
  <c r="BE233" i="31"/>
  <c r="BB271" i="31"/>
  <c r="BD271" i="31" s="1"/>
  <c r="BB247" i="31"/>
  <c r="BD247" i="31" s="1"/>
  <c r="BB269" i="31"/>
  <c r="BD269" i="31" s="1"/>
  <c r="BE262" i="31"/>
  <c r="BE261" i="31"/>
  <c r="BE260" i="31"/>
  <c r="BE259" i="31"/>
  <c r="BE258" i="31"/>
  <c r="BE257" i="31"/>
  <c r="BE256" i="31"/>
  <c r="BE255" i="31"/>
  <c r="BE254" i="31"/>
  <c r="BE253" i="31"/>
  <c r="BE252" i="31"/>
  <c r="BE251" i="31"/>
  <c r="BE249" i="31"/>
  <c r="BE245" i="31"/>
  <c r="BE263" i="31"/>
  <c r="BB262" i="31"/>
  <c r="BD262" i="31" s="1"/>
  <c r="BB261" i="31"/>
  <c r="BD261" i="31" s="1"/>
  <c r="BB260" i="31"/>
  <c r="BD260" i="31" s="1"/>
  <c r="BB259" i="31"/>
  <c r="BD259" i="31" s="1"/>
  <c r="BB258" i="31"/>
  <c r="BD258" i="31" s="1"/>
  <c r="BB257" i="31"/>
  <c r="BB256" i="31"/>
  <c r="BD256" i="31" s="1"/>
  <c r="BB255" i="31"/>
  <c r="BD255" i="31" s="1"/>
  <c r="BB254" i="31"/>
  <c r="BD254" i="31" s="1"/>
  <c r="BB253" i="31"/>
  <c r="BD253" i="31" s="1"/>
  <c r="BB252" i="31"/>
  <c r="BD252" i="31" s="1"/>
  <c r="BB251" i="31"/>
  <c r="BD251" i="31" s="1"/>
  <c r="BB246" i="31"/>
  <c r="BD246" i="31" s="1"/>
  <c r="BB243" i="31"/>
  <c r="BB242" i="31"/>
  <c r="BD242" i="31" s="1"/>
  <c r="BB241" i="31"/>
  <c r="BD241" i="31" s="1"/>
  <c r="BB240" i="31"/>
  <c r="BD240" i="31" s="1"/>
  <c r="BB239" i="31"/>
  <c r="BD239" i="31" s="1"/>
  <c r="BB238" i="31"/>
  <c r="BD238" i="31" s="1"/>
  <c r="BB237" i="31"/>
  <c r="BD237" i="31" s="1"/>
  <c r="BB236" i="31"/>
  <c r="BD236" i="31" s="1"/>
  <c r="BB235" i="31"/>
  <c r="BD235" i="31" s="1"/>
  <c r="BB234" i="31"/>
  <c r="BD234" i="31" s="1"/>
  <c r="BB233" i="31"/>
  <c r="BD233" i="31" s="1"/>
  <c r="BB232" i="31"/>
  <c r="BD232" i="31" s="1"/>
  <c r="BB231" i="31"/>
  <c r="BD231" i="31" s="1"/>
  <c r="BB230" i="31"/>
  <c r="BD230" i="31" s="1"/>
  <c r="BB229" i="31"/>
  <c r="BD229" i="31" s="1"/>
  <c r="BB228" i="31"/>
  <c r="BD228" i="31" s="1"/>
  <c r="BE232" i="31"/>
  <c r="BE230" i="31"/>
  <c r="BE225" i="31"/>
  <c r="BE223" i="31"/>
  <c r="BE221" i="31"/>
  <c r="BE219" i="31"/>
  <c r="BB215" i="31"/>
  <c r="BE214" i="31"/>
  <c r="BB211" i="31"/>
  <c r="BE210" i="31"/>
  <c r="BB207" i="31"/>
  <c r="BD207" i="31" s="1"/>
  <c r="BE227" i="31"/>
  <c r="BE226" i="31"/>
  <c r="BE206" i="31"/>
  <c r="BE205" i="31"/>
  <c r="BE204" i="31"/>
  <c r="BE203" i="31"/>
  <c r="BE202" i="31"/>
  <c r="BE201" i="31"/>
  <c r="BB225" i="31"/>
  <c r="BD225" i="31" s="1"/>
  <c r="BB223" i="31"/>
  <c r="BD223" i="31" s="1"/>
  <c r="BB221" i="31"/>
  <c r="BD221" i="31" s="1"/>
  <c r="BB219" i="31"/>
  <c r="BD219" i="31" s="1"/>
  <c r="BE217" i="31"/>
  <c r="BB214" i="31"/>
  <c r="BD214" i="31" s="1"/>
  <c r="BE213" i="31"/>
  <c r="BB210" i="31"/>
  <c r="BD210" i="31" s="1"/>
  <c r="BE209" i="31"/>
  <c r="BB227" i="31"/>
  <c r="BD227" i="31" s="1"/>
  <c r="BB226" i="31"/>
  <c r="BD226" i="31" s="1"/>
  <c r="BE231" i="31"/>
  <c r="BE229" i="31"/>
  <c r="BE228" i="31"/>
  <c r="BE224" i="31"/>
  <c r="BE222" i="31"/>
  <c r="BE220" i="31"/>
  <c r="BE218" i="31"/>
  <c r="BB217" i="31"/>
  <c r="BD217" i="31" s="1"/>
  <c r="BE216" i="31"/>
  <c r="BB213" i="31"/>
  <c r="BD213" i="31" s="1"/>
  <c r="BE212" i="31"/>
  <c r="BB209" i="31"/>
  <c r="BD209" i="31" s="1"/>
  <c r="BE208" i="31"/>
  <c r="BB206" i="31"/>
  <c r="BD206" i="31" s="1"/>
  <c r="BB205" i="31"/>
  <c r="BD205" i="31" s="1"/>
  <c r="BB204" i="31"/>
  <c r="BD204" i="31" s="1"/>
  <c r="BB203" i="31"/>
  <c r="BB202" i="31"/>
  <c r="BD202" i="31" s="1"/>
  <c r="BB201" i="31"/>
  <c r="BB200" i="31"/>
  <c r="BB199" i="31"/>
  <c r="BD199" i="31" s="1"/>
  <c r="BB198" i="31"/>
  <c r="BD198" i="31" s="1"/>
  <c r="BB197" i="31"/>
  <c r="BD197" i="31" s="1"/>
  <c r="BB196" i="31"/>
  <c r="BD196" i="31" s="1"/>
  <c r="BB195" i="31"/>
  <c r="BD195" i="31" s="1"/>
  <c r="BB194" i="31"/>
  <c r="BD194" i="31" s="1"/>
  <c r="BB193" i="31"/>
  <c r="BB224" i="31"/>
  <c r="BD224" i="31" s="1"/>
  <c r="BB222" i="31"/>
  <c r="BD222" i="31" s="1"/>
  <c r="BB220" i="31"/>
  <c r="BD220" i="31" s="1"/>
  <c r="BB218" i="31"/>
  <c r="BD218" i="31" s="1"/>
  <c r="BB216" i="31"/>
  <c r="BD216" i="31" s="1"/>
  <c r="BE215" i="31"/>
  <c r="BB212" i="31"/>
  <c r="BD212" i="31" s="1"/>
  <c r="BE211" i="31"/>
  <c r="BB208" i="31"/>
  <c r="BD208" i="31" s="1"/>
  <c r="BE207" i="31"/>
  <c r="BE197" i="31"/>
  <c r="BE192" i="31"/>
  <c r="BE191" i="31"/>
  <c r="BE190" i="31"/>
  <c r="BE189" i="31"/>
  <c r="BE188" i="31"/>
  <c r="BE187" i="31"/>
  <c r="BE186" i="31"/>
  <c r="BE185" i="31"/>
  <c r="BE184" i="31"/>
  <c r="BE183" i="31"/>
  <c r="BE182" i="31"/>
  <c r="BE181" i="31"/>
  <c r="BE180" i="31"/>
  <c r="BE179" i="31"/>
  <c r="BE178" i="31"/>
  <c r="BE177" i="31"/>
  <c r="BE176" i="31"/>
  <c r="BE175" i="31"/>
  <c r="BE174" i="31"/>
  <c r="BE173" i="31"/>
  <c r="BE172" i="31"/>
  <c r="BE171" i="31"/>
  <c r="BE170" i="31"/>
  <c r="BE169" i="31"/>
  <c r="BE168" i="31"/>
  <c r="BE167" i="31"/>
  <c r="BE195" i="31"/>
  <c r="BE193" i="31"/>
  <c r="BB192" i="31"/>
  <c r="BB191" i="31"/>
  <c r="BD191" i="31" s="1"/>
  <c r="BB190" i="31"/>
  <c r="BD190" i="31" s="1"/>
  <c r="BB189" i="31"/>
  <c r="BD189" i="31" s="1"/>
  <c r="BB188" i="31"/>
  <c r="BD188" i="31" s="1"/>
  <c r="BB187" i="31"/>
  <c r="BD187" i="31" s="1"/>
  <c r="BB186" i="31"/>
  <c r="BD186" i="31" s="1"/>
  <c r="BB185" i="31"/>
  <c r="BD185" i="31" s="1"/>
  <c r="BB184" i="31"/>
  <c r="BB183" i="31"/>
  <c r="BD183" i="31" s="1"/>
  <c r="BB182" i="31"/>
  <c r="BD182" i="31" s="1"/>
  <c r="BB181" i="31"/>
  <c r="BD181" i="31" s="1"/>
  <c r="BB180" i="31"/>
  <c r="BD180" i="31" s="1"/>
  <c r="BB179" i="31"/>
  <c r="BD179" i="31" s="1"/>
  <c r="BB178" i="31"/>
  <c r="BD178" i="31" s="1"/>
  <c r="BB177" i="31"/>
  <c r="BD177" i="31" s="1"/>
  <c r="BB176" i="31"/>
  <c r="BD176" i="31" s="1"/>
  <c r="BB175" i="31"/>
  <c r="BD175" i="31" s="1"/>
  <c r="BB174" i="31"/>
  <c r="BD174" i="31" s="1"/>
  <c r="BB173" i="31"/>
  <c r="BD173" i="31" s="1"/>
  <c r="BB172" i="31"/>
  <c r="BD172" i="31" s="1"/>
  <c r="BB171" i="31"/>
  <c r="BD171" i="31" s="1"/>
  <c r="BB170" i="31"/>
  <c r="BD170" i="31" s="1"/>
  <c r="BB169" i="31"/>
  <c r="BD169" i="31" s="1"/>
  <c r="BB168" i="31"/>
  <c r="BB167" i="31"/>
  <c r="BD167" i="31" s="1"/>
  <c r="BB166" i="31"/>
  <c r="BD166" i="31" s="1"/>
  <c r="BB165" i="31"/>
  <c r="BD165" i="31" s="1"/>
  <c r="BB164" i="31"/>
  <c r="BD164" i="31" s="1"/>
  <c r="BB163" i="31"/>
  <c r="BD163" i="31" s="1"/>
  <c r="BB162" i="31"/>
  <c r="BD162" i="31" s="1"/>
  <c r="BB161" i="31"/>
  <c r="BD161" i="31" s="1"/>
  <c r="BB160" i="31"/>
  <c r="BB159" i="31"/>
  <c r="BD159" i="31" s="1"/>
  <c r="BB158" i="31"/>
  <c r="BD158" i="31" s="1"/>
  <c r="BB157" i="31"/>
  <c r="BD157" i="31" s="1"/>
  <c r="BB156" i="31"/>
  <c r="BD156" i="31" s="1"/>
  <c r="BB155" i="31"/>
  <c r="BD155" i="31" s="1"/>
  <c r="BB154" i="31"/>
  <c r="BD154" i="31" s="1"/>
  <c r="BB153" i="31"/>
  <c r="BD153" i="31" s="1"/>
  <c r="BB152" i="31"/>
  <c r="BD152" i="31" s="1"/>
  <c r="BB151" i="31"/>
  <c r="BD151" i="31" s="1"/>
  <c r="BE199" i="31"/>
  <c r="BE198" i="31"/>
  <c r="BE194" i="31"/>
  <c r="BB145" i="31"/>
  <c r="BD145" i="31" s="1"/>
  <c r="BE144" i="31"/>
  <c r="BB143" i="31"/>
  <c r="BD143" i="31" s="1"/>
  <c r="BB142" i="31"/>
  <c r="BB141" i="31"/>
  <c r="BD141" i="31" s="1"/>
  <c r="BB140" i="31"/>
  <c r="BD140" i="31" s="1"/>
  <c r="BB139" i="31"/>
  <c r="BD139" i="31" s="1"/>
  <c r="BB138" i="31"/>
  <c r="BD138" i="31" s="1"/>
  <c r="BB137" i="31"/>
  <c r="BD137" i="31" s="1"/>
  <c r="BB136" i="31"/>
  <c r="BD136" i="31" s="1"/>
  <c r="BB135" i="31"/>
  <c r="BB134" i="31"/>
  <c r="BB133" i="31"/>
  <c r="BD133" i="31" s="1"/>
  <c r="BB132" i="31"/>
  <c r="BD132" i="31" s="1"/>
  <c r="BB131" i="31"/>
  <c r="BD131" i="31" s="1"/>
  <c r="BB130" i="31"/>
  <c r="BD130" i="31" s="1"/>
  <c r="BB129" i="31"/>
  <c r="BD129" i="31" s="1"/>
  <c r="BB128" i="31"/>
  <c r="BD128" i="31" s="1"/>
  <c r="BB127" i="31"/>
  <c r="BD127" i="31" s="1"/>
  <c r="BB126" i="31"/>
  <c r="BD126" i="31" s="1"/>
  <c r="BB125" i="31"/>
  <c r="BD125" i="31" s="1"/>
  <c r="BB124" i="31"/>
  <c r="BD124" i="31" s="1"/>
  <c r="BB123" i="31"/>
  <c r="BD123" i="31" s="1"/>
  <c r="BB122" i="31"/>
  <c r="BD122" i="31" s="1"/>
  <c r="BB121" i="31"/>
  <c r="BD121" i="31" s="1"/>
  <c r="BB120" i="31"/>
  <c r="BD120" i="31" s="1"/>
  <c r="BB119" i="31"/>
  <c r="BD119" i="31" s="1"/>
  <c r="BB118" i="31"/>
  <c r="BE166" i="31"/>
  <c r="BE165" i="31"/>
  <c r="BE164" i="31"/>
  <c r="BE163" i="31"/>
  <c r="BE162" i="31"/>
  <c r="BE161" i="31"/>
  <c r="BE160" i="31"/>
  <c r="BE159" i="31"/>
  <c r="BE157" i="31"/>
  <c r="BE153" i="31"/>
  <c r="BB150" i="31"/>
  <c r="BD150" i="31" s="1"/>
  <c r="BB148" i="31"/>
  <c r="BD148" i="31" s="1"/>
  <c r="BE200" i="31"/>
  <c r="BB144" i="31"/>
  <c r="BD144" i="31" s="1"/>
  <c r="BE158" i="31"/>
  <c r="BE154" i="31"/>
  <c r="BE149" i="31"/>
  <c r="BE147" i="31"/>
  <c r="BE146" i="31"/>
  <c r="BE155" i="31"/>
  <c r="BE151" i="31"/>
  <c r="BB149" i="31"/>
  <c r="BB147" i="31"/>
  <c r="BD147" i="31" s="1"/>
  <c r="BE143" i="31"/>
  <c r="BE142" i="31"/>
  <c r="BE141" i="31"/>
  <c r="BE140" i="31"/>
  <c r="BE139" i="31"/>
  <c r="BE138" i="31"/>
  <c r="BE137" i="31"/>
  <c r="BE136" i="31"/>
  <c r="BE135" i="31"/>
  <c r="BE134" i="31"/>
  <c r="BE133" i="31"/>
  <c r="BE132" i="31"/>
  <c r="BE131" i="31"/>
  <c r="BE130" i="31"/>
  <c r="BE129" i="31"/>
  <c r="BE128" i="31"/>
  <c r="BE127" i="31"/>
  <c r="BE126" i="31"/>
  <c r="BE125" i="31"/>
  <c r="BE124" i="31"/>
  <c r="BE123" i="31"/>
  <c r="BB146" i="31"/>
  <c r="BD146" i="31" s="1"/>
  <c r="BE145" i="31"/>
  <c r="BE118" i="31"/>
  <c r="BE114" i="31"/>
  <c r="BB112" i="31"/>
  <c r="BD112" i="31" s="1"/>
  <c r="BB110" i="31"/>
  <c r="BD110" i="31" s="1"/>
  <c r="BB108" i="31"/>
  <c r="BD108" i="31" s="1"/>
  <c r="BE121" i="31"/>
  <c r="BE119" i="31"/>
  <c r="BE196" i="31"/>
  <c r="BE152" i="31"/>
  <c r="BE150" i="31"/>
  <c r="BB114" i="31"/>
  <c r="BD114" i="31" s="1"/>
  <c r="BE113" i="31"/>
  <c r="BE111" i="31"/>
  <c r="BE109" i="31"/>
  <c r="BE107" i="31"/>
  <c r="BE106" i="31"/>
  <c r="BE105" i="31"/>
  <c r="BE104" i="31"/>
  <c r="BE103" i="31"/>
  <c r="BE102" i="31"/>
  <c r="BE101" i="31"/>
  <c r="BE100" i="31"/>
  <c r="BE99" i="31"/>
  <c r="BE98" i="31"/>
  <c r="BE97" i="31"/>
  <c r="BE96" i="31"/>
  <c r="BE95" i="31"/>
  <c r="BE94" i="31"/>
  <c r="BE93" i="31"/>
  <c r="BE92" i="31"/>
  <c r="BE91" i="31"/>
  <c r="BE90" i="31"/>
  <c r="BE89" i="31"/>
  <c r="BE88" i="31"/>
  <c r="BE156" i="31"/>
  <c r="BE148" i="31"/>
  <c r="BE117" i="31"/>
  <c r="BE116" i="31"/>
  <c r="BE115" i="31"/>
  <c r="BB113" i="31"/>
  <c r="BD113" i="31" s="1"/>
  <c r="BB111" i="31"/>
  <c r="BD111" i="31" s="1"/>
  <c r="BB109" i="31"/>
  <c r="BD109" i="31" s="1"/>
  <c r="BB107" i="31"/>
  <c r="BD107" i="31" s="1"/>
  <c r="BE122" i="31"/>
  <c r="BE120" i="31"/>
  <c r="BB106" i="31"/>
  <c r="BD106" i="31" s="1"/>
  <c r="BB105" i="31"/>
  <c r="BD105" i="31" s="1"/>
  <c r="BB104" i="31"/>
  <c r="BD104" i="31" s="1"/>
  <c r="BB103" i="31"/>
  <c r="BD103" i="31" s="1"/>
  <c r="BB102" i="31"/>
  <c r="BB101" i="31"/>
  <c r="BD101" i="31" s="1"/>
  <c r="BB100" i="31"/>
  <c r="BD100" i="31" s="1"/>
  <c r="BB99" i="31"/>
  <c r="BD99" i="31" s="1"/>
  <c r="BB98" i="31"/>
  <c r="BD98" i="31" s="1"/>
  <c r="BB97" i="31"/>
  <c r="BD97" i="31" s="1"/>
  <c r="BB96" i="31"/>
  <c r="BD96" i="31" s="1"/>
  <c r="BB95" i="31"/>
  <c r="BD95" i="31" s="1"/>
  <c r="BB94" i="31"/>
  <c r="BB93" i="31"/>
  <c r="BD93" i="31" s="1"/>
  <c r="BB92" i="31"/>
  <c r="BD92" i="31" s="1"/>
  <c r="BB91" i="31"/>
  <c r="BD91" i="31" s="1"/>
  <c r="BB90" i="31"/>
  <c r="BD90" i="31" s="1"/>
  <c r="BB89" i="31"/>
  <c r="BD89" i="31" s="1"/>
  <c r="BB88" i="31"/>
  <c r="BD88" i="31" s="1"/>
  <c r="BB87" i="31"/>
  <c r="BD87" i="31" s="1"/>
  <c r="BB86" i="31"/>
  <c r="BD86" i="31" s="1"/>
  <c r="BB85" i="31"/>
  <c r="BD85" i="31" s="1"/>
  <c r="BB84" i="31"/>
  <c r="BD84" i="31" s="1"/>
  <c r="BB83" i="31"/>
  <c r="BD83" i="31" s="1"/>
  <c r="BB82" i="31"/>
  <c r="BD82" i="31" s="1"/>
  <c r="BB81" i="31"/>
  <c r="BD81" i="31" s="1"/>
  <c r="BB80" i="31"/>
  <c r="BD80" i="31" s="1"/>
  <c r="BB79" i="31"/>
  <c r="BD79" i="31" s="1"/>
  <c r="BB117" i="31"/>
  <c r="BB116" i="31"/>
  <c r="BD116" i="31" s="1"/>
  <c r="BB115" i="31"/>
  <c r="BD115" i="31" s="1"/>
  <c r="BE112" i="31"/>
  <c r="BE110" i="31"/>
  <c r="BE108" i="31"/>
  <c r="BE78" i="31"/>
  <c r="BE74" i="31"/>
  <c r="BE69" i="31"/>
  <c r="BB66" i="31"/>
  <c r="BD66" i="31" s="1"/>
  <c r="BE65" i="31"/>
  <c r="BE45" i="31"/>
  <c r="BE43" i="31"/>
  <c r="BE41" i="31"/>
  <c r="BE87" i="31"/>
  <c r="BE85" i="31"/>
  <c r="BE81" i="31"/>
  <c r="BB78" i="31"/>
  <c r="BD78" i="31" s="1"/>
  <c r="BB74" i="31"/>
  <c r="BD74" i="31" s="1"/>
  <c r="BB73" i="31"/>
  <c r="BD73" i="31" s="1"/>
  <c r="BB71" i="31"/>
  <c r="BD71" i="31" s="1"/>
  <c r="BB63" i="31"/>
  <c r="BD63" i="31" s="1"/>
  <c r="BB62" i="31"/>
  <c r="BD62" i="31" s="1"/>
  <c r="BB61" i="31"/>
  <c r="BB60" i="31"/>
  <c r="BB59" i="31"/>
  <c r="BD59" i="31" s="1"/>
  <c r="BB58" i="31"/>
  <c r="BD58" i="31" s="1"/>
  <c r="BB57" i="31"/>
  <c r="BD57" i="31" s="1"/>
  <c r="BB56" i="31"/>
  <c r="BD56" i="31" s="1"/>
  <c r="BB55" i="31"/>
  <c r="BD55" i="31" s="1"/>
  <c r="BB54" i="31"/>
  <c r="BB53" i="31"/>
  <c r="BD53" i="31" s="1"/>
  <c r="BB52" i="31"/>
  <c r="BB51" i="31"/>
  <c r="BD51" i="31" s="1"/>
  <c r="BB49" i="31"/>
  <c r="BD49" i="31" s="1"/>
  <c r="BB47" i="31"/>
  <c r="BD47" i="31" s="1"/>
  <c r="BE39" i="31"/>
  <c r="BB38" i="31"/>
  <c r="BD38" i="31" s="1"/>
  <c r="BB36" i="31"/>
  <c r="BD36" i="31" s="1"/>
  <c r="BE75" i="31"/>
  <c r="BB69" i="31"/>
  <c r="BD69" i="31" s="1"/>
  <c r="BE68" i="31"/>
  <c r="BB65" i="31"/>
  <c r="BD65" i="31" s="1"/>
  <c r="BE64" i="31"/>
  <c r="BE50" i="31"/>
  <c r="BE48" i="31"/>
  <c r="BB75" i="31"/>
  <c r="BD75" i="31" s="1"/>
  <c r="BE72" i="31"/>
  <c r="BE70" i="31"/>
  <c r="BB45" i="31"/>
  <c r="BD45" i="31" s="1"/>
  <c r="BB43" i="31"/>
  <c r="BD43" i="31" s="1"/>
  <c r="BB41" i="31"/>
  <c r="BD41" i="31" s="1"/>
  <c r="BE76" i="31"/>
  <c r="BB68" i="31"/>
  <c r="BD68" i="31" s="1"/>
  <c r="BE67" i="31"/>
  <c r="BB64" i="31"/>
  <c r="BE46" i="31"/>
  <c r="BE44" i="31"/>
  <c r="BE42" i="31"/>
  <c r="BE40" i="31"/>
  <c r="BE86" i="31"/>
  <c r="BE84" i="31"/>
  <c r="BE83" i="31"/>
  <c r="BB76" i="31"/>
  <c r="BD76" i="31" s="1"/>
  <c r="BB72" i="31"/>
  <c r="BD72" i="31" s="1"/>
  <c r="BB70" i="31"/>
  <c r="BD70" i="31" s="1"/>
  <c r="BB50" i="31"/>
  <c r="BD50" i="31" s="1"/>
  <c r="BB48" i="31"/>
  <c r="BD48" i="31" s="1"/>
  <c r="BB37" i="31"/>
  <c r="BD37" i="31" s="1"/>
  <c r="BE77" i="31"/>
  <c r="BB67" i="31"/>
  <c r="BD67" i="31" s="1"/>
  <c r="BE66" i="31"/>
  <c r="BE63" i="31"/>
  <c r="BE62" i="31"/>
  <c r="BE61" i="31"/>
  <c r="BE60" i="31"/>
  <c r="BE59" i="31"/>
  <c r="BE58" i="31"/>
  <c r="BE57" i="31"/>
  <c r="BE56" i="31"/>
  <c r="BE55" i="31"/>
  <c r="BE54" i="31"/>
  <c r="BE53" i="31"/>
  <c r="BE52" i="31"/>
  <c r="BE51" i="31"/>
  <c r="BE49" i="31"/>
  <c r="BE47" i="31"/>
  <c r="BE82" i="31"/>
  <c r="BE80" i="31"/>
  <c r="BE79" i="31"/>
  <c r="BB77" i="31"/>
  <c r="BD77" i="31" s="1"/>
  <c r="BE73" i="31"/>
  <c r="BE71" i="31"/>
  <c r="BB46" i="31"/>
  <c r="BD46" i="31" s="1"/>
  <c r="BB44" i="31"/>
  <c r="BD44" i="31" s="1"/>
  <c r="BB42" i="31"/>
  <c r="BD42" i="31" s="1"/>
  <c r="BB40" i="31"/>
  <c r="BD40" i="31" s="1"/>
  <c r="BE31" i="31"/>
  <c r="BB28" i="31"/>
  <c r="BD28" i="31" s="1"/>
  <c r="BE38" i="31"/>
  <c r="BB34" i="31"/>
  <c r="BD34" i="31" s="1"/>
  <c r="BE33" i="31"/>
  <c r="BB26" i="31"/>
  <c r="BD26" i="31" s="1"/>
  <c r="BB17" i="31"/>
  <c r="BD17" i="31" s="1"/>
  <c r="BB13" i="31"/>
  <c r="BB12" i="31"/>
  <c r="BD12" i="31" s="1"/>
  <c r="BB11" i="31"/>
  <c r="BD11" i="31" s="1"/>
  <c r="BB10" i="31"/>
  <c r="BD10" i="31" s="1"/>
  <c r="BB9" i="31"/>
  <c r="BD9" i="31" s="1"/>
  <c r="BB8" i="31"/>
  <c r="BD8" i="31" s="1"/>
  <c r="BE7" i="31"/>
  <c r="BE2" i="31"/>
  <c r="BE29" i="31"/>
  <c r="BB16" i="31"/>
  <c r="BD16" i="31" s="1"/>
  <c r="BB15" i="31"/>
  <c r="BD15" i="31" s="1"/>
  <c r="BE4" i="31"/>
  <c r="BB39" i="31"/>
  <c r="BD39" i="31" s="1"/>
  <c r="BB33" i="31"/>
  <c r="BD33" i="31" s="1"/>
  <c r="BE32" i="31"/>
  <c r="BB30" i="31"/>
  <c r="BD30" i="31" s="1"/>
  <c r="BE25" i="31"/>
  <c r="BE24" i="31"/>
  <c r="BE23" i="31"/>
  <c r="BB21" i="31"/>
  <c r="BD21" i="31" s="1"/>
  <c r="BB20" i="31"/>
  <c r="BD20" i="31" s="1"/>
  <c r="BB19" i="31"/>
  <c r="BD19" i="31" s="1"/>
  <c r="BE18" i="31"/>
  <c r="BE14" i="31"/>
  <c r="BE36" i="31"/>
  <c r="BE27" i="31"/>
  <c r="BB7" i="31"/>
  <c r="BD7" i="31" s="1"/>
  <c r="BE6" i="31"/>
  <c r="BE5" i="31"/>
  <c r="BE35" i="31"/>
  <c r="BB32" i="31"/>
  <c r="BD32" i="31" s="1"/>
  <c r="BB29" i="31"/>
  <c r="BD29" i="31" s="1"/>
  <c r="BE22" i="31"/>
  <c r="BB27" i="31"/>
  <c r="BD27" i="31" s="1"/>
  <c r="BE26" i="31"/>
  <c r="BB25" i="31"/>
  <c r="BD25" i="31" s="1"/>
  <c r="BB24" i="31"/>
  <c r="BD24" i="31" s="1"/>
  <c r="BB23" i="31"/>
  <c r="BD23" i="31" s="1"/>
  <c r="BB18" i="31"/>
  <c r="BD18" i="31" s="1"/>
  <c r="BE17" i="31"/>
  <c r="BB14" i="31"/>
  <c r="BE13" i="31"/>
  <c r="BE12" i="31"/>
  <c r="BE11" i="31"/>
  <c r="BE10" i="31"/>
  <c r="BE9" i="31"/>
  <c r="BE8" i="31"/>
  <c r="BE37" i="31"/>
  <c r="BB35" i="31"/>
  <c r="BD35" i="31" s="1"/>
  <c r="BE34" i="31"/>
  <c r="BE16" i="31"/>
  <c r="BE15" i="31"/>
  <c r="BB6" i="31"/>
  <c r="BD6" i="31" s="1"/>
  <c r="BB5" i="31"/>
  <c r="BD5" i="31" s="1"/>
  <c r="BB4" i="31"/>
  <c r="BD4" i="31" s="1"/>
  <c r="BB3" i="31"/>
  <c r="BD3" i="31" s="1"/>
  <c r="BB2" i="31"/>
  <c r="BD2" i="31" s="1"/>
  <c r="BB31" i="31"/>
  <c r="BD31" i="31" s="1"/>
  <c r="BE30" i="31"/>
  <c r="BE28" i="31"/>
  <c r="BB22" i="31"/>
  <c r="BD22" i="31" s="1"/>
  <c r="BE21" i="31"/>
  <c r="BE20" i="31"/>
  <c r="BE19" i="31"/>
  <c r="BE3" i="31"/>
  <c r="BD118" i="31"/>
  <c r="BD211" i="31"/>
  <c r="BD301" i="31"/>
  <c r="BD325" i="31"/>
  <c r="BJ58" i="31"/>
  <c r="BL58" i="31" s="1"/>
  <c r="BJ279" i="31"/>
  <c r="BL279" i="31" s="1"/>
  <c r="BJ345" i="31"/>
  <c r="J49" i="31"/>
  <c r="BM340" i="31" s="1"/>
  <c r="BJ89" i="31"/>
  <c r="BL89" i="31" s="1"/>
  <c r="BJ138" i="31"/>
  <c r="BL138" i="31" s="1"/>
  <c r="BJ283" i="31"/>
  <c r="BL283" i="31" s="1"/>
  <c r="E40" i="31"/>
  <c r="E48" i="31" s="1"/>
  <c r="E49" i="31" s="1"/>
  <c r="E51" i="31" s="1"/>
  <c r="BJ105" i="31"/>
  <c r="BL105" i="31" s="1"/>
  <c r="BJ155" i="31"/>
  <c r="BL155" i="31" s="1"/>
  <c r="BJ366" i="31"/>
  <c r="BJ380" i="31"/>
  <c r="BL380" i="31" s="1"/>
  <c r="BJ364" i="31"/>
  <c r="BL364" i="31" s="1"/>
  <c r="BJ357" i="31"/>
  <c r="BL357" i="31" s="1"/>
  <c r="BJ374" i="31"/>
  <c r="BL374" i="31" s="1"/>
  <c r="BJ343" i="31"/>
  <c r="BL343" i="31" s="1"/>
  <c r="BJ336" i="31"/>
  <c r="BL336" i="31" s="1"/>
  <c r="BJ365" i="31"/>
  <c r="BL365" i="31" s="1"/>
  <c r="BJ376" i="31"/>
  <c r="BJ356" i="31"/>
  <c r="BL356" i="31" s="1"/>
  <c r="BJ342" i="31"/>
  <c r="BL342" i="31" s="1"/>
  <c r="BJ379" i="31"/>
  <c r="BL379" i="31" s="1"/>
  <c r="BJ372" i="31"/>
  <c r="BL372" i="31" s="1"/>
  <c r="BJ361" i="31"/>
  <c r="BL361" i="31" s="1"/>
  <c r="BJ355" i="31"/>
  <c r="BL355" i="31" s="1"/>
  <c r="BJ349" i="31"/>
  <c r="BL349" i="31" s="1"/>
  <c r="BJ341" i="31"/>
  <c r="BJ332" i="31"/>
  <c r="BL332" i="31" s="1"/>
  <c r="BJ317" i="31"/>
  <c r="BL317" i="31" s="1"/>
  <c r="BJ325" i="31"/>
  <c r="BL325" i="31" s="1"/>
  <c r="BJ295" i="31"/>
  <c r="BL295" i="31" s="1"/>
  <c r="BJ282" i="31"/>
  <c r="BL282" i="31" s="1"/>
  <c r="BJ271" i="31"/>
  <c r="BL271" i="31" s="1"/>
  <c r="BJ272" i="31"/>
  <c r="BL272" i="31" s="1"/>
  <c r="BJ258" i="31"/>
  <c r="BL258" i="31" s="1"/>
  <c r="BJ236" i="31"/>
  <c r="BL236" i="31" s="1"/>
  <c r="BJ228" i="31"/>
  <c r="BL228" i="31" s="1"/>
  <c r="BJ211" i="31"/>
  <c r="BL211" i="31" s="1"/>
  <c r="BJ214" i="31"/>
  <c r="BL214" i="31" s="1"/>
  <c r="BJ206" i="31"/>
  <c r="BL206" i="31" s="1"/>
  <c r="BJ198" i="31"/>
  <c r="BL198" i="31" s="1"/>
  <c r="BJ217" i="31"/>
  <c r="BJ226" i="31"/>
  <c r="BJ186" i="31"/>
  <c r="BL186" i="31" s="1"/>
  <c r="BJ178" i="31"/>
  <c r="BL178" i="31" s="1"/>
  <c r="BJ170" i="31"/>
  <c r="BL170" i="31" s="1"/>
  <c r="BJ162" i="31"/>
  <c r="BL162" i="31" s="1"/>
  <c r="BJ154" i="31"/>
  <c r="BL154" i="31" s="1"/>
  <c r="BJ137" i="31"/>
  <c r="BL137" i="31" s="1"/>
  <c r="BJ129" i="31"/>
  <c r="BL129" i="31" s="1"/>
  <c r="BJ121" i="31"/>
  <c r="BM147" i="31"/>
  <c r="BJ108" i="31"/>
  <c r="BL108" i="31" s="1"/>
  <c r="BJ146" i="31"/>
  <c r="BL146" i="31" s="1"/>
  <c r="BJ104" i="31"/>
  <c r="BL104" i="31" s="1"/>
  <c r="BJ96" i="31"/>
  <c r="BL96" i="31" s="1"/>
  <c r="BJ88" i="31"/>
  <c r="BL88" i="31" s="1"/>
  <c r="BJ80" i="31"/>
  <c r="BL80" i="31" s="1"/>
  <c r="BJ76" i="31"/>
  <c r="BL76" i="31" s="1"/>
  <c r="BJ66" i="31"/>
  <c r="BL66" i="31" s="1"/>
  <c r="BJ57" i="31"/>
  <c r="BL57" i="31" s="1"/>
  <c r="BJ47" i="31"/>
  <c r="BL47" i="31" s="1"/>
  <c r="BJ69" i="31"/>
  <c r="BL69" i="31" s="1"/>
  <c r="BJ78" i="31"/>
  <c r="BL78" i="31" s="1"/>
  <c r="BJ75" i="31"/>
  <c r="BL75" i="31" s="1"/>
  <c r="BJ42" i="31"/>
  <c r="BL42" i="31" s="1"/>
  <c r="BJ13" i="31"/>
  <c r="BJ30" i="31"/>
  <c r="BL30" i="31" s="1"/>
  <c r="BJ18" i="31"/>
  <c r="BL18" i="31" s="1"/>
  <c r="BJ5" i="31"/>
  <c r="BL5" i="31" s="1"/>
  <c r="BJ382" i="31"/>
  <c r="BL382" i="31" s="1"/>
  <c r="BJ375" i="31"/>
  <c r="BL375" i="31" s="1"/>
  <c r="BJ371" i="31"/>
  <c r="BL371" i="31" s="1"/>
  <c r="BJ377" i="31"/>
  <c r="BL377" i="31" s="1"/>
  <c r="BJ354" i="31"/>
  <c r="BL354" i="31" s="1"/>
  <c r="BJ348" i="31"/>
  <c r="BL348" i="31" s="1"/>
  <c r="BJ340" i="31"/>
  <c r="BL340" i="31" s="1"/>
  <c r="BJ330" i="31"/>
  <c r="BL330" i="31" s="1"/>
  <c r="BJ316" i="31"/>
  <c r="BL316" i="31" s="1"/>
  <c r="BJ326" i="31"/>
  <c r="BL326" i="31" s="1"/>
  <c r="BJ312" i="31"/>
  <c r="BL312" i="31" s="1"/>
  <c r="BJ302" i="31"/>
  <c r="BL302" i="31" s="1"/>
  <c r="BJ294" i="31"/>
  <c r="BL294" i="31" s="1"/>
  <c r="BJ293" i="31"/>
  <c r="BL293" i="31" s="1"/>
  <c r="BJ269" i="31"/>
  <c r="BL269" i="31" s="1"/>
  <c r="BJ270" i="31"/>
  <c r="BL270" i="31" s="1"/>
  <c r="BJ249" i="31"/>
  <c r="BL249" i="31" s="1"/>
  <c r="BJ257" i="31"/>
  <c r="BL257" i="31" s="1"/>
  <c r="BJ263" i="31"/>
  <c r="BL263" i="31" s="1"/>
  <c r="BJ243" i="31"/>
  <c r="BL243" i="31" s="1"/>
  <c r="BJ235" i="31"/>
  <c r="BL235" i="31" s="1"/>
  <c r="BJ224" i="31"/>
  <c r="BL224" i="31" s="1"/>
  <c r="BJ205" i="31"/>
  <c r="BL205" i="31" s="1"/>
  <c r="BJ197" i="31"/>
  <c r="BL197" i="31" s="1"/>
  <c r="BJ185" i="31"/>
  <c r="BL185" i="31" s="1"/>
  <c r="BJ177" i="31"/>
  <c r="BL177" i="31" s="1"/>
  <c r="BJ169" i="31"/>
  <c r="BJ161" i="31"/>
  <c r="BJ153" i="31"/>
  <c r="BL153" i="31" s="1"/>
  <c r="BM151" i="31"/>
  <c r="BJ136" i="31"/>
  <c r="BL136" i="31" s="1"/>
  <c r="BJ128" i="31"/>
  <c r="BL128" i="31" s="1"/>
  <c r="BJ120" i="31"/>
  <c r="BL120" i="31" s="1"/>
  <c r="BJ147" i="31"/>
  <c r="BL147" i="31" s="1"/>
  <c r="BJ103" i="31"/>
  <c r="BL103" i="31" s="1"/>
  <c r="BJ95" i="31"/>
  <c r="BL95" i="31" s="1"/>
  <c r="BJ87" i="31"/>
  <c r="BL87" i="31" s="1"/>
  <c r="BJ79" i="31"/>
  <c r="BL79" i="31" s="1"/>
  <c r="BJ56" i="31"/>
  <c r="BL56" i="31" s="1"/>
  <c r="BJ74" i="31"/>
  <c r="BL74" i="31" s="1"/>
  <c r="BJ68" i="31"/>
  <c r="BL68" i="31" s="1"/>
  <c r="BJ40" i="31"/>
  <c r="BL40" i="31" s="1"/>
  <c r="BJ12" i="31"/>
  <c r="BL12" i="31" s="1"/>
  <c r="BJ26" i="31"/>
  <c r="BL26" i="31" s="1"/>
  <c r="BJ21" i="31"/>
  <c r="BL21" i="31" s="1"/>
  <c r="BJ39" i="31"/>
  <c r="BL39" i="31" s="1"/>
  <c r="BJ4" i="31"/>
  <c r="BL4" i="31" s="1"/>
  <c r="BJ378" i="31"/>
  <c r="BL378" i="31" s="1"/>
  <c r="BJ370" i="31"/>
  <c r="BL370" i="31" s="1"/>
  <c r="BJ381" i="31"/>
  <c r="BL381" i="31" s="1"/>
  <c r="BJ353" i="31"/>
  <c r="BL353" i="31" s="1"/>
  <c r="BJ347" i="31"/>
  <c r="BJ315" i="31"/>
  <c r="BJ308" i="31"/>
  <c r="BJ301" i="31"/>
  <c r="BL301" i="31" s="1"/>
  <c r="BJ373" i="31"/>
  <c r="BL373" i="31" s="1"/>
  <c r="BJ369" i="31"/>
  <c r="BL369" i="31" s="1"/>
  <c r="BJ363" i="31"/>
  <c r="BL363" i="31" s="1"/>
  <c r="BJ360" i="31"/>
  <c r="BL360" i="31" s="1"/>
  <c r="BJ352" i="31"/>
  <c r="BL352" i="31" s="1"/>
  <c r="BJ346" i="31"/>
  <c r="BL346" i="31" s="1"/>
  <c r="BJ359" i="31"/>
  <c r="BL359" i="31" s="1"/>
  <c r="BJ339" i="31"/>
  <c r="BL339" i="31" s="1"/>
  <c r="BJ322" i="31"/>
  <c r="BL322" i="31" s="1"/>
  <c r="BJ304" i="31"/>
  <c r="BL304" i="31" s="1"/>
  <c r="BJ300" i="31"/>
  <c r="BL300" i="31" s="1"/>
  <c r="BJ311" i="31"/>
  <c r="BJ287" i="31"/>
  <c r="BL287" i="31" s="1"/>
  <c r="BJ265" i="31"/>
  <c r="BJ266" i="31"/>
  <c r="BL266" i="31" s="1"/>
  <c r="BJ255" i="31"/>
  <c r="BL255" i="31" s="1"/>
  <c r="BJ241" i="31"/>
  <c r="BL241" i="31" s="1"/>
  <c r="BJ233" i="31"/>
  <c r="BL233" i="31" s="1"/>
  <c r="BJ220" i="31"/>
  <c r="BL220" i="31" s="1"/>
  <c r="BJ203" i="31"/>
  <c r="BL203" i="31" s="1"/>
  <c r="BJ195" i="31"/>
  <c r="BL195" i="31" s="1"/>
  <c r="BJ191" i="31"/>
  <c r="BL191" i="31" s="1"/>
  <c r="BJ183" i="31"/>
  <c r="BL183" i="31" s="1"/>
  <c r="BJ175" i="31"/>
  <c r="BL175" i="31" s="1"/>
  <c r="BJ167" i="31"/>
  <c r="BL167" i="31" s="1"/>
  <c r="BJ159" i="31"/>
  <c r="BL159" i="31" s="1"/>
  <c r="BJ151" i="31"/>
  <c r="BL151" i="31" s="1"/>
  <c r="BJ142" i="31"/>
  <c r="BL142" i="31" s="1"/>
  <c r="BJ134" i="31"/>
  <c r="BL134" i="31" s="1"/>
  <c r="BJ126" i="31"/>
  <c r="BL126" i="31" s="1"/>
  <c r="BJ118" i="31"/>
  <c r="BL118" i="31" s="1"/>
  <c r="BJ148" i="31"/>
  <c r="BL148" i="31" s="1"/>
  <c r="BJ117" i="31"/>
  <c r="BL117" i="31" s="1"/>
  <c r="BJ101" i="31"/>
  <c r="BL101" i="31" s="1"/>
  <c r="BJ93" i="31"/>
  <c r="BL93" i="31" s="1"/>
  <c r="BJ85" i="31"/>
  <c r="BL85" i="31" s="1"/>
  <c r="BJ113" i="31"/>
  <c r="BL113" i="31" s="1"/>
  <c r="BJ62" i="31"/>
  <c r="BL62" i="31" s="1"/>
  <c r="BJ54" i="31"/>
  <c r="BL54" i="31" s="1"/>
  <c r="BJ36" i="31"/>
  <c r="BL36" i="31" s="1"/>
  <c r="BJ64" i="31"/>
  <c r="BL64" i="31" s="1"/>
  <c r="BJ70" i="31"/>
  <c r="BL70" i="31" s="1"/>
  <c r="BJ28" i="31"/>
  <c r="BL28" i="31" s="1"/>
  <c r="BJ10" i="31"/>
  <c r="BJ15" i="31"/>
  <c r="BL15" i="31" s="1"/>
  <c r="BJ19" i="31"/>
  <c r="BL19" i="31" s="1"/>
  <c r="BJ2" i="31"/>
  <c r="BL2" i="31" s="1"/>
  <c r="BJ367" i="31"/>
  <c r="BL367" i="31" s="1"/>
  <c r="BJ358" i="31"/>
  <c r="BL358" i="31" s="1"/>
  <c r="BJ350" i="31"/>
  <c r="BL350" i="31" s="1"/>
  <c r="BJ344" i="31"/>
  <c r="BL344" i="31" s="1"/>
  <c r="BJ338" i="31"/>
  <c r="BL338" i="31" s="1"/>
  <c r="BJ335" i="31"/>
  <c r="BL335" i="31" s="1"/>
  <c r="BJ329" i="31"/>
  <c r="BL329" i="31" s="1"/>
  <c r="BJ320" i="31"/>
  <c r="BL320" i="31" s="1"/>
  <c r="BJ310" i="31"/>
  <c r="BL310" i="31" s="1"/>
  <c r="BJ309" i="31"/>
  <c r="BL309" i="31" s="1"/>
  <c r="BJ327" i="31"/>
  <c r="BL327" i="31" s="1"/>
  <c r="BJ298" i="31"/>
  <c r="BL298" i="31" s="1"/>
  <c r="BJ303" i="31"/>
  <c r="BL303" i="31" s="1"/>
  <c r="BJ285" i="31"/>
  <c r="BL285" i="31" s="1"/>
  <c r="BJ288" i="31"/>
  <c r="BL288" i="31" s="1"/>
  <c r="BJ278" i="31"/>
  <c r="BL278" i="31" s="1"/>
  <c r="BJ277" i="31"/>
  <c r="BL277" i="31" s="1"/>
  <c r="BJ289" i="31"/>
  <c r="BL289" i="31" s="1"/>
  <c r="BJ261" i="31"/>
  <c r="BL261" i="31" s="1"/>
  <c r="BJ253" i="31"/>
  <c r="BL253" i="31" s="1"/>
  <c r="BJ250" i="31"/>
  <c r="BL250" i="31" s="1"/>
  <c r="BJ239" i="31"/>
  <c r="BL239" i="31" s="1"/>
  <c r="BJ231" i="31"/>
  <c r="BL231" i="31" s="1"/>
  <c r="BJ223" i="31"/>
  <c r="BL223" i="31" s="1"/>
  <c r="BJ201" i="31"/>
  <c r="BL201" i="31" s="1"/>
  <c r="BJ193" i="31"/>
  <c r="BL193" i="31" s="1"/>
  <c r="BJ227" i="31"/>
  <c r="BJ189" i="31"/>
  <c r="BL189" i="31" s="1"/>
  <c r="BJ181" i="31"/>
  <c r="BL181" i="31" s="1"/>
  <c r="BJ173" i="31"/>
  <c r="BL173" i="31" s="1"/>
  <c r="BJ165" i="31"/>
  <c r="BL165" i="31" s="1"/>
  <c r="BJ157" i="31"/>
  <c r="BL157" i="31" s="1"/>
  <c r="BJ140" i="31"/>
  <c r="BL140" i="31" s="1"/>
  <c r="BJ132" i="31"/>
  <c r="BL132" i="31" s="1"/>
  <c r="BJ124" i="31"/>
  <c r="BL124" i="31" s="1"/>
  <c r="BJ115" i="31"/>
  <c r="BL115" i="31" s="1"/>
  <c r="BJ99" i="31"/>
  <c r="BL99" i="31" s="1"/>
  <c r="BJ91" i="31"/>
  <c r="BL91" i="31" s="1"/>
  <c r="BJ83" i="31"/>
  <c r="BL83" i="31" s="1"/>
  <c r="BJ109" i="31"/>
  <c r="BL109" i="31" s="1"/>
  <c r="BJ60" i="31"/>
  <c r="BL60" i="31" s="1"/>
  <c r="BJ52" i="31"/>
  <c r="BL52" i="31" s="1"/>
  <c r="BJ77" i="31"/>
  <c r="BL77" i="31" s="1"/>
  <c r="BJ43" i="31"/>
  <c r="BL43" i="31" s="1"/>
  <c r="BJ48" i="31"/>
  <c r="BL48" i="31" s="1"/>
  <c r="BJ8" i="31"/>
  <c r="BL8" i="31" s="1"/>
  <c r="BJ29" i="31"/>
  <c r="BL29" i="31" s="1"/>
  <c r="BJ368" i="31"/>
  <c r="BL368" i="31" s="1"/>
  <c r="BJ323" i="31"/>
  <c r="BL323" i="31" s="1"/>
  <c r="BJ297" i="31"/>
  <c r="BL297" i="31" s="1"/>
  <c r="BJ246" i="31"/>
  <c r="BL246" i="31" s="1"/>
  <c r="BJ245" i="31"/>
  <c r="BL245" i="31" s="1"/>
  <c r="BJ234" i="31"/>
  <c r="BL234" i="31" s="1"/>
  <c r="BJ207" i="31"/>
  <c r="BL207" i="31" s="1"/>
  <c r="BJ210" i="31"/>
  <c r="BL210" i="31" s="1"/>
  <c r="BJ196" i="31"/>
  <c r="BL196" i="31" s="1"/>
  <c r="BJ184" i="31"/>
  <c r="BL184" i="31" s="1"/>
  <c r="BJ168" i="31"/>
  <c r="BL168" i="31" s="1"/>
  <c r="BJ152" i="31"/>
  <c r="BL152" i="31" s="1"/>
  <c r="BJ135" i="31"/>
  <c r="BL135" i="31" s="1"/>
  <c r="BJ119" i="31"/>
  <c r="BL119" i="31" s="1"/>
  <c r="BJ102" i="31"/>
  <c r="BL102" i="31" s="1"/>
  <c r="BJ86" i="31"/>
  <c r="BL86" i="31" s="1"/>
  <c r="BJ55" i="31"/>
  <c r="BL55" i="31" s="1"/>
  <c r="BJ72" i="31"/>
  <c r="BL72" i="31" s="1"/>
  <c r="BJ11" i="31"/>
  <c r="BL11" i="31" s="1"/>
  <c r="BJ20" i="31"/>
  <c r="BL20" i="31" s="1"/>
  <c r="BJ27" i="31"/>
  <c r="BL27" i="31" s="1"/>
  <c r="BJ334" i="31"/>
  <c r="BL334" i="31" s="1"/>
  <c r="BJ324" i="31"/>
  <c r="BL324" i="31" s="1"/>
  <c r="BJ296" i="31"/>
  <c r="BL296" i="31" s="1"/>
  <c r="BJ292" i="31"/>
  <c r="BL292" i="31" s="1"/>
  <c r="BJ262" i="31"/>
  <c r="BL262" i="31" s="1"/>
  <c r="BJ244" i="31"/>
  <c r="BJ232" i="31"/>
  <c r="BL232" i="31" s="1"/>
  <c r="BJ225" i="31"/>
  <c r="BL225" i="31" s="1"/>
  <c r="BJ194" i="31"/>
  <c r="BL194" i="31" s="1"/>
  <c r="BJ182" i="31"/>
  <c r="BL182" i="31" s="1"/>
  <c r="BJ166" i="31"/>
  <c r="BL166" i="31" s="1"/>
  <c r="BJ133" i="31"/>
  <c r="BL133" i="31" s="1"/>
  <c r="BJ100" i="31"/>
  <c r="BL100" i="31" s="1"/>
  <c r="BJ84" i="31"/>
  <c r="BL84" i="31" s="1"/>
  <c r="BJ53" i="31"/>
  <c r="BL53" i="31" s="1"/>
  <c r="BJ67" i="31"/>
  <c r="BL67" i="31" s="1"/>
  <c r="BJ9" i="31"/>
  <c r="BL9" i="31" s="1"/>
  <c r="BJ32" i="31"/>
  <c r="BL32" i="31" s="1"/>
  <c r="BJ25" i="31"/>
  <c r="BL25" i="31" s="1"/>
  <c r="BJ321" i="31"/>
  <c r="BL321" i="31" s="1"/>
  <c r="BJ307" i="31"/>
  <c r="BL307" i="31" s="1"/>
  <c r="BJ290" i="31"/>
  <c r="BL290" i="31" s="1"/>
  <c r="BJ275" i="31"/>
  <c r="BL275" i="31" s="1"/>
  <c r="BJ276" i="31"/>
  <c r="BL276" i="31" s="1"/>
  <c r="BJ260" i="31"/>
  <c r="BL260" i="31" s="1"/>
  <c r="BJ248" i="31"/>
  <c r="BL248" i="31" s="1"/>
  <c r="BJ230" i="31"/>
  <c r="BL230" i="31" s="1"/>
  <c r="BJ221" i="31"/>
  <c r="BL221" i="31" s="1"/>
  <c r="BJ216" i="31"/>
  <c r="BL216" i="31" s="1"/>
  <c r="BJ208" i="31"/>
  <c r="BL208" i="31" s="1"/>
  <c r="BJ180" i="31"/>
  <c r="BL180" i="31" s="1"/>
  <c r="BJ164" i="31"/>
  <c r="BL164" i="31" s="1"/>
  <c r="BJ131" i="31"/>
  <c r="BL131" i="31" s="1"/>
  <c r="BJ145" i="31"/>
  <c r="BL145" i="31" s="1"/>
  <c r="BJ98" i="31"/>
  <c r="BL98" i="31" s="1"/>
  <c r="BJ82" i="31"/>
  <c r="BL82" i="31" s="1"/>
  <c r="BJ51" i="31"/>
  <c r="BL51" i="31" s="1"/>
  <c r="BJ73" i="31"/>
  <c r="BL73" i="31" s="1"/>
  <c r="BJ46" i="31"/>
  <c r="BL46" i="31" s="1"/>
  <c r="BJ33" i="31"/>
  <c r="BL33" i="31" s="1"/>
  <c r="BJ24" i="31"/>
  <c r="BL24" i="31" s="1"/>
  <c r="BJ362" i="31"/>
  <c r="BL362" i="31" s="1"/>
  <c r="BJ319" i="31"/>
  <c r="BL319" i="31" s="1"/>
  <c r="BJ314" i="31"/>
  <c r="BL314" i="31" s="1"/>
  <c r="BJ273" i="31"/>
  <c r="BL273" i="31" s="1"/>
  <c r="BJ274" i="31"/>
  <c r="BL274" i="31" s="1"/>
  <c r="BJ259" i="31"/>
  <c r="BL259" i="31" s="1"/>
  <c r="BJ247" i="31"/>
  <c r="BL247" i="31" s="1"/>
  <c r="BJ229" i="31"/>
  <c r="BL229" i="31" s="1"/>
  <c r="BJ219" i="31"/>
  <c r="BL219" i="31" s="1"/>
  <c r="BJ179" i="31"/>
  <c r="BL179" i="31" s="1"/>
  <c r="BJ163" i="31"/>
  <c r="BL163" i="31" s="1"/>
  <c r="BJ212" i="31"/>
  <c r="BL212" i="31" s="1"/>
  <c r="BJ130" i="31"/>
  <c r="BL130" i="31" s="1"/>
  <c r="BJ97" i="31"/>
  <c r="BL97" i="31" s="1"/>
  <c r="BJ81" i="31"/>
  <c r="BL81" i="31" s="1"/>
  <c r="BJ49" i="31"/>
  <c r="BL49" i="31" s="1"/>
  <c r="BJ71" i="31"/>
  <c r="BL71" i="31" s="1"/>
  <c r="BJ44" i="31"/>
  <c r="BL44" i="31" s="1"/>
  <c r="BJ34" i="31"/>
  <c r="BL34" i="31" s="1"/>
  <c r="BJ23" i="31"/>
  <c r="BL23" i="31" s="1"/>
  <c r="BJ6" i="31"/>
  <c r="BL6" i="31" s="1"/>
  <c r="BJ337" i="31"/>
  <c r="BL337" i="31" s="1"/>
  <c r="BJ318" i="31"/>
  <c r="BL318" i="31" s="1"/>
  <c r="BJ306" i="31"/>
  <c r="BL306" i="31" s="1"/>
  <c r="BJ291" i="31"/>
  <c r="BL291" i="31" s="1"/>
  <c r="BJ267" i="31"/>
  <c r="BL267" i="31" s="1"/>
  <c r="BJ268" i="31"/>
  <c r="BL268" i="31" s="1"/>
  <c r="BJ256" i="31"/>
  <c r="BL256" i="31" s="1"/>
  <c r="BJ242" i="31"/>
  <c r="BL242" i="31" s="1"/>
  <c r="BJ222" i="31"/>
  <c r="BJ204" i="31"/>
  <c r="BL204" i="31" s="1"/>
  <c r="BJ213" i="31"/>
  <c r="BL213" i="31" s="1"/>
  <c r="BJ192" i="31"/>
  <c r="BL192" i="31" s="1"/>
  <c r="BJ176" i="31"/>
  <c r="BL176" i="31" s="1"/>
  <c r="BJ160" i="31"/>
  <c r="BL160" i="31" s="1"/>
  <c r="BJ143" i="31"/>
  <c r="BL143" i="31" s="1"/>
  <c r="BJ127" i="31"/>
  <c r="BL127" i="31" s="1"/>
  <c r="BJ150" i="31"/>
  <c r="BL150" i="31" s="1"/>
  <c r="BJ94" i="31"/>
  <c r="BL94" i="31" s="1"/>
  <c r="BJ149" i="31"/>
  <c r="BL149" i="31" s="1"/>
  <c r="BJ63" i="31"/>
  <c r="BL63" i="31" s="1"/>
  <c r="BJ38" i="31"/>
  <c r="BL38" i="31" s="1"/>
  <c r="BJ65" i="31"/>
  <c r="BL65" i="31" s="1"/>
  <c r="BJ16" i="31"/>
  <c r="BL16" i="31" s="1"/>
  <c r="BJ7" i="31"/>
  <c r="BL7" i="31" s="1"/>
  <c r="BJ14" i="31"/>
  <c r="BL14" i="31" s="1"/>
  <c r="BJ3" i="31"/>
  <c r="BL3" i="31" s="1"/>
  <c r="BJ333" i="31"/>
  <c r="BL333" i="31" s="1"/>
  <c r="BJ286" i="31"/>
  <c r="BL286" i="31" s="1"/>
  <c r="BJ280" i="31"/>
  <c r="BL280" i="31" s="1"/>
  <c r="BJ264" i="31"/>
  <c r="BL264" i="31" s="1"/>
  <c r="BJ254" i="31"/>
  <c r="BL254" i="31" s="1"/>
  <c r="BJ240" i="31"/>
  <c r="BL240" i="31" s="1"/>
  <c r="BJ218" i="31"/>
  <c r="BL218" i="31" s="1"/>
  <c r="BJ202" i="31"/>
  <c r="BL202" i="31" s="1"/>
  <c r="BJ209" i="31"/>
  <c r="BL209" i="31" s="1"/>
  <c r="BM189" i="31"/>
  <c r="BJ190" i="31"/>
  <c r="BL190" i="31" s="1"/>
  <c r="BJ174" i="31"/>
  <c r="BL174" i="31" s="1"/>
  <c r="BJ158" i="31"/>
  <c r="BL158" i="31" s="1"/>
  <c r="BJ141" i="31"/>
  <c r="BL141" i="31" s="1"/>
  <c r="BJ125" i="31"/>
  <c r="BL125" i="31" s="1"/>
  <c r="BJ144" i="31"/>
  <c r="BL144" i="31" s="1"/>
  <c r="BJ116" i="31"/>
  <c r="BL116" i="31" s="1"/>
  <c r="BJ92" i="31"/>
  <c r="BL92" i="31" s="1"/>
  <c r="BJ111" i="31"/>
  <c r="BL111" i="31" s="1"/>
  <c r="BJ61" i="31"/>
  <c r="BL61" i="31" s="1"/>
  <c r="BJ45" i="31"/>
  <c r="BL45" i="31" s="1"/>
  <c r="BJ50" i="31"/>
  <c r="BL50" i="31" s="1"/>
  <c r="BM52" i="31"/>
  <c r="BJ31" i="31"/>
  <c r="BL31" i="31" s="1"/>
  <c r="BJ35" i="31"/>
  <c r="BL35" i="31" s="1"/>
  <c r="BJ351" i="31"/>
  <c r="BL351" i="31" s="1"/>
  <c r="BJ331" i="31"/>
  <c r="BL331" i="31" s="1"/>
  <c r="BJ328" i="31"/>
  <c r="BL328" i="31" s="1"/>
  <c r="BJ313" i="31"/>
  <c r="BL313" i="31" s="1"/>
  <c r="BJ284" i="31"/>
  <c r="BL284" i="31" s="1"/>
  <c r="BJ281" i="31"/>
  <c r="BL281" i="31" s="1"/>
  <c r="BJ252" i="31"/>
  <c r="BL252" i="31" s="1"/>
  <c r="BJ238" i="31"/>
  <c r="BL238" i="31" s="1"/>
  <c r="BJ215" i="31"/>
  <c r="BL215" i="31" s="1"/>
  <c r="BJ200" i="31"/>
  <c r="BL200" i="31" s="1"/>
  <c r="BJ188" i="31"/>
  <c r="BL188" i="31" s="1"/>
  <c r="BJ172" i="31"/>
  <c r="BL172" i="31" s="1"/>
  <c r="BJ156" i="31"/>
  <c r="BL156" i="31" s="1"/>
  <c r="BJ139" i="31"/>
  <c r="BL139" i="31" s="1"/>
  <c r="BJ123" i="31"/>
  <c r="BL123" i="31" s="1"/>
  <c r="BJ112" i="31"/>
  <c r="BL112" i="31" s="1"/>
  <c r="BJ114" i="31"/>
  <c r="BL114" i="31" s="1"/>
  <c r="BJ90" i="31"/>
  <c r="BL90" i="31" s="1"/>
  <c r="BJ107" i="31"/>
  <c r="BL107" i="31" s="1"/>
  <c r="BJ59" i="31"/>
  <c r="BL59" i="31" s="1"/>
  <c r="BJ41" i="31"/>
  <c r="BL41" i="31" s="1"/>
  <c r="BJ37" i="31"/>
  <c r="BL37" i="31" s="1"/>
  <c r="BJ22" i="31"/>
  <c r="BL22" i="31" s="1"/>
  <c r="BJ17" i="31"/>
  <c r="BL17" i="31" s="1"/>
  <c r="AV64" i="31"/>
  <c r="AV53" i="31"/>
  <c r="AV61" i="31"/>
  <c r="AV75" i="31"/>
  <c r="AV113" i="31"/>
  <c r="AV132" i="31"/>
  <c r="AV164" i="31"/>
  <c r="AV172" i="31"/>
  <c r="AV180" i="31"/>
  <c r="AV188" i="31"/>
  <c r="AV207" i="31"/>
  <c r="AV193" i="31"/>
  <c r="AV201" i="31"/>
  <c r="AV222" i="31"/>
  <c r="AV245" i="31"/>
  <c r="AV285" i="31"/>
  <c r="AV289" i="31"/>
  <c r="AV311" i="31"/>
  <c r="AV317" i="31"/>
  <c r="AV341" i="31"/>
  <c r="AV352" i="31"/>
  <c r="AV381" i="31"/>
  <c r="BJ171" i="31"/>
  <c r="BL171" i="31" s="1"/>
  <c r="BJ237" i="31"/>
  <c r="BJ299" i="31"/>
  <c r="BL299" i="31" s="1"/>
  <c r="BJ110" i="31"/>
  <c r="BL110" i="31" s="1"/>
  <c r="BJ187" i="31"/>
  <c r="BL187" i="31" s="1"/>
  <c r="BJ305" i="31"/>
  <c r="BL305" i="31" s="1"/>
  <c r="BJ251" i="31"/>
  <c r="BL251" i="31" s="1"/>
  <c r="AV12" i="31"/>
  <c r="AV4" i="31"/>
  <c r="AV24" i="31"/>
  <c r="AV36" i="31"/>
  <c r="AV33" i="31"/>
  <c r="AV48" i="31"/>
  <c r="AV68" i="31"/>
  <c r="AV54" i="31"/>
  <c r="AV62" i="31"/>
  <c r="AV135" i="31"/>
  <c r="AV76" i="31"/>
  <c r="AV84" i="31"/>
  <c r="AV92" i="31"/>
  <c r="AV100" i="31"/>
  <c r="AV121" i="31"/>
  <c r="AV129" i="31"/>
  <c r="AV115" i="31"/>
  <c r="AV136" i="31"/>
  <c r="AV156" i="31"/>
  <c r="AV144" i="31"/>
  <c r="AV165" i="31"/>
  <c r="AV173" i="31"/>
  <c r="AV181" i="31"/>
  <c r="AV189" i="31"/>
  <c r="AV211" i="31"/>
  <c r="AV194" i="31"/>
  <c r="AV202" i="31"/>
  <c r="AV224" i="31"/>
  <c r="AV229" i="31"/>
  <c r="AV237" i="31"/>
  <c r="AV247" i="31"/>
  <c r="AV275" i="31"/>
  <c r="AV255" i="31"/>
  <c r="AV263" i="31"/>
  <c r="AV278" i="31"/>
  <c r="AV286" i="31"/>
  <c r="AV290" i="31"/>
  <c r="AV298" i="31"/>
  <c r="AV304" i="31"/>
  <c r="AV323" i="31"/>
  <c r="AV318" i="31"/>
  <c r="AV343" i="31"/>
  <c r="AV354" i="31"/>
  <c r="AV345" i="31"/>
  <c r="AV353" i="31"/>
  <c r="AV366" i="31"/>
  <c r="AV374" i="31"/>
  <c r="AV382" i="31"/>
  <c r="BD94" i="31"/>
  <c r="BD102" i="31"/>
  <c r="AV13" i="31"/>
  <c r="AV5" i="31"/>
  <c r="AV25" i="31"/>
  <c r="AV19" i="31"/>
  <c r="AV40" i="31"/>
  <c r="AV50" i="31"/>
  <c r="AV70" i="31"/>
  <c r="AV55" i="31"/>
  <c r="AV63" i="31"/>
  <c r="AV139" i="31"/>
  <c r="AV77" i="31"/>
  <c r="AV85" i="31"/>
  <c r="AV93" i="31"/>
  <c r="AV101" i="31"/>
  <c r="AV126" i="31"/>
  <c r="AV133" i="31"/>
  <c r="AV116" i="31"/>
  <c r="AV140" i="31"/>
  <c r="AV146" i="31"/>
  <c r="AV219" i="31"/>
  <c r="AV166" i="31"/>
  <c r="AV174" i="31"/>
  <c r="AV182" i="31"/>
  <c r="AV190" i="31"/>
  <c r="AV215" i="31"/>
  <c r="AV195" i="31"/>
  <c r="AV203" i="31"/>
  <c r="AV209" i="31"/>
  <c r="AV230" i="31"/>
  <c r="AV238" i="31"/>
  <c r="AV244" i="31"/>
  <c r="AV248" i="31"/>
  <c r="AV256" i="31"/>
  <c r="AV264" i="31"/>
  <c r="AV279" i="31"/>
  <c r="AV287" i="31"/>
  <c r="AV291" i="31"/>
  <c r="AV299" i="31"/>
  <c r="AV308" i="31"/>
  <c r="AV332" i="31"/>
  <c r="AV319" i="31"/>
  <c r="AV344" i="31"/>
  <c r="AV329" i="31"/>
  <c r="AV346" i="31"/>
  <c r="AV361" i="31"/>
  <c r="AV367" i="31"/>
  <c r="AV375" i="31"/>
  <c r="BD64" i="31"/>
  <c r="BD135" i="31"/>
  <c r="BD160" i="31"/>
  <c r="BD168" i="31"/>
  <c r="BD184" i="31"/>
  <c r="BD192" i="31"/>
  <c r="BD303" i="31"/>
  <c r="BD360" i="31"/>
  <c r="BD370" i="31"/>
  <c r="AV17" i="31"/>
  <c r="AV6" i="31"/>
  <c r="AV35" i="31"/>
  <c r="AV20" i="31"/>
  <c r="AV42" i="31"/>
  <c r="AV67" i="31"/>
  <c r="AV72" i="31"/>
  <c r="AV56" i="31"/>
  <c r="AV65" i="31"/>
  <c r="AV143" i="31"/>
  <c r="AV78" i="31"/>
  <c r="AV86" i="31"/>
  <c r="AV94" i="31"/>
  <c r="AV102" i="31"/>
  <c r="AV130" i="31"/>
  <c r="AV137" i="31"/>
  <c r="AV117" i="31"/>
  <c r="AV157" i="31"/>
  <c r="AV151" i="31"/>
  <c r="AV159" i="31"/>
  <c r="AV167" i="31"/>
  <c r="AV175" i="31"/>
  <c r="AV183" i="31"/>
  <c r="AV191" i="31"/>
  <c r="AV226" i="31"/>
  <c r="AV196" i="31"/>
  <c r="AV204" i="31"/>
  <c r="AV213" i="31"/>
  <c r="AV231" i="31"/>
  <c r="AV239" i="31"/>
  <c r="AV277" i="31"/>
  <c r="AV249" i="31"/>
  <c r="AV257" i="31"/>
  <c r="AV266" i="31"/>
  <c r="AV280" i="31"/>
  <c r="AV288" i="31"/>
  <c r="AV292" i="31"/>
  <c r="AV300" i="31"/>
  <c r="AV312" i="31"/>
  <c r="AV338" i="31"/>
  <c r="AV320" i="31"/>
  <c r="AV340" i="31"/>
  <c r="AV331" i="31"/>
  <c r="AV347" i="31"/>
  <c r="AV362" i="31"/>
  <c r="AV368" i="31"/>
  <c r="AV376" i="31"/>
  <c r="BD200" i="31"/>
  <c r="BD371" i="31"/>
  <c r="BL311" i="31"/>
  <c r="AV22" i="31"/>
  <c r="AV31" i="31"/>
  <c r="AV27" i="31"/>
  <c r="AV21" i="31"/>
  <c r="AV44" i="31"/>
  <c r="AV39" i="31"/>
  <c r="AV47" i="31"/>
  <c r="AV57" i="31"/>
  <c r="AV69" i="31"/>
  <c r="AV108" i="31"/>
  <c r="AV79" i="31"/>
  <c r="AV87" i="31"/>
  <c r="AV95" i="31"/>
  <c r="AV103" i="31"/>
  <c r="AV134" i="31"/>
  <c r="AV141" i="31"/>
  <c r="AV120" i="31"/>
  <c r="AV153" i="31"/>
  <c r="AV155" i="31"/>
  <c r="AV160" i="31"/>
  <c r="AV168" i="31"/>
  <c r="AV176" i="31"/>
  <c r="AV184" i="31"/>
  <c r="AV192" i="31"/>
  <c r="AV227" i="31"/>
  <c r="AV197" i="31"/>
  <c r="AV205" i="31"/>
  <c r="AV217" i="31"/>
  <c r="AV232" i="31"/>
  <c r="AV240" i="31"/>
  <c r="AV265" i="31"/>
  <c r="AV250" i="31"/>
  <c r="AV258" i="31"/>
  <c r="AV268" i="31"/>
  <c r="AV281" i="31"/>
  <c r="AV306" i="31"/>
  <c r="AV293" i="31"/>
  <c r="AV301" i="31"/>
  <c r="AV305" i="31"/>
  <c r="AV324" i="31"/>
  <c r="AV321" i="31"/>
  <c r="AV351" i="31"/>
  <c r="AV333" i="31"/>
  <c r="AV348" i="31"/>
  <c r="AV359" i="31"/>
  <c r="AV369" i="31"/>
  <c r="AV377" i="31"/>
  <c r="BD14" i="31"/>
  <c r="BD52" i="31"/>
  <c r="BD60" i="31"/>
  <c r="BD134" i="31"/>
  <c r="BD193" i="31"/>
  <c r="BD201" i="31"/>
  <c r="BD243" i="31"/>
  <c r="BD276" i="31"/>
  <c r="BD263" i="31"/>
  <c r="BD342" i="31"/>
  <c r="BD372" i="31"/>
  <c r="AE382" i="31"/>
  <c r="AE381" i="31"/>
  <c r="AE380" i="31"/>
  <c r="AE379" i="31"/>
  <c r="AE378" i="31"/>
  <c r="AE377" i="31"/>
  <c r="AE376" i="31"/>
  <c r="AE375" i="31"/>
  <c r="AE374" i="31"/>
  <c r="AE373" i="31"/>
  <c r="AE372" i="31"/>
  <c r="AE371" i="31"/>
  <c r="AE370" i="31"/>
  <c r="AE369" i="31"/>
  <c r="AE368" i="31"/>
  <c r="AE367" i="31"/>
  <c r="AE366" i="31"/>
  <c r="AE365" i="31"/>
  <c r="AE364" i="31"/>
  <c r="AE363" i="31"/>
  <c r="AE359" i="31"/>
  <c r="AE362" i="31"/>
  <c r="AE361" i="31"/>
  <c r="AE360" i="31"/>
  <c r="AE354" i="31"/>
  <c r="AE353" i="31"/>
  <c r="AE356" i="31"/>
  <c r="AE350" i="31"/>
  <c r="AE349" i="31"/>
  <c r="AE348" i="31"/>
  <c r="AE347" i="31"/>
  <c r="AE346" i="31"/>
  <c r="AE345" i="31"/>
  <c r="AE352" i="31"/>
  <c r="AE357" i="31"/>
  <c r="AE355" i="31"/>
  <c r="AE358" i="31"/>
  <c r="AE351" i="31"/>
  <c r="AE340" i="31"/>
  <c r="AE338" i="31"/>
  <c r="AE336" i="31"/>
  <c r="AE334" i="31"/>
  <c r="AE332" i="31"/>
  <c r="AE330" i="31"/>
  <c r="AE341" i="31"/>
  <c r="AE342" i="31"/>
  <c r="AE344" i="31"/>
  <c r="AE343" i="31"/>
  <c r="AE335" i="31"/>
  <c r="AE327" i="31"/>
  <c r="AE324" i="31"/>
  <c r="AE322" i="31"/>
  <c r="AE321" i="31"/>
  <c r="AE320" i="31"/>
  <c r="AE319" i="31"/>
  <c r="AE318" i="31"/>
  <c r="AE317" i="31"/>
  <c r="AE316" i="31"/>
  <c r="AE339" i="31"/>
  <c r="AE323" i="31"/>
  <c r="AE333" i="31"/>
  <c r="AE329" i="31"/>
  <c r="AE328" i="31"/>
  <c r="AE326" i="31"/>
  <c r="AE331" i="31"/>
  <c r="AE325" i="31"/>
  <c r="AE312" i="31"/>
  <c r="AE308" i="31"/>
  <c r="AE304" i="31"/>
  <c r="AE315" i="31"/>
  <c r="AE311" i="31"/>
  <c r="AE307" i="31"/>
  <c r="AE337" i="31"/>
  <c r="AE314" i="31"/>
  <c r="AE310" i="31"/>
  <c r="AE306" i="31"/>
  <c r="AE303" i="31"/>
  <c r="AE302" i="31"/>
  <c r="AE301" i="31"/>
  <c r="AE300" i="31"/>
  <c r="AE299" i="31"/>
  <c r="AE298" i="31"/>
  <c r="AE297" i="31"/>
  <c r="AE296" i="31"/>
  <c r="AE295" i="31"/>
  <c r="AE294" i="31"/>
  <c r="AE293" i="31"/>
  <c r="AE292" i="31"/>
  <c r="AE291" i="31"/>
  <c r="AE290" i="31"/>
  <c r="AE289" i="31"/>
  <c r="AE313" i="31"/>
  <c r="AE309" i="31"/>
  <c r="AE305" i="31"/>
  <c r="AE288" i="31"/>
  <c r="AE287" i="31"/>
  <c r="AE286" i="31"/>
  <c r="AE285" i="31"/>
  <c r="AE284" i="31"/>
  <c r="AE283" i="31"/>
  <c r="AE282" i="31"/>
  <c r="AE281" i="31"/>
  <c r="AE280" i="31"/>
  <c r="AE279" i="31"/>
  <c r="AE278" i="31"/>
  <c r="AE277" i="31"/>
  <c r="AE275" i="31"/>
  <c r="AE273" i="31"/>
  <c r="AE271" i="31"/>
  <c r="AE269" i="31"/>
  <c r="AE267" i="31"/>
  <c r="AE265" i="31"/>
  <c r="AE264" i="31"/>
  <c r="AE263" i="31"/>
  <c r="AE262" i="31"/>
  <c r="AE261" i="31"/>
  <c r="AE260" i="31"/>
  <c r="AE259" i="31"/>
  <c r="AE258" i="31"/>
  <c r="AE257" i="31"/>
  <c r="AE256" i="31"/>
  <c r="AE255" i="31"/>
  <c r="AE254" i="31"/>
  <c r="AE253" i="31"/>
  <c r="AE252" i="31"/>
  <c r="AE251" i="31"/>
  <c r="AE250" i="31"/>
  <c r="AE249" i="31"/>
  <c r="AE276" i="31"/>
  <c r="AE274" i="31"/>
  <c r="AE272" i="31"/>
  <c r="AE270" i="31"/>
  <c r="AE268" i="31"/>
  <c r="AE266" i="31"/>
  <c r="AE247" i="31"/>
  <c r="AE246" i="31"/>
  <c r="AE245" i="31"/>
  <c r="AE243" i="31"/>
  <c r="AE242" i="31"/>
  <c r="AE241" i="31"/>
  <c r="AE240" i="31"/>
  <c r="AE239" i="31"/>
  <c r="AE238" i="31"/>
  <c r="AE237" i="31"/>
  <c r="AE236" i="31"/>
  <c r="AE235" i="31"/>
  <c r="AE234" i="31"/>
  <c r="AE233" i="31"/>
  <c r="AE232" i="31"/>
  <c r="AE231" i="31"/>
  <c r="AE230" i="31"/>
  <c r="AE248" i="31"/>
  <c r="AE244" i="31"/>
  <c r="AE226" i="31"/>
  <c r="AE217" i="31"/>
  <c r="AE213" i="31"/>
  <c r="AE209" i="31"/>
  <c r="AE216" i="31"/>
  <c r="AE212" i="31"/>
  <c r="AE208" i="31"/>
  <c r="AE225" i="31"/>
  <c r="AE223" i="31"/>
  <c r="AE221" i="31"/>
  <c r="AE219" i="31"/>
  <c r="AE206" i="31"/>
  <c r="AE205" i="31"/>
  <c r="AE204" i="31"/>
  <c r="AE203" i="31"/>
  <c r="AE202" i="31"/>
  <c r="AE201" i="31"/>
  <c r="AE200" i="31"/>
  <c r="AE199" i="31"/>
  <c r="AE198" i="31"/>
  <c r="AE197" i="31"/>
  <c r="AE196" i="31"/>
  <c r="AE195" i="31"/>
  <c r="AE194" i="31"/>
  <c r="AE193" i="31"/>
  <c r="AE229" i="31"/>
  <c r="AE215" i="31"/>
  <c r="AE211" i="31"/>
  <c r="AE207" i="31"/>
  <c r="AE228" i="31"/>
  <c r="AE227" i="31"/>
  <c r="AE214" i="31"/>
  <c r="AE210" i="31"/>
  <c r="AE222" i="31"/>
  <c r="AE220" i="31"/>
  <c r="AE218" i="31"/>
  <c r="AE192" i="31"/>
  <c r="AE191" i="31"/>
  <c r="AE190" i="31"/>
  <c r="AE189" i="31"/>
  <c r="AE188" i="31"/>
  <c r="AE187" i="31"/>
  <c r="AE186" i="31"/>
  <c r="AE185" i="31"/>
  <c r="AE184" i="31"/>
  <c r="AE183" i="31"/>
  <c r="AE182" i="31"/>
  <c r="AE181" i="31"/>
  <c r="AE180" i="31"/>
  <c r="AE179" i="31"/>
  <c r="AE178" i="31"/>
  <c r="AE177" i="31"/>
  <c r="AE176" i="31"/>
  <c r="AE175" i="31"/>
  <c r="AE174" i="31"/>
  <c r="AE173" i="31"/>
  <c r="AE172" i="31"/>
  <c r="AE171" i="31"/>
  <c r="AE170" i="31"/>
  <c r="AE169" i="31"/>
  <c r="AE168" i="31"/>
  <c r="AE167" i="31"/>
  <c r="AE166" i="31"/>
  <c r="AE165" i="31"/>
  <c r="AE164" i="31"/>
  <c r="AE163" i="31"/>
  <c r="AE162" i="31"/>
  <c r="AE161" i="31"/>
  <c r="AE160" i="31"/>
  <c r="AE159" i="31"/>
  <c r="AE147" i="31"/>
  <c r="AE157" i="31"/>
  <c r="AE153" i="31"/>
  <c r="AE224" i="31"/>
  <c r="AE150" i="31"/>
  <c r="AE148" i="31"/>
  <c r="AE146" i="31"/>
  <c r="AE158" i="31"/>
  <c r="AE154" i="31"/>
  <c r="AE145" i="31"/>
  <c r="AE155" i="31"/>
  <c r="AE151" i="31"/>
  <c r="AE149" i="31"/>
  <c r="AE107" i="31"/>
  <c r="AE143" i="31"/>
  <c r="AE139" i="31"/>
  <c r="AE135" i="31"/>
  <c r="AE131" i="31"/>
  <c r="AE127" i="31"/>
  <c r="AE123" i="31"/>
  <c r="AE121" i="31"/>
  <c r="AE119" i="31"/>
  <c r="AE118" i="31"/>
  <c r="AE117" i="31"/>
  <c r="AE116" i="31"/>
  <c r="AE114" i="31"/>
  <c r="AE112" i="31"/>
  <c r="AE110" i="31"/>
  <c r="AE108" i="31"/>
  <c r="AE144" i="31"/>
  <c r="AE140" i="31"/>
  <c r="AE136" i="31"/>
  <c r="AE132" i="31"/>
  <c r="AE128" i="31"/>
  <c r="AE124" i="31"/>
  <c r="AE115" i="31"/>
  <c r="AE152" i="31"/>
  <c r="AE141" i="31"/>
  <c r="AE137" i="31"/>
  <c r="AE133" i="31"/>
  <c r="AE129" i="31"/>
  <c r="AE125" i="31"/>
  <c r="AE122" i="31"/>
  <c r="AE120" i="31"/>
  <c r="AE106" i="31"/>
  <c r="AE105" i="31"/>
  <c r="AE104" i="31"/>
  <c r="AE103" i="31"/>
  <c r="AE102" i="31"/>
  <c r="AE101" i="31"/>
  <c r="AE100" i="31"/>
  <c r="AE99" i="31"/>
  <c r="AE98" i="31"/>
  <c r="AE97" i="31"/>
  <c r="AE96" i="31"/>
  <c r="AE95" i="31"/>
  <c r="AE94" i="31"/>
  <c r="AE93" i="31"/>
  <c r="AE92" i="31"/>
  <c r="AE91" i="31"/>
  <c r="AE90" i="31"/>
  <c r="AE89" i="31"/>
  <c r="AE88" i="31"/>
  <c r="AE87" i="31"/>
  <c r="AE86" i="31"/>
  <c r="AE85" i="31"/>
  <c r="AE84" i="31"/>
  <c r="AE83" i="31"/>
  <c r="AE82" i="31"/>
  <c r="AE81" i="31"/>
  <c r="AE80" i="31"/>
  <c r="AE79" i="31"/>
  <c r="AE78" i="31"/>
  <c r="AE77" i="31"/>
  <c r="AE76" i="31"/>
  <c r="AE75" i="31"/>
  <c r="AE74" i="31"/>
  <c r="AE156" i="31"/>
  <c r="AE113" i="31"/>
  <c r="AE111" i="31"/>
  <c r="AE109" i="31"/>
  <c r="AE142" i="31"/>
  <c r="AE138" i="31"/>
  <c r="AE134" i="31"/>
  <c r="AE130" i="31"/>
  <c r="AE126" i="31"/>
  <c r="AE68" i="31"/>
  <c r="AE64" i="31"/>
  <c r="AE63" i="31"/>
  <c r="AE62" i="31"/>
  <c r="AE61" i="31"/>
  <c r="AE60" i="31"/>
  <c r="AE59" i="31"/>
  <c r="AE58" i="31"/>
  <c r="AE57" i="31"/>
  <c r="AE56" i="31"/>
  <c r="AE55" i="31"/>
  <c r="AE54" i="31"/>
  <c r="AE53" i="31"/>
  <c r="AE52" i="31"/>
  <c r="AE51" i="31"/>
  <c r="AE49" i="31"/>
  <c r="AE47" i="31"/>
  <c r="AE73" i="31"/>
  <c r="AE71" i="31"/>
  <c r="AE67" i="31"/>
  <c r="AE45" i="31"/>
  <c r="AE43" i="31"/>
  <c r="AE41" i="31"/>
  <c r="AE39" i="31"/>
  <c r="AE66" i="31"/>
  <c r="AE50" i="31"/>
  <c r="AE48" i="31"/>
  <c r="AE72" i="31"/>
  <c r="AE70" i="31"/>
  <c r="AE69" i="31"/>
  <c r="AE65" i="31"/>
  <c r="AE46" i="31"/>
  <c r="AE44" i="31"/>
  <c r="AE42" i="31"/>
  <c r="AE40" i="31"/>
  <c r="AE36" i="31"/>
  <c r="AE32" i="31"/>
  <c r="AE29" i="31"/>
  <c r="AE16" i="31"/>
  <c r="AE15" i="31"/>
  <c r="AE27" i="31"/>
  <c r="AE21" i="31"/>
  <c r="AE20" i="31"/>
  <c r="AE19" i="31"/>
  <c r="AE35" i="31"/>
  <c r="AE7" i="31"/>
  <c r="AE31" i="31"/>
  <c r="AE37" i="31"/>
  <c r="AE34" i="31"/>
  <c r="AE26" i="31"/>
  <c r="AE25" i="31"/>
  <c r="AE24" i="31"/>
  <c r="AE23" i="31"/>
  <c r="AE18" i="31"/>
  <c r="AE14" i="31"/>
  <c r="AE2" i="31"/>
  <c r="AE38" i="31"/>
  <c r="AE6" i="31"/>
  <c r="AE5" i="31"/>
  <c r="AE4" i="31"/>
  <c r="AE3" i="31"/>
  <c r="AE33" i="31"/>
  <c r="AE30" i="31"/>
  <c r="AE28" i="31"/>
  <c r="AE22" i="31"/>
  <c r="AE17" i="31"/>
  <c r="AE13" i="31"/>
  <c r="AE12" i="31"/>
  <c r="AE11" i="31"/>
  <c r="AE10" i="31"/>
  <c r="AE9" i="31"/>
  <c r="AE8" i="31"/>
  <c r="AV8" i="31"/>
  <c r="AV26" i="31"/>
  <c r="AV38" i="31"/>
  <c r="AV37" i="31"/>
  <c r="AV15" i="31"/>
  <c r="AV46" i="31"/>
  <c r="AV41" i="31"/>
  <c r="AV49" i="31"/>
  <c r="AV58" i="31"/>
  <c r="AV114" i="31"/>
  <c r="AV110" i="31"/>
  <c r="AV80" i="31"/>
  <c r="AV88" i="31"/>
  <c r="AV96" i="31"/>
  <c r="AV104" i="31"/>
  <c r="AV138" i="31"/>
  <c r="AV107" i="31"/>
  <c r="AV122" i="31"/>
  <c r="AV145" i="31"/>
  <c r="AV147" i="31"/>
  <c r="AV161" i="31"/>
  <c r="AV169" i="31"/>
  <c r="AV177" i="31"/>
  <c r="AV185" i="31"/>
  <c r="AV221" i="31"/>
  <c r="AV208" i="31"/>
  <c r="AV198" i="31"/>
  <c r="AV206" i="31"/>
  <c r="AV210" i="31"/>
  <c r="AV233" i="31"/>
  <c r="AV241" i="31"/>
  <c r="AV267" i="31"/>
  <c r="AV251" i="31"/>
  <c r="AV259" i="31"/>
  <c r="AV270" i="31"/>
  <c r="AV282" i="31"/>
  <c r="AV310" i="31"/>
  <c r="AV294" i="31"/>
  <c r="AV302" i="31"/>
  <c r="AV309" i="31"/>
  <c r="AV330" i="31"/>
  <c r="AV322" i="31"/>
  <c r="AV355" i="31"/>
  <c r="AV335" i="31"/>
  <c r="AV349" i="31"/>
  <c r="AV363" i="31"/>
  <c r="AV370" i="31"/>
  <c r="AV378" i="31"/>
  <c r="B40" i="31"/>
  <c r="B48" i="31" s="1"/>
  <c r="B49" i="31" s="1"/>
  <c r="B51" i="31" s="1"/>
  <c r="BD61" i="31"/>
  <c r="M40" i="31"/>
  <c r="M48" i="31" s="1"/>
  <c r="BV375" i="31" s="1"/>
  <c r="BX375" i="31" s="1"/>
  <c r="AZ15" i="31"/>
  <c r="AZ13" i="31"/>
  <c r="AZ3" i="31"/>
  <c r="AZ23" i="31"/>
  <c r="AZ68" i="31"/>
  <c r="AZ65" i="31"/>
  <c r="AZ54" i="31"/>
  <c r="AZ62" i="31"/>
  <c r="AZ42" i="31"/>
  <c r="AZ48" i="31"/>
  <c r="AV9" i="31"/>
  <c r="AV34" i="31"/>
  <c r="AV14" i="31"/>
  <c r="AV7" i="31"/>
  <c r="AV16" i="31"/>
  <c r="AV66" i="31"/>
  <c r="AV43" i="31"/>
  <c r="AV51" i="31"/>
  <c r="AV59" i="31"/>
  <c r="AV123" i="31"/>
  <c r="AV112" i="31"/>
  <c r="AV81" i="31"/>
  <c r="AV89" i="31"/>
  <c r="AV97" i="31"/>
  <c r="AV105" i="31"/>
  <c r="AV142" i="31"/>
  <c r="AV109" i="31"/>
  <c r="AV124" i="31"/>
  <c r="AV148" i="31"/>
  <c r="AV149" i="31"/>
  <c r="AV162" i="31"/>
  <c r="AV170" i="31"/>
  <c r="AV178" i="31"/>
  <c r="AV186" i="31"/>
  <c r="AV223" i="31"/>
  <c r="AV212" i="31"/>
  <c r="AV199" i="31"/>
  <c r="AV218" i="31"/>
  <c r="AV214" i="31"/>
  <c r="AV234" i="31"/>
  <c r="AV242" i="31"/>
  <c r="AV269" i="31"/>
  <c r="AV252" i="31"/>
  <c r="AV260" i="31"/>
  <c r="AV272" i="31"/>
  <c r="AV283" i="31"/>
  <c r="AV314" i="31"/>
  <c r="AV295" i="31"/>
  <c r="AV303" i="31"/>
  <c r="AV313" i="31"/>
  <c r="AV334" i="31"/>
  <c r="AV325" i="31"/>
  <c r="AV356" i="31"/>
  <c r="AV337" i="31"/>
  <c r="AV350" i="31"/>
  <c r="AV360" i="31"/>
  <c r="AV371" i="31"/>
  <c r="AV379" i="31"/>
  <c r="B44" i="31"/>
  <c r="B45" i="31"/>
  <c r="BD54" i="31"/>
  <c r="BD117" i="31"/>
  <c r="BD142" i="31"/>
  <c r="BD149" i="31"/>
  <c r="BD203" i="31"/>
  <c r="BD257" i="31"/>
  <c r="BD374" i="31"/>
  <c r="BD382" i="31"/>
  <c r="AV10" i="31"/>
  <c r="AV2" i="31"/>
  <c r="AV18" i="31"/>
  <c r="AV29" i="31"/>
  <c r="AV28" i="31"/>
  <c r="AV71" i="31"/>
  <c r="AV45" i="31"/>
  <c r="AV52" i="31"/>
  <c r="AV60" i="31"/>
  <c r="AV127" i="31"/>
  <c r="AV74" i="31"/>
  <c r="AV82" i="31"/>
  <c r="AV90" i="31"/>
  <c r="AV98" i="31"/>
  <c r="AV106" i="31"/>
  <c r="AV118" i="31"/>
  <c r="AV111" i="31"/>
  <c r="AV128" i="31"/>
  <c r="AV150" i="31"/>
  <c r="AV154" i="31"/>
  <c r="AV163" i="31"/>
  <c r="AV171" i="31"/>
  <c r="AV179" i="31"/>
  <c r="AV187" i="31"/>
  <c r="AV225" i="31"/>
  <c r="AV216" i="31"/>
  <c r="AV200" i="31"/>
  <c r="AV220" i="31"/>
  <c r="AV228" i="31"/>
  <c r="AV235" i="31"/>
  <c r="AV243" i="31"/>
  <c r="AV271" i="31"/>
  <c r="AV253" i="31"/>
  <c r="AV261" i="31"/>
  <c r="AV274" i="31"/>
  <c r="AV284" i="31"/>
  <c r="AV315" i="31"/>
  <c r="AV296" i="31"/>
  <c r="AV307" i="31"/>
  <c r="AV327" i="31"/>
  <c r="AV316" i="31"/>
  <c r="AV326" i="31"/>
  <c r="AV328" i="31"/>
  <c r="AV339" i="31"/>
  <c r="AV357" i="31"/>
  <c r="AV364" i="31"/>
  <c r="AV372" i="31"/>
  <c r="AV380" i="31"/>
  <c r="C39" i="31"/>
  <c r="C41" i="31"/>
  <c r="BD13" i="31"/>
  <c r="BD292" i="31"/>
  <c r="BD319" i="31"/>
  <c r="BD275" i="31"/>
  <c r="BD277" i="31"/>
  <c r="BR365" i="31"/>
  <c r="BT365" i="31" s="1"/>
  <c r="BR381" i="31"/>
  <c r="BT381" i="31" s="1"/>
  <c r="BR356" i="31"/>
  <c r="BT356" i="31" s="1"/>
  <c r="BR343" i="31"/>
  <c r="BT343" i="31" s="1"/>
  <c r="BR338" i="31"/>
  <c r="BT338" i="31" s="1"/>
  <c r="BR320" i="31"/>
  <c r="BT320" i="31" s="1"/>
  <c r="BR324" i="31"/>
  <c r="BT324" i="31" s="1"/>
  <c r="BR303" i="31"/>
  <c r="BT303" i="31" s="1"/>
  <c r="BR312" i="31"/>
  <c r="BT312" i="31" s="1"/>
  <c r="BR297" i="31"/>
  <c r="BT297" i="31" s="1"/>
  <c r="BR287" i="31"/>
  <c r="BT287" i="31" s="1"/>
  <c r="BR281" i="31"/>
  <c r="BT281" i="31" s="1"/>
  <c r="BR268" i="31"/>
  <c r="BT268" i="31" s="1"/>
  <c r="BR260" i="31"/>
  <c r="BT260" i="31" s="1"/>
  <c r="BR252" i="31"/>
  <c r="BT252" i="31" s="1"/>
  <c r="BR238" i="31"/>
  <c r="BT238" i="31" s="1"/>
  <c r="BR230" i="31"/>
  <c r="BT230" i="31" s="1"/>
  <c r="BR220" i="31"/>
  <c r="BT220" i="31" s="1"/>
  <c r="BR227" i="31"/>
  <c r="BT227" i="31" s="1"/>
  <c r="BR203" i="31"/>
  <c r="BT203" i="31" s="1"/>
  <c r="BR195" i="31"/>
  <c r="BT195" i="31" s="1"/>
  <c r="BR219" i="31"/>
  <c r="BT219" i="31" s="1"/>
  <c r="BR187" i="31"/>
  <c r="BT187" i="31" s="1"/>
  <c r="BR179" i="31"/>
  <c r="BT179" i="31" s="1"/>
  <c r="BR378" i="31"/>
  <c r="BT378" i="31" s="1"/>
  <c r="BR370" i="31"/>
  <c r="BT370" i="31" s="1"/>
  <c r="BR363" i="31"/>
  <c r="BT363" i="31" s="1"/>
  <c r="BR353" i="31"/>
  <c r="BT353" i="31" s="1"/>
  <c r="BR348" i="31"/>
  <c r="BT348" i="31" s="1"/>
  <c r="BR340" i="31"/>
  <c r="BT340" i="31" s="1"/>
  <c r="BR332" i="31"/>
  <c r="BT332" i="31" s="1"/>
  <c r="BR323" i="31"/>
  <c r="BT323" i="31" s="1"/>
  <c r="BR317" i="31"/>
  <c r="BT317" i="31" s="1"/>
  <c r="BR331" i="31"/>
  <c r="BT331" i="31" s="1"/>
  <c r="BR305" i="31"/>
  <c r="BT305" i="31" s="1"/>
  <c r="BR302" i="31"/>
  <c r="BT302" i="31" s="1"/>
  <c r="BR294" i="31"/>
  <c r="BT294" i="31" s="1"/>
  <c r="BR292" i="31"/>
  <c r="BT292" i="31" s="1"/>
  <c r="BR284" i="31"/>
  <c r="BT284" i="31" s="1"/>
  <c r="BR273" i="31"/>
  <c r="BT273" i="31" s="1"/>
  <c r="BR270" i="31"/>
  <c r="BT270" i="31" s="1"/>
  <c r="BR257" i="31"/>
  <c r="BT257" i="31" s="1"/>
  <c r="BR243" i="31"/>
  <c r="BT243" i="31" s="1"/>
  <c r="BR235" i="31"/>
  <c r="BT235" i="31" s="1"/>
  <c r="BR212" i="31"/>
  <c r="BT212" i="31" s="1"/>
  <c r="BR210" i="31"/>
  <c r="BT210" i="31" s="1"/>
  <c r="BR200" i="31"/>
  <c r="BT200" i="31" s="1"/>
  <c r="BR192" i="31"/>
  <c r="BT192" i="31" s="1"/>
  <c r="BR213" i="31"/>
  <c r="BT213" i="31" s="1"/>
  <c r="BR184" i="31"/>
  <c r="BT184" i="31" s="1"/>
  <c r="BR176" i="31"/>
  <c r="BT176" i="31" s="1"/>
  <c r="BR168" i="31"/>
  <c r="BT168" i="31" s="1"/>
  <c r="BR160" i="31"/>
  <c r="BT160" i="31" s="1"/>
  <c r="BF381" i="31"/>
  <c r="BH381" i="31" s="1"/>
  <c r="BF373" i="31"/>
  <c r="BH373" i="31" s="1"/>
  <c r="BF363" i="31"/>
  <c r="BH363" i="31" s="1"/>
  <c r="BF354" i="31"/>
  <c r="BH354" i="31" s="1"/>
  <c r="BF360" i="31"/>
  <c r="BH360" i="31" s="1"/>
  <c r="BF343" i="31"/>
  <c r="BH343" i="31" s="1"/>
  <c r="BF340" i="31"/>
  <c r="BH340" i="31" s="1"/>
  <c r="BF323" i="31"/>
  <c r="BH323" i="31" s="1"/>
  <c r="BI315" i="31"/>
  <c r="BF330" i="31"/>
  <c r="BH330" i="31" s="1"/>
  <c r="BF311" i="31"/>
  <c r="BH311" i="31" s="1"/>
  <c r="BF299" i="31"/>
  <c r="BH299" i="31" s="1"/>
  <c r="BI313" i="31"/>
  <c r="BF315" i="31"/>
  <c r="BH315" i="31" s="1"/>
  <c r="BF293" i="31"/>
  <c r="BH293" i="31" s="1"/>
  <c r="BF283" i="31"/>
  <c r="BH283" i="31" s="1"/>
  <c r="BF266" i="31"/>
  <c r="BH266" i="31" s="1"/>
  <c r="BF269" i="31"/>
  <c r="BH269" i="31" s="1"/>
  <c r="BI239" i="31"/>
  <c r="BI231" i="31"/>
  <c r="BF248" i="31"/>
  <c r="BH248" i="31" s="1"/>
  <c r="BF241" i="31"/>
  <c r="BH241" i="31" s="1"/>
  <c r="BF233" i="31"/>
  <c r="BH233" i="31" s="1"/>
  <c r="BF258" i="31"/>
  <c r="BH258" i="31" s="1"/>
  <c r="BF249" i="31"/>
  <c r="BH249" i="31" s="1"/>
  <c r="BF244" i="31"/>
  <c r="BH244" i="31" s="1"/>
  <c r="BF202" i="31"/>
  <c r="BH202" i="31" s="1"/>
  <c r="BF213" i="31"/>
  <c r="BH213" i="31" s="1"/>
  <c r="BF218" i="31"/>
  <c r="BH218" i="31" s="1"/>
  <c r="BI221" i="31"/>
  <c r="BI203" i="31"/>
  <c r="BF191" i="31"/>
  <c r="BH191" i="31" s="1"/>
  <c r="BF183" i="31"/>
  <c r="BH183" i="31" s="1"/>
  <c r="BF175" i="31"/>
  <c r="BH175" i="31" s="1"/>
  <c r="BF167" i="31"/>
  <c r="BH167" i="31" s="1"/>
  <c r="BI192" i="31"/>
  <c r="BF194" i="31"/>
  <c r="BF160" i="31"/>
  <c r="BH160" i="31" s="1"/>
  <c r="BI146" i="31"/>
  <c r="BI136" i="31"/>
  <c r="BF154" i="31"/>
  <c r="BH154" i="31" s="1"/>
  <c r="BF137" i="31"/>
  <c r="BH137" i="31" s="1"/>
  <c r="BF129" i="31"/>
  <c r="BH129" i="31" s="1"/>
  <c r="BF121" i="31"/>
  <c r="BH121" i="31" s="1"/>
  <c r="BF150" i="31"/>
  <c r="BH150" i="31" s="1"/>
  <c r="BI106" i="31"/>
  <c r="BF103" i="31"/>
  <c r="BH103" i="31" s="1"/>
  <c r="BF95" i="31"/>
  <c r="BH95" i="31" s="1"/>
  <c r="BF117" i="31"/>
  <c r="BH117" i="31" s="1"/>
  <c r="BF108" i="31"/>
  <c r="BH108" i="31" s="1"/>
  <c r="BI84" i="31"/>
  <c r="BF64" i="31"/>
  <c r="BH64" i="31" s="1"/>
  <c r="BI54" i="31"/>
  <c r="BF67" i="31"/>
  <c r="BH67" i="31" s="1"/>
  <c r="BI80" i="31"/>
  <c r="BF60" i="31"/>
  <c r="BH60" i="31" s="1"/>
  <c r="BF52" i="31"/>
  <c r="BH52" i="31" s="1"/>
  <c r="BF79" i="31"/>
  <c r="BH79" i="31" s="1"/>
  <c r="BI25" i="31"/>
  <c r="BF24" i="31"/>
  <c r="BH24" i="31" s="1"/>
  <c r="BF27" i="31"/>
  <c r="BH27" i="31" s="1"/>
  <c r="BF22" i="31"/>
  <c r="BH22" i="31" s="1"/>
  <c r="BF17" i="31"/>
  <c r="BH17" i="31" s="1"/>
  <c r="BF34" i="31"/>
  <c r="BH34" i="31" s="1"/>
  <c r="BF28" i="31"/>
  <c r="BH28" i="31" s="1"/>
  <c r="BF380" i="31"/>
  <c r="BH380" i="31" s="1"/>
  <c r="BI374" i="31"/>
  <c r="BF368" i="31"/>
  <c r="BH368" i="31" s="1"/>
  <c r="BF372" i="31"/>
  <c r="BH372" i="31" s="1"/>
  <c r="BF353" i="31"/>
  <c r="BH353" i="31" s="1"/>
  <c r="BI359" i="31"/>
  <c r="BF371" i="31"/>
  <c r="BH371" i="31" s="1"/>
  <c r="BF341" i="31"/>
  <c r="BH341" i="31" s="1"/>
  <c r="BF328" i="31"/>
  <c r="BH328" i="31" s="1"/>
  <c r="BF338" i="31"/>
  <c r="BH338" i="31" s="1"/>
  <c r="BF336" i="31"/>
  <c r="BH336" i="31" s="1"/>
  <c r="BF304" i="31"/>
  <c r="BH304" i="31" s="1"/>
  <c r="BF298" i="31"/>
  <c r="BH298" i="31" s="1"/>
  <c r="BF310" i="31"/>
  <c r="BH310" i="31" s="1"/>
  <c r="BF313" i="31"/>
  <c r="BH313" i="31" s="1"/>
  <c r="BF281" i="31"/>
  <c r="BH281" i="31" s="1"/>
  <c r="BF264" i="31"/>
  <c r="BH264" i="31" s="1"/>
  <c r="BF267" i="31"/>
  <c r="BH267" i="31" s="1"/>
  <c r="BI238" i="31"/>
  <c r="BI230" i="31"/>
  <c r="BF247" i="31"/>
  <c r="BH247" i="31" s="1"/>
  <c r="BF240" i="31"/>
  <c r="BH240" i="31" s="1"/>
  <c r="BF232" i="31"/>
  <c r="BH232" i="31" s="1"/>
  <c r="BF257" i="31"/>
  <c r="BH257" i="31" s="1"/>
  <c r="BF245" i="31"/>
  <c r="BH245" i="31" s="1"/>
  <c r="BF201" i="31"/>
  <c r="BH201" i="31" s="1"/>
  <c r="BF209" i="31"/>
  <c r="BH209" i="31" s="1"/>
  <c r="BF216" i="31"/>
  <c r="BH216" i="31" s="1"/>
  <c r="BI219" i="31"/>
  <c r="BI202" i="31"/>
  <c r="BF190" i="31"/>
  <c r="BH190" i="31" s="1"/>
  <c r="BF182" i="31"/>
  <c r="BH182" i="31" s="1"/>
  <c r="BF174" i="31"/>
  <c r="BH174" i="31" s="1"/>
  <c r="BF223" i="31"/>
  <c r="BH223" i="31" s="1"/>
  <c r="BI191" i="31"/>
  <c r="BF159" i="31"/>
  <c r="BH159" i="31" s="1"/>
  <c r="BI143" i="31"/>
  <c r="BI135" i="31"/>
  <c r="BF136" i="31"/>
  <c r="BH136" i="31" s="1"/>
  <c r="BF128" i="31"/>
  <c r="BH128" i="31" s="1"/>
  <c r="BF120" i="31"/>
  <c r="BH120" i="31" s="1"/>
  <c r="BF148" i="31"/>
  <c r="BH148" i="31" s="1"/>
  <c r="BF113" i="31"/>
  <c r="BH113" i="31" s="1"/>
  <c r="BF102" i="31"/>
  <c r="BH102" i="31" s="1"/>
  <c r="BF94" i="31"/>
  <c r="BH94" i="31" s="1"/>
  <c r="BF116" i="31"/>
  <c r="BH116" i="31" s="1"/>
  <c r="BF118" i="31"/>
  <c r="BH118" i="31" s="1"/>
  <c r="BI83" i="31"/>
  <c r="BF50" i="31"/>
  <c r="BH50" i="31" s="1"/>
  <c r="BI53" i="31"/>
  <c r="BF46" i="31"/>
  <c r="BH46" i="31" s="1"/>
  <c r="BI79" i="31"/>
  <c r="BF59" i="31"/>
  <c r="BH59" i="31" s="1"/>
  <c r="BF51" i="31"/>
  <c r="BH51" i="31" s="1"/>
  <c r="BF73" i="31"/>
  <c r="BH73" i="31" s="1"/>
  <c r="BF74" i="31"/>
  <c r="BH74" i="31" s="1"/>
  <c r="BF39" i="31"/>
  <c r="BH39" i="31" s="1"/>
  <c r="BF23" i="31"/>
  <c r="BH23" i="31" s="1"/>
  <c r="BI21" i="31"/>
  <c r="BF13" i="31"/>
  <c r="BH13" i="31" s="1"/>
  <c r="BF16" i="31"/>
  <c r="BH16" i="31" s="1"/>
  <c r="BF33" i="31"/>
  <c r="BH33" i="31" s="1"/>
  <c r="BF379" i="31"/>
  <c r="BH379" i="31" s="1"/>
  <c r="BF367" i="31"/>
  <c r="BH367" i="31" s="1"/>
  <c r="BF362" i="31"/>
  <c r="BH362" i="31" s="1"/>
  <c r="BF352" i="31"/>
  <c r="BH352" i="31" s="1"/>
  <c r="BF349" i="31"/>
  <c r="BH349" i="31" s="1"/>
  <c r="BI354" i="31"/>
  <c r="BF339" i="31"/>
  <c r="BH339" i="31" s="1"/>
  <c r="BF327" i="31"/>
  <c r="BH327" i="31" s="1"/>
  <c r="BF326" i="31"/>
  <c r="BH326" i="31" s="1"/>
  <c r="BF307" i="31"/>
  <c r="BH307" i="31" s="1"/>
  <c r="BF297" i="31"/>
  <c r="BH297" i="31" s="1"/>
  <c r="BI309" i="31"/>
  <c r="BI312" i="31"/>
  <c r="BI300" i="31"/>
  <c r="BF291" i="31"/>
  <c r="BH291" i="31" s="1"/>
  <c r="BF289" i="31"/>
  <c r="BH289" i="31" s="1"/>
  <c r="BF279" i="31"/>
  <c r="BH279" i="31" s="1"/>
  <c r="BF284" i="31"/>
  <c r="BH284" i="31" s="1"/>
  <c r="BF285" i="31"/>
  <c r="BH285" i="31" s="1"/>
  <c r="BF265" i="31"/>
  <c r="BH265" i="31" s="1"/>
  <c r="BI229" i="31"/>
  <c r="BI246" i="31"/>
  <c r="BF239" i="31"/>
  <c r="BH239" i="31" s="1"/>
  <c r="BF231" i="31"/>
  <c r="BH231" i="31" s="1"/>
  <c r="BF256" i="31"/>
  <c r="BH256" i="31" s="1"/>
  <c r="BI212" i="31"/>
  <c r="BF200" i="31"/>
  <c r="BH200" i="31" s="1"/>
  <c r="BF212" i="31"/>
  <c r="BH212" i="31" s="1"/>
  <c r="BF215" i="31"/>
  <c r="BH215" i="31" s="1"/>
  <c r="BI201" i="31"/>
  <c r="BF189" i="31"/>
  <c r="BH189" i="31" s="1"/>
  <c r="BF181" i="31"/>
  <c r="BH181" i="31" s="1"/>
  <c r="BF173" i="31"/>
  <c r="BH173" i="31" s="1"/>
  <c r="BF210" i="31"/>
  <c r="BH210" i="31" s="1"/>
  <c r="BI182" i="31"/>
  <c r="BF166" i="31"/>
  <c r="BH166" i="31" s="1"/>
  <c r="BI142" i="31"/>
  <c r="BI134" i="31"/>
  <c r="BI126" i="31"/>
  <c r="BF149" i="31"/>
  <c r="BH149" i="31" s="1"/>
  <c r="BF143" i="31"/>
  <c r="BH143" i="31" s="1"/>
  <c r="BF135" i="31"/>
  <c r="BH135" i="31" s="1"/>
  <c r="BF127" i="31"/>
  <c r="BH127" i="31" s="1"/>
  <c r="BF119" i="31"/>
  <c r="BH119" i="31" s="1"/>
  <c r="BF144" i="31"/>
  <c r="BH144" i="31" s="1"/>
  <c r="BF111" i="31"/>
  <c r="BH111" i="31" s="1"/>
  <c r="BF101" i="31"/>
  <c r="BH101" i="31" s="1"/>
  <c r="BF93" i="31"/>
  <c r="BH93" i="31" s="1"/>
  <c r="BF115" i="31"/>
  <c r="BH115" i="31" s="1"/>
  <c r="BI46" i="31"/>
  <c r="BF48" i="31"/>
  <c r="BH48" i="31" s="1"/>
  <c r="BF44" i="31"/>
  <c r="BH44" i="31" s="1"/>
  <c r="BI73" i="31"/>
  <c r="BF77" i="31"/>
  <c r="BH77" i="31" s="1"/>
  <c r="BF58" i="31"/>
  <c r="BH58" i="31" s="1"/>
  <c r="BF49" i="31"/>
  <c r="BH49" i="31" s="1"/>
  <c r="BF71" i="31"/>
  <c r="BH71" i="31" s="1"/>
  <c r="BF69" i="31"/>
  <c r="BH69" i="31" s="1"/>
  <c r="BF18" i="31"/>
  <c r="BH18" i="31" s="1"/>
  <c r="BF12" i="31"/>
  <c r="BH12" i="31" s="1"/>
  <c r="BF15" i="31"/>
  <c r="BH15" i="31" s="1"/>
  <c r="BI23" i="31"/>
  <c r="BF378" i="31"/>
  <c r="BH378" i="31" s="1"/>
  <c r="BF366" i="31"/>
  <c r="BH366" i="31" s="1"/>
  <c r="BF370" i="31"/>
  <c r="BH370" i="31" s="1"/>
  <c r="BF351" i="31"/>
  <c r="BH351" i="31" s="1"/>
  <c r="BF348" i="31"/>
  <c r="BH348" i="31" s="1"/>
  <c r="BI349" i="31"/>
  <c r="BF337" i="31"/>
  <c r="BH337" i="31" s="1"/>
  <c r="BF342" i="31"/>
  <c r="BH342" i="31" s="1"/>
  <c r="BF325" i="31"/>
  <c r="BH325" i="31" s="1"/>
  <c r="BF319" i="31"/>
  <c r="BH319" i="31" s="1"/>
  <c r="BF296" i="31"/>
  <c r="BH296" i="31" s="1"/>
  <c r="BF306" i="31"/>
  <c r="BH306" i="31" s="1"/>
  <c r="BF309" i="31"/>
  <c r="BH309" i="31" s="1"/>
  <c r="BI299" i="31"/>
  <c r="BI288" i="31"/>
  <c r="BF276" i="31"/>
  <c r="BH276" i="31" s="1"/>
  <c r="BF280" i="31"/>
  <c r="BH280" i="31" s="1"/>
  <c r="BI277" i="31"/>
  <c r="BF277" i="31"/>
  <c r="BH277" i="31" s="1"/>
  <c r="BI249" i="31"/>
  <c r="BF238" i="31"/>
  <c r="BH238" i="31" s="1"/>
  <c r="BF230" i="31"/>
  <c r="BH230" i="31" s="1"/>
  <c r="BF255" i="31"/>
  <c r="BH255" i="31" s="1"/>
  <c r="BF263" i="31"/>
  <c r="BH263" i="31" s="1"/>
  <c r="BI224" i="31"/>
  <c r="BF208" i="31"/>
  <c r="BH208" i="31" s="1"/>
  <c r="BF211" i="31"/>
  <c r="BH211" i="31" s="1"/>
  <c r="BI217" i="31"/>
  <c r="BF188" i="31"/>
  <c r="BH188" i="31" s="1"/>
  <c r="BF180" i="31"/>
  <c r="BH180" i="31" s="1"/>
  <c r="BF172" i="31"/>
  <c r="BH172" i="31" s="1"/>
  <c r="BF221" i="31"/>
  <c r="BH221" i="31" s="1"/>
  <c r="BF214" i="31"/>
  <c r="BH214" i="31" s="1"/>
  <c r="BI173" i="31"/>
  <c r="BF165" i="31"/>
  <c r="BH165" i="31" s="1"/>
  <c r="BF157" i="31"/>
  <c r="BH157" i="31" s="1"/>
  <c r="BI133" i="31"/>
  <c r="BI125" i="31"/>
  <c r="BI117" i="31"/>
  <c r="BF147" i="31"/>
  <c r="BH147" i="31" s="1"/>
  <c r="BF142" i="31"/>
  <c r="BH142" i="31" s="1"/>
  <c r="BF134" i="31"/>
  <c r="BH134" i="31" s="1"/>
  <c r="BF126" i="31"/>
  <c r="BH126" i="31" s="1"/>
  <c r="BF145" i="31"/>
  <c r="BF114" i="31"/>
  <c r="BH114" i="31" s="1"/>
  <c r="BF109" i="31"/>
  <c r="BH109" i="31" s="1"/>
  <c r="BF100" i="31"/>
  <c r="BH100" i="31" s="1"/>
  <c r="BF92" i="31"/>
  <c r="BH92" i="31" s="1"/>
  <c r="BI112" i="31"/>
  <c r="BF37" i="31"/>
  <c r="BH37" i="31" s="1"/>
  <c r="BF42" i="31"/>
  <c r="BH42" i="31" s="1"/>
  <c r="BI71" i="31"/>
  <c r="BI74" i="31"/>
  <c r="BF57" i="31"/>
  <c r="BH57" i="31" s="1"/>
  <c r="BF47" i="31"/>
  <c r="BH47" i="31" s="1"/>
  <c r="BF65" i="31"/>
  <c r="BH65" i="31" s="1"/>
  <c r="BF29" i="31"/>
  <c r="BH29" i="31" s="1"/>
  <c r="BF6" i="31"/>
  <c r="BH6" i="31" s="1"/>
  <c r="BF11" i="31"/>
  <c r="BH11" i="31" s="1"/>
  <c r="BI40" i="31"/>
  <c r="BF21" i="31"/>
  <c r="BH21" i="31" s="1"/>
  <c r="BF7" i="31"/>
  <c r="BH7" i="31" s="1"/>
  <c r="BF377" i="31"/>
  <c r="BH377" i="31" s="1"/>
  <c r="BF358" i="31"/>
  <c r="BH358" i="31" s="1"/>
  <c r="BF369" i="31"/>
  <c r="BH369" i="31" s="1"/>
  <c r="BF347" i="31"/>
  <c r="BH347" i="31" s="1"/>
  <c r="BF335" i="31"/>
  <c r="BH335" i="31" s="1"/>
  <c r="BI338" i="31"/>
  <c r="BF350" i="31"/>
  <c r="BH350" i="31" s="1"/>
  <c r="BF324" i="31"/>
  <c r="BH324" i="31" s="1"/>
  <c r="BF318" i="31"/>
  <c r="BH318" i="31" s="1"/>
  <c r="BF303" i="31"/>
  <c r="BH303" i="31" s="1"/>
  <c r="BF295" i="31"/>
  <c r="BH295" i="31" s="1"/>
  <c r="BI298" i="31"/>
  <c r="BI293" i="31"/>
  <c r="BF290" i="31"/>
  <c r="BH290" i="31" s="1"/>
  <c r="BF274" i="31"/>
  <c r="BH274" i="31" s="1"/>
  <c r="BF278" i="31"/>
  <c r="BH278" i="31" s="1"/>
  <c r="BF286" i="31"/>
  <c r="BH286" i="31" s="1"/>
  <c r="BI243" i="31"/>
  <c r="BF246" i="31"/>
  <c r="BH246" i="31" s="1"/>
  <c r="BF237" i="31"/>
  <c r="BH237" i="31" s="1"/>
  <c r="BF229" i="31"/>
  <c r="BH229" i="31" s="1"/>
  <c r="BI258" i="31"/>
  <c r="BF262" i="31"/>
  <c r="BH262" i="31" s="1"/>
  <c r="BF254" i="31"/>
  <c r="BH254" i="31" s="1"/>
  <c r="BF206" i="31"/>
  <c r="BH206" i="31" s="1"/>
  <c r="BI207" i="31"/>
  <c r="BF207" i="31"/>
  <c r="BH207" i="31" s="1"/>
  <c r="BF187" i="31"/>
  <c r="BH187" i="31" s="1"/>
  <c r="BF179" i="31"/>
  <c r="BH179" i="31" s="1"/>
  <c r="BF171" i="31"/>
  <c r="BH171" i="31" s="1"/>
  <c r="BF195" i="31"/>
  <c r="BH195" i="31" s="1"/>
  <c r="BF164" i="31"/>
  <c r="BH164" i="31" s="1"/>
  <c r="BI124" i="31"/>
  <c r="BI116" i="31"/>
  <c r="BI145" i="31"/>
  <c r="BF155" i="31"/>
  <c r="BH155" i="31" s="1"/>
  <c r="BF141" i="31"/>
  <c r="BH141" i="31" s="1"/>
  <c r="BF133" i="31"/>
  <c r="BH133" i="31" s="1"/>
  <c r="BF125" i="31"/>
  <c r="BH125" i="31" s="1"/>
  <c r="BI157" i="31"/>
  <c r="BF107" i="31"/>
  <c r="BH107" i="31" s="1"/>
  <c r="BF99" i="31"/>
  <c r="BH99" i="31" s="1"/>
  <c r="BF91" i="31"/>
  <c r="BH91" i="31" s="1"/>
  <c r="BI110" i="31"/>
  <c r="BI104" i="31"/>
  <c r="BF87" i="31"/>
  <c r="BH87" i="31" s="1"/>
  <c r="BF72" i="31"/>
  <c r="BH72" i="31" s="1"/>
  <c r="BI58" i="31"/>
  <c r="BF40" i="31"/>
  <c r="BH40" i="31" s="1"/>
  <c r="BF66" i="31"/>
  <c r="BH66" i="31" s="1"/>
  <c r="BF56" i="31"/>
  <c r="BH56" i="31" s="1"/>
  <c r="BI39" i="31"/>
  <c r="BF45" i="31"/>
  <c r="BH45" i="31" s="1"/>
  <c r="BF14" i="31"/>
  <c r="BH14" i="31" s="1"/>
  <c r="BF5" i="31"/>
  <c r="BH5" i="31" s="1"/>
  <c r="BF4" i="31"/>
  <c r="BH4" i="31" s="1"/>
  <c r="BF10" i="31"/>
  <c r="BH10" i="31" s="1"/>
  <c r="BF20" i="31"/>
  <c r="BH20" i="31" s="1"/>
  <c r="BI6" i="31"/>
  <c r="BI376" i="31"/>
  <c r="BF376" i="31"/>
  <c r="BH376" i="31" s="1"/>
  <c r="BF359" i="31"/>
  <c r="BH359" i="31" s="1"/>
  <c r="BF357" i="31"/>
  <c r="BH357" i="31" s="1"/>
  <c r="BF365" i="31"/>
  <c r="BH365" i="31" s="1"/>
  <c r="BF346" i="31"/>
  <c r="BH346" i="31" s="1"/>
  <c r="BF333" i="31"/>
  <c r="BH333" i="31" s="1"/>
  <c r="BI336" i="31"/>
  <c r="BI346" i="31"/>
  <c r="BI323" i="31"/>
  <c r="BF312" i="31"/>
  <c r="BH312" i="31" s="1"/>
  <c r="BF302" i="31"/>
  <c r="BH302" i="31" s="1"/>
  <c r="BF294" i="31"/>
  <c r="BH294" i="31" s="1"/>
  <c r="BF321" i="31"/>
  <c r="BH321" i="31" s="1"/>
  <c r="BF305" i="31"/>
  <c r="BH305" i="31" s="1"/>
  <c r="BF292" i="31"/>
  <c r="BH292" i="31" s="1"/>
  <c r="BI287" i="31"/>
  <c r="BI279" i="31"/>
  <c r="BF272" i="31"/>
  <c r="BH272" i="31" s="1"/>
  <c r="BF275" i="31"/>
  <c r="BH275" i="31" s="1"/>
  <c r="BF282" i="31"/>
  <c r="BH282" i="31" s="1"/>
  <c r="BI234" i="31"/>
  <c r="BF236" i="31"/>
  <c r="BH236" i="31" s="1"/>
  <c r="BF228" i="31"/>
  <c r="BH228" i="31" s="1"/>
  <c r="BI257" i="31"/>
  <c r="BF261" i="31"/>
  <c r="BH261" i="31" s="1"/>
  <c r="BF253" i="31"/>
  <c r="BH253" i="31" s="1"/>
  <c r="BF205" i="31"/>
  <c r="BH205" i="31" s="1"/>
  <c r="BF224" i="31"/>
  <c r="BH224" i="31" s="1"/>
  <c r="BI210" i="31"/>
  <c r="BF186" i="31"/>
  <c r="BH186" i="31" s="1"/>
  <c r="BF178" i="31"/>
  <c r="BH178" i="31" s="1"/>
  <c r="BF170" i="31"/>
  <c r="BH170" i="31" s="1"/>
  <c r="BF193" i="31"/>
  <c r="BH193" i="31" s="1"/>
  <c r="BF163" i="31"/>
  <c r="BH163" i="31" s="1"/>
  <c r="BF153" i="31"/>
  <c r="BH153" i="31" s="1"/>
  <c r="BI115" i="31"/>
  <c r="BF197" i="31"/>
  <c r="BH197" i="31" s="1"/>
  <c r="BI152" i="31"/>
  <c r="BF140" i="31"/>
  <c r="BH140" i="31" s="1"/>
  <c r="BF132" i="31"/>
  <c r="BH132" i="31" s="1"/>
  <c r="BF124" i="31"/>
  <c r="BH124" i="31" s="1"/>
  <c r="BF156" i="31"/>
  <c r="BH156" i="31" s="1"/>
  <c r="BI111" i="31"/>
  <c r="BF106" i="31"/>
  <c r="BH106" i="31" s="1"/>
  <c r="BF98" i="31"/>
  <c r="BH98" i="31" s="1"/>
  <c r="BF90" i="31"/>
  <c r="BH90" i="31" s="1"/>
  <c r="BI108" i="31"/>
  <c r="BI103" i="31"/>
  <c r="BI95" i="31"/>
  <c r="BF85" i="31"/>
  <c r="BH85" i="31" s="1"/>
  <c r="BF70" i="31"/>
  <c r="BH70" i="31" s="1"/>
  <c r="BI47" i="31"/>
  <c r="BF86" i="31"/>
  <c r="BH86" i="31" s="1"/>
  <c r="BF63" i="31"/>
  <c r="BH63" i="31" s="1"/>
  <c r="BF55" i="31"/>
  <c r="BH55" i="31" s="1"/>
  <c r="BF38" i="31"/>
  <c r="BH38" i="31" s="1"/>
  <c r="BI50" i="31"/>
  <c r="BF43" i="31"/>
  <c r="BH43" i="31" s="1"/>
  <c r="BF32" i="31"/>
  <c r="BH32" i="31" s="1"/>
  <c r="BF2" i="31"/>
  <c r="BH2" i="31" s="1"/>
  <c r="BF3" i="31"/>
  <c r="BH3" i="31" s="1"/>
  <c r="BI33" i="31"/>
  <c r="BF9" i="31"/>
  <c r="BH9" i="31" s="1"/>
  <c r="BF19" i="31"/>
  <c r="BH19" i="31" s="1"/>
  <c r="BI5" i="31"/>
  <c r="BI382" i="31"/>
  <c r="BF382" i="31"/>
  <c r="BH382" i="31" s="1"/>
  <c r="BF374" i="31"/>
  <c r="BH374" i="31" s="1"/>
  <c r="BF364" i="31"/>
  <c r="BH364" i="31" s="1"/>
  <c r="BF355" i="31"/>
  <c r="BH355" i="31" s="1"/>
  <c r="BI360" i="31"/>
  <c r="BF344" i="31"/>
  <c r="BH344" i="31" s="1"/>
  <c r="BF329" i="31"/>
  <c r="BH329" i="31" s="1"/>
  <c r="BI332" i="31"/>
  <c r="BI341" i="31"/>
  <c r="BI339" i="31"/>
  <c r="BF308" i="31"/>
  <c r="BH308" i="31" s="1"/>
  <c r="BF300" i="31"/>
  <c r="BH300" i="31" s="1"/>
  <c r="BF314" i="31"/>
  <c r="BH314" i="31" s="1"/>
  <c r="BF316" i="31"/>
  <c r="BH316" i="31" s="1"/>
  <c r="BF322" i="31"/>
  <c r="BH322" i="31" s="1"/>
  <c r="BF288" i="31"/>
  <c r="BH288" i="31" s="1"/>
  <c r="BI285" i="31"/>
  <c r="BF287" i="31"/>
  <c r="BH287" i="31" s="1"/>
  <c r="BF268" i="31"/>
  <c r="BH268" i="31" s="1"/>
  <c r="BF271" i="31"/>
  <c r="BH271" i="31" s="1"/>
  <c r="BI232" i="31"/>
  <c r="BF250" i="31"/>
  <c r="BH250" i="31" s="1"/>
  <c r="BF242" i="31"/>
  <c r="BH242" i="31" s="1"/>
  <c r="BF234" i="31"/>
  <c r="BH234" i="31" s="1"/>
  <c r="BF226" i="31"/>
  <c r="BH226" i="31" s="1"/>
  <c r="BI255" i="31"/>
  <c r="BF259" i="31"/>
  <c r="BH259" i="31" s="1"/>
  <c r="BF251" i="31"/>
  <c r="BH251" i="31" s="1"/>
  <c r="BF203" i="31"/>
  <c r="BH203" i="31" s="1"/>
  <c r="BF217" i="31"/>
  <c r="BH217" i="31" s="1"/>
  <c r="BF220" i="31"/>
  <c r="BH220" i="31" s="1"/>
  <c r="BI223" i="31"/>
  <c r="BF192" i="31"/>
  <c r="BH192" i="31" s="1"/>
  <c r="BF184" i="31"/>
  <c r="BH184" i="31" s="1"/>
  <c r="BF176" i="31"/>
  <c r="BH176" i="31" s="1"/>
  <c r="BF168" i="31"/>
  <c r="BH168" i="31" s="1"/>
  <c r="BI199" i="31"/>
  <c r="BF198" i="31"/>
  <c r="BH198" i="31" s="1"/>
  <c r="BF196" i="31"/>
  <c r="BH196" i="31" s="1"/>
  <c r="BF161" i="31"/>
  <c r="BH161" i="31" s="1"/>
  <c r="BI147" i="31"/>
  <c r="BI137" i="31"/>
  <c r="BI155" i="31"/>
  <c r="BF146" i="31"/>
  <c r="BH146" i="31" s="1"/>
  <c r="BI150" i="31"/>
  <c r="BF138" i="31"/>
  <c r="BH138" i="31" s="1"/>
  <c r="BF130" i="31"/>
  <c r="BH130" i="31" s="1"/>
  <c r="BF122" i="31"/>
  <c r="BH122" i="31" s="1"/>
  <c r="BF152" i="31"/>
  <c r="BH152" i="31" s="1"/>
  <c r="BI107" i="31"/>
  <c r="BF104" i="31"/>
  <c r="BH104" i="31" s="1"/>
  <c r="BF96" i="31"/>
  <c r="BH96" i="31" s="1"/>
  <c r="BF88" i="31"/>
  <c r="BH88" i="31" s="1"/>
  <c r="BF110" i="31"/>
  <c r="BH110" i="31" s="1"/>
  <c r="BI101" i="31"/>
  <c r="BI93" i="31"/>
  <c r="BF68" i="31"/>
  <c r="BH68" i="31" s="1"/>
  <c r="BF76" i="31"/>
  <c r="BH76" i="31" s="1"/>
  <c r="BF83" i="31"/>
  <c r="BH83" i="31" s="1"/>
  <c r="BF61" i="31"/>
  <c r="BH61" i="31" s="1"/>
  <c r="BF53" i="31"/>
  <c r="BH53" i="31" s="1"/>
  <c r="BF80" i="31"/>
  <c r="BH80" i="31" s="1"/>
  <c r="BF78" i="31"/>
  <c r="BH78" i="31" s="1"/>
  <c r="BF26" i="31"/>
  <c r="BH26" i="31" s="1"/>
  <c r="BF25" i="31"/>
  <c r="BH25" i="31" s="1"/>
  <c r="BI30" i="31"/>
  <c r="BI7" i="31"/>
  <c r="BI3" i="31"/>
  <c r="BL222" i="31"/>
  <c r="BL227" i="31"/>
  <c r="BL341" i="31"/>
  <c r="BT98" i="31"/>
  <c r="BR27" i="31"/>
  <c r="BT27" i="31" s="1"/>
  <c r="BR29" i="31"/>
  <c r="BT29" i="31" s="1"/>
  <c r="BR21" i="31"/>
  <c r="BT21" i="31" s="1"/>
  <c r="BR16" i="31"/>
  <c r="BT16" i="31" s="1"/>
  <c r="BR11" i="31"/>
  <c r="BT11" i="31" s="1"/>
  <c r="BR28" i="31"/>
  <c r="BT28" i="31" s="1"/>
  <c r="BR74" i="31"/>
  <c r="BT74" i="31" s="1"/>
  <c r="BR37" i="31"/>
  <c r="BT37" i="31" s="1"/>
  <c r="BR47" i="31"/>
  <c r="BT47" i="31" s="1"/>
  <c r="BR57" i="31"/>
  <c r="BT57" i="31" s="1"/>
  <c r="BR72" i="31"/>
  <c r="BT72" i="31" s="1"/>
  <c r="BR115" i="31"/>
  <c r="BT115" i="31" s="1"/>
  <c r="BR81" i="31"/>
  <c r="BT81" i="31" s="1"/>
  <c r="BR89" i="31"/>
  <c r="BT89" i="31" s="1"/>
  <c r="BR97" i="31"/>
  <c r="BT97" i="31" s="1"/>
  <c r="BR105" i="31"/>
  <c r="BT105" i="31" s="1"/>
  <c r="BR112" i="31"/>
  <c r="BT112" i="31" s="1"/>
  <c r="BR113" i="31"/>
  <c r="BT113" i="31" s="1"/>
  <c r="BR124" i="31"/>
  <c r="BT124" i="31" s="1"/>
  <c r="BR132" i="31"/>
  <c r="BT132" i="31" s="1"/>
  <c r="BR140" i="31"/>
  <c r="BT140" i="31" s="1"/>
  <c r="BR158" i="31"/>
  <c r="BT158" i="31" s="1"/>
  <c r="BR167" i="31"/>
  <c r="BT167" i="31" s="1"/>
  <c r="BR177" i="31"/>
  <c r="BT177" i="31" s="1"/>
  <c r="BR188" i="31"/>
  <c r="BT188" i="31" s="1"/>
  <c r="BR225" i="31"/>
  <c r="BT225" i="31" s="1"/>
  <c r="BR201" i="31"/>
  <c r="BT201" i="31" s="1"/>
  <c r="BR233" i="31"/>
  <c r="BT233" i="31" s="1"/>
  <c r="BR247" i="31"/>
  <c r="BT247" i="31" s="1"/>
  <c r="BR261" i="31"/>
  <c r="BT261" i="31" s="1"/>
  <c r="BR249" i="31"/>
  <c r="BT249" i="31" s="1"/>
  <c r="BR282" i="31"/>
  <c r="BT282" i="31" s="1"/>
  <c r="BR304" i="31"/>
  <c r="BT304" i="31" s="1"/>
  <c r="BR314" i="31"/>
  <c r="BT314" i="31" s="1"/>
  <c r="BR337" i="31"/>
  <c r="BT337" i="31" s="1"/>
  <c r="BR327" i="31"/>
  <c r="BT327" i="31" s="1"/>
  <c r="BR364" i="31"/>
  <c r="BT364" i="31" s="1"/>
  <c r="BR349" i="31"/>
  <c r="BT349" i="31" s="1"/>
  <c r="BR357" i="31"/>
  <c r="BT357" i="31" s="1"/>
  <c r="BR361" i="31"/>
  <c r="BT361" i="31" s="1"/>
  <c r="BR373" i="31"/>
  <c r="BT373" i="31" s="1"/>
  <c r="BR366" i="31"/>
  <c r="BT366" i="31" s="1"/>
  <c r="AZ33" i="31"/>
  <c r="AZ12" i="31"/>
  <c r="AZ2" i="31"/>
  <c r="AZ18" i="31"/>
  <c r="AZ64" i="31"/>
  <c r="AZ83" i="31"/>
  <c r="AZ53" i="31"/>
  <c r="AZ61" i="31"/>
  <c r="AZ40" i="31"/>
  <c r="AZ80" i="31"/>
  <c r="AZ86" i="31"/>
  <c r="AZ94" i="31"/>
  <c r="AZ102" i="31"/>
  <c r="AZ158" i="31"/>
  <c r="AZ193" i="31"/>
  <c r="AZ189" i="31"/>
  <c r="AZ113" i="31"/>
  <c r="AZ121" i="31"/>
  <c r="AZ129" i="31"/>
  <c r="AZ137" i="31"/>
  <c r="AZ148" i="31"/>
  <c r="AZ165" i="31"/>
  <c r="BF35" i="31"/>
  <c r="BH35" i="31" s="1"/>
  <c r="BF62" i="31"/>
  <c r="BH62" i="31" s="1"/>
  <c r="BI86" i="31"/>
  <c r="BI153" i="31"/>
  <c r="BF199" i="31"/>
  <c r="BH199" i="31" s="1"/>
  <c r="BF222" i="31"/>
  <c r="BH222" i="31" s="1"/>
  <c r="BF235" i="31"/>
  <c r="BH235" i="31" s="1"/>
  <c r="BF270" i="31"/>
  <c r="BH270" i="31" s="1"/>
  <c r="BF301" i="31"/>
  <c r="BH301" i="31" s="1"/>
  <c r="BF331" i="31"/>
  <c r="BH331" i="31" s="1"/>
  <c r="BF375" i="31"/>
  <c r="BH375" i="31" s="1"/>
  <c r="BL199" i="31"/>
  <c r="BL308" i="31"/>
  <c r="BT67" i="31"/>
  <c r="BT367" i="31"/>
  <c r="BR3" i="31"/>
  <c r="BT3" i="31" s="1"/>
  <c r="BR14" i="31"/>
  <c r="BT14" i="31" s="1"/>
  <c r="BR30" i="31"/>
  <c r="BT30" i="31" s="1"/>
  <c r="BR13" i="31"/>
  <c r="BT13" i="31" s="1"/>
  <c r="BR40" i="31"/>
  <c r="BT40" i="31" s="1"/>
  <c r="BR50" i="31"/>
  <c r="BT50" i="31" s="1"/>
  <c r="BR43" i="31"/>
  <c r="BT43" i="31" s="1"/>
  <c r="BR51" i="31"/>
  <c r="BT51" i="31" s="1"/>
  <c r="BR59" i="31"/>
  <c r="BT59" i="31" s="1"/>
  <c r="BR117" i="31"/>
  <c r="BT117" i="31" s="1"/>
  <c r="BR83" i="31"/>
  <c r="BT83" i="31" s="1"/>
  <c r="BR91" i="31"/>
  <c r="BT91" i="31" s="1"/>
  <c r="BR99" i="31"/>
  <c r="BT99" i="31" s="1"/>
  <c r="BR106" i="31"/>
  <c r="BT106" i="31" s="1"/>
  <c r="BR150" i="31"/>
  <c r="BT150" i="31" s="1"/>
  <c r="BR118" i="31"/>
  <c r="BT118" i="31" s="1"/>
  <c r="BR126" i="31"/>
  <c r="BT126" i="31" s="1"/>
  <c r="BR134" i="31"/>
  <c r="BT134" i="31" s="1"/>
  <c r="BR142" i="31"/>
  <c r="BT142" i="31" s="1"/>
  <c r="BR152" i="31"/>
  <c r="BT152" i="31" s="1"/>
  <c r="BR161" i="31"/>
  <c r="BT161" i="31" s="1"/>
  <c r="BR170" i="31"/>
  <c r="BT170" i="31" s="1"/>
  <c r="BR180" i="31"/>
  <c r="BT180" i="31" s="1"/>
  <c r="BR190" i="31"/>
  <c r="BT190" i="31" s="1"/>
  <c r="BR209" i="31"/>
  <c r="BT209" i="31" s="1"/>
  <c r="BR193" i="31"/>
  <c r="BT193" i="31" s="1"/>
  <c r="BR204" i="31"/>
  <c r="BT204" i="31" s="1"/>
  <c r="BR215" i="31"/>
  <c r="BT215" i="31" s="1"/>
  <c r="BR236" i="31"/>
  <c r="BT236" i="31" s="1"/>
  <c r="BR253" i="31"/>
  <c r="BT253" i="31" s="1"/>
  <c r="BR272" i="31"/>
  <c r="BT272" i="31" s="1"/>
  <c r="BR276" i="31"/>
  <c r="BT276" i="31" s="1"/>
  <c r="BR265" i="31"/>
  <c r="BT265" i="31" s="1"/>
  <c r="BR285" i="31"/>
  <c r="BT285" i="31" s="1"/>
  <c r="BR295" i="31"/>
  <c r="BT295" i="31" s="1"/>
  <c r="BR326" i="31"/>
  <c r="BT326" i="31" s="1"/>
  <c r="BR315" i="31"/>
  <c r="BT315" i="31" s="1"/>
  <c r="BR328" i="31"/>
  <c r="BT328" i="31" s="1"/>
  <c r="BR341" i="31"/>
  <c r="BT341" i="31" s="1"/>
  <c r="BR360" i="31"/>
  <c r="BT360" i="31" s="1"/>
  <c r="BR358" i="31"/>
  <c r="BT358" i="31" s="1"/>
  <c r="BR368" i="31"/>
  <c r="BT368" i="31" s="1"/>
  <c r="BR382" i="31"/>
  <c r="BT382" i="31" s="1"/>
  <c r="BF84" i="31"/>
  <c r="BH84" i="31" s="1"/>
  <c r="BI102" i="31"/>
  <c r="BF123" i="31"/>
  <c r="BH123" i="31" s="1"/>
  <c r="BI138" i="31"/>
  <c r="BF169" i="31"/>
  <c r="BH169" i="31" s="1"/>
  <c r="BF204" i="31"/>
  <c r="BH204" i="31" s="1"/>
  <c r="BF345" i="31"/>
  <c r="BH345" i="31" s="1"/>
  <c r="BL10" i="31"/>
  <c r="BL121" i="31"/>
  <c r="BL217" i="31"/>
  <c r="BR4" i="31"/>
  <c r="BT4" i="31" s="1"/>
  <c r="BR26" i="31"/>
  <c r="BT26" i="31" s="1"/>
  <c r="BR31" i="31"/>
  <c r="BT31" i="31" s="1"/>
  <c r="BR17" i="31"/>
  <c r="BT17" i="31" s="1"/>
  <c r="BR42" i="31"/>
  <c r="BT42" i="31" s="1"/>
  <c r="BR69" i="31"/>
  <c r="BT69" i="31" s="1"/>
  <c r="BR45" i="31"/>
  <c r="BT45" i="31" s="1"/>
  <c r="BR66" i="31"/>
  <c r="BT66" i="31" s="1"/>
  <c r="BR52" i="31"/>
  <c r="BT52" i="31" s="1"/>
  <c r="BR60" i="31"/>
  <c r="BT60" i="31" s="1"/>
  <c r="BR84" i="31"/>
  <c r="BT84" i="31" s="1"/>
  <c r="BR92" i="31"/>
  <c r="BT92" i="31" s="1"/>
  <c r="BR100" i="31"/>
  <c r="BT100" i="31" s="1"/>
  <c r="BR119" i="31"/>
  <c r="BT119" i="31" s="1"/>
  <c r="BR127" i="31"/>
  <c r="BT127" i="31" s="1"/>
  <c r="BR135" i="31"/>
  <c r="BT135" i="31" s="1"/>
  <c r="BR143" i="31"/>
  <c r="BT143" i="31" s="1"/>
  <c r="BR153" i="31"/>
  <c r="BT153" i="31" s="1"/>
  <c r="BR162" i="31"/>
  <c r="BT162" i="31" s="1"/>
  <c r="BR171" i="31"/>
  <c r="BT171" i="31" s="1"/>
  <c r="BR181" i="31"/>
  <c r="BT181" i="31" s="1"/>
  <c r="BR191" i="31"/>
  <c r="BT191" i="31" s="1"/>
  <c r="BR194" i="31"/>
  <c r="BT194" i="31" s="1"/>
  <c r="BR205" i="31"/>
  <c r="BT205" i="31" s="1"/>
  <c r="BR218" i="31"/>
  <c r="BT218" i="31" s="1"/>
  <c r="BR237" i="31"/>
  <c r="BT237" i="31" s="1"/>
  <c r="BR254" i="31"/>
  <c r="BT254" i="31" s="1"/>
  <c r="BR277" i="31"/>
  <c r="BT277" i="31" s="1"/>
  <c r="BR267" i="31"/>
  <c r="BT267" i="31" s="1"/>
  <c r="BR286" i="31"/>
  <c r="BT286" i="31" s="1"/>
  <c r="BR288" i="31"/>
  <c r="BT288" i="31" s="1"/>
  <c r="BR296" i="31"/>
  <c r="BT296" i="31" s="1"/>
  <c r="BR316" i="31"/>
  <c r="BT316" i="31" s="1"/>
  <c r="BR339" i="31"/>
  <c r="BT339" i="31" s="1"/>
  <c r="BR342" i="31"/>
  <c r="BT342" i="31" s="1"/>
  <c r="BR350" i="31"/>
  <c r="BT350" i="31" s="1"/>
  <c r="BR362" i="31"/>
  <c r="BT362" i="31" s="1"/>
  <c r="BR374" i="31"/>
  <c r="BT374" i="31" s="1"/>
  <c r="BR369" i="31"/>
  <c r="BT369" i="31" s="1"/>
  <c r="AZ36" i="31"/>
  <c r="AZ28" i="31"/>
  <c r="AZ26" i="31"/>
  <c r="AZ5" i="31"/>
  <c r="AZ25" i="31"/>
  <c r="AZ72" i="31"/>
  <c r="AZ75" i="31"/>
  <c r="AZ56" i="31"/>
  <c r="AZ66" i="31"/>
  <c r="AZ46" i="31"/>
  <c r="AZ82" i="31"/>
  <c r="AZ89" i="31"/>
  <c r="AZ97" i="31"/>
  <c r="AZ105" i="31"/>
  <c r="AZ178" i="31"/>
  <c r="AZ157" i="31"/>
  <c r="AZ108" i="31"/>
  <c r="AZ116" i="31"/>
  <c r="AZ124" i="31"/>
  <c r="AZ132" i="31"/>
  <c r="AZ140" i="31"/>
  <c r="AZ160" i="31"/>
  <c r="AZ209" i="31"/>
  <c r="AZ192" i="31"/>
  <c r="AZ187" i="31"/>
  <c r="AZ197" i="31"/>
  <c r="AZ210" i="31"/>
  <c r="BI4" i="31"/>
  <c r="BI31" i="31"/>
  <c r="BF112" i="31"/>
  <c r="BH112" i="31" s="1"/>
  <c r="BF131" i="31"/>
  <c r="BH131" i="31" s="1"/>
  <c r="BI149" i="31"/>
  <c r="BF177" i="31"/>
  <c r="BH177" i="31" s="1"/>
  <c r="BF334" i="31"/>
  <c r="BH334" i="31" s="1"/>
  <c r="BF361" i="31"/>
  <c r="BH361" i="31" s="1"/>
  <c r="BD215" i="31"/>
  <c r="BD302" i="31"/>
  <c r="BD329" i="31"/>
  <c r="BD359" i="31"/>
  <c r="BL161" i="31"/>
  <c r="BL169" i="31"/>
  <c r="BT49" i="31"/>
  <c r="BR5" i="31"/>
  <c r="BT5" i="31" s="1"/>
  <c r="BR18" i="31"/>
  <c r="BT18" i="31" s="1"/>
  <c r="BR33" i="31"/>
  <c r="BT33" i="31" s="1"/>
  <c r="BR44" i="31"/>
  <c r="BT44" i="31" s="1"/>
  <c r="BR64" i="31"/>
  <c r="BT64" i="31" s="1"/>
  <c r="BR71" i="31"/>
  <c r="BT71" i="31" s="1"/>
  <c r="BR53" i="31"/>
  <c r="BT53" i="31" s="1"/>
  <c r="BR61" i="31"/>
  <c r="BT61" i="31" s="1"/>
  <c r="BR85" i="31"/>
  <c r="BT85" i="31" s="1"/>
  <c r="BR93" i="31"/>
  <c r="BT93" i="31" s="1"/>
  <c r="BR101" i="31"/>
  <c r="BT101" i="31" s="1"/>
  <c r="BR145" i="31"/>
  <c r="BT145" i="31" s="1"/>
  <c r="BR120" i="31"/>
  <c r="BT120" i="31" s="1"/>
  <c r="BR128" i="31"/>
  <c r="BT128" i="31" s="1"/>
  <c r="BR136" i="31"/>
  <c r="BT136" i="31" s="1"/>
  <c r="BR154" i="31"/>
  <c r="BT154" i="31" s="1"/>
  <c r="BR163" i="31"/>
  <c r="BT163" i="31" s="1"/>
  <c r="BR172" i="31"/>
  <c r="BT172" i="31" s="1"/>
  <c r="BR182" i="31"/>
  <c r="BT182" i="31" s="1"/>
  <c r="BR196" i="31"/>
  <c r="BT196" i="31" s="1"/>
  <c r="BR206" i="31"/>
  <c r="BT206" i="31" s="1"/>
  <c r="BR222" i="31"/>
  <c r="BT222" i="31" s="1"/>
  <c r="BR208" i="31"/>
  <c r="BT208" i="31" s="1"/>
  <c r="BR228" i="31"/>
  <c r="BT228" i="31" s="1"/>
  <c r="BR239" i="31"/>
  <c r="BT239" i="31" s="1"/>
  <c r="BR255" i="31"/>
  <c r="BT255" i="31" s="1"/>
  <c r="BR246" i="31"/>
  <c r="BT246" i="31" s="1"/>
  <c r="BR269" i="31"/>
  <c r="BT269" i="31" s="1"/>
  <c r="BR278" i="31"/>
  <c r="BT278" i="31" s="1"/>
  <c r="BR298" i="31"/>
  <c r="BT298" i="31" s="1"/>
  <c r="BR307" i="31"/>
  <c r="BT307" i="31" s="1"/>
  <c r="BR335" i="31"/>
  <c r="BT335" i="31" s="1"/>
  <c r="BR318" i="31"/>
  <c r="BT318" i="31" s="1"/>
  <c r="BR344" i="31"/>
  <c r="BT344" i="31" s="1"/>
  <c r="BR351" i="31"/>
  <c r="BT351" i="31" s="1"/>
  <c r="BR376" i="31"/>
  <c r="BT376" i="31" s="1"/>
  <c r="BR371" i="31"/>
  <c r="BT371" i="31" s="1"/>
  <c r="AZ7" i="31"/>
  <c r="AZ8" i="31"/>
  <c r="AZ34" i="31"/>
  <c r="AZ6" i="31"/>
  <c r="AZ27" i="31"/>
  <c r="AZ76" i="31"/>
  <c r="AZ47" i="31"/>
  <c r="AZ57" i="31"/>
  <c r="AZ71" i="31"/>
  <c r="AZ81" i="31"/>
  <c r="AZ169" i="31"/>
  <c r="BI18" i="31"/>
  <c r="BF41" i="31"/>
  <c r="BH41" i="31" s="1"/>
  <c r="BI56" i="31"/>
  <c r="BF89" i="31"/>
  <c r="BH89" i="31" s="1"/>
  <c r="BF139" i="31"/>
  <c r="BH139" i="31" s="1"/>
  <c r="BF162" i="31"/>
  <c r="BH162" i="31" s="1"/>
  <c r="BF185" i="31"/>
  <c r="BH185" i="31" s="1"/>
  <c r="BF252" i="31"/>
  <c r="BH252" i="31" s="1"/>
  <c r="BI241" i="31"/>
  <c r="BI296" i="31"/>
  <c r="BF356" i="31"/>
  <c r="BH356" i="31" s="1"/>
  <c r="AI382" i="31"/>
  <c r="AI381" i="31"/>
  <c r="AI380" i="31"/>
  <c r="AI379" i="31"/>
  <c r="AI378" i="31"/>
  <c r="AI377" i="31"/>
  <c r="AI376" i="31"/>
  <c r="AI375" i="31"/>
  <c r="AI374" i="31"/>
  <c r="AI373" i="31"/>
  <c r="AI372" i="31"/>
  <c r="AI371" i="31"/>
  <c r="AI370" i="31"/>
  <c r="AI369" i="31"/>
  <c r="AI368" i="31"/>
  <c r="AI367" i="31"/>
  <c r="AI366" i="31"/>
  <c r="AI365" i="31"/>
  <c r="AI364" i="31"/>
  <c r="AI361" i="31"/>
  <c r="AI358" i="31"/>
  <c r="AI357" i="31"/>
  <c r="AI356" i="31"/>
  <c r="AI360" i="31"/>
  <c r="AI363" i="31"/>
  <c r="AI359" i="31"/>
  <c r="AI362" i="31"/>
  <c r="AI352" i="31"/>
  <c r="AI351" i="31"/>
  <c r="AI355" i="31"/>
  <c r="AI353" i="31"/>
  <c r="AI342" i="31"/>
  <c r="AI345" i="31"/>
  <c r="AI339" i="31"/>
  <c r="AI337" i="31"/>
  <c r="AI335" i="31"/>
  <c r="AI333" i="31"/>
  <c r="AI331" i="31"/>
  <c r="AI354" i="31"/>
  <c r="AI350" i="31"/>
  <c r="AI348" i="31"/>
  <c r="AI327" i="31"/>
  <c r="AI326" i="31"/>
  <c r="AI325" i="31"/>
  <c r="AI324" i="31"/>
  <c r="AI323" i="31"/>
  <c r="AI329" i="31"/>
  <c r="AI344" i="31"/>
  <c r="AI343" i="31"/>
  <c r="AI340" i="31"/>
  <c r="AI338" i="31"/>
  <c r="AI336" i="31"/>
  <c r="AI334" i="31"/>
  <c r="AI332" i="31"/>
  <c r="AI346" i="31"/>
  <c r="AI330" i="31"/>
  <c r="AI347" i="31"/>
  <c r="AI328" i="31"/>
  <c r="AI341" i="31"/>
  <c r="AI349" i="31"/>
  <c r="AI322" i="31"/>
  <c r="AI321" i="31"/>
  <c r="AI320" i="31"/>
  <c r="AI319" i="31"/>
  <c r="AI318" i="31"/>
  <c r="AI317" i="31"/>
  <c r="AI314" i="31"/>
  <c r="AI310" i="31"/>
  <c r="AI306" i="31"/>
  <c r="AI316" i="31"/>
  <c r="AI303" i="31"/>
  <c r="AI302" i="31"/>
  <c r="AI301" i="31"/>
  <c r="AI300" i="31"/>
  <c r="AI299" i="31"/>
  <c r="AI298" i="31"/>
  <c r="AI297" i="31"/>
  <c r="AI296" i="31"/>
  <c r="AI313" i="31"/>
  <c r="AI309" i="31"/>
  <c r="AI305" i="31"/>
  <c r="AI312" i="31"/>
  <c r="AI308" i="31"/>
  <c r="AI304" i="31"/>
  <c r="AI315" i="31"/>
  <c r="AI311" i="31"/>
  <c r="AI307" i="31"/>
  <c r="AI295" i="31"/>
  <c r="AI292" i="31"/>
  <c r="AI288" i="31"/>
  <c r="AI287" i="31"/>
  <c r="AI286" i="31"/>
  <c r="AI285" i="31"/>
  <c r="AI284" i="31"/>
  <c r="AI283" i="31"/>
  <c r="AI282" i="31"/>
  <c r="AI281" i="31"/>
  <c r="AI280" i="31"/>
  <c r="AI279" i="31"/>
  <c r="AI278" i="31"/>
  <c r="AI293" i="31"/>
  <c r="AI289" i="31"/>
  <c r="AI294" i="31"/>
  <c r="AI290" i="31"/>
  <c r="AI291" i="31"/>
  <c r="AI276" i="31"/>
  <c r="AI274" i="31"/>
  <c r="AI272" i="31"/>
  <c r="AI270" i="31"/>
  <c r="AI268" i="31"/>
  <c r="AI266" i="31"/>
  <c r="AI277" i="31"/>
  <c r="AI275" i="31"/>
  <c r="AI273" i="31"/>
  <c r="AI271" i="31"/>
  <c r="AI269" i="31"/>
  <c r="AI267" i="31"/>
  <c r="AI265" i="31"/>
  <c r="AI264" i="31"/>
  <c r="AI263" i="31"/>
  <c r="AI262" i="31"/>
  <c r="AI261" i="31"/>
  <c r="AI260" i="31"/>
  <c r="AI259" i="31"/>
  <c r="AI258" i="31"/>
  <c r="AI257" i="31"/>
  <c r="AI256" i="31"/>
  <c r="AI255" i="31"/>
  <c r="AI254" i="31"/>
  <c r="AI253" i="31"/>
  <c r="AI252" i="31"/>
  <c r="AI251" i="31"/>
  <c r="AI250" i="31"/>
  <c r="AI249" i="31"/>
  <c r="AI248" i="31"/>
  <c r="AI247" i="31"/>
  <c r="AI246" i="31"/>
  <c r="AI245" i="31"/>
  <c r="AI244" i="31"/>
  <c r="AI243" i="31"/>
  <c r="AI242" i="31"/>
  <c r="AI241" i="31"/>
  <c r="AI240" i="31"/>
  <c r="AI239" i="31"/>
  <c r="AI238" i="31"/>
  <c r="AI237" i="31"/>
  <c r="AI236" i="31"/>
  <c r="AI235" i="31"/>
  <c r="AI234" i="31"/>
  <c r="AI233" i="31"/>
  <c r="AI225" i="31"/>
  <c r="AI223" i="31"/>
  <c r="AI221" i="31"/>
  <c r="AI219" i="31"/>
  <c r="AI231" i="31"/>
  <c r="AI215" i="31"/>
  <c r="AI211" i="31"/>
  <c r="AI207" i="31"/>
  <c r="AI229" i="31"/>
  <c r="AI214" i="31"/>
  <c r="AI210" i="31"/>
  <c r="AI228" i="31"/>
  <c r="AI227" i="31"/>
  <c r="AI224" i="31"/>
  <c r="AI222" i="31"/>
  <c r="AI220" i="31"/>
  <c r="AI218" i="31"/>
  <c r="AI232" i="31"/>
  <c r="AI230" i="31"/>
  <c r="AI226" i="31"/>
  <c r="AI217" i="31"/>
  <c r="AI213" i="31"/>
  <c r="AI209" i="31"/>
  <c r="AI200" i="31"/>
  <c r="AI199" i="31"/>
  <c r="AI198" i="31"/>
  <c r="AI212" i="31"/>
  <c r="AI206" i="31"/>
  <c r="AI202" i="31"/>
  <c r="AI203" i="31"/>
  <c r="AI195" i="31"/>
  <c r="AI193" i="31"/>
  <c r="AI216" i="31"/>
  <c r="AI204" i="31"/>
  <c r="AI197" i="31"/>
  <c r="AI208" i="31"/>
  <c r="AI190" i="31"/>
  <c r="AI186" i="31"/>
  <c r="AI182" i="31"/>
  <c r="AI178" i="31"/>
  <c r="AI174" i="31"/>
  <c r="AI170" i="31"/>
  <c r="AI158" i="31"/>
  <c r="AI154" i="31"/>
  <c r="AI201" i="31"/>
  <c r="AI196" i="31"/>
  <c r="AI145" i="31"/>
  <c r="AI194" i="31"/>
  <c r="AI191" i="31"/>
  <c r="AI187" i="31"/>
  <c r="AI183" i="31"/>
  <c r="AI179" i="31"/>
  <c r="AI175" i="31"/>
  <c r="AI171" i="31"/>
  <c r="AI155" i="31"/>
  <c r="AI169" i="31"/>
  <c r="AI167" i="31"/>
  <c r="AI166" i="31"/>
  <c r="AI165" i="31"/>
  <c r="AI164" i="31"/>
  <c r="AI163" i="31"/>
  <c r="AI162" i="31"/>
  <c r="AI161" i="31"/>
  <c r="AI160" i="31"/>
  <c r="AI159" i="31"/>
  <c r="AI151" i="31"/>
  <c r="AI149" i="31"/>
  <c r="AI144" i="31"/>
  <c r="AI143" i="31"/>
  <c r="AI142" i="31"/>
  <c r="AI141" i="31"/>
  <c r="AI140" i="31"/>
  <c r="AI139" i="31"/>
  <c r="AI138" i="31"/>
  <c r="AI137" i="31"/>
  <c r="AI136" i="31"/>
  <c r="AI135" i="31"/>
  <c r="AI134" i="31"/>
  <c r="AI133" i="31"/>
  <c r="AI132" i="31"/>
  <c r="AI131" i="31"/>
  <c r="AI130" i="31"/>
  <c r="AI129" i="31"/>
  <c r="AI128" i="31"/>
  <c r="AI127" i="31"/>
  <c r="AI126" i="31"/>
  <c r="AI125" i="31"/>
  <c r="AI124" i="31"/>
  <c r="AI123" i="31"/>
  <c r="AI122" i="31"/>
  <c r="AI121" i="31"/>
  <c r="AI120" i="31"/>
  <c r="AI119" i="31"/>
  <c r="AI118" i="31"/>
  <c r="AI117" i="31"/>
  <c r="AI116" i="31"/>
  <c r="AI115" i="31"/>
  <c r="AI114" i="31"/>
  <c r="AI113" i="31"/>
  <c r="AI112" i="31"/>
  <c r="AI111" i="31"/>
  <c r="AI110" i="31"/>
  <c r="AI109" i="31"/>
  <c r="AI108" i="31"/>
  <c r="AI107" i="31"/>
  <c r="AI192" i="31"/>
  <c r="AI188" i="31"/>
  <c r="AI184" i="31"/>
  <c r="AI180" i="31"/>
  <c r="AI176" i="31"/>
  <c r="AI172" i="31"/>
  <c r="AI156" i="31"/>
  <c r="AI152" i="31"/>
  <c r="AI147" i="31"/>
  <c r="AI205" i="31"/>
  <c r="AI189" i="31"/>
  <c r="AI185" i="31"/>
  <c r="AI181" i="31"/>
  <c r="AI177" i="31"/>
  <c r="AI173" i="31"/>
  <c r="AI157" i="31"/>
  <c r="AI153" i="31"/>
  <c r="AI146" i="31"/>
  <c r="AI168" i="31"/>
  <c r="AI106" i="31"/>
  <c r="AI105" i="31"/>
  <c r="AI104" i="31"/>
  <c r="AI103" i="31"/>
  <c r="AI102" i="31"/>
  <c r="AI101" i="31"/>
  <c r="AI100" i="31"/>
  <c r="AI99" i="31"/>
  <c r="AI98" i="31"/>
  <c r="AI97" i="31"/>
  <c r="AI96" i="31"/>
  <c r="AI95" i="31"/>
  <c r="AI94" i="31"/>
  <c r="AI93" i="31"/>
  <c r="AI92" i="31"/>
  <c r="AI91" i="31"/>
  <c r="AI90" i="31"/>
  <c r="AI89" i="31"/>
  <c r="AI88" i="31"/>
  <c r="AI87" i="31"/>
  <c r="AI86" i="31"/>
  <c r="AI85" i="31"/>
  <c r="AI150" i="31"/>
  <c r="AI148" i="31"/>
  <c r="AI50" i="31"/>
  <c r="AI48" i="31"/>
  <c r="AI81" i="31"/>
  <c r="AI80" i="31"/>
  <c r="AI79" i="31"/>
  <c r="AI76" i="31"/>
  <c r="AI66" i="31"/>
  <c r="AI84" i="31"/>
  <c r="AI46" i="31"/>
  <c r="AI44" i="31"/>
  <c r="AI42" i="31"/>
  <c r="AI77" i="31"/>
  <c r="AI72" i="31"/>
  <c r="AI70" i="31"/>
  <c r="AI69" i="31"/>
  <c r="AI65" i="31"/>
  <c r="AI83" i="31"/>
  <c r="AI63" i="31"/>
  <c r="AI62" i="31"/>
  <c r="AI61" i="31"/>
  <c r="AI60" i="31"/>
  <c r="AI59" i="31"/>
  <c r="AI58" i="31"/>
  <c r="AI57" i="31"/>
  <c r="AI56" i="31"/>
  <c r="AI55" i="31"/>
  <c r="AI54" i="31"/>
  <c r="AI53" i="31"/>
  <c r="AI52" i="31"/>
  <c r="AI51" i="31"/>
  <c r="AI49" i="31"/>
  <c r="AI47" i="31"/>
  <c r="AI78" i="31"/>
  <c r="AI74" i="31"/>
  <c r="AI68" i="31"/>
  <c r="AI64" i="31"/>
  <c r="AI82" i="31"/>
  <c r="AI45" i="31"/>
  <c r="AI43" i="31"/>
  <c r="AI41" i="31"/>
  <c r="AI75" i="31"/>
  <c r="AI73" i="31"/>
  <c r="AI71" i="31"/>
  <c r="AI67" i="31"/>
  <c r="AI39" i="31"/>
  <c r="AI30" i="31"/>
  <c r="AI29" i="31"/>
  <c r="AI31" i="31"/>
  <c r="AI25" i="31"/>
  <c r="AI24" i="31"/>
  <c r="AI23" i="31"/>
  <c r="AI18" i="31"/>
  <c r="AI14" i="31"/>
  <c r="AI34" i="31"/>
  <c r="AI26" i="31"/>
  <c r="AI6" i="31"/>
  <c r="AI5" i="31"/>
  <c r="AI4" i="31"/>
  <c r="AI3" i="31"/>
  <c r="AI2" i="31"/>
  <c r="AI37" i="31"/>
  <c r="AI28" i="31"/>
  <c r="AI22" i="31"/>
  <c r="AI40" i="31"/>
  <c r="AI38" i="31"/>
  <c r="AI33" i="31"/>
  <c r="AI17" i="31"/>
  <c r="AI13" i="31"/>
  <c r="AI12" i="31"/>
  <c r="AI11" i="31"/>
  <c r="AI10" i="31"/>
  <c r="AI9" i="31"/>
  <c r="AI8" i="31"/>
  <c r="AI16" i="31"/>
  <c r="AI15" i="31"/>
  <c r="AI36" i="31"/>
  <c r="AI32" i="31"/>
  <c r="AI21" i="31"/>
  <c r="AI20" i="31"/>
  <c r="AI19" i="31"/>
  <c r="AI27" i="31"/>
  <c r="AI7" i="31"/>
  <c r="AI35" i="31"/>
  <c r="BL237" i="31"/>
  <c r="BL244" i="31"/>
  <c r="BL315" i="31"/>
  <c r="BL345" i="31"/>
  <c r="BL366" i="31"/>
  <c r="BR22" i="31"/>
  <c r="BT22" i="31" s="1"/>
  <c r="BR6" i="31"/>
  <c r="BT6" i="31" s="1"/>
  <c r="BR23" i="31"/>
  <c r="BT23" i="31" s="1"/>
  <c r="BR34" i="31"/>
  <c r="BT34" i="31" s="1"/>
  <c r="BR8" i="31"/>
  <c r="BT8" i="31" s="1"/>
  <c r="BR35" i="31"/>
  <c r="BT35" i="31" s="1"/>
  <c r="BR46" i="31"/>
  <c r="BT46" i="31" s="1"/>
  <c r="BR73" i="31"/>
  <c r="BT73" i="31" s="1"/>
  <c r="BR65" i="31"/>
  <c r="BT65" i="31" s="1"/>
  <c r="BR36" i="31"/>
  <c r="BT36" i="31" s="1"/>
  <c r="BR54" i="31"/>
  <c r="BT54" i="31" s="1"/>
  <c r="BR62" i="31"/>
  <c r="BT62" i="31" s="1"/>
  <c r="BR78" i="31"/>
  <c r="BT78" i="31" s="1"/>
  <c r="BR86" i="31"/>
  <c r="BT86" i="31" s="1"/>
  <c r="BR94" i="31"/>
  <c r="BT94" i="31" s="1"/>
  <c r="BR102" i="31"/>
  <c r="BT102" i="31" s="1"/>
  <c r="BR107" i="31"/>
  <c r="BT107" i="31" s="1"/>
  <c r="BR144" i="31"/>
  <c r="BT144" i="31" s="1"/>
  <c r="BR121" i="31"/>
  <c r="BT121" i="31" s="1"/>
  <c r="BR129" i="31"/>
  <c r="BT129" i="31" s="1"/>
  <c r="BR137" i="31"/>
  <c r="BT137" i="31" s="1"/>
  <c r="BR146" i="31"/>
  <c r="BT146" i="31" s="1"/>
  <c r="BR155" i="31"/>
  <c r="BT155" i="31" s="1"/>
  <c r="BR164" i="31"/>
  <c r="BT164" i="31" s="1"/>
  <c r="BR173" i="31"/>
  <c r="BT173" i="31" s="1"/>
  <c r="BR183" i="31"/>
  <c r="BT183" i="31" s="1"/>
  <c r="BR217" i="31"/>
  <c r="BT217" i="31" s="1"/>
  <c r="BR197" i="31"/>
  <c r="BT197" i="31" s="1"/>
  <c r="BR226" i="31"/>
  <c r="BT226" i="31" s="1"/>
  <c r="BR224" i="31"/>
  <c r="BT224" i="31" s="1"/>
  <c r="BR229" i="31"/>
  <c r="BT229" i="31" s="1"/>
  <c r="BR240" i="31"/>
  <c r="BT240" i="31" s="1"/>
  <c r="BR256" i="31"/>
  <c r="BT256" i="31" s="1"/>
  <c r="BR266" i="31"/>
  <c r="BT266" i="31" s="1"/>
  <c r="BR250" i="31"/>
  <c r="BT250" i="31" s="1"/>
  <c r="BR271" i="31"/>
  <c r="BT271" i="31" s="1"/>
  <c r="BR280" i="31"/>
  <c r="BT280" i="31" s="1"/>
  <c r="BR291" i="31"/>
  <c r="BT291" i="31" s="1"/>
  <c r="BR299" i="31"/>
  <c r="BT299" i="31" s="1"/>
  <c r="BR311" i="31"/>
  <c r="BT311" i="31" s="1"/>
  <c r="BR325" i="31"/>
  <c r="BT325" i="31" s="1"/>
  <c r="BR319" i="31"/>
  <c r="BT319" i="31" s="1"/>
  <c r="BR330" i="31"/>
  <c r="BT330" i="31" s="1"/>
  <c r="BR345" i="31"/>
  <c r="BT345" i="31" s="1"/>
  <c r="BR352" i="31"/>
  <c r="BT352" i="31" s="1"/>
  <c r="BR380" i="31"/>
  <c r="BT380" i="31" s="1"/>
  <c r="BR372" i="31"/>
  <c r="BT372" i="31" s="1"/>
  <c r="AZ19" i="31"/>
  <c r="AZ9" i="31"/>
  <c r="AZ38" i="31"/>
  <c r="AZ35" i="31"/>
  <c r="AZ29" i="31"/>
  <c r="AZ41" i="31"/>
  <c r="AZ49" i="31"/>
  <c r="AZ58" i="31"/>
  <c r="AZ73" i="31"/>
  <c r="AZ67" i="31"/>
  <c r="AZ167" i="31"/>
  <c r="AZ91" i="31"/>
  <c r="AZ99" i="31"/>
  <c r="AZ147" i="31"/>
  <c r="AZ186" i="31"/>
  <c r="AZ177" i="31"/>
  <c r="AZ110" i="31"/>
  <c r="AZ118" i="31"/>
  <c r="AZ126" i="31"/>
  <c r="AZ134" i="31"/>
  <c r="AZ142" i="31"/>
  <c r="AZ162" i="31"/>
  <c r="BH219" i="31"/>
  <c r="BF30" i="31"/>
  <c r="BH30" i="31" s="1"/>
  <c r="BI48" i="31"/>
  <c r="BI66" i="31"/>
  <c r="BF97" i="31"/>
  <c r="BH97" i="31" s="1"/>
  <c r="BF151" i="31"/>
  <c r="BH151" i="31" s="1"/>
  <c r="BI170" i="31"/>
  <c r="BF225" i="31"/>
  <c r="BH225" i="31" s="1"/>
  <c r="BF260" i="31"/>
  <c r="BH260" i="31" s="1"/>
  <c r="BI276" i="31"/>
  <c r="BI304" i="31"/>
  <c r="BF332" i="31"/>
  <c r="BH332" i="31" s="1"/>
  <c r="BI358" i="31"/>
  <c r="BL13" i="31"/>
  <c r="BT148" i="31"/>
  <c r="BT359" i="31"/>
  <c r="BR25" i="31"/>
  <c r="BT25" i="31" s="1"/>
  <c r="BR24" i="31"/>
  <c r="BT24" i="31" s="1"/>
  <c r="BR19" i="31"/>
  <c r="BT19" i="31" s="1"/>
  <c r="BR39" i="31"/>
  <c r="BT39" i="31" s="1"/>
  <c r="BR9" i="31"/>
  <c r="BT9" i="31" s="1"/>
  <c r="BR68" i="31"/>
  <c r="BT68" i="31" s="1"/>
  <c r="BR77" i="31"/>
  <c r="BT77" i="31" s="1"/>
  <c r="BR76" i="31"/>
  <c r="BT76" i="31" s="1"/>
  <c r="BR38" i="31"/>
  <c r="BT38" i="31" s="1"/>
  <c r="BR55" i="31"/>
  <c r="BT55" i="31" s="1"/>
  <c r="BR63" i="31"/>
  <c r="BT63" i="31" s="1"/>
  <c r="BR79" i="31"/>
  <c r="BT79" i="31" s="1"/>
  <c r="BR87" i="31"/>
  <c r="BT87" i="31" s="1"/>
  <c r="BR95" i="31"/>
  <c r="BT95" i="31" s="1"/>
  <c r="BR103" i="31"/>
  <c r="BT103" i="31" s="1"/>
  <c r="BR108" i="31"/>
  <c r="BT108" i="31" s="1"/>
  <c r="BR109" i="31"/>
  <c r="BT109" i="31" s="1"/>
  <c r="BR147" i="31"/>
  <c r="BT147" i="31" s="1"/>
  <c r="BR122" i="31"/>
  <c r="BT122" i="31" s="1"/>
  <c r="BR130" i="31"/>
  <c r="BT130" i="31" s="1"/>
  <c r="BR138" i="31"/>
  <c r="BT138" i="31" s="1"/>
  <c r="BR156" i="31"/>
  <c r="BT156" i="31" s="1"/>
  <c r="BR165" i="31"/>
  <c r="BT165" i="31" s="1"/>
  <c r="BR174" i="31"/>
  <c r="BT174" i="31" s="1"/>
  <c r="BR185" i="31"/>
  <c r="BT185" i="31" s="1"/>
  <c r="BR221" i="31"/>
  <c r="BT221" i="31" s="1"/>
  <c r="BR198" i="31"/>
  <c r="BT198" i="31" s="1"/>
  <c r="BR231" i="31"/>
  <c r="BT231" i="31" s="1"/>
  <c r="BR241" i="31"/>
  <c r="BT241" i="31" s="1"/>
  <c r="BR258" i="31"/>
  <c r="BT258" i="31" s="1"/>
  <c r="BR274" i="31"/>
  <c r="BT274" i="31" s="1"/>
  <c r="BR275" i="31"/>
  <c r="BT275" i="31" s="1"/>
  <c r="BR289" i="31"/>
  <c r="BT289" i="31" s="1"/>
  <c r="BR300" i="31"/>
  <c r="BT300" i="31" s="1"/>
  <c r="BR309" i="31"/>
  <c r="BT309" i="31" s="1"/>
  <c r="BR306" i="31"/>
  <c r="BT306" i="31" s="1"/>
  <c r="BR321" i="31"/>
  <c r="BT321" i="31" s="1"/>
  <c r="BR334" i="31"/>
  <c r="BT334" i="31" s="1"/>
  <c r="BR346" i="31"/>
  <c r="BT346" i="31" s="1"/>
  <c r="BR354" i="31"/>
  <c r="BT354" i="31" s="1"/>
  <c r="BR375" i="31"/>
  <c r="BT375" i="31" s="1"/>
  <c r="AZ20" i="31"/>
  <c r="AZ10" i="31"/>
  <c r="AZ22" i="31"/>
  <c r="AZ37" i="31"/>
  <c r="AZ30" i="31"/>
  <c r="AZ43" i="31"/>
  <c r="AZ51" i="31"/>
  <c r="AZ59" i="31"/>
  <c r="AZ74" i="31"/>
  <c r="AZ77" i="31"/>
  <c r="AZ84" i="31"/>
  <c r="AZ92" i="31"/>
  <c r="AZ100" i="31"/>
  <c r="AZ149" i="31"/>
  <c r="AZ190" i="31"/>
  <c r="AZ181" i="31"/>
  <c r="AZ111" i="31"/>
  <c r="AZ119" i="31"/>
  <c r="AZ127" i="31"/>
  <c r="AZ135" i="31"/>
  <c r="AZ143" i="31"/>
  <c r="AZ163" i="31"/>
  <c r="AZ172" i="31"/>
  <c r="AZ155" i="31"/>
  <c r="AZ201" i="31"/>
  <c r="AZ200" i="31"/>
  <c r="AZ231" i="31"/>
  <c r="AZ211" i="31"/>
  <c r="AZ220" i="31"/>
  <c r="AZ238" i="31"/>
  <c r="AZ246" i="31"/>
  <c r="AZ254" i="31"/>
  <c r="AZ262" i="31"/>
  <c r="AZ276" i="31"/>
  <c r="AZ292" i="31"/>
  <c r="AZ282" i="31"/>
  <c r="AZ293" i="31"/>
  <c r="AZ310" i="31"/>
  <c r="AZ300" i="31"/>
  <c r="AZ317" i="31"/>
  <c r="AZ328" i="31"/>
  <c r="AZ339" i="31"/>
  <c r="AZ327" i="31"/>
  <c r="AZ338" i="31"/>
  <c r="AZ360" i="31"/>
  <c r="AZ366" i="31"/>
  <c r="AZ374" i="31"/>
  <c r="AZ382" i="31"/>
  <c r="BF8" i="31"/>
  <c r="BH8" i="31" s="1"/>
  <c r="BF82" i="31"/>
  <c r="BH82" i="31" s="1"/>
  <c r="BF75" i="31"/>
  <c r="BH75" i="31" s="1"/>
  <c r="BF105" i="31"/>
  <c r="BH105" i="31" s="1"/>
  <c r="BI195" i="31"/>
  <c r="BI178" i="31"/>
  <c r="BI205" i="31"/>
  <c r="BI256" i="31"/>
  <c r="BF273" i="31"/>
  <c r="BH273" i="31" s="1"/>
  <c r="BF317" i="31"/>
  <c r="BH317" i="31" s="1"/>
  <c r="BI345" i="31"/>
  <c r="BI370" i="31"/>
  <c r="BL226" i="31"/>
  <c r="BL265" i="31"/>
  <c r="BL347" i="31"/>
  <c r="BL376" i="31"/>
  <c r="BT125" i="31"/>
  <c r="BR20" i="31"/>
  <c r="BT20" i="31" s="1"/>
  <c r="BR15" i="31"/>
  <c r="BT15" i="31" s="1"/>
  <c r="BR10" i="31"/>
  <c r="BT10" i="31" s="1"/>
  <c r="BR56" i="31"/>
  <c r="BT56" i="31" s="1"/>
  <c r="BR70" i="31"/>
  <c r="BT70" i="31" s="1"/>
  <c r="BR80" i="31"/>
  <c r="BT80" i="31" s="1"/>
  <c r="BR88" i="31"/>
  <c r="BT88" i="31" s="1"/>
  <c r="BR96" i="31"/>
  <c r="BT96" i="31" s="1"/>
  <c r="BR104" i="31"/>
  <c r="BT104" i="31" s="1"/>
  <c r="BR110" i="31"/>
  <c r="BT110" i="31" s="1"/>
  <c r="BR111" i="31"/>
  <c r="BT111" i="31" s="1"/>
  <c r="BR149" i="31"/>
  <c r="BT149" i="31" s="1"/>
  <c r="BR123" i="31"/>
  <c r="BT123" i="31" s="1"/>
  <c r="BR131" i="31"/>
  <c r="BT131" i="31" s="1"/>
  <c r="BR139" i="31"/>
  <c r="BT139" i="31" s="1"/>
  <c r="BR157" i="31"/>
  <c r="BT157" i="31" s="1"/>
  <c r="BR166" i="31"/>
  <c r="BT166" i="31" s="1"/>
  <c r="BR175" i="31"/>
  <c r="BT175" i="31" s="1"/>
  <c r="BR186" i="31"/>
  <c r="BT186" i="31" s="1"/>
  <c r="BR223" i="31"/>
  <c r="BT223" i="31" s="1"/>
  <c r="BR199" i="31"/>
  <c r="BT199" i="31" s="1"/>
  <c r="BR214" i="31"/>
  <c r="BT214" i="31" s="1"/>
  <c r="BR207" i="31"/>
  <c r="BT207" i="31" s="1"/>
  <c r="BR216" i="31"/>
  <c r="BT216" i="31" s="1"/>
  <c r="BR232" i="31"/>
  <c r="BT232" i="31" s="1"/>
  <c r="BR242" i="31"/>
  <c r="BT242" i="31" s="1"/>
  <c r="BR259" i="31"/>
  <c r="BT259" i="31" s="1"/>
  <c r="BR244" i="31"/>
  <c r="BT244" i="31" s="1"/>
  <c r="BR248" i="31"/>
  <c r="BT248" i="31" s="1"/>
  <c r="BR263" i="31"/>
  <c r="BT263" i="31" s="1"/>
  <c r="BR290" i="31"/>
  <c r="BT290" i="31" s="1"/>
  <c r="BR293" i="31"/>
  <c r="BT293" i="31" s="1"/>
  <c r="BR301" i="31"/>
  <c r="BT301" i="31" s="1"/>
  <c r="BR313" i="31"/>
  <c r="BT313" i="31" s="1"/>
  <c r="BR310" i="31"/>
  <c r="BT310" i="31" s="1"/>
  <c r="BR329" i="31"/>
  <c r="BT329" i="31" s="1"/>
  <c r="BR336" i="31"/>
  <c r="BT336" i="31" s="1"/>
  <c r="BU348" i="31"/>
  <c r="BR347" i="31"/>
  <c r="BT347" i="31" s="1"/>
  <c r="BR355" i="31"/>
  <c r="BT355" i="31" s="1"/>
  <c r="BR379" i="31"/>
  <c r="BT379" i="31" s="1"/>
  <c r="BF31" i="31"/>
  <c r="BH31" i="31" s="1"/>
  <c r="BF54" i="31"/>
  <c r="BH54" i="31" s="1"/>
  <c r="BF81" i="31"/>
  <c r="BH81" i="31" s="1"/>
  <c r="BI109" i="31"/>
  <c r="BF158" i="31"/>
  <c r="BH158" i="31" s="1"/>
  <c r="BI186" i="31"/>
  <c r="BI225" i="31"/>
  <c r="BF227" i="31"/>
  <c r="BH227" i="31" s="1"/>
  <c r="BI269" i="31"/>
  <c r="BF320" i="31"/>
  <c r="BH320" i="31" s="1"/>
  <c r="BI334" i="31"/>
  <c r="BI365" i="31"/>
  <c r="AZ156" i="31"/>
  <c r="AZ151" i="31"/>
  <c r="AZ202" i="31"/>
  <c r="AZ213" i="31"/>
  <c r="AZ229" i="31"/>
  <c r="AZ207" i="31"/>
  <c r="AZ218" i="31"/>
  <c r="AZ237" i="31"/>
  <c r="AZ245" i="31"/>
  <c r="AZ253" i="31"/>
  <c r="AZ261" i="31"/>
  <c r="AZ274" i="31"/>
  <c r="AZ275" i="31"/>
  <c r="AZ281" i="31"/>
  <c r="AZ289" i="31"/>
  <c r="AZ306" i="31"/>
  <c r="AZ299" i="31"/>
  <c r="AZ348" i="31"/>
  <c r="AZ350" i="31"/>
  <c r="AZ337" i="31"/>
  <c r="AZ326" i="31"/>
  <c r="AZ336" i="31"/>
  <c r="AZ363" i="31"/>
  <c r="AZ365" i="31"/>
  <c r="AZ373" i="31"/>
  <c r="AZ381" i="31"/>
  <c r="AZ21" i="31"/>
  <c r="AZ11" i="31"/>
  <c r="AZ31" i="31"/>
  <c r="AZ14" i="31"/>
  <c r="AZ39" i="31"/>
  <c r="AZ45" i="31"/>
  <c r="AZ52" i="31"/>
  <c r="AZ60" i="31"/>
  <c r="AZ78" i="31"/>
  <c r="AZ79" i="31"/>
  <c r="AZ85" i="31"/>
  <c r="AZ93" i="31"/>
  <c r="AZ101" i="31"/>
  <c r="AZ154" i="31"/>
  <c r="AZ144" i="31"/>
  <c r="AZ185" i="31"/>
  <c r="AZ112" i="31"/>
  <c r="AZ120" i="31"/>
  <c r="AZ128" i="31"/>
  <c r="AZ136" i="31"/>
  <c r="AZ145" i="31"/>
  <c r="AZ164" i="31"/>
  <c r="AZ176" i="31"/>
  <c r="AZ171" i="31"/>
  <c r="AZ205" i="31"/>
  <c r="AZ203" i="31"/>
  <c r="AZ219" i="31"/>
  <c r="AZ215" i="31"/>
  <c r="AZ222" i="31"/>
  <c r="AZ239" i="31"/>
  <c r="AZ247" i="31"/>
  <c r="AZ255" i="31"/>
  <c r="AZ263" i="31"/>
  <c r="AZ277" i="31"/>
  <c r="AZ291" i="31"/>
  <c r="AZ283" i="31"/>
  <c r="AZ304" i="31"/>
  <c r="AZ314" i="31"/>
  <c r="AZ301" i="31"/>
  <c r="AZ318" i="31"/>
  <c r="AZ342" i="31"/>
  <c r="AZ343" i="31"/>
  <c r="AZ340" i="31"/>
  <c r="AZ346" i="31"/>
  <c r="AZ361" i="31"/>
  <c r="AZ367" i="31"/>
  <c r="AZ375" i="31"/>
  <c r="AZ180" i="31"/>
  <c r="AZ175" i="31"/>
  <c r="AZ217" i="31"/>
  <c r="AZ198" i="31"/>
  <c r="AZ221" i="31"/>
  <c r="AZ208" i="31"/>
  <c r="AZ224" i="31"/>
  <c r="AZ240" i="31"/>
  <c r="AZ248" i="31"/>
  <c r="AZ256" i="31"/>
  <c r="AZ264" i="31"/>
  <c r="AZ265" i="31"/>
  <c r="AZ290" i="31"/>
  <c r="AZ284" i="31"/>
  <c r="AZ308" i="31"/>
  <c r="AZ315" i="31"/>
  <c r="AZ302" i="31"/>
  <c r="AZ319" i="31"/>
  <c r="AZ341" i="31"/>
  <c r="AZ344" i="31"/>
  <c r="AZ347" i="31"/>
  <c r="AZ351" i="31"/>
  <c r="AZ356" i="31"/>
  <c r="AZ368" i="31"/>
  <c r="AZ376" i="31"/>
  <c r="BH194" i="31"/>
  <c r="AZ87" i="31"/>
  <c r="AZ95" i="31"/>
  <c r="AZ103" i="31"/>
  <c r="AZ170" i="31"/>
  <c r="AZ206" i="31"/>
  <c r="AZ195" i="31"/>
  <c r="AZ114" i="31"/>
  <c r="AZ122" i="31"/>
  <c r="AZ130" i="31"/>
  <c r="AZ138" i="31"/>
  <c r="AZ150" i="31"/>
  <c r="AZ166" i="31"/>
  <c r="AZ184" i="31"/>
  <c r="AZ179" i="31"/>
  <c r="AZ194" i="31"/>
  <c r="AZ199" i="31"/>
  <c r="AZ223" i="31"/>
  <c r="AZ212" i="31"/>
  <c r="AZ233" i="31"/>
  <c r="AZ241" i="31"/>
  <c r="AZ249" i="31"/>
  <c r="AZ257" i="31"/>
  <c r="AZ266" i="31"/>
  <c r="AZ267" i="31"/>
  <c r="AZ294" i="31"/>
  <c r="AZ285" i="31"/>
  <c r="AZ312" i="31"/>
  <c r="AZ295" i="31"/>
  <c r="AZ303" i="31"/>
  <c r="AZ320" i="31"/>
  <c r="AZ353" i="31"/>
  <c r="AZ345" i="31"/>
  <c r="AZ349" i="31"/>
  <c r="AZ352" i="31"/>
  <c r="AZ357" i="31"/>
  <c r="AZ369" i="31"/>
  <c r="AZ377" i="31"/>
  <c r="BH36" i="31"/>
  <c r="AZ32" i="31"/>
  <c r="AZ16" i="31"/>
  <c r="AZ17" i="31"/>
  <c r="AZ4" i="31"/>
  <c r="AZ24" i="31"/>
  <c r="AZ70" i="31"/>
  <c r="AZ69" i="31"/>
  <c r="AZ55" i="31"/>
  <c r="AZ63" i="31"/>
  <c r="AZ44" i="31"/>
  <c r="AZ50" i="31"/>
  <c r="AZ88" i="31"/>
  <c r="AZ96" i="31"/>
  <c r="AZ104" i="31"/>
  <c r="AZ174" i="31"/>
  <c r="AZ153" i="31"/>
  <c r="AZ107" i="31"/>
  <c r="AZ115" i="31"/>
  <c r="AZ123" i="31"/>
  <c r="AZ131" i="31"/>
  <c r="AZ139" i="31"/>
  <c r="AZ159" i="31"/>
  <c r="AZ168" i="31"/>
  <c r="AZ188" i="31"/>
  <c r="AZ183" i="31"/>
  <c r="AZ196" i="31"/>
  <c r="AZ228" i="31"/>
  <c r="AZ225" i="31"/>
  <c r="AZ216" i="31"/>
  <c r="AZ234" i="31"/>
  <c r="AZ242" i="31"/>
  <c r="AZ250" i="31"/>
  <c r="AZ258" i="31"/>
  <c r="AZ268" i="31"/>
  <c r="AZ269" i="31"/>
  <c r="AZ278" i="31"/>
  <c r="AZ286" i="31"/>
  <c r="AZ305" i="31"/>
  <c r="AZ296" i="31"/>
  <c r="AZ316" i="31"/>
  <c r="AZ321" i="31"/>
  <c r="AZ331" i="31"/>
  <c r="AZ323" i="31"/>
  <c r="AZ330" i="31"/>
  <c r="AZ354" i="31"/>
  <c r="AZ358" i="31"/>
  <c r="AZ370" i="31"/>
  <c r="AZ378" i="31"/>
  <c r="BH145" i="31"/>
  <c r="AZ226" i="31"/>
  <c r="AZ230" i="31"/>
  <c r="AZ235" i="31"/>
  <c r="AZ243" i="31"/>
  <c r="AZ251" i="31"/>
  <c r="AZ259" i="31"/>
  <c r="AZ270" i="31"/>
  <c r="AZ271" i="31"/>
  <c r="AZ279" i="31"/>
  <c r="AZ287" i="31"/>
  <c r="AZ309" i="31"/>
  <c r="AZ297" i="31"/>
  <c r="AZ307" i="31"/>
  <c r="AZ322" i="31"/>
  <c r="AZ333" i="31"/>
  <c r="AZ324" i="31"/>
  <c r="AZ332" i="31"/>
  <c r="AZ355" i="31"/>
  <c r="AZ362" i="31"/>
  <c r="AZ371" i="31"/>
  <c r="AZ379" i="31"/>
  <c r="AO382" i="31"/>
  <c r="AO381" i="31"/>
  <c r="AO380" i="31"/>
  <c r="AO379" i="31"/>
  <c r="AO378" i="31"/>
  <c r="AO377" i="31"/>
  <c r="AO376" i="31"/>
  <c r="AO375" i="31"/>
  <c r="AL380" i="31"/>
  <c r="AN380" i="31" s="1"/>
  <c r="AL376" i="31"/>
  <c r="AN376" i="31" s="1"/>
  <c r="AL374" i="31"/>
  <c r="AN374" i="31" s="1"/>
  <c r="AO372" i="31"/>
  <c r="AO371" i="31"/>
  <c r="AO370" i="31"/>
  <c r="AO369" i="31"/>
  <c r="AO373" i="31"/>
  <c r="AL372" i="31"/>
  <c r="AN372" i="31" s="1"/>
  <c r="AL371" i="31"/>
  <c r="AN371" i="31" s="1"/>
  <c r="AL370" i="31"/>
  <c r="AN370" i="31" s="1"/>
  <c r="AL369" i="31"/>
  <c r="AN369" i="31" s="1"/>
  <c r="AL368" i="31"/>
  <c r="AN368" i="31" s="1"/>
  <c r="AL367" i="31"/>
  <c r="AN367" i="31" s="1"/>
  <c r="AL366" i="31"/>
  <c r="AN366" i="31" s="1"/>
  <c r="AL365" i="31"/>
  <c r="AN365" i="31" s="1"/>
  <c r="AL381" i="31"/>
  <c r="AN381" i="31" s="1"/>
  <c r="AL377" i="31"/>
  <c r="AN377" i="31" s="1"/>
  <c r="AL373" i="31"/>
  <c r="AN373" i="31" s="1"/>
  <c r="AL382" i="31"/>
  <c r="AN382" i="31" s="1"/>
  <c r="AL378" i="31"/>
  <c r="AN378" i="31" s="1"/>
  <c r="AL379" i="31"/>
  <c r="AN379" i="31" s="1"/>
  <c r="AL375" i="31"/>
  <c r="AN375" i="31" s="1"/>
  <c r="AO368" i="31"/>
  <c r="AO367" i="31"/>
  <c r="AO366" i="31"/>
  <c r="AO365" i="31"/>
  <c r="AO364" i="31"/>
  <c r="AO363" i="31"/>
  <c r="AO359" i="31"/>
  <c r="AL360" i="31"/>
  <c r="AN360" i="31" s="1"/>
  <c r="AL364" i="31"/>
  <c r="AN364" i="31" s="1"/>
  <c r="AO362" i="31"/>
  <c r="AL363" i="31"/>
  <c r="AN363" i="31" s="1"/>
  <c r="AL359" i="31"/>
  <c r="AN359" i="31" s="1"/>
  <c r="AO361" i="31"/>
  <c r="AO358" i="31"/>
  <c r="AO357" i="31"/>
  <c r="AO356" i="31"/>
  <c r="AO355" i="31"/>
  <c r="AO354" i="31"/>
  <c r="AO353" i="31"/>
  <c r="AL362" i="31"/>
  <c r="AN362" i="31" s="1"/>
  <c r="AO374" i="31"/>
  <c r="AL361" i="31"/>
  <c r="AN361" i="31" s="1"/>
  <c r="AL358" i="31"/>
  <c r="AN358" i="31" s="1"/>
  <c r="AL357" i="31"/>
  <c r="AN357" i="31" s="1"/>
  <c r="AL356" i="31"/>
  <c r="AN356" i="31" s="1"/>
  <c r="AL355" i="31"/>
  <c r="AN355" i="31" s="1"/>
  <c r="AL354" i="31"/>
  <c r="AN354" i="31" s="1"/>
  <c r="AL353" i="31"/>
  <c r="AN353" i="31" s="1"/>
  <c r="AL352" i="31"/>
  <c r="AN352" i="31" s="1"/>
  <c r="AL351" i="31"/>
  <c r="AN351" i="31" s="1"/>
  <c r="AO360" i="31"/>
  <c r="AL350" i="31"/>
  <c r="AN350" i="31" s="1"/>
  <c r="AL349" i="31"/>
  <c r="AN349" i="31" s="1"/>
  <c r="AL348" i="31"/>
  <c r="AN348" i="31" s="1"/>
  <c r="AL347" i="31"/>
  <c r="AN347" i="31" s="1"/>
  <c r="AL346" i="31"/>
  <c r="AN346" i="31" s="1"/>
  <c r="AL345" i="31"/>
  <c r="AN345" i="31" s="1"/>
  <c r="AL344" i="31"/>
  <c r="AN344" i="31" s="1"/>
  <c r="AL343" i="31"/>
  <c r="AN343" i="31" s="1"/>
  <c r="AL342" i="31"/>
  <c r="AN342" i="31" s="1"/>
  <c r="AL341" i="31"/>
  <c r="AN341" i="31" s="1"/>
  <c r="AO352" i="31"/>
  <c r="AO351" i="31"/>
  <c r="AL329" i="31"/>
  <c r="AN329" i="31" s="1"/>
  <c r="AO350" i="31"/>
  <c r="AO348" i="31"/>
  <c r="AO340" i="31"/>
  <c r="AO338" i="31"/>
  <c r="AO336" i="31"/>
  <c r="AO334" i="31"/>
  <c r="AO332" i="31"/>
  <c r="AO330" i="31"/>
  <c r="AO344" i="31"/>
  <c r="AO343" i="31"/>
  <c r="AL328" i="31"/>
  <c r="AN328" i="31" s="1"/>
  <c r="AO341" i="31"/>
  <c r="AL340" i="31"/>
  <c r="AN340" i="31" s="1"/>
  <c r="AL338" i="31"/>
  <c r="AN338" i="31" s="1"/>
  <c r="AL336" i="31"/>
  <c r="AN336" i="31" s="1"/>
  <c r="AL334" i="31"/>
  <c r="AN334" i="31" s="1"/>
  <c r="AL332" i="31"/>
  <c r="AN332" i="31" s="1"/>
  <c r="AL330" i="31"/>
  <c r="AN330" i="31" s="1"/>
  <c r="AO349" i="31"/>
  <c r="AO347" i="31"/>
  <c r="AO346" i="31"/>
  <c r="AO342" i="31"/>
  <c r="AO339" i="31"/>
  <c r="AO337" i="31"/>
  <c r="AO335" i="31"/>
  <c r="AO333" i="31"/>
  <c r="AO331" i="31"/>
  <c r="AO345" i="31"/>
  <c r="AL335" i="31"/>
  <c r="AN335" i="31" s="1"/>
  <c r="AO328" i="31"/>
  <c r="AO324" i="31"/>
  <c r="AO329" i="31"/>
  <c r="AL325" i="31"/>
  <c r="AN325" i="31" s="1"/>
  <c r="AL339" i="31"/>
  <c r="AN339" i="31" s="1"/>
  <c r="AO327" i="31"/>
  <c r="AO323" i="31"/>
  <c r="AL322" i="31"/>
  <c r="AN322" i="31" s="1"/>
  <c r="AL321" i="31"/>
  <c r="AN321" i="31" s="1"/>
  <c r="AL320" i="31"/>
  <c r="AN320" i="31" s="1"/>
  <c r="AL319" i="31"/>
  <c r="AN319" i="31" s="1"/>
  <c r="AL318" i="31"/>
  <c r="AN318" i="31" s="1"/>
  <c r="AL317" i="31"/>
  <c r="AN317" i="31" s="1"/>
  <c r="AL316" i="31"/>
  <c r="AN316" i="31" s="1"/>
  <c r="AL333" i="31"/>
  <c r="AN333" i="31" s="1"/>
  <c r="AL324" i="31"/>
  <c r="AN324" i="31" s="1"/>
  <c r="AO326" i="31"/>
  <c r="AL337" i="31"/>
  <c r="AN337" i="31" s="1"/>
  <c r="AL327" i="31"/>
  <c r="AN327" i="31" s="1"/>
  <c r="AL323" i="31"/>
  <c r="AN323" i="31" s="1"/>
  <c r="AL326" i="31"/>
  <c r="AN326" i="31" s="1"/>
  <c r="AO322" i="31"/>
  <c r="AO321" i="31"/>
  <c r="AO320" i="31"/>
  <c r="AO319" i="31"/>
  <c r="AL313" i="31"/>
  <c r="AN313" i="31" s="1"/>
  <c r="AL309" i="31"/>
  <c r="AN309" i="31" s="1"/>
  <c r="AL305" i="31"/>
  <c r="AN305" i="31" s="1"/>
  <c r="AO325" i="31"/>
  <c r="AO311" i="31"/>
  <c r="AO307" i="31"/>
  <c r="AO317" i="31"/>
  <c r="AO315" i="31"/>
  <c r="AL312" i="31"/>
  <c r="AN312" i="31" s="1"/>
  <c r="AL308" i="31"/>
  <c r="AN308" i="31" s="1"/>
  <c r="AL304" i="31"/>
  <c r="AN304" i="31" s="1"/>
  <c r="AO314" i="31"/>
  <c r="AO310" i="31"/>
  <c r="AO306" i="31"/>
  <c r="AO303" i="31"/>
  <c r="AO302" i="31"/>
  <c r="AO301" i="31"/>
  <c r="AO300" i="31"/>
  <c r="AO299" i="31"/>
  <c r="AO298" i="31"/>
  <c r="AL311" i="31"/>
  <c r="AN311" i="31" s="1"/>
  <c r="AL307" i="31"/>
  <c r="AN307" i="31" s="1"/>
  <c r="AL331" i="31"/>
  <c r="AN331" i="31" s="1"/>
  <c r="AL315" i="31"/>
  <c r="AN315" i="31" s="1"/>
  <c r="AO313" i="31"/>
  <c r="AO309" i="31"/>
  <c r="AO305" i="31"/>
  <c r="AO318" i="31"/>
  <c r="AL314" i="31"/>
  <c r="AN314" i="31" s="1"/>
  <c r="AL310" i="31"/>
  <c r="AN310" i="31" s="1"/>
  <c r="AL306" i="31"/>
  <c r="AN306" i="31" s="1"/>
  <c r="AL303" i="31"/>
  <c r="AN303" i="31" s="1"/>
  <c r="AL302" i="31"/>
  <c r="AN302" i="31" s="1"/>
  <c r="AL301" i="31"/>
  <c r="AN301" i="31" s="1"/>
  <c r="AL300" i="31"/>
  <c r="AN300" i="31" s="1"/>
  <c r="AL299" i="31"/>
  <c r="AN299" i="31" s="1"/>
  <c r="AL298" i="31"/>
  <c r="AN298" i="31" s="1"/>
  <c r="AL297" i="31"/>
  <c r="AN297" i="31" s="1"/>
  <c r="AL296" i="31"/>
  <c r="AN296" i="31" s="1"/>
  <c r="AL295" i="31"/>
  <c r="AN295" i="31" s="1"/>
  <c r="AO316" i="31"/>
  <c r="AO312" i="31"/>
  <c r="AO308" i="31"/>
  <c r="AO304" i="31"/>
  <c r="AL293" i="31"/>
  <c r="AN293" i="31" s="1"/>
  <c r="AL289" i="31"/>
  <c r="AN289" i="31" s="1"/>
  <c r="AO296" i="31"/>
  <c r="AO294" i="31"/>
  <c r="AL294" i="31"/>
  <c r="AN294" i="31" s="1"/>
  <c r="AL290" i="31"/>
  <c r="AN290" i="31" s="1"/>
  <c r="AO288" i="31"/>
  <c r="AO287" i="31"/>
  <c r="AO286" i="31"/>
  <c r="AO285" i="31"/>
  <c r="AO284" i="31"/>
  <c r="AO283" i="31"/>
  <c r="AO282" i="31"/>
  <c r="AO281" i="31"/>
  <c r="AO280" i="31"/>
  <c r="AO279" i="31"/>
  <c r="AO278" i="31"/>
  <c r="AO277" i="31"/>
  <c r="AO297" i="31"/>
  <c r="AO291" i="31"/>
  <c r="AL291" i="31"/>
  <c r="AN291" i="31" s="1"/>
  <c r="AO292" i="31"/>
  <c r="AL288" i="31"/>
  <c r="AN288" i="31" s="1"/>
  <c r="AL287" i="31"/>
  <c r="AN287" i="31" s="1"/>
  <c r="AL286" i="31"/>
  <c r="AN286" i="31" s="1"/>
  <c r="AL285" i="31"/>
  <c r="AN285" i="31" s="1"/>
  <c r="AL284" i="31"/>
  <c r="AN284" i="31" s="1"/>
  <c r="AL283" i="31"/>
  <c r="AN283" i="31" s="1"/>
  <c r="AL292" i="31"/>
  <c r="AN292" i="31" s="1"/>
  <c r="AO295" i="31"/>
  <c r="AO293" i="31"/>
  <c r="AO289" i="31"/>
  <c r="AL282" i="31"/>
  <c r="AN282" i="31" s="1"/>
  <c r="AL280" i="31"/>
  <c r="AN280" i="31" s="1"/>
  <c r="AL278" i="31"/>
  <c r="AN278" i="31" s="1"/>
  <c r="AO275" i="31"/>
  <c r="AO273" i="31"/>
  <c r="AO271" i="31"/>
  <c r="AO269" i="31"/>
  <c r="AO267" i="31"/>
  <c r="AO265" i="31"/>
  <c r="AL264" i="31"/>
  <c r="AN264" i="31" s="1"/>
  <c r="AL277" i="31"/>
  <c r="AN277" i="31" s="1"/>
  <c r="AL275" i="31"/>
  <c r="AN275" i="31" s="1"/>
  <c r="AL273" i="31"/>
  <c r="AN273" i="31" s="1"/>
  <c r="AL271" i="31"/>
  <c r="AN271" i="31" s="1"/>
  <c r="AL269" i="31"/>
  <c r="AN269" i="31" s="1"/>
  <c r="AL267" i="31"/>
  <c r="AN267" i="31" s="1"/>
  <c r="AL265" i="31"/>
  <c r="AN265" i="31" s="1"/>
  <c r="AO290" i="31"/>
  <c r="AL281" i="31"/>
  <c r="AN281" i="31" s="1"/>
  <c r="AL279" i="31"/>
  <c r="AN279" i="31" s="1"/>
  <c r="AO276" i="31"/>
  <c r="AO274" i="31"/>
  <c r="AO272" i="31"/>
  <c r="AO270" i="31"/>
  <c r="AO268" i="31"/>
  <c r="AO266" i="31"/>
  <c r="AL276" i="31"/>
  <c r="AN276" i="31" s="1"/>
  <c r="AL250" i="31"/>
  <c r="AN250" i="31" s="1"/>
  <c r="AO247" i="31"/>
  <c r="AL274" i="31"/>
  <c r="AN274" i="31" s="1"/>
  <c r="AL248" i="31"/>
  <c r="AN248" i="31" s="1"/>
  <c r="AL244" i="31"/>
  <c r="AN244" i="31" s="1"/>
  <c r="AL272" i="31"/>
  <c r="AN272" i="31" s="1"/>
  <c r="AO249" i="31"/>
  <c r="AO246" i="31"/>
  <c r="AL270" i="31"/>
  <c r="AN270" i="31" s="1"/>
  <c r="AL247" i="31"/>
  <c r="AN247" i="31" s="1"/>
  <c r="AL268" i="31"/>
  <c r="AN268" i="31" s="1"/>
  <c r="AL266" i="31"/>
  <c r="AN266" i="31" s="1"/>
  <c r="AL249" i="31"/>
  <c r="AN249" i="31" s="1"/>
  <c r="AO245" i="31"/>
  <c r="AO243" i="31"/>
  <c r="AO242" i="31"/>
  <c r="AO241" i="31"/>
  <c r="AO240" i="31"/>
  <c r="AO239" i="31"/>
  <c r="AO238" i="31"/>
  <c r="AO237" i="31"/>
  <c r="AO236" i="31"/>
  <c r="AO235" i="31"/>
  <c r="AO234" i="31"/>
  <c r="AL246" i="31"/>
  <c r="AN246" i="31" s="1"/>
  <c r="AO264" i="31"/>
  <c r="AO263" i="31"/>
  <c r="AO262" i="31"/>
  <c r="AO261" i="31"/>
  <c r="AO260" i="31"/>
  <c r="AO259" i="31"/>
  <c r="AO258" i="31"/>
  <c r="AO257" i="31"/>
  <c r="AO256" i="31"/>
  <c r="AO255" i="31"/>
  <c r="AO254" i="31"/>
  <c r="AO253" i="31"/>
  <c r="AO252" i="31"/>
  <c r="AO251" i="31"/>
  <c r="AO250" i="31"/>
  <c r="AO248" i="31"/>
  <c r="AO244" i="31"/>
  <c r="AL263" i="31"/>
  <c r="AN263" i="31" s="1"/>
  <c r="AL262" i="31"/>
  <c r="AN262" i="31" s="1"/>
  <c r="AL261" i="31"/>
  <c r="AN261" i="31" s="1"/>
  <c r="AL260" i="31"/>
  <c r="AN260" i="31" s="1"/>
  <c r="AL259" i="31"/>
  <c r="AN259" i="31" s="1"/>
  <c r="AL258" i="31"/>
  <c r="AN258" i="31" s="1"/>
  <c r="AL257" i="31"/>
  <c r="AN257" i="31" s="1"/>
  <c r="AL256" i="31"/>
  <c r="AN256" i="31" s="1"/>
  <c r="AL255" i="31"/>
  <c r="AN255" i="31" s="1"/>
  <c r="AL254" i="31"/>
  <c r="AN254" i="31" s="1"/>
  <c r="AL253" i="31"/>
  <c r="AN253" i="31" s="1"/>
  <c r="AL252" i="31"/>
  <c r="AN252" i="31" s="1"/>
  <c r="AL251" i="31"/>
  <c r="AN251" i="31" s="1"/>
  <c r="AL245" i="31"/>
  <c r="AN245" i="31" s="1"/>
  <c r="AL243" i="31"/>
  <c r="AN243" i="31" s="1"/>
  <c r="AL242" i="31"/>
  <c r="AN242" i="31" s="1"/>
  <c r="AL241" i="31"/>
  <c r="AN241" i="31" s="1"/>
  <c r="AL240" i="31"/>
  <c r="AN240" i="31" s="1"/>
  <c r="AL239" i="31"/>
  <c r="AN239" i="31" s="1"/>
  <c r="AL238" i="31"/>
  <c r="AN238" i="31" s="1"/>
  <c r="AL237" i="31"/>
  <c r="AN237" i="31" s="1"/>
  <c r="AL236" i="31"/>
  <c r="AN236" i="31" s="1"/>
  <c r="AL235" i="31"/>
  <c r="AN235" i="31" s="1"/>
  <c r="AL234" i="31"/>
  <c r="AN234" i="31" s="1"/>
  <c r="AL233" i="31"/>
  <c r="AN233" i="31" s="1"/>
  <c r="AL232" i="31"/>
  <c r="AN232" i="31" s="1"/>
  <c r="AL231" i="31"/>
  <c r="AN231" i="31" s="1"/>
  <c r="AL230" i="31"/>
  <c r="AN230" i="31" s="1"/>
  <c r="AL229" i="31"/>
  <c r="AN229" i="31" s="1"/>
  <c r="AL228" i="31"/>
  <c r="AN228" i="31" s="1"/>
  <c r="AO231" i="31"/>
  <c r="AO229" i="31"/>
  <c r="AO224" i="31"/>
  <c r="AO222" i="31"/>
  <c r="AO220" i="31"/>
  <c r="AO218" i="31"/>
  <c r="AO217" i="31"/>
  <c r="AL214" i="31"/>
  <c r="AN214" i="31" s="1"/>
  <c r="AO213" i="31"/>
  <c r="AL210" i="31"/>
  <c r="AN210" i="31" s="1"/>
  <c r="AO209" i="31"/>
  <c r="AO233" i="31"/>
  <c r="AO227" i="31"/>
  <c r="AO206" i="31"/>
  <c r="AO205" i="31"/>
  <c r="AO204" i="31"/>
  <c r="AO203" i="31"/>
  <c r="AO202" i="31"/>
  <c r="AO201" i="31"/>
  <c r="AO228" i="31"/>
  <c r="AO226" i="31"/>
  <c r="AL224" i="31"/>
  <c r="AN224" i="31" s="1"/>
  <c r="AL222" i="31"/>
  <c r="AN222" i="31" s="1"/>
  <c r="AL220" i="31"/>
  <c r="AN220" i="31" s="1"/>
  <c r="AL218" i="31"/>
  <c r="AN218" i="31" s="1"/>
  <c r="AL217" i="31"/>
  <c r="AN217" i="31" s="1"/>
  <c r="AO216" i="31"/>
  <c r="AL213" i="31"/>
  <c r="AN213" i="31" s="1"/>
  <c r="AO212" i="31"/>
  <c r="AL209" i="31"/>
  <c r="AN209" i="31" s="1"/>
  <c r="AO208" i="31"/>
  <c r="AL227" i="31"/>
  <c r="AN227" i="31" s="1"/>
  <c r="AO232" i="31"/>
  <c r="AO230" i="31"/>
  <c r="AL226" i="31"/>
  <c r="AN226" i="31" s="1"/>
  <c r="AO225" i="31"/>
  <c r="AO223" i="31"/>
  <c r="AO221" i="31"/>
  <c r="AO219" i="31"/>
  <c r="AL216" i="31"/>
  <c r="AN216" i="31" s="1"/>
  <c r="AO215" i="31"/>
  <c r="AL212" i="31"/>
  <c r="AN212" i="31" s="1"/>
  <c r="AO211" i="31"/>
  <c r="AL208" i="31"/>
  <c r="AN208" i="31" s="1"/>
  <c r="AO207" i="31"/>
  <c r="AL206" i="31"/>
  <c r="AN206" i="31" s="1"/>
  <c r="AL205" i="31"/>
  <c r="AN205" i="31" s="1"/>
  <c r="AL204" i="31"/>
  <c r="AN204" i="31" s="1"/>
  <c r="AL203" i="31"/>
  <c r="AN203" i="31" s="1"/>
  <c r="AL202" i="31"/>
  <c r="AN202" i="31" s="1"/>
  <c r="AL201" i="31"/>
  <c r="AN201" i="31" s="1"/>
  <c r="AL200" i="31"/>
  <c r="AN200" i="31" s="1"/>
  <c r="AL199" i="31"/>
  <c r="AN199" i="31" s="1"/>
  <c r="AL198" i="31"/>
  <c r="AN198" i="31" s="1"/>
  <c r="AL197" i="31"/>
  <c r="AN197" i="31" s="1"/>
  <c r="AL196" i="31"/>
  <c r="AN196" i="31" s="1"/>
  <c r="AL195" i="31"/>
  <c r="AN195" i="31" s="1"/>
  <c r="AL194" i="31"/>
  <c r="AN194" i="31" s="1"/>
  <c r="AL193" i="31"/>
  <c r="AN193" i="31" s="1"/>
  <c r="AL225" i="31"/>
  <c r="AN225" i="31" s="1"/>
  <c r="AL223" i="31"/>
  <c r="AN223" i="31" s="1"/>
  <c r="AL221" i="31"/>
  <c r="AN221" i="31" s="1"/>
  <c r="AL219" i="31"/>
  <c r="AN219" i="31" s="1"/>
  <c r="AL215" i="31"/>
  <c r="AN215" i="31" s="1"/>
  <c r="AO214" i="31"/>
  <c r="AL211" i="31"/>
  <c r="AN211" i="31" s="1"/>
  <c r="AO210" i="31"/>
  <c r="AL207" i="31"/>
  <c r="AN207" i="31" s="1"/>
  <c r="AO192" i="31"/>
  <c r="AO191" i="31"/>
  <c r="AO190" i="31"/>
  <c r="AO189" i="31"/>
  <c r="AO188" i="31"/>
  <c r="AO187" i="31"/>
  <c r="AO186" i="31"/>
  <c r="AO185" i="31"/>
  <c r="AO184" i="31"/>
  <c r="AO183" i="31"/>
  <c r="AO182" i="31"/>
  <c r="AO181" i="31"/>
  <c r="AO180" i="31"/>
  <c r="AO179" i="31"/>
  <c r="AO178" i="31"/>
  <c r="AO177" i="31"/>
  <c r="AO176" i="31"/>
  <c r="AO175" i="31"/>
  <c r="AO174" i="31"/>
  <c r="AO173" i="31"/>
  <c r="AO172" i="31"/>
  <c r="AO171" i="31"/>
  <c r="AO170" i="31"/>
  <c r="AO169" i="31"/>
  <c r="AO168" i="31"/>
  <c r="AO167" i="31"/>
  <c r="AO197" i="31"/>
  <c r="AO196" i="31"/>
  <c r="AO194" i="31"/>
  <c r="AL192" i="31"/>
  <c r="AN192" i="31" s="1"/>
  <c r="AL191" i="31"/>
  <c r="AN191" i="31" s="1"/>
  <c r="AL190" i="31"/>
  <c r="AN190" i="31" s="1"/>
  <c r="AL189" i="31"/>
  <c r="AN189" i="31" s="1"/>
  <c r="AL188" i="31"/>
  <c r="AN188" i="31" s="1"/>
  <c r="AL187" i="31"/>
  <c r="AN187" i="31" s="1"/>
  <c r="AL186" i="31"/>
  <c r="AN186" i="31" s="1"/>
  <c r="AL185" i="31"/>
  <c r="AN185" i="31" s="1"/>
  <c r="AL184" i="31"/>
  <c r="AN184" i="31" s="1"/>
  <c r="AL183" i="31"/>
  <c r="AN183" i="31" s="1"/>
  <c r="AL182" i="31"/>
  <c r="AN182" i="31" s="1"/>
  <c r="AL181" i="31"/>
  <c r="AN181" i="31" s="1"/>
  <c r="AL180" i="31"/>
  <c r="AN180" i="31" s="1"/>
  <c r="AL179" i="31"/>
  <c r="AN179" i="31" s="1"/>
  <c r="AL178" i="31"/>
  <c r="AN178" i="31" s="1"/>
  <c r="AL177" i="31"/>
  <c r="AN177" i="31" s="1"/>
  <c r="AL176" i="31"/>
  <c r="AN176" i="31" s="1"/>
  <c r="AL175" i="31"/>
  <c r="AN175" i="31" s="1"/>
  <c r="AL174" i="31"/>
  <c r="AN174" i="31" s="1"/>
  <c r="AL173" i="31"/>
  <c r="AN173" i="31" s="1"/>
  <c r="AL172" i="31"/>
  <c r="AN172" i="31" s="1"/>
  <c r="AL171" i="31"/>
  <c r="AN171" i="31" s="1"/>
  <c r="AL170" i="31"/>
  <c r="AN170" i="31" s="1"/>
  <c r="AL169" i="31"/>
  <c r="AN169" i="31" s="1"/>
  <c r="AL168" i="31"/>
  <c r="AN168" i="31" s="1"/>
  <c r="AL167" i="31"/>
  <c r="AN167" i="31" s="1"/>
  <c r="AL166" i="31"/>
  <c r="AN166" i="31" s="1"/>
  <c r="AL165" i="31"/>
  <c r="AN165" i="31" s="1"/>
  <c r="AL164" i="31"/>
  <c r="AN164" i="31" s="1"/>
  <c r="AL163" i="31"/>
  <c r="AN163" i="31" s="1"/>
  <c r="AL162" i="31"/>
  <c r="AN162" i="31" s="1"/>
  <c r="AL161" i="31"/>
  <c r="AN161" i="31" s="1"/>
  <c r="AL160" i="31"/>
  <c r="AN160" i="31" s="1"/>
  <c r="AL159" i="31"/>
  <c r="AN159" i="31" s="1"/>
  <c r="AL158" i="31"/>
  <c r="AN158" i="31" s="1"/>
  <c r="AL157" i="31"/>
  <c r="AN157" i="31" s="1"/>
  <c r="AL156" i="31"/>
  <c r="AN156" i="31" s="1"/>
  <c r="AL155" i="31"/>
  <c r="AN155" i="31" s="1"/>
  <c r="AL154" i="31"/>
  <c r="AN154" i="31" s="1"/>
  <c r="AL153" i="31"/>
  <c r="AN153" i="31" s="1"/>
  <c r="AL152" i="31"/>
  <c r="AN152" i="31" s="1"/>
  <c r="AO200" i="31"/>
  <c r="AO199" i="31"/>
  <c r="AO198" i="31"/>
  <c r="AO147" i="31"/>
  <c r="AL144" i="31"/>
  <c r="AN144" i="31" s="1"/>
  <c r="AL143" i="31"/>
  <c r="AN143" i="31" s="1"/>
  <c r="AL142" i="31"/>
  <c r="AN142" i="31" s="1"/>
  <c r="AL141" i="31"/>
  <c r="AN141" i="31" s="1"/>
  <c r="AL140" i="31"/>
  <c r="AN140" i="31" s="1"/>
  <c r="AL139" i="31"/>
  <c r="AN139" i="31" s="1"/>
  <c r="AL138" i="31"/>
  <c r="AN138" i="31" s="1"/>
  <c r="AL137" i="31"/>
  <c r="AN137" i="31" s="1"/>
  <c r="AL136" i="31"/>
  <c r="AN136" i="31" s="1"/>
  <c r="AL135" i="31"/>
  <c r="AN135" i="31" s="1"/>
  <c r="AL134" i="31"/>
  <c r="AN134" i="31" s="1"/>
  <c r="AL133" i="31"/>
  <c r="AN133" i="31" s="1"/>
  <c r="AL132" i="31"/>
  <c r="AN132" i="31" s="1"/>
  <c r="AL131" i="31"/>
  <c r="AN131" i="31" s="1"/>
  <c r="AL130" i="31"/>
  <c r="AN130" i="31" s="1"/>
  <c r="AL129" i="31"/>
  <c r="AN129" i="31" s="1"/>
  <c r="AL128" i="31"/>
  <c r="AN128" i="31" s="1"/>
  <c r="AL127" i="31"/>
  <c r="AN127" i="31" s="1"/>
  <c r="AL126" i="31"/>
  <c r="AN126" i="31" s="1"/>
  <c r="AL125" i="31"/>
  <c r="AN125" i="31" s="1"/>
  <c r="AL124" i="31"/>
  <c r="AN124" i="31" s="1"/>
  <c r="AL123" i="31"/>
  <c r="AN123" i="31" s="1"/>
  <c r="AL122" i="31"/>
  <c r="AN122" i="31" s="1"/>
  <c r="AL121" i="31"/>
  <c r="AN121" i="31" s="1"/>
  <c r="AL120" i="31"/>
  <c r="AN120" i="31" s="1"/>
  <c r="AL119" i="31"/>
  <c r="AN119" i="31" s="1"/>
  <c r="AL118" i="31"/>
  <c r="AN118" i="31" s="1"/>
  <c r="AO166" i="31"/>
  <c r="AO165" i="31"/>
  <c r="AO164" i="31"/>
  <c r="AO163" i="31"/>
  <c r="AO162" i="31"/>
  <c r="AO161" i="31"/>
  <c r="AO160" i="31"/>
  <c r="AO159" i="31"/>
  <c r="AO156" i="31"/>
  <c r="AO152" i="31"/>
  <c r="AL151" i="31"/>
  <c r="AN151" i="31" s="1"/>
  <c r="AL149" i="31"/>
  <c r="AN149" i="31" s="1"/>
  <c r="AL147" i="31"/>
  <c r="AN147" i="31" s="1"/>
  <c r="AO146" i="31"/>
  <c r="AO157" i="31"/>
  <c r="AO153" i="31"/>
  <c r="AO150" i="31"/>
  <c r="AO148" i="31"/>
  <c r="AL146" i="31"/>
  <c r="AN146" i="31" s="1"/>
  <c r="AO145" i="31"/>
  <c r="AO195" i="31"/>
  <c r="AO158" i="31"/>
  <c r="AO154" i="31"/>
  <c r="AL150" i="31"/>
  <c r="AN150" i="31" s="1"/>
  <c r="AL148" i="31"/>
  <c r="AN148" i="31" s="1"/>
  <c r="AO143" i="31"/>
  <c r="AO142" i="31"/>
  <c r="AO141" i="31"/>
  <c r="AO140" i="31"/>
  <c r="AO139" i="31"/>
  <c r="AO138" i="31"/>
  <c r="AO137" i="31"/>
  <c r="AO136" i="31"/>
  <c r="AO135" i="31"/>
  <c r="AO134" i="31"/>
  <c r="AO133" i="31"/>
  <c r="AO132" i="31"/>
  <c r="AO131" i="31"/>
  <c r="AO130" i="31"/>
  <c r="AO129" i="31"/>
  <c r="AO128" i="31"/>
  <c r="AO127" i="31"/>
  <c r="AO126" i="31"/>
  <c r="AO125" i="31"/>
  <c r="AO124" i="31"/>
  <c r="AO123" i="31"/>
  <c r="AO193" i="31"/>
  <c r="AL145" i="31"/>
  <c r="AN145" i="31" s="1"/>
  <c r="AO144" i="31"/>
  <c r="AO151" i="31"/>
  <c r="AO155" i="31"/>
  <c r="AO149" i="31"/>
  <c r="AL113" i="31"/>
  <c r="AN113" i="31" s="1"/>
  <c r="AL111" i="31"/>
  <c r="AN111" i="31" s="1"/>
  <c r="AL109" i="31"/>
  <c r="AN109" i="31" s="1"/>
  <c r="AO122" i="31"/>
  <c r="AO120" i="31"/>
  <c r="AL107" i="31"/>
  <c r="AN107" i="31" s="1"/>
  <c r="AO114" i="31"/>
  <c r="AO112" i="31"/>
  <c r="AO110" i="31"/>
  <c r="AO108" i="31"/>
  <c r="AO106" i="31"/>
  <c r="AO105" i="31"/>
  <c r="AO104" i="31"/>
  <c r="AO103" i="31"/>
  <c r="AO102" i="31"/>
  <c r="AO101" i="31"/>
  <c r="AO100" i="31"/>
  <c r="AO99" i="31"/>
  <c r="AO98" i="31"/>
  <c r="AO97" i="31"/>
  <c r="AO96" i="31"/>
  <c r="AO95" i="31"/>
  <c r="AO94" i="31"/>
  <c r="AO93" i="31"/>
  <c r="AO92" i="31"/>
  <c r="AO91" i="31"/>
  <c r="AO90" i="31"/>
  <c r="AO89" i="31"/>
  <c r="AO88" i="31"/>
  <c r="AO117" i="31"/>
  <c r="AO116" i="31"/>
  <c r="AO115" i="31"/>
  <c r="AL114" i="31"/>
  <c r="AN114" i="31" s="1"/>
  <c r="AL112" i="31"/>
  <c r="AN112" i="31" s="1"/>
  <c r="AL110" i="31"/>
  <c r="AN110" i="31" s="1"/>
  <c r="AL108" i="31"/>
  <c r="AN108" i="31" s="1"/>
  <c r="AO121" i="31"/>
  <c r="AO119" i="31"/>
  <c r="AO118" i="31"/>
  <c r="AL106" i="31"/>
  <c r="AN106" i="31" s="1"/>
  <c r="AL105" i="31"/>
  <c r="AN105" i="31" s="1"/>
  <c r="AL104" i="31"/>
  <c r="AN104" i="31" s="1"/>
  <c r="AL103" i="31"/>
  <c r="AN103" i="31" s="1"/>
  <c r="AL102" i="31"/>
  <c r="AN102" i="31" s="1"/>
  <c r="AL101" i="31"/>
  <c r="AN101" i="31" s="1"/>
  <c r="AL100" i="31"/>
  <c r="AN100" i="31" s="1"/>
  <c r="AL99" i="31"/>
  <c r="AN99" i="31" s="1"/>
  <c r="AL98" i="31"/>
  <c r="AN98" i="31" s="1"/>
  <c r="AL97" i="31"/>
  <c r="AN97" i="31" s="1"/>
  <c r="AL96" i="31"/>
  <c r="AN96" i="31" s="1"/>
  <c r="AL95" i="31"/>
  <c r="AN95" i="31" s="1"/>
  <c r="AL94" i="31"/>
  <c r="AN94" i="31" s="1"/>
  <c r="AL93" i="31"/>
  <c r="AN93" i="31" s="1"/>
  <c r="AL92" i="31"/>
  <c r="AN92" i="31" s="1"/>
  <c r="AL91" i="31"/>
  <c r="AN91" i="31" s="1"/>
  <c r="AL90" i="31"/>
  <c r="AN90" i="31" s="1"/>
  <c r="AL89" i="31"/>
  <c r="AN89" i="31" s="1"/>
  <c r="AL88" i="31"/>
  <c r="AN88" i="31" s="1"/>
  <c r="AL87" i="31"/>
  <c r="AN87" i="31" s="1"/>
  <c r="AL86" i="31"/>
  <c r="AN86" i="31" s="1"/>
  <c r="AL85" i="31"/>
  <c r="AN85" i="31" s="1"/>
  <c r="AL84" i="31"/>
  <c r="AN84" i="31" s="1"/>
  <c r="AL83" i="31"/>
  <c r="AN83" i="31" s="1"/>
  <c r="AL82" i="31"/>
  <c r="AN82" i="31" s="1"/>
  <c r="AL81" i="31"/>
  <c r="AN81" i="31" s="1"/>
  <c r="AL80" i="31"/>
  <c r="AN80" i="31" s="1"/>
  <c r="AL79" i="31"/>
  <c r="AN79" i="31" s="1"/>
  <c r="AL117" i="31"/>
  <c r="AN117" i="31" s="1"/>
  <c r="AL116" i="31"/>
  <c r="AN116" i="31" s="1"/>
  <c r="AL115" i="31"/>
  <c r="AN115" i="31" s="1"/>
  <c r="AO113" i="31"/>
  <c r="AO111" i="31"/>
  <c r="AO109" i="31"/>
  <c r="AO107" i="31"/>
  <c r="AO77" i="31"/>
  <c r="AL69" i="31"/>
  <c r="AN69" i="31" s="1"/>
  <c r="AO68" i="31"/>
  <c r="AL65" i="31"/>
  <c r="AN65" i="31" s="1"/>
  <c r="AO64" i="31"/>
  <c r="AO45" i="31"/>
  <c r="AO43" i="31"/>
  <c r="AO86" i="31"/>
  <c r="AO84" i="31"/>
  <c r="AL77" i="31"/>
  <c r="AN77" i="31" s="1"/>
  <c r="AL72" i="31"/>
  <c r="AN72" i="31" s="1"/>
  <c r="AL70" i="31"/>
  <c r="AN70" i="31" s="1"/>
  <c r="AL63" i="31"/>
  <c r="AN63" i="31" s="1"/>
  <c r="AL62" i="31"/>
  <c r="AN62" i="31" s="1"/>
  <c r="AL61" i="31"/>
  <c r="AN61" i="31" s="1"/>
  <c r="AL60" i="31"/>
  <c r="AN60" i="31" s="1"/>
  <c r="AL59" i="31"/>
  <c r="AN59" i="31" s="1"/>
  <c r="AL58" i="31"/>
  <c r="AN58" i="31" s="1"/>
  <c r="AL57" i="31"/>
  <c r="AN57" i="31" s="1"/>
  <c r="AL56" i="31"/>
  <c r="AN56" i="31" s="1"/>
  <c r="AL55" i="31"/>
  <c r="AN55" i="31" s="1"/>
  <c r="AL54" i="31"/>
  <c r="AN54" i="31" s="1"/>
  <c r="AL53" i="31"/>
  <c r="AN53" i="31" s="1"/>
  <c r="AL52" i="31"/>
  <c r="AN52" i="31" s="1"/>
  <c r="AL51" i="31"/>
  <c r="AN51" i="31" s="1"/>
  <c r="AL49" i="31"/>
  <c r="AN49" i="31" s="1"/>
  <c r="AL47" i="31"/>
  <c r="AN47" i="31" s="1"/>
  <c r="AO39" i="31"/>
  <c r="AL38" i="31"/>
  <c r="AN38" i="31" s="1"/>
  <c r="AO78" i="31"/>
  <c r="AO74" i="31"/>
  <c r="AL68" i="31"/>
  <c r="AN68" i="31" s="1"/>
  <c r="AO67" i="31"/>
  <c r="AL64" i="31"/>
  <c r="AN64" i="31" s="1"/>
  <c r="AO50" i="31"/>
  <c r="AO48" i="31"/>
  <c r="AO83" i="31"/>
  <c r="AL78" i="31"/>
  <c r="AN78" i="31" s="1"/>
  <c r="AL74" i="31"/>
  <c r="AN74" i="31" s="1"/>
  <c r="AO73" i="31"/>
  <c r="AO71" i="31"/>
  <c r="AL45" i="31"/>
  <c r="AN45" i="31" s="1"/>
  <c r="AL43" i="31"/>
  <c r="AN43" i="31" s="1"/>
  <c r="AL41" i="31"/>
  <c r="AN41" i="31" s="1"/>
  <c r="AO75" i="31"/>
  <c r="AL67" i="31"/>
  <c r="AN67" i="31" s="1"/>
  <c r="AO66" i="31"/>
  <c r="AO46" i="31"/>
  <c r="AO44" i="31"/>
  <c r="AO42" i="31"/>
  <c r="AO40" i="31"/>
  <c r="AO87" i="31"/>
  <c r="AO85" i="31"/>
  <c r="AO82" i="31"/>
  <c r="AL75" i="31"/>
  <c r="AN75" i="31" s="1"/>
  <c r="AL73" i="31"/>
  <c r="AN73" i="31" s="1"/>
  <c r="AL71" i="31"/>
  <c r="AN71" i="31" s="1"/>
  <c r="AL50" i="31"/>
  <c r="AN50" i="31" s="1"/>
  <c r="AL48" i="31"/>
  <c r="AN48" i="31" s="1"/>
  <c r="AO76" i="31"/>
  <c r="AO69" i="31"/>
  <c r="AL66" i="31"/>
  <c r="AN66" i="31" s="1"/>
  <c r="AO65" i="31"/>
  <c r="AO63" i="31"/>
  <c r="AO62" i="31"/>
  <c r="AO61" i="31"/>
  <c r="AO60" i="31"/>
  <c r="AO59" i="31"/>
  <c r="AO58" i="31"/>
  <c r="AO57" i="31"/>
  <c r="AO56" i="31"/>
  <c r="AO55" i="31"/>
  <c r="AO54" i="31"/>
  <c r="AO53" i="31"/>
  <c r="AO52" i="31"/>
  <c r="AO51" i="31"/>
  <c r="AO49" i="31"/>
  <c r="AO47" i="31"/>
  <c r="AO81" i="31"/>
  <c r="AO80" i="31"/>
  <c r="AO79" i="31"/>
  <c r="AL76" i="31"/>
  <c r="AN76" i="31" s="1"/>
  <c r="AO72" i="31"/>
  <c r="AO70" i="31"/>
  <c r="AL46" i="31"/>
  <c r="AN46" i="31" s="1"/>
  <c r="AL44" i="31"/>
  <c r="AN44" i="31" s="1"/>
  <c r="AL42" i="31"/>
  <c r="AN42" i="31" s="1"/>
  <c r="AL40" i="31"/>
  <c r="AN40" i="31" s="1"/>
  <c r="AO31" i="31"/>
  <c r="AL28" i="31"/>
  <c r="AN28" i="31" s="1"/>
  <c r="AO38" i="31"/>
  <c r="AL37" i="31"/>
  <c r="AN37" i="31" s="1"/>
  <c r="AO36" i="31"/>
  <c r="AL33" i="31"/>
  <c r="AN33" i="31" s="1"/>
  <c r="AO32" i="31"/>
  <c r="AL30" i="31"/>
  <c r="AN30" i="31" s="1"/>
  <c r="AL17" i="31"/>
  <c r="AN17" i="31" s="1"/>
  <c r="AL13" i="31"/>
  <c r="AN13" i="31" s="1"/>
  <c r="AL12" i="31"/>
  <c r="AN12" i="31" s="1"/>
  <c r="AL11" i="31"/>
  <c r="AN11" i="31" s="1"/>
  <c r="AL10" i="31"/>
  <c r="AN10" i="31" s="1"/>
  <c r="AL9" i="31"/>
  <c r="AN9" i="31" s="1"/>
  <c r="AL8" i="31"/>
  <c r="AN8" i="31" s="1"/>
  <c r="AO7" i="31"/>
  <c r="AO41" i="31"/>
  <c r="AO27" i="31"/>
  <c r="AL16" i="31"/>
  <c r="AN16" i="31" s="1"/>
  <c r="AL15" i="31"/>
  <c r="AN15" i="31" s="1"/>
  <c r="AO3" i="31"/>
  <c r="AL39" i="31"/>
  <c r="AN39" i="31" s="1"/>
  <c r="AL36" i="31"/>
  <c r="AN36" i="31" s="1"/>
  <c r="AO35" i="31"/>
  <c r="AL32" i="31"/>
  <c r="AN32" i="31" s="1"/>
  <c r="AL29" i="31"/>
  <c r="AN29" i="31" s="1"/>
  <c r="AO25" i="31"/>
  <c r="AO24" i="31"/>
  <c r="AO23" i="31"/>
  <c r="AL21" i="31"/>
  <c r="AN21" i="31" s="1"/>
  <c r="AL20" i="31"/>
  <c r="AN20" i="31" s="1"/>
  <c r="AL19" i="31"/>
  <c r="AN19" i="31" s="1"/>
  <c r="AO18" i="31"/>
  <c r="AO14" i="31"/>
  <c r="AL27" i="31"/>
  <c r="AN27" i="31" s="1"/>
  <c r="AO26" i="31"/>
  <c r="AL7" i="31"/>
  <c r="AN7" i="31" s="1"/>
  <c r="AO6" i="31"/>
  <c r="AO5" i="31"/>
  <c r="AL35" i="31"/>
  <c r="AN35" i="31" s="1"/>
  <c r="AO34" i="31"/>
  <c r="AO22" i="31"/>
  <c r="AL31" i="31"/>
  <c r="AN31" i="31" s="1"/>
  <c r="AO30" i="31"/>
  <c r="AO28" i="31"/>
  <c r="AL25" i="31"/>
  <c r="AN25" i="31" s="1"/>
  <c r="AL24" i="31"/>
  <c r="AN24" i="31" s="1"/>
  <c r="AL23" i="31"/>
  <c r="AN23" i="31" s="1"/>
  <c r="AL18" i="31"/>
  <c r="AN18" i="31" s="1"/>
  <c r="AO17" i="31"/>
  <c r="AL14" i="31"/>
  <c r="AN14" i="31" s="1"/>
  <c r="AO13" i="31"/>
  <c r="AO12" i="31"/>
  <c r="AO11" i="31"/>
  <c r="AO10" i="31"/>
  <c r="AO9" i="31"/>
  <c r="AO8" i="31"/>
  <c r="AO37" i="31"/>
  <c r="AL34" i="31"/>
  <c r="AN34" i="31" s="1"/>
  <c r="AO33" i="31"/>
  <c r="AL26" i="31"/>
  <c r="AN26" i="31" s="1"/>
  <c r="AO16" i="31"/>
  <c r="AO15" i="31"/>
  <c r="AL6" i="31"/>
  <c r="AN6" i="31" s="1"/>
  <c r="AL5" i="31"/>
  <c r="AN5" i="31" s="1"/>
  <c r="AL4" i="31"/>
  <c r="AN4" i="31" s="1"/>
  <c r="AL3" i="31"/>
  <c r="AN3" i="31" s="1"/>
  <c r="AL2" i="31"/>
  <c r="AO29" i="31"/>
  <c r="AL22" i="31"/>
  <c r="AN22" i="31" s="1"/>
  <c r="AO21" i="31"/>
  <c r="AO20" i="31"/>
  <c r="AO19" i="31"/>
  <c r="AO4" i="31"/>
  <c r="AO2" i="31"/>
  <c r="AZ90" i="31"/>
  <c r="AZ98" i="31"/>
  <c r="AZ106" i="31"/>
  <c r="AZ182" i="31"/>
  <c r="AZ173" i="31"/>
  <c r="AZ109" i="31"/>
  <c r="AZ117" i="31"/>
  <c r="AZ125" i="31"/>
  <c r="AZ133" i="31"/>
  <c r="AZ141" i="31"/>
  <c r="AZ161" i="31"/>
  <c r="AZ152" i="31"/>
  <c r="AZ146" i="31"/>
  <c r="AZ191" i="31"/>
  <c r="AZ204" i="31"/>
  <c r="AZ214" i="31"/>
  <c r="AZ227" i="31"/>
  <c r="AZ232" i="31"/>
  <c r="AZ236" i="31"/>
  <c r="AZ244" i="31"/>
  <c r="AZ252" i="31"/>
  <c r="AZ260" i="31"/>
  <c r="AZ272" i="31"/>
  <c r="AZ273" i="31"/>
  <c r="AZ280" i="31"/>
  <c r="AZ288" i="31"/>
  <c r="AZ313" i="31"/>
  <c r="AZ298" i="31"/>
  <c r="AZ311" i="31"/>
  <c r="AZ329" i="31"/>
  <c r="AZ335" i="31"/>
  <c r="AZ325" i="31"/>
  <c r="AZ334" i="31"/>
  <c r="AZ359" i="31"/>
  <c r="AZ364" i="31"/>
  <c r="AZ372" i="31"/>
  <c r="AZ380" i="31"/>
  <c r="K5" i="29"/>
  <c r="M5" i="29"/>
  <c r="J5" i="29"/>
  <c r="E30" i="28"/>
  <c r="D30" i="28"/>
  <c r="G30" i="28"/>
  <c r="B11" i="28"/>
  <c r="F28" i="28"/>
  <c r="F27" i="28"/>
  <c r="H24" i="28"/>
  <c r="H23" i="28"/>
  <c r="F22" i="28"/>
  <c r="F5" i="28"/>
  <c r="F4" i="28"/>
  <c r="N40" i="27"/>
  <c r="N39" i="27"/>
  <c r="J29" i="27"/>
  <c r="I29" i="27"/>
  <c r="Q27" i="27" s="1"/>
  <c r="V27" i="27" s="1"/>
  <c r="L37" i="27" s="1"/>
  <c r="H29" i="27"/>
  <c r="N27" i="27"/>
  <c r="M27" i="27"/>
  <c r="L27" i="27"/>
  <c r="J26" i="27"/>
  <c r="I26" i="27"/>
  <c r="Q23" i="27" s="1"/>
  <c r="V23" i="27" s="1"/>
  <c r="H26" i="27"/>
  <c r="N23" i="27"/>
  <c r="M23" i="27"/>
  <c r="J22" i="27"/>
  <c r="I22" i="27"/>
  <c r="Q19" i="27" s="1"/>
  <c r="V19" i="27" s="1"/>
  <c r="H22" i="27"/>
  <c r="N19" i="27"/>
  <c r="M19" i="27"/>
  <c r="L19" i="27"/>
  <c r="J18" i="27"/>
  <c r="I18" i="27"/>
  <c r="Q15" i="27" s="1"/>
  <c r="V15" i="27" s="1"/>
  <c r="F37" i="27" s="1"/>
  <c r="D21" i="28" s="1"/>
  <c r="H18" i="27"/>
  <c r="N15" i="27"/>
  <c r="M15" i="27"/>
  <c r="L15" i="27"/>
  <c r="K15" i="27"/>
  <c r="J14" i="27"/>
  <c r="J31" i="27" s="1"/>
  <c r="I14" i="27"/>
  <c r="Q8" i="27" s="1"/>
  <c r="N8" i="27"/>
  <c r="M8" i="27"/>
  <c r="L8" i="27"/>
  <c r="N2" i="27"/>
  <c r="L2" i="27"/>
  <c r="U2" i="27" s="1"/>
  <c r="K2" i="27"/>
  <c r="Y17" i="11"/>
  <c r="BV30" i="31" l="1"/>
  <c r="BX30" i="31" s="1"/>
  <c r="BV162" i="31"/>
  <c r="BX162" i="31" s="1"/>
  <c r="BI233" i="31"/>
  <c r="BI72" i="31"/>
  <c r="BI185" i="31"/>
  <c r="BI247" i="31"/>
  <c r="BI267" i="31"/>
  <c r="BI331" i="31"/>
  <c r="BI364" i="31"/>
  <c r="BI187" i="31"/>
  <c r="BI250" i="31"/>
  <c r="BI271" i="31"/>
  <c r="BI340" i="31"/>
  <c r="BI366" i="31"/>
  <c r="BI88" i="31"/>
  <c r="BI197" i="31"/>
  <c r="BI319" i="31"/>
  <c r="BI68" i="31"/>
  <c r="BI97" i="31"/>
  <c r="BI156" i="31"/>
  <c r="BI251" i="31"/>
  <c r="BI281" i="31"/>
  <c r="BI329" i="31"/>
  <c r="BI378" i="31"/>
  <c r="BI114" i="31"/>
  <c r="BI260" i="31"/>
  <c r="BI119" i="31"/>
  <c r="BI292" i="31"/>
  <c r="BI36" i="31"/>
  <c r="BI120" i="31"/>
  <c r="BI294" i="31"/>
  <c r="BI344" i="31"/>
  <c r="BM2" i="31"/>
  <c r="BI248" i="31"/>
  <c r="BI122" i="31"/>
  <c r="BI85" i="31"/>
  <c r="BI316" i="31"/>
  <c r="BI87" i="31"/>
  <c r="BI200" i="31"/>
  <c r="BI318" i="31"/>
  <c r="BI64" i="31"/>
  <c r="BI96" i="31"/>
  <c r="BI280" i="31"/>
  <c r="BI377" i="31"/>
  <c r="BI105" i="31"/>
  <c r="BI259" i="31"/>
  <c r="BI291" i="31"/>
  <c r="BI353" i="31"/>
  <c r="BI27" i="31"/>
  <c r="BI118" i="31"/>
  <c r="BI351" i="31"/>
  <c r="BI24" i="31"/>
  <c r="BI78" i="31"/>
  <c r="BI127" i="31"/>
  <c r="BI301" i="31"/>
  <c r="BI41" i="31"/>
  <c r="BI128" i="31"/>
  <c r="BI302" i="31"/>
  <c r="BI342" i="31"/>
  <c r="BM171" i="31"/>
  <c r="BM307" i="31"/>
  <c r="BM254" i="31"/>
  <c r="BU147" i="31"/>
  <c r="BI14" i="31"/>
  <c r="BI121" i="31"/>
  <c r="BI295" i="31"/>
  <c r="BI123" i="31"/>
  <c r="BI297" i="31"/>
  <c r="BI38" i="31"/>
  <c r="BI69" i="31"/>
  <c r="BI132" i="31"/>
  <c r="BI213" i="31"/>
  <c r="BI308" i="31"/>
  <c r="BI348" i="31"/>
  <c r="BI141" i="31"/>
  <c r="BI228" i="31"/>
  <c r="BI20" i="31"/>
  <c r="BI52" i="31"/>
  <c r="BI158" i="31"/>
  <c r="BI237" i="31"/>
  <c r="BI26" i="31"/>
  <c r="BI61" i="31"/>
  <c r="BI161" i="31"/>
  <c r="BI168" i="31"/>
  <c r="BI270" i="31"/>
  <c r="BI310" i="31"/>
  <c r="BI62" i="31"/>
  <c r="BI162" i="31"/>
  <c r="BI272" i="31"/>
  <c r="BI317" i="31"/>
  <c r="BI77" i="31"/>
  <c r="BI12" i="31"/>
  <c r="BI29" i="31"/>
  <c r="BI43" i="31"/>
  <c r="BI129" i="31"/>
  <c r="BI343" i="31"/>
  <c r="BI32" i="31"/>
  <c r="BI65" i="31"/>
  <c r="BI131" i="31"/>
  <c r="BI209" i="31"/>
  <c r="BI245" i="31"/>
  <c r="BI347" i="31"/>
  <c r="BI140" i="31"/>
  <c r="BI227" i="31"/>
  <c r="BI305" i="31"/>
  <c r="BI19" i="31"/>
  <c r="BI51" i="31"/>
  <c r="BI236" i="31"/>
  <c r="BI16" i="31"/>
  <c r="BI60" i="31"/>
  <c r="BI160" i="31"/>
  <c r="BI215" i="31"/>
  <c r="BI268" i="31"/>
  <c r="BI9" i="31"/>
  <c r="BI175" i="31"/>
  <c r="BI356" i="31"/>
  <c r="BI10" i="31"/>
  <c r="BI176" i="31"/>
  <c r="BI307" i="31"/>
  <c r="BI357" i="31"/>
  <c r="BM67" i="31"/>
  <c r="BM226" i="31"/>
  <c r="BM93" i="31"/>
  <c r="BI204" i="31"/>
  <c r="BI139" i="31"/>
  <c r="BI206" i="31"/>
  <c r="BI226" i="31"/>
  <c r="BI37" i="31"/>
  <c r="BI49" i="31"/>
  <c r="BI113" i="31"/>
  <c r="BI154" i="31"/>
  <c r="BI214" i="31"/>
  <c r="BI235" i="31"/>
  <c r="BI15" i="31"/>
  <c r="BI59" i="31"/>
  <c r="BI159" i="31"/>
  <c r="BI211" i="31"/>
  <c r="BI306" i="31"/>
  <c r="BI361" i="31"/>
  <c r="BI8" i="31"/>
  <c r="BI174" i="31"/>
  <c r="BI303" i="31"/>
  <c r="BI355" i="31"/>
  <c r="BI67" i="31"/>
  <c r="BI183" i="31"/>
  <c r="BI216" i="31"/>
  <c r="BI263" i="31"/>
  <c r="BI327" i="31"/>
  <c r="BI70" i="31"/>
  <c r="BI184" i="31"/>
  <c r="BI265" i="31"/>
  <c r="BI363" i="31"/>
  <c r="BU306" i="31"/>
  <c r="BU231" i="31"/>
  <c r="BI311" i="31"/>
  <c r="BI28" i="31"/>
  <c r="BI55" i="31"/>
  <c r="BI240" i="31"/>
  <c r="BI57" i="31"/>
  <c r="BI242" i="31"/>
  <c r="BI166" i="31"/>
  <c r="BI172" i="31"/>
  <c r="BI222" i="31"/>
  <c r="BI362" i="31"/>
  <c r="BI17" i="31"/>
  <c r="BI44" i="31"/>
  <c r="BI181" i="31"/>
  <c r="BI208" i="31"/>
  <c r="BI35" i="31"/>
  <c r="BI82" i="31"/>
  <c r="BI190" i="31"/>
  <c r="BI244" i="31"/>
  <c r="BI333" i="31"/>
  <c r="BI373" i="31"/>
  <c r="BI91" i="31"/>
  <c r="BI144" i="31"/>
  <c r="BI196" i="31"/>
  <c r="BI322" i="31"/>
  <c r="BI75" i="31"/>
  <c r="BI92" i="31"/>
  <c r="BI148" i="31"/>
  <c r="BI198" i="31"/>
  <c r="BM141" i="31"/>
  <c r="BU186" i="31"/>
  <c r="BI286" i="31"/>
  <c r="BI34" i="31"/>
  <c r="BI63" i="31"/>
  <c r="BI163" i="31"/>
  <c r="BI274" i="31"/>
  <c r="BI314" i="31"/>
  <c r="BI165" i="31"/>
  <c r="BI171" i="31"/>
  <c r="BI220" i="31"/>
  <c r="BI337" i="31"/>
  <c r="BI42" i="31"/>
  <c r="BI180" i="31"/>
  <c r="BI324" i="31"/>
  <c r="BI372" i="31"/>
  <c r="BI81" i="31"/>
  <c r="BI189" i="31"/>
  <c r="BI275" i="31"/>
  <c r="BI328" i="31"/>
  <c r="BI368" i="31"/>
  <c r="BI90" i="31"/>
  <c r="BI194" i="31"/>
  <c r="BI321" i="31"/>
  <c r="BI99" i="31"/>
  <c r="BI169" i="31"/>
  <c r="BI253" i="31"/>
  <c r="BI283" i="31"/>
  <c r="BI380" i="31"/>
  <c r="BI100" i="31"/>
  <c r="BI193" i="31"/>
  <c r="BI254" i="31"/>
  <c r="BI284" i="31"/>
  <c r="BI381" i="31"/>
  <c r="BM238" i="31"/>
  <c r="BU114" i="31"/>
  <c r="BU41" i="31"/>
  <c r="BI289" i="31"/>
  <c r="BI264" i="31"/>
  <c r="BI11" i="31"/>
  <c r="BI177" i="31"/>
  <c r="BI369" i="31"/>
  <c r="BI13" i="31"/>
  <c r="BI76" i="31"/>
  <c r="BI179" i="31"/>
  <c r="BI371" i="31"/>
  <c r="BI22" i="31"/>
  <c r="BI188" i="31"/>
  <c r="BI266" i="31"/>
  <c r="BI273" i="31"/>
  <c r="BI325" i="31"/>
  <c r="BI367" i="31"/>
  <c r="BI89" i="31"/>
  <c r="BI320" i="31"/>
  <c r="BI98" i="31"/>
  <c r="BI167" i="31"/>
  <c r="BI252" i="31"/>
  <c r="BI282" i="31"/>
  <c r="BI335" i="31"/>
  <c r="BI379" i="31"/>
  <c r="BI151" i="31"/>
  <c r="BI261" i="31"/>
  <c r="BI290" i="31"/>
  <c r="BI352" i="31"/>
  <c r="BI2" i="31"/>
  <c r="BI262" i="31"/>
  <c r="BI330" i="31"/>
  <c r="BM91" i="31"/>
  <c r="H38" i="27"/>
  <c r="H37" i="27"/>
  <c r="S8" i="27"/>
  <c r="D44" i="27"/>
  <c r="E44" i="27" s="1"/>
  <c r="J44" i="27"/>
  <c r="K44" i="27" s="1"/>
  <c r="D43" i="27"/>
  <c r="E43" i="27" s="1"/>
  <c r="T19" i="27"/>
  <c r="H44" i="27"/>
  <c r="I44" i="27" s="1"/>
  <c r="H43" i="27"/>
  <c r="I43" i="27" s="1"/>
  <c r="G21" i="28"/>
  <c r="F44" i="27"/>
  <c r="G44" i="27" s="1"/>
  <c r="F43" i="27"/>
  <c r="G43" i="27" s="1"/>
  <c r="T23" i="27"/>
  <c r="J43" i="27"/>
  <c r="K43" i="27" s="1"/>
  <c r="B43" i="27"/>
  <c r="B44" i="27"/>
  <c r="C44" i="27" s="1"/>
  <c r="U15" i="27"/>
  <c r="V8" i="27"/>
  <c r="Q31" i="27"/>
  <c r="N31" i="27"/>
  <c r="R2" i="27"/>
  <c r="L43" i="27"/>
  <c r="M43" i="27" s="1"/>
  <c r="L44" i="27"/>
  <c r="M44" i="27" s="1"/>
  <c r="U8" i="27"/>
  <c r="R19" i="27"/>
  <c r="R15" i="27"/>
  <c r="S23" i="27"/>
  <c r="BV293" i="31"/>
  <c r="BX293" i="31" s="1"/>
  <c r="BU341" i="31"/>
  <c r="BU74" i="31"/>
  <c r="BU165" i="31"/>
  <c r="BU164" i="31"/>
  <c r="BU59" i="31"/>
  <c r="BU219" i="31"/>
  <c r="BU172" i="31"/>
  <c r="BU188" i="31"/>
  <c r="BU352" i="31"/>
  <c r="BU103" i="31"/>
  <c r="BU170" i="31"/>
  <c r="BU169" i="31"/>
  <c r="BU11" i="31"/>
  <c r="BU357" i="31"/>
  <c r="BU280" i="31"/>
  <c r="BU121" i="31"/>
  <c r="BU381" i="31"/>
  <c r="BU185" i="31"/>
  <c r="BV55" i="31"/>
  <c r="BX55" i="31" s="1"/>
  <c r="BV169" i="31"/>
  <c r="BX169" i="31" s="1"/>
  <c r="BV300" i="31"/>
  <c r="BX300" i="31" s="1"/>
  <c r="BV43" i="31"/>
  <c r="BX43" i="31" s="1"/>
  <c r="BV58" i="31"/>
  <c r="BX58" i="31" s="1"/>
  <c r="BV172" i="31"/>
  <c r="BX172" i="31" s="1"/>
  <c r="BV304" i="31"/>
  <c r="BX304" i="31" s="1"/>
  <c r="BV37" i="31"/>
  <c r="BX37" i="31" s="1"/>
  <c r="BV208" i="31"/>
  <c r="BX208" i="31" s="1"/>
  <c r="BV326" i="31"/>
  <c r="BX326" i="31" s="1"/>
  <c r="BM244" i="31"/>
  <c r="BV306" i="31"/>
  <c r="BX306" i="31" s="1"/>
  <c r="BV48" i="31"/>
  <c r="BX48" i="31" s="1"/>
  <c r="BV212" i="31"/>
  <c r="BX212" i="31" s="1"/>
  <c r="BV328" i="31"/>
  <c r="BX328" i="31" s="1"/>
  <c r="BV90" i="31"/>
  <c r="BX90" i="31" s="1"/>
  <c r="BV250" i="31"/>
  <c r="BX250" i="31" s="1"/>
  <c r="BV362" i="31"/>
  <c r="BX362" i="31" s="1"/>
  <c r="BV94" i="31"/>
  <c r="BX94" i="31" s="1"/>
  <c r="BV252" i="31"/>
  <c r="BX252" i="31" s="1"/>
  <c r="BV352" i="31"/>
  <c r="BX352" i="31" s="1"/>
  <c r="BV166" i="31"/>
  <c r="BX166" i="31" s="1"/>
  <c r="BV149" i="31"/>
  <c r="BX149" i="31" s="1"/>
  <c r="BV232" i="31"/>
  <c r="BX232" i="31" s="1"/>
  <c r="BV376" i="31"/>
  <c r="BX376" i="31" s="1"/>
  <c r="BV146" i="31"/>
  <c r="BX146" i="31" s="1"/>
  <c r="BV235" i="31"/>
  <c r="BX235" i="31" s="1"/>
  <c r="BV379" i="31"/>
  <c r="BX379" i="31" s="1"/>
  <c r="BV11" i="31"/>
  <c r="BX11" i="31" s="1"/>
  <c r="BV137" i="31"/>
  <c r="BX137" i="31" s="1"/>
  <c r="BV272" i="31"/>
  <c r="BX272" i="31" s="1"/>
  <c r="BV12" i="31"/>
  <c r="BX12" i="31" s="1"/>
  <c r="BV138" i="31"/>
  <c r="BX138" i="31" s="1"/>
  <c r="BV274" i="31"/>
  <c r="BX274" i="31" s="1"/>
  <c r="BM204" i="31"/>
  <c r="BM297" i="31"/>
  <c r="BU195" i="31"/>
  <c r="BU122" i="31"/>
  <c r="BU64" i="31"/>
  <c r="BU212" i="31"/>
  <c r="BU373" i="31"/>
  <c r="BU277" i="31"/>
  <c r="BU361" i="31"/>
  <c r="BU246" i="31"/>
  <c r="BU20" i="31"/>
  <c r="BU234" i="31"/>
  <c r="BU108" i="31"/>
  <c r="BU9" i="31"/>
  <c r="BU328" i="31"/>
  <c r="BU46" i="31"/>
  <c r="BU99" i="31"/>
  <c r="BU66" i="31"/>
  <c r="BU233" i="31"/>
  <c r="BU33" i="31"/>
  <c r="BU313" i="31"/>
  <c r="BU259" i="31"/>
  <c r="BU35" i="31"/>
  <c r="BU91" i="31"/>
  <c r="BU214" i="31"/>
  <c r="BU241" i="31"/>
  <c r="BU265" i="31"/>
  <c r="BU340" i="31"/>
  <c r="BU291" i="31"/>
  <c r="BU133" i="31"/>
  <c r="BU57" i="31"/>
  <c r="BU86" i="31"/>
  <c r="BU14" i="31"/>
  <c r="BU203" i="31"/>
  <c r="BU272" i="31"/>
  <c r="BU202" i="31"/>
  <c r="BU51" i="31"/>
  <c r="BU215" i="31"/>
  <c r="BU125" i="31"/>
  <c r="BU113" i="31"/>
  <c r="BU378" i="31"/>
  <c r="BU140" i="31"/>
  <c r="BU47" i="31"/>
  <c r="BU266" i="31"/>
  <c r="BU95" i="31"/>
  <c r="BU174" i="31"/>
  <c r="BU287" i="31"/>
  <c r="BU193" i="31"/>
  <c r="BU79" i="31"/>
  <c r="BU19" i="31"/>
  <c r="BU298" i="31"/>
  <c r="BU180" i="31"/>
  <c r="BU263" i="31"/>
  <c r="BU322" i="31"/>
  <c r="BU243" i="31"/>
  <c r="BU98" i="31"/>
  <c r="BU45" i="31"/>
  <c r="BU197" i="31"/>
  <c r="BU105" i="31"/>
  <c r="BU240" i="31"/>
  <c r="BU209" i="31"/>
  <c r="BU96" i="31"/>
  <c r="BU176" i="31"/>
  <c r="BU278" i="31"/>
  <c r="BU229" i="31"/>
  <c r="BU138" i="31"/>
  <c r="BU343" i="31"/>
  <c r="BU137" i="31"/>
  <c r="BU315" i="31"/>
  <c r="BU154" i="31"/>
  <c r="BU6" i="31"/>
  <c r="BU305" i="31"/>
  <c r="BU90" i="31"/>
  <c r="BU324" i="31"/>
  <c r="BU270" i="31"/>
  <c r="BU189" i="31"/>
  <c r="BU4" i="31"/>
  <c r="BU311" i="31"/>
  <c r="BU88" i="31"/>
  <c r="BU304" i="31"/>
  <c r="BU192" i="31"/>
  <c r="BU161" i="31"/>
  <c r="BU130" i="31"/>
  <c r="BU344" i="31"/>
  <c r="BU223" i="31"/>
  <c r="BU129" i="31"/>
  <c r="BU30" i="31"/>
  <c r="BU220" i="31"/>
  <c r="BU151" i="31"/>
  <c r="BU60" i="31"/>
  <c r="BU22" i="31"/>
  <c r="BU319" i="31"/>
  <c r="BU353" i="31"/>
  <c r="BU359" i="31"/>
  <c r="BU5" i="31"/>
  <c r="BU323" i="31"/>
  <c r="BU178" i="31"/>
  <c r="BU252" i="31"/>
  <c r="BU106" i="31"/>
  <c r="BU363" i="31"/>
  <c r="BU307" i="31"/>
  <c r="BU157" i="31"/>
  <c r="BU56" i="31"/>
  <c r="BU273" i="31"/>
  <c r="BU146" i="31"/>
  <c r="BU2" i="31"/>
  <c r="BU345" i="31"/>
  <c r="BU276" i="31"/>
  <c r="BU204" i="31"/>
  <c r="BU52" i="31"/>
  <c r="BU12" i="31"/>
  <c r="BU289" i="31"/>
  <c r="BU297" i="31"/>
  <c r="BU179" i="31"/>
  <c r="BU85" i="31"/>
  <c r="BU27" i="31"/>
  <c r="BU365" i="31"/>
  <c r="BU168" i="31"/>
  <c r="BU68" i="31"/>
  <c r="BU336" i="31"/>
  <c r="BU162" i="31"/>
  <c r="BU354" i="31"/>
  <c r="BU123" i="31"/>
  <c r="BU109" i="31"/>
  <c r="BU120" i="31"/>
  <c r="BU237" i="31"/>
  <c r="BU116" i="31"/>
  <c r="BU65" i="31"/>
  <c r="BU382" i="31"/>
  <c r="BU250" i="31"/>
  <c r="BU210" i="31"/>
  <c r="BU110" i="31"/>
  <c r="BU258" i="31"/>
  <c r="BU281" i="31"/>
  <c r="BU217" i="31"/>
  <c r="BU264" i="31"/>
  <c r="BU356" i="31"/>
  <c r="BU380" i="31"/>
  <c r="BU314" i="31"/>
  <c r="BU150" i="31"/>
  <c r="BU72" i="31"/>
  <c r="BU16" i="31"/>
  <c r="BU245" i="31"/>
  <c r="BU201" i="31"/>
  <c r="BU163" i="31"/>
  <c r="BU97" i="31"/>
  <c r="BU43" i="31"/>
  <c r="BU58" i="31"/>
  <c r="BU296" i="31"/>
  <c r="BU132" i="31"/>
  <c r="BU71" i="31"/>
  <c r="BU334" i="31"/>
  <c r="BU239" i="31"/>
  <c r="BU232" i="31"/>
  <c r="BU87" i="31"/>
  <c r="BU83" i="31"/>
  <c r="BU8" i="31"/>
  <c r="BU301" i="31"/>
  <c r="BU207" i="31"/>
  <c r="BU102" i="31"/>
  <c r="BU107" i="31"/>
  <c r="BU63" i="31"/>
  <c r="BU32" i="31"/>
  <c r="BU271" i="31"/>
  <c r="BU184" i="31"/>
  <c r="BU44" i="31"/>
  <c r="BU24" i="31"/>
  <c r="BU371" i="31"/>
  <c r="BU337" i="31"/>
  <c r="BU285" i="31"/>
  <c r="BU256" i="31"/>
  <c r="BU143" i="31"/>
  <c r="BU167" i="31"/>
  <c r="BU253" i="31"/>
  <c r="BU288" i="31"/>
  <c r="BU312" i="31"/>
  <c r="BU338" i="31"/>
  <c r="BU368" i="31"/>
  <c r="BU370" i="31"/>
  <c r="BU333" i="31"/>
  <c r="BU283" i="31"/>
  <c r="BU255" i="31"/>
  <c r="BU142" i="31"/>
  <c r="BU39" i="31"/>
  <c r="BU38" i="31"/>
  <c r="BU26" i="31"/>
  <c r="BU346" i="31"/>
  <c r="BU242" i="31"/>
  <c r="BU206" i="31"/>
  <c r="BU89" i="31"/>
  <c r="BU49" i="31"/>
  <c r="BU10" i="31"/>
  <c r="BU364" i="31"/>
  <c r="BU187" i="31"/>
  <c r="BU124" i="31"/>
  <c r="BU377" i="31"/>
  <c r="BU349" i="31"/>
  <c r="BU292" i="31"/>
  <c r="BU262" i="31"/>
  <c r="BU156" i="31"/>
  <c r="BU153" i="31"/>
  <c r="BU303" i="31"/>
  <c r="BU249" i="31"/>
  <c r="BU160" i="31"/>
  <c r="BU94" i="31"/>
  <c r="BU84" i="31"/>
  <c r="BU55" i="31"/>
  <c r="BU17" i="31"/>
  <c r="BU309" i="31"/>
  <c r="BU224" i="31"/>
  <c r="BU173" i="31"/>
  <c r="BU118" i="31"/>
  <c r="BU29" i="31"/>
  <c r="BU293" i="31"/>
  <c r="BU199" i="31"/>
  <c r="BU135" i="31"/>
  <c r="BU48" i="31"/>
  <c r="BU274" i="31"/>
  <c r="BU335" i="31"/>
  <c r="BU367" i="31"/>
  <c r="BU175" i="31"/>
  <c r="BU261" i="31"/>
  <c r="BU376" i="31"/>
  <c r="BM69" i="31"/>
  <c r="BM102" i="31"/>
  <c r="BM267" i="31"/>
  <c r="BU325" i="31"/>
  <c r="BU198" i="31"/>
  <c r="BU134" i="31"/>
  <c r="BU81" i="31"/>
  <c r="BU379" i="31"/>
  <c r="BU310" i="31"/>
  <c r="BU213" i="31"/>
  <c r="BU148" i="31"/>
  <c r="BU70" i="31"/>
  <c r="BU15" i="31"/>
  <c r="BU355" i="31"/>
  <c r="BU177" i="31"/>
  <c r="BU18" i="31"/>
  <c r="BU327" i="31"/>
  <c r="BU279" i="31"/>
  <c r="BU251" i="31"/>
  <c r="BU139" i="31"/>
  <c r="BU76" i="31"/>
  <c r="BU34" i="31"/>
  <c r="BU21" i="31"/>
  <c r="BU330" i="31"/>
  <c r="BU238" i="31"/>
  <c r="BU225" i="31"/>
  <c r="BU144" i="31"/>
  <c r="BU117" i="31"/>
  <c r="BU80" i="31"/>
  <c r="BU37" i="31"/>
  <c r="BU351" i="31"/>
  <c r="BU300" i="31"/>
  <c r="BU227" i="31"/>
  <c r="BU101" i="31"/>
  <c r="BU75" i="31"/>
  <c r="BU62" i="31"/>
  <c r="BU200" i="31"/>
  <c r="BU127" i="31"/>
  <c r="BU77" i="31"/>
  <c r="BU374" i="31"/>
  <c r="BU183" i="31"/>
  <c r="BU226" i="31"/>
  <c r="BU236" i="31"/>
  <c r="BU295" i="31"/>
  <c r="BU358" i="31"/>
  <c r="BM150" i="31"/>
  <c r="BU366" i="31"/>
  <c r="BU326" i="31"/>
  <c r="BU190" i="31"/>
  <c r="BU126" i="31"/>
  <c r="BU73" i="31"/>
  <c r="BU369" i="31"/>
  <c r="BU331" i="31"/>
  <c r="BU282" i="31"/>
  <c r="BU254" i="31"/>
  <c r="BU141" i="31"/>
  <c r="BU36" i="31"/>
  <c r="BU308" i="31"/>
  <c r="BU268" i="31"/>
  <c r="BU211" i="31"/>
  <c r="BU194" i="31"/>
  <c r="BU104" i="31"/>
  <c r="BU111" i="31"/>
  <c r="BU67" i="31"/>
  <c r="BU3" i="31"/>
  <c r="BU290" i="31"/>
  <c r="BU216" i="31"/>
  <c r="BU145" i="31"/>
  <c r="BU131" i="31"/>
  <c r="BU69" i="31"/>
  <c r="BU7" i="31"/>
  <c r="BU375" i="31"/>
  <c r="BU347" i="31"/>
  <c r="BU260" i="31"/>
  <c r="BU152" i="31"/>
  <c r="BU149" i="31"/>
  <c r="BU318" i="31"/>
  <c r="BU244" i="31"/>
  <c r="BU159" i="31"/>
  <c r="BU93" i="31"/>
  <c r="BU82" i="31"/>
  <c r="BU54" i="31"/>
  <c r="BU320" i="31"/>
  <c r="BU267" i="31"/>
  <c r="BU181" i="31"/>
  <c r="BU40" i="31"/>
  <c r="BU196" i="31"/>
  <c r="BU230" i="31"/>
  <c r="BU248" i="31"/>
  <c r="BU275" i="31"/>
  <c r="BU302" i="31"/>
  <c r="BU332" i="31"/>
  <c r="BU191" i="31"/>
  <c r="BU218" i="31"/>
  <c r="BU247" i="31"/>
  <c r="BU284" i="31"/>
  <c r="BU329" i="31"/>
  <c r="BM379" i="31"/>
  <c r="BM174" i="31"/>
  <c r="BV95" i="31"/>
  <c r="BX95" i="31" s="1"/>
  <c r="BV253" i="31"/>
  <c r="BX253" i="31" s="1"/>
  <c r="BV320" i="31"/>
  <c r="BX320" i="31" s="1"/>
  <c r="BV5" i="31"/>
  <c r="BX5" i="31" s="1"/>
  <c r="BV70" i="31"/>
  <c r="BX70" i="31" s="1"/>
  <c r="BV63" i="31"/>
  <c r="BX63" i="31" s="1"/>
  <c r="BV107" i="31"/>
  <c r="BX107" i="31" s="1"/>
  <c r="BV98" i="31"/>
  <c r="BX98" i="31" s="1"/>
  <c r="BV122" i="31"/>
  <c r="BX122" i="31" s="1"/>
  <c r="BV156" i="31"/>
  <c r="BX156" i="31" s="1"/>
  <c r="BV197" i="31"/>
  <c r="BX197" i="31" s="1"/>
  <c r="BV177" i="31"/>
  <c r="BX177" i="31" s="1"/>
  <c r="BV223" i="31"/>
  <c r="BX223" i="31" s="1"/>
  <c r="BV256" i="31"/>
  <c r="BX256" i="31" s="1"/>
  <c r="BV240" i="31"/>
  <c r="BX240" i="31" s="1"/>
  <c r="BV265" i="31"/>
  <c r="BX265" i="31" s="1"/>
  <c r="BV316" i="31"/>
  <c r="BX316" i="31" s="1"/>
  <c r="BV305" i="31"/>
  <c r="BX305" i="31" s="1"/>
  <c r="BV368" i="31"/>
  <c r="BX368" i="31" s="1"/>
  <c r="BV356" i="31"/>
  <c r="BX356" i="31" s="1"/>
  <c r="BV45" i="31"/>
  <c r="BX45" i="31" s="1"/>
  <c r="BV141" i="31"/>
  <c r="BX141" i="31" s="1"/>
  <c r="BV239" i="31"/>
  <c r="BX239" i="31" s="1"/>
  <c r="BV334" i="31"/>
  <c r="BX334" i="31" s="1"/>
  <c r="BV6" i="31"/>
  <c r="BX6" i="31" s="1"/>
  <c r="BV85" i="31"/>
  <c r="BX85" i="31" s="1"/>
  <c r="BV109" i="31"/>
  <c r="BX109" i="31" s="1"/>
  <c r="BV207" i="31"/>
  <c r="BX207" i="31" s="1"/>
  <c r="BV180" i="31"/>
  <c r="BX180" i="31" s="1"/>
  <c r="BV225" i="31"/>
  <c r="BX225" i="31" s="1"/>
  <c r="BV260" i="31"/>
  <c r="BX260" i="31" s="1"/>
  <c r="BV243" i="31"/>
  <c r="BX243" i="31" s="1"/>
  <c r="BV267" i="31"/>
  <c r="BX267" i="31" s="1"/>
  <c r="BV311" i="31"/>
  <c r="BX311" i="31" s="1"/>
  <c r="BV322" i="31"/>
  <c r="BX322" i="31" s="1"/>
  <c r="BV342" i="31"/>
  <c r="BX342" i="31" s="1"/>
  <c r="BV372" i="31"/>
  <c r="BX372" i="31" s="1"/>
  <c r="BV27" i="31"/>
  <c r="BX27" i="31" s="1"/>
  <c r="BV76" i="31"/>
  <c r="BX76" i="31" s="1"/>
  <c r="BV176" i="31"/>
  <c r="BX176" i="31" s="1"/>
  <c r="BV281" i="31"/>
  <c r="BX281" i="31" s="1"/>
  <c r="BV34" i="31"/>
  <c r="BX34" i="31" s="1"/>
  <c r="BV80" i="31"/>
  <c r="BX80" i="31" s="1"/>
  <c r="BV125" i="31"/>
  <c r="BX125" i="31" s="1"/>
  <c r="BV21" i="31"/>
  <c r="BX21" i="31" s="1"/>
  <c r="BV3" i="31"/>
  <c r="BX3" i="31" s="1"/>
  <c r="BV83" i="31"/>
  <c r="BX83" i="31" s="1"/>
  <c r="BV46" i="31"/>
  <c r="BX46" i="31" s="1"/>
  <c r="BV114" i="31"/>
  <c r="BX114" i="31" s="1"/>
  <c r="BV103" i="31"/>
  <c r="BX103" i="31" s="1"/>
  <c r="BV129" i="31"/>
  <c r="BX129" i="31" s="1"/>
  <c r="BV151" i="31"/>
  <c r="BX151" i="31" s="1"/>
  <c r="BV222" i="31"/>
  <c r="BX222" i="31" s="1"/>
  <c r="BV184" i="31"/>
  <c r="BX184" i="31" s="1"/>
  <c r="BV214" i="31"/>
  <c r="BX214" i="31" s="1"/>
  <c r="BV261" i="31"/>
  <c r="BX261" i="31" s="1"/>
  <c r="BV263" i="31"/>
  <c r="BX263" i="31" s="1"/>
  <c r="BV273" i="31"/>
  <c r="BX273" i="31" s="1"/>
  <c r="BV341" i="31"/>
  <c r="BX341" i="31" s="1"/>
  <c r="BV335" i="31"/>
  <c r="BX335" i="31" s="1"/>
  <c r="BV345" i="31"/>
  <c r="BX345" i="31" s="1"/>
  <c r="BV360" i="31"/>
  <c r="BX360" i="31" s="1"/>
  <c r="BV193" i="31"/>
  <c r="BX193" i="31" s="1"/>
  <c r="BV353" i="31"/>
  <c r="BX353" i="31" s="1"/>
  <c r="BV220" i="31"/>
  <c r="BX220" i="31" s="1"/>
  <c r="BV31" i="31"/>
  <c r="BX31" i="31" s="1"/>
  <c r="BV23" i="31"/>
  <c r="BX23" i="31" s="1"/>
  <c r="BV49" i="31"/>
  <c r="BX49" i="31" s="1"/>
  <c r="BV64" i="31"/>
  <c r="BX64" i="31" s="1"/>
  <c r="BV117" i="31"/>
  <c r="BX117" i="31" s="1"/>
  <c r="BV108" i="31"/>
  <c r="BX108" i="31" s="1"/>
  <c r="BV130" i="31"/>
  <c r="BX130" i="31" s="1"/>
  <c r="BV158" i="31"/>
  <c r="BX158" i="31" s="1"/>
  <c r="BV192" i="31"/>
  <c r="BX192" i="31" s="1"/>
  <c r="BV185" i="31"/>
  <c r="BX185" i="31" s="1"/>
  <c r="BV203" i="31"/>
  <c r="BX203" i="31" s="1"/>
  <c r="BV227" i="31"/>
  <c r="BX227" i="31" s="1"/>
  <c r="BV283" i="31"/>
  <c r="BX283" i="31" s="1"/>
  <c r="BV284" i="31"/>
  <c r="BX284" i="31" s="1"/>
  <c r="BV295" i="31"/>
  <c r="BX295" i="31" s="1"/>
  <c r="BV340" i="31"/>
  <c r="BX340" i="31" s="1"/>
  <c r="BV349" i="31"/>
  <c r="BX349" i="31" s="1"/>
  <c r="BV366" i="31"/>
  <c r="BX366" i="31" s="1"/>
  <c r="BV62" i="31"/>
  <c r="BX62" i="31" s="1"/>
  <c r="BV121" i="31"/>
  <c r="BX121" i="31" s="1"/>
  <c r="BV213" i="31"/>
  <c r="BX213" i="31" s="1"/>
  <c r="BV310" i="31"/>
  <c r="BX310" i="31" s="1"/>
  <c r="BV102" i="31"/>
  <c r="BX102" i="31" s="1"/>
  <c r="BV35" i="31"/>
  <c r="BX35" i="31" s="1"/>
  <c r="BV24" i="31"/>
  <c r="BX24" i="31" s="1"/>
  <c r="BV54" i="31"/>
  <c r="BX54" i="31" s="1"/>
  <c r="BV77" i="31"/>
  <c r="BX77" i="31" s="1"/>
  <c r="BV87" i="31"/>
  <c r="BX87" i="31" s="1"/>
  <c r="BV147" i="31"/>
  <c r="BX147" i="31" s="1"/>
  <c r="BV133" i="31"/>
  <c r="BX133" i="31" s="1"/>
  <c r="BV159" i="31"/>
  <c r="BX159" i="31" s="1"/>
  <c r="BV168" i="31"/>
  <c r="BX168" i="31" s="1"/>
  <c r="BV188" i="31"/>
  <c r="BX188" i="31" s="1"/>
  <c r="BV204" i="31"/>
  <c r="BX204" i="31" s="1"/>
  <c r="BV231" i="31"/>
  <c r="BX231" i="31" s="1"/>
  <c r="BV264" i="31"/>
  <c r="BX264" i="31" s="1"/>
  <c r="BV291" i="31"/>
  <c r="BX291" i="31" s="1"/>
  <c r="BV299" i="31"/>
  <c r="BX299" i="31" s="1"/>
  <c r="BV331" i="31"/>
  <c r="BX331" i="31" s="1"/>
  <c r="BV361" i="31"/>
  <c r="BX361" i="31" s="1"/>
  <c r="BM327" i="31"/>
  <c r="BM276" i="31"/>
  <c r="BM94" i="31"/>
  <c r="BM7" i="31"/>
  <c r="BM215" i="31"/>
  <c r="BM46" i="31"/>
  <c r="BM30" i="31"/>
  <c r="BM285" i="31"/>
  <c r="BM324" i="31"/>
  <c r="BM361" i="31"/>
  <c r="BM29" i="31"/>
  <c r="BM123" i="31"/>
  <c r="BM219" i="31"/>
  <c r="BM370" i="31"/>
  <c r="BM183" i="31"/>
  <c r="BM228" i="31"/>
  <c r="BM83" i="31"/>
  <c r="BM358" i="31"/>
  <c r="BM99" i="31"/>
  <c r="BM179" i="31"/>
  <c r="BM60" i="31"/>
  <c r="BM121" i="31"/>
  <c r="BM160" i="31"/>
  <c r="BM317" i="31"/>
  <c r="BM337" i="31"/>
  <c r="BM13" i="31"/>
  <c r="BM44" i="31"/>
  <c r="BM209" i="31"/>
  <c r="BM288" i="31"/>
  <c r="BM97" i="31"/>
  <c r="BM81" i="31"/>
  <c r="BM144" i="31"/>
  <c r="BM275" i="31"/>
  <c r="BM135" i="31"/>
  <c r="BM34" i="31"/>
  <c r="BM180" i="31"/>
  <c r="BM35" i="31"/>
  <c r="BM162" i="31"/>
  <c r="BM299" i="31"/>
  <c r="BM338" i="31"/>
  <c r="BM57" i="31"/>
  <c r="BM77" i="31"/>
  <c r="BM207" i="31"/>
  <c r="BM264" i="31"/>
  <c r="BM17" i="31"/>
  <c r="BM68" i="31"/>
  <c r="BM48" i="31"/>
  <c r="BM12" i="31"/>
  <c r="BM255" i="31"/>
  <c r="BM127" i="31"/>
  <c r="BM203" i="31"/>
  <c r="BM277" i="31"/>
  <c r="BM321" i="31"/>
  <c r="BM25" i="31"/>
  <c r="BM216" i="31"/>
  <c r="M49" i="31"/>
  <c r="M51" i="31" s="1"/>
  <c r="BV381" i="31"/>
  <c r="BX381" i="31" s="1"/>
  <c r="BV373" i="31"/>
  <c r="BX373" i="31" s="1"/>
  <c r="BV359" i="31"/>
  <c r="BX359" i="31" s="1"/>
  <c r="BV364" i="31"/>
  <c r="BX364" i="31" s="1"/>
  <c r="BV347" i="31"/>
  <c r="BX347" i="31" s="1"/>
  <c r="BV338" i="31"/>
  <c r="BX338" i="31" s="1"/>
  <c r="BV325" i="31"/>
  <c r="BX325" i="31" s="1"/>
  <c r="BV339" i="31"/>
  <c r="BX339" i="31" s="1"/>
  <c r="BV312" i="31"/>
  <c r="BX312" i="31" s="1"/>
  <c r="BV297" i="31"/>
  <c r="BX297" i="31" s="1"/>
  <c r="BV303" i="31"/>
  <c r="BX303" i="31" s="1"/>
  <c r="BV292" i="31"/>
  <c r="BX292" i="31" s="1"/>
  <c r="BV278" i="31"/>
  <c r="BX278" i="31" s="1"/>
  <c r="BV286" i="31"/>
  <c r="BX286" i="31" s="1"/>
  <c r="BV268" i="31"/>
  <c r="BX268" i="31" s="1"/>
  <c r="BV244" i="31"/>
  <c r="BX244" i="31" s="1"/>
  <c r="BV237" i="31"/>
  <c r="BX237" i="31" s="1"/>
  <c r="BV229" i="31"/>
  <c r="BX229" i="31" s="1"/>
  <c r="BV258" i="31"/>
  <c r="BX258" i="31" s="1"/>
  <c r="BV248" i="31"/>
  <c r="BX248" i="31" s="1"/>
  <c r="BV201" i="31"/>
  <c r="BX201" i="31" s="1"/>
  <c r="BV219" i="31"/>
  <c r="BX219" i="31" s="1"/>
  <c r="BV190" i="31"/>
  <c r="BX190" i="31" s="1"/>
  <c r="BV182" i="31"/>
  <c r="BX182" i="31" s="1"/>
  <c r="BV174" i="31"/>
  <c r="BX174" i="31" s="1"/>
  <c r="BV211" i="31"/>
  <c r="BX211" i="31" s="1"/>
  <c r="BV199" i="31"/>
  <c r="BX199" i="31" s="1"/>
  <c r="BV164" i="31"/>
  <c r="BX164" i="31" s="1"/>
  <c r="BV144" i="31"/>
  <c r="BX144" i="31" s="1"/>
  <c r="BV143" i="31"/>
  <c r="BX143" i="31" s="1"/>
  <c r="BV135" i="31"/>
  <c r="BX135" i="31" s="1"/>
  <c r="BV127" i="31"/>
  <c r="BX127" i="31" s="1"/>
  <c r="BV119" i="31"/>
  <c r="BX119" i="31" s="1"/>
  <c r="BV112" i="31"/>
  <c r="BX112" i="31" s="1"/>
  <c r="BV100" i="31"/>
  <c r="BX100" i="31" s="1"/>
  <c r="BV92" i="31"/>
  <c r="BX92" i="31" s="1"/>
  <c r="BV115" i="31"/>
  <c r="BX115" i="31" s="1"/>
  <c r="BV84" i="31"/>
  <c r="BX84" i="31" s="1"/>
  <c r="BV71" i="31"/>
  <c r="BX71" i="31" s="1"/>
  <c r="BV42" i="31"/>
  <c r="BX42" i="31" s="1"/>
  <c r="BV60" i="31"/>
  <c r="BX60" i="31" s="1"/>
  <c r="BV52" i="31"/>
  <c r="BX52" i="31" s="1"/>
  <c r="BV78" i="31"/>
  <c r="BX78" i="31" s="1"/>
  <c r="BV26" i="31"/>
  <c r="BX26" i="31" s="1"/>
  <c r="BV14" i="31"/>
  <c r="BX14" i="31" s="1"/>
  <c r="BV25" i="31"/>
  <c r="BX25" i="31" s="1"/>
  <c r="BV9" i="31"/>
  <c r="BX9" i="31" s="1"/>
  <c r="BV19" i="31"/>
  <c r="BX19" i="31" s="1"/>
  <c r="BV380" i="31"/>
  <c r="BX380" i="31" s="1"/>
  <c r="BV367" i="31"/>
  <c r="BX367" i="31" s="1"/>
  <c r="BV357" i="31"/>
  <c r="BX357" i="31" s="1"/>
  <c r="BV371" i="31"/>
  <c r="BX371" i="31" s="1"/>
  <c r="BV346" i="31"/>
  <c r="BX346" i="31" s="1"/>
  <c r="BV336" i="31"/>
  <c r="BX336" i="31" s="1"/>
  <c r="BV337" i="31"/>
  <c r="BX337" i="31" s="1"/>
  <c r="BV327" i="31"/>
  <c r="BX327" i="31" s="1"/>
  <c r="BV308" i="31"/>
  <c r="BX308" i="31" s="1"/>
  <c r="BV296" i="31"/>
  <c r="BX296" i="31" s="1"/>
  <c r="BV318" i="31"/>
  <c r="BX318" i="31" s="1"/>
  <c r="BV288" i="31"/>
  <c r="BX288" i="31" s="1"/>
  <c r="BV275" i="31"/>
  <c r="BX275" i="31" s="1"/>
  <c r="BV282" i="31"/>
  <c r="BX282" i="31" s="1"/>
  <c r="BV266" i="31"/>
  <c r="BX266" i="31" s="1"/>
  <c r="BV247" i="31"/>
  <c r="BX247" i="31" s="1"/>
  <c r="BV236" i="31"/>
  <c r="BX236" i="31" s="1"/>
  <c r="BV228" i="31"/>
  <c r="BX228" i="31" s="1"/>
  <c r="BV257" i="31"/>
  <c r="BX257" i="31" s="1"/>
  <c r="BV246" i="31"/>
  <c r="BX246" i="31" s="1"/>
  <c r="BV200" i="31"/>
  <c r="BX200" i="31" s="1"/>
  <c r="BV217" i="31"/>
  <c r="BX217" i="31" s="1"/>
  <c r="BV189" i="31"/>
  <c r="BX189" i="31" s="1"/>
  <c r="BV181" i="31"/>
  <c r="BX181" i="31" s="1"/>
  <c r="BV173" i="31"/>
  <c r="BX173" i="31" s="1"/>
  <c r="BV194" i="31"/>
  <c r="BX194" i="31" s="1"/>
  <c r="BV198" i="31"/>
  <c r="BX198" i="31" s="1"/>
  <c r="BV163" i="31"/>
  <c r="BX163" i="31" s="1"/>
  <c r="BV155" i="31"/>
  <c r="BX155" i="31" s="1"/>
  <c r="BV142" i="31"/>
  <c r="BX142" i="31" s="1"/>
  <c r="BV134" i="31"/>
  <c r="BX134" i="31" s="1"/>
  <c r="BV126" i="31"/>
  <c r="BX126" i="31" s="1"/>
  <c r="BV118" i="31"/>
  <c r="BX118" i="31" s="1"/>
  <c r="BV110" i="31"/>
  <c r="BX110" i="31" s="1"/>
  <c r="BV99" i="31"/>
  <c r="BX99" i="31" s="1"/>
  <c r="BV91" i="31"/>
  <c r="BX91" i="31" s="1"/>
  <c r="BV106" i="31"/>
  <c r="BX106" i="31" s="1"/>
  <c r="BV82" i="31"/>
  <c r="BX82" i="31" s="1"/>
  <c r="BV69" i="31"/>
  <c r="BX69" i="31" s="1"/>
  <c r="BV40" i="31"/>
  <c r="BX40" i="31" s="1"/>
  <c r="BV59" i="31"/>
  <c r="BX59" i="31" s="1"/>
  <c r="BV51" i="31"/>
  <c r="BX51" i="31" s="1"/>
  <c r="BV72" i="31"/>
  <c r="BX72" i="31" s="1"/>
  <c r="BV39" i="31"/>
  <c r="BX39" i="31" s="1"/>
  <c r="BV4" i="31"/>
  <c r="BX4" i="31" s="1"/>
  <c r="BV22" i="31"/>
  <c r="BX22" i="31" s="1"/>
  <c r="BV8" i="31"/>
  <c r="BX8" i="31" s="1"/>
  <c r="BV36" i="31"/>
  <c r="BX36" i="31" s="1"/>
  <c r="BV378" i="31"/>
  <c r="BX378" i="31" s="1"/>
  <c r="BV370" i="31"/>
  <c r="BX370" i="31" s="1"/>
  <c r="BV355" i="31"/>
  <c r="BX355" i="31" s="1"/>
  <c r="BV358" i="31"/>
  <c r="BX358" i="31" s="1"/>
  <c r="BV344" i="31"/>
  <c r="BX344" i="31" s="1"/>
  <c r="BV332" i="31"/>
  <c r="BX332" i="31" s="1"/>
  <c r="BV329" i="31"/>
  <c r="BX329" i="31" s="1"/>
  <c r="BV313" i="31"/>
  <c r="BX313" i="31" s="1"/>
  <c r="BV302" i="31"/>
  <c r="BX302" i="31" s="1"/>
  <c r="BV294" i="31"/>
  <c r="BX294" i="31" s="1"/>
  <c r="BV315" i="31"/>
  <c r="BX315" i="31" s="1"/>
  <c r="BV289" i="31"/>
  <c r="BX289" i="31" s="1"/>
  <c r="BV271" i="31"/>
  <c r="BX271" i="31" s="1"/>
  <c r="BV279" i="31"/>
  <c r="BX279" i="31" s="1"/>
  <c r="BV277" i="31"/>
  <c r="BX277" i="31" s="1"/>
  <c r="BV242" i="31"/>
  <c r="BX242" i="31" s="1"/>
  <c r="BV234" i="31"/>
  <c r="BX234" i="31" s="1"/>
  <c r="BV226" i="31"/>
  <c r="BX226" i="31" s="1"/>
  <c r="BV255" i="31"/>
  <c r="BX255" i="31" s="1"/>
  <c r="BV245" i="31"/>
  <c r="BX245" i="31" s="1"/>
  <c r="BV210" i="31"/>
  <c r="BX210" i="31" s="1"/>
  <c r="BV209" i="31"/>
  <c r="BX209" i="31" s="1"/>
  <c r="BV187" i="31"/>
  <c r="BX187" i="31" s="1"/>
  <c r="BV179" i="31"/>
  <c r="BX179" i="31" s="1"/>
  <c r="BV171" i="31"/>
  <c r="BX171" i="31" s="1"/>
  <c r="BV224" i="31"/>
  <c r="BX224" i="31" s="1"/>
  <c r="BV218" i="31"/>
  <c r="BX218" i="31" s="1"/>
  <c r="BV161" i="31"/>
  <c r="BX161" i="31" s="1"/>
  <c r="BV150" i="31"/>
  <c r="BX150" i="31" s="1"/>
  <c r="BV140" i="31"/>
  <c r="BX140" i="31" s="1"/>
  <c r="BV132" i="31"/>
  <c r="BX132" i="31" s="1"/>
  <c r="BV124" i="31"/>
  <c r="BX124" i="31" s="1"/>
  <c r="BV157" i="31"/>
  <c r="BX157" i="31" s="1"/>
  <c r="BV105" i="31"/>
  <c r="BX105" i="31" s="1"/>
  <c r="BV97" i="31"/>
  <c r="BX97" i="31" s="1"/>
  <c r="BV89" i="31"/>
  <c r="BX89" i="31" s="1"/>
  <c r="BV113" i="31"/>
  <c r="BX113" i="31" s="1"/>
  <c r="BV65" i="31"/>
  <c r="BX65" i="31" s="1"/>
  <c r="BV73" i="31"/>
  <c r="BX73" i="31" s="1"/>
  <c r="BV74" i="31"/>
  <c r="BX74" i="31" s="1"/>
  <c r="BV57" i="31"/>
  <c r="BX57" i="31" s="1"/>
  <c r="BV47" i="31"/>
  <c r="BX47" i="31" s="1"/>
  <c r="BV75" i="31"/>
  <c r="BX75" i="31" s="1"/>
  <c r="BV28" i="31"/>
  <c r="BX28" i="31" s="1"/>
  <c r="BV2" i="31"/>
  <c r="BX2" i="31" s="1"/>
  <c r="BV17" i="31"/>
  <c r="BX17" i="31" s="1"/>
  <c r="BV16" i="31"/>
  <c r="BX16" i="31" s="1"/>
  <c r="BV7" i="31"/>
  <c r="BX7" i="31" s="1"/>
  <c r="BV377" i="31"/>
  <c r="BX377" i="31" s="1"/>
  <c r="BV365" i="31"/>
  <c r="BX365" i="31" s="1"/>
  <c r="BV354" i="31"/>
  <c r="BX354" i="31" s="1"/>
  <c r="BV363" i="31"/>
  <c r="BX363" i="31" s="1"/>
  <c r="BV343" i="31"/>
  <c r="BX343" i="31" s="1"/>
  <c r="BV330" i="31"/>
  <c r="BX330" i="31" s="1"/>
  <c r="BV324" i="31"/>
  <c r="BX324" i="31" s="1"/>
  <c r="BV309" i="31"/>
  <c r="BX309" i="31" s="1"/>
  <c r="BV301" i="31"/>
  <c r="BX301" i="31" s="1"/>
  <c r="BV321" i="31"/>
  <c r="BX321" i="31" s="1"/>
  <c r="BV314" i="31"/>
  <c r="BX314" i="31" s="1"/>
  <c r="BV290" i="31"/>
  <c r="BX290" i="31" s="1"/>
  <c r="BV269" i="31"/>
  <c r="BX269" i="31" s="1"/>
  <c r="BV276" i="31"/>
  <c r="BX276" i="31" s="1"/>
  <c r="BV287" i="31"/>
  <c r="BX287" i="31" s="1"/>
  <c r="BV241" i="31"/>
  <c r="BX241" i="31" s="1"/>
  <c r="BV233" i="31"/>
  <c r="BX233" i="31" s="1"/>
  <c r="BV262" i="31"/>
  <c r="BX262" i="31" s="1"/>
  <c r="BV254" i="31"/>
  <c r="BX254" i="31" s="1"/>
  <c r="BV205" i="31"/>
  <c r="BX205" i="31" s="1"/>
  <c r="BV206" i="31"/>
  <c r="BX206" i="31" s="1"/>
  <c r="BV216" i="31"/>
  <c r="BX216" i="31" s="1"/>
  <c r="BV186" i="31"/>
  <c r="BX186" i="31" s="1"/>
  <c r="BV178" i="31"/>
  <c r="BX178" i="31" s="1"/>
  <c r="BV170" i="31"/>
  <c r="BX170" i="31" s="1"/>
  <c r="BV196" i="31"/>
  <c r="BX196" i="31" s="1"/>
  <c r="BV195" i="31"/>
  <c r="BX195" i="31" s="1"/>
  <c r="BV160" i="31"/>
  <c r="BX160" i="31" s="1"/>
  <c r="BV148" i="31"/>
  <c r="BX148" i="31" s="1"/>
  <c r="BV139" i="31"/>
  <c r="BX139" i="31" s="1"/>
  <c r="BV131" i="31"/>
  <c r="BX131" i="31" s="1"/>
  <c r="BV123" i="31"/>
  <c r="BX123" i="31" s="1"/>
  <c r="BV153" i="31"/>
  <c r="BX153" i="31" s="1"/>
  <c r="BV104" i="31"/>
  <c r="BX104" i="31" s="1"/>
  <c r="BV96" i="31"/>
  <c r="BX96" i="31" s="1"/>
  <c r="BV88" i="31"/>
  <c r="BX88" i="31" s="1"/>
  <c r="BV111" i="31"/>
  <c r="BX111" i="31" s="1"/>
  <c r="BV50" i="31"/>
  <c r="BX50" i="31" s="1"/>
  <c r="BV68" i="31"/>
  <c r="BX68" i="31" s="1"/>
  <c r="BV67" i="31"/>
  <c r="BX67" i="31" s="1"/>
  <c r="BV56" i="31"/>
  <c r="BX56" i="31" s="1"/>
  <c r="BV38" i="31"/>
  <c r="BX38" i="31" s="1"/>
  <c r="BV66" i="31"/>
  <c r="BX66" i="31" s="1"/>
  <c r="BV33" i="31"/>
  <c r="BX33" i="31" s="1"/>
  <c r="BV29" i="31"/>
  <c r="BX29" i="31" s="1"/>
  <c r="BV13" i="31"/>
  <c r="BX13" i="31" s="1"/>
  <c r="BV15" i="31"/>
  <c r="BX15" i="31" s="1"/>
  <c r="BV382" i="31"/>
  <c r="BX382" i="31" s="1"/>
  <c r="BV374" i="31"/>
  <c r="BX374" i="31" s="1"/>
  <c r="BV369" i="31"/>
  <c r="BX369" i="31" s="1"/>
  <c r="BV351" i="31"/>
  <c r="BX351" i="31" s="1"/>
  <c r="BV348" i="31"/>
  <c r="BX348" i="31" s="1"/>
  <c r="BV350" i="31"/>
  <c r="BX350" i="31" s="1"/>
  <c r="BV333" i="31"/>
  <c r="BX333" i="31" s="1"/>
  <c r="BV323" i="31"/>
  <c r="BX323" i="31" s="1"/>
  <c r="BV317" i="31"/>
  <c r="BX317" i="31" s="1"/>
  <c r="BV298" i="31"/>
  <c r="BX298" i="31" s="1"/>
  <c r="BV307" i="31"/>
  <c r="BX307" i="31" s="1"/>
  <c r="BV319" i="31"/>
  <c r="BX319" i="31" s="1"/>
  <c r="BV280" i="31"/>
  <c r="BX280" i="31" s="1"/>
  <c r="BV285" i="31"/>
  <c r="BX285" i="31" s="1"/>
  <c r="BV270" i="31"/>
  <c r="BX270" i="31" s="1"/>
  <c r="BV249" i="31"/>
  <c r="BX249" i="31" s="1"/>
  <c r="BV238" i="31"/>
  <c r="BX238" i="31" s="1"/>
  <c r="BV230" i="31"/>
  <c r="BX230" i="31" s="1"/>
  <c r="BV259" i="31"/>
  <c r="BX259" i="31" s="1"/>
  <c r="BV251" i="31"/>
  <c r="BX251" i="31" s="1"/>
  <c r="BV202" i="31"/>
  <c r="BX202" i="31" s="1"/>
  <c r="BV221" i="31"/>
  <c r="BX221" i="31" s="1"/>
  <c r="BV191" i="31"/>
  <c r="BX191" i="31" s="1"/>
  <c r="BV183" i="31"/>
  <c r="BX183" i="31" s="1"/>
  <c r="BV175" i="31"/>
  <c r="BX175" i="31" s="1"/>
  <c r="BV167" i="31"/>
  <c r="BX167" i="31" s="1"/>
  <c r="BV215" i="31"/>
  <c r="BX215" i="31" s="1"/>
  <c r="BV165" i="31"/>
  <c r="BX165" i="31" s="1"/>
  <c r="BV154" i="31"/>
  <c r="BX154" i="31" s="1"/>
  <c r="BV152" i="31"/>
  <c r="BX152" i="31" s="1"/>
  <c r="BV136" i="31"/>
  <c r="BX136" i="31" s="1"/>
  <c r="BV128" i="31"/>
  <c r="BX128" i="31" s="1"/>
  <c r="BV120" i="31"/>
  <c r="BX120" i="31" s="1"/>
  <c r="BV145" i="31"/>
  <c r="BX145" i="31" s="1"/>
  <c r="BV101" i="31"/>
  <c r="BX101" i="31" s="1"/>
  <c r="BV93" i="31"/>
  <c r="BX93" i="31" s="1"/>
  <c r="BV116" i="31"/>
  <c r="BX116" i="31" s="1"/>
  <c r="BV86" i="31"/>
  <c r="BX86" i="31" s="1"/>
  <c r="BV81" i="31"/>
  <c r="BX81" i="31" s="1"/>
  <c r="BV44" i="31"/>
  <c r="BX44" i="31" s="1"/>
  <c r="BV61" i="31"/>
  <c r="BX61" i="31" s="1"/>
  <c r="BV53" i="31"/>
  <c r="BX53" i="31" s="1"/>
  <c r="BV79" i="31"/>
  <c r="BX79" i="31" s="1"/>
  <c r="BV41" i="31"/>
  <c r="BX41" i="31" s="1"/>
  <c r="BV18" i="31"/>
  <c r="BX18" i="31" s="1"/>
  <c r="BV32" i="31"/>
  <c r="BX32" i="31" s="1"/>
  <c r="BV10" i="31"/>
  <c r="BX10" i="31" s="1"/>
  <c r="BV20" i="31"/>
  <c r="BX20" i="31" s="1"/>
  <c r="BU112" i="31"/>
  <c r="BM145" i="31"/>
  <c r="BM175" i="31"/>
  <c r="BM106" i="31"/>
  <c r="BM161" i="31"/>
  <c r="BM80" i="31"/>
  <c r="BM4" i="31"/>
  <c r="BM211" i="31"/>
  <c r="J40" i="11"/>
  <c r="J48" i="11" s="1"/>
  <c r="B40" i="11"/>
  <c r="B48" i="11" s="1"/>
  <c r="B49" i="11" s="1"/>
  <c r="D40" i="11"/>
  <c r="D48" i="11" s="1"/>
  <c r="D49" i="11" s="1"/>
  <c r="L40" i="11"/>
  <c r="L48" i="11" s="1"/>
  <c r="L49" i="11" s="1"/>
  <c r="H40" i="11"/>
  <c r="H48" i="11" s="1"/>
  <c r="H49" i="11" s="1"/>
  <c r="M40" i="11"/>
  <c r="M48" i="11" s="1"/>
  <c r="K40" i="11"/>
  <c r="K48" i="11" s="1"/>
  <c r="K49" i="11" s="1"/>
  <c r="C40" i="11"/>
  <c r="C48" i="11" s="1"/>
  <c r="I40" i="11"/>
  <c r="I48" i="11" s="1"/>
  <c r="F40" i="11"/>
  <c r="F48" i="11" s="1"/>
  <c r="F49" i="11" s="1"/>
  <c r="E40" i="11"/>
  <c r="E48" i="11" s="1"/>
  <c r="G40" i="11"/>
  <c r="G48" i="11" s="1"/>
  <c r="BM314" i="31"/>
  <c r="BM229" i="31"/>
  <c r="BM131" i="31"/>
  <c r="BM167" i="31"/>
  <c r="BM66" i="31"/>
  <c r="BM235" i="31"/>
  <c r="BM309" i="31"/>
  <c r="BM19" i="31"/>
  <c r="BU25" i="31"/>
  <c r="BM24" i="31"/>
  <c r="BM164" i="31"/>
  <c r="BM65" i="31"/>
  <c r="BM380" i="31"/>
  <c r="BM345" i="31"/>
  <c r="BM199" i="31"/>
  <c r="BM103" i="31"/>
  <c r="BM369" i="31"/>
  <c r="BM208" i="31"/>
  <c r="BM140" i="31"/>
  <c r="BM40" i="31"/>
  <c r="BM280" i="31"/>
  <c r="BM122" i="31"/>
  <c r="BM319" i="31"/>
  <c r="BM242" i="31"/>
  <c r="BM115" i="31"/>
  <c r="BM75" i="31"/>
  <c r="BM333" i="31"/>
  <c r="BM260" i="31"/>
  <c r="BM196" i="31"/>
  <c r="BM149" i="31"/>
  <c r="BM286" i="31"/>
  <c r="BM109" i="31"/>
  <c r="BM234" i="31"/>
  <c r="BM82" i="31"/>
  <c r="BM138" i="31"/>
  <c r="BM231" i="31"/>
  <c r="BM146" i="31"/>
  <c r="BM305" i="31"/>
  <c r="BM266" i="31"/>
  <c r="BM87" i="31"/>
  <c r="BM132" i="31"/>
  <c r="BM11" i="31"/>
  <c r="BM292" i="31"/>
  <c r="BM43" i="31"/>
  <c r="BM36" i="31"/>
  <c r="BM278" i="31"/>
  <c r="BM205" i="31"/>
  <c r="BM195" i="31"/>
  <c r="BM311" i="31"/>
  <c r="BM100" i="31"/>
  <c r="BM58" i="31"/>
  <c r="BM178" i="31"/>
  <c r="BM130" i="31"/>
  <c r="BM357" i="31"/>
  <c r="BM223" i="31"/>
  <c r="BM3" i="31"/>
  <c r="BM310" i="31"/>
  <c r="BM92" i="31"/>
  <c r="BM49" i="31"/>
  <c r="BM158" i="31"/>
  <c r="BM186" i="31"/>
  <c r="BM20" i="31"/>
  <c r="BM84" i="31"/>
  <c r="BM372" i="31"/>
  <c r="BM323" i="31"/>
  <c r="BM315" i="31"/>
  <c r="BM225" i="31"/>
  <c r="BM64" i="31"/>
  <c r="BM356" i="31"/>
  <c r="BM262" i="31"/>
  <c r="BM188" i="31"/>
  <c r="BM193" i="31"/>
  <c r="BM116" i="31"/>
  <c r="BM51" i="31"/>
  <c r="BM16" i="31"/>
  <c r="BM268" i="31"/>
  <c r="BM220" i="31"/>
  <c r="BM163" i="31"/>
  <c r="BM18" i="31"/>
  <c r="BM114" i="31"/>
  <c r="BM241" i="31"/>
  <c r="BM197" i="31"/>
  <c r="BM112" i="31"/>
  <c r="BM72" i="31"/>
  <c r="BM257" i="31"/>
  <c r="BM191" i="31"/>
  <c r="BM143" i="31"/>
  <c r="BM5" i="31"/>
  <c r="BM284" i="31"/>
  <c r="BM28" i="31"/>
  <c r="BM170" i="31"/>
  <c r="BM252" i="31"/>
  <c r="BM192" i="31"/>
  <c r="BM248" i="31"/>
  <c r="BM126" i="31"/>
  <c r="BM61" i="31"/>
  <c r="BM26" i="31"/>
  <c r="BM120" i="31"/>
  <c r="BM263" i="31"/>
  <c r="BM104" i="31"/>
  <c r="BM62" i="31"/>
  <c r="BM332" i="31"/>
  <c r="BM181" i="31"/>
  <c r="BM133" i="31"/>
  <c r="BM78" i="31"/>
  <c r="BM374" i="31"/>
  <c r="BM227" i="31"/>
  <c r="BM71" i="31"/>
  <c r="BM295" i="31"/>
  <c r="BM202" i="31"/>
  <c r="BM330" i="31"/>
  <c r="BM96" i="31"/>
  <c r="BM54" i="31"/>
  <c r="BM336" i="31"/>
  <c r="BM173" i="31"/>
  <c r="BM125" i="31"/>
  <c r="BM232" i="31"/>
  <c r="BM153" i="31"/>
  <c r="BM10" i="31"/>
  <c r="BM214" i="31"/>
  <c r="BM168" i="31"/>
  <c r="BM55" i="31"/>
  <c r="BM246" i="31"/>
  <c r="BM218" i="31"/>
  <c r="BM119" i="31"/>
  <c r="BM41" i="31"/>
  <c r="BM243" i="31"/>
  <c r="BM157" i="31"/>
  <c r="BM107" i="31"/>
  <c r="BM74" i="31"/>
  <c r="BM14" i="31"/>
  <c r="BM322" i="31"/>
  <c r="BM88" i="31"/>
  <c r="BM320" i="31"/>
  <c r="BM198" i="31"/>
  <c r="BM117" i="31"/>
  <c r="BM42" i="31"/>
  <c r="BM339" i="31"/>
  <c r="BM261" i="31"/>
  <c r="BM159" i="31"/>
  <c r="BM15" i="31"/>
  <c r="BM32" i="31"/>
  <c r="BM293" i="31"/>
  <c r="BM113" i="31"/>
  <c r="BM31" i="31"/>
  <c r="BM312" i="31"/>
  <c r="BM236" i="31"/>
  <c r="BM253" i="31"/>
  <c r="BM187" i="31"/>
  <c r="BM139" i="31"/>
  <c r="BM50" i="31"/>
  <c r="BM47" i="31"/>
  <c r="BM233" i="31"/>
  <c r="BM21" i="31"/>
  <c r="BM111" i="31"/>
  <c r="BM142" i="31"/>
  <c r="BM190" i="31"/>
  <c r="BM256" i="31"/>
  <c r="BM287" i="31"/>
  <c r="BM346" i="31"/>
  <c r="BM362" i="31"/>
  <c r="BM334" i="31"/>
  <c r="BM326" i="31"/>
  <c r="BM359" i="31"/>
  <c r="BM76" i="31"/>
  <c r="BM89" i="31"/>
  <c r="BM213" i="31"/>
  <c r="BM249" i="31"/>
  <c r="BM272" i="31"/>
  <c r="BU50" i="31"/>
  <c r="BU208" i="31"/>
  <c r="BM53" i="31"/>
  <c r="BM95" i="31"/>
  <c r="BM212" i="31"/>
  <c r="BM342" i="31"/>
  <c r="BM328" i="31"/>
  <c r="BM22" i="31"/>
  <c r="BM63" i="31"/>
  <c r="BM45" i="31"/>
  <c r="BM105" i="31"/>
  <c r="BM176" i="31"/>
  <c r="BU294" i="31"/>
  <c r="BI130" i="31"/>
  <c r="BM250" i="31"/>
  <c r="BM302" i="31"/>
  <c r="BM59" i="31"/>
  <c r="BM73" i="31"/>
  <c r="BM101" i="31"/>
  <c r="BM148" i="31"/>
  <c r="BM368" i="31"/>
  <c r="BM6" i="31"/>
  <c r="BM237" i="31"/>
  <c r="BM298" i="31"/>
  <c r="BM348" i="31"/>
  <c r="BM371" i="31"/>
  <c r="BM316" i="31"/>
  <c r="BM351" i="31"/>
  <c r="BM128" i="31"/>
  <c r="BM222" i="31"/>
  <c r="BM154" i="31"/>
  <c r="BU228" i="31"/>
  <c r="BU28" i="31"/>
  <c r="BU53" i="31"/>
  <c r="BU136" i="31"/>
  <c r="BM344" i="31"/>
  <c r="BM37" i="31"/>
  <c r="BM124" i="31"/>
  <c r="BM172" i="31"/>
  <c r="BM221" i="31"/>
  <c r="BM377" i="31"/>
  <c r="BM79" i="31"/>
  <c r="BM134" i="31"/>
  <c r="BM182" i="31"/>
  <c r="BM206" i="31"/>
  <c r="BM273" i="31"/>
  <c r="BM279" i="31"/>
  <c r="BM341" i="31"/>
  <c r="BM290" i="31"/>
  <c r="BM363" i="31"/>
  <c r="BM39" i="31"/>
  <c r="BM118" i="31"/>
  <c r="BM152" i="31"/>
  <c r="BU92" i="31"/>
  <c r="BM350" i="31"/>
  <c r="BI375" i="31"/>
  <c r="BM294" i="31"/>
  <c r="BM258" i="31"/>
  <c r="BM329" i="31"/>
  <c r="BM110" i="31"/>
  <c r="BM331" i="31"/>
  <c r="BM270" i="31"/>
  <c r="BM108" i="31"/>
  <c r="BM200" i="31"/>
  <c r="BM239" i="31"/>
  <c r="BM300" i="31"/>
  <c r="BM169" i="31"/>
  <c r="BI278" i="31"/>
  <c r="BM271" i="31"/>
  <c r="BM296" i="31"/>
  <c r="BM304" i="31"/>
  <c r="BM352" i="31"/>
  <c r="BM27" i="31"/>
  <c r="BM86" i="31"/>
  <c r="BM185" i="31"/>
  <c r="BM194" i="31"/>
  <c r="BM269" i="31"/>
  <c r="BM136" i="31"/>
  <c r="BM184" i="31"/>
  <c r="BM210" i="31"/>
  <c r="BM281" i="31"/>
  <c r="BM23" i="31"/>
  <c r="BM247" i="31"/>
  <c r="BI350" i="31"/>
  <c r="BM335" i="31"/>
  <c r="BM373" i="31"/>
  <c r="BM240" i="31"/>
  <c r="BM289" i="31"/>
  <c r="BM70" i="31"/>
  <c r="BM137" i="31"/>
  <c r="BM303" i="31"/>
  <c r="BM259" i="31"/>
  <c r="BM308" i="31"/>
  <c r="BM353" i="31"/>
  <c r="BM360" i="31"/>
  <c r="BM355" i="31"/>
  <c r="BI164" i="31"/>
  <c r="BI94" i="31"/>
  <c r="BU362" i="31"/>
  <c r="BU182" i="31"/>
  <c r="BU317" i="31"/>
  <c r="BU299" i="31"/>
  <c r="BM301" i="31"/>
  <c r="BM366" i="31"/>
  <c r="BU158" i="31"/>
  <c r="BU235" i="31"/>
  <c r="BU221" i="31"/>
  <c r="BM313" i="31"/>
  <c r="BM381" i="31"/>
  <c r="BM33" i="31"/>
  <c r="BM129" i="31"/>
  <c r="BM155" i="31"/>
  <c r="BM177" i="31"/>
  <c r="BM201" i="31"/>
  <c r="BM291" i="31"/>
  <c r="BM318" i="31"/>
  <c r="BM382" i="31"/>
  <c r="BM230" i="31"/>
  <c r="BU205" i="31"/>
  <c r="BM251" i="31"/>
  <c r="BM282" i="31"/>
  <c r="BM375" i="31"/>
  <c r="BM367" i="31"/>
  <c r="BM217" i="31"/>
  <c r="BU155" i="31"/>
  <c r="BI218" i="31"/>
  <c r="BU119" i="31"/>
  <c r="BM9" i="31"/>
  <c r="BU166" i="31"/>
  <c r="BU13" i="31"/>
  <c r="BU115" i="31"/>
  <c r="BU372" i="31"/>
  <c r="BM343" i="31"/>
  <c r="BM8" i="31"/>
  <c r="BM85" i="31"/>
  <c r="BM90" i="31"/>
  <c r="BM165" i="31"/>
  <c r="BM224" i="31"/>
  <c r="BM265" i="31"/>
  <c r="BM325" i="31"/>
  <c r="BU360" i="31"/>
  <c r="BU42" i="31"/>
  <c r="BU222" i="31"/>
  <c r="BI326" i="31"/>
  <c r="BU100" i="31"/>
  <c r="BU339" i="31"/>
  <c r="BU31" i="31"/>
  <c r="BM347" i="31"/>
  <c r="BM364" i="31"/>
  <c r="BM56" i="31"/>
  <c r="BM98" i="31"/>
  <c r="BM156" i="31"/>
  <c r="BM245" i="31"/>
  <c r="BM306" i="31"/>
  <c r="BM349" i="31"/>
  <c r="BM365" i="31"/>
  <c r="BM354" i="31"/>
  <c r="BM376" i="31"/>
  <c r="BU128" i="31"/>
  <c r="BU321" i="31"/>
  <c r="BU23" i="31"/>
  <c r="BU171" i="31"/>
  <c r="BI45" i="31"/>
  <c r="BU342" i="31"/>
  <c r="BU78" i="31"/>
  <c r="BU286" i="31"/>
  <c r="BM378" i="31"/>
  <c r="J51" i="31"/>
  <c r="BU269" i="31"/>
  <c r="BU350" i="31"/>
  <c r="BU61" i="31"/>
  <c r="BU316" i="31"/>
  <c r="BU257" i="31"/>
  <c r="L42" i="27"/>
  <c r="G26" i="28" s="1"/>
  <c r="R8" i="27"/>
  <c r="S15" i="27"/>
  <c r="U19" i="27"/>
  <c r="T2" i="27"/>
  <c r="P8" i="27"/>
  <c r="L31" i="27"/>
  <c r="L38" i="27"/>
  <c r="G22" i="28" s="1"/>
  <c r="AS382" i="31"/>
  <c r="AP382" i="31"/>
  <c r="AR382" i="31" s="1"/>
  <c r="AP374" i="31"/>
  <c r="AR374" i="31" s="1"/>
  <c r="AP368" i="31"/>
  <c r="AR368" i="31" s="1"/>
  <c r="AP365" i="31"/>
  <c r="AR365" i="31" s="1"/>
  <c r="AP370" i="31"/>
  <c r="AR370" i="31" s="1"/>
  <c r="AP353" i="31"/>
  <c r="AR353" i="31" s="1"/>
  <c r="AP363" i="31"/>
  <c r="AR363" i="31" s="1"/>
  <c r="AP345" i="31"/>
  <c r="AR345" i="31" s="1"/>
  <c r="AS349" i="31"/>
  <c r="AP336" i="31"/>
  <c r="AR336" i="31" s="1"/>
  <c r="AS335" i="31"/>
  <c r="AP339" i="31"/>
  <c r="AR339" i="31" s="1"/>
  <c r="AP342" i="31"/>
  <c r="AR342" i="31" s="1"/>
  <c r="AS319" i="31"/>
  <c r="AS330" i="31"/>
  <c r="AS310" i="31"/>
  <c r="AP310" i="31"/>
  <c r="AR310" i="31" s="1"/>
  <c r="AP299" i="31"/>
  <c r="AR299" i="31" s="1"/>
  <c r="AS312" i="31"/>
  <c r="AP316" i="31"/>
  <c r="AR316" i="31" s="1"/>
  <c r="AS302" i="31"/>
  <c r="AP294" i="31"/>
  <c r="AR294" i="31" s="1"/>
  <c r="AS294" i="31"/>
  <c r="AS284" i="31"/>
  <c r="AP282" i="31"/>
  <c r="AR282" i="31" s="1"/>
  <c r="AP265" i="31"/>
  <c r="AR265" i="31" s="1"/>
  <c r="AS268" i="31"/>
  <c r="AP274" i="31"/>
  <c r="AR274" i="31" s="1"/>
  <c r="AS271" i="31"/>
  <c r="AS238" i="31"/>
  <c r="AS230" i="31"/>
  <c r="AS245" i="31"/>
  <c r="AP241" i="31"/>
  <c r="AR241" i="31" s="1"/>
  <c r="AP233" i="31"/>
  <c r="AR233" i="31" s="1"/>
  <c r="AS262" i="31"/>
  <c r="AS254" i="31"/>
  <c r="AP260" i="31"/>
  <c r="AR260" i="31" s="1"/>
  <c r="AP252" i="31"/>
  <c r="AR252" i="31" s="1"/>
  <c r="AS246" i="31"/>
  <c r="AP202" i="31"/>
  <c r="AR202" i="31" s="1"/>
  <c r="AP212" i="31"/>
  <c r="AR212" i="31" s="1"/>
  <c r="AP215" i="31"/>
  <c r="AR215" i="31" s="1"/>
  <c r="AS220" i="31"/>
  <c r="AS202" i="31"/>
  <c r="AP191" i="31"/>
  <c r="AR191" i="31" s="1"/>
  <c r="AP183" i="31"/>
  <c r="AR183" i="31" s="1"/>
  <c r="AP175" i="31"/>
  <c r="AR175" i="31" s="1"/>
  <c r="AP167" i="31"/>
  <c r="AR167" i="31" s="1"/>
  <c r="AS198" i="31"/>
  <c r="AS190" i="31"/>
  <c r="AS182" i="31"/>
  <c r="AS174" i="31"/>
  <c r="AP195" i="31"/>
  <c r="AR195" i="31" s="1"/>
  <c r="AP163" i="31"/>
  <c r="AR163" i="31" s="1"/>
  <c r="AP152" i="31"/>
  <c r="AR152" i="31" s="1"/>
  <c r="AS141" i="31"/>
  <c r="AS133" i="31"/>
  <c r="AS125" i="31"/>
  <c r="AS117" i="31"/>
  <c r="AP148" i="31"/>
  <c r="AR148" i="31" s="1"/>
  <c r="AS381" i="31"/>
  <c r="AP381" i="31"/>
  <c r="AR381" i="31" s="1"/>
  <c r="AP373" i="31"/>
  <c r="AR373" i="31" s="1"/>
  <c r="AP367" i="31"/>
  <c r="AR367" i="31" s="1"/>
  <c r="AP364" i="31"/>
  <c r="AR364" i="31" s="1"/>
  <c r="AP361" i="31"/>
  <c r="AR361" i="31" s="1"/>
  <c r="AP352" i="31"/>
  <c r="AR352" i="31" s="1"/>
  <c r="AS362" i="31"/>
  <c r="AP344" i="31"/>
  <c r="AR344" i="31" s="1"/>
  <c r="AS348" i="31"/>
  <c r="AP334" i="31"/>
  <c r="AR334" i="31" s="1"/>
  <c r="AS333" i="31"/>
  <c r="AS336" i="31"/>
  <c r="AP337" i="31"/>
  <c r="AR337" i="31" s="1"/>
  <c r="AS318" i="31"/>
  <c r="AP325" i="31"/>
  <c r="AR325" i="31" s="1"/>
  <c r="AP307" i="31"/>
  <c r="AR307" i="31" s="1"/>
  <c r="AS309" i="31"/>
  <c r="AP298" i="31"/>
  <c r="AR298" i="31" s="1"/>
  <c r="AP309" i="31"/>
  <c r="AR309" i="31" s="1"/>
  <c r="AP312" i="31"/>
  <c r="AR312" i="31" s="1"/>
  <c r="AS301" i="31"/>
  <c r="AS291" i="31"/>
  <c r="AP293" i="31"/>
  <c r="AR293" i="31" s="1"/>
  <c r="AS283" i="31"/>
  <c r="AP280" i="31"/>
  <c r="AR280" i="31" s="1"/>
  <c r="AP277" i="31"/>
  <c r="AR277" i="31" s="1"/>
  <c r="AS266" i="31"/>
  <c r="AP272" i="31"/>
  <c r="AR272" i="31" s="1"/>
  <c r="AS269" i="31"/>
  <c r="AS237" i="31"/>
  <c r="AS229" i="31"/>
  <c r="AS265" i="31"/>
  <c r="AP240" i="31"/>
  <c r="AR240" i="31" s="1"/>
  <c r="AP232" i="31"/>
  <c r="AR232" i="31" s="1"/>
  <c r="AS261" i="31"/>
  <c r="AS253" i="31"/>
  <c r="AP259" i="31"/>
  <c r="AR259" i="31" s="1"/>
  <c r="AS377" i="31"/>
  <c r="AP377" i="31"/>
  <c r="AR377" i="31" s="1"/>
  <c r="AS366" i="31"/>
  <c r="AS371" i="31"/>
  <c r="AS355" i="31"/>
  <c r="AP356" i="31"/>
  <c r="AR356" i="31" s="1"/>
  <c r="AP360" i="31"/>
  <c r="AR360" i="31" s="1"/>
  <c r="AP348" i="31"/>
  <c r="AR348" i="31" s="1"/>
  <c r="AS352" i="31"/>
  <c r="AS341" i="31"/>
  <c r="AP341" i="31"/>
  <c r="AR341" i="31" s="1"/>
  <c r="AP327" i="31"/>
  <c r="AR327" i="31" s="1"/>
  <c r="AP323" i="31"/>
  <c r="AR323" i="31" s="1"/>
  <c r="AS322" i="31"/>
  <c r="AP331" i="31"/>
  <c r="AR331" i="31" s="1"/>
  <c r="AS323" i="31"/>
  <c r="AP315" i="31"/>
  <c r="AR315" i="31" s="1"/>
  <c r="AP302" i="31"/>
  <c r="AR302" i="31" s="1"/>
  <c r="AS332" i="31"/>
  <c r="AP320" i="31"/>
  <c r="AR320" i="31" s="1"/>
  <c r="AP304" i="31"/>
  <c r="AR304" i="31" s="1"/>
  <c r="AS297" i="31"/>
  <c r="AS293" i="31"/>
  <c r="AS287" i="31"/>
  <c r="AS279" i="31"/>
  <c r="AP271" i="31"/>
  <c r="AR271" i="31" s="1"/>
  <c r="AS274" i="31"/>
  <c r="AP281" i="31"/>
  <c r="AR281" i="31" s="1"/>
  <c r="AP285" i="31"/>
  <c r="AR285" i="31" s="1"/>
  <c r="AS241" i="31"/>
  <c r="AS233" i="31"/>
  <c r="AS267" i="31"/>
  <c r="AS244" i="31"/>
  <c r="AP236" i="31"/>
  <c r="AR236" i="31" s="1"/>
  <c r="AP228" i="31"/>
  <c r="AR228" i="31" s="1"/>
  <c r="AS257" i="31"/>
  <c r="AP263" i="31"/>
  <c r="AR263" i="31" s="1"/>
  <c r="AP378" i="31"/>
  <c r="AR378" i="31" s="1"/>
  <c r="AP366" i="31"/>
  <c r="AR366" i="31" s="1"/>
  <c r="AP362" i="31"/>
  <c r="AR362" i="31" s="1"/>
  <c r="AP369" i="31"/>
  <c r="AR369" i="31" s="1"/>
  <c r="AP346" i="31"/>
  <c r="AR346" i="31" s="1"/>
  <c r="AS343" i="31"/>
  <c r="AS331" i="31"/>
  <c r="AS340" i="31"/>
  <c r="AS316" i="31"/>
  <c r="AP311" i="31"/>
  <c r="AR311" i="31" s="1"/>
  <c r="AP303" i="31"/>
  <c r="AR303" i="31" s="1"/>
  <c r="AS308" i="31"/>
  <c r="AP321" i="31"/>
  <c r="AR321" i="31" s="1"/>
  <c r="AS292" i="31"/>
  <c r="AS285" i="31"/>
  <c r="AP273" i="31"/>
  <c r="AR273" i="31" s="1"/>
  <c r="AS264" i="31"/>
  <c r="AS275" i="31"/>
  <c r="AS235" i="31"/>
  <c r="AP246" i="31"/>
  <c r="AR246" i="31" s="1"/>
  <c r="AP237" i="31"/>
  <c r="AR237" i="31" s="1"/>
  <c r="AS260" i="31"/>
  <c r="AP262" i="31"/>
  <c r="AR262" i="31" s="1"/>
  <c r="AP251" i="31"/>
  <c r="AR251" i="31" s="1"/>
  <c r="AS211" i="31"/>
  <c r="AS225" i="31"/>
  <c r="AP225" i="31"/>
  <c r="AR225" i="31" s="1"/>
  <c r="AS209" i="31"/>
  <c r="AS204" i="31"/>
  <c r="AP192" i="31"/>
  <c r="AR192" i="31" s="1"/>
  <c r="AP182" i="31"/>
  <c r="AR182" i="31" s="1"/>
  <c r="AP173" i="31"/>
  <c r="AR173" i="31" s="1"/>
  <c r="AP196" i="31"/>
  <c r="AR196" i="31" s="1"/>
  <c r="AP199" i="31"/>
  <c r="AR199" i="31" s="1"/>
  <c r="AS185" i="31"/>
  <c r="AS176" i="31"/>
  <c r="AS197" i="31"/>
  <c r="AP162" i="31"/>
  <c r="AR162" i="31" s="1"/>
  <c r="AS148" i="31"/>
  <c r="AS138" i="31"/>
  <c r="AS129" i="31"/>
  <c r="AS120" i="31"/>
  <c r="AP153" i="31"/>
  <c r="AR153" i="31" s="1"/>
  <c r="AP154" i="31"/>
  <c r="AR154" i="31" s="1"/>
  <c r="AP139" i="31"/>
  <c r="AR139" i="31" s="1"/>
  <c r="AP131" i="31"/>
  <c r="AR131" i="31" s="1"/>
  <c r="AP123" i="31"/>
  <c r="AR123" i="31" s="1"/>
  <c r="AS164" i="31"/>
  <c r="AS152" i="31"/>
  <c r="AP147" i="31"/>
  <c r="AR147" i="31" s="1"/>
  <c r="AP103" i="31"/>
  <c r="AR103" i="31" s="1"/>
  <c r="AP95" i="31"/>
  <c r="AR95" i="31" s="1"/>
  <c r="AP117" i="31"/>
  <c r="AR117" i="31" s="1"/>
  <c r="AP113" i="31"/>
  <c r="AR113" i="31" s="1"/>
  <c r="AS102" i="31"/>
  <c r="AS94" i="31"/>
  <c r="AS86" i="31"/>
  <c r="AS73" i="31"/>
  <c r="AP74" i="31"/>
  <c r="AR74" i="31" s="1"/>
  <c r="AS69" i="31"/>
  <c r="AS57" i="31"/>
  <c r="AS47" i="31"/>
  <c r="AP87" i="31"/>
  <c r="AR87" i="31" s="1"/>
  <c r="AS64" i="31"/>
  <c r="AP63" i="31"/>
  <c r="AR63" i="31" s="1"/>
  <c r="AP55" i="31"/>
  <c r="AR55" i="31" s="1"/>
  <c r="AP38" i="31"/>
  <c r="AR38" i="31" s="1"/>
  <c r="AS48" i="31"/>
  <c r="AP41" i="31"/>
  <c r="AR41" i="31" s="1"/>
  <c r="AP35" i="31"/>
  <c r="AR35" i="31" s="1"/>
  <c r="AS13" i="31"/>
  <c r="AP2" i="31"/>
  <c r="AR2" i="31" s="1"/>
  <c r="AP34" i="31"/>
  <c r="AR34" i="31" s="1"/>
  <c r="AP30" i="31"/>
  <c r="AR30" i="31" s="1"/>
  <c r="AP9" i="31"/>
  <c r="AR9" i="31" s="1"/>
  <c r="AS35" i="31"/>
  <c r="AS18" i="31"/>
  <c r="AS4" i="31"/>
  <c r="AP375" i="31"/>
  <c r="AR375" i="31" s="1"/>
  <c r="AS354" i="31"/>
  <c r="AS346" i="31"/>
  <c r="AS328" i="31"/>
  <c r="AP300" i="31"/>
  <c r="AR300" i="31" s="1"/>
  <c r="AP292" i="31"/>
  <c r="AR292" i="31" s="1"/>
  <c r="AP267" i="31"/>
  <c r="AR267" i="31" s="1"/>
  <c r="AP284" i="31"/>
  <c r="AR284" i="31" s="1"/>
  <c r="AS248" i="31"/>
  <c r="AS258" i="31"/>
  <c r="AP206" i="31"/>
  <c r="AR206" i="31" s="1"/>
  <c r="AP221" i="31"/>
  <c r="AR221" i="31" s="1"/>
  <c r="AS201" i="31"/>
  <c r="AP180" i="31"/>
  <c r="AR180" i="31" s="1"/>
  <c r="AP213" i="31"/>
  <c r="AR213" i="31" s="1"/>
  <c r="AS173" i="31"/>
  <c r="AP160" i="31"/>
  <c r="AR160" i="31" s="1"/>
  <c r="AS127" i="31"/>
  <c r="AS144" i="31"/>
  <c r="AP129" i="31"/>
  <c r="AR129" i="31" s="1"/>
  <c r="AS162" i="31"/>
  <c r="AP101" i="31"/>
  <c r="AR101" i="31" s="1"/>
  <c r="AP115" i="31"/>
  <c r="AR115" i="31" s="1"/>
  <c r="AS92" i="31"/>
  <c r="AP50" i="31"/>
  <c r="AR50" i="31" s="1"/>
  <c r="AS55" i="31"/>
  <c r="AS43" i="31"/>
  <c r="AP80" i="31"/>
  <c r="AR80" i="31" s="1"/>
  <c r="AS40" i="31"/>
  <c r="AP31" i="31"/>
  <c r="AR31" i="31" s="1"/>
  <c r="AS21" i="31"/>
  <c r="AS25" i="31"/>
  <c r="AS2" i="31"/>
  <c r="AP211" i="31"/>
  <c r="AR211" i="31" s="1"/>
  <c r="AP372" i="31"/>
  <c r="AR372" i="31" s="1"/>
  <c r="AS317" i="31"/>
  <c r="AS307" i="31"/>
  <c r="AS270" i="31"/>
  <c r="AP264" i="31"/>
  <c r="AR264" i="31" s="1"/>
  <c r="AS205" i="31"/>
  <c r="AS177" i="31"/>
  <c r="AS121" i="31"/>
  <c r="AP155" i="31"/>
  <c r="AR155" i="31" s="1"/>
  <c r="AS95" i="31"/>
  <c r="AS49" i="31"/>
  <c r="AP43" i="31"/>
  <c r="AR43" i="31" s="1"/>
  <c r="AS38" i="31"/>
  <c r="AS380" i="31"/>
  <c r="AP376" i="31"/>
  <c r="AR376" i="31" s="1"/>
  <c r="AS374" i="31"/>
  <c r="AS361" i="31"/>
  <c r="AS363" i="31"/>
  <c r="AP343" i="31"/>
  <c r="AR343" i="31" s="1"/>
  <c r="AP340" i="31"/>
  <c r="AR340" i="31" s="1"/>
  <c r="AS329" i="31"/>
  <c r="AS326" i="31"/>
  <c r="AS315" i="31"/>
  <c r="AS306" i="31"/>
  <c r="AP301" i="31"/>
  <c r="AR301" i="31" s="1"/>
  <c r="AP305" i="31"/>
  <c r="AR305" i="31" s="1"/>
  <c r="AS303" i="31"/>
  <c r="AP291" i="31"/>
  <c r="AR291" i="31" s="1"/>
  <c r="AS282" i="31"/>
  <c r="AP269" i="31"/>
  <c r="AR269" i="31" s="1"/>
  <c r="AP288" i="31"/>
  <c r="AR288" i="31" s="1"/>
  <c r="AS273" i="31"/>
  <c r="AS234" i="31"/>
  <c r="AS250" i="31"/>
  <c r="AP235" i="31"/>
  <c r="AR235" i="31" s="1"/>
  <c r="AS259" i="31"/>
  <c r="AP261" i="31"/>
  <c r="AR261" i="31" s="1"/>
  <c r="AP250" i="31"/>
  <c r="AR250" i="31" s="1"/>
  <c r="AS207" i="31"/>
  <c r="AS223" i="31"/>
  <c r="AP223" i="31"/>
  <c r="AR223" i="31" s="1"/>
  <c r="AS224" i="31"/>
  <c r="AS203" i="31"/>
  <c r="AP190" i="31"/>
  <c r="AR190" i="31" s="1"/>
  <c r="AP181" i="31"/>
  <c r="AR181" i="31" s="1"/>
  <c r="AP172" i="31"/>
  <c r="AR172" i="31" s="1"/>
  <c r="AP194" i="31"/>
  <c r="AR194" i="31" s="1"/>
  <c r="AP198" i="31"/>
  <c r="AR198" i="31" s="1"/>
  <c r="AS184" i="31"/>
  <c r="AS175" i="31"/>
  <c r="AP193" i="31"/>
  <c r="AR193" i="31" s="1"/>
  <c r="AP161" i="31"/>
  <c r="AR161" i="31" s="1"/>
  <c r="AS145" i="31"/>
  <c r="AS137" i="31"/>
  <c r="AS128" i="31"/>
  <c r="AS119" i="31"/>
  <c r="AP150" i="31"/>
  <c r="AR150" i="31" s="1"/>
  <c r="AS151" i="31"/>
  <c r="AP138" i="31"/>
  <c r="AR138" i="31" s="1"/>
  <c r="AP130" i="31"/>
  <c r="AR130" i="31" s="1"/>
  <c r="AP122" i="31"/>
  <c r="AR122" i="31" s="1"/>
  <c r="AS163" i="31"/>
  <c r="AP151" i="31"/>
  <c r="AR151" i="31" s="1"/>
  <c r="AP114" i="31"/>
  <c r="AR114" i="31" s="1"/>
  <c r="AP102" i="31"/>
  <c r="AR102" i="31" s="1"/>
  <c r="AP94" i="31"/>
  <c r="AR94" i="31" s="1"/>
  <c r="AP116" i="31"/>
  <c r="AR116" i="31" s="1"/>
  <c r="AP111" i="31"/>
  <c r="AR111" i="31" s="1"/>
  <c r="AS101" i="31"/>
  <c r="AS93" i="31"/>
  <c r="AS85" i="31"/>
  <c r="AS71" i="31"/>
  <c r="AP67" i="31"/>
  <c r="AR67" i="31" s="1"/>
  <c r="AS65" i="31"/>
  <c r="AS56" i="31"/>
  <c r="AS76" i="31"/>
  <c r="AP85" i="31"/>
  <c r="AR85" i="31" s="1"/>
  <c r="AS45" i="31"/>
  <c r="AP62" i="31"/>
  <c r="AR62" i="31" s="1"/>
  <c r="AP54" i="31"/>
  <c r="AR54" i="31" s="1"/>
  <c r="AP81" i="31"/>
  <c r="AR81" i="31" s="1"/>
  <c r="AS78" i="31"/>
  <c r="AP26" i="31"/>
  <c r="AR26" i="31" s="1"/>
  <c r="AS28" i="31"/>
  <c r="AS12" i="31"/>
  <c r="AS33" i="31"/>
  <c r="AP22" i="31"/>
  <c r="AR22" i="31" s="1"/>
  <c r="AS29" i="31"/>
  <c r="AP8" i="31"/>
  <c r="AR8" i="31" s="1"/>
  <c r="AP29" i="31"/>
  <c r="AR29" i="31" s="1"/>
  <c r="AS14" i="31"/>
  <c r="AS3" i="31"/>
  <c r="AS379" i="31"/>
  <c r="AS372" i="31"/>
  <c r="AS359" i="31"/>
  <c r="AP338" i="31"/>
  <c r="AR338" i="31" s="1"/>
  <c r="AS334" i="31"/>
  <c r="AP322" i="31"/>
  <c r="AR322" i="31" s="1"/>
  <c r="AS300" i="31"/>
  <c r="AS281" i="31"/>
  <c r="AS277" i="31"/>
  <c r="AP234" i="31"/>
  <c r="AR234" i="31" s="1"/>
  <c r="AP248" i="31"/>
  <c r="AR248" i="31" s="1"/>
  <c r="AS221" i="31"/>
  <c r="AP189" i="31"/>
  <c r="AR189" i="31" s="1"/>
  <c r="AP171" i="31"/>
  <c r="AR171" i="31" s="1"/>
  <c r="AS183" i="31"/>
  <c r="AS196" i="31"/>
  <c r="AS194" i="31"/>
  <c r="AS118" i="31"/>
  <c r="AS149" i="31"/>
  <c r="AP121" i="31"/>
  <c r="AR121" i="31" s="1"/>
  <c r="AP149" i="31"/>
  <c r="AR149" i="31" s="1"/>
  <c r="AP93" i="31"/>
  <c r="AR93" i="31" s="1"/>
  <c r="AS100" i="31"/>
  <c r="AS84" i="31"/>
  <c r="AS63" i="31"/>
  <c r="AP82" i="31"/>
  <c r="AR82" i="31" s="1"/>
  <c r="AP61" i="31"/>
  <c r="AR61" i="31" s="1"/>
  <c r="AP77" i="31"/>
  <c r="AR77" i="31" s="1"/>
  <c r="AS11" i="31"/>
  <c r="AP28" i="31"/>
  <c r="AR28" i="31" s="1"/>
  <c r="AP36" i="31"/>
  <c r="AR36" i="31" s="1"/>
  <c r="AS368" i="31"/>
  <c r="AS157" i="31"/>
  <c r="AS112" i="31"/>
  <c r="AS106" i="31"/>
  <c r="AS82" i="31"/>
  <c r="AS61" i="31"/>
  <c r="AS79" i="31"/>
  <c r="AP59" i="31"/>
  <c r="AR59" i="31" s="1"/>
  <c r="AP72" i="31"/>
  <c r="AR72" i="31" s="1"/>
  <c r="AP23" i="31"/>
  <c r="AR23" i="31" s="1"/>
  <c r="AS19" i="31"/>
  <c r="AS27" i="31"/>
  <c r="AS31" i="31"/>
  <c r="AS344" i="31"/>
  <c r="AP313" i="31"/>
  <c r="AR313" i="31" s="1"/>
  <c r="AS236" i="31"/>
  <c r="AP253" i="31"/>
  <c r="AR253" i="31" s="1"/>
  <c r="AP184" i="31"/>
  <c r="AR184" i="31" s="1"/>
  <c r="AP217" i="31"/>
  <c r="AR217" i="31" s="1"/>
  <c r="AS154" i="31"/>
  <c r="AS114" i="31"/>
  <c r="AS103" i="31"/>
  <c r="AS58" i="31"/>
  <c r="AS50" i="31"/>
  <c r="AP4" i="31"/>
  <c r="AR4" i="31" s="1"/>
  <c r="AP19" i="31"/>
  <c r="AR19" i="31" s="1"/>
  <c r="AS360" i="31"/>
  <c r="AS304" i="31"/>
  <c r="AS232" i="31"/>
  <c r="AP258" i="31"/>
  <c r="AR258" i="31" s="1"/>
  <c r="AS222" i="31"/>
  <c r="AS192" i="31"/>
  <c r="AS136" i="31"/>
  <c r="AP137" i="31"/>
  <c r="AR137" i="31" s="1"/>
  <c r="AP112" i="31"/>
  <c r="AR112" i="31" s="1"/>
  <c r="AP109" i="31"/>
  <c r="AR109" i="31" s="1"/>
  <c r="AS66" i="31"/>
  <c r="AP75" i="31"/>
  <c r="AR75" i="31" s="1"/>
  <c r="AP53" i="31"/>
  <c r="AR53" i="31" s="1"/>
  <c r="AP25" i="31"/>
  <c r="AR25" i="31" s="1"/>
  <c r="AS7" i="31"/>
  <c r="AS369" i="31"/>
  <c r="AP347" i="31"/>
  <c r="AR347" i="31" s="1"/>
  <c r="AP249" i="31"/>
  <c r="AR249" i="31" s="1"/>
  <c r="AS210" i="31"/>
  <c r="AP200" i="31"/>
  <c r="AR200" i="31" s="1"/>
  <c r="AS139" i="31"/>
  <c r="AP140" i="31"/>
  <c r="AR140" i="31" s="1"/>
  <c r="AP96" i="31"/>
  <c r="AR96" i="31" s="1"/>
  <c r="AP84" i="31"/>
  <c r="AR84" i="31" s="1"/>
  <c r="AS68" i="31"/>
  <c r="AP14" i="31"/>
  <c r="AR14" i="31" s="1"/>
  <c r="AS5" i="31"/>
  <c r="AS378" i="31"/>
  <c r="AS373" i="31"/>
  <c r="AS370" i="31"/>
  <c r="AP358" i="31"/>
  <c r="AR358" i="31" s="1"/>
  <c r="AP371" i="31"/>
  <c r="AR371" i="31" s="1"/>
  <c r="AS351" i="31"/>
  <c r="AP332" i="31"/>
  <c r="AR332" i="31" s="1"/>
  <c r="AS345" i="31"/>
  <c r="AP326" i="31"/>
  <c r="AR326" i="31" s="1"/>
  <c r="AS338" i="31"/>
  <c r="AP317" i="31"/>
  <c r="AR317" i="31" s="1"/>
  <c r="AP297" i="31"/>
  <c r="AR297" i="31" s="1"/>
  <c r="AP318" i="31"/>
  <c r="AR318" i="31" s="1"/>
  <c r="AS299" i="31"/>
  <c r="AS289" i="31"/>
  <c r="AS280" i="31"/>
  <c r="AP287" i="31"/>
  <c r="AR287" i="31" s="1"/>
  <c r="AP279" i="31"/>
  <c r="AR279" i="31" s="1"/>
  <c r="AS243" i="31"/>
  <c r="AS231" i="31"/>
  <c r="AP245" i="31"/>
  <c r="AR245" i="31" s="1"/>
  <c r="AP231" i="31"/>
  <c r="AR231" i="31" s="1"/>
  <c r="AS256" i="31"/>
  <c r="AP257" i="31"/>
  <c r="AR257" i="31" s="1"/>
  <c r="AS247" i="31"/>
  <c r="AP205" i="31"/>
  <c r="AR205" i="31" s="1"/>
  <c r="AS219" i="31"/>
  <c r="AP219" i="31"/>
  <c r="AR219" i="31" s="1"/>
  <c r="AS218" i="31"/>
  <c r="AS216" i="31"/>
  <c r="AP188" i="31"/>
  <c r="AR188" i="31" s="1"/>
  <c r="AP179" i="31"/>
  <c r="AR179" i="31" s="1"/>
  <c r="AP170" i="31"/>
  <c r="AR170" i="31" s="1"/>
  <c r="AS200" i="31"/>
  <c r="AS191" i="31"/>
  <c r="AS181" i="31"/>
  <c r="AS172" i="31"/>
  <c r="AS169" i="31"/>
  <c r="AP159" i="31"/>
  <c r="AR159" i="31" s="1"/>
  <c r="AP146" i="31"/>
  <c r="AR146" i="31" s="1"/>
  <c r="AS135" i="31"/>
  <c r="AS126" i="31"/>
  <c r="AS116" i="31"/>
  <c r="AP222" i="31"/>
  <c r="AR222" i="31" s="1"/>
  <c r="AS147" i="31"/>
  <c r="AP136" i="31"/>
  <c r="AR136" i="31" s="1"/>
  <c r="AP128" i="31"/>
  <c r="AR128" i="31" s="1"/>
  <c r="AP120" i="31"/>
  <c r="AR120" i="31" s="1"/>
  <c r="AS161" i="31"/>
  <c r="AS146" i="31"/>
  <c r="AP110" i="31"/>
  <c r="AR110" i="31" s="1"/>
  <c r="AP100" i="31"/>
  <c r="AR100" i="31" s="1"/>
  <c r="AP92" i="31"/>
  <c r="AR92" i="31" s="1"/>
  <c r="AS113" i="31"/>
  <c r="AP107" i="31"/>
  <c r="AR107" i="31" s="1"/>
  <c r="AS99" i="31"/>
  <c r="AS91" i="31"/>
  <c r="AS83" i="31"/>
  <c r="AS46" i="31"/>
  <c r="AP48" i="31"/>
  <c r="AR48" i="31" s="1"/>
  <c r="AS62" i="31"/>
  <c r="AS54" i="31"/>
  <c r="AP66" i="31"/>
  <c r="AR66" i="31" s="1"/>
  <c r="AS80" i="31"/>
  <c r="AS41" i="31"/>
  <c r="AP60" i="31"/>
  <c r="AR60" i="31" s="1"/>
  <c r="AP52" i="31"/>
  <c r="AR52" i="31" s="1"/>
  <c r="AP79" i="31"/>
  <c r="AR79" i="31" s="1"/>
  <c r="AS74" i="31"/>
  <c r="AP39" i="31"/>
  <c r="AR39" i="31" s="1"/>
  <c r="AP24" i="31"/>
  <c r="AR24" i="31" s="1"/>
  <c r="AS10" i="31"/>
  <c r="AS30" i="31"/>
  <c r="AS20" i="31"/>
  <c r="AP17" i="31"/>
  <c r="AR17" i="31" s="1"/>
  <c r="AP33" i="31"/>
  <c r="AR33" i="31" s="1"/>
  <c r="AS24" i="31"/>
  <c r="AP32" i="31"/>
  <c r="AR32" i="31" s="1"/>
  <c r="AP357" i="31"/>
  <c r="AR357" i="31" s="1"/>
  <c r="AP351" i="31"/>
  <c r="AR351" i="31" s="1"/>
  <c r="AS353" i="31"/>
  <c r="AS324" i="31"/>
  <c r="AP296" i="31"/>
  <c r="AR296" i="31" s="1"/>
  <c r="AS298" i="31"/>
  <c r="AS278" i="31"/>
  <c r="AP276" i="31"/>
  <c r="AR276" i="31" s="1"/>
  <c r="AS228" i="31"/>
  <c r="AS255" i="31"/>
  <c r="AP244" i="31"/>
  <c r="AR244" i="31" s="1"/>
  <c r="AP216" i="31"/>
  <c r="AR216" i="31" s="1"/>
  <c r="AS212" i="31"/>
  <c r="AP178" i="31"/>
  <c r="AR178" i="31" s="1"/>
  <c r="AS199" i="31"/>
  <c r="AS180" i="31"/>
  <c r="AS167" i="31"/>
  <c r="AS134" i="31"/>
  <c r="AS115" i="31"/>
  <c r="AP143" i="31"/>
  <c r="AR143" i="31" s="1"/>
  <c r="AP127" i="31"/>
  <c r="AR127" i="31" s="1"/>
  <c r="AS160" i="31"/>
  <c r="AP99" i="31"/>
  <c r="AR99" i="31" s="1"/>
  <c r="AS111" i="31"/>
  <c r="AS90" i="31"/>
  <c r="AP37" i="31"/>
  <c r="AR37" i="31" s="1"/>
  <c r="AP46" i="31"/>
  <c r="AR46" i="31" s="1"/>
  <c r="AP51" i="31"/>
  <c r="AR51" i="31" s="1"/>
  <c r="AS34" i="31"/>
  <c r="AS16" i="31"/>
  <c r="AP13" i="31"/>
  <c r="AR13" i="31" s="1"/>
  <c r="AS356" i="31"/>
  <c r="AS337" i="31"/>
  <c r="AS305" i="31"/>
  <c r="AP275" i="31"/>
  <c r="AR275" i="31" s="1"/>
  <c r="AS263" i="31"/>
  <c r="AS213" i="31"/>
  <c r="AS186" i="31"/>
  <c r="AS130" i="31"/>
  <c r="AS165" i="31"/>
  <c r="AP118" i="31"/>
  <c r="AR118" i="31" s="1"/>
  <c r="AP71" i="31"/>
  <c r="AR71" i="31" s="1"/>
  <c r="AS39" i="31"/>
  <c r="AP3" i="31"/>
  <c r="AR3" i="31" s="1"/>
  <c r="AS376" i="31"/>
  <c r="AP359" i="31"/>
  <c r="AR359" i="31" s="1"/>
  <c r="AP330" i="31"/>
  <c r="AR330" i="31" s="1"/>
  <c r="AS325" i="31"/>
  <c r="AP314" i="31"/>
  <c r="AR314" i="31" s="1"/>
  <c r="AP335" i="31"/>
  <c r="AR335" i="31" s="1"/>
  <c r="AS290" i="31"/>
  <c r="AP283" i="31"/>
  <c r="AR283" i="31" s="1"/>
  <c r="AS242" i="31"/>
  <c r="AP243" i="31"/>
  <c r="AR243" i="31" s="1"/>
  <c r="AP230" i="31"/>
  <c r="AR230" i="31" s="1"/>
  <c r="AP256" i="31"/>
  <c r="AR256" i="31" s="1"/>
  <c r="AP204" i="31"/>
  <c r="AR204" i="31" s="1"/>
  <c r="AP214" i="31"/>
  <c r="AR214" i="31" s="1"/>
  <c r="AP187" i="31"/>
  <c r="AR187" i="31" s="1"/>
  <c r="AP169" i="31"/>
  <c r="AR169" i="31" s="1"/>
  <c r="AS189" i="31"/>
  <c r="AS171" i="31"/>
  <c r="AS143" i="31"/>
  <c r="AS124" i="31"/>
  <c r="AP145" i="31"/>
  <c r="AR145" i="31" s="1"/>
  <c r="AP135" i="31"/>
  <c r="AR135" i="31" s="1"/>
  <c r="AP119" i="31"/>
  <c r="AR119" i="31" s="1"/>
  <c r="AP108" i="31"/>
  <c r="AR108" i="31" s="1"/>
  <c r="AP91" i="31"/>
  <c r="AR91" i="31" s="1"/>
  <c r="AS98" i="31"/>
  <c r="AS44" i="31"/>
  <c r="AS53" i="31"/>
  <c r="AS77" i="31"/>
  <c r="AP68" i="31"/>
  <c r="AR68" i="31" s="1"/>
  <c r="AS9" i="31"/>
  <c r="AS23" i="31"/>
  <c r="AS314" i="31"/>
  <c r="AP266" i="31"/>
  <c r="AR266" i="31" s="1"/>
  <c r="AS215" i="31"/>
  <c r="AP197" i="31"/>
  <c r="AR197" i="31" s="1"/>
  <c r="AS150" i="31"/>
  <c r="AP132" i="31"/>
  <c r="AR132" i="31" s="1"/>
  <c r="AP88" i="31"/>
  <c r="AR88" i="31" s="1"/>
  <c r="AS75" i="31"/>
  <c r="AP56" i="31"/>
  <c r="AR56" i="31" s="1"/>
  <c r="AS32" i="31"/>
  <c r="AS375" i="31"/>
  <c r="AS367" i="31"/>
  <c r="AS358" i="31"/>
  <c r="AP355" i="31"/>
  <c r="AR355" i="31" s="1"/>
  <c r="AP350" i="31"/>
  <c r="AR350" i="31" s="1"/>
  <c r="AS350" i="31"/>
  <c r="AS342" i="31"/>
  <c r="AP329" i="31"/>
  <c r="AR329" i="31" s="1"/>
  <c r="AS321" i="31"/>
  <c r="AP328" i="31"/>
  <c r="AR328" i="31" s="1"/>
  <c r="AS313" i="31"/>
  <c r="AP295" i="31"/>
  <c r="AR295" i="31" s="1"/>
  <c r="AS311" i="31"/>
  <c r="AS296" i="31"/>
  <c r="AP289" i="31"/>
  <c r="AR289" i="31" s="1"/>
  <c r="AP286" i="31"/>
  <c r="AR286" i="31" s="1"/>
  <c r="AS276" i="31"/>
  <c r="AP270" i="31"/>
  <c r="AR270" i="31" s="1"/>
  <c r="AS240" i="31"/>
  <c r="AS227" i="31"/>
  <c r="AP242" i="31"/>
  <c r="AR242" i="31" s="1"/>
  <c r="AP229" i="31"/>
  <c r="AR229" i="31" s="1"/>
  <c r="AS252" i="31"/>
  <c r="AP255" i="31"/>
  <c r="AR255" i="31" s="1"/>
  <c r="AS249" i="31"/>
  <c r="AP203" i="31"/>
  <c r="AR203" i="31" s="1"/>
  <c r="AP208" i="31"/>
  <c r="AR208" i="31" s="1"/>
  <c r="AP207" i="31"/>
  <c r="AR207" i="31" s="1"/>
  <c r="AP210" i="31"/>
  <c r="AR210" i="31" s="1"/>
  <c r="AS208" i="31"/>
  <c r="AP186" i="31"/>
  <c r="AR186" i="31" s="1"/>
  <c r="AP177" i="31"/>
  <c r="AR177" i="31" s="1"/>
  <c r="AP168" i="31"/>
  <c r="AR168" i="31" s="1"/>
  <c r="AS195" i="31"/>
  <c r="AS188" i="31"/>
  <c r="AS179" i="31"/>
  <c r="AS170" i="31"/>
  <c r="AP166" i="31"/>
  <c r="AR166" i="31" s="1"/>
  <c r="AP156" i="31"/>
  <c r="AR156" i="31" s="1"/>
  <c r="AS142" i="31"/>
  <c r="AS132" i="31"/>
  <c r="AS123" i="31"/>
  <c r="AS158" i="31"/>
  <c r="AS168" i="31"/>
  <c r="AP142" i="31"/>
  <c r="AR142" i="31" s="1"/>
  <c r="AP134" i="31"/>
  <c r="AR134" i="31" s="1"/>
  <c r="AP126" i="31"/>
  <c r="AR126" i="31" s="1"/>
  <c r="AP144" i="31"/>
  <c r="AR144" i="31" s="1"/>
  <c r="AS159" i="31"/>
  <c r="AS110" i="31"/>
  <c r="AP106" i="31"/>
  <c r="AR106" i="31" s="1"/>
  <c r="AP98" i="31"/>
  <c r="AR98" i="31" s="1"/>
  <c r="AP90" i="31"/>
  <c r="AR90" i="31" s="1"/>
  <c r="AS109" i="31"/>
  <c r="AS105" i="31"/>
  <c r="AS97" i="31"/>
  <c r="AS89" i="31"/>
  <c r="AS81" i="31"/>
  <c r="AS42" i="31"/>
  <c r="AP83" i="31"/>
  <c r="AR83" i="31" s="1"/>
  <c r="AS60" i="31"/>
  <c r="AS52" i="31"/>
  <c r="AP44" i="31"/>
  <c r="AR44" i="31" s="1"/>
  <c r="AS72" i="31"/>
  <c r="AP76" i="31"/>
  <c r="AR76" i="31" s="1"/>
  <c r="AP58" i="31"/>
  <c r="AR58" i="31" s="1"/>
  <c r="AP49" i="31"/>
  <c r="AR49" i="31" s="1"/>
  <c r="AP70" i="31"/>
  <c r="AR70" i="31" s="1"/>
  <c r="AP64" i="31"/>
  <c r="AR64" i="31" s="1"/>
  <c r="AP27" i="31"/>
  <c r="AR27" i="31" s="1"/>
  <c r="AP18" i="31"/>
  <c r="AR18" i="31" s="1"/>
  <c r="AS8" i="31"/>
  <c r="AS15" i="31"/>
  <c r="AS37" i="31"/>
  <c r="AP12" i="31"/>
  <c r="AR12" i="31" s="1"/>
  <c r="AP16" i="31"/>
  <c r="AR16" i="31" s="1"/>
  <c r="AP21" i="31"/>
  <c r="AR21" i="31" s="1"/>
  <c r="AP7" i="31"/>
  <c r="AR7" i="31" s="1"/>
  <c r="AP379" i="31"/>
  <c r="AR379" i="31" s="1"/>
  <c r="AS327" i="31"/>
  <c r="AP290" i="31"/>
  <c r="AR290" i="31" s="1"/>
  <c r="AP238" i="31"/>
  <c r="AR238" i="31" s="1"/>
  <c r="AP226" i="31"/>
  <c r="AR226" i="31" s="1"/>
  <c r="AP174" i="31"/>
  <c r="AR174" i="31" s="1"/>
  <c r="AP164" i="31"/>
  <c r="AR164" i="31" s="1"/>
  <c r="AS155" i="31"/>
  <c r="AP104" i="31"/>
  <c r="AR104" i="31" s="1"/>
  <c r="AS87" i="31"/>
  <c r="AP40" i="31"/>
  <c r="AR40" i="31" s="1"/>
  <c r="AS22" i="31"/>
  <c r="AP10" i="31"/>
  <c r="AR10" i="31" s="1"/>
  <c r="AP380" i="31"/>
  <c r="AR380" i="31" s="1"/>
  <c r="AS365" i="31"/>
  <c r="AS357" i="31"/>
  <c r="AP354" i="31"/>
  <c r="AR354" i="31" s="1"/>
  <c r="AP349" i="31"/>
  <c r="AR349" i="31" s="1"/>
  <c r="AS347" i="31"/>
  <c r="AS339" i="31"/>
  <c r="AP333" i="31"/>
  <c r="AR333" i="31" s="1"/>
  <c r="AS320" i="31"/>
  <c r="AP324" i="31"/>
  <c r="AR324" i="31" s="1"/>
  <c r="AP306" i="31"/>
  <c r="AR306" i="31" s="1"/>
  <c r="AP319" i="31"/>
  <c r="AR319" i="31" s="1"/>
  <c r="AP308" i="31"/>
  <c r="AR308" i="31" s="1"/>
  <c r="AS295" i="31"/>
  <c r="AS288" i="31"/>
  <c r="AP278" i="31"/>
  <c r="AR278" i="31" s="1"/>
  <c r="AS272" i="31"/>
  <c r="AP268" i="31"/>
  <c r="AR268" i="31" s="1"/>
  <c r="AS239" i="31"/>
  <c r="AS226" i="31"/>
  <c r="AP239" i="31"/>
  <c r="AR239" i="31" s="1"/>
  <c r="AP227" i="31"/>
  <c r="AR227" i="31" s="1"/>
  <c r="AS251" i="31"/>
  <c r="AP254" i="31"/>
  <c r="AR254" i="31" s="1"/>
  <c r="AP247" i="31"/>
  <c r="AR247" i="31" s="1"/>
  <c r="AP201" i="31"/>
  <c r="AR201" i="31" s="1"/>
  <c r="AS214" i="31"/>
  <c r="AS217" i="31"/>
  <c r="AS206" i="31"/>
  <c r="AP220" i="31"/>
  <c r="AR220" i="31" s="1"/>
  <c r="AP185" i="31"/>
  <c r="AR185" i="31" s="1"/>
  <c r="AP176" i="31"/>
  <c r="AR176" i="31" s="1"/>
  <c r="AP218" i="31"/>
  <c r="AR218" i="31" s="1"/>
  <c r="AS193" i="31"/>
  <c r="AS187" i="31"/>
  <c r="AS178" i="31"/>
  <c r="AP224" i="31"/>
  <c r="AR224" i="31" s="1"/>
  <c r="AP165" i="31"/>
  <c r="AR165" i="31" s="1"/>
  <c r="AS153" i="31"/>
  <c r="AS140" i="31"/>
  <c r="AS131" i="31"/>
  <c r="AS122" i="31"/>
  <c r="AP157" i="31"/>
  <c r="AR157" i="31" s="1"/>
  <c r="AP158" i="31"/>
  <c r="AR158" i="31" s="1"/>
  <c r="AP141" i="31"/>
  <c r="AR141" i="31" s="1"/>
  <c r="AP133" i="31"/>
  <c r="AR133" i="31" s="1"/>
  <c r="AP125" i="31"/>
  <c r="AR125" i="31" s="1"/>
  <c r="AS166" i="31"/>
  <c r="AS156" i="31"/>
  <c r="AS108" i="31"/>
  <c r="AP105" i="31"/>
  <c r="AR105" i="31" s="1"/>
  <c r="AP97" i="31"/>
  <c r="AR97" i="31" s="1"/>
  <c r="AP89" i="31"/>
  <c r="AR89" i="31" s="1"/>
  <c r="AS107" i="31"/>
  <c r="AS104" i="31"/>
  <c r="AS96" i="31"/>
  <c r="AS88" i="31"/>
  <c r="AP86" i="31"/>
  <c r="AR86" i="31" s="1"/>
  <c r="AP78" i="31"/>
  <c r="AR78" i="31" s="1"/>
  <c r="AP73" i="31"/>
  <c r="AR73" i="31" s="1"/>
  <c r="AS59" i="31"/>
  <c r="AS51" i="31"/>
  <c r="AP42" i="31"/>
  <c r="AR42" i="31" s="1"/>
  <c r="AS70" i="31"/>
  <c r="AP69" i="31"/>
  <c r="AR69" i="31" s="1"/>
  <c r="AP57" i="31"/>
  <c r="AR57" i="31" s="1"/>
  <c r="AP47" i="31"/>
  <c r="AR47" i="31" s="1"/>
  <c r="AS67" i="31"/>
  <c r="AP45" i="31"/>
  <c r="AR45" i="31" s="1"/>
  <c r="AS26" i="31"/>
  <c r="AS17" i="31"/>
  <c r="AP5" i="31"/>
  <c r="AR5" i="31" s="1"/>
  <c r="AP6" i="31"/>
  <c r="AR6" i="31" s="1"/>
  <c r="AS36" i="31"/>
  <c r="AP11" i="31"/>
  <c r="AR11" i="31" s="1"/>
  <c r="AP15" i="31"/>
  <c r="AR15" i="31" s="1"/>
  <c r="AP20" i="31"/>
  <c r="AR20" i="31" s="1"/>
  <c r="AS6" i="31"/>
  <c r="AS364" i="31"/>
  <c r="AS286" i="31"/>
  <c r="AP209" i="31"/>
  <c r="AR209" i="31" s="1"/>
  <c r="AP124" i="31"/>
  <c r="AR124" i="31" s="1"/>
  <c r="AP65" i="31"/>
  <c r="AR65" i="31" s="1"/>
  <c r="C44" i="31"/>
  <c r="C45" i="31"/>
  <c r="BM166" i="31"/>
  <c r="BM38" i="31"/>
  <c r="C40" i="31"/>
  <c r="C48" i="31" s="1"/>
  <c r="C49" i="31" s="1"/>
  <c r="C51" i="31" s="1"/>
  <c r="BQ378" i="31"/>
  <c r="BN378" i="31"/>
  <c r="BP378" i="31" s="1"/>
  <c r="BQ370" i="31"/>
  <c r="BN372" i="31"/>
  <c r="BP372" i="31" s="1"/>
  <c r="BQ373" i="31"/>
  <c r="BN359" i="31"/>
  <c r="BP359" i="31" s="1"/>
  <c r="BN351" i="31"/>
  <c r="BP351" i="31" s="1"/>
  <c r="BN348" i="31"/>
  <c r="BP348" i="31" s="1"/>
  <c r="BN350" i="31"/>
  <c r="BP350" i="31" s="1"/>
  <c r="BQ337" i="31"/>
  <c r="BQ350" i="31"/>
  <c r="BN328" i="31"/>
  <c r="BP328" i="31" s="1"/>
  <c r="BQ343" i="31"/>
  <c r="BN327" i="31"/>
  <c r="BP327" i="31" s="1"/>
  <c r="BQ344" i="31"/>
  <c r="BN338" i="31"/>
  <c r="BP338" i="31" s="1"/>
  <c r="BN304" i="31"/>
  <c r="BP304" i="31" s="1"/>
  <c r="BN299" i="31"/>
  <c r="BP299" i="31" s="1"/>
  <c r="BN311" i="31"/>
  <c r="BP311" i="31" s="1"/>
  <c r="BN310" i="31"/>
  <c r="BP310" i="31" s="1"/>
  <c r="BQ312" i="31"/>
  <c r="BQ299" i="31"/>
  <c r="BN291" i="31"/>
  <c r="BP291" i="31" s="1"/>
  <c r="BQ285" i="31"/>
  <c r="BN293" i="31"/>
  <c r="BP293" i="31" s="1"/>
  <c r="BQ268" i="31"/>
  <c r="BN276" i="31"/>
  <c r="BP276" i="31" s="1"/>
  <c r="BQ263" i="31"/>
  <c r="BN282" i="31"/>
  <c r="BP282" i="31" s="1"/>
  <c r="BN287" i="31"/>
  <c r="BP287" i="31" s="1"/>
  <c r="BQ256" i="31"/>
  <c r="BQ243" i="31"/>
  <c r="BQ235" i="31"/>
  <c r="BQ227" i="31"/>
  <c r="BN256" i="31"/>
  <c r="BP256" i="31" s="1"/>
  <c r="BN247" i="31"/>
  <c r="BP247" i="31" s="1"/>
  <c r="BN239" i="31"/>
  <c r="BP239" i="31" s="1"/>
  <c r="BN231" i="31"/>
  <c r="BP231" i="31" s="1"/>
  <c r="BQ245" i="31"/>
  <c r="BN206" i="31"/>
  <c r="BP206" i="31" s="1"/>
  <c r="BN223" i="31"/>
  <c r="BP223" i="31" s="1"/>
  <c r="BN209" i="31"/>
  <c r="BP209" i="31" s="1"/>
  <c r="BN216" i="31"/>
  <c r="BP216" i="31" s="1"/>
  <c r="BQ210" i="31"/>
  <c r="BN211" i="31"/>
  <c r="BP211" i="31" s="1"/>
  <c r="BN190" i="31"/>
  <c r="BP190" i="31" s="1"/>
  <c r="BN182" i="31"/>
  <c r="BP182" i="31" s="1"/>
  <c r="BN174" i="31"/>
  <c r="BP174" i="31" s="1"/>
  <c r="BQ221" i="31"/>
  <c r="BQ217" i="31"/>
  <c r="BQ190" i="31"/>
  <c r="BQ182" i="31"/>
  <c r="BQ174" i="31"/>
  <c r="BQ225" i="31"/>
  <c r="BQ141" i="31"/>
  <c r="BQ133" i="31"/>
  <c r="BQ125" i="31"/>
  <c r="BQ117" i="31"/>
  <c r="BQ164" i="31"/>
  <c r="BQ158" i="31"/>
  <c r="BN164" i="31"/>
  <c r="BP164" i="31" s="1"/>
  <c r="BN146" i="31"/>
  <c r="BP146" i="31" s="1"/>
  <c r="BN136" i="31"/>
  <c r="BP136" i="31" s="1"/>
  <c r="BN128" i="31"/>
  <c r="BP128" i="31" s="1"/>
  <c r="BN120" i="31"/>
  <c r="BP120" i="31" s="1"/>
  <c r="BQ150" i="31"/>
  <c r="BN108" i="31"/>
  <c r="BP108" i="31" s="1"/>
  <c r="BQ107" i="31"/>
  <c r="BN98" i="31"/>
  <c r="BP98" i="31" s="1"/>
  <c r="BN90" i="31"/>
  <c r="BP90" i="31" s="1"/>
  <c r="BN113" i="31"/>
  <c r="BP113" i="31" s="1"/>
  <c r="BN155" i="31"/>
  <c r="BP155" i="31" s="1"/>
  <c r="BQ98" i="31"/>
  <c r="BQ90" i="31"/>
  <c r="BQ82" i="31"/>
  <c r="BN71" i="31"/>
  <c r="BP71" i="31" s="1"/>
  <c r="BN50" i="31"/>
  <c r="BP50" i="31" s="1"/>
  <c r="BQ75" i="31"/>
  <c r="BQ61" i="31"/>
  <c r="BQ53" i="31"/>
  <c r="BN44" i="31"/>
  <c r="BP44" i="31" s="1"/>
  <c r="BQ45" i="31"/>
  <c r="BN60" i="31"/>
  <c r="BP60" i="31" s="1"/>
  <c r="BN52" i="31"/>
  <c r="BP52" i="31" s="1"/>
  <c r="BN76" i="31"/>
  <c r="BP76" i="31" s="1"/>
  <c r="BQ64" i="31"/>
  <c r="BQ27" i="31"/>
  <c r="BN14" i="31"/>
  <c r="BP14" i="31" s="1"/>
  <c r="BN3" i="31"/>
  <c r="BP3" i="31" s="1"/>
  <c r="BN6" i="31"/>
  <c r="BP6" i="31" s="1"/>
  <c r="BQ20" i="31"/>
  <c r="BN12" i="31"/>
  <c r="BP12" i="31" s="1"/>
  <c r="BN31" i="31"/>
  <c r="BP31" i="31" s="1"/>
  <c r="BN20" i="31"/>
  <c r="BP20" i="31" s="1"/>
  <c r="BN7" i="31"/>
  <c r="BP7" i="31" s="1"/>
  <c r="BQ377" i="31"/>
  <c r="BN377" i="31"/>
  <c r="BP377" i="31" s="1"/>
  <c r="BQ369" i="31"/>
  <c r="BN371" i="31"/>
  <c r="BP371" i="31" s="1"/>
  <c r="BN360" i="31"/>
  <c r="BP360" i="31" s="1"/>
  <c r="BQ358" i="31"/>
  <c r="BN363" i="31"/>
  <c r="BP363" i="31" s="1"/>
  <c r="BN347" i="31"/>
  <c r="BP347" i="31" s="1"/>
  <c r="BN361" i="31"/>
  <c r="BP361" i="31" s="1"/>
  <c r="BQ335" i="31"/>
  <c r="BQ346" i="31"/>
  <c r="BN341" i="31"/>
  <c r="BP341" i="31" s="1"/>
  <c r="BQ336" i="31"/>
  <c r="BQ321" i="31"/>
  <c r="BQ334" i="31"/>
  <c r="BQ332" i="31"/>
  <c r="BQ303" i="31"/>
  <c r="BN298" i="31"/>
  <c r="BP298" i="31" s="1"/>
  <c r="BQ310" i="31"/>
  <c r="BQ309" i="31"/>
  <c r="BN309" i="31"/>
  <c r="BP309" i="31" s="1"/>
  <c r="BQ298" i="31"/>
  <c r="BQ288" i="31"/>
  <c r="BQ284" i="31"/>
  <c r="BQ290" i="31"/>
  <c r="BQ266" i="31"/>
  <c r="BN274" i="31"/>
  <c r="BP274" i="31" s="1"/>
  <c r="BQ275" i="31"/>
  <c r="BN281" i="31"/>
  <c r="BP281" i="31" s="1"/>
  <c r="BN283" i="31"/>
  <c r="BP283" i="31" s="1"/>
  <c r="BQ255" i="31"/>
  <c r="BQ242" i="31"/>
  <c r="BQ234" i="31"/>
  <c r="BQ226" i="31"/>
  <c r="BN255" i="31"/>
  <c r="BP255" i="31" s="1"/>
  <c r="BQ246" i="31"/>
  <c r="BN238" i="31"/>
  <c r="BP238" i="31" s="1"/>
  <c r="BN230" i="31"/>
  <c r="BP230" i="31" s="1"/>
  <c r="BQ249" i="31"/>
  <c r="BN205" i="31"/>
  <c r="BP205" i="31" s="1"/>
  <c r="BN221" i="31"/>
  <c r="BP221" i="31" s="1"/>
  <c r="BQ224" i="31"/>
  <c r="BN212" i="31"/>
  <c r="BP212" i="31" s="1"/>
  <c r="BQ206" i="31"/>
  <c r="BN207" i="31"/>
  <c r="BP207" i="31" s="1"/>
  <c r="BN189" i="31"/>
  <c r="BP189" i="31" s="1"/>
  <c r="BN181" i="31"/>
  <c r="BP181" i="31" s="1"/>
  <c r="BN173" i="31"/>
  <c r="BP173" i="31" s="1"/>
  <c r="BN199" i="31"/>
  <c r="BP199" i="31" s="1"/>
  <c r="BN195" i="31"/>
  <c r="BP195" i="31" s="1"/>
  <c r="BQ189" i="31"/>
  <c r="BQ181" i="31"/>
  <c r="BQ173" i="31"/>
  <c r="BQ157" i="31"/>
  <c r="BQ140" i="31"/>
  <c r="BQ132" i="31"/>
  <c r="BQ124" i="31"/>
  <c r="BQ116" i="31"/>
  <c r="BQ163" i="31"/>
  <c r="BN157" i="31"/>
  <c r="BP157" i="31" s="1"/>
  <c r="BN163" i="31"/>
  <c r="BP163" i="31" s="1"/>
  <c r="BN143" i="31"/>
  <c r="BP143" i="31" s="1"/>
  <c r="BN135" i="31"/>
  <c r="BP135" i="31" s="1"/>
  <c r="BN127" i="31"/>
  <c r="BP127" i="31" s="1"/>
  <c r="BN119" i="31"/>
  <c r="BP119" i="31" s="1"/>
  <c r="BQ148" i="31"/>
  <c r="BQ106" i="31"/>
  <c r="BN105" i="31"/>
  <c r="BP105" i="31" s="1"/>
  <c r="BN97" i="31"/>
  <c r="BP97" i="31" s="1"/>
  <c r="BN89" i="31"/>
  <c r="BP89" i="31" s="1"/>
  <c r="BN111" i="31"/>
  <c r="BP111" i="31" s="1"/>
  <c r="BQ105" i="31"/>
  <c r="BQ97" i="31"/>
  <c r="BQ89" i="31"/>
  <c r="BQ81" i="31"/>
  <c r="BN69" i="31"/>
  <c r="BP69" i="31" s="1"/>
  <c r="BN48" i="31"/>
  <c r="BP48" i="31" s="1"/>
  <c r="BN74" i="31"/>
  <c r="BP74" i="31" s="1"/>
  <c r="BQ60" i="31"/>
  <c r="BQ52" i="31"/>
  <c r="BN42" i="31"/>
  <c r="BP42" i="31" s="1"/>
  <c r="BQ43" i="31"/>
  <c r="BN59" i="31"/>
  <c r="BP59" i="31" s="1"/>
  <c r="BN51" i="31"/>
  <c r="BP51" i="31" s="1"/>
  <c r="BQ73" i="31"/>
  <c r="BN45" i="31"/>
  <c r="BP45" i="31" s="1"/>
  <c r="BQ22" i="31"/>
  <c r="BQ13" i="31"/>
  <c r="BQ38" i="31"/>
  <c r="BN5" i="31"/>
  <c r="BP5" i="31" s="1"/>
  <c r="BQ19" i="31"/>
  <c r="BN11" i="31"/>
  <c r="BP11" i="31" s="1"/>
  <c r="BQ30" i="31"/>
  <c r="BN19" i="31"/>
  <c r="BP19" i="31" s="1"/>
  <c r="BQ6" i="31"/>
  <c r="BQ376" i="31"/>
  <c r="BN376" i="31"/>
  <c r="BP376" i="31" s="1"/>
  <c r="BQ368" i="31"/>
  <c r="BN370" i="31"/>
  <c r="BP370" i="31" s="1"/>
  <c r="BQ359" i="31"/>
  <c r="BN357" i="31"/>
  <c r="BP357" i="31" s="1"/>
  <c r="BN362" i="31"/>
  <c r="BP362" i="31" s="1"/>
  <c r="BN346" i="31"/>
  <c r="BP346" i="31" s="1"/>
  <c r="BQ353" i="31"/>
  <c r="BQ333" i="31"/>
  <c r="BN339" i="31"/>
  <c r="BP339" i="31" s="1"/>
  <c r="BQ354" i="31"/>
  <c r="BN326" i="31"/>
  <c r="BP326" i="31" s="1"/>
  <c r="BQ320" i="31"/>
  <c r="BN323" i="31"/>
  <c r="BP323" i="31" s="1"/>
  <c r="BQ338" i="31"/>
  <c r="BN320" i="31"/>
  <c r="BP320" i="31" s="1"/>
  <c r="BN297" i="31"/>
  <c r="BP297" i="31" s="1"/>
  <c r="BN307" i="31"/>
  <c r="BP307" i="31" s="1"/>
  <c r="BN306" i="31"/>
  <c r="BP306" i="31" s="1"/>
  <c r="BQ308" i="31"/>
  <c r="BQ297" i="31"/>
  <c r="BQ293" i="31"/>
  <c r="BQ283" i="31"/>
  <c r="BN289" i="31"/>
  <c r="BP289" i="31" s="1"/>
  <c r="BQ264" i="31"/>
  <c r="BN272" i="31"/>
  <c r="BP272" i="31" s="1"/>
  <c r="BQ273" i="31"/>
  <c r="BN279" i="31"/>
  <c r="BP279" i="31" s="1"/>
  <c r="BQ262" i="31"/>
  <c r="BQ254" i="31"/>
  <c r="BQ241" i="31"/>
  <c r="BQ233" i="31"/>
  <c r="BN262" i="31"/>
  <c r="BP262" i="31" s="1"/>
  <c r="BN254" i="31"/>
  <c r="BP254" i="31" s="1"/>
  <c r="BN263" i="31"/>
  <c r="BP263" i="31" s="1"/>
  <c r="BN237" i="31"/>
  <c r="BP237" i="31" s="1"/>
  <c r="BN229" i="31"/>
  <c r="BP229" i="31" s="1"/>
  <c r="BN245" i="31"/>
  <c r="BP245" i="31" s="1"/>
  <c r="BN204" i="31"/>
  <c r="BP204" i="31" s="1"/>
  <c r="BN219" i="31"/>
  <c r="BP219" i="31" s="1"/>
  <c r="BQ222" i="31"/>
  <c r="BN208" i="31"/>
  <c r="BP208" i="31" s="1"/>
  <c r="BQ205" i="31"/>
  <c r="BQ223" i="31"/>
  <c r="BN188" i="31"/>
  <c r="BP188" i="31" s="1"/>
  <c r="BN180" i="31"/>
  <c r="BP180" i="31" s="1"/>
  <c r="BN172" i="31"/>
  <c r="BP172" i="31" s="1"/>
  <c r="BN198" i="31"/>
  <c r="BP198" i="31" s="1"/>
  <c r="BN193" i="31"/>
  <c r="BP193" i="31" s="1"/>
  <c r="BQ188" i="31"/>
  <c r="BQ180" i="31"/>
  <c r="BQ172" i="31"/>
  <c r="BN156" i="31"/>
  <c r="BP156" i="31" s="1"/>
  <c r="BQ139" i="31"/>
  <c r="BQ131" i="31"/>
  <c r="BQ123" i="31"/>
  <c r="BQ115" i="31"/>
  <c r="BQ162" i="31"/>
  <c r="BQ154" i="31"/>
  <c r="BN162" i="31"/>
  <c r="BP162" i="31" s="1"/>
  <c r="BN142" i="31"/>
  <c r="BP142" i="31" s="1"/>
  <c r="BN134" i="31"/>
  <c r="BP134" i="31" s="1"/>
  <c r="BN126" i="31"/>
  <c r="BP126" i="31" s="1"/>
  <c r="BN158" i="31"/>
  <c r="BP158" i="31" s="1"/>
  <c r="BN145" i="31"/>
  <c r="BP145" i="31" s="1"/>
  <c r="BQ198" i="31"/>
  <c r="BN104" i="31"/>
  <c r="BP104" i="31" s="1"/>
  <c r="BN96" i="31"/>
  <c r="BP96" i="31" s="1"/>
  <c r="BN88" i="31"/>
  <c r="BP88" i="31" s="1"/>
  <c r="BN109" i="31"/>
  <c r="BP109" i="31" s="1"/>
  <c r="BQ104" i="31"/>
  <c r="BQ96" i="31"/>
  <c r="BQ88" i="31"/>
  <c r="BQ80" i="31"/>
  <c r="BN65" i="31"/>
  <c r="BP65" i="31" s="1"/>
  <c r="BN37" i="31"/>
  <c r="BP37" i="31" s="1"/>
  <c r="BQ72" i="31"/>
  <c r="BQ59" i="31"/>
  <c r="BQ51" i="31"/>
  <c r="BN40" i="31"/>
  <c r="BP40" i="31" s="1"/>
  <c r="BQ41" i="31"/>
  <c r="BN58" i="31"/>
  <c r="BP58" i="31" s="1"/>
  <c r="BN49" i="31"/>
  <c r="BP49" i="31" s="1"/>
  <c r="BQ71" i="31"/>
  <c r="BN43" i="31"/>
  <c r="BP43" i="31" s="1"/>
  <c r="BQ35" i="31"/>
  <c r="BQ12" i="31"/>
  <c r="BQ36" i="31"/>
  <c r="BN2" i="31"/>
  <c r="BP2" i="31" s="1"/>
  <c r="BN39" i="31"/>
  <c r="BP39" i="31" s="1"/>
  <c r="BN10" i="31"/>
  <c r="BP10" i="31" s="1"/>
  <c r="BN16" i="31"/>
  <c r="BP16" i="31" s="1"/>
  <c r="BQ18" i="31"/>
  <c r="BQ5" i="31"/>
  <c r="BQ375" i="31"/>
  <c r="BN375" i="31"/>
  <c r="BP375" i="31" s="1"/>
  <c r="BQ367" i="31"/>
  <c r="BN369" i="31"/>
  <c r="BP369" i="31" s="1"/>
  <c r="BQ357" i="31"/>
  <c r="BN356" i="31"/>
  <c r="BP356" i="31" s="1"/>
  <c r="BQ361" i="31"/>
  <c r="BN345" i="31"/>
  <c r="BP345" i="31" s="1"/>
  <c r="BQ352" i="31"/>
  <c r="BQ331" i="31"/>
  <c r="BN337" i="31"/>
  <c r="BP337" i="31" s="1"/>
  <c r="BQ340" i="31"/>
  <c r="BN336" i="31"/>
  <c r="BP336" i="31" s="1"/>
  <c r="BQ319" i="31"/>
  <c r="BQ322" i="31"/>
  <c r="BN319" i="31"/>
  <c r="BP319" i="31" s="1"/>
  <c r="BN316" i="31"/>
  <c r="BP316" i="31" s="1"/>
  <c r="BN296" i="31"/>
  <c r="BP296" i="31" s="1"/>
  <c r="BQ306" i="31"/>
  <c r="BQ305" i="31"/>
  <c r="BN305" i="31"/>
  <c r="BP305" i="31" s="1"/>
  <c r="BQ296" i="31"/>
  <c r="BN292" i="31"/>
  <c r="BP292" i="31" s="1"/>
  <c r="BQ282" i="31"/>
  <c r="BQ277" i="31"/>
  <c r="BN284" i="31"/>
  <c r="BP284" i="31" s="1"/>
  <c r="BN270" i="31"/>
  <c r="BP270" i="31" s="1"/>
  <c r="BQ271" i="31"/>
  <c r="BN275" i="31"/>
  <c r="BP275" i="31" s="1"/>
  <c r="BQ261" i="31"/>
  <c r="BQ253" i="31"/>
  <c r="BQ240" i="31"/>
  <c r="BQ232" i="31"/>
  <c r="BN261" i="31"/>
  <c r="BP261" i="31" s="1"/>
  <c r="BN253" i="31"/>
  <c r="BP253" i="31" s="1"/>
  <c r="BN248" i="31"/>
  <c r="BP248" i="31" s="1"/>
  <c r="BN236" i="31"/>
  <c r="BP236" i="31" s="1"/>
  <c r="BN228" i="31"/>
  <c r="BP228" i="31" s="1"/>
  <c r="BQ244" i="31"/>
  <c r="BN203" i="31"/>
  <c r="BP203" i="31" s="1"/>
  <c r="BQ216" i="31"/>
  <c r="BQ220" i="31"/>
  <c r="BN224" i="31"/>
  <c r="BP224" i="31" s="1"/>
  <c r="BQ204" i="31"/>
  <c r="BQ213" i="31"/>
  <c r="BN187" i="31"/>
  <c r="BP187" i="31" s="1"/>
  <c r="BN179" i="31"/>
  <c r="BP179" i="31" s="1"/>
  <c r="BN171" i="31"/>
  <c r="BP171" i="31" s="1"/>
  <c r="BQ195" i="31"/>
  <c r="BQ209" i="31"/>
  <c r="BQ187" i="31"/>
  <c r="BQ179" i="31"/>
  <c r="BQ171" i="31"/>
  <c r="BQ153" i="31"/>
  <c r="BQ138" i="31"/>
  <c r="BQ130" i="31"/>
  <c r="BQ122" i="31"/>
  <c r="BQ197" i="31"/>
  <c r="BQ161" i="31"/>
  <c r="BN153" i="31"/>
  <c r="BP153" i="31" s="1"/>
  <c r="BN161" i="31"/>
  <c r="BP161" i="31" s="1"/>
  <c r="BN141" i="31"/>
  <c r="BP141" i="31" s="1"/>
  <c r="BN133" i="31"/>
  <c r="BP133" i="31" s="1"/>
  <c r="BN125" i="31"/>
  <c r="BP125" i="31" s="1"/>
  <c r="BQ155" i="31"/>
  <c r="BN117" i="31"/>
  <c r="BP117" i="31" s="1"/>
  <c r="BQ152" i="31"/>
  <c r="BN103" i="31"/>
  <c r="BP103" i="31" s="1"/>
  <c r="BN95" i="31"/>
  <c r="BP95" i="31" s="1"/>
  <c r="BN87" i="31"/>
  <c r="BP87" i="31" s="1"/>
  <c r="BN107" i="31"/>
  <c r="BP107" i="31" s="1"/>
  <c r="BQ103" i="31"/>
  <c r="BQ95" i="31"/>
  <c r="BQ87" i="31"/>
  <c r="BQ79" i="31"/>
  <c r="BQ46" i="31"/>
  <c r="BN86" i="31"/>
  <c r="BP86" i="31" s="1"/>
  <c r="BQ70" i="31"/>
  <c r="BQ58" i="31"/>
  <c r="BQ49" i="31"/>
  <c r="BQ76" i="31"/>
  <c r="BN81" i="31"/>
  <c r="BP81" i="31" s="1"/>
  <c r="BN57" i="31"/>
  <c r="BP57" i="31" s="1"/>
  <c r="BN47" i="31"/>
  <c r="BP47" i="31" s="1"/>
  <c r="BQ69" i="31"/>
  <c r="BN41" i="31"/>
  <c r="BP41" i="31" s="1"/>
  <c r="BN29" i="31"/>
  <c r="BP29" i="31" s="1"/>
  <c r="BQ11" i="31"/>
  <c r="BN32" i="31"/>
  <c r="BP32" i="31" s="1"/>
  <c r="BQ34" i="31"/>
  <c r="BN36" i="31"/>
  <c r="BP36" i="31" s="1"/>
  <c r="BN9" i="31"/>
  <c r="BP9" i="31" s="1"/>
  <c r="BN15" i="31"/>
  <c r="BP15" i="31" s="1"/>
  <c r="BQ14" i="31"/>
  <c r="BQ4" i="31"/>
  <c r="BQ382" i="31"/>
  <c r="BN382" i="31"/>
  <c r="BP382" i="31" s="1"/>
  <c r="BN374" i="31"/>
  <c r="BP374" i="31" s="1"/>
  <c r="BQ366" i="31"/>
  <c r="BQ374" i="31"/>
  <c r="BQ356" i="31"/>
  <c r="BN355" i="31"/>
  <c r="BP355" i="31" s="1"/>
  <c r="BN358" i="31"/>
  <c r="BP358" i="31" s="1"/>
  <c r="BN344" i="31"/>
  <c r="BP344" i="31" s="1"/>
  <c r="BQ349" i="31"/>
  <c r="BQ329" i="31"/>
  <c r="BN335" i="31"/>
  <c r="BP335" i="31" s="1"/>
  <c r="BN332" i="31"/>
  <c r="BP332" i="31" s="1"/>
  <c r="BQ328" i="31"/>
  <c r="BQ318" i="31"/>
  <c r="BN334" i="31"/>
  <c r="BP334" i="31" s="1"/>
  <c r="BN312" i="31"/>
  <c r="BP312" i="31" s="1"/>
  <c r="BN315" i="31"/>
  <c r="BP315" i="31" s="1"/>
  <c r="BN295" i="31"/>
  <c r="BP295" i="31" s="1"/>
  <c r="BN303" i="31"/>
  <c r="BP303" i="31" s="1"/>
  <c r="BQ325" i="31"/>
  <c r="BQ304" i="31"/>
  <c r="BQ295" i="31"/>
  <c r="BQ289" i="31"/>
  <c r="BQ281" i="31"/>
  <c r="BQ276" i="31"/>
  <c r="BN290" i="31"/>
  <c r="BP290" i="31" s="1"/>
  <c r="BN268" i="31"/>
  <c r="BP268" i="31" s="1"/>
  <c r="BQ269" i="31"/>
  <c r="BN273" i="31"/>
  <c r="BP273" i="31" s="1"/>
  <c r="BQ260" i="31"/>
  <c r="BQ252" i="31"/>
  <c r="BQ239" i="31"/>
  <c r="BQ231" i="31"/>
  <c r="BN260" i="31"/>
  <c r="BP260" i="31" s="1"/>
  <c r="BN252" i="31"/>
  <c r="BP252" i="31" s="1"/>
  <c r="BN243" i="31"/>
  <c r="BP243" i="31" s="1"/>
  <c r="BN235" i="31"/>
  <c r="BP235" i="31" s="1"/>
  <c r="BN227" i="31"/>
  <c r="BP227" i="31" s="1"/>
  <c r="BN265" i="31"/>
  <c r="BP265" i="31" s="1"/>
  <c r="BN202" i="31"/>
  <c r="BP202" i="31" s="1"/>
  <c r="BQ212" i="31"/>
  <c r="BQ218" i="31"/>
  <c r="BN222" i="31"/>
  <c r="BP222" i="31" s="1"/>
  <c r="BQ203" i="31"/>
  <c r="BN196" i="31"/>
  <c r="BP196" i="31" s="1"/>
  <c r="BN186" i="31"/>
  <c r="BP186" i="31" s="1"/>
  <c r="BN178" i="31"/>
  <c r="BP178" i="31" s="1"/>
  <c r="BN170" i="31"/>
  <c r="BP170" i="31" s="1"/>
  <c r="BQ193" i="31"/>
  <c r="BQ196" i="31"/>
  <c r="BQ186" i="31"/>
  <c r="BQ178" i="31"/>
  <c r="BQ170" i="31"/>
  <c r="BN152" i="31"/>
  <c r="BP152" i="31" s="1"/>
  <c r="BQ137" i="31"/>
  <c r="BQ129" i="31"/>
  <c r="BQ121" i="31"/>
  <c r="BQ169" i="31"/>
  <c r="BQ160" i="31"/>
  <c r="BQ145" i="31"/>
  <c r="BN160" i="31"/>
  <c r="BP160" i="31" s="1"/>
  <c r="BN140" i="31"/>
  <c r="BP140" i="31" s="1"/>
  <c r="BN132" i="31"/>
  <c r="BP132" i="31" s="1"/>
  <c r="BN124" i="31"/>
  <c r="BP124" i="31" s="1"/>
  <c r="BN154" i="31"/>
  <c r="BP154" i="31" s="1"/>
  <c r="BN116" i="31"/>
  <c r="BP116" i="31" s="1"/>
  <c r="BQ114" i="31"/>
  <c r="BN102" i="31"/>
  <c r="BP102" i="31" s="1"/>
  <c r="BN94" i="31"/>
  <c r="BP94" i="31" s="1"/>
  <c r="BQ156" i="31"/>
  <c r="BN151" i="31"/>
  <c r="BP151" i="31" s="1"/>
  <c r="BQ102" i="31"/>
  <c r="BQ94" i="31"/>
  <c r="BQ86" i="31"/>
  <c r="BQ78" i="31"/>
  <c r="BQ44" i="31"/>
  <c r="BN84" i="31"/>
  <c r="BP84" i="31" s="1"/>
  <c r="BN68" i="31"/>
  <c r="BP68" i="31" s="1"/>
  <c r="BQ57" i="31"/>
  <c r="BQ47" i="31"/>
  <c r="BN75" i="31"/>
  <c r="BP75" i="31" s="1"/>
  <c r="BQ65" i="31"/>
  <c r="BN56" i="31"/>
  <c r="BP56" i="31" s="1"/>
  <c r="BQ39" i="31"/>
  <c r="BN66" i="31"/>
  <c r="BP66" i="31" s="1"/>
  <c r="BN26" i="31"/>
  <c r="BP26" i="31" s="1"/>
  <c r="BN24" i="31"/>
  <c r="BP24" i="31" s="1"/>
  <c r="BQ10" i="31"/>
  <c r="BQ31" i="31"/>
  <c r="BN27" i="31"/>
  <c r="BP27" i="31" s="1"/>
  <c r="BN35" i="31"/>
  <c r="BP35" i="31" s="1"/>
  <c r="BN8" i="31"/>
  <c r="BP8" i="31" s="1"/>
  <c r="BN34" i="31"/>
  <c r="BP34" i="31" s="1"/>
  <c r="BQ32" i="31"/>
  <c r="BQ3" i="31"/>
  <c r="BQ381" i="31"/>
  <c r="BN381" i="31"/>
  <c r="BP381" i="31" s="1"/>
  <c r="BN373" i="31"/>
  <c r="BP373" i="31" s="1"/>
  <c r="BQ365" i="31"/>
  <c r="BN368" i="31"/>
  <c r="BP368" i="31" s="1"/>
  <c r="BQ355" i="31"/>
  <c r="BN354" i="31"/>
  <c r="BP354" i="31" s="1"/>
  <c r="BN364" i="31"/>
  <c r="BP364" i="31" s="1"/>
  <c r="BN343" i="31"/>
  <c r="BP343" i="31" s="1"/>
  <c r="BQ348" i="31"/>
  <c r="BQ341" i="31"/>
  <c r="BN333" i="31"/>
  <c r="BP333" i="31" s="1"/>
  <c r="BQ326" i="31"/>
  <c r="BN324" i="31"/>
  <c r="BP324" i="31" s="1"/>
  <c r="BQ317" i="31"/>
  <c r="BN330" i="31"/>
  <c r="BP330" i="31" s="1"/>
  <c r="BQ311" i="31"/>
  <c r="BN302" i="31"/>
  <c r="BP302" i="31" s="1"/>
  <c r="BN294" i="31"/>
  <c r="BP294" i="31" s="1"/>
  <c r="BN321" i="31"/>
  <c r="BP321" i="31" s="1"/>
  <c r="BN322" i="31"/>
  <c r="BP322" i="31" s="1"/>
  <c r="BQ302" i="31"/>
  <c r="BQ294" i="31"/>
  <c r="BN288" i="31"/>
  <c r="BP288" i="31" s="1"/>
  <c r="BQ280" i="31"/>
  <c r="BQ274" i="31"/>
  <c r="BN280" i="31"/>
  <c r="BP280" i="31" s="1"/>
  <c r="BN266" i="31"/>
  <c r="BP266" i="31" s="1"/>
  <c r="BQ267" i="31"/>
  <c r="BN271" i="31"/>
  <c r="BP271" i="31" s="1"/>
  <c r="BQ259" i="31"/>
  <c r="BQ251" i="31"/>
  <c r="BQ238" i="31"/>
  <c r="BQ230" i="31"/>
  <c r="BN259" i="31"/>
  <c r="BP259" i="31" s="1"/>
  <c r="BN251" i="31"/>
  <c r="BP251" i="31" s="1"/>
  <c r="BN242" i="31"/>
  <c r="BP242" i="31" s="1"/>
  <c r="BN234" i="31"/>
  <c r="BP234" i="31" s="1"/>
  <c r="BN226" i="31"/>
  <c r="BP226" i="31" s="1"/>
  <c r="BN249" i="31"/>
  <c r="BP249" i="31" s="1"/>
  <c r="BN201" i="31"/>
  <c r="BP201" i="31" s="1"/>
  <c r="BQ208" i="31"/>
  <c r="BQ215" i="31"/>
  <c r="BN220" i="31"/>
  <c r="BP220" i="31" s="1"/>
  <c r="BQ202" i="31"/>
  <c r="BN194" i="31"/>
  <c r="BP194" i="31" s="1"/>
  <c r="BN185" i="31"/>
  <c r="BP185" i="31" s="1"/>
  <c r="BN177" i="31"/>
  <c r="BP177" i="31" s="1"/>
  <c r="BN169" i="31"/>
  <c r="BP169" i="31" s="1"/>
  <c r="BQ219" i="31"/>
  <c r="BQ194" i="31"/>
  <c r="BQ185" i="31"/>
  <c r="BQ177" i="31"/>
  <c r="BN150" i="31"/>
  <c r="BP150" i="31" s="1"/>
  <c r="BQ146" i="31"/>
  <c r="BQ136" i="31"/>
  <c r="BQ128" i="31"/>
  <c r="BQ120" i="31"/>
  <c r="BQ167" i="31"/>
  <c r="BQ159" i="31"/>
  <c r="BQ199" i="31"/>
  <c r="BN159" i="31"/>
  <c r="BP159" i="31" s="1"/>
  <c r="BN139" i="31"/>
  <c r="BP139" i="31" s="1"/>
  <c r="BN131" i="31"/>
  <c r="BP131" i="31" s="1"/>
  <c r="BN123" i="31"/>
  <c r="BP123" i="31" s="1"/>
  <c r="BQ151" i="31"/>
  <c r="BN115" i="31"/>
  <c r="BP115" i="31" s="1"/>
  <c r="BQ113" i="31"/>
  <c r="BN101" i="31"/>
  <c r="BP101" i="31" s="1"/>
  <c r="BN93" i="31"/>
  <c r="BP93" i="31" s="1"/>
  <c r="BN114" i="31"/>
  <c r="BP114" i="31" s="1"/>
  <c r="BQ112" i="31"/>
  <c r="BQ101" i="31"/>
  <c r="BQ93" i="31"/>
  <c r="BQ85" i="31"/>
  <c r="BN77" i="31"/>
  <c r="BP77" i="31" s="1"/>
  <c r="BQ42" i="31"/>
  <c r="BN80" i="31"/>
  <c r="BP80" i="31" s="1"/>
  <c r="BN64" i="31"/>
  <c r="BP64" i="31" s="1"/>
  <c r="BQ56" i="31"/>
  <c r="BN82" i="31"/>
  <c r="BP82" i="31" s="1"/>
  <c r="BN72" i="31"/>
  <c r="BP72" i="31" s="1"/>
  <c r="BN63" i="31"/>
  <c r="BP63" i="31" s="1"/>
  <c r="BN55" i="31"/>
  <c r="BP55" i="31" s="1"/>
  <c r="BN38" i="31"/>
  <c r="BP38" i="31" s="1"/>
  <c r="BQ50" i="31"/>
  <c r="BQ25" i="31"/>
  <c r="BN23" i="31"/>
  <c r="BP23" i="31" s="1"/>
  <c r="BQ9" i="31"/>
  <c r="BN25" i="31"/>
  <c r="BP25" i="31" s="1"/>
  <c r="BQ26" i="31"/>
  <c r="BQ28" i="31"/>
  <c r="BQ7" i="31"/>
  <c r="BQ24" i="31"/>
  <c r="BN30" i="31"/>
  <c r="BP30" i="31" s="1"/>
  <c r="BQ2" i="31"/>
  <c r="BQ380" i="31"/>
  <c r="BN380" i="31"/>
  <c r="BP380" i="31" s="1"/>
  <c r="BQ372" i="31"/>
  <c r="BQ364" i="31"/>
  <c r="BN367" i="31"/>
  <c r="BP367" i="31" s="1"/>
  <c r="BN365" i="31"/>
  <c r="BP365" i="31" s="1"/>
  <c r="BN353" i="31"/>
  <c r="BP353" i="31" s="1"/>
  <c r="BQ360" i="31"/>
  <c r="BN342" i="31"/>
  <c r="BP342" i="31" s="1"/>
  <c r="BQ347" i="31"/>
  <c r="BN340" i="31"/>
  <c r="BP340" i="31" s="1"/>
  <c r="BN331" i="31"/>
  <c r="BP331" i="31" s="1"/>
  <c r="BN325" i="31"/>
  <c r="BP325" i="31" s="1"/>
  <c r="BQ323" i="31"/>
  <c r="BQ316" i="31"/>
  <c r="BQ345" i="31"/>
  <c r="BN308" i="31"/>
  <c r="BP308" i="31" s="1"/>
  <c r="BN301" i="31"/>
  <c r="BP301" i="31" s="1"/>
  <c r="BN317" i="31"/>
  <c r="BP317" i="31" s="1"/>
  <c r="BN314" i="31"/>
  <c r="BP314" i="31" s="1"/>
  <c r="BN318" i="31"/>
  <c r="BP318" i="31" s="1"/>
  <c r="BQ301" i="31"/>
  <c r="BQ291" i="31"/>
  <c r="BQ287" i="31"/>
  <c r="BQ279" i="31"/>
  <c r="BQ272" i="31"/>
  <c r="BN278" i="31"/>
  <c r="BP278" i="31" s="1"/>
  <c r="BN264" i="31"/>
  <c r="BP264" i="31" s="1"/>
  <c r="BQ265" i="31"/>
  <c r="BN269" i="31"/>
  <c r="BP269" i="31" s="1"/>
  <c r="BQ258" i="31"/>
  <c r="BQ247" i="31"/>
  <c r="BQ237" i="31"/>
  <c r="BQ229" i="31"/>
  <c r="BN258" i="31"/>
  <c r="BP258" i="31" s="1"/>
  <c r="BQ248" i="31"/>
  <c r="BN241" i="31"/>
  <c r="BP241" i="31" s="1"/>
  <c r="BN233" i="31"/>
  <c r="BP233" i="31" s="1"/>
  <c r="BN250" i="31"/>
  <c r="BP250" i="31" s="1"/>
  <c r="BN214" i="31"/>
  <c r="BP214" i="31" s="1"/>
  <c r="BN200" i="31"/>
  <c r="BP200" i="31" s="1"/>
  <c r="BN217" i="31"/>
  <c r="BP217" i="31" s="1"/>
  <c r="BQ211" i="31"/>
  <c r="BN218" i="31"/>
  <c r="BP218" i="31" s="1"/>
  <c r="BQ201" i="31"/>
  <c r="BN192" i="31"/>
  <c r="BP192" i="31" s="1"/>
  <c r="BN184" i="31"/>
  <c r="BP184" i="31" s="1"/>
  <c r="BN176" i="31"/>
  <c r="BP176" i="31" s="1"/>
  <c r="BN168" i="31"/>
  <c r="BP168" i="31" s="1"/>
  <c r="BQ200" i="31"/>
  <c r="BQ192" i="31"/>
  <c r="BQ184" i="31"/>
  <c r="BQ176" i="31"/>
  <c r="BN148" i="31"/>
  <c r="BP148" i="31" s="1"/>
  <c r="BQ143" i="31"/>
  <c r="BQ135" i="31"/>
  <c r="BQ127" i="31"/>
  <c r="BQ119" i="31"/>
  <c r="BQ166" i="31"/>
  <c r="BQ149" i="31"/>
  <c r="BN166" i="31"/>
  <c r="BP166" i="31" s="1"/>
  <c r="BN149" i="31"/>
  <c r="BP149" i="31" s="1"/>
  <c r="BN138" i="31"/>
  <c r="BP138" i="31" s="1"/>
  <c r="BN130" i="31"/>
  <c r="BP130" i="31" s="1"/>
  <c r="BN122" i="31"/>
  <c r="BP122" i="31" s="1"/>
  <c r="BQ144" i="31"/>
  <c r="BN112" i="31"/>
  <c r="BP112" i="31" s="1"/>
  <c r="BQ111" i="31"/>
  <c r="BN100" i="31"/>
  <c r="BP100" i="31" s="1"/>
  <c r="BN92" i="31"/>
  <c r="BP92" i="31" s="1"/>
  <c r="BN106" i="31"/>
  <c r="BP106" i="31" s="1"/>
  <c r="BQ110" i="31"/>
  <c r="BQ100" i="31"/>
  <c r="BQ92" i="31"/>
  <c r="BQ84" i="31"/>
  <c r="BQ74" i="31"/>
  <c r="BN83" i="31"/>
  <c r="BP83" i="31" s="1"/>
  <c r="BN79" i="31"/>
  <c r="BP79" i="31" s="1"/>
  <c r="BQ63" i="31"/>
  <c r="BQ55" i="31"/>
  <c r="BQ66" i="31"/>
  <c r="BN70" i="31"/>
  <c r="BP70" i="31" s="1"/>
  <c r="BN62" i="31"/>
  <c r="BP62" i="31" s="1"/>
  <c r="BN54" i="31"/>
  <c r="BP54" i="31" s="1"/>
  <c r="BN85" i="31"/>
  <c r="BP85" i="31" s="1"/>
  <c r="BQ48" i="31"/>
  <c r="BQ37" i="31"/>
  <c r="BN18" i="31"/>
  <c r="BP18" i="31" s="1"/>
  <c r="BQ8" i="31"/>
  <c r="BQ16" i="31"/>
  <c r="BN22" i="31"/>
  <c r="BP22" i="31" s="1"/>
  <c r="BN17" i="31"/>
  <c r="BP17" i="31" s="1"/>
  <c r="BQ40" i="31"/>
  <c r="BQ23" i="31"/>
  <c r="BQ29" i="31"/>
  <c r="BQ362" i="31"/>
  <c r="BQ330" i="31"/>
  <c r="BQ300" i="31"/>
  <c r="BN267" i="31"/>
  <c r="BP267" i="31" s="1"/>
  <c r="BN232" i="31"/>
  <c r="BP232" i="31" s="1"/>
  <c r="BN191" i="31"/>
  <c r="BP191" i="31" s="1"/>
  <c r="BN144" i="31"/>
  <c r="BP144" i="31" s="1"/>
  <c r="BN147" i="31"/>
  <c r="BP147" i="31" s="1"/>
  <c r="BN91" i="31"/>
  <c r="BP91" i="31" s="1"/>
  <c r="BN78" i="31"/>
  <c r="BP78" i="31" s="1"/>
  <c r="BQ68" i="31"/>
  <c r="BN21" i="31"/>
  <c r="BP21" i="31" s="1"/>
  <c r="BN352" i="31"/>
  <c r="BP352" i="31" s="1"/>
  <c r="BQ315" i="31"/>
  <c r="BQ292" i="31"/>
  <c r="BQ257" i="31"/>
  <c r="BN246" i="31"/>
  <c r="BP246" i="31" s="1"/>
  <c r="BN183" i="31"/>
  <c r="BP183" i="31" s="1"/>
  <c r="BQ142" i="31"/>
  <c r="BN137" i="31"/>
  <c r="BP137" i="31" s="1"/>
  <c r="BN118" i="31"/>
  <c r="BP118" i="31" s="1"/>
  <c r="BQ62" i="31"/>
  <c r="BN33" i="31"/>
  <c r="BP33" i="31" s="1"/>
  <c r="BN28" i="31"/>
  <c r="BP28" i="31" s="1"/>
  <c r="BN349" i="31"/>
  <c r="BP349" i="31" s="1"/>
  <c r="BQ342" i="31"/>
  <c r="BQ286" i="31"/>
  <c r="BN244" i="31"/>
  <c r="BP244" i="31" s="1"/>
  <c r="BN210" i="31"/>
  <c r="BP210" i="31" s="1"/>
  <c r="BN175" i="31"/>
  <c r="BP175" i="31" s="1"/>
  <c r="BQ134" i="31"/>
  <c r="BN129" i="31"/>
  <c r="BP129" i="31" s="1"/>
  <c r="BQ108" i="31"/>
  <c r="BQ54" i="31"/>
  <c r="BQ17" i="31"/>
  <c r="BQ339" i="31"/>
  <c r="BQ379" i="31"/>
  <c r="BQ351" i="31"/>
  <c r="BQ307" i="31"/>
  <c r="BQ278" i="31"/>
  <c r="BQ236" i="31"/>
  <c r="BN225" i="31"/>
  <c r="BP225" i="31" s="1"/>
  <c r="BN167" i="31"/>
  <c r="BP167" i="31" s="1"/>
  <c r="BQ126" i="31"/>
  <c r="BN121" i="31"/>
  <c r="BP121" i="31" s="1"/>
  <c r="BQ99" i="31"/>
  <c r="BN46" i="31"/>
  <c r="BP46" i="31" s="1"/>
  <c r="BN4" i="31"/>
  <c r="BP4" i="31" s="1"/>
  <c r="BN213" i="31"/>
  <c r="BP213" i="31" s="1"/>
  <c r="BN379" i="31"/>
  <c r="BP379" i="31" s="1"/>
  <c r="BN300" i="31"/>
  <c r="BP300" i="31" s="1"/>
  <c r="BQ270" i="31"/>
  <c r="BQ228" i="31"/>
  <c r="BN197" i="31"/>
  <c r="BP197" i="31" s="1"/>
  <c r="BQ118" i="31"/>
  <c r="BQ168" i="31"/>
  <c r="BQ91" i="31"/>
  <c r="BN67" i="31"/>
  <c r="BP67" i="31" s="1"/>
  <c r="BQ15" i="31"/>
  <c r="BQ371" i="31"/>
  <c r="BQ327" i="31"/>
  <c r="BQ314" i="31"/>
  <c r="BN277" i="31"/>
  <c r="BP277" i="31" s="1"/>
  <c r="BN257" i="31"/>
  <c r="BP257" i="31" s="1"/>
  <c r="BQ207" i="31"/>
  <c r="BQ191" i="31"/>
  <c r="BQ165" i="31"/>
  <c r="BN110" i="31"/>
  <c r="BP110" i="31" s="1"/>
  <c r="BQ83" i="31"/>
  <c r="BN61" i="31"/>
  <c r="BP61" i="31" s="1"/>
  <c r="BQ21" i="31"/>
  <c r="BQ324" i="31"/>
  <c r="BN286" i="31"/>
  <c r="BP286" i="31" s="1"/>
  <c r="BN215" i="31"/>
  <c r="BP215" i="31" s="1"/>
  <c r="BN165" i="31"/>
  <c r="BP165" i="31" s="1"/>
  <c r="BQ67" i="31"/>
  <c r="BQ33" i="31"/>
  <c r="BQ363" i="31"/>
  <c r="BN329" i="31"/>
  <c r="BP329" i="31" s="1"/>
  <c r="BQ313" i="31"/>
  <c r="BN285" i="31"/>
  <c r="BP285" i="31" s="1"/>
  <c r="BQ250" i="31"/>
  <c r="BQ214" i="31"/>
  <c r="BQ183" i="31"/>
  <c r="BQ147" i="31"/>
  <c r="BQ109" i="31"/>
  <c r="BN73" i="31"/>
  <c r="BP73" i="31" s="1"/>
  <c r="BN53" i="31"/>
  <c r="BP53" i="31" s="1"/>
  <c r="BN13" i="31"/>
  <c r="BP13" i="31" s="1"/>
  <c r="BN366" i="31"/>
  <c r="BP366" i="31" s="1"/>
  <c r="BN313" i="31"/>
  <c r="BP313" i="31" s="1"/>
  <c r="BN240" i="31"/>
  <c r="BP240" i="31" s="1"/>
  <c r="BQ175" i="31"/>
  <c r="BN99" i="31"/>
  <c r="BP99" i="31" s="1"/>
  <c r="BQ77" i="31"/>
  <c r="AG382" i="31"/>
  <c r="AG381" i="31"/>
  <c r="AG380" i="31"/>
  <c r="AG379" i="31"/>
  <c r="AG378" i="31"/>
  <c r="AG377" i="31"/>
  <c r="AG376" i="31"/>
  <c r="AG375" i="31"/>
  <c r="AD380" i="31"/>
  <c r="AF380" i="31" s="1"/>
  <c r="AD376" i="31"/>
  <c r="AF376" i="31" s="1"/>
  <c r="AD375" i="31"/>
  <c r="AF375" i="31" s="1"/>
  <c r="AD368" i="31"/>
  <c r="AF368" i="31" s="1"/>
  <c r="AD367" i="31"/>
  <c r="AF367" i="31" s="1"/>
  <c r="AD366" i="31"/>
  <c r="AF366" i="31" s="1"/>
  <c r="AD365" i="31"/>
  <c r="AF365" i="31" s="1"/>
  <c r="AG374" i="31"/>
  <c r="AD381" i="31"/>
  <c r="AF381" i="31" s="1"/>
  <c r="AD377" i="31"/>
  <c r="AF377" i="31" s="1"/>
  <c r="AD374" i="31"/>
  <c r="AF374" i="31" s="1"/>
  <c r="AG373" i="31"/>
  <c r="AG372" i="31"/>
  <c r="AG371" i="31"/>
  <c r="AG370" i="31"/>
  <c r="AG369" i="31"/>
  <c r="AD382" i="31"/>
  <c r="AF382" i="31" s="1"/>
  <c r="AD378" i="31"/>
  <c r="AF378" i="31" s="1"/>
  <c r="AD373" i="31"/>
  <c r="AF373" i="31" s="1"/>
  <c r="AD372" i="31"/>
  <c r="AF372" i="31" s="1"/>
  <c r="AD371" i="31"/>
  <c r="AF371" i="31" s="1"/>
  <c r="AD370" i="31"/>
  <c r="AF370" i="31" s="1"/>
  <c r="AD369" i="31"/>
  <c r="AF369" i="31" s="1"/>
  <c r="AG368" i="31"/>
  <c r="AG367" i="31"/>
  <c r="AG366" i="31"/>
  <c r="AG365" i="31"/>
  <c r="AG364" i="31"/>
  <c r="AD360" i="31"/>
  <c r="AF360" i="31" s="1"/>
  <c r="AG362" i="31"/>
  <c r="AD379" i="31"/>
  <c r="AF379" i="31" s="1"/>
  <c r="AD363" i="31"/>
  <c r="AF363" i="31" s="1"/>
  <c r="AD359" i="31"/>
  <c r="AF359" i="31" s="1"/>
  <c r="AG361" i="31"/>
  <c r="AD362" i="31"/>
  <c r="AF362" i="31" s="1"/>
  <c r="AG358" i="31"/>
  <c r="AG357" i="31"/>
  <c r="AG356" i="31"/>
  <c r="AG355" i="31"/>
  <c r="AG354" i="31"/>
  <c r="AG353" i="31"/>
  <c r="AD364" i="31"/>
  <c r="AF364" i="31" s="1"/>
  <c r="AG360" i="31"/>
  <c r="AG363" i="31"/>
  <c r="AG359" i="31"/>
  <c r="AD358" i="31"/>
  <c r="AF358" i="31" s="1"/>
  <c r="AD357" i="31"/>
  <c r="AF357" i="31" s="1"/>
  <c r="AD356" i="31"/>
  <c r="AF356" i="31" s="1"/>
  <c r="AD355" i="31"/>
  <c r="AF355" i="31" s="1"/>
  <c r="AD354" i="31"/>
  <c r="AF354" i="31" s="1"/>
  <c r="AD353" i="31"/>
  <c r="AF353" i="31" s="1"/>
  <c r="AD352" i="31"/>
  <c r="AF352" i="31" s="1"/>
  <c r="AD351" i="31"/>
  <c r="AF351" i="31" s="1"/>
  <c r="AG352" i="31"/>
  <c r="AD350" i="31"/>
  <c r="AF350" i="31" s="1"/>
  <c r="AD349" i="31"/>
  <c r="AF349" i="31" s="1"/>
  <c r="AD348" i="31"/>
  <c r="AF348" i="31" s="1"/>
  <c r="AD347" i="31"/>
  <c r="AF347" i="31" s="1"/>
  <c r="AD346" i="31"/>
  <c r="AF346" i="31" s="1"/>
  <c r="AD345" i="31"/>
  <c r="AF345" i="31" s="1"/>
  <c r="AD344" i="31"/>
  <c r="AF344" i="31" s="1"/>
  <c r="AD343" i="31"/>
  <c r="AF343" i="31" s="1"/>
  <c r="AD342" i="31"/>
  <c r="AF342" i="31" s="1"/>
  <c r="AD341" i="31"/>
  <c r="AF341" i="31" s="1"/>
  <c r="AG351" i="31"/>
  <c r="AG346" i="31"/>
  <c r="AG341" i="31"/>
  <c r="AD340" i="31"/>
  <c r="AF340" i="31" s="1"/>
  <c r="AD338" i="31"/>
  <c r="AF338" i="31" s="1"/>
  <c r="AD336" i="31"/>
  <c r="AF336" i="31" s="1"/>
  <c r="AD334" i="31"/>
  <c r="AF334" i="31" s="1"/>
  <c r="AD332" i="31"/>
  <c r="AF332" i="31" s="1"/>
  <c r="AD330" i="31"/>
  <c r="AF330" i="31" s="1"/>
  <c r="AD328" i="31"/>
  <c r="AF328" i="31" s="1"/>
  <c r="AG345" i="31"/>
  <c r="AG342" i="31"/>
  <c r="AG350" i="31"/>
  <c r="AG348" i="31"/>
  <c r="AG339" i="31"/>
  <c r="AG337" i="31"/>
  <c r="AG335" i="31"/>
  <c r="AG333" i="31"/>
  <c r="AG331" i="31"/>
  <c r="AD361" i="31"/>
  <c r="AF361" i="31" s="1"/>
  <c r="AD339" i="31"/>
  <c r="AF339" i="31" s="1"/>
  <c r="AD337" i="31"/>
  <c r="AF337" i="31" s="1"/>
  <c r="AD335" i="31"/>
  <c r="AF335" i="31" s="1"/>
  <c r="AD333" i="31"/>
  <c r="AF333" i="31" s="1"/>
  <c r="AG349" i="31"/>
  <c r="AG347" i="31"/>
  <c r="AG344" i="31"/>
  <c r="AD331" i="31"/>
  <c r="AF331" i="31" s="1"/>
  <c r="AD325" i="31"/>
  <c r="AF325" i="31" s="1"/>
  <c r="AG338" i="31"/>
  <c r="AG323" i="31"/>
  <c r="AG332" i="31"/>
  <c r="AG330" i="31"/>
  <c r="AD327" i="31"/>
  <c r="AF327" i="31" s="1"/>
  <c r="AD324" i="31"/>
  <c r="AF324" i="31" s="1"/>
  <c r="AD322" i="31"/>
  <c r="AF322" i="31" s="1"/>
  <c r="AD321" i="31"/>
  <c r="AF321" i="31" s="1"/>
  <c r="AD320" i="31"/>
  <c r="AF320" i="31" s="1"/>
  <c r="AD319" i="31"/>
  <c r="AF319" i="31" s="1"/>
  <c r="AD318" i="31"/>
  <c r="AF318" i="31" s="1"/>
  <c r="AD317" i="31"/>
  <c r="AF317" i="31" s="1"/>
  <c r="AD316" i="31"/>
  <c r="AF316" i="31" s="1"/>
  <c r="AG326" i="31"/>
  <c r="AG336" i="31"/>
  <c r="AG329" i="31"/>
  <c r="AG328" i="31"/>
  <c r="AD323" i="31"/>
  <c r="AF323" i="31" s="1"/>
  <c r="AG325" i="31"/>
  <c r="AG334" i="31"/>
  <c r="AG327" i="31"/>
  <c r="AG324" i="31"/>
  <c r="AG322" i="31"/>
  <c r="AG321" i="31"/>
  <c r="AG320" i="31"/>
  <c r="AG319" i="31"/>
  <c r="AG318" i="31"/>
  <c r="AG315" i="31"/>
  <c r="AG311" i="31"/>
  <c r="AG307" i="31"/>
  <c r="AD312" i="31"/>
  <c r="AF312" i="31" s="1"/>
  <c r="AD308" i="31"/>
  <c r="AF308" i="31" s="1"/>
  <c r="AD304" i="31"/>
  <c r="AF304" i="31" s="1"/>
  <c r="AD329" i="31"/>
  <c r="AF329" i="31" s="1"/>
  <c r="AG314" i="31"/>
  <c r="AG310" i="31"/>
  <c r="AG306" i="31"/>
  <c r="AG343" i="31"/>
  <c r="AG316" i="31"/>
  <c r="AD315" i="31"/>
  <c r="AF315" i="31" s="1"/>
  <c r="AD311" i="31"/>
  <c r="AF311" i="31" s="1"/>
  <c r="AD307" i="31"/>
  <c r="AF307" i="31" s="1"/>
  <c r="AG303" i="31"/>
  <c r="AG302" i="31"/>
  <c r="AG301" i="31"/>
  <c r="AG300" i="31"/>
  <c r="AG299" i="31"/>
  <c r="AG298" i="31"/>
  <c r="AG317" i="31"/>
  <c r="AG313" i="31"/>
  <c r="AG309" i="31"/>
  <c r="AG305" i="31"/>
  <c r="AD326" i="31"/>
  <c r="AF326" i="31" s="1"/>
  <c r="AD314" i="31"/>
  <c r="AF314" i="31" s="1"/>
  <c r="AD310" i="31"/>
  <c r="AF310" i="31" s="1"/>
  <c r="AD306" i="31"/>
  <c r="AF306" i="31" s="1"/>
  <c r="AG340" i="31"/>
  <c r="AG312" i="31"/>
  <c r="AG308" i="31"/>
  <c r="AG304" i="31"/>
  <c r="AD303" i="31"/>
  <c r="AF303" i="31" s="1"/>
  <c r="AD302" i="31"/>
  <c r="AF302" i="31" s="1"/>
  <c r="AD301" i="31"/>
  <c r="AF301" i="31" s="1"/>
  <c r="AD300" i="31"/>
  <c r="AF300" i="31" s="1"/>
  <c r="AD299" i="31"/>
  <c r="AF299" i="31" s="1"/>
  <c r="AD298" i="31"/>
  <c r="AF298" i="31" s="1"/>
  <c r="AD297" i="31"/>
  <c r="AF297" i="31" s="1"/>
  <c r="AD296" i="31"/>
  <c r="AF296" i="31" s="1"/>
  <c r="AD295" i="31"/>
  <c r="AF295" i="31" s="1"/>
  <c r="AD313" i="31"/>
  <c r="AF313" i="31" s="1"/>
  <c r="AD309" i="31"/>
  <c r="AF309" i="31" s="1"/>
  <c r="AD305" i="31"/>
  <c r="AF305" i="31" s="1"/>
  <c r="AG291" i="31"/>
  <c r="AG295" i="31"/>
  <c r="AG296" i="31"/>
  <c r="AG292" i="31"/>
  <c r="AG288" i="31"/>
  <c r="AG287" i="31"/>
  <c r="AG286" i="31"/>
  <c r="AG285" i="31"/>
  <c r="AG284" i="31"/>
  <c r="AG283" i="31"/>
  <c r="AG282" i="31"/>
  <c r="AG281" i="31"/>
  <c r="AG280" i="31"/>
  <c r="AG279" i="31"/>
  <c r="AG278" i="31"/>
  <c r="AD292" i="31"/>
  <c r="AF292" i="31" s="1"/>
  <c r="AG297" i="31"/>
  <c r="AG293" i="31"/>
  <c r="AG289" i="31"/>
  <c r="AD293" i="31"/>
  <c r="AF293" i="31" s="1"/>
  <c r="AD289" i="31"/>
  <c r="AF289" i="31" s="1"/>
  <c r="AD288" i="31"/>
  <c r="AF288" i="31" s="1"/>
  <c r="AD287" i="31"/>
  <c r="AF287" i="31" s="1"/>
  <c r="AD286" i="31"/>
  <c r="AF286" i="31" s="1"/>
  <c r="AD285" i="31"/>
  <c r="AF285" i="31" s="1"/>
  <c r="AD284" i="31"/>
  <c r="AF284" i="31" s="1"/>
  <c r="AD283" i="31"/>
  <c r="AF283" i="31" s="1"/>
  <c r="AG294" i="31"/>
  <c r="AG290" i="31"/>
  <c r="AD294" i="31"/>
  <c r="AF294" i="31" s="1"/>
  <c r="AD290" i="31"/>
  <c r="AF290" i="31" s="1"/>
  <c r="AD291" i="31"/>
  <c r="AF291" i="31" s="1"/>
  <c r="AD277" i="31"/>
  <c r="AF277" i="31" s="1"/>
  <c r="AD275" i="31"/>
  <c r="AF275" i="31" s="1"/>
  <c r="AD273" i="31"/>
  <c r="AF273" i="31" s="1"/>
  <c r="AD271" i="31"/>
  <c r="AF271" i="31" s="1"/>
  <c r="AD269" i="31"/>
  <c r="AF269" i="31" s="1"/>
  <c r="AD267" i="31"/>
  <c r="AF267" i="31" s="1"/>
  <c r="AD265" i="31"/>
  <c r="AF265" i="31" s="1"/>
  <c r="AD264" i="31"/>
  <c r="AF264" i="31" s="1"/>
  <c r="AD282" i="31"/>
  <c r="AF282" i="31" s="1"/>
  <c r="AD280" i="31"/>
  <c r="AF280" i="31" s="1"/>
  <c r="AD278" i="31"/>
  <c r="AF278" i="31" s="1"/>
  <c r="AG276" i="31"/>
  <c r="AG274" i="31"/>
  <c r="AG272" i="31"/>
  <c r="AG270" i="31"/>
  <c r="AG268" i="31"/>
  <c r="AG266" i="31"/>
  <c r="AD276" i="31"/>
  <c r="AF276" i="31" s="1"/>
  <c r="AD274" i="31"/>
  <c r="AF274" i="31" s="1"/>
  <c r="AD272" i="31"/>
  <c r="AF272" i="31" s="1"/>
  <c r="AD270" i="31"/>
  <c r="AF270" i="31" s="1"/>
  <c r="AD268" i="31"/>
  <c r="AF268" i="31" s="1"/>
  <c r="AD266" i="31"/>
  <c r="AF266" i="31" s="1"/>
  <c r="AD281" i="31"/>
  <c r="AF281" i="31" s="1"/>
  <c r="AD279" i="31"/>
  <c r="AF279" i="31" s="1"/>
  <c r="AG277" i="31"/>
  <c r="AG269" i="31"/>
  <c r="AG264" i="31"/>
  <c r="AG249" i="31"/>
  <c r="AD248" i="31"/>
  <c r="AF248" i="31" s="1"/>
  <c r="AD244" i="31"/>
  <c r="AF244" i="31" s="1"/>
  <c r="AG246" i="31"/>
  <c r="AG263" i="31"/>
  <c r="AG262" i="31"/>
  <c r="AG261" i="31"/>
  <c r="AG260" i="31"/>
  <c r="AG259" i="31"/>
  <c r="AG258" i="31"/>
  <c r="AG257" i="31"/>
  <c r="AG256" i="31"/>
  <c r="AG255" i="31"/>
  <c r="AG254" i="31"/>
  <c r="AG253" i="31"/>
  <c r="AG252" i="31"/>
  <c r="AD249" i="31"/>
  <c r="AF249" i="31" s="1"/>
  <c r="AD247" i="31"/>
  <c r="AF247" i="31" s="1"/>
  <c r="AD263" i="31"/>
  <c r="AF263" i="31" s="1"/>
  <c r="AD262" i="31"/>
  <c r="AF262" i="31" s="1"/>
  <c r="AD261" i="31"/>
  <c r="AF261" i="31" s="1"/>
  <c r="AD260" i="31"/>
  <c r="AF260" i="31" s="1"/>
  <c r="AD259" i="31"/>
  <c r="AF259" i="31" s="1"/>
  <c r="AD258" i="31"/>
  <c r="AF258" i="31" s="1"/>
  <c r="AD257" i="31"/>
  <c r="AF257" i="31" s="1"/>
  <c r="AD256" i="31"/>
  <c r="AF256" i="31" s="1"/>
  <c r="AD255" i="31"/>
  <c r="AF255" i="31" s="1"/>
  <c r="AD254" i="31"/>
  <c r="AF254" i="31" s="1"/>
  <c r="AD253" i="31"/>
  <c r="AF253" i="31" s="1"/>
  <c r="AD252" i="31"/>
  <c r="AF252" i="31" s="1"/>
  <c r="AG251" i="31"/>
  <c r="AG245" i="31"/>
  <c r="AG267" i="31"/>
  <c r="AD251" i="31"/>
  <c r="AF251" i="31" s="1"/>
  <c r="AG250" i="31"/>
  <c r="AD246" i="31"/>
  <c r="AF246" i="31" s="1"/>
  <c r="AG243" i="31"/>
  <c r="AG242" i="31"/>
  <c r="AG241" i="31"/>
  <c r="AG240" i="31"/>
  <c r="AG239" i="31"/>
  <c r="AG238" i="31"/>
  <c r="AG237" i="31"/>
  <c r="AG236" i="31"/>
  <c r="AG235" i="31"/>
  <c r="AG234" i="31"/>
  <c r="AG275" i="31"/>
  <c r="AG248" i="31"/>
  <c r="AG244" i="31"/>
  <c r="AG273" i="31"/>
  <c r="AG265" i="31"/>
  <c r="AD250" i="31"/>
  <c r="AF250" i="31" s="1"/>
  <c r="AD245" i="31"/>
  <c r="AF245" i="31" s="1"/>
  <c r="AG271" i="31"/>
  <c r="AG247" i="31"/>
  <c r="AD243" i="31"/>
  <c r="AF243" i="31" s="1"/>
  <c r="AD242" i="31"/>
  <c r="AF242" i="31" s="1"/>
  <c r="AD241" i="31"/>
  <c r="AF241" i="31" s="1"/>
  <c r="AD240" i="31"/>
  <c r="AF240" i="31" s="1"/>
  <c r="AD239" i="31"/>
  <c r="AF239" i="31" s="1"/>
  <c r="AD238" i="31"/>
  <c r="AF238" i="31" s="1"/>
  <c r="AD237" i="31"/>
  <c r="AF237" i="31" s="1"/>
  <c r="AD236" i="31"/>
  <c r="AF236" i="31" s="1"/>
  <c r="AD235" i="31"/>
  <c r="AF235" i="31" s="1"/>
  <c r="AD234" i="31"/>
  <c r="AF234" i="31" s="1"/>
  <c r="AD233" i="31"/>
  <c r="AF233" i="31" s="1"/>
  <c r="AD232" i="31"/>
  <c r="AF232" i="31" s="1"/>
  <c r="AD231" i="31"/>
  <c r="AF231" i="31" s="1"/>
  <c r="AD230" i="31"/>
  <c r="AF230" i="31" s="1"/>
  <c r="AD229" i="31"/>
  <c r="AF229" i="31" s="1"/>
  <c r="AD224" i="31"/>
  <c r="AF224" i="31" s="1"/>
  <c r="AD222" i="31"/>
  <c r="AF222" i="31" s="1"/>
  <c r="AD220" i="31"/>
  <c r="AF220" i="31" s="1"/>
  <c r="AD218" i="31"/>
  <c r="AF218" i="31" s="1"/>
  <c r="AD226" i="31"/>
  <c r="AF226" i="31" s="1"/>
  <c r="AD217" i="31"/>
  <c r="AF217" i="31" s="1"/>
  <c r="AG216" i="31"/>
  <c r="AD213" i="31"/>
  <c r="AF213" i="31" s="1"/>
  <c r="AG212" i="31"/>
  <c r="AD209" i="31"/>
  <c r="AF209" i="31" s="1"/>
  <c r="AG208" i="31"/>
  <c r="AG206" i="31"/>
  <c r="AG205" i="31"/>
  <c r="AG204" i="31"/>
  <c r="AG203" i="31"/>
  <c r="AG202" i="31"/>
  <c r="AG201" i="31"/>
  <c r="AG233" i="31"/>
  <c r="AG231" i="31"/>
  <c r="AG225" i="31"/>
  <c r="AG223" i="31"/>
  <c r="AG221" i="31"/>
  <c r="AG219" i="31"/>
  <c r="AG229" i="31"/>
  <c r="AD216" i="31"/>
  <c r="AF216" i="31" s="1"/>
  <c r="AG215" i="31"/>
  <c r="AD212" i="31"/>
  <c r="AF212" i="31" s="1"/>
  <c r="AG211" i="31"/>
  <c r="AD208" i="31"/>
  <c r="AF208" i="31" s="1"/>
  <c r="AG207" i="31"/>
  <c r="AD225" i="31"/>
  <c r="AF225" i="31" s="1"/>
  <c r="AD223" i="31"/>
  <c r="AF223" i="31" s="1"/>
  <c r="AD221" i="31"/>
  <c r="AF221" i="31" s="1"/>
  <c r="AD219" i="31"/>
  <c r="AF219" i="31" s="1"/>
  <c r="AD206" i="31"/>
  <c r="AF206" i="31" s="1"/>
  <c r="AD205" i="31"/>
  <c r="AF205" i="31" s="1"/>
  <c r="AD204" i="31"/>
  <c r="AF204" i="31" s="1"/>
  <c r="AD203" i="31"/>
  <c r="AF203" i="31" s="1"/>
  <c r="AD202" i="31"/>
  <c r="AF202" i="31" s="1"/>
  <c r="AD201" i="31"/>
  <c r="AF201" i="31" s="1"/>
  <c r="AD200" i="31"/>
  <c r="AF200" i="31" s="1"/>
  <c r="AD199" i="31"/>
  <c r="AF199" i="31" s="1"/>
  <c r="AD198" i="31"/>
  <c r="AF198" i="31" s="1"/>
  <c r="AD197" i="31"/>
  <c r="AF197" i="31" s="1"/>
  <c r="AD196" i="31"/>
  <c r="AF196" i="31" s="1"/>
  <c r="AD195" i="31"/>
  <c r="AF195" i="31" s="1"/>
  <c r="AD194" i="31"/>
  <c r="AF194" i="31" s="1"/>
  <c r="AD193" i="31"/>
  <c r="AF193" i="31" s="1"/>
  <c r="AG228" i="31"/>
  <c r="AG227" i="31"/>
  <c r="AD215" i="31"/>
  <c r="AF215" i="31" s="1"/>
  <c r="AG214" i="31"/>
  <c r="AD211" i="31"/>
  <c r="AF211" i="31" s="1"/>
  <c r="AG210" i="31"/>
  <c r="AD207" i="31"/>
  <c r="AF207" i="31" s="1"/>
  <c r="AG232" i="31"/>
  <c r="AG230" i="31"/>
  <c r="AG224" i="31"/>
  <c r="AG222" i="31"/>
  <c r="AG220" i="31"/>
  <c r="AG218" i="31"/>
  <c r="AD228" i="31"/>
  <c r="AF228" i="31" s="1"/>
  <c r="AG209" i="31"/>
  <c r="AG196" i="31"/>
  <c r="AG194" i="31"/>
  <c r="AG192" i="31"/>
  <c r="AG191" i="31"/>
  <c r="AG190" i="31"/>
  <c r="AG189" i="31"/>
  <c r="AG188" i="31"/>
  <c r="AG187" i="31"/>
  <c r="AG186" i="31"/>
  <c r="AG185" i="31"/>
  <c r="AG184" i="31"/>
  <c r="AG183" i="31"/>
  <c r="AG182" i="31"/>
  <c r="AG181" i="31"/>
  <c r="AG180" i="31"/>
  <c r="AG179" i="31"/>
  <c r="AG178" i="31"/>
  <c r="AG177" i="31"/>
  <c r="AG176" i="31"/>
  <c r="AG175" i="31"/>
  <c r="AG174" i="31"/>
  <c r="AG173" i="31"/>
  <c r="AG172" i="31"/>
  <c r="AG171" i="31"/>
  <c r="AG170" i="31"/>
  <c r="AG169" i="31"/>
  <c r="AG168" i="31"/>
  <c r="AG200" i="31"/>
  <c r="AG199" i="31"/>
  <c r="AG198" i="31"/>
  <c r="AD227" i="31"/>
  <c r="AF227" i="31" s="1"/>
  <c r="AG213" i="31"/>
  <c r="AD210" i="31"/>
  <c r="AF210" i="31" s="1"/>
  <c r="AD192" i="31"/>
  <c r="AF192" i="31" s="1"/>
  <c r="AD191" i="31"/>
  <c r="AF191" i="31" s="1"/>
  <c r="AD190" i="31"/>
  <c r="AF190" i="31" s="1"/>
  <c r="AD189" i="31"/>
  <c r="AF189" i="31" s="1"/>
  <c r="AD188" i="31"/>
  <c r="AF188" i="31" s="1"/>
  <c r="AD187" i="31"/>
  <c r="AF187" i="31" s="1"/>
  <c r="AD186" i="31"/>
  <c r="AF186" i="31" s="1"/>
  <c r="AD185" i="31"/>
  <c r="AF185" i="31" s="1"/>
  <c r="AD184" i="31"/>
  <c r="AF184" i="31" s="1"/>
  <c r="AD183" i="31"/>
  <c r="AF183" i="31" s="1"/>
  <c r="AD182" i="31"/>
  <c r="AF182" i="31" s="1"/>
  <c r="AD181" i="31"/>
  <c r="AF181" i="31" s="1"/>
  <c r="AD180" i="31"/>
  <c r="AF180" i="31" s="1"/>
  <c r="AD179" i="31"/>
  <c r="AF179" i="31" s="1"/>
  <c r="AD178" i="31"/>
  <c r="AF178" i="31" s="1"/>
  <c r="AD177" i="31"/>
  <c r="AF177" i="31" s="1"/>
  <c r="AD176" i="31"/>
  <c r="AF176" i="31" s="1"/>
  <c r="AD175" i="31"/>
  <c r="AF175" i="31" s="1"/>
  <c r="AD174" i="31"/>
  <c r="AF174" i="31" s="1"/>
  <c r="AD173" i="31"/>
  <c r="AF173" i="31" s="1"/>
  <c r="AD172" i="31"/>
  <c r="AF172" i="31" s="1"/>
  <c r="AD171" i="31"/>
  <c r="AF171" i="31" s="1"/>
  <c r="AD170" i="31"/>
  <c r="AF170" i="31" s="1"/>
  <c r="AD169" i="31"/>
  <c r="AF169" i="31" s="1"/>
  <c r="AD168" i="31"/>
  <c r="AF168" i="31" s="1"/>
  <c r="AD167" i="31"/>
  <c r="AF167" i="31" s="1"/>
  <c r="AD166" i="31"/>
  <c r="AF166" i="31" s="1"/>
  <c r="AD165" i="31"/>
  <c r="AF165" i="31" s="1"/>
  <c r="AD164" i="31"/>
  <c r="AF164" i="31" s="1"/>
  <c r="AD163" i="31"/>
  <c r="AF163" i="31" s="1"/>
  <c r="AD162" i="31"/>
  <c r="AF162" i="31" s="1"/>
  <c r="AD161" i="31"/>
  <c r="AF161" i="31" s="1"/>
  <c r="AD160" i="31"/>
  <c r="AF160" i="31" s="1"/>
  <c r="AD159" i="31"/>
  <c r="AF159" i="31" s="1"/>
  <c r="AD158" i="31"/>
  <c r="AF158" i="31" s="1"/>
  <c r="AD157" i="31"/>
  <c r="AF157" i="31" s="1"/>
  <c r="AD156" i="31"/>
  <c r="AF156" i="31" s="1"/>
  <c r="AD155" i="31"/>
  <c r="AF155" i="31" s="1"/>
  <c r="AD154" i="31"/>
  <c r="AF154" i="31" s="1"/>
  <c r="AD153" i="31"/>
  <c r="AF153" i="31" s="1"/>
  <c r="AD152" i="31"/>
  <c r="AF152" i="31" s="1"/>
  <c r="AG195" i="31"/>
  <c r="AG193" i="31"/>
  <c r="AG226" i="31"/>
  <c r="AD214" i="31"/>
  <c r="AF214" i="31" s="1"/>
  <c r="AG157" i="31"/>
  <c r="AG153" i="31"/>
  <c r="AD144" i="31"/>
  <c r="AF144" i="31" s="1"/>
  <c r="AD143" i="31"/>
  <c r="AF143" i="31" s="1"/>
  <c r="AD142" i="31"/>
  <c r="AF142" i="31" s="1"/>
  <c r="AD141" i="31"/>
  <c r="AF141" i="31" s="1"/>
  <c r="AD140" i="31"/>
  <c r="AF140" i="31" s="1"/>
  <c r="AD139" i="31"/>
  <c r="AF139" i="31" s="1"/>
  <c r="AD138" i="31"/>
  <c r="AF138" i="31" s="1"/>
  <c r="AD137" i="31"/>
  <c r="AF137" i="31" s="1"/>
  <c r="AD136" i="31"/>
  <c r="AF136" i="31" s="1"/>
  <c r="AD135" i="31"/>
  <c r="AF135" i="31" s="1"/>
  <c r="AD134" i="31"/>
  <c r="AF134" i="31" s="1"/>
  <c r="AD133" i="31"/>
  <c r="AF133" i="31" s="1"/>
  <c r="AD132" i="31"/>
  <c r="AF132" i="31" s="1"/>
  <c r="AD131" i="31"/>
  <c r="AF131" i="31" s="1"/>
  <c r="AD130" i="31"/>
  <c r="AF130" i="31" s="1"/>
  <c r="AD129" i="31"/>
  <c r="AF129" i="31" s="1"/>
  <c r="AD128" i="31"/>
  <c r="AF128" i="31" s="1"/>
  <c r="AD127" i="31"/>
  <c r="AF127" i="31" s="1"/>
  <c r="AD126" i="31"/>
  <c r="AF126" i="31" s="1"/>
  <c r="AD125" i="31"/>
  <c r="AF125" i="31" s="1"/>
  <c r="AD124" i="31"/>
  <c r="AF124" i="31" s="1"/>
  <c r="AD123" i="31"/>
  <c r="AF123" i="31" s="1"/>
  <c r="AD122" i="31"/>
  <c r="AF122" i="31" s="1"/>
  <c r="AD121" i="31"/>
  <c r="AF121" i="31" s="1"/>
  <c r="AD120" i="31"/>
  <c r="AF120" i="31" s="1"/>
  <c r="AD119" i="31"/>
  <c r="AF119" i="31" s="1"/>
  <c r="AG150" i="31"/>
  <c r="AG148" i="31"/>
  <c r="AD147" i="31"/>
  <c r="AF147" i="31" s="1"/>
  <c r="AG146" i="31"/>
  <c r="AG158" i="31"/>
  <c r="AG154" i="31"/>
  <c r="AD150" i="31"/>
  <c r="AF150" i="31" s="1"/>
  <c r="AD148" i="31"/>
  <c r="AF148" i="31" s="1"/>
  <c r="AD146" i="31"/>
  <c r="AF146" i="31" s="1"/>
  <c r="AG145" i="31"/>
  <c r="AG155" i="31"/>
  <c r="AG197" i="31"/>
  <c r="AG167" i="31"/>
  <c r="AG166" i="31"/>
  <c r="AG165" i="31"/>
  <c r="AG164" i="31"/>
  <c r="AG163" i="31"/>
  <c r="AG162" i="31"/>
  <c r="AG161" i="31"/>
  <c r="AG160" i="31"/>
  <c r="AG159" i="31"/>
  <c r="AG151" i="31"/>
  <c r="AG149" i="31"/>
  <c r="AD145" i="31"/>
  <c r="AF145" i="31" s="1"/>
  <c r="AG144" i="31"/>
  <c r="AG143" i="31"/>
  <c r="AG142" i="31"/>
  <c r="AG141" i="31"/>
  <c r="AG140" i="31"/>
  <c r="AG139" i="31"/>
  <c r="AG138" i="31"/>
  <c r="AG137" i="31"/>
  <c r="AG136" i="31"/>
  <c r="AG135" i="31"/>
  <c r="AG134" i="31"/>
  <c r="AG133" i="31"/>
  <c r="AG132" i="31"/>
  <c r="AG131" i="31"/>
  <c r="AG130" i="31"/>
  <c r="AG129" i="31"/>
  <c r="AG128" i="31"/>
  <c r="AG127" i="31"/>
  <c r="AG126" i="31"/>
  <c r="AG125" i="31"/>
  <c r="AG124" i="31"/>
  <c r="AG123" i="31"/>
  <c r="AG217" i="31"/>
  <c r="AG156" i="31"/>
  <c r="AG152" i="31"/>
  <c r="AG121" i="31"/>
  <c r="AG119" i="31"/>
  <c r="AD151" i="31"/>
  <c r="AF151" i="31" s="1"/>
  <c r="AG118" i="31"/>
  <c r="AG117" i="31"/>
  <c r="AG116" i="31"/>
  <c r="AG114" i="31"/>
  <c r="AG112" i="31"/>
  <c r="AG110" i="31"/>
  <c r="AG108" i="31"/>
  <c r="AD107" i="31"/>
  <c r="AF107" i="31" s="1"/>
  <c r="AD149" i="31"/>
  <c r="AF149" i="31" s="1"/>
  <c r="AG115" i="31"/>
  <c r="AG147" i="31"/>
  <c r="AD118" i="31"/>
  <c r="AF118" i="31" s="1"/>
  <c r="AD117" i="31"/>
  <c r="AF117" i="31" s="1"/>
  <c r="AD116" i="31"/>
  <c r="AF116" i="31" s="1"/>
  <c r="AD114" i="31"/>
  <c r="AF114" i="31" s="1"/>
  <c r="AD112" i="31"/>
  <c r="AF112" i="31" s="1"/>
  <c r="AD110" i="31"/>
  <c r="AF110" i="31" s="1"/>
  <c r="AD108" i="31"/>
  <c r="AF108" i="31" s="1"/>
  <c r="AG106" i="31"/>
  <c r="AG105" i="31"/>
  <c r="AG104" i="31"/>
  <c r="AG103" i="31"/>
  <c r="AG102" i="31"/>
  <c r="AG101" i="31"/>
  <c r="AG100" i="31"/>
  <c r="AG99" i="31"/>
  <c r="AG98" i="31"/>
  <c r="AG97" i="31"/>
  <c r="AG96" i="31"/>
  <c r="AG95" i="31"/>
  <c r="AG94" i="31"/>
  <c r="AG93" i="31"/>
  <c r="AG92" i="31"/>
  <c r="AG91" i="31"/>
  <c r="AG90" i="31"/>
  <c r="AG89" i="31"/>
  <c r="AG88" i="31"/>
  <c r="AG122" i="31"/>
  <c r="AG120" i="31"/>
  <c r="AD115" i="31"/>
  <c r="AF115" i="31" s="1"/>
  <c r="AG113" i="31"/>
  <c r="AG111" i="31"/>
  <c r="AG109" i="31"/>
  <c r="AG107" i="31"/>
  <c r="AD106" i="31"/>
  <c r="AF106" i="31" s="1"/>
  <c r="AD105" i="31"/>
  <c r="AF105" i="31" s="1"/>
  <c r="AD104" i="31"/>
  <c r="AF104" i="31" s="1"/>
  <c r="AD103" i="31"/>
  <c r="AF103" i="31" s="1"/>
  <c r="AD102" i="31"/>
  <c r="AF102" i="31" s="1"/>
  <c r="AD101" i="31"/>
  <c r="AF101" i="31" s="1"/>
  <c r="AD100" i="31"/>
  <c r="AF100" i="31" s="1"/>
  <c r="AD99" i="31"/>
  <c r="AF99" i="31" s="1"/>
  <c r="AD98" i="31"/>
  <c r="AF98" i="31" s="1"/>
  <c r="AD97" i="31"/>
  <c r="AF97" i="31" s="1"/>
  <c r="AD96" i="31"/>
  <c r="AF96" i="31" s="1"/>
  <c r="AD95" i="31"/>
  <c r="AF95" i="31" s="1"/>
  <c r="AD94" i="31"/>
  <c r="AF94" i="31" s="1"/>
  <c r="AD93" i="31"/>
  <c r="AF93" i="31" s="1"/>
  <c r="AD92" i="31"/>
  <c r="AF92" i="31" s="1"/>
  <c r="AD91" i="31"/>
  <c r="AF91" i="31" s="1"/>
  <c r="AD90" i="31"/>
  <c r="AF90" i="31" s="1"/>
  <c r="AD89" i="31"/>
  <c r="AF89" i="31" s="1"/>
  <c r="AD88" i="31"/>
  <c r="AF88" i="31" s="1"/>
  <c r="AD87" i="31"/>
  <c r="AF87" i="31" s="1"/>
  <c r="AD86" i="31"/>
  <c r="AF86" i="31" s="1"/>
  <c r="AD85" i="31"/>
  <c r="AF85" i="31" s="1"/>
  <c r="AD84" i="31"/>
  <c r="AF84" i="31" s="1"/>
  <c r="AD83" i="31"/>
  <c r="AF83" i="31" s="1"/>
  <c r="AD82" i="31"/>
  <c r="AF82" i="31" s="1"/>
  <c r="AD81" i="31"/>
  <c r="AF81" i="31" s="1"/>
  <c r="AD80" i="31"/>
  <c r="AF80" i="31" s="1"/>
  <c r="AD79" i="31"/>
  <c r="AF79" i="31" s="1"/>
  <c r="AD113" i="31"/>
  <c r="AF113" i="31" s="1"/>
  <c r="AD111" i="31"/>
  <c r="AF111" i="31" s="1"/>
  <c r="AD109" i="31"/>
  <c r="AF109" i="31" s="1"/>
  <c r="AG82" i="31"/>
  <c r="AD78" i="31"/>
  <c r="AF78" i="31" s="1"/>
  <c r="AD74" i="31"/>
  <c r="AF74" i="31" s="1"/>
  <c r="AG45" i="31"/>
  <c r="AG43" i="31"/>
  <c r="AG75" i="31"/>
  <c r="AG73" i="31"/>
  <c r="AG71" i="31"/>
  <c r="AD68" i="31"/>
  <c r="AF68" i="31" s="1"/>
  <c r="AG67" i="31"/>
  <c r="AD64" i="31"/>
  <c r="AF64" i="31" s="1"/>
  <c r="AD63" i="31"/>
  <c r="AF63" i="31" s="1"/>
  <c r="AD62" i="31"/>
  <c r="AF62" i="31" s="1"/>
  <c r="AD61" i="31"/>
  <c r="AF61" i="31" s="1"/>
  <c r="AD60" i="31"/>
  <c r="AF60" i="31" s="1"/>
  <c r="AD59" i="31"/>
  <c r="AF59" i="31" s="1"/>
  <c r="AD58" i="31"/>
  <c r="AF58" i="31" s="1"/>
  <c r="AD57" i="31"/>
  <c r="AF57" i="31" s="1"/>
  <c r="AD56" i="31"/>
  <c r="AF56" i="31" s="1"/>
  <c r="AD55" i="31"/>
  <c r="AF55" i="31" s="1"/>
  <c r="AD54" i="31"/>
  <c r="AF54" i="31" s="1"/>
  <c r="AD53" i="31"/>
  <c r="AF53" i="31" s="1"/>
  <c r="AD52" i="31"/>
  <c r="AF52" i="31" s="1"/>
  <c r="AD51" i="31"/>
  <c r="AF51" i="31" s="1"/>
  <c r="AD49" i="31"/>
  <c r="AF49" i="31" s="1"/>
  <c r="AD47" i="31"/>
  <c r="AF47" i="31" s="1"/>
  <c r="AG39" i="31"/>
  <c r="AD38" i="31"/>
  <c r="AF38" i="31" s="1"/>
  <c r="AD75" i="31"/>
  <c r="AF75" i="31" s="1"/>
  <c r="AG50" i="31"/>
  <c r="AG48" i="31"/>
  <c r="AG86" i="31"/>
  <c r="AG81" i="31"/>
  <c r="AG80" i="31"/>
  <c r="AG79" i="31"/>
  <c r="AG76" i="31"/>
  <c r="AD73" i="31"/>
  <c r="AF73" i="31" s="1"/>
  <c r="AD71" i="31"/>
  <c r="AF71" i="31" s="1"/>
  <c r="AD67" i="31"/>
  <c r="AF67" i="31" s="1"/>
  <c r="AG66" i="31"/>
  <c r="AD45" i="31"/>
  <c r="AF45" i="31" s="1"/>
  <c r="AD43" i="31"/>
  <c r="AF43" i="31" s="1"/>
  <c r="AD41" i="31"/>
  <c r="AF41" i="31" s="1"/>
  <c r="AG84" i="31"/>
  <c r="AD76" i="31"/>
  <c r="AF76" i="31" s="1"/>
  <c r="AG46" i="31"/>
  <c r="AG44" i="31"/>
  <c r="AG42" i="31"/>
  <c r="AG40" i="31"/>
  <c r="AG77" i="31"/>
  <c r="AG72" i="31"/>
  <c r="AG70" i="31"/>
  <c r="AG69" i="31"/>
  <c r="AD66" i="31"/>
  <c r="AF66" i="31" s="1"/>
  <c r="AG65" i="31"/>
  <c r="AD50" i="31"/>
  <c r="AF50" i="31" s="1"/>
  <c r="AD48" i="31"/>
  <c r="AF48" i="31" s="1"/>
  <c r="AG83" i="31"/>
  <c r="AD77" i="31"/>
  <c r="AF77" i="31" s="1"/>
  <c r="AG63" i="31"/>
  <c r="AG62" i="31"/>
  <c r="AG61" i="31"/>
  <c r="AG60" i="31"/>
  <c r="AG59" i="31"/>
  <c r="AG58" i="31"/>
  <c r="AG57" i="31"/>
  <c r="AG56" i="31"/>
  <c r="AG55" i="31"/>
  <c r="AG54" i="31"/>
  <c r="AG53" i="31"/>
  <c r="AG52" i="31"/>
  <c r="AG51" i="31"/>
  <c r="AG49" i="31"/>
  <c r="AG47" i="31"/>
  <c r="AG87" i="31"/>
  <c r="AG85" i="31"/>
  <c r="AG78" i="31"/>
  <c r="AG74" i="31"/>
  <c r="AD72" i="31"/>
  <c r="AF72" i="31" s="1"/>
  <c r="AD70" i="31"/>
  <c r="AF70" i="31" s="1"/>
  <c r="AD69" i="31"/>
  <c r="AF69" i="31" s="1"/>
  <c r="AG68" i="31"/>
  <c r="AD65" i="31"/>
  <c r="AF65" i="31" s="1"/>
  <c r="AG64" i="31"/>
  <c r="AD46" i="31"/>
  <c r="AF46" i="31" s="1"/>
  <c r="AD44" i="31"/>
  <c r="AF44" i="31" s="1"/>
  <c r="AD42" i="31"/>
  <c r="AF42" i="31" s="1"/>
  <c r="AD40" i="31"/>
  <c r="AF40" i="31" s="1"/>
  <c r="AG31" i="31"/>
  <c r="AD28" i="31"/>
  <c r="AF28" i="31" s="1"/>
  <c r="AG27" i="31"/>
  <c r="AD17" i="31"/>
  <c r="AF17" i="31" s="1"/>
  <c r="AD13" i="31"/>
  <c r="AF13" i="31" s="1"/>
  <c r="AD12" i="31"/>
  <c r="AF12" i="31" s="1"/>
  <c r="AD11" i="31"/>
  <c r="AF11" i="31" s="1"/>
  <c r="AD10" i="31"/>
  <c r="AF10" i="31" s="1"/>
  <c r="AD9" i="31"/>
  <c r="AF9" i="31" s="1"/>
  <c r="AD8" i="31"/>
  <c r="AF8" i="31" s="1"/>
  <c r="AG7" i="31"/>
  <c r="AD36" i="31"/>
  <c r="AF36" i="31" s="1"/>
  <c r="AG35" i="31"/>
  <c r="AD32" i="31"/>
  <c r="AF32" i="31" s="1"/>
  <c r="AD29" i="31"/>
  <c r="AF29" i="31" s="1"/>
  <c r="AD16" i="31"/>
  <c r="AF16" i="31" s="1"/>
  <c r="AD15" i="31"/>
  <c r="AF15" i="31" s="1"/>
  <c r="AG41" i="31"/>
  <c r="AD27" i="31"/>
  <c r="AF27" i="31" s="1"/>
  <c r="AG26" i="31"/>
  <c r="AG25" i="31"/>
  <c r="AG24" i="31"/>
  <c r="AG23" i="31"/>
  <c r="AD21" i="31"/>
  <c r="AF21" i="31" s="1"/>
  <c r="AD20" i="31"/>
  <c r="AF20" i="31" s="1"/>
  <c r="AD19" i="31"/>
  <c r="AF19" i="31" s="1"/>
  <c r="AG18" i="31"/>
  <c r="AG14" i="31"/>
  <c r="AG37" i="31"/>
  <c r="AD35" i="31"/>
  <c r="AF35" i="31" s="1"/>
  <c r="AG34" i="31"/>
  <c r="AD7" i="31"/>
  <c r="AF7" i="31" s="1"/>
  <c r="AG6" i="31"/>
  <c r="AG5" i="31"/>
  <c r="AG4" i="31"/>
  <c r="AG2" i="31"/>
  <c r="AG38" i="31"/>
  <c r="AD31" i="31"/>
  <c r="AF31" i="31" s="1"/>
  <c r="AG30" i="31"/>
  <c r="AG28" i="31"/>
  <c r="AG22" i="31"/>
  <c r="AD37" i="31"/>
  <c r="AF37" i="31" s="1"/>
  <c r="AD34" i="31"/>
  <c r="AF34" i="31" s="1"/>
  <c r="AG33" i="31"/>
  <c r="AD26" i="31"/>
  <c r="AF26" i="31" s="1"/>
  <c r="AD25" i="31"/>
  <c r="AF25" i="31" s="1"/>
  <c r="AD24" i="31"/>
  <c r="AF24" i="31" s="1"/>
  <c r="AD23" i="31"/>
  <c r="AF23" i="31" s="1"/>
  <c r="AD18" i="31"/>
  <c r="AF18" i="31" s="1"/>
  <c r="AG17" i="31"/>
  <c r="AD14" i="31"/>
  <c r="AF14" i="31" s="1"/>
  <c r="AG13" i="31"/>
  <c r="AG12" i="31"/>
  <c r="AG11" i="31"/>
  <c r="AG10" i="31"/>
  <c r="AG9" i="31"/>
  <c r="AG8" i="31"/>
  <c r="AD39" i="31"/>
  <c r="AF39" i="31" s="1"/>
  <c r="AG29" i="31"/>
  <c r="AG16" i="31"/>
  <c r="AG15" i="31"/>
  <c r="AD6" i="31"/>
  <c r="AF6" i="31" s="1"/>
  <c r="AD5" i="31"/>
  <c r="AF5" i="31" s="1"/>
  <c r="AD4" i="31"/>
  <c r="AF4" i="31" s="1"/>
  <c r="AD3" i="31"/>
  <c r="AF3" i="31" s="1"/>
  <c r="AD2" i="31"/>
  <c r="AG36" i="31"/>
  <c r="AD33" i="31"/>
  <c r="AF33" i="31" s="1"/>
  <c r="AG32" i="31"/>
  <c r="AD30" i="31"/>
  <c r="AF30" i="31" s="1"/>
  <c r="AD22" i="31"/>
  <c r="AF22" i="31" s="1"/>
  <c r="AG21" i="31"/>
  <c r="AG20" i="31"/>
  <c r="AG19" i="31"/>
  <c r="AG3" i="31"/>
  <c r="AN2" i="31"/>
  <c r="BM274" i="31"/>
  <c r="BM283" i="31"/>
  <c r="L5" i="29"/>
  <c r="J37" i="27"/>
  <c r="J38" i="27"/>
  <c r="K38" i="27" s="1"/>
  <c r="K37" i="27"/>
  <c r="H39" i="27"/>
  <c r="E23" i="28" s="1"/>
  <c r="I37" i="27"/>
  <c r="E21" i="28"/>
  <c r="F38" i="27"/>
  <c r="F45" i="27" s="1"/>
  <c r="R23" i="27"/>
  <c r="E37" i="27"/>
  <c r="D38" i="27"/>
  <c r="D39" i="27" s="1"/>
  <c r="P15" i="27"/>
  <c r="P2" i="27"/>
  <c r="P23" i="27"/>
  <c r="T8" i="27"/>
  <c r="M37" i="27"/>
  <c r="K31" i="27"/>
  <c r="S2" i="27"/>
  <c r="P27" i="27"/>
  <c r="P19" i="27"/>
  <c r="T15" i="27"/>
  <c r="L41" i="27"/>
  <c r="G25" i="28" s="1"/>
  <c r="I31" i="27"/>
  <c r="O2" i="27" s="1"/>
  <c r="T27" i="27"/>
  <c r="U23" i="27"/>
  <c r="S27" i="27"/>
  <c r="M31" i="27"/>
  <c r="H31" i="27"/>
  <c r="S19" i="27"/>
  <c r="U27" i="27"/>
  <c r="R32" i="11"/>
  <c r="B12" i="9"/>
  <c r="J41" i="27" l="1"/>
  <c r="J45" i="27"/>
  <c r="L45" i="27"/>
  <c r="C21" i="28"/>
  <c r="G37" i="27"/>
  <c r="M46" i="27"/>
  <c r="M45" i="27"/>
  <c r="K45" i="27"/>
  <c r="K46" i="27"/>
  <c r="C43" i="27"/>
  <c r="B8" i="28"/>
  <c r="H41" i="27"/>
  <c r="H45" i="27"/>
  <c r="H42" i="27"/>
  <c r="BY265" i="31"/>
  <c r="BY106" i="31"/>
  <c r="BY74" i="31"/>
  <c r="BY87" i="31"/>
  <c r="BY112" i="31"/>
  <c r="BY131" i="31"/>
  <c r="BY167" i="31"/>
  <c r="BY204" i="31"/>
  <c r="BY292" i="31"/>
  <c r="BY339" i="31"/>
  <c r="BY81" i="31"/>
  <c r="BY262" i="31"/>
  <c r="BY359" i="31"/>
  <c r="BY125" i="31"/>
  <c r="BY374" i="31"/>
  <c r="BY182" i="31"/>
  <c r="BY304" i="31"/>
  <c r="BY239" i="31"/>
  <c r="BY365" i="31"/>
  <c r="BY311" i="31"/>
  <c r="BY54" i="31"/>
  <c r="BY18" i="31"/>
  <c r="BY287" i="31"/>
  <c r="BY188" i="31"/>
  <c r="BY130" i="31"/>
  <c r="BY267" i="31"/>
  <c r="BY366" i="31"/>
  <c r="BY56" i="31"/>
  <c r="BY175" i="31"/>
  <c r="BY13" i="31"/>
  <c r="BY178" i="31"/>
  <c r="BY40" i="31"/>
  <c r="BY158" i="31"/>
  <c r="BY250" i="31"/>
  <c r="BY301" i="31"/>
  <c r="BY77" i="31"/>
  <c r="BY278" i="31"/>
  <c r="BY243" i="31"/>
  <c r="BY331" i="31"/>
  <c r="BY25" i="31"/>
  <c r="BY256" i="31"/>
  <c r="BY52" i="31"/>
  <c r="BY210" i="31"/>
  <c r="BY336" i="31"/>
  <c r="BY379" i="31"/>
  <c r="BY101" i="31"/>
  <c r="BY337" i="31"/>
  <c r="BY164" i="31"/>
  <c r="L39" i="27"/>
  <c r="G23" i="28" s="1"/>
  <c r="M38" i="27"/>
  <c r="J39" i="27"/>
  <c r="J40" i="27" s="1"/>
  <c r="J47" i="27" s="1"/>
  <c r="BY89" i="31"/>
  <c r="BY377" i="31"/>
  <c r="BY338" i="31"/>
  <c r="BY253" i="31"/>
  <c r="BY144" i="31"/>
  <c r="BY183" i="31"/>
  <c r="BY95" i="31"/>
  <c r="BY29" i="31"/>
  <c r="BY97" i="31"/>
  <c r="BY141" i="31"/>
  <c r="BY219" i="31"/>
  <c r="BY280" i="31"/>
  <c r="BY321" i="31"/>
  <c r="BY23" i="31"/>
  <c r="BY64" i="31"/>
  <c r="BY118" i="31"/>
  <c r="BY215" i="31"/>
  <c r="BY236" i="31"/>
  <c r="BY323" i="31"/>
  <c r="BY24" i="31"/>
  <c r="BY63" i="31"/>
  <c r="BY194" i="31"/>
  <c r="BY181" i="31"/>
  <c r="BY261" i="31"/>
  <c r="BY313" i="31"/>
  <c r="BY354" i="31"/>
  <c r="BY36" i="31"/>
  <c r="BY73" i="31"/>
  <c r="BY160" i="31"/>
  <c r="BY193" i="31"/>
  <c r="BY230" i="31"/>
  <c r="BY316" i="31"/>
  <c r="BY2" i="31"/>
  <c r="BY66" i="31"/>
  <c r="BY161" i="31"/>
  <c r="BY191" i="31"/>
  <c r="BY263" i="31"/>
  <c r="BY317" i="31"/>
  <c r="BY35" i="31"/>
  <c r="BY94" i="31"/>
  <c r="BY150" i="31"/>
  <c r="BY240" i="31"/>
  <c r="BY373" i="31"/>
  <c r="BY65" i="31"/>
  <c r="BY103" i="31"/>
  <c r="BY151" i="31"/>
  <c r="BY257" i="31"/>
  <c r="BY290" i="31"/>
  <c r="BY368" i="31"/>
  <c r="BY44" i="31"/>
  <c r="BY146" i="31"/>
  <c r="BY198" i="31"/>
  <c r="BY226" i="31"/>
  <c r="BY325" i="31"/>
  <c r="BY364" i="31"/>
  <c r="BY133" i="31"/>
  <c r="BY270" i="31"/>
  <c r="BY62" i="31"/>
  <c r="BY214" i="31"/>
  <c r="BY378" i="31"/>
  <c r="BY159" i="31"/>
  <c r="BY300" i="31"/>
  <c r="BY30" i="31"/>
  <c r="BY190" i="31"/>
  <c r="BY322" i="31"/>
  <c r="BY48" i="31"/>
  <c r="BY275" i="31"/>
  <c r="BY33" i="31"/>
  <c r="BY138" i="31"/>
  <c r="BY348" i="31"/>
  <c r="BY139" i="31"/>
  <c r="BY349" i="31"/>
  <c r="BY147" i="31"/>
  <c r="BY258" i="31"/>
  <c r="BY369" i="31"/>
  <c r="BY75" i="31"/>
  <c r="BY105" i="31"/>
  <c r="BY155" i="31"/>
  <c r="BY251" i="31"/>
  <c r="BY288" i="31"/>
  <c r="BY324" i="31"/>
  <c r="BY28" i="31"/>
  <c r="BY82" i="31"/>
  <c r="BY126" i="31"/>
  <c r="BY208" i="31"/>
  <c r="BY269" i="31"/>
  <c r="BY329" i="31"/>
  <c r="BY20" i="31"/>
  <c r="BY68" i="31"/>
  <c r="BY153" i="31"/>
  <c r="BY189" i="31"/>
  <c r="BY229" i="31"/>
  <c r="BY310" i="31"/>
  <c r="BY350" i="31"/>
  <c r="BY21" i="31"/>
  <c r="BY69" i="31"/>
  <c r="BY152" i="31"/>
  <c r="BY201" i="31"/>
  <c r="BY238" i="31"/>
  <c r="BY326" i="31"/>
  <c r="BY14" i="31"/>
  <c r="BY47" i="31"/>
  <c r="BY157" i="31"/>
  <c r="BY195" i="31"/>
  <c r="BY284" i="31"/>
  <c r="BY335" i="31"/>
  <c r="BY12" i="31"/>
  <c r="BY102" i="31"/>
  <c r="BY176" i="31"/>
  <c r="BY264" i="31"/>
  <c r="BY382" i="31"/>
  <c r="BY39" i="31"/>
  <c r="BY114" i="31"/>
  <c r="BY169" i="31"/>
  <c r="BY246" i="31"/>
  <c r="BY296" i="31"/>
  <c r="BY363" i="31"/>
  <c r="BY88" i="31"/>
  <c r="BY116" i="31"/>
  <c r="BY206" i="31"/>
  <c r="BY234" i="31"/>
  <c r="BY320" i="31"/>
  <c r="BY376" i="31"/>
  <c r="BY17" i="31"/>
  <c r="BY211" i="31"/>
  <c r="BY341" i="31"/>
  <c r="BY166" i="31"/>
  <c r="BY228" i="31"/>
  <c r="BY55" i="31"/>
  <c r="BY173" i="31"/>
  <c r="BY328" i="31"/>
  <c r="BY67" i="31"/>
  <c r="BY247" i="31"/>
  <c r="BY380" i="31"/>
  <c r="BY113" i="31"/>
  <c r="BY312" i="31"/>
  <c r="BY86" i="31"/>
  <c r="BY232" i="31"/>
  <c r="BY22" i="31"/>
  <c r="BY224" i="31"/>
  <c r="BY286" i="31"/>
  <c r="BY60" i="31"/>
  <c r="BY186" i="31"/>
  <c r="BY297" i="31"/>
  <c r="BY79" i="31"/>
  <c r="BY108" i="31"/>
  <c r="BY171" i="31"/>
  <c r="BY259" i="31"/>
  <c r="BY298" i="31"/>
  <c r="BY327" i="31"/>
  <c r="BY19" i="31"/>
  <c r="BY90" i="31"/>
  <c r="BY134" i="31"/>
  <c r="BY221" i="31"/>
  <c r="BY272" i="31"/>
  <c r="BY352" i="31"/>
  <c r="BY15" i="31"/>
  <c r="BY83" i="31"/>
  <c r="BY119" i="31"/>
  <c r="BY200" i="31"/>
  <c r="BY237" i="31"/>
  <c r="BY307" i="31"/>
  <c r="BY358" i="31"/>
  <c r="BY16" i="31"/>
  <c r="BY84" i="31"/>
  <c r="BY120" i="31"/>
  <c r="BY218" i="31"/>
  <c r="BY273" i="31"/>
  <c r="BY333" i="31"/>
  <c r="BY7" i="31"/>
  <c r="BY57" i="31"/>
  <c r="BY121" i="31"/>
  <c r="BY202" i="31"/>
  <c r="BY291" i="31"/>
  <c r="BY347" i="31"/>
  <c r="BY50" i="31"/>
  <c r="BY162" i="31"/>
  <c r="BY184" i="31"/>
  <c r="BY285" i="31"/>
  <c r="BY4" i="31"/>
  <c r="BY72" i="31"/>
  <c r="BY163" i="31"/>
  <c r="BY177" i="31"/>
  <c r="BY225" i="31"/>
  <c r="BY305" i="31"/>
  <c r="BY375" i="31"/>
  <c r="BY96" i="31"/>
  <c r="BY124" i="31"/>
  <c r="BY205" i="31"/>
  <c r="BY242" i="31"/>
  <c r="BY353" i="31"/>
  <c r="BY53" i="31"/>
  <c r="BY165" i="31"/>
  <c r="BY179" i="31"/>
  <c r="BY248" i="31"/>
  <c r="BY309" i="31"/>
  <c r="BY345" i="31"/>
  <c r="BY8" i="31"/>
  <c r="BY98" i="31"/>
  <c r="BY142" i="31"/>
  <c r="BY209" i="31"/>
  <c r="BY281" i="31"/>
  <c r="BY343" i="31"/>
  <c r="BY9" i="31"/>
  <c r="BY91" i="31"/>
  <c r="BY127" i="31"/>
  <c r="BY212" i="31"/>
  <c r="BY271" i="31"/>
  <c r="BY308" i="31"/>
  <c r="BY356" i="31"/>
  <c r="BY10" i="31"/>
  <c r="BY92" i="31"/>
  <c r="BY128" i="31"/>
  <c r="BY216" i="31"/>
  <c r="BY276" i="31"/>
  <c r="BY346" i="31"/>
  <c r="BY26" i="31"/>
  <c r="BY71" i="31"/>
  <c r="BY129" i="31"/>
  <c r="BY220" i="31"/>
  <c r="BY294" i="31"/>
  <c r="BY362" i="31"/>
  <c r="BY70" i="31"/>
  <c r="BY168" i="31"/>
  <c r="BY203" i="31"/>
  <c r="BY295" i="31"/>
  <c r="BY38" i="31"/>
  <c r="BY51" i="31"/>
  <c r="BY145" i="31"/>
  <c r="BY185" i="31"/>
  <c r="BY233" i="31"/>
  <c r="BY319" i="31"/>
  <c r="BY5" i="31"/>
  <c r="BY104" i="31"/>
  <c r="BY132" i="31"/>
  <c r="BY207" i="31"/>
  <c r="BY277" i="31"/>
  <c r="BY340" i="31"/>
  <c r="BY61" i="31"/>
  <c r="BY149" i="31"/>
  <c r="BY187" i="31"/>
  <c r="BY227" i="31"/>
  <c r="BY306" i="31"/>
  <c r="BY342" i="31"/>
  <c r="BY41" i="31"/>
  <c r="BY107" i="31"/>
  <c r="BY172" i="31"/>
  <c r="BY252" i="31"/>
  <c r="BY289" i="31"/>
  <c r="BY355" i="31"/>
  <c r="BY32" i="31"/>
  <c r="BY99" i="31"/>
  <c r="BY135" i="31"/>
  <c r="BY223" i="31"/>
  <c r="BY274" i="31"/>
  <c r="BY315" i="31"/>
  <c r="BY372" i="31"/>
  <c r="BY76" i="31"/>
  <c r="BY100" i="31"/>
  <c r="BY136" i="31"/>
  <c r="BY244" i="31"/>
  <c r="BY283" i="31"/>
  <c r="BY360" i="31"/>
  <c r="BY11" i="31"/>
  <c r="BY85" i="31"/>
  <c r="BY137" i="31"/>
  <c r="BY255" i="31"/>
  <c r="BY302" i="31"/>
  <c r="BY381" i="31"/>
  <c r="BY49" i="31"/>
  <c r="BY156" i="31"/>
  <c r="BY222" i="31"/>
  <c r="BY332" i="31"/>
  <c r="BY34" i="31"/>
  <c r="BY59" i="31"/>
  <c r="BY115" i="31"/>
  <c r="BY197" i="31"/>
  <c r="BY241" i="31"/>
  <c r="BY334" i="31"/>
  <c r="BY37" i="31"/>
  <c r="BY192" i="31"/>
  <c r="BY140" i="31"/>
  <c r="BY217" i="31"/>
  <c r="BY268" i="31"/>
  <c r="BY351" i="31"/>
  <c r="BY6" i="31"/>
  <c r="BY46" i="31"/>
  <c r="BY117" i="31"/>
  <c r="BY199" i="31"/>
  <c r="BY235" i="31"/>
  <c r="BY303" i="31"/>
  <c r="BY370" i="31"/>
  <c r="BY80" i="31"/>
  <c r="BY110" i="31"/>
  <c r="BY180" i="31"/>
  <c r="BY260" i="31"/>
  <c r="BY299" i="31"/>
  <c r="BY371" i="31"/>
  <c r="BY43" i="31"/>
  <c r="BY109" i="31"/>
  <c r="BY143" i="31"/>
  <c r="BY213" i="31"/>
  <c r="BY282" i="31"/>
  <c r="BY330" i="31"/>
  <c r="BY367" i="31"/>
  <c r="BY45" i="31"/>
  <c r="BY111" i="31"/>
  <c r="BY174" i="31"/>
  <c r="BY254" i="31"/>
  <c r="BY293" i="31"/>
  <c r="BY357" i="31"/>
  <c r="BY27" i="31"/>
  <c r="BY93" i="31"/>
  <c r="BY148" i="31"/>
  <c r="BY231" i="31"/>
  <c r="BY314" i="31"/>
  <c r="BY3" i="31"/>
  <c r="BY58" i="31"/>
  <c r="BY122" i="31"/>
  <c r="BY249" i="31"/>
  <c r="BY318" i="31"/>
  <c r="BY31" i="31"/>
  <c r="BY42" i="31"/>
  <c r="BY123" i="31"/>
  <c r="BY196" i="31"/>
  <c r="BY266" i="31"/>
  <c r="BY344" i="31"/>
  <c r="BY78" i="31"/>
  <c r="BY154" i="31"/>
  <c r="BY170" i="31"/>
  <c r="BY245" i="31"/>
  <c r="BY279" i="31"/>
  <c r="BY361" i="31"/>
  <c r="E49" i="11"/>
  <c r="G49" i="11"/>
  <c r="I49" i="11"/>
  <c r="J49" i="11"/>
  <c r="F24" i="28" s="1"/>
  <c r="C49" i="11"/>
  <c r="M49" i="11"/>
  <c r="G38" i="27"/>
  <c r="D22" i="28"/>
  <c r="I38" i="27"/>
  <c r="E22" i="28"/>
  <c r="AK382" i="31"/>
  <c r="AK381" i="31"/>
  <c r="AK380" i="31"/>
  <c r="AK379" i="31"/>
  <c r="AK378" i="31"/>
  <c r="AK377" i="31"/>
  <c r="AK376" i="31"/>
  <c r="AH382" i="31"/>
  <c r="AJ382" i="31" s="1"/>
  <c r="AH381" i="31"/>
  <c r="AJ381" i="31" s="1"/>
  <c r="AH380" i="31"/>
  <c r="AJ380" i="31" s="1"/>
  <c r="AH379" i="31"/>
  <c r="AJ379" i="31" s="1"/>
  <c r="AH378" i="31"/>
  <c r="AJ378" i="31" s="1"/>
  <c r="AH377" i="31"/>
  <c r="AJ377" i="31" s="1"/>
  <c r="AH376" i="31"/>
  <c r="AJ376" i="31" s="1"/>
  <c r="AH375" i="31"/>
  <c r="AJ375" i="31" s="1"/>
  <c r="AH374" i="31"/>
  <c r="AJ374" i="31" s="1"/>
  <c r="AH373" i="31"/>
  <c r="AJ373" i="31" s="1"/>
  <c r="AK374" i="31"/>
  <c r="AK372" i="31"/>
  <c r="AK371" i="31"/>
  <c r="AK370" i="31"/>
  <c r="AK369" i="31"/>
  <c r="AK368" i="31"/>
  <c r="AK367" i="31"/>
  <c r="AK366" i="31"/>
  <c r="AK365" i="31"/>
  <c r="AK364" i="31"/>
  <c r="AK373" i="31"/>
  <c r="AH372" i="31"/>
  <c r="AJ372" i="31" s="1"/>
  <c r="AH371" i="31"/>
  <c r="AJ371" i="31" s="1"/>
  <c r="AH370" i="31"/>
  <c r="AJ370" i="31" s="1"/>
  <c r="AH369" i="31"/>
  <c r="AJ369" i="31" s="1"/>
  <c r="AH368" i="31"/>
  <c r="AJ368" i="31" s="1"/>
  <c r="AH367" i="31"/>
  <c r="AJ367" i="31" s="1"/>
  <c r="AH366" i="31"/>
  <c r="AJ366" i="31" s="1"/>
  <c r="AH362" i="31"/>
  <c r="AJ362" i="31" s="1"/>
  <c r="AK361" i="31"/>
  <c r="AK358" i="31"/>
  <c r="AK357" i="31"/>
  <c r="AK356" i="31"/>
  <c r="AK355" i="31"/>
  <c r="AH365" i="31"/>
  <c r="AJ365" i="31" s="1"/>
  <c r="AH361" i="31"/>
  <c r="AJ361" i="31" s="1"/>
  <c r="AK360" i="31"/>
  <c r="AH364" i="31"/>
  <c r="AJ364" i="31" s="1"/>
  <c r="AH358" i="31"/>
  <c r="AJ358" i="31" s="1"/>
  <c r="AH357" i="31"/>
  <c r="AJ357" i="31" s="1"/>
  <c r="AH356" i="31"/>
  <c r="AJ356" i="31" s="1"/>
  <c r="AH355" i="31"/>
  <c r="AJ355" i="31" s="1"/>
  <c r="AH354" i="31"/>
  <c r="AJ354" i="31" s="1"/>
  <c r="AH353" i="31"/>
  <c r="AJ353" i="31" s="1"/>
  <c r="AH352" i="31"/>
  <c r="AJ352" i="31" s="1"/>
  <c r="AK363" i="31"/>
  <c r="AH360" i="31"/>
  <c r="AJ360" i="31" s="1"/>
  <c r="AK359" i="31"/>
  <c r="AK375" i="31"/>
  <c r="AK352" i="31"/>
  <c r="AH350" i="31"/>
  <c r="AJ350" i="31" s="1"/>
  <c r="AH349" i="31"/>
  <c r="AJ349" i="31" s="1"/>
  <c r="AH348" i="31"/>
  <c r="AJ348" i="31" s="1"/>
  <c r="AH347" i="31"/>
  <c r="AJ347" i="31" s="1"/>
  <c r="AH346" i="31"/>
  <c r="AJ346" i="31" s="1"/>
  <c r="AH345" i="31"/>
  <c r="AJ345" i="31" s="1"/>
  <c r="AH344" i="31"/>
  <c r="AJ344" i="31" s="1"/>
  <c r="AH343" i="31"/>
  <c r="AJ343" i="31" s="1"/>
  <c r="AH363" i="31"/>
  <c r="AJ363" i="31" s="1"/>
  <c r="AH351" i="31"/>
  <c r="AJ351" i="31" s="1"/>
  <c r="AK354" i="31"/>
  <c r="AK353" i="31"/>
  <c r="AK350" i="31"/>
  <c r="AK349" i="31"/>
  <c r="AK348" i="31"/>
  <c r="AK347" i="31"/>
  <c r="AK345" i="31"/>
  <c r="AK339" i="31"/>
  <c r="AK337" i="31"/>
  <c r="AK335" i="31"/>
  <c r="AK333" i="31"/>
  <c r="AK331" i="31"/>
  <c r="AH342" i="31"/>
  <c r="AJ342" i="31" s="1"/>
  <c r="AK329" i="31"/>
  <c r="AH339" i="31"/>
  <c r="AJ339" i="31" s="1"/>
  <c r="AH337" i="31"/>
  <c r="AJ337" i="31" s="1"/>
  <c r="AH335" i="31"/>
  <c r="AJ335" i="31" s="1"/>
  <c r="AH333" i="31"/>
  <c r="AJ333" i="31" s="1"/>
  <c r="AH331" i="31"/>
  <c r="AJ331" i="31" s="1"/>
  <c r="AK362" i="31"/>
  <c r="AK328" i="31"/>
  <c r="AH327" i="31"/>
  <c r="AJ327" i="31" s="1"/>
  <c r="AK341" i="31"/>
  <c r="AH359" i="31"/>
  <c r="AJ359" i="31" s="1"/>
  <c r="AK351" i="31"/>
  <c r="AK342" i="31"/>
  <c r="AH341" i="31"/>
  <c r="AJ341" i="31" s="1"/>
  <c r="AH338" i="31"/>
  <c r="AJ338" i="31" s="1"/>
  <c r="AK332" i="31"/>
  <c r="AK326" i="31"/>
  <c r="AH323" i="31"/>
  <c r="AJ323" i="31" s="1"/>
  <c r="AH332" i="31"/>
  <c r="AJ332" i="31" s="1"/>
  <c r="AH330" i="31"/>
  <c r="AJ330" i="31" s="1"/>
  <c r="AK336" i="31"/>
  <c r="AH326" i="31"/>
  <c r="AJ326" i="31" s="1"/>
  <c r="AK325" i="31"/>
  <c r="AH336" i="31"/>
  <c r="AJ336" i="31" s="1"/>
  <c r="AH329" i="31"/>
  <c r="AJ329" i="31" s="1"/>
  <c r="AH328" i="31"/>
  <c r="AJ328" i="31" s="1"/>
  <c r="AK322" i="31"/>
  <c r="AK321" i="31"/>
  <c r="AK320" i="31"/>
  <c r="AK319" i="31"/>
  <c r="AK318" i="31"/>
  <c r="AK317" i="31"/>
  <c r="AK316" i="31"/>
  <c r="AK315" i="31"/>
  <c r="AK340" i="31"/>
  <c r="AH325" i="31"/>
  <c r="AJ325" i="31" s="1"/>
  <c r="AK324" i="31"/>
  <c r="AK343" i="31"/>
  <c r="AH340" i="31"/>
  <c r="AJ340" i="31" s="1"/>
  <c r="AK334" i="31"/>
  <c r="AK344" i="31"/>
  <c r="AK338" i="31"/>
  <c r="AK330" i="31"/>
  <c r="AH334" i="31"/>
  <c r="AJ334" i="31" s="1"/>
  <c r="AK327" i="31"/>
  <c r="AH321" i="31"/>
  <c r="AJ321" i="31" s="1"/>
  <c r="AK346" i="31"/>
  <c r="AH314" i="31"/>
  <c r="AJ314" i="31" s="1"/>
  <c r="AK313" i="31"/>
  <c r="AH310" i="31"/>
  <c r="AJ310" i="31" s="1"/>
  <c r="AK309" i="31"/>
  <c r="AH306" i="31"/>
  <c r="AJ306" i="31" s="1"/>
  <c r="AK305" i="31"/>
  <c r="AH322" i="31"/>
  <c r="AJ322" i="31" s="1"/>
  <c r="AH316" i="31"/>
  <c r="AJ316" i="31" s="1"/>
  <c r="AH303" i="31"/>
  <c r="AJ303" i="31" s="1"/>
  <c r="AH302" i="31"/>
  <c r="AJ302" i="31" s="1"/>
  <c r="AH301" i="31"/>
  <c r="AJ301" i="31" s="1"/>
  <c r="AH300" i="31"/>
  <c r="AJ300" i="31" s="1"/>
  <c r="AH299" i="31"/>
  <c r="AJ299" i="31" s="1"/>
  <c r="AH298" i="31"/>
  <c r="AJ298" i="31" s="1"/>
  <c r="AH297" i="31"/>
  <c r="AJ297" i="31" s="1"/>
  <c r="AH296" i="31"/>
  <c r="AJ296" i="31" s="1"/>
  <c r="AH295" i="31"/>
  <c r="AJ295" i="31" s="1"/>
  <c r="AH317" i="31"/>
  <c r="AJ317" i="31" s="1"/>
  <c r="AH313" i="31"/>
  <c r="AJ313" i="31" s="1"/>
  <c r="AK312" i="31"/>
  <c r="AH309" i="31"/>
  <c r="AJ309" i="31" s="1"/>
  <c r="AK308" i="31"/>
  <c r="AH305" i="31"/>
  <c r="AJ305" i="31" s="1"/>
  <c r="AK304" i="31"/>
  <c r="AK323" i="31"/>
  <c r="AH319" i="31"/>
  <c r="AJ319" i="31" s="1"/>
  <c r="AH312" i="31"/>
  <c r="AJ312" i="31" s="1"/>
  <c r="AK311" i="31"/>
  <c r="AH308" i="31"/>
  <c r="AJ308" i="31" s="1"/>
  <c r="AK307" i="31"/>
  <c r="AH304" i="31"/>
  <c r="AJ304" i="31" s="1"/>
  <c r="AH320" i="31"/>
  <c r="AJ320" i="31" s="1"/>
  <c r="AH324" i="31"/>
  <c r="AJ324" i="31" s="1"/>
  <c r="AH318" i="31"/>
  <c r="AJ318" i="31" s="1"/>
  <c r="AH315" i="31"/>
  <c r="AJ315" i="31" s="1"/>
  <c r="AK314" i="31"/>
  <c r="AH311" i="31"/>
  <c r="AJ311" i="31" s="1"/>
  <c r="AK310" i="31"/>
  <c r="AH307" i="31"/>
  <c r="AJ307" i="31" s="1"/>
  <c r="AK306" i="31"/>
  <c r="AK303" i="31"/>
  <c r="AK302" i="31"/>
  <c r="AK301" i="31"/>
  <c r="AK300" i="31"/>
  <c r="AK299" i="31"/>
  <c r="AK298" i="31"/>
  <c r="AK297" i="31"/>
  <c r="AK296" i="31"/>
  <c r="AK295" i="31"/>
  <c r="AK293" i="31"/>
  <c r="AH292" i="31"/>
  <c r="AJ292" i="31" s="1"/>
  <c r="AK294" i="31"/>
  <c r="AH293" i="31"/>
  <c r="AJ293" i="31" s="1"/>
  <c r="AK290" i="31"/>
  <c r="AH289" i="31"/>
  <c r="AJ289" i="31" s="1"/>
  <c r="AH294" i="31"/>
  <c r="AJ294" i="31" s="1"/>
  <c r="AK291" i="31"/>
  <c r="AH290" i="31"/>
  <c r="AJ290" i="31" s="1"/>
  <c r="AK288" i="31"/>
  <c r="AK287" i="31"/>
  <c r="AK286" i="31"/>
  <c r="AK285" i="31"/>
  <c r="AK284" i="31"/>
  <c r="AK283" i="31"/>
  <c r="AK282" i="31"/>
  <c r="AK281" i="31"/>
  <c r="AK280" i="31"/>
  <c r="AK279" i="31"/>
  <c r="AK278" i="31"/>
  <c r="AK292" i="31"/>
  <c r="AH291" i="31"/>
  <c r="AJ291" i="31" s="1"/>
  <c r="AK289" i="31"/>
  <c r="AK276" i="31"/>
  <c r="AK274" i="31"/>
  <c r="AK272" i="31"/>
  <c r="AK270" i="31"/>
  <c r="AK268" i="31"/>
  <c r="AK266" i="31"/>
  <c r="AH286" i="31"/>
  <c r="AJ286" i="31" s="1"/>
  <c r="AH282" i="31"/>
  <c r="AJ282" i="31" s="1"/>
  <c r="AH280" i="31"/>
  <c r="AJ280" i="31" s="1"/>
  <c r="AH278" i="31"/>
  <c r="AJ278" i="31" s="1"/>
  <c r="AH276" i="31"/>
  <c r="AJ276" i="31" s="1"/>
  <c r="AH274" i="31"/>
  <c r="AJ274" i="31" s="1"/>
  <c r="AH272" i="31"/>
  <c r="AJ272" i="31" s="1"/>
  <c r="AH270" i="31"/>
  <c r="AJ270" i="31" s="1"/>
  <c r="AH268" i="31"/>
  <c r="AJ268" i="31" s="1"/>
  <c r="AH266" i="31"/>
  <c r="AJ266" i="31" s="1"/>
  <c r="AH287" i="31"/>
  <c r="AJ287" i="31" s="1"/>
  <c r="AH283" i="31"/>
  <c r="AJ283" i="31" s="1"/>
  <c r="AK264" i="31"/>
  <c r="AK277" i="31"/>
  <c r="AK275" i="31"/>
  <c r="AK273" i="31"/>
  <c r="AK271" i="31"/>
  <c r="AK269" i="31"/>
  <c r="AK267" i="31"/>
  <c r="AK265" i="31"/>
  <c r="AH288" i="31"/>
  <c r="AJ288" i="31" s="1"/>
  <c r="AH284" i="31"/>
  <c r="AJ284" i="31" s="1"/>
  <c r="AH281" i="31"/>
  <c r="AJ281" i="31" s="1"/>
  <c r="AH279" i="31"/>
  <c r="AJ279" i="31" s="1"/>
  <c r="AH277" i="31"/>
  <c r="AJ277" i="31" s="1"/>
  <c r="AH275" i="31"/>
  <c r="AJ275" i="31" s="1"/>
  <c r="AH273" i="31"/>
  <c r="AJ273" i="31" s="1"/>
  <c r="AH271" i="31"/>
  <c r="AJ271" i="31" s="1"/>
  <c r="AH269" i="31"/>
  <c r="AJ269" i="31" s="1"/>
  <c r="AH285" i="31"/>
  <c r="AJ285" i="31" s="1"/>
  <c r="AK263" i="31"/>
  <c r="AK262" i="31"/>
  <c r="AK261" i="31"/>
  <c r="AK260" i="31"/>
  <c r="AK259" i="31"/>
  <c r="AK258" i="31"/>
  <c r="AK257" i="31"/>
  <c r="AK256" i="31"/>
  <c r="AK255" i="31"/>
  <c r="AK254" i="31"/>
  <c r="AK253" i="31"/>
  <c r="AK252" i="31"/>
  <c r="AK251" i="31"/>
  <c r="AH246" i="31"/>
  <c r="AJ246" i="31" s="1"/>
  <c r="AK245" i="31"/>
  <c r="AK243" i="31"/>
  <c r="AK242" i="31"/>
  <c r="AK241" i="31"/>
  <c r="AK240" i="31"/>
  <c r="AK239" i="31"/>
  <c r="AK238" i="31"/>
  <c r="AK237" i="31"/>
  <c r="AK236" i="31"/>
  <c r="AK235" i="31"/>
  <c r="AK234" i="31"/>
  <c r="AK233" i="31"/>
  <c r="AK232" i="31"/>
  <c r="AK231" i="31"/>
  <c r="AK230" i="31"/>
  <c r="AK229" i="31"/>
  <c r="AK228" i="31"/>
  <c r="AK227" i="31"/>
  <c r="AK226" i="31"/>
  <c r="AH263" i="31"/>
  <c r="AJ263" i="31" s="1"/>
  <c r="AH262" i="31"/>
  <c r="AJ262" i="31" s="1"/>
  <c r="AH261" i="31"/>
  <c r="AJ261" i="31" s="1"/>
  <c r="AH260" i="31"/>
  <c r="AJ260" i="31" s="1"/>
  <c r="AH259" i="31"/>
  <c r="AJ259" i="31" s="1"/>
  <c r="AH258" i="31"/>
  <c r="AJ258" i="31" s="1"/>
  <c r="AH257" i="31"/>
  <c r="AJ257" i="31" s="1"/>
  <c r="AH256" i="31"/>
  <c r="AJ256" i="31" s="1"/>
  <c r="AH255" i="31"/>
  <c r="AJ255" i="31" s="1"/>
  <c r="AH254" i="31"/>
  <c r="AJ254" i="31" s="1"/>
  <c r="AH253" i="31"/>
  <c r="AJ253" i="31" s="1"/>
  <c r="AH252" i="31"/>
  <c r="AJ252" i="31" s="1"/>
  <c r="AK250" i="31"/>
  <c r="AH251" i="31"/>
  <c r="AJ251" i="31" s="1"/>
  <c r="AK248" i="31"/>
  <c r="AH245" i="31"/>
  <c r="AJ245" i="31" s="1"/>
  <c r="AK244" i="31"/>
  <c r="AH267" i="31"/>
  <c r="AJ267" i="31" s="1"/>
  <c r="AH250" i="31"/>
  <c r="AJ250" i="31" s="1"/>
  <c r="AH243" i="31"/>
  <c r="AJ243" i="31" s="1"/>
  <c r="AH242" i="31"/>
  <c r="AJ242" i="31" s="1"/>
  <c r="AH241" i="31"/>
  <c r="AJ241" i="31" s="1"/>
  <c r="AH240" i="31"/>
  <c r="AJ240" i="31" s="1"/>
  <c r="AH239" i="31"/>
  <c r="AJ239" i="31" s="1"/>
  <c r="AH238" i="31"/>
  <c r="AJ238" i="31" s="1"/>
  <c r="AH237" i="31"/>
  <c r="AJ237" i="31" s="1"/>
  <c r="AH236" i="31"/>
  <c r="AJ236" i="31" s="1"/>
  <c r="AH235" i="31"/>
  <c r="AJ235" i="31" s="1"/>
  <c r="AH234" i="31"/>
  <c r="AJ234" i="31" s="1"/>
  <c r="AH233" i="31"/>
  <c r="AJ233" i="31" s="1"/>
  <c r="AH232" i="31"/>
  <c r="AJ232" i="31" s="1"/>
  <c r="AH231" i="31"/>
  <c r="AJ231" i="31" s="1"/>
  <c r="AH230" i="31"/>
  <c r="AJ230" i="31" s="1"/>
  <c r="AH229" i="31"/>
  <c r="AJ229" i="31" s="1"/>
  <c r="AH228" i="31"/>
  <c r="AJ228" i="31" s="1"/>
  <c r="AH227" i="31"/>
  <c r="AJ227" i="31" s="1"/>
  <c r="AH248" i="31"/>
  <c r="AJ248" i="31" s="1"/>
  <c r="AK247" i="31"/>
  <c r="AH244" i="31"/>
  <c r="AJ244" i="31" s="1"/>
  <c r="AH265" i="31"/>
  <c r="AJ265" i="31" s="1"/>
  <c r="AK249" i="31"/>
  <c r="AH247" i="31"/>
  <c r="AJ247" i="31" s="1"/>
  <c r="AK246" i="31"/>
  <c r="AH264" i="31"/>
  <c r="AJ264" i="31" s="1"/>
  <c r="AH249" i="31"/>
  <c r="AJ249" i="31" s="1"/>
  <c r="AH216" i="31"/>
  <c r="AJ216" i="31" s="1"/>
  <c r="AH212" i="31"/>
  <c r="AJ212" i="31" s="1"/>
  <c r="AH208" i="31"/>
  <c r="AJ208" i="31" s="1"/>
  <c r="AH206" i="31"/>
  <c r="AJ206" i="31" s="1"/>
  <c r="AH205" i="31"/>
  <c r="AJ205" i="31" s="1"/>
  <c r="AH204" i="31"/>
  <c r="AJ204" i="31" s="1"/>
  <c r="AH203" i="31"/>
  <c r="AJ203" i="31" s="1"/>
  <c r="AH202" i="31"/>
  <c r="AJ202" i="31" s="1"/>
  <c r="AH201" i="31"/>
  <c r="AJ201" i="31" s="1"/>
  <c r="AH225" i="31"/>
  <c r="AJ225" i="31" s="1"/>
  <c r="AH223" i="31"/>
  <c r="AJ223" i="31" s="1"/>
  <c r="AH221" i="31"/>
  <c r="AJ221" i="31" s="1"/>
  <c r="AH219" i="31"/>
  <c r="AJ219" i="31" s="1"/>
  <c r="AK214" i="31"/>
  <c r="AK210" i="31"/>
  <c r="AH215" i="31"/>
  <c r="AJ215" i="31" s="1"/>
  <c r="AH211" i="31"/>
  <c r="AJ211" i="31" s="1"/>
  <c r="AH207" i="31"/>
  <c r="AJ207" i="31" s="1"/>
  <c r="AK224" i="31"/>
  <c r="AK222" i="31"/>
  <c r="AK220" i="31"/>
  <c r="AK218" i="31"/>
  <c r="AK217" i="31"/>
  <c r="AK213" i="31"/>
  <c r="AK209" i="31"/>
  <c r="AH214" i="31"/>
  <c r="AJ214" i="31" s="1"/>
  <c r="AH210" i="31"/>
  <c r="AJ210" i="31" s="1"/>
  <c r="AH224" i="31"/>
  <c r="AJ224" i="31" s="1"/>
  <c r="AH222" i="31"/>
  <c r="AJ222" i="31" s="1"/>
  <c r="AH220" i="31"/>
  <c r="AJ220" i="31" s="1"/>
  <c r="AH218" i="31"/>
  <c r="AJ218" i="31" s="1"/>
  <c r="AK216" i="31"/>
  <c r="AK212" i="31"/>
  <c r="AK208" i="31"/>
  <c r="AK206" i="31"/>
  <c r="AK205" i="31"/>
  <c r="AK204" i="31"/>
  <c r="AK203" i="31"/>
  <c r="AK202" i="31"/>
  <c r="AK201" i="31"/>
  <c r="AH226" i="31"/>
  <c r="AJ226" i="31" s="1"/>
  <c r="AH217" i="31"/>
  <c r="AJ217" i="31" s="1"/>
  <c r="AH213" i="31"/>
  <c r="AJ213" i="31" s="1"/>
  <c r="AH209" i="31"/>
  <c r="AJ209" i="31" s="1"/>
  <c r="AH196" i="31"/>
  <c r="AJ196" i="31" s="1"/>
  <c r="AH194" i="31"/>
  <c r="AJ194" i="31" s="1"/>
  <c r="AH192" i="31"/>
  <c r="AJ192" i="31" s="1"/>
  <c r="AH191" i="31"/>
  <c r="AJ191" i="31" s="1"/>
  <c r="AH190" i="31"/>
  <c r="AJ190" i="31" s="1"/>
  <c r="AH189" i="31"/>
  <c r="AJ189" i="31" s="1"/>
  <c r="AH188" i="31"/>
  <c r="AJ188" i="31" s="1"/>
  <c r="AH187" i="31"/>
  <c r="AJ187" i="31" s="1"/>
  <c r="AH186" i="31"/>
  <c r="AJ186" i="31" s="1"/>
  <c r="AH185" i="31"/>
  <c r="AJ185" i="31" s="1"/>
  <c r="AH184" i="31"/>
  <c r="AJ184" i="31" s="1"/>
  <c r="AH183" i="31"/>
  <c r="AJ183" i="31" s="1"/>
  <c r="AH182" i="31"/>
  <c r="AJ182" i="31" s="1"/>
  <c r="AH181" i="31"/>
  <c r="AJ181" i="31" s="1"/>
  <c r="AH180" i="31"/>
  <c r="AJ180" i="31" s="1"/>
  <c r="AH179" i="31"/>
  <c r="AJ179" i="31" s="1"/>
  <c r="AH178" i="31"/>
  <c r="AJ178" i="31" s="1"/>
  <c r="AH177" i="31"/>
  <c r="AJ177" i="31" s="1"/>
  <c r="AH176" i="31"/>
  <c r="AJ176" i="31" s="1"/>
  <c r="AH175" i="31"/>
  <c r="AJ175" i="31" s="1"/>
  <c r="AH174" i="31"/>
  <c r="AJ174" i="31" s="1"/>
  <c r="AH173" i="31"/>
  <c r="AJ173" i="31" s="1"/>
  <c r="AH172" i="31"/>
  <c r="AJ172" i="31" s="1"/>
  <c r="AH171" i="31"/>
  <c r="AJ171" i="31" s="1"/>
  <c r="AH170" i="31"/>
  <c r="AJ170" i="31" s="1"/>
  <c r="AH169" i="31"/>
  <c r="AJ169" i="31" s="1"/>
  <c r="AH168" i="31"/>
  <c r="AJ168" i="31" s="1"/>
  <c r="AK215" i="31"/>
  <c r="AH200" i="31"/>
  <c r="AJ200" i="31" s="1"/>
  <c r="AH199" i="31"/>
  <c r="AJ199" i="31" s="1"/>
  <c r="AH198" i="31"/>
  <c r="AJ198" i="31" s="1"/>
  <c r="AK195" i="31"/>
  <c r="AK193" i="31"/>
  <c r="AK225" i="31"/>
  <c r="AK223" i="31"/>
  <c r="AK207" i="31"/>
  <c r="AK197" i="31"/>
  <c r="AK221" i="31"/>
  <c r="AH195" i="31"/>
  <c r="AJ195" i="31" s="1"/>
  <c r="AH193" i="31"/>
  <c r="AJ193" i="31" s="1"/>
  <c r="AK219" i="31"/>
  <c r="AK196" i="31"/>
  <c r="AK194" i="31"/>
  <c r="AK192" i="31"/>
  <c r="AK191" i="31"/>
  <c r="AK190" i="31"/>
  <c r="AK189" i="31"/>
  <c r="AK188" i="31"/>
  <c r="AK187" i="31"/>
  <c r="AK186" i="31"/>
  <c r="AK185" i="31"/>
  <c r="AK184" i="31"/>
  <c r="AK183" i="31"/>
  <c r="AK182" i="31"/>
  <c r="AK181" i="31"/>
  <c r="AK180" i="31"/>
  <c r="AK179" i="31"/>
  <c r="AK178" i="31"/>
  <c r="AK177" i="31"/>
  <c r="AK176" i="31"/>
  <c r="AK175" i="31"/>
  <c r="AK174" i="31"/>
  <c r="AK173" i="31"/>
  <c r="AK172" i="31"/>
  <c r="AK171" i="31"/>
  <c r="AK170" i="31"/>
  <c r="AK211" i="31"/>
  <c r="AH197" i="31"/>
  <c r="AJ197" i="31" s="1"/>
  <c r="AH150" i="31"/>
  <c r="AJ150" i="31" s="1"/>
  <c r="AH148" i="31"/>
  <c r="AJ148" i="31" s="1"/>
  <c r="AH146" i="31"/>
  <c r="AJ146" i="31" s="1"/>
  <c r="AK198" i="31"/>
  <c r="AH158" i="31"/>
  <c r="AJ158" i="31" s="1"/>
  <c r="AK155" i="31"/>
  <c r="AH154" i="31"/>
  <c r="AJ154" i="31" s="1"/>
  <c r="AK144" i="31"/>
  <c r="AK143" i="31"/>
  <c r="AK142" i="31"/>
  <c r="AK141" i="31"/>
  <c r="AK140" i="31"/>
  <c r="AK139" i="31"/>
  <c r="AK138" i="31"/>
  <c r="AK137" i="31"/>
  <c r="AK136" i="31"/>
  <c r="AK135" i="31"/>
  <c r="AK134" i="31"/>
  <c r="AK133" i="31"/>
  <c r="AK132" i="31"/>
  <c r="AK131" i="31"/>
  <c r="AK130" i="31"/>
  <c r="AK129" i="31"/>
  <c r="AK128" i="31"/>
  <c r="AK127" i="31"/>
  <c r="AK126" i="31"/>
  <c r="AK125" i="31"/>
  <c r="AK124" i="31"/>
  <c r="AK123" i="31"/>
  <c r="AK122" i="31"/>
  <c r="AK121" i="31"/>
  <c r="AK120" i="31"/>
  <c r="AK119" i="31"/>
  <c r="AK118" i="31"/>
  <c r="AK117" i="31"/>
  <c r="AK116" i="31"/>
  <c r="AK169" i="31"/>
  <c r="AK167" i="31"/>
  <c r="AK166" i="31"/>
  <c r="AK165" i="31"/>
  <c r="AK164" i="31"/>
  <c r="AK163" i="31"/>
  <c r="AK162" i="31"/>
  <c r="AK161" i="31"/>
  <c r="AK160" i="31"/>
  <c r="AK159" i="31"/>
  <c r="AK151" i="31"/>
  <c r="AK149" i="31"/>
  <c r="AH145" i="31"/>
  <c r="AJ145" i="31" s="1"/>
  <c r="AK200" i="31"/>
  <c r="AK156" i="31"/>
  <c r="AH155" i="31"/>
  <c r="AJ155" i="31" s="1"/>
  <c r="AK152" i="31"/>
  <c r="AK147" i="31"/>
  <c r="AH167" i="31"/>
  <c r="AJ167" i="31" s="1"/>
  <c r="AH166" i="31"/>
  <c r="AJ166" i="31" s="1"/>
  <c r="AH165" i="31"/>
  <c r="AJ165" i="31" s="1"/>
  <c r="AH164" i="31"/>
  <c r="AJ164" i="31" s="1"/>
  <c r="AH163" i="31"/>
  <c r="AJ163" i="31" s="1"/>
  <c r="AH162" i="31"/>
  <c r="AJ162" i="31" s="1"/>
  <c r="AH161" i="31"/>
  <c r="AJ161" i="31" s="1"/>
  <c r="AH160" i="31"/>
  <c r="AJ160" i="31" s="1"/>
  <c r="AH159" i="31"/>
  <c r="AJ159" i="31" s="1"/>
  <c r="AH151" i="31"/>
  <c r="AJ151" i="31" s="1"/>
  <c r="AH149" i="31"/>
  <c r="AJ149" i="31" s="1"/>
  <c r="AH144" i="31"/>
  <c r="AJ144" i="31" s="1"/>
  <c r="AH143" i="31"/>
  <c r="AJ143" i="31" s="1"/>
  <c r="AH142" i="31"/>
  <c r="AJ142" i="31" s="1"/>
  <c r="AH141" i="31"/>
  <c r="AJ141" i="31" s="1"/>
  <c r="AH140" i="31"/>
  <c r="AJ140" i="31" s="1"/>
  <c r="AH139" i="31"/>
  <c r="AJ139" i="31" s="1"/>
  <c r="AH138" i="31"/>
  <c r="AJ138" i="31" s="1"/>
  <c r="AH137" i="31"/>
  <c r="AJ137" i="31" s="1"/>
  <c r="AH136" i="31"/>
  <c r="AJ136" i="31" s="1"/>
  <c r="AH135" i="31"/>
  <c r="AJ135" i="31" s="1"/>
  <c r="AH134" i="31"/>
  <c r="AJ134" i="31" s="1"/>
  <c r="AH133" i="31"/>
  <c r="AJ133" i="31" s="1"/>
  <c r="AH132" i="31"/>
  <c r="AJ132" i="31" s="1"/>
  <c r="AH131" i="31"/>
  <c r="AJ131" i="31" s="1"/>
  <c r="AH130" i="31"/>
  <c r="AJ130" i="31" s="1"/>
  <c r="AH129" i="31"/>
  <c r="AJ129" i="31" s="1"/>
  <c r="AH128" i="31"/>
  <c r="AJ128" i="31" s="1"/>
  <c r="AH127" i="31"/>
  <c r="AJ127" i="31" s="1"/>
  <c r="AH126" i="31"/>
  <c r="AJ126" i="31" s="1"/>
  <c r="AH125" i="31"/>
  <c r="AJ125" i="31" s="1"/>
  <c r="AH124" i="31"/>
  <c r="AJ124" i="31" s="1"/>
  <c r="AH123" i="31"/>
  <c r="AJ123" i="31" s="1"/>
  <c r="AH122" i="31"/>
  <c r="AJ122" i="31" s="1"/>
  <c r="AH121" i="31"/>
  <c r="AJ121" i="31" s="1"/>
  <c r="AH120" i="31"/>
  <c r="AJ120" i="31" s="1"/>
  <c r="AH119" i="31"/>
  <c r="AJ119" i="31" s="1"/>
  <c r="AK157" i="31"/>
  <c r="AH156" i="31"/>
  <c r="AJ156" i="31" s="1"/>
  <c r="AK153" i="31"/>
  <c r="AH152" i="31"/>
  <c r="AJ152" i="31" s="1"/>
  <c r="AK146" i="31"/>
  <c r="AK199" i="31"/>
  <c r="AK168" i="31"/>
  <c r="AK150" i="31"/>
  <c r="AK148" i="31"/>
  <c r="AH147" i="31"/>
  <c r="AJ147" i="31" s="1"/>
  <c r="AH118" i="31"/>
  <c r="AJ118" i="31" s="1"/>
  <c r="AH117" i="31"/>
  <c r="AJ117" i="31" s="1"/>
  <c r="AH116" i="31"/>
  <c r="AJ116" i="31" s="1"/>
  <c r="AK115" i="31"/>
  <c r="AH114" i="31"/>
  <c r="AJ114" i="31" s="1"/>
  <c r="AH112" i="31"/>
  <c r="AJ112" i="31" s="1"/>
  <c r="AH110" i="31"/>
  <c r="AJ110" i="31" s="1"/>
  <c r="AH108" i="31"/>
  <c r="AJ108" i="31" s="1"/>
  <c r="AH153" i="31"/>
  <c r="AJ153" i="31" s="1"/>
  <c r="AH115" i="31"/>
  <c r="AJ115" i="31" s="1"/>
  <c r="AH157" i="31"/>
  <c r="AJ157" i="31" s="1"/>
  <c r="AK113" i="31"/>
  <c r="AK111" i="31"/>
  <c r="AK109" i="31"/>
  <c r="AH106" i="31"/>
  <c r="AJ106" i="31" s="1"/>
  <c r="AH105" i="31"/>
  <c r="AJ105" i="31" s="1"/>
  <c r="AH104" i="31"/>
  <c r="AJ104" i="31" s="1"/>
  <c r="AH103" i="31"/>
  <c r="AJ103" i="31" s="1"/>
  <c r="AH102" i="31"/>
  <c r="AJ102" i="31" s="1"/>
  <c r="AH101" i="31"/>
  <c r="AJ101" i="31" s="1"/>
  <c r="AH100" i="31"/>
  <c r="AJ100" i="31" s="1"/>
  <c r="AH99" i="31"/>
  <c r="AJ99" i="31" s="1"/>
  <c r="AH98" i="31"/>
  <c r="AJ98" i="31" s="1"/>
  <c r="AH97" i="31"/>
  <c r="AJ97" i="31" s="1"/>
  <c r="AH96" i="31"/>
  <c r="AJ96" i="31" s="1"/>
  <c r="AH95" i="31"/>
  <c r="AJ95" i="31" s="1"/>
  <c r="AH94" i="31"/>
  <c r="AJ94" i="31" s="1"/>
  <c r="AH93" i="31"/>
  <c r="AJ93" i="31" s="1"/>
  <c r="AH92" i="31"/>
  <c r="AJ92" i="31" s="1"/>
  <c r="AH91" i="31"/>
  <c r="AJ91" i="31" s="1"/>
  <c r="AH90" i="31"/>
  <c r="AJ90" i="31" s="1"/>
  <c r="AH89" i="31"/>
  <c r="AJ89" i="31" s="1"/>
  <c r="AH88" i="31"/>
  <c r="AJ88" i="31" s="1"/>
  <c r="AK107" i="31"/>
  <c r="AH113" i="31"/>
  <c r="AJ113" i="31" s="1"/>
  <c r="AH111" i="31"/>
  <c r="AJ111" i="31" s="1"/>
  <c r="AH109" i="31"/>
  <c r="AJ109" i="31" s="1"/>
  <c r="AK154" i="31"/>
  <c r="AK145" i="31"/>
  <c r="AH107" i="31"/>
  <c r="AJ107" i="31" s="1"/>
  <c r="AK158" i="31"/>
  <c r="AK114" i="31"/>
  <c r="AK112" i="31"/>
  <c r="AK110" i="31"/>
  <c r="AK108" i="31"/>
  <c r="AK106" i="31"/>
  <c r="AK105" i="31"/>
  <c r="AK104" i="31"/>
  <c r="AK103" i="31"/>
  <c r="AK102" i="31"/>
  <c r="AK101" i="31"/>
  <c r="AK100" i="31"/>
  <c r="AK99" i="31"/>
  <c r="AK98" i="31"/>
  <c r="AK97" i="31"/>
  <c r="AK96" i="31"/>
  <c r="AK95" i="31"/>
  <c r="AK94" i="31"/>
  <c r="AK93" i="31"/>
  <c r="AK92" i="31"/>
  <c r="AK91" i="31"/>
  <c r="AK90" i="31"/>
  <c r="AK89" i="31"/>
  <c r="AK88" i="31"/>
  <c r="AK87" i="31"/>
  <c r="AK86" i="31"/>
  <c r="AK85" i="31"/>
  <c r="AK84" i="31"/>
  <c r="AK83" i="31"/>
  <c r="AK82" i="31"/>
  <c r="AK81" i="31"/>
  <c r="AK80" i="31"/>
  <c r="AK79" i="31"/>
  <c r="AK76" i="31"/>
  <c r="AH75" i="31"/>
  <c r="AJ75" i="31" s="1"/>
  <c r="AH73" i="31"/>
  <c r="AJ73" i="31" s="1"/>
  <c r="AH71" i="31"/>
  <c r="AJ71" i="31" s="1"/>
  <c r="AH67" i="31"/>
  <c r="AJ67" i="31" s="1"/>
  <c r="AK46" i="31"/>
  <c r="AK44" i="31"/>
  <c r="AK42" i="31"/>
  <c r="AK69" i="31"/>
  <c r="AK65" i="31"/>
  <c r="AH50" i="31"/>
  <c r="AJ50" i="31" s="1"/>
  <c r="AH48" i="31"/>
  <c r="AJ48" i="31" s="1"/>
  <c r="AH37" i="31"/>
  <c r="AJ37" i="31" s="1"/>
  <c r="AH86" i="31"/>
  <c r="AJ86" i="31" s="1"/>
  <c r="AH81" i="31"/>
  <c r="AJ81" i="31" s="1"/>
  <c r="AH80" i="31"/>
  <c r="AJ80" i="31" s="1"/>
  <c r="AH79" i="31"/>
  <c r="AJ79" i="31" s="1"/>
  <c r="AK77" i="31"/>
  <c r="AH76" i="31"/>
  <c r="AJ76" i="31" s="1"/>
  <c r="AK72" i="31"/>
  <c r="AK70" i="31"/>
  <c r="AH66" i="31"/>
  <c r="AJ66" i="31" s="1"/>
  <c r="AK63" i="31"/>
  <c r="AK62" i="31"/>
  <c r="AK61" i="31"/>
  <c r="AK60" i="31"/>
  <c r="AK59" i="31"/>
  <c r="AK58" i="31"/>
  <c r="AK57" i="31"/>
  <c r="AK56" i="31"/>
  <c r="AK55" i="31"/>
  <c r="AK54" i="31"/>
  <c r="AK53" i="31"/>
  <c r="AK52" i="31"/>
  <c r="AK51" i="31"/>
  <c r="AK49" i="31"/>
  <c r="AK47" i="31"/>
  <c r="AH84" i="31"/>
  <c r="AJ84" i="31" s="1"/>
  <c r="AK68" i="31"/>
  <c r="AK64" i="31"/>
  <c r="AH46" i="31"/>
  <c r="AJ46" i="31" s="1"/>
  <c r="AH44" i="31"/>
  <c r="AJ44" i="31" s="1"/>
  <c r="AH42" i="31"/>
  <c r="AJ42" i="31" s="1"/>
  <c r="AH40" i="31"/>
  <c r="AJ40" i="31" s="1"/>
  <c r="AK78" i="31"/>
  <c r="AH77" i="31"/>
  <c r="AJ77" i="31" s="1"/>
  <c r="AK74" i="31"/>
  <c r="AH72" i="31"/>
  <c r="AJ72" i="31" s="1"/>
  <c r="AH70" i="31"/>
  <c r="AJ70" i="31" s="1"/>
  <c r="AH69" i="31"/>
  <c r="AJ69" i="31" s="1"/>
  <c r="AH65" i="31"/>
  <c r="AJ65" i="31" s="1"/>
  <c r="AK45" i="31"/>
  <c r="AK43" i="31"/>
  <c r="AK41" i="31"/>
  <c r="AH83" i="31"/>
  <c r="AJ83" i="31" s="1"/>
  <c r="AK67" i="31"/>
  <c r="AH63" i="31"/>
  <c r="AJ63" i="31" s="1"/>
  <c r="AH62" i="31"/>
  <c r="AJ62" i="31" s="1"/>
  <c r="AH61" i="31"/>
  <c r="AJ61" i="31" s="1"/>
  <c r="AH60" i="31"/>
  <c r="AJ60" i="31" s="1"/>
  <c r="AH59" i="31"/>
  <c r="AJ59" i="31" s="1"/>
  <c r="AH58" i="31"/>
  <c r="AJ58" i="31" s="1"/>
  <c r="AH57" i="31"/>
  <c r="AJ57" i="31" s="1"/>
  <c r="AH56" i="31"/>
  <c r="AJ56" i="31" s="1"/>
  <c r="AH55" i="31"/>
  <c r="AJ55" i="31" s="1"/>
  <c r="AH54" i="31"/>
  <c r="AJ54" i="31" s="1"/>
  <c r="AH53" i="31"/>
  <c r="AJ53" i="31" s="1"/>
  <c r="AH52" i="31"/>
  <c r="AJ52" i="31" s="1"/>
  <c r="AH51" i="31"/>
  <c r="AJ51" i="31" s="1"/>
  <c r="AH49" i="31"/>
  <c r="AJ49" i="31" s="1"/>
  <c r="AH47" i="31"/>
  <c r="AJ47" i="31" s="1"/>
  <c r="AK39" i="31"/>
  <c r="AH38" i="31"/>
  <c r="AJ38" i="31" s="1"/>
  <c r="AH87" i="31"/>
  <c r="AJ87" i="31" s="1"/>
  <c r="AH85" i="31"/>
  <c r="AJ85" i="31" s="1"/>
  <c r="AH78" i="31"/>
  <c r="AJ78" i="31" s="1"/>
  <c r="AK75" i="31"/>
  <c r="AH74" i="31"/>
  <c r="AJ74" i="31" s="1"/>
  <c r="AK73" i="31"/>
  <c r="AK71" i="31"/>
  <c r="AH68" i="31"/>
  <c r="AJ68" i="31" s="1"/>
  <c r="AH64" i="31"/>
  <c r="AJ64" i="31" s="1"/>
  <c r="AK50" i="31"/>
  <c r="AK48" i="31"/>
  <c r="AH82" i="31"/>
  <c r="AJ82" i="31" s="1"/>
  <c r="AK66" i="31"/>
  <c r="AH45" i="31"/>
  <c r="AJ45" i="31" s="1"/>
  <c r="AH43" i="31"/>
  <c r="AJ43" i="31" s="1"/>
  <c r="AH41" i="31"/>
  <c r="AJ41" i="31" s="1"/>
  <c r="AH26" i="31"/>
  <c r="AJ26" i="31" s="1"/>
  <c r="AH35" i="31"/>
  <c r="AJ35" i="31" s="1"/>
  <c r="AK28" i="31"/>
  <c r="AK22" i="31"/>
  <c r="AK37" i="31"/>
  <c r="AK33" i="31"/>
  <c r="AH31" i="31"/>
  <c r="AJ31" i="31" s="1"/>
  <c r="AK30" i="31"/>
  <c r="AH25" i="31"/>
  <c r="AJ25" i="31" s="1"/>
  <c r="AH24" i="31"/>
  <c r="AJ24" i="31" s="1"/>
  <c r="AH23" i="31"/>
  <c r="AJ23" i="31" s="1"/>
  <c r="AH18" i="31"/>
  <c r="AJ18" i="31" s="1"/>
  <c r="AK17" i="31"/>
  <c r="AH14" i="31"/>
  <c r="AJ14" i="31" s="1"/>
  <c r="AK13" i="31"/>
  <c r="AK12" i="31"/>
  <c r="AK11" i="31"/>
  <c r="AK10" i="31"/>
  <c r="AK9" i="31"/>
  <c r="AK8" i="31"/>
  <c r="AH3" i="31"/>
  <c r="AJ3" i="31" s="1"/>
  <c r="AH2" i="31"/>
  <c r="AJ2" i="31" s="1"/>
  <c r="AK40" i="31"/>
  <c r="AK38" i="31"/>
  <c r="AH34" i="31"/>
  <c r="AJ34" i="31" s="1"/>
  <c r="AK16" i="31"/>
  <c r="AK15" i="31"/>
  <c r="AH6" i="31"/>
  <c r="AJ6" i="31" s="1"/>
  <c r="AH5" i="31"/>
  <c r="AJ5" i="31" s="1"/>
  <c r="AH4" i="31"/>
  <c r="AJ4" i="31" s="1"/>
  <c r="AK36" i="31"/>
  <c r="AK32" i="31"/>
  <c r="AH30" i="31"/>
  <c r="AJ30" i="31" s="1"/>
  <c r="AK29" i="31"/>
  <c r="AH28" i="31"/>
  <c r="AJ28" i="31" s="1"/>
  <c r="AH22" i="31"/>
  <c r="AJ22" i="31" s="1"/>
  <c r="AK21" i="31"/>
  <c r="AK20" i="31"/>
  <c r="AK19" i="31"/>
  <c r="AH39" i="31"/>
  <c r="AJ39" i="31" s="1"/>
  <c r="AH33" i="31"/>
  <c r="AJ33" i="31" s="1"/>
  <c r="AK27" i="31"/>
  <c r="AH17" i="31"/>
  <c r="AJ17" i="31" s="1"/>
  <c r="AH13" i="31"/>
  <c r="AJ13" i="31" s="1"/>
  <c r="AH12" i="31"/>
  <c r="AJ12" i="31" s="1"/>
  <c r="AH11" i="31"/>
  <c r="AJ11" i="31" s="1"/>
  <c r="AH10" i="31"/>
  <c r="AJ10" i="31" s="1"/>
  <c r="AH9" i="31"/>
  <c r="AJ9" i="31" s="1"/>
  <c r="AH8" i="31"/>
  <c r="AJ8" i="31" s="1"/>
  <c r="AK7" i="31"/>
  <c r="AK35" i="31"/>
  <c r="AH29" i="31"/>
  <c r="AJ29" i="31" s="1"/>
  <c r="AH16" i="31"/>
  <c r="AJ16" i="31" s="1"/>
  <c r="AH15" i="31"/>
  <c r="AJ15" i="31" s="1"/>
  <c r="AH36" i="31"/>
  <c r="AJ36" i="31" s="1"/>
  <c r="AH32" i="31"/>
  <c r="AJ32" i="31" s="1"/>
  <c r="AK31" i="31"/>
  <c r="AK25" i="31"/>
  <c r="AK24" i="31"/>
  <c r="AK23" i="31"/>
  <c r="AH21" i="31"/>
  <c r="AJ21" i="31" s="1"/>
  <c r="AH20" i="31"/>
  <c r="AJ20" i="31" s="1"/>
  <c r="AH19" i="31"/>
  <c r="AJ19" i="31" s="1"/>
  <c r="AK18" i="31"/>
  <c r="AK14" i="31"/>
  <c r="AK34" i="31"/>
  <c r="AH27" i="31"/>
  <c r="AJ27" i="31" s="1"/>
  <c r="AK26" i="31"/>
  <c r="AH7" i="31"/>
  <c r="AJ7" i="31" s="1"/>
  <c r="AK6" i="31"/>
  <c r="AK5" i="31"/>
  <c r="AK4" i="31"/>
  <c r="AK3" i="31"/>
  <c r="AK2" i="31"/>
  <c r="AF2" i="31"/>
  <c r="D41" i="27"/>
  <c r="I42" i="27"/>
  <c r="I41" i="27"/>
  <c r="V2" i="27"/>
  <c r="I39" i="27"/>
  <c r="H40" i="27"/>
  <c r="F39" i="27"/>
  <c r="D23" i="28" s="1"/>
  <c r="E26" i="28"/>
  <c r="E25" i="28"/>
  <c r="O8" i="27"/>
  <c r="O27" i="27"/>
  <c r="O15" i="27"/>
  <c r="O23" i="27"/>
  <c r="O19" i="27"/>
  <c r="L40" i="27"/>
  <c r="M39" i="27"/>
  <c r="P31" i="27"/>
  <c r="F41" i="27"/>
  <c r="F42" i="27"/>
  <c r="G42" i="27"/>
  <c r="G41" i="27"/>
  <c r="K41" i="27"/>
  <c r="K42" i="27"/>
  <c r="BS381" i="27"/>
  <c r="BS379" i="27"/>
  <c r="BS377" i="27"/>
  <c r="BS375" i="27"/>
  <c r="BS370" i="27"/>
  <c r="BS372" i="27"/>
  <c r="BS376" i="27"/>
  <c r="BS368" i="27"/>
  <c r="BS373" i="27"/>
  <c r="BS380" i="27"/>
  <c r="BS378" i="27"/>
  <c r="BS371" i="27"/>
  <c r="BS369" i="27"/>
  <c r="BS367" i="27"/>
  <c r="BS366" i="27"/>
  <c r="BS365" i="27"/>
  <c r="BS364" i="27"/>
  <c r="BS363" i="27"/>
  <c r="BS362" i="27"/>
  <c r="BS361" i="27"/>
  <c r="BS374" i="27"/>
  <c r="BS360" i="27"/>
  <c r="BS357" i="27"/>
  <c r="BS353" i="27"/>
  <c r="BS359" i="27"/>
  <c r="BS356" i="27"/>
  <c r="BS352" i="27"/>
  <c r="BS358" i="27"/>
  <c r="BS354" i="27"/>
  <c r="BS347" i="27"/>
  <c r="BS351" i="27"/>
  <c r="BS346" i="27"/>
  <c r="BS342" i="27"/>
  <c r="BS341" i="27"/>
  <c r="BS340" i="27"/>
  <c r="BS339" i="27"/>
  <c r="BS338" i="27"/>
  <c r="BS337" i="27"/>
  <c r="BS336" i="27"/>
  <c r="BS335" i="27"/>
  <c r="BS334" i="27"/>
  <c r="BS333" i="27"/>
  <c r="BS350" i="27"/>
  <c r="BS345" i="27"/>
  <c r="BS349" i="27"/>
  <c r="BS344" i="27"/>
  <c r="BS355" i="27"/>
  <c r="BS348" i="27"/>
  <c r="BS332" i="27"/>
  <c r="BS331" i="27"/>
  <c r="BS330" i="27"/>
  <c r="BS329" i="27"/>
  <c r="BS328" i="27"/>
  <c r="BS327" i="27"/>
  <c r="BS326" i="27"/>
  <c r="BS323" i="27"/>
  <c r="BS319" i="27"/>
  <c r="BS315" i="27"/>
  <c r="BS324" i="27"/>
  <c r="BS321" i="27"/>
  <c r="BS318" i="27"/>
  <c r="BS314" i="27"/>
  <c r="BS325" i="27"/>
  <c r="BS343" i="27"/>
  <c r="BS317" i="27"/>
  <c r="BS322" i="27"/>
  <c r="BS312" i="27"/>
  <c r="BS320" i="27"/>
  <c r="BS313" i="27"/>
  <c r="BS316" i="27"/>
  <c r="BS310" i="27"/>
  <c r="BS299" i="27"/>
  <c r="BS297" i="27"/>
  <c r="BS290" i="27"/>
  <c r="BS311" i="27"/>
  <c r="BS308" i="27"/>
  <c r="BS306" i="27"/>
  <c r="BS304" i="27"/>
  <c r="BS302" i="27"/>
  <c r="BS300" i="27"/>
  <c r="BS298" i="27"/>
  <c r="BS294" i="27"/>
  <c r="BS292" i="27"/>
  <c r="BS289" i="27"/>
  <c r="BS288" i="27"/>
  <c r="BS309" i="27"/>
  <c r="BS307" i="27"/>
  <c r="BS305" i="27"/>
  <c r="BS303" i="27"/>
  <c r="BS301" i="27"/>
  <c r="BS296" i="27"/>
  <c r="BS279" i="27"/>
  <c r="BS275" i="27"/>
  <c r="BS287" i="27"/>
  <c r="BS285" i="27"/>
  <c r="BS283" i="27"/>
  <c r="BS295" i="27"/>
  <c r="BS274" i="27"/>
  <c r="BS278" i="27"/>
  <c r="BS276" i="27"/>
  <c r="BS271" i="27"/>
  <c r="BS270" i="27"/>
  <c r="BS269" i="27"/>
  <c r="BS268" i="27"/>
  <c r="BS267" i="27"/>
  <c r="BS266" i="27"/>
  <c r="BS265" i="27"/>
  <c r="BS264" i="27"/>
  <c r="BS263" i="27"/>
  <c r="BS262" i="27"/>
  <c r="BS261" i="27"/>
  <c r="BS260" i="27"/>
  <c r="BS259" i="27"/>
  <c r="BS258" i="27"/>
  <c r="BS257" i="27"/>
  <c r="BS256" i="27"/>
  <c r="BS293" i="27"/>
  <c r="BS273" i="27"/>
  <c r="BS291" i="27"/>
  <c r="BS253" i="27"/>
  <c r="BS249" i="27"/>
  <c r="BS245" i="27"/>
  <c r="BS277" i="27"/>
  <c r="BS281" i="27"/>
  <c r="BS272" i="27"/>
  <c r="BS286" i="27"/>
  <c r="BS280" i="27"/>
  <c r="BS255" i="27"/>
  <c r="BS251" i="27"/>
  <c r="BS247" i="27"/>
  <c r="BS243" i="27"/>
  <c r="BS282" i="27"/>
  <c r="BS252" i="27"/>
  <c r="BS242" i="27"/>
  <c r="BS239" i="27"/>
  <c r="BS284" i="27"/>
  <c r="BS250" i="27"/>
  <c r="BS240" i="27"/>
  <c r="BS236" i="27"/>
  <c r="BS248" i="27"/>
  <c r="BS235" i="27"/>
  <c r="BS232" i="27"/>
  <c r="BS237" i="27"/>
  <c r="BS231" i="27"/>
  <c r="BS229" i="27"/>
  <c r="BS227" i="27"/>
  <c r="BS225" i="27"/>
  <c r="BS224" i="27"/>
  <c r="BS223" i="27"/>
  <c r="BS222" i="27"/>
  <c r="BS221" i="27"/>
  <c r="BS220" i="27"/>
  <c r="BS219" i="27"/>
  <c r="BS218" i="27"/>
  <c r="BS217" i="27"/>
  <c r="BS216" i="27"/>
  <c r="BS215" i="27"/>
  <c r="BS214" i="27"/>
  <c r="BS213" i="27"/>
  <c r="BS212" i="27"/>
  <c r="BS211" i="27"/>
  <c r="BS210" i="27"/>
  <c r="BS209" i="27"/>
  <c r="BS208" i="27"/>
  <c r="BS207" i="27"/>
  <c r="BS206" i="27"/>
  <c r="BS205" i="27"/>
  <c r="BS204" i="27"/>
  <c r="BS203" i="27"/>
  <c r="BS202" i="27"/>
  <c r="BS201" i="27"/>
  <c r="BS200" i="27"/>
  <c r="BS199" i="27"/>
  <c r="BS198" i="27"/>
  <c r="BS197" i="27"/>
  <c r="BS196" i="27"/>
  <c r="BS195" i="27"/>
  <c r="BS194" i="27"/>
  <c r="BS193" i="27"/>
  <c r="BS192" i="27"/>
  <c r="BS191" i="27"/>
  <c r="BS190" i="27"/>
  <c r="BS189" i="27"/>
  <c r="BS188" i="27"/>
  <c r="BS187" i="27"/>
  <c r="BS238" i="27"/>
  <c r="BS226" i="27"/>
  <c r="BS254" i="27"/>
  <c r="BS246" i="27"/>
  <c r="BS228" i="27"/>
  <c r="BS234" i="27"/>
  <c r="BS244" i="27"/>
  <c r="BS186" i="27"/>
  <c r="BS185" i="27"/>
  <c r="BS184" i="27"/>
  <c r="BS183" i="27"/>
  <c r="BS182" i="27"/>
  <c r="BS181" i="27"/>
  <c r="BS180" i="27"/>
  <c r="BS179" i="27"/>
  <c r="BS178" i="27"/>
  <c r="BS177" i="27"/>
  <c r="BS176" i="27"/>
  <c r="BS175" i="27"/>
  <c r="BS174" i="27"/>
  <c r="BS173" i="27"/>
  <c r="BS172" i="27"/>
  <c r="BS171" i="27"/>
  <c r="BS170" i="27"/>
  <c r="BS169" i="27"/>
  <c r="BS168" i="27"/>
  <c r="BS167" i="27"/>
  <c r="BS166" i="27"/>
  <c r="BS241" i="27"/>
  <c r="BS165" i="27"/>
  <c r="BS230" i="27"/>
  <c r="BS233" i="27"/>
  <c r="BS164" i="27"/>
  <c r="BS154" i="27"/>
  <c r="BS155" i="27"/>
  <c r="BS161" i="27"/>
  <c r="BS156" i="27"/>
  <c r="BS153" i="27"/>
  <c r="BS152" i="27"/>
  <c r="BS163" i="27"/>
  <c r="BS160" i="27"/>
  <c r="BS157" i="27"/>
  <c r="BS120" i="27"/>
  <c r="BS162" i="27"/>
  <c r="BS119" i="27"/>
  <c r="BS115" i="27"/>
  <c r="BS111" i="27"/>
  <c r="BS107" i="27"/>
  <c r="BS158" i="27"/>
  <c r="BS151" i="27"/>
  <c r="BS149" i="27"/>
  <c r="BS147" i="27"/>
  <c r="BS145" i="27"/>
  <c r="BS143" i="27"/>
  <c r="BS141" i="27"/>
  <c r="BS139" i="27"/>
  <c r="BS137" i="27"/>
  <c r="BS135" i="27"/>
  <c r="BS133" i="27"/>
  <c r="BS131" i="27"/>
  <c r="BS129" i="27"/>
  <c r="BS127" i="27"/>
  <c r="BS125" i="27"/>
  <c r="BS123" i="27"/>
  <c r="BS103" i="27"/>
  <c r="BS101" i="27"/>
  <c r="BS99" i="27"/>
  <c r="BS96" i="27"/>
  <c r="BS95" i="27"/>
  <c r="BS94" i="27"/>
  <c r="BS93" i="27"/>
  <c r="BS92" i="27"/>
  <c r="BS91" i="27"/>
  <c r="BS90" i="27"/>
  <c r="BS89" i="27"/>
  <c r="BS88" i="27"/>
  <c r="BS87" i="27"/>
  <c r="BS86" i="27"/>
  <c r="BS85" i="27"/>
  <c r="BS84" i="27"/>
  <c r="BS83" i="27"/>
  <c r="BS82" i="27"/>
  <c r="BS81" i="27"/>
  <c r="BS80" i="27"/>
  <c r="BS79" i="27"/>
  <c r="BS78" i="27"/>
  <c r="BS77" i="27"/>
  <c r="BS76" i="27"/>
  <c r="BS75" i="27"/>
  <c r="BS74" i="27"/>
  <c r="BS73" i="27"/>
  <c r="BS72" i="27"/>
  <c r="BS71" i="27"/>
  <c r="BS121" i="27"/>
  <c r="BS116" i="27"/>
  <c r="BS112" i="27"/>
  <c r="BS108" i="27"/>
  <c r="BS104" i="27"/>
  <c r="BS97" i="27"/>
  <c r="BS159" i="27"/>
  <c r="BS117" i="27"/>
  <c r="BS113" i="27"/>
  <c r="BS109" i="27"/>
  <c r="BS105" i="27"/>
  <c r="BS146" i="27"/>
  <c r="BS138" i="27"/>
  <c r="BS130" i="27"/>
  <c r="BS122" i="27"/>
  <c r="BS102" i="27"/>
  <c r="BS70" i="27"/>
  <c r="BS69" i="27"/>
  <c r="BS68" i="27"/>
  <c r="BS67" i="27"/>
  <c r="BS66" i="27"/>
  <c r="BS64" i="27"/>
  <c r="BS60" i="27"/>
  <c r="BS56" i="27"/>
  <c r="BS55" i="27"/>
  <c r="BS106" i="27"/>
  <c r="BS54" i="27"/>
  <c r="BS53" i="27"/>
  <c r="BS52" i="27"/>
  <c r="BS51" i="27"/>
  <c r="BS50" i="27"/>
  <c r="BS48" i="27"/>
  <c r="BS46" i="27"/>
  <c r="BS148" i="27"/>
  <c r="BS140" i="27"/>
  <c r="BS132" i="27"/>
  <c r="BS124" i="27"/>
  <c r="BS100" i="27"/>
  <c r="BS65" i="27"/>
  <c r="BS61" i="27"/>
  <c r="BS57" i="27"/>
  <c r="BS31" i="27"/>
  <c r="BS110" i="27"/>
  <c r="BS44" i="27"/>
  <c r="BS42" i="27"/>
  <c r="BS150" i="27"/>
  <c r="BS142" i="27"/>
  <c r="BS134" i="27"/>
  <c r="BS126" i="27"/>
  <c r="BS98" i="27"/>
  <c r="BS62" i="27"/>
  <c r="BS58" i="27"/>
  <c r="BS114" i="27"/>
  <c r="BS49" i="27"/>
  <c r="BS47" i="27"/>
  <c r="BS37" i="27"/>
  <c r="BS118" i="27"/>
  <c r="BS136" i="27"/>
  <c r="BS59" i="27"/>
  <c r="BS43" i="27"/>
  <c r="BS27" i="27"/>
  <c r="BS22" i="27"/>
  <c r="BS34" i="27"/>
  <c r="BS17" i="27"/>
  <c r="BS13" i="27"/>
  <c r="BS12" i="27"/>
  <c r="BS11" i="27"/>
  <c r="BS10" i="27"/>
  <c r="BS9" i="27"/>
  <c r="BS8" i="27"/>
  <c r="BS36" i="27"/>
  <c r="BS14" i="27"/>
  <c r="BS3" i="27"/>
  <c r="BS63" i="27"/>
  <c r="BS40" i="27"/>
  <c r="BS38" i="27"/>
  <c r="BS16" i="27"/>
  <c r="BS15" i="27"/>
  <c r="BS33" i="27"/>
  <c r="BS25" i="27"/>
  <c r="BS24" i="27"/>
  <c r="BS6" i="27"/>
  <c r="BS5" i="27"/>
  <c r="BS128" i="27"/>
  <c r="BS45" i="27"/>
  <c r="BS39" i="27"/>
  <c r="BS30" i="27"/>
  <c r="BS29" i="27"/>
  <c r="BS26" i="27"/>
  <c r="BS21" i="27"/>
  <c r="BS20" i="27"/>
  <c r="BS19" i="27"/>
  <c r="BS7" i="27"/>
  <c r="BS35" i="27"/>
  <c r="BS32" i="27"/>
  <c r="BS28" i="27"/>
  <c r="BS23" i="27"/>
  <c r="BS18" i="27"/>
  <c r="BS144" i="27"/>
  <c r="BS41" i="27"/>
  <c r="BS4" i="27"/>
  <c r="BS2" i="27"/>
  <c r="D40" i="27"/>
  <c r="D47" i="27" s="1"/>
  <c r="E39" i="27"/>
  <c r="C23" i="28" s="1"/>
  <c r="M41" i="27"/>
  <c r="M42" i="27"/>
  <c r="E38" i="27"/>
  <c r="E46" i="27" s="1"/>
  <c r="E41" i="27"/>
  <c r="C25" i="28" s="1"/>
  <c r="E42" i="27"/>
  <c r="C26" i="28" s="1"/>
  <c r="J42" i="27"/>
  <c r="B4" i="23"/>
  <c r="F37" i="24"/>
  <c r="F43" i="24" s="1"/>
  <c r="C9" i="23"/>
  <c r="L20" i="23" s="1"/>
  <c r="N40" i="24"/>
  <c r="N39" i="24"/>
  <c r="J38" i="24"/>
  <c r="K38" i="24" s="1"/>
  <c r="J29" i="24"/>
  <c r="I29" i="24"/>
  <c r="H29" i="24"/>
  <c r="T27" i="24"/>
  <c r="S27" i="24"/>
  <c r="Q27" i="24"/>
  <c r="V27" i="24" s="1"/>
  <c r="M27" i="24"/>
  <c r="U27" i="24" s="1"/>
  <c r="L27" i="24"/>
  <c r="J26" i="24"/>
  <c r="I26" i="24"/>
  <c r="H26" i="24"/>
  <c r="Q23" i="24"/>
  <c r="V23" i="24" s="1"/>
  <c r="M23" i="24"/>
  <c r="J22" i="24"/>
  <c r="I22" i="24"/>
  <c r="H22" i="24"/>
  <c r="Q19" i="24"/>
  <c r="V19" i="24" s="1"/>
  <c r="M19" i="24"/>
  <c r="L19" i="24"/>
  <c r="J18" i="24"/>
  <c r="I18" i="24"/>
  <c r="H18" i="24"/>
  <c r="Y17" i="24"/>
  <c r="Q15" i="24"/>
  <c r="V15" i="24" s="1"/>
  <c r="M15" i="24"/>
  <c r="U15" i="24" s="1"/>
  <c r="L15" i="24"/>
  <c r="T15" i="24" s="1"/>
  <c r="K15" i="24"/>
  <c r="S15" i="24" s="1"/>
  <c r="J14" i="24"/>
  <c r="I14" i="24"/>
  <c r="H14" i="24"/>
  <c r="S8" i="24"/>
  <c r="Q8" i="24"/>
  <c r="V8" i="24" s="1"/>
  <c r="M8" i="24"/>
  <c r="U8" i="24" s="1"/>
  <c r="L8" i="24"/>
  <c r="J7" i="24"/>
  <c r="J31" i="24" s="1"/>
  <c r="I7" i="24"/>
  <c r="I31" i="24" s="1"/>
  <c r="O27" i="24" s="1"/>
  <c r="H7" i="24"/>
  <c r="H31" i="24" s="1"/>
  <c r="M2" i="24"/>
  <c r="L2" i="24"/>
  <c r="K2" i="24"/>
  <c r="B9" i="23"/>
  <c r="H80" i="23" s="1"/>
  <c r="B10" i="23"/>
  <c r="C10" i="23"/>
  <c r="A7" i="23"/>
  <c r="C6" i="23"/>
  <c r="A6" i="23"/>
  <c r="D5" i="23"/>
  <c r="A5" i="23"/>
  <c r="A4" i="23"/>
  <c r="D3" i="23"/>
  <c r="C3" i="23"/>
  <c r="B3" i="23"/>
  <c r="A3" i="23"/>
  <c r="J49" i="27" l="1"/>
  <c r="G45" i="27"/>
  <c r="G46" i="27"/>
  <c r="D45" i="27"/>
  <c r="D42" i="27"/>
  <c r="E45" i="27"/>
  <c r="B50" i="27"/>
  <c r="B42" i="27"/>
  <c r="B41" i="27"/>
  <c r="I46" i="27"/>
  <c r="I45" i="27"/>
  <c r="D48" i="27"/>
  <c r="K39" i="27"/>
  <c r="B4" i="38"/>
  <c r="E1" i="5"/>
  <c r="B4" i="37"/>
  <c r="B4" i="34"/>
  <c r="F31" i="28"/>
  <c r="J48" i="27"/>
  <c r="C22" i="28"/>
  <c r="O31" i="27"/>
  <c r="L47" i="27"/>
  <c r="L49" i="27" s="1"/>
  <c r="G24" i="28"/>
  <c r="H47" i="27"/>
  <c r="H49" i="27" s="1"/>
  <c r="E24" i="28"/>
  <c r="D26" i="28"/>
  <c r="D25" i="28"/>
  <c r="BO381" i="27"/>
  <c r="BO380" i="27"/>
  <c r="BO379" i="27"/>
  <c r="BO378" i="27"/>
  <c r="BO377" i="27"/>
  <c r="BO376" i="27"/>
  <c r="BO375" i="27"/>
  <c r="BO374" i="27"/>
  <c r="BO373" i="27"/>
  <c r="BO372" i="27"/>
  <c r="BO367" i="27"/>
  <c r="BO366" i="27"/>
  <c r="BO365" i="27"/>
  <c r="BO364" i="27"/>
  <c r="BO363" i="27"/>
  <c r="BO362" i="27"/>
  <c r="BO370" i="27"/>
  <c r="BO368" i="27"/>
  <c r="BO361" i="27"/>
  <c r="BO371" i="27"/>
  <c r="BO355" i="27"/>
  <c r="BO358" i="27"/>
  <c r="BO354" i="27"/>
  <c r="BO351" i="27"/>
  <c r="BO350" i="27"/>
  <c r="BO349" i="27"/>
  <c r="BO348" i="27"/>
  <c r="BO369" i="27"/>
  <c r="BO360" i="27"/>
  <c r="BO356" i="27"/>
  <c r="BO352" i="27"/>
  <c r="BO357" i="27"/>
  <c r="BO344" i="27"/>
  <c r="BO353" i="27"/>
  <c r="BO347" i="27"/>
  <c r="BO343" i="27"/>
  <c r="BO345" i="27"/>
  <c r="BO342" i="27"/>
  <c r="BO341" i="27"/>
  <c r="BO340" i="27"/>
  <c r="BO339" i="27"/>
  <c r="BO338" i="27"/>
  <c r="BO337" i="27"/>
  <c r="BO346" i="27"/>
  <c r="BO333" i="27"/>
  <c r="BO359" i="27"/>
  <c r="BO336" i="27"/>
  <c r="BO334" i="27"/>
  <c r="BO332" i="27"/>
  <c r="BO331" i="27"/>
  <c r="BO330" i="27"/>
  <c r="BO329" i="27"/>
  <c r="BO328" i="27"/>
  <c r="BO327" i="27"/>
  <c r="BO326" i="27"/>
  <c r="BO317" i="27"/>
  <c r="BO323" i="27"/>
  <c r="BO322" i="27"/>
  <c r="BO320" i="27"/>
  <c r="BO316" i="27"/>
  <c r="BO324" i="27"/>
  <c r="BO319" i="27"/>
  <c r="BO315" i="27"/>
  <c r="BO318" i="27"/>
  <c r="BO310" i="27"/>
  <c r="BO325" i="27"/>
  <c r="BO321" i="27"/>
  <c r="BO311" i="27"/>
  <c r="BO314" i="27"/>
  <c r="BO309" i="27"/>
  <c r="BO308" i="27"/>
  <c r="BO307" i="27"/>
  <c r="BO306" i="27"/>
  <c r="BO305" i="27"/>
  <c r="BO304" i="27"/>
  <c r="BO303" i="27"/>
  <c r="BO302" i="27"/>
  <c r="BO301" i="27"/>
  <c r="BO300" i="27"/>
  <c r="BO299" i="27"/>
  <c r="BO298" i="27"/>
  <c r="BO297" i="27"/>
  <c r="BO296" i="27"/>
  <c r="BO312" i="27"/>
  <c r="BO295" i="27"/>
  <c r="BO293" i="27"/>
  <c r="BO291" i="27"/>
  <c r="BO335" i="27"/>
  <c r="BO313" i="27"/>
  <c r="BO290" i="27"/>
  <c r="BO287" i="27"/>
  <c r="BO286" i="27"/>
  <c r="BO285" i="27"/>
  <c r="BO284" i="27"/>
  <c r="BO283" i="27"/>
  <c r="BO282" i="27"/>
  <c r="BO281" i="27"/>
  <c r="BO280" i="27"/>
  <c r="BO279" i="27"/>
  <c r="BO294" i="27"/>
  <c r="BO292" i="27"/>
  <c r="BO289" i="27"/>
  <c r="BO277" i="27"/>
  <c r="BO272" i="27"/>
  <c r="BO275" i="27"/>
  <c r="BO270" i="27"/>
  <c r="BO266" i="27"/>
  <c r="BO262" i="27"/>
  <c r="BO255" i="27"/>
  <c r="BO251" i="27"/>
  <c r="BO247" i="27"/>
  <c r="BO243" i="27"/>
  <c r="BO258" i="27"/>
  <c r="BO256" i="27"/>
  <c r="BO278" i="27"/>
  <c r="BO274" i="27"/>
  <c r="BO268" i="27"/>
  <c r="BO264" i="27"/>
  <c r="BO260" i="27"/>
  <c r="BO253" i="27"/>
  <c r="BO249" i="27"/>
  <c r="BO245" i="27"/>
  <c r="BO265" i="27"/>
  <c r="BO254" i="27"/>
  <c r="BO238" i="27"/>
  <c r="BO288" i="27"/>
  <c r="BO273" i="27"/>
  <c r="BO259" i="27"/>
  <c r="BO237" i="27"/>
  <c r="BO276" i="27"/>
  <c r="BO271" i="27"/>
  <c r="BO263" i="27"/>
  <c r="BO252" i="27"/>
  <c r="BO246" i="27"/>
  <c r="BO239" i="27"/>
  <c r="BO234" i="27"/>
  <c r="BO233" i="27"/>
  <c r="BO232" i="27"/>
  <c r="BO240" i="27"/>
  <c r="BO269" i="27"/>
  <c r="BO236" i="27"/>
  <c r="BO250" i="27"/>
  <c r="BO235" i="27"/>
  <c r="BO231" i="27"/>
  <c r="BO229" i="27"/>
  <c r="BO227" i="27"/>
  <c r="BO226" i="27"/>
  <c r="BO221" i="27"/>
  <c r="BO217" i="27"/>
  <c r="BO213" i="27"/>
  <c r="BO209" i="27"/>
  <c r="BO207" i="27"/>
  <c r="BO205" i="27"/>
  <c r="BO203" i="27"/>
  <c r="BO257" i="27"/>
  <c r="BO242" i="27"/>
  <c r="BO228" i="27"/>
  <c r="BO225" i="27"/>
  <c r="BO222" i="27"/>
  <c r="BO218" i="27"/>
  <c r="BO214" i="27"/>
  <c r="BO210" i="27"/>
  <c r="BO267" i="27"/>
  <c r="BO248" i="27"/>
  <c r="BO223" i="27"/>
  <c r="BO219" i="27"/>
  <c r="BO215" i="27"/>
  <c r="BO211" i="27"/>
  <c r="BO208" i="27"/>
  <c r="BO206" i="27"/>
  <c r="BO204" i="27"/>
  <c r="BO202" i="27"/>
  <c r="BO200" i="27"/>
  <c r="BO216" i="27"/>
  <c r="BO198" i="27"/>
  <c r="BO244" i="27"/>
  <c r="BO196" i="27"/>
  <c r="BO192" i="27"/>
  <c r="BO188" i="27"/>
  <c r="BO220" i="27"/>
  <c r="BO195" i="27"/>
  <c r="BO191" i="27"/>
  <c r="BO187" i="27"/>
  <c r="BO241" i="27"/>
  <c r="BO212" i="27"/>
  <c r="BO201" i="27"/>
  <c r="BO199" i="27"/>
  <c r="BO194" i="27"/>
  <c r="BO190" i="27"/>
  <c r="BO185" i="27"/>
  <c r="BO183" i="27"/>
  <c r="BO181" i="27"/>
  <c r="BO179" i="27"/>
  <c r="BO177" i="27"/>
  <c r="BO175" i="27"/>
  <c r="BO173" i="27"/>
  <c r="BO171" i="27"/>
  <c r="BO197" i="27"/>
  <c r="BO169" i="27"/>
  <c r="BO164" i="27"/>
  <c r="BO224" i="27"/>
  <c r="BO160" i="27"/>
  <c r="BO158" i="27"/>
  <c r="BO156" i="27"/>
  <c r="BO154" i="27"/>
  <c r="BO193" i="27"/>
  <c r="BO168" i="27"/>
  <c r="BO261" i="27"/>
  <c r="BO186" i="27"/>
  <c r="BO184" i="27"/>
  <c r="BO182" i="27"/>
  <c r="BO180" i="27"/>
  <c r="BO178" i="27"/>
  <c r="BO176" i="27"/>
  <c r="BO174" i="27"/>
  <c r="BO172" i="27"/>
  <c r="BO170" i="27"/>
  <c r="BO165" i="27"/>
  <c r="BO166" i="27"/>
  <c r="BO163" i="27"/>
  <c r="BO230" i="27"/>
  <c r="BO162" i="27"/>
  <c r="BO159" i="27"/>
  <c r="BO189" i="27"/>
  <c r="BO151" i="27"/>
  <c r="BO150" i="27"/>
  <c r="BO149" i="27"/>
  <c r="BO148" i="27"/>
  <c r="BO147" i="27"/>
  <c r="BO146" i="27"/>
  <c r="BO145" i="27"/>
  <c r="BO144" i="27"/>
  <c r="BO143" i="27"/>
  <c r="BO142" i="27"/>
  <c r="BO141" i="27"/>
  <c r="BO140" i="27"/>
  <c r="BO139" i="27"/>
  <c r="BO138" i="27"/>
  <c r="BO137" i="27"/>
  <c r="BO136" i="27"/>
  <c r="BO135" i="27"/>
  <c r="BO134" i="27"/>
  <c r="BO133" i="27"/>
  <c r="BO132" i="27"/>
  <c r="BO131" i="27"/>
  <c r="BO130" i="27"/>
  <c r="BO129" i="27"/>
  <c r="BO128" i="27"/>
  <c r="BO127" i="27"/>
  <c r="BO126" i="27"/>
  <c r="BO125" i="27"/>
  <c r="BO124" i="27"/>
  <c r="BO123" i="27"/>
  <c r="BO122" i="27"/>
  <c r="BO121" i="27"/>
  <c r="BO120" i="27"/>
  <c r="BO119" i="27"/>
  <c r="BO118" i="27"/>
  <c r="BO117" i="27"/>
  <c r="BO116" i="27"/>
  <c r="BO115" i="27"/>
  <c r="BO114" i="27"/>
  <c r="BO113" i="27"/>
  <c r="BO112" i="27"/>
  <c r="BO111" i="27"/>
  <c r="BO110" i="27"/>
  <c r="BO109" i="27"/>
  <c r="BO108" i="27"/>
  <c r="BO107" i="27"/>
  <c r="BO106" i="27"/>
  <c r="BO105" i="27"/>
  <c r="BO104" i="27"/>
  <c r="BO155" i="27"/>
  <c r="BO161" i="27"/>
  <c r="BO153" i="27"/>
  <c r="BO157" i="27"/>
  <c r="BO152" i="27"/>
  <c r="BO102" i="27"/>
  <c r="BO100" i="27"/>
  <c r="BO98" i="27"/>
  <c r="BO103" i="27"/>
  <c r="BO101" i="27"/>
  <c r="BO99" i="27"/>
  <c r="BO63" i="27"/>
  <c r="BO59" i="27"/>
  <c r="BO39" i="27"/>
  <c r="BO30" i="27"/>
  <c r="BO29" i="27"/>
  <c r="BO73" i="27"/>
  <c r="BO70" i="27"/>
  <c r="BO69" i="27"/>
  <c r="BO68" i="27"/>
  <c r="BO67" i="27"/>
  <c r="BO66" i="27"/>
  <c r="BO49" i="27"/>
  <c r="BO47" i="27"/>
  <c r="BO96" i="27"/>
  <c r="BO94" i="27"/>
  <c r="BO92" i="27"/>
  <c r="BO90" i="27"/>
  <c r="BO88" i="27"/>
  <c r="BO86" i="27"/>
  <c r="BO84" i="27"/>
  <c r="BO82" i="27"/>
  <c r="BO80" i="27"/>
  <c r="BO78" i="27"/>
  <c r="BO76" i="27"/>
  <c r="BO74" i="27"/>
  <c r="BO64" i="27"/>
  <c r="BO60" i="27"/>
  <c r="BO56" i="27"/>
  <c r="BO55" i="27"/>
  <c r="BO72" i="27"/>
  <c r="BO45" i="27"/>
  <c r="BO43" i="27"/>
  <c r="BO41" i="27"/>
  <c r="BO40" i="27"/>
  <c r="BO28" i="27"/>
  <c r="BO65" i="27"/>
  <c r="BO61" i="27"/>
  <c r="BO57" i="27"/>
  <c r="BO71" i="27"/>
  <c r="BO54" i="27"/>
  <c r="BO53" i="27"/>
  <c r="BO52" i="27"/>
  <c r="BO51" i="27"/>
  <c r="BO50" i="27"/>
  <c r="BO48" i="27"/>
  <c r="BO46" i="27"/>
  <c r="BO38" i="27"/>
  <c r="BO36" i="27"/>
  <c r="BO35" i="27"/>
  <c r="BO34" i="27"/>
  <c r="BO33" i="27"/>
  <c r="BO32" i="27"/>
  <c r="BO27" i="27"/>
  <c r="BO167" i="27"/>
  <c r="BO95" i="27"/>
  <c r="BO91" i="27"/>
  <c r="BO83" i="27"/>
  <c r="BO75" i="27"/>
  <c r="BO58" i="27"/>
  <c r="BO42" i="27"/>
  <c r="BO31" i="27"/>
  <c r="BO7" i="27"/>
  <c r="BO16" i="27"/>
  <c r="BO15" i="27"/>
  <c r="BO21" i="27"/>
  <c r="BO20" i="27"/>
  <c r="BO19" i="27"/>
  <c r="BO85" i="27"/>
  <c r="BO77" i="27"/>
  <c r="BO62" i="27"/>
  <c r="BO37" i="27"/>
  <c r="BO25" i="27"/>
  <c r="BO24" i="27"/>
  <c r="BO23" i="27"/>
  <c r="BO18" i="27"/>
  <c r="BO14" i="27"/>
  <c r="BO26" i="27"/>
  <c r="BO93" i="27"/>
  <c r="BO44" i="27"/>
  <c r="BO6" i="27"/>
  <c r="BO5" i="27"/>
  <c r="BO4" i="27"/>
  <c r="BO3" i="27"/>
  <c r="BO2" i="27"/>
  <c r="BO87" i="27"/>
  <c r="BO79" i="27"/>
  <c r="BO22" i="27"/>
  <c r="BO89" i="27"/>
  <c r="BO81" i="27"/>
  <c r="BO97" i="27"/>
  <c r="BO17" i="27"/>
  <c r="BO13" i="27"/>
  <c r="BO12" i="27"/>
  <c r="BO11" i="27"/>
  <c r="BO10" i="27"/>
  <c r="BO9" i="27"/>
  <c r="BO8" i="27"/>
  <c r="AU377" i="27"/>
  <c r="AU380" i="27"/>
  <c r="AU378" i="27"/>
  <c r="AU373" i="27"/>
  <c r="AU372" i="27"/>
  <c r="AU370" i="27"/>
  <c r="AU376" i="27"/>
  <c r="AU374" i="27"/>
  <c r="AU367" i="27"/>
  <c r="AU366" i="27"/>
  <c r="AU365" i="27"/>
  <c r="AU364" i="27"/>
  <c r="AU363" i="27"/>
  <c r="AU362" i="27"/>
  <c r="AU361" i="27"/>
  <c r="AU381" i="27"/>
  <c r="AU375" i="27"/>
  <c r="AU371" i="27"/>
  <c r="AU369" i="27"/>
  <c r="AU360" i="27"/>
  <c r="AU368" i="27"/>
  <c r="AU379" i="27"/>
  <c r="AU355" i="27"/>
  <c r="AU359" i="27"/>
  <c r="AU358" i="27"/>
  <c r="AU354" i="27"/>
  <c r="AU357" i="27"/>
  <c r="AU353" i="27"/>
  <c r="AU345" i="27"/>
  <c r="AU352" i="27"/>
  <c r="AU351" i="27"/>
  <c r="AU348" i="27"/>
  <c r="AU344" i="27"/>
  <c r="AU342" i="27"/>
  <c r="AU341" i="27"/>
  <c r="AU340" i="27"/>
  <c r="AU339" i="27"/>
  <c r="AU338" i="27"/>
  <c r="AU337" i="27"/>
  <c r="AU336" i="27"/>
  <c r="AU335" i="27"/>
  <c r="AU334" i="27"/>
  <c r="AU349" i="27"/>
  <c r="AU346" i="27"/>
  <c r="AU350" i="27"/>
  <c r="AU333" i="27"/>
  <c r="AU332" i="27"/>
  <c r="AU331" i="27"/>
  <c r="AU330" i="27"/>
  <c r="AU329" i="27"/>
  <c r="AU328" i="27"/>
  <c r="AU347" i="27"/>
  <c r="AU318" i="27"/>
  <c r="AU324" i="27"/>
  <c r="AU322" i="27"/>
  <c r="AU317" i="27"/>
  <c r="AU356" i="27"/>
  <c r="AU325" i="27"/>
  <c r="AU327" i="27"/>
  <c r="AU320" i="27"/>
  <c r="AU316" i="27"/>
  <c r="AU326" i="27"/>
  <c r="AU321" i="27"/>
  <c r="AU312" i="27"/>
  <c r="AU311" i="27"/>
  <c r="AU319" i="27"/>
  <c r="AU314" i="27"/>
  <c r="AU313" i="27"/>
  <c r="AU310" i="27"/>
  <c r="AU343" i="27"/>
  <c r="AU315" i="27"/>
  <c r="AU323" i="27"/>
  <c r="AU295" i="27"/>
  <c r="AU293" i="27"/>
  <c r="AU299" i="27"/>
  <c r="AU288" i="27"/>
  <c r="AU309" i="27"/>
  <c r="AU307" i="27"/>
  <c r="AU305" i="27"/>
  <c r="AU303" i="27"/>
  <c r="AU301" i="27"/>
  <c r="AU291" i="27"/>
  <c r="AU298" i="27"/>
  <c r="AU296" i="27"/>
  <c r="AU294" i="27"/>
  <c r="AU292" i="27"/>
  <c r="AU290" i="27"/>
  <c r="AU302" i="27"/>
  <c r="AU289" i="27"/>
  <c r="AU279" i="27"/>
  <c r="AU277" i="27"/>
  <c r="AU273" i="27"/>
  <c r="AU283" i="27"/>
  <c r="AU282" i="27"/>
  <c r="AU281" i="27"/>
  <c r="AU280" i="27"/>
  <c r="AU304" i="27"/>
  <c r="AU286" i="27"/>
  <c r="AU284" i="27"/>
  <c r="AU272" i="27"/>
  <c r="AU271" i="27"/>
  <c r="AU270" i="27"/>
  <c r="AU269" i="27"/>
  <c r="AU268" i="27"/>
  <c r="AU267" i="27"/>
  <c r="AU266" i="27"/>
  <c r="AU265" i="27"/>
  <c r="AU264" i="27"/>
  <c r="AU263" i="27"/>
  <c r="AU262" i="27"/>
  <c r="AU261" i="27"/>
  <c r="AU260" i="27"/>
  <c r="AU259" i="27"/>
  <c r="AU258" i="27"/>
  <c r="AU257" i="27"/>
  <c r="AU256" i="27"/>
  <c r="AU308" i="27"/>
  <c r="AU306" i="27"/>
  <c r="AU300" i="27"/>
  <c r="AU278" i="27"/>
  <c r="AU255" i="27"/>
  <c r="AU251" i="27"/>
  <c r="AU287" i="27"/>
  <c r="AU275" i="27"/>
  <c r="AU254" i="27"/>
  <c r="AU250" i="27"/>
  <c r="AU246" i="27"/>
  <c r="AU242" i="27"/>
  <c r="AU285" i="27"/>
  <c r="AU276" i="27"/>
  <c r="AU274" i="27"/>
  <c r="AU248" i="27"/>
  <c r="AU237" i="27"/>
  <c r="AU235" i="27"/>
  <c r="AU244" i="27"/>
  <c r="AU240" i="27"/>
  <c r="AU297" i="27"/>
  <c r="AU247" i="27"/>
  <c r="AU249" i="27"/>
  <c r="AU253" i="27"/>
  <c r="AU233" i="27"/>
  <c r="AU234" i="27"/>
  <c r="AU231" i="27"/>
  <c r="AU229" i="27"/>
  <c r="AU227" i="27"/>
  <c r="AU224" i="27"/>
  <c r="AU223" i="27"/>
  <c r="AU222" i="27"/>
  <c r="AU221" i="27"/>
  <c r="AU220" i="27"/>
  <c r="AU219" i="27"/>
  <c r="AU218" i="27"/>
  <c r="AU217" i="27"/>
  <c r="AU216" i="27"/>
  <c r="AU215" i="27"/>
  <c r="AU214" i="27"/>
  <c r="AU213" i="27"/>
  <c r="AU212" i="27"/>
  <c r="AU211" i="27"/>
  <c r="AU210" i="27"/>
  <c r="AU209" i="27"/>
  <c r="AU208" i="27"/>
  <c r="AU207" i="27"/>
  <c r="AU206" i="27"/>
  <c r="AU205" i="27"/>
  <c r="AU204" i="27"/>
  <c r="AU203" i="27"/>
  <c r="AU202" i="27"/>
  <c r="AU201" i="27"/>
  <c r="AU200" i="27"/>
  <c r="AU199" i="27"/>
  <c r="AU198" i="27"/>
  <c r="AU197" i="27"/>
  <c r="AU196" i="27"/>
  <c r="AU195" i="27"/>
  <c r="AU194" i="27"/>
  <c r="AU193" i="27"/>
  <c r="AU192" i="27"/>
  <c r="AU191" i="27"/>
  <c r="AU190" i="27"/>
  <c r="AU189" i="27"/>
  <c r="AU188" i="27"/>
  <c r="AU187" i="27"/>
  <c r="AU245" i="27"/>
  <c r="AU230" i="27"/>
  <c r="AU241" i="27"/>
  <c r="AU239" i="27"/>
  <c r="AU236" i="27"/>
  <c r="AU232" i="27"/>
  <c r="AU252" i="27"/>
  <c r="AU228" i="27"/>
  <c r="AU225" i="27"/>
  <c r="AU186" i="27"/>
  <c r="AU185" i="27"/>
  <c r="AU184" i="27"/>
  <c r="AU183" i="27"/>
  <c r="AU182" i="27"/>
  <c r="AU181" i="27"/>
  <c r="AU180" i="27"/>
  <c r="AU179" i="27"/>
  <c r="AU178" i="27"/>
  <c r="AU177" i="27"/>
  <c r="AU176" i="27"/>
  <c r="AU175" i="27"/>
  <c r="AU174" i="27"/>
  <c r="AU173" i="27"/>
  <c r="AU172" i="27"/>
  <c r="AU171" i="27"/>
  <c r="AU170" i="27"/>
  <c r="AU169" i="27"/>
  <c r="AU168" i="27"/>
  <c r="AU167" i="27"/>
  <c r="AU166" i="27"/>
  <c r="AU238" i="27"/>
  <c r="AU226" i="27"/>
  <c r="AU165" i="27"/>
  <c r="AU160" i="27"/>
  <c r="AU158" i="27"/>
  <c r="AU156" i="27"/>
  <c r="AU243" i="27"/>
  <c r="AU162" i="27"/>
  <c r="AU163" i="27"/>
  <c r="AU161" i="27"/>
  <c r="AU159" i="27"/>
  <c r="AU153" i="27"/>
  <c r="AU155" i="27"/>
  <c r="AU154" i="27"/>
  <c r="AU151" i="27"/>
  <c r="AU149" i="27"/>
  <c r="AU147" i="27"/>
  <c r="AU145" i="27"/>
  <c r="AU143" i="27"/>
  <c r="AU141" i="27"/>
  <c r="AU139" i="27"/>
  <c r="AU137" i="27"/>
  <c r="AU135" i="27"/>
  <c r="AU133" i="27"/>
  <c r="AU131" i="27"/>
  <c r="AU129" i="27"/>
  <c r="AU127" i="27"/>
  <c r="AU125" i="27"/>
  <c r="AU123" i="27"/>
  <c r="AU119" i="27"/>
  <c r="AU115" i="27"/>
  <c r="AU111" i="27"/>
  <c r="AU107" i="27"/>
  <c r="AU102" i="27"/>
  <c r="AU100" i="27"/>
  <c r="AU98" i="27"/>
  <c r="AU116" i="27"/>
  <c r="AU112" i="27"/>
  <c r="AU108" i="27"/>
  <c r="AU104" i="27"/>
  <c r="AU97" i="27"/>
  <c r="AU96" i="27"/>
  <c r="AU95" i="27"/>
  <c r="AU94" i="27"/>
  <c r="AU93" i="27"/>
  <c r="AU92" i="27"/>
  <c r="AU91" i="27"/>
  <c r="AU90" i="27"/>
  <c r="AU89" i="27"/>
  <c r="AU88" i="27"/>
  <c r="AU87" i="27"/>
  <c r="AU86" i="27"/>
  <c r="AU85" i="27"/>
  <c r="AU84" i="27"/>
  <c r="AU83" i="27"/>
  <c r="AU82" i="27"/>
  <c r="AU81" i="27"/>
  <c r="AU80" i="27"/>
  <c r="AU79" i="27"/>
  <c r="AU78" i="27"/>
  <c r="AU77" i="27"/>
  <c r="AU76" i="27"/>
  <c r="AU75" i="27"/>
  <c r="AU74" i="27"/>
  <c r="AU73" i="27"/>
  <c r="AU72" i="27"/>
  <c r="AU71" i="27"/>
  <c r="AU157" i="27"/>
  <c r="AU152" i="27"/>
  <c r="AU150" i="27"/>
  <c r="AU148" i="27"/>
  <c r="AU146" i="27"/>
  <c r="AU144" i="27"/>
  <c r="AU142" i="27"/>
  <c r="AU140" i="27"/>
  <c r="AU138" i="27"/>
  <c r="AU136" i="27"/>
  <c r="AU134" i="27"/>
  <c r="AU132" i="27"/>
  <c r="AU130" i="27"/>
  <c r="AU128" i="27"/>
  <c r="AU126" i="27"/>
  <c r="AU124" i="27"/>
  <c r="AU122" i="27"/>
  <c r="AU121" i="27"/>
  <c r="AU120" i="27"/>
  <c r="AU117" i="27"/>
  <c r="AU113" i="27"/>
  <c r="AU109" i="27"/>
  <c r="AU105" i="27"/>
  <c r="AU103" i="27"/>
  <c r="AU101" i="27"/>
  <c r="AU99" i="27"/>
  <c r="AU164" i="27"/>
  <c r="AU114" i="27"/>
  <c r="AU65" i="27"/>
  <c r="AU61" i="27"/>
  <c r="AU57" i="27"/>
  <c r="AU54" i="27"/>
  <c r="AU53" i="27"/>
  <c r="AU52" i="27"/>
  <c r="AU51" i="27"/>
  <c r="AU50" i="27"/>
  <c r="AU48" i="27"/>
  <c r="AU46" i="27"/>
  <c r="AU118" i="27"/>
  <c r="AU55" i="27"/>
  <c r="AU31" i="27"/>
  <c r="AU62" i="27"/>
  <c r="AU58" i="27"/>
  <c r="AU44" i="27"/>
  <c r="AU42" i="27"/>
  <c r="AU106" i="27"/>
  <c r="AU70" i="27"/>
  <c r="AU69" i="27"/>
  <c r="AU68" i="27"/>
  <c r="AU67" i="27"/>
  <c r="AU66" i="27"/>
  <c r="AU63" i="27"/>
  <c r="AU59" i="27"/>
  <c r="AU49" i="27"/>
  <c r="AU47" i="27"/>
  <c r="AU37" i="27"/>
  <c r="AU110" i="27"/>
  <c r="AU22" i="27"/>
  <c r="AU25" i="27"/>
  <c r="AU18" i="27"/>
  <c r="AU14" i="27"/>
  <c r="AU30" i="27"/>
  <c r="AU6" i="27"/>
  <c r="AU4" i="27"/>
  <c r="AU43" i="27"/>
  <c r="AU17" i="27"/>
  <c r="AU13" i="27"/>
  <c r="AU12" i="27"/>
  <c r="AU11" i="27"/>
  <c r="AU10" i="27"/>
  <c r="AU9" i="27"/>
  <c r="AU8" i="27"/>
  <c r="AU41" i="27"/>
  <c r="AU38" i="27"/>
  <c r="AU29" i="27"/>
  <c r="AU2" i="27"/>
  <c r="AU36" i="27"/>
  <c r="AU35" i="27"/>
  <c r="AU34" i="27"/>
  <c r="AU33" i="27"/>
  <c r="AU32" i="27"/>
  <c r="AU28" i="27"/>
  <c r="AU16" i="27"/>
  <c r="AU15" i="27"/>
  <c r="AU24" i="27"/>
  <c r="AU23" i="27"/>
  <c r="AU5" i="27"/>
  <c r="AU3" i="27"/>
  <c r="AU56" i="27"/>
  <c r="AU40" i="27"/>
  <c r="AU21" i="27"/>
  <c r="AU20" i="27"/>
  <c r="AU19" i="27"/>
  <c r="AU45" i="27"/>
  <c r="AU27" i="27"/>
  <c r="AU7" i="27"/>
  <c r="AU64" i="27"/>
  <c r="AU39" i="27"/>
  <c r="AU60" i="27"/>
  <c r="AU26" i="27"/>
  <c r="BC380" i="27"/>
  <c r="BC378" i="27"/>
  <c r="BC376" i="27"/>
  <c r="BC371" i="27"/>
  <c r="BC369" i="27"/>
  <c r="BC368" i="27"/>
  <c r="BC375" i="27"/>
  <c r="BC381" i="27"/>
  <c r="BC379" i="27"/>
  <c r="BC372" i="27"/>
  <c r="BC370" i="27"/>
  <c r="BC367" i="27"/>
  <c r="BC366" i="27"/>
  <c r="BC365" i="27"/>
  <c r="BC364" i="27"/>
  <c r="BC363" i="27"/>
  <c r="BC362" i="27"/>
  <c r="BC361" i="27"/>
  <c r="BC373" i="27"/>
  <c r="BC360" i="27"/>
  <c r="BC377" i="27"/>
  <c r="BC356" i="27"/>
  <c r="BC352" i="27"/>
  <c r="BC355" i="27"/>
  <c r="BC357" i="27"/>
  <c r="BC353" i="27"/>
  <c r="BC358" i="27"/>
  <c r="BC374" i="27"/>
  <c r="BC350" i="27"/>
  <c r="BC345" i="27"/>
  <c r="BC354" i="27"/>
  <c r="BC347" i="27"/>
  <c r="BC342" i="27"/>
  <c r="BC341" i="27"/>
  <c r="BC340" i="27"/>
  <c r="BC339" i="27"/>
  <c r="BC338" i="27"/>
  <c r="BC337" i="27"/>
  <c r="BC336" i="27"/>
  <c r="BC335" i="27"/>
  <c r="BC334" i="27"/>
  <c r="BC333" i="27"/>
  <c r="BC349" i="27"/>
  <c r="BC344" i="27"/>
  <c r="BC343" i="27"/>
  <c r="BC359" i="27"/>
  <c r="BC348" i="27"/>
  <c r="BC332" i="27"/>
  <c r="BC331" i="27"/>
  <c r="BC330" i="27"/>
  <c r="BC329" i="27"/>
  <c r="BC328" i="27"/>
  <c r="BC327" i="27"/>
  <c r="BC346" i="27"/>
  <c r="BC351" i="27"/>
  <c r="BC326" i="27"/>
  <c r="BC318" i="27"/>
  <c r="BC323" i="27"/>
  <c r="BC322" i="27"/>
  <c r="BC317" i="27"/>
  <c r="BC324" i="27"/>
  <c r="BC320" i="27"/>
  <c r="BC316" i="27"/>
  <c r="BC319" i="27"/>
  <c r="BC311" i="27"/>
  <c r="BC315" i="27"/>
  <c r="BC312" i="27"/>
  <c r="BC310" i="27"/>
  <c r="BC325" i="27"/>
  <c r="BC321" i="27"/>
  <c r="BC313" i="27"/>
  <c r="BC298" i="27"/>
  <c r="BC289" i="27"/>
  <c r="BC309" i="27"/>
  <c r="BC307" i="27"/>
  <c r="BC305" i="27"/>
  <c r="BC303" i="27"/>
  <c r="BC301" i="27"/>
  <c r="BC297" i="27"/>
  <c r="BC295" i="27"/>
  <c r="BC293" i="27"/>
  <c r="BC288" i="27"/>
  <c r="BC291" i="27"/>
  <c r="BC308" i="27"/>
  <c r="BC306" i="27"/>
  <c r="BC304" i="27"/>
  <c r="BC302" i="27"/>
  <c r="BC300" i="27"/>
  <c r="BC292" i="27"/>
  <c r="BC274" i="27"/>
  <c r="BC314" i="27"/>
  <c r="BC286" i="27"/>
  <c r="BC284" i="27"/>
  <c r="BC299" i="27"/>
  <c r="BC273" i="27"/>
  <c r="BC279" i="27"/>
  <c r="BC277" i="27"/>
  <c r="BC271" i="27"/>
  <c r="BC270" i="27"/>
  <c r="BC269" i="27"/>
  <c r="BC268" i="27"/>
  <c r="BC267" i="27"/>
  <c r="BC266" i="27"/>
  <c r="BC265" i="27"/>
  <c r="BC264" i="27"/>
  <c r="BC263" i="27"/>
  <c r="BC262" i="27"/>
  <c r="BC261" i="27"/>
  <c r="BC260" i="27"/>
  <c r="BC259" i="27"/>
  <c r="BC258" i="27"/>
  <c r="BC257" i="27"/>
  <c r="BC256" i="27"/>
  <c r="BC290" i="27"/>
  <c r="BC272" i="27"/>
  <c r="BC296" i="27"/>
  <c r="BC278" i="27"/>
  <c r="BC252" i="27"/>
  <c r="BC248" i="27"/>
  <c r="BC244" i="27"/>
  <c r="BC287" i="27"/>
  <c r="BC275" i="27"/>
  <c r="BC276" i="27"/>
  <c r="BC254" i="27"/>
  <c r="BC250" i="27"/>
  <c r="BC246" i="27"/>
  <c r="BC242" i="27"/>
  <c r="BC285" i="27"/>
  <c r="BC255" i="27"/>
  <c r="BC238" i="27"/>
  <c r="BC282" i="27"/>
  <c r="BC249" i="27"/>
  <c r="BC235" i="27"/>
  <c r="BC253" i="27"/>
  <c r="BC245" i="27"/>
  <c r="BC239" i="27"/>
  <c r="BC237" i="27"/>
  <c r="BC236" i="27"/>
  <c r="BC294" i="27"/>
  <c r="BC251" i="27"/>
  <c r="BC243" i="27"/>
  <c r="BC230" i="27"/>
  <c r="BC228" i="27"/>
  <c r="BC241" i="27"/>
  <c r="BC224" i="27"/>
  <c r="BC223" i="27"/>
  <c r="BC222" i="27"/>
  <c r="BC221" i="27"/>
  <c r="BC220" i="27"/>
  <c r="BC219" i="27"/>
  <c r="BC218" i="27"/>
  <c r="BC217" i="27"/>
  <c r="BC216" i="27"/>
  <c r="BC215" i="27"/>
  <c r="BC214" i="27"/>
  <c r="BC213" i="27"/>
  <c r="BC212" i="27"/>
  <c r="BC211" i="27"/>
  <c r="BC210" i="27"/>
  <c r="BC209" i="27"/>
  <c r="BC208" i="27"/>
  <c r="BC207" i="27"/>
  <c r="BC206" i="27"/>
  <c r="BC205" i="27"/>
  <c r="BC204" i="27"/>
  <c r="BC203" i="27"/>
  <c r="BC202" i="27"/>
  <c r="BC201" i="27"/>
  <c r="BC200" i="27"/>
  <c r="BC199" i="27"/>
  <c r="BC198" i="27"/>
  <c r="BC197" i="27"/>
  <c r="BC196" i="27"/>
  <c r="BC195" i="27"/>
  <c r="BC194" i="27"/>
  <c r="BC193" i="27"/>
  <c r="BC192" i="27"/>
  <c r="BC191" i="27"/>
  <c r="BC190" i="27"/>
  <c r="BC189" i="27"/>
  <c r="BC188" i="27"/>
  <c r="BC187" i="27"/>
  <c r="BC226" i="27"/>
  <c r="BC283" i="27"/>
  <c r="BC234" i="27"/>
  <c r="BC229" i="27"/>
  <c r="BC247" i="27"/>
  <c r="BC225" i="27"/>
  <c r="BC231" i="27"/>
  <c r="BC233" i="27"/>
  <c r="BC232" i="27"/>
  <c r="BC240" i="27"/>
  <c r="BC186" i="27"/>
  <c r="BC185" i="27"/>
  <c r="BC184" i="27"/>
  <c r="BC183" i="27"/>
  <c r="BC182" i="27"/>
  <c r="BC181" i="27"/>
  <c r="BC180" i="27"/>
  <c r="BC179" i="27"/>
  <c r="BC178" i="27"/>
  <c r="BC177" i="27"/>
  <c r="BC176" i="27"/>
  <c r="BC175" i="27"/>
  <c r="BC174" i="27"/>
  <c r="BC173" i="27"/>
  <c r="BC172" i="27"/>
  <c r="BC171" i="27"/>
  <c r="BC170" i="27"/>
  <c r="BC169" i="27"/>
  <c r="BC168" i="27"/>
  <c r="BC167" i="27"/>
  <c r="BC166" i="27"/>
  <c r="BC281" i="27"/>
  <c r="BC227" i="27"/>
  <c r="BC280" i="27"/>
  <c r="BC164" i="27"/>
  <c r="BC165" i="27"/>
  <c r="BC163" i="27"/>
  <c r="BC161" i="27"/>
  <c r="BC154" i="27"/>
  <c r="BC160" i="27"/>
  <c r="BC155" i="27"/>
  <c r="BC156" i="27"/>
  <c r="BC162" i="27"/>
  <c r="BC157" i="27"/>
  <c r="BC158" i="27"/>
  <c r="BC153" i="27"/>
  <c r="BC120" i="27"/>
  <c r="BC121" i="27"/>
  <c r="BC118" i="27"/>
  <c r="BC114" i="27"/>
  <c r="BC110" i="27"/>
  <c r="BC106" i="27"/>
  <c r="BC150" i="27"/>
  <c r="BC148" i="27"/>
  <c r="BC146" i="27"/>
  <c r="BC144" i="27"/>
  <c r="BC142" i="27"/>
  <c r="BC140" i="27"/>
  <c r="BC138" i="27"/>
  <c r="BC136" i="27"/>
  <c r="BC134" i="27"/>
  <c r="BC132" i="27"/>
  <c r="BC130" i="27"/>
  <c r="BC128" i="27"/>
  <c r="BC126" i="27"/>
  <c r="BC124" i="27"/>
  <c r="BC122" i="27"/>
  <c r="BC102" i="27"/>
  <c r="BC100" i="27"/>
  <c r="BC98" i="27"/>
  <c r="BC97" i="27"/>
  <c r="BC96" i="27"/>
  <c r="BC95" i="27"/>
  <c r="BC94" i="27"/>
  <c r="BC93" i="27"/>
  <c r="BC92" i="27"/>
  <c r="BC91" i="27"/>
  <c r="BC90" i="27"/>
  <c r="BC89" i="27"/>
  <c r="BC88" i="27"/>
  <c r="BC87" i="27"/>
  <c r="BC86" i="27"/>
  <c r="BC85" i="27"/>
  <c r="BC84" i="27"/>
  <c r="BC83" i="27"/>
  <c r="BC82" i="27"/>
  <c r="BC81" i="27"/>
  <c r="BC80" i="27"/>
  <c r="BC79" i="27"/>
  <c r="BC78" i="27"/>
  <c r="BC77" i="27"/>
  <c r="BC76" i="27"/>
  <c r="BC75" i="27"/>
  <c r="BC74" i="27"/>
  <c r="BC73" i="27"/>
  <c r="BC72" i="27"/>
  <c r="BC71" i="27"/>
  <c r="BC152" i="27"/>
  <c r="BC119" i="27"/>
  <c r="BC115" i="27"/>
  <c r="BC111" i="27"/>
  <c r="BC107" i="27"/>
  <c r="BC116" i="27"/>
  <c r="BC112" i="27"/>
  <c r="BC108" i="27"/>
  <c r="BC104" i="27"/>
  <c r="BC149" i="27"/>
  <c r="BC141" i="27"/>
  <c r="BC133" i="27"/>
  <c r="BC125" i="27"/>
  <c r="BC70" i="27"/>
  <c r="BC69" i="27"/>
  <c r="BC68" i="27"/>
  <c r="BC67" i="27"/>
  <c r="BC66" i="27"/>
  <c r="BC63" i="27"/>
  <c r="BC59" i="27"/>
  <c r="BC117" i="27"/>
  <c r="BC54" i="27"/>
  <c r="BC53" i="27"/>
  <c r="BC52" i="27"/>
  <c r="BC51" i="27"/>
  <c r="BC50" i="27"/>
  <c r="BC48" i="27"/>
  <c r="BC46" i="27"/>
  <c r="BC151" i="27"/>
  <c r="BC143" i="27"/>
  <c r="BC135" i="27"/>
  <c r="BC127" i="27"/>
  <c r="BC103" i="27"/>
  <c r="BC64" i="27"/>
  <c r="BC60" i="27"/>
  <c r="BC56" i="27"/>
  <c r="BC31" i="27"/>
  <c r="BC105" i="27"/>
  <c r="BC44" i="27"/>
  <c r="BC42" i="27"/>
  <c r="BC145" i="27"/>
  <c r="BC137" i="27"/>
  <c r="BC129" i="27"/>
  <c r="BC101" i="27"/>
  <c r="BC65" i="27"/>
  <c r="BC61" i="27"/>
  <c r="BC57" i="27"/>
  <c r="BC55" i="27"/>
  <c r="BC159" i="27"/>
  <c r="BC109" i="27"/>
  <c r="BC49" i="27"/>
  <c r="BC47" i="27"/>
  <c r="BC37" i="27"/>
  <c r="BC113" i="27"/>
  <c r="BC40" i="27"/>
  <c r="BC27" i="27"/>
  <c r="BC22" i="27"/>
  <c r="BC43" i="27"/>
  <c r="BC36" i="27"/>
  <c r="BC35" i="27"/>
  <c r="BC33" i="27"/>
  <c r="BC32" i="27"/>
  <c r="BC24" i="27"/>
  <c r="BC23" i="27"/>
  <c r="BC26" i="27"/>
  <c r="BC45" i="27"/>
  <c r="BC17" i="27"/>
  <c r="BC13" i="27"/>
  <c r="BC12" i="27"/>
  <c r="BC11" i="27"/>
  <c r="BC10" i="27"/>
  <c r="BC9" i="27"/>
  <c r="BC8" i="27"/>
  <c r="BC28" i="27"/>
  <c r="BC25" i="27"/>
  <c r="BC18" i="27"/>
  <c r="BC131" i="27"/>
  <c r="BC58" i="27"/>
  <c r="BC38" i="27"/>
  <c r="BC16" i="27"/>
  <c r="BC15" i="27"/>
  <c r="BC139" i="27"/>
  <c r="BC4" i="27"/>
  <c r="BC99" i="27"/>
  <c r="BC41" i="27"/>
  <c r="BC39" i="27"/>
  <c r="BC30" i="27"/>
  <c r="BC29" i="27"/>
  <c r="BC21" i="27"/>
  <c r="BC20" i="27"/>
  <c r="BC19" i="27"/>
  <c r="BC147" i="27"/>
  <c r="BC62" i="27"/>
  <c r="BC7" i="27"/>
  <c r="BC34" i="27"/>
  <c r="BC14" i="27"/>
  <c r="BC6" i="27"/>
  <c r="BC2" i="27"/>
  <c r="BC123" i="27"/>
  <c r="BC5" i="27"/>
  <c r="BC3" i="27"/>
  <c r="B2" i="28"/>
  <c r="C37" i="27"/>
  <c r="B38" i="27"/>
  <c r="B39" i="27" s="1"/>
  <c r="B40" i="27" s="1"/>
  <c r="K40" i="27"/>
  <c r="K47" i="27" s="1"/>
  <c r="K49" i="27" s="1"/>
  <c r="BK373" i="27"/>
  <c r="BK368" i="27"/>
  <c r="BK381" i="27"/>
  <c r="BK379" i="27"/>
  <c r="BK374" i="27"/>
  <c r="BK371" i="27"/>
  <c r="BK369" i="27"/>
  <c r="BK377" i="27"/>
  <c r="BK375" i="27"/>
  <c r="BK367" i="27"/>
  <c r="BK366" i="27"/>
  <c r="BK365" i="27"/>
  <c r="BK364" i="27"/>
  <c r="BK363" i="27"/>
  <c r="BK362" i="27"/>
  <c r="BK361" i="27"/>
  <c r="BK376" i="27"/>
  <c r="BK378" i="27"/>
  <c r="BK380" i="27"/>
  <c r="BK360" i="27"/>
  <c r="BK372" i="27"/>
  <c r="BK356" i="27"/>
  <c r="BK352" i="27"/>
  <c r="BK355" i="27"/>
  <c r="BK358" i="27"/>
  <c r="BK354" i="27"/>
  <c r="BK349" i="27"/>
  <c r="BK346" i="27"/>
  <c r="BK357" i="27"/>
  <c r="BK348" i="27"/>
  <c r="BK345" i="27"/>
  <c r="BK342" i="27"/>
  <c r="BK341" i="27"/>
  <c r="BK340" i="27"/>
  <c r="BK339" i="27"/>
  <c r="BK338" i="27"/>
  <c r="BK337" i="27"/>
  <c r="BK336" i="27"/>
  <c r="BK335" i="27"/>
  <c r="BK334" i="27"/>
  <c r="BK333" i="27"/>
  <c r="BK370" i="27"/>
  <c r="BK353" i="27"/>
  <c r="BK359" i="27"/>
  <c r="BK347" i="27"/>
  <c r="BK350" i="27"/>
  <c r="BK343" i="27"/>
  <c r="BK332" i="27"/>
  <c r="BK331" i="27"/>
  <c r="BK330" i="27"/>
  <c r="BK329" i="27"/>
  <c r="BK328" i="27"/>
  <c r="BK327" i="27"/>
  <c r="BK344" i="27"/>
  <c r="BK319" i="27"/>
  <c r="BK315" i="27"/>
  <c r="BK325" i="27"/>
  <c r="BK321" i="27"/>
  <c r="BK318" i="27"/>
  <c r="BK326" i="27"/>
  <c r="BK317" i="27"/>
  <c r="BK323" i="27"/>
  <c r="BK322" i="27"/>
  <c r="BK351" i="27"/>
  <c r="BK313" i="27"/>
  <c r="BK324" i="27"/>
  <c r="BK320" i="27"/>
  <c r="BK314" i="27"/>
  <c r="BK311" i="27"/>
  <c r="BK310" i="27"/>
  <c r="BK316" i="27"/>
  <c r="BK294" i="27"/>
  <c r="BK292" i="27"/>
  <c r="BK289" i="27"/>
  <c r="BK312" i="27"/>
  <c r="BK296" i="27"/>
  <c r="BK308" i="27"/>
  <c r="BK306" i="27"/>
  <c r="BK304" i="27"/>
  <c r="BK302" i="27"/>
  <c r="BK300" i="27"/>
  <c r="BK299" i="27"/>
  <c r="BK288" i="27"/>
  <c r="BK297" i="27"/>
  <c r="BK295" i="27"/>
  <c r="BK293" i="27"/>
  <c r="BK298" i="27"/>
  <c r="BK291" i="27"/>
  <c r="BK307" i="27"/>
  <c r="BK278" i="27"/>
  <c r="BK276" i="27"/>
  <c r="BK274" i="27"/>
  <c r="BK282" i="27"/>
  <c r="BK281" i="27"/>
  <c r="BK280" i="27"/>
  <c r="BK309" i="27"/>
  <c r="BK301" i="27"/>
  <c r="BK290" i="27"/>
  <c r="BK287" i="27"/>
  <c r="BK285" i="27"/>
  <c r="BK273" i="27"/>
  <c r="BK271" i="27"/>
  <c r="BK270" i="27"/>
  <c r="BK269" i="27"/>
  <c r="BK268" i="27"/>
  <c r="BK267" i="27"/>
  <c r="BK266" i="27"/>
  <c r="BK265" i="27"/>
  <c r="BK264" i="27"/>
  <c r="BK263" i="27"/>
  <c r="BK262" i="27"/>
  <c r="BK261" i="27"/>
  <c r="BK260" i="27"/>
  <c r="BK259" i="27"/>
  <c r="BK258" i="27"/>
  <c r="BK257" i="27"/>
  <c r="BK256" i="27"/>
  <c r="BK283" i="27"/>
  <c r="BK252" i="27"/>
  <c r="BK305" i="27"/>
  <c r="BK255" i="27"/>
  <c r="BK251" i="27"/>
  <c r="BK247" i="27"/>
  <c r="BK243" i="27"/>
  <c r="BK303" i="27"/>
  <c r="BK244" i="27"/>
  <c r="BK236" i="27"/>
  <c r="BK272" i="27"/>
  <c r="BK254" i="27"/>
  <c r="BK241" i="27"/>
  <c r="BK235" i="27"/>
  <c r="BK225" i="27"/>
  <c r="BK277" i="27"/>
  <c r="BK234" i="27"/>
  <c r="BK286" i="27"/>
  <c r="BK279" i="27"/>
  <c r="BK275" i="27"/>
  <c r="BK249" i="27"/>
  <c r="BK246" i="27"/>
  <c r="BK240" i="27"/>
  <c r="BK230" i="27"/>
  <c r="BK228" i="27"/>
  <c r="BK224" i="27"/>
  <c r="BK223" i="27"/>
  <c r="BK222" i="27"/>
  <c r="BK221" i="27"/>
  <c r="BK220" i="27"/>
  <c r="BK219" i="27"/>
  <c r="BK218" i="27"/>
  <c r="BK217" i="27"/>
  <c r="BK216" i="27"/>
  <c r="BK215" i="27"/>
  <c r="BK214" i="27"/>
  <c r="BK213" i="27"/>
  <c r="BK212" i="27"/>
  <c r="BK211" i="27"/>
  <c r="BK210" i="27"/>
  <c r="BK209" i="27"/>
  <c r="BK208" i="27"/>
  <c r="BK207" i="27"/>
  <c r="BK206" i="27"/>
  <c r="BK205" i="27"/>
  <c r="BK204" i="27"/>
  <c r="BK203" i="27"/>
  <c r="BK202" i="27"/>
  <c r="BK201" i="27"/>
  <c r="BK200" i="27"/>
  <c r="BK199" i="27"/>
  <c r="BK198" i="27"/>
  <c r="BK197" i="27"/>
  <c r="BK196" i="27"/>
  <c r="BK195" i="27"/>
  <c r="BK194" i="27"/>
  <c r="BK193" i="27"/>
  <c r="BK192" i="27"/>
  <c r="BK191" i="27"/>
  <c r="BK190" i="27"/>
  <c r="BK189" i="27"/>
  <c r="BK188" i="27"/>
  <c r="BK187" i="27"/>
  <c r="BK284" i="27"/>
  <c r="BK250" i="27"/>
  <c r="BK238" i="27"/>
  <c r="BK233" i="27"/>
  <c r="BK231" i="27"/>
  <c r="BK253" i="27"/>
  <c r="BK242" i="27"/>
  <c r="BK245" i="27"/>
  <c r="BK229" i="27"/>
  <c r="BK227" i="27"/>
  <c r="BK248" i="27"/>
  <c r="BK226" i="27"/>
  <c r="BK186" i="27"/>
  <c r="BK185" i="27"/>
  <c r="BK184" i="27"/>
  <c r="BK183" i="27"/>
  <c r="BK182" i="27"/>
  <c r="BK181" i="27"/>
  <c r="BK180" i="27"/>
  <c r="BK179" i="27"/>
  <c r="BK178" i="27"/>
  <c r="BK177" i="27"/>
  <c r="BK176" i="27"/>
  <c r="BK175" i="27"/>
  <c r="BK174" i="27"/>
  <c r="BK173" i="27"/>
  <c r="BK172" i="27"/>
  <c r="BK171" i="27"/>
  <c r="BK170" i="27"/>
  <c r="BK169" i="27"/>
  <c r="BK168" i="27"/>
  <c r="BK167" i="27"/>
  <c r="BK166" i="27"/>
  <c r="BK162" i="27"/>
  <c r="BK237" i="27"/>
  <c r="BK232" i="27"/>
  <c r="BK161" i="27"/>
  <c r="BK159" i="27"/>
  <c r="BK157" i="27"/>
  <c r="BK155" i="27"/>
  <c r="BK163" i="27"/>
  <c r="BK164" i="27"/>
  <c r="BK153" i="27"/>
  <c r="BK165" i="27"/>
  <c r="BK158" i="27"/>
  <c r="BK152" i="27"/>
  <c r="BK154" i="27"/>
  <c r="BK239" i="27"/>
  <c r="BK160" i="27"/>
  <c r="BK150" i="27"/>
  <c r="BK148" i="27"/>
  <c r="BK146" i="27"/>
  <c r="BK144" i="27"/>
  <c r="BK142" i="27"/>
  <c r="BK140" i="27"/>
  <c r="BK138" i="27"/>
  <c r="BK136" i="27"/>
  <c r="BK134" i="27"/>
  <c r="BK132" i="27"/>
  <c r="BK130" i="27"/>
  <c r="BK128" i="27"/>
  <c r="BK126" i="27"/>
  <c r="BK124" i="27"/>
  <c r="BK122" i="27"/>
  <c r="BK116" i="27"/>
  <c r="BK112" i="27"/>
  <c r="BK108" i="27"/>
  <c r="BK104" i="27"/>
  <c r="BK103" i="27"/>
  <c r="BK101" i="27"/>
  <c r="BK99" i="27"/>
  <c r="BK117" i="27"/>
  <c r="BK113" i="27"/>
  <c r="BK109" i="27"/>
  <c r="BK105" i="27"/>
  <c r="BK97" i="27"/>
  <c r="BK96" i="27"/>
  <c r="BK95" i="27"/>
  <c r="BK94" i="27"/>
  <c r="BK93" i="27"/>
  <c r="BK92" i="27"/>
  <c r="BK91" i="27"/>
  <c r="BK90" i="27"/>
  <c r="BK89" i="27"/>
  <c r="BK88" i="27"/>
  <c r="BK87" i="27"/>
  <c r="BK86" i="27"/>
  <c r="BK85" i="27"/>
  <c r="BK84" i="27"/>
  <c r="BK83" i="27"/>
  <c r="BK82" i="27"/>
  <c r="BK81" i="27"/>
  <c r="BK80" i="27"/>
  <c r="BK79" i="27"/>
  <c r="BK78" i="27"/>
  <c r="BK77" i="27"/>
  <c r="BK76" i="27"/>
  <c r="BK75" i="27"/>
  <c r="BK74" i="27"/>
  <c r="BK73" i="27"/>
  <c r="BK72" i="27"/>
  <c r="BK71" i="27"/>
  <c r="BK151" i="27"/>
  <c r="BK149" i="27"/>
  <c r="BK147" i="27"/>
  <c r="BK145" i="27"/>
  <c r="BK143" i="27"/>
  <c r="BK141" i="27"/>
  <c r="BK139" i="27"/>
  <c r="BK137" i="27"/>
  <c r="BK135" i="27"/>
  <c r="BK133" i="27"/>
  <c r="BK131" i="27"/>
  <c r="BK129" i="27"/>
  <c r="BK127" i="27"/>
  <c r="BK125" i="27"/>
  <c r="BK123" i="27"/>
  <c r="BK120" i="27"/>
  <c r="BK118" i="27"/>
  <c r="BK114" i="27"/>
  <c r="BK110" i="27"/>
  <c r="BK106" i="27"/>
  <c r="BK102" i="27"/>
  <c r="BK100" i="27"/>
  <c r="BK98" i="27"/>
  <c r="BK156" i="27"/>
  <c r="BK119" i="27"/>
  <c r="BK62" i="27"/>
  <c r="BK58" i="27"/>
  <c r="BK54" i="27"/>
  <c r="BK53" i="27"/>
  <c r="BK52" i="27"/>
  <c r="BK51" i="27"/>
  <c r="BK50" i="27"/>
  <c r="BK48" i="27"/>
  <c r="BK46" i="27"/>
  <c r="BK107" i="27"/>
  <c r="BK31" i="27"/>
  <c r="BK63" i="27"/>
  <c r="BK59" i="27"/>
  <c r="BK44" i="27"/>
  <c r="BK42" i="27"/>
  <c r="BK121" i="27"/>
  <c r="BK111" i="27"/>
  <c r="BK70" i="27"/>
  <c r="BK69" i="27"/>
  <c r="BK68" i="27"/>
  <c r="BK67" i="27"/>
  <c r="BK66" i="27"/>
  <c r="BK64" i="27"/>
  <c r="BK60" i="27"/>
  <c r="BK56" i="27"/>
  <c r="BK49" i="27"/>
  <c r="BK47" i="27"/>
  <c r="BK37" i="27"/>
  <c r="BK55" i="27"/>
  <c r="BK41" i="27"/>
  <c r="BK22" i="27"/>
  <c r="BK45" i="27"/>
  <c r="BK25" i="27"/>
  <c r="BK29" i="27"/>
  <c r="BK5" i="27"/>
  <c r="BK57" i="27"/>
  <c r="BK26" i="27"/>
  <c r="BK17" i="27"/>
  <c r="BK13" i="27"/>
  <c r="BK12" i="27"/>
  <c r="BK11" i="27"/>
  <c r="BK10" i="27"/>
  <c r="BK9" i="27"/>
  <c r="BK8" i="27"/>
  <c r="BK24" i="27"/>
  <c r="BK23" i="27"/>
  <c r="BK39" i="27"/>
  <c r="BK36" i="27"/>
  <c r="BK35" i="27"/>
  <c r="BK34" i="27"/>
  <c r="BK33" i="27"/>
  <c r="BK32" i="27"/>
  <c r="BK28" i="27"/>
  <c r="BK16" i="27"/>
  <c r="BK15" i="27"/>
  <c r="BK38" i="27"/>
  <c r="BK18" i="27"/>
  <c r="BK14" i="27"/>
  <c r="BK2" i="27"/>
  <c r="BK115" i="27"/>
  <c r="BK61" i="27"/>
  <c r="BK43" i="27"/>
  <c r="BK21" i="27"/>
  <c r="BK20" i="27"/>
  <c r="BK19" i="27"/>
  <c r="BK4" i="27"/>
  <c r="BK27" i="27"/>
  <c r="BK7" i="27"/>
  <c r="BK30" i="27"/>
  <c r="BK3" i="27"/>
  <c r="BK65" i="27"/>
  <c r="BK40" i="27"/>
  <c r="BK6" i="27"/>
  <c r="BW381" i="27"/>
  <c r="BW380" i="27"/>
  <c r="BW379" i="27"/>
  <c r="BW378" i="27"/>
  <c r="BW377" i="27"/>
  <c r="BW376" i="27"/>
  <c r="BW375" i="27"/>
  <c r="BW374" i="27"/>
  <c r="BW373" i="27"/>
  <c r="BW372" i="27"/>
  <c r="BW367" i="27"/>
  <c r="BW366" i="27"/>
  <c r="BW365" i="27"/>
  <c r="BW364" i="27"/>
  <c r="BW363" i="27"/>
  <c r="BW362" i="27"/>
  <c r="BW371" i="27"/>
  <c r="BW369" i="27"/>
  <c r="BW370" i="27"/>
  <c r="BW361" i="27"/>
  <c r="BW360" i="27"/>
  <c r="BW355" i="27"/>
  <c r="BW351" i="27"/>
  <c r="BW350" i="27"/>
  <c r="BW349" i="27"/>
  <c r="BW348" i="27"/>
  <c r="BW358" i="27"/>
  <c r="BW354" i="27"/>
  <c r="BW368" i="27"/>
  <c r="BW357" i="27"/>
  <c r="BW353" i="27"/>
  <c r="BW356" i="27"/>
  <c r="BW344" i="27"/>
  <c r="BW359" i="27"/>
  <c r="BW352" i="27"/>
  <c r="BW343" i="27"/>
  <c r="BW347" i="27"/>
  <c r="BW346" i="27"/>
  <c r="BW342" i="27"/>
  <c r="BW341" i="27"/>
  <c r="BW340" i="27"/>
  <c r="BW339" i="27"/>
  <c r="BW338" i="27"/>
  <c r="BW337" i="27"/>
  <c r="BW336" i="27"/>
  <c r="BW345" i="27"/>
  <c r="BW333" i="27"/>
  <c r="BW335" i="27"/>
  <c r="BW332" i="27"/>
  <c r="BW331" i="27"/>
  <c r="BW330" i="27"/>
  <c r="BW329" i="27"/>
  <c r="BW328" i="27"/>
  <c r="BW327" i="27"/>
  <c r="BW326" i="27"/>
  <c r="BW321" i="27"/>
  <c r="BW318" i="27"/>
  <c r="BW314" i="27"/>
  <c r="BW325" i="27"/>
  <c r="BW317" i="27"/>
  <c r="BW322" i="27"/>
  <c r="BW320" i="27"/>
  <c r="BW316" i="27"/>
  <c r="BW323" i="27"/>
  <c r="BW334" i="27"/>
  <c r="BW324" i="27"/>
  <c r="BW310" i="27"/>
  <c r="BW313" i="27"/>
  <c r="BW308" i="27"/>
  <c r="BW307" i="27"/>
  <c r="BW306" i="27"/>
  <c r="BW305" i="27"/>
  <c r="BW304" i="27"/>
  <c r="BW303" i="27"/>
  <c r="BW302" i="27"/>
  <c r="BW301" i="27"/>
  <c r="BW300" i="27"/>
  <c r="BW299" i="27"/>
  <c r="BW298" i="27"/>
  <c r="BW297" i="27"/>
  <c r="BW296" i="27"/>
  <c r="BW319" i="27"/>
  <c r="BW309" i="27"/>
  <c r="BW311" i="27"/>
  <c r="BW288" i="27"/>
  <c r="BW312" i="27"/>
  <c r="BW315" i="27"/>
  <c r="BW295" i="27"/>
  <c r="BW293" i="27"/>
  <c r="BW291" i="27"/>
  <c r="BW287" i="27"/>
  <c r="BW286" i="27"/>
  <c r="BW285" i="27"/>
  <c r="BW284" i="27"/>
  <c r="BW283" i="27"/>
  <c r="BW282" i="27"/>
  <c r="BW281" i="27"/>
  <c r="BW280" i="27"/>
  <c r="BW279" i="27"/>
  <c r="BW290" i="27"/>
  <c r="BW273" i="27"/>
  <c r="BW294" i="27"/>
  <c r="BW289" i="27"/>
  <c r="BW272" i="27"/>
  <c r="BW277" i="27"/>
  <c r="BW292" i="27"/>
  <c r="BW275" i="27"/>
  <c r="BW259" i="27"/>
  <c r="BW268" i="27"/>
  <c r="BW264" i="27"/>
  <c r="BW260" i="27"/>
  <c r="BW255" i="27"/>
  <c r="BW251" i="27"/>
  <c r="BW271" i="27"/>
  <c r="BW267" i="27"/>
  <c r="BW263" i="27"/>
  <c r="BW258" i="27"/>
  <c r="BW256" i="27"/>
  <c r="BW254" i="27"/>
  <c r="BW250" i="27"/>
  <c r="BW246" i="27"/>
  <c r="BW242" i="27"/>
  <c r="BW274" i="27"/>
  <c r="BW276" i="27"/>
  <c r="BW270" i="27"/>
  <c r="BW262" i="27"/>
  <c r="BW253" i="27"/>
  <c r="BW248" i="27"/>
  <c r="BW241" i="27"/>
  <c r="BW244" i="27"/>
  <c r="BW234" i="27"/>
  <c r="BW233" i="27"/>
  <c r="BW232" i="27"/>
  <c r="BW269" i="27"/>
  <c r="BW265" i="27"/>
  <c r="BW257" i="27"/>
  <c r="BW252" i="27"/>
  <c r="BW239" i="27"/>
  <c r="BW266" i="27"/>
  <c r="BW245" i="27"/>
  <c r="BW243" i="27"/>
  <c r="BW230" i="27"/>
  <c r="BW228" i="27"/>
  <c r="BW226" i="27"/>
  <c r="BW278" i="27"/>
  <c r="BW240" i="27"/>
  <c r="BW229" i="27"/>
  <c r="BW223" i="27"/>
  <c r="BW219" i="27"/>
  <c r="BW215" i="27"/>
  <c r="BW211" i="27"/>
  <c r="BW249" i="27"/>
  <c r="BW236" i="27"/>
  <c r="BW235" i="27"/>
  <c r="BW224" i="27"/>
  <c r="BW220" i="27"/>
  <c r="BW216" i="27"/>
  <c r="BW212" i="27"/>
  <c r="BW237" i="27"/>
  <c r="BW231" i="27"/>
  <c r="BW207" i="27"/>
  <c r="BW205" i="27"/>
  <c r="BW203" i="27"/>
  <c r="BW201" i="27"/>
  <c r="BW261" i="27"/>
  <c r="BW227" i="27"/>
  <c r="BW204" i="27"/>
  <c r="BW199" i="27"/>
  <c r="BW197" i="27"/>
  <c r="BW193" i="27"/>
  <c r="BW189" i="27"/>
  <c r="BW238" i="27"/>
  <c r="BW210" i="27"/>
  <c r="BW225" i="27"/>
  <c r="BW222" i="27"/>
  <c r="BW217" i="27"/>
  <c r="BW208" i="27"/>
  <c r="BW198" i="27"/>
  <c r="BW196" i="27"/>
  <c r="BW192" i="27"/>
  <c r="BW188" i="27"/>
  <c r="BW202" i="27"/>
  <c r="BW214" i="27"/>
  <c r="BW209" i="27"/>
  <c r="BW195" i="27"/>
  <c r="BW191" i="27"/>
  <c r="BW187" i="27"/>
  <c r="BW247" i="27"/>
  <c r="BW221" i="27"/>
  <c r="BW206" i="27"/>
  <c r="BW190" i="27"/>
  <c r="BW168" i="27"/>
  <c r="BW165" i="27"/>
  <c r="BW162" i="27"/>
  <c r="BW161" i="27"/>
  <c r="BW213" i="27"/>
  <c r="BW186" i="27"/>
  <c r="BW184" i="27"/>
  <c r="BW182" i="27"/>
  <c r="BW180" i="27"/>
  <c r="BW178" i="27"/>
  <c r="BW176" i="27"/>
  <c r="BW174" i="27"/>
  <c r="BW172" i="27"/>
  <c r="BW170" i="27"/>
  <c r="BW167" i="27"/>
  <c r="BW163" i="27"/>
  <c r="BW218" i="27"/>
  <c r="BW166" i="27"/>
  <c r="BW164" i="27"/>
  <c r="BW160" i="27"/>
  <c r="BW158" i="27"/>
  <c r="BW156" i="27"/>
  <c r="BW154" i="27"/>
  <c r="BW200" i="27"/>
  <c r="BW155" i="27"/>
  <c r="BW153" i="27"/>
  <c r="BW152" i="27"/>
  <c r="BW181" i="27"/>
  <c r="BW173" i="27"/>
  <c r="BW151" i="27"/>
  <c r="BW150" i="27"/>
  <c r="BW149" i="27"/>
  <c r="BW148" i="27"/>
  <c r="BW147" i="27"/>
  <c r="BW146" i="27"/>
  <c r="BW145" i="27"/>
  <c r="BW144" i="27"/>
  <c r="BW143" i="27"/>
  <c r="BW142" i="27"/>
  <c r="BW141" i="27"/>
  <c r="BW140" i="27"/>
  <c r="BW139" i="27"/>
  <c r="BW138" i="27"/>
  <c r="BW137" i="27"/>
  <c r="BW136" i="27"/>
  <c r="BW135" i="27"/>
  <c r="BW134" i="27"/>
  <c r="BW133" i="27"/>
  <c r="BW132" i="27"/>
  <c r="BW131" i="27"/>
  <c r="BW130" i="27"/>
  <c r="BW129" i="27"/>
  <c r="BW128" i="27"/>
  <c r="BW127" i="27"/>
  <c r="BW126" i="27"/>
  <c r="BW125" i="27"/>
  <c r="BW124" i="27"/>
  <c r="BW123" i="27"/>
  <c r="BW122" i="27"/>
  <c r="BW121" i="27"/>
  <c r="BW120" i="27"/>
  <c r="BW119" i="27"/>
  <c r="BW118" i="27"/>
  <c r="BW117" i="27"/>
  <c r="BW116" i="27"/>
  <c r="BW115" i="27"/>
  <c r="BW114" i="27"/>
  <c r="BW113" i="27"/>
  <c r="BW112" i="27"/>
  <c r="BW111" i="27"/>
  <c r="BW110" i="27"/>
  <c r="BW109" i="27"/>
  <c r="BW108" i="27"/>
  <c r="BW107" i="27"/>
  <c r="BW106" i="27"/>
  <c r="BW105" i="27"/>
  <c r="BW104" i="27"/>
  <c r="BW183" i="27"/>
  <c r="BW175" i="27"/>
  <c r="BW157" i="27"/>
  <c r="BW194" i="27"/>
  <c r="BW185" i="27"/>
  <c r="BW177" i="27"/>
  <c r="BW169" i="27"/>
  <c r="BW171" i="27"/>
  <c r="BW102" i="27"/>
  <c r="BW100" i="27"/>
  <c r="BW98" i="27"/>
  <c r="BW159" i="27"/>
  <c r="BW179" i="27"/>
  <c r="BW96" i="27"/>
  <c r="BW94" i="27"/>
  <c r="BW92" i="27"/>
  <c r="BW90" i="27"/>
  <c r="BW88" i="27"/>
  <c r="BW86" i="27"/>
  <c r="BW84" i="27"/>
  <c r="BW82" i="27"/>
  <c r="BW80" i="27"/>
  <c r="BW78" i="27"/>
  <c r="BW76" i="27"/>
  <c r="BW74" i="27"/>
  <c r="BW72" i="27"/>
  <c r="BW39" i="27"/>
  <c r="BW30" i="27"/>
  <c r="BW29" i="27"/>
  <c r="BW101" i="27"/>
  <c r="BW62" i="27"/>
  <c r="BW58" i="27"/>
  <c r="BW49" i="27"/>
  <c r="BW47" i="27"/>
  <c r="BW71" i="27"/>
  <c r="BW99" i="27"/>
  <c r="BW63" i="27"/>
  <c r="BW59" i="27"/>
  <c r="BW45" i="27"/>
  <c r="BW43" i="27"/>
  <c r="BW41" i="27"/>
  <c r="BW40" i="27"/>
  <c r="BW28" i="27"/>
  <c r="BW95" i="27"/>
  <c r="BW93" i="27"/>
  <c r="BW91" i="27"/>
  <c r="BW89" i="27"/>
  <c r="BW87" i="27"/>
  <c r="BW85" i="27"/>
  <c r="BW83" i="27"/>
  <c r="BW81" i="27"/>
  <c r="BW79" i="27"/>
  <c r="BW77" i="27"/>
  <c r="BW75" i="27"/>
  <c r="BW55" i="27"/>
  <c r="BW97" i="27"/>
  <c r="BW70" i="27"/>
  <c r="BW69" i="27"/>
  <c r="BW68" i="27"/>
  <c r="BW67" i="27"/>
  <c r="BW66" i="27"/>
  <c r="BW64" i="27"/>
  <c r="BW60" i="27"/>
  <c r="BW56" i="27"/>
  <c r="BW54" i="27"/>
  <c r="BW53" i="27"/>
  <c r="BW52" i="27"/>
  <c r="BW51" i="27"/>
  <c r="BW50" i="27"/>
  <c r="BW48" i="27"/>
  <c r="BW46" i="27"/>
  <c r="BW38" i="27"/>
  <c r="BW36" i="27"/>
  <c r="BW35" i="27"/>
  <c r="BW34" i="27"/>
  <c r="BW33" i="27"/>
  <c r="BW32" i="27"/>
  <c r="BW27" i="27"/>
  <c r="BW103" i="27"/>
  <c r="BW44" i="27"/>
  <c r="BW26" i="27"/>
  <c r="BW7" i="27"/>
  <c r="BW15" i="27"/>
  <c r="BW57" i="27"/>
  <c r="BW61" i="27"/>
  <c r="BW25" i="27"/>
  <c r="BW24" i="27"/>
  <c r="BW23" i="27"/>
  <c r="BW18" i="27"/>
  <c r="BW14" i="27"/>
  <c r="BW16" i="27"/>
  <c r="BW19" i="27"/>
  <c r="BW65" i="27"/>
  <c r="BW6" i="27"/>
  <c r="BW5" i="27"/>
  <c r="BW4" i="27"/>
  <c r="BW3" i="27"/>
  <c r="BW2" i="27"/>
  <c r="BW21" i="27"/>
  <c r="BW20" i="27"/>
  <c r="BW31" i="27"/>
  <c r="BW22" i="27"/>
  <c r="BW73" i="27"/>
  <c r="BW37" i="27"/>
  <c r="BW42" i="27"/>
  <c r="BW17" i="27"/>
  <c r="BW13" i="27"/>
  <c r="BW12" i="27"/>
  <c r="BW11" i="27"/>
  <c r="BW10" i="27"/>
  <c r="BW9" i="27"/>
  <c r="BW8" i="27"/>
  <c r="AY381" i="27"/>
  <c r="AY380" i="27"/>
  <c r="AY379" i="27"/>
  <c r="AY378" i="27"/>
  <c r="AY377" i="27"/>
  <c r="AY376" i="27"/>
  <c r="AY375" i="27"/>
  <c r="AY374" i="27"/>
  <c r="AY373" i="27"/>
  <c r="AY367" i="27"/>
  <c r="AY366" i="27"/>
  <c r="AY365" i="27"/>
  <c r="AY364" i="27"/>
  <c r="AY363" i="27"/>
  <c r="AY362" i="27"/>
  <c r="AY371" i="27"/>
  <c r="AY369" i="27"/>
  <c r="AY368" i="27"/>
  <c r="AY361" i="27"/>
  <c r="AY358" i="27"/>
  <c r="AY354" i="27"/>
  <c r="AY370" i="27"/>
  <c r="AY360" i="27"/>
  <c r="AY357" i="27"/>
  <c r="AY353" i="27"/>
  <c r="AY351" i="27"/>
  <c r="AY350" i="27"/>
  <c r="AY349" i="27"/>
  <c r="AY348" i="27"/>
  <c r="AY372" i="27"/>
  <c r="AY355" i="27"/>
  <c r="AY352" i="27"/>
  <c r="AY343" i="27"/>
  <c r="AY346" i="27"/>
  <c r="AY356" i="27"/>
  <c r="AY344" i="27"/>
  <c r="AY342" i="27"/>
  <c r="AY341" i="27"/>
  <c r="AY340" i="27"/>
  <c r="AY339" i="27"/>
  <c r="AY338" i="27"/>
  <c r="AY337" i="27"/>
  <c r="AY347" i="27"/>
  <c r="AY336" i="27"/>
  <c r="AY335" i="27"/>
  <c r="AY345" i="27"/>
  <c r="AY333" i="27"/>
  <c r="AY332" i="27"/>
  <c r="AY331" i="27"/>
  <c r="AY330" i="27"/>
  <c r="AY329" i="27"/>
  <c r="AY328" i="27"/>
  <c r="AY327" i="27"/>
  <c r="AY325" i="27"/>
  <c r="AY359" i="27"/>
  <c r="AY320" i="27"/>
  <c r="AY316" i="27"/>
  <c r="AY326" i="27"/>
  <c r="AY321" i="27"/>
  <c r="AY319" i="27"/>
  <c r="AY315" i="27"/>
  <c r="AY334" i="27"/>
  <c r="AY323" i="27"/>
  <c r="AY318" i="27"/>
  <c r="AY313" i="27"/>
  <c r="AY314" i="27"/>
  <c r="AY309" i="27"/>
  <c r="AY308" i="27"/>
  <c r="AY307" i="27"/>
  <c r="AY306" i="27"/>
  <c r="AY305" i="27"/>
  <c r="AY304" i="27"/>
  <c r="AY303" i="27"/>
  <c r="AY302" i="27"/>
  <c r="AY301" i="27"/>
  <c r="AY300" i="27"/>
  <c r="AY299" i="27"/>
  <c r="AY298" i="27"/>
  <c r="AY297" i="27"/>
  <c r="AY296" i="27"/>
  <c r="AY324" i="27"/>
  <c r="AY322" i="27"/>
  <c r="AY311" i="27"/>
  <c r="AY294" i="27"/>
  <c r="AY292" i="27"/>
  <c r="AY290" i="27"/>
  <c r="AY289" i="27"/>
  <c r="AY287" i="27"/>
  <c r="AY286" i="27"/>
  <c r="AY285" i="27"/>
  <c r="AY284" i="27"/>
  <c r="AY283" i="27"/>
  <c r="AY282" i="27"/>
  <c r="AY281" i="27"/>
  <c r="AY280" i="27"/>
  <c r="AY312" i="27"/>
  <c r="AY295" i="27"/>
  <c r="AY293" i="27"/>
  <c r="AY288" i="27"/>
  <c r="AY310" i="27"/>
  <c r="AY278" i="27"/>
  <c r="AY276" i="27"/>
  <c r="AY275" i="27"/>
  <c r="AY291" i="27"/>
  <c r="AY274" i="27"/>
  <c r="AY269" i="27"/>
  <c r="AY265" i="27"/>
  <c r="AY261" i="27"/>
  <c r="AY254" i="27"/>
  <c r="AY250" i="27"/>
  <c r="AY246" i="27"/>
  <c r="AY242" i="27"/>
  <c r="AY273" i="27"/>
  <c r="AY259" i="27"/>
  <c r="AY257" i="27"/>
  <c r="AY271" i="27"/>
  <c r="AY267" i="27"/>
  <c r="AY263" i="27"/>
  <c r="AY260" i="27"/>
  <c r="AY252" i="27"/>
  <c r="AY248" i="27"/>
  <c r="AY244" i="27"/>
  <c r="AY317" i="27"/>
  <c r="AY279" i="27"/>
  <c r="AY268" i="27"/>
  <c r="AY247" i="27"/>
  <c r="AY241" i="27"/>
  <c r="AY258" i="27"/>
  <c r="AY243" i="27"/>
  <c r="AY266" i="27"/>
  <c r="AY255" i="27"/>
  <c r="AY238" i="27"/>
  <c r="AY236" i="27"/>
  <c r="AY234" i="27"/>
  <c r="AY233" i="27"/>
  <c r="AY232" i="27"/>
  <c r="AY253" i="27"/>
  <c r="AY226" i="27"/>
  <c r="AY256" i="27"/>
  <c r="AY245" i="27"/>
  <c r="AY239" i="27"/>
  <c r="AY277" i="27"/>
  <c r="AY272" i="27"/>
  <c r="AY262" i="27"/>
  <c r="AY251" i="27"/>
  <c r="AY235" i="27"/>
  <c r="AY230" i="27"/>
  <c r="AY228" i="27"/>
  <c r="AY227" i="27"/>
  <c r="AY224" i="27"/>
  <c r="AY220" i="27"/>
  <c r="AY216" i="27"/>
  <c r="AY212" i="27"/>
  <c r="AY208" i="27"/>
  <c r="AY206" i="27"/>
  <c r="AY204" i="27"/>
  <c r="AY237" i="27"/>
  <c r="AY221" i="27"/>
  <c r="AY217" i="27"/>
  <c r="AY213" i="27"/>
  <c r="AY222" i="27"/>
  <c r="AY218" i="27"/>
  <c r="AY214" i="27"/>
  <c r="AY210" i="27"/>
  <c r="AY209" i="27"/>
  <c r="AY207" i="27"/>
  <c r="AY205" i="27"/>
  <c r="AY203" i="27"/>
  <c r="AY201" i="27"/>
  <c r="AY249" i="27"/>
  <c r="AY199" i="27"/>
  <c r="AY195" i="27"/>
  <c r="AY191" i="27"/>
  <c r="AY187" i="27"/>
  <c r="AY231" i="27"/>
  <c r="AY229" i="27"/>
  <c r="AY219" i="27"/>
  <c r="AY240" i="27"/>
  <c r="AY200" i="27"/>
  <c r="AY194" i="27"/>
  <c r="AY190" i="27"/>
  <c r="AY264" i="27"/>
  <c r="AY211" i="27"/>
  <c r="AY198" i="27"/>
  <c r="AY270" i="27"/>
  <c r="AY223" i="27"/>
  <c r="AY197" i="27"/>
  <c r="AY193" i="27"/>
  <c r="AY189" i="27"/>
  <c r="AY225" i="27"/>
  <c r="AY186" i="27"/>
  <c r="AY184" i="27"/>
  <c r="AY182" i="27"/>
  <c r="AY180" i="27"/>
  <c r="AY178" i="27"/>
  <c r="AY176" i="27"/>
  <c r="AY174" i="27"/>
  <c r="AY172" i="27"/>
  <c r="AY170" i="27"/>
  <c r="AY192" i="27"/>
  <c r="AY168" i="27"/>
  <c r="AY163" i="27"/>
  <c r="AY161" i="27"/>
  <c r="AY159" i="27"/>
  <c r="AY157" i="27"/>
  <c r="AY155" i="27"/>
  <c r="AY188" i="27"/>
  <c r="AY167" i="27"/>
  <c r="AY185" i="27"/>
  <c r="AY183" i="27"/>
  <c r="AY181" i="27"/>
  <c r="AY179" i="27"/>
  <c r="AY177" i="27"/>
  <c r="AY175" i="27"/>
  <c r="AY173" i="27"/>
  <c r="AY171" i="27"/>
  <c r="AY196" i="27"/>
  <c r="AY169" i="27"/>
  <c r="AY162" i="27"/>
  <c r="AY153" i="27"/>
  <c r="AY215" i="27"/>
  <c r="AY165" i="27"/>
  <c r="AY154" i="27"/>
  <c r="AY152" i="27"/>
  <c r="AY151" i="27"/>
  <c r="AY150" i="27"/>
  <c r="AY149" i="27"/>
  <c r="AY148" i="27"/>
  <c r="AY147" i="27"/>
  <c r="AY146" i="27"/>
  <c r="AY145" i="27"/>
  <c r="AY144" i="27"/>
  <c r="AY143" i="27"/>
  <c r="AY142" i="27"/>
  <c r="AY141" i="27"/>
  <c r="AY140" i="27"/>
  <c r="AY139" i="27"/>
  <c r="AY138" i="27"/>
  <c r="AY137" i="27"/>
  <c r="AY136" i="27"/>
  <c r="AY135" i="27"/>
  <c r="AY134" i="27"/>
  <c r="AY133" i="27"/>
  <c r="AY132" i="27"/>
  <c r="AY131" i="27"/>
  <c r="AY130" i="27"/>
  <c r="AY129" i="27"/>
  <c r="AY128" i="27"/>
  <c r="AY127" i="27"/>
  <c r="AY126" i="27"/>
  <c r="AY125" i="27"/>
  <c r="AY124" i="27"/>
  <c r="AY123" i="27"/>
  <c r="AY122" i="27"/>
  <c r="AY121" i="27"/>
  <c r="AY120" i="27"/>
  <c r="AY119" i="27"/>
  <c r="AY118" i="27"/>
  <c r="AY117" i="27"/>
  <c r="AY116" i="27"/>
  <c r="AY115" i="27"/>
  <c r="AY114" i="27"/>
  <c r="AY113" i="27"/>
  <c r="AY112" i="27"/>
  <c r="AY111" i="27"/>
  <c r="AY110" i="27"/>
  <c r="AY109" i="27"/>
  <c r="AY108" i="27"/>
  <c r="AY107" i="27"/>
  <c r="AY106" i="27"/>
  <c r="AY105" i="27"/>
  <c r="AY104" i="27"/>
  <c r="AY160" i="27"/>
  <c r="AY166" i="27"/>
  <c r="AY156" i="27"/>
  <c r="AY202" i="27"/>
  <c r="AY164" i="27"/>
  <c r="AY103" i="27"/>
  <c r="AY101" i="27"/>
  <c r="AY99" i="27"/>
  <c r="AY158" i="27"/>
  <c r="AY102" i="27"/>
  <c r="AY100" i="27"/>
  <c r="AY98" i="27"/>
  <c r="AY62" i="27"/>
  <c r="AY58" i="27"/>
  <c r="AY39" i="27"/>
  <c r="AY30" i="27"/>
  <c r="AY29" i="27"/>
  <c r="AY72" i="27"/>
  <c r="AY70" i="27"/>
  <c r="AY69" i="27"/>
  <c r="AY68" i="27"/>
  <c r="AY67" i="27"/>
  <c r="AY66" i="27"/>
  <c r="AY49" i="27"/>
  <c r="AY47" i="27"/>
  <c r="AY97" i="27"/>
  <c r="AY95" i="27"/>
  <c r="AY93" i="27"/>
  <c r="AY91" i="27"/>
  <c r="AY89" i="27"/>
  <c r="AY87" i="27"/>
  <c r="AY85" i="27"/>
  <c r="AY83" i="27"/>
  <c r="AY81" i="27"/>
  <c r="AY79" i="27"/>
  <c r="AY77" i="27"/>
  <c r="AY75" i="27"/>
  <c r="AY63" i="27"/>
  <c r="AY59" i="27"/>
  <c r="AY71" i="27"/>
  <c r="AY45" i="27"/>
  <c r="AY43" i="27"/>
  <c r="AY41" i="27"/>
  <c r="AY40" i="27"/>
  <c r="AY28" i="27"/>
  <c r="AY64" i="27"/>
  <c r="AY60" i="27"/>
  <c r="AY56" i="27"/>
  <c r="AY54" i="27"/>
  <c r="AY53" i="27"/>
  <c r="AY52" i="27"/>
  <c r="AY51" i="27"/>
  <c r="AY50" i="27"/>
  <c r="AY48" i="27"/>
  <c r="AY46" i="27"/>
  <c r="AY38" i="27"/>
  <c r="AY36" i="27"/>
  <c r="AY35" i="27"/>
  <c r="AY34" i="27"/>
  <c r="AY33" i="27"/>
  <c r="AY32" i="27"/>
  <c r="AY27" i="27"/>
  <c r="AY86" i="27"/>
  <c r="AY78" i="27"/>
  <c r="AY31" i="27"/>
  <c r="AY7" i="27"/>
  <c r="AY92" i="27"/>
  <c r="AY65" i="27"/>
  <c r="AY15" i="27"/>
  <c r="AY73" i="27"/>
  <c r="AY44" i="27"/>
  <c r="AY42" i="27"/>
  <c r="AY96" i="27"/>
  <c r="AY94" i="27"/>
  <c r="AY88" i="27"/>
  <c r="AY80" i="27"/>
  <c r="AY57" i="27"/>
  <c r="AY55" i="27"/>
  <c r="AY37" i="27"/>
  <c r="AY26" i="27"/>
  <c r="AY25" i="27"/>
  <c r="AY24" i="27"/>
  <c r="AY23" i="27"/>
  <c r="AY18" i="27"/>
  <c r="AY14" i="27"/>
  <c r="AY16" i="27"/>
  <c r="AY6" i="27"/>
  <c r="AY5" i="27"/>
  <c r="AY4" i="27"/>
  <c r="AY3" i="27"/>
  <c r="AY2" i="27"/>
  <c r="AY19" i="27"/>
  <c r="AY90" i="27"/>
  <c r="AY82" i="27"/>
  <c r="AY74" i="27"/>
  <c r="AY61" i="27"/>
  <c r="AY22" i="27"/>
  <c r="AY84" i="27"/>
  <c r="AY76" i="27"/>
  <c r="AY21" i="27"/>
  <c r="AY20" i="27"/>
  <c r="AY17" i="27"/>
  <c r="AY13" i="27"/>
  <c r="AY12" i="27"/>
  <c r="AY11" i="27"/>
  <c r="AY10" i="27"/>
  <c r="AY9" i="27"/>
  <c r="AY8" i="27"/>
  <c r="M40" i="27"/>
  <c r="M47" i="27" s="1"/>
  <c r="M49" i="27" s="1"/>
  <c r="BG381" i="27"/>
  <c r="BG380" i="27"/>
  <c r="BG379" i="27"/>
  <c r="BG378" i="27"/>
  <c r="BG377" i="27"/>
  <c r="BG376" i="27"/>
  <c r="BG375" i="27"/>
  <c r="BG374" i="27"/>
  <c r="BG373" i="27"/>
  <c r="BG367" i="27"/>
  <c r="BG366" i="27"/>
  <c r="BG365" i="27"/>
  <c r="BG364" i="27"/>
  <c r="BG363" i="27"/>
  <c r="BG362" i="27"/>
  <c r="BG372" i="27"/>
  <c r="BG370" i="27"/>
  <c r="BG368" i="27"/>
  <c r="BG371" i="27"/>
  <c r="BG369" i="27"/>
  <c r="BG359" i="27"/>
  <c r="BG358" i="27"/>
  <c r="BG354" i="27"/>
  <c r="BG351" i="27"/>
  <c r="BG350" i="27"/>
  <c r="BG349" i="27"/>
  <c r="BG348" i="27"/>
  <c r="BG357" i="27"/>
  <c r="BG353" i="27"/>
  <c r="BG361" i="27"/>
  <c r="BG356" i="27"/>
  <c r="BG352" i="27"/>
  <c r="BG360" i="27"/>
  <c r="BG343" i="27"/>
  <c r="BG346" i="27"/>
  <c r="BG345" i="27"/>
  <c r="BG342" i="27"/>
  <c r="BG341" i="27"/>
  <c r="BG340" i="27"/>
  <c r="BG339" i="27"/>
  <c r="BG338" i="27"/>
  <c r="BG337" i="27"/>
  <c r="BG355" i="27"/>
  <c r="BG347" i="27"/>
  <c r="BG335" i="27"/>
  <c r="BG334" i="27"/>
  <c r="BG332" i="27"/>
  <c r="BG331" i="27"/>
  <c r="BG330" i="27"/>
  <c r="BG329" i="27"/>
  <c r="BG328" i="27"/>
  <c r="BG327" i="27"/>
  <c r="BG326" i="27"/>
  <c r="BG322" i="27"/>
  <c r="BG317" i="27"/>
  <c r="BG324" i="27"/>
  <c r="BG320" i="27"/>
  <c r="BG316" i="27"/>
  <c r="BG344" i="27"/>
  <c r="BG325" i="27"/>
  <c r="BG321" i="27"/>
  <c r="BG319" i="27"/>
  <c r="BG315" i="27"/>
  <c r="BG333" i="27"/>
  <c r="BG310" i="27"/>
  <c r="BG312" i="27"/>
  <c r="BG318" i="27"/>
  <c r="BG323" i="27"/>
  <c r="BG313" i="27"/>
  <c r="BG309" i="27"/>
  <c r="BG308" i="27"/>
  <c r="BG307" i="27"/>
  <c r="BG306" i="27"/>
  <c r="BG305" i="27"/>
  <c r="BG304" i="27"/>
  <c r="BG303" i="27"/>
  <c r="BG302" i="27"/>
  <c r="BG301" i="27"/>
  <c r="BG300" i="27"/>
  <c r="BG299" i="27"/>
  <c r="BG298" i="27"/>
  <c r="BG297" i="27"/>
  <c r="BG296" i="27"/>
  <c r="BG336" i="27"/>
  <c r="BG291" i="27"/>
  <c r="BG294" i="27"/>
  <c r="BG292" i="27"/>
  <c r="BG290" i="27"/>
  <c r="BG311" i="27"/>
  <c r="BG287" i="27"/>
  <c r="BG286" i="27"/>
  <c r="BG285" i="27"/>
  <c r="BG284" i="27"/>
  <c r="BG283" i="27"/>
  <c r="BG282" i="27"/>
  <c r="BG281" i="27"/>
  <c r="BG280" i="27"/>
  <c r="BG289" i="27"/>
  <c r="BG314" i="27"/>
  <c r="BG288" i="27"/>
  <c r="BG272" i="27"/>
  <c r="BG275" i="27"/>
  <c r="BG278" i="27"/>
  <c r="BG276" i="27"/>
  <c r="BG295" i="27"/>
  <c r="BG274" i="27"/>
  <c r="BG260" i="27"/>
  <c r="BG279" i="27"/>
  <c r="BG271" i="27"/>
  <c r="BG267" i="27"/>
  <c r="BG263" i="27"/>
  <c r="BG254" i="27"/>
  <c r="BG250" i="27"/>
  <c r="BG270" i="27"/>
  <c r="BG266" i="27"/>
  <c r="BG262" i="27"/>
  <c r="BG259" i="27"/>
  <c r="BG257" i="27"/>
  <c r="BG253" i="27"/>
  <c r="BG249" i="27"/>
  <c r="BG245" i="27"/>
  <c r="BG277" i="27"/>
  <c r="BG293" i="27"/>
  <c r="BG265" i="27"/>
  <c r="BG248" i="27"/>
  <c r="BG240" i="27"/>
  <c r="BG244" i="27"/>
  <c r="BG234" i="27"/>
  <c r="BG233" i="27"/>
  <c r="BG232" i="27"/>
  <c r="BG251" i="27"/>
  <c r="BG242" i="27"/>
  <c r="BG241" i="27"/>
  <c r="BG268" i="27"/>
  <c r="BG238" i="27"/>
  <c r="BG231" i="27"/>
  <c r="BG229" i="27"/>
  <c r="BG227" i="27"/>
  <c r="BG226" i="27"/>
  <c r="BG269" i="27"/>
  <c r="BG252" i="27"/>
  <c r="BG225" i="27"/>
  <c r="BG239" i="27"/>
  <c r="BG222" i="27"/>
  <c r="BG218" i="27"/>
  <c r="BG214" i="27"/>
  <c r="BG210" i="27"/>
  <c r="BG247" i="27"/>
  <c r="BG237" i="27"/>
  <c r="BG230" i="27"/>
  <c r="BG223" i="27"/>
  <c r="BG219" i="27"/>
  <c r="BG215" i="27"/>
  <c r="BG211" i="27"/>
  <c r="BG256" i="27"/>
  <c r="BG255" i="27"/>
  <c r="BG243" i="27"/>
  <c r="BG208" i="27"/>
  <c r="BG206" i="27"/>
  <c r="BG204" i="27"/>
  <c r="BG202" i="27"/>
  <c r="BG200" i="27"/>
  <c r="BG258" i="27"/>
  <c r="BG236" i="27"/>
  <c r="BG201" i="27"/>
  <c r="BG196" i="27"/>
  <c r="BG192" i="27"/>
  <c r="BG188" i="27"/>
  <c r="BG273" i="27"/>
  <c r="BG228" i="27"/>
  <c r="BG221" i="27"/>
  <c r="BG216" i="27"/>
  <c r="BG209" i="27"/>
  <c r="BG246" i="27"/>
  <c r="BG203" i="27"/>
  <c r="BG199" i="27"/>
  <c r="BG195" i="27"/>
  <c r="BG191" i="27"/>
  <c r="BG187" i="27"/>
  <c r="BG264" i="27"/>
  <c r="BG213" i="27"/>
  <c r="BG235" i="27"/>
  <c r="BG220" i="27"/>
  <c r="BG207" i="27"/>
  <c r="BG194" i="27"/>
  <c r="BG190" i="27"/>
  <c r="BG198" i="27"/>
  <c r="BG167" i="27"/>
  <c r="BG165" i="27"/>
  <c r="BG160" i="27"/>
  <c r="BG197" i="27"/>
  <c r="BG185" i="27"/>
  <c r="BG183" i="27"/>
  <c r="BG181" i="27"/>
  <c r="BG179" i="27"/>
  <c r="BG177" i="27"/>
  <c r="BG175" i="27"/>
  <c r="BG173" i="27"/>
  <c r="BG171" i="27"/>
  <c r="BG166" i="27"/>
  <c r="BG162" i="27"/>
  <c r="BG224" i="27"/>
  <c r="BG205" i="27"/>
  <c r="BG212" i="27"/>
  <c r="BG193" i="27"/>
  <c r="BG169" i="27"/>
  <c r="BG163" i="27"/>
  <c r="BG161" i="27"/>
  <c r="BG159" i="27"/>
  <c r="BG157" i="27"/>
  <c r="BG155" i="27"/>
  <c r="BG153" i="27"/>
  <c r="BG261" i="27"/>
  <c r="BG217" i="27"/>
  <c r="BG184" i="27"/>
  <c r="BG176" i="27"/>
  <c r="BG156" i="27"/>
  <c r="BG151" i="27"/>
  <c r="BG150" i="27"/>
  <c r="BG149" i="27"/>
  <c r="BG148" i="27"/>
  <c r="BG147" i="27"/>
  <c r="BG146" i="27"/>
  <c r="BG145" i="27"/>
  <c r="BG144" i="27"/>
  <c r="BG143" i="27"/>
  <c r="BG142" i="27"/>
  <c r="BG141" i="27"/>
  <c r="BG140" i="27"/>
  <c r="BG139" i="27"/>
  <c r="BG138" i="27"/>
  <c r="BG137" i="27"/>
  <c r="BG136" i="27"/>
  <c r="BG135" i="27"/>
  <c r="BG134" i="27"/>
  <c r="BG133" i="27"/>
  <c r="BG132" i="27"/>
  <c r="BG131" i="27"/>
  <c r="BG130" i="27"/>
  <c r="BG129" i="27"/>
  <c r="BG128" i="27"/>
  <c r="BG127" i="27"/>
  <c r="BG126" i="27"/>
  <c r="BG125" i="27"/>
  <c r="BG124" i="27"/>
  <c r="BG123" i="27"/>
  <c r="BG122" i="27"/>
  <c r="BG121" i="27"/>
  <c r="BG120" i="27"/>
  <c r="BG119" i="27"/>
  <c r="BG118" i="27"/>
  <c r="BG117" i="27"/>
  <c r="BG116" i="27"/>
  <c r="BG115" i="27"/>
  <c r="BG114" i="27"/>
  <c r="BG113" i="27"/>
  <c r="BG112" i="27"/>
  <c r="BG111" i="27"/>
  <c r="BG110" i="27"/>
  <c r="BG109" i="27"/>
  <c r="BG108" i="27"/>
  <c r="BG107" i="27"/>
  <c r="BG106" i="27"/>
  <c r="BG105" i="27"/>
  <c r="BG104" i="27"/>
  <c r="BG189" i="27"/>
  <c r="BG186" i="27"/>
  <c r="BG178" i="27"/>
  <c r="BG170" i="27"/>
  <c r="BG168" i="27"/>
  <c r="BG164" i="27"/>
  <c r="BG158" i="27"/>
  <c r="BG152" i="27"/>
  <c r="BG180" i="27"/>
  <c r="BG172" i="27"/>
  <c r="BG174" i="27"/>
  <c r="BG154" i="27"/>
  <c r="BG182" i="27"/>
  <c r="BG103" i="27"/>
  <c r="BG101" i="27"/>
  <c r="BG99" i="27"/>
  <c r="BG97" i="27"/>
  <c r="BG95" i="27"/>
  <c r="BG93" i="27"/>
  <c r="BG91" i="27"/>
  <c r="BG89" i="27"/>
  <c r="BG87" i="27"/>
  <c r="BG85" i="27"/>
  <c r="BG83" i="27"/>
  <c r="BG81" i="27"/>
  <c r="BG79" i="27"/>
  <c r="BG77" i="27"/>
  <c r="BG75" i="27"/>
  <c r="BG71" i="27"/>
  <c r="BG55" i="27"/>
  <c r="BG39" i="27"/>
  <c r="BG30" i="27"/>
  <c r="BG29" i="27"/>
  <c r="BG65" i="27"/>
  <c r="BG61" i="27"/>
  <c r="BG57" i="27"/>
  <c r="BG49" i="27"/>
  <c r="BG47" i="27"/>
  <c r="BG102" i="27"/>
  <c r="BG62" i="27"/>
  <c r="BG58" i="27"/>
  <c r="BG45" i="27"/>
  <c r="BG43" i="27"/>
  <c r="BG41" i="27"/>
  <c r="BG40" i="27"/>
  <c r="BG28" i="27"/>
  <c r="BG96" i="27"/>
  <c r="BG94" i="27"/>
  <c r="BG92" i="27"/>
  <c r="BG90" i="27"/>
  <c r="BG88" i="27"/>
  <c r="BG86" i="27"/>
  <c r="BG84" i="27"/>
  <c r="BG82" i="27"/>
  <c r="BG80" i="27"/>
  <c r="BG78" i="27"/>
  <c r="BG76" i="27"/>
  <c r="BG74" i="27"/>
  <c r="BG73" i="27"/>
  <c r="BG100" i="27"/>
  <c r="BG70" i="27"/>
  <c r="BG69" i="27"/>
  <c r="BG68" i="27"/>
  <c r="BG67" i="27"/>
  <c r="BG66" i="27"/>
  <c r="BG63" i="27"/>
  <c r="BG59" i="27"/>
  <c r="BG54" i="27"/>
  <c r="BG53" i="27"/>
  <c r="BG52" i="27"/>
  <c r="BG51" i="27"/>
  <c r="BG50" i="27"/>
  <c r="BG48" i="27"/>
  <c r="BG46" i="27"/>
  <c r="BG38" i="27"/>
  <c r="BG36" i="27"/>
  <c r="BG35" i="27"/>
  <c r="BG34" i="27"/>
  <c r="BG33" i="27"/>
  <c r="BG32" i="27"/>
  <c r="BG27" i="27"/>
  <c r="BG98" i="27"/>
  <c r="BG7" i="27"/>
  <c r="BG21" i="27"/>
  <c r="BG56" i="27"/>
  <c r="BG37" i="27"/>
  <c r="BG16" i="27"/>
  <c r="BG25" i="27"/>
  <c r="BG24" i="27"/>
  <c r="BG23" i="27"/>
  <c r="BG18" i="27"/>
  <c r="BG14" i="27"/>
  <c r="BG15" i="27"/>
  <c r="BG20" i="27"/>
  <c r="BG60" i="27"/>
  <c r="BG42" i="27"/>
  <c r="BG6" i="27"/>
  <c r="BG5" i="27"/>
  <c r="BG4" i="27"/>
  <c r="BG3" i="27"/>
  <c r="BG2" i="27"/>
  <c r="BG72" i="27"/>
  <c r="BG31" i="27"/>
  <c r="BG26" i="27"/>
  <c r="BG22" i="27"/>
  <c r="BG44" i="27"/>
  <c r="BG19" i="27"/>
  <c r="BG64" i="27"/>
  <c r="BG17" i="27"/>
  <c r="BG13" i="27"/>
  <c r="BG12" i="27"/>
  <c r="BG11" i="27"/>
  <c r="BG10" i="27"/>
  <c r="BG9" i="27"/>
  <c r="BG8" i="27"/>
  <c r="G39" i="27"/>
  <c r="F40" i="27"/>
  <c r="AM381" i="27"/>
  <c r="AM379" i="27"/>
  <c r="AM376" i="27"/>
  <c r="AM372" i="27"/>
  <c r="AM370" i="27"/>
  <c r="AM374" i="27"/>
  <c r="AM375" i="27"/>
  <c r="AM380" i="27"/>
  <c r="AM378" i="27"/>
  <c r="AM377" i="27"/>
  <c r="AM371" i="27"/>
  <c r="AM369" i="27"/>
  <c r="AM367" i="27"/>
  <c r="AM366" i="27"/>
  <c r="AM365" i="27"/>
  <c r="AM364" i="27"/>
  <c r="AM363" i="27"/>
  <c r="AM362" i="27"/>
  <c r="AM373" i="27"/>
  <c r="AM361" i="27"/>
  <c r="AM360" i="27"/>
  <c r="AM368" i="27"/>
  <c r="AM359" i="27"/>
  <c r="AM355" i="27"/>
  <c r="AM358" i="27"/>
  <c r="AM354" i="27"/>
  <c r="AM356" i="27"/>
  <c r="AM353" i="27"/>
  <c r="AM349" i="27"/>
  <c r="AM344" i="27"/>
  <c r="AM342" i="27"/>
  <c r="AM341" i="27"/>
  <c r="AM340" i="27"/>
  <c r="AM339" i="27"/>
  <c r="AM338" i="27"/>
  <c r="AM337" i="27"/>
  <c r="AM336" i="27"/>
  <c r="AM335" i="27"/>
  <c r="AM334" i="27"/>
  <c r="AM352" i="27"/>
  <c r="AM343" i="27"/>
  <c r="AM351" i="27"/>
  <c r="AM346" i="27"/>
  <c r="AM357" i="27"/>
  <c r="AM348" i="27"/>
  <c r="AM345" i="27"/>
  <c r="AM333" i="27"/>
  <c r="AM332" i="27"/>
  <c r="AM331" i="27"/>
  <c r="AM330" i="27"/>
  <c r="AM329" i="27"/>
  <c r="AM328" i="27"/>
  <c r="AM350" i="27"/>
  <c r="AM327" i="27"/>
  <c r="AM325" i="27"/>
  <c r="AM317" i="27"/>
  <c r="AM326" i="27"/>
  <c r="AM321" i="27"/>
  <c r="AM320" i="27"/>
  <c r="AM316" i="27"/>
  <c r="AM347" i="27"/>
  <c r="AM323" i="27"/>
  <c r="AM319" i="27"/>
  <c r="AM315" i="27"/>
  <c r="AM310" i="27"/>
  <c r="AM314" i="27"/>
  <c r="AM312" i="27"/>
  <c r="AM298" i="27"/>
  <c r="AM288" i="27"/>
  <c r="AM308" i="27"/>
  <c r="AM306" i="27"/>
  <c r="AM304" i="27"/>
  <c r="AM302" i="27"/>
  <c r="AM300" i="27"/>
  <c r="AM296" i="27"/>
  <c r="AM294" i="27"/>
  <c r="AM292" i="27"/>
  <c r="AM291" i="27"/>
  <c r="AM322" i="27"/>
  <c r="AM297" i="27"/>
  <c r="AM299" i="27"/>
  <c r="AM290" i="27"/>
  <c r="AM318" i="27"/>
  <c r="AM309" i="27"/>
  <c r="AM307" i="27"/>
  <c r="AM305" i="27"/>
  <c r="AM303" i="27"/>
  <c r="AM301" i="27"/>
  <c r="AM295" i="27"/>
  <c r="AM273" i="27"/>
  <c r="AM287" i="27"/>
  <c r="AM285" i="27"/>
  <c r="AM324" i="27"/>
  <c r="AM293" i="27"/>
  <c r="AM289" i="27"/>
  <c r="AM313" i="27"/>
  <c r="AM278" i="27"/>
  <c r="AM276" i="27"/>
  <c r="AM272" i="27"/>
  <c r="AM271" i="27"/>
  <c r="AM270" i="27"/>
  <c r="AM269" i="27"/>
  <c r="AM268" i="27"/>
  <c r="AM267" i="27"/>
  <c r="AM266" i="27"/>
  <c r="AM265" i="27"/>
  <c r="AM264" i="27"/>
  <c r="AM263" i="27"/>
  <c r="AM262" i="27"/>
  <c r="AM261" i="27"/>
  <c r="AM260" i="27"/>
  <c r="AM259" i="27"/>
  <c r="AM258" i="27"/>
  <c r="AM257" i="27"/>
  <c r="AM275" i="27"/>
  <c r="AM284" i="27"/>
  <c r="AM282" i="27"/>
  <c r="AM255" i="27"/>
  <c r="AM251" i="27"/>
  <c r="AM247" i="27"/>
  <c r="AM243" i="27"/>
  <c r="AM281" i="27"/>
  <c r="AM253" i="27"/>
  <c r="AM249" i="27"/>
  <c r="AM245" i="27"/>
  <c r="AM277" i="27"/>
  <c r="AM250" i="27"/>
  <c r="AM241" i="27"/>
  <c r="AM311" i="27"/>
  <c r="AM246" i="27"/>
  <c r="AM256" i="27"/>
  <c r="AM242" i="27"/>
  <c r="AM238" i="27"/>
  <c r="AM283" i="27"/>
  <c r="AM237" i="27"/>
  <c r="AM236" i="27"/>
  <c r="AM234" i="27"/>
  <c r="AM252" i="27"/>
  <c r="AM231" i="27"/>
  <c r="AM229" i="27"/>
  <c r="AM227" i="27"/>
  <c r="AM274" i="27"/>
  <c r="AM286" i="27"/>
  <c r="AM279" i="27"/>
  <c r="AM248" i="27"/>
  <c r="AM235" i="27"/>
  <c r="AM226" i="27"/>
  <c r="AM224" i="27"/>
  <c r="AM223" i="27"/>
  <c r="AM222" i="27"/>
  <c r="AM221" i="27"/>
  <c r="AM220" i="27"/>
  <c r="AM219" i="27"/>
  <c r="AM218" i="27"/>
  <c r="AM217" i="27"/>
  <c r="AM216" i="27"/>
  <c r="AM215" i="27"/>
  <c r="AM214" i="27"/>
  <c r="AM213" i="27"/>
  <c r="AM212" i="27"/>
  <c r="AM211" i="27"/>
  <c r="AM210" i="27"/>
  <c r="AM209" i="27"/>
  <c r="AM208" i="27"/>
  <c r="AM207" i="27"/>
  <c r="AM206" i="27"/>
  <c r="AM205" i="27"/>
  <c r="AM204" i="27"/>
  <c r="AM203" i="27"/>
  <c r="AM202" i="27"/>
  <c r="AM201" i="27"/>
  <c r="AM200" i="27"/>
  <c r="AM199" i="27"/>
  <c r="AM198" i="27"/>
  <c r="AM197" i="27"/>
  <c r="AM196" i="27"/>
  <c r="AM195" i="27"/>
  <c r="AM194" i="27"/>
  <c r="AM193" i="27"/>
  <c r="AM192" i="27"/>
  <c r="AM191" i="27"/>
  <c r="AM190" i="27"/>
  <c r="AM189" i="27"/>
  <c r="AM188" i="27"/>
  <c r="AM187" i="27"/>
  <c r="AM240" i="27"/>
  <c r="AM228" i="27"/>
  <c r="AM233" i="27"/>
  <c r="AM230" i="27"/>
  <c r="AM225" i="27"/>
  <c r="AM254" i="27"/>
  <c r="AM239" i="27"/>
  <c r="AM186" i="27"/>
  <c r="AM185" i="27"/>
  <c r="AM184" i="27"/>
  <c r="AM183" i="27"/>
  <c r="AM182" i="27"/>
  <c r="AM181" i="27"/>
  <c r="AM180" i="27"/>
  <c r="AM179" i="27"/>
  <c r="AM178" i="27"/>
  <c r="AM177" i="27"/>
  <c r="AM176" i="27"/>
  <c r="AM175" i="27"/>
  <c r="AM174" i="27"/>
  <c r="AM173" i="27"/>
  <c r="AM172" i="27"/>
  <c r="AM171" i="27"/>
  <c r="AM170" i="27"/>
  <c r="AM169" i="27"/>
  <c r="AM168" i="27"/>
  <c r="AM167" i="27"/>
  <c r="AM244" i="27"/>
  <c r="AM232" i="27"/>
  <c r="AM280" i="27"/>
  <c r="AM163" i="27"/>
  <c r="AM166" i="27"/>
  <c r="AM162" i="27"/>
  <c r="AM164" i="27"/>
  <c r="AM160" i="27"/>
  <c r="AM155" i="27"/>
  <c r="AM153" i="27"/>
  <c r="AM154" i="27"/>
  <c r="AM156" i="27"/>
  <c r="AM157" i="27"/>
  <c r="AM165" i="27"/>
  <c r="AM161" i="27"/>
  <c r="AM158" i="27"/>
  <c r="AM159" i="27"/>
  <c r="AM121" i="27"/>
  <c r="AM120" i="27"/>
  <c r="AM117" i="27"/>
  <c r="AM113" i="27"/>
  <c r="AM109" i="27"/>
  <c r="AM105" i="27"/>
  <c r="AM151" i="27"/>
  <c r="AM149" i="27"/>
  <c r="AM147" i="27"/>
  <c r="AM145" i="27"/>
  <c r="AM143" i="27"/>
  <c r="AM141" i="27"/>
  <c r="AM139" i="27"/>
  <c r="AM137" i="27"/>
  <c r="AM135" i="27"/>
  <c r="AM133" i="27"/>
  <c r="AM131" i="27"/>
  <c r="AM129" i="27"/>
  <c r="AM127" i="27"/>
  <c r="AM125" i="27"/>
  <c r="AM123" i="27"/>
  <c r="AM103" i="27"/>
  <c r="AM101" i="27"/>
  <c r="AM99" i="27"/>
  <c r="AM97" i="27"/>
  <c r="AM96" i="27"/>
  <c r="AM95" i="27"/>
  <c r="AM94" i="27"/>
  <c r="AM93" i="27"/>
  <c r="AM92" i="27"/>
  <c r="AM91" i="27"/>
  <c r="AM90" i="27"/>
  <c r="AM89" i="27"/>
  <c r="AM88" i="27"/>
  <c r="AM87" i="27"/>
  <c r="AM86" i="27"/>
  <c r="AM85" i="27"/>
  <c r="AM84" i="27"/>
  <c r="AM83" i="27"/>
  <c r="AM82" i="27"/>
  <c r="AM81" i="27"/>
  <c r="AM80" i="27"/>
  <c r="AM79" i="27"/>
  <c r="AM78" i="27"/>
  <c r="AM77" i="27"/>
  <c r="AM76" i="27"/>
  <c r="AM75" i="27"/>
  <c r="AM74" i="27"/>
  <c r="AM73" i="27"/>
  <c r="AM72" i="27"/>
  <c r="AM71" i="27"/>
  <c r="AM118" i="27"/>
  <c r="AM114" i="27"/>
  <c r="AM110" i="27"/>
  <c r="AM106" i="27"/>
  <c r="AM119" i="27"/>
  <c r="AM115" i="27"/>
  <c r="AM111" i="27"/>
  <c r="AM107" i="27"/>
  <c r="AM152" i="27"/>
  <c r="AM144" i="27"/>
  <c r="AM136" i="27"/>
  <c r="AM128" i="27"/>
  <c r="AM100" i="27"/>
  <c r="AM70" i="27"/>
  <c r="AM69" i="27"/>
  <c r="AM68" i="27"/>
  <c r="AM67" i="27"/>
  <c r="AM66" i="27"/>
  <c r="AM62" i="27"/>
  <c r="AM58" i="27"/>
  <c r="AM112" i="27"/>
  <c r="AM55" i="27"/>
  <c r="AM54" i="27"/>
  <c r="AM53" i="27"/>
  <c r="AM52" i="27"/>
  <c r="AM51" i="27"/>
  <c r="AM50" i="27"/>
  <c r="AM48" i="27"/>
  <c r="AM46" i="27"/>
  <c r="AM146" i="27"/>
  <c r="AM138" i="27"/>
  <c r="AM130" i="27"/>
  <c r="AM122" i="27"/>
  <c r="AM98" i="27"/>
  <c r="AM63" i="27"/>
  <c r="AM59" i="27"/>
  <c r="AM31" i="27"/>
  <c r="AM116" i="27"/>
  <c r="AM44" i="27"/>
  <c r="AM42" i="27"/>
  <c r="AM148" i="27"/>
  <c r="AM140" i="27"/>
  <c r="AM132" i="27"/>
  <c r="AM124" i="27"/>
  <c r="AM64" i="27"/>
  <c r="AM60" i="27"/>
  <c r="AM56" i="27"/>
  <c r="AM104" i="27"/>
  <c r="AM49" i="27"/>
  <c r="AM47" i="27"/>
  <c r="AM37" i="27"/>
  <c r="AM108" i="27"/>
  <c r="AM102" i="27"/>
  <c r="AM65" i="27"/>
  <c r="AM22" i="27"/>
  <c r="AM28" i="27"/>
  <c r="AM23" i="27"/>
  <c r="AM45" i="27"/>
  <c r="AM3" i="27"/>
  <c r="AM134" i="27"/>
  <c r="AM41" i="27"/>
  <c r="AM27" i="27"/>
  <c r="AM17" i="27"/>
  <c r="AM13" i="27"/>
  <c r="AM12" i="27"/>
  <c r="AM11" i="27"/>
  <c r="AM10" i="27"/>
  <c r="AM9" i="27"/>
  <c r="AM8" i="27"/>
  <c r="AM40" i="27"/>
  <c r="AM35" i="27"/>
  <c r="AM34" i="27"/>
  <c r="AM33" i="27"/>
  <c r="AM25" i="27"/>
  <c r="AM24" i="27"/>
  <c r="AM14" i="27"/>
  <c r="AM6" i="27"/>
  <c r="AM38" i="27"/>
  <c r="AM16" i="27"/>
  <c r="AM15" i="27"/>
  <c r="AM36" i="27"/>
  <c r="AM32" i="27"/>
  <c r="AM18" i="27"/>
  <c r="AM150" i="27"/>
  <c r="AM39" i="27"/>
  <c r="AM30" i="27"/>
  <c r="AM29" i="27"/>
  <c r="AM21" i="27"/>
  <c r="AM20" i="27"/>
  <c r="AM19" i="27"/>
  <c r="AM126" i="27"/>
  <c r="AM57" i="27"/>
  <c r="AM43" i="27"/>
  <c r="AM26" i="27"/>
  <c r="AM7" i="27"/>
  <c r="AM142" i="27"/>
  <c r="AM61" i="27"/>
  <c r="AM5" i="27"/>
  <c r="AM4" i="27"/>
  <c r="AM2" i="27"/>
  <c r="AQ381" i="27"/>
  <c r="AQ380" i="27"/>
  <c r="AQ379" i="27"/>
  <c r="AQ378" i="27"/>
  <c r="AQ377" i="27"/>
  <c r="AQ376" i="27"/>
  <c r="AQ375" i="27"/>
  <c r="AQ374" i="27"/>
  <c r="AQ373" i="27"/>
  <c r="AQ367" i="27"/>
  <c r="AQ366" i="27"/>
  <c r="AQ365" i="27"/>
  <c r="AQ364" i="27"/>
  <c r="AQ363" i="27"/>
  <c r="AQ362" i="27"/>
  <c r="AQ371" i="27"/>
  <c r="AQ369" i="27"/>
  <c r="AQ368" i="27"/>
  <c r="AQ372" i="27"/>
  <c r="AQ370" i="27"/>
  <c r="AQ357" i="27"/>
  <c r="AQ353" i="27"/>
  <c r="AQ361" i="27"/>
  <c r="AQ351" i="27"/>
  <c r="AQ350" i="27"/>
  <c r="AQ349" i="27"/>
  <c r="AQ348" i="27"/>
  <c r="AQ356" i="27"/>
  <c r="AQ352" i="27"/>
  <c r="AQ359" i="27"/>
  <c r="AQ355" i="27"/>
  <c r="AQ360" i="27"/>
  <c r="AQ347" i="27"/>
  <c r="AQ346" i="27"/>
  <c r="AQ358" i="27"/>
  <c r="AQ345" i="27"/>
  <c r="AQ354" i="27"/>
  <c r="AQ344" i="27"/>
  <c r="AQ342" i="27"/>
  <c r="AQ341" i="27"/>
  <c r="AQ340" i="27"/>
  <c r="AQ339" i="27"/>
  <c r="AQ338" i="27"/>
  <c r="AQ336" i="27"/>
  <c r="AQ335" i="27"/>
  <c r="AQ334" i="27"/>
  <c r="AQ343" i="27"/>
  <c r="AQ337" i="27"/>
  <c r="AQ333" i="27"/>
  <c r="AQ332" i="27"/>
  <c r="AQ331" i="27"/>
  <c r="AQ330" i="27"/>
  <c r="AQ329" i="27"/>
  <c r="AQ328" i="27"/>
  <c r="AQ327" i="27"/>
  <c r="AQ321" i="27"/>
  <c r="AQ320" i="27"/>
  <c r="AQ316" i="27"/>
  <c r="AQ323" i="27"/>
  <c r="AQ319" i="27"/>
  <c r="AQ315" i="27"/>
  <c r="AQ324" i="27"/>
  <c r="AQ322" i="27"/>
  <c r="AQ318" i="27"/>
  <c r="AQ325" i="27"/>
  <c r="AQ317" i="27"/>
  <c r="AQ312" i="27"/>
  <c r="AQ309" i="27"/>
  <c r="AQ308" i="27"/>
  <c r="AQ307" i="27"/>
  <c r="AQ306" i="27"/>
  <c r="AQ305" i="27"/>
  <c r="AQ304" i="27"/>
  <c r="AQ303" i="27"/>
  <c r="AQ302" i="27"/>
  <c r="AQ301" i="27"/>
  <c r="AQ300" i="27"/>
  <c r="AQ299" i="27"/>
  <c r="AQ298" i="27"/>
  <c r="AQ297" i="27"/>
  <c r="AQ314" i="27"/>
  <c r="AQ311" i="27"/>
  <c r="AQ313" i="27"/>
  <c r="AQ310" i="27"/>
  <c r="AQ290" i="27"/>
  <c r="AQ295" i="27"/>
  <c r="AQ293" i="27"/>
  <c r="AQ289" i="27"/>
  <c r="AQ326" i="27"/>
  <c r="AQ287" i="27"/>
  <c r="AQ286" i="27"/>
  <c r="AQ285" i="27"/>
  <c r="AQ284" i="27"/>
  <c r="AQ283" i="27"/>
  <c r="AQ282" i="27"/>
  <c r="AQ281" i="27"/>
  <c r="AQ280" i="27"/>
  <c r="AQ288" i="27"/>
  <c r="AQ294" i="27"/>
  <c r="AQ275" i="27"/>
  <c r="AQ292" i="27"/>
  <c r="AQ274" i="27"/>
  <c r="AQ279" i="27"/>
  <c r="AQ277" i="27"/>
  <c r="AQ291" i="27"/>
  <c r="AQ273" i="27"/>
  <c r="AQ260" i="27"/>
  <c r="AQ296" i="27"/>
  <c r="AQ270" i="27"/>
  <c r="AQ266" i="27"/>
  <c r="AQ262" i="27"/>
  <c r="AQ253" i="27"/>
  <c r="AQ278" i="27"/>
  <c r="AQ269" i="27"/>
  <c r="AQ265" i="27"/>
  <c r="AQ261" i="27"/>
  <c r="AQ258" i="27"/>
  <c r="AQ256" i="27"/>
  <c r="AQ252" i="27"/>
  <c r="AQ248" i="27"/>
  <c r="AQ244" i="27"/>
  <c r="AQ249" i="27"/>
  <c r="AQ242" i="27"/>
  <c r="AQ268" i="27"/>
  <c r="AQ251" i="27"/>
  <c r="AQ245" i="27"/>
  <c r="AQ239" i="27"/>
  <c r="AQ236" i="27"/>
  <c r="AQ234" i="27"/>
  <c r="AQ233" i="27"/>
  <c r="AQ276" i="27"/>
  <c r="AQ264" i="27"/>
  <c r="AQ255" i="27"/>
  <c r="AQ238" i="27"/>
  <c r="AQ259" i="27"/>
  <c r="AQ257" i="27"/>
  <c r="AQ240" i="27"/>
  <c r="AQ232" i="27"/>
  <c r="AQ230" i="27"/>
  <c r="AQ228" i="27"/>
  <c r="AQ225" i="27"/>
  <c r="AQ271" i="27"/>
  <c r="AQ272" i="27"/>
  <c r="AQ250" i="27"/>
  <c r="AQ221" i="27"/>
  <c r="AQ217" i="27"/>
  <c r="AQ213" i="27"/>
  <c r="AQ231" i="27"/>
  <c r="AQ222" i="27"/>
  <c r="AQ218" i="27"/>
  <c r="AQ214" i="27"/>
  <c r="AQ210" i="27"/>
  <c r="AQ263" i="27"/>
  <c r="AQ209" i="27"/>
  <c r="AQ207" i="27"/>
  <c r="AQ205" i="27"/>
  <c r="AQ203" i="27"/>
  <c r="AQ201" i="27"/>
  <c r="AQ254" i="27"/>
  <c r="AQ243" i="27"/>
  <c r="AQ220" i="27"/>
  <c r="AQ215" i="27"/>
  <c r="AQ195" i="27"/>
  <c r="AQ191" i="27"/>
  <c r="AQ187" i="27"/>
  <c r="AQ267" i="27"/>
  <c r="AQ237" i="27"/>
  <c r="AQ204" i="27"/>
  <c r="AQ202" i="27"/>
  <c r="AQ212" i="27"/>
  <c r="AQ198" i="27"/>
  <c r="AQ194" i="27"/>
  <c r="AQ190" i="27"/>
  <c r="AQ224" i="27"/>
  <c r="AQ219" i="27"/>
  <c r="AQ208" i="27"/>
  <c r="AQ246" i="27"/>
  <c r="AQ229" i="27"/>
  <c r="AQ227" i="27"/>
  <c r="AQ197" i="27"/>
  <c r="AQ193" i="27"/>
  <c r="AQ189" i="27"/>
  <c r="AQ235" i="27"/>
  <c r="AQ216" i="27"/>
  <c r="AQ211" i="27"/>
  <c r="AQ206" i="27"/>
  <c r="AQ196" i="27"/>
  <c r="AQ166" i="27"/>
  <c r="AQ164" i="27"/>
  <c r="AQ161" i="27"/>
  <c r="AQ199" i="27"/>
  <c r="AQ192" i="27"/>
  <c r="AQ186" i="27"/>
  <c r="AQ184" i="27"/>
  <c r="AQ182" i="27"/>
  <c r="AQ180" i="27"/>
  <c r="AQ178" i="27"/>
  <c r="AQ176" i="27"/>
  <c r="AQ174" i="27"/>
  <c r="AQ172" i="27"/>
  <c r="AQ170" i="27"/>
  <c r="AQ169" i="27"/>
  <c r="AQ165" i="27"/>
  <c r="AQ200" i="27"/>
  <c r="AQ188" i="27"/>
  <c r="AQ168" i="27"/>
  <c r="AQ162" i="27"/>
  <c r="AQ160" i="27"/>
  <c r="AQ158" i="27"/>
  <c r="AQ156" i="27"/>
  <c r="AQ154" i="27"/>
  <c r="AQ247" i="27"/>
  <c r="AQ226" i="27"/>
  <c r="AQ179" i="27"/>
  <c r="AQ171" i="27"/>
  <c r="AQ167" i="27"/>
  <c r="AQ157" i="27"/>
  <c r="AQ152" i="27"/>
  <c r="AQ151" i="27"/>
  <c r="AQ150" i="27"/>
  <c r="AQ149" i="27"/>
  <c r="AQ148" i="27"/>
  <c r="AQ147" i="27"/>
  <c r="AQ146" i="27"/>
  <c r="AQ145" i="27"/>
  <c r="AQ144" i="27"/>
  <c r="AQ143" i="27"/>
  <c r="AQ142" i="27"/>
  <c r="AQ141" i="27"/>
  <c r="AQ140" i="27"/>
  <c r="AQ139" i="27"/>
  <c r="AQ138" i="27"/>
  <c r="AQ137" i="27"/>
  <c r="AQ136" i="27"/>
  <c r="AQ135" i="27"/>
  <c r="AQ134" i="27"/>
  <c r="AQ133" i="27"/>
  <c r="AQ132" i="27"/>
  <c r="AQ131" i="27"/>
  <c r="AQ130" i="27"/>
  <c r="AQ129" i="27"/>
  <c r="AQ128" i="27"/>
  <c r="AQ127" i="27"/>
  <c r="AQ126" i="27"/>
  <c r="AQ125" i="27"/>
  <c r="AQ124" i="27"/>
  <c r="AQ123" i="27"/>
  <c r="AQ122" i="27"/>
  <c r="AQ121" i="27"/>
  <c r="AQ120" i="27"/>
  <c r="AQ119" i="27"/>
  <c r="AQ118" i="27"/>
  <c r="AQ117" i="27"/>
  <c r="AQ116" i="27"/>
  <c r="AQ115" i="27"/>
  <c r="AQ114" i="27"/>
  <c r="AQ113" i="27"/>
  <c r="AQ112" i="27"/>
  <c r="AQ111" i="27"/>
  <c r="AQ110" i="27"/>
  <c r="AQ109" i="27"/>
  <c r="AQ108" i="27"/>
  <c r="AQ107" i="27"/>
  <c r="AQ106" i="27"/>
  <c r="AQ105" i="27"/>
  <c r="AQ104" i="27"/>
  <c r="AQ181" i="27"/>
  <c r="AQ173" i="27"/>
  <c r="AQ163" i="27"/>
  <c r="AQ241" i="27"/>
  <c r="AQ223" i="27"/>
  <c r="AQ183" i="27"/>
  <c r="AQ175" i="27"/>
  <c r="AQ159" i="27"/>
  <c r="AQ153" i="27"/>
  <c r="AQ185" i="27"/>
  <c r="AQ102" i="27"/>
  <c r="AQ100" i="27"/>
  <c r="AQ98" i="27"/>
  <c r="AQ96" i="27"/>
  <c r="AQ94" i="27"/>
  <c r="AQ92" i="27"/>
  <c r="AQ90" i="27"/>
  <c r="AQ88" i="27"/>
  <c r="AQ86" i="27"/>
  <c r="AQ84" i="27"/>
  <c r="AQ82" i="27"/>
  <c r="AQ80" i="27"/>
  <c r="AQ78" i="27"/>
  <c r="AQ76" i="27"/>
  <c r="AQ74" i="27"/>
  <c r="AQ39" i="27"/>
  <c r="AQ30" i="27"/>
  <c r="AQ29" i="27"/>
  <c r="AQ99" i="27"/>
  <c r="AQ64" i="27"/>
  <c r="AQ60" i="27"/>
  <c r="AQ56" i="27"/>
  <c r="AQ49" i="27"/>
  <c r="AQ47" i="27"/>
  <c r="AQ73" i="27"/>
  <c r="AQ155" i="27"/>
  <c r="AQ65" i="27"/>
  <c r="AQ61" i="27"/>
  <c r="AQ57" i="27"/>
  <c r="AQ45" i="27"/>
  <c r="AQ43" i="27"/>
  <c r="AQ41" i="27"/>
  <c r="AQ40" i="27"/>
  <c r="AQ28" i="27"/>
  <c r="AQ97" i="27"/>
  <c r="AQ95" i="27"/>
  <c r="AQ93" i="27"/>
  <c r="AQ91" i="27"/>
  <c r="AQ89" i="27"/>
  <c r="AQ87" i="27"/>
  <c r="AQ85" i="27"/>
  <c r="AQ83" i="27"/>
  <c r="AQ81" i="27"/>
  <c r="AQ79" i="27"/>
  <c r="AQ77" i="27"/>
  <c r="AQ75" i="27"/>
  <c r="AQ72" i="27"/>
  <c r="AQ177" i="27"/>
  <c r="AQ103" i="27"/>
  <c r="AQ70" i="27"/>
  <c r="AQ69" i="27"/>
  <c r="AQ68" i="27"/>
  <c r="AQ67" i="27"/>
  <c r="AQ66" i="27"/>
  <c r="AQ62" i="27"/>
  <c r="AQ58" i="27"/>
  <c r="AQ55" i="27"/>
  <c r="AQ54" i="27"/>
  <c r="AQ53" i="27"/>
  <c r="AQ52" i="27"/>
  <c r="AQ51" i="27"/>
  <c r="AQ50" i="27"/>
  <c r="AQ48" i="27"/>
  <c r="AQ46" i="27"/>
  <c r="AQ38" i="27"/>
  <c r="AQ36" i="27"/>
  <c r="AQ35" i="27"/>
  <c r="AQ34" i="27"/>
  <c r="AQ33" i="27"/>
  <c r="AQ32" i="27"/>
  <c r="AQ27" i="27"/>
  <c r="AQ101" i="27"/>
  <c r="AQ26" i="27"/>
  <c r="AQ7" i="27"/>
  <c r="AQ37" i="27"/>
  <c r="AQ20" i="27"/>
  <c r="AQ19" i="27"/>
  <c r="AQ42" i="27"/>
  <c r="AQ15" i="27"/>
  <c r="AQ63" i="27"/>
  <c r="AQ71" i="27"/>
  <c r="AQ25" i="27"/>
  <c r="AQ24" i="27"/>
  <c r="AQ23" i="27"/>
  <c r="AQ18" i="27"/>
  <c r="AQ14" i="27"/>
  <c r="AQ21" i="27"/>
  <c r="AQ6" i="27"/>
  <c r="AQ5" i="27"/>
  <c r="AQ4" i="27"/>
  <c r="AQ3" i="27"/>
  <c r="AQ2" i="27"/>
  <c r="AQ44" i="27"/>
  <c r="AQ31" i="27"/>
  <c r="AQ22" i="27"/>
  <c r="AQ16" i="27"/>
  <c r="AQ59" i="27"/>
  <c r="AQ17" i="27"/>
  <c r="AQ13" i="27"/>
  <c r="AQ12" i="27"/>
  <c r="AQ11" i="27"/>
  <c r="AQ10" i="27"/>
  <c r="AQ9" i="27"/>
  <c r="AQ8" i="27"/>
  <c r="E40" i="27"/>
  <c r="I40" i="27"/>
  <c r="I47" i="27" s="1"/>
  <c r="F42" i="24"/>
  <c r="E37" i="24"/>
  <c r="E42" i="24" s="1"/>
  <c r="D37" i="24"/>
  <c r="D42" i="24" s="1"/>
  <c r="D38" i="24"/>
  <c r="E38" i="24" s="1"/>
  <c r="F38" i="24"/>
  <c r="G38" i="24" s="1"/>
  <c r="G37" i="24"/>
  <c r="G42" i="24" s="1"/>
  <c r="H38" i="24"/>
  <c r="I38" i="24" s="1"/>
  <c r="I37" i="24"/>
  <c r="I42" i="24" s="1"/>
  <c r="H37" i="24"/>
  <c r="H42" i="24" s="1"/>
  <c r="T8" i="24"/>
  <c r="Q2" i="24"/>
  <c r="K31" i="24"/>
  <c r="S2" i="24"/>
  <c r="O19" i="24"/>
  <c r="T19" i="24"/>
  <c r="L31" i="24"/>
  <c r="T2" i="24"/>
  <c r="O15" i="24"/>
  <c r="U19" i="24"/>
  <c r="M31" i="24"/>
  <c r="U2" i="24"/>
  <c r="O8" i="24"/>
  <c r="O23" i="24"/>
  <c r="M37" i="24"/>
  <c r="M42" i="24" s="1"/>
  <c r="L37" i="24"/>
  <c r="L42" i="24" s="1"/>
  <c r="L38" i="24"/>
  <c r="O2" i="24"/>
  <c r="S19" i="24"/>
  <c r="K37" i="24"/>
  <c r="K42" i="24" s="1"/>
  <c r="J37" i="24"/>
  <c r="J42" i="24" s="1"/>
  <c r="S23" i="24"/>
  <c r="T23" i="24"/>
  <c r="U23" i="24"/>
  <c r="H19" i="23"/>
  <c r="H2" i="23"/>
  <c r="H10" i="23"/>
  <c r="H17" i="23"/>
  <c r="H9" i="23"/>
  <c r="H7" i="23"/>
  <c r="H20" i="23"/>
  <c r="H13" i="23"/>
  <c r="H5" i="23"/>
  <c r="H8" i="23"/>
  <c r="H12" i="23"/>
  <c r="L4" i="23"/>
  <c r="L11" i="23"/>
  <c r="L2" i="23"/>
  <c r="H3" i="23"/>
  <c r="H14" i="23"/>
  <c r="L90" i="23"/>
  <c r="H6" i="23"/>
  <c r="H15" i="23"/>
  <c r="H16" i="23"/>
  <c r="H18" i="23"/>
  <c r="L83" i="23"/>
  <c r="H4" i="23"/>
  <c r="L5" i="23"/>
  <c r="L9" i="23"/>
  <c r="H11" i="23"/>
  <c r="L13" i="23"/>
  <c r="L75" i="23"/>
  <c r="L7" i="23"/>
  <c r="L8" i="23"/>
  <c r="L12" i="23"/>
  <c r="L3" i="23"/>
  <c r="H381" i="23"/>
  <c r="H380" i="23"/>
  <c r="H379" i="23"/>
  <c r="H378" i="23"/>
  <c r="H377" i="23"/>
  <c r="H376" i="23"/>
  <c r="H375" i="23"/>
  <c r="H374" i="23"/>
  <c r="H373" i="23"/>
  <c r="H372" i="23"/>
  <c r="H371" i="23"/>
  <c r="H370" i="23"/>
  <c r="H369" i="23"/>
  <c r="H368" i="23"/>
  <c r="H367" i="23"/>
  <c r="H366" i="23"/>
  <c r="H365" i="23"/>
  <c r="H364" i="23"/>
  <c r="H363" i="23"/>
  <c r="H362" i="23"/>
  <c r="H361" i="23"/>
  <c r="H360" i="23"/>
  <c r="H359" i="23"/>
  <c r="H358" i="23"/>
  <c r="H357" i="23"/>
  <c r="H356" i="23"/>
  <c r="H355" i="23"/>
  <c r="H354" i="23"/>
  <c r="H353" i="23"/>
  <c r="H352" i="23"/>
  <c r="H351" i="23"/>
  <c r="H350" i="23"/>
  <c r="H349" i="23"/>
  <c r="H348" i="23"/>
  <c r="H347" i="23"/>
  <c r="H346" i="23"/>
  <c r="H345" i="23"/>
  <c r="H344" i="23"/>
  <c r="H343" i="23"/>
  <c r="H342" i="23"/>
  <c r="H341" i="23"/>
  <c r="H340" i="23"/>
  <c r="H339" i="23"/>
  <c r="H338" i="23"/>
  <c r="H337" i="23"/>
  <c r="H336" i="23"/>
  <c r="H335" i="23"/>
  <c r="H334" i="23"/>
  <c r="H333" i="23"/>
  <c r="H332" i="23"/>
  <c r="H331" i="23"/>
  <c r="H330" i="23"/>
  <c r="H329" i="23"/>
  <c r="H328" i="23"/>
  <c r="H327" i="23"/>
  <c r="H326" i="23"/>
  <c r="H325" i="23"/>
  <c r="H324" i="23"/>
  <c r="H323" i="23"/>
  <c r="H322" i="23"/>
  <c r="H321" i="23"/>
  <c r="H320" i="23"/>
  <c r="H319" i="23"/>
  <c r="H318" i="23"/>
  <c r="H317" i="23"/>
  <c r="H316" i="23"/>
  <c r="H315" i="23"/>
  <c r="H314" i="23"/>
  <c r="H313" i="23"/>
  <c r="H312" i="23"/>
  <c r="H311" i="23"/>
  <c r="H310" i="23"/>
  <c r="H309" i="23"/>
  <c r="H308" i="23"/>
  <c r="H307" i="23"/>
  <c r="H306" i="23"/>
  <c r="H305" i="23"/>
  <c r="H304" i="23"/>
  <c r="H303" i="23"/>
  <c r="H302" i="23"/>
  <c r="H301" i="23"/>
  <c r="H300" i="23"/>
  <c r="H299" i="23"/>
  <c r="H298" i="23"/>
  <c r="H297" i="23"/>
  <c r="H296" i="23"/>
  <c r="H295" i="23"/>
  <c r="H294" i="23"/>
  <c r="H293" i="23"/>
  <c r="H285" i="23"/>
  <c r="H277" i="23"/>
  <c r="H269" i="23"/>
  <c r="H263" i="23"/>
  <c r="H259" i="23"/>
  <c r="H254" i="23"/>
  <c r="H246" i="23"/>
  <c r="H238" i="23"/>
  <c r="H288" i="23"/>
  <c r="H280" i="23"/>
  <c r="H272" i="23"/>
  <c r="H255" i="23"/>
  <c r="H247" i="23"/>
  <c r="H239" i="23"/>
  <c r="H286" i="23"/>
  <c r="H278" i="23"/>
  <c r="H270" i="23"/>
  <c r="H249" i="23"/>
  <c r="H241" i="23"/>
  <c r="H233" i="23"/>
  <c r="H291" i="23"/>
  <c r="H273" i="23"/>
  <c r="H268" i="23"/>
  <c r="H261" i="23"/>
  <c r="H283" i="23"/>
  <c r="H265" i="23"/>
  <c r="H253" i="23"/>
  <c r="H251" i="23"/>
  <c r="H240" i="23"/>
  <c r="H231" i="23"/>
  <c r="H223" i="23"/>
  <c r="H208" i="23"/>
  <c r="H200" i="23"/>
  <c r="H275" i="23"/>
  <c r="H267" i="23"/>
  <c r="H256" i="23"/>
  <c r="H236" i="23"/>
  <c r="H234" i="23"/>
  <c r="H229" i="23"/>
  <c r="H221" i="23"/>
  <c r="H202" i="23"/>
  <c r="H292" i="23"/>
  <c r="H287" i="23"/>
  <c r="H282" i="23"/>
  <c r="H264" i="23"/>
  <c r="H262" i="23"/>
  <c r="H252" i="23"/>
  <c r="H250" i="23"/>
  <c r="H227" i="23"/>
  <c r="H204" i="23"/>
  <c r="H289" i="23"/>
  <c r="H284" i="23"/>
  <c r="H279" i="23"/>
  <c r="H274" i="23"/>
  <c r="H248" i="23"/>
  <c r="H230" i="23"/>
  <c r="H222" i="23"/>
  <c r="H219" i="23"/>
  <c r="H290" i="23"/>
  <c r="H260" i="23"/>
  <c r="H237" i="23"/>
  <c r="H211" i="23"/>
  <c r="H209" i="23"/>
  <c r="H198" i="23"/>
  <c r="H190" i="23"/>
  <c r="H170" i="23"/>
  <c r="H169" i="23"/>
  <c r="H168" i="23"/>
  <c r="H167" i="23"/>
  <c r="H166" i="23"/>
  <c r="H165" i="23"/>
  <c r="H164" i="23"/>
  <c r="H163" i="23"/>
  <c r="H162" i="23"/>
  <c r="H161" i="23"/>
  <c r="H160" i="23"/>
  <c r="H159" i="23"/>
  <c r="H244" i="23"/>
  <c r="H220" i="23"/>
  <c r="H215" i="23"/>
  <c r="H213" i="23"/>
  <c r="H207" i="23"/>
  <c r="H205" i="23"/>
  <c r="H193" i="23"/>
  <c r="H187" i="23"/>
  <c r="H183" i="23"/>
  <c r="H179" i="23"/>
  <c r="H175" i="23"/>
  <c r="H258" i="23"/>
  <c r="H226" i="23"/>
  <c r="H217" i="23"/>
  <c r="H203" i="23"/>
  <c r="H196" i="23"/>
  <c r="H276" i="23"/>
  <c r="H266" i="23"/>
  <c r="H257" i="23"/>
  <c r="H243" i="23"/>
  <c r="H232" i="23"/>
  <c r="H201" i="23"/>
  <c r="H191" i="23"/>
  <c r="H188" i="23"/>
  <c r="H184" i="23"/>
  <c r="H180" i="23"/>
  <c r="H176" i="23"/>
  <c r="H235" i="23"/>
  <c r="H225" i="23"/>
  <c r="H210" i="23"/>
  <c r="H199" i="23"/>
  <c r="H194" i="23"/>
  <c r="H242" i="23"/>
  <c r="H228" i="23"/>
  <c r="H214" i="23"/>
  <c r="H212" i="23"/>
  <c r="H206" i="23"/>
  <c r="H197" i="23"/>
  <c r="H189" i="23"/>
  <c r="H185" i="23"/>
  <c r="H181" i="23"/>
  <c r="H177" i="23"/>
  <c r="H173" i="23"/>
  <c r="H281" i="23"/>
  <c r="H271" i="23"/>
  <c r="H245" i="23"/>
  <c r="H224" i="23"/>
  <c r="H218" i="23"/>
  <c r="H195" i="23"/>
  <c r="H186" i="23"/>
  <c r="H182" i="23"/>
  <c r="H178" i="23"/>
  <c r="H174" i="23"/>
  <c r="H158" i="23"/>
  <c r="H156" i="23"/>
  <c r="H148" i="23"/>
  <c r="H140" i="23"/>
  <c r="H132" i="23"/>
  <c r="H128" i="23"/>
  <c r="H171" i="23"/>
  <c r="H151" i="23"/>
  <c r="H154" i="23"/>
  <c r="H146" i="23"/>
  <c r="H138" i="23"/>
  <c r="H130" i="23"/>
  <c r="H122" i="23"/>
  <c r="H121" i="23"/>
  <c r="H120" i="23"/>
  <c r="H119" i="23"/>
  <c r="H118" i="23"/>
  <c r="H117" i="23"/>
  <c r="H116" i="23"/>
  <c r="H115" i="23"/>
  <c r="H114" i="23"/>
  <c r="H113" i="23"/>
  <c r="H112" i="23"/>
  <c r="H111" i="23"/>
  <c r="H110" i="23"/>
  <c r="H109" i="23"/>
  <c r="H108" i="23"/>
  <c r="H107" i="23"/>
  <c r="H106" i="23"/>
  <c r="H105" i="23"/>
  <c r="H104" i="23"/>
  <c r="H103" i="23"/>
  <c r="H102" i="23"/>
  <c r="H101" i="23"/>
  <c r="H100" i="23"/>
  <c r="H99" i="23"/>
  <c r="H98" i="23"/>
  <c r="H97" i="23"/>
  <c r="H96" i="23"/>
  <c r="H95" i="23"/>
  <c r="H94" i="23"/>
  <c r="H93" i="23"/>
  <c r="H92" i="23"/>
  <c r="H91" i="23"/>
  <c r="H90" i="23"/>
  <c r="H149" i="23"/>
  <c r="H141" i="23"/>
  <c r="H133" i="23"/>
  <c r="H123" i="23"/>
  <c r="H192" i="23"/>
  <c r="H157" i="23"/>
  <c r="H152" i="23"/>
  <c r="H144" i="23"/>
  <c r="H136" i="23"/>
  <c r="H124" i="23"/>
  <c r="H155" i="23"/>
  <c r="H150" i="23"/>
  <c r="H142" i="23"/>
  <c r="H134" i="23"/>
  <c r="H126" i="23"/>
  <c r="H137" i="23"/>
  <c r="H129" i="23"/>
  <c r="H89" i="23"/>
  <c r="H81" i="23"/>
  <c r="H73" i="23"/>
  <c r="H72" i="23"/>
  <c r="H71" i="23"/>
  <c r="H70" i="23"/>
  <c r="H69" i="23"/>
  <c r="H68" i="23"/>
  <c r="H67" i="23"/>
  <c r="H66" i="23"/>
  <c r="H65" i="23"/>
  <c r="H64" i="23"/>
  <c r="H63" i="23"/>
  <c r="H62" i="23"/>
  <c r="H61" i="23"/>
  <c r="H60" i="23"/>
  <c r="H59" i="23"/>
  <c r="H58" i="23"/>
  <c r="H57" i="23"/>
  <c r="H56" i="23"/>
  <c r="H55" i="23"/>
  <c r="H54" i="23"/>
  <c r="H53" i="23"/>
  <c r="H52" i="23"/>
  <c r="H51" i="23"/>
  <c r="H50" i="23"/>
  <c r="H49" i="23"/>
  <c r="H48" i="23"/>
  <c r="H47" i="23"/>
  <c r="H46" i="23"/>
  <c r="H45" i="23"/>
  <c r="H44" i="23"/>
  <c r="H43" i="23"/>
  <c r="H42" i="23"/>
  <c r="H41" i="23"/>
  <c r="H40" i="23"/>
  <c r="H39" i="23"/>
  <c r="H38" i="23"/>
  <c r="H37" i="23"/>
  <c r="H36" i="23"/>
  <c r="H35" i="23"/>
  <c r="H34" i="23"/>
  <c r="H33" i="23"/>
  <c r="H32" i="23"/>
  <c r="H31" i="23"/>
  <c r="H30" i="23"/>
  <c r="H29" i="23"/>
  <c r="H28" i="23"/>
  <c r="H27" i="23"/>
  <c r="H26" i="23"/>
  <c r="H25" i="23"/>
  <c r="H24" i="23"/>
  <c r="H23" i="23"/>
  <c r="H22" i="23"/>
  <c r="H21" i="23"/>
  <c r="H216" i="23"/>
  <c r="H145" i="23"/>
  <c r="H82" i="23"/>
  <c r="H74" i="23"/>
  <c r="H125" i="23"/>
  <c r="H83" i="23"/>
  <c r="H75" i="23"/>
  <c r="H131" i="23"/>
  <c r="H84" i="23"/>
  <c r="H76" i="23"/>
  <c r="H139" i="23"/>
  <c r="H135" i="23"/>
  <c r="H85" i="23"/>
  <c r="H77" i="23"/>
  <c r="H172" i="23"/>
  <c r="H153" i="23"/>
  <c r="H147" i="23"/>
  <c r="H143" i="23"/>
  <c r="H127" i="23"/>
  <c r="H86" i="23"/>
  <c r="H78" i="23"/>
  <c r="H87" i="23"/>
  <c r="H79" i="23"/>
  <c r="L14"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3" i="23"/>
  <c r="L298" i="23"/>
  <c r="L304" i="23"/>
  <c r="L300" i="23"/>
  <c r="L305" i="23"/>
  <c r="L301" i="23"/>
  <c r="L297" i="23"/>
  <c r="L286" i="23"/>
  <c r="L278" i="23"/>
  <c r="L270" i="23"/>
  <c r="L261" i="23"/>
  <c r="L257" i="23"/>
  <c r="L250" i="23"/>
  <c r="L242" i="23"/>
  <c r="L234" i="23"/>
  <c r="L289" i="23"/>
  <c r="L281" i="23"/>
  <c r="L273" i="23"/>
  <c r="L265" i="23"/>
  <c r="L251" i="23"/>
  <c r="L243" i="23"/>
  <c r="L235" i="23"/>
  <c r="L287" i="23"/>
  <c r="L279" i="23"/>
  <c r="L271" i="23"/>
  <c r="L253" i="23"/>
  <c r="L245" i="23"/>
  <c r="L237" i="23"/>
  <c r="L288" i="23"/>
  <c r="L283" i="23"/>
  <c r="L249" i="23"/>
  <c r="L293" i="23"/>
  <c r="L290" i="23"/>
  <c r="L285" i="23"/>
  <c r="L280" i="23"/>
  <c r="L275" i="23"/>
  <c r="L258" i="23"/>
  <c r="L256" i="23"/>
  <c r="L254" i="23"/>
  <c r="L229" i="23"/>
  <c r="L221" i="23"/>
  <c r="L203" i="23"/>
  <c r="L302" i="23"/>
  <c r="L296" i="23"/>
  <c r="L282" i="23"/>
  <c r="L277" i="23"/>
  <c r="L272" i="23"/>
  <c r="L267" i="23"/>
  <c r="L262" i="23"/>
  <c r="L260" i="23"/>
  <c r="L292" i="23"/>
  <c r="L274" i="23"/>
  <c r="L269" i="23"/>
  <c r="L264" i="23"/>
  <c r="L241" i="23"/>
  <c r="L239" i="23"/>
  <c r="L227" i="23"/>
  <c r="L205"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299" i="23"/>
  <c r="L295" i="23"/>
  <c r="L276" i="23"/>
  <c r="L259" i="23"/>
  <c r="L255" i="23"/>
  <c r="L244" i="23"/>
  <c r="L225" i="23"/>
  <c r="L207" i="23"/>
  <c r="L199" i="23"/>
  <c r="L294" i="23"/>
  <c r="L268" i="23"/>
  <c r="L263" i="23"/>
  <c r="L233" i="23"/>
  <c r="L228" i="23"/>
  <c r="L220" i="23"/>
  <c r="L252" i="23"/>
  <c r="L240" i="23"/>
  <c r="L223" i="23"/>
  <c r="L215" i="23"/>
  <c r="L213" i="23"/>
  <c r="L247" i="23"/>
  <c r="L236" i="23"/>
  <c r="L226" i="23"/>
  <c r="L217" i="23"/>
  <c r="L201" i="23"/>
  <c r="L266" i="23"/>
  <c r="L232" i="23"/>
  <c r="L208" i="23"/>
  <c r="L246" i="23"/>
  <c r="L222" i="23"/>
  <c r="L219" i="23"/>
  <c r="L212" i="23"/>
  <c r="L210" i="23"/>
  <c r="L206" i="23"/>
  <c r="L284" i="23"/>
  <c r="L238" i="23"/>
  <c r="L231" i="23"/>
  <c r="L216" i="23"/>
  <c r="L214" i="23"/>
  <c r="L204"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202" i="23"/>
  <c r="L200" i="23"/>
  <c r="L291" i="23"/>
  <c r="L248" i="23"/>
  <c r="L230" i="23"/>
  <c r="L211" i="23"/>
  <c r="L209" i="23"/>
  <c r="L198" i="23"/>
  <c r="L224" i="23"/>
  <c r="L218"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84" i="23"/>
  <c r="L76" i="23"/>
  <c r="L85" i="23"/>
  <c r="L77" i="23"/>
  <c r="L86" i="23"/>
  <c r="L78" i="23"/>
  <c r="L87" i="23"/>
  <c r="L79" i="23"/>
  <c r="L88" i="23"/>
  <c r="L80"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89" i="23"/>
  <c r="L81" i="23"/>
  <c r="L73" i="23"/>
  <c r="L82" i="23"/>
  <c r="L74" i="23"/>
  <c r="L10" i="23"/>
  <c r="L15" i="23"/>
  <c r="L17" i="23"/>
  <c r="L19" i="23"/>
  <c r="L6" i="23"/>
  <c r="L16" i="23"/>
  <c r="L18" i="23"/>
  <c r="H88" i="23"/>
  <c r="B47" i="27" l="1"/>
  <c r="B48" i="27" s="1"/>
  <c r="C50" i="27"/>
  <c r="C45" i="27"/>
  <c r="B45" i="27"/>
  <c r="B49" i="27" s="1"/>
  <c r="B51" i="27" s="1"/>
  <c r="I48" i="27"/>
  <c r="B3" i="28"/>
  <c r="B6" i="23"/>
  <c r="B6" i="38"/>
  <c r="B6" i="37"/>
  <c r="B6" i="34"/>
  <c r="M48" i="27"/>
  <c r="K48" i="27"/>
  <c r="F47" i="27"/>
  <c r="F49" i="27" s="1"/>
  <c r="D24" i="28"/>
  <c r="B21" i="28"/>
  <c r="C2" i="28"/>
  <c r="G31" i="28"/>
  <c r="L48" i="27"/>
  <c r="E47" i="27"/>
  <c r="E49" i="27" s="1"/>
  <c r="C24" i="28"/>
  <c r="E31" i="28"/>
  <c r="H48" i="27"/>
  <c r="G40" i="27"/>
  <c r="C38" i="27"/>
  <c r="C46" i="27" s="1"/>
  <c r="B4" i="28"/>
  <c r="C41" i="27"/>
  <c r="C42" i="27"/>
  <c r="B7" i="28"/>
  <c r="B6" i="28"/>
  <c r="C7" i="23"/>
  <c r="B7" i="23"/>
  <c r="K41" i="24"/>
  <c r="K44" i="24" s="1"/>
  <c r="G41" i="24"/>
  <c r="G44" i="24" s="1"/>
  <c r="I41" i="24"/>
  <c r="F41" i="24"/>
  <c r="F44" i="24" s="1"/>
  <c r="H41" i="24"/>
  <c r="H45" i="24" s="1"/>
  <c r="J41" i="24"/>
  <c r="J45" i="24" s="1"/>
  <c r="K43" i="24"/>
  <c r="G43" i="24"/>
  <c r="M43" i="24"/>
  <c r="J43" i="24"/>
  <c r="O31" i="24"/>
  <c r="H43" i="24"/>
  <c r="I43" i="24"/>
  <c r="L39" i="24"/>
  <c r="M38" i="24"/>
  <c r="M41" i="24" s="1"/>
  <c r="L41" i="24"/>
  <c r="D43" i="24"/>
  <c r="L43" i="24"/>
  <c r="Q31" i="24"/>
  <c r="V2" i="24"/>
  <c r="E43" i="24"/>
  <c r="AD2" i="27" l="1"/>
  <c r="C7" i="38"/>
  <c r="B7" i="38"/>
  <c r="C7" i="34"/>
  <c r="B7" i="34"/>
  <c r="B7" i="37"/>
  <c r="C7" i="37"/>
  <c r="D6" i="28"/>
  <c r="B25" i="28"/>
  <c r="E6" i="28" s="1"/>
  <c r="C6" i="28"/>
  <c r="B22" i="28"/>
  <c r="D3" i="28"/>
  <c r="C3" i="28"/>
  <c r="G47" i="27"/>
  <c r="N48" i="28"/>
  <c r="N22" i="28"/>
  <c r="N38" i="28"/>
  <c r="N375" i="28"/>
  <c r="N283" i="28"/>
  <c r="N190" i="28"/>
  <c r="N371" i="28"/>
  <c r="N288" i="28"/>
  <c r="N188" i="28"/>
  <c r="N381" i="28"/>
  <c r="N305" i="28"/>
  <c r="N243" i="28"/>
  <c r="N380" i="28"/>
  <c r="N304" i="28"/>
  <c r="N242" i="28"/>
  <c r="N175" i="28"/>
  <c r="N363" i="28"/>
  <c r="N320" i="28"/>
  <c r="N270" i="28"/>
  <c r="N378" i="28"/>
  <c r="N302" i="28"/>
  <c r="N394" i="28"/>
  <c r="N334" i="28"/>
  <c r="N261" i="28"/>
  <c r="N203" i="28"/>
  <c r="N172" i="28"/>
  <c r="N247" i="28"/>
  <c r="N145" i="28"/>
  <c r="N75" i="28"/>
  <c r="N211" i="28"/>
  <c r="N120" i="28"/>
  <c r="N58" i="28"/>
  <c r="N49" i="28"/>
  <c r="N221" i="28"/>
  <c r="N105" i="28"/>
  <c r="N27" i="28"/>
  <c r="N181" i="28"/>
  <c r="N112" i="28"/>
  <c r="N161" i="28"/>
  <c r="N332" i="28"/>
  <c r="N205" i="28"/>
  <c r="N71" i="28"/>
  <c r="N197" i="28"/>
  <c r="N118" i="28"/>
  <c r="N54" i="28"/>
  <c r="N194" i="28"/>
  <c r="N158" i="28"/>
  <c r="N61" i="28"/>
  <c r="N68" i="28"/>
  <c r="N52" i="28"/>
  <c r="N32" i="28"/>
  <c r="N5" i="28"/>
  <c r="N42" i="28"/>
  <c r="N374" i="28"/>
  <c r="N281" i="28"/>
  <c r="N174" i="28"/>
  <c r="N366" i="28"/>
  <c r="N277" i="28"/>
  <c r="N232" i="28"/>
  <c r="N357" i="28"/>
  <c r="N297" i="28"/>
  <c r="N282" i="28"/>
  <c r="N356" i="28"/>
  <c r="N296" i="28"/>
  <c r="N266" i="28"/>
  <c r="N217" i="28"/>
  <c r="N387" i="28"/>
  <c r="N311" i="28"/>
  <c r="N249" i="28"/>
  <c r="N354" i="28"/>
  <c r="N294" i="28"/>
  <c r="N395" i="28"/>
  <c r="N316" i="28"/>
  <c r="N254" i="28"/>
  <c r="N199" i="28"/>
  <c r="N193" i="28"/>
  <c r="N178" i="28"/>
  <c r="N150" i="28"/>
  <c r="N67" i="28"/>
  <c r="N187" i="28"/>
  <c r="N114" i="28"/>
  <c r="N162" i="28"/>
  <c r="N14" i="28"/>
  <c r="N278" i="28"/>
  <c r="N97" i="28"/>
  <c r="N50" i="28"/>
  <c r="N219" i="28"/>
  <c r="N104" i="28"/>
  <c r="N119" i="28"/>
  <c r="N200" i="28"/>
  <c r="N127" i="28"/>
  <c r="N63" i="28"/>
  <c r="N177" i="28"/>
  <c r="N110" i="28"/>
  <c r="N122" i="28"/>
  <c r="N167" i="28"/>
  <c r="N124" i="28"/>
  <c r="N53" i="28"/>
  <c r="N20" i="28"/>
  <c r="N92" i="28"/>
  <c r="N15" i="28"/>
  <c r="N13" i="28"/>
  <c r="N46" i="28"/>
  <c r="N337" i="28"/>
  <c r="N260" i="28"/>
  <c r="N218" i="28"/>
  <c r="N333" i="28"/>
  <c r="N256" i="28"/>
  <c r="N216" i="28"/>
  <c r="N349" i="28"/>
  <c r="N331" i="28"/>
  <c r="N259" i="28"/>
  <c r="N348" i="28"/>
  <c r="N327" i="28"/>
  <c r="N234" i="28"/>
  <c r="N2" i="28"/>
  <c r="N379" i="28"/>
  <c r="N303" i="28"/>
  <c r="N241" i="28"/>
  <c r="N400" i="28"/>
  <c r="N318" i="28"/>
  <c r="N384" i="28"/>
  <c r="N308" i="28"/>
  <c r="N246" i="28"/>
  <c r="N183" i="28"/>
  <c r="N229" i="28"/>
  <c r="N267" i="28"/>
  <c r="N128" i="28"/>
  <c r="N59" i="28"/>
  <c r="N223" i="28"/>
  <c r="N106" i="28"/>
  <c r="N6" i="28"/>
  <c r="N353" i="28"/>
  <c r="N152" i="28"/>
  <c r="N89" i="28"/>
  <c r="N41" i="28"/>
  <c r="N146" i="28"/>
  <c r="N96" i="28"/>
  <c r="N18" i="28"/>
  <c r="N207" i="28"/>
  <c r="N132" i="28"/>
  <c r="N55" i="28"/>
  <c r="N212" i="28"/>
  <c r="N102" i="28"/>
  <c r="N19" i="28"/>
  <c r="N195" i="28"/>
  <c r="N117" i="28"/>
  <c r="N121" i="28"/>
  <c r="N30" i="28"/>
  <c r="N8" i="28"/>
  <c r="N4" i="28"/>
  <c r="N3" i="28"/>
  <c r="N373" i="28"/>
  <c r="N330" i="28"/>
  <c r="N257" i="28"/>
  <c r="N369" i="28"/>
  <c r="N326" i="28"/>
  <c r="N290" i="28"/>
  <c r="N35" i="28"/>
  <c r="N359" i="28"/>
  <c r="N284" i="28"/>
  <c r="N186" i="28"/>
  <c r="N393" i="28"/>
  <c r="N280" i="28"/>
  <c r="N184" i="28"/>
  <c r="N355" i="28"/>
  <c r="N295" i="28"/>
  <c r="N235" i="28"/>
  <c r="N368" i="28"/>
  <c r="N336" i="28"/>
  <c r="N376" i="28"/>
  <c r="N300" i="28"/>
  <c r="N238" i="28"/>
  <c r="N225" i="28"/>
  <c r="N202" i="28"/>
  <c r="N189" i="28"/>
  <c r="N115" i="28"/>
  <c r="N51" i="28"/>
  <c r="N169" i="28"/>
  <c r="N98" i="28"/>
  <c r="N12" i="28"/>
  <c r="N293" i="28"/>
  <c r="N151" i="28"/>
  <c r="N81" i="28"/>
  <c r="N396" i="28"/>
  <c r="N148" i="28"/>
  <c r="N88" i="28"/>
  <c r="N165" i="28"/>
  <c r="N179" i="28"/>
  <c r="N111" i="28"/>
  <c r="N123" i="28"/>
  <c r="N142" i="28"/>
  <c r="N94" i="28"/>
  <c r="N85" i="28"/>
  <c r="N231" i="28"/>
  <c r="N109" i="28"/>
  <c r="N149" i="28"/>
  <c r="N125" i="28"/>
  <c r="N108" i="28"/>
  <c r="N29" i="28"/>
  <c r="N9" i="28"/>
  <c r="N391" i="28"/>
  <c r="N315" i="28"/>
  <c r="N253" i="28"/>
  <c r="N390" i="28"/>
  <c r="N314" i="28"/>
  <c r="N252" i="28"/>
  <c r="N39" i="28"/>
  <c r="N364" i="28"/>
  <c r="N273" i="28"/>
  <c r="N230" i="28"/>
  <c r="N346" i="28"/>
  <c r="N269" i="28"/>
  <c r="N228" i="28"/>
  <c r="N31" i="28"/>
  <c r="N347" i="28"/>
  <c r="N323" i="28"/>
  <c r="N198" i="28"/>
  <c r="N362" i="28"/>
  <c r="N324" i="28"/>
  <c r="N352" i="28"/>
  <c r="N292" i="28"/>
  <c r="N262" i="28"/>
  <c r="N399" i="28"/>
  <c r="N168" i="28"/>
  <c r="N227" i="28"/>
  <c r="N107" i="28"/>
  <c r="N377" i="28"/>
  <c r="N156" i="28"/>
  <c r="N90" i="28"/>
  <c r="N17" i="28"/>
  <c r="N239" i="28"/>
  <c r="N141" i="28"/>
  <c r="N73" i="28"/>
  <c r="N291" i="28"/>
  <c r="N138" i="28"/>
  <c r="N80" i="28"/>
  <c r="N24" i="28"/>
  <c r="N215" i="28"/>
  <c r="N103" i="28"/>
  <c r="N343" i="28"/>
  <c r="N133" i="28"/>
  <c r="N86" i="28"/>
  <c r="N37" i="28"/>
  <c r="N206" i="28"/>
  <c r="N101" i="28"/>
  <c r="N25" i="28"/>
  <c r="N84" i="28"/>
  <c r="N16" i="28"/>
  <c r="N11" i="28"/>
  <c r="N7" i="28"/>
  <c r="N383" i="28"/>
  <c r="N307" i="28"/>
  <c r="N245" i="28"/>
  <c r="N382" i="28"/>
  <c r="N306" i="28"/>
  <c r="N244" i="28"/>
  <c r="N43" i="28"/>
  <c r="N329" i="28"/>
  <c r="N328" i="28"/>
  <c r="N214" i="28"/>
  <c r="N325" i="28"/>
  <c r="N286" i="28"/>
  <c r="N204" i="28"/>
  <c r="N36" i="28"/>
  <c r="N370" i="28"/>
  <c r="N340" i="28"/>
  <c r="N182" i="28"/>
  <c r="N397" i="28"/>
  <c r="N264" i="28"/>
  <c r="N392" i="28"/>
  <c r="N287" i="28"/>
  <c r="N192" i="28"/>
  <c r="N317" i="28"/>
  <c r="N45" i="28"/>
  <c r="N173" i="28"/>
  <c r="N99" i="28"/>
  <c r="N301" i="28"/>
  <c r="N155" i="28"/>
  <c r="N82" i="28"/>
  <c r="N21" i="28"/>
  <c r="N224" i="28"/>
  <c r="N135" i="28"/>
  <c r="N65" i="28"/>
  <c r="N233" i="28"/>
  <c r="N213" i="28"/>
  <c r="N72" i="28"/>
  <c r="N33" i="28"/>
  <c r="N144" i="28"/>
  <c r="N95" i="28"/>
  <c r="N276" i="28"/>
  <c r="N130" i="28"/>
  <c r="N78" i="28"/>
  <c r="N398" i="28"/>
  <c r="N140" i="28"/>
  <c r="N93" i="28"/>
  <c r="N147" i="28"/>
  <c r="N157" i="28"/>
  <c r="N26" i="28"/>
  <c r="N136" i="28"/>
  <c r="N28" i="28"/>
  <c r="N372" i="28"/>
  <c r="N299" i="28"/>
  <c r="N237" i="28"/>
  <c r="N358" i="28"/>
  <c r="N298" i="28"/>
  <c r="N236" i="28"/>
  <c r="N367" i="28"/>
  <c r="N322" i="28"/>
  <c r="N272" i="28"/>
  <c r="N365" i="28"/>
  <c r="N321" i="28"/>
  <c r="N271" i="28"/>
  <c r="N210" i="28"/>
  <c r="N40" i="28"/>
  <c r="N342" i="28"/>
  <c r="N265" i="28"/>
  <c r="N361" i="28"/>
  <c r="N319" i="28"/>
  <c r="N258" i="28"/>
  <c r="N341" i="28"/>
  <c r="N285" i="28"/>
  <c r="N176" i="28"/>
  <c r="N279" i="28"/>
  <c r="N385" i="28"/>
  <c r="N160" i="28"/>
  <c r="N91" i="28"/>
  <c r="N240" i="28"/>
  <c r="N143" i="28"/>
  <c r="N74" i="28"/>
  <c r="N23" i="28"/>
  <c r="N209" i="28"/>
  <c r="N163" i="28"/>
  <c r="N57" i="28"/>
  <c r="N222" i="28"/>
  <c r="N131" i="28"/>
  <c r="N64" i="28"/>
  <c r="N345" i="28"/>
  <c r="N137" i="28"/>
  <c r="N87" i="28"/>
  <c r="N196" i="28"/>
  <c r="N170" i="28"/>
  <c r="N70" i="28"/>
  <c r="N338" i="28"/>
  <c r="N129" i="28"/>
  <c r="N77" i="28"/>
  <c r="N76" i="28"/>
  <c r="N60" i="28"/>
  <c r="N100" i="28"/>
  <c r="N47" i="28"/>
  <c r="N34" i="28"/>
  <c r="N351" i="28"/>
  <c r="N339" i="28"/>
  <c r="N255" i="28"/>
  <c r="N350" i="28"/>
  <c r="N335" i="28"/>
  <c r="N268" i="28"/>
  <c r="N389" i="28"/>
  <c r="N313" i="28"/>
  <c r="N251" i="28"/>
  <c r="N388" i="28"/>
  <c r="N312" i="28"/>
  <c r="N250" i="28"/>
  <c r="N191" i="28"/>
  <c r="N44" i="28"/>
  <c r="N344" i="28"/>
  <c r="N274" i="28"/>
  <c r="N386" i="28"/>
  <c r="N310" i="28"/>
  <c r="N248" i="28"/>
  <c r="N360" i="28"/>
  <c r="N275" i="28"/>
  <c r="N220" i="28"/>
  <c r="N180" i="28"/>
  <c r="N309" i="28"/>
  <c r="N159" i="28"/>
  <c r="N83" i="28"/>
  <c r="N226" i="28"/>
  <c r="N139" i="28"/>
  <c r="N66" i="28"/>
  <c r="N166" i="28"/>
  <c r="N185" i="28"/>
  <c r="N113" i="28"/>
  <c r="N201" i="28"/>
  <c r="N208" i="28"/>
  <c r="N153" i="28"/>
  <c r="N56" i="28"/>
  <c r="N289" i="28"/>
  <c r="N134" i="28"/>
  <c r="N79" i="28"/>
  <c r="N171" i="28"/>
  <c r="N164" i="28"/>
  <c r="N62" i="28"/>
  <c r="N263" i="28"/>
  <c r="N126" i="28"/>
  <c r="N69" i="28"/>
  <c r="N154" i="28"/>
  <c r="N116" i="28"/>
  <c r="N10" i="28"/>
  <c r="C7" i="28"/>
  <c r="D7" i="28"/>
  <c r="B26" i="28"/>
  <c r="E32" i="28"/>
  <c r="G32" i="28"/>
  <c r="E48" i="27"/>
  <c r="F3" i="29" s="1"/>
  <c r="C31" i="28"/>
  <c r="D31" i="28"/>
  <c r="F48" i="27"/>
  <c r="C39" i="27"/>
  <c r="AE375" i="27"/>
  <c r="AE381" i="27"/>
  <c r="AE379" i="27"/>
  <c r="AE371" i="27"/>
  <c r="AE369" i="27"/>
  <c r="AE376" i="27"/>
  <c r="AE373" i="27"/>
  <c r="AE367" i="27"/>
  <c r="AE366" i="27"/>
  <c r="AE365" i="27"/>
  <c r="AE364" i="27"/>
  <c r="AE363" i="27"/>
  <c r="AE362" i="27"/>
  <c r="AE368" i="27"/>
  <c r="AE378" i="27"/>
  <c r="AE374" i="27"/>
  <c r="AE372" i="27"/>
  <c r="AE361" i="27"/>
  <c r="AE380" i="27"/>
  <c r="AE370" i="27"/>
  <c r="AE358" i="27"/>
  <c r="AE354" i="27"/>
  <c r="AE377" i="27"/>
  <c r="AE357" i="27"/>
  <c r="AE353" i="27"/>
  <c r="AE360" i="27"/>
  <c r="AE356" i="27"/>
  <c r="AE351" i="27"/>
  <c r="AE344" i="27"/>
  <c r="AE350" i="27"/>
  <c r="AE347" i="27"/>
  <c r="AE343" i="27"/>
  <c r="AE342" i="27"/>
  <c r="AE341" i="27"/>
  <c r="AE340" i="27"/>
  <c r="AE339" i="27"/>
  <c r="AE338" i="27"/>
  <c r="AE337" i="27"/>
  <c r="AE336" i="27"/>
  <c r="AE335" i="27"/>
  <c r="AE334" i="27"/>
  <c r="AE359" i="27"/>
  <c r="AE348" i="27"/>
  <c r="AE355" i="27"/>
  <c r="AE352" i="27"/>
  <c r="AE345" i="27"/>
  <c r="AE349" i="27"/>
  <c r="AE346" i="27"/>
  <c r="AE333" i="27"/>
  <c r="AE332" i="27"/>
  <c r="AE331" i="27"/>
  <c r="AE330" i="27"/>
  <c r="AE329" i="27"/>
  <c r="AE328" i="27"/>
  <c r="AE317" i="27"/>
  <c r="AE323" i="27"/>
  <c r="AE321" i="27"/>
  <c r="AE320" i="27"/>
  <c r="AE316" i="27"/>
  <c r="AE324" i="27"/>
  <c r="AE327" i="27"/>
  <c r="AE319" i="27"/>
  <c r="AE315" i="27"/>
  <c r="AE325" i="27"/>
  <c r="AE322" i="27"/>
  <c r="AE318" i="27"/>
  <c r="AE314" i="27"/>
  <c r="AE310" i="27"/>
  <c r="AE326" i="27"/>
  <c r="AE312" i="27"/>
  <c r="AE313" i="27"/>
  <c r="AE311" i="27"/>
  <c r="AE297" i="27"/>
  <c r="AE296" i="27"/>
  <c r="AE294" i="27"/>
  <c r="AE292" i="27"/>
  <c r="AE291" i="27"/>
  <c r="AE308" i="27"/>
  <c r="AE306" i="27"/>
  <c r="AE304" i="27"/>
  <c r="AE302" i="27"/>
  <c r="AE290" i="27"/>
  <c r="AE298" i="27"/>
  <c r="AE295" i="27"/>
  <c r="AE293" i="27"/>
  <c r="AE300" i="27"/>
  <c r="AE289" i="27"/>
  <c r="AE305" i="27"/>
  <c r="AE278" i="27"/>
  <c r="AE276" i="27"/>
  <c r="AE283" i="27"/>
  <c r="AE282" i="27"/>
  <c r="AE281" i="27"/>
  <c r="AE307" i="27"/>
  <c r="AE287" i="27"/>
  <c r="AE285" i="27"/>
  <c r="AE280" i="27"/>
  <c r="AE275" i="27"/>
  <c r="AE272" i="27"/>
  <c r="AE271" i="27"/>
  <c r="AE270" i="27"/>
  <c r="AE269" i="27"/>
  <c r="AE268" i="27"/>
  <c r="AE267" i="27"/>
  <c r="AE266" i="27"/>
  <c r="AE265" i="27"/>
  <c r="AE264" i="27"/>
  <c r="AE263" i="27"/>
  <c r="AE262" i="27"/>
  <c r="AE261" i="27"/>
  <c r="AE260" i="27"/>
  <c r="AE259" i="27"/>
  <c r="AE258" i="27"/>
  <c r="AE257" i="27"/>
  <c r="AE288" i="27"/>
  <c r="AE279" i="27"/>
  <c r="AE274" i="27"/>
  <c r="AE286" i="27"/>
  <c r="AE273" i="27"/>
  <c r="AE254" i="27"/>
  <c r="AE277" i="27"/>
  <c r="AE253" i="27"/>
  <c r="AE249" i="27"/>
  <c r="AE245" i="27"/>
  <c r="AE299" i="27"/>
  <c r="AE248" i="27"/>
  <c r="AE238" i="27"/>
  <c r="AE252" i="27"/>
  <c r="AE244" i="27"/>
  <c r="AE239" i="27"/>
  <c r="AE309" i="27"/>
  <c r="AE243" i="27"/>
  <c r="AE227" i="27"/>
  <c r="AE251" i="27"/>
  <c r="AE303" i="27"/>
  <c r="AE255" i="27"/>
  <c r="AE237" i="27"/>
  <c r="AE233" i="27"/>
  <c r="AE232" i="27"/>
  <c r="AE230" i="27"/>
  <c r="AE228" i="27"/>
  <c r="AE224" i="27"/>
  <c r="AE223" i="27"/>
  <c r="AE222" i="27"/>
  <c r="AE221" i="27"/>
  <c r="AE220" i="27"/>
  <c r="AE219" i="27"/>
  <c r="AE218" i="27"/>
  <c r="AE217" i="27"/>
  <c r="AE216" i="27"/>
  <c r="AE215" i="27"/>
  <c r="AE214" i="27"/>
  <c r="AE213" i="27"/>
  <c r="AE212" i="27"/>
  <c r="AE211" i="27"/>
  <c r="AE210" i="27"/>
  <c r="AE209" i="27"/>
  <c r="AE208" i="27"/>
  <c r="AE207" i="27"/>
  <c r="AE206" i="27"/>
  <c r="AE205" i="27"/>
  <c r="AE204" i="27"/>
  <c r="AE203" i="27"/>
  <c r="AE202" i="27"/>
  <c r="AE201" i="27"/>
  <c r="AE200" i="27"/>
  <c r="AE199" i="27"/>
  <c r="AE198" i="27"/>
  <c r="AE197" i="27"/>
  <c r="AE196" i="27"/>
  <c r="AE195" i="27"/>
  <c r="AE194" i="27"/>
  <c r="AE193" i="27"/>
  <c r="AE192" i="27"/>
  <c r="AE191" i="27"/>
  <c r="AE190" i="27"/>
  <c r="AE189" i="27"/>
  <c r="AE188" i="27"/>
  <c r="AE187" i="27"/>
  <c r="AE301" i="27"/>
  <c r="AE250" i="27"/>
  <c r="AE284" i="27"/>
  <c r="AE235" i="27"/>
  <c r="AE231" i="27"/>
  <c r="AE246" i="27"/>
  <c r="AE240" i="27"/>
  <c r="AE242" i="27"/>
  <c r="AE234" i="27"/>
  <c r="AE226" i="27"/>
  <c r="AE241" i="27"/>
  <c r="AE247" i="27"/>
  <c r="AE236" i="27"/>
  <c r="AE186" i="27"/>
  <c r="AE185" i="27"/>
  <c r="AE184" i="27"/>
  <c r="AE183" i="27"/>
  <c r="AE182" i="27"/>
  <c r="AE181" i="27"/>
  <c r="AE180" i="27"/>
  <c r="AE179" i="27"/>
  <c r="AE178" i="27"/>
  <c r="AE177" i="27"/>
  <c r="AE176" i="27"/>
  <c r="AE175" i="27"/>
  <c r="AE174" i="27"/>
  <c r="AE173" i="27"/>
  <c r="AE172" i="27"/>
  <c r="AE171" i="27"/>
  <c r="AE170" i="27"/>
  <c r="AE169" i="27"/>
  <c r="AE168" i="27"/>
  <c r="AE167" i="27"/>
  <c r="AE256" i="27"/>
  <c r="AE225" i="27"/>
  <c r="AE229" i="27"/>
  <c r="AE164" i="27"/>
  <c r="AE161" i="27"/>
  <c r="AE159" i="27"/>
  <c r="AE157" i="27"/>
  <c r="AE155" i="27"/>
  <c r="AE165" i="27"/>
  <c r="AE158" i="27"/>
  <c r="AE162" i="27"/>
  <c r="AE160" i="27"/>
  <c r="AE156" i="27"/>
  <c r="AE154" i="27"/>
  <c r="AE153" i="27"/>
  <c r="AE163" i="27"/>
  <c r="AE152" i="27"/>
  <c r="AE150" i="27"/>
  <c r="AE148" i="27"/>
  <c r="AE146" i="27"/>
  <c r="AE144" i="27"/>
  <c r="AE142" i="27"/>
  <c r="AE140" i="27"/>
  <c r="AE138" i="27"/>
  <c r="AE136" i="27"/>
  <c r="AE134" i="27"/>
  <c r="AE132" i="27"/>
  <c r="AE130" i="27"/>
  <c r="AE128" i="27"/>
  <c r="AE126" i="27"/>
  <c r="AE124" i="27"/>
  <c r="AE122" i="27"/>
  <c r="AE118" i="27"/>
  <c r="AE114" i="27"/>
  <c r="AE110" i="27"/>
  <c r="AE106" i="27"/>
  <c r="AE103" i="27"/>
  <c r="AE101" i="27"/>
  <c r="AE99" i="27"/>
  <c r="AE166" i="27"/>
  <c r="AE119" i="27"/>
  <c r="AE115" i="27"/>
  <c r="AE111" i="27"/>
  <c r="AE107" i="27"/>
  <c r="AE97" i="27"/>
  <c r="AE96" i="27"/>
  <c r="AE95" i="27"/>
  <c r="AE94" i="27"/>
  <c r="AE93" i="27"/>
  <c r="AE92" i="27"/>
  <c r="AE91" i="27"/>
  <c r="AE90" i="27"/>
  <c r="AE89" i="27"/>
  <c r="AE88" i="27"/>
  <c r="AE87" i="27"/>
  <c r="AE86" i="27"/>
  <c r="AE85" i="27"/>
  <c r="AE84" i="27"/>
  <c r="AE83" i="27"/>
  <c r="AE82" i="27"/>
  <c r="AE81" i="27"/>
  <c r="AE80" i="27"/>
  <c r="AE79" i="27"/>
  <c r="AE78" i="27"/>
  <c r="AE77" i="27"/>
  <c r="AE76" i="27"/>
  <c r="AE75" i="27"/>
  <c r="AE74" i="27"/>
  <c r="AE73" i="27"/>
  <c r="AE72" i="27"/>
  <c r="AE151" i="27"/>
  <c r="AE149" i="27"/>
  <c r="AE147" i="27"/>
  <c r="AE145" i="27"/>
  <c r="AE143" i="27"/>
  <c r="AE141" i="27"/>
  <c r="AE139" i="27"/>
  <c r="AE137" i="27"/>
  <c r="AE135" i="27"/>
  <c r="AE133" i="27"/>
  <c r="AE131" i="27"/>
  <c r="AE129" i="27"/>
  <c r="AE127" i="27"/>
  <c r="AE125" i="27"/>
  <c r="AE123" i="27"/>
  <c r="AE121" i="27"/>
  <c r="AE120" i="27"/>
  <c r="AE116" i="27"/>
  <c r="AE112" i="27"/>
  <c r="AE108" i="27"/>
  <c r="AE104" i="27"/>
  <c r="AE102" i="27"/>
  <c r="AE100" i="27"/>
  <c r="AE98" i="27"/>
  <c r="AE109" i="27"/>
  <c r="AE64" i="27"/>
  <c r="AE60" i="27"/>
  <c r="AE55" i="27"/>
  <c r="AE54" i="27"/>
  <c r="AE53" i="27"/>
  <c r="AE52" i="27"/>
  <c r="AE51" i="27"/>
  <c r="AE50" i="27"/>
  <c r="AE48" i="27"/>
  <c r="AE46" i="27"/>
  <c r="AE113" i="27"/>
  <c r="AE56" i="27"/>
  <c r="AE31" i="27"/>
  <c r="AE65" i="27"/>
  <c r="AE61" i="27"/>
  <c r="AE57" i="27"/>
  <c r="AE44" i="27"/>
  <c r="AE42" i="27"/>
  <c r="AE117" i="27"/>
  <c r="AE71" i="27"/>
  <c r="AE70" i="27"/>
  <c r="AE69" i="27"/>
  <c r="AE68" i="27"/>
  <c r="AE67" i="27"/>
  <c r="AE66" i="27"/>
  <c r="AE62" i="27"/>
  <c r="AE58" i="27"/>
  <c r="AE49" i="27"/>
  <c r="AE47" i="27"/>
  <c r="AE37" i="27"/>
  <c r="AE22" i="27"/>
  <c r="AE38" i="27"/>
  <c r="AE27" i="27"/>
  <c r="AE24" i="27"/>
  <c r="AE39" i="27"/>
  <c r="AE2" i="27"/>
  <c r="AE63" i="27"/>
  <c r="AE40" i="27"/>
  <c r="AE17" i="27"/>
  <c r="AE13" i="27"/>
  <c r="AE12" i="27"/>
  <c r="AE11" i="27"/>
  <c r="AE10" i="27"/>
  <c r="AE9" i="27"/>
  <c r="AE8" i="27"/>
  <c r="AE23" i="27"/>
  <c r="AE5" i="27"/>
  <c r="AE45" i="27"/>
  <c r="AE36" i="27"/>
  <c r="AE35" i="27"/>
  <c r="AE34" i="27"/>
  <c r="AE33" i="27"/>
  <c r="AE32" i="27"/>
  <c r="AE28" i="27"/>
  <c r="AE16" i="27"/>
  <c r="AE15" i="27"/>
  <c r="AE14" i="27"/>
  <c r="AE59" i="27"/>
  <c r="AE43" i="27"/>
  <c r="AE30" i="27"/>
  <c r="AE4" i="27"/>
  <c r="AE26" i="27"/>
  <c r="AE21" i="27"/>
  <c r="AE20" i="27"/>
  <c r="AE19" i="27"/>
  <c r="AE3" i="27"/>
  <c r="AE41" i="27"/>
  <c r="AE7" i="27"/>
  <c r="AE25" i="27"/>
  <c r="AE18" i="27"/>
  <c r="AE29" i="27"/>
  <c r="AE105" i="27"/>
  <c r="AE6" i="27"/>
  <c r="AI381" i="27"/>
  <c r="AI380" i="27"/>
  <c r="AI379" i="27"/>
  <c r="AI378" i="27"/>
  <c r="AI377" i="27"/>
  <c r="AI376" i="27"/>
  <c r="AI375" i="27"/>
  <c r="AI374" i="27"/>
  <c r="AI373" i="27"/>
  <c r="AI367" i="27"/>
  <c r="AI366" i="27"/>
  <c r="AI365" i="27"/>
  <c r="AI364" i="27"/>
  <c r="AI363" i="27"/>
  <c r="AI362" i="27"/>
  <c r="AI368" i="27"/>
  <c r="AI372" i="27"/>
  <c r="AI370" i="27"/>
  <c r="AI371" i="27"/>
  <c r="AI369" i="27"/>
  <c r="AI357" i="27"/>
  <c r="AI353" i="27"/>
  <c r="AI360" i="27"/>
  <c r="AI356" i="27"/>
  <c r="AI352" i="27"/>
  <c r="AI351" i="27"/>
  <c r="AI350" i="27"/>
  <c r="AI349" i="27"/>
  <c r="AI361" i="27"/>
  <c r="AI358" i="27"/>
  <c r="AI354" i="27"/>
  <c r="AI348" i="27"/>
  <c r="AI346" i="27"/>
  <c r="AI359" i="27"/>
  <c r="AI345" i="27"/>
  <c r="AI343" i="27"/>
  <c r="AI342" i="27"/>
  <c r="AI341" i="27"/>
  <c r="AI340" i="27"/>
  <c r="AI339" i="27"/>
  <c r="AI338" i="27"/>
  <c r="AI335" i="27"/>
  <c r="AI355" i="27"/>
  <c r="AI334" i="27"/>
  <c r="AI337" i="27"/>
  <c r="AI347" i="27"/>
  <c r="AI336" i="27"/>
  <c r="AI333" i="27"/>
  <c r="AI332" i="27"/>
  <c r="AI331" i="27"/>
  <c r="AI330" i="27"/>
  <c r="AI329" i="27"/>
  <c r="AI328" i="27"/>
  <c r="AI327" i="27"/>
  <c r="AI324" i="27"/>
  <c r="AI319" i="27"/>
  <c r="AI315" i="27"/>
  <c r="AI325" i="27"/>
  <c r="AI322" i="27"/>
  <c r="AI318" i="27"/>
  <c r="AI344" i="27"/>
  <c r="AI326" i="27"/>
  <c r="AI317" i="27"/>
  <c r="AI321" i="27"/>
  <c r="AI312" i="27"/>
  <c r="AI313" i="27"/>
  <c r="AI320" i="27"/>
  <c r="AI311" i="27"/>
  <c r="AI309" i="27"/>
  <c r="AI308" i="27"/>
  <c r="AI307" i="27"/>
  <c r="AI306" i="27"/>
  <c r="AI305" i="27"/>
  <c r="AI304" i="27"/>
  <c r="AI303" i="27"/>
  <c r="AI302" i="27"/>
  <c r="AI301" i="27"/>
  <c r="AI300" i="27"/>
  <c r="AI299" i="27"/>
  <c r="AI298" i="27"/>
  <c r="AI297" i="27"/>
  <c r="AI316" i="27"/>
  <c r="AI310" i="27"/>
  <c r="AI323" i="27"/>
  <c r="AI295" i="27"/>
  <c r="AI293" i="27"/>
  <c r="AI314" i="27"/>
  <c r="AI289" i="27"/>
  <c r="AI288" i="27"/>
  <c r="AI287" i="27"/>
  <c r="AI286" i="27"/>
  <c r="AI285" i="27"/>
  <c r="AI284" i="27"/>
  <c r="AI283" i="27"/>
  <c r="AI282" i="27"/>
  <c r="AI281" i="27"/>
  <c r="AI280" i="27"/>
  <c r="AI296" i="27"/>
  <c r="AI294" i="27"/>
  <c r="AI292" i="27"/>
  <c r="AI291" i="27"/>
  <c r="AI290" i="27"/>
  <c r="AI279" i="27"/>
  <c r="AI277" i="27"/>
  <c r="AI274" i="27"/>
  <c r="AI273" i="27"/>
  <c r="AI275" i="27"/>
  <c r="AI272" i="27"/>
  <c r="AI268" i="27"/>
  <c r="AI264" i="27"/>
  <c r="AI253" i="27"/>
  <c r="AI249" i="27"/>
  <c r="AI245" i="27"/>
  <c r="AI258" i="27"/>
  <c r="AI278" i="27"/>
  <c r="AI270" i="27"/>
  <c r="AI266" i="27"/>
  <c r="AI262" i="27"/>
  <c r="AI260" i="27"/>
  <c r="AI255" i="27"/>
  <c r="AI251" i="27"/>
  <c r="AI247" i="27"/>
  <c r="AI243" i="27"/>
  <c r="AI271" i="27"/>
  <c r="AI263" i="27"/>
  <c r="AI252" i="27"/>
  <c r="AI244" i="27"/>
  <c r="AI240" i="27"/>
  <c r="AI236" i="27"/>
  <c r="AI257" i="27"/>
  <c r="AI237" i="27"/>
  <c r="AI269" i="27"/>
  <c r="AI261" i="27"/>
  <c r="AI250" i="27"/>
  <c r="AI241" i="27"/>
  <c r="AI235" i="27"/>
  <c r="AI234" i="27"/>
  <c r="AI233" i="27"/>
  <c r="AI267" i="27"/>
  <c r="AI254" i="27"/>
  <c r="AI239" i="27"/>
  <c r="AI225" i="27"/>
  <c r="AI276" i="27"/>
  <c r="AI259" i="27"/>
  <c r="AI238" i="27"/>
  <c r="AI231" i="27"/>
  <c r="AI229" i="27"/>
  <c r="AI246" i="27"/>
  <c r="AI232" i="27"/>
  <c r="AI227" i="27"/>
  <c r="AI223" i="27"/>
  <c r="AI219" i="27"/>
  <c r="AI215" i="27"/>
  <c r="AI211" i="27"/>
  <c r="AI209" i="27"/>
  <c r="AI207" i="27"/>
  <c r="AI205" i="27"/>
  <c r="AI203" i="27"/>
  <c r="AI242" i="27"/>
  <c r="AI228" i="27"/>
  <c r="AI226" i="27"/>
  <c r="AI224" i="27"/>
  <c r="AI220" i="27"/>
  <c r="AI216" i="27"/>
  <c r="AI212" i="27"/>
  <c r="AI248" i="27"/>
  <c r="AI230" i="27"/>
  <c r="AI221" i="27"/>
  <c r="AI217" i="27"/>
  <c r="AI213" i="27"/>
  <c r="AI208" i="27"/>
  <c r="AI206" i="27"/>
  <c r="AI204" i="27"/>
  <c r="AI202" i="27"/>
  <c r="AI200" i="27"/>
  <c r="AI218" i="27"/>
  <c r="AI198" i="27"/>
  <c r="AI194" i="27"/>
  <c r="AI190" i="27"/>
  <c r="AI265" i="27"/>
  <c r="AI256" i="27"/>
  <c r="AI210" i="27"/>
  <c r="AI197" i="27"/>
  <c r="AI193" i="27"/>
  <c r="AI189" i="27"/>
  <c r="AI222" i="27"/>
  <c r="AI201" i="27"/>
  <c r="AI199" i="27"/>
  <c r="AI196" i="27"/>
  <c r="AI192" i="27"/>
  <c r="AI188" i="27"/>
  <c r="AI214" i="27"/>
  <c r="AI185" i="27"/>
  <c r="AI183" i="27"/>
  <c r="AI181" i="27"/>
  <c r="AI179" i="27"/>
  <c r="AI177" i="27"/>
  <c r="AI175" i="27"/>
  <c r="AI173" i="27"/>
  <c r="AI171" i="27"/>
  <c r="AI187" i="27"/>
  <c r="AI167" i="27"/>
  <c r="AI162" i="27"/>
  <c r="AI160" i="27"/>
  <c r="AI158" i="27"/>
  <c r="AI156" i="27"/>
  <c r="AI154" i="27"/>
  <c r="AI186" i="27"/>
  <c r="AI184" i="27"/>
  <c r="AI182" i="27"/>
  <c r="AI180" i="27"/>
  <c r="AI178" i="27"/>
  <c r="AI176" i="27"/>
  <c r="AI174" i="27"/>
  <c r="AI172" i="27"/>
  <c r="AI170" i="27"/>
  <c r="AI166" i="27"/>
  <c r="AI191" i="27"/>
  <c r="AI168" i="27"/>
  <c r="AI165" i="27"/>
  <c r="AI169" i="27"/>
  <c r="AI159" i="27"/>
  <c r="AI164" i="27"/>
  <c r="AI155" i="27"/>
  <c r="AI153" i="27"/>
  <c r="AI152" i="27"/>
  <c r="AI151" i="27"/>
  <c r="AI150" i="27"/>
  <c r="AI149" i="27"/>
  <c r="AI148" i="27"/>
  <c r="AI147" i="27"/>
  <c r="AI146" i="27"/>
  <c r="AI145" i="27"/>
  <c r="AI144" i="27"/>
  <c r="AI143" i="27"/>
  <c r="AI142" i="27"/>
  <c r="AI141" i="27"/>
  <c r="AI140" i="27"/>
  <c r="AI139" i="27"/>
  <c r="AI138" i="27"/>
  <c r="AI137" i="27"/>
  <c r="AI136" i="27"/>
  <c r="AI135" i="27"/>
  <c r="AI134" i="27"/>
  <c r="AI133" i="27"/>
  <c r="AI132" i="27"/>
  <c r="AI131" i="27"/>
  <c r="AI130" i="27"/>
  <c r="AI129" i="27"/>
  <c r="AI128" i="27"/>
  <c r="AI127" i="27"/>
  <c r="AI126" i="27"/>
  <c r="AI125" i="27"/>
  <c r="AI124" i="27"/>
  <c r="AI123" i="27"/>
  <c r="AI122" i="27"/>
  <c r="AI121" i="27"/>
  <c r="AI120" i="27"/>
  <c r="AI119" i="27"/>
  <c r="AI118" i="27"/>
  <c r="AI117" i="27"/>
  <c r="AI116" i="27"/>
  <c r="AI115" i="27"/>
  <c r="AI114" i="27"/>
  <c r="AI113" i="27"/>
  <c r="AI112" i="27"/>
  <c r="AI111" i="27"/>
  <c r="AI110" i="27"/>
  <c r="AI109" i="27"/>
  <c r="AI108" i="27"/>
  <c r="AI107" i="27"/>
  <c r="AI106" i="27"/>
  <c r="AI105" i="27"/>
  <c r="AI104" i="27"/>
  <c r="AI195" i="27"/>
  <c r="AI163" i="27"/>
  <c r="AI157" i="27"/>
  <c r="AI102" i="27"/>
  <c r="AI100" i="27"/>
  <c r="AI98" i="27"/>
  <c r="AI103" i="27"/>
  <c r="AI101" i="27"/>
  <c r="AI99" i="27"/>
  <c r="AI65" i="27"/>
  <c r="AI61" i="27"/>
  <c r="AI57" i="27"/>
  <c r="AI39" i="27"/>
  <c r="AI30" i="27"/>
  <c r="AI29" i="27"/>
  <c r="AI71" i="27"/>
  <c r="AI70" i="27"/>
  <c r="AI69" i="27"/>
  <c r="AI68" i="27"/>
  <c r="AI67" i="27"/>
  <c r="AI49" i="27"/>
  <c r="AI47" i="27"/>
  <c r="AI96" i="27"/>
  <c r="AI94" i="27"/>
  <c r="AI92" i="27"/>
  <c r="AI90" i="27"/>
  <c r="AI88" i="27"/>
  <c r="AI86" i="27"/>
  <c r="AI84" i="27"/>
  <c r="AI82" i="27"/>
  <c r="AI80" i="27"/>
  <c r="AI78" i="27"/>
  <c r="AI76" i="27"/>
  <c r="AI66" i="27"/>
  <c r="AI62" i="27"/>
  <c r="AI58" i="27"/>
  <c r="AI161" i="27"/>
  <c r="AI74" i="27"/>
  <c r="AI45" i="27"/>
  <c r="AI43" i="27"/>
  <c r="AI41" i="27"/>
  <c r="AI40" i="27"/>
  <c r="AI28" i="27"/>
  <c r="AI63" i="27"/>
  <c r="AI59" i="27"/>
  <c r="AI73" i="27"/>
  <c r="AI55" i="27"/>
  <c r="AI54" i="27"/>
  <c r="AI53" i="27"/>
  <c r="AI52" i="27"/>
  <c r="AI51" i="27"/>
  <c r="AI50" i="27"/>
  <c r="AI48" i="27"/>
  <c r="AI46" i="27"/>
  <c r="AI38" i="27"/>
  <c r="AI36" i="27"/>
  <c r="AI35" i="27"/>
  <c r="AI34" i="27"/>
  <c r="AI33" i="27"/>
  <c r="AI32" i="27"/>
  <c r="AI27" i="27"/>
  <c r="AI89" i="27"/>
  <c r="AI81" i="27"/>
  <c r="AI64" i="27"/>
  <c r="AI31" i="27"/>
  <c r="AI7" i="27"/>
  <c r="AI60" i="27"/>
  <c r="AI44" i="27"/>
  <c r="AI21" i="27"/>
  <c r="AI95" i="27"/>
  <c r="AI72" i="27"/>
  <c r="AI26" i="27"/>
  <c r="AI91" i="27"/>
  <c r="AI83" i="27"/>
  <c r="AI75" i="27"/>
  <c r="AI37" i="27"/>
  <c r="AI25" i="27"/>
  <c r="AI24" i="27"/>
  <c r="AI23" i="27"/>
  <c r="AI18" i="27"/>
  <c r="AI14" i="27"/>
  <c r="AI97" i="27"/>
  <c r="AI16" i="27"/>
  <c r="AI19" i="27"/>
  <c r="AI6" i="27"/>
  <c r="AI5" i="27"/>
  <c r="AI4" i="27"/>
  <c r="AI3" i="27"/>
  <c r="AI2" i="27"/>
  <c r="AI20" i="27"/>
  <c r="AI93" i="27"/>
  <c r="AI85" i="27"/>
  <c r="AI77" i="27"/>
  <c r="AI56" i="27"/>
  <c r="AI42" i="27"/>
  <c r="AI22" i="27"/>
  <c r="AI87" i="27"/>
  <c r="AI79" i="27"/>
  <c r="AI15" i="27"/>
  <c r="AI17" i="27"/>
  <c r="AI13" i="27"/>
  <c r="AI12" i="27"/>
  <c r="AI11" i="27"/>
  <c r="AI10" i="27"/>
  <c r="AI9" i="27"/>
  <c r="AI8" i="27"/>
  <c r="J44" i="24"/>
  <c r="H44" i="24"/>
  <c r="K45" i="24"/>
  <c r="F45" i="24"/>
  <c r="G45" i="24"/>
  <c r="I45" i="24"/>
  <c r="I44" i="24"/>
  <c r="B12" i="23"/>
  <c r="B11" i="23"/>
  <c r="C12" i="23"/>
  <c r="C11" i="23"/>
  <c r="C37" i="24"/>
  <c r="C42" i="24" s="1"/>
  <c r="B37" i="24"/>
  <c r="B42" i="24" s="1"/>
  <c r="B38" i="24"/>
  <c r="BO382" i="24"/>
  <c r="BO381" i="24"/>
  <c r="BO380" i="24"/>
  <c r="BO379" i="24"/>
  <c r="BO378" i="24"/>
  <c r="BO377" i="24"/>
  <c r="BO376" i="24"/>
  <c r="BO375" i="24"/>
  <c r="BO374" i="24"/>
  <c r="BO373" i="24"/>
  <c r="BO372" i="24"/>
  <c r="BO371" i="24"/>
  <c r="BO370" i="24"/>
  <c r="BO369" i="24"/>
  <c r="BO368" i="24"/>
  <c r="BO367" i="24"/>
  <c r="BO366" i="24"/>
  <c r="BO365" i="24"/>
  <c r="BO364" i="24"/>
  <c r="BO363" i="24"/>
  <c r="BO361" i="24"/>
  <c r="BO359" i="24"/>
  <c r="BO357" i="24"/>
  <c r="BO356" i="24"/>
  <c r="BO355" i="24"/>
  <c r="BO354" i="24"/>
  <c r="BO362" i="24"/>
  <c r="BO360" i="24"/>
  <c r="BO358" i="24"/>
  <c r="BO353" i="24"/>
  <c r="BO352" i="24"/>
  <c r="BO341" i="24"/>
  <c r="BO349" i="24"/>
  <c r="BO347" i="24"/>
  <c r="BO345" i="24"/>
  <c r="BO344" i="24"/>
  <c r="BO338" i="24"/>
  <c r="BO334" i="24"/>
  <c r="BO351" i="24"/>
  <c r="BO343" i="24"/>
  <c r="BO342" i="24"/>
  <c r="BO337" i="24"/>
  <c r="BO333" i="24"/>
  <c r="BO330" i="24"/>
  <c r="BO329" i="24"/>
  <c r="BO328" i="24"/>
  <c r="BO327" i="24"/>
  <c r="BO326" i="24"/>
  <c r="BO325" i="24"/>
  <c r="BO324" i="24"/>
  <c r="BO323" i="24"/>
  <c r="BO322" i="24"/>
  <c r="BO321" i="24"/>
  <c r="BO350" i="24"/>
  <c r="BO348" i="24"/>
  <c r="BO346" i="24"/>
  <c r="BO336" i="24"/>
  <c r="BO332" i="24"/>
  <c r="BO340" i="24"/>
  <c r="BO339" i="24"/>
  <c r="BO331" i="24"/>
  <c r="BO313" i="24"/>
  <c r="BO310" i="24"/>
  <c r="BO335" i="24"/>
  <c r="BO320" i="24"/>
  <c r="BO318" i="24"/>
  <c r="BO316" i="24"/>
  <c r="BO314" i="24"/>
  <c r="BO307" i="24"/>
  <c r="BO306" i="24"/>
  <c r="BO302" i="24"/>
  <c r="BO299" i="24"/>
  <c r="BO298" i="24"/>
  <c r="BO308" i="24"/>
  <c r="BO305" i="24"/>
  <c r="BO301" i="24"/>
  <c r="BO312" i="24"/>
  <c r="BO304" i="24"/>
  <c r="BO303" i="24"/>
  <c r="BO288" i="24"/>
  <c r="BO319" i="24"/>
  <c r="BO289" i="24"/>
  <c r="BO287" i="24"/>
  <c r="BO285" i="24"/>
  <c r="BO290" i="24"/>
  <c r="BO315" i="24"/>
  <c r="BO284" i="24"/>
  <c r="BO283" i="24"/>
  <c r="BO282" i="24"/>
  <c r="BO281" i="24"/>
  <c r="BO280" i="24"/>
  <c r="BO279" i="24"/>
  <c r="BO278" i="24"/>
  <c r="BO277" i="24"/>
  <c r="BO276" i="24"/>
  <c r="BO275" i="24"/>
  <c r="BO274" i="24"/>
  <c r="BO273" i="24"/>
  <c r="BO272" i="24"/>
  <c r="BO271" i="24"/>
  <c r="BO270" i="24"/>
  <c r="BO269" i="24"/>
  <c r="BO309" i="24"/>
  <c r="BO294" i="24"/>
  <c r="BO300" i="24"/>
  <c r="BO295" i="24"/>
  <c r="BO291" i="24"/>
  <c r="BO286" i="24"/>
  <c r="BO311" i="24"/>
  <c r="BO296" i="24"/>
  <c r="BO292" i="24"/>
  <c r="BO268" i="24"/>
  <c r="BO264" i="24"/>
  <c r="BO260" i="24"/>
  <c r="BO256" i="24"/>
  <c r="BO252" i="24"/>
  <c r="BO249" i="24"/>
  <c r="BO317" i="24"/>
  <c r="BO267" i="24"/>
  <c r="BO263" i="24"/>
  <c r="BO259" i="24"/>
  <c r="BO255" i="24"/>
  <c r="BO251" i="24"/>
  <c r="BO247" i="24"/>
  <c r="BO246" i="24"/>
  <c r="BO245" i="24"/>
  <c r="BO244" i="24"/>
  <c r="BO243" i="24"/>
  <c r="BO242" i="24"/>
  <c r="BO241" i="24"/>
  <c r="BO240" i="24"/>
  <c r="BO239" i="24"/>
  <c r="BO238" i="24"/>
  <c r="BO237" i="24"/>
  <c r="BO236" i="24"/>
  <c r="BO235" i="24"/>
  <c r="BO234" i="24"/>
  <c r="BO233" i="24"/>
  <c r="BO232" i="24"/>
  <c r="BO231" i="24"/>
  <c r="BO230" i="24"/>
  <c r="BO229" i="24"/>
  <c r="BO228" i="24"/>
  <c r="BO227" i="24"/>
  <c r="BO226" i="24"/>
  <c r="BO225" i="24"/>
  <c r="BO224" i="24"/>
  <c r="BO223" i="24"/>
  <c r="BO222" i="24"/>
  <c r="BO221" i="24"/>
  <c r="BO220" i="24"/>
  <c r="BO219" i="24"/>
  <c r="BO218" i="24"/>
  <c r="BO217" i="24"/>
  <c r="BO216" i="24"/>
  <c r="BO215" i="24"/>
  <c r="BO214" i="24"/>
  <c r="BO213" i="24"/>
  <c r="BO212" i="24"/>
  <c r="BO211" i="24"/>
  <c r="BO210" i="24"/>
  <c r="BO209" i="24"/>
  <c r="BO208" i="24"/>
  <c r="BO207" i="24"/>
  <c r="BO206" i="24"/>
  <c r="BO205" i="24"/>
  <c r="BO204" i="24"/>
  <c r="BO203" i="24"/>
  <c r="BO262" i="24"/>
  <c r="BO261" i="24"/>
  <c r="BO248" i="24"/>
  <c r="BO250" i="24"/>
  <c r="BO293" i="24"/>
  <c r="BO258" i="24"/>
  <c r="BO257" i="24"/>
  <c r="BO297" i="24"/>
  <c r="BO254" i="24"/>
  <c r="BO253" i="24"/>
  <c r="BO202" i="24"/>
  <c r="BO201" i="24"/>
  <c r="BO200" i="24"/>
  <c r="BO199" i="24"/>
  <c r="BO198" i="24"/>
  <c r="BO197" i="24"/>
  <c r="BO266" i="24"/>
  <c r="BO265" i="24"/>
  <c r="BO195" i="24"/>
  <c r="BO194" i="24"/>
  <c r="BO193" i="24"/>
  <c r="BO192" i="24"/>
  <c r="BO191" i="24"/>
  <c r="BO190" i="24"/>
  <c r="BO189" i="24"/>
  <c r="BO188" i="24"/>
  <c r="BO187" i="24"/>
  <c r="BO186" i="24"/>
  <c r="BO185" i="24"/>
  <c r="BO184" i="24"/>
  <c r="BO183" i="24"/>
  <c r="BO182" i="24"/>
  <c r="BO181" i="24"/>
  <c r="BO180" i="24"/>
  <c r="BO179" i="24"/>
  <c r="BO178" i="24"/>
  <c r="BO177" i="24"/>
  <c r="BO176" i="24"/>
  <c r="BO175" i="24"/>
  <c r="BO174" i="24"/>
  <c r="BO173" i="24"/>
  <c r="BO172" i="24"/>
  <c r="BO171" i="24"/>
  <c r="BO170" i="24"/>
  <c r="BO169" i="24"/>
  <c r="BO168" i="24"/>
  <c r="BO167" i="24"/>
  <c r="BO166" i="24"/>
  <c r="BO165" i="24"/>
  <c r="BO164" i="24"/>
  <c r="BO163" i="24"/>
  <c r="BO162" i="24"/>
  <c r="BO161" i="24"/>
  <c r="BO160" i="24"/>
  <c r="BO159" i="24"/>
  <c r="BO158" i="24"/>
  <c r="BO157" i="24"/>
  <c r="BO156" i="24"/>
  <c r="BO155" i="24"/>
  <c r="BO196" i="24"/>
  <c r="BO154" i="24"/>
  <c r="BO152" i="24"/>
  <c r="BO150" i="24"/>
  <c r="BO148" i="24"/>
  <c r="BO146" i="24"/>
  <c r="BO142" i="24"/>
  <c r="BO137" i="24"/>
  <c r="BO136" i="24"/>
  <c r="BO135" i="24"/>
  <c r="BO134" i="24"/>
  <c r="BO133" i="24"/>
  <c r="BO132" i="24"/>
  <c r="BO131" i="24"/>
  <c r="BO130" i="24"/>
  <c r="BO129" i="24"/>
  <c r="BO128" i="24"/>
  <c r="BO127" i="24"/>
  <c r="BO126" i="24"/>
  <c r="BO125" i="24"/>
  <c r="BO124" i="24"/>
  <c r="BO123" i="24"/>
  <c r="BO122" i="24"/>
  <c r="BO121" i="24"/>
  <c r="BO120" i="24"/>
  <c r="BO119" i="24"/>
  <c r="BO118" i="24"/>
  <c r="BO117" i="24"/>
  <c r="BO116" i="24"/>
  <c r="BO115" i="24"/>
  <c r="BO114" i="24"/>
  <c r="BO113" i="24"/>
  <c r="BO112" i="24"/>
  <c r="BO111" i="24"/>
  <c r="BO110" i="24"/>
  <c r="BO109" i="24"/>
  <c r="BO108" i="24"/>
  <c r="BO107" i="24"/>
  <c r="BO106" i="24"/>
  <c r="BO145" i="24"/>
  <c r="BO141" i="24"/>
  <c r="BO153" i="24"/>
  <c r="BO151" i="24"/>
  <c r="BO149" i="24"/>
  <c r="BO144" i="24"/>
  <c r="BO140" i="24"/>
  <c r="BO138" i="24"/>
  <c r="BO89" i="24"/>
  <c r="BO85" i="24"/>
  <c r="BO103" i="24"/>
  <c r="BO99" i="24"/>
  <c r="BO97" i="24"/>
  <c r="BO95" i="24"/>
  <c r="BO93" i="24"/>
  <c r="BO81" i="24"/>
  <c r="BO80" i="24"/>
  <c r="BO79" i="24"/>
  <c r="BO78" i="24"/>
  <c r="BO77" i="24"/>
  <c r="BO76" i="24"/>
  <c r="BO75" i="24"/>
  <c r="BO74" i="24"/>
  <c r="BO73" i="24"/>
  <c r="BO72" i="24"/>
  <c r="BO71" i="24"/>
  <c r="BO70" i="24"/>
  <c r="BO69" i="24"/>
  <c r="BO68" i="24"/>
  <c r="BO67" i="24"/>
  <c r="BO66" i="24"/>
  <c r="BO65" i="24"/>
  <c r="BO64" i="24"/>
  <c r="BO63" i="24"/>
  <c r="BO62" i="24"/>
  <c r="BO61" i="24"/>
  <c r="BO60" i="24"/>
  <c r="BO147" i="24"/>
  <c r="BO88" i="24"/>
  <c r="BO84" i="24"/>
  <c r="BO104" i="24"/>
  <c r="BO100" i="24"/>
  <c r="BO105" i="24"/>
  <c r="BO101" i="24"/>
  <c r="BO96" i="24"/>
  <c r="BO94" i="24"/>
  <c r="BO92" i="24"/>
  <c r="BO139" i="24"/>
  <c r="BO90" i="24"/>
  <c r="BO86" i="24"/>
  <c r="BO82" i="24"/>
  <c r="BO143" i="24"/>
  <c r="BO83" i="24"/>
  <c r="BO59" i="24"/>
  <c r="BO57" i="24"/>
  <c r="BO45" i="24"/>
  <c r="BO43" i="24"/>
  <c r="BO41" i="24"/>
  <c r="BO26" i="24"/>
  <c r="BO21" i="24"/>
  <c r="BO20" i="24"/>
  <c r="BO19" i="24"/>
  <c r="BO39" i="24"/>
  <c r="BO30" i="24"/>
  <c r="BO29" i="24"/>
  <c r="BO50" i="24"/>
  <c r="BO48" i="24"/>
  <c r="BO37" i="24"/>
  <c r="BO25" i="24"/>
  <c r="BO24" i="24"/>
  <c r="BO23" i="24"/>
  <c r="BO91" i="24"/>
  <c r="BO58" i="24"/>
  <c r="BO56" i="24"/>
  <c r="BO55" i="24"/>
  <c r="BO46" i="24"/>
  <c r="BO44" i="24"/>
  <c r="BO42" i="24"/>
  <c r="BO40" i="24"/>
  <c r="BO28" i="24"/>
  <c r="BO98" i="24"/>
  <c r="BO22" i="24"/>
  <c r="BO87" i="24"/>
  <c r="BO53" i="24"/>
  <c r="BO51" i="24"/>
  <c r="BO7" i="24"/>
  <c r="BO36" i="24"/>
  <c r="BO34" i="24"/>
  <c r="BO32" i="24"/>
  <c r="BO18" i="24"/>
  <c r="BO14" i="24"/>
  <c r="BO38" i="24"/>
  <c r="BO6" i="24"/>
  <c r="BO5" i="24"/>
  <c r="BO4" i="24"/>
  <c r="BO3" i="24"/>
  <c r="BO2" i="24"/>
  <c r="BO49" i="24"/>
  <c r="BO102" i="24"/>
  <c r="BO54" i="24"/>
  <c r="BO52" i="24"/>
  <c r="BO47" i="24"/>
  <c r="BO31" i="24"/>
  <c r="BO15" i="24"/>
  <c r="BO35" i="24"/>
  <c r="BO33" i="24"/>
  <c r="BO27" i="24"/>
  <c r="BO17" i="24"/>
  <c r="BO13" i="24"/>
  <c r="BO12" i="24"/>
  <c r="BO11" i="24"/>
  <c r="BO10" i="24"/>
  <c r="BO9" i="24"/>
  <c r="BO8" i="24"/>
  <c r="BO16" i="24"/>
  <c r="AQ382" i="24"/>
  <c r="AQ381" i="24"/>
  <c r="AQ380" i="24"/>
  <c r="AQ379" i="24"/>
  <c r="AQ378" i="24"/>
  <c r="AQ377" i="24"/>
  <c r="AQ376" i="24"/>
  <c r="AQ375" i="24"/>
  <c r="AQ374" i="24"/>
  <c r="AQ373" i="24"/>
  <c r="AQ372" i="24"/>
  <c r="AQ371" i="24"/>
  <c r="AQ370" i="24"/>
  <c r="AQ369" i="24"/>
  <c r="AQ368" i="24"/>
  <c r="AQ367" i="24"/>
  <c r="AQ366" i="24"/>
  <c r="AQ365" i="24"/>
  <c r="AQ364" i="24"/>
  <c r="AQ363" i="24"/>
  <c r="AQ362" i="24"/>
  <c r="AQ360" i="24"/>
  <c r="AQ361" i="24"/>
  <c r="AQ359" i="24"/>
  <c r="AQ357" i="24"/>
  <c r="AQ356" i="24"/>
  <c r="AQ355" i="24"/>
  <c r="AQ354" i="24"/>
  <c r="AQ353" i="24"/>
  <c r="AQ358" i="24"/>
  <c r="AQ351" i="24"/>
  <c r="AQ345" i="24"/>
  <c r="AQ337" i="24"/>
  <c r="AQ333" i="24"/>
  <c r="AQ342" i="24"/>
  <c r="AQ344" i="24"/>
  <c r="AQ340" i="24"/>
  <c r="AQ336" i="24"/>
  <c r="AQ332" i="24"/>
  <c r="AQ350" i="24"/>
  <c r="AQ348" i="24"/>
  <c r="AQ346" i="24"/>
  <c r="AQ339" i="24"/>
  <c r="AQ335" i="24"/>
  <c r="AQ331" i="24"/>
  <c r="AQ330" i="24"/>
  <c r="AQ329" i="24"/>
  <c r="AQ328" i="24"/>
  <c r="AQ327" i="24"/>
  <c r="AQ326" i="24"/>
  <c r="AQ325" i="24"/>
  <c r="AQ324" i="24"/>
  <c r="AQ323" i="24"/>
  <c r="AQ322" i="24"/>
  <c r="AQ352" i="24"/>
  <c r="AQ349" i="24"/>
  <c r="AQ338" i="24"/>
  <c r="AQ334" i="24"/>
  <c r="AQ347" i="24"/>
  <c r="AQ343" i="24"/>
  <c r="AQ310" i="24"/>
  <c r="AQ306" i="24"/>
  <c r="AQ302" i="24"/>
  <c r="AQ320" i="24"/>
  <c r="AQ318" i="24"/>
  <c r="AQ316" i="24"/>
  <c r="AQ314" i="24"/>
  <c r="AQ313" i="24"/>
  <c r="AQ312" i="24"/>
  <c r="AQ311" i="24"/>
  <c r="AQ307" i="24"/>
  <c r="AQ305" i="24"/>
  <c r="AQ301" i="24"/>
  <c r="AQ299" i="24"/>
  <c r="AQ298" i="24"/>
  <c r="AQ341" i="24"/>
  <c r="AQ308" i="24"/>
  <c r="AQ304" i="24"/>
  <c r="AQ300" i="24"/>
  <c r="AQ321" i="24"/>
  <c r="AQ319" i="24"/>
  <c r="AQ317" i="24"/>
  <c r="AQ315" i="24"/>
  <c r="AQ288" i="24"/>
  <c r="AQ286" i="24"/>
  <c r="AQ289" i="24"/>
  <c r="AQ297" i="24"/>
  <c r="AQ296" i="24"/>
  <c r="AQ295" i="24"/>
  <c r="AQ294" i="24"/>
  <c r="AQ293" i="24"/>
  <c r="AQ292" i="24"/>
  <c r="AQ309" i="24"/>
  <c r="AQ290" i="24"/>
  <c r="AQ287" i="24"/>
  <c r="AQ291" i="24"/>
  <c r="AQ285" i="24"/>
  <c r="AQ284" i="24"/>
  <c r="AQ283" i="24"/>
  <c r="AQ282" i="24"/>
  <c r="AQ281" i="24"/>
  <c r="AQ280" i="24"/>
  <c r="AQ279" i="24"/>
  <c r="AQ278" i="24"/>
  <c r="AQ277" i="24"/>
  <c r="AQ276" i="24"/>
  <c r="AQ275" i="24"/>
  <c r="AQ274" i="24"/>
  <c r="AQ273" i="24"/>
  <c r="AQ272" i="24"/>
  <c r="AQ271" i="24"/>
  <c r="AQ270" i="24"/>
  <c r="AQ269" i="24"/>
  <c r="AQ265" i="24"/>
  <c r="AQ261" i="24"/>
  <c r="AQ257" i="24"/>
  <c r="AQ253" i="24"/>
  <c r="AQ249" i="24"/>
  <c r="AQ268" i="24"/>
  <c r="AQ264" i="24"/>
  <c r="AQ260" i="24"/>
  <c r="AQ256" i="24"/>
  <c r="AQ252" i="24"/>
  <c r="AQ250" i="24"/>
  <c r="AQ247" i="24"/>
  <c r="AQ246" i="24"/>
  <c r="AQ245" i="24"/>
  <c r="AQ244" i="24"/>
  <c r="AQ243" i="24"/>
  <c r="AQ242" i="24"/>
  <c r="AQ241" i="24"/>
  <c r="AQ240" i="24"/>
  <c r="AQ239" i="24"/>
  <c r="AQ238" i="24"/>
  <c r="AQ237" i="24"/>
  <c r="AQ236" i="24"/>
  <c r="AQ235" i="24"/>
  <c r="AQ234" i="24"/>
  <c r="AQ233" i="24"/>
  <c r="AQ232" i="24"/>
  <c r="AQ231" i="24"/>
  <c r="AQ230" i="24"/>
  <c r="AQ229" i="24"/>
  <c r="AQ228" i="24"/>
  <c r="AQ227" i="24"/>
  <c r="AQ226" i="24"/>
  <c r="AQ225" i="24"/>
  <c r="AQ224" i="24"/>
  <c r="AQ223" i="24"/>
  <c r="AQ222" i="24"/>
  <c r="AQ221" i="24"/>
  <c r="AQ220" i="24"/>
  <c r="AQ219" i="24"/>
  <c r="AQ218" i="24"/>
  <c r="AQ217" i="24"/>
  <c r="AQ216" i="24"/>
  <c r="AQ215" i="24"/>
  <c r="AQ214" i="24"/>
  <c r="AQ213" i="24"/>
  <c r="AQ212" i="24"/>
  <c r="AQ211" i="24"/>
  <c r="AQ210" i="24"/>
  <c r="AQ209" i="24"/>
  <c r="AQ208" i="24"/>
  <c r="AQ207" i="24"/>
  <c r="AQ206" i="24"/>
  <c r="AQ205" i="24"/>
  <c r="AQ204" i="24"/>
  <c r="AQ267" i="24"/>
  <c r="AQ263" i="24"/>
  <c r="AQ259" i="24"/>
  <c r="AQ255" i="24"/>
  <c r="AQ251" i="24"/>
  <c r="AQ258" i="24"/>
  <c r="AQ266" i="24"/>
  <c r="AQ254" i="24"/>
  <c r="AQ303" i="24"/>
  <c r="AQ248" i="24"/>
  <c r="AQ203" i="24"/>
  <c r="AQ202" i="24"/>
  <c r="AQ201" i="24"/>
  <c r="AQ200" i="24"/>
  <c r="AQ199" i="24"/>
  <c r="AQ198" i="24"/>
  <c r="AQ262" i="24"/>
  <c r="AQ197" i="24"/>
  <c r="AQ196" i="24"/>
  <c r="AQ195" i="24"/>
  <c r="AQ194" i="24"/>
  <c r="AQ193" i="24"/>
  <c r="AQ192" i="24"/>
  <c r="AQ191" i="24"/>
  <c r="AQ190" i="24"/>
  <c r="AQ189" i="24"/>
  <c r="AQ188" i="24"/>
  <c r="AQ187" i="24"/>
  <c r="AQ186" i="24"/>
  <c r="AQ185" i="24"/>
  <c r="AQ184" i="24"/>
  <c r="AQ183" i="24"/>
  <c r="AQ182" i="24"/>
  <c r="AQ181" i="24"/>
  <c r="AQ180" i="24"/>
  <c r="AQ179" i="24"/>
  <c r="AQ178" i="24"/>
  <c r="AQ177" i="24"/>
  <c r="AQ176" i="24"/>
  <c r="AQ175" i="24"/>
  <c r="AQ174" i="24"/>
  <c r="AQ173" i="24"/>
  <c r="AQ172" i="24"/>
  <c r="AQ171" i="24"/>
  <c r="AQ170" i="24"/>
  <c r="AQ169" i="24"/>
  <c r="AQ168" i="24"/>
  <c r="AQ167" i="24"/>
  <c r="AQ166" i="24"/>
  <c r="AQ165" i="24"/>
  <c r="AQ164" i="24"/>
  <c r="AQ163" i="24"/>
  <c r="AQ162" i="24"/>
  <c r="AQ161" i="24"/>
  <c r="AQ160" i="24"/>
  <c r="AQ159" i="24"/>
  <c r="AQ158" i="24"/>
  <c r="AQ157" i="24"/>
  <c r="AQ156" i="24"/>
  <c r="AQ139" i="24"/>
  <c r="AQ138" i="24"/>
  <c r="AQ137" i="24"/>
  <c r="AQ136" i="24"/>
  <c r="AQ135" i="24"/>
  <c r="AQ134" i="24"/>
  <c r="AQ133" i="24"/>
  <c r="AQ132" i="24"/>
  <c r="AQ131" i="24"/>
  <c r="AQ130" i="24"/>
  <c r="AQ129" i="24"/>
  <c r="AQ128" i="24"/>
  <c r="AQ127" i="24"/>
  <c r="AQ126" i="24"/>
  <c r="AQ125" i="24"/>
  <c r="AQ124" i="24"/>
  <c r="AQ123" i="24"/>
  <c r="AQ122" i="24"/>
  <c r="AQ121" i="24"/>
  <c r="AQ120" i="24"/>
  <c r="AQ119" i="24"/>
  <c r="AQ118" i="24"/>
  <c r="AQ117" i="24"/>
  <c r="AQ116" i="24"/>
  <c r="AQ115" i="24"/>
  <c r="AQ114" i="24"/>
  <c r="AQ113" i="24"/>
  <c r="AQ112" i="24"/>
  <c r="AQ111" i="24"/>
  <c r="AQ110" i="24"/>
  <c r="AQ109" i="24"/>
  <c r="AQ108" i="24"/>
  <c r="AQ107" i="24"/>
  <c r="AQ106" i="24"/>
  <c r="AQ146" i="24"/>
  <c r="AQ142" i="24"/>
  <c r="AQ155" i="24"/>
  <c r="AQ153" i="24"/>
  <c r="AQ151" i="24"/>
  <c r="AQ149" i="24"/>
  <c r="AQ145" i="24"/>
  <c r="AQ141" i="24"/>
  <c r="AQ144" i="24"/>
  <c r="AQ140" i="24"/>
  <c r="AQ148" i="24"/>
  <c r="AQ103" i="24"/>
  <c r="AQ99" i="24"/>
  <c r="AQ91" i="24"/>
  <c r="AQ87" i="24"/>
  <c r="AQ83" i="24"/>
  <c r="AQ81" i="24"/>
  <c r="AQ80" i="24"/>
  <c r="AQ79" i="24"/>
  <c r="AQ78" i="24"/>
  <c r="AQ77" i="24"/>
  <c r="AQ76" i="24"/>
  <c r="AQ75" i="24"/>
  <c r="AQ74" i="24"/>
  <c r="AQ73" i="24"/>
  <c r="AQ72" i="24"/>
  <c r="AQ71" i="24"/>
  <c r="AQ70" i="24"/>
  <c r="AQ69" i="24"/>
  <c r="AQ68" i="24"/>
  <c r="AQ67" i="24"/>
  <c r="AQ66" i="24"/>
  <c r="AQ65" i="24"/>
  <c r="AQ64" i="24"/>
  <c r="AQ63" i="24"/>
  <c r="AQ62" i="24"/>
  <c r="AQ61" i="24"/>
  <c r="AQ60" i="24"/>
  <c r="AQ150" i="24"/>
  <c r="AQ104" i="24"/>
  <c r="AQ100" i="24"/>
  <c r="AQ97" i="24"/>
  <c r="AQ95" i="24"/>
  <c r="AQ93" i="24"/>
  <c r="AQ90" i="24"/>
  <c r="AQ86" i="24"/>
  <c r="AQ82" i="24"/>
  <c r="AQ147" i="24"/>
  <c r="AQ89" i="24"/>
  <c r="AQ85" i="24"/>
  <c r="AQ154" i="24"/>
  <c r="AQ102" i="24"/>
  <c r="AQ152" i="24"/>
  <c r="AQ45" i="24"/>
  <c r="AQ43" i="24"/>
  <c r="AQ41" i="24"/>
  <c r="AQ26" i="24"/>
  <c r="AQ21" i="24"/>
  <c r="AQ20" i="24"/>
  <c r="AQ143" i="24"/>
  <c r="AQ98" i="24"/>
  <c r="AQ88" i="24"/>
  <c r="AQ55" i="24"/>
  <c r="AQ39" i="24"/>
  <c r="AQ30" i="24"/>
  <c r="AQ29" i="24"/>
  <c r="AQ101" i="24"/>
  <c r="AQ59" i="24"/>
  <c r="AQ57" i="24"/>
  <c r="AQ50" i="24"/>
  <c r="AQ48" i="24"/>
  <c r="AQ37" i="24"/>
  <c r="AQ96" i="24"/>
  <c r="AQ84" i="24"/>
  <c r="AQ25" i="24"/>
  <c r="AQ24" i="24"/>
  <c r="AQ23" i="24"/>
  <c r="AQ105" i="24"/>
  <c r="AQ46" i="24"/>
  <c r="AQ44" i="24"/>
  <c r="AQ42" i="24"/>
  <c r="AQ40" i="24"/>
  <c r="AQ28" i="24"/>
  <c r="AQ94" i="24"/>
  <c r="AQ22" i="24"/>
  <c r="AQ7" i="24"/>
  <c r="AQ51" i="24"/>
  <c r="AQ38" i="24"/>
  <c r="AQ15" i="24"/>
  <c r="AQ32" i="24"/>
  <c r="AQ19" i="24"/>
  <c r="AQ58" i="24"/>
  <c r="AQ54" i="24"/>
  <c r="AQ52" i="24"/>
  <c r="AQ47" i="24"/>
  <c r="AQ18" i="24"/>
  <c r="AQ14" i="24"/>
  <c r="AQ36" i="24"/>
  <c r="AQ35" i="24"/>
  <c r="AQ33" i="24"/>
  <c r="AQ27" i="24"/>
  <c r="AQ6" i="24"/>
  <c r="AQ5" i="24"/>
  <c r="AQ4" i="24"/>
  <c r="AQ3" i="24"/>
  <c r="AQ2" i="24"/>
  <c r="AQ16" i="24"/>
  <c r="AQ49" i="24"/>
  <c r="AQ31" i="24"/>
  <c r="AQ92" i="24"/>
  <c r="AQ56" i="24"/>
  <c r="AQ17" i="24"/>
  <c r="AQ13" i="24"/>
  <c r="AQ12" i="24"/>
  <c r="AQ11" i="24"/>
  <c r="AQ10" i="24"/>
  <c r="AQ9" i="24"/>
  <c r="AQ8" i="24"/>
  <c r="AQ53" i="24"/>
  <c r="AQ34" i="24"/>
  <c r="M44" i="24"/>
  <c r="M45" i="24"/>
  <c r="L44" i="24"/>
  <c r="L45" i="24"/>
  <c r="M39" i="24"/>
  <c r="L40" i="24"/>
  <c r="L48" i="24" s="1"/>
  <c r="L49" i="24" s="1"/>
  <c r="BG382" i="24"/>
  <c r="BG381" i="24"/>
  <c r="BG380" i="24"/>
  <c r="BG379" i="24"/>
  <c r="BG378" i="24"/>
  <c r="BG377" i="24"/>
  <c r="BG376" i="24"/>
  <c r="BG375" i="24"/>
  <c r="BG374" i="24"/>
  <c r="BG373" i="24"/>
  <c r="BG372" i="24"/>
  <c r="BG371" i="24"/>
  <c r="BG370" i="24"/>
  <c r="BG369" i="24"/>
  <c r="BG368" i="24"/>
  <c r="BG367" i="24"/>
  <c r="BG366" i="24"/>
  <c r="BG365" i="24"/>
  <c r="BG364" i="24"/>
  <c r="BG363" i="24"/>
  <c r="BG361" i="24"/>
  <c r="BG359" i="24"/>
  <c r="BG362" i="24"/>
  <c r="BG360" i="24"/>
  <c r="BG358" i="24"/>
  <c r="BG357" i="24"/>
  <c r="BG356" i="24"/>
  <c r="BG355" i="24"/>
  <c r="BG354" i="24"/>
  <c r="BG351" i="24"/>
  <c r="BG352" i="24"/>
  <c r="BG338" i="24"/>
  <c r="BG334" i="24"/>
  <c r="BG337" i="24"/>
  <c r="BG333" i="24"/>
  <c r="BG349" i="24"/>
  <c r="BG347" i="24"/>
  <c r="BG345" i="24"/>
  <c r="BG344" i="24"/>
  <c r="BG336" i="24"/>
  <c r="BG332" i="24"/>
  <c r="BG330" i="24"/>
  <c r="BG329" i="24"/>
  <c r="BG328" i="24"/>
  <c r="BG327" i="24"/>
  <c r="BG326" i="24"/>
  <c r="BG325" i="24"/>
  <c r="BG324" i="24"/>
  <c r="BG323" i="24"/>
  <c r="BG322" i="24"/>
  <c r="BG321" i="24"/>
  <c r="BG353" i="24"/>
  <c r="BG341" i="24"/>
  <c r="BG340" i="24"/>
  <c r="BG331" i="24"/>
  <c r="BG346" i="24"/>
  <c r="BG348" i="24"/>
  <c r="BG342" i="24"/>
  <c r="BG339" i="24"/>
  <c r="BG343" i="24"/>
  <c r="BG307" i="24"/>
  <c r="BG303" i="24"/>
  <c r="BG319" i="24"/>
  <c r="BG317" i="24"/>
  <c r="BG315" i="24"/>
  <c r="BG350" i="24"/>
  <c r="BG312" i="24"/>
  <c r="BG311" i="24"/>
  <c r="BG308" i="24"/>
  <c r="BG306" i="24"/>
  <c r="BG302" i="24"/>
  <c r="BG335" i="24"/>
  <c r="BG313" i="24"/>
  <c r="BG299" i="24"/>
  <c r="BG298" i="24"/>
  <c r="BG309" i="24"/>
  <c r="BG305" i="24"/>
  <c r="BG301" i="24"/>
  <c r="BG320" i="24"/>
  <c r="BG318" i="24"/>
  <c r="BG316" i="24"/>
  <c r="BG314" i="24"/>
  <c r="BG287" i="24"/>
  <c r="BG285" i="24"/>
  <c r="BG300" i="24"/>
  <c r="BG290" i="24"/>
  <c r="BG304" i="24"/>
  <c r="BG297" i="24"/>
  <c r="BG296" i="24"/>
  <c r="BG295" i="24"/>
  <c r="BG294" i="24"/>
  <c r="BG293" i="24"/>
  <c r="BG292" i="24"/>
  <c r="BG291" i="24"/>
  <c r="BG286" i="24"/>
  <c r="BG288" i="24"/>
  <c r="BG284" i="24"/>
  <c r="BG283" i="24"/>
  <c r="BG282" i="24"/>
  <c r="BG281" i="24"/>
  <c r="BG280" i="24"/>
  <c r="BG279" i="24"/>
  <c r="BG278" i="24"/>
  <c r="BG277" i="24"/>
  <c r="BG276" i="24"/>
  <c r="BG275" i="24"/>
  <c r="BG274" i="24"/>
  <c r="BG273" i="24"/>
  <c r="BG272" i="24"/>
  <c r="BG271" i="24"/>
  <c r="BG270" i="24"/>
  <c r="BG269" i="24"/>
  <c r="BG289" i="24"/>
  <c r="BG266" i="24"/>
  <c r="BG262" i="24"/>
  <c r="BG258" i="24"/>
  <c r="BG254" i="24"/>
  <c r="BG250" i="24"/>
  <c r="BG265" i="24"/>
  <c r="BG261" i="24"/>
  <c r="BG257" i="24"/>
  <c r="BG253" i="24"/>
  <c r="BG247" i="24"/>
  <c r="BG246" i="24"/>
  <c r="BG245" i="24"/>
  <c r="BG244" i="24"/>
  <c r="BG243" i="24"/>
  <c r="BG242" i="24"/>
  <c r="BG241" i="24"/>
  <c r="BG240" i="24"/>
  <c r="BG239" i="24"/>
  <c r="BG238" i="24"/>
  <c r="BG237" i="24"/>
  <c r="BG236" i="24"/>
  <c r="BG235" i="24"/>
  <c r="BG234" i="24"/>
  <c r="BG233" i="24"/>
  <c r="BG232" i="24"/>
  <c r="BG231" i="24"/>
  <c r="BG230" i="24"/>
  <c r="BG229" i="24"/>
  <c r="BG228" i="24"/>
  <c r="BG227" i="24"/>
  <c r="BG226" i="24"/>
  <c r="BG225" i="24"/>
  <c r="BG224" i="24"/>
  <c r="BG223" i="24"/>
  <c r="BG222" i="24"/>
  <c r="BG221" i="24"/>
  <c r="BG220" i="24"/>
  <c r="BG219" i="24"/>
  <c r="BG218" i="24"/>
  <c r="BG217" i="24"/>
  <c r="BG216" i="24"/>
  <c r="BG215" i="24"/>
  <c r="BG214" i="24"/>
  <c r="BG213" i="24"/>
  <c r="BG212" i="24"/>
  <c r="BG211" i="24"/>
  <c r="BG210" i="24"/>
  <c r="BG209" i="24"/>
  <c r="BG208" i="24"/>
  <c r="BG207" i="24"/>
  <c r="BG206" i="24"/>
  <c r="BG205" i="24"/>
  <c r="BG204" i="24"/>
  <c r="BG203" i="24"/>
  <c r="BG310" i="24"/>
  <c r="BG268" i="24"/>
  <c r="BG264" i="24"/>
  <c r="BG260" i="24"/>
  <c r="BG256" i="24"/>
  <c r="BG252" i="24"/>
  <c r="BG248" i="24"/>
  <c r="BG267" i="24"/>
  <c r="BG255" i="24"/>
  <c r="BG263" i="24"/>
  <c r="BG259" i="24"/>
  <c r="BG249" i="24"/>
  <c r="BG202" i="24"/>
  <c r="BG201" i="24"/>
  <c r="BG200" i="24"/>
  <c r="BG199" i="24"/>
  <c r="BG198" i="24"/>
  <c r="BG197" i="24"/>
  <c r="BG251" i="24"/>
  <c r="BG195" i="24"/>
  <c r="BG194" i="24"/>
  <c r="BG193" i="24"/>
  <c r="BG192" i="24"/>
  <c r="BG191" i="24"/>
  <c r="BG190" i="24"/>
  <c r="BG189" i="24"/>
  <c r="BG188" i="24"/>
  <c r="BG187" i="24"/>
  <c r="BG186" i="24"/>
  <c r="BG185" i="24"/>
  <c r="BG184" i="24"/>
  <c r="BG183" i="24"/>
  <c r="BG182" i="24"/>
  <c r="BG181" i="24"/>
  <c r="BG180" i="24"/>
  <c r="BG179" i="24"/>
  <c r="BG178" i="24"/>
  <c r="BG177" i="24"/>
  <c r="BG176" i="24"/>
  <c r="BG175" i="24"/>
  <c r="BG174" i="24"/>
  <c r="BG173" i="24"/>
  <c r="BG172" i="24"/>
  <c r="BG171" i="24"/>
  <c r="BG170" i="24"/>
  <c r="BG169" i="24"/>
  <c r="BG168" i="24"/>
  <c r="BG167" i="24"/>
  <c r="BG166" i="24"/>
  <c r="BG165" i="24"/>
  <c r="BG164" i="24"/>
  <c r="BG163" i="24"/>
  <c r="BG162" i="24"/>
  <c r="BG161" i="24"/>
  <c r="BG160" i="24"/>
  <c r="BG159" i="24"/>
  <c r="BG158" i="24"/>
  <c r="BG157" i="24"/>
  <c r="BG156" i="24"/>
  <c r="BG196" i="24"/>
  <c r="BG137" i="24"/>
  <c r="BG136" i="24"/>
  <c r="BG135" i="24"/>
  <c r="BG134" i="24"/>
  <c r="BG133" i="24"/>
  <c r="BG132" i="24"/>
  <c r="BG131" i="24"/>
  <c r="BG130" i="24"/>
  <c r="BG129" i="24"/>
  <c r="BG128" i="24"/>
  <c r="BG127" i="24"/>
  <c r="BG126" i="24"/>
  <c r="BG125" i="24"/>
  <c r="BG124" i="24"/>
  <c r="BG123" i="24"/>
  <c r="BG122" i="24"/>
  <c r="BG121" i="24"/>
  <c r="BG120" i="24"/>
  <c r="BG119" i="24"/>
  <c r="BG118" i="24"/>
  <c r="BG117" i="24"/>
  <c r="BG116" i="24"/>
  <c r="BG115" i="24"/>
  <c r="BG114" i="24"/>
  <c r="BG113" i="24"/>
  <c r="BG112" i="24"/>
  <c r="BG111" i="24"/>
  <c r="BG110" i="24"/>
  <c r="BG109" i="24"/>
  <c r="BG108" i="24"/>
  <c r="BG107" i="24"/>
  <c r="BG106" i="24"/>
  <c r="BG147" i="24"/>
  <c r="BG143" i="24"/>
  <c r="BG139" i="24"/>
  <c r="BG154" i="24"/>
  <c r="BG152" i="24"/>
  <c r="BG150" i="24"/>
  <c r="BG148" i="24"/>
  <c r="BG138" i="24"/>
  <c r="BG146" i="24"/>
  <c r="BG142" i="24"/>
  <c r="BG145" i="24"/>
  <c r="BG141" i="24"/>
  <c r="BG153" i="24"/>
  <c r="BG104" i="24"/>
  <c r="BG100" i="24"/>
  <c r="BG144" i="24"/>
  <c r="BG88" i="24"/>
  <c r="BG84" i="24"/>
  <c r="BG81" i="24"/>
  <c r="BG80" i="24"/>
  <c r="BG79" i="24"/>
  <c r="BG78" i="24"/>
  <c r="BG77" i="24"/>
  <c r="BG76" i="24"/>
  <c r="BG75" i="24"/>
  <c r="BG74" i="24"/>
  <c r="BG73" i="24"/>
  <c r="BG72" i="24"/>
  <c r="BG71" i="24"/>
  <c r="BG70" i="24"/>
  <c r="BG69" i="24"/>
  <c r="BG68" i="24"/>
  <c r="BG67" i="24"/>
  <c r="BG66" i="24"/>
  <c r="BG65" i="24"/>
  <c r="BG64" i="24"/>
  <c r="BG63" i="24"/>
  <c r="BG62" i="24"/>
  <c r="BG61" i="24"/>
  <c r="BG60" i="24"/>
  <c r="BG155" i="24"/>
  <c r="BG105" i="24"/>
  <c r="BG101" i="24"/>
  <c r="BG140" i="24"/>
  <c r="BG96" i="24"/>
  <c r="BG94" i="24"/>
  <c r="BG92" i="24"/>
  <c r="BG91" i="24"/>
  <c r="BG87" i="24"/>
  <c r="BG83" i="24"/>
  <c r="BG90" i="24"/>
  <c r="BG86" i="24"/>
  <c r="BG82" i="24"/>
  <c r="BG151" i="24"/>
  <c r="BG103" i="24"/>
  <c r="BG99" i="24"/>
  <c r="BG102" i="24"/>
  <c r="BG45" i="24"/>
  <c r="BG43" i="24"/>
  <c r="BG41" i="24"/>
  <c r="BG26" i="24"/>
  <c r="BG21" i="24"/>
  <c r="BG20" i="24"/>
  <c r="BG19" i="24"/>
  <c r="BG95" i="24"/>
  <c r="BG39" i="24"/>
  <c r="BG30" i="24"/>
  <c r="BG29" i="24"/>
  <c r="BG149" i="24"/>
  <c r="BG58" i="24"/>
  <c r="BG56" i="24"/>
  <c r="BG50" i="24"/>
  <c r="BG48" i="24"/>
  <c r="BG37" i="24"/>
  <c r="BG93" i="24"/>
  <c r="BG89" i="24"/>
  <c r="BG55" i="24"/>
  <c r="BG25" i="24"/>
  <c r="BG24" i="24"/>
  <c r="BG23" i="24"/>
  <c r="BG46" i="24"/>
  <c r="BG44" i="24"/>
  <c r="BG42" i="24"/>
  <c r="BG40" i="24"/>
  <c r="BG28" i="24"/>
  <c r="BG85" i="24"/>
  <c r="BG22" i="24"/>
  <c r="BG57" i="24"/>
  <c r="BG49" i="24"/>
  <c r="BG31" i="24"/>
  <c r="BG7" i="24"/>
  <c r="BG98" i="24"/>
  <c r="BG97" i="24"/>
  <c r="BG59" i="24"/>
  <c r="BG52" i="24"/>
  <c r="BG47" i="24"/>
  <c r="BG16" i="24"/>
  <c r="BG53" i="24"/>
  <c r="BG51" i="24"/>
  <c r="BG18" i="24"/>
  <c r="BG14" i="24"/>
  <c r="BG33" i="24"/>
  <c r="BG36" i="24"/>
  <c r="BG34" i="24"/>
  <c r="BG32" i="24"/>
  <c r="BG6" i="24"/>
  <c r="BG5" i="24"/>
  <c r="BG4" i="24"/>
  <c r="BG3" i="24"/>
  <c r="BG2" i="24"/>
  <c r="BG54" i="24"/>
  <c r="BG35" i="24"/>
  <c r="BG38" i="24"/>
  <c r="BG17" i="24"/>
  <c r="BG13" i="24"/>
  <c r="BG12" i="24"/>
  <c r="BG11" i="24"/>
  <c r="BG10" i="24"/>
  <c r="BG9" i="24"/>
  <c r="BG8" i="24"/>
  <c r="BG15" i="24"/>
  <c r="BG27" i="24"/>
  <c r="AY382" i="24"/>
  <c r="AY381" i="24"/>
  <c r="AY380" i="24"/>
  <c r="AY379" i="24"/>
  <c r="AY378" i="24"/>
  <c r="AY377" i="24"/>
  <c r="AY376" i="24"/>
  <c r="AY375" i="24"/>
  <c r="AY374" i="24"/>
  <c r="AY373" i="24"/>
  <c r="AY372" i="24"/>
  <c r="AY371" i="24"/>
  <c r="AY370" i="24"/>
  <c r="AY369" i="24"/>
  <c r="AY368" i="24"/>
  <c r="AY367" i="24"/>
  <c r="AY366" i="24"/>
  <c r="AY365" i="24"/>
  <c r="AY364" i="24"/>
  <c r="AY363" i="24"/>
  <c r="AY362" i="24"/>
  <c r="AY360" i="24"/>
  <c r="AY358" i="24"/>
  <c r="AY357" i="24"/>
  <c r="AY356" i="24"/>
  <c r="AY355" i="24"/>
  <c r="AY354" i="24"/>
  <c r="AY361" i="24"/>
  <c r="AY359" i="24"/>
  <c r="AY351" i="24"/>
  <c r="AY352" i="24"/>
  <c r="AY353" i="24"/>
  <c r="AY350" i="24"/>
  <c r="AY348" i="24"/>
  <c r="AY346" i="24"/>
  <c r="AY337" i="24"/>
  <c r="AY333" i="24"/>
  <c r="AY341" i="24"/>
  <c r="AY343" i="24"/>
  <c r="AY340" i="24"/>
  <c r="AY336" i="24"/>
  <c r="AY332" i="24"/>
  <c r="AY342" i="24"/>
  <c r="AY330" i="24"/>
  <c r="AY329" i="24"/>
  <c r="AY328" i="24"/>
  <c r="AY327" i="24"/>
  <c r="AY326" i="24"/>
  <c r="AY325" i="24"/>
  <c r="AY324" i="24"/>
  <c r="AY323" i="24"/>
  <c r="AY322" i="24"/>
  <c r="AY321" i="24"/>
  <c r="AY349" i="24"/>
  <c r="AY347" i="24"/>
  <c r="AY345" i="24"/>
  <c r="AY339" i="24"/>
  <c r="AY335" i="24"/>
  <c r="AY331" i="24"/>
  <c r="AY344" i="24"/>
  <c r="AY338" i="24"/>
  <c r="AY334" i="24"/>
  <c r="AY319" i="24"/>
  <c r="AY317" i="24"/>
  <c r="AY315" i="24"/>
  <c r="AY310" i="24"/>
  <c r="AY305" i="24"/>
  <c r="AY301" i="24"/>
  <c r="AY299" i="24"/>
  <c r="AY298" i="24"/>
  <c r="AY307" i="24"/>
  <c r="AY304" i="24"/>
  <c r="AY300" i="24"/>
  <c r="AY311" i="24"/>
  <c r="AY291" i="24"/>
  <c r="AY314" i="24"/>
  <c r="AY312" i="24"/>
  <c r="AY309" i="24"/>
  <c r="AY288" i="24"/>
  <c r="AY286" i="24"/>
  <c r="AY316" i="24"/>
  <c r="AY313" i="24"/>
  <c r="AY289" i="24"/>
  <c r="AY318" i="24"/>
  <c r="AY308" i="24"/>
  <c r="AY303" i="24"/>
  <c r="AY302" i="24"/>
  <c r="AY284" i="24"/>
  <c r="AY283" i="24"/>
  <c r="AY282" i="24"/>
  <c r="AY281" i="24"/>
  <c r="AY280" i="24"/>
  <c r="AY279" i="24"/>
  <c r="AY278" i="24"/>
  <c r="AY277" i="24"/>
  <c r="AY276" i="24"/>
  <c r="AY275" i="24"/>
  <c r="AY274" i="24"/>
  <c r="AY273" i="24"/>
  <c r="AY272" i="24"/>
  <c r="AY271" i="24"/>
  <c r="AY270" i="24"/>
  <c r="AY269" i="24"/>
  <c r="AY297" i="24"/>
  <c r="AY293" i="24"/>
  <c r="AY306" i="24"/>
  <c r="AY294" i="24"/>
  <c r="AY295" i="24"/>
  <c r="AY290" i="24"/>
  <c r="AY287" i="24"/>
  <c r="AY320" i="24"/>
  <c r="AY296" i="24"/>
  <c r="AY267" i="24"/>
  <c r="AY263" i="24"/>
  <c r="AY259" i="24"/>
  <c r="AY255" i="24"/>
  <c r="AY251" i="24"/>
  <c r="AY248" i="24"/>
  <c r="AY292" i="24"/>
  <c r="AY266" i="24"/>
  <c r="AY262" i="24"/>
  <c r="AY258" i="24"/>
  <c r="AY254" i="24"/>
  <c r="AY249" i="24"/>
  <c r="AY247" i="24"/>
  <c r="AY246" i="24"/>
  <c r="AY245" i="24"/>
  <c r="AY244" i="24"/>
  <c r="AY243" i="24"/>
  <c r="AY242" i="24"/>
  <c r="AY241" i="24"/>
  <c r="AY240" i="24"/>
  <c r="AY239" i="24"/>
  <c r="AY238" i="24"/>
  <c r="AY237" i="24"/>
  <c r="AY236" i="24"/>
  <c r="AY235" i="24"/>
  <c r="AY234" i="24"/>
  <c r="AY233" i="24"/>
  <c r="AY232" i="24"/>
  <c r="AY231" i="24"/>
  <c r="AY230" i="24"/>
  <c r="AY229" i="24"/>
  <c r="AY228" i="24"/>
  <c r="AY227" i="24"/>
  <c r="AY226" i="24"/>
  <c r="AY225" i="24"/>
  <c r="AY224" i="24"/>
  <c r="AY223" i="24"/>
  <c r="AY222" i="24"/>
  <c r="AY221" i="24"/>
  <c r="AY220" i="24"/>
  <c r="AY219" i="24"/>
  <c r="AY218" i="24"/>
  <c r="AY217" i="24"/>
  <c r="AY216" i="24"/>
  <c r="AY215" i="24"/>
  <c r="AY214" i="24"/>
  <c r="AY213" i="24"/>
  <c r="AY212" i="24"/>
  <c r="AY211" i="24"/>
  <c r="AY210" i="24"/>
  <c r="AY209" i="24"/>
  <c r="AY208" i="24"/>
  <c r="AY207" i="24"/>
  <c r="AY206" i="24"/>
  <c r="AY205" i="24"/>
  <c r="AY204" i="24"/>
  <c r="AY203" i="24"/>
  <c r="AY253" i="24"/>
  <c r="AY252" i="24"/>
  <c r="AY261" i="24"/>
  <c r="AY260" i="24"/>
  <c r="AY285" i="24"/>
  <c r="AY268" i="24"/>
  <c r="AY265" i="24"/>
  <c r="AY264" i="24"/>
  <c r="AY202" i="24"/>
  <c r="AY201" i="24"/>
  <c r="AY200" i="24"/>
  <c r="AY199" i="24"/>
  <c r="AY198" i="24"/>
  <c r="AY257" i="24"/>
  <c r="AY256" i="24"/>
  <c r="AY250" i="24"/>
  <c r="AY196" i="24"/>
  <c r="AY195" i="24"/>
  <c r="AY194" i="24"/>
  <c r="AY193" i="24"/>
  <c r="AY192" i="24"/>
  <c r="AY191" i="24"/>
  <c r="AY190" i="24"/>
  <c r="AY189" i="24"/>
  <c r="AY188" i="24"/>
  <c r="AY187" i="24"/>
  <c r="AY186" i="24"/>
  <c r="AY185" i="24"/>
  <c r="AY184" i="24"/>
  <c r="AY183" i="24"/>
  <c r="AY182" i="24"/>
  <c r="AY181" i="24"/>
  <c r="AY180" i="24"/>
  <c r="AY179" i="24"/>
  <c r="AY178" i="24"/>
  <c r="AY177" i="24"/>
  <c r="AY176" i="24"/>
  <c r="AY175" i="24"/>
  <c r="AY174" i="24"/>
  <c r="AY173" i="24"/>
  <c r="AY172" i="24"/>
  <c r="AY171" i="24"/>
  <c r="AY170" i="24"/>
  <c r="AY169" i="24"/>
  <c r="AY168" i="24"/>
  <c r="AY167" i="24"/>
  <c r="AY166" i="24"/>
  <c r="AY165" i="24"/>
  <c r="AY164" i="24"/>
  <c r="AY163" i="24"/>
  <c r="AY162" i="24"/>
  <c r="AY161" i="24"/>
  <c r="AY160" i="24"/>
  <c r="AY159" i="24"/>
  <c r="AY158" i="24"/>
  <c r="AY157" i="24"/>
  <c r="AY156" i="24"/>
  <c r="AY155" i="24"/>
  <c r="AY153" i="24"/>
  <c r="AY151" i="24"/>
  <c r="AY149" i="24"/>
  <c r="AY145" i="24"/>
  <c r="AY141" i="24"/>
  <c r="AY138" i="24"/>
  <c r="AY137" i="24"/>
  <c r="AY136" i="24"/>
  <c r="AY135" i="24"/>
  <c r="AY134" i="24"/>
  <c r="AY133" i="24"/>
  <c r="AY132" i="24"/>
  <c r="AY131" i="24"/>
  <c r="AY130" i="24"/>
  <c r="AY129" i="24"/>
  <c r="AY128" i="24"/>
  <c r="AY127" i="24"/>
  <c r="AY126" i="24"/>
  <c r="AY125" i="24"/>
  <c r="AY124" i="24"/>
  <c r="AY123" i="24"/>
  <c r="AY122" i="24"/>
  <c r="AY121" i="24"/>
  <c r="AY120" i="24"/>
  <c r="AY119" i="24"/>
  <c r="AY118" i="24"/>
  <c r="AY117" i="24"/>
  <c r="AY116" i="24"/>
  <c r="AY115" i="24"/>
  <c r="AY114" i="24"/>
  <c r="AY113" i="24"/>
  <c r="AY112" i="24"/>
  <c r="AY111" i="24"/>
  <c r="AY110" i="24"/>
  <c r="AY109" i="24"/>
  <c r="AY108" i="24"/>
  <c r="AY107" i="24"/>
  <c r="AY106" i="24"/>
  <c r="AY144" i="24"/>
  <c r="AY140" i="24"/>
  <c r="AY154" i="24"/>
  <c r="AY152" i="24"/>
  <c r="AY150" i="24"/>
  <c r="AY148" i="24"/>
  <c r="AY147" i="24"/>
  <c r="AY143" i="24"/>
  <c r="AY139" i="24"/>
  <c r="AY146" i="24"/>
  <c r="AY88" i="24"/>
  <c r="AY84" i="24"/>
  <c r="AY102" i="24"/>
  <c r="AY98" i="24"/>
  <c r="AY96" i="24"/>
  <c r="AY94" i="24"/>
  <c r="AY92" i="24"/>
  <c r="AY81" i="24"/>
  <c r="AY80" i="24"/>
  <c r="AY79" i="24"/>
  <c r="AY78" i="24"/>
  <c r="AY77" i="24"/>
  <c r="AY76" i="24"/>
  <c r="AY75" i="24"/>
  <c r="AY74" i="24"/>
  <c r="AY73" i="24"/>
  <c r="AY72" i="24"/>
  <c r="AY71" i="24"/>
  <c r="AY70" i="24"/>
  <c r="AY69" i="24"/>
  <c r="AY68" i="24"/>
  <c r="AY67" i="24"/>
  <c r="AY66" i="24"/>
  <c r="AY65" i="24"/>
  <c r="AY64" i="24"/>
  <c r="AY63" i="24"/>
  <c r="AY62" i="24"/>
  <c r="AY61" i="24"/>
  <c r="AY60" i="24"/>
  <c r="AY142" i="24"/>
  <c r="AY91" i="24"/>
  <c r="AY87" i="24"/>
  <c r="AY83" i="24"/>
  <c r="AY197" i="24"/>
  <c r="AY103" i="24"/>
  <c r="AY99" i="24"/>
  <c r="AY104" i="24"/>
  <c r="AY100" i="24"/>
  <c r="AY97" i="24"/>
  <c r="AY95" i="24"/>
  <c r="AY93" i="24"/>
  <c r="AY89" i="24"/>
  <c r="AY85" i="24"/>
  <c r="AY58" i="24"/>
  <c r="AY56" i="24"/>
  <c r="AY45" i="24"/>
  <c r="AY43" i="24"/>
  <c r="AY41" i="24"/>
  <c r="AY26" i="24"/>
  <c r="AY21" i="24"/>
  <c r="AY20" i="24"/>
  <c r="AY19" i="24"/>
  <c r="AY101" i="24"/>
  <c r="AY39" i="24"/>
  <c r="AY30" i="24"/>
  <c r="AY29" i="24"/>
  <c r="AY90" i="24"/>
  <c r="AY55" i="24"/>
  <c r="AY50" i="24"/>
  <c r="AY48" i="24"/>
  <c r="AY37" i="24"/>
  <c r="AY105" i="24"/>
  <c r="AY25" i="24"/>
  <c r="AY24" i="24"/>
  <c r="AY23" i="24"/>
  <c r="AY86" i="24"/>
  <c r="AY59" i="24"/>
  <c r="AY57" i="24"/>
  <c r="AY46" i="24"/>
  <c r="AY44" i="24"/>
  <c r="AY42" i="24"/>
  <c r="AY40" i="24"/>
  <c r="AY28" i="24"/>
  <c r="AY22" i="24"/>
  <c r="AY54" i="24"/>
  <c r="AY52" i="24"/>
  <c r="AY47" i="24"/>
  <c r="AY7" i="24"/>
  <c r="AY35" i="24"/>
  <c r="AY33" i="24"/>
  <c r="AY27" i="24"/>
  <c r="AY49" i="24"/>
  <c r="AY31" i="24"/>
  <c r="AY18" i="24"/>
  <c r="AY14" i="24"/>
  <c r="AY82" i="24"/>
  <c r="AY38" i="24"/>
  <c r="AY6" i="24"/>
  <c r="AY5" i="24"/>
  <c r="AY4" i="24"/>
  <c r="AY3" i="24"/>
  <c r="AY2" i="24"/>
  <c r="AY15" i="24"/>
  <c r="AY53" i="24"/>
  <c r="AY51" i="24"/>
  <c r="AY16" i="24"/>
  <c r="AY36" i="24"/>
  <c r="AY34" i="24"/>
  <c r="AY32" i="24"/>
  <c r="AY17" i="24"/>
  <c r="AY13" i="24"/>
  <c r="AY12" i="24"/>
  <c r="AY11" i="24"/>
  <c r="AY10" i="24"/>
  <c r="AY9" i="24"/>
  <c r="AY8" i="24"/>
  <c r="BW382" i="24"/>
  <c r="BW381" i="24"/>
  <c r="BW380" i="24"/>
  <c r="BW379" i="24"/>
  <c r="BW378" i="24"/>
  <c r="BW377" i="24"/>
  <c r="BW376" i="24"/>
  <c r="BW375" i="24"/>
  <c r="BW374" i="24"/>
  <c r="BW373" i="24"/>
  <c r="BW372" i="24"/>
  <c r="BW371" i="24"/>
  <c r="BW370" i="24"/>
  <c r="BW369" i="24"/>
  <c r="BW368" i="24"/>
  <c r="BW367" i="24"/>
  <c r="BW366" i="24"/>
  <c r="BW365" i="24"/>
  <c r="BW364" i="24"/>
  <c r="BW363" i="24"/>
  <c r="BW360" i="24"/>
  <c r="BW362" i="24"/>
  <c r="BW361" i="24"/>
  <c r="BW359" i="24"/>
  <c r="BW357" i="24"/>
  <c r="BW356" i="24"/>
  <c r="BW355" i="24"/>
  <c r="BW354" i="24"/>
  <c r="BW353" i="24"/>
  <c r="BW351" i="24"/>
  <c r="BW358" i="24"/>
  <c r="BW352" i="24"/>
  <c r="BW343" i="24"/>
  <c r="BW339" i="24"/>
  <c r="BW335" i="24"/>
  <c r="BW331" i="24"/>
  <c r="BW340" i="24"/>
  <c r="BW338" i="24"/>
  <c r="BW334" i="24"/>
  <c r="BW350" i="24"/>
  <c r="BW348" i="24"/>
  <c r="BW346" i="24"/>
  <c r="BW341" i="24"/>
  <c r="BW337" i="24"/>
  <c r="BW333" i="24"/>
  <c r="BW330" i="24"/>
  <c r="BW329" i="24"/>
  <c r="BW328" i="24"/>
  <c r="BW327" i="24"/>
  <c r="BW326" i="24"/>
  <c r="BW325" i="24"/>
  <c r="BW324" i="24"/>
  <c r="BW323" i="24"/>
  <c r="BW322" i="24"/>
  <c r="BW321" i="24"/>
  <c r="BW336" i="24"/>
  <c r="BW342" i="24"/>
  <c r="BW332" i="24"/>
  <c r="BW345" i="24"/>
  <c r="BW349" i="24"/>
  <c r="BW308" i="24"/>
  <c r="BW304" i="24"/>
  <c r="BW300" i="24"/>
  <c r="BW320" i="24"/>
  <c r="BW318" i="24"/>
  <c r="BW316" i="24"/>
  <c r="BW314" i="24"/>
  <c r="BW312" i="24"/>
  <c r="BW311" i="24"/>
  <c r="BW309" i="24"/>
  <c r="BW303" i="24"/>
  <c r="BW299" i="24"/>
  <c r="BW298" i="24"/>
  <c r="BW347" i="24"/>
  <c r="BW310" i="24"/>
  <c r="BW306" i="24"/>
  <c r="BW302" i="24"/>
  <c r="BW319" i="24"/>
  <c r="BW317" i="24"/>
  <c r="BW315" i="24"/>
  <c r="BW313" i="24"/>
  <c r="BW286" i="24"/>
  <c r="BW344" i="24"/>
  <c r="BW307" i="24"/>
  <c r="BW297" i="24"/>
  <c r="BW296" i="24"/>
  <c r="BW295" i="24"/>
  <c r="BW294" i="24"/>
  <c r="BW293" i="24"/>
  <c r="BW292" i="24"/>
  <c r="BW291" i="24"/>
  <c r="BW288" i="24"/>
  <c r="BW301" i="24"/>
  <c r="BW287" i="24"/>
  <c r="BW285" i="24"/>
  <c r="BW305" i="24"/>
  <c r="BW289" i="24"/>
  <c r="BW284" i="24"/>
  <c r="BW283" i="24"/>
  <c r="BW282" i="24"/>
  <c r="BW281" i="24"/>
  <c r="BW280" i="24"/>
  <c r="BW279" i="24"/>
  <c r="BW278" i="24"/>
  <c r="BW277" i="24"/>
  <c r="BW276" i="24"/>
  <c r="BW275" i="24"/>
  <c r="BW274" i="24"/>
  <c r="BW273" i="24"/>
  <c r="BW272" i="24"/>
  <c r="BW271" i="24"/>
  <c r="BW270" i="24"/>
  <c r="BW269" i="24"/>
  <c r="BW290" i="24"/>
  <c r="BW267" i="24"/>
  <c r="BW263" i="24"/>
  <c r="BW259" i="24"/>
  <c r="BW255" i="24"/>
  <c r="BW251" i="24"/>
  <c r="BW266" i="24"/>
  <c r="BW262" i="24"/>
  <c r="BW258" i="24"/>
  <c r="BW254" i="24"/>
  <c r="BW250" i="24"/>
  <c r="BW248" i="24"/>
  <c r="BW247" i="24"/>
  <c r="BW246" i="24"/>
  <c r="BW245" i="24"/>
  <c r="BW244" i="24"/>
  <c r="BW243" i="24"/>
  <c r="BW242" i="24"/>
  <c r="BW241" i="24"/>
  <c r="BW240" i="24"/>
  <c r="BW239" i="24"/>
  <c r="BW238" i="24"/>
  <c r="BW237" i="24"/>
  <c r="BW236" i="24"/>
  <c r="BW235" i="24"/>
  <c r="BW234" i="24"/>
  <c r="BW233" i="24"/>
  <c r="BW232" i="24"/>
  <c r="BW231" i="24"/>
  <c r="BW230" i="24"/>
  <c r="BW229" i="24"/>
  <c r="BW228" i="24"/>
  <c r="BW227" i="24"/>
  <c r="BW226" i="24"/>
  <c r="BW225" i="24"/>
  <c r="BW224" i="24"/>
  <c r="BW223" i="24"/>
  <c r="BW222" i="24"/>
  <c r="BW221" i="24"/>
  <c r="BW220" i="24"/>
  <c r="BW219" i="24"/>
  <c r="BW218" i="24"/>
  <c r="BW217" i="24"/>
  <c r="BW216" i="24"/>
  <c r="BW215" i="24"/>
  <c r="BW214" i="24"/>
  <c r="BW213" i="24"/>
  <c r="BW212" i="24"/>
  <c r="BW211" i="24"/>
  <c r="BW210" i="24"/>
  <c r="BW209" i="24"/>
  <c r="BW208" i="24"/>
  <c r="BW207" i="24"/>
  <c r="BW206" i="24"/>
  <c r="BW205" i="24"/>
  <c r="BW204" i="24"/>
  <c r="BW203" i="24"/>
  <c r="BW265" i="24"/>
  <c r="BW261" i="24"/>
  <c r="BW257" i="24"/>
  <c r="BW253" i="24"/>
  <c r="BW249" i="24"/>
  <c r="BW268" i="24"/>
  <c r="BW256" i="24"/>
  <c r="BW264" i="24"/>
  <c r="BW252" i="24"/>
  <c r="BW202" i="24"/>
  <c r="BW201" i="24"/>
  <c r="BW200" i="24"/>
  <c r="BW199" i="24"/>
  <c r="BW198" i="24"/>
  <c r="BW197" i="24"/>
  <c r="BW260" i="24"/>
  <c r="BW195" i="24"/>
  <c r="BW194" i="24"/>
  <c r="BW193" i="24"/>
  <c r="BW192" i="24"/>
  <c r="BW191" i="24"/>
  <c r="BW190" i="24"/>
  <c r="BW189" i="24"/>
  <c r="BW188" i="24"/>
  <c r="BW187" i="24"/>
  <c r="BW186" i="24"/>
  <c r="BW185" i="24"/>
  <c r="BW184" i="24"/>
  <c r="BW183" i="24"/>
  <c r="BW182" i="24"/>
  <c r="BW181" i="24"/>
  <c r="BW180" i="24"/>
  <c r="BW179" i="24"/>
  <c r="BW178" i="24"/>
  <c r="BW177" i="24"/>
  <c r="BW176" i="24"/>
  <c r="BW175" i="24"/>
  <c r="BW174" i="24"/>
  <c r="BW173" i="24"/>
  <c r="BW172" i="24"/>
  <c r="BW171" i="24"/>
  <c r="BW170" i="24"/>
  <c r="BW169" i="24"/>
  <c r="BW168" i="24"/>
  <c r="BW167" i="24"/>
  <c r="BW166" i="24"/>
  <c r="BW165" i="24"/>
  <c r="BW164" i="24"/>
  <c r="BW163" i="24"/>
  <c r="BW162" i="24"/>
  <c r="BW161" i="24"/>
  <c r="BW160" i="24"/>
  <c r="BW159" i="24"/>
  <c r="BW158" i="24"/>
  <c r="BW157" i="24"/>
  <c r="BW156" i="24"/>
  <c r="BW155" i="24"/>
  <c r="BW196" i="24"/>
  <c r="BW138" i="24"/>
  <c r="BW137" i="24"/>
  <c r="BW136" i="24"/>
  <c r="BW135" i="24"/>
  <c r="BW134" i="24"/>
  <c r="BW133" i="24"/>
  <c r="BW132" i="24"/>
  <c r="BW131" i="24"/>
  <c r="BW130" i="24"/>
  <c r="BW129" i="24"/>
  <c r="BW128" i="24"/>
  <c r="BW127" i="24"/>
  <c r="BW126" i="24"/>
  <c r="BW125" i="24"/>
  <c r="BW124" i="24"/>
  <c r="BW123" i="24"/>
  <c r="BW122" i="24"/>
  <c r="BW121" i="24"/>
  <c r="BW120" i="24"/>
  <c r="BW119" i="24"/>
  <c r="BW118" i="24"/>
  <c r="BW117" i="24"/>
  <c r="BW116" i="24"/>
  <c r="BW115" i="24"/>
  <c r="BW114" i="24"/>
  <c r="BW113" i="24"/>
  <c r="BW112" i="24"/>
  <c r="BW111" i="24"/>
  <c r="BW110" i="24"/>
  <c r="BW109" i="24"/>
  <c r="BW108" i="24"/>
  <c r="BW107" i="24"/>
  <c r="BW106" i="24"/>
  <c r="BW105" i="24"/>
  <c r="BW144" i="24"/>
  <c r="BW140" i="24"/>
  <c r="BW153" i="24"/>
  <c r="BW151" i="24"/>
  <c r="BW149" i="24"/>
  <c r="BW147" i="24"/>
  <c r="BW143" i="24"/>
  <c r="BW139" i="24"/>
  <c r="BW146" i="24"/>
  <c r="BW142" i="24"/>
  <c r="BW150" i="24"/>
  <c r="BW101" i="24"/>
  <c r="BW89" i="24"/>
  <c r="BW85" i="24"/>
  <c r="BW81" i="24"/>
  <c r="BW80" i="24"/>
  <c r="BW79" i="24"/>
  <c r="BW78" i="24"/>
  <c r="BW77" i="24"/>
  <c r="BW76" i="24"/>
  <c r="BW75" i="24"/>
  <c r="BW74" i="24"/>
  <c r="BW73" i="24"/>
  <c r="BW72" i="24"/>
  <c r="BW71" i="24"/>
  <c r="BW70" i="24"/>
  <c r="BW69" i="24"/>
  <c r="BW68" i="24"/>
  <c r="BW67" i="24"/>
  <c r="BW66" i="24"/>
  <c r="BW65" i="24"/>
  <c r="BW64" i="24"/>
  <c r="BW63" i="24"/>
  <c r="BW62" i="24"/>
  <c r="BW61" i="24"/>
  <c r="BW60" i="24"/>
  <c r="BW152" i="24"/>
  <c r="BW102" i="24"/>
  <c r="BW98" i="24"/>
  <c r="BW145" i="24"/>
  <c r="BW97" i="24"/>
  <c r="BW95" i="24"/>
  <c r="BW93" i="24"/>
  <c r="BW88" i="24"/>
  <c r="BW84" i="24"/>
  <c r="BW141" i="24"/>
  <c r="BW91" i="24"/>
  <c r="BW87" i="24"/>
  <c r="BW83" i="24"/>
  <c r="BW148" i="24"/>
  <c r="BW104" i="24"/>
  <c r="BW100" i="24"/>
  <c r="BW45" i="24"/>
  <c r="BW43" i="24"/>
  <c r="BW41" i="24"/>
  <c r="BW26" i="24"/>
  <c r="BW21" i="24"/>
  <c r="BW20" i="24"/>
  <c r="BW19" i="24"/>
  <c r="BW92" i="24"/>
  <c r="BW82" i="24"/>
  <c r="BW39" i="24"/>
  <c r="BW30" i="24"/>
  <c r="BW29" i="24"/>
  <c r="BW59" i="24"/>
  <c r="BW57" i="24"/>
  <c r="BW50" i="24"/>
  <c r="BW48" i="24"/>
  <c r="BW37" i="24"/>
  <c r="BW25" i="24"/>
  <c r="BW24" i="24"/>
  <c r="BW23" i="24"/>
  <c r="BW99" i="24"/>
  <c r="BW46" i="24"/>
  <c r="BW44" i="24"/>
  <c r="BW42" i="24"/>
  <c r="BW40" i="24"/>
  <c r="BW28" i="24"/>
  <c r="BW96" i="24"/>
  <c r="BW90" i="24"/>
  <c r="BW55" i="24"/>
  <c r="BW22" i="24"/>
  <c r="BW7" i="24"/>
  <c r="BW56" i="24"/>
  <c r="BW34" i="24"/>
  <c r="BW38" i="24"/>
  <c r="BW15" i="24"/>
  <c r="BW36" i="24"/>
  <c r="BW154" i="24"/>
  <c r="BW52" i="24"/>
  <c r="BW47" i="24"/>
  <c r="BW18" i="24"/>
  <c r="BW14" i="24"/>
  <c r="BW53" i="24"/>
  <c r="BW16" i="24"/>
  <c r="BW94" i="24"/>
  <c r="BW86" i="24"/>
  <c r="BW54" i="24"/>
  <c r="BW35" i="24"/>
  <c r="BW33" i="24"/>
  <c r="BW27" i="24"/>
  <c r="BW6" i="24"/>
  <c r="BW5" i="24"/>
  <c r="BW4" i="24"/>
  <c r="BW3" i="24"/>
  <c r="BW2" i="24"/>
  <c r="BW103" i="24"/>
  <c r="BW58" i="24"/>
  <c r="BW49" i="24"/>
  <c r="BW31" i="24"/>
  <c r="BW51" i="24"/>
  <c r="BW32" i="24"/>
  <c r="BW17" i="24"/>
  <c r="BW13" i="24"/>
  <c r="BW12" i="24"/>
  <c r="BW11" i="24"/>
  <c r="BW10" i="24"/>
  <c r="BW9" i="24"/>
  <c r="BW8" i="24"/>
  <c r="AU382" i="24"/>
  <c r="AU381" i="24"/>
  <c r="AU380" i="24"/>
  <c r="AU379" i="24"/>
  <c r="AU378" i="24"/>
  <c r="AU377" i="24"/>
  <c r="AU376" i="24"/>
  <c r="AU375" i="24"/>
  <c r="AU374" i="24"/>
  <c r="AU373" i="24"/>
  <c r="AU372" i="24"/>
  <c r="AU371" i="24"/>
  <c r="AU370" i="24"/>
  <c r="AU369" i="24"/>
  <c r="AU368" i="24"/>
  <c r="AU367" i="24"/>
  <c r="AU366" i="24"/>
  <c r="AU365" i="24"/>
  <c r="AU361" i="24"/>
  <c r="AU359" i="24"/>
  <c r="AU357" i="24"/>
  <c r="AU356" i="24"/>
  <c r="AU355" i="24"/>
  <c r="AU354" i="24"/>
  <c r="AU353" i="24"/>
  <c r="AU352" i="24"/>
  <c r="AU362" i="24"/>
  <c r="AU360" i="24"/>
  <c r="AU358" i="24"/>
  <c r="AU364" i="24"/>
  <c r="AU350" i="24"/>
  <c r="AU349" i="24"/>
  <c r="AU348" i="24"/>
  <c r="AU347" i="24"/>
  <c r="AU346" i="24"/>
  <c r="AU345" i="24"/>
  <c r="AU344" i="24"/>
  <c r="AU363" i="24"/>
  <c r="AU351" i="24"/>
  <c r="AU339" i="24"/>
  <c r="AU335" i="24"/>
  <c r="AU331" i="24"/>
  <c r="AU330" i="24"/>
  <c r="AU329" i="24"/>
  <c r="AU328" i="24"/>
  <c r="AU327" i="24"/>
  <c r="AU326" i="24"/>
  <c r="AU325" i="24"/>
  <c r="AU324" i="24"/>
  <c r="AU323" i="24"/>
  <c r="AU322" i="24"/>
  <c r="AU321" i="24"/>
  <c r="AU338" i="24"/>
  <c r="AU334" i="24"/>
  <c r="AU341" i="24"/>
  <c r="AU337" i="24"/>
  <c r="AU333" i="24"/>
  <c r="AU343" i="24"/>
  <c r="AU332" i="24"/>
  <c r="AU320" i="24"/>
  <c r="AU319" i="24"/>
  <c r="AU318" i="24"/>
  <c r="AU317" i="24"/>
  <c r="AU316" i="24"/>
  <c r="AU315" i="24"/>
  <c r="AU314" i="24"/>
  <c r="AU313" i="24"/>
  <c r="AU312" i="24"/>
  <c r="AU311" i="24"/>
  <c r="AU342" i="24"/>
  <c r="AU340" i="24"/>
  <c r="AU304" i="24"/>
  <c r="AU300" i="24"/>
  <c r="AU336" i="24"/>
  <c r="AU303" i="24"/>
  <c r="AU309" i="24"/>
  <c r="AU306" i="24"/>
  <c r="AU302" i="24"/>
  <c r="AU310" i="24"/>
  <c r="AU297" i="24"/>
  <c r="AU296" i="24"/>
  <c r="AU295" i="24"/>
  <c r="AU294" i="24"/>
  <c r="AU293" i="24"/>
  <c r="AU292" i="24"/>
  <c r="AU307" i="24"/>
  <c r="AU298" i="24"/>
  <c r="AU290" i="24"/>
  <c r="AU287" i="24"/>
  <c r="AU285" i="24"/>
  <c r="AU284" i="24"/>
  <c r="AU283" i="24"/>
  <c r="AU282" i="24"/>
  <c r="AU281" i="24"/>
  <c r="AU280" i="24"/>
  <c r="AU279" i="24"/>
  <c r="AU278" i="24"/>
  <c r="AU277" i="24"/>
  <c r="AU276" i="24"/>
  <c r="AU275" i="24"/>
  <c r="AU274" i="24"/>
  <c r="AU273" i="24"/>
  <c r="AU272" i="24"/>
  <c r="AU271" i="24"/>
  <c r="AU291" i="24"/>
  <c r="AU301" i="24"/>
  <c r="AU288" i="24"/>
  <c r="AU286" i="24"/>
  <c r="AU269" i="24"/>
  <c r="AU268" i="24"/>
  <c r="AU267" i="24"/>
  <c r="AU266" i="24"/>
  <c r="AU265" i="24"/>
  <c r="AU264" i="24"/>
  <c r="AU263" i="24"/>
  <c r="AU262" i="24"/>
  <c r="AU261" i="24"/>
  <c r="AU260" i="24"/>
  <c r="AU259" i="24"/>
  <c r="AU258" i="24"/>
  <c r="AU257" i="24"/>
  <c r="AU256" i="24"/>
  <c r="AU255" i="24"/>
  <c r="AU254" i="24"/>
  <c r="AU253" i="24"/>
  <c r="AU252" i="24"/>
  <c r="AU251" i="24"/>
  <c r="AU250" i="24"/>
  <c r="AU249" i="24"/>
  <c r="AU308" i="24"/>
  <c r="AU270" i="24"/>
  <c r="AU305" i="24"/>
  <c r="AU289" i="24"/>
  <c r="AU299" i="24"/>
  <c r="AU248" i="24"/>
  <c r="AU246" i="24"/>
  <c r="AU242" i="24"/>
  <c r="AU238" i="24"/>
  <c r="AU234" i="24"/>
  <c r="AU230" i="24"/>
  <c r="AU226" i="24"/>
  <c r="AU222" i="24"/>
  <c r="AU218" i="24"/>
  <c r="AU214" i="24"/>
  <c r="AU210" i="24"/>
  <c r="AU206" i="24"/>
  <c r="AU245" i="24"/>
  <c r="AU241" i="24"/>
  <c r="AU237" i="24"/>
  <c r="AU233" i="24"/>
  <c r="AU229" i="24"/>
  <c r="AU225" i="24"/>
  <c r="AU221" i="24"/>
  <c r="AU217" i="24"/>
  <c r="AU213" i="24"/>
  <c r="AU209" i="24"/>
  <c r="AU244" i="24"/>
  <c r="AU240" i="24"/>
  <c r="AU236" i="24"/>
  <c r="AU232" i="24"/>
  <c r="AU228" i="24"/>
  <c r="AU224" i="24"/>
  <c r="AU220" i="24"/>
  <c r="AU216" i="24"/>
  <c r="AU212" i="24"/>
  <c r="AU205" i="24"/>
  <c r="AU227" i="24"/>
  <c r="AU204" i="24"/>
  <c r="AU247" i="24"/>
  <c r="AU231" i="24"/>
  <c r="AU215" i="24"/>
  <c r="AU208" i="24"/>
  <c r="AU202" i="24"/>
  <c r="AU196" i="24"/>
  <c r="AU195" i="24"/>
  <c r="AU194" i="24"/>
  <c r="AU193" i="24"/>
  <c r="AU192" i="24"/>
  <c r="AU191" i="24"/>
  <c r="AU190" i="24"/>
  <c r="AU189" i="24"/>
  <c r="AU188" i="24"/>
  <c r="AU187" i="24"/>
  <c r="AU186" i="24"/>
  <c r="AU185" i="24"/>
  <c r="AU184" i="24"/>
  <c r="AU183" i="24"/>
  <c r="AU182" i="24"/>
  <c r="AU181" i="24"/>
  <c r="AU243" i="24"/>
  <c r="AU223" i="24"/>
  <c r="AU207" i="24"/>
  <c r="AU203" i="24"/>
  <c r="AU199" i="24"/>
  <c r="AU211" i="24"/>
  <c r="AU239" i="24"/>
  <c r="AU219" i="24"/>
  <c r="AU197" i="24"/>
  <c r="AU201" i="24"/>
  <c r="AU179" i="24"/>
  <c r="AU178" i="24"/>
  <c r="AU177" i="24"/>
  <c r="AU176" i="24"/>
  <c r="AU175" i="24"/>
  <c r="AU174" i="24"/>
  <c r="AU173" i="24"/>
  <c r="AU172" i="24"/>
  <c r="AU171" i="24"/>
  <c r="AU170" i="24"/>
  <c r="AU169" i="24"/>
  <c r="AU168" i="24"/>
  <c r="AU167" i="24"/>
  <c r="AU166" i="24"/>
  <c r="AU165" i="24"/>
  <c r="AU164" i="24"/>
  <c r="AU163" i="24"/>
  <c r="AU162" i="24"/>
  <c r="AU161" i="24"/>
  <c r="AU160" i="24"/>
  <c r="AU159" i="24"/>
  <c r="AU158" i="24"/>
  <c r="AU157" i="24"/>
  <c r="AU156" i="24"/>
  <c r="AU155" i="24"/>
  <c r="AU154" i="24"/>
  <c r="AU153" i="24"/>
  <c r="AU152" i="24"/>
  <c r="AU151" i="24"/>
  <c r="AU150" i="24"/>
  <c r="AU149" i="24"/>
  <c r="AU148" i="24"/>
  <c r="AU147" i="24"/>
  <c r="AU146" i="24"/>
  <c r="AU145" i="24"/>
  <c r="AU144" i="24"/>
  <c r="AU143" i="24"/>
  <c r="AU142" i="24"/>
  <c r="AU141" i="24"/>
  <c r="AU140" i="24"/>
  <c r="AU139" i="24"/>
  <c r="AU235" i="24"/>
  <c r="AU198" i="24"/>
  <c r="AU200" i="24"/>
  <c r="AU180" i="24"/>
  <c r="AU138" i="24"/>
  <c r="AU137" i="24"/>
  <c r="AU136" i="24"/>
  <c r="AU135" i="24"/>
  <c r="AU134" i="24"/>
  <c r="AU133" i="24"/>
  <c r="AU132" i="24"/>
  <c r="AU131" i="24"/>
  <c r="AU130" i="24"/>
  <c r="AU129" i="24"/>
  <c r="AU128" i="24"/>
  <c r="AU127" i="24"/>
  <c r="AU126" i="24"/>
  <c r="AU125" i="24"/>
  <c r="AU124" i="24"/>
  <c r="AU123" i="24"/>
  <c r="AU122" i="24"/>
  <c r="AU121" i="24"/>
  <c r="AU120" i="24"/>
  <c r="AU119" i="24"/>
  <c r="AU118" i="24"/>
  <c r="AU117" i="24"/>
  <c r="AU116" i="24"/>
  <c r="AU115" i="24"/>
  <c r="AU114" i="24"/>
  <c r="AU113" i="24"/>
  <c r="AU112" i="24"/>
  <c r="AU111" i="24"/>
  <c r="AU110" i="24"/>
  <c r="AU109" i="24"/>
  <c r="AU108" i="24"/>
  <c r="AU107" i="24"/>
  <c r="AU106" i="24"/>
  <c r="AU105" i="24"/>
  <c r="AU104" i="24"/>
  <c r="AU103" i="24"/>
  <c r="AU102" i="24"/>
  <c r="AU101" i="24"/>
  <c r="AU100" i="24"/>
  <c r="AU99" i="24"/>
  <c r="AU97" i="24"/>
  <c r="AU95" i="24"/>
  <c r="AU93" i="24"/>
  <c r="AU89" i="24"/>
  <c r="AU85" i="24"/>
  <c r="AU88" i="24"/>
  <c r="AU84" i="24"/>
  <c r="AU91" i="24"/>
  <c r="AU87" i="24"/>
  <c r="AU83" i="24"/>
  <c r="AU81" i="24"/>
  <c r="AU80" i="24"/>
  <c r="AU79" i="24"/>
  <c r="AU78" i="24"/>
  <c r="AU77" i="24"/>
  <c r="AU76" i="24"/>
  <c r="AU75" i="24"/>
  <c r="AU74" i="24"/>
  <c r="AU73" i="24"/>
  <c r="AU72" i="24"/>
  <c r="AU71" i="24"/>
  <c r="AU70" i="24"/>
  <c r="AU69" i="24"/>
  <c r="AU68" i="24"/>
  <c r="AU67" i="24"/>
  <c r="AU66" i="24"/>
  <c r="AU65" i="24"/>
  <c r="AU64" i="24"/>
  <c r="AU63" i="24"/>
  <c r="AU62" i="24"/>
  <c r="AU61" i="24"/>
  <c r="AU60" i="24"/>
  <c r="AU98" i="24"/>
  <c r="AU59" i="24"/>
  <c r="AU57" i="24"/>
  <c r="AU46" i="24"/>
  <c r="AU44" i="24"/>
  <c r="AU42" i="24"/>
  <c r="AU40" i="24"/>
  <c r="AU28" i="24"/>
  <c r="AU22" i="24"/>
  <c r="AU96" i="24"/>
  <c r="AU54" i="24"/>
  <c r="AU53" i="24"/>
  <c r="AU52" i="24"/>
  <c r="AU51" i="24"/>
  <c r="AU49" i="24"/>
  <c r="AU47" i="24"/>
  <c r="AU38" i="24"/>
  <c r="AU36" i="24"/>
  <c r="AU35" i="24"/>
  <c r="AU34" i="24"/>
  <c r="AU33" i="24"/>
  <c r="AU32" i="24"/>
  <c r="AU27" i="24"/>
  <c r="AU90" i="24"/>
  <c r="AU31" i="24"/>
  <c r="AU94" i="24"/>
  <c r="AU58" i="24"/>
  <c r="AU56" i="24"/>
  <c r="AU45" i="24"/>
  <c r="AU43" i="24"/>
  <c r="AU41" i="24"/>
  <c r="AU26" i="24"/>
  <c r="AU21" i="24"/>
  <c r="AU86" i="24"/>
  <c r="AU39" i="24"/>
  <c r="AU30" i="24"/>
  <c r="AU29" i="24"/>
  <c r="AU2" i="24"/>
  <c r="AU17" i="24"/>
  <c r="AU13" i="24"/>
  <c r="AU12" i="24"/>
  <c r="AU11" i="24"/>
  <c r="AU10" i="24"/>
  <c r="AU9" i="24"/>
  <c r="AU8" i="24"/>
  <c r="AU55" i="24"/>
  <c r="AU18" i="24"/>
  <c r="AU20" i="24"/>
  <c r="AU4" i="24"/>
  <c r="AU48" i="24"/>
  <c r="AU16" i="24"/>
  <c r="AU15" i="24"/>
  <c r="AU14" i="24"/>
  <c r="AU82" i="24"/>
  <c r="AU24" i="24"/>
  <c r="AU3" i="24"/>
  <c r="AU25" i="24"/>
  <c r="AU23" i="24"/>
  <c r="AU19" i="24"/>
  <c r="AU92" i="24"/>
  <c r="AU50" i="24"/>
  <c r="AU7" i="24"/>
  <c r="AU37" i="24"/>
  <c r="AU5" i="24"/>
  <c r="AU6" i="24"/>
  <c r="AM382" i="24"/>
  <c r="AM381" i="24"/>
  <c r="AM380" i="24"/>
  <c r="AM379" i="24"/>
  <c r="AM378" i="24"/>
  <c r="AM377" i="24"/>
  <c r="AM376" i="24"/>
  <c r="AM375" i="24"/>
  <c r="AM374" i="24"/>
  <c r="AM373" i="24"/>
  <c r="AM372" i="24"/>
  <c r="AM371" i="24"/>
  <c r="AM370" i="24"/>
  <c r="AM369" i="24"/>
  <c r="AM368" i="24"/>
  <c r="AM367" i="24"/>
  <c r="AM366" i="24"/>
  <c r="AM365" i="24"/>
  <c r="AM357" i="24"/>
  <c r="AM356" i="24"/>
  <c r="AM355" i="24"/>
  <c r="AM354" i="24"/>
  <c r="AM353" i="24"/>
  <c r="AM352" i="24"/>
  <c r="AM364" i="24"/>
  <c r="AM363" i="24"/>
  <c r="AM362" i="24"/>
  <c r="AM360" i="24"/>
  <c r="AM358" i="24"/>
  <c r="AM350" i="24"/>
  <c r="AM349" i="24"/>
  <c r="AM348" i="24"/>
  <c r="AM347" i="24"/>
  <c r="AM346" i="24"/>
  <c r="AM345" i="24"/>
  <c r="AM344" i="24"/>
  <c r="AM351" i="24"/>
  <c r="AM361" i="24"/>
  <c r="AM331" i="24"/>
  <c r="AM330" i="24"/>
  <c r="AM329" i="24"/>
  <c r="AM328" i="24"/>
  <c r="AM327" i="24"/>
  <c r="AM326" i="24"/>
  <c r="AM325" i="24"/>
  <c r="AM324" i="24"/>
  <c r="AM323" i="24"/>
  <c r="AM322" i="24"/>
  <c r="AM359" i="24"/>
  <c r="AM343" i="24"/>
  <c r="AM341" i="24"/>
  <c r="AM338" i="24"/>
  <c r="AM334" i="24"/>
  <c r="AM342" i="24"/>
  <c r="AM337" i="24"/>
  <c r="AM333" i="24"/>
  <c r="AM340" i="24"/>
  <c r="AM336" i="24"/>
  <c r="AM332" i="24"/>
  <c r="AM339" i="24"/>
  <c r="AM321" i="24"/>
  <c r="AM320" i="24"/>
  <c r="AM319" i="24"/>
  <c r="AM318" i="24"/>
  <c r="AM317" i="24"/>
  <c r="AM316" i="24"/>
  <c r="AM315" i="24"/>
  <c r="AM314" i="24"/>
  <c r="AM313" i="24"/>
  <c r="AM312" i="24"/>
  <c r="AM335" i="24"/>
  <c r="AM309" i="24"/>
  <c r="AM310" i="24"/>
  <c r="AM306" i="24"/>
  <c r="AM302" i="24"/>
  <c r="AM311" i="24"/>
  <c r="AM307" i="24"/>
  <c r="AM305" i="24"/>
  <c r="AM301" i="24"/>
  <c r="AM300" i="24"/>
  <c r="AM291" i="24"/>
  <c r="AM304" i="24"/>
  <c r="AM303" i="24"/>
  <c r="AM285" i="24"/>
  <c r="AM284" i="24"/>
  <c r="AM283" i="24"/>
  <c r="AM282" i="24"/>
  <c r="AM281" i="24"/>
  <c r="AM280" i="24"/>
  <c r="AM279" i="24"/>
  <c r="AM278" i="24"/>
  <c r="AM277" i="24"/>
  <c r="AM276" i="24"/>
  <c r="AM275" i="24"/>
  <c r="AM274" i="24"/>
  <c r="AM273" i="24"/>
  <c r="AM272" i="24"/>
  <c r="AM271" i="24"/>
  <c r="AM299" i="24"/>
  <c r="AM288" i="24"/>
  <c r="AM286" i="24"/>
  <c r="AM298" i="24"/>
  <c r="AM297" i="24"/>
  <c r="AM296" i="24"/>
  <c r="AM295" i="24"/>
  <c r="AM294" i="24"/>
  <c r="AM293" i="24"/>
  <c r="AM292" i="24"/>
  <c r="AM289" i="24"/>
  <c r="AM270" i="24"/>
  <c r="AM269" i="24"/>
  <c r="AM268" i="24"/>
  <c r="AM267" i="24"/>
  <c r="AM266" i="24"/>
  <c r="AM265" i="24"/>
  <c r="AM264" i="24"/>
  <c r="AM263" i="24"/>
  <c r="AM262" i="24"/>
  <c r="AM261" i="24"/>
  <c r="AM260" i="24"/>
  <c r="AM259" i="24"/>
  <c r="AM258" i="24"/>
  <c r="AM257" i="24"/>
  <c r="AM256" i="24"/>
  <c r="AM255" i="24"/>
  <c r="AM254" i="24"/>
  <c r="AM253" i="24"/>
  <c r="AM252" i="24"/>
  <c r="AM251" i="24"/>
  <c r="AM250" i="24"/>
  <c r="AM249" i="24"/>
  <c r="AM290" i="24"/>
  <c r="AM287" i="24"/>
  <c r="AM248" i="24"/>
  <c r="AM207" i="24"/>
  <c r="AM308" i="24"/>
  <c r="AM247" i="24"/>
  <c r="AM243" i="24"/>
  <c r="AM239" i="24"/>
  <c r="AM235" i="24"/>
  <c r="AM231" i="24"/>
  <c r="AM227" i="24"/>
  <c r="AM223" i="24"/>
  <c r="AM219" i="24"/>
  <c r="AM215" i="24"/>
  <c r="AM211" i="24"/>
  <c r="AM208" i="24"/>
  <c r="AM246" i="24"/>
  <c r="AM242" i="24"/>
  <c r="AM238" i="24"/>
  <c r="AM234" i="24"/>
  <c r="AM230" i="24"/>
  <c r="AM205" i="24"/>
  <c r="AM244" i="24"/>
  <c r="AM240" i="24"/>
  <c r="AM236" i="24"/>
  <c r="AM232" i="24"/>
  <c r="AM228" i="24"/>
  <c r="AM224" i="24"/>
  <c r="AM220" i="24"/>
  <c r="AM216" i="24"/>
  <c r="AM212" i="24"/>
  <c r="AM233" i="24"/>
  <c r="AM214" i="24"/>
  <c r="AM203" i="24"/>
  <c r="AM221" i="24"/>
  <c r="AM206" i="24"/>
  <c r="AM245" i="24"/>
  <c r="AM222" i="24"/>
  <c r="AM209" i="24"/>
  <c r="AM200" i="24"/>
  <c r="AM196" i="24"/>
  <c r="AM195" i="24"/>
  <c r="AM194" i="24"/>
  <c r="AM193" i="24"/>
  <c r="AM192" i="24"/>
  <c r="AM191" i="24"/>
  <c r="AM190" i="24"/>
  <c r="AM189" i="24"/>
  <c r="AM188" i="24"/>
  <c r="AM187" i="24"/>
  <c r="AM186" i="24"/>
  <c r="AM185" i="24"/>
  <c r="AM184" i="24"/>
  <c r="AM183" i="24"/>
  <c r="AM182" i="24"/>
  <c r="AM181" i="24"/>
  <c r="AM229" i="24"/>
  <c r="AM210" i="24"/>
  <c r="AM204" i="24"/>
  <c r="AM241" i="24"/>
  <c r="AM217" i="24"/>
  <c r="AM218" i="24"/>
  <c r="AM237" i="24"/>
  <c r="AM225" i="24"/>
  <c r="AM202" i="24"/>
  <c r="AM198" i="24"/>
  <c r="AM197" i="24"/>
  <c r="AM226" i="24"/>
  <c r="AM201" i="24"/>
  <c r="AM179" i="24"/>
  <c r="AM178" i="24"/>
  <c r="AM177" i="24"/>
  <c r="AM176" i="24"/>
  <c r="AM175" i="24"/>
  <c r="AM174" i="24"/>
  <c r="AM173" i="24"/>
  <c r="AM172" i="24"/>
  <c r="AM171" i="24"/>
  <c r="AM170" i="24"/>
  <c r="AM169" i="24"/>
  <c r="AM168" i="24"/>
  <c r="AM167" i="24"/>
  <c r="AM166" i="24"/>
  <c r="AM165" i="24"/>
  <c r="AM164" i="24"/>
  <c r="AM163" i="24"/>
  <c r="AM162" i="24"/>
  <c r="AM161" i="24"/>
  <c r="AM160" i="24"/>
  <c r="AM159" i="24"/>
  <c r="AM158" i="24"/>
  <c r="AM157" i="24"/>
  <c r="AM156" i="24"/>
  <c r="AM155" i="24"/>
  <c r="AM154" i="24"/>
  <c r="AM153" i="24"/>
  <c r="AM152" i="24"/>
  <c r="AM151" i="24"/>
  <c r="AM150" i="24"/>
  <c r="AM149" i="24"/>
  <c r="AM148" i="24"/>
  <c r="AM147" i="24"/>
  <c r="AM146" i="24"/>
  <c r="AM145" i="24"/>
  <c r="AM144" i="24"/>
  <c r="AM143" i="24"/>
  <c r="AM142" i="24"/>
  <c r="AM141" i="24"/>
  <c r="AM140" i="24"/>
  <c r="AM139" i="24"/>
  <c r="AM199" i="24"/>
  <c r="AM180" i="24"/>
  <c r="AM213" i="24"/>
  <c r="AM138" i="24"/>
  <c r="AM137" i="24"/>
  <c r="AM136" i="24"/>
  <c r="AM135" i="24"/>
  <c r="AM134" i="24"/>
  <c r="AM133" i="24"/>
  <c r="AM132" i="24"/>
  <c r="AM131" i="24"/>
  <c r="AM130" i="24"/>
  <c r="AM129" i="24"/>
  <c r="AM128" i="24"/>
  <c r="AM127" i="24"/>
  <c r="AM126" i="24"/>
  <c r="AM125" i="24"/>
  <c r="AM124" i="24"/>
  <c r="AM123" i="24"/>
  <c r="AM122" i="24"/>
  <c r="AM121" i="24"/>
  <c r="AM120" i="24"/>
  <c r="AM119" i="24"/>
  <c r="AM118" i="24"/>
  <c r="AM117" i="24"/>
  <c r="AM116" i="24"/>
  <c r="AM115" i="24"/>
  <c r="AM114" i="24"/>
  <c r="AM113" i="24"/>
  <c r="AM112" i="24"/>
  <c r="AM111" i="24"/>
  <c r="AM110" i="24"/>
  <c r="AM109" i="24"/>
  <c r="AM108" i="24"/>
  <c r="AM107" i="24"/>
  <c r="AM106" i="24"/>
  <c r="AM105" i="24"/>
  <c r="AM104" i="24"/>
  <c r="AM103" i="24"/>
  <c r="AM102" i="24"/>
  <c r="AM101" i="24"/>
  <c r="AM100" i="24"/>
  <c r="AM99" i="24"/>
  <c r="AM89" i="24"/>
  <c r="AM85" i="24"/>
  <c r="AM98" i="24"/>
  <c r="AM96" i="24"/>
  <c r="AM94" i="24"/>
  <c r="AM92" i="24"/>
  <c r="AM88" i="24"/>
  <c r="AM84" i="24"/>
  <c r="AM81" i="24"/>
  <c r="AM80" i="24"/>
  <c r="AM79" i="24"/>
  <c r="AM78" i="24"/>
  <c r="AM77" i="24"/>
  <c r="AM76" i="24"/>
  <c r="AM75" i="24"/>
  <c r="AM74" i="24"/>
  <c r="AM73" i="24"/>
  <c r="AM72" i="24"/>
  <c r="AM71" i="24"/>
  <c r="AM70" i="24"/>
  <c r="AM69" i="24"/>
  <c r="AM68" i="24"/>
  <c r="AM67" i="24"/>
  <c r="AM66" i="24"/>
  <c r="AM65" i="24"/>
  <c r="AM64" i="24"/>
  <c r="AM63" i="24"/>
  <c r="AM62" i="24"/>
  <c r="AM61" i="24"/>
  <c r="AM60" i="24"/>
  <c r="AM97" i="24"/>
  <c r="AM95" i="24"/>
  <c r="AM93" i="24"/>
  <c r="AM90" i="24"/>
  <c r="AM86" i="24"/>
  <c r="AM82" i="24"/>
  <c r="AM46" i="24"/>
  <c r="AM44" i="24"/>
  <c r="AM42" i="24"/>
  <c r="AM40" i="24"/>
  <c r="AM28" i="24"/>
  <c r="AM22" i="24"/>
  <c r="AM91" i="24"/>
  <c r="AM58" i="24"/>
  <c r="AM54" i="24"/>
  <c r="AM53" i="24"/>
  <c r="AM52" i="24"/>
  <c r="AM51" i="24"/>
  <c r="AM49" i="24"/>
  <c r="AM47" i="24"/>
  <c r="AM38" i="24"/>
  <c r="AM36" i="24"/>
  <c r="AM35" i="24"/>
  <c r="AM34" i="24"/>
  <c r="AM33" i="24"/>
  <c r="AM32" i="24"/>
  <c r="AM27" i="24"/>
  <c r="AM56" i="24"/>
  <c r="AM31" i="24"/>
  <c r="AM87" i="24"/>
  <c r="AM45" i="24"/>
  <c r="AM43" i="24"/>
  <c r="AM41" i="24"/>
  <c r="AM26" i="24"/>
  <c r="AM21" i="24"/>
  <c r="AM55" i="24"/>
  <c r="AM39" i="24"/>
  <c r="AM30" i="24"/>
  <c r="AM29" i="24"/>
  <c r="AM37" i="24"/>
  <c r="AM24" i="24"/>
  <c r="AM17" i="24"/>
  <c r="AM13" i="24"/>
  <c r="AM12" i="24"/>
  <c r="AM11" i="24"/>
  <c r="AM10" i="24"/>
  <c r="AM9" i="24"/>
  <c r="AM8" i="24"/>
  <c r="AM59" i="24"/>
  <c r="AM20" i="24"/>
  <c r="AM16" i="24"/>
  <c r="AM15" i="24"/>
  <c r="AM6" i="24"/>
  <c r="AM5" i="24"/>
  <c r="AM4" i="24"/>
  <c r="AM19" i="24"/>
  <c r="AM83" i="24"/>
  <c r="AM57" i="24"/>
  <c r="AM48" i="24"/>
  <c r="AM7" i="24"/>
  <c r="AM50" i="24"/>
  <c r="AM25" i="24"/>
  <c r="AM23" i="24"/>
  <c r="AM18" i="24"/>
  <c r="AM14" i="24"/>
  <c r="AM3" i="24"/>
  <c r="AM2" i="24"/>
  <c r="BK382" i="24"/>
  <c r="BK381" i="24"/>
  <c r="BK380" i="24"/>
  <c r="BK379" i="24"/>
  <c r="BK378" i="24"/>
  <c r="BK377" i="24"/>
  <c r="BK376" i="24"/>
  <c r="BK375" i="24"/>
  <c r="BK374" i="24"/>
  <c r="BK373" i="24"/>
  <c r="BK372" i="24"/>
  <c r="BK371" i="24"/>
  <c r="BK370" i="24"/>
  <c r="BK369" i="24"/>
  <c r="BK368" i="24"/>
  <c r="BK367" i="24"/>
  <c r="BK366" i="24"/>
  <c r="BK365" i="24"/>
  <c r="BK364" i="24"/>
  <c r="BK362" i="24"/>
  <c r="BK360" i="24"/>
  <c r="BK358" i="24"/>
  <c r="BK357" i="24"/>
  <c r="BK356" i="24"/>
  <c r="BK355" i="24"/>
  <c r="BK354" i="24"/>
  <c r="BK353" i="24"/>
  <c r="BK352" i="24"/>
  <c r="BK351" i="24"/>
  <c r="BK361" i="24"/>
  <c r="BK359" i="24"/>
  <c r="BK363" i="24"/>
  <c r="BK350" i="24"/>
  <c r="BK349" i="24"/>
  <c r="BK348" i="24"/>
  <c r="BK347" i="24"/>
  <c r="BK346" i="24"/>
  <c r="BK345" i="24"/>
  <c r="BK344" i="24"/>
  <c r="BK336" i="24"/>
  <c r="BK332" i="24"/>
  <c r="BK330" i="24"/>
  <c r="BK329" i="24"/>
  <c r="BK328" i="24"/>
  <c r="BK327" i="24"/>
  <c r="BK326" i="24"/>
  <c r="BK325" i="24"/>
  <c r="BK324" i="24"/>
  <c r="BK323" i="24"/>
  <c r="BK322" i="24"/>
  <c r="BK321" i="24"/>
  <c r="BK341" i="24"/>
  <c r="BK340" i="24"/>
  <c r="BK339" i="24"/>
  <c r="BK335" i="24"/>
  <c r="BK331" i="24"/>
  <c r="BK338" i="24"/>
  <c r="BK334" i="24"/>
  <c r="BK343" i="24"/>
  <c r="BK342" i="24"/>
  <c r="BK337" i="24"/>
  <c r="BK333" i="24"/>
  <c r="BK320" i="24"/>
  <c r="BK319" i="24"/>
  <c r="BK318" i="24"/>
  <c r="BK317" i="24"/>
  <c r="BK316" i="24"/>
  <c r="BK315" i="24"/>
  <c r="BK314" i="24"/>
  <c r="BK313" i="24"/>
  <c r="BK312" i="24"/>
  <c r="BK311" i="24"/>
  <c r="BK305" i="24"/>
  <c r="BK301" i="24"/>
  <c r="BK304" i="24"/>
  <c r="BK300" i="24"/>
  <c r="BK310" i="24"/>
  <c r="BK303" i="24"/>
  <c r="BK307" i="24"/>
  <c r="BK302" i="24"/>
  <c r="BK297" i="24"/>
  <c r="BK296" i="24"/>
  <c r="BK295" i="24"/>
  <c r="BK294" i="24"/>
  <c r="BK293" i="24"/>
  <c r="BK292" i="24"/>
  <c r="BK306" i="24"/>
  <c r="BK299" i="24"/>
  <c r="BK291" i="24"/>
  <c r="BK286" i="24"/>
  <c r="BK284" i="24"/>
  <c r="BK283" i="24"/>
  <c r="BK282" i="24"/>
  <c r="BK281" i="24"/>
  <c r="BK280" i="24"/>
  <c r="BK279" i="24"/>
  <c r="BK278" i="24"/>
  <c r="BK277" i="24"/>
  <c r="BK276" i="24"/>
  <c r="BK275" i="24"/>
  <c r="BK274" i="24"/>
  <c r="BK273" i="24"/>
  <c r="BK272" i="24"/>
  <c r="BK271" i="24"/>
  <c r="BK270" i="24"/>
  <c r="BK308" i="24"/>
  <c r="BK298" i="24"/>
  <c r="BK288" i="24"/>
  <c r="BK289" i="24"/>
  <c r="BK287" i="24"/>
  <c r="BK285" i="24"/>
  <c r="BK309" i="24"/>
  <c r="BK268" i="24"/>
  <c r="BK267" i="24"/>
  <c r="BK266" i="24"/>
  <c r="BK265" i="24"/>
  <c r="BK264" i="24"/>
  <c r="BK263" i="24"/>
  <c r="BK262" i="24"/>
  <c r="BK261" i="24"/>
  <c r="BK260" i="24"/>
  <c r="BK259" i="24"/>
  <c r="BK258" i="24"/>
  <c r="BK257" i="24"/>
  <c r="BK256" i="24"/>
  <c r="BK255" i="24"/>
  <c r="BK254" i="24"/>
  <c r="BK253" i="24"/>
  <c r="BK252" i="24"/>
  <c r="BK251" i="24"/>
  <c r="BK250" i="24"/>
  <c r="BK249" i="24"/>
  <c r="BK248" i="24"/>
  <c r="BK290" i="24"/>
  <c r="BK269" i="24"/>
  <c r="BK247" i="24"/>
  <c r="BK243" i="24"/>
  <c r="BK239" i="24"/>
  <c r="BK235" i="24"/>
  <c r="BK231" i="24"/>
  <c r="BK227" i="24"/>
  <c r="BK223" i="24"/>
  <c r="BK219" i="24"/>
  <c r="BK215" i="24"/>
  <c r="BK211" i="24"/>
  <c r="BK207" i="24"/>
  <c r="BK203" i="24"/>
  <c r="BK246" i="24"/>
  <c r="BK242" i="24"/>
  <c r="BK238" i="24"/>
  <c r="BK234" i="24"/>
  <c r="BK230" i="24"/>
  <c r="BK226" i="24"/>
  <c r="BK222" i="24"/>
  <c r="BK218" i="24"/>
  <c r="BK214" i="24"/>
  <c r="BK210" i="24"/>
  <c r="BK245" i="24"/>
  <c r="BK241" i="24"/>
  <c r="BK237" i="24"/>
  <c r="BK233" i="24"/>
  <c r="BK229" i="24"/>
  <c r="BK225" i="24"/>
  <c r="BK221" i="24"/>
  <c r="BK217" i="24"/>
  <c r="BK213" i="24"/>
  <c r="BK209" i="24"/>
  <c r="BK206" i="24"/>
  <c r="BK216" i="24"/>
  <c r="BK236" i="24"/>
  <c r="BK224" i="24"/>
  <c r="BK204" i="24"/>
  <c r="BK195" i="24"/>
  <c r="BK194" i="24"/>
  <c r="BK193" i="24"/>
  <c r="BK192" i="24"/>
  <c r="BK191" i="24"/>
  <c r="BK190" i="24"/>
  <c r="BK189" i="24"/>
  <c r="BK188" i="24"/>
  <c r="BK187" i="24"/>
  <c r="BK186" i="24"/>
  <c r="BK185" i="24"/>
  <c r="BK184" i="24"/>
  <c r="BK183" i="24"/>
  <c r="BK182" i="24"/>
  <c r="BK181" i="24"/>
  <c r="BK232" i="24"/>
  <c r="BK212" i="24"/>
  <c r="BK200" i="24"/>
  <c r="BK196" i="24"/>
  <c r="BK244" i="24"/>
  <c r="BK220" i="24"/>
  <c r="BK201" i="24"/>
  <c r="BK208" i="24"/>
  <c r="BK205" i="24"/>
  <c r="BK228" i="24"/>
  <c r="BK197" i="24"/>
  <c r="BK180" i="24"/>
  <c r="BK240" i="24"/>
  <c r="BK199" i="24"/>
  <c r="BK179" i="24"/>
  <c r="BK178" i="24"/>
  <c r="BK177" i="24"/>
  <c r="BK176" i="24"/>
  <c r="BK175" i="24"/>
  <c r="BK174" i="24"/>
  <c r="BK173" i="24"/>
  <c r="BK172" i="24"/>
  <c r="BK171" i="24"/>
  <c r="BK170" i="24"/>
  <c r="BK169" i="24"/>
  <c r="BK168" i="24"/>
  <c r="BK167" i="24"/>
  <c r="BK166" i="24"/>
  <c r="BK165" i="24"/>
  <c r="BK164" i="24"/>
  <c r="BK163" i="24"/>
  <c r="BK162" i="24"/>
  <c r="BK161" i="24"/>
  <c r="BK160" i="24"/>
  <c r="BK159" i="24"/>
  <c r="BK158" i="24"/>
  <c r="BK157" i="24"/>
  <c r="BK156" i="24"/>
  <c r="BK155" i="24"/>
  <c r="BK154" i="24"/>
  <c r="BK153" i="24"/>
  <c r="BK152" i="24"/>
  <c r="BK151" i="24"/>
  <c r="BK150" i="24"/>
  <c r="BK149" i="24"/>
  <c r="BK148" i="24"/>
  <c r="BK147" i="24"/>
  <c r="BK146" i="24"/>
  <c r="BK145" i="24"/>
  <c r="BK144" i="24"/>
  <c r="BK143" i="24"/>
  <c r="BK142" i="24"/>
  <c r="BK141" i="24"/>
  <c r="BK140" i="24"/>
  <c r="BK139" i="24"/>
  <c r="BK138" i="24"/>
  <c r="BK202" i="24"/>
  <c r="BK198" i="24"/>
  <c r="BK137" i="24"/>
  <c r="BK136" i="24"/>
  <c r="BK135" i="24"/>
  <c r="BK134" i="24"/>
  <c r="BK133" i="24"/>
  <c r="BK132" i="24"/>
  <c r="BK131" i="24"/>
  <c r="BK130" i="24"/>
  <c r="BK129" i="24"/>
  <c r="BK128" i="24"/>
  <c r="BK127" i="24"/>
  <c r="BK126" i="24"/>
  <c r="BK125" i="24"/>
  <c r="BK124" i="24"/>
  <c r="BK123" i="24"/>
  <c r="BK122" i="24"/>
  <c r="BK121" i="24"/>
  <c r="BK120" i="24"/>
  <c r="BK119" i="24"/>
  <c r="BK118" i="24"/>
  <c r="BK117" i="24"/>
  <c r="BK116" i="24"/>
  <c r="BK115" i="24"/>
  <c r="BK114" i="24"/>
  <c r="BK113" i="24"/>
  <c r="BK112" i="24"/>
  <c r="BK111" i="24"/>
  <c r="BK110" i="24"/>
  <c r="BK109" i="24"/>
  <c r="BK108" i="24"/>
  <c r="BK107" i="24"/>
  <c r="BK106" i="24"/>
  <c r="BK105" i="24"/>
  <c r="BK104" i="24"/>
  <c r="BK103" i="24"/>
  <c r="BK102" i="24"/>
  <c r="BK101" i="24"/>
  <c r="BK100" i="24"/>
  <c r="BK99" i="24"/>
  <c r="BK98" i="24"/>
  <c r="BK96" i="24"/>
  <c r="BK94" i="24"/>
  <c r="BK92" i="24"/>
  <c r="BK90" i="24"/>
  <c r="BK86" i="24"/>
  <c r="BK82" i="24"/>
  <c r="BK89" i="24"/>
  <c r="BK85" i="24"/>
  <c r="BK88" i="24"/>
  <c r="BK84" i="24"/>
  <c r="BK81" i="24"/>
  <c r="BK80" i="24"/>
  <c r="BK79" i="24"/>
  <c r="BK78" i="24"/>
  <c r="BK77" i="24"/>
  <c r="BK76" i="24"/>
  <c r="BK75" i="24"/>
  <c r="BK74" i="24"/>
  <c r="BK73" i="24"/>
  <c r="BK72" i="24"/>
  <c r="BK71" i="24"/>
  <c r="BK70" i="24"/>
  <c r="BK69" i="24"/>
  <c r="BK68" i="24"/>
  <c r="BK67" i="24"/>
  <c r="BK66" i="24"/>
  <c r="BK65" i="24"/>
  <c r="BK64" i="24"/>
  <c r="BK63" i="24"/>
  <c r="BK62" i="24"/>
  <c r="BK61" i="24"/>
  <c r="BK60" i="24"/>
  <c r="BK95" i="24"/>
  <c r="BK58" i="24"/>
  <c r="BK56" i="24"/>
  <c r="BK55" i="24"/>
  <c r="BK46" i="24"/>
  <c r="BK44" i="24"/>
  <c r="BK42" i="24"/>
  <c r="BK40" i="24"/>
  <c r="BK28" i="24"/>
  <c r="BK83" i="24"/>
  <c r="BK22" i="24"/>
  <c r="BK93" i="24"/>
  <c r="BK54" i="24"/>
  <c r="BK53" i="24"/>
  <c r="BK52" i="24"/>
  <c r="BK51" i="24"/>
  <c r="BK49" i="24"/>
  <c r="BK47" i="24"/>
  <c r="BK38" i="24"/>
  <c r="BK36" i="24"/>
  <c r="BK35" i="24"/>
  <c r="BK34" i="24"/>
  <c r="BK33" i="24"/>
  <c r="BK32" i="24"/>
  <c r="BK27" i="24"/>
  <c r="BK31" i="24"/>
  <c r="BK59" i="24"/>
  <c r="BK57" i="24"/>
  <c r="BK45" i="24"/>
  <c r="BK43" i="24"/>
  <c r="BK41" i="24"/>
  <c r="BK26" i="24"/>
  <c r="BK21" i="24"/>
  <c r="BK20" i="24"/>
  <c r="BK91" i="24"/>
  <c r="BK39" i="24"/>
  <c r="BK30" i="24"/>
  <c r="BK29" i="24"/>
  <c r="BK97" i="24"/>
  <c r="BK50" i="24"/>
  <c r="BK3" i="24"/>
  <c r="BK87" i="24"/>
  <c r="BK17" i="24"/>
  <c r="BK13" i="24"/>
  <c r="BK12" i="24"/>
  <c r="BK11" i="24"/>
  <c r="BK10" i="24"/>
  <c r="BK9" i="24"/>
  <c r="BK8" i="24"/>
  <c r="BK23" i="24"/>
  <c r="BK16" i="24"/>
  <c r="BK15" i="24"/>
  <c r="BK48" i="24"/>
  <c r="BK37" i="24"/>
  <c r="BK24" i="24"/>
  <c r="BK5" i="24"/>
  <c r="BK7" i="24"/>
  <c r="BK14" i="24"/>
  <c r="BK25" i="24"/>
  <c r="BK6" i="24"/>
  <c r="BK4" i="24"/>
  <c r="BK2" i="24"/>
  <c r="BK18" i="24"/>
  <c r="BK19" i="24"/>
  <c r="BC382" i="24"/>
  <c r="BC381" i="24"/>
  <c r="BC380" i="24"/>
  <c r="BC379" i="24"/>
  <c r="BC378" i="24"/>
  <c r="BC377" i="24"/>
  <c r="BC376" i="24"/>
  <c r="BC375" i="24"/>
  <c r="BC374" i="24"/>
  <c r="BC373" i="24"/>
  <c r="BC372" i="24"/>
  <c r="BC371" i="24"/>
  <c r="BC370" i="24"/>
  <c r="BC369" i="24"/>
  <c r="BC368" i="24"/>
  <c r="BC367" i="24"/>
  <c r="BC366" i="24"/>
  <c r="BC365" i="24"/>
  <c r="BC364" i="24"/>
  <c r="BC357" i="24"/>
  <c r="BC356" i="24"/>
  <c r="BC355" i="24"/>
  <c r="BC354" i="24"/>
  <c r="BC353" i="24"/>
  <c r="BC352" i="24"/>
  <c r="BC363" i="24"/>
  <c r="BC361" i="24"/>
  <c r="BC359" i="24"/>
  <c r="BC350" i="24"/>
  <c r="BC349" i="24"/>
  <c r="BC348" i="24"/>
  <c r="BC347" i="24"/>
  <c r="BC346" i="24"/>
  <c r="BC345" i="24"/>
  <c r="BC344" i="24"/>
  <c r="BC358" i="24"/>
  <c r="BC360" i="24"/>
  <c r="BC340" i="24"/>
  <c r="BC330" i="24"/>
  <c r="BC329" i="24"/>
  <c r="BC328" i="24"/>
  <c r="BC327" i="24"/>
  <c r="BC326" i="24"/>
  <c r="BC325" i="24"/>
  <c r="BC324" i="24"/>
  <c r="BC323" i="24"/>
  <c r="BC322" i="24"/>
  <c r="BC321" i="24"/>
  <c r="BC343" i="24"/>
  <c r="BC342" i="24"/>
  <c r="BC339" i="24"/>
  <c r="BC335" i="24"/>
  <c r="BC331" i="24"/>
  <c r="BC338" i="24"/>
  <c r="BC334" i="24"/>
  <c r="BC362" i="24"/>
  <c r="BC351" i="24"/>
  <c r="BC337" i="24"/>
  <c r="BC333" i="24"/>
  <c r="BC320" i="24"/>
  <c r="BC319" i="24"/>
  <c r="BC318" i="24"/>
  <c r="BC317" i="24"/>
  <c r="BC316" i="24"/>
  <c r="BC315" i="24"/>
  <c r="BC314" i="24"/>
  <c r="BC313" i="24"/>
  <c r="BC312" i="24"/>
  <c r="BC311" i="24"/>
  <c r="BC341" i="24"/>
  <c r="BC332" i="24"/>
  <c r="BC336" i="24"/>
  <c r="BC310" i="24"/>
  <c r="BC307" i="24"/>
  <c r="BC303" i="24"/>
  <c r="BC308" i="24"/>
  <c r="BC306" i="24"/>
  <c r="BC302" i="24"/>
  <c r="BC309" i="24"/>
  <c r="BC288" i="24"/>
  <c r="BC284" i="24"/>
  <c r="BC283" i="24"/>
  <c r="BC282" i="24"/>
  <c r="BC281" i="24"/>
  <c r="BC280" i="24"/>
  <c r="BC279" i="24"/>
  <c r="BC278" i="24"/>
  <c r="BC277" i="24"/>
  <c r="BC276" i="24"/>
  <c r="BC275" i="24"/>
  <c r="BC274" i="24"/>
  <c r="BC273" i="24"/>
  <c r="BC272" i="24"/>
  <c r="BC271" i="24"/>
  <c r="BC270" i="24"/>
  <c r="BC289" i="24"/>
  <c r="BC301" i="24"/>
  <c r="BC300" i="24"/>
  <c r="BC287" i="24"/>
  <c r="BC285" i="24"/>
  <c r="BC305" i="24"/>
  <c r="BC304" i="24"/>
  <c r="BC299" i="24"/>
  <c r="BC297" i="24"/>
  <c r="BC296" i="24"/>
  <c r="BC295" i="24"/>
  <c r="BC294" i="24"/>
  <c r="BC293" i="24"/>
  <c r="BC292" i="24"/>
  <c r="BC290" i="24"/>
  <c r="BC268" i="24"/>
  <c r="BC267" i="24"/>
  <c r="BC266" i="24"/>
  <c r="BC265" i="24"/>
  <c r="BC264" i="24"/>
  <c r="BC263" i="24"/>
  <c r="BC262" i="24"/>
  <c r="BC261" i="24"/>
  <c r="BC260" i="24"/>
  <c r="BC259" i="24"/>
  <c r="BC258" i="24"/>
  <c r="BC257" i="24"/>
  <c r="BC256" i="24"/>
  <c r="BC255" i="24"/>
  <c r="BC254" i="24"/>
  <c r="BC253" i="24"/>
  <c r="BC252" i="24"/>
  <c r="BC251" i="24"/>
  <c r="BC250" i="24"/>
  <c r="BC249" i="24"/>
  <c r="BC248" i="24"/>
  <c r="BC298" i="24"/>
  <c r="BC269" i="24"/>
  <c r="BC291" i="24"/>
  <c r="BC286" i="24"/>
  <c r="BC244" i="24"/>
  <c r="BC240" i="24"/>
  <c r="BC236" i="24"/>
  <c r="BC232" i="24"/>
  <c r="BC228" i="24"/>
  <c r="BC224" i="24"/>
  <c r="BC220" i="24"/>
  <c r="BC216" i="24"/>
  <c r="BC212" i="24"/>
  <c r="BC208" i="24"/>
  <c r="BC205" i="24"/>
  <c r="BC247" i="24"/>
  <c r="BC243" i="24"/>
  <c r="BC239" i="24"/>
  <c r="BC235" i="24"/>
  <c r="BC231" i="24"/>
  <c r="BC206" i="24"/>
  <c r="BC245" i="24"/>
  <c r="BC241" i="24"/>
  <c r="BC237" i="24"/>
  <c r="BC233" i="24"/>
  <c r="BC229" i="24"/>
  <c r="BC225" i="24"/>
  <c r="BC221" i="24"/>
  <c r="BC217" i="24"/>
  <c r="BC213" i="24"/>
  <c r="BC209" i="24"/>
  <c r="BC238" i="24"/>
  <c r="BC222" i="24"/>
  <c r="BC203" i="24"/>
  <c r="BC223" i="24"/>
  <c r="BC210" i="24"/>
  <c r="BC234" i="24"/>
  <c r="BC211" i="24"/>
  <c r="BC207" i="24"/>
  <c r="BC201" i="24"/>
  <c r="BC197" i="24"/>
  <c r="BC196" i="24"/>
  <c r="BC195" i="24"/>
  <c r="BC194" i="24"/>
  <c r="BC193" i="24"/>
  <c r="BC192" i="24"/>
  <c r="BC191" i="24"/>
  <c r="BC190" i="24"/>
  <c r="BC189" i="24"/>
  <c r="BC188" i="24"/>
  <c r="BC187" i="24"/>
  <c r="BC186" i="24"/>
  <c r="BC185" i="24"/>
  <c r="BC184" i="24"/>
  <c r="BC183" i="24"/>
  <c r="BC182" i="24"/>
  <c r="BC181" i="24"/>
  <c r="BC218" i="24"/>
  <c r="BC246" i="24"/>
  <c r="BC230" i="24"/>
  <c r="BC219" i="24"/>
  <c r="BC202" i="24"/>
  <c r="BC226" i="24"/>
  <c r="BC204" i="24"/>
  <c r="BC242" i="24"/>
  <c r="BC227" i="24"/>
  <c r="BC214" i="24"/>
  <c r="BC199" i="24"/>
  <c r="BC180" i="24"/>
  <c r="BC198" i="24"/>
  <c r="BC215" i="24"/>
  <c r="BC200" i="24"/>
  <c r="BC179" i="24"/>
  <c r="BC178" i="24"/>
  <c r="BC177" i="24"/>
  <c r="BC176" i="24"/>
  <c r="BC175" i="24"/>
  <c r="BC174" i="24"/>
  <c r="BC173" i="24"/>
  <c r="BC172" i="24"/>
  <c r="BC171" i="24"/>
  <c r="BC170" i="24"/>
  <c r="BC169" i="24"/>
  <c r="BC168" i="24"/>
  <c r="BC167" i="24"/>
  <c r="BC166" i="24"/>
  <c r="BC165" i="24"/>
  <c r="BC164" i="24"/>
  <c r="BC163" i="24"/>
  <c r="BC162" i="24"/>
  <c r="BC161" i="24"/>
  <c r="BC160" i="24"/>
  <c r="BC159" i="24"/>
  <c r="BC158" i="24"/>
  <c r="BC157" i="24"/>
  <c r="BC156" i="24"/>
  <c r="BC155" i="24"/>
  <c r="BC154" i="24"/>
  <c r="BC153" i="24"/>
  <c r="BC152" i="24"/>
  <c r="BC151" i="24"/>
  <c r="BC150" i="24"/>
  <c r="BC149" i="24"/>
  <c r="BC148" i="24"/>
  <c r="BC147" i="24"/>
  <c r="BC146" i="24"/>
  <c r="BC145" i="24"/>
  <c r="BC144" i="24"/>
  <c r="BC143" i="24"/>
  <c r="BC142" i="24"/>
  <c r="BC141" i="24"/>
  <c r="BC140" i="24"/>
  <c r="BC139" i="24"/>
  <c r="BC138" i="24"/>
  <c r="BC137" i="24"/>
  <c r="BC136" i="24"/>
  <c r="BC135" i="24"/>
  <c r="BC134" i="24"/>
  <c r="BC133" i="24"/>
  <c r="BC132" i="24"/>
  <c r="BC131" i="24"/>
  <c r="BC130" i="24"/>
  <c r="BC129" i="24"/>
  <c r="BC128" i="24"/>
  <c r="BC127" i="24"/>
  <c r="BC126" i="24"/>
  <c r="BC125" i="24"/>
  <c r="BC124" i="24"/>
  <c r="BC123" i="24"/>
  <c r="BC122" i="24"/>
  <c r="BC121" i="24"/>
  <c r="BC120" i="24"/>
  <c r="BC119" i="24"/>
  <c r="BC118" i="24"/>
  <c r="BC117" i="24"/>
  <c r="BC116" i="24"/>
  <c r="BC115" i="24"/>
  <c r="BC114" i="24"/>
  <c r="BC113" i="24"/>
  <c r="BC112" i="24"/>
  <c r="BC111" i="24"/>
  <c r="BC110" i="24"/>
  <c r="BC109" i="24"/>
  <c r="BC108" i="24"/>
  <c r="BC107" i="24"/>
  <c r="BC106" i="24"/>
  <c r="BC105" i="24"/>
  <c r="BC104" i="24"/>
  <c r="BC103" i="24"/>
  <c r="BC102" i="24"/>
  <c r="BC101" i="24"/>
  <c r="BC100" i="24"/>
  <c r="BC99" i="24"/>
  <c r="BC98" i="24"/>
  <c r="BC90" i="24"/>
  <c r="BC86" i="24"/>
  <c r="BC82" i="24"/>
  <c r="BC97" i="24"/>
  <c r="BC95" i="24"/>
  <c r="BC93" i="24"/>
  <c r="BC89" i="24"/>
  <c r="BC85" i="24"/>
  <c r="BC81" i="24"/>
  <c r="BC80" i="24"/>
  <c r="BC79" i="24"/>
  <c r="BC78" i="24"/>
  <c r="BC77" i="24"/>
  <c r="BC76" i="24"/>
  <c r="BC75" i="24"/>
  <c r="BC74" i="24"/>
  <c r="BC73" i="24"/>
  <c r="BC72" i="24"/>
  <c r="BC71" i="24"/>
  <c r="BC70" i="24"/>
  <c r="BC69" i="24"/>
  <c r="BC68" i="24"/>
  <c r="BC67" i="24"/>
  <c r="BC66" i="24"/>
  <c r="BC65" i="24"/>
  <c r="BC64" i="24"/>
  <c r="BC63" i="24"/>
  <c r="BC62" i="24"/>
  <c r="BC61" i="24"/>
  <c r="BC60" i="24"/>
  <c r="BC96" i="24"/>
  <c r="BC94" i="24"/>
  <c r="BC92" i="24"/>
  <c r="BC91" i="24"/>
  <c r="BC87" i="24"/>
  <c r="BC83" i="24"/>
  <c r="BC84" i="24"/>
  <c r="BC46" i="24"/>
  <c r="BC44" i="24"/>
  <c r="BC42" i="24"/>
  <c r="BC40" i="24"/>
  <c r="BC28" i="24"/>
  <c r="BC22" i="24"/>
  <c r="BC59" i="24"/>
  <c r="BC57" i="24"/>
  <c r="BC54" i="24"/>
  <c r="BC53" i="24"/>
  <c r="BC52" i="24"/>
  <c r="BC51" i="24"/>
  <c r="BC49" i="24"/>
  <c r="BC47" i="24"/>
  <c r="BC38" i="24"/>
  <c r="BC36" i="24"/>
  <c r="BC35" i="24"/>
  <c r="BC34" i="24"/>
  <c r="BC33" i="24"/>
  <c r="BC32" i="24"/>
  <c r="BC27" i="24"/>
  <c r="BC31" i="24"/>
  <c r="BC45" i="24"/>
  <c r="BC43" i="24"/>
  <c r="BC41" i="24"/>
  <c r="BC26" i="24"/>
  <c r="BC21" i="24"/>
  <c r="BC20" i="24"/>
  <c r="BC39" i="24"/>
  <c r="BC30" i="24"/>
  <c r="BC29" i="24"/>
  <c r="BC58" i="24"/>
  <c r="BC48" i="24"/>
  <c r="BC88" i="24"/>
  <c r="BC6" i="24"/>
  <c r="BC5" i="24"/>
  <c r="BC4" i="24"/>
  <c r="BC25" i="24"/>
  <c r="BC23" i="24"/>
  <c r="BC17" i="24"/>
  <c r="BC13" i="24"/>
  <c r="BC12" i="24"/>
  <c r="BC11" i="24"/>
  <c r="BC10" i="24"/>
  <c r="BC9" i="24"/>
  <c r="BC8" i="24"/>
  <c r="BC56" i="24"/>
  <c r="BC50" i="24"/>
  <c r="BC16" i="24"/>
  <c r="BC15" i="24"/>
  <c r="BC2" i="24"/>
  <c r="BC14" i="24"/>
  <c r="BC19" i="24"/>
  <c r="BC7" i="24"/>
  <c r="BC18" i="24"/>
  <c r="BC3" i="24"/>
  <c r="BC55" i="24"/>
  <c r="BC37" i="24"/>
  <c r="BC24" i="24"/>
  <c r="BS382" i="24"/>
  <c r="BS381" i="24"/>
  <c r="BS380" i="24"/>
  <c r="BS379" i="24"/>
  <c r="BS378" i="24"/>
  <c r="BS377" i="24"/>
  <c r="BS376" i="24"/>
  <c r="BS375" i="24"/>
  <c r="BS374" i="24"/>
  <c r="BS373" i="24"/>
  <c r="BS372" i="24"/>
  <c r="BS371" i="24"/>
  <c r="BS370" i="24"/>
  <c r="BS369" i="24"/>
  <c r="BS368" i="24"/>
  <c r="BS367" i="24"/>
  <c r="BS366" i="24"/>
  <c r="BS365" i="24"/>
  <c r="BS364" i="24"/>
  <c r="BS357" i="24"/>
  <c r="BS356" i="24"/>
  <c r="BS355" i="24"/>
  <c r="BS354" i="24"/>
  <c r="BS353" i="24"/>
  <c r="BS352" i="24"/>
  <c r="BS351" i="24"/>
  <c r="BS363" i="24"/>
  <c r="BS360" i="24"/>
  <c r="BS358" i="24"/>
  <c r="BS362" i="24"/>
  <c r="BS361" i="24"/>
  <c r="BS359" i="24"/>
  <c r="BS350" i="24"/>
  <c r="BS349" i="24"/>
  <c r="BS348" i="24"/>
  <c r="BS347" i="24"/>
  <c r="BS346" i="24"/>
  <c r="BS345" i="24"/>
  <c r="BS344" i="24"/>
  <c r="BS343" i="24"/>
  <c r="BS330" i="24"/>
  <c r="BS329" i="24"/>
  <c r="BS328" i="24"/>
  <c r="BS327" i="24"/>
  <c r="BS326" i="24"/>
  <c r="BS325" i="24"/>
  <c r="BS324" i="24"/>
  <c r="BS323" i="24"/>
  <c r="BS322" i="24"/>
  <c r="BS321" i="24"/>
  <c r="BS342" i="24"/>
  <c r="BS336" i="24"/>
  <c r="BS332" i="24"/>
  <c r="BS339" i="24"/>
  <c r="BS335" i="24"/>
  <c r="BS331" i="24"/>
  <c r="BS340" i="24"/>
  <c r="BS341" i="24"/>
  <c r="BS338" i="24"/>
  <c r="BS334" i="24"/>
  <c r="BS333" i="24"/>
  <c r="BS320" i="24"/>
  <c r="BS319" i="24"/>
  <c r="BS318" i="24"/>
  <c r="BS317" i="24"/>
  <c r="BS316" i="24"/>
  <c r="BS315" i="24"/>
  <c r="BS314" i="24"/>
  <c r="BS313" i="24"/>
  <c r="BS312" i="24"/>
  <c r="BS311" i="24"/>
  <c r="BS337" i="24"/>
  <c r="BS307" i="24"/>
  <c r="BS308" i="24"/>
  <c r="BS304" i="24"/>
  <c r="BS300" i="24"/>
  <c r="BS309" i="24"/>
  <c r="BS303" i="24"/>
  <c r="BS298" i="24"/>
  <c r="BS289" i="24"/>
  <c r="BS284" i="24"/>
  <c r="BS283" i="24"/>
  <c r="BS282" i="24"/>
  <c r="BS281" i="24"/>
  <c r="BS280" i="24"/>
  <c r="BS279" i="24"/>
  <c r="BS278" i="24"/>
  <c r="BS277" i="24"/>
  <c r="BS276" i="24"/>
  <c r="BS275" i="24"/>
  <c r="BS274" i="24"/>
  <c r="BS273" i="24"/>
  <c r="BS272" i="24"/>
  <c r="BS271" i="24"/>
  <c r="BS270" i="24"/>
  <c r="BS290" i="24"/>
  <c r="BS286" i="24"/>
  <c r="BS310" i="24"/>
  <c r="BS297" i="24"/>
  <c r="BS296" i="24"/>
  <c r="BS295" i="24"/>
  <c r="BS294" i="24"/>
  <c r="BS293" i="24"/>
  <c r="BS292" i="24"/>
  <c r="BS291" i="24"/>
  <c r="BS302" i="24"/>
  <c r="BS288" i="24"/>
  <c r="BS269" i="24"/>
  <c r="BS306" i="24"/>
  <c r="BS287" i="24"/>
  <c r="BS268" i="24"/>
  <c r="BS267" i="24"/>
  <c r="BS266" i="24"/>
  <c r="BS265" i="24"/>
  <c r="BS264" i="24"/>
  <c r="BS263" i="24"/>
  <c r="BS262" i="24"/>
  <c r="BS261" i="24"/>
  <c r="BS260" i="24"/>
  <c r="BS259" i="24"/>
  <c r="BS258" i="24"/>
  <c r="BS257" i="24"/>
  <c r="BS256" i="24"/>
  <c r="BS255" i="24"/>
  <c r="BS254" i="24"/>
  <c r="BS253" i="24"/>
  <c r="BS252" i="24"/>
  <c r="BS251" i="24"/>
  <c r="BS250" i="24"/>
  <c r="BS249" i="24"/>
  <c r="BS248" i="24"/>
  <c r="BS285" i="24"/>
  <c r="BS301" i="24"/>
  <c r="BS299" i="24"/>
  <c r="BS305" i="24"/>
  <c r="BS205" i="24"/>
  <c r="BS245" i="24"/>
  <c r="BS241" i="24"/>
  <c r="BS237" i="24"/>
  <c r="BS233" i="24"/>
  <c r="BS229" i="24"/>
  <c r="BS225" i="24"/>
  <c r="BS221" i="24"/>
  <c r="BS217" i="24"/>
  <c r="BS213" i="24"/>
  <c r="BS209" i="24"/>
  <c r="BS206" i="24"/>
  <c r="BS244" i="24"/>
  <c r="BS240" i="24"/>
  <c r="BS236" i="24"/>
  <c r="BS232" i="24"/>
  <c r="BS207" i="24"/>
  <c r="BS203" i="24"/>
  <c r="BS246" i="24"/>
  <c r="BS242" i="24"/>
  <c r="BS238" i="24"/>
  <c r="BS234" i="24"/>
  <c r="BS230" i="24"/>
  <c r="BS226" i="24"/>
  <c r="BS222" i="24"/>
  <c r="BS218" i="24"/>
  <c r="BS214" i="24"/>
  <c r="BS210" i="24"/>
  <c r="BS243" i="24"/>
  <c r="BS224" i="24"/>
  <c r="BS211" i="24"/>
  <c r="BS204" i="24"/>
  <c r="BS212" i="24"/>
  <c r="BS239" i="24"/>
  <c r="BS219" i="24"/>
  <c r="BS202" i="24"/>
  <c r="BS198" i="24"/>
  <c r="BS195" i="24"/>
  <c r="BS194" i="24"/>
  <c r="BS193" i="24"/>
  <c r="BS192" i="24"/>
  <c r="BS191" i="24"/>
  <c r="BS190" i="24"/>
  <c r="BS189" i="24"/>
  <c r="BS188" i="24"/>
  <c r="BS187" i="24"/>
  <c r="BS186" i="24"/>
  <c r="BS185" i="24"/>
  <c r="BS184" i="24"/>
  <c r="BS183" i="24"/>
  <c r="BS182" i="24"/>
  <c r="BS181" i="24"/>
  <c r="BS180" i="24"/>
  <c r="BS220" i="24"/>
  <c r="BS235" i="24"/>
  <c r="BS227" i="24"/>
  <c r="BS208" i="24"/>
  <c r="BS228" i="24"/>
  <c r="BS215" i="24"/>
  <c r="BS247" i="24"/>
  <c r="BS231" i="24"/>
  <c r="BS216" i="24"/>
  <c r="BS200" i="24"/>
  <c r="BS199" i="24"/>
  <c r="BS196" i="24"/>
  <c r="BS179" i="24"/>
  <c r="BS178" i="24"/>
  <c r="BS177" i="24"/>
  <c r="BS176" i="24"/>
  <c r="BS175" i="24"/>
  <c r="BS174" i="24"/>
  <c r="BS173" i="24"/>
  <c r="BS172" i="24"/>
  <c r="BS171" i="24"/>
  <c r="BS170" i="24"/>
  <c r="BS169" i="24"/>
  <c r="BS168" i="24"/>
  <c r="BS167" i="24"/>
  <c r="BS166" i="24"/>
  <c r="BS165" i="24"/>
  <c r="BS164" i="24"/>
  <c r="BS163" i="24"/>
  <c r="BS162" i="24"/>
  <c r="BS161" i="24"/>
  <c r="BS160" i="24"/>
  <c r="BS159" i="24"/>
  <c r="BS158" i="24"/>
  <c r="BS157" i="24"/>
  <c r="BS156" i="24"/>
  <c r="BS155" i="24"/>
  <c r="BS154" i="24"/>
  <c r="BS153" i="24"/>
  <c r="BS152" i="24"/>
  <c r="BS151" i="24"/>
  <c r="BS150" i="24"/>
  <c r="BS149" i="24"/>
  <c r="BS148" i="24"/>
  <c r="BS147" i="24"/>
  <c r="BS146" i="24"/>
  <c r="BS145" i="24"/>
  <c r="BS144" i="24"/>
  <c r="BS143" i="24"/>
  <c r="BS142" i="24"/>
  <c r="BS141" i="24"/>
  <c r="BS140" i="24"/>
  <c r="BS139" i="24"/>
  <c r="BS138" i="24"/>
  <c r="BS223" i="24"/>
  <c r="BS201" i="24"/>
  <c r="BS137" i="24"/>
  <c r="BS136" i="24"/>
  <c r="BS135" i="24"/>
  <c r="BS134" i="24"/>
  <c r="BS133" i="24"/>
  <c r="BS132" i="24"/>
  <c r="BS131" i="24"/>
  <c r="BS130" i="24"/>
  <c r="BS129" i="24"/>
  <c r="BS128" i="24"/>
  <c r="BS127" i="24"/>
  <c r="BS126" i="24"/>
  <c r="BS125" i="24"/>
  <c r="BS124" i="24"/>
  <c r="BS123" i="24"/>
  <c r="BS122" i="24"/>
  <c r="BS121" i="24"/>
  <c r="BS120" i="24"/>
  <c r="BS119" i="24"/>
  <c r="BS118" i="24"/>
  <c r="BS117" i="24"/>
  <c r="BS116" i="24"/>
  <c r="BS115" i="24"/>
  <c r="BS114" i="24"/>
  <c r="BS113" i="24"/>
  <c r="BS112" i="24"/>
  <c r="BS111" i="24"/>
  <c r="BS110" i="24"/>
  <c r="BS109" i="24"/>
  <c r="BS108" i="24"/>
  <c r="BS107" i="24"/>
  <c r="BS106" i="24"/>
  <c r="BS105" i="24"/>
  <c r="BS104" i="24"/>
  <c r="BS103" i="24"/>
  <c r="BS102" i="24"/>
  <c r="BS101" i="24"/>
  <c r="BS100" i="24"/>
  <c r="BS99" i="24"/>
  <c r="BS98" i="24"/>
  <c r="BS91" i="24"/>
  <c r="BS87" i="24"/>
  <c r="BS83" i="24"/>
  <c r="BS197" i="24"/>
  <c r="BS96" i="24"/>
  <c r="BS94" i="24"/>
  <c r="BS92" i="24"/>
  <c r="BS90" i="24"/>
  <c r="BS86" i="24"/>
  <c r="BS82" i="24"/>
  <c r="BS81" i="24"/>
  <c r="BS80" i="24"/>
  <c r="BS79" i="24"/>
  <c r="BS78" i="24"/>
  <c r="BS77" i="24"/>
  <c r="BS76" i="24"/>
  <c r="BS75" i="24"/>
  <c r="BS74" i="24"/>
  <c r="BS73" i="24"/>
  <c r="BS72" i="24"/>
  <c r="BS71" i="24"/>
  <c r="BS70" i="24"/>
  <c r="BS69" i="24"/>
  <c r="BS68" i="24"/>
  <c r="BS67" i="24"/>
  <c r="BS66" i="24"/>
  <c r="BS65" i="24"/>
  <c r="BS64" i="24"/>
  <c r="BS63" i="24"/>
  <c r="BS62" i="24"/>
  <c r="BS61" i="24"/>
  <c r="BS60" i="24"/>
  <c r="BS97" i="24"/>
  <c r="BS95" i="24"/>
  <c r="BS93" i="24"/>
  <c r="BS88" i="24"/>
  <c r="BS84" i="24"/>
  <c r="BS89" i="24"/>
  <c r="BS46" i="24"/>
  <c r="BS44" i="24"/>
  <c r="BS42" i="24"/>
  <c r="BS40" i="24"/>
  <c r="BS28" i="24"/>
  <c r="BS55" i="24"/>
  <c r="BS22" i="24"/>
  <c r="BS85" i="24"/>
  <c r="BS58" i="24"/>
  <c r="BS56" i="24"/>
  <c r="BS53" i="24"/>
  <c r="BS52" i="24"/>
  <c r="BS51" i="24"/>
  <c r="BS49" i="24"/>
  <c r="BS47" i="24"/>
  <c r="BS38" i="24"/>
  <c r="BS36" i="24"/>
  <c r="BS35" i="24"/>
  <c r="BS34" i="24"/>
  <c r="BS33" i="24"/>
  <c r="BS32" i="24"/>
  <c r="BS27" i="24"/>
  <c r="BS54" i="24"/>
  <c r="BS31" i="24"/>
  <c r="BS45" i="24"/>
  <c r="BS43" i="24"/>
  <c r="BS41" i="24"/>
  <c r="BS26" i="24"/>
  <c r="BS21" i="24"/>
  <c r="BS20" i="24"/>
  <c r="BS39" i="24"/>
  <c r="BS30" i="24"/>
  <c r="BS29" i="24"/>
  <c r="BS5" i="24"/>
  <c r="BS4" i="24"/>
  <c r="BS37" i="24"/>
  <c r="BS24" i="24"/>
  <c r="BS17" i="24"/>
  <c r="BS13" i="24"/>
  <c r="BS12" i="24"/>
  <c r="BS11" i="24"/>
  <c r="BS10" i="24"/>
  <c r="BS9" i="24"/>
  <c r="BS8" i="24"/>
  <c r="BS50" i="24"/>
  <c r="BS14" i="24"/>
  <c r="BS2" i="24"/>
  <c r="BS19" i="24"/>
  <c r="BS16" i="24"/>
  <c r="BS15" i="24"/>
  <c r="BS57" i="24"/>
  <c r="BS6" i="24"/>
  <c r="BS18" i="24"/>
  <c r="BS3" i="24"/>
  <c r="BS59" i="24"/>
  <c r="BS48" i="24"/>
  <c r="BS7" i="24"/>
  <c r="BS25" i="24"/>
  <c r="BS23" i="24"/>
  <c r="L43" i="22"/>
  <c r="J43" i="22"/>
  <c r="H43" i="22"/>
  <c r="F43" i="22"/>
  <c r="D43" i="22"/>
  <c r="B43" i="22"/>
  <c r="L42" i="22"/>
  <c r="J42" i="22"/>
  <c r="H42" i="22"/>
  <c r="BC103" i="22" s="1"/>
  <c r="F42" i="22"/>
  <c r="AU21" i="22" s="1"/>
  <c r="D42" i="22"/>
  <c r="AM45" i="22" s="1"/>
  <c r="B42" i="22"/>
  <c r="AE12" i="22" s="1"/>
  <c r="N40" i="22"/>
  <c r="N39" i="22"/>
  <c r="K37" i="22"/>
  <c r="J29" i="22"/>
  <c r="I29" i="22"/>
  <c r="H29" i="22"/>
  <c r="Q27" i="22"/>
  <c r="V27" i="22" s="1"/>
  <c r="M27" i="22"/>
  <c r="L27" i="22"/>
  <c r="J26" i="22"/>
  <c r="I26" i="22"/>
  <c r="Q23" i="22" s="1"/>
  <c r="V23" i="22" s="1"/>
  <c r="J38" i="22" s="1"/>
  <c r="K38" i="22" s="1"/>
  <c r="H26" i="22"/>
  <c r="AM24" i="22"/>
  <c r="M23" i="22"/>
  <c r="U23" i="22" s="1"/>
  <c r="J22" i="22"/>
  <c r="I22" i="22"/>
  <c r="H22" i="22"/>
  <c r="Q19" i="22"/>
  <c r="V19" i="22" s="1"/>
  <c r="M19" i="22"/>
  <c r="L19" i="22"/>
  <c r="AM18" i="22"/>
  <c r="J18" i="22"/>
  <c r="I18" i="22"/>
  <c r="H18" i="22"/>
  <c r="Y17" i="22"/>
  <c r="M15" i="22"/>
  <c r="L15" i="22"/>
  <c r="K15" i="22"/>
  <c r="J14" i="22"/>
  <c r="I14" i="22"/>
  <c r="H14" i="22"/>
  <c r="BK12" i="22"/>
  <c r="AM12" i="22"/>
  <c r="AM9" i="22"/>
  <c r="BK8" i="22"/>
  <c r="M8" i="22"/>
  <c r="L8" i="22"/>
  <c r="S8" i="22" s="1"/>
  <c r="AM7" i="22"/>
  <c r="J7" i="22"/>
  <c r="J31" i="22" s="1"/>
  <c r="I7" i="22"/>
  <c r="I31" i="22" s="1"/>
  <c r="O19" i="22" s="1"/>
  <c r="H7" i="22"/>
  <c r="H31" i="22" s="1"/>
  <c r="AM6" i="22"/>
  <c r="AM5" i="22"/>
  <c r="AM4" i="22"/>
  <c r="V2" i="22"/>
  <c r="Q2" i="22"/>
  <c r="O2" i="22"/>
  <c r="M2" i="22"/>
  <c r="L2" i="22"/>
  <c r="K2" i="22"/>
  <c r="AG371" i="21"/>
  <c r="AE371" i="21"/>
  <c r="AF371" i="21" s="1"/>
  <c r="AD371" i="21"/>
  <c r="AG370" i="21"/>
  <c r="AE370" i="21"/>
  <c r="AD370" i="21"/>
  <c r="AG369" i="21"/>
  <c r="AE369" i="21"/>
  <c r="AD369" i="21"/>
  <c r="AG368" i="21"/>
  <c r="AE368" i="21"/>
  <c r="AD368" i="21"/>
  <c r="AG367" i="21"/>
  <c r="AE367" i="21"/>
  <c r="AD367" i="21"/>
  <c r="AG366" i="21"/>
  <c r="AE366" i="21"/>
  <c r="AF366" i="21" s="1"/>
  <c r="AD366" i="21"/>
  <c r="AG365" i="21"/>
  <c r="AE365" i="21"/>
  <c r="AD365" i="21"/>
  <c r="AG364" i="21"/>
  <c r="AE364" i="21"/>
  <c r="AF364" i="21" s="1"/>
  <c r="AD364" i="21"/>
  <c r="AG363" i="21"/>
  <c r="AE363" i="21"/>
  <c r="AF363" i="21" s="1"/>
  <c r="AD363" i="21"/>
  <c r="AG362" i="21"/>
  <c r="AE362" i="21"/>
  <c r="AD362" i="21"/>
  <c r="AG361" i="21"/>
  <c r="AE361" i="21"/>
  <c r="AD361" i="21"/>
  <c r="AG360" i="21"/>
  <c r="AE360" i="21"/>
  <c r="AD360" i="21"/>
  <c r="AG359" i="21"/>
  <c r="AE359" i="21"/>
  <c r="AD359" i="21"/>
  <c r="AG358" i="21"/>
  <c r="AE358" i="21"/>
  <c r="AD358" i="21"/>
  <c r="AG357" i="21"/>
  <c r="AE357" i="21"/>
  <c r="AD357" i="21"/>
  <c r="AG356" i="21"/>
  <c r="AE356" i="21"/>
  <c r="AF356" i="21" s="1"/>
  <c r="AD356" i="21"/>
  <c r="AG355" i="21"/>
  <c r="AE355" i="21"/>
  <c r="AF355" i="21" s="1"/>
  <c r="AD355" i="21"/>
  <c r="AG354" i="21"/>
  <c r="AE354" i="21"/>
  <c r="AD354" i="21"/>
  <c r="AG353" i="21"/>
  <c r="AE353" i="21"/>
  <c r="AD353" i="21"/>
  <c r="AG352" i="21"/>
  <c r="AE352" i="21"/>
  <c r="AD352" i="21"/>
  <c r="AG351" i="21"/>
  <c r="AE351" i="21"/>
  <c r="AD351" i="21"/>
  <c r="AG350" i="21"/>
  <c r="AE350" i="21"/>
  <c r="AD350" i="21"/>
  <c r="AG349" i="21"/>
  <c r="AE349" i="21"/>
  <c r="AD349" i="21"/>
  <c r="AG348" i="21"/>
  <c r="AE348" i="21"/>
  <c r="AF348" i="21" s="1"/>
  <c r="AD348" i="21"/>
  <c r="AG347" i="21"/>
  <c r="AE347" i="21"/>
  <c r="AD347" i="21"/>
  <c r="AG346" i="21"/>
  <c r="AE346" i="21"/>
  <c r="AD346" i="21"/>
  <c r="AG345" i="21"/>
  <c r="AE345" i="21"/>
  <c r="AD345" i="21"/>
  <c r="AG344" i="21"/>
  <c r="AE344" i="21"/>
  <c r="AD344" i="21"/>
  <c r="AG343" i="21"/>
  <c r="AE343" i="21"/>
  <c r="AD343" i="21"/>
  <c r="AG342" i="21"/>
  <c r="AE342" i="21"/>
  <c r="AD342" i="21"/>
  <c r="AG341" i="21"/>
  <c r="AE341" i="21"/>
  <c r="AD341" i="21"/>
  <c r="AG340" i="21"/>
  <c r="AE340" i="21"/>
  <c r="AF340" i="21" s="1"/>
  <c r="AD340" i="21"/>
  <c r="AG339" i="21"/>
  <c r="AE339" i="21"/>
  <c r="AD339" i="21"/>
  <c r="AG338" i="21"/>
  <c r="AE338" i="21"/>
  <c r="AD338" i="21"/>
  <c r="AG337" i="21"/>
  <c r="AE337" i="21"/>
  <c r="AD337" i="21"/>
  <c r="AF337" i="21" s="1"/>
  <c r="AG336" i="21"/>
  <c r="AE336" i="21"/>
  <c r="AF336" i="21" s="1"/>
  <c r="AD336" i="21"/>
  <c r="AG335" i="21"/>
  <c r="AE335" i="21"/>
  <c r="AD335" i="21"/>
  <c r="AF335" i="21" s="1"/>
  <c r="AG334" i="21"/>
  <c r="AE334" i="21"/>
  <c r="AD334" i="21"/>
  <c r="AG333" i="21"/>
  <c r="AE333" i="21"/>
  <c r="AD333" i="21"/>
  <c r="AF333" i="21" s="1"/>
  <c r="AG332" i="21"/>
  <c r="AE332" i="21"/>
  <c r="AD332" i="21"/>
  <c r="AG331" i="21"/>
  <c r="AE331" i="21"/>
  <c r="AD331" i="21"/>
  <c r="AG330" i="21"/>
  <c r="AE330" i="21"/>
  <c r="AD330" i="21"/>
  <c r="AG329" i="21"/>
  <c r="AE329" i="21"/>
  <c r="AD329" i="21"/>
  <c r="AF329" i="21" s="1"/>
  <c r="AG328" i="21"/>
  <c r="AE328" i="21"/>
  <c r="AF328" i="21" s="1"/>
  <c r="AD328" i="21"/>
  <c r="AG327" i="21"/>
  <c r="AE327" i="21"/>
  <c r="AD327" i="21"/>
  <c r="AF327" i="21" s="1"/>
  <c r="AG326" i="21"/>
  <c r="AE326" i="21"/>
  <c r="AF326" i="21" s="1"/>
  <c r="AD326" i="21"/>
  <c r="AG325" i="21"/>
  <c r="AE325" i="21"/>
  <c r="AD325" i="21"/>
  <c r="AF325" i="21" s="1"/>
  <c r="AG324" i="21"/>
  <c r="AE324" i="21"/>
  <c r="AD324" i="21"/>
  <c r="AG323" i="21"/>
  <c r="AE323" i="21"/>
  <c r="AD323" i="21"/>
  <c r="AF323" i="21" s="1"/>
  <c r="AG322" i="21"/>
  <c r="AE322" i="21"/>
  <c r="AD322" i="21"/>
  <c r="AG321" i="21"/>
  <c r="AE321" i="21"/>
  <c r="AD321" i="21"/>
  <c r="AF321" i="21" s="1"/>
  <c r="AG320" i="21"/>
  <c r="AE320" i="21"/>
  <c r="AD320" i="21"/>
  <c r="AG319" i="21"/>
  <c r="AE319" i="21"/>
  <c r="AD319" i="21"/>
  <c r="AG318" i="21"/>
  <c r="AE318" i="21"/>
  <c r="AF318" i="21" s="1"/>
  <c r="AD318" i="21"/>
  <c r="AG317" i="21"/>
  <c r="AE317" i="21"/>
  <c r="AD317" i="21"/>
  <c r="AF317" i="21" s="1"/>
  <c r="AG316" i="21"/>
  <c r="AE316" i="21"/>
  <c r="AF316" i="21" s="1"/>
  <c r="AD316" i="21"/>
  <c r="AG315" i="21"/>
  <c r="AE315" i="21"/>
  <c r="AF315" i="21" s="1"/>
  <c r="AD315" i="21"/>
  <c r="AG314" i="21"/>
  <c r="AE314" i="21"/>
  <c r="AF314" i="21" s="1"/>
  <c r="AD314" i="21"/>
  <c r="AG313" i="21"/>
  <c r="AE313" i="21"/>
  <c r="AD313" i="21"/>
  <c r="AG312" i="21"/>
  <c r="AE312" i="21"/>
  <c r="AD312" i="21"/>
  <c r="AG311" i="21"/>
  <c r="AE311" i="21"/>
  <c r="AD311" i="21"/>
  <c r="AG310" i="21"/>
  <c r="AE310" i="21"/>
  <c r="AD310" i="21"/>
  <c r="AG309" i="21"/>
  <c r="AE309" i="21"/>
  <c r="AD309" i="21"/>
  <c r="AG308" i="21"/>
  <c r="AE308" i="21"/>
  <c r="AD308" i="21"/>
  <c r="AG307" i="21"/>
  <c r="AE307" i="21"/>
  <c r="AF307" i="21" s="1"/>
  <c r="AD307" i="21"/>
  <c r="AG306" i="21"/>
  <c r="AE306" i="21"/>
  <c r="AD306" i="21"/>
  <c r="AG305" i="21"/>
  <c r="AE305" i="21"/>
  <c r="AD305" i="21"/>
  <c r="AG304" i="21"/>
  <c r="AE304" i="21"/>
  <c r="AD304" i="21"/>
  <c r="AG303" i="21"/>
  <c r="AE303" i="21"/>
  <c r="AD303" i="21"/>
  <c r="AG302" i="21"/>
  <c r="AE302" i="21"/>
  <c r="AD302" i="21"/>
  <c r="AG301" i="21"/>
  <c r="AE301" i="21"/>
  <c r="AD301" i="21"/>
  <c r="AG300" i="21"/>
  <c r="AE300" i="21"/>
  <c r="AD300" i="21"/>
  <c r="AG299" i="21"/>
  <c r="AE299" i="21"/>
  <c r="AF299" i="21" s="1"/>
  <c r="AD299" i="21"/>
  <c r="AG298" i="21"/>
  <c r="AE298" i="21"/>
  <c r="AD298" i="21"/>
  <c r="AG297" i="21"/>
  <c r="AE297" i="21"/>
  <c r="AD297" i="21"/>
  <c r="AG296" i="21"/>
  <c r="AE296" i="21"/>
  <c r="AD296" i="21"/>
  <c r="AG295" i="21"/>
  <c r="AE295" i="21"/>
  <c r="AF295" i="21" s="1"/>
  <c r="AD295" i="21"/>
  <c r="AG294" i="21"/>
  <c r="AE294" i="21"/>
  <c r="AD294" i="21"/>
  <c r="AG293" i="21"/>
  <c r="AE293" i="21"/>
  <c r="AD293" i="21"/>
  <c r="AF293" i="21" s="1"/>
  <c r="AG292" i="21"/>
  <c r="AE292" i="21"/>
  <c r="AD292" i="21"/>
  <c r="AF292" i="21" s="1"/>
  <c r="AG291" i="21"/>
  <c r="AE291" i="21"/>
  <c r="AD291" i="21"/>
  <c r="AG290" i="21"/>
  <c r="AE290" i="21"/>
  <c r="AD290" i="21"/>
  <c r="AG289" i="21"/>
  <c r="AE289" i="21"/>
  <c r="AD289" i="21"/>
  <c r="AG288" i="21"/>
  <c r="AE288" i="21"/>
  <c r="AD288" i="21"/>
  <c r="AF288" i="21" s="1"/>
  <c r="AG287" i="21"/>
  <c r="AE287" i="21"/>
  <c r="AD287" i="21"/>
  <c r="AG286" i="21"/>
  <c r="AE286" i="21"/>
  <c r="AD286" i="21"/>
  <c r="AG285" i="21"/>
  <c r="AE285" i="21"/>
  <c r="AF285" i="21" s="1"/>
  <c r="AD285" i="21"/>
  <c r="AG284" i="21"/>
  <c r="AF284" i="21"/>
  <c r="AE284" i="21"/>
  <c r="AD284" i="21"/>
  <c r="AG283" i="21"/>
  <c r="AE283" i="21"/>
  <c r="AD283" i="21"/>
  <c r="AG282" i="21"/>
  <c r="AE282" i="21"/>
  <c r="AD282" i="21"/>
  <c r="AG281" i="21"/>
  <c r="AE281" i="21"/>
  <c r="AD281" i="21"/>
  <c r="AG280" i="21"/>
  <c r="AF280" i="21"/>
  <c r="AE280" i="21"/>
  <c r="AD280" i="21"/>
  <c r="AG279" i="21"/>
  <c r="AE279" i="21"/>
  <c r="AF279" i="21" s="1"/>
  <c r="AD279" i="21"/>
  <c r="AG278" i="21"/>
  <c r="AE278" i="21"/>
  <c r="AD278" i="21"/>
  <c r="AG277" i="21"/>
  <c r="AE277" i="21"/>
  <c r="AD277" i="21"/>
  <c r="AG276" i="21"/>
  <c r="AE276" i="21"/>
  <c r="AF276" i="21" s="1"/>
  <c r="AD276" i="21"/>
  <c r="AG275" i="21"/>
  <c r="AE275" i="21"/>
  <c r="AD275" i="21"/>
  <c r="AG274" i="21"/>
  <c r="AE274" i="21"/>
  <c r="AF274" i="21" s="1"/>
  <c r="AD274" i="21"/>
  <c r="AG273" i="21"/>
  <c r="AE273" i="21"/>
  <c r="AD273" i="21"/>
  <c r="AG272" i="21"/>
  <c r="AE272" i="21"/>
  <c r="AF272" i="21" s="1"/>
  <c r="AD272" i="21"/>
  <c r="AG271" i="21"/>
  <c r="AE271" i="21"/>
  <c r="AF271" i="21" s="1"/>
  <c r="AD271" i="21"/>
  <c r="AG270" i="21"/>
  <c r="AE270" i="21"/>
  <c r="AD270" i="21"/>
  <c r="AG269" i="21"/>
  <c r="AE269" i="21"/>
  <c r="AF269" i="21" s="1"/>
  <c r="AD269" i="21"/>
  <c r="AG268" i="21"/>
  <c r="AE268" i="21"/>
  <c r="AD268" i="21"/>
  <c r="AG267" i="21"/>
  <c r="AE267" i="21"/>
  <c r="AD267" i="21"/>
  <c r="AG266" i="21"/>
  <c r="AE266" i="21"/>
  <c r="AF266" i="21" s="1"/>
  <c r="AD266" i="21"/>
  <c r="AG265" i="21"/>
  <c r="AE265" i="21"/>
  <c r="AD265" i="21"/>
  <c r="AG264" i="21"/>
  <c r="AE264" i="21"/>
  <c r="AD264" i="21"/>
  <c r="AF264" i="21" s="1"/>
  <c r="AG263" i="21"/>
  <c r="AF263" i="21"/>
  <c r="AE263" i="21"/>
  <c r="AD263" i="21"/>
  <c r="AG262" i="21"/>
  <c r="AE262" i="21"/>
  <c r="AD262" i="21"/>
  <c r="AF262" i="21" s="1"/>
  <c r="AG261" i="21"/>
  <c r="AF261" i="21"/>
  <c r="AE261" i="21"/>
  <c r="AD261" i="21"/>
  <c r="AG260" i="21"/>
  <c r="AE260" i="21"/>
  <c r="AD260" i="21"/>
  <c r="AF260" i="21" s="1"/>
  <c r="AG259" i="21"/>
  <c r="AF259" i="21"/>
  <c r="AE259" i="21"/>
  <c r="AD259" i="21"/>
  <c r="AG258" i="21"/>
  <c r="AE258" i="21"/>
  <c r="AD258" i="21"/>
  <c r="AF258" i="21" s="1"/>
  <c r="AG257" i="21"/>
  <c r="AF257" i="21"/>
  <c r="AE257" i="21"/>
  <c r="AD257" i="21"/>
  <c r="AG256" i="21"/>
  <c r="AE256" i="21"/>
  <c r="AD256" i="21"/>
  <c r="AF256" i="21" s="1"/>
  <c r="AG255" i="21"/>
  <c r="AF255" i="21"/>
  <c r="AE255" i="21"/>
  <c r="AD255" i="21"/>
  <c r="AG254" i="21"/>
  <c r="AE254" i="21"/>
  <c r="AD254" i="21"/>
  <c r="AF254" i="21" s="1"/>
  <c r="AG253" i="21"/>
  <c r="AF253" i="21"/>
  <c r="AE253" i="21"/>
  <c r="AD253" i="21"/>
  <c r="AG252" i="21"/>
  <c r="AF252" i="21"/>
  <c r="AE252" i="21"/>
  <c r="AD252" i="21"/>
  <c r="AG251" i="21"/>
  <c r="AF251" i="21"/>
  <c r="AE251" i="21"/>
  <c r="AD251" i="21"/>
  <c r="AG250" i="21"/>
  <c r="AF250" i="21"/>
  <c r="AE250" i="21"/>
  <c r="AD250" i="21"/>
  <c r="AG249" i="21"/>
  <c r="AF249" i="21"/>
  <c r="AE249" i="21"/>
  <c r="AD249" i="21"/>
  <c r="AG248" i="21"/>
  <c r="AF248" i="21"/>
  <c r="AE248" i="21"/>
  <c r="AD248" i="21"/>
  <c r="AG247" i="21"/>
  <c r="AF247" i="21"/>
  <c r="AE247" i="21"/>
  <c r="AD247" i="21"/>
  <c r="AG246" i="21"/>
  <c r="AF246" i="21"/>
  <c r="AE246" i="21"/>
  <c r="AD246" i="21"/>
  <c r="AG245" i="21"/>
  <c r="AF245" i="21"/>
  <c r="AE245" i="21"/>
  <c r="AD245" i="21"/>
  <c r="AG244" i="21"/>
  <c r="AF244" i="21"/>
  <c r="AE244" i="21"/>
  <c r="AD244" i="21"/>
  <c r="AG243" i="21"/>
  <c r="AF243" i="21"/>
  <c r="AE243" i="21"/>
  <c r="AD243" i="21"/>
  <c r="AG242" i="21"/>
  <c r="AF242" i="21"/>
  <c r="AE242" i="21"/>
  <c r="AD242" i="21"/>
  <c r="AG241" i="21"/>
  <c r="AF241" i="21"/>
  <c r="AE241" i="21"/>
  <c r="AD241" i="21"/>
  <c r="AG240" i="21"/>
  <c r="AF240" i="21"/>
  <c r="AE240" i="21"/>
  <c r="AD240" i="21"/>
  <c r="AG239" i="21"/>
  <c r="AF239" i="21"/>
  <c r="AE239" i="21"/>
  <c r="AD239" i="21"/>
  <c r="AG238" i="21"/>
  <c r="AE238" i="21"/>
  <c r="AD238" i="21"/>
  <c r="AG237" i="21"/>
  <c r="AE237" i="21"/>
  <c r="AD237" i="21"/>
  <c r="AG236" i="21"/>
  <c r="AE236" i="21"/>
  <c r="AD236" i="21"/>
  <c r="AF236" i="21" s="1"/>
  <c r="AG235" i="21"/>
  <c r="AE235" i="21"/>
  <c r="AF235" i="21" s="1"/>
  <c r="AD235" i="21"/>
  <c r="AG234" i="21"/>
  <c r="AE234" i="21"/>
  <c r="AF234" i="21" s="1"/>
  <c r="AD234" i="21"/>
  <c r="AG233" i="21"/>
  <c r="AE233" i="21"/>
  <c r="AF233" i="21" s="1"/>
  <c r="AD233" i="21"/>
  <c r="AG232" i="21"/>
  <c r="AE232" i="21"/>
  <c r="AF232" i="21" s="1"/>
  <c r="AD232" i="21"/>
  <c r="AG231" i="21"/>
  <c r="AE231" i="21"/>
  <c r="AD231" i="21"/>
  <c r="AF231" i="21" s="1"/>
  <c r="AG230" i="21"/>
  <c r="AF230" i="21"/>
  <c r="AE230" i="21"/>
  <c r="AD230" i="21"/>
  <c r="AG229" i="21"/>
  <c r="AE229" i="21"/>
  <c r="AD229" i="21"/>
  <c r="AG228" i="21"/>
  <c r="AE228" i="21"/>
  <c r="AF228" i="21" s="1"/>
  <c r="AD228" i="21"/>
  <c r="AG227" i="21"/>
  <c r="AE227" i="21"/>
  <c r="AD227" i="21"/>
  <c r="AF227" i="21" s="1"/>
  <c r="AG226" i="21"/>
  <c r="AE226" i="21"/>
  <c r="AF226" i="21" s="1"/>
  <c r="AD226" i="21"/>
  <c r="AG225" i="21"/>
  <c r="AE225" i="21"/>
  <c r="AD225" i="21"/>
  <c r="AF225" i="21" s="1"/>
  <c r="AG224" i="21"/>
  <c r="AE224" i="21"/>
  <c r="AF224" i="21" s="1"/>
  <c r="AD224" i="21"/>
  <c r="AG223" i="21"/>
  <c r="AE223" i="21"/>
  <c r="AD223" i="21"/>
  <c r="AF223" i="21" s="1"/>
  <c r="AG222" i="21"/>
  <c r="AF222" i="21"/>
  <c r="AE222" i="21"/>
  <c r="AD222" i="21"/>
  <c r="AG221" i="21"/>
  <c r="AE221" i="21"/>
  <c r="AD221" i="21"/>
  <c r="AG220" i="21"/>
  <c r="AE220" i="21"/>
  <c r="AF220" i="21" s="1"/>
  <c r="AD220" i="21"/>
  <c r="AG219" i="21"/>
  <c r="AE219" i="21"/>
  <c r="AD219" i="21"/>
  <c r="AF219" i="21" s="1"/>
  <c r="AG218" i="21"/>
  <c r="AE218" i="21"/>
  <c r="AF218" i="21" s="1"/>
  <c r="AD218" i="21"/>
  <c r="AG217" i="21"/>
  <c r="AE217" i="21"/>
  <c r="AD217" i="21"/>
  <c r="AF217" i="21" s="1"/>
  <c r="AG216" i="21"/>
  <c r="AE216" i="21"/>
  <c r="AF216" i="21" s="1"/>
  <c r="AD216" i="21"/>
  <c r="AG215" i="21"/>
  <c r="AE215" i="21"/>
  <c r="AD215" i="21"/>
  <c r="AF215" i="21" s="1"/>
  <c r="AG214" i="21"/>
  <c r="AF214" i="21"/>
  <c r="AE214" i="21"/>
  <c r="AD214" i="21"/>
  <c r="AG213" i="21"/>
  <c r="AE213" i="21"/>
  <c r="AD213" i="21"/>
  <c r="AG212" i="21"/>
  <c r="AE212" i="21"/>
  <c r="AF212" i="21" s="1"/>
  <c r="AD212" i="21"/>
  <c r="AG211" i="21"/>
  <c r="AE211" i="21"/>
  <c r="AD211" i="21"/>
  <c r="AF211" i="21" s="1"/>
  <c r="AG210" i="21"/>
  <c r="AE210" i="21"/>
  <c r="AF210" i="21" s="1"/>
  <c r="AD210" i="21"/>
  <c r="AG209" i="21"/>
  <c r="AE209" i="21"/>
  <c r="AD209" i="21"/>
  <c r="AF209" i="21" s="1"/>
  <c r="AG208" i="21"/>
  <c r="AE208" i="21"/>
  <c r="AF208" i="21" s="1"/>
  <c r="AD208" i="21"/>
  <c r="AG207" i="21"/>
  <c r="AE207" i="21"/>
  <c r="AD207" i="21"/>
  <c r="AF207" i="21" s="1"/>
  <c r="AG206" i="21"/>
  <c r="AF206" i="21"/>
  <c r="AE206" i="21"/>
  <c r="AD206" i="21"/>
  <c r="AG205" i="21"/>
  <c r="AE205" i="21"/>
  <c r="AD205" i="21"/>
  <c r="AG204" i="21"/>
  <c r="AE204" i="21"/>
  <c r="AF204" i="21" s="1"/>
  <c r="AD204" i="21"/>
  <c r="AG203" i="21"/>
  <c r="AE203" i="21"/>
  <c r="AD203" i="21"/>
  <c r="AF203" i="21" s="1"/>
  <c r="AG202" i="21"/>
  <c r="AE202" i="21"/>
  <c r="AF202" i="21" s="1"/>
  <c r="AD202" i="21"/>
  <c r="AG201" i="21"/>
  <c r="AE201" i="21"/>
  <c r="AF201" i="21" s="1"/>
  <c r="AD201" i="21"/>
  <c r="AG200" i="21"/>
  <c r="AE200" i="21"/>
  <c r="AF200" i="21" s="1"/>
  <c r="AD200" i="21"/>
  <c r="AG199" i="21"/>
  <c r="AE199" i="21"/>
  <c r="AF199" i="21" s="1"/>
  <c r="AD199" i="21"/>
  <c r="AG198" i="21"/>
  <c r="AE198" i="21"/>
  <c r="AF198" i="21" s="1"/>
  <c r="AD198" i="21"/>
  <c r="AG197" i="21"/>
  <c r="AE197" i="21"/>
  <c r="AF197" i="21" s="1"/>
  <c r="AD197" i="21"/>
  <c r="AG196" i="21"/>
  <c r="AE196" i="21"/>
  <c r="AF196" i="21" s="1"/>
  <c r="AD196" i="21"/>
  <c r="AG195" i="21"/>
  <c r="AE195" i="21"/>
  <c r="AF195" i="21" s="1"/>
  <c r="AD195" i="21"/>
  <c r="AG194" i="21"/>
  <c r="AE194" i="21"/>
  <c r="AF194" i="21" s="1"/>
  <c r="AD194" i="21"/>
  <c r="AG193" i="21"/>
  <c r="AE193" i="21"/>
  <c r="AF193" i="21" s="1"/>
  <c r="AD193" i="21"/>
  <c r="AG192" i="21"/>
  <c r="AE192" i="21"/>
  <c r="AF192" i="21" s="1"/>
  <c r="AD192" i="21"/>
  <c r="AG191" i="21"/>
  <c r="AE191" i="21"/>
  <c r="AD191" i="21"/>
  <c r="AG190" i="21"/>
  <c r="AE190" i="21"/>
  <c r="AF190" i="21" s="1"/>
  <c r="AD190" i="21"/>
  <c r="AG189" i="21"/>
  <c r="AE189" i="21"/>
  <c r="AD189" i="21"/>
  <c r="AG188" i="21"/>
  <c r="AF188" i="21"/>
  <c r="AE188" i="21"/>
  <c r="AD188" i="21"/>
  <c r="AG187" i="21"/>
  <c r="AE187" i="21"/>
  <c r="AF187" i="21" s="1"/>
  <c r="AD187" i="21"/>
  <c r="AG186" i="21"/>
  <c r="AE186" i="21"/>
  <c r="AF186" i="21" s="1"/>
  <c r="AD186" i="21"/>
  <c r="AG185" i="21"/>
  <c r="AE185" i="21"/>
  <c r="AD185" i="21"/>
  <c r="AG184" i="21"/>
  <c r="AE184" i="21"/>
  <c r="AF184" i="21" s="1"/>
  <c r="AD184" i="21"/>
  <c r="AG183" i="21"/>
  <c r="AE183" i="21"/>
  <c r="AD183" i="21"/>
  <c r="AG182" i="21"/>
  <c r="AE182" i="21"/>
  <c r="AF182" i="21" s="1"/>
  <c r="AD182" i="21"/>
  <c r="AG181" i="21"/>
  <c r="AE181" i="21"/>
  <c r="AD181" i="21"/>
  <c r="AG180" i="21"/>
  <c r="AF180" i="21"/>
  <c r="AE180" i="21"/>
  <c r="AD180" i="21"/>
  <c r="AG179" i="21"/>
  <c r="AE179" i="21"/>
  <c r="AF179" i="21" s="1"/>
  <c r="AD179" i="21"/>
  <c r="AG178" i="21"/>
  <c r="AE178" i="21"/>
  <c r="AF178" i="21" s="1"/>
  <c r="AD178" i="21"/>
  <c r="AG177" i="21"/>
  <c r="AE177" i="21"/>
  <c r="AD177" i="21"/>
  <c r="AG176" i="21"/>
  <c r="AE176" i="21"/>
  <c r="AD176" i="21"/>
  <c r="AG175" i="21"/>
  <c r="AE175" i="21"/>
  <c r="AF175" i="21" s="1"/>
  <c r="AD175" i="21"/>
  <c r="AG174" i="21"/>
  <c r="AE174" i="21"/>
  <c r="AD174" i="21"/>
  <c r="AG173" i="21"/>
  <c r="AE173" i="21"/>
  <c r="AD173" i="21"/>
  <c r="AG172" i="21"/>
  <c r="AE172" i="21"/>
  <c r="AD172" i="21"/>
  <c r="AG171" i="21"/>
  <c r="AE171" i="21"/>
  <c r="AF171" i="21" s="1"/>
  <c r="AD171" i="21"/>
  <c r="AG170" i="21"/>
  <c r="AE170" i="21"/>
  <c r="AF170" i="21" s="1"/>
  <c r="AD170" i="21"/>
  <c r="AG169" i="21"/>
  <c r="AE169" i="21"/>
  <c r="AD169" i="21"/>
  <c r="AG168" i="21"/>
  <c r="AE168" i="21"/>
  <c r="AD168" i="21"/>
  <c r="AG167" i="21"/>
  <c r="AE167" i="21"/>
  <c r="AF167" i="21" s="1"/>
  <c r="AD167" i="21"/>
  <c r="AG166" i="21"/>
  <c r="AE166" i="21"/>
  <c r="AD166" i="21"/>
  <c r="AG165" i="21"/>
  <c r="AE165" i="21"/>
  <c r="AD165" i="21"/>
  <c r="AG164" i="21"/>
  <c r="AE164" i="21"/>
  <c r="AD164" i="21"/>
  <c r="AF164" i="21" s="1"/>
  <c r="AG163" i="21"/>
  <c r="AE163" i="21"/>
  <c r="AF163" i="21" s="1"/>
  <c r="AD163" i="21"/>
  <c r="AG162" i="21"/>
  <c r="AE162" i="21"/>
  <c r="AD162" i="21"/>
  <c r="AF162" i="21" s="1"/>
  <c r="AG161" i="21"/>
  <c r="AE161" i="21"/>
  <c r="AD161" i="21"/>
  <c r="AG160" i="21"/>
  <c r="AE160" i="21"/>
  <c r="AD160" i="21"/>
  <c r="AF160" i="21" s="1"/>
  <c r="AG159" i="21"/>
  <c r="AE159" i="21"/>
  <c r="AF159" i="21" s="1"/>
  <c r="AD159" i="21"/>
  <c r="AG158" i="21"/>
  <c r="AE158" i="21"/>
  <c r="AD158" i="21"/>
  <c r="AF158" i="21" s="1"/>
  <c r="AG157" i="21"/>
  <c r="AE157" i="21"/>
  <c r="AD157" i="21"/>
  <c r="AG156" i="21"/>
  <c r="AE156" i="21"/>
  <c r="AD156" i="21"/>
  <c r="AF156" i="21" s="1"/>
  <c r="AG155" i="21"/>
  <c r="AE155" i="21"/>
  <c r="AF155" i="21" s="1"/>
  <c r="AD155" i="21"/>
  <c r="AG154" i="21"/>
  <c r="AE154" i="21"/>
  <c r="AD154" i="21"/>
  <c r="AG153" i="21"/>
  <c r="AE153" i="21"/>
  <c r="AD153" i="21"/>
  <c r="AG152" i="21"/>
  <c r="AE152" i="21"/>
  <c r="AD152" i="21"/>
  <c r="AG151" i="21"/>
  <c r="AE151" i="21"/>
  <c r="AD151" i="21"/>
  <c r="AG150" i="21"/>
  <c r="AE150" i="21"/>
  <c r="AD150" i="21"/>
  <c r="AF150" i="21" s="1"/>
  <c r="AG149" i="21"/>
  <c r="AE149" i="21"/>
  <c r="AD149" i="21"/>
  <c r="AG148" i="21"/>
  <c r="AE148" i="21"/>
  <c r="AD148" i="21"/>
  <c r="AG147" i="21"/>
  <c r="AE147" i="21"/>
  <c r="AD147" i="21"/>
  <c r="AG146" i="21"/>
  <c r="AE146" i="21"/>
  <c r="AF146" i="21" s="1"/>
  <c r="AD146" i="21"/>
  <c r="AG145" i="21"/>
  <c r="AE145" i="21"/>
  <c r="AD145" i="21"/>
  <c r="AG144" i="21"/>
  <c r="AE144" i="21"/>
  <c r="AF144" i="21" s="1"/>
  <c r="AD144" i="21"/>
  <c r="AG143" i="21"/>
  <c r="AE143" i="21"/>
  <c r="AD143" i="21"/>
  <c r="AG142" i="21"/>
  <c r="AE142" i="21"/>
  <c r="AD142" i="21"/>
  <c r="AF142" i="21" s="1"/>
  <c r="AG141" i="21"/>
  <c r="AE141" i="21"/>
  <c r="AF141" i="21" s="1"/>
  <c r="AD141" i="21"/>
  <c r="AG140" i="21"/>
  <c r="AE140" i="21"/>
  <c r="AD140" i="21"/>
  <c r="AG139" i="21"/>
  <c r="AE139" i="21"/>
  <c r="AD139" i="21"/>
  <c r="AG138" i="21"/>
  <c r="AE138" i="21"/>
  <c r="AD138" i="21"/>
  <c r="AF138" i="21" s="1"/>
  <c r="AG137" i="21"/>
  <c r="AE137" i="21"/>
  <c r="AF137" i="21" s="1"/>
  <c r="AD137" i="21"/>
  <c r="AG136" i="21"/>
  <c r="AE136" i="21"/>
  <c r="AD136" i="21"/>
  <c r="AG135" i="21"/>
  <c r="AE135" i="21"/>
  <c r="AD135" i="21"/>
  <c r="AG134" i="21"/>
  <c r="AE134" i="21"/>
  <c r="AD134" i="21"/>
  <c r="AG133" i="21"/>
  <c r="AE133" i="21"/>
  <c r="AF133" i="21" s="1"/>
  <c r="AD133" i="21"/>
  <c r="AG132" i="21"/>
  <c r="AE132" i="21"/>
  <c r="AD132" i="21"/>
  <c r="AG131" i="21"/>
  <c r="AE131" i="21"/>
  <c r="AD131" i="21"/>
  <c r="AG130" i="21"/>
  <c r="AE130" i="21"/>
  <c r="AD130" i="21"/>
  <c r="AG129" i="21"/>
  <c r="AE129" i="21"/>
  <c r="AF129" i="21" s="1"/>
  <c r="AD129" i="21"/>
  <c r="AG128" i="21"/>
  <c r="AE128" i="21"/>
  <c r="AD128" i="21"/>
  <c r="AG127" i="21"/>
  <c r="AE127" i="21"/>
  <c r="AD127" i="21"/>
  <c r="AG126" i="21"/>
  <c r="AE126" i="21"/>
  <c r="AD126" i="21"/>
  <c r="AG125" i="21"/>
  <c r="AE125" i="21"/>
  <c r="AF125" i="21" s="1"/>
  <c r="AD125" i="21"/>
  <c r="AG124" i="21"/>
  <c r="AE124" i="21"/>
  <c r="AD124" i="21"/>
  <c r="AG123" i="21"/>
  <c r="AE123" i="21"/>
  <c r="AD123" i="21"/>
  <c r="AG122" i="21"/>
  <c r="AE122" i="21"/>
  <c r="AD122" i="21"/>
  <c r="AG121" i="21"/>
  <c r="AE121" i="21"/>
  <c r="AF121" i="21" s="1"/>
  <c r="AD121" i="21"/>
  <c r="AG120" i="21"/>
  <c r="AE120" i="21"/>
  <c r="AD120" i="21"/>
  <c r="AG119" i="21"/>
  <c r="AE119" i="21"/>
  <c r="AD119" i="21"/>
  <c r="AG118" i="21"/>
  <c r="AE118" i="21"/>
  <c r="AD118" i="21"/>
  <c r="AG117" i="21"/>
  <c r="AE117" i="21"/>
  <c r="AF117" i="21" s="1"/>
  <c r="AD117" i="21"/>
  <c r="AG116" i="21"/>
  <c r="AE116" i="21"/>
  <c r="AD116" i="21"/>
  <c r="AG115" i="21"/>
  <c r="AE115" i="21"/>
  <c r="AD115" i="21"/>
  <c r="AG114" i="21"/>
  <c r="AE114" i="21"/>
  <c r="AD114" i="21"/>
  <c r="AG113" i="21"/>
  <c r="AE113" i="21"/>
  <c r="AF113" i="21" s="1"/>
  <c r="AD113" i="21"/>
  <c r="AG112" i="21"/>
  <c r="AE112" i="21"/>
  <c r="AD112" i="21"/>
  <c r="AG111" i="21"/>
  <c r="AE111" i="21"/>
  <c r="AD111" i="21"/>
  <c r="AG110" i="21"/>
  <c r="AE110" i="21"/>
  <c r="AD110" i="21"/>
  <c r="AG109" i="21"/>
  <c r="AE109" i="21"/>
  <c r="AF109" i="21" s="1"/>
  <c r="AD109" i="21"/>
  <c r="AG108" i="21"/>
  <c r="AE108" i="21"/>
  <c r="AD108" i="21"/>
  <c r="AG107" i="21"/>
  <c r="AE107" i="21"/>
  <c r="AD107" i="21"/>
  <c r="AG106" i="21"/>
  <c r="AE106" i="21"/>
  <c r="AD106" i="21"/>
  <c r="AG105" i="21"/>
  <c r="AE105" i="21"/>
  <c r="AD105" i="21"/>
  <c r="AG104" i="21"/>
  <c r="AE104" i="21"/>
  <c r="AD104" i="21"/>
  <c r="AG103" i="21"/>
  <c r="AE103" i="21"/>
  <c r="AD103" i="21"/>
  <c r="AG102" i="21"/>
  <c r="AE102" i="21"/>
  <c r="AD102" i="21"/>
  <c r="AG101" i="21"/>
  <c r="AE101" i="21"/>
  <c r="AD101" i="21"/>
  <c r="AG100" i="21"/>
  <c r="AE100" i="21"/>
  <c r="AD100" i="21"/>
  <c r="AG99" i="21"/>
  <c r="AE99" i="21"/>
  <c r="AD99" i="21"/>
  <c r="AG98" i="21"/>
  <c r="AE98" i="21"/>
  <c r="AD98" i="21"/>
  <c r="AG97" i="21"/>
  <c r="AE97" i="21"/>
  <c r="AD97" i="21"/>
  <c r="AG96" i="21"/>
  <c r="AE96" i="21"/>
  <c r="AD96" i="21"/>
  <c r="AG95" i="21"/>
  <c r="AE95" i="21"/>
  <c r="AD95" i="21"/>
  <c r="AG94" i="21"/>
  <c r="AE94" i="21"/>
  <c r="AD94" i="21"/>
  <c r="AG93" i="21"/>
  <c r="AE93" i="21"/>
  <c r="AD93" i="21"/>
  <c r="AG92" i="21"/>
  <c r="AE92" i="21"/>
  <c r="AD92" i="21"/>
  <c r="AG91" i="21"/>
  <c r="AE91" i="21"/>
  <c r="AD91" i="21"/>
  <c r="AG90" i="21"/>
  <c r="AE90" i="21"/>
  <c r="AD90" i="21"/>
  <c r="AG89" i="21"/>
  <c r="AE89" i="21"/>
  <c r="AD89" i="21"/>
  <c r="AG88" i="21"/>
  <c r="AE88" i="21"/>
  <c r="AD88" i="21"/>
  <c r="AG87" i="21"/>
  <c r="AE87" i="21"/>
  <c r="AD87" i="21"/>
  <c r="AG86" i="21"/>
  <c r="AE86" i="21"/>
  <c r="AD86" i="21"/>
  <c r="AG85" i="21"/>
  <c r="AE85" i="21"/>
  <c r="AD85" i="21"/>
  <c r="AG84" i="21"/>
  <c r="AE84" i="21"/>
  <c r="AD84" i="21"/>
  <c r="AG83" i="21"/>
  <c r="AE83" i="21"/>
  <c r="AD83" i="21"/>
  <c r="AG82" i="21"/>
  <c r="AE82" i="21"/>
  <c r="AD82" i="21"/>
  <c r="AG81" i="21"/>
  <c r="AE81" i="21"/>
  <c r="AF81" i="21" s="1"/>
  <c r="AD81" i="21"/>
  <c r="AG80" i="21"/>
  <c r="AE80" i="21"/>
  <c r="AD80" i="21"/>
  <c r="AG79" i="21"/>
  <c r="AE79" i="21"/>
  <c r="AD79" i="21"/>
  <c r="AG78" i="21"/>
  <c r="AE78" i="21"/>
  <c r="AD78" i="21"/>
  <c r="AG77" i="21"/>
  <c r="AE77" i="21"/>
  <c r="AF77" i="21" s="1"/>
  <c r="AD77" i="21"/>
  <c r="AG76" i="21"/>
  <c r="AE76" i="21"/>
  <c r="AD76" i="21"/>
  <c r="AG75" i="21"/>
  <c r="AE75" i="21"/>
  <c r="AD75" i="21"/>
  <c r="AG74" i="21"/>
  <c r="AE74" i="21"/>
  <c r="AD74" i="21"/>
  <c r="AG73" i="21"/>
  <c r="AE73" i="21"/>
  <c r="AF73" i="21" s="1"/>
  <c r="AD73" i="21"/>
  <c r="AG72" i="21"/>
  <c r="AE72" i="21"/>
  <c r="AD72" i="21"/>
  <c r="AG71" i="21"/>
  <c r="AE71" i="21"/>
  <c r="AD71" i="21"/>
  <c r="AG70" i="21"/>
  <c r="AE70" i="21"/>
  <c r="AD70" i="21"/>
  <c r="AG69" i="21"/>
  <c r="AE69" i="21"/>
  <c r="AF69" i="21" s="1"/>
  <c r="AD69" i="21"/>
  <c r="AG68" i="21"/>
  <c r="AE68" i="21"/>
  <c r="AD68" i="21"/>
  <c r="AG67" i="21"/>
  <c r="AE67" i="21"/>
  <c r="AD67" i="21"/>
  <c r="AG66" i="21"/>
  <c r="AE66" i="21"/>
  <c r="AD66" i="21"/>
  <c r="AG65" i="21"/>
  <c r="AE65" i="21"/>
  <c r="AF65" i="21" s="1"/>
  <c r="AD65" i="21"/>
  <c r="AG64" i="21"/>
  <c r="AE64" i="21"/>
  <c r="AD64" i="21"/>
  <c r="AG63" i="21"/>
  <c r="AE63" i="21"/>
  <c r="AD63" i="21"/>
  <c r="AG62" i="21"/>
  <c r="AE62" i="21"/>
  <c r="AD62" i="21"/>
  <c r="AG61" i="21"/>
  <c r="AE61" i="21"/>
  <c r="AF61" i="21" s="1"/>
  <c r="AD61" i="21"/>
  <c r="AG60" i="21"/>
  <c r="AE60" i="21"/>
  <c r="AD60" i="21"/>
  <c r="AG59" i="21"/>
  <c r="AE59" i="21"/>
  <c r="AD59" i="21"/>
  <c r="AG58" i="21"/>
  <c r="AE58" i="21"/>
  <c r="AD58" i="21"/>
  <c r="AG57" i="21"/>
  <c r="AE57" i="21"/>
  <c r="AF57" i="21" s="1"/>
  <c r="AD57" i="21"/>
  <c r="AG56" i="21"/>
  <c r="AE56" i="21"/>
  <c r="AD56" i="21"/>
  <c r="AG55" i="21"/>
  <c r="AE55" i="21"/>
  <c r="AD55" i="21"/>
  <c r="AG54" i="21"/>
  <c r="AE54" i="21"/>
  <c r="AD54" i="21"/>
  <c r="AG53" i="21"/>
  <c r="AE53" i="21"/>
  <c r="AF53" i="21" s="1"/>
  <c r="AD53" i="21"/>
  <c r="AG52" i="21"/>
  <c r="AE52" i="21"/>
  <c r="AD52" i="21"/>
  <c r="AG51" i="21"/>
  <c r="AE51" i="21"/>
  <c r="AD51" i="21"/>
  <c r="I51" i="21"/>
  <c r="AG50" i="21"/>
  <c r="AE50" i="21"/>
  <c r="AD50" i="21"/>
  <c r="AG49" i="21"/>
  <c r="AE49" i="21"/>
  <c r="AD49" i="21"/>
  <c r="J49" i="21"/>
  <c r="I49" i="21"/>
  <c r="F49" i="21"/>
  <c r="D49" i="21"/>
  <c r="B49" i="21"/>
  <c r="AG48" i="21"/>
  <c r="AE48" i="21"/>
  <c r="AF48" i="21" s="1"/>
  <c r="AD48" i="21"/>
  <c r="I48" i="21"/>
  <c r="AG47" i="21"/>
  <c r="AE47" i="21"/>
  <c r="AF47" i="21" s="1"/>
  <c r="AD47" i="21"/>
  <c r="AG46" i="21"/>
  <c r="AE46" i="21"/>
  <c r="AF46" i="21" s="1"/>
  <c r="AD46" i="21"/>
  <c r="AG45" i="21"/>
  <c r="AE45" i="21"/>
  <c r="AF45" i="21" s="1"/>
  <c r="AD45" i="21"/>
  <c r="I45" i="21"/>
  <c r="H45" i="21"/>
  <c r="G45" i="21"/>
  <c r="E45" i="21"/>
  <c r="D45" i="21"/>
  <c r="C45" i="21"/>
  <c r="B45" i="21"/>
  <c r="AG44" i="21"/>
  <c r="AE44" i="21"/>
  <c r="AD44" i="21"/>
  <c r="I44" i="21"/>
  <c r="H44" i="21"/>
  <c r="G44" i="21"/>
  <c r="E44" i="21"/>
  <c r="D44" i="21"/>
  <c r="C44" i="21"/>
  <c r="B44" i="21"/>
  <c r="AG43" i="21"/>
  <c r="AE43" i="21"/>
  <c r="AF43" i="21" s="1"/>
  <c r="AD43" i="21"/>
  <c r="AG42" i="21"/>
  <c r="AE42" i="21"/>
  <c r="AF42" i="21" s="1"/>
  <c r="AD42" i="21"/>
  <c r="AG41" i="21"/>
  <c r="AE41" i="21"/>
  <c r="AF41" i="21" s="1"/>
  <c r="AD41" i="21"/>
  <c r="I41" i="21"/>
  <c r="AG40" i="21"/>
  <c r="AE40" i="21"/>
  <c r="AD40" i="21"/>
  <c r="AG39" i="21"/>
  <c r="AE39" i="21"/>
  <c r="AD39" i="21"/>
  <c r="AG38" i="21"/>
  <c r="AE38" i="21"/>
  <c r="AD38" i="21"/>
  <c r="AG37" i="21"/>
  <c r="AE37" i="21"/>
  <c r="AD37" i="21"/>
  <c r="AG36" i="21"/>
  <c r="AE36" i="21"/>
  <c r="AF36" i="21" s="1"/>
  <c r="AD36" i="21"/>
  <c r="AG35" i="21"/>
  <c r="AE35" i="21"/>
  <c r="AD35" i="21"/>
  <c r="AG34" i="21"/>
  <c r="AE34" i="21"/>
  <c r="AD34" i="21"/>
  <c r="AF34" i="21" s="1"/>
  <c r="AG33" i="21"/>
  <c r="AE33" i="21"/>
  <c r="AD33" i="21"/>
  <c r="AG32" i="21"/>
  <c r="AE32" i="21"/>
  <c r="AF32" i="21" s="1"/>
  <c r="AD32" i="21"/>
  <c r="G32" i="21"/>
  <c r="E32" i="21"/>
  <c r="D32" i="21"/>
  <c r="B32" i="21"/>
  <c r="AG31" i="21"/>
  <c r="AE31" i="21"/>
  <c r="AF31" i="21" s="1"/>
  <c r="AD31" i="21"/>
  <c r="AG30" i="21"/>
  <c r="AE30" i="21"/>
  <c r="AF30" i="21" s="1"/>
  <c r="AD30" i="21"/>
  <c r="AG29" i="21"/>
  <c r="AE29" i="21"/>
  <c r="AD29" i="21"/>
  <c r="AG28" i="21"/>
  <c r="AE28" i="21"/>
  <c r="AD28" i="21"/>
  <c r="AG27" i="21"/>
  <c r="AE27" i="21"/>
  <c r="AF27" i="21" s="1"/>
  <c r="AD27" i="21"/>
  <c r="AG26" i="21"/>
  <c r="AE26" i="21"/>
  <c r="AD26" i="21"/>
  <c r="AG25" i="21"/>
  <c r="AE25" i="21"/>
  <c r="AF25" i="21" s="1"/>
  <c r="AD25" i="21"/>
  <c r="H25" i="21"/>
  <c r="AG24" i="21"/>
  <c r="AE24" i="21"/>
  <c r="AF24" i="21" s="1"/>
  <c r="AD24" i="21"/>
  <c r="H24" i="21"/>
  <c r="AG23" i="21"/>
  <c r="AE23" i="21"/>
  <c r="AF23" i="21" s="1"/>
  <c r="AD23" i="21"/>
  <c r="AG22" i="21"/>
  <c r="AE22" i="21"/>
  <c r="AF22" i="21" s="1"/>
  <c r="AD22" i="21"/>
  <c r="AG21" i="21"/>
  <c r="AE21" i="21"/>
  <c r="AD21" i="21"/>
  <c r="AG20" i="21"/>
  <c r="AE20" i="21"/>
  <c r="AD20" i="21"/>
  <c r="AG19" i="21"/>
  <c r="AE19" i="21"/>
  <c r="AF19" i="21" s="1"/>
  <c r="AD19" i="21"/>
  <c r="AG18" i="21"/>
  <c r="AE18" i="21"/>
  <c r="AD18" i="21"/>
  <c r="AG17" i="21"/>
  <c r="AE17" i="21"/>
  <c r="AD17" i="21"/>
  <c r="AG16" i="21"/>
  <c r="AE16" i="21"/>
  <c r="AD16" i="21"/>
  <c r="AG15" i="21"/>
  <c r="AE15" i="21"/>
  <c r="AF15" i="21" s="1"/>
  <c r="AD15" i="21"/>
  <c r="AG14" i="21"/>
  <c r="AE14" i="21"/>
  <c r="AD14" i="21"/>
  <c r="AG13" i="21"/>
  <c r="AE13" i="21"/>
  <c r="AD13" i="21"/>
  <c r="AG12" i="21"/>
  <c r="AE12" i="21"/>
  <c r="AD12" i="21"/>
  <c r="B12" i="21"/>
  <c r="AG11" i="21"/>
  <c r="AE11" i="21"/>
  <c r="AD11" i="21"/>
  <c r="AG10" i="21"/>
  <c r="AE10" i="21"/>
  <c r="AF10" i="21" s="1"/>
  <c r="AD10" i="21"/>
  <c r="AG9" i="21"/>
  <c r="AE9" i="21"/>
  <c r="AD9" i="21"/>
  <c r="AG8" i="21"/>
  <c r="AE8" i="21"/>
  <c r="AD8" i="21"/>
  <c r="AG7" i="21"/>
  <c r="AE7" i="21"/>
  <c r="AD7" i="21"/>
  <c r="AG6" i="21"/>
  <c r="AE6" i="21"/>
  <c r="AF6" i="21" s="1"/>
  <c r="AD6" i="21"/>
  <c r="AG5" i="21"/>
  <c r="AE5" i="21"/>
  <c r="AF5" i="21" s="1"/>
  <c r="AD5" i="21"/>
  <c r="F5" i="21"/>
  <c r="AG4" i="21"/>
  <c r="AE4" i="21"/>
  <c r="AD4" i="21"/>
  <c r="F4" i="21"/>
  <c r="AG3" i="21"/>
  <c r="AE3" i="21"/>
  <c r="AF3" i="21" s="1"/>
  <c r="AD3" i="21"/>
  <c r="AG2" i="21"/>
  <c r="AE2" i="21"/>
  <c r="F42" i="20"/>
  <c r="C10" i="9"/>
  <c r="D10" i="9"/>
  <c r="N40" i="20"/>
  <c r="N39" i="20"/>
  <c r="J29" i="20"/>
  <c r="I29" i="20"/>
  <c r="H29" i="20"/>
  <c r="Q27" i="20"/>
  <c r="V27" i="20" s="1"/>
  <c r="L38" i="20" s="1"/>
  <c r="M38" i="20" s="1"/>
  <c r="M27" i="20"/>
  <c r="L27" i="20"/>
  <c r="J26" i="20"/>
  <c r="I26" i="20"/>
  <c r="Q23" i="20" s="1"/>
  <c r="V23" i="20" s="1"/>
  <c r="H26" i="20"/>
  <c r="M23" i="20"/>
  <c r="T23" i="20" s="1"/>
  <c r="J22" i="20"/>
  <c r="I22" i="20"/>
  <c r="Q19" i="20" s="1"/>
  <c r="V19" i="20" s="1"/>
  <c r="H22" i="20"/>
  <c r="M19" i="20"/>
  <c r="L19" i="20"/>
  <c r="J18" i="20"/>
  <c r="I18" i="20"/>
  <c r="Q15" i="20" s="1"/>
  <c r="V15" i="20" s="1"/>
  <c r="H18" i="20"/>
  <c r="Y17" i="20"/>
  <c r="M15" i="20"/>
  <c r="L15" i="20"/>
  <c r="K15" i="20"/>
  <c r="J14" i="20"/>
  <c r="I14" i="20"/>
  <c r="Q8" i="20" s="1"/>
  <c r="V8" i="20" s="1"/>
  <c r="H14" i="20"/>
  <c r="M8" i="20"/>
  <c r="L8" i="20"/>
  <c r="J7" i="20"/>
  <c r="I7" i="20"/>
  <c r="I31" i="20" s="1"/>
  <c r="O23" i="20" s="1"/>
  <c r="H7" i="20"/>
  <c r="M2" i="20"/>
  <c r="L2" i="20"/>
  <c r="K2" i="20"/>
  <c r="A6" i="8"/>
  <c r="B16" i="19"/>
  <c r="B15" i="19"/>
  <c r="AM21" i="22" l="1"/>
  <c r="AM28" i="22"/>
  <c r="AM16" i="22"/>
  <c r="AM17" i="22"/>
  <c r="AU5" i="22"/>
  <c r="AU13" i="22"/>
  <c r="AU28" i="22"/>
  <c r="AU3" i="22"/>
  <c r="AU7" i="22"/>
  <c r="AU2" i="22"/>
  <c r="AU8" i="22"/>
  <c r="AU19" i="22"/>
  <c r="AU6" i="22"/>
  <c r="AU12" i="22"/>
  <c r="E2" i="28"/>
  <c r="AM20" i="22"/>
  <c r="AM22" i="22"/>
  <c r="AU22" i="22"/>
  <c r="AM43" i="22"/>
  <c r="AU31" i="22"/>
  <c r="AM19" i="22"/>
  <c r="AU41" i="22"/>
  <c r="AU30" i="22"/>
  <c r="AE43" i="22"/>
  <c r="AM41" i="22"/>
  <c r="E28" i="28"/>
  <c r="C11" i="38"/>
  <c r="C12" i="38"/>
  <c r="B12" i="37"/>
  <c r="B11" i="37"/>
  <c r="C12" i="37"/>
  <c r="C11" i="37"/>
  <c r="B12" i="34"/>
  <c r="B11" i="34"/>
  <c r="C12" i="34"/>
  <c r="C11" i="34"/>
  <c r="B12" i="38"/>
  <c r="B11" i="38"/>
  <c r="R12" i="28"/>
  <c r="G48" i="27"/>
  <c r="B5" i="28"/>
  <c r="D4" i="28"/>
  <c r="B23" i="28"/>
  <c r="C4" i="28"/>
  <c r="D32" i="28"/>
  <c r="R16" i="28"/>
  <c r="R27" i="28"/>
  <c r="R17" i="28"/>
  <c r="R396" i="28"/>
  <c r="R388" i="28"/>
  <c r="R380" i="28"/>
  <c r="R372" i="28"/>
  <c r="R360" i="28"/>
  <c r="R338" i="28"/>
  <c r="R330" i="28"/>
  <c r="R322" i="28"/>
  <c r="R340" i="28"/>
  <c r="R358" i="28"/>
  <c r="R303" i="28"/>
  <c r="R295" i="28"/>
  <c r="R282" i="28"/>
  <c r="R310" i="28"/>
  <c r="R268" i="28"/>
  <c r="R254" i="28"/>
  <c r="R246" i="28"/>
  <c r="R238" i="28"/>
  <c r="R283" i="28"/>
  <c r="R309" i="28"/>
  <c r="R257" i="28"/>
  <c r="R224" i="28"/>
  <c r="R216" i="28"/>
  <c r="R14" i="28"/>
  <c r="R20" i="28"/>
  <c r="R10" i="28"/>
  <c r="R122" i="28"/>
  <c r="R395" i="28"/>
  <c r="R387" i="28"/>
  <c r="R379" i="28"/>
  <c r="R371" i="28"/>
  <c r="R355" i="28"/>
  <c r="R337" i="28"/>
  <c r="R329" i="28"/>
  <c r="R321" i="28"/>
  <c r="R367" i="28"/>
  <c r="R292" i="28"/>
  <c r="R299" i="28"/>
  <c r="R316" i="28"/>
  <c r="R278" i="28"/>
  <c r="R306" i="28"/>
  <c r="R264" i="28"/>
  <c r="R253" i="28"/>
  <c r="R245" i="28"/>
  <c r="R237" i="28"/>
  <c r="R365" i="28"/>
  <c r="R287" i="28"/>
  <c r="R231" i="28"/>
  <c r="R223" i="28"/>
  <c r="R215" i="28"/>
  <c r="R18" i="28"/>
  <c r="R24" i="28"/>
  <c r="R138" i="28"/>
  <c r="R26" i="28"/>
  <c r="R394" i="28"/>
  <c r="R386" i="28"/>
  <c r="R378" i="28"/>
  <c r="R370" i="28"/>
  <c r="R351" i="28"/>
  <c r="R336" i="28"/>
  <c r="R328" i="28"/>
  <c r="R320" i="28"/>
  <c r="R357" i="28"/>
  <c r="R361" i="28"/>
  <c r="R298" i="28"/>
  <c r="R312" i="28"/>
  <c r="R274" i="28"/>
  <c r="R302" i="28"/>
  <c r="R317" i="28"/>
  <c r="R252" i="28"/>
  <c r="R244" i="28"/>
  <c r="R236" i="28"/>
  <c r="R279" i="28"/>
  <c r="R267" i="28"/>
  <c r="R230" i="28"/>
  <c r="R222" i="28"/>
  <c r="R214" i="28"/>
  <c r="R206" i="28"/>
  <c r="R198" i="28"/>
  <c r="R190" i="28"/>
  <c r="R182" i="28"/>
  <c r="R174" i="28"/>
  <c r="R163" i="28"/>
  <c r="R155" i="28"/>
  <c r="R170" i="28"/>
  <c r="R135" i="28"/>
  <c r="R166" i="28"/>
  <c r="R125" i="28"/>
  <c r="R116" i="28"/>
  <c r="R108" i="28"/>
  <c r="R100" i="28"/>
  <c r="R92" i="28"/>
  <c r="R84" i="28"/>
  <c r="R76" i="28"/>
  <c r="R68" i="28"/>
  <c r="R60" i="28"/>
  <c r="R25" i="28"/>
  <c r="R6" i="28"/>
  <c r="R393" i="28"/>
  <c r="R385" i="28"/>
  <c r="R377" i="28"/>
  <c r="R359" i="28"/>
  <c r="R348" i="28"/>
  <c r="R335" i="28"/>
  <c r="R327" i="28"/>
  <c r="R319" i="28"/>
  <c r="R353" i="28"/>
  <c r="R350" i="28"/>
  <c r="R297" i="28"/>
  <c r="R308" i="28"/>
  <c r="R270" i="28"/>
  <c r="R288" i="28"/>
  <c r="R301" i="28"/>
  <c r="R251" i="28"/>
  <c r="R243" i="28"/>
  <c r="R235" i="28"/>
  <c r="R269" i="28"/>
  <c r="R277" i="28"/>
  <c r="R229" i="28"/>
  <c r="R221" i="28"/>
  <c r="R213" i="28"/>
  <c r="R205" i="28"/>
  <c r="R197" i="28"/>
  <c r="R189" i="28"/>
  <c r="R181" i="28"/>
  <c r="R275" i="28"/>
  <c r="R162" i="28"/>
  <c r="R154" i="28"/>
  <c r="R171" i="28"/>
  <c r="R131" i="28"/>
  <c r="R146" i="28"/>
  <c r="R118" i="28"/>
  <c r="R115" i="28"/>
  <c r="R107" i="28"/>
  <c r="R99" i="28"/>
  <c r="R91" i="28"/>
  <c r="R83" i="28"/>
  <c r="R75" i="28"/>
  <c r="R67" i="28"/>
  <c r="R59" i="28"/>
  <c r="R21" i="28"/>
  <c r="R4" i="28"/>
  <c r="R400" i="28"/>
  <c r="R392" i="28"/>
  <c r="R384" i="28"/>
  <c r="R376" i="28"/>
  <c r="R368" i="28"/>
  <c r="R343" i="28"/>
  <c r="R334" i="28"/>
  <c r="R326" i="28"/>
  <c r="R318" i="28"/>
  <c r="R349" i="28"/>
  <c r="R341" i="28"/>
  <c r="R296" i="28"/>
  <c r="R304" i="28"/>
  <c r="R266" i="28"/>
  <c r="R284" i="28"/>
  <c r="R273" i="28"/>
  <c r="R250" i="28"/>
  <c r="R242" i="28"/>
  <c r="R234" i="28"/>
  <c r="R262" i="28"/>
  <c r="R260" i="28"/>
  <c r="R228" i="28"/>
  <c r="R220" i="28"/>
  <c r="R212" i="28"/>
  <c r="R204" i="28"/>
  <c r="R196" i="28"/>
  <c r="R188" i="28"/>
  <c r="R180" i="28"/>
  <c r="R261" i="28"/>
  <c r="R161" i="28"/>
  <c r="R153" i="28"/>
  <c r="R167" i="28"/>
  <c r="R127" i="28"/>
  <c r="R144" i="28"/>
  <c r="R168" i="28"/>
  <c r="R114" i="28"/>
  <c r="R106" i="28"/>
  <c r="R98" i="28"/>
  <c r="R90" i="28"/>
  <c r="R82" i="28"/>
  <c r="R74" i="28"/>
  <c r="R66" i="28"/>
  <c r="R58" i="28"/>
  <c r="R2" i="28"/>
  <c r="R5" i="28"/>
  <c r="R33" i="28"/>
  <c r="R399" i="28"/>
  <c r="R391" i="28"/>
  <c r="R383" i="28"/>
  <c r="R375" i="28"/>
  <c r="R366" i="28"/>
  <c r="R356" i="28"/>
  <c r="R333" i="28"/>
  <c r="R325" i="28"/>
  <c r="R369" i="28"/>
  <c r="R345" i="28"/>
  <c r="R315" i="28"/>
  <c r="R289" i="28"/>
  <c r="R300" i="28"/>
  <c r="R294" i="28"/>
  <c r="R280" i="28"/>
  <c r="R293" i="28"/>
  <c r="R249" i="28"/>
  <c r="R241" i="28"/>
  <c r="R233" i="28"/>
  <c r="R259" i="28"/>
  <c r="R256" i="28"/>
  <c r="R227" i="28"/>
  <c r="R219" i="28"/>
  <c r="R211" i="28"/>
  <c r="R203" i="28"/>
  <c r="R195" i="28"/>
  <c r="R187" i="28"/>
  <c r="R179" i="28"/>
  <c r="R313" i="28"/>
  <c r="R160" i="28"/>
  <c r="R152" i="28"/>
  <c r="R147" i="28"/>
  <c r="R263" i="28"/>
  <c r="R142" i="28"/>
  <c r="R130" i="28"/>
  <c r="R113" i="28"/>
  <c r="R105" i="28"/>
  <c r="R97" i="28"/>
  <c r="R89" i="28"/>
  <c r="R81" i="28"/>
  <c r="R73" i="28"/>
  <c r="R65" i="28"/>
  <c r="R57" i="28"/>
  <c r="R19" i="28"/>
  <c r="R3" i="28"/>
  <c r="R8" i="28"/>
  <c r="R30" i="28"/>
  <c r="R121" i="28"/>
  <c r="R23" i="28"/>
  <c r="R397" i="28"/>
  <c r="R389" i="28"/>
  <c r="R381" i="28"/>
  <c r="R373" i="28"/>
  <c r="R362" i="28"/>
  <c r="R339" i="28"/>
  <c r="R331" i="28"/>
  <c r="R323" i="28"/>
  <c r="R344" i="28"/>
  <c r="R342" i="28"/>
  <c r="R307" i="28"/>
  <c r="R281" i="28"/>
  <c r="R286" i="28"/>
  <c r="R314" i="28"/>
  <c r="R272" i="28"/>
  <c r="R258" i="28"/>
  <c r="R247" i="28"/>
  <c r="R239" i="28"/>
  <c r="R305" i="28"/>
  <c r="R354" i="28"/>
  <c r="R265" i="28"/>
  <c r="R225" i="28"/>
  <c r="R217" i="28"/>
  <c r="R209" i="28"/>
  <c r="R201" i="28"/>
  <c r="R193" i="28"/>
  <c r="R185" i="28"/>
  <c r="R177" i="28"/>
  <c r="R169" i="28"/>
  <c r="R158" i="28"/>
  <c r="R150" i="28"/>
  <c r="R143" i="28"/>
  <c r="R132" i="28"/>
  <c r="R137" i="28"/>
  <c r="R134" i="28"/>
  <c r="R111" i="28"/>
  <c r="R103" i="28"/>
  <c r="R95" i="28"/>
  <c r="R87" i="28"/>
  <c r="R79" i="28"/>
  <c r="R71" i="28"/>
  <c r="R63" i="28"/>
  <c r="R374" i="28"/>
  <c r="R285" i="28"/>
  <c r="R255" i="28"/>
  <c r="R200" i="28"/>
  <c r="R178" i="28"/>
  <c r="R156" i="28"/>
  <c r="R128" i="28"/>
  <c r="R112" i="28"/>
  <c r="R93" i="28"/>
  <c r="R70" i="28"/>
  <c r="R53" i="28"/>
  <c r="R364" i="28"/>
  <c r="R290" i="28"/>
  <c r="R291" i="28"/>
  <c r="R199" i="28"/>
  <c r="R176" i="28"/>
  <c r="R151" i="28"/>
  <c r="R172" i="28"/>
  <c r="R110" i="28"/>
  <c r="R88" i="28"/>
  <c r="R69" i="28"/>
  <c r="R52" i="28"/>
  <c r="R352" i="28"/>
  <c r="R346" i="28"/>
  <c r="R226" i="28"/>
  <c r="R194" i="28"/>
  <c r="R175" i="28"/>
  <c r="R149" i="28"/>
  <c r="R140" i="28"/>
  <c r="R109" i="28"/>
  <c r="R86" i="28"/>
  <c r="R64" i="28"/>
  <c r="R51" i="28"/>
  <c r="R332" i="28"/>
  <c r="R276" i="28"/>
  <c r="R218" i="28"/>
  <c r="R192" i="28"/>
  <c r="R173" i="28"/>
  <c r="R148" i="28"/>
  <c r="R133" i="28"/>
  <c r="R104" i="28"/>
  <c r="R85" i="28"/>
  <c r="R62" i="28"/>
  <c r="R50" i="28"/>
  <c r="R324" i="28"/>
  <c r="R271" i="28"/>
  <c r="R210" i="28"/>
  <c r="R191" i="28"/>
  <c r="R165" i="28"/>
  <c r="R145" i="28"/>
  <c r="R129" i="28"/>
  <c r="R102" i="28"/>
  <c r="R80" i="28"/>
  <c r="R61" i="28"/>
  <c r="R49" i="28"/>
  <c r="R398" i="28"/>
  <c r="R347" i="28"/>
  <c r="R248" i="28"/>
  <c r="R208" i="28"/>
  <c r="R186" i="28"/>
  <c r="R164" i="28"/>
  <c r="R141" i="28"/>
  <c r="R119" i="28"/>
  <c r="R101" i="28"/>
  <c r="R78" i="28"/>
  <c r="R56" i="28"/>
  <c r="R48" i="28"/>
  <c r="R382" i="28"/>
  <c r="R311" i="28"/>
  <c r="R232" i="28"/>
  <c r="R202" i="28"/>
  <c r="R183" i="28"/>
  <c r="R157" i="28"/>
  <c r="R136" i="28"/>
  <c r="R117" i="28"/>
  <c r="R94" i="28"/>
  <c r="R72" i="28"/>
  <c r="R54" i="28"/>
  <c r="R7" i="28"/>
  <c r="R207" i="28"/>
  <c r="R47" i="28"/>
  <c r="R11" i="28"/>
  <c r="R184" i="28"/>
  <c r="R159" i="28"/>
  <c r="R13" i="28"/>
  <c r="R29" i="28"/>
  <c r="R139" i="28"/>
  <c r="R390" i="28"/>
  <c r="R96" i="28"/>
  <c r="R363" i="28"/>
  <c r="R77" i="28"/>
  <c r="R32" i="28"/>
  <c r="R15" i="28"/>
  <c r="R55" i="28"/>
  <c r="R9" i="28"/>
  <c r="R240" i="28"/>
  <c r="R126" i="28"/>
  <c r="R22" i="28"/>
  <c r="R28" i="28"/>
  <c r="R38" i="28"/>
  <c r="R46" i="28"/>
  <c r="R44" i="28"/>
  <c r="R39" i="28"/>
  <c r="R124" i="28"/>
  <c r="R123" i="28"/>
  <c r="R31" i="28"/>
  <c r="R40" i="28"/>
  <c r="R36" i="28"/>
  <c r="R41" i="28"/>
  <c r="R34" i="28"/>
  <c r="R42" i="28"/>
  <c r="R35" i="28"/>
  <c r="R43" i="28"/>
  <c r="R37" i="28"/>
  <c r="R45" i="28"/>
  <c r="R120" i="28"/>
  <c r="C32" i="28"/>
  <c r="V15" i="28"/>
  <c r="V2" i="28"/>
  <c r="V31" i="28"/>
  <c r="V39" i="28"/>
  <c r="V22" i="28"/>
  <c r="V40" i="28"/>
  <c r="V9" i="28"/>
  <c r="V145" i="28"/>
  <c r="V41" i="28"/>
  <c r="V135" i="28"/>
  <c r="V3" i="28"/>
  <c r="V151" i="28"/>
  <c r="V179" i="28"/>
  <c r="V34" i="28"/>
  <c r="V42" i="28"/>
  <c r="V5" i="28"/>
  <c r="V4" i="28"/>
  <c r="V32" i="28"/>
  <c r="V11" i="28"/>
  <c r="V35" i="28"/>
  <c r="V43" i="28"/>
  <c r="V13" i="28"/>
  <c r="V10" i="28"/>
  <c r="V28" i="28"/>
  <c r="V36" i="28"/>
  <c r="V44" i="28"/>
  <c r="V47" i="28"/>
  <c r="V29" i="28"/>
  <c r="V8" i="28"/>
  <c r="V37" i="28"/>
  <c r="V45" i="28"/>
  <c r="V7" i="28"/>
  <c r="V6" i="28"/>
  <c r="V38" i="28"/>
  <c r="V46" i="28"/>
  <c r="V17" i="28"/>
  <c r="V20" i="28"/>
  <c r="V396" i="28"/>
  <c r="V353" i="28"/>
  <c r="V397" i="28"/>
  <c r="V358" i="28"/>
  <c r="V341" i="28"/>
  <c r="V371" i="28"/>
  <c r="V382" i="28"/>
  <c r="V368" i="28"/>
  <c r="V315" i="28"/>
  <c r="V307" i="28"/>
  <c r="V299" i="28"/>
  <c r="V385" i="28"/>
  <c r="V330" i="28"/>
  <c r="V325" i="28"/>
  <c r="V268" i="28"/>
  <c r="V12" i="28"/>
  <c r="V21" i="28"/>
  <c r="V16" i="28"/>
  <c r="V356" i="28"/>
  <c r="V348" i="28"/>
  <c r="V365" i="28"/>
  <c r="V381" i="28"/>
  <c r="V398" i="28"/>
  <c r="V388" i="28"/>
  <c r="V323" i="28"/>
  <c r="V324" i="28"/>
  <c r="V310" i="28"/>
  <c r="V302" i="28"/>
  <c r="V294" i="28"/>
  <c r="V334" i="28"/>
  <c r="V329" i="28"/>
  <c r="V280" i="28"/>
  <c r="V282" i="28"/>
  <c r="V377" i="28"/>
  <c r="V18" i="28"/>
  <c r="V355" i="28"/>
  <c r="V374" i="28"/>
  <c r="V347" i="28"/>
  <c r="V384" i="28"/>
  <c r="V378" i="28"/>
  <c r="V380" i="28"/>
  <c r="V343" i="28"/>
  <c r="V312" i="28"/>
  <c r="V301" i="28"/>
  <c r="V379" i="28"/>
  <c r="V283" i="28"/>
  <c r="V276" i="28"/>
  <c r="V270" i="28"/>
  <c r="V279" i="28"/>
  <c r="V261" i="28"/>
  <c r="V250" i="28"/>
  <c r="V242" i="28"/>
  <c r="V232" i="28"/>
  <c r="V209" i="28"/>
  <c r="V205" i="28"/>
  <c r="V186" i="28"/>
  <c r="V167" i="28"/>
  <c r="V217" i="28"/>
  <c r="V197" i="28"/>
  <c r="V132" i="28"/>
  <c r="V175" i="28"/>
  <c r="V149" i="28"/>
  <c r="V125" i="28"/>
  <c r="V160" i="28"/>
  <c r="V228" i="28"/>
  <c r="V127" i="28"/>
  <c r="V114" i="28"/>
  <c r="V106" i="28"/>
  <c r="V98" i="28"/>
  <c r="V90" i="28"/>
  <c r="V82" i="28"/>
  <c r="V74" i="28"/>
  <c r="V357" i="28"/>
  <c r="V393" i="28"/>
  <c r="V366" i="28"/>
  <c r="V395" i="28"/>
  <c r="V339" i="28"/>
  <c r="V332" i="28"/>
  <c r="V309" i="28"/>
  <c r="V298" i="28"/>
  <c r="V340" i="28"/>
  <c r="V326" i="28"/>
  <c r="V264" i="28"/>
  <c r="V262" i="28"/>
  <c r="V267" i="28"/>
  <c r="V263" i="28"/>
  <c r="V248" i="28"/>
  <c r="V240" i="28"/>
  <c r="V259" i="28"/>
  <c r="V207" i="28"/>
  <c r="V198" i="28"/>
  <c r="V182" i="28"/>
  <c r="V229" i="28"/>
  <c r="V213" i="28"/>
  <c r="V181" i="28"/>
  <c r="V124" i="28"/>
  <c r="V164" i="28"/>
  <c r="V144" i="28"/>
  <c r="V222" i="28"/>
  <c r="V152" i="28"/>
  <c r="V187" i="28"/>
  <c r="V122" i="28"/>
  <c r="V112" i="28"/>
  <c r="V104" i="28"/>
  <c r="V96" i="28"/>
  <c r="V88" i="28"/>
  <c r="V80" i="28"/>
  <c r="V72" i="28"/>
  <c r="V64" i="28"/>
  <c r="V56" i="28"/>
  <c r="V143" i="28"/>
  <c r="V351" i="28"/>
  <c r="V367" i="28"/>
  <c r="V345" i="28"/>
  <c r="V342" i="28"/>
  <c r="V327" i="28"/>
  <c r="V316" i="28"/>
  <c r="V305" i="28"/>
  <c r="V295" i="28"/>
  <c r="V333" i="28"/>
  <c r="V319" i="28"/>
  <c r="V286" i="28"/>
  <c r="V260" i="28"/>
  <c r="V321" i="28"/>
  <c r="V253" i="28"/>
  <c r="V245" i="28"/>
  <c r="V237" i="28"/>
  <c r="V271" i="28"/>
  <c r="V170" i="28"/>
  <c r="V192" i="28"/>
  <c r="V176" i="28"/>
  <c r="V223" i="28"/>
  <c r="V172" i="28"/>
  <c r="V154" i="28"/>
  <c r="V199" i="28"/>
  <c r="V161" i="28"/>
  <c r="V137" i="28"/>
  <c r="V185" i="28"/>
  <c r="V134" i="28"/>
  <c r="V195" i="28"/>
  <c r="V117" i="28"/>
  <c r="V109" i="28"/>
  <c r="V101" i="28"/>
  <c r="V93" i="28"/>
  <c r="V85" i="28"/>
  <c r="V77" i="28"/>
  <c r="V69" i="28"/>
  <c r="V61" i="28"/>
  <c r="V53" i="28"/>
  <c r="V218" i="28"/>
  <c r="V349" i="28"/>
  <c r="V364" i="28"/>
  <c r="V375" i="28"/>
  <c r="V314" i="28"/>
  <c r="V297" i="28"/>
  <c r="V287" i="28"/>
  <c r="V290" i="28"/>
  <c r="V277" i="28"/>
  <c r="V252" i="28"/>
  <c r="V239" i="28"/>
  <c r="V210" i="28"/>
  <c r="V194" i="28"/>
  <c r="V231" i="28"/>
  <c r="V168" i="28"/>
  <c r="V224" i="28"/>
  <c r="V153" i="28"/>
  <c r="V193" i="28"/>
  <c r="V220" i="28"/>
  <c r="V116" i="28"/>
  <c r="V103" i="28"/>
  <c r="V91" i="28"/>
  <c r="V78" i="28"/>
  <c r="V66" i="28"/>
  <c r="V55" i="28"/>
  <c r="V119" i="28"/>
  <c r="V346" i="28"/>
  <c r="V399" i="28"/>
  <c r="V335" i="28"/>
  <c r="V313" i="28"/>
  <c r="V296" i="28"/>
  <c r="V390" i="28"/>
  <c r="V278" i="28"/>
  <c r="V265" i="28"/>
  <c r="V251" i="28"/>
  <c r="V238" i="28"/>
  <c r="V208" i="28"/>
  <c r="V190" i="28"/>
  <c r="V227" i="28"/>
  <c r="V203" i="28"/>
  <c r="V216" i="28"/>
  <c r="V146" i="28"/>
  <c r="V177" i="28"/>
  <c r="V147" i="28"/>
  <c r="V115" i="28"/>
  <c r="V102" i="28"/>
  <c r="V89" i="28"/>
  <c r="V76" i="28"/>
  <c r="V65" i="28"/>
  <c r="V54" i="28"/>
  <c r="V400" i="28"/>
  <c r="V373" i="28"/>
  <c r="V386" i="28"/>
  <c r="V331" i="28"/>
  <c r="V311" i="28"/>
  <c r="V293" i="28"/>
  <c r="V344" i="28"/>
  <c r="V274" i="28"/>
  <c r="V257" i="28"/>
  <c r="V249" i="28"/>
  <c r="V236" i="28"/>
  <c r="V206" i="28"/>
  <c r="V188" i="28"/>
  <c r="V225" i="28"/>
  <c r="V189" i="28"/>
  <c r="V191" i="28"/>
  <c r="V142" i="28"/>
  <c r="V166" i="28"/>
  <c r="V139" i="28"/>
  <c r="V113" i="28"/>
  <c r="V100" i="28"/>
  <c r="V87" i="28"/>
  <c r="V75" i="28"/>
  <c r="V63" i="28"/>
  <c r="V52" i="28"/>
  <c r="V14" i="28"/>
  <c r="V392" i="28"/>
  <c r="V369" i="28"/>
  <c r="V362" i="28"/>
  <c r="V359" i="28"/>
  <c r="V308" i="28"/>
  <c r="V292" i="28"/>
  <c r="V322" i="28"/>
  <c r="V266" i="28"/>
  <c r="V289" i="28"/>
  <c r="V247" i="28"/>
  <c r="V235" i="28"/>
  <c r="V202" i="28"/>
  <c r="V184" i="28"/>
  <c r="V221" i="28"/>
  <c r="V173" i="28"/>
  <c r="V183" i="28"/>
  <c r="V140" i="28"/>
  <c r="V156" i="28"/>
  <c r="V159" i="28"/>
  <c r="V111" i="28"/>
  <c r="V99" i="28"/>
  <c r="V86" i="28"/>
  <c r="V73" i="28"/>
  <c r="V62" i="28"/>
  <c r="V51" i="28"/>
  <c r="V19" i="28"/>
  <c r="V370" i="28"/>
  <c r="V363" i="28"/>
  <c r="V383" i="28"/>
  <c r="V387" i="28"/>
  <c r="V306" i="28"/>
  <c r="V372" i="28"/>
  <c r="V288" i="28"/>
  <c r="V281" i="28"/>
  <c r="V275" i="28"/>
  <c r="V246" i="28"/>
  <c r="V255" i="28"/>
  <c r="V234" i="28"/>
  <c r="V180" i="28"/>
  <c r="V219" i="28"/>
  <c r="V158" i="28"/>
  <c r="V165" i="28"/>
  <c r="V133" i="28"/>
  <c r="V148" i="28"/>
  <c r="V141" i="28"/>
  <c r="V110" i="28"/>
  <c r="V97" i="28"/>
  <c r="V84" i="28"/>
  <c r="V71" i="28"/>
  <c r="V60" i="28"/>
  <c r="V50" i="28"/>
  <c r="V25" i="28"/>
  <c r="V354" i="28"/>
  <c r="V361" i="28"/>
  <c r="V360" i="28"/>
  <c r="V336" i="28"/>
  <c r="V304" i="28"/>
  <c r="V337" i="28"/>
  <c r="V284" i="28"/>
  <c r="V269" i="28"/>
  <c r="V273" i="28"/>
  <c r="V244" i="28"/>
  <c r="V233" i="28"/>
  <c r="V212" i="28"/>
  <c r="V178" i="28"/>
  <c r="V215" i="28"/>
  <c r="V150" i="28"/>
  <c r="V163" i="28"/>
  <c r="V129" i="28"/>
  <c r="V138" i="28"/>
  <c r="V123" i="28"/>
  <c r="V108" i="28"/>
  <c r="V95" i="28"/>
  <c r="V83" i="28"/>
  <c r="V70" i="28"/>
  <c r="V59" i="28"/>
  <c r="V155" i="28"/>
  <c r="V27" i="28"/>
  <c r="V352" i="28"/>
  <c r="V376" i="28"/>
  <c r="V394" i="28"/>
  <c r="V328" i="28"/>
  <c r="V303" i="28"/>
  <c r="V320" i="28"/>
  <c r="V272" i="28"/>
  <c r="V256" i="28"/>
  <c r="V258" i="28"/>
  <c r="V243" i="28"/>
  <c r="V318" i="28"/>
  <c r="V201" i="28"/>
  <c r="V174" i="28"/>
  <c r="V204" i="28"/>
  <c r="V136" i="28"/>
  <c r="V162" i="28"/>
  <c r="V230" i="28"/>
  <c r="V130" i="28"/>
  <c r="V121" i="28"/>
  <c r="V107" i="28"/>
  <c r="V94" i="28"/>
  <c r="V81" i="28"/>
  <c r="V68" i="28"/>
  <c r="V58" i="28"/>
  <c r="V131" i="28"/>
  <c r="V285" i="28"/>
  <c r="V157" i="28"/>
  <c r="V57" i="28"/>
  <c r="V33" i="28"/>
  <c r="V49" i="28"/>
  <c r="V26" i="28"/>
  <c r="V226" i="28"/>
  <c r="V350" i="28"/>
  <c r="V254" i="28"/>
  <c r="V214" i="28"/>
  <c r="V118" i="28"/>
  <c r="V48" i="28"/>
  <c r="V291" i="28"/>
  <c r="V30" i="28"/>
  <c r="V389" i="28"/>
  <c r="V241" i="28"/>
  <c r="V126" i="28"/>
  <c r="V24" i="28"/>
  <c r="V391" i="28"/>
  <c r="V211" i="28"/>
  <c r="V120" i="28"/>
  <c r="V169" i="28"/>
  <c r="V317" i="28"/>
  <c r="V196" i="28"/>
  <c r="V105" i="28"/>
  <c r="V23" i="28"/>
  <c r="V200" i="28"/>
  <c r="V300" i="28"/>
  <c r="V171" i="28"/>
  <c r="V92" i="28"/>
  <c r="V79" i="28"/>
  <c r="V338" i="28"/>
  <c r="V128" i="28"/>
  <c r="V67" i="28"/>
  <c r="C40" i="27"/>
  <c r="C38" i="24"/>
  <c r="B41" i="24"/>
  <c r="D41" i="24"/>
  <c r="B43" i="24"/>
  <c r="M40" i="24"/>
  <c r="M48" i="24" s="1"/>
  <c r="C43" i="24"/>
  <c r="BU382" i="24"/>
  <c r="BU381" i="24"/>
  <c r="BU380" i="24"/>
  <c r="BU379" i="24"/>
  <c r="BU378" i="24"/>
  <c r="BU377" i="24"/>
  <c r="BU376" i="24"/>
  <c r="BU375" i="24"/>
  <c r="BU374" i="24"/>
  <c r="BU373" i="24"/>
  <c r="BU372" i="24"/>
  <c r="BU371" i="24"/>
  <c r="BU370" i="24"/>
  <c r="BU369" i="24"/>
  <c r="BU368" i="24"/>
  <c r="BU366" i="24"/>
  <c r="BU363" i="24"/>
  <c r="BU360" i="24"/>
  <c r="BU358" i="24"/>
  <c r="BU365" i="24"/>
  <c r="BU362" i="24"/>
  <c r="BU364" i="24"/>
  <c r="BU361" i="24"/>
  <c r="BU359" i="24"/>
  <c r="BU367" i="24"/>
  <c r="BU350" i="24"/>
  <c r="BU349" i="24"/>
  <c r="BU348" i="24"/>
  <c r="BU347" i="24"/>
  <c r="BU346" i="24"/>
  <c r="BU345" i="24"/>
  <c r="BU357" i="24"/>
  <c r="BU355" i="24"/>
  <c r="BU351" i="24"/>
  <c r="BU352" i="24"/>
  <c r="BU342" i="24"/>
  <c r="BU336" i="24"/>
  <c r="BU332" i="24"/>
  <c r="BU343" i="24"/>
  <c r="BU339" i="24"/>
  <c r="BU335" i="24"/>
  <c r="BU331" i="24"/>
  <c r="BU353" i="24"/>
  <c r="BU340" i="24"/>
  <c r="BU341" i="24"/>
  <c r="BU338" i="24"/>
  <c r="BU334" i="24"/>
  <c r="BU354" i="24"/>
  <c r="BU333" i="24"/>
  <c r="BU330" i="24"/>
  <c r="BU328" i="24"/>
  <c r="BU324" i="24"/>
  <c r="BU320" i="24"/>
  <c r="BU319" i="24"/>
  <c r="BU318" i="24"/>
  <c r="BU317" i="24"/>
  <c r="BU316" i="24"/>
  <c r="BU315" i="24"/>
  <c r="BU314" i="24"/>
  <c r="BU313" i="24"/>
  <c r="BU327" i="24"/>
  <c r="BU323" i="24"/>
  <c r="BU356" i="24"/>
  <c r="BU321" i="24"/>
  <c r="BU326" i="24"/>
  <c r="BU322" i="24"/>
  <c r="BU344" i="24"/>
  <c r="BU305" i="24"/>
  <c r="BU301" i="24"/>
  <c r="BU304" i="24"/>
  <c r="BU300" i="24"/>
  <c r="BU329" i="24"/>
  <c r="BU312" i="24"/>
  <c r="BU311" i="24"/>
  <c r="BU309" i="24"/>
  <c r="BU303" i="24"/>
  <c r="BU337" i="24"/>
  <c r="BU325" i="24"/>
  <c r="BU310" i="24"/>
  <c r="BU299" i="24"/>
  <c r="BU298" i="24"/>
  <c r="BU297" i="24"/>
  <c r="BU296" i="24"/>
  <c r="BU295" i="24"/>
  <c r="BU294" i="24"/>
  <c r="BU293" i="24"/>
  <c r="BU292" i="24"/>
  <c r="BU291" i="24"/>
  <c r="BU290" i="24"/>
  <c r="BU289" i="24"/>
  <c r="BU288" i="24"/>
  <c r="BU287" i="24"/>
  <c r="BU286" i="24"/>
  <c r="BU285" i="24"/>
  <c r="BU308" i="24"/>
  <c r="BU307" i="24"/>
  <c r="BU302" i="24"/>
  <c r="BU306" i="24"/>
  <c r="BU283" i="24"/>
  <c r="BU279" i="24"/>
  <c r="BU275" i="24"/>
  <c r="BU271" i="24"/>
  <c r="BU282" i="24"/>
  <c r="BU278" i="24"/>
  <c r="BU274" i="24"/>
  <c r="BU270" i="24"/>
  <c r="BU281" i="24"/>
  <c r="BU277" i="24"/>
  <c r="BU273" i="24"/>
  <c r="BU276" i="24"/>
  <c r="BU268" i="24"/>
  <c r="BU264" i="24"/>
  <c r="BU260" i="24"/>
  <c r="BU256" i="24"/>
  <c r="BU252" i="24"/>
  <c r="BU269" i="24"/>
  <c r="BU284" i="24"/>
  <c r="BU267" i="24"/>
  <c r="BU263" i="24"/>
  <c r="BU259" i="24"/>
  <c r="BU255" i="24"/>
  <c r="BU251" i="24"/>
  <c r="BU272" i="24"/>
  <c r="BU266" i="24"/>
  <c r="BU262" i="24"/>
  <c r="BU258" i="24"/>
  <c r="BU254" i="24"/>
  <c r="BU250" i="24"/>
  <c r="BU248" i="24"/>
  <c r="BU261" i="24"/>
  <c r="BU206" i="24"/>
  <c r="BU244" i="24"/>
  <c r="BU240" i="24"/>
  <c r="BU236" i="24"/>
  <c r="BU232" i="24"/>
  <c r="BU228" i="24"/>
  <c r="BU224" i="24"/>
  <c r="BU220" i="24"/>
  <c r="BU216" i="24"/>
  <c r="BU212" i="24"/>
  <c r="BU208" i="24"/>
  <c r="BU202" i="24"/>
  <c r="BU201" i="24"/>
  <c r="BU200" i="24"/>
  <c r="BU199" i="24"/>
  <c r="BU198" i="24"/>
  <c r="BU197" i="24"/>
  <c r="BU196" i="24"/>
  <c r="BU207" i="24"/>
  <c r="BU257" i="24"/>
  <c r="BU247" i="24"/>
  <c r="BU243" i="24"/>
  <c r="BU239" i="24"/>
  <c r="BU235" i="24"/>
  <c r="BU231" i="24"/>
  <c r="BU249" i="24"/>
  <c r="BU204" i="24"/>
  <c r="BU245" i="24"/>
  <c r="BU241" i="24"/>
  <c r="BU237" i="24"/>
  <c r="BU233" i="24"/>
  <c r="BU229" i="24"/>
  <c r="BU225" i="24"/>
  <c r="BU221" i="24"/>
  <c r="BU217" i="24"/>
  <c r="BU213" i="24"/>
  <c r="BU209" i="24"/>
  <c r="BU234" i="24"/>
  <c r="BU218" i="24"/>
  <c r="BU203" i="24"/>
  <c r="BU253" i="24"/>
  <c r="BU219" i="24"/>
  <c r="BU246" i="24"/>
  <c r="BU230" i="24"/>
  <c r="BU226" i="24"/>
  <c r="BU227" i="24"/>
  <c r="BU214" i="24"/>
  <c r="BU265" i="24"/>
  <c r="BU242" i="24"/>
  <c r="BU215" i="24"/>
  <c r="BU205" i="24"/>
  <c r="BU222" i="24"/>
  <c r="BU238" i="24"/>
  <c r="BU223" i="24"/>
  <c r="BU210" i="24"/>
  <c r="BU280" i="24"/>
  <c r="BU195" i="24"/>
  <c r="BU192" i="24"/>
  <c r="BU190" i="24"/>
  <c r="BU188" i="24"/>
  <c r="BU186" i="24"/>
  <c r="BU184" i="24"/>
  <c r="BU182" i="24"/>
  <c r="BU180" i="24"/>
  <c r="BU179" i="24"/>
  <c r="BU178" i="24"/>
  <c r="BU177" i="24"/>
  <c r="BU176" i="24"/>
  <c r="BU175" i="24"/>
  <c r="BU174" i="24"/>
  <c r="BU173" i="24"/>
  <c r="BU172" i="24"/>
  <c r="BU171" i="24"/>
  <c r="BU170" i="24"/>
  <c r="BU169" i="24"/>
  <c r="BU168" i="24"/>
  <c r="BU167" i="24"/>
  <c r="BU166" i="24"/>
  <c r="BU165" i="24"/>
  <c r="BU164" i="24"/>
  <c r="BU163" i="24"/>
  <c r="BU162" i="24"/>
  <c r="BU161" i="24"/>
  <c r="BU160" i="24"/>
  <c r="BU159" i="24"/>
  <c r="BU158" i="24"/>
  <c r="BU157" i="24"/>
  <c r="BU156" i="24"/>
  <c r="BU155" i="24"/>
  <c r="BU154" i="24"/>
  <c r="BU153" i="24"/>
  <c r="BU152" i="24"/>
  <c r="BU151" i="24"/>
  <c r="BU150" i="24"/>
  <c r="BU149" i="24"/>
  <c r="BU148" i="24"/>
  <c r="BU147" i="24"/>
  <c r="BU146" i="24"/>
  <c r="BU145" i="24"/>
  <c r="BU144" i="24"/>
  <c r="BU143" i="24"/>
  <c r="BU142" i="24"/>
  <c r="BU141" i="24"/>
  <c r="BU140" i="24"/>
  <c r="BU139" i="24"/>
  <c r="BU193" i="24"/>
  <c r="BU191" i="24"/>
  <c r="BU189" i="24"/>
  <c r="BU187" i="24"/>
  <c r="BU185" i="24"/>
  <c r="BU183" i="24"/>
  <c r="BU181" i="24"/>
  <c r="BU211" i="24"/>
  <c r="BU194" i="24"/>
  <c r="BU138" i="24"/>
  <c r="BU137" i="24"/>
  <c r="BU136" i="24"/>
  <c r="BU135" i="24"/>
  <c r="BU134" i="24"/>
  <c r="BU133" i="24"/>
  <c r="BU132" i="24"/>
  <c r="BU131" i="24"/>
  <c r="BU130" i="24"/>
  <c r="BU129" i="24"/>
  <c r="BU128" i="24"/>
  <c r="BU127" i="24"/>
  <c r="BU126" i="24"/>
  <c r="BU125" i="24"/>
  <c r="BU124" i="24"/>
  <c r="BU123" i="24"/>
  <c r="BU122" i="24"/>
  <c r="BU121" i="24"/>
  <c r="BU120" i="24"/>
  <c r="BU119" i="24"/>
  <c r="BU118" i="24"/>
  <c r="BU117" i="24"/>
  <c r="BU116" i="24"/>
  <c r="BU115" i="24"/>
  <c r="BU114" i="24"/>
  <c r="BU113" i="24"/>
  <c r="BU112" i="24"/>
  <c r="BU111" i="24"/>
  <c r="BU110" i="24"/>
  <c r="BU109" i="24"/>
  <c r="BU108" i="24"/>
  <c r="BU107" i="24"/>
  <c r="BU106" i="24"/>
  <c r="BU104" i="24"/>
  <c r="BU100" i="24"/>
  <c r="BU96" i="24"/>
  <c r="BU94" i="24"/>
  <c r="BU92" i="24"/>
  <c r="BU90" i="24"/>
  <c r="BU86" i="24"/>
  <c r="BU82" i="24"/>
  <c r="BU105" i="24"/>
  <c r="BU101" i="24"/>
  <c r="BU89" i="24"/>
  <c r="BU85" i="24"/>
  <c r="BU81" i="24"/>
  <c r="BU80" i="24"/>
  <c r="BU79" i="24"/>
  <c r="BU78" i="24"/>
  <c r="BU77" i="24"/>
  <c r="BU76" i="24"/>
  <c r="BU75" i="24"/>
  <c r="BU74" i="24"/>
  <c r="BU73" i="24"/>
  <c r="BU72" i="24"/>
  <c r="BU71" i="24"/>
  <c r="BU70" i="24"/>
  <c r="BU69" i="24"/>
  <c r="BU68" i="24"/>
  <c r="BU67" i="24"/>
  <c r="BU66" i="24"/>
  <c r="BU65" i="24"/>
  <c r="BU64" i="24"/>
  <c r="BU63" i="24"/>
  <c r="BU97" i="24"/>
  <c r="BU95" i="24"/>
  <c r="BU93" i="24"/>
  <c r="BU88" i="24"/>
  <c r="BU84" i="24"/>
  <c r="BU103" i="24"/>
  <c r="BU99" i="24"/>
  <c r="BU58" i="24"/>
  <c r="BU56" i="24"/>
  <c r="BU53" i="24"/>
  <c r="BU52" i="24"/>
  <c r="BU51" i="24"/>
  <c r="BU49" i="24"/>
  <c r="BU47" i="24"/>
  <c r="BU38" i="24"/>
  <c r="BU36" i="24"/>
  <c r="BU35" i="24"/>
  <c r="BU34" i="24"/>
  <c r="BU33" i="24"/>
  <c r="BU32" i="24"/>
  <c r="BU27" i="24"/>
  <c r="BU54" i="24"/>
  <c r="BU31" i="24"/>
  <c r="BU61" i="24"/>
  <c r="BU60" i="24"/>
  <c r="BU45" i="24"/>
  <c r="BU43" i="24"/>
  <c r="BU41" i="24"/>
  <c r="BU26" i="24"/>
  <c r="BU21" i="24"/>
  <c r="BU20" i="24"/>
  <c r="BU19" i="24"/>
  <c r="BU91" i="24"/>
  <c r="BU39" i="24"/>
  <c r="BU30" i="24"/>
  <c r="BU29" i="24"/>
  <c r="BU98" i="24"/>
  <c r="BU62" i="24"/>
  <c r="BU59" i="24"/>
  <c r="BU57" i="24"/>
  <c r="BU50" i="24"/>
  <c r="BU48" i="24"/>
  <c r="BU37" i="24"/>
  <c r="BU87" i="24"/>
  <c r="BU25" i="24"/>
  <c r="BU24" i="24"/>
  <c r="BU23" i="24"/>
  <c r="BU46" i="24"/>
  <c r="BU16" i="24"/>
  <c r="BU15" i="24"/>
  <c r="BU9" i="24"/>
  <c r="BU8" i="24"/>
  <c r="BU55" i="24"/>
  <c r="BU13" i="24"/>
  <c r="BU12" i="24"/>
  <c r="BU40" i="24"/>
  <c r="BU7" i="24"/>
  <c r="BU102" i="24"/>
  <c r="BU11" i="24"/>
  <c r="BU10" i="24"/>
  <c r="BU83" i="24"/>
  <c r="BU44" i="24"/>
  <c r="BU17" i="24"/>
  <c r="BU42" i="24"/>
  <c r="BU18" i="24"/>
  <c r="BU14" i="24"/>
  <c r="BU28" i="24"/>
  <c r="BU22" i="24"/>
  <c r="BU6" i="24"/>
  <c r="BU5" i="24"/>
  <c r="BU4" i="24"/>
  <c r="BU3" i="24"/>
  <c r="BU2" i="24"/>
  <c r="S27" i="22"/>
  <c r="S8" i="20"/>
  <c r="U15" i="22"/>
  <c r="S19" i="22"/>
  <c r="T2" i="22"/>
  <c r="U8" i="22"/>
  <c r="U19" i="22"/>
  <c r="K31" i="20"/>
  <c r="U27" i="20"/>
  <c r="U8" i="20"/>
  <c r="T8" i="20"/>
  <c r="L31" i="22"/>
  <c r="U2" i="22"/>
  <c r="T15" i="22"/>
  <c r="T27" i="22"/>
  <c r="AE27" i="22"/>
  <c r="AE4" i="22"/>
  <c r="AE11" i="22"/>
  <c r="AE16" i="22"/>
  <c r="AE18" i="22"/>
  <c r="AE22" i="22"/>
  <c r="AE25" i="22"/>
  <c r="AE41" i="22"/>
  <c r="BS65" i="22"/>
  <c r="AE45" i="22"/>
  <c r="AE5" i="22"/>
  <c r="AE8" i="22"/>
  <c r="AE14" i="22"/>
  <c r="AE7" i="22"/>
  <c r="AE17" i="22"/>
  <c r="AE2" i="22"/>
  <c r="AE33" i="22"/>
  <c r="AE6" i="22"/>
  <c r="AE9" i="22"/>
  <c r="AE13" i="22"/>
  <c r="AE23" i="22"/>
  <c r="AU29" i="22"/>
  <c r="AE3" i="22"/>
  <c r="AE24" i="22"/>
  <c r="AE10" i="22"/>
  <c r="AE15" i="22"/>
  <c r="BS4" i="22"/>
  <c r="BS14" i="22"/>
  <c r="BS6" i="22"/>
  <c r="BS45" i="22"/>
  <c r="BS19" i="22"/>
  <c r="BS41" i="22"/>
  <c r="BS10" i="22"/>
  <c r="BS36" i="22"/>
  <c r="BS5" i="22"/>
  <c r="BS17" i="22"/>
  <c r="BS31" i="22"/>
  <c r="BS3" i="22"/>
  <c r="BS22" i="22"/>
  <c r="BS25" i="22"/>
  <c r="BS16" i="22"/>
  <c r="BS12" i="22"/>
  <c r="BS21" i="22"/>
  <c r="BS23" i="22"/>
  <c r="BS7" i="22"/>
  <c r="BS8" i="22"/>
  <c r="BS38" i="22"/>
  <c r="BS27" i="22"/>
  <c r="BS39" i="22"/>
  <c r="BS11" i="22"/>
  <c r="BS13" i="22"/>
  <c r="BS18" i="22"/>
  <c r="BS32" i="22"/>
  <c r="BS26" i="22"/>
  <c r="BS29" i="22"/>
  <c r="BS33" i="22"/>
  <c r="BS15" i="22"/>
  <c r="BS20" i="22"/>
  <c r="BS34" i="22"/>
  <c r="BS43" i="22"/>
  <c r="BS2" i="22"/>
  <c r="BS9" i="22"/>
  <c r="BS24" i="22"/>
  <c r="BS30" i="22"/>
  <c r="BS35" i="22"/>
  <c r="BS68" i="22"/>
  <c r="BS28" i="22"/>
  <c r="BS100" i="22"/>
  <c r="BC30" i="22"/>
  <c r="BC3" i="22"/>
  <c r="BC18" i="22"/>
  <c r="BC28" i="22"/>
  <c r="BC43" i="22"/>
  <c r="BC2" i="22"/>
  <c r="BC4" i="22"/>
  <c r="BC12" i="22"/>
  <c r="BC15" i="22"/>
  <c r="BC23" i="22"/>
  <c r="BC36" i="22"/>
  <c r="BC10" i="22"/>
  <c r="BC5" i="22"/>
  <c r="BC6" i="22"/>
  <c r="BC7" i="22"/>
  <c r="BC8" i="22"/>
  <c r="BC32" i="22"/>
  <c r="BC11" i="22"/>
  <c r="BC14" i="22"/>
  <c r="BC17" i="22"/>
  <c r="BC21" i="22"/>
  <c r="BC22" i="22"/>
  <c r="BC33" i="22"/>
  <c r="BC41" i="22"/>
  <c r="BC19" i="22"/>
  <c r="BC24" i="22"/>
  <c r="BC26" i="22"/>
  <c r="BC27" i="22"/>
  <c r="BC38" i="22"/>
  <c r="BC9" i="22"/>
  <c r="BC13" i="22"/>
  <c r="BC34" i="22"/>
  <c r="BC45" i="22"/>
  <c r="BC16" i="22"/>
  <c r="BC31" i="22"/>
  <c r="BC67" i="22"/>
  <c r="BC20" i="22"/>
  <c r="BC25" i="22"/>
  <c r="BC29" i="22"/>
  <c r="BC35" i="22"/>
  <c r="AU20" i="22"/>
  <c r="AU10" i="22"/>
  <c r="AU16" i="22"/>
  <c r="AU26" i="22"/>
  <c r="AU4" i="22"/>
  <c r="AU9" i="22"/>
  <c r="AU11" i="22"/>
  <c r="AU32" i="22"/>
  <c r="AU36" i="22"/>
  <c r="AU14" i="22"/>
  <c r="AU15" i="22"/>
  <c r="AU24" i="22"/>
  <c r="AU34" i="22"/>
  <c r="AU38" i="22"/>
  <c r="AU17" i="22"/>
  <c r="AU18" i="22"/>
  <c r="AU23" i="22"/>
  <c r="AU27" i="22"/>
  <c r="AU35" i="22"/>
  <c r="AU25" i="22"/>
  <c r="AU33" i="22"/>
  <c r="AM25" i="22"/>
  <c r="AM33" i="22"/>
  <c r="AM35" i="22"/>
  <c r="AM39" i="22"/>
  <c r="AM26" i="22"/>
  <c r="AM32" i="22"/>
  <c r="AM3" i="22"/>
  <c r="AM8" i="22"/>
  <c r="AM11" i="22"/>
  <c r="AM23" i="22"/>
  <c r="AM38" i="22"/>
  <c r="AM2" i="22"/>
  <c r="AM10" i="22"/>
  <c r="AM13" i="22"/>
  <c r="AM14" i="22"/>
  <c r="AM27" i="22"/>
  <c r="AM34" i="22"/>
  <c r="AM36" i="22"/>
  <c r="AM15" i="22"/>
  <c r="AM106" i="22"/>
  <c r="AM29" i="22"/>
  <c r="AM31" i="22"/>
  <c r="AM68" i="22"/>
  <c r="AM30" i="22"/>
  <c r="T15" i="20"/>
  <c r="Q2" i="20"/>
  <c r="Q31" i="20" s="1"/>
  <c r="O19" i="20"/>
  <c r="J31" i="20"/>
  <c r="O15" i="20"/>
  <c r="S27" i="20"/>
  <c r="M37" i="20"/>
  <c r="M43" i="20" s="1"/>
  <c r="T27" i="20"/>
  <c r="T19" i="20"/>
  <c r="M31" i="20"/>
  <c r="O8" i="20"/>
  <c r="O2" i="20"/>
  <c r="O31" i="20" s="1"/>
  <c r="U15" i="20"/>
  <c r="K43" i="22"/>
  <c r="K42" i="22"/>
  <c r="L38" i="22"/>
  <c r="M37" i="22"/>
  <c r="BK39" i="22"/>
  <c r="BK37" i="22"/>
  <c r="BK44" i="22"/>
  <c r="BK42" i="22"/>
  <c r="BK40" i="22"/>
  <c r="BK38" i="22"/>
  <c r="BK16" i="22"/>
  <c r="BK15" i="22"/>
  <c r="BK36" i="22"/>
  <c r="BK32" i="22"/>
  <c r="BK26" i="22"/>
  <c r="BK21" i="22"/>
  <c r="BK20" i="22"/>
  <c r="BK19" i="22"/>
  <c r="BK22" i="22"/>
  <c r="BK31" i="22"/>
  <c r="BK30" i="22"/>
  <c r="BK29" i="22"/>
  <c r="BK7" i="22"/>
  <c r="BK33" i="22"/>
  <c r="BK41" i="22"/>
  <c r="BK25" i="22"/>
  <c r="BK24" i="22"/>
  <c r="BK23" i="22"/>
  <c r="BK18" i="22"/>
  <c r="BK14" i="22"/>
  <c r="BK66" i="22"/>
  <c r="BK43" i="22"/>
  <c r="BK34" i="22"/>
  <c r="BK28" i="22"/>
  <c r="BK6" i="22"/>
  <c r="BK5" i="22"/>
  <c r="BK4" i="22"/>
  <c r="BK3" i="22"/>
  <c r="BK2" i="22"/>
  <c r="BK9" i="22"/>
  <c r="BK13" i="22"/>
  <c r="BK17" i="22"/>
  <c r="BK35" i="22"/>
  <c r="BK45" i="22"/>
  <c r="O15" i="22"/>
  <c r="BK11" i="22"/>
  <c r="Q15" i="22"/>
  <c r="K41" i="22"/>
  <c r="T23" i="22"/>
  <c r="S23" i="22"/>
  <c r="M31" i="22"/>
  <c r="J41" i="22"/>
  <c r="I37" i="22"/>
  <c r="H38" i="22"/>
  <c r="I38" i="22" s="1"/>
  <c r="I41" i="22" s="1"/>
  <c r="C37" i="22"/>
  <c r="B38" i="22"/>
  <c r="D41" i="22" s="1"/>
  <c r="BK27" i="22"/>
  <c r="O8" i="22"/>
  <c r="O31" i="22" s="1"/>
  <c r="Q8" i="22"/>
  <c r="V8" i="22" s="1"/>
  <c r="BK10" i="22"/>
  <c r="O27" i="22"/>
  <c r="S15" i="22"/>
  <c r="T19" i="22"/>
  <c r="O23" i="22"/>
  <c r="AE28" i="22"/>
  <c r="AE32" i="22"/>
  <c r="AE36" i="22"/>
  <c r="AU376" i="22"/>
  <c r="AU379" i="22"/>
  <c r="AU378" i="22"/>
  <c r="AU373" i="22"/>
  <c r="AU371" i="22"/>
  <c r="AU369" i="22"/>
  <c r="AU382" i="22"/>
  <c r="AU377" i="22"/>
  <c r="AU368" i="22"/>
  <c r="AU367" i="22"/>
  <c r="AU366" i="22"/>
  <c r="AU365" i="22"/>
  <c r="AU374" i="22"/>
  <c r="AU372" i="22"/>
  <c r="AU370" i="22"/>
  <c r="AU380" i="22"/>
  <c r="AU375" i="22"/>
  <c r="AU381" i="22"/>
  <c r="AU362" i="22"/>
  <c r="AU361" i="22"/>
  <c r="AU360" i="22"/>
  <c r="AU359" i="22"/>
  <c r="AU358" i="22"/>
  <c r="AU357" i="22"/>
  <c r="AU356" i="22"/>
  <c r="AU355" i="22"/>
  <c r="AU354" i="22"/>
  <c r="AU353" i="22"/>
  <c r="AU352" i="22"/>
  <c r="AU351" i="22"/>
  <c r="AU350" i="22"/>
  <c r="AU349" i="22"/>
  <c r="AU348" i="22"/>
  <c r="AU347" i="22"/>
  <c r="AU363" i="22"/>
  <c r="AU364" i="22"/>
  <c r="AU346" i="22"/>
  <c r="AU345" i="22"/>
  <c r="AU344" i="22"/>
  <c r="AU343" i="22"/>
  <c r="AU342" i="22"/>
  <c r="AU340" i="22"/>
  <c r="AU338" i="22"/>
  <c r="AU337" i="22"/>
  <c r="AU341" i="22"/>
  <c r="AU336" i="22"/>
  <c r="AU339" i="22"/>
  <c r="AU324" i="22"/>
  <c r="AU318" i="22"/>
  <c r="AU334" i="22"/>
  <c r="AU332" i="22"/>
  <c r="AU330" i="22"/>
  <c r="AU325" i="22"/>
  <c r="AU323" i="22"/>
  <c r="AU321" i="22"/>
  <c r="AU317" i="22"/>
  <c r="AU335" i="22"/>
  <c r="AU333" i="22"/>
  <c r="AU331" i="22"/>
  <c r="AU329" i="22"/>
  <c r="AU328" i="22"/>
  <c r="AU327" i="22"/>
  <c r="AU322" i="22"/>
  <c r="AU319" i="22"/>
  <c r="AU316" i="22"/>
  <c r="AU315" i="22"/>
  <c r="AU320" i="22"/>
  <c r="AU314" i="22"/>
  <c r="AU326" i="22"/>
  <c r="AU313" i="22"/>
  <c r="AU312" i="22"/>
  <c r="AU310" i="22"/>
  <c r="AU309" i="22"/>
  <c r="AU308" i="22"/>
  <c r="AU307" i="22"/>
  <c r="AU306" i="22"/>
  <c r="AU305" i="22"/>
  <c r="AU304" i="22"/>
  <c r="AU303" i="22"/>
  <c r="AU302" i="22"/>
  <c r="AU301" i="22"/>
  <c r="AU300" i="22"/>
  <c r="AU298" i="22"/>
  <c r="AU294" i="22"/>
  <c r="AU311" i="22"/>
  <c r="AU299" i="22"/>
  <c r="AU296" i="22"/>
  <c r="AU293" i="22"/>
  <c r="AU292" i="22"/>
  <c r="AU290" i="22"/>
  <c r="AU289" i="22"/>
  <c r="AU288" i="22"/>
  <c r="AU287" i="22"/>
  <c r="AU286" i="22"/>
  <c r="AU285" i="22"/>
  <c r="AU284" i="22"/>
  <c r="AU283" i="22"/>
  <c r="AU282" i="22"/>
  <c r="AU281" i="22"/>
  <c r="AU280" i="22"/>
  <c r="AU279" i="22"/>
  <c r="AU295" i="22"/>
  <c r="AU278" i="22"/>
  <c r="AU291" i="22"/>
  <c r="AU271" i="22"/>
  <c r="AU276" i="22"/>
  <c r="AU274" i="22"/>
  <c r="AU270" i="22"/>
  <c r="AU267" i="22"/>
  <c r="AU264" i="22"/>
  <c r="AU263" i="22"/>
  <c r="AU262" i="22"/>
  <c r="AU261" i="22"/>
  <c r="AU260" i="22"/>
  <c r="AU259" i="22"/>
  <c r="AU258" i="22"/>
  <c r="AU257" i="22"/>
  <c r="AU256" i="22"/>
  <c r="AU255" i="22"/>
  <c r="AU254" i="22"/>
  <c r="AU253" i="22"/>
  <c r="AU252" i="22"/>
  <c r="AU251" i="22"/>
  <c r="AU250" i="22"/>
  <c r="AU249" i="22"/>
  <c r="AU248" i="22"/>
  <c r="AU247" i="22"/>
  <c r="AU246" i="22"/>
  <c r="AU245" i="22"/>
  <c r="AU297" i="22"/>
  <c r="AU277" i="22"/>
  <c r="AU275" i="22"/>
  <c r="AU266" i="22"/>
  <c r="AU272" i="22"/>
  <c r="AU269" i="22"/>
  <c r="AU268" i="22"/>
  <c r="AU265" i="22"/>
  <c r="AU244" i="22"/>
  <c r="AU235" i="22"/>
  <c r="AU241" i="22"/>
  <c r="AU231" i="22"/>
  <c r="AU230" i="22"/>
  <c r="AU229" i="22"/>
  <c r="AU228" i="22"/>
  <c r="AU227" i="22"/>
  <c r="AU240" i="22"/>
  <c r="AU238" i="22"/>
  <c r="AU234" i="22"/>
  <c r="AU237" i="22"/>
  <c r="AU233" i="22"/>
  <c r="AU243" i="22"/>
  <c r="AU221" i="22"/>
  <c r="AU220" i="22"/>
  <c r="AU219" i="22"/>
  <c r="AU218" i="22"/>
  <c r="AU217" i="22"/>
  <c r="AU216" i="22"/>
  <c r="AU215" i="22"/>
  <c r="AU214" i="22"/>
  <c r="AU213" i="22"/>
  <c r="AU212" i="22"/>
  <c r="AU211" i="22"/>
  <c r="AU210" i="22"/>
  <c r="AU209" i="22"/>
  <c r="AU208" i="22"/>
  <c r="AU207" i="22"/>
  <c r="AU206" i="22"/>
  <c r="AU205" i="22"/>
  <c r="AU204" i="22"/>
  <c r="AU203" i="22"/>
  <c r="AU222" i="22"/>
  <c r="AU236" i="22"/>
  <c r="AU223" i="22"/>
  <c r="AU273" i="22"/>
  <c r="AU226" i="22"/>
  <c r="AU202" i="22"/>
  <c r="AU239" i="22"/>
  <c r="AU200" i="22"/>
  <c r="AU199" i="22"/>
  <c r="AU198" i="22"/>
  <c r="AU197" i="22"/>
  <c r="AU196" i="22"/>
  <c r="AU195" i="22"/>
  <c r="AU194" i="22"/>
  <c r="AU193" i="22"/>
  <c r="AU192" i="22"/>
  <c r="AU191" i="22"/>
  <c r="AU190" i="22"/>
  <c r="AU189" i="22"/>
  <c r="AU188" i="22"/>
  <c r="AU187" i="22"/>
  <c r="AU186" i="22"/>
  <c r="AU185" i="22"/>
  <c r="AU184" i="22"/>
  <c r="AU183" i="22"/>
  <c r="AU182" i="22"/>
  <c r="AU181" i="22"/>
  <c r="AU180" i="22"/>
  <c r="AU179" i="22"/>
  <c r="AU178" i="22"/>
  <c r="AU177" i="22"/>
  <c r="AU176" i="22"/>
  <c r="AU175" i="22"/>
  <c r="AU174" i="22"/>
  <c r="AU173" i="22"/>
  <c r="AU172" i="22"/>
  <c r="AU171" i="22"/>
  <c r="AU170" i="22"/>
  <c r="AU169" i="22"/>
  <c r="AU168" i="22"/>
  <c r="AU167" i="22"/>
  <c r="AU166" i="22"/>
  <c r="AU165" i="22"/>
  <c r="AU242" i="22"/>
  <c r="AU201" i="22"/>
  <c r="AU232" i="22"/>
  <c r="AU224" i="22"/>
  <c r="AU225" i="22"/>
  <c r="AU161" i="22"/>
  <c r="AU157" i="22"/>
  <c r="AU164" i="22"/>
  <c r="AU160" i="22"/>
  <c r="AU156" i="22"/>
  <c r="AU162" i="22"/>
  <c r="AU158" i="22"/>
  <c r="AU154" i="22"/>
  <c r="AU153" i="22"/>
  <c r="AU152" i="22"/>
  <c r="AU151" i="22"/>
  <c r="AU150" i="22"/>
  <c r="AU149" i="22"/>
  <c r="AU155" i="22"/>
  <c r="AU144" i="22"/>
  <c r="AU143" i="22"/>
  <c r="AU142" i="22"/>
  <c r="AU141" i="22"/>
  <c r="AU140" i="22"/>
  <c r="AU139" i="22"/>
  <c r="AU138" i="22"/>
  <c r="AU137" i="22"/>
  <c r="AU136" i="22"/>
  <c r="AU135" i="22"/>
  <c r="AU134" i="22"/>
  <c r="AU133" i="22"/>
  <c r="AU132" i="22"/>
  <c r="AU131" i="22"/>
  <c r="AU130" i="22"/>
  <c r="AU129" i="22"/>
  <c r="AU128" i="22"/>
  <c r="AU127" i="22"/>
  <c r="AU126" i="22"/>
  <c r="AU125" i="22"/>
  <c r="AU124" i="22"/>
  <c r="AU123" i="22"/>
  <c r="AU122" i="22"/>
  <c r="AU121" i="22"/>
  <c r="AU120" i="22"/>
  <c r="AU119" i="22"/>
  <c r="AU118" i="22"/>
  <c r="AU117" i="22"/>
  <c r="AU116" i="22"/>
  <c r="AU115" i="22"/>
  <c r="AU114" i="22"/>
  <c r="AU113" i="22"/>
  <c r="AU112" i="22"/>
  <c r="AU145" i="22"/>
  <c r="AU147" i="22"/>
  <c r="AU163" i="22"/>
  <c r="AU110" i="22"/>
  <c r="AU106" i="22"/>
  <c r="AU102" i="22"/>
  <c r="AU146" i="22"/>
  <c r="AU109" i="22"/>
  <c r="AU105" i="22"/>
  <c r="AU101" i="22"/>
  <c r="AU98" i="22"/>
  <c r="AU97" i="22"/>
  <c r="AU96" i="22"/>
  <c r="AU95" i="22"/>
  <c r="AU94" i="22"/>
  <c r="AU93" i="22"/>
  <c r="AU92" i="22"/>
  <c r="AU91" i="22"/>
  <c r="AU90" i="22"/>
  <c r="AU89" i="22"/>
  <c r="AU88" i="22"/>
  <c r="AU87" i="22"/>
  <c r="AU86" i="22"/>
  <c r="AU85" i="22"/>
  <c r="AU84" i="22"/>
  <c r="AU83" i="22"/>
  <c r="AU82" i="22"/>
  <c r="AU81" i="22"/>
  <c r="AU80" i="22"/>
  <c r="AU79" i="22"/>
  <c r="AU78" i="22"/>
  <c r="AU77" i="22"/>
  <c r="AU76" i="22"/>
  <c r="AU75" i="22"/>
  <c r="AU74" i="22"/>
  <c r="AU73" i="22"/>
  <c r="AU72" i="22"/>
  <c r="AU71" i="22"/>
  <c r="AU70" i="22"/>
  <c r="AU69" i="22"/>
  <c r="AU159" i="22"/>
  <c r="AU111" i="22"/>
  <c r="AU107" i="22"/>
  <c r="AU103" i="22"/>
  <c r="AU99" i="22"/>
  <c r="AU108" i="22"/>
  <c r="AU39" i="22"/>
  <c r="AU64" i="22"/>
  <c r="AU63" i="22"/>
  <c r="AU62" i="22"/>
  <c r="AU61" i="22"/>
  <c r="AU60" i="22"/>
  <c r="AU59" i="22"/>
  <c r="AU58" i="22"/>
  <c r="AU57" i="22"/>
  <c r="AU56" i="22"/>
  <c r="AU55" i="22"/>
  <c r="AU54" i="22"/>
  <c r="AU53" i="22"/>
  <c r="AU52" i="22"/>
  <c r="AU50" i="22"/>
  <c r="AU48" i="22"/>
  <c r="AU37" i="22"/>
  <c r="AU104" i="22"/>
  <c r="AU67" i="22"/>
  <c r="AU66" i="22"/>
  <c r="AU46" i="22"/>
  <c r="AU44" i="22"/>
  <c r="AU42" i="22"/>
  <c r="AU40" i="22"/>
  <c r="AU100" i="22"/>
  <c r="AU51" i="22"/>
  <c r="AU49" i="22"/>
  <c r="AU47" i="22"/>
  <c r="AU68" i="22"/>
  <c r="AE39" i="22"/>
  <c r="AE37" i="22"/>
  <c r="AE44" i="22"/>
  <c r="AE42" i="22"/>
  <c r="AE40" i="22"/>
  <c r="T8" i="22"/>
  <c r="AE35" i="22"/>
  <c r="BK64" i="22"/>
  <c r="AU45" i="22"/>
  <c r="AU65" i="22"/>
  <c r="S2" i="22"/>
  <c r="L41" i="22"/>
  <c r="U27" i="22"/>
  <c r="AE29" i="22"/>
  <c r="AE30" i="22"/>
  <c r="AU148" i="22"/>
  <c r="AE19" i="22"/>
  <c r="AE20" i="22"/>
  <c r="AE21" i="22"/>
  <c r="AE26" i="22"/>
  <c r="AE34" i="22"/>
  <c r="AU43" i="22"/>
  <c r="K31" i="22"/>
  <c r="AE31" i="22"/>
  <c r="AE38" i="22"/>
  <c r="AE64" i="22"/>
  <c r="AM380" i="22"/>
  <c r="AM375" i="22"/>
  <c r="AM374" i="22"/>
  <c r="AM372" i="22"/>
  <c r="AM370" i="22"/>
  <c r="AM368" i="22"/>
  <c r="AM367" i="22"/>
  <c r="AM366" i="22"/>
  <c r="AM365" i="22"/>
  <c r="AM382" i="22"/>
  <c r="AM379" i="22"/>
  <c r="AM378" i="22"/>
  <c r="AM376" i="22"/>
  <c r="AM369" i="22"/>
  <c r="AM364" i="22"/>
  <c r="AM381" i="22"/>
  <c r="AM363" i="22"/>
  <c r="AM362" i="22"/>
  <c r="AM361" i="22"/>
  <c r="AM360" i="22"/>
  <c r="AM359" i="22"/>
  <c r="AM358" i="22"/>
  <c r="AM357" i="22"/>
  <c r="AM356" i="22"/>
  <c r="AM355" i="22"/>
  <c r="AM354" i="22"/>
  <c r="AM353" i="22"/>
  <c r="AM352" i="22"/>
  <c r="AM351" i="22"/>
  <c r="AM350" i="22"/>
  <c r="AM349" i="22"/>
  <c r="AM348" i="22"/>
  <c r="AM373" i="22"/>
  <c r="AM377" i="22"/>
  <c r="AM347" i="22"/>
  <c r="AM346" i="22"/>
  <c r="AM345" i="22"/>
  <c r="AM344" i="22"/>
  <c r="AM343" i="22"/>
  <c r="AM342" i="22"/>
  <c r="AM337" i="22"/>
  <c r="AM371" i="22"/>
  <c r="AM336" i="22"/>
  <c r="AM339" i="22"/>
  <c r="AM328" i="22"/>
  <c r="AM323" i="22"/>
  <c r="AM326" i="22"/>
  <c r="AM321" i="22"/>
  <c r="AM317" i="22"/>
  <c r="AM340" i="22"/>
  <c r="AM324" i="22"/>
  <c r="AM319" i="22"/>
  <c r="AM341" i="22"/>
  <c r="AM331" i="22"/>
  <c r="AM325" i="22"/>
  <c r="AM329" i="22"/>
  <c r="AM327" i="22"/>
  <c r="AM338" i="22"/>
  <c r="AM334" i="22"/>
  <c r="AM316" i="22"/>
  <c r="AM332" i="22"/>
  <c r="AM320" i="22"/>
  <c r="AM318" i="22"/>
  <c r="AM315" i="22"/>
  <c r="AM313" i="22"/>
  <c r="AM330" i="22"/>
  <c r="AM312" i="22"/>
  <c r="AM310" i="22"/>
  <c r="AM309" i="22"/>
  <c r="AM308" i="22"/>
  <c r="AM307" i="22"/>
  <c r="AM306" i="22"/>
  <c r="AM305" i="22"/>
  <c r="AM304" i="22"/>
  <c r="AM303" i="22"/>
  <c r="AM302" i="22"/>
  <c r="AM301" i="22"/>
  <c r="AM300" i="22"/>
  <c r="AM335" i="22"/>
  <c r="AM296" i="22"/>
  <c r="AM293" i="22"/>
  <c r="AM322" i="22"/>
  <c r="AM311" i="22"/>
  <c r="AM333" i="22"/>
  <c r="AM292" i="22"/>
  <c r="AM297" i="22"/>
  <c r="AM314" i="22"/>
  <c r="AM298" i="22"/>
  <c r="AM295" i="22"/>
  <c r="AM291" i="22"/>
  <c r="AM290" i="22"/>
  <c r="AM289" i="22"/>
  <c r="AM288" i="22"/>
  <c r="AM287" i="22"/>
  <c r="AM286" i="22"/>
  <c r="AM285" i="22"/>
  <c r="AM284" i="22"/>
  <c r="AM283" i="22"/>
  <c r="AM282" i="22"/>
  <c r="AM281" i="22"/>
  <c r="AM280" i="22"/>
  <c r="AM279" i="22"/>
  <c r="AM299" i="22"/>
  <c r="AM276" i="22"/>
  <c r="AM271" i="22"/>
  <c r="AM277" i="22"/>
  <c r="AM274" i="22"/>
  <c r="AM275" i="22"/>
  <c r="AM272" i="22"/>
  <c r="AM267" i="22"/>
  <c r="AM270" i="22"/>
  <c r="AM269" i="22"/>
  <c r="AM264" i="22"/>
  <c r="AM263" i="22"/>
  <c r="AM262" i="22"/>
  <c r="AM261" i="22"/>
  <c r="AM260" i="22"/>
  <c r="AM259" i="22"/>
  <c r="AM258" i="22"/>
  <c r="AM257" i="22"/>
  <c r="AM256" i="22"/>
  <c r="AM255" i="22"/>
  <c r="AM254" i="22"/>
  <c r="AM253" i="22"/>
  <c r="AM252" i="22"/>
  <c r="AM251" i="22"/>
  <c r="AM250" i="22"/>
  <c r="AM249" i="22"/>
  <c r="AM248" i="22"/>
  <c r="AM247" i="22"/>
  <c r="AM246" i="22"/>
  <c r="AM245" i="22"/>
  <c r="AM294" i="22"/>
  <c r="AM273" i="22"/>
  <c r="AM268" i="22"/>
  <c r="AM266" i="22"/>
  <c r="AM278" i="22"/>
  <c r="AM265" i="22"/>
  <c r="AM235" i="22"/>
  <c r="AM242" i="22"/>
  <c r="AM240" i="22"/>
  <c r="AM238" i="22"/>
  <c r="AM234" i="22"/>
  <c r="AM231" i="22"/>
  <c r="AM230" i="22"/>
  <c r="AM229" i="22"/>
  <c r="AM228" i="22"/>
  <c r="AM227" i="22"/>
  <c r="AM243" i="22"/>
  <c r="AM244" i="22"/>
  <c r="AM239" i="22"/>
  <c r="AM236" i="22"/>
  <c r="AM232" i="22"/>
  <c r="AM221" i="22"/>
  <c r="AM220" i="22"/>
  <c r="AM219" i="22"/>
  <c r="AM218" i="22"/>
  <c r="AM217" i="22"/>
  <c r="AM216" i="22"/>
  <c r="AM215" i="22"/>
  <c r="AM214" i="22"/>
  <c r="AM213" i="22"/>
  <c r="AM212" i="22"/>
  <c r="AM211" i="22"/>
  <c r="AM210" i="22"/>
  <c r="AM209" i="22"/>
  <c r="AM208" i="22"/>
  <c r="AM207" i="22"/>
  <c r="AM206" i="22"/>
  <c r="AM205" i="22"/>
  <c r="AM204" i="22"/>
  <c r="AM203" i="22"/>
  <c r="AM226" i="22"/>
  <c r="AM225" i="22"/>
  <c r="AM223" i="22"/>
  <c r="AM222" i="22"/>
  <c r="AM237" i="22"/>
  <c r="AM224" i="22"/>
  <c r="AM202" i="22"/>
  <c r="AM233" i="22"/>
  <c r="AM201" i="22"/>
  <c r="AM200" i="22"/>
  <c r="AM199" i="22"/>
  <c r="AM198" i="22"/>
  <c r="AM197" i="22"/>
  <c r="AM196" i="22"/>
  <c r="AM195" i="22"/>
  <c r="AM194" i="22"/>
  <c r="AM193" i="22"/>
  <c r="AM192" i="22"/>
  <c r="AM191" i="22"/>
  <c r="AM190" i="22"/>
  <c r="AM189" i="22"/>
  <c r="AM188" i="22"/>
  <c r="AM187" i="22"/>
  <c r="AM186" i="22"/>
  <c r="AM185" i="22"/>
  <c r="AM184" i="22"/>
  <c r="AM183" i="22"/>
  <c r="AM182" i="22"/>
  <c r="AM181" i="22"/>
  <c r="AM180" i="22"/>
  <c r="AM179" i="22"/>
  <c r="AM178" i="22"/>
  <c r="AM177" i="22"/>
  <c r="AM176" i="22"/>
  <c r="AM175" i="22"/>
  <c r="AM174" i="22"/>
  <c r="AM173" i="22"/>
  <c r="AM172" i="22"/>
  <c r="AM171" i="22"/>
  <c r="AM170" i="22"/>
  <c r="AM169" i="22"/>
  <c r="AM168" i="22"/>
  <c r="AM167" i="22"/>
  <c r="AM166" i="22"/>
  <c r="AM165" i="22"/>
  <c r="AM241" i="22"/>
  <c r="AM164" i="22"/>
  <c r="AM160" i="22"/>
  <c r="AM156" i="22"/>
  <c r="AM163" i="22"/>
  <c r="AM159" i="22"/>
  <c r="AM155" i="22"/>
  <c r="AM162" i="22"/>
  <c r="AM158" i="22"/>
  <c r="AM154" i="22"/>
  <c r="AM153" i="22"/>
  <c r="AM152" i="22"/>
  <c r="AM151" i="22"/>
  <c r="AM150" i="22"/>
  <c r="AM149" i="22"/>
  <c r="AM145" i="22"/>
  <c r="AM144" i="22"/>
  <c r="AM143" i="22"/>
  <c r="AM142" i="22"/>
  <c r="AM141" i="22"/>
  <c r="AM140" i="22"/>
  <c r="AM139" i="22"/>
  <c r="AM138" i="22"/>
  <c r="AM137" i="22"/>
  <c r="AM136" i="22"/>
  <c r="AM135" i="22"/>
  <c r="AM134" i="22"/>
  <c r="AM133" i="22"/>
  <c r="AM132" i="22"/>
  <c r="AM131" i="22"/>
  <c r="AM130" i="22"/>
  <c r="AM129" i="22"/>
  <c r="AM128" i="22"/>
  <c r="AM127" i="22"/>
  <c r="AM126" i="22"/>
  <c r="AM125" i="22"/>
  <c r="AM124" i="22"/>
  <c r="AM123" i="22"/>
  <c r="AM122" i="22"/>
  <c r="AM121" i="22"/>
  <c r="AM120" i="22"/>
  <c r="AM119" i="22"/>
  <c r="AM118" i="22"/>
  <c r="AM117" i="22"/>
  <c r="AM116" i="22"/>
  <c r="AM115" i="22"/>
  <c r="AM114" i="22"/>
  <c r="AM113" i="22"/>
  <c r="AM112" i="22"/>
  <c r="AM147" i="22"/>
  <c r="AM161" i="22"/>
  <c r="AM157" i="22"/>
  <c r="AM148" i="22"/>
  <c r="AM109" i="22"/>
  <c r="AM105" i="22"/>
  <c r="AM101" i="22"/>
  <c r="AM146" i="22"/>
  <c r="AM108" i="22"/>
  <c r="AM104" i="22"/>
  <c r="AM100" i="22"/>
  <c r="AM98" i="22"/>
  <c r="AM97" i="22"/>
  <c r="AM96" i="22"/>
  <c r="AM95" i="22"/>
  <c r="AM94" i="22"/>
  <c r="AM93" i="22"/>
  <c r="AM92" i="22"/>
  <c r="AM91" i="22"/>
  <c r="AM90" i="22"/>
  <c r="AM89" i="22"/>
  <c r="AM88" i="22"/>
  <c r="AM87" i="22"/>
  <c r="AM86" i="22"/>
  <c r="AM85" i="22"/>
  <c r="AM84" i="22"/>
  <c r="AM83" i="22"/>
  <c r="AM82" i="22"/>
  <c r="AM81" i="22"/>
  <c r="AM80" i="22"/>
  <c r="AM79" i="22"/>
  <c r="AM78" i="22"/>
  <c r="AM77" i="22"/>
  <c r="AM76" i="22"/>
  <c r="AM75" i="22"/>
  <c r="AM74" i="22"/>
  <c r="AM73" i="22"/>
  <c r="AM72" i="22"/>
  <c r="AM71" i="22"/>
  <c r="AM70" i="22"/>
  <c r="AM69" i="22"/>
  <c r="AM111" i="22"/>
  <c r="AM107" i="22"/>
  <c r="AM103" i="22"/>
  <c r="AM99" i="22"/>
  <c r="BS382" i="22"/>
  <c r="BS376" i="22"/>
  <c r="BS381" i="22"/>
  <c r="BS372" i="22"/>
  <c r="BS370" i="22"/>
  <c r="BS368" i="22"/>
  <c r="BS367" i="22"/>
  <c r="BS366" i="22"/>
  <c r="BS365" i="22"/>
  <c r="BS364" i="22"/>
  <c r="BS380" i="22"/>
  <c r="BS378" i="22"/>
  <c r="BS377" i="22"/>
  <c r="BS374" i="22"/>
  <c r="BS369" i="22"/>
  <c r="BS375" i="22"/>
  <c r="BS373" i="22"/>
  <c r="BS362" i="22"/>
  <c r="BS361" i="22"/>
  <c r="BS360" i="22"/>
  <c r="BS359" i="22"/>
  <c r="BS358" i="22"/>
  <c r="BS357" i="22"/>
  <c r="BS356" i="22"/>
  <c r="BS355" i="22"/>
  <c r="BS371" i="22"/>
  <c r="BS354" i="22"/>
  <c r="BS353" i="22"/>
  <c r="BS352" i="22"/>
  <c r="BS351" i="22"/>
  <c r="BS350" i="22"/>
  <c r="BS349" i="22"/>
  <c r="BS348" i="22"/>
  <c r="BS347" i="22"/>
  <c r="BS363" i="22"/>
  <c r="BS379" i="22"/>
  <c r="BS346" i="22"/>
  <c r="BS345" i="22"/>
  <c r="BS344" i="22"/>
  <c r="BS343" i="22"/>
  <c r="BS342" i="22"/>
  <c r="BS341" i="22"/>
  <c r="BS335" i="22"/>
  <c r="BS339" i="22"/>
  <c r="BS337" i="22"/>
  <c r="BS323" i="22"/>
  <c r="BS321" i="22"/>
  <c r="BS338" i="22"/>
  <c r="BS324" i="22"/>
  <c r="BS319" i="22"/>
  <c r="BS315" i="22"/>
  <c r="BS326" i="22"/>
  <c r="BS317" i="22"/>
  <c r="BS332" i="22"/>
  <c r="BS325" i="22"/>
  <c r="BS318" i="22"/>
  <c r="BS316" i="22"/>
  <c r="BS312" i="22"/>
  <c r="BS340" i="22"/>
  <c r="BS330" i="22"/>
  <c r="BS320" i="22"/>
  <c r="BS327" i="22"/>
  <c r="BS311" i="22"/>
  <c r="BS328" i="22"/>
  <c r="BS314" i="22"/>
  <c r="BS313" i="22"/>
  <c r="BS333" i="22"/>
  <c r="BS331" i="22"/>
  <c r="BS322" i="22"/>
  <c r="BS310" i="22"/>
  <c r="BS309" i="22"/>
  <c r="BS308" i="22"/>
  <c r="BS307" i="22"/>
  <c r="BS306" i="22"/>
  <c r="BS305" i="22"/>
  <c r="BS304" i="22"/>
  <c r="BS303" i="22"/>
  <c r="BS302" i="22"/>
  <c r="BS301" i="22"/>
  <c r="BS300" i="22"/>
  <c r="BS296" i="22"/>
  <c r="BS334" i="22"/>
  <c r="BS298" i="22"/>
  <c r="BS291" i="22"/>
  <c r="BS299" i="22"/>
  <c r="BS294" i="22"/>
  <c r="BS295" i="22"/>
  <c r="BS293" i="22"/>
  <c r="BS290" i="22"/>
  <c r="BS289" i="22"/>
  <c r="BS288" i="22"/>
  <c r="BS287" i="22"/>
  <c r="BS286" i="22"/>
  <c r="BS285" i="22"/>
  <c r="BS284" i="22"/>
  <c r="BS283" i="22"/>
  <c r="BS282" i="22"/>
  <c r="BS281" i="22"/>
  <c r="BS280" i="22"/>
  <c r="BS279" i="22"/>
  <c r="BS278" i="22"/>
  <c r="BS274" i="22"/>
  <c r="BS336" i="22"/>
  <c r="BS273" i="22"/>
  <c r="BS269" i="22"/>
  <c r="BS329" i="22"/>
  <c r="BS297" i="22"/>
  <c r="BS292" i="22"/>
  <c r="BS275" i="22"/>
  <c r="BS277" i="22"/>
  <c r="BS270" i="22"/>
  <c r="BS265" i="22"/>
  <c r="BS272" i="22"/>
  <c r="BS263" i="22"/>
  <c r="BS262" i="22"/>
  <c r="BS261" i="22"/>
  <c r="BS260" i="22"/>
  <c r="BS259" i="22"/>
  <c r="BS258" i="22"/>
  <c r="BS257" i="22"/>
  <c r="BS256" i="22"/>
  <c r="BS255" i="22"/>
  <c r="BS254" i="22"/>
  <c r="BS253" i="22"/>
  <c r="BS252" i="22"/>
  <c r="BS251" i="22"/>
  <c r="BS250" i="22"/>
  <c r="BS249" i="22"/>
  <c r="BS248" i="22"/>
  <c r="BS247" i="22"/>
  <c r="BS246" i="22"/>
  <c r="BS245" i="22"/>
  <c r="BS244" i="22"/>
  <c r="BS264" i="22"/>
  <c r="BS268" i="22"/>
  <c r="BS267" i="22"/>
  <c r="BS237" i="22"/>
  <c r="BS233" i="22"/>
  <c r="BS240" i="22"/>
  <c r="BS238" i="22"/>
  <c r="BS266" i="22"/>
  <c r="BS236" i="22"/>
  <c r="BS232" i="22"/>
  <c r="BS230" i="22"/>
  <c r="BS229" i="22"/>
  <c r="BS228" i="22"/>
  <c r="BS227" i="22"/>
  <c r="BS226" i="22"/>
  <c r="BS241" i="22"/>
  <c r="BS242" i="22"/>
  <c r="BS239" i="22"/>
  <c r="BS276" i="22"/>
  <c r="BS271" i="22"/>
  <c r="BS234" i="22"/>
  <c r="BS221" i="22"/>
  <c r="BS220" i="22"/>
  <c r="BS219" i="22"/>
  <c r="BS218" i="22"/>
  <c r="BS217" i="22"/>
  <c r="BS216" i="22"/>
  <c r="BS215" i="22"/>
  <c r="BS214" i="22"/>
  <c r="BS213" i="22"/>
  <c r="BS212" i="22"/>
  <c r="BS211" i="22"/>
  <c r="BS210" i="22"/>
  <c r="BS209" i="22"/>
  <c r="BS208" i="22"/>
  <c r="BS207" i="22"/>
  <c r="BS206" i="22"/>
  <c r="BS205" i="22"/>
  <c r="BS204" i="22"/>
  <c r="BS203" i="22"/>
  <c r="BS235" i="22"/>
  <c r="BS243" i="22"/>
  <c r="BS225" i="22"/>
  <c r="BS224" i="22"/>
  <c r="BS231" i="22"/>
  <c r="BS223" i="22"/>
  <c r="BS222" i="22"/>
  <c r="BS200" i="22"/>
  <c r="BS199" i="22"/>
  <c r="BS198" i="22"/>
  <c r="BS197" i="22"/>
  <c r="BS196" i="22"/>
  <c r="BS195" i="22"/>
  <c r="BS194" i="22"/>
  <c r="BS193" i="22"/>
  <c r="BS192" i="22"/>
  <c r="BS191" i="22"/>
  <c r="BS190" i="22"/>
  <c r="BS189" i="22"/>
  <c r="BS188" i="22"/>
  <c r="BS187" i="22"/>
  <c r="BS186" i="22"/>
  <c r="BS185" i="22"/>
  <c r="BS184" i="22"/>
  <c r="BS183" i="22"/>
  <c r="BS182" i="22"/>
  <c r="BS181" i="22"/>
  <c r="BS180" i="22"/>
  <c r="BS179" i="22"/>
  <c r="BS178" i="22"/>
  <c r="BS177" i="22"/>
  <c r="BS176" i="22"/>
  <c r="BS175" i="22"/>
  <c r="BS174" i="22"/>
  <c r="BS173" i="22"/>
  <c r="BS172" i="22"/>
  <c r="BS171" i="22"/>
  <c r="BS170" i="22"/>
  <c r="BS169" i="22"/>
  <c r="BS168" i="22"/>
  <c r="BS167" i="22"/>
  <c r="BS166" i="22"/>
  <c r="BS165" i="22"/>
  <c r="BS202" i="22"/>
  <c r="BS201" i="22"/>
  <c r="BS162" i="22"/>
  <c r="BS158" i="22"/>
  <c r="BS154" i="22"/>
  <c r="BS161" i="22"/>
  <c r="BS157" i="22"/>
  <c r="BS164" i="22"/>
  <c r="BS160" i="22"/>
  <c r="BS156" i="22"/>
  <c r="BS153" i="22"/>
  <c r="BS152" i="22"/>
  <c r="BS151" i="22"/>
  <c r="BS150" i="22"/>
  <c r="BS149" i="22"/>
  <c r="BS144" i="22"/>
  <c r="BS143" i="22"/>
  <c r="BS142" i="22"/>
  <c r="BS141" i="22"/>
  <c r="BS140" i="22"/>
  <c r="BS139" i="22"/>
  <c r="BS138" i="22"/>
  <c r="BS137" i="22"/>
  <c r="BS136" i="22"/>
  <c r="BS135" i="22"/>
  <c r="BS134" i="22"/>
  <c r="BS133" i="22"/>
  <c r="BS132" i="22"/>
  <c r="BS131" i="22"/>
  <c r="BS130" i="22"/>
  <c r="BS129" i="22"/>
  <c r="BS128" i="22"/>
  <c r="BS127" i="22"/>
  <c r="BS126" i="22"/>
  <c r="BS125" i="22"/>
  <c r="BS124" i="22"/>
  <c r="BS123" i="22"/>
  <c r="BS122" i="22"/>
  <c r="BS121" i="22"/>
  <c r="BS120" i="22"/>
  <c r="BS119" i="22"/>
  <c r="BS118" i="22"/>
  <c r="BS117" i="22"/>
  <c r="BS116" i="22"/>
  <c r="BS115" i="22"/>
  <c r="BS114" i="22"/>
  <c r="BS113" i="22"/>
  <c r="BS112" i="22"/>
  <c r="BS111" i="22"/>
  <c r="BS159" i="22"/>
  <c r="BS147" i="22"/>
  <c r="BS155" i="22"/>
  <c r="BS145" i="22"/>
  <c r="BS148" i="22"/>
  <c r="BS146" i="22"/>
  <c r="BS107" i="22"/>
  <c r="BS103" i="22"/>
  <c r="BS99" i="22"/>
  <c r="BS163" i="22"/>
  <c r="BS110" i="22"/>
  <c r="BS106" i="22"/>
  <c r="BS102" i="22"/>
  <c r="BS98" i="22"/>
  <c r="BS97" i="22"/>
  <c r="BS96" i="22"/>
  <c r="BS95" i="22"/>
  <c r="BS94" i="22"/>
  <c r="BS93" i="22"/>
  <c r="BS92" i="22"/>
  <c r="BS91" i="22"/>
  <c r="BS90" i="22"/>
  <c r="BS89" i="22"/>
  <c r="BS88" i="22"/>
  <c r="BS87" i="22"/>
  <c r="BS86" i="22"/>
  <c r="BS85" i="22"/>
  <c r="BS84" i="22"/>
  <c r="BS83" i="22"/>
  <c r="BS82" i="22"/>
  <c r="BS81" i="22"/>
  <c r="BS80" i="22"/>
  <c r="BS79" i="22"/>
  <c r="BS78" i="22"/>
  <c r="BS77" i="22"/>
  <c r="BS76" i="22"/>
  <c r="BS75" i="22"/>
  <c r="BS74" i="22"/>
  <c r="BS73" i="22"/>
  <c r="BS72" i="22"/>
  <c r="BS71" i="22"/>
  <c r="BS70" i="22"/>
  <c r="BS69" i="22"/>
  <c r="BS109" i="22"/>
  <c r="BS105" i="22"/>
  <c r="BS101" i="22"/>
  <c r="BK65" i="22"/>
  <c r="AE67" i="22"/>
  <c r="BK67" i="22"/>
  <c r="BK101" i="22"/>
  <c r="AE107" i="22"/>
  <c r="AE47" i="22"/>
  <c r="AM47" i="22"/>
  <c r="BC47" i="22"/>
  <c r="BK47" i="22"/>
  <c r="BS47" i="22"/>
  <c r="AE49" i="22"/>
  <c r="AM49" i="22"/>
  <c r="BC49" i="22"/>
  <c r="BK49" i="22"/>
  <c r="BS49" i="22"/>
  <c r="AE51" i="22"/>
  <c r="AM51" i="22"/>
  <c r="BC51" i="22"/>
  <c r="BK51" i="22"/>
  <c r="BS51" i="22"/>
  <c r="BC65" i="22"/>
  <c r="BS66" i="22"/>
  <c r="BC99" i="22"/>
  <c r="BS104" i="22"/>
  <c r="AM110" i="22"/>
  <c r="BK105" i="22"/>
  <c r="AE111" i="22"/>
  <c r="AM40" i="22"/>
  <c r="BC40" i="22"/>
  <c r="BS40" i="22"/>
  <c r="AM42" i="22"/>
  <c r="BC42" i="22"/>
  <c r="BS42" i="22"/>
  <c r="AM44" i="22"/>
  <c r="BC44" i="22"/>
  <c r="BS44" i="22"/>
  <c r="AE46" i="22"/>
  <c r="AM46" i="22"/>
  <c r="BC46" i="22"/>
  <c r="BK46" i="22"/>
  <c r="BS46" i="22"/>
  <c r="AM65" i="22"/>
  <c r="BC66" i="22"/>
  <c r="BS108" i="22"/>
  <c r="BC381" i="22"/>
  <c r="BC375" i="22"/>
  <c r="BC380" i="22"/>
  <c r="BC376" i="22"/>
  <c r="BC373" i="22"/>
  <c r="BC371" i="22"/>
  <c r="BC369" i="22"/>
  <c r="BC368" i="22"/>
  <c r="BC367" i="22"/>
  <c r="BC366" i="22"/>
  <c r="BC365" i="22"/>
  <c r="BC364" i="22"/>
  <c r="BC379" i="22"/>
  <c r="BC378" i="22"/>
  <c r="BC377" i="22"/>
  <c r="BC370" i="22"/>
  <c r="BC382" i="22"/>
  <c r="BC374" i="22"/>
  <c r="BC362" i="22"/>
  <c r="BC361" i="22"/>
  <c r="BC360" i="22"/>
  <c r="BC359" i="22"/>
  <c r="BC358" i="22"/>
  <c r="BC357" i="22"/>
  <c r="BC356" i="22"/>
  <c r="BC355" i="22"/>
  <c r="BC372" i="22"/>
  <c r="BC363" i="22"/>
  <c r="BC354" i="22"/>
  <c r="BC353" i="22"/>
  <c r="BC352" i="22"/>
  <c r="BC351" i="22"/>
  <c r="BC350" i="22"/>
  <c r="BC349" i="22"/>
  <c r="BC348" i="22"/>
  <c r="BC347" i="22"/>
  <c r="BC346" i="22"/>
  <c r="BC345" i="22"/>
  <c r="BC344" i="22"/>
  <c r="BC343" i="22"/>
  <c r="BC342" i="22"/>
  <c r="BC337" i="22"/>
  <c r="BC340" i="22"/>
  <c r="BC338" i="22"/>
  <c r="BC336" i="22"/>
  <c r="BC322" i="22"/>
  <c r="BC327" i="22"/>
  <c r="BC318" i="22"/>
  <c r="BC341" i="22"/>
  <c r="BC328" i="22"/>
  <c r="BC325" i="22"/>
  <c r="BC320" i="22"/>
  <c r="BC316" i="22"/>
  <c r="BC311" i="22"/>
  <c r="BC334" i="22"/>
  <c r="BC326" i="22"/>
  <c r="BC332" i="22"/>
  <c r="BC330" i="22"/>
  <c r="BC335" i="22"/>
  <c r="BC323" i="22"/>
  <c r="BC339" i="22"/>
  <c r="BC333" i="22"/>
  <c r="BC317" i="22"/>
  <c r="BC315" i="22"/>
  <c r="BC314" i="22"/>
  <c r="BC310" i="22"/>
  <c r="BC309" i="22"/>
  <c r="BC308" i="22"/>
  <c r="BC307" i="22"/>
  <c r="BC306" i="22"/>
  <c r="BC305" i="22"/>
  <c r="BC304" i="22"/>
  <c r="BC303" i="22"/>
  <c r="BC302" i="22"/>
  <c r="BC301" i="22"/>
  <c r="BC300" i="22"/>
  <c r="BC295" i="22"/>
  <c r="BC297" i="22"/>
  <c r="BC294" i="22"/>
  <c r="BC324" i="22"/>
  <c r="BC313" i="22"/>
  <c r="BC298" i="22"/>
  <c r="BC293" i="22"/>
  <c r="BC331" i="22"/>
  <c r="BC319" i="22"/>
  <c r="BC312" i="22"/>
  <c r="BC296" i="22"/>
  <c r="BC321" i="22"/>
  <c r="BC299" i="22"/>
  <c r="BC292" i="22"/>
  <c r="BC290" i="22"/>
  <c r="BC289" i="22"/>
  <c r="BC288" i="22"/>
  <c r="BC287" i="22"/>
  <c r="BC286" i="22"/>
  <c r="BC285" i="22"/>
  <c r="BC284" i="22"/>
  <c r="BC283" i="22"/>
  <c r="BC282" i="22"/>
  <c r="BC281" i="22"/>
  <c r="BC280" i="22"/>
  <c r="BC279" i="22"/>
  <c r="BC278" i="22"/>
  <c r="BC275" i="22"/>
  <c r="BC291" i="22"/>
  <c r="BC277" i="22"/>
  <c r="BC272" i="22"/>
  <c r="BC329" i="22"/>
  <c r="BC276" i="22"/>
  <c r="BC273" i="22"/>
  <c r="BC269" i="22"/>
  <c r="BC264" i="22"/>
  <c r="BC263" i="22"/>
  <c r="BC262" i="22"/>
  <c r="BC261" i="22"/>
  <c r="BC260" i="22"/>
  <c r="BC259" i="22"/>
  <c r="BC258" i="22"/>
  <c r="BC257" i="22"/>
  <c r="BC256" i="22"/>
  <c r="BC255" i="22"/>
  <c r="BC254" i="22"/>
  <c r="BC253" i="22"/>
  <c r="BC252" i="22"/>
  <c r="BC251" i="22"/>
  <c r="BC250" i="22"/>
  <c r="BC249" i="22"/>
  <c r="BC248" i="22"/>
  <c r="BC247" i="22"/>
  <c r="BC246" i="22"/>
  <c r="BC245" i="22"/>
  <c r="BC274" i="22"/>
  <c r="BC270" i="22"/>
  <c r="BC267" i="22"/>
  <c r="BC266" i="22"/>
  <c r="BC271" i="22"/>
  <c r="BC265" i="22"/>
  <c r="BC236" i="22"/>
  <c r="BC232" i="22"/>
  <c r="BC243" i="22"/>
  <c r="BC239" i="22"/>
  <c r="BC268" i="22"/>
  <c r="BC235" i="22"/>
  <c r="BC231" i="22"/>
  <c r="BC230" i="22"/>
  <c r="BC229" i="22"/>
  <c r="BC228" i="22"/>
  <c r="BC227" i="22"/>
  <c r="BC244" i="22"/>
  <c r="BC241" i="22"/>
  <c r="BC240" i="22"/>
  <c r="BC238" i="22"/>
  <c r="BC237" i="22"/>
  <c r="BC233" i="22"/>
  <c r="BC234" i="22"/>
  <c r="BC223" i="22"/>
  <c r="BC221" i="22"/>
  <c r="BC220" i="22"/>
  <c r="BC219" i="22"/>
  <c r="BC218" i="22"/>
  <c r="BC217" i="22"/>
  <c r="BC216" i="22"/>
  <c r="BC215" i="22"/>
  <c r="BC214" i="22"/>
  <c r="BC213" i="22"/>
  <c r="BC212" i="22"/>
  <c r="BC211" i="22"/>
  <c r="BC210" i="22"/>
  <c r="BC209" i="22"/>
  <c r="BC208" i="22"/>
  <c r="BC207" i="22"/>
  <c r="BC206" i="22"/>
  <c r="BC205" i="22"/>
  <c r="BC204" i="22"/>
  <c r="BC203" i="22"/>
  <c r="BC226" i="22"/>
  <c r="BC225" i="22"/>
  <c r="BC224" i="22"/>
  <c r="BC242" i="22"/>
  <c r="BC222" i="22"/>
  <c r="BC202" i="22"/>
  <c r="BC200" i="22"/>
  <c r="BC199" i="22"/>
  <c r="BC198" i="22"/>
  <c r="BC197" i="22"/>
  <c r="BC196" i="22"/>
  <c r="BC195" i="22"/>
  <c r="BC194" i="22"/>
  <c r="BC193" i="22"/>
  <c r="BC192" i="22"/>
  <c r="BC191" i="22"/>
  <c r="BC190" i="22"/>
  <c r="BC189" i="22"/>
  <c r="BC188" i="22"/>
  <c r="BC187" i="22"/>
  <c r="BC186" i="22"/>
  <c r="BC185" i="22"/>
  <c r="BC184" i="22"/>
  <c r="BC183" i="22"/>
  <c r="BC182" i="22"/>
  <c r="BC181" i="22"/>
  <c r="BC180" i="22"/>
  <c r="BC179" i="22"/>
  <c r="BC178" i="22"/>
  <c r="BC177" i="22"/>
  <c r="BC176" i="22"/>
  <c r="BC175" i="22"/>
  <c r="BC174" i="22"/>
  <c r="BC173" i="22"/>
  <c r="BC172" i="22"/>
  <c r="BC171" i="22"/>
  <c r="BC170" i="22"/>
  <c r="BC169" i="22"/>
  <c r="BC168" i="22"/>
  <c r="BC167" i="22"/>
  <c r="BC166" i="22"/>
  <c r="BC165" i="22"/>
  <c r="BC201" i="22"/>
  <c r="BC161" i="22"/>
  <c r="BC157" i="22"/>
  <c r="BC164" i="22"/>
  <c r="BC160" i="22"/>
  <c r="BC156" i="22"/>
  <c r="BC163" i="22"/>
  <c r="BC159" i="22"/>
  <c r="BC155" i="22"/>
  <c r="BC153" i="22"/>
  <c r="BC152" i="22"/>
  <c r="BC151" i="22"/>
  <c r="BC150" i="22"/>
  <c r="BC149" i="22"/>
  <c r="BC144" i="22"/>
  <c r="BC143" i="22"/>
  <c r="BC142" i="22"/>
  <c r="BC141" i="22"/>
  <c r="BC140" i="22"/>
  <c r="BC139" i="22"/>
  <c r="BC138" i="22"/>
  <c r="BC137" i="22"/>
  <c r="BC136" i="22"/>
  <c r="BC135" i="22"/>
  <c r="BC134" i="22"/>
  <c r="BC133" i="22"/>
  <c r="BC132" i="22"/>
  <c r="BC131" i="22"/>
  <c r="BC130" i="22"/>
  <c r="BC129" i="22"/>
  <c r="BC128" i="22"/>
  <c r="BC127" i="22"/>
  <c r="BC126" i="22"/>
  <c r="BC125" i="22"/>
  <c r="BC124" i="22"/>
  <c r="BC123" i="22"/>
  <c r="BC122" i="22"/>
  <c r="BC121" i="22"/>
  <c r="BC120" i="22"/>
  <c r="BC119" i="22"/>
  <c r="BC118" i="22"/>
  <c r="BC117" i="22"/>
  <c r="BC116" i="22"/>
  <c r="BC115" i="22"/>
  <c r="BC114" i="22"/>
  <c r="BC113" i="22"/>
  <c r="BC112" i="22"/>
  <c r="BC111" i="22"/>
  <c r="BC154" i="22"/>
  <c r="BC148" i="22"/>
  <c r="BC146" i="22"/>
  <c r="BC145" i="22"/>
  <c r="BC162" i="22"/>
  <c r="BC147" i="22"/>
  <c r="BC158" i="22"/>
  <c r="BC110" i="22"/>
  <c r="BC106" i="22"/>
  <c r="BC102" i="22"/>
  <c r="BC109" i="22"/>
  <c r="BC105" i="22"/>
  <c r="BC101" i="22"/>
  <c r="BC98" i="22"/>
  <c r="BC97" i="22"/>
  <c r="BC96" i="22"/>
  <c r="BC95" i="22"/>
  <c r="BC94" i="22"/>
  <c r="BC93" i="22"/>
  <c r="BC92" i="22"/>
  <c r="BC91" i="22"/>
  <c r="BC90" i="22"/>
  <c r="BC89" i="22"/>
  <c r="BC88" i="22"/>
  <c r="BC87" i="22"/>
  <c r="BC86" i="22"/>
  <c r="BC85" i="22"/>
  <c r="BC84" i="22"/>
  <c r="BC83" i="22"/>
  <c r="BC82" i="22"/>
  <c r="BC81" i="22"/>
  <c r="BC80" i="22"/>
  <c r="BC79" i="22"/>
  <c r="BC78" i="22"/>
  <c r="BC77" i="22"/>
  <c r="BC76" i="22"/>
  <c r="BC75" i="22"/>
  <c r="BC74" i="22"/>
  <c r="BC73" i="22"/>
  <c r="BC72" i="22"/>
  <c r="BC71" i="22"/>
  <c r="BC70" i="22"/>
  <c r="BC69" i="22"/>
  <c r="BC108" i="22"/>
  <c r="BC104" i="22"/>
  <c r="BC100" i="22"/>
  <c r="AE65" i="22"/>
  <c r="AE68" i="22"/>
  <c r="BK68" i="22"/>
  <c r="AE99" i="22"/>
  <c r="BK109" i="22"/>
  <c r="AM37" i="22"/>
  <c r="BC37" i="22"/>
  <c r="BS37" i="22"/>
  <c r="AE48" i="22"/>
  <c r="AM48" i="22"/>
  <c r="BC48" i="22"/>
  <c r="BK48" i="22"/>
  <c r="BS48" i="22"/>
  <c r="AE50" i="22"/>
  <c r="AM50" i="22"/>
  <c r="BC50" i="22"/>
  <c r="BK50" i="22"/>
  <c r="BS50" i="22"/>
  <c r="AE52" i="22"/>
  <c r="AM52" i="22"/>
  <c r="BC52" i="22"/>
  <c r="BK52" i="22"/>
  <c r="BS52" i="22"/>
  <c r="AE53" i="22"/>
  <c r="AM53" i="22"/>
  <c r="BC53" i="22"/>
  <c r="BK53" i="22"/>
  <c r="BS53" i="22"/>
  <c r="AE54" i="22"/>
  <c r="AM54" i="22"/>
  <c r="BC54" i="22"/>
  <c r="BK54" i="22"/>
  <c r="BS54" i="22"/>
  <c r="AE55" i="22"/>
  <c r="AM55" i="22"/>
  <c r="BC55" i="22"/>
  <c r="BK55" i="22"/>
  <c r="BS55" i="22"/>
  <c r="AE56" i="22"/>
  <c r="AM56" i="22"/>
  <c r="BC56" i="22"/>
  <c r="BK56" i="22"/>
  <c r="BS56" i="22"/>
  <c r="AE57" i="22"/>
  <c r="AM57" i="22"/>
  <c r="BC57" i="22"/>
  <c r="BK57" i="22"/>
  <c r="BS57" i="22"/>
  <c r="AE58" i="22"/>
  <c r="AM58" i="22"/>
  <c r="BC58" i="22"/>
  <c r="BK58" i="22"/>
  <c r="BS58" i="22"/>
  <c r="AE59" i="22"/>
  <c r="AM59" i="22"/>
  <c r="BC59" i="22"/>
  <c r="BK59" i="22"/>
  <c r="BS59" i="22"/>
  <c r="AE60" i="22"/>
  <c r="AM60" i="22"/>
  <c r="BC60" i="22"/>
  <c r="BK60" i="22"/>
  <c r="BS60" i="22"/>
  <c r="AE61" i="22"/>
  <c r="AM61" i="22"/>
  <c r="BC61" i="22"/>
  <c r="BK61" i="22"/>
  <c r="BS61" i="22"/>
  <c r="AE62" i="22"/>
  <c r="AM62" i="22"/>
  <c r="BC62" i="22"/>
  <c r="BK62" i="22"/>
  <c r="BS62" i="22"/>
  <c r="AE63" i="22"/>
  <c r="AM63" i="22"/>
  <c r="BC63" i="22"/>
  <c r="BK63" i="22"/>
  <c r="BS63" i="22"/>
  <c r="AM64" i="22"/>
  <c r="BC64" i="22"/>
  <c r="BS64" i="22"/>
  <c r="AM66" i="22"/>
  <c r="AM102" i="22"/>
  <c r="BC107" i="22"/>
  <c r="BC39" i="22"/>
  <c r="AE382" i="22"/>
  <c r="AE375" i="22"/>
  <c r="AE379" i="22"/>
  <c r="AE378" i="22"/>
  <c r="AE374" i="22"/>
  <c r="AE372" i="22"/>
  <c r="AE370" i="22"/>
  <c r="AE381" i="22"/>
  <c r="AE376" i="22"/>
  <c r="AE368" i="22"/>
  <c r="AE367" i="22"/>
  <c r="AE366" i="22"/>
  <c r="AE365" i="22"/>
  <c r="AE373" i="22"/>
  <c r="AE371" i="22"/>
  <c r="AE369" i="22"/>
  <c r="AE364" i="22"/>
  <c r="AE380" i="22"/>
  <c r="AE363" i="22"/>
  <c r="AE362" i="22"/>
  <c r="AE361" i="22"/>
  <c r="AE360" i="22"/>
  <c r="AE359" i="22"/>
  <c r="AE358" i="22"/>
  <c r="AE357" i="22"/>
  <c r="AE356" i="22"/>
  <c r="AE377" i="22"/>
  <c r="AE355" i="22"/>
  <c r="AE354" i="22"/>
  <c r="AE353" i="22"/>
  <c r="AE352" i="22"/>
  <c r="AE351" i="22"/>
  <c r="AE350" i="22"/>
  <c r="AE349" i="22"/>
  <c r="AE348" i="22"/>
  <c r="AE347" i="22"/>
  <c r="AE346" i="22"/>
  <c r="AE345" i="22"/>
  <c r="AE344" i="22"/>
  <c r="AE343" i="22"/>
  <c r="AE342" i="22"/>
  <c r="AE339" i="22"/>
  <c r="AE336" i="22"/>
  <c r="AE341" i="22"/>
  <c r="AE340" i="22"/>
  <c r="AE338" i="22"/>
  <c r="AE327" i="22"/>
  <c r="AE321" i="22"/>
  <c r="AE317" i="22"/>
  <c r="AE335" i="22"/>
  <c r="AE333" i="22"/>
  <c r="AE331" i="22"/>
  <c r="AE329" i="22"/>
  <c r="AE324" i="22"/>
  <c r="AE322" i="22"/>
  <c r="AE320" i="22"/>
  <c r="AE316" i="22"/>
  <c r="AE334" i="22"/>
  <c r="AE332" i="22"/>
  <c r="AE330" i="22"/>
  <c r="AE326" i="22"/>
  <c r="AE323" i="22"/>
  <c r="AE318" i="22"/>
  <c r="AE328" i="22"/>
  <c r="AE313" i="22"/>
  <c r="AE325" i="22"/>
  <c r="AE312" i="22"/>
  <c r="AE314" i="22"/>
  <c r="AE311" i="22"/>
  <c r="AE310" i="22"/>
  <c r="AE309" i="22"/>
  <c r="AE308" i="22"/>
  <c r="AE307" i="22"/>
  <c r="AE306" i="22"/>
  <c r="AE305" i="22"/>
  <c r="AE304" i="22"/>
  <c r="AE303" i="22"/>
  <c r="AE302" i="22"/>
  <c r="AE301" i="22"/>
  <c r="AE293" i="22"/>
  <c r="AE298" i="22"/>
  <c r="AE297" i="22"/>
  <c r="AE292" i="22"/>
  <c r="AE299" i="22"/>
  <c r="AE295" i="22"/>
  <c r="AE291" i="22"/>
  <c r="AE290" i="22"/>
  <c r="AE289" i="22"/>
  <c r="AE288" i="22"/>
  <c r="AE287" i="22"/>
  <c r="AE286" i="22"/>
  <c r="AE285" i="22"/>
  <c r="AE284" i="22"/>
  <c r="AE283" i="22"/>
  <c r="AE282" i="22"/>
  <c r="AE281" i="22"/>
  <c r="AE280" i="22"/>
  <c r="AE279" i="22"/>
  <c r="AE337" i="22"/>
  <c r="AE277" i="22"/>
  <c r="AE319" i="22"/>
  <c r="AE300" i="22"/>
  <c r="AE296" i="22"/>
  <c r="AE278" i="22"/>
  <c r="AE275" i="22"/>
  <c r="AE274" i="22"/>
  <c r="AE270" i="22"/>
  <c r="AE273" i="22"/>
  <c r="AE271" i="22"/>
  <c r="AE268" i="22"/>
  <c r="AE266" i="22"/>
  <c r="AE264" i="22"/>
  <c r="AE263" i="22"/>
  <c r="AE262" i="22"/>
  <c r="AE261" i="22"/>
  <c r="AE260" i="22"/>
  <c r="AE259" i="22"/>
  <c r="AE258" i="22"/>
  <c r="AE257" i="22"/>
  <c r="AE256" i="22"/>
  <c r="AE255" i="22"/>
  <c r="AE254" i="22"/>
  <c r="AE253" i="22"/>
  <c r="AE252" i="22"/>
  <c r="AE251" i="22"/>
  <c r="AE250" i="22"/>
  <c r="AE249" i="22"/>
  <c r="AE248" i="22"/>
  <c r="AE247" i="22"/>
  <c r="AE246" i="22"/>
  <c r="AE245" i="22"/>
  <c r="AE315" i="22"/>
  <c r="AE294" i="22"/>
  <c r="AE272" i="22"/>
  <c r="AE265" i="22"/>
  <c r="AE276" i="22"/>
  <c r="AE243" i="22"/>
  <c r="AE267" i="22"/>
  <c r="AE238" i="22"/>
  <c r="AE234" i="22"/>
  <c r="AE244" i="22"/>
  <c r="AE231" i="22"/>
  <c r="AE230" i="22"/>
  <c r="AE229" i="22"/>
  <c r="AE228" i="22"/>
  <c r="AE227" i="22"/>
  <c r="AE239" i="22"/>
  <c r="AE237" i="22"/>
  <c r="AE233" i="22"/>
  <c r="AE236" i="22"/>
  <c r="AE232" i="22"/>
  <c r="AE269" i="22"/>
  <c r="AE242" i="22"/>
  <c r="AE241" i="22"/>
  <c r="AE240" i="22"/>
  <c r="AE224" i="22"/>
  <c r="AE223" i="22"/>
  <c r="AE221" i="22"/>
  <c r="AE220" i="22"/>
  <c r="AE219" i="22"/>
  <c r="AE218" i="22"/>
  <c r="AE217" i="22"/>
  <c r="AE216" i="22"/>
  <c r="AE215" i="22"/>
  <c r="AE214" i="22"/>
  <c r="AE213" i="22"/>
  <c r="AE212" i="22"/>
  <c r="AE211" i="22"/>
  <c r="AE210" i="22"/>
  <c r="AE209" i="22"/>
  <c r="AE208" i="22"/>
  <c r="AE207" i="22"/>
  <c r="AE206" i="22"/>
  <c r="AE205" i="22"/>
  <c r="AE204" i="22"/>
  <c r="AE222" i="22"/>
  <c r="AE235" i="22"/>
  <c r="AE202" i="22"/>
  <c r="AE225" i="22"/>
  <c r="AE203" i="22"/>
  <c r="AE226" i="22"/>
  <c r="AE201" i="22"/>
  <c r="AE200" i="22"/>
  <c r="AE199" i="22"/>
  <c r="AE198" i="22"/>
  <c r="AE197" i="22"/>
  <c r="AE196" i="22"/>
  <c r="AE195" i="22"/>
  <c r="AE194" i="22"/>
  <c r="AE193" i="22"/>
  <c r="AE192" i="22"/>
  <c r="AE191" i="22"/>
  <c r="AE190" i="22"/>
  <c r="AE189" i="22"/>
  <c r="AE188" i="22"/>
  <c r="AE187" i="22"/>
  <c r="AE186" i="22"/>
  <c r="AE185" i="22"/>
  <c r="AE184" i="22"/>
  <c r="AE183" i="22"/>
  <c r="AE182" i="22"/>
  <c r="AE181" i="22"/>
  <c r="AE180" i="22"/>
  <c r="AE179" i="22"/>
  <c r="AE178" i="22"/>
  <c r="AE177" i="22"/>
  <c r="AE176" i="22"/>
  <c r="AE175" i="22"/>
  <c r="AE174" i="22"/>
  <c r="AE173" i="22"/>
  <c r="AE172" i="22"/>
  <c r="AE171" i="22"/>
  <c r="AE170" i="22"/>
  <c r="AE169" i="22"/>
  <c r="AE168" i="22"/>
  <c r="AE167" i="22"/>
  <c r="AE166" i="22"/>
  <c r="AE164" i="22"/>
  <c r="AE160" i="22"/>
  <c r="AE156" i="22"/>
  <c r="AE163" i="22"/>
  <c r="AE159" i="22"/>
  <c r="AE155" i="22"/>
  <c r="AE165" i="22"/>
  <c r="AE161" i="22"/>
  <c r="AE157" i="22"/>
  <c r="AE154" i="22"/>
  <c r="AE153" i="22"/>
  <c r="AE152" i="22"/>
  <c r="AE151" i="22"/>
  <c r="AE150" i="22"/>
  <c r="AE149" i="22"/>
  <c r="AE145" i="22"/>
  <c r="AE144" i="22"/>
  <c r="AE143" i="22"/>
  <c r="AE142" i="22"/>
  <c r="AE141" i="22"/>
  <c r="AE140" i="22"/>
  <c r="AE139" i="22"/>
  <c r="AE138" i="22"/>
  <c r="AE137" i="22"/>
  <c r="AE136" i="22"/>
  <c r="AE135" i="22"/>
  <c r="AE134" i="22"/>
  <c r="AE133" i="22"/>
  <c r="AE132" i="22"/>
  <c r="AE131" i="22"/>
  <c r="AE130" i="22"/>
  <c r="AE129" i="22"/>
  <c r="AE128" i="22"/>
  <c r="AE127" i="22"/>
  <c r="AE126" i="22"/>
  <c r="AE125" i="22"/>
  <c r="AE124" i="22"/>
  <c r="AE123" i="22"/>
  <c r="AE122" i="22"/>
  <c r="AE121" i="22"/>
  <c r="AE120" i="22"/>
  <c r="AE119" i="22"/>
  <c r="AE118" i="22"/>
  <c r="AE117" i="22"/>
  <c r="AE116" i="22"/>
  <c r="AE115" i="22"/>
  <c r="AE114" i="22"/>
  <c r="AE113" i="22"/>
  <c r="AE112" i="22"/>
  <c r="AE162" i="22"/>
  <c r="AE148" i="22"/>
  <c r="AE158" i="22"/>
  <c r="AE146" i="22"/>
  <c r="AE109" i="22"/>
  <c r="AE105" i="22"/>
  <c r="AE101" i="22"/>
  <c r="AE108" i="22"/>
  <c r="AE104" i="22"/>
  <c r="AE100" i="22"/>
  <c r="AE147" i="22"/>
  <c r="AE98" i="22"/>
  <c r="AE97" i="22"/>
  <c r="AE96" i="22"/>
  <c r="AE95" i="22"/>
  <c r="AE94" i="22"/>
  <c r="AE93" i="22"/>
  <c r="AE92" i="22"/>
  <c r="AE91" i="22"/>
  <c r="AE90" i="22"/>
  <c r="AE89" i="22"/>
  <c r="AE88" i="22"/>
  <c r="AE87" i="22"/>
  <c r="AE86" i="22"/>
  <c r="AE85" i="22"/>
  <c r="AE84" i="22"/>
  <c r="AE83" i="22"/>
  <c r="AE82" i="22"/>
  <c r="AE81" i="22"/>
  <c r="AE80" i="22"/>
  <c r="AE79" i="22"/>
  <c r="AE78" i="22"/>
  <c r="AE77" i="22"/>
  <c r="AE76" i="22"/>
  <c r="AE75" i="22"/>
  <c r="AE74" i="22"/>
  <c r="AE73" i="22"/>
  <c r="AE72" i="22"/>
  <c r="AE71" i="22"/>
  <c r="AE70" i="22"/>
  <c r="AE69" i="22"/>
  <c r="AE110" i="22"/>
  <c r="AE106" i="22"/>
  <c r="AE102" i="22"/>
  <c r="BK380" i="22"/>
  <c r="BK378" i="22"/>
  <c r="BK377" i="22"/>
  <c r="BK372" i="22"/>
  <c r="BK370" i="22"/>
  <c r="BK379" i="22"/>
  <c r="BK374" i="22"/>
  <c r="BK368" i="22"/>
  <c r="BK367" i="22"/>
  <c r="BK366" i="22"/>
  <c r="BK365" i="22"/>
  <c r="BK364" i="22"/>
  <c r="BK373" i="22"/>
  <c r="BK371" i="22"/>
  <c r="BK369" i="22"/>
  <c r="BK382" i="22"/>
  <c r="BK376" i="22"/>
  <c r="BK362" i="22"/>
  <c r="BK361" i="22"/>
  <c r="BK360" i="22"/>
  <c r="BK359" i="22"/>
  <c r="BK358" i="22"/>
  <c r="BK357" i="22"/>
  <c r="BK356" i="22"/>
  <c r="BK355" i="22"/>
  <c r="BK354" i="22"/>
  <c r="BK353" i="22"/>
  <c r="BK352" i="22"/>
  <c r="BK351" i="22"/>
  <c r="BK350" i="22"/>
  <c r="BK349" i="22"/>
  <c r="BK348" i="22"/>
  <c r="BK347" i="22"/>
  <c r="BK381" i="22"/>
  <c r="BK375" i="22"/>
  <c r="BK363" i="22"/>
  <c r="BK346" i="22"/>
  <c r="BK345" i="22"/>
  <c r="BK344" i="22"/>
  <c r="BK343" i="22"/>
  <c r="BK342" i="22"/>
  <c r="BK341" i="22"/>
  <c r="BK339" i="22"/>
  <c r="BK337" i="22"/>
  <c r="BK340" i="22"/>
  <c r="BK338" i="22"/>
  <c r="BK336" i="22"/>
  <c r="BK325" i="22"/>
  <c r="BK319" i="22"/>
  <c r="BK315" i="22"/>
  <c r="BK335" i="22"/>
  <c r="BK333" i="22"/>
  <c r="BK331" i="22"/>
  <c r="BK329" i="22"/>
  <c r="BK326" i="22"/>
  <c r="BK322" i="22"/>
  <c r="BK318" i="22"/>
  <c r="BK334" i="22"/>
  <c r="BK332" i="22"/>
  <c r="BK330" i="22"/>
  <c r="BK324" i="22"/>
  <c r="BK323" i="22"/>
  <c r="BK321" i="22"/>
  <c r="BK320" i="22"/>
  <c r="BK316" i="22"/>
  <c r="BK314" i="22"/>
  <c r="BK313" i="22"/>
  <c r="BK311" i="22"/>
  <c r="BK317" i="22"/>
  <c r="BK328" i="22"/>
  <c r="BK327" i="22"/>
  <c r="BK310" i="22"/>
  <c r="BK309" i="22"/>
  <c r="BK308" i="22"/>
  <c r="BK307" i="22"/>
  <c r="BK306" i="22"/>
  <c r="BK305" i="22"/>
  <c r="BK304" i="22"/>
  <c r="BK303" i="22"/>
  <c r="BK302" i="22"/>
  <c r="BK301" i="22"/>
  <c r="BK300" i="22"/>
  <c r="BK299" i="22"/>
  <c r="BK291" i="22"/>
  <c r="BK295" i="22"/>
  <c r="BK294" i="22"/>
  <c r="BK312" i="22"/>
  <c r="BK297" i="22"/>
  <c r="BK293" i="22"/>
  <c r="BK290" i="22"/>
  <c r="BK289" i="22"/>
  <c r="BK288" i="22"/>
  <c r="BK287" i="22"/>
  <c r="BK286" i="22"/>
  <c r="BK285" i="22"/>
  <c r="BK284" i="22"/>
  <c r="BK283" i="22"/>
  <c r="BK282" i="22"/>
  <c r="BK281" i="22"/>
  <c r="BK280" i="22"/>
  <c r="BK279" i="22"/>
  <c r="BK278" i="22"/>
  <c r="BK273" i="22"/>
  <c r="BK276" i="22"/>
  <c r="BK275" i="22"/>
  <c r="BK272" i="22"/>
  <c r="BK298" i="22"/>
  <c r="BK296" i="22"/>
  <c r="BK292" i="22"/>
  <c r="BK277" i="22"/>
  <c r="BK271" i="22"/>
  <c r="BK268" i="22"/>
  <c r="BK274" i="22"/>
  <c r="BK264" i="22"/>
  <c r="BK263" i="22"/>
  <c r="BK262" i="22"/>
  <c r="BK261" i="22"/>
  <c r="BK260" i="22"/>
  <c r="BK259" i="22"/>
  <c r="BK258" i="22"/>
  <c r="BK257" i="22"/>
  <c r="BK256" i="22"/>
  <c r="BK255" i="22"/>
  <c r="BK254" i="22"/>
  <c r="BK253" i="22"/>
  <c r="BK252" i="22"/>
  <c r="BK251" i="22"/>
  <c r="BK250" i="22"/>
  <c r="BK249" i="22"/>
  <c r="BK248" i="22"/>
  <c r="BK247" i="22"/>
  <c r="BK246" i="22"/>
  <c r="BK245" i="22"/>
  <c r="BK244" i="22"/>
  <c r="BK269" i="22"/>
  <c r="BK267" i="22"/>
  <c r="BK266" i="22"/>
  <c r="BK241" i="22"/>
  <c r="BK236" i="22"/>
  <c r="BK232" i="22"/>
  <c r="BK242" i="22"/>
  <c r="BK230" i="22"/>
  <c r="BK229" i="22"/>
  <c r="BK228" i="22"/>
  <c r="BK227" i="22"/>
  <c r="BK239" i="22"/>
  <c r="BK235" i="22"/>
  <c r="BK231" i="22"/>
  <c r="BK270" i="22"/>
  <c r="BK234" i="22"/>
  <c r="BK233" i="22"/>
  <c r="BK221" i="22"/>
  <c r="BK220" i="22"/>
  <c r="BK219" i="22"/>
  <c r="BK218" i="22"/>
  <c r="BK217" i="22"/>
  <c r="BK216" i="22"/>
  <c r="BK215" i="22"/>
  <c r="BK214" i="22"/>
  <c r="BK213" i="22"/>
  <c r="BK212" i="22"/>
  <c r="BK211" i="22"/>
  <c r="BK210" i="22"/>
  <c r="BK209" i="22"/>
  <c r="BK208" i="22"/>
  <c r="BK207" i="22"/>
  <c r="BK206" i="22"/>
  <c r="BK205" i="22"/>
  <c r="BK204" i="22"/>
  <c r="BK203" i="22"/>
  <c r="BK240" i="22"/>
  <c r="BK223" i="22"/>
  <c r="BK243" i="22"/>
  <c r="BK265" i="22"/>
  <c r="BK238" i="22"/>
  <c r="BK222" i="22"/>
  <c r="BK224" i="22"/>
  <c r="BK200" i="22"/>
  <c r="BK199" i="22"/>
  <c r="BK198" i="22"/>
  <c r="BK197" i="22"/>
  <c r="BK196" i="22"/>
  <c r="BK195" i="22"/>
  <c r="BK194" i="22"/>
  <c r="BK193" i="22"/>
  <c r="BK192" i="22"/>
  <c r="BK191" i="22"/>
  <c r="BK190" i="22"/>
  <c r="BK189" i="22"/>
  <c r="BK188" i="22"/>
  <c r="BK187" i="22"/>
  <c r="BK186" i="22"/>
  <c r="BK185" i="22"/>
  <c r="BK184" i="22"/>
  <c r="BK183" i="22"/>
  <c r="BK182" i="22"/>
  <c r="BK181" i="22"/>
  <c r="BK180" i="22"/>
  <c r="BK179" i="22"/>
  <c r="BK178" i="22"/>
  <c r="BK177" i="22"/>
  <c r="BK176" i="22"/>
  <c r="BK175" i="22"/>
  <c r="BK174" i="22"/>
  <c r="BK173" i="22"/>
  <c r="BK172" i="22"/>
  <c r="BK171" i="22"/>
  <c r="BK170" i="22"/>
  <c r="BK169" i="22"/>
  <c r="BK168" i="22"/>
  <c r="BK167" i="22"/>
  <c r="BK166" i="22"/>
  <c r="BK165" i="22"/>
  <c r="BK225" i="22"/>
  <c r="BK202" i="22"/>
  <c r="BK237" i="22"/>
  <c r="BK226" i="22"/>
  <c r="BK201" i="22"/>
  <c r="BK162" i="22"/>
  <c r="BK158" i="22"/>
  <c r="BK154" i="22"/>
  <c r="BK161" i="22"/>
  <c r="BK157" i="22"/>
  <c r="BK163" i="22"/>
  <c r="BK159" i="22"/>
  <c r="BK155" i="22"/>
  <c r="BK153" i="22"/>
  <c r="BK152" i="22"/>
  <c r="BK151" i="22"/>
  <c r="BK150" i="22"/>
  <c r="BK149" i="22"/>
  <c r="BK160" i="22"/>
  <c r="BK144" i="22"/>
  <c r="BK143" i="22"/>
  <c r="BK142" i="22"/>
  <c r="BK141" i="22"/>
  <c r="BK140" i="22"/>
  <c r="BK139" i="22"/>
  <c r="BK138" i="22"/>
  <c r="BK137" i="22"/>
  <c r="BK136" i="22"/>
  <c r="BK135" i="22"/>
  <c r="BK134" i="22"/>
  <c r="BK133" i="22"/>
  <c r="BK132" i="22"/>
  <c r="BK131" i="22"/>
  <c r="BK130" i="22"/>
  <c r="BK129" i="22"/>
  <c r="BK128" i="22"/>
  <c r="BK127" i="22"/>
  <c r="BK126" i="22"/>
  <c r="BK125" i="22"/>
  <c r="BK124" i="22"/>
  <c r="BK123" i="22"/>
  <c r="BK122" i="22"/>
  <c r="BK121" i="22"/>
  <c r="BK120" i="22"/>
  <c r="BK119" i="22"/>
  <c r="BK118" i="22"/>
  <c r="BK117" i="22"/>
  <c r="BK116" i="22"/>
  <c r="BK115" i="22"/>
  <c r="BK114" i="22"/>
  <c r="BK113" i="22"/>
  <c r="BK112" i="22"/>
  <c r="BK111" i="22"/>
  <c r="BK156" i="22"/>
  <c r="BK148" i="22"/>
  <c r="BK146" i="22"/>
  <c r="BK145" i="22"/>
  <c r="BK164" i="22"/>
  <c r="BK107" i="22"/>
  <c r="BK103" i="22"/>
  <c r="BK99" i="22"/>
  <c r="BK110" i="22"/>
  <c r="BK106" i="22"/>
  <c r="BK102" i="22"/>
  <c r="BK98" i="22"/>
  <c r="BK97" i="22"/>
  <c r="BK96" i="22"/>
  <c r="BK95" i="22"/>
  <c r="BK94" i="22"/>
  <c r="BK93" i="22"/>
  <c r="BK92" i="22"/>
  <c r="BK91" i="22"/>
  <c r="BK90" i="22"/>
  <c r="BK89" i="22"/>
  <c r="BK88" i="22"/>
  <c r="BK87" i="22"/>
  <c r="BK86" i="22"/>
  <c r="BK85" i="22"/>
  <c r="BK84" i="22"/>
  <c r="BK83" i="22"/>
  <c r="BK82" i="22"/>
  <c r="BK81" i="22"/>
  <c r="BK80" i="22"/>
  <c r="BK79" i="22"/>
  <c r="BK78" i="22"/>
  <c r="BK77" i="22"/>
  <c r="BK76" i="22"/>
  <c r="BK75" i="22"/>
  <c r="BK74" i="22"/>
  <c r="BK73" i="22"/>
  <c r="BK72" i="22"/>
  <c r="BK71" i="22"/>
  <c r="BK70" i="22"/>
  <c r="BK69" i="22"/>
  <c r="BK147" i="22"/>
  <c r="BK108" i="22"/>
  <c r="BK104" i="22"/>
  <c r="BK100" i="22"/>
  <c r="AE66" i="22"/>
  <c r="AM67" i="22"/>
  <c r="BS67" i="22"/>
  <c r="BC68" i="22"/>
  <c r="AE103" i="22"/>
  <c r="AF7" i="21"/>
  <c r="AF20" i="21"/>
  <c r="AF44" i="21"/>
  <c r="AF54" i="21"/>
  <c r="AF62" i="21"/>
  <c r="AF70" i="21"/>
  <c r="AF78" i="21"/>
  <c r="AF94" i="21"/>
  <c r="AF102" i="21"/>
  <c r="AF110" i="21"/>
  <c r="AF118" i="21"/>
  <c r="AF126" i="21"/>
  <c r="AF134" i="21"/>
  <c r="AF152" i="21"/>
  <c r="AF168" i="21"/>
  <c r="AF176" i="21"/>
  <c r="AF181" i="21"/>
  <c r="AF205" i="21"/>
  <c r="AF221" i="21"/>
  <c r="AF265" i="21"/>
  <c r="AF270" i="21"/>
  <c r="AF275" i="21"/>
  <c r="AF290" i="21"/>
  <c r="AF297" i="21"/>
  <c r="AF300" i="21"/>
  <c r="AF305" i="21"/>
  <c r="AF308" i="21"/>
  <c r="AF313" i="21"/>
  <c r="AF345" i="21"/>
  <c r="AF353" i="21"/>
  <c r="AF361" i="21"/>
  <c r="AF369" i="21"/>
  <c r="AF18" i="21"/>
  <c r="AF26" i="21"/>
  <c r="AF52" i="21"/>
  <c r="AF60" i="21"/>
  <c r="AF68" i="21"/>
  <c r="AF76" i="21"/>
  <c r="AF100" i="21"/>
  <c r="AF108" i="21"/>
  <c r="AF116" i="21"/>
  <c r="AF124" i="21"/>
  <c r="AF132" i="21"/>
  <c r="AF140" i="21"/>
  <c r="AF145" i="21"/>
  <c r="AF166" i="21"/>
  <c r="AF174" i="21"/>
  <c r="AF237" i="21"/>
  <c r="AF268" i="21"/>
  <c r="AF273" i="21"/>
  <c r="AF278" i="21"/>
  <c r="AF283" i="21"/>
  <c r="AF298" i="21"/>
  <c r="AF303" i="21"/>
  <c r="AF306" i="21"/>
  <c r="AF311" i="21"/>
  <c r="AF343" i="21"/>
  <c r="AF351" i="21"/>
  <c r="AF359" i="21"/>
  <c r="AF367" i="21"/>
  <c r="AF8" i="21"/>
  <c r="AF21" i="21"/>
  <c r="AF28" i="21"/>
  <c r="AF55" i="21"/>
  <c r="AF63" i="21"/>
  <c r="AF71" i="21"/>
  <c r="AF79" i="21"/>
  <c r="AF87" i="21"/>
  <c r="AF95" i="21"/>
  <c r="AF103" i="21"/>
  <c r="AF119" i="21"/>
  <c r="AF127" i="21"/>
  <c r="AF135" i="21"/>
  <c r="AF153" i="21"/>
  <c r="AF161" i="21"/>
  <c r="AF169" i="21"/>
  <c r="AF177" i="21"/>
  <c r="AF191" i="21"/>
  <c r="AF4" i="21"/>
  <c r="AF9" i="21"/>
  <c r="AF16" i="21"/>
  <c r="AF37" i="21"/>
  <c r="AF39" i="21"/>
  <c r="AF40" i="21"/>
  <c r="AF58" i="21"/>
  <c r="AF66" i="21"/>
  <c r="AF74" i="21"/>
  <c r="AF82" i="21"/>
  <c r="AF90" i="21"/>
  <c r="AF98" i="21"/>
  <c r="AF106" i="21"/>
  <c r="AF114" i="21"/>
  <c r="AF122" i="21"/>
  <c r="AF130" i="21"/>
  <c r="AF148" i="21"/>
  <c r="AF172" i="21"/>
  <c r="AF189" i="21"/>
  <c r="AF213" i="21"/>
  <c r="AF229" i="21"/>
  <c r="AF238" i="21"/>
  <c r="AF281" i="21"/>
  <c r="AF286" i="21"/>
  <c r="AF291" i="21"/>
  <c r="AF296" i="21"/>
  <c r="AF301" i="21"/>
  <c r="AF304" i="21"/>
  <c r="AF309" i="21"/>
  <c r="AF312" i="21"/>
  <c r="AF294" i="21"/>
  <c r="AF331" i="21"/>
  <c r="AF11" i="21"/>
  <c r="AF14" i="21"/>
  <c r="AF33" i="21"/>
  <c r="AF35" i="21"/>
  <c r="AF49" i="21"/>
  <c r="AF50" i="21"/>
  <c r="AF56" i="21"/>
  <c r="AF64" i="21"/>
  <c r="AF72" i="21"/>
  <c r="AF80" i="21"/>
  <c r="AF96" i="21"/>
  <c r="AF104" i="21"/>
  <c r="AF112" i="21"/>
  <c r="AF120" i="21"/>
  <c r="AF128" i="21"/>
  <c r="AF136" i="21"/>
  <c r="AF185" i="21"/>
  <c r="AF302" i="21"/>
  <c r="AF310" i="21"/>
  <c r="AF12" i="21"/>
  <c r="AF13" i="21"/>
  <c r="AF17" i="21"/>
  <c r="AF38" i="21"/>
  <c r="AF51" i="21"/>
  <c r="AF59" i="21"/>
  <c r="AF67" i="21"/>
  <c r="AF75" i="21"/>
  <c r="AF83" i="21"/>
  <c r="AF91" i="21"/>
  <c r="AF107" i="21"/>
  <c r="AF115" i="21"/>
  <c r="AF123" i="21"/>
  <c r="AF131" i="21"/>
  <c r="AF139" i="21"/>
  <c r="AF149" i="21"/>
  <c r="AF157" i="21"/>
  <c r="AF165" i="21"/>
  <c r="AF173" i="21"/>
  <c r="AF183" i="21"/>
  <c r="AF277" i="21"/>
  <c r="AF282" i="21"/>
  <c r="AF287" i="21"/>
  <c r="AF334" i="21"/>
  <c r="AF29" i="21"/>
  <c r="AF85" i="21"/>
  <c r="AF93" i="21"/>
  <c r="AF84" i="21"/>
  <c r="AF92" i="21"/>
  <c r="AF101" i="21"/>
  <c r="AF89" i="21"/>
  <c r="AF88" i="21"/>
  <c r="AF97" i="21"/>
  <c r="AF105" i="21"/>
  <c r="AF111" i="21"/>
  <c r="AF86" i="21"/>
  <c r="AF99" i="21"/>
  <c r="AF147" i="21"/>
  <c r="AF143" i="21"/>
  <c r="AF151" i="21"/>
  <c r="AF154" i="21"/>
  <c r="AF267" i="21"/>
  <c r="AF289" i="21"/>
  <c r="AF322" i="21"/>
  <c r="AF320" i="21"/>
  <c r="AF324" i="21"/>
  <c r="AF319" i="21"/>
  <c r="AF330" i="21"/>
  <c r="AF332" i="21"/>
  <c r="AF342" i="21"/>
  <c r="AF350" i="21"/>
  <c r="AF358" i="21"/>
  <c r="AF370" i="21"/>
  <c r="AF341" i="21"/>
  <c r="AF349" i="21"/>
  <c r="AF357" i="21"/>
  <c r="AF365" i="21"/>
  <c r="AF339" i="21"/>
  <c r="AF347" i="21"/>
  <c r="AF338" i="21"/>
  <c r="AF346" i="21"/>
  <c r="AF354" i="21"/>
  <c r="AF362" i="21"/>
  <c r="AF368" i="21"/>
  <c r="AF344" i="21"/>
  <c r="AF352" i="21"/>
  <c r="AF360" i="21"/>
  <c r="L41" i="20"/>
  <c r="L45" i="20" s="1"/>
  <c r="J38" i="20"/>
  <c r="K37" i="20"/>
  <c r="I37" i="20"/>
  <c r="H38" i="20"/>
  <c r="I38" i="20" s="1"/>
  <c r="I41" i="20" s="1"/>
  <c r="D38" i="20"/>
  <c r="E38" i="20" s="1"/>
  <c r="G41" i="20" s="1"/>
  <c r="E37" i="20"/>
  <c r="F38" i="20"/>
  <c r="G37" i="20"/>
  <c r="S19" i="20"/>
  <c r="O27" i="20"/>
  <c r="S2" i="20"/>
  <c r="L31" i="20"/>
  <c r="T2" i="20"/>
  <c r="U2" i="20"/>
  <c r="U19" i="20"/>
  <c r="H31" i="20"/>
  <c r="L39" i="20"/>
  <c r="L42" i="20"/>
  <c r="L43" i="20"/>
  <c r="V2" i="20"/>
  <c r="M41" i="20"/>
  <c r="S15" i="20"/>
  <c r="U23" i="20"/>
  <c r="S23" i="20"/>
  <c r="C14" i="8"/>
  <c r="B3" i="18"/>
  <c r="C47" i="24"/>
  <c r="E3" i="28" l="1"/>
  <c r="C4" i="38"/>
  <c r="C4" i="37"/>
  <c r="C4" i="34"/>
  <c r="C4" i="23"/>
  <c r="C14" i="38"/>
  <c r="C14" i="37"/>
  <c r="C14" i="34"/>
  <c r="C30" i="28"/>
  <c r="I49" i="27"/>
  <c r="F5" i="29" s="1"/>
  <c r="G49" i="27"/>
  <c r="F4" i="29" s="1"/>
  <c r="D4" i="29" s="1"/>
  <c r="F7" i="29"/>
  <c r="D7" i="29" s="1"/>
  <c r="C14" i="23"/>
  <c r="K47" i="24"/>
  <c r="I47" i="24"/>
  <c r="E47" i="24"/>
  <c r="G47" i="24"/>
  <c r="M47" i="24"/>
  <c r="BV352" i="24" s="1"/>
  <c r="BX352" i="24" s="1"/>
  <c r="D9" i="28"/>
  <c r="C28" i="28"/>
  <c r="D28" i="28"/>
  <c r="G28" i="28"/>
  <c r="E27" i="28"/>
  <c r="BE364" i="27"/>
  <c r="BE307" i="27"/>
  <c r="BE224" i="27"/>
  <c r="BE167" i="27"/>
  <c r="BE94" i="27"/>
  <c r="BE46" i="27"/>
  <c r="BE164" i="27"/>
  <c r="BE310" i="27"/>
  <c r="BE166" i="27"/>
  <c r="BE351" i="27"/>
  <c r="BE295" i="27"/>
  <c r="BE222" i="27"/>
  <c r="BE173" i="27"/>
  <c r="BE122" i="27"/>
  <c r="BE60" i="27"/>
  <c r="BE27" i="27"/>
  <c r="BE64" i="27"/>
  <c r="BE329" i="27"/>
  <c r="BE296" i="27"/>
  <c r="BE221" i="27"/>
  <c r="BE145" i="27"/>
  <c r="BE31" i="27"/>
  <c r="BE26" i="27"/>
  <c r="BE328" i="27"/>
  <c r="BE280" i="27"/>
  <c r="BE231" i="27"/>
  <c r="BE153" i="27"/>
  <c r="BE119" i="27"/>
  <c r="BE5" i="27"/>
  <c r="BE33" i="27"/>
  <c r="BE326" i="27"/>
  <c r="BE232" i="27"/>
  <c r="BE236" i="27"/>
  <c r="BE97" i="27"/>
  <c r="BE11" i="27"/>
  <c r="BE341" i="27"/>
  <c r="BE291" i="27"/>
  <c r="BE210" i="27"/>
  <c r="BE194" i="27"/>
  <c r="BE102" i="27"/>
  <c r="BE68" i="27"/>
  <c r="BE93" i="27"/>
  <c r="BE343" i="27"/>
  <c r="BE268" i="27"/>
  <c r="BE201" i="27"/>
  <c r="BE149" i="27"/>
  <c r="BE100" i="27"/>
  <c r="BE35" i="27"/>
  <c r="BE130" i="27"/>
  <c r="BE358" i="27"/>
  <c r="BE299" i="27"/>
  <c r="BE216" i="27"/>
  <c r="BE188" i="27"/>
  <c r="BE86" i="27"/>
  <c r="BE66" i="27"/>
  <c r="BE85" i="27"/>
  <c r="BE306" i="27"/>
  <c r="BE131" i="27"/>
  <c r="BE330" i="27"/>
  <c r="BE290" i="27"/>
  <c r="BE214" i="27"/>
  <c r="BE259" i="27"/>
  <c r="BE92" i="27"/>
  <c r="BE55" i="27"/>
  <c r="BE38" i="27"/>
  <c r="BE28" i="27"/>
  <c r="BE336" i="27"/>
  <c r="BE277" i="27"/>
  <c r="BE213" i="27"/>
  <c r="BE137" i="27"/>
  <c r="BE56" i="27"/>
  <c r="BE215" i="27"/>
  <c r="BE327" i="27"/>
  <c r="BE240" i="27"/>
  <c r="BE247" i="27"/>
  <c r="BE144" i="27"/>
  <c r="BE112" i="27"/>
  <c r="BE25" i="27"/>
  <c r="BE381" i="27"/>
  <c r="BE302" i="27"/>
  <c r="BE219" i="27"/>
  <c r="BE190" i="27"/>
  <c r="BE89" i="27"/>
  <c r="BE4" i="27"/>
  <c r="BE356" i="27"/>
  <c r="BE286" i="27"/>
  <c r="BE202" i="27"/>
  <c r="BE150" i="27"/>
  <c r="BE115" i="27"/>
  <c r="BE3" i="27"/>
  <c r="BE103" i="27"/>
  <c r="BE333" i="27"/>
  <c r="BE260" i="27"/>
  <c r="BE226" i="27"/>
  <c r="BE141" i="27"/>
  <c r="BE105" i="27"/>
  <c r="BE223" i="27"/>
  <c r="BE338" i="27"/>
  <c r="BE101" i="27"/>
  <c r="BE99" i="27"/>
  <c r="BE74" i="27"/>
  <c r="BE353" i="27"/>
  <c r="BE294" i="27"/>
  <c r="BE208" i="27"/>
  <c r="BE191" i="27"/>
  <c r="BE78" i="27"/>
  <c r="BE48" i="27"/>
  <c r="BE69" i="27"/>
  <c r="BE298" i="27"/>
  <c r="BE71" i="27"/>
  <c r="BE340" i="27"/>
  <c r="BE279" i="27"/>
  <c r="BE206" i="27"/>
  <c r="BE187" i="27"/>
  <c r="BE84" i="27"/>
  <c r="BE39" i="27"/>
  <c r="BE7" i="27"/>
  <c r="BE366" i="27"/>
  <c r="BE314" i="27"/>
  <c r="BE264" i="27"/>
  <c r="BE205" i="27"/>
  <c r="BE129" i="27"/>
  <c r="BE61" i="27"/>
  <c r="BE182" i="27"/>
  <c r="BE313" i="27"/>
  <c r="BE255" i="27"/>
  <c r="BE189" i="27"/>
  <c r="BE136" i="27"/>
  <c r="BE117" i="27"/>
  <c r="BE52" i="27"/>
  <c r="BE372" i="27"/>
  <c r="BE287" i="27"/>
  <c r="BE211" i="27"/>
  <c r="BE161" i="27"/>
  <c r="BE81" i="27"/>
  <c r="BE24" i="27"/>
  <c r="BE339" i="27"/>
  <c r="BE269" i="27"/>
  <c r="BE227" i="27"/>
  <c r="BE142" i="27"/>
  <c r="BE108" i="27"/>
  <c r="BE23" i="27"/>
  <c r="BE58" i="27"/>
  <c r="BE345" i="27"/>
  <c r="BE237" i="27"/>
  <c r="BE244" i="27"/>
  <c r="BE133" i="27"/>
  <c r="BE37" i="27"/>
  <c r="BE110" i="27"/>
  <c r="BE62" i="27"/>
  <c r="BE257" i="27"/>
  <c r="BE163" i="27"/>
  <c r="BE170" i="27"/>
  <c r="BE344" i="27"/>
  <c r="BE284" i="27"/>
  <c r="BE200" i="27"/>
  <c r="BE165" i="27"/>
  <c r="BE98" i="27"/>
  <c r="BE13" i="27"/>
  <c r="BE375" i="27"/>
  <c r="BE292" i="27"/>
  <c r="BE17" i="27"/>
  <c r="BE323" i="27"/>
  <c r="BE265" i="27"/>
  <c r="BE198" i="27"/>
  <c r="BE158" i="27"/>
  <c r="BE76" i="27"/>
  <c r="BE29" i="27"/>
  <c r="BE18" i="27"/>
  <c r="BE368" i="27"/>
  <c r="BE324" i="27"/>
  <c r="BE281" i="27"/>
  <c r="BE278" i="27"/>
  <c r="BE106" i="27"/>
  <c r="BE43" i="27"/>
  <c r="BE139" i="27"/>
  <c r="BE320" i="27"/>
  <c r="BE253" i="27"/>
  <c r="BE179" i="27"/>
  <c r="BE128" i="27"/>
  <c r="BE44" i="27"/>
  <c r="BE199" i="27"/>
  <c r="BE362" i="27"/>
  <c r="BE270" i="27"/>
  <c r="BE203" i="27"/>
  <c r="BE151" i="27"/>
  <c r="BE42" i="27"/>
  <c r="BE50" i="27"/>
  <c r="BE318" i="27"/>
  <c r="BE261" i="27"/>
  <c r="BE185" i="27"/>
  <c r="BE134" i="27"/>
  <c r="BE72" i="27"/>
  <c r="BE10" i="27"/>
  <c r="BE8" i="27"/>
  <c r="BE322" i="27"/>
  <c r="BE283" i="27"/>
  <c r="BE184" i="27"/>
  <c r="BE125" i="27"/>
  <c r="BE73" i="27"/>
  <c r="BE159" i="27"/>
  <c r="BE175" i="27"/>
  <c r="BE293" i="27"/>
  <c r="BE263" i="27"/>
  <c r="BE312" i="27"/>
  <c r="BE348" i="27"/>
  <c r="BE267" i="27"/>
  <c r="BE233" i="27"/>
  <c r="BE148" i="27"/>
  <c r="BE111" i="27"/>
  <c r="BE113" i="27"/>
  <c r="BE363" i="27"/>
  <c r="BE273" i="27"/>
  <c r="BE367" i="27"/>
  <c r="BE334" i="27"/>
  <c r="BE282" i="27"/>
  <c r="BE228" i="27"/>
  <c r="BE157" i="27"/>
  <c r="BE152" i="27"/>
  <c r="BE65" i="27"/>
  <c r="BE63" i="27"/>
  <c r="BE360" i="27"/>
  <c r="BE319" i="27"/>
  <c r="BE241" i="27"/>
  <c r="BE180" i="27"/>
  <c r="BE91" i="27"/>
  <c r="BE15" i="27"/>
  <c r="BE30" i="27"/>
  <c r="BE303" i="27"/>
  <c r="BE243" i="27"/>
  <c r="BE171" i="27"/>
  <c r="BE121" i="27"/>
  <c r="BE57" i="27"/>
  <c r="BE248" i="27"/>
  <c r="BE355" i="27"/>
  <c r="BE262" i="27"/>
  <c r="BE229" i="27"/>
  <c r="BE143" i="27"/>
  <c r="BE49" i="27"/>
  <c r="BE2" i="27"/>
  <c r="BE311" i="27"/>
  <c r="BE238" i="27"/>
  <c r="BE177" i="27"/>
  <c r="BE126" i="27"/>
  <c r="BE36" i="27"/>
  <c r="BE379" i="27"/>
  <c r="BE315" i="27"/>
  <c r="BE242" i="27"/>
  <c r="BE176" i="27"/>
  <c r="BE114" i="27"/>
  <c r="BE51" i="27"/>
  <c r="BE378" i="27"/>
  <c r="BE174" i="27"/>
  <c r="BE317" i="27"/>
  <c r="BE305" i="27"/>
  <c r="BE181" i="27"/>
  <c r="BE123" i="27"/>
  <c r="BE156" i="27"/>
  <c r="BE204" i="27"/>
  <c r="BE332" i="27"/>
  <c r="BE272" i="27"/>
  <c r="BE197" i="27"/>
  <c r="BE140" i="27"/>
  <c r="BE104" i="27"/>
  <c r="BE34" i="27"/>
  <c r="BE374" i="27"/>
  <c r="BE266" i="27"/>
  <c r="BE377" i="27"/>
  <c r="BE325" i="27"/>
  <c r="BE274" i="27"/>
  <c r="BE225" i="27"/>
  <c r="BE146" i="27"/>
  <c r="BE107" i="27"/>
  <c r="BE109" i="27"/>
  <c r="BE32" i="27"/>
  <c r="BE371" i="27"/>
  <c r="BE321" i="27"/>
  <c r="BE256" i="27"/>
  <c r="BE172" i="27"/>
  <c r="BE83" i="27"/>
  <c r="BE6" i="27"/>
  <c r="BE365" i="27"/>
  <c r="BE288" i="27"/>
  <c r="BE220" i="27"/>
  <c r="BE196" i="27"/>
  <c r="BE90" i="27"/>
  <c r="BE41" i="27"/>
  <c r="BE147" i="27"/>
  <c r="BE342" i="27"/>
  <c r="BE275" i="27"/>
  <c r="BE186" i="27"/>
  <c r="BE135" i="27"/>
  <c r="BE40" i="27"/>
  <c r="BE380" i="27"/>
  <c r="BE316" i="27"/>
  <c r="BE251" i="27"/>
  <c r="BE169" i="27"/>
  <c r="BE96" i="27"/>
  <c r="BE47" i="27"/>
  <c r="BE207" i="27"/>
  <c r="BE373" i="27"/>
  <c r="BE308" i="27"/>
  <c r="BE235" i="27"/>
  <c r="BE168" i="27"/>
  <c r="BE95" i="27"/>
  <c r="BE22" i="27"/>
  <c r="BE124" i="27"/>
  <c r="BE234" i="27"/>
  <c r="BE297" i="27"/>
  <c r="BE349" i="27"/>
  <c r="BE369" i="27"/>
  <c r="BE70" i="27"/>
  <c r="BE335" i="27"/>
  <c r="BE289" i="27"/>
  <c r="BE183" i="27"/>
  <c r="BE132" i="27"/>
  <c r="BE120" i="27"/>
  <c r="BE276" i="27"/>
  <c r="BE346" i="27"/>
  <c r="BE254" i="27"/>
  <c r="BE376" i="27"/>
  <c r="BE337" i="27"/>
  <c r="BE258" i="27"/>
  <c r="BE193" i="27"/>
  <c r="BE138" i="27"/>
  <c r="BE116" i="27"/>
  <c r="BE45" i="27"/>
  <c r="BE331" i="27"/>
  <c r="BE350" i="27"/>
  <c r="BE304" i="27"/>
  <c r="BE250" i="27"/>
  <c r="BE252" i="27"/>
  <c r="BE75" i="27"/>
  <c r="BE14" i="27"/>
  <c r="BE361" i="27"/>
  <c r="BE271" i="27"/>
  <c r="BE212" i="27"/>
  <c r="BE154" i="27"/>
  <c r="BE82" i="27"/>
  <c r="BE21" i="27"/>
  <c r="BE77" i="27"/>
  <c r="BE352" i="27"/>
  <c r="BE239" i="27"/>
  <c r="BE178" i="27"/>
  <c r="BE127" i="27"/>
  <c r="BE67" i="27"/>
  <c r="BE370" i="27"/>
  <c r="BE309" i="27"/>
  <c r="BE245" i="27"/>
  <c r="BE192" i="27"/>
  <c r="BE88" i="27"/>
  <c r="BE53" i="27"/>
  <c r="BE230" i="27"/>
  <c r="BE359" i="27"/>
  <c r="BE300" i="27"/>
  <c r="BE217" i="27"/>
  <c r="BE162" i="27"/>
  <c r="BE87" i="27"/>
  <c r="BE59" i="27"/>
  <c r="BE249" i="27"/>
  <c r="BE354" i="27"/>
  <c r="BE16" i="27"/>
  <c r="BE54" i="27"/>
  <c r="BE12" i="27"/>
  <c r="BE118" i="27"/>
  <c r="BE160" i="27"/>
  <c r="BE20" i="27"/>
  <c r="BE347" i="27"/>
  <c r="BE246" i="27"/>
  <c r="BE357" i="27"/>
  <c r="BE285" i="27"/>
  <c r="BE301" i="27"/>
  <c r="BE209" i="27"/>
  <c r="BE218" i="27"/>
  <c r="BE155" i="27"/>
  <c r="BE195" i="27"/>
  <c r="BE79" i="27"/>
  <c r="BE19" i="27"/>
  <c r="BE80" i="27"/>
  <c r="BE9" i="27"/>
  <c r="BV315" i="24"/>
  <c r="BX315" i="24" s="1"/>
  <c r="B27" i="28"/>
  <c r="C47" i="27"/>
  <c r="C49" i="27" s="1"/>
  <c r="F2" i="29" s="1"/>
  <c r="B2" i="29" s="1"/>
  <c r="D5" i="28"/>
  <c r="B24" i="28"/>
  <c r="E5" i="28" s="1"/>
  <c r="C5" i="28"/>
  <c r="B28" i="28"/>
  <c r="B12" i="28"/>
  <c r="AG2" i="27"/>
  <c r="BV42" i="24"/>
  <c r="BX42" i="24" s="1"/>
  <c r="BV200" i="24"/>
  <c r="BX200" i="24" s="1"/>
  <c r="BV169" i="24"/>
  <c r="BX169" i="24" s="1"/>
  <c r="BV209" i="24"/>
  <c r="BX209" i="24" s="1"/>
  <c r="BV364" i="24"/>
  <c r="BX364" i="24" s="1"/>
  <c r="BV47" i="24"/>
  <c r="BX47" i="24" s="1"/>
  <c r="L4" i="18"/>
  <c r="BV60" i="24"/>
  <c r="BX60" i="24" s="1"/>
  <c r="BV336" i="24"/>
  <c r="BX336" i="24" s="1"/>
  <c r="BV8" i="24"/>
  <c r="BX8" i="24" s="1"/>
  <c r="BV38" i="24"/>
  <c r="BX38" i="24" s="1"/>
  <c r="BV45" i="24"/>
  <c r="BX45" i="24" s="1"/>
  <c r="BV68" i="24"/>
  <c r="BX68" i="24" s="1"/>
  <c r="BV121" i="24"/>
  <c r="BX121" i="24" s="1"/>
  <c r="BV147" i="24"/>
  <c r="BX147" i="24" s="1"/>
  <c r="BV264" i="24"/>
  <c r="BX264" i="24" s="1"/>
  <c r="BV228" i="24"/>
  <c r="BX228" i="24" s="1"/>
  <c r="BV313" i="24"/>
  <c r="BX313" i="24" s="1"/>
  <c r="BV335" i="24"/>
  <c r="BX335" i="24" s="1"/>
  <c r="M49" i="24"/>
  <c r="BY197" i="24" s="1"/>
  <c r="BV15" i="24"/>
  <c r="BX15" i="24" s="1"/>
  <c r="BV52" i="24"/>
  <c r="BX52" i="24" s="1"/>
  <c r="BV59" i="24"/>
  <c r="BX59" i="24" s="1"/>
  <c r="BV62" i="24"/>
  <c r="BX62" i="24" s="1"/>
  <c r="BV123" i="24"/>
  <c r="BX123" i="24" s="1"/>
  <c r="BV139" i="24"/>
  <c r="BX139" i="24" s="1"/>
  <c r="BV196" i="24"/>
  <c r="BX196" i="24" s="1"/>
  <c r="BV220" i="24"/>
  <c r="BX220" i="24" s="1"/>
  <c r="BV278" i="24"/>
  <c r="BX278" i="24" s="1"/>
  <c r="BV317" i="24"/>
  <c r="BX317" i="24" s="1"/>
  <c r="BV369" i="24"/>
  <c r="BX369" i="24" s="1"/>
  <c r="BV10" i="24"/>
  <c r="BX10" i="24" s="1"/>
  <c r="BV31" i="24"/>
  <c r="BX31" i="24" s="1"/>
  <c r="BV79" i="24"/>
  <c r="BX79" i="24" s="1"/>
  <c r="BV181" i="24"/>
  <c r="BX181" i="24" s="1"/>
  <c r="BV161" i="24"/>
  <c r="BX161" i="24" s="1"/>
  <c r="BV211" i="24"/>
  <c r="BX211" i="24" s="1"/>
  <c r="BV243" i="24"/>
  <c r="BX243" i="24" s="1"/>
  <c r="BV307" i="24"/>
  <c r="BX307" i="24" s="1"/>
  <c r="BV343" i="24"/>
  <c r="BX343" i="24" s="1"/>
  <c r="BV5" i="24"/>
  <c r="BX5" i="24" s="1"/>
  <c r="BV13" i="24"/>
  <c r="BX13" i="24" s="1"/>
  <c r="BV64" i="24"/>
  <c r="BX64" i="24" s="1"/>
  <c r="BV82" i="24"/>
  <c r="BX82" i="24" s="1"/>
  <c r="BV185" i="24"/>
  <c r="BX185" i="24" s="1"/>
  <c r="BV163" i="24"/>
  <c r="BX163" i="24" s="1"/>
  <c r="BV212" i="24"/>
  <c r="BX212" i="24" s="1"/>
  <c r="BV244" i="24"/>
  <c r="BX244" i="24" s="1"/>
  <c r="BV324" i="24"/>
  <c r="BX324" i="24" s="1"/>
  <c r="BV354" i="24"/>
  <c r="BX354" i="24" s="1"/>
  <c r="BV56" i="24"/>
  <c r="BX56" i="24" s="1"/>
  <c r="BV23" i="24"/>
  <c r="BX23" i="24" s="1"/>
  <c r="BV65" i="24"/>
  <c r="BX65" i="24" s="1"/>
  <c r="BV86" i="24"/>
  <c r="BX86" i="24" s="1"/>
  <c r="BV189" i="24"/>
  <c r="BX189" i="24" s="1"/>
  <c r="BV165" i="24"/>
  <c r="BX165" i="24" s="1"/>
  <c r="BV213" i="24"/>
  <c r="BX213" i="24" s="1"/>
  <c r="BV245" i="24"/>
  <c r="BX245" i="24" s="1"/>
  <c r="BV310" i="24"/>
  <c r="BX310" i="24" s="1"/>
  <c r="BV340" i="24"/>
  <c r="BX340" i="24" s="1"/>
  <c r="BV49" i="24"/>
  <c r="BX49" i="24" s="1"/>
  <c r="BV28" i="24"/>
  <c r="BX28" i="24" s="1"/>
  <c r="BV103" i="24"/>
  <c r="BX103" i="24" s="1"/>
  <c r="BV85" i="24"/>
  <c r="BX85" i="24" s="1"/>
  <c r="BV191" i="24"/>
  <c r="BX191" i="24" s="1"/>
  <c r="BV166" i="24"/>
  <c r="BX166" i="24" s="1"/>
  <c r="BV215" i="24"/>
  <c r="BX215" i="24" s="1"/>
  <c r="BV247" i="24"/>
  <c r="BX247" i="24" s="1"/>
  <c r="BV294" i="24"/>
  <c r="BX294" i="24" s="1"/>
  <c r="BV353" i="24"/>
  <c r="BX353" i="24" s="1"/>
  <c r="BV58" i="24"/>
  <c r="BX58" i="24" s="1"/>
  <c r="BV7" i="24"/>
  <c r="BX7" i="24" s="1"/>
  <c r="BV83" i="24"/>
  <c r="BX83" i="24" s="1"/>
  <c r="BV75" i="24"/>
  <c r="BX75" i="24" s="1"/>
  <c r="BV130" i="24"/>
  <c r="BX130" i="24" s="1"/>
  <c r="BV157" i="24"/>
  <c r="BX157" i="24" s="1"/>
  <c r="BV217" i="24"/>
  <c r="BX217" i="24" s="1"/>
  <c r="BV280" i="24"/>
  <c r="BX280" i="24" s="1"/>
  <c r="BV312" i="24"/>
  <c r="BX312" i="24" s="1"/>
  <c r="BV348" i="24"/>
  <c r="BX348" i="24" s="1"/>
  <c r="BV135" i="24"/>
  <c r="BX135" i="24" s="1"/>
  <c r="BV146" i="24"/>
  <c r="BX146" i="24" s="1"/>
  <c r="BV188" i="24"/>
  <c r="BX188" i="24" s="1"/>
  <c r="BV276" i="24"/>
  <c r="BX276" i="24" s="1"/>
  <c r="BV246" i="24"/>
  <c r="BX246" i="24" s="1"/>
  <c r="BV274" i="24"/>
  <c r="BX274" i="24" s="1"/>
  <c r="BV296" i="24"/>
  <c r="BX296" i="24" s="1"/>
  <c r="BV334" i="24"/>
  <c r="BX334" i="24" s="1"/>
  <c r="BV378" i="24"/>
  <c r="BX378" i="24" s="1"/>
  <c r="BV187" i="24"/>
  <c r="BX187" i="24" s="1"/>
  <c r="BV172" i="24"/>
  <c r="BX172" i="24" s="1"/>
  <c r="BV261" i="24"/>
  <c r="BX261" i="24" s="1"/>
  <c r="BV240" i="24"/>
  <c r="BX240" i="24" s="1"/>
  <c r="BV263" i="24"/>
  <c r="BX263" i="24" s="1"/>
  <c r="BV308" i="24"/>
  <c r="BX308" i="24" s="1"/>
  <c r="BV329" i="24"/>
  <c r="BX329" i="24" s="1"/>
  <c r="BV358" i="24"/>
  <c r="BX358" i="24" s="1"/>
  <c r="B45" i="24"/>
  <c r="B44" i="24"/>
  <c r="C41" i="24"/>
  <c r="E41" i="24"/>
  <c r="AI382" i="24"/>
  <c r="AI381" i="24"/>
  <c r="AI380" i="24"/>
  <c r="AI379" i="24"/>
  <c r="AI378" i="24"/>
  <c r="AI377" i="24"/>
  <c r="AI376" i="24"/>
  <c r="AI375" i="24"/>
  <c r="AI374" i="24"/>
  <c r="AI373" i="24"/>
  <c r="AI372" i="24"/>
  <c r="AI371" i="24"/>
  <c r="AI370" i="24"/>
  <c r="AI369" i="24"/>
  <c r="AI368" i="24"/>
  <c r="AI367" i="24"/>
  <c r="AI366" i="24"/>
  <c r="AI365" i="24"/>
  <c r="AI364" i="24"/>
  <c r="AI363" i="24"/>
  <c r="AI361" i="24"/>
  <c r="AI359" i="24"/>
  <c r="AI357" i="24"/>
  <c r="AI356" i="24"/>
  <c r="AI355" i="24"/>
  <c r="AI354" i="24"/>
  <c r="AI362" i="24"/>
  <c r="AI360" i="24"/>
  <c r="AI358" i="24"/>
  <c r="AI352" i="24"/>
  <c r="AI353" i="24"/>
  <c r="AI351" i="24"/>
  <c r="AI349" i="24"/>
  <c r="AI347" i="24"/>
  <c r="AI340" i="24"/>
  <c r="AI336" i="24"/>
  <c r="AI332" i="24"/>
  <c r="AI345" i="24"/>
  <c r="AI343" i="24"/>
  <c r="AI339" i="24"/>
  <c r="AI335" i="24"/>
  <c r="AI341" i="24"/>
  <c r="AI331" i="24"/>
  <c r="AI330" i="24"/>
  <c r="AI329" i="24"/>
  <c r="AI328" i="24"/>
  <c r="AI327" i="24"/>
  <c r="AI326" i="24"/>
  <c r="AI325" i="24"/>
  <c r="AI324" i="24"/>
  <c r="AI323" i="24"/>
  <c r="AI322" i="24"/>
  <c r="AI350" i="24"/>
  <c r="AI348" i="24"/>
  <c r="AI346" i="24"/>
  <c r="AI344" i="24"/>
  <c r="AI338" i="24"/>
  <c r="AI334" i="24"/>
  <c r="AI333" i="24"/>
  <c r="AI337" i="24"/>
  <c r="AI342" i="24"/>
  <c r="AI320" i="24"/>
  <c r="AI318" i="24"/>
  <c r="AI316" i="24"/>
  <c r="AI314" i="24"/>
  <c r="AI309" i="24"/>
  <c r="AI304" i="24"/>
  <c r="AI300" i="24"/>
  <c r="AI299" i="24"/>
  <c r="AI310" i="24"/>
  <c r="AI303" i="24"/>
  <c r="AI290" i="24"/>
  <c r="AI317" i="24"/>
  <c r="AI308" i="24"/>
  <c r="AI302" i="24"/>
  <c r="AI301" i="24"/>
  <c r="AI291" i="24"/>
  <c r="AI287" i="24"/>
  <c r="AI319" i="24"/>
  <c r="AI311" i="24"/>
  <c r="AI306" i="24"/>
  <c r="AI305" i="24"/>
  <c r="AI312" i="24"/>
  <c r="AI307" i="24"/>
  <c r="AI321" i="24"/>
  <c r="AI285" i="24"/>
  <c r="AI284" i="24"/>
  <c r="AI283" i="24"/>
  <c r="AI282" i="24"/>
  <c r="AI281" i="24"/>
  <c r="AI280" i="24"/>
  <c r="AI279" i="24"/>
  <c r="AI278" i="24"/>
  <c r="AI277" i="24"/>
  <c r="AI276" i="24"/>
  <c r="AI275" i="24"/>
  <c r="AI274" i="24"/>
  <c r="AI273" i="24"/>
  <c r="AI272" i="24"/>
  <c r="AI271" i="24"/>
  <c r="AI270" i="24"/>
  <c r="AI296" i="24"/>
  <c r="AI292" i="24"/>
  <c r="AI286" i="24"/>
  <c r="AI315" i="24"/>
  <c r="AI313" i="24"/>
  <c r="AI297" i="24"/>
  <c r="AI293" i="24"/>
  <c r="AI298" i="24"/>
  <c r="AI294" i="24"/>
  <c r="AI266" i="24"/>
  <c r="AI262" i="24"/>
  <c r="AI258" i="24"/>
  <c r="AI254" i="24"/>
  <c r="AI289" i="24"/>
  <c r="AI269" i="24"/>
  <c r="AI265" i="24"/>
  <c r="AI261" i="24"/>
  <c r="AI257" i="24"/>
  <c r="AI253" i="24"/>
  <c r="AI247" i="24"/>
  <c r="AI246" i="24"/>
  <c r="AI245" i="24"/>
  <c r="AI244" i="24"/>
  <c r="AI243" i="24"/>
  <c r="AI242" i="24"/>
  <c r="AI241" i="24"/>
  <c r="AI240" i="24"/>
  <c r="AI239" i="24"/>
  <c r="AI238" i="24"/>
  <c r="AI237" i="24"/>
  <c r="AI236" i="24"/>
  <c r="AI235" i="24"/>
  <c r="AI234" i="24"/>
  <c r="AI233" i="24"/>
  <c r="AI232" i="24"/>
  <c r="AI231" i="24"/>
  <c r="AI230" i="24"/>
  <c r="AI229" i="24"/>
  <c r="AI228" i="24"/>
  <c r="AI227" i="24"/>
  <c r="AI226" i="24"/>
  <c r="AI225" i="24"/>
  <c r="AI224" i="24"/>
  <c r="AI223" i="24"/>
  <c r="AI222" i="24"/>
  <c r="AI221" i="24"/>
  <c r="AI220" i="24"/>
  <c r="AI219" i="24"/>
  <c r="AI218" i="24"/>
  <c r="AI217" i="24"/>
  <c r="AI216" i="24"/>
  <c r="AI215" i="24"/>
  <c r="AI214" i="24"/>
  <c r="AI213" i="24"/>
  <c r="AI212" i="24"/>
  <c r="AI211" i="24"/>
  <c r="AI210" i="24"/>
  <c r="AI209" i="24"/>
  <c r="AI208" i="24"/>
  <c r="AI207" i="24"/>
  <c r="AI206" i="24"/>
  <c r="AI205" i="24"/>
  <c r="AI204" i="24"/>
  <c r="AI295" i="24"/>
  <c r="AI288" i="24"/>
  <c r="AI264" i="24"/>
  <c r="AI263" i="24"/>
  <c r="AI248" i="24"/>
  <c r="AI252" i="24"/>
  <c r="AI251" i="24"/>
  <c r="AI250" i="24"/>
  <c r="AI260" i="24"/>
  <c r="AI259" i="24"/>
  <c r="AI249" i="24"/>
  <c r="AI203" i="24"/>
  <c r="AI202" i="24"/>
  <c r="AI201" i="24"/>
  <c r="AI200" i="24"/>
  <c r="AI199" i="24"/>
  <c r="AI198" i="24"/>
  <c r="AI268" i="24"/>
  <c r="AI267" i="24"/>
  <c r="AI197" i="24"/>
  <c r="AI256" i="24"/>
  <c r="AI196" i="24"/>
  <c r="AI195" i="24"/>
  <c r="AI194" i="24"/>
  <c r="AI193" i="24"/>
  <c r="AI192" i="24"/>
  <c r="AI191" i="24"/>
  <c r="AI190" i="24"/>
  <c r="AI189" i="24"/>
  <c r="AI188" i="24"/>
  <c r="AI187" i="24"/>
  <c r="AI186" i="24"/>
  <c r="AI185" i="24"/>
  <c r="AI184" i="24"/>
  <c r="AI183" i="24"/>
  <c r="AI182" i="24"/>
  <c r="AI181" i="24"/>
  <c r="AI180" i="24"/>
  <c r="AI179" i="24"/>
  <c r="AI178" i="24"/>
  <c r="AI177" i="24"/>
  <c r="AI176" i="24"/>
  <c r="AI175" i="24"/>
  <c r="AI174" i="24"/>
  <c r="AI173" i="24"/>
  <c r="AI172" i="24"/>
  <c r="AI171" i="24"/>
  <c r="AI170" i="24"/>
  <c r="AI169" i="24"/>
  <c r="AI168" i="24"/>
  <c r="AI167" i="24"/>
  <c r="AI166" i="24"/>
  <c r="AI165" i="24"/>
  <c r="AI164" i="24"/>
  <c r="AI163" i="24"/>
  <c r="AI162" i="24"/>
  <c r="AI161" i="24"/>
  <c r="AI160" i="24"/>
  <c r="AI159" i="24"/>
  <c r="AI158" i="24"/>
  <c r="AI157" i="24"/>
  <c r="AI156" i="24"/>
  <c r="AI255" i="24"/>
  <c r="AI154" i="24"/>
  <c r="AI152" i="24"/>
  <c r="AI150" i="24"/>
  <c r="AI148" i="24"/>
  <c r="AI144" i="24"/>
  <c r="AI140" i="24"/>
  <c r="AI138" i="24"/>
  <c r="AI137" i="24"/>
  <c r="AI136" i="24"/>
  <c r="AI135" i="24"/>
  <c r="AI134" i="24"/>
  <c r="AI133" i="24"/>
  <c r="AI132" i="24"/>
  <c r="AI131" i="24"/>
  <c r="AI130" i="24"/>
  <c r="AI129" i="24"/>
  <c r="AI128" i="24"/>
  <c r="AI127" i="24"/>
  <c r="AI126" i="24"/>
  <c r="AI125" i="24"/>
  <c r="AI124" i="24"/>
  <c r="AI123" i="24"/>
  <c r="AI122" i="24"/>
  <c r="AI121" i="24"/>
  <c r="AI120" i="24"/>
  <c r="AI119" i="24"/>
  <c r="AI118" i="24"/>
  <c r="AI117" i="24"/>
  <c r="AI116" i="24"/>
  <c r="AI115" i="24"/>
  <c r="AI114" i="24"/>
  <c r="AI113" i="24"/>
  <c r="AI112" i="24"/>
  <c r="AI111" i="24"/>
  <c r="AI110" i="24"/>
  <c r="AI109" i="24"/>
  <c r="AI108" i="24"/>
  <c r="AI107" i="24"/>
  <c r="AI106" i="24"/>
  <c r="AI147" i="24"/>
  <c r="AI143" i="24"/>
  <c r="AI155" i="24"/>
  <c r="AI153" i="24"/>
  <c r="AI151" i="24"/>
  <c r="AI149" i="24"/>
  <c r="AI146" i="24"/>
  <c r="AI142" i="24"/>
  <c r="AI139" i="24"/>
  <c r="AI141" i="24"/>
  <c r="AI91" i="24"/>
  <c r="AI87" i="24"/>
  <c r="AI83" i="24"/>
  <c r="AI105" i="24"/>
  <c r="AI101" i="24"/>
  <c r="AI97" i="24"/>
  <c r="AI95" i="24"/>
  <c r="AI93" i="24"/>
  <c r="AI81" i="24"/>
  <c r="AI80" i="24"/>
  <c r="AI79" i="24"/>
  <c r="AI78" i="24"/>
  <c r="AI77" i="24"/>
  <c r="AI76" i="24"/>
  <c r="AI75" i="24"/>
  <c r="AI74" i="24"/>
  <c r="AI73" i="24"/>
  <c r="AI72" i="24"/>
  <c r="AI71" i="24"/>
  <c r="AI70" i="24"/>
  <c r="AI69" i="24"/>
  <c r="AI68" i="24"/>
  <c r="AI67" i="24"/>
  <c r="AI66" i="24"/>
  <c r="AI65" i="24"/>
  <c r="AI64" i="24"/>
  <c r="AI63" i="24"/>
  <c r="AI62" i="24"/>
  <c r="AI61" i="24"/>
  <c r="AI60" i="24"/>
  <c r="AI90" i="24"/>
  <c r="AI86" i="24"/>
  <c r="AI82" i="24"/>
  <c r="AI102" i="24"/>
  <c r="AI103" i="24"/>
  <c r="AI99" i="24"/>
  <c r="AI98" i="24"/>
  <c r="AI96" i="24"/>
  <c r="AI94" i="24"/>
  <c r="AI145" i="24"/>
  <c r="AI92" i="24"/>
  <c r="AI88" i="24"/>
  <c r="AI84" i="24"/>
  <c r="AI89" i="24"/>
  <c r="AI59" i="24"/>
  <c r="AI57" i="24"/>
  <c r="AI55" i="24"/>
  <c r="AI45" i="24"/>
  <c r="AI43" i="24"/>
  <c r="AI41" i="24"/>
  <c r="AI26" i="24"/>
  <c r="AI21" i="24"/>
  <c r="AI20" i="24"/>
  <c r="AI39" i="24"/>
  <c r="AI30" i="24"/>
  <c r="AI29" i="24"/>
  <c r="AI85" i="24"/>
  <c r="AI50" i="24"/>
  <c r="AI48" i="24"/>
  <c r="AI37" i="24"/>
  <c r="AI100" i="24"/>
  <c r="AI25" i="24"/>
  <c r="AI24" i="24"/>
  <c r="AI23" i="24"/>
  <c r="AI58" i="24"/>
  <c r="AI46" i="24"/>
  <c r="AI44" i="24"/>
  <c r="AI42" i="24"/>
  <c r="AI40" i="24"/>
  <c r="AI28" i="24"/>
  <c r="AI104" i="24"/>
  <c r="AI22" i="24"/>
  <c r="AI53" i="24"/>
  <c r="AI51" i="24"/>
  <c r="AI7" i="24"/>
  <c r="AI36" i="24"/>
  <c r="AI34" i="24"/>
  <c r="AI32" i="24"/>
  <c r="AI18" i="24"/>
  <c r="AI14" i="24"/>
  <c r="AI16" i="24"/>
  <c r="AI15" i="24"/>
  <c r="AI38" i="24"/>
  <c r="AI6" i="24"/>
  <c r="AI5" i="24"/>
  <c r="AI4" i="24"/>
  <c r="AI3" i="24"/>
  <c r="AI2" i="24"/>
  <c r="AI54" i="24"/>
  <c r="AI52" i="24"/>
  <c r="AI47" i="24"/>
  <c r="AI56" i="24"/>
  <c r="AI35" i="24"/>
  <c r="AI33" i="24"/>
  <c r="AI27" i="24"/>
  <c r="AI17" i="24"/>
  <c r="AI13" i="24"/>
  <c r="AI12" i="24"/>
  <c r="AI11" i="24"/>
  <c r="AI10" i="24"/>
  <c r="AI9" i="24"/>
  <c r="AI8" i="24"/>
  <c r="AI49" i="24"/>
  <c r="AI31" i="24"/>
  <c r="AI19" i="24"/>
  <c r="AE382" i="24"/>
  <c r="AE381" i="24"/>
  <c r="AE380" i="24"/>
  <c r="AE379" i="24"/>
  <c r="AE378" i="24"/>
  <c r="AE377" i="24"/>
  <c r="AE376" i="24"/>
  <c r="AE375" i="24"/>
  <c r="AE374" i="24"/>
  <c r="AE373" i="24"/>
  <c r="AE372" i="24"/>
  <c r="AE371" i="24"/>
  <c r="AE370" i="24"/>
  <c r="AE369" i="24"/>
  <c r="AE368" i="24"/>
  <c r="AE367" i="24"/>
  <c r="AE366" i="24"/>
  <c r="AE365" i="24"/>
  <c r="AE362" i="24"/>
  <c r="AE360" i="24"/>
  <c r="AE357" i="24"/>
  <c r="AE356" i="24"/>
  <c r="AE355" i="24"/>
  <c r="AE354" i="24"/>
  <c r="AE353" i="24"/>
  <c r="AE352" i="24"/>
  <c r="AE358" i="24"/>
  <c r="AE361" i="24"/>
  <c r="AE359" i="24"/>
  <c r="AE364" i="24"/>
  <c r="AE351" i="24"/>
  <c r="AE350" i="24"/>
  <c r="AE349" i="24"/>
  <c r="AE348" i="24"/>
  <c r="AE347" i="24"/>
  <c r="AE346" i="24"/>
  <c r="AE345" i="24"/>
  <c r="AE344" i="24"/>
  <c r="AE363" i="24"/>
  <c r="AE342" i="24"/>
  <c r="AE338" i="24"/>
  <c r="AE334" i="24"/>
  <c r="AE331" i="24"/>
  <c r="AE330" i="24"/>
  <c r="AE329" i="24"/>
  <c r="AE328" i="24"/>
  <c r="AE327" i="24"/>
  <c r="AE326" i="24"/>
  <c r="AE325" i="24"/>
  <c r="AE324" i="24"/>
  <c r="AE323" i="24"/>
  <c r="AE322" i="24"/>
  <c r="AE337" i="24"/>
  <c r="AE333" i="24"/>
  <c r="AE340" i="24"/>
  <c r="AE336" i="24"/>
  <c r="AE332" i="24"/>
  <c r="AE343" i="24"/>
  <c r="AE339" i="24"/>
  <c r="AE321" i="24"/>
  <c r="AE320" i="24"/>
  <c r="AE319" i="24"/>
  <c r="AE318" i="24"/>
  <c r="AE317" i="24"/>
  <c r="AE316" i="24"/>
  <c r="AE315" i="24"/>
  <c r="AE314" i="24"/>
  <c r="AE313" i="24"/>
  <c r="AE312" i="24"/>
  <c r="AE335" i="24"/>
  <c r="AE303" i="24"/>
  <c r="AE311" i="24"/>
  <c r="AE306" i="24"/>
  <c r="AE302" i="24"/>
  <c r="AE308" i="24"/>
  <c r="AE305" i="24"/>
  <c r="AE301" i="24"/>
  <c r="AE341" i="24"/>
  <c r="AE309" i="24"/>
  <c r="AE298" i="24"/>
  <c r="AE297" i="24"/>
  <c r="AE296" i="24"/>
  <c r="AE295" i="24"/>
  <c r="AE294" i="24"/>
  <c r="AE293" i="24"/>
  <c r="AE292" i="24"/>
  <c r="AE289" i="24"/>
  <c r="AE288" i="24"/>
  <c r="AE286" i="24"/>
  <c r="AE285" i="24"/>
  <c r="AE284" i="24"/>
  <c r="AE283" i="24"/>
  <c r="AE282" i="24"/>
  <c r="AE281" i="24"/>
  <c r="AE280" i="24"/>
  <c r="AE279" i="24"/>
  <c r="AE278" i="24"/>
  <c r="AE277" i="24"/>
  <c r="AE276" i="24"/>
  <c r="AE275" i="24"/>
  <c r="AE274" i="24"/>
  <c r="AE273" i="24"/>
  <c r="AE272" i="24"/>
  <c r="AE271" i="24"/>
  <c r="AE310" i="24"/>
  <c r="AE304" i="24"/>
  <c r="AE300" i="24"/>
  <c r="AE290" i="24"/>
  <c r="AE307" i="24"/>
  <c r="AE299" i="24"/>
  <c r="AE291" i="24"/>
  <c r="AE287" i="24"/>
  <c r="AE269" i="24"/>
  <c r="AE268" i="24"/>
  <c r="AE267" i="24"/>
  <c r="AE266" i="24"/>
  <c r="AE265" i="24"/>
  <c r="AE264" i="24"/>
  <c r="AE263" i="24"/>
  <c r="AE262" i="24"/>
  <c r="AE261" i="24"/>
  <c r="AE260" i="24"/>
  <c r="AE259" i="24"/>
  <c r="AE258" i="24"/>
  <c r="AE257" i="24"/>
  <c r="AE256" i="24"/>
  <c r="AE255" i="24"/>
  <c r="AE254" i="24"/>
  <c r="AE253" i="24"/>
  <c r="AE252" i="24"/>
  <c r="AE251" i="24"/>
  <c r="AE250" i="24"/>
  <c r="AE249" i="24"/>
  <c r="AE270" i="24"/>
  <c r="AE248" i="24"/>
  <c r="AE245" i="24"/>
  <c r="AE241" i="24"/>
  <c r="AE237" i="24"/>
  <c r="AE233" i="24"/>
  <c r="AE229" i="24"/>
  <c r="AE225" i="24"/>
  <c r="AE221" i="24"/>
  <c r="AE217" i="24"/>
  <c r="AE213" i="24"/>
  <c r="AE209" i="24"/>
  <c r="AE205" i="24"/>
  <c r="AE244" i="24"/>
  <c r="AE240" i="24"/>
  <c r="AE236" i="24"/>
  <c r="AE232" i="24"/>
  <c r="AE228" i="24"/>
  <c r="AE224" i="24"/>
  <c r="AE220" i="24"/>
  <c r="AE216" i="24"/>
  <c r="AE212" i="24"/>
  <c r="AE247" i="24"/>
  <c r="AE243" i="24"/>
  <c r="AE239" i="24"/>
  <c r="AE235" i="24"/>
  <c r="AE231" i="24"/>
  <c r="AE227" i="24"/>
  <c r="AE223" i="24"/>
  <c r="AE219" i="24"/>
  <c r="AE215" i="24"/>
  <c r="AE211" i="24"/>
  <c r="AE208" i="24"/>
  <c r="AE204" i="24"/>
  <c r="AE242" i="24"/>
  <c r="AE226" i="24"/>
  <c r="AE201" i="24"/>
  <c r="AE214" i="24"/>
  <c r="AE206" i="24"/>
  <c r="AE196" i="24"/>
  <c r="AE195" i="24"/>
  <c r="AE194" i="24"/>
  <c r="AE193" i="24"/>
  <c r="AE192" i="24"/>
  <c r="AE191" i="24"/>
  <c r="AE190" i="24"/>
  <c r="AE189" i="24"/>
  <c r="AE188" i="24"/>
  <c r="AE187" i="24"/>
  <c r="AE186" i="24"/>
  <c r="AE185" i="24"/>
  <c r="AE184" i="24"/>
  <c r="AE183" i="24"/>
  <c r="AE182" i="24"/>
  <c r="AE181" i="24"/>
  <c r="AE238" i="24"/>
  <c r="AE202" i="24"/>
  <c r="AE198" i="24"/>
  <c r="AE222" i="24"/>
  <c r="AE234" i="24"/>
  <c r="AE210" i="24"/>
  <c r="AE203" i="24"/>
  <c r="AE230" i="24"/>
  <c r="AE199" i="24"/>
  <c r="AE197" i="24"/>
  <c r="AE218" i="24"/>
  <c r="AE207" i="24"/>
  <c r="AE179" i="24"/>
  <c r="AE178" i="24"/>
  <c r="AE177" i="24"/>
  <c r="AE176" i="24"/>
  <c r="AE175" i="24"/>
  <c r="AE174" i="24"/>
  <c r="AE173" i="24"/>
  <c r="AE172" i="24"/>
  <c r="AE171" i="24"/>
  <c r="AE170" i="24"/>
  <c r="AE169" i="24"/>
  <c r="AE168" i="24"/>
  <c r="AE167" i="24"/>
  <c r="AE166" i="24"/>
  <c r="AE165" i="24"/>
  <c r="AE164" i="24"/>
  <c r="AE163" i="24"/>
  <c r="AE162" i="24"/>
  <c r="AE161" i="24"/>
  <c r="AE160" i="24"/>
  <c r="AE159" i="24"/>
  <c r="AE158" i="24"/>
  <c r="AE157" i="24"/>
  <c r="AE156" i="24"/>
  <c r="AE155" i="24"/>
  <c r="AE154" i="24"/>
  <c r="AE153" i="24"/>
  <c r="AE152" i="24"/>
  <c r="AE151" i="24"/>
  <c r="AE150" i="24"/>
  <c r="AE149" i="24"/>
  <c r="AE148" i="24"/>
  <c r="AE147" i="24"/>
  <c r="AE146" i="24"/>
  <c r="AE145" i="24"/>
  <c r="AE144" i="24"/>
  <c r="AE143" i="24"/>
  <c r="AE142" i="24"/>
  <c r="AE141" i="24"/>
  <c r="AE140" i="24"/>
  <c r="AE139" i="24"/>
  <c r="AE200" i="24"/>
  <c r="AE180" i="24"/>
  <c r="AE246" i="24"/>
  <c r="AE138" i="24"/>
  <c r="AE137" i="24"/>
  <c r="AE136" i="24"/>
  <c r="AE135" i="24"/>
  <c r="AE134" i="24"/>
  <c r="AE133" i="24"/>
  <c r="AE132" i="24"/>
  <c r="AE131" i="24"/>
  <c r="AE130" i="24"/>
  <c r="AE129" i="24"/>
  <c r="AE128" i="24"/>
  <c r="AE127" i="24"/>
  <c r="AE126" i="24"/>
  <c r="AE125" i="24"/>
  <c r="AE124" i="24"/>
  <c r="AE123" i="24"/>
  <c r="AE122" i="24"/>
  <c r="AE121" i="24"/>
  <c r="AE120" i="24"/>
  <c r="AE119" i="24"/>
  <c r="AE118" i="24"/>
  <c r="AE117" i="24"/>
  <c r="AE116" i="24"/>
  <c r="AE115" i="24"/>
  <c r="AE114" i="24"/>
  <c r="AE113" i="24"/>
  <c r="AE112" i="24"/>
  <c r="AE111" i="24"/>
  <c r="AE110" i="24"/>
  <c r="AE109" i="24"/>
  <c r="AE108" i="24"/>
  <c r="AE107" i="24"/>
  <c r="AE106" i="24"/>
  <c r="AE105" i="24"/>
  <c r="AE104" i="24"/>
  <c r="AE103" i="24"/>
  <c r="AE102" i="24"/>
  <c r="AE101" i="24"/>
  <c r="AE100" i="24"/>
  <c r="AE99" i="24"/>
  <c r="AE98" i="24"/>
  <c r="AE96" i="24"/>
  <c r="AE94" i="24"/>
  <c r="AE92" i="24"/>
  <c r="AE88" i="24"/>
  <c r="AE84" i="24"/>
  <c r="AE91" i="24"/>
  <c r="AE87" i="24"/>
  <c r="AE83" i="24"/>
  <c r="AE90" i="24"/>
  <c r="AE86" i="24"/>
  <c r="AE82" i="24"/>
  <c r="AE81" i="24"/>
  <c r="AE80" i="24"/>
  <c r="AE79" i="24"/>
  <c r="AE78" i="24"/>
  <c r="AE77" i="24"/>
  <c r="AE76" i="24"/>
  <c r="AE75" i="24"/>
  <c r="AE74" i="24"/>
  <c r="AE73" i="24"/>
  <c r="AE72" i="24"/>
  <c r="AE71" i="24"/>
  <c r="AE70" i="24"/>
  <c r="AE69" i="24"/>
  <c r="AE68" i="24"/>
  <c r="AE67" i="24"/>
  <c r="AE66" i="24"/>
  <c r="AE65" i="24"/>
  <c r="AE64" i="24"/>
  <c r="AE63" i="24"/>
  <c r="AE62" i="24"/>
  <c r="AE61" i="24"/>
  <c r="AE93" i="24"/>
  <c r="AE60" i="24"/>
  <c r="AE58" i="24"/>
  <c r="AE46" i="24"/>
  <c r="AE44" i="24"/>
  <c r="AE42" i="24"/>
  <c r="AE40" i="24"/>
  <c r="AE28" i="24"/>
  <c r="AE89" i="24"/>
  <c r="AE22" i="24"/>
  <c r="AE56" i="24"/>
  <c r="AE54" i="24"/>
  <c r="AE53" i="24"/>
  <c r="AE52" i="24"/>
  <c r="AE51" i="24"/>
  <c r="AE49" i="24"/>
  <c r="AE47" i="24"/>
  <c r="AE38" i="24"/>
  <c r="AE36" i="24"/>
  <c r="AE35" i="24"/>
  <c r="AE34" i="24"/>
  <c r="AE33" i="24"/>
  <c r="AE32" i="24"/>
  <c r="AE27" i="24"/>
  <c r="AE85" i="24"/>
  <c r="AE31" i="24"/>
  <c r="AE97" i="24"/>
  <c r="AE59" i="24"/>
  <c r="AE57" i="24"/>
  <c r="AE55" i="24"/>
  <c r="AE45" i="24"/>
  <c r="AE43" i="24"/>
  <c r="AE41" i="24"/>
  <c r="AE26" i="24"/>
  <c r="AE21" i="24"/>
  <c r="AE39" i="24"/>
  <c r="AE30" i="24"/>
  <c r="AE29" i="24"/>
  <c r="AE50" i="24"/>
  <c r="AE95" i="24"/>
  <c r="AE48" i="24"/>
  <c r="AE3" i="24"/>
  <c r="AE17" i="24"/>
  <c r="AE13" i="24"/>
  <c r="AE12" i="24"/>
  <c r="AE11" i="24"/>
  <c r="AE10" i="24"/>
  <c r="AE9" i="24"/>
  <c r="AE8" i="24"/>
  <c r="AE16" i="24"/>
  <c r="AE15" i="24"/>
  <c r="AE37" i="24"/>
  <c r="AE24" i="24"/>
  <c r="AE19" i="24"/>
  <c r="AE18" i="24"/>
  <c r="AE2" i="24"/>
  <c r="AE7" i="24"/>
  <c r="AE14" i="24"/>
  <c r="AE23" i="24"/>
  <c r="AE6" i="24"/>
  <c r="AE20" i="24"/>
  <c r="AE25" i="24"/>
  <c r="AE5" i="24"/>
  <c r="AE4" i="24"/>
  <c r="D44" i="24"/>
  <c r="D45" i="24"/>
  <c r="M47" i="20"/>
  <c r="M42" i="20"/>
  <c r="BW381" i="20" s="1"/>
  <c r="C6" i="8"/>
  <c r="L5" i="18"/>
  <c r="K5" i="18"/>
  <c r="K47" i="22"/>
  <c r="H41" i="22"/>
  <c r="H44" i="22" s="1"/>
  <c r="I44" i="22"/>
  <c r="I45" i="22"/>
  <c r="L45" i="22"/>
  <c r="L44" i="22"/>
  <c r="I47" i="22"/>
  <c r="I42" i="22"/>
  <c r="I43" i="22"/>
  <c r="J44" i="22"/>
  <c r="J45" i="22"/>
  <c r="M38" i="22"/>
  <c r="M41" i="22" s="1"/>
  <c r="L39" i="22"/>
  <c r="V15" i="22"/>
  <c r="D38" i="22"/>
  <c r="E37" i="22"/>
  <c r="C38" i="22"/>
  <c r="B41" i="22"/>
  <c r="M43" i="22"/>
  <c r="M42" i="22"/>
  <c r="M47" i="22"/>
  <c r="D45" i="22"/>
  <c r="D44" i="22"/>
  <c r="C43" i="22"/>
  <c r="C42" i="22"/>
  <c r="C47" i="22"/>
  <c r="K45" i="22"/>
  <c r="K44" i="22"/>
  <c r="Q31" i="22"/>
  <c r="BO382" i="22"/>
  <c r="BO381" i="22"/>
  <c r="BO380" i="22"/>
  <c r="BO379" i="22"/>
  <c r="BO378" i="22"/>
  <c r="BO377" i="22"/>
  <c r="BO376" i="22"/>
  <c r="BO375" i="22"/>
  <c r="BO374" i="22"/>
  <c r="BO373" i="22"/>
  <c r="BO371" i="22"/>
  <c r="BO369" i="22"/>
  <c r="BO368" i="22"/>
  <c r="BO364" i="22"/>
  <c r="BO372" i="22"/>
  <c r="BO367" i="22"/>
  <c r="BO363" i="22"/>
  <c r="BO360" i="22"/>
  <c r="BO358" i="22"/>
  <c r="BO357" i="22"/>
  <c r="BO356" i="22"/>
  <c r="BO359" i="22"/>
  <c r="BO370" i="22"/>
  <c r="BO366" i="22"/>
  <c r="BO355" i="22"/>
  <c r="BO361" i="22"/>
  <c r="BO346" i="22"/>
  <c r="BO345" i="22"/>
  <c r="BO344" i="22"/>
  <c r="BO343" i="22"/>
  <c r="BO342" i="22"/>
  <c r="BO341" i="22"/>
  <c r="BO340" i="22"/>
  <c r="BO339" i="22"/>
  <c r="BO338" i="22"/>
  <c r="BO362" i="22"/>
  <c r="BO352" i="22"/>
  <c r="BO348" i="22"/>
  <c r="BO365" i="22"/>
  <c r="BO351" i="22"/>
  <c r="BO347" i="22"/>
  <c r="BO354" i="22"/>
  <c r="BO353" i="22"/>
  <c r="BO350" i="22"/>
  <c r="BO337" i="22"/>
  <c r="BO336" i="22"/>
  <c r="BO349" i="22"/>
  <c r="BO334" i="22"/>
  <c r="BO333" i="22"/>
  <c r="BO332" i="22"/>
  <c r="BO331" i="22"/>
  <c r="BO330" i="22"/>
  <c r="BO329" i="22"/>
  <c r="BO328" i="22"/>
  <c r="BO327" i="22"/>
  <c r="BO326" i="22"/>
  <c r="BO325" i="22"/>
  <c r="BO324" i="22"/>
  <c r="BO323" i="22"/>
  <c r="BO322" i="22"/>
  <c r="BO321" i="22"/>
  <c r="BO335" i="22"/>
  <c r="BO317" i="22"/>
  <c r="BO320" i="22"/>
  <c r="BO316" i="22"/>
  <c r="BO318" i="22"/>
  <c r="BO315" i="22"/>
  <c r="BO310" i="22"/>
  <c r="BO309" i="22"/>
  <c r="BO308" i="22"/>
  <c r="BO307" i="22"/>
  <c r="BO306" i="22"/>
  <c r="BO305" i="22"/>
  <c r="BO304" i="22"/>
  <c r="BO303" i="22"/>
  <c r="BO302" i="22"/>
  <c r="BO301" i="22"/>
  <c r="BO300" i="22"/>
  <c r="BO299" i="22"/>
  <c r="BO298" i="22"/>
  <c r="BO297" i="22"/>
  <c r="BO296" i="22"/>
  <c r="BO295" i="22"/>
  <c r="BO319" i="22"/>
  <c r="BO312" i="22"/>
  <c r="BO314" i="22"/>
  <c r="BO313" i="22"/>
  <c r="BO311" i="22"/>
  <c r="BO293" i="22"/>
  <c r="BO290" i="22"/>
  <c r="BO289" i="22"/>
  <c r="BO288" i="22"/>
  <c r="BO287" i="22"/>
  <c r="BO286" i="22"/>
  <c r="BO285" i="22"/>
  <c r="BO284" i="22"/>
  <c r="BO283" i="22"/>
  <c r="BO282" i="22"/>
  <c r="BO281" i="22"/>
  <c r="BO280" i="22"/>
  <c r="BO279" i="22"/>
  <c r="BO278" i="22"/>
  <c r="BO277" i="22"/>
  <c r="BO276" i="22"/>
  <c r="BO292" i="22"/>
  <c r="BO291" i="22"/>
  <c r="BO270" i="22"/>
  <c r="BO274" i="22"/>
  <c r="BO273" i="22"/>
  <c r="BO269" i="22"/>
  <c r="BO268" i="22"/>
  <c r="BO275" i="22"/>
  <c r="BO271" i="22"/>
  <c r="BO267" i="22"/>
  <c r="BO294" i="22"/>
  <c r="BO266" i="22"/>
  <c r="BO272" i="22"/>
  <c r="BO265" i="22"/>
  <c r="BO264" i="22"/>
  <c r="BO263" i="22"/>
  <c r="BO262" i="22"/>
  <c r="BO261" i="22"/>
  <c r="BO260" i="22"/>
  <c r="BO259" i="22"/>
  <c r="BO258" i="22"/>
  <c r="BO257" i="22"/>
  <c r="BO256" i="22"/>
  <c r="BO255" i="22"/>
  <c r="BO254" i="22"/>
  <c r="BO253" i="22"/>
  <c r="BO252" i="22"/>
  <c r="BO251" i="22"/>
  <c r="BO250" i="22"/>
  <c r="BO249" i="22"/>
  <c r="BO248" i="22"/>
  <c r="BO247" i="22"/>
  <c r="BO239" i="22"/>
  <c r="BO235" i="22"/>
  <c r="BO231" i="22"/>
  <c r="BO243" i="22"/>
  <c r="BO234" i="22"/>
  <c r="BO241" i="22"/>
  <c r="BO236" i="22"/>
  <c r="BO232" i="22"/>
  <c r="BO230" i="22"/>
  <c r="BO229" i="22"/>
  <c r="BO228" i="22"/>
  <c r="BO227" i="22"/>
  <c r="BO226" i="22"/>
  <c r="BO225" i="22"/>
  <c r="BO224" i="22"/>
  <c r="BO223" i="22"/>
  <c r="BO246" i="22"/>
  <c r="BO233" i="22"/>
  <c r="BO240" i="22"/>
  <c r="BO222" i="22"/>
  <c r="BO242" i="22"/>
  <c r="BO244" i="22"/>
  <c r="BO238" i="22"/>
  <c r="BO221" i="22"/>
  <c r="BO220" i="22"/>
  <c r="BO219" i="22"/>
  <c r="BO218" i="22"/>
  <c r="BO217" i="22"/>
  <c r="BO216" i="22"/>
  <c r="BO215" i="22"/>
  <c r="BO214" i="22"/>
  <c r="BO213" i="22"/>
  <c r="BO212" i="22"/>
  <c r="BO211" i="22"/>
  <c r="BO210" i="22"/>
  <c r="BO209" i="22"/>
  <c r="BO208" i="22"/>
  <c r="BO207" i="22"/>
  <c r="BO206" i="22"/>
  <c r="BO205" i="22"/>
  <c r="BO204" i="22"/>
  <c r="BO203" i="22"/>
  <c r="BO202" i="22"/>
  <c r="BO201" i="22"/>
  <c r="BO200" i="22"/>
  <c r="BO199" i="22"/>
  <c r="BO170" i="22"/>
  <c r="BO166" i="22"/>
  <c r="BO174" i="22"/>
  <c r="BO164" i="22"/>
  <c r="BO160" i="22"/>
  <c r="BO156" i="22"/>
  <c r="BO245" i="22"/>
  <c r="BO198" i="22"/>
  <c r="BO196" i="22"/>
  <c r="BO194" i="22"/>
  <c r="BO192" i="22"/>
  <c r="BO190" i="22"/>
  <c r="BO188" i="22"/>
  <c r="BO186" i="22"/>
  <c r="BO184" i="22"/>
  <c r="BO182" i="22"/>
  <c r="BO180" i="22"/>
  <c r="BO178" i="22"/>
  <c r="BO171" i="22"/>
  <c r="BO167" i="22"/>
  <c r="BO153" i="22"/>
  <c r="BO152" i="22"/>
  <c r="BO151" i="22"/>
  <c r="BO150" i="22"/>
  <c r="BO149" i="22"/>
  <c r="BO148" i="22"/>
  <c r="BO147" i="22"/>
  <c r="BO146" i="22"/>
  <c r="BO145" i="22"/>
  <c r="BO177" i="22"/>
  <c r="BO173" i="22"/>
  <c r="BO163" i="22"/>
  <c r="BO159" i="22"/>
  <c r="BO155" i="22"/>
  <c r="BO176" i="22"/>
  <c r="BO172" i="22"/>
  <c r="BO162" i="22"/>
  <c r="BO158" i="22"/>
  <c r="BO154" i="22"/>
  <c r="BO197" i="22"/>
  <c r="BO195" i="22"/>
  <c r="BO193" i="22"/>
  <c r="BO191" i="22"/>
  <c r="BO189" i="22"/>
  <c r="BO187" i="22"/>
  <c r="BO185" i="22"/>
  <c r="BO183" i="22"/>
  <c r="BO181" i="22"/>
  <c r="BO179" i="22"/>
  <c r="BO169" i="22"/>
  <c r="BO165" i="22"/>
  <c r="BO237" i="22"/>
  <c r="BO175" i="22"/>
  <c r="BO144" i="22"/>
  <c r="BO143" i="22"/>
  <c r="BO142" i="22"/>
  <c r="BO141" i="22"/>
  <c r="BO140" i="22"/>
  <c r="BO139" i="22"/>
  <c r="BO138" i="22"/>
  <c r="BO137" i="22"/>
  <c r="BO136" i="22"/>
  <c r="BO135" i="22"/>
  <c r="BO134" i="22"/>
  <c r="BO133" i="22"/>
  <c r="BO132" i="22"/>
  <c r="BO131" i="22"/>
  <c r="BO130" i="22"/>
  <c r="BO129" i="22"/>
  <c r="BO128" i="22"/>
  <c r="BO127" i="22"/>
  <c r="BO126" i="22"/>
  <c r="BO125" i="22"/>
  <c r="BO124" i="22"/>
  <c r="BO123" i="22"/>
  <c r="BO122" i="22"/>
  <c r="BO121" i="22"/>
  <c r="BO120" i="22"/>
  <c r="BO119" i="22"/>
  <c r="BO118" i="22"/>
  <c r="BO117" i="22"/>
  <c r="BO116" i="22"/>
  <c r="BO115" i="22"/>
  <c r="BO114" i="22"/>
  <c r="BO113" i="22"/>
  <c r="BO112" i="22"/>
  <c r="BO111" i="22"/>
  <c r="BO161" i="22"/>
  <c r="BO168" i="22"/>
  <c r="BO109" i="22"/>
  <c r="BO105" i="22"/>
  <c r="BO101" i="22"/>
  <c r="BO108" i="22"/>
  <c r="BO104" i="22"/>
  <c r="BO100" i="22"/>
  <c r="BO157" i="22"/>
  <c r="BO110" i="22"/>
  <c r="BO106" i="22"/>
  <c r="BO102" i="22"/>
  <c r="BO103" i="22"/>
  <c r="BO73" i="22"/>
  <c r="BO69" i="22"/>
  <c r="BO97" i="22"/>
  <c r="BO95" i="22"/>
  <c r="BO93" i="22"/>
  <c r="BO91" i="22"/>
  <c r="BO89" i="22"/>
  <c r="BO87" i="22"/>
  <c r="BO85" i="22"/>
  <c r="BO83" i="22"/>
  <c r="BO81" i="22"/>
  <c r="BO76" i="22"/>
  <c r="BO66" i="22"/>
  <c r="BO51" i="22"/>
  <c r="BO49" i="22"/>
  <c r="BO47" i="22"/>
  <c r="BO38" i="22"/>
  <c r="BO99" i="22"/>
  <c r="BO70" i="22"/>
  <c r="BO79" i="22"/>
  <c r="BO75" i="22"/>
  <c r="BO67" i="22"/>
  <c r="BO65" i="22"/>
  <c r="BO45" i="22"/>
  <c r="BO43" i="22"/>
  <c r="BO41" i="22"/>
  <c r="BO36" i="22"/>
  <c r="BO98" i="22"/>
  <c r="BO96" i="22"/>
  <c r="BO94" i="22"/>
  <c r="BO92" i="22"/>
  <c r="BO90" i="22"/>
  <c r="BO88" i="22"/>
  <c r="BO86" i="22"/>
  <c r="BO84" i="22"/>
  <c r="BO82" i="22"/>
  <c r="BO80" i="22"/>
  <c r="BO78" i="22"/>
  <c r="BO74" i="22"/>
  <c r="BO64" i="22"/>
  <c r="BO63" i="22"/>
  <c r="BO62" i="22"/>
  <c r="BO61" i="22"/>
  <c r="BO60" i="22"/>
  <c r="BO59" i="22"/>
  <c r="BO58" i="22"/>
  <c r="BO57" i="22"/>
  <c r="BO56" i="22"/>
  <c r="BO55" i="22"/>
  <c r="BO54" i="22"/>
  <c r="BO53" i="22"/>
  <c r="BO52" i="22"/>
  <c r="BO50" i="22"/>
  <c r="BO48" i="22"/>
  <c r="BO107" i="22"/>
  <c r="BO72" i="22"/>
  <c r="BO33" i="22"/>
  <c r="BO25" i="22"/>
  <c r="BO24" i="22"/>
  <c r="BO23" i="22"/>
  <c r="BO18" i="22"/>
  <c r="BO14" i="22"/>
  <c r="BO29" i="22"/>
  <c r="BO7" i="22"/>
  <c r="BO28" i="22"/>
  <c r="BO6" i="22"/>
  <c r="BO5" i="22"/>
  <c r="BO4" i="22"/>
  <c r="BO3" i="22"/>
  <c r="BO2" i="22"/>
  <c r="BO68" i="22"/>
  <c r="BO46" i="22"/>
  <c r="BO40" i="22"/>
  <c r="BO39" i="22"/>
  <c r="BO34" i="22"/>
  <c r="BO22" i="22"/>
  <c r="BO71" i="22"/>
  <c r="BO27" i="22"/>
  <c r="BO17" i="22"/>
  <c r="BO13" i="22"/>
  <c r="BO12" i="22"/>
  <c r="BO11" i="22"/>
  <c r="BO10" i="22"/>
  <c r="BO9" i="22"/>
  <c r="BO8" i="22"/>
  <c r="BO32" i="22"/>
  <c r="BO37" i="22"/>
  <c r="BO35" i="22"/>
  <c r="BO16" i="22"/>
  <c r="BO15" i="22"/>
  <c r="BO44" i="22"/>
  <c r="BO26" i="22"/>
  <c r="BO21" i="22"/>
  <c r="BO20" i="22"/>
  <c r="BO19" i="22"/>
  <c r="BO77" i="22"/>
  <c r="BO30" i="22"/>
  <c r="BO42" i="22"/>
  <c r="BO31" i="22"/>
  <c r="F41" i="20"/>
  <c r="F44" i="20" s="1"/>
  <c r="L44" i="20"/>
  <c r="I44" i="20"/>
  <c r="I45" i="20"/>
  <c r="F43" i="20"/>
  <c r="BW294" i="20"/>
  <c r="G43" i="20"/>
  <c r="G47" i="20"/>
  <c r="G42" i="20"/>
  <c r="I47" i="20"/>
  <c r="I42" i="20"/>
  <c r="I43" i="20"/>
  <c r="D42" i="20"/>
  <c r="D43" i="20"/>
  <c r="K38" i="20"/>
  <c r="K41" i="20" s="1"/>
  <c r="J41" i="20"/>
  <c r="BS382" i="20"/>
  <c r="BS381" i="20"/>
  <c r="BS380" i="20"/>
  <c r="BS379" i="20"/>
  <c r="BS378" i="20"/>
  <c r="BS377" i="20"/>
  <c r="BS376" i="20"/>
  <c r="BS375" i="20"/>
  <c r="BS374" i="20"/>
  <c r="BS373" i="20"/>
  <c r="BS371" i="20"/>
  <c r="BS369" i="20"/>
  <c r="BS372" i="20"/>
  <c r="BS370" i="20"/>
  <c r="BS368" i="20"/>
  <c r="BS367" i="20"/>
  <c r="BS366" i="20"/>
  <c r="BS365" i="20"/>
  <c r="BS364" i="20"/>
  <c r="BS360" i="20"/>
  <c r="BS363" i="20"/>
  <c r="BS362" i="20"/>
  <c r="BS359" i="20"/>
  <c r="BS358" i="20"/>
  <c r="BS357" i="20"/>
  <c r="BS356" i="20"/>
  <c r="BS355" i="20"/>
  <c r="BS354" i="20"/>
  <c r="BS353" i="20"/>
  <c r="BS352" i="20"/>
  <c r="BS351" i="20"/>
  <c r="BS350" i="20"/>
  <c r="BS349" i="20"/>
  <c r="BS345" i="20"/>
  <c r="BS348" i="20"/>
  <c r="BS344" i="20"/>
  <c r="BS347" i="20"/>
  <c r="BS361" i="20"/>
  <c r="BS343" i="20"/>
  <c r="BS342" i="20"/>
  <c r="BS341" i="20"/>
  <c r="BS340" i="20"/>
  <c r="BS333" i="20"/>
  <c r="BS337" i="20"/>
  <c r="BS346" i="20"/>
  <c r="BS336" i="20"/>
  <c r="BS332" i="20"/>
  <c r="BS330" i="20"/>
  <c r="BS329" i="20"/>
  <c r="BS328" i="20"/>
  <c r="BS327" i="20"/>
  <c r="BS326" i="20"/>
  <c r="BS325" i="20"/>
  <c r="BS324" i="20"/>
  <c r="BS323" i="20"/>
  <c r="BS322" i="20"/>
  <c r="BS321" i="20"/>
  <c r="BS320" i="20"/>
  <c r="BS338" i="20"/>
  <c r="BS335" i="20"/>
  <c r="BS331" i="20"/>
  <c r="BS319" i="20"/>
  <c r="BS318" i="20"/>
  <c r="BS314" i="20"/>
  <c r="BS312" i="20"/>
  <c r="BS311" i="20"/>
  <c r="BS310" i="20"/>
  <c r="BS334" i="20"/>
  <c r="BS317" i="20"/>
  <c r="BS339" i="20"/>
  <c r="BS316" i="20"/>
  <c r="BS315" i="20"/>
  <c r="BS307" i="20"/>
  <c r="BS306" i="20"/>
  <c r="BS305" i="20"/>
  <c r="BS304" i="20"/>
  <c r="BS303" i="20"/>
  <c r="BS302" i="20"/>
  <c r="BS309" i="20"/>
  <c r="BS313" i="20"/>
  <c r="BS308" i="20"/>
  <c r="BS295" i="20"/>
  <c r="BS300" i="20"/>
  <c r="BS298" i="20"/>
  <c r="BS292" i="20"/>
  <c r="BS296" i="20"/>
  <c r="BS301" i="20"/>
  <c r="BS299" i="20"/>
  <c r="BS297" i="20"/>
  <c r="BS293" i="20"/>
  <c r="BS294" i="20"/>
  <c r="BS289" i="20"/>
  <c r="BS285" i="20"/>
  <c r="BS283" i="20"/>
  <c r="BS271" i="20"/>
  <c r="BS281" i="20"/>
  <c r="BS277" i="20"/>
  <c r="BS290" i="20"/>
  <c r="BS286" i="20"/>
  <c r="BS280" i="20"/>
  <c r="BS270" i="20"/>
  <c r="BS269" i="20"/>
  <c r="BS268" i="20"/>
  <c r="BS267" i="20"/>
  <c r="BS266" i="20"/>
  <c r="BS265" i="20"/>
  <c r="BS264" i="20"/>
  <c r="BS263" i="20"/>
  <c r="BS262" i="20"/>
  <c r="BS261" i="20"/>
  <c r="BS260" i="20"/>
  <c r="BS259" i="20"/>
  <c r="BS258" i="20"/>
  <c r="BS257" i="20"/>
  <c r="BS256" i="20"/>
  <c r="BS255" i="20"/>
  <c r="BS254" i="20"/>
  <c r="BS253" i="20"/>
  <c r="BS252" i="20"/>
  <c r="BS291" i="20"/>
  <c r="BS287" i="20"/>
  <c r="BS282" i="20"/>
  <c r="BS273" i="20"/>
  <c r="BS276" i="20"/>
  <c r="BS274" i="20"/>
  <c r="BS248" i="20"/>
  <c r="BS275" i="20"/>
  <c r="BS251" i="20"/>
  <c r="BS247" i="20"/>
  <c r="BS278" i="20"/>
  <c r="BS250" i="20"/>
  <c r="BS246" i="20"/>
  <c r="BS284" i="20"/>
  <c r="BS279" i="20"/>
  <c r="BS249" i="20"/>
  <c r="BS245" i="20"/>
  <c r="BS243" i="20"/>
  <c r="BS242" i="20"/>
  <c r="BS241" i="20"/>
  <c r="BS240" i="20"/>
  <c r="BS239" i="20"/>
  <c r="BS235" i="20"/>
  <c r="BS288" i="20"/>
  <c r="BS244" i="20"/>
  <c r="BS238" i="20"/>
  <c r="BS234" i="20"/>
  <c r="BS231" i="20"/>
  <c r="BS230" i="20"/>
  <c r="BS229" i="20"/>
  <c r="BS228" i="20"/>
  <c r="BS227" i="20"/>
  <c r="BS226" i="20"/>
  <c r="BS225" i="20"/>
  <c r="BS224" i="20"/>
  <c r="BS223" i="20"/>
  <c r="BS222" i="20"/>
  <c r="BS221" i="20"/>
  <c r="BS220" i="20"/>
  <c r="BS219" i="20"/>
  <c r="BS218" i="20"/>
  <c r="BS217" i="20"/>
  <c r="BS272" i="20"/>
  <c r="BS237" i="20"/>
  <c r="BS233" i="20"/>
  <c r="BS216" i="20"/>
  <c r="BS215" i="20"/>
  <c r="BS236" i="20"/>
  <c r="BS232" i="20"/>
  <c r="BS198" i="20"/>
  <c r="BS192" i="20"/>
  <c r="BS189" i="20"/>
  <c r="BS188" i="20"/>
  <c r="BS187" i="20"/>
  <c r="BS186" i="20"/>
  <c r="BS185" i="20"/>
  <c r="BS184" i="20"/>
  <c r="BS183" i="20"/>
  <c r="BS182" i="20"/>
  <c r="BS181" i="20"/>
  <c r="BS180" i="20"/>
  <c r="BS179" i="20"/>
  <c r="BS178" i="20"/>
  <c r="BS177" i="20"/>
  <c r="BS212" i="20"/>
  <c r="BS208" i="20"/>
  <c r="BS204" i="20"/>
  <c r="BS199" i="20"/>
  <c r="BS197" i="20"/>
  <c r="BS191" i="20"/>
  <c r="BS213" i="20"/>
  <c r="BS209" i="20"/>
  <c r="BS205" i="20"/>
  <c r="BS194" i="20"/>
  <c r="BS193" i="20"/>
  <c r="BS190" i="20"/>
  <c r="BS214" i="20"/>
  <c r="BS210" i="20"/>
  <c r="BS206" i="20"/>
  <c r="BS201" i="20"/>
  <c r="BS195" i="20"/>
  <c r="BS211" i="20"/>
  <c r="BS207" i="20"/>
  <c r="BS203" i="20"/>
  <c r="BS202" i="20"/>
  <c r="BS200" i="20"/>
  <c r="BS196" i="20"/>
  <c r="BS174" i="20"/>
  <c r="BS172" i="20"/>
  <c r="BS171" i="20"/>
  <c r="BS167" i="20"/>
  <c r="BS170" i="20"/>
  <c r="BS166" i="20"/>
  <c r="BS176" i="20"/>
  <c r="BS175" i="20"/>
  <c r="BS173" i="20"/>
  <c r="BS169" i="20"/>
  <c r="BS165" i="20"/>
  <c r="BS164" i="20"/>
  <c r="BS160" i="20"/>
  <c r="BS156" i="20"/>
  <c r="BS152" i="20"/>
  <c r="BS135" i="20"/>
  <c r="BS161" i="20"/>
  <c r="BS157" i="20"/>
  <c r="BS153" i="20"/>
  <c r="BS168" i="20"/>
  <c r="BS149" i="20"/>
  <c r="BS138" i="20"/>
  <c r="BS134" i="20"/>
  <c r="BS133" i="20"/>
  <c r="BS132" i="20"/>
  <c r="BS131" i="20"/>
  <c r="BS130" i="20"/>
  <c r="BS129" i="20"/>
  <c r="BS128" i="20"/>
  <c r="BS127" i="20"/>
  <c r="BS126" i="20"/>
  <c r="BS125" i="20"/>
  <c r="BS124" i="20"/>
  <c r="BS123" i="20"/>
  <c r="BS122" i="20"/>
  <c r="BS121" i="20"/>
  <c r="BS120" i="20"/>
  <c r="BS119" i="20"/>
  <c r="BS118" i="20"/>
  <c r="BS117" i="20"/>
  <c r="BS116" i="20"/>
  <c r="BS115" i="20"/>
  <c r="BS114" i="20"/>
  <c r="BS113" i="20"/>
  <c r="BS112" i="20"/>
  <c r="BS111" i="20"/>
  <c r="BS110" i="20"/>
  <c r="BS109" i="20"/>
  <c r="BS108" i="20"/>
  <c r="BS162" i="20"/>
  <c r="BS158" i="20"/>
  <c r="BS154" i="20"/>
  <c r="BS150" i="20"/>
  <c r="BS146" i="20"/>
  <c r="BS145" i="20"/>
  <c r="BS144" i="20"/>
  <c r="BS143" i="20"/>
  <c r="BS142" i="20"/>
  <c r="BS141" i="20"/>
  <c r="BS140" i="20"/>
  <c r="BS137" i="20"/>
  <c r="BS147" i="20"/>
  <c r="BS148" i="20"/>
  <c r="BS139" i="20"/>
  <c r="BS155" i="20"/>
  <c r="BS107" i="20"/>
  <c r="BS105" i="20"/>
  <c r="BS103" i="20"/>
  <c r="BS101" i="20"/>
  <c r="BS97" i="20"/>
  <c r="BS93" i="20"/>
  <c r="BS163" i="20"/>
  <c r="BS151" i="20"/>
  <c r="BS100" i="20"/>
  <c r="BS96" i="20"/>
  <c r="BS92" i="20"/>
  <c r="BS106" i="20"/>
  <c r="BS104" i="20"/>
  <c r="BS159" i="20"/>
  <c r="BS99" i="20"/>
  <c r="BS95" i="20"/>
  <c r="BS91" i="20"/>
  <c r="BS89" i="20"/>
  <c r="BS88" i="20"/>
  <c r="BS87" i="20"/>
  <c r="BS86" i="20"/>
  <c r="BS85" i="20"/>
  <c r="BS84" i="20"/>
  <c r="BS83" i="20"/>
  <c r="BS82" i="20"/>
  <c r="BS81" i="20"/>
  <c r="BS80" i="20"/>
  <c r="BS79" i="20"/>
  <c r="BS78" i="20"/>
  <c r="BS77" i="20"/>
  <c r="BS76" i="20"/>
  <c r="BS75" i="20"/>
  <c r="BS74" i="20"/>
  <c r="BS73" i="20"/>
  <c r="BS72" i="20"/>
  <c r="BS71" i="20"/>
  <c r="BS70" i="20"/>
  <c r="BS69" i="20"/>
  <c r="BS68" i="20"/>
  <c r="BS67" i="20"/>
  <c r="BS66" i="20"/>
  <c r="BS65" i="20"/>
  <c r="BS64" i="20"/>
  <c r="BS63" i="20"/>
  <c r="BS62" i="20"/>
  <c r="BS61" i="20"/>
  <c r="BS60" i="20"/>
  <c r="BS59" i="20"/>
  <c r="BS58" i="20"/>
  <c r="BS57" i="20"/>
  <c r="BS56" i="20"/>
  <c r="BS55" i="20"/>
  <c r="BS136" i="20"/>
  <c r="BS102" i="20"/>
  <c r="BS98" i="20"/>
  <c r="BS94" i="20"/>
  <c r="BS90" i="20"/>
  <c r="BS31" i="20"/>
  <c r="BS45" i="20"/>
  <c r="BS43" i="20"/>
  <c r="BS41" i="20"/>
  <c r="BS26" i="20"/>
  <c r="BS39" i="20"/>
  <c r="BS30" i="20"/>
  <c r="BS29" i="20"/>
  <c r="BS50" i="20"/>
  <c r="BS48" i="20"/>
  <c r="BS37" i="20"/>
  <c r="BS25" i="20"/>
  <c r="BS54" i="20"/>
  <c r="BS53" i="20"/>
  <c r="BS52" i="20"/>
  <c r="BS51" i="20"/>
  <c r="BS49" i="20"/>
  <c r="BS47" i="20"/>
  <c r="BS38" i="20"/>
  <c r="BS36" i="20"/>
  <c r="BS35" i="20"/>
  <c r="BS34" i="20"/>
  <c r="BS33" i="20"/>
  <c r="BS32" i="20"/>
  <c r="BS27" i="20"/>
  <c r="BS44" i="20"/>
  <c r="BS23" i="20"/>
  <c r="BS22" i="20"/>
  <c r="BS6" i="20"/>
  <c r="BS5" i="20"/>
  <c r="BS4" i="20"/>
  <c r="BS3" i="20"/>
  <c r="BS2" i="20"/>
  <c r="BS24" i="20"/>
  <c r="BS14" i="20"/>
  <c r="BS20" i="20"/>
  <c r="BS18" i="20"/>
  <c r="BS19" i="20"/>
  <c r="BS46" i="20"/>
  <c r="BS17" i="20"/>
  <c r="BS13" i="20"/>
  <c r="BS12" i="20"/>
  <c r="BS11" i="20"/>
  <c r="BS10" i="20"/>
  <c r="BS9" i="20"/>
  <c r="BS8" i="20"/>
  <c r="BS28" i="20"/>
  <c r="BS16" i="20"/>
  <c r="BS15" i="20"/>
  <c r="BS40" i="20"/>
  <c r="BS42" i="20"/>
  <c r="BS21" i="20"/>
  <c r="BS7" i="20"/>
  <c r="M45" i="20"/>
  <c r="M44" i="20"/>
  <c r="J42" i="20"/>
  <c r="J43" i="20"/>
  <c r="B38" i="20"/>
  <c r="C37" i="20"/>
  <c r="K42" i="20"/>
  <c r="K47" i="20"/>
  <c r="K43" i="20"/>
  <c r="E43" i="20"/>
  <c r="E42" i="20"/>
  <c r="E47" i="20"/>
  <c r="L40" i="20"/>
  <c r="L48" i="20" s="1"/>
  <c r="L49" i="20" s="1"/>
  <c r="M39" i="20"/>
  <c r="H43" i="20"/>
  <c r="H42" i="20"/>
  <c r="G38" i="20"/>
  <c r="G44" i="20" s="1"/>
  <c r="G45" i="20"/>
  <c r="H41" i="20"/>
  <c r="BW321" i="20" l="1"/>
  <c r="BW356" i="20"/>
  <c r="BW3" i="20"/>
  <c r="BW62" i="20"/>
  <c r="BW40" i="20"/>
  <c r="BW88" i="20"/>
  <c r="BW134" i="20"/>
  <c r="BW159" i="20"/>
  <c r="BW230" i="20"/>
  <c r="BW227" i="20"/>
  <c r="BW262" i="20"/>
  <c r="E4" i="28"/>
  <c r="AH381" i="27"/>
  <c r="AJ381" i="27" s="1"/>
  <c r="BA85" i="27"/>
  <c r="BA237" i="27"/>
  <c r="BA134" i="27"/>
  <c r="BA349" i="27"/>
  <c r="BA210" i="27"/>
  <c r="BA181" i="27"/>
  <c r="BW4" i="20"/>
  <c r="BW66" i="20"/>
  <c r="BW42" i="20"/>
  <c r="BW89" i="20"/>
  <c r="BW217" i="20"/>
  <c r="BW160" i="20"/>
  <c r="BW220" i="20"/>
  <c r="BW229" i="20"/>
  <c r="BW263" i="20"/>
  <c r="BW295" i="20"/>
  <c r="BW326" i="20"/>
  <c r="BW357" i="20"/>
  <c r="BA163" i="27"/>
  <c r="BA194" i="27"/>
  <c r="BA146" i="27"/>
  <c r="BW14" i="20"/>
  <c r="BW33" i="20"/>
  <c r="BW25" i="20"/>
  <c r="BW110" i="20"/>
  <c r="BW135" i="20"/>
  <c r="BW172" i="20"/>
  <c r="BW193" i="20"/>
  <c r="BW236" i="20"/>
  <c r="BW270" i="20"/>
  <c r="BW302" i="20"/>
  <c r="BW335" i="20"/>
  <c r="BW370" i="20"/>
  <c r="BA224" i="27"/>
  <c r="BA379" i="27"/>
  <c r="BA183" i="27"/>
  <c r="BA66" i="27"/>
  <c r="BW136" i="20"/>
  <c r="BW336" i="20"/>
  <c r="BW17" i="20"/>
  <c r="BW52" i="20"/>
  <c r="BW90" i="20"/>
  <c r="BW118" i="20"/>
  <c r="BW143" i="20"/>
  <c r="BW180" i="20"/>
  <c r="BW201" i="20"/>
  <c r="BW249" i="20"/>
  <c r="BW278" i="20"/>
  <c r="BW308" i="20"/>
  <c r="BW340" i="20"/>
  <c r="BW376" i="20"/>
  <c r="BW76" i="20"/>
  <c r="BW111" i="20"/>
  <c r="BW194" i="20"/>
  <c r="BW303" i="20"/>
  <c r="BW20" i="20"/>
  <c r="BW53" i="20"/>
  <c r="BW94" i="20"/>
  <c r="BW119" i="20"/>
  <c r="BW144" i="20"/>
  <c r="BW181" i="20"/>
  <c r="BW202" i="20"/>
  <c r="BW254" i="20"/>
  <c r="BW279" i="20"/>
  <c r="BW309" i="20"/>
  <c r="BW341" i="20"/>
  <c r="BW377" i="20"/>
  <c r="BA370" i="27"/>
  <c r="BA22" i="27"/>
  <c r="BW57" i="20"/>
  <c r="BW173" i="20"/>
  <c r="BW233" i="20"/>
  <c r="BW372" i="20"/>
  <c r="BW18" i="20"/>
  <c r="BW56" i="20"/>
  <c r="BW108" i="20"/>
  <c r="BW126" i="20"/>
  <c r="BW151" i="20"/>
  <c r="BW188" i="20"/>
  <c r="BW209" i="20"/>
  <c r="BW252" i="20"/>
  <c r="BW286" i="20"/>
  <c r="BW327" i="20"/>
  <c r="BW363" i="20"/>
  <c r="BA275" i="27"/>
  <c r="BA101" i="27"/>
  <c r="BA30" i="27"/>
  <c r="BW34" i="20"/>
  <c r="BW271" i="20"/>
  <c r="BW43" i="20"/>
  <c r="BW71" i="20"/>
  <c r="BW81" i="20"/>
  <c r="BW127" i="20"/>
  <c r="BW152" i="20"/>
  <c r="BW189" i="20"/>
  <c r="BW210" i="20"/>
  <c r="BW253" i="20"/>
  <c r="BW287" i="20"/>
  <c r="BW329" i="20"/>
  <c r="BW349" i="20"/>
  <c r="BA46" i="27"/>
  <c r="BA100" i="27"/>
  <c r="BA4" i="27"/>
  <c r="BA271" i="27"/>
  <c r="D8" i="28"/>
  <c r="BA311" i="27"/>
  <c r="BA3" i="27"/>
  <c r="BA201" i="27"/>
  <c r="BA16" i="27"/>
  <c r="BA206" i="27"/>
  <c r="BA26" i="27"/>
  <c r="BA197" i="27"/>
  <c r="BA291" i="27"/>
  <c r="BA162" i="27"/>
  <c r="BA233" i="27"/>
  <c r="BA324" i="27"/>
  <c r="BA91" i="27"/>
  <c r="BA8" i="27"/>
  <c r="BA298" i="27"/>
  <c r="BA355" i="27"/>
  <c r="BA15" i="27"/>
  <c r="BA225" i="27"/>
  <c r="BA300" i="27"/>
  <c r="BA52" i="27"/>
  <c r="BA94" i="27"/>
  <c r="BA251" i="27"/>
  <c r="BA103" i="27"/>
  <c r="BA64" i="27"/>
  <c r="BA363" i="27"/>
  <c r="BA203" i="27"/>
  <c r="BA243" i="27"/>
  <c r="BA365" i="27"/>
  <c r="BA296" i="27"/>
  <c r="BA220" i="27"/>
  <c r="BA333" i="27"/>
  <c r="BA342" i="27"/>
  <c r="C8" i="28"/>
  <c r="BA193" i="27"/>
  <c r="BA301" i="27"/>
  <c r="BA252" i="27"/>
  <c r="BA302" i="27"/>
  <c r="BA55" i="27"/>
  <c r="BA11" i="27"/>
  <c r="BA280" i="27"/>
  <c r="BA191" i="27"/>
  <c r="BA132" i="27"/>
  <c r="BA274" i="27"/>
  <c r="BA148" i="27"/>
  <c r="BA198" i="27"/>
  <c r="BA111" i="27"/>
  <c r="BA122" i="27"/>
  <c r="BA180" i="27"/>
  <c r="BA37" i="27"/>
  <c r="BA159" i="27"/>
  <c r="BA154" i="27"/>
  <c r="BA74" i="27"/>
  <c r="BA48" i="27"/>
  <c r="BA226" i="27"/>
  <c r="BA172" i="27"/>
  <c r="BA268" i="27"/>
  <c r="BA331" i="27"/>
  <c r="BA295" i="27"/>
  <c r="BA367" i="27"/>
  <c r="BA282" i="27"/>
  <c r="BA129" i="27"/>
  <c r="BA152" i="27"/>
  <c r="BA118" i="27"/>
  <c r="BA105" i="27"/>
  <c r="BV379" i="24"/>
  <c r="BX379" i="24" s="1"/>
  <c r="BV321" i="24"/>
  <c r="BX321" i="24" s="1"/>
  <c r="BV266" i="24"/>
  <c r="BX266" i="24" s="1"/>
  <c r="BV199" i="24"/>
  <c r="BX199" i="24" s="1"/>
  <c r="BV137" i="24"/>
  <c r="BX137" i="24" s="1"/>
  <c r="BV327" i="24"/>
  <c r="BX327" i="24" s="1"/>
  <c r="BV255" i="24"/>
  <c r="BX255" i="24" s="1"/>
  <c r="BV206" i="24"/>
  <c r="BX206" i="24" s="1"/>
  <c r="BV198" i="24"/>
  <c r="BX198" i="24" s="1"/>
  <c r="BV331" i="24"/>
  <c r="BX331" i="24" s="1"/>
  <c r="BV237" i="24"/>
  <c r="BX237" i="24" s="1"/>
  <c r="BV145" i="24"/>
  <c r="BX145" i="24" s="1"/>
  <c r="BV67" i="24"/>
  <c r="BX67" i="24" s="1"/>
  <c r="BV14" i="24"/>
  <c r="BX14" i="24" s="1"/>
  <c r="BV326" i="24"/>
  <c r="BX326" i="24" s="1"/>
  <c r="BV236" i="24"/>
  <c r="BX236" i="24" s="1"/>
  <c r="BV155" i="24"/>
  <c r="BX155" i="24" s="1"/>
  <c r="BV74" i="24"/>
  <c r="BX74" i="24" s="1"/>
  <c r="BV12" i="24"/>
  <c r="BX12" i="24" s="1"/>
  <c r="BV325" i="24"/>
  <c r="BX325" i="24" s="1"/>
  <c r="BV235" i="24"/>
  <c r="BX235" i="24" s="1"/>
  <c r="BV153" i="24"/>
  <c r="BX153" i="24" s="1"/>
  <c r="BV81" i="24"/>
  <c r="BX81" i="24" s="1"/>
  <c r="BV55" i="24"/>
  <c r="BX55" i="24" s="1"/>
  <c r="BV344" i="24"/>
  <c r="BX344" i="24" s="1"/>
  <c r="BV234" i="24"/>
  <c r="BX234" i="24" s="1"/>
  <c r="BV152" i="24"/>
  <c r="BX152" i="24" s="1"/>
  <c r="BV80" i="24"/>
  <c r="BX80" i="24" s="1"/>
  <c r="BV104" i="24"/>
  <c r="BX104" i="24" s="1"/>
  <c r="BV323" i="24"/>
  <c r="BX323" i="24" s="1"/>
  <c r="BV233" i="24"/>
  <c r="BX233" i="24" s="1"/>
  <c r="BV151" i="24"/>
  <c r="BX151" i="24" s="1"/>
  <c r="BV71" i="24"/>
  <c r="BX71" i="24" s="1"/>
  <c r="BV16" i="24"/>
  <c r="BX16" i="24" s="1"/>
  <c r="BV303" i="24"/>
  <c r="BX303" i="24" s="1"/>
  <c r="BV210" i="24"/>
  <c r="BX210" i="24" s="1"/>
  <c r="BV194" i="24"/>
  <c r="BX194" i="24" s="1"/>
  <c r="BV108" i="24"/>
  <c r="BX108" i="24" s="1"/>
  <c r="BV95" i="24"/>
  <c r="BX95" i="24" s="1"/>
  <c r="BV330" i="24"/>
  <c r="BX330" i="24" s="1"/>
  <c r="BV218" i="24"/>
  <c r="BX218" i="24" s="1"/>
  <c r="BV195" i="24"/>
  <c r="BX195" i="24" s="1"/>
  <c r="BV102" i="24"/>
  <c r="BX102" i="24" s="1"/>
  <c r="BV18" i="24"/>
  <c r="BX18" i="24" s="1"/>
  <c r="BV219" i="24"/>
  <c r="BX219" i="24" s="1"/>
  <c r="BV96" i="24"/>
  <c r="BX96" i="24" s="1"/>
  <c r="BV101" i="24"/>
  <c r="BX101" i="24" s="1"/>
  <c r="BA5" i="27"/>
  <c r="BA219" i="27"/>
  <c r="BA2" i="27"/>
  <c r="BA238" i="27"/>
  <c r="BA258" i="27"/>
  <c r="BA96" i="27"/>
  <c r="BA123" i="27"/>
  <c r="BA214" i="27"/>
  <c r="BA378" i="27"/>
  <c r="BA304" i="27"/>
  <c r="BA272" i="27"/>
  <c r="BA356" i="27"/>
  <c r="BA247" i="27"/>
  <c r="BA357" i="27"/>
  <c r="BA126" i="27"/>
  <c r="BA69" i="27"/>
  <c r="BA80" i="27"/>
  <c r="BA266" i="27"/>
  <c r="BA215" i="27"/>
  <c r="BA182" i="27"/>
  <c r="BA33" i="27"/>
  <c r="BA270" i="27"/>
  <c r="BA108" i="27"/>
  <c r="BA79" i="27"/>
  <c r="BA10" i="27"/>
  <c r="BA253" i="27"/>
  <c r="BA47" i="27"/>
  <c r="BA135" i="27"/>
  <c r="BA288" i="27"/>
  <c r="BA255" i="27"/>
  <c r="BA175" i="27"/>
  <c r="BA240" i="27"/>
  <c r="BA124" i="27"/>
  <c r="BA375" i="27"/>
  <c r="BA364" i="27"/>
  <c r="BA256" i="27"/>
  <c r="BA205" i="27"/>
  <c r="BA273" i="27"/>
  <c r="BA340" i="27"/>
  <c r="BA350" i="27"/>
  <c r="BA308" i="27"/>
  <c r="BA185" i="27"/>
  <c r="BV321" i="27"/>
  <c r="BX321" i="27" s="1"/>
  <c r="BV259" i="27"/>
  <c r="BX259" i="27" s="1"/>
  <c r="BV191" i="27"/>
  <c r="BX191" i="27" s="1"/>
  <c r="BV137" i="27"/>
  <c r="BX137" i="27" s="1"/>
  <c r="BV65" i="27"/>
  <c r="BX65" i="27" s="1"/>
  <c r="BV37" i="27"/>
  <c r="BX37" i="27" s="1"/>
  <c r="BV55" i="27"/>
  <c r="BX55" i="27" s="1"/>
  <c r="BV11" i="27"/>
  <c r="BX11" i="27" s="1"/>
  <c r="BV29" i="27"/>
  <c r="BX29" i="27" s="1"/>
  <c r="BV66" i="27"/>
  <c r="BX66" i="27" s="1"/>
  <c r="BV6" i="27"/>
  <c r="BX6" i="27" s="1"/>
  <c r="BV16" i="27"/>
  <c r="BX16" i="27" s="1"/>
  <c r="BV114" i="27"/>
  <c r="BX114" i="27" s="1"/>
  <c r="BV32" i="27"/>
  <c r="BX32" i="27" s="1"/>
  <c r="BV323" i="27"/>
  <c r="BX323" i="27" s="1"/>
  <c r="BV246" i="27"/>
  <c r="BX246" i="27" s="1"/>
  <c r="BV162" i="27"/>
  <c r="BX162" i="27" s="1"/>
  <c r="BV130" i="27"/>
  <c r="BX130" i="27" s="1"/>
  <c r="BV44" i="27"/>
  <c r="BX44" i="27" s="1"/>
  <c r="BV71" i="27"/>
  <c r="BX71" i="27" s="1"/>
  <c r="BV68" i="27"/>
  <c r="BX68" i="27" s="1"/>
  <c r="BV73" i="27"/>
  <c r="BX73" i="27" s="1"/>
  <c r="BV27" i="27"/>
  <c r="BX27" i="27" s="1"/>
  <c r="BV51" i="27"/>
  <c r="BX51" i="27" s="1"/>
  <c r="BV5" i="27"/>
  <c r="BX5" i="27" s="1"/>
  <c r="BV195" i="27"/>
  <c r="BX195" i="27" s="1"/>
  <c r="BV70" i="27"/>
  <c r="BX70" i="27" s="1"/>
  <c r="BV304" i="27"/>
  <c r="BX304" i="27" s="1"/>
  <c r="BV235" i="27"/>
  <c r="BX235" i="27" s="1"/>
  <c r="BV186" i="27"/>
  <c r="BX186" i="27" s="1"/>
  <c r="BV129" i="27"/>
  <c r="BX129" i="27" s="1"/>
  <c r="BV59" i="27"/>
  <c r="BX59" i="27" s="1"/>
  <c r="BV60" i="27"/>
  <c r="BX60" i="27" s="1"/>
  <c r="BV43" i="27"/>
  <c r="BX43" i="27" s="1"/>
  <c r="BV25" i="27"/>
  <c r="BX25" i="27" s="1"/>
  <c r="BV46" i="27"/>
  <c r="BX46" i="27" s="1"/>
  <c r="BV4" i="27"/>
  <c r="BX4" i="27" s="1"/>
  <c r="BV138" i="27"/>
  <c r="BX138" i="27" s="1"/>
  <c r="BV362" i="27"/>
  <c r="BX362" i="27" s="1"/>
  <c r="BV286" i="27"/>
  <c r="BX286" i="27" s="1"/>
  <c r="BV213" i="27"/>
  <c r="BX213" i="27" s="1"/>
  <c r="BV175" i="27"/>
  <c r="BX175" i="27" s="1"/>
  <c r="BV158" i="27"/>
  <c r="BX158" i="27" s="1"/>
  <c r="BV86" i="27"/>
  <c r="BX86" i="27" s="1"/>
  <c r="BV91" i="27"/>
  <c r="BX91" i="27" s="1"/>
  <c r="BV40" i="27"/>
  <c r="BX40" i="27" s="1"/>
  <c r="BV17" i="27"/>
  <c r="BX17" i="27" s="1"/>
  <c r="BV24" i="27"/>
  <c r="BX24" i="27" s="1"/>
  <c r="BV36" i="27"/>
  <c r="BX36" i="27" s="1"/>
  <c r="BV3" i="27"/>
  <c r="BX3" i="27" s="1"/>
  <c r="BV47" i="27"/>
  <c r="BX47" i="27" s="1"/>
  <c r="BV22" i="27"/>
  <c r="BX22" i="27" s="1"/>
  <c r="BV360" i="27"/>
  <c r="BX360" i="27" s="1"/>
  <c r="BV285" i="27"/>
  <c r="BX285" i="27" s="1"/>
  <c r="BV212" i="27"/>
  <c r="BX212" i="27" s="1"/>
  <c r="BV173" i="27"/>
  <c r="BX173" i="27" s="1"/>
  <c r="BV97" i="27"/>
  <c r="BX97" i="27" s="1"/>
  <c r="BV84" i="27"/>
  <c r="BX84" i="27" s="1"/>
  <c r="BV89" i="27"/>
  <c r="BX89" i="27" s="1"/>
  <c r="BV38" i="27"/>
  <c r="BX38" i="27" s="1"/>
  <c r="BV12" i="27"/>
  <c r="BX12" i="27" s="1"/>
  <c r="BV23" i="27"/>
  <c r="BX23" i="27" s="1"/>
  <c r="BV35" i="27"/>
  <c r="BX35" i="27" s="1"/>
  <c r="BV351" i="27"/>
  <c r="BX351" i="27" s="1"/>
  <c r="BV271" i="27"/>
  <c r="BX271" i="27" s="1"/>
  <c r="BV225" i="27"/>
  <c r="BX225" i="27" s="1"/>
  <c r="BV160" i="27"/>
  <c r="BX160" i="27" s="1"/>
  <c r="BV108" i="27"/>
  <c r="BX108" i="27" s="1"/>
  <c r="BV78" i="27"/>
  <c r="BX78" i="27" s="1"/>
  <c r="BV85" i="27"/>
  <c r="BX85" i="27" s="1"/>
  <c r="BV20" i="27"/>
  <c r="BX20" i="27" s="1"/>
  <c r="BV69" i="27"/>
  <c r="BX69" i="27" s="1"/>
  <c r="BV18" i="27"/>
  <c r="BX18" i="27" s="1"/>
  <c r="BV34" i="27"/>
  <c r="BX34" i="27" s="1"/>
  <c r="BV67" i="27"/>
  <c r="BX67" i="27" s="1"/>
  <c r="BV327" i="27"/>
  <c r="BX327" i="27" s="1"/>
  <c r="BV75" i="27"/>
  <c r="BX75" i="27" s="1"/>
  <c r="BV344" i="27"/>
  <c r="BX344" i="27" s="1"/>
  <c r="BV264" i="27"/>
  <c r="BX264" i="27" s="1"/>
  <c r="BV233" i="27"/>
  <c r="BX233" i="27" s="1"/>
  <c r="BV151" i="27"/>
  <c r="BX151" i="27" s="1"/>
  <c r="BV117" i="27"/>
  <c r="BX117" i="27" s="1"/>
  <c r="BV76" i="27"/>
  <c r="BX76" i="27" s="1"/>
  <c r="BV83" i="27"/>
  <c r="BX83" i="27" s="1"/>
  <c r="BV19" i="27"/>
  <c r="BX19" i="27" s="1"/>
  <c r="BV64" i="27"/>
  <c r="BX64" i="27" s="1"/>
  <c r="BV14" i="27"/>
  <c r="BX14" i="27" s="1"/>
  <c r="BV33" i="27"/>
  <c r="BX33" i="27" s="1"/>
  <c r="BV10" i="27"/>
  <c r="BX10" i="27" s="1"/>
  <c r="BV244" i="27"/>
  <c r="BX244" i="27" s="1"/>
  <c r="BV56" i="27"/>
  <c r="BX56" i="27" s="1"/>
  <c r="BV30" i="27"/>
  <c r="BX30" i="27" s="1"/>
  <c r="BV354" i="27"/>
  <c r="BX354" i="27" s="1"/>
  <c r="BV28" i="27"/>
  <c r="BX28" i="27" s="1"/>
  <c r="BV58" i="27"/>
  <c r="BX58" i="27" s="1"/>
  <c r="BV281" i="27"/>
  <c r="BX281" i="27" s="1"/>
  <c r="BV79" i="27"/>
  <c r="BX79" i="27" s="1"/>
  <c r="BV205" i="27"/>
  <c r="BX205" i="27" s="1"/>
  <c r="BV45" i="27"/>
  <c r="BX45" i="27" s="1"/>
  <c r="BV253" i="27"/>
  <c r="BX253" i="27" s="1"/>
  <c r="BV338" i="27"/>
  <c r="BX338" i="27" s="1"/>
  <c r="BV280" i="27"/>
  <c r="BX280" i="27" s="1"/>
  <c r="BV196" i="27"/>
  <c r="BX196" i="27" s="1"/>
  <c r="BV136" i="27"/>
  <c r="BX136" i="27" s="1"/>
  <c r="BV364" i="27"/>
  <c r="BX364" i="27" s="1"/>
  <c r="BV315" i="27"/>
  <c r="BX315" i="27" s="1"/>
  <c r="BV218" i="27"/>
  <c r="BX218" i="27" s="1"/>
  <c r="BV185" i="27"/>
  <c r="BX185" i="27" s="1"/>
  <c r="BV332" i="27"/>
  <c r="BX332" i="27" s="1"/>
  <c r="BV279" i="27"/>
  <c r="BX279" i="27" s="1"/>
  <c r="BV232" i="27"/>
  <c r="BX232" i="27" s="1"/>
  <c r="BV126" i="27"/>
  <c r="BX126" i="27" s="1"/>
  <c r="BV379" i="27"/>
  <c r="BX379" i="27" s="1"/>
  <c r="BV319" i="27"/>
  <c r="BX319" i="27" s="1"/>
  <c r="BV224" i="27"/>
  <c r="BX224" i="27" s="1"/>
  <c r="BV176" i="27"/>
  <c r="BX176" i="27" s="1"/>
  <c r="BV378" i="27"/>
  <c r="BX378" i="27" s="1"/>
  <c r="BV309" i="27"/>
  <c r="BX309" i="27" s="1"/>
  <c r="BV53" i="27"/>
  <c r="BX53" i="27" s="1"/>
  <c r="BV90" i="27"/>
  <c r="BX90" i="27" s="1"/>
  <c r="BV288" i="27"/>
  <c r="BX288" i="27" s="1"/>
  <c r="BV95" i="27"/>
  <c r="BX95" i="27" s="1"/>
  <c r="BV221" i="27"/>
  <c r="BX221" i="27" s="1"/>
  <c r="BV74" i="27"/>
  <c r="BX74" i="27" s="1"/>
  <c r="BV263" i="27"/>
  <c r="BX263" i="27" s="1"/>
  <c r="BV314" i="27"/>
  <c r="BX314" i="27" s="1"/>
  <c r="BV274" i="27"/>
  <c r="BX274" i="27" s="1"/>
  <c r="BV187" i="27"/>
  <c r="BX187" i="27" s="1"/>
  <c r="BV128" i="27"/>
  <c r="BX128" i="27" s="1"/>
  <c r="BV375" i="27"/>
  <c r="BX375" i="27" s="1"/>
  <c r="BV283" i="27"/>
  <c r="BX283" i="27" s="1"/>
  <c r="BV210" i="27"/>
  <c r="BX210" i="27" s="1"/>
  <c r="BV169" i="27"/>
  <c r="BX169" i="27" s="1"/>
  <c r="BV310" i="27"/>
  <c r="BX310" i="27" s="1"/>
  <c r="BV255" i="27"/>
  <c r="BX255" i="27" s="1"/>
  <c r="BV157" i="27"/>
  <c r="BX157" i="27" s="1"/>
  <c r="BV154" i="27"/>
  <c r="BX154" i="27" s="1"/>
  <c r="BV371" i="27"/>
  <c r="BX371" i="27" s="1"/>
  <c r="BV293" i="27"/>
  <c r="BX293" i="27" s="1"/>
  <c r="BV216" i="27"/>
  <c r="BX216" i="27" s="1"/>
  <c r="BV181" i="27"/>
  <c r="BX181" i="27" s="1"/>
  <c r="BV369" i="27"/>
  <c r="BX369" i="27" s="1"/>
  <c r="BV291" i="27"/>
  <c r="BX291" i="27" s="1"/>
  <c r="BV41" i="27"/>
  <c r="BX41" i="27" s="1"/>
  <c r="BV98" i="27"/>
  <c r="BX98" i="27" s="1"/>
  <c r="BV341" i="27"/>
  <c r="BX341" i="27" s="1"/>
  <c r="BV62" i="27"/>
  <c r="BX62" i="27" s="1"/>
  <c r="BV282" i="27"/>
  <c r="BX282" i="27" s="1"/>
  <c r="BV96" i="27"/>
  <c r="BX96" i="27" s="1"/>
  <c r="BV303" i="27"/>
  <c r="BX303" i="27" s="1"/>
  <c r="BV312" i="27"/>
  <c r="BX312" i="27" s="1"/>
  <c r="BV242" i="27"/>
  <c r="BX242" i="27" s="1"/>
  <c r="BV161" i="27"/>
  <c r="BX161" i="27" s="1"/>
  <c r="BV120" i="27"/>
  <c r="BX120" i="27" s="1"/>
  <c r="BV349" i="27"/>
  <c r="BX349" i="27" s="1"/>
  <c r="BV269" i="27"/>
  <c r="BX269" i="27" s="1"/>
  <c r="BV206" i="27"/>
  <c r="BX206" i="27" s="1"/>
  <c r="BV380" i="27"/>
  <c r="BX380" i="27" s="1"/>
  <c r="BV300" i="27"/>
  <c r="BX300" i="27" s="1"/>
  <c r="BV247" i="27"/>
  <c r="BX247" i="27" s="1"/>
  <c r="BV178" i="27"/>
  <c r="BX178" i="27" s="1"/>
  <c r="BV104" i="27"/>
  <c r="BX104" i="27" s="1"/>
  <c r="BV361" i="27"/>
  <c r="BX361" i="27" s="1"/>
  <c r="BV290" i="27"/>
  <c r="BX290" i="27" s="1"/>
  <c r="BV239" i="27"/>
  <c r="BX239" i="27" s="1"/>
  <c r="BV156" i="27"/>
  <c r="BX156" i="27" s="1"/>
  <c r="BV359" i="27"/>
  <c r="BX359" i="27" s="1"/>
  <c r="BV299" i="27"/>
  <c r="BX299" i="27" s="1"/>
  <c r="BV8" i="27"/>
  <c r="BX8" i="27" s="1"/>
  <c r="BV121" i="27"/>
  <c r="BX121" i="27" s="1"/>
  <c r="BV367" i="27"/>
  <c r="BX367" i="27" s="1"/>
  <c r="BV94" i="27"/>
  <c r="BX94" i="27" s="1"/>
  <c r="BV298" i="27"/>
  <c r="BX298" i="27" s="1"/>
  <c r="BV105" i="27"/>
  <c r="BX105" i="27" s="1"/>
  <c r="BV302" i="27"/>
  <c r="BX302" i="27" s="1"/>
  <c r="BV241" i="27"/>
  <c r="BX241" i="27" s="1"/>
  <c r="BV182" i="27"/>
  <c r="BX182" i="27" s="1"/>
  <c r="BV112" i="27"/>
  <c r="BX112" i="27" s="1"/>
  <c r="BV346" i="27"/>
  <c r="BX346" i="27" s="1"/>
  <c r="BV261" i="27"/>
  <c r="BX261" i="27" s="1"/>
  <c r="BV201" i="27"/>
  <c r="BX201" i="27" s="1"/>
  <c r="BV363" i="27"/>
  <c r="BX363" i="27" s="1"/>
  <c r="BV295" i="27"/>
  <c r="BX295" i="27" s="1"/>
  <c r="BV217" i="27"/>
  <c r="BX217" i="27" s="1"/>
  <c r="BV183" i="27"/>
  <c r="BX183" i="27" s="1"/>
  <c r="BV118" i="27"/>
  <c r="BX118" i="27" s="1"/>
  <c r="BV357" i="27"/>
  <c r="BX357" i="27" s="1"/>
  <c r="BV267" i="27"/>
  <c r="BX267" i="27" s="1"/>
  <c r="BV202" i="27"/>
  <c r="BX202" i="27" s="1"/>
  <c r="BV149" i="27"/>
  <c r="BX149" i="27" s="1"/>
  <c r="BV353" i="27"/>
  <c r="BX353" i="27" s="1"/>
  <c r="BV266" i="27"/>
  <c r="BX266" i="27" s="1"/>
  <c r="BV50" i="27"/>
  <c r="BX50" i="27" s="1"/>
  <c r="BV167" i="27"/>
  <c r="BX167" i="27" s="1"/>
  <c r="BV9" i="27"/>
  <c r="BX9" i="27" s="1"/>
  <c r="BV122" i="27"/>
  <c r="BX122" i="27" s="1"/>
  <c r="BV373" i="27"/>
  <c r="BX373" i="27" s="1"/>
  <c r="BV146" i="27"/>
  <c r="BX146" i="27" s="1"/>
  <c r="BV372" i="27"/>
  <c r="BX372" i="27" s="1"/>
  <c r="BV284" i="27"/>
  <c r="BX284" i="27" s="1"/>
  <c r="BV211" i="27"/>
  <c r="BX211" i="27" s="1"/>
  <c r="BV171" i="27"/>
  <c r="BX171" i="27" s="1"/>
  <c r="BV57" i="27"/>
  <c r="BX57" i="27" s="1"/>
  <c r="BV325" i="27"/>
  <c r="BX325" i="27" s="1"/>
  <c r="BV292" i="27"/>
  <c r="BX292" i="27" s="1"/>
  <c r="BV237" i="27"/>
  <c r="BX237" i="27" s="1"/>
  <c r="BV368" i="27"/>
  <c r="BX368" i="27" s="1"/>
  <c r="BV268" i="27"/>
  <c r="BX268" i="27" s="1"/>
  <c r="BV204" i="27"/>
  <c r="BX204" i="27" s="1"/>
  <c r="BV150" i="27"/>
  <c r="BX150" i="27" s="1"/>
  <c r="BV88" i="27"/>
  <c r="BX88" i="27" s="1"/>
  <c r="BV313" i="27"/>
  <c r="BX313" i="27" s="1"/>
  <c r="BV257" i="27"/>
  <c r="BX257" i="27" s="1"/>
  <c r="BV243" i="27"/>
  <c r="BX243" i="27" s="1"/>
  <c r="BV133" i="27"/>
  <c r="BX133" i="27" s="1"/>
  <c r="BV331" i="27"/>
  <c r="BX331" i="27" s="1"/>
  <c r="BV77" i="27"/>
  <c r="BX77" i="27" s="1"/>
  <c r="BV198" i="27"/>
  <c r="BX198" i="27" s="1"/>
  <c r="BV48" i="27"/>
  <c r="BX48" i="27" s="1"/>
  <c r="BV145" i="27"/>
  <c r="BX145" i="27" s="1"/>
  <c r="BV54" i="27"/>
  <c r="BX54" i="27" s="1"/>
  <c r="BV184" i="27"/>
  <c r="BX184" i="27" s="1"/>
  <c r="BV350" i="27"/>
  <c r="BX350" i="27" s="1"/>
  <c r="BV270" i="27"/>
  <c r="BX270" i="27" s="1"/>
  <c r="BV208" i="27"/>
  <c r="BX208" i="27" s="1"/>
  <c r="BV163" i="27"/>
  <c r="BX163" i="27" s="1"/>
  <c r="BV92" i="27"/>
  <c r="BX92" i="27" s="1"/>
  <c r="BV326" i="27"/>
  <c r="BX326" i="27" s="1"/>
  <c r="BV275" i="27"/>
  <c r="BX275" i="27" s="1"/>
  <c r="BV159" i="27"/>
  <c r="BX159" i="27" s="1"/>
  <c r="BV334" i="27"/>
  <c r="BX334" i="27" s="1"/>
  <c r="BV260" i="27"/>
  <c r="BX260" i="27" s="1"/>
  <c r="BV199" i="27"/>
  <c r="BX199" i="27" s="1"/>
  <c r="BV142" i="27"/>
  <c r="BX142" i="27" s="1"/>
  <c r="BV72" i="27"/>
  <c r="BX72" i="27" s="1"/>
  <c r="BV328" i="27"/>
  <c r="BX328" i="27" s="1"/>
  <c r="BV258" i="27"/>
  <c r="BX258" i="27" s="1"/>
  <c r="BV228" i="27"/>
  <c r="BX228" i="27" s="1"/>
  <c r="BV125" i="27"/>
  <c r="BX125" i="27" s="1"/>
  <c r="BV322" i="27"/>
  <c r="BX322" i="27" s="1"/>
  <c r="BV220" i="27"/>
  <c r="BX220" i="27" s="1"/>
  <c r="BV226" i="27"/>
  <c r="BX226" i="27" s="1"/>
  <c r="BV194" i="27"/>
  <c r="BX194" i="27" s="1"/>
  <c r="BV192" i="27"/>
  <c r="BX192" i="27" s="1"/>
  <c r="BV164" i="27"/>
  <c r="BX164" i="27" s="1"/>
  <c r="BV197" i="27"/>
  <c r="BX197" i="27" s="1"/>
  <c r="BV256" i="27"/>
  <c r="BX256" i="27" s="1"/>
  <c r="BV190" i="27"/>
  <c r="BX190" i="27" s="1"/>
  <c r="BV124" i="27"/>
  <c r="BX124" i="27" s="1"/>
  <c r="BV345" i="27"/>
  <c r="BX345" i="27" s="1"/>
  <c r="BV265" i="27"/>
  <c r="BX265" i="27" s="1"/>
  <c r="BV230" i="27"/>
  <c r="BX230" i="27" s="1"/>
  <c r="BV147" i="27"/>
  <c r="BX147" i="27" s="1"/>
  <c r="BV82" i="27"/>
  <c r="BX82" i="27" s="1"/>
  <c r="BV111" i="27"/>
  <c r="BX111" i="27" s="1"/>
  <c r="BV250" i="27"/>
  <c r="BX250" i="27" s="1"/>
  <c r="BY214" i="27"/>
  <c r="BY306" i="27"/>
  <c r="BV15" i="27"/>
  <c r="BX15" i="27" s="1"/>
  <c r="BV144" i="27"/>
  <c r="BX144" i="27" s="1"/>
  <c r="BV180" i="27"/>
  <c r="BX180" i="27" s="1"/>
  <c r="BV134" i="27"/>
  <c r="BX134" i="27" s="1"/>
  <c r="BV155" i="27"/>
  <c r="BX155" i="27" s="1"/>
  <c r="BV240" i="27"/>
  <c r="BX240" i="27" s="1"/>
  <c r="BV227" i="27"/>
  <c r="BX227" i="27" s="1"/>
  <c r="BV101" i="27"/>
  <c r="BX101" i="27" s="1"/>
  <c r="BV339" i="27"/>
  <c r="BX339" i="27" s="1"/>
  <c r="BV289" i="27"/>
  <c r="BX289" i="27" s="1"/>
  <c r="BV189" i="27"/>
  <c r="BX189" i="27" s="1"/>
  <c r="BV139" i="27"/>
  <c r="BX139" i="27" s="1"/>
  <c r="BV49" i="27"/>
  <c r="BX49" i="27" s="1"/>
  <c r="BV80" i="27"/>
  <c r="BX80" i="27" s="1"/>
  <c r="BV276" i="27"/>
  <c r="BX276" i="27" s="1"/>
  <c r="BY276" i="27"/>
  <c r="BY7" i="27"/>
  <c r="BY82" i="27"/>
  <c r="BV52" i="27"/>
  <c r="BX52" i="27" s="1"/>
  <c r="BV366" i="27"/>
  <c r="BX366" i="27" s="1"/>
  <c r="BV100" i="27"/>
  <c r="BX100" i="27" s="1"/>
  <c r="BV370" i="27"/>
  <c r="BX370" i="27" s="1"/>
  <c r="BV42" i="27"/>
  <c r="BX42" i="27" s="1"/>
  <c r="BV141" i="27"/>
  <c r="BX141" i="27" s="1"/>
  <c r="BV223" i="27"/>
  <c r="BX223" i="27" s="1"/>
  <c r="BV174" i="27"/>
  <c r="BX174" i="27" s="1"/>
  <c r="BV113" i="27"/>
  <c r="BX113" i="27" s="1"/>
  <c r="BV329" i="27"/>
  <c r="BX329" i="27" s="1"/>
  <c r="BV248" i="27"/>
  <c r="BX248" i="27" s="1"/>
  <c r="BV203" i="27"/>
  <c r="BX203" i="27" s="1"/>
  <c r="BV131" i="27"/>
  <c r="BX131" i="27" s="1"/>
  <c r="BV115" i="27"/>
  <c r="BX115" i="27" s="1"/>
  <c r="BV61" i="27"/>
  <c r="BX61" i="27" s="1"/>
  <c r="BV316" i="27"/>
  <c r="BX316" i="27" s="1"/>
  <c r="BY190" i="27"/>
  <c r="BY346" i="27"/>
  <c r="BY65" i="27"/>
  <c r="BV102" i="27"/>
  <c r="BX102" i="27" s="1"/>
  <c r="BV347" i="27"/>
  <c r="BX347" i="27" s="1"/>
  <c r="BV381" i="27"/>
  <c r="BX381" i="27" s="1"/>
  <c r="BV335" i="27"/>
  <c r="BX335" i="27" s="1"/>
  <c r="BV63" i="27"/>
  <c r="BX63" i="27" s="1"/>
  <c r="BV103" i="27"/>
  <c r="BX103" i="27" s="1"/>
  <c r="BV215" i="27"/>
  <c r="BX215" i="27" s="1"/>
  <c r="BV179" i="27"/>
  <c r="BX179" i="27" s="1"/>
  <c r="BV110" i="27"/>
  <c r="BX110" i="27" s="1"/>
  <c r="BV320" i="27"/>
  <c r="BX320" i="27" s="1"/>
  <c r="BV254" i="27"/>
  <c r="BX254" i="27" s="1"/>
  <c r="BV168" i="27"/>
  <c r="BX168" i="27" s="1"/>
  <c r="BV123" i="27"/>
  <c r="BX123" i="27" s="1"/>
  <c r="BV39" i="27"/>
  <c r="BX39" i="27" s="1"/>
  <c r="BV116" i="27"/>
  <c r="BX116" i="27" s="1"/>
  <c r="BV355" i="27"/>
  <c r="BX355" i="27" s="1"/>
  <c r="BY5" i="27"/>
  <c r="BY197" i="27"/>
  <c r="BY166" i="27"/>
  <c r="BV13" i="27"/>
  <c r="BX13" i="27" s="1"/>
  <c r="BV333" i="27"/>
  <c r="BX333" i="27" s="1"/>
  <c r="BV262" i="27"/>
  <c r="BX262" i="27" s="1"/>
  <c r="BV301" i="27"/>
  <c r="BX301" i="27" s="1"/>
  <c r="BV277" i="27"/>
  <c r="BX277" i="27" s="1"/>
  <c r="BV308" i="27"/>
  <c r="BX308" i="27" s="1"/>
  <c r="BV307" i="27"/>
  <c r="BX307" i="27" s="1"/>
  <c r="BV229" i="27"/>
  <c r="BX229" i="27" s="1"/>
  <c r="BV148" i="27"/>
  <c r="BX148" i="27" s="1"/>
  <c r="BV376" i="27"/>
  <c r="BX376" i="27" s="1"/>
  <c r="BV311" i="27"/>
  <c r="BX311" i="27" s="1"/>
  <c r="BV222" i="27"/>
  <c r="BX222" i="27" s="1"/>
  <c r="BV172" i="27"/>
  <c r="BX172" i="27" s="1"/>
  <c r="BV109" i="27"/>
  <c r="BX109" i="27" s="1"/>
  <c r="BV21" i="27"/>
  <c r="BX21" i="27" s="1"/>
  <c r="BV166" i="27"/>
  <c r="BX166" i="27" s="1"/>
  <c r="BY189" i="27"/>
  <c r="BY243" i="27"/>
  <c r="BY272" i="27"/>
  <c r="BV93" i="27"/>
  <c r="BX93" i="27" s="1"/>
  <c r="BV81" i="27"/>
  <c r="BX81" i="27" s="1"/>
  <c r="BV219" i="27"/>
  <c r="BX219" i="27" s="1"/>
  <c r="BV272" i="27"/>
  <c r="BX272" i="27" s="1"/>
  <c r="BV209" i="27"/>
  <c r="BX209" i="27" s="1"/>
  <c r="BV273" i="27"/>
  <c r="BX273" i="27" s="1"/>
  <c r="BV294" i="27"/>
  <c r="BX294" i="27" s="1"/>
  <c r="BV193" i="27"/>
  <c r="BX193" i="27" s="1"/>
  <c r="BV140" i="27"/>
  <c r="BX140" i="27" s="1"/>
  <c r="BV374" i="27"/>
  <c r="BX374" i="27" s="1"/>
  <c r="BV287" i="27"/>
  <c r="BX287" i="27" s="1"/>
  <c r="BV214" i="27"/>
  <c r="BX214" i="27" s="1"/>
  <c r="BV177" i="27"/>
  <c r="BX177" i="27" s="1"/>
  <c r="BV106" i="27"/>
  <c r="BX106" i="27" s="1"/>
  <c r="BV119" i="27"/>
  <c r="BX119" i="27" s="1"/>
  <c r="BV165" i="27"/>
  <c r="BX165" i="27" s="1"/>
  <c r="BY98" i="27"/>
  <c r="BY183" i="27"/>
  <c r="BY265" i="27"/>
  <c r="BV31" i="27"/>
  <c r="BX31" i="27" s="1"/>
  <c r="BV249" i="27"/>
  <c r="BX249" i="27" s="1"/>
  <c r="BV231" i="27"/>
  <c r="BX231" i="27" s="1"/>
  <c r="BV238" i="27"/>
  <c r="BX238" i="27" s="1"/>
  <c r="BV251" i="27"/>
  <c r="BX251" i="27" s="1"/>
  <c r="BY6" i="27"/>
  <c r="BV348" i="27"/>
  <c r="BX348" i="27" s="1"/>
  <c r="BV305" i="27"/>
  <c r="BX305" i="27" s="1"/>
  <c r="BV143" i="27"/>
  <c r="BX143" i="27" s="1"/>
  <c r="BV297" i="27"/>
  <c r="BX297" i="27" s="1"/>
  <c r="BV153" i="27"/>
  <c r="BX153" i="27" s="1"/>
  <c r="BV207" i="27"/>
  <c r="BX207" i="27" s="1"/>
  <c r="BV358" i="27"/>
  <c r="BX358" i="27" s="1"/>
  <c r="BV170" i="27"/>
  <c r="BX170" i="27" s="1"/>
  <c r="BV188" i="27"/>
  <c r="BX188" i="27" s="1"/>
  <c r="BV132" i="27"/>
  <c r="BX132" i="27" s="1"/>
  <c r="BV152" i="27"/>
  <c r="BX152" i="27" s="1"/>
  <c r="BV336" i="27"/>
  <c r="BX336" i="27" s="1"/>
  <c r="BV127" i="27"/>
  <c r="BX127" i="27" s="1"/>
  <c r="BV342" i="27"/>
  <c r="BX342" i="27" s="1"/>
  <c r="BV26" i="27"/>
  <c r="BX26" i="27" s="1"/>
  <c r="BV99" i="27"/>
  <c r="BX99" i="27" s="1"/>
  <c r="BY352" i="27"/>
  <c r="BV343" i="27"/>
  <c r="BX343" i="27" s="1"/>
  <c r="BV245" i="27"/>
  <c r="BX245" i="27" s="1"/>
  <c r="BV356" i="27"/>
  <c r="BX356" i="27" s="1"/>
  <c r="BV107" i="27"/>
  <c r="BX107" i="27" s="1"/>
  <c r="BV296" i="27"/>
  <c r="BX296" i="27" s="1"/>
  <c r="BV340" i="27"/>
  <c r="BX340" i="27" s="1"/>
  <c r="BV306" i="27"/>
  <c r="BX306" i="27" s="1"/>
  <c r="BV7" i="27"/>
  <c r="BX7" i="27" s="1"/>
  <c r="BY68" i="27"/>
  <c r="BV377" i="27"/>
  <c r="BX377" i="27" s="1"/>
  <c r="BV318" i="27"/>
  <c r="BX318" i="27" s="1"/>
  <c r="BV200" i="27"/>
  <c r="BX200" i="27" s="1"/>
  <c r="BV252" i="27"/>
  <c r="BX252" i="27" s="1"/>
  <c r="BV278" i="27"/>
  <c r="BX278" i="27" s="1"/>
  <c r="BV87" i="27"/>
  <c r="BX87" i="27" s="1"/>
  <c r="BY359" i="27"/>
  <c r="BV365" i="27"/>
  <c r="BX365" i="27" s="1"/>
  <c r="BV317" i="27"/>
  <c r="BX317" i="27" s="1"/>
  <c r="BV234" i="27"/>
  <c r="BX234" i="27" s="1"/>
  <c r="BV236" i="27"/>
  <c r="BX236" i="27" s="1"/>
  <c r="BY234" i="27"/>
  <c r="BV352" i="27"/>
  <c r="BX352" i="27" s="1"/>
  <c r="BV135" i="27"/>
  <c r="BX135" i="27" s="1"/>
  <c r="BY89" i="27"/>
  <c r="BV324" i="27"/>
  <c r="BX324" i="27" s="1"/>
  <c r="BV330" i="27"/>
  <c r="BX330" i="27" s="1"/>
  <c r="BV337" i="27"/>
  <c r="BX337" i="27" s="1"/>
  <c r="BY15" i="27"/>
  <c r="BY251" i="27"/>
  <c r="BY155" i="27"/>
  <c r="BY345" i="27"/>
  <c r="BY146" i="27"/>
  <c r="BY12" i="27"/>
  <c r="BY19" i="27"/>
  <c r="BY220" i="27"/>
  <c r="BY106" i="27"/>
  <c r="BY333" i="27"/>
  <c r="BY138" i="27"/>
  <c r="BY16" i="27"/>
  <c r="BY326" i="27"/>
  <c r="BY168" i="27"/>
  <c r="BY26" i="27"/>
  <c r="BY250" i="27"/>
  <c r="BY52" i="27"/>
  <c r="BY378" i="27"/>
  <c r="BY44" i="27"/>
  <c r="BY258" i="27"/>
  <c r="BY141" i="27"/>
  <c r="BY103" i="27"/>
  <c r="BY195" i="27"/>
  <c r="BY61" i="27"/>
  <c r="BY29" i="27"/>
  <c r="BY262" i="27"/>
  <c r="BY133" i="27"/>
  <c r="BY17" i="27"/>
  <c r="BY181" i="27"/>
  <c r="BY30" i="27"/>
  <c r="BY11" i="27"/>
  <c r="BY269" i="27"/>
  <c r="BY117" i="27"/>
  <c r="BY348" i="27"/>
  <c r="BY199" i="27"/>
  <c r="BY28" i="27"/>
  <c r="BY185" i="27"/>
  <c r="BY283" i="27"/>
  <c r="BY170" i="27"/>
  <c r="BY368" i="27"/>
  <c r="BY120" i="27"/>
  <c r="BY211" i="27"/>
  <c r="BY338" i="27"/>
  <c r="BY256" i="27"/>
  <c r="BY237" i="27"/>
  <c r="BY327" i="27"/>
  <c r="BY169" i="27"/>
  <c r="BY38" i="27"/>
  <c r="BY279" i="27"/>
  <c r="BY62" i="27"/>
  <c r="BY354" i="27"/>
  <c r="BY332" i="27"/>
  <c r="BY163" i="27"/>
  <c r="BY97" i="27"/>
  <c r="BY273" i="27"/>
  <c r="BY41" i="27"/>
  <c r="BY356" i="27"/>
  <c r="BY239" i="27"/>
  <c r="BY93" i="27"/>
  <c r="BY360" i="27"/>
  <c r="BY248" i="27"/>
  <c r="BY374" i="27"/>
  <c r="BY361" i="27"/>
  <c r="BY369" i="27"/>
  <c r="BY204" i="27"/>
  <c r="BY84" i="27"/>
  <c r="BY319" i="27"/>
  <c r="BY122" i="27"/>
  <c r="BY20" i="27"/>
  <c r="BY367" i="27"/>
  <c r="BY196" i="27"/>
  <c r="BY76" i="27"/>
  <c r="BY324" i="27"/>
  <c r="BY105" i="27"/>
  <c r="BY297" i="27"/>
  <c r="BY337" i="27"/>
  <c r="BY177" i="27"/>
  <c r="BY55" i="27"/>
  <c r="BY277" i="27"/>
  <c r="BY73" i="27"/>
  <c r="BY201" i="27"/>
  <c r="BY114" i="27"/>
  <c r="BY173" i="27"/>
  <c r="BY14" i="27"/>
  <c r="BY80" i="27"/>
  <c r="BY330" i="27"/>
  <c r="BY45" i="27"/>
  <c r="BY126" i="27"/>
  <c r="BY226" i="27"/>
  <c r="BY371" i="27"/>
  <c r="BY292" i="27"/>
  <c r="BY164" i="27"/>
  <c r="BY381" i="27"/>
  <c r="BY264" i="27"/>
  <c r="BY377" i="27"/>
  <c r="BY358" i="27"/>
  <c r="BY266" i="27"/>
  <c r="BY110" i="27"/>
  <c r="BY365" i="27"/>
  <c r="BY215" i="27"/>
  <c r="BY373" i="27"/>
  <c r="BY282" i="27"/>
  <c r="BY219" i="27"/>
  <c r="BY153" i="27"/>
  <c r="BY254" i="27"/>
  <c r="BY123" i="27"/>
  <c r="BY303" i="27"/>
  <c r="BY321" i="27"/>
  <c r="BY310" i="27"/>
  <c r="BY150" i="27"/>
  <c r="BY23" i="27"/>
  <c r="BY245" i="27"/>
  <c r="BY34" i="27"/>
  <c r="BY305" i="27"/>
  <c r="BY301" i="27"/>
  <c r="BY142" i="27"/>
  <c r="BY2" i="27"/>
  <c r="BY231" i="27"/>
  <c r="BY60" i="27"/>
  <c r="BY376" i="27"/>
  <c r="BY290" i="27"/>
  <c r="BY104" i="27"/>
  <c r="BY37" i="27"/>
  <c r="BY205" i="27"/>
  <c r="BY21" i="27"/>
  <c r="BY81" i="27"/>
  <c r="BY355" i="27"/>
  <c r="BY90" i="27"/>
  <c r="BY270" i="27"/>
  <c r="BY340" i="27"/>
  <c r="BY268" i="27"/>
  <c r="BY323" i="27"/>
  <c r="BY137" i="27"/>
  <c r="BY42" i="27"/>
  <c r="BY119" i="27"/>
  <c r="BY302" i="27"/>
  <c r="BY206" i="27"/>
  <c r="BY46" i="27"/>
  <c r="BY286" i="27"/>
  <c r="BY139" i="27"/>
  <c r="BY316" i="27"/>
  <c r="BY293" i="27"/>
  <c r="BY198" i="27"/>
  <c r="BY115" i="27"/>
  <c r="BY278" i="27"/>
  <c r="BY131" i="27"/>
  <c r="BY314" i="27"/>
  <c r="BY235" i="27"/>
  <c r="BY127" i="27"/>
  <c r="BY370" i="27"/>
  <c r="BY209" i="27"/>
  <c r="BY53" i="27"/>
  <c r="BY229" i="27"/>
  <c r="BY343" i="27"/>
  <c r="BY227" i="27"/>
  <c r="BY85" i="27"/>
  <c r="BY349" i="27"/>
  <c r="BY182" i="27"/>
  <c r="BY372" i="27"/>
  <c r="BY339" i="27"/>
  <c r="BY255" i="27"/>
  <c r="BY77" i="27"/>
  <c r="BY353" i="27"/>
  <c r="BY174" i="27"/>
  <c r="BY363" i="27"/>
  <c r="BY336" i="27"/>
  <c r="BY221" i="27"/>
  <c r="BY63" i="27"/>
  <c r="BY298" i="27"/>
  <c r="BY147" i="27"/>
  <c r="BY331" i="27"/>
  <c r="BY379" i="27"/>
  <c r="BY179" i="27"/>
  <c r="BY380" i="27"/>
  <c r="BY230" i="27"/>
  <c r="BY58" i="27"/>
  <c r="BY202" i="27"/>
  <c r="BY13" i="27"/>
  <c r="BY281" i="27"/>
  <c r="BY289" i="27"/>
  <c r="BY167" i="27"/>
  <c r="BY86" i="27"/>
  <c r="BY328" i="27"/>
  <c r="BY162" i="27"/>
  <c r="BY347" i="27"/>
  <c r="BY191" i="27"/>
  <c r="BY218" i="27"/>
  <c r="BY78" i="27"/>
  <c r="BY308" i="27"/>
  <c r="BY148" i="27"/>
  <c r="BY344" i="27"/>
  <c r="BY194" i="27"/>
  <c r="BY95" i="27"/>
  <c r="BY49" i="27"/>
  <c r="BY216" i="27"/>
  <c r="BY75" i="27"/>
  <c r="BY275" i="27"/>
  <c r="BY116" i="27"/>
  <c r="BY208" i="27"/>
  <c r="BY158" i="27"/>
  <c r="BY350" i="27"/>
  <c r="BY200" i="27"/>
  <c r="BY35" i="27"/>
  <c r="BY247" i="27"/>
  <c r="BY187" i="27"/>
  <c r="BY108" i="27"/>
  <c r="BY357" i="27"/>
  <c r="BY188" i="27"/>
  <c r="BY39" i="27"/>
  <c r="BY236" i="27"/>
  <c r="BY171" i="27"/>
  <c r="BY94" i="27"/>
  <c r="BY341" i="27"/>
  <c r="BY193" i="27"/>
  <c r="BY364" i="27"/>
  <c r="BY222" i="27"/>
  <c r="BY175" i="27"/>
  <c r="BY125" i="27"/>
  <c r="BY59" i="27"/>
  <c r="BY88" i="27"/>
  <c r="BY325" i="27"/>
  <c r="BY242" i="27"/>
  <c r="BY145" i="27"/>
  <c r="BY27" i="27"/>
  <c r="BY100" i="27"/>
  <c r="BY4" i="27"/>
  <c r="BY233" i="27"/>
  <c r="BY91" i="27"/>
  <c r="BY296" i="27"/>
  <c r="BY121" i="27"/>
  <c r="BY118" i="27"/>
  <c r="BY10" i="27"/>
  <c r="BY261" i="27"/>
  <c r="BY83" i="27"/>
  <c r="BY284" i="27"/>
  <c r="BY157" i="27"/>
  <c r="BY56" i="27"/>
  <c r="BY280" i="27"/>
  <c r="BY149" i="27"/>
  <c r="BY152" i="27"/>
  <c r="BY225" i="27"/>
  <c r="BY33" i="27"/>
  <c r="BY144" i="27"/>
  <c r="BY99" i="27"/>
  <c r="BY287" i="27"/>
  <c r="BY132" i="27"/>
  <c r="BY335" i="27"/>
  <c r="BY172" i="27"/>
  <c r="BY136" i="27"/>
  <c r="BY48" i="27"/>
  <c r="BY318" i="27"/>
  <c r="BY124" i="27"/>
  <c r="BY320" i="27"/>
  <c r="BY223" i="27"/>
  <c r="BY112" i="27"/>
  <c r="BY25" i="27"/>
  <c r="BY253" i="27"/>
  <c r="BY113" i="27"/>
  <c r="BY309" i="27"/>
  <c r="BY129" i="27"/>
  <c r="BY107" i="27"/>
  <c r="BY366" i="27"/>
  <c r="BY3" i="27"/>
  <c r="BY307" i="27"/>
  <c r="BY362" i="27"/>
  <c r="BY259" i="27"/>
  <c r="BY159" i="27"/>
  <c r="BY31" i="27"/>
  <c r="BY291" i="27"/>
  <c r="BY212" i="27"/>
  <c r="BY135" i="27"/>
  <c r="BY241" i="27"/>
  <c r="BY140" i="27"/>
  <c r="BY186" i="27"/>
  <c r="BY311" i="27"/>
  <c r="BY232" i="27"/>
  <c r="BY151" i="27"/>
  <c r="BY274" i="27"/>
  <c r="BY304" i="27"/>
  <c r="BY176" i="27"/>
  <c r="BY36" i="27"/>
  <c r="BY312" i="27"/>
  <c r="BY51" i="27"/>
  <c r="BY322" i="27"/>
  <c r="BY351" i="27"/>
  <c r="BY102" i="27"/>
  <c r="BY101" i="27"/>
  <c r="BY313" i="27"/>
  <c r="BY72" i="27"/>
  <c r="BY8" i="27"/>
  <c r="BY92" i="27"/>
  <c r="BY271" i="27"/>
  <c r="BY213" i="27"/>
  <c r="BY246" i="27"/>
  <c r="BY71" i="27"/>
  <c r="BY228" i="27"/>
  <c r="BY66" i="27"/>
  <c r="BY47" i="27"/>
  <c r="BY156" i="27"/>
  <c r="BY342" i="27"/>
  <c r="BY263" i="27"/>
  <c r="BY109" i="27"/>
  <c r="BY22" i="27"/>
  <c r="BY285" i="27"/>
  <c r="BY161" i="27"/>
  <c r="BY160" i="27"/>
  <c r="BY32" i="27"/>
  <c r="BY50" i="27"/>
  <c r="BY203" i="27"/>
  <c r="BY165" i="27"/>
  <c r="BY375" i="27"/>
  <c r="BY130" i="27"/>
  <c r="BY224" i="27"/>
  <c r="BY79" i="27"/>
  <c r="BY288" i="27"/>
  <c r="BY184" i="27"/>
  <c r="BY317" i="27"/>
  <c r="BY192" i="27"/>
  <c r="BY315" i="27"/>
  <c r="BY210" i="27"/>
  <c r="BY143" i="27"/>
  <c r="BY267" i="27"/>
  <c r="BY207" i="27"/>
  <c r="BY70" i="27"/>
  <c r="BY180" i="27"/>
  <c r="BY249" i="27"/>
  <c r="BY178" i="27"/>
  <c r="BY295" i="27"/>
  <c r="BY252" i="27"/>
  <c r="BY329" i="27"/>
  <c r="BY134" i="27"/>
  <c r="BY300" i="27"/>
  <c r="BY40" i="27"/>
  <c r="BY64" i="27"/>
  <c r="BY217" i="27"/>
  <c r="BY57" i="27"/>
  <c r="BY67" i="27"/>
  <c r="BY334" i="27"/>
  <c r="BY96" i="27"/>
  <c r="BY54" i="27"/>
  <c r="BY18" i="27"/>
  <c r="BY244" i="27"/>
  <c r="BY128" i="27"/>
  <c r="BY9" i="27"/>
  <c r="BY260" i="27"/>
  <c r="BY43" i="27"/>
  <c r="BY299" i="27"/>
  <c r="BY294" i="27"/>
  <c r="BY154" i="27"/>
  <c r="BY24" i="27"/>
  <c r="BY240" i="27"/>
  <c r="BY74" i="27"/>
  <c r="BY257" i="27"/>
  <c r="BY69" i="27"/>
  <c r="BY87" i="27"/>
  <c r="BY111" i="27"/>
  <c r="BY238" i="27"/>
  <c r="G27" i="28"/>
  <c r="BU45" i="27"/>
  <c r="BU90" i="27"/>
  <c r="BU30" i="27"/>
  <c r="BU374" i="27"/>
  <c r="BU319" i="27"/>
  <c r="BU155" i="27"/>
  <c r="BU136" i="27"/>
  <c r="BU251" i="27"/>
  <c r="BU180" i="27"/>
  <c r="BU244" i="27"/>
  <c r="BU230" i="27"/>
  <c r="BU26" i="27"/>
  <c r="BU107" i="27"/>
  <c r="BU234" i="27"/>
  <c r="BU64" i="27"/>
  <c r="BU190" i="27"/>
  <c r="BU128" i="27"/>
  <c r="BU368" i="27"/>
  <c r="BU62" i="27"/>
  <c r="BU290" i="27"/>
  <c r="BU236" i="27"/>
  <c r="BU2" i="27"/>
  <c r="BU6" i="27"/>
  <c r="BU289" i="27"/>
  <c r="BU71" i="27"/>
  <c r="BU297" i="27"/>
  <c r="BU16" i="27"/>
  <c r="BU167" i="27"/>
  <c r="BU243" i="27"/>
  <c r="BU13" i="27"/>
  <c r="BU68" i="27"/>
  <c r="BU326" i="27"/>
  <c r="BU196" i="27"/>
  <c r="BU205" i="27"/>
  <c r="BU252" i="27"/>
  <c r="BU380" i="27"/>
  <c r="BU75" i="27"/>
  <c r="BU231" i="27"/>
  <c r="BU34" i="27"/>
  <c r="BU40" i="27"/>
  <c r="BU186" i="27"/>
  <c r="BU302" i="27"/>
  <c r="BU114" i="27"/>
  <c r="BU123" i="27"/>
  <c r="BU299" i="27"/>
  <c r="BU324" i="27"/>
  <c r="BU282" i="27"/>
  <c r="BU316" i="27"/>
  <c r="BU203" i="27"/>
  <c r="BU343" i="27"/>
  <c r="BU124" i="27"/>
  <c r="BU300" i="27"/>
  <c r="BU334" i="27"/>
  <c r="BU292" i="27"/>
  <c r="BU4" i="27"/>
  <c r="BU105" i="27"/>
  <c r="BU281" i="27"/>
  <c r="BU116" i="27"/>
  <c r="BU304" i="27"/>
  <c r="BU24" i="27"/>
  <c r="BU331" i="27"/>
  <c r="BU154" i="27"/>
  <c r="BU246" i="27"/>
  <c r="BU238" i="27"/>
  <c r="BU101" i="27"/>
  <c r="BU245" i="27"/>
  <c r="BU345" i="27"/>
  <c r="BU321" i="27"/>
  <c r="BU53" i="27"/>
  <c r="BU210" i="27"/>
  <c r="BU172" i="27"/>
  <c r="BU51" i="27"/>
  <c r="BU267" i="27"/>
  <c r="BU111" i="27"/>
  <c r="BU275" i="27"/>
  <c r="BU296" i="27"/>
  <c r="BU60" i="27"/>
  <c r="BU72" i="27"/>
  <c r="BU121" i="27"/>
  <c r="BU194" i="27"/>
  <c r="BU239" i="27"/>
  <c r="BU314" i="27"/>
  <c r="BU36" i="27"/>
  <c r="BU189" i="27"/>
  <c r="BU261" i="27"/>
  <c r="BU44" i="27"/>
  <c r="BU87" i="27"/>
  <c r="BU216" i="27"/>
  <c r="BU361" i="27"/>
  <c r="BU117" i="27"/>
  <c r="BU221" i="27"/>
  <c r="BU360" i="27"/>
  <c r="BU362" i="27"/>
  <c r="BU310" i="27"/>
  <c r="BU367" i="27"/>
  <c r="BU237" i="27"/>
  <c r="BU70" i="27"/>
  <c r="BU222" i="27"/>
  <c r="BU109" i="27"/>
  <c r="BU209" i="27"/>
  <c r="BU356" i="27"/>
  <c r="BU108" i="27"/>
  <c r="BU132" i="27"/>
  <c r="BU308" i="27"/>
  <c r="BU143" i="27"/>
  <c r="BU375" i="27"/>
  <c r="BU99" i="27"/>
  <c r="BU14" i="27"/>
  <c r="BU151" i="27"/>
  <c r="BU260" i="27"/>
  <c r="BU311" i="27"/>
  <c r="BU148" i="27"/>
  <c r="BU276" i="27"/>
  <c r="BU381" i="27"/>
  <c r="BU100" i="27"/>
  <c r="BU333" i="27"/>
  <c r="BU202" i="27"/>
  <c r="BU293" i="27"/>
  <c r="BU104" i="27"/>
  <c r="BU182" i="27"/>
  <c r="BU347" i="27"/>
  <c r="BU350" i="27"/>
  <c r="BU88" i="27"/>
  <c r="BU89" i="27"/>
  <c r="BU145" i="27"/>
  <c r="BU220" i="27"/>
  <c r="BU312" i="27"/>
  <c r="BU118" i="27"/>
  <c r="BU61" i="27"/>
  <c r="BU295" i="27"/>
  <c r="BU320" i="27"/>
  <c r="BU94" i="27"/>
  <c r="BU163" i="27"/>
  <c r="BU301" i="27"/>
  <c r="BU65" i="27"/>
  <c r="BU138" i="27"/>
  <c r="BU272" i="27"/>
  <c r="BU10" i="27"/>
  <c r="BU18" i="27"/>
  <c r="BU363" i="27"/>
  <c r="BU46" i="27"/>
  <c r="BU327" i="27"/>
  <c r="BU131" i="27"/>
  <c r="BU280" i="27"/>
  <c r="BU134" i="27"/>
  <c r="BU56" i="27"/>
  <c r="BU76" i="27"/>
  <c r="BU139" i="27"/>
  <c r="BU263" i="27"/>
  <c r="BU22" i="27"/>
  <c r="BU229" i="27"/>
  <c r="BU84" i="27"/>
  <c r="BU147" i="27"/>
  <c r="BU133" i="27"/>
  <c r="BU291" i="27"/>
  <c r="BU32" i="27"/>
  <c r="BU9" i="27"/>
  <c r="BU259" i="27"/>
  <c r="BU332" i="27"/>
  <c r="BU39" i="27"/>
  <c r="BU370" i="27"/>
  <c r="BU218" i="27"/>
  <c r="BU74" i="27"/>
  <c r="BU7" i="27"/>
  <c r="BU137" i="27"/>
  <c r="BU212" i="27"/>
  <c r="BU342" i="27"/>
  <c r="BU379" i="27"/>
  <c r="BU170" i="27"/>
  <c r="BU195" i="27"/>
  <c r="BU258" i="27"/>
  <c r="BU305" i="27"/>
  <c r="BU355" i="27"/>
  <c r="BU79" i="27"/>
  <c r="BU96" i="27"/>
  <c r="BU337" i="27"/>
  <c r="BU67" i="27"/>
  <c r="BU162" i="27"/>
  <c r="BU169" i="27"/>
  <c r="BU364" i="27"/>
  <c r="BU38" i="27"/>
  <c r="BU269" i="27"/>
  <c r="BU306" i="27"/>
  <c r="BU47" i="27"/>
  <c r="BU41" i="27"/>
  <c r="BU43" i="27"/>
  <c r="BU8" i="27"/>
  <c r="BU358" i="27"/>
  <c r="BU262" i="27"/>
  <c r="BU307" i="27"/>
  <c r="BU277" i="27"/>
  <c r="BU15" i="27"/>
  <c r="BU160" i="27"/>
  <c r="BU235" i="27"/>
  <c r="BU338" i="27"/>
  <c r="BU49" i="27"/>
  <c r="BU250" i="27"/>
  <c r="BU166" i="27"/>
  <c r="BU249" i="27"/>
  <c r="BU233" i="27"/>
  <c r="BU322" i="27"/>
  <c r="BU77" i="27"/>
  <c r="BU286" i="27"/>
  <c r="BU365" i="27"/>
  <c r="BU81" i="27"/>
  <c r="BU335" i="27"/>
  <c r="BU348" i="27"/>
  <c r="BU248" i="27"/>
  <c r="BU294" i="27"/>
  <c r="BU19" i="27"/>
  <c r="BU54" i="27"/>
  <c r="BU200" i="27"/>
  <c r="BU171" i="27"/>
  <c r="BU283" i="27"/>
  <c r="BU50" i="27"/>
  <c r="BU52" i="27"/>
  <c r="BU156" i="27"/>
  <c r="BU178" i="27"/>
  <c r="BU372" i="27"/>
  <c r="BU183" i="27"/>
  <c r="BU176" i="27"/>
  <c r="BU199" i="27"/>
  <c r="BU27" i="27"/>
  <c r="BU83" i="27"/>
  <c r="BU329" i="27"/>
  <c r="BU11" i="27"/>
  <c r="BU95" i="27"/>
  <c r="BU106" i="27"/>
  <c r="BU98" i="27"/>
  <c r="BU110" i="27"/>
  <c r="BU97" i="27"/>
  <c r="BU323" i="27"/>
  <c r="BU35" i="27"/>
  <c r="BU265" i="27"/>
  <c r="BU120" i="27"/>
  <c r="BU309" i="27"/>
  <c r="BU270" i="27"/>
  <c r="BU336" i="27"/>
  <c r="BU142" i="27"/>
  <c r="BU274" i="27"/>
  <c r="BU242" i="27"/>
  <c r="BU285" i="27"/>
  <c r="BU264" i="27"/>
  <c r="BU352" i="27"/>
  <c r="BU92" i="27"/>
  <c r="BU152" i="27"/>
  <c r="BU376" i="27"/>
  <c r="BU21" i="27"/>
  <c r="BU164" i="27"/>
  <c r="BU144" i="27"/>
  <c r="BU113" i="27"/>
  <c r="BU303" i="27"/>
  <c r="BU268" i="27"/>
  <c r="BU349" i="27"/>
  <c r="BU78" i="27"/>
  <c r="BU103" i="27"/>
  <c r="BU257" i="27"/>
  <c r="BU201" i="27"/>
  <c r="BU373" i="27"/>
  <c r="BU93" i="27"/>
  <c r="BU86" i="27"/>
  <c r="BU197" i="27"/>
  <c r="BU208" i="27"/>
  <c r="BU23" i="27"/>
  <c r="BU213" i="27"/>
  <c r="BU206" i="27"/>
  <c r="BU17" i="27"/>
  <c r="BU31" i="27"/>
  <c r="BU165" i="27"/>
  <c r="BU369" i="27"/>
  <c r="BU115" i="27"/>
  <c r="BU177" i="27"/>
  <c r="BU126" i="27"/>
  <c r="BU127" i="27"/>
  <c r="BU91" i="27"/>
  <c r="BU146" i="27"/>
  <c r="BU357" i="27"/>
  <c r="BU57" i="27"/>
  <c r="BU135" i="27"/>
  <c r="BU187" i="27"/>
  <c r="BU346" i="27"/>
  <c r="BU330" i="27"/>
  <c r="BU12" i="27"/>
  <c r="BU278" i="27"/>
  <c r="BU28" i="27"/>
  <c r="BU255" i="27"/>
  <c r="BU37" i="27"/>
  <c r="BU339" i="27"/>
  <c r="BU59" i="27"/>
  <c r="BU159" i="27"/>
  <c r="BU193" i="27"/>
  <c r="BU20" i="27"/>
  <c r="BU80" i="27"/>
  <c r="BU228" i="27"/>
  <c r="BU192" i="27"/>
  <c r="BU82" i="27"/>
  <c r="BU328" i="27"/>
  <c r="BU55" i="27"/>
  <c r="BU153" i="27"/>
  <c r="BU149" i="27"/>
  <c r="BU318" i="27"/>
  <c r="BU354" i="27"/>
  <c r="BU3" i="27"/>
  <c r="BU161" i="27"/>
  <c r="BU168" i="27"/>
  <c r="BU254" i="27"/>
  <c r="BU315" i="27"/>
  <c r="BU63" i="27"/>
  <c r="BU298" i="27"/>
  <c r="BU240" i="27"/>
  <c r="BU119" i="27"/>
  <c r="BU158" i="27"/>
  <c r="BU340" i="27"/>
  <c r="BU33" i="27"/>
  <c r="BU184" i="27"/>
  <c r="BU207" i="27"/>
  <c r="BU226" i="27"/>
  <c r="BU227" i="27"/>
  <c r="BU157" i="27"/>
  <c r="BU225" i="27"/>
  <c r="BU5" i="27"/>
  <c r="BU185" i="27"/>
  <c r="BU279" i="27"/>
  <c r="BU181" i="27"/>
  <c r="BU344" i="27"/>
  <c r="BU371" i="27"/>
  <c r="BU125" i="27"/>
  <c r="BU366" i="27"/>
  <c r="BU191" i="27"/>
  <c r="BU325" i="27"/>
  <c r="BU140" i="27"/>
  <c r="BU150" i="27"/>
  <c r="BU102" i="27"/>
  <c r="BU174" i="27"/>
  <c r="BU232" i="27"/>
  <c r="BU112" i="27"/>
  <c r="BU256" i="27"/>
  <c r="BU317" i="27"/>
  <c r="BU66" i="27"/>
  <c r="BU198" i="27"/>
  <c r="BU69" i="27"/>
  <c r="BU73" i="27"/>
  <c r="BU219" i="27"/>
  <c r="BU247" i="27"/>
  <c r="BU85" i="27"/>
  <c r="BU288" i="27"/>
  <c r="BU42" i="27"/>
  <c r="BU215" i="27"/>
  <c r="BU341" i="27"/>
  <c r="BU353" i="27"/>
  <c r="BU141" i="27"/>
  <c r="BU253" i="27"/>
  <c r="BU48" i="27"/>
  <c r="BU214" i="27"/>
  <c r="BU266" i="27"/>
  <c r="BU271" i="27"/>
  <c r="BU175" i="27"/>
  <c r="BU287" i="27"/>
  <c r="BU130" i="27"/>
  <c r="BU241" i="27"/>
  <c r="BU211" i="27"/>
  <c r="BU29" i="27"/>
  <c r="BU351" i="27"/>
  <c r="BU359" i="27"/>
  <c r="BU224" i="27"/>
  <c r="BU377" i="27"/>
  <c r="BU129" i="27"/>
  <c r="BU284" i="27"/>
  <c r="BU179" i="27"/>
  <c r="BU313" i="27"/>
  <c r="BU273" i="27"/>
  <c r="BU25" i="27"/>
  <c r="BU204" i="27"/>
  <c r="BU58" i="27"/>
  <c r="BU122" i="27"/>
  <c r="BU188" i="27"/>
  <c r="BU173" i="27"/>
  <c r="BU223" i="27"/>
  <c r="BU378" i="27"/>
  <c r="BU217" i="27"/>
  <c r="D11" i="28"/>
  <c r="B30" i="28"/>
  <c r="C11" i="28"/>
  <c r="BV373" i="24"/>
  <c r="BX373" i="24" s="1"/>
  <c r="BV316" i="24"/>
  <c r="BX316" i="24" s="1"/>
  <c r="BV279" i="24"/>
  <c r="BX279" i="24" s="1"/>
  <c r="BV192" i="24"/>
  <c r="BX192" i="24" s="1"/>
  <c r="BV129" i="24"/>
  <c r="BX129" i="24" s="1"/>
  <c r="BV314" i="24"/>
  <c r="BX314" i="24" s="1"/>
  <c r="BV258" i="24"/>
  <c r="BX258" i="24" s="1"/>
  <c r="BV205" i="24"/>
  <c r="BX205" i="24" s="1"/>
  <c r="BV183" i="24"/>
  <c r="BX183" i="24" s="1"/>
  <c r="BV328" i="24"/>
  <c r="BX328" i="24" s="1"/>
  <c r="BV227" i="24"/>
  <c r="BX227" i="24" s="1"/>
  <c r="BV193" i="24"/>
  <c r="BX193" i="24" s="1"/>
  <c r="BV98" i="24"/>
  <c r="BX98" i="24" s="1"/>
  <c r="BV27" i="24"/>
  <c r="BX27" i="24" s="1"/>
  <c r="BV311" i="24"/>
  <c r="BX311" i="24" s="1"/>
  <c r="BV226" i="24"/>
  <c r="BX226" i="24" s="1"/>
  <c r="BV144" i="24"/>
  <c r="BX144" i="24" s="1"/>
  <c r="BV66" i="24"/>
  <c r="BX66" i="24" s="1"/>
  <c r="BV22" i="24"/>
  <c r="BX22" i="24" s="1"/>
  <c r="BV320" i="24"/>
  <c r="BX320" i="24" s="1"/>
  <c r="BV225" i="24"/>
  <c r="BX225" i="24" s="1"/>
  <c r="BV143" i="24"/>
  <c r="BX143" i="24" s="1"/>
  <c r="BV73" i="24"/>
  <c r="BX73" i="24" s="1"/>
  <c r="BV17" i="24"/>
  <c r="BX17" i="24" s="1"/>
  <c r="BV338" i="24"/>
  <c r="BX338" i="24" s="1"/>
  <c r="BV223" i="24"/>
  <c r="BX223" i="24" s="1"/>
  <c r="BV142" i="24"/>
  <c r="BX142" i="24" s="1"/>
  <c r="BV72" i="24"/>
  <c r="BX72" i="24" s="1"/>
  <c r="BV51" i="24"/>
  <c r="BX51" i="24" s="1"/>
  <c r="BV318" i="24"/>
  <c r="BX318" i="24" s="1"/>
  <c r="BV221" i="24"/>
  <c r="BX221" i="24" s="1"/>
  <c r="BV141" i="24"/>
  <c r="BX141" i="24" s="1"/>
  <c r="BV63" i="24"/>
  <c r="BX63" i="24" s="1"/>
  <c r="BV4" i="24"/>
  <c r="BX4" i="24" s="1"/>
  <c r="BV302" i="24"/>
  <c r="BX302" i="24" s="1"/>
  <c r="BV275" i="24"/>
  <c r="BX275" i="24" s="1"/>
  <c r="BV133" i="24"/>
  <c r="BX133" i="24" s="1"/>
  <c r="BV61" i="24"/>
  <c r="BX61" i="24" s="1"/>
  <c r="BV3" i="24"/>
  <c r="BX3" i="24" s="1"/>
  <c r="BV332" i="24"/>
  <c r="BX332" i="24" s="1"/>
  <c r="BV268" i="24"/>
  <c r="BX268" i="24" s="1"/>
  <c r="BV131" i="24"/>
  <c r="BX131" i="24" s="1"/>
  <c r="BV87" i="24"/>
  <c r="BX87" i="24" s="1"/>
  <c r="BV33" i="24"/>
  <c r="BX33" i="24" s="1"/>
  <c r="BV132" i="24"/>
  <c r="BX132" i="24" s="1"/>
  <c r="BV299" i="24"/>
  <c r="BX299" i="24" s="1"/>
  <c r="BV270" i="24"/>
  <c r="BX270" i="24" s="1"/>
  <c r="BA6" i="27"/>
  <c r="BA107" i="27"/>
  <c r="BA28" i="27"/>
  <c r="BA104" i="27"/>
  <c r="BA352" i="27"/>
  <c r="BA366" i="27"/>
  <c r="BA196" i="27"/>
  <c r="BA292" i="27"/>
  <c r="BA164" i="27"/>
  <c r="BA338" i="27"/>
  <c r="BA120" i="27"/>
  <c r="BA34" i="27"/>
  <c r="BA346" i="27"/>
  <c r="BA231" i="27"/>
  <c r="BA140" i="27"/>
  <c r="BA117" i="27"/>
  <c r="BA112" i="27"/>
  <c r="BA121" i="27"/>
  <c r="BA160" i="27"/>
  <c r="BA263" i="27"/>
  <c r="BA137" i="27"/>
  <c r="BA9" i="27"/>
  <c r="BA289" i="27"/>
  <c r="BA92" i="27"/>
  <c r="BA343" i="27"/>
  <c r="BA254" i="27"/>
  <c r="BA314" i="27"/>
  <c r="BA50" i="27"/>
  <c r="BA53" i="27"/>
  <c r="BA353" i="27"/>
  <c r="BA294" i="27"/>
  <c r="BA168" i="27"/>
  <c r="BA189" i="27"/>
  <c r="BA303" i="27"/>
  <c r="BA222" i="27"/>
  <c r="BA347" i="27"/>
  <c r="BA82" i="27"/>
  <c r="BA138" i="27"/>
  <c r="BA72" i="27"/>
  <c r="BA51" i="27"/>
  <c r="BA354" i="27"/>
  <c r="BA90" i="27"/>
  <c r="BA171" i="27"/>
  <c r="AX117" i="27"/>
  <c r="AZ117" i="27" s="1"/>
  <c r="AX45" i="27"/>
  <c r="AZ45" i="27" s="1"/>
  <c r="AX233" i="27"/>
  <c r="AZ233" i="27" s="1"/>
  <c r="AX28" i="27"/>
  <c r="AZ28" i="27" s="1"/>
  <c r="AX52" i="27"/>
  <c r="AZ52" i="27" s="1"/>
  <c r="AX90" i="27"/>
  <c r="AZ90" i="27" s="1"/>
  <c r="AX264" i="27"/>
  <c r="AZ264" i="27" s="1"/>
  <c r="AX17" i="27"/>
  <c r="AZ17" i="27" s="1"/>
  <c r="AX31" i="27"/>
  <c r="AZ31" i="27" s="1"/>
  <c r="AX57" i="27"/>
  <c r="AZ57" i="27" s="1"/>
  <c r="AX369" i="27"/>
  <c r="AZ369" i="27" s="1"/>
  <c r="AX365" i="27"/>
  <c r="AZ365" i="27" s="1"/>
  <c r="AX256" i="27"/>
  <c r="AZ256" i="27" s="1"/>
  <c r="AX146" i="27"/>
  <c r="AZ146" i="27" s="1"/>
  <c r="AX179" i="27"/>
  <c r="AZ179" i="27" s="1"/>
  <c r="AX32" i="27"/>
  <c r="AZ32" i="27" s="1"/>
  <c r="AX58" i="27"/>
  <c r="AZ58" i="27" s="1"/>
  <c r="AX273" i="27"/>
  <c r="AZ273" i="27" s="1"/>
  <c r="AX10" i="27"/>
  <c r="AZ10" i="27" s="1"/>
  <c r="AX8" i="27"/>
  <c r="AZ8" i="27" s="1"/>
  <c r="AX368" i="27"/>
  <c r="AZ368" i="27" s="1"/>
  <c r="AX61" i="27"/>
  <c r="AZ61" i="27" s="1"/>
  <c r="AX150" i="27"/>
  <c r="AZ150" i="27" s="1"/>
  <c r="BA212" i="27"/>
  <c r="AX300" i="27"/>
  <c r="AZ300" i="27" s="1"/>
  <c r="AX122" i="27"/>
  <c r="AZ122" i="27" s="1"/>
  <c r="AX219" i="27"/>
  <c r="AZ219" i="27" s="1"/>
  <c r="AX81" i="27"/>
  <c r="AZ81" i="27" s="1"/>
  <c r="AX279" i="27"/>
  <c r="AZ279" i="27" s="1"/>
  <c r="AX165" i="27"/>
  <c r="AZ165" i="27" s="1"/>
  <c r="AX156" i="27"/>
  <c r="AZ156" i="27" s="1"/>
  <c r="AX54" i="27"/>
  <c r="AZ54" i="27" s="1"/>
  <c r="AX126" i="27"/>
  <c r="AZ126" i="27" s="1"/>
  <c r="BA309" i="27"/>
  <c r="AX255" i="27"/>
  <c r="AZ255" i="27" s="1"/>
  <c r="AX251" i="27"/>
  <c r="AZ251" i="27" s="1"/>
  <c r="AX241" i="27"/>
  <c r="AZ241" i="27" s="1"/>
  <c r="AX181" i="27"/>
  <c r="AZ181" i="27" s="1"/>
  <c r="AX200" i="27"/>
  <c r="AZ200" i="27" s="1"/>
  <c r="AX125" i="27"/>
  <c r="AZ125" i="27" s="1"/>
  <c r="AX142" i="27"/>
  <c r="AZ142" i="27" s="1"/>
  <c r="AX86" i="27"/>
  <c r="AZ86" i="27" s="1"/>
  <c r="AX127" i="27"/>
  <c r="AZ127" i="27" s="1"/>
  <c r="AX84" i="27"/>
  <c r="AZ84" i="27" s="1"/>
  <c r="BA202" i="27"/>
  <c r="AX356" i="27"/>
  <c r="AZ356" i="27" s="1"/>
  <c r="AX88" i="27"/>
  <c r="AZ88" i="27" s="1"/>
  <c r="AX136" i="27"/>
  <c r="AZ136" i="27" s="1"/>
  <c r="AX381" i="27"/>
  <c r="AZ381" i="27" s="1"/>
  <c r="BA119" i="27"/>
  <c r="AX130" i="27"/>
  <c r="AZ130" i="27" s="1"/>
  <c r="AX3" i="27"/>
  <c r="AZ3" i="27" s="1"/>
  <c r="AX289" i="27"/>
  <c r="AZ289" i="27" s="1"/>
  <c r="AX26" i="27"/>
  <c r="AZ26" i="27" s="1"/>
  <c r="AX104" i="27"/>
  <c r="AZ104" i="27" s="1"/>
  <c r="AX177" i="27"/>
  <c r="AZ177" i="27" s="1"/>
  <c r="AX328" i="27"/>
  <c r="AZ328" i="27" s="1"/>
  <c r="AX322" i="27"/>
  <c r="AZ322" i="27" s="1"/>
  <c r="AX20" i="27"/>
  <c r="AZ20" i="27" s="1"/>
  <c r="AX13" i="27"/>
  <c r="AZ13" i="27" s="1"/>
  <c r="AX270" i="27"/>
  <c r="AZ270" i="27" s="1"/>
  <c r="AX348" i="27"/>
  <c r="AZ348" i="27" s="1"/>
  <c r="AX147" i="27"/>
  <c r="AZ147" i="27" s="1"/>
  <c r="AX106" i="27"/>
  <c r="AZ106" i="27" s="1"/>
  <c r="AX137" i="27"/>
  <c r="AZ137" i="27" s="1"/>
  <c r="AX304" i="27"/>
  <c r="AZ304" i="27" s="1"/>
  <c r="AX96" i="27"/>
  <c r="AZ96" i="27" s="1"/>
  <c r="AX373" i="27"/>
  <c r="AZ373" i="27" s="1"/>
  <c r="AX380" i="27"/>
  <c r="AZ380" i="27" s="1"/>
  <c r="AX372" i="27"/>
  <c r="AZ372" i="27" s="1"/>
  <c r="AX319" i="27"/>
  <c r="AZ319" i="27" s="1"/>
  <c r="AX342" i="27"/>
  <c r="AZ342" i="27" s="1"/>
  <c r="AX69" i="27"/>
  <c r="AZ69" i="27" s="1"/>
  <c r="AX363" i="27"/>
  <c r="AZ363" i="27" s="1"/>
  <c r="BA277" i="27"/>
  <c r="AX80" i="27"/>
  <c r="AZ80" i="27" s="1"/>
  <c r="AX360" i="27"/>
  <c r="AZ360" i="27" s="1"/>
  <c r="AX194" i="27"/>
  <c r="AZ194" i="27" s="1"/>
  <c r="AX212" i="27"/>
  <c r="AZ212" i="27" s="1"/>
  <c r="AX36" i="27"/>
  <c r="AZ36" i="27" s="1"/>
  <c r="AX306" i="27"/>
  <c r="AZ306" i="27" s="1"/>
  <c r="AX367" i="27"/>
  <c r="AZ367" i="27" s="1"/>
  <c r="AX7" i="27"/>
  <c r="AZ7" i="27" s="1"/>
  <c r="AX312" i="27"/>
  <c r="AZ312" i="27" s="1"/>
  <c r="BA149" i="27"/>
  <c r="AX172" i="27"/>
  <c r="AZ172" i="27" s="1"/>
  <c r="AX205" i="27"/>
  <c r="AZ205" i="27" s="1"/>
  <c r="AX105" i="27"/>
  <c r="AZ105" i="27" s="1"/>
  <c r="AX193" i="27"/>
  <c r="AZ193" i="27" s="1"/>
  <c r="AX73" i="27"/>
  <c r="AZ73" i="27" s="1"/>
  <c r="AX350" i="27"/>
  <c r="AZ350" i="27" s="1"/>
  <c r="AX321" i="27"/>
  <c r="AZ321" i="27" s="1"/>
  <c r="AX135" i="27"/>
  <c r="AZ135" i="27" s="1"/>
  <c r="AX116" i="27"/>
  <c r="AZ116" i="27" s="1"/>
  <c r="AX307" i="27"/>
  <c r="AZ307" i="27" s="1"/>
  <c r="AX253" i="27"/>
  <c r="AZ253" i="27" s="1"/>
  <c r="AX56" i="27"/>
  <c r="AZ56" i="27" s="1"/>
  <c r="AX232" i="27"/>
  <c r="AZ232" i="27" s="1"/>
  <c r="AX323" i="27"/>
  <c r="AZ323" i="27" s="1"/>
  <c r="AX167" i="27"/>
  <c r="AZ167" i="27" s="1"/>
  <c r="AX228" i="27"/>
  <c r="AZ228" i="27" s="1"/>
  <c r="AX6" i="27"/>
  <c r="AZ6" i="27" s="1"/>
  <c r="AX218" i="27"/>
  <c r="AZ218" i="27" s="1"/>
  <c r="AX250" i="27"/>
  <c r="AZ250" i="27" s="1"/>
  <c r="AX242" i="27"/>
  <c r="AZ242" i="27" s="1"/>
  <c r="AX14" i="27"/>
  <c r="AZ14" i="27" s="1"/>
  <c r="AX275" i="27"/>
  <c r="AZ275" i="27" s="1"/>
  <c r="AX46" i="27"/>
  <c r="AZ46" i="27" s="1"/>
  <c r="AX83" i="27"/>
  <c r="AZ83" i="27" s="1"/>
  <c r="AX157" i="27"/>
  <c r="AZ157" i="27" s="1"/>
  <c r="AX27" i="27"/>
  <c r="AZ27" i="27" s="1"/>
  <c r="AX237" i="27"/>
  <c r="AZ237" i="27" s="1"/>
  <c r="AX202" i="27"/>
  <c r="AZ202" i="27" s="1"/>
  <c r="AX110" i="27"/>
  <c r="AZ110" i="27" s="1"/>
  <c r="AX49" i="27"/>
  <c r="AZ49" i="27" s="1"/>
  <c r="AX87" i="27"/>
  <c r="AZ87" i="27" s="1"/>
  <c r="AX245" i="27"/>
  <c r="AZ245" i="27" s="1"/>
  <c r="AX24" i="27"/>
  <c r="AZ24" i="27" s="1"/>
  <c r="BA344" i="27"/>
  <c r="BA332" i="27"/>
  <c r="AX284" i="27"/>
  <c r="AZ284" i="27" s="1"/>
  <c r="AX267" i="27"/>
  <c r="AZ267" i="27" s="1"/>
  <c r="AX199" i="27"/>
  <c r="AZ199" i="27" s="1"/>
  <c r="AX349" i="27"/>
  <c r="AZ349" i="27" s="1"/>
  <c r="AX308" i="27"/>
  <c r="AZ308" i="27" s="1"/>
  <c r="AX227" i="27"/>
  <c r="AZ227" i="27" s="1"/>
  <c r="AX329" i="27"/>
  <c r="AZ329" i="27" s="1"/>
  <c r="AX280" i="27"/>
  <c r="AZ280" i="27" s="1"/>
  <c r="AX128" i="27"/>
  <c r="AZ128" i="27" s="1"/>
  <c r="AX298" i="27"/>
  <c r="AZ298" i="27" s="1"/>
  <c r="AX191" i="27"/>
  <c r="AZ191" i="27" s="1"/>
  <c r="AX18" i="27"/>
  <c r="AZ18" i="27" s="1"/>
  <c r="BA199" i="27"/>
  <c r="AX332" i="27"/>
  <c r="AZ332" i="27" s="1"/>
  <c r="AX336" i="27"/>
  <c r="AZ336" i="27" s="1"/>
  <c r="AX208" i="27"/>
  <c r="AZ208" i="27" s="1"/>
  <c r="AX132" i="27"/>
  <c r="AZ132" i="27" s="1"/>
  <c r="AX35" i="27"/>
  <c r="AZ35" i="27" s="1"/>
  <c r="AX145" i="27"/>
  <c r="AZ145" i="27" s="1"/>
  <c r="AX62" i="27"/>
  <c r="AZ62" i="27" s="1"/>
  <c r="AX44" i="27"/>
  <c r="AZ44" i="27" s="1"/>
  <c r="BA98" i="27"/>
  <c r="AX43" i="27"/>
  <c r="AZ43" i="27" s="1"/>
  <c r="AX140" i="27"/>
  <c r="AZ140" i="27" s="1"/>
  <c r="AX143" i="27"/>
  <c r="AZ143" i="27" s="1"/>
  <c r="AX206" i="27"/>
  <c r="AZ206" i="27" s="1"/>
  <c r="AX131" i="27"/>
  <c r="AZ131" i="27" s="1"/>
  <c r="AX364" i="27"/>
  <c r="AZ364" i="27" s="1"/>
  <c r="AX42" i="27"/>
  <c r="AZ42" i="27" s="1"/>
  <c r="BA99" i="27"/>
  <c r="AX169" i="27"/>
  <c r="AZ169" i="27" s="1"/>
  <c r="AX226" i="27"/>
  <c r="AZ226" i="27" s="1"/>
  <c r="AX347" i="27"/>
  <c r="AZ347" i="27" s="1"/>
  <c r="AX38" i="27"/>
  <c r="AZ38" i="27" s="1"/>
  <c r="AX85" i="27"/>
  <c r="AZ85" i="27" s="1"/>
  <c r="AX286" i="27"/>
  <c r="AZ286" i="27" s="1"/>
  <c r="AX235" i="27"/>
  <c r="AZ235" i="27" s="1"/>
  <c r="AX301" i="27"/>
  <c r="AZ301" i="27" s="1"/>
  <c r="AX109" i="27"/>
  <c r="AZ109" i="27" s="1"/>
  <c r="AX59" i="27"/>
  <c r="AZ59" i="27" s="1"/>
  <c r="AX95" i="27"/>
  <c r="AZ95" i="27" s="1"/>
  <c r="AX175" i="27"/>
  <c r="AZ175" i="27" s="1"/>
  <c r="AX100" i="27"/>
  <c r="AZ100" i="27" s="1"/>
  <c r="AX320" i="27"/>
  <c r="AZ320" i="27" s="1"/>
  <c r="AX310" i="27"/>
  <c r="AZ310" i="27" s="1"/>
  <c r="AX66" i="27"/>
  <c r="AZ66" i="27" s="1"/>
  <c r="AX370" i="27"/>
  <c r="AZ370" i="27" s="1"/>
  <c r="AX92" i="27"/>
  <c r="AZ92" i="27" s="1"/>
  <c r="AX204" i="27"/>
  <c r="AZ204" i="27" s="1"/>
  <c r="AX358" i="27"/>
  <c r="AZ358" i="27" s="1"/>
  <c r="AX266" i="27"/>
  <c r="AZ266" i="27" s="1"/>
  <c r="AX285" i="27"/>
  <c r="AZ285" i="27" s="1"/>
  <c r="AX248" i="27"/>
  <c r="AZ248" i="27" s="1"/>
  <c r="AX221" i="27"/>
  <c r="AZ221" i="27" s="1"/>
  <c r="AX207" i="27"/>
  <c r="AZ207" i="27" s="1"/>
  <c r="BA221" i="27"/>
  <c r="AX314" i="27"/>
  <c r="AZ314" i="27" s="1"/>
  <c r="AX192" i="27"/>
  <c r="AZ192" i="27" s="1"/>
  <c r="AX213" i="27"/>
  <c r="AZ213" i="27" s="1"/>
  <c r="AX185" i="27"/>
  <c r="AZ185" i="27" s="1"/>
  <c r="AX258" i="27"/>
  <c r="AZ258" i="27" s="1"/>
  <c r="AX281" i="27"/>
  <c r="AZ281" i="27" s="1"/>
  <c r="AX377" i="27"/>
  <c r="AZ377" i="27" s="1"/>
  <c r="AX166" i="27"/>
  <c r="AZ166" i="27" s="1"/>
  <c r="AX115" i="27"/>
  <c r="AZ115" i="27" s="1"/>
  <c r="AX293" i="27"/>
  <c r="AZ293" i="27" s="1"/>
  <c r="BA281" i="27"/>
  <c r="AX378" i="27"/>
  <c r="AZ378" i="27" s="1"/>
  <c r="AX77" i="27"/>
  <c r="AZ77" i="27" s="1"/>
  <c r="AX339" i="27"/>
  <c r="AZ339" i="27" s="1"/>
  <c r="AX47" i="27"/>
  <c r="AZ47" i="27" s="1"/>
  <c r="AX353" i="27"/>
  <c r="AZ353" i="27" s="1"/>
  <c r="AX11" i="27"/>
  <c r="AZ11" i="27" s="1"/>
  <c r="AX70" i="27"/>
  <c r="AZ70" i="27" s="1"/>
  <c r="AX209" i="27"/>
  <c r="AZ209" i="27" s="1"/>
  <c r="AX334" i="27"/>
  <c r="AZ334" i="27" s="1"/>
  <c r="AX23" i="27"/>
  <c r="AZ23" i="27" s="1"/>
  <c r="AX316" i="27"/>
  <c r="AZ316" i="27" s="1"/>
  <c r="AX244" i="27"/>
  <c r="AZ244" i="27" s="1"/>
  <c r="BA144" i="27"/>
  <c r="AX161" i="27"/>
  <c r="AZ161" i="27" s="1"/>
  <c r="AX223" i="27"/>
  <c r="AZ223" i="27" s="1"/>
  <c r="BA179" i="27"/>
  <c r="BA334" i="27"/>
  <c r="AX75" i="27"/>
  <c r="AZ75" i="27" s="1"/>
  <c r="AX48" i="27"/>
  <c r="AZ48" i="27" s="1"/>
  <c r="AX249" i="27"/>
  <c r="AZ249" i="27" s="1"/>
  <c r="AX230" i="27"/>
  <c r="AZ230" i="27" s="1"/>
  <c r="AX60" i="27"/>
  <c r="AZ60" i="27" s="1"/>
  <c r="AX325" i="27"/>
  <c r="AZ325" i="27" s="1"/>
  <c r="AX309" i="27"/>
  <c r="AZ309" i="27" s="1"/>
  <c r="AX79" i="27"/>
  <c r="AZ79" i="27" s="1"/>
  <c r="AX108" i="27"/>
  <c r="AZ108" i="27" s="1"/>
  <c r="AX189" i="27"/>
  <c r="AZ189" i="27" s="1"/>
  <c r="AX53" i="27"/>
  <c r="AZ53" i="27" s="1"/>
  <c r="AX214" i="27"/>
  <c r="AZ214" i="27" s="1"/>
  <c r="AX21" i="27"/>
  <c r="AZ21" i="27" s="1"/>
  <c r="AX327" i="27"/>
  <c r="AZ327" i="27" s="1"/>
  <c r="AX5" i="27"/>
  <c r="AZ5" i="27" s="1"/>
  <c r="AX344" i="27"/>
  <c r="AZ344" i="27" s="1"/>
  <c r="AX277" i="27"/>
  <c r="AZ277" i="27" s="1"/>
  <c r="AX282" i="27"/>
  <c r="AZ282" i="27" s="1"/>
  <c r="AX195" i="27"/>
  <c r="AZ195" i="27" s="1"/>
  <c r="AX187" i="27"/>
  <c r="AZ187" i="27" s="1"/>
  <c r="AX201" i="27"/>
  <c r="AZ201" i="27" s="1"/>
  <c r="AX144" i="27"/>
  <c r="AZ144" i="27" s="1"/>
  <c r="AX198" i="27"/>
  <c r="AZ198" i="27" s="1"/>
  <c r="BA310" i="27"/>
  <c r="AX343" i="27"/>
  <c r="AZ343" i="27" s="1"/>
  <c r="AX123" i="27"/>
  <c r="AZ123" i="27" s="1"/>
  <c r="BA32" i="27"/>
  <c r="AX376" i="27"/>
  <c r="AZ376" i="27" s="1"/>
  <c r="AX176" i="27"/>
  <c r="AZ176" i="27" s="1"/>
  <c r="AX217" i="27"/>
  <c r="AZ217" i="27" s="1"/>
  <c r="BA70" i="27"/>
  <c r="AX64" i="27"/>
  <c r="AZ64" i="27" s="1"/>
  <c r="AX361" i="27"/>
  <c r="AZ361" i="27" s="1"/>
  <c r="AX196" i="27"/>
  <c r="AZ196" i="27" s="1"/>
  <c r="AX287" i="27"/>
  <c r="AZ287" i="27" s="1"/>
  <c r="AX16" i="27"/>
  <c r="AZ16" i="27" s="1"/>
  <c r="AX170" i="27"/>
  <c r="AZ170" i="27" s="1"/>
  <c r="AX19" i="27"/>
  <c r="AZ19" i="27" s="1"/>
  <c r="AX331" i="27"/>
  <c r="AZ331" i="27" s="1"/>
  <c r="AX359" i="27"/>
  <c r="AZ359" i="27" s="1"/>
  <c r="AX68" i="27"/>
  <c r="AZ68" i="27" s="1"/>
  <c r="AX33" i="27"/>
  <c r="AZ33" i="27" s="1"/>
  <c r="AX375" i="27"/>
  <c r="AZ375" i="27" s="1"/>
  <c r="AX94" i="27"/>
  <c r="AZ94" i="27" s="1"/>
  <c r="AX154" i="27"/>
  <c r="AZ154" i="27" s="1"/>
  <c r="AX346" i="27"/>
  <c r="AZ346" i="27" s="1"/>
  <c r="AX158" i="27"/>
  <c r="AZ158" i="27" s="1"/>
  <c r="AX243" i="27"/>
  <c r="AZ243" i="27" s="1"/>
  <c r="AX352" i="27"/>
  <c r="AZ352" i="27" s="1"/>
  <c r="AX190" i="27"/>
  <c r="AZ190" i="27" s="1"/>
  <c r="AX240" i="27"/>
  <c r="AZ240" i="27" s="1"/>
  <c r="AX67" i="27"/>
  <c r="AZ67" i="27" s="1"/>
  <c r="AX22" i="27"/>
  <c r="AZ22" i="27" s="1"/>
  <c r="BA161" i="27"/>
  <c r="AX239" i="27"/>
  <c r="AZ239" i="27" s="1"/>
  <c r="AX354" i="27"/>
  <c r="AZ354" i="27" s="1"/>
  <c r="AX295" i="27"/>
  <c r="AZ295" i="27" s="1"/>
  <c r="AX55" i="27"/>
  <c r="AZ55" i="27" s="1"/>
  <c r="AX111" i="27"/>
  <c r="AZ111" i="27" s="1"/>
  <c r="AX50" i="27"/>
  <c r="AZ50" i="27" s="1"/>
  <c r="AX29" i="27"/>
  <c r="AZ29" i="27" s="1"/>
  <c r="AX268" i="27"/>
  <c r="AZ268" i="27" s="1"/>
  <c r="AX98" i="27"/>
  <c r="AZ98" i="27" s="1"/>
  <c r="AX379" i="27"/>
  <c r="AZ379" i="27" s="1"/>
  <c r="AX124" i="27"/>
  <c r="AZ124" i="27" s="1"/>
  <c r="AX15" i="27"/>
  <c r="AZ15" i="27" s="1"/>
  <c r="AX283" i="27"/>
  <c r="AZ283" i="27" s="1"/>
  <c r="AX337" i="27"/>
  <c r="AZ337" i="27" s="1"/>
  <c r="BA267" i="27"/>
  <c r="AX366" i="27"/>
  <c r="AZ366" i="27" s="1"/>
  <c r="AX274" i="27"/>
  <c r="AZ274" i="27" s="1"/>
  <c r="AX164" i="27"/>
  <c r="AZ164" i="27" s="1"/>
  <c r="AX138" i="27"/>
  <c r="AZ138" i="27" s="1"/>
  <c r="AX129" i="27"/>
  <c r="AZ129" i="27" s="1"/>
  <c r="AX37" i="27"/>
  <c r="AZ37" i="27" s="1"/>
  <c r="AX303" i="27"/>
  <c r="AZ303" i="27" s="1"/>
  <c r="AX220" i="27"/>
  <c r="AZ220" i="27" s="1"/>
  <c r="AX333" i="27"/>
  <c r="AZ333" i="27" s="1"/>
  <c r="BA316" i="27"/>
  <c r="AX76" i="27"/>
  <c r="AZ76" i="27" s="1"/>
  <c r="AX330" i="27"/>
  <c r="AZ330" i="27" s="1"/>
  <c r="BA204" i="27"/>
  <c r="AX296" i="27"/>
  <c r="AZ296" i="27" s="1"/>
  <c r="AX9" i="27"/>
  <c r="AZ9" i="27" s="1"/>
  <c r="AX276" i="27"/>
  <c r="AZ276" i="27" s="1"/>
  <c r="AX263" i="27"/>
  <c r="AZ263" i="27" s="1"/>
  <c r="AX168" i="27"/>
  <c r="AZ168" i="27" s="1"/>
  <c r="AX259" i="27"/>
  <c r="AZ259" i="27" s="1"/>
  <c r="AX82" i="27"/>
  <c r="AZ82" i="27" s="1"/>
  <c r="AX155" i="27"/>
  <c r="AZ155" i="27" s="1"/>
  <c r="AX41" i="27"/>
  <c r="AZ41" i="27" s="1"/>
  <c r="BA248" i="27"/>
  <c r="AX262" i="27"/>
  <c r="AZ262" i="27" s="1"/>
  <c r="AX133" i="27"/>
  <c r="AZ133" i="27" s="1"/>
  <c r="AX121" i="27"/>
  <c r="AZ121" i="27" s="1"/>
  <c r="AX311" i="27"/>
  <c r="AZ311" i="27" s="1"/>
  <c r="AX141" i="27"/>
  <c r="AZ141" i="27" s="1"/>
  <c r="AX210" i="27"/>
  <c r="AZ210" i="27" s="1"/>
  <c r="AX71" i="27"/>
  <c r="AZ71" i="27" s="1"/>
  <c r="AX197" i="27"/>
  <c r="AZ197" i="27" s="1"/>
  <c r="AX374" i="27"/>
  <c r="AZ374" i="27" s="1"/>
  <c r="AX93" i="27"/>
  <c r="AZ93" i="27" s="1"/>
  <c r="AX173" i="27"/>
  <c r="AZ173" i="27" s="1"/>
  <c r="AX357" i="27"/>
  <c r="AZ357" i="27" s="1"/>
  <c r="AX254" i="27"/>
  <c r="AZ254" i="27" s="1"/>
  <c r="AX180" i="27"/>
  <c r="AZ180" i="27" s="1"/>
  <c r="AX278" i="27"/>
  <c r="AZ278" i="27" s="1"/>
  <c r="AX351" i="27"/>
  <c r="AZ351" i="27" s="1"/>
  <c r="AX78" i="27"/>
  <c r="AZ78" i="27" s="1"/>
  <c r="AX203" i="27"/>
  <c r="AZ203" i="27" s="1"/>
  <c r="AX30" i="27"/>
  <c r="AZ30" i="27" s="1"/>
  <c r="AX4" i="27"/>
  <c r="AZ4" i="27" s="1"/>
  <c r="AX186" i="27"/>
  <c r="AZ186" i="27" s="1"/>
  <c r="AX188" i="27"/>
  <c r="AZ188" i="27" s="1"/>
  <c r="AX171" i="27"/>
  <c r="AZ171" i="27" s="1"/>
  <c r="AX269" i="27"/>
  <c r="AZ269" i="27" s="1"/>
  <c r="AX290" i="27"/>
  <c r="AZ290" i="27" s="1"/>
  <c r="AX297" i="27"/>
  <c r="AZ297" i="27" s="1"/>
  <c r="AX246" i="27"/>
  <c r="AZ246" i="27" s="1"/>
  <c r="AX152" i="27"/>
  <c r="AZ152" i="27" s="1"/>
  <c r="AX178" i="27"/>
  <c r="AZ178" i="27" s="1"/>
  <c r="AX318" i="27"/>
  <c r="AZ318" i="27" s="1"/>
  <c r="BA269" i="27"/>
  <c r="AX139" i="27"/>
  <c r="AZ139" i="27" s="1"/>
  <c r="BA93" i="27"/>
  <c r="AX63" i="27"/>
  <c r="AZ63" i="27" s="1"/>
  <c r="AX291" i="27"/>
  <c r="AZ291" i="27" s="1"/>
  <c r="AX299" i="27"/>
  <c r="AZ299" i="27" s="1"/>
  <c r="AX371" i="27"/>
  <c r="AZ371" i="27" s="1"/>
  <c r="AX162" i="27"/>
  <c r="AZ162" i="27" s="1"/>
  <c r="AX288" i="27"/>
  <c r="AZ288" i="27" s="1"/>
  <c r="AX315" i="27"/>
  <c r="AZ315" i="27" s="1"/>
  <c r="AX231" i="27"/>
  <c r="AZ231" i="27" s="1"/>
  <c r="AX99" i="27"/>
  <c r="AZ99" i="27" s="1"/>
  <c r="AX257" i="27"/>
  <c r="AZ257" i="27" s="1"/>
  <c r="AX225" i="27"/>
  <c r="AZ225" i="27" s="1"/>
  <c r="AX236" i="27"/>
  <c r="AZ236" i="27" s="1"/>
  <c r="AX216" i="27"/>
  <c r="AZ216" i="27" s="1"/>
  <c r="AX149" i="27"/>
  <c r="AZ149" i="27" s="1"/>
  <c r="AX271" i="27"/>
  <c r="AZ271" i="27" s="1"/>
  <c r="AX294" i="27"/>
  <c r="AZ294" i="27" s="1"/>
  <c r="AX34" i="27"/>
  <c r="AZ34" i="27" s="1"/>
  <c r="AX340" i="27"/>
  <c r="AZ340" i="27" s="1"/>
  <c r="AX355" i="27"/>
  <c r="AZ355" i="27" s="1"/>
  <c r="AX215" i="27"/>
  <c r="AZ215" i="27" s="1"/>
  <c r="BA319" i="27"/>
  <c r="AX338" i="27"/>
  <c r="AZ338" i="27" s="1"/>
  <c r="AX112" i="27"/>
  <c r="AZ112" i="27" s="1"/>
  <c r="AX229" i="27"/>
  <c r="AZ229" i="27" s="1"/>
  <c r="AX345" i="27"/>
  <c r="AZ345" i="27" s="1"/>
  <c r="AX148" i="27"/>
  <c r="AZ148" i="27" s="1"/>
  <c r="AX151" i="27"/>
  <c r="AZ151" i="27" s="1"/>
  <c r="AX97" i="27"/>
  <c r="AZ97" i="27" s="1"/>
  <c r="BA125" i="27"/>
  <c r="AX51" i="27"/>
  <c r="AZ51" i="27" s="1"/>
  <c r="AX119" i="27"/>
  <c r="AZ119" i="27" s="1"/>
  <c r="AX326" i="27"/>
  <c r="AZ326" i="27" s="1"/>
  <c r="AX12" i="27"/>
  <c r="AZ12" i="27" s="1"/>
  <c r="AX153" i="27"/>
  <c r="AZ153" i="27" s="1"/>
  <c r="AX305" i="27"/>
  <c r="AZ305" i="27" s="1"/>
  <c r="AX65" i="27"/>
  <c r="AZ65" i="27" s="1"/>
  <c r="AX39" i="27"/>
  <c r="AZ39" i="27" s="1"/>
  <c r="AX313" i="27"/>
  <c r="AZ313" i="27" s="1"/>
  <c r="AX114" i="27"/>
  <c r="AZ114" i="27" s="1"/>
  <c r="AX25" i="27"/>
  <c r="AZ25" i="27" s="1"/>
  <c r="AX184" i="27"/>
  <c r="AZ184" i="27" s="1"/>
  <c r="AX247" i="27"/>
  <c r="AZ247" i="27" s="1"/>
  <c r="AX252" i="27"/>
  <c r="AZ252" i="27" s="1"/>
  <c r="AX163" i="27"/>
  <c r="AZ163" i="27" s="1"/>
  <c r="AX238" i="27"/>
  <c r="AZ238" i="27" s="1"/>
  <c r="AX72" i="27"/>
  <c r="AZ72" i="27" s="1"/>
  <c r="AX101" i="27"/>
  <c r="AZ101" i="27" s="1"/>
  <c r="AX261" i="27"/>
  <c r="AZ261" i="27" s="1"/>
  <c r="AX160" i="27"/>
  <c r="AZ160" i="27" s="1"/>
  <c r="AX91" i="27"/>
  <c r="AZ91" i="27" s="1"/>
  <c r="AX89" i="27"/>
  <c r="AZ89" i="27" s="1"/>
  <c r="AX40" i="27"/>
  <c r="AZ40" i="27" s="1"/>
  <c r="AX341" i="27"/>
  <c r="AZ341" i="27" s="1"/>
  <c r="AX234" i="27"/>
  <c r="AZ234" i="27" s="1"/>
  <c r="AX335" i="27"/>
  <c r="AZ335" i="27" s="1"/>
  <c r="AX159" i="27"/>
  <c r="AZ159" i="27" s="1"/>
  <c r="AX211" i="27"/>
  <c r="AZ211" i="27" s="1"/>
  <c r="AX265" i="27"/>
  <c r="AZ265" i="27" s="1"/>
  <c r="AX134" i="27"/>
  <c r="AZ134" i="27" s="1"/>
  <c r="AX292" i="27"/>
  <c r="AZ292" i="27" s="1"/>
  <c r="AX174" i="27"/>
  <c r="AZ174" i="27" s="1"/>
  <c r="BA131" i="27"/>
  <c r="AX120" i="27"/>
  <c r="AZ120" i="27" s="1"/>
  <c r="BA186" i="27"/>
  <c r="AX118" i="27"/>
  <c r="AZ118" i="27" s="1"/>
  <c r="AX224" i="27"/>
  <c r="AZ224" i="27" s="1"/>
  <c r="BA236" i="27"/>
  <c r="AX317" i="27"/>
  <c r="AZ317" i="27" s="1"/>
  <c r="AX182" i="27"/>
  <c r="AZ182" i="27" s="1"/>
  <c r="AX302" i="27"/>
  <c r="AZ302" i="27" s="1"/>
  <c r="BA142" i="27"/>
  <c r="AX107" i="27"/>
  <c r="AZ107" i="27" s="1"/>
  <c r="AX324" i="27"/>
  <c r="AZ324" i="27" s="1"/>
  <c r="AX183" i="27"/>
  <c r="AZ183" i="27" s="1"/>
  <c r="AX362" i="27"/>
  <c r="AZ362" i="27" s="1"/>
  <c r="AX113" i="27"/>
  <c r="AZ113" i="27" s="1"/>
  <c r="BA235" i="27"/>
  <c r="AX103" i="27"/>
  <c r="AZ103" i="27" s="1"/>
  <c r="BA61" i="27"/>
  <c r="AX260" i="27"/>
  <c r="AZ260" i="27" s="1"/>
  <c r="AX102" i="27"/>
  <c r="AZ102" i="27" s="1"/>
  <c r="BA42" i="27"/>
  <c r="AX74" i="27"/>
  <c r="AZ74" i="27" s="1"/>
  <c r="AX272" i="27"/>
  <c r="AZ272" i="27" s="1"/>
  <c r="AX222" i="27"/>
  <c r="AZ222" i="27" s="1"/>
  <c r="C27" i="28"/>
  <c r="E7" i="28" s="1"/>
  <c r="AP232" i="27"/>
  <c r="AR232" i="27" s="1"/>
  <c r="AP142" i="27"/>
  <c r="AR142" i="27" s="1"/>
  <c r="AP134" i="27"/>
  <c r="AR134" i="27" s="1"/>
  <c r="AP117" i="27"/>
  <c r="AR117" i="27" s="1"/>
  <c r="AP335" i="27"/>
  <c r="AR335" i="27" s="1"/>
  <c r="AP74" i="27"/>
  <c r="AR74" i="27" s="1"/>
  <c r="AP333" i="27"/>
  <c r="AR333" i="27" s="1"/>
  <c r="AP263" i="27"/>
  <c r="AR263" i="27" s="1"/>
  <c r="AP40" i="27"/>
  <c r="AR40" i="27" s="1"/>
  <c r="AP237" i="27"/>
  <c r="AR237" i="27" s="1"/>
  <c r="AP282" i="27"/>
  <c r="AR282" i="27" s="1"/>
  <c r="AP5" i="27"/>
  <c r="AR5" i="27" s="1"/>
  <c r="AP173" i="27"/>
  <c r="AR173" i="27" s="1"/>
  <c r="AP100" i="27"/>
  <c r="AR100" i="27" s="1"/>
  <c r="AP186" i="27"/>
  <c r="AR186" i="27" s="1"/>
  <c r="AP327" i="27"/>
  <c r="AR327" i="27" s="1"/>
  <c r="AP319" i="27"/>
  <c r="AR319" i="27" s="1"/>
  <c r="AP102" i="27"/>
  <c r="AR102" i="27" s="1"/>
  <c r="AP372" i="27"/>
  <c r="AR372" i="27" s="1"/>
  <c r="AP54" i="27"/>
  <c r="AR54" i="27" s="1"/>
  <c r="AP110" i="27"/>
  <c r="AR110" i="27" s="1"/>
  <c r="AP199" i="27"/>
  <c r="AR199" i="27" s="1"/>
  <c r="AP251" i="27"/>
  <c r="AR251" i="27" s="1"/>
  <c r="AP307" i="27"/>
  <c r="AR307" i="27" s="1"/>
  <c r="AP367" i="27"/>
  <c r="AR367" i="27" s="1"/>
  <c r="AP264" i="27"/>
  <c r="AR264" i="27" s="1"/>
  <c r="AP69" i="27"/>
  <c r="AR69" i="27" s="1"/>
  <c r="AP225" i="27"/>
  <c r="AR225" i="27" s="1"/>
  <c r="AP234" i="27"/>
  <c r="AR234" i="27" s="1"/>
  <c r="AP114" i="27"/>
  <c r="AR114" i="27" s="1"/>
  <c r="AP289" i="27"/>
  <c r="AR289" i="27" s="1"/>
  <c r="AP55" i="27"/>
  <c r="AR55" i="27" s="1"/>
  <c r="AP82" i="27"/>
  <c r="AR82" i="27" s="1"/>
  <c r="AP146" i="27"/>
  <c r="AR146" i="27" s="1"/>
  <c r="AP230" i="27"/>
  <c r="AR230" i="27" s="1"/>
  <c r="AP267" i="27"/>
  <c r="AR267" i="27" s="1"/>
  <c r="AP344" i="27"/>
  <c r="AR344" i="27" s="1"/>
  <c r="AP231" i="27"/>
  <c r="AR231" i="27" s="1"/>
  <c r="AP291" i="27"/>
  <c r="AR291" i="27" s="1"/>
  <c r="AP31" i="27"/>
  <c r="AR31" i="27" s="1"/>
  <c r="AP87" i="27"/>
  <c r="AR87" i="27" s="1"/>
  <c r="AP123" i="27"/>
  <c r="AR123" i="27" s="1"/>
  <c r="AP193" i="27"/>
  <c r="AR193" i="27" s="1"/>
  <c r="AP242" i="27"/>
  <c r="AR242" i="27" s="1"/>
  <c r="AP332" i="27"/>
  <c r="AR332" i="27" s="1"/>
  <c r="AP68" i="27"/>
  <c r="AR68" i="27" s="1"/>
  <c r="AP86" i="27"/>
  <c r="AR86" i="27" s="1"/>
  <c r="AP148" i="27"/>
  <c r="AR148" i="27" s="1"/>
  <c r="AP206" i="27"/>
  <c r="AR206" i="27" s="1"/>
  <c r="AP269" i="27"/>
  <c r="AR269" i="27" s="1"/>
  <c r="AP213" i="27"/>
  <c r="AR213" i="27" s="1"/>
  <c r="AP170" i="27"/>
  <c r="AR170" i="27" s="1"/>
  <c r="AP239" i="27"/>
  <c r="AR239" i="27" s="1"/>
  <c r="AP381" i="27"/>
  <c r="AR381" i="27" s="1"/>
  <c r="AP127" i="27"/>
  <c r="AR127" i="27" s="1"/>
  <c r="AP81" i="27"/>
  <c r="AR81" i="27" s="1"/>
  <c r="AP120" i="27"/>
  <c r="AR120" i="27" s="1"/>
  <c r="AP166" i="27"/>
  <c r="AR166" i="27" s="1"/>
  <c r="AP258" i="27"/>
  <c r="AR258" i="27" s="1"/>
  <c r="AP322" i="27"/>
  <c r="AR322" i="27" s="1"/>
  <c r="AP10" i="27"/>
  <c r="AR10" i="27" s="1"/>
  <c r="AP297" i="27"/>
  <c r="AR297" i="27" s="1"/>
  <c r="AP83" i="27"/>
  <c r="AR83" i="27" s="1"/>
  <c r="AP224" i="27"/>
  <c r="AR224" i="27" s="1"/>
  <c r="AP214" i="27"/>
  <c r="AR214" i="27" s="1"/>
  <c r="AP137" i="27"/>
  <c r="AR137" i="27" s="1"/>
  <c r="AP328" i="27"/>
  <c r="AR328" i="27" s="1"/>
  <c r="AP25" i="27"/>
  <c r="AR25" i="27" s="1"/>
  <c r="AP113" i="27"/>
  <c r="AR113" i="27" s="1"/>
  <c r="AP156" i="27"/>
  <c r="AR156" i="27" s="1"/>
  <c r="AP255" i="27"/>
  <c r="AR255" i="27" s="1"/>
  <c r="AP288" i="27"/>
  <c r="AR288" i="27" s="1"/>
  <c r="AP359" i="27"/>
  <c r="AR359" i="27" s="1"/>
  <c r="AP6" i="27"/>
  <c r="AR6" i="27" s="1"/>
  <c r="AP222" i="27"/>
  <c r="AR222" i="27" s="1"/>
  <c r="AP17" i="27"/>
  <c r="AR17" i="27" s="1"/>
  <c r="AP273" i="27"/>
  <c r="AR273" i="27" s="1"/>
  <c r="AP61" i="27"/>
  <c r="AR61" i="27" s="1"/>
  <c r="AP131" i="27"/>
  <c r="AR131" i="27" s="1"/>
  <c r="AP198" i="27"/>
  <c r="AR198" i="27" s="1"/>
  <c r="AP274" i="27"/>
  <c r="AR274" i="27" s="1"/>
  <c r="AP321" i="27"/>
  <c r="AR321" i="27" s="1"/>
  <c r="AP27" i="27"/>
  <c r="AR27" i="27" s="1"/>
  <c r="AP380" i="27"/>
  <c r="AR380" i="27" s="1"/>
  <c r="AP286" i="27"/>
  <c r="AR286" i="27" s="1"/>
  <c r="AP221" i="27"/>
  <c r="AR221" i="27" s="1"/>
  <c r="AP305" i="27"/>
  <c r="AR305" i="27" s="1"/>
  <c r="AP151" i="27"/>
  <c r="AR151" i="27" s="1"/>
  <c r="AP12" i="27"/>
  <c r="AR12" i="27" s="1"/>
  <c r="AP97" i="27"/>
  <c r="AR97" i="27" s="1"/>
  <c r="AP128" i="27"/>
  <c r="AR128" i="27" s="1"/>
  <c r="AP240" i="27"/>
  <c r="AR240" i="27" s="1"/>
  <c r="AP259" i="27"/>
  <c r="AR259" i="27" s="1"/>
  <c r="AP348" i="27"/>
  <c r="AR348" i="27" s="1"/>
  <c r="AP52" i="27"/>
  <c r="AR52" i="27" s="1"/>
  <c r="AP337" i="27"/>
  <c r="AR337" i="27" s="1"/>
  <c r="AP80" i="27"/>
  <c r="AR80" i="27" s="1"/>
  <c r="AP277" i="27"/>
  <c r="AR277" i="27" s="1"/>
  <c r="AP257" i="27"/>
  <c r="AR257" i="27" s="1"/>
  <c r="AP179" i="27"/>
  <c r="AR179" i="27" s="1"/>
  <c r="AP326" i="27"/>
  <c r="AR326" i="27" s="1"/>
  <c r="AP67" i="27"/>
  <c r="AR67" i="27" s="1"/>
  <c r="AP112" i="27"/>
  <c r="AR112" i="27" s="1"/>
  <c r="AP181" i="27"/>
  <c r="AR181" i="27" s="1"/>
  <c r="AP217" i="27"/>
  <c r="AR217" i="27" s="1"/>
  <c r="AP293" i="27"/>
  <c r="AR293" i="27" s="1"/>
  <c r="AP358" i="27"/>
  <c r="AR358" i="27" s="1"/>
  <c r="AP11" i="27"/>
  <c r="AR11" i="27" s="1"/>
  <c r="AP283" i="27"/>
  <c r="AR283" i="27" s="1"/>
  <c r="AP43" i="27"/>
  <c r="AR43" i="27" s="1"/>
  <c r="AP278" i="27"/>
  <c r="AR278" i="27" s="1"/>
  <c r="AP34" i="27"/>
  <c r="AR34" i="27" s="1"/>
  <c r="AP60" i="27"/>
  <c r="AR60" i="27" s="1"/>
  <c r="AP139" i="27"/>
  <c r="AR139" i="27" s="1"/>
  <c r="AP201" i="27"/>
  <c r="AR201" i="27" s="1"/>
  <c r="AP294" i="27"/>
  <c r="AR294" i="27" s="1"/>
  <c r="AP339" i="27"/>
  <c r="AR339" i="27" s="1"/>
  <c r="AP62" i="27"/>
  <c r="AR62" i="27" s="1"/>
  <c r="AP154" i="27"/>
  <c r="AR154" i="27" s="1"/>
  <c r="AP362" i="27"/>
  <c r="AR362" i="27" s="1"/>
  <c r="AP310" i="27"/>
  <c r="AR310" i="27" s="1"/>
  <c r="AP365" i="27"/>
  <c r="AR365" i="27" s="1"/>
  <c r="AP9" i="27"/>
  <c r="AR9" i="27" s="1"/>
  <c r="AP192" i="27"/>
  <c r="AR192" i="27" s="1"/>
  <c r="AP28" i="27"/>
  <c r="AR28" i="27" s="1"/>
  <c r="AP47" i="27"/>
  <c r="AR47" i="27" s="1"/>
  <c r="AP136" i="27"/>
  <c r="AR136" i="27" s="1"/>
  <c r="AP191" i="27"/>
  <c r="AR191" i="27" s="1"/>
  <c r="AP292" i="27"/>
  <c r="AR292" i="27" s="1"/>
  <c r="AP314" i="27"/>
  <c r="AR314" i="27" s="1"/>
  <c r="AP92" i="27"/>
  <c r="AR92" i="27" s="1"/>
  <c r="AP343" i="27"/>
  <c r="AR343" i="27" s="1"/>
  <c r="AP107" i="27"/>
  <c r="AR107" i="27" s="1"/>
  <c r="AP266" i="27"/>
  <c r="AR266" i="27" s="1"/>
  <c r="AP287" i="27"/>
  <c r="AR287" i="27" s="1"/>
  <c r="AP32" i="27"/>
  <c r="AR32" i="27" s="1"/>
  <c r="AP243" i="27"/>
  <c r="AR243" i="27" s="1"/>
  <c r="AP354" i="27"/>
  <c r="AR354" i="27" s="1"/>
  <c r="AP19" i="27"/>
  <c r="AR19" i="27" s="1"/>
  <c r="AP111" i="27"/>
  <c r="AR111" i="27" s="1"/>
  <c r="AP178" i="27"/>
  <c r="AR178" i="27" s="1"/>
  <c r="AP226" i="27"/>
  <c r="AR226" i="27" s="1"/>
  <c r="AP301" i="27"/>
  <c r="AR301" i="27" s="1"/>
  <c r="AP369" i="27"/>
  <c r="AR369" i="27" s="1"/>
  <c r="AP95" i="27"/>
  <c r="AR95" i="27" s="1"/>
  <c r="AP318" i="27"/>
  <c r="AR318" i="27" s="1"/>
  <c r="AP105" i="27"/>
  <c r="AR105" i="27" s="1"/>
  <c r="AP308" i="27"/>
  <c r="AR308" i="27" s="1"/>
  <c r="AP58" i="27"/>
  <c r="AR58" i="27" s="1"/>
  <c r="AP84" i="27"/>
  <c r="AR84" i="27" s="1"/>
  <c r="AP147" i="27"/>
  <c r="AR147" i="27" s="1"/>
  <c r="AP204" i="27"/>
  <c r="AR204" i="27" s="1"/>
  <c r="AP268" i="27"/>
  <c r="AR268" i="27" s="1"/>
  <c r="AP346" i="27"/>
  <c r="AR346" i="27" s="1"/>
  <c r="AP21" i="27"/>
  <c r="AR21" i="27" s="1"/>
  <c r="AP119" i="27"/>
  <c r="AR119" i="27" s="1"/>
  <c r="AP182" i="27"/>
  <c r="AR182" i="27" s="1"/>
  <c r="AP241" i="27"/>
  <c r="AR241" i="27" s="1"/>
  <c r="AP271" i="27"/>
  <c r="AR271" i="27" s="1"/>
  <c r="AP150" i="27"/>
  <c r="AR150" i="27" s="1"/>
  <c r="AP229" i="27"/>
  <c r="AR229" i="27" s="1"/>
  <c r="AP165" i="27"/>
  <c r="AR165" i="27" s="1"/>
  <c r="AP126" i="27"/>
  <c r="AR126" i="27" s="1"/>
  <c r="AP18" i="27"/>
  <c r="AR18" i="27" s="1"/>
  <c r="AP245" i="27"/>
  <c r="AR245" i="27" s="1"/>
  <c r="AP23" i="27"/>
  <c r="AR23" i="27" s="1"/>
  <c r="AP94" i="27"/>
  <c r="AR94" i="27" s="1"/>
  <c r="AP152" i="27"/>
  <c r="AR152" i="27" s="1"/>
  <c r="AP247" i="27"/>
  <c r="AR247" i="27" s="1"/>
  <c r="AP276" i="27"/>
  <c r="AR276" i="27" s="1"/>
  <c r="AP356" i="27"/>
  <c r="AR356" i="27" s="1"/>
  <c r="AP164" i="27"/>
  <c r="AR164" i="27" s="1"/>
  <c r="AP145" i="27"/>
  <c r="AR145" i="27" s="1"/>
  <c r="AP316" i="27"/>
  <c r="AR316" i="27" s="1"/>
  <c r="AP76" i="27"/>
  <c r="AR76" i="27" s="1"/>
  <c r="AP336" i="27"/>
  <c r="AR336" i="27" s="1"/>
  <c r="AP66" i="27"/>
  <c r="AR66" i="27" s="1"/>
  <c r="AP216" i="27"/>
  <c r="AR216" i="27" s="1"/>
  <c r="AP22" i="27"/>
  <c r="AR22" i="27" s="1"/>
  <c r="AP85" i="27"/>
  <c r="AR85" i="27" s="1"/>
  <c r="AP122" i="27"/>
  <c r="AR122" i="27" s="1"/>
  <c r="AP189" i="27"/>
  <c r="AR189" i="27" s="1"/>
  <c r="AP260" i="27"/>
  <c r="AR260" i="27" s="1"/>
  <c r="AP330" i="27"/>
  <c r="AR330" i="27" s="1"/>
  <c r="AP106" i="27"/>
  <c r="AR106" i="27" s="1"/>
  <c r="AP121" i="27"/>
  <c r="AR121" i="27" s="1"/>
  <c r="AP375" i="27"/>
  <c r="AR375" i="27" s="1"/>
  <c r="AP8" i="27"/>
  <c r="AR8" i="27" s="1"/>
  <c r="AP116" i="27"/>
  <c r="AR116" i="27" s="1"/>
  <c r="AP183" i="27"/>
  <c r="AR183" i="27" s="1"/>
  <c r="AP218" i="27"/>
  <c r="AR218" i="27" s="1"/>
  <c r="AP295" i="27"/>
  <c r="AR295" i="27" s="1"/>
  <c r="AP370" i="27"/>
  <c r="AR370" i="27" s="1"/>
  <c r="AP45" i="27"/>
  <c r="AR45" i="27" s="1"/>
  <c r="AP89" i="27"/>
  <c r="AR89" i="27" s="1"/>
  <c r="AP124" i="27"/>
  <c r="AR124" i="27" s="1"/>
  <c r="AP197" i="27"/>
  <c r="AR197" i="27" s="1"/>
  <c r="AP246" i="27"/>
  <c r="AR246" i="27" s="1"/>
  <c r="AP29" i="27"/>
  <c r="AR29" i="27" s="1"/>
  <c r="AP360" i="27"/>
  <c r="AR360" i="27" s="1"/>
  <c r="AP50" i="27"/>
  <c r="AR50" i="27" s="1"/>
  <c r="AP161" i="27"/>
  <c r="AR161" i="27" s="1"/>
  <c r="AP228" i="27"/>
  <c r="AR228" i="27" s="1"/>
  <c r="AP79" i="27"/>
  <c r="AR79" i="27" s="1"/>
  <c r="AP272" i="27"/>
  <c r="AR272" i="27" s="1"/>
  <c r="AP39" i="27"/>
  <c r="AR39" i="27" s="1"/>
  <c r="AP104" i="27"/>
  <c r="AR104" i="27" s="1"/>
  <c r="AP177" i="27"/>
  <c r="AR177" i="27" s="1"/>
  <c r="AP215" i="27"/>
  <c r="AR215" i="27" s="1"/>
  <c r="AP325" i="27"/>
  <c r="AR325" i="27" s="1"/>
  <c r="AP357" i="27"/>
  <c r="AR357" i="27" s="1"/>
  <c r="AP233" i="27"/>
  <c r="AR233" i="27" s="1"/>
  <c r="AP176" i="27"/>
  <c r="AR176" i="27" s="1"/>
  <c r="AP355" i="27"/>
  <c r="AR355" i="27" s="1"/>
  <c r="AP168" i="27"/>
  <c r="AR168" i="27" s="1"/>
  <c r="AP366" i="27"/>
  <c r="AR366" i="27" s="1"/>
  <c r="AP49" i="27"/>
  <c r="AR49" i="27" s="1"/>
  <c r="AP249" i="27"/>
  <c r="AR249" i="27" s="1"/>
  <c r="AP48" i="27"/>
  <c r="AR48" i="27" s="1"/>
  <c r="AP57" i="27"/>
  <c r="AR57" i="27" s="1"/>
  <c r="AP130" i="27"/>
  <c r="AR130" i="27" s="1"/>
  <c r="AP194" i="27"/>
  <c r="AR194" i="27" s="1"/>
  <c r="AP279" i="27"/>
  <c r="AR279" i="27" s="1"/>
  <c r="AP320" i="27"/>
  <c r="AR320" i="27" s="1"/>
  <c r="AP135" i="27"/>
  <c r="AR135" i="27" s="1"/>
  <c r="AP158" i="27"/>
  <c r="AR158" i="27" s="1"/>
  <c r="AP20" i="27"/>
  <c r="AR20" i="27" s="1"/>
  <c r="AP115" i="27"/>
  <c r="AR115" i="27" s="1"/>
  <c r="AP180" i="27"/>
  <c r="AR180" i="27" s="1"/>
  <c r="AP235" i="27"/>
  <c r="AR235" i="27" s="1"/>
  <c r="AP302" i="27"/>
  <c r="AR302" i="27" s="1"/>
  <c r="AP371" i="27"/>
  <c r="AR371" i="27" s="1"/>
  <c r="AP3" i="27"/>
  <c r="AR3" i="27" s="1"/>
  <c r="AP65" i="27"/>
  <c r="AR65" i="27" s="1"/>
  <c r="AP132" i="27"/>
  <c r="AR132" i="27" s="1"/>
  <c r="AP205" i="27"/>
  <c r="AR205" i="27" s="1"/>
  <c r="AP280" i="27"/>
  <c r="AR280" i="27" s="1"/>
  <c r="AP90" i="27"/>
  <c r="AR90" i="27" s="1"/>
  <c r="AP93" i="27"/>
  <c r="AR93" i="27" s="1"/>
  <c r="AP144" i="27"/>
  <c r="AR144" i="27" s="1"/>
  <c r="AP30" i="27"/>
  <c r="AR30" i="27" s="1"/>
  <c r="AP195" i="27"/>
  <c r="AR195" i="27" s="1"/>
  <c r="AP203" i="27"/>
  <c r="AR203" i="27" s="1"/>
  <c r="AP349" i="27"/>
  <c r="AR349" i="27" s="1"/>
  <c r="AP72" i="27"/>
  <c r="AR72" i="27" s="1"/>
  <c r="AP207" i="27"/>
  <c r="AR207" i="27" s="1"/>
  <c r="AP334" i="27"/>
  <c r="AR334" i="27" s="1"/>
  <c r="AP379" i="27"/>
  <c r="AR379" i="27" s="1"/>
  <c r="AP36" i="27"/>
  <c r="AR36" i="27" s="1"/>
  <c r="AP188" i="27"/>
  <c r="AR188" i="27" s="1"/>
  <c r="AP141" i="27"/>
  <c r="AR141" i="27" s="1"/>
  <c r="AP227" i="27"/>
  <c r="AR227" i="27" s="1"/>
  <c r="AP262" i="27"/>
  <c r="AR262" i="27" s="1"/>
  <c r="AP340" i="27"/>
  <c r="AR340" i="27" s="1"/>
  <c r="AP108" i="27"/>
  <c r="AR108" i="27" s="1"/>
  <c r="AP73" i="27"/>
  <c r="AR73" i="27" s="1"/>
  <c r="AP59" i="27"/>
  <c r="AR59" i="27" s="1"/>
  <c r="AP254" i="27"/>
  <c r="AR254" i="27" s="1"/>
  <c r="AP174" i="27"/>
  <c r="AR174" i="27" s="1"/>
  <c r="AP53" i="27"/>
  <c r="AR53" i="27" s="1"/>
  <c r="AP175" i="27"/>
  <c r="AR175" i="27" s="1"/>
  <c r="AP313" i="27"/>
  <c r="AR313" i="27" s="1"/>
  <c r="AP200" i="27"/>
  <c r="AR200" i="27" s="1"/>
  <c r="AP99" i="27"/>
  <c r="AR99" i="27" s="1"/>
  <c r="AP378" i="27"/>
  <c r="AR378" i="27" s="1"/>
  <c r="AP64" i="27"/>
  <c r="AR64" i="27" s="1"/>
  <c r="AP211" i="27"/>
  <c r="AR211" i="27" s="1"/>
  <c r="AP324" i="27"/>
  <c r="AR324" i="27" s="1"/>
  <c r="AP16" i="27"/>
  <c r="AR16" i="27" s="1"/>
  <c r="AP88" i="27"/>
  <c r="AR88" i="27" s="1"/>
  <c r="AP149" i="27"/>
  <c r="AR149" i="27" s="1"/>
  <c r="AP208" i="27"/>
  <c r="AR208" i="27" s="1"/>
  <c r="AP270" i="27"/>
  <c r="AR270" i="27" s="1"/>
  <c r="AP352" i="27"/>
  <c r="AR352" i="27" s="1"/>
  <c r="AP323" i="27"/>
  <c r="AR323" i="27" s="1"/>
  <c r="AP363" i="27"/>
  <c r="AR363" i="27" s="1"/>
  <c r="AP133" i="27"/>
  <c r="AR133" i="27" s="1"/>
  <c r="AP14" i="27"/>
  <c r="AR14" i="27" s="1"/>
  <c r="AP296" i="27"/>
  <c r="AR296" i="27" s="1"/>
  <c r="AP129" i="27"/>
  <c r="AR129" i="27" s="1"/>
  <c r="AP306" i="27"/>
  <c r="AR306" i="27" s="1"/>
  <c r="AP238" i="27"/>
  <c r="AR238" i="27" s="1"/>
  <c r="AP96" i="27"/>
  <c r="AR96" i="27" s="1"/>
  <c r="AP163" i="27"/>
  <c r="AR163" i="27" s="1"/>
  <c r="AP42" i="27"/>
  <c r="AR42" i="27" s="1"/>
  <c r="AP219" i="27"/>
  <c r="AR219" i="27" s="1"/>
  <c r="AP329" i="27"/>
  <c r="AR329" i="27" s="1"/>
  <c r="AP41" i="27"/>
  <c r="AR41" i="27" s="1"/>
  <c r="AP44" i="27"/>
  <c r="AR44" i="27" s="1"/>
  <c r="AP171" i="27"/>
  <c r="AR171" i="27" s="1"/>
  <c r="AP212" i="27"/>
  <c r="AR212" i="27" s="1"/>
  <c r="AP285" i="27"/>
  <c r="AR285" i="27" s="1"/>
  <c r="AP351" i="27"/>
  <c r="AR351" i="27" s="1"/>
  <c r="AP303" i="27"/>
  <c r="AR303" i="27" s="1"/>
  <c r="AP26" i="27"/>
  <c r="AR26" i="27" s="1"/>
  <c r="AP223" i="27"/>
  <c r="AR223" i="27" s="1"/>
  <c r="AP190" i="27"/>
  <c r="AR190" i="27" s="1"/>
  <c r="AP33" i="27"/>
  <c r="AR33" i="27" s="1"/>
  <c r="AP275" i="27"/>
  <c r="AR275" i="27" s="1"/>
  <c r="AP196" i="27"/>
  <c r="AR196" i="27" s="1"/>
  <c r="AP155" i="27"/>
  <c r="AR155" i="27" s="1"/>
  <c r="AP101" i="27"/>
  <c r="AR101" i="27" s="1"/>
  <c r="AP244" i="27"/>
  <c r="AR244" i="27" s="1"/>
  <c r="AP341" i="27"/>
  <c r="AR341" i="27" s="1"/>
  <c r="AP7" i="27"/>
  <c r="AR7" i="27" s="1"/>
  <c r="AP98" i="27"/>
  <c r="AR98" i="27" s="1"/>
  <c r="AP169" i="27"/>
  <c r="AR169" i="27" s="1"/>
  <c r="AP220" i="27"/>
  <c r="AR220" i="27" s="1"/>
  <c r="AP290" i="27"/>
  <c r="AR290" i="27" s="1"/>
  <c r="AP374" i="27"/>
  <c r="AR374" i="27" s="1"/>
  <c r="AP312" i="27"/>
  <c r="AR312" i="27" s="1"/>
  <c r="AP361" i="27"/>
  <c r="AR361" i="27" s="1"/>
  <c r="AP51" i="27"/>
  <c r="AR51" i="27" s="1"/>
  <c r="AP265" i="27"/>
  <c r="AR265" i="27" s="1"/>
  <c r="AP143" i="27"/>
  <c r="AR143" i="27" s="1"/>
  <c r="AP311" i="27"/>
  <c r="AR311" i="27" s="1"/>
  <c r="AP70" i="27"/>
  <c r="AR70" i="27" s="1"/>
  <c r="AP309" i="27"/>
  <c r="AR309" i="27" s="1"/>
  <c r="AP63" i="27"/>
  <c r="AR63" i="27" s="1"/>
  <c r="AP345" i="27"/>
  <c r="AR345" i="27" s="1"/>
  <c r="AP210" i="27"/>
  <c r="AR210" i="27" s="1"/>
  <c r="AP140" i="27"/>
  <c r="AR140" i="27" s="1"/>
  <c r="AP261" i="27"/>
  <c r="AR261" i="27" s="1"/>
  <c r="AP347" i="27"/>
  <c r="AR347" i="27" s="1"/>
  <c r="AP46" i="27"/>
  <c r="AR46" i="27" s="1"/>
  <c r="AP38" i="27"/>
  <c r="AR38" i="27" s="1"/>
  <c r="AP160" i="27"/>
  <c r="AR160" i="27" s="1"/>
  <c r="AP184" i="27"/>
  <c r="AR184" i="27" s="1"/>
  <c r="AP236" i="27"/>
  <c r="AR236" i="27" s="1"/>
  <c r="AP304" i="27"/>
  <c r="AR304" i="27" s="1"/>
  <c r="AP364" i="27"/>
  <c r="AR364" i="27" s="1"/>
  <c r="AP373" i="27"/>
  <c r="AR373" i="27" s="1"/>
  <c r="AP109" i="27"/>
  <c r="AR109" i="27" s="1"/>
  <c r="AP281" i="27"/>
  <c r="AR281" i="27" s="1"/>
  <c r="AP162" i="27"/>
  <c r="AR162" i="27" s="1"/>
  <c r="AP37" i="27"/>
  <c r="AR37" i="27" s="1"/>
  <c r="AP13" i="27"/>
  <c r="AR13" i="27" s="1"/>
  <c r="AP300" i="27"/>
  <c r="AR300" i="27" s="1"/>
  <c r="AP256" i="27"/>
  <c r="AR256" i="27" s="1"/>
  <c r="AP368" i="27"/>
  <c r="AR368" i="27" s="1"/>
  <c r="AP56" i="27"/>
  <c r="AR56" i="27" s="1"/>
  <c r="AP338" i="27"/>
  <c r="AR338" i="27" s="1"/>
  <c r="AP172" i="27"/>
  <c r="AR172" i="27" s="1"/>
  <c r="AP253" i="27"/>
  <c r="AR253" i="27" s="1"/>
  <c r="AP167" i="27"/>
  <c r="AR167" i="27" s="1"/>
  <c r="AP284" i="27"/>
  <c r="AR284" i="27" s="1"/>
  <c r="AP350" i="27"/>
  <c r="AR350" i="27" s="1"/>
  <c r="AP75" i="27"/>
  <c r="AR75" i="27" s="1"/>
  <c r="AP103" i="27"/>
  <c r="AR103" i="27" s="1"/>
  <c r="AP159" i="27"/>
  <c r="AR159" i="27" s="1"/>
  <c r="AP248" i="27"/>
  <c r="AR248" i="27" s="1"/>
  <c r="AP317" i="27"/>
  <c r="AR317" i="27" s="1"/>
  <c r="AP252" i="27"/>
  <c r="AR252" i="27" s="1"/>
  <c r="AP138" i="27"/>
  <c r="AR138" i="27" s="1"/>
  <c r="AP157" i="27"/>
  <c r="AR157" i="27" s="1"/>
  <c r="AP331" i="27"/>
  <c r="AR331" i="27" s="1"/>
  <c r="AP77" i="27"/>
  <c r="AR77" i="27" s="1"/>
  <c r="AP187" i="27"/>
  <c r="AR187" i="27" s="1"/>
  <c r="AP78" i="27"/>
  <c r="AR78" i="27" s="1"/>
  <c r="AP342" i="27"/>
  <c r="AR342" i="27" s="1"/>
  <c r="AP24" i="27"/>
  <c r="AR24" i="27" s="1"/>
  <c r="AP118" i="27"/>
  <c r="AR118" i="27" s="1"/>
  <c r="AP377" i="27"/>
  <c r="AR377" i="27" s="1"/>
  <c r="AP353" i="27"/>
  <c r="AR353" i="27" s="1"/>
  <c r="AP71" i="27"/>
  <c r="AR71" i="27" s="1"/>
  <c r="AP298" i="27"/>
  <c r="AR298" i="27" s="1"/>
  <c r="AP185" i="27"/>
  <c r="AR185" i="27" s="1"/>
  <c r="AP299" i="27"/>
  <c r="AR299" i="27" s="1"/>
  <c r="AP376" i="27"/>
  <c r="AR376" i="27" s="1"/>
  <c r="AP15" i="27"/>
  <c r="AR15" i="27" s="1"/>
  <c r="AP91" i="27"/>
  <c r="AR91" i="27" s="1"/>
  <c r="AP125" i="27"/>
  <c r="AR125" i="27" s="1"/>
  <c r="AP209" i="27"/>
  <c r="AR209" i="27" s="1"/>
  <c r="AP250" i="27"/>
  <c r="AR250" i="27" s="1"/>
  <c r="AP315" i="27"/>
  <c r="AR315" i="27" s="1"/>
  <c r="AP153" i="27"/>
  <c r="AR153" i="27" s="1"/>
  <c r="AP35" i="27"/>
  <c r="AR35" i="27" s="1"/>
  <c r="AP4" i="27"/>
  <c r="AR4" i="27" s="1"/>
  <c r="AP202" i="27"/>
  <c r="AR202" i="27" s="1"/>
  <c r="AS361" i="27"/>
  <c r="AS310" i="27"/>
  <c r="AS248" i="27"/>
  <c r="AS175" i="27"/>
  <c r="AS98" i="27"/>
  <c r="AS52" i="27"/>
  <c r="AS345" i="27"/>
  <c r="AS280" i="27"/>
  <c r="AS210" i="27"/>
  <c r="AS174" i="27"/>
  <c r="AS94" i="27"/>
  <c r="AS63" i="27"/>
  <c r="AS315" i="27"/>
  <c r="AS251" i="27"/>
  <c r="AS196" i="27"/>
  <c r="AS226" i="27"/>
  <c r="AS56" i="27"/>
  <c r="AS28" i="27"/>
  <c r="AS340" i="27"/>
  <c r="AS266" i="27"/>
  <c r="AS164" i="27"/>
  <c r="AS92" i="27"/>
  <c r="AS42" i="27"/>
  <c r="AS358" i="27"/>
  <c r="AS256" i="27"/>
  <c r="AS193" i="27"/>
  <c r="AS131" i="27"/>
  <c r="AS113" i="27"/>
  <c r="AS3" i="27"/>
  <c r="AS336" i="27"/>
  <c r="AS240" i="27"/>
  <c r="AS170" i="27"/>
  <c r="AS114" i="27"/>
  <c r="AS41" i="27"/>
  <c r="AS9" i="27"/>
  <c r="AS342" i="27"/>
  <c r="AS274" i="27"/>
  <c r="AS222" i="27"/>
  <c r="AS165" i="27"/>
  <c r="AS97" i="27"/>
  <c r="AS36" i="27"/>
  <c r="AS374" i="27"/>
  <c r="AS327" i="27"/>
  <c r="AS269" i="27"/>
  <c r="AS242" i="27"/>
  <c r="AS136" i="27"/>
  <c r="AS88" i="27"/>
  <c r="AS121" i="27"/>
  <c r="AS325" i="27"/>
  <c r="AS71" i="27"/>
  <c r="AS367" i="27"/>
  <c r="AS229" i="27"/>
  <c r="AS158" i="27"/>
  <c r="AS287" i="27"/>
  <c r="AS44" i="27"/>
  <c r="AS247" i="27"/>
  <c r="AS45" i="27"/>
  <c r="AS270" i="27"/>
  <c r="AS138" i="27"/>
  <c r="AS349" i="27"/>
  <c r="AS187" i="27"/>
  <c r="AS8" i="27"/>
  <c r="AS100" i="27"/>
  <c r="AS347" i="27"/>
  <c r="AS281" i="27"/>
  <c r="AS253" i="27"/>
  <c r="AS220" i="27"/>
  <c r="AS112" i="27"/>
  <c r="AS34" i="27"/>
  <c r="AS334" i="27"/>
  <c r="AS321" i="27"/>
  <c r="AS209" i="27"/>
  <c r="AS150" i="27"/>
  <c r="AS86" i="27"/>
  <c r="AS6" i="27"/>
  <c r="AS317" i="27"/>
  <c r="AS245" i="27"/>
  <c r="AS181" i="27"/>
  <c r="AS162" i="27"/>
  <c r="AS65" i="27"/>
  <c r="AS12" i="27"/>
  <c r="AS353" i="27"/>
  <c r="AS205" i="27"/>
  <c r="AS148" i="27"/>
  <c r="AS84" i="27"/>
  <c r="AS4" i="27"/>
  <c r="AS343" i="27"/>
  <c r="AS243" i="27"/>
  <c r="AS188" i="27"/>
  <c r="AS123" i="27"/>
  <c r="AS43" i="27"/>
  <c r="AS10" i="27"/>
  <c r="AS324" i="27"/>
  <c r="AS233" i="27"/>
  <c r="AS213" i="27"/>
  <c r="AS107" i="27"/>
  <c r="AS55" i="27"/>
  <c r="AS47" i="27"/>
  <c r="AS329" i="27"/>
  <c r="AS279" i="27"/>
  <c r="AS263" i="27"/>
  <c r="AS191" i="27"/>
  <c r="AS89" i="27"/>
  <c r="AS103" i="27"/>
  <c r="AS362" i="27"/>
  <c r="AS309" i="27"/>
  <c r="AS268" i="27"/>
  <c r="AS221" i="27"/>
  <c r="AS128" i="27"/>
  <c r="AS80" i="27"/>
  <c r="AS16" i="27"/>
  <c r="AS257" i="27"/>
  <c r="AS338" i="27"/>
  <c r="AS294" i="27"/>
  <c r="AS214" i="27"/>
  <c r="AS151" i="27"/>
  <c r="AS95" i="27"/>
  <c r="AS62" i="27"/>
  <c r="AS337" i="27"/>
  <c r="AS292" i="27"/>
  <c r="AS211" i="27"/>
  <c r="AS142" i="27"/>
  <c r="AS78" i="27"/>
  <c r="AS31" i="27"/>
  <c r="AS314" i="27"/>
  <c r="AS228" i="27"/>
  <c r="AS173" i="27"/>
  <c r="AS119" i="27"/>
  <c r="AS50" i="27"/>
  <c r="AS59" i="27"/>
  <c r="AS305" i="27"/>
  <c r="AS276" i="27"/>
  <c r="AS140" i="27"/>
  <c r="AS76" i="27"/>
  <c r="AS11" i="27"/>
  <c r="AS333" i="27"/>
  <c r="AS241" i="27"/>
  <c r="AS179" i="27"/>
  <c r="AS118" i="27"/>
  <c r="AS61" i="27"/>
  <c r="AS19" i="27"/>
  <c r="AS332" i="27"/>
  <c r="AS259" i="27"/>
  <c r="AS168" i="27"/>
  <c r="AS154" i="27"/>
  <c r="AS38" i="27"/>
  <c r="AS378" i="27"/>
  <c r="AS330" i="27"/>
  <c r="AS272" i="27"/>
  <c r="AS223" i="27"/>
  <c r="AS145" i="27"/>
  <c r="AS81" i="27"/>
  <c r="AS30" i="27"/>
  <c r="AS348" i="27"/>
  <c r="AS301" i="27"/>
  <c r="AS238" i="27"/>
  <c r="AS184" i="27"/>
  <c r="AS157" i="27"/>
  <c r="AS72" i="27"/>
  <c r="AS37" i="27"/>
  <c r="AS194" i="27"/>
  <c r="AS307" i="27"/>
  <c r="AS51" i="27"/>
  <c r="AS85" i="27"/>
  <c r="AS192" i="27"/>
  <c r="AS249" i="27"/>
  <c r="AS350" i="27"/>
  <c r="AS74" i="27"/>
  <c r="AS185" i="27"/>
  <c r="AS339" i="27"/>
  <c r="AS29" i="27"/>
  <c r="AS323" i="27"/>
  <c r="AS273" i="27"/>
  <c r="AS215" i="27"/>
  <c r="AS143" i="27"/>
  <c r="AS87" i="27"/>
  <c r="AS25" i="27"/>
  <c r="AS319" i="27"/>
  <c r="AS261" i="27"/>
  <c r="AS202" i="27"/>
  <c r="AS134" i="27"/>
  <c r="AS70" i="27"/>
  <c r="AS13" i="27"/>
  <c r="AS306" i="27"/>
  <c r="AS235" i="27"/>
  <c r="AS166" i="27"/>
  <c r="AS104" i="27"/>
  <c r="AS32" i="27"/>
  <c r="AS21" i="27"/>
  <c r="AS286" i="27"/>
  <c r="AS217" i="27"/>
  <c r="AS132" i="27"/>
  <c r="AS68" i="27"/>
  <c r="AS7" i="27"/>
  <c r="AS341" i="27"/>
  <c r="AS234" i="27"/>
  <c r="AS171" i="27"/>
  <c r="AS111" i="27"/>
  <c r="AS46" i="27"/>
  <c r="AS379" i="27"/>
  <c r="AS303" i="27"/>
  <c r="AS225" i="27"/>
  <c r="AS167" i="27"/>
  <c r="AS90" i="27"/>
  <c r="AS105" i="27"/>
  <c r="AS375" i="27"/>
  <c r="AS312" i="27"/>
  <c r="AS239" i="27"/>
  <c r="AS208" i="27"/>
  <c r="AS137" i="27"/>
  <c r="AS73" i="27"/>
  <c r="AS18" i="27"/>
  <c r="AS355" i="27"/>
  <c r="AS293" i="27"/>
  <c r="AS231" i="27"/>
  <c r="AS176" i="27"/>
  <c r="AS161" i="27"/>
  <c r="AS53" i="27"/>
  <c r="AS127" i="27"/>
  <c r="AS224" i="27"/>
  <c r="AS352" i="27"/>
  <c r="AS141" i="27"/>
  <c r="AS373" i="27"/>
  <c r="AS160" i="27"/>
  <c r="AS304" i="27"/>
  <c r="AS83" i="27"/>
  <c r="AS284" i="27"/>
  <c r="AS109" i="27"/>
  <c r="AS313" i="27"/>
  <c r="AS40" i="27"/>
  <c r="AS219" i="27"/>
  <c r="AS318" i="27"/>
  <c r="AS265" i="27"/>
  <c r="AS204" i="27"/>
  <c r="AS135" i="27"/>
  <c r="AS79" i="27"/>
  <c r="AS15" i="27"/>
  <c r="AS335" i="27"/>
  <c r="AS255" i="27"/>
  <c r="AS190" i="27"/>
  <c r="AS126" i="27"/>
  <c r="AS117" i="27"/>
  <c r="AS368" i="27"/>
  <c r="AS298" i="27"/>
  <c r="AS207" i="27"/>
  <c r="AS149" i="27"/>
  <c r="AS93" i="27"/>
  <c r="AS58" i="27"/>
  <c r="AS381" i="27"/>
  <c r="AS258" i="27"/>
  <c r="AS197" i="27"/>
  <c r="AS124" i="27"/>
  <c r="AS201" i="27"/>
  <c r="AS20" i="27"/>
  <c r="AS320" i="27"/>
  <c r="AS267" i="27"/>
  <c r="AS169" i="27"/>
  <c r="AS91" i="27"/>
  <c r="AS120" i="27"/>
  <c r="AS370" i="27"/>
  <c r="AS311" i="27"/>
  <c r="AS297" i="27"/>
  <c r="AS146" i="27"/>
  <c r="AS82" i="27"/>
  <c r="AS26" i="27"/>
  <c r="AS366" i="27"/>
  <c r="AS302" i="27"/>
  <c r="AS232" i="27"/>
  <c r="AS246" i="27"/>
  <c r="AS129" i="27"/>
  <c r="AS64" i="27"/>
  <c r="AS101" i="27"/>
  <c r="AS363" i="27"/>
  <c r="AS282" i="27"/>
  <c r="AS218" i="27"/>
  <c r="AS195" i="27"/>
  <c r="AS106" i="27"/>
  <c r="AS35" i="27"/>
  <c r="AS264" i="27"/>
  <c r="AS236" i="27"/>
  <c r="AS380" i="27"/>
  <c r="AS189" i="27"/>
  <c r="AS254" i="27"/>
  <c r="AS288" i="27"/>
  <c r="AS376" i="27"/>
  <c r="AS308" i="27"/>
  <c r="AS278" i="27"/>
  <c r="AS216" i="27"/>
  <c r="AS163" i="27"/>
  <c r="AS60" i="27"/>
  <c r="AS360" i="27"/>
  <c r="AS299" i="27"/>
  <c r="AS237" i="27"/>
  <c r="AS199" i="27"/>
  <c r="AS153" i="27"/>
  <c r="AS33" i="27"/>
  <c r="AS357" i="27"/>
  <c r="AS326" i="27"/>
  <c r="AS200" i="27"/>
  <c r="AS133" i="27"/>
  <c r="AS77" i="27"/>
  <c r="AS23" i="27"/>
  <c r="AS364" i="27"/>
  <c r="AS227" i="27"/>
  <c r="AS180" i="27"/>
  <c r="AS156" i="27"/>
  <c r="AS48" i="27"/>
  <c r="AS372" i="27"/>
  <c r="AS316" i="27"/>
  <c r="AS203" i="27"/>
  <c r="AS147" i="27"/>
  <c r="AS75" i="27"/>
  <c r="AS39" i="27"/>
  <c r="AS354" i="27"/>
  <c r="AS252" i="27"/>
  <c r="AS186" i="27"/>
  <c r="AS130" i="27"/>
  <c r="AS66" i="27"/>
  <c r="AS2" i="27"/>
  <c r="AS359" i="27"/>
  <c r="AS295" i="27"/>
  <c r="AS244" i="27"/>
  <c r="AS177" i="27"/>
  <c r="AS110" i="27"/>
  <c r="AS57" i="27"/>
  <c r="AS377" i="27"/>
  <c r="AS322" i="27"/>
  <c r="AS296" i="27"/>
  <c r="AS206" i="27"/>
  <c r="AS152" i="27"/>
  <c r="AS116" i="27"/>
  <c r="AS14" i="27"/>
  <c r="AS369" i="27"/>
  <c r="AS300" i="27"/>
  <c r="AS230" i="27"/>
  <c r="AS183" i="27"/>
  <c r="AS159" i="27"/>
  <c r="AS155" i="27"/>
  <c r="AS356" i="27"/>
  <c r="AS289" i="27"/>
  <c r="AS271" i="27"/>
  <c r="AS182" i="27"/>
  <c r="AS108" i="27"/>
  <c r="AS24" i="27"/>
  <c r="AS344" i="27"/>
  <c r="AS291" i="27"/>
  <c r="AS290" i="27"/>
  <c r="AS125" i="27"/>
  <c r="AS69" i="27"/>
  <c r="AS5" i="27"/>
  <c r="AS346" i="27"/>
  <c r="AS260" i="27"/>
  <c r="AS172" i="27"/>
  <c r="AS115" i="27"/>
  <c r="AS27" i="27"/>
  <c r="AS351" i="27"/>
  <c r="AS285" i="27"/>
  <c r="AS212" i="27"/>
  <c r="AS139" i="27"/>
  <c r="AS67" i="27"/>
  <c r="AS49" i="27"/>
  <c r="AS331" i="27"/>
  <c r="AS275" i="27"/>
  <c r="AS178" i="27"/>
  <c r="AS122" i="27"/>
  <c r="AS99" i="27"/>
  <c r="AS22" i="27"/>
  <c r="AS365" i="27"/>
  <c r="AS283" i="27"/>
  <c r="AS250" i="27"/>
  <c r="AS262" i="27"/>
  <c r="AS102" i="27"/>
  <c r="AS54" i="27"/>
  <c r="AS371" i="27"/>
  <c r="AS328" i="27"/>
  <c r="AS277" i="27"/>
  <c r="AS198" i="27"/>
  <c r="AS144" i="27"/>
  <c r="AS96" i="27"/>
  <c r="AS17" i="27"/>
  <c r="BA241" i="27"/>
  <c r="BA54" i="27"/>
  <c r="BV361" i="24"/>
  <c r="BX361" i="24" s="1"/>
  <c r="BV298" i="24"/>
  <c r="BX298" i="24" s="1"/>
  <c r="BV232" i="24"/>
  <c r="BX232" i="24" s="1"/>
  <c r="BV164" i="24"/>
  <c r="BX164" i="24" s="1"/>
  <c r="BV377" i="24"/>
  <c r="BX377" i="24" s="1"/>
  <c r="BV290" i="24"/>
  <c r="BX290" i="24" s="1"/>
  <c r="BV238" i="24"/>
  <c r="BX238" i="24" s="1"/>
  <c r="BV178" i="24"/>
  <c r="BX178" i="24" s="1"/>
  <c r="BV127" i="24"/>
  <c r="BX127" i="24" s="1"/>
  <c r="BV295" i="24"/>
  <c r="BX295" i="24" s="1"/>
  <c r="BV207" i="24"/>
  <c r="BX207" i="24" s="1"/>
  <c r="BV120" i="24"/>
  <c r="BX120" i="24" s="1"/>
  <c r="BV43" i="24"/>
  <c r="BX43" i="24" s="1"/>
  <c r="BV381" i="24"/>
  <c r="BX381" i="24" s="1"/>
  <c r="BV300" i="24"/>
  <c r="BX300" i="24" s="1"/>
  <c r="BV203" i="24"/>
  <c r="BX203" i="24" s="1"/>
  <c r="BV128" i="24"/>
  <c r="BX128" i="24" s="1"/>
  <c r="BV41" i="24"/>
  <c r="BX41" i="24" s="1"/>
  <c r="BV380" i="24"/>
  <c r="BX380" i="24" s="1"/>
  <c r="BV293" i="24"/>
  <c r="BX293" i="24" s="1"/>
  <c r="BV257" i="24"/>
  <c r="BX257" i="24" s="1"/>
  <c r="BV138" i="24"/>
  <c r="BX138" i="24" s="1"/>
  <c r="BV99" i="24"/>
  <c r="BX99" i="24" s="1"/>
  <c r="BV6" i="24"/>
  <c r="BX6" i="24" s="1"/>
  <c r="BV319" i="24"/>
  <c r="BX319" i="24" s="1"/>
  <c r="BV256" i="24"/>
  <c r="BX256" i="24" s="1"/>
  <c r="BV136" i="24"/>
  <c r="BX136" i="24" s="1"/>
  <c r="BV54" i="24"/>
  <c r="BX54" i="24" s="1"/>
  <c r="BV9" i="24"/>
  <c r="BX9" i="24" s="1"/>
  <c r="BV291" i="24"/>
  <c r="BX291" i="24" s="1"/>
  <c r="BV249" i="24"/>
  <c r="BX249" i="24" s="1"/>
  <c r="BV134" i="24"/>
  <c r="BX134" i="24" s="1"/>
  <c r="BV20" i="24"/>
  <c r="BX20" i="24" s="1"/>
  <c r="BV372" i="24"/>
  <c r="BX372" i="24" s="1"/>
  <c r="BV269" i="24"/>
  <c r="BX269" i="24" s="1"/>
  <c r="BV180" i="24"/>
  <c r="BX180" i="24" s="1"/>
  <c r="BV115" i="24"/>
  <c r="BX115" i="24" s="1"/>
  <c r="BV84" i="24"/>
  <c r="BX84" i="24" s="1"/>
  <c r="BV297" i="24"/>
  <c r="BX297" i="24" s="1"/>
  <c r="BV201" i="24"/>
  <c r="BX201" i="24" s="1"/>
  <c r="BV113" i="24"/>
  <c r="BX113" i="24" s="1"/>
  <c r="BV88" i="24"/>
  <c r="BX88" i="24" s="1"/>
  <c r="BV250" i="24"/>
  <c r="BX250" i="24" s="1"/>
  <c r="BV229" i="24"/>
  <c r="BX229" i="24" s="1"/>
  <c r="BV91" i="24"/>
  <c r="BX91" i="24" s="1"/>
  <c r="BV204" i="24"/>
  <c r="BX204" i="24" s="1"/>
  <c r="BA20" i="27"/>
  <c r="BA116" i="27"/>
  <c r="BA262" i="27"/>
  <c r="BA67" i="27"/>
  <c r="BA315" i="27"/>
  <c r="BA259" i="27"/>
  <c r="BA95" i="27"/>
  <c r="BA278" i="27"/>
  <c r="BA297" i="27"/>
  <c r="BA62" i="27"/>
  <c r="BA176" i="27"/>
  <c r="BA299" i="27"/>
  <c r="BA143" i="27"/>
  <c r="BA150" i="27"/>
  <c r="BA279" i="27"/>
  <c r="BA60" i="27"/>
  <c r="BA232" i="27"/>
  <c r="BA106" i="27"/>
  <c r="BA88" i="27"/>
  <c r="BA25" i="27"/>
  <c r="BA339" i="27"/>
  <c r="BA81" i="27"/>
  <c r="BA218" i="27"/>
  <c r="BA376" i="27"/>
  <c r="BA177" i="27"/>
  <c r="BA78" i="27"/>
  <c r="BA358" i="27"/>
  <c r="BA24" i="27"/>
  <c r="BA380" i="27"/>
  <c r="BA372" i="27"/>
  <c r="BA130" i="27"/>
  <c r="BA75" i="27"/>
  <c r="BA283" i="27"/>
  <c r="BA361" i="27"/>
  <c r="BA187" i="27"/>
  <c r="BA77" i="27"/>
  <c r="BA21" i="27"/>
  <c r="BA45" i="27"/>
  <c r="BA211" i="27"/>
  <c r="BA265" i="27"/>
  <c r="BA145" i="27"/>
  <c r="BA17" i="27"/>
  <c r="BA113" i="27"/>
  <c r="BA369" i="27"/>
  <c r="BA329" i="27"/>
  <c r="BV355" i="24"/>
  <c r="BX355" i="24" s="1"/>
  <c r="BV306" i="24"/>
  <c r="BX306" i="24" s="1"/>
  <c r="BV224" i="24"/>
  <c r="BX224" i="24" s="1"/>
  <c r="BV156" i="24"/>
  <c r="BX156" i="24" s="1"/>
  <c r="BV362" i="24"/>
  <c r="BX362" i="24" s="1"/>
  <c r="BV286" i="24"/>
  <c r="BX286" i="24" s="1"/>
  <c r="BV230" i="24"/>
  <c r="BX230" i="24" s="1"/>
  <c r="BV170" i="24"/>
  <c r="BX170" i="24" s="1"/>
  <c r="BV382" i="24"/>
  <c r="BX382" i="24" s="1"/>
  <c r="BV301" i="24"/>
  <c r="BX301" i="24" s="1"/>
  <c r="BV197" i="24"/>
  <c r="BX197" i="24" s="1"/>
  <c r="BV112" i="24"/>
  <c r="BX112" i="24" s="1"/>
  <c r="BV39" i="24"/>
  <c r="BX39" i="24" s="1"/>
  <c r="BV366" i="24"/>
  <c r="BX366" i="24" s="1"/>
  <c r="BV273" i="24"/>
  <c r="BX273" i="24" s="1"/>
  <c r="BV260" i="24"/>
  <c r="BX260" i="24" s="1"/>
  <c r="BV119" i="24"/>
  <c r="BX119" i="24" s="1"/>
  <c r="BV30" i="24"/>
  <c r="BX30" i="24" s="1"/>
  <c r="BV363" i="24"/>
  <c r="BX363" i="24" s="1"/>
  <c r="BV287" i="24"/>
  <c r="BX287" i="24" s="1"/>
  <c r="BV253" i="24"/>
  <c r="BX253" i="24" s="1"/>
  <c r="BV126" i="24"/>
  <c r="BX126" i="24" s="1"/>
  <c r="BV93" i="24"/>
  <c r="BX93" i="24" s="1"/>
  <c r="BV11" i="24"/>
  <c r="BX11" i="24" s="1"/>
  <c r="BV309" i="24"/>
  <c r="BX309" i="24" s="1"/>
  <c r="BV202" i="24"/>
  <c r="BX202" i="24" s="1"/>
  <c r="BV125" i="24"/>
  <c r="BX125" i="24" s="1"/>
  <c r="BV21" i="24"/>
  <c r="BX21" i="24" s="1"/>
  <c r="BV370" i="24"/>
  <c r="BX370" i="24" s="1"/>
  <c r="BV304" i="24"/>
  <c r="BX304" i="24" s="1"/>
  <c r="BV252" i="24"/>
  <c r="BX252" i="24" s="1"/>
  <c r="BV124" i="24"/>
  <c r="BX124" i="24" s="1"/>
  <c r="BV97" i="24"/>
  <c r="BX97" i="24" s="1"/>
  <c r="BV342" i="24"/>
  <c r="BX342" i="24" s="1"/>
  <c r="BV254" i="24"/>
  <c r="BX254" i="24" s="1"/>
  <c r="BV171" i="24"/>
  <c r="BX171" i="24" s="1"/>
  <c r="BV105" i="24"/>
  <c r="BX105" i="24" s="1"/>
  <c r="BV44" i="24"/>
  <c r="BX44" i="24" s="1"/>
  <c r="BV375" i="24"/>
  <c r="BX375" i="24" s="1"/>
  <c r="BV283" i="24"/>
  <c r="BX283" i="24" s="1"/>
  <c r="BV179" i="24"/>
  <c r="BX179" i="24" s="1"/>
  <c r="BV94" i="24"/>
  <c r="BX94" i="24" s="1"/>
  <c r="BV50" i="24"/>
  <c r="BX50" i="24" s="1"/>
  <c r="BV159" i="24"/>
  <c r="BX159" i="24" s="1"/>
  <c r="BV368" i="24"/>
  <c r="BX368" i="24" s="1"/>
  <c r="BV114" i="24"/>
  <c r="BX114" i="24" s="1"/>
  <c r="BV265" i="24"/>
  <c r="BX265" i="24" s="1"/>
  <c r="BV69" i="24"/>
  <c r="BX69" i="24" s="1"/>
  <c r="BV149" i="24"/>
  <c r="BX149" i="24" s="1"/>
  <c r="BV57" i="24"/>
  <c r="BX57" i="24" s="1"/>
  <c r="BA178" i="27"/>
  <c r="BA86" i="27"/>
  <c r="BA58" i="27"/>
  <c r="BA114" i="27"/>
  <c r="BA348" i="27"/>
  <c r="BA345" i="27"/>
  <c r="BA141" i="27"/>
  <c r="BA246" i="27"/>
  <c r="BA13" i="27"/>
  <c r="BA84" i="27"/>
  <c r="BA83" i="27"/>
  <c r="BA227" i="27"/>
  <c r="BA27" i="27"/>
  <c r="BA133" i="27"/>
  <c r="BA276" i="27"/>
  <c r="BA217" i="27"/>
  <c r="BA38" i="27"/>
  <c r="BA373" i="27"/>
  <c r="BA368" i="27"/>
  <c r="BA330" i="27"/>
  <c r="BA371" i="27"/>
  <c r="BA59" i="27"/>
  <c r="BA216" i="27"/>
  <c r="BA242" i="27"/>
  <c r="BA139" i="27"/>
  <c r="BA56" i="27"/>
  <c r="BA209" i="27"/>
  <c r="BA157" i="27"/>
  <c r="BA35" i="27"/>
  <c r="BA327" i="27"/>
  <c r="BA317" i="27"/>
  <c r="BA23" i="27"/>
  <c r="BA229" i="27"/>
  <c r="BA293" i="27"/>
  <c r="BA313" i="27"/>
  <c r="BA381" i="27"/>
  <c r="BA307" i="27"/>
  <c r="BA73" i="27"/>
  <c r="BA335" i="27"/>
  <c r="BA89" i="27"/>
  <c r="BA40" i="27"/>
  <c r="BA188" i="27"/>
  <c r="BA170" i="27"/>
  <c r="BN90" i="27"/>
  <c r="BP90" i="27" s="1"/>
  <c r="BN284" i="27"/>
  <c r="BP284" i="27" s="1"/>
  <c r="BN226" i="27"/>
  <c r="BP226" i="27" s="1"/>
  <c r="BN150" i="27"/>
  <c r="BP150" i="27" s="1"/>
  <c r="BN108" i="27"/>
  <c r="BP108" i="27" s="1"/>
  <c r="BN81" i="27"/>
  <c r="BP81" i="27" s="1"/>
  <c r="BN308" i="27"/>
  <c r="BP308" i="27" s="1"/>
  <c r="BN228" i="27"/>
  <c r="BP228" i="27" s="1"/>
  <c r="BN173" i="27"/>
  <c r="BP173" i="27" s="1"/>
  <c r="BN105" i="27"/>
  <c r="BP105" i="27" s="1"/>
  <c r="BN34" i="27"/>
  <c r="BP34" i="27" s="1"/>
  <c r="BN339" i="27"/>
  <c r="BP339" i="27" s="1"/>
  <c r="BN254" i="27"/>
  <c r="BP254" i="27" s="1"/>
  <c r="BN200" i="27"/>
  <c r="BP200" i="27" s="1"/>
  <c r="BN124" i="27"/>
  <c r="BP124" i="27" s="1"/>
  <c r="BN55" i="27"/>
  <c r="BP55" i="27" s="1"/>
  <c r="BN41" i="27"/>
  <c r="BP41" i="27" s="1"/>
  <c r="BN266" i="27"/>
  <c r="BP266" i="27" s="1"/>
  <c r="BN276" i="27"/>
  <c r="BP276" i="27" s="1"/>
  <c r="BN139" i="27"/>
  <c r="BP139" i="27" s="1"/>
  <c r="BN96" i="27"/>
  <c r="BP96" i="27" s="1"/>
  <c r="BN77" i="27"/>
  <c r="BP77" i="27" s="1"/>
  <c r="BN290" i="27"/>
  <c r="BP290" i="27" s="1"/>
  <c r="BN257" i="27"/>
  <c r="BP257" i="27" s="1"/>
  <c r="BN170" i="27"/>
  <c r="BP170" i="27" s="1"/>
  <c r="BN46" i="27"/>
  <c r="BP46" i="27" s="1"/>
  <c r="BN304" i="27"/>
  <c r="BP304" i="27" s="1"/>
  <c r="BN221" i="27"/>
  <c r="BP221" i="27" s="1"/>
  <c r="BN164" i="27"/>
  <c r="BP164" i="27" s="1"/>
  <c r="BN118" i="27"/>
  <c r="BP118" i="27" s="1"/>
  <c r="BN21" i="27"/>
  <c r="BP21" i="27" s="1"/>
  <c r="BN299" i="27"/>
  <c r="BP299" i="27" s="1"/>
  <c r="BN83" i="27"/>
  <c r="BP83" i="27" s="1"/>
  <c r="BN127" i="27"/>
  <c r="BP127" i="27" s="1"/>
  <c r="BN245" i="27"/>
  <c r="BP245" i="27" s="1"/>
  <c r="BN322" i="27"/>
  <c r="BP322" i="27" s="1"/>
  <c r="BN61" i="27"/>
  <c r="BP61" i="27" s="1"/>
  <c r="BN144" i="27"/>
  <c r="BP144" i="27" s="1"/>
  <c r="BN205" i="27"/>
  <c r="BP205" i="27" s="1"/>
  <c r="BN381" i="27"/>
  <c r="BP381" i="27" s="1"/>
  <c r="BN269" i="27"/>
  <c r="BP269" i="27" s="1"/>
  <c r="BN203" i="27"/>
  <c r="BP203" i="27" s="1"/>
  <c r="BN142" i="27"/>
  <c r="BP142" i="27" s="1"/>
  <c r="BN49" i="27"/>
  <c r="BP49" i="27" s="1"/>
  <c r="BN10" i="27"/>
  <c r="BP10" i="27" s="1"/>
  <c r="BN300" i="27"/>
  <c r="BP300" i="27" s="1"/>
  <c r="BN217" i="27"/>
  <c r="BP217" i="27" s="1"/>
  <c r="BN168" i="27"/>
  <c r="BP168" i="27" s="1"/>
  <c r="BN102" i="27"/>
  <c r="BP102" i="27" s="1"/>
  <c r="BN51" i="27"/>
  <c r="BP51" i="27" s="1"/>
  <c r="BN316" i="27"/>
  <c r="BP316" i="27" s="1"/>
  <c r="BN280" i="27"/>
  <c r="BP280" i="27" s="1"/>
  <c r="BN163" i="27"/>
  <c r="BP163" i="27" s="1"/>
  <c r="BN160" i="27"/>
  <c r="BP160" i="27" s="1"/>
  <c r="BN97" i="27"/>
  <c r="BP97" i="27" s="1"/>
  <c r="BN356" i="27"/>
  <c r="BP356" i="27" s="1"/>
  <c r="BN272" i="27"/>
  <c r="BP272" i="27" s="1"/>
  <c r="BN235" i="27"/>
  <c r="BP235" i="27" s="1"/>
  <c r="BN131" i="27"/>
  <c r="BP131" i="27" s="1"/>
  <c r="BN80" i="27"/>
  <c r="BP80" i="27" s="1"/>
  <c r="BN45" i="27"/>
  <c r="BP45" i="27" s="1"/>
  <c r="BN292" i="27"/>
  <c r="BP292" i="27" s="1"/>
  <c r="BN232" i="27"/>
  <c r="BP232" i="27" s="1"/>
  <c r="BN146" i="27"/>
  <c r="BP146" i="27" s="1"/>
  <c r="BN69" i="27"/>
  <c r="BP69" i="27" s="1"/>
  <c r="BN50" i="27"/>
  <c r="BP50" i="27" s="1"/>
  <c r="BN197" i="27"/>
  <c r="BP197" i="27" s="1"/>
  <c r="BN220" i="27"/>
  <c r="BP220" i="27" s="1"/>
  <c r="BN372" i="27"/>
  <c r="BP372" i="27" s="1"/>
  <c r="BN261" i="27"/>
  <c r="BP261" i="27" s="1"/>
  <c r="BN189" i="27"/>
  <c r="BP189" i="27" s="1"/>
  <c r="BN134" i="27"/>
  <c r="BP134" i="27" s="1"/>
  <c r="BN86" i="27"/>
  <c r="BP86" i="27" s="1"/>
  <c r="BN23" i="27"/>
  <c r="BP23" i="27" s="1"/>
  <c r="BN293" i="27"/>
  <c r="BP293" i="27" s="1"/>
  <c r="BN252" i="27"/>
  <c r="BP252" i="27" s="1"/>
  <c r="BN162" i="27"/>
  <c r="BP162" i="27" s="1"/>
  <c r="BN103" i="27"/>
  <c r="BP103" i="27" s="1"/>
  <c r="BN43" i="27"/>
  <c r="BP43" i="27" s="1"/>
  <c r="BN307" i="27"/>
  <c r="BP307" i="27" s="1"/>
  <c r="BN224" i="27"/>
  <c r="BP224" i="27" s="1"/>
  <c r="BN171" i="27"/>
  <c r="BP171" i="27" s="1"/>
  <c r="BN157" i="27"/>
  <c r="BP157" i="27" s="1"/>
  <c r="BN33" i="27"/>
  <c r="BP33" i="27" s="1"/>
  <c r="BN326" i="27"/>
  <c r="BP326" i="27" s="1"/>
  <c r="BN250" i="27"/>
  <c r="BP250" i="27" s="1"/>
  <c r="BN236" i="27"/>
  <c r="BP236" i="27" s="1"/>
  <c r="BN123" i="27"/>
  <c r="BP123" i="27" s="1"/>
  <c r="BN112" i="27"/>
  <c r="BP112" i="27" s="1"/>
  <c r="BN13" i="27"/>
  <c r="BP13" i="27" s="1"/>
  <c r="BN265" i="27"/>
  <c r="BP265" i="27" s="1"/>
  <c r="BN234" i="27"/>
  <c r="BP234" i="27" s="1"/>
  <c r="BN138" i="27"/>
  <c r="BP138" i="27" s="1"/>
  <c r="BN94" i="27"/>
  <c r="BP94" i="27" s="1"/>
  <c r="BN62" i="27"/>
  <c r="BP62" i="27" s="1"/>
  <c r="BN287" i="27"/>
  <c r="BP287" i="27" s="1"/>
  <c r="BN248" i="27"/>
  <c r="BP248" i="27" s="1"/>
  <c r="BN159" i="27"/>
  <c r="BP159" i="27" s="1"/>
  <c r="BN26" i="27"/>
  <c r="BP26" i="27" s="1"/>
  <c r="BN29" i="27"/>
  <c r="BP29" i="27" s="1"/>
  <c r="BN212" i="27"/>
  <c r="BP212" i="27" s="1"/>
  <c r="BN318" i="27"/>
  <c r="BP318" i="27" s="1"/>
  <c r="BN64" i="27"/>
  <c r="BP64" i="27" s="1"/>
  <c r="BN154" i="27"/>
  <c r="BP154" i="27" s="1"/>
  <c r="BN278" i="27"/>
  <c r="BP278" i="27" s="1"/>
  <c r="BN79" i="27"/>
  <c r="BP79" i="27" s="1"/>
  <c r="BN67" i="27"/>
  <c r="BP67" i="27" s="1"/>
  <c r="BN143" i="27"/>
  <c r="BP143" i="27" s="1"/>
  <c r="BN314" i="27"/>
  <c r="BP314" i="27" s="1"/>
  <c r="BN251" i="27"/>
  <c r="BP251" i="27" s="1"/>
  <c r="BN258" i="27"/>
  <c r="BP258" i="27" s="1"/>
  <c r="BN126" i="27"/>
  <c r="BP126" i="27" s="1"/>
  <c r="BN60" i="27"/>
  <c r="BP60" i="27" s="1"/>
  <c r="BN3" i="27"/>
  <c r="BP3" i="27" s="1"/>
  <c r="BN283" i="27"/>
  <c r="BP283" i="27" s="1"/>
  <c r="BN260" i="27"/>
  <c r="BP260" i="27" s="1"/>
  <c r="BN149" i="27"/>
  <c r="BP149" i="27" s="1"/>
  <c r="BN101" i="27"/>
  <c r="BP101" i="27" s="1"/>
  <c r="BN116" i="27"/>
  <c r="BP116" i="27" s="1"/>
  <c r="BN330" i="27"/>
  <c r="BP330" i="27" s="1"/>
  <c r="BN216" i="27"/>
  <c r="BP216" i="27" s="1"/>
  <c r="BN229" i="27"/>
  <c r="BP229" i="27" s="1"/>
  <c r="BN100" i="27"/>
  <c r="BP100" i="27" s="1"/>
  <c r="BN39" i="27"/>
  <c r="BP39" i="27" s="1"/>
  <c r="BN324" i="27"/>
  <c r="BP324" i="27" s="1"/>
  <c r="BN274" i="27"/>
  <c r="BP274" i="27" s="1"/>
  <c r="BN185" i="27"/>
  <c r="BP185" i="27" s="1"/>
  <c r="BN156" i="27"/>
  <c r="BP156" i="27" s="1"/>
  <c r="BN95" i="27"/>
  <c r="BP95" i="27" s="1"/>
  <c r="BN352" i="27"/>
  <c r="BP352" i="27" s="1"/>
  <c r="BN296" i="27"/>
  <c r="BP296" i="27" s="1"/>
  <c r="BN204" i="27"/>
  <c r="BP204" i="27" s="1"/>
  <c r="BN130" i="27"/>
  <c r="BP130" i="27" s="1"/>
  <c r="BN78" i="27"/>
  <c r="BP78" i="27" s="1"/>
  <c r="BN38" i="27"/>
  <c r="BP38" i="27" s="1"/>
  <c r="BN273" i="27"/>
  <c r="BP273" i="27" s="1"/>
  <c r="BN209" i="27"/>
  <c r="BP209" i="27" s="1"/>
  <c r="BN145" i="27"/>
  <c r="BP145" i="27" s="1"/>
  <c r="BN68" i="27"/>
  <c r="BP68" i="27" s="1"/>
  <c r="BN27" i="27"/>
  <c r="BP27" i="27" s="1"/>
  <c r="BN192" i="27"/>
  <c r="BP192" i="27" s="1"/>
  <c r="BN297" i="27"/>
  <c r="BP297" i="27" s="1"/>
  <c r="BN75" i="27"/>
  <c r="BP75" i="27" s="1"/>
  <c r="BN120" i="27"/>
  <c r="BP120" i="27" s="1"/>
  <c r="BN239" i="27"/>
  <c r="BP239" i="27" s="1"/>
  <c r="BN321" i="27"/>
  <c r="BP321" i="27" s="1"/>
  <c r="BN48" i="27"/>
  <c r="BP48" i="27" s="1"/>
  <c r="BN113" i="27"/>
  <c r="BP113" i="27" s="1"/>
  <c r="BN114" i="27"/>
  <c r="BP114" i="27" s="1"/>
  <c r="BN327" i="27"/>
  <c r="BP327" i="27" s="1"/>
  <c r="BN256" i="27"/>
  <c r="BP256" i="27" s="1"/>
  <c r="BN194" i="27"/>
  <c r="BP194" i="27" s="1"/>
  <c r="BN172" i="27"/>
  <c r="BP172" i="27" s="1"/>
  <c r="BN57" i="27"/>
  <c r="BP57" i="27" s="1"/>
  <c r="BN22" i="27"/>
  <c r="BP22" i="27" s="1"/>
  <c r="BN268" i="27"/>
  <c r="BP268" i="27" s="1"/>
  <c r="BN201" i="27"/>
  <c r="BP201" i="27" s="1"/>
  <c r="BN141" i="27"/>
  <c r="BP141" i="27" s="1"/>
  <c r="BN47" i="27"/>
  <c r="BP47" i="27" s="1"/>
  <c r="BN16" i="27"/>
  <c r="BP16" i="27" s="1"/>
  <c r="BN291" i="27"/>
  <c r="BP291" i="27" s="1"/>
  <c r="BN249" i="27"/>
  <c r="BP249" i="27" s="1"/>
  <c r="BN186" i="27"/>
  <c r="BP186" i="27" s="1"/>
  <c r="BN301" i="27"/>
  <c r="BP301" i="27" s="1"/>
  <c r="BN218" i="27"/>
  <c r="BP218" i="27" s="1"/>
  <c r="BN202" i="27"/>
  <c r="BP202" i="27" s="1"/>
  <c r="BN106" i="27"/>
  <c r="BP106" i="27" s="1"/>
  <c r="BN53" i="27"/>
  <c r="BP53" i="27" s="1"/>
  <c r="BN334" i="27"/>
  <c r="BP334" i="27" s="1"/>
  <c r="BN282" i="27"/>
  <c r="BP282" i="27" s="1"/>
  <c r="BN225" i="27"/>
  <c r="BP225" i="27" s="1"/>
  <c r="BN125" i="27"/>
  <c r="BP125" i="27" s="1"/>
  <c r="BN56" i="27"/>
  <c r="BP56" i="27" s="1"/>
  <c r="BN267" i="27"/>
  <c r="BP267" i="27" s="1"/>
  <c r="BN199" i="27"/>
  <c r="BP199" i="27" s="1"/>
  <c r="BN140" i="27"/>
  <c r="BP140" i="27" s="1"/>
  <c r="BN37" i="27"/>
  <c r="BP37" i="27" s="1"/>
  <c r="BN85" i="27"/>
  <c r="BP85" i="27" s="1"/>
  <c r="BN298" i="27"/>
  <c r="BP298" i="27" s="1"/>
  <c r="BN240" i="27"/>
  <c r="BP240" i="27" s="1"/>
  <c r="BN178" i="27"/>
  <c r="BP178" i="27" s="1"/>
  <c r="BN42" i="27"/>
  <c r="BP42" i="27" s="1"/>
  <c r="BN7" i="27"/>
  <c r="BP7" i="27" s="1"/>
  <c r="BN305" i="27"/>
  <c r="BP305" i="27" s="1"/>
  <c r="BN222" i="27"/>
  <c r="BP222" i="27" s="1"/>
  <c r="BN169" i="27"/>
  <c r="BP169" i="27" s="1"/>
  <c r="BN182" i="27"/>
  <c r="BP182" i="27" s="1"/>
  <c r="BN28" i="27"/>
  <c r="BP28" i="27" s="1"/>
  <c r="BN341" i="27"/>
  <c r="BP341" i="27" s="1"/>
  <c r="BN242" i="27"/>
  <c r="BP242" i="27" s="1"/>
  <c r="BN195" i="27"/>
  <c r="BP195" i="27" s="1"/>
  <c r="BN121" i="27"/>
  <c r="BP121" i="27" s="1"/>
  <c r="BN72" i="27"/>
  <c r="BP72" i="27" s="1"/>
  <c r="BN8" i="27"/>
  <c r="BP8" i="27" s="1"/>
  <c r="BN111" i="27"/>
  <c r="BP111" i="27" s="1"/>
  <c r="BN188" i="27"/>
  <c r="BP188" i="27" s="1"/>
  <c r="BN286" i="27"/>
  <c r="BP286" i="27" s="1"/>
  <c r="BN11" i="27"/>
  <c r="BP11" i="27" s="1"/>
  <c r="BN180" i="27"/>
  <c r="BP180" i="27" s="1"/>
  <c r="BN207" i="27"/>
  <c r="BP207" i="27" s="1"/>
  <c r="BN270" i="27"/>
  <c r="BP270" i="27" s="1"/>
  <c r="BN12" i="27"/>
  <c r="BP12" i="27" s="1"/>
  <c r="BN158" i="27"/>
  <c r="BP158" i="27" s="1"/>
  <c r="BN247" i="27"/>
  <c r="BP247" i="27" s="1"/>
  <c r="BN359" i="27"/>
  <c r="BP359" i="27" s="1"/>
  <c r="BN73" i="27"/>
  <c r="BP73" i="27" s="1"/>
  <c r="BN223" i="27"/>
  <c r="BP223" i="27" s="1"/>
  <c r="BN70" i="27"/>
  <c r="BP70" i="27" s="1"/>
  <c r="BN243" i="27"/>
  <c r="BP243" i="27" s="1"/>
  <c r="BN99" i="27"/>
  <c r="BP99" i="27" s="1"/>
  <c r="BN289" i="27"/>
  <c r="BP289" i="27" s="1"/>
  <c r="BN129" i="27"/>
  <c r="BP129" i="27" s="1"/>
  <c r="BN6" i="27"/>
  <c r="BP6" i="27" s="1"/>
  <c r="BN211" i="27"/>
  <c r="BP211" i="27" s="1"/>
  <c r="BN65" i="27"/>
  <c r="BP65" i="27" s="1"/>
  <c r="BN259" i="27"/>
  <c r="BP259" i="27" s="1"/>
  <c r="BN36" i="27"/>
  <c r="BP36" i="27" s="1"/>
  <c r="BN219" i="27"/>
  <c r="BP219" i="27" s="1"/>
  <c r="BN263" i="27"/>
  <c r="BP263" i="27" s="1"/>
  <c r="BN109" i="27"/>
  <c r="BP109" i="27" s="1"/>
  <c r="BN198" i="27"/>
  <c r="BP198" i="27" s="1"/>
  <c r="BN332" i="27"/>
  <c r="BP332" i="27" s="1"/>
  <c r="BN82" i="27"/>
  <c r="BP82" i="27" s="1"/>
  <c r="BN215" i="27"/>
  <c r="BP215" i="27" s="1"/>
  <c r="BN32" i="27"/>
  <c r="BP32" i="27" s="1"/>
  <c r="BN214" i="27"/>
  <c r="BP214" i="27" s="1"/>
  <c r="BN93" i="27"/>
  <c r="BP93" i="27" s="1"/>
  <c r="BN238" i="27"/>
  <c r="BP238" i="27" s="1"/>
  <c r="BN153" i="27"/>
  <c r="BP153" i="27" s="1"/>
  <c r="BN335" i="27"/>
  <c r="BP335" i="27" s="1"/>
  <c r="BN165" i="27"/>
  <c r="BP165" i="27" s="1"/>
  <c r="BN87" i="27"/>
  <c r="BP87" i="27" s="1"/>
  <c r="BN179" i="27"/>
  <c r="BP179" i="27" s="1"/>
  <c r="BN24" i="27"/>
  <c r="BP24" i="27" s="1"/>
  <c r="BN262" i="27"/>
  <c r="BP262" i="27" s="1"/>
  <c r="BN88" i="27"/>
  <c r="BP88" i="27" s="1"/>
  <c r="BN104" i="27"/>
  <c r="BP104" i="27" s="1"/>
  <c r="BN166" i="27"/>
  <c r="BP166" i="27" s="1"/>
  <c r="BN277" i="27"/>
  <c r="BP277" i="27" s="1"/>
  <c r="BN31" i="27"/>
  <c r="BP31" i="27" s="1"/>
  <c r="BN227" i="27"/>
  <c r="BP227" i="27" s="1"/>
  <c r="BN17" i="27"/>
  <c r="BP17" i="27" s="1"/>
  <c r="BN208" i="27"/>
  <c r="BP208" i="27" s="1"/>
  <c r="BN15" i="27"/>
  <c r="BP15" i="27" s="1"/>
  <c r="BN213" i="27"/>
  <c r="BP213" i="27" s="1"/>
  <c r="BN115" i="27"/>
  <c r="BP115" i="27" s="1"/>
  <c r="BN275" i="27"/>
  <c r="BP275" i="27" s="1"/>
  <c r="BN107" i="27"/>
  <c r="BP107" i="27" s="1"/>
  <c r="BN285" i="27"/>
  <c r="BP285" i="27" s="1"/>
  <c r="BN117" i="27"/>
  <c r="BP117" i="27" s="1"/>
  <c r="BN19" i="27"/>
  <c r="BP19" i="27" s="1"/>
  <c r="BN309" i="27"/>
  <c r="BP309" i="27" s="1"/>
  <c r="BN35" i="27"/>
  <c r="BP35" i="27" s="1"/>
  <c r="BN133" i="27"/>
  <c r="BP133" i="27" s="1"/>
  <c r="BN253" i="27"/>
  <c r="BP253" i="27" s="1"/>
  <c r="BN54" i="27"/>
  <c r="BP54" i="27" s="1"/>
  <c r="BN190" i="27"/>
  <c r="BP190" i="27" s="1"/>
  <c r="BN52" i="27"/>
  <c r="BP52" i="27" s="1"/>
  <c r="BN183" i="27"/>
  <c r="BP183" i="27" s="1"/>
  <c r="BN9" i="27"/>
  <c r="BP9" i="27" s="1"/>
  <c r="BN233" i="27"/>
  <c r="BP233" i="27" s="1"/>
  <c r="BN92" i="27"/>
  <c r="BP92" i="27" s="1"/>
  <c r="BN176" i="27"/>
  <c r="BP176" i="27" s="1"/>
  <c r="BN4" i="27"/>
  <c r="BP4" i="27" s="1"/>
  <c r="BN187" i="27"/>
  <c r="BP187" i="27" s="1"/>
  <c r="BN30" i="27"/>
  <c r="BP30" i="27" s="1"/>
  <c r="BN241" i="27"/>
  <c r="BP241" i="27" s="1"/>
  <c r="BN230" i="27"/>
  <c r="BP230" i="27" s="1"/>
  <c r="BN348" i="27"/>
  <c r="BP348" i="27" s="1"/>
  <c r="BN84" i="27"/>
  <c r="BP84" i="27" s="1"/>
  <c r="BN148" i="27"/>
  <c r="BP148" i="27" s="1"/>
  <c r="BN306" i="27"/>
  <c r="BP306" i="27" s="1"/>
  <c r="BN147" i="27"/>
  <c r="BP147" i="27" s="1"/>
  <c r="BN310" i="27"/>
  <c r="BP310" i="27" s="1"/>
  <c r="BN122" i="27"/>
  <c r="BP122" i="27" s="1"/>
  <c r="BN328" i="27"/>
  <c r="BP328" i="27" s="1"/>
  <c r="BN181" i="27"/>
  <c r="BP181" i="27" s="1"/>
  <c r="BN71" i="27"/>
  <c r="BP71" i="27" s="1"/>
  <c r="BN74" i="27"/>
  <c r="BP74" i="27" s="1"/>
  <c r="BN281" i="27"/>
  <c r="BP281" i="27" s="1"/>
  <c r="BN59" i="27"/>
  <c r="BP59" i="27" s="1"/>
  <c r="BN237" i="27"/>
  <c r="BP237" i="27" s="1"/>
  <c r="BN135" i="27"/>
  <c r="BP135" i="27" s="1"/>
  <c r="BN231" i="27"/>
  <c r="BP231" i="27" s="1"/>
  <c r="BN210" i="27"/>
  <c r="BP210" i="27" s="1"/>
  <c r="BN320" i="27"/>
  <c r="BP320" i="27" s="1"/>
  <c r="BN167" i="27"/>
  <c r="BP167" i="27" s="1"/>
  <c r="BN132" i="27"/>
  <c r="BP132" i="27" s="1"/>
  <c r="BN312" i="27"/>
  <c r="BP312" i="27" s="1"/>
  <c r="BN152" i="27"/>
  <c r="BP152" i="27" s="1"/>
  <c r="BN319" i="27"/>
  <c r="BP319" i="27" s="1"/>
  <c r="BN174" i="27"/>
  <c r="BP174" i="27" s="1"/>
  <c r="BN288" i="27"/>
  <c r="BP288" i="27" s="1"/>
  <c r="BN184" i="27"/>
  <c r="BP184" i="27" s="1"/>
  <c r="BN91" i="27"/>
  <c r="BP91" i="27" s="1"/>
  <c r="BN5" i="27"/>
  <c r="BP5" i="27" s="1"/>
  <c r="BN191" i="27"/>
  <c r="BP191" i="27" s="1"/>
  <c r="BN89" i="27"/>
  <c r="BP89" i="27" s="1"/>
  <c r="BN177" i="27"/>
  <c r="BP177" i="27" s="1"/>
  <c r="BN25" i="27"/>
  <c r="BP25" i="27" s="1"/>
  <c r="BN303" i="27"/>
  <c r="BP303" i="27" s="1"/>
  <c r="BN193" i="27"/>
  <c r="BP193" i="27" s="1"/>
  <c r="BN18" i="27"/>
  <c r="BP18" i="27" s="1"/>
  <c r="BN246" i="27"/>
  <c r="BP246" i="27" s="1"/>
  <c r="BN40" i="27"/>
  <c r="BP40" i="27" s="1"/>
  <c r="BN66" i="27"/>
  <c r="BP66" i="27" s="1"/>
  <c r="BN361" i="27"/>
  <c r="BP361" i="27" s="1"/>
  <c r="BN368" i="27"/>
  <c r="BP368" i="27" s="1"/>
  <c r="BN244" i="27"/>
  <c r="BP244" i="27" s="1"/>
  <c r="BN161" i="27"/>
  <c r="BP161" i="27" s="1"/>
  <c r="BN128" i="27"/>
  <c r="BP128" i="27" s="1"/>
  <c r="BN44" i="27"/>
  <c r="BP44" i="27" s="1"/>
  <c r="BN119" i="27"/>
  <c r="BP119" i="27" s="1"/>
  <c r="BN255" i="27"/>
  <c r="BP255" i="27" s="1"/>
  <c r="BN136" i="27"/>
  <c r="BP136" i="27" s="1"/>
  <c r="BN342" i="27"/>
  <c r="BP342" i="27" s="1"/>
  <c r="BN345" i="27"/>
  <c r="BP345" i="27" s="1"/>
  <c r="BN295" i="27"/>
  <c r="BP295" i="27" s="1"/>
  <c r="BN14" i="27"/>
  <c r="BP14" i="27" s="1"/>
  <c r="BN337" i="27"/>
  <c r="BP337" i="27" s="1"/>
  <c r="BN331" i="27"/>
  <c r="BP331" i="27" s="1"/>
  <c r="BN20" i="27"/>
  <c r="BP20" i="27" s="1"/>
  <c r="BN351" i="27"/>
  <c r="BP351" i="27" s="1"/>
  <c r="BN376" i="27"/>
  <c r="BP376" i="27" s="1"/>
  <c r="BN354" i="27"/>
  <c r="BP354" i="27" s="1"/>
  <c r="BN349" i="27"/>
  <c r="BP349" i="27" s="1"/>
  <c r="BN58" i="27"/>
  <c r="BP58" i="27" s="1"/>
  <c r="BN206" i="27"/>
  <c r="BP206" i="27" s="1"/>
  <c r="BN196" i="27"/>
  <c r="BP196" i="27" s="1"/>
  <c r="BN151" i="27"/>
  <c r="BP151" i="27" s="1"/>
  <c r="BN369" i="27"/>
  <c r="BP369" i="27" s="1"/>
  <c r="BN364" i="27"/>
  <c r="BP364" i="27" s="1"/>
  <c r="BN347" i="27"/>
  <c r="BP347" i="27" s="1"/>
  <c r="BN279" i="27"/>
  <c r="BP279" i="27" s="1"/>
  <c r="BN98" i="27"/>
  <c r="BP98" i="27" s="1"/>
  <c r="BN137" i="27"/>
  <c r="BP137" i="27" s="1"/>
  <c r="BN271" i="27"/>
  <c r="BP271" i="27" s="1"/>
  <c r="BN110" i="27"/>
  <c r="BP110" i="27" s="1"/>
  <c r="BN362" i="27"/>
  <c r="BP362" i="27" s="1"/>
  <c r="BN294" i="27"/>
  <c r="BP294" i="27" s="1"/>
  <c r="BN363" i="27"/>
  <c r="BP363" i="27" s="1"/>
  <c r="BN317" i="27"/>
  <c r="BP317" i="27" s="1"/>
  <c r="BN377" i="27"/>
  <c r="BP377" i="27" s="1"/>
  <c r="BN264" i="27"/>
  <c r="BP264" i="27" s="1"/>
  <c r="BN76" i="27"/>
  <c r="BP76" i="27" s="1"/>
  <c r="BN63" i="27"/>
  <c r="BP63" i="27" s="1"/>
  <c r="BN311" i="27"/>
  <c r="BP311" i="27" s="1"/>
  <c r="BN175" i="27"/>
  <c r="BP175" i="27" s="1"/>
  <c r="BN357" i="27"/>
  <c r="BP357" i="27" s="1"/>
  <c r="BN373" i="27"/>
  <c r="BP373" i="27" s="1"/>
  <c r="BN155" i="27"/>
  <c r="BP155" i="27" s="1"/>
  <c r="BN374" i="27"/>
  <c r="BP374" i="27" s="1"/>
  <c r="BN365" i="27"/>
  <c r="BP365" i="27" s="1"/>
  <c r="BN343" i="27"/>
  <c r="BP343" i="27" s="1"/>
  <c r="BN302" i="27"/>
  <c r="BP302" i="27" s="1"/>
  <c r="BN350" i="27"/>
  <c r="BP350" i="27" s="1"/>
  <c r="BN329" i="27"/>
  <c r="BP329" i="27" s="1"/>
  <c r="BN325" i="27"/>
  <c r="BP325" i="27" s="1"/>
  <c r="BN370" i="27"/>
  <c r="BP370" i="27" s="1"/>
  <c r="BN340" i="27"/>
  <c r="BP340" i="27" s="1"/>
  <c r="BN315" i="27"/>
  <c r="BP315" i="27" s="1"/>
  <c r="BN355" i="27"/>
  <c r="BP355" i="27" s="1"/>
  <c r="BN336" i="27"/>
  <c r="BP336" i="27" s="1"/>
  <c r="BN366" i="27"/>
  <c r="BP366" i="27" s="1"/>
  <c r="BN333" i="27"/>
  <c r="BP333" i="27" s="1"/>
  <c r="BN375" i="27"/>
  <c r="BP375" i="27" s="1"/>
  <c r="BN378" i="27"/>
  <c r="BP378" i="27" s="1"/>
  <c r="BN323" i="27"/>
  <c r="BP323" i="27" s="1"/>
  <c r="BN379" i="27"/>
  <c r="BP379" i="27" s="1"/>
  <c r="BN353" i="27"/>
  <c r="BP353" i="27" s="1"/>
  <c r="BN313" i="27"/>
  <c r="BP313" i="27" s="1"/>
  <c r="BN367" i="27"/>
  <c r="BP367" i="27" s="1"/>
  <c r="BN358" i="27"/>
  <c r="BP358" i="27" s="1"/>
  <c r="BN338" i="27"/>
  <c r="BP338" i="27" s="1"/>
  <c r="BN380" i="27"/>
  <c r="BP380" i="27" s="1"/>
  <c r="BN360" i="27"/>
  <c r="BP360" i="27" s="1"/>
  <c r="BN344" i="27"/>
  <c r="BP344" i="27" s="1"/>
  <c r="BN346" i="27"/>
  <c r="BP346" i="27" s="1"/>
  <c r="BN371" i="27"/>
  <c r="BP371" i="27" s="1"/>
  <c r="BQ110" i="27"/>
  <c r="BQ172" i="27"/>
  <c r="BQ125" i="27"/>
  <c r="BQ35" i="27"/>
  <c r="BQ58" i="27"/>
  <c r="BQ330" i="27"/>
  <c r="BQ247" i="27"/>
  <c r="BQ346" i="27"/>
  <c r="BQ262" i="27"/>
  <c r="BQ362" i="27"/>
  <c r="BQ154" i="27"/>
  <c r="BQ21" i="27"/>
  <c r="BQ155" i="27"/>
  <c r="BQ27" i="27"/>
  <c r="BQ336" i="27"/>
  <c r="BQ314" i="27"/>
  <c r="BQ104" i="27"/>
  <c r="BQ259" i="27"/>
  <c r="BQ56" i="27"/>
  <c r="BQ184" i="27"/>
  <c r="BQ291" i="27"/>
  <c r="BQ168" i="27"/>
  <c r="BQ333" i="27"/>
  <c r="BQ13" i="27"/>
  <c r="BQ25" i="27"/>
  <c r="BQ51" i="27"/>
  <c r="BQ67" i="27"/>
  <c r="BQ258" i="27"/>
  <c r="BQ345" i="27"/>
  <c r="BQ215" i="27"/>
  <c r="BQ327" i="27"/>
  <c r="BQ306" i="27"/>
  <c r="BQ381" i="27"/>
  <c r="BQ195" i="27"/>
  <c r="BQ335" i="27"/>
  <c r="BQ127" i="27"/>
  <c r="BQ344" i="27"/>
  <c r="BQ74" i="27"/>
  <c r="BQ132" i="27"/>
  <c r="BQ361" i="27"/>
  <c r="BQ232" i="27"/>
  <c r="BQ194" i="27"/>
  <c r="BQ249" i="27"/>
  <c r="BQ101" i="27"/>
  <c r="BQ46" i="27"/>
  <c r="BQ267" i="27"/>
  <c r="BQ365" i="27"/>
  <c r="BQ303" i="27"/>
  <c r="BQ363" i="27"/>
  <c r="BQ304" i="27"/>
  <c r="BQ105" i="27"/>
  <c r="BQ241" i="27"/>
  <c r="BQ61" i="27"/>
  <c r="BQ176" i="27"/>
  <c r="BQ15" i="27"/>
  <c r="BQ353" i="27"/>
  <c r="BQ6" i="27"/>
  <c r="BQ126" i="27"/>
  <c r="BQ37" i="27"/>
  <c r="BQ121" i="27"/>
  <c r="BQ140" i="27"/>
  <c r="BQ92" i="27"/>
  <c r="BQ377" i="27"/>
  <c r="BQ152" i="27"/>
  <c r="BQ53" i="27"/>
  <c r="BQ282" i="27"/>
  <c r="BQ161" i="27"/>
  <c r="BQ277" i="27"/>
  <c r="BQ45" i="27"/>
  <c r="BQ254" i="27"/>
  <c r="BQ29" i="27"/>
  <c r="BQ180" i="27"/>
  <c r="BQ360" i="27"/>
  <c r="BQ263" i="27"/>
  <c r="BQ7" i="27"/>
  <c r="BQ181" i="27"/>
  <c r="BQ28" i="27"/>
  <c r="BQ138" i="27"/>
  <c r="BQ99" i="27"/>
  <c r="BQ163" i="27"/>
  <c r="BQ287" i="27"/>
  <c r="BQ321" i="27"/>
  <c r="BQ308" i="27"/>
  <c r="BQ260" i="27"/>
  <c r="BQ30" i="27"/>
  <c r="BQ226" i="27"/>
  <c r="BQ351" i="27"/>
  <c r="BQ22" i="27"/>
  <c r="BQ166" i="27"/>
  <c r="BQ9" i="27"/>
  <c r="BQ153" i="27"/>
  <c r="BQ228" i="27"/>
  <c r="BQ234" i="27"/>
  <c r="BQ357" i="27"/>
  <c r="BQ77" i="27"/>
  <c r="BQ213" i="27"/>
  <c r="BQ80" i="27"/>
  <c r="BQ189" i="27"/>
  <c r="BQ42" i="27"/>
  <c r="BQ318" i="27"/>
  <c r="BQ354" i="27"/>
  <c r="BQ40" i="27"/>
  <c r="BQ328" i="27"/>
  <c r="BQ193" i="27"/>
  <c r="BQ185" i="27"/>
  <c r="BQ341" i="27"/>
  <c r="BQ192" i="27"/>
  <c r="BQ331" i="27"/>
  <c r="BQ66" i="27"/>
  <c r="BQ95" i="27"/>
  <c r="BQ329" i="27"/>
  <c r="BQ334" i="27"/>
  <c r="BQ78" i="27"/>
  <c r="BQ275" i="27"/>
  <c r="BQ73" i="27"/>
  <c r="BQ191" i="27"/>
  <c r="BQ39" i="27"/>
  <c r="BQ162" i="27"/>
  <c r="BQ214" i="27"/>
  <c r="BQ182" i="27"/>
  <c r="BQ147" i="27"/>
  <c r="BQ236" i="27"/>
  <c r="BQ33" i="27"/>
  <c r="BQ222" i="27"/>
  <c r="BQ115" i="27"/>
  <c r="BQ204" i="27"/>
  <c r="BQ69" i="27"/>
  <c r="BQ199" i="27"/>
  <c r="BQ72" i="27"/>
  <c r="BQ158" i="27"/>
  <c r="BQ111" i="27"/>
  <c r="BQ31" i="27"/>
  <c r="BQ149" i="27"/>
  <c r="BQ257" i="27"/>
  <c r="BQ136" i="27"/>
  <c r="BQ227" i="27"/>
  <c r="BQ238" i="27"/>
  <c r="BQ148" i="27"/>
  <c r="BQ293" i="27"/>
  <c r="BQ310" i="27"/>
  <c r="BQ207" i="27"/>
  <c r="BQ264" i="27"/>
  <c r="BQ378" i="27"/>
  <c r="BQ173" i="27"/>
  <c r="BQ10" i="27"/>
  <c r="BQ130" i="27"/>
  <c r="BQ112" i="27"/>
  <c r="BQ376" i="27"/>
  <c r="BQ44" i="27"/>
  <c r="BQ142" i="27"/>
  <c r="BQ32" i="27"/>
  <c r="BQ137" i="27"/>
  <c r="BQ294" i="27"/>
  <c r="BQ371" i="27"/>
  <c r="BQ20" i="27"/>
  <c r="BQ239" i="27"/>
  <c r="BQ87" i="27"/>
  <c r="BQ151" i="27"/>
  <c r="BQ358" i="27"/>
  <c r="BQ65" i="27"/>
  <c r="BQ220" i="27"/>
  <c r="BQ307" i="27"/>
  <c r="BQ201" i="27"/>
  <c r="BQ302" i="27"/>
  <c r="BQ63" i="27"/>
  <c r="BQ235" i="27"/>
  <c r="BQ98" i="27"/>
  <c r="BQ276" i="27"/>
  <c r="BQ57" i="27"/>
  <c r="BQ273" i="27"/>
  <c r="BQ372" i="27"/>
  <c r="BQ124" i="27"/>
  <c r="BQ178" i="27"/>
  <c r="BQ170" i="27"/>
  <c r="BQ299" i="27"/>
  <c r="BQ364" i="27"/>
  <c r="BQ14" i="27"/>
  <c r="BQ134" i="27"/>
  <c r="BQ117" i="27"/>
  <c r="BQ129" i="27"/>
  <c r="BQ265" i="27"/>
  <c r="BQ368" i="27"/>
  <c r="BQ221" i="27"/>
  <c r="BQ24" i="27"/>
  <c r="BQ164" i="27"/>
  <c r="BQ278" i="27"/>
  <c r="BQ196" i="27"/>
  <c r="BQ288" i="27"/>
  <c r="BQ59" i="27"/>
  <c r="BQ349" i="27"/>
  <c r="BQ281" i="27"/>
  <c r="BQ348" i="27"/>
  <c r="BQ240" i="27"/>
  <c r="BQ120" i="27"/>
  <c r="BQ242" i="27"/>
  <c r="BQ48" i="27"/>
  <c r="BQ244" i="27"/>
  <c r="BQ367" i="27"/>
  <c r="BQ271" i="27"/>
  <c r="BQ312" i="27"/>
  <c r="BQ177" i="27"/>
  <c r="BQ326" i="27"/>
  <c r="BQ198" i="27"/>
  <c r="BQ324" i="27"/>
  <c r="BQ52" i="27"/>
  <c r="BQ54" i="27"/>
  <c r="BQ76" i="27"/>
  <c r="BQ68" i="27"/>
  <c r="BQ233" i="27"/>
  <c r="BQ305" i="27"/>
  <c r="BQ85" i="27"/>
  <c r="BQ224" i="27"/>
  <c r="BQ88" i="27"/>
  <c r="BQ175" i="27"/>
  <c r="BQ203" i="27"/>
  <c r="BQ26" i="27"/>
  <c r="BQ359" i="27"/>
  <c r="BQ75" i="27"/>
  <c r="BQ251" i="27"/>
  <c r="BQ343" i="27"/>
  <c r="BQ210" i="27"/>
  <c r="BQ339" i="27"/>
  <c r="BQ292" i="27"/>
  <c r="BQ133" i="27"/>
  <c r="BQ12" i="27"/>
  <c r="BQ255" i="27"/>
  <c r="BQ374" i="27"/>
  <c r="BQ206" i="27"/>
  <c r="BQ320" i="27"/>
  <c r="BQ217" i="27"/>
  <c r="BQ301" i="27"/>
  <c r="BQ96" i="27"/>
  <c r="BQ269" i="27"/>
  <c r="BQ17" i="27"/>
  <c r="BQ211" i="27"/>
  <c r="BQ2" i="27"/>
  <c r="BQ146" i="27"/>
  <c r="BQ91" i="27"/>
  <c r="BQ231" i="27"/>
  <c r="BQ8" i="27"/>
  <c r="BQ266" i="27"/>
  <c r="BQ366" i="27"/>
  <c r="BQ103" i="27"/>
  <c r="BQ165" i="27"/>
  <c r="BQ197" i="27"/>
  <c r="BQ34" i="27"/>
  <c r="BQ373" i="27"/>
  <c r="BQ216" i="27"/>
  <c r="BQ209" i="27"/>
  <c r="BQ274" i="27"/>
  <c r="BQ347" i="27"/>
  <c r="BQ337" i="27"/>
  <c r="BQ86" i="27"/>
  <c r="BQ280" i="27"/>
  <c r="BQ81" i="27"/>
  <c r="BQ200" i="27"/>
  <c r="BQ139" i="27"/>
  <c r="BQ317" i="27"/>
  <c r="BQ79" i="27"/>
  <c r="BQ332" i="27"/>
  <c r="BQ49" i="27"/>
  <c r="BQ157" i="27"/>
  <c r="BQ122" i="27"/>
  <c r="BQ248" i="27"/>
  <c r="BQ108" i="27"/>
  <c r="BQ340" i="27"/>
  <c r="BQ289" i="27"/>
  <c r="BQ252" i="27"/>
  <c r="BQ298" i="27"/>
  <c r="BQ141" i="27"/>
  <c r="BQ325" i="27"/>
  <c r="BQ230" i="27"/>
  <c r="BQ370" i="27"/>
  <c r="BQ70" i="27"/>
  <c r="BQ297" i="27"/>
  <c r="BQ183" i="27"/>
  <c r="BQ379" i="27"/>
  <c r="BQ38" i="27"/>
  <c r="BQ150" i="27"/>
  <c r="BQ50" i="27"/>
  <c r="BQ145" i="27"/>
  <c r="BQ283" i="27"/>
  <c r="BQ202" i="27"/>
  <c r="BQ356" i="27"/>
  <c r="BQ143" i="27"/>
  <c r="BQ355" i="27"/>
  <c r="BQ90" i="27"/>
  <c r="BQ4" i="27"/>
  <c r="BQ113" i="27"/>
  <c r="BQ23" i="27"/>
  <c r="BQ375" i="27"/>
  <c r="BQ319" i="27"/>
  <c r="BQ169" i="27"/>
  <c r="BQ186" i="27"/>
  <c r="BQ300" i="27"/>
  <c r="BQ246" i="27"/>
  <c r="BQ123" i="27"/>
  <c r="BQ11" i="27"/>
  <c r="BQ285" i="27"/>
  <c r="BQ106" i="27"/>
  <c r="BQ256" i="27"/>
  <c r="BQ107" i="27"/>
  <c r="BQ187" i="27"/>
  <c r="BQ84" i="27"/>
  <c r="BQ284" i="27"/>
  <c r="BQ18" i="27"/>
  <c r="BQ268" i="27"/>
  <c r="BQ62" i="27"/>
  <c r="BQ167" i="27"/>
  <c r="BQ309" i="27"/>
  <c r="BQ135" i="27"/>
  <c r="BQ179" i="27"/>
  <c r="BQ369" i="27"/>
  <c r="BQ272" i="27"/>
  <c r="BQ237" i="27"/>
  <c r="BQ323" i="27"/>
  <c r="BQ43" i="27"/>
  <c r="BQ250" i="27"/>
  <c r="BQ93" i="27"/>
  <c r="BQ100" i="27"/>
  <c r="BQ171" i="27"/>
  <c r="BQ296" i="27"/>
  <c r="BQ156" i="27"/>
  <c r="BQ261" i="27"/>
  <c r="BQ47" i="27"/>
  <c r="BQ94" i="27"/>
  <c r="BQ313" i="27"/>
  <c r="BQ89" i="27"/>
  <c r="BQ223" i="27"/>
  <c r="F6" i="29"/>
  <c r="BQ55" i="27"/>
  <c r="BQ352" i="27"/>
  <c r="BQ64" i="27"/>
  <c r="BQ315" i="27"/>
  <c r="BQ114" i="27"/>
  <c r="BQ16" i="27"/>
  <c r="BQ270" i="27"/>
  <c r="BQ205" i="27"/>
  <c r="BQ144" i="27"/>
  <c r="BQ322" i="27"/>
  <c r="BQ290" i="27"/>
  <c r="BQ83" i="27"/>
  <c r="BQ253" i="27"/>
  <c r="BQ19" i="27"/>
  <c r="BQ225" i="27"/>
  <c r="BQ342" i="27"/>
  <c r="BQ350" i="27"/>
  <c r="BQ245" i="27"/>
  <c r="BQ41" i="27"/>
  <c r="BQ188" i="27"/>
  <c r="BQ109" i="27"/>
  <c r="BQ159" i="27"/>
  <c r="BQ36" i="27"/>
  <c r="BQ82" i="27"/>
  <c r="BQ295" i="27"/>
  <c r="BQ218" i="27"/>
  <c r="BQ160" i="27"/>
  <c r="BQ128" i="27"/>
  <c r="BQ119" i="27"/>
  <c r="BQ60" i="27"/>
  <c r="BQ311" i="27"/>
  <c r="BQ190" i="27"/>
  <c r="BQ116" i="27"/>
  <c r="BQ208" i="27"/>
  <c r="BQ316" i="27"/>
  <c r="BQ131" i="27"/>
  <c r="BQ286" i="27"/>
  <c r="BQ71" i="27"/>
  <c r="BQ279" i="27"/>
  <c r="BQ3" i="27"/>
  <c r="BQ338" i="27"/>
  <c r="BQ102" i="27"/>
  <c r="BQ243" i="27"/>
  <c r="BQ118" i="27"/>
  <c r="BQ219" i="27"/>
  <c r="BQ380" i="27"/>
  <c r="BQ229" i="27"/>
  <c r="BQ5" i="27"/>
  <c r="BQ97" i="27"/>
  <c r="BQ212" i="27"/>
  <c r="BQ174" i="27"/>
  <c r="AO377" i="27"/>
  <c r="AO362" i="27"/>
  <c r="AO350" i="27"/>
  <c r="AO328" i="27"/>
  <c r="AO320" i="27"/>
  <c r="AO315" i="27"/>
  <c r="AO307" i="27"/>
  <c r="AO381" i="27"/>
  <c r="AO371" i="27"/>
  <c r="AO372" i="27"/>
  <c r="AO360" i="27"/>
  <c r="AO357" i="27"/>
  <c r="AO349" i="27"/>
  <c r="AO317" i="27"/>
  <c r="AO306" i="27"/>
  <c r="AO296" i="27"/>
  <c r="AO318" i="27"/>
  <c r="AO286" i="27"/>
  <c r="AO270" i="27"/>
  <c r="AO262" i="27"/>
  <c r="AO281" i="27"/>
  <c r="AO277" i="27"/>
  <c r="AO380" i="27"/>
  <c r="AO369" i="27"/>
  <c r="AO337" i="27"/>
  <c r="AO336" i="27"/>
  <c r="AO326" i="27"/>
  <c r="AO316" i="27"/>
  <c r="AO327" i="27"/>
  <c r="AO305" i="27"/>
  <c r="AO294" i="27"/>
  <c r="AO285" i="27"/>
  <c r="AO269" i="27"/>
  <c r="AO261" i="27"/>
  <c r="AO280" i="27"/>
  <c r="AO241" i="27"/>
  <c r="AO379" i="27"/>
  <c r="AO376" i="27"/>
  <c r="AO353" i="27"/>
  <c r="AO342" i="27"/>
  <c r="AO355" i="27"/>
  <c r="AO333" i="27"/>
  <c r="AO344" i="27"/>
  <c r="AO314" i="27"/>
  <c r="AO338" i="27"/>
  <c r="AO304" i="27"/>
  <c r="AO292" i="27"/>
  <c r="AO295" i="27"/>
  <c r="AO284" i="27"/>
  <c r="AO374" i="27"/>
  <c r="AO373" i="27"/>
  <c r="AO365" i="27"/>
  <c r="AO356" i="27"/>
  <c r="AO359" i="27"/>
  <c r="AO346" i="27"/>
  <c r="AO331" i="27"/>
  <c r="AO351" i="27"/>
  <c r="AO312" i="27"/>
  <c r="AO324" i="27"/>
  <c r="AO302" i="27"/>
  <c r="AO289" i="27"/>
  <c r="AO278" i="27"/>
  <c r="AO266" i="27"/>
  <c r="AO367" i="27"/>
  <c r="AO364" i="27"/>
  <c r="AO354" i="27"/>
  <c r="AO345" i="27"/>
  <c r="AO330" i="27"/>
  <c r="AO319" i="27"/>
  <c r="AO309" i="27"/>
  <c r="AO301" i="27"/>
  <c r="AO322" i="27"/>
  <c r="AO325" i="27"/>
  <c r="AO276" i="27"/>
  <c r="AO265" i="27"/>
  <c r="AO288" i="27"/>
  <c r="AO237" i="27"/>
  <c r="AO341" i="27"/>
  <c r="AO335" i="27"/>
  <c r="AO323" i="27"/>
  <c r="AO287" i="27"/>
  <c r="AO260" i="27"/>
  <c r="AO257" i="27"/>
  <c r="AO249" i="27"/>
  <c r="AO256" i="27"/>
  <c r="AO224" i="27"/>
  <c r="AO216" i="27"/>
  <c r="AO208" i="27"/>
  <c r="AO200" i="27"/>
  <c r="AO188" i="27"/>
  <c r="AO179" i="27"/>
  <c r="AO171" i="27"/>
  <c r="AO195" i="27"/>
  <c r="AO190" i="27"/>
  <c r="AO155" i="27"/>
  <c r="AO156" i="27"/>
  <c r="AO148" i="27"/>
  <c r="AO140" i="27"/>
  <c r="AO132" i="27"/>
  <c r="AO124" i="27"/>
  <c r="AO92" i="27"/>
  <c r="AO84" i="27"/>
  <c r="AO76" i="27"/>
  <c r="AO118" i="27"/>
  <c r="AO153" i="27"/>
  <c r="AO64" i="27"/>
  <c r="AO104" i="27"/>
  <c r="AO61" i="27"/>
  <c r="AO11" i="27"/>
  <c r="AO38" i="27"/>
  <c r="AO13" i="27"/>
  <c r="AO24" i="27"/>
  <c r="AO68" i="27"/>
  <c r="AO35" i="27"/>
  <c r="AO3" i="27"/>
  <c r="AO363" i="27"/>
  <c r="AO343" i="27"/>
  <c r="AO308" i="27"/>
  <c r="AO298" i="27"/>
  <c r="AO275" i="27"/>
  <c r="AO223" i="27"/>
  <c r="AO215" i="27"/>
  <c r="AO207" i="27"/>
  <c r="AO199" i="27"/>
  <c r="AO248" i="27"/>
  <c r="AO186" i="27"/>
  <c r="AO178" i="27"/>
  <c r="AO170" i="27"/>
  <c r="AO163" i="27"/>
  <c r="AO147" i="27"/>
  <c r="AO139" i="27"/>
  <c r="AO131" i="27"/>
  <c r="AO123" i="27"/>
  <c r="AO105" i="27"/>
  <c r="AO91" i="27"/>
  <c r="AO83" i="27"/>
  <c r="AO75" i="27"/>
  <c r="AO162" i="27"/>
  <c r="AO115" i="27"/>
  <c r="AO102" i="27"/>
  <c r="AO74" i="27"/>
  <c r="AO30" i="27"/>
  <c r="AO60" i="27"/>
  <c r="AO73" i="27"/>
  <c r="AO57" i="27"/>
  <c r="AO28" i="27"/>
  <c r="AO10" i="27"/>
  <c r="AO12" i="27"/>
  <c r="AO23" i="27"/>
  <c r="AO58" i="27"/>
  <c r="AO34" i="27"/>
  <c r="AO9" i="27"/>
  <c r="AO378" i="27"/>
  <c r="AO370" i="27"/>
  <c r="AO347" i="27"/>
  <c r="AO339" i="27"/>
  <c r="AO303" i="27"/>
  <c r="AO272" i="27"/>
  <c r="AO283" i="27"/>
  <c r="AO254" i="27"/>
  <c r="AO245" i="27"/>
  <c r="AO242" i="27"/>
  <c r="AO222" i="27"/>
  <c r="AO214" i="27"/>
  <c r="AO206" i="27"/>
  <c r="AO232" i="27"/>
  <c r="AO243" i="27"/>
  <c r="AO185" i="27"/>
  <c r="AO177" i="27"/>
  <c r="AO169" i="27"/>
  <c r="AO191" i="27"/>
  <c r="AO258" i="27"/>
  <c r="AO236" i="27"/>
  <c r="AO146" i="27"/>
  <c r="AO138" i="27"/>
  <c r="AO130" i="27"/>
  <c r="AO122" i="27"/>
  <c r="AO90" i="27"/>
  <c r="AO82" i="27"/>
  <c r="AO197" i="27"/>
  <c r="AO114" i="27"/>
  <c r="AO160" i="27"/>
  <c r="AO100" i="27"/>
  <c r="AO63" i="27"/>
  <c r="AO39" i="27"/>
  <c r="AO29" i="27"/>
  <c r="AO56" i="27"/>
  <c r="AO45" i="27"/>
  <c r="AO27" i="27"/>
  <c r="AO21" i="27"/>
  <c r="AO108" i="27"/>
  <c r="AO67" i="27"/>
  <c r="AO55" i="27"/>
  <c r="AO33" i="27"/>
  <c r="AO8" i="27"/>
  <c r="AO310" i="27"/>
  <c r="AO300" i="27"/>
  <c r="AO297" i="27"/>
  <c r="AO271" i="27"/>
  <c r="AO282" i="27"/>
  <c r="AO311" i="27"/>
  <c r="AO221" i="27"/>
  <c r="AO213" i="27"/>
  <c r="AO205" i="27"/>
  <c r="AO230" i="27"/>
  <c r="AO184" i="27"/>
  <c r="AO176" i="27"/>
  <c r="AO168" i="27"/>
  <c r="AO255" i="27"/>
  <c r="AO189" i="27"/>
  <c r="AO158" i="27"/>
  <c r="AO145" i="27"/>
  <c r="AO137" i="27"/>
  <c r="AO129" i="27"/>
  <c r="AO117" i="27"/>
  <c r="AO97" i="27"/>
  <c r="AO89" i="27"/>
  <c r="AO81" i="27"/>
  <c r="AO111" i="27"/>
  <c r="AO98" i="27"/>
  <c r="AO31" i="27"/>
  <c r="AO59" i="27"/>
  <c r="AO49" i="27"/>
  <c r="AO43" i="27"/>
  <c r="AO16" i="27"/>
  <c r="AO48" i="27"/>
  <c r="AO70" i="27"/>
  <c r="AO20" i="27"/>
  <c r="AO53" i="27"/>
  <c r="AO32" i="27"/>
  <c r="AO366" i="27"/>
  <c r="AO361" i="27"/>
  <c r="AO340" i="27"/>
  <c r="AO291" i="27"/>
  <c r="AO267" i="27"/>
  <c r="AO239" i="27"/>
  <c r="AO246" i="27"/>
  <c r="AO235" i="27"/>
  <c r="AO219" i="27"/>
  <c r="AO211" i="27"/>
  <c r="AO203" i="27"/>
  <c r="AO225" i="27"/>
  <c r="AO233" i="27"/>
  <c r="AO182" i="27"/>
  <c r="AO174" i="27"/>
  <c r="AO166" i="27"/>
  <c r="AO273" i="27"/>
  <c r="AO231" i="27"/>
  <c r="AO227" i="27"/>
  <c r="AO161" i="27"/>
  <c r="AO151" i="27"/>
  <c r="AO143" i="27"/>
  <c r="AO135" i="27"/>
  <c r="AO127" i="27"/>
  <c r="AO113" i="27"/>
  <c r="AO95" i="27"/>
  <c r="AO87" i="27"/>
  <c r="AO79" i="27"/>
  <c r="AO103" i="27"/>
  <c r="AO107" i="27"/>
  <c r="AO42" i="27"/>
  <c r="AO37" i="27"/>
  <c r="AO40" i="27"/>
  <c r="AO54" i="27"/>
  <c r="AO69" i="27"/>
  <c r="AO26" i="27"/>
  <c r="AO7" i="27"/>
  <c r="AO6" i="27"/>
  <c r="AO18" i="27"/>
  <c r="AO46" i="27"/>
  <c r="AO368" i="27"/>
  <c r="AO332" i="27"/>
  <c r="AO313" i="27"/>
  <c r="AO293" i="27"/>
  <c r="AO264" i="27"/>
  <c r="AO238" i="27"/>
  <c r="AO253" i="27"/>
  <c r="AO218" i="27"/>
  <c r="AO210" i="27"/>
  <c r="AO202" i="27"/>
  <c r="AO229" i="27"/>
  <c r="AO247" i="27"/>
  <c r="AO192" i="27"/>
  <c r="AO181" i="27"/>
  <c r="AO173" i="27"/>
  <c r="AO251" i="27"/>
  <c r="AO194" i="27"/>
  <c r="AO159" i="27"/>
  <c r="AO165" i="27"/>
  <c r="AO154" i="27"/>
  <c r="AO150" i="27"/>
  <c r="AO142" i="27"/>
  <c r="AO134" i="27"/>
  <c r="AO126" i="27"/>
  <c r="AO94" i="27"/>
  <c r="AO86" i="27"/>
  <c r="AO78" i="27"/>
  <c r="AO101" i="27"/>
  <c r="AO106" i="27"/>
  <c r="AO71" i="27"/>
  <c r="AO120" i="27"/>
  <c r="AO121" i="27"/>
  <c r="AO17" i="27"/>
  <c r="AO52" i="27"/>
  <c r="AO62" i="27"/>
  <c r="AO22" i="27"/>
  <c r="AO2" i="27"/>
  <c r="AO14" i="27"/>
  <c r="AO5" i="27"/>
  <c r="AO348" i="27"/>
  <c r="AO290" i="27"/>
  <c r="AO250" i="27"/>
  <c r="AO220" i="27"/>
  <c r="AO183" i="27"/>
  <c r="AO187" i="27"/>
  <c r="AO198" i="27"/>
  <c r="AO128" i="27"/>
  <c r="AO80" i="27"/>
  <c r="AO112" i="27"/>
  <c r="AO41" i="27"/>
  <c r="AO66" i="27"/>
  <c r="AO329" i="27"/>
  <c r="AO217" i="27"/>
  <c r="AO180" i="27"/>
  <c r="AO125" i="27"/>
  <c r="AO77" i="27"/>
  <c r="AO50" i="27"/>
  <c r="AO25" i="27"/>
  <c r="AO334" i="27"/>
  <c r="AO268" i="27"/>
  <c r="AO212" i="27"/>
  <c r="AO175" i="27"/>
  <c r="AO234" i="27"/>
  <c r="AO152" i="27"/>
  <c r="AO19" i="27"/>
  <c r="AO321" i="27"/>
  <c r="AO263" i="27"/>
  <c r="AO209" i="27"/>
  <c r="AO172" i="27"/>
  <c r="AO193" i="27"/>
  <c r="AO149" i="27"/>
  <c r="AO109" i="27"/>
  <c r="AO99" i="27"/>
  <c r="AO72" i="27"/>
  <c r="AO375" i="27"/>
  <c r="AO274" i="27"/>
  <c r="AO204" i="27"/>
  <c r="AO244" i="27"/>
  <c r="AO167" i="27"/>
  <c r="AO164" i="27"/>
  <c r="AO144" i="27"/>
  <c r="AO96" i="27"/>
  <c r="AO110" i="27"/>
  <c r="AO44" i="27"/>
  <c r="AO47" i="27"/>
  <c r="AO15" i="27"/>
  <c r="AO51" i="27"/>
  <c r="AO279" i="27"/>
  <c r="AO201" i="27"/>
  <c r="AO157" i="27"/>
  <c r="AO141" i="27"/>
  <c r="AO93" i="27"/>
  <c r="AO119" i="27"/>
  <c r="AO116" i="27"/>
  <c r="AO36" i="27"/>
  <c r="AO358" i="27"/>
  <c r="AO299" i="27"/>
  <c r="AO240" i="27"/>
  <c r="AO252" i="27"/>
  <c r="AO228" i="27"/>
  <c r="AO196" i="27"/>
  <c r="AO136" i="27"/>
  <c r="AO88" i="27"/>
  <c r="AO352" i="27"/>
  <c r="AO65" i="27"/>
  <c r="AO133" i="27"/>
  <c r="AO226" i="27"/>
  <c r="AO259" i="27"/>
  <c r="AO85" i="27"/>
  <c r="AO4" i="27"/>
  <c r="D27" i="28"/>
  <c r="AW362" i="27"/>
  <c r="AW179" i="27"/>
  <c r="AW322" i="27"/>
  <c r="AW153" i="27"/>
  <c r="AW196" i="27"/>
  <c r="AW294" i="27"/>
  <c r="AW149" i="27"/>
  <c r="AW228" i="27"/>
  <c r="AW116" i="27"/>
  <c r="AW263" i="27"/>
  <c r="AW229" i="27"/>
  <c r="AW301" i="27"/>
  <c r="AW332" i="27"/>
  <c r="AW260" i="27"/>
  <c r="AW194" i="27"/>
  <c r="AW212" i="27"/>
  <c r="AW140" i="27"/>
  <c r="AW29" i="27"/>
  <c r="AW26" i="27"/>
  <c r="AW174" i="27"/>
  <c r="AW157" i="27"/>
  <c r="AW46" i="27"/>
  <c r="AW307" i="27"/>
  <c r="AW162" i="27"/>
  <c r="AW83" i="27"/>
  <c r="AW21" i="27"/>
  <c r="AW60" i="27"/>
  <c r="AW299" i="27"/>
  <c r="AW313" i="27"/>
  <c r="AW259" i="27"/>
  <c r="AW289" i="27"/>
  <c r="AW3" i="27"/>
  <c r="AW216" i="27"/>
  <c r="AW55" i="27"/>
  <c r="AW98" i="27"/>
  <c r="AW13" i="27"/>
  <c r="AW15" i="27"/>
  <c r="AW341" i="27"/>
  <c r="AW319" i="27"/>
  <c r="AW329" i="27"/>
  <c r="AW380" i="27"/>
  <c r="AW200" i="27"/>
  <c r="AW145" i="27"/>
  <c r="AW323" i="27"/>
  <c r="AW40" i="27"/>
  <c r="AW366" i="27"/>
  <c r="AW137" i="27"/>
  <c r="AW156" i="27"/>
  <c r="AW318" i="27"/>
  <c r="AW96" i="27"/>
  <c r="AW211" i="27"/>
  <c r="AW80" i="27"/>
  <c r="AW360" i="27"/>
  <c r="AW233" i="27"/>
  <c r="AW11" i="27"/>
  <c r="AW141" i="27"/>
  <c r="AW368" i="27"/>
  <c r="AW369" i="27"/>
  <c r="AW125" i="27"/>
  <c r="AW242" i="27"/>
  <c r="AW269" i="27"/>
  <c r="AW225" i="27"/>
  <c r="AW197" i="27"/>
  <c r="AW173" i="27"/>
  <c r="AW112" i="27"/>
  <c r="AW337" i="27"/>
  <c r="AW306" i="27"/>
  <c r="AW91" i="27"/>
  <c r="AW82" i="27"/>
  <c r="AW338" i="27"/>
  <c r="AW223" i="27"/>
  <c r="AW92" i="27"/>
  <c r="AW326" i="27"/>
  <c r="AW54" i="27"/>
  <c r="AW364" i="27"/>
  <c r="AW215" i="27"/>
  <c r="AW247" i="27"/>
  <c r="AW258" i="27"/>
  <c r="AW295" i="27"/>
  <c r="AW354" i="27"/>
  <c r="AW177" i="27"/>
  <c r="AW22" i="27"/>
  <c r="AW32" i="27"/>
  <c r="AW343" i="27"/>
  <c r="AW2" i="27"/>
  <c r="AW237" i="27"/>
  <c r="AW195" i="27"/>
  <c r="AW266" i="27"/>
  <c r="AW217" i="27"/>
  <c r="AW78" i="27"/>
  <c r="AW330" i="27"/>
  <c r="AW278" i="27"/>
  <c r="AW309" i="27"/>
  <c r="AW293" i="27"/>
  <c r="AW288" i="27"/>
  <c r="AW99" i="27"/>
  <c r="AW276" i="27"/>
  <c r="AW303" i="27"/>
  <c r="AW172" i="27"/>
  <c r="AW31" i="27"/>
  <c r="AW335" i="27"/>
  <c r="AW163" i="27"/>
  <c r="AW372" i="27"/>
  <c r="AW374" i="27"/>
  <c r="AW340" i="27"/>
  <c r="AW328" i="27"/>
  <c r="AW109" i="27"/>
  <c r="AW148" i="27"/>
  <c r="AW244" i="27"/>
  <c r="AW129" i="27"/>
  <c r="AW101" i="27"/>
  <c r="AW90" i="27"/>
  <c r="AW30" i="27"/>
  <c r="AW346" i="27"/>
  <c r="AW222" i="27"/>
  <c r="AW111" i="27"/>
  <c r="AW48" i="27"/>
  <c r="AW310" i="27"/>
  <c r="AW184" i="27"/>
  <c r="AW28" i="27"/>
  <c r="AW296" i="27"/>
  <c r="AW27" i="27"/>
  <c r="AW308" i="27"/>
  <c r="AW176" i="27"/>
  <c r="AW206" i="27"/>
  <c r="AW188" i="27"/>
  <c r="AW191" i="27"/>
  <c r="AW285" i="27"/>
  <c r="AW160" i="27"/>
  <c r="AW351" i="27"/>
  <c r="AW311" i="27"/>
  <c r="AW88" i="27"/>
  <c r="AW317" i="27"/>
  <c r="AW199" i="27"/>
  <c r="AW154" i="27"/>
  <c r="AW250" i="27"/>
  <c r="AW170" i="27"/>
  <c r="AW115" i="27"/>
  <c r="AW267" i="27"/>
  <c r="AW234" i="27"/>
  <c r="AW209" i="27"/>
  <c r="AW253" i="27"/>
  <c r="AW246" i="27"/>
  <c r="AW43" i="27"/>
  <c r="AW231" i="27"/>
  <c r="AW126" i="27"/>
  <c r="AW180" i="27"/>
  <c r="AW100" i="27"/>
  <c r="AW344" i="27"/>
  <c r="AW203" i="27"/>
  <c r="AW370" i="27"/>
  <c r="AW279" i="27"/>
  <c r="AW280" i="27"/>
  <c r="AW133" i="27"/>
  <c r="AW134" i="27"/>
  <c r="AW12" i="27"/>
  <c r="AW367" i="27"/>
  <c r="AW108" i="27"/>
  <c r="AW47" i="27"/>
  <c r="AW45" i="27"/>
  <c r="AW17" i="27"/>
  <c r="AW270" i="27"/>
  <c r="AW248" i="27"/>
  <c r="AW103" i="27"/>
  <c r="AW352" i="27"/>
  <c r="AW34" i="27"/>
  <c r="AW131" i="27"/>
  <c r="AW102" i="27"/>
  <c r="AW312" i="27"/>
  <c r="AW256" i="27"/>
  <c r="AW65" i="27"/>
  <c r="AW185" i="27"/>
  <c r="AW93" i="27"/>
  <c r="AW161" i="27"/>
  <c r="AW75" i="27"/>
  <c r="AW64" i="27"/>
  <c r="AW277" i="27"/>
  <c r="AW314" i="27"/>
  <c r="AW291" i="27"/>
  <c r="AW376" i="27"/>
  <c r="AW227" i="27"/>
  <c r="AW208" i="27"/>
  <c r="AW193" i="27"/>
  <c r="AW282" i="27"/>
  <c r="AW70" i="27"/>
  <c r="AW35" i="27"/>
  <c r="AW297" i="27"/>
  <c r="AW136" i="27"/>
  <c r="AW113" i="27"/>
  <c r="AW379" i="27"/>
  <c r="AW375" i="27"/>
  <c r="AW37" i="27"/>
  <c r="AW20" i="27"/>
  <c r="AW63" i="27"/>
  <c r="AW190" i="27"/>
  <c r="AW325" i="27"/>
  <c r="AW327" i="27"/>
  <c r="AW155" i="27"/>
  <c r="AW286" i="27"/>
  <c r="AW150" i="27"/>
  <c r="AW245" i="27"/>
  <c r="AW68" i="27"/>
  <c r="AW69" i="27"/>
  <c r="AW381" i="27"/>
  <c r="AW284" i="27"/>
  <c r="AW119" i="27"/>
  <c r="AW305" i="27"/>
  <c r="AW25" i="27"/>
  <c r="AW292" i="27"/>
  <c r="AW226" i="27"/>
  <c r="AW130" i="27"/>
  <c r="AW71" i="27"/>
  <c r="AW357" i="27"/>
  <c r="AW114" i="27"/>
  <c r="AW121" i="27"/>
  <c r="AW334" i="27"/>
  <c r="AW205" i="27"/>
  <c r="AW230" i="27"/>
  <c r="AW254" i="27"/>
  <c r="AW123" i="27"/>
  <c r="AW106" i="27"/>
  <c r="AW84" i="27"/>
  <c r="AW73" i="27"/>
  <c r="AW171" i="27"/>
  <c r="AW95" i="27"/>
  <c r="AW207" i="27"/>
  <c r="AW273" i="27"/>
  <c r="AW353" i="27"/>
  <c r="AW178" i="27"/>
  <c r="AW169" i="27"/>
  <c r="AW77" i="27"/>
  <c r="AW249" i="27"/>
  <c r="AW8" i="27"/>
  <c r="AW342" i="27"/>
  <c r="AW52" i="27"/>
  <c r="AW104" i="27"/>
  <c r="AW56" i="27"/>
  <c r="AW350" i="27"/>
  <c r="AW331" i="27"/>
  <c r="AW304" i="27"/>
  <c r="AW302" i="27"/>
  <c r="AW97" i="27"/>
  <c r="AW240" i="27"/>
  <c r="AW239" i="27"/>
  <c r="AW81" i="27"/>
  <c r="AW236" i="27"/>
  <c r="AW345" i="27"/>
  <c r="AW235" i="27"/>
  <c r="AW51" i="27"/>
  <c r="AW361" i="27"/>
  <c r="AW210" i="27"/>
  <c r="AW147" i="27"/>
  <c r="AW7" i="27"/>
  <c r="AW221" i="27"/>
  <c r="AW359" i="27"/>
  <c r="AW19" i="27"/>
  <c r="AW139" i="27"/>
  <c r="AW120" i="27"/>
  <c r="AW336" i="27"/>
  <c r="AW243" i="27"/>
  <c r="AW132" i="27"/>
  <c r="AW66" i="27"/>
  <c r="AW214" i="27"/>
  <c r="AW166" i="27"/>
  <c r="AW74" i="27"/>
  <c r="AW124" i="27"/>
  <c r="AW105" i="27"/>
  <c r="AW18" i="27"/>
  <c r="AW348" i="27"/>
  <c r="AW373" i="27"/>
  <c r="AW158" i="27"/>
  <c r="AW110" i="27"/>
  <c r="AW168" i="27"/>
  <c r="AW198" i="27"/>
  <c r="AW281" i="27"/>
  <c r="AW87" i="27"/>
  <c r="AW86" i="27"/>
  <c r="AW33" i="27"/>
  <c r="AW144" i="27"/>
  <c r="AW23" i="27"/>
  <c r="AW320" i="27"/>
  <c r="AW349" i="27"/>
  <c r="AW72" i="27"/>
  <c r="AW38" i="27"/>
  <c r="AW290" i="27"/>
  <c r="AW268" i="27"/>
  <c r="AW220" i="27"/>
  <c r="AW218" i="27"/>
  <c r="AW358" i="27"/>
  <c r="AW202" i="27"/>
  <c r="AW201" i="27"/>
  <c r="AW321" i="27"/>
  <c r="AW187" i="27"/>
  <c r="AW272" i="27"/>
  <c r="AW142" i="27"/>
  <c r="AW339" i="27"/>
  <c r="AW275" i="27"/>
  <c r="AW16" i="27"/>
  <c r="AW39" i="27"/>
  <c r="AW365" i="27"/>
  <c r="AW182" i="27"/>
  <c r="AW324" i="27"/>
  <c r="AW232" i="27"/>
  <c r="AW164" i="27"/>
  <c r="AW49" i="27"/>
  <c r="AW213" i="27"/>
  <c r="AW204" i="27"/>
  <c r="AW67" i="27"/>
  <c r="AW363" i="27"/>
  <c r="AW175" i="27"/>
  <c r="AW159" i="27"/>
  <c r="AW44" i="27"/>
  <c r="AW107" i="27"/>
  <c r="AW355" i="27"/>
  <c r="AW356" i="27"/>
  <c r="AW298" i="27"/>
  <c r="AW315" i="27"/>
  <c r="AW300" i="27"/>
  <c r="AW219" i="27"/>
  <c r="AW265" i="27"/>
  <c r="AW261" i="27"/>
  <c r="AW255" i="27"/>
  <c r="AW85" i="27"/>
  <c r="AW57" i="27"/>
  <c r="AW238" i="27"/>
  <c r="AW58" i="27"/>
  <c r="AW118" i="27"/>
  <c r="AW135" i="27"/>
  <c r="AW89" i="27"/>
  <c r="AW59" i="27"/>
  <c r="AW183" i="27"/>
  <c r="AW224" i="27"/>
  <c r="AW316" i="27"/>
  <c r="AW192" i="27"/>
  <c r="AW378" i="27"/>
  <c r="AW146" i="27"/>
  <c r="AW36" i="27"/>
  <c r="AW10" i="27"/>
  <c r="AW6" i="27"/>
  <c r="AW189" i="27"/>
  <c r="AW76" i="27"/>
  <c r="AW377" i="27"/>
  <c r="AW283" i="27"/>
  <c r="AW252" i="27"/>
  <c r="AW287" i="27"/>
  <c r="AW271" i="27"/>
  <c r="AW127" i="27"/>
  <c r="AW241" i="27"/>
  <c r="AW138" i="27"/>
  <c r="AW4" i="27"/>
  <c r="AW167" i="27"/>
  <c r="AW152" i="27"/>
  <c r="AW50" i="27"/>
  <c r="AW274" i="27"/>
  <c r="AW128" i="27"/>
  <c r="AW151" i="27"/>
  <c r="AW42" i="27"/>
  <c r="AW117" i="27"/>
  <c r="AW262" i="27"/>
  <c r="AW165" i="27"/>
  <c r="AW143" i="27"/>
  <c r="AW371" i="27"/>
  <c r="AW9" i="27"/>
  <c r="AW181" i="27"/>
  <c r="AW122" i="27"/>
  <c r="AW24" i="27"/>
  <c r="AW347" i="27"/>
  <c r="AW5" i="27"/>
  <c r="AW14" i="27"/>
  <c r="AW186" i="27"/>
  <c r="AW61" i="27"/>
  <c r="AW53" i="27"/>
  <c r="AW41" i="27"/>
  <c r="AW264" i="27"/>
  <c r="AW333" i="27"/>
  <c r="AW257" i="27"/>
  <c r="AW94" i="27"/>
  <c r="AW251" i="27"/>
  <c r="AW79" i="27"/>
  <c r="AW62" i="27"/>
  <c r="BF356" i="27"/>
  <c r="BH356" i="27" s="1"/>
  <c r="BF329" i="27"/>
  <c r="BH329" i="27" s="1"/>
  <c r="BF286" i="27"/>
  <c r="BH286" i="27" s="1"/>
  <c r="BF253" i="27"/>
  <c r="BH253" i="27" s="1"/>
  <c r="BI243" i="27"/>
  <c r="BI179" i="27"/>
  <c r="BI147" i="27"/>
  <c r="BF124" i="27"/>
  <c r="BH124" i="27" s="1"/>
  <c r="BI75" i="27"/>
  <c r="BI50" i="27"/>
  <c r="BI2" i="27"/>
  <c r="BI378" i="27"/>
  <c r="BF357" i="27"/>
  <c r="BH357" i="27" s="1"/>
  <c r="BI309" i="27"/>
  <c r="BF279" i="27"/>
  <c r="BH279" i="27" s="1"/>
  <c r="BF239" i="27"/>
  <c r="BH239" i="27" s="1"/>
  <c r="BI212" i="27"/>
  <c r="BI170" i="27"/>
  <c r="BI138" i="27"/>
  <c r="BI119" i="27"/>
  <c r="BI66" i="27"/>
  <c r="BI27" i="27"/>
  <c r="BF48" i="27"/>
  <c r="BH48" i="27" s="1"/>
  <c r="BI372" i="27"/>
  <c r="BI335" i="27"/>
  <c r="BI300" i="27"/>
  <c r="BF265" i="27"/>
  <c r="BH265" i="27" s="1"/>
  <c r="BI227" i="27"/>
  <c r="BI235" i="27"/>
  <c r="BI200" i="27"/>
  <c r="BI129" i="27"/>
  <c r="BF111" i="27"/>
  <c r="BH111" i="27" s="1"/>
  <c r="BI65" i="27"/>
  <c r="BF94" i="27"/>
  <c r="BH94" i="27" s="1"/>
  <c r="BI31" i="27"/>
  <c r="BF370" i="27"/>
  <c r="BH370" i="27" s="1"/>
  <c r="BI337" i="27"/>
  <c r="BF313" i="27"/>
  <c r="BH313" i="27" s="1"/>
  <c r="BI276" i="27"/>
  <c r="BI258" i="27"/>
  <c r="BF232" i="27"/>
  <c r="BH232" i="27" s="1"/>
  <c r="BF158" i="27"/>
  <c r="BH158" i="27" s="1"/>
  <c r="BI157" i="27"/>
  <c r="BF154" i="27"/>
  <c r="BH154" i="27" s="1"/>
  <c r="BF26" i="27"/>
  <c r="BH26" i="27" s="1"/>
  <c r="BF76" i="27"/>
  <c r="BH76" i="27" s="1"/>
  <c r="BI12" i="27"/>
  <c r="BI366" i="27"/>
  <c r="BI342" i="27"/>
  <c r="BF301" i="27"/>
  <c r="BH301" i="27" s="1"/>
  <c r="BI273" i="27"/>
  <c r="BF219" i="27"/>
  <c r="BH219" i="27" s="1"/>
  <c r="BF196" i="27"/>
  <c r="BH196" i="27" s="1"/>
  <c r="BF173" i="27"/>
  <c r="BH173" i="27" s="1"/>
  <c r="BI152" i="27"/>
  <c r="BI113" i="27"/>
  <c r="BF85" i="27"/>
  <c r="BH85" i="27" s="1"/>
  <c r="BI56" i="27"/>
  <c r="BF63" i="27"/>
  <c r="BH63" i="27" s="1"/>
  <c r="BI379" i="27"/>
  <c r="BI361" i="27"/>
  <c r="BF310" i="27"/>
  <c r="BH310" i="27" s="1"/>
  <c r="BI288" i="27"/>
  <c r="BF242" i="27"/>
  <c r="BH242" i="27" s="1"/>
  <c r="BI216" i="27"/>
  <c r="BI171" i="27"/>
  <c r="BI139" i="27"/>
  <c r="BF152" i="27"/>
  <c r="BH152" i="27" s="1"/>
  <c r="BI67" i="27"/>
  <c r="BI32" i="27"/>
  <c r="BF59" i="27"/>
  <c r="BH59" i="27" s="1"/>
  <c r="BF376" i="27"/>
  <c r="BH376" i="27" s="1"/>
  <c r="BF341" i="27"/>
  <c r="BH341" i="27" s="1"/>
  <c r="BI301" i="27"/>
  <c r="BF266" i="27"/>
  <c r="BH266" i="27" s="1"/>
  <c r="BI228" i="27"/>
  <c r="BI242" i="27"/>
  <c r="BF208" i="27"/>
  <c r="BH208" i="27" s="1"/>
  <c r="BI130" i="27"/>
  <c r="BF115" i="27"/>
  <c r="BH115" i="27" s="1"/>
  <c r="BI118" i="27"/>
  <c r="BF96" i="27"/>
  <c r="BH96" i="27" s="1"/>
  <c r="BI49" i="27"/>
  <c r="BF372" i="27"/>
  <c r="BH372" i="27" s="1"/>
  <c r="BI338" i="27"/>
  <c r="BI317" i="27"/>
  <c r="BI278" i="27"/>
  <c r="BF240" i="27"/>
  <c r="BH240" i="27" s="1"/>
  <c r="BI237" i="27"/>
  <c r="BF160" i="27"/>
  <c r="BH160" i="27" s="1"/>
  <c r="BI121" i="27"/>
  <c r="BI99" i="27"/>
  <c r="BF78" i="27"/>
  <c r="BH78" i="27" s="1"/>
  <c r="BI13" i="27"/>
  <c r="BF369" i="27"/>
  <c r="BH369" i="27" s="1"/>
  <c r="BI345" i="27"/>
  <c r="BF302" i="27"/>
  <c r="BH302" i="27" s="1"/>
  <c r="BF276" i="27"/>
  <c r="BH276" i="27" s="1"/>
  <c r="BF220" i="27"/>
  <c r="BH220" i="27" s="1"/>
  <c r="BF201" i="27"/>
  <c r="BH201" i="27" s="1"/>
  <c r="BF175" i="27"/>
  <c r="BH175" i="27" s="1"/>
  <c r="BF153" i="27"/>
  <c r="BH153" i="27" s="1"/>
  <c r="BI117" i="27"/>
  <c r="BF87" i="27"/>
  <c r="BH87" i="27" s="1"/>
  <c r="BF67" i="27"/>
  <c r="BH67" i="27" s="1"/>
  <c r="BI64" i="27"/>
  <c r="BI351" i="27"/>
  <c r="BI316" i="27"/>
  <c r="BF291" i="27"/>
  <c r="BH291" i="27" s="1"/>
  <c r="BF243" i="27"/>
  <c r="BH243" i="27" s="1"/>
  <c r="BF211" i="27"/>
  <c r="BH211" i="27" s="1"/>
  <c r="BI190" i="27"/>
  <c r="BF186" i="27"/>
  <c r="BH186" i="27" s="1"/>
  <c r="BF144" i="27"/>
  <c r="BH144" i="27" s="1"/>
  <c r="BI95" i="27"/>
  <c r="BI45" i="27"/>
  <c r="BI25" i="27"/>
  <c r="BF33" i="27"/>
  <c r="BH33" i="27" s="1"/>
  <c r="BF377" i="27"/>
  <c r="BH377" i="27" s="1"/>
  <c r="BI358" i="27"/>
  <c r="BI302" i="27"/>
  <c r="BF267" i="27"/>
  <c r="BH267" i="27" s="1"/>
  <c r="BI229" i="27"/>
  <c r="BF246" i="27"/>
  <c r="BH246" i="27" s="1"/>
  <c r="BI245" i="27"/>
  <c r="BI131" i="27"/>
  <c r="BF119" i="27"/>
  <c r="BH119" i="27" s="1"/>
  <c r="BI163" i="27"/>
  <c r="BF110" i="27"/>
  <c r="BH110" i="27" s="1"/>
  <c r="BI7" i="27"/>
  <c r="BI373" i="27"/>
  <c r="BF340" i="27"/>
  <c r="BH340" i="27" s="1"/>
  <c r="BF326" i="27"/>
  <c r="BH326" i="27" s="1"/>
  <c r="BF272" i="27"/>
  <c r="BH272" i="27" s="1"/>
  <c r="BI247" i="27"/>
  <c r="BI267" i="27"/>
  <c r="BI162" i="27"/>
  <c r="BI122" i="27"/>
  <c r="BI101" i="27"/>
  <c r="BF42" i="27"/>
  <c r="BH42" i="27" s="1"/>
  <c r="BF80" i="27"/>
  <c r="BH80" i="27" s="1"/>
  <c r="BF14" i="27"/>
  <c r="BH14" i="27" s="1"/>
  <c r="BF368" i="27"/>
  <c r="BH368" i="27" s="1"/>
  <c r="BF334" i="27"/>
  <c r="BH334" i="27" s="1"/>
  <c r="BF303" i="27"/>
  <c r="BH303" i="27" s="1"/>
  <c r="BF278" i="27"/>
  <c r="BH278" i="27" s="1"/>
  <c r="BF221" i="27"/>
  <c r="BH221" i="27" s="1"/>
  <c r="BI202" i="27"/>
  <c r="BF177" i="27"/>
  <c r="BH177" i="27" s="1"/>
  <c r="BI158" i="27"/>
  <c r="BI155" i="27"/>
  <c r="BF89" i="27"/>
  <c r="BH89" i="27" s="1"/>
  <c r="BF114" i="27"/>
  <c r="BH114" i="27" s="1"/>
  <c r="BF69" i="27"/>
  <c r="BH69" i="27" s="1"/>
  <c r="BF355" i="27"/>
  <c r="BH355" i="27" s="1"/>
  <c r="BI320" i="27"/>
  <c r="BI292" i="27"/>
  <c r="BF247" i="27"/>
  <c r="BH247" i="27" s="1"/>
  <c r="BF212" i="27"/>
  <c r="BH212" i="27" s="1"/>
  <c r="BI194" i="27"/>
  <c r="BF189" i="27"/>
  <c r="BH189" i="27" s="1"/>
  <c r="BF145" i="27"/>
  <c r="BH145" i="27" s="1"/>
  <c r="BI96" i="27"/>
  <c r="BF55" i="27"/>
  <c r="BH55" i="27" s="1"/>
  <c r="BI29" i="27"/>
  <c r="BF34" i="27"/>
  <c r="BH34" i="27" s="1"/>
  <c r="BF359" i="27"/>
  <c r="BH359" i="27" s="1"/>
  <c r="BF324" i="27"/>
  <c r="BH324" i="27" s="1"/>
  <c r="BI281" i="27"/>
  <c r="BF298" i="27"/>
  <c r="BH298" i="27" s="1"/>
  <c r="BF244" i="27"/>
  <c r="BH244" i="27" s="1"/>
  <c r="BF204" i="27"/>
  <c r="BH204" i="27" s="1"/>
  <c r="BF170" i="27"/>
  <c r="BH170" i="27" s="1"/>
  <c r="BF136" i="27"/>
  <c r="BH136" i="27" s="1"/>
  <c r="BI87" i="27"/>
  <c r="BI62" i="27"/>
  <c r="BF40" i="27"/>
  <c r="BH40" i="27" s="1"/>
  <c r="BF3" i="27"/>
  <c r="BH3" i="27" s="1"/>
  <c r="BF363" i="27"/>
  <c r="BH363" i="27" s="1"/>
  <c r="BF342" i="27"/>
  <c r="BH342" i="27" s="1"/>
  <c r="BF318" i="27"/>
  <c r="BH318" i="27" s="1"/>
  <c r="BF288" i="27"/>
  <c r="BH288" i="27" s="1"/>
  <c r="BF248" i="27"/>
  <c r="BH248" i="27" s="1"/>
  <c r="BI201" i="27"/>
  <c r="BF165" i="27"/>
  <c r="BH165" i="27" s="1"/>
  <c r="BI123" i="27"/>
  <c r="BI103" i="27"/>
  <c r="BF44" i="27"/>
  <c r="BH44" i="27" s="1"/>
  <c r="BF82" i="27"/>
  <c r="BH82" i="27" s="1"/>
  <c r="BI17" i="27"/>
  <c r="BF374" i="27"/>
  <c r="BH374" i="27" s="1"/>
  <c r="BF337" i="27"/>
  <c r="BH337" i="27" s="1"/>
  <c r="BF304" i="27"/>
  <c r="BH304" i="27" s="1"/>
  <c r="BF297" i="27"/>
  <c r="BH297" i="27" s="1"/>
  <c r="BF222" i="27"/>
  <c r="BH222" i="27" s="1"/>
  <c r="BF206" i="27"/>
  <c r="BH206" i="27" s="1"/>
  <c r="BF179" i="27"/>
  <c r="BH179" i="27" s="1"/>
  <c r="BI164" i="27"/>
  <c r="BI161" i="27"/>
  <c r="BF91" i="27"/>
  <c r="BH91" i="27" s="1"/>
  <c r="BI26" i="27"/>
  <c r="BI98" i="27"/>
  <c r="BI359" i="27"/>
  <c r="BF323" i="27"/>
  <c r="BH323" i="27" s="1"/>
  <c r="BI294" i="27"/>
  <c r="BF251" i="27"/>
  <c r="BH251" i="27" s="1"/>
  <c r="BF213" i="27"/>
  <c r="BH213" i="27" s="1"/>
  <c r="BF202" i="27"/>
  <c r="BH202" i="27" s="1"/>
  <c r="BI214" i="27"/>
  <c r="BF146" i="27"/>
  <c r="BH146" i="27" s="1"/>
  <c r="BI97" i="27"/>
  <c r="BF71" i="27"/>
  <c r="BH71" i="27" s="1"/>
  <c r="BI30" i="27"/>
  <c r="BF35" i="27"/>
  <c r="BH35" i="27" s="1"/>
  <c r="BI364" i="27"/>
  <c r="BI325" i="27"/>
  <c r="BI282" i="27"/>
  <c r="BI253" i="27"/>
  <c r="BF234" i="27"/>
  <c r="BH234" i="27" s="1"/>
  <c r="BI210" i="27"/>
  <c r="BF172" i="27"/>
  <c r="BH172" i="27" s="1"/>
  <c r="BF137" i="27"/>
  <c r="BH137" i="27" s="1"/>
  <c r="BI88" i="27"/>
  <c r="BF65" i="27"/>
  <c r="BH65" i="27" s="1"/>
  <c r="BI14" i="27"/>
  <c r="BF4" i="27"/>
  <c r="BH4" i="27" s="1"/>
  <c r="BF349" i="27"/>
  <c r="BH349" i="27" s="1"/>
  <c r="BI329" i="27"/>
  <c r="BI310" i="27"/>
  <c r="BI248" i="27"/>
  <c r="BF207" i="27"/>
  <c r="BH207" i="27" s="1"/>
  <c r="BI183" i="27"/>
  <c r="BI151" i="27"/>
  <c r="BF128" i="27"/>
  <c r="BH128" i="27" s="1"/>
  <c r="BI79" i="27"/>
  <c r="BI54" i="27"/>
  <c r="BI6" i="27"/>
  <c r="BI365" i="27"/>
  <c r="BI328" i="27"/>
  <c r="BI327" i="27"/>
  <c r="BF256" i="27"/>
  <c r="BH256" i="27" s="1"/>
  <c r="BF215" i="27"/>
  <c r="BH215" i="27" s="1"/>
  <c r="BI218" i="27"/>
  <c r="BI249" i="27"/>
  <c r="BF148" i="27"/>
  <c r="BH148" i="27" s="1"/>
  <c r="BF101" i="27"/>
  <c r="BH101" i="27" s="1"/>
  <c r="BF77" i="27"/>
  <c r="BH77" i="27" s="1"/>
  <c r="BI39" i="27"/>
  <c r="BF43" i="27"/>
  <c r="BH43" i="27" s="1"/>
  <c r="BI357" i="27"/>
  <c r="BF322" i="27"/>
  <c r="BH322" i="27" s="1"/>
  <c r="BI284" i="27"/>
  <c r="BI259" i="27"/>
  <c r="BI263" i="27"/>
  <c r="BF191" i="27"/>
  <c r="BH191" i="27" s="1"/>
  <c r="BF176" i="27"/>
  <c r="BH176" i="27" s="1"/>
  <c r="BF139" i="27"/>
  <c r="BH139" i="27" s="1"/>
  <c r="BI90" i="27"/>
  <c r="BI106" i="27"/>
  <c r="BF19" i="27"/>
  <c r="BH19" i="27" s="1"/>
  <c r="BF6" i="27"/>
  <c r="BH6" i="27" s="1"/>
  <c r="BF351" i="27"/>
  <c r="BH351" i="27" s="1"/>
  <c r="BF316" i="27"/>
  <c r="BH316" i="27" s="1"/>
  <c r="BF290" i="27"/>
  <c r="BH290" i="27" s="1"/>
  <c r="BI261" i="27"/>
  <c r="BI211" i="27"/>
  <c r="BI185" i="27"/>
  <c r="BI160" i="27"/>
  <c r="BF130" i="27"/>
  <c r="BH130" i="27" s="1"/>
  <c r="BI81" i="27"/>
  <c r="BF37" i="27"/>
  <c r="BH37" i="27" s="1"/>
  <c r="BF41" i="27"/>
  <c r="BH41" i="27" s="1"/>
  <c r="BI37" i="27"/>
  <c r="BF347" i="27"/>
  <c r="BH347" i="27" s="1"/>
  <c r="BF319" i="27"/>
  <c r="BH319" i="27" s="1"/>
  <c r="BF283" i="27"/>
  <c r="BH283" i="27" s="1"/>
  <c r="BI241" i="27"/>
  <c r="BI204" i="27"/>
  <c r="BI176" i="27"/>
  <c r="BI144" i="27"/>
  <c r="BF121" i="27"/>
  <c r="BH121" i="27" s="1"/>
  <c r="BI72" i="27"/>
  <c r="BI38" i="27"/>
  <c r="BF45" i="27"/>
  <c r="BH45" i="27" s="1"/>
  <c r="BF381" i="27"/>
  <c r="BH381" i="27" s="1"/>
  <c r="BF345" i="27"/>
  <c r="BH345" i="27" s="1"/>
  <c r="BI306" i="27"/>
  <c r="BF271" i="27"/>
  <c r="BH271" i="27" s="1"/>
  <c r="BI233" i="27"/>
  <c r="BF252" i="27"/>
  <c r="BH252" i="27" s="1"/>
  <c r="BI222" i="27"/>
  <c r="BI135" i="27"/>
  <c r="BI107" i="27"/>
  <c r="BF117" i="27"/>
  <c r="BH117" i="27" s="1"/>
  <c r="BI63" i="27"/>
  <c r="BF29" i="27"/>
  <c r="BH29" i="27" s="1"/>
  <c r="BI347" i="27"/>
  <c r="BF328" i="27"/>
  <c r="BH328" i="27" s="1"/>
  <c r="BI285" i="27"/>
  <c r="BF260" i="27"/>
  <c r="BH260" i="27" s="1"/>
  <c r="BF233" i="27"/>
  <c r="BH233" i="27" s="1"/>
  <c r="BF195" i="27"/>
  <c r="BH195" i="27" s="1"/>
  <c r="BF178" i="27"/>
  <c r="BH178" i="27" s="1"/>
  <c r="BF140" i="27"/>
  <c r="BH140" i="27" s="1"/>
  <c r="BI91" i="27"/>
  <c r="BI120" i="27"/>
  <c r="BF20" i="27"/>
  <c r="BH20" i="27" s="1"/>
  <c r="BI15" i="27"/>
  <c r="BI352" i="27"/>
  <c r="BF320" i="27"/>
  <c r="BH320" i="27" s="1"/>
  <c r="BF292" i="27"/>
  <c r="BH292" i="27" s="1"/>
  <c r="BI265" i="27"/>
  <c r="BI215" i="27"/>
  <c r="BI186" i="27"/>
  <c r="BF193" i="27"/>
  <c r="BH193" i="27" s="1"/>
  <c r="BF131" i="27"/>
  <c r="BH131" i="27" s="1"/>
  <c r="BI82" i="27"/>
  <c r="BF47" i="27"/>
  <c r="BH47" i="27" s="1"/>
  <c r="BI47" i="27"/>
  <c r="BF72" i="27"/>
  <c r="BH72" i="27" s="1"/>
  <c r="BI375" i="27"/>
  <c r="BF321" i="27"/>
  <c r="BH321" i="27" s="1"/>
  <c r="BF284" i="27"/>
  <c r="BH284" i="27" s="1"/>
  <c r="BF245" i="27"/>
  <c r="BH245" i="27" s="1"/>
  <c r="BI206" i="27"/>
  <c r="BI177" i="27"/>
  <c r="BI145" i="27"/>
  <c r="BF122" i="27"/>
  <c r="BH122" i="27" s="1"/>
  <c r="BI73" i="27"/>
  <c r="BI46" i="27"/>
  <c r="BF13" i="27"/>
  <c r="BH13" i="27" s="1"/>
  <c r="BI376" i="27"/>
  <c r="BF343" i="27"/>
  <c r="BH343" i="27" s="1"/>
  <c r="BI307" i="27"/>
  <c r="BI275" i="27"/>
  <c r="BI234" i="27"/>
  <c r="BI268" i="27"/>
  <c r="BI225" i="27"/>
  <c r="BI136" i="27"/>
  <c r="BI111" i="27"/>
  <c r="BF155" i="27"/>
  <c r="BH155" i="27" s="1"/>
  <c r="BI100" i="27"/>
  <c r="BF30" i="27"/>
  <c r="BH30" i="27" s="1"/>
  <c r="BF367" i="27"/>
  <c r="BH367" i="27" s="1"/>
  <c r="BF305" i="27"/>
  <c r="BH305" i="27" s="1"/>
  <c r="BF181" i="27"/>
  <c r="BH181" i="27" s="1"/>
  <c r="BF327" i="27"/>
  <c r="BH327" i="27" s="1"/>
  <c r="BI196" i="27"/>
  <c r="BF38" i="27"/>
  <c r="BH38" i="27" s="1"/>
  <c r="BI283" i="27"/>
  <c r="BF174" i="27"/>
  <c r="BH174" i="27" s="1"/>
  <c r="BI18" i="27"/>
  <c r="BI289" i="27"/>
  <c r="BI156" i="27"/>
  <c r="BF7" i="27"/>
  <c r="BH7" i="27" s="1"/>
  <c r="BI298" i="27"/>
  <c r="BI271" i="27"/>
  <c r="BI168" i="27"/>
  <c r="BF90" i="27"/>
  <c r="BH90" i="27" s="1"/>
  <c r="BI368" i="27"/>
  <c r="BI333" i="27"/>
  <c r="BF308" i="27"/>
  <c r="BH308" i="27" s="1"/>
  <c r="BF282" i="27"/>
  <c r="BH282" i="27" s="1"/>
  <c r="BF235" i="27"/>
  <c r="BH235" i="27" s="1"/>
  <c r="BI199" i="27"/>
  <c r="BF197" i="27"/>
  <c r="BH197" i="27" s="1"/>
  <c r="BF162" i="27"/>
  <c r="BH162" i="27" s="1"/>
  <c r="BF112" i="27"/>
  <c r="BH112" i="27" s="1"/>
  <c r="BF118" i="27"/>
  <c r="BH118" i="27" s="1"/>
  <c r="BF73" i="27"/>
  <c r="BH73" i="27" s="1"/>
  <c r="BI10" i="27"/>
  <c r="BI371" i="27"/>
  <c r="BI339" i="27"/>
  <c r="BF306" i="27"/>
  <c r="BH306" i="27" s="1"/>
  <c r="BF280" i="27"/>
  <c r="BH280" i="27" s="1"/>
  <c r="BF224" i="27"/>
  <c r="BH224" i="27" s="1"/>
  <c r="BI191" i="27"/>
  <c r="BF183" i="27"/>
  <c r="BH183" i="27" s="1"/>
  <c r="BI153" i="27"/>
  <c r="BF104" i="27"/>
  <c r="BH104" i="27" s="1"/>
  <c r="BF95" i="27"/>
  <c r="BH95" i="27" s="1"/>
  <c r="BI42" i="27"/>
  <c r="BI8" i="27"/>
  <c r="BI293" i="27"/>
  <c r="BF68" i="27"/>
  <c r="BH68" i="27" s="1"/>
  <c r="BI133" i="27"/>
  <c r="BF261" i="27"/>
  <c r="BH261" i="27" s="1"/>
  <c r="BF23" i="27"/>
  <c r="BH23" i="27" s="1"/>
  <c r="BF157" i="27"/>
  <c r="BH157" i="27" s="1"/>
  <c r="BF273" i="27"/>
  <c r="BH273" i="27" s="1"/>
  <c r="BF52" i="27"/>
  <c r="BH52" i="27" s="1"/>
  <c r="BF142" i="27"/>
  <c r="BH142" i="27" s="1"/>
  <c r="BF293" i="27"/>
  <c r="BH293" i="27" s="1"/>
  <c r="BF70" i="27"/>
  <c r="BH70" i="27" s="1"/>
  <c r="BF126" i="27"/>
  <c r="BH126" i="27" s="1"/>
  <c r="BF294" i="27"/>
  <c r="BH294" i="27" s="1"/>
  <c r="BF164" i="27"/>
  <c r="BH164" i="27" s="1"/>
  <c r="BI55" i="27"/>
  <c r="BF285" i="27"/>
  <c r="BH285" i="27" s="1"/>
  <c r="BI146" i="27"/>
  <c r="BF66" i="27"/>
  <c r="BH66" i="27" s="1"/>
  <c r="BF277" i="27"/>
  <c r="BH277" i="27" s="1"/>
  <c r="BI137" i="27"/>
  <c r="BF39" i="27"/>
  <c r="BH39" i="27" s="1"/>
  <c r="BF264" i="27"/>
  <c r="BH264" i="27" s="1"/>
  <c r="BI128" i="27"/>
  <c r="BI28" i="27"/>
  <c r="BF309" i="27"/>
  <c r="BH309" i="27" s="1"/>
  <c r="BI209" i="27"/>
  <c r="BF120" i="27"/>
  <c r="BH120" i="27" s="1"/>
  <c r="BF74" i="27"/>
  <c r="BH74" i="27" s="1"/>
  <c r="BF361" i="27"/>
  <c r="BH361" i="27" s="1"/>
  <c r="BF335" i="27"/>
  <c r="BH335" i="27" s="1"/>
  <c r="BF300" i="27"/>
  <c r="BH300" i="27" s="1"/>
  <c r="BI279" i="27"/>
  <c r="BF218" i="27"/>
  <c r="BH218" i="27" s="1"/>
  <c r="BF192" i="27"/>
  <c r="BH192" i="27" s="1"/>
  <c r="BF171" i="27"/>
  <c r="BH171" i="27" s="1"/>
  <c r="BF151" i="27"/>
  <c r="BH151" i="27" s="1"/>
  <c r="BI109" i="27"/>
  <c r="BF83" i="27"/>
  <c r="BH83" i="27" s="1"/>
  <c r="BF53" i="27"/>
  <c r="BH53" i="27" s="1"/>
  <c r="BF54" i="27"/>
  <c r="BH54" i="27" s="1"/>
  <c r="BI367" i="27"/>
  <c r="BI330" i="27"/>
  <c r="BI340" i="27"/>
  <c r="BF258" i="27"/>
  <c r="BH258" i="27" s="1"/>
  <c r="BF216" i="27"/>
  <c r="BH216" i="27" s="1"/>
  <c r="BF228" i="27"/>
  <c r="BH228" i="27" s="1"/>
  <c r="BF166" i="27"/>
  <c r="BH166" i="27" s="1"/>
  <c r="BF149" i="27"/>
  <c r="BH149" i="27" s="1"/>
  <c r="BF103" i="27"/>
  <c r="BH103" i="27" s="1"/>
  <c r="BF79" i="27"/>
  <c r="BH79" i="27" s="1"/>
  <c r="BF46" i="27"/>
  <c r="BH46" i="27" s="1"/>
  <c r="BF50" i="27"/>
  <c r="BH50" i="27" s="1"/>
  <c r="BI238" i="27"/>
  <c r="BF379" i="27"/>
  <c r="BH379" i="27" s="1"/>
  <c r="BF100" i="27"/>
  <c r="BH100" i="27" s="1"/>
  <c r="BI236" i="27"/>
  <c r="BI374" i="27"/>
  <c r="BF108" i="27"/>
  <c r="BH108" i="27" s="1"/>
  <c r="BF217" i="27"/>
  <c r="BH217" i="27" s="1"/>
  <c r="BI349" i="27"/>
  <c r="BI93" i="27"/>
  <c r="BF225" i="27"/>
  <c r="BH225" i="27" s="1"/>
  <c r="BI355" i="27"/>
  <c r="BI77" i="27"/>
  <c r="BF275" i="27"/>
  <c r="BH275" i="27" s="1"/>
  <c r="BI192" i="27"/>
  <c r="BI114" i="27"/>
  <c r="BF255" i="27"/>
  <c r="BH255" i="27" s="1"/>
  <c r="BF147" i="27"/>
  <c r="BH147" i="27" s="1"/>
  <c r="BF36" i="27"/>
  <c r="BH36" i="27" s="1"/>
  <c r="BI257" i="27"/>
  <c r="BF138" i="27"/>
  <c r="BH138" i="27" s="1"/>
  <c r="BF5" i="27"/>
  <c r="BH5" i="27" s="1"/>
  <c r="BI252" i="27"/>
  <c r="BF129" i="27"/>
  <c r="BH129" i="27" s="1"/>
  <c r="BF31" i="27"/>
  <c r="BH31" i="27" s="1"/>
  <c r="BI297" i="27"/>
  <c r="BI221" i="27"/>
  <c r="BI116" i="27"/>
  <c r="BF16" i="27"/>
  <c r="BH16" i="27" s="1"/>
  <c r="BI350" i="27"/>
  <c r="BF314" i="27"/>
  <c r="BH314" i="27" s="1"/>
  <c r="BI290" i="27"/>
  <c r="BI270" i="27"/>
  <c r="BF210" i="27"/>
  <c r="BH210" i="27" s="1"/>
  <c r="BI250" i="27"/>
  <c r="BF184" i="27"/>
  <c r="BH184" i="27" s="1"/>
  <c r="BF143" i="27"/>
  <c r="BH143" i="27" s="1"/>
  <c r="BI94" i="27"/>
  <c r="BI43" i="27"/>
  <c r="BI24" i="27"/>
  <c r="BF32" i="27"/>
  <c r="BH32" i="27" s="1"/>
  <c r="BI348" i="27"/>
  <c r="BF330" i="27"/>
  <c r="BH330" i="27" s="1"/>
  <c r="BI286" i="27"/>
  <c r="BI262" i="27"/>
  <c r="BF241" i="27"/>
  <c r="BH241" i="27" s="1"/>
  <c r="BF199" i="27"/>
  <c r="BH199" i="27" s="1"/>
  <c r="BF180" i="27"/>
  <c r="BH180" i="27" s="1"/>
  <c r="BF141" i="27"/>
  <c r="BH141" i="27" s="1"/>
  <c r="BI92" i="27"/>
  <c r="BI40" i="27"/>
  <c r="BF21" i="27"/>
  <c r="BH21" i="27" s="1"/>
  <c r="BI16" i="27"/>
  <c r="BI224" i="27"/>
  <c r="BI341" i="27"/>
  <c r="BF109" i="27"/>
  <c r="BH109" i="27" s="1"/>
  <c r="BI205" i="27"/>
  <c r="BF353" i="27"/>
  <c r="BH353" i="27" s="1"/>
  <c r="BF97" i="27"/>
  <c r="BH97" i="27" s="1"/>
  <c r="BF188" i="27"/>
  <c r="BH188" i="27" s="1"/>
  <c r="BI269" i="27"/>
  <c r="BF132" i="27"/>
  <c r="BH132" i="27" s="1"/>
  <c r="BF11" i="27"/>
  <c r="BH11" i="27" s="1"/>
  <c r="BF249" i="27"/>
  <c r="BH249" i="27" s="1"/>
  <c r="BF123" i="27"/>
  <c r="BH123" i="27" s="1"/>
  <c r="BI377" i="27"/>
  <c r="BF237" i="27"/>
  <c r="BH237" i="27" s="1"/>
  <c r="BI115" i="27"/>
  <c r="BI370" i="27"/>
  <c r="BI264" i="27"/>
  <c r="BF107" i="27"/>
  <c r="BH107" i="27" s="1"/>
  <c r="BF373" i="27"/>
  <c r="BH373" i="27" s="1"/>
  <c r="BF263" i="27"/>
  <c r="BH263" i="27" s="1"/>
  <c r="BI175" i="27"/>
  <c r="BF116" i="27"/>
  <c r="BH116" i="27" s="1"/>
  <c r="BF25" i="27"/>
  <c r="BH25" i="27" s="1"/>
  <c r="BF358" i="27"/>
  <c r="BH358" i="27" s="1"/>
  <c r="BI321" i="27"/>
  <c r="BI280" i="27"/>
  <c r="BF295" i="27"/>
  <c r="BH295" i="27" s="1"/>
  <c r="BF229" i="27"/>
  <c r="BH229" i="27" s="1"/>
  <c r="BI198" i="27"/>
  <c r="BF168" i="27"/>
  <c r="BH168" i="27" s="1"/>
  <c r="BF135" i="27"/>
  <c r="BH135" i="27" s="1"/>
  <c r="BI86" i="27"/>
  <c r="BF61" i="27"/>
  <c r="BH61" i="27" s="1"/>
  <c r="BF12" i="27"/>
  <c r="BH12" i="27" s="1"/>
  <c r="BI363" i="27"/>
  <c r="BI315" i="27"/>
  <c r="BI296" i="27"/>
  <c r="BI277" i="27"/>
  <c r="BI223" i="27"/>
  <c r="BI193" i="27"/>
  <c r="BI165" i="27"/>
  <c r="BF133" i="27"/>
  <c r="BH133" i="27" s="1"/>
  <c r="BI84" i="27"/>
  <c r="BF57" i="27"/>
  <c r="BH57" i="27" s="1"/>
  <c r="BF9" i="27"/>
  <c r="BH9" i="27" s="1"/>
  <c r="BF27" i="27"/>
  <c r="BH27" i="27" s="1"/>
  <c r="BI173" i="27"/>
  <c r="BI304" i="27"/>
  <c r="BI59" i="27"/>
  <c r="BF167" i="27"/>
  <c r="BH167" i="27" s="1"/>
  <c r="BF307" i="27"/>
  <c r="BH307" i="27" s="1"/>
  <c r="BI44" i="27"/>
  <c r="BI169" i="27"/>
  <c r="BI287" i="27"/>
  <c r="BI23" i="27"/>
  <c r="BI167" i="27"/>
  <c r="BF296" i="27"/>
  <c r="BH296" i="27" s="1"/>
  <c r="BI4" i="27"/>
  <c r="BI369" i="27"/>
  <c r="BF223" i="27"/>
  <c r="BH223" i="27" s="1"/>
  <c r="BF169" i="27"/>
  <c r="BH169" i="27" s="1"/>
  <c r="BI360" i="27"/>
  <c r="BF214" i="27"/>
  <c r="BH214" i="27" s="1"/>
  <c r="BF99" i="27"/>
  <c r="BH99" i="27" s="1"/>
  <c r="BI353" i="27"/>
  <c r="BI255" i="27"/>
  <c r="BI89" i="27"/>
  <c r="BF350" i="27"/>
  <c r="BH350" i="27" s="1"/>
  <c r="BF209" i="27"/>
  <c r="BH209" i="27" s="1"/>
  <c r="BI80" i="27"/>
  <c r="BF344" i="27"/>
  <c r="BH344" i="27" s="1"/>
  <c r="BI274" i="27"/>
  <c r="BF200" i="27"/>
  <c r="BH200" i="27" s="1"/>
  <c r="BI71" i="27"/>
  <c r="BI11" i="27"/>
  <c r="BF375" i="27"/>
  <c r="BH375" i="27" s="1"/>
  <c r="BF325" i="27"/>
  <c r="BH325" i="27" s="1"/>
  <c r="BF299" i="27"/>
  <c r="BH299" i="27" s="1"/>
  <c r="BI244" i="27"/>
  <c r="BF205" i="27"/>
  <c r="BH205" i="27" s="1"/>
  <c r="BI182" i="27"/>
  <c r="BI150" i="27"/>
  <c r="BF127" i="27"/>
  <c r="BH127" i="27" s="1"/>
  <c r="BI78" i="27"/>
  <c r="BI53" i="27"/>
  <c r="BI5" i="27"/>
  <c r="BI21" i="27"/>
  <c r="BI362" i="27"/>
  <c r="BF331" i="27"/>
  <c r="BH331" i="27" s="1"/>
  <c r="BF287" i="27"/>
  <c r="BH287" i="27" s="1"/>
  <c r="BF257" i="27"/>
  <c r="BH257" i="27" s="1"/>
  <c r="BI260" i="27"/>
  <c r="BI180" i="27"/>
  <c r="BI148" i="27"/>
  <c r="BF125" i="27"/>
  <c r="BH125" i="27" s="1"/>
  <c r="BI76" i="27"/>
  <c r="BI51" i="27"/>
  <c r="BI3" i="27"/>
  <c r="BI19" i="27"/>
  <c r="BI141" i="27"/>
  <c r="BF269" i="27"/>
  <c r="BH269" i="27" s="1"/>
  <c r="BF17" i="27"/>
  <c r="BH17" i="27" s="1"/>
  <c r="BI125" i="27"/>
  <c r="BF281" i="27"/>
  <c r="BH281" i="27" s="1"/>
  <c r="BI9" i="27"/>
  <c r="BF150" i="27"/>
  <c r="BH150" i="27" s="1"/>
  <c r="BI266" i="27"/>
  <c r="BF28" i="27"/>
  <c r="BH28" i="27" s="1"/>
  <c r="BF134" i="27"/>
  <c r="BH134" i="27" s="1"/>
  <c r="BF259" i="27"/>
  <c r="BH259" i="27" s="1"/>
  <c r="BI20" i="27"/>
  <c r="BI356" i="27"/>
  <c r="BI219" i="27"/>
  <c r="BI83" i="27"/>
  <c r="BF352" i="27"/>
  <c r="BH352" i="27" s="1"/>
  <c r="BI208" i="27"/>
  <c r="BI74" i="27"/>
  <c r="BI346" i="27"/>
  <c r="BF274" i="27"/>
  <c r="BH274" i="27" s="1"/>
  <c r="BF161" i="27"/>
  <c r="BH161" i="27" s="1"/>
  <c r="BF348" i="27"/>
  <c r="BH348" i="27" s="1"/>
  <c r="BF227" i="27"/>
  <c r="BH227" i="27" s="1"/>
  <c r="BF64" i="27"/>
  <c r="BH64" i="27" s="1"/>
  <c r="BF346" i="27"/>
  <c r="BH346" i="27" s="1"/>
  <c r="BI240" i="27"/>
  <c r="BF156" i="27"/>
  <c r="BH156" i="27" s="1"/>
  <c r="BI61" i="27"/>
  <c r="BF22" i="27"/>
  <c r="BH22" i="27" s="1"/>
  <c r="BI343" i="27"/>
  <c r="BI314" i="27"/>
  <c r="BI295" i="27"/>
  <c r="BI239" i="27"/>
  <c r="BF230" i="27"/>
  <c r="BH230" i="27" s="1"/>
  <c r="BI174" i="27"/>
  <c r="BI142" i="27"/>
  <c r="BI159" i="27"/>
  <c r="BI70" i="27"/>
  <c r="BI35" i="27"/>
  <c r="BF15" i="27"/>
  <c r="BH15" i="27" s="1"/>
  <c r="BI380" i="27"/>
  <c r="BF371" i="27"/>
  <c r="BH371" i="27" s="1"/>
  <c r="BI313" i="27"/>
  <c r="BF289" i="27"/>
  <c r="BH289" i="27" s="1"/>
  <c r="BF250" i="27"/>
  <c r="BH250" i="27" s="1"/>
  <c r="BI220" i="27"/>
  <c r="BI172" i="27"/>
  <c r="BI140" i="27"/>
  <c r="BI154" i="27"/>
  <c r="BI68" i="27"/>
  <c r="BI33" i="27"/>
  <c r="BI60" i="27"/>
  <c r="BI381" i="27"/>
  <c r="BF159" i="27"/>
  <c r="BH159" i="27" s="1"/>
  <c r="BI231" i="27"/>
  <c r="BF365" i="27"/>
  <c r="BH365" i="27" s="1"/>
  <c r="BI108" i="27"/>
  <c r="BI226" i="27"/>
  <c r="BF362" i="27"/>
  <c r="BH362" i="27" s="1"/>
  <c r="BI105" i="27"/>
  <c r="BF254" i="27"/>
  <c r="BH254" i="27" s="1"/>
  <c r="BF354" i="27"/>
  <c r="BH354" i="27" s="1"/>
  <c r="BI85" i="27"/>
  <c r="BF203" i="27"/>
  <c r="BH203" i="27" s="1"/>
  <c r="BF338" i="27"/>
  <c r="BH338" i="27" s="1"/>
  <c r="BI187" i="27"/>
  <c r="BF93" i="27"/>
  <c r="BH93" i="27" s="1"/>
  <c r="BI324" i="27"/>
  <c r="BI213" i="27"/>
  <c r="BF75" i="27"/>
  <c r="BH75" i="27" s="1"/>
  <c r="BF317" i="27"/>
  <c r="BH317" i="27" s="1"/>
  <c r="BF187" i="27"/>
  <c r="BH187" i="27" s="1"/>
  <c r="BI102" i="27"/>
  <c r="BI331" i="27"/>
  <c r="BI184" i="27"/>
  <c r="BF106" i="27"/>
  <c r="BH106" i="27" s="1"/>
  <c r="BF336" i="27"/>
  <c r="BH336" i="27" s="1"/>
  <c r="BI256" i="27"/>
  <c r="BI143" i="27"/>
  <c r="BF163" i="27"/>
  <c r="BH163" i="27" s="1"/>
  <c r="BF380" i="27"/>
  <c r="BH380" i="27" s="1"/>
  <c r="BI344" i="27"/>
  <c r="BI305" i="27"/>
  <c r="BF270" i="27"/>
  <c r="BH270" i="27" s="1"/>
  <c r="BI232" i="27"/>
  <c r="BI246" i="27"/>
  <c r="BI217" i="27"/>
  <c r="BI134" i="27"/>
  <c r="BF102" i="27"/>
  <c r="BH102" i="27" s="1"/>
  <c r="BF113" i="27"/>
  <c r="BH113" i="27" s="1"/>
  <c r="BF62" i="27"/>
  <c r="BH62" i="27" s="1"/>
  <c r="BI22" i="27"/>
  <c r="BF378" i="27"/>
  <c r="BH378" i="27" s="1"/>
  <c r="BF333" i="27"/>
  <c r="BH333" i="27" s="1"/>
  <c r="BI303" i="27"/>
  <c r="BF268" i="27"/>
  <c r="BH268" i="27" s="1"/>
  <c r="BI230" i="27"/>
  <c r="BF231" i="27"/>
  <c r="BH231" i="27" s="1"/>
  <c r="BF190" i="27"/>
  <c r="BH190" i="27" s="1"/>
  <c r="BI132" i="27"/>
  <c r="BF98" i="27"/>
  <c r="BH98" i="27" s="1"/>
  <c r="BF105" i="27"/>
  <c r="BH105" i="27" s="1"/>
  <c r="BF58" i="27"/>
  <c r="BH58" i="27" s="1"/>
  <c r="BF8" i="27"/>
  <c r="BH8" i="27" s="1"/>
  <c r="BI354" i="27"/>
  <c r="BI69" i="27"/>
  <c r="BF238" i="27"/>
  <c r="BH238" i="27" s="1"/>
  <c r="BI334" i="27"/>
  <c r="BI57" i="27"/>
  <c r="BI195" i="27"/>
  <c r="BI332" i="27"/>
  <c r="BF81" i="27"/>
  <c r="BH81" i="27" s="1"/>
  <c r="BF226" i="27"/>
  <c r="BH226" i="27" s="1"/>
  <c r="BI319" i="27"/>
  <c r="BI58" i="27"/>
  <c r="BI181" i="27"/>
  <c r="BI189" i="27"/>
  <c r="BI299" i="27"/>
  <c r="BI336" i="27"/>
  <c r="BF60" i="27"/>
  <c r="BH60" i="27" s="1"/>
  <c r="BI203" i="27"/>
  <c r="BI34" i="27"/>
  <c r="BF182" i="27"/>
  <c r="BH182" i="27" s="1"/>
  <c r="BF49" i="27"/>
  <c r="BH49" i="27" s="1"/>
  <c r="BI188" i="27"/>
  <c r="BI323" i="27"/>
  <c r="BF88" i="27"/>
  <c r="BH88" i="27" s="1"/>
  <c r="BI166" i="27"/>
  <c r="BF194" i="27"/>
  <c r="BH194" i="27" s="1"/>
  <c r="BI41" i="27"/>
  <c r="BI326" i="27"/>
  <c r="BF92" i="27"/>
  <c r="BH92" i="27" s="1"/>
  <c r="BF262" i="27"/>
  <c r="BH262" i="27" s="1"/>
  <c r="BF24" i="27"/>
  <c r="BH24" i="27" s="1"/>
  <c r="BI124" i="27"/>
  <c r="BI322" i="27"/>
  <c r="BI312" i="27"/>
  <c r="BI48" i="27"/>
  <c r="BI254" i="27"/>
  <c r="BF360" i="27"/>
  <c r="BH360" i="27" s="1"/>
  <c r="BF56" i="27"/>
  <c r="BH56" i="27" s="1"/>
  <c r="BF10" i="27"/>
  <c r="BH10" i="27" s="1"/>
  <c r="BI178" i="27"/>
  <c r="BF315" i="27"/>
  <c r="BH315" i="27" s="1"/>
  <c r="BI251" i="27"/>
  <c r="BF364" i="27"/>
  <c r="BH364" i="27" s="1"/>
  <c r="BI104" i="27"/>
  <c r="BF86" i="27"/>
  <c r="BH86" i="27" s="1"/>
  <c r="BI197" i="27"/>
  <c r="BI207" i="27"/>
  <c r="BF185" i="27"/>
  <c r="BH185" i="27" s="1"/>
  <c r="BI308" i="27"/>
  <c r="BI127" i="27"/>
  <c r="BF198" i="27"/>
  <c r="BH198" i="27" s="1"/>
  <c r="BF312" i="27"/>
  <c r="BH312" i="27" s="1"/>
  <c r="BF84" i="27"/>
  <c r="BH84" i="27" s="1"/>
  <c r="BI311" i="27"/>
  <c r="BI318" i="27"/>
  <c r="BF339" i="27"/>
  <c r="BH339" i="27" s="1"/>
  <c r="BI110" i="27"/>
  <c r="BF366" i="27"/>
  <c r="BH366" i="27" s="1"/>
  <c r="BI112" i="27"/>
  <c r="BI272" i="27"/>
  <c r="BF311" i="27"/>
  <c r="BH311" i="27" s="1"/>
  <c r="BF332" i="27"/>
  <c r="BH332" i="27" s="1"/>
  <c r="BF236" i="27"/>
  <c r="BH236" i="27" s="1"/>
  <c r="BI36" i="27"/>
  <c r="BI126" i="27"/>
  <c r="BI291" i="27"/>
  <c r="BF18" i="27"/>
  <c r="BH18" i="27" s="1"/>
  <c r="BF51" i="27"/>
  <c r="BH51" i="27" s="1"/>
  <c r="BI149" i="27"/>
  <c r="BI52" i="27"/>
  <c r="BA68" i="27"/>
  <c r="BV349" i="24"/>
  <c r="BX349" i="24" s="1"/>
  <c r="BV282" i="24"/>
  <c r="BX282" i="24" s="1"/>
  <c r="BV216" i="24"/>
  <c r="BX216" i="24" s="1"/>
  <c r="BV148" i="24"/>
  <c r="BX148" i="24" s="1"/>
  <c r="BV374" i="24"/>
  <c r="BX374" i="24" s="1"/>
  <c r="BV288" i="24"/>
  <c r="BX288" i="24" s="1"/>
  <c r="BV222" i="24"/>
  <c r="BX222" i="24" s="1"/>
  <c r="BV162" i="24"/>
  <c r="BX162" i="24" s="1"/>
  <c r="BV371" i="24"/>
  <c r="BX371" i="24" s="1"/>
  <c r="BV281" i="24"/>
  <c r="BX281" i="24" s="1"/>
  <c r="BV177" i="24"/>
  <c r="BX177" i="24" s="1"/>
  <c r="BV92" i="24"/>
  <c r="BX92" i="24" s="1"/>
  <c r="BV48" i="24"/>
  <c r="BX48" i="24" s="1"/>
  <c r="BV357" i="24"/>
  <c r="BX357" i="24" s="1"/>
  <c r="BV259" i="24"/>
  <c r="BX259" i="24" s="1"/>
  <c r="BV190" i="24"/>
  <c r="BX190" i="24" s="1"/>
  <c r="BV111" i="24"/>
  <c r="BX111" i="24" s="1"/>
  <c r="BV37" i="24"/>
  <c r="BX37" i="24" s="1"/>
  <c r="BV356" i="24"/>
  <c r="BX356" i="24" s="1"/>
  <c r="BV251" i="24"/>
  <c r="BX251" i="24" s="1"/>
  <c r="BV186" i="24"/>
  <c r="BX186" i="24" s="1"/>
  <c r="BV118" i="24"/>
  <c r="BX118" i="24" s="1"/>
  <c r="BV26" i="24"/>
  <c r="BX26" i="24" s="1"/>
  <c r="BV376" i="24"/>
  <c r="BX376" i="24" s="1"/>
  <c r="BV292" i="24"/>
  <c r="BX292" i="24" s="1"/>
  <c r="BV184" i="24"/>
  <c r="BX184" i="24" s="1"/>
  <c r="BV117" i="24"/>
  <c r="BX117" i="24" s="1"/>
  <c r="BV100" i="24"/>
  <c r="BX100" i="24" s="1"/>
  <c r="BV365" i="24"/>
  <c r="BX365" i="24" s="1"/>
  <c r="BV305" i="24"/>
  <c r="BX305" i="24" s="1"/>
  <c r="BV182" i="24"/>
  <c r="BX182" i="24" s="1"/>
  <c r="BV116" i="24"/>
  <c r="BX116" i="24" s="1"/>
  <c r="BV46" i="24"/>
  <c r="BX46" i="24" s="1"/>
  <c r="BV337" i="24"/>
  <c r="BX337" i="24" s="1"/>
  <c r="BV242" i="24"/>
  <c r="BX242" i="24" s="1"/>
  <c r="BV160" i="24"/>
  <c r="BX160" i="24" s="1"/>
  <c r="BV78" i="24"/>
  <c r="BX78" i="24" s="1"/>
  <c r="BV32" i="24"/>
  <c r="BX32" i="24" s="1"/>
  <c r="BV359" i="24"/>
  <c r="BX359" i="24" s="1"/>
  <c r="BV248" i="24"/>
  <c r="BX248" i="24" s="1"/>
  <c r="BV168" i="24"/>
  <c r="BX168" i="24" s="1"/>
  <c r="BV106" i="24"/>
  <c r="BX106" i="24" s="1"/>
  <c r="BV40" i="24"/>
  <c r="BX40" i="24" s="1"/>
  <c r="BV77" i="24"/>
  <c r="BX77" i="24" s="1"/>
  <c r="BV241" i="24"/>
  <c r="BX241" i="24" s="1"/>
  <c r="BV35" i="24"/>
  <c r="BX35" i="24" s="1"/>
  <c r="BV333" i="24"/>
  <c r="BX333" i="24" s="1"/>
  <c r="BA76" i="27"/>
  <c r="BA244" i="27"/>
  <c r="BA325" i="27"/>
  <c r="BA147" i="27"/>
  <c r="BA14" i="27"/>
  <c r="BA230" i="27"/>
  <c r="BA306" i="27"/>
  <c r="BA321" i="27"/>
  <c r="BA284" i="27"/>
  <c r="BA239" i="27"/>
  <c r="BA31" i="27"/>
  <c r="BA287" i="27"/>
  <c r="BA165" i="27"/>
  <c r="BA261" i="27"/>
  <c r="BA351" i="27"/>
  <c r="BA87" i="27"/>
  <c r="BA44" i="27"/>
  <c r="BA65" i="27"/>
  <c r="BA341" i="27"/>
  <c r="BA290" i="27"/>
  <c r="BA156" i="27"/>
  <c r="BA127" i="27"/>
  <c r="BA166" i="27"/>
  <c r="BA207" i="27"/>
  <c r="BA173" i="27"/>
  <c r="BA323" i="27"/>
  <c r="BA109" i="27"/>
  <c r="BA169" i="27"/>
  <c r="BA18" i="27"/>
  <c r="BA151" i="27"/>
  <c r="BA360" i="27"/>
  <c r="BA257" i="27"/>
  <c r="BA19" i="27"/>
  <c r="BA39" i="27"/>
  <c r="BA190" i="27"/>
  <c r="BA359" i="27"/>
  <c r="BA128" i="27"/>
  <c r="BA374" i="27"/>
  <c r="BA155" i="27"/>
  <c r="BA337" i="27"/>
  <c r="BA102" i="27"/>
  <c r="BA213" i="27"/>
  <c r="BA63" i="27"/>
  <c r="B9" i="28"/>
  <c r="BM361" i="27"/>
  <c r="BM330" i="27"/>
  <c r="BM286" i="27"/>
  <c r="BM133" i="27"/>
  <c r="BM106" i="27"/>
  <c r="BM35" i="27"/>
  <c r="BM8" i="27"/>
  <c r="BM201" i="27"/>
  <c r="BM308" i="27"/>
  <c r="BM186" i="27"/>
  <c r="BM125" i="27"/>
  <c r="BM380" i="27"/>
  <c r="BM158" i="27"/>
  <c r="BM335" i="27"/>
  <c r="BM300" i="27"/>
  <c r="BM271" i="27"/>
  <c r="BM225" i="27"/>
  <c r="BM178" i="27"/>
  <c r="BM94" i="27"/>
  <c r="BM107" i="27"/>
  <c r="BM40" i="27"/>
  <c r="BM46" i="27"/>
  <c r="BM341" i="27"/>
  <c r="BM263" i="27"/>
  <c r="BM249" i="27"/>
  <c r="BM170" i="27"/>
  <c r="BM86" i="27"/>
  <c r="BM141" i="27"/>
  <c r="BM359" i="27"/>
  <c r="BM294" i="27"/>
  <c r="BM251" i="27"/>
  <c r="BM78" i="27"/>
  <c r="BM338" i="27"/>
  <c r="BM312" i="27"/>
  <c r="BM297" i="27"/>
  <c r="BM217" i="27"/>
  <c r="BM191" i="27"/>
  <c r="BM121" i="27"/>
  <c r="BM346" i="27"/>
  <c r="BM240" i="27"/>
  <c r="BM209" i="27"/>
  <c r="BM149" i="27"/>
  <c r="BM113" i="27"/>
  <c r="BM103" i="27"/>
  <c r="BM49" i="27"/>
  <c r="BM17" i="27"/>
  <c r="BM379" i="27"/>
  <c r="BM55" i="27"/>
  <c r="BM56" i="27"/>
  <c r="BM88" i="27"/>
  <c r="BM172" i="27"/>
  <c r="BM256" i="27"/>
  <c r="BM323" i="27"/>
  <c r="BM375" i="27"/>
  <c r="BM7" i="27"/>
  <c r="BM39" i="27"/>
  <c r="BM144" i="27"/>
  <c r="BM181" i="27"/>
  <c r="BM247" i="27"/>
  <c r="BM303" i="27"/>
  <c r="BM371" i="27"/>
  <c r="BM41" i="27"/>
  <c r="BM272" i="27"/>
  <c r="BM381" i="27"/>
  <c r="BM28" i="27"/>
  <c r="BM114" i="27"/>
  <c r="BM145" i="27"/>
  <c r="BM205" i="27"/>
  <c r="BM282" i="27"/>
  <c r="BM353" i="27"/>
  <c r="BM134" i="27"/>
  <c r="BM99" i="27"/>
  <c r="BM122" i="27"/>
  <c r="BM175" i="27"/>
  <c r="BM250" i="27"/>
  <c r="BM362" i="27"/>
  <c r="BM53" i="27"/>
  <c r="BM109" i="27"/>
  <c r="BM154" i="27"/>
  <c r="BM215" i="27"/>
  <c r="BM293" i="27"/>
  <c r="BM357" i="27"/>
  <c r="BM66" i="27"/>
  <c r="BM264" i="27"/>
  <c r="BM9" i="27"/>
  <c r="BM120" i="27"/>
  <c r="BM164" i="27"/>
  <c r="BM208" i="27"/>
  <c r="BM285" i="27"/>
  <c r="BM347" i="27"/>
  <c r="BM104" i="27"/>
  <c r="BM67" i="27"/>
  <c r="BM96" i="27"/>
  <c r="BM180" i="27"/>
  <c r="BM244" i="27"/>
  <c r="BM314" i="27"/>
  <c r="BM369" i="27"/>
  <c r="BM21" i="27"/>
  <c r="BM59" i="27"/>
  <c r="BM162" i="27"/>
  <c r="BM259" i="27"/>
  <c r="BM246" i="27"/>
  <c r="BM320" i="27"/>
  <c r="BM126" i="27"/>
  <c r="BM273" i="27"/>
  <c r="BM72" i="27"/>
  <c r="BM105" i="27"/>
  <c r="BM159" i="27"/>
  <c r="BM213" i="27"/>
  <c r="BM291" i="27"/>
  <c r="BM13" i="27"/>
  <c r="BM160" i="27"/>
  <c r="BM70" i="27"/>
  <c r="BM130" i="27"/>
  <c r="BM183" i="27"/>
  <c r="BM237" i="27"/>
  <c r="BM348" i="27"/>
  <c r="BM15" i="27"/>
  <c r="BM76" i="27"/>
  <c r="BM187" i="27"/>
  <c r="BM223" i="27"/>
  <c r="BM298" i="27"/>
  <c r="BM366" i="27"/>
  <c r="BM95" i="27"/>
  <c r="BM287" i="27"/>
  <c r="BM34" i="27"/>
  <c r="BM77" i="27"/>
  <c r="BM156" i="27"/>
  <c r="BM216" i="27"/>
  <c r="BM295" i="27"/>
  <c r="BM350" i="27"/>
  <c r="BM87" i="27"/>
  <c r="BM12" i="27"/>
  <c r="BM58" i="27"/>
  <c r="BM127" i="27"/>
  <c r="BM257" i="27"/>
  <c r="BM276" i="27"/>
  <c r="BM349" i="27"/>
  <c r="BM48" i="27"/>
  <c r="BM62" i="27"/>
  <c r="BM190" i="27"/>
  <c r="BM229" i="27"/>
  <c r="BM258" i="27"/>
  <c r="BM334" i="27"/>
  <c r="BM152" i="27"/>
  <c r="BM288" i="27"/>
  <c r="BM64" i="27"/>
  <c r="BM74" i="27"/>
  <c r="BM166" i="27"/>
  <c r="BM221" i="27"/>
  <c r="BM304" i="27"/>
  <c r="BM26" i="27"/>
  <c r="BM234" i="27"/>
  <c r="BM138" i="27"/>
  <c r="BM278" i="27"/>
  <c r="BM260" i="27"/>
  <c r="BM352" i="27"/>
  <c r="BM37" i="27"/>
  <c r="BM84" i="27"/>
  <c r="BM245" i="27"/>
  <c r="BM235" i="27"/>
  <c r="BM306" i="27"/>
  <c r="BM378" i="27"/>
  <c r="BM142" i="27"/>
  <c r="BM301" i="27"/>
  <c r="BM22" i="27"/>
  <c r="BM85" i="27"/>
  <c r="BM197" i="27"/>
  <c r="BM224" i="27"/>
  <c r="BM299" i="27"/>
  <c r="BM340" i="27"/>
  <c r="BM150" i="27"/>
  <c r="BM24" i="27"/>
  <c r="BM111" i="27"/>
  <c r="BM135" i="27"/>
  <c r="BM231" i="27"/>
  <c r="BM277" i="27"/>
  <c r="BM332" i="27"/>
  <c r="BM116" i="27"/>
  <c r="BM81" i="27"/>
  <c r="BM194" i="27"/>
  <c r="BM226" i="27"/>
  <c r="BM289" i="27"/>
  <c r="BM358" i="27"/>
  <c r="BM188" i="27"/>
  <c r="BM309" i="27"/>
  <c r="BM69" i="27"/>
  <c r="BM82" i="27"/>
  <c r="BM174" i="27"/>
  <c r="BM275" i="27"/>
  <c r="BM310" i="27"/>
  <c r="BM274" i="27"/>
  <c r="BM5" i="27"/>
  <c r="BM31" i="27"/>
  <c r="BM146" i="27"/>
  <c r="BM198" i="27"/>
  <c r="BM268" i="27"/>
  <c r="BM373" i="27"/>
  <c r="BM73" i="27"/>
  <c r="BM92" i="27"/>
  <c r="BM168" i="27"/>
  <c r="BM238" i="27"/>
  <c r="BM315" i="27"/>
  <c r="BM163" i="27"/>
  <c r="BM322" i="27"/>
  <c r="BM16" i="27"/>
  <c r="BM93" i="27"/>
  <c r="BM169" i="27"/>
  <c r="BM243" i="27"/>
  <c r="BM307" i="27"/>
  <c r="BM356" i="27"/>
  <c r="BM51" i="27"/>
  <c r="BM117" i="27"/>
  <c r="BM151" i="27"/>
  <c r="BM211" i="27"/>
  <c r="BM280" i="27"/>
  <c r="BM345" i="27"/>
  <c r="BM6" i="27"/>
  <c r="BM60" i="27"/>
  <c r="BM97" i="27"/>
  <c r="BM189" i="27"/>
  <c r="BM204" i="27"/>
  <c r="BM266" i="27"/>
  <c r="BM354" i="27"/>
  <c r="BM202" i="27"/>
  <c r="BM339" i="27"/>
  <c r="BM14" i="27"/>
  <c r="BM63" i="27"/>
  <c r="BM155" i="27"/>
  <c r="BM227" i="27"/>
  <c r="BM248" i="27"/>
  <c r="BM317" i="27"/>
  <c r="BM54" i="27"/>
  <c r="BM75" i="27"/>
  <c r="BM196" i="27"/>
  <c r="BM214" i="27"/>
  <c r="BM305" i="27"/>
  <c r="BM365" i="27"/>
  <c r="BM65" i="27"/>
  <c r="BM119" i="27"/>
  <c r="BM131" i="27"/>
  <c r="BM184" i="27"/>
  <c r="BM261" i="27"/>
  <c r="BM321" i="27"/>
  <c r="BM23" i="27"/>
  <c r="BM210" i="27"/>
  <c r="BM368" i="27"/>
  <c r="BM47" i="27"/>
  <c r="BM132" i="27"/>
  <c r="BM185" i="27"/>
  <c r="BM239" i="27"/>
  <c r="BM325" i="27"/>
  <c r="BM20" i="27"/>
  <c r="BM153" i="27"/>
  <c r="BM157" i="27"/>
  <c r="BM219" i="27"/>
  <c r="BM290" i="27"/>
  <c r="BM364" i="27"/>
  <c r="BM25" i="27"/>
  <c r="BM68" i="27"/>
  <c r="BM128" i="27"/>
  <c r="BM165" i="27"/>
  <c r="BM212" i="27"/>
  <c r="BM281" i="27"/>
  <c r="BM355" i="27"/>
  <c r="BM218" i="27"/>
  <c r="BM333" i="27"/>
  <c r="BM52" i="27"/>
  <c r="BM115" i="27"/>
  <c r="BM129" i="27"/>
  <c r="BM255" i="27"/>
  <c r="BM283" i="27"/>
  <c r="BM318" i="27"/>
  <c r="BM108" i="27"/>
  <c r="BM61" i="27"/>
  <c r="BM83" i="27"/>
  <c r="BM193" i="27"/>
  <c r="BM222" i="27"/>
  <c r="BM324" i="27"/>
  <c r="BM374" i="27"/>
  <c r="BM10" i="27"/>
  <c r="BM102" i="27"/>
  <c r="BM139" i="27"/>
  <c r="BM199" i="27"/>
  <c r="BM269" i="27"/>
  <c r="BM328" i="27"/>
  <c r="BM19" i="27"/>
  <c r="BM228" i="27"/>
  <c r="BM342" i="27"/>
  <c r="BM101" i="27"/>
  <c r="BM140" i="27"/>
  <c r="BM253" i="27"/>
  <c r="BM262" i="27"/>
  <c r="BM337" i="27"/>
  <c r="BM80" i="27"/>
  <c r="BM370" i="27"/>
  <c r="BM50" i="27"/>
  <c r="BM220" i="27"/>
  <c r="BM36" i="27"/>
  <c r="BM71" i="27"/>
  <c r="BM267" i="27"/>
  <c r="BM161" i="27"/>
  <c r="BM123" i="27"/>
  <c r="BM254" i="27"/>
  <c r="BM143" i="27"/>
  <c r="BM45" i="27"/>
  <c r="BM279" i="27"/>
  <c r="BM171" i="27"/>
  <c r="BM30" i="27"/>
  <c r="BM327" i="27"/>
  <c r="BM79" i="27"/>
  <c r="BM167" i="27"/>
  <c r="BM147" i="27"/>
  <c r="BM38" i="27"/>
  <c r="BM270" i="27"/>
  <c r="BM11" i="27"/>
  <c r="BM195" i="27"/>
  <c r="BM29" i="27"/>
  <c r="BM319" i="27"/>
  <c r="BM242" i="27"/>
  <c r="BM98" i="27"/>
  <c r="BM360" i="27"/>
  <c r="BM313" i="27"/>
  <c r="BM206" i="27"/>
  <c r="BM2" i="27"/>
  <c r="BM176" i="27"/>
  <c r="BM112" i="27"/>
  <c r="BM311" i="27"/>
  <c r="BM203" i="27"/>
  <c r="BM89" i="27"/>
  <c r="BM344" i="27"/>
  <c r="BM316" i="27"/>
  <c r="BM90" i="27"/>
  <c r="BM292" i="27"/>
  <c r="BM207" i="27"/>
  <c r="BM57" i="27"/>
  <c r="BM44" i="27"/>
  <c r="BM329" i="27"/>
  <c r="BM230" i="27"/>
  <c r="BM136" i="27"/>
  <c r="BM372" i="27"/>
  <c r="BM363" i="27"/>
  <c r="BM137" i="27"/>
  <c r="BM18" i="27"/>
  <c r="BM296" i="27"/>
  <c r="BM27" i="27"/>
  <c r="BM265" i="27"/>
  <c r="BM192" i="27"/>
  <c r="BM182" i="27"/>
  <c r="BM32" i="27"/>
  <c r="BM336" i="27"/>
  <c r="BM33" i="27"/>
  <c r="BM284" i="27"/>
  <c r="BM241" i="27"/>
  <c r="BM148" i="27"/>
  <c r="BM43" i="27"/>
  <c r="BM302" i="27"/>
  <c r="BM173" i="27"/>
  <c r="BM232" i="27"/>
  <c r="BM100" i="27"/>
  <c r="BM376" i="27"/>
  <c r="BM42" i="27"/>
  <c r="BM326" i="27"/>
  <c r="BM331" i="27"/>
  <c r="BM177" i="27"/>
  <c r="BM351" i="27"/>
  <c r="BM118" i="27"/>
  <c r="BM200" i="27"/>
  <c r="BM252" i="27"/>
  <c r="BM367" i="27"/>
  <c r="BM3" i="27"/>
  <c r="BM343" i="27"/>
  <c r="BM233" i="27"/>
  <c r="BM91" i="27"/>
  <c r="BM179" i="27"/>
  <c r="BM377" i="27"/>
  <c r="BM4" i="27"/>
  <c r="BM124" i="27"/>
  <c r="BM110" i="27"/>
  <c r="BM236" i="27"/>
  <c r="BV341" i="24"/>
  <c r="BX341" i="24" s="1"/>
  <c r="BV277" i="24"/>
  <c r="BX277" i="24" s="1"/>
  <c r="BV208" i="24"/>
  <c r="BX208" i="24" s="1"/>
  <c r="BV140" i="24"/>
  <c r="BX140" i="24" s="1"/>
  <c r="BV347" i="24"/>
  <c r="BX347" i="24" s="1"/>
  <c r="BV289" i="24"/>
  <c r="BX289" i="24" s="1"/>
  <c r="BV214" i="24"/>
  <c r="BX214" i="24" s="1"/>
  <c r="BV154" i="24"/>
  <c r="BX154" i="24" s="1"/>
  <c r="BV367" i="24"/>
  <c r="BX367" i="24" s="1"/>
  <c r="BV267" i="24"/>
  <c r="BX267" i="24" s="1"/>
  <c r="BV167" i="24"/>
  <c r="BX167" i="24" s="1"/>
  <c r="BV89" i="24"/>
  <c r="BX89" i="24" s="1"/>
  <c r="BV25" i="24"/>
  <c r="BX25" i="24" s="1"/>
  <c r="BV346" i="24"/>
  <c r="BX346" i="24" s="1"/>
  <c r="BV272" i="24"/>
  <c r="BX272" i="24" s="1"/>
  <c r="BV176" i="24"/>
  <c r="BX176" i="24" s="1"/>
  <c r="BV90" i="24"/>
  <c r="BX90" i="24" s="1"/>
  <c r="BV24" i="24"/>
  <c r="BX24" i="24" s="1"/>
  <c r="BV345" i="24"/>
  <c r="BX345" i="24" s="1"/>
  <c r="BV271" i="24"/>
  <c r="BX271" i="24" s="1"/>
  <c r="BV175" i="24"/>
  <c r="BX175" i="24" s="1"/>
  <c r="BV110" i="24"/>
  <c r="BX110" i="24" s="1"/>
  <c r="BV29" i="24"/>
  <c r="BX29" i="24" s="1"/>
  <c r="BV360" i="24"/>
  <c r="BX360" i="24" s="1"/>
  <c r="BV285" i="24"/>
  <c r="BX285" i="24" s="1"/>
  <c r="BV174" i="24"/>
  <c r="BX174" i="24" s="1"/>
  <c r="BV109" i="24"/>
  <c r="BX109" i="24" s="1"/>
  <c r="BV36" i="24"/>
  <c r="BX36" i="24" s="1"/>
  <c r="BV351" i="24"/>
  <c r="BX351" i="24" s="1"/>
  <c r="BV262" i="24"/>
  <c r="BX262" i="24" s="1"/>
  <c r="BV173" i="24"/>
  <c r="BX173" i="24" s="1"/>
  <c r="BV107" i="24"/>
  <c r="BX107" i="24" s="1"/>
  <c r="BV34" i="24"/>
  <c r="BX34" i="24" s="1"/>
  <c r="BV322" i="24"/>
  <c r="BX322" i="24" s="1"/>
  <c r="BV231" i="24"/>
  <c r="BX231" i="24" s="1"/>
  <c r="BV150" i="24"/>
  <c r="BX150" i="24" s="1"/>
  <c r="BV70" i="24"/>
  <c r="BX70" i="24" s="1"/>
  <c r="BV53" i="24"/>
  <c r="BX53" i="24" s="1"/>
  <c r="BV350" i="24"/>
  <c r="BX350" i="24" s="1"/>
  <c r="BV239" i="24"/>
  <c r="BX239" i="24" s="1"/>
  <c r="BV158" i="24"/>
  <c r="BX158" i="24" s="1"/>
  <c r="BV76" i="24"/>
  <c r="BX76" i="24" s="1"/>
  <c r="BV19" i="24"/>
  <c r="BX19" i="24" s="1"/>
  <c r="BV122" i="24"/>
  <c r="BX122" i="24" s="1"/>
  <c r="BV339" i="24"/>
  <c r="BX339" i="24" s="1"/>
  <c r="BV284" i="24"/>
  <c r="BX284" i="24" s="1"/>
  <c r="C9" i="28"/>
  <c r="BA195" i="27"/>
  <c r="BA29" i="27"/>
  <c r="BA312" i="27"/>
  <c r="BA192" i="27"/>
  <c r="BA305" i="27"/>
  <c r="BA286" i="27"/>
  <c r="BA184" i="27"/>
  <c r="BA97" i="27"/>
  <c r="BA7" i="27"/>
  <c r="BA12" i="27"/>
  <c r="BA158" i="27"/>
  <c r="BA362" i="27"/>
  <c r="BA57" i="27"/>
  <c r="BA36" i="27"/>
  <c r="BA328" i="27"/>
  <c r="BA326" i="27"/>
  <c r="BA234" i="27"/>
  <c r="BA322" i="27"/>
  <c r="BA115" i="27"/>
  <c r="BA200" i="27"/>
  <c r="BA320" i="27"/>
  <c r="BA223" i="27"/>
  <c r="BA167" i="27"/>
  <c r="BA71" i="27"/>
  <c r="BA49" i="27"/>
  <c r="BA153" i="27"/>
  <c r="BA250" i="27"/>
  <c r="BA285" i="27"/>
  <c r="BA228" i="27"/>
  <c r="BA260" i="27"/>
  <c r="BA41" i="27"/>
  <c r="BA249" i="27"/>
  <c r="BA110" i="27"/>
  <c r="BA208" i="27"/>
  <c r="BA43" i="27"/>
  <c r="BA336" i="27"/>
  <c r="BA377" i="27"/>
  <c r="BA318" i="27"/>
  <c r="BA245" i="27"/>
  <c r="BA174" i="27"/>
  <c r="BA264" i="27"/>
  <c r="BA136" i="27"/>
  <c r="BW5" i="20"/>
  <c r="BW9" i="20"/>
  <c r="BW7" i="20"/>
  <c r="BW26" i="20"/>
  <c r="BW31" i="20"/>
  <c r="BW35" i="20"/>
  <c r="BW54" i="20"/>
  <c r="BW73" i="20"/>
  <c r="BW44" i="20"/>
  <c r="BW59" i="20"/>
  <c r="BW98" i="20"/>
  <c r="BW82" i="20"/>
  <c r="BW104" i="20"/>
  <c r="BW112" i="20"/>
  <c r="BW120" i="20"/>
  <c r="BW128" i="20"/>
  <c r="BW166" i="20"/>
  <c r="BW137" i="20"/>
  <c r="BW145" i="20"/>
  <c r="BW153" i="20"/>
  <c r="BW161" i="20"/>
  <c r="BW174" i="20"/>
  <c r="BW182" i="20"/>
  <c r="BW235" i="20"/>
  <c r="BW222" i="20"/>
  <c r="BW195" i="20"/>
  <c r="BW203" i="20"/>
  <c r="BW211" i="20"/>
  <c r="BW231" i="20"/>
  <c r="BW237" i="20"/>
  <c r="BW240" i="20"/>
  <c r="BW292" i="20"/>
  <c r="BW264" i="20"/>
  <c r="BW272" i="20"/>
  <c r="BW280" i="20"/>
  <c r="BW288" i="20"/>
  <c r="BW296" i="20"/>
  <c r="BW304" i="20"/>
  <c r="BW311" i="20"/>
  <c r="BW316" i="20"/>
  <c r="BW328" i="20"/>
  <c r="BW344" i="20"/>
  <c r="BW342" i="20"/>
  <c r="BW350" i="20"/>
  <c r="BW358" i="20"/>
  <c r="BW364" i="20"/>
  <c r="BW378" i="20"/>
  <c r="BW8" i="20"/>
  <c r="BW6" i="20"/>
  <c r="BW19" i="20"/>
  <c r="BW29" i="20"/>
  <c r="BW45" i="20"/>
  <c r="BW55" i="20"/>
  <c r="BW36" i="20"/>
  <c r="BW64" i="20"/>
  <c r="BW75" i="20"/>
  <c r="BW46" i="20"/>
  <c r="BW61" i="20"/>
  <c r="BW102" i="20"/>
  <c r="BW83" i="20"/>
  <c r="BW106" i="20"/>
  <c r="BW113" i="20"/>
  <c r="BW121" i="20"/>
  <c r="BW129" i="20"/>
  <c r="BW170" i="20"/>
  <c r="BW138" i="20"/>
  <c r="BW146" i="20"/>
  <c r="BW154" i="20"/>
  <c r="BW162" i="20"/>
  <c r="BW175" i="20"/>
  <c r="BW183" i="20"/>
  <c r="BW216" i="20"/>
  <c r="BW223" i="20"/>
  <c r="BW196" i="20"/>
  <c r="BW204" i="20"/>
  <c r="BW212" i="20"/>
  <c r="BW218" i="20"/>
  <c r="BW251" i="20"/>
  <c r="BW241" i="20"/>
  <c r="BW257" i="20"/>
  <c r="BW265" i="20"/>
  <c r="BW273" i="20"/>
  <c r="BW281" i="20"/>
  <c r="BW289" i="20"/>
  <c r="BW297" i="20"/>
  <c r="BW305" i="20"/>
  <c r="BW312" i="20"/>
  <c r="BW332" i="20"/>
  <c r="BW330" i="20"/>
  <c r="BW348" i="20"/>
  <c r="BW343" i="20"/>
  <c r="BW351" i="20"/>
  <c r="BW359" i="20"/>
  <c r="BW365" i="20"/>
  <c r="BW379" i="20"/>
  <c r="BW30" i="20"/>
  <c r="BW39" i="20"/>
  <c r="BW21" i="20"/>
  <c r="BW74" i="20"/>
  <c r="BW65" i="20"/>
  <c r="BW58" i="20"/>
  <c r="BW38" i="20"/>
  <c r="BW68" i="20"/>
  <c r="BW77" i="20"/>
  <c r="BW63" i="20"/>
  <c r="BW101" i="20"/>
  <c r="BW109" i="20"/>
  <c r="BW84" i="20"/>
  <c r="BW92" i="20"/>
  <c r="BW114" i="20"/>
  <c r="BW122" i="20"/>
  <c r="BW130" i="20"/>
  <c r="BW167" i="20"/>
  <c r="BW139" i="20"/>
  <c r="BW147" i="20"/>
  <c r="BW155" i="20"/>
  <c r="BW163" i="20"/>
  <c r="BW176" i="20"/>
  <c r="BW184" i="20"/>
  <c r="BW190" i="20"/>
  <c r="BW224" i="20"/>
  <c r="BW197" i="20"/>
  <c r="BW205" i="20"/>
  <c r="BW213" i="20"/>
  <c r="BW234" i="20"/>
  <c r="BW244" i="20"/>
  <c r="BW242" i="20"/>
  <c r="BW258" i="20"/>
  <c r="BW266" i="20"/>
  <c r="BW274" i="20"/>
  <c r="BW282" i="20"/>
  <c r="BW290" i="20"/>
  <c r="BW298" i="20"/>
  <c r="BW306" i="20"/>
  <c r="BW315" i="20"/>
  <c r="BW323" i="20"/>
  <c r="BW325" i="20"/>
  <c r="BW345" i="20"/>
  <c r="BW346" i="20"/>
  <c r="BW352" i="20"/>
  <c r="BW360" i="20"/>
  <c r="BW366" i="20"/>
  <c r="BW380" i="20"/>
  <c r="BW78" i="20"/>
  <c r="BW41" i="20"/>
  <c r="BW16" i="20"/>
  <c r="BW72" i="20"/>
  <c r="BW37" i="20"/>
  <c r="BW60" i="20"/>
  <c r="BW47" i="20"/>
  <c r="BW69" i="20"/>
  <c r="BW79" i="20"/>
  <c r="BW67" i="20"/>
  <c r="BW103" i="20"/>
  <c r="BW91" i="20"/>
  <c r="BW85" i="20"/>
  <c r="BW96" i="20"/>
  <c r="BW115" i="20"/>
  <c r="BW123" i="20"/>
  <c r="BW131" i="20"/>
  <c r="BW171" i="20"/>
  <c r="BW140" i="20"/>
  <c r="BW148" i="20"/>
  <c r="BW156" i="20"/>
  <c r="BW165" i="20"/>
  <c r="BW177" i="20"/>
  <c r="BW185" i="20"/>
  <c r="BW226" i="20"/>
  <c r="BW225" i="20"/>
  <c r="BW198" i="20"/>
  <c r="BW206" i="20"/>
  <c r="BW214" i="20"/>
  <c r="BW238" i="20"/>
  <c r="BW248" i="20"/>
  <c r="BW243" i="20"/>
  <c r="BW259" i="20"/>
  <c r="BW267" i="20"/>
  <c r="BW275" i="20"/>
  <c r="BW283" i="20"/>
  <c r="BW291" i="20"/>
  <c r="BW299" i="20"/>
  <c r="BW307" i="20"/>
  <c r="BW319" i="20"/>
  <c r="BW324" i="20"/>
  <c r="BW333" i="20"/>
  <c r="BW337" i="20"/>
  <c r="BW347" i="20"/>
  <c r="BW353" i="20"/>
  <c r="BW369" i="20"/>
  <c r="BW367" i="20"/>
  <c r="BW382" i="20"/>
  <c r="BW11" i="20"/>
  <c r="BW27" i="20"/>
  <c r="BW93" i="20"/>
  <c r="BW95" i="20"/>
  <c r="BW116" i="20"/>
  <c r="BW141" i="20"/>
  <c r="BW186" i="20"/>
  <c r="BW199" i="20"/>
  <c r="BW255" i="20"/>
  <c r="BW276" i="20"/>
  <c r="BW320" i="20"/>
  <c r="BW371" i="20"/>
  <c r="BW15" i="20"/>
  <c r="BW80" i="20"/>
  <c r="BW10" i="20"/>
  <c r="BW48" i="20"/>
  <c r="BW49" i="20"/>
  <c r="BW70" i="20"/>
  <c r="BW23" i="20"/>
  <c r="BW105" i="20"/>
  <c r="BW86" i="20"/>
  <c r="BW100" i="20"/>
  <c r="BW124" i="20"/>
  <c r="BW132" i="20"/>
  <c r="BW164" i="20"/>
  <c r="BW149" i="20"/>
  <c r="BW157" i="20"/>
  <c r="BW169" i="20"/>
  <c r="BW178" i="20"/>
  <c r="BW215" i="20"/>
  <c r="BW239" i="20"/>
  <c r="BW207" i="20"/>
  <c r="BW219" i="20"/>
  <c r="BW256" i="20"/>
  <c r="BW246" i="20"/>
  <c r="BW260" i="20"/>
  <c r="BW268" i="20"/>
  <c r="BW284" i="20"/>
  <c r="BW314" i="20"/>
  <c r="BW300" i="20"/>
  <c r="BW310" i="20"/>
  <c r="BW313" i="20"/>
  <c r="BW334" i="20"/>
  <c r="BW338" i="20"/>
  <c r="BW361" i="20"/>
  <c r="BW354" i="20"/>
  <c r="BW374" i="20"/>
  <c r="BW2" i="20"/>
  <c r="BW97" i="20"/>
  <c r="BW12" i="20"/>
  <c r="BW13" i="20"/>
  <c r="BW50" i="20"/>
  <c r="BW32" i="20"/>
  <c r="BW51" i="20"/>
  <c r="BW22" i="20"/>
  <c r="BW28" i="20"/>
  <c r="BW24" i="20"/>
  <c r="BW107" i="20"/>
  <c r="BW99" i="20"/>
  <c r="BW87" i="20"/>
  <c r="BW191" i="20"/>
  <c r="BW117" i="20"/>
  <c r="BW125" i="20"/>
  <c r="BW133" i="20"/>
  <c r="BW168" i="20"/>
  <c r="BW142" i="20"/>
  <c r="BW150" i="20"/>
  <c r="BW158" i="20"/>
  <c r="BW221" i="20"/>
  <c r="BW179" i="20"/>
  <c r="BW187" i="20"/>
  <c r="BW228" i="20"/>
  <c r="BW192" i="20"/>
  <c r="BW200" i="20"/>
  <c r="BW208" i="20"/>
  <c r="BW247" i="20"/>
  <c r="BW232" i="20"/>
  <c r="BW245" i="20"/>
  <c r="BW250" i="20"/>
  <c r="BW261" i="20"/>
  <c r="BW269" i="20"/>
  <c r="BW277" i="20"/>
  <c r="BW285" i="20"/>
  <c r="BW293" i="20"/>
  <c r="BW301" i="20"/>
  <c r="BW318" i="20"/>
  <c r="BW322" i="20"/>
  <c r="BW317" i="20"/>
  <c r="BW331" i="20"/>
  <c r="BW339" i="20"/>
  <c r="BW362" i="20"/>
  <c r="BW355" i="20"/>
  <c r="BW368" i="20"/>
  <c r="BW375" i="20"/>
  <c r="AH43" i="27"/>
  <c r="AJ43" i="27" s="1"/>
  <c r="AH148" i="27"/>
  <c r="AJ148" i="27" s="1"/>
  <c r="AH173" i="27"/>
  <c r="AJ173" i="27" s="1"/>
  <c r="AH194" i="27"/>
  <c r="AJ194" i="27" s="1"/>
  <c r="AH87" i="27"/>
  <c r="AJ87" i="27" s="1"/>
  <c r="AH251" i="27"/>
  <c r="AJ251" i="27" s="1"/>
  <c r="AH95" i="27"/>
  <c r="AJ95" i="27" s="1"/>
  <c r="AH283" i="27"/>
  <c r="AJ283" i="27" s="1"/>
  <c r="BY195" i="24"/>
  <c r="AH4" i="27"/>
  <c r="AJ4" i="27" s="1"/>
  <c r="AH41" i="27"/>
  <c r="AJ41" i="27" s="1"/>
  <c r="AH57" i="27"/>
  <c r="AJ57" i="27" s="1"/>
  <c r="AH305" i="27"/>
  <c r="AJ305" i="27" s="1"/>
  <c r="AH112" i="27"/>
  <c r="AJ112" i="27" s="1"/>
  <c r="AH315" i="27"/>
  <c r="AJ315" i="27" s="1"/>
  <c r="AH127" i="27"/>
  <c r="AJ127" i="27" s="1"/>
  <c r="AH350" i="27"/>
  <c r="AJ350" i="27" s="1"/>
  <c r="AH294" i="27"/>
  <c r="AJ294" i="27" s="1"/>
  <c r="AH88" i="27"/>
  <c r="AJ88" i="27" s="1"/>
  <c r="AH233" i="27"/>
  <c r="AJ233" i="27" s="1"/>
  <c r="AH55" i="27"/>
  <c r="AJ55" i="27" s="1"/>
  <c r="AH91" i="27"/>
  <c r="AJ91" i="27" s="1"/>
  <c r="AH36" i="27"/>
  <c r="AJ36" i="27" s="1"/>
  <c r="AH71" i="27"/>
  <c r="AJ71" i="27" s="1"/>
  <c r="AH123" i="27"/>
  <c r="AJ123" i="27" s="1"/>
  <c r="AH182" i="27"/>
  <c r="AJ182" i="27" s="1"/>
  <c r="AH227" i="27"/>
  <c r="AJ227" i="27" s="1"/>
  <c r="AH221" i="27"/>
  <c r="AJ221" i="27" s="1"/>
  <c r="AH271" i="27"/>
  <c r="AJ271" i="27" s="1"/>
  <c r="AH290" i="27"/>
  <c r="AJ290" i="27" s="1"/>
  <c r="AH329" i="27"/>
  <c r="AJ329" i="27" s="1"/>
  <c r="BY100" i="24"/>
  <c r="AH40" i="27"/>
  <c r="AJ40" i="27" s="1"/>
  <c r="AH15" i="27"/>
  <c r="AJ15" i="27" s="1"/>
  <c r="AH45" i="27"/>
  <c r="AJ45" i="27" s="1"/>
  <c r="AH84" i="27"/>
  <c r="AJ84" i="27" s="1"/>
  <c r="AH99" i="27"/>
  <c r="AJ99" i="27" s="1"/>
  <c r="AH100" i="27"/>
  <c r="AJ100" i="27" s="1"/>
  <c r="AH124" i="27"/>
  <c r="AJ124" i="27" s="1"/>
  <c r="AH147" i="27"/>
  <c r="AJ147" i="27" s="1"/>
  <c r="AH235" i="27"/>
  <c r="AJ235" i="27" s="1"/>
  <c r="AH231" i="27"/>
  <c r="AJ231" i="27" s="1"/>
  <c r="AH259" i="27"/>
  <c r="AJ259" i="27" s="1"/>
  <c r="AH224" i="27"/>
  <c r="AJ224" i="27" s="1"/>
  <c r="AH253" i="27"/>
  <c r="AJ253" i="27" s="1"/>
  <c r="AH292" i="27"/>
  <c r="AJ292" i="27" s="1"/>
  <c r="AH301" i="27"/>
  <c r="AJ301" i="27" s="1"/>
  <c r="AH331" i="27"/>
  <c r="AJ331" i="27" s="1"/>
  <c r="AH355" i="27"/>
  <c r="AJ355" i="27" s="1"/>
  <c r="AH73" i="27"/>
  <c r="AJ73" i="27" s="1"/>
  <c r="AH96" i="27"/>
  <c r="AJ96" i="27" s="1"/>
  <c r="AH151" i="27"/>
  <c r="AJ151" i="27" s="1"/>
  <c r="AH254" i="27"/>
  <c r="AJ254" i="27" s="1"/>
  <c r="AH279" i="27"/>
  <c r="AJ279" i="27" s="1"/>
  <c r="AH324" i="27"/>
  <c r="AJ324" i="27" s="1"/>
  <c r="AH16" i="27"/>
  <c r="AJ16" i="27" s="1"/>
  <c r="AH106" i="27"/>
  <c r="AJ106" i="27" s="1"/>
  <c r="AH60" i="27"/>
  <c r="AJ60" i="27" s="1"/>
  <c r="AH20" i="27"/>
  <c r="AJ20" i="27" s="1"/>
  <c r="AH74" i="27"/>
  <c r="AJ74" i="27" s="1"/>
  <c r="AH188" i="27"/>
  <c r="AJ188" i="27" s="1"/>
  <c r="AH44" i="27"/>
  <c r="AJ44" i="27" s="1"/>
  <c r="AH111" i="27"/>
  <c r="AJ111" i="27" s="1"/>
  <c r="AH132" i="27"/>
  <c r="AJ132" i="27" s="1"/>
  <c r="AH160" i="27"/>
  <c r="AJ160" i="27" s="1"/>
  <c r="AH181" i="27"/>
  <c r="AJ181" i="27" s="1"/>
  <c r="AH206" i="27"/>
  <c r="AJ206" i="27" s="1"/>
  <c r="AH212" i="27"/>
  <c r="AJ212" i="27" s="1"/>
  <c r="AH257" i="27"/>
  <c r="AJ257" i="27" s="1"/>
  <c r="AH330" i="27"/>
  <c r="AJ330" i="27" s="1"/>
  <c r="AH287" i="27"/>
  <c r="AJ287" i="27" s="1"/>
  <c r="AH309" i="27"/>
  <c r="AJ309" i="27" s="1"/>
  <c r="AH314" i="27"/>
  <c r="AJ314" i="27" s="1"/>
  <c r="AH375" i="27"/>
  <c r="AJ375" i="27" s="1"/>
  <c r="AH93" i="27"/>
  <c r="AJ93" i="27" s="1"/>
  <c r="AH19" i="27"/>
  <c r="AJ19" i="27" s="1"/>
  <c r="AH42" i="27"/>
  <c r="AJ42" i="27" s="1"/>
  <c r="AH195" i="27"/>
  <c r="AJ195" i="27" s="1"/>
  <c r="AH306" i="27"/>
  <c r="AJ306" i="27" s="1"/>
  <c r="BY212" i="24"/>
  <c r="AH103" i="27"/>
  <c r="AJ103" i="27" s="1"/>
  <c r="AH14" i="27"/>
  <c r="AJ14" i="27" s="1"/>
  <c r="AH11" i="27"/>
  <c r="AJ11" i="27" s="1"/>
  <c r="AH21" i="27"/>
  <c r="AJ21" i="27" s="1"/>
  <c r="AH118" i="27"/>
  <c r="AJ118" i="27" s="1"/>
  <c r="AH37" i="27"/>
  <c r="AJ37" i="27" s="1"/>
  <c r="AH72" i="27"/>
  <c r="AJ72" i="27" s="1"/>
  <c r="AH154" i="27"/>
  <c r="AJ154" i="27" s="1"/>
  <c r="AH135" i="27"/>
  <c r="AJ135" i="27" s="1"/>
  <c r="AH164" i="27"/>
  <c r="AJ164" i="27" s="1"/>
  <c r="AH168" i="27"/>
  <c r="AJ168" i="27" s="1"/>
  <c r="AH241" i="27"/>
  <c r="AJ241" i="27" s="1"/>
  <c r="AH213" i="27"/>
  <c r="AJ213" i="27" s="1"/>
  <c r="AH255" i="27"/>
  <c r="AJ255" i="27" s="1"/>
  <c r="AH263" i="27"/>
  <c r="AJ263" i="27" s="1"/>
  <c r="AH288" i="27"/>
  <c r="AJ288" i="27" s="1"/>
  <c r="AH312" i="27"/>
  <c r="AJ312" i="27" s="1"/>
  <c r="AH340" i="27"/>
  <c r="AJ340" i="27" s="1"/>
  <c r="AH374" i="27"/>
  <c r="AJ374" i="27" s="1"/>
  <c r="AH38" i="27"/>
  <c r="AJ38" i="27" s="1"/>
  <c r="AH63" i="27"/>
  <c r="AJ63" i="27" s="1"/>
  <c r="AH131" i="27"/>
  <c r="AJ131" i="27" s="1"/>
  <c r="AH175" i="27"/>
  <c r="AJ175" i="27" s="1"/>
  <c r="AH242" i="27"/>
  <c r="AJ242" i="27" s="1"/>
  <c r="AH299" i="27"/>
  <c r="AJ299" i="27" s="1"/>
  <c r="AH360" i="27"/>
  <c r="AJ360" i="27" s="1"/>
  <c r="AH13" i="27"/>
  <c r="AJ13" i="27" s="1"/>
  <c r="AH23" i="27"/>
  <c r="AJ23" i="27" s="1"/>
  <c r="AH51" i="27"/>
  <c r="AJ51" i="27" s="1"/>
  <c r="AH28" i="27"/>
  <c r="AJ28" i="27" s="1"/>
  <c r="AH62" i="27"/>
  <c r="AJ62" i="27" s="1"/>
  <c r="AH49" i="27"/>
  <c r="AJ49" i="27" s="1"/>
  <c r="AH110" i="27"/>
  <c r="AJ110" i="27" s="1"/>
  <c r="AH156" i="27"/>
  <c r="AJ156" i="27" s="1"/>
  <c r="AH139" i="27"/>
  <c r="AJ139" i="27" s="1"/>
  <c r="AH159" i="27"/>
  <c r="AJ159" i="27" s="1"/>
  <c r="AH199" i="27"/>
  <c r="AJ199" i="27" s="1"/>
  <c r="AH205" i="27"/>
  <c r="AJ205" i="27" s="1"/>
  <c r="AH216" i="27"/>
  <c r="AJ216" i="27" s="1"/>
  <c r="AH278" i="27"/>
  <c r="AJ278" i="27" s="1"/>
  <c r="AH267" i="27"/>
  <c r="AJ267" i="27" s="1"/>
  <c r="AH310" i="27"/>
  <c r="AJ310" i="27" s="1"/>
  <c r="AH321" i="27"/>
  <c r="AJ321" i="27" s="1"/>
  <c r="AH338" i="27"/>
  <c r="AJ338" i="27" s="1"/>
  <c r="AH363" i="27"/>
  <c r="AJ363" i="27" s="1"/>
  <c r="AH116" i="27"/>
  <c r="AJ116" i="27" s="1"/>
  <c r="BY121" i="24"/>
  <c r="AH53" i="27"/>
  <c r="AJ53" i="27" s="1"/>
  <c r="AH83" i="27"/>
  <c r="AJ83" i="27" s="1"/>
  <c r="AH81" i="27"/>
  <c r="AJ81" i="27" s="1"/>
  <c r="AH35" i="27"/>
  <c r="AJ35" i="27" s="1"/>
  <c r="AH80" i="27"/>
  <c r="AJ80" i="27" s="1"/>
  <c r="AH70" i="27"/>
  <c r="AJ70" i="27" s="1"/>
  <c r="AH117" i="27"/>
  <c r="AJ117" i="27" s="1"/>
  <c r="AH186" i="27"/>
  <c r="AJ186" i="27" s="1"/>
  <c r="AH140" i="27"/>
  <c r="AJ140" i="27" s="1"/>
  <c r="AH174" i="27"/>
  <c r="AJ174" i="27" s="1"/>
  <c r="AH250" i="27"/>
  <c r="AJ250" i="27" s="1"/>
  <c r="AH207" i="27"/>
  <c r="AJ207" i="27" s="1"/>
  <c r="AH220" i="27"/>
  <c r="AJ220" i="27" s="1"/>
  <c r="AH244" i="27"/>
  <c r="AJ244" i="27" s="1"/>
  <c r="AH268" i="27"/>
  <c r="AJ268" i="27" s="1"/>
  <c r="AH323" i="27"/>
  <c r="AJ323" i="27" s="1"/>
  <c r="AH341" i="27"/>
  <c r="AJ341" i="27" s="1"/>
  <c r="AH339" i="27"/>
  <c r="AJ339" i="27" s="1"/>
  <c r="AH378" i="27"/>
  <c r="AJ378" i="27" s="1"/>
  <c r="BY226" i="24"/>
  <c r="AH89" i="27"/>
  <c r="AJ89" i="27" s="1"/>
  <c r="AH82" i="27"/>
  <c r="AJ82" i="27" s="1"/>
  <c r="AH157" i="27"/>
  <c r="AJ157" i="27" s="1"/>
  <c r="AH143" i="27"/>
  <c r="AJ143" i="27" s="1"/>
  <c r="AH200" i="27"/>
  <c r="AJ200" i="27" s="1"/>
  <c r="AH291" i="27"/>
  <c r="AJ291" i="27" s="1"/>
  <c r="AH358" i="27"/>
  <c r="AJ358" i="27" s="1"/>
  <c r="AH368" i="27"/>
  <c r="AJ368" i="27" s="1"/>
  <c r="AH347" i="27"/>
  <c r="AJ347" i="27" s="1"/>
  <c r="AH369" i="27"/>
  <c r="AJ369" i="27" s="1"/>
  <c r="AH353" i="27"/>
  <c r="AJ353" i="27" s="1"/>
  <c r="AH367" i="27"/>
  <c r="AJ367" i="27" s="1"/>
  <c r="AH180" i="27"/>
  <c r="AJ180" i="27" s="1"/>
  <c r="AH172" i="27"/>
  <c r="AJ172" i="27" s="1"/>
  <c r="AH170" i="27"/>
  <c r="AJ170" i="27" s="1"/>
  <c r="AH125" i="27"/>
  <c r="AJ125" i="27" s="1"/>
  <c r="AH133" i="27"/>
  <c r="AJ133" i="27" s="1"/>
  <c r="AH141" i="27"/>
  <c r="AJ141" i="27" s="1"/>
  <c r="AH149" i="27"/>
  <c r="AJ149" i="27" s="1"/>
  <c r="AH176" i="27"/>
  <c r="AJ176" i="27" s="1"/>
  <c r="AH163" i="27"/>
  <c r="AJ163" i="27" s="1"/>
  <c r="AH177" i="27"/>
  <c r="AJ177" i="27" s="1"/>
  <c r="AH202" i="27"/>
  <c r="AJ202" i="27" s="1"/>
  <c r="AH204" i="27"/>
  <c r="AJ204" i="27" s="1"/>
  <c r="AH226" i="27"/>
  <c r="AJ226" i="27" s="1"/>
  <c r="AH209" i="27"/>
  <c r="AJ209" i="27" s="1"/>
  <c r="AH225" i="27"/>
  <c r="AJ225" i="27" s="1"/>
  <c r="AH214" i="27"/>
  <c r="AJ214" i="27" s="1"/>
  <c r="AH222" i="27"/>
  <c r="AJ222" i="27" s="1"/>
  <c r="AH237" i="27"/>
  <c r="AJ237" i="27" s="1"/>
  <c r="AH258" i="27"/>
  <c r="AJ258" i="27" s="1"/>
  <c r="AH282" i="27"/>
  <c r="AJ282" i="27" s="1"/>
  <c r="AH261" i="27"/>
  <c r="AJ261" i="27" s="1"/>
  <c r="AH269" i="27"/>
  <c r="AJ269" i="27" s="1"/>
  <c r="AH296" i="27"/>
  <c r="AJ296" i="27" s="1"/>
  <c r="AH300" i="27"/>
  <c r="AJ300" i="27" s="1"/>
  <c r="AH328" i="27"/>
  <c r="AJ328" i="27" s="1"/>
  <c r="AH307" i="27"/>
  <c r="AJ307" i="27" s="1"/>
  <c r="AH332" i="27"/>
  <c r="AJ332" i="27" s="1"/>
  <c r="AH333" i="27"/>
  <c r="AJ333" i="27" s="1"/>
  <c r="AH316" i="27"/>
  <c r="AJ316" i="27" s="1"/>
  <c r="AH335" i="27"/>
  <c r="AJ335" i="27" s="1"/>
  <c r="AH359" i="27"/>
  <c r="AJ359" i="27" s="1"/>
  <c r="AH357" i="27"/>
  <c r="AJ357" i="27" s="1"/>
  <c r="AH373" i="27"/>
  <c r="AJ373" i="27" s="1"/>
  <c r="AH371" i="27"/>
  <c r="AJ371" i="27" s="1"/>
  <c r="AH22" i="27"/>
  <c r="AJ22" i="27" s="1"/>
  <c r="AH8" i="27"/>
  <c r="AJ8" i="27" s="1"/>
  <c r="AH3" i="27"/>
  <c r="AJ3" i="27" s="1"/>
  <c r="AH18" i="27"/>
  <c r="AJ18" i="27" s="1"/>
  <c r="AH12" i="27"/>
  <c r="AJ12" i="27" s="1"/>
  <c r="AH17" i="27"/>
  <c r="AJ17" i="27" s="1"/>
  <c r="AH79" i="27"/>
  <c r="AJ79" i="27" s="1"/>
  <c r="AH26" i="27"/>
  <c r="AJ26" i="27" s="1"/>
  <c r="AH48" i="27"/>
  <c r="AJ48" i="27" s="1"/>
  <c r="AH58" i="27"/>
  <c r="AJ58" i="27" s="1"/>
  <c r="AH86" i="27"/>
  <c r="AJ86" i="27" s="1"/>
  <c r="AH47" i="27"/>
  <c r="AJ47" i="27" s="1"/>
  <c r="AH114" i="27"/>
  <c r="AJ114" i="27" s="1"/>
  <c r="AH101" i="27"/>
  <c r="AJ101" i="27" s="1"/>
  <c r="AH98" i="27"/>
  <c r="AJ98" i="27" s="1"/>
  <c r="AH107" i="27"/>
  <c r="AJ107" i="27" s="1"/>
  <c r="AH178" i="27"/>
  <c r="AJ178" i="27" s="1"/>
  <c r="AH126" i="27"/>
  <c r="AJ126" i="27" s="1"/>
  <c r="AH134" i="27"/>
  <c r="AJ134" i="27" s="1"/>
  <c r="AH142" i="27"/>
  <c r="AJ142" i="27" s="1"/>
  <c r="AH150" i="27"/>
  <c r="AJ150" i="27" s="1"/>
  <c r="AH184" i="27"/>
  <c r="AJ184" i="27" s="1"/>
  <c r="AH192" i="27"/>
  <c r="AJ192" i="27" s="1"/>
  <c r="AH179" i="27"/>
  <c r="AJ179" i="27" s="1"/>
  <c r="AH208" i="27"/>
  <c r="AJ208" i="27" s="1"/>
  <c r="AH190" i="27"/>
  <c r="AJ190" i="27" s="1"/>
  <c r="AH245" i="27"/>
  <c r="AJ245" i="27" s="1"/>
  <c r="AH249" i="27"/>
  <c r="AJ249" i="27" s="1"/>
  <c r="AH239" i="27"/>
  <c r="AJ239" i="27" s="1"/>
  <c r="AH215" i="27"/>
  <c r="AJ215" i="27" s="1"/>
  <c r="AH223" i="27"/>
  <c r="AJ223" i="27" s="1"/>
  <c r="AH243" i="27"/>
  <c r="AJ243" i="27" s="1"/>
  <c r="AH281" i="27"/>
  <c r="AJ281" i="27" s="1"/>
  <c r="AH276" i="27"/>
  <c r="AJ276" i="27" s="1"/>
  <c r="AH262" i="27"/>
  <c r="AJ262" i="27" s="1"/>
  <c r="AH270" i="27"/>
  <c r="AJ270" i="27" s="1"/>
  <c r="AH297" i="27"/>
  <c r="AJ297" i="27" s="1"/>
  <c r="AH289" i="27"/>
  <c r="AJ289" i="27" s="1"/>
  <c r="AH343" i="27"/>
  <c r="AJ343" i="27" s="1"/>
  <c r="AH308" i="27"/>
  <c r="AJ308" i="27" s="1"/>
  <c r="AH326" i="27"/>
  <c r="AJ326" i="27" s="1"/>
  <c r="AH336" i="27"/>
  <c r="AJ336" i="27" s="1"/>
  <c r="AH320" i="27"/>
  <c r="AJ320" i="27" s="1"/>
  <c r="AH344" i="27"/>
  <c r="AJ344" i="27" s="1"/>
  <c r="AH349" i="27"/>
  <c r="AJ349" i="27" s="1"/>
  <c r="AH362" i="27"/>
  <c r="AJ362" i="27" s="1"/>
  <c r="AH376" i="27"/>
  <c r="AJ376" i="27" s="1"/>
  <c r="AH377" i="27"/>
  <c r="AJ377" i="27" s="1"/>
  <c r="AH56" i="27"/>
  <c r="AJ56" i="27" s="1"/>
  <c r="AH30" i="27"/>
  <c r="AJ30" i="27" s="1"/>
  <c r="AH5" i="27"/>
  <c r="AJ5" i="27" s="1"/>
  <c r="AH24" i="27"/>
  <c r="AJ24" i="27" s="1"/>
  <c r="AH50" i="27"/>
  <c r="AJ50" i="27" s="1"/>
  <c r="AH7" i="27"/>
  <c r="AJ7" i="27" s="1"/>
  <c r="AH9" i="27"/>
  <c r="AJ9" i="27" s="1"/>
  <c r="AH32" i="27"/>
  <c r="AJ32" i="27" s="1"/>
  <c r="AH97" i="27"/>
  <c r="AJ97" i="27" s="1"/>
  <c r="AH66" i="27"/>
  <c r="AJ66" i="27" s="1"/>
  <c r="AH90" i="27"/>
  <c r="AJ90" i="27" s="1"/>
  <c r="AH67" i="27"/>
  <c r="AJ67" i="27" s="1"/>
  <c r="AH61" i="27"/>
  <c r="AJ61" i="27" s="1"/>
  <c r="AH105" i="27"/>
  <c r="AJ105" i="27" s="1"/>
  <c r="AH102" i="27"/>
  <c r="AJ102" i="27" s="1"/>
  <c r="AH115" i="27"/>
  <c r="AJ115" i="27" s="1"/>
  <c r="AH120" i="27"/>
  <c r="AJ120" i="27" s="1"/>
  <c r="AH128" i="27"/>
  <c r="AJ128" i="27" s="1"/>
  <c r="AH136" i="27"/>
  <c r="AJ136" i="27" s="1"/>
  <c r="AH144" i="27"/>
  <c r="AJ144" i="27" s="1"/>
  <c r="AH152" i="27"/>
  <c r="AJ152" i="27" s="1"/>
  <c r="AH169" i="27"/>
  <c r="AJ169" i="27" s="1"/>
  <c r="AH167" i="27"/>
  <c r="AJ167" i="27" s="1"/>
  <c r="AH183" i="27"/>
  <c r="AJ183" i="27" s="1"/>
  <c r="AH189" i="27"/>
  <c r="AJ189" i="27" s="1"/>
  <c r="AH198" i="27"/>
  <c r="AJ198" i="27" s="1"/>
  <c r="AH229" i="27"/>
  <c r="AJ229" i="27" s="1"/>
  <c r="AH234" i="27"/>
  <c r="AJ234" i="27" s="1"/>
  <c r="AH260" i="27"/>
  <c r="AJ260" i="27" s="1"/>
  <c r="AH217" i="27"/>
  <c r="AJ217" i="27" s="1"/>
  <c r="AH228" i="27"/>
  <c r="AJ228" i="27" s="1"/>
  <c r="AH236" i="27"/>
  <c r="AJ236" i="27" s="1"/>
  <c r="AH248" i="27"/>
  <c r="AJ248" i="27" s="1"/>
  <c r="AH273" i="27"/>
  <c r="AJ273" i="27" s="1"/>
  <c r="AH264" i="27"/>
  <c r="AJ264" i="27" s="1"/>
  <c r="AH272" i="27"/>
  <c r="AJ272" i="27" s="1"/>
  <c r="AH284" i="27"/>
  <c r="AJ284" i="27" s="1"/>
  <c r="AH293" i="27"/>
  <c r="AJ293" i="27" s="1"/>
  <c r="AH302" i="27"/>
  <c r="AJ302" i="27" s="1"/>
  <c r="AH311" i="27"/>
  <c r="AJ311" i="27" s="1"/>
  <c r="AH318" i="27"/>
  <c r="AJ318" i="27" s="1"/>
  <c r="AH319" i="27"/>
  <c r="AJ319" i="27" s="1"/>
  <c r="AH354" i="27"/>
  <c r="AJ354" i="27" s="1"/>
  <c r="AH345" i="27"/>
  <c r="AJ345" i="27" s="1"/>
  <c r="AH351" i="27"/>
  <c r="AJ351" i="27" s="1"/>
  <c r="AH361" i="27"/>
  <c r="AJ361" i="27" s="1"/>
  <c r="AH364" i="27"/>
  <c r="AJ364" i="27" s="1"/>
  <c r="AH379" i="27"/>
  <c r="AJ379" i="27" s="1"/>
  <c r="AH77" i="27"/>
  <c r="AJ77" i="27" s="1"/>
  <c r="AH39" i="27"/>
  <c r="AJ39" i="27" s="1"/>
  <c r="AH6" i="27"/>
  <c r="AJ6" i="27" s="1"/>
  <c r="AH25" i="27"/>
  <c r="AJ25" i="27" s="1"/>
  <c r="AH52" i="27"/>
  <c r="AJ52" i="27" s="1"/>
  <c r="AH31" i="27"/>
  <c r="AJ31" i="27" s="1"/>
  <c r="AH10" i="27"/>
  <c r="AJ10" i="27" s="1"/>
  <c r="AH33" i="27"/>
  <c r="AJ33" i="27" s="1"/>
  <c r="AH158" i="27"/>
  <c r="AJ158" i="27" s="1"/>
  <c r="AH76" i="27"/>
  <c r="AJ76" i="27" s="1"/>
  <c r="AH92" i="27"/>
  <c r="AJ92" i="27" s="1"/>
  <c r="AH68" i="27"/>
  <c r="AJ68" i="27" s="1"/>
  <c r="AH65" i="27"/>
  <c r="AJ65" i="27" s="1"/>
  <c r="AH109" i="27"/>
  <c r="AJ109" i="27" s="1"/>
  <c r="AH104" i="27"/>
  <c r="AJ104" i="27" s="1"/>
  <c r="AH119" i="27"/>
  <c r="AJ119" i="27" s="1"/>
  <c r="AH121" i="27"/>
  <c r="AJ121" i="27" s="1"/>
  <c r="AH129" i="27"/>
  <c r="AJ129" i="27" s="1"/>
  <c r="AH137" i="27"/>
  <c r="AJ137" i="27" s="1"/>
  <c r="AH145" i="27"/>
  <c r="AJ145" i="27" s="1"/>
  <c r="AH153" i="27"/>
  <c r="AJ153" i="27" s="1"/>
  <c r="AH161" i="27"/>
  <c r="AJ161" i="27" s="1"/>
  <c r="AH196" i="27"/>
  <c r="AJ196" i="27" s="1"/>
  <c r="AH185" i="27"/>
  <c r="AJ185" i="27" s="1"/>
  <c r="AH193" i="27"/>
  <c r="AJ193" i="27" s="1"/>
  <c r="AH187" i="27"/>
  <c r="AJ187" i="27" s="1"/>
  <c r="AH201" i="27"/>
  <c r="AJ201" i="27" s="1"/>
  <c r="AH238" i="27"/>
  <c r="AJ238" i="27" s="1"/>
  <c r="AH210" i="27"/>
  <c r="AJ210" i="27" s="1"/>
  <c r="AH218" i="27"/>
  <c r="AJ218" i="27" s="1"/>
  <c r="AH230" i="27"/>
  <c r="AJ230" i="27" s="1"/>
  <c r="AH240" i="27"/>
  <c r="AJ240" i="27" s="1"/>
  <c r="AH252" i="27"/>
  <c r="AJ252" i="27" s="1"/>
  <c r="AH274" i="27"/>
  <c r="AJ274" i="27" s="1"/>
  <c r="AH265" i="27"/>
  <c r="AJ265" i="27" s="1"/>
  <c r="AH275" i="27"/>
  <c r="AJ275" i="27" s="1"/>
  <c r="AH285" i="27"/>
  <c r="AJ285" i="27" s="1"/>
  <c r="AH295" i="27"/>
  <c r="AJ295" i="27" s="1"/>
  <c r="AH303" i="27"/>
  <c r="AJ303" i="27" s="1"/>
  <c r="AH313" i="27"/>
  <c r="AJ313" i="27" s="1"/>
  <c r="AH322" i="27"/>
  <c r="AJ322" i="27" s="1"/>
  <c r="AH327" i="27"/>
  <c r="AJ327" i="27" s="1"/>
  <c r="AH334" i="27"/>
  <c r="AJ334" i="27" s="1"/>
  <c r="AH346" i="27"/>
  <c r="AJ346" i="27" s="1"/>
  <c r="AH352" i="27"/>
  <c r="AJ352" i="27" s="1"/>
  <c r="AH370" i="27"/>
  <c r="AJ370" i="27" s="1"/>
  <c r="AH365" i="27"/>
  <c r="AJ365" i="27" s="1"/>
  <c r="AH380" i="27"/>
  <c r="AJ380" i="27" s="1"/>
  <c r="AH85" i="27"/>
  <c r="AJ85" i="27" s="1"/>
  <c r="AH46" i="27"/>
  <c r="AJ46" i="27" s="1"/>
  <c r="AH27" i="27"/>
  <c r="AJ27" i="27" s="1"/>
  <c r="AH75" i="27"/>
  <c r="AJ75" i="27" s="1"/>
  <c r="AH54" i="27"/>
  <c r="AJ54" i="27" s="1"/>
  <c r="AH64" i="27"/>
  <c r="AJ64" i="27" s="1"/>
  <c r="AH29" i="27"/>
  <c r="AJ29" i="27" s="1"/>
  <c r="AH34" i="27"/>
  <c r="AJ34" i="27" s="1"/>
  <c r="AH59" i="27"/>
  <c r="AJ59" i="27" s="1"/>
  <c r="AH78" i="27"/>
  <c r="AJ78" i="27" s="1"/>
  <c r="AH94" i="27"/>
  <c r="AJ94" i="27" s="1"/>
  <c r="AH69" i="27"/>
  <c r="AJ69" i="27" s="1"/>
  <c r="AH113" i="27"/>
  <c r="AJ113" i="27" s="1"/>
  <c r="AH108" i="27"/>
  <c r="AJ108" i="27" s="1"/>
  <c r="AH166" i="27"/>
  <c r="AJ166" i="27" s="1"/>
  <c r="AH122" i="27"/>
  <c r="AJ122" i="27" s="1"/>
  <c r="AH130" i="27"/>
  <c r="AJ130" i="27" s="1"/>
  <c r="AH138" i="27"/>
  <c r="AJ138" i="27" s="1"/>
  <c r="AH146" i="27"/>
  <c r="AJ146" i="27" s="1"/>
  <c r="AH155" i="27"/>
  <c r="AJ155" i="27" s="1"/>
  <c r="AH162" i="27"/>
  <c r="AJ162" i="27" s="1"/>
  <c r="AH171" i="27"/>
  <c r="AJ171" i="27" s="1"/>
  <c r="AH165" i="27"/>
  <c r="AJ165" i="27" s="1"/>
  <c r="AH197" i="27"/>
  <c r="AJ197" i="27" s="1"/>
  <c r="AH191" i="27"/>
  <c r="AJ191" i="27" s="1"/>
  <c r="AH203" i="27"/>
  <c r="AJ203" i="27" s="1"/>
  <c r="AH246" i="27"/>
  <c r="AJ246" i="27" s="1"/>
  <c r="AH211" i="27"/>
  <c r="AJ211" i="27" s="1"/>
  <c r="AH219" i="27"/>
  <c r="AJ219" i="27" s="1"/>
  <c r="AH232" i="27"/>
  <c r="AJ232" i="27" s="1"/>
  <c r="AH247" i="27"/>
  <c r="AJ247" i="27" s="1"/>
  <c r="AH256" i="27"/>
  <c r="AJ256" i="27" s="1"/>
  <c r="AH277" i="27"/>
  <c r="AJ277" i="27" s="1"/>
  <c r="AH266" i="27"/>
  <c r="AJ266" i="27" s="1"/>
  <c r="AH280" i="27"/>
  <c r="AJ280" i="27" s="1"/>
  <c r="AH286" i="27"/>
  <c r="AJ286" i="27" s="1"/>
  <c r="AH298" i="27"/>
  <c r="AJ298" i="27" s="1"/>
  <c r="AH304" i="27"/>
  <c r="AJ304" i="27" s="1"/>
  <c r="AH317" i="27"/>
  <c r="AJ317" i="27" s="1"/>
  <c r="AH325" i="27"/>
  <c r="AJ325" i="27" s="1"/>
  <c r="AH337" i="27"/>
  <c r="AJ337" i="27" s="1"/>
  <c r="AH342" i="27"/>
  <c r="AJ342" i="27" s="1"/>
  <c r="AH348" i="27"/>
  <c r="AJ348" i="27" s="1"/>
  <c r="AH356" i="27"/>
  <c r="AJ356" i="27" s="1"/>
  <c r="AH372" i="27"/>
  <c r="AJ372" i="27" s="1"/>
  <c r="AH366" i="27"/>
  <c r="AJ366" i="27" s="1"/>
  <c r="C48" i="27"/>
  <c r="D12" i="28"/>
  <c r="B31" i="28"/>
  <c r="C12" i="28"/>
  <c r="B13" i="28"/>
  <c r="AG373" i="27"/>
  <c r="AG370" i="27"/>
  <c r="AG357" i="27"/>
  <c r="AG352" i="27"/>
  <c r="AG330" i="27"/>
  <c r="AG339" i="27"/>
  <c r="AG316" i="27"/>
  <c r="AG318" i="27"/>
  <c r="AG304" i="27"/>
  <c r="AG298" i="27"/>
  <c r="AG287" i="27"/>
  <c r="AG281" i="27"/>
  <c r="AG267" i="27"/>
  <c r="AG294" i="27"/>
  <c r="AG250" i="27"/>
  <c r="AG238" i="27"/>
  <c r="AG217" i="27"/>
  <c r="AG209" i="27"/>
  <c r="AG201" i="27"/>
  <c r="AG259" i="27"/>
  <c r="AG185" i="27"/>
  <c r="AG177" i="27"/>
  <c r="AG169" i="27"/>
  <c r="AG191" i="27"/>
  <c r="AG194" i="27"/>
  <c r="AG161" i="27"/>
  <c r="AG156" i="27"/>
  <c r="AG159" i="27"/>
  <c r="AG150" i="27"/>
  <c r="AG142" i="27"/>
  <c r="AG134" i="27"/>
  <c r="AG126" i="27"/>
  <c r="AG96" i="27"/>
  <c r="AG88" i="27"/>
  <c r="AG80" i="27"/>
  <c r="AG112" i="27"/>
  <c r="AG109" i="27"/>
  <c r="AG60" i="27"/>
  <c r="AG110" i="27"/>
  <c r="AG61" i="27"/>
  <c r="AG69" i="27"/>
  <c r="AG66" i="27"/>
  <c r="AG41" i="27"/>
  <c r="AG103" i="27"/>
  <c r="AG13" i="27"/>
  <c r="AG26" i="27"/>
  <c r="AG9" i="27"/>
  <c r="AG50" i="27"/>
  <c r="AG18" i="27"/>
  <c r="AG371" i="27"/>
  <c r="AG343" i="27"/>
  <c r="AG360" i="27"/>
  <c r="AG329" i="27"/>
  <c r="AG338" i="27"/>
  <c r="AG314" i="27"/>
  <c r="AG315" i="27"/>
  <c r="AG317" i="27"/>
  <c r="AG303" i="27"/>
  <c r="AG295" i="27"/>
  <c r="AG286" i="27"/>
  <c r="AG280" i="27"/>
  <c r="AG266" i="27"/>
  <c r="AG279" i="27"/>
  <c r="AG237" i="27"/>
  <c r="AG248" i="27"/>
  <c r="AG247" i="27"/>
  <c r="AG224" i="27"/>
  <c r="AG216" i="27"/>
  <c r="AG208" i="27"/>
  <c r="AG200" i="27"/>
  <c r="AG184" i="27"/>
  <c r="AG176" i="27"/>
  <c r="AG168" i="27"/>
  <c r="AG196" i="27"/>
  <c r="AG154" i="27"/>
  <c r="AG192" i="27"/>
  <c r="AG149" i="27"/>
  <c r="AG141" i="27"/>
  <c r="AG133" i="27"/>
  <c r="AG125" i="27"/>
  <c r="AG95" i="27"/>
  <c r="AG87" i="27"/>
  <c r="AG79" i="27"/>
  <c r="AG115" i="27"/>
  <c r="AG56" i="27"/>
  <c r="AG57" i="27"/>
  <c r="AG30" i="27"/>
  <c r="AG68" i="27"/>
  <c r="AG62" i="27"/>
  <c r="AG40" i="27"/>
  <c r="AG63" i="27"/>
  <c r="AG12" i="27"/>
  <c r="AG14" i="27"/>
  <c r="AG38" i="27"/>
  <c r="AG369" i="27"/>
  <c r="AG368" i="27"/>
  <c r="AG364" i="27"/>
  <c r="AG353" i="27"/>
  <c r="AG342" i="27"/>
  <c r="AG356" i="27"/>
  <c r="AG328" i="27"/>
  <c r="AG334" i="27"/>
  <c r="AG313" i="27"/>
  <c r="AG325" i="27"/>
  <c r="AG311" i="27"/>
  <c r="AG302" i="27"/>
  <c r="AG293" i="27"/>
  <c r="AG285" i="27"/>
  <c r="AG275" i="27"/>
  <c r="AG265" i="27"/>
  <c r="AG277" i="27"/>
  <c r="AG246" i="27"/>
  <c r="AG276" i="27"/>
  <c r="AG223" i="27"/>
  <c r="AG215" i="27"/>
  <c r="AG207" i="27"/>
  <c r="AG199" i="27"/>
  <c r="AG227" i="27"/>
  <c r="AG183" i="27"/>
  <c r="AG175" i="27"/>
  <c r="AG167" i="27"/>
  <c r="AG187" i="27"/>
  <c r="AG190" i="27"/>
  <c r="AG188" i="27"/>
  <c r="AG148" i="27"/>
  <c r="AG140" i="27"/>
  <c r="AG132" i="27"/>
  <c r="AG124" i="27"/>
  <c r="AG94" i="27"/>
  <c r="AG86" i="27"/>
  <c r="AG78" i="27"/>
  <c r="AG108" i="27"/>
  <c r="AG157" i="27"/>
  <c r="AG105" i="27"/>
  <c r="AG101" i="27"/>
  <c r="AG39" i="27"/>
  <c r="AG29" i="27"/>
  <c r="AG67" i="27"/>
  <c r="AG58" i="27"/>
  <c r="AG48" i="27"/>
  <c r="AG21" i="27"/>
  <c r="AG25" i="27"/>
  <c r="AG27" i="27"/>
  <c r="AG381" i="27"/>
  <c r="AG367" i="27"/>
  <c r="AG363" i="27"/>
  <c r="AG358" i="27"/>
  <c r="AG362" i="27"/>
  <c r="AG341" i="27"/>
  <c r="AG344" i="27"/>
  <c r="AG345" i="27"/>
  <c r="AG323" i="27"/>
  <c r="AG312" i="27"/>
  <c r="AG322" i="27"/>
  <c r="AG326" i="27"/>
  <c r="AG309" i="27"/>
  <c r="AG301" i="27"/>
  <c r="AG284" i="27"/>
  <c r="AG272" i="27"/>
  <c r="AG264" i="27"/>
  <c r="AG274" i="27"/>
  <c r="AG258" i="27"/>
  <c r="AG291" i="27"/>
  <c r="AG244" i="27"/>
  <c r="AG236" i="27"/>
  <c r="AG226" i="27"/>
  <c r="AG222" i="27"/>
  <c r="AG214" i="27"/>
  <c r="AG206" i="27"/>
  <c r="AG234" i="27"/>
  <c r="AG249" i="27"/>
  <c r="AG182" i="27"/>
  <c r="AG174" i="27"/>
  <c r="AG166" i="27"/>
  <c r="AG225" i="27"/>
  <c r="AG197" i="27"/>
  <c r="AG165" i="27"/>
  <c r="AG164" i="27"/>
  <c r="AG147" i="27"/>
  <c r="AG139" i="27"/>
  <c r="AG131" i="27"/>
  <c r="AG123" i="27"/>
  <c r="AG93" i="27"/>
  <c r="AG85" i="27"/>
  <c r="AG77" i="27"/>
  <c r="AG111" i="27"/>
  <c r="AG121" i="27"/>
  <c r="AG72" i="27"/>
  <c r="AG114" i="27"/>
  <c r="AG49" i="27"/>
  <c r="AG118" i="27"/>
  <c r="AG22" i="27"/>
  <c r="AG36" i="27"/>
  <c r="AG20" i="27"/>
  <c r="AG7" i="27"/>
  <c r="AG6" i="27"/>
  <c r="AG24" i="27"/>
  <c r="AG53" i="27"/>
  <c r="AG380" i="27"/>
  <c r="AG366" i="27"/>
  <c r="AG361" i="27"/>
  <c r="AG365" i="27"/>
  <c r="AG348" i="27"/>
  <c r="AG336" i="27"/>
  <c r="AG321" i="27"/>
  <c r="AG324" i="27"/>
  <c r="AG308" i="27"/>
  <c r="AG300" i="27"/>
  <c r="AG310" i="27"/>
  <c r="AG297" i="27"/>
  <c r="AG271" i="27"/>
  <c r="AG263" i="27"/>
  <c r="AG292" i="27"/>
  <c r="AG242" i="27"/>
  <c r="AG273" i="27"/>
  <c r="AG233" i="27"/>
  <c r="AG221" i="27"/>
  <c r="AG213" i="27"/>
  <c r="AG205" i="27"/>
  <c r="AG257" i="27"/>
  <c r="AG181" i="27"/>
  <c r="AG173" i="27"/>
  <c r="AG253" i="27"/>
  <c r="AG155" i="27"/>
  <c r="AG146" i="27"/>
  <c r="AG138" i="27"/>
  <c r="AG130" i="27"/>
  <c r="AG122" i="27"/>
  <c r="AG92" i="27"/>
  <c r="AG84" i="27"/>
  <c r="AG76" i="27"/>
  <c r="AG120" i="27"/>
  <c r="AG104" i="27"/>
  <c r="AG117" i="27"/>
  <c r="AG44" i="27"/>
  <c r="AG47" i="27"/>
  <c r="AG16" i="27"/>
  <c r="AG55" i="27"/>
  <c r="AG35" i="27"/>
  <c r="AG19" i="27"/>
  <c r="AG5" i="27"/>
  <c r="AG23" i="27"/>
  <c r="AG10" i="27"/>
  <c r="AG379" i="27"/>
  <c r="AG374" i="27"/>
  <c r="AG354" i="27"/>
  <c r="AG359" i="27"/>
  <c r="AG346" i="27"/>
  <c r="AG333" i="27"/>
  <c r="AG335" i="27"/>
  <c r="AG340" i="27"/>
  <c r="AG327" i="27"/>
  <c r="AG307" i="27"/>
  <c r="AG299" i="27"/>
  <c r="AG289" i="27"/>
  <c r="AG296" i="27"/>
  <c r="AG270" i="27"/>
  <c r="AG262" i="27"/>
  <c r="AG241" i="27"/>
  <c r="AG256" i="27"/>
  <c r="AG251" i="27"/>
  <c r="AG232" i="27"/>
  <c r="AG220" i="27"/>
  <c r="AG212" i="27"/>
  <c r="AG204" i="27"/>
  <c r="AG180" i="27"/>
  <c r="AG172" i="27"/>
  <c r="AG193" i="27"/>
  <c r="AG162" i="27"/>
  <c r="AG153" i="27"/>
  <c r="AG145" i="27"/>
  <c r="AG137" i="27"/>
  <c r="AG129" i="27"/>
  <c r="AG163" i="27"/>
  <c r="AG91" i="27"/>
  <c r="AG83" i="27"/>
  <c r="AG75" i="27"/>
  <c r="AG107" i="27"/>
  <c r="AG102" i="27"/>
  <c r="AG42" i="27"/>
  <c r="AG99" i="27"/>
  <c r="AG37" i="27"/>
  <c r="AG74" i="27"/>
  <c r="AG28" i="27"/>
  <c r="AG15" i="27"/>
  <c r="AG51" i="27"/>
  <c r="AG34" i="27"/>
  <c r="AG59" i="27"/>
  <c r="AG73" i="27"/>
  <c r="AG4" i="27"/>
  <c r="AG378" i="27"/>
  <c r="AG377" i="27"/>
  <c r="AG350" i="27"/>
  <c r="AG332" i="27"/>
  <c r="AG320" i="27"/>
  <c r="AG351" i="27"/>
  <c r="AG306" i="27"/>
  <c r="AG283" i="27"/>
  <c r="AG269" i="27"/>
  <c r="AG261" i="27"/>
  <c r="AG254" i="27"/>
  <c r="AG240" i="27"/>
  <c r="AG278" i="27"/>
  <c r="AG230" i="27"/>
  <c r="AG219" i="27"/>
  <c r="AG211" i="27"/>
  <c r="AG203" i="27"/>
  <c r="AG243" i="27"/>
  <c r="AG179" i="27"/>
  <c r="AG171" i="27"/>
  <c r="AG195" i="27"/>
  <c r="AG198" i="27"/>
  <c r="AG231" i="27"/>
  <c r="AG160" i="27"/>
  <c r="AG152" i="27"/>
  <c r="AG144" i="27"/>
  <c r="AG136" i="27"/>
  <c r="AG128" i="27"/>
  <c r="AG235" i="27"/>
  <c r="AG90" i="27"/>
  <c r="AG82" i="27"/>
  <c r="AG116" i="27"/>
  <c r="AG100" i="27"/>
  <c r="AG113" i="27"/>
  <c r="AG31" i="27"/>
  <c r="AG71" i="27"/>
  <c r="AG45" i="27"/>
  <c r="AG106" i="27"/>
  <c r="AG46" i="27"/>
  <c r="AG33" i="27"/>
  <c r="AG54" i="27"/>
  <c r="AG3" i="27"/>
  <c r="AG17" i="27"/>
  <c r="AG376" i="27"/>
  <c r="AG372" i="27"/>
  <c r="AG375" i="27"/>
  <c r="AG355" i="27"/>
  <c r="AG347" i="27"/>
  <c r="AG349" i="27"/>
  <c r="AG331" i="27"/>
  <c r="AG337" i="27"/>
  <c r="AG319" i="27"/>
  <c r="AG305" i="27"/>
  <c r="AG290" i="27"/>
  <c r="AG288" i="27"/>
  <c r="AG282" i="27"/>
  <c r="AG268" i="27"/>
  <c r="AG260" i="27"/>
  <c r="AG239" i="27"/>
  <c r="AG252" i="27"/>
  <c r="AG255" i="27"/>
  <c r="AG245" i="27"/>
  <c r="AG228" i="27"/>
  <c r="AG218" i="27"/>
  <c r="AG210" i="27"/>
  <c r="AG202" i="27"/>
  <c r="AG186" i="27"/>
  <c r="AG178" i="27"/>
  <c r="AG170" i="27"/>
  <c r="AG229" i="27"/>
  <c r="AG189" i="27"/>
  <c r="AG158" i="27"/>
  <c r="AG151" i="27"/>
  <c r="AG143" i="27"/>
  <c r="AG135" i="27"/>
  <c r="AG127" i="27"/>
  <c r="AG97" i="27"/>
  <c r="AG89" i="27"/>
  <c r="AG81" i="27"/>
  <c r="AG119" i="27"/>
  <c r="AG98" i="27"/>
  <c r="AG64" i="27"/>
  <c r="AG65" i="27"/>
  <c r="AG70" i="27"/>
  <c r="AG43" i="27"/>
  <c r="AG32" i="27"/>
  <c r="AG52" i="27"/>
  <c r="AG11" i="27"/>
  <c r="AG8" i="27"/>
  <c r="BY217" i="24"/>
  <c r="BY16" i="24"/>
  <c r="BY291" i="24"/>
  <c r="BY331" i="24"/>
  <c r="BY60" i="24"/>
  <c r="BY255" i="24"/>
  <c r="BY366" i="24"/>
  <c r="BY319" i="24"/>
  <c r="BY119" i="24"/>
  <c r="BY199" i="24"/>
  <c r="BY45" i="24"/>
  <c r="BY188" i="24"/>
  <c r="BY238" i="24"/>
  <c r="BY35" i="24"/>
  <c r="BY42" i="24"/>
  <c r="BY228" i="24"/>
  <c r="BY336" i="24"/>
  <c r="BY376" i="24"/>
  <c r="BY337" i="24"/>
  <c r="BY305" i="24"/>
  <c r="BY82" i="24"/>
  <c r="BY318" i="24"/>
  <c r="BY120" i="24"/>
  <c r="BY375" i="24"/>
  <c r="BY254" i="24"/>
  <c r="BY43" i="24"/>
  <c r="BY327" i="24"/>
  <c r="BY190" i="24"/>
  <c r="BY49" i="24"/>
  <c r="BY239" i="24"/>
  <c r="BY52" i="24"/>
  <c r="BY249" i="24"/>
  <c r="BY59" i="24"/>
  <c r="BY367" i="24"/>
  <c r="BY268" i="24"/>
  <c r="BY153" i="24"/>
  <c r="BY138" i="24"/>
  <c r="BY93" i="24"/>
  <c r="BY314" i="24"/>
  <c r="BY306" i="24"/>
  <c r="BY96" i="24"/>
  <c r="K4" i="18"/>
  <c r="BY362" i="24"/>
  <c r="BY370" i="24"/>
  <c r="BY356" i="24"/>
  <c r="BY355" i="24"/>
  <c r="BY322" i="24"/>
  <c r="BY276" i="24"/>
  <c r="BY183" i="24"/>
  <c r="BY377" i="24"/>
  <c r="BY334" i="24"/>
  <c r="BY303" i="24"/>
  <c r="BY260" i="24"/>
  <c r="BY209" i="24"/>
  <c r="BY269" i="24"/>
  <c r="BY223" i="24"/>
  <c r="BY186" i="24"/>
  <c r="BY85" i="24"/>
  <c r="BY74" i="24"/>
  <c r="BY324" i="24"/>
  <c r="BY246" i="24"/>
  <c r="BY312" i="24"/>
  <c r="BY10" i="24"/>
  <c r="BY133" i="24"/>
  <c r="BY99" i="24"/>
  <c r="BY234" i="24"/>
  <c r="BY308" i="24"/>
  <c r="BY12" i="24"/>
  <c r="BY22" i="24"/>
  <c r="BY169" i="24"/>
  <c r="BY300" i="24"/>
  <c r="BY189" i="24"/>
  <c r="BY87" i="24"/>
  <c r="BY36" i="24"/>
  <c r="BY304" i="24"/>
  <c r="BY149" i="24"/>
  <c r="BY71" i="24"/>
  <c r="BY302" i="24"/>
  <c r="BY163" i="24"/>
  <c r="BY69" i="24"/>
  <c r="BY259" i="24"/>
  <c r="BY178" i="24"/>
  <c r="BY67" i="24"/>
  <c r="BY374" i="24"/>
  <c r="BY213" i="24"/>
  <c r="BY103" i="24"/>
  <c r="BY14" i="24"/>
  <c r="BY152" i="24"/>
  <c r="BY245" i="24"/>
  <c r="BY65" i="24"/>
  <c r="BY68" i="24"/>
  <c r="BY382" i="24"/>
  <c r="BY363" i="24"/>
  <c r="BY155" i="24"/>
  <c r="BY165" i="24"/>
  <c r="BY224" i="24"/>
  <c r="BY51" i="24"/>
  <c r="BY297" i="24"/>
  <c r="BY39" i="24"/>
  <c r="BY115" i="24"/>
  <c r="BY203" i="24"/>
  <c r="BY105" i="24"/>
  <c r="BY193" i="24"/>
  <c r="BY47" i="24"/>
  <c r="BW373" i="20"/>
  <c r="BY359" i="24"/>
  <c r="BY349" i="24"/>
  <c r="BY292" i="24"/>
  <c r="BY330" i="24"/>
  <c r="BY252" i="24"/>
  <c r="BY364" i="24"/>
  <c r="BY210" i="24"/>
  <c r="BY176" i="24"/>
  <c r="BY25" i="24"/>
  <c r="BY273" i="24"/>
  <c r="BY351" i="24"/>
  <c r="BY257" i="24"/>
  <c r="BY320" i="24"/>
  <c r="BY7" i="24"/>
  <c r="BY75" i="24"/>
  <c r="BY97" i="24"/>
  <c r="BY242" i="24"/>
  <c r="BY316" i="24"/>
  <c r="BY64" i="24"/>
  <c r="BY63" i="24"/>
  <c r="BY116" i="24"/>
  <c r="BY278" i="24"/>
  <c r="BY140" i="24"/>
  <c r="BY86" i="24"/>
  <c r="BY56" i="24"/>
  <c r="BY286" i="24"/>
  <c r="BY167" i="24"/>
  <c r="BY34" i="24"/>
  <c r="BY263" i="24"/>
  <c r="BY164" i="24"/>
  <c r="BY32" i="24"/>
  <c r="BY280" i="24"/>
  <c r="BY159" i="24"/>
  <c r="BY53" i="24"/>
  <c r="BY361" i="24"/>
  <c r="BY202" i="24"/>
  <c r="BY94" i="24"/>
  <c r="BY2" i="24"/>
  <c r="BY313" i="24"/>
  <c r="BY258" i="24"/>
  <c r="BY279" i="24"/>
  <c r="BY161" i="24"/>
  <c r="BY293" i="24"/>
  <c r="BY118" i="24"/>
  <c r="BY81" i="24"/>
  <c r="BY357" i="24"/>
  <c r="BY281" i="24"/>
  <c r="BY299" i="24"/>
  <c r="BY179" i="24"/>
  <c r="BY283" i="24"/>
  <c r="BY275" i="24"/>
  <c r="BY353" i="24"/>
  <c r="BY40" i="24"/>
  <c r="BY29" i="24"/>
  <c r="BY108" i="24"/>
  <c r="BY54" i="24"/>
  <c r="BY248" i="24"/>
  <c r="BY27" i="24"/>
  <c r="BY194" i="24"/>
  <c r="BY158" i="24"/>
  <c r="BY3" i="24"/>
  <c r="BY8" i="24"/>
  <c r="BY350" i="24"/>
  <c r="BY328" i="24"/>
  <c r="BY317" i="24"/>
  <c r="BY298" i="24"/>
  <c r="BY235" i="24"/>
  <c r="BY170" i="24"/>
  <c r="BY282" i="24"/>
  <c r="BY206" i="24"/>
  <c r="BY114" i="24"/>
  <c r="BY109" i="24"/>
  <c r="BY285" i="24"/>
  <c r="BY369" i="24"/>
  <c r="BY277" i="24"/>
  <c r="BY340" i="24"/>
  <c r="BY4" i="24"/>
  <c r="BY141" i="24"/>
  <c r="BY128" i="24"/>
  <c r="BY253" i="24"/>
  <c r="BY338" i="24"/>
  <c r="BY76" i="24"/>
  <c r="BY44" i="24"/>
  <c r="BY160" i="24"/>
  <c r="BY250" i="24"/>
  <c r="BY171" i="24"/>
  <c r="BY24" i="24"/>
  <c r="BY70" i="24"/>
  <c r="BY236" i="24"/>
  <c r="BY130" i="24"/>
  <c r="BY17" i="24"/>
  <c r="BY232" i="24"/>
  <c r="BY106" i="24"/>
  <c r="BY89" i="24"/>
  <c r="BY231" i="24"/>
  <c r="BY124" i="24"/>
  <c r="BY5" i="24"/>
  <c r="BY310" i="24"/>
  <c r="BY166" i="24"/>
  <c r="BY123" i="24"/>
  <c r="BY127" i="24"/>
  <c r="BY31" i="24"/>
  <c r="BY117" i="24"/>
  <c r="BY368" i="24"/>
  <c r="BY196" i="24"/>
  <c r="BY201" i="24"/>
  <c r="BY77" i="24"/>
  <c r="BY325" i="24"/>
  <c r="BY333" i="24"/>
  <c r="BY266" i="24"/>
  <c r="BY264" i="24"/>
  <c r="BY126" i="24"/>
  <c r="BY332" i="24"/>
  <c r="BY342" i="24"/>
  <c r="BY339" i="24"/>
  <c r="BY347" i="24"/>
  <c r="BY309" i="24"/>
  <c r="BY227" i="24"/>
  <c r="BY335" i="24"/>
  <c r="BY241" i="24"/>
  <c r="BY144" i="24"/>
  <c r="BY267" i="24"/>
  <c r="BY198" i="24"/>
  <c r="BY95" i="24"/>
  <c r="BY38" i="24"/>
  <c r="BY294" i="24"/>
  <c r="BY214" i="24"/>
  <c r="BY274" i="24"/>
  <c r="BY358" i="24"/>
  <c r="BY173" i="24"/>
  <c r="BY37" i="24"/>
  <c r="BY154" i="24"/>
  <c r="BY261" i="24"/>
  <c r="BY346" i="24"/>
  <c r="BY6" i="24"/>
  <c r="BY57" i="24"/>
  <c r="BY184" i="24"/>
  <c r="BY237" i="24"/>
  <c r="BY172" i="24"/>
  <c r="BY46" i="24"/>
  <c r="BY20" i="24"/>
  <c r="BY220" i="24"/>
  <c r="BY88" i="24"/>
  <c r="BY360" i="24"/>
  <c r="BY218" i="24"/>
  <c r="BY84" i="24"/>
  <c r="BY26" i="24"/>
  <c r="BY216" i="24"/>
  <c r="BY102" i="24"/>
  <c r="BY41" i="24"/>
  <c r="BY296" i="24"/>
  <c r="BY147" i="24"/>
  <c r="BY28" i="24"/>
  <c r="BY174" i="24"/>
  <c r="BY137" i="24"/>
  <c r="BY11" i="24"/>
  <c r="BY122" i="24"/>
  <c r="BY229" i="24"/>
  <c r="BY215" i="24"/>
  <c r="BY341" i="24"/>
  <c r="BY243" i="24"/>
  <c r="BY136" i="24"/>
  <c r="BY265" i="24"/>
  <c r="BY112" i="24"/>
  <c r="BY132" i="24"/>
  <c r="BY135" i="24"/>
  <c r="BY284" i="24"/>
  <c r="BY156" i="24"/>
  <c r="BY9" i="24"/>
  <c r="BY329" i="24"/>
  <c r="BY380" i="24"/>
  <c r="BY219" i="24"/>
  <c r="BY352" i="24"/>
  <c r="BY315" i="24"/>
  <c r="BY233" i="24"/>
  <c r="BY162" i="24"/>
  <c r="BY251" i="24"/>
  <c r="BY191" i="24"/>
  <c r="BY91" i="24"/>
  <c r="BY78" i="24"/>
  <c r="BY301" i="24"/>
  <c r="BY222" i="24"/>
  <c r="BY287" i="24"/>
  <c r="BY354" i="24"/>
  <c r="BY58" i="24"/>
  <c r="BY113" i="24"/>
  <c r="BY142" i="24"/>
  <c r="BY290" i="24"/>
  <c r="BY19" i="24"/>
  <c r="BY18" i="24"/>
  <c r="BY50" i="24"/>
  <c r="BY139" i="24"/>
  <c r="BY221" i="24"/>
  <c r="BY134" i="24"/>
  <c r="BY73" i="24"/>
  <c r="BY348" i="24"/>
  <c r="BY207" i="24"/>
  <c r="BY83" i="24"/>
  <c r="BY344" i="24"/>
  <c r="BY200" i="24"/>
  <c r="BY101" i="24"/>
  <c r="BY379" i="24"/>
  <c r="BY247" i="24"/>
  <c r="BY177" i="24"/>
  <c r="BY80" i="24"/>
  <c r="BY256" i="24"/>
  <c r="BY146" i="24"/>
  <c r="BY62" i="24"/>
  <c r="BY205" i="24"/>
  <c r="BY30" i="24"/>
  <c r="BY180" i="24"/>
  <c r="BY92" i="24"/>
  <c r="BY72" i="24"/>
  <c r="BY143" i="24"/>
  <c r="BY131" i="24"/>
  <c r="BY182" i="24"/>
  <c r="BY365" i="24"/>
  <c r="BY288" i="24"/>
  <c r="BY270" i="24"/>
  <c r="BY111" i="24"/>
  <c r="BY272" i="24"/>
  <c r="BY79" i="24"/>
  <c r="BY151" i="24"/>
  <c r="BY168" i="24"/>
  <c r="BY104" i="24"/>
  <c r="BY48" i="24"/>
  <c r="BY321" i="24"/>
  <c r="BY373" i="24"/>
  <c r="BY372" i="24"/>
  <c r="BY262" i="24"/>
  <c r="BY211" i="24"/>
  <c r="BY204" i="24"/>
  <c r="BY378" i="24"/>
  <c r="BY345" i="24"/>
  <c r="BY307" i="24"/>
  <c r="BY225" i="24"/>
  <c r="BY271" i="24"/>
  <c r="BY192" i="24"/>
  <c r="BY90" i="24"/>
  <c r="BY21" i="24"/>
  <c r="BY311" i="24"/>
  <c r="BY230" i="24"/>
  <c r="BY295" i="24"/>
  <c r="BY66" i="24"/>
  <c r="BY33" i="24"/>
  <c r="BY107" i="24"/>
  <c r="BY175" i="24"/>
  <c r="BY289" i="24"/>
  <c r="BY15" i="24"/>
  <c r="BY157" i="24"/>
  <c r="BY129" i="24"/>
  <c r="BY381" i="24"/>
  <c r="BY208" i="24"/>
  <c r="BY110" i="24"/>
  <c r="BY55" i="24"/>
  <c r="BY326" i="24"/>
  <c r="BY187" i="24"/>
  <c r="BY23" i="24"/>
  <c r="BY323" i="24"/>
  <c r="BY185" i="24"/>
  <c r="BY61" i="24"/>
  <c r="BY343" i="24"/>
  <c r="BY181" i="24"/>
  <c r="BY145" i="24"/>
  <c r="BY13" i="24"/>
  <c r="BY244" i="24"/>
  <c r="BY150" i="24"/>
  <c r="BY125" i="24"/>
  <c r="BY148" i="24"/>
  <c r="BY240" i="24"/>
  <c r="BY98" i="24"/>
  <c r="BY371" i="24"/>
  <c r="E44" i="24"/>
  <c r="E45" i="24"/>
  <c r="C45" i="24"/>
  <c r="C44" i="24"/>
  <c r="H45" i="22"/>
  <c r="BU371" i="20"/>
  <c r="F45" i="20"/>
  <c r="E41" i="22"/>
  <c r="C41" i="22"/>
  <c r="BW382" i="22"/>
  <c r="BW381" i="22"/>
  <c r="BW380" i="22"/>
  <c r="BW379" i="22"/>
  <c r="BW378" i="22"/>
  <c r="BW377" i="22"/>
  <c r="BW376" i="22"/>
  <c r="BW375" i="22"/>
  <c r="BW374" i="22"/>
  <c r="BW372" i="22"/>
  <c r="BW370" i="22"/>
  <c r="BW368" i="22"/>
  <c r="BW373" i="22"/>
  <c r="BW366" i="22"/>
  <c r="BW365" i="22"/>
  <c r="BW364" i="22"/>
  <c r="BW363" i="22"/>
  <c r="BW362" i="22"/>
  <c r="BW369" i="22"/>
  <c r="BW361" i="22"/>
  <c r="BW360" i="22"/>
  <c r="BW358" i="22"/>
  <c r="BW357" i="22"/>
  <c r="BW356" i="22"/>
  <c r="BW349" i="22"/>
  <c r="BW346" i="22"/>
  <c r="BW345" i="22"/>
  <c r="BW344" i="22"/>
  <c r="BW343" i="22"/>
  <c r="BW342" i="22"/>
  <c r="BW341" i="22"/>
  <c r="BW340" i="22"/>
  <c r="BW339" i="22"/>
  <c r="BW338" i="22"/>
  <c r="BW354" i="22"/>
  <c r="BW352" i="22"/>
  <c r="BW348" i="22"/>
  <c r="BW355" i="22"/>
  <c r="BW351" i="22"/>
  <c r="BW347" i="22"/>
  <c r="BW371" i="22"/>
  <c r="BW367" i="22"/>
  <c r="BW359" i="22"/>
  <c r="BW353" i="22"/>
  <c r="BW337" i="22"/>
  <c r="BW336" i="22"/>
  <c r="BW334" i="22"/>
  <c r="BW333" i="22"/>
  <c r="BW332" i="22"/>
  <c r="BW331" i="22"/>
  <c r="BW330" i="22"/>
  <c r="BW329" i="22"/>
  <c r="BW328" i="22"/>
  <c r="BW327" i="22"/>
  <c r="BW326" i="22"/>
  <c r="BW325" i="22"/>
  <c r="BW324" i="22"/>
  <c r="BW323" i="22"/>
  <c r="BW322" i="22"/>
  <c r="BW321" i="22"/>
  <c r="BW335" i="22"/>
  <c r="BW317" i="22"/>
  <c r="BW319" i="22"/>
  <c r="BW315" i="22"/>
  <c r="BW350" i="22"/>
  <c r="BW310" i="22"/>
  <c r="BW309" i="22"/>
  <c r="BW308" i="22"/>
  <c r="BW307" i="22"/>
  <c r="BW306" i="22"/>
  <c r="BW305" i="22"/>
  <c r="BW304" i="22"/>
  <c r="BW303" i="22"/>
  <c r="BW302" i="22"/>
  <c r="BW301" i="22"/>
  <c r="BW300" i="22"/>
  <c r="BW299" i="22"/>
  <c r="BW298" i="22"/>
  <c r="BW297" i="22"/>
  <c r="BW296" i="22"/>
  <c r="BW295" i="22"/>
  <c r="BW312" i="22"/>
  <c r="BW293" i="22"/>
  <c r="BW290" i="22"/>
  <c r="BW289" i="22"/>
  <c r="BW288" i="22"/>
  <c r="BW287" i="22"/>
  <c r="BW286" i="22"/>
  <c r="BW285" i="22"/>
  <c r="BW284" i="22"/>
  <c r="BW283" i="22"/>
  <c r="BW282" i="22"/>
  <c r="BW281" i="22"/>
  <c r="BW280" i="22"/>
  <c r="BW279" i="22"/>
  <c r="BW278" i="22"/>
  <c r="BW277" i="22"/>
  <c r="BW276" i="22"/>
  <c r="BW311" i="22"/>
  <c r="BW292" i="22"/>
  <c r="BW291" i="22"/>
  <c r="BW320" i="22"/>
  <c r="BW313" i="22"/>
  <c r="BW275" i="22"/>
  <c r="BW271" i="22"/>
  <c r="BW318" i="22"/>
  <c r="BW316" i="22"/>
  <c r="BW268" i="22"/>
  <c r="BW314" i="22"/>
  <c r="BW272" i="22"/>
  <c r="BW294" i="22"/>
  <c r="BW273" i="22"/>
  <c r="BW270" i="22"/>
  <c r="BW267" i="22"/>
  <c r="BW266" i="22"/>
  <c r="BW265" i="22"/>
  <c r="BW263" i="22"/>
  <c r="BW262" i="22"/>
  <c r="BW261" i="22"/>
  <c r="BW260" i="22"/>
  <c r="BW259" i="22"/>
  <c r="BW258" i="22"/>
  <c r="BW257" i="22"/>
  <c r="BW256" i="22"/>
  <c r="BW255" i="22"/>
  <c r="BW254" i="22"/>
  <c r="BW253" i="22"/>
  <c r="BW252" i="22"/>
  <c r="BW251" i="22"/>
  <c r="BW250" i="22"/>
  <c r="BW249" i="22"/>
  <c r="BW248" i="22"/>
  <c r="BW247" i="22"/>
  <c r="BW269" i="22"/>
  <c r="BW246" i="22"/>
  <c r="BW245" i="22"/>
  <c r="BW244" i="22"/>
  <c r="BW241" i="22"/>
  <c r="BW235" i="22"/>
  <c r="BW231" i="22"/>
  <c r="BW274" i="22"/>
  <c r="BW242" i="22"/>
  <c r="BW239" i="22"/>
  <c r="BW234" i="22"/>
  <c r="BW237" i="22"/>
  <c r="BW233" i="22"/>
  <c r="BW264" i="22"/>
  <c r="BW240" i="22"/>
  <c r="BW238" i="22"/>
  <c r="BW230" i="22"/>
  <c r="BW229" i="22"/>
  <c r="BW228" i="22"/>
  <c r="BW227" i="22"/>
  <c r="BW226" i="22"/>
  <c r="BW225" i="22"/>
  <c r="BW224" i="22"/>
  <c r="BW223" i="22"/>
  <c r="BW222" i="22"/>
  <c r="BW232" i="22"/>
  <c r="BW243" i="22"/>
  <c r="BW221" i="22"/>
  <c r="BW220" i="22"/>
  <c r="BW219" i="22"/>
  <c r="BW218" i="22"/>
  <c r="BW217" i="22"/>
  <c r="BW216" i="22"/>
  <c r="BW215" i="22"/>
  <c r="BW214" i="22"/>
  <c r="BW213" i="22"/>
  <c r="BW212" i="22"/>
  <c r="BW211" i="22"/>
  <c r="BW210" i="22"/>
  <c r="BW209" i="22"/>
  <c r="BW208" i="22"/>
  <c r="BW207" i="22"/>
  <c r="BW206" i="22"/>
  <c r="BW205" i="22"/>
  <c r="BW204" i="22"/>
  <c r="BW203" i="22"/>
  <c r="BW202" i="22"/>
  <c r="BW236" i="22"/>
  <c r="BW201" i="22"/>
  <c r="BW200" i="22"/>
  <c r="BW199" i="22"/>
  <c r="BW198" i="22"/>
  <c r="BW196" i="22"/>
  <c r="BW194" i="22"/>
  <c r="BW192" i="22"/>
  <c r="BW190" i="22"/>
  <c r="BW188" i="22"/>
  <c r="BW186" i="22"/>
  <c r="BW184" i="22"/>
  <c r="BW182" i="22"/>
  <c r="BW180" i="22"/>
  <c r="BW178" i="22"/>
  <c r="BW177" i="22"/>
  <c r="BW173" i="22"/>
  <c r="BW161" i="22"/>
  <c r="BW157" i="22"/>
  <c r="BW169" i="22"/>
  <c r="BW165" i="22"/>
  <c r="BW176" i="22"/>
  <c r="BW172" i="22"/>
  <c r="BW164" i="22"/>
  <c r="BW160" i="22"/>
  <c r="BW156" i="22"/>
  <c r="BW153" i="22"/>
  <c r="BW152" i="22"/>
  <c r="BW151" i="22"/>
  <c r="BW150" i="22"/>
  <c r="BW149" i="22"/>
  <c r="BW148" i="22"/>
  <c r="BW147" i="22"/>
  <c r="BW146" i="22"/>
  <c r="BW145" i="22"/>
  <c r="BW170" i="22"/>
  <c r="BW166" i="22"/>
  <c r="BW171" i="22"/>
  <c r="BW167" i="22"/>
  <c r="BW174" i="22"/>
  <c r="BW162" i="22"/>
  <c r="BW158" i="22"/>
  <c r="BW154" i="22"/>
  <c r="BW193" i="22"/>
  <c r="BW185" i="22"/>
  <c r="BW159" i="22"/>
  <c r="BW195" i="22"/>
  <c r="BW187" i="22"/>
  <c r="BW179" i="22"/>
  <c r="BW175" i="22"/>
  <c r="BW155" i="22"/>
  <c r="BW197" i="22"/>
  <c r="BW189" i="22"/>
  <c r="BW181" i="22"/>
  <c r="BW144" i="22"/>
  <c r="BW143" i="22"/>
  <c r="BW142" i="22"/>
  <c r="BW141" i="22"/>
  <c r="BW140" i="22"/>
  <c r="BW139" i="22"/>
  <c r="BW138" i="22"/>
  <c r="BW137" i="22"/>
  <c r="BW136" i="22"/>
  <c r="BW135" i="22"/>
  <c r="BW134" i="22"/>
  <c r="BW133" i="22"/>
  <c r="BW132" i="22"/>
  <c r="BW131" i="22"/>
  <c r="BW130" i="22"/>
  <c r="BW129" i="22"/>
  <c r="BW128" i="22"/>
  <c r="BW127" i="22"/>
  <c r="BW126" i="22"/>
  <c r="BW125" i="22"/>
  <c r="BW124" i="22"/>
  <c r="BW123" i="22"/>
  <c r="BW122" i="22"/>
  <c r="BW121" i="22"/>
  <c r="BW120" i="22"/>
  <c r="BW119" i="22"/>
  <c r="BW118" i="22"/>
  <c r="BW117" i="22"/>
  <c r="BW116" i="22"/>
  <c r="BW115" i="22"/>
  <c r="BW114" i="22"/>
  <c r="BW113" i="22"/>
  <c r="BW112" i="22"/>
  <c r="BW111" i="22"/>
  <c r="BW168" i="22"/>
  <c r="BW191" i="22"/>
  <c r="BW109" i="22"/>
  <c r="BW105" i="22"/>
  <c r="BW101" i="22"/>
  <c r="BW163" i="22"/>
  <c r="BW108" i="22"/>
  <c r="BW104" i="22"/>
  <c r="BW100" i="22"/>
  <c r="BW107" i="22"/>
  <c r="BW103" i="22"/>
  <c r="BW99" i="22"/>
  <c r="BW183" i="22"/>
  <c r="BW79" i="22"/>
  <c r="BW75" i="22"/>
  <c r="BW102" i="22"/>
  <c r="BW72" i="22"/>
  <c r="BW68" i="22"/>
  <c r="BW51" i="22"/>
  <c r="BW49" i="22"/>
  <c r="BW47" i="22"/>
  <c r="BW38" i="22"/>
  <c r="BW78" i="22"/>
  <c r="BW74" i="22"/>
  <c r="BW66" i="22"/>
  <c r="BW98" i="22"/>
  <c r="BW96" i="22"/>
  <c r="BW94" i="22"/>
  <c r="BW92" i="22"/>
  <c r="BW90" i="22"/>
  <c r="BW88" i="22"/>
  <c r="BW86" i="22"/>
  <c r="BW84" i="22"/>
  <c r="BW82" i="22"/>
  <c r="BW80" i="22"/>
  <c r="BW73" i="22"/>
  <c r="BW69" i="22"/>
  <c r="BW45" i="22"/>
  <c r="BW43" i="22"/>
  <c r="BW41" i="22"/>
  <c r="BW36" i="22"/>
  <c r="BW77" i="22"/>
  <c r="BW110" i="22"/>
  <c r="BW70" i="22"/>
  <c r="BW67" i="22"/>
  <c r="BW63" i="22"/>
  <c r="BW62" i="22"/>
  <c r="BW61" i="22"/>
  <c r="BW60" i="22"/>
  <c r="BW59" i="22"/>
  <c r="BW58" i="22"/>
  <c r="BW57" i="22"/>
  <c r="BW56" i="22"/>
  <c r="BW55" i="22"/>
  <c r="BW54" i="22"/>
  <c r="BW53" i="22"/>
  <c r="BW52" i="22"/>
  <c r="BW50" i="22"/>
  <c r="BW48" i="22"/>
  <c r="BW76" i="22"/>
  <c r="BW64" i="22"/>
  <c r="BW85" i="22"/>
  <c r="BW46" i="22"/>
  <c r="BW40" i="22"/>
  <c r="BW39" i="22"/>
  <c r="BW37" i="22"/>
  <c r="BW25" i="22"/>
  <c r="BW24" i="22"/>
  <c r="BW23" i="22"/>
  <c r="BW18" i="22"/>
  <c r="BW14" i="22"/>
  <c r="BW95" i="22"/>
  <c r="BW32" i="22"/>
  <c r="BW31" i="22"/>
  <c r="BW28" i="22"/>
  <c r="BW6" i="22"/>
  <c r="BW5" i="22"/>
  <c r="BW4" i="22"/>
  <c r="BW3" i="22"/>
  <c r="BW2" i="22"/>
  <c r="BW106" i="22"/>
  <c r="BW89" i="22"/>
  <c r="BW71" i="22"/>
  <c r="BW22" i="22"/>
  <c r="BW7" i="22"/>
  <c r="BW83" i="22"/>
  <c r="BW44" i="22"/>
  <c r="BW33" i="22"/>
  <c r="BW27" i="22"/>
  <c r="BW17" i="22"/>
  <c r="BW13" i="22"/>
  <c r="BW12" i="22"/>
  <c r="BW11" i="22"/>
  <c r="BW10" i="22"/>
  <c r="BW9" i="22"/>
  <c r="BW8" i="22"/>
  <c r="BW30" i="22"/>
  <c r="BW93" i="22"/>
  <c r="BW16" i="22"/>
  <c r="BW15" i="22"/>
  <c r="BW87" i="22"/>
  <c r="BW65" i="22"/>
  <c r="BW42" i="22"/>
  <c r="BW34" i="22"/>
  <c r="BW26" i="22"/>
  <c r="BW21" i="22"/>
  <c r="BW20" i="22"/>
  <c r="BW19" i="22"/>
  <c r="BW97" i="22"/>
  <c r="BW81" i="22"/>
  <c r="BW29" i="22"/>
  <c r="BW35" i="22"/>
  <c r="BW91" i="22"/>
  <c r="E43" i="22"/>
  <c r="E47" i="22"/>
  <c r="E42" i="22"/>
  <c r="BG382" i="22"/>
  <c r="BG381" i="22"/>
  <c r="BG380" i="22"/>
  <c r="BG379" i="22"/>
  <c r="BG378" i="22"/>
  <c r="BG377" i="22"/>
  <c r="BG376" i="22"/>
  <c r="BG375" i="22"/>
  <c r="BG374" i="22"/>
  <c r="BG373" i="22"/>
  <c r="BG371" i="22"/>
  <c r="BG369" i="22"/>
  <c r="BG365" i="22"/>
  <c r="BG363" i="22"/>
  <c r="BG372" i="22"/>
  <c r="BG368" i="22"/>
  <c r="BG367" i="22"/>
  <c r="BG364" i="22"/>
  <c r="BG361" i="22"/>
  <c r="BG360" i="22"/>
  <c r="BG355" i="22"/>
  <c r="BG359" i="22"/>
  <c r="BG358" i="22"/>
  <c r="BG357" i="22"/>
  <c r="BG352" i="22"/>
  <c r="BG348" i="22"/>
  <c r="BG346" i="22"/>
  <c r="BG345" i="22"/>
  <c r="BG344" i="22"/>
  <c r="BG343" i="22"/>
  <c r="BG342" i="22"/>
  <c r="BG341" i="22"/>
  <c r="BG340" i="22"/>
  <c r="BG339" i="22"/>
  <c r="BG338" i="22"/>
  <c r="BG366" i="22"/>
  <c r="BG353" i="22"/>
  <c r="BG351" i="22"/>
  <c r="BG347" i="22"/>
  <c r="BG362" i="22"/>
  <c r="BG356" i="22"/>
  <c r="BG350" i="22"/>
  <c r="BG336" i="22"/>
  <c r="BG370" i="22"/>
  <c r="BG335" i="22"/>
  <c r="BG334" i="22"/>
  <c r="BG333" i="22"/>
  <c r="BG332" i="22"/>
  <c r="BG331" i="22"/>
  <c r="BG330" i="22"/>
  <c r="BG329" i="22"/>
  <c r="BG328" i="22"/>
  <c r="BG327" i="22"/>
  <c r="BG326" i="22"/>
  <c r="BG325" i="22"/>
  <c r="BG324" i="22"/>
  <c r="BG323" i="22"/>
  <c r="BG322" i="22"/>
  <c r="BG321" i="22"/>
  <c r="BG349" i="22"/>
  <c r="BG354" i="22"/>
  <c r="BG320" i="22"/>
  <c r="BG316" i="22"/>
  <c r="BG337" i="22"/>
  <c r="BG318" i="22"/>
  <c r="BG314" i="22"/>
  <c r="BG310" i="22"/>
  <c r="BG309" i="22"/>
  <c r="BG308" i="22"/>
  <c r="BG307" i="22"/>
  <c r="BG306" i="22"/>
  <c r="BG305" i="22"/>
  <c r="BG304" i="22"/>
  <c r="BG303" i="22"/>
  <c r="BG302" i="22"/>
  <c r="BG301" i="22"/>
  <c r="BG300" i="22"/>
  <c r="BG299" i="22"/>
  <c r="BG298" i="22"/>
  <c r="BG297" i="22"/>
  <c r="BG296" i="22"/>
  <c r="BG295" i="22"/>
  <c r="BG312" i="22"/>
  <c r="BG315" i="22"/>
  <c r="BG313" i="22"/>
  <c r="BG319" i="22"/>
  <c r="BG317" i="22"/>
  <c r="BG311" i="22"/>
  <c r="BG292" i="22"/>
  <c r="BG290" i="22"/>
  <c r="BG289" i="22"/>
  <c r="BG288" i="22"/>
  <c r="BG287" i="22"/>
  <c r="BG286" i="22"/>
  <c r="BG285" i="22"/>
  <c r="BG284" i="22"/>
  <c r="BG283" i="22"/>
  <c r="BG282" i="22"/>
  <c r="BG281" i="22"/>
  <c r="BG280" i="22"/>
  <c r="BG279" i="22"/>
  <c r="BG278" i="22"/>
  <c r="BG277" i="22"/>
  <c r="BG276" i="22"/>
  <c r="BG291" i="22"/>
  <c r="BG294" i="22"/>
  <c r="BG274" i="22"/>
  <c r="BG270" i="22"/>
  <c r="BG293" i="22"/>
  <c r="BG273" i="22"/>
  <c r="BG269" i="22"/>
  <c r="BG271" i="22"/>
  <c r="BG275" i="22"/>
  <c r="BG266" i="22"/>
  <c r="BG268" i="22"/>
  <c r="BG265" i="22"/>
  <c r="BG264" i="22"/>
  <c r="BG263" i="22"/>
  <c r="BG262" i="22"/>
  <c r="BG261" i="22"/>
  <c r="BG260" i="22"/>
  <c r="BG259" i="22"/>
  <c r="BG258" i="22"/>
  <c r="BG257" i="22"/>
  <c r="BG256" i="22"/>
  <c r="BG255" i="22"/>
  <c r="BG254" i="22"/>
  <c r="BG253" i="22"/>
  <c r="BG252" i="22"/>
  <c r="BG251" i="22"/>
  <c r="BG250" i="22"/>
  <c r="BG249" i="22"/>
  <c r="BG248" i="22"/>
  <c r="BG247" i="22"/>
  <c r="BG246" i="22"/>
  <c r="BG245" i="22"/>
  <c r="BG244" i="22"/>
  <c r="BG234" i="22"/>
  <c r="BG272" i="22"/>
  <c r="BG267" i="22"/>
  <c r="BG241" i="22"/>
  <c r="BG240" i="22"/>
  <c r="BG238" i="22"/>
  <c r="BG237" i="22"/>
  <c r="BG233" i="22"/>
  <c r="BG236" i="22"/>
  <c r="BG232" i="22"/>
  <c r="BG243" i="22"/>
  <c r="BG239" i="22"/>
  <c r="BG230" i="22"/>
  <c r="BG229" i="22"/>
  <c r="BG228" i="22"/>
  <c r="BG227" i="22"/>
  <c r="BG226" i="22"/>
  <c r="BG225" i="22"/>
  <c r="BG224" i="22"/>
  <c r="BG223" i="22"/>
  <c r="BG222" i="22"/>
  <c r="BG242" i="22"/>
  <c r="BG235" i="22"/>
  <c r="BG221" i="22"/>
  <c r="BG220" i="22"/>
  <c r="BG219" i="22"/>
  <c r="BG218" i="22"/>
  <c r="BG217" i="22"/>
  <c r="BG216" i="22"/>
  <c r="BG215" i="22"/>
  <c r="BG214" i="22"/>
  <c r="BG213" i="22"/>
  <c r="BG212" i="22"/>
  <c r="BG211" i="22"/>
  <c r="BG210" i="22"/>
  <c r="BG209" i="22"/>
  <c r="BG208" i="22"/>
  <c r="BG207" i="22"/>
  <c r="BG206" i="22"/>
  <c r="BG205" i="22"/>
  <c r="BG204" i="22"/>
  <c r="BG203" i="22"/>
  <c r="BG202" i="22"/>
  <c r="BG201" i="22"/>
  <c r="BG231" i="22"/>
  <c r="BG200" i="22"/>
  <c r="BG199" i="22"/>
  <c r="BG197" i="22"/>
  <c r="BG195" i="22"/>
  <c r="BG193" i="22"/>
  <c r="BG191" i="22"/>
  <c r="BG189" i="22"/>
  <c r="BG187" i="22"/>
  <c r="BG185" i="22"/>
  <c r="BG183" i="22"/>
  <c r="BG181" i="22"/>
  <c r="BG179" i="22"/>
  <c r="BG176" i="22"/>
  <c r="BG164" i="22"/>
  <c r="BG160" i="22"/>
  <c r="BG156" i="22"/>
  <c r="BG172" i="22"/>
  <c r="BG168" i="22"/>
  <c r="BG175" i="22"/>
  <c r="BG163" i="22"/>
  <c r="BG159" i="22"/>
  <c r="BG155" i="22"/>
  <c r="BG153" i="22"/>
  <c r="BG152" i="22"/>
  <c r="BG151" i="22"/>
  <c r="BG150" i="22"/>
  <c r="BG149" i="22"/>
  <c r="BG148" i="22"/>
  <c r="BG147" i="22"/>
  <c r="BG146" i="22"/>
  <c r="BG145" i="22"/>
  <c r="BG169" i="22"/>
  <c r="BG165" i="22"/>
  <c r="BG170" i="22"/>
  <c r="BG166" i="22"/>
  <c r="BG177" i="22"/>
  <c r="BG173" i="22"/>
  <c r="BG161" i="22"/>
  <c r="BG157" i="22"/>
  <c r="BG196" i="22"/>
  <c r="BG188" i="22"/>
  <c r="BG180" i="22"/>
  <c r="BG174" i="22"/>
  <c r="BG154" i="22"/>
  <c r="BG171" i="22"/>
  <c r="BG198" i="22"/>
  <c r="BG190" i="22"/>
  <c r="BG182" i="22"/>
  <c r="BG192" i="22"/>
  <c r="BG184" i="22"/>
  <c r="BG162" i="22"/>
  <c r="BG144" i="22"/>
  <c r="BG143" i="22"/>
  <c r="BG142" i="22"/>
  <c r="BG141" i="22"/>
  <c r="BG140" i="22"/>
  <c r="BG139" i="22"/>
  <c r="BG138" i="22"/>
  <c r="BG137" i="22"/>
  <c r="BG136" i="22"/>
  <c r="BG135" i="22"/>
  <c r="BG134" i="22"/>
  <c r="BG133" i="22"/>
  <c r="BG132" i="22"/>
  <c r="BG131" i="22"/>
  <c r="BG130" i="22"/>
  <c r="BG129" i="22"/>
  <c r="BG128" i="22"/>
  <c r="BG127" i="22"/>
  <c r="BG126" i="22"/>
  <c r="BG125" i="22"/>
  <c r="BG124" i="22"/>
  <c r="BG123" i="22"/>
  <c r="BG122" i="22"/>
  <c r="BG121" i="22"/>
  <c r="BG120" i="22"/>
  <c r="BG119" i="22"/>
  <c r="BG118" i="22"/>
  <c r="BG117" i="22"/>
  <c r="BG116" i="22"/>
  <c r="BG115" i="22"/>
  <c r="BG114" i="22"/>
  <c r="BG113" i="22"/>
  <c r="BG112" i="22"/>
  <c r="BG111" i="22"/>
  <c r="BG158" i="22"/>
  <c r="BG108" i="22"/>
  <c r="BG104" i="22"/>
  <c r="BG100" i="22"/>
  <c r="BG178" i="22"/>
  <c r="BG167" i="22"/>
  <c r="BG107" i="22"/>
  <c r="BG103" i="22"/>
  <c r="BG99" i="22"/>
  <c r="BG110" i="22"/>
  <c r="BG106" i="22"/>
  <c r="BG102" i="22"/>
  <c r="BG194" i="22"/>
  <c r="BG78" i="22"/>
  <c r="BG74" i="22"/>
  <c r="BG66" i="22"/>
  <c r="BG71" i="22"/>
  <c r="BG67" i="22"/>
  <c r="BG51" i="22"/>
  <c r="BG49" i="22"/>
  <c r="BG47" i="22"/>
  <c r="BG38" i="22"/>
  <c r="BG186" i="22"/>
  <c r="BG77" i="22"/>
  <c r="BG65" i="22"/>
  <c r="BG109" i="22"/>
  <c r="BG97" i="22"/>
  <c r="BG95" i="22"/>
  <c r="BG93" i="22"/>
  <c r="BG91" i="22"/>
  <c r="BG89" i="22"/>
  <c r="BG87" i="22"/>
  <c r="BG85" i="22"/>
  <c r="BG83" i="22"/>
  <c r="BG81" i="22"/>
  <c r="BG72" i="22"/>
  <c r="BG45" i="22"/>
  <c r="BG43" i="22"/>
  <c r="BG41" i="22"/>
  <c r="BG76" i="22"/>
  <c r="BG105" i="22"/>
  <c r="BG73" i="22"/>
  <c r="BG69" i="22"/>
  <c r="BG68" i="22"/>
  <c r="BG64" i="22"/>
  <c r="BG63" i="22"/>
  <c r="BG62" i="22"/>
  <c r="BG61" i="22"/>
  <c r="BG60" i="22"/>
  <c r="BG59" i="22"/>
  <c r="BG58" i="22"/>
  <c r="BG57" i="22"/>
  <c r="BG56" i="22"/>
  <c r="BG55" i="22"/>
  <c r="BG54" i="22"/>
  <c r="BG53" i="22"/>
  <c r="BG52" i="22"/>
  <c r="BG50" i="22"/>
  <c r="BG48" i="22"/>
  <c r="BG79" i="22"/>
  <c r="BG75" i="22"/>
  <c r="BG96" i="22"/>
  <c r="BG80" i="22"/>
  <c r="BG37" i="22"/>
  <c r="BG25" i="22"/>
  <c r="BG24" i="22"/>
  <c r="BG23" i="22"/>
  <c r="BG18" i="22"/>
  <c r="BG14" i="22"/>
  <c r="BG30" i="22"/>
  <c r="BG101" i="22"/>
  <c r="BG90" i="22"/>
  <c r="BG42" i="22"/>
  <c r="BG35" i="22"/>
  <c r="BG28" i="22"/>
  <c r="BG6" i="22"/>
  <c r="BG5" i="22"/>
  <c r="BG4" i="22"/>
  <c r="BG3" i="22"/>
  <c r="BG2" i="22"/>
  <c r="BG92" i="22"/>
  <c r="BG31" i="22"/>
  <c r="BG29" i="22"/>
  <c r="BG84" i="22"/>
  <c r="BG22" i="22"/>
  <c r="BG94" i="22"/>
  <c r="BG36" i="22"/>
  <c r="BG32" i="22"/>
  <c r="BG27" i="22"/>
  <c r="BG17" i="22"/>
  <c r="BG13" i="22"/>
  <c r="BG12" i="22"/>
  <c r="BG11" i="22"/>
  <c r="BG10" i="22"/>
  <c r="BG9" i="22"/>
  <c r="BG8" i="22"/>
  <c r="BG88" i="22"/>
  <c r="BG70" i="22"/>
  <c r="BG46" i="22"/>
  <c r="BG40" i="22"/>
  <c r="BG39" i="22"/>
  <c r="BG16" i="22"/>
  <c r="BG15" i="22"/>
  <c r="BG7" i="22"/>
  <c r="BG98" i="22"/>
  <c r="BG82" i="22"/>
  <c r="BG33" i="22"/>
  <c r="BG26" i="22"/>
  <c r="BG21" i="22"/>
  <c r="BG20" i="22"/>
  <c r="BG19" i="22"/>
  <c r="BG86" i="22"/>
  <c r="BG44" i="22"/>
  <c r="BG34" i="22"/>
  <c r="B44" i="22"/>
  <c r="B45" i="22"/>
  <c r="E38" i="22"/>
  <c r="G41" i="22" s="1"/>
  <c r="F41" i="22"/>
  <c r="F38" i="22"/>
  <c r="G38" i="22" s="1"/>
  <c r="G37" i="22"/>
  <c r="M39" i="22"/>
  <c r="L40" i="22"/>
  <c r="L48" i="22" s="1"/>
  <c r="L49" i="22" s="1"/>
  <c r="AI382" i="22"/>
  <c r="AI381" i="22"/>
  <c r="AI380" i="22"/>
  <c r="AI379" i="22"/>
  <c r="AI378" i="22"/>
  <c r="AI377" i="22"/>
  <c r="AI376" i="22"/>
  <c r="AI375" i="22"/>
  <c r="AI373" i="22"/>
  <c r="AI371" i="22"/>
  <c r="AI369" i="22"/>
  <c r="AI366" i="22"/>
  <c r="AI372" i="22"/>
  <c r="AI370" i="22"/>
  <c r="AI362" i="22"/>
  <c r="AI359" i="22"/>
  <c r="AI358" i="22"/>
  <c r="AI357" i="22"/>
  <c r="AI356" i="22"/>
  <c r="AI365" i="22"/>
  <c r="AI361" i="22"/>
  <c r="AI367" i="22"/>
  <c r="AI374" i="22"/>
  <c r="AI355" i="22"/>
  <c r="AI347" i="22"/>
  <c r="AI346" i="22"/>
  <c r="AI345" i="22"/>
  <c r="AI344" i="22"/>
  <c r="AI343" i="22"/>
  <c r="AI342" i="22"/>
  <c r="AI341" i="22"/>
  <c r="AI340" i="22"/>
  <c r="AI339" i="22"/>
  <c r="AI338" i="22"/>
  <c r="AI364" i="22"/>
  <c r="AI350" i="22"/>
  <c r="AI354" i="22"/>
  <c r="AI360" i="22"/>
  <c r="AI353" i="22"/>
  <c r="AI349" i="22"/>
  <c r="AI368" i="22"/>
  <c r="AI352" i="22"/>
  <c r="AI348" i="22"/>
  <c r="AI363" i="22"/>
  <c r="AI335" i="22"/>
  <c r="AI334" i="22"/>
  <c r="AI333" i="22"/>
  <c r="AI332" i="22"/>
  <c r="AI331" i="22"/>
  <c r="AI330" i="22"/>
  <c r="AI329" i="22"/>
  <c r="AI328" i="22"/>
  <c r="AI327" i="22"/>
  <c r="AI326" i="22"/>
  <c r="AI325" i="22"/>
  <c r="AI324" i="22"/>
  <c r="AI323" i="22"/>
  <c r="AI322" i="22"/>
  <c r="AI337" i="22"/>
  <c r="AI351" i="22"/>
  <c r="AI319" i="22"/>
  <c r="AI318" i="22"/>
  <c r="AI320" i="22"/>
  <c r="AI316" i="22"/>
  <c r="AI314" i="22"/>
  <c r="AI311" i="22"/>
  <c r="AI310" i="22"/>
  <c r="AI309" i="22"/>
  <c r="AI308" i="22"/>
  <c r="AI307" i="22"/>
  <c r="AI306" i="22"/>
  <c r="AI305" i="22"/>
  <c r="AI304" i="22"/>
  <c r="AI303" i="22"/>
  <c r="AI302" i="22"/>
  <c r="AI301" i="22"/>
  <c r="AI300" i="22"/>
  <c r="AI299" i="22"/>
  <c r="AI298" i="22"/>
  <c r="AI297" i="22"/>
  <c r="AI296" i="22"/>
  <c r="AI336" i="22"/>
  <c r="AI317" i="22"/>
  <c r="AI315" i="22"/>
  <c r="AI321" i="22"/>
  <c r="AI313" i="22"/>
  <c r="AI295" i="22"/>
  <c r="AI312" i="22"/>
  <c r="AI291" i="22"/>
  <c r="AI290" i="22"/>
  <c r="AI289" i="22"/>
  <c r="AI288" i="22"/>
  <c r="AI287" i="22"/>
  <c r="AI286" i="22"/>
  <c r="AI285" i="22"/>
  <c r="AI284" i="22"/>
  <c r="AI283" i="22"/>
  <c r="AI282" i="22"/>
  <c r="AI281" i="22"/>
  <c r="AI280" i="22"/>
  <c r="AI279" i="22"/>
  <c r="AI278" i="22"/>
  <c r="AI277" i="22"/>
  <c r="AI276" i="22"/>
  <c r="AI294" i="22"/>
  <c r="AI293" i="22"/>
  <c r="AI292" i="22"/>
  <c r="AI272" i="22"/>
  <c r="AI271" i="22"/>
  <c r="AI269" i="22"/>
  <c r="AI275" i="22"/>
  <c r="AI270" i="22"/>
  <c r="AI267" i="22"/>
  <c r="AI273" i="22"/>
  <c r="AI268" i="22"/>
  <c r="AI266" i="22"/>
  <c r="AI264" i="22"/>
  <c r="AI263" i="22"/>
  <c r="AI262" i="22"/>
  <c r="AI261" i="22"/>
  <c r="AI260" i="22"/>
  <c r="AI259" i="22"/>
  <c r="AI258" i="22"/>
  <c r="AI257" i="22"/>
  <c r="AI256" i="22"/>
  <c r="AI255" i="22"/>
  <c r="AI254" i="22"/>
  <c r="AI253" i="22"/>
  <c r="AI252" i="22"/>
  <c r="AI251" i="22"/>
  <c r="AI250" i="22"/>
  <c r="AI249" i="22"/>
  <c r="AI248" i="22"/>
  <c r="AI239" i="22"/>
  <c r="AI237" i="22"/>
  <c r="AI233" i="22"/>
  <c r="AI241" i="22"/>
  <c r="AI236" i="22"/>
  <c r="AI232" i="22"/>
  <c r="AI242" i="22"/>
  <c r="AI274" i="22"/>
  <c r="AI265" i="22"/>
  <c r="AI243" i="22"/>
  <c r="AI238" i="22"/>
  <c r="AI234" i="22"/>
  <c r="AI231" i="22"/>
  <c r="AI230" i="22"/>
  <c r="AI229" i="22"/>
  <c r="AI228" i="22"/>
  <c r="AI227" i="22"/>
  <c r="AI226" i="22"/>
  <c r="AI225" i="22"/>
  <c r="AI224" i="22"/>
  <c r="AI223" i="22"/>
  <c r="AI240" i="22"/>
  <c r="AI244" i="22"/>
  <c r="AI245" i="22"/>
  <c r="AI235" i="22"/>
  <c r="AI246" i="22"/>
  <c r="AI221" i="22"/>
  <c r="AI220" i="22"/>
  <c r="AI219" i="22"/>
  <c r="AI218" i="22"/>
  <c r="AI217" i="22"/>
  <c r="AI216" i="22"/>
  <c r="AI215" i="22"/>
  <c r="AI214" i="22"/>
  <c r="AI213" i="22"/>
  <c r="AI212" i="22"/>
  <c r="AI211" i="22"/>
  <c r="AI210" i="22"/>
  <c r="AI209" i="22"/>
  <c r="AI208" i="22"/>
  <c r="AI207" i="22"/>
  <c r="AI206" i="22"/>
  <c r="AI205" i="22"/>
  <c r="AI204" i="22"/>
  <c r="AI203" i="22"/>
  <c r="AI222" i="22"/>
  <c r="AI247" i="22"/>
  <c r="AI202" i="22"/>
  <c r="AI201" i="22"/>
  <c r="AI200" i="22"/>
  <c r="AI199" i="22"/>
  <c r="AI172" i="22"/>
  <c r="AI168" i="22"/>
  <c r="AI176" i="22"/>
  <c r="AI162" i="22"/>
  <c r="AI158" i="22"/>
  <c r="AI198" i="22"/>
  <c r="AI196" i="22"/>
  <c r="AI194" i="22"/>
  <c r="AI192" i="22"/>
  <c r="AI190" i="22"/>
  <c r="AI188" i="22"/>
  <c r="AI186" i="22"/>
  <c r="AI184" i="22"/>
  <c r="AI182" i="22"/>
  <c r="AI180" i="22"/>
  <c r="AI169" i="22"/>
  <c r="AI154" i="22"/>
  <c r="AI153" i="22"/>
  <c r="AI152" i="22"/>
  <c r="AI151" i="22"/>
  <c r="AI150" i="22"/>
  <c r="AI149" i="22"/>
  <c r="AI148" i="22"/>
  <c r="AI147" i="22"/>
  <c r="AI146" i="22"/>
  <c r="AI175" i="22"/>
  <c r="AI165" i="22"/>
  <c r="AI161" i="22"/>
  <c r="AI157" i="22"/>
  <c r="AI178" i="22"/>
  <c r="AI174" i="22"/>
  <c r="AI164" i="22"/>
  <c r="AI160" i="22"/>
  <c r="AI156" i="22"/>
  <c r="AI197" i="22"/>
  <c r="AI195" i="22"/>
  <c r="AI193" i="22"/>
  <c r="AI191" i="22"/>
  <c r="AI189" i="22"/>
  <c r="AI187" i="22"/>
  <c r="AI185" i="22"/>
  <c r="AI183" i="22"/>
  <c r="AI181" i="22"/>
  <c r="AI179" i="22"/>
  <c r="AI171" i="22"/>
  <c r="AI167" i="22"/>
  <c r="AI159" i="22"/>
  <c r="AI166" i="22"/>
  <c r="AI155" i="22"/>
  <c r="AI170" i="22"/>
  <c r="AI145" i="22"/>
  <c r="AI144" i="22"/>
  <c r="AI143" i="22"/>
  <c r="AI142" i="22"/>
  <c r="AI141" i="22"/>
  <c r="AI140" i="22"/>
  <c r="AI139" i="22"/>
  <c r="AI138" i="22"/>
  <c r="AI137" i="22"/>
  <c r="AI136" i="22"/>
  <c r="AI135" i="22"/>
  <c r="AI134" i="22"/>
  <c r="AI133" i="22"/>
  <c r="AI132" i="22"/>
  <c r="AI131" i="22"/>
  <c r="AI130" i="22"/>
  <c r="AI129" i="22"/>
  <c r="AI128" i="22"/>
  <c r="AI127" i="22"/>
  <c r="AI126" i="22"/>
  <c r="AI125" i="22"/>
  <c r="AI124" i="22"/>
  <c r="AI123" i="22"/>
  <c r="AI122" i="22"/>
  <c r="AI121" i="22"/>
  <c r="AI120" i="22"/>
  <c r="AI119" i="22"/>
  <c r="AI118" i="22"/>
  <c r="AI117" i="22"/>
  <c r="AI116" i="22"/>
  <c r="AI115" i="22"/>
  <c r="AI114" i="22"/>
  <c r="AI113" i="22"/>
  <c r="AI112" i="22"/>
  <c r="AI177" i="22"/>
  <c r="AI111" i="22"/>
  <c r="AI107" i="22"/>
  <c r="AI103" i="22"/>
  <c r="AI99" i="22"/>
  <c r="AI173" i="22"/>
  <c r="AI110" i="22"/>
  <c r="AI106" i="22"/>
  <c r="AI102" i="22"/>
  <c r="AI163" i="22"/>
  <c r="AI108" i="22"/>
  <c r="AI104" i="22"/>
  <c r="AI100" i="22"/>
  <c r="AI109" i="22"/>
  <c r="AI71" i="22"/>
  <c r="AI97" i="22"/>
  <c r="AI95" i="22"/>
  <c r="AI93" i="22"/>
  <c r="AI91" i="22"/>
  <c r="AI89" i="22"/>
  <c r="AI87" i="22"/>
  <c r="AI85" i="22"/>
  <c r="AI83" i="22"/>
  <c r="AI81" i="22"/>
  <c r="AI78" i="22"/>
  <c r="AI51" i="22"/>
  <c r="AI49" i="22"/>
  <c r="AI47" i="22"/>
  <c r="AI38" i="22"/>
  <c r="AI105" i="22"/>
  <c r="AI72" i="22"/>
  <c r="AI77" i="22"/>
  <c r="AI67" i="22"/>
  <c r="AI45" i="22"/>
  <c r="AI43" i="22"/>
  <c r="AI41" i="22"/>
  <c r="AI101" i="22"/>
  <c r="AI73" i="22"/>
  <c r="AI98" i="22"/>
  <c r="AI96" i="22"/>
  <c r="AI94" i="22"/>
  <c r="AI92" i="22"/>
  <c r="AI90" i="22"/>
  <c r="AI88" i="22"/>
  <c r="AI86" i="22"/>
  <c r="AI84" i="22"/>
  <c r="AI82" i="22"/>
  <c r="AI80" i="22"/>
  <c r="AI76" i="22"/>
  <c r="AI66" i="22"/>
  <c r="AI64" i="22"/>
  <c r="AI63" i="22"/>
  <c r="AI62" i="22"/>
  <c r="AI61" i="22"/>
  <c r="AI60" i="22"/>
  <c r="AI59" i="22"/>
  <c r="AI58" i="22"/>
  <c r="AI57" i="22"/>
  <c r="AI56" i="22"/>
  <c r="AI55" i="22"/>
  <c r="AI54" i="22"/>
  <c r="AI53" i="22"/>
  <c r="AI52" i="22"/>
  <c r="AI50" i="22"/>
  <c r="AI48" i="22"/>
  <c r="AI74" i="22"/>
  <c r="AI70" i="22"/>
  <c r="AI68" i="22"/>
  <c r="AI35" i="22"/>
  <c r="AI25" i="22"/>
  <c r="AI24" i="22"/>
  <c r="AI23" i="22"/>
  <c r="AI18" i="22"/>
  <c r="AI14" i="22"/>
  <c r="AI29" i="22"/>
  <c r="AI28" i="22"/>
  <c r="AI6" i="22"/>
  <c r="AI5" i="22"/>
  <c r="AI4" i="22"/>
  <c r="AI3" i="22"/>
  <c r="AI2" i="22"/>
  <c r="AI7" i="22"/>
  <c r="AI46" i="22"/>
  <c r="AI40" i="22"/>
  <c r="AI39" i="22"/>
  <c r="AI36" i="22"/>
  <c r="AI32" i="22"/>
  <c r="AI22" i="22"/>
  <c r="AI65" i="22"/>
  <c r="AI30" i="22"/>
  <c r="AI79" i="22"/>
  <c r="AI27" i="22"/>
  <c r="AI17" i="22"/>
  <c r="AI13" i="22"/>
  <c r="AI12" i="22"/>
  <c r="AI11" i="22"/>
  <c r="AI10" i="22"/>
  <c r="AI9" i="22"/>
  <c r="AI8" i="22"/>
  <c r="AI34" i="22"/>
  <c r="AI75" i="22"/>
  <c r="AI37" i="22"/>
  <c r="AI33" i="22"/>
  <c r="AI31" i="22"/>
  <c r="AI16" i="22"/>
  <c r="AI15" i="22"/>
  <c r="AI44" i="22"/>
  <c r="AI26" i="22"/>
  <c r="AI21" i="22"/>
  <c r="AI20" i="22"/>
  <c r="AI19" i="22"/>
  <c r="AI42" i="22"/>
  <c r="AI69" i="22"/>
  <c r="M45" i="22"/>
  <c r="M44" i="22"/>
  <c r="BU197" i="20"/>
  <c r="BU375" i="20"/>
  <c r="BU67" i="20"/>
  <c r="BU186" i="20"/>
  <c r="BU224" i="20"/>
  <c r="BU230" i="20"/>
  <c r="BU268" i="20"/>
  <c r="BU287" i="20"/>
  <c r="BU333" i="20"/>
  <c r="BU382" i="20"/>
  <c r="BU14" i="20"/>
  <c r="BU34" i="20"/>
  <c r="BU90" i="20"/>
  <c r="BU103" i="20"/>
  <c r="BU110" i="20"/>
  <c r="BU116" i="20"/>
  <c r="BU183" i="20"/>
  <c r="BU170" i="20"/>
  <c r="BU203" i="20"/>
  <c r="BU290" i="20"/>
  <c r="BU349" i="20"/>
  <c r="BU362" i="20"/>
  <c r="BU6" i="20"/>
  <c r="BU28" i="20"/>
  <c r="BU89" i="20"/>
  <c r="BU113" i="20"/>
  <c r="BU344" i="20"/>
  <c r="BU4" i="20"/>
  <c r="BU41" i="20"/>
  <c r="BU95" i="20"/>
  <c r="BU121" i="20"/>
  <c r="BU148" i="20"/>
  <c r="BU181" i="20"/>
  <c r="BU208" i="20"/>
  <c r="BU249" i="20"/>
  <c r="BU296" i="20"/>
  <c r="BU309" i="20"/>
  <c r="BU340" i="20"/>
  <c r="BU357" i="20"/>
  <c r="BU367" i="20"/>
  <c r="BU52" i="20"/>
  <c r="BU15" i="20"/>
  <c r="BU73" i="20"/>
  <c r="BU101" i="20"/>
  <c r="BU129" i="20"/>
  <c r="BU156" i="20"/>
  <c r="BU272" i="20"/>
  <c r="BU304" i="20"/>
  <c r="BU124" i="20"/>
  <c r="BU151" i="20"/>
  <c r="BU192" i="20"/>
  <c r="BU211" i="20"/>
  <c r="BU242" i="20"/>
  <c r="BU299" i="20"/>
  <c r="BU343" i="20"/>
  <c r="BU5" i="20"/>
  <c r="BU56" i="20"/>
  <c r="BU23" i="20"/>
  <c r="BU76" i="20"/>
  <c r="BU132" i="20"/>
  <c r="BU159" i="20"/>
  <c r="BU195" i="20"/>
  <c r="BU252" i="20"/>
  <c r="BU279" i="20"/>
  <c r="BU307" i="20"/>
  <c r="BU378" i="20"/>
  <c r="BU65" i="20"/>
  <c r="BU64" i="20"/>
  <c r="BU81" i="20"/>
  <c r="BU141" i="20"/>
  <c r="BU180" i="20"/>
  <c r="BU165" i="20"/>
  <c r="BU193" i="20"/>
  <c r="BU217" i="20"/>
  <c r="BU234" i="20"/>
  <c r="BU260" i="20"/>
  <c r="BU295" i="20"/>
  <c r="BU320" i="20"/>
  <c r="BU325" i="20"/>
  <c r="BU350" i="20"/>
  <c r="BU9" i="20"/>
  <c r="BU69" i="20"/>
  <c r="BU59" i="20"/>
  <c r="BU62" i="20"/>
  <c r="BU84" i="20"/>
  <c r="BU144" i="20"/>
  <c r="BU164" i="20"/>
  <c r="BU235" i="20"/>
  <c r="BU271" i="20"/>
  <c r="BU263" i="20"/>
  <c r="BU282" i="20"/>
  <c r="BU321" i="20"/>
  <c r="BU328" i="20"/>
  <c r="BU354" i="20"/>
  <c r="BC382" i="20"/>
  <c r="BC381" i="20"/>
  <c r="BC380" i="20"/>
  <c r="BC379" i="20"/>
  <c r="BC378" i="20"/>
  <c r="BC377" i="20"/>
  <c r="BC376" i="20"/>
  <c r="BC375" i="20"/>
  <c r="BC374" i="20"/>
  <c r="BC373" i="20"/>
  <c r="BC372" i="20"/>
  <c r="BC370" i="20"/>
  <c r="BC371" i="20"/>
  <c r="BC369" i="20"/>
  <c r="BC368" i="20"/>
  <c r="BC367" i="20"/>
  <c r="BC366" i="20"/>
  <c r="BC365" i="20"/>
  <c r="BC364" i="20"/>
  <c r="BC363" i="20"/>
  <c r="BC361" i="20"/>
  <c r="BC362" i="20"/>
  <c r="BC359" i="20"/>
  <c r="BC358" i="20"/>
  <c r="BC357" i="20"/>
  <c r="BC356" i="20"/>
  <c r="BC355" i="20"/>
  <c r="BC354" i="20"/>
  <c r="BC353" i="20"/>
  <c r="BC352" i="20"/>
  <c r="BC351" i="20"/>
  <c r="BC350" i="20"/>
  <c r="BC348" i="20"/>
  <c r="BC344" i="20"/>
  <c r="BC347" i="20"/>
  <c r="BC360" i="20"/>
  <c r="BC346" i="20"/>
  <c r="BC343" i="20"/>
  <c r="BC342" i="20"/>
  <c r="BC341" i="20"/>
  <c r="BC340" i="20"/>
  <c r="BC339" i="20"/>
  <c r="BC336" i="20"/>
  <c r="BC332" i="20"/>
  <c r="BC345" i="20"/>
  <c r="BC335" i="20"/>
  <c r="BC331" i="20"/>
  <c r="BC330" i="20"/>
  <c r="BC329" i="20"/>
  <c r="BC328" i="20"/>
  <c r="BC327" i="20"/>
  <c r="BC326" i="20"/>
  <c r="BC325" i="20"/>
  <c r="BC324" i="20"/>
  <c r="BC323" i="20"/>
  <c r="BC322" i="20"/>
  <c r="BC321" i="20"/>
  <c r="BC337" i="20"/>
  <c r="BC349" i="20"/>
  <c r="BC334" i="20"/>
  <c r="BC338" i="20"/>
  <c r="BC318" i="20"/>
  <c r="BC317" i="20"/>
  <c r="BC313" i="20"/>
  <c r="BC312" i="20"/>
  <c r="BC311" i="20"/>
  <c r="BC320" i="20"/>
  <c r="BC333" i="20"/>
  <c r="BC319" i="20"/>
  <c r="BC315" i="20"/>
  <c r="BC307" i="20"/>
  <c r="BC306" i="20"/>
  <c r="BC305" i="20"/>
  <c r="BC304" i="20"/>
  <c r="BC303" i="20"/>
  <c r="BC310" i="20"/>
  <c r="BC308" i="20"/>
  <c r="BC316" i="20"/>
  <c r="BC314" i="20"/>
  <c r="BC309" i="20"/>
  <c r="BC301" i="20"/>
  <c r="BC300" i="20"/>
  <c r="BC292" i="20"/>
  <c r="BC294" i="20"/>
  <c r="BC299" i="20"/>
  <c r="BC298" i="20"/>
  <c r="BC295" i="20"/>
  <c r="BC302" i="20"/>
  <c r="BC296" i="20"/>
  <c r="BC297" i="20"/>
  <c r="BC293" i="20"/>
  <c r="BC288" i="20"/>
  <c r="BC284" i="20"/>
  <c r="BC282" i="20"/>
  <c r="BC280" i="20"/>
  <c r="BC276" i="20"/>
  <c r="BC289" i="20"/>
  <c r="BC285" i="20"/>
  <c r="BC273" i="20"/>
  <c r="BC277" i="20"/>
  <c r="BC274" i="20"/>
  <c r="BC270" i="20"/>
  <c r="BC269" i="20"/>
  <c r="BC268" i="20"/>
  <c r="BC267" i="20"/>
  <c r="BC266" i="20"/>
  <c r="BC265" i="20"/>
  <c r="BC264" i="20"/>
  <c r="BC263" i="20"/>
  <c r="BC262" i="20"/>
  <c r="BC261" i="20"/>
  <c r="BC260" i="20"/>
  <c r="BC259" i="20"/>
  <c r="BC258" i="20"/>
  <c r="BC257" i="20"/>
  <c r="BC256" i="20"/>
  <c r="BC255" i="20"/>
  <c r="BC254" i="20"/>
  <c r="BC253" i="20"/>
  <c r="BC252" i="20"/>
  <c r="BC290" i="20"/>
  <c r="BC286" i="20"/>
  <c r="BC283" i="20"/>
  <c r="BC272" i="20"/>
  <c r="BC281" i="20"/>
  <c r="BC275" i="20"/>
  <c r="BC279" i="20"/>
  <c r="BC251" i="20"/>
  <c r="BC247" i="20"/>
  <c r="BC287" i="20"/>
  <c r="BC250" i="20"/>
  <c r="BC246" i="20"/>
  <c r="BC291" i="20"/>
  <c r="BC249" i="20"/>
  <c r="BC245" i="20"/>
  <c r="BC271" i="20"/>
  <c r="BC278" i="20"/>
  <c r="BC248" i="20"/>
  <c r="BC244" i="20"/>
  <c r="BC243" i="20"/>
  <c r="BC242" i="20"/>
  <c r="BC241" i="20"/>
  <c r="BC240" i="20"/>
  <c r="BC238" i="20"/>
  <c r="BC234" i="20"/>
  <c r="BC237" i="20"/>
  <c r="BC233" i="20"/>
  <c r="BC231" i="20"/>
  <c r="BC230" i="20"/>
  <c r="BC229" i="20"/>
  <c r="BC228" i="20"/>
  <c r="BC227" i="20"/>
  <c r="BC226" i="20"/>
  <c r="BC225" i="20"/>
  <c r="BC224" i="20"/>
  <c r="BC223" i="20"/>
  <c r="BC222" i="20"/>
  <c r="BC221" i="20"/>
  <c r="BC220" i="20"/>
  <c r="BC219" i="20"/>
  <c r="BC218" i="20"/>
  <c r="BC217" i="20"/>
  <c r="BC236" i="20"/>
  <c r="BC232" i="20"/>
  <c r="BC215" i="20"/>
  <c r="BC239" i="20"/>
  <c r="BC235" i="20"/>
  <c r="BC199" i="20"/>
  <c r="BC198" i="20"/>
  <c r="BC193" i="20"/>
  <c r="BC191" i="20"/>
  <c r="BC189" i="20"/>
  <c r="BC188" i="20"/>
  <c r="BC187" i="20"/>
  <c r="BC186" i="20"/>
  <c r="BC185" i="20"/>
  <c r="BC184" i="20"/>
  <c r="BC183" i="20"/>
  <c r="BC182" i="20"/>
  <c r="BC181" i="20"/>
  <c r="BC180" i="20"/>
  <c r="BC179" i="20"/>
  <c r="BC178" i="20"/>
  <c r="BC177" i="20"/>
  <c r="BC211" i="20"/>
  <c r="BC207" i="20"/>
  <c r="BC203" i="20"/>
  <c r="BC196" i="20"/>
  <c r="BC190" i="20"/>
  <c r="BC212" i="20"/>
  <c r="BC208" i="20"/>
  <c r="BC204" i="20"/>
  <c r="BC202" i="20"/>
  <c r="BC201" i="20"/>
  <c r="BC197" i="20"/>
  <c r="BC216" i="20"/>
  <c r="BC213" i="20"/>
  <c r="BC209" i="20"/>
  <c r="BC205" i="20"/>
  <c r="BC200" i="20"/>
  <c r="BC194" i="20"/>
  <c r="BC214" i="20"/>
  <c r="BC210" i="20"/>
  <c r="BC206" i="20"/>
  <c r="BC195" i="20"/>
  <c r="BC175" i="20"/>
  <c r="BC173" i="20"/>
  <c r="BC170" i="20"/>
  <c r="BC166" i="20"/>
  <c r="BC169" i="20"/>
  <c r="BC165" i="20"/>
  <c r="BC192" i="20"/>
  <c r="BC174" i="20"/>
  <c r="BC172" i="20"/>
  <c r="BC168" i="20"/>
  <c r="BC163" i="20"/>
  <c r="BC159" i="20"/>
  <c r="BC155" i="20"/>
  <c r="BC151" i="20"/>
  <c r="BC138" i="20"/>
  <c r="BC167" i="20"/>
  <c r="BC164" i="20"/>
  <c r="BC160" i="20"/>
  <c r="BC156" i="20"/>
  <c r="BC152" i="20"/>
  <c r="BC137" i="20"/>
  <c r="BC148" i="20"/>
  <c r="BC139" i="20"/>
  <c r="BC134" i="20"/>
  <c r="BC133" i="20"/>
  <c r="BC132" i="20"/>
  <c r="BC131" i="20"/>
  <c r="BC130" i="20"/>
  <c r="BC129" i="20"/>
  <c r="BC128" i="20"/>
  <c r="BC127" i="20"/>
  <c r="BC126" i="20"/>
  <c r="BC125" i="20"/>
  <c r="BC124" i="20"/>
  <c r="BC123" i="20"/>
  <c r="BC122" i="20"/>
  <c r="BC121" i="20"/>
  <c r="BC120" i="20"/>
  <c r="BC119" i="20"/>
  <c r="BC118" i="20"/>
  <c r="BC117" i="20"/>
  <c r="BC116" i="20"/>
  <c r="BC115" i="20"/>
  <c r="BC114" i="20"/>
  <c r="BC113" i="20"/>
  <c r="BC112" i="20"/>
  <c r="BC111" i="20"/>
  <c r="BC110" i="20"/>
  <c r="BC109" i="20"/>
  <c r="BC161" i="20"/>
  <c r="BC157" i="20"/>
  <c r="BC153" i="20"/>
  <c r="BC147" i="20"/>
  <c r="BC146" i="20"/>
  <c r="BC145" i="20"/>
  <c r="BC144" i="20"/>
  <c r="BC143" i="20"/>
  <c r="BC142" i="20"/>
  <c r="BC141" i="20"/>
  <c r="BC140" i="20"/>
  <c r="BC136" i="20"/>
  <c r="BC171" i="20"/>
  <c r="BC149" i="20"/>
  <c r="BC108" i="20"/>
  <c r="BC106" i="20"/>
  <c r="BC104" i="20"/>
  <c r="BC154" i="20"/>
  <c r="BC100" i="20"/>
  <c r="BC96" i="20"/>
  <c r="BC92" i="20"/>
  <c r="BC176" i="20"/>
  <c r="BC162" i="20"/>
  <c r="BC99" i="20"/>
  <c r="BC95" i="20"/>
  <c r="BC91" i="20"/>
  <c r="BC150" i="20"/>
  <c r="BC107" i="20"/>
  <c r="BC105" i="20"/>
  <c r="BC103" i="20"/>
  <c r="BC102" i="20"/>
  <c r="BC98" i="20"/>
  <c r="BC94" i="20"/>
  <c r="BC90" i="20"/>
  <c r="BC89" i="20"/>
  <c r="BC88" i="20"/>
  <c r="BC87" i="20"/>
  <c r="BC86" i="20"/>
  <c r="BC85" i="20"/>
  <c r="BC84" i="20"/>
  <c r="BC83" i="20"/>
  <c r="BC82" i="20"/>
  <c r="BC81" i="20"/>
  <c r="BC80" i="20"/>
  <c r="BC79" i="20"/>
  <c r="BC78" i="20"/>
  <c r="BC77" i="20"/>
  <c r="BC76" i="20"/>
  <c r="BC75" i="20"/>
  <c r="BC74" i="20"/>
  <c r="BC73" i="20"/>
  <c r="BC72" i="20"/>
  <c r="BC71" i="20"/>
  <c r="BC70" i="20"/>
  <c r="BC69" i="20"/>
  <c r="BC68" i="20"/>
  <c r="BC67" i="20"/>
  <c r="BC66" i="20"/>
  <c r="BC65" i="20"/>
  <c r="BC64" i="20"/>
  <c r="BC63" i="20"/>
  <c r="BC62" i="20"/>
  <c r="BC61" i="20"/>
  <c r="BC60" i="20"/>
  <c r="BC59" i="20"/>
  <c r="BC58" i="20"/>
  <c r="BC57" i="20"/>
  <c r="BC56" i="20"/>
  <c r="BC101" i="20"/>
  <c r="BC97" i="20"/>
  <c r="BC93" i="20"/>
  <c r="BC135" i="20"/>
  <c r="BC31" i="20"/>
  <c r="BC158" i="20"/>
  <c r="BC45" i="20"/>
  <c r="BC43" i="20"/>
  <c r="BC41" i="20"/>
  <c r="BC26" i="20"/>
  <c r="BC39" i="20"/>
  <c r="BC30" i="20"/>
  <c r="BC29" i="20"/>
  <c r="BC50" i="20"/>
  <c r="BC48" i="20"/>
  <c r="BC37" i="20"/>
  <c r="BC25" i="20"/>
  <c r="BC55" i="20"/>
  <c r="BC54" i="20"/>
  <c r="BC53" i="20"/>
  <c r="BC52" i="20"/>
  <c r="BC51" i="20"/>
  <c r="BC49" i="20"/>
  <c r="BC47" i="20"/>
  <c r="BC38" i="20"/>
  <c r="BC36" i="20"/>
  <c r="BC35" i="20"/>
  <c r="BC34" i="20"/>
  <c r="BC33" i="20"/>
  <c r="BC32" i="20"/>
  <c r="BC27" i="20"/>
  <c r="BC40" i="20"/>
  <c r="BC22" i="20"/>
  <c r="BC6" i="20"/>
  <c r="BC5" i="20"/>
  <c r="BC4" i="20"/>
  <c r="BC3" i="20"/>
  <c r="BC2" i="20"/>
  <c r="BC21" i="20"/>
  <c r="BC46" i="20"/>
  <c r="BC18" i="20"/>
  <c r="BC42" i="20"/>
  <c r="BC17" i="20"/>
  <c r="BC13" i="20"/>
  <c r="BC12" i="20"/>
  <c r="BC11" i="20"/>
  <c r="BC10" i="20"/>
  <c r="BC9" i="20"/>
  <c r="BC8" i="20"/>
  <c r="BC23" i="20"/>
  <c r="BC28" i="20"/>
  <c r="BC16" i="20"/>
  <c r="BC15" i="20"/>
  <c r="BC44" i="20"/>
  <c r="BC24" i="20"/>
  <c r="BC19" i="20"/>
  <c r="BC20" i="20"/>
  <c r="BC7" i="20"/>
  <c r="BC14" i="20"/>
  <c r="M40" i="20"/>
  <c r="M48" i="20" s="1"/>
  <c r="BV367" i="20" s="1"/>
  <c r="C42" i="20"/>
  <c r="C47" i="20"/>
  <c r="C43" i="20"/>
  <c r="J44" i="20"/>
  <c r="J45" i="20"/>
  <c r="BU33" i="20"/>
  <c r="BU49" i="20"/>
  <c r="BU54" i="20"/>
  <c r="BU22" i="20"/>
  <c r="BU16" i="20"/>
  <c r="BU17" i="20"/>
  <c r="BU43" i="20"/>
  <c r="BU29" i="20"/>
  <c r="BU39" i="20"/>
  <c r="BU74" i="20"/>
  <c r="BU82" i="20"/>
  <c r="BU104" i="20"/>
  <c r="BU100" i="20"/>
  <c r="BU142" i="20"/>
  <c r="BU114" i="20"/>
  <c r="BU122" i="20"/>
  <c r="BU130" i="20"/>
  <c r="BU184" i="20"/>
  <c r="BU149" i="20"/>
  <c r="BU157" i="20"/>
  <c r="BU166" i="20"/>
  <c r="BU185" i="20"/>
  <c r="BU194" i="20"/>
  <c r="BU191" i="20"/>
  <c r="BU225" i="20"/>
  <c r="BU209" i="20"/>
  <c r="BU236" i="20"/>
  <c r="BU221" i="20"/>
  <c r="BU237" i="20"/>
  <c r="BU231" i="20"/>
  <c r="BU250" i="20"/>
  <c r="BU251" i="20"/>
  <c r="BU275" i="20"/>
  <c r="BU261" i="20"/>
  <c r="BU269" i="20"/>
  <c r="BU294" i="20"/>
  <c r="BU288" i="20"/>
  <c r="BU292" i="20"/>
  <c r="BU305" i="20"/>
  <c r="BU311" i="20"/>
  <c r="BU317" i="20"/>
  <c r="BU331" i="20"/>
  <c r="BU326" i="20"/>
  <c r="BU345" i="20"/>
  <c r="BU341" i="20"/>
  <c r="BU352" i="20"/>
  <c r="BU358" i="20"/>
  <c r="BU373" i="20"/>
  <c r="BU376" i="20"/>
  <c r="BK382" i="20"/>
  <c r="BK381" i="20"/>
  <c r="BK380" i="20"/>
  <c r="BK379" i="20"/>
  <c r="BK378" i="20"/>
  <c r="BK377" i="20"/>
  <c r="BK376" i="20"/>
  <c r="BK375" i="20"/>
  <c r="BK374" i="20"/>
  <c r="BK373" i="20"/>
  <c r="BK372" i="20"/>
  <c r="BK370" i="20"/>
  <c r="BK368" i="20"/>
  <c r="BK367" i="20"/>
  <c r="BK366" i="20"/>
  <c r="BK365" i="20"/>
  <c r="BK364" i="20"/>
  <c r="BK371" i="20"/>
  <c r="BK369" i="20"/>
  <c r="BK362" i="20"/>
  <c r="BK360" i="20"/>
  <c r="BK361" i="20"/>
  <c r="BK359" i="20"/>
  <c r="BK358" i="20"/>
  <c r="BK357" i="20"/>
  <c r="BK356" i="20"/>
  <c r="BK355" i="20"/>
  <c r="BK354" i="20"/>
  <c r="BK353" i="20"/>
  <c r="BK352" i="20"/>
  <c r="BK351" i="20"/>
  <c r="BK350" i="20"/>
  <c r="BK363" i="20"/>
  <c r="BK348" i="20"/>
  <c r="BK344" i="20"/>
  <c r="BK347" i="20"/>
  <c r="BK346" i="20"/>
  <c r="BK349" i="20"/>
  <c r="BK345" i="20"/>
  <c r="BK343" i="20"/>
  <c r="BK342" i="20"/>
  <c r="BK341" i="20"/>
  <c r="BK340" i="20"/>
  <c r="BK333" i="20"/>
  <c r="BK338" i="20"/>
  <c r="BK336" i="20"/>
  <c r="BK332" i="20"/>
  <c r="BK339" i="20"/>
  <c r="BK330" i="20"/>
  <c r="BK329" i="20"/>
  <c r="BK328" i="20"/>
  <c r="BK327" i="20"/>
  <c r="BK326" i="20"/>
  <c r="BK325" i="20"/>
  <c r="BK324" i="20"/>
  <c r="BK323" i="20"/>
  <c r="BK322" i="20"/>
  <c r="BK321" i="20"/>
  <c r="BK320" i="20"/>
  <c r="BK335" i="20"/>
  <c r="BK331" i="20"/>
  <c r="BK334" i="20"/>
  <c r="BK318" i="20"/>
  <c r="BK314" i="20"/>
  <c r="BK312" i="20"/>
  <c r="BK311" i="20"/>
  <c r="BK317" i="20"/>
  <c r="BK313" i="20"/>
  <c r="BK316" i="20"/>
  <c r="BK337" i="20"/>
  <c r="BK319" i="20"/>
  <c r="BK309" i="20"/>
  <c r="BK307" i="20"/>
  <c r="BK306" i="20"/>
  <c r="BK305" i="20"/>
  <c r="BK304" i="20"/>
  <c r="BK303" i="20"/>
  <c r="BK315" i="20"/>
  <c r="BK310" i="20"/>
  <c r="BK308" i="20"/>
  <c r="BK296" i="20"/>
  <c r="BK292" i="20"/>
  <c r="BK302" i="20"/>
  <c r="BK297" i="20"/>
  <c r="BK293" i="20"/>
  <c r="BK294" i="20"/>
  <c r="BK300" i="20"/>
  <c r="BK299" i="20"/>
  <c r="BK298" i="20"/>
  <c r="BK301" i="20"/>
  <c r="BK289" i="20"/>
  <c r="BK285" i="20"/>
  <c r="BK279" i="20"/>
  <c r="BK278" i="20"/>
  <c r="BK283" i="20"/>
  <c r="BK275" i="20"/>
  <c r="BK295" i="20"/>
  <c r="BK290" i="20"/>
  <c r="BK286" i="20"/>
  <c r="BK273" i="20"/>
  <c r="BK270" i="20"/>
  <c r="BK269" i="20"/>
  <c r="BK268" i="20"/>
  <c r="BK267" i="20"/>
  <c r="BK266" i="20"/>
  <c r="BK265" i="20"/>
  <c r="BK264" i="20"/>
  <c r="BK263" i="20"/>
  <c r="BK262" i="20"/>
  <c r="BK261" i="20"/>
  <c r="BK260" i="20"/>
  <c r="BK259" i="20"/>
  <c r="BK258" i="20"/>
  <c r="BK257" i="20"/>
  <c r="BK256" i="20"/>
  <c r="BK255" i="20"/>
  <c r="BK254" i="20"/>
  <c r="BK253" i="20"/>
  <c r="BK252" i="20"/>
  <c r="BK281" i="20"/>
  <c r="BK276" i="20"/>
  <c r="BK288" i="20"/>
  <c r="BK284" i="20"/>
  <c r="BK271" i="20"/>
  <c r="BK287" i="20"/>
  <c r="BK272" i="20"/>
  <c r="BK251" i="20"/>
  <c r="BK247" i="20"/>
  <c r="BK291" i="20"/>
  <c r="BK282" i="20"/>
  <c r="BK280" i="20"/>
  <c r="BK250" i="20"/>
  <c r="BK246" i="20"/>
  <c r="BK274" i="20"/>
  <c r="BK277" i="20"/>
  <c r="BK249" i="20"/>
  <c r="BK245" i="20"/>
  <c r="BK243" i="20"/>
  <c r="BK242" i="20"/>
  <c r="BK241" i="20"/>
  <c r="BK240" i="20"/>
  <c r="BK248" i="20"/>
  <c r="BK238" i="20"/>
  <c r="BK234" i="20"/>
  <c r="BK231" i="20"/>
  <c r="BK230" i="20"/>
  <c r="BK229" i="20"/>
  <c r="BK228" i="20"/>
  <c r="BK227" i="20"/>
  <c r="BK226" i="20"/>
  <c r="BK225" i="20"/>
  <c r="BK224" i="20"/>
  <c r="BK223" i="20"/>
  <c r="BK222" i="20"/>
  <c r="BK221" i="20"/>
  <c r="BK220" i="20"/>
  <c r="BK219" i="20"/>
  <c r="BK218" i="20"/>
  <c r="BK217" i="20"/>
  <c r="BK244" i="20"/>
  <c r="BK237" i="20"/>
  <c r="BK233" i="20"/>
  <c r="BK239" i="20"/>
  <c r="BK235" i="20"/>
  <c r="BK232" i="20"/>
  <c r="BK215" i="20"/>
  <c r="BK216" i="20"/>
  <c r="BK211" i="20"/>
  <c r="BK207" i="20"/>
  <c r="BK203" i="20"/>
  <c r="BK201" i="20"/>
  <c r="BK194" i="20"/>
  <c r="BK189" i="20"/>
  <c r="BK188" i="20"/>
  <c r="BK187" i="20"/>
  <c r="BK186" i="20"/>
  <c r="BK185" i="20"/>
  <c r="BK184" i="20"/>
  <c r="BK183" i="20"/>
  <c r="BK182" i="20"/>
  <c r="BK181" i="20"/>
  <c r="BK180" i="20"/>
  <c r="BK179" i="20"/>
  <c r="BK178" i="20"/>
  <c r="BK177" i="20"/>
  <c r="BK202" i="20"/>
  <c r="BK191" i="20"/>
  <c r="BK236" i="20"/>
  <c r="BK212" i="20"/>
  <c r="BK208" i="20"/>
  <c r="BK204" i="20"/>
  <c r="BK200" i="20"/>
  <c r="BK195" i="20"/>
  <c r="BK193" i="20"/>
  <c r="BK190" i="20"/>
  <c r="BK213" i="20"/>
  <c r="BK209" i="20"/>
  <c r="BK205" i="20"/>
  <c r="BK199" i="20"/>
  <c r="BK198" i="20"/>
  <c r="BK196" i="20"/>
  <c r="BK192" i="20"/>
  <c r="BK214" i="20"/>
  <c r="BK176" i="20"/>
  <c r="BK170" i="20"/>
  <c r="BK166" i="20"/>
  <c r="BK175" i="20"/>
  <c r="BK173" i="20"/>
  <c r="BK210" i="20"/>
  <c r="BK169" i="20"/>
  <c r="BK165" i="20"/>
  <c r="BK168" i="20"/>
  <c r="BK171" i="20"/>
  <c r="BK167" i="20"/>
  <c r="BK147" i="20"/>
  <c r="BK146" i="20"/>
  <c r="BK145" i="20"/>
  <c r="BK144" i="20"/>
  <c r="BK143" i="20"/>
  <c r="BK142" i="20"/>
  <c r="BK141" i="20"/>
  <c r="BK140" i="20"/>
  <c r="BK206" i="20"/>
  <c r="BK164" i="20"/>
  <c r="BK160" i="20"/>
  <c r="BK156" i="20"/>
  <c r="BK152" i="20"/>
  <c r="BK148" i="20"/>
  <c r="BK138" i="20"/>
  <c r="BK197" i="20"/>
  <c r="BK161" i="20"/>
  <c r="BK157" i="20"/>
  <c r="BK153" i="20"/>
  <c r="BK137" i="20"/>
  <c r="BK134" i="20"/>
  <c r="BK133" i="20"/>
  <c r="BK132" i="20"/>
  <c r="BK131" i="20"/>
  <c r="BK130" i="20"/>
  <c r="BK129" i="20"/>
  <c r="BK128" i="20"/>
  <c r="BK127" i="20"/>
  <c r="BK126" i="20"/>
  <c r="BK125" i="20"/>
  <c r="BK124" i="20"/>
  <c r="BK123" i="20"/>
  <c r="BK122" i="20"/>
  <c r="BK121" i="20"/>
  <c r="BK120" i="20"/>
  <c r="BK119" i="20"/>
  <c r="BK118" i="20"/>
  <c r="BK117" i="20"/>
  <c r="BK116" i="20"/>
  <c r="BK115" i="20"/>
  <c r="BK114" i="20"/>
  <c r="BK113" i="20"/>
  <c r="BK112" i="20"/>
  <c r="BK111" i="20"/>
  <c r="BK110" i="20"/>
  <c r="BK109" i="20"/>
  <c r="BK162" i="20"/>
  <c r="BK158" i="20"/>
  <c r="BK154" i="20"/>
  <c r="BK150" i="20"/>
  <c r="BK149" i="20"/>
  <c r="BK139" i="20"/>
  <c r="BK136" i="20"/>
  <c r="BK172" i="20"/>
  <c r="BK163" i="20"/>
  <c r="BK159" i="20"/>
  <c r="BK155" i="20"/>
  <c r="BK151" i="20"/>
  <c r="BK135" i="20"/>
  <c r="BK101" i="20"/>
  <c r="BK97" i="20"/>
  <c r="BK93" i="20"/>
  <c r="BK108" i="20"/>
  <c r="BK106" i="20"/>
  <c r="BK104" i="20"/>
  <c r="BK100" i="20"/>
  <c r="BK96" i="20"/>
  <c r="BK92" i="20"/>
  <c r="BK174" i="20"/>
  <c r="BK99" i="20"/>
  <c r="BK95" i="20"/>
  <c r="BK91" i="20"/>
  <c r="BK89" i="20"/>
  <c r="BK88" i="20"/>
  <c r="BK87" i="20"/>
  <c r="BK86" i="20"/>
  <c r="BK85" i="20"/>
  <c r="BK84" i="20"/>
  <c r="BK83" i="20"/>
  <c r="BK82" i="20"/>
  <c r="BK81" i="20"/>
  <c r="BK80" i="20"/>
  <c r="BK79" i="20"/>
  <c r="BK78" i="20"/>
  <c r="BK77" i="20"/>
  <c r="BK76" i="20"/>
  <c r="BK75" i="20"/>
  <c r="BK74" i="20"/>
  <c r="BK73" i="20"/>
  <c r="BK72" i="20"/>
  <c r="BK71" i="20"/>
  <c r="BK70" i="20"/>
  <c r="BK69" i="20"/>
  <c r="BK68" i="20"/>
  <c r="BK67" i="20"/>
  <c r="BK66" i="20"/>
  <c r="BK65" i="20"/>
  <c r="BK64" i="20"/>
  <c r="BK63" i="20"/>
  <c r="BK62" i="20"/>
  <c r="BK61" i="20"/>
  <c r="BK60" i="20"/>
  <c r="BK59" i="20"/>
  <c r="BK58" i="20"/>
  <c r="BK57" i="20"/>
  <c r="BK56" i="20"/>
  <c r="BK31" i="20"/>
  <c r="BK98" i="20"/>
  <c r="BK45" i="20"/>
  <c r="BK43" i="20"/>
  <c r="BK41" i="20"/>
  <c r="BK26" i="20"/>
  <c r="BK39" i="20"/>
  <c r="BK30" i="20"/>
  <c r="BK29" i="20"/>
  <c r="BK90" i="20"/>
  <c r="BK50" i="20"/>
  <c r="BK48" i="20"/>
  <c r="BK37" i="20"/>
  <c r="BK102" i="20"/>
  <c r="BK25" i="20"/>
  <c r="BK103" i="20"/>
  <c r="BK55" i="20"/>
  <c r="BK54" i="20"/>
  <c r="BK53" i="20"/>
  <c r="BK52" i="20"/>
  <c r="BK51" i="20"/>
  <c r="BK49" i="20"/>
  <c r="BK47" i="20"/>
  <c r="BK38" i="20"/>
  <c r="BK36" i="20"/>
  <c r="BK35" i="20"/>
  <c r="BK34" i="20"/>
  <c r="BK33" i="20"/>
  <c r="BK32" i="20"/>
  <c r="BK27" i="20"/>
  <c r="BK42" i="20"/>
  <c r="BK18" i="20"/>
  <c r="BK6" i="20"/>
  <c r="BK5" i="20"/>
  <c r="BK4" i="20"/>
  <c r="BK3" i="20"/>
  <c r="BK2" i="20"/>
  <c r="BK20" i="20"/>
  <c r="BK28" i="20"/>
  <c r="BK24" i="20"/>
  <c r="BK14" i="20"/>
  <c r="BK107" i="20"/>
  <c r="BK44" i="20"/>
  <c r="BK17" i="20"/>
  <c r="BK13" i="20"/>
  <c r="BK12" i="20"/>
  <c r="BK11" i="20"/>
  <c r="BK10" i="20"/>
  <c r="BK9" i="20"/>
  <c r="BK8" i="20"/>
  <c r="BK40" i="20"/>
  <c r="BK94" i="20"/>
  <c r="BK23" i="20"/>
  <c r="BK21" i="20"/>
  <c r="BK16" i="20"/>
  <c r="BK15" i="20"/>
  <c r="BK46" i="20"/>
  <c r="BK22" i="20"/>
  <c r="BK105" i="20"/>
  <c r="BK19" i="20"/>
  <c r="BK7" i="20"/>
  <c r="AM382" i="20"/>
  <c r="AM381" i="20"/>
  <c r="AM380" i="20"/>
  <c r="AM379" i="20"/>
  <c r="AM378" i="20"/>
  <c r="AM377" i="20"/>
  <c r="AM376" i="20"/>
  <c r="AM375" i="20"/>
  <c r="AM374" i="20"/>
  <c r="AM373" i="20"/>
  <c r="AM371" i="20"/>
  <c r="AM369" i="20"/>
  <c r="AM372" i="20"/>
  <c r="AM370" i="20"/>
  <c r="AM368" i="20"/>
  <c r="AM367" i="20"/>
  <c r="AM366" i="20"/>
  <c r="AM365" i="20"/>
  <c r="AM363" i="20"/>
  <c r="AM362" i="20"/>
  <c r="AM364" i="20"/>
  <c r="AM360" i="20"/>
  <c r="AM359" i="20"/>
  <c r="AM358" i="20"/>
  <c r="AM357" i="20"/>
  <c r="AM356" i="20"/>
  <c r="AM355" i="20"/>
  <c r="AM354" i="20"/>
  <c r="AM353" i="20"/>
  <c r="AM352" i="20"/>
  <c r="AM351" i="20"/>
  <c r="AM350" i="20"/>
  <c r="AM361" i="20"/>
  <c r="AM347" i="20"/>
  <c r="AM346" i="20"/>
  <c r="AM349" i="20"/>
  <c r="AM345" i="20"/>
  <c r="AM344" i="20"/>
  <c r="AM343" i="20"/>
  <c r="AM342" i="20"/>
  <c r="AM341" i="20"/>
  <c r="AM340" i="20"/>
  <c r="AM338" i="20"/>
  <c r="AM335" i="20"/>
  <c r="AM339" i="20"/>
  <c r="AM334" i="20"/>
  <c r="AM331" i="20"/>
  <c r="AM330" i="20"/>
  <c r="AM329" i="20"/>
  <c r="AM328" i="20"/>
  <c r="AM327" i="20"/>
  <c r="AM326" i="20"/>
  <c r="AM325" i="20"/>
  <c r="AM324" i="20"/>
  <c r="AM323" i="20"/>
  <c r="AM322" i="20"/>
  <c r="AM321" i="20"/>
  <c r="AM348" i="20"/>
  <c r="AM333" i="20"/>
  <c r="AM337" i="20"/>
  <c r="AM317" i="20"/>
  <c r="AM320" i="20"/>
  <c r="AM316" i="20"/>
  <c r="AM313" i="20"/>
  <c r="AM312" i="20"/>
  <c r="AM311" i="20"/>
  <c r="AM332" i="20"/>
  <c r="AM319" i="20"/>
  <c r="AM336" i="20"/>
  <c r="AM318" i="20"/>
  <c r="AM314" i="20"/>
  <c r="AM308" i="20"/>
  <c r="AM307" i="20"/>
  <c r="AM306" i="20"/>
  <c r="AM305" i="20"/>
  <c r="AM304" i="20"/>
  <c r="AM303" i="20"/>
  <c r="AM315" i="20"/>
  <c r="AM309" i="20"/>
  <c r="AM310" i="20"/>
  <c r="AM302" i="20"/>
  <c r="AM297" i="20"/>
  <c r="AM299" i="20"/>
  <c r="AM298" i="20"/>
  <c r="AM294" i="20"/>
  <c r="AM301" i="20"/>
  <c r="AM293" i="20"/>
  <c r="AM295" i="20"/>
  <c r="AM296" i="20"/>
  <c r="AM291" i="20"/>
  <c r="AM287" i="20"/>
  <c r="AM283" i="20"/>
  <c r="AM273" i="20"/>
  <c r="AM292" i="20"/>
  <c r="AM288" i="20"/>
  <c r="AM272" i="20"/>
  <c r="AM276" i="20"/>
  <c r="AM275" i="20"/>
  <c r="AM270" i="20"/>
  <c r="AM269" i="20"/>
  <c r="AM268" i="20"/>
  <c r="AM267" i="20"/>
  <c r="AM266" i="20"/>
  <c r="AM265" i="20"/>
  <c r="AM264" i="20"/>
  <c r="AM263" i="20"/>
  <c r="AM262" i="20"/>
  <c r="AM261" i="20"/>
  <c r="AM260" i="20"/>
  <c r="AM259" i="20"/>
  <c r="AM258" i="20"/>
  <c r="AM257" i="20"/>
  <c r="AM256" i="20"/>
  <c r="AM255" i="20"/>
  <c r="AM254" i="20"/>
  <c r="AM253" i="20"/>
  <c r="AM300" i="20"/>
  <c r="AM289" i="20"/>
  <c r="AM285" i="20"/>
  <c r="AM284" i="20"/>
  <c r="AM282" i="20"/>
  <c r="AM271" i="20"/>
  <c r="AM280" i="20"/>
  <c r="AM278" i="20"/>
  <c r="AM274" i="20"/>
  <c r="AM281" i="20"/>
  <c r="AM277" i="20"/>
  <c r="AM250" i="20"/>
  <c r="AM246" i="20"/>
  <c r="AM279" i="20"/>
  <c r="AM249" i="20"/>
  <c r="AM245" i="20"/>
  <c r="AM286" i="20"/>
  <c r="AM252" i="20"/>
  <c r="AM248" i="20"/>
  <c r="AM290" i="20"/>
  <c r="AM251" i="20"/>
  <c r="AM247" i="20"/>
  <c r="AM244" i="20"/>
  <c r="AM243" i="20"/>
  <c r="AM242" i="20"/>
  <c r="AM241" i="20"/>
  <c r="AM237" i="20"/>
  <c r="AM233" i="20"/>
  <c r="AM236" i="20"/>
  <c r="AM232" i="20"/>
  <c r="AM231" i="20"/>
  <c r="AM230" i="20"/>
  <c r="AM229" i="20"/>
  <c r="AM228" i="20"/>
  <c r="AM227" i="20"/>
  <c r="AM226" i="20"/>
  <c r="AM225" i="20"/>
  <c r="AM224" i="20"/>
  <c r="AM223" i="20"/>
  <c r="AM222" i="20"/>
  <c r="AM221" i="20"/>
  <c r="AM220" i="20"/>
  <c r="AM219" i="20"/>
  <c r="AM218" i="20"/>
  <c r="AM240" i="20"/>
  <c r="AM239" i="20"/>
  <c r="AM235" i="20"/>
  <c r="AM234" i="20"/>
  <c r="AM216" i="20"/>
  <c r="AM217" i="20"/>
  <c r="AM238" i="20"/>
  <c r="AM199" i="20"/>
  <c r="AM198" i="20"/>
  <c r="AM194" i="20"/>
  <c r="AM190" i="20"/>
  <c r="AM189" i="20"/>
  <c r="AM188" i="20"/>
  <c r="AM187" i="20"/>
  <c r="AM186" i="20"/>
  <c r="AM185" i="20"/>
  <c r="AM184" i="20"/>
  <c r="AM183" i="20"/>
  <c r="AM182" i="20"/>
  <c r="AM181" i="20"/>
  <c r="AM180" i="20"/>
  <c r="AM179" i="20"/>
  <c r="AM178" i="20"/>
  <c r="AM177" i="20"/>
  <c r="AM214" i="20"/>
  <c r="AM210" i="20"/>
  <c r="AM206" i="20"/>
  <c r="AM201" i="20"/>
  <c r="AM195" i="20"/>
  <c r="AM215" i="20"/>
  <c r="AM211" i="20"/>
  <c r="AM207" i="20"/>
  <c r="AM203" i="20"/>
  <c r="AM200" i="20"/>
  <c r="AM196" i="20"/>
  <c r="AM193" i="20"/>
  <c r="AM192" i="20"/>
  <c r="AM212" i="20"/>
  <c r="AM208" i="20"/>
  <c r="AM204" i="20"/>
  <c r="AM197" i="20"/>
  <c r="AM213" i="20"/>
  <c r="AM209" i="20"/>
  <c r="AM205" i="20"/>
  <c r="AM202" i="20"/>
  <c r="AM176" i="20"/>
  <c r="AM174" i="20"/>
  <c r="AM169" i="20"/>
  <c r="AM165" i="20"/>
  <c r="AM191" i="20"/>
  <c r="AM172" i="20"/>
  <c r="AM168" i="20"/>
  <c r="AM175" i="20"/>
  <c r="AM173" i="20"/>
  <c r="AM171" i="20"/>
  <c r="AM167" i="20"/>
  <c r="AM162" i="20"/>
  <c r="AM158" i="20"/>
  <c r="AM154" i="20"/>
  <c r="AM150" i="20"/>
  <c r="AM137" i="20"/>
  <c r="AM166" i="20"/>
  <c r="AM163" i="20"/>
  <c r="AM159" i="20"/>
  <c r="AM155" i="20"/>
  <c r="AM151" i="20"/>
  <c r="AM136" i="20"/>
  <c r="AM149" i="20"/>
  <c r="AM134" i="20"/>
  <c r="AM133" i="20"/>
  <c r="AM132" i="20"/>
  <c r="AM131" i="20"/>
  <c r="AM130" i="20"/>
  <c r="AM129" i="20"/>
  <c r="AM128" i="20"/>
  <c r="AM127" i="20"/>
  <c r="AM126" i="20"/>
  <c r="AM125" i="20"/>
  <c r="AM124" i="20"/>
  <c r="AM123" i="20"/>
  <c r="AM122" i="20"/>
  <c r="AM121" i="20"/>
  <c r="AM120" i="20"/>
  <c r="AM119" i="20"/>
  <c r="AM118" i="20"/>
  <c r="AM117" i="20"/>
  <c r="AM116" i="20"/>
  <c r="AM115" i="20"/>
  <c r="AM114" i="20"/>
  <c r="AM113" i="20"/>
  <c r="AM112" i="20"/>
  <c r="AM111" i="20"/>
  <c r="AM110" i="20"/>
  <c r="AM109" i="20"/>
  <c r="AM170" i="20"/>
  <c r="AM164" i="20"/>
  <c r="AM160" i="20"/>
  <c r="AM156" i="20"/>
  <c r="AM152" i="20"/>
  <c r="AM147" i="20"/>
  <c r="AM146" i="20"/>
  <c r="AM145" i="20"/>
  <c r="AM144" i="20"/>
  <c r="AM143" i="20"/>
  <c r="AM142" i="20"/>
  <c r="AM141" i="20"/>
  <c r="AM135" i="20"/>
  <c r="AM140" i="20"/>
  <c r="AM148" i="20"/>
  <c r="AM139" i="20"/>
  <c r="AM138" i="20"/>
  <c r="AM107" i="20"/>
  <c r="AM105" i="20"/>
  <c r="AM103" i="20"/>
  <c r="AM99" i="20"/>
  <c r="AM95" i="20"/>
  <c r="AM91" i="20"/>
  <c r="AM153" i="20"/>
  <c r="AM102" i="20"/>
  <c r="AM98" i="20"/>
  <c r="AM94" i="20"/>
  <c r="AM161" i="20"/>
  <c r="AM108" i="20"/>
  <c r="AM106" i="20"/>
  <c r="AM104" i="20"/>
  <c r="AM101" i="20"/>
  <c r="AM97" i="20"/>
  <c r="AM93" i="20"/>
  <c r="AM90" i="20"/>
  <c r="AM89" i="20"/>
  <c r="AM88" i="20"/>
  <c r="AM87" i="20"/>
  <c r="AM86" i="20"/>
  <c r="AM85" i="20"/>
  <c r="AM84" i="20"/>
  <c r="AM83" i="20"/>
  <c r="AM82" i="20"/>
  <c r="AM81" i="20"/>
  <c r="AM80" i="20"/>
  <c r="AM79" i="20"/>
  <c r="AM78" i="20"/>
  <c r="AM77" i="20"/>
  <c r="AM76" i="20"/>
  <c r="AM75" i="20"/>
  <c r="AM74" i="20"/>
  <c r="AM73" i="20"/>
  <c r="AM72" i="20"/>
  <c r="AM71" i="20"/>
  <c r="AM70" i="20"/>
  <c r="AM69" i="20"/>
  <c r="AM68" i="20"/>
  <c r="AM67" i="20"/>
  <c r="AM66" i="20"/>
  <c r="AM65" i="20"/>
  <c r="AM64" i="20"/>
  <c r="AM63" i="20"/>
  <c r="AM62" i="20"/>
  <c r="AM61" i="20"/>
  <c r="AM60" i="20"/>
  <c r="AM59" i="20"/>
  <c r="AM58" i="20"/>
  <c r="AM57" i="20"/>
  <c r="AM56" i="20"/>
  <c r="AM157" i="20"/>
  <c r="AM100" i="20"/>
  <c r="AM96" i="20"/>
  <c r="AM92" i="20"/>
  <c r="AM31" i="20"/>
  <c r="AM45" i="20"/>
  <c r="AM43" i="20"/>
  <c r="AM41" i="20"/>
  <c r="AM26" i="20"/>
  <c r="AM39" i="20"/>
  <c r="AM30" i="20"/>
  <c r="AM29" i="20"/>
  <c r="AM50" i="20"/>
  <c r="AM48" i="20"/>
  <c r="AM37" i="20"/>
  <c r="AM55" i="20"/>
  <c r="AM54" i="20"/>
  <c r="AM53" i="20"/>
  <c r="AM52" i="20"/>
  <c r="AM51" i="20"/>
  <c r="AM49" i="20"/>
  <c r="AM47" i="20"/>
  <c r="AM38" i="20"/>
  <c r="AM36" i="20"/>
  <c r="AM35" i="20"/>
  <c r="AM34" i="20"/>
  <c r="AM33" i="20"/>
  <c r="AM32" i="20"/>
  <c r="AM27" i="20"/>
  <c r="AM44" i="20"/>
  <c r="AM25" i="20"/>
  <c r="AM22" i="20"/>
  <c r="AM6" i="20"/>
  <c r="AM5" i="20"/>
  <c r="AM4" i="20"/>
  <c r="AM3" i="20"/>
  <c r="AM2" i="20"/>
  <c r="AM42" i="20"/>
  <c r="AM18" i="20"/>
  <c r="AM14" i="20"/>
  <c r="AM20" i="20"/>
  <c r="AM28" i="20"/>
  <c r="AM46" i="20"/>
  <c r="AM24" i="20"/>
  <c r="AM19" i="20"/>
  <c r="AM17" i="20"/>
  <c r="AM13" i="20"/>
  <c r="AM12" i="20"/>
  <c r="AM11" i="20"/>
  <c r="AM10" i="20"/>
  <c r="AM9" i="20"/>
  <c r="AM8" i="20"/>
  <c r="AM16" i="20"/>
  <c r="AM15" i="20"/>
  <c r="AM40" i="20"/>
  <c r="AM23" i="20"/>
  <c r="AM21" i="20"/>
  <c r="AM7" i="20"/>
  <c r="AY382" i="20"/>
  <c r="AY381" i="20"/>
  <c r="AY380" i="20"/>
  <c r="AY379" i="20"/>
  <c r="AY378" i="20"/>
  <c r="AY377" i="20"/>
  <c r="AY376" i="20"/>
  <c r="AY375" i="20"/>
  <c r="AY374" i="20"/>
  <c r="AY373" i="20"/>
  <c r="AY368" i="20"/>
  <c r="AY367" i="20"/>
  <c r="AY366" i="20"/>
  <c r="AY365" i="20"/>
  <c r="AY364" i="20"/>
  <c r="AY372" i="20"/>
  <c r="AY370" i="20"/>
  <c r="AY362" i="20"/>
  <c r="AY360" i="20"/>
  <c r="AY359" i="20"/>
  <c r="AY358" i="20"/>
  <c r="AY357" i="20"/>
  <c r="AY356" i="20"/>
  <c r="AY355" i="20"/>
  <c r="AY354" i="20"/>
  <c r="AY353" i="20"/>
  <c r="AY352" i="20"/>
  <c r="AY351" i="20"/>
  <c r="AY350" i="20"/>
  <c r="AY363" i="20"/>
  <c r="AY371" i="20"/>
  <c r="AY361" i="20"/>
  <c r="AY346" i="20"/>
  <c r="AY349" i="20"/>
  <c r="AY345" i="20"/>
  <c r="AY369" i="20"/>
  <c r="AY343" i="20"/>
  <c r="AY342" i="20"/>
  <c r="AY341" i="20"/>
  <c r="AY340" i="20"/>
  <c r="AY339" i="20"/>
  <c r="AY338" i="20"/>
  <c r="AY337" i="20"/>
  <c r="AY348" i="20"/>
  <c r="AY344" i="20"/>
  <c r="AY347" i="20"/>
  <c r="AY334" i="20"/>
  <c r="AY333" i="20"/>
  <c r="AY336" i="20"/>
  <c r="AY332" i="20"/>
  <c r="AY335" i="20"/>
  <c r="AY320" i="20"/>
  <c r="AY325" i="20"/>
  <c r="AY319" i="20"/>
  <c r="AY315" i="20"/>
  <c r="AY331" i="20"/>
  <c r="AY329" i="20"/>
  <c r="AY327" i="20"/>
  <c r="AY323" i="20"/>
  <c r="AY321" i="20"/>
  <c r="AY324" i="20"/>
  <c r="AY318" i="20"/>
  <c r="AY317" i="20"/>
  <c r="AY313" i="20"/>
  <c r="AY312" i="20"/>
  <c r="AY330" i="20"/>
  <c r="AY309" i="20"/>
  <c r="AY328" i="20"/>
  <c r="AY322" i="20"/>
  <c r="AY307" i="20"/>
  <c r="AY306" i="20"/>
  <c r="AY305" i="20"/>
  <c r="AY304" i="20"/>
  <c r="AY303" i="20"/>
  <c r="AY302" i="20"/>
  <c r="AY301" i="20"/>
  <c r="AY300" i="20"/>
  <c r="AY299" i="20"/>
  <c r="AY298" i="20"/>
  <c r="AY297" i="20"/>
  <c r="AY296" i="20"/>
  <c r="AY295" i="20"/>
  <c r="AY294" i="20"/>
  <c r="AY326" i="20"/>
  <c r="AY316" i="20"/>
  <c r="AY308" i="20"/>
  <c r="AY293" i="20"/>
  <c r="AY311" i="20"/>
  <c r="AY291" i="20"/>
  <c r="AY290" i="20"/>
  <c r="AY289" i="20"/>
  <c r="AY288" i="20"/>
  <c r="AY287" i="20"/>
  <c r="AY286" i="20"/>
  <c r="AY285" i="20"/>
  <c r="AY284" i="20"/>
  <c r="AY283" i="20"/>
  <c r="AY282" i="20"/>
  <c r="AY281" i="20"/>
  <c r="AY280" i="20"/>
  <c r="AY279" i="20"/>
  <c r="AY278" i="20"/>
  <c r="AY277" i="20"/>
  <c r="AY276" i="20"/>
  <c r="AY275" i="20"/>
  <c r="AY274" i="20"/>
  <c r="AY273" i="20"/>
  <c r="AY272" i="20"/>
  <c r="AY271" i="20"/>
  <c r="AY314" i="20"/>
  <c r="AY292" i="20"/>
  <c r="AY310" i="20"/>
  <c r="AY270" i="20"/>
  <c r="AY269" i="20"/>
  <c r="AY268" i="20"/>
  <c r="AY267" i="20"/>
  <c r="AY266" i="20"/>
  <c r="AY265" i="20"/>
  <c r="AY264" i="20"/>
  <c r="AY263" i="20"/>
  <c r="AY262" i="20"/>
  <c r="AY261" i="20"/>
  <c r="AY260" i="20"/>
  <c r="AY259" i="20"/>
  <c r="AY258" i="20"/>
  <c r="AY253" i="20"/>
  <c r="AY249" i="20"/>
  <c r="AY245" i="20"/>
  <c r="AY257" i="20"/>
  <c r="AY254" i="20"/>
  <c r="AY248" i="20"/>
  <c r="AY244" i="20"/>
  <c r="AY243" i="20"/>
  <c r="AY242" i="20"/>
  <c r="AY241" i="20"/>
  <c r="AY240" i="20"/>
  <c r="AY252" i="20"/>
  <c r="AY255" i="20"/>
  <c r="AY251" i="20"/>
  <c r="AY247" i="20"/>
  <c r="AY256" i="20"/>
  <c r="AY250" i="20"/>
  <c r="AY246" i="20"/>
  <c r="AY236" i="20"/>
  <c r="AY232" i="20"/>
  <c r="AY239" i="20"/>
  <c r="AY235" i="20"/>
  <c r="AY238" i="20"/>
  <c r="AY234" i="20"/>
  <c r="AY226" i="20"/>
  <c r="AY225" i="20"/>
  <c r="AY224" i="20"/>
  <c r="AY223" i="20"/>
  <c r="AY222" i="20"/>
  <c r="AY233" i="20"/>
  <c r="AY219" i="20"/>
  <c r="AY216" i="20"/>
  <c r="AY214" i="20"/>
  <c r="AY213" i="20"/>
  <c r="AY212" i="20"/>
  <c r="AY211" i="20"/>
  <c r="AY210" i="20"/>
  <c r="AY209" i="20"/>
  <c r="AY208" i="20"/>
  <c r="AY207" i="20"/>
  <c r="AY206" i="20"/>
  <c r="AY205" i="20"/>
  <c r="AY204" i="20"/>
  <c r="AY203" i="20"/>
  <c r="AY202" i="20"/>
  <c r="AY201" i="20"/>
  <c r="AY200" i="20"/>
  <c r="AY199" i="20"/>
  <c r="AY198" i="20"/>
  <c r="AY197" i="20"/>
  <c r="AY196" i="20"/>
  <c r="AY195" i="20"/>
  <c r="AY194" i="20"/>
  <c r="AY193" i="20"/>
  <c r="AY230" i="20"/>
  <c r="AY228" i="20"/>
  <c r="AY220" i="20"/>
  <c r="AY215" i="20"/>
  <c r="AY221" i="20"/>
  <c r="AY217" i="20"/>
  <c r="AY237" i="20"/>
  <c r="AY231" i="20"/>
  <c r="AY229" i="20"/>
  <c r="AY227" i="20"/>
  <c r="AY218" i="20"/>
  <c r="AY192" i="20"/>
  <c r="AY191" i="20"/>
  <c r="AY189" i="20"/>
  <c r="AY188" i="20"/>
  <c r="AY187" i="20"/>
  <c r="AY186" i="20"/>
  <c r="AY185" i="20"/>
  <c r="AY184" i="20"/>
  <c r="AY183" i="20"/>
  <c r="AY182" i="20"/>
  <c r="AY181" i="20"/>
  <c r="AY180" i="20"/>
  <c r="AY179" i="20"/>
  <c r="AY178" i="20"/>
  <c r="AY177" i="20"/>
  <c r="AY176" i="20"/>
  <c r="AY175" i="20"/>
  <c r="AY174" i="20"/>
  <c r="AY173" i="20"/>
  <c r="AY190" i="20"/>
  <c r="AY172" i="20"/>
  <c r="AY168" i="20"/>
  <c r="AY171" i="20"/>
  <c r="AY167" i="20"/>
  <c r="AY164" i="20"/>
  <c r="AY163" i="20"/>
  <c r="AY162" i="20"/>
  <c r="AY161" i="20"/>
  <c r="AY160" i="20"/>
  <c r="AY159" i="20"/>
  <c r="AY158" i="20"/>
  <c r="AY157" i="20"/>
  <c r="AY156" i="20"/>
  <c r="AY155" i="20"/>
  <c r="AY154" i="20"/>
  <c r="AY153" i="20"/>
  <c r="AY152" i="20"/>
  <c r="AY151" i="20"/>
  <c r="AY150" i="20"/>
  <c r="AY149" i="20"/>
  <c r="AY148" i="20"/>
  <c r="AY147" i="20"/>
  <c r="AY146" i="20"/>
  <c r="AY145" i="20"/>
  <c r="AY144" i="20"/>
  <c r="AY143" i="20"/>
  <c r="AY142" i="20"/>
  <c r="AY141" i="20"/>
  <c r="AY140" i="20"/>
  <c r="AY139" i="20"/>
  <c r="AY138" i="20"/>
  <c r="AY137" i="20"/>
  <c r="AY136" i="20"/>
  <c r="AY135" i="20"/>
  <c r="AY170" i="20"/>
  <c r="AY166" i="20"/>
  <c r="AY169" i="20"/>
  <c r="AY165" i="20"/>
  <c r="AY134" i="20"/>
  <c r="AY133" i="20"/>
  <c r="AY132" i="20"/>
  <c r="AY131" i="20"/>
  <c r="AY130" i="20"/>
  <c r="AY129" i="20"/>
  <c r="AY128" i="20"/>
  <c r="AY127" i="20"/>
  <c r="AY126" i="20"/>
  <c r="AY125" i="20"/>
  <c r="AY124" i="20"/>
  <c r="AY123" i="20"/>
  <c r="AY122" i="20"/>
  <c r="AY121" i="20"/>
  <c r="AY120" i="20"/>
  <c r="AY119" i="20"/>
  <c r="AY118" i="20"/>
  <c r="AY117" i="20"/>
  <c r="AY116" i="20"/>
  <c r="AY115" i="20"/>
  <c r="AY114" i="20"/>
  <c r="AY113" i="20"/>
  <c r="AY112" i="20"/>
  <c r="AY111" i="20"/>
  <c r="AY110" i="20"/>
  <c r="AY102" i="20"/>
  <c r="AY98" i="20"/>
  <c r="AY94" i="20"/>
  <c r="AY90" i="20"/>
  <c r="AY89" i="20"/>
  <c r="AY88" i="20"/>
  <c r="AY87" i="20"/>
  <c r="AY86" i="20"/>
  <c r="AY85" i="20"/>
  <c r="AY84" i="20"/>
  <c r="AY83" i="20"/>
  <c r="AY82" i="20"/>
  <c r="AY81" i="20"/>
  <c r="AY109" i="20"/>
  <c r="AY108" i="20"/>
  <c r="AY106" i="20"/>
  <c r="AY104" i="20"/>
  <c r="AY101" i="20"/>
  <c r="AY97" i="20"/>
  <c r="AY93" i="20"/>
  <c r="AY100" i="20"/>
  <c r="AY96" i="20"/>
  <c r="AY92" i="20"/>
  <c r="AY107" i="20"/>
  <c r="AY105" i="20"/>
  <c r="AY103" i="20"/>
  <c r="AY99" i="20"/>
  <c r="AY95" i="20"/>
  <c r="AY91" i="20"/>
  <c r="AY79" i="20"/>
  <c r="AY77" i="20"/>
  <c r="AY75" i="20"/>
  <c r="AY73" i="20"/>
  <c r="AY67" i="20"/>
  <c r="AY63" i="20"/>
  <c r="AY25" i="20"/>
  <c r="AY24" i="20"/>
  <c r="AY23" i="20"/>
  <c r="AY46" i="20"/>
  <c r="AY44" i="20"/>
  <c r="AY42" i="20"/>
  <c r="AY40" i="20"/>
  <c r="AY28" i="20"/>
  <c r="AY71" i="20"/>
  <c r="AY68" i="20"/>
  <c r="AY64" i="20"/>
  <c r="AY61" i="20"/>
  <c r="AY59" i="20"/>
  <c r="AY22" i="20"/>
  <c r="AY55" i="20"/>
  <c r="AY54" i="20"/>
  <c r="AY53" i="20"/>
  <c r="AY52" i="20"/>
  <c r="AY51" i="20"/>
  <c r="AY49" i="20"/>
  <c r="AY47" i="20"/>
  <c r="AY38" i="20"/>
  <c r="AY36" i="20"/>
  <c r="AY35" i="20"/>
  <c r="AY34" i="20"/>
  <c r="AY33" i="20"/>
  <c r="AY32" i="20"/>
  <c r="AY27" i="20"/>
  <c r="AY80" i="20"/>
  <c r="AY78" i="20"/>
  <c r="AY76" i="20"/>
  <c r="AY74" i="20"/>
  <c r="AY72" i="20"/>
  <c r="AY65" i="20"/>
  <c r="AY31" i="20"/>
  <c r="AY70" i="20"/>
  <c r="AY69" i="20"/>
  <c r="AY56" i="20"/>
  <c r="AY50" i="20"/>
  <c r="AY48" i="20"/>
  <c r="AY37" i="20"/>
  <c r="AY57" i="20"/>
  <c r="AY20" i="20"/>
  <c r="AY7" i="20"/>
  <c r="AY58" i="20"/>
  <c r="AY41" i="20"/>
  <c r="AY39" i="20"/>
  <c r="AY11" i="20"/>
  <c r="AY62" i="20"/>
  <c r="AY30" i="20"/>
  <c r="AY18" i="20"/>
  <c r="AY14" i="20"/>
  <c r="AY19" i="20"/>
  <c r="AY16" i="20"/>
  <c r="AY15" i="20"/>
  <c r="AY43" i="20"/>
  <c r="AY21" i="20"/>
  <c r="AY6" i="20"/>
  <c r="AY5" i="20"/>
  <c r="AY4" i="20"/>
  <c r="AY3" i="20"/>
  <c r="AY2" i="20"/>
  <c r="AY45" i="20"/>
  <c r="AY17" i="20"/>
  <c r="AY12" i="20"/>
  <c r="AY9" i="20"/>
  <c r="AY8" i="20"/>
  <c r="AY66" i="20"/>
  <c r="AY60" i="20"/>
  <c r="AY26" i="20"/>
  <c r="AY13" i="20"/>
  <c r="AY10" i="20"/>
  <c r="AY29" i="20"/>
  <c r="BU35" i="20"/>
  <c r="BU2" i="20"/>
  <c r="BU32" i="20"/>
  <c r="BU8" i="20"/>
  <c r="BU20" i="20"/>
  <c r="BU45" i="20"/>
  <c r="BU68" i="20"/>
  <c r="BU57" i="20"/>
  <c r="BU30" i="20"/>
  <c r="BU98" i="20"/>
  <c r="BU99" i="20"/>
  <c r="BU75" i="20"/>
  <c r="BU83" i="20"/>
  <c r="BU106" i="20"/>
  <c r="BU143" i="20"/>
  <c r="BU115" i="20"/>
  <c r="BU123" i="20"/>
  <c r="BU131" i="20"/>
  <c r="BU167" i="20"/>
  <c r="BU188" i="20"/>
  <c r="BU179" i="20"/>
  <c r="BU150" i="20"/>
  <c r="BU158" i="20"/>
  <c r="BU169" i="20"/>
  <c r="BU189" i="20"/>
  <c r="BU210" i="20"/>
  <c r="BU240" i="20"/>
  <c r="BU238" i="20"/>
  <c r="BU244" i="20"/>
  <c r="BU254" i="20"/>
  <c r="BU256" i="20"/>
  <c r="BU278" i="20"/>
  <c r="BU262" i="20"/>
  <c r="BU270" i="20"/>
  <c r="BU308" i="20"/>
  <c r="BU289" i="20"/>
  <c r="BU298" i="20"/>
  <c r="BU306" i="20"/>
  <c r="BU322" i="20"/>
  <c r="BU316" i="20"/>
  <c r="BU335" i="20"/>
  <c r="BU327" i="20"/>
  <c r="BU342" i="20"/>
  <c r="BU353" i="20"/>
  <c r="BU348" i="20"/>
  <c r="BU359" i="20"/>
  <c r="BU361" i="20"/>
  <c r="BU374" i="20"/>
  <c r="BU377" i="20"/>
  <c r="AQ382" i="20"/>
  <c r="AQ381" i="20"/>
  <c r="AQ380" i="20"/>
  <c r="AQ379" i="20"/>
  <c r="AQ378" i="20"/>
  <c r="AQ377" i="20"/>
  <c r="AQ376" i="20"/>
  <c r="AQ375" i="20"/>
  <c r="AQ374" i="20"/>
  <c r="AQ373" i="20"/>
  <c r="AQ368" i="20"/>
  <c r="AQ367" i="20"/>
  <c r="AQ366" i="20"/>
  <c r="AQ365" i="20"/>
  <c r="AQ364" i="20"/>
  <c r="AQ372" i="20"/>
  <c r="AQ370" i="20"/>
  <c r="AQ371" i="20"/>
  <c r="AQ369" i="20"/>
  <c r="AQ360" i="20"/>
  <c r="AQ359" i="20"/>
  <c r="AQ358" i="20"/>
  <c r="AQ357" i="20"/>
  <c r="AQ356" i="20"/>
  <c r="AQ355" i="20"/>
  <c r="AQ354" i="20"/>
  <c r="AQ353" i="20"/>
  <c r="AQ352" i="20"/>
  <c r="AQ351" i="20"/>
  <c r="AQ350" i="20"/>
  <c r="AQ362" i="20"/>
  <c r="AQ361" i="20"/>
  <c r="AQ363" i="20"/>
  <c r="AQ349" i="20"/>
  <c r="AQ345" i="20"/>
  <c r="AQ348" i="20"/>
  <c r="AQ344" i="20"/>
  <c r="AQ343" i="20"/>
  <c r="AQ342" i="20"/>
  <c r="AQ341" i="20"/>
  <c r="AQ340" i="20"/>
  <c r="AQ339" i="20"/>
  <c r="AQ338" i="20"/>
  <c r="AQ347" i="20"/>
  <c r="AQ346" i="20"/>
  <c r="AQ333" i="20"/>
  <c r="AQ336" i="20"/>
  <c r="AQ332" i="20"/>
  <c r="AQ337" i="20"/>
  <c r="AQ335" i="20"/>
  <c r="AQ324" i="20"/>
  <c r="AQ330" i="20"/>
  <c r="AQ328" i="20"/>
  <c r="AQ323" i="20"/>
  <c r="AQ321" i="20"/>
  <c r="AQ319" i="20"/>
  <c r="AQ315" i="20"/>
  <c r="AQ326" i="20"/>
  <c r="AQ318" i="20"/>
  <c r="AQ314" i="20"/>
  <c r="AQ325" i="20"/>
  <c r="AQ331" i="20"/>
  <c r="AQ329" i="20"/>
  <c r="AQ327" i="20"/>
  <c r="AQ322" i="20"/>
  <c r="AQ317" i="20"/>
  <c r="AQ313" i="20"/>
  <c r="AQ312" i="20"/>
  <c r="AQ309" i="20"/>
  <c r="AQ316" i="20"/>
  <c r="AQ311" i="20"/>
  <c r="AQ334" i="20"/>
  <c r="AQ310" i="20"/>
  <c r="AQ307" i="20"/>
  <c r="AQ306" i="20"/>
  <c r="AQ305" i="20"/>
  <c r="AQ304" i="20"/>
  <c r="AQ303" i="20"/>
  <c r="AQ302" i="20"/>
  <c r="AQ301" i="20"/>
  <c r="AQ300" i="20"/>
  <c r="AQ299" i="20"/>
  <c r="AQ298" i="20"/>
  <c r="AQ297" i="20"/>
  <c r="AQ296" i="20"/>
  <c r="AQ295" i="20"/>
  <c r="AQ294" i="20"/>
  <c r="AQ308" i="20"/>
  <c r="AQ293" i="20"/>
  <c r="AQ292" i="20"/>
  <c r="AQ291" i="20"/>
  <c r="AQ290" i="20"/>
  <c r="AQ289" i="20"/>
  <c r="AQ288" i="20"/>
  <c r="AQ287" i="20"/>
  <c r="AQ286" i="20"/>
  <c r="AQ285" i="20"/>
  <c r="AQ284" i="20"/>
  <c r="AQ283" i="20"/>
  <c r="AQ282" i="20"/>
  <c r="AQ281" i="20"/>
  <c r="AQ280" i="20"/>
  <c r="AQ279" i="20"/>
  <c r="AQ278" i="20"/>
  <c r="AQ277" i="20"/>
  <c r="AQ276" i="20"/>
  <c r="AQ275" i="20"/>
  <c r="AQ274" i="20"/>
  <c r="AQ273" i="20"/>
  <c r="AQ272" i="20"/>
  <c r="AQ271" i="20"/>
  <c r="AQ320" i="20"/>
  <c r="AQ270" i="20"/>
  <c r="AQ269" i="20"/>
  <c r="AQ268" i="20"/>
  <c r="AQ267" i="20"/>
  <c r="AQ266" i="20"/>
  <c r="AQ265" i="20"/>
  <c r="AQ264" i="20"/>
  <c r="AQ263" i="20"/>
  <c r="AQ262" i="20"/>
  <c r="AQ261" i="20"/>
  <c r="AQ260" i="20"/>
  <c r="AQ259" i="20"/>
  <c r="AQ258" i="20"/>
  <c r="AQ255" i="20"/>
  <c r="AQ252" i="20"/>
  <c r="AQ248" i="20"/>
  <c r="AQ244" i="20"/>
  <c r="AQ243" i="20"/>
  <c r="AQ242" i="20"/>
  <c r="AQ241" i="20"/>
  <c r="AQ240" i="20"/>
  <c r="AQ256" i="20"/>
  <c r="AQ251" i="20"/>
  <c r="AQ247" i="20"/>
  <c r="AQ253" i="20"/>
  <c r="AQ250" i="20"/>
  <c r="AQ246" i="20"/>
  <c r="AQ257" i="20"/>
  <c r="AQ239" i="20"/>
  <c r="AQ235" i="20"/>
  <c r="AQ245" i="20"/>
  <c r="AQ238" i="20"/>
  <c r="AQ234" i="20"/>
  <c r="AQ236" i="20"/>
  <c r="AQ232" i="20"/>
  <c r="AQ237" i="20"/>
  <c r="AQ220" i="20"/>
  <c r="AQ249" i="20"/>
  <c r="AQ231" i="20"/>
  <c r="AQ229" i="20"/>
  <c r="AQ227" i="20"/>
  <c r="AQ216" i="20"/>
  <c r="AQ233" i="20"/>
  <c r="AQ221" i="20"/>
  <c r="AQ217" i="20"/>
  <c r="AQ214" i="20"/>
  <c r="AQ213" i="20"/>
  <c r="AQ212" i="20"/>
  <c r="AQ211" i="20"/>
  <c r="AQ210" i="20"/>
  <c r="AQ209" i="20"/>
  <c r="AQ208" i="20"/>
  <c r="AQ207" i="20"/>
  <c r="AQ206" i="20"/>
  <c r="AQ205" i="20"/>
  <c r="AQ204" i="20"/>
  <c r="AQ203" i="20"/>
  <c r="AQ202" i="20"/>
  <c r="AQ201" i="20"/>
  <c r="AQ200" i="20"/>
  <c r="AQ199" i="20"/>
  <c r="AQ198" i="20"/>
  <c r="AQ197" i="20"/>
  <c r="AQ196" i="20"/>
  <c r="AQ195" i="20"/>
  <c r="AQ194" i="20"/>
  <c r="AQ193" i="20"/>
  <c r="AQ254" i="20"/>
  <c r="AQ215" i="20"/>
  <c r="AQ226" i="20"/>
  <c r="AQ225" i="20"/>
  <c r="AQ224" i="20"/>
  <c r="AQ223" i="20"/>
  <c r="AQ222" i="20"/>
  <c r="AQ218" i="20"/>
  <c r="AQ230" i="20"/>
  <c r="AQ228" i="20"/>
  <c r="AQ192" i="20"/>
  <c r="AQ219" i="20"/>
  <c r="AQ191" i="20"/>
  <c r="AQ190" i="20"/>
  <c r="AQ189" i="20"/>
  <c r="AQ188" i="20"/>
  <c r="AQ187" i="20"/>
  <c r="AQ186" i="20"/>
  <c r="AQ185" i="20"/>
  <c r="AQ184" i="20"/>
  <c r="AQ183" i="20"/>
  <c r="AQ182" i="20"/>
  <c r="AQ181" i="20"/>
  <c r="AQ180" i="20"/>
  <c r="AQ179" i="20"/>
  <c r="AQ178" i="20"/>
  <c r="AQ177" i="20"/>
  <c r="AQ176" i="20"/>
  <c r="AQ175" i="20"/>
  <c r="AQ174" i="20"/>
  <c r="AQ173" i="20"/>
  <c r="AQ171" i="20"/>
  <c r="AQ167" i="20"/>
  <c r="AQ164" i="20"/>
  <c r="AQ163" i="20"/>
  <c r="AQ162" i="20"/>
  <c r="AQ161" i="20"/>
  <c r="AQ160" i="20"/>
  <c r="AQ159" i="20"/>
  <c r="AQ158" i="20"/>
  <c r="AQ157" i="20"/>
  <c r="AQ156" i="20"/>
  <c r="AQ155" i="20"/>
  <c r="AQ154" i="20"/>
  <c r="AQ153" i="20"/>
  <c r="AQ152" i="20"/>
  <c r="AQ151" i="20"/>
  <c r="AQ150" i="20"/>
  <c r="AQ149" i="20"/>
  <c r="AQ148" i="20"/>
  <c r="AQ147" i="20"/>
  <c r="AQ146" i="20"/>
  <c r="AQ145" i="20"/>
  <c r="AQ144" i="20"/>
  <c r="AQ143" i="20"/>
  <c r="AQ142" i="20"/>
  <c r="AQ141" i="20"/>
  <c r="AQ140" i="20"/>
  <c r="AQ139" i="20"/>
  <c r="AQ138" i="20"/>
  <c r="AQ137" i="20"/>
  <c r="AQ136" i="20"/>
  <c r="AQ135" i="20"/>
  <c r="AQ170" i="20"/>
  <c r="AQ166" i="20"/>
  <c r="AQ169" i="20"/>
  <c r="AQ165" i="20"/>
  <c r="AQ172" i="20"/>
  <c r="AQ168" i="20"/>
  <c r="AQ134" i="20"/>
  <c r="AQ133" i="20"/>
  <c r="AQ132" i="20"/>
  <c r="AQ131" i="20"/>
  <c r="AQ130" i="20"/>
  <c r="AQ129" i="20"/>
  <c r="AQ128" i="20"/>
  <c r="AQ127" i="20"/>
  <c r="AQ126" i="20"/>
  <c r="AQ125" i="20"/>
  <c r="AQ124" i="20"/>
  <c r="AQ123" i="20"/>
  <c r="AQ122" i="20"/>
  <c r="AQ121" i="20"/>
  <c r="AQ120" i="20"/>
  <c r="AQ119" i="20"/>
  <c r="AQ118" i="20"/>
  <c r="AQ117" i="20"/>
  <c r="AQ116" i="20"/>
  <c r="AQ115" i="20"/>
  <c r="AQ114" i="20"/>
  <c r="AQ113" i="20"/>
  <c r="AQ112" i="20"/>
  <c r="AQ111" i="20"/>
  <c r="AQ109" i="20"/>
  <c r="AQ102" i="20"/>
  <c r="AQ98" i="20"/>
  <c r="AQ94" i="20"/>
  <c r="AQ108" i="20"/>
  <c r="AQ106" i="20"/>
  <c r="AQ104" i="20"/>
  <c r="AQ90" i="20"/>
  <c r="AQ89" i="20"/>
  <c r="AQ88" i="20"/>
  <c r="AQ87" i="20"/>
  <c r="AQ86" i="20"/>
  <c r="AQ85" i="20"/>
  <c r="AQ84" i="20"/>
  <c r="AQ83" i="20"/>
  <c r="AQ82" i="20"/>
  <c r="AQ81" i="20"/>
  <c r="AQ110" i="20"/>
  <c r="AQ101" i="20"/>
  <c r="AQ97" i="20"/>
  <c r="AQ93" i="20"/>
  <c r="AQ100" i="20"/>
  <c r="AQ96" i="20"/>
  <c r="AQ92" i="20"/>
  <c r="AQ107" i="20"/>
  <c r="AQ105" i="20"/>
  <c r="AQ91" i="20"/>
  <c r="AQ61" i="20"/>
  <c r="AQ59" i="20"/>
  <c r="AQ25" i="20"/>
  <c r="AQ24" i="20"/>
  <c r="AQ23" i="20"/>
  <c r="AQ103" i="20"/>
  <c r="AQ65" i="20"/>
  <c r="AQ46" i="20"/>
  <c r="AQ44" i="20"/>
  <c r="AQ42" i="20"/>
  <c r="AQ40" i="20"/>
  <c r="AQ28" i="20"/>
  <c r="AQ79" i="20"/>
  <c r="AQ77" i="20"/>
  <c r="AQ75" i="20"/>
  <c r="AQ73" i="20"/>
  <c r="AQ22" i="20"/>
  <c r="AQ95" i="20"/>
  <c r="AQ70" i="20"/>
  <c r="AQ69" i="20"/>
  <c r="AQ66" i="20"/>
  <c r="AQ55" i="20"/>
  <c r="AQ54" i="20"/>
  <c r="AQ53" i="20"/>
  <c r="AQ52" i="20"/>
  <c r="AQ51" i="20"/>
  <c r="AQ49" i="20"/>
  <c r="AQ47" i="20"/>
  <c r="AQ38" i="20"/>
  <c r="AQ36" i="20"/>
  <c r="AQ35" i="20"/>
  <c r="AQ34" i="20"/>
  <c r="AQ33" i="20"/>
  <c r="AQ32" i="20"/>
  <c r="AQ27" i="20"/>
  <c r="AQ62" i="20"/>
  <c r="AQ60" i="20"/>
  <c r="AQ58" i="20"/>
  <c r="AQ57" i="20"/>
  <c r="AQ31" i="20"/>
  <c r="AQ68" i="20"/>
  <c r="AQ64" i="20"/>
  <c r="AQ50" i="20"/>
  <c r="AQ48" i="20"/>
  <c r="AQ37" i="20"/>
  <c r="AQ45" i="20"/>
  <c r="AQ26" i="20"/>
  <c r="AQ10" i="20"/>
  <c r="AQ9" i="20"/>
  <c r="AQ80" i="20"/>
  <c r="AQ72" i="20"/>
  <c r="AQ29" i="20"/>
  <c r="AQ7" i="20"/>
  <c r="AQ43" i="20"/>
  <c r="AQ11" i="20"/>
  <c r="AQ8" i="20"/>
  <c r="AQ15" i="20"/>
  <c r="AQ21" i="20"/>
  <c r="AQ20" i="20"/>
  <c r="AQ17" i="20"/>
  <c r="AQ12" i="20"/>
  <c r="AQ16" i="20"/>
  <c r="AQ74" i="20"/>
  <c r="AQ18" i="20"/>
  <c r="AQ14" i="20"/>
  <c r="AQ19" i="20"/>
  <c r="AQ71" i="20"/>
  <c r="AQ63" i="20"/>
  <c r="AQ41" i="20"/>
  <c r="AQ39" i="20"/>
  <c r="AQ6" i="20"/>
  <c r="AQ5" i="20"/>
  <c r="AQ4" i="20"/>
  <c r="AQ3" i="20"/>
  <c r="AQ2" i="20"/>
  <c r="AQ13" i="20"/>
  <c r="AQ78" i="20"/>
  <c r="AQ99" i="20"/>
  <c r="AQ76" i="20"/>
  <c r="AQ56" i="20"/>
  <c r="AQ30" i="20"/>
  <c r="AQ67" i="20"/>
  <c r="BO382" i="20"/>
  <c r="BO381" i="20"/>
  <c r="BO380" i="20"/>
  <c r="BO379" i="20"/>
  <c r="BO378" i="20"/>
  <c r="BO377" i="20"/>
  <c r="BO376" i="20"/>
  <c r="BO375" i="20"/>
  <c r="BO374" i="20"/>
  <c r="BO373" i="20"/>
  <c r="BO368" i="20"/>
  <c r="BO367" i="20"/>
  <c r="BO366" i="20"/>
  <c r="BO365" i="20"/>
  <c r="BO364" i="20"/>
  <c r="BO371" i="20"/>
  <c r="BO369" i="20"/>
  <c r="BO372" i="20"/>
  <c r="BO362" i="20"/>
  <c r="BO370" i="20"/>
  <c r="BO361" i="20"/>
  <c r="BO359" i="20"/>
  <c r="BO358" i="20"/>
  <c r="BO357" i="20"/>
  <c r="BO356" i="20"/>
  <c r="BO355" i="20"/>
  <c r="BO354" i="20"/>
  <c r="BO353" i="20"/>
  <c r="BO352" i="20"/>
  <c r="BO351" i="20"/>
  <c r="BO350" i="20"/>
  <c r="BO349" i="20"/>
  <c r="BO363" i="20"/>
  <c r="BO360" i="20"/>
  <c r="BO347" i="20"/>
  <c r="BO346" i="20"/>
  <c r="BO343" i="20"/>
  <c r="BO342" i="20"/>
  <c r="BO341" i="20"/>
  <c r="BO340" i="20"/>
  <c r="BO339" i="20"/>
  <c r="BO338" i="20"/>
  <c r="BO337" i="20"/>
  <c r="BO345" i="20"/>
  <c r="BO335" i="20"/>
  <c r="BO331" i="20"/>
  <c r="BO348" i="20"/>
  <c r="BO334" i="20"/>
  <c r="BO333" i="20"/>
  <c r="BO344" i="20"/>
  <c r="BO336" i="20"/>
  <c r="BO317" i="20"/>
  <c r="BO316" i="20"/>
  <c r="BO330" i="20"/>
  <c r="BO328" i="20"/>
  <c r="BO326" i="20"/>
  <c r="BO325" i="20"/>
  <c r="BO322" i="20"/>
  <c r="BO320" i="20"/>
  <c r="BO332" i="20"/>
  <c r="BO319" i="20"/>
  <c r="BO324" i="20"/>
  <c r="BO318" i="20"/>
  <c r="BO314" i="20"/>
  <c r="BO312" i="20"/>
  <c r="BO311" i="20"/>
  <c r="BO315" i="20"/>
  <c r="BO313" i="20"/>
  <c r="BO329" i="20"/>
  <c r="BO310" i="20"/>
  <c r="BO308" i="20"/>
  <c r="BO327" i="20"/>
  <c r="BO307" i="20"/>
  <c r="BO306" i="20"/>
  <c r="BO305" i="20"/>
  <c r="BO304" i="20"/>
  <c r="BO303" i="20"/>
  <c r="BO302" i="20"/>
  <c r="BO301" i="20"/>
  <c r="BO300" i="20"/>
  <c r="BO299" i="20"/>
  <c r="BO298" i="20"/>
  <c r="BO297" i="20"/>
  <c r="BO296" i="20"/>
  <c r="BO295" i="20"/>
  <c r="BO294" i="20"/>
  <c r="BO293" i="20"/>
  <c r="BO321" i="20"/>
  <c r="BO309" i="20"/>
  <c r="BO323" i="20"/>
  <c r="BO291" i="20"/>
  <c r="BO290" i="20"/>
  <c r="BO289" i="20"/>
  <c r="BO288" i="20"/>
  <c r="BO287" i="20"/>
  <c r="BO286" i="20"/>
  <c r="BO285" i="20"/>
  <c r="BO284" i="20"/>
  <c r="BO283" i="20"/>
  <c r="BO282" i="20"/>
  <c r="BO281" i="20"/>
  <c r="BO280" i="20"/>
  <c r="BO279" i="20"/>
  <c r="BO278" i="20"/>
  <c r="BO277" i="20"/>
  <c r="BO276" i="20"/>
  <c r="BO275" i="20"/>
  <c r="BO274" i="20"/>
  <c r="BO273" i="20"/>
  <c r="BO272" i="20"/>
  <c r="BO271" i="20"/>
  <c r="BO292" i="20"/>
  <c r="BO270" i="20"/>
  <c r="BO269" i="20"/>
  <c r="BO268" i="20"/>
  <c r="BO267" i="20"/>
  <c r="BO266" i="20"/>
  <c r="BO265" i="20"/>
  <c r="BO264" i="20"/>
  <c r="BO263" i="20"/>
  <c r="BO262" i="20"/>
  <c r="BO261" i="20"/>
  <c r="BO260" i="20"/>
  <c r="BO259" i="20"/>
  <c r="BO258" i="20"/>
  <c r="BO257" i="20"/>
  <c r="BO254" i="20"/>
  <c r="BO250" i="20"/>
  <c r="BO246" i="20"/>
  <c r="BO255" i="20"/>
  <c r="BO249" i="20"/>
  <c r="BO245" i="20"/>
  <c r="BO243" i="20"/>
  <c r="BO242" i="20"/>
  <c r="BO241" i="20"/>
  <c r="BO240" i="20"/>
  <c r="BO256" i="20"/>
  <c r="BO248" i="20"/>
  <c r="BO244" i="20"/>
  <c r="BO253" i="20"/>
  <c r="BO251" i="20"/>
  <c r="BO247" i="20"/>
  <c r="BO237" i="20"/>
  <c r="BO233" i="20"/>
  <c r="BO236" i="20"/>
  <c r="BO232" i="20"/>
  <c r="BO252" i="20"/>
  <c r="BO239" i="20"/>
  <c r="BO235" i="20"/>
  <c r="BO225" i="20"/>
  <c r="BO224" i="20"/>
  <c r="BO223" i="20"/>
  <c r="BO222" i="20"/>
  <c r="BO238" i="20"/>
  <c r="BO226" i="20"/>
  <c r="BO220" i="20"/>
  <c r="BO214" i="20"/>
  <c r="BO213" i="20"/>
  <c r="BO212" i="20"/>
  <c r="BO211" i="20"/>
  <c r="BO210" i="20"/>
  <c r="BO209" i="20"/>
  <c r="BO208" i="20"/>
  <c r="BO207" i="20"/>
  <c r="BO206" i="20"/>
  <c r="BO205" i="20"/>
  <c r="BO204" i="20"/>
  <c r="BO203" i="20"/>
  <c r="BO202" i="20"/>
  <c r="BO201" i="20"/>
  <c r="BO200" i="20"/>
  <c r="BO199" i="20"/>
  <c r="BO198" i="20"/>
  <c r="BO197" i="20"/>
  <c r="BO196" i="20"/>
  <c r="BO195" i="20"/>
  <c r="BO194" i="20"/>
  <c r="BO193" i="20"/>
  <c r="BO234" i="20"/>
  <c r="BO231" i="20"/>
  <c r="BO229" i="20"/>
  <c r="BO227" i="20"/>
  <c r="BO221" i="20"/>
  <c r="BO217" i="20"/>
  <c r="BO216" i="20"/>
  <c r="BO218" i="20"/>
  <c r="BO230" i="20"/>
  <c r="BO228" i="20"/>
  <c r="BO219" i="20"/>
  <c r="BO215" i="20"/>
  <c r="BO192" i="20"/>
  <c r="BO189" i="20"/>
  <c r="BO188" i="20"/>
  <c r="BO187" i="20"/>
  <c r="BO186" i="20"/>
  <c r="BO185" i="20"/>
  <c r="BO184" i="20"/>
  <c r="BO183" i="20"/>
  <c r="BO182" i="20"/>
  <c r="BO181" i="20"/>
  <c r="BO180" i="20"/>
  <c r="BO179" i="20"/>
  <c r="BO178" i="20"/>
  <c r="BO177" i="20"/>
  <c r="BO176" i="20"/>
  <c r="BO175" i="20"/>
  <c r="BO174" i="20"/>
  <c r="BO173" i="20"/>
  <c r="BO172" i="20"/>
  <c r="BO191" i="20"/>
  <c r="BO190" i="20"/>
  <c r="BO169" i="20"/>
  <c r="BO165" i="20"/>
  <c r="BO168" i="20"/>
  <c r="BO164" i="20"/>
  <c r="BO163" i="20"/>
  <c r="BO162" i="20"/>
  <c r="BO161" i="20"/>
  <c r="BO160" i="20"/>
  <c r="BO159" i="20"/>
  <c r="BO158" i="20"/>
  <c r="BO157" i="20"/>
  <c r="BO156" i="20"/>
  <c r="BO155" i="20"/>
  <c r="BO154" i="20"/>
  <c r="BO153" i="20"/>
  <c r="BO152" i="20"/>
  <c r="BO151" i="20"/>
  <c r="BO150" i="20"/>
  <c r="BO149" i="20"/>
  <c r="BO148" i="20"/>
  <c r="BO147" i="20"/>
  <c r="BO146" i="20"/>
  <c r="BO145" i="20"/>
  <c r="BO144" i="20"/>
  <c r="BO143" i="20"/>
  <c r="BO142" i="20"/>
  <c r="BO141" i="20"/>
  <c r="BO140" i="20"/>
  <c r="BO139" i="20"/>
  <c r="BO138" i="20"/>
  <c r="BO137" i="20"/>
  <c r="BO136" i="20"/>
  <c r="BO135" i="20"/>
  <c r="BO171" i="20"/>
  <c r="BO167" i="20"/>
  <c r="BO170" i="20"/>
  <c r="BO134" i="20"/>
  <c r="BO133" i="20"/>
  <c r="BO132" i="20"/>
  <c r="BO131" i="20"/>
  <c r="BO130" i="20"/>
  <c r="BO129" i="20"/>
  <c r="BO128" i="20"/>
  <c r="BO127" i="20"/>
  <c r="BO126" i="20"/>
  <c r="BO125" i="20"/>
  <c r="BO124" i="20"/>
  <c r="BO123" i="20"/>
  <c r="BO122" i="20"/>
  <c r="BO121" i="20"/>
  <c r="BO120" i="20"/>
  <c r="BO119" i="20"/>
  <c r="BO118" i="20"/>
  <c r="BO117" i="20"/>
  <c r="BO116" i="20"/>
  <c r="BO115" i="20"/>
  <c r="BO114" i="20"/>
  <c r="BO113" i="20"/>
  <c r="BO112" i="20"/>
  <c r="BO111" i="20"/>
  <c r="BO110" i="20"/>
  <c r="BO166" i="20"/>
  <c r="BO109" i="20"/>
  <c r="BO99" i="20"/>
  <c r="BO95" i="20"/>
  <c r="BO91" i="20"/>
  <c r="BO89" i="20"/>
  <c r="BO88" i="20"/>
  <c r="BO87" i="20"/>
  <c r="BO86" i="20"/>
  <c r="BO85" i="20"/>
  <c r="BO84" i="20"/>
  <c r="BO83" i="20"/>
  <c r="BO82" i="20"/>
  <c r="BO81" i="20"/>
  <c r="BO107" i="20"/>
  <c r="BO105" i="20"/>
  <c r="BO103" i="20"/>
  <c r="BO102" i="20"/>
  <c r="BO98" i="20"/>
  <c r="BO94" i="20"/>
  <c r="BO90" i="20"/>
  <c r="BO101" i="20"/>
  <c r="BO97" i="20"/>
  <c r="BO93" i="20"/>
  <c r="BO108" i="20"/>
  <c r="BO106" i="20"/>
  <c r="BO104" i="20"/>
  <c r="BO100" i="20"/>
  <c r="BO96" i="20"/>
  <c r="BO92" i="20"/>
  <c r="BO80" i="20"/>
  <c r="BO78" i="20"/>
  <c r="BO76" i="20"/>
  <c r="BO74" i="20"/>
  <c r="BO72" i="20"/>
  <c r="BO68" i="20"/>
  <c r="BO64" i="20"/>
  <c r="BO25" i="20"/>
  <c r="BO24" i="20"/>
  <c r="BO23" i="20"/>
  <c r="BO56" i="20"/>
  <c r="BO46" i="20"/>
  <c r="BO44" i="20"/>
  <c r="BO42" i="20"/>
  <c r="BO40" i="20"/>
  <c r="BO28" i="20"/>
  <c r="BO65" i="20"/>
  <c r="BO60" i="20"/>
  <c r="BO58" i="20"/>
  <c r="BO22" i="20"/>
  <c r="BO55" i="20"/>
  <c r="BO54" i="20"/>
  <c r="BO53" i="20"/>
  <c r="BO52" i="20"/>
  <c r="BO51" i="20"/>
  <c r="BO49" i="20"/>
  <c r="BO47" i="20"/>
  <c r="BO38" i="20"/>
  <c r="BO36" i="20"/>
  <c r="BO35" i="20"/>
  <c r="BO34" i="20"/>
  <c r="BO33" i="20"/>
  <c r="BO32" i="20"/>
  <c r="BO27" i="20"/>
  <c r="BO79" i="20"/>
  <c r="BO77" i="20"/>
  <c r="BO75" i="20"/>
  <c r="BO73" i="20"/>
  <c r="BO71" i="20"/>
  <c r="BO66" i="20"/>
  <c r="BO62" i="20"/>
  <c r="BO31" i="20"/>
  <c r="BO70" i="20"/>
  <c r="BO69" i="20"/>
  <c r="BO57" i="20"/>
  <c r="BO50" i="20"/>
  <c r="BO48" i="20"/>
  <c r="BO37" i="20"/>
  <c r="BO43" i="20"/>
  <c r="BO21" i="20"/>
  <c r="BO39" i="20"/>
  <c r="BO8" i="20"/>
  <c r="BO63" i="20"/>
  <c r="BO61" i="20"/>
  <c r="BO19" i="20"/>
  <c r="BO7" i="20"/>
  <c r="BO10" i="20"/>
  <c r="BO9" i="20"/>
  <c r="BO30" i="20"/>
  <c r="BO45" i="20"/>
  <c r="BO26" i="20"/>
  <c r="BO13" i="20"/>
  <c r="BO67" i="20"/>
  <c r="BO59" i="20"/>
  <c r="BO29" i="20"/>
  <c r="BO14" i="20"/>
  <c r="BO20" i="20"/>
  <c r="BO6" i="20"/>
  <c r="BO5" i="20"/>
  <c r="BO4" i="20"/>
  <c r="BO3" i="20"/>
  <c r="BO2" i="20"/>
  <c r="BO16" i="20"/>
  <c r="BO18" i="20"/>
  <c r="BO41" i="20"/>
  <c r="BO17" i="20"/>
  <c r="BO12" i="20"/>
  <c r="BO11" i="20"/>
  <c r="BO15" i="20"/>
  <c r="BU27" i="20"/>
  <c r="BU19" i="20"/>
  <c r="BU7" i="20"/>
  <c r="BU36" i="20"/>
  <c r="BU10" i="20"/>
  <c r="BU70" i="20"/>
  <c r="BU40" i="20"/>
  <c r="BU24" i="20"/>
  <c r="BU61" i="20"/>
  <c r="BU105" i="20"/>
  <c r="BU108" i="20"/>
  <c r="BU77" i="20"/>
  <c r="BU85" i="20"/>
  <c r="BU111" i="20"/>
  <c r="BU93" i="20"/>
  <c r="BU139" i="20"/>
  <c r="BU145" i="20"/>
  <c r="BU117" i="20"/>
  <c r="BU125" i="20"/>
  <c r="BU133" i="20"/>
  <c r="BU171" i="20"/>
  <c r="BU187" i="20"/>
  <c r="BU152" i="20"/>
  <c r="BU160" i="20"/>
  <c r="BU173" i="20"/>
  <c r="BU196" i="20"/>
  <c r="BU201" i="20"/>
  <c r="BU199" i="20"/>
  <c r="BU204" i="20"/>
  <c r="BU212" i="20"/>
  <c r="BU218" i="20"/>
  <c r="BU226" i="20"/>
  <c r="BU248" i="20"/>
  <c r="BU243" i="20"/>
  <c r="BU253" i="20"/>
  <c r="BU257" i="20"/>
  <c r="BU273" i="20"/>
  <c r="BU264" i="20"/>
  <c r="BU283" i="20"/>
  <c r="BU291" i="20"/>
  <c r="BU300" i="20"/>
  <c r="BU310" i="20"/>
  <c r="BU314" i="20"/>
  <c r="BU334" i="20"/>
  <c r="BU329" i="20"/>
  <c r="BU336" i="20"/>
  <c r="BU346" i="20"/>
  <c r="BU355" i="20"/>
  <c r="BU356" i="20"/>
  <c r="BU368" i="20"/>
  <c r="BU363" i="20"/>
  <c r="BU379" i="20"/>
  <c r="AU382" i="20"/>
  <c r="AU381" i="20"/>
  <c r="AU380" i="20"/>
  <c r="AU379" i="20"/>
  <c r="AU378" i="20"/>
  <c r="AU377" i="20"/>
  <c r="AU376" i="20"/>
  <c r="AU375" i="20"/>
  <c r="AU374" i="20"/>
  <c r="AU373" i="20"/>
  <c r="AU371" i="20"/>
  <c r="AU369" i="20"/>
  <c r="AU368" i="20"/>
  <c r="AU367" i="20"/>
  <c r="AU366" i="20"/>
  <c r="AU365" i="20"/>
  <c r="AU364" i="20"/>
  <c r="AU372" i="20"/>
  <c r="AU370" i="20"/>
  <c r="AU362" i="20"/>
  <c r="AU361" i="20"/>
  <c r="AU363" i="20"/>
  <c r="AU360" i="20"/>
  <c r="AU359" i="20"/>
  <c r="AU358" i="20"/>
  <c r="AU357" i="20"/>
  <c r="AU356" i="20"/>
  <c r="AU355" i="20"/>
  <c r="AU354" i="20"/>
  <c r="AU353" i="20"/>
  <c r="AU352" i="20"/>
  <c r="AU351" i="20"/>
  <c r="AU350" i="20"/>
  <c r="AU347" i="20"/>
  <c r="AU346" i="20"/>
  <c r="AU349" i="20"/>
  <c r="AU345" i="20"/>
  <c r="AU348" i="20"/>
  <c r="AU344" i="20"/>
  <c r="AU343" i="20"/>
  <c r="AU342" i="20"/>
  <c r="AU341" i="20"/>
  <c r="AU340" i="20"/>
  <c r="AU336" i="20"/>
  <c r="AU332" i="20"/>
  <c r="AU337" i="20"/>
  <c r="AU335" i="20"/>
  <c r="AU338" i="20"/>
  <c r="AU331" i="20"/>
  <c r="AU330" i="20"/>
  <c r="AU329" i="20"/>
  <c r="AU328" i="20"/>
  <c r="AU327" i="20"/>
  <c r="AU326" i="20"/>
  <c r="AU325" i="20"/>
  <c r="AU324" i="20"/>
  <c r="AU323" i="20"/>
  <c r="AU322" i="20"/>
  <c r="AU321" i="20"/>
  <c r="AU334" i="20"/>
  <c r="AU339" i="20"/>
  <c r="AU317" i="20"/>
  <c r="AU313" i="20"/>
  <c r="AU312" i="20"/>
  <c r="AU311" i="20"/>
  <c r="AU320" i="20"/>
  <c r="AU316" i="20"/>
  <c r="AU319" i="20"/>
  <c r="AU315" i="20"/>
  <c r="AU333" i="20"/>
  <c r="AU318" i="20"/>
  <c r="AU310" i="20"/>
  <c r="AU307" i="20"/>
  <c r="AU306" i="20"/>
  <c r="AU305" i="20"/>
  <c r="AU304" i="20"/>
  <c r="AU303" i="20"/>
  <c r="AU308" i="20"/>
  <c r="AU309" i="20"/>
  <c r="AU314" i="20"/>
  <c r="AU295" i="20"/>
  <c r="AU301" i="20"/>
  <c r="AU296" i="20"/>
  <c r="AU300" i="20"/>
  <c r="AU297" i="20"/>
  <c r="AU293" i="20"/>
  <c r="AU292" i="20"/>
  <c r="AU302" i="20"/>
  <c r="AU294" i="20"/>
  <c r="AU277" i="20"/>
  <c r="AU298" i="20"/>
  <c r="AU288" i="20"/>
  <c r="AU279" i="20"/>
  <c r="AU274" i="20"/>
  <c r="AU273" i="20"/>
  <c r="AU284" i="20"/>
  <c r="AU282" i="20"/>
  <c r="AU281" i="20"/>
  <c r="AU278" i="20"/>
  <c r="AU289" i="20"/>
  <c r="AU285" i="20"/>
  <c r="AU272" i="20"/>
  <c r="AU270" i="20"/>
  <c r="AU269" i="20"/>
  <c r="AU268" i="20"/>
  <c r="AU267" i="20"/>
  <c r="AU266" i="20"/>
  <c r="AU265" i="20"/>
  <c r="AU264" i="20"/>
  <c r="AU263" i="20"/>
  <c r="AU262" i="20"/>
  <c r="AU261" i="20"/>
  <c r="AU260" i="20"/>
  <c r="AU259" i="20"/>
  <c r="AU258" i="20"/>
  <c r="AU257" i="20"/>
  <c r="AU256" i="20"/>
  <c r="AU255" i="20"/>
  <c r="AU254" i="20"/>
  <c r="AU253" i="20"/>
  <c r="AU252" i="20"/>
  <c r="AU280" i="20"/>
  <c r="AU291" i="20"/>
  <c r="AU287" i="20"/>
  <c r="AU283" i="20"/>
  <c r="AU250" i="20"/>
  <c r="AU246" i="20"/>
  <c r="AU286" i="20"/>
  <c r="AU299" i="20"/>
  <c r="AU249" i="20"/>
  <c r="AU245" i="20"/>
  <c r="AU290" i="20"/>
  <c r="AU248" i="20"/>
  <c r="AU275" i="20"/>
  <c r="AU271" i="20"/>
  <c r="AU244" i="20"/>
  <c r="AU243" i="20"/>
  <c r="AU242" i="20"/>
  <c r="AU241" i="20"/>
  <c r="AU247" i="20"/>
  <c r="AU237" i="20"/>
  <c r="AU233" i="20"/>
  <c r="AU231" i="20"/>
  <c r="AU230" i="20"/>
  <c r="AU229" i="20"/>
  <c r="AU228" i="20"/>
  <c r="AU227" i="20"/>
  <c r="AU226" i="20"/>
  <c r="AU225" i="20"/>
  <c r="AU224" i="20"/>
  <c r="AU223" i="20"/>
  <c r="AU222" i="20"/>
  <c r="AU221" i="20"/>
  <c r="AU220" i="20"/>
  <c r="AU219" i="20"/>
  <c r="AU218" i="20"/>
  <c r="AU217" i="20"/>
  <c r="AU251" i="20"/>
  <c r="AU236" i="20"/>
  <c r="AU232" i="20"/>
  <c r="AU276" i="20"/>
  <c r="AU238" i="20"/>
  <c r="AU234" i="20"/>
  <c r="AU240" i="20"/>
  <c r="AU239" i="20"/>
  <c r="AU235" i="20"/>
  <c r="AU216" i="20"/>
  <c r="AU215" i="20"/>
  <c r="AU214" i="20"/>
  <c r="AU210" i="20"/>
  <c r="AU206" i="20"/>
  <c r="AU200" i="20"/>
  <c r="AU197" i="20"/>
  <c r="AU189" i="20"/>
  <c r="AU188" i="20"/>
  <c r="AU187" i="20"/>
  <c r="AU186" i="20"/>
  <c r="AU185" i="20"/>
  <c r="AU184" i="20"/>
  <c r="AU183" i="20"/>
  <c r="AU182" i="20"/>
  <c r="AU181" i="20"/>
  <c r="AU180" i="20"/>
  <c r="AU179" i="20"/>
  <c r="AU178" i="20"/>
  <c r="AU177" i="20"/>
  <c r="AU190" i="20"/>
  <c r="AU211" i="20"/>
  <c r="AU207" i="20"/>
  <c r="AU203" i="20"/>
  <c r="AU194" i="20"/>
  <c r="AU212" i="20"/>
  <c r="AU208" i="20"/>
  <c r="AU204" i="20"/>
  <c r="AU199" i="20"/>
  <c r="AU198" i="20"/>
  <c r="AU195" i="20"/>
  <c r="AU202" i="20"/>
  <c r="AU192" i="20"/>
  <c r="AU191" i="20"/>
  <c r="AU213" i="20"/>
  <c r="AU169" i="20"/>
  <c r="AU165" i="20"/>
  <c r="AU174" i="20"/>
  <c r="AU196" i="20"/>
  <c r="AU176" i="20"/>
  <c r="AU172" i="20"/>
  <c r="AU168" i="20"/>
  <c r="AU209" i="20"/>
  <c r="AU201" i="20"/>
  <c r="AU171" i="20"/>
  <c r="AU167" i="20"/>
  <c r="AU205" i="20"/>
  <c r="AU193" i="20"/>
  <c r="AU170" i="20"/>
  <c r="AU166" i="20"/>
  <c r="AU147" i="20"/>
  <c r="AU146" i="20"/>
  <c r="AU145" i="20"/>
  <c r="AU144" i="20"/>
  <c r="AU143" i="20"/>
  <c r="AU142" i="20"/>
  <c r="AU141" i="20"/>
  <c r="AU140" i="20"/>
  <c r="AU163" i="20"/>
  <c r="AU159" i="20"/>
  <c r="AU155" i="20"/>
  <c r="AU151" i="20"/>
  <c r="AU149" i="20"/>
  <c r="AU139" i="20"/>
  <c r="AU137" i="20"/>
  <c r="AU175" i="20"/>
  <c r="AU164" i="20"/>
  <c r="AU160" i="20"/>
  <c r="AU156" i="20"/>
  <c r="AU152" i="20"/>
  <c r="AU136" i="20"/>
  <c r="AU134" i="20"/>
  <c r="AU133" i="20"/>
  <c r="AU132" i="20"/>
  <c r="AU131" i="20"/>
  <c r="AU130" i="20"/>
  <c r="AU129" i="20"/>
  <c r="AU128" i="20"/>
  <c r="AU127" i="20"/>
  <c r="AU126" i="20"/>
  <c r="AU125" i="20"/>
  <c r="AU124" i="20"/>
  <c r="AU123" i="20"/>
  <c r="AU122" i="20"/>
  <c r="AU121" i="20"/>
  <c r="AU120" i="20"/>
  <c r="AU119" i="20"/>
  <c r="AU118" i="20"/>
  <c r="AU117" i="20"/>
  <c r="AU116" i="20"/>
  <c r="AU115" i="20"/>
  <c r="AU114" i="20"/>
  <c r="AU113" i="20"/>
  <c r="AU112" i="20"/>
  <c r="AU111" i="20"/>
  <c r="AU110" i="20"/>
  <c r="AU109" i="20"/>
  <c r="AU173" i="20"/>
  <c r="AU161" i="20"/>
  <c r="AU157" i="20"/>
  <c r="AU153" i="20"/>
  <c r="AU148" i="20"/>
  <c r="AU135" i="20"/>
  <c r="AU162" i="20"/>
  <c r="AU158" i="20"/>
  <c r="AU154" i="20"/>
  <c r="AU150" i="20"/>
  <c r="AU138" i="20"/>
  <c r="AU100" i="20"/>
  <c r="AU96" i="20"/>
  <c r="AU92" i="20"/>
  <c r="AU107" i="20"/>
  <c r="AU105" i="20"/>
  <c r="AU103" i="20"/>
  <c r="AU99" i="20"/>
  <c r="AU95" i="20"/>
  <c r="AU91" i="20"/>
  <c r="AU102" i="20"/>
  <c r="AU98" i="20"/>
  <c r="AU94" i="20"/>
  <c r="AU90" i="20"/>
  <c r="AU89" i="20"/>
  <c r="AU88" i="20"/>
  <c r="AU87" i="20"/>
  <c r="AU86" i="20"/>
  <c r="AU85" i="20"/>
  <c r="AU84" i="20"/>
  <c r="AU83" i="20"/>
  <c r="AU82" i="20"/>
  <c r="AU81" i="20"/>
  <c r="AU80" i="20"/>
  <c r="AU79" i="20"/>
  <c r="AU78" i="20"/>
  <c r="AU77" i="20"/>
  <c r="AU76" i="20"/>
  <c r="AU75" i="20"/>
  <c r="AU74" i="20"/>
  <c r="AU73" i="20"/>
  <c r="AU72" i="20"/>
  <c r="AU71" i="20"/>
  <c r="AU70" i="20"/>
  <c r="AU69" i="20"/>
  <c r="AU68" i="20"/>
  <c r="AU67" i="20"/>
  <c r="AU66" i="20"/>
  <c r="AU65" i="20"/>
  <c r="AU64" i="20"/>
  <c r="AU63" i="20"/>
  <c r="AU62" i="20"/>
  <c r="AU61" i="20"/>
  <c r="AU60" i="20"/>
  <c r="AU59" i="20"/>
  <c r="AU58" i="20"/>
  <c r="AU57" i="20"/>
  <c r="AU56" i="20"/>
  <c r="AU97" i="20"/>
  <c r="AU31" i="20"/>
  <c r="AU45" i="20"/>
  <c r="AU43" i="20"/>
  <c r="AU41" i="20"/>
  <c r="AU26" i="20"/>
  <c r="AU108" i="20"/>
  <c r="AU39" i="20"/>
  <c r="AU30" i="20"/>
  <c r="AU29" i="20"/>
  <c r="AU106" i="20"/>
  <c r="AU101" i="20"/>
  <c r="AU50" i="20"/>
  <c r="AU48" i="20"/>
  <c r="AU37" i="20"/>
  <c r="AU104" i="20"/>
  <c r="AU25" i="20"/>
  <c r="AU55" i="20"/>
  <c r="AU54" i="20"/>
  <c r="AU53" i="20"/>
  <c r="AU52" i="20"/>
  <c r="AU51" i="20"/>
  <c r="AU49" i="20"/>
  <c r="AU47" i="20"/>
  <c r="AU38" i="20"/>
  <c r="AU36" i="20"/>
  <c r="AU35" i="20"/>
  <c r="AU34" i="20"/>
  <c r="AU33" i="20"/>
  <c r="AU32" i="20"/>
  <c r="AU27" i="20"/>
  <c r="AU46" i="20"/>
  <c r="AU6" i="20"/>
  <c r="AU5" i="20"/>
  <c r="AU4" i="20"/>
  <c r="AU3" i="20"/>
  <c r="AU2" i="20"/>
  <c r="AU23" i="20"/>
  <c r="AU40" i="20"/>
  <c r="AU17" i="20"/>
  <c r="AU13" i="20"/>
  <c r="AU12" i="20"/>
  <c r="AU11" i="20"/>
  <c r="AU10" i="20"/>
  <c r="AU9" i="20"/>
  <c r="AU8" i="20"/>
  <c r="AU24" i="20"/>
  <c r="AU20" i="20"/>
  <c r="AU19" i="20"/>
  <c r="AU16" i="20"/>
  <c r="AU15" i="20"/>
  <c r="AU18" i="20"/>
  <c r="AU14" i="20"/>
  <c r="AU93" i="20"/>
  <c r="AU42" i="20"/>
  <c r="AU22" i="20"/>
  <c r="AU21" i="20"/>
  <c r="AU28" i="20"/>
  <c r="AU7" i="20"/>
  <c r="AU44" i="20"/>
  <c r="BU21" i="20"/>
  <c r="BU58" i="20"/>
  <c r="BU94" i="20"/>
  <c r="BU55" i="20"/>
  <c r="BU11" i="20"/>
  <c r="BU51" i="20"/>
  <c r="BU42" i="20"/>
  <c r="BU25" i="20"/>
  <c r="BU37" i="20"/>
  <c r="BU66" i="20"/>
  <c r="BU107" i="20"/>
  <c r="BU135" i="20"/>
  <c r="BU78" i="20"/>
  <c r="BU86" i="20"/>
  <c r="BU92" i="20"/>
  <c r="BU136" i="20"/>
  <c r="BU146" i="20"/>
  <c r="BU118" i="20"/>
  <c r="BU126" i="20"/>
  <c r="BU134" i="20"/>
  <c r="BU172" i="20"/>
  <c r="BU168" i="20"/>
  <c r="BU153" i="20"/>
  <c r="BU161" i="20"/>
  <c r="BU175" i="20"/>
  <c r="BU202" i="20"/>
  <c r="BU205" i="20"/>
  <c r="BU213" i="20"/>
  <c r="BU239" i="20"/>
  <c r="BU241" i="20"/>
  <c r="BU227" i="20"/>
  <c r="BU255" i="20"/>
  <c r="BU274" i="20"/>
  <c r="BU280" i="20"/>
  <c r="BU265" i="20"/>
  <c r="BU277" i="20"/>
  <c r="BU284" i="20"/>
  <c r="BU301" i="20"/>
  <c r="BU315" i="20"/>
  <c r="BU330" i="20"/>
  <c r="BU337" i="20"/>
  <c r="BU360" i="20"/>
  <c r="BU370" i="20"/>
  <c r="BU364" i="20"/>
  <c r="BU380" i="20"/>
  <c r="K44" i="20"/>
  <c r="K45" i="20"/>
  <c r="BG382" i="20"/>
  <c r="BG381" i="20"/>
  <c r="BG380" i="20"/>
  <c r="BG379" i="20"/>
  <c r="BG378" i="20"/>
  <c r="BG377" i="20"/>
  <c r="BG376" i="20"/>
  <c r="BG375" i="20"/>
  <c r="BG374" i="20"/>
  <c r="BG373" i="20"/>
  <c r="BG368" i="20"/>
  <c r="BG367" i="20"/>
  <c r="BG366" i="20"/>
  <c r="BG365" i="20"/>
  <c r="BG364" i="20"/>
  <c r="BG371" i="20"/>
  <c r="BG369" i="20"/>
  <c r="BG372" i="20"/>
  <c r="BG370" i="20"/>
  <c r="BG361" i="20"/>
  <c r="BG363" i="20"/>
  <c r="BG359" i="20"/>
  <c r="BG358" i="20"/>
  <c r="BG357" i="20"/>
  <c r="BG356" i="20"/>
  <c r="BG355" i="20"/>
  <c r="BG354" i="20"/>
  <c r="BG353" i="20"/>
  <c r="BG352" i="20"/>
  <c r="BG351" i="20"/>
  <c r="BG350" i="20"/>
  <c r="BG362" i="20"/>
  <c r="BG360" i="20"/>
  <c r="BG346" i="20"/>
  <c r="BG349" i="20"/>
  <c r="BG345" i="20"/>
  <c r="BG343" i="20"/>
  <c r="BG342" i="20"/>
  <c r="BG341" i="20"/>
  <c r="BG340" i="20"/>
  <c r="BG339" i="20"/>
  <c r="BG338" i="20"/>
  <c r="BG337" i="20"/>
  <c r="BG348" i="20"/>
  <c r="BG344" i="20"/>
  <c r="BG347" i="20"/>
  <c r="BG334" i="20"/>
  <c r="BG333" i="20"/>
  <c r="BG336" i="20"/>
  <c r="BG332" i="20"/>
  <c r="BG335" i="20"/>
  <c r="BG324" i="20"/>
  <c r="BG331" i="20"/>
  <c r="BG329" i="20"/>
  <c r="BG327" i="20"/>
  <c r="BG322" i="20"/>
  <c r="BG320" i="20"/>
  <c r="BG316" i="20"/>
  <c r="BG319" i="20"/>
  <c r="BG315" i="20"/>
  <c r="BG330" i="20"/>
  <c r="BG328" i="20"/>
  <c r="BG326" i="20"/>
  <c r="BG323" i="20"/>
  <c r="BG321" i="20"/>
  <c r="BG318" i="20"/>
  <c r="BG314" i="20"/>
  <c r="BG325" i="20"/>
  <c r="BG312" i="20"/>
  <c r="BG310" i="20"/>
  <c r="BG308" i="20"/>
  <c r="BG311" i="20"/>
  <c r="BG313" i="20"/>
  <c r="BG317" i="20"/>
  <c r="BG309" i="20"/>
  <c r="BG307" i="20"/>
  <c r="BG306" i="20"/>
  <c r="BG305" i="20"/>
  <c r="BG304" i="20"/>
  <c r="BG303" i="20"/>
  <c r="BG302" i="20"/>
  <c r="BG301" i="20"/>
  <c r="BG300" i="20"/>
  <c r="BG299" i="20"/>
  <c r="BG298" i="20"/>
  <c r="BG297" i="20"/>
  <c r="BG296" i="20"/>
  <c r="BG295" i="20"/>
  <c r="BG294" i="20"/>
  <c r="BG293" i="20"/>
  <c r="BG291" i="20"/>
  <c r="BG290" i="20"/>
  <c r="BG289" i="20"/>
  <c r="BG288" i="20"/>
  <c r="BG287" i="20"/>
  <c r="BG286" i="20"/>
  <c r="BG285" i="20"/>
  <c r="BG284" i="20"/>
  <c r="BG283" i="20"/>
  <c r="BG282" i="20"/>
  <c r="BG281" i="20"/>
  <c r="BG280" i="20"/>
  <c r="BG279" i="20"/>
  <c r="BG278" i="20"/>
  <c r="BG277" i="20"/>
  <c r="BG276" i="20"/>
  <c r="BG275" i="20"/>
  <c r="BG274" i="20"/>
  <c r="BG273" i="20"/>
  <c r="BG272" i="20"/>
  <c r="BG271" i="20"/>
  <c r="BG292" i="20"/>
  <c r="BG270" i="20"/>
  <c r="BG269" i="20"/>
  <c r="BG268" i="20"/>
  <c r="BG267" i="20"/>
  <c r="BG266" i="20"/>
  <c r="BG265" i="20"/>
  <c r="BG264" i="20"/>
  <c r="BG263" i="20"/>
  <c r="BG262" i="20"/>
  <c r="BG261" i="20"/>
  <c r="BG260" i="20"/>
  <c r="BG259" i="20"/>
  <c r="BG258" i="20"/>
  <c r="BG256" i="20"/>
  <c r="BG249" i="20"/>
  <c r="BG245" i="20"/>
  <c r="BG243" i="20"/>
  <c r="BG242" i="20"/>
  <c r="BG241" i="20"/>
  <c r="BG240" i="20"/>
  <c r="BG253" i="20"/>
  <c r="BG248" i="20"/>
  <c r="BG244" i="20"/>
  <c r="BG254" i="20"/>
  <c r="BG252" i="20"/>
  <c r="BG251" i="20"/>
  <c r="BG247" i="20"/>
  <c r="BG257" i="20"/>
  <c r="BG255" i="20"/>
  <c r="BG236" i="20"/>
  <c r="BG232" i="20"/>
  <c r="BG239" i="20"/>
  <c r="BG235" i="20"/>
  <c r="BG246" i="20"/>
  <c r="BG250" i="20"/>
  <c r="BG237" i="20"/>
  <c r="BG233" i="20"/>
  <c r="BG221" i="20"/>
  <c r="BG217" i="20"/>
  <c r="BG230" i="20"/>
  <c r="BG228" i="20"/>
  <c r="BG238" i="20"/>
  <c r="BG218" i="20"/>
  <c r="BG214" i="20"/>
  <c r="BG213" i="20"/>
  <c r="BG212" i="20"/>
  <c r="BG211" i="20"/>
  <c r="BG210" i="20"/>
  <c r="BG209" i="20"/>
  <c r="BG208" i="20"/>
  <c r="BG207" i="20"/>
  <c r="BG206" i="20"/>
  <c r="BG205" i="20"/>
  <c r="BG204" i="20"/>
  <c r="BG203" i="20"/>
  <c r="BG202" i="20"/>
  <c r="BG201" i="20"/>
  <c r="BG200" i="20"/>
  <c r="BG199" i="20"/>
  <c r="BG198" i="20"/>
  <c r="BG197" i="20"/>
  <c r="BG196" i="20"/>
  <c r="BG195" i="20"/>
  <c r="BG194" i="20"/>
  <c r="BG193" i="20"/>
  <c r="BG216" i="20"/>
  <c r="BG234" i="20"/>
  <c r="BG226" i="20"/>
  <c r="BG225" i="20"/>
  <c r="BG224" i="20"/>
  <c r="BG223" i="20"/>
  <c r="BG222" i="20"/>
  <c r="BG219" i="20"/>
  <c r="BG231" i="20"/>
  <c r="BG229" i="20"/>
  <c r="BG227" i="20"/>
  <c r="BG215" i="20"/>
  <c r="BG192" i="20"/>
  <c r="BG220" i="20"/>
  <c r="BG191" i="20"/>
  <c r="BG189" i="20"/>
  <c r="BG188" i="20"/>
  <c r="BG187" i="20"/>
  <c r="BG186" i="20"/>
  <c r="BG185" i="20"/>
  <c r="BG184" i="20"/>
  <c r="BG183" i="20"/>
  <c r="BG182" i="20"/>
  <c r="BG181" i="20"/>
  <c r="BG180" i="20"/>
  <c r="BG179" i="20"/>
  <c r="BG178" i="20"/>
  <c r="BG177" i="20"/>
  <c r="BG176" i="20"/>
  <c r="BG175" i="20"/>
  <c r="BG174" i="20"/>
  <c r="BG173" i="20"/>
  <c r="BG172" i="20"/>
  <c r="BG168" i="20"/>
  <c r="BG164" i="20"/>
  <c r="BG163" i="20"/>
  <c r="BG162" i="20"/>
  <c r="BG161" i="20"/>
  <c r="BG160" i="20"/>
  <c r="BG159" i="20"/>
  <c r="BG158" i="20"/>
  <c r="BG157" i="20"/>
  <c r="BG156" i="20"/>
  <c r="BG155" i="20"/>
  <c r="BG154" i="20"/>
  <c r="BG153" i="20"/>
  <c r="BG152" i="20"/>
  <c r="BG151" i="20"/>
  <c r="BG150" i="20"/>
  <c r="BG149" i="20"/>
  <c r="BG148" i="20"/>
  <c r="BG147" i="20"/>
  <c r="BG146" i="20"/>
  <c r="BG145" i="20"/>
  <c r="BG144" i="20"/>
  <c r="BG143" i="20"/>
  <c r="BG142" i="20"/>
  <c r="BG141" i="20"/>
  <c r="BG140" i="20"/>
  <c r="BG139" i="20"/>
  <c r="BG138" i="20"/>
  <c r="BG137" i="20"/>
  <c r="BG136" i="20"/>
  <c r="BG135" i="20"/>
  <c r="BG171" i="20"/>
  <c r="BG167" i="20"/>
  <c r="BG190" i="20"/>
  <c r="BG170" i="20"/>
  <c r="BG166" i="20"/>
  <c r="BG169" i="20"/>
  <c r="BG165" i="20"/>
  <c r="BG134" i="20"/>
  <c r="BG133" i="20"/>
  <c r="BG132" i="20"/>
  <c r="BG131" i="20"/>
  <c r="BG130" i="20"/>
  <c r="BG129" i="20"/>
  <c r="BG128" i="20"/>
  <c r="BG127" i="20"/>
  <c r="BG126" i="20"/>
  <c r="BG125" i="20"/>
  <c r="BG124" i="20"/>
  <c r="BG123" i="20"/>
  <c r="BG122" i="20"/>
  <c r="BG121" i="20"/>
  <c r="BG120" i="20"/>
  <c r="BG119" i="20"/>
  <c r="BG118" i="20"/>
  <c r="BG117" i="20"/>
  <c r="BG116" i="20"/>
  <c r="BG115" i="20"/>
  <c r="BG114" i="20"/>
  <c r="BG113" i="20"/>
  <c r="BG112" i="20"/>
  <c r="BG111" i="20"/>
  <c r="BG110" i="20"/>
  <c r="BG99" i="20"/>
  <c r="BG95" i="20"/>
  <c r="BG91" i="20"/>
  <c r="BG107" i="20"/>
  <c r="BG105" i="20"/>
  <c r="BG103" i="20"/>
  <c r="BG89" i="20"/>
  <c r="BG88" i="20"/>
  <c r="BG87" i="20"/>
  <c r="BG86" i="20"/>
  <c r="BG85" i="20"/>
  <c r="BG84" i="20"/>
  <c r="BG83" i="20"/>
  <c r="BG82" i="20"/>
  <c r="BG81" i="20"/>
  <c r="BG102" i="20"/>
  <c r="BG98" i="20"/>
  <c r="BG94" i="20"/>
  <c r="BG90" i="20"/>
  <c r="BG101" i="20"/>
  <c r="BG97" i="20"/>
  <c r="BG93" i="20"/>
  <c r="BG108" i="20"/>
  <c r="BG106" i="20"/>
  <c r="BG104" i="20"/>
  <c r="BG60" i="20"/>
  <c r="BG58" i="20"/>
  <c r="BG56" i="20"/>
  <c r="BG25" i="20"/>
  <c r="BG24" i="20"/>
  <c r="BG23" i="20"/>
  <c r="BG92" i="20"/>
  <c r="BG66" i="20"/>
  <c r="BG62" i="20"/>
  <c r="BG46" i="20"/>
  <c r="BG44" i="20"/>
  <c r="BG42" i="20"/>
  <c r="BG40" i="20"/>
  <c r="BG28" i="20"/>
  <c r="BG80" i="20"/>
  <c r="BG78" i="20"/>
  <c r="BG76" i="20"/>
  <c r="BG74" i="20"/>
  <c r="BG72" i="20"/>
  <c r="BG22" i="20"/>
  <c r="BG70" i="20"/>
  <c r="BG69" i="20"/>
  <c r="BG67" i="20"/>
  <c r="BG63" i="20"/>
  <c r="BG55" i="20"/>
  <c r="BG54" i="20"/>
  <c r="BG53" i="20"/>
  <c r="BG52" i="20"/>
  <c r="BG51" i="20"/>
  <c r="BG49" i="20"/>
  <c r="BG47" i="20"/>
  <c r="BG38" i="20"/>
  <c r="BG36" i="20"/>
  <c r="BG35" i="20"/>
  <c r="BG34" i="20"/>
  <c r="BG33" i="20"/>
  <c r="BG32" i="20"/>
  <c r="BG27" i="20"/>
  <c r="BG96" i="20"/>
  <c r="BG61" i="20"/>
  <c r="BG59" i="20"/>
  <c r="BG31" i="20"/>
  <c r="BG100" i="20"/>
  <c r="BG71" i="20"/>
  <c r="BG65" i="20"/>
  <c r="BG50" i="20"/>
  <c r="BG48" i="20"/>
  <c r="BG37" i="20"/>
  <c r="BG109" i="20"/>
  <c r="BG41" i="20"/>
  <c r="BG39" i="20"/>
  <c r="BG19" i="20"/>
  <c r="BG17" i="20"/>
  <c r="BG16" i="20"/>
  <c r="BG15" i="20"/>
  <c r="BG77" i="20"/>
  <c r="BG30" i="20"/>
  <c r="BG7" i="20"/>
  <c r="BG21" i="20"/>
  <c r="BG13" i="20"/>
  <c r="BG75" i="20"/>
  <c r="BG64" i="20"/>
  <c r="BG43" i="20"/>
  <c r="BG20" i="20"/>
  <c r="BG8" i="20"/>
  <c r="BG79" i="20"/>
  <c r="BG14" i="20"/>
  <c r="BG12" i="20"/>
  <c r="BG68" i="20"/>
  <c r="BG45" i="20"/>
  <c r="BG26" i="20"/>
  <c r="BG18" i="20"/>
  <c r="BG6" i="20"/>
  <c r="BG5" i="20"/>
  <c r="BG4" i="20"/>
  <c r="BG3" i="20"/>
  <c r="BG2" i="20"/>
  <c r="BG11" i="20"/>
  <c r="BG10" i="20"/>
  <c r="BG73" i="20"/>
  <c r="BG29" i="20"/>
  <c r="BG9" i="20"/>
  <c r="BG57" i="20"/>
  <c r="BU31" i="20"/>
  <c r="BU38" i="20"/>
  <c r="BU60" i="20"/>
  <c r="BU12" i="20"/>
  <c r="BU53" i="20"/>
  <c r="BU44" i="20"/>
  <c r="BU102" i="20"/>
  <c r="BU63" i="20"/>
  <c r="BU48" i="20"/>
  <c r="BU91" i="20"/>
  <c r="BU71" i="20"/>
  <c r="BU79" i="20"/>
  <c r="BU87" i="20"/>
  <c r="BU97" i="20"/>
  <c r="BU137" i="20"/>
  <c r="BU119" i="20"/>
  <c r="BU127" i="20"/>
  <c r="BU174" i="20"/>
  <c r="BU200" i="20"/>
  <c r="BU154" i="20"/>
  <c r="BU162" i="20"/>
  <c r="BU176" i="20"/>
  <c r="BU198" i="20"/>
  <c r="BU220" i="20"/>
  <c r="BU222" i="20"/>
  <c r="BU206" i="20"/>
  <c r="BU214" i="20"/>
  <c r="BU215" i="20"/>
  <c r="BU228" i="20"/>
  <c r="BU245" i="20"/>
  <c r="BU276" i="20"/>
  <c r="BU258" i="20"/>
  <c r="BU266" i="20"/>
  <c r="BU281" i="20"/>
  <c r="BU285" i="20"/>
  <c r="BU293" i="20"/>
  <c r="BU302" i="20"/>
  <c r="BU312" i="20"/>
  <c r="BU318" i="20"/>
  <c r="BU323" i="20"/>
  <c r="BU332" i="20"/>
  <c r="BU338" i="20"/>
  <c r="BU351" i="20"/>
  <c r="BU347" i="20"/>
  <c r="BU372" i="20"/>
  <c r="BU365" i="20"/>
  <c r="BU381" i="20"/>
  <c r="H45" i="20"/>
  <c r="H44" i="20"/>
  <c r="C38" i="20"/>
  <c r="D41" i="20"/>
  <c r="B41" i="20"/>
  <c r="B42" i="20"/>
  <c r="B43" i="20"/>
  <c r="BU47" i="20"/>
  <c r="BU3" i="20"/>
  <c r="BU13" i="20"/>
  <c r="BU26" i="20"/>
  <c r="BU109" i="20"/>
  <c r="BU46" i="20"/>
  <c r="BU18" i="20"/>
  <c r="BU50" i="20"/>
  <c r="BU72" i="20"/>
  <c r="BU80" i="20"/>
  <c r="BU88" i="20"/>
  <c r="BU96" i="20"/>
  <c r="BU140" i="20"/>
  <c r="BU112" i="20"/>
  <c r="BU120" i="20"/>
  <c r="BU128" i="20"/>
  <c r="BU138" i="20"/>
  <c r="BU178" i="20"/>
  <c r="BU147" i="20"/>
  <c r="BU155" i="20"/>
  <c r="BU163" i="20"/>
  <c r="BU182" i="20"/>
  <c r="BU177" i="20"/>
  <c r="BU232" i="20"/>
  <c r="BU190" i="20"/>
  <c r="BU223" i="20"/>
  <c r="BU207" i="20"/>
  <c r="BU219" i="20"/>
  <c r="BU216" i="20"/>
  <c r="BU233" i="20"/>
  <c r="BU229" i="20"/>
  <c r="BU246" i="20"/>
  <c r="BU247" i="20"/>
  <c r="BU259" i="20"/>
  <c r="BU267" i="20"/>
  <c r="BU286" i="20"/>
  <c r="BU297" i="20"/>
  <c r="BU303" i="20"/>
  <c r="BU319" i="20"/>
  <c r="BU313" i="20"/>
  <c r="BU324" i="20"/>
  <c r="BU339" i="20"/>
  <c r="BU369" i="20"/>
  <c r="BU366" i="20"/>
  <c r="C3" i="3"/>
  <c r="B3" i="3"/>
  <c r="H45" i="1"/>
  <c r="H26" i="1"/>
  <c r="H27" i="1"/>
  <c r="H28" i="1"/>
  <c r="H29" i="1"/>
  <c r="H30" i="1"/>
  <c r="H31" i="1"/>
  <c r="H32" i="1"/>
  <c r="H33" i="1"/>
  <c r="H34" i="1"/>
  <c r="H35" i="1"/>
  <c r="H36" i="1"/>
  <c r="H37" i="1"/>
  <c r="H38" i="1"/>
  <c r="H39" i="1"/>
  <c r="H40" i="1"/>
  <c r="H41" i="1"/>
  <c r="H42" i="1"/>
  <c r="H43" i="1"/>
  <c r="H44" i="1"/>
  <c r="H25" i="1"/>
  <c r="H6" i="1"/>
  <c r="H15" i="1" s="1"/>
  <c r="H7" i="1"/>
  <c r="H8" i="1"/>
  <c r="H9" i="1"/>
  <c r="H10" i="1"/>
  <c r="H11" i="1"/>
  <c r="H12" i="1"/>
  <c r="H13" i="1"/>
  <c r="H14" i="1"/>
  <c r="H5" i="1"/>
  <c r="B2" i="3"/>
  <c r="D5" i="8"/>
  <c r="D3" i="8"/>
  <c r="C4" i="8"/>
  <c r="C3" i="8"/>
  <c r="B3" i="8"/>
  <c r="A7" i="8"/>
  <c r="A5" i="8"/>
  <c r="A4" i="8"/>
  <c r="A3" i="8"/>
  <c r="M27" i="11"/>
  <c r="L27" i="11"/>
  <c r="M23" i="11"/>
  <c r="M19" i="11"/>
  <c r="L19" i="11"/>
  <c r="M15" i="11"/>
  <c r="L15" i="11"/>
  <c r="K15" i="11"/>
  <c r="M8" i="11"/>
  <c r="L8" i="11"/>
  <c r="M2" i="11"/>
  <c r="L2" i="11"/>
  <c r="K2" i="11"/>
  <c r="F4" i="9"/>
  <c r="I29" i="11"/>
  <c r="J29" i="11"/>
  <c r="H29" i="11"/>
  <c r="I26" i="11"/>
  <c r="Q23" i="11" s="1"/>
  <c r="J26" i="11"/>
  <c r="H26" i="11"/>
  <c r="I22" i="11"/>
  <c r="Q19" i="11" s="1"/>
  <c r="V19" i="11" s="1"/>
  <c r="J22" i="11"/>
  <c r="H22" i="11"/>
  <c r="I18" i="11"/>
  <c r="J18" i="11"/>
  <c r="H18" i="11"/>
  <c r="I14" i="11"/>
  <c r="J14" i="11"/>
  <c r="H14" i="11"/>
  <c r="I7" i="11"/>
  <c r="J7" i="11"/>
  <c r="H7" i="11"/>
  <c r="C5" i="7"/>
  <c r="B5" i="7"/>
  <c r="F5" i="9"/>
  <c r="F6" i="9"/>
  <c r="F7" i="9"/>
  <c r="F8" i="9"/>
  <c r="G8" i="9" s="1"/>
  <c r="N23" i="24" s="1"/>
  <c r="R23" i="24" s="1"/>
  <c r="J39" i="24" s="1"/>
  <c r="F9" i="9"/>
  <c r="E10" i="9"/>
  <c r="B10" i="9"/>
  <c r="P2" i="28" l="1"/>
  <c r="Q3" i="28"/>
  <c r="Z101" i="28"/>
  <c r="Z145" i="28"/>
  <c r="Z192" i="28"/>
  <c r="Z300" i="28"/>
  <c r="Z220" i="28"/>
  <c r="Z236" i="28"/>
  <c r="Z304" i="28"/>
  <c r="Z80" i="28"/>
  <c r="Z330" i="28"/>
  <c r="Z381" i="28"/>
  <c r="Z10" i="28"/>
  <c r="Z55" i="28"/>
  <c r="Z62" i="28"/>
  <c r="Z92" i="28"/>
  <c r="Z125" i="28"/>
  <c r="Z174" i="28"/>
  <c r="Z181" i="28"/>
  <c r="Z211" i="28"/>
  <c r="Z258" i="28"/>
  <c r="Z302" i="28"/>
  <c r="Z285" i="28"/>
  <c r="Z321" i="28"/>
  <c r="Z372" i="28"/>
  <c r="Z15" i="28"/>
  <c r="Z157" i="28"/>
  <c r="Z53" i="28"/>
  <c r="Z91" i="28"/>
  <c r="Z130" i="28"/>
  <c r="Z370" i="28"/>
  <c r="Z109" i="28"/>
  <c r="Z138" i="28"/>
  <c r="Z200" i="28"/>
  <c r="Z378" i="28"/>
  <c r="Z240" i="28"/>
  <c r="Z292" i="28"/>
  <c r="Z385" i="28"/>
  <c r="Z7" i="28"/>
  <c r="Z112" i="28"/>
  <c r="Z178" i="28"/>
  <c r="Z233" i="28"/>
  <c r="Z346" i="28"/>
  <c r="Z2" i="28"/>
  <c r="Z95" i="28"/>
  <c r="Z128" i="28"/>
  <c r="Z214" i="28"/>
  <c r="Z225" i="28"/>
  <c r="Z228" i="28"/>
  <c r="Z356" i="28"/>
  <c r="Z389" i="28"/>
  <c r="Z23" i="28"/>
  <c r="Z100" i="28"/>
  <c r="Z219" i="28"/>
  <c r="Z289" i="28"/>
  <c r="Z380" i="28"/>
  <c r="Z34" i="28"/>
  <c r="Z61" i="28"/>
  <c r="Z218" i="28"/>
  <c r="Z199" i="28"/>
  <c r="Z271" i="28"/>
  <c r="Z318" i="28"/>
  <c r="Z162" i="28"/>
  <c r="Z202" i="28"/>
  <c r="Z234" i="28"/>
  <c r="Z72" i="28"/>
  <c r="Z296" i="28"/>
  <c r="Z344" i="28"/>
  <c r="Z379" i="28"/>
  <c r="Z17" i="28"/>
  <c r="Z37" i="28"/>
  <c r="Z119" i="28"/>
  <c r="Z121" i="28"/>
  <c r="Z153" i="28"/>
  <c r="Z193" i="28"/>
  <c r="Z253" i="28"/>
  <c r="Z308" i="28"/>
  <c r="Z364" i="28"/>
  <c r="Z367" i="28"/>
  <c r="Z398" i="28"/>
  <c r="Z36" i="28"/>
  <c r="Z306" i="28"/>
  <c r="Z117" i="28"/>
  <c r="Z152" i="28"/>
  <c r="Z64" i="28"/>
  <c r="Z297" i="28"/>
  <c r="Z14" i="28"/>
  <c r="Z38" i="28"/>
  <c r="Z75" i="28"/>
  <c r="Z144" i="28"/>
  <c r="Z255" i="28"/>
  <c r="Z154" i="28"/>
  <c r="Z194" i="28"/>
  <c r="Z254" i="28"/>
  <c r="Z386" i="28"/>
  <c r="Z261" i="28"/>
  <c r="Z312" i="28"/>
  <c r="Z371" i="28"/>
  <c r="Z149" i="28"/>
  <c r="Z399" i="28"/>
  <c r="Z22" i="28"/>
  <c r="Z66" i="28"/>
  <c r="Z111" i="28"/>
  <c r="Z142" i="28"/>
  <c r="Z166" i="28"/>
  <c r="Z185" i="28"/>
  <c r="Z230" i="28"/>
  <c r="Z291" i="28"/>
  <c r="Z245" i="28"/>
  <c r="Z309" i="28"/>
  <c r="Z343" i="28"/>
  <c r="Z362" i="28"/>
  <c r="Z390" i="28"/>
  <c r="Z32" i="28"/>
  <c r="Z81" i="28"/>
  <c r="Z231" i="28"/>
  <c r="Z46" i="28"/>
  <c r="Z83" i="28"/>
  <c r="Z141" i="28"/>
  <c r="Z301" i="28"/>
  <c r="Z179" i="28"/>
  <c r="Z247" i="28"/>
  <c r="Z327" i="28"/>
  <c r="Z392" i="28"/>
  <c r="Z131" i="28"/>
  <c r="Z238" i="28"/>
  <c r="Z13" i="28"/>
  <c r="Z102" i="28"/>
  <c r="Z187" i="28"/>
  <c r="Z182" i="28"/>
  <c r="Z99" i="28"/>
  <c r="Z287" i="28"/>
  <c r="Z331" i="28"/>
  <c r="Z374" i="28"/>
  <c r="Z8" i="28"/>
  <c r="Z65" i="28"/>
  <c r="Z104" i="28"/>
  <c r="Z93" i="28"/>
  <c r="Z124" i="28"/>
  <c r="Z184" i="28"/>
  <c r="Z315" i="28"/>
  <c r="Z212" i="28"/>
  <c r="Z264" i="28"/>
  <c r="Z305" i="28"/>
  <c r="Z3" i="28"/>
  <c r="Z322" i="28"/>
  <c r="Z373" i="28"/>
  <c r="Z24" i="28"/>
  <c r="Z47" i="28"/>
  <c r="Z54" i="28"/>
  <c r="Z84" i="28"/>
  <c r="Z146" i="28"/>
  <c r="Z164" i="28"/>
  <c r="Z173" i="28"/>
  <c r="Z203" i="28"/>
  <c r="Z272" i="28"/>
  <c r="Z341" i="28"/>
  <c r="Z290" i="28"/>
  <c r="Z358" i="28"/>
  <c r="Z359" i="28"/>
  <c r="Z137" i="28"/>
  <c r="Z96" i="28"/>
  <c r="Z382" i="28"/>
  <c r="Z26" i="28"/>
  <c r="Z73" i="28"/>
  <c r="Z165" i="28"/>
  <c r="Z276" i="28"/>
  <c r="Z293" i="28"/>
  <c r="Z335" i="28"/>
  <c r="Z393" i="28"/>
  <c r="Z400" i="28"/>
  <c r="Z140" i="28"/>
  <c r="Z67" i="28"/>
  <c r="Z171" i="28"/>
  <c r="Z175" i="28"/>
  <c r="Z170" i="28"/>
  <c r="Z186" i="28"/>
  <c r="Z259" i="28"/>
  <c r="Z345" i="28"/>
  <c r="Z246" i="28"/>
  <c r="Z313" i="28"/>
  <c r="Z368" i="28"/>
  <c r="Z88" i="28"/>
  <c r="Z391" i="28"/>
  <c r="Z5" i="28"/>
  <c r="Z58" i="28"/>
  <c r="Z103" i="28"/>
  <c r="Z110" i="28"/>
  <c r="Z127" i="28"/>
  <c r="Z177" i="28"/>
  <c r="Z222" i="28"/>
  <c r="Z229" i="28"/>
  <c r="Z237" i="28"/>
  <c r="Z314" i="28"/>
  <c r="Z332" i="28"/>
  <c r="Z339" i="28"/>
  <c r="Z316" i="28"/>
  <c r="Z353" i="28"/>
  <c r="Z6" i="28"/>
  <c r="Z31" i="28"/>
  <c r="Z147" i="28"/>
  <c r="Z59" i="28"/>
  <c r="Z268" i="28"/>
  <c r="Z383" i="28"/>
  <c r="Z221" i="28"/>
  <c r="Z126" i="28"/>
  <c r="Z150" i="28"/>
  <c r="Z74" i="28"/>
  <c r="Z213" i="28"/>
  <c r="Z298" i="28"/>
  <c r="Z311" i="28"/>
  <c r="Z354" i="28"/>
  <c r="Z323" i="28"/>
  <c r="Z363" i="28"/>
  <c r="Z18" i="28"/>
  <c r="Z57" i="28"/>
  <c r="Z41" i="28"/>
  <c r="Z85" i="28"/>
  <c r="Z129" i="28"/>
  <c r="Z176" i="28"/>
  <c r="Z183" i="28"/>
  <c r="Z204" i="28"/>
  <c r="Z273" i="28"/>
  <c r="Z310" i="28"/>
  <c r="Z394" i="28"/>
  <c r="Z348" i="28"/>
  <c r="Z361" i="28"/>
  <c r="Z25" i="28"/>
  <c r="Z40" i="28"/>
  <c r="Z4" i="28"/>
  <c r="Z76" i="28"/>
  <c r="Z114" i="28"/>
  <c r="Z156" i="28"/>
  <c r="Z163" i="28"/>
  <c r="Z195" i="28"/>
  <c r="Z269" i="28"/>
  <c r="Z277" i="28"/>
  <c r="Z294" i="28"/>
  <c r="Z265" i="28"/>
  <c r="Z274" i="28"/>
  <c r="Z324" i="28"/>
  <c r="Z217" i="28"/>
  <c r="Z113" i="28"/>
  <c r="Z347" i="28"/>
  <c r="Z50" i="28"/>
  <c r="Z172" i="28"/>
  <c r="Z248" i="28"/>
  <c r="Z189" i="28"/>
  <c r="Z303" i="28"/>
  <c r="Z86" i="28"/>
  <c r="Z116" i="28"/>
  <c r="Z151" i="28"/>
  <c r="Z198" i="28"/>
  <c r="Z205" i="28"/>
  <c r="Z262" i="28"/>
  <c r="Z251" i="28"/>
  <c r="Z355" i="28"/>
  <c r="Z350" i="28"/>
  <c r="Z342" i="28"/>
  <c r="Z396" i="28"/>
  <c r="Z49" i="28"/>
  <c r="Z349" i="28"/>
  <c r="Z77" i="28"/>
  <c r="Z115" i="28"/>
  <c r="Z169" i="28"/>
  <c r="Z133" i="28"/>
  <c r="Z196" i="28"/>
  <c r="Z307" i="28"/>
  <c r="Z270" i="28"/>
  <c r="Z317" i="28"/>
  <c r="Z351" i="28"/>
  <c r="Z357" i="28"/>
  <c r="Z12" i="28"/>
  <c r="Z28" i="28"/>
  <c r="Z39" i="28"/>
  <c r="Z68" i="28"/>
  <c r="Z106" i="28"/>
  <c r="Z148" i="28"/>
  <c r="Z155" i="28"/>
  <c r="Z118" i="28"/>
  <c r="Z159" i="28"/>
  <c r="Z206" i="28"/>
  <c r="Z286" i="28"/>
  <c r="Z320" i="28"/>
  <c r="Z387" i="28"/>
  <c r="Z279" i="28"/>
  <c r="Z27" i="28"/>
  <c r="Z45" i="28"/>
  <c r="Z82" i="28"/>
  <c r="Z122" i="28"/>
  <c r="Z161" i="28"/>
  <c r="Z201" i="28"/>
  <c r="Z299" i="28"/>
  <c r="Z295" i="28"/>
  <c r="Z267" i="28"/>
  <c r="Z340" i="28"/>
  <c r="Z376" i="28"/>
  <c r="Z19" i="28"/>
  <c r="Z44" i="28"/>
  <c r="Z97" i="28"/>
  <c r="Z366" i="28"/>
  <c r="Z160" i="28"/>
  <c r="Z216" i="28"/>
  <c r="Z123" i="28"/>
  <c r="Z263" i="28"/>
  <c r="Z257" i="28"/>
  <c r="Z326" i="28"/>
  <c r="Z281" i="28"/>
  <c r="Z328" i="28"/>
  <c r="Z395" i="28"/>
  <c r="Z244" i="28"/>
  <c r="Z70" i="28"/>
  <c r="Z284" i="28"/>
  <c r="Z180" i="28"/>
  <c r="Z207" i="28"/>
  <c r="Z215" i="28"/>
  <c r="Z89" i="28"/>
  <c r="Z9" i="28"/>
  <c r="Z52" i="28"/>
  <c r="Z90" i="28"/>
  <c r="Z168" i="28"/>
  <c r="Z135" i="28"/>
  <c r="Z256" i="28"/>
  <c r="Z209" i="28"/>
  <c r="Z232" i="28"/>
  <c r="Z239" i="28"/>
  <c r="Z282" i="28"/>
  <c r="Z319" i="28"/>
  <c r="Z377" i="28"/>
  <c r="Z384" i="28"/>
  <c r="Z33" i="28"/>
  <c r="Z51" i="28"/>
  <c r="Z105" i="28"/>
  <c r="Z48" i="28"/>
  <c r="Z132" i="28"/>
  <c r="Z260" i="28"/>
  <c r="Z224" i="28"/>
  <c r="Z191" i="28"/>
  <c r="Z275" i="28"/>
  <c r="Z278" i="28"/>
  <c r="Z334" i="28"/>
  <c r="Z325" i="28"/>
  <c r="Z375" i="28"/>
  <c r="Z21" i="28"/>
  <c r="Z43" i="28"/>
  <c r="Z87" i="28"/>
  <c r="Z94" i="28"/>
  <c r="Z60" i="28"/>
  <c r="Z98" i="28"/>
  <c r="Z167" i="28"/>
  <c r="Z369" i="28"/>
  <c r="Z360" i="28"/>
  <c r="Z397" i="28"/>
  <c r="Z29" i="28"/>
  <c r="Z71" i="28"/>
  <c r="Z78" i="28"/>
  <c r="Z108" i="28"/>
  <c r="Z134" i="28"/>
  <c r="Z190" i="28"/>
  <c r="Z197" i="28"/>
  <c r="Z227" i="28"/>
  <c r="Z243" i="28"/>
  <c r="Z288" i="28"/>
  <c r="Z352" i="28"/>
  <c r="Z337" i="28"/>
  <c r="Z388" i="28"/>
  <c r="Z42" i="28"/>
  <c r="Z266" i="28"/>
  <c r="Z69" i="28"/>
  <c r="Z107" i="28"/>
  <c r="Z158" i="28"/>
  <c r="Z56" i="28"/>
  <c r="Z188" i="28"/>
  <c r="Z226" i="28"/>
  <c r="Z283" i="28"/>
  <c r="Z241" i="28"/>
  <c r="Z280" i="28"/>
  <c r="Z336" i="28"/>
  <c r="Z20" i="28"/>
  <c r="Z11" i="28"/>
  <c r="Z365" i="28"/>
  <c r="Z16" i="28"/>
  <c r="Z35" i="28"/>
  <c r="Z79" i="28"/>
  <c r="Z136" i="28"/>
  <c r="Z120" i="28"/>
  <c r="Z249" i="28"/>
  <c r="Z333" i="28"/>
  <c r="Z338" i="28"/>
  <c r="Z63" i="28"/>
  <c r="Z143" i="28"/>
  <c r="Z235" i="28"/>
  <c r="Z329" i="28"/>
  <c r="Z223" i="28"/>
  <c r="Z30" i="28"/>
  <c r="Z250" i="28"/>
  <c r="Z252" i="28"/>
  <c r="Z210" i="28"/>
  <c r="Z242" i="28"/>
  <c r="Z139" i="28"/>
  <c r="Z208" i="28"/>
  <c r="E11" i="28"/>
  <c r="C28" i="31"/>
  <c r="C28" i="11"/>
  <c r="C28" i="24"/>
  <c r="C6" i="7"/>
  <c r="C28" i="22"/>
  <c r="C28" i="20"/>
  <c r="B28" i="31"/>
  <c r="B28" i="11"/>
  <c r="B28" i="24"/>
  <c r="B6" i="7"/>
  <c r="B28" i="22"/>
  <c r="B28" i="20"/>
  <c r="Q130" i="28"/>
  <c r="S130" i="28" s="1"/>
  <c r="U34" i="28"/>
  <c r="W34" i="28" s="1"/>
  <c r="U28" i="28"/>
  <c r="W28" i="28" s="1"/>
  <c r="Q20" i="28"/>
  <c r="S20" i="28" s="1"/>
  <c r="Q147" i="28"/>
  <c r="S147" i="28" s="1"/>
  <c r="P138" i="28"/>
  <c r="Q214" i="28"/>
  <c r="S214" i="28" s="1"/>
  <c r="P246" i="28"/>
  <c r="P329" i="28"/>
  <c r="Q67" i="28"/>
  <c r="S67" i="28" s="1"/>
  <c r="Q332" i="28"/>
  <c r="S332" i="28" s="1"/>
  <c r="Q316" i="28"/>
  <c r="S316" i="28" s="1"/>
  <c r="P72" i="28"/>
  <c r="P195" i="28"/>
  <c r="P221" i="28"/>
  <c r="Q145" i="28"/>
  <c r="S145" i="28" s="1"/>
  <c r="Q305" i="28"/>
  <c r="S305" i="28" s="1"/>
  <c r="Q270" i="28"/>
  <c r="S270" i="28" s="1"/>
  <c r="P90" i="28"/>
  <c r="P196" i="28"/>
  <c r="Q87" i="28"/>
  <c r="S87" i="28" s="1"/>
  <c r="Q173" i="28"/>
  <c r="S173" i="28" s="1"/>
  <c r="Q120" i="28"/>
  <c r="S120" i="28" s="1"/>
  <c r="P37" i="28"/>
  <c r="P299" i="28"/>
  <c r="Q121" i="28"/>
  <c r="S121" i="28" s="1"/>
  <c r="Q319" i="28"/>
  <c r="S319" i="28" s="1"/>
  <c r="Q274" i="28"/>
  <c r="S274" i="28" s="1"/>
  <c r="P115" i="28"/>
  <c r="Q235" i="28"/>
  <c r="S235" i="28" s="1"/>
  <c r="Q256" i="28"/>
  <c r="S256" i="28" s="1"/>
  <c r="Q63" i="28"/>
  <c r="S63" i="28" s="1"/>
  <c r="P271" i="28"/>
  <c r="Q125" i="28"/>
  <c r="S125" i="28" s="1"/>
  <c r="Q307" i="28"/>
  <c r="S307" i="28" s="1"/>
  <c r="Q81" i="28"/>
  <c r="S81" i="28" s="1"/>
  <c r="P23" i="28"/>
  <c r="Q16" i="28"/>
  <c r="S16" i="28" s="1"/>
  <c r="Q103" i="28"/>
  <c r="S103" i="28" s="1"/>
  <c r="P235" i="28"/>
  <c r="E8" i="28"/>
  <c r="P326" i="28"/>
  <c r="P130" i="28"/>
  <c r="P240" i="28"/>
  <c r="P33" i="28"/>
  <c r="P116" i="28"/>
  <c r="P294" i="28"/>
  <c r="P101" i="28"/>
  <c r="P275" i="28"/>
  <c r="P315" i="28"/>
  <c r="P391" i="28"/>
  <c r="P74" i="28"/>
  <c r="P360" i="28"/>
  <c r="P374" i="28"/>
  <c r="P26" i="28"/>
  <c r="P343" i="28"/>
  <c r="P117" i="28"/>
  <c r="P12" i="28"/>
  <c r="P368" i="28"/>
  <c r="P385" i="28"/>
  <c r="P148" i="28"/>
  <c r="P171" i="28"/>
  <c r="P48" i="28"/>
  <c r="P199" i="28"/>
  <c r="P388" i="28"/>
  <c r="P207" i="28"/>
  <c r="P186" i="28"/>
  <c r="BX367" i="20"/>
  <c r="P312" i="28"/>
  <c r="P363" i="28"/>
  <c r="P183" i="28"/>
  <c r="P212" i="28"/>
  <c r="P361" i="28"/>
  <c r="P346" i="28"/>
  <c r="P27" i="28"/>
  <c r="P249" i="28"/>
  <c r="P306" i="28"/>
  <c r="P389" i="28"/>
  <c r="P122" i="28"/>
  <c r="P129" i="28"/>
  <c r="P266" i="28"/>
  <c r="P203" i="28"/>
  <c r="P70" i="28"/>
  <c r="P45" i="28"/>
  <c r="P231" i="28"/>
  <c r="P372" i="28"/>
  <c r="P14" i="28"/>
  <c r="P287" i="28"/>
  <c r="P379" i="28"/>
  <c r="P227" i="28"/>
  <c r="P378" i="28"/>
  <c r="P181" i="28"/>
  <c r="P150" i="28"/>
  <c r="P94" i="28"/>
  <c r="P230" i="28"/>
  <c r="P142" i="28"/>
  <c r="P310" i="28"/>
  <c r="P55" i="28"/>
  <c r="P100" i="28"/>
  <c r="P140" i="28"/>
  <c r="P320" i="28"/>
  <c r="P353" i="28"/>
  <c r="P177" i="28"/>
  <c r="P333" i="28"/>
  <c r="P20" i="28"/>
  <c r="P267" i="28"/>
  <c r="P176" i="28"/>
  <c r="P111" i="28"/>
  <c r="P283" i="28"/>
  <c r="P77" i="28"/>
  <c r="P49" i="28"/>
  <c r="P400" i="28"/>
  <c r="P330" i="28"/>
  <c r="P135" i="28"/>
  <c r="P80" i="28"/>
  <c r="P263" i="28"/>
  <c r="P42" i="28"/>
  <c r="P238" i="28"/>
  <c r="P67" i="28"/>
  <c r="P102" i="28"/>
  <c r="P261" i="28"/>
  <c r="P174" i="28"/>
  <c r="P236" i="28"/>
  <c r="P30" i="28"/>
  <c r="P224" i="28"/>
  <c r="P342" i="28"/>
  <c r="P211" i="28"/>
  <c r="P371" i="28"/>
  <c r="P170" i="28"/>
  <c r="P78" i="28"/>
  <c r="P36" i="28"/>
  <c r="P191" i="28"/>
  <c r="P104" i="28"/>
  <c r="P394" i="28"/>
  <c r="P28" i="28"/>
  <c r="P337" i="28"/>
  <c r="P141" i="28"/>
  <c r="P126" i="28"/>
  <c r="P288" i="28"/>
  <c r="P99" i="28"/>
  <c r="P250" i="28"/>
  <c r="P398" i="28"/>
  <c r="P311" i="28"/>
  <c r="P397" i="28"/>
  <c r="P187" i="28"/>
  <c r="P357" i="28"/>
  <c r="P53" i="28"/>
  <c r="P317" i="28"/>
  <c r="P273" i="28"/>
  <c r="P106" i="28"/>
  <c r="P120" i="28"/>
  <c r="P248" i="28"/>
  <c r="P71" i="28"/>
  <c r="P165" i="28"/>
  <c r="P131" i="28"/>
  <c r="P300" i="28"/>
  <c r="P173" i="28"/>
  <c r="P336" i="28"/>
  <c r="P143" i="28"/>
  <c r="P218" i="28"/>
  <c r="P163" i="28"/>
  <c r="P291" i="28"/>
  <c r="P151" i="28"/>
  <c r="P331" i="28"/>
  <c r="P22" i="28"/>
  <c r="P56" i="28"/>
  <c r="P265" i="28"/>
  <c r="P255" i="28"/>
  <c r="P327" i="28"/>
  <c r="P139" i="28"/>
  <c r="P296" i="28"/>
  <c r="P31" i="28"/>
  <c r="P89" i="28"/>
  <c r="P118" i="28"/>
  <c r="P279" i="28"/>
  <c r="P83" i="28"/>
  <c r="P282" i="28"/>
  <c r="P318" i="28"/>
  <c r="P254" i="28"/>
  <c r="P322" i="28"/>
  <c r="P233" i="28"/>
  <c r="P362" i="28"/>
  <c r="P146" i="28"/>
  <c r="P292" i="28"/>
  <c r="P393" i="28"/>
  <c r="P284" i="28"/>
  <c r="P370" i="28"/>
  <c r="P192" i="28"/>
  <c r="P319" i="28"/>
  <c r="P62" i="28"/>
  <c r="P222" i="28"/>
  <c r="P136" i="28"/>
  <c r="P95" i="28"/>
  <c r="P253" i="28"/>
  <c r="P35" i="28"/>
  <c r="P51" i="28"/>
  <c r="P200" i="28"/>
  <c r="P157" i="28"/>
  <c r="P278" i="28"/>
  <c r="P132" i="28"/>
  <c r="P341" i="28"/>
  <c r="P29" i="28"/>
  <c r="P50" i="28"/>
  <c r="P350" i="28"/>
  <c r="P125" i="28"/>
  <c r="P244" i="28"/>
  <c r="P217" i="28"/>
  <c r="P21" i="28"/>
  <c r="P82" i="28"/>
  <c r="P387" i="28"/>
  <c r="P66" i="28"/>
  <c r="P220" i="28"/>
  <c r="P73" i="28"/>
  <c r="P175" i="28"/>
  <c r="P145" i="28"/>
  <c r="P352" i="28"/>
  <c r="P399" i="28"/>
  <c r="P215" i="28"/>
  <c r="P366" i="28"/>
  <c r="P10" i="28"/>
  <c r="P303" i="28"/>
  <c r="P251" i="28"/>
  <c r="P335" i="28"/>
  <c r="P178" i="28"/>
  <c r="P304" i="28"/>
  <c r="P98" i="28"/>
  <c r="P152" i="28"/>
  <c r="P97" i="28"/>
  <c r="P79" i="28"/>
  <c r="P262" i="28"/>
  <c r="P43" i="28"/>
  <c r="P190" i="28"/>
  <c r="P257" i="28"/>
  <c r="P232" i="28"/>
  <c r="P153" i="28"/>
  <c r="P41" i="28"/>
  <c r="P260" i="28"/>
  <c r="P383" i="28"/>
  <c r="P60" i="28"/>
  <c r="P84" i="28"/>
  <c r="P274" i="28"/>
  <c r="P156" i="28"/>
  <c r="P344" i="28"/>
  <c r="P123" i="28"/>
  <c r="P15" i="28"/>
  <c r="P355" i="28"/>
  <c r="P332" i="28"/>
  <c r="P356" i="28"/>
  <c r="P168" i="28"/>
  <c r="P381" i="28"/>
  <c r="P5" i="28"/>
  <c r="P272" i="28"/>
  <c r="P229" i="28"/>
  <c r="P210" i="28"/>
  <c r="P314" i="28"/>
  <c r="P121" i="28"/>
  <c r="P269" i="28"/>
  <c r="P16" i="28"/>
  <c r="P297" i="28"/>
  <c r="P206" i="28"/>
  <c r="P137" i="28"/>
  <c r="P281" i="28"/>
  <c r="P85" i="28"/>
  <c r="P161" i="28"/>
  <c r="P395" i="28"/>
  <c r="P364" i="28"/>
  <c r="P169" i="28"/>
  <c r="P88" i="28"/>
  <c r="P293" i="28"/>
  <c r="P38" i="28"/>
  <c r="P216" i="28"/>
  <c r="P239" i="28"/>
  <c r="P384" i="28"/>
  <c r="P69" i="28"/>
  <c r="P223" i="28"/>
  <c r="P351" i="28"/>
  <c r="P392" i="28"/>
  <c r="P358" i="28"/>
  <c r="P280" i="28"/>
  <c r="P147" i="28"/>
  <c r="P307" i="28"/>
  <c r="P109" i="28"/>
  <c r="P57" i="28"/>
  <c r="P105" i="28"/>
  <c r="P182" i="28"/>
  <c r="P214" i="28"/>
  <c r="P112" i="28"/>
  <c r="P302" i="28"/>
  <c r="P64" i="28"/>
  <c r="P213" i="28"/>
  <c r="P301" i="28"/>
  <c r="P75" i="28"/>
  <c r="P237" i="28"/>
  <c r="P386" i="28"/>
  <c r="P197" i="28"/>
  <c r="P24" i="28"/>
  <c r="P241" i="28"/>
  <c r="P155" i="28"/>
  <c r="P103" i="28"/>
  <c r="P264" i="28"/>
  <c r="P119" i="28"/>
  <c r="P11" i="28"/>
  <c r="P124" i="28"/>
  <c r="P92" i="28"/>
  <c r="P334" i="28"/>
  <c r="P377" i="28"/>
  <c r="P193" i="28"/>
  <c r="P373" i="28"/>
  <c r="P390" i="28"/>
  <c r="P184" i="28"/>
  <c r="P316" i="28"/>
  <c r="P185" i="28"/>
  <c r="P348" i="28"/>
  <c r="P194" i="28"/>
  <c r="P268" i="28"/>
  <c r="P208" i="28"/>
  <c r="P367" i="28"/>
  <c r="P134" i="28"/>
  <c r="P339" i="28"/>
  <c r="P13" i="28"/>
  <c r="P44" i="28"/>
  <c r="P382" i="28"/>
  <c r="P256" i="28"/>
  <c r="P96" i="28"/>
  <c r="P295" i="28"/>
  <c r="P34" i="28"/>
  <c r="P19" i="28"/>
  <c r="P243" i="28"/>
  <c r="P375" i="28"/>
  <c r="P219" i="28"/>
  <c r="P354" i="28"/>
  <c r="P164" i="28"/>
  <c r="P347" i="28"/>
  <c r="P289" i="28"/>
  <c r="P338" i="28"/>
  <c r="P202" i="28"/>
  <c r="P396" i="28"/>
  <c r="P61" i="28"/>
  <c r="P18" i="28"/>
  <c r="P166" i="28"/>
  <c r="P201" i="28"/>
  <c r="P298" i="28"/>
  <c r="P107" i="28"/>
  <c r="P290" i="28"/>
  <c r="P52" i="28"/>
  <c r="P110" i="28"/>
  <c r="P285" i="28"/>
  <c r="P205" i="28"/>
  <c r="P328" i="28"/>
  <c r="P180" i="28"/>
  <c r="P9" i="28"/>
  <c r="P369" i="28"/>
  <c r="P308" i="28"/>
  <c r="P198" i="28"/>
  <c r="P167" i="28"/>
  <c r="P270" i="28"/>
  <c r="P46" i="28"/>
  <c r="P25" i="28"/>
  <c r="P376" i="28"/>
  <c r="P86" i="28"/>
  <c r="P252" i="28"/>
  <c r="P149" i="28"/>
  <c r="P225" i="28"/>
  <c r="P17" i="28"/>
  <c r="P108" i="28"/>
  <c r="P133" i="28"/>
  <c r="P4" i="28"/>
  <c r="P228" i="28"/>
  <c r="P65" i="28"/>
  <c r="P3" i="28"/>
  <c r="P286" i="28"/>
  <c r="P234" i="28"/>
  <c r="P309" i="28"/>
  <c r="P160" i="28"/>
  <c r="P349" i="28"/>
  <c r="P63" i="28"/>
  <c r="P54" i="28"/>
  <c r="P114" i="28"/>
  <c r="P188" i="28"/>
  <c r="P277" i="28"/>
  <c r="P91" i="28"/>
  <c r="P242" i="28"/>
  <c r="P313" i="28"/>
  <c r="P189" i="28"/>
  <c r="P113" i="28"/>
  <c r="P87" i="28"/>
  <c r="P245" i="28"/>
  <c r="P39" i="28"/>
  <c r="P59" i="28"/>
  <c r="P76" i="28"/>
  <c r="P380" i="28"/>
  <c r="P305" i="28"/>
  <c r="P359" i="28"/>
  <c r="P162" i="28"/>
  <c r="P325" i="28"/>
  <c r="P58" i="28"/>
  <c r="P324" i="28"/>
  <c r="P40" i="28"/>
  <c r="P259" i="28"/>
  <c r="P68" i="28"/>
  <c r="P209" i="28"/>
  <c r="P179" i="28"/>
  <c r="P159" i="28"/>
  <c r="P258" i="28"/>
  <c r="P127" i="28"/>
  <c r="P323" i="28"/>
  <c r="P7" i="28"/>
  <c r="P6" i="28"/>
  <c r="P247" i="28"/>
  <c r="P226" i="28"/>
  <c r="P321" i="28"/>
  <c r="P154" i="28"/>
  <c r="P340" i="28"/>
  <c r="P204" i="28"/>
  <c r="P365" i="28"/>
  <c r="P172" i="28"/>
  <c r="P128" i="28"/>
  <c r="P345" i="28"/>
  <c r="P93" i="28"/>
  <c r="P32" i="28"/>
  <c r="P8" i="28"/>
  <c r="P158" i="28"/>
  <c r="P81" i="28"/>
  <c r="P144" i="28"/>
  <c r="P276" i="28"/>
  <c r="P47" i="28"/>
  <c r="U282" i="28"/>
  <c r="W282" i="28" s="1"/>
  <c r="U91" i="28"/>
  <c r="W91" i="28" s="1"/>
  <c r="U178" i="28"/>
  <c r="W178" i="28" s="1"/>
  <c r="U134" i="28"/>
  <c r="W134" i="28" s="1"/>
  <c r="U331" i="28"/>
  <c r="W331" i="28" s="1"/>
  <c r="U214" i="28"/>
  <c r="W214" i="28" s="1"/>
  <c r="U66" i="28"/>
  <c r="W66" i="28" s="1"/>
  <c r="U180" i="28"/>
  <c r="W180" i="28" s="1"/>
  <c r="U326" i="28"/>
  <c r="W326" i="28" s="1"/>
  <c r="U120" i="28"/>
  <c r="W120" i="28" s="1"/>
  <c r="U33" i="28"/>
  <c r="W33" i="28" s="1"/>
  <c r="U72" i="28"/>
  <c r="W72" i="28" s="1"/>
  <c r="U292" i="28"/>
  <c r="W292" i="28" s="1"/>
  <c r="U222" i="28"/>
  <c r="W222" i="28" s="1"/>
  <c r="U132" i="28"/>
  <c r="W132" i="28" s="1"/>
  <c r="U269" i="28"/>
  <c r="W269" i="28" s="1"/>
  <c r="U369" i="28"/>
  <c r="W369" i="28" s="1"/>
  <c r="U45" i="28"/>
  <c r="W45" i="28" s="1"/>
  <c r="U321" i="28"/>
  <c r="W321" i="28" s="1"/>
  <c r="U263" i="28"/>
  <c r="W263" i="28" s="1"/>
  <c r="U172" i="28"/>
  <c r="W172" i="28" s="1"/>
  <c r="U153" i="28"/>
  <c r="W153" i="28" s="1"/>
  <c r="U365" i="28"/>
  <c r="W365" i="28" s="1"/>
  <c r="U355" i="28"/>
  <c r="W355" i="28" s="1"/>
  <c r="U157" i="28"/>
  <c r="W157" i="28" s="1"/>
  <c r="U220" i="28"/>
  <c r="W220" i="28" s="1"/>
  <c r="U273" i="28"/>
  <c r="W273" i="28" s="1"/>
  <c r="U245" i="28"/>
  <c r="W245" i="28" s="1"/>
  <c r="U240" i="28"/>
  <c r="W240" i="28" s="1"/>
  <c r="U56" i="28"/>
  <c r="W56" i="28" s="1"/>
  <c r="U61" i="28"/>
  <c r="W61" i="28" s="1"/>
  <c r="U51" i="28"/>
  <c r="W51" i="28" s="1"/>
  <c r="U142" i="28"/>
  <c r="W142" i="28" s="1"/>
  <c r="U233" i="28"/>
  <c r="W233" i="28" s="1"/>
  <c r="U279" i="28"/>
  <c r="W279" i="28" s="1"/>
  <c r="U46" i="28"/>
  <c r="W46" i="28" s="1"/>
  <c r="U101" i="28"/>
  <c r="W101" i="28" s="1"/>
  <c r="U111" i="28"/>
  <c r="W111" i="28" s="1"/>
  <c r="U57" i="28"/>
  <c r="W57" i="28" s="1"/>
  <c r="U259" i="28"/>
  <c r="W259" i="28" s="1"/>
  <c r="U368" i="28"/>
  <c r="W368" i="28" s="1"/>
  <c r="U21" i="28"/>
  <c r="W21" i="28" s="1"/>
  <c r="U173" i="28"/>
  <c r="W173" i="28" s="1"/>
  <c r="U124" i="28"/>
  <c r="W124" i="28" s="1"/>
  <c r="U105" i="28"/>
  <c r="W105" i="28" s="1"/>
  <c r="U351" i="28"/>
  <c r="W351" i="28" s="1"/>
  <c r="U295" i="28"/>
  <c r="W295" i="28" s="1"/>
  <c r="U52" i="28"/>
  <c r="W52" i="28" s="1"/>
  <c r="U64" i="28"/>
  <c r="W64" i="28" s="1"/>
  <c r="U107" i="28"/>
  <c r="W107" i="28" s="1"/>
  <c r="U208" i="28"/>
  <c r="W208" i="28" s="1"/>
  <c r="U320" i="28"/>
  <c r="W320" i="28" s="1"/>
  <c r="U209" i="28"/>
  <c r="W209" i="28" s="1"/>
  <c r="U26" i="28"/>
  <c r="W26" i="28" s="1"/>
  <c r="U117" i="28"/>
  <c r="W117" i="28" s="1"/>
  <c r="U198" i="28"/>
  <c r="W198" i="28" s="1"/>
  <c r="U319" i="28"/>
  <c r="W319" i="28" s="1"/>
  <c r="U70" i="28"/>
  <c r="W70" i="28" s="1"/>
  <c r="U126" i="28"/>
  <c r="W126" i="28" s="1"/>
  <c r="U184" i="28"/>
  <c r="W184" i="28" s="1"/>
  <c r="U264" i="28"/>
  <c r="W264" i="28" s="1"/>
  <c r="U169" i="28"/>
  <c r="W169" i="28" s="1"/>
  <c r="U187" i="28"/>
  <c r="W187" i="28" s="1"/>
  <c r="U168" i="28"/>
  <c r="W168" i="28" s="1"/>
  <c r="U329" i="28"/>
  <c r="W329" i="28" s="1"/>
  <c r="U88" i="28"/>
  <c r="W88" i="28" s="1"/>
  <c r="U129" i="28"/>
  <c r="W129" i="28" s="1"/>
  <c r="U188" i="28"/>
  <c r="W188" i="28" s="1"/>
  <c r="U281" i="28"/>
  <c r="W281" i="28" s="1"/>
  <c r="U158" i="28"/>
  <c r="W158" i="28" s="1"/>
  <c r="U23" i="28"/>
  <c r="W23" i="28" s="1"/>
  <c r="U123" i="28"/>
  <c r="W123" i="28" s="1"/>
  <c r="U200" i="28"/>
  <c r="W200" i="28" s="1"/>
  <c r="U275" i="28"/>
  <c r="W275" i="28" s="1"/>
  <c r="U82" i="28"/>
  <c r="W82" i="28" s="1"/>
  <c r="U136" i="28"/>
  <c r="W136" i="28" s="1"/>
  <c r="U226" i="28"/>
  <c r="W226" i="28" s="1"/>
  <c r="U252" i="28"/>
  <c r="W252" i="28" s="1"/>
  <c r="U337" i="28"/>
  <c r="W337" i="28" s="1"/>
  <c r="U373" i="28"/>
  <c r="W373" i="28" s="1"/>
  <c r="U284" i="28"/>
  <c r="W284" i="28" s="1"/>
  <c r="U353" i="28"/>
  <c r="W353" i="28" s="1"/>
  <c r="U308" i="28"/>
  <c r="W308" i="28" s="1"/>
  <c r="U386" i="28"/>
  <c r="W386" i="28" s="1"/>
  <c r="U213" i="28"/>
  <c r="W213" i="28" s="1"/>
  <c r="U286" i="28"/>
  <c r="W286" i="28" s="1"/>
  <c r="U389" i="28"/>
  <c r="W389" i="28" s="1"/>
  <c r="U303" i="28"/>
  <c r="W303" i="28" s="1"/>
  <c r="U391" i="28"/>
  <c r="W391" i="28" s="1"/>
  <c r="U349" i="28"/>
  <c r="W349" i="28" s="1"/>
  <c r="U363" i="28"/>
  <c r="W363" i="28" s="1"/>
  <c r="U366" i="28"/>
  <c r="W366" i="28" s="1"/>
  <c r="U13" i="28"/>
  <c r="W13" i="28" s="1"/>
  <c r="U54" i="28"/>
  <c r="W54" i="28" s="1"/>
  <c r="U6" i="28"/>
  <c r="W6" i="28" s="1"/>
  <c r="U5" i="28"/>
  <c r="W5" i="28" s="1"/>
  <c r="U25" i="28"/>
  <c r="W25" i="28" s="1"/>
  <c r="U38" i="28"/>
  <c r="W38" i="28" s="1"/>
  <c r="U194" i="28"/>
  <c r="W194" i="28" s="1"/>
  <c r="U109" i="28"/>
  <c r="W109" i="28" s="1"/>
  <c r="U143" i="28"/>
  <c r="W143" i="28" s="1"/>
  <c r="U131" i="28"/>
  <c r="W131" i="28" s="1"/>
  <c r="U185" i="28"/>
  <c r="W185" i="28" s="1"/>
  <c r="U48" i="28"/>
  <c r="W48" i="28" s="1"/>
  <c r="U165" i="28"/>
  <c r="W165" i="28" s="1"/>
  <c r="U362" i="28"/>
  <c r="W362" i="28" s="1"/>
  <c r="U248" i="28"/>
  <c r="W248" i="28" s="1"/>
  <c r="U276" i="28"/>
  <c r="W276" i="28" s="1"/>
  <c r="U344" i="28"/>
  <c r="W344" i="28" s="1"/>
  <c r="U18" i="28"/>
  <c r="W18" i="28" s="1"/>
  <c r="U12" i="28"/>
  <c r="W12" i="28" s="1"/>
  <c r="U55" i="28"/>
  <c r="W55" i="28" s="1"/>
  <c r="U115" i="28"/>
  <c r="W115" i="28" s="1"/>
  <c r="U297" i="28"/>
  <c r="W297" i="28" s="1"/>
  <c r="U345" i="28"/>
  <c r="W345" i="28" s="1"/>
  <c r="U235" i="28"/>
  <c r="W235" i="28" s="1"/>
  <c r="U151" i="28"/>
  <c r="W151" i="28" s="1"/>
  <c r="U159" i="28"/>
  <c r="W159" i="28" s="1"/>
  <c r="U258" i="28"/>
  <c r="W258" i="28" s="1"/>
  <c r="U323" i="28"/>
  <c r="W323" i="28" s="1"/>
  <c r="U78" i="28"/>
  <c r="W78" i="28" s="1"/>
  <c r="U167" i="28"/>
  <c r="W167" i="28" s="1"/>
  <c r="U201" i="28"/>
  <c r="W201" i="28" s="1"/>
  <c r="U325" i="28"/>
  <c r="W325" i="28" s="1"/>
  <c r="U71" i="28"/>
  <c r="W71" i="28" s="1"/>
  <c r="U130" i="28"/>
  <c r="W130" i="28" s="1"/>
  <c r="U186" i="28"/>
  <c r="W186" i="28" s="1"/>
  <c r="U305" i="28"/>
  <c r="W305" i="28" s="1"/>
  <c r="U96" i="28"/>
  <c r="W96" i="28" s="1"/>
  <c r="U149" i="28"/>
  <c r="W149" i="28" s="1"/>
  <c r="U202" i="28"/>
  <c r="W202" i="28" s="1"/>
  <c r="U272" i="28"/>
  <c r="W272" i="28" s="1"/>
  <c r="U247" i="28"/>
  <c r="W247" i="28" s="1"/>
  <c r="U65" i="28"/>
  <c r="W65" i="28" s="1"/>
  <c r="U138" i="28"/>
  <c r="W138" i="28" s="1"/>
  <c r="U174" i="28"/>
  <c r="W174" i="28" s="1"/>
  <c r="U277" i="28"/>
  <c r="W277" i="28" s="1"/>
  <c r="U90" i="28"/>
  <c r="W90" i="28" s="1"/>
  <c r="U154" i="28"/>
  <c r="W154" i="28" s="1"/>
  <c r="U285" i="28"/>
  <c r="W285" i="28" s="1"/>
  <c r="U232" i="28"/>
  <c r="W232" i="28" s="1"/>
  <c r="U306" i="28"/>
  <c r="W306" i="28" s="1"/>
  <c r="U384" i="28"/>
  <c r="W384" i="28" s="1"/>
  <c r="U293" i="28"/>
  <c r="W293" i="28" s="1"/>
  <c r="U364" i="28"/>
  <c r="W364" i="28" s="1"/>
  <c r="U316" i="28"/>
  <c r="W316" i="28" s="1"/>
  <c r="U397" i="28"/>
  <c r="W397" i="28" s="1"/>
  <c r="U221" i="28"/>
  <c r="W221" i="28" s="1"/>
  <c r="U302" i="28"/>
  <c r="W302" i="28" s="1"/>
  <c r="U400" i="28"/>
  <c r="W400" i="28" s="1"/>
  <c r="U311" i="28"/>
  <c r="W311" i="28" s="1"/>
  <c r="U283" i="28"/>
  <c r="W283" i="28" s="1"/>
  <c r="U360" i="28"/>
  <c r="W360" i="28" s="1"/>
  <c r="U371" i="28"/>
  <c r="W371" i="28" s="1"/>
  <c r="U374" i="28"/>
  <c r="W374" i="28" s="1"/>
  <c r="U39" i="28"/>
  <c r="W39" i="28" s="1"/>
  <c r="U8" i="28"/>
  <c r="W8" i="28" s="1"/>
  <c r="U31" i="28"/>
  <c r="W31" i="28" s="1"/>
  <c r="U58" i="28"/>
  <c r="W58" i="28" s="1"/>
  <c r="U17" i="28"/>
  <c r="W17" i="28" s="1"/>
  <c r="U99" i="28"/>
  <c r="W99" i="28" s="1"/>
  <c r="U262" i="28"/>
  <c r="W262" i="28" s="1"/>
  <c r="U318" i="28"/>
  <c r="W318" i="28" s="1"/>
  <c r="U234" i="28"/>
  <c r="W234" i="28" s="1"/>
  <c r="U80" i="28"/>
  <c r="W80" i="28" s="1"/>
  <c r="U183" i="28"/>
  <c r="W183" i="28" s="1"/>
  <c r="U74" i="28"/>
  <c r="W74" i="28" s="1"/>
  <c r="U287" i="28"/>
  <c r="W287" i="28" s="1"/>
  <c r="U300" i="28"/>
  <c r="W300" i="28" s="1"/>
  <c r="U378" i="28"/>
  <c r="W378" i="28" s="1"/>
  <c r="U352" i="28"/>
  <c r="W352" i="28" s="1"/>
  <c r="U43" i="28"/>
  <c r="W43" i="28" s="1"/>
  <c r="U135" i="28"/>
  <c r="W135" i="28" s="1"/>
  <c r="U127" i="28"/>
  <c r="W127" i="28" s="1"/>
  <c r="U246" i="28"/>
  <c r="W246" i="28" s="1"/>
  <c r="U76" i="28"/>
  <c r="W76" i="28" s="1"/>
  <c r="U228" i="28"/>
  <c r="W228" i="28" s="1"/>
  <c r="U69" i="28"/>
  <c r="W69" i="28" s="1"/>
  <c r="U147" i="28"/>
  <c r="W147" i="28" s="1"/>
  <c r="U210" i="28"/>
  <c r="W210" i="28" s="1"/>
  <c r="U330" i="28"/>
  <c r="W330" i="28" s="1"/>
  <c r="U86" i="28"/>
  <c r="W86" i="28" s="1"/>
  <c r="U238" i="28"/>
  <c r="W238" i="28" s="1"/>
  <c r="U166" i="28"/>
  <c r="W166" i="28" s="1"/>
  <c r="U301" i="28"/>
  <c r="W301" i="28" s="1"/>
  <c r="U79" i="28"/>
  <c r="W79" i="28" s="1"/>
  <c r="U148" i="28"/>
  <c r="W148" i="28" s="1"/>
  <c r="U205" i="28"/>
  <c r="W205" i="28" s="1"/>
  <c r="U383" i="28"/>
  <c r="W383" i="28" s="1"/>
  <c r="U104" i="28"/>
  <c r="W104" i="28" s="1"/>
  <c r="U163" i="28"/>
  <c r="W163" i="28" s="1"/>
  <c r="U242" i="28"/>
  <c r="W242" i="28" s="1"/>
  <c r="U309" i="28"/>
  <c r="W309" i="28" s="1"/>
  <c r="U218" i="28"/>
  <c r="W218" i="28" s="1"/>
  <c r="U73" i="28"/>
  <c r="W73" i="28" s="1"/>
  <c r="U152" i="28"/>
  <c r="W152" i="28" s="1"/>
  <c r="U190" i="28"/>
  <c r="W190" i="28" s="1"/>
  <c r="U255" i="28"/>
  <c r="W255" i="28" s="1"/>
  <c r="U98" i="28"/>
  <c r="W98" i="28" s="1"/>
  <c r="U204" i="28"/>
  <c r="W204" i="28" s="1"/>
  <c r="U280" i="28"/>
  <c r="W280" i="28" s="1"/>
  <c r="U217" i="28"/>
  <c r="W217" i="28" s="1"/>
  <c r="U314" i="28"/>
  <c r="W314" i="28" s="1"/>
  <c r="U394" i="28"/>
  <c r="W394" i="28" s="1"/>
  <c r="U299" i="28"/>
  <c r="W299" i="28" s="1"/>
  <c r="U375" i="28"/>
  <c r="W375" i="28" s="1"/>
  <c r="U332" i="28"/>
  <c r="W332" i="28" s="1"/>
  <c r="U367" i="28"/>
  <c r="W367" i="28" s="1"/>
  <c r="U229" i="28"/>
  <c r="W229" i="28" s="1"/>
  <c r="U310" i="28"/>
  <c r="W310" i="28" s="1"/>
  <c r="U230" i="28"/>
  <c r="W230" i="28" s="1"/>
  <c r="U322" i="28"/>
  <c r="W322" i="28" s="1"/>
  <c r="U294" i="28"/>
  <c r="W294" i="28" s="1"/>
  <c r="U370" i="28"/>
  <c r="W370" i="28" s="1"/>
  <c r="U379" i="28"/>
  <c r="W379" i="28" s="1"/>
  <c r="U382" i="28"/>
  <c r="W382" i="28" s="1"/>
  <c r="U42" i="28"/>
  <c r="W42" i="28" s="1"/>
  <c r="U20" i="28"/>
  <c r="W20" i="28" s="1"/>
  <c r="U40" i="28"/>
  <c r="W40" i="28" s="1"/>
  <c r="U22" i="28"/>
  <c r="W22" i="28" s="1"/>
  <c r="U50" i="28"/>
  <c r="W50" i="28" s="1"/>
  <c r="U11" i="28"/>
  <c r="W11" i="28" s="1"/>
  <c r="U196" i="28"/>
  <c r="W196" i="28" s="1"/>
  <c r="U195" i="28"/>
  <c r="W195" i="28" s="1"/>
  <c r="U121" i="28"/>
  <c r="W121" i="28" s="1"/>
  <c r="U171" i="28"/>
  <c r="W171" i="28" s="1"/>
  <c r="U203" i="28"/>
  <c r="W203" i="28" s="1"/>
  <c r="U215" i="28"/>
  <c r="W215" i="28" s="1"/>
  <c r="U268" i="28"/>
  <c r="W268" i="28" s="1"/>
  <c r="U333" i="28"/>
  <c r="W333" i="28" s="1"/>
  <c r="U380" i="28"/>
  <c r="W380" i="28" s="1"/>
  <c r="U358" i="28"/>
  <c r="W358" i="28" s="1"/>
  <c r="U44" i="28"/>
  <c r="W44" i="28" s="1"/>
  <c r="U67" i="28"/>
  <c r="W67" i="28" s="1"/>
  <c r="U156" i="28"/>
  <c r="W156" i="28" s="1"/>
  <c r="U236" i="28"/>
  <c r="W236" i="28" s="1"/>
  <c r="U100" i="28"/>
  <c r="W100" i="28" s="1"/>
  <c r="U270" i="28"/>
  <c r="W270" i="28" s="1"/>
  <c r="U77" i="28"/>
  <c r="W77" i="28" s="1"/>
  <c r="U160" i="28"/>
  <c r="W160" i="28" s="1"/>
  <c r="U249" i="28"/>
  <c r="W249" i="28" s="1"/>
  <c r="U347" i="28"/>
  <c r="W347" i="28" s="1"/>
  <c r="U94" i="28"/>
  <c r="W94" i="28" s="1"/>
  <c r="U146" i="28"/>
  <c r="W146" i="28" s="1"/>
  <c r="U211" i="28"/>
  <c r="W211" i="28" s="1"/>
  <c r="U339" i="28"/>
  <c r="W339" i="28" s="1"/>
  <c r="U87" i="28"/>
  <c r="W87" i="28" s="1"/>
  <c r="U177" i="28"/>
  <c r="W177" i="28" s="1"/>
  <c r="U170" i="28"/>
  <c r="W170" i="28" s="1"/>
  <c r="U145" i="28"/>
  <c r="W145" i="28" s="1"/>
  <c r="U112" i="28"/>
  <c r="W112" i="28" s="1"/>
  <c r="U128" i="28"/>
  <c r="W128" i="28" s="1"/>
  <c r="U253" i="28"/>
  <c r="W253" i="28" s="1"/>
  <c r="U393" i="28"/>
  <c r="W393" i="28" s="1"/>
  <c r="U260" i="28"/>
  <c r="W260" i="28" s="1"/>
  <c r="U81" i="28"/>
  <c r="W81" i="28" s="1"/>
  <c r="U193" i="28"/>
  <c r="W193" i="28" s="1"/>
  <c r="U206" i="28"/>
  <c r="W206" i="28" s="1"/>
  <c r="U313" i="28"/>
  <c r="W313" i="28" s="1"/>
  <c r="U106" i="28"/>
  <c r="W106" i="28" s="1"/>
  <c r="U176" i="28"/>
  <c r="W176" i="28" s="1"/>
  <c r="U317" i="28"/>
  <c r="W317" i="28" s="1"/>
  <c r="U225" i="28"/>
  <c r="W225" i="28" s="1"/>
  <c r="U324" i="28"/>
  <c r="W324" i="28" s="1"/>
  <c r="U237" i="28"/>
  <c r="W237" i="28" s="1"/>
  <c r="U307" i="28"/>
  <c r="W307" i="28" s="1"/>
  <c r="U385" i="28"/>
  <c r="W385" i="28" s="1"/>
  <c r="U335" i="28"/>
  <c r="W335" i="28" s="1"/>
  <c r="U377" i="28"/>
  <c r="W377" i="28" s="1"/>
  <c r="U261" i="28"/>
  <c r="W261" i="28" s="1"/>
  <c r="U343" i="28"/>
  <c r="W343" i="28" s="1"/>
  <c r="U274" i="28"/>
  <c r="W274" i="28" s="1"/>
  <c r="U341" i="28"/>
  <c r="W341" i="28" s="1"/>
  <c r="U290" i="28"/>
  <c r="W290" i="28" s="1"/>
  <c r="U381" i="28"/>
  <c r="W381" i="28" s="1"/>
  <c r="U387" i="28"/>
  <c r="W387" i="28" s="1"/>
  <c r="U390" i="28"/>
  <c r="W390" i="28" s="1"/>
  <c r="U19" i="28"/>
  <c r="W19" i="28" s="1"/>
  <c r="U118" i="28"/>
  <c r="W118" i="28" s="1"/>
  <c r="U36" i="28"/>
  <c r="W36" i="28" s="1"/>
  <c r="U14" i="28"/>
  <c r="W14" i="28" s="1"/>
  <c r="U4" i="28"/>
  <c r="W4" i="28" s="1"/>
  <c r="U63" i="28"/>
  <c r="W63" i="28" s="1"/>
  <c r="U116" i="28"/>
  <c r="W116" i="28" s="1"/>
  <c r="U53" i="28"/>
  <c r="W53" i="28" s="1"/>
  <c r="U181" i="28"/>
  <c r="W181" i="28" s="1"/>
  <c r="U266" i="28"/>
  <c r="W266" i="28" s="1"/>
  <c r="U267" i="28"/>
  <c r="W267" i="28" s="1"/>
  <c r="U224" i="28"/>
  <c r="W224" i="28" s="1"/>
  <c r="U244" i="28"/>
  <c r="W244" i="28" s="1"/>
  <c r="U376" i="28"/>
  <c r="W376" i="28" s="1"/>
  <c r="U10" i="28"/>
  <c r="W10" i="28" s="1"/>
  <c r="U75" i="28"/>
  <c r="W75" i="28" s="1"/>
  <c r="U140" i="28"/>
  <c r="W140" i="28" s="1"/>
  <c r="U216" i="28"/>
  <c r="W216" i="28" s="1"/>
  <c r="U141" i="28"/>
  <c r="W141" i="28" s="1"/>
  <c r="U155" i="28"/>
  <c r="W155" i="28" s="1"/>
  <c r="U85" i="28"/>
  <c r="W85" i="28" s="1"/>
  <c r="U144" i="28"/>
  <c r="W144" i="28" s="1"/>
  <c r="U219" i="28"/>
  <c r="W219" i="28" s="1"/>
  <c r="U361" i="28"/>
  <c r="W361" i="28" s="1"/>
  <c r="U102" i="28"/>
  <c r="W102" i="28" s="1"/>
  <c r="U161" i="28"/>
  <c r="W161" i="28" s="1"/>
  <c r="U239" i="28"/>
  <c r="W239" i="28" s="1"/>
  <c r="U372" i="28"/>
  <c r="W372" i="28" s="1"/>
  <c r="U95" i="28"/>
  <c r="W95" i="28" s="1"/>
  <c r="U125" i="28"/>
  <c r="W125" i="28" s="1"/>
  <c r="U241" i="28"/>
  <c r="W241" i="28" s="1"/>
  <c r="U29" i="28"/>
  <c r="W29" i="28" s="1"/>
  <c r="U122" i="28"/>
  <c r="W122" i="28" s="1"/>
  <c r="U150" i="28"/>
  <c r="W150" i="28" s="1"/>
  <c r="U212" i="28"/>
  <c r="W212" i="28" s="1"/>
  <c r="U84" i="28"/>
  <c r="W84" i="28" s="1"/>
  <c r="U288" i="28"/>
  <c r="W288" i="28" s="1"/>
  <c r="U89" i="28"/>
  <c r="W89" i="28" s="1"/>
  <c r="U133" i="28"/>
  <c r="W133" i="28" s="1"/>
  <c r="U243" i="28"/>
  <c r="W243" i="28" s="1"/>
  <c r="U350" i="28"/>
  <c r="W350" i="28" s="1"/>
  <c r="U114" i="28"/>
  <c r="W114" i="28" s="1"/>
  <c r="U192" i="28"/>
  <c r="W192" i="28" s="1"/>
  <c r="U346" i="28"/>
  <c r="W346" i="28" s="1"/>
  <c r="U289" i="28"/>
  <c r="W289" i="28" s="1"/>
  <c r="U327" i="28"/>
  <c r="W327" i="28" s="1"/>
  <c r="U298" i="28"/>
  <c r="W298" i="28" s="1"/>
  <c r="U315" i="28"/>
  <c r="W315" i="28" s="1"/>
  <c r="U396" i="28"/>
  <c r="W396" i="28" s="1"/>
  <c r="U342" i="28"/>
  <c r="W342" i="28" s="1"/>
  <c r="U388" i="28"/>
  <c r="W388" i="28" s="1"/>
  <c r="U257" i="28"/>
  <c r="W257" i="28" s="1"/>
  <c r="U340" i="28"/>
  <c r="W340" i="28" s="1"/>
  <c r="U278" i="28"/>
  <c r="W278" i="28" s="1"/>
  <c r="U348" i="28"/>
  <c r="W348" i="28" s="1"/>
  <c r="U304" i="28"/>
  <c r="W304" i="28" s="1"/>
  <c r="U392" i="28"/>
  <c r="W392" i="28" s="1"/>
  <c r="U395" i="28"/>
  <c r="W395" i="28" s="1"/>
  <c r="U398" i="28"/>
  <c r="W398" i="28" s="1"/>
  <c r="U15" i="28"/>
  <c r="W15" i="28" s="1"/>
  <c r="U35" i="28"/>
  <c r="W35" i="28" s="1"/>
  <c r="U27" i="28"/>
  <c r="W27" i="28" s="1"/>
  <c r="U3" i="28"/>
  <c r="W3" i="28" s="1"/>
  <c r="U16" i="28"/>
  <c r="W16" i="28" s="1"/>
  <c r="U41" i="28"/>
  <c r="W41" i="28" s="1"/>
  <c r="U182" i="28"/>
  <c r="W182" i="28" s="1"/>
  <c r="U189" i="28"/>
  <c r="W189" i="28" s="1"/>
  <c r="U113" i="28"/>
  <c r="W113" i="28" s="1"/>
  <c r="U338" i="28"/>
  <c r="W338" i="28" s="1"/>
  <c r="U62" i="28"/>
  <c r="W62" i="28" s="1"/>
  <c r="U83" i="28"/>
  <c r="W83" i="28" s="1"/>
  <c r="U175" i="28"/>
  <c r="W175" i="28" s="1"/>
  <c r="U227" i="28"/>
  <c r="W227" i="28" s="1"/>
  <c r="U139" i="28"/>
  <c r="W139" i="28" s="1"/>
  <c r="U32" i="28"/>
  <c r="W32" i="28" s="1"/>
  <c r="U93" i="28"/>
  <c r="W93" i="28" s="1"/>
  <c r="U191" i="28"/>
  <c r="W191" i="28" s="1"/>
  <c r="U231" i="28"/>
  <c r="W231" i="28" s="1"/>
  <c r="U92" i="28"/>
  <c r="W92" i="28" s="1"/>
  <c r="U110" i="28"/>
  <c r="W110" i="28" s="1"/>
  <c r="U199" i="28"/>
  <c r="W199" i="28" s="1"/>
  <c r="U250" i="28"/>
  <c r="W250" i="28" s="1"/>
  <c r="U59" i="28"/>
  <c r="W59" i="28" s="1"/>
  <c r="U103" i="28"/>
  <c r="W103" i="28" s="1"/>
  <c r="U162" i="28"/>
  <c r="W162" i="28" s="1"/>
  <c r="U251" i="28"/>
  <c r="W251" i="28" s="1"/>
  <c r="U179" i="28"/>
  <c r="W179" i="28" s="1"/>
  <c r="U119" i="28"/>
  <c r="W119" i="28" s="1"/>
  <c r="U197" i="28"/>
  <c r="W197" i="28" s="1"/>
  <c r="U223" i="28"/>
  <c r="W223" i="28" s="1"/>
  <c r="U108" i="28"/>
  <c r="W108" i="28" s="1"/>
  <c r="U336" i="28"/>
  <c r="W336" i="28" s="1"/>
  <c r="U97" i="28"/>
  <c r="W97" i="28" s="1"/>
  <c r="U164" i="28"/>
  <c r="W164" i="28" s="1"/>
  <c r="U254" i="28"/>
  <c r="W254" i="28" s="1"/>
  <c r="U68" i="28"/>
  <c r="W68" i="28" s="1"/>
  <c r="U137" i="28"/>
  <c r="W137" i="28" s="1"/>
  <c r="U207" i="28"/>
  <c r="W207" i="28" s="1"/>
  <c r="U356" i="28"/>
  <c r="W356" i="28" s="1"/>
  <c r="U265" i="28"/>
  <c r="W265" i="28" s="1"/>
  <c r="U334" i="28"/>
  <c r="W334" i="28" s="1"/>
  <c r="U256" i="28"/>
  <c r="W256" i="28" s="1"/>
  <c r="U328" i="28"/>
  <c r="W328" i="28" s="1"/>
  <c r="U291" i="28"/>
  <c r="W291" i="28" s="1"/>
  <c r="U354" i="28"/>
  <c r="W354" i="28" s="1"/>
  <c r="U399" i="28"/>
  <c r="W399" i="28" s="1"/>
  <c r="U271" i="28"/>
  <c r="W271" i="28" s="1"/>
  <c r="U357" i="28"/>
  <c r="W357" i="28" s="1"/>
  <c r="U296" i="28"/>
  <c r="W296" i="28" s="1"/>
  <c r="U359" i="28"/>
  <c r="W359" i="28" s="1"/>
  <c r="U312" i="28"/>
  <c r="W312" i="28" s="1"/>
  <c r="U49" i="28"/>
  <c r="W49" i="28" s="1"/>
  <c r="U30" i="28"/>
  <c r="W30" i="28" s="1"/>
  <c r="U24" i="28"/>
  <c r="W24" i="28" s="1"/>
  <c r="U37" i="28"/>
  <c r="W37" i="28" s="1"/>
  <c r="U47" i="28"/>
  <c r="W47" i="28" s="1"/>
  <c r="U60" i="28"/>
  <c r="W60" i="28" s="1"/>
  <c r="U7" i="28"/>
  <c r="W7" i="28" s="1"/>
  <c r="U9" i="28"/>
  <c r="W9" i="28" s="1"/>
  <c r="Q23" i="28"/>
  <c r="S23" i="28" s="1"/>
  <c r="Q12" i="28"/>
  <c r="S12" i="28" s="1"/>
  <c r="Q29" i="28"/>
  <c r="S29" i="28" s="1"/>
  <c r="Q7" i="28"/>
  <c r="S7" i="28" s="1"/>
  <c r="Q385" i="28"/>
  <c r="S385" i="28" s="1"/>
  <c r="Q341" i="28"/>
  <c r="S341" i="28" s="1"/>
  <c r="Q241" i="28"/>
  <c r="S241" i="28" s="1"/>
  <c r="Q183" i="28"/>
  <c r="S183" i="28" s="1"/>
  <c r="Q161" i="28"/>
  <c r="S161" i="28" s="1"/>
  <c r="Q322" i="28"/>
  <c r="S322" i="28" s="1"/>
  <c r="Q273" i="28"/>
  <c r="S273" i="28" s="1"/>
  <c r="Q181" i="28"/>
  <c r="S181" i="28" s="1"/>
  <c r="Q131" i="28"/>
  <c r="S131" i="28" s="1"/>
  <c r="Q391" i="28"/>
  <c r="S391" i="28" s="1"/>
  <c r="Q308" i="28"/>
  <c r="S308" i="28" s="1"/>
  <c r="Q247" i="28"/>
  <c r="S247" i="28" s="1"/>
  <c r="Q195" i="28"/>
  <c r="S195" i="28" s="1"/>
  <c r="Q366" i="28"/>
  <c r="S366" i="28" s="1"/>
  <c r="Q299" i="28"/>
  <c r="S299" i="28" s="1"/>
  <c r="Q276" i="28"/>
  <c r="S276" i="28" s="1"/>
  <c r="Q192" i="28"/>
  <c r="S192" i="28" s="1"/>
  <c r="Q389" i="28"/>
  <c r="S389" i="28" s="1"/>
  <c r="Q314" i="28"/>
  <c r="S314" i="28" s="1"/>
  <c r="Q237" i="28"/>
  <c r="S237" i="28" s="1"/>
  <c r="Q205" i="28"/>
  <c r="S205" i="28" s="1"/>
  <c r="Q346" i="28"/>
  <c r="S346" i="28" s="1"/>
  <c r="Q297" i="28"/>
  <c r="S297" i="28" s="1"/>
  <c r="Q227" i="28"/>
  <c r="S227" i="28" s="1"/>
  <c r="Q139" i="28"/>
  <c r="S139" i="28" s="1"/>
  <c r="Q148" i="28"/>
  <c r="S148" i="28" s="1"/>
  <c r="Q324" i="28"/>
  <c r="S324" i="28" s="1"/>
  <c r="Q363" i="28"/>
  <c r="S363" i="28" s="1"/>
  <c r="Q92" i="28"/>
  <c r="S92" i="28" s="1"/>
  <c r="Q186" i="28"/>
  <c r="S186" i="28" s="1"/>
  <c r="Q325" i="28"/>
  <c r="S325" i="28" s="1"/>
  <c r="Q100" i="28"/>
  <c r="S100" i="28" s="1"/>
  <c r="Q265" i="28"/>
  <c r="S265" i="28" s="1"/>
  <c r="Q140" i="28"/>
  <c r="S140" i="28" s="1"/>
  <c r="Q137" i="28"/>
  <c r="S137" i="28" s="1"/>
  <c r="Q141" i="28"/>
  <c r="S141" i="28" s="1"/>
  <c r="Q282" i="28"/>
  <c r="S282" i="28" s="1"/>
  <c r="Q351" i="28"/>
  <c r="S351" i="28" s="1"/>
  <c r="Q108" i="28"/>
  <c r="S108" i="28" s="1"/>
  <c r="Q82" i="28"/>
  <c r="S82" i="28" s="1"/>
  <c r="Q27" i="28"/>
  <c r="S27" i="28" s="1"/>
  <c r="Q133" i="28"/>
  <c r="S133" i="28" s="1"/>
  <c r="Q75" i="28"/>
  <c r="S75" i="28" s="1"/>
  <c r="Q47" i="28"/>
  <c r="S47" i="28" s="1"/>
  <c r="Q54" i="28"/>
  <c r="S54" i="28" s="1"/>
  <c r="Q25" i="28"/>
  <c r="S25" i="28" s="1"/>
  <c r="Q61" i="28"/>
  <c r="S61" i="28" s="1"/>
  <c r="Q4" i="28"/>
  <c r="S4" i="28" s="1"/>
  <c r="Q53" i="28"/>
  <c r="S53" i="28" s="1"/>
  <c r="Q85" i="28"/>
  <c r="S85" i="28" s="1"/>
  <c r="Q377" i="28"/>
  <c r="S377" i="28" s="1"/>
  <c r="Q310" i="28"/>
  <c r="S310" i="28" s="1"/>
  <c r="Q233" i="28"/>
  <c r="S233" i="28" s="1"/>
  <c r="Q208" i="28"/>
  <c r="S208" i="28" s="1"/>
  <c r="Q400" i="28"/>
  <c r="S400" i="28" s="1"/>
  <c r="Q317" i="28"/>
  <c r="S317" i="28" s="1"/>
  <c r="Q248" i="28"/>
  <c r="S248" i="28" s="1"/>
  <c r="Q207" i="28"/>
  <c r="S207" i="28" s="1"/>
  <c r="Q119" i="28"/>
  <c r="S119" i="28" s="1"/>
  <c r="Q383" i="28"/>
  <c r="S383" i="28" s="1"/>
  <c r="Q300" i="28"/>
  <c r="S300" i="28" s="1"/>
  <c r="Q239" i="28"/>
  <c r="S239" i="28" s="1"/>
  <c r="Q179" i="28"/>
  <c r="S179" i="28" s="1"/>
  <c r="Q360" i="28"/>
  <c r="S360" i="28" s="1"/>
  <c r="Q318" i="28"/>
  <c r="S318" i="28" s="1"/>
  <c r="Q229" i="28"/>
  <c r="S229" i="28" s="1"/>
  <c r="Q176" i="28"/>
  <c r="S176" i="28" s="1"/>
  <c r="Q381" i="28"/>
  <c r="S381" i="28" s="1"/>
  <c r="Q306" i="28"/>
  <c r="S306" i="28" s="1"/>
  <c r="Q262" i="28"/>
  <c r="S262" i="28" s="1"/>
  <c r="Q170" i="28"/>
  <c r="S170" i="28" s="1"/>
  <c r="Q355" i="28"/>
  <c r="S355" i="28" s="1"/>
  <c r="Q345" i="28"/>
  <c r="S345" i="28" s="1"/>
  <c r="Q219" i="28"/>
  <c r="S219" i="28" s="1"/>
  <c r="Q158" i="28"/>
  <c r="S158" i="28" s="1"/>
  <c r="Q394" i="28"/>
  <c r="S394" i="28" s="1"/>
  <c r="Q340" i="28"/>
  <c r="S340" i="28" s="1"/>
  <c r="Q279" i="28"/>
  <c r="S279" i="28" s="1"/>
  <c r="Q144" i="28"/>
  <c r="S144" i="28" s="1"/>
  <c r="Q154" i="28"/>
  <c r="S154" i="28" s="1"/>
  <c r="Q250" i="28"/>
  <c r="S250" i="28" s="1"/>
  <c r="Q90" i="28"/>
  <c r="S90" i="28" s="1"/>
  <c r="Q187" i="28"/>
  <c r="S187" i="28" s="1"/>
  <c r="Q379" i="28"/>
  <c r="S379" i="28" s="1"/>
  <c r="Q106" i="28"/>
  <c r="S106" i="28" s="1"/>
  <c r="Q153" i="28"/>
  <c r="S153" i="28" s="1"/>
  <c r="Q210" i="28"/>
  <c r="S210" i="28" s="1"/>
  <c r="Q118" i="28"/>
  <c r="S118" i="28" s="1"/>
  <c r="Q243" i="28"/>
  <c r="S243" i="28" s="1"/>
  <c r="Q17" i="28"/>
  <c r="S17" i="28" s="1"/>
  <c r="Q62" i="28"/>
  <c r="S62" i="28" s="1"/>
  <c r="Q21" i="28"/>
  <c r="S21" i="28" s="1"/>
  <c r="Q50" i="28"/>
  <c r="S50" i="28" s="1"/>
  <c r="Q395" i="28"/>
  <c r="S395" i="28" s="1"/>
  <c r="Q291" i="28"/>
  <c r="S291" i="28" s="1"/>
  <c r="Q58" i="28"/>
  <c r="S58" i="28" s="1"/>
  <c r="Q84" i="28"/>
  <c r="S84" i="28" s="1"/>
  <c r="Q26" i="28"/>
  <c r="S26" i="28" s="1"/>
  <c r="Q76" i="28"/>
  <c r="S76" i="28" s="1"/>
  <c r="Q32" i="28"/>
  <c r="S32" i="28" s="1"/>
  <c r="Q369" i="28"/>
  <c r="S369" i="28" s="1"/>
  <c r="Q302" i="28"/>
  <c r="S302" i="28" s="1"/>
  <c r="Q287" i="28"/>
  <c r="S287" i="28" s="1"/>
  <c r="Q198" i="28"/>
  <c r="S198" i="28" s="1"/>
  <c r="Q392" i="28"/>
  <c r="S392" i="28" s="1"/>
  <c r="Q309" i="28"/>
  <c r="S309" i="28" s="1"/>
  <c r="Q240" i="28"/>
  <c r="S240" i="28" s="1"/>
  <c r="Q212" i="28"/>
  <c r="S212" i="28" s="1"/>
  <c r="Q157" i="28"/>
  <c r="S157" i="28" s="1"/>
  <c r="Q375" i="28"/>
  <c r="S375" i="28" s="1"/>
  <c r="Q284" i="28"/>
  <c r="S284" i="28" s="1"/>
  <c r="Q283" i="28"/>
  <c r="S283" i="28" s="1"/>
  <c r="Q206" i="28"/>
  <c r="S206" i="28" s="1"/>
  <c r="Q343" i="28"/>
  <c r="S343" i="28" s="1"/>
  <c r="Q280" i="28"/>
  <c r="S280" i="28" s="1"/>
  <c r="Q221" i="28"/>
  <c r="S221" i="28" s="1"/>
  <c r="Q134" i="28"/>
  <c r="S134" i="28" s="1"/>
  <c r="Q373" i="28"/>
  <c r="S373" i="28" s="1"/>
  <c r="Q298" i="28"/>
  <c r="S298" i="28" s="1"/>
  <c r="Q228" i="28"/>
  <c r="S228" i="28" s="1"/>
  <c r="Q190" i="28"/>
  <c r="S190" i="28" s="1"/>
  <c r="Q352" i="28"/>
  <c r="S352" i="28" s="1"/>
  <c r="Q286" i="28"/>
  <c r="S286" i="28" s="1"/>
  <c r="Q189" i="28"/>
  <c r="S189" i="28" s="1"/>
  <c r="Q123" i="28"/>
  <c r="S123" i="28" s="1"/>
  <c r="Q386" i="28"/>
  <c r="S386" i="28" s="1"/>
  <c r="Q311" i="28"/>
  <c r="S311" i="28" s="1"/>
  <c r="Q225" i="28"/>
  <c r="S225" i="28" s="1"/>
  <c r="Q333" i="28"/>
  <c r="S333" i="28" s="1"/>
  <c r="Q136" i="28"/>
  <c r="S136" i="28" s="1"/>
  <c r="Q354" i="28"/>
  <c r="S354" i="28" s="1"/>
  <c r="Q156" i="28"/>
  <c r="S156" i="28" s="1"/>
  <c r="Q171" i="28"/>
  <c r="S171" i="28" s="1"/>
  <c r="Q296" i="28"/>
  <c r="S296" i="28" s="1"/>
  <c r="Q95" i="28"/>
  <c r="S95" i="28" s="1"/>
  <c r="Q94" i="28"/>
  <c r="S94" i="28" s="1"/>
  <c r="Q128" i="28"/>
  <c r="S128" i="28" s="1"/>
  <c r="Q204" i="28"/>
  <c r="S204" i="28" s="1"/>
  <c r="Q172" i="28"/>
  <c r="S172" i="28" s="1"/>
  <c r="Q88" i="28"/>
  <c r="S88" i="28" s="1"/>
  <c r="Q70" i="28"/>
  <c r="S70" i="28" s="1"/>
  <c r="Q86" i="28"/>
  <c r="S86" i="28" s="1"/>
  <c r="Q37" i="28"/>
  <c r="S37" i="28" s="1"/>
  <c r="Q28" i="28"/>
  <c r="S28" i="28" s="1"/>
  <c r="Q39" i="28"/>
  <c r="S39" i="28" s="1"/>
  <c r="Q60" i="28"/>
  <c r="S60" i="28" s="1"/>
  <c r="Q30" i="28"/>
  <c r="S30" i="28" s="1"/>
  <c r="Q9" i="28"/>
  <c r="S9" i="28" s="1"/>
  <c r="Q15" i="28"/>
  <c r="S15" i="28" s="1"/>
  <c r="Q77" i="28"/>
  <c r="S77" i="28" s="1"/>
  <c r="Q57" i="28"/>
  <c r="S57" i="28" s="1"/>
  <c r="Q361" i="28"/>
  <c r="S361" i="28" s="1"/>
  <c r="Q294" i="28"/>
  <c r="S294" i="28" s="1"/>
  <c r="Q232" i="28"/>
  <c r="S232" i="28" s="1"/>
  <c r="Q182" i="28"/>
  <c r="S182" i="28" s="1"/>
  <c r="Q384" i="28"/>
  <c r="S384" i="28" s="1"/>
  <c r="Q301" i="28"/>
  <c r="S301" i="28" s="1"/>
  <c r="Q269" i="28"/>
  <c r="S269" i="28" s="1"/>
  <c r="Q196" i="28"/>
  <c r="S196" i="28" s="1"/>
  <c r="Q117" i="28"/>
  <c r="S117" i="28" s="1"/>
  <c r="Q367" i="28"/>
  <c r="S367" i="28" s="1"/>
  <c r="Q292" i="28"/>
  <c r="S292" i="28" s="1"/>
  <c r="Q268" i="28"/>
  <c r="S268" i="28" s="1"/>
  <c r="Q194" i="28"/>
  <c r="S194" i="28" s="1"/>
  <c r="Q336" i="28"/>
  <c r="S336" i="28" s="1"/>
  <c r="Q281" i="28"/>
  <c r="S281" i="28" s="1"/>
  <c r="Q275" i="28"/>
  <c r="S275" i="28" s="1"/>
  <c r="Q143" i="28"/>
  <c r="S143" i="28" s="1"/>
  <c r="Q365" i="28"/>
  <c r="S365" i="28" s="1"/>
  <c r="Q349" i="28"/>
  <c r="S349" i="28" s="1"/>
  <c r="Q220" i="28"/>
  <c r="S220" i="28" s="1"/>
  <c r="Q396" i="28"/>
  <c r="S396" i="28" s="1"/>
  <c r="Q334" i="28"/>
  <c r="S334" i="28" s="1"/>
  <c r="Q252" i="28"/>
  <c r="S252" i="28" s="1"/>
  <c r="Q211" i="28"/>
  <c r="S211" i="28" s="1"/>
  <c r="Q164" i="28"/>
  <c r="S164" i="28" s="1"/>
  <c r="Q378" i="28"/>
  <c r="S378" i="28" s="1"/>
  <c r="Q303" i="28"/>
  <c r="S303" i="28" s="1"/>
  <c r="Q209" i="28"/>
  <c r="S209" i="28" s="1"/>
  <c r="Q358" i="28"/>
  <c r="S358" i="28" s="1"/>
  <c r="Q163" i="28"/>
  <c r="S163" i="28" s="1"/>
  <c r="Q217" i="28"/>
  <c r="S217" i="28" s="1"/>
  <c r="Q22" i="28"/>
  <c r="S22" i="28" s="1"/>
  <c r="Q122" i="28"/>
  <c r="S122" i="28" s="1"/>
  <c r="Q234" i="28"/>
  <c r="S234" i="28" s="1"/>
  <c r="Q167" i="28"/>
  <c r="S167" i="28" s="1"/>
  <c r="Q312" i="28"/>
  <c r="S312" i="28" s="1"/>
  <c r="Q104" i="28"/>
  <c r="S104" i="28" s="1"/>
  <c r="Q226" i="28"/>
  <c r="S226" i="28" s="1"/>
  <c r="Q99" i="28"/>
  <c r="S99" i="28" s="1"/>
  <c r="Q34" i="28"/>
  <c r="S34" i="28" s="1"/>
  <c r="Q56" i="28"/>
  <c r="S56" i="28" s="1"/>
  <c r="Q78" i="28"/>
  <c r="S78" i="28" s="1"/>
  <c r="Q45" i="28"/>
  <c r="S45" i="28" s="1"/>
  <c r="Q38" i="28"/>
  <c r="S38" i="28" s="1"/>
  <c r="Q31" i="28"/>
  <c r="S31" i="28" s="1"/>
  <c r="Q33" i="28"/>
  <c r="S33" i="28" s="1"/>
  <c r="Q24" i="28"/>
  <c r="S24" i="28" s="1"/>
  <c r="Q10" i="28"/>
  <c r="S10" i="28" s="1"/>
  <c r="Q55" i="28"/>
  <c r="S55" i="28" s="1"/>
  <c r="Q59" i="28"/>
  <c r="S59" i="28" s="1"/>
  <c r="Q331" i="28"/>
  <c r="S331" i="28" s="1"/>
  <c r="Q271" i="28"/>
  <c r="S271" i="28" s="1"/>
  <c r="Q203" i="28"/>
  <c r="S203" i="28" s="1"/>
  <c r="Q132" i="28"/>
  <c r="S132" i="28" s="1"/>
  <c r="Q40" i="28"/>
  <c r="S40" i="28" s="1"/>
  <c r="Q68" i="28"/>
  <c r="S68" i="28" s="1"/>
  <c r="Q35" i="28"/>
  <c r="S35" i="28" s="1"/>
  <c r="Q98" i="28"/>
  <c r="S98" i="28" s="1"/>
  <c r="Q146" i="28"/>
  <c r="S146" i="28" s="1"/>
  <c r="Q129" i="28"/>
  <c r="S129" i="28" s="1"/>
  <c r="Q142" i="28"/>
  <c r="S142" i="28" s="1"/>
  <c r="Q184" i="28"/>
  <c r="S184" i="28" s="1"/>
  <c r="Q251" i="28"/>
  <c r="S251" i="28" s="1"/>
  <c r="Q295" i="28"/>
  <c r="S295" i="28" s="1"/>
  <c r="Q113" i="28"/>
  <c r="S113" i="28" s="1"/>
  <c r="Q244" i="28"/>
  <c r="S244" i="28" s="1"/>
  <c r="Q388" i="28"/>
  <c r="S388" i="28" s="1"/>
  <c r="Q357" i="28"/>
  <c r="S357" i="28" s="1"/>
  <c r="Q127" i="28"/>
  <c r="S127" i="28" s="1"/>
  <c r="Q353" i="28"/>
  <c r="S353" i="28" s="1"/>
  <c r="Q398" i="28"/>
  <c r="S398" i="28" s="1"/>
  <c r="Q285" i="28"/>
  <c r="S285" i="28" s="1"/>
  <c r="Q109" i="28"/>
  <c r="S109" i="28" s="1"/>
  <c r="Q231" i="28"/>
  <c r="S231" i="28" s="1"/>
  <c r="Q376" i="28"/>
  <c r="S376" i="28" s="1"/>
  <c r="Q257" i="28"/>
  <c r="S257" i="28" s="1"/>
  <c r="Q6" i="28"/>
  <c r="S6" i="28" s="1"/>
  <c r="Q48" i="28"/>
  <c r="S48" i="28" s="1"/>
  <c r="Q79" i="28"/>
  <c r="S79" i="28" s="1"/>
  <c r="Q44" i="28"/>
  <c r="S44" i="28" s="1"/>
  <c r="Q73" i="28"/>
  <c r="S73" i="28" s="1"/>
  <c r="Q263" i="28"/>
  <c r="S263" i="28" s="1"/>
  <c r="Q116" i="28"/>
  <c r="S116" i="28" s="1"/>
  <c r="Q135" i="28"/>
  <c r="S135" i="28" s="1"/>
  <c r="Q304" i="28"/>
  <c r="S304" i="28" s="1"/>
  <c r="Q91" i="28"/>
  <c r="S91" i="28" s="1"/>
  <c r="Q114" i="28"/>
  <c r="S114" i="28" s="1"/>
  <c r="Q348" i="28"/>
  <c r="S348" i="28" s="1"/>
  <c r="Q200" i="28"/>
  <c r="S200" i="28" s="1"/>
  <c r="Q313" i="28"/>
  <c r="S313" i="28" s="1"/>
  <c r="Q175" i="28"/>
  <c r="S175" i="28" s="1"/>
  <c r="Q327" i="28"/>
  <c r="S327" i="28" s="1"/>
  <c r="Q202" i="28"/>
  <c r="S202" i="28" s="1"/>
  <c r="Q315" i="28"/>
  <c r="S315" i="28" s="1"/>
  <c r="Q222" i="28"/>
  <c r="S222" i="28" s="1"/>
  <c r="Q321" i="28"/>
  <c r="S321" i="28" s="1"/>
  <c r="Q155" i="28"/>
  <c r="S155" i="28" s="1"/>
  <c r="Q289" i="28"/>
  <c r="S289" i="28" s="1"/>
  <c r="Q159" i="28"/>
  <c r="S159" i="28" s="1"/>
  <c r="Q323" i="28"/>
  <c r="S323" i="28" s="1"/>
  <c r="Q8" i="28"/>
  <c r="S8" i="28" s="1"/>
  <c r="Q11" i="28"/>
  <c r="S11" i="28" s="1"/>
  <c r="Q69" i="28"/>
  <c r="S69" i="28" s="1"/>
  <c r="Q36" i="28"/>
  <c r="S36" i="28" s="1"/>
  <c r="Q65" i="28"/>
  <c r="S65" i="28" s="1"/>
  <c r="Q110" i="28"/>
  <c r="S110" i="28" s="1"/>
  <c r="Q174" i="28"/>
  <c r="S174" i="28" s="1"/>
  <c r="Q126" i="28"/>
  <c r="S126" i="28" s="1"/>
  <c r="Q387" i="28"/>
  <c r="S387" i="28" s="1"/>
  <c r="Q102" i="28"/>
  <c r="S102" i="28" s="1"/>
  <c r="Q165" i="28"/>
  <c r="S165" i="28" s="1"/>
  <c r="Q362" i="28"/>
  <c r="S362" i="28" s="1"/>
  <c r="Q188" i="28"/>
  <c r="S188" i="28" s="1"/>
  <c r="Q347" i="28"/>
  <c r="S347" i="28" s="1"/>
  <c r="Q191" i="28"/>
  <c r="S191" i="28" s="1"/>
  <c r="Q335" i="28"/>
  <c r="S335" i="28" s="1"/>
  <c r="Q177" i="28"/>
  <c r="S177" i="28" s="1"/>
  <c r="Q320" i="28"/>
  <c r="S320" i="28" s="1"/>
  <c r="Q230" i="28"/>
  <c r="S230" i="28" s="1"/>
  <c r="Q329" i="28"/>
  <c r="S329" i="28" s="1"/>
  <c r="Q138" i="28"/>
  <c r="S138" i="28" s="1"/>
  <c r="Q288" i="28"/>
  <c r="S288" i="28" s="1"/>
  <c r="Q168" i="28"/>
  <c r="S168" i="28" s="1"/>
  <c r="Q339" i="28"/>
  <c r="S339" i="28" s="1"/>
  <c r="Q49" i="28"/>
  <c r="S49" i="28" s="1"/>
  <c r="Q46" i="28"/>
  <c r="S46" i="28" s="1"/>
  <c r="Q42" i="28"/>
  <c r="S42" i="28" s="1"/>
  <c r="Q151" i="28"/>
  <c r="S151" i="28" s="1"/>
  <c r="Q260" i="28"/>
  <c r="S260" i="28" s="1"/>
  <c r="Q185" i="28"/>
  <c r="S185" i="28" s="1"/>
  <c r="Q344" i="28"/>
  <c r="S344" i="28" s="1"/>
  <c r="Q112" i="28"/>
  <c r="S112" i="28" s="1"/>
  <c r="Q213" i="28"/>
  <c r="S213" i="28" s="1"/>
  <c r="Q370" i="28"/>
  <c r="S370" i="28" s="1"/>
  <c r="Q201" i="28"/>
  <c r="S201" i="28" s="1"/>
  <c r="Q326" i="28"/>
  <c r="S326" i="28" s="1"/>
  <c r="Q264" i="28"/>
  <c r="S264" i="28" s="1"/>
  <c r="Q356" i="28"/>
  <c r="S356" i="28" s="1"/>
  <c r="Q193" i="28"/>
  <c r="S193" i="28" s="1"/>
  <c r="Q328" i="28"/>
  <c r="S328" i="28" s="1"/>
  <c r="Q267" i="28"/>
  <c r="S267" i="28" s="1"/>
  <c r="Q337" i="28"/>
  <c r="S337" i="28" s="1"/>
  <c r="Q180" i="28"/>
  <c r="S180" i="28" s="1"/>
  <c r="Q293" i="28"/>
  <c r="S293" i="28" s="1"/>
  <c r="Q199" i="28"/>
  <c r="S199" i="28" s="1"/>
  <c r="Q359" i="28"/>
  <c r="S359" i="28" s="1"/>
  <c r="Q64" i="28"/>
  <c r="S64" i="28" s="1"/>
  <c r="Q18" i="28"/>
  <c r="S18" i="28" s="1"/>
  <c r="Q52" i="28"/>
  <c r="S52" i="28" s="1"/>
  <c r="Q74" i="28"/>
  <c r="S74" i="28" s="1"/>
  <c r="Q19" i="28"/>
  <c r="S19" i="28" s="1"/>
  <c r="Q124" i="28"/>
  <c r="S124" i="28" s="1"/>
  <c r="Q166" i="28"/>
  <c r="S166" i="28" s="1"/>
  <c r="Q160" i="28"/>
  <c r="S160" i="28" s="1"/>
  <c r="Q111" i="28"/>
  <c r="S111" i="28" s="1"/>
  <c r="Q169" i="28"/>
  <c r="S169" i="28" s="1"/>
  <c r="Q261" i="28"/>
  <c r="S261" i="28" s="1"/>
  <c r="Q89" i="28"/>
  <c r="S89" i="28" s="1"/>
  <c r="Q277" i="28"/>
  <c r="S277" i="28" s="1"/>
  <c r="Q364" i="28"/>
  <c r="S364" i="28" s="1"/>
  <c r="Q245" i="28"/>
  <c r="S245" i="28" s="1"/>
  <c r="Q397" i="28"/>
  <c r="S397" i="28" s="1"/>
  <c r="Q238" i="28"/>
  <c r="S238" i="28" s="1"/>
  <c r="Q374" i="28"/>
  <c r="S374" i="28" s="1"/>
  <c r="Q258" i="28"/>
  <c r="S258" i="28" s="1"/>
  <c r="Q399" i="28"/>
  <c r="S399" i="28" s="1"/>
  <c r="Q197" i="28"/>
  <c r="S197" i="28" s="1"/>
  <c r="Q330" i="28"/>
  <c r="S330" i="28" s="1"/>
  <c r="Q216" i="28"/>
  <c r="S216" i="28" s="1"/>
  <c r="Q393" i="28"/>
  <c r="S393" i="28" s="1"/>
  <c r="Q51" i="28"/>
  <c r="S51" i="28" s="1"/>
  <c r="Q83" i="28"/>
  <c r="S83" i="28" s="1"/>
  <c r="Q14" i="28"/>
  <c r="S14" i="28" s="1"/>
  <c r="Q66" i="28"/>
  <c r="S66" i="28" s="1"/>
  <c r="Q72" i="28"/>
  <c r="S72" i="28" s="1"/>
  <c r="Q178" i="28"/>
  <c r="S178" i="28" s="1"/>
  <c r="Q242" i="28"/>
  <c r="S242" i="28" s="1"/>
  <c r="Q96" i="28"/>
  <c r="S96" i="28" s="1"/>
  <c r="Q162" i="28"/>
  <c r="S162" i="28" s="1"/>
  <c r="Q218" i="28"/>
  <c r="S218" i="28" s="1"/>
  <c r="Q278" i="28"/>
  <c r="S278" i="28" s="1"/>
  <c r="Q97" i="28"/>
  <c r="S97" i="28" s="1"/>
  <c r="Q259" i="28"/>
  <c r="S259" i="28" s="1"/>
  <c r="Q372" i="28"/>
  <c r="S372" i="28" s="1"/>
  <c r="Q253" i="28"/>
  <c r="S253" i="28" s="1"/>
  <c r="Q115" i="28"/>
  <c r="S115" i="28" s="1"/>
  <c r="Q246" i="28"/>
  <c r="S246" i="28" s="1"/>
  <c r="Q382" i="28"/>
  <c r="S382" i="28" s="1"/>
  <c r="Q272" i="28"/>
  <c r="S272" i="28" s="1"/>
  <c r="Q93" i="28"/>
  <c r="S93" i="28" s="1"/>
  <c r="Q215" i="28"/>
  <c r="S215" i="28" s="1"/>
  <c r="Q338" i="28"/>
  <c r="S338" i="28" s="1"/>
  <c r="Q224" i="28"/>
  <c r="S224" i="28" s="1"/>
  <c r="Q13" i="28"/>
  <c r="S13" i="28" s="1"/>
  <c r="S3" i="28"/>
  <c r="Q71" i="28"/>
  <c r="S71" i="28" s="1"/>
  <c r="Q152" i="28"/>
  <c r="S152" i="28" s="1"/>
  <c r="Q43" i="28"/>
  <c r="S43" i="28" s="1"/>
  <c r="Q41" i="28"/>
  <c r="S41" i="28" s="1"/>
  <c r="Q371" i="28"/>
  <c r="S371" i="28" s="1"/>
  <c r="Q342" i="28"/>
  <c r="S342" i="28" s="1"/>
  <c r="Q107" i="28"/>
  <c r="S107" i="28" s="1"/>
  <c r="Q150" i="28"/>
  <c r="S150" i="28" s="1"/>
  <c r="Q255" i="28"/>
  <c r="S255" i="28" s="1"/>
  <c r="Q350" i="28"/>
  <c r="S350" i="28" s="1"/>
  <c r="Q105" i="28"/>
  <c r="S105" i="28" s="1"/>
  <c r="Q236" i="28"/>
  <c r="S236" i="28" s="1"/>
  <c r="Q380" i="28"/>
  <c r="S380" i="28" s="1"/>
  <c r="Q290" i="28"/>
  <c r="S290" i="28" s="1"/>
  <c r="Q149" i="28"/>
  <c r="S149" i="28" s="1"/>
  <c r="Q254" i="28"/>
  <c r="S254" i="28" s="1"/>
  <c r="Q390" i="28"/>
  <c r="S390" i="28" s="1"/>
  <c r="Q266" i="28"/>
  <c r="S266" i="28" s="1"/>
  <c r="Q101" i="28"/>
  <c r="S101" i="28" s="1"/>
  <c r="Q223" i="28"/>
  <c r="S223" i="28" s="1"/>
  <c r="Q368" i="28"/>
  <c r="S368" i="28" s="1"/>
  <c r="Q249" i="28"/>
  <c r="S249" i="28" s="1"/>
  <c r="Q80" i="28"/>
  <c r="S80" i="28" s="1"/>
  <c r="Q5" i="28"/>
  <c r="S5" i="28" s="1"/>
  <c r="B5" i="37"/>
  <c r="B15" i="37" s="1"/>
  <c r="B5" i="38"/>
  <c r="B15" i="38" s="1"/>
  <c r="B5" i="34"/>
  <c r="B15" i="34" s="1"/>
  <c r="D13" i="28"/>
  <c r="B32" i="28"/>
  <c r="C13" i="28"/>
  <c r="AK376" i="27"/>
  <c r="AK368" i="27"/>
  <c r="AK375" i="27"/>
  <c r="AK369" i="27"/>
  <c r="AK350" i="27"/>
  <c r="AK357" i="27"/>
  <c r="AK331" i="27"/>
  <c r="AK304" i="27"/>
  <c r="AK346" i="27"/>
  <c r="AK319" i="27"/>
  <c r="AK286" i="27"/>
  <c r="AK288" i="27"/>
  <c r="AK373" i="27"/>
  <c r="AK372" i="27"/>
  <c r="AK365" i="27"/>
  <c r="AK349" i="27"/>
  <c r="AK353" i="27"/>
  <c r="AK358" i="27"/>
  <c r="AK340" i="27"/>
  <c r="AK329" i="27"/>
  <c r="AK326" i="27"/>
  <c r="AK323" i="27"/>
  <c r="AK303" i="27"/>
  <c r="AK285" i="27"/>
  <c r="AK242" i="27"/>
  <c r="AK255" i="27"/>
  <c r="AK229" i="27"/>
  <c r="AK268" i="27"/>
  <c r="AK236" i="27"/>
  <c r="AK266" i="27"/>
  <c r="AK220" i="27"/>
  <c r="AK206" i="27"/>
  <c r="AK210" i="27"/>
  <c r="AK200" i="27"/>
  <c r="AK370" i="27"/>
  <c r="AK348" i="27"/>
  <c r="AK381" i="27"/>
  <c r="AK371" i="27"/>
  <c r="AK361" i="27"/>
  <c r="AK366" i="27"/>
  <c r="AK354" i="27"/>
  <c r="AK341" i="27"/>
  <c r="AK325" i="27"/>
  <c r="AK316" i="27"/>
  <c r="AK309" i="27"/>
  <c r="AK301" i="27"/>
  <c r="AK328" i="27"/>
  <c r="AK283" i="27"/>
  <c r="AK294" i="27"/>
  <c r="AK290" i="27"/>
  <c r="AK380" i="27"/>
  <c r="AK374" i="27"/>
  <c r="AK367" i="27"/>
  <c r="AK360" i="27"/>
  <c r="AK347" i="27"/>
  <c r="AK317" i="27"/>
  <c r="AK314" i="27"/>
  <c r="AK308" i="27"/>
  <c r="AK300" i="27"/>
  <c r="AK282" i="27"/>
  <c r="AK292" i="27"/>
  <c r="AK315" i="27"/>
  <c r="AK312" i="27"/>
  <c r="AK263" i="27"/>
  <c r="AK280" i="27"/>
  <c r="AK265" i="27"/>
  <c r="AK239" i="27"/>
  <c r="AK234" i="27"/>
  <c r="AK249" i="27"/>
  <c r="AK379" i="27"/>
  <c r="AK364" i="27"/>
  <c r="AK356" i="27"/>
  <c r="AK345" i="27"/>
  <c r="AK334" i="27"/>
  <c r="AK337" i="27"/>
  <c r="AK335" i="27"/>
  <c r="AK318" i="27"/>
  <c r="AK321" i="27"/>
  <c r="AK332" i="27"/>
  <c r="AK307" i="27"/>
  <c r="AK299" i="27"/>
  <c r="AK281" i="27"/>
  <c r="AK297" i="27"/>
  <c r="AK279" i="27"/>
  <c r="AK295" i="27"/>
  <c r="AK278" i="27"/>
  <c r="AK256" i="27"/>
  <c r="AK259" i="27"/>
  <c r="AK261" i="27"/>
  <c r="AK233" i="27"/>
  <c r="AK227" i="27"/>
  <c r="AK245" i="27"/>
  <c r="AK221" i="27"/>
  <c r="AK225" i="27"/>
  <c r="AK251" i="27"/>
  <c r="AK378" i="27"/>
  <c r="AK363" i="27"/>
  <c r="AK352" i="27"/>
  <c r="AK359" i="27"/>
  <c r="AK377" i="27"/>
  <c r="AK362" i="27"/>
  <c r="AK351" i="27"/>
  <c r="AK355" i="27"/>
  <c r="AK344" i="27"/>
  <c r="AK338" i="27"/>
  <c r="AK333" i="27"/>
  <c r="AK305" i="27"/>
  <c r="AK287" i="27"/>
  <c r="AK248" i="27"/>
  <c r="AK250" i="27"/>
  <c r="AK262" i="27"/>
  <c r="AK231" i="27"/>
  <c r="AK238" i="27"/>
  <c r="AK342" i="27"/>
  <c r="AK322" i="27"/>
  <c r="AK311" i="27"/>
  <c r="AK276" i="27"/>
  <c r="AK269" i="27"/>
  <c r="AK247" i="27"/>
  <c r="AK243" i="27"/>
  <c r="AK237" i="27"/>
  <c r="AK226" i="27"/>
  <c r="AK213" i="27"/>
  <c r="AK197" i="27"/>
  <c r="AK181" i="27"/>
  <c r="AK173" i="27"/>
  <c r="AK211" i="27"/>
  <c r="AK163" i="27"/>
  <c r="AK194" i="27"/>
  <c r="AK149" i="27"/>
  <c r="AK141" i="27"/>
  <c r="AK133" i="27"/>
  <c r="AK125" i="27"/>
  <c r="AK198" i="27"/>
  <c r="AK159" i="27"/>
  <c r="AK120" i="27"/>
  <c r="AK117" i="27"/>
  <c r="AK94" i="27"/>
  <c r="AK86" i="27"/>
  <c r="AK78" i="27"/>
  <c r="AK70" i="27"/>
  <c r="AK40" i="27"/>
  <c r="AK53" i="27"/>
  <c r="AK35" i="27"/>
  <c r="AK64" i="27"/>
  <c r="AK26" i="27"/>
  <c r="AK23" i="27"/>
  <c r="AK3" i="27"/>
  <c r="AK8" i="27"/>
  <c r="AK15" i="27"/>
  <c r="AK19" i="27"/>
  <c r="AK306" i="27"/>
  <c r="AK284" i="27"/>
  <c r="AK330" i="27"/>
  <c r="AK254" i="27"/>
  <c r="AK235" i="27"/>
  <c r="AK208" i="27"/>
  <c r="AK193" i="27"/>
  <c r="AK180" i="27"/>
  <c r="AK172" i="27"/>
  <c r="AK190" i="27"/>
  <c r="AK166" i="27"/>
  <c r="AK148" i="27"/>
  <c r="AK140" i="27"/>
  <c r="AK132" i="27"/>
  <c r="AK124" i="27"/>
  <c r="AK116" i="27"/>
  <c r="AK113" i="27"/>
  <c r="AK93" i="27"/>
  <c r="AK85" i="27"/>
  <c r="AK77" i="27"/>
  <c r="AK69" i="27"/>
  <c r="AK62" i="27"/>
  <c r="AK161" i="27"/>
  <c r="AK52" i="27"/>
  <c r="AK34" i="27"/>
  <c r="AK49" i="27"/>
  <c r="AK2" i="27"/>
  <c r="AK31" i="27"/>
  <c r="AK17" i="27"/>
  <c r="AK302" i="27"/>
  <c r="AK273" i="27"/>
  <c r="AK246" i="27"/>
  <c r="AK232" i="27"/>
  <c r="AK274" i="27"/>
  <c r="AK204" i="27"/>
  <c r="AK223" i="27"/>
  <c r="AK189" i="27"/>
  <c r="AK179" i="27"/>
  <c r="AK171" i="27"/>
  <c r="AK195" i="27"/>
  <c r="AK162" i="27"/>
  <c r="AK147" i="27"/>
  <c r="AK139" i="27"/>
  <c r="AK131" i="27"/>
  <c r="AK123" i="27"/>
  <c r="AK112" i="27"/>
  <c r="AK109" i="27"/>
  <c r="AK103" i="27"/>
  <c r="AK92" i="27"/>
  <c r="AK84" i="27"/>
  <c r="AK76" i="27"/>
  <c r="AK68" i="27"/>
  <c r="AK63" i="27"/>
  <c r="AK51" i="27"/>
  <c r="AK33" i="27"/>
  <c r="AK60" i="27"/>
  <c r="AK107" i="27"/>
  <c r="AK37" i="27"/>
  <c r="AK39" i="27"/>
  <c r="AK57" i="27"/>
  <c r="AK320" i="27"/>
  <c r="AK298" i="27"/>
  <c r="AK277" i="27"/>
  <c r="AK257" i="27"/>
  <c r="AK241" i="27"/>
  <c r="AK230" i="27"/>
  <c r="AK272" i="27"/>
  <c r="AK202" i="27"/>
  <c r="AK215" i="27"/>
  <c r="AK196" i="27"/>
  <c r="AK186" i="27"/>
  <c r="AK178" i="27"/>
  <c r="AK170" i="27"/>
  <c r="AK191" i="27"/>
  <c r="AK160" i="27"/>
  <c r="AK146" i="27"/>
  <c r="AK138" i="27"/>
  <c r="AK130" i="27"/>
  <c r="AK122" i="27"/>
  <c r="AK108" i="27"/>
  <c r="AK105" i="27"/>
  <c r="AK101" i="27"/>
  <c r="AK91" i="27"/>
  <c r="AK83" i="27"/>
  <c r="AK75" i="27"/>
  <c r="AK67" i="27"/>
  <c r="AK58" i="27"/>
  <c r="AK50" i="27"/>
  <c r="AK32" i="27"/>
  <c r="AK61" i="27"/>
  <c r="AK13" i="27"/>
  <c r="AK327" i="27"/>
  <c r="AK313" i="27"/>
  <c r="AK289" i="27"/>
  <c r="AK271" i="27"/>
  <c r="AK240" i="27"/>
  <c r="AK228" i="27"/>
  <c r="AK253" i="27"/>
  <c r="AK264" i="27"/>
  <c r="AK224" i="27"/>
  <c r="AK203" i="27"/>
  <c r="AK207" i="27"/>
  <c r="AK192" i="27"/>
  <c r="AK185" i="27"/>
  <c r="AK177" i="27"/>
  <c r="AK187" i="27"/>
  <c r="AK158" i="27"/>
  <c r="AK169" i="27"/>
  <c r="AK145" i="27"/>
  <c r="AK137" i="27"/>
  <c r="AK129" i="27"/>
  <c r="AK157" i="27"/>
  <c r="AK104" i="27"/>
  <c r="AK99" i="27"/>
  <c r="AK90" i="27"/>
  <c r="AK82" i="27"/>
  <c r="AK74" i="27"/>
  <c r="AK118" i="27"/>
  <c r="AK59" i="27"/>
  <c r="AK48" i="27"/>
  <c r="AK27" i="27"/>
  <c r="AK56" i="27"/>
  <c r="AK18" i="27"/>
  <c r="AK12" i="27"/>
  <c r="AK30" i="27"/>
  <c r="AK343" i="27"/>
  <c r="AK296" i="27"/>
  <c r="AK267" i="27"/>
  <c r="AK275" i="27"/>
  <c r="AK216" i="27"/>
  <c r="AK222" i="27"/>
  <c r="AK201" i="27"/>
  <c r="AK188" i="27"/>
  <c r="AK184" i="27"/>
  <c r="AK176" i="27"/>
  <c r="AK219" i="27"/>
  <c r="AK156" i="27"/>
  <c r="AK164" i="27"/>
  <c r="AK152" i="27"/>
  <c r="AK144" i="27"/>
  <c r="AK136" i="27"/>
  <c r="AK128" i="27"/>
  <c r="AK154" i="27"/>
  <c r="AK102" i="27"/>
  <c r="AK97" i="27"/>
  <c r="AK89" i="27"/>
  <c r="AK81" i="27"/>
  <c r="AK73" i="27"/>
  <c r="AK114" i="27"/>
  <c r="AK45" i="27"/>
  <c r="AK115" i="27"/>
  <c r="AK46" i="27"/>
  <c r="AK44" i="27"/>
  <c r="AK14" i="27"/>
  <c r="AK6" i="27"/>
  <c r="AK7" i="27"/>
  <c r="AK22" i="27"/>
  <c r="AK11" i="27"/>
  <c r="AK29" i="27"/>
  <c r="AK339" i="27"/>
  <c r="AK336" i="27"/>
  <c r="AK310" i="27"/>
  <c r="AK291" i="27"/>
  <c r="AK324" i="27"/>
  <c r="AK252" i="27"/>
  <c r="AK270" i="27"/>
  <c r="AK212" i="27"/>
  <c r="AK218" i="27"/>
  <c r="AK199" i="27"/>
  <c r="AK183" i="27"/>
  <c r="AK175" i="27"/>
  <c r="AK167" i="27"/>
  <c r="AK151" i="27"/>
  <c r="AK143" i="27"/>
  <c r="AK135" i="27"/>
  <c r="AK127" i="27"/>
  <c r="AK155" i="27"/>
  <c r="AK100" i="27"/>
  <c r="AK165" i="27"/>
  <c r="AK96" i="27"/>
  <c r="AK88" i="27"/>
  <c r="AK80" i="27"/>
  <c r="AK72" i="27"/>
  <c r="AK110" i="27"/>
  <c r="AK111" i="27"/>
  <c r="AK43" i="27"/>
  <c r="AK55" i="27"/>
  <c r="AK38" i="27"/>
  <c r="AK42" i="27"/>
  <c r="AK25" i="27"/>
  <c r="AK5" i="27"/>
  <c r="AK10" i="27"/>
  <c r="AK21" i="27"/>
  <c r="AK293" i="27"/>
  <c r="AK244" i="27"/>
  <c r="AK260" i="27"/>
  <c r="AK258" i="27"/>
  <c r="AK217" i="27"/>
  <c r="AK214" i="27"/>
  <c r="AK182" i="27"/>
  <c r="AK174" i="27"/>
  <c r="AK205" i="27"/>
  <c r="AK209" i="27"/>
  <c r="AK150" i="27"/>
  <c r="AK142" i="27"/>
  <c r="AK134" i="27"/>
  <c r="AK126" i="27"/>
  <c r="AK153" i="27"/>
  <c r="AK168" i="27"/>
  <c r="AK98" i="27"/>
  <c r="AK121" i="27"/>
  <c r="AK95" i="27"/>
  <c r="AK87" i="27"/>
  <c r="AK79" i="27"/>
  <c r="AK71" i="27"/>
  <c r="AK106" i="27"/>
  <c r="AK66" i="27"/>
  <c r="AK41" i="27"/>
  <c r="AK54" i="27"/>
  <c r="AK36" i="27"/>
  <c r="AK119" i="27"/>
  <c r="AK24" i="27"/>
  <c r="AK65" i="27"/>
  <c r="AK4" i="27"/>
  <c r="AK28" i="27"/>
  <c r="AK47" i="27"/>
  <c r="AK9" i="27"/>
  <c r="AK16" i="27"/>
  <c r="AK20" i="27"/>
  <c r="Q2" i="11"/>
  <c r="K39" i="24"/>
  <c r="K40" i="24" s="1"/>
  <c r="K48" i="24" s="1"/>
  <c r="J40" i="24"/>
  <c r="J48" i="24" s="1"/>
  <c r="B5" i="8"/>
  <c r="B17" i="8" s="1"/>
  <c r="B5" i="23"/>
  <c r="B15" i="23" s="1"/>
  <c r="B12" i="19"/>
  <c r="N23" i="22"/>
  <c r="N23" i="11"/>
  <c r="R23" i="11" s="1"/>
  <c r="N23" i="20"/>
  <c r="G5" i="9"/>
  <c r="N8" i="24" s="1"/>
  <c r="G4" i="9"/>
  <c r="N2" i="24" s="1"/>
  <c r="F10" i="9"/>
  <c r="G9" i="9"/>
  <c r="G7" i="9"/>
  <c r="N19" i="24" s="1"/>
  <c r="G6" i="9"/>
  <c r="N15" i="24" s="1"/>
  <c r="BV18" i="20"/>
  <c r="BX18" i="20" s="1"/>
  <c r="BV78" i="20"/>
  <c r="BX78" i="20" s="1"/>
  <c r="BV278" i="20"/>
  <c r="BX278" i="20" s="1"/>
  <c r="BV125" i="20"/>
  <c r="BX125" i="20" s="1"/>
  <c r="BV109" i="20"/>
  <c r="BX109" i="20" s="1"/>
  <c r="BV222" i="20"/>
  <c r="BX222" i="20" s="1"/>
  <c r="BV79" i="20"/>
  <c r="BX79" i="20" s="1"/>
  <c r="BV280" i="20"/>
  <c r="BX280" i="20" s="1"/>
  <c r="BV41" i="20"/>
  <c r="BX41" i="20" s="1"/>
  <c r="BV136" i="20"/>
  <c r="BX136" i="20" s="1"/>
  <c r="BV345" i="20"/>
  <c r="BX345" i="20" s="1"/>
  <c r="BV60" i="20"/>
  <c r="BX60" i="20" s="1"/>
  <c r="BV191" i="20"/>
  <c r="BX191" i="20" s="1"/>
  <c r="BV29" i="20"/>
  <c r="BX29" i="20" s="1"/>
  <c r="BV179" i="20"/>
  <c r="BX179" i="20" s="1"/>
  <c r="BV46" i="20"/>
  <c r="BX46" i="20" s="1"/>
  <c r="BV221" i="20"/>
  <c r="BX221" i="20" s="1"/>
  <c r="BV174" i="20"/>
  <c r="BX174" i="20" s="1"/>
  <c r="BV193" i="20"/>
  <c r="BX193" i="20" s="1"/>
  <c r="BV312" i="20"/>
  <c r="BX312" i="20" s="1"/>
  <c r="BV40" i="20"/>
  <c r="BX40" i="20" s="1"/>
  <c r="BV121" i="20"/>
  <c r="BX121" i="20" s="1"/>
  <c r="BV215" i="20"/>
  <c r="BX215" i="20" s="1"/>
  <c r="BV382" i="20"/>
  <c r="BX382" i="20" s="1"/>
  <c r="BV152" i="20"/>
  <c r="BX152" i="20" s="1"/>
  <c r="BV245" i="20"/>
  <c r="BX245" i="20" s="1"/>
  <c r="BV99" i="20"/>
  <c r="BX99" i="20" s="1"/>
  <c r="BV153" i="20"/>
  <c r="BX153" i="20" s="1"/>
  <c r="BV241" i="20"/>
  <c r="BX241" i="20" s="1"/>
  <c r="BU367" i="22"/>
  <c r="BU370" i="22"/>
  <c r="BU360" i="22"/>
  <c r="BU379" i="22"/>
  <c r="BU377" i="22"/>
  <c r="BU342" i="22"/>
  <c r="BU329" i="22"/>
  <c r="BU327" i="22"/>
  <c r="BU321" i="22"/>
  <c r="BU306" i="22"/>
  <c r="BU317" i="22"/>
  <c r="BU285" i="22"/>
  <c r="BU276" i="22"/>
  <c r="BU264" i="22"/>
  <c r="BU244" i="22"/>
  <c r="BU255" i="22"/>
  <c r="BU258" i="22"/>
  <c r="BU252" i="22"/>
  <c r="BU207" i="22"/>
  <c r="BU194" i="22"/>
  <c r="BU186" i="22"/>
  <c r="BU178" i="22"/>
  <c r="BU213" i="22"/>
  <c r="BU218" i="22"/>
  <c r="BU158" i="22"/>
  <c r="BU165" i="22"/>
  <c r="BU152" i="22"/>
  <c r="BU144" i="22"/>
  <c r="BU128" i="22"/>
  <c r="BU106" i="22"/>
  <c r="BU92" i="22"/>
  <c r="BU84" i="22"/>
  <c r="BU76" i="22"/>
  <c r="BU100" i="22"/>
  <c r="BU99" i="22"/>
  <c r="BU118" i="22"/>
  <c r="BU137" i="22"/>
  <c r="BU119" i="22"/>
  <c r="BU43" i="22"/>
  <c r="BU116" i="22"/>
  <c r="BU29" i="22"/>
  <c r="BU70" i="22"/>
  <c r="BU2" i="22"/>
  <c r="BU55" i="22"/>
  <c r="BU33" i="22"/>
  <c r="BU13" i="22"/>
  <c r="BU16" i="22"/>
  <c r="BU19" i="22"/>
  <c r="BU353" i="22"/>
  <c r="BU325" i="22"/>
  <c r="BU245" i="22"/>
  <c r="BU265" i="22"/>
  <c r="BU179" i="22"/>
  <c r="BU220" i="22"/>
  <c r="BU159" i="22"/>
  <c r="BU45" i="22"/>
  <c r="BU382" i="22"/>
  <c r="BU366" i="22"/>
  <c r="BU368" i="22"/>
  <c r="BU359" i="22"/>
  <c r="BU378" i="22"/>
  <c r="BU354" i="22"/>
  <c r="BU341" i="22"/>
  <c r="BU339" i="22"/>
  <c r="BU328" i="22"/>
  <c r="BU335" i="22"/>
  <c r="BU305" i="22"/>
  <c r="BU312" i="22"/>
  <c r="BU315" i="22"/>
  <c r="BU284" i="22"/>
  <c r="BU278" i="22"/>
  <c r="BU268" i="22"/>
  <c r="BU250" i="22"/>
  <c r="BU241" i="22"/>
  <c r="BU253" i="22"/>
  <c r="BU234" i="22"/>
  <c r="BU242" i="22"/>
  <c r="BU223" i="22"/>
  <c r="BU205" i="22"/>
  <c r="BU193" i="22"/>
  <c r="BU185" i="22"/>
  <c r="BU248" i="22"/>
  <c r="BU211" i="22"/>
  <c r="BU216" i="22"/>
  <c r="BU161" i="22"/>
  <c r="BU175" i="22"/>
  <c r="BU155" i="22"/>
  <c r="BU150" i="22"/>
  <c r="BU142" i="22"/>
  <c r="BU126" i="22"/>
  <c r="BU102" i="22"/>
  <c r="BU91" i="22"/>
  <c r="BU83" i="22"/>
  <c r="BU75" i="22"/>
  <c r="BU171" i="22"/>
  <c r="BU71" i="22"/>
  <c r="BU114" i="22"/>
  <c r="BU129" i="22"/>
  <c r="BU115" i="22"/>
  <c r="BU41" i="22"/>
  <c r="BU65" i="22"/>
  <c r="BU62" i="22"/>
  <c r="BU7" i="22"/>
  <c r="BU67" i="22"/>
  <c r="BU53" i="22"/>
  <c r="BU27" i="22"/>
  <c r="BU12" i="22"/>
  <c r="BU313" i="22"/>
  <c r="BU187" i="22"/>
  <c r="BU77" i="22"/>
  <c r="BU31" i="22"/>
  <c r="BU32" i="22"/>
  <c r="BU365" i="22"/>
  <c r="BU358" i="22"/>
  <c r="BU380" i="22"/>
  <c r="BU336" i="22"/>
  <c r="BU338" i="22"/>
  <c r="BU318" i="22"/>
  <c r="BU320" i="22"/>
  <c r="BU319" i="22"/>
  <c r="BU324" i="22"/>
  <c r="BU304" i="22"/>
  <c r="BU298" i="22"/>
  <c r="BU293" i="22"/>
  <c r="BU283" i="22"/>
  <c r="BU292" i="22"/>
  <c r="BU275" i="22"/>
  <c r="BU270" i="22"/>
  <c r="BU240" i="22"/>
  <c r="BU236" i="22"/>
  <c r="BU239" i="22"/>
  <c r="BU204" i="22"/>
  <c r="BU200" i="22"/>
  <c r="BU192" i="22"/>
  <c r="BU184" i="22"/>
  <c r="BU206" i="22"/>
  <c r="BU209" i="22"/>
  <c r="BU214" i="22"/>
  <c r="BU154" i="22"/>
  <c r="BU170" i="22"/>
  <c r="BU156" i="22"/>
  <c r="BU145" i="22"/>
  <c r="BU201" i="22"/>
  <c r="BU140" i="22"/>
  <c r="BU124" i="22"/>
  <c r="BU98" i="22"/>
  <c r="BU90" i="22"/>
  <c r="BU82" i="22"/>
  <c r="BU74" i="22"/>
  <c r="BU147" i="22"/>
  <c r="BU143" i="22"/>
  <c r="BU72" i="22"/>
  <c r="BU111" i="22"/>
  <c r="BU139" i="22"/>
  <c r="BU60" i="22"/>
  <c r="BU18" i="22"/>
  <c r="BU28" i="22"/>
  <c r="BU48" i="22"/>
  <c r="BU11" i="22"/>
  <c r="BU26" i="22"/>
  <c r="BU323" i="22"/>
  <c r="BU257" i="22"/>
  <c r="BU195" i="22"/>
  <c r="BU93" i="22"/>
  <c r="BU113" i="22"/>
  <c r="BU120" i="22"/>
  <c r="BU376" i="22"/>
  <c r="BU364" i="22"/>
  <c r="BU369" i="22"/>
  <c r="BU357" i="22"/>
  <c r="BU349" i="22"/>
  <c r="BU352" i="22"/>
  <c r="BU337" i="22"/>
  <c r="BU334" i="22"/>
  <c r="BU316" i="22"/>
  <c r="BU311" i="22"/>
  <c r="BU303" i="22"/>
  <c r="BU290" i="22"/>
  <c r="BU282" i="22"/>
  <c r="BU267" i="22"/>
  <c r="BU238" i="22"/>
  <c r="BU235" i="22"/>
  <c r="BU251" i="22"/>
  <c r="BU225" i="22"/>
  <c r="BU262" i="22"/>
  <c r="BU203" i="22"/>
  <c r="BU199" i="22"/>
  <c r="BU191" i="22"/>
  <c r="BU183" i="22"/>
  <c r="BU256" i="22"/>
  <c r="BU212" i="22"/>
  <c r="BU208" i="22"/>
  <c r="BU157" i="22"/>
  <c r="BU166" i="22"/>
  <c r="BU153" i="22"/>
  <c r="BU149" i="22"/>
  <c r="BU167" i="22"/>
  <c r="BU138" i="22"/>
  <c r="BU97" i="22"/>
  <c r="BU89" i="22"/>
  <c r="BU81" i="22"/>
  <c r="BU160" i="22"/>
  <c r="BU109" i="22"/>
  <c r="BU46" i="22"/>
  <c r="BU135" i="22"/>
  <c r="BU68" i="22"/>
  <c r="BU107" i="22"/>
  <c r="BU131" i="22"/>
  <c r="BU58" i="22"/>
  <c r="BU14" i="22"/>
  <c r="BU10" i="22"/>
  <c r="BU21" i="22"/>
  <c r="BU361" i="22"/>
  <c r="BU286" i="22"/>
  <c r="BU291" i="22"/>
  <c r="BU227" i="22"/>
  <c r="BU169" i="22"/>
  <c r="BU85" i="22"/>
  <c r="BU38" i="22"/>
  <c r="BU30" i="22"/>
  <c r="BU57" i="22"/>
  <c r="BU356" i="22"/>
  <c r="BU363" i="22"/>
  <c r="BU346" i="22"/>
  <c r="BU333" i="22"/>
  <c r="BU322" i="22"/>
  <c r="BU347" i="22"/>
  <c r="BU310" i="22"/>
  <c r="BU302" i="22"/>
  <c r="BU299" i="22"/>
  <c r="BU289" i="22"/>
  <c r="BU281" i="22"/>
  <c r="BU297" i="22"/>
  <c r="BU274" i="22"/>
  <c r="BU266" i="22"/>
  <c r="BU230" i="22"/>
  <c r="BU232" i="22"/>
  <c r="BU263" i="22"/>
  <c r="BU247" i="22"/>
  <c r="BU224" i="22"/>
  <c r="BU254" i="22"/>
  <c r="BU198" i="22"/>
  <c r="BU190" i="22"/>
  <c r="BU182" i="22"/>
  <c r="BU221" i="22"/>
  <c r="BU210" i="22"/>
  <c r="BU177" i="22"/>
  <c r="BU151" i="22"/>
  <c r="BU148" i="22"/>
  <c r="BU136" i="22"/>
  <c r="BU96" i="22"/>
  <c r="BU88" i="22"/>
  <c r="BU80" i="22"/>
  <c r="BU105" i="22"/>
  <c r="BU141" i="22"/>
  <c r="BU64" i="22"/>
  <c r="BU44" i="22"/>
  <c r="BU127" i="22"/>
  <c r="BU51" i="22"/>
  <c r="BU73" i="22"/>
  <c r="BU56" i="22"/>
  <c r="BU37" i="22"/>
  <c r="BU25" i="22"/>
  <c r="BU123" i="22"/>
  <c r="BU6" i="22"/>
  <c r="BU63" i="22"/>
  <c r="BU36" i="22"/>
  <c r="BU9" i="22"/>
  <c r="BU34" i="22"/>
  <c r="BU50" i="22"/>
  <c r="BU381" i="22"/>
  <c r="BU375" i="22"/>
  <c r="BU374" i="22"/>
  <c r="BU355" i="22"/>
  <c r="BU350" i="22"/>
  <c r="BU345" i="22"/>
  <c r="BU348" i="22"/>
  <c r="BU351" i="22"/>
  <c r="BU332" i="22"/>
  <c r="BU340" i="22"/>
  <c r="BU309" i="22"/>
  <c r="BU301" i="22"/>
  <c r="BU288" i="22"/>
  <c r="BU280" i="22"/>
  <c r="BU272" i="22"/>
  <c r="BU296" i="22"/>
  <c r="BU273" i="22"/>
  <c r="BU229" i="22"/>
  <c r="BU249" i="22"/>
  <c r="BU261" i="22"/>
  <c r="BU231" i="22"/>
  <c r="BU243" i="22"/>
  <c r="BU260" i="22"/>
  <c r="BU237" i="22"/>
  <c r="BU197" i="22"/>
  <c r="BU189" i="22"/>
  <c r="BU181" i="22"/>
  <c r="BU219" i="22"/>
  <c r="BU173" i="22"/>
  <c r="BU176" i="22"/>
  <c r="BU163" i="22"/>
  <c r="BU146" i="22"/>
  <c r="BU134" i="22"/>
  <c r="BU95" i="22"/>
  <c r="BU87" i="22"/>
  <c r="BU79" i="22"/>
  <c r="BU101" i="22"/>
  <c r="BU133" i="22"/>
  <c r="BU121" i="22"/>
  <c r="BU42" i="22"/>
  <c r="BU49" i="22"/>
  <c r="BU69" i="22"/>
  <c r="BU39" i="22"/>
  <c r="BU54" i="22"/>
  <c r="BU35" i="22"/>
  <c r="BU24" i="22"/>
  <c r="BU112" i="22"/>
  <c r="BU5" i="22"/>
  <c r="BU61" i="22"/>
  <c r="BU22" i="22"/>
  <c r="BU8" i="22"/>
  <c r="BU372" i="22"/>
  <c r="BU343" i="22"/>
  <c r="BU330" i="22"/>
  <c r="BU307" i="22"/>
  <c r="BU277" i="22"/>
  <c r="BU130" i="22"/>
  <c r="BU104" i="22"/>
  <c r="BU3" i="22"/>
  <c r="BU362" i="22"/>
  <c r="BU373" i="22"/>
  <c r="BU371" i="22"/>
  <c r="BU344" i="22"/>
  <c r="BU331" i="22"/>
  <c r="BU314" i="22"/>
  <c r="BU308" i="22"/>
  <c r="BU300" i="22"/>
  <c r="BU294" i="22"/>
  <c r="BU295" i="22"/>
  <c r="BU287" i="22"/>
  <c r="BU279" i="22"/>
  <c r="BU269" i="22"/>
  <c r="BU271" i="22"/>
  <c r="BU228" i="22"/>
  <c r="BU246" i="22"/>
  <c r="BU259" i="22"/>
  <c r="BU226" i="22"/>
  <c r="BU233" i="22"/>
  <c r="BU196" i="22"/>
  <c r="BU188" i="22"/>
  <c r="BU180" i="22"/>
  <c r="BU217" i="22"/>
  <c r="BU162" i="22"/>
  <c r="BU168" i="22"/>
  <c r="BU172" i="22"/>
  <c r="BU164" i="22"/>
  <c r="BU132" i="22"/>
  <c r="BU122" i="22"/>
  <c r="BU94" i="22"/>
  <c r="BU86" i="22"/>
  <c r="BU78" i="22"/>
  <c r="BU108" i="22"/>
  <c r="BU125" i="22"/>
  <c r="BU117" i="22"/>
  <c r="BU40" i="22"/>
  <c r="BU47" i="22"/>
  <c r="BU52" i="22"/>
  <c r="BU23" i="22"/>
  <c r="BU66" i="22"/>
  <c r="BU4" i="22"/>
  <c r="BU59" i="22"/>
  <c r="BU15" i="22"/>
  <c r="BU17" i="22"/>
  <c r="BU103" i="22"/>
  <c r="BU20" i="22"/>
  <c r="BU326" i="22"/>
  <c r="BU222" i="22"/>
  <c r="BU215" i="22"/>
  <c r="BU202" i="22"/>
  <c r="BU110" i="22"/>
  <c r="BU174" i="22"/>
  <c r="E45" i="22"/>
  <c r="E44" i="22"/>
  <c r="G47" i="22"/>
  <c r="G42" i="22"/>
  <c r="G43" i="22"/>
  <c r="M40" i="22"/>
  <c r="M48" i="22" s="1"/>
  <c r="BV364" i="22" s="1"/>
  <c r="BX364" i="22" s="1"/>
  <c r="F45" i="22"/>
  <c r="F44" i="22"/>
  <c r="G44" i="22"/>
  <c r="G45" i="22"/>
  <c r="C45" i="22"/>
  <c r="C44" i="22"/>
  <c r="AQ382" i="22"/>
  <c r="AQ381" i="22"/>
  <c r="AQ380" i="22"/>
  <c r="AQ379" i="22"/>
  <c r="AQ378" i="22"/>
  <c r="AQ377" i="22"/>
  <c r="AQ376" i="22"/>
  <c r="AQ375" i="22"/>
  <c r="AQ374" i="22"/>
  <c r="AQ372" i="22"/>
  <c r="AQ370" i="22"/>
  <c r="AQ369" i="22"/>
  <c r="AQ364" i="22"/>
  <c r="AQ363" i="22"/>
  <c r="AQ368" i="22"/>
  <c r="AQ365" i="22"/>
  <c r="AQ373" i="22"/>
  <c r="AQ367" i="22"/>
  <c r="AQ371" i="22"/>
  <c r="AQ366" i="22"/>
  <c r="AQ360" i="22"/>
  <c r="AQ356" i="22"/>
  <c r="AQ362" i="22"/>
  <c r="AQ359" i="22"/>
  <c r="AQ358" i="22"/>
  <c r="AQ357" i="22"/>
  <c r="AQ351" i="22"/>
  <c r="AQ347" i="22"/>
  <c r="AQ346" i="22"/>
  <c r="AQ345" i="22"/>
  <c r="AQ344" i="22"/>
  <c r="AQ343" i="22"/>
  <c r="AQ342" i="22"/>
  <c r="AQ341" i="22"/>
  <c r="AQ340" i="22"/>
  <c r="AQ339" i="22"/>
  <c r="AQ338" i="22"/>
  <c r="AQ350" i="22"/>
  <c r="AQ361" i="22"/>
  <c r="AQ353" i="22"/>
  <c r="AQ349" i="22"/>
  <c r="AQ355" i="22"/>
  <c r="AQ354" i="22"/>
  <c r="AQ352" i="22"/>
  <c r="AQ348" i="22"/>
  <c r="AQ335" i="22"/>
  <c r="AQ334" i="22"/>
  <c r="AQ333" i="22"/>
  <c r="AQ332" i="22"/>
  <c r="AQ331" i="22"/>
  <c r="AQ330" i="22"/>
  <c r="AQ329" i="22"/>
  <c r="AQ328" i="22"/>
  <c r="AQ327" i="22"/>
  <c r="AQ326" i="22"/>
  <c r="AQ325" i="22"/>
  <c r="AQ324" i="22"/>
  <c r="AQ323" i="22"/>
  <c r="AQ322" i="22"/>
  <c r="AQ337" i="22"/>
  <c r="AQ319" i="22"/>
  <c r="AQ321" i="22"/>
  <c r="AQ317" i="22"/>
  <c r="AQ312" i="22"/>
  <c r="AQ336" i="22"/>
  <c r="AQ318" i="22"/>
  <c r="AQ316" i="22"/>
  <c r="AQ315" i="22"/>
  <c r="AQ310" i="22"/>
  <c r="AQ309" i="22"/>
  <c r="AQ308" i="22"/>
  <c r="AQ307" i="22"/>
  <c r="AQ306" i="22"/>
  <c r="AQ305" i="22"/>
  <c r="AQ304" i="22"/>
  <c r="AQ303" i="22"/>
  <c r="AQ302" i="22"/>
  <c r="AQ301" i="22"/>
  <c r="AQ300" i="22"/>
  <c r="AQ299" i="22"/>
  <c r="AQ298" i="22"/>
  <c r="AQ297" i="22"/>
  <c r="AQ296" i="22"/>
  <c r="AQ320" i="22"/>
  <c r="AQ311" i="22"/>
  <c r="AQ314" i="22"/>
  <c r="AQ295" i="22"/>
  <c r="AQ291" i="22"/>
  <c r="AQ290" i="22"/>
  <c r="AQ289" i="22"/>
  <c r="AQ288" i="22"/>
  <c r="AQ287" i="22"/>
  <c r="AQ286" i="22"/>
  <c r="AQ285" i="22"/>
  <c r="AQ284" i="22"/>
  <c r="AQ283" i="22"/>
  <c r="AQ282" i="22"/>
  <c r="AQ281" i="22"/>
  <c r="AQ280" i="22"/>
  <c r="AQ279" i="22"/>
  <c r="AQ278" i="22"/>
  <c r="AQ277" i="22"/>
  <c r="AQ276" i="22"/>
  <c r="AQ294" i="22"/>
  <c r="AQ313" i="22"/>
  <c r="AQ293" i="22"/>
  <c r="AQ292" i="22"/>
  <c r="AQ275" i="22"/>
  <c r="AQ273" i="22"/>
  <c r="AQ269" i="22"/>
  <c r="AQ274" i="22"/>
  <c r="AQ270" i="22"/>
  <c r="AQ265" i="22"/>
  <c r="AQ271" i="22"/>
  <c r="AQ267" i="22"/>
  <c r="AQ272" i="22"/>
  <c r="AQ264" i="22"/>
  <c r="AQ263" i="22"/>
  <c r="AQ262" i="22"/>
  <c r="AQ261" i="22"/>
  <c r="AQ260" i="22"/>
  <c r="AQ259" i="22"/>
  <c r="AQ258" i="22"/>
  <c r="AQ257" i="22"/>
  <c r="AQ256" i="22"/>
  <c r="AQ255" i="22"/>
  <c r="AQ254" i="22"/>
  <c r="AQ253" i="22"/>
  <c r="AQ252" i="22"/>
  <c r="AQ251" i="22"/>
  <c r="AQ250" i="22"/>
  <c r="AQ249" i="22"/>
  <c r="AQ248" i="22"/>
  <c r="AQ247" i="22"/>
  <c r="AQ266" i="22"/>
  <c r="AQ246" i="22"/>
  <c r="AQ245" i="22"/>
  <c r="AQ243" i="22"/>
  <c r="AQ237" i="22"/>
  <c r="AQ233" i="22"/>
  <c r="AQ244" i="22"/>
  <c r="AQ239" i="22"/>
  <c r="AQ236" i="22"/>
  <c r="AQ232" i="22"/>
  <c r="AQ235" i="22"/>
  <c r="AQ242" i="22"/>
  <c r="AQ240" i="22"/>
  <c r="AQ231" i="22"/>
  <c r="AQ230" i="22"/>
  <c r="AQ229" i="22"/>
  <c r="AQ228" i="22"/>
  <c r="AQ227" i="22"/>
  <c r="AQ226" i="22"/>
  <c r="AQ225" i="22"/>
  <c r="AQ224" i="22"/>
  <c r="AQ223" i="22"/>
  <c r="AQ238" i="22"/>
  <c r="AQ234" i="22"/>
  <c r="AQ221" i="22"/>
  <c r="AQ220" i="22"/>
  <c r="AQ219" i="22"/>
  <c r="AQ218" i="22"/>
  <c r="AQ217" i="22"/>
  <c r="AQ216" i="22"/>
  <c r="AQ215" i="22"/>
  <c r="AQ214" i="22"/>
  <c r="AQ213" i="22"/>
  <c r="AQ212" i="22"/>
  <c r="AQ211" i="22"/>
  <c r="AQ210" i="22"/>
  <c r="AQ209" i="22"/>
  <c r="AQ208" i="22"/>
  <c r="AQ207" i="22"/>
  <c r="AQ206" i="22"/>
  <c r="AQ205" i="22"/>
  <c r="AQ204" i="22"/>
  <c r="AQ203" i="22"/>
  <c r="AQ201" i="22"/>
  <c r="AQ268" i="22"/>
  <c r="AQ222" i="22"/>
  <c r="AQ200" i="22"/>
  <c r="AQ199" i="22"/>
  <c r="AQ198" i="22"/>
  <c r="AQ196" i="22"/>
  <c r="AQ194" i="22"/>
  <c r="AQ192" i="22"/>
  <c r="AQ190" i="22"/>
  <c r="AQ188" i="22"/>
  <c r="AQ186" i="22"/>
  <c r="AQ184" i="22"/>
  <c r="AQ182" i="22"/>
  <c r="AQ180" i="22"/>
  <c r="AQ175" i="22"/>
  <c r="AQ163" i="22"/>
  <c r="AQ159" i="22"/>
  <c r="AQ155" i="22"/>
  <c r="AQ171" i="22"/>
  <c r="AQ167" i="22"/>
  <c r="AQ178" i="22"/>
  <c r="AQ174" i="22"/>
  <c r="AQ162" i="22"/>
  <c r="AQ158" i="22"/>
  <c r="AQ154" i="22"/>
  <c r="AQ153" i="22"/>
  <c r="AQ152" i="22"/>
  <c r="AQ151" i="22"/>
  <c r="AQ150" i="22"/>
  <c r="AQ149" i="22"/>
  <c r="AQ148" i="22"/>
  <c r="AQ147" i="22"/>
  <c r="AQ146" i="22"/>
  <c r="AQ145" i="22"/>
  <c r="AQ241" i="22"/>
  <c r="AQ172" i="22"/>
  <c r="AQ168" i="22"/>
  <c r="AQ202" i="22"/>
  <c r="AQ169" i="22"/>
  <c r="AQ165" i="22"/>
  <c r="AQ176" i="22"/>
  <c r="AQ164" i="22"/>
  <c r="AQ160" i="22"/>
  <c r="AQ156" i="22"/>
  <c r="AQ191" i="22"/>
  <c r="AQ183" i="22"/>
  <c r="AQ166" i="22"/>
  <c r="AQ193" i="22"/>
  <c r="AQ185" i="22"/>
  <c r="AQ161" i="22"/>
  <c r="AQ170" i="22"/>
  <c r="AQ195" i="22"/>
  <c r="AQ187" i="22"/>
  <c r="AQ179" i="22"/>
  <c r="AQ177" i="22"/>
  <c r="AQ157" i="22"/>
  <c r="AQ144" i="22"/>
  <c r="AQ143" i="22"/>
  <c r="AQ142" i="22"/>
  <c r="AQ141" i="22"/>
  <c r="AQ140" i="22"/>
  <c r="AQ139" i="22"/>
  <c r="AQ138" i="22"/>
  <c r="AQ137" i="22"/>
  <c r="AQ136" i="22"/>
  <c r="AQ135" i="22"/>
  <c r="AQ134" i="22"/>
  <c r="AQ133" i="22"/>
  <c r="AQ132" i="22"/>
  <c r="AQ131" i="22"/>
  <c r="AQ130" i="22"/>
  <c r="AQ129" i="22"/>
  <c r="AQ128" i="22"/>
  <c r="AQ127" i="22"/>
  <c r="AQ126" i="22"/>
  <c r="AQ125" i="22"/>
  <c r="AQ124" i="22"/>
  <c r="AQ123" i="22"/>
  <c r="AQ122" i="22"/>
  <c r="AQ121" i="22"/>
  <c r="AQ120" i="22"/>
  <c r="AQ119" i="22"/>
  <c r="AQ118" i="22"/>
  <c r="AQ117" i="22"/>
  <c r="AQ116" i="22"/>
  <c r="AQ115" i="22"/>
  <c r="AQ114" i="22"/>
  <c r="AQ113" i="22"/>
  <c r="AQ112" i="22"/>
  <c r="AQ181" i="22"/>
  <c r="AQ173" i="22"/>
  <c r="AQ111" i="22"/>
  <c r="AQ107" i="22"/>
  <c r="AQ103" i="22"/>
  <c r="AQ99" i="22"/>
  <c r="AQ189" i="22"/>
  <c r="AQ110" i="22"/>
  <c r="AQ106" i="22"/>
  <c r="AQ102" i="22"/>
  <c r="AQ109" i="22"/>
  <c r="AQ105" i="22"/>
  <c r="AQ101" i="22"/>
  <c r="AQ197" i="22"/>
  <c r="AQ77" i="22"/>
  <c r="AQ65" i="22"/>
  <c r="AQ108" i="22"/>
  <c r="AQ74" i="22"/>
  <c r="AQ70" i="22"/>
  <c r="AQ68" i="22"/>
  <c r="AQ51" i="22"/>
  <c r="AQ49" i="22"/>
  <c r="AQ47" i="22"/>
  <c r="AQ38" i="22"/>
  <c r="AQ76" i="22"/>
  <c r="AQ104" i="22"/>
  <c r="AQ98" i="22"/>
  <c r="AQ96" i="22"/>
  <c r="AQ94" i="22"/>
  <c r="AQ92" i="22"/>
  <c r="AQ90" i="22"/>
  <c r="AQ88" i="22"/>
  <c r="AQ86" i="22"/>
  <c r="AQ84" i="22"/>
  <c r="AQ82" i="22"/>
  <c r="AQ80" i="22"/>
  <c r="AQ71" i="22"/>
  <c r="AQ45" i="22"/>
  <c r="AQ43" i="22"/>
  <c r="AQ41" i="22"/>
  <c r="AQ79" i="22"/>
  <c r="AQ75" i="22"/>
  <c r="AQ100" i="22"/>
  <c r="AQ72" i="22"/>
  <c r="AQ67" i="22"/>
  <c r="AQ64" i="22"/>
  <c r="AQ63" i="22"/>
  <c r="AQ62" i="22"/>
  <c r="AQ61" i="22"/>
  <c r="AQ60" i="22"/>
  <c r="AQ59" i="22"/>
  <c r="AQ58" i="22"/>
  <c r="AQ57" i="22"/>
  <c r="AQ56" i="22"/>
  <c r="AQ55" i="22"/>
  <c r="AQ54" i="22"/>
  <c r="AQ53" i="22"/>
  <c r="AQ52" i="22"/>
  <c r="AQ50" i="22"/>
  <c r="AQ48" i="22"/>
  <c r="AQ78" i="22"/>
  <c r="AQ66" i="22"/>
  <c r="AQ91" i="22"/>
  <c r="AQ46" i="22"/>
  <c r="AQ40" i="22"/>
  <c r="AQ39" i="22"/>
  <c r="AQ37" i="22"/>
  <c r="AQ25" i="22"/>
  <c r="AQ24" i="22"/>
  <c r="AQ23" i="22"/>
  <c r="AQ18" i="22"/>
  <c r="AQ14" i="22"/>
  <c r="AQ85" i="22"/>
  <c r="AQ34" i="22"/>
  <c r="AQ28" i="22"/>
  <c r="AQ6" i="22"/>
  <c r="AQ5" i="22"/>
  <c r="AQ4" i="22"/>
  <c r="AQ3" i="22"/>
  <c r="AQ2" i="22"/>
  <c r="AQ95" i="22"/>
  <c r="AQ73" i="22"/>
  <c r="AQ22" i="22"/>
  <c r="AQ89" i="22"/>
  <c r="AQ44" i="22"/>
  <c r="AQ35" i="22"/>
  <c r="AQ27" i="22"/>
  <c r="AQ17" i="22"/>
  <c r="AQ13" i="22"/>
  <c r="AQ12" i="22"/>
  <c r="AQ11" i="22"/>
  <c r="AQ10" i="22"/>
  <c r="AQ9" i="22"/>
  <c r="AQ8" i="22"/>
  <c r="AQ7" i="22"/>
  <c r="AQ83" i="22"/>
  <c r="AQ31" i="22"/>
  <c r="AQ16" i="22"/>
  <c r="AQ15" i="22"/>
  <c r="AQ93" i="22"/>
  <c r="AQ42" i="22"/>
  <c r="AQ36" i="22"/>
  <c r="AQ32" i="22"/>
  <c r="AQ26" i="22"/>
  <c r="AQ21" i="22"/>
  <c r="AQ20" i="22"/>
  <c r="AQ19" i="22"/>
  <c r="AQ87" i="22"/>
  <c r="AQ69" i="22"/>
  <c r="AQ30" i="22"/>
  <c r="AQ29" i="22"/>
  <c r="AQ33" i="22"/>
  <c r="AQ81" i="22"/>
  <c r="AQ97" i="22"/>
  <c r="V23" i="11"/>
  <c r="Q15" i="11"/>
  <c r="V15" i="11" s="1"/>
  <c r="B14" i="19"/>
  <c r="Q27" i="11"/>
  <c r="V27" i="11" s="1"/>
  <c r="B17" i="19"/>
  <c r="Q8" i="11"/>
  <c r="V8" i="11" s="1"/>
  <c r="B13" i="19"/>
  <c r="T23" i="11"/>
  <c r="BV315" i="20"/>
  <c r="BX315" i="20" s="1"/>
  <c r="BV105" i="20"/>
  <c r="BX105" i="20" s="1"/>
  <c r="BV32" i="20"/>
  <c r="BX32" i="20" s="1"/>
  <c r="BV23" i="20"/>
  <c r="BX23" i="20" s="1"/>
  <c r="BV62" i="20"/>
  <c r="BX62" i="20" s="1"/>
  <c r="BV83" i="20"/>
  <c r="BX83" i="20" s="1"/>
  <c r="BV171" i="20"/>
  <c r="BX171" i="20" s="1"/>
  <c r="BV128" i="20"/>
  <c r="BX128" i="20" s="1"/>
  <c r="BV157" i="20"/>
  <c r="BX157" i="20" s="1"/>
  <c r="BV180" i="20"/>
  <c r="BX180" i="20" s="1"/>
  <c r="BV239" i="20"/>
  <c r="BX239" i="20" s="1"/>
  <c r="BV226" i="20"/>
  <c r="BX226" i="20" s="1"/>
  <c r="BV242" i="20"/>
  <c r="BX242" i="20" s="1"/>
  <c r="BV261" i="20"/>
  <c r="BX261" i="20" s="1"/>
  <c r="BV285" i="20"/>
  <c r="BX285" i="20" s="1"/>
  <c r="BV319" i="20"/>
  <c r="BX319" i="20" s="1"/>
  <c r="BV349" i="20"/>
  <c r="BX349" i="20" s="1"/>
  <c r="BV258" i="20"/>
  <c r="BX258" i="20" s="1"/>
  <c r="BV12" i="20"/>
  <c r="BX12" i="20" s="1"/>
  <c r="BV35" i="20"/>
  <c r="BX35" i="20" s="1"/>
  <c r="BV59" i="20"/>
  <c r="BX59" i="20" s="1"/>
  <c r="BV63" i="20"/>
  <c r="BX63" i="20" s="1"/>
  <c r="BV86" i="20"/>
  <c r="BX86" i="20" s="1"/>
  <c r="BV143" i="20"/>
  <c r="BX143" i="20" s="1"/>
  <c r="BV129" i="20"/>
  <c r="BX129" i="20" s="1"/>
  <c r="BV160" i="20"/>
  <c r="BX160" i="20" s="1"/>
  <c r="BV184" i="20"/>
  <c r="BX184" i="20" s="1"/>
  <c r="BV202" i="20"/>
  <c r="BX202" i="20" s="1"/>
  <c r="BV229" i="20"/>
  <c r="BX229" i="20" s="1"/>
  <c r="BV252" i="20"/>
  <c r="BX252" i="20" s="1"/>
  <c r="BV262" i="20"/>
  <c r="BX262" i="20" s="1"/>
  <c r="BV288" i="20"/>
  <c r="BX288" i="20" s="1"/>
  <c r="BV324" i="20"/>
  <c r="BX324" i="20" s="1"/>
  <c r="BV361" i="20"/>
  <c r="BX361" i="20" s="1"/>
  <c r="BV346" i="20"/>
  <c r="BX346" i="20" s="1"/>
  <c r="BV43" i="20"/>
  <c r="BX43" i="20" s="1"/>
  <c r="BV36" i="20"/>
  <c r="BX36" i="20" s="1"/>
  <c r="BV48" i="20"/>
  <c r="BX48" i="20" s="1"/>
  <c r="BV67" i="20"/>
  <c r="BX67" i="20" s="1"/>
  <c r="BV87" i="20"/>
  <c r="BX87" i="20" s="1"/>
  <c r="BV146" i="20"/>
  <c r="BX146" i="20" s="1"/>
  <c r="BV133" i="20"/>
  <c r="BX133" i="20" s="1"/>
  <c r="BV161" i="20"/>
  <c r="BX161" i="20" s="1"/>
  <c r="BV187" i="20"/>
  <c r="BX187" i="20" s="1"/>
  <c r="BV206" i="20"/>
  <c r="BX206" i="20" s="1"/>
  <c r="BV230" i="20"/>
  <c r="BX230" i="20" s="1"/>
  <c r="BV276" i="20"/>
  <c r="BX276" i="20" s="1"/>
  <c r="BV266" i="20"/>
  <c r="BX266" i="20" s="1"/>
  <c r="BV289" i="20"/>
  <c r="BX289" i="20" s="1"/>
  <c r="BV325" i="20"/>
  <c r="BX325" i="20" s="1"/>
  <c r="BV359" i="20"/>
  <c r="BX359" i="20" s="1"/>
  <c r="BV281" i="20"/>
  <c r="BX281" i="20" s="1"/>
  <c r="BV10" i="20"/>
  <c r="BX10" i="20" s="1"/>
  <c r="BV51" i="20"/>
  <c r="BX51" i="20" s="1"/>
  <c r="BV50" i="20"/>
  <c r="BX50" i="20" s="1"/>
  <c r="BV70" i="20"/>
  <c r="BX70" i="20" s="1"/>
  <c r="BV106" i="20"/>
  <c r="BX106" i="20" s="1"/>
  <c r="BV137" i="20"/>
  <c r="BX137" i="20" s="1"/>
  <c r="BV167" i="20"/>
  <c r="BX167" i="20" s="1"/>
  <c r="BV169" i="20"/>
  <c r="BX169" i="20" s="1"/>
  <c r="BV188" i="20"/>
  <c r="BX188" i="20" s="1"/>
  <c r="BV209" i="20"/>
  <c r="BX209" i="20" s="1"/>
  <c r="BV240" i="20"/>
  <c r="BX240" i="20" s="1"/>
  <c r="BV247" i="20"/>
  <c r="BX247" i="20" s="1"/>
  <c r="BV269" i="20"/>
  <c r="BX269" i="20" s="1"/>
  <c r="BV293" i="20"/>
  <c r="BX293" i="20" s="1"/>
  <c r="BV318" i="20"/>
  <c r="BX318" i="20" s="1"/>
  <c r="BV368" i="20"/>
  <c r="BX368" i="20" s="1"/>
  <c r="BV3" i="20"/>
  <c r="BX3" i="20" s="1"/>
  <c r="BV17" i="20"/>
  <c r="BX17" i="20" s="1"/>
  <c r="BV54" i="20"/>
  <c r="BX54" i="20" s="1"/>
  <c r="BV90" i="20"/>
  <c r="BX90" i="20" s="1"/>
  <c r="BV71" i="20"/>
  <c r="BX71" i="20" s="1"/>
  <c r="BV113" i="20"/>
  <c r="BX113" i="20" s="1"/>
  <c r="BV117" i="20"/>
  <c r="BX117" i="20" s="1"/>
  <c r="BV178" i="20"/>
  <c r="BX178" i="20" s="1"/>
  <c r="BV176" i="20"/>
  <c r="BX176" i="20" s="1"/>
  <c r="BV200" i="20"/>
  <c r="BX200" i="20" s="1"/>
  <c r="BV210" i="20"/>
  <c r="BX210" i="20" s="1"/>
  <c r="BV234" i="20"/>
  <c r="BX234" i="20" s="1"/>
  <c r="BV305" i="20"/>
  <c r="BX305" i="20" s="1"/>
  <c r="BV270" i="20"/>
  <c r="BX270" i="20" s="1"/>
  <c r="BV303" i="20"/>
  <c r="BX303" i="20" s="1"/>
  <c r="BV336" i="20"/>
  <c r="BX336" i="20" s="1"/>
  <c r="BV362" i="20"/>
  <c r="BX362" i="20" s="1"/>
  <c r="BV6" i="20"/>
  <c r="BX6" i="20" s="1"/>
  <c r="BV15" i="20"/>
  <c r="BX15" i="20" s="1"/>
  <c r="BV107" i="20"/>
  <c r="BX107" i="20" s="1"/>
  <c r="BV102" i="20"/>
  <c r="BX102" i="20" s="1"/>
  <c r="BV75" i="20"/>
  <c r="BX75" i="20" s="1"/>
  <c r="BV92" i="20"/>
  <c r="BX92" i="20" s="1"/>
  <c r="BV120" i="20"/>
  <c r="BX120" i="20" s="1"/>
  <c r="BV149" i="20"/>
  <c r="BX149" i="20" s="1"/>
  <c r="BV198" i="20"/>
  <c r="BX198" i="20" s="1"/>
  <c r="BV190" i="20"/>
  <c r="BX190" i="20" s="1"/>
  <c r="BV214" i="20"/>
  <c r="BX214" i="20" s="1"/>
  <c r="BV238" i="20"/>
  <c r="BX238" i="20" s="1"/>
  <c r="BV275" i="20"/>
  <c r="BX275" i="20" s="1"/>
  <c r="BV304" i="20"/>
  <c r="BX304" i="20" s="1"/>
  <c r="BV307" i="20"/>
  <c r="BX307" i="20" s="1"/>
  <c r="BV332" i="20"/>
  <c r="BX332" i="20" s="1"/>
  <c r="BV375" i="20"/>
  <c r="BX375" i="20" s="1"/>
  <c r="BV4" i="20"/>
  <c r="BX4" i="20" s="1"/>
  <c r="BV31" i="20"/>
  <c r="BX31" i="20" s="1"/>
  <c r="BV7" i="20"/>
  <c r="BX7" i="20" s="1"/>
  <c r="BV16" i="20"/>
  <c r="BX16" i="20" s="1"/>
  <c r="BV33" i="20"/>
  <c r="BX33" i="20" s="1"/>
  <c r="BV52" i="20"/>
  <c r="BX52" i="20" s="1"/>
  <c r="BV42" i="20"/>
  <c r="BX42" i="20" s="1"/>
  <c r="BV61" i="20"/>
  <c r="BX61" i="20" s="1"/>
  <c r="BV94" i="20"/>
  <c r="BX94" i="20" s="1"/>
  <c r="BV108" i="20"/>
  <c r="BX108" i="20" s="1"/>
  <c r="BV68" i="20"/>
  <c r="BX68" i="20" s="1"/>
  <c r="BV76" i="20"/>
  <c r="BX76" i="20" s="1"/>
  <c r="BV84" i="20"/>
  <c r="BX84" i="20" s="1"/>
  <c r="BV110" i="20"/>
  <c r="BX110" i="20" s="1"/>
  <c r="BV139" i="20"/>
  <c r="BX139" i="20" s="1"/>
  <c r="BV144" i="20"/>
  <c r="BX144" i="20" s="1"/>
  <c r="BV118" i="20"/>
  <c r="BX118" i="20" s="1"/>
  <c r="BV126" i="20"/>
  <c r="BX126" i="20" s="1"/>
  <c r="BV134" i="20"/>
  <c r="BX134" i="20" s="1"/>
  <c r="BV150" i="20"/>
  <c r="BX150" i="20" s="1"/>
  <c r="BV158" i="20"/>
  <c r="BX158" i="20" s="1"/>
  <c r="BV173" i="20"/>
  <c r="BX173" i="20" s="1"/>
  <c r="BV197" i="20"/>
  <c r="BX197" i="20" s="1"/>
  <c r="BV185" i="20"/>
  <c r="BX185" i="20" s="1"/>
  <c r="BV195" i="20"/>
  <c r="BX195" i="20" s="1"/>
  <c r="BV235" i="20"/>
  <c r="BX235" i="20" s="1"/>
  <c r="BV207" i="20"/>
  <c r="BX207" i="20" s="1"/>
  <c r="BV219" i="20"/>
  <c r="BX219" i="20" s="1"/>
  <c r="BV227" i="20"/>
  <c r="BX227" i="20" s="1"/>
  <c r="BV233" i="20"/>
  <c r="BX233" i="20" s="1"/>
  <c r="BV249" i="20"/>
  <c r="BX249" i="20" s="1"/>
  <c r="BV253" i="20"/>
  <c r="BX253" i="20" s="1"/>
  <c r="BV277" i="20"/>
  <c r="BX277" i="20" s="1"/>
  <c r="BV259" i="20"/>
  <c r="BX259" i="20" s="1"/>
  <c r="BV267" i="20"/>
  <c r="BX267" i="20" s="1"/>
  <c r="BV310" i="20"/>
  <c r="BX310" i="20" s="1"/>
  <c r="BV286" i="20"/>
  <c r="BX286" i="20" s="1"/>
  <c r="BV297" i="20"/>
  <c r="BX297" i="20" s="1"/>
  <c r="BV314" i="20"/>
  <c r="BX314" i="20" s="1"/>
  <c r="BV317" i="20"/>
  <c r="BX317" i="20" s="1"/>
  <c r="BV327" i="20"/>
  <c r="BX327" i="20" s="1"/>
  <c r="BV347" i="20"/>
  <c r="BX347" i="20" s="1"/>
  <c r="BV369" i="20"/>
  <c r="BX369" i="20" s="1"/>
  <c r="BV378" i="20"/>
  <c r="BX378" i="20" s="1"/>
  <c r="BV5" i="20"/>
  <c r="BX5" i="20" s="1"/>
  <c r="BV14" i="20"/>
  <c r="BX14" i="20" s="1"/>
  <c r="BV58" i="20"/>
  <c r="BX58" i="20" s="1"/>
  <c r="BV55" i="20"/>
  <c r="BX55" i="20" s="1"/>
  <c r="BV34" i="20"/>
  <c r="BX34" i="20" s="1"/>
  <c r="BV53" i="20"/>
  <c r="BX53" i="20" s="1"/>
  <c r="BV44" i="20"/>
  <c r="BX44" i="20" s="1"/>
  <c r="BV37" i="20"/>
  <c r="BX37" i="20" s="1"/>
  <c r="BV98" i="20"/>
  <c r="BX98" i="20" s="1"/>
  <c r="BV112" i="20"/>
  <c r="BX112" i="20" s="1"/>
  <c r="BV69" i="20"/>
  <c r="BX69" i="20" s="1"/>
  <c r="BV77" i="20"/>
  <c r="BX77" i="20" s="1"/>
  <c r="BV85" i="20"/>
  <c r="BX85" i="20" s="1"/>
  <c r="BV111" i="20"/>
  <c r="BX111" i="20" s="1"/>
  <c r="BV147" i="20"/>
  <c r="BX147" i="20" s="1"/>
  <c r="BV145" i="20"/>
  <c r="BX145" i="20" s="1"/>
  <c r="BV119" i="20"/>
  <c r="BX119" i="20" s="1"/>
  <c r="BV127" i="20"/>
  <c r="BX127" i="20" s="1"/>
  <c r="BV138" i="20"/>
  <c r="BX138" i="20" s="1"/>
  <c r="BV151" i="20"/>
  <c r="BX151" i="20" s="1"/>
  <c r="BV159" i="20"/>
  <c r="BX159" i="20" s="1"/>
  <c r="BV175" i="20"/>
  <c r="BX175" i="20" s="1"/>
  <c r="BV199" i="20"/>
  <c r="BX199" i="20" s="1"/>
  <c r="BV186" i="20"/>
  <c r="BX186" i="20" s="1"/>
  <c r="BV201" i="20"/>
  <c r="BX201" i="20" s="1"/>
  <c r="BV220" i="20"/>
  <c r="BX220" i="20" s="1"/>
  <c r="BV208" i="20"/>
  <c r="BX208" i="20" s="1"/>
  <c r="BV218" i="20"/>
  <c r="BX218" i="20" s="1"/>
  <c r="BV228" i="20"/>
  <c r="BX228" i="20" s="1"/>
  <c r="BV237" i="20"/>
  <c r="BX237" i="20" s="1"/>
  <c r="BV254" i="20"/>
  <c r="BX254" i="20" s="1"/>
  <c r="BV274" i="20"/>
  <c r="BX274" i="20" s="1"/>
  <c r="BV272" i="20"/>
  <c r="BX272" i="20" s="1"/>
  <c r="BV260" i="20"/>
  <c r="BX260" i="20" s="1"/>
  <c r="BV268" i="20"/>
  <c r="BX268" i="20" s="1"/>
  <c r="BV279" i="20"/>
  <c r="BX279" i="20" s="1"/>
  <c r="BV287" i="20"/>
  <c r="BX287" i="20" s="1"/>
  <c r="BV299" i="20"/>
  <c r="BX299" i="20" s="1"/>
  <c r="BV309" i="20"/>
  <c r="BX309" i="20" s="1"/>
  <c r="BV321" i="20"/>
  <c r="BX321" i="20" s="1"/>
  <c r="BV328" i="20"/>
  <c r="BX328" i="20" s="1"/>
  <c r="BV350" i="20"/>
  <c r="BX350" i="20" s="1"/>
  <c r="BV371" i="20"/>
  <c r="BX371" i="20" s="1"/>
  <c r="BV379" i="20"/>
  <c r="BX379" i="20" s="1"/>
  <c r="BV8" i="20"/>
  <c r="BX8" i="20" s="1"/>
  <c r="BV20" i="20"/>
  <c r="BX20" i="20" s="1"/>
  <c r="BV103" i="20"/>
  <c r="BX103" i="20" s="1"/>
  <c r="BV30" i="20"/>
  <c r="BX30" i="20" s="1"/>
  <c r="BV38" i="20"/>
  <c r="BX38" i="20" s="1"/>
  <c r="BV22" i="20"/>
  <c r="BX22" i="20" s="1"/>
  <c r="BV24" i="20"/>
  <c r="BX24" i="20" s="1"/>
  <c r="BV93" i="20"/>
  <c r="BX93" i="20" s="1"/>
  <c r="BV172" i="20"/>
  <c r="BX172" i="20" s="1"/>
  <c r="BV64" i="20"/>
  <c r="BX64" i="20" s="1"/>
  <c r="BV72" i="20"/>
  <c r="BX72" i="20" s="1"/>
  <c r="BV80" i="20"/>
  <c r="BX80" i="20" s="1"/>
  <c r="BV88" i="20"/>
  <c r="BX88" i="20" s="1"/>
  <c r="BV96" i="20"/>
  <c r="BX96" i="20" s="1"/>
  <c r="BV140" i="20"/>
  <c r="BX140" i="20" s="1"/>
  <c r="BV114" i="20"/>
  <c r="BX114" i="20" s="1"/>
  <c r="BV122" i="20"/>
  <c r="BX122" i="20" s="1"/>
  <c r="BV130" i="20"/>
  <c r="BX130" i="20" s="1"/>
  <c r="BV164" i="20"/>
  <c r="BX164" i="20" s="1"/>
  <c r="BV154" i="20"/>
  <c r="BX154" i="20" s="1"/>
  <c r="BV162" i="20"/>
  <c r="BX162" i="20" s="1"/>
  <c r="BV166" i="20"/>
  <c r="BX166" i="20" s="1"/>
  <c r="BV181" i="20"/>
  <c r="BX181" i="20" s="1"/>
  <c r="BV189" i="20"/>
  <c r="BX189" i="20" s="1"/>
  <c r="BV194" i="20"/>
  <c r="BX194" i="20" s="1"/>
  <c r="BV203" i="20"/>
  <c r="BX203" i="20" s="1"/>
  <c r="BV211" i="20"/>
  <c r="BX211" i="20" s="1"/>
  <c r="BV223" i="20"/>
  <c r="BX223" i="20" s="1"/>
  <c r="BV231" i="20"/>
  <c r="BX231" i="20" s="1"/>
  <c r="BV244" i="20"/>
  <c r="BX244" i="20" s="1"/>
  <c r="BV243" i="20"/>
  <c r="BX243" i="20" s="1"/>
  <c r="BV251" i="20"/>
  <c r="BX251" i="20" s="1"/>
  <c r="BV295" i="20"/>
  <c r="BX295" i="20" s="1"/>
  <c r="BV263" i="20"/>
  <c r="BX263" i="20" s="1"/>
  <c r="BV292" i="20"/>
  <c r="BX292" i="20" s="1"/>
  <c r="BV282" i="20"/>
  <c r="BX282" i="20" s="1"/>
  <c r="BV290" i="20"/>
  <c r="BX290" i="20" s="1"/>
  <c r="BV296" i="20"/>
  <c r="BX296" i="20" s="1"/>
  <c r="BV322" i="20"/>
  <c r="BX322" i="20" s="1"/>
  <c r="BV333" i="20"/>
  <c r="BX333" i="20" s="1"/>
  <c r="BV339" i="20"/>
  <c r="BX339" i="20" s="1"/>
  <c r="BV352" i="20"/>
  <c r="BX352" i="20" s="1"/>
  <c r="BV363" i="20"/>
  <c r="BX363" i="20" s="1"/>
  <c r="BV13" i="20"/>
  <c r="BX13" i="20" s="1"/>
  <c r="BV9" i="20"/>
  <c r="BX9" i="20" s="1"/>
  <c r="BV19" i="20"/>
  <c r="BX19" i="20" s="1"/>
  <c r="BV26" i="20"/>
  <c r="BX26" i="20" s="1"/>
  <c r="BV39" i="20"/>
  <c r="BX39" i="20" s="1"/>
  <c r="BV47" i="20"/>
  <c r="BX47" i="20" s="1"/>
  <c r="BV56" i="20"/>
  <c r="BX56" i="20" s="1"/>
  <c r="BV25" i="20"/>
  <c r="BX25" i="20" s="1"/>
  <c r="BV97" i="20"/>
  <c r="BX97" i="20" s="1"/>
  <c r="BV91" i="20"/>
  <c r="BX91" i="20" s="1"/>
  <c r="BV65" i="20"/>
  <c r="BX65" i="20" s="1"/>
  <c r="BV73" i="20"/>
  <c r="BX73" i="20" s="1"/>
  <c r="BV81" i="20"/>
  <c r="BX81" i="20" s="1"/>
  <c r="BV89" i="20"/>
  <c r="BX89" i="20" s="1"/>
  <c r="BV100" i="20"/>
  <c r="BX100" i="20" s="1"/>
  <c r="BV141" i="20"/>
  <c r="BX141" i="20" s="1"/>
  <c r="BV115" i="20"/>
  <c r="BX115" i="20" s="1"/>
  <c r="BV123" i="20"/>
  <c r="BX123" i="20" s="1"/>
  <c r="BV131" i="20"/>
  <c r="BX131" i="20" s="1"/>
  <c r="BV168" i="20"/>
  <c r="BX168" i="20" s="1"/>
  <c r="BV155" i="20"/>
  <c r="BX155" i="20" s="1"/>
  <c r="BV163" i="20"/>
  <c r="BX163" i="20" s="1"/>
  <c r="BV170" i="20"/>
  <c r="BX170" i="20" s="1"/>
  <c r="BV182" i="20"/>
  <c r="BX182" i="20" s="1"/>
  <c r="BV192" i="20"/>
  <c r="BX192" i="20" s="1"/>
  <c r="BV216" i="20"/>
  <c r="BX216" i="20" s="1"/>
  <c r="BV204" i="20"/>
  <c r="BX204" i="20" s="1"/>
  <c r="BV212" i="20"/>
  <c r="BX212" i="20" s="1"/>
  <c r="BV224" i="20"/>
  <c r="BX224" i="20" s="1"/>
  <c r="BV232" i="20"/>
  <c r="BX232" i="20" s="1"/>
  <c r="BV248" i="20"/>
  <c r="BX248" i="20" s="1"/>
  <c r="BV246" i="20"/>
  <c r="BX246" i="20" s="1"/>
  <c r="BV256" i="20"/>
  <c r="BX256" i="20" s="1"/>
  <c r="BV273" i="20"/>
  <c r="BX273" i="20" s="1"/>
  <c r="BV264" i="20"/>
  <c r="BX264" i="20" s="1"/>
  <c r="BV298" i="20"/>
  <c r="BX298" i="20" s="1"/>
  <c r="BV283" i="20"/>
  <c r="BX283" i="20" s="1"/>
  <c r="BV291" i="20"/>
  <c r="BX291" i="20" s="1"/>
  <c r="BV300" i="20"/>
  <c r="BX300" i="20" s="1"/>
  <c r="BV316" i="20"/>
  <c r="BX316" i="20" s="1"/>
  <c r="BV334" i="20"/>
  <c r="BX334" i="20" s="1"/>
  <c r="BV340" i="20"/>
  <c r="BX340" i="20" s="1"/>
  <c r="BV355" i="20"/>
  <c r="BX355" i="20" s="1"/>
  <c r="BV366" i="20"/>
  <c r="BX366" i="20" s="1"/>
  <c r="BV11" i="20"/>
  <c r="BX11" i="20" s="1"/>
  <c r="BV21" i="20"/>
  <c r="BX21" i="20" s="1"/>
  <c r="BV45" i="20"/>
  <c r="BX45" i="20" s="1"/>
  <c r="BV27" i="20"/>
  <c r="BX27" i="20" s="1"/>
  <c r="BV49" i="20"/>
  <c r="BX49" i="20" s="1"/>
  <c r="BV28" i="20"/>
  <c r="BX28" i="20" s="1"/>
  <c r="BV57" i="20"/>
  <c r="BX57" i="20" s="1"/>
  <c r="BV101" i="20"/>
  <c r="BX101" i="20" s="1"/>
  <c r="BV95" i="20"/>
  <c r="BX95" i="20" s="1"/>
  <c r="BV66" i="20"/>
  <c r="BX66" i="20" s="1"/>
  <c r="BV74" i="20"/>
  <c r="BX74" i="20" s="1"/>
  <c r="BV82" i="20"/>
  <c r="BX82" i="20" s="1"/>
  <c r="BV104" i="20"/>
  <c r="BX104" i="20" s="1"/>
  <c r="BV135" i="20"/>
  <c r="BX135" i="20" s="1"/>
  <c r="BV142" i="20"/>
  <c r="BX142" i="20" s="1"/>
  <c r="BV116" i="20"/>
  <c r="BX116" i="20" s="1"/>
  <c r="BV124" i="20"/>
  <c r="BX124" i="20" s="1"/>
  <c r="BV132" i="20"/>
  <c r="BX132" i="20" s="1"/>
  <c r="BV148" i="20"/>
  <c r="BX148" i="20" s="1"/>
  <c r="BV156" i="20"/>
  <c r="BX156" i="20" s="1"/>
  <c r="BV165" i="20"/>
  <c r="BX165" i="20" s="1"/>
  <c r="BV177" i="20"/>
  <c r="BX177" i="20" s="1"/>
  <c r="BV183" i="20"/>
  <c r="BX183" i="20" s="1"/>
  <c r="BV196" i="20"/>
  <c r="BX196" i="20" s="1"/>
  <c r="BV217" i="20"/>
  <c r="BX217" i="20" s="1"/>
  <c r="BV205" i="20"/>
  <c r="BX205" i="20" s="1"/>
  <c r="BV213" i="20"/>
  <c r="BX213" i="20" s="1"/>
  <c r="BV225" i="20"/>
  <c r="BX225" i="20" s="1"/>
  <c r="BV236" i="20"/>
  <c r="BX236" i="20" s="1"/>
  <c r="BV255" i="20"/>
  <c r="BX255" i="20" s="1"/>
  <c r="BV250" i="20"/>
  <c r="BX250" i="20" s="1"/>
  <c r="BV271" i="20"/>
  <c r="BX271" i="20" s="1"/>
  <c r="BV257" i="20"/>
  <c r="BX257" i="20" s="1"/>
  <c r="BV265" i="20"/>
  <c r="BX265" i="20" s="1"/>
  <c r="BV294" i="20"/>
  <c r="BX294" i="20" s="1"/>
  <c r="BV284" i="20"/>
  <c r="BX284" i="20" s="1"/>
  <c r="BV301" i="20"/>
  <c r="BX301" i="20" s="1"/>
  <c r="BV302" i="20"/>
  <c r="BX302" i="20" s="1"/>
  <c r="BV323" i="20"/>
  <c r="BX323" i="20" s="1"/>
  <c r="BV331" i="20"/>
  <c r="BX331" i="20" s="1"/>
  <c r="BV343" i="20"/>
  <c r="BX343" i="20" s="1"/>
  <c r="BV356" i="20"/>
  <c r="BX356" i="20" s="1"/>
  <c r="AE382" i="20"/>
  <c r="AE381" i="20"/>
  <c r="AE380" i="20"/>
  <c r="AE379" i="20"/>
  <c r="AE378" i="20"/>
  <c r="AE377" i="20"/>
  <c r="AE376" i="20"/>
  <c r="AE375" i="20"/>
  <c r="AE374" i="20"/>
  <c r="AE373" i="20"/>
  <c r="AE372" i="20"/>
  <c r="AE370" i="20"/>
  <c r="AE368" i="20"/>
  <c r="AE367" i="20"/>
  <c r="AE366" i="20"/>
  <c r="AE365" i="20"/>
  <c r="AE371" i="20"/>
  <c r="AE369" i="20"/>
  <c r="AE364" i="20"/>
  <c r="AE362" i="20"/>
  <c r="AE363" i="20"/>
  <c r="AE361" i="20"/>
  <c r="AE360" i="20"/>
  <c r="AE359" i="20"/>
  <c r="AE358" i="20"/>
  <c r="AE357" i="20"/>
  <c r="AE356" i="20"/>
  <c r="AE355" i="20"/>
  <c r="AE354" i="20"/>
  <c r="AE353" i="20"/>
  <c r="AE352" i="20"/>
  <c r="AE351" i="20"/>
  <c r="AE350" i="20"/>
  <c r="AE346" i="20"/>
  <c r="AE349" i="20"/>
  <c r="AE345" i="20"/>
  <c r="AE348" i="20"/>
  <c r="AE347" i="20"/>
  <c r="AE344" i="20"/>
  <c r="AE343" i="20"/>
  <c r="AE342" i="20"/>
  <c r="AE341" i="20"/>
  <c r="AE340" i="20"/>
  <c r="AE335" i="20"/>
  <c r="AE334" i="20"/>
  <c r="AE331" i="20"/>
  <c r="AE330" i="20"/>
  <c r="AE329" i="20"/>
  <c r="AE328" i="20"/>
  <c r="AE327" i="20"/>
  <c r="AE326" i="20"/>
  <c r="AE325" i="20"/>
  <c r="AE324" i="20"/>
  <c r="AE323" i="20"/>
  <c r="AE322" i="20"/>
  <c r="AE321" i="20"/>
  <c r="AE333" i="20"/>
  <c r="AE338" i="20"/>
  <c r="AE337" i="20"/>
  <c r="AE336" i="20"/>
  <c r="AE339" i="20"/>
  <c r="AE320" i="20"/>
  <c r="AE316" i="20"/>
  <c r="AE313" i="20"/>
  <c r="AE312" i="20"/>
  <c r="AE311" i="20"/>
  <c r="AE319" i="20"/>
  <c r="AE315" i="20"/>
  <c r="AE332" i="20"/>
  <c r="AE318" i="20"/>
  <c r="AE314" i="20"/>
  <c r="AE309" i="20"/>
  <c r="AE308" i="20"/>
  <c r="AE307" i="20"/>
  <c r="AE306" i="20"/>
  <c r="AE305" i="20"/>
  <c r="AE304" i="20"/>
  <c r="AE303" i="20"/>
  <c r="AE310" i="20"/>
  <c r="AE317" i="20"/>
  <c r="AE298" i="20"/>
  <c r="AE294" i="20"/>
  <c r="AE300" i="20"/>
  <c r="AE302" i="20"/>
  <c r="AE295" i="20"/>
  <c r="AE293" i="20"/>
  <c r="AE296" i="20"/>
  <c r="AE301" i="20"/>
  <c r="AE281" i="20"/>
  <c r="AE276" i="20"/>
  <c r="AE291" i="20"/>
  <c r="AE287" i="20"/>
  <c r="AE279" i="20"/>
  <c r="AE275" i="20"/>
  <c r="AE272" i="20"/>
  <c r="AE283" i="20"/>
  <c r="AE280" i="20"/>
  <c r="AE277" i="20"/>
  <c r="AE292" i="20"/>
  <c r="AE288" i="20"/>
  <c r="AE271" i="20"/>
  <c r="AE270" i="20"/>
  <c r="AE269" i="20"/>
  <c r="AE268" i="20"/>
  <c r="AE267" i="20"/>
  <c r="AE266" i="20"/>
  <c r="AE265" i="20"/>
  <c r="AE264" i="20"/>
  <c r="AE263" i="20"/>
  <c r="AE262" i="20"/>
  <c r="AE261" i="20"/>
  <c r="AE260" i="20"/>
  <c r="AE259" i="20"/>
  <c r="AE258" i="20"/>
  <c r="AE257" i="20"/>
  <c r="AE256" i="20"/>
  <c r="AE255" i="20"/>
  <c r="AE254" i="20"/>
  <c r="AE253" i="20"/>
  <c r="AE278" i="20"/>
  <c r="AE299" i="20"/>
  <c r="AE290" i="20"/>
  <c r="AE286" i="20"/>
  <c r="AE273" i="20"/>
  <c r="AE249" i="20"/>
  <c r="AE274" i="20"/>
  <c r="AE252" i="20"/>
  <c r="AE248" i="20"/>
  <c r="AE285" i="20"/>
  <c r="AE297" i="20"/>
  <c r="AE282" i="20"/>
  <c r="AE251" i="20"/>
  <c r="AE247" i="20"/>
  <c r="AE289" i="20"/>
  <c r="AE244" i="20"/>
  <c r="AE243" i="20"/>
  <c r="AE242" i="20"/>
  <c r="AE241" i="20"/>
  <c r="AE240" i="20"/>
  <c r="AE236" i="20"/>
  <c r="AE284" i="20"/>
  <c r="AE250" i="20"/>
  <c r="AE232" i="20"/>
  <c r="AE231" i="20"/>
  <c r="AE230" i="20"/>
  <c r="AE229" i="20"/>
  <c r="AE228" i="20"/>
  <c r="AE227" i="20"/>
  <c r="AE226" i="20"/>
  <c r="AE225" i="20"/>
  <c r="AE224" i="20"/>
  <c r="AE223" i="20"/>
  <c r="AE222" i="20"/>
  <c r="AE221" i="20"/>
  <c r="AE220" i="20"/>
  <c r="AE219" i="20"/>
  <c r="AE218" i="20"/>
  <c r="AE239" i="20"/>
  <c r="AE235" i="20"/>
  <c r="AE246" i="20"/>
  <c r="AE245" i="20"/>
  <c r="AE237" i="20"/>
  <c r="AE233" i="20"/>
  <c r="AE238" i="20"/>
  <c r="AE234" i="20"/>
  <c r="AE217" i="20"/>
  <c r="AE216" i="20"/>
  <c r="AE213" i="20"/>
  <c r="AE209" i="20"/>
  <c r="AE205" i="20"/>
  <c r="AE196" i="20"/>
  <c r="AE190" i="20"/>
  <c r="AE189" i="20"/>
  <c r="AE188" i="20"/>
  <c r="AE187" i="20"/>
  <c r="AE186" i="20"/>
  <c r="AE185" i="20"/>
  <c r="AE184" i="20"/>
  <c r="AE183" i="20"/>
  <c r="AE182" i="20"/>
  <c r="AE181" i="20"/>
  <c r="AE180" i="20"/>
  <c r="AE179" i="20"/>
  <c r="AE178" i="20"/>
  <c r="AE177" i="20"/>
  <c r="AE214" i="20"/>
  <c r="AE210" i="20"/>
  <c r="AE206" i="20"/>
  <c r="AE202" i="20"/>
  <c r="AE197" i="20"/>
  <c r="AE193" i="20"/>
  <c r="AE192" i="20"/>
  <c r="AE215" i="20"/>
  <c r="AE211" i="20"/>
  <c r="AE207" i="20"/>
  <c r="AE201" i="20"/>
  <c r="AE199" i="20"/>
  <c r="AE198" i="20"/>
  <c r="AE203" i="20"/>
  <c r="AE191" i="20"/>
  <c r="AE204" i="20"/>
  <c r="AE195" i="20"/>
  <c r="AE172" i="20"/>
  <c r="AE168" i="20"/>
  <c r="AE212" i="20"/>
  <c r="AE175" i="20"/>
  <c r="AE173" i="20"/>
  <c r="AE171" i="20"/>
  <c r="AE167" i="20"/>
  <c r="AE194" i="20"/>
  <c r="AE208" i="20"/>
  <c r="AE170" i="20"/>
  <c r="AE166" i="20"/>
  <c r="AE200" i="20"/>
  <c r="AE169" i="20"/>
  <c r="AE165" i="20"/>
  <c r="AE176" i="20"/>
  <c r="AE147" i="20"/>
  <c r="AE146" i="20"/>
  <c r="AE145" i="20"/>
  <c r="AE144" i="20"/>
  <c r="AE143" i="20"/>
  <c r="AE142" i="20"/>
  <c r="AE141" i="20"/>
  <c r="AE174" i="20"/>
  <c r="AE162" i="20"/>
  <c r="AE158" i="20"/>
  <c r="AE154" i="20"/>
  <c r="AE150" i="20"/>
  <c r="AE136" i="20"/>
  <c r="AE148" i="20"/>
  <c r="AE140" i="20"/>
  <c r="AE163" i="20"/>
  <c r="AE159" i="20"/>
  <c r="AE155" i="20"/>
  <c r="AE151" i="20"/>
  <c r="AE135" i="20"/>
  <c r="AE134" i="20"/>
  <c r="AE133" i="20"/>
  <c r="AE132" i="20"/>
  <c r="AE131" i="20"/>
  <c r="AE130" i="20"/>
  <c r="AE129" i="20"/>
  <c r="AE128" i="20"/>
  <c r="AE127" i="20"/>
  <c r="AE126" i="20"/>
  <c r="AE125" i="20"/>
  <c r="AE124" i="20"/>
  <c r="AE123" i="20"/>
  <c r="AE122" i="20"/>
  <c r="AE121" i="20"/>
  <c r="AE120" i="20"/>
  <c r="AE119" i="20"/>
  <c r="AE118" i="20"/>
  <c r="AE117" i="20"/>
  <c r="AE116" i="20"/>
  <c r="AE115" i="20"/>
  <c r="AE114" i="20"/>
  <c r="AE113" i="20"/>
  <c r="AE112" i="20"/>
  <c r="AE111" i="20"/>
  <c r="AE110" i="20"/>
  <c r="AE109" i="20"/>
  <c r="AE164" i="20"/>
  <c r="AE160" i="20"/>
  <c r="AE156" i="20"/>
  <c r="AE152" i="20"/>
  <c r="AE149" i="20"/>
  <c r="AE139" i="20"/>
  <c r="AE138" i="20"/>
  <c r="AE161" i="20"/>
  <c r="AE157" i="20"/>
  <c r="AE153" i="20"/>
  <c r="AE137" i="20"/>
  <c r="AE103" i="20"/>
  <c r="AE99" i="20"/>
  <c r="AE95" i="20"/>
  <c r="AE91" i="20"/>
  <c r="AE108" i="20"/>
  <c r="AE106" i="20"/>
  <c r="AE104" i="20"/>
  <c r="AE102" i="20"/>
  <c r="AE98" i="20"/>
  <c r="AE94" i="20"/>
  <c r="AE101" i="20"/>
  <c r="AE97" i="20"/>
  <c r="AE93" i="20"/>
  <c r="AE90" i="20"/>
  <c r="AE89" i="20"/>
  <c r="AE88" i="20"/>
  <c r="AE87" i="20"/>
  <c r="AE86" i="20"/>
  <c r="AE85" i="20"/>
  <c r="AE84" i="20"/>
  <c r="AE83" i="20"/>
  <c r="AE82" i="20"/>
  <c r="AE81" i="20"/>
  <c r="AE80" i="20"/>
  <c r="AE79" i="20"/>
  <c r="AE78" i="20"/>
  <c r="AE77" i="20"/>
  <c r="AE76" i="20"/>
  <c r="AE75" i="20"/>
  <c r="AE74" i="20"/>
  <c r="AE73" i="20"/>
  <c r="AE72" i="20"/>
  <c r="AE71" i="20"/>
  <c r="AE70" i="20"/>
  <c r="AE69" i="20"/>
  <c r="AE68" i="20"/>
  <c r="AE67" i="20"/>
  <c r="AE66" i="20"/>
  <c r="AE65" i="20"/>
  <c r="AE64" i="20"/>
  <c r="AE63" i="20"/>
  <c r="AE62" i="20"/>
  <c r="AE61" i="20"/>
  <c r="AE60" i="20"/>
  <c r="AE59" i="20"/>
  <c r="AE58" i="20"/>
  <c r="AE57" i="20"/>
  <c r="AE56" i="20"/>
  <c r="AE107" i="20"/>
  <c r="AE31" i="20"/>
  <c r="AE105" i="20"/>
  <c r="AE45" i="20"/>
  <c r="AE43" i="20"/>
  <c r="AE41" i="20"/>
  <c r="AE26" i="20"/>
  <c r="AE100" i="20"/>
  <c r="AE39" i="20"/>
  <c r="AE30" i="20"/>
  <c r="AE29" i="20"/>
  <c r="AE50" i="20"/>
  <c r="AE48" i="20"/>
  <c r="AE37" i="20"/>
  <c r="AE92" i="20"/>
  <c r="AE96" i="20"/>
  <c r="AE55" i="20"/>
  <c r="AE54" i="20"/>
  <c r="AE53" i="20"/>
  <c r="AE52" i="20"/>
  <c r="AE51" i="20"/>
  <c r="AE49" i="20"/>
  <c r="AE47" i="20"/>
  <c r="AE38" i="20"/>
  <c r="AE36" i="20"/>
  <c r="AE35" i="20"/>
  <c r="AE34" i="20"/>
  <c r="AE33" i="20"/>
  <c r="AE32" i="20"/>
  <c r="AE27" i="20"/>
  <c r="AE42" i="20"/>
  <c r="AE6" i="20"/>
  <c r="AE5" i="20"/>
  <c r="AE4" i="20"/>
  <c r="AE3" i="20"/>
  <c r="AE2" i="20"/>
  <c r="AE28" i="20"/>
  <c r="AE19" i="20"/>
  <c r="AE14" i="20"/>
  <c r="AE44" i="20"/>
  <c r="AE17" i="20"/>
  <c r="AE13" i="20"/>
  <c r="AE12" i="20"/>
  <c r="AE11" i="20"/>
  <c r="AE10" i="20"/>
  <c r="AE9" i="20"/>
  <c r="AE8" i="20"/>
  <c r="AE20" i="20"/>
  <c r="AE18" i="20"/>
  <c r="AE25" i="20"/>
  <c r="AE21" i="20"/>
  <c r="AE16" i="20"/>
  <c r="AE15" i="20"/>
  <c r="AE46" i="20"/>
  <c r="AE22" i="20"/>
  <c r="AE40" i="20"/>
  <c r="AE23" i="20"/>
  <c r="AE24" i="20"/>
  <c r="AE7" i="20"/>
  <c r="B44" i="20"/>
  <c r="B45" i="20"/>
  <c r="D44" i="20"/>
  <c r="D45" i="20"/>
  <c r="E41" i="20"/>
  <c r="C41" i="20"/>
  <c r="BV308" i="20"/>
  <c r="BX308" i="20" s="1"/>
  <c r="BV311" i="20"/>
  <c r="BX311" i="20" s="1"/>
  <c r="BV313" i="20"/>
  <c r="BX313" i="20" s="1"/>
  <c r="BV335" i="20"/>
  <c r="BX335" i="20" s="1"/>
  <c r="BV329" i="20"/>
  <c r="BX329" i="20" s="1"/>
  <c r="BV351" i="20"/>
  <c r="BX351" i="20" s="1"/>
  <c r="BV357" i="20"/>
  <c r="BX357" i="20" s="1"/>
  <c r="BV376" i="20"/>
  <c r="BX376" i="20" s="1"/>
  <c r="BV364" i="20"/>
  <c r="BX364" i="20" s="1"/>
  <c r="BV380" i="20"/>
  <c r="BX380" i="20" s="1"/>
  <c r="BV338" i="20"/>
  <c r="BX338" i="20" s="1"/>
  <c r="BV330" i="20"/>
  <c r="BX330" i="20" s="1"/>
  <c r="BV358" i="20"/>
  <c r="BX358" i="20" s="1"/>
  <c r="BV365" i="20"/>
  <c r="BX365" i="20" s="1"/>
  <c r="BV381" i="20"/>
  <c r="BX381" i="20" s="1"/>
  <c r="M49" i="20"/>
  <c r="BY316" i="20" s="1"/>
  <c r="AI382" i="20"/>
  <c r="AI381" i="20"/>
  <c r="AI380" i="20"/>
  <c r="AI379" i="20"/>
  <c r="AI378" i="20"/>
  <c r="AI377" i="20"/>
  <c r="AI376" i="20"/>
  <c r="AI375" i="20"/>
  <c r="AI374" i="20"/>
  <c r="AI373" i="20"/>
  <c r="AI368" i="20"/>
  <c r="AI367" i="20"/>
  <c r="AI366" i="20"/>
  <c r="AI365" i="20"/>
  <c r="AI371" i="20"/>
  <c r="AI369" i="20"/>
  <c r="AI364" i="20"/>
  <c r="AI362" i="20"/>
  <c r="AI363" i="20"/>
  <c r="AI361" i="20"/>
  <c r="AI360" i="20"/>
  <c r="AI359" i="20"/>
  <c r="AI358" i="20"/>
  <c r="AI357" i="20"/>
  <c r="AI356" i="20"/>
  <c r="AI355" i="20"/>
  <c r="AI354" i="20"/>
  <c r="AI353" i="20"/>
  <c r="AI352" i="20"/>
  <c r="AI351" i="20"/>
  <c r="AI350" i="20"/>
  <c r="AI372" i="20"/>
  <c r="AI370" i="20"/>
  <c r="AI349" i="20"/>
  <c r="AI345" i="20"/>
  <c r="AI348" i="20"/>
  <c r="AI344" i="20"/>
  <c r="AI343" i="20"/>
  <c r="AI342" i="20"/>
  <c r="AI341" i="20"/>
  <c r="AI340" i="20"/>
  <c r="AI339" i="20"/>
  <c r="AI338" i="20"/>
  <c r="AI347" i="20"/>
  <c r="AI333" i="20"/>
  <c r="AI337" i="20"/>
  <c r="AI336" i="20"/>
  <c r="AI332" i="20"/>
  <c r="AI335" i="20"/>
  <c r="AI334" i="20"/>
  <c r="AI319" i="20"/>
  <c r="AI318" i="20"/>
  <c r="AI314" i="20"/>
  <c r="AI330" i="20"/>
  <c r="AI328" i="20"/>
  <c r="AI322" i="20"/>
  <c r="AI317" i="20"/>
  <c r="AI346" i="20"/>
  <c r="AI326" i="20"/>
  <c r="AI324" i="20"/>
  <c r="AI320" i="20"/>
  <c r="AI316" i="20"/>
  <c r="AI313" i="20"/>
  <c r="AI312" i="20"/>
  <c r="AI331" i="20"/>
  <c r="AI311" i="20"/>
  <c r="AI323" i="20"/>
  <c r="AI325" i="20"/>
  <c r="AI321" i="20"/>
  <c r="AI310" i="20"/>
  <c r="AI329" i="20"/>
  <c r="AI315" i="20"/>
  <c r="AI308" i="20"/>
  <c r="AI307" i="20"/>
  <c r="AI306" i="20"/>
  <c r="AI305" i="20"/>
  <c r="AI304" i="20"/>
  <c r="AI303" i="20"/>
  <c r="AI302" i="20"/>
  <c r="AI301" i="20"/>
  <c r="AI300" i="20"/>
  <c r="AI299" i="20"/>
  <c r="AI298" i="20"/>
  <c r="AI297" i="20"/>
  <c r="AI296" i="20"/>
  <c r="AI295" i="20"/>
  <c r="AI294" i="20"/>
  <c r="AI327" i="20"/>
  <c r="AI292" i="20"/>
  <c r="AI291" i="20"/>
  <c r="AI290" i="20"/>
  <c r="AI289" i="20"/>
  <c r="AI288" i="20"/>
  <c r="AI287" i="20"/>
  <c r="AI286" i="20"/>
  <c r="AI285" i="20"/>
  <c r="AI284" i="20"/>
  <c r="AI283" i="20"/>
  <c r="AI282" i="20"/>
  <c r="AI281" i="20"/>
  <c r="AI280" i="20"/>
  <c r="AI279" i="20"/>
  <c r="AI278" i="20"/>
  <c r="AI277" i="20"/>
  <c r="AI276" i="20"/>
  <c r="AI275" i="20"/>
  <c r="AI274" i="20"/>
  <c r="AI273" i="20"/>
  <c r="AI272" i="20"/>
  <c r="AI271" i="20"/>
  <c r="AI309" i="20"/>
  <c r="AI293" i="20"/>
  <c r="AI270" i="20"/>
  <c r="AI269" i="20"/>
  <c r="AI268" i="20"/>
  <c r="AI267" i="20"/>
  <c r="AI266" i="20"/>
  <c r="AI265" i="20"/>
  <c r="AI264" i="20"/>
  <c r="AI263" i="20"/>
  <c r="AI262" i="20"/>
  <c r="AI261" i="20"/>
  <c r="AI260" i="20"/>
  <c r="AI259" i="20"/>
  <c r="AI258" i="20"/>
  <c r="AI256" i="20"/>
  <c r="AI252" i="20"/>
  <c r="AI248" i="20"/>
  <c r="AI257" i="20"/>
  <c r="AI251" i="20"/>
  <c r="AI247" i="20"/>
  <c r="AI244" i="20"/>
  <c r="AI243" i="20"/>
  <c r="AI242" i="20"/>
  <c r="AI241" i="20"/>
  <c r="AI240" i="20"/>
  <c r="AI253" i="20"/>
  <c r="AI254" i="20"/>
  <c r="AI250" i="20"/>
  <c r="AI246" i="20"/>
  <c r="AI255" i="20"/>
  <c r="AI249" i="20"/>
  <c r="AI245" i="20"/>
  <c r="AI239" i="20"/>
  <c r="AI235" i="20"/>
  <c r="AI238" i="20"/>
  <c r="AI234" i="20"/>
  <c r="AI237" i="20"/>
  <c r="AI233" i="20"/>
  <c r="AI226" i="20"/>
  <c r="AI225" i="20"/>
  <c r="AI224" i="20"/>
  <c r="AI223" i="20"/>
  <c r="AI217" i="20"/>
  <c r="AI216" i="20"/>
  <c r="AI222" i="20"/>
  <c r="AI218" i="20"/>
  <c r="AI215" i="20"/>
  <c r="AI214" i="20"/>
  <c r="AI213" i="20"/>
  <c r="AI212" i="20"/>
  <c r="AI211" i="20"/>
  <c r="AI210" i="20"/>
  <c r="AI209" i="20"/>
  <c r="AI208" i="20"/>
  <c r="AI207" i="20"/>
  <c r="AI206" i="20"/>
  <c r="AI205" i="20"/>
  <c r="AI204" i="20"/>
  <c r="AI203" i="20"/>
  <c r="AI202" i="20"/>
  <c r="AI201" i="20"/>
  <c r="AI200" i="20"/>
  <c r="AI199" i="20"/>
  <c r="AI198" i="20"/>
  <c r="AI197" i="20"/>
  <c r="AI196" i="20"/>
  <c r="AI195" i="20"/>
  <c r="AI194" i="20"/>
  <c r="AI193" i="20"/>
  <c r="AI231" i="20"/>
  <c r="AI229" i="20"/>
  <c r="AI227" i="20"/>
  <c r="AI219" i="20"/>
  <c r="AI236" i="20"/>
  <c r="AI220" i="20"/>
  <c r="AI232" i="20"/>
  <c r="AI230" i="20"/>
  <c r="AI228" i="20"/>
  <c r="AI221" i="20"/>
  <c r="AI191" i="20"/>
  <c r="AI190" i="20"/>
  <c r="AI189" i="20"/>
  <c r="AI188" i="20"/>
  <c r="AI187" i="20"/>
  <c r="AI186" i="20"/>
  <c r="AI185" i="20"/>
  <c r="AI184" i="20"/>
  <c r="AI183" i="20"/>
  <c r="AI182" i="20"/>
  <c r="AI181" i="20"/>
  <c r="AI180" i="20"/>
  <c r="AI179" i="20"/>
  <c r="AI178" i="20"/>
  <c r="AI177" i="20"/>
  <c r="AI176" i="20"/>
  <c r="AI175" i="20"/>
  <c r="AI174" i="20"/>
  <c r="AI173" i="20"/>
  <c r="AI192" i="20"/>
  <c r="AI171" i="20"/>
  <c r="AI167" i="20"/>
  <c r="AI170" i="20"/>
  <c r="AI166" i="20"/>
  <c r="AI164" i="20"/>
  <c r="AI163" i="20"/>
  <c r="AI162" i="20"/>
  <c r="AI161" i="20"/>
  <c r="AI160" i="20"/>
  <c r="AI159" i="20"/>
  <c r="AI158" i="20"/>
  <c r="AI157" i="20"/>
  <c r="AI156" i="20"/>
  <c r="AI155" i="20"/>
  <c r="AI154" i="20"/>
  <c r="AI153" i="20"/>
  <c r="AI152" i="20"/>
  <c r="AI151" i="20"/>
  <c r="AI150" i="20"/>
  <c r="AI149" i="20"/>
  <c r="AI148" i="20"/>
  <c r="AI147" i="20"/>
  <c r="AI146" i="20"/>
  <c r="AI145" i="20"/>
  <c r="AI144" i="20"/>
  <c r="AI143" i="20"/>
  <c r="AI142" i="20"/>
  <c r="AI141" i="20"/>
  <c r="AI140" i="20"/>
  <c r="AI139" i="20"/>
  <c r="AI138" i="20"/>
  <c r="AI137" i="20"/>
  <c r="AI136" i="20"/>
  <c r="AI135" i="20"/>
  <c r="AI169" i="20"/>
  <c r="AI165" i="20"/>
  <c r="AI172" i="20"/>
  <c r="AI168" i="20"/>
  <c r="AI134" i="20"/>
  <c r="AI133" i="20"/>
  <c r="AI132" i="20"/>
  <c r="AI131" i="20"/>
  <c r="AI130" i="20"/>
  <c r="AI129" i="20"/>
  <c r="AI128" i="20"/>
  <c r="AI127" i="20"/>
  <c r="AI126" i="20"/>
  <c r="AI125" i="20"/>
  <c r="AI124" i="20"/>
  <c r="AI123" i="20"/>
  <c r="AI122" i="20"/>
  <c r="AI121" i="20"/>
  <c r="AI120" i="20"/>
  <c r="AI119" i="20"/>
  <c r="AI118" i="20"/>
  <c r="AI117" i="20"/>
  <c r="AI116" i="20"/>
  <c r="AI115" i="20"/>
  <c r="AI114" i="20"/>
  <c r="AI113" i="20"/>
  <c r="AI112" i="20"/>
  <c r="AI111" i="20"/>
  <c r="AI101" i="20"/>
  <c r="AI97" i="20"/>
  <c r="AI93" i="20"/>
  <c r="AI90" i="20"/>
  <c r="AI89" i="20"/>
  <c r="AI88" i="20"/>
  <c r="AI87" i="20"/>
  <c r="AI86" i="20"/>
  <c r="AI85" i="20"/>
  <c r="AI84" i="20"/>
  <c r="AI83" i="20"/>
  <c r="AI82" i="20"/>
  <c r="AI81" i="20"/>
  <c r="AI107" i="20"/>
  <c r="AI105" i="20"/>
  <c r="AI100" i="20"/>
  <c r="AI96" i="20"/>
  <c r="AI92" i="20"/>
  <c r="AI109" i="20"/>
  <c r="AI103" i="20"/>
  <c r="AI99" i="20"/>
  <c r="AI95" i="20"/>
  <c r="AI91" i="20"/>
  <c r="AI110" i="20"/>
  <c r="AI108" i="20"/>
  <c r="AI106" i="20"/>
  <c r="AI104" i="20"/>
  <c r="AI102" i="20"/>
  <c r="AI98" i="20"/>
  <c r="AI94" i="20"/>
  <c r="AI80" i="20"/>
  <c r="AI78" i="20"/>
  <c r="AI76" i="20"/>
  <c r="AI74" i="20"/>
  <c r="AI72" i="20"/>
  <c r="AI71" i="20"/>
  <c r="AI66" i="20"/>
  <c r="AI25" i="20"/>
  <c r="AI24" i="20"/>
  <c r="AI23" i="20"/>
  <c r="AI46" i="20"/>
  <c r="AI44" i="20"/>
  <c r="AI42" i="20"/>
  <c r="AI40" i="20"/>
  <c r="AI28" i="20"/>
  <c r="AI67" i="20"/>
  <c r="AI63" i="20"/>
  <c r="AI62" i="20"/>
  <c r="AI60" i="20"/>
  <c r="AI58" i="20"/>
  <c r="AI22" i="20"/>
  <c r="AI57" i="20"/>
  <c r="AI55" i="20"/>
  <c r="AI54" i="20"/>
  <c r="AI53" i="20"/>
  <c r="AI52" i="20"/>
  <c r="AI51" i="20"/>
  <c r="AI49" i="20"/>
  <c r="AI47" i="20"/>
  <c r="AI38" i="20"/>
  <c r="AI36" i="20"/>
  <c r="AI35" i="20"/>
  <c r="AI34" i="20"/>
  <c r="AI33" i="20"/>
  <c r="AI32" i="20"/>
  <c r="AI27" i="20"/>
  <c r="AI79" i="20"/>
  <c r="AI77" i="20"/>
  <c r="AI75" i="20"/>
  <c r="AI73" i="20"/>
  <c r="AI68" i="20"/>
  <c r="AI64" i="20"/>
  <c r="AI31" i="20"/>
  <c r="AI70" i="20"/>
  <c r="AI69" i="20"/>
  <c r="AI50" i="20"/>
  <c r="AI48" i="20"/>
  <c r="AI37" i="20"/>
  <c r="AI43" i="20"/>
  <c r="AI21" i="20"/>
  <c r="AI56" i="20"/>
  <c r="AI13" i="20"/>
  <c r="AI12" i="20"/>
  <c r="AI59" i="20"/>
  <c r="AI7" i="20"/>
  <c r="AI41" i="20"/>
  <c r="AI9" i="20"/>
  <c r="AI16" i="20"/>
  <c r="AI45" i="20"/>
  <c r="AI26" i="20"/>
  <c r="AI61" i="20"/>
  <c r="AI15" i="20"/>
  <c r="AI29" i="20"/>
  <c r="AI18" i="20"/>
  <c r="AI14" i="20"/>
  <c r="AI39" i="20"/>
  <c r="AI17" i="20"/>
  <c r="AI10" i="20"/>
  <c r="AI20" i="20"/>
  <c r="AI6" i="20"/>
  <c r="AI5" i="20"/>
  <c r="AI4" i="20"/>
  <c r="AI3" i="20"/>
  <c r="AI2" i="20"/>
  <c r="AI65" i="20"/>
  <c r="AI30" i="20"/>
  <c r="AI19" i="20"/>
  <c r="AI11" i="20"/>
  <c r="AI8" i="20"/>
  <c r="BV306" i="20"/>
  <c r="BX306" i="20" s="1"/>
  <c r="BV320" i="20"/>
  <c r="BX320" i="20" s="1"/>
  <c r="BV341" i="20"/>
  <c r="BX341" i="20" s="1"/>
  <c r="BV344" i="20"/>
  <c r="BX344" i="20" s="1"/>
  <c r="BV353" i="20"/>
  <c r="BX353" i="20" s="1"/>
  <c r="BV360" i="20"/>
  <c r="BX360" i="20" s="1"/>
  <c r="BV370" i="20"/>
  <c r="BX370" i="20" s="1"/>
  <c r="BV373" i="20"/>
  <c r="BX373" i="20" s="1"/>
  <c r="BV326" i="20"/>
  <c r="BX326" i="20" s="1"/>
  <c r="BV337" i="20"/>
  <c r="BX337" i="20" s="1"/>
  <c r="BV342" i="20"/>
  <c r="BX342" i="20" s="1"/>
  <c r="BV348" i="20"/>
  <c r="BX348" i="20" s="1"/>
  <c r="BV354" i="20"/>
  <c r="BX354" i="20" s="1"/>
  <c r="BV372" i="20"/>
  <c r="BX372" i="20" s="1"/>
  <c r="BV374" i="20"/>
  <c r="BX374" i="20" s="1"/>
  <c r="BV377" i="20"/>
  <c r="BX377" i="20" s="1"/>
  <c r="T27" i="11"/>
  <c r="T15" i="11"/>
  <c r="T2" i="11"/>
  <c r="S19" i="11"/>
  <c r="U8" i="11"/>
  <c r="U27" i="11"/>
  <c r="S2" i="11"/>
  <c r="T19" i="11"/>
  <c r="U15" i="11"/>
  <c r="T8" i="11"/>
  <c r="S27" i="11"/>
  <c r="S15" i="11"/>
  <c r="S8" i="11"/>
  <c r="U2" i="11"/>
  <c r="S23" i="11"/>
  <c r="U23" i="11"/>
  <c r="U19" i="11"/>
  <c r="H31" i="11"/>
  <c r="J31" i="11"/>
  <c r="K31" i="11"/>
  <c r="L31" i="11"/>
  <c r="M31" i="11"/>
  <c r="I31" i="11"/>
  <c r="O2" i="11" s="1"/>
  <c r="E12" i="28" l="1"/>
  <c r="B16" i="34"/>
  <c r="B16" i="38"/>
  <c r="B16" i="37"/>
  <c r="T100" i="28"/>
  <c r="T36" i="28"/>
  <c r="T63" i="28"/>
  <c r="T40" i="28"/>
  <c r="T43" i="28"/>
  <c r="T27" i="28"/>
  <c r="T3" i="28"/>
  <c r="T77" i="28"/>
  <c r="T50" i="28"/>
  <c r="T82" i="28"/>
  <c r="T28" i="28"/>
  <c r="T392" i="28"/>
  <c r="T294" i="28"/>
  <c r="T209" i="28"/>
  <c r="T185" i="28"/>
  <c r="T337" i="28"/>
  <c r="T382" i="28"/>
  <c r="T358" i="28"/>
  <c r="T291" i="28"/>
  <c r="T302" i="28"/>
  <c r="T389" i="28"/>
  <c r="T206" i="28"/>
  <c r="T179" i="28"/>
  <c r="T125" i="28"/>
  <c r="T334" i="28"/>
  <c r="T315" i="28"/>
  <c r="T256" i="28"/>
  <c r="T160" i="28"/>
  <c r="T385" i="28"/>
  <c r="T365" i="28"/>
  <c r="T309" i="28"/>
  <c r="T345" i="28"/>
  <c r="T211" i="28"/>
  <c r="T226" i="28"/>
  <c r="T153" i="28"/>
  <c r="T233" i="28"/>
  <c r="T131" i="28"/>
  <c r="T156" i="28"/>
  <c r="T135" i="28"/>
  <c r="T162" i="28"/>
  <c r="T117" i="28"/>
  <c r="T23" i="28"/>
  <c r="T29" i="28"/>
  <c r="T76" i="28"/>
  <c r="T74" i="28"/>
  <c r="T79" i="28"/>
  <c r="T10" i="28"/>
  <c r="T116" i="28"/>
  <c r="T78" i="28"/>
  <c r="T17" i="28"/>
  <c r="T4" i="28"/>
  <c r="T46" i="28"/>
  <c r="T126" i="28"/>
  <c r="T8" i="28"/>
  <c r="T384" i="28"/>
  <c r="T363" i="28"/>
  <c r="T305" i="28"/>
  <c r="T201" i="28"/>
  <c r="T329" i="28"/>
  <c r="T298" i="28"/>
  <c r="T280" i="28"/>
  <c r="T350" i="28"/>
  <c r="T343" i="28"/>
  <c r="T381" i="28"/>
  <c r="T357" i="28"/>
  <c r="T287" i="28"/>
  <c r="T151" i="28"/>
  <c r="T238" i="28"/>
  <c r="T326" i="28"/>
  <c r="T289" i="28"/>
  <c r="T257" i="28"/>
  <c r="T333" i="28"/>
  <c r="T311" i="28"/>
  <c r="T170" i="28"/>
  <c r="T121" i="28"/>
  <c r="T377" i="28"/>
  <c r="T353" i="28"/>
  <c r="T271" i="28"/>
  <c r="T312" i="28"/>
  <c r="T147" i="28"/>
  <c r="T313" i="28"/>
  <c r="T141" i="28"/>
  <c r="T307" i="28"/>
  <c r="T127" i="28"/>
  <c r="T138" i="28"/>
  <c r="T236" i="28"/>
  <c r="T253" i="28"/>
  <c r="T168" i="28"/>
  <c r="T55" i="28"/>
  <c r="T65" i="28"/>
  <c r="T93" i="28"/>
  <c r="T2" i="28"/>
  <c r="T54" i="28"/>
  <c r="T25" i="28"/>
  <c r="T41" i="28"/>
  <c r="T118" i="28"/>
  <c r="T45" i="28"/>
  <c r="T20" i="28"/>
  <c r="T114" i="28"/>
  <c r="T14" i="28"/>
  <c r="T376" i="28"/>
  <c r="T352" i="28"/>
  <c r="T267" i="28"/>
  <c r="T139" i="28"/>
  <c r="T321" i="28"/>
  <c r="T269" i="28"/>
  <c r="T234" i="28"/>
  <c r="T250" i="28"/>
  <c r="T192" i="28"/>
  <c r="T336" i="28"/>
  <c r="T349" i="28"/>
  <c r="T293" i="28"/>
  <c r="T278" i="28"/>
  <c r="T318" i="28"/>
  <c r="T306" i="28"/>
  <c r="T229" i="28"/>
  <c r="T247" i="28"/>
  <c r="T186" i="28"/>
  <c r="T325" i="28"/>
  <c r="T285" i="28"/>
  <c r="T254" i="28"/>
  <c r="T339" i="28"/>
  <c r="T255" i="28"/>
  <c r="T122" i="28"/>
  <c r="T394" i="28"/>
  <c r="T189" i="28"/>
  <c r="T154" i="28"/>
  <c r="T136" i="28"/>
  <c r="T244" i="28"/>
  <c r="T164" i="28"/>
  <c r="T202" i="28"/>
  <c r="T275" i="28"/>
  <c r="T144" i="28"/>
  <c r="T47" i="28"/>
  <c r="T53" i="28"/>
  <c r="T72" i="28"/>
  <c r="T73" i="28"/>
  <c r="T109" i="28"/>
  <c r="T97" i="28"/>
  <c r="T95" i="28"/>
  <c r="T80" i="28"/>
  <c r="T99" i="28"/>
  <c r="T113" i="28"/>
  <c r="T31" i="28"/>
  <c r="T60" i="28"/>
  <c r="T44" i="28"/>
  <c r="T106" i="28"/>
  <c r="T11" i="28"/>
  <c r="T21" i="28"/>
  <c r="T338" i="28"/>
  <c r="T276" i="28"/>
  <c r="T130" i="28"/>
  <c r="T344" i="28"/>
  <c r="T224" i="28"/>
  <c r="T242" i="28"/>
  <c r="T176" i="28"/>
  <c r="T165" i="28"/>
  <c r="T328" i="28"/>
  <c r="T297" i="28"/>
  <c r="T284" i="28"/>
  <c r="T335" i="28"/>
  <c r="T266" i="28"/>
  <c r="T123" i="28"/>
  <c r="T372" i="28"/>
  <c r="T262" i="28"/>
  <c r="T221" i="28"/>
  <c r="T239" i="28"/>
  <c r="T288" i="28"/>
  <c r="T228" i="28"/>
  <c r="T246" i="28"/>
  <c r="T184" i="28"/>
  <c r="T331" i="28"/>
  <c r="T303" i="28"/>
  <c r="T124" i="28"/>
  <c r="T362" i="28"/>
  <c r="T378" i="28"/>
  <c r="T227" i="28"/>
  <c r="T157" i="28"/>
  <c r="T155" i="28"/>
  <c r="T252" i="28"/>
  <c r="T70" i="28"/>
  <c r="T51" i="28"/>
  <c r="T26" i="28"/>
  <c r="T111" i="28"/>
  <c r="T68" i="28"/>
  <c r="T115" i="28"/>
  <c r="T34" i="28"/>
  <c r="T7" i="28"/>
  <c r="T88" i="28"/>
  <c r="T94" i="28"/>
  <c r="T110" i="28"/>
  <c r="T6" i="28"/>
  <c r="T33" i="28"/>
  <c r="T330" i="28"/>
  <c r="T299" i="28"/>
  <c r="T258" i="28"/>
  <c r="T150" i="28"/>
  <c r="T399" i="28"/>
  <c r="T375" i="28"/>
  <c r="T300" i="28"/>
  <c r="T268" i="28"/>
  <c r="T216" i="28"/>
  <c r="T199" i="28"/>
  <c r="T146" i="28"/>
  <c r="T119" i="28"/>
  <c r="T320" i="28"/>
  <c r="T342" i="28"/>
  <c r="T265" i="28"/>
  <c r="T231" i="28"/>
  <c r="T249" i="28"/>
  <c r="T190" i="28"/>
  <c r="T327" i="28"/>
  <c r="T296" i="28"/>
  <c r="T264" i="28"/>
  <c r="T396" i="28"/>
  <c r="T366" i="28"/>
  <c r="T286" i="28"/>
  <c r="T213" i="28"/>
  <c r="T193" i="28"/>
  <c r="T316" i="28"/>
  <c r="T259" i="28"/>
  <c r="T220" i="28"/>
  <c r="T235" i="28"/>
  <c r="T167" i="28"/>
  <c r="T161" i="28"/>
  <c r="T323" i="28"/>
  <c r="T277" i="28"/>
  <c r="T218" i="28"/>
  <c r="T140" i="28"/>
  <c r="T210" i="28"/>
  <c r="T133" i="28"/>
  <c r="T354" i="28"/>
  <c r="T324" i="28"/>
  <c r="T180" i="28"/>
  <c r="T128" i="28"/>
  <c r="T64" i="28"/>
  <c r="T71" i="28"/>
  <c r="T120" i="28"/>
  <c r="T91" i="28"/>
  <c r="T15" i="28"/>
  <c r="T196" i="28"/>
  <c r="T62" i="28"/>
  <c r="T38" i="28"/>
  <c r="T52" i="28"/>
  <c r="T42" i="28"/>
  <c r="T96" i="28"/>
  <c r="T19" i="28"/>
  <c r="T92" i="28"/>
  <c r="T322" i="28"/>
  <c r="T273" i="28"/>
  <c r="T237" i="28"/>
  <c r="T251" i="28"/>
  <c r="T194" i="28"/>
  <c r="T132" i="28"/>
  <c r="T391" i="28"/>
  <c r="T374" i="28"/>
  <c r="T208" i="28"/>
  <c r="T183" i="28"/>
  <c r="T129" i="28"/>
  <c r="T152" i="28"/>
  <c r="T340" i="28"/>
  <c r="T223" i="28"/>
  <c r="T241" i="28"/>
  <c r="T174" i="28"/>
  <c r="T319" i="28"/>
  <c r="T261" i="28"/>
  <c r="T230" i="28"/>
  <c r="T248" i="28"/>
  <c r="T188" i="28"/>
  <c r="T388" i="28"/>
  <c r="T373" i="28"/>
  <c r="T205" i="28"/>
  <c r="T177" i="28"/>
  <c r="T395" i="28"/>
  <c r="T364" i="28"/>
  <c r="T282" i="28"/>
  <c r="T212" i="28"/>
  <c r="T191" i="28"/>
  <c r="T137" i="28"/>
  <c r="T134" i="28"/>
  <c r="T346" i="28"/>
  <c r="T143" i="28"/>
  <c r="T245" i="28"/>
  <c r="T169" i="28"/>
  <c r="T219" i="28"/>
  <c r="T61" i="28"/>
  <c r="T83" i="28"/>
  <c r="T89" i="28"/>
  <c r="T107" i="28"/>
  <c r="T9" i="28"/>
  <c r="T148" i="28"/>
  <c r="T108" i="28"/>
  <c r="T39" i="28"/>
  <c r="T16" i="28"/>
  <c r="T35" i="28"/>
  <c r="T56" i="28"/>
  <c r="T12" i="28"/>
  <c r="T98" i="28"/>
  <c r="T30" i="28"/>
  <c r="T104" i="28"/>
  <c r="T85" i="28"/>
  <c r="T81" i="28"/>
  <c r="T347" i="28"/>
  <c r="T295" i="28"/>
  <c r="T225" i="28"/>
  <c r="T243" i="28"/>
  <c r="T178" i="28"/>
  <c r="T172" i="28"/>
  <c r="T383" i="28"/>
  <c r="T361" i="28"/>
  <c r="T301" i="28"/>
  <c r="T200" i="28"/>
  <c r="T159" i="28"/>
  <c r="T398" i="28"/>
  <c r="T371" i="28"/>
  <c r="T215" i="28"/>
  <c r="T197" i="28"/>
  <c r="T270" i="28"/>
  <c r="T222" i="28"/>
  <c r="T240" i="28"/>
  <c r="T171" i="28"/>
  <c r="T163" i="28"/>
  <c r="T380" i="28"/>
  <c r="T356" i="28"/>
  <c r="T283" i="28"/>
  <c r="T232" i="28"/>
  <c r="T387" i="28"/>
  <c r="T369" i="28"/>
  <c r="T317" i="28"/>
  <c r="T204" i="28"/>
  <c r="T175" i="28"/>
  <c r="T341" i="28"/>
  <c r="T308" i="28"/>
  <c r="T310" i="28"/>
  <c r="T274" i="28"/>
  <c r="T158" i="28"/>
  <c r="T386" i="28"/>
  <c r="T187" i="28"/>
  <c r="T281" i="28"/>
  <c r="T203" i="28"/>
  <c r="T348" i="28"/>
  <c r="T314" i="28"/>
  <c r="T84" i="28"/>
  <c r="T87" i="28"/>
  <c r="T105" i="28"/>
  <c r="T32" i="28"/>
  <c r="T57" i="28"/>
  <c r="T67" i="28"/>
  <c r="T24" i="28"/>
  <c r="T86" i="28"/>
  <c r="T5" i="28"/>
  <c r="T49" i="28"/>
  <c r="T102" i="28"/>
  <c r="T90" i="28"/>
  <c r="T18" i="28"/>
  <c r="T37" i="28"/>
  <c r="T112" i="28"/>
  <c r="T58" i="28"/>
  <c r="T400" i="28"/>
  <c r="T304" i="28"/>
  <c r="T217" i="28"/>
  <c r="T149" i="28"/>
  <c r="T351" i="28"/>
  <c r="T263" i="28"/>
  <c r="T292" i="28"/>
  <c r="T390" i="28"/>
  <c r="T370" i="28"/>
  <c r="T207" i="28"/>
  <c r="T181" i="28"/>
  <c r="T397" i="28"/>
  <c r="T368" i="28"/>
  <c r="T290" i="28"/>
  <c r="T214" i="28"/>
  <c r="T195" i="28"/>
  <c r="T142" i="28"/>
  <c r="T359" i="28"/>
  <c r="T260" i="28"/>
  <c r="T379" i="28"/>
  <c r="T355" i="28"/>
  <c r="T279" i="28"/>
  <c r="T272" i="28"/>
  <c r="T145" i="28"/>
  <c r="T393" i="28"/>
  <c r="T360" i="28"/>
  <c r="T367" i="28"/>
  <c r="T166" i="28"/>
  <c r="T332" i="28"/>
  <c r="T182" i="28"/>
  <c r="T173" i="28"/>
  <c r="T198" i="28"/>
  <c r="T101" i="28"/>
  <c r="T103" i="28"/>
  <c r="T13" i="28"/>
  <c r="T22" i="28"/>
  <c r="T66" i="28"/>
  <c r="T59" i="28"/>
  <c r="T75" i="28"/>
  <c r="T48" i="28"/>
  <c r="T69" i="28"/>
  <c r="X48" i="28"/>
  <c r="X11" i="28"/>
  <c r="X14" i="28"/>
  <c r="X12" i="28"/>
  <c r="X57" i="28"/>
  <c r="X53" i="28"/>
  <c r="X36" i="28"/>
  <c r="X346" i="28"/>
  <c r="X391" i="28"/>
  <c r="X335" i="28"/>
  <c r="X319" i="28"/>
  <c r="X369" i="28"/>
  <c r="X368" i="28"/>
  <c r="X275" i="28"/>
  <c r="X235" i="28"/>
  <c r="X354" i="28"/>
  <c r="X347" i="28"/>
  <c r="X353" i="28"/>
  <c r="X338" i="28"/>
  <c r="X310" i="28"/>
  <c r="X194" i="28"/>
  <c r="X127" i="28"/>
  <c r="X84" i="28"/>
  <c r="X243" i="28"/>
  <c r="X215" i="28"/>
  <c r="X189" i="28"/>
  <c r="X152" i="28"/>
  <c r="X99" i="28"/>
  <c r="X395" i="28"/>
  <c r="X210" i="28"/>
  <c r="X122" i="28"/>
  <c r="X331" i="28"/>
  <c r="X206" i="28"/>
  <c r="X169" i="28"/>
  <c r="X90" i="28"/>
  <c r="X269" i="28"/>
  <c r="X25" i="28"/>
  <c r="X146" i="28"/>
  <c r="X19" i="28"/>
  <c r="X263" i="28"/>
  <c r="X211" i="28"/>
  <c r="X181" i="28"/>
  <c r="X95" i="28"/>
  <c r="X218" i="28"/>
  <c r="X143" i="28"/>
  <c r="X209" i="28"/>
  <c r="X177" i="28"/>
  <c r="X93" i="28"/>
  <c r="X33" i="28"/>
  <c r="X74" i="28"/>
  <c r="X68" i="28"/>
  <c r="X158" i="28"/>
  <c r="X29" i="28"/>
  <c r="X40" i="28"/>
  <c r="X37" i="28"/>
  <c r="X350" i="28"/>
  <c r="X336" i="28"/>
  <c r="X355" i="28"/>
  <c r="X343" i="28"/>
  <c r="X326" i="28"/>
  <c r="X334" i="28"/>
  <c r="X38" i="28"/>
  <c r="X311" i="28"/>
  <c r="X249" i="28"/>
  <c r="X356" i="28"/>
  <c r="X365" i="28"/>
  <c r="X317" i="28"/>
  <c r="X363" i="28"/>
  <c r="X316" i="28"/>
  <c r="X279" i="28"/>
  <c r="X261" i="28"/>
  <c r="X328" i="28"/>
  <c r="X268" i="28"/>
  <c r="X178" i="28"/>
  <c r="X125" i="28"/>
  <c r="X155" i="28"/>
  <c r="X76" i="28"/>
  <c r="X337" i="28"/>
  <c r="X207" i="28"/>
  <c r="X173" i="28"/>
  <c r="X91" i="28"/>
  <c r="X182" i="28"/>
  <c r="X102" i="28"/>
  <c r="X302" i="28"/>
  <c r="X190" i="28"/>
  <c r="X82" i="28"/>
  <c r="X46" i="28"/>
  <c r="X278" i="28"/>
  <c r="X229" i="28"/>
  <c r="X126" i="28"/>
  <c r="X113" i="28"/>
  <c r="X150" i="28"/>
  <c r="X30" i="28"/>
  <c r="X201" i="28"/>
  <c r="X163" i="28"/>
  <c r="X167" i="28"/>
  <c r="X87" i="28"/>
  <c r="X364" i="28"/>
  <c r="X198" i="28"/>
  <c r="X314" i="28"/>
  <c r="X196" i="28"/>
  <c r="X161" i="28"/>
  <c r="X131" i="28"/>
  <c r="X85" i="28"/>
  <c r="X195" i="28"/>
  <c r="X6" i="28"/>
  <c r="X15" i="28"/>
  <c r="X55" i="28"/>
  <c r="X66" i="28"/>
  <c r="X44" i="28"/>
  <c r="X45" i="28"/>
  <c r="X361" i="28"/>
  <c r="X373" i="28"/>
  <c r="X333" i="28"/>
  <c r="X397" i="28"/>
  <c r="X324" i="28"/>
  <c r="X60" i="28"/>
  <c r="X389" i="28"/>
  <c r="X303" i="28"/>
  <c r="X241" i="28"/>
  <c r="X367" i="28"/>
  <c r="X309" i="28"/>
  <c r="X308" i="28"/>
  <c r="X288" i="28"/>
  <c r="X246" i="28"/>
  <c r="X352" i="28"/>
  <c r="X294" i="28"/>
  <c r="X295" i="28"/>
  <c r="X293" i="28"/>
  <c r="X271" i="28"/>
  <c r="X139" i="28"/>
  <c r="X124" i="28"/>
  <c r="X17" i="28"/>
  <c r="X306" i="28"/>
  <c r="X192" i="28"/>
  <c r="X83" i="28"/>
  <c r="X204" i="28"/>
  <c r="X78" i="28"/>
  <c r="X174" i="28"/>
  <c r="X151" i="28"/>
  <c r="X136" i="28"/>
  <c r="X221" i="28"/>
  <c r="X203" i="28"/>
  <c r="X105" i="28"/>
  <c r="X267" i="28"/>
  <c r="X228" i="28"/>
  <c r="X112" i="28"/>
  <c r="X184" i="28"/>
  <c r="X137" i="28"/>
  <c r="X79" i="28"/>
  <c r="X283" i="28"/>
  <c r="X94" i="28"/>
  <c r="X321" i="28"/>
  <c r="X180" i="28"/>
  <c r="X129" i="28"/>
  <c r="X77" i="28"/>
  <c r="X59" i="28"/>
  <c r="X67" i="28"/>
  <c r="X3" i="28"/>
  <c r="X10" i="28"/>
  <c r="X128" i="28"/>
  <c r="X52" i="28"/>
  <c r="X50" i="28"/>
  <c r="X394" i="28"/>
  <c r="X325" i="28"/>
  <c r="X372" i="28"/>
  <c r="X313" i="28"/>
  <c r="X393" i="28"/>
  <c r="X287" i="28"/>
  <c r="X276" i="28"/>
  <c r="X378" i="28"/>
  <c r="X374" i="28"/>
  <c r="X289" i="28"/>
  <c r="X231" i="28"/>
  <c r="X41" i="28"/>
  <c r="X386" i="28"/>
  <c r="X301" i="28"/>
  <c r="X42" i="28"/>
  <c r="X385" i="28"/>
  <c r="X300" i="28"/>
  <c r="X274" i="28"/>
  <c r="X358" i="28"/>
  <c r="X315" i="28"/>
  <c r="X253" i="28"/>
  <c r="X172" i="28"/>
  <c r="X120" i="28"/>
  <c r="X21" i="28"/>
  <c r="X176" i="28"/>
  <c r="X75" i="28"/>
  <c r="X179" i="28"/>
  <c r="X370" i="28"/>
  <c r="X18" i="28"/>
  <c r="X383" i="28"/>
  <c r="X239" i="28"/>
  <c r="X213" i="28"/>
  <c r="X185" i="28"/>
  <c r="X148" i="28"/>
  <c r="X97" i="28"/>
  <c r="X252" i="28"/>
  <c r="X220" i="28"/>
  <c r="X199" i="28"/>
  <c r="X104" i="28"/>
  <c r="X291" i="28"/>
  <c r="X272" i="28"/>
  <c r="X145" i="28"/>
  <c r="X157" i="28"/>
  <c r="X141" i="28"/>
  <c r="X5" i="28"/>
  <c r="X23" i="28"/>
  <c r="X26" i="28"/>
  <c r="X51" i="28"/>
  <c r="X58" i="28"/>
  <c r="X390" i="28"/>
  <c r="X305" i="28"/>
  <c r="X359" i="28"/>
  <c r="X312" i="28"/>
  <c r="X344" i="28"/>
  <c r="X250" i="28"/>
  <c r="X273" i="28"/>
  <c r="X39" i="28"/>
  <c r="X376" i="28"/>
  <c r="X399" i="28"/>
  <c r="X307" i="28"/>
  <c r="X245" i="28"/>
  <c r="X256" i="28"/>
  <c r="X286" i="28"/>
  <c r="X138" i="28"/>
  <c r="X116" i="28"/>
  <c r="X351" i="28"/>
  <c r="X284" i="28"/>
  <c r="X153" i="28"/>
  <c r="X119" i="28"/>
  <c r="X254" i="28"/>
  <c r="X270" i="28"/>
  <c r="X327" i="28"/>
  <c r="X255" i="28"/>
  <c r="X237" i="28"/>
  <c r="X165" i="28"/>
  <c r="X89" i="28"/>
  <c r="X377" i="28"/>
  <c r="X264" i="28"/>
  <c r="X212" i="28"/>
  <c r="X183" i="28"/>
  <c r="X96" i="28"/>
  <c r="X110" i="28"/>
  <c r="X144" i="28"/>
  <c r="X123" i="28"/>
  <c r="X248" i="28"/>
  <c r="X162" i="28"/>
  <c r="X285" i="28"/>
  <c r="X200" i="28"/>
  <c r="X140" i="28"/>
  <c r="X121" i="28"/>
  <c r="X63" i="28"/>
  <c r="X61" i="28"/>
  <c r="X9" i="28"/>
  <c r="X8" i="28"/>
  <c r="X28" i="28"/>
  <c r="X54" i="28"/>
  <c r="X382" i="28"/>
  <c r="X387" i="28"/>
  <c r="X381" i="28"/>
  <c r="X297" i="28"/>
  <c r="X56" i="28"/>
  <c r="X304" i="28"/>
  <c r="X280" i="28"/>
  <c r="X242" i="28"/>
  <c r="X349" i="28"/>
  <c r="X318" i="28"/>
  <c r="X371" i="28"/>
  <c r="X360" i="28"/>
  <c r="X384" i="28"/>
  <c r="X299" i="28"/>
  <c r="X366" i="28"/>
  <c r="X224" i="28"/>
  <c r="X108" i="28"/>
  <c r="X142" i="28"/>
  <c r="X277" i="28"/>
  <c r="X168" i="28"/>
  <c r="X132" i="28"/>
  <c r="X16" i="28"/>
  <c r="X230" i="28"/>
  <c r="X130" i="28"/>
  <c r="X114" i="28"/>
  <c r="X49" i="28"/>
  <c r="X298" i="28"/>
  <c r="X188" i="28"/>
  <c r="X81" i="28"/>
  <c r="X322" i="28"/>
  <c r="X205" i="28"/>
  <c r="X164" i="28"/>
  <c r="X88" i="28"/>
  <c r="X238" i="28"/>
  <c r="X202" i="28"/>
  <c r="X170" i="28"/>
  <c r="X166" i="28"/>
  <c r="X117" i="28"/>
  <c r="X27" i="28"/>
  <c r="X70" i="28"/>
  <c r="X47" i="28"/>
  <c r="X4" i="28"/>
  <c r="X62" i="28"/>
  <c r="X72" i="28"/>
  <c r="X2" i="28"/>
  <c r="X13" i="28"/>
  <c r="X34" i="28"/>
  <c r="X35" i="28"/>
  <c r="X396" i="28"/>
  <c r="X379" i="28"/>
  <c r="X348" i="28"/>
  <c r="X400" i="28"/>
  <c r="X380" i="28"/>
  <c r="X296" i="28"/>
  <c r="X292" i="28"/>
  <c r="X258" i="28"/>
  <c r="X332" i="28"/>
  <c r="X290" i="28"/>
  <c r="X339" i="28"/>
  <c r="X260" i="28"/>
  <c r="X362" i="28"/>
  <c r="X281" i="28"/>
  <c r="X244" i="28"/>
  <c r="X216" i="28"/>
  <c r="X191" i="28"/>
  <c r="X100" i="28"/>
  <c r="X86" i="28"/>
  <c r="X234" i="28"/>
  <c r="X134" i="28"/>
  <c r="X115" i="28"/>
  <c r="X222" i="28"/>
  <c r="X106" i="28"/>
  <c r="X64" i="28"/>
  <c r="X262" i="28"/>
  <c r="X171" i="28"/>
  <c r="X118" i="28"/>
  <c r="X186" i="28"/>
  <c r="X232" i="28"/>
  <c r="X80" i="28"/>
  <c r="X24" i="28"/>
  <c r="X227" i="28"/>
  <c r="X111" i="28"/>
  <c r="X259" i="28"/>
  <c r="X20" i="28"/>
  <c r="X257" i="28"/>
  <c r="X225" i="28"/>
  <c r="X109" i="28"/>
  <c r="X69" i="28"/>
  <c r="X65" i="28"/>
  <c r="X32" i="28"/>
  <c r="X71" i="28"/>
  <c r="X73" i="28"/>
  <c r="X22" i="28"/>
  <c r="X7" i="28"/>
  <c r="X31" i="28"/>
  <c r="X43" i="28"/>
  <c r="X392" i="28"/>
  <c r="X345" i="28"/>
  <c r="X342" i="28"/>
  <c r="X320" i="28"/>
  <c r="X341" i="28"/>
  <c r="X340" i="28"/>
  <c r="X357" i="28"/>
  <c r="X323" i="28"/>
  <c r="X266" i="28"/>
  <c r="X330" i="28"/>
  <c r="X329" i="28"/>
  <c r="X375" i="28"/>
  <c r="X265" i="28"/>
  <c r="X236" i="28"/>
  <c r="X282" i="28"/>
  <c r="X208" i="28"/>
  <c r="X175" i="28"/>
  <c r="X92" i="28"/>
  <c r="X223" i="28"/>
  <c r="X107" i="28"/>
  <c r="X226" i="28"/>
  <c r="X159" i="28"/>
  <c r="X388" i="28"/>
  <c r="X240" i="28"/>
  <c r="X214" i="28"/>
  <c r="X187" i="28"/>
  <c r="X98" i="28"/>
  <c r="X133" i="28"/>
  <c r="X149" i="28"/>
  <c r="X233" i="28"/>
  <c r="X147" i="28"/>
  <c r="X154" i="28"/>
  <c r="X251" i="28"/>
  <c r="X219" i="28"/>
  <c r="X197" i="28"/>
  <c r="X160" i="28"/>
  <c r="X103" i="28"/>
  <c r="X135" i="28"/>
  <c r="X398" i="28"/>
  <c r="X247" i="28"/>
  <c r="X217" i="28"/>
  <c r="X193" i="28"/>
  <c r="X156" i="28"/>
  <c r="X101" i="28"/>
  <c r="R19" i="24"/>
  <c r="H39" i="24" s="1"/>
  <c r="N27" i="11"/>
  <c r="N27" i="24"/>
  <c r="N31" i="24" s="1"/>
  <c r="R2" i="24"/>
  <c r="R8" i="24"/>
  <c r="D39" i="24" s="1"/>
  <c r="R15" i="24"/>
  <c r="F39" i="24" s="1"/>
  <c r="J49" i="24"/>
  <c r="BM299" i="24" s="1"/>
  <c r="K49" i="24"/>
  <c r="BQ119" i="24" s="1"/>
  <c r="BN376" i="24"/>
  <c r="BP376" i="24" s="1"/>
  <c r="BN312" i="24"/>
  <c r="BP312" i="24" s="1"/>
  <c r="BN240" i="24"/>
  <c r="BP240" i="24" s="1"/>
  <c r="BN165" i="24"/>
  <c r="BP165" i="24" s="1"/>
  <c r="BN113" i="24"/>
  <c r="BP113" i="24" s="1"/>
  <c r="BN39" i="24"/>
  <c r="BP39" i="24" s="1"/>
  <c r="BN355" i="24"/>
  <c r="BP355" i="24" s="1"/>
  <c r="BN294" i="24"/>
  <c r="BP294" i="24" s="1"/>
  <c r="BN224" i="24"/>
  <c r="BP224" i="24" s="1"/>
  <c r="BN149" i="24"/>
  <c r="BP149" i="24" s="1"/>
  <c r="BN99" i="24"/>
  <c r="BP99" i="24" s="1"/>
  <c r="BN44" i="24"/>
  <c r="BP44" i="24" s="1"/>
  <c r="BN348" i="24"/>
  <c r="BP348" i="24" s="1"/>
  <c r="BN290" i="24"/>
  <c r="BP290" i="24" s="1"/>
  <c r="BN216" i="24"/>
  <c r="BP216" i="24" s="1"/>
  <c r="BN141" i="24"/>
  <c r="BP141" i="24" s="1"/>
  <c r="BN77" i="24"/>
  <c r="BP77" i="24" s="1"/>
  <c r="BN33" i="24"/>
  <c r="BP33" i="24" s="1"/>
  <c r="BN340" i="24"/>
  <c r="BP340" i="24" s="1"/>
  <c r="BN271" i="24"/>
  <c r="BP271" i="24" s="1"/>
  <c r="BN208" i="24"/>
  <c r="BP208" i="24" s="1"/>
  <c r="BN187" i="24"/>
  <c r="BP187" i="24" s="1"/>
  <c r="BN69" i="24"/>
  <c r="BP69" i="24" s="1"/>
  <c r="BN49" i="24"/>
  <c r="BP49" i="24" s="1"/>
  <c r="BN362" i="24"/>
  <c r="BP362" i="24" s="1"/>
  <c r="BN265" i="24"/>
  <c r="BP265" i="24" s="1"/>
  <c r="BN266" i="24"/>
  <c r="BP266" i="24" s="1"/>
  <c r="BN137" i="24"/>
  <c r="BP137" i="24" s="1"/>
  <c r="BN107" i="24"/>
  <c r="BP107" i="24" s="1"/>
  <c r="BN38" i="24"/>
  <c r="BP38" i="24" s="1"/>
  <c r="BN325" i="24"/>
  <c r="BP325" i="24" s="1"/>
  <c r="BN260" i="24"/>
  <c r="BP260" i="24" s="1"/>
  <c r="BN281" i="24"/>
  <c r="BP281" i="24" s="1"/>
  <c r="BN129" i="24"/>
  <c r="BP129" i="24" s="1"/>
  <c r="BN105" i="24"/>
  <c r="BP105" i="24" s="1"/>
  <c r="BN10" i="24"/>
  <c r="BP10" i="24" s="1"/>
  <c r="BN320" i="24"/>
  <c r="BP320" i="24" s="1"/>
  <c r="BN59" i="24"/>
  <c r="BP59" i="24" s="1"/>
  <c r="BN303" i="24"/>
  <c r="BP303" i="24" s="1"/>
  <c r="BN24" i="24"/>
  <c r="BP24" i="24" s="1"/>
  <c r="BN251" i="24"/>
  <c r="BP251" i="24" s="1"/>
  <c r="BN232" i="24"/>
  <c r="BP232" i="24" s="1"/>
  <c r="BN173" i="24"/>
  <c r="BP173" i="24" s="1"/>
  <c r="BN157" i="24"/>
  <c r="BP157" i="24" s="1"/>
  <c r="BN121" i="24"/>
  <c r="BP121" i="24" s="1"/>
  <c r="BN359" i="24"/>
  <c r="BP359" i="24" s="1"/>
  <c r="BN184" i="24"/>
  <c r="BP184" i="24" s="1"/>
  <c r="BN23" i="24"/>
  <c r="BP23" i="24" s="1"/>
  <c r="BN102" i="24"/>
  <c r="BP102" i="24" s="1"/>
  <c r="BN156" i="24"/>
  <c r="BP156" i="24" s="1"/>
  <c r="BN231" i="24"/>
  <c r="BP231" i="24" s="1"/>
  <c r="BN306" i="24"/>
  <c r="BP306" i="24" s="1"/>
  <c r="BN371" i="24"/>
  <c r="BP371" i="24" s="1"/>
  <c r="BN13" i="24"/>
  <c r="BP13" i="24" s="1"/>
  <c r="BN70" i="24"/>
  <c r="BP70" i="24" s="1"/>
  <c r="BN189" i="24"/>
  <c r="BP189" i="24" s="1"/>
  <c r="BN209" i="24"/>
  <c r="BP209" i="24" s="1"/>
  <c r="BN275" i="24"/>
  <c r="BP275" i="24" s="1"/>
  <c r="BN341" i="24"/>
  <c r="BP341" i="24" s="1"/>
  <c r="BN37" i="24"/>
  <c r="BP37" i="24" s="1"/>
  <c r="BN188" i="24"/>
  <c r="BP188" i="24" s="1"/>
  <c r="BN159" i="24"/>
  <c r="BP159" i="24" s="1"/>
  <c r="BN234" i="24"/>
  <c r="BP234" i="24" s="1"/>
  <c r="BN304" i="24"/>
  <c r="BP304" i="24" s="1"/>
  <c r="BN366" i="24"/>
  <c r="BP366" i="24" s="1"/>
  <c r="BN56" i="24"/>
  <c r="BP56" i="24" s="1"/>
  <c r="BN85" i="24"/>
  <c r="BP85" i="24" s="1"/>
  <c r="BN152" i="24"/>
  <c r="BP152" i="24" s="1"/>
  <c r="BN227" i="24"/>
  <c r="BP227" i="24" s="1"/>
  <c r="BN297" i="24"/>
  <c r="BP297" i="24" s="1"/>
  <c r="BN363" i="24"/>
  <c r="BP363" i="24" s="1"/>
  <c r="BN3" i="24"/>
  <c r="BP3" i="24" s="1"/>
  <c r="BN106" i="24"/>
  <c r="BP106" i="24" s="1"/>
  <c r="BN133" i="24"/>
  <c r="BP133" i="24" s="1"/>
  <c r="BN203" i="24"/>
  <c r="BP203" i="24" s="1"/>
  <c r="BN248" i="24"/>
  <c r="BP248" i="24" s="1"/>
  <c r="BN329" i="24"/>
  <c r="BP329" i="24" s="1"/>
  <c r="BN4" i="24"/>
  <c r="BP4" i="24" s="1"/>
  <c r="BN180" i="24"/>
  <c r="BP180" i="24" s="1"/>
  <c r="BN134" i="24"/>
  <c r="BP134" i="24" s="1"/>
  <c r="BN200" i="24"/>
  <c r="BP200" i="24" s="1"/>
  <c r="BN253" i="24"/>
  <c r="BP253" i="24" s="1"/>
  <c r="BN330" i="24"/>
  <c r="BP330" i="24" s="1"/>
  <c r="BN100" i="24"/>
  <c r="BP100" i="24" s="1"/>
  <c r="BN75" i="24"/>
  <c r="BP75" i="24" s="1"/>
  <c r="BN139" i="24"/>
  <c r="BP139" i="24" s="1"/>
  <c r="BN214" i="24"/>
  <c r="BP214" i="24" s="1"/>
  <c r="BN280" i="24"/>
  <c r="BP280" i="24" s="1"/>
  <c r="BN346" i="24"/>
  <c r="BP346" i="24" s="1"/>
  <c r="BN30" i="24"/>
  <c r="BP30" i="24" s="1"/>
  <c r="BN112" i="24"/>
  <c r="BP112" i="24" s="1"/>
  <c r="BN164" i="24"/>
  <c r="BP164" i="24" s="1"/>
  <c r="BN239" i="24"/>
  <c r="BP239" i="24" s="1"/>
  <c r="BN311" i="24"/>
  <c r="BP311" i="24" s="1"/>
  <c r="BN374" i="24"/>
  <c r="BP374" i="24" s="1"/>
  <c r="BN7" i="24"/>
  <c r="BP7" i="24" s="1"/>
  <c r="BN78" i="24"/>
  <c r="BP78" i="24" s="1"/>
  <c r="BN142" i="24"/>
  <c r="BP142" i="24" s="1"/>
  <c r="BN217" i="24"/>
  <c r="BP217" i="24" s="1"/>
  <c r="BN285" i="24"/>
  <c r="BP285" i="24" s="1"/>
  <c r="BN349" i="24"/>
  <c r="BP349" i="24" s="1"/>
  <c r="BN21" i="24"/>
  <c r="BP21" i="24" s="1"/>
  <c r="BN115" i="24"/>
  <c r="BP115" i="24" s="1"/>
  <c r="BN167" i="24"/>
  <c r="BP167" i="24" s="1"/>
  <c r="BN242" i="24"/>
  <c r="BP242" i="24" s="1"/>
  <c r="BN314" i="24"/>
  <c r="BP314" i="24" s="1"/>
  <c r="BN378" i="24"/>
  <c r="BP378" i="24" s="1"/>
  <c r="BN48" i="24"/>
  <c r="BP48" i="24" s="1"/>
  <c r="BN190" i="24"/>
  <c r="BP190" i="24" s="1"/>
  <c r="BN160" i="24"/>
  <c r="BP160" i="24" s="1"/>
  <c r="BN235" i="24"/>
  <c r="BP235" i="24" s="1"/>
  <c r="BN307" i="24"/>
  <c r="BP307" i="24" s="1"/>
  <c r="BN367" i="24"/>
  <c r="BP367" i="24" s="1"/>
  <c r="BN14" i="24"/>
  <c r="BP14" i="24" s="1"/>
  <c r="BN65" i="24"/>
  <c r="BP65" i="24" s="1"/>
  <c r="BN207" i="24"/>
  <c r="BP207" i="24" s="1"/>
  <c r="BN262" i="24"/>
  <c r="BP262" i="24" s="1"/>
  <c r="BN282" i="24"/>
  <c r="BP282" i="24" s="1"/>
  <c r="BN368" i="24"/>
  <c r="BP368" i="24" s="1"/>
  <c r="BN18" i="24"/>
  <c r="BP18" i="24" s="1"/>
  <c r="BN66" i="24"/>
  <c r="BP66" i="24" s="1"/>
  <c r="BN181" i="24"/>
  <c r="BP181" i="24" s="1"/>
  <c r="BN204" i="24"/>
  <c r="BP204" i="24" s="1"/>
  <c r="BN286" i="24"/>
  <c r="BP286" i="24" s="1"/>
  <c r="BN331" i="24"/>
  <c r="BP331" i="24" s="1"/>
  <c r="BN40" i="24"/>
  <c r="BP40" i="24" s="1"/>
  <c r="BN95" i="24"/>
  <c r="BP95" i="24" s="1"/>
  <c r="BN147" i="24"/>
  <c r="BP147" i="24" s="1"/>
  <c r="BN222" i="24"/>
  <c r="BP222" i="24" s="1"/>
  <c r="BN292" i="24"/>
  <c r="BP292" i="24" s="1"/>
  <c r="BN354" i="24"/>
  <c r="BP354" i="24" s="1"/>
  <c r="BN57" i="24"/>
  <c r="BP57" i="24" s="1"/>
  <c r="BN120" i="24"/>
  <c r="BP120" i="24" s="1"/>
  <c r="BN172" i="24"/>
  <c r="BP172" i="24" s="1"/>
  <c r="BN247" i="24"/>
  <c r="BP247" i="24" s="1"/>
  <c r="BN319" i="24"/>
  <c r="BP319" i="24" s="1"/>
  <c r="BN46" i="24"/>
  <c r="BP46" i="24" s="1"/>
  <c r="BN103" i="24"/>
  <c r="BP103" i="24" s="1"/>
  <c r="BN150" i="24"/>
  <c r="BP150" i="24" s="1"/>
  <c r="BN225" i="24"/>
  <c r="BP225" i="24" s="1"/>
  <c r="BN295" i="24"/>
  <c r="BP295" i="24" s="1"/>
  <c r="BN356" i="24"/>
  <c r="BP356" i="24" s="1"/>
  <c r="BN12" i="24"/>
  <c r="BP12" i="24" s="1"/>
  <c r="BN31" i="24"/>
  <c r="BP31" i="24" s="1"/>
  <c r="BN123" i="24"/>
  <c r="BP123" i="24" s="1"/>
  <c r="BN175" i="24"/>
  <c r="BP175" i="24" s="1"/>
  <c r="BN54" i="24"/>
  <c r="BP54" i="24" s="1"/>
  <c r="BN101" i="24"/>
  <c r="BP101" i="24" s="1"/>
  <c r="BN128" i="24"/>
  <c r="BP128" i="24" s="1"/>
  <c r="BN196" i="24"/>
  <c r="BP196" i="24" s="1"/>
  <c r="BN256" i="24"/>
  <c r="BP256" i="24" s="1"/>
  <c r="BN324" i="24"/>
  <c r="BP324" i="24" s="1"/>
  <c r="BN25" i="24"/>
  <c r="BP25" i="24" s="1"/>
  <c r="BN186" i="24"/>
  <c r="BP186" i="24" s="1"/>
  <c r="BN158" i="24"/>
  <c r="BP158" i="24" s="1"/>
  <c r="BN233" i="24"/>
  <c r="BP233" i="24" s="1"/>
  <c r="BN300" i="24"/>
  <c r="BP300" i="24" s="1"/>
  <c r="BN361" i="24"/>
  <c r="BP361" i="24" s="1"/>
  <c r="BN17" i="24"/>
  <c r="BP17" i="24" s="1"/>
  <c r="BN87" i="24"/>
  <c r="BP87" i="24" s="1"/>
  <c r="BN131" i="24"/>
  <c r="BP131" i="24" s="1"/>
  <c r="BN197" i="24"/>
  <c r="BP197" i="24" s="1"/>
  <c r="BN268" i="24"/>
  <c r="BP268" i="24" s="1"/>
  <c r="BN327" i="24"/>
  <c r="BP327" i="24" s="1"/>
  <c r="BN22" i="24"/>
  <c r="BP22" i="24" s="1"/>
  <c r="BN104" i="24"/>
  <c r="BP104" i="24" s="1"/>
  <c r="BN124" i="24"/>
  <c r="BP124" i="24" s="1"/>
  <c r="BN176" i="24"/>
  <c r="BP176" i="24" s="1"/>
  <c r="BN263" i="24"/>
  <c r="BP263" i="24" s="1"/>
  <c r="BN360" i="24"/>
  <c r="BP360" i="24" s="1"/>
  <c r="BN90" i="24"/>
  <c r="BP90" i="24" s="1"/>
  <c r="BN81" i="24"/>
  <c r="BP81" i="24" s="1"/>
  <c r="BN145" i="24"/>
  <c r="BP145" i="24" s="1"/>
  <c r="BN220" i="24"/>
  <c r="BP220" i="24" s="1"/>
  <c r="BN288" i="24"/>
  <c r="BP288" i="24" s="1"/>
  <c r="BN353" i="24"/>
  <c r="BP353" i="24" s="1"/>
  <c r="BN28" i="24"/>
  <c r="BP28" i="24" s="1"/>
  <c r="BN93" i="24"/>
  <c r="BP93" i="24" s="1"/>
  <c r="BN146" i="24"/>
  <c r="BP146" i="24" s="1"/>
  <c r="BN221" i="24"/>
  <c r="BP221" i="24" s="1"/>
  <c r="BN305" i="24"/>
  <c r="BP305" i="24" s="1"/>
  <c r="BN358" i="24"/>
  <c r="BP358" i="24" s="1"/>
  <c r="BN29" i="24"/>
  <c r="BP29" i="24" s="1"/>
  <c r="BN111" i="24"/>
  <c r="BP111" i="24" s="1"/>
  <c r="BN163" i="24"/>
  <c r="BP163" i="24" s="1"/>
  <c r="BN238" i="24"/>
  <c r="BP238" i="24" s="1"/>
  <c r="BN310" i="24"/>
  <c r="BP310" i="24" s="1"/>
  <c r="BN372" i="24"/>
  <c r="BP372" i="24" s="1"/>
  <c r="BN6" i="24"/>
  <c r="BP6" i="24" s="1"/>
  <c r="BN88" i="24"/>
  <c r="BP88" i="24" s="1"/>
  <c r="BN136" i="24"/>
  <c r="BP136" i="24" s="1"/>
  <c r="BN301" i="24"/>
  <c r="BP301" i="24" s="1"/>
  <c r="BN261" i="24"/>
  <c r="BP261" i="24" s="1"/>
  <c r="BN337" i="24"/>
  <c r="BP337" i="24" s="1"/>
  <c r="BN20" i="24"/>
  <c r="BP20" i="24" s="1"/>
  <c r="BN114" i="24"/>
  <c r="BP114" i="24" s="1"/>
  <c r="BN166" i="24"/>
  <c r="BP166" i="24" s="1"/>
  <c r="BN241" i="24"/>
  <c r="BP241" i="24" s="1"/>
  <c r="BN313" i="24"/>
  <c r="BP313" i="24" s="1"/>
  <c r="BN377" i="24"/>
  <c r="BP377" i="24" s="1"/>
  <c r="BN19" i="24"/>
  <c r="BP19" i="24" s="1"/>
  <c r="BN63" i="24"/>
  <c r="BP63" i="24" s="1"/>
  <c r="BN198" i="24"/>
  <c r="BP198" i="24" s="1"/>
  <c r="BN250" i="24"/>
  <c r="BP250" i="24" s="1"/>
  <c r="BN274" i="24"/>
  <c r="BP274" i="24" s="1"/>
  <c r="BN334" i="24"/>
  <c r="BP334" i="24" s="1"/>
  <c r="BN91" i="24"/>
  <c r="BP91" i="24" s="1"/>
  <c r="BN132" i="24"/>
  <c r="BP132" i="24" s="1"/>
  <c r="BN201" i="24"/>
  <c r="BP201" i="24" s="1"/>
  <c r="BN277" i="24"/>
  <c r="BP277" i="24" s="1"/>
  <c r="BN328" i="24"/>
  <c r="BP328" i="24" s="1"/>
  <c r="BN58" i="24"/>
  <c r="BP58" i="24" s="1"/>
  <c r="BN89" i="24"/>
  <c r="BP89" i="24" s="1"/>
  <c r="BN153" i="24"/>
  <c r="BP153" i="24" s="1"/>
  <c r="BN228" i="24"/>
  <c r="BP228" i="24" s="1"/>
  <c r="BN298" i="24"/>
  <c r="BP298" i="24" s="1"/>
  <c r="BN365" i="24"/>
  <c r="BP365" i="24" s="1"/>
  <c r="BN60" i="24"/>
  <c r="BP60" i="24" s="1"/>
  <c r="BN108" i="24"/>
  <c r="BP108" i="24" s="1"/>
  <c r="BN154" i="24"/>
  <c r="BP154" i="24" s="1"/>
  <c r="BN229" i="24"/>
  <c r="BP229" i="24" s="1"/>
  <c r="BN299" i="24"/>
  <c r="BP299" i="24" s="1"/>
  <c r="BN369" i="24"/>
  <c r="BP369" i="24" s="1"/>
  <c r="BN45" i="24"/>
  <c r="BP45" i="24" s="1"/>
  <c r="BN119" i="24"/>
  <c r="BP119" i="24" s="1"/>
  <c r="BN171" i="24"/>
  <c r="BP171" i="24" s="1"/>
  <c r="BN246" i="24"/>
  <c r="BP246" i="24" s="1"/>
  <c r="BN318" i="24"/>
  <c r="BP318" i="24" s="1"/>
  <c r="BN382" i="24"/>
  <c r="BP382" i="24" s="1"/>
  <c r="BN16" i="24"/>
  <c r="BP16" i="24" s="1"/>
  <c r="BN68" i="24"/>
  <c r="BP68" i="24" s="1"/>
  <c r="BN185" i="24"/>
  <c r="BP185" i="24" s="1"/>
  <c r="BN273" i="24"/>
  <c r="BP273" i="24" s="1"/>
  <c r="BN269" i="24"/>
  <c r="BP269" i="24" s="1"/>
  <c r="BN339" i="24"/>
  <c r="BP339" i="24" s="1"/>
  <c r="BN86" i="24"/>
  <c r="BP86" i="24" s="1"/>
  <c r="BN122" i="24"/>
  <c r="BP122" i="24" s="1"/>
  <c r="BN174" i="24"/>
  <c r="BP174" i="24" s="1"/>
  <c r="BN255" i="24"/>
  <c r="BP255" i="24" s="1"/>
  <c r="BN332" i="24"/>
  <c r="BP332" i="24" s="1"/>
  <c r="BN35" i="24"/>
  <c r="BP35" i="24" s="1"/>
  <c r="BN71" i="24"/>
  <c r="BP71" i="24" s="1"/>
  <c r="BN191" i="24"/>
  <c r="BP191" i="24" s="1"/>
  <c r="BN210" i="24"/>
  <c r="BP210" i="24" s="1"/>
  <c r="BN279" i="24"/>
  <c r="BP279" i="24" s="1"/>
  <c r="BN342" i="24"/>
  <c r="BP342" i="24" s="1"/>
  <c r="BN27" i="24"/>
  <c r="BP27" i="24" s="1"/>
  <c r="BN64" i="24"/>
  <c r="BP64" i="24" s="1"/>
  <c r="BN195" i="24"/>
  <c r="BP195" i="24" s="1"/>
  <c r="BN205" i="24"/>
  <c r="BP205" i="24" s="1"/>
  <c r="BN278" i="24"/>
  <c r="BP278" i="24" s="1"/>
  <c r="BN338" i="24"/>
  <c r="BP338" i="24" s="1"/>
  <c r="BN50" i="24"/>
  <c r="BP50" i="24" s="1"/>
  <c r="BN109" i="24"/>
  <c r="BP109" i="24" s="1"/>
  <c r="BN161" i="24"/>
  <c r="BP161" i="24" s="1"/>
  <c r="BN236" i="24"/>
  <c r="BP236" i="24" s="1"/>
  <c r="BN308" i="24"/>
  <c r="BP308" i="24" s="1"/>
  <c r="BN373" i="24"/>
  <c r="BP373" i="24" s="1"/>
  <c r="BN82" i="24"/>
  <c r="BP82" i="24" s="1"/>
  <c r="BN110" i="24"/>
  <c r="BP110" i="24" s="1"/>
  <c r="BN162" i="24"/>
  <c r="BP162" i="24" s="1"/>
  <c r="BN237" i="24"/>
  <c r="BP237" i="24" s="1"/>
  <c r="BN309" i="24"/>
  <c r="BP309" i="24" s="1"/>
  <c r="BN375" i="24"/>
  <c r="BP375" i="24" s="1"/>
  <c r="BN52" i="24"/>
  <c r="BP52" i="24" s="1"/>
  <c r="BN96" i="24"/>
  <c r="BP96" i="24" s="1"/>
  <c r="BN127" i="24"/>
  <c r="BP127" i="24" s="1"/>
  <c r="BN179" i="24"/>
  <c r="BP179" i="24" s="1"/>
  <c r="BN252" i="24"/>
  <c r="BP252" i="24" s="1"/>
  <c r="BN323" i="24"/>
  <c r="BP323" i="24" s="1"/>
  <c r="BN9" i="24"/>
  <c r="BP9" i="24" s="1"/>
  <c r="BN76" i="24"/>
  <c r="BP76" i="24" s="1"/>
  <c r="BN140" i="24"/>
  <c r="BP140" i="24" s="1"/>
  <c r="BN215" i="24"/>
  <c r="BP215" i="24" s="1"/>
  <c r="BN284" i="24"/>
  <c r="BP284" i="24" s="1"/>
  <c r="BN347" i="24"/>
  <c r="BP347" i="24" s="1"/>
  <c r="BN11" i="24"/>
  <c r="BP11" i="24" s="1"/>
  <c r="BN83" i="24"/>
  <c r="BP83" i="24" s="1"/>
  <c r="BN130" i="24"/>
  <c r="BP130" i="24" s="1"/>
  <c r="BN202" i="24"/>
  <c r="BP202" i="24" s="1"/>
  <c r="BN264" i="24"/>
  <c r="BP264" i="24" s="1"/>
  <c r="BN326" i="24"/>
  <c r="BP326" i="24" s="1"/>
  <c r="BN51" i="24"/>
  <c r="BP51" i="24" s="1"/>
  <c r="BN42" i="24"/>
  <c r="BP42" i="24" s="1"/>
  <c r="BN97" i="24"/>
  <c r="BP97" i="24" s="1"/>
  <c r="BN148" i="24"/>
  <c r="BP148" i="24" s="1"/>
  <c r="BN223" i="24"/>
  <c r="BP223" i="24" s="1"/>
  <c r="BN293" i="24"/>
  <c r="BP293" i="24" s="1"/>
  <c r="BN352" i="24"/>
  <c r="BP352" i="24" s="1"/>
  <c r="BN8" i="24"/>
  <c r="BP8" i="24" s="1"/>
  <c r="BN62" i="24"/>
  <c r="BP62" i="24" s="1"/>
  <c r="BN192" i="24"/>
  <c r="BP192" i="24" s="1"/>
  <c r="BN206" i="24"/>
  <c r="BP206" i="24" s="1"/>
  <c r="BN270" i="24"/>
  <c r="BP270" i="24" s="1"/>
  <c r="BN351" i="24"/>
  <c r="BP351" i="24" s="1"/>
  <c r="BN55" i="24"/>
  <c r="BP55" i="24" s="1"/>
  <c r="BN182" i="24"/>
  <c r="BP182" i="24" s="1"/>
  <c r="BN151" i="24"/>
  <c r="BP151" i="24" s="1"/>
  <c r="BN226" i="24"/>
  <c r="BP226" i="24" s="1"/>
  <c r="BN296" i="24"/>
  <c r="BP296" i="24" s="1"/>
  <c r="BN357" i="24"/>
  <c r="BP357" i="24" s="1"/>
  <c r="BN53" i="24"/>
  <c r="BP53" i="24" s="1"/>
  <c r="BN80" i="24"/>
  <c r="BP80" i="24" s="1"/>
  <c r="BN144" i="24"/>
  <c r="BP144" i="24" s="1"/>
  <c r="BN219" i="24"/>
  <c r="BP219" i="24" s="1"/>
  <c r="BN289" i="24"/>
  <c r="BP289" i="24" s="1"/>
  <c r="BN364" i="24"/>
  <c r="BP364" i="24" s="1"/>
  <c r="BN138" i="24"/>
  <c r="BP138" i="24" s="1"/>
  <c r="BN92" i="24"/>
  <c r="BP92" i="24" s="1"/>
  <c r="BN125" i="24"/>
  <c r="BP125" i="24" s="1"/>
  <c r="BN177" i="24"/>
  <c r="BP177" i="24" s="1"/>
  <c r="BN267" i="24"/>
  <c r="BP267" i="24" s="1"/>
  <c r="BN321" i="24"/>
  <c r="BP321" i="24" s="1"/>
  <c r="BN47" i="24"/>
  <c r="BP47" i="24" s="1"/>
  <c r="BN94" i="24"/>
  <c r="BP94" i="24" s="1"/>
  <c r="BN126" i="24"/>
  <c r="BP126" i="24" s="1"/>
  <c r="BN178" i="24"/>
  <c r="BP178" i="24" s="1"/>
  <c r="BN249" i="24"/>
  <c r="BP249" i="24" s="1"/>
  <c r="BN322" i="24"/>
  <c r="BP322" i="24" s="1"/>
  <c r="BN15" i="24"/>
  <c r="BP15" i="24" s="1"/>
  <c r="BN67" i="24"/>
  <c r="BP67" i="24" s="1"/>
  <c r="BN183" i="24"/>
  <c r="BP183" i="24" s="1"/>
  <c r="BN254" i="24"/>
  <c r="BP254" i="24" s="1"/>
  <c r="BN291" i="24"/>
  <c r="BP291" i="24" s="1"/>
  <c r="BN335" i="24"/>
  <c r="BP335" i="24" s="1"/>
  <c r="BN79" i="24"/>
  <c r="BP79" i="24" s="1"/>
  <c r="BN211" i="24"/>
  <c r="BP211" i="24" s="1"/>
  <c r="BN169" i="24"/>
  <c r="BP169" i="24" s="1"/>
  <c r="BN170" i="24"/>
  <c r="BP170" i="24" s="1"/>
  <c r="BN5" i="24"/>
  <c r="BP5" i="24" s="1"/>
  <c r="BN257" i="24"/>
  <c r="BP257" i="24" s="1"/>
  <c r="BN143" i="24"/>
  <c r="BP143" i="24" s="1"/>
  <c r="BN243" i="24"/>
  <c r="BP243" i="24" s="1"/>
  <c r="BN212" i="24"/>
  <c r="BP212" i="24" s="1"/>
  <c r="BN213" i="24"/>
  <c r="BP213" i="24" s="1"/>
  <c r="BN61" i="24"/>
  <c r="BP61" i="24" s="1"/>
  <c r="BN302" i="24"/>
  <c r="BP302" i="24" s="1"/>
  <c r="BN218" i="24"/>
  <c r="BP218" i="24" s="1"/>
  <c r="BN32" i="24"/>
  <c r="BP32" i="24" s="1"/>
  <c r="BN283" i="24"/>
  <c r="BP283" i="24" s="1"/>
  <c r="BN244" i="24"/>
  <c r="BP244" i="24" s="1"/>
  <c r="BN245" i="24"/>
  <c r="BP245" i="24" s="1"/>
  <c r="BN84" i="24"/>
  <c r="BP84" i="24" s="1"/>
  <c r="BN333" i="24"/>
  <c r="BP333" i="24" s="1"/>
  <c r="BN259" i="24"/>
  <c r="BP259" i="24" s="1"/>
  <c r="BN26" i="24"/>
  <c r="BP26" i="24" s="1"/>
  <c r="BN315" i="24"/>
  <c r="BP315" i="24" s="1"/>
  <c r="BN34" i="24"/>
  <c r="BP34" i="24" s="1"/>
  <c r="BN272" i="24"/>
  <c r="BP272" i="24" s="1"/>
  <c r="BN36" i="24"/>
  <c r="BP36" i="24" s="1"/>
  <c r="BN276" i="24"/>
  <c r="BP276" i="24" s="1"/>
  <c r="BN98" i="24"/>
  <c r="BP98" i="24" s="1"/>
  <c r="BN370" i="24"/>
  <c r="BP370" i="24" s="1"/>
  <c r="BN287" i="24"/>
  <c r="BP287" i="24" s="1"/>
  <c r="BN72" i="24"/>
  <c r="BP72" i="24" s="1"/>
  <c r="BN343" i="24"/>
  <c r="BP343" i="24" s="1"/>
  <c r="BN41" i="24"/>
  <c r="BP41" i="24" s="1"/>
  <c r="BN316" i="24"/>
  <c r="BP316" i="24" s="1"/>
  <c r="BN43" i="24"/>
  <c r="BP43" i="24" s="1"/>
  <c r="BN317" i="24"/>
  <c r="BP317" i="24" s="1"/>
  <c r="BN135" i="24"/>
  <c r="BP135" i="24" s="1"/>
  <c r="BN336" i="24"/>
  <c r="BP336" i="24" s="1"/>
  <c r="BN116" i="24"/>
  <c r="BP116" i="24" s="1"/>
  <c r="BN379" i="24"/>
  <c r="BP379" i="24" s="1"/>
  <c r="BN73" i="24"/>
  <c r="BP73" i="24" s="1"/>
  <c r="BN344" i="24"/>
  <c r="BP344" i="24" s="1"/>
  <c r="BN74" i="24"/>
  <c r="BP74" i="24" s="1"/>
  <c r="BN345" i="24"/>
  <c r="BP345" i="24" s="1"/>
  <c r="BN155" i="24"/>
  <c r="BP155" i="24" s="1"/>
  <c r="BN350" i="24"/>
  <c r="BP350" i="24" s="1"/>
  <c r="BN193" i="24"/>
  <c r="BP193" i="24" s="1"/>
  <c r="BN117" i="24"/>
  <c r="BP117" i="24" s="1"/>
  <c r="BN380" i="24"/>
  <c r="BP380" i="24" s="1"/>
  <c r="BN118" i="24"/>
  <c r="BP118" i="24" s="1"/>
  <c r="BN381" i="24"/>
  <c r="BP381" i="24" s="1"/>
  <c r="BN258" i="24"/>
  <c r="BP258" i="24" s="1"/>
  <c r="BN168" i="24"/>
  <c r="BP168" i="24" s="1"/>
  <c r="BN194" i="24"/>
  <c r="BP194" i="24" s="1"/>
  <c r="BN199" i="24"/>
  <c r="BP199" i="24" s="1"/>
  <c r="BN230" i="24"/>
  <c r="BP230" i="24" s="1"/>
  <c r="B16" i="23"/>
  <c r="D22" i="21"/>
  <c r="F39" i="21"/>
  <c r="E22" i="21"/>
  <c r="N2" i="22"/>
  <c r="N2" i="11"/>
  <c r="G10" i="9"/>
  <c r="G11" i="9" s="1"/>
  <c r="N2" i="20"/>
  <c r="N15" i="20"/>
  <c r="N15" i="22"/>
  <c r="R15" i="22" s="1"/>
  <c r="F39" i="22" s="1"/>
  <c r="G39" i="22" s="1"/>
  <c r="G40" i="22" s="1"/>
  <c r="G48" i="22" s="1"/>
  <c r="G49" i="22" s="1"/>
  <c r="N8" i="22"/>
  <c r="N8" i="20"/>
  <c r="N15" i="11"/>
  <c r="R15" i="11" s="1"/>
  <c r="N8" i="11"/>
  <c r="R8" i="11" s="1"/>
  <c r="N19" i="22"/>
  <c r="N19" i="20"/>
  <c r="R23" i="20"/>
  <c r="J39" i="20" s="1"/>
  <c r="N19" i="11"/>
  <c r="R19" i="11" s="1"/>
  <c r="N27" i="20"/>
  <c r="N27" i="22"/>
  <c r="R23" i="22"/>
  <c r="J39" i="22" s="1"/>
  <c r="BV262" i="22"/>
  <c r="BX262" i="22" s="1"/>
  <c r="BV37" i="22"/>
  <c r="BX37" i="22" s="1"/>
  <c r="BV224" i="22"/>
  <c r="BX224" i="22" s="1"/>
  <c r="BV367" i="22"/>
  <c r="BX367" i="22" s="1"/>
  <c r="BV105" i="22"/>
  <c r="BX105" i="22" s="1"/>
  <c r="BV85" i="22"/>
  <c r="BX85" i="22" s="1"/>
  <c r="BV293" i="22"/>
  <c r="BX293" i="22" s="1"/>
  <c r="BV141" i="22"/>
  <c r="BX141" i="22" s="1"/>
  <c r="BV306" i="22"/>
  <c r="BX306" i="22" s="1"/>
  <c r="BV275" i="22"/>
  <c r="BX275" i="22" s="1"/>
  <c r="BV169" i="22"/>
  <c r="BX169" i="22" s="1"/>
  <c r="BV329" i="22"/>
  <c r="BX329" i="22" s="1"/>
  <c r="BV12" i="22"/>
  <c r="BX12" i="22" s="1"/>
  <c r="BV203" i="22"/>
  <c r="BX203" i="22" s="1"/>
  <c r="BV353" i="22"/>
  <c r="BX353" i="22" s="1"/>
  <c r="BV72" i="22"/>
  <c r="BX72" i="22" s="1"/>
  <c r="BV69" i="22"/>
  <c r="BX69" i="22" s="1"/>
  <c r="BV192" i="22"/>
  <c r="BX192" i="22" s="1"/>
  <c r="BV363" i="22"/>
  <c r="BX363" i="22" s="1"/>
  <c r="E23" i="21"/>
  <c r="M49" i="22"/>
  <c r="BY380" i="22" s="1"/>
  <c r="BV21" i="22"/>
  <c r="BX21" i="22" s="1"/>
  <c r="BV46" i="22"/>
  <c r="BX46" i="22" s="1"/>
  <c r="BV155" i="22"/>
  <c r="BX155" i="22" s="1"/>
  <c r="BV200" i="22"/>
  <c r="BX200" i="22" s="1"/>
  <c r="BV282" i="22"/>
  <c r="BX282" i="22" s="1"/>
  <c r="BV18" i="22"/>
  <c r="BX18" i="22" s="1"/>
  <c r="BV114" i="22"/>
  <c r="BX114" i="22" s="1"/>
  <c r="BV149" i="22"/>
  <c r="BX149" i="22" s="1"/>
  <c r="BV238" i="22"/>
  <c r="BX238" i="22" s="1"/>
  <c r="BV284" i="22"/>
  <c r="BX284" i="22" s="1"/>
  <c r="BV342" i="22"/>
  <c r="BX342" i="22" s="1"/>
  <c r="BV57" i="22"/>
  <c r="BX57" i="22" s="1"/>
  <c r="BV93" i="22"/>
  <c r="BX93" i="22" s="1"/>
  <c r="BV219" i="22"/>
  <c r="BX219" i="22" s="1"/>
  <c r="BV231" i="22"/>
  <c r="BX231" i="22" s="1"/>
  <c r="BV314" i="22"/>
  <c r="BX314" i="22" s="1"/>
  <c r="BV358" i="22"/>
  <c r="BX358" i="22" s="1"/>
  <c r="BV70" i="22"/>
  <c r="BX70" i="22" s="1"/>
  <c r="BV125" i="22"/>
  <c r="BX125" i="22" s="1"/>
  <c r="BV176" i="22"/>
  <c r="BX176" i="22" s="1"/>
  <c r="BV261" i="22"/>
  <c r="BX261" i="22" s="1"/>
  <c r="BV323" i="22"/>
  <c r="BX323" i="22" s="1"/>
  <c r="BV369" i="22"/>
  <c r="BX369" i="22" s="1"/>
  <c r="BV30" i="22"/>
  <c r="BX30" i="22" s="1"/>
  <c r="BV78" i="22"/>
  <c r="BX78" i="22" s="1"/>
  <c r="BV133" i="22"/>
  <c r="BX133" i="22" s="1"/>
  <c r="BV184" i="22"/>
  <c r="BX184" i="22" s="1"/>
  <c r="BV246" i="22"/>
  <c r="BX246" i="22" s="1"/>
  <c r="BV322" i="22"/>
  <c r="BX322" i="22" s="1"/>
  <c r="BV377" i="22"/>
  <c r="BX377" i="22" s="1"/>
  <c r="B6" i="8"/>
  <c r="BY337" i="20"/>
  <c r="BV15" i="22"/>
  <c r="BX15" i="22" s="1"/>
  <c r="BV13" i="22"/>
  <c r="BX13" i="22" s="1"/>
  <c r="BV34" i="22"/>
  <c r="BX34" i="22" s="1"/>
  <c r="BV28" i="22"/>
  <c r="BX28" i="22" s="1"/>
  <c r="BV23" i="22"/>
  <c r="BX23" i="22" s="1"/>
  <c r="BV48" i="22"/>
  <c r="BX48" i="22" s="1"/>
  <c r="BV58" i="22"/>
  <c r="BX58" i="22" s="1"/>
  <c r="BV103" i="22"/>
  <c r="BX103" i="22" s="1"/>
  <c r="BV115" i="22"/>
  <c r="BX115" i="22" s="1"/>
  <c r="BV86" i="22"/>
  <c r="BX86" i="22" s="1"/>
  <c r="BV94" i="22"/>
  <c r="BX94" i="22" s="1"/>
  <c r="BV106" i="22"/>
  <c r="BX106" i="22" s="1"/>
  <c r="BV126" i="22"/>
  <c r="BX126" i="22" s="1"/>
  <c r="BV134" i="22"/>
  <c r="BX134" i="22" s="1"/>
  <c r="BV142" i="22"/>
  <c r="BX142" i="22" s="1"/>
  <c r="BV166" i="22"/>
  <c r="BX166" i="22" s="1"/>
  <c r="BV159" i="22"/>
  <c r="BX159" i="22" s="1"/>
  <c r="BV150" i="22"/>
  <c r="BX150" i="22" s="1"/>
  <c r="BV212" i="22"/>
  <c r="BX212" i="22" s="1"/>
  <c r="BV204" i="22"/>
  <c r="BX204" i="22" s="1"/>
  <c r="BV209" i="22"/>
  <c r="BX209" i="22" s="1"/>
  <c r="BV221" i="22"/>
  <c r="BX221" i="22" s="1"/>
  <c r="BV177" i="22"/>
  <c r="BX177" i="22" s="1"/>
  <c r="BV185" i="22"/>
  <c r="BX185" i="22" s="1"/>
  <c r="BV193" i="22"/>
  <c r="BX193" i="22" s="1"/>
  <c r="BV225" i="22"/>
  <c r="BX225" i="22" s="1"/>
  <c r="BV233" i="22"/>
  <c r="BX233" i="22" s="1"/>
  <c r="BV235" i="22"/>
  <c r="BX235" i="22" s="1"/>
  <c r="BV263" i="22"/>
  <c r="BX263" i="22" s="1"/>
  <c r="BV249" i="22"/>
  <c r="BX249" i="22" s="1"/>
  <c r="BV296" i="22"/>
  <c r="BX296" i="22" s="1"/>
  <c r="BV285" i="22"/>
  <c r="BX285" i="22" s="1"/>
  <c r="BV307" i="22"/>
  <c r="BX307" i="22" s="1"/>
  <c r="BV320" i="22"/>
  <c r="BX320" i="22" s="1"/>
  <c r="BV330" i="22"/>
  <c r="BX330" i="22" s="1"/>
  <c r="BV339" i="22"/>
  <c r="BX339" i="22" s="1"/>
  <c r="BV343" i="22"/>
  <c r="BX343" i="22" s="1"/>
  <c r="BV354" i="22"/>
  <c r="BX354" i="22" s="1"/>
  <c r="BV376" i="22"/>
  <c r="BX376" i="22" s="1"/>
  <c r="BV359" i="22"/>
  <c r="BX359" i="22" s="1"/>
  <c r="BV371" i="22"/>
  <c r="BX371" i="22" s="1"/>
  <c r="BV378" i="22"/>
  <c r="BX378" i="22" s="1"/>
  <c r="BV379" i="22"/>
  <c r="BX379" i="22" s="1"/>
  <c r="BV29" i="22"/>
  <c r="BX29" i="22" s="1"/>
  <c r="BV16" i="22"/>
  <c r="BX16" i="22" s="1"/>
  <c r="BV17" i="22"/>
  <c r="BX17" i="22" s="1"/>
  <c r="BV31" i="22"/>
  <c r="BX31" i="22" s="1"/>
  <c r="BV24" i="22"/>
  <c r="BX24" i="22" s="1"/>
  <c r="BV50" i="22"/>
  <c r="BX50" i="22" s="1"/>
  <c r="BV59" i="22"/>
  <c r="BX59" i="22" s="1"/>
  <c r="BV100" i="22"/>
  <c r="BX100" i="22" s="1"/>
  <c r="BV65" i="22"/>
  <c r="BX65" i="22" s="1"/>
  <c r="BV47" i="22"/>
  <c r="BX47" i="22" s="1"/>
  <c r="BV108" i="22"/>
  <c r="BX108" i="22" s="1"/>
  <c r="BV116" i="22"/>
  <c r="BX116" i="22" s="1"/>
  <c r="BV109" i="22"/>
  <c r="BX109" i="22" s="1"/>
  <c r="BV87" i="22"/>
  <c r="BX87" i="22" s="1"/>
  <c r="BV95" i="22"/>
  <c r="BX95" i="22" s="1"/>
  <c r="BV127" i="22"/>
  <c r="BX127" i="22" s="1"/>
  <c r="BV135" i="22"/>
  <c r="BX135" i="22" s="1"/>
  <c r="BV143" i="22"/>
  <c r="BX143" i="22" s="1"/>
  <c r="BV216" i="22"/>
  <c r="BX216" i="22" s="1"/>
  <c r="BV163" i="22"/>
  <c r="BX163" i="22" s="1"/>
  <c r="BV151" i="22"/>
  <c r="BX151" i="22" s="1"/>
  <c r="BV157" i="22"/>
  <c r="BX157" i="22" s="1"/>
  <c r="BV205" i="22"/>
  <c r="BX205" i="22" s="1"/>
  <c r="BV201" i="22"/>
  <c r="BX201" i="22" s="1"/>
  <c r="BV206" i="22"/>
  <c r="BX206" i="22" s="1"/>
  <c r="BV178" i="22"/>
  <c r="BX178" i="22" s="1"/>
  <c r="BV186" i="22"/>
  <c r="BX186" i="22" s="1"/>
  <c r="BV194" i="22"/>
  <c r="BX194" i="22" s="1"/>
  <c r="BV237" i="22"/>
  <c r="BX237" i="22" s="1"/>
  <c r="BV239" i="22"/>
  <c r="BX239" i="22" s="1"/>
  <c r="BV269" i="22"/>
  <c r="BX269" i="22" s="1"/>
  <c r="BV316" i="22"/>
  <c r="BX316" i="22" s="1"/>
  <c r="BV278" i="22"/>
  <c r="BX278" i="22" s="1"/>
  <c r="BV297" i="22"/>
  <c r="BX297" i="22" s="1"/>
  <c r="BV292" i="22"/>
  <c r="BX292" i="22" s="1"/>
  <c r="BV286" i="22"/>
  <c r="BX286" i="22" s="1"/>
  <c r="BV295" i="22"/>
  <c r="BX295" i="22" s="1"/>
  <c r="BV294" i="22"/>
  <c r="BX294" i="22" s="1"/>
  <c r="BV300" i="22"/>
  <c r="BX300" i="22" s="1"/>
  <c r="BV308" i="22"/>
  <c r="BX308" i="22" s="1"/>
  <c r="BV315" i="22"/>
  <c r="BX315" i="22" s="1"/>
  <c r="BV317" i="22"/>
  <c r="BX317" i="22" s="1"/>
  <c r="BV331" i="22"/>
  <c r="BX331" i="22" s="1"/>
  <c r="BV348" i="22"/>
  <c r="BX348" i="22" s="1"/>
  <c r="BV344" i="22"/>
  <c r="BX344" i="22" s="1"/>
  <c r="BV355" i="22"/>
  <c r="BX355" i="22" s="1"/>
  <c r="BV360" i="22"/>
  <c r="BX360" i="22" s="1"/>
  <c r="BV373" i="22"/>
  <c r="BX373" i="22" s="1"/>
  <c r="BV380" i="22"/>
  <c r="BX380" i="22" s="1"/>
  <c r="BV27" i="22"/>
  <c r="BX27" i="22" s="1"/>
  <c r="BV3" i="22"/>
  <c r="BX3" i="22" s="1"/>
  <c r="BV32" i="22"/>
  <c r="BX32" i="22" s="1"/>
  <c r="BV25" i="22"/>
  <c r="BX25" i="22" s="1"/>
  <c r="BV52" i="22"/>
  <c r="BX52" i="22" s="1"/>
  <c r="BV60" i="22"/>
  <c r="BX60" i="22" s="1"/>
  <c r="BV77" i="22"/>
  <c r="BX77" i="22" s="1"/>
  <c r="BV49" i="22"/>
  <c r="BX49" i="22" s="1"/>
  <c r="BV75" i="22"/>
  <c r="BX75" i="22" s="1"/>
  <c r="BV71" i="22"/>
  <c r="BX71" i="22" s="1"/>
  <c r="BV107" i="22"/>
  <c r="BX107" i="22" s="1"/>
  <c r="BV117" i="22"/>
  <c r="BX117" i="22" s="1"/>
  <c r="BV80" i="22"/>
  <c r="BX80" i="22" s="1"/>
  <c r="BV88" i="22"/>
  <c r="BX88" i="22" s="1"/>
  <c r="BV96" i="22"/>
  <c r="BX96" i="22" s="1"/>
  <c r="BV110" i="22"/>
  <c r="BX110" i="22" s="1"/>
  <c r="BV128" i="22"/>
  <c r="BX128" i="22" s="1"/>
  <c r="BV136" i="22"/>
  <c r="BX136" i="22" s="1"/>
  <c r="BV144" i="22"/>
  <c r="BX144" i="22" s="1"/>
  <c r="BV158" i="22"/>
  <c r="BX158" i="22" s="1"/>
  <c r="BV152" i="22"/>
  <c r="BX152" i="22" s="1"/>
  <c r="BV161" i="22"/>
  <c r="BX161" i="22" s="1"/>
  <c r="BV207" i="22"/>
  <c r="BX207" i="22" s="1"/>
  <c r="BV202" i="22"/>
  <c r="BX202" i="22" s="1"/>
  <c r="BV230" i="22"/>
  <c r="BX230" i="22" s="1"/>
  <c r="BV179" i="22"/>
  <c r="BX179" i="22" s="1"/>
  <c r="BV187" i="22"/>
  <c r="BX187" i="22" s="1"/>
  <c r="BV195" i="22"/>
  <c r="BX195" i="22" s="1"/>
  <c r="BV242" i="22"/>
  <c r="BX242" i="22" s="1"/>
  <c r="BV273" i="22"/>
  <c r="BX273" i="22" s="1"/>
  <c r="BV280" i="22"/>
  <c r="BX280" i="22" s="1"/>
  <c r="BV298" i="22"/>
  <c r="BX298" i="22" s="1"/>
  <c r="BV281" i="22"/>
  <c r="BX281" i="22" s="1"/>
  <c r="BV287" i="22"/>
  <c r="BX287" i="22" s="1"/>
  <c r="BV299" i="22"/>
  <c r="BX299" i="22" s="1"/>
  <c r="BV301" i="22"/>
  <c r="BX301" i="22" s="1"/>
  <c r="BV309" i="22"/>
  <c r="BX309" i="22" s="1"/>
  <c r="BV318" i="22"/>
  <c r="BX318" i="22" s="1"/>
  <c r="BV332" i="22"/>
  <c r="BX332" i="22" s="1"/>
  <c r="BV352" i="22"/>
  <c r="BX352" i="22" s="1"/>
  <c r="BV345" i="22"/>
  <c r="BX345" i="22" s="1"/>
  <c r="BV361" i="22"/>
  <c r="BX361" i="22" s="1"/>
  <c r="BV375" i="22"/>
  <c r="BX375" i="22" s="1"/>
  <c r="BV368" i="22"/>
  <c r="BX368" i="22" s="1"/>
  <c r="BV381" i="22"/>
  <c r="BX381" i="22" s="1"/>
  <c r="BV8" i="22"/>
  <c r="BX8" i="22" s="1"/>
  <c r="BV4" i="22"/>
  <c r="BX4" i="22" s="1"/>
  <c r="BV38" i="22"/>
  <c r="BX38" i="22" s="1"/>
  <c r="BV53" i="22"/>
  <c r="BX53" i="22" s="1"/>
  <c r="BV61" i="22"/>
  <c r="BX61" i="22" s="1"/>
  <c r="BV170" i="22"/>
  <c r="BX170" i="22" s="1"/>
  <c r="BV73" i="22"/>
  <c r="BX73" i="22" s="1"/>
  <c r="BV51" i="22"/>
  <c r="BX51" i="22" s="1"/>
  <c r="BV79" i="22"/>
  <c r="BX79" i="22" s="1"/>
  <c r="BV118" i="22"/>
  <c r="BX118" i="22" s="1"/>
  <c r="BV81" i="22"/>
  <c r="BX81" i="22" s="1"/>
  <c r="BV89" i="22"/>
  <c r="BX89" i="22" s="1"/>
  <c r="BV97" i="22"/>
  <c r="BX97" i="22" s="1"/>
  <c r="BV129" i="22"/>
  <c r="BX129" i="22" s="1"/>
  <c r="BV137" i="22"/>
  <c r="BX137" i="22" s="1"/>
  <c r="BV167" i="22"/>
  <c r="BX167" i="22" s="1"/>
  <c r="BV210" i="22"/>
  <c r="BX210" i="22" s="1"/>
  <c r="BV153" i="22"/>
  <c r="BX153" i="22" s="1"/>
  <c r="BV228" i="22"/>
  <c r="BX228" i="22" s="1"/>
  <c r="BV208" i="22"/>
  <c r="BX208" i="22" s="1"/>
  <c r="BV211" i="22"/>
  <c r="BX211" i="22" s="1"/>
  <c r="BV172" i="22"/>
  <c r="BX172" i="22" s="1"/>
  <c r="BV180" i="22"/>
  <c r="BX180" i="22" s="1"/>
  <c r="BV188" i="22"/>
  <c r="BX188" i="22" s="1"/>
  <c r="BV196" i="22"/>
  <c r="BX196" i="22" s="1"/>
  <c r="BV250" i="22"/>
  <c r="BX250" i="22" s="1"/>
  <c r="BV223" i="22"/>
  <c r="BX223" i="22" s="1"/>
  <c r="BV226" i="22"/>
  <c r="BX226" i="22" s="1"/>
  <c r="BV240" i="22"/>
  <c r="BX240" i="22" s="1"/>
  <c r="BV254" i="22"/>
  <c r="BX254" i="22" s="1"/>
  <c r="BV253" i="22"/>
  <c r="BX253" i="22" s="1"/>
  <c r="BV241" i="22"/>
  <c r="BX241" i="22" s="1"/>
  <c r="BV232" i="22"/>
  <c r="BX232" i="22" s="1"/>
  <c r="BV283" i="22"/>
  <c r="BX283" i="22" s="1"/>
  <c r="BV291" i="22"/>
  <c r="BX291" i="22" s="1"/>
  <c r="BV288" i="22"/>
  <c r="BX288" i="22" s="1"/>
  <c r="BV302" i="22"/>
  <c r="BX302" i="22" s="1"/>
  <c r="BV310" i="22"/>
  <c r="BX310" i="22" s="1"/>
  <c r="BV319" i="22"/>
  <c r="BX319" i="22" s="1"/>
  <c r="BV326" i="22"/>
  <c r="BX326" i="22" s="1"/>
  <c r="BV333" i="22"/>
  <c r="BX333" i="22" s="1"/>
  <c r="BV337" i="22"/>
  <c r="BX337" i="22" s="1"/>
  <c r="BV346" i="22"/>
  <c r="BX346" i="22" s="1"/>
  <c r="BV362" i="22"/>
  <c r="BX362" i="22" s="1"/>
  <c r="BV370" i="22"/>
  <c r="BX370" i="22" s="1"/>
  <c r="BV382" i="22"/>
  <c r="BX382" i="22" s="1"/>
  <c r="BV7" i="22"/>
  <c r="BX7" i="22" s="1"/>
  <c r="BV19" i="22"/>
  <c r="BX19" i="22" s="1"/>
  <c r="BV9" i="22"/>
  <c r="BX9" i="22" s="1"/>
  <c r="BV22" i="22"/>
  <c r="BX22" i="22" s="1"/>
  <c r="BV5" i="22"/>
  <c r="BX5" i="22" s="1"/>
  <c r="BV43" i="22"/>
  <c r="BX43" i="22" s="1"/>
  <c r="BV35" i="22"/>
  <c r="BX35" i="22" s="1"/>
  <c r="BV54" i="22"/>
  <c r="BX54" i="22" s="1"/>
  <c r="BV62" i="22"/>
  <c r="BX62" i="22" s="1"/>
  <c r="BV39" i="22"/>
  <c r="BX39" i="22" s="1"/>
  <c r="BV104" i="22"/>
  <c r="BX104" i="22" s="1"/>
  <c r="BV40" i="22"/>
  <c r="BX40" i="22" s="1"/>
  <c r="BV111" i="22"/>
  <c r="BX111" i="22" s="1"/>
  <c r="BV119" i="22"/>
  <c r="BX119" i="22" s="1"/>
  <c r="BV82" i="22"/>
  <c r="BX82" i="22" s="1"/>
  <c r="BV90" i="22"/>
  <c r="BX90" i="22" s="1"/>
  <c r="BV98" i="22"/>
  <c r="BX98" i="22" s="1"/>
  <c r="BV122" i="22"/>
  <c r="BX122" i="22" s="1"/>
  <c r="BV130" i="22"/>
  <c r="BX130" i="22" s="1"/>
  <c r="BV138" i="22"/>
  <c r="BX138" i="22" s="1"/>
  <c r="BV154" i="22"/>
  <c r="BX154" i="22" s="1"/>
  <c r="BV145" i="22"/>
  <c r="BX145" i="22" s="1"/>
  <c r="BV171" i="22"/>
  <c r="BX171" i="22" s="1"/>
  <c r="BV146" i="22"/>
  <c r="BX146" i="22" s="1"/>
  <c r="BV156" i="22"/>
  <c r="BX156" i="22" s="1"/>
  <c r="BV213" i="22"/>
  <c r="BX213" i="22" s="1"/>
  <c r="BV173" i="22"/>
  <c r="BX173" i="22" s="1"/>
  <c r="BV181" i="22"/>
  <c r="BX181" i="22" s="1"/>
  <c r="BV189" i="22"/>
  <c r="BX189" i="22" s="1"/>
  <c r="BV197" i="22"/>
  <c r="BX197" i="22" s="1"/>
  <c r="BV222" i="22"/>
  <c r="BX222" i="22" s="1"/>
  <c r="BV227" i="22"/>
  <c r="BX227" i="22" s="1"/>
  <c r="BV256" i="22"/>
  <c r="BX256" i="22" s="1"/>
  <c r="BV243" i="22"/>
  <c r="BX243" i="22" s="1"/>
  <c r="BV248" i="22"/>
  <c r="BX248" i="22" s="1"/>
  <c r="BV255" i="22"/>
  <c r="BX255" i="22" s="1"/>
  <c r="BV236" i="22"/>
  <c r="BX236" i="22" s="1"/>
  <c r="BV266" i="22"/>
  <c r="BX266" i="22" s="1"/>
  <c r="BV289" i="22"/>
  <c r="BX289" i="22" s="1"/>
  <c r="BV303" i="22"/>
  <c r="BX303" i="22" s="1"/>
  <c r="BV324" i="22"/>
  <c r="BX324" i="22" s="1"/>
  <c r="BV328" i="22"/>
  <c r="BX328" i="22" s="1"/>
  <c r="BV325" i="22"/>
  <c r="BX325" i="22" s="1"/>
  <c r="BV334" i="22"/>
  <c r="BX334" i="22" s="1"/>
  <c r="BV349" i="22"/>
  <c r="BX349" i="22" s="1"/>
  <c r="BV372" i="22"/>
  <c r="BX372" i="22" s="1"/>
  <c r="BV20" i="22"/>
  <c r="BX20" i="22" s="1"/>
  <c r="BV10" i="22"/>
  <c r="BX10" i="22" s="1"/>
  <c r="BV33" i="22"/>
  <c r="BX33" i="22" s="1"/>
  <c r="BV6" i="22"/>
  <c r="BX6" i="22" s="1"/>
  <c r="BV14" i="22"/>
  <c r="BX14" i="22" s="1"/>
  <c r="BV41" i="22"/>
  <c r="BX41" i="22" s="1"/>
  <c r="BV64" i="22"/>
  <c r="BX64" i="22" s="1"/>
  <c r="BV55" i="22"/>
  <c r="BX55" i="22" s="1"/>
  <c r="BV63" i="22"/>
  <c r="BX63" i="22" s="1"/>
  <c r="BV66" i="22"/>
  <c r="BX66" i="22" s="1"/>
  <c r="BV68" i="22"/>
  <c r="BX68" i="22" s="1"/>
  <c r="BV42" i="22"/>
  <c r="BX42" i="22" s="1"/>
  <c r="BV112" i="22"/>
  <c r="BX112" i="22" s="1"/>
  <c r="BV120" i="22"/>
  <c r="BX120" i="22" s="1"/>
  <c r="BV101" i="22"/>
  <c r="BX101" i="22" s="1"/>
  <c r="BV83" i="22"/>
  <c r="BX83" i="22" s="1"/>
  <c r="BV91" i="22"/>
  <c r="BX91" i="22" s="1"/>
  <c r="BV123" i="22"/>
  <c r="BX123" i="22" s="1"/>
  <c r="BV131" i="22"/>
  <c r="BX131" i="22" s="1"/>
  <c r="BV139" i="22"/>
  <c r="BX139" i="22" s="1"/>
  <c r="BV147" i="22"/>
  <c r="BX147" i="22" s="1"/>
  <c r="BV160" i="22"/>
  <c r="BX160" i="22" s="1"/>
  <c r="BV218" i="22"/>
  <c r="BX218" i="22" s="1"/>
  <c r="BV168" i="22"/>
  <c r="BX168" i="22" s="1"/>
  <c r="BV264" i="22"/>
  <c r="BX264" i="22" s="1"/>
  <c r="BV215" i="22"/>
  <c r="BX215" i="22" s="1"/>
  <c r="BV174" i="22"/>
  <c r="BX174" i="22" s="1"/>
  <c r="BV182" i="22"/>
  <c r="BX182" i="22" s="1"/>
  <c r="BV190" i="22"/>
  <c r="BX190" i="22" s="1"/>
  <c r="BV198" i="22"/>
  <c r="BX198" i="22" s="1"/>
  <c r="BV234" i="22"/>
  <c r="BX234" i="22" s="1"/>
  <c r="BV229" i="22"/>
  <c r="BX229" i="22" s="1"/>
  <c r="BV258" i="22"/>
  <c r="BX258" i="22" s="1"/>
  <c r="BV247" i="22"/>
  <c r="BX247" i="22" s="1"/>
  <c r="BV252" i="22"/>
  <c r="BX252" i="22" s="1"/>
  <c r="BV257" i="22"/>
  <c r="BX257" i="22" s="1"/>
  <c r="BV244" i="22"/>
  <c r="BX244" i="22" s="1"/>
  <c r="BV267" i="22"/>
  <c r="BX267" i="22" s="1"/>
  <c r="BV268" i="22"/>
  <c r="BX268" i="22" s="1"/>
  <c r="BV276" i="22"/>
  <c r="BX276" i="22" s="1"/>
  <c r="BV311" i="22"/>
  <c r="BX311" i="22" s="1"/>
  <c r="BV290" i="22"/>
  <c r="BX290" i="22" s="1"/>
  <c r="BV312" i="22"/>
  <c r="BX312" i="22" s="1"/>
  <c r="BV304" i="22"/>
  <c r="BX304" i="22" s="1"/>
  <c r="BV327" i="22"/>
  <c r="BX327" i="22" s="1"/>
  <c r="BV335" i="22"/>
  <c r="BX335" i="22" s="1"/>
  <c r="BV336" i="22"/>
  <c r="BX336" i="22" s="1"/>
  <c r="BV347" i="22"/>
  <c r="BX347" i="22" s="1"/>
  <c r="BV340" i="22"/>
  <c r="BX340" i="22" s="1"/>
  <c r="BV356" i="22"/>
  <c r="BX356" i="22" s="1"/>
  <c r="BV365" i="22"/>
  <c r="BX365" i="22" s="1"/>
  <c r="AY382" i="22"/>
  <c r="AY381" i="22"/>
  <c r="AY380" i="22"/>
  <c r="AY379" i="22"/>
  <c r="AY378" i="22"/>
  <c r="AY377" i="22"/>
  <c r="AY376" i="22"/>
  <c r="AY375" i="22"/>
  <c r="AY374" i="22"/>
  <c r="AY372" i="22"/>
  <c r="AY370" i="22"/>
  <c r="AY373" i="22"/>
  <c r="AY367" i="22"/>
  <c r="AY363" i="22"/>
  <c r="AY366" i="22"/>
  <c r="AY364" i="22"/>
  <c r="AY371" i="22"/>
  <c r="AY365" i="22"/>
  <c r="AY359" i="22"/>
  <c r="AY358" i="22"/>
  <c r="AY357" i="22"/>
  <c r="AY355" i="22"/>
  <c r="AY368" i="22"/>
  <c r="AY362" i="22"/>
  <c r="AY356" i="22"/>
  <c r="AY346" i="22"/>
  <c r="AY345" i="22"/>
  <c r="AY344" i="22"/>
  <c r="AY343" i="22"/>
  <c r="AY342" i="22"/>
  <c r="AY341" i="22"/>
  <c r="AY340" i="22"/>
  <c r="AY339" i="22"/>
  <c r="AY338" i="22"/>
  <c r="AY369" i="22"/>
  <c r="AY360" i="22"/>
  <c r="AY351" i="22"/>
  <c r="AY347" i="22"/>
  <c r="AY361" i="22"/>
  <c r="AY354" i="22"/>
  <c r="AY350" i="22"/>
  <c r="AY349" i="22"/>
  <c r="AY336" i="22"/>
  <c r="AY348" i="22"/>
  <c r="AY335" i="22"/>
  <c r="AY334" i="22"/>
  <c r="AY333" i="22"/>
  <c r="AY332" i="22"/>
  <c r="AY331" i="22"/>
  <c r="AY330" i="22"/>
  <c r="AY329" i="22"/>
  <c r="AY328" i="22"/>
  <c r="AY327" i="22"/>
  <c r="AY326" i="22"/>
  <c r="AY325" i="22"/>
  <c r="AY324" i="22"/>
  <c r="AY323" i="22"/>
  <c r="AY322" i="22"/>
  <c r="AY321" i="22"/>
  <c r="AY353" i="22"/>
  <c r="AY320" i="22"/>
  <c r="AY316" i="22"/>
  <c r="AY319" i="22"/>
  <c r="AY337" i="22"/>
  <c r="AY317" i="22"/>
  <c r="AY313" i="22"/>
  <c r="AY312" i="22"/>
  <c r="AY310" i="22"/>
  <c r="AY309" i="22"/>
  <c r="AY308" i="22"/>
  <c r="AY307" i="22"/>
  <c r="AY306" i="22"/>
  <c r="AY305" i="22"/>
  <c r="AY304" i="22"/>
  <c r="AY303" i="22"/>
  <c r="AY302" i="22"/>
  <c r="AY301" i="22"/>
  <c r="AY300" i="22"/>
  <c r="AY299" i="22"/>
  <c r="AY298" i="22"/>
  <c r="AY297" i="22"/>
  <c r="AY296" i="22"/>
  <c r="AY295" i="22"/>
  <c r="AY352" i="22"/>
  <c r="AY311" i="22"/>
  <c r="AY292" i="22"/>
  <c r="AY318" i="22"/>
  <c r="AY290" i="22"/>
  <c r="AY289" i="22"/>
  <c r="AY288" i="22"/>
  <c r="AY287" i="22"/>
  <c r="AY286" i="22"/>
  <c r="AY285" i="22"/>
  <c r="AY284" i="22"/>
  <c r="AY283" i="22"/>
  <c r="AY282" i="22"/>
  <c r="AY281" i="22"/>
  <c r="AY280" i="22"/>
  <c r="AY279" i="22"/>
  <c r="AY278" i="22"/>
  <c r="AY277" i="22"/>
  <c r="AY276" i="22"/>
  <c r="AY314" i="22"/>
  <c r="AY291" i="22"/>
  <c r="AY315" i="22"/>
  <c r="AY294" i="22"/>
  <c r="AY274" i="22"/>
  <c r="AY273" i="22"/>
  <c r="AY275" i="22"/>
  <c r="AY293" i="22"/>
  <c r="AY272" i="22"/>
  <c r="AY269" i="22"/>
  <c r="AY268" i="22"/>
  <c r="AY265" i="22"/>
  <c r="AY270" i="22"/>
  <c r="AY267" i="22"/>
  <c r="AY264" i="22"/>
  <c r="AY263" i="22"/>
  <c r="AY262" i="22"/>
  <c r="AY261" i="22"/>
  <c r="AY260" i="22"/>
  <c r="AY259" i="22"/>
  <c r="AY258" i="22"/>
  <c r="AY257" i="22"/>
  <c r="AY256" i="22"/>
  <c r="AY255" i="22"/>
  <c r="AY254" i="22"/>
  <c r="AY253" i="22"/>
  <c r="AY252" i="22"/>
  <c r="AY251" i="22"/>
  <c r="AY250" i="22"/>
  <c r="AY249" i="22"/>
  <c r="AY248" i="22"/>
  <c r="AY247" i="22"/>
  <c r="AY240" i="22"/>
  <c r="AY238" i="22"/>
  <c r="AY234" i="22"/>
  <c r="AY271" i="22"/>
  <c r="AY242" i="22"/>
  <c r="AY237" i="22"/>
  <c r="AY233" i="22"/>
  <c r="AY243" i="22"/>
  <c r="AY244" i="22"/>
  <c r="AY235" i="22"/>
  <c r="AY231" i="22"/>
  <c r="AY230" i="22"/>
  <c r="AY229" i="22"/>
  <c r="AY228" i="22"/>
  <c r="AY227" i="22"/>
  <c r="AY226" i="22"/>
  <c r="AY225" i="22"/>
  <c r="AY224" i="22"/>
  <c r="AY223" i="22"/>
  <c r="AY245" i="22"/>
  <c r="AY222" i="22"/>
  <c r="AY246" i="22"/>
  <c r="AY266" i="22"/>
  <c r="AY236" i="22"/>
  <c r="AY241" i="22"/>
  <c r="AY221" i="22"/>
  <c r="AY220" i="22"/>
  <c r="AY219" i="22"/>
  <c r="AY218" i="22"/>
  <c r="AY217" i="22"/>
  <c r="AY216" i="22"/>
  <c r="AY215" i="22"/>
  <c r="AY214" i="22"/>
  <c r="AY213" i="22"/>
  <c r="AY212" i="22"/>
  <c r="AY211" i="22"/>
  <c r="AY210" i="22"/>
  <c r="AY209" i="22"/>
  <c r="AY208" i="22"/>
  <c r="AY207" i="22"/>
  <c r="AY206" i="22"/>
  <c r="AY205" i="22"/>
  <c r="AY204" i="22"/>
  <c r="AY203" i="22"/>
  <c r="AY201" i="22"/>
  <c r="AY239" i="22"/>
  <c r="AY232" i="22"/>
  <c r="AY202" i="22"/>
  <c r="AY200" i="22"/>
  <c r="AY199" i="22"/>
  <c r="AY169" i="22"/>
  <c r="AY165" i="22"/>
  <c r="AY177" i="22"/>
  <c r="AY173" i="22"/>
  <c r="AY163" i="22"/>
  <c r="AY159" i="22"/>
  <c r="AY155" i="22"/>
  <c r="AY197" i="22"/>
  <c r="AY195" i="22"/>
  <c r="AY193" i="22"/>
  <c r="AY191" i="22"/>
  <c r="AY189" i="22"/>
  <c r="AY187" i="22"/>
  <c r="AY185" i="22"/>
  <c r="AY183" i="22"/>
  <c r="AY181" i="22"/>
  <c r="AY179" i="22"/>
  <c r="AY170" i="22"/>
  <c r="AY166" i="22"/>
  <c r="AY153" i="22"/>
  <c r="AY152" i="22"/>
  <c r="AY151" i="22"/>
  <c r="AY150" i="22"/>
  <c r="AY149" i="22"/>
  <c r="AY148" i="22"/>
  <c r="AY147" i="22"/>
  <c r="AY146" i="22"/>
  <c r="AY145" i="22"/>
  <c r="AY176" i="22"/>
  <c r="AY162" i="22"/>
  <c r="AY158" i="22"/>
  <c r="AY154" i="22"/>
  <c r="AY175" i="22"/>
  <c r="AY161" i="22"/>
  <c r="AY157" i="22"/>
  <c r="AY198" i="22"/>
  <c r="AY196" i="22"/>
  <c r="AY194" i="22"/>
  <c r="AY192" i="22"/>
  <c r="AY190" i="22"/>
  <c r="AY188" i="22"/>
  <c r="AY186" i="22"/>
  <c r="AY184" i="22"/>
  <c r="AY182" i="22"/>
  <c r="AY180" i="22"/>
  <c r="AY172" i="22"/>
  <c r="AY168" i="22"/>
  <c r="AY167" i="22"/>
  <c r="AY174" i="22"/>
  <c r="AY164" i="22"/>
  <c r="AY171" i="22"/>
  <c r="AY160" i="22"/>
  <c r="AY144" i="22"/>
  <c r="AY143" i="22"/>
  <c r="AY142" i="22"/>
  <c r="AY141" i="22"/>
  <c r="AY140" i="22"/>
  <c r="AY139" i="22"/>
  <c r="AY138" i="22"/>
  <c r="AY137" i="22"/>
  <c r="AY136" i="22"/>
  <c r="AY135" i="22"/>
  <c r="AY134" i="22"/>
  <c r="AY133" i="22"/>
  <c r="AY132" i="22"/>
  <c r="AY131" i="22"/>
  <c r="AY130" i="22"/>
  <c r="AY129" i="22"/>
  <c r="AY128" i="22"/>
  <c r="AY127" i="22"/>
  <c r="AY126" i="22"/>
  <c r="AY125" i="22"/>
  <c r="AY124" i="22"/>
  <c r="AY123" i="22"/>
  <c r="AY122" i="22"/>
  <c r="AY121" i="22"/>
  <c r="AY120" i="22"/>
  <c r="AY119" i="22"/>
  <c r="AY118" i="22"/>
  <c r="AY117" i="22"/>
  <c r="AY116" i="22"/>
  <c r="AY115" i="22"/>
  <c r="AY114" i="22"/>
  <c r="AY113" i="22"/>
  <c r="AY112" i="22"/>
  <c r="AY156" i="22"/>
  <c r="AY108" i="22"/>
  <c r="AY104" i="22"/>
  <c r="AY100" i="22"/>
  <c r="AY111" i="22"/>
  <c r="AY107" i="22"/>
  <c r="AY103" i="22"/>
  <c r="AY99" i="22"/>
  <c r="AY178" i="22"/>
  <c r="AY109" i="22"/>
  <c r="AY105" i="22"/>
  <c r="AY101" i="22"/>
  <c r="AY72" i="22"/>
  <c r="AY98" i="22"/>
  <c r="AY96" i="22"/>
  <c r="AY94" i="22"/>
  <c r="AY92" i="22"/>
  <c r="AY90" i="22"/>
  <c r="AY88" i="22"/>
  <c r="AY86" i="22"/>
  <c r="AY84" i="22"/>
  <c r="AY82" i="22"/>
  <c r="AY80" i="22"/>
  <c r="AY79" i="22"/>
  <c r="AY75" i="22"/>
  <c r="AY65" i="22"/>
  <c r="AY51" i="22"/>
  <c r="AY49" i="22"/>
  <c r="AY47" i="22"/>
  <c r="AY38" i="22"/>
  <c r="AY110" i="22"/>
  <c r="AY73" i="22"/>
  <c r="AY69" i="22"/>
  <c r="AY78" i="22"/>
  <c r="AY68" i="22"/>
  <c r="AY45" i="22"/>
  <c r="AY43" i="22"/>
  <c r="AY41" i="22"/>
  <c r="AY106" i="22"/>
  <c r="AY74" i="22"/>
  <c r="AY97" i="22"/>
  <c r="AY95" i="22"/>
  <c r="AY93" i="22"/>
  <c r="AY91" i="22"/>
  <c r="AY89" i="22"/>
  <c r="AY87" i="22"/>
  <c r="AY85" i="22"/>
  <c r="AY83" i="22"/>
  <c r="AY81" i="22"/>
  <c r="AY77" i="22"/>
  <c r="AY64" i="22"/>
  <c r="AY63" i="22"/>
  <c r="AY62" i="22"/>
  <c r="AY61" i="22"/>
  <c r="AY60" i="22"/>
  <c r="AY59" i="22"/>
  <c r="AY58" i="22"/>
  <c r="AY57" i="22"/>
  <c r="AY56" i="22"/>
  <c r="AY55" i="22"/>
  <c r="AY54" i="22"/>
  <c r="AY53" i="22"/>
  <c r="AY52" i="22"/>
  <c r="AY50" i="22"/>
  <c r="AY48" i="22"/>
  <c r="AY102" i="22"/>
  <c r="AY71" i="22"/>
  <c r="AY66" i="22"/>
  <c r="AY36" i="22"/>
  <c r="AY32" i="22"/>
  <c r="AY25" i="22"/>
  <c r="AY24" i="22"/>
  <c r="AY23" i="22"/>
  <c r="AY18" i="22"/>
  <c r="AY14" i="22"/>
  <c r="AY76" i="22"/>
  <c r="AY44" i="22"/>
  <c r="AY28" i="22"/>
  <c r="AY6" i="22"/>
  <c r="AY5" i="22"/>
  <c r="AY4" i="22"/>
  <c r="AY3" i="22"/>
  <c r="AY2" i="22"/>
  <c r="AY40" i="22"/>
  <c r="AY35" i="22"/>
  <c r="AY33" i="22"/>
  <c r="AY22" i="22"/>
  <c r="AY42" i="22"/>
  <c r="AY27" i="22"/>
  <c r="AY17" i="22"/>
  <c r="AY13" i="22"/>
  <c r="AY12" i="22"/>
  <c r="AY11" i="22"/>
  <c r="AY10" i="22"/>
  <c r="AY9" i="22"/>
  <c r="AY8" i="22"/>
  <c r="AY30" i="22"/>
  <c r="AY29" i="22"/>
  <c r="AY37" i="22"/>
  <c r="AY34" i="22"/>
  <c r="AY16" i="22"/>
  <c r="AY15" i="22"/>
  <c r="AY70" i="22"/>
  <c r="AY31" i="22"/>
  <c r="AY26" i="22"/>
  <c r="AY21" i="22"/>
  <c r="AY20" i="22"/>
  <c r="AY19" i="22"/>
  <c r="AY67" i="22"/>
  <c r="AY46" i="22"/>
  <c r="AY39" i="22"/>
  <c r="AY7" i="22"/>
  <c r="BV26" i="22"/>
  <c r="BX26" i="22" s="1"/>
  <c r="BV11" i="22"/>
  <c r="BX11" i="22" s="1"/>
  <c r="BV45" i="22"/>
  <c r="BX45" i="22" s="1"/>
  <c r="BV36" i="22"/>
  <c r="BX36" i="22" s="1"/>
  <c r="BV76" i="22"/>
  <c r="BX76" i="22" s="1"/>
  <c r="BV56" i="22"/>
  <c r="BX56" i="22" s="1"/>
  <c r="BV67" i="22"/>
  <c r="BX67" i="22" s="1"/>
  <c r="BV74" i="22"/>
  <c r="BX74" i="22" s="1"/>
  <c r="BV44" i="22"/>
  <c r="BX44" i="22" s="1"/>
  <c r="BV99" i="22"/>
  <c r="BX99" i="22" s="1"/>
  <c r="BV113" i="22"/>
  <c r="BX113" i="22" s="1"/>
  <c r="BV121" i="22"/>
  <c r="BX121" i="22" s="1"/>
  <c r="BV84" i="22"/>
  <c r="BX84" i="22" s="1"/>
  <c r="BV92" i="22"/>
  <c r="BX92" i="22" s="1"/>
  <c r="BV102" i="22"/>
  <c r="BX102" i="22" s="1"/>
  <c r="BV124" i="22"/>
  <c r="BX124" i="22" s="1"/>
  <c r="BV132" i="22"/>
  <c r="BX132" i="22" s="1"/>
  <c r="BV140" i="22"/>
  <c r="BX140" i="22" s="1"/>
  <c r="BV214" i="22"/>
  <c r="BX214" i="22" s="1"/>
  <c r="BV162" i="22"/>
  <c r="BX162" i="22" s="1"/>
  <c r="BV220" i="22"/>
  <c r="BX220" i="22" s="1"/>
  <c r="BV148" i="22"/>
  <c r="BX148" i="22" s="1"/>
  <c r="BV164" i="22"/>
  <c r="BX164" i="22" s="1"/>
  <c r="BV165" i="22"/>
  <c r="BX165" i="22" s="1"/>
  <c r="BV217" i="22"/>
  <c r="BX217" i="22" s="1"/>
  <c r="BV175" i="22"/>
  <c r="BX175" i="22" s="1"/>
  <c r="BV183" i="22"/>
  <c r="BX183" i="22" s="1"/>
  <c r="BV191" i="22"/>
  <c r="BX191" i="22" s="1"/>
  <c r="BV199" i="22"/>
  <c r="BX199" i="22" s="1"/>
  <c r="BV277" i="22"/>
  <c r="BX277" i="22" s="1"/>
  <c r="BV260" i="22"/>
  <c r="BX260" i="22" s="1"/>
  <c r="BV251" i="22"/>
  <c r="BX251" i="22" s="1"/>
  <c r="BV274" i="22"/>
  <c r="BX274" i="22" s="1"/>
  <c r="BV259" i="22"/>
  <c r="BX259" i="22" s="1"/>
  <c r="BV245" i="22"/>
  <c r="BX245" i="22" s="1"/>
  <c r="BV265" i="22"/>
  <c r="BX265" i="22" s="1"/>
  <c r="BV279" i="22"/>
  <c r="BX279" i="22" s="1"/>
  <c r="BV272" i="22"/>
  <c r="BX272" i="22" s="1"/>
  <c r="BV270" i="22"/>
  <c r="BX270" i="22" s="1"/>
  <c r="BV271" i="22"/>
  <c r="BX271" i="22" s="1"/>
  <c r="BV350" i="22"/>
  <c r="BX350" i="22" s="1"/>
  <c r="BV305" i="22"/>
  <c r="BX305" i="22" s="1"/>
  <c r="BV313" i="22"/>
  <c r="BX313" i="22" s="1"/>
  <c r="BV321" i="22"/>
  <c r="BX321" i="22" s="1"/>
  <c r="BV338" i="22"/>
  <c r="BX338" i="22" s="1"/>
  <c r="BV351" i="22"/>
  <c r="BX351" i="22" s="1"/>
  <c r="BV341" i="22"/>
  <c r="BX341" i="22" s="1"/>
  <c r="BV357" i="22"/>
  <c r="BX357" i="22" s="1"/>
  <c r="BV374" i="22"/>
  <c r="BX374" i="22" s="1"/>
  <c r="BV366" i="22"/>
  <c r="BX366" i="22" s="1"/>
  <c r="Q31" i="11"/>
  <c r="V2" i="11"/>
  <c r="BY370" i="20"/>
  <c r="BY291" i="20"/>
  <c r="BY367" i="20"/>
  <c r="BY366" i="20"/>
  <c r="BY340" i="20"/>
  <c r="BY287" i="20"/>
  <c r="BY341" i="20"/>
  <c r="BY363" i="20"/>
  <c r="BY344" i="20"/>
  <c r="BY357" i="20"/>
  <c r="BY326" i="20"/>
  <c r="BY352" i="20"/>
  <c r="BY320" i="20"/>
  <c r="BY382" i="20"/>
  <c r="BY348" i="20"/>
  <c r="BY345" i="20"/>
  <c r="BY330" i="20"/>
  <c r="BY355" i="20"/>
  <c r="BY377" i="20"/>
  <c r="BY351" i="20"/>
  <c r="BY356" i="20"/>
  <c r="BY375" i="20"/>
  <c r="BY307" i="20"/>
  <c r="BY372" i="20"/>
  <c r="BY381" i="20"/>
  <c r="BY346" i="20"/>
  <c r="BY303" i="20"/>
  <c r="BY362" i="20"/>
  <c r="BY335" i="20"/>
  <c r="BY299" i="20"/>
  <c r="C44" i="20"/>
  <c r="C45" i="20"/>
  <c r="E45" i="20"/>
  <c r="E44" i="20"/>
  <c r="BY378" i="20"/>
  <c r="BY369" i="20"/>
  <c r="BY323" i="20"/>
  <c r="BY349" i="20"/>
  <c r="BY327" i="20"/>
  <c r="BY322" i="20"/>
  <c r="BY308" i="20"/>
  <c r="BY300" i="20"/>
  <c r="BY309" i="20"/>
  <c r="BY288" i="20"/>
  <c r="BY292" i="20"/>
  <c r="BY278" i="20"/>
  <c r="BY271" i="20"/>
  <c r="BY270" i="20"/>
  <c r="BY267" i="20"/>
  <c r="BY242" i="20"/>
  <c r="BY237" i="20"/>
  <c r="BY213" i="20"/>
  <c r="BY205" i="20"/>
  <c r="BY225" i="20"/>
  <c r="BY250" i="20"/>
  <c r="BY187" i="20"/>
  <c r="BY179" i="20"/>
  <c r="BY238" i="20"/>
  <c r="BY157" i="20"/>
  <c r="BY168" i="20"/>
  <c r="BY171" i="20"/>
  <c r="BY166" i="20"/>
  <c r="BY141" i="20"/>
  <c r="BY135" i="20"/>
  <c r="BY131" i="20"/>
  <c r="BY123" i="20"/>
  <c r="BY115" i="20"/>
  <c r="BY99" i="20"/>
  <c r="BY90" i="20"/>
  <c r="BY105" i="20"/>
  <c r="BY93" i="20"/>
  <c r="BY84" i="20"/>
  <c r="BY76" i="20"/>
  <c r="BY68" i="20"/>
  <c r="BY47" i="20"/>
  <c r="BY45" i="20"/>
  <c r="BY92" i="20"/>
  <c r="BY6" i="20"/>
  <c r="BY11" i="20"/>
  <c r="BY282" i="20"/>
  <c r="BY283" i="20"/>
  <c r="BY268" i="20"/>
  <c r="BY265" i="20"/>
  <c r="BY243" i="20"/>
  <c r="BY240" i="20"/>
  <c r="BY233" i="20"/>
  <c r="BY212" i="20"/>
  <c r="BY204" i="20"/>
  <c r="BY224" i="20"/>
  <c r="BY215" i="20"/>
  <c r="BY186" i="20"/>
  <c r="BY178" i="20"/>
  <c r="BY198" i="20"/>
  <c r="BY156" i="20"/>
  <c r="BY164" i="20"/>
  <c r="BY167" i="20"/>
  <c r="BY169" i="20"/>
  <c r="BY140" i="20"/>
  <c r="BY130" i="20"/>
  <c r="BY122" i="20"/>
  <c r="BY114" i="20"/>
  <c r="BY95" i="20"/>
  <c r="BY103" i="20"/>
  <c r="BY83" i="20"/>
  <c r="BY75" i="20"/>
  <c r="BY67" i="20"/>
  <c r="BY38" i="20"/>
  <c r="BY43" i="20"/>
  <c r="BY61" i="20"/>
  <c r="BY5" i="20"/>
  <c r="BY4" i="20"/>
  <c r="BY48" i="20"/>
  <c r="BY10" i="20"/>
  <c r="BY376" i="20"/>
  <c r="BY374" i="20"/>
  <c r="BY365" i="20"/>
  <c r="BY361" i="20"/>
  <c r="BY354" i="20"/>
  <c r="BY338" i="20"/>
  <c r="BY325" i="20"/>
  <c r="BY332" i="20"/>
  <c r="BY319" i="20"/>
  <c r="BY306" i="20"/>
  <c r="BY298" i="20"/>
  <c r="BY286" i="20"/>
  <c r="BY296" i="20"/>
  <c r="BY312" i="20"/>
  <c r="BY279" i="20"/>
  <c r="BY281" i="20"/>
  <c r="BY254" i="20"/>
  <c r="BY266" i="20"/>
  <c r="BY263" i="20"/>
  <c r="BY241" i="20"/>
  <c r="BY231" i="20"/>
  <c r="BY211" i="20"/>
  <c r="BY203" i="20"/>
  <c r="BY223" i="20"/>
  <c r="BY185" i="20"/>
  <c r="BY177" i="20"/>
  <c r="BY163" i="20"/>
  <c r="BY155" i="20"/>
  <c r="BY174" i="20"/>
  <c r="BY165" i="20"/>
  <c r="BY129" i="20"/>
  <c r="BY121" i="20"/>
  <c r="BY113" i="20"/>
  <c r="BY91" i="20"/>
  <c r="BY109" i="20"/>
  <c r="BY82" i="20"/>
  <c r="BY74" i="20"/>
  <c r="BY63" i="20"/>
  <c r="BY36" i="20"/>
  <c r="BY41" i="20"/>
  <c r="BY59" i="20"/>
  <c r="BY2" i="20"/>
  <c r="BY3" i="20"/>
  <c r="BY20" i="20"/>
  <c r="BY9" i="20"/>
  <c r="BY24" i="20"/>
  <c r="BY62" i="20"/>
  <c r="BY373" i="20"/>
  <c r="BY371" i="20"/>
  <c r="BY364" i="20"/>
  <c r="BY353" i="20"/>
  <c r="BY331" i="20"/>
  <c r="BY333" i="20"/>
  <c r="BY324" i="20"/>
  <c r="BY315" i="20"/>
  <c r="BY305" i="20"/>
  <c r="BY310" i="20"/>
  <c r="BY285" i="20"/>
  <c r="BY280" i="20"/>
  <c r="BY249" i="20"/>
  <c r="BY264" i="20"/>
  <c r="BY255" i="20"/>
  <c r="BY261" i="20"/>
  <c r="BY230" i="20"/>
  <c r="BY210" i="20"/>
  <c r="BY202" i="20"/>
  <c r="BY222" i="20"/>
  <c r="BY226" i="20"/>
  <c r="BY184" i="20"/>
  <c r="BY176" i="20"/>
  <c r="BY162" i="20"/>
  <c r="BY154" i="20"/>
  <c r="BY172" i="20"/>
  <c r="BY146" i="20"/>
  <c r="BY136" i="20"/>
  <c r="BY128" i="20"/>
  <c r="BY120" i="20"/>
  <c r="BY138" i="20"/>
  <c r="BY112" i="20"/>
  <c r="BY89" i="20"/>
  <c r="BY81" i="20"/>
  <c r="BY73" i="20"/>
  <c r="BY56" i="20"/>
  <c r="BY54" i="20"/>
  <c r="BY35" i="20"/>
  <c r="BY148" i="20"/>
  <c r="BY31" i="20"/>
  <c r="BY26" i="20"/>
  <c r="BY57" i="20"/>
  <c r="BY28" i="20"/>
  <c r="BY50" i="20"/>
  <c r="BY7" i="20"/>
  <c r="BY18" i="20"/>
  <c r="BY8" i="20"/>
  <c r="BY16" i="20"/>
  <c r="BY25" i="20"/>
  <c r="BY339" i="20"/>
  <c r="BY311" i="20"/>
  <c r="BY304" i="20"/>
  <c r="BY313" i="20"/>
  <c r="BY284" i="20"/>
  <c r="BY321" i="20"/>
  <c r="BY275" i="20"/>
  <c r="BY276" i="20"/>
  <c r="BY273" i="20"/>
  <c r="BY245" i="20"/>
  <c r="BY262" i="20"/>
  <c r="BY248" i="20"/>
  <c r="BY256" i="20"/>
  <c r="BY259" i="20"/>
  <c r="BY252" i="20"/>
  <c r="BY229" i="20"/>
  <c r="BY234" i="20"/>
  <c r="BY209" i="20"/>
  <c r="BY201" i="20"/>
  <c r="BY220" i="20"/>
  <c r="BY221" i="20"/>
  <c r="BY218" i="20"/>
  <c r="BY183" i="20"/>
  <c r="BY191" i="20"/>
  <c r="BY190" i="20"/>
  <c r="BY161" i="20"/>
  <c r="BY153" i="20"/>
  <c r="BY145" i="20"/>
  <c r="BY149" i="20"/>
  <c r="BY127" i="20"/>
  <c r="BY119" i="20"/>
  <c r="BY137" i="20"/>
  <c r="BY88" i="20"/>
  <c r="BY80" i="20"/>
  <c r="BY72" i="20"/>
  <c r="BY53" i="20"/>
  <c r="BY34" i="20"/>
  <c r="BY96" i="20"/>
  <c r="BY46" i="20"/>
  <c r="BY66" i="20"/>
  <c r="BY100" i="20"/>
  <c r="BY17" i="20"/>
  <c r="BY15" i="20"/>
  <c r="BY23" i="20"/>
  <c r="BY297" i="20"/>
  <c r="BY277" i="20"/>
  <c r="BY260" i="20"/>
  <c r="BY244" i="20"/>
  <c r="BY251" i="20"/>
  <c r="BY257" i="20"/>
  <c r="BY236" i="20"/>
  <c r="BY239" i="20"/>
  <c r="BY228" i="20"/>
  <c r="BY219" i="20"/>
  <c r="BY208" i="20"/>
  <c r="BY200" i="20"/>
  <c r="BY217" i="20"/>
  <c r="BY195" i="20"/>
  <c r="BY182" i="20"/>
  <c r="BY160" i="20"/>
  <c r="BY152" i="20"/>
  <c r="BY144" i="20"/>
  <c r="BY147" i="20"/>
  <c r="BY134" i="20"/>
  <c r="BY126" i="20"/>
  <c r="BY118" i="20"/>
  <c r="BY111" i="20"/>
  <c r="BY102" i="20"/>
  <c r="BY87" i="20"/>
  <c r="BY79" i="20"/>
  <c r="BY71" i="20"/>
  <c r="BY52" i="20"/>
  <c r="BY33" i="20"/>
  <c r="BY64" i="20"/>
  <c r="BY60" i="20"/>
  <c r="BY21" i="20"/>
  <c r="BY30" i="20"/>
  <c r="BY44" i="20"/>
  <c r="BY336" i="20"/>
  <c r="BY314" i="20"/>
  <c r="BY206" i="20"/>
  <c r="BY194" i="20"/>
  <c r="BY180" i="20"/>
  <c r="BY173" i="20"/>
  <c r="BY170" i="20"/>
  <c r="BY110" i="20"/>
  <c r="BY97" i="20"/>
  <c r="BY69" i="20"/>
  <c r="BY51" i="20"/>
  <c r="BY39" i="20"/>
  <c r="BY19" i="20"/>
  <c r="BY368" i="20"/>
  <c r="BY350" i="20"/>
  <c r="BY334" i="20"/>
  <c r="BY272" i="20"/>
  <c r="BY232" i="20"/>
  <c r="BY227" i="20"/>
  <c r="BY199" i="20"/>
  <c r="BY216" i="20"/>
  <c r="BY193" i="20"/>
  <c r="BY143" i="20"/>
  <c r="BY108" i="20"/>
  <c r="BY49" i="20"/>
  <c r="BY65" i="20"/>
  <c r="BY42" i="20"/>
  <c r="BY359" i="20"/>
  <c r="BY247" i="20"/>
  <c r="BY246" i="20"/>
  <c r="BY253" i="20"/>
  <c r="BY142" i="20"/>
  <c r="BY133" i="20"/>
  <c r="BY98" i="20"/>
  <c r="BY107" i="20"/>
  <c r="BY32" i="20"/>
  <c r="BY40" i="20"/>
  <c r="BY37" i="20"/>
  <c r="BY358" i="20"/>
  <c r="BY343" i="20"/>
  <c r="BY347" i="20"/>
  <c r="BY269" i="20"/>
  <c r="BY196" i="20"/>
  <c r="BY159" i="20"/>
  <c r="BY132" i="20"/>
  <c r="BY94" i="20"/>
  <c r="BY86" i="20"/>
  <c r="BY27" i="20"/>
  <c r="BY13" i="20"/>
  <c r="BY380" i="20"/>
  <c r="BY342" i="20"/>
  <c r="BY329" i="20"/>
  <c r="BY192" i="20"/>
  <c r="BY158" i="20"/>
  <c r="BY139" i="20"/>
  <c r="BY125" i="20"/>
  <c r="BY85" i="20"/>
  <c r="BY22" i="20"/>
  <c r="BY12" i="20"/>
  <c r="BY379" i="20"/>
  <c r="BY328" i="20"/>
  <c r="BY317" i="20"/>
  <c r="BY290" i="20"/>
  <c r="BY274" i="20"/>
  <c r="BY235" i="20"/>
  <c r="BY189" i="20"/>
  <c r="BY151" i="20"/>
  <c r="BY124" i="20"/>
  <c r="BY78" i="20"/>
  <c r="BY58" i="20"/>
  <c r="BY14" i="20"/>
  <c r="BY302" i="20"/>
  <c r="BY289" i="20"/>
  <c r="BY294" i="20"/>
  <c r="BY214" i="20"/>
  <c r="BY188" i="20"/>
  <c r="BY150" i="20"/>
  <c r="BY117" i="20"/>
  <c r="BY106" i="20"/>
  <c r="BY77" i="20"/>
  <c r="BY293" i="20"/>
  <c r="BY101" i="20"/>
  <c r="BY29" i="20"/>
  <c r="BY301" i="20"/>
  <c r="BY70" i="20"/>
  <c r="BY181" i="20"/>
  <c r="BY175" i="20"/>
  <c r="BY104" i="20"/>
  <c r="BY55" i="20"/>
  <c r="BY318" i="20"/>
  <c r="BY258" i="20"/>
  <c r="BY207" i="20"/>
  <c r="BY116" i="20"/>
  <c r="BY197" i="20"/>
  <c r="BY295" i="20"/>
  <c r="BY360" i="20"/>
  <c r="E27" i="21"/>
  <c r="E28" i="21"/>
  <c r="O19" i="11"/>
  <c r="O27" i="11"/>
  <c r="O23" i="11"/>
  <c r="O15" i="11"/>
  <c r="O8" i="11"/>
  <c r="BM322" i="24" l="1"/>
  <c r="BM253" i="24"/>
  <c r="BM126" i="24"/>
  <c r="BM65" i="24"/>
  <c r="BM258" i="24"/>
  <c r="BM90" i="24"/>
  <c r="BM118" i="24"/>
  <c r="BM52" i="24"/>
  <c r="BM228" i="24"/>
  <c r="BM156" i="24"/>
  <c r="BM335" i="24"/>
  <c r="BM306" i="24"/>
  <c r="BM174" i="24"/>
  <c r="BM381" i="24"/>
  <c r="BM341" i="24"/>
  <c r="BM22" i="24"/>
  <c r="BM179" i="24"/>
  <c r="BM347" i="24"/>
  <c r="BM113" i="24"/>
  <c r="BM29" i="24"/>
  <c r="BM141" i="24"/>
  <c r="BM364" i="24"/>
  <c r="BM85" i="24"/>
  <c r="J365" i="37"/>
  <c r="J328" i="37"/>
  <c r="J312" i="37"/>
  <c r="J380" i="37"/>
  <c r="J348" i="37"/>
  <c r="J302" i="37"/>
  <c r="J350" i="37"/>
  <c r="J292" i="37"/>
  <c r="J284" i="37"/>
  <c r="J276" i="37"/>
  <c r="J268" i="37"/>
  <c r="J319" i="37"/>
  <c r="J245" i="37"/>
  <c r="J237" i="37"/>
  <c r="J229" i="37"/>
  <c r="J221" i="37"/>
  <c r="J213" i="37"/>
  <c r="J205" i="37"/>
  <c r="J197" i="37"/>
  <c r="J189" i="37"/>
  <c r="J181" i="37"/>
  <c r="J317" i="37"/>
  <c r="J246" i="37"/>
  <c r="J313" i="37"/>
  <c r="J176" i="37"/>
  <c r="J168" i="37"/>
  <c r="J160" i="37"/>
  <c r="J152" i="37"/>
  <c r="J144" i="37"/>
  <c r="J136" i="37"/>
  <c r="J128" i="37"/>
  <c r="J120" i="37"/>
  <c r="J112" i="37"/>
  <c r="J254" i="37"/>
  <c r="J262" i="37"/>
  <c r="J93" i="37"/>
  <c r="J84" i="37"/>
  <c r="J76" i="37"/>
  <c r="J41" i="37"/>
  <c r="J58" i="37"/>
  <c r="J3" i="37"/>
  <c r="J43" i="37"/>
  <c r="J37" i="37"/>
  <c r="J55" i="37"/>
  <c r="J15" i="37"/>
  <c r="J30" i="37"/>
  <c r="J88" i="37"/>
  <c r="J361" i="37"/>
  <c r="J326" i="37"/>
  <c r="J310" i="37"/>
  <c r="J376" i="37"/>
  <c r="J342" i="37"/>
  <c r="J378" i="37"/>
  <c r="J346" i="37"/>
  <c r="J291" i="37"/>
  <c r="J283" i="37"/>
  <c r="J275" i="37"/>
  <c r="J267" i="37"/>
  <c r="J311" i="37"/>
  <c r="J244" i="37"/>
  <c r="J236" i="37"/>
  <c r="J228" i="37"/>
  <c r="J220" i="37"/>
  <c r="J212" i="37"/>
  <c r="J204" i="37"/>
  <c r="J196" i="37"/>
  <c r="J188" i="37"/>
  <c r="J180" i="37"/>
  <c r="J309" i="37"/>
  <c r="J300" i="37"/>
  <c r="J299" i="37"/>
  <c r="J175" i="37"/>
  <c r="J167" i="37"/>
  <c r="J159" i="37"/>
  <c r="J151" i="37"/>
  <c r="J143" i="37"/>
  <c r="J135" i="37"/>
  <c r="J127" i="37"/>
  <c r="J119" i="37"/>
  <c r="J111" i="37"/>
  <c r="J355" i="37"/>
  <c r="J98" i="37"/>
  <c r="J102" i="37"/>
  <c r="J83" i="37"/>
  <c r="J75" i="37"/>
  <c r="J33" i="37"/>
  <c r="J54" i="37"/>
  <c r="J97" i="37"/>
  <c r="J35" i="37"/>
  <c r="J29" i="37"/>
  <c r="J51" i="37"/>
  <c r="J89" i="37"/>
  <c r="J22" i="37"/>
  <c r="J64" i="37"/>
  <c r="J357" i="37"/>
  <c r="J324" i="37"/>
  <c r="J308" i="37"/>
  <c r="J372" i="37"/>
  <c r="J334" i="37"/>
  <c r="J374" i="37"/>
  <c r="J338" i="37"/>
  <c r="J290" i="37"/>
  <c r="J282" i="37"/>
  <c r="J274" i="37"/>
  <c r="J266" i="37"/>
  <c r="J257" i="37"/>
  <c r="J243" i="37"/>
  <c r="J235" i="37"/>
  <c r="J227" i="37"/>
  <c r="J219" i="37"/>
  <c r="J211" i="37"/>
  <c r="J203" i="37"/>
  <c r="J195" i="37"/>
  <c r="J187" i="37"/>
  <c r="J179" i="37"/>
  <c r="J255" i="37"/>
  <c r="J256" i="37"/>
  <c r="J259" i="37"/>
  <c r="J174" i="37"/>
  <c r="J166" i="37"/>
  <c r="J158" i="37"/>
  <c r="J150" i="37"/>
  <c r="J142" i="37"/>
  <c r="J134" i="37"/>
  <c r="J126" i="37"/>
  <c r="J118" i="37"/>
  <c r="J110" i="37"/>
  <c r="J315" i="37"/>
  <c r="J90" i="37"/>
  <c r="J94" i="37"/>
  <c r="J82" i="37"/>
  <c r="J74" i="37"/>
  <c r="J25" i="37"/>
  <c r="J50" i="37"/>
  <c r="J67" i="37"/>
  <c r="J27" i="37"/>
  <c r="J61" i="37"/>
  <c r="J44" i="37"/>
  <c r="J69" i="37"/>
  <c r="J21" i="37"/>
  <c r="J47" i="37"/>
  <c r="J377" i="37"/>
  <c r="J340" i="37"/>
  <c r="J318" i="37"/>
  <c r="J337" i="37"/>
  <c r="J360" i="37"/>
  <c r="J304" i="37"/>
  <c r="J362" i="37"/>
  <c r="J295" i="37"/>
  <c r="J287" i="37"/>
  <c r="J279" i="37"/>
  <c r="J271" i="37"/>
  <c r="J347" i="37"/>
  <c r="J260" i="37"/>
  <c r="J240" i="37"/>
  <c r="J232" i="37"/>
  <c r="J224" i="37"/>
  <c r="J216" i="37"/>
  <c r="J208" i="37"/>
  <c r="J200" i="37"/>
  <c r="J192" i="37"/>
  <c r="J184" i="37"/>
  <c r="J359" i="37"/>
  <c r="J263" i="37"/>
  <c r="J351" i="37"/>
  <c r="J323" i="37"/>
  <c r="J171" i="37"/>
  <c r="J163" i="37"/>
  <c r="J155" i="37"/>
  <c r="J147" i="37"/>
  <c r="J139" i="37"/>
  <c r="J131" i="37"/>
  <c r="J123" i="37"/>
  <c r="J115" i="37"/>
  <c r="J107" i="37"/>
  <c r="J307" i="37"/>
  <c r="J100" i="37"/>
  <c r="J87" i="37"/>
  <c r="J79" i="37"/>
  <c r="J96" i="37"/>
  <c r="J48" i="37"/>
  <c r="J26" i="37"/>
  <c r="J6" i="37"/>
  <c r="J5" i="37"/>
  <c r="J71" i="37"/>
  <c r="J18" i="37"/>
  <c r="J52" i="37"/>
  <c r="J2" i="37"/>
  <c r="B22" i="37" s="1"/>
  <c r="J23" i="37"/>
  <c r="J373" i="37"/>
  <c r="J332" i="37"/>
  <c r="J316" i="37"/>
  <c r="J306" i="37"/>
  <c r="J356" i="37"/>
  <c r="J341" i="37"/>
  <c r="J358" i="37"/>
  <c r="J294" i="37"/>
  <c r="J286" i="37"/>
  <c r="J278" i="37"/>
  <c r="J270" i="37"/>
  <c r="J336" i="37"/>
  <c r="J252" i="37"/>
  <c r="J239" i="37"/>
  <c r="J231" i="37"/>
  <c r="J223" i="37"/>
  <c r="J215" i="37"/>
  <c r="J207" i="37"/>
  <c r="J199" i="37"/>
  <c r="J191" i="37"/>
  <c r="J183" i="37"/>
  <c r="J344" i="37"/>
  <c r="J258" i="37"/>
  <c r="J329" i="37"/>
  <c r="J261" i="37"/>
  <c r="J170" i="37"/>
  <c r="J162" i="37"/>
  <c r="J154" i="37"/>
  <c r="J146" i="37"/>
  <c r="J138" i="37"/>
  <c r="J130" i="37"/>
  <c r="J122" i="37"/>
  <c r="J114" i="37"/>
  <c r="J106" i="37"/>
  <c r="J264" i="37"/>
  <c r="J92" i="37"/>
  <c r="J86" i="37"/>
  <c r="J78" i="37"/>
  <c r="J70" i="37"/>
  <c r="J65" i="37"/>
  <c r="J19" i="37"/>
  <c r="J104" i="37"/>
  <c r="J66" i="37"/>
  <c r="J63" i="37"/>
  <c r="J12" i="37"/>
  <c r="J46" i="37"/>
  <c r="J32" i="37"/>
  <c r="J11" i="37"/>
  <c r="J320" i="37"/>
  <c r="J301" i="37"/>
  <c r="J293" i="37"/>
  <c r="J272" i="37"/>
  <c r="J242" i="37"/>
  <c r="J222" i="37"/>
  <c r="J201" i="37"/>
  <c r="J178" i="37"/>
  <c r="J321" i="37"/>
  <c r="J164" i="37"/>
  <c r="J141" i="37"/>
  <c r="J121" i="37"/>
  <c r="J248" i="37"/>
  <c r="J81" i="37"/>
  <c r="J62" i="37"/>
  <c r="J9" i="37"/>
  <c r="J60" i="37"/>
  <c r="J4" i="37"/>
  <c r="J314" i="37"/>
  <c r="J339" i="37"/>
  <c r="J289" i="37"/>
  <c r="J269" i="37"/>
  <c r="J241" i="37"/>
  <c r="J218" i="37"/>
  <c r="J198" i="37"/>
  <c r="J375" i="37"/>
  <c r="J251" i="37"/>
  <c r="J161" i="37"/>
  <c r="J140" i="37"/>
  <c r="J117" i="37"/>
  <c r="J331" i="37"/>
  <c r="J80" i="37"/>
  <c r="J42" i="37"/>
  <c r="J45" i="37"/>
  <c r="J56" i="37"/>
  <c r="J381" i="37"/>
  <c r="J303" i="37"/>
  <c r="J333" i="37"/>
  <c r="J288" i="37"/>
  <c r="J379" i="37"/>
  <c r="J238" i="37"/>
  <c r="J217" i="37"/>
  <c r="J194" i="37"/>
  <c r="J325" i="37"/>
  <c r="J371" i="37"/>
  <c r="J157" i="37"/>
  <c r="J137" i="37"/>
  <c r="J116" i="37"/>
  <c r="J99" i="37"/>
  <c r="J77" i="37"/>
  <c r="J34" i="37"/>
  <c r="J40" i="37"/>
  <c r="J38" i="37"/>
  <c r="J349" i="37"/>
  <c r="J368" i="37"/>
  <c r="J354" i="37"/>
  <c r="J280" i="37"/>
  <c r="J335" i="37"/>
  <c r="J230" i="37"/>
  <c r="J209" i="37"/>
  <c r="J186" i="37"/>
  <c r="J250" i="37"/>
  <c r="J172" i="37"/>
  <c r="J149" i="37"/>
  <c r="J129" i="37"/>
  <c r="J108" i="37"/>
  <c r="J103" i="37"/>
  <c r="J49" i="37"/>
  <c r="J53" i="37"/>
  <c r="J36" i="37"/>
  <c r="J24" i="37"/>
  <c r="J330" i="37"/>
  <c r="J364" i="37"/>
  <c r="J305" i="37"/>
  <c r="J277" i="37"/>
  <c r="J297" i="37"/>
  <c r="J226" i="37"/>
  <c r="J206" i="37"/>
  <c r="J185" i="37"/>
  <c r="J247" i="37"/>
  <c r="J169" i="37"/>
  <c r="J148" i="37"/>
  <c r="J125" i="37"/>
  <c r="J105" i="37"/>
  <c r="J95" i="37"/>
  <c r="J10" i="37"/>
  <c r="J68" i="37"/>
  <c r="J28" i="37"/>
  <c r="J39" i="37"/>
  <c r="J370" i="37"/>
  <c r="J249" i="37"/>
  <c r="J190" i="37"/>
  <c r="J156" i="37"/>
  <c r="J253" i="37"/>
  <c r="J57" i="37"/>
  <c r="J366" i="37"/>
  <c r="J234" i="37"/>
  <c r="J182" i="37"/>
  <c r="J153" i="37"/>
  <c r="J91" i="37"/>
  <c r="J13" i="37"/>
  <c r="J369" i="37"/>
  <c r="J296" i="37"/>
  <c r="J233" i="37"/>
  <c r="J343" i="37"/>
  <c r="J145" i="37"/>
  <c r="J101" i="37"/>
  <c r="J20" i="37"/>
  <c r="J353" i="37"/>
  <c r="J285" i="37"/>
  <c r="J225" i="37"/>
  <c r="J265" i="37"/>
  <c r="J133" i="37"/>
  <c r="J85" i="37"/>
  <c r="J59" i="37"/>
  <c r="J322" i="37"/>
  <c r="J281" i="37"/>
  <c r="J214" i="37"/>
  <c r="J367" i="37"/>
  <c r="J132" i="37"/>
  <c r="J73" i="37"/>
  <c r="J7" i="37"/>
  <c r="J210" i="37"/>
  <c r="J109" i="37"/>
  <c r="J202" i="37"/>
  <c r="J72" i="37"/>
  <c r="J345" i="37"/>
  <c r="J193" i="37"/>
  <c r="J8" i="37"/>
  <c r="J298" i="37"/>
  <c r="J177" i="37"/>
  <c r="J14" i="37"/>
  <c r="J273" i="37"/>
  <c r="J165" i="37"/>
  <c r="J16" i="37"/>
  <c r="J363" i="37"/>
  <c r="J327" i="37"/>
  <c r="J173" i="37"/>
  <c r="J124" i="37"/>
  <c r="J17" i="37"/>
  <c r="J31" i="37"/>
  <c r="J352" i="37"/>
  <c r="J113" i="37"/>
  <c r="J376" i="38"/>
  <c r="J368" i="38"/>
  <c r="J360" i="38"/>
  <c r="J352" i="38"/>
  <c r="J344" i="38"/>
  <c r="J336" i="38"/>
  <c r="J328" i="38"/>
  <c r="J320" i="38"/>
  <c r="J312" i="38"/>
  <c r="J304" i="38"/>
  <c r="J296" i="38"/>
  <c r="J288" i="38"/>
  <c r="J280" i="38"/>
  <c r="J272" i="38"/>
  <c r="J264" i="38"/>
  <c r="J256" i="38"/>
  <c r="J248" i="38"/>
  <c r="J375" i="38"/>
  <c r="J367" i="38"/>
  <c r="J359" i="38"/>
  <c r="J351" i="38"/>
  <c r="J343" i="38"/>
  <c r="J335" i="38"/>
  <c r="J327" i="38"/>
  <c r="J319" i="38"/>
  <c r="J311" i="38"/>
  <c r="J303" i="38"/>
  <c r="J295" i="38"/>
  <c r="J287" i="38"/>
  <c r="J279" i="38"/>
  <c r="J271" i="38"/>
  <c r="J263" i="38"/>
  <c r="J255" i="38"/>
  <c r="J247" i="38"/>
  <c r="J239" i="38"/>
  <c r="J226" i="38"/>
  <c r="J218" i="38"/>
  <c r="J210" i="38"/>
  <c r="J202" i="38"/>
  <c r="J194" i="38"/>
  <c r="J186" i="38"/>
  <c r="J237" i="38"/>
  <c r="J173" i="38"/>
  <c r="J165" i="38"/>
  <c r="J157" i="38"/>
  <c r="J149" i="38"/>
  <c r="J134" i="38"/>
  <c r="J128" i="38"/>
  <c r="J120" i="38"/>
  <c r="J112" i="38"/>
  <c r="J92" i="38"/>
  <c r="J54" i="38"/>
  <c r="J46" i="38"/>
  <c r="J38" i="38"/>
  <c r="J30" i="38"/>
  <c r="J22" i="38"/>
  <c r="J101" i="38"/>
  <c r="J58" i="38"/>
  <c r="J20" i="38"/>
  <c r="J374" i="38"/>
  <c r="J366" i="38"/>
  <c r="J358" i="38"/>
  <c r="J350" i="38"/>
  <c r="J342" i="38"/>
  <c r="J334" i="38"/>
  <c r="J326" i="38"/>
  <c r="J318" i="38"/>
  <c r="J310" i="38"/>
  <c r="J302" i="38"/>
  <c r="J294" i="38"/>
  <c r="J286" i="38"/>
  <c r="J278" i="38"/>
  <c r="J270" i="38"/>
  <c r="J262" i="38"/>
  <c r="J254" i="38"/>
  <c r="J246" i="38"/>
  <c r="J236" i="38"/>
  <c r="J225" i="38"/>
  <c r="J217" i="38"/>
  <c r="J209" i="38"/>
  <c r="J201" i="38"/>
  <c r="J193" i="38"/>
  <c r="J185" i="38"/>
  <c r="J180" i="38"/>
  <c r="J172" i="38"/>
  <c r="J164" i="38"/>
  <c r="J156" i="38"/>
  <c r="J148" i="38"/>
  <c r="J143" i="38"/>
  <c r="J127" i="38"/>
  <c r="J119" i="38"/>
  <c r="J111" i="38"/>
  <c r="J88" i="38"/>
  <c r="J53" i="38"/>
  <c r="J45" i="38"/>
  <c r="J37" i="38"/>
  <c r="J29" i="38"/>
  <c r="J141" i="38"/>
  <c r="J97" i="38"/>
  <c r="J11" i="38"/>
  <c r="J15" i="38"/>
  <c r="J68" i="38"/>
  <c r="J103" i="38"/>
  <c r="J13" i="38"/>
  <c r="J99" i="38"/>
  <c r="J108" i="38"/>
  <c r="J381" i="38"/>
  <c r="J373" i="38"/>
  <c r="J365" i="38"/>
  <c r="J357" i="38"/>
  <c r="J349" i="38"/>
  <c r="J341" i="38"/>
  <c r="J333" i="38"/>
  <c r="J325" i="38"/>
  <c r="J317" i="38"/>
  <c r="J309" i="38"/>
  <c r="J301" i="38"/>
  <c r="J293" i="38"/>
  <c r="J285" i="38"/>
  <c r="J277" i="38"/>
  <c r="J269" i="38"/>
  <c r="J261" i="38"/>
  <c r="J253" i="38"/>
  <c r="J245" i="38"/>
  <c r="J238" i="38"/>
  <c r="J224" i="38"/>
  <c r="J216" i="38"/>
  <c r="J208" i="38"/>
  <c r="J200" i="38"/>
  <c r="J192" i="38"/>
  <c r="J184" i="38"/>
  <c r="J179" i="38"/>
  <c r="J171" i="38"/>
  <c r="J163" i="38"/>
  <c r="J155" i="38"/>
  <c r="J147" i="38"/>
  <c r="J379" i="38"/>
  <c r="J371" i="38"/>
  <c r="J363" i="38"/>
  <c r="J355" i="38"/>
  <c r="J347" i="38"/>
  <c r="J339" i="38"/>
  <c r="J331" i="38"/>
  <c r="J323" i="38"/>
  <c r="J315" i="38"/>
  <c r="J307" i="38"/>
  <c r="J299" i="38"/>
  <c r="J291" i="38"/>
  <c r="J283" i="38"/>
  <c r="J275" i="38"/>
  <c r="J267" i="38"/>
  <c r="J259" i="38"/>
  <c r="J251" i="38"/>
  <c r="J243" i="38"/>
  <c r="J230" i="38"/>
  <c r="J222" i="38"/>
  <c r="J214" i="38"/>
  <c r="J206" i="38"/>
  <c r="J198" i="38"/>
  <c r="J190" i="38"/>
  <c r="J182" i="38"/>
  <c r="J177" i="38"/>
  <c r="J169" i="38"/>
  <c r="J161" i="38"/>
  <c r="J153" i="38"/>
  <c r="J145" i="38"/>
  <c r="J137" i="38"/>
  <c r="J124" i="38"/>
  <c r="J116" i="38"/>
  <c r="J132" i="38"/>
  <c r="J72" i="38"/>
  <c r="J50" i="38"/>
  <c r="J42" i="38"/>
  <c r="J34" i="38"/>
  <c r="J26" i="38"/>
  <c r="J65" i="38"/>
  <c r="J85" i="38"/>
  <c r="J107" i="38"/>
  <c r="J94" i="38"/>
  <c r="J105" i="38"/>
  <c r="J63" i="38"/>
  <c r="J62" i="38"/>
  <c r="J9" i="38"/>
  <c r="J6" i="38"/>
  <c r="J369" i="38"/>
  <c r="J346" i="38"/>
  <c r="J324" i="38"/>
  <c r="J305" i="38"/>
  <c r="J282" i="38"/>
  <c r="J260" i="38"/>
  <c r="J241" i="38"/>
  <c r="J220" i="38"/>
  <c r="J204" i="38"/>
  <c r="J188" i="38"/>
  <c r="J175" i="38"/>
  <c r="J159" i="38"/>
  <c r="J235" i="38"/>
  <c r="J125" i="38"/>
  <c r="J113" i="38"/>
  <c r="J64" i="38"/>
  <c r="J44" i="38"/>
  <c r="J32" i="38"/>
  <c r="J73" i="38"/>
  <c r="J66" i="38"/>
  <c r="J90" i="38"/>
  <c r="J61" i="38"/>
  <c r="J2" i="38"/>
  <c r="B22" i="38" s="1"/>
  <c r="J87" i="38"/>
  <c r="J364" i="38"/>
  <c r="J345" i="38"/>
  <c r="J322" i="38"/>
  <c r="J300" i="38"/>
  <c r="J281" i="38"/>
  <c r="J258" i="38"/>
  <c r="J240" i="38"/>
  <c r="J219" i="38"/>
  <c r="J203" i="38"/>
  <c r="J187" i="38"/>
  <c r="J174" i="38"/>
  <c r="J158" i="38"/>
  <c r="J142" i="38"/>
  <c r="J123" i="38"/>
  <c r="J110" i="38"/>
  <c r="J56" i="38"/>
  <c r="J43" i="38"/>
  <c r="J31" i="38"/>
  <c r="J57" i="38"/>
  <c r="J4" i="38"/>
  <c r="J86" i="38"/>
  <c r="J131" i="38"/>
  <c r="J91" i="38"/>
  <c r="J7" i="38"/>
  <c r="J362" i="38"/>
  <c r="J340" i="38"/>
  <c r="J321" i="38"/>
  <c r="J298" i="38"/>
  <c r="J276" i="38"/>
  <c r="J257" i="38"/>
  <c r="J231" i="38"/>
  <c r="J215" i="38"/>
  <c r="J199" i="38"/>
  <c r="J183" i="38"/>
  <c r="J170" i="38"/>
  <c r="J154" i="38"/>
  <c r="J144" i="38"/>
  <c r="J122" i="38"/>
  <c r="J140" i="38"/>
  <c r="J55" i="38"/>
  <c r="J41" i="38"/>
  <c r="J28" i="38"/>
  <c r="J133" i="38"/>
  <c r="J139" i="38"/>
  <c r="J82" i="38"/>
  <c r="J79" i="38"/>
  <c r="J14" i="38"/>
  <c r="J3" i="38"/>
  <c r="J380" i="38"/>
  <c r="J361" i="38"/>
  <c r="J338" i="38"/>
  <c r="J316" i="38"/>
  <c r="J297" i="38"/>
  <c r="J274" i="38"/>
  <c r="J252" i="38"/>
  <c r="J229" i="38"/>
  <c r="J213" i="38"/>
  <c r="J197" i="38"/>
  <c r="J181" i="38"/>
  <c r="J168" i="38"/>
  <c r="J152" i="38"/>
  <c r="J136" i="38"/>
  <c r="J121" i="38"/>
  <c r="J106" i="38"/>
  <c r="J52" i="38"/>
  <c r="J40" i="38"/>
  <c r="J27" i="38"/>
  <c r="J104" i="38"/>
  <c r="J75" i="38"/>
  <c r="J76" i="38"/>
  <c r="J71" i="38"/>
  <c r="J70" i="38"/>
  <c r="J95" i="38"/>
  <c r="J377" i="38"/>
  <c r="J354" i="38"/>
  <c r="J332" i="38"/>
  <c r="J313" i="38"/>
  <c r="J290" i="38"/>
  <c r="J268" i="38"/>
  <c r="J249" i="38"/>
  <c r="J227" i="38"/>
  <c r="J211" i="38"/>
  <c r="J195" i="38"/>
  <c r="J234" i="38"/>
  <c r="J166" i="38"/>
  <c r="J150" i="38"/>
  <c r="J130" i="38"/>
  <c r="J117" i="38"/>
  <c r="J96" i="38"/>
  <c r="J49" i="38"/>
  <c r="J36" i="38"/>
  <c r="J24" i="38"/>
  <c r="J89" i="38"/>
  <c r="J59" i="38"/>
  <c r="J135" i="38"/>
  <c r="J19" i="38"/>
  <c r="J10" i="38"/>
  <c r="J8" i="38"/>
  <c r="J372" i="38"/>
  <c r="J314" i="38"/>
  <c r="J265" i="38"/>
  <c r="J207" i="38"/>
  <c r="J167" i="38"/>
  <c r="J126" i="38"/>
  <c r="J48" i="38"/>
  <c r="J93" i="38"/>
  <c r="J69" i="38"/>
  <c r="J17" i="38"/>
  <c r="J370" i="38"/>
  <c r="J308" i="38"/>
  <c r="J250" i="38"/>
  <c r="J205" i="38"/>
  <c r="J162" i="38"/>
  <c r="J118" i="38"/>
  <c r="J47" i="38"/>
  <c r="J81" i="38"/>
  <c r="J83" i="38"/>
  <c r="J348" i="38"/>
  <c r="J228" i="38"/>
  <c r="J100" i="38"/>
  <c r="J102" i="38"/>
  <c r="J356" i="38"/>
  <c r="J306" i="38"/>
  <c r="J244" i="38"/>
  <c r="J196" i="38"/>
  <c r="J160" i="38"/>
  <c r="J115" i="38"/>
  <c r="J39" i="38"/>
  <c r="J74" i="38"/>
  <c r="J18" i="38"/>
  <c r="J289" i="38"/>
  <c r="J189" i="38"/>
  <c r="J33" i="38"/>
  <c r="J12" i="38"/>
  <c r="J353" i="38"/>
  <c r="J292" i="38"/>
  <c r="J242" i="38"/>
  <c r="J191" i="38"/>
  <c r="J151" i="38"/>
  <c r="J114" i="38"/>
  <c r="J35" i="38"/>
  <c r="J67" i="38"/>
  <c r="J5" i="38"/>
  <c r="J146" i="38"/>
  <c r="J337" i="38"/>
  <c r="J284" i="38"/>
  <c r="J223" i="38"/>
  <c r="J232" i="38"/>
  <c r="J233" i="38"/>
  <c r="J84" i="38"/>
  <c r="J25" i="38"/>
  <c r="J98" i="38"/>
  <c r="J78" i="38"/>
  <c r="J329" i="38"/>
  <c r="J212" i="38"/>
  <c r="J129" i="38"/>
  <c r="J109" i="38"/>
  <c r="J21" i="38"/>
  <c r="J330" i="38"/>
  <c r="J273" i="38"/>
  <c r="J221" i="38"/>
  <c r="J178" i="38"/>
  <c r="J138" i="38"/>
  <c r="J80" i="38"/>
  <c r="J23" i="38"/>
  <c r="J60" i="38"/>
  <c r="J16" i="38"/>
  <c r="J378" i="38"/>
  <c r="J266" i="38"/>
  <c r="J176" i="38"/>
  <c r="J51" i="38"/>
  <c r="J77" i="38"/>
  <c r="BM101" i="24"/>
  <c r="BM8" i="24"/>
  <c r="BM255" i="24"/>
  <c r="BM70" i="24"/>
  <c r="BM250" i="24"/>
  <c r="BM190" i="24"/>
  <c r="BM200" i="24"/>
  <c r="BM123" i="24"/>
  <c r="BM6" i="24"/>
  <c r="BM182" i="24"/>
  <c r="BM328" i="24"/>
  <c r="BM276" i="24"/>
  <c r="BM338" i="24"/>
  <c r="BM358" i="24"/>
  <c r="BM151" i="24"/>
  <c r="J378" i="34"/>
  <c r="J370" i="34"/>
  <c r="J362" i="34"/>
  <c r="J354" i="34"/>
  <c r="J346" i="34"/>
  <c r="J338" i="34"/>
  <c r="J330" i="34"/>
  <c r="J310" i="34"/>
  <c r="J307" i="34"/>
  <c r="J304" i="34"/>
  <c r="J377" i="34"/>
  <c r="J369" i="34"/>
  <c r="J361" i="34"/>
  <c r="J353" i="34"/>
  <c r="J345" i="34"/>
  <c r="J337" i="34"/>
  <c r="J329" i="34"/>
  <c r="J306" i="34"/>
  <c r="J303" i="34"/>
  <c r="J300" i="34"/>
  <c r="J376" i="34"/>
  <c r="J368" i="34"/>
  <c r="J360" i="34"/>
  <c r="J352" i="34"/>
  <c r="J344" i="34"/>
  <c r="J336" i="34"/>
  <c r="J328" i="34"/>
  <c r="J302" i="34"/>
  <c r="J299" i="34"/>
  <c r="J293" i="34"/>
  <c r="J375" i="34"/>
  <c r="J374" i="34"/>
  <c r="J366" i="34"/>
  <c r="J358" i="34"/>
  <c r="J350" i="34"/>
  <c r="J342" i="34"/>
  <c r="J334" i="34"/>
  <c r="J326" i="34"/>
  <c r="J323" i="34"/>
  <c r="J320" i="34"/>
  <c r="J285" i="34"/>
  <c r="J292" i="34"/>
  <c r="J261" i="34"/>
  <c r="J291" i="34"/>
  <c r="J262" i="34"/>
  <c r="J282" i="34"/>
  <c r="J216" i="34"/>
  <c r="J236" i="34"/>
  <c r="J221" i="34"/>
  <c r="J268" i="34"/>
  <c r="J198" i="34"/>
  <c r="J235" i="34"/>
  <c r="J132" i="34"/>
  <c r="J124" i="34"/>
  <c r="J116" i="34"/>
  <c r="J108" i="34"/>
  <c r="J100" i="34"/>
  <c r="J92" i="34"/>
  <c r="J84" i="34"/>
  <c r="J381" i="34"/>
  <c r="J373" i="34"/>
  <c r="J365" i="34"/>
  <c r="J357" i="34"/>
  <c r="J349" i="34"/>
  <c r="J341" i="34"/>
  <c r="J333" i="34"/>
  <c r="J322" i="34"/>
  <c r="J319" i="34"/>
  <c r="J316" i="34"/>
  <c r="J281" i="34"/>
  <c r="J288" i="34"/>
  <c r="J253" i="34"/>
  <c r="J287" i="34"/>
  <c r="J254" i="34"/>
  <c r="J270" i="34"/>
  <c r="J212" i="34"/>
  <c r="J191" i="34"/>
  <c r="J217" i="34"/>
  <c r="J309" i="34"/>
  <c r="J196" i="34"/>
  <c r="J219" i="34"/>
  <c r="J131" i="34"/>
  <c r="J123" i="34"/>
  <c r="J115" i="34"/>
  <c r="J107" i="34"/>
  <c r="J99" i="34"/>
  <c r="J91" i="34"/>
  <c r="J83" i="34"/>
  <c r="J363" i="34"/>
  <c r="J340" i="34"/>
  <c r="J298" i="34"/>
  <c r="J263" i="34"/>
  <c r="J273" i="34"/>
  <c r="J295" i="34"/>
  <c r="J240" i="34"/>
  <c r="J228" i="34"/>
  <c r="J239" i="34"/>
  <c r="J209" i="34"/>
  <c r="J272" i="34"/>
  <c r="J241" i="34"/>
  <c r="J129" i="34"/>
  <c r="J119" i="34"/>
  <c r="J109" i="34"/>
  <c r="J97" i="34"/>
  <c r="J87" i="34"/>
  <c r="J77" i="34"/>
  <c r="J69" i="34"/>
  <c r="J61" i="34"/>
  <c r="J53" i="34"/>
  <c r="J45" i="34"/>
  <c r="J37" i="34"/>
  <c r="J29" i="34"/>
  <c r="J193" i="34"/>
  <c r="J158" i="34"/>
  <c r="J159" i="34"/>
  <c r="J184" i="34"/>
  <c r="J144" i="34"/>
  <c r="J153" i="34"/>
  <c r="J190" i="34"/>
  <c r="J173" i="34"/>
  <c r="J226" i="34"/>
  <c r="J21" i="34"/>
  <c r="J148" i="34"/>
  <c r="J182" i="34"/>
  <c r="J359" i="34"/>
  <c r="J339" i="34"/>
  <c r="J315" i="34"/>
  <c r="J313" i="34"/>
  <c r="J271" i="34"/>
  <c r="J283" i="34"/>
  <c r="J325" i="34"/>
  <c r="J224" i="34"/>
  <c r="J294" i="34"/>
  <c r="J205" i="34"/>
  <c r="J231" i="34"/>
  <c r="J214" i="34"/>
  <c r="J128" i="34"/>
  <c r="J118" i="34"/>
  <c r="J106" i="34"/>
  <c r="J96" i="34"/>
  <c r="J86" i="34"/>
  <c r="J76" i="34"/>
  <c r="J68" i="34"/>
  <c r="J60" i="34"/>
  <c r="J52" i="34"/>
  <c r="J44" i="34"/>
  <c r="J36" i="34"/>
  <c r="J28" i="34"/>
  <c r="J187" i="34"/>
  <c r="J150" i="34"/>
  <c r="J151" i="34"/>
  <c r="J180" i="34"/>
  <c r="J136" i="34"/>
  <c r="J138" i="34"/>
  <c r="J165" i="34"/>
  <c r="J166" i="34"/>
  <c r="J145" i="34"/>
  <c r="J11" i="34"/>
  <c r="J18" i="34"/>
  <c r="J161" i="34"/>
  <c r="J380" i="34"/>
  <c r="J356" i="34"/>
  <c r="J335" i="34"/>
  <c r="J311" i="34"/>
  <c r="J297" i="34"/>
  <c r="J269" i="34"/>
  <c r="J279" i="34"/>
  <c r="J250" i="34"/>
  <c r="J220" i="34"/>
  <c r="J278" i="34"/>
  <c r="J201" i="34"/>
  <c r="J215" i="34"/>
  <c r="J207" i="34"/>
  <c r="J127" i="34"/>
  <c r="J117" i="34"/>
  <c r="J105" i="34"/>
  <c r="J95" i="34"/>
  <c r="J85" i="34"/>
  <c r="J75" i="34"/>
  <c r="J67" i="34"/>
  <c r="J59" i="34"/>
  <c r="J51" i="34"/>
  <c r="J43" i="34"/>
  <c r="J35" i="34"/>
  <c r="J246" i="34"/>
  <c r="J183" i="34"/>
  <c r="J142" i="34"/>
  <c r="J143" i="34"/>
  <c r="J176" i="34"/>
  <c r="J286" i="34"/>
  <c r="J256" i="34"/>
  <c r="J146" i="34"/>
  <c r="J12" i="34"/>
  <c r="J27" i="34"/>
  <c r="J4" i="34"/>
  <c r="J189" i="34"/>
  <c r="J19" i="34"/>
  <c r="J98" i="34"/>
  <c r="J194" i="34"/>
  <c r="J379" i="34"/>
  <c r="J355" i="34"/>
  <c r="J332" i="34"/>
  <c r="J324" i="34"/>
  <c r="J266" i="34"/>
  <c r="J245" i="34"/>
  <c r="J275" i="34"/>
  <c r="J247" i="34"/>
  <c r="J208" i="34"/>
  <c r="J251" i="34"/>
  <c r="J197" i="34"/>
  <c r="J155" i="34"/>
  <c r="J157" i="34"/>
  <c r="J126" i="34"/>
  <c r="J114" i="34"/>
  <c r="J104" i="34"/>
  <c r="J94" i="34"/>
  <c r="J82" i="34"/>
  <c r="J74" i="34"/>
  <c r="J66" i="34"/>
  <c r="J58" i="34"/>
  <c r="J50" i="34"/>
  <c r="J42" i="34"/>
  <c r="J34" i="34"/>
  <c r="J234" i="34"/>
  <c r="J179" i="34"/>
  <c r="J134" i="34"/>
  <c r="J135" i="34"/>
  <c r="J172" i="34"/>
  <c r="J238" i="34"/>
  <c r="J169" i="34"/>
  <c r="J140" i="34"/>
  <c r="J8" i="34"/>
  <c r="J26" i="34"/>
  <c r="J186" i="34"/>
  <c r="J178" i="34"/>
  <c r="J14" i="34"/>
  <c r="J364" i="34"/>
  <c r="J248" i="34"/>
  <c r="J120" i="34"/>
  <c r="J54" i="34"/>
  <c r="J188" i="34"/>
  <c r="J154" i="34"/>
  <c r="J372" i="34"/>
  <c r="J351" i="34"/>
  <c r="J331" i="34"/>
  <c r="J312" i="34"/>
  <c r="J296" i="34"/>
  <c r="J237" i="34"/>
  <c r="J267" i="34"/>
  <c r="J244" i="34"/>
  <c r="J204" i="34"/>
  <c r="J233" i="34"/>
  <c r="J192" i="34"/>
  <c r="J147" i="34"/>
  <c r="J149" i="34"/>
  <c r="J125" i="34"/>
  <c r="J113" i="34"/>
  <c r="J103" i="34"/>
  <c r="J93" i="34"/>
  <c r="J81" i="34"/>
  <c r="J73" i="34"/>
  <c r="J65" i="34"/>
  <c r="J57" i="34"/>
  <c r="J49" i="34"/>
  <c r="J41" i="34"/>
  <c r="J33" i="34"/>
  <c r="J218" i="34"/>
  <c r="J175" i="34"/>
  <c r="J260" i="34"/>
  <c r="J290" i="34"/>
  <c r="J168" i="34"/>
  <c r="J181" i="34"/>
  <c r="J162" i="34"/>
  <c r="J243" i="34"/>
  <c r="J7" i="34"/>
  <c r="J25" i="34"/>
  <c r="J156" i="34"/>
  <c r="J20" i="34"/>
  <c r="J3" i="34"/>
  <c r="J264" i="34"/>
  <c r="J371" i="34"/>
  <c r="J348" i="34"/>
  <c r="J327" i="34"/>
  <c r="J308" i="34"/>
  <c r="J284" i="34"/>
  <c r="J317" i="34"/>
  <c r="J321" i="34"/>
  <c r="J257" i="34"/>
  <c r="J200" i="34"/>
  <c r="J229" i="34"/>
  <c r="J274" i="34"/>
  <c r="J139" i="34"/>
  <c r="J141" i="34"/>
  <c r="J122" i="34"/>
  <c r="J112" i="34"/>
  <c r="J102" i="34"/>
  <c r="J90" i="34"/>
  <c r="J80" i="34"/>
  <c r="J72" i="34"/>
  <c r="J64" i="34"/>
  <c r="J56" i="34"/>
  <c r="J48" i="34"/>
  <c r="J40" i="34"/>
  <c r="J32" i="34"/>
  <c r="J210" i="34"/>
  <c r="J171" i="34"/>
  <c r="J223" i="34"/>
  <c r="J222" i="34"/>
  <c r="J164" i="34"/>
  <c r="J174" i="34"/>
  <c r="J137" i="34"/>
  <c r="J185" i="34"/>
  <c r="J16" i="34"/>
  <c r="J24" i="34"/>
  <c r="J10" i="34"/>
  <c r="J15" i="34"/>
  <c r="J13" i="34"/>
  <c r="J314" i="34"/>
  <c r="J276" i="34"/>
  <c r="J242" i="34"/>
  <c r="J252" i="34"/>
  <c r="J130" i="34"/>
  <c r="J88" i="34"/>
  <c r="J70" i="34"/>
  <c r="J46" i="34"/>
  <c r="J30" i="34"/>
  <c r="J163" i="34"/>
  <c r="J152" i="34"/>
  <c r="J211" i="34"/>
  <c r="J22" i="34"/>
  <c r="J367" i="34"/>
  <c r="J347" i="34"/>
  <c r="J318" i="34"/>
  <c r="J289" i="34"/>
  <c r="J280" i="34"/>
  <c r="J301" i="34"/>
  <c r="J305" i="34"/>
  <c r="J255" i="34"/>
  <c r="J259" i="34"/>
  <c r="J225" i="34"/>
  <c r="J258" i="34"/>
  <c r="J230" i="34"/>
  <c r="J133" i="34"/>
  <c r="J121" i="34"/>
  <c r="J111" i="34"/>
  <c r="J101" i="34"/>
  <c r="J89" i="34"/>
  <c r="J79" i="34"/>
  <c r="J71" i="34"/>
  <c r="J63" i="34"/>
  <c r="J55" i="34"/>
  <c r="J47" i="34"/>
  <c r="J39" i="34"/>
  <c r="J31" i="34"/>
  <c r="J203" i="34"/>
  <c r="J167" i="34"/>
  <c r="J206" i="34"/>
  <c r="J202" i="34"/>
  <c r="J160" i="34"/>
  <c r="J177" i="34"/>
  <c r="J227" i="34"/>
  <c r="J249" i="34"/>
  <c r="J2" i="34"/>
  <c r="B21" i="34" s="1"/>
  <c r="J23" i="34"/>
  <c r="J9" i="34"/>
  <c r="J6" i="34"/>
  <c r="J343" i="34"/>
  <c r="J277" i="34"/>
  <c r="J232" i="34"/>
  <c r="J213" i="34"/>
  <c r="J265" i="34"/>
  <c r="J110" i="34"/>
  <c r="J78" i="34"/>
  <c r="J62" i="34"/>
  <c r="J38" i="34"/>
  <c r="J195" i="34"/>
  <c r="J199" i="34"/>
  <c r="J170" i="34"/>
  <c r="J17" i="34"/>
  <c r="J5" i="34"/>
  <c r="R2" i="11"/>
  <c r="BM323" i="24"/>
  <c r="BM59" i="24"/>
  <c r="BM10" i="24"/>
  <c r="BM42" i="24"/>
  <c r="BM37" i="24"/>
  <c r="BM46" i="24"/>
  <c r="BM2" i="24"/>
  <c r="BM50" i="24"/>
  <c r="BM17" i="24"/>
  <c r="BM36" i="24"/>
  <c r="BM4" i="24"/>
  <c r="BM88" i="24"/>
  <c r="BM110" i="24"/>
  <c r="BM171" i="24"/>
  <c r="BM197" i="24"/>
  <c r="BM378" i="24"/>
  <c r="BM138" i="24"/>
  <c r="BM148" i="24"/>
  <c r="BM216" i="24"/>
  <c r="BM136" i="24"/>
  <c r="BM187" i="24"/>
  <c r="BM206" i="24"/>
  <c r="BM260" i="24"/>
  <c r="BM275" i="24"/>
  <c r="BM294" i="24"/>
  <c r="BM33" i="24"/>
  <c r="BM80" i="24"/>
  <c r="BM166" i="24"/>
  <c r="BM233" i="24"/>
  <c r="BM373" i="24"/>
  <c r="BM231" i="24"/>
  <c r="BM143" i="24"/>
  <c r="BM261" i="24"/>
  <c r="BM54" i="24"/>
  <c r="BM89" i="24"/>
  <c r="BM115" i="24"/>
  <c r="BM265" i="24"/>
  <c r="BM327" i="24"/>
  <c r="BM278" i="24"/>
  <c r="BM363" i="24"/>
  <c r="BM98" i="24"/>
  <c r="BM230" i="24"/>
  <c r="BM106" i="24"/>
  <c r="BM67" i="24"/>
  <c r="BM56" i="24"/>
  <c r="BM27" i="24"/>
  <c r="BM220" i="24"/>
  <c r="BM86" i="24"/>
  <c r="BM330" i="24"/>
  <c r="BM73" i="24"/>
  <c r="BM159" i="24"/>
  <c r="BM131" i="24"/>
  <c r="BM236" i="24"/>
  <c r="BM370" i="24"/>
  <c r="BM84" i="24"/>
  <c r="BM96" i="24"/>
  <c r="BM19" i="24"/>
  <c r="BM169" i="24"/>
  <c r="BM28" i="24"/>
  <c r="BM21" i="24"/>
  <c r="BM24" i="24"/>
  <c r="BM41" i="24"/>
  <c r="BM223" i="24"/>
  <c r="BM45" i="24"/>
  <c r="BM134" i="24"/>
  <c r="BM183" i="24"/>
  <c r="BM239" i="24"/>
  <c r="BM252" i="24"/>
  <c r="BM269" i="24"/>
  <c r="BM292" i="24"/>
  <c r="BM320" i="24"/>
  <c r="BM49" i="24"/>
  <c r="BM103" i="24"/>
  <c r="BM111" i="24"/>
  <c r="BM172" i="24"/>
  <c r="BM198" i="24"/>
  <c r="BM379" i="24"/>
  <c r="BM71" i="24"/>
  <c r="BM157" i="24"/>
  <c r="BM251" i="24"/>
  <c r="BM280" i="24"/>
  <c r="BM129" i="24"/>
  <c r="BM227" i="24"/>
  <c r="BM246" i="24"/>
  <c r="BM287" i="24"/>
  <c r="BM315" i="24"/>
  <c r="BM359" i="24"/>
  <c r="BM34" i="24"/>
  <c r="BM81" i="24"/>
  <c r="BM167" i="24"/>
  <c r="BM237" i="24"/>
  <c r="BM374" i="24"/>
  <c r="BM180" i="24"/>
  <c r="BM193" i="24"/>
  <c r="BM209" i="24"/>
  <c r="BM352" i="24"/>
  <c r="BM213" i="24"/>
  <c r="BM325" i="24"/>
  <c r="BM39" i="24"/>
  <c r="BM11" i="24"/>
  <c r="BM153" i="24"/>
  <c r="BM58" i="24"/>
  <c r="BM48" i="24"/>
  <c r="BM55" i="24"/>
  <c r="BM3" i="24"/>
  <c r="BM108" i="24"/>
  <c r="BM47" i="24"/>
  <c r="BM186" i="24"/>
  <c r="BM139" i="24"/>
  <c r="BM207" i="24"/>
  <c r="BM302" i="24"/>
  <c r="BM334" i="24"/>
  <c r="BM360" i="24"/>
  <c r="BM82" i="24"/>
  <c r="BM119" i="24"/>
  <c r="BM273" i="24"/>
  <c r="BM348" i="24"/>
  <c r="BM32" i="24"/>
  <c r="BM79" i="24"/>
  <c r="BM165" i="24"/>
  <c r="BM229" i="24"/>
  <c r="BM309" i="24"/>
  <c r="BM372" i="24"/>
  <c r="BM137" i="24"/>
  <c r="BM189" i="24"/>
  <c r="BM211" i="24"/>
  <c r="BM264" i="24"/>
  <c r="BM279" i="24"/>
  <c r="BM295" i="24"/>
  <c r="BM337" i="24"/>
  <c r="BM53" i="24"/>
  <c r="BM114" i="24"/>
  <c r="BM175" i="24"/>
  <c r="BM201" i="24"/>
  <c r="BM354" i="24"/>
  <c r="BM382" i="24"/>
  <c r="BM91" i="24"/>
  <c r="BM144" i="24"/>
  <c r="BM202" i="24"/>
  <c r="BM245" i="24"/>
  <c r="BM300" i="24"/>
  <c r="BM343" i="24"/>
  <c r="BM14" i="24"/>
  <c r="BM15" i="24"/>
  <c r="BM75" i="24"/>
  <c r="BM194" i="24"/>
  <c r="BM95" i="24"/>
  <c r="BM234" i="24"/>
  <c r="BM78" i="24"/>
  <c r="BM164" i="24"/>
  <c r="BM225" i="24"/>
  <c r="BM371" i="24"/>
  <c r="BM63" i="24"/>
  <c r="BM149" i="24"/>
  <c r="BM310" i="24"/>
  <c r="BM121" i="24"/>
  <c r="BM214" i="24"/>
  <c r="BM305" i="24"/>
  <c r="BM350" i="24"/>
  <c r="BM94" i="24"/>
  <c r="BM263" i="24"/>
  <c r="BM340" i="24"/>
  <c r="BM5" i="24"/>
  <c r="BM116" i="24"/>
  <c r="BM30" i="24"/>
  <c r="BM124" i="24"/>
  <c r="BM13" i="24"/>
  <c r="BM132" i="24"/>
  <c r="BM9" i="24"/>
  <c r="BM147" i="24"/>
  <c r="BM212" i="24"/>
  <c r="BM127" i="24"/>
  <c r="BM215" i="24"/>
  <c r="BM238" i="24"/>
  <c r="BM285" i="24"/>
  <c r="BM313" i="24"/>
  <c r="BM51" i="24"/>
  <c r="BM112" i="24"/>
  <c r="BM173" i="24"/>
  <c r="BM199" i="24"/>
  <c r="BM353" i="24"/>
  <c r="BM380" i="24"/>
  <c r="BM87" i="24"/>
  <c r="BM192" i="24"/>
  <c r="BM142" i="24"/>
  <c r="BM257" i="24"/>
  <c r="BM307" i="24"/>
  <c r="BM368" i="24"/>
  <c r="BM122" i="24"/>
  <c r="BM218" i="24"/>
  <c r="BM308" i="24"/>
  <c r="BM356" i="24"/>
  <c r="BM66" i="24"/>
  <c r="BM160" i="24"/>
  <c r="BM222" i="24"/>
  <c r="BM312" i="24"/>
  <c r="BM317" i="24"/>
  <c r="BM366" i="24"/>
  <c r="BM204" i="24"/>
  <c r="BM298" i="24"/>
  <c r="BM376" i="24"/>
  <c r="BM100" i="24"/>
  <c r="BM154" i="24"/>
  <c r="BM60" i="24"/>
  <c r="BM104" i="24"/>
  <c r="BM18" i="24"/>
  <c r="BM16" i="24"/>
  <c r="BM69" i="24"/>
  <c r="BM40" i="24"/>
  <c r="BM195" i="24"/>
  <c r="BM44" i="24"/>
  <c r="BM77" i="24"/>
  <c r="BM145" i="24"/>
  <c r="BM61" i="24"/>
  <c r="BM99" i="24"/>
  <c r="BM155" i="24"/>
  <c r="BM244" i="24"/>
  <c r="BM272" i="24"/>
  <c r="BM135" i="24"/>
  <c r="BM185" i="24"/>
  <c r="BM274" i="24"/>
  <c r="BM256" i="24"/>
  <c r="BM271" i="24"/>
  <c r="BM293" i="24"/>
  <c r="BM333" i="24"/>
  <c r="BM120" i="24"/>
  <c r="BM210" i="24"/>
  <c r="BM304" i="24"/>
  <c r="BM336" i="24"/>
  <c r="BM349" i="24"/>
  <c r="BM57" i="24"/>
  <c r="BM64" i="24"/>
  <c r="BM150" i="24"/>
  <c r="BM224" i="24"/>
  <c r="BM332" i="24"/>
  <c r="BM130" i="24"/>
  <c r="BM235" i="24"/>
  <c r="BM266" i="24"/>
  <c r="BM288" i="24"/>
  <c r="BM316" i="24"/>
  <c r="BM361" i="24"/>
  <c r="BM105" i="24"/>
  <c r="BM74" i="24"/>
  <c r="BM176" i="24"/>
  <c r="BM267" i="24"/>
  <c r="BM281" i="24"/>
  <c r="BM289" i="24"/>
  <c r="BM342" i="24"/>
  <c r="BM226" i="24"/>
  <c r="BM26" i="24"/>
  <c r="BM68" i="24"/>
  <c r="BM170" i="24"/>
  <c r="BM303" i="24"/>
  <c r="BM62" i="24"/>
  <c r="BM92" i="24"/>
  <c r="BM161" i="24"/>
  <c r="BM102" i="24"/>
  <c r="BM12" i="24"/>
  <c r="BM20" i="24"/>
  <c r="BM177" i="24"/>
  <c r="BM23" i="24"/>
  <c r="BM7" i="24"/>
  <c r="BM25" i="24"/>
  <c r="BM43" i="24"/>
  <c r="BM163" i="24"/>
  <c r="BM221" i="24"/>
  <c r="BM357" i="24"/>
  <c r="BM83" i="24"/>
  <c r="BM188" i="24"/>
  <c r="BM140" i="24"/>
  <c r="BM248" i="24"/>
  <c r="BM362" i="24"/>
  <c r="BM128" i="24"/>
  <c r="BM205" i="24"/>
  <c r="BM242" i="24"/>
  <c r="BM286" i="24"/>
  <c r="BM314" i="24"/>
  <c r="BM72" i="24"/>
  <c r="BM158" i="24"/>
  <c r="BM262" i="24"/>
  <c r="BM284" i="24"/>
  <c r="BM339" i="24"/>
  <c r="BM247" i="24"/>
  <c r="BM191" i="24"/>
  <c r="BM243" i="24"/>
  <c r="BM268" i="24"/>
  <c r="BM283" i="24"/>
  <c r="BM296" i="24"/>
  <c r="BM35" i="24"/>
  <c r="BM93" i="24"/>
  <c r="BM107" i="24"/>
  <c r="BM277" i="24"/>
  <c r="BM297" i="24"/>
  <c r="BM369" i="24"/>
  <c r="BM345" i="24"/>
  <c r="BM31" i="24"/>
  <c r="BM76" i="24"/>
  <c r="BM152" i="24"/>
  <c r="BM232" i="24"/>
  <c r="BM282" i="24"/>
  <c r="BM290" i="24"/>
  <c r="BM318" i="24"/>
  <c r="BM367" i="24"/>
  <c r="BM249" i="24"/>
  <c r="BM168" i="24"/>
  <c r="BM241" i="24"/>
  <c r="BM321" i="24"/>
  <c r="BM375" i="24"/>
  <c r="BM270" i="24"/>
  <c r="BM344" i="24"/>
  <c r="BM355" i="24"/>
  <c r="BM377" i="24"/>
  <c r="BM178" i="24"/>
  <c r="BM346" i="24"/>
  <c r="BM326" i="24"/>
  <c r="BM38" i="24"/>
  <c r="BM97" i="24"/>
  <c r="BM109" i="24"/>
  <c r="BM208" i="24"/>
  <c r="BM324" i="24"/>
  <c r="BM117" i="24"/>
  <c r="BM240" i="24"/>
  <c r="BM319" i="24"/>
  <c r="BM125" i="24"/>
  <c r="BM181" i="24"/>
  <c r="BM217" i="24"/>
  <c r="BM351" i="24"/>
  <c r="BM133" i="24"/>
  <c r="BM146" i="24"/>
  <c r="BM254" i="24"/>
  <c r="BM301" i="24"/>
  <c r="P23" i="24"/>
  <c r="P15" i="24"/>
  <c r="BQ237" i="24"/>
  <c r="BM162" i="24"/>
  <c r="BM196" i="24"/>
  <c r="BM329" i="24"/>
  <c r="BM365" i="24"/>
  <c r="BQ23" i="24"/>
  <c r="BQ79" i="24"/>
  <c r="BM291" i="24"/>
  <c r="BQ370" i="24"/>
  <c r="BQ167" i="24"/>
  <c r="BQ36" i="24"/>
  <c r="BM219" i="24"/>
  <c r="BM331" i="24"/>
  <c r="BQ195" i="24"/>
  <c r="BQ130" i="24"/>
  <c r="BQ381" i="24"/>
  <c r="BQ221" i="24"/>
  <c r="BQ20" i="24"/>
  <c r="BQ318" i="24"/>
  <c r="BQ288" i="24"/>
  <c r="BQ219" i="24"/>
  <c r="BQ194" i="24"/>
  <c r="BQ121" i="24"/>
  <c r="BQ154" i="24"/>
  <c r="BQ42" i="24"/>
  <c r="BQ345" i="24"/>
  <c r="BQ307" i="24"/>
  <c r="BQ211" i="24"/>
  <c r="BQ28" i="24"/>
  <c r="BQ131" i="24"/>
  <c r="BQ273" i="24"/>
  <c r="BQ71" i="24"/>
  <c r="BQ59" i="24"/>
  <c r="BQ10" i="24"/>
  <c r="BQ175" i="24"/>
  <c r="BQ94" i="24"/>
  <c r="BQ172" i="24"/>
  <c r="BQ271" i="24"/>
  <c r="BQ100" i="24"/>
  <c r="BQ199" i="24"/>
  <c r="BQ331" i="24"/>
  <c r="BQ50" i="24"/>
  <c r="BQ208" i="24"/>
  <c r="BQ240" i="24"/>
  <c r="BQ188" i="24"/>
  <c r="BQ149" i="24"/>
  <c r="BQ204" i="24"/>
  <c r="BQ346" i="24"/>
  <c r="BQ335" i="24"/>
  <c r="BQ373" i="24"/>
  <c r="BQ352" i="24"/>
  <c r="BQ227" i="24"/>
  <c r="BQ137" i="24"/>
  <c r="BQ105" i="24"/>
  <c r="BQ111" i="24"/>
  <c r="BQ210" i="24"/>
  <c r="BQ203" i="24"/>
  <c r="BQ157" i="24"/>
  <c r="BQ7" i="24"/>
  <c r="BQ280" i="24"/>
  <c r="BQ213" i="24"/>
  <c r="BQ229" i="24"/>
  <c r="BQ245" i="24"/>
  <c r="BQ166" i="24"/>
  <c r="BQ53" i="24"/>
  <c r="BQ114" i="24"/>
  <c r="BQ118" i="24"/>
  <c r="BQ90" i="24"/>
  <c r="BQ134" i="24"/>
  <c r="BQ272" i="24"/>
  <c r="BQ39" i="24"/>
  <c r="BQ62" i="24"/>
  <c r="BQ224" i="24"/>
  <c r="BQ102" i="24"/>
  <c r="BQ189" i="24"/>
  <c r="BQ284" i="24"/>
  <c r="BQ78" i="24"/>
  <c r="BQ120" i="24"/>
  <c r="BQ198" i="24"/>
  <c r="BQ216" i="24"/>
  <c r="BQ276" i="24"/>
  <c r="BQ293" i="24"/>
  <c r="BQ192" i="24"/>
  <c r="BQ88" i="24"/>
  <c r="BQ328" i="24"/>
  <c r="BQ136" i="24"/>
  <c r="BQ146" i="24"/>
  <c r="BQ179" i="24"/>
  <c r="BQ341" i="24"/>
  <c r="BQ107" i="24"/>
  <c r="BQ35" i="24"/>
  <c r="BQ158" i="24"/>
  <c r="BQ349" i="24"/>
  <c r="BQ156" i="24"/>
  <c r="BQ54" i="24"/>
  <c r="BQ161" i="24"/>
  <c r="BQ363" i="24"/>
  <c r="BQ159" i="24"/>
  <c r="BQ58" i="24"/>
  <c r="BQ182" i="24"/>
  <c r="BQ379" i="24"/>
  <c r="BQ144" i="24"/>
  <c r="BQ16" i="24"/>
  <c r="BQ91" i="24"/>
  <c r="BQ319" i="24"/>
  <c r="BQ115" i="24"/>
  <c r="BQ77" i="24"/>
  <c r="BQ113" i="24"/>
  <c r="BQ170" i="24"/>
  <c r="BQ217" i="24"/>
  <c r="BQ282" i="24"/>
  <c r="BQ337" i="24"/>
  <c r="BQ81" i="24"/>
  <c r="BQ117" i="24"/>
  <c r="BQ145" i="24"/>
  <c r="BQ347" i="24"/>
  <c r="BQ67" i="24"/>
  <c r="BQ176" i="24"/>
  <c r="BQ242" i="24"/>
  <c r="BQ48" i="24"/>
  <c r="BQ74" i="24"/>
  <c r="BQ151" i="24"/>
  <c r="E39" i="24"/>
  <c r="E40" i="24" s="1"/>
  <c r="E48" i="24" s="1"/>
  <c r="D40" i="24"/>
  <c r="D48" i="24" s="1"/>
  <c r="R32" i="24"/>
  <c r="B39" i="24"/>
  <c r="B40" i="24" s="1"/>
  <c r="B48" i="24" s="1"/>
  <c r="C39" i="24"/>
  <c r="C40" i="24" s="1"/>
  <c r="C48" i="24" s="1"/>
  <c r="BQ110" i="24"/>
  <c r="BQ259" i="24"/>
  <c r="BQ14" i="24"/>
  <c r="BQ262" i="24"/>
  <c r="BQ126" i="24"/>
  <c r="BQ267" i="24"/>
  <c r="BQ27" i="24"/>
  <c r="BQ274" i="24"/>
  <c r="BQ150" i="24"/>
  <c r="BQ279" i="24"/>
  <c r="BQ49" i="24"/>
  <c r="BQ302" i="24"/>
  <c r="BQ143" i="24"/>
  <c r="BQ286" i="24"/>
  <c r="BQ82" i="24"/>
  <c r="BQ338" i="24"/>
  <c r="BQ171" i="24"/>
  <c r="BQ297" i="24"/>
  <c r="BQ70" i="24"/>
  <c r="BQ313" i="24"/>
  <c r="BQ153" i="24"/>
  <c r="BQ289" i="24"/>
  <c r="BQ108" i="24"/>
  <c r="BQ322" i="24"/>
  <c r="BQ185" i="24"/>
  <c r="BQ301" i="24"/>
  <c r="BQ89" i="24"/>
  <c r="BQ330" i="24"/>
  <c r="BQ83" i="24"/>
  <c r="BQ251" i="24"/>
  <c r="BQ4" i="24"/>
  <c r="BQ254" i="24"/>
  <c r="BQ165" i="24"/>
  <c r="BQ223" i="24"/>
  <c r="BQ292" i="24"/>
  <c r="BQ361" i="24"/>
  <c r="BQ47" i="24"/>
  <c r="BQ129" i="24"/>
  <c r="BQ173" i="24"/>
  <c r="BQ225" i="24"/>
  <c r="BQ269" i="24"/>
  <c r="BQ124" i="24"/>
  <c r="BQ141" i="24"/>
  <c r="BQ226" i="24"/>
  <c r="BQ160" i="24"/>
  <c r="BQ202" i="24"/>
  <c r="BQ209" i="24"/>
  <c r="BQ264" i="24"/>
  <c r="P2" i="24"/>
  <c r="BQ327" i="24"/>
  <c r="BQ104" i="24"/>
  <c r="BQ19" i="24"/>
  <c r="BQ235" i="24"/>
  <c r="BQ340" i="24"/>
  <c r="BQ155" i="24"/>
  <c r="BQ44" i="24"/>
  <c r="BQ243" i="24"/>
  <c r="BQ348" i="24"/>
  <c r="BQ140" i="24"/>
  <c r="BQ123" i="24"/>
  <c r="BQ249" i="24"/>
  <c r="BQ353" i="24"/>
  <c r="BQ186" i="24"/>
  <c r="BQ250" i="24"/>
  <c r="BQ257" i="24"/>
  <c r="BQ358" i="24"/>
  <c r="BQ193" i="24"/>
  <c r="BQ369" i="24"/>
  <c r="BQ196" i="24"/>
  <c r="BQ310" i="24"/>
  <c r="BQ92" i="24"/>
  <c r="BQ343" i="24"/>
  <c r="BQ230" i="24"/>
  <c r="BQ291" i="24"/>
  <c r="BQ359" i="24"/>
  <c r="BQ220" i="24"/>
  <c r="BQ127" i="24"/>
  <c r="BQ169" i="24"/>
  <c r="BQ232" i="24"/>
  <c r="BQ290" i="24"/>
  <c r="BQ356" i="24"/>
  <c r="BQ197" i="24"/>
  <c r="BQ241" i="24"/>
  <c r="BQ285" i="24"/>
  <c r="BQ181" i="24"/>
  <c r="BQ256" i="24"/>
  <c r="BQ278" i="24"/>
  <c r="BQ324" i="24"/>
  <c r="BQ295" i="24"/>
  <c r="BQ378" i="24"/>
  <c r="BQ299" i="24"/>
  <c r="BQ29" i="24"/>
  <c r="BQ287" i="24"/>
  <c r="BQ87" i="24"/>
  <c r="BQ215" i="24"/>
  <c r="BQ97" i="24"/>
  <c r="BQ308" i="24"/>
  <c r="BQ258" i="24"/>
  <c r="BQ239" i="24"/>
  <c r="BQ33" i="24"/>
  <c r="BQ316" i="24"/>
  <c r="BQ326" i="24"/>
  <c r="BQ247" i="24"/>
  <c r="BQ52" i="24"/>
  <c r="BQ332" i="24"/>
  <c r="BQ9" i="24"/>
  <c r="BQ253" i="24"/>
  <c r="BQ133" i="24"/>
  <c r="BQ325" i="24"/>
  <c r="BQ3" i="24"/>
  <c r="BQ261" i="24"/>
  <c r="BQ96" i="24"/>
  <c r="BQ265" i="24"/>
  <c r="BQ362" i="24"/>
  <c r="BQ206" i="24"/>
  <c r="BQ103" i="24"/>
  <c r="BQ305" i="24"/>
  <c r="BQ364" i="24"/>
  <c r="BQ180" i="24"/>
  <c r="BQ99" i="24"/>
  <c r="BQ184" i="24"/>
  <c r="BQ231" i="24"/>
  <c r="BQ306" i="24"/>
  <c r="BQ366" i="24"/>
  <c r="BQ174" i="24"/>
  <c r="BQ218" i="24"/>
  <c r="BQ334" i="24"/>
  <c r="BQ367" i="24"/>
  <c r="BQ263" i="24"/>
  <c r="BQ315" i="24"/>
  <c r="BQ355" i="24"/>
  <c r="P27" i="24"/>
  <c r="BQ177" i="24"/>
  <c r="BQ357" i="24"/>
  <c r="BQ55" i="24"/>
  <c r="BQ320" i="24"/>
  <c r="BQ190" i="24"/>
  <c r="BQ368" i="24"/>
  <c r="BQ68" i="24"/>
  <c r="BQ339" i="24"/>
  <c r="BQ277" i="24"/>
  <c r="BQ376" i="24"/>
  <c r="BQ93" i="24"/>
  <c r="BQ321" i="24"/>
  <c r="BQ255" i="24"/>
  <c r="BQ43" i="24"/>
  <c r="BQ85" i="24"/>
  <c r="BQ329" i="24"/>
  <c r="BQ314" i="24"/>
  <c r="BQ60" i="24"/>
  <c r="BQ152" i="24"/>
  <c r="BQ342" i="24"/>
  <c r="BQ323" i="24"/>
  <c r="BQ86" i="24"/>
  <c r="BQ116" i="24"/>
  <c r="BQ350" i="24"/>
  <c r="BQ24" i="24"/>
  <c r="BQ333" i="24"/>
  <c r="BQ22" i="24"/>
  <c r="BQ270" i="24"/>
  <c r="BQ122" i="24"/>
  <c r="BQ354" i="24"/>
  <c r="BQ296" i="24"/>
  <c r="BQ57" i="24"/>
  <c r="BQ135" i="24"/>
  <c r="BQ238" i="24"/>
  <c r="BQ312" i="24"/>
  <c r="BQ365" i="24"/>
  <c r="BQ266" i="24"/>
  <c r="BQ233" i="24"/>
  <c r="BQ294" i="24"/>
  <c r="BQ382" i="24"/>
  <c r="BQ234" i="24"/>
  <c r="BQ344" i="24"/>
  <c r="BQ351" i="24"/>
  <c r="BQ187" i="24"/>
  <c r="F40" i="24"/>
  <c r="F48" i="24" s="1"/>
  <c r="G39" i="24"/>
  <c r="BQ15" i="24"/>
  <c r="BQ236" i="24"/>
  <c r="BQ138" i="24"/>
  <c r="BQ80" i="24"/>
  <c r="BQ13" i="24"/>
  <c r="BQ30" i="24"/>
  <c r="BQ162" i="24"/>
  <c r="BQ106" i="24"/>
  <c r="BQ40" i="24"/>
  <c r="BQ8" i="24"/>
  <c r="BQ191" i="24"/>
  <c r="BQ84" i="24"/>
  <c r="BQ76" i="24"/>
  <c r="BQ2" i="24"/>
  <c r="BQ201" i="24"/>
  <c r="BQ248" i="24"/>
  <c r="BQ142" i="24"/>
  <c r="BQ31" i="24"/>
  <c r="BQ281" i="24"/>
  <c r="BQ95" i="24"/>
  <c r="BQ139" i="24"/>
  <c r="BQ75" i="24"/>
  <c r="BQ303" i="24"/>
  <c r="BQ41" i="24"/>
  <c r="BQ183" i="24"/>
  <c r="BQ147" i="24"/>
  <c r="BQ132" i="24"/>
  <c r="BQ380" i="24"/>
  <c r="BQ168" i="24"/>
  <c r="BQ244" i="24"/>
  <c r="BQ65" i="24"/>
  <c r="BQ37" i="24"/>
  <c r="BQ178" i="24"/>
  <c r="BQ311" i="24"/>
  <c r="BQ372" i="24"/>
  <c r="BQ212" i="24"/>
  <c r="BQ34" i="24"/>
  <c r="BQ300" i="24"/>
  <c r="BQ371" i="24"/>
  <c r="BQ377" i="24"/>
  <c r="BQ304" i="24"/>
  <c r="BQ128" i="24"/>
  <c r="BQ112" i="24"/>
  <c r="BQ69" i="24"/>
  <c r="H40" i="24"/>
  <c r="H48" i="24" s="1"/>
  <c r="I39" i="24"/>
  <c r="BQ73" i="24"/>
  <c r="BQ61" i="24"/>
  <c r="BQ222" i="24"/>
  <c r="BQ26" i="24"/>
  <c r="BQ64" i="24"/>
  <c r="BQ148" i="24"/>
  <c r="BQ246" i="24"/>
  <c r="BQ5" i="24"/>
  <c r="BQ207" i="24"/>
  <c r="BQ46" i="24"/>
  <c r="BQ252" i="24"/>
  <c r="BQ18" i="24"/>
  <c r="BQ228" i="24"/>
  <c r="BQ25" i="24"/>
  <c r="BQ260" i="24"/>
  <c r="BQ32" i="24"/>
  <c r="BQ275" i="24"/>
  <c r="BQ66" i="24"/>
  <c r="BQ268" i="24"/>
  <c r="BQ51" i="24"/>
  <c r="BQ336" i="24"/>
  <c r="BQ109" i="24"/>
  <c r="BQ283" i="24"/>
  <c r="BQ164" i="24"/>
  <c r="BQ21" i="24"/>
  <c r="BQ125" i="24"/>
  <c r="BQ298" i="24"/>
  <c r="BQ72" i="24"/>
  <c r="BQ17" i="24"/>
  <c r="BQ38" i="24"/>
  <c r="BQ214" i="24"/>
  <c r="BQ11" i="24"/>
  <c r="BQ200" i="24"/>
  <c r="BQ63" i="24"/>
  <c r="BQ98" i="24"/>
  <c r="BQ163" i="24"/>
  <c r="BQ205" i="24"/>
  <c r="BQ360" i="24"/>
  <c r="BQ309" i="24"/>
  <c r="BQ6" i="24"/>
  <c r="BQ101" i="24"/>
  <c r="BQ374" i="24"/>
  <c r="BQ317" i="24"/>
  <c r="BQ56" i="24"/>
  <c r="BQ375" i="24"/>
  <c r="BQ45" i="24"/>
  <c r="BQ12" i="24"/>
  <c r="BM184" i="24"/>
  <c r="BM259" i="24"/>
  <c r="BM203" i="24"/>
  <c r="BM311" i="24"/>
  <c r="P8" i="24"/>
  <c r="P19" i="24"/>
  <c r="J15" i="23"/>
  <c r="J128" i="23"/>
  <c r="J329" i="23"/>
  <c r="J28" i="23"/>
  <c r="J96" i="23"/>
  <c r="J239" i="23"/>
  <c r="J248" i="23"/>
  <c r="J44" i="23"/>
  <c r="J182" i="23"/>
  <c r="J145" i="23"/>
  <c r="J123" i="23"/>
  <c r="J187" i="23"/>
  <c r="J195" i="23"/>
  <c r="J199" i="23"/>
  <c r="J136" i="23"/>
  <c r="J286" i="23"/>
  <c r="J230" i="23"/>
  <c r="J207" i="23"/>
  <c r="J141" i="23"/>
  <c r="J176" i="23"/>
  <c r="J267" i="23"/>
  <c r="J54" i="23"/>
  <c r="J91" i="23"/>
  <c r="J247" i="23"/>
  <c r="J339" i="23"/>
  <c r="J146" i="23"/>
  <c r="J313" i="23"/>
  <c r="J153" i="23"/>
  <c r="J198" i="23"/>
  <c r="J275" i="23"/>
  <c r="J332" i="23"/>
  <c r="J233" i="23"/>
  <c r="J319" i="23"/>
  <c r="J279" i="23"/>
  <c r="J318" i="23"/>
  <c r="J321" i="23"/>
  <c r="J301" i="23"/>
  <c r="J130" i="23"/>
  <c r="J263" i="23"/>
  <c r="J88" i="23"/>
  <c r="J218" i="23"/>
  <c r="J344" i="23"/>
  <c r="J36" i="23"/>
  <c r="J175" i="23"/>
  <c r="J312" i="23"/>
  <c r="J271" i="23"/>
  <c r="J114" i="23"/>
  <c r="J307" i="23"/>
  <c r="J340" i="23"/>
  <c r="J381" i="23"/>
  <c r="J288" i="23"/>
  <c r="J379" i="23"/>
  <c r="J69" i="23"/>
  <c r="J73" i="23"/>
  <c r="J276" i="23"/>
  <c r="J323" i="23"/>
  <c r="J126" i="23"/>
  <c r="J255" i="23"/>
  <c r="J61" i="23"/>
  <c r="J322" i="23"/>
  <c r="J165" i="23"/>
  <c r="J109" i="23"/>
  <c r="J70" i="23"/>
  <c r="J289" i="23"/>
  <c r="J380" i="23"/>
  <c r="J125" i="23"/>
  <c r="J20" i="23"/>
  <c r="J374" i="23"/>
  <c r="J148" i="23"/>
  <c r="J101" i="23"/>
  <c r="J21" i="23"/>
  <c r="J258" i="23"/>
  <c r="J86" i="23"/>
  <c r="J190" i="23"/>
  <c r="J261" i="23"/>
  <c r="J269" i="23"/>
  <c r="J336" i="23"/>
  <c r="J369" i="23"/>
  <c r="J173" i="23"/>
  <c r="J251" i="23"/>
  <c r="J60" i="23"/>
  <c r="J228" i="23"/>
  <c r="J287" i="23"/>
  <c r="J371" i="23"/>
  <c r="J53" i="23"/>
  <c r="J30" i="23"/>
  <c r="J298" i="23"/>
  <c r="J133" i="23"/>
  <c r="J238" i="23"/>
  <c r="J202" i="23"/>
  <c r="J306" i="23"/>
  <c r="J337" i="23"/>
  <c r="J203" i="23"/>
  <c r="J278" i="23"/>
  <c r="J6" i="23"/>
  <c r="J120" i="23"/>
  <c r="J234" i="23"/>
  <c r="J80" i="23"/>
  <c r="J284" i="23"/>
  <c r="J77" i="23"/>
  <c r="J362" i="23"/>
  <c r="J252" i="23"/>
  <c r="J185" i="23"/>
  <c r="J205" i="23"/>
  <c r="J192" i="23"/>
  <c r="J282" i="23"/>
  <c r="J99" i="23"/>
  <c r="J105" i="23"/>
  <c r="J90" i="23"/>
  <c r="J56" i="23"/>
  <c r="J285" i="23"/>
  <c r="J93" i="23"/>
  <c r="J79" i="23"/>
  <c r="J364" i="23"/>
  <c r="J67" i="23"/>
  <c r="J345" i="23"/>
  <c r="J10" i="23"/>
  <c r="J309" i="23"/>
  <c r="J150" i="23"/>
  <c r="J72" i="23"/>
  <c r="J102" i="23"/>
  <c r="J240" i="23"/>
  <c r="J158" i="23"/>
  <c r="J350" i="23"/>
  <c r="J331" i="23"/>
  <c r="J162" i="23"/>
  <c r="J241" i="23"/>
  <c r="J295" i="23"/>
  <c r="J367" i="23"/>
  <c r="J106" i="23"/>
  <c r="J161" i="23"/>
  <c r="J320" i="23"/>
  <c r="J308" i="23"/>
  <c r="J143" i="23"/>
  <c r="J326" i="23"/>
  <c r="J31" i="23"/>
  <c r="J359" i="23"/>
  <c r="J34" i="23"/>
  <c r="J104" i="23"/>
  <c r="J236" i="23"/>
  <c r="J249" i="23"/>
  <c r="J113" i="23"/>
  <c r="J16" i="23"/>
  <c r="J250" i="23"/>
  <c r="J55" i="23"/>
  <c r="J348" i="23"/>
  <c r="J256" i="23"/>
  <c r="J32" i="23"/>
  <c r="J299" i="23"/>
  <c r="J305" i="23"/>
  <c r="J194" i="23"/>
  <c r="J169" i="23"/>
  <c r="J244" i="23"/>
  <c r="J76" i="23"/>
  <c r="J357" i="23"/>
  <c r="J215" i="23"/>
  <c r="J177" i="23"/>
  <c r="J13" i="23"/>
  <c r="J87" i="23"/>
  <c r="J41" i="23"/>
  <c r="J95" i="23"/>
  <c r="J23" i="23"/>
  <c r="J103" i="23"/>
  <c r="J206" i="23"/>
  <c r="J197" i="23"/>
  <c r="J351" i="23"/>
  <c r="J196" i="23"/>
  <c r="J35" i="23"/>
  <c r="J92" i="23"/>
  <c r="J163" i="23"/>
  <c r="J311" i="23"/>
  <c r="J170" i="23"/>
  <c r="J265" i="23"/>
  <c r="J200" i="23"/>
  <c r="J68" i="23"/>
  <c r="J226" i="23"/>
  <c r="J300" i="23"/>
  <c r="J97" i="23"/>
  <c r="J219" i="23"/>
  <c r="J9" i="23"/>
  <c r="J317" i="23"/>
  <c r="J75" i="23"/>
  <c r="J24" i="23"/>
  <c r="J46" i="23"/>
  <c r="J147" i="23"/>
  <c r="J74" i="23"/>
  <c r="J7" i="23"/>
  <c r="J221" i="23"/>
  <c r="J254" i="23"/>
  <c r="J212" i="23"/>
  <c r="J242" i="23"/>
  <c r="J29" i="23"/>
  <c r="J50" i="23"/>
  <c r="J201" i="23"/>
  <c r="J223" i="23"/>
  <c r="J259" i="23"/>
  <c r="J151" i="23"/>
  <c r="J217" i="23"/>
  <c r="J142" i="23"/>
  <c r="J237" i="23"/>
  <c r="J138" i="23"/>
  <c r="J224" i="23"/>
  <c r="J338" i="23"/>
  <c r="J341" i="23"/>
  <c r="J167" i="23"/>
  <c r="J324" i="23"/>
  <c r="J235" i="23"/>
  <c r="J375" i="23"/>
  <c r="J365" i="23"/>
  <c r="J159" i="23"/>
  <c r="J191" i="23"/>
  <c r="J38" i="23"/>
  <c r="J71" i="23"/>
  <c r="J155" i="23"/>
  <c r="J40" i="23"/>
  <c r="J166" i="23"/>
  <c r="J262" i="23"/>
  <c r="J358" i="23"/>
  <c r="J376" i="23"/>
  <c r="J210" i="23"/>
  <c r="J27" i="23"/>
  <c r="J360" i="23"/>
  <c r="J211" i="23"/>
  <c r="J131" i="23"/>
  <c r="J140" i="23"/>
  <c r="J181" i="23"/>
  <c r="J273" i="23"/>
  <c r="J65" i="23"/>
  <c r="J183" i="23"/>
  <c r="J116" i="23"/>
  <c r="J314" i="23"/>
  <c r="J62" i="23"/>
  <c r="J48" i="23"/>
  <c r="J231" i="23"/>
  <c r="J330" i="23"/>
  <c r="J316" i="23"/>
  <c r="J115" i="23"/>
  <c r="J160" i="23"/>
  <c r="J270" i="23"/>
  <c r="J58" i="23"/>
  <c r="J209" i="23"/>
  <c r="J66" i="23"/>
  <c r="J335" i="23"/>
  <c r="J94" i="23"/>
  <c r="J225" i="23"/>
  <c r="J281" i="23"/>
  <c r="J342" i="23"/>
  <c r="J39" i="23"/>
  <c r="J11" i="23"/>
  <c r="J119" i="23"/>
  <c r="J89" i="23"/>
  <c r="J302" i="23"/>
  <c r="J37" i="23"/>
  <c r="J171" i="23"/>
  <c r="J303" i="23"/>
  <c r="J277" i="23"/>
  <c r="J266" i="23"/>
  <c r="J63" i="23"/>
  <c r="J268" i="23"/>
  <c r="J17" i="23"/>
  <c r="J64" i="23"/>
  <c r="J111" i="23"/>
  <c r="J373" i="23"/>
  <c r="J290" i="23"/>
  <c r="J328" i="23"/>
  <c r="J164" i="23"/>
  <c r="J124" i="23"/>
  <c r="J377" i="23"/>
  <c r="J260" i="23"/>
  <c r="J100" i="23"/>
  <c r="J179" i="23"/>
  <c r="J315" i="23"/>
  <c r="J85" i="23"/>
  <c r="J370" i="23"/>
  <c r="J280" i="23"/>
  <c r="J378" i="23"/>
  <c r="J82" i="23"/>
  <c r="J253" i="23"/>
  <c r="J349" i="23"/>
  <c r="J19" i="23"/>
  <c r="J121" i="23"/>
  <c r="J355" i="23"/>
  <c r="J174" i="23"/>
  <c r="J135" i="23"/>
  <c r="J78" i="23"/>
  <c r="J327" i="23"/>
  <c r="J188" i="23"/>
  <c r="J193" i="23"/>
  <c r="J189" i="23"/>
  <c r="J343" i="23"/>
  <c r="J333" i="23"/>
  <c r="J22" i="23"/>
  <c r="J264" i="23"/>
  <c r="J172" i="23"/>
  <c r="J293" i="23"/>
  <c r="J154" i="23"/>
  <c r="J366" i="23"/>
  <c r="J283" i="23"/>
  <c r="J118" i="23"/>
  <c r="J84" i="23"/>
  <c r="J134" i="23"/>
  <c r="J112" i="23"/>
  <c r="J304" i="23"/>
  <c r="J18" i="23"/>
  <c r="J354" i="23"/>
  <c r="J222" i="23"/>
  <c r="J227" i="23"/>
  <c r="J25" i="23"/>
  <c r="J184" i="23"/>
  <c r="J8" i="23"/>
  <c r="J356" i="23"/>
  <c r="J26" i="23"/>
  <c r="J204" i="23"/>
  <c r="J292" i="23"/>
  <c r="J127" i="23"/>
  <c r="J107" i="23"/>
  <c r="J33" i="23"/>
  <c r="J12" i="23"/>
  <c r="J310" i="23"/>
  <c r="J363" i="23"/>
  <c r="J274" i="23"/>
  <c r="J98" i="23"/>
  <c r="J208" i="23"/>
  <c r="J297" i="23"/>
  <c r="J216" i="23"/>
  <c r="J220" i="23"/>
  <c r="J353" i="23"/>
  <c r="J245" i="23"/>
  <c r="J152" i="23"/>
  <c r="J110" i="23"/>
  <c r="J291" i="23"/>
  <c r="J294" i="23"/>
  <c r="J51" i="23"/>
  <c r="J139" i="23"/>
  <c r="J157" i="23"/>
  <c r="J296" i="23"/>
  <c r="J368" i="23"/>
  <c r="J47" i="23"/>
  <c r="J325" i="23"/>
  <c r="J4" i="23"/>
  <c r="J229" i="23"/>
  <c r="J14" i="23"/>
  <c r="J334" i="23"/>
  <c r="J214" i="23"/>
  <c r="J168" i="23"/>
  <c r="J346" i="23"/>
  <c r="J246" i="23"/>
  <c r="J180" i="23"/>
  <c r="J272" i="23"/>
  <c r="J149" i="23"/>
  <c r="J156" i="23"/>
  <c r="J81" i="23"/>
  <c r="J129" i="23"/>
  <c r="J57" i="23"/>
  <c r="J372" i="23"/>
  <c r="J257" i="23"/>
  <c r="J232" i="23"/>
  <c r="J132" i="23"/>
  <c r="J122" i="23"/>
  <c r="J5" i="23"/>
  <c r="J361" i="23"/>
  <c r="J144" i="23"/>
  <c r="J52" i="23"/>
  <c r="J243" i="23"/>
  <c r="J108" i="23"/>
  <c r="J347" i="23"/>
  <c r="J49" i="23"/>
  <c r="J42" i="23"/>
  <c r="J137" i="23"/>
  <c r="J2" i="23"/>
  <c r="B21" i="23" s="1"/>
  <c r="J117" i="23"/>
  <c r="J3" i="23"/>
  <c r="J178" i="23"/>
  <c r="J59" i="23"/>
  <c r="J352" i="23"/>
  <c r="J83" i="23"/>
  <c r="J186" i="23"/>
  <c r="J213" i="23"/>
  <c r="J43" i="23"/>
  <c r="J45" i="23"/>
  <c r="F40" i="22"/>
  <c r="F48" i="22" s="1"/>
  <c r="R8" i="20"/>
  <c r="D39" i="20" s="1"/>
  <c r="R8" i="22"/>
  <c r="D39" i="22" s="1"/>
  <c r="J40" i="20"/>
  <c r="J48" i="20" s="1"/>
  <c r="K39" i="20"/>
  <c r="K40" i="20" s="1"/>
  <c r="K48" i="20" s="1"/>
  <c r="R15" i="20"/>
  <c r="F39" i="20" s="1"/>
  <c r="R19" i="20"/>
  <c r="H39" i="20" s="1"/>
  <c r="R2" i="20"/>
  <c r="N31" i="20"/>
  <c r="R19" i="22"/>
  <c r="H39" i="22" s="1"/>
  <c r="J40" i="22"/>
  <c r="J48" i="22" s="1"/>
  <c r="K39" i="22"/>
  <c r="K40" i="22" s="1"/>
  <c r="K48" i="22" s="1"/>
  <c r="N31" i="11"/>
  <c r="P2" i="11" s="1"/>
  <c r="N31" i="22"/>
  <c r="P2" i="22" s="1"/>
  <c r="R2" i="22"/>
  <c r="AX37" i="22"/>
  <c r="AZ37" i="22" s="1"/>
  <c r="AX41" i="22"/>
  <c r="AZ41" i="22" s="1"/>
  <c r="AX373" i="22"/>
  <c r="AZ373" i="22" s="1"/>
  <c r="AX82" i="22"/>
  <c r="AZ82" i="22" s="1"/>
  <c r="AX47" i="22"/>
  <c r="AZ47" i="22" s="1"/>
  <c r="AX130" i="22"/>
  <c r="AZ130" i="22" s="1"/>
  <c r="AX250" i="22"/>
  <c r="AZ250" i="22" s="1"/>
  <c r="AX288" i="22"/>
  <c r="AZ288" i="22" s="1"/>
  <c r="AX340" i="22"/>
  <c r="AZ340" i="22" s="1"/>
  <c r="BY298" i="22"/>
  <c r="BY217" i="22"/>
  <c r="BY50" i="22"/>
  <c r="BY330" i="22"/>
  <c r="BY184" i="22"/>
  <c r="BY62" i="22"/>
  <c r="BY336" i="22"/>
  <c r="BY198" i="22"/>
  <c r="BY138" i="22"/>
  <c r="BY339" i="22"/>
  <c r="BY236" i="22"/>
  <c r="BY214" i="22"/>
  <c r="BY195" i="22"/>
  <c r="BY199" i="22"/>
  <c r="BY206" i="22"/>
  <c r="BY286" i="22"/>
  <c r="BY88" i="22"/>
  <c r="BY224" i="22"/>
  <c r="BY349" i="22"/>
  <c r="BY85" i="22"/>
  <c r="BY20" i="22"/>
  <c r="BY137" i="22"/>
  <c r="BY287" i="22"/>
  <c r="BY167" i="22"/>
  <c r="BY125" i="22"/>
  <c r="BY135" i="22"/>
  <c r="BY329" i="22"/>
  <c r="BY294" i="22"/>
  <c r="BY352" i="22"/>
  <c r="BY275" i="22"/>
  <c r="BY17" i="22"/>
  <c r="BY12" i="22"/>
  <c r="BY295" i="22"/>
  <c r="BY284" i="22"/>
  <c r="BY106" i="22"/>
  <c r="BY350" i="22"/>
  <c r="BY162" i="22"/>
  <c r="BY74" i="22"/>
  <c r="BY180" i="22"/>
  <c r="BY238" i="22"/>
  <c r="BY103" i="22"/>
  <c r="BY257" i="22"/>
  <c r="BY311" i="22"/>
  <c r="BY187" i="22"/>
  <c r="BY127" i="22"/>
  <c r="BY353" i="22"/>
  <c r="BY314" i="22"/>
  <c r="BY308" i="22"/>
  <c r="BY231" i="22"/>
  <c r="BY208" i="22"/>
  <c r="BY96" i="22"/>
  <c r="BY69" i="22"/>
  <c r="BY67" i="22"/>
  <c r="BY6" i="22"/>
  <c r="BY366" i="22"/>
  <c r="BY325" i="22"/>
  <c r="BY305" i="22"/>
  <c r="BY133" i="22"/>
  <c r="BY98" i="22"/>
  <c r="BY343" i="22"/>
  <c r="BY377" i="22"/>
  <c r="BY351" i="22"/>
  <c r="BY321" i="22"/>
  <c r="BY268" i="22"/>
  <c r="BY188" i="22"/>
  <c r="BY78" i="22"/>
  <c r="BY55" i="22"/>
  <c r="BY357" i="22"/>
  <c r="BY302" i="22"/>
  <c r="BY93" i="22"/>
  <c r="BY27" i="22"/>
  <c r="BY4" i="22"/>
  <c r="BY151" i="22"/>
  <c r="BY344" i="22"/>
  <c r="BY178" i="22"/>
  <c r="BY149" i="22"/>
  <c r="BY233" i="22"/>
  <c r="BY374" i="22"/>
  <c r="BY342" i="22"/>
  <c r="BY277" i="22"/>
  <c r="BY177" i="22"/>
  <c r="BY148" i="22"/>
  <c r="BY19" i="22"/>
  <c r="BY381" i="22"/>
  <c r="BY276" i="22"/>
  <c r="BY211" i="22"/>
  <c r="BY192" i="22"/>
  <c r="BY82" i="22"/>
  <c r="BY59" i="22"/>
  <c r="BY9" i="22"/>
  <c r="BY191" i="22"/>
  <c r="BY57" i="22"/>
  <c r="BY169" i="22"/>
  <c r="BY218" i="22"/>
  <c r="BY290" i="22"/>
  <c r="BY267" i="22"/>
  <c r="BY77" i="22"/>
  <c r="BY105" i="22"/>
  <c r="BY312" i="22"/>
  <c r="BY144" i="22"/>
  <c r="BY280" i="22"/>
  <c r="BY182" i="22"/>
  <c r="BY37" i="22"/>
  <c r="BY15" i="22"/>
  <c r="BY175" i="22"/>
  <c r="BY372" i="22"/>
  <c r="BY313" i="22"/>
  <c r="BY306" i="22"/>
  <c r="BY249" i="22"/>
  <c r="BY95" i="22"/>
  <c r="BY5" i="22"/>
  <c r="BY228" i="22"/>
  <c r="BY365" i="22"/>
  <c r="BY324" i="22"/>
  <c r="BY303" i="22"/>
  <c r="BY266" i="22"/>
  <c r="BY164" i="22"/>
  <c r="BY132" i="22"/>
  <c r="BY99" i="22"/>
  <c r="BY30" i="22"/>
  <c r="BY346" i="22"/>
  <c r="BY243" i="22"/>
  <c r="BY179" i="22"/>
  <c r="BY158" i="22"/>
  <c r="BY354" i="22"/>
  <c r="BY89" i="22"/>
  <c r="BY370" i="22"/>
  <c r="BY262" i="22"/>
  <c r="BY235" i="22"/>
  <c r="BY121" i="22"/>
  <c r="BY7" i="22"/>
  <c r="AX156" i="22"/>
  <c r="AZ156" i="22" s="1"/>
  <c r="BY118" i="22"/>
  <c r="BY363" i="22"/>
  <c r="BY261" i="22"/>
  <c r="BY226" i="22"/>
  <c r="BY120" i="22"/>
  <c r="BY45" i="22"/>
  <c r="BY28" i="22"/>
  <c r="BY283" i="22"/>
  <c r="BY328" i="22"/>
  <c r="BY293" i="22"/>
  <c r="BY282" i="22"/>
  <c r="BY232" i="22"/>
  <c r="BY136" i="22"/>
  <c r="BY71" i="22"/>
  <c r="BY123" i="22"/>
  <c r="BY190" i="22"/>
  <c r="BY229" i="22"/>
  <c r="BY338" i="22"/>
  <c r="BY156" i="22"/>
  <c r="BY335" i="22"/>
  <c r="BY153" i="22"/>
  <c r="BY237" i="22"/>
  <c r="BY24" i="22"/>
  <c r="BY334" i="22"/>
  <c r="BY174" i="22"/>
  <c r="BY142" i="22"/>
  <c r="BY42" i="22"/>
  <c r="BY81" i="22"/>
  <c r="BY348" i="22"/>
  <c r="BY281" i="22"/>
  <c r="BY216" i="22"/>
  <c r="BY197" i="22"/>
  <c r="BY87" i="22"/>
  <c r="BY97" i="22"/>
  <c r="BY375" i="22"/>
  <c r="BY241" i="22"/>
  <c r="BY170" i="22"/>
  <c r="BY124" i="22"/>
  <c r="BY100" i="22"/>
  <c r="BY369" i="22"/>
  <c r="BY331" i="22"/>
  <c r="BY299" i="22"/>
  <c r="BY288" i="22"/>
  <c r="BY240" i="22"/>
  <c r="BY139" i="22"/>
  <c r="BY110" i="22"/>
  <c r="BY21" i="22"/>
  <c r="BY309" i="22"/>
  <c r="BY8" i="22"/>
  <c r="BY376" i="22"/>
  <c r="BY296" i="22"/>
  <c r="BY254" i="22"/>
  <c r="BY223" i="22"/>
  <c r="BY209" i="22"/>
  <c r="BY207" i="22"/>
  <c r="BY113" i="22"/>
  <c r="BY32" i="22"/>
  <c r="BY25" i="22"/>
  <c r="BY2" i="22"/>
  <c r="AX178" i="22"/>
  <c r="AZ178" i="22" s="1"/>
  <c r="BY102" i="22"/>
  <c r="BY317" i="22"/>
  <c r="BY253" i="22"/>
  <c r="BY222" i="22"/>
  <c r="BY201" i="22"/>
  <c r="BY204" i="22"/>
  <c r="BY112" i="22"/>
  <c r="BY18" i="22"/>
  <c r="BY183" i="22"/>
  <c r="BY345" i="22"/>
  <c r="BY315" i="22"/>
  <c r="BY279" i="22"/>
  <c r="BY152" i="22"/>
  <c r="BY128" i="22"/>
  <c r="BY108" i="22"/>
  <c r="BY66" i="22"/>
  <c r="BY58" i="22"/>
  <c r="BY80" i="22"/>
  <c r="BY341" i="22"/>
  <c r="BY116" i="22"/>
  <c r="BY129" i="22"/>
  <c r="BY176" i="22"/>
  <c r="BY367" i="22"/>
  <c r="BY326" i="22"/>
  <c r="BY307" i="22"/>
  <c r="BY205" i="22"/>
  <c r="BY134" i="22"/>
  <c r="BY378" i="22"/>
  <c r="BY270" i="22"/>
  <c r="BY189" i="22"/>
  <c r="BY203" i="22"/>
  <c r="BY79" i="22"/>
  <c r="BY56" i="22"/>
  <c r="BY47" i="22"/>
  <c r="BY41" i="22"/>
  <c r="BY360" i="22"/>
  <c r="BY323" i="22"/>
  <c r="BY256" i="22"/>
  <c r="BY227" i="22"/>
  <c r="BY159" i="22"/>
  <c r="BY115" i="22"/>
  <c r="BY34" i="22"/>
  <c r="BY301" i="22"/>
  <c r="BY160" i="22"/>
  <c r="BY131" i="22"/>
  <c r="BY72" i="22"/>
  <c r="BY29" i="22"/>
  <c r="BY273" i="22"/>
  <c r="BY51" i="22"/>
  <c r="BY356" i="22"/>
  <c r="BY320" i="22"/>
  <c r="BY300" i="22"/>
  <c r="BY272" i="22"/>
  <c r="BY221" i="22"/>
  <c r="BY92" i="22"/>
  <c r="BY64" i="22"/>
  <c r="AX227" i="22"/>
  <c r="AZ227" i="22" s="1"/>
  <c r="BY327" i="22"/>
  <c r="BY49" i="22"/>
  <c r="BY355" i="22"/>
  <c r="BY220" i="22"/>
  <c r="BY91" i="22"/>
  <c r="BY154" i="22"/>
  <c r="BY368" i="22"/>
  <c r="BY260" i="22"/>
  <c r="BY119" i="22"/>
  <c r="BY43" i="22"/>
  <c r="BY285" i="22"/>
  <c r="BY16" i="22"/>
  <c r="BY23" i="22"/>
  <c r="BY361" i="22"/>
  <c r="BY163" i="22"/>
  <c r="BY371" i="22"/>
  <c r="BY172" i="22"/>
  <c r="BY347" i="22"/>
  <c r="BY54" i="22"/>
  <c r="BY130" i="22"/>
  <c r="BY340" i="22"/>
  <c r="BY292" i="22"/>
  <c r="BY225" i="22"/>
  <c r="BY150" i="22"/>
  <c r="BY126" i="22"/>
  <c r="BY104" i="22"/>
  <c r="BY181" i="22"/>
  <c r="BY146" i="22"/>
  <c r="BY101" i="22"/>
  <c r="BY107" i="22"/>
  <c r="BY44" i="22"/>
  <c r="BY358" i="22"/>
  <c r="BY304" i="22"/>
  <c r="BY246" i="22"/>
  <c r="BY94" i="22"/>
  <c r="BY65" i="22"/>
  <c r="BY38" i="22"/>
  <c r="BY364" i="22"/>
  <c r="BY263" i="22"/>
  <c r="BY166" i="22"/>
  <c r="BY165" i="22"/>
  <c r="BY145" i="22"/>
  <c r="BY210" i="22"/>
  <c r="BY318" i="22"/>
  <c r="BY239" i="22"/>
  <c r="BY213" i="22"/>
  <c r="BY194" i="22"/>
  <c r="BY168" i="22"/>
  <c r="BY84" i="22"/>
  <c r="BY61" i="22"/>
  <c r="BY11" i="22"/>
  <c r="BY310" i="22"/>
  <c r="BY382" i="22"/>
  <c r="BY234" i="22"/>
  <c r="BY212" i="22"/>
  <c r="BY193" i="22"/>
  <c r="BY83" i="22"/>
  <c r="BY60" i="22"/>
  <c r="BY10" i="22"/>
  <c r="BY48" i="22"/>
  <c r="BY337" i="22"/>
  <c r="BY291" i="22"/>
  <c r="BY271" i="22"/>
  <c r="BY244" i="22"/>
  <c r="BY171" i="22"/>
  <c r="BY111" i="22"/>
  <c r="BY73" i="22"/>
  <c r="BY70" i="22"/>
  <c r="BY31" i="22"/>
  <c r="BY264" i="22"/>
  <c r="BY259" i="22"/>
  <c r="BY35" i="22"/>
  <c r="BY332" i="22"/>
  <c r="BY140" i="22"/>
  <c r="BY122" i="22"/>
  <c r="BY250" i="22"/>
  <c r="BY143" i="22"/>
  <c r="BY68" i="22"/>
  <c r="BY274" i="22"/>
  <c r="BY46" i="22"/>
  <c r="BY362" i="22"/>
  <c r="BY319" i="22"/>
  <c r="BY258" i="22"/>
  <c r="BY247" i="22"/>
  <c r="BY117" i="22"/>
  <c r="BY36" i="22"/>
  <c r="BY373" i="22"/>
  <c r="BY333" i="22"/>
  <c r="BY269" i="22"/>
  <c r="BY173" i="22"/>
  <c r="BY141" i="22"/>
  <c r="BY40" i="22"/>
  <c r="BY26" i="22"/>
  <c r="BY278" i="22"/>
  <c r="BY242" i="22"/>
  <c r="BY215" i="22"/>
  <c r="BY196" i="22"/>
  <c r="BY86" i="22"/>
  <c r="BY63" i="22"/>
  <c r="BY13" i="22"/>
  <c r="BY359" i="22"/>
  <c r="BY322" i="22"/>
  <c r="BY297" i="22"/>
  <c r="BY255" i="22"/>
  <c r="BY155" i="22"/>
  <c r="BY147" i="22"/>
  <c r="BY114" i="22"/>
  <c r="BY33" i="22"/>
  <c r="BY22" i="22"/>
  <c r="BY14" i="22"/>
  <c r="BY202" i="22"/>
  <c r="BY252" i="22"/>
  <c r="BY245" i="22"/>
  <c r="BY186" i="22"/>
  <c r="BY161" i="22"/>
  <c r="BY76" i="22"/>
  <c r="BY53" i="22"/>
  <c r="BY265" i="22"/>
  <c r="BY289" i="22"/>
  <c r="BY248" i="22"/>
  <c r="BY230" i="22"/>
  <c r="BY185" i="22"/>
  <c r="BY157" i="22"/>
  <c r="BY109" i="22"/>
  <c r="BY75" i="22"/>
  <c r="BY52" i="22"/>
  <c r="BY316" i="22"/>
  <c r="BY219" i="22"/>
  <c r="BY200" i="22"/>
  <c r="BY90" i="22"/>
  <c r="BY39" i="22"/>
  <c r="BY3" i="22"/>
  <c r="BY251" i="22"/>
  <c r="AX57" i="22"/>
  <c r="AZ57" i="22" s="1"/>
  <c r="AX90" i="22"/>
  <c r="AZ90" i="22" s="1"/>
  <c r="AX212" i="22"/>
  <c r="AZ212" i="22" s="1"/>
  <c r="AX247" i="22"/>
  <c r="AZ247" i="22" s="1"/>
  <c r="AX328" i="22"/>
  <c r="AZ328" i="22" s="1"/>
  <c r="AX370" i="22"/>
  <c r="AZ370" i="22" s="1"/>
  <c r="AX77" i="22"/>
  <c r="AZ77" i="22" s="1"/>
  <c r="AX98" i="22"/>
  <c r="AZ98" i="22" s="1"/>
  <c r="AX206" i="22"/>
  <c r="AZ206" i="22" s="1"/>
  <c r="AX237" i="22"/>
  <c r="AZ237" i="22" s="1"/>
  <c r="AX306" i="22"/>
  <c r="AZ306" i="22" s="1"/>
  <c r="AX380" i="22"/>
  <c r="AZ380" i="22" s="1"/>
  <c r="AX34" i="22"/>
  <c r="AZ34" i="22" s="1"/>
  <c r="AX40" i="22"/>
  <c r="AZ40" i="22" s="1"/>
  <c r="AX138" i="22"/>
  <c r="AZ138" i="22" s="1"/>
  <c r="AX186" i="22"/>
  <c r="AZ186" i="22" s="1"/>
  <c r="AX265" i="22"/>
  <c r="AZ265" i="22" s="1"/>
  <c r="AX326" i="22"/>
  <c r="AZ326" i="22" s="1"/>
  <c r="AX17" i="22"/>
  <c r="AZ17" i="22" s="1"/>
  <c r="AX102" i="22"/>
  <c r="AZ102" i="22" s="1"/>
  <c r="AX154" i="22"/>
  <c r="AZ154" i="22" s="1"/>
  <c r="AX194" i="22"/>
  <c r="AZ194" i="22" s="1"/>
  <c r="AX279" i="22"/>
  <c r="AZ279" i="22" s="1"/>
  <c r="AX335" i="22"/>
  <c r="AZ335" i="22" s="1"/>
  <c r="BY379" i="22"/>
  <c r="AX6" i="22"/>
  <c r="AZ6" i="22" s="1"/>
  <c r="AX113" i="22"/>
  <c r="AZ113" i="22" s="1"/>
  <c r="AX147" i="22"/>
  <c r="AZ147" i="22" s="1"/>
  <c r="AX207" i="22"/>
  <c r="AZ207" i="22" s="1"/>
  <c r="AX270" i="22"/>
  <c r="AZ270" i="22" s="1"/>
  <c r="AX341" i="22"/>
  <c r="AZ341" i="22" s="1"/>
  <c r="AX23" i="22"/>
  <c r="AZ23" i="22" s="1"/>
  <c r="AX121" i="22"/>
  <c r="AZ121" i="22" s="1"/>
  <c r="AX170" i="22"/>
  <c r="AZ170" i="22" s="1"/>
  <c r="AX225" i="22"/>
  <c r="AZ225" i="22" s="1"/>
  <c r="AX297" i="22"/>
  <c r="AZ297" i="22" s="1"/>
  <c r="AX354" i="22"/>
  <c r="AZ354" i="22" s="1"/>
  <c r="AX68" i="22"/>
  <c r="AZ68" i="22" s="1"/>
  <c r="AX48" i="22"/>
  <c r="AZ48" i="22" s="1"/>
  <c r="AX106" i="22"/>
  <c r="AZ106" i="22" s="1"/>
  <c r="AX91" i="22"/>
  <c r="AZ91" i="22" s="1"/>
  <c r="AX148" i="22"/>
  <c r="AZ148" i="22" s="1"/>
  <c r="AX187" i="22"/>
  <c r="AZ187" i="22" s="1"/>
  <c r="AX251" i="22"/>
  <c r="AZ251" i="22" s="1"/>
  <c r="AX291" i="22"/>
  <c r="AZ291" i="22" s="1"/>
  <c r="AX321" i="22"/>
  <c r="AZ321" i="22" s="1"/>
  <c r="AX357" i="22"/>
  <c r="AZ357" i="22" s="1"/>
  <c r="AX29" i="22"/>
  <c r="AZ29" i="22" s="1"/>
  <c r="AX16" i="22"/>
  <c r="AZ16" i="22" s="1"/>
  <c r="AX13" i="22"/>
  <c r="AZ13" i="22" s="1"/>
  <c r="AX5" i="22"/>
  <c r="AZ5" i="22" s="1"/>
  <c r="AX18" i="22"/>
  <c r="AZ18" i="22" s="1"/>
  <c r="AX43" i="22"/>
  <c r="AZ43" i="22" s="1"/>
  <c r="AX56" i="22"/>
  <c r="AZ56" i="22" s="1"/>
  <c r="AX64" i="22"/>
  <c r="AZ64" i="22" s="1"/>
  <c r="AX73" i="22"/>
  <c r="AZ73" i="22" s="1"/>
  <c r="AX101" i="22"/>
  <c r="AZ101" i="22" s="1"/>
  <c r="AX162" i="22"/>
  <c r="AZ162" i="22" s="1"/>
  <c r="AX112" i="22"/>
  <c r="AZ112" i="22" s="1"/>
  <c r="AX120" i="22"/>
  <c r="AZ120" i="22" s="1"/>
  <c r="AX81" i="22"/>
  <c r="AZ81" i="22" s="1"/>
  <c r="AX89" i="22"/>
  <c r="AZ89" i="22" s="1"/>
  <c r="AX97" i="22"/>
  <c r="AZ97" i="22" s="1"/>
  <c r="AX129" i="22"/>
  <c r="AZ129" i="22" s="1"/>
  <c r="AX137" i="22"/>
  <c r="AZ137" i="22" s="1"/>
  <c r="AX172" i="22"/>
  <c r="AZ172" i="22" s="1"/>
  <c r="AX146" i="22"/>
  <c r="AZ146" i="22" s="1"/>
  <c r="AX166" i="22"/>
  <c r="AZ166" i="22" s="1"/>
  <c r="AX252" i="22"/>
  <c r="AZ252" i="22" s="1"/>
  <c r="AX210" i="22"/>
  <c r="AZ210" i="22" s="1"/>
  <c r="AX205" i="22"/>
  <c r="AZ205" i="22" s="1"/>
  <c r="AX177" i="22"/>
  <c r="AZ177" i="22" s="1"/>
  <c r="AX185" i="22"/>
  <c r="AZ185" i="22" s="1"/>
  <c r="AX193" i="22"/>
  <c r="AZ193" i="22" s="1"/>
  <c r="AX202" i="22"/>
  <c r="AZ202" i="22" s="1"/>
  <c r="AX224" i="22"/>
  <c r="AZ224" i="22" s="1"/>
  <c r="AX222" i="22"/>
  <c r="AZ222" i="22" s="1"/>
  <c r="AX244" i="22"/>
  <c r="AZ244" i="22" s="1"/>
  <c r="AX233" i="22"/>
  <c r="AZ233" i="22" s="1"/>
  <c r="AX241" i="22"/>
  <c r="AZ241" i="22" s="1"/>
  <c r="AX278" i="22"/>
  <c r="AZ278" i="22" s="1"/>
  <c r="AX271" i="22"/>
  <c r="AZ271" i="22" s="1"/>
  <c r="AX276" i="22"/>
  <c r="AZ276" i="22" s="1"/>
  <c r="AX319" i="22"/>
  <c r="AZ319" i="22" s="1"/>
  <c r="AX287" i="22"/>
  <c r="AZ287" i="22" s="1"/>
  <c r="AX325" i="22"/>
  <c r="AZ325" i="22" s="1"/>
  <c r="AX305" i="22"/>
  <c r="AZ305" i="22" s="1"/>
  <c r="AX322" i="22"/>
  <c r="AZ322" i="22" s="1"/>
  <c r="AX320" i="22"/>
  <c r="AZ320" i="22" s="1"/>
  <c r="AX334" i="22"/>
  <c r="AZ334" i="22" s="1"/>
  <c r="AX351" i="22"/>
  <c r="AZ351" i="22" s="1"/>
  <c r="AX352" i="22"/>
  <c r="AZ352" i="22" s="1"/>
  <c r="AX363" i="22"/>
  <c r="AZ363" i="22" s="1"/>
  <c r="AX378" i="22"/>
  <c r="AZ378" i="22" s="1"/>
  <c r="AX377" i="22"/>
  <c r="AZ377" i="22" s="1"/>
  <c r="AX28" i="22"/>
  <c r="AZ28" i="22" s="1"/>
  <c r="AX49" i="22"/>
  <c r="AZ49" i="22" s="1"/>
  <c r="AX122" i="22"/>
  <c r="AZ122" i="22" s="1"/>
  <c r="AX139" i="22"/>
  <c r="AZ139" i="22" s="1"/>
  <c r="AX160" i="22"/>
  <c r="AZ160" i="22" s="1"/>
  <c r="AX211" i="22"/>
  <c r="AZ211" i="22" s="1"/>
  <c r="AX255" i="22"/>
  <c r="AZ255" i="22" s="1"/>
  <c r="AX289" i="22"/>
  <c r="AZ289" i="22" s="1"/>
  <c r="AX353" i="22"/>
  <c r="AZ353" i="22" s="1"/>
  <c r="AX372" i="22"/>
  <c r="AZ372" i="22" s="1"/>
  <c r="AX7" i="22"/>
  <c r="AZ7" i="22" s="1"/>
  <c r="AX8" i="22"/>
  <c r="AZ8" i="22" s="1"/>
  <c r="AX105" i="22"/>
  <c r="AZ105" i="22" s="1"/>
  <c r="AX45" i="22"/>
  <c r="AZ45" i="22" s="1"/>
  <c r="AX25" i="22"/>
  <c r="AZ25" i="22" s="1"/>
  <c r="AX50" i="22"/>
  <c r="AZ50" i="22" s="1"/>
  <c r="AX59" i="22"/>
  <c r="AZ59" i="22" s="1"/>
  <c r="AX70" i="22"/>
  <c r="AZ70" i="22" s="1"/>
  <c r="AX51" i="22"/>
  <c r="AZ51" i="22" s="1"/>
  <c r="AX44" i="22"/>
  <c r="AZ44" i="22" s="1"/>
  <c r="AX110" i="22"/>
  <c r="AZ110" i="22" s="1"/>
  <c r="AX115" i="22"/>
  <c r="AZ115" i="22" s="1"/>
  <c r="AX145" i="22"/>
  <c r="AZ145" i="22" s="1"/>
  <c r="AX84" i="22"/>
  <c r="AZ84" i="22" s="1"/>
  <c r="AX92" i="22"/>
  <c r="AZ92" i="22" s="1"/>
  <c r="AX124" i="22"/>
  <c r="AZ124" i="22" s="1"/>
  <c r="AX132" i="22"/>
  <c r="AZ132" i="22" s="1"/>
  <c r="AX140" i="22"/>
  <c r="AZ140" i="22" s="1"/>
  <c r="AX158" i="22"/>
  <c r="AZ158" i="22" s="1"/>
  <c r="AX149" i="22"/>
  <c r="AZ149" i="22" s="1"/>
  <c r="AX159" i="22"/>
  <c r="AZ159" i="22" s="1"/>
  <c r="AX164" i="22"/>
  <c r="AZ164" i="22" s="1"/>
  <c r="AX216" i="22"/>
  <c r="AZ216" i="22" s="1"/>
  <c r="AX243" i="22"/>
  <c r="AZ243" i="22" s="1"/>
  <c r="AX180" i="22"/>
  <c r="AZ180" i="22" s="1"/>
  <c r="AX188" i="22"/>
  <c r="AZ188" i="22" s="1"/>
  <c r="AX196" i="22"/>
  <c r="AZ196" i="22" s="1"/>
  <c r="AX213" i="22"/>
  <c r="AZ213" i="22" s="1"/>
  <c r="AX228" i="22"/>
  <c r="AZ228" i="22" s="1"/>
  <c r="AX231" i="22"/>
  <c r="AZ231" i="22" s="1"/>
  <c r="AX232" i="22"/>
  <c r="AZ232" i="22" s="1"/>
  <c r="AX249" i="22"/>
  <c r="AZ249" i="22" s="1"/>
  <c r="AX257" i="22"/>
  <c r="AZ257" i="22" s="1"/>
  <c r="AX272" i="22"/>
  <c r="AZ272" i="22" s="1"/>
  <c r="AX296" i="22"/>
  <c r="AZ296" i="22" s="1"/>
  <c r="AX282" i="22"/>
  <c r="AZ282" i="22" s="1"/>
  <c r="AX295" i="22"/>
  <c r="AZ295" i="22" s="1"/>
  <c r="AX290" i="22"/>
  <c r="AZ290" i="22" s="1"/>
  <c r="AX311" i="22"/>
  <c r="AZ311" i="22" s="1"/>
  <c r="AX308" i="22"/>
  <c r="AZ308" i="22" s="1"/>
  <c r="AX318" i="22"/>
  <c r="AZ318" i="22" s="1"/>
  <c r="AX329" i="22"/>
  <c r="AZ329" i="22" s="1"/>
  <c r="AX336" i="22"/>
  <c r="AZ336" i="22" s="1"/>
  <c r="AX343" i="22"/>
  <c r="AZ343" i="22" s="1"/>
  <c r="AX355" i="22"/>
  <c r="AZ355" i="22" s="1"/>
  <c r="AX358" i="22"/>
  <c r="AZ358" i="22" s="1"/>
  <c r="AX374" i="22"/>
  <c r="AZ374" i="22" s="1"/>
  <c r="AX382" i="22"/>
  <c r="AZ382" i="22" s="1"/>
  <c r="AX58" i="22"/>
  <c r="AZ58" i="22" s="1"/>
  <c r="AX123" i="22"/>
  <c r="AZ123" i="22" s="1"/>
  <c r="AX179" i="22"/>
  <c r="AZ179" i="22" s="1"/>
  <c r="AX269" i="22"/>
  <c r="AZ269" i="22" s="1"/>
  <c r="AX339" i="22"/>
  <c r="AZ339" i="22" s="1"/>
  <c r="AX35" i="22"/>
  <c r="AZ35" i="22" s="1"/>
  <c r="AX9" i="22"/>
  <c r="AZ9" i="22" s="1"/>
  <c r="AX22" i="22"/>
  <c r="AZ22" i="22" s="1"/>
  <c r="AX19" i="22"/>
  <c r="AZ19" i="22" s="1"/>
  <c r="AX32" i="22"/>
  <c r="AZ32" i="22" s="1"/>
  <c r="AX52" i="22"/>
  <c r="AZ52" i="22" s="1"/>
  <c r="AX60" i="22"/>
  <c r="AZ60" i="22" s="1"/>
  <c r="AX74" i="22"/>
  <c r="AZ74" i="22" s="1"/>
  <c r="AX65" i="22"/>
  <c r="AZ65" i="22" s="1"/>
  <c r="AX46" i="22"/>
  <c r="AZ46" i="22" s="1"/>
  <c r="AX99" i="22"/>
  <c r="AZ99" i="22" s="1"/>
  <c r="AX116" i="22"/>
  <c r="AZ116" i="22" s="1"/>
  <c r="AX100" i="22"/>
  <c r="AZ100" i="22" s="1"/>
  <c r="AX85" i="22"/>
  <c r="AZ85" i="22" s="1"/>
  <c r="AX93" i="22"/>
  <c r="AZ93" i="22" s="1"/>
  <c r="AX125" i="22"/>
  <c r="AZ125" i="22" s="1"/>
  <c r="AX133" i="22"/>
  <c r="AZ133" i="22" s="1"/>
  <c r="AX141" i="22"/>
  <c r="AZ141" i="22" s="1"/>
  <c r="AX157" i="22"/>
  <c r="AZ157" i="22" s="1"/>
  <c r="AX150" i="22"/>
  <c r="AZ150" i="22" s="1"/>
  <c r="AX163" i="22"/>
  <c r="AZ163" i="22" s="1"/>
  <c r="AX262" i="22"/>
  <c r="AZ262" i="22" s="1"/>
  <c r="AX218" i="22"/>
  <c r="AZ218" i="22" s="1"/>
  <c r="AX173" i="22"/>
  <c r="AZ173" i="22" s="1"/>
  <c r="AX181" i="22"/>
  <c r="AZ181" i="22" s="1"/>
  <c r="AX189" i="22"/>
  <c r="AZ189" i="22" s="1"/>
  <c r="AX197" i="22"/>
  <c r="AZ197" i="22" s="1"/>
  <c r="AX215" i="22"/>
  <c r="AZ215" i="22" s="1"/>
  <c r="AX230" i="22"/>
  <c r="AZ230" i="22" s="1"/>
  <c r="AX248" i="22"/>
  <c r="AZ248" i="22" s="1"/>
  <c r="AX236" i="22"/>
  <c r="AZ236" i="22" s="1"/>
  <c r="AX253" i="22"/>
  <c r="AZ253" i="22" s="1"/>
  <c r="AX259" i="22"/>
  <c r="AZ259" i="22" s="1"/>
  <c r="AX268" i="22"/>
  <c r="AZ268" i="22" s="1"/>
  <c r="AX275" i="22"/>
  <c r="AZ275" i="22" s="1"/>
  <c r="AX294" i="22"/>
  <c r="AZ294" i="22" s="1"/>
  <c r="AX314" i="22"/>
  <c r="AZ314" i="22" s="1"/>
  <c r="AX327" i="22"/>
  <c r="AZ327" i="22" s="1"/>
  <c r="AX301" i="22"/>
  <c r="AZ301" i="22" s="1"/>
  <c r="AX309" i="22"/>
  <c r="AZ309" i="22" s="1"/>
  <c r="AX324" i="22"/>
  <c r="AZ324" i="22" s="1"/>
  <c r="AX330" i="22"/>
  <c r="AZ330" i="22" s="1"/>
  <c r="AX375" i="22"/>
  <c r="AZ375" i="22" s="1"/>
  <c r="AX344" i="22"/>
  <c r="AZ344" i="22" s="1"/>
  <c r="AX371" i="22"/>
  <c r="AZ371" i="22" s="1"/>
  <c r="AX359" i="22"/>
  <c r="AZ359" i="22" s="1"/>
  <c r="AX365" i="22"/>
  <c r="AZ365" i="22" s="1"/>
  <c r="AX27" i="22"/>
  <c r="AZ27" i="22" s="1"/>
  <c r="AX39" i="22"/>
  <c r="AZ39" i="22" s="1"/>
  <c r="AX114" i="22"/>
  <c r="AZ114" i="22" s="1"/>
  <c r="AX131" i="22"/>
  <c r="AZ131" i="22" s="1"/>
  <c r="AX155" i="22"/>
  <c r="AZ155" i="22" s="1"/>
  <c r="AX195" i="22"/>
  <c r="AZ195" i="22" s="1"/>
  <c r="AX229" i="22"/>
  <c r="AZ229" i="22" s="1"/>
  <c r="AX283" i="22"/>
  <c r="AZ283" i="22" s="1"/>
  <c r="AX337" i="22"/>
  <c r="AZ337" i="22" s="1"/>
  <c r="AX342" i="22"/>
  <c r="AZ342" i="22" s="1"/>
  <c r="AX381" i="22"/>
  <c r="AZ381" i="22" s="1"/>
  <c r="AX31" i="22"/>
  <c r="AZ31" i="22" s="1"/>
  <c r="AX10" i="22"/>
  <c r="AZ10" i="22" s="1"/>
  <c r="AX33" i="22"/>
  <c r="AZ33" i="22" s="1"/>
  <c r="AX21" i="22"/>
  <c r="AZ21" i="22" s="1"/>
  <c r="AX36" i="22"/>
  <c r="AZ36" i="22" s="1"/>
  <c r="AX53" i="22"/>
  <c r="AZ53" i="22" s="1"/>
  <c r="AX61" i="22"/>
  <c r="AZ61" i="22" s="1"/>
  <c r="AX109" i="22"/>
  <c r="AZ109" i="22" s="1"/>
  <c r="AX75" i="22"/>
  <c r="AZ75" i="22" s="1"/>
  <c r="AX66" i="22"/>
  <c r="AZ66" i="22" s="1"/>
  <c r="AX103" i="22"/>
  <c r="AZ103" i="22" s="1"/>
  <c r="AX117" i="22"/>
  <c r="AZ117" i="22" s="1"/>
  <c r="AX104" i="22"/>
  <c r="AZ104" i="22" s="1"/>
  <c r="AX86" i="22"/>
  <c r="AZ86" i="22" s="1"/>
  <c r="AX94" i="22"/>
  <c r="AZ94" i="22" s="1"/>
  <c r="AX126" i="22"/>
  <c r="AZ126" i="22" s="1"/>
  <c r="AX134" i="22"/>
  <c r="AZ134" i="22" s="1"/>
  <c r="AX142" i="22"/>
  <c r="AZ142" i="22" s="1"/>
  <c r="AX161" i="22"/>
  <c r="AZ161" i="22" s="1"/>
  <c r="AX151" i="22"/>
  <c r="AZ151" i="22" s="1"/>
  <c r="AX208" i="22"/>
  <c r="AZ208" i="22" s="1"/>
  <c r="AX203" i="22"/>
  <c r="AZ203" i="22" s="1"/>
  <c r="AX220" i="22"/>
  <c r="AZ220" i="22" s="1"/>
  <c r="AX174" i="22"/>
  <c r="AZ174" i="22" s="1"/>
  <c r="AX182" i="22"/>
  <c r="AZ182" i="22" s="1"/>
  <c r="AX190" i="22"/>
  <c r="AZ190" i="22" s="1"/>
  <c r="AX198" i="22"/>
  <c r="AZ198" i="22" s="1"/>
  <c r="AX217" i="22"/>
  <c r="AZ217" i="22" s="1"/>
  <c r="AX260" i="22"/>
  <c r="AZ260" i="22" s="1"/>
  <c r="AX256" i="22"/>
  <c r="AZ256" i="22" s="1"/>
  <c r="AX239" i="22"/>
  <c r="AZ239" i="22" s="1"/>
  <c r="AX234" i="22"/>
  <c r="AZ234" i="22" s="1"/>
  <c r="AX261" i="22"/>
  <c r="AZ261" i="22" s="1"/>
  <c r="AX298" i="22"/>
  <c r="AZ298" i="22" s="1"/>
  <c r="AX277" i="22"/>
  <c r="AZ277" i="22" s="1"/>
  <c r="AX300" i="22"/>
  <c r="AZ300" i="22" s="1"/>
  <c r="AX284" i="22"/>
  <c r="AZ284" i="22" s="1"/>
  <c r="AX292" i="22"/>
  <c r="AZ292" i="22" s="1"/>
  <c r="AX302" i="22"/>
  <c r="AZ302" i="22" s="1"/>
  <c r="AX310" i="22"/>
  <c r="AZ310" i="22" s="1"/>
  <c r="AX338" i="22"/>
  <c r="AZ338" i="22" s="1"/>
  <c r="AX331" i="22"/>
  <c r="AZ331" i="22" s="1"/>
  <c r="AX356" i="22"/>
  <c r="AZ356" i="22" s="1"/>
  <c r="AX345" i="22"/>
  <c r="AZ345" i="22" s="1"/>
  <c r="AX376" i="22"/>
  <c r="AZ376" i="22" s="1"/>
  <c r="AX360" i="22"/>
  <c r="AZ360" i="22" s="1"/>
  <c r="AX366" i="22"/>
  <c r="AZ366" i="22" s="1"/>
  <c r="AX214" i="22"/>
  <c r="AZ214" i="22" s="1"/>
  <c r="AX71" i="22"/>
  <c r="AZ71" i="22" s="1"/>
  <c r="AX11" i="22"/>
  <c r="AZ11" i="22" s="1"/>
  <c r="AX3" i="22"/>
  <c r="AZ3" i="22" s="1"/>
  <c r="AX26" i="22"/>
  <c r="AZ26" i="22" s="1"/>
  <c r="AX20" i="22"/>
  <c r="AZ20" i="22" s="1"/>
  <c r="AX54" i="22"/>
  <c r="AZ54" i="22" s="1"/>
  <c r="AX62" i="22"/>
  <c r="AZ62" i="22" s="1"/>
  <c r="AX78" i="22"/>
  <c r="AZ78" i="22" s="1"/>
  <c r="AX79" i="22"/>
  <c r="AZ79" i="22" s="1"/>
  <c r="AX67" i="22"/>
  <c r="AZ67" i="22" s="1"/>
  <c r="AX107" i="22"/>
  <c r="AZ107" i="22" s="1"/>
  <c r="AX118" i="22"/>
  <c r="AZ118" i="22" s="1"/>
  <c r="AX108" i="22"/>
  <c r="AZ108" i="22" s="1"/>
  <c r="AX87" i="22"/>
  <c r="AZ87" i="22" s="1"/>
  <c r="AX95" i="22"/>
  <c r="AZ95" i="22" s="1"/>
  <c r="AX127" i="22"/>
  <c r="AZ127" i="22" s="1"/>
  <c r="AX135" i="22"/>
  <c r="AZ135" i="22" s="1"/>
  <c r="AX143" i="22"/>
  <c r="AZ143" i="22" s="1"/>
  <c r="AX167" i="22"/>
  <c r="AZ167" i="22" s="1"/>
  <c r="AX152" i="22"/>
  <c r="AZ152" i="22" s="1"/>
  <c r="AX165" i="22"/>
  <c r="AZ165" i="22" s="1"/>
  <c r="AX235" i="22"/>
  <c r="AZ235" i="22" s="1"/>
  <c r="AX254" i="22"/>
  <c r="AZ254" i="22" s="1"/>
  <c r="AX175" i="22"/>
  <c r="AZ175" i="22" s="1"/>
  <c r="AX183" i="22"/>
  <c r="AZ183" i="22" s="1"/>
  <c r="AX191" i="22"/>
  <c r="AZ191" i="22" s="1"/>
  <c r="AX199" i="22"/>
  <c r="AZ199" i="22" s="1"/>
  <c r="AX219" i="22"/>
  <c r="AZ219" i="22" s="1"/>
  <c r="AX223" i="22"/>
  <c r="AZ223" i="22" s="1"/>
  <c r="AX264" i="22"/>
  <c r="AZ264" i="22" s="1"/>
  <c r="AX245" i="22"/>
  <c r="AZ245" i="22" s="1"/>
  <c r="AX238" i="22"/>
  <c r="AZ238" i="22" s="1"/>
  <c r="AX263" i="22"/>
  <c r="AZ263" i="22" s="1"/>
  <c r="AX266" i="22"/>
  <c r="AZ266" i="22" s="1"/>
  <c r="AX273" i="22"/>
  <c r="AZ273" i="22" s="1"/>
  <c r="AX315" i="22"/>
  <c r="AZ315" i="22" s="1"/>
  <c r="AX285" i="22"/>
  <c r="AZ285" i="22" s="1"/>
  <c r="AX299" i="22"/>
  <c r="AZ299" i="22" s="1"/>
  <c r="AX303" i="22"/>
  <c r="AZ303" i="22" s="1"/>
  <c r="AX312" i="22"/>
  <c r="AZ312" i="22" s="1"/>
  <c r="AX349" i="22"/>
  <c r="AZ349" i="22" s="1"/>
  <c r="AX332" i="22"/>
  <c r="AZ332" i="22" s="1"/>
  <c r="AX350" i="22"/>
  <c r="AZ350" i="22" s="1"/>
  <c r="AX346" i="22"/>
  <c r="AZ346" i="22" s="1"/>
  <c r="AX379" i="22"/>
  <c r="AZ379" i="22" s="1"/>
  <c r="AX361" i="22"/>
  <c r="AZ361" i="22" s="1"/>
  <c r="AX367" i="22"/>
  <c r="AZ367" i="22" s="1"/>
  <c r="AX30" i="22"/>
  <c r="AZ30" i="22" s="1"/>
  <c r="AX24" i="22"/>
  <c r="AZ24" i="22" s="1"/>
  <c r="AX42" i="22"/>
  <c r="AZ42" i="22" s="1"/>
  <c r="AX83" i="22"/>
  <c r="AZ83" i="22" s="1"/>
  <c r="AX168" i="22"/>
  <c r="AZ168" i="22" s="1"/>
  <c r="AX201" i="22"/>
  <c r="AZ201" i="22" s="1"/>
  <c r="AX226" i="22"/>
  <c r="AZ226" i="22" s="1"/>
  <c r="AX242" i="22"/>
  <c r="AZ242" i="22" s="1"/>
  <c r="AX274" i="22"/>
  <c r="AZ274" i="22" s="1"/>
  <c r="AX307" i="22"/>
  <c r="AZ307" i="22" s="1"/>
  <c r="AX369" i="22"/>
  <c r="AZ369" i="22" s="1"/>
  <c r="AX15" i="22"/>
  <c r="AZ15" i="22" s="1"/>
  <c r="AX12" i="22"/>
  <c r="AZ12" i="22" s="1"/>
  <c r="AX4" i="22"/>
  <c r="AZ4" i="22" s="1"/>
  <c r="AX14" i="22"/>
  <c r="AZ14" i="22" s="1"/>
  <c r="AX38" i="22"/>
  <c r="AZ38" i="22" s="1"/>
  <c r="AX55" i="22"/>
  <c r="AZ55" i="22" s="1"/>
  <c r="AX63" i="22"/>
  <c r="AZ63" i="22" s="1"/>
  <c r="AX69" i="22"/>
  <c r="AZ69" i="22" s="1"/>
  <c r="AX72" i="22"/>
  <c r="AZ72" i="22" s="1"/>
  <c r="AX76" i="22"/>
  <c r="AZ76" i="22" s="1"/>
  <c r="AX111" i="22"/>
  <c r="AZ111" i="22" s="1"/>
  <c r="AX119" i="22"/>
  <c r="AZ119" i="22" s="1"/>
  <c r="AX80" i="22"/>
  <c r="AZ80" i="22" s="1"/>
  <c r="AX88" i="22"/>
  <c r="AZ88" i="22" s="1"/>
  <c r="AX96" i="22"/>
  <c r="AZ96" i="22" s="1"/>
  <c r="AX128" i="22"/>
  <c r="AZ128" i="22" s="1"/>
  <c r="AX136" i="22"/>
  <c r="AZ136" i="22" s="1"/>
  <c r="AX144" i="22"/>
  <c r="AZ144" i="22" s="1"/>
  <c r="AX171" i="22"/>
  <c r="AZ171" i="22" s="1"/>
  <c r="AX153" i="22"/>
  <c r="AZ153" i="22" s="1"/>
  <c r="AX169" i="22"/>
  <c r="AZ169" i="22" s="1"/>
  <c r="AX209" i="22"/>
  <c r="AZ209" i="22" s="1"/>
  <c r="AX204" i="22"/>
  <c r="AZ204" i="22" s="1"/>
  <c r="AX176" i="22"/>
  <c r="AZ176" i="22" s="1"/>
  <c r="AX184" i="22"/>
  <c r="AZ184" i="22" s="1"/>
  <c r="AX192" i="22"/>
  <c r="AZ192" i="22" s="1"/>
  <c r="AX200" i="22"/>
  <c r="AZ200" i="22" s="1"/>
  <c r="AX221" i="22"/>
  <c r="AZ221" i="22" s="1"/>
  <c r="AX258" i="22"/>
  <c r="AZ258" i="22" s="1"/>
  <c r="AX267" i="22"/>
  <c r="AZ267" i="22" s="1"/>
  <c r="AX246" i="22"/>
  <c r="AZ246" i="22" s="1"/>
  <c r="AX240" i="22"/>
  <c r="AZ240" i="22" s="1"/>
  <c r="AX293" i="22"/>
  <c r="AZ293" i="22" s="1"/>
  <c r="AX280" i="22"/>
  <c r="AZ280" i="22" s="1"/>
  <c r="AX281" i="22"/>
  <c r="AZ281" i="22" s="1"/>
  <c r="AX317" i="22"/>
  <c r="AZ317" i="22" s="1"/>
  <c r="AX286" i="22"/>
  <c r="AZ286" i="22" s="1"/>
  <c r="AX323" i="22"/>
  <c r="AZ323" i="22" s="1"/>
  <c r="AX304" i="22"/>
  <c r="AZ304" i="22" s="1"/>
  <c r="AX313" i="22"/>
  <c r="AZ313" i="22" s="1"/>
  <c r="AX316" i="22"/>
  <c r="AZ316" i="22" s="1"/>
  <c r="AX333" i="22"/>
  <c r="AZ333" i="22" s="1"/>
  <c r="AX347" i="22"/>
  <c r="AZ347" i="22" s="1"/>
  <c r="AX348" i="22"/>
  <c r="AZ348" i="22" s="1"/>
  <c r="AX364" i="22"/>
  <c r="AZ364" i="22" s="1"/>
  <c r="AX362" i="22"/>
  <c r="AZ362" i="22" s="1"/>
  <c r="AX368" i="22"/>
  <c r="AZ368" i="22" s="1"/>
  <c r="E29" i="21"/>
  <c r="E26" i="21"/>
  <c r="G23" i="21"/>
  <c r="J40" i="21"/>
  <c r="F29" i="21"/>
  <c r="I46" i="21" s="1"/>
  <c r="F23" i="21"/>
  <c r="I40" i="21" s="1"/>
  <c r="D23" i="21"/>
  <c r="F40" i="21"/>
  <c r="G22" i="21"/>
  <c r="J39" i="21"/>
  <c r="C22" i="21"/>
  <c r="BA382" i="22"/>
  <c r="BA375" i="22"/>
  <c r="BA368" i="22"/>
  <c r="BA362" i="22"/>
  <c r="BA354" i="22"/>
  <c r="BA358" i="22"/>
  <c r="BA357" i="22"/>
  <c r="BA348" i="22"/>
  <c r="BA333" i="22"/>
  <c r="BA325" i="22"/>
  <c r="BA338" i="22"/>
  <c r="BA314" i="22"/>
  <c r="BA317" i="22"/>
  <c r="BA285" i="22"/>
  <c r="BA275" i="22"/>
  <c r="BA274" i="22"/>
  <c r="BA267" i="22"/>
  <c r="BA257" i="22"/>
  <c r="BA279" i="22"/>
  <c r="BA249" i="22"/>
  <c r="BA236" i="22"/>
  <c r="BA217" i="22"/>
  <c r="BA208" i="22"/>
  <c r="BA195" i="22"/>
  <c r="BA187" i="22"/>
  <c r="BA179" i="22"/>
  <c r="BA201" i="22"/>
  <c r="BA152" i="22"/>
  <c r="BA161" i="22"/>
  <c r="BA165" i="22"/>
  <c r="BA144" i="22"/>
  <c r="BA136" i="22"/>
  <c r="BA128" i="22"/>
  <c r="BA146" i="22"/>
  <c r="BA120" i="22"/>
  <c r="BA112" i="22"/>
  <c r="BA101" i="22"/>
  <c r="BA91" i="22"/>
  <c r="BA83" i="22"/>
  <c r="BA75" i="22"/>
  <c r="BA69" i="22"/>
  <c r="BA32" i="22"/>
  <c r="BA39" i="22"/>
  <c r="BA62" i="22"/>
  <c r="BA54" i="22"/>
  <c r="BA17" i="22"/>
  <c r="BA7" i="22"/>
  <c r="BA24" i="22"/>
  <c r="BA2" i="22"/>
  <c r="BA73" i="22"/>
  <c r="BA381" i="22"/>
  <c r="BA367" i="22"/>
  <c r="BA361" i="22"/>
  <c r="BA353" i="22"/>
  <c r="BA350" i="22"/>
  <c r="BA355" i="22"/>
  <c r="BA341" i="22"/>
  <c r="BA332" i="22"/>
  <c r="BA324" i="22"/>
  <c r="BA344" i="22"/>
  <c r="BA313" i="22"/>
  <c r="BA342" i="22"/>
  <c r="BA295" i="22"/>
  <c r="BA294" i="22"/>
  <c r="BA298" i="22"/>
  <c r="BA269" i="22"/>
  <c r="BA288" i="22"/>
  <c r="BA264" i="22"/>
  <c r="BA256" i="22"/>
  <c r="BA266" i="22"/>
  <c r="BA232" i="22"/>
  <c r="BA251" i="22"/>
  <c r="BA231" i="22"/>
  <c r="BA284" i="22"/>
  <c r="BA216" i="22"/>
  <c r="BA230" i="22"/>
  <c r="BA250" i="22"/>
  <c r="BA194" i="22"/>
  <c r="BA186" i="22"/>
  <c r="BA178" i="22"/>
  <c r="BA151" i="22"/>
  <c r="BA171" i="22"/>
  <c r="BA157" i="22"/>
  <c r="BA143" i="22"/>
  <c r="BA135" i="22"/>
  <c r="BA127" i="22"/>
  <c r="BA145" i="22"/>
  <c r="BA150" i="22"/>
  <c r="BA119" i="22"/>
  <c r="BA111" i="22"/>
  <c r="BA102" i="22"/>
  <c r="BA98" i="22"/>
  <c r="BA90" i="22"/>
  <c r="BA82" i="22"/>
  <c r="BA45" i="22"/>
  <c r="BA100" i="22"/>
  <c r="BA61" i="22"/>
  <c r="BA53" i="22"/>
  <c r="BA71" i="22"/>
  <c r="BA25" i="22"/>
  <c r="BA16" i="22"/>
  <c r="BA14" i="22"/>
  <c r="BA289" i="22"/>
  <c r="BA283" i="22"/>
  <c r="BA243" i="22"/>
  <c r="BA219" i="22"/>
  <c r="BA238" i="22"/>
  <c r="BA173" i="22"/>
  <c r="BA130" i="22"/>
  <c r="BA85" i="22"/>
  <c r="BA380" i="22"/>
  <c r="BA366" i="22"/>
  <c r="BA360" i="22"/>
  <c r="BA356" i="22"/>
  <c r="BA331" i="22"/>
  <c r="BA345" i="22"/>
  <c r="BA336" i="22"/>
  <c r="BA323" i="22"/>
  <c r="BA311" i="22"/>
  <c r="BA318" i="22"/>
  <c r="BA310" i="22"/>
  <c r="BA276" i="22"/>
  <c r="BA268" i="22"/>
  <c r="BA303" i="22"/>
  <c r="BA270" i="22"/>
  <c r="BA278" i="22"/>
  <c r="BA263" i="22"/>
  <c r="BA255" i="22"/>
  <c r="BA309" i="22"/>
  <c r="BA242" i="22"/>
  <c r="BA252" i="22"/>
  <c r="BA247" i="22"/>
  <c r="BA229" i="22"/>
  <c r="BA215" i="22"/>
  <c r="BA228" i="22"/>
  <c r="BA202" i="22"/>
  <c r="BA193" i="22"/>
  <c r="BA185" i="22"/>
  <c r="BA177" i="22"/>
  <c r="BA170" i="22"/>
  <c r="BA167" i="22"/>
  <c r="BA142" i="22"/>
  <c r="BA134" i="22"/>
  <c r="BA126" i="22"/>
  <c r="BA159" i="22"/>
  <c r="BA118" i="22"/>
  <c r="BA97" i="22"/>
  <c r="BA89" i="22"/>
  <c r="BA81" i="22"/>
  <c r="BA149" i="22"/>
  <c r="BA147" i="22"/>
  <c r="BA43" i="22"/>
  <c r="BA74" i="22"/>
  <c r="BA60" i="22"/>
  <c r="BA52" i="22"/>
  <c r="BA67" i="22"/>
  <c r="BA13" i="22"/>
  <c r="BA15" i="22"/>
  <c r="BA31" i="22"/>
  <c r="BA28" i="22"/>
  <c r="BA365" i="22"/>
  <c r="BA327" i="22"/>
  <c r="BA302" i="22"/>
  <c r="BA265" i="22"/>
  <c r="BA222" i="22"/>
  <c r="BA172" i="22"/>
  <c r="BA114" i="22"/>
  <c r="BA93" i="22"/>
  <c r="BA34" i="22"/>
  <c r="BA42" i="22"/>
  <c r="BA9" i="22"/>
  <c r="BA379" i="22"/>
  <c r="BA377" i="22"/>
  <c r="BA351" i="22"/>
  <c r="BA330" i="22"/>
  <c r="BA343" i="22"/>
  <c r="BA346" i="22"/>
  <c r="BA321" i="22"/>
  <c r="BA316" i="22"/>
  <c r="BA308" i="22"/>
  <c r="BA300" i="22"/>
  <c r="BA293" i="22"/>
  <c r="BA307" i="22"/>
  <c r="BA299" i="22"/>
  <c r="BA286" i="22"/>
  <c r="BA262" i="22"/>
  <c r="BA254" i="22"/>
  <c r="BA271" i="22"/>
  <c r="BA248" i="22"/>
  <c r="BA241" i="22"/>
  <c r="BA227" i="22"/>
  <c r="BA214" i="22"/>
  <c r="BA226" i="22"/>
  <c r="BA206" i="22"/>
  <c r="BA203" i="22"/>
  <c r="BA200" i="22"/>
  <c r="BA192" i="22"/>
  <c r="BA184" i="22"/>
  <c r="BA176" i="22"/>
  <c r="BA166" i="22"/>
  <c r="BA168" i="22"/>
  <c r="BA141" i="22"/>
  <c r="BA133" i="22"/>
  <c r="BA125" i="22"/>
  <c r="BA117" i="22"/>
  <c r="BA107" i="22"/>
  <c r="BA96" i="22"/>
  <c r="BA88" i="22"/>
  <c r="BA80" i="22"/>
  <c r="BA123" i="22"/>
  <c r="BA41" i="22"/>
  <c r="BA68" i="22"/>
  <c r="BA59" i="22"/>
  <c r="BA50" i="22"/>
  <c r="BA66" i="22"/>
  <c r="BA108" i="22"/>
  <c r="BA27" i="22"/>
  <c r="BA12" i="22"/>
  <c r="BA26" i="22"/>
  <c r="BA51" i="22"/>
  <c r="BA72" i="22"/>
  <c r="BA372" i="22"/>
  <c r="BA378" i="22"/>
  <c r="BA376" i="22"/>
  <c r="BA364" i="22"/>
  <c r="BA363" i="22"/>
  <c r="BA349" i="22"/>
  <c r="BA339" i="22"/>
  <c r="BA329" i="22"/>
  <c r="BA347" i="22"/>
  <c r="BA322" i="22"/>
  <c r="BA306" i="22"/>
  <c r="BA282" i="22"/>
  <c r="BA273" i="22"/>
  <c r="BA261" i="22"/>
  <c r="BA301" i="22"/>
  <c r="BA237" i="22"/>
  <c r="BA246" i="22"/>
  <c r="BA234" i="22"/>
  <c r="BA221" i="22"/>
  <c r="BA213" i="22"/>
  <c r="BA225" i="22"/>
  <c r="BA244" i="22"/>
  <c r="BA205" i="22"/>
  <c r="BA199" i="22"/>
  <c r="BA191" i="22"/>
  <c r="BA183" i="22"/>
  <c r="BA175" i="22"/>
  <c r="BA164" i="22"/>
  <c r="BA140" i="22"/>
  <c r="BA132" i="22"/>
  <c r="BA124" i="22"/>
  <c r="BA116" i="22"/>
  <c r="BA109" i="22"/>
  <c r="BA95" i="22"/>
  <c r="BA87" i="22"/>
  <c r="BA79" i="22"/>
  <c r="BA104" i="22"/>
  <c r="BA36" i="22"/>
  <c r="BA70" i="22"/>
  <c r="BA58" i="22"/>
  <c r="BA48" i="22"/>
  <c r="BA46" i="22"/>
  <c r="BA47" i="22"/>
  <c r="BA11" i="22"/>
  <c r="BA18" i="22"/>
  <c r="BA30" i="22"/>
  <c r="BA6" i="22"/>
  <c r="BA337" i="22"/>
  <c r="BA281" i="22"/>
  <c r="BA259" i="22"/>
  <c r="BA239" i="22"/>
  <c r="BA240" i="22"/>
  <c r="BA181" i="22"/>
  <c r="BA138" i="22"/>
  <c r="BA105" i="22"/>
  <c r="BA56" i="22"/>
  <c r="BA49" i="22"/>
  <c r="BA374" i="22"/>
  <c r="BA373" i="22"/>
  <c r="BA359" i="22"/>
  <c r="BA328" i="22"/>
  <c r="BA319" i="22"/>
  <c r="BA312" i="22"/>
  <c r="BA320" i="22"/>
  <c r="BA304" i="22"/>
  <c r="BA305" i="22"/>
  <c r="BA277" i="22"/>
  <c r="BA292" i="22"/>
  <c r="BA260" i="22"/>
  <c r="BA233" i="22"/>
  <c r="BA245" i="22"/>
  <c r="BA220" i="22"/>
  <c r="BA212" i="22"/>
  <c r="BA224" i="22"/>
  <c r="BA204" i="22"/>
  <c r="BA235" i="22"/>
  <c r="BA198" i="22"/>
  <c r="BA190" i="22"/>
  <c r="BA182" i="22"/>
  <c r="BA174" i="22"/>
  <c r="BA162" i="22"/>
  <c r="BA160" i="22"/>
  <c r="BA139" i="22"/>
  <c r="BA131" i="22"/>
  <c r="BA155" i="22"/>
  <c r="BA115" i="22"/>
  <c r="BA103" i="22"/>
  <c r="BA110" i="22"/>
  <c r="BA94" i="22"/>
  <c r="BA86" i="22"/>
  <c r="BA78" i="22"/>
  <c r="BA35" i="22"/>
  <c r="BA57" i="22"/>
  <c r="BA37" i="22"/>
  <c r="BA44" i="22"/>
  <c r="BA10" i="22"/>
  <c r="BA65" i="22"/>
  <c r="BA21" i="22"/>
  <c r="BA29" i="22"/>
  <c r="BA5" i="22"/>
  <c r="BA290" i="22"/>
  <c r="BA211" i="22"/>
  <c r="BA197" i="22"/>
  <c r="BA158" i="22"/>
  <c r="BA156" i="22"/>
  <c r="BA122" i="22"/>
  <c r="BA22" i="22"/>
  <c r="BA20" i="22"/>
  <c r="BA3" i="22"/>
  <c r="BA370" i="22"/>
  <c r="BA369" i="22"/>
  <c r="BA352" i="22"/>
  <c r="BA334" i="22"/>
  <c r="BA326" i="22"/>
  <c r="BA340" i="22"/>
  <c r="BA315" i="22"/>
  <c r="BA291" i="22"/>
  <c r="BA297" i="22"/>
  <c r="BA287" i="22"/>
  <c r="BA280" i="22"/>
  <c r="BA272" i="22"/>
  <c r="BA258" i="22"/>
  <c r="BA296" i="22"/>
  <c r="BA253" i="22"/>
  <c r="BA223" i="22"/>
  <c r="BA218" i="22"/>
  <c r="BA210" i="22"/>
  <c r="BA209" i="22"/>
  <c r="BA196" i="22"/>
  <c r="BA188" i="22"/>
  <c r="BA180" i="22"/>
  <c r="BA207" i="22"/>
  <c r="BA153" i="22"/>
  <c r="BA154" i="22"/>
  <c r="BA169" i="22"/>
  <c r="BA137" i="22"/>
  <c r="BA129" i="22"/>
  <c r="BA148" i="22"/>
  <c r="BA121" i="22"/>
  <c r="BA113" i="22"/>
  <c r="BA99" i="22"/>
  <c r="BA106" i="22"/>
  <c r="BA92" i="22"/>
  <c r="BA84" i="22"/>
  <c r="BA76" i="22"/>
  <c r="BA33" i="22"/>
  <c r="BA63" i="22"/>
  <c r="BA55" i="22"/>
  <c r="BA40" i="22"/>
  <c r="BA8" i="22"/>
  <c r="BA19" i="22"/>
  <c r="BA38" i="22"/>
  <c r="BA4" i="22"/>
  <c r="BA371" i="22"/>
  <c r="BA335" i="22"/>
  <c r="BA189" i="22"/>
  <c r="BA163" i="22"/>
  <c r="BA77" i="22"/>
  <c r="BA64" i="22"/>
  <c r="BA23" i="22"/>
  <c r="B2" i="21"/>
  <c r="E24" i="21"/>
  <c r="C28" i="21"/>
  <c r="C27" i="21"/>
  <c r="O31" i="11"/>
  <c r="E49" i="24" l="1"/>
  <c r="AS296" i="24" s="1"/>
  <c r="AP379" i="24"/>
  <c r="AR379" i="24" s="1"/>
  <c r="AP373" i="24"/>
  <c r="AR373" i="24" s="1"/>
  <c r="AP368" i="24"/>
  <c r="AR368" i="24" s="1"/>
  <c r="AP372" i="24"/>
  <c r="AR372" i="24" s="1"/>
  <c r="AP366" i="24"/>
  <c r="AR366" i="24" s="1"/>
  <c r="AP356" i="24"/>
  <c r="AR356" i="24" s="1"/>
  <c r="AP352" i="24"/>
  <c r="AR352" i="24" s="1"/>
  <c r="AP343" i="24"/>
  <c r="AR343" i="24" s="1"/>
  <c r="AP333" i="24"/>
  <c r="AR333" i="24" s="1"/>
  <c r="AP327" i="24"/>
  <c r="AR327" i="24" s="1"/>
  <c r="AP338" i="24"/>
  <c r="AR338" i="24" s="1"/>
  <c r="AP314" i="24"/>
  <c r="AR314" i="24" s="1"/>
  <c r="AP299" i="24"/>
  <c r="AR299" i="24" s="1"/>
  <c r="AP304" i="24"/>
  <c r="AR304" i="24" s="1"/>
  <c r="AP285" i="24"/>
  <c r="AR285" i="24" s="1"/>
  <c r="AP272" i="24"/>
  <c r="AR272" i="24" s="1"/>
  <c r="AP279" i="24"/>
  <c r="AR279" i="24" s="1"/>
  <c r="AP257" i="24"/>
  <c r="AR257" i="24" s="1"/>
  <c r="AP264" i="24"/>
  <c r="AR264" i="24" s="1"/>
  <c r="AP245" i="24"/>
  <c r="AR245" i="24" s="1"/>
  <c r="AP237" i="24"/>
  <c r="AR237" i="24" s="1"/>
  <c r="AP229" i="24"/>
  <c r="AR229" i="24" s="1"/>
  <c r="AP221" i="24"/>
  <c r="AR221" i="24" s="1"/>
  <c r="AP213" i="24"/>
  <c r="AR213" i="24" s="1"/>
  <c r="AP259" i="24"/>
  <c r="AR259" i="24" s="1"/>
  <c r="AP291" i="24"/>
  <c r="AR291" i="24" s="1"/>
  <c r="AP204" i="24"/>
  <c r="AR204" i="24" s="1"/>
  <c r="AP207" i="24"/>
  <c r="AR207" i="24" s="1"/>
  <c r="AP190" i="24"/>
  <c r="AR190" i="24" s="1"/>
  <c r="AP194" i="24"/>
  <c r="AR194" i="24" s="1"/>
  <c r="AP173" i="24"/>
  <c r="AR173" i="24" s="1"/>
  <c r="AP165" i="24"/>
  <c r="AR165" i="24" s="1"/>
  <c r="AP157" i="24"/>
  <c r="AR157" i="24" s="1"/>
  <c r="AP149" i="24"/>
  <c r="AR149" i="24" s="1"/>
  <c r="AP141" i="24"/>
  <c r="AR141" i="24" s="1"/>
  <c r="AP193" i="24"/>
  <c r="AR193" i="24" s="1"/>
  <c r="AP196" i="24"/>
  <c r="AR196" i="24" s="1"/>
  <c r="AP137" i="24"/>
  <c r="AR137" i="24" s="1"/>
  <c r="AP129" i="24"/>
  <c r="AR129" i="24" s="1"/>
  <c r="AP121" i="24"/>
  <c r="AR121" i="24" s="1"/>
  <c r="AP113" i="24"/>
  <c r="AR113" i="24" s="1"/>
  <c r="AP198" i="24"/>
  <c r="AR198" i="24" s="1"/>
  <c r="AP96" i="24"/>
  <c r="AR96" i="24" s="1"/>
  <c r="AP106" i="24"/>
  <c r="AR106" i="24" s="1"/>
  <c r="AP378" i="24"/>
  <c r="AR378" i="24" s="1"/>
  <c r="AP374" i="24"/>
  <c r="AR374" i="24" s="1"/>
  <c r="AP361" i="24"/>
  <c r="AR361" i="24" s="1"/>
  <c r="AP355" i="24"/>
  <c r="AR355" i="24" s="1"/>
  <c r="AP350" i="24"/>
  <c r="AR350" i="24" s="1"/>
  <c r="AP342" i="24"/>
  <c r="AR342" i="24" s="1"/>
  <c r="AP326" i="24"/>
  <c r="AR326" i="24" s="1"/>
  <c r="AP321" i="24"/>
  <c r="AR321" i="24" s="1"/>
  <c r="AP313" i="24"/>
  <c r="AR313" i="24" s="1"/>
  <c r="AP298" i="24"/>
  <c r="AR298" i="24" s="1"/>
  <c r="AP300" i="24"/>
  <c r="AR300" i="24" s="1"/>
  <c r="AP289" i="24"/>
  <c r="AR289" i="24" s="1"/>
  <c r="AP275" i="24"/>
  <c r="AR275" i="24" s="1"/>
  <c r="AP253" i="24"/>
  <c r="AR253" i="24" s="1"/>
  <c r="AP260" i="24"/>
  <c r="AR260" i="24" s="1"/>
  <c r="AP244" i="24"/>
  <c r="AR244" i="24" s="1"/>
  <c r="AP236" i="24"/>
  <c r="AR236" i="24" s="1"/>
  <c r="AP228" i="24"/>
  <c r="AR228" i="24" s="1"/>
  <c r="AP220" i="24"/>
  <c r="AR220" i="24" s="1"/>
  <c r="AP212" i="24"/>
  <c r="AR212" i="24" s="1"/>
  <c r="AP258" i="24"/>
  <c r="AR258" i="24" s="1"/>
  <c r="AP255" i="24"/>
  <c r="AR255" i="24" s="1"/>
  <c r="AP278" i="24"/>
  <c r="AR278" i="24" s="1"/>
  <c r="AP188" i="24"/>
  <c r="AR188" i="24" s="1"/>
  <c r="AP172" i="24"/>
  <c r="AR172" i="24" s="1"/>
  <c r="AP164" i="24"/>
  <c r="AR164" i="24" s="1"/>
  <c r="AP156" i="24"/>
  <c r="AR156" i="24" s="1"/>
  <c r="AP148" i="24"/>
  <c r="AR148" i="24" s="1"/>
  <c r="AP140" i="24"/>
  <c r="AR140" i="24" s="1"/>
  <c r="AP191" i="24"/>
  <c r="AR191" i="24" s="1"/>
  <c r="AP136" i="24"/>
  <c r="AR136" i="24" s="1"/>
  <c r="AP128" i="24"/>
  <c r="AR128" i="24" s="1"/>
  <c r="AP120" i="24"/>
  <c r="AR120" i="24" s="1"/>
  <c r="AP112" i="24"/>
  <c r="AR112" i="24" s="1"/>
  <c r="AP94" i="24"/>
  <c r="AR94" i="24" s="1"/>
  <c r="AP103" i="24"/>
  <c r="AR103" i="24" s="1"/>
  <c r="AP108" i="24"/>
  <c r="AR108" i="24" s="1"/>
  <c r="AP377" i="24"/>
  <c r="AR377" i="24" s="1"/>
  <c r="AP367" i="24"/>
  <c r="AR367" i="24" s="1"/>
  <c r="AP359" i="24"/>
  <c r="AR359" i="24" s="1"/>
  <c r="AP351" i="24"/>
  <c r="AR351" i="24" s="1"/>
  <c r="AP349" i="24"/>
  <c r="AR349" i="24" s="1"/>
  <c r="AP341" i="24"/>
  <c r="AR341" i="24" s="1"/>
  <c r="AP339" i="24"/>
  <c r="AR339" i="24" s="1"/>
  <c r="AP325" i="24"/>
  <c r="AR325" i="24" s="1"/>
  <c r="AP320" i="24"/>
  <c r="AR320" i="24" s="1"/>
  <c r="AP312" i="24"/>
  <c r="AR312" i="24" s="1"/>
  <c r="AP297" i="24"/>
  <c r="AR297" i="24" s="1"/>
  <c r="AP303" i="24"/>
  <c r="AR303" i="24" s="1"/>
  <c r="AP271" i="24"/>
  <c r="AR271" i="24" s="1"/>
  <c r="AP248" i="24"/>
  <c r="AR248" i="24" s="1"/>
  <c r="AP256" i="24"/>
  <c r="AR256" i="24" s="1"/>
  <c r="AP243" i="24"/>
  <c r="AR243" i="24" s="1"/>
  <c r="AP235" i="24"/>
  <c r="AR235" i="24" s="1"/>
  <c r="AP227" i="24"/>
  <c r="AR227" i="24" s="1"/>
  <c r="AP219" i="24"/>
  <c r="AR219" i="24" s="1"/>
  <c r="AP211" i="24"/>
  <c r="AR211" i="24" s="1"/>
  <c r="AP205" i="24"/>
  <c r="AR205" i="24" s="1"/>
  <c r="AP254" i="24"/>
  <c r="AR254" i="24" s="1"/>
  <c r="AP263" i="24"/>
  <c r="AR263" i="24" s="1"/>
  <c r="AP186" i="24"/>
  <c r="AR186" i="24" s="1"/>
  <c r="AP179" i="24"/>
  <c r="AR179" i="24" s="1"/>
  <c r="AP171" i="24"/>
  <c r="AR171" i="24" s="1"/>
  <c r="AP163" i="24"/>
  <c r="AR163" i="24" s="1"/>
  <c r="AP155" i="24"/>
  <c r="AR155" i="24" s="1"/>
  <c r="AP147" i="24"/>
  <c r="AR147" i="24" s="1"/>
  <c r="AP139" i="24"/>
  <c r="AR139" i="24" s="1"/>
  <c r="AP189" i="24"/>
  <c r="AR189" i="24" s="1"/>
  <c r="AP135" i="24"/>
  <c r="AR135" i="24" s="1"/>
  <c r="AP127" i="24"/>
  <c r="AR127" i="24" s="1"/>
  <c r="AP119" i="24"/>
  <c r="AR119" i="24" s="1"/>
  <c r="AP111" i="24"/>
  <c r="AR111" i="24" s="1"/>
  <c r="AP92" i="24"/>
  <c r="AR92" i="24" s="1"/>
  <c r="AP99" i="24"/>
  <c r="AR99" i="24" s="1"/>
  <c r="AP79" i="24"/>
  <c r="AR79" i="24" s="1"/>
  <c r="AP71" i="24"/>
  <c r="AR71" i="24" s="1"/>
  <c r="AP376" i="24"/>
  <c r="AR376" i="24" s="1"/>
  <c r="AP364" i="24"/>
  <c r="AR364" i="24" s="1"/>
  <c r="AP365" i="24"/>
  <c r="AR365" i="24" s="1"/>
  <c r="AP353" i="24"/>
  <c r="AR353" i="24" s="1"/>
  <c r="AP348" i="24"/>
  <c r="AR348" i="24" s="1"/>
  <c r="AP354" i="24"/>
  <c r="AR354" i="24" s="1"/>
  <c r="AP335" i="24"/>
  <c r="AR335" i="24" s="1"/>
  <c r="AP324" i="24"/>
  <c r="AR324" i="24" s="1"/>
  <c r="AP319" i="24"/>
  <c r="AR319" i="24" s="1"/>
  <c r="AP311" i="24"/>
  <c r="AR311" i="24" s="1"/>
  <c r="AP296" i="24"/>
  <c r="AR296" i="24" s="1"/>
  <c r="AP302" i="24"/>
  <c r="AR302" i="24" s="1"/>
  <c r="AP274" i="24"/>
  <c r="AR274" i="24" s="1"/>
  <c r="AP249" i="24"/>
  <c r="AR249" i="24" s="1"/>
  <c r="AP252" i="24"/>
  <c r="AR252" i="24" s="1"/>
  <c r="AP242" i="24"/>
  <c r="AR242" i="24" s="1"/>
  <c r="AP234" i="24"/>
  <c r="AR234" i="24" s="1"/>
  <c r="AP226" i="24"/>
  <c r="AR226" i="24" s="1"/>
  <c r="AP218" i="24"/>
  <c r="AR218" i="24" s="1"/>
  <c r="AP210" i="24"/>
  <c r="AR210" i="24" s="1"/>
  <c r="AP203" i="24"/>
  <c r="AR203" i="24" s="1"/>
  <c r="AP184" i="24"/>
  <c r="AR184" i="24" s="1"/>
  <c r="AP178" i="24"/>
  <c r="AR178" i="24" s="1"/>
  <c r="AP170" i="24"/>
  <c r="AR170" i="24" s="1"/>
  <c r="AP162" i="24"/>
  <c r="AR162" i="24" s="1"/>
  <c r="AP154" i="24"/>
  <c r="AR154" i="24" s="1"/>
  <c r="AP146" i="24"/>
  <c r="AR146" i="24" s="1"/>
  <c r="AP187" i="24"/>
  <c r="AR187" i="24" s="1"/>
  <c r="AP134" i="24"/>
  <c r="AR134" i="24" s="1"/>
  <c r="AP126" i="24"/>
  <c r="AR126" i="24" s="1"/>
  <c r="AP118" i="24"/>
  <c r="AR118" i="24" s="1"/>
  <c r="AP110" i="24"/>
  <c r="AR110" i="24" s="1"/>
  <c r="AP109" i="24"/>
  <c r="AR109" i="24" s="1"/>
  <c r="AP88" i="24"/>
  <c r="AR88" i="24" s="1"/>
  <c r="AP78" i="24"/>
  <c r="AR78" i="24" s="1"/>
  <c r="AP70" i="24"/>
  <c r="AR70" i="24" s="1"/>
  <c r="AP101" i="24"/>
  <c r="AR101" i="24" s="1"/>
  <c r="AP371" i="24"/>
  <c r="AR371" i="24" s="1"/>
  <c r="AP363" i="24"/>
  <c r="AR363" i="24" s="1"/>
  <c r="AP347" i="24"/>
  <c r="AR347" i="24" s="1"/>
  <c r="AP331" i="24"/>
  <c r="AR331" i="24" s="1"/>
  <c r="AP323" i="24"/>
  <c r="AR323" i="24" s="1"/>
  <c r="AP318" i="24"/>
  <c r="AR318" i="24" s="1"/>
  <c r="AP310" i="24"/>
  <c r="AR310" i="24" s="1"/>
  <c r="AP295" i="24"/>
  <c r="AR295" i="24" s="1"/>
  <c r="AP273" i="24"/>
  <c r="AR273" i="24" s="1"/>
  <c r="AP250" i="24"/>
  <c r="AR250" i="24" s="1"/>
  <c r="AP241" i="24"/>
  <c r="AR241" i="24" s="1"/>
  <c r="AP233" i="24"/>
  <c r="AR233" i="24" s="1"/>
  <c r="AP225" i="24"/>
  <c r="AR225" i="24" s="1"/>
  <c r="AP217" i="24"/>
  <c r="AR217" i="24" s="1"/>
  <c r="AP209" i="24"/>
  <c r="AR209" i="24" s="1"/>
  <c r="AP182" i="24"/>
  <c r="AR182" i="24" s="1"/>
  <c r="AP177" i="24"/>
  <c r="AR177" i="24" s="1"/>
  <c r="AP169" i="24"/>
  <c r="AR169" i="24" s="1"/>
  <c r="AP161" i="24"/>
  <c r="AR161" i="24" s="1"/>
  <c r="AP153" i="24"/>
  <c r="AR153" i="24" s="1"/>
  <c r="AP145" i="24"/>
  <c r="AR145" i="24" s="1"/>
  <c r="AP197" i="24"/>
  <c r="AR197" i="24" s="1"/>
  <c r="AP185" i="24"/>
  <c r="AR185" i="24" s="1"/>
  <c r="AP133" i="24"/>
  <c r="AR133" i="24" s="1"/>
  <c r="AP125" i="24"/>
  <c r="AR125" i="24" s="1"/>
  <c r="AP117" i="24"/>
  <c r="AR117" i="24" s="1"/>
  <c r="AP84" i="24"/>
  <c r="AR84" i="24" s="1"/>
  <c r="AP77" i="24"/>
  <c r="AR77" i="24" s="1"/>
  <c r="AP69" i="24"/>
  <c r="AR69" i="24" s="1"/>
  <c r="AP382" i="24"/>
  <c r="AR382" i="24" s="1"/>
  <c r="AP370" i="24"/>
  <c r="AR370" i="24" s="1"/>
  <c r="AP362" i="24"/>
  <c r="AR362" i="24" s="1"/>
  <c r="AP346" i="24"/>
  <c r="AR346" i="24" s="1"/>
  <c r="AP340" i="24"/>
  <c r="AR340" i="24" s="1"/>
  <c r="AP330" i="24"/>
  <c r="AR330" i="24" s="1"/>
  <c r="AP322" i="24"/>
  <c r="AR322" i="24" s="1"/>
  <c r="AP317" i="24"/>
  <c r="AR317" i="24" s="1"/>
  <c r="AP309" i="24"/>
  <c r="AR309" i="24" s="1"/>
  <c r="AP305" i="24"/>
  <c r="AR305" i="24" s="1"/>
  <c r="AP294" i="24"/>
  <c r="AR294" i="24" s="1"/>
  <c r="AP288" i="24"/>
  <c r="AR288" i="24" s="1"/>
  <c r="AP290" i="24"/>
  <c r="AR290" i="24" s="1"/>
  <c r="AP284" i="24"/>
  <c r="AR284" i="24" s="1"/>
  <c r="AP269" i="24"/>
  <c r="AR269" i="24" s="1"/>
  <c r="AP282" i="24"/>
  <c r="AR282" i="24" s="1"/>
  <c r="AP240" i="24"/>
  <c r="AR240" i="24" s="1"/>
  <c r="AP232" i="24"/>
  <c r="AR232" i="24" s="1"/>
  <c r="AP224" i="24"/>
  <c r="AR224" i="24" s="1"/>
  <c r="AP216" i="24"/>
  <c r="AR216" i="24" s="1"/>
  <c r="AP277" i="24"/>
  <c r="AR277" i="24" s="1"/>
  <c r="AP267" i="24"/>
  <c r="AR267" i="24" s="1"/>
  <c r="AP201" i="24"/>
  <c r="AR201" i="24" s="1"/>
  <c r="AP199" i="24"/>
  <c r="AR199" i="24" s="1"/>
  <c r="AP381" i="24"/>
  <c r="AR381" i="24" s="1"/>
  <c r="AP369" i="24"/>
  <c r="AR369" i="24" s="1"/>
  <c r="AP360" i="24"/>
  <c r="AR360" i="24" s="1"/>
  <c r="AP345" i="24"/>
  <c r="AR345" i="24" s="1"/>
  <c r="AP336" i="24"/>
  <c r="AR336" i="24" s="1"/>
  <c r="AP329" i="24"/>
  <c r="AR329" i="24" s="1"/>
  <c r="AP316" i="24"/>
  <c r="AR316" i="24" s="1"/>
  <c r="AP308" i="24"/>
  <c r="AR308" i="24" s="1"/>
  <c r="AP301" i="24"/>
  <c r="AR301" i="24" s="1"/>
  <c r="AP293" i="24"/>
  <c r="AR293" i="24" s="1"/>
  <c r="AP306" i="24"/>
  <c r="AR306" i="24" s="1"/>
  <c r="AP286" i="24"/>
  <c r="AR286" i="24" s="1"/>
  <c r="AP287" i="24"/>
  <c r="AR287" i="24" s="1"/>
  <c r="AP280" i="24"/>
  <c r="AR280" i="24" s="1"/>
  <c r="AP265" i="24"/>
  <c r="AR265" i="24" s="1"/>
  <c r="AP281" i="24"/>
  <c r="AR281" i="24" s="1"/>
  <c r="AP247" i="24"/>
  <c r="AR247" i="24" s="1"/>
  <c r="AP239" i="24"/>
  <c r="AR239" i="24" s="1"/>
  <c r="AP231" i="24"/>
  <c r="AR231" i="24" s="1"/>
  <c r="AP223" i="24"/>
  <c r="AR223" i="24" s="1"/>
  <c r="AP215" i="24"/>
  <c r="AR215" i="24" s="1"/>
  <c r="AP266" i="24"/>
  <c r="AR266" i="24" s="1"/>
  <c r="AP251" i="24"/>
  <c r="AR251" i="24" s="1"/>
  <c r="AP202" i="24"/>
  <c r="AR202" i="24" s="1"/>
  <c r="AP380" i="24"/>
  <c r="AR380" i="24" s="1"/>
  <c r="AP375" i="24"/>
  <c r="AR375" i="24" s="1"/>
  <c r="AP358" i="24"/>
  <c r="AR358" i="24" s="1"/>
  <c r="AP357" i="24"/>
  <c r="AR357" i="24" s="1"/>
  <c r="AP344" i="24"/>
  <c r="AR344" i="24" s="1"/>
  <c r="AP337" i="24"/>
  <c r="AR337" i="24" s="1"/>
  <c r="AP332" i="24"/>
  <c r="AR332" i="24" s="1"/>
  <c r="AP328" i="24"/>
  <c r="AR328" i="24" s="1"/>
  <c r="AP315" i="24"/>
  <c r="AR315" i="24" s="1"/>
  <c r="AP307" i="24"/>
  <c r="AR307" i="24" s="1"/>
  <c r="AP292" i="24"/>
  <c r="AR292" i="24" s="1"/>
  <c r="AP334" i="24"/>
  <c r="AR334" i="24" s="1"/>
  <c r="AP276" i="24"/>
  <c r="AR276" i="24" s="1"/>
  <c r="AP283" i="24"/>
  <c r="AR283" i="24" s="1"/>
  <c r="AP261" i="24"/>
  <c r="AR261" i="24" s="1"/>
  <c r="AP268" i="24"/>
  <c r="AR268" i="24" s="1"/>
  <c r="AP246" i="24"/>
  <c r="AR246" i="24" s="1"/>
  <c r="AP238" i="24"/>
  <c r="AR238" i="24" s="1"/>
  <c r="AP230" i="24"/>
  <c r="AR230" i="24" s="1"/>
  <c r="AP222" i="24"/>
  <c r="AR222" i="24" s="1"/>
  <c r="AP214" i="24"/>
  <c r="AR214" i="24" s="1"/>
  <c r="AP270" i="24"/>
  <c r="AR270" i="24" s="1"/>
  <c r="AP208" i="24"/>
  <c r="AR208" i="24" s="1"/>
  <c r="AP262" i="24"/>
  <c r="AR262" i="24" s="1"/>
  <c r="AP192" i="24"/>
  <c r="AR192" i="24" s="1"/>
  <c r="AP174" i="24"/>
  <c r="AR174" i="24" s="1"/>
  <c r="AP166" i="24"/>
  <c r="AR166" i="24" s="1"/>
  <c r="AP158" i="24"/>
  <c r="AR158" i="24" s="1"/>
  <c r="AP150" i="24"/>
  <c r="AR150" i="24" s="1"/>
  <c r="AP142" i="24"/>
  <c r="AR142" i="24" s="1"/>
  <c r="AP180" i="24"/>
  <c r="AR180" i="24" s="1"/>
  <c r="AP206" i="24"/>
  <c r="AR206" i="24" s="1"/>
  <c r="AP138" i="24"/>
  <c r="AR138" i="24" s="1"/>
  <c r="AP130" i="24"/>
  <c r="AR130" i="24" s="1"/>
  <c r="AP122" i="24"/>
  <c r="AR122" i="24" s="1"/>
  <c r="AP114" i="24"/>
  <c r="AR114" i="24" s="1"/>
  <c r="AP98" i="24"/>
  <c r="AR98" i="24" s="1"/>
  <c r="AP83" i="24"/>
  <c r="AR83" i="24" s="1"/>
  <c r="AP74" i="24"/>
  <c r="AR74" i="24" s="1"/>
  <c r="AP66" i="24"/>
  <c r="AR66" i="24" s="1"/>
  <c r="AP89" i="24"/>
  <c r="AR89" i="24" s="1"/>
  <c r="AP176" i="24"/>
  <c r="AR176" i="24" s="1"/>
  <c r="AP144" i="24"/>
  <c r="AR144" i="24" s="1"/>
  <c r="AP116" i="24"/>
  <c r="AR116" i="24" s="1"/>
  <c r="AP73" i="24"/>
  <c r="AR73" i="24" s="1"/>
  <c r="AP100" i="24"/>
  <c r="AR100" i="24" s="1"/>
  <c r="AP45" i="24"/>
  <c r="AR45" i="24" s="1"/>
  <c r="AP20" i="24"/>
  <c r="AR20" i="24" s="1"/>
  <c r="AP37" i="24"/>
  <c r="AR37" i="24" s="1"/>
  <c r="AP42" i="24"/>
  <c r="AR42" i="24" s="1"/>
  <c r="AP93" i="24"/>
  <c r="AR93" i="24" s="1"/>
  <c r="AP47" i="24"/>
  <c r="AR47" i="24" s="1"/>
  <c r="AP33" i="24"/>
  <c r="AR33" i="24" s="1"/>
  <c r="AP3" i="24"/>
  <c r="AR3" i="24" s="1"/>
  <c r="AP175" i="24"/>
  <c r="AR175" i="24" s="1"/>
  <c r="AP143" i="24"/>
  <c r="AR143" i="24" s="1"/>
  <c r="AP115" i="24"/>
  <c r="AR115" i="24" s="1"/>
  <c r="AP72" i="24"/>
  <c r="AR72" i="24" s="1"/>
  <c r="AP43" i="24"/>
  <c r="AR43" i="24" s="1"/>
  <c r="AP102" i="24"/>
  <c r="AR102" i="24" s="1"/>
  <c r="AP40" i="24"/>
  <c r="AR40" i="24" s="1"/>
  <c r="AP19" i="24"/>
  <c r="AR19" i="24" s="1"/>
  <c r="AP27" i="24"/>
  <c r="AR27" i="24" s="1"/>
  <c r="AP49" i="24"/>
  <c r="AR49" i="24" s="1"/>
  <c r="AP168" i="24"/>
  <c r="AR168" i="24" s="1"/>
  <c r="AP91" i="24"/>
  <c r="AR91" i="24" s="1"/>
  <c r="AP68" i="24"/>
  <c r="AR68" i="24" s="1"/>
  <c r="AP107" i="24"/>
  <c r="AR107" i="24" s="1"/>
  <c r="AP31" i="24"/>
  <c r="AR31" i="24" s="1"/>
  <c r="AP41" i="24"/>
  <c r="AR41" i="24" s="1"/>
  <c r="AP18" i="24"/>
  <c r="AR18" i="24" s="1"/>
  <c r="AP22" i="24"/>
  <c r="AR22" i="24" s="1"/>
  <c r="AP167" i="24"/>
  <c r="AR167" i="24" s="1"/>
  <c r="AS149" i="24"/>
  <c r="AP87" i="24"/>
  <c r="AR87" i="24" s="1"/>
  <c r="AP67" i="24"/>
  <c r="AR67" i="24" s="1"/>
  <c r="AP82" i="24"/>
  <c r="AR82" i="24" s="1"/>
  <c r="AP62" i="24"/>
  <c r="AR62" i="24" s="1"/>
  <c r="AP26" i="24"/>
  <c r="AR26" i="24" s="1"/>
  <c r="AP28" i="24"/>
  <c r="AR28" i="24" s="1"/>
  <c r="AP38" i="24"/>
  <c r="AR38" i="24" s="1"/>
  <c r="AS117" i="24"/>
  <c r="AP160" i="24"/>
  <c r="AR160" i="24" s="1"/>
  <c r="AP132" i="24"/>
  <c r="AR132" i="24" s="1"/>
  <c r="AP81" i="24"/>
  <c r="AR81" i="24" s="1"/>
  <c r="AP65" i="24"/>
  <c r="AR65" i="24" s="1"/>
  <c r="AP105" i="24"/>
  <c r="AR105" i="24" s="1"/>
  <c r="AP61" i="24"/>
  <c r="AR61" i="24" s="1"/>
  <c r="AP39" i="24"/>
  <c r="AR39" i="24" s="1"/>
  <c r="AP59" i="24"/>
  <c r="AR59" i="24" s="1"/>
  <c r="AP12" i="24"/>
  <c r="AR12" i="24" s="1"/>
  <c r="AP14" i="24"/>
  <c r="AR14" i="24" s="1"/>
  <c r="AP17" i="24"/>
  <c r="AR17" i="24" s="1"/>
  <c r="AP53" i="24"/>
  <c r="AR53" i="24" s="1"/>
  <c r="AP13" i="24"/>
  <c r="AR13" i="24" s="1"/>
  <c r="AP159" i="24"/>
  <c r="AR159" i="24" s="1"/>
  <c r="AP195" i="24"/>
  <c r="AR195" i="24" s="1"/>
  <c r="AP131" i="24"/>
  <c r="AR131" i="24" s="1"/>
  <c r="AP80" i="24"/>
  <c r="AR80" i="24" s="1"/>
  <c r="AP64" i="24"/>
  <c r="AR64" i="24" s="1"/>
  <c r="AP60" i="24"/>
  <c r="AR60" i="24" s="1"/>
  <c r="AP30" i="24"/>
  <c r="AR30" i="24" s="1"/>
  <c r="AP57" i="24"/>
  <c r="AR57" i="24" s="1"/>
  <c r="AP25" i="24"/>
  <c r="AR25" i="24" s="1"/>
  <c r="AP36" i="24"/>
  <c r="AR36" i="24" s="1"/>
  <c r="AP8" i="24"/>
  <c r="AR8" i="24" s="1"/>
  <c r="AP58" i="24"/>
  <c r="AR58" i="24" s="1"/>
  <c r="AP86" i="24"/>
  <c r="AR86" i="24" s="1"/>
  <c r="AP6" i="24"/>
  <c r="AR6" i="24" s="1"/>
  <c r="AP16" i="24"/>
  <c r="AR16" i="24" s="1"/>
  <c r="AP9" i="24"/>
  <c r="AR9" i="24" s="1"/>
  <c r="AP200" i="24"/>
  <c r="AR200" i="24" s="1"/>
  <c r="AP152" i="24"/>
  <c r="AR152" i="24" s="1"/>
  <c r="AP183" i="24"/>
  <c r="AR183" i="24" s="1"/>
  <c r="AP124" i="24"/>
  <c r="AR124" i="24" s="1"/>
  <c r="AP76" i="24"/>
  <c r="AR76" i="24" s="1"/>
  <c r="AP63" i="24"/>
  <c r="AR63" i="24" s="1"/>
  <c r="AP85" i="24"/>
  <c r="AR85" i="24" s="1"/>
  <c r="AP56" i="24"/>
  <c r="AR56" i="24" s="1"/>
  <c r="AP97" i="24"/>
  <c r="AR97" i="24" s="1"/>
  <c r="AP29" i="24"/>
  <c r="AR29" i="24" s="1"/>
  <c r="AP50" i="24"/>
  <c r="AR50" i="24" s="1"/>
  <c r="AP95" i="24"/>
  <c r="AR95" i="24" s="1"/>
  <c r="AP24" i="24"/>
  <c r="AR24" i="24" s="1"/>
  <c r="AP46" i="24"/>
  <c r="AR46" i="24" s="1"/>
  <c r="AP34" i="24"/>
  <c r="AR34" i="24" s="1"/>
  <c r="AP7" i="24"/>
  <c r="AR7" i="24" s="1"/>
  <c r="AP15" i="24"/>
  <c r="AR15" i="24" s="1"/>
  <c r="AP11" i="24"/>
  <c r="AR11" i="24" s="1"/>
  <c r="AP54" i="24"/>
  <c r="AR54" i="24" s="1"/>
  <c r="AP5" i="24"/>
  <c r="AR5" i="24" s="1"/>
  <c r="AP51" i="24"/>
  <c r="AR51" i="24" s="1"/>
  <c r="AP151" i="24"/>
  <c r="AR151" i="24" s="1"/>
  <c r="AP181" i="24"/>
  <c r="AR181" i="24" s="1"/>
  <c r="AP123" i="24"/>
  <c r="AR123" i="24" s="1"/>
  <c r="AP75" i="24"/>
  <c r="AR75" i="24" s="1"/>
  <c r="AP104" i="24"/>
  <c r="AR104" i="24" s="1"/>
  <c r="AP21" i="24"/>
  <c r="AR21" i="24" s="1"/>
  <c r="AP55" i="24"/>
  <c r="AR55" i="24" s="1"/>
  <c r="AP48" i="24"/>
  <c r="AR48" i="24" s="1"/>
  <c r="AP90" i="24"/>
  <c r="AR90" i="24" s="1"/>
  <c r="AP23" i="24"/>
  <c r="AR23" i="24" s="1"/>
  <c r="AP44" i="24"/>
  <c r="AR44" i="24" s="1"/>
  <c r="AP32" i="24"/>
  <c r="AR32" i="24" s="1"/>
  <c r="AP10" i="24"/>
  <c r="AR10" i="24" s="1"/>
  <c r="AP52" i="24"/>
  <c r="AR52" i="24" s="1"/>
  <c r="AP35" i="24"/>
  <c r="AR35" i="24" s="1"/>
  <c r="AP4" i="24"/>
  <c r="AR4" i="24" s="1"/>
  <c r="G40" i="24"/>
  <c r="G48" i="24" s="1"/>
  <c r="G49" i="24" s="1"/>
  <c r="BA282" i="24" s="1"/>
  <c r="F49" i="24"/>
  <c r="AW361" i="24" s="1"/>
  <c r="P31" i="24"/>
  <c r="I40" i="24"/>
  <c r="I48" i="24" s="1"/>
  <c r="I49" i="24" s="1"/>
  <c r="BI373" i="24" s="1"/>
  <c r="C49" i="24"/>
  <c r="AK326" i="24" s="1"/>
  <c r="AH377" i="24"/>
  <c r="AJ377" i="24" s="1"/>
  <c r="AH371" i="24"/>
  <c r="AJ371" i="24" s="1"/>
  <c r="AH357" i="24"/>
  <c r="AJ357" i="24" s="1"/>
  <c r="AH350" i="24"/>
  <c r="AJ350" i="24" s="1"/>
  <c r="AH342" i="24"/>
  <c r="AJ342" i="24" s="1"/>
  <c r="AH340" i="24"/>
  <c r="AJ340" i="24" s="1"/>
  <c r="AH335" i="24"/>
  <c r="AJ335" i="24" s="1"/>
  <c r="AH326" i="24"/>
  <c r="AJ326" i="24" s="1"/>
  <c r="AH321" i="24"/>
  <c r="AJ321" i="24" s="1"/>
  <c r="AH313" i="24"/>
  <c r="AJ313" i="24" s="1"/>
  <c r="AH302" i="24"/>
  <c r="AJ302" i="24" s="1"/>
  <c r="AH297" i="24"/>
  <c r="AJ297" i="24" s="1"/>
  <c r="AH274" i="24"/>
  <c r="AJ274" i="24" s="1"/>
  <c r="AH281" i="24"/>
  <c r="AJ281" i="24" s="1"/>
  <c r="AH279" i="24"/>
  <c r="AJ279" i="24" s="1"/>
  <c r="AH266" i="24"/>
  <c r="AJ266" i="24" s="1"/>
  <c r="AH269" i="24"/>
  <c r="AJ269" i="24" s="1"/>
  <c r="AH246" i="24"/>
  <c r="AJ246" i="24" s="1"/>
  <c r="AH238" i="24"/>
  <c r="AJ238" i="24" s="1"/>
  <c r="AH230" i="24"/>
  <c r="AJ230" i="24" s="1"/>
  <c r="AH222" i="24"/>
  <c r="AJ222" i="24" s="1"/>
  <c r="AH214" i="24"/>
  <c r="AJ214" i="24" s="1"/>
  <c r="AH206" i="24"/>
  <c r="AJ206" i="24" s="1"/>
  <c r="AH207" i="24"/>
  <c r="AJ207" i="24" s="1"/>
  <c r="AH268" i="24"/>
  <c r="AJ268" i="24" s="1"/>
  <c r="AH197" i="24"/>
  <c r="AJ197" i="24" s="1"/>
  <c r="AH172" i="24"/>
  <c r="AJ172" i="24" s="1"/>
  <c r="AH164" i="24"/>
  <c r="AJ164" i="24" s="1"/>
  <c r="AH156" i="24"/>
  <c r="AJ156" i="24" s="1"/>
  <c r="AH148" i="24"/>
  <c r="AJ148" i="24" s="1"/>
  <c r="AH140" i="24"/>
  <c r="AJ140" i="24" s="1"/>
  <c r="AH185" i="24"/>
  <c r="AJ185" i="24" s="1"/>
  <c r="AH138" i="24"/>
  <c r="AJ138" i="24" s="1"/>
  <c r="AH130" i="24"/>
  <c r="AJ130" i="24" s="1"/>
  <c r="AH122" i="24"/>
  <c r="AJ122" i="24" s="1"/>
  <c r="AH114" i="24"/>
  <c r="AJ114" i="24" s="1"/>
  <c r="AH104" i="24"/>
  <c r="AJ104" i="24" s="1"/>
  <c r="AH91" i="24"/>
  <c r="AJ91" i="24" s="1"/>
  <c r="AH75" i="24"/>
  <c r="AJ75" i="24" s="1"/>
  <c r="AH67" i="24"/>
  <c r="AJ67" i="24" s="1"/>
  <c r="AH86" i="24"/>
  <c r="AJ86" i="24" s="1"/>
  <c r="AH94" i="24"/>
  <c r="AJ94" i="24" s="1"/>
  <c r="AH55" i="24"/>
  <c r="AJ55" i="24" s="1"/>
  <c r="AH21" i="24"/>
  <c r="AJ21" i="24" s="1"/>
  <c r="AH39" i="24"/>
  <c r="AJ39" i="24" s="1"/>
  <c r="AH25" i="24"/>
  <c r="AJ25" i="24" s="1"/>
  <c r="AH61" i="24"/>
  <c r="AJ61" i="24" s="1"/>
  <c r="AH28" i="24"/>
  <c r="AJ28" i="24" s="1"/>
  <c r="AH51" i="24"/>
  <c r="AJ51" i="24" s="1"/>
  <c r="AH9" i="24"/>
  <c r="AJ9" i="24" s="1"/>
  <c r="AH15" i="24"/>
  <c r="AJ15" i="24" s="1"/>
  <c r="AH6" i="24"/>
  <c r="AJ6" i="24" s="1"/>
  <c r="AH56" i="24"/>
  <c r="AJ56" i="24" s="1"/>
  <c r="AH11" i="24"/>
  <c r="AJ11" i="24" s="1"/>
  <c r="AH376" i="24"/>
  <c r="AJ376" i="24" s="1"/>
  <c r="AH365" i="24"/>
  <c r="AJ365" i="24" s="1"/>
  <c r="AH356" i="24"/>
  <c r="AJ356" i="24" s="1"/>
  <c r="AH366" i="24"/>
  <c r="AJ366" i="24" s="1"/>
  <c r="AH349" i="24"/>
  <c r="AJ349" i="24" s="1"/>
  <c r="AH341" i="24"/>
  <c r="AJ341" i="24" s="1"/>
  <c r="AH336" i="24"/>
  <c r="AJ336" i="24" s="1"/>
  <c r="AH325" i="24"/>
  <c r="AJ325" i="24" s="1"/>
  <c r="AH320" i="24"/>
  <c r="AJ320" i="24" s="1"/>
  <c r="AH312" i="24"/>
  <c r="AJ312" i="24" s="1"/>
  <c r="AH305" i="24"/>
  <c r="AJ305" i="24" s="1"/>
  <c r="AH296" i="24"/>
  <c r="AJ296" i="24" s="1"/>
  <c r="AH291" i="24"/>
  <c r="AJ291" i="24" s="1"/>
  <c r="AH334" i="24"/>
  <c r="AJ334" i="24" s="1"/>
  <c r="AH277" i="24"/>
  <c r="AJ277" i="24" s="1"/>
  <c r="AH267" i="24"/>
  <c r="AJ267" i="24" s="1"/>
  <c r="AH262" i="24"/>
  <c r="AJ262" i="24" s="1"/>
  <c r="AH265" i="24"/>
  <c r="AJ265" i="24" s="1"/>
  <c r="AH245" i="24"/>
  <c r="AJ245" i="24" s="1"/>
  <c r="AH237" i="24"/>
  <c r="AJ237" i="24" s="1"/>
  <c r="AH229" i="24"/>
  <c r="AJ229" i="24" s="1"/>
  <c r="AH221" i="24"/>
  <c r="AJ221" i="24" s="1"/>
  <c r="AH213" i="24"/>
  <c r="AJ213" i="24" s="1"/>
  <c r="AH288" i="24"/>
  <c r="AJ288" i="24" s="1"/>
  <c r="AH179" i="24"/>
  <c r="AJ179" i="24" s="1"/>
  <c r="AH171" i="24"/>
  <c r="AJ171" i="24" s="1"/>
  <c r="AH163" i="24"/>
  <c r="AJ163" i="24" s="1"/>
  <c r="AH155" i="24"/>
  <c r="AJ155" i="24" s="1"/>
  <c r="AH147" i="24"/>
  <c r="AJ147" i="24" s="1"/>
  <c r="AH139" i="24"/>
  <c r="AJ139" i="24" s="1"/>
  <c r="AH183" i="24"/>
  <c r="AJ183" i="24" s="1"/>
  <c r="AH137" i="24"/>
  <c r="AJ137" i="24" s="1"/>
  <c r="AH129" i="24"/>
  <c r="AJ129" i="24" s="1"/>
  <c r="AH121" i="24"/>
  <c r="AJ121" i="24" s="1"/>
  <c r="AH113" i="24"/>
  <c r="AJ113" i="24" s="1"/>
  <c r="AH100" i="24"/>
  <c r="AJ100" i="24" s="1"/>
  <c r="AH87" i="24"/>
  <c r="AJ87" i="24" s="1"/>
  <c r="AH74" i="24"/>
  <c r="AJ74" i="24" s="1"/>
  <c r="AH66" i="24"/>
  <c r="AJ66" i="24" s="1"/>
  <c r="AH82" i="24"/>
  <c r="AJ82" i="24" s="1"/>
  <c r="AH45" i="24"/>
  <c r="AJ45" i="24" s="1"/>
  <c r="AH20" i="24"/>
  <c r="AJ20" i="24" s="1"/>
  <c r="AH30" i="24"/>
  <c r="AJ30" i="24" s="1"/>
  <c r="AH50" i="24"/>
  <c r="AJ50" i="24" s="1"/>
  <c r="AH24" i="24"/>
  <c r="AJ24" i="24" s="1"/>
  <c r="AH60" i="24"/>
  <c r="AJ60" i="24" s="1"/>
  <c r="AH7" i="24"/>
  <c r="AJ7" i="24" s="1"/>
  <c r="AH36" i="24"/>
  <c r="AJ36" i="24" s="1"/>
  <c r="AH16" i="24"/>
  <c r="AJ16" i="24" s="1"/>
  <c r="AH5" i="24"/>
  <c r="AJ5" i="24" s="1"/>
  <c r="AH49" i="24"/>
  <c r="AJ49" i="24" s="1"/>
  <c r="AH374" i="24"/>
  <c r="AJ374" i="24" s="1"/>
  <c r="AH370" i="24"/>
  <c r="AJ370" i="24" s="1"/>
  <c r="AH355" i="24"/>
  <c r="AJ355" i="24" s="1"/>
  <c r="AH348" i="24"/>
  <c r="AJ348" i="24" s="1"/>
  <c r="AH332" i="24"/>
  <c r="AJ332" i="24" s="1"/>
  <c r="AH324" i="24"/>
  <c r="AJ324" i="24" s="1"/>
  <c r="AH319" i="24"/>
  <c r="AJ319" i="24" s="1"/>
  <c r="AH311" i="24"/>
  <c r="AJ311" i="24" s="1"/>
  <c r="AH301" i="24"/>
  <c r="AJ301" i="24" s="1"/>
  <c r="AH295" i="24"/>
  <c r="AJ295" i="24" s="1"/>
  <c r="AH287" i="24"/>
  <c r="AJ287" i="24" s="1"/>
  <c r="AH286" i="24"/>
  <c r="AJ286" i="24" s="1"/>
  <c r="AH273" i="24"/>
  <c r="AJ273" i="24" s="1"/>
  <c r="AH263" i="24"/>
  <c r="AJ263" i="24" s="1"/>
  <c r="AH258" i="24"/>
  <c r="AJ258" i="24" s="1"/>
  <c r="AH261" i="24"/>
  <c r="AJ261" i="24" s="1"/>
  <c r="AH244" i="24"/>
  <c r="AJ244" i="24" s="1"/>
  <c r="AH236" i="24"/>
  <c r="AJ236" i="24" s="1"/>
  <c r="AH228" i="24"/>
  <c r="AJ228" i="24" s="1"/>
  <c r="AH220" i="24"/>
  <c r="AJ220" i="24" s="1"/>
  <c r="AH212" i="24"/>
  <c r="AJ212" i="24" s="1"/>
  <c r="AH283" i="24"/>
  <c r="AJ283" i="24" s="1"/>
  <c r="AH260" i="24"/>
  <c r="AJ260" i="24" s="1"/>
  <c r="AH202" i="24"/>
  <c r="AJ202" i="24" s="1"/>
  <c r="AH178" i="24"/>
  <c r="AJ178" i="24" s="1"/>
  <c r="AH170" i="24"/>
  <c r="AJ170" i="24" s="1"/>
  <c r="AH162" i="24"/>
  <c r="AJ162" i="24" s="1"/>
  <c r="AH154" i="24"/>
  <c r="AJ154" i="24" s="1"/>
  <c r="AH146" i="24"/>
  <c r="AJ146" i="24" s="1"/>
  <c r="AH198" i="24"/>
  <c r="AJ198" i="24" s="1"/>
  <c r="AH181" i="24"/>
  <c r="AJ181" i="24" s="1"/>
  <c r="AH136" i="24"/>
  <c r="AJ136" i="24" s="1"/>
  <c r="AH128" i="24"/>
  <c r="AJ128" i="24" s="1"/>
  <c r="AH120" i="24"/>
  <c r="AJ120" i="24" s="1"/>
  <c r="AH112" i="24"/>
  <c r="AJ112" i="24" s="1"/>
  <c r="AH83" i="24"/>
  <c r="AJ83" i="24" s="1"/>
  <c r="AH81" i="24"/>
  <c r="AJ81" i="24" s="1"/>
  <c r="AH73" i="24"/>
  <c r="AJ73" i="24" s="1"/>
  <c r="AH65" i="24"/>
  <c r="AJ65" i="24" s="1"/>
  <c r="AH89" i="24"/>
  <c r="AJ89" i="24" s="1"/>
  <c r="AH31" i="24"/>
  <c r="AJ31" i="24" s="1"/>
  <c r="AH43" i="24"/>
  <c r="AJ43" i="24" s="1"/>
  <c r="AH188" i="24"/>
  <c r="AJ188" i="24" s="1"/>
  <c r="AH29" i="24"/>
  <c r="AJ29" i="24" s="1"/>
  <c r="AH48" i="24"/>
  <c r="AJ48" i="24" s="1"/>
  <c r="AH23" i="24"/>
  <c r="AJ23" i="24" s="1"/>
  <c r="AH58" i="24"/>
  <c r="AJ58" i="24" s="1"/>
  <c r="AH34" i="24"/>
  <c r="AJ34" i="24" s="1"/>
  <c r="AH4" i="24"/>
  <c r="AJ4" i="24" s="1"/>
  <c r="AH54" i="24"/>
  <c r="AJ54" i="24" s="1"/>
  <c r="AH382" i="24"/>
  <c r="AJ382" i="24" s="1"/>
  <c r="AH372" i="24"/>
  <c r="AJ372" i="24" s="1"/>
  <c r="AH369" i="24"/>
  <c r="AJ369" i="24" s="1"/>
  <c r="AH362" i="24"/>
  <c r="AJ362" i="24" s="1"/>
  <c r="AH352" i="24"/>
  <c r="AJ352" i="24" s="1"/>
  <c r="AH347" i="24"/>
  <c r="AJ347" i="24" s="1"/>
  <c r="AH337" i="24"/>
  <c r="AJ337" i="24" s="1"/>
  <c r="AH331" i="24"/>
  <c r="AJ331" i="24" s="1"/>
  <c r="AH323" i="24"/>
  <c r="AJ323" i="24" s="1"/>
  <c r="AH318" i="24"/>
  <c r="AJ318" i="24" s="1"/>
  <c r="AH310" i="24"/>
  <c r="AJ310" i="24" s="1"/>
  <c r="AH294" i="24"/>
  <c r="AJ294" i="24" s="1"/>
  <c r="AH290" i="24"/>
  <c r="AJ290" i="24" s="1"/>
  <c r="AH270" i="24"/>
  <c r="AJ270" i="24" s="1"/>
  <c r="AH284" i="24"/>
  <c r="AJ284" i="24" s="1"/>
  <c r="AH259" i="24"/>
  <c r="AJ259" i="24" s="1"/>
  <c r="AH254" i="24"/>
  <c r="AJ254" i="24" s="1"/>
  <c r="AH257" i="24"/>
  <c r="AJ257" i="24" s="1"/>
  <c r="AH243" i="24"/>
  <c r="AJ243" i="24" s="1"/>
  <c r="AH235" i="24"/>
  <c r="AJ235" i="24" s="1"/>
  <c r="AH227" i="24"/>
  <c r="AJ227" i="24" s="1"/>
  <c r="AH219" i="24"/>
  <c r="AJ219" i="24" s="1"/>
  <c r="AH211" i="24"/>
  <c r="AJ211" i="24" s="1"/>
  <c r="AH264" i="24"/>
  <c r="AJ264" i="24" s="1"/>
  <c r="AH208" i="24"/>
  <c r="AJ208" i="24" s="1"/>
  <c r="AH249" i="24"/>
  <c r="AJ249" i="24" s="1"/>
  <c r="AH205" i="24"/>
  <c r="AJ205" i="24" s="1"/>
  <c r="AH177" i="24"/>
  <c r="AJ177" i="24" s="1"/>
  <c r="AH169" i="24"/>
  <c r="AJ169" i="24" s="1"/>
  <c r="AH161" i="24"/>
  <c r="AJ161" i="24" s="1"/>
  <c r="AH153" i="24"/>
  <c r="AJ153" i="24" s="1"/>
  <c r="AH145" i="24"/>
  <c r="AJ145" i="24" s="1"/>
  <c r="AH196" i="24"/>
  <c r="AJ196" i="24" s="1"/>
  <c r="AH180" i="24"/>
  <c r="AJ180" i="24" s="1"/>
  <c r="AH135" i="24"/>
  <c r="AJ135" i="24" s="1"/>
  <c r="AH127" i="24"/>
  <c r="AJ127" i="24" s="1"/>
  <c r="AH119" i="24"/>
  <c r="AJ119" i="24" s="1"/>
  <c r="AH111" i="24"/>
  <c r="AJ111" i="24" s="1"/>
  <c r="AH190" i="24"/>
  <c r="AJ190" i="24" s="1"/>
  <c r="AH105" i="24"/>
  <c r="AJ105" i="24" s="1"/>
  <c r="AH80" i="24"/>
  <c r="AJ80" i="24" s="1"/>
  <c r="AH72" i="24"/>
  <c r="AJ72" i="24" s="1"/>
  <c r="AH64" i="24"/>
  <c r="AJ64" i="24" s="1"/>
  <c r="AH85" i="24"/>
  <c r="AJ85" i="24" s="1"/>
  <c r="AH107" i="24"/>
  <c r="AJ107" i="24" s="1"/>
  <c r="AH41" i="24"/>
  <c r="AJ41" i="24" s="1"/>
  <c r="AH37" i="24"/>
  <c r="AJ37" i="24" s="1"/>
  <c r="AH46" i="24"/>
  <c r="AJ46" i="24" s="1"/>
  <c r="AH32" i="24"/>
  <c r="AJ32" i="24" s="1"/>
  <c r="AH3" i="24"/>
  <c r="AJ3" i="24" s="1"/>
  <c r="AH52" i="24"/>
  <c r="AJ52" i="24" s="1"/>
  <c r="AH381" i="24"/>
  <c r="AJ381" i="24" s="1"/>
  <c r="AH368" i="24"/>
  <c r="AJ368" i="24" s="1"/>
  <c r="AH358" i="24"/>
  <c r="AJ358" i="24" s="1"/>
  <c r="AH346" i="24"/>
  <c r="AJ346" i="24" s="1"/>
  <c r="AH333" i="24"/>
  <c r="AJ333" i="24" s="1"/>
  <c r="AH330" i="24"/>
  <c r="AJ330" i="24" s="1"/>
  <c r="AH322" i="24"/>
  <c r="AJ322" i="24" s="1"/>
  <c r="AH317" i="24"/>
  <c r="AJ317" i="24" s="1"/>
  <c r="AH309" i="24"/>
  <c r="AJ309" i="24" s="1"/>
  <c r="AH304" i="24"/>
  <c r="AJ304" i="24" s="1"/>
  <c r="AH293" i="24"/>
  <c r="AJ293" i="24" s="1"/>
  <c r="AH280" i="24"/>
  <c r="AJ280" i="24" s="1"/>
  <c r="AH255" i="24"/>
  <c r="AJ255" i="24" s="1"/>
  <c r="AH253" i="24"/>
  <c r="AJ253" i="24" s="1"/>
  <c r="AH242" i="24"/>
  <c r="AJ242" i="24" s="1"/>
  <c r="AH234" i="24"/>
  <c r="AJ234" i="24" s="1"/>
  <c r="AH226" i="24"/>
  <c r="AJ226" i="24" s="1"/>
  <c r="AH218" i="24"/>
  <c r="AJ218" i="24" s="1"/>
  <c r="AH210" i="24"/>
  <c r="AJ210" i="24" s="1"/>
  <c r="AH204" i="24"/>
  <c r="AJ204" i="24" s="1"/>
  <c r="AH176" i="24"/>
  <c r="AJ176" i="24" s="1"/>
  <c r="AH168" i="24"/>
  <c r="AJ168" i="24" s="1"/>
  <c r="AH160" i="24"/>
  <c r="AJ160" i="24" s="1"/>
  <c r="AH152" i="24"/>
  <c r="AJ152" i="24" s="1"/>
  <c r="AH144" i="24"/>
  <c r="AJ144" i="24" s="1"/>
  <c r="AH193" i="24"/>
  <c r="AJ193" i="24" s="1"/>
  <c r="AH200" i="24"/>
  <c r="AJ200" i="24" s="1"/>
  <c r="AH201" i="24"/>
  <c r="AJ201" i="24" s="1"/>
  <c r="AH134" i="24"/>
  <c r="AJ134" i="24" s="1"/>
  <c r="AH126" i="24"/>
  <c r="AJ126" i="24" s="1"/>
  <c r="AH118" i="24"/>
  <c r="AJ118" i="24" s="1"/>
  <c r="AH110" i="24"/>
  <c r="AJ110" i="24" s="1"/>
  <c r="AH194" i="24"/>
  <c r="AJ194" i="24" s="1"/>
  <c r="AH192" i="24"/>
  <c r="AJ192" i="24" s="1"/>
  <c r="AH101" i="24"/>
  <c r="AJ101" i="24" s="1"/>
  <c r="AH79" i="24"/>
  <c r="AJ79" i="24" s="1"/>
  <c r="AH71" i="24"/>
  <c r="AJ71" i="24" s="1"/>
  <c r="AH63" i="24"/>
  <c r="AJ63" i="24" s="1"/>
  <c r="AH103" i="24"/>
  <c r="AJ103" i="24" s="1"/>
  <c r="AH92" i="24"/>
  <c r="AJ92" i="24" s="1"/>
  <c r="AH26" i="24"/>
  <c r="AJ26" i="24" s="1"/>
  <c r="AH186" i="24"/>
  <c r="AJ186" i="24" s="1"/>
  <c r="AH44" i="24"/>
  <c r="AJ44" i="24" s="1"/>
  <c r="AH19" i="24"/>
  <c r="AJ19" i="24" s="1"/>
  <c r="AH33" i="24"/>
  <c r="AJ33" i="24" s="1"/>
  <c r="AH38" i="24"/>
  <c r="AJ38" i="24" s="1"/>
  <c r="AH47" i="24"/>
  <c r="AJ47" i="24" s="1"/>
  <c r="AH380" i="24"/>
  <c r="AJ380" i="24" s="1"/>
  <c r="AH375" i="24"/>
  <c r="AJ375" i="24" s="1"/>
  <c r="AH361" i="24"/>
  <c r="AJ361" i="24" s="1"/>
  <c r="AH367" i="24"/>
  <c r="AJ367" i="24" s="1"/>
  <c r="AH345" i="24"/>
  <c r="AJ345" i="24" s="1"/>
  <c r="AH353" i="24"/>
  <c r="AJ353" i="24" s="1"/>
  <c r="AH329" i="24"/>
  <c r="AJ329" i="24" s="1"/>
  <c r="AH316" i="24"/>
  <c r="AJ316" i="24" s="1"/>
  <c r="AH308" i="24"/>
  <c r="AJ308" i="24" s="1"/>
  <c r="AH300" i="24"/>
  <c r="AJ300" i="24" s="1"/>
  <c r="AH292" i="24"/>
  <c r="AJ292" i="24" s="1"/>
  <c r="AH276" i="24"/>
  <c r="AJ276" i="24" s="1"/>
  <c r="AH251" i="24"/>
  <c r="AJ251" i="24" s="1"/>
  <c r="AH241" i="24"/>
  <c r="AJ241" i="24" s="1"/>
  <c r="AH233" i="24"/>
  <c r="AJ233" i="24" s="1"/>
  <c r="AH225" i="24"/>
  <c r="AJ225" i="24" s="1"/>
  <c r="AH217" i="24"/>
  <c r="AJ217" i="24" s="1"/>
  <c r="AH209" i="24"/>
  <c r="AJ209" i="24" s="1"/>
  <c r="AH248" i="24"/>
  <c r="AJ248" i="24" s="1"/>
  <c r="AH203" i="24"/>
  <c r="AJ203" i="24" s="1"/>
  <c r="AH175" i="24"/>
  <c r="AJ175" i="24" s="1"/>
  <c r="AH167" i="24"/>
  <c r="AJ167" i="24" s="1"/>
  <c r="AH159" i="24"/>
  <c r="AJ159" i="24" s="1"/>
  <c r="AH151" i="24"/>
  <c r="AJ151" i="24" s="1"/>
  <c r="AH143" i="24"/>
  <c r="AJ143" i="24" s="1"/>
  <c r="AH191" i="24"/>
  <c r="AJ191" i="24" s="1"/>
  <c r="AH182" i="24"/>
  <c r="AJ182" i="24" s="1"/>
  <c r="AH133" i="24"/>
  <c r="AJ133" i="24" s="1"/>
  <c r="AH125" i="24"/>
  <c r="AJ125" i="24" s="1"/>
  <c r="AH117" i="24"/>
  <c r="AJ117" i="24" s="1"/>
  <c r="AH97" i="24"/>
  <c r="AJ97" i="24" s="1"/>
  <c r="AH78" i="24"/>
  <c r="AJ78" i="24" s="1"/>
  <c r="AH70" i="24"/>
  <c r="AJ70" i="24" s="1"/>
  <c r="AH108" i="24"/>
  <c r="AJ108" i="24" s="1"/>
  <c r="AH99" i="24"/>
  <c r="AJ99" i="24" s="1"/>
  <c r="AH102" i="24"/>
  <c r="AJ102" i="24" s="1"/>
  <c r="AH84" i="24"/>
  <c r="AJ84" i="24" s="1"/>
  <c r="AH42" i="24"/>
  <c r="AJ42" i="24" s="1"/>
  <c r="AH27" i="24"/>
  <c r="AJ27" i="24" s="1"/>
  <c r="AH18" i="24"/>
  <c r="AJ18" i="24" s="1"/>
  <c r="AH379" i="24"/>
  <c r="AJ379" i="24" s="1"/>
  <c r="AH373" i="24"/>
  <c r="AJ373" i="24" s="1"/>
  <c r="AH359" i="24"/>
  <c r="AJ359" i="24" s="1"/>
  <c r="AH364" i="24"/>
  <c r="AJ364" i="24" s="1"/>
  <c r="AH360" i="24"/>
  <c r="AJ360" i="24" s="1"/>
  <c r="AH344" i="24"/>
  <c r="AJ344" i="24" s="1"/>
  <c r="AH328" i="24"/>
  <c r="AJ328" i="24" s="1"/>
  <c r="AH315" i="24"/>
  <c r="AJ315" i="24" s="1"/>
  <c r="AH307" i="24"/>
  <c r="AJ307" i="24" s="1"/>
  <c r="AH299" i="24"/>
  <c r="AJ299" i="24" s="1"/>
  <c r="AH282" i="24"/>
  <c r="AJ282" i="24" s="1"/>
  <c r="AH272" i="24"/>
  <c r="AJ272" i="24" s="1"/>
  <c r="AH250" i="24"/>
  <c r="AJ250" i="24" s="1"/>
  <c r="AH289" i="24"/>
  <c r="AJ289" i="24" s="1"/>
  <c r="AH240" i="24"/>
  <c r="AJ240" i="24" s="1"/>
  <c r="AH232" i="24"/>
  <c r="AJ232" i="24" s="1"/>
  <c r="AH224" i="24"/>
  <c r="AJ224" i="24" s="1"/>
  <c r="AH216" i="24"/>
  <c r="AJ216" i="24" s="1"/>
  <c r="AH256" i="24"/>
  <c r="AJ256" i="24" s="1"/>
  <c r="AH174" i="24"/>
  <c r="AJ174" i="24" s="1"/>
  <c r="AH166" i="24"/>
  <c r="AJ166" i="24" s="1"/>
  <c r="AH158" i="24"/>
  <c r="AJ158" i="24" s="1"/>
  <c r="AH150" i="24"/>
  <c r="AJ150" i="24" s="1"/>
  <c r="AH142" i="24"/>
  <c r="AJ142" i="24" s="1"/>
  <c r="AH189" i="24"/>
  <c r="AJ189" i="24" s="1"/>
  <c r="AH184" i="24"/>
  <c r="AJ184" i="24" s="1"/>
  <c r="AH132" i="24"/>
  <c r="AJ132" i="24" s="1"/>
  <c r="AH124" i="24"/>
  <c r="AJ124" i="24" s="1"/>
  <c r="AH116" i="24"/>
  <c r="AJ116" i="24" s="1"/>
  <c r="AH95" i="24"/>
  <c r="AJ95" i="24" s="1"/>
  <c r="AH77" i="24"/>
  <c r="AJ77" i="24" s="1"/>
  <c r="AH69" i="24"/>
  <c r="AJ69" i="24" s="1"/>
  <c r="AH98" i="24"/>
  <c r="AJ98" i="24" s="1"/>
  <c r="AH59" i="24"/>
  <c r="AJ59" i="24" s="1"/>
  <c r="AH40" i="24"/>
  <c r="AJ40" i="24" s="1"/>
  <c r="AH12" i="24"/>
  <c r="AJ12" i="24" s="1"/>
  <c r="AH22" i="24"/>
  <c r="AJ22" i="24" s="1"/>
  <c r="AH17" i="24"/>
  <c r="AJ17" i="24" s="1"/>
  <c r="AH378" i="24"/>
  <c r="AJ378" i="24" s="1"/>
  <c r="AH363" i="24"/>
  <c r="AJ363" i="24" s="1"/>
  <c r="AH354" i="24"/>
  <c r="AJ354" i="24" s="1"/>
  <c r="AH351" i="24"/>
  <c r="AJ351" i="24" s="1"/>
  <c r="AH343" i="24"/>
  <c r="AJ343" i="24" s="1"/>
  <c r="AH339" i="24"/>
  <c r="AJ339" i="24" s="1"/>
  <c r="AH327" i="24"/>
  <c r="AJ327" i="24" s="1"/>
  <c r="AH338" i="24"/>
  <c r="AJ338" i="24" s="1"/>
  <c r="AH314" i="24"/>
  <c r="AJ314" i="24" s="1"/>
  <c r="AH306" i="24"/>
  <c r="AJ306" i="24" s="1"/>
  <c r="AH298" i="24"/>
  <c r="AJ298" i="24" s="1"/>
  <c r="AH303" i="24"/>
  <c r="AJ303" i="24" s="1"/>
  <c r="AH278" i="24"/>
  <c r="AJ278" i="24" s="1"/>
  <c r="AH285" i="24"/>
  <c r="AJ285" i="24" s="1"/>
  <c r="AH275" i="24"/>
  <c r="AJ275" i="24" s="1"/>
  <c r="AH247" i="24"/>
  <c r="AJ247" i="24" s="1"/>
  <c r="AH239" i="24"/>
  <c r="AJ239" i="24" s="1"/>
  <c r="AH231" i="24"/>
  <c r="AJ231" i="24" s="1"/>
  <c r="AH223" i="24"/>
  <c r="AJ223" i="24" s="1"/>
  <c r="AH215" i="24"/>
  <c r="AJ215" i="24" s="1"/>
  <c r="AH271" i="24"/>
  <c r="AJ271" i="24" s="1"/>
  <c r="AH252" i="24"/>
  <c r="AJ252" i="24" s="1"/>
  <c r="AH199" i="24"/>
  <c r="AJ199" i="24" s="1"/>
  <c r="AH195" i="24"/>
  <c r="AJ195" i="24" s="1"/>
  <c r="AH173" i="24"/>
  <c r="AJ173" i="24" s="1"/>
  <c r="AH165" i="24"/>
  <c r="AJ165" i="24" s="1"/>
  <c r="AH157" i="24"/>
  <c r="AJ157" i="24" s="1"/>
  <c r="AH149" i="24"/>
  <c r="AJ149" i="24" s="1"/>
  <c r="AH141" i="24"/>
  <c r="AJ141" i="24" s="1"/>
  <c r="AH187" i="24"/>
  <c r="AJ187" i="24" s="1"/>
  <c r="AH131" i="24"/>
  <c r="AJ131" i="24" s="1"/>
  <c r="AH123" i="24"/>
  <c r="AJ123" i="24" s="1"/>
  <c r="AH115" i="24"/>
  <c r="AJ115" i="24" s="1"/>
  <c r="AH93" i="24"/>
  <c r="AJ93" i="24" s="1"/>
  <c r="AH76" i="24"/>
  <c r="AJ76" i="24" s="1"/>
  <c r="AH68" i="24"/>
  <c r="AJ68" i="24" s="1"/>
  <c r="AH109" i="24"/>
  <c r="AJ109" i="24" s="1"/>
  <c r="AH90" i="24"/>
  <c r="AJ90" i="24" s="1"/>
  <c r="AH106" i="24"/>
  <c r="AJ106" i="24" s="1"/>
  <c r="AH96" i="24"/>
  <c r="AJ96" i="24" s="1"/>
  <c r="AH57" i="24"/>
  <c r="AJ57" i="24" s="1"/>
  <c r="AH88" i="24"/>
  <c r="AJ88" i="24" s="1"/>
  <c r="AH62" i="24"/>
  <c r="AJ62" i="24" s="1"/>
  <c r="AH53" i="24"/>
  <c r="AJ53" i="24" s="1"/>
  <c r="AH13" i="24"/>
  <c r="AJ13" i="24" s="1"/>
  <c r="AH14" i="24"/>
  <c r="AJ14" i="24" s="1"/>
  <c r="AH10" i="24"/>
  <c r="AJ10" i="24" s="1"/>
  <c r="AH8" i="24"/>
  <c r="AJ8" i="24" s="1"/>
  <c r="AH35" i="24"/>
  <c r="AJ35" i="24" s="1"/>
  <c r="H49" i="24"/>
  <c r="BE273" i="24" s="1"/>
  <c r="B49" i="24"/>
  <c r="AG203" i="24" s="1"/>
  <c r="D49" i="24"/>
  <c r="AO323" i="24" s="1"/>
  <c r="F49" i="22"/>
  <c r="AW83" i="22" s="1"/>
  <c r="P19" i="22"/>
  <c r="P8" i="22"/>
  <c r="J49" i="22"/>
  <c r="BM364" i="22" s="1"/>
  <c r="G39" i="20"/>
  <c r="F40" i="20"/>
  <c r="F48" i="20" s="1"/>
  <c r="K49" i="20"/>
  <c r="BQ381" i="20" s="1"/>
  <c r="BN380" i="20"/>
  <c r="BP380" i="20" s="1"/>
  <c r="BN367" i="20"/>
  <c r="BP367" i="20" s="1"/>
  <c r="BN357" i="20"/>
  <c r="BP357" i="20" s="1"/>
  <c r="BN351" i="20"/>
  <c r="BP351" i="20" s="1"/>
  <c r="BN348" i="20"/>
  <c r="BP348" i="20" s="1"/>
  <c r="BN335" i="20"/>
  <c r="BP335" i="20" s="1"/>
  <c r="BN337" i="20"/>
  <c r="BP337" i="20" s="1"/>
  <c r="BN316" i="20"/>
  <c r="BP316" i="20" s="1"/>
  <c r="BN319" i="20"/>
  <c r="BP319" i="20" s="1"/>
  <c r="BN302" i="20"/>
  <c r="BP302" i="20" s="1"/>
  <c r="BN291" i="20"/>
  <c r="BP291" i="20" s="1"/>
  <c r="BN283" i="20"/>
  <c r="BP283" i="20" s="1"/>
  <c r="BN301" i="20"/>
  <c r="BP301" i="20" s="1"/>
  <c r="BN273" i="20"/>
  <c r="BP273" i="20" s="1"/>
  <c r="BN264" i="20"/>
  <c r="BP264" i="20" s="1"/>
  <c r="BN241" i="20"/>
  <c r="BP241" i="20" s="1"/>
  <c r="BN244" i="20"/>
  <c r="BP244" i="20" s="1"/>
  <c r="BN240" i="20"/>
  <c r="BP240" i="20" s="1"/>
  <c r="BN227" i="20"/>
  <c r="BP227" i="20" s="1"/>
  <c r="BN219" i="20"/>
  <c r="BP219" i="20" s="1"/>
  <c r="BN214" i="20"/>
  <c r="BP214" i="20" s="1"/>
  <c r="BN206" i="20"/>
  <c r="BP206" i="20" s="1"/>
  <c r="BN190" i="20"/>
  <c r="BP190" i="20" s="1"/>
  <c r="BN187" i="20"/>
  <c r="BP187" i="20" s="1"/>
  <c r="BN179" i="20"/>
  <c r="BP179" i="20" s="1"/>
  <c r="BN169" i="20"/>
  <c r="BP169" i="20" s="1"/>
  <c r="BN177" i="20"/>
  <c r="BP177" i="20" s="1"/>
  <c r="BN158" i="20"/>
  <c r="BP158" i="20" s="1"/>
  <c r="BN150" i="20"/>
  <c r="BP150" i="20" s="1"/>
  <c r="BN137" i="20"/>
  <c r="BP137" i="20" s="1"/>
  <c r="BN128" i="20"/>
  <c r="BP128" i="20" s="1"/>
  <c r="BN120" i="20"/>
  <c r="BP120" i="20" s="1"/>
  <c r="BN108" i="20"/>
  <c r="BP108" i="20" s="1"/>
  <c r="BN109" i="20"/>
  <c r="BP109" i="20" s="1"/>
  <c r="BN85" i="20"/>
  <c r="BP85" i="20" s="1"/>
  <c r="BN77" i="20"/>
  <c r="BP77" i="20" s="1"/>
  <c r="BN69" i="20"/>
  <c r="BP69" i="20" s="1"/>
  <c r="BN146" i="20"/>
  <c r="BP146" i="20" s="1"/>
  <c r="BN140" i="20"/>
  <c r="BP140" i="20" s="1"/>
  <c r="BN142" i="20"/>
  <c r="BP142" i="20" s="1"/>
  <c r="BN110" i="20"/>
  <c r="BP110" i="20" s="1"/>
  <c r="BN44" i="20"/>
  <c r="BP44" i="20" s="1"/>
  <c r="BN22" i="20"/>
  <c r="BP22" i="20" s="1"/>
  <c r="BN41" i="20"/>
  <c r="BP41" i="20" s="1"/>
  <c r="BN6" i="20"/>
  <c r="BP6" i="20" s="1"/>
  <c r="BN379" i="20"/>
  <c r="BP379" i="20" s="1"/>
  <c r="BN366" i="20"/>
  <c r="BP366" i="20" s="1"/>
  <c r="BN356" i="20"/>
  <c r="BP356" i="20" s="1"/>
  <c r="BN347" i="20"/>
  <c r="BP347" i="20" s="1"/>
  <c r="BN344" i="20"/>
  <c r="BP344" i="20" s="1"/>
  <c r="BN325" i="20"/>
  <c r="BP325" i="20" s="1"/>
  <c r="BN315" i="20"/>
  <c r="BP315" i="20" s="1"/>
  <c r="BN294" i="20"/>
  <c r="BP294" i="20" s="1"/>
  <c r="BN290" i="20"/>
  <c r="BP290" i="20" s="1"/>
  <c r="BN282" i="20"/>
  <c r="BP282" i="20" s="1"/>
  <c r="BN299" i="20"/>
  <c r="BP299" i="20" s="1"/>
  <c r="BN263" i="20"/>
  <c r="BP263" i="20" s="1"/>
  <c r="BN274" i="20"/>
  <c r="BP274" i="20" s="1"/>
  <c r="BN237" i="20"/>
  <c r="BP237" i="20" s="1"/>
  <c r="BN226" i="20"/>
  <c r="BP226" i="20" s="1"/>
  <c r="BN213" i="20"/>
  <c r="BP213" i="20" s="1"/>
  <c r="BN205" i="20"/>
  <c r="BP205" i="20" s="1"/>
  <c r="BN186" i="20"/>
  <c r="BP186" i="20" s="1"/>
  <c r="BN165" i="20"/>
  <c r="BP165" i="20" s="1"/>
  <c r="BN168" i="20"/>
  <c r="BP168" i="20" s="1"/>
  <c r="BN157" i="20"/>
  <c r="BP157" i="20" s="1"/>
  <c r="BN149" i="20"/>
  <c r="BP149" i="20" s="1"/>
  <c r="BN171" i="20"/>
  <c r="BP171" i="20" s="1"/>
  <c r="BN127" i="20"/>
  <c r="BP127" i="20" s="1"/>
  <c r="BN119" i="20"/>
  <c r="BP119" i="20" s="1"/>
  <c r="BN106" i="20"/>
  <c r="BP106" i="20" s="1"/>
  <c r="BN99" i="20"/>
  <c r="BP99" i="20" s="1"/>
  <c r="BN84" i="20"/>
  <c r="BP84" i="20" s="1"/>
  <c r="BN76" i="20"/>
  <c r="BP76" i="20" s="1"/>
  <c r="BN68" i="20"/>
  <c r="BP68" i="20" s="1"/>
  <c r="BN107" i="20"/>
  <c r="BP107" i="20" s="1"/>
  <c r="BN138" i="20"/>
  <c r="BP138" i="20" s="1"/>
  <c r="BN101" i="20"/>
  <c r="BP101" i="20" s="1"/>
  <c r="BN42" i="20"/>
  <c r="BP42" i="20" s="1"/>
  <c r="BN55" i="20"/>
  <c r="BP55" i="20" s="1"/>
  <c r="BN38" i="20"/>
  <c r="BP38" i="20" s="1"/>
  <c r="BN27" i="20"/>
  <c r="BP27" i="20" s="1"/>
  <c r="BN43" i="20"/>
  <c r="BP43" i="20" s="1"/>
  <c r="BN5" i="20"/>
  <c r="BP5" i="20" s="1"/>
  <c r="BN378" i="20"/>
  <c r="BP378" i="20" s="1"/>
  <c r="BN365" i="20"/>
  <c r="BP365" i="20" s="1"/>
  <c r="BN355" i="20"/>
  <c r="BP355" i="20" s="1"/>
  <c r="BN343" i="20"/>
  <c r="BP343" i="20" s="1"/>
  <c r="BN330" i="20"/>
  <c r="BP330" i="20" s="1"/>
  <c r="BN331" i="20"/>
  <c r="BP331" i="20" s="1"/>
  <c r="BN333" i="20"/>
  <c r="BP333" i="20" s="1"/>
  <c r="BN317" i="20"/>
  <c r="BP317" i="20" s="1"/>
  <c r="BN322" i="20"/>
  <c r="BP322" i="20" s="1"/>
  <c r="BN324" i="20"/>
  <c r="BP324" i="20" s="1"/>
  <c r="BN311" i="20"/>
  <c r="BP311" i="20" s="1"/>
  <c r="BN289" i="20"/>
  <c r="BP289" i="20" s="1"/>
  <c r="BN281" i="20"/>
  <c r="BP281" i="20" s="1"/>
  <c r="BN296" i="20"/>
  <c r="BP296" i="20" s="1"/>
  <c r="BN270" i="20"/>
  <c r="BP270" i="20" s="1"/>
  <c r="BN262" i="20"/>
  <c r="BP262" i="20" s="1"/>
  <c r="BN233" i="20"/>
  <c r="BP233" i="20" s="1"/>
  <c r="BN238" i="20"/>
  <c r="BP238" i="20" s="1"/>
  <c r="BN225" i="20"/>
  <c r="BP225" i="20" s="1"/>
  <c r="BN212" i="20"/>
  <c r="BP212" i="20" s="1"/>
  <c r="BN204" i="20"/>
  <c r="BP204" i="20" s="1"/>
  <c r="BN216" i="20"/>
  <c r="BP216" i="20" s="1"/>
  <c r="BN197" i="20"/>
  <c r="BP197" i="20" s="1"/>
  <c r="BN185" i="20"/>
  <c r="BP185" i="20" s="1"/>
  <c r="BN193" i="20"/>
  <c r="BP193" i="20" s="1"/>
  <c r="BN164" i="20"/>
  <c r="BP164" i="20" s="1"/>
  <c r="BN156" i="20"/>
  <c r="BP156" i="20" s="1"/>
  <c r="BN148" i="20"/>
  <c r="BP148" i="20" s="1"/>
  <c r="BN167" i="20"/>
  <c r="BP167" i="20" s="1"/>
  <c r="BN134" i="20"/>
  <c r="BP134" i="20" s="1"/>
  <c r="BN126" i="20"/>
  <c r="BP126" i="20" s="1"/>
  <c r="BN118" i="20"/>
  <c r="BP118" i="20" s="1"/>
  <c r="BN139" i="20"/>
  <c r="BP139" i="20" s="1"/>
  <c r="BN104" i="20"/>
  <c r="BP104" i="20" s="1"/>
  <c r="BN95" i="20"/>
  <c r="BP95" i="20" s="1"/>
  <c r="BN83" i="20"/>
  <c r="BP83" i="20" s="1"/>
  <c r="BN75" i="20"/>
  <c r="BP75" i="20" s="1"/>
  <c r="BN67" i="20"/>
  <c r="BP67" i="20" s="1"/>
  <c r="BN105" i="20"/>
  <c r="BP105" i="20" s="1"/>
  <c r="BN40" i="20"/>
  <c r="BP40" i="20" s="1"/>
  <c r="BN60" i="20"/>
  <c r="BP60" i="20" s="1"/>
  <c r="BN54" i="20"/>
  <c r="BP54" i="20" s="1"/>
  <c r="BN36" i="20"/>
  <c r="BP36" i="20" s="1"/>
  <c r="BN31" i="20"/>
  <c r="BP31" i="20" s="1"/>
  <c r="BN13" i="20"/>
  <c r="BP13" i="20" s="1"/>
  <c r="BN17" i="20"/>
  <c r="BP17" i="20" s="1"/>
  <c r="BN4" i="20"/>
  <c r="BP4" i="20" s="1"/>
  <c r="BN377" i="20"/>
  <c r="BP377" i="20" s="1"/>
  <c r="BN364" i="20"/>
  <c r="BP364" i="20" s="1"/>
  <c r="BN371" i="20"/>
  <c r="BP371" i="20" s="1"/>
  <c r="BN354" i="20"/>
  <c r="BP354" i="20" s="1"/>
  <c r="BN360" i="20"/>
  <c r="BP360" i="20" s="1"/>
  <c r="BN342" i="20"/>
  <c r="BP342" i="20" s="1"/>
  <c r="BN329" i="20"/>
  <c r="BP329" i="20" s="1"/>
  <c r="BN313" i="20"/>
  <c r="BP313" i="20" s="1"/>
  <c r="BN320" i="20"/>
  <c r="BP320" i="20" s="1"/>
  <c r="BN312" i="20"/>
  <c r="BP312" i="20" s="1"/>
  <c r="BN307" i="20"/>
  <c r="BP307" i="20" s="1"/>
  <c r="BN288" i="20"/>
  <c r="BP288" i="20" s="1"/>
  <c r="BN280" i="20"/>
  <c r="BP280" i="20" s="1"/>
  <c r="BN305" i="20"/>
  <c r="BP305" i="20" s="1"/>
  <c r="BN269" i="20"/>
  <c r="BP269" i="20" s="1"/>
  <c r="BN261" i="20"/>
  <c r="BP261" i="20" s="1"/>
  <c r="BN277" i="20"/>
  <c r="BP277" i="20" s="1"/>
  <c r="BN254" i="20"/>
  <c r="BP254" i="20" s="1"/>
  <c r="BN255" i="20"/>
  <c r="BP255" i="20" s="1"/>
  <c r="BN234" i="20"/>
  <c r="BP234" i="20" s="1"/>
  <c r="BN224" i="20"/>
  <c r="BP224" i="20" s="1"/>
  <c r="BN220" i="20"/>
  <c r="BP220" i="20" s="1"/>
  <c r="BN211" i="20"/>
  <c r="BP211" i="20" s="1"/>
  <c r="BN203" i="20"/>
  <c r="BP203" i="20" s="1"/>
  <c r="BN192" i="20"/>
  <c r="BP192" i="20" s="1"/>
  <c r="BN184" i="20"/>
  <c r="BP184" i="20" s="1"/>
  <c r="BN239" i="20"/>
  <c r="BP239" i="20" s="1"/>
  <c r="BN163" i="20"/>
  <c r="BP163" i="20" s="1"/>
  <c r="BN155" i="20"/>
  <c r="BP155" i="20" s="1"/>
  <c r="BN191" i="20"/>
  <c r="BP191" i="20" s="1"/>
  <c r="BN133" i="20"/>
  <c r="BP133" i="20" s="1"/>
  <c r="BN125" i="20"/>
  <c r="BP125" i="20" s="1"/>
  <c r="BN117" i="20"/>
  <c r="BP117" i="20" s="1"/>
  <c r="BN136" i="20"/>
  <c r="BP136" i="20" s="1"/>
  <c r="BN100" i="20"/>
  <c r="BP100" i="20" s="1"/>
  <c r="BN91" i="20"/>
  <c r="BP91" i="20" s="1"/>
  <c r="BN82" i="20"/>
  <c r="BP82" i="20" s="1"/>
  <c r="BN74" i="20"/>
  <c r="BP74" i="20" s="1"/>
  <c r="BN66" i="20"/>
  <c r="BP66" i="20" s="1"/>
  <c r="BN103" i="20"/>
  <c r="BP103" i="20" s="1"/>
  <c r="BN57" i="20"/>
  <c r="BP57" i="20" s="1"/>
  <c r="BN25" i="20"/>
  <c r="BP25" i="20" s="1"/>
  <c r="BN58" i="20"/>
  <c r="BP58" i="20" s="1"/>
  <c r="BN53" i="20"/>
  <c r="BP53" i="20" s="1"/>
  <c r="BN35" i="20"/>
  <c r="BP35" i="20" s="1"/>
  <c r="BN39" i="20"/>
  <c r="BP39" i="20" s="1"/>
  <c r="BN21" i="20"/>
  <c r="BP21" i="20" s="1"/>
  <c r="BN10" i="20"/>
  <c r="BP10" i="20" s="1"/>
  <c r="BN14" i="20"/>
  <c r="BP14" i="20" s="1"/>
  <c r="BN12" i="20"/>
  <c r="BP12" i="20" s="1"/>
  <c r="BN3" i="20"/>
  <c r="BP3" i="20" s="1"/>
  <c r="BN376" i="20"/>
  <c r="BP376" i="20" s="1"/>
  <c r="BN363" i="20"/>
  <c r="BP363" i="20" s="1"/>
  <c r="BN369" i="20"/>
  <c r="BP369" i="20" s="1"/>
  <c r="BN353" i="20"/>
  <c r="BP353" i="20" s="1"/>
  <c r="BN341" i="20"/>
  <c r="BP341" i="20" s="1"/>
  <c r="BN349" i="20"/>
  <c r="BP349" i="20" s="1"/>
  <c r="BN328" i="20"/>
  <c r="BP328" i="20" s="1"/>
  <c r="BN334" i="20"/>
  <c r="BP334" i="20" s="1"/>
  <c r="BN338" i="20"/>
  <c r="BP338" i="20" s="1"/>
  <c r="BN303" i="20"/>
  <c r="BP303" i="20" s="1"/>
  <c r="BN287" i="20"/>
  <c r="BP287" i="20" s="1"/>
  <c r="BN297" i="20"/>
  <c r="BP297" i="20" s="1"/>
  <c r="BN268" i="20"/>
  <c r="BP268" i="20" s="1"/>
  <c r="BN260" i="20"/>
  <c r="BP260" i="20" s="1"/>
  <c r="BN271" i="20"/>
  <c r="BP271" i="20" s="1"/>
  <c r="BN250" i="20"/>
  <c r="BP250" i="20" s="1"/>
  <c r="BN249" i="20"/>
  <c r="BP249" i="20" s="1"/>
  <c r="BN253" i="20"/>
  <c r="BP253" i="20" s="1"/>
  <c r="BN231" i="20"/>
  <c r="BP231" i="20" s="1"/>
  <c r="BN223" i="20"/>
  <c r="BP223" i="20" s="1"/>
  <c r="BN210" i="20"/>
  <c r="BP210" i="20" s="1"/>
  <c r="BN202" i="20"/>
  <c r="BP202" i="20" s="1"/>
  <c r="BN199" i="20"/>
  <c r="BP199" i="20" s="1"/>
  <c r="BN183" i="20"/>
  <c r="BP183" i="20" s="1"/>
  <c r="BN175" i="20"/>
  <c r="BP175" i="20" s="1"/>
  <c r="BN162" i="20"/>
  <c r="BP162" i="20" s="1"/>
  <c r="BN154" i="20"/>
  <c r="BP154" i="20" s="1"/>
  <c r="BN174" i="20"/>
  <c r="BP174" i="20" s="1"/>
  <c r="BN176" i="20"/>
  <c r="BP176" i="20" s="1"/>
  <c r="BN132" i="20"/>
  <c r="BP132" i="20" s="1"/>
  <c r="BN124" i="20"/>
  <c r="BP124" i="20" s="1"/>
  <c r="BN116" i="20"/>
  <c r="BP116" i="20" s="1"/>
  <c r="BN96" i="20"/>
  <c r="BP96" i="20" s="1"/>
  <c r="BN89" i="20"/>
  <c r="BP89" i="20" s="1"/>
  <c r="BN81" i="20"/>
  <c r="BP81" i="20" s="1"/>
  <c r="BN73" i="20"/>
  <c r="BP73" i="20" s="1"/>
  <c r="BN65" i="20"/>
  <c r="BP65" i="20" s="1"/>
  <c r="BN143" i="20"/>
  <c r="BP143" i="20" s="1"/>
  <c r="BN102" i="20"/>
  <c r="BP102" i="20" s="1"/>
  <c r="BN50" i="20"/>
  <c r="BP50" i="20" s="1"/>
  <c r="BN24" i="20"/>
  <c r="BP24" i="20" s="1"/>
  <c r="BN28" i="20"/>
  <c r="BP28" i="20" s="1"/>
  <c r="BN52" i="20"/>
  <c r="BP52" i="20" s="1"/>
  <c r="BN34" i="20"/>
  <c r="BP34" i="20" s="1"/>
  <c r="BN61" i="20"/>
  <c r="BP61" i="20" s="1"/>
  <c r="BN30" i="20"/>
  <c r="BP30" i="20" s="1"/>
  <c r="BN16" i="20"/>
  <c r="BP16" i="20" s="1"/>
  <c r="BN19" i="20"/>
  <c r="BP19" i="20" s="1"/>
  <c r="BN45" i="20"/>
  <c r="BP45" i="20" s="1"/>
  <c r="BN372" i="20"/>
  <c r="BP372" i="20" s="1"/>
  <c r="BN362" i="20"/>
  <c r="BP362" i="20" s="1"/>
  <c r="BN375" i="20"/>
  <c r="BP375" i="20" s="1"/>
  <c r="BN361" i="20"/>
  <c r="BP361" i="20" s="1"/>
  <c r="BN352" i="20"/>
  <c r="BP352" i="20" s="1"/>
  <c r="BN340" i="20"/>
  <c r="BP340" i="20" s="1"/>
  <c r="BN345" i="20"/>
  <c r="BP345" i="20" s="1"/>
  <c r="BN327" i="20"/>
  <c r="BP327" i="20" s="1"/>
  <c r="BN336" i="20"/>
  <c r="BP336" i="20" s="1"/>
  <c r="BN332" i="20"/>
  <c r="BP332" i="20" s="1"/>
  <c r="BN310" i="20"/>
  <c r="BP310" i="20" s="1"/>
  <c r="BN309" i="20"/>
  <c r="BP309" i="20" s="1"/>
  <c r="BN300" i="20"/>
  <c r="BP300" i="20" s="1"/>
  <c r="BN286" i="20"/>
  <c r="BP286" i="20" s="1"/>
  <c r="BN293" i="20"/>
  <c r="BP293" i="20" s="1"/>
  <c r="BN267" i="20"/>
  <c r="BP267" i="20" s="1"/>
  <c r="BN259" i="20"/>
  <c r="BP259" i="20" s="1"/>
  <c r="BN276" i="20"/>
  <c r="BP276" i="20" s="1"/>
  <c r="BN292" i="20"/>
  <c r="BP292" i="20" s="1"/>
  <c r="BN246" i="20"/>
  <c r="BP246" i="20" s="1"/>
  <c r="BN245" i="20"/>
  <c r="BP245" i="20" s="1"/>
  <c r="BN256" i="20"/>
  <c r="BP256" i="20" s="1"/>
  <c r="BN230" i="20"/>
  <c r="BP230" i="20" s="1"/>
  <c r="BN222" i="20"/>
  <c r="BP222" i="20" s="1"/>
  <c r="BN247" i="20"/>
  <c r="BP247" i="20" s="1"/>
  <c r="BN209" i="20"/>
  <c r="BP209" i="20" s="1"/>
  <c r="BN221" i="20"/>
  <c r="BP221" i="20" s="1"/>
  <c r="BN215" i="20"/>
  <c r="BP215" i="20" s="1"/>
  <c r="BN198" i="20"/>
  <c r="BP198" i="20" s="1"/>
  <c r="BN182" i="20"/>
  <c r="BP182" i="20" s="1"/>
  <c r="BN173" i="20"/>
  <c r="BP173" i="20" s="1"/>
  <c r="BN161" i="20"/>
  <c r="BP161" i="20" s="1"/>
  <c r="BN153" i="20"/>
  <c r="BP153" i="20" s="1"/>
  <c r="BN172" i="20"/>
  <c r="BP172" i="20" s="1"/>
  <c r="BN170" i="20"/>
  <c r="BP170" i="20" s="1"/>
  <c r="BN131" i="20"/>
  <c r="BP131" i="20" s="1"/>
  <c r="BN123" i="20"/>
  <c r="BP123" i="20" s="1"/>
  <c r="BN115" i="20"/>
  <c r="BP115" i="20" s="1"/>
  <c r="BN92" i="20"/>
  <c r="BP92" i="20" s="1"/>
  <c r="BN88" i="20"/>
  <c r="BP88" i="20" s="1"/>
  <c r="BN80" i="20"/>
  <c r="BP80" i="20" s="1"/>
  <c r="BN72" i="20"/>
  <c r="BP72" i="20" s="1"/>
  <c r="BN64" i="20"/>
  <c r="BP64" i="20" s="1"/>
  <c r="BN113" i="20"/>
  <c r="BP113" i="20" s="1"/>
  <c r="BN98" i="20"/>
  <c r="BP98" i="20" s="1"/>
  <c r="BN48" i="20"/>
  <c r="BP48" i="20" s="1"/>
  <c r="BN23" i="20"/>
  <c r="BP23" i="20" s="1"/>
  <c r="BN145" i="20"/>
  <c r="BP145" i="20" s="1"/>
  <c r="BN51" i="20"/>
  <c r="BP51" i="20" s="1"/>
  <c r="BN33" i="20"/>
  <c r="BP33" i="20" s="1"/>
  <c r="BN59" i="20"/>
  <c r="BP59" i="20" s="1"/>
  <c r="BN29" i="20"/>
  <c r="BP29" i="20" s="1"/>
  <c r="BN15" i="20"/>
  <c r="BP15" i="20" s="1"/>
  <c r="BN7" i="20"/>
  <c r="BP7" i="20" s="1"/>
  <c r="BN26" i="20"/>
  <c r="BP26" i="20" s="1"/>
  <c r="BN20" i="20"/>
  <c r="BP20" i="20" s="1"/>
  <c r="BN18" i="20"/>
  <c r="BP18" i="20" s="1"/>
  <c r="BN382" i="20"/>
  <c r="BP382" i="20" s="1"/>
  <c r="BN370" i="20"/>
  <c r="BP370" i="20" s="1"/>
  <c r="BN374" i="20"/>
  <c r="BP374" i="20" s="1"/>
  <c r="BN359" i="20"/>
  <c r="BP359" i="20" s="1"/>
  <c r="BN339" i="20"/>
  <c r="BP339" i="20" s="1"/>
  <c r="BN326" i="20"/>
  <c r="BP326" i="20" s="1"/>
  <c r="BN323" i="20"/>
  <c r="BP323" i="20" s="1"/>
  <c r="BN314" i="20"/>
  <c r="BP314" i="20" s="1"/>
  <c r="BN308" i="20"/>
  <c r="BP308" i="20" s="1"/>
  <c r="BN298" i="20"/>
  <c r="BP298" i="20" s="1"/>
  <c r="BN285" i="20"/>
  <c r="BP285" i="20" s="1"/>
  <c r="BN318" i="20"/>
  <c r="BP318" i="20" s="1"/>
  <c r="BN266" i="20"/>
  <c r="BP266" i="20" s="1"/>
  <c r="BN258" i="20"/>
  <c r="BP258" i="20" s="1"/>
  <c r="BN272" i="20"/>
  <c r="BP272" i="20" s="1"/>
  <c r="BN279" i="20"/>
  <c r="BP279" i="20" s="1"/>
  <c r="BN243" i="20"/>
  <c r="BP243" i="20" s="1"/>
  <c r="BN236" i="20"/>
  <c r="BP236" i="20" s="1"/>
  <c r="BN229" i="20"/>
  <c r="BP229" i="20" s="1"/>
  <c r="BN208" i="20"/>
  <c r="BP208" i="20" s="1"/>
  <c r="BN217" i="20"/>
  <c r="BP217" i="20" s="1"/>
  <c r="BN200" i="20"/>
  <c r="BP200" i="20" s="1"/>
  <c r="BN196" i="20"/>
  <c r="BP196" i="20" s="1"/>
  <c r="BN189" i="20"/>
  <c r="BP189" i="20" s="1"/>
  <c r="BN181" i="20"/>
  <c r="BP181" i="20" s="1"/>
  <c r="BN194" i="20"/>
  <c r="BP194" i="20" s="1"/>
  <c r="BN160" i="20"/>
  <c r="BP160" i="20" s="1"/>
  <c r="BN152" i="20"/>
  <c r="BP152" i="20" s="1"/>
  <c r="BN166" i="20"/>
  <c r="BP166" i="20" s="1"/>
  <c r="BN130" i="20"/>
  <c r="BP130" i="20" s="1"/>
  <c r="BN122" i="20"/>
  <c r="BP122" i="20" s="1"/>
  <c r="BN114" i="20"/>
  <c r="BP114" i="20" s="1"/>
  <c r="BN147" i="20"/>
  <c r="BP147" i="20" s="1"/>
  <c r="BN144" i="20"/>
  <c r="BP144" i="20" s="1"/>
  <c r="BN141" i="20"/>
  <c r="BP141" i="20" s="1"/>
  <c r="BN87" i="20"/>
  <c r="BP87" i="20" s="1"/>
  <c r="BN79" i="20"/>
  <c r="BP79" i="20" s="1"/>
  <c r="BN71" i="20"/>
  <c r="BP71" i="20" s="1"/>
  <c r="BN63" i="20"/>
  <c r="BP63" i="20" s="1"/>
  <c r="BN94" i="20"/>
  <c r="BP94" i="20" s="1"/>
  <c r="BN37" i="20"/>
  <c r="BP37" i="20" s="1"/>
  <c r="BN56" i="20"/>
  <c r="BP56" i="20" s="1"/>
  <c r="BN112" i="20"/>
  <c r="BP112" i="20" s="1"/>
  <c r="BN49" i="20"/>
  <c r="BP49" i="20" s="1"/>
  <c r="BN32" i="20"/>
  <c r="BP32" i="20" s="1"/>
  <c r="BN9" i="20"/>
  <c r="BP9" i="20" s="1"/>
  <c r="BN111" i="20"/>
  <c r="BP111" i="20" s="1"/>
  <c r="BN381" i="20"/>
  <c r="BP381" i="20" s="1"/>
  <c r="BN368" i="20"/>
  <c r="BP368" i="20" s="1"/>
  <c r="BN373" i="20"/>
  <c r="BP373" i="20" s="1"/>
  <c r="BN358" i="20"/>
  <c r="BP358" i="20" s="1"/>
  <c r="BN346" i="20"/>
  <c r="BP346" i="20" s="1"/>
  <c r="BN350" i="20"/>
  <c r="BP350" i="20" s="1"/>
  <c r="BN321" i="20"/>
  <c r="BP321" i="20" s="1"/>
  <c r="BN306" i="20"/>
  <c r="BP306" i="20" s="1"/>
  <c r="BN295" i="20"/>
  <c r="BP295" i="20" s="1"/>
  <c r="BN284" i="20"/>
  <c r="BP284" i="20" s="1"/>
  <c r="BN304" i="20"/>
  <c r="BP304" i="20" s="1"/>
  <c r="BN275" i="20"/>
  <c r="BP275" i="20" s="1"/>
  <c r="BN265" i="20"/>
  <c r="BP265" i="20" s="1"/>
  <c r="BN257" i="20"/>
  <c r="BP257" i="20" s="1"/>
  <c r="BN278" i="20"/>
  <c r="BP278" i="20" s="1"/>
  <c r="BN252" i="20"/>
  <c r="BP252" i="20" s="1"/>
  <c r="BN242" i="20"/>
  <c r="BP242" i="20" s="1"/>
  <c r="BN248" i="20"/>
  <c r="BP248" i="20" s="1"/>
  <c r="BN251" i="20"/>
  <c r="BP251" i="20" s="1"/>
  <c r="BN232" i="20"/>
  <c r="BP232" i="20" s="1"/>
  <c r="BN228" i="20"/>
  <c r="BP228" i="20" s="1"/>
  <c r="BN235" i="20"/>
  <c r="BP235" i="20" s="1"/>
  <c r="BN207" i="20"/>
  <c r="BP207" i="20" s="1"/>
  <c r="BN195" i="20"/>
  <c r="BP195" i="20" s="1"/>
  <c r="BN218" i="20"/>
  <c r="BP218" i="20" s="1"/>
  <c r="BN188" i="20"/>
  <c r="BP188" i="20" s="1"/>
  <c r="BN180" i="20"/>
  <c r="BP180" i="20" s="1"/>
  <c r="BN178" i="20"/>
  <c r="BP178" i="20" s="1"/>
  <c r="BN201" i="20"/>
  <c r="BP201" i="20" s="1"/>
  <c r="BN159" i="20"/>
  <c r="BP159" i="20" s="1"/>
  <c r="BN151" i="20"/>
  <c r="BP151" i="20" s="1"/>
  <c r="BN129" i="20"/>
  <c r="BP129" i="20" s="1"/>
  <c r="BN121" i="20"/>
  <c r="BP121" i="20" s="1"/>
  <c r="BN135" i="20"/>
  <c r="BP135" i="20" s="1"/>
  <c r="BN86" i="20"/>
  <c r="BP86" i="20" s="1"/>
  <c r="BN78" i="20"/>
  <c r="BP78" i="20" s="1"/>
  <c r="BN70" i="20"/>
  <c r="BP70" i="20" s="1"/>
  <c r="BN62" i="20"/>
  <c r="BP62" i="20" s="1"/>
  <c r="BN90" i="20"/>
  <c r="BP90" i="20" s="1"/>
  <c r="BN46" i="20"/>
  <c r="BP46" i="20" s="1"/>
  <c r="BN93" i="20"/>
  <c r="BP93" i="20" s="1"/>
  <c r="BN47" i="20"/>
  <c r="BP47" i="20" s="1"/>
  <c r="BN97" i="20"/>
  <c r="BP97" i="20" s="1"/>
  <c r="BN8" i="20"/>
  <c r="BP8" i="20" s="1"/>
  <c r="BN11" i="20"/>
  <c r="BP11" i="20" s="1"/>
  <c r="H40" i="22"/>
  <c r="H48" i="22" s="1"/>
  <c r="H49" i="22" s="1"/>
  <c r="BE28" i="22" s="1"/>
  <c r="I39" i="22"/>
  <c r="J49" i="20"/>
  <c r="BM367" i="20" s="1"/>
  <c r="R32" i="22"/>
  <c r="B39" i="22"/>
  <c r="B40" i="22" s="1"/>
  <c r="B48" i="22" s="1"/>
  <c r="C39" i="22"/>
  <c r="C40" i="22" s="1"/>
  <c r="C48" i="22" s="1"/>
  <c r="P2" i="20"/>
  <c r="P23" i="20"/>
  <c r="P15" i="22"/>
  <c r="P23" i="22"/>
  <c r="R32" i="20"/>
  <c r="B39" i="20"/>
  <c r="B40" i="20" s="1"/>
  <c r="B48" i="20" s="1"/>
  <c r="C39" i="20"/>
  <c r="C40" i="20" s="1"/>
  <c r="C48" i="20" s="1"/>
  <c r="E39" i="22"/>
  <c r="E40" i="22" s="1"/>
  <c r="E48" i="22" s="1"/>
  <c r="D40" i="22"/>
  <c r="D48" i="22" s="1"/>
  <c r="P27" i="22"/>
  <c r="P19" i="20"/>
  <c r="P8" i="20"/>
  <c r="P23" i="11"/>
  <c r="P8" i="11"/>
  <c r="P19" i="11"/>
  <c r="P27" i="11"/>
  <c r="P15" i="11"/>
  <c r="H40" i="20"/>
  <c r="H48" i="20" s="1"/>
  <c r="I39" i="20"/>
  <c r="D40" i="20"/>
  <c r="D48" i="20" s="1"/>
  <c r="E39" i="20"/>
  <c r="E40" i="20" s="1"/>
  <c r="E48" i="20" s="1"/>
  <c r="K49" i="22"/>
  <c r="BQ327" i="22" s="1"/>
  <c r="BN381" i="22"/>
  <c r="BP381" i="22" s="1"/>
  <c r="BN369" i="22"/>
  <c r="BP369" i="22" s="1"/>
  <c r="BN362" i="22"/>
  <c r="BP362" i="22" s="1"/>
  <c r="BN372" i="22"/>
  <c r="BP372" i="22" s="1"/>
  <c r="BN356" i="22"/>
  <c r="BP356" i="22" s="1"/>
  <c r="BN342" i="22"/>
  <c r="BP342" i="22" s="1"/>
  <c r="BN337" i="22"/>
  <c r="BP337" i="22" s="1"/>
  <c r="BN331" i="22"/>
  <c r="BP331" i="22" s="1"/>
  <c r="BN310" i="22"/>
  <c r="BP310" i="22" s="1"/>
  <c r="BN302" i="22"/>
  <c r="BP302" i="22" s="1"/>
  <c r="BN322" i="22"/>
  <c r="BP322" i="22" s="1"/>
  <c r="BN289" i="22"/>
  <c r="BP289" i="22" s="1"/>
  <c r="BN311" i="22"/>
  <c r="BP311" i="22" s="1"/>
  <c r="BN275" i="22"/>
  <c r="BP275" i="22" s="1"/>
  <c r="BN283" i="22"/>
  <c r="BP283" i="22" s="1"/>
  <c r="BN274" i="22"/>
  <c r="BP274" i="22" s="1"/>
  <c r="BN273" i="22"/>
  <c r="BP273" i="22" s="1"/>
  <c r="BN258" i="22"/>
  <c r="BP258" i="22" s="1"/>
  <c r="BN238" i="22"/>
  <c r="BP238" i="22" s="1"/>
  <c r="BN229" i="22"/>
  <c r="BP229" i="22" s="1"/>
  <c r="BN216" i="22"/>
  <c r="BP216" i="22" s="1"/>
  <c r="BN197" i="22"/>
  <c r="BP197" i="22" s="1"/>
  <c r="BN189" i="22"/>
  <c r="BP189" i="22" s="1"/>
  <c r="BN181" i="22"/>
  <c r="BP181" i="22" s="1"/>
  <c r="BN173" i="22"/>
  <c r="BP173" i="22" s="1"/>
  <c r="BN219" i="22"/>
  <c r="BP219" i="22" s="1"/>
  <c r="BN161" i="22"/>
  <c r="BP161" i="22" s="1"/>
  <c r="BN148" i="22"/>
  <c r="BP148" i="22" s="1"/>
  <c r="BN162" i="22"/>
  <c r="BP162" i="22" s="1"/>
  <c r="BN137" i="22"/>
  <c r="BP137" i="22" s="1"/>
  <c r="BN129" i="22"/>
  <c r="BP129" i="22" s="1"/>
  <c r="BN380" i="22"/>
  <c r="BP380" i="22" s="1"/>
  <c r="BN361" i="22"/>
  <c r="BP361" i="22" s="1"/>
  <c r="BN378" i="22"/>
  <c r="BP378" i="22" s="1"/>
  <c r="BN349" i="22"/>
  <c r="BP349" i="22" s="1"/>
  <c r="BN341" i="22"/>
  <c r="BP341" i="22" s="1"/>
  <c r="BN330" i="22"/>
  <c r="BP330" i="22" s="1"/>
  <c r="BN317" i="22"/>
  <c r="BP317" i="22" s="1"/>
  <c r="BN328" i="22"/>
  <c r="BP328" i="22" s="1"/>
  <c r="BN309" i="22"/>
  <c r="BP309" i="22" s="1"/>
  <c r="BN301" i="22"/>
  <c r="BP301" i="22" s="1"/>
  <c r="BN313" i="22"/>
  <c r="BP313" i="22" s="1"/>
  <c r="BN288" i="22"/>
  <c r="BP288" i="22" s="1"/>
  <c r="BN298" i="22"/>
  <c r="BP298" i="22" s="1"/>
  <c r="BN279" i="22"/>
  <c r="BP279" i="22" s="1"/>
  <c r="BN265" i="22"/>
  <c r="BP265" i="22" s="1"/>
  <c r="BN256" i="22"/>
  <c r="BP256" i="22" s="1"/>
  <c r="BN234" i="22"/>
  <c r="BP234" i="22" s="1"/>
  <c r="BN237" i="22"/>
  <c r="BP237" i="22" s="1"/>
  <c r="BN295" i="22"/>
  <c r="BP295" i="22" s="1"/>
  <c r="BN227" i="22"/>
  <c r="BP227" i="22" s="1"/>
  <c r="BN214" i="22"/>
  <c r="BP214" i="22" s="1"/>
  <c r="BN196" i="22"/>
  <c r="BP196" i="22" s="1"/>
  <c r="BN188" i="22"/>
  <c r="BP188" i="22" s="1"/>
  <c r="BN180" i="22"/>
  <c r="BP180" i="22" s="1"/>
  <c r="BN172" i="22"/>
  <c r="BP172" i="22" s="1"/>
  <c r="BN217" i="22"/>
  <c r="BP217" i="22" s="1"/>
  <c r="BN157" i="22"/>
  <c r="BP157" i="22" s="1"/>
  <c r="BN147" i="22"/>
  <c r="BP147" i="22" s="1"/>
  <c r="BN158" i="22"/>
  <c r="BP158" i="22" s="1"/>
  <c r="BN144" i="22"/>
  <c r="BP144" i="22" s="1"/>
  <c r="BN136" i="22"/>
  <c r="BP136" i="22" s="1"/>
  <c r="BN128" i="22"/>
  <c r="BP128" i="22" s="1"/>
  <c r="BN97" i="22"/>
  <c r="BP97" i="22" s="1"/>
  <c r="BN89" i="22"/>
  <c r="BP89" i="22" s="1"/>
  <c r="BN81" i="22"/>
  <c r="BP81" i="22" s="1"/>
  <c r="BN118" i="22"/>
  <c r="BP118" i="22" s="1"/>
  <c r="BN42" i="22"/>
  <c r="BP42" i="22" s="1"/>
  <c r="BN76" i="22"/>
  <c r="BP76" i="22" s="1"/>
  <c r="BN102" i="22"/>
  <c r="BP102" i="22" s="1"/>
  <c r="BN71" i="22"/>
  <c r="BP71" i="22" s="1"/>
  <c r="BN379" i="22"/>
  <c r="BP379" i="22" s="1"/>
  <c r="BN360" i="22"/>
  <c r="BP360" i="22" s="1"/>
  <c r="BN370" i="22"/>
  <c r="BP370" i="22" s="1"/>
  <c r="BN352" i="22"/>
  <c r="BP352" i="22" s="1"/>
  <c r="BN355" i="22"/>
  <c r="BP355" i="22" s="1"/>
  <c r="BN340" i="22"/>
  <c r="BP340" i="22" s="1"/>
  <c r="BN329" i="22"/>
  <c r="BP329" i="22" s="1"/>
  <c r="BN325" i="22"/>
  <c r="BP325" i="22" s="1"/>
  <c r="BN308" i="22"/>
  <c r="BP308" i="22" s="1"/>
  <c r="BN300" i="22"/>
  <c r="BP300" i="22" s="1"/>
  <c r="BN287" i="22"/>
  <c r="BP287" i="22" s="1"/>
  <c r="BN278" i="22"/>
  <c r="BP278" i="22" s="1"/>
  <c r="BN269" i="22"/>
  <c r="BP269" i="22" s="1"/>
  <c r="BN270" i="22"/>
  <c r="BP270" i="22" s="1"/>
  <c r="BN254" i="22"/>
  <c r="BP254" i="22" s="1"/>
  <c r="BN233" i="22"/>
  <c r="BP233" i="22" s="1"/>
  <c r="BN261" i="22"/>
  <c r="BP261" i="22" s="1"/>
  <c r="BN236" i="22"/>
  <c r="BP236" i="22" s="1"/>
  <c r="BN257" i="22"/>
  <c r="BP257" i="22" s="1"/>
  <c r="BN226" i="22"/>
  <c r="BP226" i="22" s="1"/>
  <c r="BN212" i="22"/>
  <c r="BP212" i="22" s="1"/>
  <c r="BN195" i="22"/>
  <c r="BP195" i="22" s="1"/>
  <c r="BN187" i="22"/>
  <c r="BP187" i="22" s="1"/>
  <c r="BN179" i="22"/>
  <c r="BP179" i="22" s="1"/>
  <c r="BN374" i="22"/>
  <c r="BP374" i="22" s="1"/>
  <c r="BN359" i="22"/>
  <c r="BP359" i="22" s="1"/>
  <c r="BN363" i="22"/>
  <c r="BP363" i="22" s="1"/>
  <c r="BN348" i="22"/>
  <c r="BP348" i="22" s="1"/>
  <c r="BN350" i="22"/>
  <c r="BP350" i="22" s="1"/>
  <c r="BN338" i="22"/>
  <c r="BP338" i="22" s="1"/>
  <c r="BN319" i="22"/>
  <c r="BP319" i="22" s="1"/>
  <c r="BN316" i="22"/>
  <c r="BP316" i="22" s="1"/>
  <c r="BN307" i="22"/>
  <c r="BP307" i="22" s="1"/>
  <c r="BN321" i="22"/>
  <c r="BP321" i="22" s="1"/>
  <c r="BN293" i="22"/>
  <c r="BP293" i="22" s="1"/>
  <c r="BN286" i="22"/>
  <c r="BP286" i="22" s="1"/>
  <c r="BN271" i="22"/>
  <c r="BP271" i="22" s="1"/>
  <c r="BN282" i="22"/>
  <c r="BP282" i="22" s="1"/>
  <c r="BN294" i="22"/>
  <c r="BP294" i="22" s="1"/>
  <c r="BN266" i="22"/>
  <c r="BP266" i="22" s="1"/>
  <c r="BN268" i="22"/>
  <c r="BP268" i="22" s="1"/>
  <c r="BN251" i="22"/>
  <c r="BP251" i="22" s="1"/>
  <c r="BN239" i="22"/>
  <c r="BP239" i="22" s="1"/>
  <c r="BN252" i="22"/>
  <c r="BP252" i="22" s="1"/>
  <c r="BN253" i="22"/>
  <c r="BP253" i="22" s="1"/>
  <c r="BN230" i="22"/>
  <c r="BP230" i="22" s="1"/>
  <c r="BN225" i="22"/>
  <c r="BP225" i="22" s="1"/>
  <c r="BN210" i="22"/>
  <c r="BP210" i="22" s="1"/>
  <c r="BN194" i="22"/>
  <c r="BP194" i="22" s="1"/>
  <c r="BN186" i="22"/>
  <c r="BP186" i="22" s="1"/>
  <c r="BN178" i="22"/>
  <c r="BP178" i="22" s="1"/>
  <c r="BN205" i="22"/>
  <c r="BP205" i="22" s="1"/>
  <c r="BN213" i="22"/>
  <c r="BP213" i="22" s="1"/>
  <c r="BN164" i="22"/>
  <c r="BP164" i="22" s="1"/>
  <c r="BN153" i="22"/>
  <c r="BP153" i="22" s="1"/>
  <c r="BN168" i="22"/>
  <c r="BP168" i="22" s="1"/>
  <c r="BN163" i="22"/>
  <c r="BP163" i="22" s="1"/>
  <c r="BN142" i="22"/>
  <c r="BP142" i="22" s="1"/>
  <c r="BN134" i="22"/>
  <c r="BP134" i="22" s="1"/>
  <c r="BN126" i="22"/>
  <c r="BP126" i="22" s="1"/>
  <c r="BN368" i="22"/>
  <c r="BP368" i="22" s="1"/>
  <c r="BN375" i="22"/>
  <c r="BP375" i="22" s="1"/>
  <c r="BN358" i="22"/>
  <c r="BP358" i="22" s="1"/>
  <c r="BN346" i="22"/>
  <c r="BP346" i="22" s="1"/>
  <c r="BN336" i="22"/>
  <c r="BP336" i="22" s="1"/>
  <c r="BN306" i="22"/>
  <c r="BP306" i="22" s="1"/>
  <c r="BN324" i="22"/>
  <c r="BP324" i="22" s="1"/>
  <c r="BN285" i="22"/>
  <c r="BP285" i="22" s="1"/>
  <c r="BN296" i="22"/>
  <c r="BP296" i="22" s="1"/>
  <c r="BN291" i="22"/>
  <c r="BP291" i="22" s="1"/>
  <c r="BN280" i="22"/>
  <c r="BP280" i="22" s="1"/>
  <c r="BN267" i="22"/>
  <c r="BP267" i="22" s="1"/>
  <c r="BN247" i="22"/>
  <c r="BP247" i="22" s="1"/>
  <c r="BN235" i="22"/>
  <c r="BP235" i="22" s="1"/>
  <c r="BN246" i="22"/>
  <c r="BP246" i="22" s="1"/>
  <c r="BN248" i="22"/>
  <c r="BP248" i="22" s="1"/>
  <c r="BN228" i="22"/>
  <c r="BP228" i="22" s="1"/>
  <c r="BN232" i="22"/>
  <c r="BP232" i="22" s="1"/>
  <c r="BN224" i="22"/>
  <c r="BP224" i="22" s="1"/>
  <c r="BN208" i="22"/>
  <c r="BP208" i="22" s="1"/>
  <c r="BN193" i="22"/>
  <c r="BP193" i="22" s="1"/>
  <c r="BN185" i="22"/>
  <c r="BP185" i="22" s="1"/>
  <c r="BN177" i="22"/>
  <c r="BP177" i="22" s="1"/>
  <c r="BN204" i="22"/>
  <c r="BP204" i="22" s="1"/>
  <c r="BN211" i="22"/>
  <c r="BP211" i="22" s="1"/>
  <c r="BN160" i="22"/>
  <c r="BP160" i="22" s="1"/>
  <c r="BN152" i="22"/>
  <c r="BP152" i="22" s="1"/>
  <c r="BN145" i="22"/>
  <c r="BP145" i="22" s="1"/>
  <c r="BN141" i="22"/>
  <c r="BP141" i="22" s="1"/>
  <c r="BN133" i="22"/>
  <c r="BP133" i="22" s="1"/>
  <c r="BN125" i="22"/>
  <c r="BP125" i="22" s="1"/>
  <c r="BN367" i="22"/>
  <c r="BP367" i="22" s="1"/>
  <c r="BN357" i="22"/>
  <c r="BP357" i="22" s="1"/>
  <c r="BN377" i="22"/>
  <c r="BP377" i="22" s="1"/>
  <c r="BN345" i="22"/>
  <c r="BP345" i="22" s="1"/>
  <c r="BN351" i="22"/>
  <c r="BP351" i="22" s="1"/>
  <c r="BN334" i="22"/>
  <c r="BP334" i="22" s="1"/>
  <c r="BN335" i="22"/>
  <c r="BP335" i="22" s="1"/>
  <c r="BN315" i="22"/>
  <c r="BP315" i="22" s="1"/>
  <c r="BN320" i="22"/>
  <c r="BP320" i="22" s="1"/>
  <c r="BN305" i="22"/>
  <c r="BP305" i="22" s="1"/>
  <c r="BN312" i="22"/>
  <c r="BP312" i="22" s="1"/>
  <c r="BN297" i="22"/>
  <c r="BP297" i="22" s="1"/>
  <c r="BN284" i="22"/>
  <c r="BP284" i="22" s="1"/>
  <c r="BN292" i="22"/>
  <c r="BP292" i="22" s="1"/>
  <c r="BN299" i="22"/>
  <c r="BP299" i="22" s="1"/>
  <c r="BN264" i="22"/>
  <c r="BP264" i="22" s="1"/>
  <c r="BN231" i="22"/>
  <c r="BP231" i="22" s="1"/>
  <c r="BN245" i="22"/>
  <c r="BP245" i="22" s="1"/>
  <c r="BN263" i="22"/>
  <c r="BP263" i="22" s="1"/>
  <c r="BN222" i="22"/>
  <c r="BP222" i="22" s="1"/>
  <c r="BN259" i="22"/>
  <c r="BP259" i="22" s="1"/>
  <c r="BN200" i="22"/>
  <c r="BP200" i="22" s="1"/>
  <c r="BN192" i="22"/>
  <c r="BP192" i="22" s="1"/>
  <c r="BN184" i="22"/>
  <c r="BP184" i="22" s="1"/>
  <c r="BN176" i="22"/>
  <c r="BP176" i="22" s="1"/>
  <c r="BN203" i="22"/>
  <c r="BP203" i="22" s="1"/>
  <c r="BN206" i="22"/>
  <c r="BP206" i="22" s="1"/>
  <c r="BN170" i="22"/>
  <c r="BP170" i="22" s="1"/>
  <c r="BN156" i="22"/>
  <c r="BP156" i="22" s="1"/>
  <c r="BN151" i="22"/>
  <c r="BP151" i="22" s="1"/>
  <c r="BN140" i="22"/>
  <c r="BP140" i="22" s="1"/>
  <c r="BN132" i="22"/>
  <c r="BP132" i="22" s="1"/>
  <c r="BN124" i="22"/>
  <c r="BP124" i="22" s="1"/>
  <c r="BN93" i="22"/>
  <c r="BP93" i="22" s="1"/>
  <c r="BN85" i="22"/>
  <c r="BP85" i="22" s="1"/>
  <c r="BN114" i="22"/>
  <c r="BP114" i="22" s="1"/>
  <c r="BN77" i="22"/>
  <c r="BP77" i="22" s="1"/>
  <c r="BN73" i="22"/>
  <c r="BP73" i="22" s="1"/>
  <c r="BN49" i="22"/>
  <c r="BP49" i="22" s="1"/>
  <c r="BN79" i="22"/>
  <c r="BP79" i="22" s="1"/>
  <c r="BN61" i="22"/>
  <c r="BP61" i="22" s="1"/>
  <c r="BN53" i="22"/>
  <c r="BP53" i="22" s="1"/>
  <c r="BN371" i="22"/>
  <c r="BP371" i="22" s="1"/>
  <c r="BN354" i="22"/>
  <c r="BP354" i="22" s="1"/>
  <c r="BN314" i="22"/>
  <c r="BP314" i="22" s="1"/>
  <c r="BN276" i="22"/>
  <c r="BP276" i="22" s="1"/>
  <c r="BN260" i="22"/>
  <c r="BP260" i="22" s="1"/>
  <c r="BN240" i="22"/>
  <c r="BP240" i="22" s="1"/>
  <c r="BN198" i="22"/>
  <c r="BP198" i="22" s="1"/>
  <c r="BN207" i="22"/>
  <c r="BP207" i="22" s="1"/>
  <c r="BN171" i="22"/>
  <c r="BP171" i="22" s="1"/>
  <c r="BN154" i="22"/>
  <c r="BP154" i="22" s="1"/>
  <c r="BN131" i="22"/>
  <c r="BP131" i="22" s="1"/>
  <c r="BN94" i="22"/>
  <c r="BP94" i="22" s="1"/>
  <c r="BN83" i="22"/>
  <c r="BP83" i="22" s="1"/>
  <c r="BN101" i="22"/>
  <c r="BP101" i="22" s="1"/>
  <c r="BN112" i="22"/>
  <c r="BP112" i="22" s="1"/>
  <c r="BN106" i="22"/>
  <c r="BP106" i="22" s="1"/>
  <c r="BN64" i="22"/>
  <c r="BP64" i="22" s="1"/>
  <c r="BN55" i="22"/>
  <c r="BP55" i="22" s="1"/>
  <c r="BN23" i="22"/>
  <c r="BP23" i="22" s="1"/>
  <c r="BN6" i="22"/>
  <c r="BP6" i="22" s="1"/>
  <c r="BN22" i="22"/>
  <c r="BP22" i="22" s="1"/>
  <c r="BN19" i="22"/>
  <c r="BP19" i="22" s="1"/>
  <c r="BN17" i="22"/>
  <c r="BP17" i="22" s="1"/>
  <c r="BN110" i="22"/>
  <c r="BP110" i="22" s="1"/>
  <c r="BN344" i="22"/>
  <c r="BP344" i="22" s="1"/>
  <c r="BN242" i="22"/>
  <c r="BP242" i="22" s="1"/>
  <c r="BN241" i="22"/>
  <c r="BP241" i="22" s="1"/>
  <c r="BN191" i="22"/>
  <c r="BP191" i="22" s="1"/>
  <c r="BN167" i="22"/>
  <c r="BP167" i="22" s="1"/>
  <c r="BN159" i="22"/>
  <c r="BP159" i="22" s="1"/>
  <c r="BN130" i="22"/>
  <c r="BP130" i="22" s="1"/>
  <c r="BN92" i="22"/>
  <c r="BP92" i="22" s="1"/>
  <c r="BN82" i="22"/>
  <c r="BP82" i="22" s="1"/>
  <c r="BN121" i="22"/>
  <c r="BP121" i="22" s="1"/>
  <c r="BN111" i="22"/>
  <c r="BP111" i="22" s="1"/>
  <c r="BN70" i="22"/>
  <c r="BP70" i="22" s="1"/>
  <c r="BN63" i="22"/>
  <c r="BP63" i="22" s="1"/>
  <c r="BN54" i="22"/>
  <c r="BP54" i="22" s="1"/>
  <c r="BN31" i="22"/>
  <c r="BP31" i="22" s="1"/>
  <c r="BN18" i="22"/>
  <c r="BP18" i="22" s="1"/>
  <c r="BN5" i="22"/>
  <c r="BP5" i="22" s="1"/>
  <c r="BN72" i="22"/>
  <c r="BP72" i="22" s="1"/>
  <c r="BN13" i="22"/>
  <c r="BP13" i="22" s="1"/>
  <c r="BN21" i="22"/>
  <c r="BP21" i="22" s="1"/>
  <c r="BN65" i="22"/>
  <c r="BP65" i="22" s="1"/>
  <c r="BN376" i="22"/>
  <c r="BP376" i="22" s="1"/>
  <c r="BN343" i="22"/>
  <c r="BP343" i="22" s="1"/>
  <c r="BN323" i="22"/>
  <c r="BP323" i="22" s="1"/>
  <c r="BN290" i="22"/>
  <c r="BP290" i="22" s="1"/>
  <c r="BN281" i="22"/>
  <c r="BP281" i="22" s="1"/>
  <c r="BN190" i="22"/>
  <c r="BP190" i="22" s="1"/>
  <c r="BN155" i="22"/>
  <c r="BP155" i="22" s="1"/>
  <c r="BN127" i="22"/>
  <c r="BP127" i="22" s="1"/>
  <c r="BN91" i="22"/>
  <c r="BP91" i="22" s="1"/>
  <c r="BN80" i="22"/>
  <c r="BP80" i="22" s="1"/>
  <c r="BN120" i="22"/>
  <c r="BP120" i="22" s="1"/>
  <c r="BN107" i="22"/>
  <c r="BP107" i="22" s="1"/>
  <c r="BN69" i="22"/>
  <c r="BP69" i="22" s="1"/>
  <c r="BN62" i="22"/>
  <c r="BP62" i="22" s="1"/>
  <c r="BN52" i="22"/>
  <c r="BP52" i="22" s="1"/>
  <c r="BN20" i="22"/>
  <c r="BP20" i="22" s="1"/>
  <c r="BN4" i="22"/>
  <c r="BP4" i="22" s="1"/>
  <c r="BN12" i="22"/>
  <c r="BP12" i="22" s="1"/>
  <c r="BN35" i="22"/>
  <c r="BP35" i="22" s="1"/>
  <c r="BN7" i="22"/>
  <c r="BP7" i="22" s="1"/>
  <c r="BN36" i="22"/>
  <c r="BP36" i="22" s="1"/>
  <c r="BN364" i="22"/>
  <c r="BP364" i="22" s="1"/>
  <c r="BN347" i="22"/>
  <c r="BP347" i="22" s="1"/>
  <c r="BN333" i="22"/>
  <c r="BP333" i="22" s="1"/>
  <c r="BN318" i="22"/>
  <c r="BP318" i="22" s="1"/>
  <c r="BN277" i="22"/>
  <c r="BP277" i="22" s="1"/>
  <c r="BN250" i="22"/>
  <c r="BP250" i="22" s="1"/>
  <c r="BN183" i="22"/>
  <c r="BP183" i="22" s="1"/>
  <c r="BN202" i="22"/>
  <c r="BP202" i="22" s="1"/>
  <c r="BN150" i="22"/>
  <c r="BP150" i="22" s="1"/>
  <c r="BN165" i="22"/>
  <c r="BP165" i="22" s="1"/>
  <c r="BN123" i="22"/>
  <c r="BP123" i="22" s="1"/>
  <c r="BN90" i="22"/>
  <c r="BP90" i="22" s="1"/>
  <c r="BN209" i="22"/>
  <c r="BP209" i="22" s="1"/>
  <c r="BN119" i="22"/>
  <c r="BP119" i="22" s="1"/>
  <c r="BN103" i="22"/>
  <c r="BP103" i="22" s="1"/>
  <c r="BN68" i="22"/>
  <c r="BP68" i="22" s="1"/>
  <c r="BN66" i="22"/>
  <c r="BP66" i="22" s="1"/>
  <c r="BN60" i="22"/>
  <c r="BP60" i="22" s="1"/>
  <c r="BN50" i="22"/>
  <c r="BP50" i="22" s="1"/>
  <c r="BN14" i="22"/>
  <c r="BP14" i="22" s="1"/>
  <c r="BN3" i="22"/>
  <c r="BP3" i="22" s="1"/>
  <c r="BN11" i="22"/>
  <c r="BP11" i="22" s="1"/>
  <c r="BN382" i="22"/>
  <c r="BP382" i="22" s="1"/>
  <c r="BN353" i="22"/>
  <c r="BP353" i="22" s="1"/>
  <c r="BN332" i="22"/>
  <c r="BP332" i="22" s="1"/>
  <c r="BN243" i="22"/>
  <c r="BP243" i="22" s="1"/>
  <c r="BN223" i="22"/>
  <c r="BP223" i="22" s="1"/>
  <c r="BN182" i="22"/>
  <c r="BP182" i="22" s="1"/>
  <c r="BN221" i="22"/>
  <c r="BP221" i="22" s="1"/>
  <c r="BN149" i="22"/>
  <c r="BP149" i="22" s="1"/>
  <c r="BN143" i="22"/>
  <c r="BP143" i="22" s="1"/>
  <c r="BN122" i="22"/>
  <c r="BP122" i="22" s="1"/>
  <c r="BN88" i="22"/>
  <c r="BP88" i="22" s="1"/>
  <c r="BN117" i="22"/>
  <c r="BP117" i="22" s="1"/>
  <c r="BN108" i="22"/>
  <c r="BP108" i="22" s="1"/>
  <c r="BN46" i="22"/>
  <c r="BP46" i="22" s="1"/>
  <c r="BN51" i="22"/>
  <c r="BP51" i="22" s="1"/>
  <c r="BN59" i="22"/>
  <c r="BP59" i="22" s="1"/>
  <c r="BN48" i="22"/>
  <c r="BP48" i="22" s="1"/>
  <c r="BN33" i="22"/>
  <c r="BP33" i="22" s="1"/>
  <c r="BN67" i="22"/>
  <c r="BP67" i="22" s="1"/>
  <c r="BN38" i="22"/>
  <c r="BP38" i="22" s="1"/>
  <c r="BN43" i="22"/>
  <c r="BP43" i="22" s="1"/>
  <c r="BN10" i="22"/>
  <c r="BP10" i="22" s="1"/>
  <c r="BN16" i="22"/>
  <c r="BP16" i="22" s="1"/>
  <c r="BN29" i="22"/>
  <c r="BP29" i="22" s="1"/>
  <c r="BN30" i="22"/>
  <c r="BP30" i="22" s="1"/>
  <c r="BN366" i="22"/>
  <c r="BP366" i="22" s="1"/>
  <c r="BN339" i="22"/>
  <c r="BP339" i="22" s="1"/>
  <c r="BN304" i="22"/>
  <c r="BP304" i="22" s="1"/>
  <c r="BN255" i="22"/>
  <c r="BP255" i="22" s="1"/>
  <c r="BN220" i="22"/>
  <c r="BP220" i="22" s="1"/>
  <c r="BN175" i="22"/>
  <c r="BP175" i="22" s="1"/>
  <c r="BN215" i="22"/>
  <c r="BP215" i="22" s="1"/>
  <c r="BN166" i="22"/>
  <c r="BP166" i="22" s="1"/>
  <c r="BN146" i="22"/>
  <c r="BP146" i="22" s="1"/>
  <c r="BN139" i="22"/>
  <c r="BP139" i="22" s="1"/>
  <c r="BN98" i="22"/>
  <c r="BP98" i="22" s="1"/>
  <c r="BN87" i="22"/>
  <c r="BP87" i="22" s="1"/>
  <c r="BN109" i="22"/>
  <c r="BP109" i="22" s="1"/>
  <c r="BN116" i="22"/>
  <c r="BP116" i="22" s="1"/>
  <c r="BN104" i="22"/>
  <c r="BP104" i="22" s="1"/>
  <c r="BN99" i="22"/>
  <c r="BP99" i="22" s="1"/>
  <c r="BN44" i="22"/>
  <c r="BP44" i="22" s="1"/>
  <c r="BN47" i="22"/>
  <c r="BP47" i="22" s="1"/>
  <c r="BN39" i="22"/>
  <c r="BP39" i="22" s="1"/>
  <c r="BN58" i="22"/>
  <c r="BP58" i="22" s="1"/>
  <c r="BN37" i="22"/>
  <c r="BP37" i="22" s="1"/>
  <c r="BN28" i="22"/>
  <c r="BP28" i="22" s="1"/>
  <c r="BN41" i="22"/>
  <c r="BP41" i="22" s="1"/>
  <c r="BN26" i="22"/>
  <c r="BP26" i="22" s="1"/>
  <c r="BN9" i="22"/>
  <c r="BP9" i="22" s="1"/>
  <c r="BN15" i="22"/>
  <c r="BP15" i="22" s="1"/>
  <c r="BN365" i="22"/>
  <c r="BP365" i="22" s="1"/>
  <c r="BN327" i="22"/>
  <c r="BP327" i="22" s="1"/>
  <c r="BN303" i="22"/>
  <c r="BP303" i="22" s="1"/>
  <c r="BN326" i="22"/>
  <c r="BP326" i="22" s="1"/>
  <c r="BN249" i="22"/>
  <c r="BP249" i="22" s="1"/>
  <c r="BN218" i="22"/>
  <c r="BP218" i="22" s="1"/>
  <c r="BN174" i="22"/>
  <c r="BP174" i="22" s="1"/>
  <c r="BN201" i="22"/>
  <c r="BP201" i="22" s="1"/>
  <c r="BN138" i="22"/>
  <c r="BP138" i="22" s="1"/>
  <c r="BN96" i="22"/>
  <c r="BP96" i="22" s="1"/>
  <c r="BN86" i="22"/>
  <c r="BP86" i="22" s="1"/>
  <c r="BN105" i="22"/>
  <c r="BP105" i="22" s="1"/>
  <c r="BN115" i="22"/>
  <c r="BP115" i="22" s="1"/>
  <c r="BN40" i="22"/>
  <c r="BP40" i="22" s="1"/>
  <c r="BN78" i="22"/>
  <c r="BP78" i="22" s="1"/>
  <c r="BN57" i="22"/>
  <c r="BP57" i="22" s="1"/>
  <c r="BN169" i="22"/>
  <c r="BP169" i="22" s="1"/>
  <c r="BN25" i="22"/>
  <c r="BP25" i="22" s="1"/>
  <c r="BN34" i="22"/>
  <c r="BP34" i="22" s="1"/>
  <c r="BN8" i="22"/>
  <c r="BP8" i="22" s="1"/>
  <c r="BN272" i="22"/>
  <c r="BP272" i="22" s="1"/>
  <c r="BN113" i="22"/>
  <c r="BP113" i="22" s="1"/>
  <c r="BN262" i="22"/>
  <c r="BP262" i="22" s="1"/>
  <c r="BN100" i="22"/>
  <c r="BP100" i="22" s="1"/>
  <c r="BN75" i="22"/>
  <c r="BP75" i="22" s="1"/>
  <c r="BN373" i="22"/>
  <c r="BP373" i="22" s="1"/>
  <c r="BN244" i="22"/>
  <c r="BP244" i="22" s="1"/>
  <c r="BN74" i="22"/>
  <c r="BP74" i="22" s="1"/>
  <c r="BN27" i="22"/>
  <c r="BP27" i="22" s="1"/>
  <c r="BN135" i="22"/>
  <c r="BP135" i="22" s="1"/>
  <c r="BN56" i="22"/>
  <c r="BP56" i="22" s="1"/>
  <c r="BN199" i="22"/>
  <c r="BP199" i="22" s="1"/>
  <c r="BN95" i="22"/>
  <c r="BP95" i="22" s="1"/>
  <c r="BN45" i="22"/>
  <c r="BP45" i="22" s="1"/>
  <c r="BN84" i="22"/>
  <c r="BP84" i="22" s="1"/>
  <c r="BN24" i="22"/>
  <c r="BP24" i="22" s="1"/>
  <c r="BN32" i="22"/>
  <c r="BP32" i="22" s="1"/>
  <c r="P15" i="20"/>
  <c r="P27" i="20"/>
  <c r="F26" i="21"/>
  <c r="I43" i="21" s="1"/>
  <c r="E30" i="21"/>
  <c r="G48" i="21"/>
  <c r="F30" i="21"/>
  <c r="I47" i="21" s="1"/>
  <c r="G40" i="21"/>
  <c r="G27" i="21"/>
  <c r="J44" i="21"/>
  <c r="J45" i="21"/>
  <c r="G28" i="21"/>
  <c r="C32" i="21"/>
  <c r="E12" i="21" s="1"/>
  <c r="E49" i="21"/>
  <c r="G24" i="21"/>
  <c r="J41" i="21"/>
  <c r="B4" i="21"/>
  <c r="B24" i="21"/>
  <c r="D40" i="21"/>
  <c r="C23" i="21"/>
  <c r="B23" i="21"/>
  <c r="B3" i="21"/>
  <c r="D24" i="21"/>
  <c r="F41" i="21"/>
  <c r="C2" i="21"/>
  <c r="B22" i="21"/>
  <c r="E2" i="21" s="1"/>
  <c r="J46" i="21"/>
  <c r="L3" i="18"/>
  <c r="K3" i="18"/>
  <c r="D28" i="21"/>
  <c r="F45" i="21"/>
  <c r="D27" i="21"/>
  <c r="F44" i="21"/>
  <c r="J43" i="21"/>
  <c r="G26" i="21"/>
  <c r="F43" i="21"/>
  <c r="D26" i="21"/>
  <c r="B28" i="21"/>
  <c r="B27" i="21"/>
  <c r="BK252" i="11"/>
  <c r="BK349" i="11"/>
  <c r="BK225" i="11"/>
  <c r="BK116" i="11"/>
  <c r="BK253" i="11"/>
  <c r="BK21" i="11"/>
  <c r="BK127" i="11"/>
  <c r="BK310" i="11"/>
  <c r="BK46" i="11"/>
  <c r="BK61" i="11"/>
  <c r="BK37" i="11"/>
  <c r="BK374" i="11"/>
  <c r="BK332" i="11"/>
  <c r="BK156" i="11"/>
  <c r="BK91" i="11"/>
  <c r="BK373" i="11"/>
  <c r="BK362" i="11"/>
  <c r="BK53" i="11"/>
  <c r="BK306" i="11"/>
  <c r="BK4" i="11"/>
  <c r="BK202" i="11"/>
  <c r="BK20" i="11"/>
  <c r="BK347" i="11"/>
  <c r="BK186" i="11"/>
  <c r="BK109" i="11"/>
  <c r="BK259" i="11"/>
  <c r="BK26" i="11"/>
  <c r="BK366" i="11"/>
  <c r="BK219" i="11"/>
  <c r="BK18" i="11"/>
  <c r="BK76" i="11"/>
  <c r="BK131" i="11"/>
  <c r="BK233" i="11"/>
  <c r="BK344" i="11"/>
  <c r="BK92" i="11"/>
  <c r="BK358" i="11"/>
  <c r="BK181" i="11"/>
  <c r="BK212" i="11"/>
  <c r="BK173" i="11"/>
  <c r="BK140" i="11"/>
  <c r="BK101" i="11"/>
  <c r="BK68" i="11"/>
  <c r="BK275" i="11"/>
  <c r="BK147" i="11"/>
  <c r="BK378" i="11"/>
  <c r="BK218" i="11"/>
  <c r="BK50" i="11"/>
  <c r="BK257" i="11"/>
  <c r="BK359" i="11"/>
  <c r="BK342" i="11"/>
  <c r="BK376" i="11"/>
  <c r="BK284" i="11"/>
  <c r="BK85" i="11"/>
  <c r="BK180" i="11"/>
  <c r="BK141" i="11"/>
  <c r="BK108" i="11"/>
  <c r="BK69" i="11"/>
  <c r="BK36" i="11"/>
  <c r="BK267" i="11"/>
  <c r="BK139" i="11"/>
  <c r="BK370" i="11"/>
  <c r="BK210" i="11"/>
  <c r="BK42" i="11"/>
  <c r="BK241" i="11"/>
  <c r="BK255" i="11"/>
  <c r="BK350" i="11"/>
  <c r="BK333" i="11"/>
  <c r="BK316" i="11"/>
  <c r="BK339" i="11"/>
  <c r="BK211" i="11"/>
  <c r="BK83" i="11"/>
  <c r="BK298" i="11"/>
  <c r="BK337" i="11"/>
  <c r="BK113" i="11"/>
  <c r="BK124" i="11"/>
  <c r="BK309" i="11"/>
  <c r="BK325" i="11"/>
  <c r="BK372" i="11"/>
  <c r="BK368" i="11"/>
  <c r="BK138" i="11"/>
  <c r="BK93" i="11"/>
  <c r="BK188" i="11"/>
  <c r="BK308" i="11"/>
  <c r="BK340" i="11"/>
  <c r="BK352" i="11"/>
  <c r="BK334" i="11"/>
  <c r="BK317" i="11"/>
  <c r="BK292" i="11"/>
  <c r="BK331" i="11"/>
  <c r="BK203" i="11"/>
  <c r="BK75" i="11"/>
  <c r="BK282" i="11"/>
  <c r="BK122" i="11"/>
  <c r="BK329" i="11"/>
  <c r="BK97" i="11"/>
  <c r="BK326" i="11"/>
  <c r="BK360" i="11"/>
  <c r="BK277" i="11"/>
  <c r="BK276" i="11"/>
  <c r="BK336" i="11"/>
  <c r="BK318" i="11"/>
  <c r="BK293" i="11"/>
  <c r="BK260" i="11"/>
  <c r="BK323" i="11"/>
  <c r="BK195" i="11"/>
  <c r="BK59" i="11"/>
  <c r="BK274" i="11"/>
  <c r="BK114" i="11"/>
  <c r="BK321" i="11"/>
  <c r="BK33" i="11"/>
  <c r="BK220" i="11"/>
  <c r="BK29" i="11"/>
  <c r="BK245" i="11"/>
  <c r="BK244" i="11"/>
  <c r="BK205" i="11"/>
  <c r="BK172" i="11"/>
  <c r="BK133" i="11"/>
  <c r="BK100" i="11"/>
  <c r="BK283" i="11"/>
  <c r="BK155" i="11"/>
  <c r="BK11" i="11"/>
  <c r="BK250" i="11"/>
  <c r="BK106" i="11"/>
  <c r="BK305" i="11"/>
  <c r="BK9" i="11"/>
  <c r="BK125" i="11"/>
  <c r="BK2" i="11"/>
  <c r="BK60" i="11"/>
  <c r="BK28" i="11"/>
  <c r="BK213" i="11"/>
  <c r="BK356" i="11"/>
  <c r="BK148" i="11"/>
  <c r="BK320" i="11"/>
  <c r="BK77" i="11"/>
  <c r="BK300" i="11"/>
  <c r="BK44" i="11"/>
  <c r="BK261" i="11"/>
  <c r="BK5" i="11"/>
  <c r="BK228" i="11"/>
  <c r="BK379" i="11"/>
  <c r="BK315" i="11"/>
  <c r="BK251" i="11"/>
  <c r="BK187" i="11"/>
  <c r="BK123" i="11"/>
  <c r="BK51" i="11"/>
  <c r="BK346" i="11"/>
  <c r="BK266" i="11"/>
  <c r="BK178" i="11"/>
  <c r="BK90" i="11"/>
  <c r="BK10" i="11"/>
  <c r="BK297" i="11"/>
  <c r="BK209" i="11"/>
  <c r="BK240" i="11"/>
  <c r="BK170" i="11"/>
  <c r="BK82" i="11"/>
  <c r="BK369" i="11"/>
  <c r="BK289" i="11"/>
  <c r="BK201" i="11"/>
  <c r="BK136" i="11"/>
  <c r="BK338" i="11"/>
  <c r="BK328" i="11"/>
  <c r="BK312" i="11"/>
  <c r="BK285" i="11"/>
  <c r="BK357" i="11"/>
  <c r="BK149" i="11"/>
  <c r="BK324" i="11"/>
  <c r="BK84" i="11"/>
  <c r="BK269" i="11"/>
  <c r="BK13" i="11"/>
  <c r="BK236" i="11"/>
  <c r="BK381" i="11"/>
  <c r="BK197" i="11"/>
  <c r="BK364" i="11"/>
  <c r="BK164" i="11"/>
  <c r="BK363" i="11"/>
  <c r="BK299" i="11"/>
  <c r="BK235" i="11"/>
  <c r="BK171" i="11"/>
  <c r="BK107" i="11"/>
  <c r="BK27" i="11"/>
  <c r="BK330" i="11"/>
  <c r="BK242" i="11"/>
  <c r="BK154" i="11"/>
  <c r="BK74" i="11"/>
  <c r="BK361" i="11"/>
  <c r="BK273" i="11"/>
  <c r="BK177" i="11"/>
  <c r="BK112" i="11"/>
  <c r="BK301" i="11"/>
  <c r="BK45" i="11"/>
  <c r="BK268" i="11"/>
  <c r="BK12" i="11"/>
  <c r="BK229" i="11"/>
  <c r="BK380" i="11"/>
  <c r="BK196" i="11"/>
  <c r="BK371" i="11"/>
  <c r="BK307" i="11"/>
  <c r="BK243" i="11"/>
  <c r="BK179" i="11"/>
  <c r="BK115" i="11"/>
  <c r="BK43" i="11"/>
  <c r="BK221" i="11"/>
  <c r="BK189" i="11"/>
  <c r="BK157" i="11"/>
  <c r="BK341" i="11"/>
  <c r="BK117" i="11"/>
  <c r="BK304" i="11"/>
  <c r="BK52" i="11"/>
  <c r="BK237" i="11"/>
  <c r="BK382" i="11"/>
  <c r="BK204" i="11"/>
  <c r="BK365" i="11"/>
  <c r="BK165" i="11"/>
  <c r="BK348" i="11"/>
  <c r="BK132" i="11"/>
  <c r="BK355" i="11"/>
  <c r="BK291" i="11"/>
  <c r="BK227" i="11"/>
  <c r="BK163" i="11"/>
  <c r="BK99" i="11"/>
  <c r="BK19" i="11"/>
  <c r="BK314" i="11"/>
  <c r="BK234" i="11"/>
  <c r="BK146" i="11"/>
  <c r="BK58" i="11"/>
  <c r="BK353" i="11"/>
  <c r="BK265" i="11"/>
  <c r="BK169" i="11"/>
  <c r="BK8" i="11"/>
  <c r="BK182" i="11"/>
  <c r="BK158" i="11"/>
  <c r="BK286" i="11"/>
  <c r="BK54" i="11"/>
  <c r="BK231" i="11"/>
  <c r="BK30" i="11"/>
  <c r="BK193" i="11"/>
  <c r="BK208" i="11"/>
  <c r="BK103" i="11"/>
  <c r="BK81" i="11"/>
  <c r="BK296" i="11"/>
  <c r="BK200" i="11"/>
  <c r="BK104" i="11"/>
  <c r="BK351" i="11"/>
  <c r="BK223" i="11"/>
  <c r="BK95" i="11"/>
  <c r="BK278" i="11"/>
  <c r="BK150" i="11"/>
  <c r="BK22" i="11"/>
  <c r="BK161" i="11"/>
  <c r="BK73" i="11"/>
  <c r="BK280" i="11"/>
  <c r="BK184" i="11"/>
  <c r="BK72" i="11"/>
  <c r="BK319" i="11"/>
  <c r="BK191" i="11"/>
  <c r="BK63" i="11"/>
  <c r="BK246" i="11"/>
  <c r="BK118" i="11"/>
  <c r="BK145" i="11"/>
  <c r="BK65" i="11"/>
  <c r="BK272" i="11"/>
  <c r="BK176" i="11"/>
  <c r="BK56" i="11"/>
  <c r="BK303" i="11"/>
  <c r="BK175" i="11"/>
  <c r="BK47" i="11"/>
  <c r="BK230" i="11"/>
  <c r="BK102" i="11"/>
  <c r="BK137" i="11"/>
  <c r="BK49" i="11"/>
  <c r="BK264" i="11"/>
  <c r="BK168" i="11"/>
  <c r="BK48" i="11"/>
  <c r="BK295" i="11"/>
  <c r="BK167" i="11"/>
  <c r="BK39" i="11"/>
  <c r="BK222" i="11"/>
  <c r="BK94" i="11"/>
  <c r="BK129" i="11"/>
  <c r="BK41" i="11"/>
  <c r="BK248" i="11"/>
  <c r="BK144" i="11"/>
  <c r="BK40" i="11"/>
  <c r="BK287" i="11"/>
  <c r="BK159" i="11"/>
  <c r="BK31" i="11"/>
  <c r="BK214" i="11"/>
  <c r="BK86" i="11"/>
  <c r="BK105" i="11"/>
  <c r="BK17" i="11"/>
  <c r="BK232" i="11"/>
  <c r="BK120" i="11"/>
  <c r="BK367" i="11"/>
  <c r="BK239" i="11"/>
  <c r="BK111" i="11"/>
  <c r="BK294" i="11"/>
  <c r="BK166" i="11"/>
  <c r="BK38" i="11"/>
  <c r="BK67" i="11"/>
  <c r="BK3" i="11"/>
  <c r="BK322" i="11"/>
  <c r="BK258" i="11"/>
  <c r="BK194" i="11"/>
  <c r="BK130" i="11"/>
  <c r="BK66" i="11"/>
  <c r="BK377" i="11"/>
  <c r="BK313" i="11"/>
  <c r="BK249" i="11"/>
  <c r="BK185" i="11"/>
  <c r="BK121" i="11"/>
  <c r="BK57" i="11"/>
  <c r="BK288" i="11"/>
  <c r="BK224" i="11"/>
  <c r="BK160" i="11"/>
  <c r="BK96" i="11"/>
  <c r="BK32" i="11"/>
  <c r="BK343" i="11"/>
  <c r="BK279" i="11"/>
  <c r="BK215" i="11"/>
  <c r="BK151" i="11"/>
  <c r="BK87" i="11"/>
  <c r="BK23" i="11"/>
  <c r="BK270" i="11"/>
  <c r="BK206" i="11"/>
  <c r="BK142" i="11"/>
  <c r="BK78" i="11"/>
  <c r="BK14" i="11"/>
  <c r="BK216" i="11"/>
  <c r="BK152" i="11"/>
  <c r="BK88" i="11"/>
  <c r="BK24" i="11"/>
  <c r="BK335" i="11"/>
  <c r="BK271" i="11"/>
  <c r="BK207" i="11"/>
  <c r="BK143" i="11"/>
  <c r="BK79" i="11"/>
  <c r="BK15" i="11"/>
  <c r="BK262" i="11"/>
  <c r="BK198" i="11"/>
  <c r="BK134" i="11"/>
  <c r="BK70" i="11"/>
  <c r="BK6" i="11"/>
  <c r="BK80" i="11"/>
  <c r="BK16" i="11"/>
  <c r="BK327" i="11"/>
  <c r="BK263" i="11"/>
  <c r="BK199" i="11"/>
  <c r="BK135" i="11"/>
  <c r="BK71" i="11"/>
  <c r="BK7" i="11"/>
  <c r="BK254" i="11"/>
  <c r="BK190" i="11"/>
  <c r="BK126" i="11"/>
  <c r="BK62" i="11"/>
  <c r="BK35" i="11"/>
  <c r="BK354" i="11"/>
  <c r="BK290" i="11"/>
  <c r="BK226" i="11"/>
  <c r="BK162" i="11"/>
  <c r="BK98" i="11"/>
  <c r="BK34" i="11"/>
  <c r="BK345" i="11"/>
  <c r="BK281" i="11"/>
  <c r="BK217" i="11"/>
  <c r="BK153" i="11"/>
  <c r="BK89" i="11"/>
  <c r="BK25" i="11"/>
  <c r="BK256" i="11"/>
  <c r="BK192" i="11"/>
  <c r="BK128" i="11"/>
  <c r="BK64" i="11"/>
  <c r="BK375" i="11"/>
  <c r="BK311" i="11"/>
  <c r="BK247" i="11"/>
  <c r="BK183" i="11"/>
  <c r="BK119" i="11"/>
  <c r="BK55" i="11"/>
  <c r="BK302" i="11"/>
  <c r="BK238" i="11"/>
  <c r="BK174" i="11"/>
  <c r="BK110" i="11"/>
  <c r="B4" i="8"/>
  <c r="B18" i="8" s="1"/>
  <c r="BO23" i="11"/>
  <c r="BO87" i="11"/>
  <c r="BO151" i="11"/>
  <c r="BO215" i="11"/>
  <c r="BO279" i="11"/>
  <c r="BO343" i="11"/>
  <c r="BO32" i="11"/>
  <c r="BO96" i="11"/>
  <c r="BO160" i="11"/>
  <c r="BO224" i="11"/>
  <c r="BO288" i="11"/>
  <c r="BO49" i="11"/>
  <c r="BO113" i="11"/>
  <c r="BO177" i="11"/>
  <c r="BO43" i="11"/>
  <c r="BO107" i="11"/>
  <c r="BO6" i="11"/>
  <c r="BO134" i="11"/>
  <c r="BO236" i="11"/>
  <c r="BO320" i="11"/>
  <c r="BO26" i="11"/>
  <c r="BO154" i="11"/>
  <c r="BO249" i="11"/>
  <c r="BO330" i="11"/>
  <c r="BO28" i="11"/>
  <c r="BO156" i="11"/>
  <c r="BO250" i="11"/>
  <c r="BO331" i="11"/>
  <c r="BO45" i="11"/>
  <c r="BO172" i="11"/>
  <c r="BO261" i="11"/>
  <c r="BO341" i="11"/>
  <c r="BO62" i="11"/>
  <c r="BO187" i="11"/>
  <c r="BO274" i="11"/>
  <c r="BO352" i="11"/>
  <c r="BO82" i="11"/>
  <c r="BO201" i="11"/>
  <c r="BO285" i="11"/>
  <c r="BO362" i="11"/>
  <c r="BO308" i="11"/>
  <c r="BO309" i="11"/>
  <c r="BO276" i="11"/>
  <c r="BO277" i="11"/>
  <c r="BO286" i="11"/>
  <c r="BO289" i="11"/>
  <c r="BO298" i="11"/>
  <c r="BO213" i="11"/>
  <c r="BO31" i="11"/>
  <c r="BO95" i="11"/>
  <c r="BO159" i="11"/>
  <c r="BO223" i="11"/>
  <c r="BO287" i="11"/>
  <c r="BO351" i="11"/>
  <c r="BO40" i="11"/>
  <c r="BO104" i="11"/>
  <c r="BO168" i="11"/>
  <c r="BO232" i="11"/>
  <c r="BO296" i="11"/>
  <c r="BO57" i="11"/>
  <c r="BO121" i="11"/>
  <c r="BO185" i="11"/>
  <c r="BO51" i="11"/>
  <c r="BO115" i="11"/>
  <c r="BO22" i="11"/>
  <c r="BO150" i="11"/>
  <c r="BO246" i="11"/>
  <c r="BO329" i="11"/>
  <c r="BO42" i="11"/>
  <c r="BO170" i="11"/>
  <c r="BO259" i="11"/>
  <c r="BO339" i="11"/>
  <c r="BO44" i="11"/>
  <c r="BO171" i="11"/>
  <c r="BO260" i="11"/>
  <c r="BO340" i="11"/>
  <c r="BO61" i="11"/>
  <c r="BO186" i="11"/>
  <c r="BO273" i="11"/>
  <c r="BO350" i="11"/>
  <c r="BO78" i="11"/>
  <c r="BO198" i="11"/>
  <c r="BO284" i="11"/>
  <c r="BO361" i="11"/>
  <c r="BO98" i="11"/>
  <c r="BO211" i="11"/>
  <c r="BO297" i="11"/>
  <c r="BO371" i="11"/>
  <c r="BO345" i="11"/>
  <c r="BO346" i="11"/>
  <c r="BO317" i="11"/>
  <c r="BO318" i="11"/>
  <c r="BO326" i="11"/>
  <c r="BO328" i="11"/>
  <c r="BO101" i="11"/>
  <c r="BO372" i="11"/>
  <c r="BO79" i="11"/>
  <c r="BO88" i="11"/>
  <c r="BO105" i="11"/>
  <c r="BO118" i="11"/>
  <c r="BO237" i="11"/>
  <c r="BO322" i="11"/>
  <c r="BO332" i="11"/>
  <c r="BO66" i="11"/>
  <c r="BO266" i="11"/>
  <c r="BO39" i="11"/>
  <c r="BO103" i="11"/>
  <c r="BO167" i="11"/>
  <c r="BO231" i="11"/>
  <c r="BO295" i="11"/>
  <c r="BO359" i="11"/>
  <c r="BO48" i="11"/>
  <c r="BO112" i="11"/>
  <c r="BO176" i="11"/>
  <c r="BO240" i="11"/>
  <c r="BO304" i="11"/>
  <c r="BO65" i="11"/>
  <c r="BO129" i="11"/>
  <c r="BO193" i="11"/>
  <c r="BO59" i="11"/>
  <c r="BO123" i="11"/>
  <c r="BO38" i="11"/>
  <c r="BO166" i="11"/>
  <c r="BO258" i="11"/>
  <c r="BO338" i="11"/>
  <c r="BO58" i="11"/>
  <c r="BO181" i="11"/>
  <c r="BO269" i="11"/>
  <c r="BO348" i="11"/>
  <c r="BO60" i="11"/>
  <c r="BO182" i="11"/>
  <c r="BO270" i="11"/>
  <c r="BO349" i="11"/>
  <c r="BO77" i="11"/>
  <c r="BO197" i="11"/>
  <c r="BO283" i="11"/>
  <c r="BO360" i="11"/>
  <c r="BO94" i="11"/>
  <c r="BO210" i="11"/>
  <c r="BO294" i="11"/>
  <c r="BO370" i="11"/>
  <c r="BO114" i="11"/>
  <c r="BO221" i="11"/>
  <c r="BO307" i="11"/>
  <c r="BO380" i="11"/>
  <c r="BO381" i="11"/>
  <c r="BO382" i="11"/>
  <c r="BO354" i="11"/>
  <c r="BO355" i="11"/>
  <c r="BO363" i="11"/>
  <c r="BO364" i="11"/>
  <c r="BO299" i="11"/>
  <c r="BO373" i="11"/>
  <c r="BO271" i="11"/>
  <c r="BO216" i="11"/>
  <c r="BO35" i="11"/>
  <c r="BO10" i="11"/>
  <c r="BO238" i="11"/>
  <c r="BO251" i="11"/>
  <c r="BO342" i="11"/>
  <c r="BO353" i="11"/>
  <c r="BO244" i="11"/>
  <c r="BO47" i="11"/>
  <c r="BO111" i="11"/>
  <c r="BO175" i="11"/>
  <c r="BO239" i="11"/>
  <c r="BO303" i="11"/>
  <c r="BO367" i="11"/>
  <c r="BO56" i="11"/>
  <c r="BO120" i="11"/>
  <c r="BO184" i="11"/>
  <c r="BO248" i="11"/>
  <c r="BO9" i="11"/>
  <c r="BO73" i="11"/>
  <c r="BO137" i="11"/>
  <c r="BO3" i="11"/>
  <c r="BO67" i="11"/>
  <c r="BO131" i="11"/>
  <c r="BO54" i="11"/>
  <c r="BO180" i="11"/>
  <c r="BO268" i="11"/>
  <c r="BO347" i="11"/>
  <c r="BO74" i="11"/>
  <c r="BO195" i="11"/>
  <c r="BO281" i="11"/>
  <c r="BO357" i="11"/>
  <c r="BO76" i="11"/>
  <c r="BO196" i="11"/>
  <c r="BO282" i="11"/>
  <c r="BO358" i="11"/>
  <c r="BO93" i="11"/>
  <c r="BO209" i="11"/>
  <c r="BO293" i="11"/>
  <c r="BO369" i="11"/>
  <c r="BO110" i="11"/>
  <c r="BO220" i="11"/>
  <c r="BO306" i="11"/>
  <c r="BO379" i="11"/>
  <c r="BO130" i="11"/>
  <c r="BO233" i="11"/>
  <c r="BO316" i="11"/>
  <c r="BO52" i="11"/>
  <c r="BO53" i="11"/>
  <c r="BO4" i="11"/>
  <c r="BO5" i="11"/>
  <c r="BO20" i="11"/>
  <c r="BO21" i="11"/>
  <c r="BO36" i="11"/>
  <c r="BO164" i="11"/>
  <c r="BO15" i="11"/>
  <c r="BO335" i="11"/>
  <c r="BO280" i="11"/>
  <c r="BO163" i="11"/>
  <c r="BO321" i="11"/>
  <c r="BO245" i="11"/>
  <c r="BO55" i="11"/>
  <c r="BO119" i="11"/>
  <c r="BO183" i="11"/>
  <c r="BO247" i="11"/>
  <c r="BO311" i="11"/>
  <c r="BO375" i="11"/>
  <c r="BO64" i="11"/>
  <c r="BO128" i="11"/>
  <c r="BO192" i="11"/>
  <c r="BO256" i="11"/>
  <c r="BO17" i="11"/>
  <c r="BO81" i="11"/>
  <c r="BO145" i="11"/>
  <c r="BO11" i="11"/>
  <c r="BO75" i="11"/>
  <c r="BO139" i="11"/>
  <c r="BO70" i="11"/>
  <c r="BO194" i="11"/>
  <c r="BO278" i="11"/>
  <c r="BO356" i="11"/>
  <c r="BO90" i="11"/>
  <c r="BO205" i="11"/>
  <c r="BO291" i="11"/>
  <c r="BO366" i="11"/>
  <c r="BO92" i="11"/>
  <c r="BO206" i="11"/>
  <c r="BO292" i="11"/>
  <c r="BO368" i="11"/>
  <c r="BO109" i="11"/>
  <c r="BO219" i="11"/>
  <c r="BO305" i="11"/>
  <c r="BO378" i="11"/>
  <c r="BO126" i="11"/>
  <c r="BO230" i="11"/>
  <c r="BO315" i="11"/>
  <c r="BO18" i="11"/>
  <c r="BO146" i="11"/>
  <c r="BO243" i="11"/>
  <c r="BO325" i="11"/>
  <c r="BO116" i="11"/>
  <c r="BO117" i="11"/>
  <c r="BO68" i="11"/>
  <c r="BO69" i="11"/>
  <c r="BO84" i="11"/>
  <c r="BO85" i="11"/>
  <c r="BO254" i="11"/>
  <c r="BO336" i="11"/>
  <c r="BO207" i="11"/>
  <c r="BO310" i="11"/>
  <c r="BO46" i="11"/>
  <c r="BO235" i="11"/>
  <c r="BO63" i="11"/>
  <c r="BO127" i="11"/>
  <c r="BO191" i="11"/>
  <c r="BO255" i="11"/>
  <c r="BO319" i="11"/>
  <c r="BO8" i="11"/>
  <c r="BO72" i="11"/>
  <c r="BO136" i="11"/>
  <c r="BO200" i="11"/>
  <c r="BO264" i="11"/>
  <c r="BO25" i="11"/>
  <c r="BO89" i="11"/>
  <c r="BO153" i="11"/>
  <c r="BO19" i="11"/>
  <c r="BO83" i="11"/>
  <c r="BO147" i="11"/>
  <c r="BO86" i="11"/>
  <c r="BO204" i="11"/>
  <c r="BO290" i="11"/>
  <c r="BO365" i="11"/>
  <c r="BO106" i="11"/>
  <c r="BO217" i="11"/>
  <c r="BO301" i="11"/>
  <c r="BO376" i="11"/>
  <c r="BO108" i="11"/>
  <c r="BO218" i="11"/>
  <c r="BO302" i="11"/>
  <c r="BO377" i="11"/>
  <c r="BO125" i="11"/>
  <c r="BO229" i="11"/>
  <c r="BO314" i="11"/>
  <c r="BO14" i="11"/>
  <c r="BO142" i="11"/>
  <c r="BO242" i="11"/>
  <c r="BO324" i="11"/>
  <c r="BO34" i="11"/>
  <c r="BO162" i="11"/>
  <c r="BO253" i="11"/>
  <c r="BO334" i="11"/>
  <c r="BO178" i="11"/>
  <c r="BO179" i="11"/>
  <c r="BO132" i="11"/>
  <c r="BO133" i="11"/>
  <c r="BO148" i="11"/>
  <c r="BO149" i="11"/>
  <c r="BO37" i="11"/>
  <c r="BO165" i="11"/>
  <c r="BO24" i="11"/>
  <c r="BO41" i="11"/>
  <c r="BO99" i="11"/>
  <c r="BO138" i="11"/>
  <c r="BO140" i="11"/>
  <c r="BO29" i="11"/>
  <c r="BO173" i="11"/>
  <c r="BO188" i="11"/>
  <c r="BO267" i="11"/>
  <c r="BO100" i="11"/>
  <c r="BO7" i="11"/>
  <c r="BO71" i="11"/>
  <c r="BO135" i="11"/>
  <c r="BO199" i="11"/>
  <c r="BO263" i="11"/>
  <c r="BO327" i="11"/>
  <c r="BO16" i="11"/>
  <c r="BO80" i="11"/>
  <c r="BO144" i="11"/>
  <c r="BO208" i="11"/>
  <c r="BO272" i="11"/>
  <c r="BO33" i="11"/>
  <c r="BO97" i="11"/>
  <c r="BO161" i="11"/>
  <c r="BO27" i="11"/>
  <c r="BO91" i="11"/>
  <c r="BO155" i="11"/>
  <c r="BO102" i="11"/>
  <c r="BO214" i="11"/>
  <c r="BO300" i="11"/>
  <c r="BO374" i="11"/>
  <c r="BO122" i="11"/>
  <c r="BO227" i="11"/>
  <c r="BO312" i="11"/>
  <c r="BO2" i="11"/>
  <c r="BO124" i="11"/>
  <c r="BO228" i="11"/>
  <c r="BO313" i="11"/>
  <c r="BO13" i="11"/>
  <c r="BO141" i="11"/>
  <c r="BO241" i="11"/>
  <c r="BO323" i="11"/>
  <c r="BO30" i="11"/>
  <c r="BO158" i="11"/>
  <c r="BO252" i="11"/>
  <c r="BO333" i="11"/>
  <c r="BO50" i="11"/>
  <c r="BO174" i="11"/>
  <c r="BO265" i="11"/>
  <c r="BO344" i="11"/>
  <c r="BO222" i="11"/>
  <c r="BO225" i="11"/>
  <c r="BO189" i="11"/>
  <c r="BO190" i="11"/>
  <c r="BO202" i="11"/>
  <c r="BO203" i="11"/>
  <c r="BO257" i="11"/>
  <c r="BO337" i="11"/>
  <c r="BO143" i="11"/>
  <c r="BO152" i="11"/>
  <c r="BO169" i="11"/>
  <c r="BO226" i="11"/>
  <c r="BO12" i="11"/>
  <c r="BO157" i="11"/>
  <c r="BO262" i="11"/>
  <c r="BO275" i="11"/>
  <c r="BO234" i="11"/>
  <c r="BO212" i="11"/>
  <c r="E25" i="21"/>
  <c r="G41" i="21"/>
  <c r="AM9" i="11"/>
  <c r="AM17" i="11"/>
  <c r="AM25" i="11"/>
  <c r="AM33" i="11"/>
  <c r="AM41" i="11"/>
  <c r="AM49" i="11"/>
  <c r="AM57" i="11"/>
  <c r="AM65" i="11"/>
  <c r="AM73" i="11"/>
  <c r="AM81" i="11"/>
  <c r="AM89" i="11"/>
  <c r="AM97" i="11"/>
  <c r="AM105" i="11"/>
  <c r="AM113" i="11"/>
  <c r="AM121" i="11"/>
  <c r="AM129" i="11"/>
  <c r="AM137" i="11"/>
  <c r="AM145" i="11"/>
  <c r="AM153" i="11"/>
  <c r="AM161" i="11"/>
  <c r="AM169" i="11"/>
  <c r="AM177" i="11"/>
  <c r="AM185" i="11"/>
  <c r="AM193" i="11"/>
  <c r="AM201" i="11"/>
  <c r="AM209" i="11"/>
  <c r="AM217" i="11"/>
  <c r="AM225" i="11"/>
  <c r="AM233" i="11"/>
  <c r="AM241" i="11"/>
  <c r="AM249" i="11"/>
  <c r="AM257" i="11"/>
  <c r="AM265" i="11"/>
  <c r="AM273" i="11"/>
  <c r="AM281" i="11"/>
  <c r="AM289" i="11"/>
  <c r="AM297" i="11"/>
  <c r="AM305" i="11"/>
  <c r="AM313" i="11"/>
  <c r="AM321" i="11"/>
  <c r="AM329" i="11"/>
  <c r="AM337" i="11"/>
  <c r="AM345" i="11"/>
  <c r="AM353" i="11"/>
  <c r="AM361" i="11"/>
  <c r="AM369" i="11"/>
  <c r="AM377" i="11"/>
  <c r="AM10" i="11"/>
  <c r="AM18" i="11"/>
  <c r="AM26" i="11"/>
  <c r="AM34" i="11"/>
  <c r="AM42" i="11"/>
  <c r="AM50" i="11"/>
  <c r="AM58" i="11"/>
  <c r="AM66" i="11"/>
  <c r="AM74" i="11"/>
  <c r="AM82" i="11"/>
  <c r="AM90" i="11"/>
  <c r="AM98" i="11"/>
  <c r="AM106" i="11"/>
  <c r="AM114" i="11"/>
  <c r="AM122" i="11"/>
  <c r="AM130" i="11"/>
  <c r="AM138" i="11"/>
  <c r="AM146" i="11"/>
  <c r="AM154" i="11"/>
  <c r="AM162" i="11"/>
  <c r="AM170" i="11"/>
  <c r="AM178" i="11"/>
  <c r="AM186" i="11"/>
  <c r="AM194" i="11"/>
  <c r="AM202" i="11"/>
  <c r="AM210" i="11"/>
  <c r="AM218" i="11"/>
  <c r="AM226" i="11"/>
  <c r="AM234" i="11"/>
  <c r="AM242" i="11"/>
  <c r="AM250" i="11"/>
  <c r="AM258" i="11"/>
  <c r="AM266" i="11"/>
  <c r="AM274" i="11"/>
  <c r="AM282" i="11"/>
  <c r="AM290" i="11"/>
  <c r="AM298" i="11"/>
  <c r="AM306" i="11"/>
  <c r="AM314" i="11"/>
  <c r="AM322" i="11"/>
  <c r="AM330" i="11"/>
  <c r="AM338" i="11"/>
  <c r="AM346" i="11"/>
  <c r="AM354" i="11"/>
  <c r="AM362" i="11"/>
  <c r="AM370" i="11"/>
  <c r="AM378" i="11"/>
  <c r="AM3" i="11"/>
  <c r="AM11" i="11"/>
  <c r="AM19" i="11"/>
  <c r="AM27" i="11"/>
  <c r="AM35" i="11"/>
  <c r="AM43" i="11"/>
  <c r="AM51" i="11"/>
  <c r="AM59" i="11"/>
  <c r="AM67" i="11"/>
  <c r="AM75" i="11"/>
  <c r="AM83" i="11"/>
  <c r="AM91" i="11"/>
  <c r="AM99" i="11"/>
  <c r="AM107" i="11"/>
  <c r="AM115" i="11"/>
  <c r="AM123" i="11"/>
  <c r="AM131" i="11"/>
  <c r="AM139" i="11"/>
  <c r="AM147" i="11"/>
  <c r="AM155" i="11"/>
  <c r="AM163" i="11"/>
  <c r="AM171" i="11"/>
  <c r="AM179" i="11"/>
  <c r="AM187" i="11"/>
  <c r="AM195" i="11"/>
  <c r="AM203" i="11"/>
  <c r="AM211" i="11"/>
  <c r="AM219" i="11"/>
  <c r="AM227" i="11"/>
  <c r="AM235" i="11"/>
  <c r="AM243" i="11"/>
  <c r="AM251" i="11"/>
  <c r="AM259" i="11"/>
  <c r="AM267" i="11"/>
  <c r="AM275" i="11"/>
  <c r="AM283" i="11"/>
  <c r="AM291" i="11"/>
  <c r="AM299" i="11"/>
  <c r="AM307" i="11"/>
  <c r="AM315" i="11"/>
  <c r="AM323" i="11"/>
  <c r="AM331" i="11"/>
  <c r="AM339" i="11"/>
  <c r="AM347" i="11"/>
  <c r="AM355" i="11"/>
  <c r="AM363" i="11"/>
  <c r="AM371" i="11"/>
  <c r="AM379" i="11"/>
  <c r="AM4" i="11"/>
  <c r="AM12" i="11"/>
  <c r="AM20" i="11"/>
  <c r="AM28" i="11"/>
  <c r="AM36" i="11"/>
  <c r="AM44" i="11"/>
  <c r="AM52" i="11"/>
  <c r="AM60" i="11"/>
  <c r="AM68" i="11"/>
  <c r="AM76" i="11"/>
  <c r="AM84" i="11"/>
  <c r="AM92" i="11"/>
  <c r="AM100" i="11"/>
  <c r="AM108" i="11"/>
  <c r="AM116" i="11"/>
  <c r="AM124" i="11"/>
  <c r="AM132" i="11"/>
  <c r="AM140" i="11"/>
  <c r="AM148" i="11"/>
  <c r="AM156" i="11"/>
  <c r="AM164" i="11"/>
  <c r="AM172" i="11"/>
  <c r="AM180" i="11"/>
  <c r="AM188" i="11"/>
  <c r="AM196" i="11"/>
  <c r="AM204" i="11"/>
  <c r="AM212" i="11"/>
  <c r="AM220" i="11"/>
  <c r="AM228" i="11"/>
  <c r="AM236" i="11"/>
  <c r="AM244" i="11"/>
  <c r="AM252" i="11"/>
  <c r="AM260" i="11"/>
  <c r="AM268" i="11"/>
  <c r="AM276" i="11"/>
  <c r="AM284" i="11"/>
  <c r="AM292" i="11"/>
  <c r="AM300" i="11"/>
  <c r="AM308" i="11"/>
  <c r="AM316" i="11"/>
  <c r="AM324" i="11"/>
  <c r="AM332" i="11"/>
  <c r="AM340" i="11"/>
  <c r="AM348" i="11"/>
  <c r="AM356" i="11"/>
  <c r="AM364" i="11"/>
  <c r="AM372" i="11"/>
  <c r="AM380" i="11"/>
  <c r="AM5" i="11"/>
  <c r="AM13" i="11"/>
  <c r="AM21" i="11"/>
  <c r="AM29" i="11"/>
  <c r="AM37" i="11"/>
  <c r="AM45" i="11"/>
  <c r="AM53" i="11"/>
  <c r="AM61" i="11"/>
  <c r="AM69" i="11"/>
  <c r="AM77" i="11"/>
  <c r="AM85" i="11"/>
  <c r="AM93" i="11"/>
  <c r="AM101" i="11"/>
  <c r="AM109" i="11"/>
  <c r="AM117" i="11"/>
  <c r="AM125" i="11"/>
  <c r="AM133" i="11"/>
  <c r="AM141" i="11"/>
  <c r="AM149" i="11"/>
  <c r="AM157" i="11"/>
  <c r="AM165" i="11"/>
  <c r="AM173" i="11"/>
  <c r="AM181" i="11"/>
  <c r="AM189" i="11"/>
  <c r="AM197" i="11"/>
  <c r="AM205" i="11"/>
  <c r="AM213" i="11"/>
  <c r="AM221" i="11"/>
  <c r="AM229" i="11"/>
  <c r="AM237" i="11"/>
  <c r="AM245" i="11"/>
  <c r="AM253" i="11"/>
  <c r="AM261" i="11"/>
  <c r="AM269" i="11"/>
  <c r="AM277" i="11"/>
  <c r="AM285" i="11"/>
  <c r="AM293" i="11"/>
  <c r="AM301" i="11"/>
  <c r="AM309" i="11"/>
  <c r="AM317" i="11"/>
  <c r="AM325" i="11"/>
  <c r="AM333" i="11"/>
  <c r="AM341" i="11"/>
  <c r="AM349" i="11"/>
  <c r="AM357" i="11"/>
  <c r="AM365" i="11"/>
  <c r="AM373" i="11"/>
  <c r="AM381" i="11"/>
  <c r="AM6" i="11"/>
  <c r="AM14" i="11"/>
  <c r="AM22" i="11"/>
  <c r="AM30" i="11"/>
  <c r="AM38" i="11"/>
  <c r="AM46" i="11"/>
  <c r="AM54" i="11"/>
  <c r="AM62" i="11"/>
  <c r="AM70" i="11"/>
  <c r="AM78" i="11"/>
  <c r="AM86" i="11"/>
  <c r="AM94" i="11"/>
  <c r="AM102" i="11"/>
  <c r="AM110" i="11"/>
  <c r="AM118" i="11"/>
  <c r="AM126" i="11"/>
  <c r="AM134" i="11"/>
  <c r="AM142" i="11"/>
  <c r="AM150" i="11"/>
  <c r="AM158" i="11"/>
  <c r="AM166" i="11"/>
  <c r="AM174" i="11"/>
  <c r="AM182" i="11"/>
  <c r="AM190" i="11"/>
  <c r="AM198" i="11"/>
  <c r="AM206" i="11"/>
  <c r="AM214" i="11"/>
  <c r="AM222" i="11"/>
  <c r="AM230" i="11"/>
  <c r="AM238" i="11"/>
  <c r="AM246" i="11"/>
  <c r="AM254" i="11"/>
  <c r="AM262" i="11"/>
  <c r="AM270" i="11"/>
  <c r="AM278" i="11"/>
  <c r="AM286" i="11"/>
  <c r="AM294" i="11"/>
  <c r="AM302" i="11"/>
  <c r="AM310" i="11"/>
  <c r="AM318" i="11"/>
  <c r="AM326" i="11"/>
  <c r="AM334" i="11"/>
  <c r="AM342" i="11"/>
  <c r="AM350" i="11"/>
  <c r="AM358" i="11"/>
  <c r="AM366" i="11"/>
  <c r="AM374" i="11"/>
  <c r="AM382" i="11"/>
  <c r="AM23" i="11"/>
  <c r="AM55" i="11"/>
  <c r="AM87" i="11"/>
  <c r="AM119" i="11"/>
  <c r="AM151" i="11"/>
  <c r="AM183" i="11"/>
  <c r="AM215" i="11"/>
  <c r="AM247" i="11"/>
  <c r="AM279" i="11"/>
  <c r="AM311" i="11"/>
  <c r="AM343" i="11"/>
  <c r="AM375" i="11"/>
  <c r="AM48" i="11"/>
  <c r="AM144" i="11"/>
  <c r="AM240" i="11"/>
  <c r="AM368" i="11"/>
  <c r="AM24" i="11"/>
  <c r="AM56" i="11"/>
  <c r="AM88" i="11"/>
  <c r="AM120" i="11"/>
  <c r="AM152" i="11"/>
  <c r="AM184" i="11"/>
  <c r="AM216" i="11"/>
  <c r="AM248" i="11"/>
  <c r="AM280" i="11"/>
  <c r="AM312" i="11"/>
  <c r="AM344" i="11"/>
  <c r="AM376" i="11"/>
  <c r="AM16" i="11"/>
  <c r="AM80" i="11"/>
  <c r="AM208" i="11"/>
  <c r="AM336" i="11"/>
  <c r="AM31" i="11"/>
  <c r="AM63" i="11"/>
  <c r="AM95" i="11"/>
  <c r="AM127" i="11"/>
  <c r="AM159" i="11"/>
  <c r="AM191" i="11"/>
  <c r="AM223" i="11"/>
  <c r="AM255" i="11"/>
  <c r="AM287" i="11"/>
  <c r="AM319" i="11"/>
  <c r="AM351" i="11"/>
  <c r="AM2" i="11"/>
  <c r="AM64" i="11"/>
  <c r="AM96" i="11"/>
  <c r="AM160" i="11"/>
  <c r="AM224" i="11"/>
  <c r="AM256" i="11"/>
  <c r="AM320" i="11"/>
  <c r="AM352" i="11"/>
  <c r="AM176" i="11"/>
  <c r="AM304" i="11"/>
  <c r="AM32" i="11"/>
  <c r="AM128" i="11"/>
  <c r="AM192" i="11"/>
  <c r="AM288" i="11"/>
  <c r="AM7" i="11"/>
  <c r="AM39" i="11"/>
  <c r="AM71" i="11"/>
  <c r="AM103" i="11"/>
  <c r="AM135" i="11"/>
  <c r="AM167" i="11"/>
  <c r="AM199" i="11"/>
  <c r="AM231" i="11"/>
  <c r="AM263" i="11"/>
  <c r="AM295" i="11"/>
  <c r="AM327" i="11"/>
  <c r="AM359" i="11"/>
  <c r="AM8" i="11"/>
  <c r="AM40" i="11"/>
  <c r="AM72" i="11"/>
  <c r="AM104" i="11"/>
  <c r="AM136" i="11"/>
  <c r="AM168" i="11"/>
  <c r="AM200" i="11"/>
  <c r="AM232" i="11"/>
  <c r="AM264" i="11"/>
  <c r="AM296" i="11"/>
  <c r="AM328" i="11"/>
  <c r="AM360" i="11"/>
  <c r="AM15" i="11"/>
  <c r="AM47" i="11"/>
  <c r="AM79" i="11"/>
  <c r="AM111" i="11"/>
  <c r="AM143" i="11"/>
  <c r="AM175" i="11"/>
  <c r="AM207" i="11"/>
  <c r="AM239" i="11"/>
  <c r="AM271" i="11"/>
  <c r="AM303" i="11"/>
  <c r="AM335" i="11"/>
  <c r="AM367" i="11"/>
  <c r="AM112" i="11"/>
  <c r="AM272" i="11"/>
  <c r="BS6" i="11"/>
  <c r="BS14" i="11"/>
  <c r="BS22" i="11"/>
  <c r="BS30" i="11"/>
  <c r="BS38" i="11"/>
  <c r="BS46" i="11"/>
  <c r="BS54" i="11"/>
  <c r="BS62" i="11"/>
  <c r="BS70" i="11"/>
  <c r="BS78" i="11"/>
  <c r="BS86" i="11"/>
  <c r="BS94" i="11"/>
  <c r="BS102" i="11"/>
  <c r="BS110" i="11"/>
  <c r="BS118" i="11"/>
  <c r="BS126" i="11"/>
  <c r="BS134" i="11"/>
  <c r="BS142" i="11"/>
  <c r="BS150" i="11"/>
  <c r="BS158" i="11"/>
  <c r="BS166" i="11"/>
  <c r="BS174" i="11"/>
  <c r="BS182" i="11"/>
  <c r="BS7" i="11"/>
  <c r="BS15" i="11"/>
  <c r="BS23" i="11"/>
  <c r="BS31" i="11"/>
  <c r="BS39" i="11"/>
  <c r="BS47" i="11"/>
  <c r="BS55" i="11"/>
  <c r="BS63" i="11"/>
  <c r="BS71" i="11"/>
  <c r="BS79" i="11"/>
  <c r="BS87" i="11"/>
  <c r="BS95" i="11"/>
  <c r="BS103" i="11"/>
  <c r="BS111" i="11"/>
  <c r="BS119" i="11"/>
  <c r="BS127" i="11"/>
  <c r="BS135" i="11"/>
  <c r="BS143" i="11"/>
  <c r="BS151" i="11"/>
  <c r="BS159" i="11"/>
  <c r="BS167" i="11"/>
  <c r="BS175" i="11"/>
  <c r="BS183" i="11"/>
  <c r="BS191" i="11"/>
  <c r="BS8" i="11"/>
  <c r="BS16" i="11"/>
  <c r="BS24" i="11"/>
  <c r="BS32" i="11"/>
  <c r="BS40" i="11"/>
  <c r="BS48" i="11"/>
  <c r="BS56" i="11"/>
  <c r="BS64" i="11"/>
  <c r="BS72" i="11"/>
  <c r="BS80" i="11"/>
  <c r="BS88" i="11"/>
  <c r="BS96" i="11"/>
  <c r="BS104" i="11"/>
  <c r="BS112" i="11"/>
  <c r="BS120" i="11"/>
  <c r="BS128" i="11"/>
  <c r="BS136" i="11"/>
  <c r="BS144" i="11"/>
  <c r="BS152" i="11"/>
  <c r="BS160" i="11"/>
  <c r="BS168" i="11"/>
  <c r="BS176" i="11"/>
  <c r="BS184" i="11"/>
  <c r="BS192" i="11"/>
  <c r="BS200" i="11"/>
  <c r="BS208" i="11"/>
  <c r="BS216" i="11"/>
  <c r="BS224" i="11"/>
  <c r="BS232" i="11"/>
  <c r="BS240" i="11"/>
  <c r="BS248" i="11"/>
  <c r="BS256" i="11"/>
  <c r="BS264" i="11"/>
  <c r="BS272" i="11"/>
  <c r="BS280" i="11"/>
  <c r="BS288" i="11"/>
  <c r="BS296" i="11"/>
  <c r="BS304" i="11"/>
  <c r="BS312" i="11"/>
  <c r="BS320" i="11"/>
  <c r="BS328" i="11"/>
  <c r="BS336" i="11"/>
  <c r="BS344" i="11"/>
  <c r="BS352" i="11"/>
  <c r="BS360" i="11"/>
  <c r="BS368" i="11"/>
  <c r="BS376" i="11"/>
  <c r="BS9" i="11"/>
  <c r="BS17" i="11"/>
  <c r="BS25" i="11"/>
  <c r="BS33" i="11"/>
  <c r="BS41" i="11"/>
  <c r="BS49" i="11"/>
  <c r="BS57" i="11"/>
  <c r="BS65" i="11"/>
  <c r="BS73" i="11"/>
  <c r="BS81" i="11"/>
  <c r="BS89" i="11"/>
  <c r="BS97" i="11"/>
  <c r="BS105" i="11"/>
  <c r="BS113" i="11"/>
  <c r="BS121" i="11"/>
  <c r="BS129" i="11"/>
  <c r="BS137" i="11"/>
  <c r="BS145" i="11"/>
  <c r="BS153" i="11"/>
  <c r="BS161" i="11"/>
  <c r="BS169" i="11"/>
  <c r="BS177" i="11"/>
  <c r="BS185" i="11"/>
  <c r="BS193" i="11"/>
  <c r="BS201" i="11"/>
  <c r="BS209" i="11"/>
  <c r="BS217" i="11"/>
  <c r="BS225" i="11"/>
  <c r="BS233" i="11"/>
  <c r="BS241" i="11"/>
  <c r="BS249" i="11"/>
  <c r="BS257" i="11"/>
  <c r="BS265" i="11"/>
  <c r="BS273" i="11"/>
  <c r="BS281" i="11"/>
  <c r="BS289" i="11"/>
  <c r="BS297" i="11"/>
  <c r="BS305" i="11"/>
  <c r="BS313" i="11"/>
  <c r="BS321" i="11"/>
  <c r="BS329" i="11"/>
  <c r="BS337" i="11"/>
  <c r="BS345" i="11"/>
  <c r="BS353" i="11"/>
  <c r="BS361" i="11"/>
  <c r="BS369" i="11"/>
  <c r="BS377" i="11"/>
  <c r="BS10" i="11"/>
  <c r="BS18" i="11"/>
  <c r="BS26" i="11"/>
  <c r="BS34" i="11"/>
  <c r="BS42" i="11"/>
  <c r="BS50" i="11"/>
  <c r="BS58" i="11"/>
  <c r="BS66" i="11"/>
  <c r="BS74" i="11"/>
  <c r="BS82" i="11"/>
  <c r="BS90" i="11"/>
  <c r="BS98" i="11"/>
  <c r="BS106" i="11"/>
  <c r="BS114" i="11"/>
  <c r="BS122" i="11"/>
  <c r="BS130" i="11"/>
  <c r="BS138" i="11"/>
  <c r="BS146" i="11"/>
  <c r="BS154" i="11"/>
  <c r="BS162" i="11"/>
  <c r="BS170" i="11"/>
  <c r="BS178" i="11"/>
  <c r="BS186" i="11"/>
  <c r="BS194" i="11"/>
  <c r="BS202" i="11"/>
  <c r="BS210" i="11"/>
  <c r="BS218" i="11"/>
  <c r="BS226" i="11"/>
  <c r="BS234" i="11"/>
  <c r="BS242" i="11"/>
  <c r="BS250" i="11"/>
  <c r="BS258" i="11"/>
  <c r="BS266" i="11"/>
  <c r="BS274" i="11"/>
  <c r="BS282" i="11"/>
  <c r="BS290" i="11"/>
  <c r="BS298" i="11"/>
  <c r="BS306" i="11"/>
  <c r="BS314" i="11"/>
  <c r="BS322" i="11"/>
  <c r="BS330" i="11"/>
  <c r="BS338" i="11"/>
  <c r="BS346" i="11"/>
  <c r="BS354" i="11"/>
  <c r="BS362" i="11"/>
  <c r="BS370" i="11"/>
  <c r="BS378" i="11"/>
  <c r="BS3" i="11"/>
  <c r="BS11" i="11"/>
  <c r="BS19" i="11"/>
  <c r="BS27" i="11"/>
  <c r="BS35" i="11"/>
  <c r="BS43" i="11"/>
  <c r="BS51" i="11"/>
  <c r="BS59" i="11"/>
  <c r="BS67" i="11"/>
  <c r="BS75" i="11"/>
  <c r="BS83" i="11"/>
  <c r="BS91" i="11"/>
  <c r="BS99" i="11"/>
  <c r="BS107" i="11"/>
  <c r="BS115" i="11"/>
  <c r="BS123" i="11"/>
  <c r="BS131" i="11"/>
  <c r="BS139" i="11"/>
  <c r="BS147" i="11"/>
  <c r="BS155" i="11"/>
  <c r="BS163" i="11"/>
  <c r="BS171" i="11"/>
  <c r="BS179" i="11"/>
  <c r="BS187" i="11"/>
  <c r="BS195" i="11"/>
  <c r="BS203" i="11"/>
  <c r="BS211" i="11"/>
  <c r="BS219" i="11"/>
  <c r="BS227" i="11"/>
  <c r="BS235" i="11"/>
  <c r="BS243" i="11"/>
  <c r="BS251" i="11"/>
  <c r="BS259" i="11"/>
  <c r="BS267" i="11"/>
  <c r="BS275" i="11"/>
  <c r="BS283" i="11"/>
  <c r="BS291" i="11"/>
  <c r="BS299" i="11"/>
  <c r="BS307" i="11"/>
  <c r="BS315" i="11"/>
  <c r="BS323" i="11"/>
  <c r="BS331" i="11"/>
  <c r="BS339" i="11"/>
  <c r="BS347" i="11"/>
  <c r="BS355" i="11"/>
  <c r="BS363" i="11"/>
  <c r="BS371" i="11"/>
  <c r="BS379" i="11"/>
  <c r="BS4" i="11"/>
  <c r="BS36" i="11"/>
  <c r="BS68" i="11"/>
  <c r="BS100" i="11"/>
  <c r="BS132" i="11"/>
  <c r="BS164" i="11"/>
  <c r="BS190" i="11"/>
  <c r="BS207" i="11"/>
  <c r="BS223" i="11"/>
  <c r="BS239" i="11"/>
  <c r="BS255" i="11"/>
  <c r="BS271" i="11"/>
  <c r="BS287" i="11"/>
  <c r="BS303" i="11"/>
  <c r="BS319" i="11"/>
  <c r="BS335" i="11"/>
  <c r="BS351" i="11"/>
  <c r="BS367" i="11"/>
  <c r="BS5" i="11"/>
  <c r="BS37" i="11"/>
  <c r="BS69" i="11"/>
  <c r="BS101" i="11"/>
  <c r="BS133" i="11"/>
  <c r="BS165" i="11"/>
  <c r="BS196" i="11"/>
  <c r="BS212" i="11"/>
  <c r="BS228" i="11"/>
  <c r="BS244" i="11"/>
  <c r="BS260" i="11"/>
  <c r="BS276" i="11"/>
  <c r="BS292" i="11"/>
  <c r="BS308" i="11"/>
  <c r="BS324" i="11"/>
  <c r="BS340" i="11"/>
  <c r="BS356" i="11"/>
  <c r="BS372" i="11"/>
  <c r="BS2" i="11"/>
  <c r="BS12" i="11"/>
  <c r="BS44" i="11"/>
  <c r="BS76" i="11"/>
  <c r="BS108" i="11"/>
  <c r="BS140" i="11"/>
  <c r="BS172" i="11"/>
  <c r="BS197" i="11"/>
  <c r="BS213" i="11"/>
  <c r="BS229" i="11"/>
  <c r="BS245" i="11"/>
  <c r="BS261" i="11"/>
  <c r="BS277" i="11"/>
  <c r="BS293" i="11"/>
  <c r="BS309" i="11"/>
  <c r="BS325" i="11"/>
  <c r="BS341" i="11"/>
  <c r="BS357" i="11"/>
  <c r="BS373" i="11"/>
  <c r="BS13" i="11"/>
  <c r="BS45" i="11"/>
  <c r="BS77" i="11"/>
  <c r="BS109" i="11"/>
  <c r="BS141" i="11"/>
  <c r="BS173" i="11"/>
  <c r="BS198" i="11"/>
  <c r="BS214" i="11"/>
  <c r="BS230" i="11"/>
  <c r="BS246" i="11"/>
  <c r="BS262" i="11"/>
  <c r="BS278" i="11"/>
  <c r="BS294" i="11"/>
  <c r="BS310" i="11"/>
  <c r="BS326" i="11"/>
  <c r="BS342" i="11"/>
  <c r="BS358" i="11"/>
  <c r="BS374" i="11"/>
  <c r="BS20" i="11"/>
  <c r="BS52" i="11"/>
  <c r="BS84" i="11"/>
  <c r="BS116" i="11"/>
  <c r="BS148" i="11"/>
  <c r="BS180" i="11"/>
  <c r="BS199" i="11"/>
  <c r="BS215" i="11"/>
  <c r="BS231" i="11"/>
  <c r="BS247" i="11"/>
  <c r="BS263" i="11"/>
  <c r="BS279" i="11"/>
  <c r="BS295" i="11"/>
  <c r="BS311" i="11"/>
  <c r="BS327" i="11"/>
  <c r="BS343" i="11"/>
  <c r="BS359" i="11"/>
  <c r="BS375" i="11"/>
  <c r="BS21" i="11"/>
  <c r="BS53" i="11"/>
  <c r="BS85" i="11"/>
  <c r="BS117" i="11"/>
  <c r="BS149" i="11"/>
  <c r="BS181" i="11"/>
  <c r="BS204" i="11"/>
  <c r="BS220" i="11"/>
  <c r="BS236" i="11"/>
  <c r="BS252" i="11"/>
  <c r="BS268" i="11"/>
  <c r="BS284" i="11"/>
  <c r="BS300" i="11"/>
  <c r="BS316" i="11"/>
  <c r="BS332" i="11"/>
  <c r="BS348" i="11"/>
  <c r="BS364" i="11"/>
  <c r="BS380" i="11"/>
  <c r="BS28" i="11"/>
  <c r="BS156" i="11"/>
  <c r="BS237" i="11"/>
  <c r="BS301" i="11"/>
  <c r="BS365" i="11"/>
  <c r="BS29" i="11"/>
  <c r="BS157" i="11"/>
  <c r="BS238" i="11"/>
  <c r="BS302" i="11"/>
  <c r="BS366" i="11"/>
  <c r="BS60" i="11"/>
  <c r="BS188" i="11"/>
  <c r="BS253" i="11"/>
  <c r="BS317" i="11"/>
  <c r="BS381" i="11"/>
  <c r="BS61" i="11"/>
  <c r="BS189" i="11"/>
  <c r="BS254" i="11"/>
  <c r="BS318" i="11"/>
  <c r="BS382" i="11"/>
  <c r="BS92" i="11"/>
  <c r="BS205" i="11"/>
  <c r="BS269" i="11"/>
  <c r="BS333" i="11"/>
  <c r="BS93" i="11"/>
  <c r="BS206" i="11"/>
  <c r="BS270" i="11"/>
  <c r="BS334" i="11"/>
  <c r="BS349" i="11"/>
  <c r="BS350" i="11"/>
  <c r="BS124" i="11"/>
  <c r="BS125" i="11"/>
  <c r="BS221" i="11"/>
  <c r="BS222" i="11"/>
  <c r="BS285" i="11"/>
  <c r="BS286" i="11"/>
  <c r="BC9" i="11"/>
  <c r="BC17" i="11"/>
  <c r="BC25" i="11"/>
  <c r="BC33" i="11"/>
  <c r="BC41" i="11"/>
  <c r="BC49" i="11"/>
  <c r="BC57" i="11"/>
  <c r="BC65" i="11"/>
  <c r="BC73" i="11"/>
  <c r="BC81" i="11"/>
  <c r="BC89" i="11"/>
  <c r="BC97" i="11"/>
  <c r="BC105" i="11"/>
  <c r="BC113" i="11"/>
  <c r="BC121" i="11"/>
  <c r="BC129" i="11"/>
  <c r="BC137" i="11"/>
  <c r="BC145" i="11"/>
  <c r="BC153" i="11"/>
  <c r="BC161" i="11"/>
  <c r="BC169" i="11"/>
  <c r="BC177" i="11"/>
  <c r="BC185" i="11"/>
  <c r="BC193" i="11"/>
  <c r="BC201" i="11"/>
  <c r="BC209" i="11"/>
  <c r="BC217" i="11"/>
  <c r="BC225" i="11"/>
  <c r="BC233" i="11"/>
  <c r="BC241" i="11"/>
  <c r="BC249" i="11"/>
  <c r="BC257" i="11"/>
  <c r="BC265" i="11"/>
  <c r="BC273" i="11"/>
  <c r="BC281" i="11"/>
  <c r="BC289" i="11"/>
  <c r="BC297" i="11"/>
  <c r="BC305" i="11"/>
  <c r="BC313" i="11"/>
  <c r="BC321" i="11"/>
  <c r="BC329" i="11"/>
  <c r="BC337" i="11"/>
  <c r="BC345" i="11"/>
  <c r="BC353" i="11"/>
  <c r="BC361" i="11"/>
  <c r="BC369" i="11"/>
  <c r="BC377" i="11"/>
  <c r="BC2" i="11"/>
  <c r="BC10" i="11"/>
  <c r="BC18" i="11"/>
  <c r="BC26" i="11"/>
  <c r="BC34" i="11"/>
  <c r="BC42" i="11"/>
  <c r="BC50" i="11"/>
  <c r="BC58" i="11"/>
  <c r="BC66" i="11"/>
  <c r="BC74" i="11"/>
  <c r="BC82" i="11"/>
  <c r="BC90" i="11"/>
  <c r="BC98" i="11"/>
  <c r="BC106" i="11"/>
  <c r="BC114" i="11"/>
  <c r="BC122" i="11"/>
  <c r="BC130" i="11"/>
  <c r="BC138" i="11"/>
  <c r="BC146" i="11"/>
  <c r="BC154" i="11"/>
  <c r="BC162" i="11"/>
  <c r="BC170" i="11"/>
  <c r="BC178" i="11"/>
  <c r="BC186" i="11"/>
  <c r="BC194" i="11"/>
  <c r="BC202" i="11"/>
  <c r="BC210" i="11"/>
  <c r="BC218" i="11"/>
  <c r="BC226" i="11"/>
  <c r="BC234" i="11"/>
  <c r="BC242" i="11"/>
  <c r="BC250" i="11"/>
  <c r="BC258" i="11"/>
  <c r="BC266" i="11"/>
  <c r="BC274" i="11"/>
  <c r="BC282" i="11"/>
  <c r="BC290" i="11"/>
  <c r="BC298" i="11"/>
  <c r="BC306" i="11"/>
  <c r="BC314" i="11"/>
  <c r="BC322" i="11"/>
  <c r="BC330" i="11"/>
  <c r="BC338" i="11"/>
  <c r="BC346" i="11"/>
  <c r="BC354" i="11"/>
  <c r="BC362" i="11"/>
  <c r="BC370" i="11"/>
  <c r="BC378" i="11"/>
  <c r="BC3" i="11"/>
  <c r="BC11" i="11"/>
  <c r="BC19" i="11"/>
  <c r="BC27" i="11"/>
  <c r="BC35" i="11"/>
  <c r="BC43" i="11"/>
  <c r="BC51" i="11"/>
  <c r="BC59" i="11"/>
  <c r="BC67" i="11"/>
  <c r="BC75" i="11"/>
  <c r="BC83" i="11"/>
  <c r="BC91" i="11"/>
  <c r="BC99" i="11"/>
  <c r="BC107" i="11"/>
  <c r="BC115" i="11"/>
  <c r="BC123" i="11"/>
  <c r="BC131" i="11"/>
  <c r="BC139" i="11"/>
  <c r="BC147" i="11"/>
  <c r="BC155" i="11"/>
  <c r="BC163" i="11"/>
  <c r="BC171" i="11"/>
  <c r="BC179" i="11"/>
  <c r="BC187" i="11"/>
  <c r="BC195" i="11"/>
  <c r="BC203" i="11"/>
  <c r="BC211" i="11"/>
  <c r="BC219" i="11"/>
  <c r="BC227" i="11"/>
  <c r="BC235" i="11"/>
  <c r="BC243" i="11"/>
  <c r="BC251" i="11"/>
  <c r="BC259" i="11"/>
  <c r="BC267" i="11"/>
  <c r="BC275" i="11"/>
  <c r="BC283" i="11"/>
  <c r="BC291" i="11"/>
  <c r="BC299" i="11"/>
  <c r="BC307" i="11"/>
  <c r="BC315" i="11"/>
  <c r="BC323" i="11"/>
  <c r="BC331" i="11"/>
  <c r="BC339" i="11"/>
  <c r="BC347" i="11"/>
  <c r="BC355" i="11"/>
  <c r="BC363" i="11"/>
  <c r="BC371" i="11"/>
  <c r="BC379" i="11"/>
  <c r="BC4" i="11"/>
  <c r="BC12" i="11"/>
  <c r="BC20" i="11"/>
  <c r="BC28" i="11"/>
  <c r="BC36" i="11"/>
  <c r="BC44" i="11"/>
  <c r="BC52" i="11"/>
  <c r="BC60" i="11"/>
  <c r="BC68" i="11"/>
  <c r="BC76" i="11"/>
  <c r="BC84" i="11"/>
  <c r="BC92" i="11"/>
  <c r="BC100" i="11"/>
  <c r="BC108" i="11"/>
  <c r="BC116" i="11"/>
  <c r="BC124" i="11"/>
  <c r="BC132" i="11"/>
  <c r="BC140" i="11"/>
  <c r="BC148" i="11"/>
  <c r="BC156" i="11"/>
  <c r="BC164" i="11"/>
  <c r="BC172" i="11"/>
  <c r="BC180" i="11"/>
  <c r="BC188" i="11"/>
  <c r="BC196" i="11"/>
  <c r="BC204" i="11"/>
  <c r="BC212" i="11"/>
  <c r="BC220" i="11"/>
  <c r="BC228" i="11"/>
  <c r="BC236" i="11"/>
  <c r="BC244" i="11"/>
  <c r="BC252" i="11"/>
  <c r="BC260" i="11"/>
  <c r="BC268" i="11"/>
  <c r="BC276" i="11"/>
  <c r="BC284" i="11"/>
  <c r="BC292" i="11"/>
  <c r="BC300" i="11"/>
  <c r="BC308" i="11"/>
  <c r="BC316" i="11"/>
  <c r="BC324" i="11"/>
  <c r="BC332" i="11"/>
  <c r="BC340" i="11"/>
  <c r="BC348" i="11"/>
  <c r="BC356" i="11"/>
  <c r="BC364" i="11"/>
  <c r="BC372" i="11"/>
  <c r="BC380" i="11"/>
  <c r="BC5" i="11"/>
  <c r="BC13" i="11"/>
  <c r="BC21" i="11"/>
  <c r="BC29" i="11"/>
  <c r="BC37" i="11"/>
  <c r="BC45" i="11"/>
  <c r="BC53" i="11"/>
  <c r="BC61" i="11"/>
  <c r="BC69" i="11"/>
  <c r="BC77" i="11"/>
  <c r="BC85" i="11"/>
  <c r="BC93" i="11"/>
  <c r="BC101" i="11"/>
  <c r="BC109" i="11"/>
  <c r="BC117" i="11"/>
  <c r="BC125" i="11"/>
  <c r="BC133" i="11"/>
  <c r="BC141" i="11"/>
  <c r="BC149" i="11"/>
  <c r="BC157" i="11"/>
  <c r="BC165" i="11"/>
  <c r="BC173" i="11"/>
  <c r="BC181" i="11"/>
  <c r="BC189" i="11"/>
  <c r="BC197" i="11"/>
  <c r="BC205" i="11"/>
  <c r="BC213" i="11"/>
  <c r="BC221" i="11"/>
  <c r="BC229" i="11"/>
  <c r="BC237" i="11"/>
  <c r="BC245" i="11"/>
  <c r="BC253" i="11"/>
  <c r="BC261" i="11"/>
  <c r="BC269" i="11"/>
  <c r="BC277" i="11"/>
  <c r="BC285" i="11"/>
  <c r="BC293" i="11"/>
  <c r="BC301" i="11"/>
  <c r="BC309" i="11"/>
  <c r="BC317" i="11"/>
  <c r="BC325" i="11"/>
  <c r="BC333" i="11"/>
  <c r="BC341" i="11"/>
  <c r="BC349" i="11"/>
  <c r="BC357" i="11"/>
  <c r="BC365" i="11"/>
  <c r="BC373" i="11"/>
  <c r="BC381" i="11"/>
  <c r="BC6" i="11"/>
  <c r="BC14" i="11"/>
  <c r="BC22" i="11"/>
  <c r="BC30" i="11"/>
  <c r="BC38" i="11"/>
  <c r="BC46" i="11"/>
  <c r="BC54" i="11"/>
  <c r="BC62" i="11"/>
  <c r="BC70" i="11"/>
  <c r="BC78" i="11"/>
  <c r="BC86" i="11"/>
  <c r="BC94" i="11"/>
  <c r="BC102" i="11"/>
  <c r="BC110" i="11"/>
  <c r="BC118" i="11"/>
  <c r="BC126" i="11"/>
  <c r="BC134" i="11"/>
  <c r="BC142" i="11"/>
  <c r="BC150" i="11"/>
  <c r="BC158" i="11"/>
  <c r="BC166" i="11"/>
  <c r="BC174" i="11"/>
  <c r="BC182" i="11"/>
  <c r="BC190" i="11"/>
  <c r="BC198" i="11"/>
  <c r="BC206" i="11"/>
  <c r="BC214" i="11"/>
  <c r="BC222" i="11"/>
  <c r="BC230" i="11"/>
  <c r="BC238" i="11"/>
  <c r="BC246" i="11"/>
  <c r="BC254" i="11"/>
  <c r="BC262" i="11"/>
  <c r="BC270" i="11"/>
  <c r="BC278" i="11"/>
  <c r="BC286" i="11"/>
  <c r="BC294" i="11"/>
  <c r="BC302" i="11"/>
  <c r="BC310" i="11"/>
  <c r="BC318" i="11"/>
  <c r="BC326" i="11"/>
  <c r="BC334" i="11"/>
  <c r="BC342" i="11"/>
  <c r="BC350" i="11"/>
  <c r="BC358" i="11"/>
  <c r="BC366" i="11"/>
  <c r="BC374" i="11"/>
  <c r="BC382" i="11"/>
  <c r="BC7" i="11"/>
  <c r="BC39" i="11"/>
  <c r="BC71" i="11"/>
  <c r="BC103" i="11"/>
  <c r="BC135" i="11"/>
  <c r="BC167" i="11"/>
  <c r="BC199" i="11"/>
  <c r="BC231" i="11"/>
  <c r="BC263" i="11"/>
  <c r="BC295" i="11"/>
  <c r="BC327" i="11"/>
  <c r="BC359" i="11"/>
  <c r="BC8" i="11"/>
  <c r="BC40" i="11"/>
  <c r="BC72" i="11"/>
  <c r="BC104" i="11"/>
  <c r="BC136" i="11"/>
  <c r="BC168" i="11"/>
  <c r="BC200" i="11"/>
  <c r="BC232" i="11"/>
  <c r="BC264" i="11"/>
  <c r="BC296" i="11"/>
  <c r="BC328" i="11"/>
  <c r="BC360" i="11"/>
  <c r="BC15" i="11"/>
  <c r="BC47" i="11"/>
  <c r="BC79" i="11"/>
  <c r="BC111" i="11"/>
  <c r="BC143" i="11"/>
  <c r="BC175" i="11"/>
  <c r="BC207" i="11"/>
  <c r="BC239" i="11"/>
  <c r="BC271" i="11"/>
  <c r="BC303" i="11"/>
  <c r="BC335" i="11"/>
  <c r="BC367" i="11"/>
  <c r="BC16" i="11"/>
  <c r="BC48" i="11"/>
  <c r="BC80" i="11"/>
  <c r="BC112" i="11"/>
  <c r="BC144" i="11"/>
  <c r="BC176" i="11"/>
  <c r="BC208" i="11"/>
  <c r="BC240" i="11"/>
  <c r="BC272" i="11"/>
  <c r="BC304" i="11"/>
  <c r="BC336" i="11"/>
  <c r="BC368" i="11"/>
  <c r="BC23" i="11"/>
  <c r="BC55" i="11"/>
  <c r="BC87" i="11"/>
  <c r="BC119" i="11"/>
  <c r="BC151" i="11"/>
  <c r="BC183" i="11"/>
  <c r="BC215" i="11"/>
  <c r="BC247" i="11"/>
  <c r="BC279" i="11"/>
  <c r="BC311" i="11"/>
  <c r="BC343" i="11"/>
  <c r="BC375" i="11"/>
  <c r="BC24" i="11"/>
  <c r="BC56" i="11"/>
  <c r="BC88" i="11"/>
  <c r="BC120" i="11"/>
  <c r="BC152" i="11"/>
  <c r="BC184" i="11"/>
  <c r="BC216" i="11"/>
  <c r="BC248" i="11"/>
  <c r="BC280" i="11"/>
  <c r="BC312" i="11"/>
  <c r="BC344" i="11"/>
  <c r="BC376" i="11"/>
  <c r="BC95" i="11"/>
  <c r="BC223" i="11"/>
  <c r="BC351" i="11"/>
  <c r="BC96" i="11"/>
  <c r="BC224" i="11"/>
  <c r="BC352" i="11"/>
  <c r="BC127" i="11"/>
  <c r="BC255" i="11"/>
  <c r="BC128" i="11"/>
  <c r="BC256" i="11"/>
  <c r="BC31" i="11"/>
  <c r="BC159" i="11"/>
  <c r="BC287" i="11"/>
  <c r="BC32" i="11"/>
  <c r="BC160" i="11"/>
  <c r="BC288" i="11"/>
  <c r="BC63" i="11"/>
  <c r="BC64" i="11"/>
  <c r="BC191" i="11"/>
  <c r="BC192" i="11"/>
  <c r="BC319" i="11"/>
  <c r="BC320" i="11"/>
  <c r="AY10" i="11"/>
  <c r="AY18" i="11"/>
  <c r="AY26" i="11"/>
  <c r="AY34" i="11"/>
  <c r="AY42" i="11"/>
  <c r="AY50" i="11"/>
  <c r="AY58" i="11"/>
  <c r="AY66" i="11"/>
  <c r="AY74" i="11"/>
  <c r="AY82" i="11"/>
  <c r="AY90" i="11"/>
  <c r="AY98" i="11"/>
  <c r="AY106" i="11"/>
  <c r="AY114" i="11"/>
  <c r="AY122" i="11"/>
  <c r="AY130" i="11"/>
  <c r="AY138" i="11"/>
  <c r="AY146" i="11"/>
  <c r="AY154" i="11"/>
  <c r="AY162" i="11"/>
  <c r="AY170" i="11"/>
  <c r="AY178" i="11"/>
  <c r="AY186" i="11"/>
  <c r="AY194" i="11"/>
  <c r="AY202" i="11"/>
  <c r="AY210" i="11"/>
  <c r="AY218" i="11"/>
  <c r="AY226" i="11"/>
  <c r="AY234" i="11"/>
  <c r="AY242" i="11"/>
  <c r="AY250" i="11"/>
  <c r="AY258" i="11"/>
  <c r="AY266" i="11"/>
  <c r="AY274" i="11"/>
  <c r="AY282" i="11"/>
  <c r="AY290" i="11"/>
  <c r="AY298" i="11"/>
  <c r="AY306" i="11"/>
  <c r="AY314" i="11"/>
  <c r="AY322" i="11"/>
  <c r="AY330" i="11"/>
  <c r="AY338" i="11"/>
  <c r="AY346" i="11"/>
  <c r="AY354" i="11"/>
  <c r="AY362" i="11"/>
  <c r="AY370" i="11"/>
  <c r="AY378" i="11"/>
  <c r="AY3" i="11"/>
  <c r="AY11" i="11"/>
  <c r="AY19" i="11"/>
  <c r="AY27" i="11"/>
  <c r="AY35" i="11"/>
  <c r="AY43" i="11"/>
  <c r="AY51" i="11"/>
  <c r="AY59" i="11"/>
  <c r="AY67" i="11"/>
  <c r="AY75" i="11"/>
  <c r="AY83" i="11"/>
  <c r="AY91" i="11"/>
  <c r="AY99" i="11"/>
  <c r="AY107" i="11"/>
  <c r="AY115" i="11"/>
  <c r="AY123" i="11"/>
  <c r="AY131" i="11"/>
  <c r="AY139" i="11"/>
  <c r="AY147" i="11"/>
  <c r="AY155" i="11"/>
  <c r="AY163" i="11"/>
  <c r="AY171" i="11"/>
  <c r="AY179" i="11"/>
  <c r="AY187" i="11"/>
  <c r="AY195" i="11"/>
  <c r="AY203" i="11"/>
  <c r="AY211" i="11"/>
  <c r="AY219" i="11"/>
  <c r="AY227" i="11"/>
  <c r="AY235" i="11"/>
  <c r="AY243" i="11"/>
  <c r="AY251" i="11"/>
  <c r="AY259" i="11"/>
  <c r="AY267" i="11"/>
  <c r="AY275" i="11"/>
  <c r="AY283" i="11"/>
  <c r="AY291" i="11"/>
  <c r="AY299" i="11"/>
  <c r="AY307" i="11"/>
  <c r="AY315" i="11"/>
  <c r="AY323" i="11"/>
  <c r="AY331" i="11"/>
  <c r="AY339" i="11"/>
  <c r="AY347" i="11"/>
  <c r="AY355" i="11"/>
  <c r="AY363" i="11"/>
  <c r="AY371" i="11"/>
  <c r="AY379" i="11"/>
  <c r="AY4" i="11"/>
  <c r="AY12" i="11"/>
  <c r="AY5" i="11"/>
  <c r="AY13" i="11"/>
  <c r="AY21" i="11"/>
  <c r="AY29" i="11"/>
  <c r="AY37" i="11"/>
  <c r="AY45" i="11"/>
  <c r="AY53" i="11"/>
  <c r="AY61" i="11"/>
  <c r="AY69" i="11"/>
  <c r="AY77" i="11"/>
  <c r="AY85" i="11"/>
  <c r="AY93" i="11"/>
  <c r="AY101" i="11"/>
  <c r="AY109" i="11"/>
  <c r="AY117" i="11"/>
  <c r="AY125" i="11"/>
  <c r="AY133" i="11"/>
  <c r="AY141" i="11"/>
  <c r="AY149" i="11"/>
  <c r="AY157" i="11"/>
  <c r="AY165" i="11"/>
  <c r="AY173" i="11"/>
  <c r="AY181" i="11"/>
  <c r="AY189" i="11"/>
  <c r="AY197" i="11"/>
  <c r="AY205" i="11"/>
  <c r="AY213" i="11"/>
  <c r="AY221" i="11"/>
  <c r="AY229" i="11"/>
  <c r="AY237" i="11"/>
  <c r="AY245" i="11"/>
  <c r="AY253" i="11"/>
  <c r="AY261" i="11"/>
  <c r="AY269" i="11"/>
  <c r="AY277" i="11"/>
  <c r="AY285" i="11"/>
  <c r="AY293" i="11"/>
  <c r="AY301" i="11"/>
  <c r="AY309" i="11"/>
  <c r="AY317" i="11"/>
  <c r="AY325" i="11"/>
  <c r="AY333" i="11"/>
  <c r="AY341" i="11"/>
  <c r="AY349" i="11"/>
  <c r="AY357" i="11"/>
  <c r="AY365" i="11"/>
  <c r="AY373" i="11"/>
  <c r="AY381" i="11"/>
  <c r="AY6" i="11"/>
  <c r="AY20" i="11"/>
  <c r="AY32" i="11"/>
  <c r="AY46" i="11"/>
  <c r="AY57" i="11"/>
  <c r="AY71" i="11"/>
  <c r="AY84" i="11"/>
  <c r="AY96" i="11"/>
  <c r="AY110" i="11"/>
  <c r="AY121" i="11"/>
  <c r="AY135" i="11"/>
  <c r="AY148" i="11"/>
  <c r="AY160" i="11"/>
  <c r="AY174" i="11"/>
  <c r="AY185" i="11"/>
  <c r="AY199" i="11"/>
  <c r="AY212" i="11"/>
  <c r="AY224" i="11"/>
  <c r="AY238" i="11"/>
  <c r="AY249" i="11"/>
  <c r="AY263" i="11"/>
  <c r="AY276" i="11"/>
  <c r="AY288" i="11"/>
  <c r="AY302" i="11"/>
  <c r="AY313" i="11"/>
  <c r="AY327" i="11"/>
  <c r="AY340" i="11"/>
  <c r="AY352" i="11"/>
  <c r="AY366" i="11"/>
  <c r="AY377" i="11"/>
  <c r="AY7" i="11"/>
  <c r="AY22" i="11"/>
  <c r="AY33" i="11"/>
  <c r="AY47" i="11"/>
  <c r="AY60" i="11"/>
  <c r="AY72" i="11"/>
  <c r="AY86" i="11"/>
  <c r="AY97" i="11"/>
  <c r="AY111" i="11"/>
  <c r="AY124" i="11"/>
  <c r="AY136" i="11"/>
  <c r="AY150" i="11"/>
  <c r="AY161" i="11"/>
  <c r="AY175" i="11"/>
  <c r="AY188" i="11"/>
  <c r="AY200" i="11"/>
  <c r="AY214" i="11"/>
  <c r="AY225" i="11"/>
  <c r="AY239" i="11"/>
  <c r="AY252" i="11"/>
  <c r="AY264" i="11"/>
  <c r="AY278" i="11"/>
  <c r="AY289" i="11"/>
  <c r="AY303" i="11"/>
  <c r="AY316" i="11"/>
  <c r="AY328" i="11"/>
  <c r="AY342" i="11"/>
  <c r="AY353" i="11"/>
  <c r="AY367" i="11"/>
  <c r="AY380" i="11"/>
  <c r="AY8" i="11"/>
  <c r="AY23" i="11"/>
  <c r="AY36" i="11"/>
  <c r="AY48" i="11"/>
  <c r="AY62" i="11"/>
  <c r="AY73" i="11"/>
  <c r="AY87" i="11"/>
  <c r="AY100" i="11"/>
  <c r="AY112" i="11"/>
  <c r="AY126" i="11"/>
  <c r="AY137" i="11"/>
  <c r="AY151" i="11"/>
  <c r="AY164" i="11"/>
  <c r="AY176" i="11"/>
  <c r="AY190" i="11"/>
  <c r="AY201" i="11"/>
  <c r="AY215" i="11"/>
  <c r="AY228" i="11"/>
  <c r="AY240" i="11"/>
  <c r="AY254" i="11"/>
  <c r="AY265" i="11"/>
  <c r="AY279" i="11"/>
  <c r="AY292" i="11"/>
  <c r="AY304" i="11"/>
  <c r="AY318" i="11"/>
  <c r="AY329" i="11"/>
  <c r="AY343" i="11"/>
  <c r="AY356" i="11"/>
  <c r="AY368" i="11"/>
  <c r="AY382" i="11"/>
  <c r="AY9" i="11"/>
  <c r="AY24" i="11"/>
  <c r="AY38" i="11"/>
  <c r="AY49" i="11"/>
  <c r="AY63" i="11"/>
  <c r="AY76" i="11"/>
  <c r="AY88" i="11"/>
  <c r="AY102" i="11"/>
  <c r="AY113" i="11"/>
  <c r="AY127" i="11"/>
  <c r="AY140" i="11"/>
  <c r="AY152" i="11"/>
  <c r="AY166" i="11"/>
  <c r="AY177" i="11"/>
  <c r="AY191" i="11"/>
  <c r="AY204" i="11"/>
  <c r="AY216" i="11"/>
  <c r="AY230" i="11"/>
  <c r="AY241" i="11"/>
  <c r="AY255" i="11"/>
  <c r="AY268" i="11"/>
  <c r="AY280" i="11"/>
  <c r="AY294" i="11"/>
  <c r="AY305" i="11"/>
  <c r="AY319" i="11"/>
  <c r="AY332" i="11"/>
  <c r="AY344" i="11"/>
  <c r="AY358" i="11"/>
  <c r="AY369" i="11"/>
  <c r="AY2" i="11"/>
  <c r="AY14" i="11"/>
  <c r="AY25" i="11"/>
  <c r="AY39" i="11"/>
  <c r="AY52" i="11"/>
  <c r="AY64" i="11"/>
  <c r="AY78" i="11"/>
  <c r="AY89" i="11"/>
  <c r="AY103" i="11"/>
  <c r="AY116" i="11"/>
  <c r="AY128" i="11"/>
  <c r="AY142" i="11"/>
  <c r="AY153" i="11"/>
  <c r="AY167" i="11"/>
  <c r="AY180" i="11"/>
  <c r="AY192" i="11"/>
  <c r="AY206" i="11"/>
  <c r="AY217" i="11"/>
  <c r="AY231" i="11"/>
  <c r="AY244" i="11"/>
  <c r="AY256" i="11"/>
  <c r="AY270" i="11"/>
  <c r="AY281" i="11"/>
  <c r="AY295" i="11"/>
  <c r="AY308" i="11"/>
  <c r="AY320" i="11"/>
  <c r="AY334" i="11"/>
  <c r="AY345" i="11"/>
  <c r="AY359" i="11"/>
  <c r="AY372" i="11"/>
  <c r="AY15" i="11"/>
  <c r="AY28" i="11"/>
  <c r="AY40" i="11"/>
  <c r="AY54" i="11"/>
  <c r="AY65" i="11"/>
  <c r="AY79" i="11"/>
  <c r="AY92" i="11"/>
  <c r="AY104" i="11"/>
  <c r="AY118" i="11"/>
  <c r="AY129" i="11"/>
  <c r="AY143" i="11"/>
  <c r="AY156" i="11"/>
  <c r="AY168" i="11"/>
  <c r="AY182" i="11"/>
  <c r="AY193" i="11"/>
  <c r="AY207" i="11"/>
  <c r="AY220" i="11"/>
  <c r="AY232" i="11"/>
  <c r="AY246" i="11"/>
  <c r="AY257" i="11"/>
  <c r="AY271" i="11"/>
  <c r="AY284" i="11"/>
  <c r="AY296" i="11"/>
  <c r="AY310" i="11"/>
  <c r="AY321" i="11"/>
  <c r="AY335" i="11"/>
  <c r="AY348" i="11"/>
  <c r="AY360" i="11"/>
  <c r="AY374" i="11"/>
  <c r="AY41" i="11"/>
  <c r="AY94" i="11"/>
  <c r="AY144" i="11"/>
  <c r="AY196" i="11"/>
  <c r="AY247" i="11"/>
  <c r="AY297" i="11"/>
  <c r="AY350" i="11"/>
  <c r="AY44" i="11"/>
  <c r="AY95" i="11"/>
  <c r="AY145" i="11"/>
  <c r="AY198" i="11"/>
  <c r="AY248" i="11"/>
  <c r="AY300" i="11"/>
  <c r="AY351" i="11"/>
  <c r="AY55" i="11"/>
  <c r="AY105" i="11"/>
  <c r="AY158" i="11"/>
  <c r="AY208" i="11"/>
  <c r="AY260" i="11"/>
  <c r="AY311" i="11"/>
  <c r="AY361" i="11"/>
  <c r="AY56" i="11"/>
  <c r="AY108" i="11"/>
  <c r="AY159" i="11"/>
  <c r="AY209" i="11"/>
  <c r="AY262" i="11"/>
  <c r="AY312" i="11"/>
  <c r="AY364" i="11"/>
  <c r="AY16" i="11"/>
  <c r="AY68" i="11"/>
  <c r="AY119" i="11"/>
  <c r="AY169" i="11"/>
  <c r="AY222" i="11"/>
  <c r="AY272" i="11"/>
  <c r="AY324" i="11"/>
  <c r="AY375" i="11"/>
  <c r="AY17" i="11"/>
  <c r="AY70" i="11"/>
  <c r="AY120" i="11"/>
  <c r="AY172" i="11"/>
  <c r="AY223" i="11"/>
  <c r="AY273" i="11"/>
  <c r="AY326" i="11"/>
  <c r="AY376" i="11"/>
  <c r="AY132" i="11"/>
  <c r="AY336" i="11"/>
  <c r="AY134" i="11"/>
  <c r="AY337" i="11"/>
  <c r="AY183" i="11"/>
  <c r="AY184" i="11"/>
  <c r="AY30" i="11"/>
  <c r="AY233" i="11"/>
  <c r="AY31" i="11"/>
  <c r="AY236" i="11"/>
  <c r="AY80" i="11"/>
  <c r="AY81" i="11"/>
  <c r="AY286" i="11"/>
  <c r="AY287" i="11"/>
  <c r="AU10" i="11"/>
  <c r="AU18" i="11"/>
  <c r="AU26" i="11"/>
  <c r="AU34" i="11"/>
  <c r="AU42" i="11"/>
  <c r="AU50" i="11"/>
  <c r="AU58" i="11"/>
  <c r="AU66" i="11"/>
  <c r="AU74" i="11"/>
  <c r="AU82" i="11"/>
  <c r="AU90" i="11"/>
  <c r="AU98" i="11"/>
  <c r="AU106" i="11"/>
  <c r="AU114" i="11"/>
  <c r="AU122" i="11"/>
  <c r="AU130" i="11"/>
  <c r="AU138" i="11"/>
  <c r="AU146" i="11"/>
  <c r="AU5" i="11"/>
  <c r="AU13" i="11"/>
  <c r="AU21" i="11"/>
  <c r="AU29" i="11"/>
  <c r="AU37" i="11"/>
  <c r="AU45" i="11"/>
  <c r="AU53" i="11"/>
  <c r="AU61" i="11"/>
  <c r="AU69" i="11"/>
  <c r="AU77" i="11"/>
  <c r="AU85" i="11"/>
  <c r="AU93" i="11"/>
  <c r="AU101" i="11"/>
  <c r="AU109" i="11"/>
  <c r="AU117" i="11"/>
  <c r="AU125" i="11"/>
  <c r="AU133" i="11"/>
  <c r="AU141" i="11"/>
  <c r="AU149" i="11"/>
  <c r="AU154" i="11"/>
  <c r="AU156" i="11"/>
  <c r="AU158" i="11"/>
  <c r="AU160" i="11"/>
  <c r="AU162" i="11"/>
  <c r="AU164" i="11"/>
  <c r="AU166" i="11"/>
  <c r="AU168" i="11"/>
  <c r="AU170" i="11"/>
  <c r="AU172" i="11"/>
  <c r="AU174" i="11"/>
  <c r="AU176" i="11"/>
  <c r="AU178" i="11"/>
  <c r="AU180" i="11"/>
  <c r="AU182" i="11"/>
  <c r="AU184" i="11"/>
  <c r="AU186" i="11"/>
  <c r="AU188" i="11"/>
  <c r="AU190" i="11"/>
  <c r="AU192" i="11"/>
  <c r="AU194" i="11"/>
  <c r="AU196" i="11"/>
  <c r="AU198" i="11"/>
  <c r="AU200" i="11"/>
  <c r="AU202" i="11"/>
  <c r="AU204" i="11"/>
  <c r="AU206" i="11"/>
  <c r="AU208" i="11"/>
  <c r="AU210" i="11"/>
  <c r="AU212" i="11"/>
  <c r="AU214" i="11"/>
  <c r="AU216" i="11"/>
  <c r="AU218" i="11"/>
  <c r="AU220" i="11"/>
  <c r="AU222" i="11"/>
  <c r="AU224" i="11"/>
  <c r="AU226" i="11"/>
  <c r="AU228" i="11"/>
  <c r="AU230" i="11"/>
  <c r="AU232" i="11"/>
  <c r="AU234" i="11"/>
  <c r="AU236" i="11"/>
  <c r="AU238" i="11"/>
  <c r="AU240" i="11"/>
  <c r="AU242" i="11"/>
  <c r="AU244" i="11"/>
  <c r="AU246" i="11"/>
  <c r="AU248" i="11"/>
  <c r="AU250" i="11"/>
  <c r="AU252" i="11"/>
  <c r="AU254" i="11"/>
  <c r="AU256" i="11"/>
  <c r="AU258" i="11"/>
  <c r="AU260" i="11"/>
  <c r="AU262" i="11"/>
  <c r="AU264" i="11"/>
  <c r="AU266" i="11"/>
  <c r="AU268" i="11"/>
  <c r="AU270" i="11"/>
  <c r="AU272" i="11"/>
  <c r="AU274" i="11"/>
  <c r="AU276" i="11"/>
  <c r="AU278" i="11"/>
  <c r="AU280" i="11"/>
  <c r="AU282" i="11"/>
  <c r="AU284" i="11"/>
  <c r="AU286" i="11"/>
  <c r="AU288" i="11"/>
  <c r="AU290" i="11"/>
  <c r="AU292" i="11"/>
  <c r="AU294" i="11"/>
  <c r="AU296" i="11"/>
  <c r="AU298" i="11"/>
  <c r="AU300" i="11"/>
  <c r="AU302" i="11"/>
  <c r="AU304" i="11"/>
  <c r="AU306" i="11"/>
  <c r="AU308" i="11"/>
  <c r="AU310" i="11"/>
  <c r="AU312" i="11"/>
  <c r="AU314" i="11"/>
  <c r="AU316" i="11"/>
  <c r="AU318" i="11"/>
  <c r="AU320" i="11"/>
  <c r="AU322" i="11"/>
  <c r="AU324" i="11"/>
  <c r="AU326" i="11"/>
  <c r="AU8" i="11"/>
  <c r="AU16" i="11"/>
  <c r="AU24" i="11"/>
  <c r="AU32" i="11"/>
  <c r="AU40" i="11"/>
  <c r="AU48" i="11"/>
  <c r="AU56" i="11"/>
  <c r="AU64" i="11"/>
  <c r="AU72" i="11"/>
  <c r="AU80" i="11"/>
  <c r="AU88" i="11"/>
  <c r="AU96" i="11"/>
  <c r="AU104" i="11"/>
  <c r="AU112" i="11"/>
  <c r="AU120" i="11"/>
  <c r="AU128" i="11"/>
  <c r="AU136" i="11"/>
  <c r="AU144" i="11"/>
  <c r="AU152" i="11"/>
  <c r="AU3" i="11"/>
  <c r="AU11" i="11"/>
  <c r="AU19" i="11"/>
  <c r="AU27" i="11"/>
  <c r="AU35" i="11"/>
  <c r="AU43" i="11"/>
  <c r="AU51" i="11"/>
  <c r="AU59" i="11"/>
  <c r="AU67" i="11"/>
  <c r="AU75" i="11"/>
  <c r="AU83" i="11"/>
  <c r="AU91" i="11"/>
  <c r="AU99" i="11"/>
  <c r="AU107" i="11"/>
  <c r="AU115" i="11"/>
  <c r="AU123" i="11"/>
  <c r="AU131" i="11"/>
  <c r="AU139" i="11"/>
  <c r="AU147" i="11"/>
  <c r="AU6" i="11"/>
  <c r="AU14" i="11"/>
  <c r="AU22" i="11"/>
  <c r="AU30" i="11"/>
  <c r="AU38" i="11"/>
  <c r="AU46" i="11"/>
  <c r="AU54" i="11"/>
  <c r="AU62" i="11"/>
  <c r="AU70" i="11"/>
  <c r="AU78" i="11"/>
  <c r="AU86" i="11"/>
  <c r="AU94" i="11"/>
  <c r="AU102" i="11"/>
  <c r="AU110" i="11"/>
  <c r="AU118" i="11"/>
  <c r="AU126" i="11"/>
  <c r="AU134" i="11"/>
  <c r="AU142" i="11"/>
  <c r="AU150" i="11"/>
  <c r="AU9" i="11"/>
  <c r="AU17" i="11"/>
  <c r="AU25" i="11"/>
  <c r="AU33" i="11"/>
  <c r="AU41" i="11"/>
  <c r="AU49" i="11"/>
  <c r="AU57" i="11"/>
  <c r="AU65" i="11"/>
  <c r="AU73" i="11"/>
  <c r="AU81" i="11"/>
  <c r="AU89" i="11"/>
  <c r="AU97" i="11"/>
  <c r="AU105" i="11"/>
  <c r="AU113" i="11"/>
  <c r="AU121" i="11"/>
  <c r="AU129" i="11"/>
  <c r="AU137" i="11"/>
  <c r="AU145" i="11"/>
  <c r="AU153" i="11"/>
  <c r="AU155" i="11"/>
  <c r="AU157" i="11"/>
  <c r="AU159" i="11"/>
  <c r="AU161" i="11"/>
  <c r="AU163" i="11"/>
  <c r="AU165" i="11"/>
  <c r="AU167" i="11"/>
  <c r="AU169" i="11"/>
  <c r="AU171" i="11"/>
  <c r="AU173" i="11"/>
  <c r="AU175" i="11"/>
  <c r="AU177" i="11"/>
  <c r="AU179" i="11"/>
  <c r="AU181" i="11"/>
  <c r="AU183" i="11"/>
  <c r="AU185" i="11"/>
  <c r="AU187" i="11"/>
  <c r="AU189" i="11"/>
  <c r="AU191" i="11"/>
  <c r="AU193" i="11"/>
  <c r="AU195" i="11"/>
  <c r="AU197" i="11"/>
  <c r="AU199" i="11"/>
  <c r="AU201" i="11"/>
  <c r="AU203" i="11"/>
  <c r="AU205" i="11"/>
  <c r="AU207" i="11"/>
  <c r="AU209" i="11"/>
  <c r="AU211" i="11"/>
  <c r="AU213" i="11"/>
  <c r="AU215" i="11"/>
  <c r="AU217" i="11"/>
  <c r="AU219" i="11"/>
  <c r="AU221" i="11"/>
  <c r="AU223" i="11"/>
  <c r="AU225" i="11"/>
  <c r="AU227" i="11"/>
  <c r="AU229" i="11"/>
  <c r="AU231" i="11"/>
  <c r="AU233" i="11"/>
  <c r="AU235" i="11"/>
  <c r="AU237" i="11"/>
  <c r="AU239" i="11"/>
  <c r="AU241" i="11"/>
  <c r="AU243" i="11"/>
  <c r="AU245" i="11"/>
  <c r="AU247" i="11"/>
  <c r="AU249" i="11"/>
  <c r="AU251" i="11"/>
  <c r="AU253" i="11"/>
  <c r="AU255" i="11"/>
  <c r="AU257" i="11"/>
  <c r="AU259" i="11"/>
  <c r="AU261" i="11"/>
  <c r="AU263" i="11"/>
  <c r="AU265" i="11"/>
  <c r="AU267" i="11"/>
  <c r="AU269" i="11"/>
  <c r="AU271" i="11"/>
  <c r="AU273" i="11"/>
  <c r="AU275" i="11"/>
  <c r="AU277" i="11"/>
  <c r="AU279" i="11"/>
  <c r="AU281" i="11"/>
  <c r="AU283" i="11"/>
  <c r="AU285" i="11"/>
  <c r="AU287" i="11"/>
  <c r="AU289" i="11"/>
  <c r="AU291" i="11"/>
  <c r="AU293" i="11"/>
  <c r="AU295" i="11"/>
  <c r="AU297" i="11"/>
  <c r="AU299" i="11"/>
  <c r="AU301" i="11"/>
  <c r="AU303" i="11"/>
  <c r="AU305" i="11"/>
  <c r="AU307" i="11"/>
  <c r="AU309" i="11"/>
  <c r="AU311" i="11"/>
  <c r="AU313" i="11"/>
  <c r="AU315" i="11"/>
  <c r="AU317" i="11"/>
  <c r="AU319" i="11"/>
  <c r="AU321" i="11"/>
  <c r="AU323" i="11"/>
  <c r="AU325" i="11"/>
  <c r="AU327" i="11"/>
  <c r="AU329" i="11"/>
  <c r="AU331" i="11"/>
  <c r="AU333" i="11"/>
  <c r="AU335" i="11"/>
  <c r="AU337" i="11"/>
  <c r="AU339" i="11"/>
  <c r="AU341" i="11"/>
  <c r="AU343" i="11"/>
  <c r="AU345" i="11"/>
  <c r="AU347" i="11"/>
  <c r="AU349" i="11"/>
  <c r="AU351" i="11"/>
  <c r="AU353" i="11"/>
  <c r="AU355" i="11"/>
  <c r="AU357" i="11"/>
  <c r="AU359" i="11"/>
  <c r="AU361" i="11"/>
  <c r="AU363" i="11"/>
  <c r="AU365" i="11"/>
  <c r="AU367" i="11"/>
  <c r="AU369" i="11"/>
  <c r="AU371" i="11"/>
  <c r="AU373" i="11"/>
  <c r="AU375" i="11"/>
  <c r="AU28" i="11"/>
  <c r="AU60" i="11"/>
  <c r="AU92" i="11"/>
  <c r="AU124" i="11"/>
  <c r="AU344" i="11"/>
  <c r="AU360" i="11"/>
  <c r="AU378" i="11"/>
  <c r="AU7" i="11"/>
  <c r="AU39" i="11"/>
  <c r="AU71" i="11"/>
  <c r="AU103" i="11"/>
  <c r="AU135" i="11"/>
  <c r="AU354" i="11"/>
  <c r="AU370" i="11"/>
  <c r="AU381" i="11"/>
  <c r="AU20" i="11"/>
  <c r="AU52" i="11"/>
  <c r="AU84" i="11"/>
  <c r="AU116" i="11"/>
  <c r="AU148" i="11"/>
  <c r="AU348" i="11"/>
  <c r="AU364" i="11"/>
  <c r="AU31" i="11"/>
  <c r="AU63" i="11"/>
  <c r="AU95" i="11"/>
  <c r="AU127" i="11"/>
  <c r="AU330" i="11"/>
  <c r="AU334" i="11"/>
  <c r="AU338" i="11"/>
  <c r="AU342" i="11"/>
  <c r="AU358" i="11"/>
  <c r="AU376" i="11"/>
  <c r="AU379" i="11"/>
  <c r="AU12" i="11"/>
  <c r="AU44" i="11"/>
  <c r="AU76" i="11"/>
  <c r="AU108" i="11"/>
  <c r="AU140" i="11"/>
  <c r="AU352" i="11"/>
  <c r="AU368" i="11"/>
  <c r="AU382" i="11"/>
  <c r="AU23" i="11"/>
  <c r="AU55" i="11"/>
  <c r="AU87" i="11"/>
  <c r="AU119" i="11"/>
  <c r="AU151" i="11"/>
  <c r="AU346" i="11"/>
  <c r="AU362" i="11"/>
  <c r="AU374" i="11"/>
  <c r="AU377" i="11"/>
  <c r="AU100" i="11"/>
  <c r="AU15" i="11"/>
  <c r="AU143" i="11"/>
  <c r="AU340" i="11"/>
  <c r="AU366" i="11"/>
  <c r="AU68" i="11"/>
  <c r="AU356" i="11"/>
  <c r="AU380" i="11"/>
  <c r="AU111" i="11"/>
  <c r="AU328" i="11"/>
  <c r="AU36" i="11"/>
  <c r="AU79" i="11"/>
  <c r="AU332" i="11"/>
  <c r="AU372" i="11"/>
  <c r="AU2" i="11"/>
  <c r="AU336" i="11"/>
  <c r="AU132" i="11"/>
  <c r="AU47" i="11"/>
  <c r="AU350" i="11"/>
  <c r="AU4" i="11"/>
  <c r="BW7" i="11"/>
  <c r="BW14" i="11"/>
  <c r="BW25" i="11"/>
  <c r="BW32" i="11"/>
  <c r="BW35" i="11"/>
  <c r="BW42" i="11"/>
  <c r="BW49" i="11"/>
  <c r="BW52" i="11"/>
  <c r="BW62" i="11"/>
  <c r="BW69" i="11"/>
  <c r="BW79" i="11"/>
  <c r="BW96" i="11"/>
  <c r="BW99" i="11"/>
  <c r="BW106" i="11"/>
  <c r="BW113" i="11"/>
  <c r="BW116" i="11"/>
  <c r="BW126" i="11"/>
  <c r="BW133" i="11"/>
  <c r="BW143" i="11"/>
  <c r="BW160" i="11"/>
  <c r="BW163" i="11"/>
  <c r="BW170" i="11"/>
  <c r="BW177" i="11"/>
  <c r="BW180" i="11"/>
  <c r="BW190" i="11"/>
  <c r="BW197" i="11"/>
  <c r="BW207" i="11"/>
  <c r="BW4" i="11"/>
  <c r="BW11" i="11"/>
  <c r="BW18" i="11"/>
  <c r="BW29" i="11"/>
  <c r="BW39" i="11"/>
  <c r="BW56" i="11"/>
  <c r="BW59" i="11"/>
  <c r="BW66" i="11"/>
  <c r="BW73" i="11"/>
  <c r="BW76" i="11"/>
  <c r="BW86" i="11"/>
  <c r="BW93" i="11"/>
  <c r="BW103" i="11"/>
  <c r="BW120" i="11"/>
  <c r="BW123" i="11"/>
  <c r="BW130" i="11"/>
  <c r="BW137" i="11"/>
  <c r="BW140" i="11"/>
  <c r="BW150" i="11"/>
  <c r="BW157" i="11"/>
  <c r="BW167" i="11"/>
  <c r="BW184" i="11"/>
  <c r="BW187" i="11"/>
  <c r="BW194" i="11"/>
  <c r="BW201" i="11"/>
  <c r="BW204" i="11"/>
  <c r="BW214" i="11"/>
  <c r="BW221" i="11"/>
  <c r="BW231" i="11"/>
  <c r="BW248" i="11"/>
  <c r="BW251" i="11"/>
  <c r="BW258" i="11"/>
  <c r="BW265" i="11"/>
  <c r="BW268" i="11"/>
  <c r="BW278" i="11"/>
  <c r="BW285" i="11"/>
  <c r="BW8" i="11"/>
  <c r="BW15" i="11"/>
  <c r="BW22" i="11"/>
  <c r="BW33" i="11"/>
  <c r="BW36" i="11"/>
  <c r="BW46" i="11"/>
  <c r="BW53" i="11"/>
  <c r="BW63" i="11"/>
  <c r="BW80" i="11"/>
  <c r="BW83" i="11"/>
  <c r="BW90" i="11"/>
  <c r="BW97" i="11"/>
  <c r="BW100" i="11"/>
  <c r="BW110" i="11"/>
  <c r="BW117" i="11"/>
  <c r="BW127" i="11"/>
  <c r="BW144" i="11"/>
  <c r="BW147" i="11"/>
  <c r="BW154" i="11"/>
  <c r="BW161" i="11"/>
  <c r="BW164" i="11"/>
  <c r="BW174" i="11"/>
  <c r="BW181" i="11"/>
  <c r="BW191" i="11"/>
  <c r="BW208" i="11"/>
  <c r="BW211" i="11"/>
  <c r="BW218" i="11"/>
  <c r="BW225" i="11"/>
  <c r="BW228" i="11"/>
  <c r="BW238" i="11"/>
  <c r="BW245" i="11"/>
  <c r="BW255" i="11"/>
  <c r="BW272" i="11"/>
  <c r="BW275" i="11"/>
  <c r="BW282" i="11"/>
  <c r="BW289" i="11"/>
  <c r="BW5" i="11"/>
  <c r="BW12" i="11"/>
  <c r="BW19" i="11"/>
  <c r="BW26" i="11"/>
  <c r="BW40" i="11"/>
  <c r="BW43" i="11"/>
  <c r="BW50" i="11"/>
  <c r="BW57" i="11"/>
  <c r="BW60" i="11"/>
  <c r="BW70" i="11"/>
  <c r="BW77" i="11"/>
  <c r="BW87" i="11"/>
  <c r="BW104" i="11"/>
  <c r="BW107" i="11"/>
  <c r="BW114" i="11"/>
  <c r="BW121" i="11"/>
  <c r="BW124" i="11"/>
  <c r="BW134" i="11"/>
  <c r="BW141" i="11"/>
  <c r="BW151" i="11"/>
  <c r="BW168" i="11"/>
  <c r="BW171" i="11"/>
  <c r="BW178" i="11"/>
  <c r="BW185" i="11"/>
  <c r="BW188" i="11"/>
  <c r="BW198" i="11"/>
  <c r="BW205" i="11"/>
  <c r="BW215" i="11"/>
  <c r="BW232" i="11"/>
  <c r="BW235" i="11"/>
  <c r="BW242" i="11"/>
  <c r="BW249" i="11"/>
  <c r="BW252" i="11"/>
  <c r="BW262" i="11"/>
  <c r="BW269" i="11"/>
  <c r="BW279" i="11"/>
  <c r="BW9" i="11"/>
  <c r="BW16" i="11"/>
  <c r="BW23" i="11"/>
  <c r="BW30" i="11"/>
  <c r="BW37" i="11"/>
  <c r="BW47" i="11"/>
  <c r="BW64" i="11"/>
  <c r="BW67" i="11"/>
  <c r="BW74" i="11"/>
  <c r="BW81" i="11"/>
  <c r="BW84" i="11"/>
  <c r="BW94" i="11"/>
  <c r="BW101" i="11"/>
  <c r="BW111" i="11"/>
  <c r="BW128" i="11"/>
  <c r="BW131" i="11"/>
  <c r="BW138" i="11"/>
  <c r="BW145" i="11"/>
  <c r="BW148" i="11"/>
  <c r="BW158" i="11"/>
  <c r="BW165" i="11"/>
  <c r="BW175" i="11"/>
  <c r="BW192" i="11"/>
  <c r="BW195" i="11"/>
  <c r="BW202" i="11"/>
  <c r="BW209" i="11"/>
  <c r="BW212" i="11"/>
  <c r="BW222" i="11"/>
  <c r="BW229" i="11"/>
  <c r="BW239" i="11"/>
  <c r="BW256" i="11"/>
  <c r="BW259" i="11"/>
  <c r="BW266" i="11"/>
  <c r="BW273" i="11"/>
  <c r="BW276" i="11"/>
  <c r="BW286" i="11"/>
  <c r="BW3" i="11"/>
  <c r="BW68" i="11"/>
  <c r="BW95" i="11"/>
  <c r="BW105" i="11"/>
  <c r="BW122" i="11"/>
  <c r="BW139" i="11"/>
  <c r="BW149" i="11"/>
  <c r="BW166" i="11"/>
  <c r="BW176" i="11"/>
  <c r="BW224" i="11"/>
  <c r="BW244" i="11"/>
  <c r="BW24" i="11"/>
  <c r="BW34" i="11"/>
  <c r="BW51" i="11"/>
  <c r="BW61" i="11"/>
  <c r="BW78" i="11"/>
  <c r="BW88" i="11"/>
  <c r="BW132" i="11"/>
  <c r="BW159" i="11"/>
  <c r="BW169" i="11"/>
  <c r="BW186" i="11"/>
  <c r="BW203" i="11"/>
  <c r="BW219" i="11"/>
  <c r="BW226" i="11"/>
  <c r="BW233" i="11"/>
  <c r="BW246" i="11"/>
  <c r="BW253" i="11"/>
  <c r="BW280" i="11"/>
  <c r="BW304" i="11"/>
  <c r="BW307" i="11"/>
  <c r="BW314" i="11"/>
  <c r="BW321" i="11"/>
  <c r="BW324" i="11"/>
  <c r="BW334" i="11"/>
  <c r="BW341" i="11"/>
  <c r="BW351" i="11"/>
  <c r="BW368" i="11"/>
  <c r="BW371" i="11"/>
  <c r="BW378" i="11"/>
  <c r="BW6" i="11"/>
  <c r="BW44" i="11"/>
  <c r="BW71" i="11"/>
  <c r="BW98" i="11"/>
  <c r="BW115" i="11"/>
  <c r="BW125" i="11"/>
  <c r="BW142" i="11"/>
  <c r="BW152" i="11"/>
  <c r="BW196" i="11"/>
  <c r="BW213" i="11"/>
  <c r="BW240" i="11"/>
  <c r="BW260" i="11"/>
  <c r="BW17" i="11"/>
  <c r="BW27" i="11"/>
  <c r="BW54" i="11"/>
  <c r="BW89" i="11"/>
  <c r="BW108" i="11"/>
  <c r="BW135" i="11"/>
  <c r="BW162" i="11"/>
  <c r="BW179" i="11"/>
  <c r="BW189" i="11"/>
  <c r="BW206" i="11"/>
  <c r="BW220" i="11"/>
  <c r="BW247" i="11"/>
  <c r="BW267" i="11"/>
  <c r="BW274" i="11"/>
  <c r="BW281" i="11"/>
  <c r="BW291" i="11"/>
  <c r="BW298" i="11"/>
  <c r="BW305" i="11"/>
  <c r="BW308" i="11"/>
  <c r="BW318" i="11"/>
  <c r="BW325" i="11"/>
  <c r="BW335" i="11"/>
  <c r="BW352" i="11"/>
  <c r="BW355" i="11"/>
  <c r="BW362" i="11"/>
  <c r="BW369" i="11"/>
  <c r="BW372" i="11"/>
  <c r="BW382" i="11"/>
  <c r="BW45" i="11"/>
  <c r="BW72" i="11"/>
  <c r="BW91" i="11"/>
  <c r="BW118" i="11"/>
  <c r="BW153" i="11"/>
  <c r="BW172" i="11"/>
  <c r="BW199" i="11"/>
  <c r="BW227" i="11"/>
  <c r="BW234" i="11"/>
  <c r="BW241" i="11"/>
  <c r="BW254" i="11"/>
  <c r="BW261" i="11"/>
  <c r="BW287" i="11"/>
  <c r="BW295" i="11"/>
  <c r="BW312" i="11"/>
  <c r="BW315" i="11"/>
  <c r="BW322" i="11"/>
  <c r="BW329" i="11"/>
  <c r="BW332" i="11"/>
  <c r="BW342" i="11"/>
  <c r="BW349" i="11"/>
  <c r="BW359" i="11"/>
  <c r="BW20" i="11"/>
  <c r="BW28" i="11"/>
  <c r="BW55" i="11"/>
  <c r="BW65" i="11"/>
  <c r="BW82" i="11"/>
  <c r="BW109" i="11"/>
  <c r="BW136" i="11"/>
  <c r="BW155" i="11"/>
  <c r="BW182" i="11"/>
  <c r="BW216" i="11"/>
  <c r="BW236" i="11"/>
  <c r="BW263" i="11"/>
  <c r="BW292" i="11"/>
  <c r="BW302" i="11"/>
  <c r="BW309" i="11"/>
  <c r="BW319" i="11"/>
  <c r="BW336" i="11"/>
  <c r="BW339" i="11"/>
  <c r="BW346" i="11"/>
  <c r="BW353" i="11"/>
  <c r="BW356" i="11"/>
  <c r="BW366" i="11"/>
  <c r="BW373" i="11"/>
  <c r="BW10" i="11"/>
  <c r="BW48" i="11"/>
  <c r="BW119" i="11"/>
  <c r="BW223" i="11"/>
  <c r="BW250" i="11"/>
  <c r="BW270" i="11"/>
  <c r="BW283" i="11"/>
  <c r="BW299" i="11"/>
  <c r="BW306" i="11"/>
  <c r="BW313" i="11"/>
  <c r="BW326" i="11"/>
  <c r="BW333" i="11"/>
  <c r="BW360" i="11"/>
  <c r="BW365" i="11"/>
  <c r="BW376" i="11"/>
  <c r="BW381" i="11"/>
  <c r="BW13" i="11"/>
  <c r="BW85" i="11"/>
  <c r="BW156" i="11"/>
  <c r="BW193" i="11"/>
  <c r="BW293" i="11"/>
  <c r="BW320" i="11"/>
  <c r="BW340" i="11"/>
  <c r="BW377" i="11"/>
  <c r="BW92" i="11"/>
  <c r="BW129" i="11"/>
  <c r="BW200" i="11"/>
  <c r="BW257" i="11"/>
  <c r="BW271" i="11"/>
  <c r="BW284" i="11"/>
  <c r="BW300" i="11"/>
  <c r="BW327" i="11"/>
  <c r="BW347" i="11"/>
  <c r="BW354" i="11"/>
  <c r="BW361" i="11"/>
  <c r="BW21" i="11"/>
  <c r="BW58" i="11"/>
  <c r="BW230" i="11"/>
  <c r="BW294" i="11"/>
  <c r="BW301" i="11"/>
  <c r="BW328" i="11"/>
  <c r="BW348" i="11"/>
  <c r="BW367" i="11"/>
  <c r="BW2" i="11"/>
  <c r="BW173" i="11"/>
  <c r="BW277" i="11"/>
  <c r="BW288" i="11"/>
  <c r="BW296" i="11"/>
  <c r="BW316" i="11"/>
  <c r="BW343" i="11"/>
  <c r="BW31" i="11"/>
  <c r="BW102" i="11"/>
  <c r="BW210" i="11"/>
  <c r="BW237" i="11"/>
  <c r="BW264" i="11"/>
  <c r="BW303" i="11"/>
  <c r="BW323" i="11"/>
  <c r="BW330" i="11"/>
  <c r="BW337" i="11"/>
  <c r="BW350" i="11"/>
  <c r="BW357" i="11"/>
  <c r="BW363" i="11"/>
  <c r="BW379" i="11"/>
  <c r="BW38" i="11"/>
  <c r="BW310" i="11"/>
  <c r="BW41" i="11"/>
  <c r="BW183" i="11"/>
  <c r="BW311" i="11"/>
  <c r="BW338" i="11"/>
  <c r="BW364" i="11"/>
  <c r="BW290" i="11"/>
  <c r="BW317" i="11"/>
  <c r="BW344" i="11"/>
  <c r="BW75" i="11"/>
  <c r="BW217" i="11"/>
  <c r="BW345" i="11"/>
  <c r="BW370" i="11"/>
  <c r="BW243" i="11"/>
  <c r="BW297" i="11"/>
  <c r="BW374" i="11"/>
  <c r="BW112" i="11"/>
  <c r="BW375" i="11"/>
  <c r="BW146" i="11"/>
  <c r="BW358" i="11"/>
  <c r="BW380" i="11"/>
  <c r="BW331" i="11"/>
  <c r="AQ7" i="11"/>
  <c r="AQ15" i="11"/>
  <c r="AQ23" i="11"/>
  <c r="AQ31" i="11"/>
  <c r="AQ39" i="11"/>
  <c r="AQ47" i="11"/>
  <c r="AQ55" i="11"/>
  <c r="AQ63" i="11"/>
  <c r="AQ71" i="11"/>
  <c r="AQ79" i="11"/>
  <c r="AQ87" i="11"/>
  <c r="AQ95" i="11"/>
  <c r="AQ103" i="11"/>
  <c r="AQ111" i="11"/>
  <c r="AQ119" i="11"/>
  <c r="AQ127" i="11"/>
  <c r="AQ135" i="11"/>
  <c r="AQ143" i="11"/>
  <c r="AQ151" i="11"/>
  <c r="AQ159" i="11"/>
  <c r="AQ167" i="11"/>
  <c r="AQ175" i="11"/>
  <c r="AQ183" i="11"/>
  <c r="AQ191" i="11"/>
  <c r="AQ199" i="11"/>
  <c r="AQ207" i="11"/>
  <c r="AQ215" i="11"/>
  <c r="AQ223" i="11"/>
  <c r="AQ231" i="11"/>
  <c r="AQ239" i="11"/>
  <c r="AQ247" i="11"/>
  <c r="AQ255" i="11"/>
  <c r="AQ263" i="11"/>
  <c r="AQ271" i="11"/>
  <c r="AQ279" i="11"/>
  <c r="AQ287" i="11"/>
  <c r="AQ295" i="11"/>
  <c r="AQ303" i="11"/>
  <c r="AQ311" i="11"/>
  <c r="AQ319" i="11"/>
  <c r="AQ327" i="11"/>
  <c r="AQ335" i="11"/>
  <c r="AQ343" i="11"/>
  <c r="AQ351" i="11"/>
  <c r="AQ359" i="11"/>
  <c r="AQ367" i="11"/>
  <c r="AQ375" i="11"/>
  <c r="AQ2" i="11"/>
  <c r="AQ8" i="11"/>
  <c r="AQ16" i="11"/>
  <c r="AQ24" i="11"/>
  <c r="AQ32" i="11"/>
  <c r="AQ40" i="11"/>
  <c r="AQ48" i="11"/>
  <c r="AQ56" i="11"/>
  <c r="AQ64" i="11"/>
  <c r="AQ72" i="11"/>
  <c r="AQ80" i="11"/>
  <c r="AQ88" i="11"/>
  <c r="AQ96" i="11"/>
  <c r="AQ104" i="11"/>
  <c r="AQ112" i="11"/>
  <c r="AQ120" i="11"/>
  <c r="AQ128" i="11"/>
  <c r="AQ136" i="11"/>
  <c r="AQ144" i="11"/>
  <c r="AQ152" i="11"/>
  <c r="AQ160" i="11"/>
  <c r="AQ168" i="11"/>
  <c r="AQ176" i="11"/>
  <c r="AQ184" i="11"/>
  <c r="AQ192" i="11"/>
  <c r="AQ200" i="11"/>
  <c r="AQ208" i="11"/>
  <c r="AQ216" i="11"/>
  <c r="AQ224" i="11"/>
  <c r="AQ232" i="11"/>
  <c r="AQ240" i="11"/>
  <c r="AQ248" i="11"/>
  <c r="AQ256" i="11"/>
  <c r="AQ264" i="11"/>
  <c r="AQ272" i="11"/>
  <c r="AQ280" i="11"/>
  <c r="AQ288" i="11"/>
  <c r="AQ296" i="11"/>
  <c r="AQ304" i="11"/>
  <c r="AQ312" i="11"/>
  <c r="AQ320" i="11"/>
  <c r="AQ328" i="11"/>
  <c r="AQ336" i="11"/>
  <c r="AQ344" i="11"/>
  <c r="AQ352" i="11"/>
  <c r="AQ360" i="11"/>
  <c r="AQ368" i="11"/>
  <c r="AQ376" i="11"/>
  <c r="AQ9" i="11"/>
  <c r="AQ17" i="11"/>
  <c r="AQ25" i="11"/>
  <c r="AQ33" i="11"/>
  <c r="AQ41" i="11"/>
  <c r="AQ49" i="11"/>
  <c r="AQ57" i="11"/>
  <c r="AQ65" i="11"/>
  <c r="AQ73" i="11"/>
  <c r="AQ81" i="11"/>
  <c r="AQ89" i="11"/>
  <c r="AQ97" i="11"/>
  <c r="AQ105" i="11"/>
  <c r="AQ113" i="11"/>
  <c r="AQ121" i="11"/>
  <c r="AQ129" i="11"/>
  <c r="AQ137" i="11"/>
  <c r="AQ145" i="11"/>
  <c r="AQ153" i="11"/>
  <c r="AQ161" i="11"/>
  <c r="AQ169" i="11"/>
  <c r="AQ177" i="11"/>
  <c r="AQ185" i="11"/>
  <c r="AQ193" i="11"/>
  <c r="AQ201" i="11"/>
  <c r="AQ209" i="11"/>
  <c r="AQ217" i="11"/>
  <c r="AQ225" i="11"/>
  <c r="AQ233" i="11"/>
  <c r="AQ241" i="11"/>
  <c r="AQ249" i="11"/>
  <c r="AQ257" i="11"/>
  <c r="AQ265" i="11"/>
  <c r="AQ273" i="11"/>
  <c r="AQ281" i="11"/>
  <c r="AQ289" i="11"/>
  <c r="AQ297" i="11"/>
  <c r="AQ305" i="11"/>
  <c r="AQ313" i="11"/>
  <c r="AQ321" i="11"/>
  <c r="AQ329" i="11"/>
  <c r="AQ337" i="11"/>
  <c r="AQ345" i="11"/>
  <c r="AQ353" i="11"/>
  <c r="AQ361" i="11"/>
  <c r="AQ369" i="11"/>
  <c r="AQ377" i="11"/>
  <c r="AQ10" i="11"/>
  <c r="AQ18" i="11"/>
  <c r="AQ26" i="11"/>
  <c r="AQ34" i="11"/>
  <c r="AQ42" i="11"/>
  <c r="AQ50" i="11"/>
  <c r="AQ58" i="11"/>
  <c r="AQ66" i="11"/>
  <c r="AQ74" i="11"/>
  <c r="AQ82" i="11"/>
  <c r="AQ90" i="11"/>
  <c r="AQ98" i="11"/>
  <c r="AQ106" i="11"/>
  <c r="AQ114" i="11"/>
  <c r="AQ122" i="11"/>
  <c r="AQ130" i="11"/>
  <c r="AQ138" i="11"/>
  <c r="AQ146" i="11"/>
  <c r="AQ154" i="11"/>
  <c r="AQ162" i="11"/>
  <c r="AQ170" i="11"/>
  <c r="AQ178" i="11"/>
  <c r="AQ186" i="11"/>
  <c r="AQ194" i="11"/>
  <c r="AQ202" i="11"/>
  <c r="AQ210" i="11"/>
  <c r="AQ218" i="11"/>
  <c r="AQ226" i="11"/>
  <c r="AQ234" i="11"/>
  <c r="AQ242" i="11"/>
  <c r="AQ250" i="11"/>
  <c r="AQ258" i="11"/>
  <c r="AQ266" i="11"/>
  <c r="AQ274" i="11"/>
  <c r="AQ282" i="11"/>
  <c r="AQ290" i="11"/>
  <c r="AQ298" i="11"/>
  <c r="AQ306" i="11"/>
  <c r="AQ314" i="11"/>
  <c r="AQ322" i="11"/>
  <c r="AQ330" i="11"/>
  <c r="AQ338" i="11"/>
  <c r="AQ346" i="11"/>
  <c r="AQ354" i="11"/>
  <c r="AQ362" i="11"/>
  <c r="AQ370" i="11"/>
  <c r="AQ378" i="11"/>
  <c r="AQ3" i="11"/>
  <c r="AQ11" i="11"/>
  <c r="AQ19" i="11"/>
  <c r="AQ27" i="11"/>
  <c r="AQ35" i="11"/>
  <c r="AQ43" i="11"/>
  <c r="AQ51" i="11"/>
  <c r="AQ59" i="11"/>
  <c r="AQ67" i="11"/>
  <c r="AQ75" i="11"/>
  <c r="AQ83" i="11"/>
  <c r="AQ91" i="11"/>
  <c r="AQ99" i="11"/>
  <c r="AQ107" i="11"/>
  <c r="AQ115" i="11"/>
  <c r="AQ123" i="11"/>
  <c r="AQ131" i="11"/>
  <c r="AQ139" i="11"/>
  <c r="AQ147" i="11"/>
  <c r="AQ155" i="11"/>
  <c r="AQ163" i="11"/>
  <c r="AQ171" i="11"/>
  <c r="AQ179" i="11"/>
  <c r="AQ187" i="11"/>
  <c r="AQ195" i="11"/>
  <c r="AQ203" i="11"/>
  <c r="AQ211" i="11"/>
  <c r="AQ219" i="11"/>
  <c r="AQ227" i="11"/>
  <c r="AQ235" i="11"/>
  <c r="AQ243" i="11"/>
  <c r="AQ251" i="11"/>
  <c r="AQ259" i="11"/>
  <c r="AQ267" i="11"/>
  <c r="AQ275" i="11"/>
  <c r="AQ283" i="11"/>
  <c r="AQ291" i="11"/>
  <c r="AQ299" i="11"/>
  <c r="AQ307" i="11"/>
  <c r="AQ315" i="11"/>
  <c r="AQ323" i="11"/>
  <c r="AQ331" i="11"/>
  <c r="AQ339" i="11"/>
  <c r="AQ347" i="11"/>
  <c r="AQ355" i="11"/>
  <c r="AQ363" i="11"/>
  <c r="AQ371" i="11"/>
  <c r="AQ379" i="11"/>
  <c r="AQ4" i="11"/>
  <c r="AQ12" i="11"/>
  <c r="AQ20" i="11"/>
  <c r="AQ28" i="11"/>
  <c r="AQ36" i="11"/>
  <c r="AQ44" i="11"/>
  <c r="AQ52" i="11"/>
  <c r="AQ60" i="11"/>
  <c r="AQ68" i="11"/>
  <c r="AQ76" i="11"/>
  <c r="AQ84" i="11"/>
  <c r="AQ92" i="11"/>
  <c r="AQ100" i="11"/>
  <c r="AQ108" i="11"/>
  <c r="AQ116" i="11"/>
  <c r="AQ124" i="11"/>
  <c r="AQ132" i="11"/>
  <c r="AQ140" i="11"/>
  <c r="AQ148" i="11"/>
  <c r="AQ156" i="11"/>
  <c r="AQ164" i="11"/>
  <c r="AQ172" i="11"/>
  <c r="AQ180" i="11"/>
  <c r="AQ188" i="11"/>
  <c r="AQ196" i="11"/>
  <c r="AQ204" i="11"/>
  <c r="AQ212" i="11"/>
  <c r="AQ220" i="11"/>
  <c r="AQ228" i="11"/>
  <c r="AQ236" i="11"/>
  <c r="AQ244" i="11"/>
  <c r="AQ252" i="11"/>
  <c r="AQ260" i="11"/>
  <c r="AQ268" i="11"/>
  <c r="AQ276" i="11"/>
  <c r="AQ284" i="11"/>
  <c r="AQ292" i="11"/>
  <c r="AQ300" i="11"/>
  <c r="AQ308" i="11"/>
  <c r="AQ316" i="11"/>
  <c r="AQ324" i="11"/>
  <c r="AQ332" i="11"/>
  <c r="AQ340" i="11"/>
  <c r="AQ348" i="11"/>
  <c r="AQ356" i="11"/>
  <c r="AQ364" i="11"/>
  <c r="AQ372" i="11"/>
  <c r="AQ380" i="11"/>
  <c r="AQ21" i="11"/>
  <c r="AQ53" i="11"/>
  <c r="AQ85" i="11"/>
  <c r="AQ117" i="11"/>
  <c r="AQ149" i="11"/>
  <c r="AQ181" i="11"/>
  <c r="AQ213" i="11"/>
  <c r="AQ245" i="11"/>
  <c r="AQ277" i="11"/>
  <c r="AQ309" i="11"/>
  <c r="AQ341" i="11"/>
  <c r="AQ373" i="11"/>
  <c r="AQ22" i="11"/>
  <c r="AQ54" i="11"/>
  <c r="AQ86" i="11"/>
  <c r="AQ118" i="11"/>
  <c r="AQ150" i="11"/>
  <c r="AQ182" i="11"/>
  <c r="AQ214" i="11"/>
  <c r="AQ246" i="11"/>
  <c r="AQ278" i="11"/>
  <c r="AQ310" i="11"/>
  <c r="AQ342" i="11"/>
  <c r="AQ374" i="11"/>
  <c r="AQ29" i="11"/>
  <c r="AQ61" i="11"/>
  <c r="AQ93" i="11"/>
  <c r="AQ125" i="11"/>
  <c r="AQ157" i="11"/>
  <c r="AQ189" i="11"/>
  <c r="AQ221" i="11"/>
  <c r="AQ253" i="11"/>
  <c r="AQ285" i="11"/>
  <c r="AQ317" i="11"/>
  <c r="AQ349" i="11"/>
  <c r="AQ381" i="11"/>
  <c r="AQ30" i="11"/>
  <c r="AQ62" i="11"/>
  <c r="AQ94" i="11"/>
  <c r="AQ126" i="11"/>
  <c r="AQ158" i="11"/>
  <c r="AQ190" i="11"/>
  <c r="AQ222" i="11"/>
  <c r="AQ254" i="11"/>
  <c r="AQ286" i="11"/>
  <c r="AQ318" i="11"/>
  <c r="AQ350" i="11"/>
  <c r="AQ382" i="11"/>
  <c r="AQ5" i="11"/>
  <c r="AQ37" i="11"/>
  <c r="AQ69" i="11"/>
  <c r="AQ101" i="11"/>
  <c r="AQ133" i="11"/>
  <c r="AQ165" i="11"/>
  <c r="AQ197" i="11"/>
  <c r="AQ229" i="11"/>
  <c r="AQ261" i="11"/>
  <c r="AQ293" i="11"/>
  <c r="AQ325" i="11"/>
  <c r="AQ357" i="11"/>
  <c r="AQ6" i="11"/>
  <c r="AQ38" i="11"/>
  <c r="AQ70" i="11"/>
  <c r="AQ102" i="11"/>
  <c r="AQ134" i="11"/>
  <c r="AQ166" i="11"/>
  <c r="AQ198" i="11"/>
  <c r="AQ230" i="11"/>
  <c r="AQ262" i="11"/>
  <c r="AQ294" i="11"/>
  <c r="AQ326" i="11"/>
  <c r="AQ358" i="11"/>
  <c r="AQ77" i="11"/>
  <c r="AQ205" i="11"/>
  <c r="AQ333" i="11"/>
  <c r="AQ78" i="11"/>
  <c r="AQ206" i="11"/>
  <c r="AQ334" i="11"/>
  <c r="AQ109" i="11"/>
  <c r="AQ237" i="11"/>
  <c r="AQ365" i="11"/>
  <c r="AQ174" i="11"/>
  <c r="AQ110" i="11"/>
  <c r="AQ238" i="11"/>
  <c r="AQ366" i="11"/>
  <c r="AQ13" i="11"/>
  <c r="AQ141" i="11"/>
  <c r="AQ269" i="11"/>
  <c r="AQ14" i="11"/>
  <c r="AQ142" i="11"/>
  <c r="AQ270" i="11"/>
  <c r="AQ45" i="11"/>
  <c r="AQ173" i="11"/>
  <c r="AQ301" i="11"/>
  <c r="AQ46" i="11"/>
  <c r="AQ302" i="11"/>
  <c r="BG3" i="11"/>
  <c r="BG6" i="11"/>
  <c r="BG41" i="11"/>
  <c r="BG50" i="11"/>
  <c r="BG56" i="11"/>
  <c r="BG59" i="11"/>
  <c r="BG68" i="11"/>
  <c r="BG71" i="11"/>
  <c r="BG77" i="11"/>
  <c r="BG86" i="11"/>
  <c r="BG16" i="11"/>
  <c r="BG19" i="11"/>
  <c r="BG22" i="11"/>
  <c r="BG32" i="11"/>
  <c r="BG35" i="11"/>
  <c r="BG44" i="11"/>
  <c r="BG47" i="11"/>
  <c r="BG53" i="11"/>
  <c r="BG62" i="11"/>
  <c r="BG81" i="11"/>
  <c r="BG90" i="11"/>
  <c r="BG96" i="11"/>
  <c r="BG99" i="11"/>
  <c r="BG108" i="11"/>
  <c r="BG111" i="11"/>
  <c r="BG117" i="11"/>
  <c r="BG126" i="11"/>
  <c r="BG145" i="11"/>
  <c r="BG154" i="11"/>
  <c r="BG160" i="11"/>
  <c r="BG163" i="11"/>
  <c r="BG172" i="11"/>
  <c r="BG175" i="11"/>
  <c r="BG181" i="11"/>
  <c r="BG4" i="11"/>
  <c r="BG10" i="11"/>
  <c r="BG13" i="11"/>
  <c r="BG26" i="11"/>
  <c r="BG29" i="11"/>
  <c r="BG38" i="11"/>
  <c r="BG57" i="11"/>
  <c r="BG66" i="11"/>
  <c r="BG72" i="11"/>
  <c r="BG75" i="11"/>
  <c r="BG84" i="11"/>
  <c r="BG87" i="11"/>
  <c r="BG93" i="11"/>
  <c r="BG102" i="11"/>
  <c r="BG121" i="11"/>
  <c r="BG130" i="11"/>
  <c r="BG136" i="11"/>
  <c r="BG139" i="11"/>
  <c r="BG148" i="11"/>
  <c r="BG151" i="11"/>
  <c r="BG157" i="11"/>
  <c r="BG166" i="11"/>
  <c r="BG7" i="11"/>
  <c r="BG17" i="11"/>
  <c r="BG20" i="11"/>
  <c r="BG23" i="11"/>
  <c r="BG33" i="11"/>
  <c r="BG42" i="11"/>
  <c r="BG48" i="11"/>
  <c r="BG51" i="11"/>
  <c r="BG60" i="11"/>
  <c r="BG63" i="11"/>
  <c r="BG69" i="11"/>
  <c r="BG78" i="11"/>
  <c r="BG36" i="11"/>
  <c r="BG39" i="11"/>
  <c r="BG45" i="11"/>
  <c r="BG54" i="11"/>
  <c r="BG73" i="11"/>
  <c r="BG82" i="11"/>
  <c r="BG88" i="11"/>
  <c r="BG91" i="11"/>
  <c r="BG100" i="11"/>
  <c r="BG103" i="11"/>
  <c r="BG109" i="11"/>
  <c r="BG118" i="11"/>
  <c r="BG137" i="11"/>
  <c r="BG146" i="11"/>
  <c r="BG152" i="11"/>
  <c r="BG155" i="11"/>
  <c r="BG164" i="11"/>
  <c r="BG167" i="11"/>
  <c r="BG173" i="11"/>
  <c r="BG5" i="11"/>
  <c r="BG8" i="11"/>
  <c r="BG11" i="11"/>
  <c r="BG14" i="11"/>
  <c r="BG24" i="11"/>
  <c r="BG27" i="11"/>
  <c r="BG30" i="11"/>
  <c r="BG49" i="11"/>
  <c r="BG58" i="11"/>
  <c r="BG64" i="11"/>
  <c r="BG67" i="11"/>
  <c r="BG76" i="11"/>
  <c r="BG79" i="11"/>
  <c r="BG85" i="11"/>
  <c r="BG94" i="11"/>
  <c r="BG113" i="11"/>
  <c r="BG122" i="11"/>
  <c r="BG128" i="11"/>
  <c r="BG131" i="11"/>
  <c r="BG140" i="11"/>
  <c r="BG143" i="11"/>
  <c r="BG149" i="11"/>
  <c r="BG158" i="11"/>
  <c r="BG177" i="11"/>
  <c r="BG61" i="11"/>
  <c r="BG83" i="11"/>
  <c r="BG105" i="11"/>
  <c r="BG123" i="11"/>
  <c r="BG135" i="11"/>
  <c r="BG141" i="11"/>
  <c r="BG192" i="11"/>
  <c r="BG195" i="11"/>
  <c r="BG204" i="11"/>
  <c r="BG207" i="11"/>
  <c r="BG213" i="11"/>
  <c r="BG222" i="11"/>
  <c r="BG241" i="11"/>
  <c r="BG250" i="11"/>
  <c r="BG256" i="11"/>
  <c r="BG259" i="11"/>
  <c r="BG268" i="11"/>
  <c r="BG271" i="11"/>
  <c r="BG277" i="11"/>
  <c r="BG286" i="11"/>
  <c r="BG305" i="11"/>
  <c r="BG314" i="11"/>
  <c r="BG320" i="11"/>
  <c r="BG323" i="11"/>
  <c r="BG332" i="11"/>
  <c r="BG335" i="11"/>
  <c r="BG341" i="11"/>
  <c r="BG350" i="11"/>
  <c r="BG369" i="11"/>
  <c r="BG378" i="11"/>
  <c r="BG12" i="11"/>
  <c r="BG25" i="11"/>
  <c r="BG37" i="11"/>
  <c r="BG74" i="11"/>
  <c r="BG92" i="11"/>
  <c r="BG106" i="11"/>
  <c r="BG112" i="11"/>
  <c r="BG124" i="11"/>
  <c r="BG142" i="11"/>
  <c r="BG161" i="11"/>
  <c r="BG178" i="11"/>
  <c r="BG182" i="11"/>
  <c r="BG186" i="11"/>
  <c r="BG189" i="11"/>
  <c r="BG198" i="11"/>
  <c r="BG217" i="11"/>
  <c r="BG226" i="11"/>
  <c r="BG232" i="11"/>
  <c r="BG235" i="11"/>
  <c r="BG244" i="11"/>
  <c r="BG247" i="11"/>
  <c r="BG253" i="11"/>
  <c r="BG262" i="11"/>
  <c r="BG281" i="11"/>
  <c r="BG290" i="11"/>
  <c r="BG296" i="11"/>
  <c r="BG299" i="11"/>
  <c r="BG308" i="11"/>
  <c r="BG311" i="11"/>
  <c r="BG317" i="11"/>
  <c r="BG326" i="11"/>
  <c r="BG345" i="11"/>
  <c r="BG354" i="11"/>
  <c r="BG360" i="11"/>
  <c r="BG363" i="11"/>
  <c r="BG372" i="11"/>
  <c r="BG375" i="11"/>
  <c r="BG381" i="11"/>
  <c r="BG40" i="11"/>
  <c r="BG52" i="11"/>
  <c r="BG107" i="11"/>
  <c r="BG119" i="11"/>
  <c r="BG125" i="11"/>
  <c r="BG162" i="11"/>
  <c r="BG168" i="11"/>
  <c r="BG179" i="11"/>
  <c r="BG193" i="11"/>
  <c r="BG202" i="11"/>
  <c r="BG208" i="11"/>
  <c r="BG211" i="11"/>
  <c r="BG220" i="11"/>
  <c r="BG223" i="11"/>
  <c r="BG229" i="11"/>
  <c r="BG238" i="11"/>
  <c r="BG257" i="11"/>
  <c r="BG266" i="11"/>
  <c r="BG272" i="11"/>
  <c r="BG275" i="11"/>
  <c r="BG284" i="11"/>
  <c r="BG287" i="11"/>
  <c r="BG293" i="11"/>
  <c r="BG302" i="11"/>
  <c r="BG321" i="11"/>
  <c r="BG330" i="11"/>
  <c r="BG336" i="11"/>
  <c r="BG339" i="11"/>
  <c r="BG348" i="11"/>
  <c r="BG351" i="11"/>
  <c r="BG357" i="11"/>
  <c r="BG366" i="11"/>
  <c r="BG15" i="11"/>
  <c r="BG28" i="11"/>
  <c r="BG65" i="11"/>
  <c r="BG101" i="11"/>
  <c r="BG138" i="11"/>
  <c r="BG144" i="11"/>
  <c r="BG156" i="11"/>
  <c r="BG174" i="11"/>
  <c r="BG183" i="11"/>
  <c r="BG196" i="11"/>
  <c r="BG199" i="11"/>
  <c r="BG205" i="11"/>
  <c r="BG214" i="11"/>
  <c r="BG233" i="11"/>
  <c r="BG242" i="11"/>
  <c r="BG248" i="11"/>
  <c r="BG251" i="11"/>
  <c r="BG260" i="11"/>
  <c r="BG263" i="11"/>
  <c r="BG269" i="11"/>
  <c r="BG278" i="11"/>
  <c r="BG297" i="11"/>
  <c r="BG306" i="11"/>
  <c r="BG312" i="11"/>
  <c r="BG315" i="11"/>
  <c r="BG324" i="11"/>
  <c r="BG327" i="11"/>
  <c r="BG333" i="11"/>
  <c r="BG342" i="11"/>
  <c r="BG361" i="11"/>
  <c r="BG370" i="11"/>
  <c r="BG376" i="11"/>
  <c r="BG379" i="11"/>
  <c r="BG18" i="11"/>
  <c r="BG43" i="11"/>
  <c r="BG55" i="11"/>
  <c r="BG95" i="11"/>
  <c r="BG114" i="11"/>
  <c r="BG120" i="11"/>
  <c r="BG132" i="11"/>
  <c r="BG150" i="11"/>
  <c r="BG169" i="11"/>
  <c r="BG187" i="11"/>
  <c r="BG190" i="11"/>
  <c r="BG209" i="11"/>
  <c r="BG218" i="11"/>
  <c r="BG224" i="11"/>
  <c r="BG227" i="11"/>
  <c r="BG236" i="11"/>
  <c r="BG239" i="11"/>
  <c r="BG245" i="11"/>
  <c r="BG254" i="11"/>
  <c r="BG273" i="11"/>
  <c r="BG282" i="11"/>
  <c r="BG288" i="11"/>
  <c r="BG291" i="11"/>
  <c r="BG300" i="11"/>
  <c r="BG303" i="11"/>
  <c r="BG309" i="11"/>
  <c r="BG318" i="11"/>
  <c r="BG337" i="11"/>
  <c r="BG346" i="11"/>
  <c r="BG352" i="11"/>
  <c r="BG355" i="11"/>
  <c r="BG364" i="11"/>
  <c r="BG367" i="11"/>
  <c r="BG373" i="11"/>
  <c r="BG382" i="11"/>
  <c r="BG31" i="11"/>
  <c r="BG80" i="11"/>
  <c r="BG89" i="11"/>
  <c r="BG97" i="11"/>
  <c r="BG115" i="11"/>
  <c r="BG127" i="11"/>
  <c r="BG133" i="11"/>
  <c r="BG170" i="11"/>
  <c r="BG176" i="11"/>
  <c r="BG180" i="11"/>
  <c r="BG184" i="11"/>
  <c r="BG194" i="11"/>
  <c r="BG200" i="11"/>
  <c r="BG203" i="11"/>
  <c r="BG212" i="11"/>
  <c r="BG215" i="11"/>
  <c r="BG221" i="11"/>
  <c r="BG230" i="11"/>
  <c r="BG249" i="11"/>
  <c r="BG258" i="11"/>
  <c r="BG264" i="11"/>
  <c r="BG267" i="11"/>
  <c r="BG276" i="11"/>
  <c r="BG279" i="11"/>
  <c r="BG285" i="11"/>
  <c r="BG294" i="11"/>
  <c r="BG313" i="11"/>
  <c r="BG322" i="11"/>
  <c r="BG328" i="11"/>
  <c r="BG331" i="11"/>
  <c r="BG340" i="11"/>
  <c r="BG343" i="11"/>
  <c r="BG349" i="11"/>
  <c r="BG358" i="11"/>
  <c r="BG377" i="11"/>
  <c r="BG98" i="11"/>
  <c r="BG171" i="11"/>
  <c r="BG188" i="11"/>
  <c r="BG225" i="11"/>
  <c r="BG261" i="11"/>
  <c r="BG298" i="11"/>
  <c r="BG334" i="11"/>
  <c r="BG371" i="11"/>
  <c r="BG9" i="11"/>
  <c r="BG147" i="11"/>
  <c r="BG201" i="11"/>
  <c r="BG237" i="11"/>
  <c r="BG274" i="11"/>
  <c r="BG310" i="11"/>
  <c r="BG347" i="11"/>
  <c r="BG359" i="11"/>
  <c r="BG2" i="11"/>
  <c r="BG21" i="11"/>
  <c r="BG70" i="11"/>
  <c r="BG104" i="11"/>
  <c r="BG153" i="11"/>
  <c r="BG191" i="11"/>
  <c r="BG240" i="11"/>
  <c r="BG252" i="11"/>
  <c r="BG289" i="11"/>
  <c r="BG325" i="11"/>
  <c r="BG362" i="11"/>
  <c r="BG129" i="11"/>
  <c r="BG216" i="11"/>
  <c r="BG228" i="11"/>
  <c r="BG265" i="11"/>
  <c r="BG301" i="11"/>
  <c r="BG338" i="11"/>
  <c r="BG374" i="11"/>
  <c r="BG34" i="11"/>
  <c r="BG134" i="11"/>
  <c r="BG206" i="11"/>
  <c r="BG243" i="11"/>
  <c r="BG255" i="11"/>
  <c r="BG304" i="11"/>
  <c r="BG316" i="11"/>
  <c r="BG353" i="11"/>
  <c r="BG110" i="11"/>
  <c r="BG159" i="11"/>
  <c r="BG219" i="11"/>
  <c r="BG231" i="11"/>
  <c r="BG280" i="11"/>
  <c r="BG292" i="11"/>
  <c r="BG329" i="11"/>
  <c r="BG365" i="11"/>
  <c r="BG185" i="11"/>
  <c r="BG234" i="11"/>
  <c r="BG380" i="11"/>
  <c r="BG283" i="11"/>
  <c r="BG116" i="11"/>
  <c r="BG197" i="11"/>
  <c r="BG246" i="11"/>
  <c r="BG295" i="11"/>
  <c r="BG344" i="11"/>
  <c r="BG307" i="11"/>
  <c r="BG210" i="11"/>
  <c r="BG356" i="11"/>
  <c r="BG270" i="11"/>
  <c r="BG319" i="11"/>
  <c r="BG46" i="11"/>
  <c r="BG368" i="11"/>
  <c r="BG165" i="11"/>
  <c r="L309" i="8"/>
  <c r="L372" i="8"/>
  <c r="L4" i="8"/>
  <c r="L9" i="8"/>
  <c r="L19" i="8"/>
  <c r="L24" i="8"/>
  <c r="L31" i="8"/>
  <c r="L41" i="8"/>
  <c r="L51" i="8"/>
  <c r="L56" i="8"/>
  <c r="L63" i="8"/>
  <c r="L68" i="8"/>
  <c r="L14" i="8"/>
  <c r="L34" i="8"/>
  <c r="L39" i="8"/>
  <c r="L46" i="8"/>
  <c r="L66" i="8"/>
  <c r="L73" i="8"/>
  <c r="L7" i="8"/>
  <c r="L12" i="8"/>
  <c r="L17" i="8"/>
  <c r="L22" i="8"/>
  <c r="L29" i="8"/>
  <c r="L44" i="8"/>
  <c r="L49" i="8"/>
  <c r="L54" i="8"/>
  <c r="L61" i="8"/>
  <c r="L71" i="8"/>
  <c r="L78" i="8"/>
  <c r="L83" i="8"/>
  <c r="L88" i="8"/>
  <c r="L98" i="8"/>
  <c r="L103" i="8"/>
  <c r="L10" i="8"/>
  <c r="L20" i="8"/>
  <c r="L27" i="8"/>
  <c r="L32" i="8"/>
  <c r="L37" i="8"/>
  <c r="L42" i="8"/>
  <c r="L52" i="8"/>
  <c r="L59" i="8"/>
  <c r="L64" i="8"/>
  <c r="L5" i="8"/>
  <c r="L15" i="8"/>
  <c r="L25" i="8"/>
  <c r="L35" i="8"/>
  <c r="L40" i="8"/>
  <c r="L47" i="8"/>
  <c r="L57" i="8"/>
  <c r="L3" i="8"/>
  <c r="L8" i="8"/>
  <c r="L18" i="8"/>
  <c r="L23" i="8"/>
  <c r="L30" i="8"/>
  <c r="L50" i="8"/>
  <c r="L55" i="8"/>
  <c r="L62" i="8"/>
  <c r="L67" i="8"/>
  <c r="L72" i="8"/>
  <c r="L79" i="8"/>
  <c r="L84" i="8"/>
  <c r="L91" i="8"/>
  <c r="L99" i="8"/>
  <c r="L104" i="8"/>
  <c r="L45" i="8"/>
  <c r="L65" i="8"/>
  <c r="L69" i="8"/>
  <c r="L76" i="8"/>
  <c r="L82" i="8"/>
  <c r="L97" i="8"/>
  <c r="L117" i="8"/>
  <c r="L122" i="8"/>
  <c r="L127" i="8"/>
  <c r="L137" i="8"/>
  <c r="L142" i="8"/>
  <c r="L147" i="8"/>
  <c r="L152" i="8"/>
  <c r="L162" i="8"/>
  <c r="L167" i="8"/>
  <c r="L172" i="8"/>
  <c r="L179" i="8"/>
  <c r="L188" i="8"/>
  <c r="L205" i="8"/>
  <c r="L212" i="8"/>
  <c r="L217" i="8"/>
  <c r="L222" i="8"/>
  <c r="L227" i="8"/>
  <c r="L237" i="8"/>
  <c r="L244" i="8"/>
  <c r="L252" i="8"/>
  <c r="L267" i="8"/>
  <c r="L85" i="8"/>
  <c r="L94" i="8"/>
  <c r="L107" i="8"/>
  <c r="L115" i="8"/>
  <c r="L120" i="8"/>
  <c r="L130" i="8"/>
  <c r="L135" i="8"/>
  <c r="L145" i="8"/>
  <c r="L157" i="8"/>
  <c r="L177" i="8"/>
  <c r="L186" i="8"/>
  <c r="L193" i="8"/>
  <c r="L200" i="8"/>
  <c r="L210" i="8"/>
  <c r="L220" i="8"/>
  <c r="L232" i="8"/>
  <c r="L242" i="8"/>
  <c r="L247" i="8"/>
  <c r="L26" i="8"/>
  <c r="L36" i="8"/>
  <c r="L70" i="8"/>
  <c r="L74" i="8"/>
  <c r="L80" i="8"/>
  <c r="L101" i="8"/>
  <c r="L110" i="8"/>
  <c r="L113" i="8"/>
  <c r="L125" i="8"/>
  <c r="L140" i="8"/>
  <c r="L150" i="8"/>
  <c r="L160" i="8"/>
  <c r="L165" i="8"/>
  <c r="L170" i="8"/>
  <c r="L175" i="8"/>
  <c r="L184" i="8"/>
  <c r="L191" i="8"/>
  <c r="L198" i="8"/>
  <c r="L203" i="8"/>
  <c r="L215" i="8"/>
  <c r="L225" i="8"/>
  <c r="L235" i="8"/>
  <c r="L250" i="8"/>
  <c r="L255" i="8"/>
  <c r="L265" i="8"/>
  <c r="L270" i="8"/>
  <c r="L275" i="8"/>
  <c r="L280" i="8"/>
  <c r="L290" i="8"/>
  <c r="L295" i="8"/>
  <c r="L305" i="8"/>
  <c r="L310" i="8"/>
  <c r="L320" i="8"/>
  <c r="L325" i="8"/>
  <c r="L21" i="8"/>
  <c r="L58" i="8"/>
  <c r="L77" i="8"/>
  <c r="L86" i="8"/>
  <c r="L89" i="8"/>
  <c r="L92" i="8"/>
  <c r="L118" i="8"/>
  <c r="L128" i="8"/>
  <c r="L133" i="8"/>
  <c r="L138" i="8"/>
  <c r="L143" i="8"/>
  <c r="L148" i="8"/>
  <c r="L155" i="8"/>
  <c r="L163" i="8"/>
  <c r="L168" i="8"/>
  <c r="L173" i="8"/>
  <c r="L182" i="8"/>
  <c r="L189" i="8"/>
  <c r="L196" i="8"/>
  <c r="L208" i="8"/>
  <c r="L213" i="8"/>
  <c r="L218" i="8"/>
  <c r="L223" i="8"/>
  <c r="L230" i="8"/>
  <c r="L240" i="8"/>
  <c r="L245" i="8"/>
  <c r="L253" i="8"/>
  <c r="L11" i="8"/>
  <c r="L16" i="8"/>
  <c r="L53" i="8"/>
  <c r="L95" i="8"/>
  <c r="L102" i="8"/>
  <c r="L105" i="8"/>
  <c r="L108" i="8"/>
  <c r="L111" i="8"/>
  <c r="L116" i="8"/>
  <c r="L123" i="8"/>
  <c r="L131" i="8"/>
  <c r="L136" i="8"/>
  <c r="L146" i="8"/>
  <c r="L153" i="8"/>
  <c r="L158" i="8"/>
  <c r="L180" i="8"/>
  <c r="L187" i="8"/>
  <c r="L194" i="8"/>
  <c r="L201" i="8"/>
  <c r="L206" i="8"/>
  <c r="L211" i="8"/>
  <c r="L221" i="8"/>
  <c r="L228" i="8"/>
  <c r="L233" i="8"/>
  <c r="L238" i="8"/>
  <c r="L243" i="8"/>
  <c r="L248" i="8"/>
  <c r="L258" i="8"/>
  <c r="L263" i="8"/>
  <c r="L6" i="8"/>
  <c r="L28" i="8"/>
  <c r="L33" i="8"/>
  <c r="L38" i="8"/>
  <c r="L43" i="8"/>
  <c r="L48" i="8"/>
  <c r="L75" i="8"/>
  <c r="L81" i="8"/>
  <c r="L87" i="8"/>
  <c r="L114" i="8"/>
  <c r="L121" i="8"/>
  <c r="L126" i="8"/>
  <c r="L141" i="8"/>
  <c r="L151" i="8"/>
  <c r="L161" i="8"/>
  <c r="L166" i="8"/>
  <c r="L171" i="8"/>
  <c r="L178" i="8"/>
  <c r="L185" i="8"/>
  <c r="L199" i="8"/>
  <c r="L204" i="8"/>
  <c r="L216" i="8"/>
  <c r="L226" i="8"/>
  <c r="L236" i="8"/>
  <c r="L251" i="8"/>
  <c r="L266" i="8"/>
  <c r="L271" i="8"/>
  <c r="L281" i="8"/>
  <c r="L286" i="8"/>
  <c r="L291" i="8"/>
  <c r="L296" i="8"/>
  <c r="L306" i="8"/>
  <c r="L311" i="8"/>
  <c r="L321" i="8"/>
  <c r="L326" i="8"/>
  <c r="L336" i="8"/>
  <c r="L100" i="8"/>
  <c r="L106" i="8"/>
  <c r="L132" i="8"/>
  <c r="L164" i="8"/>
  <c r="L169" i="8"/>
  <c r="L231" i="8"/>
  <c r="L278" i="8"/>
  <c r="L294" i="8"/>
  <c r="L300" i="8"/>
  <c r="L303" i="8"/>
  <c r="L324" i="8"/>
  <c r="L330" i="8"/>
  <c r="L333" i="8"/>
  <c r="L338" i="8"/>
  <c r="L347" i="8"/>
  <c r="L354" i="8"/>
  <c r="L363" i="8"/>
  <c r="L370" i="8"/>
  <c r="L379" i="8"/>
  <c r="L60" i="8"/>
  <c r="L90" i="8"/>
  <c r="L112" i="8"/>
  <c r="L154" i="8"/>
  <c r="L159" i="8"/>
  <c r="L190" i="8"/>
  <c r="L195" i="8"/>
  <c r="L257" i="8"/>
  <c r="L261" i="8"/>
  <c r="L269" i="8"/>
  <c r="L272" i="8"/>
  <c r="L282" i="8"/>
  <c r="L313" i="8"/>
  <c r="L316" i="8"/>
  <c r="L345" i="8"/>
  <c r="L352" i="8"/>
  <c r="L361" i="8"/>
  <c r="L368" i="8"/>
  <c r="L377" i="8"/>
  <c r="L144" i="8"/>
  <c r="L149" i="8"/>
  <c r="L176" i="8"/>
  <c r="L181" i="8"/>
  <c r="L279" i="8"/>
  <c r="L285" i="8"/>
  <c r="L288" i="8"/>
  <c r="L298" i="8"/>
  <c r="L301" i="8"/>
  <c r="L307" i="8"/>
  <c r="L319" i="8"/>
  <c r="L322" i="8"/>
  <c r="L328" i="8"/>
  <c r="L331" i="8"/>
  <c r="L343" i="8"/>
  <c r="L350" i="8"/>
  <c r="L359" i="8"/>
  <c r="L366" i="8"/>
  <c r="L375" i="8"/>
  <c r="L13" i="8"/>
  <c r="L96" i="8"/>
  <c r="L129" i="8"/>
  <c r="L134" i="8"/>
  <c r="L139" i="8"/>
  <c r="L254" i="8"/>
  <c r="L273" i="8"/>
  <c r="L276" i="8"/>
  <c r="L304" i="8"/>
  <c r="L317" i="8"/>
  <c r="L334" i="8"/>
  <c r="L341" i="8"/>
  <c r="L348" i="8"/>
  <c r="L357" i="8"/>
  <c r="L364" i="8"/>
  <c r="L373" i="8"/>
  <c r="L380" i="8"/>
  <c r="L119" i="8"/>
  <c r="L124" i="8"/>
  <c r="L156" i="8"/>
  <c r="L192" i="8"/>
  <c r="L197" i="8"/>
  <c r="L207" i="8"/>
  <c r="L239" i="8"/>
  <c r="L249" i="8"/>
  <c r="L259" i="8"/>
  <c r="L262" i="8"/>
  <c r="L283" i="8"/>
  <c r="L289" i="8"/>
  <c r="L292" i="8"/>
  <c r="L314" i="8"/>
  <c r="L332" i="8"/>
  <c r="L339" i="8"/>
  <c r="L346" i="8"/>
  <c r="L355" i="8"/>
  <c r="L362" i="8"/>
  <c r="L371" i="8"/>
  <c r="L378" i="8"/>
  <c r="L109" i="8"/>
  <c r="L183" i="8"/>
  <c r="L202" i="8"/>
  <c r="L229" i="8"/>
  <c r="L234" i="8"/>
  <c r="L274" i="8"/>
  <c r="L299" i="8"/>
  <c r="L302" i="8"/>
  <c r="L308" i="8"/>
  <c r="L323" i="8"/>
  <c r="L329" i="8"/>
  <c r="L337" i="8"/>
  <c r="L344" i="8"/>
  <c r="L353" i="8"/>
  <c r="L360" i="8"/>
  <c r="L369" i="8"/>
  <c r="L376" i="8"/>
  <c r="L256" i="8"/>
  <c r="L268" i="8"/>
  <c r="L315" i="8"/>
  <c r="L327" i="8"/>
  <c r="L209" i="8"/>
  <c r="L349" i="8"/>
  <c r="L374" i="8"/>
  <c r="L287" i="8"/>
  <c r="L293" i="8"/>
  <c r="L340" i="8"/>
  <c r="L174" i="8"/>
  <c r="L264" i="8"/>
  <c r="L312" i="8"/>
  <c r="L335" i="8"/>
  <c r="L365" i="8"/>
  <c r="L93" i="8"/>
  <c r="L224" i="8"/>
  <c r="L246" i="8"/>
  <c r="L318" i="8"/>
  <c r="L351" i="8"/>
  <c r="L356" i="8"/>
  <c r="L219" i="8"/>
  <c r="L277" i="8"/>
  <c r="L342" i="8"/>
  <c r="L381" i="8"/>
  <c r="L358" i="8"/>
  <c r="L241" i="8"/>
  <c r="L284" i="8"/>
  <c r="L297" i="8"/>
  <c r="L260" i="8"/>
  <c r="L367" i="8"/>
  <c r="L214" i="8"/>
  <c r="AS98" i="24" l="1"/>
  <c r="AS45" i="24"/>
  <c r="AS63" i="24"/>
  <c r="AS237" i="24"/>
  <c r="AS289" i="24"/>
  <c r="AS253" i="24"/>
  <c r="AS32" i="24"/>
  <c r="AS193" i="24"/>
  <c r="AS89" i="24"/>
  <c r="AS322" i="24"/>
  <c r="AS76" i="24"/>
  <c r="AS104" i="24"/>
  <c r="AS352" i="24"/>
  <c r="AS252" i="24"/>
  <c r="AS125" i="24"/>
  <c r="AS52" i="24"/>
  <c r="AS148" i="24"/>
  <c r="AS96" i="24"/>
  <c r="AS92" i="24"/>
  <c r="AS251" i="24"/>
  <c r="AS300" i="24"/>
  <c r="AS365" i="24"/>
  <c r="AS11" i="24"/>
  <c r="AS228" i="24"/>
  <c r="AS308" i="24"/>
  <c r="AS349" i="24"/>
  <c r="AS95" i="24"/>
  <c r="AW158" i="24"/>
  <c r="AO37" i="24"/>
  <c r="AW331" i="24"/>
  <c r="AW38" i="24"/>
  <c r="AW233" i="24"/>
  <c r="AW94" i="24"/>
  <c r="AW56" i="24"/>
  <c r="AW182" i="24"/>
  <c r="AW48" i="24"/>
  <c r="AW89" i="24"/>
  <c r="AW151" i="24"/>
  <c r="AW253" i="24"/>
  <c r="AW113" i="24"/>
  <c r="AW309" i="24"/>
  <c r="AO223" i="24"/>
  <c r="AW270" i="24"/>
  <c r="AW378" i="24"/>
  <c r="AW16" i="24"/>
  <c r="AW174" i="24"/>
  <c r="AW168" i="24"/>
  <c r="AW179" i="24"/>
  <c r="AW33" i="24"/>
  <c r="AW61" i="24"/>
  <c r="AW300" i="24"/>
  <c r="AW5" i="24"/>
  <c r="AW79" i="24"/>
  <c r="AW66" i="24"/>
  <c r="AW230" i="24"/>
  <c r="AW137" i="24"/>
  <c r="AW107" i="24"/>
  <c r="AW60" i="24"/>
  <c r="AW245" i="24"/>
  <c r="AS331" i="24"/>
  <c r="B13" i="38"/>
  <c r="B13" i="37"/>
  <c r="B13" i="34"/>
  <c r="B13" i="23"/>
  <c r="D49" i="27"/>
  <c r="J46" i="24"/>
  <c r="H46" i="24"/>
  <c r="D46" i="24"/>
  <c r="F46" i="24"/>
  <c r="L46" i="24"/>
  <c r="B46" i="24"/>
  <c r="C13" i="38"/>
  <c r="C13" i="37"/>
  <c r="C13" i="34"/>
  <c r="BF2" i="27"/>
  <c r="C13" i="23"/>
  <c r="AX2" i="27"/>
  <c r="C4" i="29" s="1"/>
  <c r="BV2" i="27"/>
  <c r="C7" i="29" s="1"/>
  <c r="BN2" i="27"/>
  <c r="G46" i="24"/>
  <c r="E46" i="24"/>
  <c r="AP2" i="24" s="1"/>
  <c r="AR2" i="24" s="1"/>
  <c r="M46" i="24"/>
  <c r="BV2" i="24" s="1"/>
  <c r="BX2" i="24" s="1"/>
  <c r="I46" i="24"/>
  <c r="BF2" i="24" s="1"/>
  <c r="BH2" i="24" s="1"/>
  <c r="K46" i="24"/>
  <c r="BN2" i="24" s="1"/>
  <c r="BP2" i="24" s="1"/>
  <c r="C46" i="24"/>
  <c r="AH2" i="24" s="1"/>
  <c r="AJ2" i="24" s="1"/>
  <c r="AK272" i="24"/>
  <c r="AK285" i="24"/>
  <c r="AK62" i="24"/>
  <c r="AK341" i="24"/>
  <c r="AK123" i="24"/>
  <c r="AK236" i="24"/>
  <c r="AK21" i="24"/>
  <c r="AK69" i="24"/>
  <c r="AS36" i="24"/>
  <c r="AS147" i="24"/>
  <c r="AS69" i="24"/>
  <c r="AS64" i="24"/>
  <c r="AS46" i="24"/>
  <c r="AS116" i="24"/>
  <c r="AS270" i="24"/>
  <c r="AS357" i="24"/>
  <c r="AS260" i="24"/>
  <c r="AS330" i="24"/>
  <c r="AS321" i="24"/>
  <c r="AS367" i="24"/>
  <c r="AK217" i="24"/>
  <c r="AK322" i="24"/>
  <c r="AK59" i="24"/>
  <c r="AW195" i="24"/>
  <c r="AW29" i="24"/>
  <c r="AW204" i="24"/>
  <c r="AS192" i="24"/>
  <c r="AS377" i="24"/>
  <c r="AS145" i="24"/>
  <c r="AS146" i="24"/>
  <c r="AK120" i="24"/>
  <c r="AW215" i="24"/>
  <c r="AW212" i="24"/>
  <c r="AS77" i="24"/>
  <c r="AS186" i="24"/>
  <c r="AS41" i="24"/>
  <c r="AS353" i="24"/>
  <c r="AS245" i="24"/>
  <c r="AS358" i="24"/>
  <c r="AS174" i="24"/>
  <c r="AK116" i="24"/>
  <c r="AK28" i="24"/>
  <c r="AW322" i="24"/>
  <c r="AW99" i="24"/>
  <c r="AW130" i="24"/>
  <c r="AS50" i="24"/>
  <c r="AS4" i="24"/>
  <c r="AS20" i="24"/>
  <c r="AS93" i="24"/>
  <c r="AS202" i="24"/>
  <c r="AS281" i="24"/>
  <c r="AS304" i="24"/>
  <c r="AK7" i="24"/>
  <c r="AK119" i="24"/>
  <c r="AK63" i="24"/>
  <c r="AS135" i="24"/>
  <c r="AS113" i="24"/>
  <c r="AS16" i="24"/>
  <c r="AS55" i="24"/>
  <c r="AS136" i="24"/>
  <c r="AS220" i="24"/>
  <c r="AS317" i="24"/>
  <c r="AS101" i="24"/>
  <c r="AS288" i="24"/>
  <c r="AS171" i="24"/>
  <c r="AK136" i="24"/>
  <c r="AK49" i="24"/>
  <c r="AK209" i="24"/>
  <c r="AK262" i="24"/>
  <c r="AK335" i="24"/>
  <c r="AK368" i="24"/>
  <c r="AK14" i="24"/>
  <c r="AK242" i="24"/>
  <c r="AK304" i="24"/>
  <c r="AK339" i="24"/>
  <c r="AK67" i="24"/>
  <c r="AK377" i="24"/>
  <c r="AK66" i="24"/>
  <c r="AK228" i="24"/>
  <c r="AK287" i="24"/>
  <c r="AK358" i="24"/>
  <c r="AK10" i="24"/>
  <c r="AK331" i="24"/>
  <c r="AK340" i="24"/>
  <c r="AK118" i="24"/>
  <c r="AK52" i="24"/>
  <c r="AK183" i="24"/>
  <c r="AK354" i="24"/>
  <c r="AK330" i="24"/>
  <c r="AK40" i="24"/>
  <c r="AK102" i="24"/>
  <c r="AK143" i="24"/>
  <c r="AK233" i="24"/>
  <c r="AK314" i="24"/>
  <c r="AK347" i="24"/>
  <c r="AK19" i="24"/>
  <c r="AK32" i="24"/>
  <c r="AK121" i="24"/>
  <c r="AK109" i="24"/>
  <c r="AK181" i="24"/>
  <c r="AK255" i="24"/>
  <c r="AK30" i="24"/>
  <c r="AK141" i="24"/>
  <c r="AK194" i="24"/>
  <c r="AK198" i="24"/>
  <c r="AK249" i="24"/>
  <c r="AK280" i="24"/>
  <c r="AK308" i="24"/>
  <c r="AK34" i="24"/>
  <c r="AK122" i="24"/>
  <c r="AK5" i="24"/>
  <c r="AK6" i="24"/>
  <c r="AK375" i="24"/>
  <c r="AK43" i="24"/>
  <c r="AK170" i="24"/>
  <c r="AK31" i="24"/>
  <c r="AK23" i="24"/>
  <c r="AK162" i="24"/>
  <c r="AK179" i="24"/>
  <c r="AK180" i="24"/>
  <c r="AK241" i="24"/>
  <c r="AK295" i="24"/>
  <c r="AK51" i="24"/>
  <c r="AK107" i="24"/>
  <c r="AK178" i="24"/>
  <c r="AK192" i="24"/>
  <c r="AK196" i="24"/>
  <c r="AK263" i="24"/>
  <c r="AK315" i="24"/>
  <c r="AK101" i="24"/>
  <c r="AK96" i="24"/>
  <c r="AK177" i="24"/>
  <c r="AK211" i="24"/>
  <c r="AK273" i="24"/>
  <c r="AK336" i="24"/>
  <c r="AK9" i="24"/>
  <c r="AK22" i="24"/>
  <c r="AK125" i="24"/>
  <c r="AK138" i="24"/>
  <c r="AK159" i="24"/>
  <c r="AK257" i="24"/>
  <c r="AK378" i="24"/>
  <c r="AK29" i="24"/>
  <c r="AK83" i="24"/>
  <c r="AK264" i="24"/>
  <c r="AK169" i="24"/>
  <c r="AK190" i="24"/>
  <c r="AK290" i="24"/>
  <c r="AK84" i="24"/>
  <c r="AK94" i="24"/>
  <c r="AK173" i="24"/>
  <c r="AK210" i="24"/>
  <c r="AK276" i="24"/>
  <c r="AK332" i="24"/>
  <c r="AK25" i="24"/>
  <c r="AK150" i="24"/>
  <c r="AK155" i="24"/>
  <c r="AK219" i="24"/>
  <c r="AK297" i="24"/>
  <c r="AK174" i="24"/>
  <c r="AK82" i="24"/>
  <c r="AK201" i="24"/>
  <c r="AK284" i="24"/>
  <c r="AK309" i="24"/>
  <c r="AK342" i="24"/>
  <c r="AK139" i="24"/>
  <c r="AK73" i="24"/>
  <c r="AK87" i="24"/>
  <c r="AK365" i="24"/>
  <c r="AK128" i="24"/>
  <c r="AK135" i="24"/>
  <c r="AK225" i="24"/>
  <c r="AK147" i="24"/>
  <c r="AK158" i="24"/>
  <c r="AK95" i="24"/>
  <c r="AK15" i="24"/>
  <c r="AK79" i="24"/>
  <c r="AK76" i="24"/>
  <c r="AK151" i="24"/>
  <c r="AK279" i="24"/>
  <c r="AK302" i="24"/>
  <c r="AK357" i="24"/>
  <c r="AK17" i="24"/>
  <c r="AK42" i="24"/>
  <c r="AK144" i="24"/>
  <c r="AK172" i="24"/>
  <c r="AK207" i="24"/>
  <c r="AK218" i="24"/>
  <c r="AK3" i="24"/>
  <c r="AK64" i="24"/>
  <c r="AK227" i="24"/>
  <c r="AK305" i="24"/>
  <c r="AK338" i="24"/>
  <c r="AK370" i="24"/>
  <c r="AK4" i="24"/>
  <c r="AK46" i="24"/>
  <c r="AK140" i="24"/>
  <c r="AK208" i="24"/>
  <c r="AK275" i="24"/>
  <c r="AK277" i="24"/>
  <c r="AK317" i="24"/>
  <c r="AK350" i="24"/>
  <c r="AK105" i="24"/>
  <c r="AK152" i="24"/>
  <c r="AK199" i="24"/>
  <c r="AK132" i="24"/>
  <c r="AK65" i="24"/>
  <c r="AK348" i="24"/>
  <c r="AK197" i="24"/>
  <c r="AK363" i="24"/>
  <c r="AK27" i="24"/>
  <c r="AK50" i="24"/>
  <c r="AK168" i="24"/>
  <c r="AK206" i="24"/>
  <c r="AK254" i="24"/>
  <c r="AK327" i="24"/>
  <c r="AK361" i="24"/>
  <c r="AK24" i="24"/>
  <c r="AK283" i="24"/>
  <c r="AK234" i="24"/>
  <c r="AK296" i="24"/>
  <c r="AK328" i="24"/>
  <c r="AK369" i="24"/>
  <c r="AK80" i="24"/>
  <c r="AK243" i="24"/>
  <c r="AK220" i="24"/>
  <c r="AK288" i="24"/>
  <c r="AK39" i="24"/>
  <c r="AK54" i="24"/>
  <c r="AK99" i="24"/>
  <c r="AK258" i="24"/>
  <c r="AK36" i="24"/>
  <c r="BQ13" i="20"/>
  <c r="BQ45" i="20"/>
  <c r="AS57" i="24"/>
  <c r="AS12" i="24"/>
  <c r="AS38" i="24"/>
  <c r="AS115" i="24"/>
  <c r="AS99" i="24"/>
  <c r="AS79" i="24"/>
  <c r="AS7" i="24"/>
  <c r="AS121" i="24"/>
  <c r="AS118" i="24"/>
  <c r="AS8" i="24"/>
  <c r="AS33" i="24"/>
  <c r="AS151" i="24"/>
  <c r="AS66" i="24"/>
  <c r="AS22" i="24"/>
  <c r="AS84" i="24"/>
  <c r="AS5" i="24"/>
  <c r="AS163" i="24"/>
  <c r="AS62" i="24"/>
  <c r="AS139" i="24"/>
  <c r="AS249" i="24"/>
  <c r="AS212" i="24"/>
  <c r="AS265" i="24"/>
  <c r="AS229" i="24"/>
  <c r="AS309" i="24"/>
  <c r="AS341" i="24"/>
  <c r="AS378" i="24"/>
  <c r="AS246" i="24"/>
  <c r="AS360" i="24"/>
  <c r="AS157" i="24"/>
  <c r="AS201" i="24"/>
  <c r="AS200" i="24"/>
  <c r="AS299" i="24"/>
  <c r="AS359" i="24"/>
  <c r="AS124" i="24"/>
  <c r="AS155" i="24"/>
  <c r="AS323" i="24"/>
  <c r="AS366" i="24"/>
  <c r="AS241" i="24"/>
  <c r="AS94" i="24"/>
  <c r="AS197" i="24"/>
  <c r="AS75" i="24"/>
  <c r="AS68" i="24"/>
  <c r="AS15" i="24"/>
  <c r="AS58" i="24"/>
  <c r="AS25" i="24"/>
  <c r="AS190" i="24"/>
  <c r="AS17" i="24"/>
  <c r="AS51" i="24"/>
  <c r="AS191" i="24"/>
  <c r="AS39" i="24"/>
  <c r="AS67" i="24"/>
  <c r="AS175" i="24"/>
  <c r="AS44" i="24"/>
  <c r="AS90" i="24"/>
  <c r="AS179" i="24"/>
  <c r="AS85" i="24"/>
  <c r="AS132" i="24"/>
  <c r="AS168" i="24"/>
  <c r="AS236" i="24"/>
  <c r="AS316" i="24"/>
  <c r="AS348" i="24"/>
  <c r="AS356" i="24"/>
  <c r="AS277" i="24"/>
  <c r="AS259" i="24"/>
  <c r="AS329" i="24"/>
  <c r="AS364" i="24"/>
  <c r="AS206" i="24"/>
  <c r="AS215" i="24"/>
  <c r="AS268" i="24"/>
  <c r="AS340" i="24"/>
  <c r="AS161" i="24"/>
  <c r="AS181" i="24"/>
  <c r="AS261" i="24"/>
  <c r="AS180" i="24"/>
  <c r="AS133" i="24"/>
  <c r="AS73" i="24"/>
  <c r="AS102" i="24"/>
  <c r="AS100" i="24"/>
  <c r="AS27" i="24"/>
  <c r="AS78" i="24"/>
  <c r="AS131" i="24"/>
  <c r="AS109" i="24"/>
  <c r="AS3" i="24"/>
  <c r="AS87" i="24"/>
  <c r="AS137" i="24"/>
  <c r="AS134" i="24"/>
  <c r="AS10" i="24"/>
  <c r="AS35" i="24"/>
  <c r="AS48" i="24"/>
  <c r="AS176" i="24"/>
  <c r="AS158" i="24"/>
  <c r="AS195" i="24"/>
  <c r="AS244" i="24"/>
  <c r="AS298" i="24"/>
  <c r="AS351" i="24"/>
  <c r="AS198" i="24"/>
  <c r="AS282" i="24"/>
  <c r="AS214" i="24"/>
  <c r="AS267" i="24"/>
  <c r="AS336" i="24"/>
  <c r="AS108" i="24"/>
  <c r="AS223" i="24"/>
  <c r="AS275" i="24"/>
  <c r="AS372" i="24"/>
  <c r="AS105" i="24"/>
  <c r="AS199" i="24"/>
  <c r="AS204" i="24"/>
  <c r="AS208" i="24"/>
  <c r="AS279" i="24"/>
  <c r="AS312" i="24"/>
  <c r="AS344" i="24"/>
  <c r="AS156" i="24"/>
  <c r="AS194" i="24"/>
  <c r="AS164" i="24"/>
  <c r="AS6" i="24"/>
  <c r="AS28" i="24"/>
  <c r="AS80" i="24"/>
  <c r="AS184" i="24"/>
  <c r="AS56" i="24"/>
  <c r="AS24" i="24"/>
  <c r="AS144" i="24"/>
  <c r="AS49" i="24"/>
  <c r="AS61" i="24"/>
  <c r="AS196" i="24"/>
  <c r="AS65" i="24"/>
  <c r="AS159" i="24"/>
  <c r="AS26" i="24"/>
  <c r="AS18" i="24"/>
  <c r="AS42" i="24"/>
  <c r="AS106" i="24"/>
  <c r="AS54" i="24"/>
  <c r="AS127" i="24"/>
  <c r="AS140" i="24"/>
  <c r="AS297" i="24"/>
  <c r="AS355" i="24"/>
  <c r="AS258" i="24"/>
  <c r="AS328" i="24"/>
  <c r="AS363" i="24"/>
  <c r="AS222" i="24"/>
  <c r="AS271" i="24"/>
  <c r="AS122" i="24"/>
  <c r="AS153" i="24"/>
  <c r="AS231" i="24"/>
  <c r="AS272" i="24"/>
  <c r="AS311" i="24"/>
  <c r="AS343" i="24"/>
  <c r="AS380" i="24"/>
  <c r="AS97" i="24"/>
  <c r="AS207" i="24"/>
  <c r="AS224" i="24"/>
  <c r="AS276" i="24"/>
  <c r="AS320" i="24"/>
  <c r="AS182" i="24"/>
  <c r="AS72" i="24"/>
  <c r="AS167" i="24"/>
  <c r="AS23" i="24"/>
  <c r="AS166" i="24"/>
  <c r="AS70" i="24"/>
  <c r="AS123" i="24"/>
  <c r="AS103" i="24"/>
  <c r="AS2" i="24"/>
  <c r="AS81" i="24"/>
  <c r="AS29" i="24"/>
  <c r="AS31" i="24"/>
  <c r="AS129" i="24"/>
  <c r="AS120" i="24"/>
  <c r="AS9" i="24"/>
  <c r="AS34" i="24"/>
  <c r="AS37" i="24"/>
  <c r="AS172" i="24"/>
  <c r="AS74" i="24"/>
  <c r="AS88" i="24"/>
  <c r="AS177" i="24"/>
  <c r="AS189" i="24"/>
  <c r="AS278" i="24"/>
  <c r="AS213" i="24"/>
  <c r="AS266" i="24"/>
  <c r="AS332" i="24"/>
  <c r="AS230" i="24"/>
  <c r="AS310" i="24"/>
  <c r="AS342" i="24"/>
  <c r="AS379" i="24"/>
  <c r="AS138" i="24"/>
  <c r="AS142" i="24"/>
  <c r="AS239" i="24"/>
  <c r="AS291" i="24"/>
  <c r="AS319" i="24"/>
  <c r="AS354" i="24"/>
  <c r="AS119" i="24"/>
  <c r="AS232" i="24"/>
  <c r="AS285" i="24"/>
  <c r="AS110" i="24"/>
  <c r="AS333" i="24"/>
  <c r="AS128" i="24"/>
  <c r="AS325" i="24"/>
  <c r="AS262" i="24"/>
  <c r="AS162" i="24"/>
  <c r="AS43" i="24"/>
  <c r="AS59" i="24"/>
  <c r="AS13" i="24"/>
  <c r="AS47" i="24"/>
  <c r="AS60" i="24"/>
  <c r="AS30" i="24"/>
  <c r="AS19" i="24"/>
  <c r="AS14" i="24"/>
  <c r="AS40" i="24"/>
  <c r="AS83" i="24"/>
  <c r="AS141" i="24"/>
  <c r="AS21" i="24"/>
  <c r="AS53" i="24"/>
  <c r="AS111" i="24"/>
  <c r="AS71" i="24"/>
  <c r="AS91" i="24"/>
  <c r="AS86" i="24"/>
  <c r="AS257" i="24"/>
  <c r="AS303" i="24"/>
  <c r="AS327" i="24"/>
  <c r="AS371" i="24"/>
  <c r="AS205" i="24"/>
  <c r="AS221" i="24"/>
  <c r="AS306" i="24"/>
  <c r="AS238" i="24"/>
  <c r="AS318" i="24"/>
  <c r="AS350" i="24"/>
  <c r="AS170" i="24"/>
  <c r="AS247" i="24"/>
  <c r="AS292" i="24"/>
  <c r="AS362" i="24"/>
  <c r="AS143" i="24"/>
  <c r="AS240" i="24"/>
  <c r="AS126" i="24"/>
  <c r="AS217" i="24"/>
  <c r="AS188" i="24"/>
  <c r="BE132" i="24"/>
  <c r="BE300" i="24"/>
  <c r="BE210" i="24"/>
  <c r="BE289" i="24"/>
  <c r="BE71" i="24"/>
  <c r="BE22" i="24"/>
  <c r="BE99" i="24"/>
  <c r="BE294" i="24"/>
  <c r="BE275" i="24"/>
  <c r="BE352" i="24"/>
  <c r="BE81" i="24"/>
  <c r="BE52" i="24"/>
  <c r="BE69" i="24"/>
  <c r="BE6" i="24"/>
  <c r="BE202" i="24"/>
  <c r="BE307" i="24"/>
  <c r="BE269" i="24"/>
  <c r="BE376" i="24"/>
  <c r="BE297" i="24"/>
  <c r="BE233" i="24"/>
  <c r="BE367" i="24"/>
  <c r="BE39" i="24"/>
  <c r="BE87" i="24"/>
  <c r="BE78" i="24"/>
  <c r="BE239" i="24"/>
  <c r="BE173" i="24"/>
  <c r="BE260" i="24"/>
  <c r="BE251" i="24"/>
  <c r="BE146" i="24"/>
  <c r="BE38" i="24"/>
  <c r="BE63" i="24"/>
  <c r="BE86" i="24"/>
  <c r="BE66" i="24"/>
  <c r="BE21" i="24"/>
  <c r="BE193" i="24"/>
  <c r="BE295" i="24"/>
  <c r="BE265" i="24"/>
  <c r="BE280" i="24"/>
  <c r="BE109" i="24"/>
  <c r="BE183" i="24"/>
  <c r="BE332" i="24"/>
  <c r="BE60" i="24"/>
  <c r="BE25" i="24"/>
  <c r="BE46" i="24"/>
  <c r="BE90" i="24"/>
  <c r="BE315" i="24"/>
  <c r="BE182" i="24"/>
  <c r="BE221" i="24"/>
  <c r="BE278" i="24"/>
  <c r="BE329" i="24"/>
  <c r="BE55" i="24"/>
  <c r="BE17" i="24"/>
  <c r="BE37" i="24"/>
  <c r="BE35" i="24"/>
  <c r="BE56" i="24"/>
  <c r="BE257" i="24"/>
  <c r="BE272" i="24"/>
  <c r="BE12" i="24"/>
  <c r="BE156" i="24"/>
  <c r="BE262" i="24"/>
  <c r="BE167" i="24"/>
  <c r="BE318" i="24"/>
  <c r="BE13" i="24"/>
  <c r="BE89" i="24"/>
  <c r="BE114" i="24"/>
  <c r="BE100" i="24"/>
  <c r="BE16" i="24"/>
  <c r="BE164" i="24"/>
  <c r="BE286" i="24"/>
  <c r="BE209" i="24"/>
  <c r="BE175" i="24"/>
  <c r="BE333" i="24"/>
  <c r="BE205" i="24"/>
  <c r="BQ93" i="20"/>
  <c r="BQ46" i="20"/>
  <c r="BQ235" i="20"/>
  <c r="AO318" i="24"/>
  <c r="BQ332" i="20"/>
  <c r="AO256" i="24"/>
  <c r="BQ63" i="20"/>
  <c r="BQ208" i="20"/>
  <c r="BQ18" i="20"/>
  <c r="BQ259" i="20"/>
  <c r="BQ177" i="20"/>
  <c r="BQ342" i="20"/>
  <c r="AO207" i="24"/>
  <c r="BQ107" i="20"/>
  <c r="BQ341" i="20"/>
  <c r="AO283" i="24"/>
  <c r="AO367" i="24"/>
  <c r="BQ87" i="20"/>
  <c r="BQ127" i="20"/>
  <c r="BQ156" i="20"/>
  <c r="BQ234" i="20"/>
  <c r="AO181" i="24"/>
  <c r="AG93" i="24"/>
  <c r="AG232" i="24"/>
  <c r="BQ51" i="20"/>
  <c r="BQ92" i="20"/>
  <c r="BQ129" i="20"/>
  <c r="BQ150" i="20"/>
  <c r="AO251" i="24"/>
  <c r="AO187" i="24"/>
  <c r="AO212" i="24"/>
  <c r="AW289" i="24"/>
  <c r="AK88" i="24"/>
  <c r="AK221" i="24"/>
  <c r="AK237" i="24"/>
  <c r="AK41" i="24"/>
  <c r="AK245" i="24"/>
  <c r="AK35" i="24"/>
  <c r="AK127" i="24"/>
  <c r="AK124" i="24"/>
  <c r="AK182" i="24"/>
  <c r="AK187" i="24"/>
  <c r="AK318" i="24"/>
  <c r="AK70" i="24"/>
  <c r="AK362" i="24"/>
  <c r="BQ248" i="20"/>
  <c r="AW134" i="24"/>
  <c r="AW170" i="24"/>
  <c r="AW70" i="24"/>
  <c r="AW364" i="24"/>
  <c r="AW117" i="24"/>
  <c r="AW267" i="24"/>
  <c r="AW101" i="24"/>
  <c r="BQ164" i="20"/>
  <c r="BQ271" i="20"/>
  <c r="BQ291" i="20"/>
  <c r="BQ6" i="20"/>
  <c r="BQ54" i="20"/>
  <c r="BQ225" i="20"/>
  <c r="BQ232" i="20"/>
  <c r="BQ210" i="20"/>
  <c r="BQ301" i="20"/>
  <c r="BQ27" i="20"/>
  <c r="AO222" i="24"/>
  <c r="AO252" i="24"/>
  <c r="AW47" i="24"/>
  <c r="AW124" i="24"/>
  <c r="AW157" i="24"/>
  <c r="AW8" i="24"/>
  <c r="AW95" i="24"/>
  <c r="AW15" i="24"/>
  <c r="AW32" i="24"/>
  <c r="AW78" i="24"/>
  <c r="AW139" i="24"/>
  <c r="AW12" i="24"/>
  <c r="AW37" i="24"/>
  <c r="AW129" i="24"/>
  <c r="AW150" i="24"/>
  <c r="AW236" i="24"/>
  <c r="AW173" i="24"/>
  <c r="AW57" i="24"/>
  <c r="AW87" i="24"/>
  <c r="AW65" i="24"/>
  <c r="AW218" i="24"/>
  <c r="AW59" i="24"/>
  <c r="AW36" i="24"/>
  <c r="AW92" i="24"/>
  <c r="AW110" i="24"/>
  <c r="AW214" i="24"/>
  <c r="AW211" i="24"/>
  <c r="AW3" i="24"/>
  <c r="AW83" i="24"/>
  <c r="AW133" i="24"/>
  <c r="AW156" i="24"/>
  <c r="AW265" i="24"/>
  <c r="AW119" i="24"/>
  <c r="AW200" i="24"/>
  <c r="AW358" i="24"/>
  <c r="AW120" i="24"/>
  <c r="AW281" i="24"/>
  <c r="AW308" i="24"/>
  <c r="AW225" i="24"/>
  <c r="AW86" i="24"/>
  <c r="AW146" i="24"/>
  <c r="AW329" i="24"/>
  <c r="BQ19" i="20"/>
  <c r="BQ26" i="20"/>
  <c r="BQ299" i="20"/>
  <c r="BQ294" i="20"/>
  <c r="BQ176" i="20"/>
  <c r="BQ58" i="20"/>
  <c r="BQ220" i="20"/>
  <c r="BQ31" i="20"/>
  <c r="BQ196" i="20"/>
  <c r="BQ287" i="20"/>
  <c r="AW96" i="24"/>
  <c r="AW147" i="24"/>
  <c r="AW217" i="24"/>
  <c r="AW43" i="24"/>
  <c r="AW68" i="24"/>
  <c r="AW45" i="24"/>
  <c r="AW106" i="24"/>
  <c r="AW23" i="24"/>
  <c r="AW51" i="24"/>
  <c r="AW102" i="24"/>
  <c r="AW116" i="24"/>
  <c r="AW192" i="24"/>
  <c r="AW227" i="24"/>
  <c r="AW181" i="24"/>
  <c r="AW162" i="24"/>
  <c r="AW251" i="24"/>
  <c r="AW7" i="24"/>
  <c r="AW21" i="24"/>
  <c r="AW299" i="24"/>
  <c r="AW100" i="24"/>
  <c r="AW73" i="24"/>
  <c r="AW238" i="24"/>
  <c r="AW122" i="24"/>
  <c r="AW143" i="24"/>
  <c r="AW261" i="24"/>
  <c r="AW14" i="24"/>
  <c r="AW193" i="24"/>
  <c r="AW166" i="24"/>
  <c r="AW127" i="24"/>
  <c r="AW226" i="24"/>
  <c r="AW209" i="24"/>
  <c r="AW285" i="24"/>
  <c r="AW321" i="24"/>
  <c r="AW128" i="24"/>
  <c r="AW188" i="24"/>
  <c r="AW235" i="24"/>
  <c r="AW313" i="24"/>
  <c r="AW349" i="24"/>
  <c r="AW370" i="24"/>
  <c r="AW105" i="24"/>
  <c r="AW167" i="24"/>
  <c r="AW52" i="24"/>
  <c r="AW239" i="24"/>
  <c r="AW183" i="24"/>
  <c r="AW123" i="24"/>
  <c r="AW244" i="24"/>
  <c r="AW356" i="24"/>
  <c r="AW337" i="24"/>
  <c r="BQ321" i="20"/>
  <c r="BQ369" i="20"/>
  <c r="BQ28" i="20"/>
  <c r="BQ88" i="20"/>
  <c r="BQ300" i="20"/>
  <c r="BQ349" i="20"/>
  <c r="BQ184" i="20"/>
  <c r="BQ365" i="20"/>
  <c r="BQ335" i="20"/>
  <c r="BQ366" i="20"/>
  <c r="BQ20" i="20"/>
  <c r="BQ23" i="20"/>
  <c r="AO6" i="24"/>
  <c r="AO128" i="24"/>
  <c r="AO289" i="24"/>
  <c r="AO28" i="24"/>
  <c r="AW76" i="24"/>
  <c r="AW114" i="24"/>
  <c r="AW220" i="24"/>
  <c r="AW18" i="24"/>
  <c r="AW63" i="24"/>
  <c r="AW46" i="24"/>
  <c r="AW69" i="24"/>
  <c r="AW234" i="24"/>
  <c r="AW346" i="24"/>
  <c r="AW85" i="24"/>
  <c r="AW126" i="24"/>
  <c r="AW149" i="24"/>
  <c r="AW232" i="24"/>
  <c r="AW62" i="24"/>
  <c r="AW172" i="24"/>
  <c r="AW42" i="24"/>
  <c r="AW64" i="24"/>
  <c r="AW284" i="24"/>
  <c r="AW40" i="24"/>
  <c r="AW35" i="24"/>
  <c r="AW81" i="24"/>
  <c r="AW109" i="24"/>
  <c r="AW194" i="24"/>
  <c r="AW208" i="24"/>
  <c r="AW2" i="24"/>
  <c r="AW55" i="24"/>
  <c r="AW132" i="24"/>
  <c r="AW155" i="24"/>
  <c r="AW202" i="24"/>
  <c r="AW28" i="24"/>
  <c r="AW178" i="24"/>
  <c r="AW279" i="24"/>
  <c r="AW135" i="24"/>
  <c r="AW186" i="24"/>
  <c r="AW241" i="24"/>
  <c r="AW293" i="24"/>
  <c r="AW316" i="24"/>
  <c r="AW367" i="24"/>
  <c r="AW136" i="24"/>
  <c r="AW153" i="24"/>
  <c r="AW216" i="24"/>
  <c r="AW360" i="24"/>
  <c r="AW312" i="24"/>
  <c r="AW382" i="24"/>
  <c r="AW288" i="24"/>
  <c r="AW334" i="24"/>
  <c r="AW271" i="24"/>
  <c r="BQ5" i="20"/>
  <c r="BQ96" i="20"/>
  <c r="BQ236" i="20"/>
  <c r="BQ91" i="20"/>
  <c r="BQ114" i="20"/>
  <c r="BQ261" i="20"/>
  <c r="BQ317" i="20"/>
  <c r="AW184" i="24"/>
  <c r="AW4" i="24"/>
  <c r="AW27" i="24"/>
  <c r="AW77" i="24"/>
  <c r="AW6" i="24"/>
  <c r="AW30" i="24"/>
  <c r="AW138" i="24"/>
  <c r="AW159" i="24"/>
  <c r="AW276" i="24"/>
  <c r="AW13" i="24"/>
  <c r="AW20" i="24"/>
  <c r="AW82" i="24"/>
  <c r="AW291" i="24"/>
  <c r="AW97" i="24"/>
  <c r="AW72" i="24"/>
  <c r="AW222" i="24"/>
  <c r="AW54" i="24"/>
  <c r="AW88" i="24"/>
  <c r="AW121" i="24"/>
  <c r="AW142" i="24"/>
  <c r="AW247" i="24"/>
  <c r="AW10" i="24"/>
  <c r="AW187" i="24"/>
  <c r="AW165" i="24"/>
  <c r="AW41" i="24"/>
  <c r="AW90" i="24"/>
  <c r="AW242" i="24"/>
  <c r="AW189" i="24"/>
  <c r="AW144" i="24"/>
  <c r="AW250" i="24"/>
  <c r="AW259" i="24"/>
  <c r="AW161" i="24"/>
  <c r="AW221" i="24"/>
  <c r="AW296" i="24"/>
  <c r="AW320" i="24"/>
  <c r="AW19" i="24"/>
  <c r="AW24" i="24"/>
  <c r="AW140" i="24"/>
  <c r="AW206" i="24"/>
  <c r="AW91" i="24"/>
  <c r="AW262" i="24"/>
  <c r="AW176" i="24"/>
  <c r="AW348" i="24"/>
  <c r="AW280" i="24"/>
  <c r="AW373" i="24"/>
  <c r="BQ53" i="20"/>
  <c r="BQ337" i="20"/>
  <c r="BQ128" i="20"/>
  <c r="BQ157" i="20"/>
  <c r="BQ4" i="20"/>
  <c r="BQ338" i="20"/>
  <c r="BQ135" i="20"/>
  <c r="BQ171" i="20"/>
  <c r="BQ211" i="20"/>
  <c r="BQ330" i="20"/>
  <c r="BQ75" i="20"/>
  <c r="BQ123" i="20"/>
  <c r="AO347" i="24"/>
  <c r="AO127" i="24"/>
  <c r="AO255" i="24"/>
  <c r="AO288" i="24"/>
  <c r="AO189" i="24"/>
  <c r="AO225" i="24"/>
  <c r="AW180" i="24"/>
  <c r="AW219" i="24"/>
  <c r="AW49" i="24"/>
  <c r="AW98" i="24"/>
  <c r="AW115" i="24"/>
  <c r="AW190" i="24"/>
  <c r="AW223" i="24"/>
  <c r="AW44" i="24"/>
  <c r="AW171" i="24"/>
  <c r="AW58" i="24"/>
  <c r="AW103" i="24"/>
  <c r="AW246" i="24"/>
  <c r="AW314" i="24"/>
  <c r="AW34" i="24"/>
  <c r="AW80" i="24"/>
  <c r="AW108" i="24"/>
  <c r="AW17" i="24"/>
  <c r="AW50" i="24"/>
  <c r="AW131" i="24"/>
  <c r="AW154" i="24"/>
  <c r="AW198" i="24"/>
  <c r="AW22" i="24"/>
  <c r="AW175" i="24"/>
  <c r="AW11" i="24"/>
  <c r="AW31" i="24"/>
  <c r="AW67" i="24"/>
  <c r="AW272" i="24"/>
  <c r="AW152" i="24"/>
  <c r="AW268" i="24"/>
  <c r="AW169" i="24"/>
  <c r="AW201" i="24"/>
  <c r="AW286" i="24"/>
  <c r="AW317" i="24"/>
  <c r="AW277" i="24"/>
  <c r="AW274" i="24"/>
  <c r="AW39" i="24"/>
  <c r="AW210" i="24"/>
  <c r="AW84" i="24"/>
  <c r="AW163" i="24"/>
  <c r="AW74" i="24"/>
  <c r="AW111" i="24"/>
  <c r="C5" i="38"/>
  <c r="C15" i="38" s="1"/>
  <c r="C5" i="37"/>
  <c r="C15" i="37" s="1"/>
  <c r="C5" i="34"/>
  <c r="C15" i="34" s="1"/>
  <c r="BQ22" i="20"/>
  <c r="BQ137" i="20"/>
  <c r="BQ215" i="20"/>
  <c r="BQ339" i="20"/>
  <c r="BQ382" i="20"/>
  <c r="BQ41" i="20"/>
  <c r="BQ168" i="20"/>
  <c r="BQ209" i="20"/>
  <c r="BQ323" i="20"/>
  <c r="BQ371" i="20"/>
  <c r="BQ100" i="20"/>
  <c r="BQ121" i="20"/>
  <c r="BQ64" i="20"/>
  <c r="BQ143" i="20"/>
  <c r="BQ160" i="20"/>
  <c r="BQ213" i="20"/>
  <c r="AW211" i="22"/>
  <c r="AO49" i="24"/>
  <c r="AO118" i="24"/>
  <c r="AO182" i="24"/>
  <c r="AO250" i="24"/>
  <c r="AO22" i="24"/>
  <c r="AO129" i="24"/>
  <c r="AO290" i="24"/>
  <c r="AW269" i="24"/>
  <c r="AW93" i="24"/>
  <c r="AW125" i="24"/>
  <c r="AW148" i="24"/>
  <c r="AW228" i="24"/>
  <c r="AW9" i="24"/>
  <c r="AW104" i="24"/>
  <c r="AW307" i="24"/>
  <c r="AW71" i="24"/>
  <c r="AW205" i="24"/>
  <c r="AW25" i="24"/>
  <c r="AW53" i="24"/>
  <c r="AW118" i="24"/>
  <c r="AW141" i="24"/>
  <c r="AW243" i="24"/>
  <c r="AW185" i="24"/>
  <c r="AW164" i="24"/>
  <c r="AW260" i="24"/>
  <c r="AW26" i="24"/>
  <c r="AW196" i="24"/>
  <c r="AW75" i="24"/>
  <c r="AW258" i="24"/>
  <c r="AW160" i="24"/>
  <c r="AW231" i="24"/>
  <c r="AW380" i="24"/>
  <c r="AW213" i="24"/>
  <c r="AW294" i="24"/>
  <c r="AW341" i="24"/>
  <c r="AW295" i="24"/>
  <c r="AW369" i="24"/>
  <c r="BQ186" i="20"/>
  <c r="BQ266" i="20"/>
  <c r="BQ325" i="20"/>
  <c r="AW359" i="24"/>
  <c r="AW372" i="24"/>
  <c r="AW191" i="24"/>
  <c r="AW145" i="24"/>
  <c r="AW257" i="24"/>
  <c r="AW263" i="24"/>
  <c r="AW305" i="24"/>
  <c r="AW340" i="24"/>
  <c r="AW319" i="24"/>
  <c r="AW375" i="24"/>
  <c r="AW310" i="24"/>
  <c r="AW353" i="24"/>
  <c r="AS152" i="24"/>
  <c r="AO51" i="24"/>
  <c r="AS373" i="24"/>
  <c r="AS150" i="24"/>
  <c r="AS280" i="24"/>
  <c r="AS295" i="24"/>
  <c r="AS219" i="24"/>
  <c r="AS315" i="24"/>
  <c r="BQ281" i="20"/>
  <c r="BQ309" i="20"/>
  <c r="BQ65" i="20"/>
  <c r="AW112" i="24"/>
  <c r="AW177" i="24"/>
  <c r="AW381" i="24"/>
  <c r="AW326" i="24"/>
  <c r="AW350" i="24"/>
  <c r="AS286" i="24"/>
  <c r="AS216" i="24"/>
  <c r="AS269" i="24"/>
  <c r="AS381" i="24"/>
  <c r="AS165" i="24"/>
  <c r="AS183" i="24"/>
  <c r="AS248" i="24"/>
  <c r="AS287" i="24"/>
  <c r="AW292" i="24"/>
  <c r="BQ57" i="20"/>
  <c r="BE9" i="24"/>
  <c r="BE31" i="24"/>
  <c r="BE96" i="24"/>
  <c r="BE123" i="24"/>
  <c r="BE47" i="24"/>
  <c r="BE84" i="24"/>
  <c r="BE29" i="24"/>
  <c r="BE19" i="24"/>
  <c r="BE33" i="24"/>
  <c r="BE75" i="24"/>
  <c r="BE4" i="24"/>
  <c r="BE44" i="24"/>
  <c r="BE105" i="24"/>
  <c r="BE92" i="24"/>
  <c r="BE119" i="24"/>
  <c r="BE57" i="24"/>
  <c r="BE129" i="24"/>
  <c r="BE148" i="24"/>
  <c r="BE256" i="24"/>
  <c r="BE321" i="24"/>
  <c r="BE368" i="24"/>
  <c r="BE165" i="24"/>
  <c r="BE243" i="24"/>
  <c r="BE287" i="24"/>
  <c r="BE316" i="24"/>
  <c r="BE266" i="24"/>
  <c r="BE328" i="24"/>
  <c r="BE159" i="24"/>
  <c r="BE197" i="24"/>
  <c r="BE326" i="24"/>
  <c r="BE365" i="24"/>
  <c r="BE176" i="24"/>
  <c r="BE223" i="24"/>
  <c r="BE255" i="24"/>
  <c r="BE169" i="24"/>
  <c r="BE282" i="24"/>
  <c r="AS334" i="24"/>
  <c r="BE59" i="24"/>
  <c r="BE45" i="24"/>
  <c r="BE111" i="24"/>
  <c r="BE32" i="24"/>
  <c r="BE74" i="24"/>
  <c r="BE3" i="24"/>
  <c r="BE62" i="24"/>
  <c r="BE91" i="24"/>
  <c r="BE116" i="24"/>
  <c r="BE54" i="24"/>
  <c r="BE40" i="24"/>
  <c r="BE138" i="24"/>
  <c r="BE195" i="24"/>
  <c r="BE253" i="24"/>
  <c r="BE308" i="24"/>
  <c r="BE370" i="24"/>
  <c r="BE226" i="24"/>
  <c r="BE335" i="24"/>
  <c r="BE375" i="24"/>
  <c r="BE232" i="24"/>
  <c r="BE358" i="24"/>
  <c r="BE194" i="24"/>
  <c r="BE117" i="24"/>
  <c r="BE186" i="24"/>
  <c r="BE274" i="24"/>
  <c r="BE77" i="24"/>
  <c r="BE212" i="24"/>
  <c r="BE162" i="24"/>
  <c r="BE11" i="24"/>
  <c r="BE58" i="24"/>
  <c r="BE65" i="24"/>
  <c r="BE127" i="24"/>
  <c r="BE24" i="24"/>
  <c r="BE51" i="24"/>
  <c r="BE88" i="24"/>
  <c r="BE18" i="24"/>
  <c r="BE68" i="24"/>
  <c r="BE50" i="24"/>
  <c r="BE26" i="24"/>
  <c r="BE102" i="24"/>
  <c r="BE122" i="24"/>
  <c r="BE191" i="24"/>
  <c r="BE382" i="24"/>
  <c r="BE217" i="24"/>
  <c r="BE281" i="24"/>
  <c r="BE180" i="24"/>
  <c r="BE142" i="24"/>
  <c r="BE340" i="24"/>
  <c r="BE339" i="24"/>
  <c r="BE377" i="24"/>
  <c r="BE125" i="24"/>
  <c r="BE245" i="24"/>
  <c r="BE325" i="24"/>
  <c r="BE346" i="24"/>
  <c r="BE110" i="24"/>
  <c r="BE188" i="24"/>
  <c r="BE246" i="24"/>
  <c r="BE341" i="24"/>
  <c r="BE216" i="24"/>
  <c r="AS185" i="24"/>
  <c r="AS203" i="24"/>
  <c r="BE43" i="24"/>
  <c r="BE83" i="24"/>
  <c r="BE108" i="24"/>
  <c r="BE27" i="24"/>
  <c r="BE73" i="24"/>
  <c r="BE95" i="24"/>
  <c r="BE20" i="24"/>
  <c r="BE15" i="24"/>
  <c r="BE34" i="24"/>
  <c r="BE76" i="24"/>
  <c r="BE5" i="24"/>
  <c r="BE8" i="24"/>
  <c r="BE94" i="24"/>
  <c r="BE213" i="24"/>
  <c r="BE277" i="24"/>
  <c r="BE130" i="24"/>
  <c r="BE304" i="24"/>
  <c r="BE353" i="24"/>
  <c r="BE150" i="24"/>
  <c r="BE196" i="24"/>
  <c r="BE288" i="24"/>
  <c r="BE357" i="24"/>
  <c r="BE363" i="24"/>
  <c r="BE184" i="24"/>
  <c r="BE229" i="24"/>
  <c r="BE270" i="24"/>
  <c r="BE144" i="24"/>
  <c r="BE240" i="24"/>
  <c r="BE362" i="24"/>
  <c r="BE126" i="24"/>
  <c r="BE199" i="24"/>
  <c r="BE259" i="24"/>
  <c r="BE291" i="24"/>
  <c r="BE337" i="24"/>
  <c r="BE252" i="24"/>
  <c r="BE348" i="24"/>
  <c r="BE147" i="24"/>
  <c r="BE293" i="24"/>
  <c r="AS225" i="24"/>
  <c r="AS335" i="24"/>
  <c r="AS374" i="24"/>
  <c r="AS169" i="24"/>
  <c r="BE10" i="24"/>
  <c r="BE64" i="24"/>
  <c r="BE124" i="24"/>
  <c r="BE23" i="24"/>
  <c r="BE49" i="24"/>
  <c r="BE2" i="24"/>
  <c r="BE30" i="24"/>
  <c r="BE61" i="24"/>
  <c r="BE115" i="24"/>
  <c r="BE53" i="24"/>
  <c r="BE104" i="24"/>
  <c r="BE70" i="24"/>
  <c r="BE106" i="24"/>
  <c r="BE113" i="24"/>
  <c r="BE224" i="24"/>
  <c r="BE366" i="24"/>
  <c r="BE222" i="24"/>
  <c r="BE141" i="24"/>
  <c r="BE230" i="24"/>
  <c r="BE158" i="24"/>
  <c r="BE215" i="24"/>
  <c r="BE249" i="24"/>
  <c r="BE306" i="24"/>
  <c r="BE305" i="24"/>
  <c r="BE354" i="24"/>
  <c r="BE360" i="24"/>
  <c r="BE152" i="24"/>
  <c r="BE301" i="24"/>
  <c r="BE145" i="24"/>
  <c r="BE208" i="24"/>
  <c r="BE231" i="24"/>
  <c r="BE204" i="24"/>
  <c r="BE364" i="24"/>
  <c r="AS233" i="24"/>
  <c r="AS382" i="24"/>
  <c r="AS314" i="24"/>
  <c r="BE41" i="24"/>
  <c r="BE107" i="24"/>
  <c r="BE72" i="24"/>
  <c r="BE82" i="24"/>
  <c r="BE101" i="24"/>
  <c r="BE93" i="24"/>
  <c r="BE14" i="24"/>
  <c r="BE28" i="24"/>
  <c r="BE67" i="24"/>
  <c r="BE135" i="24"/>
  <c r="BE48" i="24"/>
  <c r="BE103" i="24"/>
  <c r="BE7" i="24"/>
  <c r="BE98" i="24"/>
  <c r="BE42" i="24"/>
  <c r="BE36" i="24"/>
  <c r="BE85" i="24"/>
  <c r="BE97" i="24"/>
  <c r="BE121" i="24"/>
  <c r="BE336" i="24"/>
  <c r="BE350" i="24"/>
  <c r="BE157" i="24"/>
  <c r="BE279" i="24"/>
  <c r="BE322" i="24"/>
  <c r="BE361" i="24"/>
  <c r="BE174" i="24"/>
  <c r="BE247" i="24"/>
  <c r="BE312" i="24"/>
  <c r="BE143" i="24"/>
  <c r="BE238" i="24"/>
  <c r="BE160" i="24"/>
  <c r="BE198" i="24"/>
  <c r="BE290" i="24"/>
  <c r="BE161" i="24"/>
  <c r="AS293" i="24"/>
  <c r="AS345" i="24"/>
  <c r="AS242" i="24"/>
  <c r="AS346" i="24"/>
  <c r="AS114" i="24"/>
  <c r="AS361" i="24"/>
  <c r="AS107" i="24"/>
  <c r="AS209" i="24"/>
  <c r="AS283" i="24"/>
  <c r="AS313" i="24"/>
  <c r="BE378" i="24"/>
  <c r="BE177" i="24"/>
  <c r="BE250" i="24"/>
  <c r="BE299" i="24"/>
  <c r="BE320" i="24"/>
  <c r="BE225" i="24"/>
  <c r="BE201" i="24"/>
  <c r="C5" i="8"/>
  <c r="C17" i="8" s="1"/>
  <c r="C18" i="8" s="1"/>
  <c r="C5" i="23"/>
  <c r="C15" i="23" s="1"/>
  <c r="AS160" i="24"/>
  <c r="AS302" i="24"/>
  <c r="AS369" i="24"/>
  <c r="BM21" i="22"/>
  <c r="BE134" i="24"/>
  <c r="BE203" i="24"/>
  <c r="BE112" i="24"/>
  <c r="BE179" i="24"/>
  <c r="BM64" i="22"/>
  <c r="BM287" i="22"/>
  <c r="AG359" i="24"/>
  <c r="AG79" i="24"/>
  <c r="AK110" i="24"/>
  <c r="AK252" i="24"/>
  <c r="AK320" i="24"/>
  <c r="AW339" i="24"/>
  <c r="AW304" i="24"/>
  <c r="AW365" i="24"/>
  <c r="AW237" i="24"/>
  <c r="AS178" i="24"/>
  <c r="AS250" i="24"/>
  <c r="AS294" i="24"/>
  <c r="AS234" i="24"/>
  <c r="BM40" i="22"/>
  <c r="AK142" i="24"/>
  <c r="AK259" i="24"/>
  <c r="AW287" i="24"/>
  <c r="AW256" i="24"/>
  <c r="AW338" i="24"/>
  <c r="AS254" i="24"/>
  <c r="AS324" i="24"/>
  <c r="AS370" i="24"/>
  <c r="AS112" i="24"/>
  <c r="BM108" i="22"/>
  <c r="AG68" i="24"/>
  <c r="AG323" i="24"/>
  <c r="AG151" i="24"/>
  <c r="BM377" i="22"/>
  <c r="AW13" i="22"/>
  <c r="BE189" i="24"/>
  <c r="BE355" i="24"/>
  <c r="BE373" i="24"/>
  <c r="BM228" i="22"/>
  <c r="AO139" i="24"/>
  <c r="AO206" i="24"/>
  <c r="BM332" i="22"/>
  <c r="AO191" i="24"/>
  <c r="BE351" i="24"/>
  <c r="AK204" i="24"/>
  <c r="AK291" i="24"/>
  <c r="AW306" i="24"/>
  <c r="AW347" i="24"/>
  <c r="BM100" i="22"/>
  <c r="BM65" i="22"/>
  <c r="BM243" i="22"/>
  <c r="BM48" i="22"/>
  <c r="BM29" i="22"/>
  <c r="BM195" i="22"/>
  <c r="BQ25" i="20"/>
  <c r="BM69" i="22"/>
  <c r="BM365" i="22"/>
  <c r="BM35" i="22"/>
  <c r="BM51" i="22"/>
  <c r="BM342" i="22"/>
  <c r="AW109" i="22"/>
  <c r="AW290" i="24"/>
  <c r="BM246" i="22"/>
  <c r="BM19" i="22"/>
  <c r="BM38" i="22"/>
  <c r="BM57" i="22"/>
  <c r="BM71" i="22"/>
  <c r="BM360" i="22"/>
  <c r="BM16" i="22"/>
  <c r="BM46" i="22"/>
  <c r="BM43" i="22"/>
  <c r="BM205" i="22"/>
  <c r="BM15" i="22"/>
  <c r="BM42" i="22"/>
  <c r="BM56" i="22"/>
  <c r="BM59" i="22"/>
  <c r="BQ272" i="20"/>
  <c r="BQ334" i="20"/>
  <c r="BM26" i="22"/>
  <c r="BM67" i="22"/>
  <c r="BM251" i="22"/>
  <c r="BM104" i="22"/>
  <c r="BM123" i="22"/>
  <c r="AW332" i="24"/>
  <c r="AW377" i="24"/>
  <c r="AW238" i="22"/>
  <c r="AW57" i="22"/>
  <c r="AW93" i="22"/>
  <c r="AW166" i="22"/>
  <c r="BQ59" i="20"/>
  <c r="AW47" i="22"/>
  <c r="AW306" i="22"/>
  <c r="AW248" i="24"/>
  <c r="AW282" i="24"/>
  <c r="AW15" i="22"/>
  <c r="AW291" i="22"/>
  <c r="AW229" i="22"/>
  <c r="BQ343" i="20"/>
  <c r="AW17" i="22"/>
  <c r="AW206" i="22"/>
  <c r="AW199" i="24"/>
  <c r="BM124" i="22"/>
  <c r="BM140" i="22"/>
  <c r="BM78" i="22"/>
  <c r="BM86" i="22"/>
  <c r="BM277" i="22"/>
  <c r="BM203" i="22"/>
  <c r="AW256" i="22"/>
  <c r="AW330" i="22"/>
  <c r="AW139" i="22"/>
  <c r="AO185" i="24"/>
  <c r="AO317" i="24"/>
  <c r="AO271" i="24"/>
  <c r="AO130" i="24"/>
  <c r="AO291" i="24"/>
  <c r="AO359" i="24"/>
  <c r="AO125" i="24"/>
  <c r="AO328" i="24"/>
  <c r="BE137" i="24"/>
  <c r="BE140" i="24"/>
  <c r="BE241" i="24"/>
  <c r="BE258" i="24"/>
  <c r="BE302" i="24"/>
  <c r="BE344" i="24"/>
  <c r="BE359" i="24"/>
  <c r="BE149" i="24"/>
  <c r="BE228" i="24"/>
  <c r="BE311" i="24"/>
  <c r="BE334" i="24"/>
  <c r="BE166" i="24"/>
  <c r="BE234" i="24"/>
  <c r="BE151" i="24"/>
  <c r="BE236" i="24"/>
  <c r="BE324" i="24"/>
  <c r="BE338" i="24"/>
  <c r="BE168" i="24"/>
  <c r="BE242" i="24"/>
  <c r="BE153" i="24"/>
  <c r="BE244" i="24"/>
  <c r="BE379" i="24"/>
  <c r="BE187" i="24"/>
  <c r="BE323" i="24"/>
  <c r="BE128" i="24"/>
  <c r="BE171" i="24"/>
  <c r="BE235" i="24"/>
  <c r="BE267" i="24"/>
  <c r="AK16" i="24"/>
  <c r="AK81" i="24"/>
  <c r="AK78" i="24"/>
  <c r="AK153" i="24"/>
  <c r="AK200" i="24"/>
  <c r="AK248" i="24"/>
  <c r="AK306" i="24"/>
  <c r="AK334" i="24"/>
  <c r="AK8" i="24"/>
  <c r="AK33" i="24"/>
  <c r="AK92" i="24"/>
  <c r="AK176" i="24"/>
  <c r="AK271" i="24"/>
  <c r="AK274" i="24"/>
  <c r="AK256" i="24"/>
  <c r="AK329" i="24"/>
  <c r="AK20" i="24"/>
  <c r="AK53" i="24"/>
  <c r="AK250" i="24"/>
  <c r="AK212" i="24"/>
  <c r="AK265" i="24"/>
  <c r="AK371" i="24"/>
  <c r="AK86" i="24"/>
  <c r="AK163" i="24"/>
  <c r="AK303" i="24"/>
  <c r="AW342" i="24"/>
  <c r="AW376" i="24"/>
  <c r="AW302" i="24"/>
  <c r="AW264" i="24"/>
  <c r="AS226" i="24"/>
  <c r="AS284" i="24"/>
  <c r="AS337" i="24"/>
  <c r="AS130" i="24"/>
  <c r="AW188" i="22"/>
  <c r="AW381" i="22"/>
  <c r="AW31" i="22"/>
  <c r="AW270" i="22"/>
  <c r="AO275" i="24"/>
  <c r="AO335" i="24"/>
  <c r="AO309" i="24"/>
  <c r="BQ195" i="22"/>
  <c r="AW23" i="22"/>
  <c r="BM5" i="22"/>
  <c r="BM6" i="22"/>
  <c r="BM28" i="22"/>
  <c r="BM70" i="22"/>
  <c r="BM186" i="22"/>
  <c r="BM341" i="22"/>
  <c r="BM305" i="22"/>
  <c r="AW50" i="22"/>
  <c r="AW46" i="22"/>
  <c r="AW217" i="22"/>
  <c r="AW225" i="22"/>
  <c r="AO76" i="24"/>
  <c r="AO262" i="24"/>
  <c r="AO266" i="24"/>
  <c r="AO319" i="24"/>
  <c r="BE79" i="24"/>
  <c r="BE80" i="24"/>
  <c r="BE172" i="24"/>
  <c r="BE206" i="24"/>
  <c r="BE374" i="24"/>
  <c r="BE264" i="24"/>
  <c r="BE211" i="24"/>
  <c r="BE356" i="24"/>
  <c r="BE131" i="24"/>
  <c r="BE237" i="24"/>
  <c r="BE261" i="24"/>
  <c r="BE276" i="24"/>
  <c r="BE296" i="24"/>
  <c r="BE317" i="24"/>
  <c r="BE181" i="24"/>
  <c r="BE219" i="24"/>
  <c r="BE345" i="24"/>
  <c r="BE133" i="24"/>
  <c r="BE271" i="24"/>
  <c r="BE284" i="24"/>
  <c r="BE298" i="24"/>
  <c r="BE319" i="24"/>
  <c r="BE118" i="24"/>
  <c r="BE185" i="24"/>
  <c r="BE227" i="24"/>
  <c r="BE190" i="24"/>
  <c r="BE207" i="24"/>
  <c r="BE220" i="24"/>
  <c r="AK2" i="24"/>
  <c r="AK97" i="24"/>
  <c r="AK137" i="24"/>
  <c r="AK134" i="24"/>
  <c r="AK226" i="24"/>
  <c r="AK270" i="24"/>
  <c r="AK307" i="24"/>
  <c r="AK359" i="24"/>
  <c r="AK376" i="24"/>
  <c r="AK18" i="24"/>
  <c r="AK44" i="24"/>
  <c r="AK148" i="24"/>
  <c r="AK235" i="24"/>
  <c r="AK286" i="24"/>
  <c r="AK316" i="24"/>
  <c r="AK349" i="24"/>
  <c r="AK98" i="24"/>
  <c r="AK145" i="24"/>
  <c r="AK185" i="24"/>
  <c r="AK244" i="24"/>
  <c r="AK298" i="24"/>
  <c r="AK71" i="24"/>
  <c r="AK68" i="24"/>
  <c r="AK289" i="24"/>
  <c r="AK360" i="24"/>
  <c r="AK11" i="24"/>
  <c r="AK56" i="24"/>
  <c r="AK113" i="24"/>
  <c r="AW252" i="24"/>
  <c r="AW275" i="24"/>
  <c r="AS273" i="24"/>
  <c r="AS82" i="24"/>
  <c r="AS274" i="24"/>
  <c r="AK93" i="24"/>
  <c r="AK333" i="24"/>
  <c r="AK149" i="24"/>
  <c r="AS255" i="24"/>
  <c r="AW131" i="22"/>
  <c r="AW245" i="22"/>
  <c r="AW326" i="22"/>
  <c r="AW294" i="22"/>
  <c r="AO320" i="24"/>
  <c r="AK323" i="24"/>
  <c r="AK364" i="24"/>
  <c r="AK301" i="24"/>
  <c r="BQ141" i="22"/>
  <c r="BQ156" i="22"/>
  <c r="AO68" i="24"/>
  <c r="AO27" i="24"/>
  <c r="AO3" i="24"/>
  <c r="AO264" i="24"/>
  <c r="AO24" i="24"/>
  <c r="AO52" i="24"/>
  <c r="AO91" i="24"/>
  <c r="AO110" i="24"/>
  <c r="AO173" i="24"/>
  <c r="AO199" i="24"/>
  <c r="AO331" i="24"/>
  <c r="AO379" i="24"/>
  <c r="AO48" i="24"/>
  <c r="AO92" i="24"/>
  <c r="AO119" i="24"/>
  <c r="AO184" i="24"/>
  <c r="AO226" i="24"/>
  <c r="AO322" i="24"/>
  <c r="AO348" i="24"/>
  <c r="AO8" i="24"/>
  <c r="AO50" i="24"/>
  <c r="AO94" i="24"/>
  <c r="AO120" i="24"/>
  <c r="AO186" i="24"/>
  <c r="AO230" i="24"/>
  <c r="AO325" i="24"/>
  <c r="AO349" i="24"/>
  <c r="AO9" i="24"/>
  <c r="AO57" i="24"/>
  <c r="AO96" i="24"/>
  <c r="AO121" i="24"/>
  <c r="AO188" i="24"/>
  <c r="AO234" i="24"/>
  <c r="AO329" i="24"/>
  <c r="AO350" i="24"/>
  <c r="AO59" i="24"/>
  <c r="AO98" i="24"/>
  <c r="AO122" i="24"/>
  <c r="AO190" i="24"/>
  <c r="AO238" i="24"/>
  <c r="AO352" i="24"/>
  <c r="AO131" i="24"/>
  <c r="AO193" i="24"/>
  <c r="AO215" i="24"/>
  <c r="AO357" i="24"/>
  <c r="AO340" i="24"/>
  <c r="AO364" i="24"/>
  <c r="AO32" i="24"/>
  <c r="AO88" i="24"/>
  <c r="AO117" i="24"/>
  <c r="AO378" i="24"/>
  <c r="AS227" i="24"/>
  <c r="AS347" i="24"/>
  <c r="AO236" i="24"/>
  <c r="AO147" i="24"/>
  <c r="AO87" i="24"/>
  <c r="AO5" i="24"/>
  <c r="AO30" i="24"/>
  <c r="AO126" i="24"/>
  <c r="AO183" i="24"/>
  <c r="AO244" i="24"/>
  <c r="AO258" i="24"/>
  <c r="AO287" i="24"/>
  <c r="AO316" i="24"/>
  <c r="AO366" i="24"/>
  <c r="AO12" i="24"/>
  <c r="AO135" i="24"/>
  <c r="AO296" i="24"/>
  <c r="AO339" i="24"/>
  <c r="AO136" i="24"/>
  <c r="AO217" i="24"/>
  <c r="AO297" i="24"/>
  <c r="AO332" i="24"/>
  <c r="AO358" i="24"/>
  <c r="AO14" i="24"/>
  <c r="AO137" i="24"/>
  <c r="AO204" i="24"/>
  <c r="AO249" i="24"/>
  <c r="AO298" i="24"/>
  <c r="AO360" i="24"/>
  <c r="AO18" i="24"/>
  <c r="AO138" i="24"/>
  <c r="AO216" i="24"/>
  <c r="AO253" i="24"/>
  <c r="AO299" i="24"/>
  <c r="AO336" i="24"/>
  <c r="AO362" i="24"/>
  <c r="AO45" i="24"/>
  <c r="AO90" i="24"/>
  <c r="AO146" i="24"/>
  <c r="AO270" i="24"/>
  <c r="AO304" i="24"/>
  <c r="AO321" i="24"/>
  <c r="AO308" i="24"/>
  <c r="AO23" i="24"/>
  <c r="AO133" i="24"/>
  <c r="AO195" i="24"/>
  <c r="AO346" i="24"/>
  <c r="AO261" i="24"/>
  <c r="AO219" i="24"/>
  <c r="AO155" i="24"/>
  <c r="AO108" i="24"/>
  <c r="AO116" i="24"/>
  <c r="AO11" i="24"/>
  <c r="AO134" i="24"/>
  <c r="AO282" i="24"/>
  <c r="AO295" i="24"/>
  <c r="AO82" i="24"/>
  <c r="AO142" i="24"/>
  <c r="AO278" i="24"/>
  <c r="AO274" i="24"/>
  <c r="AO365" i="24"/>
  <c r="AO26" i="24"/>
  <c r="AO143" i="24"/>
  <c r="AO221" i="24"/>
  <c r="AO248" i="24"/>
  <c r="AO305" i="24"/>
  <c r="AO333" i="24"/>
  <c r="AO41" i="24"/>
  <c r="AO86" i="24"/>
  <c r="AO144" i="24"/>
  <c r="AO240" i="24"/>
  <c r="AO43" i="24"/>
  <c r="AO145" i="24"/>
  <c r="AO211" i="24"/>
  <c r="AO337" i="24"/>
  <c r="AO67" i="24"/>
  <c r="AO162" i="24"/>
  <c r="AO210" i="24"/>
  <c r="AO292" i="24"/>
  <c r="AO310" i="24"/>
  <c r="AO338" i="24"/>
  <c r="AO148" i="24"/>
  <c r="AO233" i="24"/>
  <c r="AO315" i="24"/>
  <c r="AS256" i="24"/>
  <c r="AW114" i="22"/>
  <c r="AW295" i="22"/>
  <c r="AW21" i="22"/>
  <c r="AW67" i="22"/>
  <c r="AW22" i="22"/>
  <c r="AO42" i="24"/>
  <c r="AO263" i="24"/>
  <c r="AO163" i="24"/>
  <c r="AO124" i="24"/>
  <c r="AO13" i="24"/>
  <c r="AO21" i="24"/>
  <c r="AO105" i="24"/>
  <c r="AO141" i="24"/>
  <c r="AO228" i="24"/>
  <c r="AO269" i="24"/>
  <c r="AO301" i="24"/>
  <c r="AO344" i="24"/>
  <c r="AO100" i="24"/>
  <c r="AO97" i="24"/>
  <c r="AO150" i="24"/>
  <c r="AO231" i="24"/>
  <c r="AO312" i="24"/>
  <c r="AO64" i="24"/>
  <c r="AO151" i="24"/>
  <c r="AO235" i="24"/>
  <c r="AO313" i="24"/>
  <c r="AO31" i="24"/>
  <c r="AO65" i="24"/>
  <c r="AO152" i="24"/>
  <c r="AO239" i="24"/>
  <c r="AO272" i="24"/>
  <c r="AO302" i="24"/>
  <c r="AO66" i="24"/>
  <c r="AO153" i="24"/>
  <c r="AO243" i="24"/>
  <c r="AO276" i="24"/>
  <c r="AO75" i="24"/>
  <c r="AO170" i="24"/>
  <c r="AO242" i="24"/>
  <c r="AO279" i="24"/>
  <c r="AO377" i="24"/>
  <c r="AO29" i="24"/>
  <c r="AO164" i="24"/>
  <c r="AO198" i="24"/>
  <c r="AO286" i="24"/>
  <c r="AO330" i="24"/>
  <c r="AG34" i="24"/>
  <c r="AK77" i="24"/>
  <c r="AW374" i="24"/>
  <c r="AW278" i="24"/>
  <c r="AW297" i="24"/>
  <c r="AW343" i="24"/>
  <c r="AW335" i="24"/>
  <c r="AW371" i="24"/>
  <c r="AS173" i="24"/>
  <c r="AS187" i="24"/>
  <c r="AO55" i="24"/>
  <c r="AO17" i="24"/>
  <c r="AO267" i="24"/>
  <c r="AO171" i="24"/>
  <c r="AO179" i="24"/>
  <c r="AO132" i="24"/>
  <c r="AO62" i="24"/>
  <c r="AO95" i="24"/>
  <c r="AO149" i="24"/>
  <c r="AO227" i="24"/>
  <c r="AO311" i="24"/>
  <c r="AO71" i="24"/>
  <c r="AO158" i="24"/>
  <c r="AO277" i="24"/>
  <c r="AO345" i="24"/>
  <c r="AO19" i="24"/>
  <c r="AO85" i="24"/>
  <c r="AO72" i="24"/>
  <c r="AO159" i="24"/>
  <c r="AO281" i="24"/>
  <c r="AO354" i="24"/>
  <c r="AO369" i="24"/>
  <c r="AO44" i="24"/>
  <c r="AO73" i="24"/>
  <c r="AO160" i="24"/>
  <c r="AO356" i="24"/>
  <c r="AO370" i="24"/>
  <c r="AO74" i="24"/>
  <c r="AO161" i="24"/>
  <c r="AO327" i="24"/>
  <c r="AO334" i="24"/>
  <c r="AO371" i="24"/>
  <c r="AO47" i="24"/>
  <c r="AO107" i="24"/>
  <c r="AO178" i="24"/>
  <c r="AO260" i="24"/>
  <c r="AO324" i="24"/>
  <c r="AO351" i="24"/>
  <c r="AO4" i="24"/>
  <c r="AO39" i="24"/>
  <c r="AO93" i="24"/>
  <c r="AO172" i="24"/>
  <c r="AO218" i="24"/>
  <c r="AO254" i="24"/>
  <c r="AO294" i="24"/>
  <c r="AW170" i="22"/>
  <c r="AW124" i="22"/>
  <c r="AW123" i="22"/>
  <c r="AW159" i="22"/>
  <c r="AW77" i="22"/>
  <c r="AO60" i="24"/>
  <c r="AO284" i="24"/>
  <c r="AO197" i="24"/>
  <c r="AO214" i="24"/>
  <c r="AO220" i="24"/>
  <c r="AO180" i="24"/>
  <c r="AO40" i="24"/>
  <c r="AO56" i="24"/>
  <c r="AO70" i="24"/>
  <c r="AO157" i="24"/>
  <c r="AO273" i="24"/>
  <c r="AO15" i="24"/>
  <c r="AO34" i="24"/>
  <c r="AO79" i="24"/>
  <c r="AO166" i="24"/>
  <c r="AO241" i="24"/>
  <c r="AO343" i="24"/>
  <c r="AO372" i="24"/>
  <c r="AO16" i="24"/>
  <c r="AO35" i="24"/>
  <c r="AO80" i="24"/>
  <c r="AO167" i="24"/>
  <c r="AO245" i="24"/>
  <c r="AO373" i="24"/>
  <c r="AO46" i="24"/>
  <c r="AO36" i="24"/>
  <c r="AO81" i="24"/>
  <c r="AO168" i="24"/>
  <c r="AO205" i="24"/>
  <c r="AO374" i="24"/>
  <c r="AO63" i="24"/>
  <c r="AO38" i="24"/>
  <c r="AO83" i="24"/>
  <c r="AO196" i="24"/>
  <c r="AO169" i="24"/>
  <c r="AO259" i="24"/>
  <c r="AO303" i="24"/>
  <c r="AO375" i="24"/>
  <c r="AO84" i="24"/>
  <c r="AO115" i="24"/>
  <c r="AO192" i="24"/>
  <c r="AO376" i="24"/>
  <c r="AO361" i="24"/>
  <c r="AO89" i="24"/>
  <c r="AO61" i="24"/>
  <c r="AO77" i="24"/>
  <c r="AO194" i="24"/>
  <c r="AO208" i="24"/>
  <c r="AO300" i="24"/>
  <c r="AO342" i="24"/>
  <c r="AK26" i="24"/>
  <c r="AK58" i="24"/>
  <c r="AK240" i="24"/>
  <c r="AW352" i="24"/>
  <c r="AW224" i="24"/>
  <c r="AW328" i="24"/>
  <c r="AW366" i="24"/>
  <c r="AW330" i="24"/>
  <c r="AW229" i="24"/>
  <c r="AW298" i="24"/>
  <c r="AW333" i="24"/>
  <c r="AS211" i="24"/>
  <c r="AO246" i="24"/>
  <c r="AO232" i="24"/>
  <c r="AO33" i="24"/>
  <c r="AO78" i="24"/>
  <c r="AO165" i="24"/>
  <c r="AO237" i="24"/>
  <c r="AO341" i="24"/>
  <c r="AO25" i="24"/>
  <c r="AO53" i="24"/>
  <c r="AO111" i="24"/>
  <c r="AO174" i="24"/>
  <c r="AO200" i="24"/>
  <c r="AO380" i="24"/>
  <c r="AO54" i="24"/>
  <c r="AO99" i="24"/>
  <c r="AO112" i="24"/>
  <c r="AO175" i="24"/>
  <c r="AO201" i="24"/>
  <c r="AO381" i="24"/>
  <c r="AO58" i="24"/>
  <c r="AO103" i="24"/>
  <c r="AO113" i="24"/>
  <c r="AO176" i="24"/>
  <c r="AO202" i="24"/>
  <c r="AO353" i="24"/>
  <c r="AO382" i="24"/>
  <c r="AO106" i="24"/>
  <c r="AO114" i="24"/>
  <c r="AO177" i="24"/>
  <c r="AO203" i="24"/>
  <c r="AO355" i="24"/>
  <c r="AO2" i="24"/>
  <c r="AO104" i="24"/>
  <c r="AO102" i="24"/>
  <c r="AO123" i="24"/>
  <c r="AO224" i="24"/>
  <c r="AO314" i="24"/>
  <c r="AO7" i="24"/>
  <c r="AO109" i="24"/>
  <c r="AO213" i="24"/>
  <c r="AO268" i="24"/>
  <c r="AG380" i="24"/>
  <c r="AG165" i="24"/>
  <c r="AG331" i="24"/>
  <c r="AG195" i="24"/>
  <c r="AG184" i="24"/>
  <c r="AG240" i="24"/>
  <c r="AG170" i="24"/>
  <c r="AG335" i="24"/>
  <c r="AG291" i="24"/>
  <c r="AG276" i="24"/>
  <c r="AG153" i="24"/>
  <c r="AG290" i="24"/>
  <c r="AG351" i="24"/>
  <c r="AG223" i="24"/>
  <c r="AG143" i="24"/>
  <c r="AG248" i="24"/>
  <c r="AG158" i="24"/>
  <c r="AG202" i="24"/>
  <c r="AG113" i="24"/>
  <c r="AG69" i="24"/>
  <c r="AG41" i="24"/>
  <c r="AG14" i="24"/>
  <c r="AG269" i="24"/>
  <c r="AG140" i="24"/>
  <c r="AG227" i="24"/>
  <c r="AG119" i="24"/>
  <c r="AG74" i="24"/>
  <c r="AG305" i="24"/>
  <c r="AG29" i="24"/>
  <c r="AG242" i="24"/>
  <c r="AG116" i="24"/>
  <c r="AG72" i="24"/>
  <c r="AG273" i="24"/>
  <c r="AG302" i="24"/>
  <c r="AG339" i="24"/>
  <c r="AG196" i="24"/>
  <c r="AG377" i="24"/>
  <c r="AG292" i="24"/>
  <c r="AG272" i="24"/>
  <c r="AG206" i="24"/>
  <c r="AG154" i="24"/>
  <c r="AG368" i="24"/>
  <c r="AG315" i="24"/>
  <c r="AG310" i="24"/>
  <c r="AG231" i="24"/>
  <c r="AG191" i="24"/>
  <c r="AG138" i="24"/>
  <c r="AG370" i="24"/>
  <c r="AG314" i="24"/>
  <c r="AG187" i="24"/>
  <c r="AG350" i="24"/>
  <c r="AG334" i="24"/>
  <c r="AG234" i="24"/>
  <c r="AG142" i="24"/>
  <c r="AG210" i="24"/>
  <c r="AG348" i="24"/>
  <c r="AG148" i="24"/>
  <c r="AG48" i="24"/>
  <c r="AG5" i="24"/>
  <c r="AG176" i="24"/>
  <c r="AG37" i="24"/>
  <c r="AG353" i="24"/>
  <c r="AG3" i="24"/>
  <c r="AG245" i="24"/>
  <c r="AG108" i="24"/>
  <c r="AG65" i="24"/>
  <c r="AG57" i="24"/>
  <c r="AG96" i="24"/>
  <c r="AG10" i="24"/>
  <c r="AG217" i="24"/>
  <c r="AG139" i="24"/>
  <c r="AG102" i="24"/>
  <c r="AG45" i="24"/>
  <c r="AG186" i="24"/>
  <c r="AG49" i="24"/>
  <c r="AG329" i="24"/>
  <c r="AG235" i="24"/>
  <c r="AG146" i="24"/>
  <c r="AG363" i="24"/>
  <c r="AG326" i="24"/>
  <c r="AG214" i="24"/>
  <c r="AG225" i="24"/>
  <c r="AG130" i="24"/>
  <c r="AG374" i="24"/>
  <c r="AG311" i="24"/>
  <c r="AG268" i="24"/>
  <c r="AG278" i="24"/>
  <c r="AG185" i="24"/>
  <c r="AG379" i="24"/>
  <c r="AG144" i="24"/>
  <c r="AG54" i="24"/>
  <c r="AG24" i="24"/>
  <c r="AG168" i="24"/>
  <c r="AG20" i="24"/>
  <c r="AG42" i="24"/>
  <c r="AG192" i="24"/>
  <c r="AG104" i="24"/>
  <c r="AG52" i="24"/>
  <c r="AG360" i="24"/>
  <c r="AG160" i="24"/>
  <c r="AG98" i="24"/>
  <c r="AG216" i="24"/>
  <c r="AG125" i="24"/>
  <c r="AG81" i="24"/>
  <c r="AG27" i="24"/>
  <c r="AG17" i="24"/>
  <c r="AG307" i="24"/>
  <c r="AG199" i="24"/>
  <c r="AG316" i="24"/>
  <c r="AG218" i="24"/>
  <c r="AG193" i="24"/>
  <c r="AG182" i="24"/>
  <c r="AG358" i="24"/>
  <c r="AG249" i="24"/>
  <c r="AG122" i="24"/>
  <c r="AG92" i="24"/>
  <c r="AG361" i="24"/>
  <c r="AG209" i="24"/>
  <c r="AG381" i="24"/>
  <c r="AG333" i="24"/>
  <c r="AG205" i="24"/>
  <c r="AG152" i="24"/>
  <c r="AG36" i="24"/>
  <c r="AG60" i="24"/>
  <c r="AG306" i="24"/>
  <c r="AG88" i="24"/>
  <c r="AG35" i="24"/>
  <c r="AG189" i="24"/>
  <c r="AG40" i="24"/>
  <c r="AG256" i="24"/>
  <c r="AG128" i="24"/>
  <c r="AG97" i="24"/>
  <c r="AG33" i="24"/>
  <c r="AG226" i="24"/>
  <c r="AG115" i="24"/>
  <c r="AG70" i="24"/>
  <c r="AG12" i="24"/>
  <c r="AG349" i="24"/>
  <c r="AG215" i="24"/>
  <c r="AG279" i="24"/>
  <c r="AG330" i="24"/>
  <c r="AG237" i="24"/>
  <c r="AG131" i="24"/>
  <c r="AG241" i="24"/>
  <c r="AG114" i="24"/>
  <c r="AG91" i="24"/>
  <c r="AG356" i="24"/>
  <c r="AG308" i="24"/>
  <c r="AG251" i="24"/>
  <c r="AG204" i="24"/>
  <c r="AG250" i="24"/>
  <c r="AG208" i="24"/>
  <c r="AG11" i="24"/>
  <c r="AG38" i="24"/>
  <c r="AG8" i="24"/>
  <c r="AG324" i="24"/>
  <c r="AG133" i="24"/>
  <c r="AG105" i="24"/>
  <c r="AG63" i="24"/>
  <c r="AG30" i="24"/>
  <c r="AG13" i="24"/>
  <c r="AG211" i="24"/>
  <c r="AG117" i="24"/>
  <c r="AG73" i="24"/>
  <c r="AG19" i="24"/>
  <c r="AG304" i="24"/>
  <c r="AG106" i="24"/>
  <c r="AG43" i="24"/>
  <c r="AG367" i="24"/>
  <c r="AG212" i="24"/>
  <c r="AG221" i="24"/>
  <c r="AG376" i="24"/>
  <c r="AG266" i="24"/>
  <c r="AG95" i="24"/>
  <c r="AG369" i="24"/>
  <c r="AG345" i="24"/>
  <c r="AG309" i="24"/>
  <c r="AG285" i="24"/>
  <c r="AG258" i="24"/>
  <c r="AG343" i="24"/>
  <c r="AG281" i="24"/>
  <c r="AG254" i="24"/>
  <c r="AG260" i="24"/>
  <c r="AG344" i="24"/>
  <c r="AG86" i="24"/>
  <c r="AG90" i="24"/>
  <c r="AG136" i="24"/>
  <c r="AG87" i="24"/>
  <c r="AG82" i="24"/>
  <c r="AG61" i="24"/>
  <c r="AG280" i="24"/>
  <c r="AG120" i="24"/>
  <c r="AG76" i="24"/>
  <c r="AG59" i="24"/>
  <c r="AG46" i="24"/>
  <c r="AG103" i="24"/>
  <c r="AG2" i="24"/>
  <c r="AG107" i="24"/>
  <c r="AG64" i="24"/>
  <c r="AG55" i="24"/>
  <c r="AG156" i="24"/>
  <c r="AG355" i="24"/>
  <c r="AG84" i="24"/>
  <c r="AG364" i="24"/>
  <c r="AG325" i="24"/>
  <c r="AG229" i="24"/>
  <c r="AG236" i="24"/>
  <c r="AG177" i="24"/>
  <c r="AG375" i="24"/>
  <c r="AG321" i="24"/>
  <c r="AG297" i="24"/>
  <c r="AG228" i="24"/>
  <c r="AG167" i="24"/>
  <c r="AG366" i="24"/>
  <c r="AG320" i="24"/>
  <c r="AG296" i="24"/>
  <c r="AG224" i="24"/>
  <c r="AG198" i="24"/>
  <c r="AG123" i="24"/>
  <c r="AG78" i="24"/>
  <c r="AG135" i="24"/>
  <c r="AG67" i="24"/>
  <c r="AG28" i="24"/>
  <c r="AG243" i="24"/>
  <c r="AG109" i="24"/>
  <c r="AG66" i="24"/>
  <c r="AG21" i="24"/>
  <c r="AG7" i="24"/>
  <c r="AG194" i="24"/>
  <c r="AG53" i="24"/>
  <c r="AG23" i="24"/>
  <c r="AG164" i="24"/>
  <c r="AG99" i="24"/>
  <c r="AG22" i="24"/>
  <c r="AG190" i="24"/>
  <c r="AG100" i="24"/>
  <c r="AG51" i="24"/>
  <c r="AG44" i="24"/>
  <c r="AG318" i="24"/>
  <c r="AG18" i="24"/>
  <c r="BQ9" i="22"/>
  <c r="BQ116" i="22"/>
  <c r="BQ360" i="22"/>
  <c r="BQ147" i="20"/>
  <c r="BQ148" i="20"/>
  <c r="BQ218" i="20"/>
  <c r="BQ307" i="20"/>
  <c r="BQ237" i="20"/>
  <c r="BQ252" i="20"/>
  <c r="BQ351" i="20"/>
  <c r="BQ36" i="20"/>
  <c r="BQ141" i="20"/>
  <c r="BQ285" i="20"/>
  <c r="BQ329" i="20"/>
  <c r="BQ130" i="20"/>
  <c r="BQ185" i="20"/>
  <c r="BQ286" i="20"/>
  <c r="BQ24" i="20"/>
  <c r="BQ47" i="20"/>
  <c r="BQ172" i="20"/>
  <c r="BQ226" i="20"/>
  <c r="BQ239" i="20"/>
  <c r="BQ303" i="20"/>
  <c r="BQ76" i="20"/>
  <c r="BQ359" i="20"/>
  <c r="BQ77" i="20"/>
  <c r="AW115" i="22"/>
  <c r="AW18" i="22"/>
  <c r="AW84" i="22"/>
  <c r="AW259" i="22"/>
  <c r="AW133" i="22"/>
  <c r="AW100" i="22"/>
  <c r="AW273" i="22"/>
  <c r="AW37" i="22"/>
  <c r="AW208" i="22"/>
  <c r="AW343" i="22"/>
  <c r="AW88" i="22"/>
  <c r="AW311" i="22"/>
  <c r="AW274" i="22"/>
  <c r="AW40" i="22"/>
  <c r="AG16" i="24"/>
  <c r="AG39" i="24"/>
  <c r="AG340" i="24"/>
  <c r="AG4" i="24"/>
  <c r="AG288" i="24"/>
  <c r="BQ34" i="20"/>
  <c r="BQ111" i="20"/>
  <c r="BQ119" i="20"/>
  <c r="BQ166" i="20"/>
  <c r="BQ200" i="20"/>
  <c r="BQ258" i="20"/>
  <c r="BQ312" i="20"/>
  <c r="BQ355" i="20"/>
  <c r="BQ48" i="20"/>
  <c r="BQ35" i="20"/>
  <c r="BQ112" i="20"/>
  <c r="BQ120" i="20"/>
  <c r="BQ170" i="20"/>
  <c r="BQ201" i="20"/>
  <c r="BQ260" i="20"/>
  <c r="BQ276" i="20"/>
  <c r="BQ55" i="20"/>
  <c r="BQ165" i="20"/>
  <c r="BQ167" i="20"/>
  <c r="BQ230" i="20"/>
  <c r="BQ14" i="20"/>
  <c r="BQ142" i="20"/>
  <c r="BQ231" i="20"/>
  <c r="BQ277" i="20"/>
  <c r="BQ331" i="20"/>
  <c r="BQ152" i="20"/>
  <c r="BQ246" i="20"/>
  <c r="BQ378" i="20"/>
  <c r="BQ40" i="20"/>
  <c r="BQ84" i="20"/>
  <c r="BQ102" i="20"/>
  <c r="BQ179" i="20"/>
  <c r="BQ324" i="20"/>
  <c r="BQ373" i="20"/>
  <c r="BQ109" i="20"/>
  <c r="BQ103" i="20"/>
  <c r="AW105" i="22"/>
  <c r="AW29" i="22"/>
  <c r="AW101" i="22"/>
  <c r="AW278" i="22"/>
  <c r="AW158" i="22"/>
  <c r="AW78" i="22"/>
  <c r="AW322" i="22"/>
  <c r="AW4" i="22"/>
  <c r="AW182" i="22"/>
  <c r="AW44" i="22"/>
  <c r="AW96" i="22"/>
  <c r="AW314" i="22"/>
  <c r="AW368" i="22"/>
  <c r="AG32" i="24"/>
  <c r="AG111" i="24"/>
  <c r="AG124" i="24"/>
  <c r="AG201" i="24"/>
  <c r="AG327" i="24"/>
  <c r="BQ99" i="20"/>
  <c r="BQ198" i="20"/>
  <c r="BQ250" i="20"/>
  <c r="BQ245" i="20"/>
  <c r="AW380" i="22"/>
  <c r="AW60" i="22"/>
  <c r="AW345" i="22"/>
  <c r="AW371" i="22"/>
  <c r="AW222" i="22"/>
  <c r="AW118" i="22"/>
  <c r="AW366" i="22"/>
  <c r="AW262" i="22"/>
  <c r="AW137" i="22"/>
  <c r="AW293" i="22"/>
  <c r="AW296" i="22"/>
  <c r="AW156" i="22"/>
  <c r="AW59" i="22"/>
  <c r="AW255" i="22"/>
  <c r="AW250" i="22"/>
  <c r="AW367" i="22"/>
  <c r="AW183" i="22"/>
  <c r="AW72" i="22"/>
  <c r="AW338" i="22"/>
  <c r="AW198" i="22"/>
  <c r="AW126" i="22"/>
  <c r="AW110" i="22"/>
  <c r="AW272" i="22"/>
  <c r="AW94" i="22"/>
  <c r="AW62" i="22"/>
  <c r="AW339" i="22"/>
  <c r="AG129" i="24"/>
  <c r="AG9" i="24"/>
  <c r="AG80" i="24"/>
  <c r="AG174" i="24"/>
  <c r="AG332" i="24"/>
  <c r="AG299" i="24"/>
  <c r="BQ302" i="22"/>
  <c r="BQ138" i="20"/>
  <c r="BQ182" i="20"/>
  <c r="BQ256" i="20"/>
  <c r="BQ315" i="20"/>
  <c r="BQ346" i="20"/>
  <c r="BQ56" i="20"/>
  <c r="BQ140" i="20"/>
  <c r="BQ183" i="20"/>
  <c r="BQ242" i="20"/>
  <c r="BQ282" i="20"/>
  <c r="BQ319" i="20"/>
  <c r="BQ360" i="20"/>
  <c r="BQ73" i="20"/>
  <c r="BQ376" i="20"/>
  <c r="BQ151" i="20"/>
  <c r="BQ318" i="20"/>
  <c r="BQ345" i="20"/>
  <c r="BQ83" i="20"/>
  <c r="BQ108" i="20"/>
  <c r="BQ132" i="20"/>
  <c r="BQ275" i="20"/>
  <c r="BQ295" i="20"/>
  <c r="BQ62" i="20"/>
  <c r="BQ117" i="20"/>
  <c r="BQ267" i="20"/>
  <c r="BQ289" i="20"/>
  <c r="BQ361" i="20"/>
  <c r="AW313" i="22"/>
  <c r="AW42" i="22"/>
  <c r="AW174" i="22"/>
  <c r="AW303" i="22"/>
  <c r="AW359" i="22"/>
  <c r="AW220" i="22"/>
  <c r="AW337" i="22"/>
  <c r="AW65" i="22"/>
  <c r="AW228" i="22"/>
  <c r="AW9" i="22"/>
  <c r="AW209" i="22"/>
  <c r="AW64" i="22"/>
  <c r="AW74" i="22"/>
  <c r="AG127" i="24"/>
  <c r="AG298" i="24"/>
  <c r="AG275" i="24"/>
  <c r="BQ33" i="22"/>
  <c r="BQ15" i="20"/>
  <c r="BQ30" i="20"/>
  <c r="BQ71" i="20"/>
  <c r="BQ192" i="20"/>
  <c r="BQ16" i="20"/>
  <c r="BQ72" i="20"/>
  <c r="BQ149" i="20"/>
  <c r="BQ224" i="20"/>
  <c r="BQ255" i="20"/>
  <c r="BQ12" i="20"/>
  <c r="BQ81" i="20"/>
  <c r="BQ262" i="20"/>
  <c r="BQ314" i="20"/>
  <c r="BQ356" i="20"/>
  <c r="BQ21" i="20"/>
  <c r="BQ74" i="20"/>
  <c r="BQ159" i="20"/>
  <c r="BQ273" i="20"/>
  <c r="BQ95" i="20"/>
  <c r="BQ98" i="20"/>
  <c r="BQ204" i="20"/>
  <c r="BQ358" i="20"/>
  <c r="BQ17" i="20"/>
  <c r="BQ174" i="20"/>
  <c r="BQ265" i="20"/>
  <c r="BQ101" i="20"/>
  <c r="BQ125" i="20"/>
  <c r="AW20" i="22"/>
  <c r="AW106" i="22"/>
  <c r="AW179" i="22"/>
  <c r="AW315" i="22"/>
  <c r="AW27" i="22"/>
  <c r="AW189" i="22"/>
  <c r="AW360" i="22"/>
  <c r="AW142" i="22"/>
  <c r="AW276" i="22"/>
  <c r="AW32" i="22"/>
  <c r="AW191" i="22"/>
  <c r="AW130" i="22"/>
  <c r="AW90" i="22"/>
  <c r="AG62" i="24"/>
  <c r="AG181" i="24"/>
  <c r="AG101" i="24"/>
  <c r="AG58" i="24"/>
  <c r="AG233" i="24"/>
  <c r="AG31" i="24"/>
  <c r="AG313" i="24"/>
  <c r="AG169" i="24"/>
  <c r="AG271" i="24"/>
  <c r="BQ60" i="22"/>
  <c r="BQ295" i="22"/>
  <c r="BQ10" i="20"/>
  <c r="BQ79" i="20"/>
  <c r="BQ175" i="20"/>
  <c r="BQ228" i="20"/>
  <c r="BQ327" i="20"/>
  <c r="BQ363" i="20"/>
  <c r="BQ11" i="20"/>
  <c r="BQ80" i="20"/>
  <c r="BQ229" i="20"/>
  <c r="BQ284" i="20"/>
  <c r="BQ328" i="20"/>
  <c r="BQ364" i="20"/>
  <c r="BQ43" i="20"/>
  <c r="BQ89" i="20"/>
  <c r="BQ194" i="20"/>
  <c r="BQ202" i="20"/>
  <c r="BQ292" i="20"/>
  <c r="BQ7" i="20"/>
  <c r="BQ82" i="20"/>
  <c r="BQ94" i="20"/>
  <c r="BQ216" i="20"/>
  <c r="BQ296" i="20"/>
  <c r="BQ340" i="20"/>
  <c r="BQ357" i="20"/>
  <c r="BQ106" i="20"/>
  <c r="BQ190" i="20"/>
  <c r="BQ263" i="20"/>
  <c r="BQ347" i="20"/>
  <c r="BQ367" i="20"/>
  <c r="BQ161" i="20"/>
  <c r="BQ293" i="20"/>
  <c r="BQ304" i="20"/>
  <c r="BQ37" i="20"/>
  <c r="BQ32" i="20"/>
  <c r="BQ223" i="20"/>
  <c r="BQ197" i="20"/>
  <c r="AW58" i="22"/>
  <c r="AW136" i="22"/>
  <c r="AW195" i="22"/>
  <c r="AW354" i="22"/>
  <c r="AW45" i="22"/>
  <c r="AW197" i="22"/>
  <c r="AW373" i="22"/>
  <c r="AW87" i="22"/>
  <c r="AW280" i="22"/>
  <c r="AW39" i="22"/>
  <c r="AW264" i="22"/>
  <c r="AW125" i="22"/>
  <c r="AW168" i="22"/>
  <c r="AG294" i="24"/>
  <c r="AG262" i="24"/>
  <c r="AG255" i="24"/>
  <c r="AG112" i="24"/>
  <c r="AG200" i="24"/>
  <c r="AG289" i="24"/>
  <c r="AG118" i="24"/>
  <c r="AK214" i="24"/>
  <c r="AK267" i="24"/>
  <c r="AK351" i="24"/>
  <c r="AK171" i="24"/>
  <c r="AK205" i="24"/>
  <c r="AK293" i="24"/>
  <c r="AK355" i="24"/>
  <c r="AK352" i="24"/>
  <c r="AO229" i="24"/>
  <c r="AO257" i="24"/>
  <c r="AO363" i="24"/>
  <c r="AO293" i="24"/>
  <c r="AO326" i="24"/>
  <c r="AO10" i="24"/>
  <c r="AO20" i="24"/>
  <c r="AO101" i="24"/>
  <c r="AO140" i="24"/>
  <c r="AO209" i="24"/>
  <c r="AO265" i="24"/>
  <c r="AO368" i="24"/>
  <c r="BE342" i="24"/>
  <c r="BE371" i="24"/>
  <c r="BE154" i="24"/>
  <c r="BE248" i="24"/>
  <c r="BE120" i="24"/>
  <c r="BE192" i="24"/>
  <c r="BE349" i="24"/>
  <c r="AK111" i="24"/>
  <c r="AK213" i="24"/>
  <c r="AK266" i="24"/>
  <c r="AK129" i="24"/>
  <c r="AK126" i="24"/>
  <c r="AK222" i="24"/>
  <c r="AK372" i="24"/>
  <c r="AK55" i="24"/>
  <c r="AK72" i="24"/>
  <c r="AK203" i="24"/>
  <c r="AK337" i="24"/>
  <c r="AK278" i="24"/>
  <c r="AS235" i="24"/>
  <c r="AS338" i="24"/>
  <c r="AK230" i="24"/>
  <c r="AK311" i="24"/>
  <c r="AK344" i="24"/>
  <c r="AK380" i="24"/>
  <c r="AK37" i="24"/>
  <c r="AK146" i="24"/>
  <c r="AK223" i="24"/>
  <c r="AK300" i="24"/>
  <c r="AK325" i="24"/>
  <c r="AK130" i="24"/>
  <c r="AK202" i="24"/>
  <c r="AK321" i="24"/>
  <c r="AK356" i="24"/>
  <c r="AS326" i="24"/>
  <c r="AO154" i="24"/>
  <c r="AO247" i="24"/>
  <c r="AO280" i="24"/>
  <c r="AO306" i="24"/>
  <c r="AO307" i="24"/>
  <c r="AO69" i="24"/>
  <c r="AO156" i="24"/>
  <c r="AO285" i="24"/>
  <c r="BE347" i="24"/>
  <c r="BE170" i="24"/>
  <c r="BE283" i="24"/>
  <c r="BE303" i="24"/>
  <c r="BE343" i="24"/>
  <c r="BE372" i="24"/>
  <c r="BE163" i="24"/>
  <c r="BE268" i="24"/>
  <c r="BE285" i="24"/>
  <c r="BE314" i="24"/>
  <c r="AK166" i="24"/>
  <c r="AK229" i="24"/>
  <c r="AK281" i="24"/>
  <c r="AK310" i="24"/>
  <c r="AK343" i="24"/>
  <c r="AK379" i="24"/>
  <c r="AK45" i="24"/>
  <c r="AK195" i="24"/>
  <c r="AK90" i="24"/>
  <c r="AK167" i="24"/>
  <c r="AK238" i="24"/>
  <c r="AK292" i="24"/>
  <c r="AK319" i="24"/>
  <c r="AK353" i="24"/>
  <c r="AK75" i="24"/>
  <c r="AK131" i="24"/>
  <c r="AK160" i="24"/>
  <c r="AK239" i="24"/>
  <c r="AK373" i="24"/>
  <c r="AK74" i="24"/>
  <c r="AK175" i="24"/>
  <c r="AW315" i="24"/>
  <c r="AS305" i="24"/>
  <c r="AK103" i="24"/>
  <c r="AK157" i="24"/>
  <c r="AK184" i="24"/>
  <c r="AK189" i="24"/>
  <c r="AK246" i="24"/>
  <c r="AK57" i="24"/>
  <c r="AK48" i="24"/>
  <c r="AK294" i="24"/>
  <c r="AS375" i="24"/>
  <c r="AS264" i="24"/>
  <c r="AS307" i="24"/>
  <c r="AS376" i="24"/>
  <c r="BE331" i="24"/>
  <c r="BE369" i="24"/>
  <c r="AK156" i="24"/>
  <c r="AK251" i="24"/>
  <c r="AK324" i="24"/>
  <c r="AK133" i="24"/>
  <c r="AK164" i="24"/>
  <c r="AK224" i="24"/>
  <c r="BQ374" i="20"/>
  <c r="BQ67" i="20"/>
  <c r="BQ207" i="20"/>
  <c r="BM53" i="22"/>
  <c r="BM68" i="22"/>
  <c r="BM11" i="22"/>
  <c r="BM137" i="22"/>
  <c r="BM3" i="22"/>
  <c r="BM119" i="22"/>
  <c r="BM4" i="22"/>
  <c r="BM79" i="22"/>
  <c r="BM229" i="22"/>
  <c r="BM88" i="22"/>
  <c r="BM276" i="22"/>
  <c r="AW340" i="22"/>
  <c r="AW177" i="22"/>
  <c r="AW16" i="22"/>
  <c r="AW81" i="22"/>
  <c r="AW200" i="22"/>
  <c r="AW300" i="22"/>
  <c r="AW30" i="22"/>
  <c r="AW132" i="22"/>
  <c r="AW185" i="22"/>
  <c r="AW318" i="22"/>
  <c r="AW341" i="22"/>
  <c r="AW194" i="22"/>
  <c r="AG300" i="24"/>
  <c r="AG365" i="24"/>
  <c r="AG155" i="24"/>
  <c r="AG222" i="24"/>
  <c r="AG134" i="24"/>
  <c r="AG183" i="24"/>
  <c r="AG257" i="24"/>
  <c r="AG277" i="24"/>
  <c r="AG295" i="24"/>
  <c r="AG319" i="24"/>
  <c r="BE381" i="24"/>
  <c r="AK12" i="24"/>
  <c r="AK38" i="24"/>
  <c r="AK91" i="24"/>
  <c r="AK85" i="24"/>
  <c r="AK282" i="24"/>
  <c r="AK260" i="24"/>
  <c r="AK366" i="24"/>
  <c r="AK13" i="24"/>
  <c r="AK47" i="24"/>
  <c r="AK89" i="24"/>
  <c r="AK261" i="24"/>
  <c r="AK367" i="24"/>
  <c r="AW324" i="24"/>
  <c r="AW362" i="24"/>
  <c r="AW254" i="24"/>
  <c r="AW345" i="24"/>
  <c r="AW273" i="24"/>
  <c r="AW351" i="24"/>
  <c r="AW197" i="24"/>
  <c r="AW354" i="24"/>
  <c r="AW303" i="24"/>
  <c r="AW283" i="24"/>
  <c r="AW344" i="24"/>
  <c r="AS210" i="24"/>
  <c r="AS263" i="24"/>
  <c r="AS301" i="24"/>
  <c r="AS339" i="24"/>
  <c r="AS368" i="24"/>
  <c r="AS154" i="24"/>
  <c r="AS243" i="24"/>
  <c r="AS290" i="24"/>
  <c r="BQ126" i="20"/>
  <c r="BM10" i="22"/>
  <c r="BM133" i="22"/>
  <c r="BM2" i="22"/>
  <c r="BM118" i="22"/>
  <c r="BM23" i="22"/>
  <c r="BM145" i="22"/>
  <c r="BM24" i="22"/>
  <c r="BM87" i="22"/>
  <c r="BM271" i="22"/>
  <c r="BM211" i="22"/>
  <c r="BM335" i="22"/>
  <c r="AW344" i="22"/>
  <c r="AW213" i="22"/>
  <c r="AW70" i="22"/>
  <c r="AW97" i="22"/>
  <c r="AW221" i="22"/>
  <c r="AW308" i="22"/>
  <c r="AW196" i="22"/>
  <c r="AW120" i="22"/>
  <c r="AW193" i="22"/>
  <c r="AW323" i="22"/>
  <c r="AW33" i="22"/>
  <c r="AW207" i="22"/>
  <c r="AG263" i="24"/>
  <c r="AG301" i="24"/>
  <c r="AG336" i="24"/>
  <c r="AG163" i="24"/>
  <c r="AG253" i="24"/>
  <c r="AG352" i="24"/>
  <c r="AG188" i="24"/>
  <c r="AG141" i="24"/>
  <c r="AG213" i="24"/>
  <c r="AG341" i="24"/>
  <c r="AG362" i="24"/>
  <c r="AK154" i="24"/>
  <c r="AK60" i="24"/>
  <c r="AK115" i="24"/>
  <c r="AK112" i="24"/>
  <c r="AK215" i="24"/>
  <c r="AK268" i="24"/>
  <c r="AK61" i="24"/>
  <c r="AK117" i="24"/>
  <c r="AK114" i="24"/>
  <c r="AK216" i="24"/>
  <c r="AK269" i="24"/>
  <c r="AW318" i="24"/>
  <c r="AW203" i="24"/>
  <c r="AW355" i="24"/>
  <c r="AW207" i="24"/>
  <c r="AW323" i="24"/>
  <c r="AW357" i="24"/>
  <c r="AW249" i="24"/>
  <c r="AW311" i="24"/>
  <c r="AW327" i="24"/>
  <c r="AW363" i="24"/>
  <c r="AW240" i="24"/>
  <c r="AW325" i="24"/>
  <c r="AW379" i="24"/>
  <c r="AS218" i="24"/>
  <c r="BQ116" i="20"/>
  <c r="BQ217" i="20"/>
  <c r="BQ247" i="20"/>
  <c r="BQ316" i="20"/>
  <c r="BQ352" i="20"/>
  <c r="BQ50" i="20"/>
  <c r="BQ173" i="20"/>
  <c r="BQ154" i="20"/>
  <c r="BQ221" i="20"/>
  <c r="BQ308" i="20"/>
  <c r="BQ353" i="20"/>
  <c r="BQ61" i="20"/>
  <c r="BQ134" i="20"/>
  <c r="BM61" i="22"/>
  <c r="BM107" i="22"/>
  <c r="BM63" i="22"/>
  <c r="BM127" i="22"/>
  <c r="BM8" i="22"/>
  <c r="BM129" i="22"/>
  <c r="BM9" i="22"/>
  <c r="BM131" i="22"/>
  <c r="BM34" i="22"/>
  <c r="BM115" i="22"/>
  <c r="BM18" i="22"/>
  <c r="BM152" i="22"/>
  <c r="BM60" i="22"/>
  <c r="BM210" i="22"/>
  <c r="BM32" i="22"/>
  <c r="BM147" i="22"/>
  <c r="BM288" i="22"/>
  <c r="BM214" i="22"/>
  <c r="BM238" i="22"/>
  <c r="AW154" i="22"/>
  <c r="AW247" i="22"/>
  <c r="AW285" i="22"/>
  <c r="AW352" i="22"/>
  <c r="AW180" i="22"/>
  <c r="AW3" i="22"/>
  <c r="AW140" i="22"/>
  <c r="AW161" i="22"/>
  <c r="AW215" i="22"/>
  <c r="AW279" i="22"/>
  <c r="AW342" i="22"/>
  <c r="AW218" i="22"/>
  <c r="AW25" i="22"/>
  <c r="AW117" i="22"/>
  <c r="AW155" i="22"/>
  <c r="AW251" i="22"/>
  <c r="AW288" i="22"/>
  <c r="AW355" i="22"/>
  <c r="AW69" i="22"/>
  <c r="AW128" i="22"/>
  <c r="AW146" i="22"/>
  <c r="AW199" i="22"/>
  <c r="AW281" i="22"/>
  <c r="AW376" i="22"/>
  <c r="AW304" i="22"/>
  <c r="AW73" i="22"/>
  <c r="AW148" i="22"/>
  <c r="AW248" i="22"/>
  <c r="AW319" i="22"/>
  <c r="AW261" i="22"/>
  <c r="AW127" i="22"/>
  <c r="AW252" i="22"/>
  <c r="AW347" i="22"/>
  <c r="AW53" i="22"/>
  <c r="AW284" i="22"/>
  <c r="AG171" i="24"/>
  <c r="AG239" i="24"/>
  <c r="AG322" i="24"/>
  <c r="AG378" i="24"/>
  <c r="AG149" i="24"/>
  <c r="AK374" i="24"/>
  <c r="BQ90" i="20"/>
  <c r="BQ158" i="20"/>
  <c r="BQ243" i="20"/>
  <c r="BQ333" i="20"/>
  <c r="BQ104" i="20"/>
  <c r="BQ302" i="20"/>
  <c r="BQ115" i="20"/>
  <c r="BQ278" i="20"/>
  <c r="BQ350" i="20"/>
  <c r="BQ49" i="20"/>
  <c r="BQ97" i="20"/>
  <c r="BQ124" i="20"/>
  <c r="BQ205" i="20"/>
  <c r="BQ268" i="20"/>
  <c r="BQ379" i="20"/>
  <c r="BQ69" i="20"/>
  <c r="BQ162" i="20"/>
  <c r="BQ206" i="20"/>
  <c r="BQ344" i="20"/>
  <c r="BQ380" i="20"/>
  <c r="BQ44" i="20"/>
  <c r="BM17" i="22"/>
  <c r="BM149" i="22"/>
  <c r="BM27" i="22"/>
  <c r="BM111" i="22"/>
  <c r="BM37" i="22"/>
  <c r="BM112" i="22"/>
  <c r="BM22" i="22"/>
  <c r="BM114" i="22"/>
  <c r="BM14" i="22"/>
  <c r="BM94" i="22"/>
  <c r="BM58" i="22"/>
  <c r="BM194" i="22"/>
  <c r="BM30" i="22"/>
  <c r="BM279" i="22"/>
  <c r="BM45" i="22"/>
  <c r="BM146" i="22"/>
  <c r="BM314" i="22"/>
  <c r="BM273" i="22"/>
  <c r="BM85" i="22"/>
  <c r="AW269" i="22"/>
  <c r="AW55" i="22"/>
  <c r="AW122" i="22"/>
  <c r="AW173" i="22"/>
  <c r="AW236" i="22"/>
  <c r="AW299" i="22"/>
  <c r="AW358" i="22"/>
  <c r="AW258" i="22"/>
  <c r="AW24" i="22"/>
  <c r="AW116" i="22"/>
  <c r="AW162" i="22"/>
  <c r="AW223" i="22"/>
  <c r="AW287" i="22"/>
  <c r="AW372" i="22"/>
  <c r="AW239" i="22"/>
  <c r="AW61" i="22"/>
  <c r="AW104" i="22"/>
  <c r="AW160" i="22"/>
  <c r="AW246" i="22"/>
  <c r="AW349" i="22"/>
  <c r="AW361" i="22"/>
  <c r="AW5" i="22"/>
  <c r="AW144" i="22"/>
  <c r="AW176" i="22"/>
  <c r="AW219" i="22"/>
  <c r="AW289" i="22"/>
  <c r="AW362" i="22"/>
  <c r="AW336" i="22"/>
  <c r="AW71" i="22"/>
  <c r="AW167" i="22"/>
  <c r="AW267" i="22"/>
  <c r="AW350" i="22"/>
  <c r="AW11" i="22"/>
  <c r="AW82" i="22"/>
  <c r="AW242" i="22"/>
  <c r="AW374" i="22"/>
  <c r="AW99" i="22"/>
  <c r="AW310" i="22"/>
  <c r="AG94" i="24"/>
  <c r="AG77" i="24"/>
  <c r="AG121" i="24"/>
  <c r="AG265" i="24"/>
  <c r="AG15" i="24"/>
  <c r="AG47" i="24"/>
  <c r="AG137" i="24"/>
  <c r="AG150" i="24"/>
  <c r="AG159" i="24"/>
  <c r="AG238" i="24"/>
  <c r="AG282" i="24"/>
  <c r="AG337" i="24"/>
  <c r="AG145" i="24"/>
  <c r="AG284" i="24"/>
  <c r="AG259" i="24"/>
  <c r="AG338" i="24"/>
  <c r="AG371" i="24"/>
  <c r="AG162" i="24"/>
  <c r="AG252" i="24"/>
  <c r="AG179" i="24"/>
  <c r="AG197" i="24"/>
  <c r="AG347" i="24"/>
  <c r="AG71" i="24"/>
  <c r="AG157" i="24"/>
  <c r="AG230" i="24"/>
  <c r="AG274" i="24"/>
  <c r="BE178" i="24"/>
  <c r="BE200" i="24"/>
  <c r="BE330" i="24"/>
  <c r="BE380" i="24"/>
  <c r="BE136" i="24"/>
  <c r="BE139" i="24"/>
  <c r="BE218" i="24"/>
  <c r="BE254" i="24"/>
  <c r="BE309" i="24"/>
  <c r="BE327" i="24"/>
  <c r="AK100" i="24"/>
  <c r="AK231" i="24"/>
  <c r="AK312" i="24"/>
  <c r="AK345" i="24"/>
  <c r="AK381" i="24"/>
  <c r="AK104" i="24"/>
  <c r="AK232" i="24"/>
  <c r="AK313" i="24"/>
  <c r="AK346" i="24"/>
  <c r="AK382" i="24"/>
  <c r="AW266" i="24"/>
  <c r="AW368" i="24"/>
  <c r="AG372" i="24"/>
  <c r="BA22" i="24"/>
  <c r="BA124" i="24"/>
  <c r="AX213" i="24"/>
  <c r="AZ213" i="24" s="1"/>
  <c r="AX126" i="24"/>
  <c r="AZ126" i="24" s="1"/>
  <c r="AX316" i="24"/>
  <c r="AZ316" i="24" s="1"/>
  <c r="BA2" i="24"/>
  <c r="AX164" i="24"/>
  <c r="AZ164" i="24" s="1"/>
  <c r="AX108" i="24"/>
  <c r="AZ108" i="24" s="1"/>
  <c r="AX134" i="24"/>
  <c r="AZ134" i="24" s="1"/>
  <c r="AX156" i="24"/>
  <c r="AZ156" i="24" s="1"/>
  <c r="AX221" i="24"/>
  <c r="AZ221" i="24" s="1"/>
  <c r="BA156" i="24"/>
  <c r="AX349" i="24"/>
  <c r="AZ349" i="24" s="1"/>
  <c r="AX382" i="24"/>
  <c r="AZ382" i="24" s="1"/>
  <c r="AX172" i="24"/>
  <c r="AZ172" i="24" s="1"/>
  <c r="BA30" i="24"/>
  <c r="AX370" i="24"/>
  <c r="AZ370" i="24" s="1"/>
  <c r="BA200" i="24"/>
  <c r="BA345" i="24"/>
  <c r="AX197" i="24"/>
  <c r="AZ197" i="24" s="1"/>
  <c r="BA157" i="24"/>
  <c r="BA179" i="24"/>
  <c r="AX99" i="24"/>
  <c r="AZ99" i="24" s="1"/>
  <c r="BA330" i="24"/>
  <c r="AX104" i="24"/>
  <c r="AZ104" i="24" s="1"/>
  <c r="AX341" i="24"/>
  <c r="AZ341" i="24" s="1"/>
  <c r="BA379" i="24"/>
  <c r="BA44" i="24"/>
  <c r="AX199" i="24"/>
  <c r="AZ199" i="24" s="1"/>
  <c r="AX245" i="24"/>
  <c r="AZ245" i="24" s="1"/>
  <c r="AX186" i="24"/>
  <c r="AZ186" i="24" s="1"/>
  <c r="BA227" i="24"/>
  <c r="AX80" i="24"/>
  <c r="AZ80" i="24" s="1"/>
  <c r="BA364" i="24"/>
  <c r="AX98" i="24"/>
  <c r="AZ98" i="24" s="1"/>
  <c r="AX373" i="24"/>
  <c r="AZ373" i="24" s="1"/>
  <c r="BA108" i="24"/>
  <c r="AX237" i="24"/>
  <c r="AZ237" i="24" s="1"/>
  <c r="AX6" i="24"/>
  <c r="AZ6" i="24" s="1"/>
  <c r="AX260" i="24"/>
  <c r="AZ260" i="24" s="1"/>
  <c r="AX284" i="24"/>
  <c r="AZ284" i="24" s="1"/>
  <c r="AX110" i="24"/>
  <c r="AZ110" i="24" s="1"/>
  <c r="AX118" i="24"/>
  <c r="AZ118" i="24" s="1"/>
  <c r="BA83" i="24"/>
  <c r="AX10" i="24"/>
  <c r="AZ10" i="24" s="1"/>
  <c r="BA243" i="24"/>
  <c r="BA64" i="24"/>
  <c r="BA289" i="24"/>
  <c r="BA283" i="24"/>
  <c r="AX140" i="24"/>
  <c r="AZ140" i="24" s="1"/>
  <c r="AX148" i="24"/>
  <c r="AZ148" i="24" s="1"/>
  <c r="AX229" i="24"/>
  <c r="AZ229" i="24" s="1"/>
  <c r="AX42" i="24"/>
  <c r="AZ42" i="24" s="1"/>
  <c r="AX304" i="24"/>
  <c r="AZ304" i="24" s="1"/>
  <c r="BA67" i="24"/>
  <c r="BA334" i="24"/>
  <c r="BA9" i="24"/>
  <c r="AX277" i="24"/>
  <c r="AZ277" i="24" s="1"/>
  <c r="BA203" i="24"/>
  <c r="AX253" i="24"/>
  <c r="AZ253" i="24" s="1"/>
  <c r="AX52" i="24"/>
  <c r="AZ52" i="24" s="1"/>
  <c r="BA235" i="24"/>
  <c r="BA25" i="24"/>
  <c r="AX323" i="24"/>
  <c r="AZ323" i="24" s="1"/>
  <c r="AX64" i="24"/>
  <c r="AZ64" i="24" s="1"/>
  <c r="BA359" i="24"/>
  <c r="BA80" i="24"/>
  <c r="AX295" i="24"/>
  <c r="AZ295" i="24" s="1"/>
  <c r="AX259" i="24"/>
  <c r="AZ259" i="24" s="1"/>
  <c r="BA211" i="24"/>
  <c r="BA290" i="24"/>
  <c r="BA95" i="24"/>
  <c r="BA354" i="24"/>
  <c r="BA139" i="24"/>
  <c r="BA310" i="24"/>
  <c r="BA96" i="24"/>
  <c r="BA322" i="24"/>
  <c r="BA26" i="24"/>
  <c r="BA256" i="24"/>
  <c r="AX35" i="24"/>
  <c r="AZ35" i="24" s="1"/>
  <c r="BA264" i="24"/>
  <c r="BA377" i="24"/>
  <c r="BA318" i="24"/>
  <c r="AX202" i="24"/>
  <c r="AZ202" i="24" s="1"/>
  <c r="BA171" i="24"/>
  <c r="BA191" i="24"/>
  <c r="AX72" i="24"/>
  <c r="AZ72" i="24" s="1"/>
  <c r="AX365" i="24"/>
  <c r="AZ365" i="24" s="1"/>
  <c r="BA33" i="24"/>
  <c r="BA304" i="24"/>
  <c r="BA52" i="24"/>
  <c r="AX308" i="24"/>
  <c r="AZ308" i="24" s="1"/>
  <c r="BA8" i="24"/>
  <c r="BA78" i="24"/>
  <c r="BA81" i="24"/>
  <c r="AX71" i="24"/>
  <c r="AZ71" i="24" s="1"/>
  <c r="AX183" i="24"/>
  <c r="AZ183" i="24" s="1"/>
  <c r="AX184" i="24"/>
  <c r="AZ184" i="24" s="1"/>
  <c r="BA271" i="24"/>
  <c r="AX266" i="24"/>
  <c r="AZ266" i="24" s="1"/>
  <c r="AX273" i="24"/>
  <c r="AZ273" i="24" s="1"/>
  <c r="AX294" i="24"/>
  <c r="AZ294" i="24" s="1"/>
  <c r="BA339" i="24"/>
  <c r="AX362" i="24"/>
  <c r="AZ362" i="24" s="1"/>
  <c r="BA43" i="24"/>
  <c r="BA53" i="24"/>
  <c r="BA110" i="24"/>
  <c r="AX102" i="24"/>
  <c r="AZ102" i="24" s="1"/>
  <c r="AX119" i="24"/>
  <c r="AZ119" i="24" s="1"/>
  <c r="AX149" i="24"/>
  <c r="AZ149" i="24" s="1"/>
  <c r="AX207" i="24"/>
  <c r="AZ207" i="24" s="1"/>
  <c r="BA212" i="24"/>
  <c r="BA265" i="24"/>
  <c r="AX309" i="24"/>
  <c r="AZ309" i="24" s="1"/>
  <c r="AX342" i="24"/>
  <c r="AZ342" i="24" s="1"/>
  <c r="AX375" i="24"/>
  <c r="AZ375" i="24" s="1"/>
  <c r="BA11" i="24"/>
  <c r="BA92" i="24"/>
  <c r="BA151" i="24"/>
  <c r="AX74" i="24"/>
  <c r="AZ74" i="24" s="1"/>
  <c r="BA165" i="24"/>
  <c r="AX190" i="24"/>
  <c r="AZ190" i="24" s="1"/>
  <c r="AX200" i="24"/>
  <c r="AZ200" i="24" s="1"/>
  <c r="BA291" i="24"/>
  <c r="BA250" i="24"/>
  <c r="AX297" i="24"/>
  <c r="AZ297" i="24" s="1"/>
  <c r="BA324" i="24"/>
  <c r="BA360" i="24"/>
  <c r="AX18" i="24"/>
  <c r="AZ18" i="24" s="1"/>
  <c r="BA32" i="24"/>
  <c r="BA55" i="24"/>
  <c r="AX79" i="24"/>
  <c r="AZ79" i="24" s="1"/>
  <c r="BA196" i="24"/>
  <c r="AX139" i="24"/>
  <c r="AZ139" i="24" s="1"/>
  <c r="BA205" i="24"/>
  <c r="AX255" i="24"/>
  <c r="AZ255" i="24" s="1"/>
  <c r="BA255" i="24"/>
  <c r="BA300" i="24"/>
  <c r="BA329" i="24"/>
  <c r="BA363" i="24"/>
  <c r="BA3" i="24"/>
  <c r="AX37" i="24"/>
  <c r="AZ37" i="24" s="1"/>
  <c r="BA126" i="24"/>
  <c r="BA125" i="24"/>
  <c r="AX127" i="24"/>
  <c r="AZ127" i="24" s="1"/>
  <c r="AX157" i="24"/>
  <c r="AZ157" i="24" s="1"/>
  <c r="AX214" i="24"/>
  <c r="AZ214" i="24" s="1"/>
  <c r="BA220" i="24"/>
  <c r="AX270" i="24"/>
  <c r="AZ270" i="24" s="1"/>
  <c r="AX317" i="24"/>
  <c r="AZ317" i="24" s="1"/>
  <c r="AX350" i="24"/>
  <c r="AZ350" i="24" s="1"/>
  <c r="BA372" i="24"/>
  <c r="BA56" i="24"/>
  <c r="BA35" i="24"/>
  <c r="BA84" i="24"/>
  <c r="BA82" i="24"/>
  <c r="AX112" i="24"/>
  <c r="AZ112" i="24" s="1"/>
  <c r="AX142" i="24"/>
  <c r="AZ142" i="24" s="1"/>
  <c r="AX205" i="24"/>
  <c r="AZ205" i="24" s="1"/>
  <c r="AX267" i="24"/>
  <c r="AZ267" i="24" s="1"/>
  <c r="BA258" i="24"/>
  <c r="AX302" i="24"/>
  <c r="AZ302" i="24" s="1"/>
  <c r="AX337" i="24"/>
  <c r="AZ337" i="24" s="1"/>
  <c r="BA366" i="24"/>
  <c r="AX33" i="24"/>
  <c r="AZ33" i="24" s="1"/>
  <c r="BA51" i="24"/>
  <c r="AX100" i="24"/>
  <c r="AZ100" i="24" s="1"/>
  <c r="AX96" i="24"/>
  <c r="AZ96" i="24" s="1"/>
  <c r="AX117" i="24"/>
  <c r="AZ117" i="24" s="1"/>
  <c r="AX147" i="24"/>
  <c r="AZ147" i="24" s="1"/>
  <c r="BA204" i="24"/>
  <c r="BA210" i="24"/>
  <c r="BA263" i="24"/>
  <c r="AX307" i="24"/>
  <c r="AZ307" i="24" s="1"/>
  <c r="AX338" i="24"/>
  <c r="AZ338" i="24" s="1"/>
  <c r="BA371" i="24"/>
  <c r="AX54" i="24"/>
  <c r="AZ54" i="24" s="1"/>
  <c r="BA141" i="24"/>
  <c r="AX193" i="24"/>
  <c r="AZ193" i="24" s="1"/>
  <c r="AX84" i="24"/>
  <c r="AZ84" i="24" s="1"/>
  <c r="AX135" i="24"/>
  <c r="AZ135" i="24" s="1"/>
  <c r="AX165" i="24"/>
  <c r="AZ165" i="24" s="1"/>
  <c r="AX222" i="24"/>
  <c r="AZ222" i="24" s="1"/>
  <c r="BA228" i="24"/>
  <c r="AX271" i="24"/>
  <c r="AZ271" i="24" s="1"/>
  <c r="BA311" i="24"/>
  <c r="BA346" i="24"/>
  <c r="BA380" i="24"/>
  <c r="AX16" i="24"/>
  <c r="AZ16" i="24" s="1"/>
  <c r="BA54" i="24"/>
  <c r="AX36" i="24"/>
  <c r="AZ36" i="24" s="1"/>
  <c r="BA159" i="24"/>
  <c r="BA122" i="24"/>
  <c r="BA121" i="24"/>
  <c r="AX125" i="24"/>
  <c r="AZ125" i="24" s="1"/>
  <c r="AX155" i="24"/>
  <c r="AZ155" i="24" s="1"/>
  <c r="AX212" i="24"/>
  <c r="AZ212" i="24" s="1"/>
  <c r="BA218" i="24"/>
  <c r="BA281" i="24"/>
  <c r="AX315" i="24"/>
  <c r="AZ315" i="24" s="1"/>
  <c r="AX348" i="24"/>
  <c r="AZ348" i="24" s="1"/>
  <c r="AX381" i="24"/>
  <c r="AZ381" i="24" s="1"/>
  <c r="AX38" i="24"/>
  <c r="AZ38" i="24" s="1"/>
  <c r="BA46" i="24"/>
  <c r="AX109" i="24"/>
  <c r="AZ109" i="24" s="1"/>
  <c r="BA87" i="24"/>
  <c r="BA160" i="24"/>
  <c r="AX173" i="24"/>
  <c r="AZ173" i="24" s="1"/>
  <c r="AX230" i="24"/>
  <c r="AZ230" i="24" s="1"/>
  <c r="BA236" i="24"/>
  <c r="BA292" i="24"/>
  <c r="BA319" i="24"/>
  <c r="AX361" i="24"/>
  <c r="AZ361" i="24" s="1"/>
  <c r="BA4" i="24"/>
  <c r="AX48" i="24"/>
  <c r="AZ48" i="24" s="1"/>
  <c r="BA128" i="24"/>
  <c r="BA127" i="24"/>
  <c r="AX128" i="24"/>
  <c r="AZ128" i="24" s="1"/>
  <c r="AX158" i="24"/>
  <c r="AZ158" i="24" s="1"/>
  <c r="AX215" i="24"/>
  <c r="AZ215" i="24" s="1"/>
  <c r="BA221" i="24"/>
  <c r="AX274" i="24"/>
  <c r="AZ274" i="24" s="1"/>
  <c r="AX318" i="24"/>
  <c r="AZ318" i="24" s="1"/>
  <c r="BA351" i="24"/>
  <c r="BA373" i="24"/>
  <c r="AX47" i="24"/>
  <c r="AZ47" i="24" s="1"/>
  <c r="BA94" i="24"/>
  <c r="BA163" i="24"/>
  <c r="BA137" i="24"/>
  <c r="AX133" i="24"/>
  <c r="AZ133" i="24" s="1"/>
  <c r="AX163" i="24"/>
  <c r="AZ163" i="24" s="1"/>
  <c r="AX220" i="24"/>
  <c r="AZ220" i="24" s="1"/>
  <c r="BA226" i="24"/>
  <c r="BA278" i="24"/>
  <c r="BA309" i="24"/>
  <c r="BA344" i="24"/>
  <c r="BA378" i="24"/>
  <c r="AX12" i="24"/>
  <c r="AZ12" i="24" s="1"/>
  <c r="AX44" i="24"/>
  <c r="AZ44" i="24" s="1"/>
  <c r="AX26" i="24"/>
  <c r="AZ26" i="24" s="1"/>
  <c r="BA97" i="24"/>
  <c r="BA158" i="24"/>
  <c r="AX250" i="24"/>
  <c r="AZ250" i="24" s="1"/>
  <c r="BA182" i="24"/>
  <c r="AX238" i="24"/>
  <c r="AZ238" i="24" s="1"/>
  <c r="BA244" i="24"/>
  <c r="BA305" i="24"/>
  <c r="AX324" i="24"/>
  <c r="AZ324" i="24" s="1"/>
  <c r="AX355" i="24"/>
  <c r="AZ355" i="24" s="1"/>
  <c r="BA58" i="24"/>
  <c r="BA28" i="24"/>
  <c r="AX82" i="24"/>
  <c r="AZ82" i="24" s="1"/>
  <c r="AX88" i="24"/>
  <c r="AZ88" i="24" s="1"/>
  <c r="AX136" i="24"/>
  <c r="AZ136" i="24" s="1"/>
  <c r="AX166" i="24"/>
  <c r="AZ166" i="24" s="1"/>
  <c r="AX223" i="24"/>
  <c r="AZ223" i="24" s="1"/>
  <c r="BA229" i="24"/>
  <c r="AX275" i="24"/>
  <c r="AZ275" i="24" s="1"/>
  <c r="BA312" i="24"/>
  <c r="BA347" i="24"/>
  <c r="BA381" i="24"/>
  <c r="AX19" i="24"/>
  <c r="AZ19" i="24" s="1"/>
  <c r="BA42" i="24"/>
  <c r="AX106" i="24"/>
  <c r="AZ106" i="24" s="1"/>
  <c r="AX191" i="24"/>
  <c r="AZ191" i="24" s="1"/>
  <c r="AX187" i="24"/>
  <c r="AZ187" i="24" s="1"/>
  <c r="AX171" i="24"/>
  <c r="AZ171" i="24" s="1"/>
  <c r="AX228" i="24"/>
  <c r="AZ228" i="24" s="1"/>
  <c r="BA234" i="24"/>
  <c r="AX289" i="24"/>
  <c r="AZ289" i="24" s="1"/>
  <c r="BA317" i="24"/>
  <c r="AX359" i="24"/>
  <c r="AZ359" i="24" s="1"/>
  <c r="BA15" i="24"/>
  <c r="BA66" i="24"/>
  <c r="BA69" i="24"/>
  <c r="AX65" i="24"/>
  <c r="AZ65" i="24" s="1"/>
  <c r="BA143" i="24"/>
  <c r="BA193" i="24"/>
  <c r="AX204" i="24"/>
  <c r="AZ204" i="24" s="1"/>
  <c r="AX246" i="24"/>
  <c r="AZ246" i="24" s="1"/>
  <c r="AX264" i="24"/>
  <c r="AZ264" i="24" s="1"/>
  <c r="BA286" i="24"/>
  <c r="BA338" i="24"/>
  <c r="BA361" i="24"/>
  <c r="AX85" i="24"/>
  <c r="AZ85" i="24" s="1"/>
  <c r="BA39" i="24"/>
  <c r="BA63" i="24"/>
  <c r="BA145" i="24"/>
  <c r="BA91" i="24"/>
  <c r="BA164" i="24"/>
  <c r="AX174" i="24"/>
  <c r="AZ174" i="24" s="1"/>
  <c r="AX231" i="24"/>
  <c r="AZ231" i="24" s="1"/>
  <c r="BA237" i="24"/>
  <c r="BA293" i="24"/>
  <c r="BA320" i="24"/>
  <c r="AX352" i="24"/>
  <c r="AZ352" i="24" s="1"/>
  <c r="BA98" i="24"/>
  <c r="AX29" i="24"/>
  <c r="AZ29" i="24" s="1"/>
  <c r="AX86" i="24"/>
  <c r="AZ86" i="24" s="1"/>
  <c r="BA99" i="24"/>
  <c r="AX137" i="24"/>
  <c r="AZ137" i="24" s="1"/>
  <c r="AX167" i="24"/>
  <c r="AZ167" i="24" s="1"/>
  <c r="AX224" i="24"/>
  <c r="AZ224" i="24" s="1"/>
  <c r="BA230" i="24"/>
  <c r="AX279" i="24"/>
  <c r="AZ279" i="24" s="1"/>
  <c r="BA313" i="24"/>
  <c r="BA348" i="24"/>
  <c r="BA382" i="24"/>
  <c r="BA45" i="24"/>
  <c r="BA72" i="24"/>
  <c r="BA75" i="24"/>
  <c r="AX68" i="24"/>
  <c r="AZ68" i="24" s="1"/>
  <c r="BA150" i="24"/>
  <c r="AX198" i="24"/>
  <c r="AZ198" i="24" s="1"/>
  <c r="AX201" i="24"/>
  <c r="AZ201" i="24" s="1"/>
  <c r="AX254" i="24"/>
  <c r="AZ254" i="24" s="1"/>
  <c r="AX285" i="24"/>
  <c r="AZ285" i="24" s="1"/>
  <c r="BA303" i="24"/>
  <c r="AX340" i="24"/>
  <c r="AZ340" i="24" s="1"/>
  <c r="BA357" i="24"/>
  <c r="AX15" i="24"/>
  <c r="AZ15" i="24" s="1"/>
  <c r="AX40" i="24"/>
  <c r="AZ40" i="24" s="1"/>
  <c r="BA24" i="24"/>
  <c r="BA93" i="24"/>
  <c r="BA146" i="24"/>
  <c r="BA199" i="24"/>
  <c r="AX179" i="24"/>
  <c r="AZ179" i="24" s="1"/>
  <c r="AX236" i="24"/>
  <c r="AZ236" i="24" s="1"/>
  <c r="BA242" i="24"/>
  <c r="BA299" i="24"/>
  <c r="AX322" i="24"/>
  <c r="AZ322" i="24" s="1"/>
  <c r="BA352" i="24"/>
  <c r="BA10" i="24"/>
  <c r="AX89" i="24"/>
  <c r="AZ89" i="24" s="1"/>
  <c r="BA102" i="24"/>
  <c r="AX73" i="24"/>
  <c r="AZ73" i="24" s="1"/>
  <c r="BA161" i="24"/>
  <c r="AX188" i="24"/>
  <c r="AZ188" i="24" s="1"/>
  <c r="BA197" i="24"/>
  <c r="BA284" i="24"/>
  <c r="AX281" i="24"/>
  <c r="AZ281" i="24" s="1"/>
  <c r="AX296" i="24"/>
  <c r="AZ296" i="24" s="1"/>
  <c r="BA323" i="24"/>
  <c r="AX366" i="24"/>
  <c r="AZ366" i="24" s="1"/>
  <c r="AX13" i="24"/>
  <c r="AZ13" i="24" s="1"/>
  <c r="AX46" i="24"/>
  <c r="AZ46" i="24" s="1"/>
  <c r="AX41" i="24"/>
  <c r="AZ41" i="24" s="1"/>
  <c r="AX5" i="24"/>
  <c r="AZ5" i="24" s="1"/>
  <c r="AX62" i="24"/>
  <c r="AZ62" i="24" s="1"/>
  <c r="BA65" i="24"/>
  <c r="AX63" i="24"/>
  <c r="AZ63" i="24" s="1"/>
  <c r="AX181" i="24"/>
  <c r="AZ181" i="24" s="1"/>
  <c r="BA189" i="24"/>
  <c r="AX196" i="24"/>
  <c r="AZ196" i="24" s="1"/>
  <c r="AX244" i="24"/>
  <c r="AZ244" i="24" s="1"/>
  <c r="AX256" i="24"/>
  <c r="AZ256" i="24" s="1"/>
  <c r="AX288" i="24"/>
  <c r="AZ288" i="24" s="1"/>
  <c r="AX330" i="24"/>
  <c r="AZ330" i="24" s="1"/>
  <c r="AX368" i="24"/>
  <c r="AZ368" i="24" s="1"/>
  <c r="AX49" i="24"/>
  <c r="AZ49" i="24" s="1"/>
  <c r="BA34" i="24"/>
  <c r="AX195" i="24"/>
  <c r="AZ195" i="24" s="1"/>
  <c r="AX81" i="24"/>
  <c r="AZ81" i="24" s="1"/>
  <c r="AX111" i="24"/>
  <c r="AZ111" i="24" s="1"/>
  <c r="AX141" i="24"/>
  <c r="AZ141" i="24" s="1"/>
  <c r="BA207" i="24"/>
  <c r="AX263" i="24"/>
  <c r="AZ263" i="24" s="1"/>
  <c r="BA257" i="24"/>
  <c r="BA321" i="24"/>
  <c r="AX333" i="24"/>
  <c r="AZ333" i="24" s="1"/>
  <c r="BA365" i="24"/>
  <c r="BA16" i="24"/>
  <c r="BA68" i="24"/>
  <c r="BA71" i="24"/>
  <c r="AX66" i="24"/>
  <c r="AZ66" i="24" s="1"/>
  <c r="BA147" i="24"/>
  <c r="AX194" i="24"/>
  <c r="AZ194" i="24" s="1"/>
  <c r="AX206" i="24"/>
  <c r="AZ206" i="24" s="1"/>
  <c r="AX247" i="24"/>
  <c r="AZ247" i="24" s="1"/>
  <c r="AX268" i="24"/>
  <c r="AZ268" i="24" s="1"/>
  <c r="BA288" i="24"/>
  <c r="AX332" i="24"/>
  <c r="AZ332" i="24" s="1"/>
  <c r="BA355" i="24"/>
  <c r="AX34" i="24"/>
  <c r="AZ34" i="24" s="1"/>
  <c r="AX57" i="24"/>
  <c r="AZ57" i="24" s="1"/>
  <c r="AX43" i="24"/>
  <c r="AZ43" i="24" s="1"/>
  <c r="BA104" i="24"/>
  <c r="BA166" i="24"/>
  <c r="BA181" i="24"/>
  <c r="BA186" i="24"/>
  <c r="AX240" i="24"/>
  <c r="AZ240" i="24" s="1"/>
  <c r="BA246" i="24"/>
  <c r="AX300" i="24"/>
  <c r="AZ300" i="24" s="1"/>
  <c r="AX326" i="24"/>
  <c r="AZ326" i="24" s="1"/>
  <c r="AX357" i="24"/>
  <c r="AZ357" i="24" s="1"/>
  <c r="AX9" i="24"/>
  <c r="AZ9" i="24" s="1"/>
  <c r="BA38" i="24"/>
  <c r="AX93" i="24"/>
  <c r="AZ93" i="24" s="1"/>
  <c r="BA90" i="24"/>
  <c r="AX114" i="24"/>
  <c r="AZ114" i="24" s="1"/>
  <c r="AX144" i="24"/>
  <c r="AZ144" i="24" s="1"/>
  <c r="AX261" i="24"/>
  <c r="AZ261" i="24" s="1"/>
  <c r="BA276" i="24"/>
  <c r="BA260" i="24"/>
  <c r="AX339" i="24"/>
  <c r="AZ339" i="24" s="1"/>
  <c r="BA332" i="24"/>
  <c r="BA368" i="24"/>
  <c r="AX180" i="24"/>
  <c r="AZ180" i="24" s="1"/>
  <c r="BA306" i="24"/>
  <c r="BA107" i="24"/>
  <c r="AX103" i="24"/>
  <c r="AZ103" i="24" s="1"/>
  <c r="AX75" i="24"/>
  <c r="AZ75" i="24" s="1"/>
  <c r="AX121" i="24"/>
  <c r="AZ121" i="24" s="1"/>
  <c r="AX175" i="24"/>
  <c r="AZ175" i="24" s="1"/>
  <c r="AX276" i="24"/>
  <c r="AZ276" i="24" s="1"/>
  <c r="BA267" i="24"/>
  <c r="BA337" i="24"/>
  <c r="BA362" i="24"/>
  <c r="BA20" i="24"/>
  <c r="AX24" i="24"/>
  <c r="AZ24" i="24" s="1"/>
  <c r="BA132" i="24"/>
  <c r="AX105" i="24"/>
  <c r="AZ105" i="24" s="1"/>
  <c r="BA194" i="24"/>
  <c r="AX217" i="24"/>
  <c r="AZ217" i="24" s="1"/>
  <c r="BA239" i="24"/>
  <c r="AX299" i="24"/>
  <c r="AZ299" i="24" s="1"/>
  <c r="BA341" i="24"/>
  <c r="AX51" i="24"/>
  <c r="AZ51" i="24" s="1"/>
  <c r="AX28" i="24"/>
  <c r="AZ28" i="24" s="1"/>
  <c r="AX21" i="24"/>
  <c r="AZ21" i="24" s="1"/>
  <c r="AX87" i="24"/>
  <c r="AZ87" i="24" s="1"/>
  <c r="BA167" i="24"/>
  <c r="BA176" i="24"/>
  <c r="AX177" i="24"/>
  <c r="AZ177" i="24" s="1"/>
  <c r="AX234" i="24"/>
  <c r="AZ234" i="24" s="1"/>
  <c r="BA240" i="24"/>
  <c r="BA296" i="24"/>
  <c r="AX321" i="24"/>
  <c r="AZ321" i="24" s="1"/>
  <c r="AX354" i="24"/>
  <c r="AZ354" i="24" s="1"/>
  <c r="AX32" i="24"/>
  <c r="AZ32" i="24" s="1"/>
  <c r="BA76" i="24"/>
  <c r="BA79" i="24"/>
  <c r="AX70" i="24"/>
  <c r="AZ70" i="24" s="1"/>
  <c r="BA154" i="24"/>
  <c r="AX182" i="24"/>
  <c r="AZ182" i="24" s="1"/>
  <c r="BA206" i="24"/>
  <c r="AX262" i="24"/>
  <c r="AZ262" i="24" s="1"/>
  <c r="BA269" i="24"/>
  <c r="AX293" i="24"/>
  <c r="AZ293" i="24" s="1"/>
  <c r="BA335" i="24"/>
  <c r="AX360" i="24"/>
  <c r="AZ360" i="24" s="1"/>
  <c r="AX150" i="24"/>
  <c r="AZ150" i="24" s="1"/>
  <c r="AX310" i="24"/>
  <c r="AZ310" i="24" s="1"/>
  <c r="BA5" i="24"/>
  <c r="BA73" i="24"/>
  <c r="BA86" i="24"/>
  <c r="AX129" i="24"/>
  <c r="AZ129" i="24" s="1"/>
  <c r="AX269" i="24"/>
  <c r="AZ269" i="24" s="1"/>
  <c r="BA275" i="24"/>
  <c r="AX278" i="24"/>
  <c r="AZ278" i="24" s="1"/>
  <c r="AX336" i="24"/>
  <c r="AZ336" i="24" s="1"/>
  <c r="BA367" i="24"/>
  <c r="AX2" i="24"/>
  <c r="AZ2" i="24" s="1"/>
  <c r="BA61" i="24"/>
  <c r="AX90" i="24"/>
  <c r="AZ90" i="24" s="1"/>
  <c r="BA170" i="24"/>
  <c r="AX152" i="24"/>
  <c r="AZ152" i="24" s="1"/>
  <c r="AX225" i="24"/>
  <c r="AZ225" i="24" s="1"/>
  <c r="BA247" i="24"/>
  <c r="AX312" i="24"/>
  <c r="AZ312" i="24" s="1"/>
  <c r="BA349" i="24"/>
  <c r="AX3" i="24"/>
  <c r="AZ3" i="24" s="1"/>
  <c r="AX60" i="24"/>
  <c r="AZ60" i="24" s="1"/>
  <c r="AX56" i="24"/>
  <c r="AZ56" i="24" s="1"/>
  <c r="BA109" i="24"/>
  <c r="BA174" i="24"/>
  <c r="BA185" i="24"/>
  <c r="BA190" i="24"/>
  <c r="AX242" i="24"/>
  <c r="AZ242" i="24" s="1"/>
  <c r="BA248" i="24"/>
  <c r="BA302" i="24"/>
  <c r="AX328" i="24"/>
  <c r="AZ328" i="24" s="1"/>
  <c r="AX363" i="24"/>
  <c r="AZ363" i="24" s="1"/>
  <c r="BA17" i="24"/>
  <c r="BA27" i="24"/>
  <c r="BA50" i="24"/>
  <c r="AX78" i="24"/>
  <c r="AZ78" i="24" s="1"/>
  <c r="AX185" i="24"/>
  <c r="AZ185" i="24" s="1"/>
  <c r="AX208" i="24"/>
  <c r="AZ208" i="24" s="1"/>
  <c r="AX203" i="24"/>
  <c r="AZ203" i="24" s="1"/>
  <c r="AX251" i="24"/>
  <c r="AZ251" i="24" s="1"/>
  <c r="BA254" i="24"/>
  <c r="AX305" i="24"/>
  <c r="AZ305" i="24" s="1"/>
  <c r="BA328" i="24"/>
  <c r="AX374" i="24"/>
  <c r="AZ374" i="24" s="1"/>
  <c r="BA184" i="24"/>
  <c r="AX325" i="24"/>
  <c r="AZ325" i="24" s="1"/>
  <c r="BA41" i="24"/>
  <c r="AX31" i="24"/>
  <c r="AZ31" i="24" s="1"/>
  <c r="BA113" i="24"/>
  <c r="BA168" i="24"/>
  <c r="BA201" i="24"/>
  <c r="BA214" i="24"/>
  <c r="BA294" i="24"/>
  <c r="BA325" i="24"/>
  <c r="AX377" i="24"/>
  <c r="AZ377" i="24" s="1"/>
  <c r="BA13" i="24"/>
  <c r="AX55" i="24"/>
  <c r="AZ55" i="24" s="1"/>
  <c r="AX83" i="24"/>
  <c r="AZ83" i="24" s="1"/>
  <c r="BA173" i="24"/>
  <c r="AX160" i="24"/>
  <c r="AZ160" i="24" s="1"/>
  <c r="AX233" i="24"/>
  <c r="AZ233" i="24" s="1"/>
  <c r="BA252" i="24"/>
  <c r="AX320" i="24"/>
  <c r="AZ320" i="24" s="1"/>
  <c r="AX351" i="24"/>
  <c r="AZ351" i="24" s="1"/>
  <c r="AX11" i="24"/>
  <c r="AZ11" i="24" s="1"/>
  <c r="BA74" i="24"/>
  <c r="BA77" i="24"/>
  <c r="AX69" i="24"/>
  <c r="AZ69" i="24" s="1"/>
  <c r="BA152" i="24"/>
  <c r="BA180" i="24"/>
  <c r="BA202" i="24"/>
  <c r="AX258" i="24"/>
  <c r="AZ258" i="24" s="1"/>
  <c r="AX287" i="24"/>
  <c r="AZ287" i="24" s="1"/>
  <c r="AX292" i="24"/>
  <c r="AZ292" i="24" s="1"/>
  <c r="BA331" i="24"/>
  <c r="AX358" i="24"/>
  <c r="AZ358" i="24" s="1"/>
  <c r="AX27" i="24"/>
  <c r="AZ27" i="24" s="1"/>
  <c r="BA49" i="24"/>
  <c r="AX97" i="24"/>
  <c r="AZ97" i="24" s="1"/>
  <c r="AX94" i="24"/>
  <c r="AZ94" i="24" s="1"/>
  <c r="AX116" i="24"/>
  <c r="AZ116" i="24" s="1"/>
  <c r="AX146" i="24"/>
  <c r="AZ146" i="24" s="1"/>
  <c r="BA279" i="24"/>
  <c r="BA209" i="24"/>
  <c r="BA262" i="24"/>
  <c r="BA333" i="24"/>
  <c r="AX334" i="24"/>
  <c r="AZ334" i="24" s="1"/>
  <c r="BA370" i="24"/>
  <c r="BA112" i="24"/>
  <c r="AX265" i="24"/>
  <c r="AZ265" i="24" s="1"/>
  <c r="AX343" i="24"/>
  <c r="AZ343" i="24" s="1"/>
  <c r="BA70" i="24"/>
  <c r="BA88" i="24"/>
  <c r="BA129" i="24"/>
  <c r="BA195" i="24"/>
  <c r="AX272" i="24"/>
  <c r="AZ272" i="24" s="1"/>
  <c r="BA222" i="24"/>
  <c r="AX291" i="24"/>
  <c r="AZ291" i="24" s="1"/>
  <c r="BA358" i="24"/>
  <c r="BA374" i="24"/>
  <c r="BA7" i="24"/>
  <c r="AX30" i="24"/>
  <c r="AZ30" i="24" s="1"/>
  <c r="BA106" i="24"/>
  <c r="AX122" i="24"/>
  <c r="AZ122" i="24" s="1"/>
  <c r="AX168" i="24"/>
  <c r="AZ168" i="24" s="1"/>
  <c r="AX241" i="24"/>
  <c r="AZ241" i="24" s="1"/>
  <c r="BA268" i="24"/>
  <c r="BA314" i="24"/>
  <c r="AX371" i="24"/>
  <c r="AZ371" i="24" s="1"/>
  <c r="AX14" i="24"/>
  <c r="AZ14" i="24" s="1"/>
  <c r="AX25" i="24"/>
  <c r="AZ25" i="24" s="1"/>
  <c r="BA48" i="24"/>
  <c r="AX77" i="24"/>
  <c r="AZ77" i="24" s="1"/>
  <c r="BA177" i="24"/>
  <c r="BA198" i="24"/>
  <c r="AX290" i="24"/>
  <c r="AZ290" i="24" s="1"/>
  <c r="BA249" i="24"/>
  <c r="BA253" i="24"/>
  <c r="AX301" i="24"/>
  <c r="AZ301" i="24" s="1"/>
  <c r="BA327" i="24"/>
  <c r="AX372" i="24"/>
  <c r="AZ372" i="24" s="1"/>
  <c r="BA19" i="24"/>
  <c r="BA89" i="24"/>
  <c r="BA120" i="24"/>
  <c r="BA119" i="24"/>
  <c r="AX124" i="24"/>
  <c r="AZ124" i="24" s="1"/>
  <c r="AX154" i="24"/>
  <c r="AZ154" i="24" s="1"/>
  <c r="AX211" i="24"/>
  <c r="AZ211" i="24" s="1"/>
  <c r="BA217" i="24"/>
  <c r="BA277" i="24"/>
  <c r="AX314" i="24"/>
  <c r="AZ314" i="24" s="1"/>
  <c r="AX347" i="24"/>
  <c r="AZ347" i="24" s="1"/>
  <c r="AX380" i="24"/>
  <c r="AZ380" i="24" s="1"/>
  <c r="BA100" i="24"/>
  <c r="AX239" i="24"/>
  <c r="AZ239" i="24" s="1"/>
  <c r="AX356" i="24"/>
  <c r="AZ356" i="24" s="1"/>
  <c r="BA138" i="24"/>
  <c r="AX23" i="24"/>
  <c r="AZ23" i="24" s="1"/>
  <c r="BA114" i="24"/>
  <c r="AX101" i="24"/>
  <c r="AZ101" i="24" s="1"/>
  <c r="AX192" i="24"/>
  <c r="AZ192" i="24" s="1"/>
  <c r="BA280" i="24"/>
  <c r="BA238" i="24"/>
  <c r="AX298" i="24"/>
  <c r="AZ298" i="24" s="1"/>
  <c r="AX344" i="24"/>
  <c r="AZ344" i="24" s="1"/>
  <c r="BA6" i="24"/>
  <c r="AX20" i="24"/>
  <c r="AZ20" i="24" s="1"/>
  <c r="AX76" i="24"/>
  <c r="AZ76" i="24" s="1"/>
  <c r="AX130" i="24"/>
  <c r="AZ130" i="24" s="1"/>
  <c r="AX176" i="24"/>
  <c r="AZ176" i="24" s="1"/>
  <c r="AX248" i="24"/>
  <c r="AZ248" i="24" s="1"/>
  <c r="AX282" i="24"/>
  <c r="AZ282" i="24" s="1"/>
  <c r="AX331" i="24"/>
  <c r="AZ331" i="24" s="1"/>
  <c r="AX369" i="24"/>
  <c r="AZ369" i="24" s="1"/>
  <c r="AX22" i="24"/>
  <c r="AZ22" i="24" s="1"/>
  <c r="BA47" i="24"/>
  <c r="AX95" i="24"/>
  <c r="AZ95" i="24" s="1"/>
  <c r="AX92" i="24"/>
  <c r="AZ92" i="24" s="1"/>
  <c r="AX115" i="24"/>
  <c r="AZ115" i="24" s="1"/>
  <c r="AX145" i="24"/>
  <c r="AZ145" i="24" s="1"/>
  <c r="BA272" i="24"/>
  <c r="BA208" i="24"/>
  <c r="BA261" i="24"/>
  <c r="AX303" i="24"/>
  <c r="AZ303" i="24" s="1"/>
  <c r="BA336" i="24"/>
  <c r="BA369" i="24"/>
  <c r="BA21" i="24"/>
  <c r="BA59" i="24"/>
  <c r="BA136" i="24"/>
  <c r="BA135" i="24"/>
  <c r="AX132" i="24"/>
  <c r="AZ132" i="24" s="1"/>
  <c r="AX162" i="24"/>
  <c r="AZ162" i="24" s="1"/>
  <c r="AX219" i="24"/>
  <c r="AZ219" i="24" s="1"/>
  <c r="BA225" i="24"/>
  <c r="BA274" i="24"/>
  <c r="BA308" i="24"/>
  <c r="BA343" i="24"/>
  <c r="BA111" i="24"/>
  <c r="BA213" i="24"/>
  <c r="AX376" i="24"/>
  <c r="AZ376" i="24" s="1"/>
  <c r="BA29" i="24"/>
  <c r="BA36" i="24"/>
  <c r="BA130" i="24"/>
  <c r="BA148" i="24"/>
  <c r="AX143" i="24"/>
  <c r="AZ143" i="24" s="1"/>
  <c r="AX216" i="24"/>
  <c r="AZ216" i="24" s="1"/>
  <c r="AX280" i="24"/>
  <c r="AZ280" i="24" s="1"/>
  <c r="AX306" i="24"/>
  <c r="AZ306" i="24" s="1"/>
  <c r="BA340" i="24"/>
  <c r="BA85" i="24"/>
  <c r="AX45" i="24"/>
  <c r="AZ45" i="24" s="1"/>
  <c r="BA115" i="24"/>
  <c r="AX138" i="24"/>
  <c r="AZ138" i="24" s="1"/>
  <c r="BA188" i="24"/>
  <c r="BA215" i="24"/>
  <c r="AX283" i="24"/>
  <c r="AZ283" i="24" s="1"/>
  <c r="AX327" i="24"/>
  <c r="AZ327" i="24" s="1"/>
  <c r="AX378" i="24"/>
  <c r="AZ378" i="24" s="1"/>
  <c r="AX17" i="24"/>
  <c r="AZ17" i="24" s="1"/>
  <c r="BA62" i="24"/>
  <c r="BA118" i="24"/>
  <c r="BA117" i="24"/>
  <c r="AX123" i="24"/>
  <c r="AZ123" i="24" s="1"/>
  <c r="AX153" i="24"/>
  <c r="AZ153" i="24" s="1"/>
  <c r="AX210" i="24"/>
  <c r="AZ210" i="24" s="1"/>
  <c r="BA216" i="24"/>
  <c r="BA273" i="24"/>
  <c r="AX313" i="24"/>
  <c r="AZ313" i="24" s="1"/>
  <c r="AX346" i="24"/>
  <c r="AZ346" i="24" s="1"/>
  <c r="AX379" i="24"/>
  <c r="AZ379" i="24" s="1"/>
  <c r="BA18" i="24"/>
  <c r="BA40" i="24"/>
  <c r="BA105" i="24"/>
  <c r="BA153" i="24"/>
  <c r="BA144" i="24"/>
  <c r="AX170" i="24"/>
  <c r="AZ170" i="24" s="1"/>
  <c r="AX227" i="24"/>
  <c r="AZ227" i="24" s="1"/>
  <c r="BA233" i="24"/>
  <c r="BA287" i="24"/>
  <c r="BA316" i="24"/>
  <c r="AX353" i="24"/>
  <c r="AZ353" i="24" s="1"/>
  <c r="BA162" i="24"/>
  <c r="BA245" i="24"/>
  <c r="BA12" i="24"/>
  <c r="BA60" i="24"/>
  <c r="BA149" i="24"/>
  <c r="BA169" i="24"/>
  <c r="AX151" i="24"/>
  <c r="AZ151" i="24" s="1"/>
  <c r="AX232" i="24"/>
  <c r="AZ232" i="24" s="1"/>
  <c r="BA251" i="24"/>
  <c r="AX311" i="24"/>
  <c r="AZ311" i="24" s="1"/>
  <c r="BA353" i="24"/>
  <c r="BA175" i="24"/>
  <c r="BA37" i="24"/>
  <c r="BA131" i="24"/>
  <c r="BA172" i="24"/>
  <c r="AX257" i="24"/>
  <c r="AZ257" i="24" s="1"/>
  <c r="BA223" i="24"/>
  <c r="BA295" i="24"/>
  <c r="BA326" i="24"/>
  <c r="BA375" i="24"/>
  <c r="AX7" i="24"/>
  <c r="AZ7" i="24" s="1"/>
  <c r="BA57" i="24"/>
  <c r="BA134" i="24"/>
  <c r="BA133" i="24"/>
  <c r="AX131" i="24"/>
  <c r="AZ131" i="24" s="1"/>
  <c r="AX161" i="24"/>
  <c r="AZ161" i="24" s="1"/>
  <c r="AX218" i="24"/>
  <c r="AZ218" i="24" s="1"/>
  <c r="BA224" i="24"/>
  <c r="BA270" i="24"/>
  <c r="BA307" i="24"/>
  <c r="BA342" i="24"/>
  <c r="BA376" i="24"/>
  <c r="AX53" i="24"/>
  <c r="AZ53" i="24" s="1"/>
  <c r="BA31" i="24"/>
  <c r="BA23" i="24"/>
  <c r="AX91" i="24"/>
  <c r="AZ91" i="24" s="1"/>
  <c r="BA142" i="24"/>
  <c r="AX189" i="24"/>
  <c r="AZ189" i="24" s="1"/>
  <c r="AX178" i="24"/>
  <c r="AZ178" i="24" s="1"/>
  <c r="AX235" i="24"/>
  <c r="AZ235" i="24" s="1"/>
  <c r="BA241" i="24"/>
  <c r="BA297" i="24"/>
  <c r="AX335" i="24"/>
  <c r="AZ335" i="24" s="1"/>
  <c r="AX367" i="24"/>
  <c r="AZ367" i="24" s="1"/>
  <c r="AX120" i="24"/>
  <c r="AZ120" i="24" s="1"/>
  <c r="BA266" i="24"/>
  <c r="AX8" i="24"/>
  <c r="AZ8" i="24" s="1"/>
  <c r="AX50" i="24"/>
  <c r="AZ50" i="24" s="1"/>
  <c r="AX67" i="24"/>
  <c r="AZ67" i="24" s="1"/>
  <c r="AX113" i="24"/>
  <c r="AZ113" i="24" s="1"/>
  <c r="AX159" i="24"/>
  <c r="AZ159" i="24" s="1"/>
  <c r="AX249" i="24"/>
  <c r="AZ249" i="24" s="1"/>
  <c r="BA259" i="24"/>
  <c r="AX319" i="24"/>
  <c r="AZ319" i="24" s="1"/>
  <c r="BA356" i="24"/>
  <c r="AX59" i="24"/>
  <c r="AZ59" i="24" s="1"/>
  <c r="BA116" i="24"/>
  <c r="BA103" i="24"/>
  <c r="BA183" i="24"/>
  <c r="AX209" i="24"/>
  <c r="AZ209" i="24" s="1"/>
  <c r="BA231" i="24"/>
  <c r="BA301" i="24"/>
  <c r="AX345" i="24"/>
  <c r="AZ345" i="24" s="1"/>
  <c r="BA14" i="24"/>
  <c r="AX39" i="24"/>
  <c r="AZ39" i="24" s="1"/>
  <c r="BA101" i="24"/>
  <c r="AX107" i="24"/>
  <c r="AZ107" i="24" s="1"/>
  <c r="BA140" i="24"/>
  <c r="AX169" i="24"/>
  <c r="AZ169" i="24" s="1"/>
  <c r="AX226" i="24"/>
  <c r="AZ226" i="24" s="1"/>
  <c r="BA232" i="24"/>
  <c r="BA285" i="24"/>
  <c r="BA315" i="24"/>
  <c r="BA350" i="24"/>
  <c r="AX4" i="24"/>
  <c r="AZ4" i="24" s="1"/>
  <c r="AX61" i="24"/>
  <c r="AZ61" i="24" s="1"/>
  <c r="AX58" i="24"/>
  <c r="AZ58" i="24" s="1"/>
  <c r="BA155" i="24"/>
  <c r="BA178" i="24"/>
  <c r="BA187" i="24"/>
  <c r="BA192" i="24"/>
  <c r="AX243" i="24"/>
  <c r="AZ243" i="24" s="1"/>
  <c r="AX252" i="24"/>
  <c r="AZ252" i="24" s="1"/>
  <c r="AX286" i="24"/>
  <c r="AZ286" i="24" s="1"/>
  <c r="AX329" i="24"/>
  <c r="AZ329" i="24" s="1"/>
  <c r="AX364" i="24"/>
  <c r="AZ364" i="24" s="1"/>
  <c r="BA219" i="24"/>
  <c r="BA123" i="24"/>
  <c r="BA298" i="24"/>
  <c r="BQ193" i="22"/>
  <c r="BQ113" i="20"/>
  <c r="BQ38" i="20"/>
  <c r="BQ122" i="20"/>
  <c r="BQ191" i="20"/>
  <c r="BQ203" i="20"/>
  <c r="BQ264" i="20"/>
  <c r="BQ313" i="20"/>
  <c r="BQ377" i="20"/>
  <c r="BQ60" i="20"/>
  <c r="BQ131" i="20"/>
  <c r="BQ178" i="20"/>
  <c r="BQ212" i="20"/>
  <c r="BQ68" i="20"/>
  <c r="BQ169" i="20"/>
  <c r="BQ144" i="20"/>
  <c r="BQ187" i="20"/>
  <c r="BQ257" i="20"/>
  <c r="BQ8" i="20"/>
  <c r="BQ85" i="20"/>
  <c r="BQ222" i="20"/>
  <c r="BQ241" i="20"/>
  <c r="BQ320" i="20"/>
  <c r="BQ9" i="20"/>
  <c r="BQ66" i="20"/>
  <c r="BM25" i="22"/>
  <c r="BM174" i="22"/>
  <c r="BM33" i="22"/>
  <c r="BM201" i="22"/>
  <c r="BM52" i="22"/>
  <c r="BM202" i="22"/>
  <c r="BM54" i="22"/>
  <c r="BM178" i="22"/>
  <c r="BM7" i="22"/>
  <c r="BM266" i="22"/>
  <c r="BM41" i="22"/>
  <c r="BM350" i="22"/>
  <c r="BM66" i="22"/>
  <c r="BM20" i="22"/>
  <c r="BM159" i="22"/>
  <c r="BM179" i="22"/>
  <c r="BM356" i="22"/>
  <c r="BM130" i="22"/>
  <c r="AW364" i="22"/>
  <c r="AW41" i="22"/>
  <c r="AW76" i="22"/>
  <c r="AW216" i="22"/>
  <c r="AW253" i="22"/>
  <c r="AW312" i="22"/>
  <c r="AW369" i="22"/>
  <c r="AW329" i="22"/>
  <c r="AW35" i="22"/>
  <c r="AW135" i="22"/>
  <c r="AW203" i="22"/>
  <c r="AW260" i="22"/>
  <c r="AW305" i="22"/>
  <c r="AW365" i="22"/>
  <c r="AW353" i="22"/>
  <c r="AW68" i="22"/>
  <c r="AW79" i="22"/>
  <c r="AW204" i="22"/>
  <c r="AW240" i="22"/>
  <c r="AW356" i="22"/>
  <c r="AW378" i="22"/>
  <c r="AW63" i="22"/>
  <c r="AW108" i="22"/>
  <c r="AW164" i="22"/>
  <c r="AW243" i="22"/>
  <c r="AW307" i="22"/>
  <c r="AW379" i="22"/>
  <c r="AW10" i="22"/>
  <c r="AW153" i="22"/>
  <c r="AW210" i="22"/>
  <c r="AW277" i="22"/>
  <c r="AW363" i="22"/>
  <c r="AW48" i="22"/>
  <c r="AW165" i="22"/>
  <c r="AW266" i="22"/>
  <c r="AW43" i="22"/>
  <c r="AW102" i="22"/>
  <c r="AG85" i="24"/>
  <c r="AG172" i="24"/>
  <c r="AG25" i="24"/>
  <c r="AG56" i="24"/>
  <c r="AG26" i="24"/>
  <c r="AG89" i="24"/>
  <c r="AG6" i="24"/>
  <c r="AG50" i="24"/>
  <c r="AG286" i="24"/>
  <c r="AG166" i="24"/>
  <c r="AG219" i="24"/>
  <c r="AG303" i="24"/>
  <c r="AG357" i="24"/>
  <c r="AG373" i="24"/>
  <c r="AG175" i="24"/>
  <c r="AG264" i="24"/>
  <c r="AG382" i="24"/>
  <c r="AG342" i="24"/>
  <c r="AG354" i="24"/>
  <c r="AG75" i="24"/>
  <c r="AG161" i="24"/>
  <c r="AG246" i="24"/>
  <c r="AG312" i="24"/>
  <c r="AG178" i="24"/>
  <c r="AG283" i="24"/>
  <c r="AG346" i="24"/>
  <c r="AG132" i="24"/>
  <c r="AG180" i="24"/>
  <c r="AG261" i="24"/>
  <c r="AG244" i="24"/>
  <c r="AG270" i="24"/>
  <c r="AG293" i="24"/>
  <c r="AG317" i="24"/>
  <c r="AG83" i="24"/>
  <c r="AG110" i="24"/>
  <c r="AG173" i="24"/>
  <c r="AG247" i="24"/>
  <c r="AG328" i="24"/>
  <c r="BE214" i="24"/>
  <c r="BE310" i="24"/>
  <c r="BE263" i="24"/>
  <c r="BE292" i="24"/>
  <c r="BE313" i="24"/>
  <c r="BE155" i="24"/>
  <c r="AK106" i="24"/>
  <c r="AK161" i="24"/>
  <c r="AK186" i="24"/>
  <c r="AK191" i="24"/>
  <c r="AK247" i="24"/>
  <c r="AK108" i="24"/>
  <c r="AK165" i="24"/>
  <c r="AK188" i="24"/>
  <c r="AK193" i="24"/>
  <c r="AK299" i="24"/>
  <c r="AW255" i="24"/>
  <c r="AW301" i="24"/>
  <c r="AW336" i="24"/>
  <c r="BF355" i="24"/>
  <c r="BH355" i="24" s="1"/>
  <c r="BF290" i="24"/>
  <c r="BH290" i="24" s="1"/>
  <c r="BF278" i="24"/>
  <c r="BH278" i="24" s="1"/>
  <c r="BF133" i="24"/>
  <c r="BH133" i="24" s="1"/>
  <c r="BF39" i="24"/>
  <c r="BH39" i="24" s="1"/>
  <c r="BF6" i="24"/>
  <c r="BH6" i="24" s="1"/>
  <c r="BF181" i="24"/>
  <c r="BH181" i="24" s="1"/>
  <c r="BF140" i="24"/>
  <c r="BH140" i="24" s="1"/>
  <c r="BF321" i="24"/>
  <c r="BH321" i="24" s="1"/>
  <c r="BF28" i="24"/>
  <c r="BH28" i="24" s="1"/>
  <c r="BF23" i="24"/>
  <c r="BH23" i="24" s="1"/>
  <c r="BF27" i="24"/>
  <c r="BH27" i="24" s="1"/>
  <c r="BF255" i="24"/>
  <c r="BH255" i="24" s="1"/>
  <c r="BF274" i="24"/>
  <c r="BH274" i="24" s="1"/>
  <c r="BF259" i="24"/>
  <c r="BH259" i="24" s="1"/>
  <c r="BF69" i="24"/>
  <c r="BH69" i="24" s="1"/>
  <c r="BF106" i="24"/>
  <c r="BH106" i="24" s="1"/>
  <c r="BF351" i="24"/>
  <c r="BH351" i="24" s="1"/>
  <c r="BF32" i="24"/>
  <c r="BH32" i="24" s="1"/>
  <c r="BF293" i="24"/>
  <c r="BH293" i="24" s="1"/>
  <c r="BF108" i="24"/>
  <c r="BH108" i="24" s="1"/>
  <c r="BF105" i="24"/>
  <c r="BH105" i="24" s="1"/>
  <c r="BF16" i="24"/>
  <c r="BH16" i="24" s="1"/>
  <c r="BF239" i="24"/>
  <c r="BH239" i="24" s="1"/>
  <c r="BF266" i="24"/>
  <c r="BH266" i="24" s="1"/>
  <c r="BF65" i="24"/>
  <c r="BH65" i="24" s="1"/>
  <c r="BF320" i="24"/>
  <c r="BH320" i="24" s="1"/>
  <c r="BF345" i="24"/>
  <c r="BH345" i="24" s="1"/>
  <c r="BF134" i="24"/>
  <c r="BH134" i="24" s="1"/>
  <c r="BF148" i="24"/>
  <c r="BH148" i="24" s="1"/>
  <c r="BF33" i="24"/>
  <c r="BH33" i="24" s="1"/>
  <c r="BF322" i="24"/>
  <c r="BH322" i="24" s="1"/>
  <c r="BF4" i="24"/>
  <c r="BH4" i="24" s="1"/>
  <c r="BF249" i="24"/>
  <c r="BH249" i="24" s="1"/>
  <c r="BF377" i="24"/>
  <c r="BH377" i="24" s="1"/>
  <c r="BF230" i="24"/>
  <c r="BH230" i="24" s="1"/>
  <c r="BF66" i="24"/>
  <c r="BH66" i="24" s="1"/>
  <c r="BF5" i="24"/>
  <c r="BH5" i="24" s="1"/>
  <c r="BF37" i="24"/>
  <c r="BH37" i="24" s="1"/>
  <c r="BF292" i="24"/>
  <c r="BH292" i="24" s="1"/>
  <c r="BF51" i="24"/>
  <c r="BH51" i="24" s="1"/>
  <c r="BF125" i="24"/>
  <c r="BH125" i="24" s="1"/>
  <c r="BF376" i="24"/>
  <c r="BH376" i="24" s="1"/>
  <c r="BF103" i="24"/>
  <c r="BH103" i="24" s="1"/>
  <c r="BF238" i="24"/>
  <c r="BH238" i="24" s="1"/>
  <c r="BF8" i="24"/>
  <c r="BH8" i="24" s="1"/>
  <c r="BF17" i="24"/>
  <c r="BH17" i="24" s="1"/>
  <c r="BF11" i="24"/>
  <c r="BH11" i="24" s="1"/>
  <c r="BF173" i="24"/>
  <c r="BH173" i="24" s="1"/>
  <c r="BF319" i="24"/>
  <c r="BH319" i="24" s="1"/>
  <c r="BF231" i="24"/>
  <c r="BH231" i="24" s="1"/>
  <c r="BF362" i="24"/>
  <c r="BH362" i="24" s="1"/>
  <c r="BF304" i="24"/>
  <c r="BH304" i="24" s="1"/>
  <c r="BF221" i="24"/>
  <c r="BH221" i="24" s="1"/>
  <c r="BF163" i="24"/>
  <c r="BH163" i="24" s="1"/>
  <c r="BI170" i="24"/>
  <c r="BF29" i="24"/>
  <c r="BH29" i="24" s="1"/>
  <c r="BF337" i="24"/>
  <c r="BH337" i="24" s="1"/>
  <c r="BF273" i="24"/>
  <c r="BH273" i="24" s="1"/>
  <c r="BF212" i="24"/>
  <c r="BH212" i="24" s="1"/>
  <c r="BF154" i="24"/>
  <c r="BH154" i="24" s="1"/>
  <c r="BF79" i="24"/>
  <c r="BH79" i="24" s="1"/>
  <c r="BF371" i="24"/>
  <c r="BH371" i="24" s="1"/>
  <c r="BF316" i="24"/>
  <c r="BH316" i="24" s="1"/>
  <c r="BF265" i="24"/>
  <c r="BH265" i="24" s="1"/>
  <c r="BF251" i="24"/>
  <c r="BH251" i="24" s="1"/>
  <c r="BF184" i="24"/>
  <c r="BH184" i="24" s="1"/>
  <c r="BF70" i="24"/>
  <c r="BH70" i="24" s="1"/>
  <c r="BF53" i="24"/>
  <c r="BH53" i="24" s="1"/>
  <c r="BF349" i="24"/>
  <c r="BH349" i="24" s="1"/>
  <c r="BI253" i="24"/>
  <c r="BF267" i="24"/>
  <c r="BH267" i="24" s="1"/>
  <c r="BF144" i="24"/>
  <c r="BH144" i="24" s="1"/>
  <c r="BF95" i="24"/>
  <c r="BH95" i="24" s="1"/>
  <c r="BF336" i="24"/>
  <c r="BH336" i="24" s="1"/>
  <c r="BF257" i="24"/>
  <c r="BH257" i="24" s="1"/>
  <c r="BF185" i="24"/>
  <c r="BH185" i="24" s="1"/>
  <c r="BF128" i="24"/>
  <c r="BH128" i="24" s="1"/>
  <c r="BF90" i="24"/>
  <c r="BH90" i="24" s="1"/>
  <c r="BF335" i="24"/>
  <c r="BH335" i="24" s="1"/>
  <c r="BF253" i="24"/>
  <c r="BH253" i="24" s="1"/>
  <c r="BF203" i="24"/>
  <c r="BH203" i="24" s="1"/>
  <c r="BF180" i="24"/>
  <c r="BH180" i="24" s="1"/>
  <c r="BF67" i="24"/>
  <c r="BH67" i="24" s="1"/>
  <c r="BF49" i="24"/>
  <c r="BH49" i="24" s="1"/>
  <c r="BF7" i="24"/>
  <c r="BH7" i="24" s="1"/>
  <c r="BF214" i="24"/>
  <c r="BH214" i="24" s="1"/>
  <c r="BF52" i="24"/>
  <c r="BH52" i="24" s="1"/>
  <c r="BF194" i="24"/>
  <c r="BH194" i="24" s="1"/>
  <c r="BF373" i="24"/>
  <c r="BH373" i="24" s="1"/>
  <c r="BF81" i="24"/>
  <c r="BH81" i="24" s="1"/>
  <c r="BF311" i="24"/>
  <c r="BH311" i="24" s="1"/>
  <c r="BF61" i="24"/>
  <c r="BH61" i="24" s="1"/>
  <c r="BF269" i="24"/>
  <c r="BH269" i="24" s="1"/>
  <c r="BI355" i="24"/>
  <c r="BI280" i="24"/>
  <c r="BI213" i="24"/>
  <c r="BI179" i="24"/>
  <c r="BI116" i="24"/>
  <c r="BI14" i="24"/>
  <c r="BI368" i="24"/>
  <c r="BI333" i="24"/>
  <c r="BI259" i="24"/>
  <c r="BI248" i="24"/>
  <c r="BI162" i="24"/>
  <c r="BI104" i="24"/>
  <c r="BI59" i="24"/>
  <c r="BI57" i="24"/>
  <c r="BI326" i="24"/>
  <c r="BI258" i="24"/>
  <c r="BI188" i="24"/>
  <c r="BI125" i="24"/>
  <c r="BF54" i="24"/>
  <c r="BH54" i="24" s="1"/>
  <c r="BF300" i="24"/>
  <c r="BH300" i="24" s="1"/>
  <c r="BF344" i="24"/>
  <c r="BH344" i="24" s="1"/>
  <c r="BF277" i="24"/>
  <c r="BH277" i="24" s="1"/>
  <c r="BF213" i="24"/>
  <c r="BH213" i="24" s="1"/>
  <c r="BF155" i="24"/>
  <c r="BH155" i="24" s="1"/>
  <c r="BF104" i="24"/>
  <c r="BH104" i="24" s="1"/>
  <c r="BF92" i="24"/>
  <c r="BH92" i="24" s="1"/>
  <c r="BF327" i="24"/>
  <c r="BH327" i="24" s="1"/>
  <c r="BI261" i="24"/>
  <c r="BF206" i="24"/>
  <c r="BH206" i="24" s="1"/>
  <c r="BF146" i="24"/>
  <c r="BH146" i="24" s="1"/>
  <c r="BF71" i="24"/>
  <c r="BH71" i="24" s="1"/>
  <c r="BF368" i="24"/>
  <c r="BH368" i="24" s="1"/>
  <c r="BF308" i="24"/>
  <c r="BH308" i="24" s="1"/>
  <c r="BF243" i="24"/>
  <c r="BH243" i="24" s="1"/>
  <c r="BF189" i="24"/>
  <c r="BH189" i="24" s="1"/>
  <c r="BI157" i="24"/>
  <c r="BF62" i="24"/>
  <c r="BH62" i="24" s="1"/>
  <c r="BF36" i="24"/>
  <c r="BH36" i="24" s="1"/>
  <c r="BF341" i="24"/>
  <c r="BH341" i="24" s="1"/>
  <c r="BI215" i="24"/>
  <c r="BF207" i="24"/>
  <c r="BH207" i="24" s="1"/>
  <c r="BF197" i="24"/>
  <c r="BH197" i="24" s="1"/>
  <c r="BF109" i="24"/>
  <c r="BH109" i="24" s="1"/>
  <c r="BF324" i="24"/>
  <c r="BH324" i="24" s="1"/>
  <c r="BF241" i="24"/>
  <c r="BH241" i="24" s="1"/>
  <c r="BF175" i="24"/>
  <c r="BH175" i="24" s="1"/>
  <c r="BF120" i="24"/>
  <c r="BH120" i="24" s="1"/>
  <c r="BF378" i="24"/>
  <c r="BH378" i="24" s="1"/>
  <c r="BF313" i="24"/>
  <c r="BH313" i="24" s="1"/>
  <c r="BF240" i="24"/>
  <c r="BH240" i="24" s="1"/>
  <c r="BF183" i="24"/>
  <c r="BH183" i="24" s="1"/>
  <c r="BF135" i="24"/>
  <c r="BH135" i="24" s="1"/>
  <c r="BF86" i="24"/>
  <c r="BH86" i="24" s="1"/>
  <c r="BF91" i="24"/>
  <c r="BH91" i="24" s="1"/>
  <c r="BI31" i="24"/>
  <c r="BF246" i="24"/>
  <c r="BH246" i="24" s="1"/>
  <c r="BF57" i="24"/>
  <c r="BH57" i="24" s="1"/>
  <c r="BF157" i="24"/>
  <c r="BH157" i="24" s="1"/>
  <c r="BF38" i="24"/>
  <c r="BH38" i="24" s="1"/>
  <c r="BF117" i="24"/>
  <c r="BH117" i="24" s="1"/>
  <c r="BI329" i="24"/>
  <c r="BF84" i="24"/>
  <c r="BH84" i="24" s="1"/>
  <c r="BF312" i="24"/>
  <c r="BH312" i="24" s="1"/>
  <c r="BI343" i="24"/>
  <c r="BI268" i="24"/>
  <c r="BI270" i="24"/>
  <c r="BI151" i="24"/>
  <c r="BI37" i="24"/>
  <c r="BF19" i="24"/>
  <c r="BH19" i="24" s="1"/>
  <c r="BF346" i="24"/>
  <c r="BH346" i="24" s="1"/>
  <c r="BF328" i="24"/>
  <c r="BH328" i="24" s="1"/>
  <c r="BF262" i="24"/>
  <c r="BH262" i="24" s="1"/>
  <c r="BF279" i="24"/>
  <c r="BH279" i="24" s="1"/>
  <c r="BF147" i="24"/>
  <c r="BH147" i="24" s="1"/>
  <c r="BF80" i="24"/>
  <c r="BH80" i="24" s="1"/>
  <c r="BF382" i="24"/>
  <c r="BH382" i="24" s="1"/>
  <c r="BF340" i="24"/>
  <c r="BH340" i="24" s="1"/>
  <c r="BF258" i="24"/>
  <c r="BH258" i="24" s="1"/>
  <c r="BF205" i="24"/>
  <c r="BH205" i="24" s="1"/>
  <c r="BF186" i="24"/>
  <c r="BH186" i="24" s="1"/>
  <c r="BF63" i="24"/>
  <c r="BH63" i="24" s="1"/>
  <c r="BF358" i="24"/>
  <c r="BH358" i="24" s="1"/>
  <c r="BF297" i="24"/>
  <c r="BH297" i="24" s="1"/>
  <c r="BF235" i="24"/>
  <c r="BH235" i="24" s="1"/>
  <c r="BF177" i="24"/>
  <c r="BH177" i="24" s="1"/>
  <c r="BF130" i="24"/>
  <c r="BH130" i="24" s="1"/>
  <c r="BF87" i="24"/>
  <c r="BH87" i="24" s="1"/>
  <c r="BF352" i="24"/>
  <c r="BH352" i="24" s="1"/>
  <c r="BF261" i="24"/>
  <c r="BH261" i="24" s="1"/>
  <c r="BI203" i="24"/>
  <c r="BF182" i="24"/>
  <c r="BH182" i="24" s="1"/>
  <c r="BF77" i="24"/>
  <c r="BH77" i="24" s="1"/>
  <c r="BF314" i="24"/>
  <c r="BH314" i="24" s="1"/>
  <c r="BF233" i="24"/>
  <c r="BH233" i="24" s="1"/>
  <c r="BF167" i="24"/>
  <c r="BH167" i="24" s="1"/>
  <c r="BF112" i="24"/>
  <c r="BH112" i="24" s="1"/>
  <c r="BI367" i="24"/>
  <c r="BF294" i="24"/>
  <c r="BH294" i="24" s="1"/>
  <c r="BF232" i="24"/>
  <c r="BH232" i="24" s="1"/>
  <c r="BF174" i="24"/>
  <c r="BH174" i="24" s="1"/>
  <c r="BF127" i="24"/>
  <c r="BH127" i="24" s="1"/>
  <c r="BF31" i="24"/>
  <c r="BH31" i="24" s="1"/>
  <c r="BF18" i="24"/>
  <c r="BH18" i="24" s="1"/>
  <c r="BF48" i="24"/>
  <c r="BH48" i="24" s="1"/>
  <c r="BF272" i="24"/>
  <c r="BH272" i="24" s="1"/>
  <c r="BF42" i="24"/>
  <c r="BH42" i="24" s="1"/>
  <c r="BF200" i="24"/>
  <c r="BH200" i="24" s="1"/>
  <c r="BF13" i="24"/>
  <c r="BH13" i="24" s="1"/>
  <c r="BF190" i="24"/>
  <c r="BH190" i="24" s="1"/>
  <c r="BF363" i="24"/>
  <c r="BH363" i="24" s="1"/>
  <c r="BF118" i="24"/>
  <c r="BH118" i="24" s="1"/>
  <c r="BF334" i="24"/>
  <c r="BH334" i="24" s="1"/>
  <c r="BF25" i="24"/>
  <c r="BH25" i="24" s="1"/>
  <c r="BF331" i="24"/>
  <c r="BH331" i="24" s="1"/>
  <c r="BI230" i="24"/>
  <c r="BF208" i="24"/>
  <c r="BH208" i="24" s="1"/>
  <c r="BF139" i="24"/>
  <c r="BH139" i="24" s="1"/>
  <c r="BF72" i="24"/>
  <c r="BH72" i="24" s="1"/>
  <c r="BF369" i="24"/>
  <c r="BH369" i="24" s="1"/>
  <c r="BF317" i="24"/>
  <c r="BH317" i="24" s="1"/>
  <c r="BF270" i="24"/>
  <c r="BH270" i="24" s="1"/>
  <c r="BF204" i="24"/>
  <c r="BH204" i="24" s="1"/>
  <c r="BF131" i="24"/>
  <c r="BH131" i="24" s="1"/>
  <c r="BF96" i="24"/>
  <c r="BH96" i="24" s="1"/>
  <c r="BF350" i="24"/>
  <c r="BH350" i="24" s="1"/>
  <c r="BF289" i="24"/>
  <c r="BH289" i="24" s="1"/>
  <c r="BF227" i="24"/>
  <c r="BH227" i="24" s="1"/>
  <c r="BF169" i="24"/>
  <c r="BH169" i="24" s="1"/>
  <c r="BF122" i="24"/>
  <c r="BH122" i="24" s="1"/>
  <c r="BF45" i="24"/>
  <c r="BH45" i="24" s="1"/>
  <c r="BI21" i="24"/>
  <c r="BF325" i="24"/>
  <c r="BH325" i="24" s="1"/>
  <c r="BF242" i="24"/>
  <c r="BH242" i="24" s="1"/>
  <c r="BF187" i="24"/>
  <c r="BH187" i="24" s="1"/>
  <c r="BF137" i="24"/>
  <c r="BH137" i="24" s="1"/>
  <c r="BF379" i="24"/>
  <c r="BH379" i="24" s="1"/>
  <c r="BF339" i="24"/>
  <c r="BH339" i="24" s="1"/>
  <c r="BF225" i="24"/>
  <c r="BH225" i="24" s="1"/>
  <c r="BF159" i="24"/>
  <c r="BH159" i="24" s="1"/>
  <c r="BI155" i="24"/>
  <c r="BF356" i="24"/>
  <c r="BH356" i="24" s="1"/>
  <c r="BF285" i="24"/>
  <c r="BH285" i="24" s="1"/>
  <c r="BF224" i="24"/>
  <c r="BH224" i="24" s="1"/>
  <c r="BF166" i="24"/>
  <c r="BH166" i="24" s="1"/>
  <c r="BF119" i="24"/>
  <c r="BH119" i="24" s="1"/>
  <c r="BF26" i="24"/>
  <c r="BH26" i="24" s="1"/>
  <c r="BI79" i="24"/>
  <c r="BI25" i="24"/>
  <c r="BF302" i="24"/>
  <c r="BH302" i="24" s="1"/>
  <c r="BF56" i="24"/>
  <c r="BH56" i="24" s="1"/>
  <c r="BF215" i="24"/>
  <c r="BH215" i="24" s="1"/>
  <c r="BF59" i="24"/>
  <c r="BH59" i="24" s="1"/>
  <c r="BF164" i="24"/>
  <c r="BH164" i="24" s="1"/>
  <c r="BF3" i="24"/>
  <c r="BH3" i="24" s="1"/>
  <c r="BF192" i="24"/>
  <c r="BH192" i="24" s="1"/>
  <c r="BF365" i="24"/>
  <c r="BH365" i="24" s="1"/>
  <c r="BI328" i="24"/>
  <c r="BI252" i="24"/>
  <c r="BI192" i="24"/>
  <c r="BI113" i="24"/>
  <c r="BI23" i="24"/>
  <c r="BI67" i="24"/>
  <c r="BI379" i="24"/>
  <c r="BI310" i="24"/>
  <c r="BI244" i="24"/>
  <c r="BI201" i="24"/>
  <c r="BI127" i="24"/>
  <c r="BI28" i="24"/>
  <c r="BI26" i="24"/>
  <c r="BI378" i="24"/>
  <c r="BI309" i="24"/>
  <c r="BI235" i="24"/>
  <c r="BI150" i="24"/>
  <c r="BI91" i="24"/>
  <c r="BF94" i="24"/>
  <c r="BH94" i="24" s="1"/>
  <c r="BF318" i="24"/>
  <c r="BH318" i="24" s="1"/>
  <c r="BF271" i="24"/>
  <c r="BH271" i="24" s="1"/>
  <c r="BF252" i="24"/>
  <c r="BH252" i="24" s="1"/>
  <c r="BF188" i="24"/>
  <c r="BH188" i="24" s="1"/>
  <c r="BF64" i="24"/>
  <c r="BH64" i="24" s="1"/>
  <c r="BF359" i="24"/>
  <c r="BH359" i="24" s="1"/>
  <c r="BF309" i="24"/>
  <c r="BH309" i="24" s="1"/>
  <c r="BF244" i="24"/>
  <c r="BH244" i="24" s="1"/>
  <c r="BF191" i="24"/>
  <c r="BH191" i="24" s="1"/>
  <c r="BF123" i="24"/>
  <c r="BH123" i="24" s="1"/>
  <c r="BI58" i="24"/>
  <c r="BF342" i="24"/>
  <c r="BH342" i="24" s="1"/>
  <c r="BF291" i="24"/>
  <c r="BH291" i="24" s="1"/>
  <c r="BF219" i="24"/>
  <c r="BH219" i="24" s="1"/>
  <c r="BF161" i="24"/>
  <c r="BH161" i="24" s="1"/>
  <c r="BF114" i="24"/>
  <c r="BH114" i="24" s="1"/>
  <c r="BI72" i="24"/>
  <c r="BF380" i="24"/>
  <c r="BH380" i="24" s="1"/>
  <c r="BF315" i="24"/>
  <c r="BH315" i="24" s="1"/>
  <c r="BF234" i="24"/>
  <c r="BH234" i="24" s="1"/>
  <c r="BF176" i="24"/>
  <c r="BH176" i="24" s="1"/>
  <c r="BF129" i="24"/>
  <c r="BH129" i="24" s="1"/>
  <c r="BF372" i="24"/>
  <c r="BH372" i="24" s="1"/>
  <c r="BF295" i="24"/>
  <c r="BH295" i="24" s="1"/>
  <c r="BF217" i="24"/>
  <c r="BH217" i="24" s="1"/>
  <c r="BF151" i="24"/>
  <c r="BH151" i="24" s="1"/>
  <c r="BF93" i="24"/>
  <c r="BH93" i="24" s="1"/>
  <c r="BF347" i="24"/>
  <c r="BH347" i="24" s="1"/>
  <c r="BF280" i="24"/>
  <c r="BH280" i="24" s="1"/>
  <c r="BF216" i="24"/>
  <c r="BH216" i="24" s="1"/>
  <c r="BF158" i="24"/>
  <c r="BH158" i="24" s="1"/>
  <c r="BF111" i="24"/>
  <c r="BH111" i="24" s="1"/>
  <c r="BF83" i="24"/>
  <c r="BH83" i="24" s="1"/>
  <c r="BF82" i="24"/>
  <c r="BH82" i="24" s="1"/>
  <c r="BF329" i="24"/>
  <c r="BH329" i="24" s="1"/>
  <c r="BF41" i="24"/>
  <c r="BH41" i="24" s="1"/>
  <c r="BF247" i="24"/>
  <c r="BH247" i="24" s="1"/>
  <c r="BF44" i="24"/>
  <c r="BH44" i="24" s="1"/>
  <c r="BF198" i="24"/>
  <c r="BH198" i="24" s="1"/>
  <c r="BF14" i="24"/>
  <c r="BH14" i="24" s="1"/>
  <c r="BF165" i="24"/>
  <c r="BH165" i="24" s="1"/>
  <c r="BF85" i="24"/>
  <c r="BH85" i="24" s="1"/>
  <c r="BF310" i="24"/>
  <c r="BH310" i="24" s="1"/>
  <c r="BF245" i="24"/>
  <c r="BH245" i="24" s="1"/>
  <c r="BF193" i="24"/>
  <c r="BH193" i="24" s="1"/>
  <c r="BF132" i="24"/>
  <c r="BH132" i="24" s="1"/>
  <c r="BF98" i="24"/>
  <c r="BH98" i="24" s="1"/>
  <c r="BF360" i="24"/>
  <c r="BH360" i="24" s="1"/>
  <c r="BF298" i="24"/>
  <c r="BH298" i="24" s="1"/>
  <c r="BF236" i="24"/>
  <c r="BH236" i="24" s="1"/>
  <c r="BF178" i="24"/>
  <c r="BH178" i="24" s="1"/>
  <c r="BF115" i="24"/>
  <c r="BH115" i="24" s="1"/>
  <c r="BF20" i="24"/>
  <c r="BH20" i="24" s="1"/>
  <c r="BF333" i="24"/>
  <c r="BH333" i="24" s="1"/>
  <c r="BF288" i="24"/>
  <c r="BH288" i="24" s="1"/>
  <c r="BF211" i="24"/>
  <c r="BH211" i="24" s="1"/>
  <c r="BF153" i="24"/>
  <c r="BH153" i="24" s="1"/>
  <c r="BF97" i="24"/>
  <c r="BH97" i="24" s="1"/>
  <c r="BF40" i="24"/>
  <c r="BH40" i="24" s="1"/>
  <c r="BF374" i="24"/>
  <c r="BH374" i="24" s="1"/>
  <c r="BF307" i="24"/>
  <c r="BH307" i="24" s="1"/>
  <c r="BF226" i="24"/>
  <c r="BH226" i="24" s="1"/>
  <c r="BF168" i="24"/>
  <c r="BH168" i="24" s="1"/>
  <c r="BF121" i="24"/>
  <c r="BH121" i="24" s="1"/>
  <c r="BF375" i="24"/>
  <c r="BH375" i="24" s="1"/>
  <c r="BF287" i="24"/>
  <c r="BH287" i="24" s="1"/>
  <c r="BF209" i="24"/>
  <c r="BH209" i="24" s="1"/>
  <c r="BF143" i="24"/>
  <c r="BH143" i="24" s="1"/>
  <c r="BF76" i="24"/>
  <c r="BH76" i="24" s="1"/>
  <c r="BF338" i="24"/>
  <c r="BH338" i="24" s="1"/>
  <c r="BF275" i="24"/>
  <c r="BH275" i="24" s="1"/>
  <c r="BF260" i="24"/>
  <c r="BH260" i="24" s="1"/>
  <c r="BF150" i="24"/>
  <c r="BH150" i="24" s="1"/>
  <c r="BF89" i="24"/>
  <c r="BH89" i="24" s="1"/>
  <c r="BF50" i="24"/>
  <c r="BH50" i="24" s="1"/>
  <c r="BF99" i="24"/>
  <c r="BH99" i="24" s="1"/>
  <c r="BF73" i="24"/>
  <c r="BH73" i="24" s="1"/>
  <c r="BF367" i="24"/>
  <c r="BH367" i="24" s="1"/>
  <c r="BF107" i="24"/>
  <c r="BH107" i="24" s="1"/>
  <c r="BF276" i="24"/>
  <c r="BH276" i="24" s="1"/>
  <c r="BF58" i="24"/>
  <c r="BH58" i="24" s="1"/>
  <c r="BF222" i="24"/>
  <c r="BH222" i="24" s="1"/>
  <c r="BI18" i="24"/>
  <c r="BF202" i="24"/>
  <c r="BH202" i="24" s="1"/>
  <c r="BI372" i="24"/>
  <c r="BI311" i="24"/>
  <c r="BI237" i="24"/>
  <c r="BI139" i="24"/>
  <c r="BI102" i="24"/>
  <c r="BI54" i="24"/>
  <c r="BF149" i="24"/>
  <c r="BH149" i="24" s="1"/>
  <c r="BF126" i="24"/>
  <c r="BH126" i="24" s="1"/>
  <c r="BF370" i="24"/>
  <c r="BH370" i="24" s="1"/>
  <c r="BF299" i="24"/>
  <c r="BH299" i="24" s="1"/>
  <c r="BF237" i="24"/>
  <c r="BH237" i="24" s="1"/>
  <c r="BF179" i="24"/>
  <c r="BH179" i="24" s="1"/>
  <c r="BF124" i="24"/>
  <c r="BH124" i="24" s="1"/>
  <c r="BF60" i="24"/>
  <c r="BH60" i="24" s="1"/>
  <c r="BF353" i="24"/>
  <c r="BH353" i="24" s="1"/>
  <c r="BF301" i="24"/>
  <c r="BH301" i="24" s="1"/>
  <c r="BF228" i="24"/>
  <c r="BH228" i="24" s="1"/>
  <c r="BF170" i="24"/>
  <c r="BH170" i="24" s="1"/>
  <c r="BF138" i="24"/>
  <c r="BH138" i="24" s="1"/>
  <c r="BF55" i="24"/>
  <c r="BH55" i="24" s="1"/>
  <c r="BF326" i="24"/>
  <c r="BH326" i="24" s="1"/>
  <c r="BF254" i="24"/>
  <c r="BH254" i="24" s="1"/>
  <c r="BF268" i="24"/>
  <c r="BH268" i="24" s="1"/>
  <c r="BF145" i="24"/>
  <c r="BH145" i="24" s="1"/>
  <c r="BI96" i="24"/>
  <c r="BF15" i="24"/>
  <c r="BH15" i="24" s="1"/>
  <c r="BF364" i="24"/>
  <c r="BH364" i="24" s="1"/>
  <c r="BF296" i="24"/>
  <c r="BH296" i="24" s="1"/>
  <c r="BF218" i="24"/>
  <c r="BH218" i="24" s="1"/>
  <c r="BF160" i="24"/>
  <c r="BH160" i="24" s="1"/>
  <c r="BF113" i="24"/>
  <c r="BH113" i="24" s="1"/>
  <c r="BF357" i="24"/>
  <c r="BH357" i="24" s="1"/>
  <c r="BF284" i="24"/>
  <c r="BH284" i="24" s="1"/>
  <c r="BF248" i="24"/>
  <c r="BH248" i="24" s="1"/>
  <c r="BF199" i="24"/>
  <c r="BH199" i="24" s="1"/>
  <c r="BF68" i="24"/>
  <c r="BH68" i="24" s="1"/>
  <c r="BF332" i="24"/>
  <c r="BH332" i="24" s="1"/>
  <c r="BI239" i="24"/>
  <c r="BF256" i="24"/>
  <c r="BH256" i="24" s="1"/>
  <c r="BF142" i="24"/>
  <c r="BH142" i="24" s="1"/>
  <c r="BF88" i="24"/>
  <c r="BH88" i="24" s="1"/>
  <c r="BF24" i="24"/>
  <c r="BH24" i="24" s="1"/>
  <c r="BF34" i="24"/>
  <c r="BH34" i="24" s="1"/>
  <c r="BF156" i="24"/>
  <c r="BH156" i="24" s="1"/>
  <c r="BF9" i="24"/>
  <c r="BH9" i="24" s="1"/>
  <c r="BF74" i="24"/>
  <c r="BH74" i="24" s="1"/>
  <c r="BF306" i="24"/>
  <c r="BH306" i="24" s="1"/>
  <c r="BF43" i="24"/>
  <c r="BH43" i="24" s="1"/>
  <c r="BF250" i="24"/>
  <c r="BH250" i="24" s="1"/>
  <c r="BF46" i="24"/>
  <c r="BH46" i="24" s="1"/>
  <c r="BF223" i="24"/>
  <c r="BH223" i="24" s="1"/>
  <c r="BI371" i="24"/>
  <c r="BI301" i="24"/>
  <c r="BI229" i="24"/>
  <c r="BI154" i="24"/>
  <c r="BI189" i="24"/>
  <c r="BI35" i="24"/>
  <c r="BI77" i="24"/>
  <c r="BI350" i="24"/>
  <c r="BI276" i="24"/>
  <c r="BI220" i="24"/>
  <c r="BI152" i="24"/>
  <c r="BI98" i="24"/>
  <c r="BI53" i="24"/>
  <c r="BI99" i="24"/>
  <c r="BI349" i="24"/>
  <c r="BI272" i="24"/>
  <c r="BI211" i="24"/>
  <c r="BI171" i="24"/>
  <c r="BI168" i="24"/>
  <c r="BI30" i="24"/>
  <c r="BI348" i="24"/>
  <c r="BI265" i="24"/>
  <c r="BI207" i="24"/>
  <c r="BI144" i="24"/>
  <c r="BI80" i="24"/>
  <c r="BI10" i="24"/>
  <c r="BI324" i="24"/>
  <c r="BI264" i="24"/>
  <c r="BI269" i="24"/>
  <c r="BI137" i="24"/>
  <c r="BI42" i="24"/>
  <c r="BI71" i="24"/>
  <c r="BI335" i="24"/>
  <c r="BI255" i="24"/>
  <c r="BI182" i="24"/>
  <c r="BI140" i="24"/>
  <c r="BI47" i="24"/>
  <c r="BF22" i="24"/>
  <c r="BH22" i="24" s="1"/>
  <c r="BF172" i="24"/>
  <c r="BH172" i="24" s="1"/>
  <c r="BF195" i="24"/>
  <c r="BH195" i="24" s="1"/>
  <c r="BF141" i="24"/>
  <c r="BH141" i="24" s="1"/>
  <c r="BF361" i="24"/>
  <c r="BH361" i="24" s="1"/>
  <c r="BF305" i="24"/>
  <c r="BH305" i="24" s="1"/>
  <c r="BF229" i="24"/>
  <c r="BH229" i="24" s="1"/>
  <c r="BF171" i="24"/>
  <c r="BH171" i="24" s="1"/>
  <c r="BF116" i="24"/>
  <c r="BH116" i="24" s="1"/>
  <c r="BF21" i="24"/>
  <c r="BH21" i="24" s="1"/>
  <c r="BF343" i="24"/>
  <c r="BH343" i="24" s="1"/>
  <c r="BF303" i="24"/>
  <c r="BH303" i="24" s="1"/>
  <c r="BF220" i="24"/>
  <c r="BH220" i="24" s="1"/>
  <c r="BF162" i="24"/>
  <c r="BH162" i="24" s="1"/>
  <c r="BF100" i="24"/>
  <c r="BH100" i="24" s="1"/>
  <c r="BF381" i="24"/>
  <c r="BH381" i="24" s="1"/>
  <c r="BF354" i="24"/>
  <c r="BH354" i="24" s="1"/>
  <c r="BI222" i="24"/>
  <c r="BF263" i="24"/>
  <c r="BH263" i="24" s="1"/>
  <c r="BI196" i="24"/>
  <c r="BF78" i="24"/>
  <c r="BH78" i="24" s="1"/>
  <c r="BF10" i="24"/>
  <c r="BH10" i="24" s="1"/>
  <c r="BF366" i="24"/>
  <c r="BH366" i="24" s="1"/>
  <c r="BF286" i="24"/>
  <c r="BH286" i="24" s="1"/>
  <c r="BF210" i="24"/>
  <c r="BH210" i="24" s="1"/>
  <c r="BF152" i="24"/>
  <c r="BH152" i="24" s="1"/>
  <c r="BI193" i="24"/>
  <c r="BF348" i="24"/>
  <c r="BH348" i="24" s="1"/>
  <c r="BI271" i="24"/>
  <c r="BF264" i="24"/>
  <c r="BH264" i="24" s="1"/>
  <c r="BF136" i="24"/>
  <c r="BH136" i="24" s="1"/>
  <c r="BF101" i="24"/>
  <c r="BH101" i="24" s="1"/>
  <c r="BF323" i="24"/>
  <c r="BH323" i="24" s="1"/>
  <c r="BF283" i="24"/>
  <c r="BH283" i="24" s="1"/>
  <c r="BI249" i="24"/>
  <c r="BF196" i="24"/>
  <c r="BH196" i="24" s="1"/>
  <c r="BF75" i="24"/>
  <c r="BH75" i="24" s="1"/>
  <c r="BF35" i="24"/>
  <c r="BH35" i="24" s="1"/>
  <c r="BF47" i="24"/>
  <c r="BH47" i="24" s="1"/>
  <c r="BF201" i="24"/>
  <c r="BH201" i="24" s="1"/>
  <c r="BF12" i="24"/>
  <c r="BH12" i="24" s="1"/>
  <c r="BF110" i="24"/>
  <c r="BH110" i="24" s="1"/>
  <c r="BF330" i="24"/>
  <c r="BH330" i="24" s="1"/>
  <c r="BF102" i="24"/>
  <c r="BH102" i="24" s="1"/>
  <c r="BF281" i="24"/>
  <c r="BH281" i="24" s="1"/>
  <c r="BF30" i="24"/>
  <c r="BH30" i="24" s="1"/>
  <c r="BF282" i="24"/>
  <c r="BH282" i="24" s="1"/>
  <c r="BI366" i="24"/>
  <c r="BI273" i="24"/>
  <c r="BI221" i="24"/>
  <c r="BI166" i="24"/>
  <c r="BI164" i="24"/>
  <c r="BI88" i="24"/>
  <c r="BI136" i="24"/>
  <c r="BI342" i="24"/>
  <c r="BI267" i="24"/>
  <c r="BI212" i="24"/>
  <c r="BI183" i="24"/>
  <c r="BI176" i="24"/>
  <c r="BI34" i="24"/>
  <c r="BI69" i="24"/>
  <c r="BI341" i="24"/>
  <c r="BI266" i="24"/>
  <c r="BI278" i="24"/>
  <c r="BI191" i="24"/>
  <c r="BI46" i="24"/>
  <c r="BI39" i="24"/>
  <c r="BI340" i="24"/>
  <c r="BI257" i="24"/>
  <c r="BI197" i="24"/>
  <c r="BI123" i="24"/>
  <c r="BI64" i="24"/>
  <c r="BI370" i="24"/>
  <c r="BI339" i="24"/>
  <c r="BI256" i="24"/>
  <c r="BI285" i="24"/>
  <c r="BI121" i="24"/>
  <c r="BI78" i="24"/>
  <c r="BI345" i="24"/>
  <c r="BI314" i="24"/>
  <c r="BI275" i="24"/>
  <c r="BI187" i="24"/>
  <c r="BI90" i="24"/>
  <c r="BI73" i="24"/>
  <c r="BI129" i="24"/>
  <c r="BI352" i="24"/>
  <c r="BI251" i="24"/>
  <c r="BI175" i="24"/>
  <c r="BI114" i="24"/>
  <c r="BI353" i="24"/>
  <c r="BI198" i="24"/>
  <c r="BI106" i="24"/>
  <c r="BI330" i="24"/>
  <c r="BI297" i="24"/>
  <c r="BI186" i="24"/>
  <c r="BI87" i="24"/>
  <c r="BI7" i="24"/>
  <c r="BI315" i="24"/>
  <c r="BI233" i="24"/>
  <c r="BI205" i="24"/>
  <c r="BI120" i="24"/>
  <c r="BI351" i="24"/>
  <c r="BI289" i="24"/>
  <c r="BI165" i="24"/>
  <c r="BI118" i="24"/>
  <c r="BI302" i="24"/>
  <c r="BI380" i="24"/>
  <c r="BI94" i="24"/>
  <c r="BI331" i="24"/>
  <c r="BI282" i="24"/>
  <c r="BI149" i="24"/>
  <c r="BI41" i="24"/>
  <c r="BI317" i="24"/>
  <c r="BI177" i="24"/>
  <c r="BI66" i="24"/>
  <c r="BI377" i="24"/>
  <c r="BI287" i="24"/>
  <c r="BI195" i="24"/>
  <c r="BI97" i="24"/>
  <c r="BI20" i="24"/>
  <c r="BI307" i="24"/>
  <c r="BI225" i="24"/>
  <c r="BI163" i="24"/>
  <c r="BI49" i="24"/>
  <c r="BI346" i="24"/>
  <c r="BI263" i="24"/>
  <c r="BI178" i="24"/>
  <c r="BI40" i="24"/>
  <c r="BI337" i="24"/>
  <c r="BI56" i="24"/>
  <c r="BI365" i="24"/>
  <c r="BI236" i="24"/>
  <c r="BI111" i="24"/>
  <c r="BI107" i="24"/>
  <c r="BI303" i="24"/>
  <c r="BI146" i="24"/>
  <c r="BI52" i="24"/>
  <c r="BI363" i="24"/>
  <c r="BI283" i="24"/>
  <c r="BI173" i="24"/>
  <c r="BI134" i="24"/>
  <c r="BI322" i="24"/>
  <c r="BI304" i="24"/>
  <c r="BI217" i="24"/>
  <c r="BI101" i="24"/>
  <c r="BI27" i="24"/>
  <c r="BI332" i="24"/>
  <c r="BI240" i="24"/>
  <c r="BI145" i="24"/>
  <c r="BI76" i="24"/>
  <c r="BI319" i="24"/>
  <c r="BI70" i="24"/>
  <c r="BI359" i="24"/>
  <c r="BI228" i="24"/>
  <c r="BI92" i="24"/>
  <c r="BI12" i="24"/>
  <c r="BI298" i="24"/>
  <c r="BI158" i="24"/>
  <c r="BI33" i="24"/>
  <c r="BI360" i="24"/>
  <c r="BI242" i="24"/>
  <c r="BI148" i="24"/>
  <c r="BI44" i="24"/>
  <c r="BI294" i="24"/>
  <c r="BI296" i="24"/>
  <c r="BI209" i="24"/>
  <c r="BI83" i="24"/>
  <c r="BI81" i="24"/>
  <c r="BI323" i="24"/>
  <c r="BI232" i="24"/>
  <c r="BI159" i="24"/>
  <c r="BI112" i="24"/>
  <c r="BI260" i="24"/>
  <c r="BI2" i="24"/>
  <c r="BI327" i="24"/>
  <c r="BI274" i="24"/>
  <c r="BI103" i="24"/>
  <c r="BI382" i="24"/>
  <c r="BI250" i="24"/>
  <c r="BI109" i="24"/>
  <c r="BI43" i="24"/>
  <c r="BI325" i="24"/>
  <c r="BI234" i="24"/>
  <c r="BI142" i="24"/>
  <c r="BI128" i="24"/>
  <c r="BI376" i="24"/>
  <c r="BI299" i="24"/>
  <c r="BI184" i="24"/>
  <c r="BI95" i="24"/>
  <c r="BI6" i="24"/>
  <c r="BI306" i="24"/>
  <c r="BI224" i="24"/>
  <c r="BI135" i="24"/>
  <c r="BI5" i="24"/>
  <c r="BI245" i="24"/>
  <c r="BI29" i="24"/>
  <c r="BI318" i="24"/>
  <c r="BI199" i="24"/>
  <c r="BI55" i="24"/>
  <c r="BI357" i="24"/>
  <c r="BI243" i="24"/>
  <c r="BI172" i="24"/>
  <c r="BI19" i="24"/>
  <c r="BI334" i="24"/>
  <c r="BI226" i="24"/>
  <c r="BI167" i="24"/>
  <c r="BI51" i="24"/>
  <c r="BI358" i="24"/>
  <c r="BI288" i="24"/>
  <c r="BI169" i="24"/>
  <c r="BI61" i="24"/>
  <c r="BI9" i="24"/>
  <c r="BI300" i="24"/>
  <c r="BI216" i="24"/>
  <c r="BI119" i="24"/>
  <c r="BI63" i="24"/>
  <c r="BI204" i="24"/>
  <c r="BI13" i="24"/>
  <c r="BI338" i="24"/>
  <c r="BI190" i="24"/>
  <c r="BI68" i="24"/>
  <c r="BI364" i="24"/>
  <c r="BI227" i="24"/>
  <c r="BI160" i="24"/>
  <c r="BI11" i="24"/>
  <c r="BI316" i="24"/>
  <c r="BI218" i="24"/>
  <c r="BI105" i="24"/>
  <c r="BI32" i="24"/>
  <c r="BI347" i="24"/>
  <c r="BI279" i="24"/>
  <c r="BI138" i="24"/>
  <c r="BI62" i="24"/>
  <c r="BI313" i="24"/>
  <c r="BI295" i="24"/>
  <c r="BI208" i="24"/>
  <c r="BI93" i="24"/>
  <c r="BI8" i="24"/>
  <c r="BI194" i="24"/>
  <c r="BI130" i="24"/>
  <c r="BI286" i="24"/>
  <c r="BI185" i="24"/>
  <c r="BI22" i="24"/>
  <c r="BI362" i="24"/>
  <c r="BI219" i="24"/>
  <c r="BI100" i="24"/>
  <c r="BI374" i="24"/>
  <c r="BI308" i="24"/>
  <c r="BI210" i="24"/>
  <c r="BI156" i="24"/>
  <c r="BI84" i="24"/>
  <c r="BI336" i="24"/>
  <c r="BI241" i="24"/>
  <c r="BI181" i="24"/>
  <c r="BI126" i="24"/>
  <c r="BI375" i="24"/>
  <c r="BI291" i="24"/>
  <c r="BI206" i="24"/>
  <c r="BI60" i="24"/>
  <c r="BI16" i="24"/>
  <c r="BI262" i="24"/>
  <c r="BI38" i="24"/>
  <c r="BI24" i="24"/>
  <c r="BI45" i="24"/>
  <c r="BI292" i="24"/>
  <c r="BI65" i="24"/>
  <c r="BI200" i="24"/>
  <c r="BI312" i="24"/>
  <c r="BI89" i="24"/>
  <c r="BI133" i="24"/>
  <c r="BI277" i="24"/>
  <c r="BI354" i="24"/>
  <c r="BI174" i="24"/>
  <c r="BI223" i="24"/>
  <c r="BI85" i="24"/>
  <c r="BI15" i="24"/>
  <c r="BI117" i="24"/>
  <c r="BI75" i="24"/>
  <c r="BI284" i="24"/>
  <c r="BI147" i="24"/>
  <c r="BI108" i="24"/>
  <c r="BI344" i="24"/>
  <c r="BI115" i="24"/>
  <c r="BI153" i="24"/>
  <c r="BI4" i="24"/>
  <c r="BI381" i="24"/>
  <c r="BI110" i="24"/>
  <c r="BI86" i="24"/>
  <c r="BI180" i="24"/>
  <c r="BI143" i="24"/>
  <c r="BI281" i="24"/>
  <c r="BI17" i="24"/>
  <c r="BI131" i="24"/>
  <c r="BI161" i="24"/>
  <c r="BI141" i="24"/>
  <c r="BI202" i="24"/>
  <c r="BI82" i="24"/>
  <c r="BI238" i="24"/>
  <c r="BI369" i="24"/>
  <c r="BI132" i="24"/>
  <c r="BI50" i="24"/>
  <c r="BI124" i="24"/>
  <c r="BI254" i="24"/>
  <c r="BI214" i="24"/>
  <c r="BI305" i="24"/>
  <c r="BI48" i="24"/>
  <c r="BI247" i="24"/>
  <c r="BI231" i="24"/>
  <c r="BI36" i="24"/>
  <c r="BI321" i="24"/>
  <c r="BI290" i="24"/>
  <c r="BI293" i="24"/>
  <c r="BI356" i="24"/>
  <c r="BI320" i="24"/>
  <c r="BI122" i="24"/>
  <c r="BI3" i="24"/>
  <c r="BI361" i="24"/>
  <c r="BI74" i="24"/>
  <c r="BI246" i="24"/>
  <c r="BQ153" i="20"/>
  <c r="BQ238" i="20"/>
  <c r="BQ280" i="20"/>
  <c r="BQ288" i="20"/>
  <c r="BQ368" i="20"/>
  <c r="BQ2" i="20"/>
  <c r="BQ219" i="20"/>
  <c r="BQ270" i="20"/>
  <c r="BQ336" i="20"/>
  <c r="BQ370" i="20"/>
  <c r="BQ3" i="20"/>
  <c r="BQ52" i="20"/>
  <c r="BM36" i="22"/>
  <c r="BM295" i="22"/>
  <c r="BM50" i="22"/>
  <c r="BM303" i="22"/>
  <c r="BM31" i="22"/>
  <c r="BM320" i="22"/>
  <c r="BM39" i="22"/>
  <c r="BM318" i="22"/>
  <c r="BM47" i="22"/>
  <c r="BM55" i="22"/>
  <c r="BM72" i="22"/>
  <c r="BM12" i="22"/>
  <c r="BM139" i="22"/>
  <c r="BM13" i="22"/>
  <c r="BM380" i="22"/>
  <c r="BM212" i="22"/>
  <c r="BM113" i="22"/>
  <c r="BM181" i="22"/>
  <c r="AW92" i="22"/>
  <c r="AW187" i="22"/>
  <c r="AW265" i="22"/>
  <c r="AW328" i="22"/>
  <c r="AW49" i="22"/>
  <c r="AW19" i="22"/>
  <c r="AW51" i="22"/>
  <c r="AW86" i="22"/>
  <c r="AW181" i="22"/>
  <c r="AW263" i="22"/>
  <c r="AW320" i="22"/>
  <c r="AW2" i="22"/>
  <c r="AW8" i="22"/>
  <c r="AW66" i="22"/>
  <c r="AW95" i="22"/>
  <c r="AW190" i="22"/>
  <c r="AW268" i="22"/>
  <c r="AW331" i="22"/>
  <c r="AW298" i="22"/>
  <c r="AW149" i="22"/>
  <c r="AW80" i="22"/>
  <c r="AW205" i="22"/>
  <c r="AW241" i="22"/>
  <c r="AW317" i="22"/>
  <c r="AW85" i="22"/>
  <c r="AW6" i="22"/>
  <c r="AW141" i="22"/>
  <c r="AW192" i="22"/>
  <c r="AW282" i="22"/>
  <c r="AW26" i="22"/>
  <c r="AW103" i="22"/>
  <c r="AW212" i="22"/>
  <c r="AW309" i="22"/>
  <c r="AW286" i="22"/>
  <c r="AW214" i="22"/>
  <c r="AG147" i="24"/>
  <c r="AG267" i="24"/>
  <c r="AG126" i="24"/>
  <c r="AG207" i="24"/>
  <c r="AG220" i="24"/>
  <c r="AG287" i="24"/>
  <c r="AK253" i="24"/>
  <c r="BM265" i="22"/>
  <c r="AW324" i="22"/>
  <c r="AW150" i="22"/>
  <c r="BM169" i="22"/>
  <c r="BQ374" i="22"/>
  <c r="BQ47" i="22"/>
  <c r="BQ377" i="22"/>
  <c r="BQ365" i="22"/>
  <c r="AW316" i="22"/>
  <c r="AW151" i="22"/>
  <c r="AW98" i="22"/>
  <c r="AW202" i="22"/>
  <c r="AW327" i="22"/>
  <c r="AW375" i="22"/>
  <c r="AW56" i="22"/>
  <c r="AW134" i="22"/>
  <c r="AW226" i="22"/>
  <c r="BQ67" i="22"/>
  <c r="BQ125" i="22"/>
  <c r="BQ203" i="22"/>
  <c r="AW234" i="22"/>
  <c r="AW36" i="22"/>
  <c r="AW119" i="22"/>
  <c r="AW163" i="22"/>
  <c r="AW227" i="22"/>
  <c r="AW290" i="22"/>
  <c r="AW370" i="22"/>
  <c r="AW54" i="22"/>
  <c r="AW111" i="22"/>
  <c r="AW157" i="22"/>
  <c r="AW237" i="22"/>
  <c r="AW301" i="22"/>
  <c r="AW377" i="22"/>
  <c r="AW12" i="22"/>
  <c r="AW113" i="22"/>
  <c r="AW297" i="22"/>
  <c r="BQ223" i="22"/>
  <c r="BQ87" i="22"/>
  <c r="BQ93" i="22"/>
  <c r="BQ86" i="22"/>
  <c r="BQ96" i="22"/>
  <c r="BQ198" i="22"/>
  <c r="BQ283" i="22"/>
  <c r="BQ343" i="22"/>
  <c r="BM357" i="20"/>
  <c r="BQ44" i="22"/>
  <c r="BQ114" i="22"/>
  <c r="BQ207" i="22"/>
  <c r="BM325" i="20"/>
  <c r="BQ181" i="20"/>
  <c r="BM369" i="22"/>
  <c r="AW275" i="22"/>
  <c r="AW332" i="22"/>
  <c r="AW138" i="22"/>
  <c r="AW52" i="22"/>
  <c r="AW107" i="22"/>
  <c r="AW89" i="22"/>
  <c r="AW184" i="22"/>
  <c r="AW230" i="22"/>
  <c r="AW321" i="22"/>
  <c r="AW147" i="22"/>
  <c r="AW34" i="22"/>
  <c r="AW143" i="22"/>
  <c r="AW224" i="22"/>
  <c r="AW231" i="22"/>
  <c r="AW334" i="22"/>
  <c r="AW178" i="22"/>
  <c r="AW38" i="22"/>
  <c r="AW201" i="22"/>
  <c r="AW335" i="22"/>
  <c r="BQ34" i="22"/>
  <c r="BQ7" i="22"/>
  <c r="BQ139" i="22"/>
  <c r="BQ347" i="22"/>
  <c r="BM378" i="22"/>
  <c r="BM196" i="22"/>
  <c r="BM171" i="22"/>
  <c r="BM132" i="22"/>
  <c r="BM192" i="22"/>
  <c r="BQ215" i="22"/>
  <c r="BQ272" i="22"/>
  <c r="BM291" i="20"/>
  <c r="BM128" i="22"/>
  <c r="BM312" i="22"/>
  <c r="BM235" i="22"/>
  <c r="BM257" i="22"/>
  <c r="BM310" i="22"/>
  <c r="BQ250" i="22"/>
  <c r="BQ371" i="22"/>
  <c r="BQ232" i="22"/>
  <c r="BM99" i="20"/>
  <c r="BM96" i="22"/>
  <c r="BM343" i="22"/>
  <c r="BM282" i="22"/>
  <c r="BM164" i="22"/>
  <c r="AW351" i="22"/>
  <c r="BM175" i="22"/>
  <c r="BM180" i="22"/>
  <c r="BM167" i="22"/>
  <c r="BM101" i="22"/>
  <c r="BM357" i="22"/>
  <c r="AW14" i="22"/>
  <c r="AW75" i="22"/>
  <c r="AW249" i="22"/>
  <c r="BM275" i="22"/>
  <c r="BM362" i="22"/>
  <c r="BM165" i="22"/>
  <c r="BM258" i="22"/>
  <c r="BM347" i="22"/>
  <c r="BM225" i="22"/>
  <c r="BM381" i="22"/>
  <c r="BM92" i="22"/>
  <c r="BM224" i="22"/>
  <c r="BM360" i="20"/>
  <c r="BM62" i="22"/>
  <c r="BM241" i="22"/>
  <c r="BM95" i="22"/>
  <c r="BM187" i="22"/>
  <c r="BM280" i="22"/>
  <c r="BM361" i="22"/>
  <c r="BM144" i="22"/>
  <c r="BM188" i="22"/>
  <c r="BM281" i="22"/>
  <c r="BM367" i="22"/>
  <c r="BM213" i="22"/>
  <c r="BM232" i="22"/>
  <c r="BM344" i="22"/>
  <c r="BM182" i="22"/>
  <c r="BM105" i="22"/>
  <c r="BM106" i="22"/>
  <c r="BM227" i="22"/>
  <c r="BM94" i="20"/>
  <c r="BM150" i="22"/>
  <c r="BM120" i="22"/>
  <c r="BM163" i="22"/>
  <c r="BM223" i="22"/>
  <c r="BM316" i="22"/>
  <c r="BM73" i="22"/>
  <c r="BM158" i="22"/>
  <c r="BM253" i="22"/>
  <c r="BM326" i="22"/>
  <c r="BM81" i="22"/>
  <c r="BM197" i="22"/>
  <c r="BM324" i="22"/>
  <c r="BM74" i="22"/>
  <c r="BM236" i="22"/>
  <c r="BM259" i="22"/>
  <c r="BM278" i="22"/>
  <c r="BM88" i="20"/>
  <c r="BM103" i="22"/>
  <c r="BM126" i="22"/>
  <c r="BM157" i="22"/>
  <c r="BM249" i="22"/>
  <c r="BM322" i="22"/>
  <c r="BM99" i="22"/>
  <c r="BM148" i="22"/>
  <c r="BM231" i="22"/>
  <c r="BM334" i="22"/>
  <c r="BM89" i="22"/>
  <c r="BM216" i="22"/>
  <c r="BM306" i="22"/>
  <c r="BM82" i="22"/>
  <c r="BM297" i="22"/>
  <c r="BM293" i="22"/>
  <c r="BM330" i="22"/>
  <c r="BM143" i="22"/>
  <c r="BM142" i="22"/>
  <c r="BM206" i="22"/>
  <c r="BM254" i="22"/>
  <c r="BM355" i="22"/>
  <c r="BM135" i="22"/>
  <c r="BM161" i="22"/>
  <c r="BM230" i="22"/>
  <c r="BM339" i="22"/>
  <c r="BM173" i="22"/>
  <c r="BM255" i="22"/>
  <c r="BM315" i="22"/>
  <c r="BM160" i="22"/>
  <c r="BM319" i="22"/>
  <c r="BM300" i="22"/>
  <c r="BM77" i="22"/>
  <c r="BQ226" i="22"/>
  <c r="BQ15" i="22"/>
  <c r="BQ209" i="22"/>
  <c r="BQ85" i="22"/>
  <c r="BQ57" i="22"/>
  <c r="BQ25" i="22"/>
  <c r="BQ149" i="22"/>
  <c r="BQ103" i="22"/>
  <c r="BQ170" i="22"/>
  <c r="BQ253" i="22"/>
  <c r="BQ6" i="22"/>
  <c r="BQ12" i="22"/>
  <c r="BQ41" i="22"/>
  <c r="BQ120" i="22"/>
  <c r="BQ89" i="22"/>
  <c r="BQ363" i="22"/>
  <c r="BQ62" i="22"/>
  <c r="BQ167" i="22"/>
  <c r="BQ22" i="22"/>
  <c r="BQ145" i="22"/>
  <c r="BQ335" i="22"/>
  <c r="BQ21" i="22"/>
  <c r="BQ54" i="22"/>
  <c r="BQ285" i="22"/>
  <c r="BQ24" i="22"/>
  <c r="BQ51" i="22"/>
  <c r="BQ169" i="22"/>
  <c r="BQ328" i="22"/>
  <c r="BQ63" i="22"/>
  <c r="BQ106" i="22"/>
  <c r="BQ214" i="22"/>
  <c r="BQ376" i="22"/>
  <c r="BQ202" i="22"/>
  <c r="BQ256" i="22"/>
  <c r="BQ336" i="22"/>
  <c r="BQ152" i="22"/>
  <c r="BQ248" i="22"/>
  <c r="BQ297" i="22"/>
  <c r="BQ333" i="22"/>
  <c r="BQ68" i="22"/>
  <c r="BQ98" i="22"/>
  <c r="BQ158" i="22"/>
  <c r="BQ382" i="22"/>
  <c r="BQ219" i="22"/>
  <c r="BM372" i="22"/>
  <c r="BQ129" i="22"/>
  <c r="BQ97" i="22"/>
  <c r="BQ110" i="22"/>
  <c r="BQ3" i="22"/>
  <c r="BQ94" i="22"/>
  <c r="BQ331" i="22"/>
  <c r="BQ319" i="22"/>
  <c r="BQ105" i="22"/>
  <c r="BQ311" i="22"/>
  <c r="BQ73" i="22"/>
  <c r="BQ58" i="22"/>
  <c r="BQ163" i="22"/>
  <c r="BQ281" i="22"/>
  <c r="BQ4" i="22"/>
  <c r="BQ27" i="22"/>
  <c r="BQ42" i="22"/>
  <c r="BQ102" i="22"/>
  <c r="BQ137" i="22"/>
  <c r="BQ18" i="22"/>
  <c r="BQ112" i="22"/>
  <c r="BQ190" i="22"/>
  <c r="BQ309" i="22"/>
  <c r="BQ81" i="22"/>
  <c r="BQ212" i="22"/>
  <c r="BQ174" i="22"/>
  <c r="BQ286" i="22"/>
  <c r="BQ84" i="22"/>
  <c r="BQ220" i="22"/>
  <c r="BQ107" i="22"/>
  <c r="BQ201" i="22"/>
  <c r="BQ255" i="22"/>
  <c r="BQ330" i="22"/>
  <c r="BQ236" i="22"/>
  <c r="BQ264" i="22"/>
  <c r="BQ173" i="22"/>
  <c r="BQ249" i="22"/>
  <c r="BQ369" i="22"/>
  <c r="BQ217" i="22"/>
  <c r="BQ258" i="22"/>
  <c r="BQ99" i="22"/>
  <c r="BQ155" i="22"/>
  <c r="BQ310" i="22"/>
  <c r="BQ204" i="22"/>
  <c r="BQ337" i="22"/>
  <c r="BQ26" i="22"/>
  <c r="BQ133" i="22"/>
  <c r="BQ224" i="22"/>
  <c r="BQ52" i="22"/>
  <c r="BQ262" i="22"/>
  <c r="BQ17" i="22"/>
  <c r="BQ206" i="22"/>
  <c r="BQ323" i="22"/>
  <c r="BQ243" i="22"/>
  <c r="BQ325" i="22"/>
  <c r="BQ90" i="22"/>
  <c r="BQ267" i="22"/>
  <c r="BQ200" i="22"/>
  <c r="BQ349" i="22"/>
  <c r="BQ104" i="22"/>
  <c r="BQ75" i="22"/>
  <c r="BQ221" i="22"/>
  <c r="BQ23" i="22"/>
  <c r="BQ168" i="22"/>
  <c r="BQ16" i="22"/>
  <c r="BQ39" i="22"/>
  <c r="BQ182" i="22"/>
  <c r="BQ77" i="22"/>
  <c r="BQ340" i="22"/>
  <c r="BQ48" i="22"/>
  <c r="BQ261" i="22"/>
  <c r="BQ28" i="22"/>
  <c r="BQ65" i="22"/>
  <c r="BQ92" i="22"/>
  <c r="BQ235" i="22"/>
  <c r="BQ8" i="22"/>
  <c r="BQ32" i="22"/>
  <c r="BQ115" i="22"/>
  <c r="BQ194" i="22"/>
  <c r="BQ296" i="22"/>
  <c r="BQ95" i="22"/>
  <c r="BQ128" i="22"/>
  <c r="BQ35" i="22"/>
  <c r="BQ263" i="22"/>
  <c r="BQ341" i="22"/>
  <c r="BQ151" i="22"/>
  <c r="BQ355" i="22"/>
  <c r="BQ124" i="22"/>
  <c r="BQ189" i="22"/>
  <c r="BQ293" i="22"/>
  <c r="BQ348" i="22"/>
  <c r="BQ50" i="22"/>
  <c r="BQ160" i="22"/>
  <c r="BQ233" i="22"/>
  <c r="BQ237" i="22"/>
  <c r="BQ240" i="22"/>
  <c r="BQ79" i="22"/>
  <c r="BQ19" i="22"/>
  <c r="BQ157" i="22"/>
  <c r="BQ178" i="22"/>
  <c r="BQ364" i="22"/>
  <c r="BQ11" i="22"/>
  <c r="BQ36" i="22"/>
  <c r="BQ119" i="22"/>
  <c r="BQ88" i="22"/>
  <c r="BQ359" i="22"/>
  <c r="BQ61" i="22"/>
  <c r="BQ153" i="22"/>
  <c r="BQ274" i="22"/>
  <c r="BQ5" i="22"/>
  <c r="BQ14" i="22"/>
  <c r="BQ66" i="22"/>
  <c r="BQ46" i="22"/>
  <c r="BQ144" i="22"/>
  <c r="BQ234" i="22"/>
  <c r="BQ70" i="22"/>
  <c r="BQ205" i="22"/>
  <c r="BQ322" i="22"/>
  <c r="BQ101" i="22"/>
  <c r="BQ146" i="22"/>
  <c r="BQ100" i="22"/>
  <c r="BQ165" i="22"/>
  <c r="BQ208" i="22"/>
  <c r="BQ230" i="22"/>
  <c r="BQ276" i="22"/>
  <c r="BQ172" i="22"/>
  <c r="BQ318" i="22"/>
  <c r="BQ361" i="22"/>
  <c r="BQ140" i="22"/>
  <c r="BQ197" i="22"/>
  <c r="BQ298" i="22"/>
  <c r="BQ317" i="22"/>
  <c r="BQ351" i="22"/>
  <c r="BQ59" i="22"/>
  <c r="BQ183" i="22"/>
  <c r="BQ275" i="22"/>
  <c r="BQ291" i="22"/>
  <c r="BQ279" i="22"/>
  <c r="BQ109" i="22"/>
  <c r="BQ2" i="22"/>
  <c r="BQ30" i="22"/>
  <c r="BQ136" i="22"/>
  <c r="BQ244" i="22"/>
  <c r="BQ69" i="22"/>
  <c r="BQ111" i="22"/>
  <c r="BQ186" i="22"/>
  <c r="BQ307" i="22"/>
  <c r="BQ31" i="22"/>
  <c r="BQ80" i="22"/>
  <c r="BQ225" i="22"/>
  <c r="BQ20" i="22"/>
  <c r="BQ53" i="22"/>
  <c r="BQ148" i="22"/>
  <c r="BQ154" i="22"/>
  <c r="BQ150" i="22"/>
  <c r="BQ342" i="22"/>
  <c r="BQ56" i="22"/>
  <c r="BQ271" i="22"/>
  <c r="BQ113" i="22"/>
  <c r="BQ130" i="22"/>
  <c r="BQ179" i="22"/>
  <c r="BQ188" i="22"/>
  <c r="BQ246" i="22"/>
  <c r="BQ273" i="22"/>
  <c r="BQ313" i="22"/>
  <c r="BQ239" i="22"/>
  <c r="BQ300" i="22"/>
  <c r="BQ108" i="22"/>
  <c r="BQ126" i="22"/>
  <c r="BQ199" i="22"/>
  <c r="BQ118" i="22"/>
  <c r="BQ29" i="22"/>
  <c r="BQ185" i="22"/>
  <c r="BQ122" i="22"/>
  <c r="BQ72" i="22"/>
  <c r="BQ55" i="22"/>
  <c r="BQ289" i="22"/>
  <c r="BQ10" i="22"/>
  <c r="BQ329" i="22"/>
  <c r="BQ166" i="22"/>
  <c r="BQ49" i="22"/>
  <c r="BQ76" i="22"/>
  <c r="BQ338" i="22"/>
  <c r="BQ37" i="22"/>
  <c r="BQ254" i="22"/>
  <c r="BQ13" i="22"/>
  <c r="BQ43" i="22"/>
  <c r="BQ123" i="22"/>
  <c r="BQ312" i="22"/>
  <c r="BQ91" i="22"/>
  <c r="BQ228" i="22"/>
  <c r="BQ64" i="22"/>
  <c r="BQ171" i="22"/>
  <c r="BQ284" i="22"/>
  <c r="BQ38" i="22"/>
  <c r="BQ83" i="22"/>
  <c r="BQ213" i="22"/>
  <c r="BQ71" i="22"/>
  <c r="BQ177" i="22"/>
  <c r="BQ40" i="22"/>
  <c r="BQ78" i="22"/>
  <c r="BQ121" i="22"/>
  <c r="BQ138" i="22"/>
  <c r="BQ187" i="22"/>
  <c r="BQ245" i="22"/>
  <c r="BQ288" i="22"/>
  <c r="BQ147" i="22"/>
  <c r="BQ196" i="22"/>
  <c r="BQ290" i="22"/>
  <c r="BQ339" i="22"/>
  <c r="BQ257" i="22"/>
  <c r="BQ252" i="22"/>
  <c r="BQ277" i="22"/>
  <c r="BQ117" i="22"/>
  <c r="BQ134" i="22"/>
  <c r="BQ218" i="22"/>
  <c r="BQ162" i="22"/>
  <c r="BM151" i="20"/>
  <c r="BM247" i="22"/>
  <c r="BM262" i="20"/>
  <c r="BM95" i="20"/>
  <c r="BM358" i="20"/>
  <c r="BM17" i="20"/>
  <c r="BM201" i="20"/>
  <c r="BM186" i="20"/>
  <c r="BM171" i="20"/>
  <c r="BM218" i="20"/>
  <c r="BM264" i="20"/>
  <c r="BM101" i="20"/>
  <c r="BM289" i="20"/>
  <c r="BM35" i="20"/>
  <c r="BM361" i="20"/>
  <c r="BM147" i="20"/>
  <c r="BM246" i="20"/>
  <c r="AW152" i="22"/>
  <c r="AW257" i="22"/>
  <c r="AW348" i="22"/>
  <c r="AW175" i="22"/>
  <c r="AW271" i="22"/>
  <c r="AW382" i="22"/>
  <c r="BM158" i="20"/>
  <c r="BM192" i="20"/>
  <c r="BM57" i="20"/>
  <c r="BQ332" i="22"/>
  <c r="BQ381" i="22"/>
  <c r="BQ74" i="22"/>
  <c r="BQ210" i="22"/>
  <c r="BQ358" i="22"/>
  <c r="BQ211" i="22"/>
  <c r="BQ356" i="22"/>
  <c r="BM87" i="20"/>
  <c r="BM22" i="20"/>
  <c r="BM278" i="20"/>
  <c r="BM244" i="20"/>
  <c r="BM202" i="20"/>
  <c r="BQ42" i="20"/>
  <c r="BQ145" i="20"/>
  <c r="BQ251" i="20"/>
  <c r="BQ39" i="20"/>
  <c r="BM269" i="22"/>
  <c r="BM333" i="22"/>
  <c r="BM122" i="22"/>
  <c r="BM80" i="22"/>
  <c r="BM204" i="22"/>
  <c r="BM256" i="22"/>
  <c r="BM323" i="22"/>
  <c r="BM154" i="22"/>
  <c r="BM156" i="22"/>
  <c r="BM237" i="22"/>
  <c r="BM290" i="22"/>
  <c r="BM368" i="22"/>
  <c r="BM215" i="22"/>
  <c r="BM321" i="22"/>
  <c r="BM240" i="22"/>
  <c r="BM184" i="22"/>
  <c r="BM221" i="22"/>
  <c r="AW91" i="22"/>
  <c r="AW186" i="22"/>
  <c r="AW235" i="22"/>
  <c r="AW325" i="22"/>
  <c r="BQ241" i="22"/>
  <c r="BQ268" i="22"/>
  <c r="BQ321" i="22"/>
  <c r="P31" i="22"/>
  <c r="BQ278" i="22"/>
  <c r="BQ354" i="22"/>
  <c r="BQ320" i="22"/>
  <c r="AW121" i="22"/>
  <c r="AW169" i="22"/>
  <c r="AW232" i="22"/>
  <c r="AW292" i="22"/>
  <c r="AW357" i="22"/>
  <c r="BQ216" i="22"/>
  <c r="BQ294" i="22"/>
  <c r="BQ314" i="22"/>
  <c r="BQ362" i="22"/>
  <c r="BQ301" i="22"/>
  <c r="BQ370" i="22"/>
  <c r="BQ175" i="22"/>
  <c r="BQ159" i="22"/>
  <c r="BQ280" i="22"/>
  <c r="BM232" i="20"/>
  <c r="BM16" i="20"/>
  <c r="BM362" i="20"/>
  <c r="BM245" i="20"/>
  <c r="BQ188" i="20"/>
  <c r="BQ240" i="20"/>
  <c r="BQ274" i="20"/>
  <c r="BQ311" i="20"/>
  <c r="BM250" i="22"/>
  <c r="BM304" i="22"/>
  <c r="BM366" i="22"/>
  <c r="BM121" i="22"/>
  <c r="BM234" i="22"/>
  <c r="BM233" i="22"/>
  <c r="BM289" i="22"/>
  <c r="BM371" i="22"/>
  <c r="BM97" i="22"/>
  <c r="BM189" i="22"/>
  <c r="BM267" i="22"/>
  <c r="BM336" i="22"/>
  <c r="BM90" i="22"/>
  <c r="BM260" i="22"/>
  <c r="BM134" i="22"/>
  <c r="BM375" i="22"/>
  <c r="BM337" i="22"/>
  <c r="BM327" i="22"/>
  <c r="AW333" i="22"/>
  <c r="AW145" i="22"/>
  <c r="AW28" i="22"/>
  <c r="AW112" i="22"/>
  <c r="AW171" i="22"/>
  <c r="AW244" i="22"/>
  <c r="AW283" i="22"/>
  <c r="AW346" i="22"/>
  <c r="AW233" i="22"/>
  <c r="AW7" i="22"/>
  <c r="AW129" i="22"/>
  <c r="AW172" i="22"/>
  <c r="AW254" i="22"/>
  <c r="AW302" i="22"/>
  <c r="BQ287" i="22"/>
  <c r="BM20" i="20"/>
  <c r="BM96" i="20"/>
  <c r="BM214" i="20"/>
  <c r="BM67" i="20"/>
  <c r="BM100" i="20"/>
  <c r="BM177" i="20"/>
  <c r="BM229" i="20"/>
  <c r="BM300" i="20"/>
  <c r="BM369" i="20"/>
  <c r="BM15" i="20"/>
  <c r="BM108" i="20"/>
  <c r="BM195" i="20"/>
  <c r="BM275" i="20"/>
  <c r="BM363" i="20"/>
  <c r="BM12" i="20"/>
  <c r="BM138" i="20"/>
  <c r="BM200" i="20"/>
  <c r="BM287" i="20"/>
  <c r="BM364" i="20"/>
  <c r="BM173" i="20"/>
  <c r="BM21" i="20"/>
  <c r="BM194" i="20"/>
  <c r="BM372" i="20"/>
  <c r="BM103" i="20"/>
  <c r="BM155" i="20"/>
  <c r="BM277" i="20"/>
  <c r="BM336" i="20"/>
  <c r="BM73" i="20"/>
  <c r="BM284" i="20"/>
  <c r="BM82" i="20"/>
  <c r="BM272" i="20"/>
  <c r="BM45" i="20"/>
  <c r="BM117" i="20"/>
  <c r="BM205" i="20"/>
  <c r="BM297" i="20"/>
  <c r="BM241" i="20"/>
  <c r="BM253" i="20"/>
  <c r="BQ315" i="22"/>
  <c r="BM66" i="20"/>
  <c r="BM183" i="20"/>
  <c r="BM256" i="20"/>
  <c r="BM56" i="20"/>
  <c r="BM143" i="20"/>
  <c r="BM189" i="20"/>
  <c r="BM242" i="20"/>
  <c r="BM308" i="20"/>
  <c r="BM368" i="20"/>
  <c r="BM26" i="20"/>
  <c r="BM114" i="20"/>
  <c r="BM221" i="20"/>
  <c r="BM294" i="20"/>
  <c r="BM69" i="20"/>
  <c r="BM41" i="20"/>
  <c r="BM115" i="20"/>
  <c r="BM211" i="20"/>
  <c r="BM311" i="20"/>
  <c r="BM19" i="20"/>
  <c r="BM219" i="20"/>
  <c r="BM10" i="20"/>
  <c r="BM222" i="20"/>
  <c r="BM32" i="20"/>
  <c r="BM77" i="20"/>
  <c r="BM178" i="20"/>
  <c r="BM258" i="20"/>
  <c r="BM340" i="20"/>
  <c r="BM144" i="20"/>
  <c r="BM316" i="20"/>
  <c r="BM145" i="20"/>
  <c r="BM312" i="20"/>
  <c r="BM37" i="20"/>
  <c r="BM125" i="20"/>
  <c r="BM235" i="20"/>
  <c r="BM319" i="20"/>
  <c r="BM62" i="20"/>
  <c r="BM260" i="20"/>
  <c r="BM4" i="20"/>
  <c r="BM126" i="20"/>
  <c r="BM342" i="20"/>
  <c r="BM50" i="20"/>
  <c r="BM136" i="20"/>
  <c r="BM188" i="20"/>
  <c r="BM250" i="20"/>
  <c r="BM322" i="20"/>
  <c r="BM381" i="20"/>
  <c r="BM28" i="20"/>
  <c r="BM122" i="20"/>
  <c r="BM210" i="20"/>
  <c r="BM303" i="20"/>
  <c r="BM182" i="20"/>
  <c r="BM40" i="20"/>
  <c r="BM123" i="20"/>
  <c r="BM224" i="20"/>
  <c r="BM304" i="20"/>
  <c r="BM49" i="20"/>
  <c r="BM230" i="20"/>
  <c r="BM18" i="20"/>
  <c r="BM231" i="20"/>
  <c r="BM53" i="20"/>
  <c r="BM85" i="20"/>
  <c r="BM176" i="20"/>
  <c r="BM266" i="20"/>
  <c r="BM344" i="20"/>
  <c r="BM120" i="20"/>
  <c r="BM329" i="20"/>
  <c r="BM121" i="20"/>
  <c r="BM331" i="20"/>
  <c r="BM39" i="20"/>
  <c r="BM133" i="20"/>
  <c r="BM227" i="20"/>
  <c r="BM323" i="20"/>
  <c r="BM36" i="20"/>
  <c r="BM268" i="20"/>
  <c r="BM379" i="20"/>
  <c r="BM63" i="20"/>
  <c r="BM134" i="20"/>
  <c r="BM52" i="20"/>
  <c r="BM61" i="20"/>
  <c r="BM119" i="20"/>
  <c r="BM199" i="20"/>
  <c r="BM296" i="20"/>
  <c r="BM334" i="20"/>
  <c r="BM2" i="20"/>
  <c r="BM68" i="20"/>
  <c r="BM130" i="20"/>
  <c r="BM237" i="20"/>
  <c r="BM317" i="20"/>
  <c r="BM370" i="20"/>
  <c r="BM29" i="20"/>
  <c r="BM174" i="20"/>
  <c r="BM240" i="20"/>
  <c r="BM333" i="20"/>
  <c r="BM90" i="20"/>
  <c r="BM274" i="20"/>
  <c r="BM74" i="20"/>
  <c r="BM273" i="20"/>
  <c r="BM31" i="20"/>
  <c r="BM140" i="20"/>
  <c r="BM193" i="20"/>
  <c r="BM279" i="20"/>
  <c r="BM365" i="20"/>
  <c r="BM159" i="20"/>
  <c r="BM346" i="20"/>
  <c r="BM160" i="20"/>
  <c r="BM359" i="20"/>
  <c r="BM110" i="20"/>
  <c r="BM156" i="20"/>
  <c r="BM257" i="20"/>
  <c r="BM326" i="20"/>
  <c r="BM142" i="20"/>
  <c r="BM320" i="20"/>
  <c r="BM48" i="20"/>
  <c r="BM157" i="20"/>
  <c r="BM7" i="20"/>
  <c r="BM112" i="20"/>
  <c r="BM127" i="20"/>
  <c r="BM239" i="20"/>
  <c r="BM261" i="20"/>
  <c r="BM328" i="20"/>
  <c r="BM254" i="20"/>
  <c r="BM93" i="20"/>
  <c r="BM172" i="20"/>
  <c r="BM234" i="20"/>
  <c r="BM335" i="20"/>
  <c r="BM14" i="20"/>
  <c r="BM97" i="20"/>
  <c r="BM154" i="20"/>
  <c r="BM238" i="20"/>
  <c r="BM324" i="20"/>
  <c r="BM81" i="20"/>
  <c r="BM270" i="20"/>
  <c r="BM91" i="20"/>
  <c r="BM302" i="20"/>
  <c r="BM13" i="20"/>
  <c r="BM135" i="20"/>
  <c r="BM204" i="20"/>
  <c r="BM288" i="20"/>
  <c r="BM378" i="20"/>
  <c r="BM191" i="20"/>
  <c r="BM371" i="20"/>
  <c r="BM175" i="20"/>
  <c r="BM6" i="20"/>
  <c r="BM105" i="20"/>
  <c r="BM164" i="20"/>
  <c r="BM251" i="20"/>
  <c r="BM352" i="20"/>
  <c r="BM118" i="20"/>
  <c r="BM318" i="20"/>
  <c r="BQ348" i="20"/>
  <c r="BM59" i="20"/>
  <c r="BM185" i="20"/>
  <c r="BM71" i="20"/>
  <c r="BM72" i="20"/>
  <c r="BM137" i="20"/>
  <c r="BM207" i="20"/>
  <c r="BM269" i="20"/>
  <c r="BM354" i="20"/>
  <c r="BM263" i="20"/>
  <c r="BM98" i="20"/>
  <c r="BM161" i="20"/>
  <c r="BM280" i="20"/>
  <c r="BM345" i="20"/>
  <c r="BM298" i="20"/>
  <c r="BM76" i="20"/>
  <c r="BM162" i="20"/>
  <c r="BM252" i="20"/>
  <c r="BM339" i="20"/>
  <c r="BM104" i="20"/>
  <c r="BM310" i="20"/>
  <c r="BM129" i="20"/>
  <c r="BM313" i="20"/>
  <c r="BM42" i="20"/>
  <c r="BM124" i="20"/>
  <c r="BM212" i="20"/>
  <c r="BM305" i="20"/>
  <c r="BM9" i="20"/>
  <c r="BM208" i="20"/>
  <c r="BM5" i="20"/>
  <c r="BM209" i="20"/>
  <c r="BM34" i="20"/>
  <c r="BM86" i="20"/>
  <c r="BM180" i="20"/>
  <c r="BM259" i="20"/>
  <c r="BM348" i="20"/>
  <c r="BM149" i="20"/>
  <c r="BM327" i="20"/>
  <c r="BM107" i="20"/>
  <c r="BM184" i="20"/>
  <c r="BM8" i="20"/>
  <c r="BM80" i="20"/>
  <c r="BM150" i="20"/>
  <c r="BM220" i="20"/>
  <c r="BM283" i="20"/>
  <c r="BM343" i="20"/>
  <c r="BM38" i="20"/>
  <c r="BM75" i="20"/>
  <c r="BM165" i="20"/>
  <c r="BM276" i="20"/>
  <c r="BM338" i="20"/>
  <c r="BM47" i="20"/>
  <c r="BM84" i="20"/>
  <c r="BM169" i="20"/>
  <c r="BM281" i="20"/>
  <c r="BM351" i="20"/>
  <c r="BM139" i="20"/>
  <c r="BM349" i="20"/>
  <c r="BM152" i="20"/>
  <c r="BM330" i="20"/>
  <c r="BM25" i="20"/>
  <c r="BM132" i="20"/>
  <c r="BM225" i="20"/>
  <c r="BM315" i="20"/>
  <c r="BM58" i="20"/>
  <c r="BM236" i="20"/>
  <c r="BM60" i="20"/>
  <c r="BM233" i="20"/>
  <c r="BM55" i="20"/>
  <c r="BM92" i="20"/>
  <c r="BM196" i="20"/>
  <c r="BM267" i="20"/>
  <c r="BM374" i="20"/>
  <c r="BM168" i="20"/>
  <c r="BM353" i="20"/>
  <c r="BQ282" i="22"/>
  <c r="BQ378" i="22"/>
  <c r="BQ161" i="22"/>
  <c r="BQ227" i="22"/>
  <c r="BQ270" i="22"/>
  <c r="BQ345" i="22"/>
  <c r="BQ350" i="22"/>
  <c r="BQ379" i="22"/>
  <c r="BQ229" i="22"/>
  <c r="BQ380" i="22"/>
  <c r="BQ247" i="22"/>
  <c r="BQ299" i="22"/>
  <c r="BQ316" i="22"/>
  <c r="BQ353" i="22"/>
  <c r="BQ82" i="22"/>
  <c r="BQ142" i="22"/>
  <c r="BQ191" i="22"/>
  <c r="BQ308" i="22"/>
  <c r="BQ334" i="22"/>
  <c r="BQ373" i="22"/>
  <c r="BQ143" i="22"/>
  <c r="BQ192" i="22"/>
  <c r="BQ238" i="22"/>
  <c r="BQ375" i="22"/>
  <c r="D49" i="22"/>
  <c r="AO128" i="22" s="1"/>
  <c r="P31" i="20"/>
  <c r="BM23" i="20"/>
  <c r="BM146" i="20"/>
  <c r="BM166" i="20"/>
  <c r="BM249" i="20"/>
  <c r="BM314" i="20"/>
  <c r="BM376" i="20"/>
  <c r="BM51" i="20"/>
  <c r="BM102" i="20"/>
  <c r="BM131" i="20"/>
  <c r="BM203" i="20"/>
  <c r="BM265" i="20"/>
  <c r="BM332" i="20"/>
  <c r="BM65" i="20"/>
  <c r="BM216" i="20"/>
  <c r="BM355" i="20"/>
  <c r="BM113" i="20"/>
  <c r="BM271" i="20"/>
  <c r="BM27" i="20"/>
  <c r="BM30" i="20"/>
  <c r="BM116" i="20"/>
  <c r="BM197" i="20"/>
  <c r="BM247" i="20"/>
  <c r="BM321" i="20"/>
  <c r="BM54" i="20"/>
  <c r="BM167" i="20"/>
  <c r="BM301" i="20"/>
  <c r="BM64" i="20"/>
  <c r="BM190" i="20"/>
  <c r="BM337" i="20"/>
  <c r="BM44" i="20"/>
  <c r="BM141" i="20"/>
  <c r="BM181" i="20"/>
  <c r="BM248" i="20"/>
  <c r="BM306" i="20"/>
  <c r="BM366" i="20"/>
  <c r="BM79" i="20"/>
  <c r="BM228" i="20"/>
  <c r="BM307" i="20"/>
  <c r="BM380" i="20"/>
  <c r="BQ133" i="20"/>
  <c r="BQ180" i="20"/>
  <c r="BQ214" i="20"/>
  <c r="BQ244" i="20"/>
  <c r="BQ29" i="20"/>
  <c r="BQ70" i="20"/>
  <c r="BQ146" i="20"/>
  <c r="BQ189" i="20"/>
  <c r="BQ249" i="20"/>
  <c r="BQ322" i="20"/>
  <c r="F49" i="20"/>
  <c r="AW326" i="20" s="1"/>
  <c r="BM239" i="22"/>
  <c r="BM307" i="22"/>
  <c r="BM374" i="22"/>
  <c r="BM75" i="22"/>
  <c r="BM217" i="22"/>
  <c r="BM299" i="22"/>
  <c r="BM308" i="22"/>
  <c r="BM379" i="22"/>
  <c r="BM153" i="22"/>
  <c r="BM200" i="22"/>
  <c r="BM292" i="22"/>
  <c r="BM348" i="22"/>
  <c r="BM93" i="22"/>
  <c r="BM185" i="22"/>
  <c r="BM272" i="22"/>
  <c r="BM331" i="22"/>
  <c r="P31" i="11"/>
  <c r="E49" i="22"/>
  <c r="AS286" i="22" s="1"/>
  <c r="AP366" i="22"/>
  <c r="AR366" i="22" s="1"/>
  <c r="AP376" i="22"/>
  <c r="AR376" i="22" s="1"/>
  <c r="AP358" i="22"/>
  <c r="AR358" i="22" s="1"/>
  <c r="AP347" i="22"/>
  <c r="AR347" i="22" s="1"/>
  <c r="AP350" i="22"/>
  <c r="AR350" i="22" s="1"/>
  <c r="AP336" i="22"/>
  <c r="AR336" i="22" s="1"/>
  <c r="AP348" i="22"/>
  <c r="AR348" i="22" s="1"/>
  <c r="AP335" i="22"/>
  <c r="AR335" i="22" s="1"/>
  <c r="AP338" i="22"/>
  <c r="AR338" i="22" s="1"/>
  <c r="AP322" i="22"/>
  <c r="AR322" i="22" s="1"/>
  <c r="AP310" i="22"/>
  <c r="AR310" i="22" s="1"/>
  <c r="AP302" i="22"/>
  <c r="AR302" i="22" s="1"/>
  <c r="AP286" i="22"/>
  <c r="AR286" i="22" s="1"/>
  <c r="AP280" i="22"/>
  <c r="AR280" i="22" s="1"/>
  <c r="AP283" i="22"/>
  <c r="AR283" i="22" s="1"/>
  <c r="AP270" i="22"/>
  <c r="AR270" i="22" s="1"/>
  <c r="AP259" i="22"/>
  <c r="AR259" i="22" s="1"/>
  <c r="AP254" i="22"/>
  <c r="AR254" i="22" s="1"/>
  <c r="AP223" i="22"/>
  <c r="AR223" i="22" s="1"/>
  <c r="AP196" i="22"/>
  <c r="AR196" i="22" s="1"/>
  <c r="AP188" i="22"/>
  <c r="AR188" i="22" s="1"/>
  <c r="AP180" i="22"/>
  <c r="AR180" i="22" s="1"/>
  <c r="AP240" i="22"/>
  <c r="AR240" i="22" s="1"/>
  <c r="AP217" i="22"/>
  <c r="AR217" i="22" s="1"/>
  <c r="AP207" i="22"/>
  <c r="AR207" i="22" s="1"/>
  <c r="AP252" i="22"/>
  <c r="AR252" i="22" s="1"/>
  <c r="AP170" i="22"/>
  <c r="AR170" i="22" s="1"/>
  <c r="AP171" i="22"/>
  <c r="AR171" i="22" s="1"/>
  <c r="AP158" i="22"/>
  <c r="AR158" i="22" s="1"/>
  <c r="AP147" i="22"/>
  <c r="AR147" i="22" s="1"/>
  <c r="AP169" i="22"/>
  <c r="AR169" i="22" s="1"/>
  <c r="AP160" i="22"/>
  <c r="AR160" i="22" s="1"/>
  <c r="AP139" i="22"/>
  <c r="AR139" i="22" s="1"/>
  <c r="AP131" i="22"/>
  <c r="AR131" i="22" s="1"/>
  <c r="AP123" i="22"/>
  <c r="AR123" i="22" s="1"/>
  <c r="AP91" i="22"/>
  <c r="AR91" i="22" s="1"/>
  <c r="AP83" i="22"/>
  <c r="AR83" i="22" s="1"/>
  <c r="AP122" i="22"/>
  <c r="AR122" i="22" s="1"/>
  <c r="AP114" i="22"/>
  <c r="AR114" i="22" s="1"/>
  <c r="AP46" i="22"/>
  <c r="AR46" i="22" s="1"/>
  <c r="AP110" i="22"/>
  <c r="AR110" i="22" s="1"/>
  <c r="AP63" i="22"/>
  <c r="AR63" i="22" s="1"/>
  <c r="AP55" i="22"/>
  <c r="AR55" i="22" s="1"/>
  <c r="AP25" i="22"/>
  <c r="AR25" i="22" s="1"/>
  <c r="AP6" i="22"/>
  <c r="AR6" i="22" s="1"/>
  <c r="AP8" i="22"/>
  <c r="AR8" i="22" s="1"/>
  <c r="AP19" i="22"/>
  <c r="AR19" i="22" s="1"/>
  <c r="AP375" i="22"/>
  <c r="AR375" i="22" s="1"/>
  <c r="AP357" i="22"/>
  <c r="AR357" i="22" s="1"/>
  <c r="AP346" i="22"/>
  <c r="AR346" i="22" s="1"/>
  <c r="AP352" i="22"/>
  <c r="AR352" i="22" s="1"/>
  <c r="AP334" i="22"/>
  <c r="AR334" i="22" s="1"/>
  <c r="AP323" i="22"/>
  <c r="AR323" i="22" s="1"/>
  <c r="AP313" i="22"/>
  <c r="AR313" i="22" s="1"/>
  <c r="AP309" i="22"/>
  <c r="AR309" i="22" s="1"/>
  <c r="AP301" i="22"/>
  <c r="AR301" i="22" s="1"/>
  <c r="AP325" i="22"/>
  <c r="AR325" i="22" s="1"/>
  <c r="AP295" i="22"/>
  <c r="AR295" i="22" s="1"/>
  <c r="AP285" i="22"/>
  <c r="AR285" i="22" s="1"/>
  <c r="AP279" i="22"/>
  <c r="AR279" i="22" s="1"/>
  <c r="AP265" i="22"/>
  <c r="AR265" i="22" s="1"/>
  <c r="AP238" i="22"/>
  <c r="AR238" i="22" s="1"/>
  <c r="AP243" i="22"/>
  <c r="AR243" i="22" s="1"/>
  <c r="AP257" i="22"/>
  <c r="AR257" i="22" s="1"/>
  <c r="AP239" i="22"/>
  <c r="AR239" i="22" s="1"/>
  <c r="AP222" i="22"/>
  <c r="AR222" i="22" s="1"/>
  <c r="AP195" i="22"/>
  <c r="AR195" i="22" s="1"/>
  <c r="AP187" i="22"/>
  <c r="AR187" i="22" s="1"/>
  <c r="AP179" i="22"/>
  <c r="AR179" i="22" s="1"/>
  <c r="AP228" i="22"/>
  <c r="AR228" i="22" s="1"/>
  <c r="AP215" i="22"/>
  <c r="AR215" i="22" s="1"/>
  <c r="AP209" i="22"/>
  <c r="AR209" i="22" s="1"/>
  <c r="AP166" i="22"/>
  <c r="AR166" i="22" s="1"/>
  <c r="AP167" i="22"/>
  <c r="AR167" i="22" s="1"/>
  <c r="AP154" i="22"/>
  <c r="AR154" i="22" s="1"/>
  <c r="AP216" i="22"/>
  <c r="AR216" i="22" s="1"/>
  <c r="AP165" i="22"/>
  <c r="AR165" i="22" s="1"/>
  <c r="AP168" i="22"/>
  <c r="AR168" i="22" s="1"/>
  <c r="AP220" i="22"/>
  <c r="AR220" i="22" s="1"/>
  <c r="AP138" i="22"/>
  <c r="AR138" i="22" s="1"/>
  <c r="AP130" i="22"/>
  <c r="AR130" i="22" s="1"/>
  <c r="AP98" i="22"/>
  <c r="AR98" i="22" s="1"/>
  <c r="AP90" i="22"/>
  <c r="AR90" i="22" s="1"/>
  <c r="AP82" i="22"/>
  <c r="AR82" i="22" s="1"/>
  <c r="AP103" i="22"/>
  <c r="AR103" i="22" s="1"/>
  <c r="AP121" i="22"/>
  <c r="AR121" i="22" s="1"/>
  <c r="AP113" i="22"/>
  <c r="AR113" i="22" s="1"/>
  <c r="AP44" i="22"/>
  <c r="AR44" i="22" s="1"/>
  <c r="AP70" i="22"/>
  <c r="AR70" i="22" s="1"/>
  <c r="AP79" i="22"/>
  <c r="AR79" i="22" s="1"/>
  <c r="AP106" i="22"/>
  <c r="AR106" i="22" s="1"/>
  <c r="AP62" i="22"/>
  <c r="AR62" i="22" s="1"/>
  <c r="AP54" i="22"/>
  <c r="AR54" i="22" s="1"/>
  <c r="AP24" i="22"/>
  <c r="AR24" i="22" s="1"/>
  <c r="AP43" i="22"/>
  <c r="AR43" i="22" s="1"/>
  <c r="AP5" i="22"/>
  <c r="AR5" i="22" s="1"/>
  <c r="AP27" i="22"/>
  <c r="AR27" i="22" s="1"/>
  <c r="AP78" i="22"/>
  <c r="AR78" i="22" s="1"/>
  <c r="AP71" i="22"/>
  <c r="AR71" i="22" s="1"/>
  <c r="AP382" i="22"/>
  <c r="AR382" i="22" s="1"/>
  <c r="AP374" i="22"/>
  <c r="AR374" i="22" s="1"/>
  <c r="AP364" i="22"/>
  <c r="AR364" i="22" s="1"/>
  <c r="AP345" i="22"/>
  <c r="AR345" i="22" s="1"/>
  <c r="AP339" i="22"/>
  <c r="AR339" i="22" s="1"/>
  <c r="AP333" i="22"/>
  <c r="AR333" i="22" s="1"/>
  <c r="AP337" i="22"/>
  <c r="AR337" i="22" s="1"/>
  <c r="AP354" i="22"/>
  <c r="AR354" i="22" s="1"/>
  <c r="AP308" i="22"/>
  <c r="AR308" i="22" s="1"/>
  <c r="AP311" i="22"/>
  <c r="AR311" i="22" s="1"/>
  <c r="AP298" i="22"/>
  <c r="AR298" i="22" s="1"/>
  <c r="AP234" i="22"/>
  <c r="AR234" i="22" s="1"/>
  <c r="AP255" i="22"/>
  <c r="AR255" i="22" s="1"/>
  <c r="AP248" i="22"/>
  <c r="AR248" i="22" s="1"/>
  <c r="AP194" i="22"/>
  <c r="AR194" i="22" s="1"/>
  <c r="AP186" i="22"/>
  <c r="AR186" i="22" s="1"/>
  <c r="AP178" i="22"/>
  <c r="AR178" i="22" s="1"/>
  <c r="AP208" i="22"/>
  <c r="AR208" i="22" s="1"/>
  <c r="AP213" i="22"/>
  <c r="AR213" i="22" s="1"/>
  <c r="AP206" i="22"/>
  <c r="AR206" i="22" s="1"/>
  <c r="AP163" i="22"/>
  <c r="AR163" i="22" s="1"/>
  <c r="AP153" i="22"/>
  <c r="AR153" i="22" s="1"/>
  <c r="AP145" i="22"/>
  <c r="AR145" i="22" s="1"/>
  <c r="AP137" i="22"/>
  <c r="AR137" i="22" s="1"/>
  <c r="AP129" i="22"/>
  <c r="AR129" i="22" s="1"/>
  <c r="AP97" i="22"/>
  <c r="AR97" i="22" s="1"/>
  <c r="AP89" i="22"/>
  <c r="AR89" i="22" s="1"/>
  <c r="AP81" i="22"/>
  <c r="AR81" i="22" s="1"/>
  <c r="AP120" i="22"/>
  <c r="AR120" i="22" s="1"/>
  <c r="AP112" i="22"/>
  <c r="AR112" i="22" s="1"/>
  <c r="AP102" i="22"/>
  <c r="AR102" i="22" s="1"/>
  <c r="AP42" i="22"/>
  <c r="AR42" i="22" s="1"/>
  <c r="AP68" i="22"/>
  <c r="AR68" i="22" s="1"/>
  <c r="AP75" i="22"/>
  <c r="AR75" i="22" s="1"/>
  <c r="AP61" i="22"/>
  <c r="AR61" i="22" s="1"/>
  <c r="AP53" i="22"/>
  <c r="AR53" i="22" s="1"/>
  <c r="AP21" i="22"/>
  <c r="AR21" i="22" s="1"/>
  <c r="AP23" i="22"/>
  <c r="AR23" i="22" s="1"/>
  <c r="AP38" i="22"/>
  <c r="AR38" i="22" s="1"/>
  <c r="AP4" i="22"/>
  <c r="AR4" i="22" s="1"/>
  <c r="AP36" i="22"/>
  <c r="AR36" i="22" s="1"/>
  <c r="AP17" i="22"/>
  <c r="AR17" i="22" s="1"/>
  <c r="AP31" i="22"/>
  <c r="AR31" i="22" s="1"/>
  <c r="AP381" i="22"/>
  <c r="AR381" i="22" s="1"/>
  <c r="AP372" i="22"/>
  <c r="AR372" i="22" s="1"/>
  <c r="AP363" i="22"/>
  <c r="AR363" i="22" s="1"/>
  <c r="AP344" i="22"/>
  <c r="AR344" i="22" s="1"/>
  <c r="AP353" i="22"/>
  <c r="AR353" i="22" s="1"/>
  <c r="AP332" i="22"/>
  <c r="AR332" i="22" s="1"/>
  <c r="AP327" i="22"/>
  <c r="AR327" i="22" s="1"/>
  <c r="AP328" i="22"/>
  <c r="AR328" i="22" s="1"/>
  <c r="AP312" i="22"/>
  <c r="AR312" i="22" s="1"/>
  <c r="AP307" i="22"/>
  <c r="AR307" i="22" s="1"/>
  <c r="AP314" i="22"/>
  <c r="AR314" i="22" s="1"/>
  <c r="AP291" i="22"/>
  <c r="AR291" i="22" s="1"/>
  <c r="AP274" i="22"/>
  <c r="AR274" i="22" s="1"/>
  <c r="AP275" i="22"/>
  <c r="AR275" i="22" s="1"/>
  <c r="AP293" i="22"/>
  <c r="AR293" i="22" s="1"/>
  <c r="AP266" i="22"/>
  <c r="AR266" i="22" s="1"/>
  <c r="AP268" i="22"/>
  <c r="AR268" i="22" s="1"/>
  <c r="AP264" i="22"/>
  <c r="AR264" i="22" s="1"/>
  <c r="AP235" i="22"/>
  <c r="AR235" i="22" s="1"/>
  <c r="AP193" i="22"/>
  <c r="AR193" i="22" s="1"/>
  <c r="AP185" i="22"/>
  <c r="AR185" i="22" s="1"/>
  <c r="AP177" i="22"/>
  <c r="AR177" i="22" s="1"/>
  <c r="AP201" i="22"/>
  <c r="AR201" i="22" s="1"/>
  <c r="AP211" i="22"/>
  <c r="AR211" i="22" s="1"/>
  <c r="AP242" i="22"/>
  <c r="AR242" i="22" s="1"/>
  <c r="AP205" i="22"/>
  <c r="AR205" i="22" s="1"/>
  <c r="AP159" i="22"/>
  <c r="AR159" i="22" s="1"/>
  <c r="AP152" i="22"/>
  <c r="AR152" i="22" s="1"/>
  <c r="AP164" i="22"/>
  <c r="AR164" i="22" s="1"/>
  <c r="AP144" i="22"/>
  <c r="AR144" i="22" s="1"/>
  <c r="AP136" i="22"/>
  <c r="AR136" i="22" s="1"/>
  <c r="AP128" i="22"/>
  <c r="AR128" i="22" s="1"/>
  <c r="AP108" i="22"/>
  <c r="AR108" i="22" s="1"/>
  <c r="AP96" i="22"/>
  <c r="AR96" i="22" s="1"/>
  <c r="AP88" i="22"/>
  <c r="AR88" i="22" s="1"/>
  <c r="AP80" i="22"/>
  <c r="AR80" i="22" s="1"/>
  <c r="AP99" i="22"/>
  <c r="AR99" i="22" s="1"/>
  <c r="AP119" i="22"/>
  <c r="AR119" i="22" s="1"/>
  <c r="AP109" i="22"/>
  <c r="AR109" i="22" s="1"/>
  <c r="AP40" i="22"/>
  <c r="AR40" i="22" s="1"/>
  <c r="AP51" i="22"/>
  <c r="AR51" i="22" s="1"/>
  <c r="AP72" i="22"/>
  <c r="AR72" i="22" s="1"/>
  <c r="AP60" i="22"/>
  <c r="AR60" i="22" s="1"/>
  <c r="AP52" i="22"/>
  <c r="AR52" i="22" s="1"/>
  <c r="AP156" i="22"/>
  <c r="AR156" i="22" s="1"/>
  <c r="AP18" i="22"/>
  <c r="AR18" i="22" s="1"/>
  <c r="AP34" i="22"/>
  <c r="AR34" i="22" s="1"/>
  <c r="AP3" i="22"/>
  <c r="AR3" i="22" s="1"/>
  <c r="AP13" i="22"/>
  <c r="AR13" i="22" s="1"/>
  <c r="AP16" i="22"/>
  <c r="AR16" i="22" s="1"/>
  <c r="AP29" i="22"/>
  <c r="AR29" i="22" s="1"/>
  <c r="AP380" i="22"/>
  <c r="AR380" i="22" s="1"/>
  <c r="AP370" i="22"/>
  <c r="AR370" i="22" s="1"/>
  <c r="AP377" i="22"/>
  <c r="AR377" i="22" s="1"/>
  <c r="AP362" i="22"/>
  <c r="AR362" i="22" s="1"/>
  <c r="AP355" i="22"/>
  <c r="AR355" i="22" s="1"/>
  <c r="AP343" i="22"/>
  <c r="AR343" i="22" s="1"/>
  <c r="AP349" i="22"/>
  <c r="AR349" i="22" s="1"/>
  <c r="AP331" i="22"/>
  <c r="AR331" i="22" s="1"/>
  <c r="AP324" i="22"/>
  <c r="AR324" i="22" s="1"/>
  <c r="AP326" i="22"/>
  <c r="AR326" i="22" s="1"/>
  <c r="AP306" i="22"/>
  <c r="AR306" i="22" s="1"/>
  <c r="AP300" i="22"/>
  <c r="AR300" i="22" s="1"/>
  <c r="AP290" i="22"/>
  <c r="AR290" i="22" s="1"/>
  <c r="AP299" i="22"/>
  <c r="AR299" i="22" s="1"/>
  <c r="AP273" i="22"/>
  <c r="AR273" i="22" s="1"/>
  <c r="AP278" i="22"/>
  <c r="AR278" i="22" s="1"/>
  <c r="AP271" i="22"/>
  <c r="AR271" i="22" s="1"/>
  <c r="AP281" i="22"/>
  <c r="AR281" i="22" s="1"/>
  <c r="AP251" i="22"/>
  <c r="AR251" i="22" s="1"/>
  <c r="AP237" i="22"/>
  <c r="AR237" i="22" s="1"/>
  <c r="AP253" i="22"/>
  <c r="AR253" i="22" s="1"/>
  <c r="AP262" i="22"/>
  <c r="AR262" i="22" s="1"/>
  <c r="AP232" i="22"/>
  <c r="AR232" i="22" s="1"/>
  <c r="AP226" i="22"/>
  <c r="AR226" i="22" s="1"/>
  <c r="AP269" i="22"/>
  <c r="AR269" i="22" s="1"/>
  <c r="AP200" i="22"/>
  <c r="AR200" i="22" s="1"/>
  <c r="AP192" i="22"/>
  <c r="AR192" i="22" s="1"/>
  <c r="AP184" i="22"/>
  <c r="AR184" i="22" s="1"/>
  <c r="AP176" i="22"/>
  <c r="AR176" i="22" s="1"/>
  <c r="AP236" i="22"/>
  <c r="AR236" i="22" s="1"/>
  <c r="AP204" i="22"/>
  <c r="AR204" i="22" s="1"/>
  <c r="AP155" i="22"/>
  <c r="AR155" i="22" s="1"/>
  <c r="AP212" i="22"/>
  <c r="AR212" i="22" s="1"/>
  <c r="AP151" i="22"/>
  <c r="AR151" i="22" s="1"/>
  <c r="AP146" i="22"/>
  <c r="AR146" i="22" s="1"/>
  <c r="AP143" i="22"/>
  <c r="AR143" i="22" s="1"/>
  <c r="AP135" i="22"/>
  <c r="AR135" i="22" s="1"/>
  <c r="AP127" i="22"/>
  <c r="AR127" i="22" s="1"/>
  <c r="AP95" i="22"/>
  <c r="AR95" i="22" s="1"/>
  <c r="AP87" i="22"/>
  <c r="AR87" i="22" s="1"/>
  <c r="AP118" i="22"/>
  <c r="AR118" i="22" s="1"/>
  <c r="AP73" i="22"/>
  <c r="AR73" i="22" s="1"/>
  <c r="AP77" i="22"/>
  <c r="AR77" i="22" s="1"/>
  <c r="AP49" i="22"/>
  <c r="AR49" i="22" s="1"/>
  <c r="AP59" i="22"/>
  <c r="AR59" i="22" s="1"/>
  <c r="AP50" i="22"/>
  <c r="AR50" i="22" s="1"/>
  <c r="AP20" i="22"/>
  <c r="AR20" i="22" s="1"/>
  <c r="AP12" i="22"/>
  <c r="AR12" i="22" s="1"/>
  <c r="AP15" i="22"/>
  <c r="AR15" i="22" s="1"/>
  <c r="AP7" i="22"/>
  <c r="AR7" i="22" s="1"/>
  <c r="AP373" i="22"/>
  <c r="AR373" i="22" s="1"/>
  <c r="AP361" i="22"/>
  <c r="AR361" i="22" s="1"/>
  <c r="AP365" i="22"/>
  <c r="AR365" i="22" s="1"/>
  <c r="AP342" i="22"/>
  <c r="AR342" i="22" s="1"/>
  <c r="AP330" i="22"/>
  <c r="AR330" i="22" s="1"/>
  <c r="AP320" i="22"/>
  <c r="AR320" i="22" s="1"/>
  <c r="AP319" i="22"/>
  <c r="AR319" i="22" s="1"/>
  <c r="AP321" i="22"/>
  <c r="AR321" i="22" s="1"/>
  <c r="AP305" i="22"/>
  <c r="AR305" i="22" s="1"/>
  <c r="AP289" i="22"/>
  <c r="AR289" i="22" s="1"/>
  <c r="AP294" i="22"/>
  <c r="AR294" i="22" s="1"/>
  <c r="AP296" i="22"/>
  <c r="AR296" i="22" s="1"/>
  <c r="AP282" i="22"/>
  <c r="AR282" i="22" s="1"/>
  <c r="AP247" i="22"/>
  <c r="AR247" i="22" s="1"/>
  <c r="AP233" i="22"/>
  <c r="AR233" i="22" s="1"/>
  <c r="AP249" i="22"/>
  <c r="AR249" i="22" s="1"/>
  <c r="AP260" i="22"/>
  <c r="AR260" i="22" s="1"/>
  <c r="AP225" i="22"/>
  <c r="AR225" i="22" s="1"/>
  <c r="AP231" i="22"/>
  <c r="AR231" i="22" s="1"/>
  <c r="AP199" i="22"/>
  <c r="AR199" i="22" s="1"/>
  <c r="AP191" i="22"/>
  <c r="AR191" i="22" s="1"/>
  <c r="AP183" i="22"/>
  <c r="AR183" i="22" s="1"/>
  <c r="AP175" i="22"/>
  <c r="AR175" i="22" s="1"/>
  <c r="AP203" i="22"/>
  <c r="AR203" i="22" s="1"/>
  <c r="AP202" i="22"/>
  <c r="AR202" i="22" s="1"/>
  <c r="AP218" i="22"/>
  <c r="AR218" i="22" s="1"/>
  <c r="AP150" i="22"/>
  <c r="AR150" i="22" s="1"/>
  <c r="AP161" i="22"/>
  <c r="AR161" i="22" s="1"/>
  <c r="AP142" i="22"/>
  <c r="AR142" i="22" s="1"/>
  <c r="AP134" i="22"/>
  <c r="AR134" i="22" s="1"/>
  <c r="AP126" i="22"/>
  <c r="AR126" i="22" s="1"/>
  <c r="AP104" i="22"/>
  <c r="AR104" i="22" s="1"/>
  <c r="AP94" i="22"/>
  <c r="AR94" i="22" s="1"/>
  <c r="AP86" i="22"/>
  <c r="AR86" i="22" s="1"/>
  <c r="AP111" i="22"/>
  <c r="AR111" i="22" s="1"/>
  <c r="AP117" i="22"/>
  <c r="AR117" i="22" s="1"/>
  <c r="AP105" i="22"/>
  <c r="AR105" i="22" s="1"/>
  <c r="AP65" i="22"/>
  <c r="AR65" i="22" s="1"/>
  <c r="AP47" i="22"/>
  <c r="AR47" i="22" s="1"/>
  <c r="AP67" i="22"/>
  <c r="AR67" i="22" s="1"/>
  <c r="AP58" i="22"/>
  <c r="AR58" i="22" s="1"/>
  <c r="AP48" i="22"/>
  <c r="AR48" i="22" s="1"/>
  <c r="AP41" i="22"/>
  <c r="AR41" i="22" s="1"/>
  <c r="AP14" i="22"/>
  <c r="AR14" i="22" s="1"/>
  <c r="AP28" i="22"/>
  <c r="AR28" i="22" s="1"/>
  <c r="AP45" i="22"/>
  <c r="AR45" i="22" s="1"/>
  <c r="AP11" i="22"/>
  <c r="AR11" i="22" s="1"/>
  <c r="AP368" i="22"/>
  <c r="AR368" i="22" s="1"/>
  <c r="AP379" i="22"/>
  <c r="AR379" i="22" s="1"/>
  <c r="AP371" i="22"/>
  <c r="AR371" i="22" s="1"/>
  <c r="AP360" i="22"/>
  <c r="AR360" i="22" s="1"/>
  <c r="AP341" i="22"/>
  <c r="AR341" i="22" s="1"/>
  <c r="AP329" i="22"/>
  <c r="AR329" i="22" s="1"/>
  <c r="AP318" i="22"/>
  <c r="AR318" i="22" s="1"/>
  <c r="AP304" i="22"/>
  <c r="AR304" i="22" s="1"/>
  <c r="AP288" i="22"/>
  <c r="AR288" i="22" s="1"/>
  <c r="AP272" i="22"/>
  <c r="AR272" i="22" s="1"/>
  <c r="AP276" i="22"/>
  <c r="AR276" i="22" s="1"/>
  <c r="AP267" i="22"/>
  <c r="AR267" i="22" s="1"/>
  <c r="AP246" i="22"/>
  <c r="AR246" i="22" s="1"/>
  <c r="AP263" i="22"/>
  <c r="AR263" i="22" s="1"/>
  <c r="AP250" i="22"/>
  <c r="AR250" i="22" s="1"/>
  <c r="AP258" i="22"/>
  <c r="AR258" i="22" s="1"/>
  <c r="AP224" i="22"/>
  <c r="AR224" i="22" s="1"/>
  <c r="AP229" i="22"/>
  <c r="AR229" i="22" s="1"/>
  <c r="AP227" i="22"/>
  <c r="AR227" i="22" s="1"/>
  <c r="AP198" i="22"/>
  <c r="AR198" i="22" s="1"/>
  <c r="AP190" i="22"/>
  <c r="AR190" i="22" s="1"/>
  <c r="AP182" i="22"/>
  <c r="AR182" i="22" s="1"/>
  <c r="AP174" i="22"/>
  <c r="AR174" i="22" s="1"/>
  <c r="AP221" i="22"/>
  <c r="AR221" i="22" s="1"/>
  <c r="AP214" i="22"/>
  <c r="AR214" i="22" s="1"/>
  <c r="AP149" i="22"/>
  <c r="AR149" i="22" s="1"/>
  <c r="AP157" i="22"/>
  <c r="AR157" i="22" s="1"/>
  <c r="AP172" i="22"/>
  <c r="AR172" i="22" s="1"/>
  <c r="AP141" i="22"/>
  <c r="AR141" i="22" s="1"/>
  <c r="AP133" i="22"/>
  <c r="AR133" i="22" s="1"/>
  <c r="AP125" i="22"/>
  <c r="AR125" i="22" s="1"/>
  <c r="AP93" i="22"/>
  <c r="AR93" i="22" s="1"/>
  <c r="AP85" i="22"/>
  <c r="AR85" i="22" s="1"/>
  <c r="AP116" i="22"/>
  <c r="AR116" i="22" s="1"/>
  <c r="AP69" i="22"/>
  <c r="AR69" i="22" s="1"/>
  <c r="AP57" i="22"/>
  <c r="AR57" i="22" s="1"/>
  <c r="AP37" i="22"/>
  <c r="AR37" i="22" s="1"/>
  <c r="AP22" i="22"/>
  <c r="AR22" i="22" s="1"/>
  <c r="AP35" i="22"/>
  <c r="AR35" i="22" s="1"/>
  <c r="AP10" i="22"/>
  <c r="AR10" i="22" s="1"/>
  <c r="AP32" i="22"/>
  <c r="AR32" i="22" s="1"/>
  <c r="AP30" i="22"/>
  <c r="AR30" i="22" s="1"/>
  <c r="AP367" i="22"/>
  <c r="AR367" i="22" s="1"/>
  <c r="AP378" i="22"/>
  <c r="AR378" i="22" s="1"/>
  <c r="AP369" i="22"/>
  <c r="AR369" i="22" s="1"/>
  <c r="AP359" i="22"/>
  <c r="AR359" i="22" s="1"/>
  <c r="AP351" i="22"/>
  <c r="AR351" i="22" s="1"/>
  <c r="AP340" i="22"/>
  <c r="AR340" i="22" s="1"/>
  <c r="AP316" i="22"/>
  <c r="AR316" i="22" s="1"/>
  <c r="AP356" i="22"/>
  <c r="AR356" i="22" s="1"/>
  <c r="AP317" i="22"/>
  <c r="AR317" i="22" s="1"/>
  <c r="AP315" i="22"/>
  <c r="AR315" i="22" s="1"/>
  <c r="AP303" i="22"/>
  <c r="AR303" i="22" s="1"/>
  <c r="AP292" i="22"/>
  <c r="AR292" i="22" s="1"/>
  <c r="AP297" i="22"/>
  <c r="AR297" i="22" s="1"/>
  <c r="AP287" i="22"/>
  <c r="AR287" i="22" s="1"/>
  <c r="AP284" i="22"/>
  <c r="AR284" i="22" s="1"/>
  <c r="AP277" i="22"/>
  <c r="AR277" i="22" s="1"/>
  <c r="AP245" i="22"/>
  <c r="AR245" i="22" s="1"/>
  <c r="AP261" i="22"/>
  <c r="AR261" i="22" s="1"/>
  <c r="AP244" i="22"/>
  <c r="AR244" i="22" s="1"/>
  <c r="AP241" i="22"/>
  <c r="AR241" i="22" s="1"/>
  <c r="AP256" i="22"/>
  <c r="AR256" i="22" s="1"/>
  <c r="AP197" i="22"/>
  <c r="AR197" i="22" s="1"/>
  <c r="AP189" i="22"/>
  <c r="AR189" i="22" s="1"/>
  <c r="AP181" i="22"/>
  <c r="AR181" i="22" s="1"/>
  <c r="AP173" i="22"/>
  <c r="AR173" i="22" s="1"/>
  <c r="AP219" i="22"/>
  <c r="AR219" i="22" s="1"/>
  <c r="AP230" i="22"/>
  <c r="AR230" i="22" s="1"/>
  <c r="AP162" i="22"/>
  <c r="AR162" i="22" s="1"/>
  <c r="AP148" i="22"/>
  <c r="AR148" i="22" s="1"/>
  <c r="AP210" i="22"/>
  <c r="AR210" i="22" s="1"/>
  <c r="AP140" i="22"/>
  <c r="AR140" i="22" s="1"/>
  <c r="AP132" i="22"/>
  <c r="AR132" i="22" s="1"/>
  <c r="AP124" i="22"/>
  <c r="AR124" i="22" s="1"/>
  <c r="AP100" i="22"/>
  <c r="AR100" i="22" s="1"/>
  <c r="AP92" i="22"/>
  <c r="AR92" i="22" s="1"/>
  <c r="AP84" i="22"/>
  <c r="AR84" i="22" s="1"/>
  <c r="AP107" i="22"/>
  <c r="AR107" i="22" s="1"/>
  <c r="AP115" i="22"/>
  <c r="AR115" i="22" s="1"/>
  <c r="AP101" i="22"/>
  <c r="AR101" i="22" s="1"/>
  <c r="AP74" i="22"/>
  <c r="AR74" i="22" s="1"/>
  <c r="AP76" i="22"/>
  <c r="AR76" i="22" s="1"/>
  <c r="AP39" i="22"/>
  <c r="AR39" i="22" s="1"/>
  <c r="AP64" i="22"/>
  <c r="AR64" i="22" s="1"/>
  <c r="AP56" i="22"/>
  <c r="AR56" i="22" s="1"/>
  <c r="AP33" i="22"/>
  <c r="AR33" i="22" s="1"/>
  <c r="AP66" i="22"/>
  <c r="AR66" i="22" s="1"/>
  <c r="AP9" i="22"/>
  <c r="AR9" i="22" s="1"/>
  <c r="AP26" i="22"/>
  <c r="AR26" i="22" s="1"/>
  <c r="C49" i="22"/>
  <c r="AK33" i="22" s="1"/>
  <c r="AH367" i="22"/>
  <c r="AJ367" i="22" s="1"/>
  <c r="AH371" i="22"/>
  <c r="AJ371" i="22" s="1"/>
  <c r="AH358" i="22"/>
  <c r="AJ358" i="22" s="1"/>
  <c r="AH344" i="22"/>
  <c r="AJ344" i="22" s="1"/>
  <c r="AH335" i="22"/>
  <c r="AJ335" i="22" s="1"/>
  <c r="AH337" i="22"/>
  <c r="AJ337" i="22" s="1"/>
  <c r="AH366" i="22"/>
  <c r="AJ366" i="22" s="1"/>
  <c r="AH369" i="22"/>
  <c r="AJ369" i="22" s="1"/>
  <c r="AH357" i="22"/>
  <c r="AJ357" i="22" s="1"/>
  <c r="AH351" i="22"/>
  <c r="AJ351" i="22" s="1"/>
  <c r="AH343" i="22"/>
  <c r="AJ343" i="22" s="1"/>
  <c r="AH334" i="22"/>
  <c r="AJ334" i="22" s="1"/>
  <c r="AH374" i="22"/>
  <c r="AJ374" i="22" s="1"/>
  <c r="AH379" i="22"/>
  <c r="AJ379" i="22" s="1"/>
  <c r="AH370" i="22"/>
  <c r="AJ370" i="22" s="1"/>
  <c r="AH342" i="22"/>
  <c r="AJ342" i="22" s="1"/>
  <c r="AH355" i="22"/>
  <c r="AJ355" i="22" s="1"/>
  <c r="AH333" i="22"/>
  <c r="AJ333" i="22" s="1"/>
  <c r="AH382" i="22"/>
  <c r="AJ382" i="22" s="1"/>
  <c r="AH363" i="22"/>
  <c r="AJ363" i="22" s="1"/>
  <c r="AH378" i="22"/>
  <c r="AJ378" i="22" s="1"/>
  <c r="AH341" i="22"/>
  <c r="AJ341" i="22" s="1"/>
  <c r="AH353" i="22"/>
  <c r="AJ353" i="22" s="1"/>
  <c r="AH332" i="22"/>
  <c r="AJ332" i="22" s="1"/>
  <c r="AH328" i="22"/>
  <c r="AJ328" i="22" s="1"/>
  <c r="AH336" i="22"/>
  <c r="AJ336" i="22" s="1"/>
  <c r="AH381" i="22"/>
  <c r="AJ381" i="22" s="1"/>
  <c r="AH362" i="22"/>
  <c r="AJ362" i="22" s="1"/>
  <c r="AH375" i="22"/>
  <c r="AJ375" i="22" s="1"/>
  <c r="AH356" i="22"/>
  <c r="AJ356" i="22" s="1"/>
  <c r="AH364" i="22"/>
  <c r="AJ364" i="22" s="1"/>
  <c r="AH349" i="22"/>
  <c r="AJ349" i="22" s="1"/>
  <c r="AH340" i="22"/>
  <c r="AJ340" i="22" s="1"/>
  <c r="AH331" i="22"/>
  <c r="AJ331" i="22" s="1"/>
  <c r="AH325" i="22"/>
  <c r="AJ325" i="22" s="1"/>
  <c r="AH380" i="22"/>
  <c r="AJ380" i="22" s="1"/>
  <c r="AH361" i="22"/>
  <c r="AJ361" i="22" s="1"/>
  <c r="AH372" i="22"/>
  <c r="AJ372" i="22" s="1"/>
  <c r="AH347" i="22"/>
  <c r="AJ347" i="22" s="1"/>
  <c r="AH350" i="22"/>
  <c r="AJ350" i="22" s="1"/>
  <c r="AH338" i="22"/>
  <c r="AJ338" i="22" s="1"/>
  <c r="AH330" i="22"/>
  <c r="AJ330" i="22" s="1"/>
  <c r="AH319" i="22"/>
  <c r="AJ319" i="22" s="1"/>
  <c r="AH376" i="22"/>
  <c r="AJ376" i="22" s="1"/>
  <c r="AH377" i="22"/>
  <c r="AJ377" i="22" s="1"/>
  <c r="AH360" i="22"/>
  <c r="AJ360" i="22" s="1"/>
  <c r="AH365" i="22"/>
  <c r="AJ365" i="22" s="1"/>
  <c r="AH346" i="22"/>
  <c r="AJ346" i="22" s="1"/>
  <c r="AH352" i="22"/>
  <c r="AJ352" i="22" s="1"/>
  <c r="AH348" i="22"/>
  <c r="AJ348" i="22" s="1"/>
  <c r="AH329" i="22"/>
  <c r="AJ329" i="22" s="1"/>
  <c r="AH368" i="22"/>
  <c r="AJ368" i="22" s="1"/>
  <c r="AH373" i="22"/>
  <c r="AJ373" i="22" s="1"/>
  <c r="AH359" i="22"/>
  <c r="AJ359" i="22" s="1"/>
  <c r="AH345" i="22"/>
  <c r="AJ345" i="22" s="1"/>
  <c r="AH354" i="22"/>
  <c r="AJ354" i="22" s="1"/>
  <c r="AH309" i="22"/>
  <c r="AJ309" i="22" s="1"/>
  <c r="AH301" i="22"/>
  <c r="AJ301" i="22" s="1"/>
  <c r="AH326" i="22"/>
  <c r="AJ326" i="22" s="1"/>
  <c r="AH299" i="22"/>
  <c r="AJ299" i="22" s="1"/>
  <c r="AH285" i="22"/>
  <c r="AJ285" i="22" s="1"/>
  <c r="AH296" i="22"/>
  <c r="AJ296" i="22" s="1"/>
  <c r="AH269" i="22"/>
  <c r="AJ269" i="22" s="1"/>
  <c r="AH267" i="22"/>
  <c r="AJ267" i="22" s="1"/>
  <c r="AH260" i="22"/>
  <c r="AJ260" i="22" s="1"/>
  <c r="AH279" i="22"/>
  <c r="AJ279" i="22" s="1"/>
  <c r="AH243" i="22"/>
  <c r="AJ243" i="22" s="1"/>
  <c r="AH229" i="22"/>
  <c r="AJ229" i="22" s="1"/>
  <c r="AH214" i="22"/>
  <c r="AJ214" i="22" s="1"/>
  <c r="AH196" i="22"/>
  <c r="AJ196" i="22" s="1"/>
  <c r="AH188" i="22"/>
  <c r="AJ188" i="22" s="1"/>
  <c r="AH180" i="22"/>
  <c r="AJ180" i="22" s="1"/>
  <c r="AH222" i="22"/>
  <c r="AJ222" i="22" s="1"/>
  <c r="AH206" i="22"/>
  <c r="AJ206" i="22" s="1"/>
  <c r="AH215" i="22"/>
  <c r="AJ215" i="22" s="1"/>
  <c r="AH155" i="22"/>
  <c r="AJ155" i="22" s="1"/>
  <c r="AH169" i="22"/>
  <c r="AJ169" i="22" s="1"/>
  <c r="AH150" i="22"/>
  <c r="AJ150" i="22" s="1"/>
  <c r="AH145" i="22"/>
  <c r="AJ145" i="22" s="1"/>
  <c r="AH137" i="22"/>
  <c r="AJ137" i="22" s="1"/>
  <c r="AH129" i="22"/>
  <c r="AJ129" i="22" s="1"/>
  <c r="AH98" i="22"/>
  <c r="AJ98" i="22" s="1"/>
  <c r="AH90" i="22"/>
  <c r="AJ90" i="22" s="1"/>
  <c r="AH82" i="22"/>
  <c r="AJ82" i="22" s="1"/>
  <c r="AH107" i="22"/>
  <c r="AJ107" i="22" s="1"/>
  <c r="AH120" i="22"/>
  <c r="AJ120" i="22" s="1"/>
  <c r="AH112" i="22"/>
  <c r="AJ112" i="22" s="1"/>
  <c r="AH75" i="22"/>
  <c r="AJ75" i="22" s="1"/>
  <c r="AH104" i="22"/>
  <c r="AJ104" i="22" s="1"/>
  <c r="AH64" i="22"/>
  <c r="AJ64" i="22" s="1"/>
  <c r="AH56" i="22"/>
  <c r="AJ56" i="22" s="1"/>
  <c r="AH35" i="22"/>
  <c r="AJ35" i="22" s="1"/>
  <c r="AH28" i="22"/>
  <c r="AJ28" i="22" s="1"/>
  <c r="AH100" i="22"/>
  <c r="AJ100" i="22" s="1"/>
  <c r="AH17" i="22"/>
  <c r="AJ17" i="22" s="1"/>
  <c r="AK24" i="22"/>
  <c r="AH308" i="22"/>
  <c r="AJ308" i="22" s="1"/>
  <c r="AH320" i="22"/>
  <c r="AJ320" i="22" s="1"/>
  <c r="AH322" i="22"/>
  <c r="AJ322" i="22" s="1"/>
  <c r="AH294" i="22"/>
  <c r="AJ294" i="22" s="1"/>
  <c r="AH278" i="22"/>
  <c r="AJ278" i="22" s="1"/>
  <c r="AH281" i="22"/>
  <c r="AJ281" i="22" s="1"/>
  <c r="AH276" i="22"/>
  <c r="AJ276" i="22" s="1"/>
  <c r="AH265" i="22"/>
  <c r="AJ265" i="22" s="1"/>
  <c r="AH277" i="22"/>
  <c r="AJ277" i="22" s="1"/>
  <c r="AH258" i="22"/>
  <c r="AJ258" i="22" s="1"/>
  <c r="AH271" i="22"/>
  <c r="AJ271" i="22" s="1"/>
  <c r="AH247" i="22"/>
  <c r="AJ247" i="22" s="1"/>
  <c r="AH230" i="22"/>
  <c r="AJ230" i="22" s="1"/>
  <c r="AH226" i="22"/>
  <c r="AJ226" i="22" s="1"/>
  <c r="AH212" i="22"/>
  <c r="AJ212" i="22" s="1"/>
  <c r="AH195" i="22"/>
  <c r="AJ195" i="22" s="1"/>
  <c r="AH187" i="22"/>
  <c r="AJ187" i="22" s="1"/>
  <c r="AH179" i="22"/>
  <c r="AJ179" i="22" s="1"/>
  <c r="AH205" i="22"/>
  <c r="AJ205" i="22" s="1"/>
  <c r="AH213" i="22"/>
  <c r="AJ213" i="22" s="1"/>
  <c r="AH149" i="22"/>
  <c r="AJ149" i="22" s="1"/>
  <c r="AH144" i="22"/>
  <c r="AJ144" i="22" s="1"/>
  <c r="AH136" i="22"/>
  <c r="AJ136" i="22" s="1"/>
  <c r="AH128" i="22"/>
  <c r="AJ128" i="22" s="1"/>
  <c r="AH97" i="22"/>
  <c r="AJ97" i="22" s="1"/>
  <c r="AH89" i="22"/>
  <c r="AJ89" i="22" s="1"/>
  <c r="AH81" i="22"/>
  <c r="AJ81" i="22" s="1"/>
  <c r="AH119" i="22"/>
  <c r="AJ119" i="22" s="1"/>
  <c r="AH109" i="22"/>
  <c r="AJ109" i="22" s="1"/>
  <c r="AH68" i="22"/>
  <c r="AJ68" i="22" s="1"/>
  <c r="AH71" i="22"/>
  <c r="AJ71" i="22" s="1"/>
  <c r="AH108" i="22"/>
  <c r="AJ108" i="22" s="1"/>
  <c r="AH63" i="22"/>
  <c r="AJ63" i="22" s="1"/>
  <c r="AH55" i="22"/>
  <c r="AJ55" i="22" s="1"/>
  <c r="AH70" i="22"/>
  <c r="AJ70" i="22" s="1"/>
  <c r="AH41" i="22"/>
  <c r="AJ41" i="22" s="1"/>
  <c r="AH26" i="22"/>
  <c r="AJ26" i="22" s="1"/>
  <c r="AH13" i="22"/>
  <c r="AJ13" i="22" s="1"/>
  <c r="AH33" i="22"/>
  <c r="AJ33" i="22" s="1"/>
  <c r="AH312" i="22"/>
  <c r="AJ312" i="22" s="1"/>
  <c r="AH307" i="22"/>
  <c r="AJ307" i="22" s="1"/>
  <c r="AH324" i="22"/>
  <c r="AJ324" i="22" s="1"/>
  <c r="AH315" i="22"/>
  <c r="AJ315" i="22" s="1"/>
  <c r="AH291" i="22"/>
  <c r="AJ291" i="22" s="1"/>
  <c r="AH275" i="22"/>
  <c r="AJ275" i="22" s="1"/>
  <c r="AH273" i="22"/>
  <c r="AJ273" i="22" s="1"/>
  <c r="AH256" i="22"/>
  <c r="AJ256" i="22" s="1"/>
  <c r="AH266" i="22"/>
  <c r="AJ266" i="22" s="1"/>
  <c r="AH246" i="22"/>
  <c r="AJ246" i="22" s="1"/>
  <c r="AH228" i="22"/>
  <c r="AJ228" i="22" s="1"/>
  <c r="AH225" i="22"/>
  <c r="AJ225" i="22" s="1"/>
  <c r="AH210" i="22"/>
  <c r="AJ210" i="22" s="1"/>
  <c r="AH194" i="22"/>
  <c r="AJ194" i="22" s="1"/>
  <c r="AH186" i="22"/>
  <c r="AJ186" i="22" s="1"/>
  <c r="AH178" i="22"/>
  <c r="AJ178" i="22" s="1"/>
  <c r="AH257" i="22"/>
  <c r="AJ257" i="22" s="1"/>
  <c r="AH204" i="22"/>
  <c r="AJ204" i="22" s="1"/>
  <c r="AH211" i="22"/>
  <c r="AJ211" i="22" s="1"/>
  <c r="AH224" i="22"/>
  <c r="AJ224" i="22" s="1"/>
  <c r="AH148" i="22"/>
  <c r="AJ148" i="22" s="1"/>
  <c r="AH202" i="22"/>
  <c r="AJ202" i="22" s="1"/>
  <c r="AH167" i="22"/>
  <c r="AJ167" i="22" s="1"/>
  <c r="AH143" i="22"/>
  <c r="AJ143" i="22" s="1"/>
  <c r="AH135" i="22"/>
  <c r="AJ135" i="22" s="1"/>
  <c r="AH127" i="22"/>
  <c r="AJ127" i="22" s="1"/>
  <c r="AH96" i="22"/>
  <c r="AJ96" i="22" s="1"/>
  <c r="AH88" i="22"/>
  <c r="AJ88" i="22" s="1"/>
  <c r="AH103" i="22"/>
  <c r="AJ103" i="22" s="1"/>
  <c r="AH118" i="22"/>
  <c r="AJ118" i="22" s="1"/>
  <c r="AH110" i="22"/>
  <c r="AJ110" i="22" s="1"/>
  <c r="AH65" i="22"/>
  <c r="AJ65" i="22" s="1"/>
  <c r="AH78" i="22"/>
  <c r="AJ78" i="22" s="1"/>
  <c r="AH73" i="22"/>
  <c r="AJ73" i="22" s="1"/>
  <c r="AH39" i="22"/>
  <c r="AJ39" i="22" s="1"/>
  <c r="AH62" i="22"/>
  <c r="AJ62" i="22" s="1"/>
  <c r="AH54" i="22"/>
  <c r="AJ54" i="22" s="1"/>
  <c r="AH25" i="22"/>
  <c r="AJ25" i="22" s="1"/>
  <c r="AH36" i="22"/>
  <c r="AJ36" i="22" s="1"/>
  <c r="AH12" i="22"/>
  <c r="AJ12" i="22" s="1"/>
  <c r="AH31" i="22"/>
  <c r="AJ31" i="22" s="1"/>
  <c r="AH29" i="22"/>
  <c r="AJ29" i="22" s="1"/>
  <c r="AH327" i="22"/>
  <c r="AJ327" i="22" s="1"/>
  <c r="AH306" i="22"/>
  <c r="AJ306" i="22" s="1"/>
  <c r="AH290" i="22"/>
  <c r="AJ290" i="22" s="1"/>
  <c r="AH300" i="22"/>
  <c r="AJ300" i="22" s="1"/>
  <c r="AH282" i="22"/>
  <c r="AJ282" i="22" s="1"/>
  <c r="AH272" i="22"/>
  <c r="AJ272" i="22" s="1"/>
  <c r="AH254" i="22"/>
  <c r="AJ254" i="22" s="1"/>
  <c r="AH252" i="22"/>
  <c r="AJ252" i="22" s="1"/>
  <c r="AH245" i="22"/>
  <c r="AJ245" i="22" s="1"/>
  <c r="AH259" i="22"/>
  <c r="AJ259" i="22" s="1"/>
  <c r="AH261" i="22"/>
  <c r="AJ261" i="22" s="1"/>
  <c r="AH263" i="22"/>
  <c r="AJ263" i="22" s="1"/>
  <c r="AH201" i="22"/>
  <c r="AJ201" i="22" s="1"/>
  <c r="AH193" i="22"/>
  <c r="AJ193" i="22" s="1"/>
  <c r="AH185" i="22"/>
  <c r="AJ185" i="22" s="1"/>
  <c r="AH177" i="22"/>
  <c r="AJ177" i="22" s="1"/>
  <c r="AH209" i="22"/>
  <c r="AJ209" i="22" s="1"/>
  <c r="AH208" i="22"/>
  <c r="AJ208" i="22" s="1"/>
  <c r="AH147" i="22"/>
  <c r="AJ147" i="22" s="1"/>
  <c r="AH165" i="22"/>
  <c r="AJ165" i="22" s="1"/>
  <c r="AH142" i="22"/>
  <c r="AJ142" i="22" s="1"/>
  <c r="AH134" i="22"/>
  <c r="AJ134" i="22" s="1"/>
  <c r="AH126" i="22"/>
  <c r="AJ126" i="22" s="1"/>
  <c r="AH95" i="22"/>
  <c r="AJ95" i="22" s="1"/>
  <c r="AH87" i="22"/>
  <c r="AJ87" i="22" s="1"/>
  <c r="AH117" i="22"/>
  <c r="AJ117" i="22" s="1"/>
  <c r="AH105" i="22"/>
  <c r="AJ105" i="22" s="1"/>
  <c r="AH46" i="22"/>
  <c r="AJ46" i="22" s="1"/>
  <c r="AH72" i="22"/>
  <c r="AJ72" i="22" s="1"/>
  <c r="AH157" i="22"/>
  <c r="AJ157" i="22" s="1"/>
  <c r="AH61" i="22"/>
  <c r="AJ61" i="22" s="1"/>
  <c r="AH53" i="22"/>
  <c r="AJ53" i="22" s="1"/>
  <c r="AH24" i="22"/>
  <c r="AJ24" i="22" s="1"/>
  <c r="AH6" i="22"/>
  <c r="AJ6" i="22" s="1"/>
  <c r="AH32" i="22"/>
  <c r="AJ32" i="22" s="1"/>
  <c r="AH11" i="22"/>
  <c r="AJ11" i="22" s="1"/>
  <c r="AH16" i="22"/>
  <c r="AJ16" i="22" s="1"/>
  <c r="AH7" i="22"/>
  <c r="AJ7" i="22" s="1"/>
  <c r="AH30" i="22"/>
  <c r="AJ30" i="22" s="1"/>
  <c r="AH321" i="22"/>
  <c r="AJ321" i="22" s="1"/>
  <c r="AH323" i="22"/>
  <c r="AJ323" i="22" s="1"/>
  <c r="AH305" i="22"/>
  <c r="AJ305" i="22" s="1"/>
  <c r="AH298" i="22"/>
  <c r="AJ298" i="22" s="1"/>
  <c r="AH289" i="22"/>
  <c r="AJ289" i="22" s="1"/>
  <c r="AH339" i="22"/>
  <c r="AJ339" i="22" s="1"/>
  <c r="AH313" i="22"/>
  <c r="AJ313" i="22" s="1"/>
  <c r="AH292" i="22"/>
  <c r="AJ292" i="22" s="1"/>
  <c r="AH268" i="22"/>
  <c r="AJ268" i="22" s="1"/>
  <c r="AH253" i="22"/>
  <c r="AJ253" i="22" s="1"/>
  <c r="AH239" i="22"/>
  <c r="AJ239" i="22" s="1"/>
  <c r="AH248" i="22"/>
  <c r="AJ248" i="22" s="1"/>
  <c r="AH240" i="22"/>
  <c r="AJ240" i="22" s="1"/>
  <c r="AH255" i="22"/>
  <c r="AJ255" i="22" s="1"/>
  <c r="AH200" i="22"/>
  <c r="AJ200" i="22" s="1"/>
  <c r="AH192" i="22"/>
  <c r="AJ192" i="22" s="1"/>
  <c r="AH184" i="22"/>
  <c r="AJ184" i="22" s="1"/>
  <c r="AH176" i="22"/>
  <c r="AJ176" i="22" s="1"/>
  <c r="AH227" i="22"/>
  <c r="AJ227" i="22" s="1"/>
  <c r="AH203" i="22"/>
  <c r="AJ203" i="22" s="1"/>
  <c r="AH154" i="22"/>
  <c r="AJ154" i="22" s="1"/>
  <c r="AH207" i="22"/>
  <c r="AJ207" i="22" s="1"/>
  <c r="AH146" i="22"/>
  <c r="AJ146" i="22" s="1"/>
  <c r="AH141" i="22"/>
  <c r="AJ141" i="22" s="1"/>
  <c r="AH133" i="22"/>
  <c r="AJ133" i="22" s="1"/>
  <c r="AH125" i="22"/>
  <c r="AJ125" i="22" s="1"/>
  <c r="AH94" i="22"/>
  <c r="AJ94" i="22" s="1"/>
  <c r="AH86" i="22"/>
  <c r="AJ86" i="22" s="1"/>
  <c r="AH99" i="22"/>
  <c r="AJ99" i="22" s="1"/>
  <c r="AH116" i="22"/>
  <c r="AJ116" i="22" s="1"/>
  <c r="AH106" i="22"/>
  <c r="AJ106" i="22" s="1"/>
  <c r="AH44" i="22"/>
  <c r="AJ44" i="22" s="1"/>
  <c r="AH51" i="22"/>
  <c r="AJ51" i="22" s="1"/>
  <c r="AH69" i="22"/>
  <c r="AJ69" i="22" s="1"/>
  <c r="AH80" i="22"/>
  <c r="AJ80" i="22" s="1"/>
  <c r="AH60" i="22"/>
  <c r="AJ60" i="22" s="1"/>
  <c r="AH52" i="22"/>
  <c r="AJ52" i="22" s="1"/>
  <c r="AH23" i="22"/>
  <c r="AJ23" i="22" s="1"/>
  <c r="AH5" i="22"/>
  <c r="AJ5" i="22" s="1"/>
  <c r="AH43" i="22"/>
  <c r="AJ43" i="22" s="1"/>
  <c r="AH10" i="22"/>
  <c r="AJ10" i="22" s="1"/>
  <c r="AH15" i="22"/>
  <c r="AJ15" i="22" s="1"/>
  <c r="AH74" i="22"/>
  <c r="AJ74" i="22" s="1"/>
  <c r="AH314" i="22"/>
  <c r="AJ314" i="22" s="1"/>
  <c r="AH304" i="22"/>
  <c r="AJ304" i="22" s="1"/>
  <c r="AH318" i="22"/>
  <c r="AJ318" i="22" s="1"/>
  <c r="AH288" i="22"/>
  <c r="AJ288" i="22" s="1"/>
  <c r="AH293" i="22"/>
  <c r="AJ293" i="22" s="1"/>
  <c r="AH297" i="22"/>
  <c r="AJ297" i="22" s="1"/>
  <c r="AH284" i="22"/>
  <c r="AJ284" i="22" s="1"/>
  <c r="AH274" i="22"/>
  <c r="AJ274" i="22" s="1"/>
  <c r="AH249" i="22"/>
  <c r="AJ249" i="22" s="1"/>
  <c r="AH237" i="22"/>
  <c r="AJ237" i="22" s="1"/>
  <c r="AH235" i="22"/>
  <c r="AJ235" i="22" s="1"/>
  <c r="AH242" i="22"/>
  <c r="AJ242" i="22" s="1"/>
  <c r="AH251" i="22"/>
  <c r="AJ251" i="22" s="1"/>
  <c r="AH220" i="22"/>
  <c r="AJ220" i="22" s="1"/>
  <c r="AH199" i="22"/>
  <c r="AJ199" i="22" s="1"/>
  <c r="AH191" i="22"/>
  <c r="AJ191" i="22" s="1"/>
  <c r="AH183" i="22"/>
  <c r="AJ183" i="22" s="1"/>
  <c r="AH175" i="22"/>
  <c r="AJ175" i="22" s="1"/>
  <c r="AH221" i="22"/>
  <c r="AJ221" i="22" s="1"/>
  <c r="AH172" i="22"/>
  <c r="AJ172" i="22" s="1"/>
  <c r="AH162" i="22"/>
  <c r="AJ162" i="22" s="1"/>
  <c r="AH153" i="22"/>
  <c r="AJ153" i="22" s="1"/>
  <c r="AH170" i="22"/>
  <c r="AJ170" i="22" s="1"/>
  <c r="AH164" i="22"/>
  <c r="AJ164" i="22" s="1"/>
  <c r="AH140" i="22"/>
  <c r="AJ140" i="22" s="1"/>
  <c r="AH132" i="22"/>
  <c r="AJ132" i="22" s="1"/>
  <c r="AH124" i="22"/>
  <c r="AJ124" i="22" s="1"/>
  <c r="AH93" i="22"/>
  <c r="AJ93" i="22" s="1"/>
  <c r="AH85" i="22"/>
  <c r="AJ85" i="22" s="1"/>
  <c r="AH115" i="22"/>
  <c r="AJ115" i="22" s="1"/>
  <c r="AH101" i="22"/>
  <c r="AJ101" i="22" s="1"/>
  <c r="AH42" i="22"/>
  <c r="AJ42" i="22" s="1"/>
  <c r="AH49" i="22"/>
  <c r="AJ49" i="22" s="1"/>
  <c r="AH76" i="22"/>
  <c r="AJ76" i="22" s="1"/>
  <c r="AH59" i="22"/>
  <c r="AJ59" i="22" s="1"/>
  <c r="AH50" i="22"/>
  <c r="AJ50" i="22" s="1"/>
  <c r="AH18" i="22"/>
  <c r="AJ18" i="22" s="1"/>
  <c r="AH4" i="22"/>
  <c r="AJ4" i="22" s="1"/>
  <c r="AH22" i="22"/>
  <c r="AJ22" i="22" s="1"/>
  <c r="AH9" i="22"/>
  <c r="AJ9" i="22" s="1"/>
  <c r="AH317" i="22"/>
  <c r="AJ317" i="22" s="1"/>
  <c r="AH311" i="22"/>
  <c r="AJ311" i="22" s="1"/>
  <c r="AH303" i="22"/>
  <c r="AJ303" i="22" s="1"/>
  <c r="AH316" i="22"/>
  <c r="AJ316" i="22" s="1"/>
  <c r="AH295" i="22"/>
  <c r="AJ295" i="22" s="1"/>
  <c r="AH287" i="22"/>
  <c r="AJ287" i="22" s="1"/>
  <c r="AH280" i="22"/>
  <c r="AJ280" i="22" s="1"/>
  <c r="AH283" i="22"/>
  <c r="AJ283" i="22" s="1"/>
  <c r="AH264" i="22"/>
  <c r="AJ264" i="22" s="1"/>
  <c r="AH244" i="22"/>
  <c r="AJ244" i="22" s="1"/>
  <c r="AH233" i="22"/>
  <c r="AJ233" i="22" s="1"/>
  <c r="AH241" i="22"/>
  <c r="AJ241" i="22" s="1"/>
  <c r="AH236" i="22"/>
  <c r="AJ236" i="22" s="1"/>
  <c r="AH250" i="22"/>
  <c r="AJ250" i="22" s="1"/>
  <c r="AH238" i="22"/>
  <c r="AJ238" i="22" s="1"/>
  <c r="AH234" i="22"/>
  <c r="AJ234" i="22" s="1"/>
  <c r="AH218" i="22"/>
  <c r="AJ218" i="22" s="1"/>
  <c r="AH198" i="22"/>
  <c r="AJ198" i="22" s="1"/>
  <c r="AH190" i="22"/>
  <c r="AJ190" i="22" s="1"/>
  <c r="AH182" i="22"/>
  <c r="AJ182" i="22" s="1"/>
  <c r="AH174" i="22"/>
  <c r="AJ174" i="22" s="1"/>
  <c r="AH219" i="22"/>
  <c r="AJ219" i="22" s="1"/>
  <c r="AH163" i="22"/>
  <c r="AJ163" i="22" s="1"/>
  <c r="AH168" i="22"/>
  <c r="AJ168" i="22" s="1"/>
  <c r="AH158" i="22"/>
  <c r="AJ158" i="22" s="1"/>
  <c r="AH152" i="22"/>
  <c r="AJ152" i="22" s="1"/>
  <c r="AH166" i="22"/>
  <c r="AJ166" i="22" s="1"/>
  <c r="AH160" i="22"/>
  <c r="AJ160" i="22" s="1"/>
  <c r="AH161" i="22"/>
  <c r="AJ161" i="22" s="1"/>
  <c r="AH139" i="22"/>
  <c r="AJ139" i="22" s="1"/>
  <c r="AH131" i="22"/>
  <c r="AJ131" i="22" s="1"/>
  <c r="AH123" i="22"/>
  <c r="AJ123" i="22" s="1"/>
  <c r="AH92" i="22"/>
  <c r="AJ92" i="22" s="1"/>
  <c r="AH84" i="22"/>
  <c r="AJ84" i="22" s="1"/>
  <c r="AH111" i="22"/>
  <c r="AJ111" i="22" s="1"/>
  <c r="AH122" i="22"/>
  <c r="AJ122" i="22" s="1"/>
  <c r="AH114" i="22"/>
  <c r="AJ114" i="22" s="1"/>
  <c r="AH102" i="22"/>
  <c r="AJ102" i="22" s="1"/>
  <c r="AH40" i="22"/>
  <c r="AJ40" i="22" s="1"/>
  <c r="AH47" i="22"/>
  <c r="AJ47" i="22" s="1"/>
  <c r="AH77" i="22"/>
  <c r="AJ77" i="22" s="1"/>
  <c r="AH58" i="22"/>
  <c r="AJ58" i="22" s="1"/>
  <c r="AH48" i="22"/>
  <c r="AJ48" i="22" s="1"/>
  <c r="AH20" i="22"/>
  <c r="AJ20" i="22" s="1"/>
  <c r="AH3" i="22"/>
  <c r="AJ3" i="22" s="1"/>
  <c r="AH8" i="22"/>
  <c r="AJ8" i="22" s="1"/>
  <c r="AH45" i="22"/>
  <c r="AJ45" i="22" s="1"/>
  <c r="AH310" i="22"/>
  <c r="AJ310" i="22" s="1"/>
  <c r="AH302" i="22"/>
  <c r="AJ302" i="22" s="1"/>
  <c r="AH286" i="22"/>
  <c r="AJ286" i="22" s="1"/>
  <c r="AH270" i="22"/>
  <c r="AJ270" i="22" s="1"/>
  <c r="AH262" i="22"/>
  <c r="AJ262" i="22" s="1"/>
  <c r="AH232" i="22"/>
  <c r="AJ232" i="22" s="1"/>
  <c r="AH231" i="22"/>
  <c r="AJ231" i="22" s="1"/>
  <c r="AH216" i="22"/>
  <c r="AJ216" i="22" s="1"/>
  <c r="AH197" i="22"/>
  <c r="AJ197" i="22" s="1"/>
  <c r="AH189" i="22"/>
  <c r="AJ189" i="22" s="1"/>
  <c r="AH181" i="22"/>
  <c r="AJ181" i="22" s="1"/>
  <c r="AH173" i="22"/>
  <c r="AJ173" i="22" s="1"/>
  <c r="AH217" i="22"/>
  <c r="AJ217" i="22" s="1"/>
  <c r="AH159" i="22"/>
  <c r="AJ159" i="22" s="1"/>
  <c r="AH223" i="22"/>
  <c r="AJ223" i="22" s="1"/>
  <c r="AH151" i="22"/>
  <c r="AJ151" i="22" s="1"/>
  <c r="AH156" i="22"/>
  <c r="AJ156" i="22" s="1"/>
  <c r="AH171" i="22"/>
  <c r="AJ171" i="22" s="1"/>
  <c r="AH138" i="22"/>
  <c r="AJ138" i="22" s="1"/>
  <c r="AH130" i="22"/>
  <c r="AJ130" i="22" s="1"/>
  <c r="AH91" i="22"/>
  <c r="AJ91" i="22" s="1"/>
  <c r="AH83" i="22"/>
  <c r="AJ83" i="22" s="1"/>
  <c r="AH121" i="22"/>
  <c r="AJ121" i="22" s="1"/>
  <c r="AH113" i="22"/>
  <c r="AJ113" i="22" s="1"/>
  <c r="AH79" i="22"/>
  <c r="AJ79" i="22" s="1"/>
  <c r="AH66" i="22"/>
  <c r="AJ66" i="22" s="1"/>
  <c r="AH57" i="22"/>
  <c r="AJ57" i="22" s="1"/>
  <c r="AH37" i="22"/>
  <c r="AJ37" i="22" s="1"/>
  <c r="AH67" i="22"/>
  <c r="AJ67" i="22" s="1"/>
  <c r="AH14" i="22"/>
  <c r="AJ14" i="22" s="1"/>
  <c r="AH19" i="22"/>
  <c r="AJ19" i="22" s="1"/>
  <c r="AH27" i="22"/>
  <c r="AJ27" i="22" s="1"/>
  <c r="AH21" i="22"/>
  <c r="AJ21" i="22" s="1"/>
  <c r="AH38" i="22"/>
  <c r="AJ38" i="22" s="1"/>
  <c r="AH34" i="22"/>
  <c r="AJ34" i="22" s="1"/>
  <c r="BQ78" i="20"/>
  <c r="BQ139" i="20"/>
  <c r="BQ227" i="20"/>
  <c r="BQ269" i="20"/>
  <c r="BQ326" i="20"/>
  <c r="BQ362" i="20"/>
  <c r="G40" i="20"/>
  <c r="G48" i="20" s="1"/>
  <c r="G49" i="20" s="1"/>
  <c r="BA359" i="20" s="1"/>
  <c r="BM49" i="22"/>
  <c r="BM83" i="22"/>
  <c r="BM207" i="22"/>
  <c r="BM262" i="22"/>
  <c r="BM325" i="22"/>
  <c r="BM117" i="22"/>
  <c r="BM176" i="22"/>
  <c r="BM252" i="22"/>
  <c r="BM285" i="22"/>
  <c r="BM349" i="22"/>
  <c r="BM110" i="22"/>
  <c r="BM193" i="22"/>
  <c r="BM270" i="22"/>
  <c r="BM353" i="22"/>
  <c r="C49" i="20"/>
  <c r="AK15" i="20" s="1"/>
  <c r="AH370" i="20"/>
  <c r="AJ370" i="20" s="1"/>
  <c r="AH376" i="20"/>
  <c r="AJ376" i="20" s="1"/>
  <c r="AH362" i="20"/>
  <c r="AJ362" i="20" s="1"/>
  <c r="AH354" i="20"/>
  <c r="AJ354" i="20" s="1"/>
  <c r="AH342" i="20"/>
  <c r="AJ342" i="20" s="1"/>
  <c r="AH351" i="20"/>
  <c r="AJ351" i="20" s="1"/>
  <c r="AH329" i="20"/>
  <c r="AJ329" i="20" s="1"/>
  <c r="AH339" i="20"/>
  <c r="AJ339" i="20" s="1"/>
  <c r="AH314" i="20"/>
  <c r="AJ314" i="20" s="1"/>
  <c r="AH309" i="20"/>
  <c r="AJ309" i="20" s="1"/>
  <c r="AH288" i="20"/>
  <c r="AJ288" i="20" s="1"/>
  <c r="AH280" i="20"/>
  <c r="AJ280" i="20" s="1"/>
  <c r="AH303" i="20"/>
  <c r="AJ303" i="20" s="1"/>
  <c r="AH269" i="20"/>
  <c r="AJ269" i="20" s="1"/>
  <c r="AH261" i="20"/>
  <c r="AJ261" i="20" s="1"/>
  <c r="AH274" i="20"/>
  <c r="AJ274" i="20" s="1"/>
  <c r="AH248" i="20"/>
  <c r="AJ248" i="20" s="1"/>
  <c r="AH244" i="20"/>
  <c r="AJ244" i="20" s="1"/>
  <c r="AH250" i="20"/>
  <c r="AJ250" i="20" s="1"/>
  <c r="AH272" i="20"/>
  <c r="AJ272" i="20" s="1"/>
  <c r="AH230" i="20"/>
  <c r="AJ230" i="20" s="1"/>
  <c r="AH221" i="20"/>
  <c r="AJ221" i="20" s="1"/>
  <c r="AH222" i="20"/>
  <c r="AJ222" i="20" s="1"/>
  <c r="AH210" i="20"/>
  <c r="AJ210" i="20" s="1"/>
  <c r="AH233" i="20"/>
  <c r="AJ233" i="20" s="1"/>
  <c r="AH202" i="20"/>
  <c r="AJ202" i="20" s="1"/>
  <c r="AH195" i="20"/>
  <c r="AJ195" i="20" s="1"/>
  <c r="AH185" i="20"/>
  <c r="AJ185" i="20" s="1"/>
  <c r="AH160" i="20"/>
  <c r="AJ160" i="20" s="1"/>
  <c r="AH152" i="20"/>
  <c r="AJ152" i="20" s="1"/>
  <c r="AH177" i="20"/>
  <c r="AJ177" i="20" s="1"/>
  <c r="AH132" i="20"/>
  <c r="AJ132" i="20" s="1"/>
  <c r="AH124" i="20"/>
  <c r="AJ124" i="20" s="1"/>
  <c r="AH116" i="20"/>
  <c r="AJ116" i="20" s="1"/>
  <c r="AH108" i="20"/>
  <c r="AJ108" i="20" s="1"/>
  <c r="AH90" i="20"/>
  <c r="AJ90" i="20" s="1"/>
  <c r="AH82" i="20"/>
  <c r="AJ82" i="20" s="1"/>
  <c r="AH74" i="20"/>
  <c r="AJ74" i="20" s="1"/>
  <c r="AH66" i="20"/>
  <c r="AJ66" i="20" s="1"/>
  <c r="AH100" i="20"/>
  <c r="AJ100" i="20" s="1"/>
  <c r="AH37" i="20"/>
  <c r="AJ37" i="20" s="1"/>
  <c r="AH24" i="20"/>
  <c r="AJ24" i="20" s="1"/>
  <c r="AH55" i="20"/>
  <c r="AJ55" i="20" s="1"/>
  <c r="AH38" i="20"/>
  <c r="AJ38" i="20" s="1"/>
  <c r="AH27" i="20"/>
  <c r="AJ27" i="20" s="1"/>
  <c r="AH31" i="20"/>
  <c r="AJ31" i="20" s="1"/>
  <c r="AH56" i="20"/>
  <c r="AJ56" i="20" s="1"/>
  <c r="AH13" i="20"/>
  <c r="AJ13" i="20" s="1"/>
  <c r="AH356" i="20"/>
  <c r="AJ356" i="20" s="1"/>
  <c r="AH282" i="20"/>
  <c r="AJ282" i="20" s="1"/>
  <c r="AH238" i="20"/>
  <c r="AJ238" i="20" s="1"/>
  <c r="AH165" i="20"/>
  <c r="AJ165" i="20" s="1"/>
  <c r="AH84" i="20"/>
  <c r="AJ84" i="20" s="1"/>
  <c r="AH47" i="20"/>
  <c r="AJ47" i="20" s="1"/>
  <c r="AH368" i="20"/>
  <c r="AJ368" i="20" s="1"/>
  <c r="AH377" i="20"/>
  <c r="AJ377" i="20" s="1"/>
  <c r="AH375" i="20"/>
  <c r="AJ375" i="20" s="1"/>
  <c r="AH361" i="20"/>
  <c r="AJ361" i="20" s="1"/>
  <c r="AH353" i="20"/>
  <c r="AJ353" i="20" s="1"/>
  <c r="AH341" i="20"/>
  <c r="AJ341" i="20" s="1"/>
  <c r="AH347" i="20"/>
  <c r="AJ347" i="20" s="1"/>
  <c r="AH328" i="20"/>
  <c r="AJ328" i="20" s="1"/>
  <c r="AH338" i="20"/>
  <c r="AJ338" i="20" s="1"/>
  <c r="AH335" i="20"/>
  <c r="AJ335" i="20" s="1"/>
  <c r="AH322" i="20"/>
  <c r="AJ322" i="20" s="1"/>
  <c r="AH312" i="20"/>
  <c r="AJ312" i="20" s="1"/>
  <c r="AH305" i="20"/>
  <c r="AJ305" i="20" s="1"/>
  <c r="AH287" i="20"/>
  <c r="AJ287" i="20" s="1"/>
  <c r="AH300" i="20"/>
  <c r="AJ300" i="20" s="1"/>
  <c r="AH268" i="20"/>
  <c r="AJ268" i="20" s="1"/>
  <c r="AH260" i="20"/>
  <c r="AJ260" i="20" s="1"/>
  <c r="AH243" i="20"/>
  <c r="AJ243" i="20" s="1"/>
  <c r="AH246" i="20"/>
  <c r="AJ246" i="20" s="1"/>
  <c r="AH239" i="20"/>
  <c r="AJ239" i="20" s="1"/>
  <c r="AH249" i="20"/>
  <c r="AJ249" i="20" s="1"/>
  <c r="AH229" i="20"/>
  <c r="AJ229" i="20" s="1"/>
  <c r="AH218" i="20"/>
  <c r="AJ218" i="20" s="1"/>
  <c r="AH209" i="20"/>
  <c r="AJ209" i="20" s="1"/>
  <c r="AH219" i="20"/>
  <c r="AJ219" i="20" s="1"/>
  <c r="AH197" i="20"/>
  <c r="AJ197" i="20" s="1"/>
  <c r="AH201" i="20"/>
  <c r="AJ201" i="20" s="1"/>
  <c r="AH184" i="20"/>
  <c r="AJ184" i="20" s="1"/>
  <c r="AH175" i="20"/>
  <c r="AJ175" i="20" s="1"/>
  <c r="AH159" i="20"/>
  <c r="AJ159" i="20" s="1"/>
  <c r="AH151" i="20"/>
  <c r="AJ151" i="20" s="1"/>
  <c r="AH172" i="20"/>
  <c r="AJ172" i="20" s="1"/>
  <c r="AH131" i="20"/>
  <c r="AJ131" i="20" s="1"/>
  <c r="AH123" i="20"/>
  <c r="AJ123" i="20" s="1"/>
  <c r="AH115" i="20"/>
  <c r="AJ115" i="20" s="1"/>
  <c r="AH106" i="20"/>
  <c r="AJ106" i="20" s="1"/>
  <c r="AH89" i="20"/>
  <c r="AJ89" i="20" s="1"/>
  <c r="AH81" i="20"/>
  <c r="AJ81" i="20" s="1"/>
  <c r="AH73" i="20"/>
  <c r="AJ73" i="20" s="1"/>
  <c r="AH65" i="20"/>
  <c r="AJ65" i="20" s="1"/>
  <c r="AH96" i="20"/>
  <c r="AJ96" i="20" s="1"/>
  <c r="AK36" i="20"/>
  <c r="AH23" i="20"/>
  <c r="AJ23" i="20" s="1"/>
  <c r="AH28" i="20"/>
  <c r="AJ28" i="20" s="1"/>
  <c r="AH54" i="20"/>
  <c r="AJ54" i="20" s="1"/>
  <c r="AH36" i="20"/>
  <c r="AJ36" i="20" s="1"/>
  <c r="AH109" i="20"/>
  <c r="AJ109" i="20" s="1"/>
  <c r="AH16" i="20"/>
  <c r="AJ16" i="20" s="1"/>
  <c r="AH43" i="20"/>
  <c r="AJ43" i="20" s="1"/>
  <c r="AH18" i="20"/>
  <c r="AJ18" i="20" s="1"/>
  <c r="AH6" i="20"/>
  <c r="AJ6" i="20" s="1"/>
  <c r="AH12" i="20"/>
  <c r="AJ12" i="20" s="1"/>
  <c r="AH371" i="20"/>
  <c r="AJ371" i="20" s="1"/>
  <c r="AH344" i="20"/>
  <c r="AJ344" i="20" s="1"/>
  <c r="AH320" i="20"/>
  <c r="AJ320" i="20" s="1"/>
  <c r="AH294" i="20"/>
  <c r="AJ294" i="20" s="1"/>
  <c r="AH212" i="20"/>
  <c r="AJ212" i="20" s="1"/>
  <c r="AH194" i="20"/>
  <c r="AJ194" i="20" s="1"/>
  <c r="AH162" i="20"/>
  <c r="AJ162" i="20" s="1"/>
  <c r="AH118" i="20"/>
  <c r="AJ118" i="20" s="1"/>
  <c r="AH142" i="20"/>
  <c r="AJ142" i="20" s="1"/>
  <c r="AH382" i="20"/>
  <c r="AJ382" i="20" s="1"/>
  <c r="AH367" i="20"/>
  <c r="AJ367" i="20" s="1"/>
  <c r="AH374" i="20"/>
  <c r="AJ374" i="20" s="1"/>
  <c r="AH360" i="20"/>
  <c r="AJ360" i="20" s="1"/>
  <c r="AH340" i="20"/>
  <c r="AJ340" i="20" s="1"/>
  <c r="AH327" i="20"/>
  <c r="AJ327" i="20" s="1"/>
  <c r="AH337" i="20"/>
  <c r="AJ337" i="20" s="1"/>
  <c r="AH319" i="20"/>
  <c r="AJ319" i="20" s="1"/>
  <c r="AH311" i="20"/>
  <c r="AJ311" i="20" s="1"/>
  <c r="AH316" i="20"/>
  <c r="AJ316" i="20" s="1"/>
  <c r="AH299" i="20"/>
  <c r="AJ299" i="20" s="1"/>
  <c r="AH286" i="20"/>
  <c r="AJ286" i="20" s="1"/>
  <c r="AH295" i="20"/>
  <c r="AJ295" i="20" s="1"/>
  <c r="AH267" i="20"/>
  <c r="AJ267" i="20" s="1"/>
  <c r="AH259" i="20"/>
  <c r="AJ259" i="20" s="1"/>
  <c r="AH273" i="20"/>
  <c r="AJ273" i="20" s="1"/>
  <c r="AH242" i="20"/>
  <c r="AJ242" i="20" s="1"/>
  <c r="AH235" i="20"/>
  <c r="AJ235" i="20" s="1"/>
  <c r="AH228" i="20"/>
  <c r="AJ228" i="20" s="1"/>
  <c r="AH217" i="20"/>
  <c r="AJ217" i="20" s="1"/>
  <c r="AH208" i="20"/>
  <c r="AJ208" i="20" s="1"/>
  <c r="AH192" i="20"/>
  <c r="AJ192" i="20" s="1"/>
  <c r="AH199" i="20"/>
  <c r="AJ199" i="20" s="1"/>
  <c r="AH183" i="20"/>
  <c r="AJ183" i="20" s="1"/>
  <c r="AH173" i="20"/>
  <c r="AJ173" i="20" s="1"/>
  <c r="AH170" i="20"/>
  <c r="AJ170" i="20" s="1"/>
  <c r="AH158" i="20"/>
  <c r="AJ158" i="20" s="1"/>
  <c r="AH150" i="20"/>
  <c r="AJ150" i="20" s="1"/>
  <c r="AH220" i="20"/>
  <c r="AJ220" i="20" s="1"/>
  <c r="AH168" i="20"/>
  <c r="AJ168" i="20" s="1"/>
  <c r="AH130" i="20"/>
  <c r="AJ130" i="20" s="1"/>
  <c r="AH122" i="20"/>
  <c r="AJ122" i="20" s="1"/>
  <c r="AH148" i="20"/>
  <c r="AJ148" i="20" s="1"/>
  <c r="AH137" i="20"/>
  <c r="AJ137" i="20" s="1"/>
  <c r="AH140" i="20"/>
  <c r="AJ140" i="20" s="1"/>
  <c r="AH104" i="20"/>
  <c r="AJ104" i="20" s="1"/>
  <c r="AH88" i="20"/>
  <c r="AJ88" i="20" s="1"/>
  <c r="AH80" i="20"/>
  <c r="AJ80" i="20" s="1"/>
  <c r="AH72" i="20"/>
  <c r="AJ72" i="20" s="1"/>
  <c r="AH64" i="20"/>
  <c r="AJ64" i="20" s="1"/>
  <c r="AH92" i="20"/>
  <c r="AJ92" i="20" s="1"/>
  <c r="AH91" i="20"/>
  <c r="AJ91" i="20" s="1"/>
  <c r="AH53" i="20"/>
  <c r="AJ53" i="20" s="1"/>
  <c r="AH35" i="20"/>
  <c r="AJ35" i="20" s="1"/>
  <c r="AH99" i="20"/>
  <c r="AJ99" i="20" s="1"/>
  <c r="AH39" i="20"/>
  <c r="AJ39" i="20" s="1"/>
  <c r="AH15" i="20"/>
  <c r="AJ15" i="20" s="1"/>
  <c r="AH21" i="20"/>
  <c r="AJ21" i="20" s="1"/>
  <c r="AH45" i="20"/>
  <c r="AJ45" i="20" s="1"/>
  <c r="AH112" i="20"/>
  <c r="AJ112" i="20" s="1"/>
  <c r="AH5" i="20"/>
  <c r="AJ5" i="20" s="1"/>
  <c r="AH11" i="20"/>
  <c r="AJ11" i="20" s="1"/>
  <c r="AH363" i="20"/>
  <c r="AJ363" i="20" s="1"/>
  <c r="AH321" i="20"/>
  <c r="AJ321" i="20" s="1"/>
  <c r="AH278" i="20"/>
  <c r="AJ278" i="20" s="1"/>
  <c r="AH126" i="20"/>
  <c r="AJ126" i="20" s="1"/>
  <c r="AH107" i="20"/>
  <c r="AJ107" i="20" s="1"/>
  <c r="AH20" i="20"/>
  <c r="AJ20" i="20" s="1"/>
  <c r="AH381" i="20"/>
  <c r="AJ381" i="20" s="1"/>
  <c r="AH366" i="20"/>
  <c r="AJ366" i="20" s="1"/>
  <c r="AH373" i="20"/>
  <c r="AJ373" i="20" s="1"/>
  <c r="AH359" i="20"/>
  <c r="AJ359" i="20" s="1"/>
  <c r="AH350" i="20"/>
  <c r="AJ350" i="20" s="1"/>
  <c r="AH352" i="20"/>
  <c r="AJ352" i="20" s="1"/>
  <c r="AH336" i="20"/>
  <c r="AJ336" i="20" s="1"/>
  <c r="AH334" i="20"/>
  <c r="AJ334" i="20" s="1"/>
  <c r="AH315" i="20"/>
  <c r="AJ315" i="20" s="1"/>
  <c r="AH313" i="20"/>
  <c r="AJ313" i="20" s="1"/>
  <c r="AH293" i="20"/>
  <c r="AJ293" i="20" s="1"/>
  <c r="AH297" i="20"/>
  <c r="AJ297" i="20" s="1"/>
  <c r="AH285" i="20"/>
  <c r="AJ285" i="20" s="1"/>
  <c r="AH306" i="20"/>
  <c r="AJ306" i="20" s="1"/>
  <c r="AH266" i="20"/>
  <c r="AJ266" i="20" s="1"/>
  <c r="AH258" i="20"/>
  <c r="AJ258" i="20" s="1"/>
  <c r="AH276" i="20"/>
  <c r="AJ276" i="20" s="1"/>
  <c r="AH241" i="20"/>
  <c r="AJ241" i="20" s="1"/>
  <c r="AH227" i="20"/>
  <c r="AJ227" i="20" s="1"/>
  <c r="AH216" i="20"/>
  <c r="AJ216" i="20" s="1"/>
  <c r="AH215" i="20"/>
  <c r="AJ215" i="20" s="1"/>
  <c r="AH207" i="20"/>
  <c r="AJ207" i="20" s="1"/>
  <c r="AH198" i="20"/>
  <c r="AJ198" i="20" s="1"/>
  <c r="AH190" i="20"/>
  <c r="AJ190" i="20" s="1"/>
  <c r="AH182" i="20"/>
  <c r="AJ182" i="20" s="1"/>
  <c r="AH166" i="20"/>
  <c r="AJ166" i="20" s="1"/>
  <c r="AH157" i="20"/>
  <c r="AJ157" i="20" s="1"/>
  <c r="AH149" i="20"/>
  <c r="AJ149" i="20" s="1"/>
  <c r="AH129" i="20"/>
  <c r="AJ129" i="20" s="1"/>
  <c r="AH121" i="20"/>
  <c r="AJ121" i="20" s="1"/>
  <c r="AH145" i="20"/>
  <c r="AJ145" i="20" s="1"/>
  <c r="AH102" i="20"/>
  <c r="AJ102" i="20" s="1"/>
  <c r="AH87" i="20"/>
  <c r="AJ87" i="20" s="1"/>
  <c r="AH79" i="20"/>
  <c r="AJ79" i="20" s="1"/>
  <c r="AH71" i="20"/>
  <c r="AJ71" i="20" s="1"/>
  <c r="AH63" i="20"/>
  <c r="AJ63" i="20" s="1"/>
  <c r="AH141" i="20"/>
  <c r="AJ141" i="20" s="1"/>
  <c r="AH146" i="20"/>
  <c r="AJ146" i="20" s="1"/>
  <c r="AH103" i="20"/>
  <c r="AJ103" i="20" s="1"/>
  <c r="AH52" i="20"/>
  <c r="AJ52" i="20" s="1"/>
  <c r="AH34" i="20"/>
  <c r="AJ34" i="20" s="1"/>
  <c r="AH30" i="20"/>
  <c r="AJ30" i="20" s="1"/>
  <c r="AH7" i="20"/>
  <c r="AJ7" i="20" s="1"/>
  <c r="AH26" i="20"/>
  <c r="AJ26" i="20" s="1"/>
  <c r="AH14" i="20"/>
  <c r="AJ14" i="20" s="1"/>
  <c r="AH19" i="20"/>
  <c r="AJ19" i="20" s="1"/>
  <c r="AH4" i="20"/>
  <c r="AJ4" i="20" s="1"/>
  <c r="AH10" i="20"/>
  <c r="AJ10" i="20" s="1"/>
  <c r="AH378" i="20"/>
  <c r="AJ378" i="20" s="1"/>
  <c r="AH345" i="20"/>
  <c r="AJ345" i="20" s="1"/>
  <c r="AH326" i="20"/>
  <c r="AJ326" i="20" s="1"/>
  <c r="AH290" i="20"/>
  <c r="AJ290" i="20" s="1"/>
  <c r="AH176" i="20"/>
  <c r="AJ176" i="20" s="1"/>
  <c r="AH97" i="20"/>
  <c r="AJ97" i="20" s="1"/>
  <c r="AH42" i="20"/>
  <c r="AJ42" i="20" s="1"/>
  <c r="AH380" i="20"/>
  <c r="AJ380" i="20" s="1"/>
  <c r="AH365" i="20"/>
  <c r="AJ365" i="20" s="1"/>
  <c r="AH358" i="20"/>
  <c r="AJ358" i="20" s="1"/>
  <c r="AH348" i="20"/>
  <c r="AJ348" i="20" s="1"/>
  <c r="AH346" i="20"/>
  <c r="AJ346" i="20" s="1"/>
  <c r="AH325" i="20"/>
  <c r="AJ325" i="20" s="1"/>
  <c r="AH308" i="20"/>
  <c r="AJ308" i="20" s="1"/>
  <c r="AH292" i="20"/>
  <c r="AJ292" i="20" s="1"/>
  <c r="AH284" i="20"/>
  <c r="AJ284" i="20" s="1"/>
  <c r="AH301" i="20"/>
  <c r="AJ301" i="20" s="1"/>
  <c r="AH265" i="20"/>
  <c r="AJ265" i="20" s="1"/>
  <c r="AH279" i="20"/>
  <c r="AJ279" i="20" s="1"/>
  <c r="AH253" i="20"/>
  <c r="AJ253" i="20" s="1"/>
  <c r="AH240" i="20"/>
  <c r="AJ240" i="20" s="1"/>
  <c r="AH226" i="20"/>
  <c r="AJ226" i="20" s="1"/>
  <c r="AH214" i="20"/>
  <c r="AJ214" i="20" s="1"/>
  <c r="AH206" i="20"/>
  <c r="AJ206" i="20" s="1"/>
  <c r="AH189" i="20"/>
  <c r="AJ189" i="20" s="1"/>
  <c r="AH181" i="20"/>
  <c r="AJ181" i="20" s="1"/>
  <c r="AH171" i="20"/>
  <c r="AJ171" i="20" s="1"/>
  <c r="AH164" i="20"/>
  <c r="AJ164" i="20" s="1"/>
  <c r="AH156" i="20"/>
  <c r="AJ156" i="20" s="1"/>
  <c r="AH196" i="20"/>
  <c r="AJ196" i="20" s="1"/>
  <c r="AH178" i="20"/>
  <c r="AJ178" i="20" s="1"/>
  <c r="AH128" i="20"/>
  <c r="AJ128" i="20" s="1"/>
  <c r="AH120" i="20"/>
  <c r="AJ120" i="20" s="1"/>
  <c r="AH139" i="20"/>
  <c r="AJ139" i="20" s="1"/>
  <c r="AH98" i="20"/>
  <c r="AJ98" i="20" s="1"/>
  <c r="AH147" i="20"/>
  <c r="AJ147" i="20" s="1"/>
  <c r="AH86" i="20"/>
  <c r="AJ86" i="20" s="1"/>
  <c r="AH78" i="20"/>
  <c r="AJ78" i="20" s="1"/>
  <c r="AH70" i="20"/>
  <c r="AJ70" i="20" s="1"/>
  <c r="AH144" i="20"/>
  <c r="AJ144" i="20" s="1"/>
  <c r="AH46" i="20"/>
  <c r="AJ46" i="20" s="1"/>
  <c r="AH62" i="20"/>
  <c r="AJ62" i="20" s="1"/>
  <c r="AH22" i="20"/>
  <c r="AJ22" i="20" s="1"/>
  <c r="AH51" i="20"/>
  <c r="AJ51" i="20" s="1"/>
  <c r="AH33" i="20"/>
  <c r="AJ33" i="20" s="1"/>
  <c r="AH61" i="20"/>
  <c r="AJ61" i="20" s="1"/>
  <c r="AH29" i="20"/>
  <c r="AJ29" i="20" s="1"/>
  <c r="AH41" i="20"/>
  <c r="AJ41" i="20" s="1"/>
  <c r="AH3" i="20"/>
  <c r="AJ3" i="20" s="1"/>
  <c r="AH9" i="20"/>
  <c r="AJ9" i="20" s="1"/>
  <c r="AH331" i="20"/>
  <c r="AJ331" i="20" s="1"/>
  <c r="AH302" i="20"/>
  <c r="AJ302" i="20" s="1"/>
  <c r="AH263" i="20"/>
  <c r="AJ263" i="20" s="1"/>
  <c r="AH251" i="20"/>
  <c r="AJ251" i="20" s="1"/>
  <c r="AH232" i="20"/>
  <c r="AJ232" i="20" s="1"/>
  <c r="AH204" i="20"/>
  <c r="AJ204" i="20" s="1"/>
  <c r="AH187" i="20"/>
  <c r="AJ187" i="20" s="1"/>
  <c r="AH154" i="20"/>
  <c r="AJ154" i="20" s="1"/>
  <c r="AH113" i="20"/>
  <c r="AJ113" i="20" s="1"/>
  <c r="AH58" i="20"/>
  <c r="AJ58" i="20" s="1"/>
  <c r="AH379" i="20"/>
  <c r="AJ379" i="20" s="1"/>
  <c r="AH364" i="20"/>
  <c r="AJ364" i="20" s="1"/>
  <c r="AH357" i="20"/>
  <c r="AJ357" i="20" s="1"/>
  <c r="AH349" i="20"/>
  <c r="AJ349" i="20" s="1"/>
  <c r="AH333" i="20"/>
  <c r="AJ333" i="20" s="1"/>
  <c r="AH332" i="20"/>
  <c r="AJ332" i="20" s="1"/>
  <c r="AH323" i="20"/>
  <c r="AJ323" i="20" s="1"/>
  <c r="AH317" i="20"/>
  <c r="AJ317" i="20" s="1"/>
  <c r="AH304" i="20"/>
  <c r="AJ304" i="20" s="1"/>
  <c r="AH291" i="20"/>
  <c r="AJ291" i="20" s="1"/>
  <c r="AH283" i="20"/>
  <c r="AJ283" i="20" s="1"/>
  <c r="AH298" i="20"/>
  <c r="AJ298" i="20" s="1"/>
  <c r="AH277" i="20"/>
  <c r="AJ277" i="20" s="1"/>
  <c r="AH264" i="20"/>
  <c r="AJ264" i="20" s="1"/>
  <c r="AH275" i="20"/>
  <c r="AJ275" i="20" s="1"/>
  <c r="AH256" i="20"/>
  <c r="AJ256" i="20" s="1"/>
  <c r="AH257" i="20"/>
  <c r="AJ257" i="20" s="1"/>
  <c r="AH255" i="20"/>
  <c r="AJ255" i="20" s="1"/>
  <c r="AH236" i="20"/>
  <c r="AJ236" i="20" s="1"/>
  <c r="AH225" i="20"/>
  <c r="AJ225" i="20" s="1"/>
  <c r="AH213" i="20"/>
  <c r="AJ213" i="20" s="1"/>
  <c r="AH205" i="20"/>
  <c r="AJ205" i="20" s="1"/>
  <c r="AH191" i="20"/>
  <c r="AJ191" i="20" s="1"/>
  <c r="AH188" i="20"/>
  <c r="AJ188" i="20" s="1"/>
  <c r="AH180" i="20"/>
  <c r="AJ180" i="20" s="1"/>
  <c r="AH167" i="20"/>
  <c r="AJ167" i="20" s="1"/>
  <c r="AH163" i="20"/>
  <c r="AJ163" i="20" s="1"/>
  <c r="AH155" i="20"/>
  <c r="AJ155" i="20" s="1"/>
  <c r="AH179" i="20"/>
  <c r="AJ179" i="20" s="1"/>
  <c r="AH169" i="20"/>
  <c r="AJ169" i="20" s="1"/>
  <c r="AH135" i="20"/>
  <c r="AJ135" i="20" s="1"/>
  <c r="AH127" i="20"/>
  <c r="AJ127" i="20" s="1"/>
  <c r="AH119" i="20"/>
  <c r="AJ119" i="20" s="1"/>
  <c r="AH138" i="20"/>
  <c r="AJ138" i="20" s="1"/>
  <c r="AH114" i="20"/>
  <c r="AJ114" i="20" s="1"/>
  <c r="AH94" i="20"/>
  <c r="AJ94" i="20" s="1"/>
  <c r="AH101" i="20"/>
  <c r="AJ101" i="20" s="1"/>
  <c r="AH85" i="20"/>
  <c r="AJ85" i="20" s="1"/>
  <c r="AH77" i="20"/>
  <c r="AJ77" i="20" s="1"/>
  <c r="AH69" i="20"/>
  <c r="AJ69" i="20" s="1"/>
  <c r="AH136" i="20"/>
  <c r="AJ136" i="20" s="1"/>
  <c r="AH111" i="20"/>
  <c r="AJ111" i="20" s="1"/>
  <c r="AH44" i="20"/>
  <c r="AJ44" i="20" s="1"/>
  <c r="AH60" i="20"/>
  <c r="AJ60" i="20" s="1"/>
  <c r="AH143" i="20"/>
  <c r="AJ143" i="20" s="1"/>
  <c r="AH49" i="20"/>
  <c r="AJ49" i="20" s="1"/>
  <c r="AH32" i="20"/>
  <c r="AJ32" i="20" s="1"/>
  <c r="AH59" i="20"/>
  <c r="AJ59" i="20" s="1"/>
  <c r="AH8" i="20"/>
  <c r="AJ8" i="20" s="1"/>
  <c r="AH271" i="20"/>
  <c r="AJ271" i="20" s="1"/>
  <c r="AH224" i="20"/>
  <c r="AJ224" i="20" s="1"/>
  <c r="AH134" i="20"/>
  <c r="AJ134" i="20" s="1"/>
  <c r="AH68" i="20"/>
  <c r="AJ68" i="20" s="1"/>
  <c r="AH50" i="20"/>
  <c r="AJ50" i="20" s="1"/>
  <c r="AH95" i="20"/>
  <c r="AJ95" i="20" s="1"/>
  <c r="AH372" i="20"/>
  <c r="AJ372" i="20" s="1"/>
  <c r="AH369" i="20"/>
  <c r="AJ369" i="20" s="1"/>
  <c r="AH355" i="20"/>
  <c r="AJ355" i="20" s="1"/>
  <c r="AH343" i="20"/>
  <c r="AJ343" i="20" s="1"/>
  <c r="AH330" i="20"/>
  <c r="AJ330" i="20" s="1"/>
  <c r="AH318" i="20"/>
  <c r="AJ318" i="20" s="1"/>
  <c r="AH324" i="20"/>
  <c r="AJ324" i="20" s="1"/>
  <c r="AH310" i="20"/>
  <c r="AJ310" i="20" s="1"/>
  <c r="AH296" i="20"/>
  <c r="AJ296" i="20" s="1"/>
  <c r="AH289" i="20"/>
  <c r="AJ289" i="20" s="1"/>
  <c r="AH281" i="20"/>
  <c r="AJ281" i="20" s="1"/>
  <c r="AH307" i="20"/>
  <c r="AJ307" i="20" s="1"/>
  <c r="AH270" i="20"/>
  <c r="AJ270" i="20" s="1"/>
  <c r="AH262" i="20"/>
  <c r="AJ262" i="20" s="1"/>
  <c r="AH252" i="20"/>
  <c r="AJ252" i="20" s="1"/>
  <c r="AH247" i="20"/>
  <c r="AJ247" i="20" s="1"/>
  <c r="AH254" i="20"/>
  <c r="AJ254" i="20" s="1"/>
  <c r="AH234" i="20"/>
  <c r="AJ234" i="20" s="1"/>
  <c r="AH231" i="20"/>
  <c r="AJ231" i="20" s="1"/>
  <c r="AH223" i="20"/>
  <c r="AJ223" i="20" s="1"/>
  <c r="AH237" i="20"/>
  <c r="AJ237" i="20" s="1"/>
  <c r="AH211" i="20"/>
  <c r="AJ211" i="20" s="1"/>
  <c r="AH203" i="20"/>
  <c r="AJ203" i="20" s="1"/>
  <c r="AH245" i="20"/>
  <c r="AJ245" i="20" s="1"/>
  <c r="AH200" i="20"/>
  <c r="AJ200" i="20" s="1"/>
  <c r="AH186" i="20"/>
  <c r="AJ186" i="20" s="1"/>
  <c r="AH193" i="20"/>
  <c r="AJ193" i="20" s="1"/>
  <c r="AH161" i="20"/>
  <c r="AJ161" i="20" s="1"/>
  <c r="AH153" i="20"/>
  <c r="AJ153" i="20" s="1"/>
  <c r="AH174" i="20"/>
  <c r="AJ174" i="20" s="1"/>
  <c r="AH133" i="20"/>
  <c r="AJ133" i="20" s="1"/>
  <c r="AH125" i="20"/>
  <c r="AJ125" i="20" s="1"/>
  <c r="AH117" i="20"/>
  <c r="AJ117" i="20" s="1"/>
  <c r="AH110" i="20"/>
  <c r="AJ110" i="20" s="1"/>
  <c r="AH93" i="20"/>
  <c r="AJ93" i="20" s="1"/>
  <c r="AH83" i="20"/>
  <c r="AJ83" i="20" s="1"/>
  <c r="AH75" i="20"/>
  <c r="AJ75" i="20" s="1"/>
  <c r="AH67" i="20"/>
  <c r="AJ67" i="20" s="1"/>
  <c r="AH105" i="20"/>
  <c r="AJ105" i="20" s="1"/>
  <c r="AH48" i="20"/>
  <c r="AJ48" i="20" s="1"/>
  <c r="AH25" i="20"/>
  <c r="AJ25" i="20" s="1"/>
  <c r="AH40" i="20"/>
  <c r="AJ40" i="20" s="1"/>
  <c r="AH57" i="20"/>
  <c r="AJ57" i="20" s="1"/>
  <c r="AH17" i="20"/>
  <c r="AJ17" i="20" s="1"/>
  <c r="AH76" i="20"/>
  <c r="AJ76" i="20" s="1"/>
  <c r="B49" i="22"/>
  <c r="AG376" i="22" s="1"/>
  <c r="BQ86" i="20"/>
  <c r="BQ155" i="20"/>
  <c r="BQ233" i="20"/>
  <c r="BQ279" i="20"/>
  <c r="BQ297" i="20"/>
  <c r="BQ290" i="20"/>
  <c r="BQ372" i="20"/>
  <c r="BM328" i="22"/>
  <c r="BM44" i="22"/>
  <c r="BM91" i="22"/>
  <c r="BM183" i="22"/>
  <c r="BM268" i="22"/>
  <c r="BM329" i="22"/>
  <c r="BM109" i="22"/>
  <c r="BM166" i="22"/>
  <c r="BM244" i="22"/>
  <c r="BM313" i="22"/>
  <c r="BM358" i="22"/>
  <c r="BM177" i="22"/>
  <c r="BM208" i="22"/>
  <c r="BM296" i="22"/>
  <c r="BM352" i="22"/>
  <c r="E49" i="20"/>
  <c r="AS137" i="20" s="1"/>
  <c r="AP374" i="20"/>
  <c r="AR374" i="20" s="1"/>
  <c r="AP362" i="20"/>
  <c r="AR362" i="20" s="1"/>
  <c r="AP355" i="20"/>
  <c r="AR355" i="20" s="1"/>
  <c r="AP345" i="20"/>
  <c r="AR345" i="20" s="1"/>
  <c r="AP341" i="20"/>
  <c r="AR341" i="20" s="1"/>
  <c r="AP331" i="20"/>
  <c r="AR331" i="20" s="1"/>
  <c r="AP333" i="20"/>
  <c r="AR333" i="20" s="1"/>
  <c r="AP324" i="20"/>
  <c r="AR324" i="20" s="1"/>
  <c r="AP317" i="20"/>
  <c r="AR317" i="20" s="1"/>
  <c r="AP316" i="20"/>
  <c r="AR316" i="20" s="1"/>
  <c r="AP289" i="20"/>
  <c r="AR289" i="20" s="1"/>
  <c r="AP281" i="20"/>
  <c r="AR281" i="20" s="1"/>
  <c r="AP265" i="20"/>
  <c r="AR265" i="20" s="1"/>
  <c r="AP257" i="20"/>
  <c r="AR257" i="20" s="1"/>
  <c r="AP249" i="20"/>
  <c r="AR249" i="20" s="1"/>
  <c r="AP246" i="20"/>
  <c r="AR246" i="20" s="1"/>
  <c r="AP226" i="20"/>
  <c r="AR226" i="20" s="1"/>
  <c r="AP233" i="20"/>
  <c r="AR233" i="20" s="1"/>
  <c r="AP209" i="20"/>
  <c r="AR209" i="20" s="1"/>
  <c r="AP188" i="20"/>
  <c r="AR188" i="20" s="1"/>
  <c r="AP180" i="20"/>
  <c r="AR180" i="20" s="1"/>
  <c r="AP158" i="20"/>
  <c r="AR158" i="20" s="1"/>
  <c r="AP150" i="20"/>
  <c r="AR150" i="20" s="1"/>
  <c r="AP132" i="20"/>
  <c r="AR132" i="20" s="1"/>
  <c r="AP124" i="20"/>
  <c r="AR124" i="20" s="1"/>
  <c r="AP116" i="20"/>
  <c r="AR116" i="20" s="1"/>
  <c r="AP145" i="20"/>
  <c r="AR145" i="20" s="1"/>
  <c r="AP111" i="20"/>
  <c r="AR111" i="20" s="1"/>
  <c r="AP89" i="20"/>
  <c r="AR89" i="20" s="1"/>
  <c r="AP81" i="20"/>
  <c r="AR81" i="20" s="1"/>
  <c r="AP73" i="20"/>
  <c r="AR73" i="20" s="1"/>
  <c r="AP65" i="20"/>
  <c r="AR65" i="20" s="1"/>
  <c r="AP97" i="20"/>
  <c r="AR97" i="20" s="1"/>
  <c r="AP96" i="20"/>
  <c r="AR96" i="20" s="1"/>
  <c r="AP95" i="20"/>
  <c r="AR95" i="20" s="1"/>
  <c r="AP114" i="20"/>
  <c r="AR114" i="20" s="1"/>
  <c r="AP61" i="20"/>
  <c r="AR61" i="20" s="1"/>
  <c r="AP25" i="20"/>
  <c r="AR25" i="20" s="1"/>
  <c r="AP40" i="20"/>
  <c r="AR40" i="20" s="1"/>
  <c r="AP54" i="20"/>
  <c r="AR54" i="20" s="1"/>
  <c r="AP36" i="20"/>
  <c r="AR36" i="20" s="1"/>
  <c r="AP107" i="20"/>
  <c r="AR107" i="20" s="1"/>
  <c r="AP39" i="20"/>
  <c r="AR39" i="20" s="1"/>
  <c r="AP57" i="20"/>
  <c r="AR57" i="20" s="1"/>
  <c r="AP12" i="20"/>
  <c r="AR12" i="20" s="1"/>
  <c r="AP376" i="20"/>
  <c r="AR376" i="20" s="1"/>
  <c r="AP357" i="20"/>
  <c r="AR357" i="20" s="1"/>
  <c r="AP350" i="20"/>
  <c r="AR350" i="20" s="1"/>
  <c r="AP294" i="20"/>
  <c r="AR294" i="20" s="1"/>
  <c r="AP267" i="20"/>
  <c r="AR267" i="20" s="1"/>
  <c r="AP134" i="20"/>
  <c r="AR134" i="20" s="1"/>
  <c r="AP83" i="20"/>
  <c r="AR83" i="20" s="1"/>
  <c r="AP44" i="20"/>
  <c r="AR44" i="20" s="1"/>
  <c r="AP16" i="20"/>
  <c r="AR16" i="20" s="1"/>
  <c r="AP41" i="20"/>
  <c r="AR41" i="20" s="1"/>
  <c r="AP373" i="20"/>
  <c r="AR373" i="20" s="1"/>
  <c r="AP377" i="20"/>
  <c r="AR377" i="20" s="1"/>
  <c r="AP354" i="20"/>
  <c r="AR354" i="20" s="1"/>
  <c r="AP340" i="20"/>
  <c r="AR340" i="20" s="1"/>
  <c r="AP330" i="20"/>
  <c r="AR330" i="20" s="1"/>
  <c r="AP337" i="20"/>
  <c r="AR337" i="20" s="1"/>
  <c r="AP310" i="20"/>
  <c r="AR310" i="20" s="1"/>
  <c r="AP305" i="20"/>
  <c r="AR305" i="20" s="1"/>
  <c r="AP288" i="20"/>
  <c r="AR288" i="20" s="1"/>
  <c r="AP280" i="20"/>
  <c r="AR280" i="20" s="1"/>
  <c r="AP264" i="20"/>
  <c r="AR264" i="20" s="1"/>
  <c r="AP279" i="20"/>
  <c r="AR279" i="20" s="1"/>
  <c r="AP245" i="20"/>
  <c r="AR245" i="20" s="1"/>
  <c r="AP238" i="20"/>
  <c r="AR238" i="20" s="1"/>
  <c r="AP225" i="20"/>
  <c r="AR225" i="20" s="1"/>
  <c r="AP221" i="20"/>
  <c r="AR221" i="20" s="1"/>
  <c r="AP208" i="20"/>
  <c r="AR208" i="20" s="1"/>
  <c r="AP187" i="20"/>
  <c r="AR187" i="20" s="1"/>
  <c r="AP201" i="20"/>
  <c r="AR201" i="20" s="1"/>
  <c r="AP157" i="20"/>
  <c r="AR157" i="20" s="1"/>
  <c r="AP149" i="20"/>
  <c r="AR149" i="20" s="1"/>
  <c r="AP131" i="20"/>
  <c r="AR131" i="20" s="1"/>
  <c r="AP123" i="20"/>
  <c r="AR123" i="20" s="1"/>
  <c r="AP115" i="20"/>
  <c r="AR115" i="20" s="1"/>
  <c r="AP144" i="20"/>
  <c r="AR144" i="20" s="1"/>
  <c r="AP139" i="20"/>
  <c r="AR139" i="20" s="1"/>
  <c r="AP176" i="20"/>
  <c r="AR176" i="20" s="1"/>
  <c r="AP108" i="20"/>
  <c r="AR108" i="20" s="1"/>
  <c r="AP88" i="20"/>
  <c r="AR88" i="20" s="1"/>
  <c r="AP80" i="20"/>
  <c r="AR80" i="20" s="1"/>
  <c r="AP72" i="20"/>
  <c r="AR72" i="20" s="1"/>
  <c r="AP64" i="20"/>
  <c r="AR64" i="20" s="1"/>
  <c r="AP93" i="20"/>
  <c r="AR93" i="20" s="1"/>
  <c r="AP92" i="20"/>
  <c r="AR92" i="20" s="1"/>
  <c r="AP91" i="20"/>
  <c r="AR91" i="20" s="1"/>
  <c r="AP105" i="20"/>
  <c r="AR105" i="20" s="1"/>
  <c r="AP59" i="20"/>
  <c r="AR59" i="20" s="1"/>
  <c r="AP24" i="20"/>
  <c r="AR24" i="20" s="1"/>
  <c r="AP53" i="20"/>
  <c r="AR53" i="20" s="1"/>
  <c r="AP35" i="20"/>
  <c r="AR35" i="20" s="1"/>
  <c r="AP30" i="20"/>
  <c r="AR30" i="20" s="1"/>
  <c r="AP13" i="20"/>
  <c r="AR13" i="20" s="1"/>
  <c r="AP6" i="20"/>
  <c r="AR6" i="20" s="1"/>
  <c r="AP346" i="20"/>
  <c r="AR346" i="20" s="1"/>
  <c r="AP253" i="20"/>
  <c r="AR253" i="20" s="1"/>
  <c r="AP220" i="20"/>
  <c r="AR220" i="20" s="1"/>
  <c r="AP126" i="20"/>
  <c r="AR126" i="20" s="1"/>
  <c r="AP75" i="20"/>
  <c r="AR75" i="20" s="1"/>
  <c r="AP26" i="20"/>
  <c r="AR26" i="20" s="1"/>
  <c r="AP368" i="20"/>
  <c r="AR368" i="20" s="1"/>
  <c r="AP372" i="20"/>
  <c r="AR372" i="20" s="1"/>
  <c r="AP353" i="20"/>
  <c r="AR353" i="20" s="1"/>
  <c r="AP329" i="20"/>
  <c r="AR329" i="20" s="1"/>
  <c r="AP318" i="20"/>
  <c r="AR318" i="20" s="1"/>
  <c r="AP295" i="20"/>
  <c r="AR295" i="20" s="1"/>
  <c r="AP287" i="20"/>
  <c r="AR287" i="20" s="1"/>
  <c r="AP306" i="20"/>
  <c r="AR306" i="20" s="1"/>
  <c r="AP263" i="20"/>
  <c r="AR263" i="20" s="1"/>
  <c r="AP276" i="20"/>
  <c r="AR276" i="20" s="1"/>
  <c r="AP256" i="20"/>
  <c r="AR256" i="20" s="1"/>
  <c r="AP241" i="20"/>
  <c r="AR241" i="20" s="1"/>
  <c r="AP234" i="20"/>
  <c r="AR234" i="20" s="1"/>
  <c r="AP224" i="20"/>
  <c r="AR224" i="20" s="1"/>
  <c r="AP217" i="20"/>
  <c r="AR217" i="20" s="1"/>
  <c r="AP207" i="20"/>
  <c r="AR207" i="20" s="1"/>
  <c r="AP215" i="20"/>
  <c r="AR215" i="20" s="1"/>
  <c r="AP200" i="20"/>
  <c r="AR200" i="20" s="1"/>
  <c r="AP186" i="20"/>
  <c r="AR186" i="20" s="1"/>
  <c r="AP195" i="20"/>
  <c r="AR195" i="20" s="1"/>
  <c r="AP179" i="20"/>
  <c r="AR179" i="20" s="1"/>
  <c r="AP164" i="20"/>
  <c r="AR164" i="20" s="1"/>
  <c r="AP156" i="20"/>
  <c r="AR156" i="20" s="1"/>
  <c r="AP148" i="20"/>
  <c r="AR148" i="20" s="1"/>
  <c r="AP130" i="20"/>
  <c r="AR130" i="20" s="1"/>
  <c r="AP122" i="20"/>
  <c r="AR122" i="20" s="1"/>
  <c r="AP169" i="20"/>
  <c r="AR169" i="20" s="1"/>
  <c r="AP143" i="20"/>
  <c r="AR143" i="20" s="1"/>
  <c r="AP137" i="20"/>
  <c r="AR137" i="20" s="1"/>
  <c r="AP136" i="20"/>
  <c r="AR136" i="20" s="1"/>
  <c r="AP165" i="20"/>
  <c r="AR165" i="20" s="1"/>
  <c r="AP106" i="20"/>
  <c r="AR106" i="20" s="1"/>
  <c r="AP87" i="20"/>
  <c r="AR87" i="20" s="1"/>
  <c r="AP79" i="20"/>
  <c r="AR79" i="20" s="1"/>
  <c r="AP71" i="20"/>
  <c r="AR71" i="20" s="1"/>
  <c r="AP63" i="20"/>
  <c r="AR63" i="20" s="1"/>
  <c r="AP23" i="20"/>
  <c r="AR23" i="20" s="1"/>
  <c r="AP28" i="20"/>
  <c r="AR28" i="20" s="1"/>
  <c r="AP52" i="20"/>
  <c r="AR52" i="20" s="1"/>
  <c r="AP34" i="20"/>
  <c r="AR34" i="20" s="1"/>
  <c r="AP29" i="20"/>
  <c r="AR29" i="20" s="1"/>
  <c r="AP9" i="20"/>
  <c r="AR9" i="20" s="1"/>
  <c r="AP7" i="20"/>
  <c r="AR7" i="20" s="1"/>
  <c r="AP21" i="20"/>
  <c r="AR21" i="20" s="1"/>
  <c r="AP18" i="20"/>
  <c r="AR18" i="20" s="1"/>
  <c r="AP5" i="20"/>
  <c r="AR5" i="20" s="1"/>
  <c r="AP332" i="20"/>
  <c r="AR332" i="20" s="1"/>
  <c r="AP259" i="20"/>
  <c r="AR259" i="20" s="1"/>
  <c r="AP297" i="20"/>
  <c r="AR297" i="20" s="1"/>
  <c r="AP228" i="20"/>
  <c r="AR228" i="20" s="1"/>
  <c r="AP219" i="20"/>
  <c r="AR219" i="20" s="1"/>
  <c r="AP172" i="20"/>
  <c r="AR172" i="20" s="1"/>
  <c r="AP170" i="20"/>
  <c r="AR170" i="20" s="1"/>
  <c r="AP103" i="20"/>
  <c r="AR103" i="20" s="1"/>
  <c r="AP382" i="20"/>
  <c r="AR382" i="20" s="1"/>
  <c r="AP367" i="20"/>
  <c r="AR367" i="20" s="1"/>
  <c r="AP370" i="20"/>
  <c r="AR370" i="20" s="1"/>
  <c r="AP360" i="20"/>
  <c r="AR360" i="20" s="1"/>
  <c r="AP352" i="20"/>
  <c r="AR352" i="20" s="1"/>
  <c r="AP328" i="20"/>
  <c r="AR328" i="20" s="1"/>
  <c r="AP338" i="20"/>
  <c r="AR338" i="20" s="1"/>
  <c r="AP323" i="20"/>
  <c r="AR323" i="20" s="1"/>
  <c r="AP308" i="20"/>
  <c r="AR308" i="20" s="1"/>
  <c r="AP301" i="20"/>
  <c r="AR301" i="20" s="1"/>
  <c r="AP286" i="20"/>
  <c r="AR286" i="20" s="1"/>
  <c r="AP300" i="20"/>
  <c r="AR300" i="20" s="1"/>
  <c r="AP270" i="20"/>
  <c r="AR270" i="20" s="1"/>
  <c r="AP262" i="20"/>
  <c r="AR262" i="20" s="1"/>
  <c r="AP275" i="20"/>
  <c r="AR275" i="20" s="1"/>
  <c r="AP277" i="20"/>
  <c r="AR277" i="20" s="1"/>
  <c r="AP272" i="20"/>
  <c r="AR272" i="20" s="1"/>
  <c r="AP244" i="20"/>
  <c r="AR244" i="20" s="1"/>
  <c r="AP251" i="20"/>
  <c r="AR251" i="20" s="1"/>
  <c r="AP236" i="20"/>
  <c r="AR236" i="20" s="1"/>
  <c r="AP239" i="20"/>
  <c r="AR239" i="20" s="1"/>
  <c r="AP231" i="20"/>
  <c r="AR231" i="20" s="1"/>
  <c r="AP223" i="20"/>
  <c r="AR223" i="20" s="1"/>
  <c r="AP214" i="20"/>
  <c r="AR214" i="20" s="1"/>
  <c r="AP206" i="20"/>
  <c r="AR206" i="20" s="1"/>
  <c r="AP196" i="20"/>
  <c r="AR196" i="20" s="1"/>
  <c r="AP185" i="20"/>
  <c r="AR185" i="20" s="1"/>
  <c r="AP178" i="20"/>
  <c r="AR178" i="20" s="1"/>
  <c r="AP163" i="20"/>
  <c r="AR163" i="20" s="1"/>
  <c r="AP155" i="20"/>
  <c r="AR155" i="20" s="1"/>
  <c r="AP198" i="20"/>
  <c r="AR198" i="20" s="1"/>
  <c r="AP129" i="20"/>
  <c r="AR129" i="20" s="1"/>
  <c r="AP121" i="20"/>
  <c r="AR121" i="20" s="1"/>
  <c r="AP142" i="20"/>
  <c r="AR142" i="20" s="1"/>
  <c r="AP109" i="20"/>
  <c r="AR109" i="20" s="1"/>
  <c r="AP104" i="20"/>
  <c r="AR104" i="20" s="1"/>
  <c r="AP86" i="20"/>
  <c r="AR86" i="20" s="1"/>
  <c r="AP78" i="20"/>
  <c r="AR78" i="20" s="1"/>
  <c r="AP70" i="20"/>
  <c r="AR70" i="20" s="1"/>
  <c r="AP22" i="20"/>
  <c r="AR22" i="20" s="1"/>
  <c r="AP51" i="20"/>
  <c r="AR51" i="20" s="1"/>
  <c r="AP33" i="20"/>
  <c r="AR33" i="20" s="1"/>
  <c r="AP56" i="20"/>
  <c r="AR56" i="20" s="1"/>
  <c r="AP43" i="20"/>
  <c r="AR43" i="20" s="1"/>
  <c r="AP60" i="20"/>
  <c r="AR60" i="20" s="1"/>
  <c r="AP4" i="20"/>
  <c r="AR4" i="20" s="1"/>
  <c r="AP379" i="20"/>
  <c r="AR379" i="20" s="1"/>
  <c r="AP315" i="20"/>
  <c r="AR315" i="20" s="1"/>
  <c r="AP291" i="20"/>
  <c r="AR291" i="20" s="1"/>
  <c r="AP274" i="20"/>
  <c r="AR274" i="20" s="1"/>
  <c r="AP197" i="20"/>
  <c r="AR197" i="20" s="1"/>
  <c r="AP171" i="20"/>
  <c r="AR171" i="20" s="1"/>
  <c r="AP37" i="20"/>
  <c r="AR37" i="20" s="1"/>
  <c r="AP381" i="20"/>
  <c r="AR381" i="20" s="1"/>
  <c r="AP366" i="20"/>
  <c r="AR366" i="20" s="1"/>
  <c r="AP359" i="20"/>
  <c r="AR359" i="20" s="1"/>
  <c r="AP361" i="20"/>
  <c r="AR361" i="20" s="1"/>
  <c r="AP348" i="20"/>
  <c r="AR348" i="20" s="1"/>
  <c r="AP327" i="20"/>
  <c r="AR327" i="20" s="1"/>
  <c r="AP336" i="20"/>
  <c r="AR336" i="20" s="1"/>
  <c r="AP335" i="20"/>
  <c r="AR335" i="20" s="1"/>
  <c r="AP321" i="20"/>
  <c r="AR321" i="20" s="1"/>
  <c r="AP325" i="20"/>
  <c r="AR325" i="20" s="1"/>
  <c r="AP312" i="20"/>
  <c r="AR312" i="20" s="1"/>
  <c r="AP304" i="20"/>
  <c r="AR304" i="20" s="1"/>
  <c r="AP285" i="20"/>
  <c r="AR285" i="20" s="1"/>
  <c r="AP296" i="20"/>
  <c r="AR296" i="20" s="1"/>
  <c r="AP269" i="20"/>
  <c r="AR269" i="20" s="1"/>
  <c r="AP261" i="20"/>
  <c r="AR261" i="20" s="1"/>
  <c r="AP271" i="20"/>
  <c r="AR271" i="20" s="1"/>
  <c r="AP243" i="20"/>
  <c r="AR243" i="20" s="1"/>
  <c r="AP247" i="20"/>
  <c r="AR247" i="20" s="1"/>
  <c r="AP232" i="20"/>
  <c r="AR232" i="20" s="1"/>
  <c r="AP235" i="20"/>
  <c r="AR235" i="20" s="1"/>
  <c r="AP230" i="20"/>
  <c r="AR230" i="20" s="1"/>
  <c r="AP213" i="20"/>
  <c r="AR213" i="20" s="1"/>
  <c r="AP205" i="20"/>
  <c r="AR205" i="20" s="1"/>
  <c r="AP222" i="20"/>
  <c r="AR222" i="20" s="1"/>
  <c r="AP193" i="20"/>
  <c r="AR193" i="20" s="1"/>
  <c r="AP184" i="20"/>
  <c r="AR184" i="20" s="1"/>
  <c r="AP175" i="20"/>
  <c r="AR175" i="20" s="1"/>
  <c r="AP162" i="20"/>
  <c r="AR162" i="20" s="1"/>
  <c r="AP154" i="20"/>
  <c r="AR154" i="20" s="1"/>
  <c r="AP177" i="20"/>
  <c r="AR177" i="20" s="1"/>
  <c r="AP128" i="20"/>
  <c r="AR128" i="20" s="1"/>
  <c r="AP120" i="20"/>
  <c r="AR120" i="20" s="1"/>
  <c r="AP135" i="20"/>
  <c r="AR135" i="20" s="1"/>
  <c r="AP141" i="20"/>
  <c r="AR141" i="20" s="1"/>
  <c r="AP102" i="20"/>
  <c r="AR102" i="20" s="1"/>
  <c r="AP85" i="20"/>
  <c r="AR85" i="20" s="1"/>
  <c r="AP77" i="20"/>
  <c r="AR77" i="20" s="1"/>
  <c r="AP69" i="20"/>
  <c r="AR69" i="20" s="1"/>
  <c r="AP110" i="20"/>
  <c r="AR110" i="20" s="1"/>
  <c r="AP50" i="20"/>
  <c r="AR50" i="20" s="1"/>
  <c r="AP49" i="20"/>
  <c r="AR49" i="20" s="1"/>
  <c r="AP32" i="20"/>
  <c r="AR32" i="20" s="1"/>
  <c r="AP58" i="20"/>
  <c r="AR58" i="20" s="1"/>
  <c r="AP20" i="20"/>
  <c r="AR20" i="20" s="1"/>
  <c r="AP17" i="20"/>
  <c r="AR17" i="20" s="1"/>
  <c r="AP14" i="20"/>
  <c r="AR14" i="20" s="1"/>
  <c r="AP11" i="20"/>
  <c r="AR11" i="20" s="1"/>
  <c r="AP3" i="20"/>
  <c r="AR3" i="20" s="1"/>
  <c r="AP371" i="20"/>
  <c r="AR371" i="20" s="1"/>
  <c r="AP343" i="20"/>
  <c r="AR343" i="20" s="1"/>
  <c r="AP283" i="20"/>
  <c r="AR283" i="20" s="1"/>
  <c r="AP307" i="20"/>
  <c r="AR307" i="20" s="1"/>
  <c r="AP203" i="20"/>
  <c r="AR203" i="20" s="1"/>
  <c r="AP182" i="20"/>
  <c r="AR182" i="20" s="1"/>
  <c r="AP152" i="20"/>
  <c r="AR152" i="20" s="1"/>
  <c r="AP147" i="20"/>
  <c r="AR147" i="20" s="1"/>
  <c r="AP94" i="20"/>
  <c r="AR94" i="20" s="1"/>
  <c r="AP113" i="20"/>
  <c r="AR113" i="20" s="1"/>
  <c r="AP62" i="20"/>
  <c r="AR62" i="20" s="1"/>
  <c r="AP380" i="20"/>
  <c r="AR380" i="20" s="1"/>
  <c r="AP365" i="20"/>
  <c r="AR365" i="20" s="1"/>
  <c r="AP358" i="20"/>
  <c r="AR358" i="20" s="1"/>
  <c r="AP351" i="20"/>
  <c r="AR351" i="20" s="1"/>
  <c r="AP344" i="20"/>
  <c r="AR344" i="20" s="1"/>
  <c r="AP339" i="20"/>
  <c r="AR339" i="20" s="1"/>
  <c r="AP347" i="20"/>
  <c r="AR347" i="20" s="1"/>
  <c r="AP319" i="20"/>
  <c r="AR319" i="20" s="1"/>
  <c r="AP314" i="20"/>
  <c r="AR314" i="20" s="1"/>
  <c r="AP298" i="20"/>
  <c r="AR298" i="20" s="1"/>
  <c r="AP292" i="20"/>
  <c r="AR292" i="20" s="1"/>
  <c r="AP284" i="20"/>
  <c r="AR284" i="20" s="1"/>
  <c r="AP268" i="20"/>
  <c r="AR268" i="20" s="1"/>
  <c r="AP260" i="20"/>
  <c r="AR260" i="20" s="1"/>
  <c r="AP278" i="20"/>
  <c r="AR278" i="20" s="1"/>
  <c r="AP273" i="20"/>
  <c r="AR273" i="20" s="1"/>
  <c r="AP255" i="20"/>
  <c r="AR255" i="20" s="1"/>
  <c r="AP242" i="20"/>
  <c r="AR242" i="20" s="1"/>
  <c r="AP240" i="20"/>
  <c r="AR240" i="20" s="1"/>
  <c r="AP229" i="20"/>
  <c r="AR229" i="20" s="1"/>
  <c r="AP237" i="20"/>
  <c r="AR237" i="20" s="1"/>
  <c r="AP212" i="20"/>
  <c r="AR212" i="20" s="1"/>
  <c r="AP204" i="20"/>
  <c r="AR204" i="20" s="1"/>
  <c r="AP218" i="20"/>
  <c r="AR218" i="20" s="1"/>
  <c r="AP192" i="20"/>
  <c r="AR192" i="20" s="1"/>
  <c r="AP194" i="20"/>
  <c r="AR194" i="20" s="1"/>
  <c r="AP183" i="20"/>
  <c r="AR183" i="20" s="1"/>
  <c r="AP173" i="20"/>
  <c r="AR173" i="20" s="1"/>
  <c r="AP161" i="20"/>
  <c r="AR161" i="20" s="1"/>
  <c r="AP153" i="20"/>
  <c r="AR153" i="20" s="1"/>
  <c r="AP174" i="20"/>
  <c r="AR174" i="20" s="1"/>
  <c r="AP127" i="20"/>
  <c r="AR127" i="20" s="1"/>
  <c r="AP119" i="20"/>
  <c r="AR119" i="20" s="1"/>
  <c r="AP140" i="20"/>
  <c r="AR140" i="20" s="1"/>
  <c r="AP98" i="20"/>
  <c r="AR98" i="20" s="1"/>
  <c r="AP84" i="20"/>
  <c r="AR84" i="20" s="1"/>
  <c r="AP76" i="20"/>
  <c r="AR76" i="20" s="1"/>
  <c r="AP68" i="20"/>
  <c r="AR68" i="20" s="1"/>
  <c r="AP48" i="20"/>
  <c r="AR48" i="20" s="1"/>
  <c r="AP46" i="20"/>
  <c r="AR46" i="20" s="1"/>
  <c r="AP47" i="20"/>
  <c r="AR47" i="20" s="1"/>
  <c r="AP45" i="20"/>
  <c r="AR45" i="20" s="1"/>
  <c r="AP19" i="20"/>
  <c r="AR19" i="20" s="1"/>
  <c r="AP8" i="20"/>
  <c r="AR8" i="20" s="1"/>
  <c r="AP364" i="20"/>
  <c r="AR364" i="20" s="1"/>
  <c r="AP334" i="20"/>
  <c r="AR334" i="20" s="1"/>
  <c r="AP313" i="20"/>
  <c r="AR313" i="20" s="1"/>
  <c r="AP302" i="20"/>
  <c r="AR302" i="20" s="1"/>
  <c r="AP252" i="20"/>
  <c r="AR252" i="20" s="1"/>
  <c r="AP211" i="20"/>
  <c r="AR211" i="20" s="1"/>
  <c r="AP190" i="20"/>
  <c r="AR190" i="20" s="1"/>
  <c r="AP160" i="20"/>
  <c r="AR160" i="20" s="1"/>
  <c r="AP118" i="20"/>
  <c r="AR118" i="20" s="1"/>
  <c r="AP67" i="20"/>
  <c r="AR67" i="20" s="1"/>
  <c r="AP10" i="20"/>
  <c r="AR10" i="20" s="1"/>
  <c r="AP378" i="20"/>
  <c r="AR378" i="20" s="1"/>
  <c r="AP375" i="20"/>
  <c r="AR375" i="20" s="1"/>
  <c r="AP363" i="20"/>
  <c r="AR363" i="20" s="1"/>
  <c r="AP369" i="20"/>
  <c r="AR369" i="20" s="1"/>
  <c r="AP356" i="20"/>
  <c r="AR356" i="20" s="1"/>
  <c r="AP349" i="20"/>
  <c r="AR349" i="20" s="1"/>
  <c r="AP342" i="20"/>
  <c r="AR342" i="20" s="1"/>
  <c r="AP320" i="20"/>
  <c r="AR320" i="20" s="1"/>
  <c r="AP326" i="20"/>
  <c r="AR326" i="20" s="1"/>
  <c r="AP322" i="20"/>
  <c r="AR322" i="20" s="1"/>
  <c r="AP309" i="20"/>
  <c r="AR309" i="20" s="1"/>
  <c r="AP311" i="20"/>
  <c r="AR311" i="20" s="1"/>
  <c r="AP293" i="20"/>
  <c r="AR293" i="20" s="1"/>
  <c r="AP290" i="20"/>
  <c r="AR290" i="20" s="1"/>
  <c r="AP282" i="20"/>
  <c r="AR282" i="20" s="1"/>
  <c r="AP299" i="20"/>
  <c r="AR299" i="20" s="1"/>
  <c r="AP266" i="20"/>
  <c r="AR266" i="20" s="1"/>
  <c r="AP258" i="20"/>
  <c r="AR258" i="20" s="1"/>
  <c r="AP303" i="20"/>
  <c r="AR303" i="20" s="1"/>
  <c r="AP254" i="20"/>
  <c r="AR254" i="20" s="1"/>
  <c r="AP248" i="20"/>
  <c r="AR248" i="20" s="1"/>
  <c r="AP250" i="20"/>
  <c r="AR250" i="20" s="1"/>
  <c r="AP227" i="20"/>
  <c r="AR227" i="20" s="1"/>
  <c r="AP216" i="20"/>
  <c r="AR216" i="20" s="1"/>
  <c r="AP210" i="20"/>
  <c r="AR210" i="20" s="1"/>
  <c r="AP202" i="20"/>
  <c r="AR202" i="20" s="1"/>
  <c r="AP191" i="20"/>
  <c r="AR191" i="20" s="1"/>
  <c r="AP189" i="20"/>
  <c r="AR189" i="20" s="1"/>
  <c r="AP181" i="20"/>
  <c r="AR181" i="20" s="1"/>
  <c r="AP168" i="20"/>
  <c r="AR168" i="20" s="1"/>
  <c r="AP199" i="20"/>
  <c r="AR199" i="20" s="1"/>
  <c r="AP167" i="20"/>
  <c r="AR167" i="20" s="1"/>
  <c r="AP159" i="20"/>
  <c r="AR159" i="20" s="1"/>
  <c r="AP151" i="20"/>
  <c r="AR151" i="20" s="1"/>
  <c r="AP166" i="20"/>
  <c r="AR166" i="20" s="1"/>
  <c r="AP133" i="20"/>
  <c r="AR133" i="20" s="1"/>
  <c r="AP125" i="20"/>
  <c r="AR125" i="20" s="1"/>
  <c r="AP117" i="20"/>
  <c r="AR117" i="20" s="1"/>
  <c r="AP146" i="20"/>
  <c r="AR146" i="20" s="1"/>
  <c r="AP138" i="20"/>
  <c r="AR138" i="20" s="1"/>
  <c r="AP112" i="20"/>
  <c r="AR112" i="20" s="1"/>
  <c r="AP90" i="20"/>
  <c r="AR90" i="20" s="1"/>
  <c r="AP82" i="20"/>
  <c r="AR82" i="20" s="1"/>
  <c r="AP74" i="20"/>
  <c r="AR74" i="20" s="1"/>
  <c r="AP66" i="20"/>
  <c r="AR66" i="20" s="1"/>
  <c r="AP101" i="20"/>
  <c r="AR101" i="20" s="1"/>
  <c r="AP100" i="20"/>
  <c r="AR100" i="20" s="1"/>
  <c r="AP99" i="20"/>
  <c r="AR99" i="20" s="1"/>
  <c r="AP42" i="20"/>
  <c r="AR42" i="20" s="1"/>
  <c r="AP55" i="20"/>
  <c r="AR55" i="20" s="1"/>
  <c r="AP38" i="20"/>
  <c r="AR38" i="20" s="1"/>
  <c r="AP27" i="20"/>
  <c r="AR27" i="20" s="1"/>
  <c r="AP15" i="20"/>
  <c r="AR15" i="20" s="1"/>
  <c r="AP31" i="20"/>
  <c r="AR31" i="20" s="1"/>
  <c r="B49" i="20"/>
  <c r="AG325" i="20" s="1"/>
  <c r="I40" i="22"/>
  <c r="I48" i="22" s="1"/>
  <c r="I49" i="22" s="1"/>
  <c r="BI328" i="22" s="1"/>
  <c r="BQ105" i="20"/>
  <c r="BQ163" i="20"/>
  <c r="BQ283" i="20"/>
  <c r="BQ298" i="20"/>
  <c r="BQ375" i="20"/>
  <c r="BM363" i="22"/>
  <c r="BM98" i="22"/>
  <c r="BM190" i="22"/>
  <c r="BM291" i="22"/>
  <c r="BM338" i="22"/>
  <c r="BM125" i="22"/>
  <c r="BM102" i="22"/>
  <c r="BM191" i="22"/>
  <c r="BM274" i="22"/>
  <c r="BM340" i="22"/>
  <c r="BM136" i="22"/>
  <c r="BM226" i="22"/>
  <c r="BM261" i="22"/>
  <c r="BM301" i="22"/>
  <c r="BM382" i="22"/>
  <c r="BM155" i="22"/>
  <c r="BM222" i="22"/>
  <c r="BM286" i="22"/>
  <c r="BM373" i="22"/>
  <c r="D49" i="20"/>
  <c r="AO5" i="20" s="1"/>
  <c r="BE260" i="22"/>
  <c r="BE93" i="22"/>
  <c r="BE202" i="22"/>
  <c r="BE22" i="22"/>
  <c r="BE299" i="22"/>
  <c r="BE188" i="22"/>
  <c r="BE15" i="22"/>
  <c r="BE237" i="22"/>
  <c r="BE283" i="22"/>
  <c r="BE382" i="22"/>
  <c r="BE172" i="22"/>
  <c r="BE350" i="22"/>
  <c r="BE280" i="22"/>
  <c r="BE77" i="22"/>
  <c r="BE184" i="22"/>
  <c r="BE344" i="22"/>
  <c r="BE123" i="22"/>
  <c r="BE312" i="22"/>
  <c r="BE13" i="22"/>
  <c r="BE258" i="22"/>
  <c r="BE49" i="22"/>
  <c r="BE150" i="22"/>
  <c r="BE124" i="22"/>
  <c r="BE91" i="22"/>
  <c r="BE204" i="22"/>
  <c r="BE342" i="22"/>
  <c r="BE61" i="22"/>
  <c r="BE64" i="22"/>
  <c r="BE33" i="22"/>
  <c r="BE339" i="22"/>
  <c r="BE114" i="22"/>
  <c r="BE208" i="22"/>
  <c r="BE62" i="22"/>
  <c r="BE334" i="22"/>
  <c r="BE56" i="22"/>
  <c r="BE248" i="22"/>
  <c r="BE287" i="22"/>
  <c r="BE118" i="22"/>
  <c r="BE230" i="22"/>
  <c r="BE337" i="22"/>
  <c r="BE60" i="22"/>
  <c r="BE160" i="22"/>
  <c r="BE209" i="22"/>
  <c r="BE54" i="22"/>
  <c r="BE376" i="22"/>
  <c r="BE83" i="22"/>
  <c r="BE206" i="22"/>
  <c r="BE146" i="22"/>
  <c r="BE39" i="22"/>
  <c r="BE267" i="22"/>
  <c r="BE138" i="22"/>
  <c r="BE340" i="22"/>
  <c r="BE296" i="22"/>
  <c r="BE140" i="22"/>
  <c r="BE290" i="22"/>
  <c r="BE355" i="22"/>
  <c r="BE30" i="22"/>
  <c r="BE214" i="22"/>
  <c r="BE358" i="22"/>
  <c r="BE317" i="22"/>
  <c r="BE219" i="22"/>
  <c r="BE295" i="22"/>
  <c r="BE158" i="22"/>
  <c r="BE177" i="22"/>
  <c r="BE12" i="22"/>
  <c r="BE100" i="22"/>
  <c r="BE297" i="22"/>
  <c r="BE128" i="22"/>
  <c r="BE349" i="22"/>
  <c r="BE143" i="22"/>
  <c r="BE259" i="22"/>
  <c r="BE244" i="22"/>
  <c r="BE16" i="22"/>
  <c r="BE66" i="22"/>
  <c r="BE107" i="22"/>
  <c r="BE73" i="22"/>
  <c r="BE354" i="22"/>
  <c r="BE105" i="22"/>
  <c r="BE326" i="22"/>
  <c r="BE42" i="22"/>
  <c r="BE276" i="22"/>
  <c r="BE76" i="22"/>
  <c r="BE333" i="22"/>
  <c r="BE375" i="22"/>
  <c r="BE261" i="22"/>
  <c r="BE167" i="22"/>
  <c r="BE55" i="22"/>
  <c r="BE103" i="22"/>
  <c r="BE227" i="22"/>
  <c r="BE252" i="22"/>
  <c r="BE75" i="22"/>
  <c r="BE45" i="22"/>
  <c r="BE189" i="22"/>
  <c r="BE313" i="22"/>
  <c r="BE47" i="22"/>
  <c r="BE303" i="22"/>
  <c r="BE373" i="22"/>
  <c r="BE148" i="22"/>
  <c r="BE141" i="22"/>
  <c r="BE50" i="22"/>
  <c r="BE165" i="22"/>
  <c r="BE331" i="22"/>
  <c r="BE14" i="22"/>
  <c r="BE168" i="22"/>
  <c r="BE225" i="22"/>
  <c r="BE19" i="22"/>
  <c r="BE113" i="22"/>
  <c r="BE191" i="22"/>
  <c r="BE292" i="22"/>
  <c r="BE380" i="22"/>
  <c r="BE171" i="22"/>
  <c r="BE166" i="22"/>
  <c r="BE182" i="22"/>
  <c r="BE361" i="22"/>
  <c r="BE178" i="22"/>
  <c r="BE212" i="22"/>
  <c r="BE162" i="22"/>
  <c r="BE316" i="22"/>
  <c r="BE300" i="22"/>
  <c r="BE122" i="22"/>
  <c r="BE79" i="22"/>
  <c r="BE224" i="22"/>
  <c r="BE71" i="22"/>
  <c r="BE102" i="22"/>
  <c r="BE222" i="22"/>
  <c r="BE25" i="22"/>
  <c r="BE87" i="22"/>
  <c r="BE81" i="22"/>
  <c r="BE142" i="22"/>
  <c r="BE363" i="22"/>
  <c r="BE152" i="22"/>
  <c r="BE309" i="22"/>
  <c r="BE31" i="22"/>
  <c r="BE131" i="22"/>
  <c r="BE304" i="22"/>
  <c r="BE4" i="22"/>
  <c r="BE173" i="22"/>
  <c r="BE275" i="22"/>
  <c r="BE80" i="22"/>
  <c r="BE294" i="22"/>
  <c r="BE29" i="22"/>
  <c r="BE109" i="22"/>
  <c r="BE119" i="22"/>
  <c r="BE341" i="22"/>
  <c r="BE32" i="22"/>
  <c r="BE315" i="22"/>
  <c r="BE132" i="22"/>
  <c r="BE352" i="22"/>
  <c r="BE20" i="22"/>
  <c r="BE255" i="22"/>
  <c r="BE194" i="22"/>
  <c r="BE52" i="22"/>
  <c r="BE115" i="22"/>
  <c r="BE159" i="22"/>
  <c r="BE266" i="22"/>
  <c r="BE332" i="22"/>
  <c r="BE320" i="22"/>
  <c r="BE179" i="22"/>
  <c r="BE181" i="22"/>
  <c r="BE289" i="22"/>
  <c r="BE59" i="22"/>
  <c r="BE210" i="22"/>
  <c r="BE68" i="22"/>
  <c r="BE319" i="22"/>
  <c r="BE369" i="22"/>
  <c r="BE371" i="22"/>
  <c r="BE236" i="22"/>
  <c r="BE193" i="22"/>
  <c r="BE51" i="22"/>
  <c r="BE153" i="22"/>
  <c r="BE101" i="22"/>
  <c r="BE308" i="22"/>
  <c r="BE135" i="22"/>
  <c r="BE203" i="22"/>
  <c r="BE187" i="22"/>
  <c r="BE301" i="22"/>
  <c r="BE223" i="22"/>
  <c r="BE254" i="22"/>
  <c r="BE21" i="22"/>
  <c r="BE72" i="22"/>
  <c r="BE198" i="22"/>
  <c r="BE9" i="22"/>
  <c r="BE86" i="22"/>
  <c r="BE170" i="22"/>
  <c r="BE94" i="22"/>
  <c r="BE63" i="22"/>
  <c r="BE359" i="22"/>
  <c r="BE149" i="22"/>
  <c r="BE302" i="22"/>
  <c r="BE129" i="22"/>
  <c r="BE53" i="22"/>
  <c r="BE282" i="22"/>
  <c r="BE345" i="22"/>
  <c r="BE346" i="22"/>
  <c r="BE155" i="22"/>
  <c r="BE104" i="22"/>
  <c r="BE7" i="22"/>
  <c r="BE229" i="22"/>
  <c r="BE65" i="22"/>
  <c r="BE82" i="22"/>
  <c r="BE106" i="22"/>
  <c r="BE220" i="22"/>
  <c r="BE336" i="22"/>
  <c r="BE356" i="22"/>
  <c r="BE285" i="22"/>
  <c r="BE242" i="22"/>
  <c r="BE233" i="22"/>
  <c r="BE330" i="22"/>
  <c r="BE78" i="22"/>
  <c r="BE321" i="22"/>
  <c r="BE46" i="22"/>
  <c r="BE348" i="22"/>
  <c r="BE2" i="22"/>
  <c r="BE24" i="22"/>
  <c r="BE228" i="22"/>
  <c r="BE270" i="22"/>
  <c r="BE97" i="22"/>
  <c r="BE175" i="22"/>
  <c r="BE247" i="22"/>
  <c r="BE347" i="22"/>
  <c r="BE154" i="22"/>
  <c r="BE262" i="22"/>
  <c r="BE357" i="22"/>
  <c r="BE40" i="22"/>
  <c r="BE125" i="22"/>
  <c r="BE23" i="22"/>
  <c r="BE116" i="22"/>
  <c r="BE306" i="22"/>
  <c r="BE298" i="22"/>
  <c r="BE250" i="22"/>
  <c r="BE238" i="22"/>
  <c r="BE234" i="22"/>
  <c r="BE200" i="22"/>
  <c r="BE211" i="22"/>
  <c r="BE256" i="22"/>
  <c r="BE232" i="22"/>
  <c r="BE353" i="22"/>
  <c r="BE197" i="22"/>
  <c r="BE367" i="22"/>
  <c r="BE253" i="22"/>
  <c r="BE263" i="22"/>
  <c r="BE48" i="22"/>
  <c r="BE201" i="22"/>
  <c r="BE163" i="22"/>
  <c r="BE121" i="22"/>
  <c r="BE314" i="22"/>
  <c r="BE67" i="22"/>
  <c r="BE196" i="22"/>
  <c r="BE156" i="22"/>
  <c r="BE281" i="22"/>
  <c r="BE379" i="22"/>
  <c r="BE137" i="22"/>
  <c r="BE37" i="22"/>
  <c r="BE286" i="22"/>
  <c r="BE288" i="22"/>
  <c r="BE58" i="22"/>
  <c r="BE221" i="22"/>
  <c r="BE325" i="22"/>
  <c r="BE89" i="22"/>
  <c r="BE111" i="22"/>
  <c r="BE134" i="22"/>
  <c r="BE133" i="22"/>
  <c r="BE310" i="22"/>
  <c r="BE338" i="22"/>
  <c r="BE240" i="22"/>
  <c r="BE216" i="22"/>
  <c r="BE235" i="22"/>
  <c r="BE366" i="22"/>
  <c r="BE265" i="22"/>
  <c r="BE318" i="22"/>
  <c r="BE98" i="22"/>
  <c r="BE174" i="22"/>
  <c r="BE195" i="22"/>
  <c r="BE84" i="22"/>
  <c r="BE8" i="22"/>
  <c r="BE130" i="22"/>
  <c r="BE117" i="22"/>
  <c r="BE27" i="22"/>
  <c r="BE278" i="22"/>
  <c r="BE335" i="22"/>
  <c r="BE95" i="22"/>
  <c r="BE239" i="22"/>
  <c r="BE3" i="22"/>
  <c r="BE136" i="22"/>
  <c r="BE205" i="22"/>
  <c r="BE43" i="22"/>
  <c r="BE35" i="22"/>
  <c r="BE217" i="22"/>
  <c r="BE6" i="22"/>
  <c r="BE74" i="22"/>
  <c r="BE291" i="22"/>
  <c r="BE157" i="22"/>
  <c r="BE99" i="22"/>
  <c r="BE273" i="22"/>
  <c r="BE144" i="22"/>
  <c r="BE272" i="22"/>
  <c r="BE218" i="22"/>
  <c r="BE36" i="22"/>
  <c r="BE17" i="22"/>
  <c r="BE268" i="22"/>
  <c r="BE323" i="22"/>
  <c r="BE69" i="22"/>
  <c r="BE329" i="22"/>
  <c r="BE85" i="22"/>
  <c r="BE192" i="22"/>
  <c r="BE257" i="22"/>
  <c r="BE269" i="22"/>
  <c r="BE126" i="22"/>
  <c r="BE110" i="22"/>
  <c r="BE207" i="22"/>
  <c r="BE351" i="22"/>
  <c r="BE271" i="22"/>
  <c r="BE231" i="22"/>
  <c r="BE226" i="22"/>
  <c r="BE307" i="22"/>
  <c r="BE38" i="22"/>
  <c r="BE277" i="22"/>
  <c r="BE374" i="22"/>
  <c r="BE180" i="22"/>
  <c r="BE246" i="22"/>
  <c r="BE127" i="22"/>
  <c r="BE190" i="22"/>
  <c r="BE120" i="22"/>
  <c r="BE215" i="22"/>
  <c r="BE245" i="22"/>
  <c r="BE377" i="22"/>
  <c r="BE362" i="22"/>
  <c r="BE145" i="22"/>
  <c r="BE185" i="22"/>
  <c r="BE176" i="22"/>
  <c r="BE274" i="22"/>
  <c r="BE88" i="22"/>
  <c r="BE381" i="22"/>
  <c r="BE41" i="22"/>
  <c r="BE11" i="22"/>
  <c r="BE372" i="22"/>
  <c r="BE186" i="22"/>
  <c r="BE213" i="22"/>
  <c r="BE26" i="22"/>
  <c r="BE183" i="22"/>
  <c r="BE147" i="22"/>
  <c r="BE18" i="22"/>
  <c r="BE151" i="22"/>
  <c r="BE293" i="22"/>
  <c r="BE251" i="22"/>
  <c r="BE57" i="22"/>
  <c r="BE108" i="22"/>
  <c r="BE322" i="22"/>
  <c r="BE10" i="22"/>
  <c r="BE90" i="22"/>
  <c r="BE378" i="22"/>
  <c r="BE199" i="22"/>
  <c r="BE34" i="22"/>
  <c r="BE44" i="22"/>
  <c r="BE327" i="22"/>
  <c r="BE70" i="22"/>
  <c r="BE92" i="22"/>
  <c r="BE311" i="22"/>
  <c r="BE368" i="22"/>
  <c r="BE96" i="22"/>
  <c r="BE305" i="22"/>
  <c r="BE279" i="22"/>
  <c r="BE365" i="22"/>
  <c r="BE169" i="22"/>
  <c r="BE343" i="22"/>
  <c r="BE139" i="22"/>
  <c r="BE364" i="22"/>
  <c r="BE164" i="22"/>
  <c r="BE241" i="22"/>
  <c r="BE360" i="22"/>
  <c r="BE161" i="22"/>
  <c r="BE249" i="22"/>
  <c r="BE324" i="22"/>
  <c r="BE112" i="22"/>
  <c r="BE5" i="22"/>
  <c r="BE328" i="22"/>
  <c r="BE284" i="22"/>
  <c r="BE243" i="22"/>
  <c r="BE370" i="22"/>
  <c r="BE264" i="22"/>
  <c r="BQ306" i="20"/>
  <c r="BM376" i="22"/>
  <c r="BM162" i="22"/>
  <c r="BM198" i="22"/>
  <c r="BM298" i="22"/>
  <c r="BM351" i="22"/>
  <c r="BM141" i="22"/>
  <c r="BM151" i="22"/>
  <c r="BM199" i="22"/>
  <c r="BM311" i="22"/>
  <c r="BM354" i="22"/>
  <c r="BM76" i="22"/>
  <c r="BM219" i="22"/>
  <c r="BM242" i="22"/>
  <c r="BM309" i="22"/>
  <c r="BM370" i="22"/>
  <c r="BM170" i="22"/>
  <c r="BM245" i="22"/>
  <c r="BM294" i="22"/>
  <c r="BM359" i="22"/>
  <c r="BQ242" i="22"/>
  <c r="BQ265" i="22"/>
  <c r="BQ344" i="22"/>
  <c r="BQ366" i="22"/>
  <c r="BQ131" i="22"/>
  <c r="BQ180" i="22"/>
  <c r="BQ292" i="22"/>
  <c r="BQ346" i="22"/>
  <c r="BQ367" i="22"/>
  <c r="BQ132" i="22"/>
  <c r="BQ181" i="22"/>
  <c r="BQ269" i="22"/>
  <c r="BQ324" i="22"/>
  <c r="BQ368" i="22"/>
  <c r="BQ266" i="22"/>
  <c r="BQ304" i="22"/>
  <c r="BQ45" i="22"/>
  <c r="BQ251" i="22"/>
  <c r="BQ259" i="22"/>
  <c r="BQ303" i="22"/>
  <c r="BQ164" i="22"/>
  <c r="BQ222" i="22"/>
  <c r="BQ260" i="22"/>
  <c r="BQ305" i="22"/>
  <c r="I40" i="20"/>
  <c r="I48" i="20" s="1"/>
  <c r="I49" i="20" s="1"/>
  <c r="BM11" i="20"/>
  <c r="BM83" i="20"/>
  <c r="BM153" i="20"/>
  <c r="BM223" i="20"/>
  <c r="BM286" i="20"/>
  <c r="BM347" i="20"/>
  <c r="BM106" i="20"/>
  <c r="BM24" i="20"/>
  <c r="BM179" i="20"/>
  <c r="BM170" i="20"/>
  <c r="BM255" i="20"/>
  <c r="BM309" i="20"/>
  <c r="BM377" i="20"/>
  <c r="BM128" i="20"/>
  <c r="BM295" i="20"/>
  <c r="BM70" i="20"/>
  <c r="BM217" i="20"/>
  <c r="BM356" i="20"/>
  <c r="BM43" i="20"/>
  <c r="BM109" i="20"/>
  <c r="BM163" i="20"/>
  <c r="BM226" i="20"/>
  <c r="BM293" i="20"/>
  <c r="BM373" i="20"/>
  <c r="BM89" i="20"/>
  <c r="BM243" i="20"/>
  <c r="BM382" i="20"/>
  <c r="BM187" i="20"/>
  <c r="BM285" i="20"/>
  <c r="BM3" i="20"/>
  <c r="BM78" i="20"/>
  <c r="BM148" i="20"/>
  <c r="BM213" i="20"/>
  <c r="BM292" i="20"/>
  <c r="BM341" i="20"/>
  <c r="BM33" i="20"/>
  <c r="BM198" i="20"/>
  <c r="BM282" i="20"/>
  <c r="BM350" i="20"/>
  <c r="BQ136" i="20"/>
  <c r="BQ195" i="20"/>
  <c r="BQ254" i="20"/>
  <c r="BQ305" i="20"/>
  <c r="BQ33" i="20"/>
  <c r="BQ110" i="20"/>
  <c r="BQ118" i="20"/>
  <c r="BQ193" i="20"/>
  <c r="BQ199" i="20"/>
  <c r="BQ253" i="20"/>
  <c r="BQ310" i="20"/>
  <c r="BQ354" i="20"/>
  <c r="BM168" i="22"/>
  <c r="BM218" i="22"/>
  <c r="BM283" i="22"/>
  <c r="BM345" i="22"/>
  <c r="BM116" i="22"/>
  <c r="BM172" i="22"/>
  <c r="BM220" i="22"/>
  <c r="BM284" i="22"/>
  <c r="BM346" i="22"/>
  <c r="BM84" i="22"/>
  <c r="BM248" i="22"/>
  <c r="BM264" i="22"/>
  <c r="BM317" i="22"/>
  <c r="BM138" i="22"/>
  <c r="BM209" i="22"/>
  <c r="BM263" i="22"/>
  <c r="BM302" i="22"/>
  <c r="BQ352" i="22"/>
  <c r="BQ127" i="22"/>
  <c r="BQ176" i="22"/>
  <c r="BQ231" i="22"/>
  <c r="BQ357" i="22"/>
  <c r="H49" i="20"/>
  <c r="BE92" i="20" s="1"/>
  <c r="BM46" i="20"/>
  <c r="BM206" i="20"/>
  <c r="BM290" i="20"/>
  <c r="BM375" i="20"/>
  <c r="BQ326" i="22"/>
  <c r="BQ372" i="22"/>
  <c r="BQ135" i="22"/>
  <c r="BQ184" i="22"/>
  <c r="BQ306" i="22"/>
  <c r="BM111" i="20"/>
  <c r="BM215" i="20"/>
  <c r="BM299" i="20"/>
  <c r="E3" i="21"/>
  <c r="B2" i="17"/>
  <c r="C7" i="21"/>
  <c r="D7" i="21"/>
  <c r="D41" i="21"/>
  <c r="C24" i="21"/>
  <c r="E4" i="21" s="1"/>
  <c r="B8" i="21"/>
  <c r="K46" i="22"/>
  <c r="BN2" i="22" s="1"/>
  <c r="M46" i="20"/>
  <c r="BV2" i="20" s="1"/>
  <c r="C46" i="22"/>
  <c r="AH2" i="22" s="1"/>
  <c r="I46" i="22"/>
  <c r="M46" i="22"/>
  <c r="BV2" i="22" s="1"/>
  <c r="G46" i="20"/>
  <c r="E46" i="20"/>
  <c r="AP2" i="20" s="1"/>
  <c r="I46" i="20"/>
  <c r="K46" i="20"/>
  <c r="BN2" i="20" s="1"/>
  <c r="E46" i="22"/>
  <c r="AP2" i="22" s="1"/>
  <c r="C46" i="20"/>
  <c r="AH2" i="20" s="1"/>
  <c r="G46" i="22"/>
  <c r="AX2" i="22" s="1"/>
  <c r="J46" i="22"/>
  <c r="H46" i="22"/>
  <c r="F46" i="22"/>
  <c r="D46" i="22"/>
  <c r="B46" i="22"/>
  <c r="B15" i="8"/>
  <c r="L46" i="22"/>
  <c r="L46" i="20"/>
  <c r="D46" i="20"/>
  <c r="H46" i="20"/>
  <c r="F46" i="20"/>
  <c r="J46" i="20"/>
  <c r="B46" i="20"/>
  <c r="B40" i="21"/>
  <c r="D3" i="21"/>
  <c r="C3" i="21"/>
  <c r="E8" i="21"/>
  <c r="B5" i="21"/>
  <c r="B25" i="21"/>
  <c r="J42" i="21"/>
  <c r="G25" i="21"/>
  <c r="D25" i="21"/>
  <c r="F42" i="21"/>
  <c r="B7" i="21"/>
  <c r="D8" i="21"/>
  <c r="C8" i="21"/>
  <c r="E7" i="21"/>
  <c r="G29" i="21"/>
  <c r="G43" i="21"/>
  <c r="B26" i="21"/>
  <c r="B6" i="21"/>
  <c r="F47" i="21"/>
  <c r="D30" i="21"/>
  <c r="F46" i="21"/>
  <c r="D29" i="21"/>
  <c r="J47" i="21"/>
  <c r="G30" i="21"/>
  <c r="AE183" i="11"/>
  <c r="AE380" i="11"/>
  <c r="AE164" i="11"/>
  <c r="AE158" i="11"/>
  <c r="AE120" i="11"/>
  <c r="AE367" i="11"/>
  <c r="AE225" i="11"/>
  <c r="AE347" i="11"/>
  <c r="AE355" i="11"/>
  <c r="AE319" i="11"/>
  <c r="AE307" i="11"/>
  <c r="AE246" i="11"/>
  <c r="AE70" i="11"/>
  <c r="AE118" i="11"/>
  <c r="AE295" i="11"/>
  <c r="AE203" i="11"/>
  <c r="AE254" i="11"/>
  <c r="AE98" i="11"/>
  <c r="AE242" i="11"/>
  <c r="AE336" i="11"/>
  <c r="AE41" i="11"/>
  <c r="AE220" i="11"/>
  <c r="AE214" i="11"/>
  <c r="AE294" i="11"/>
  <c r="AE317" i="11"/>
  <c r="AE195" i="11"/>
  <c r="AE87" i="11"/>
  <c r="AE212" i="11"/>
  <c r="AE144" i="11"/>
  <c r="AE343" i="11"/>
  <c r="AE86" i="11"/>
  <c r="AE68" i="11"/>
  <c r="AE11" i="11"/>
  <c r="AE318" i="11"/>
  <c r="AE316" i="11"/>
  <c r="AE111" i="11"/>
  <c r="AE252" i="11"/>
  <c r="AE322" i="11"/>
  <c r="AE55" i="11"/>
  <c r="AE184" i="11"/>
  <c r="AE303" i="11"/>
  <c r="AE123" i="11"/>
  <c r="AE165" i="11"/>
  <c r="AE284" i="11"/>
  <c r="AE196" i="11"/>
  <c r="AE162" i="11"/>
  <c r="AE63" i="11"/>
  <c r="AE361" i="11"/>
  <c r="AE14" i="11"/>
  <c r="AE39" i="11"/>
  <c r="AE104" i="11"/>
  <c r="AE253" i="11"/>
  <c r="AE358" i="11"/>
  <c r="AE37" i="11"/>
  <c r="AE35" i="11"/>
  <c r="AE74" i="11"/>
  <c r="AE258" i="11"/>
  <c r="AE352" i="11"/>
  <c r="AE24" i="11"/>
  <c r="AE239" i="11"/>
  <c r="AE142" i="11"/>
  <c r="AE213" i="11"/>
  <c r="AE194" i="11"/>
  <c r="AE126" i="11"/>
  <c r="AE364" i="11"/>
  <c r="AE293" i="11"/>
  <c r="AE297" i="11"/>
  <c r="AE64" i="11"/>
  <c r="AE83" i="11"/>
  <c r="AE255" i="11"/>
  <c r="AE291" i="11"/>
  <c r="AE229" i="11"/>
  <c r="AE58" i="11"/>
  <c r="AE199" i="11"/>
  <c r="AE169" i="11"/>
  <c r="AE27" i="11"/>
  <c r="AE329" i="11"/>
  <c r="AE304" i="11"/>
  <c r="AE218" i="11"/>
  <c r="AE251" i="11"/>
  <c r="AE298" i="11"/>
  <c r="AE17" i="11"/>
  <c r="AE49" i="11"/>
  <c r="AE210" i="11"/>
  <c r="AE60" i="11"/>
  <c r="AE36" i="11"/>
  <c r="AE349" i="11"/>
  <c r="AE299" i="11"/>
  <c r="AE181" i="11"/>
  <c r="AE288" i="11"/>
  <c r="AE89" i="11"/>
  <c r="AE156" i="11"/>
  <c r="AE216" i="11"/>
  <c r="AE265" i="11"/>
  <c r="AE206" i="11"/>
  <c r="AE50" i="11"/>
  <c r="AE236" i="11"/>
  <c r="AE140" i="11"/>
  <c r="AE232" i="11"/>
  <c r="AE192" i="11"/>
  <c r="AE227" i="11"/>
  <c r="AE127" i="11"/>
  <c r="AE135" i="11"/>
  <c r="AE38" i="11"/>
  <c r="AE353" i="11"/>
  <c r="AE106" i="11"/>
  <c r="AE233" i="11"/>
  <c r="AE15" i="11"/>
  <c r="AE376" i="11"/>
  <c r="AE168" i="11"/>
  <c r="AE333" i="11"/>
  <c r="AE340" i="11"/>
  <c r="AE149" i="11"/>
  <c r="AE84" i="11"/>
  <c r="AE221" i="11"/>
  <c r="AE153" i="11"/>
  <c r="AE53" i="11"/>
  <c r="AE18" i="11"/>
  <c r="AE312" i="11"/>
  <c r="AE109" i="11"/>
  <c r="AE269" i="11"/>
  <c r="AE47" i="11"/>
  <c r="AE378" i="11"/>
  <c r="AE146" i="11"/>
  <c r="AE32" i="11"/>
  <c r="AE346" i="11"/>
  <c r="AE52" i="11"/>
  <c r="AE348" i="11"/>
  <c r="AE277" i="11"/>
  <c r="AE289" i="11"/>
  <c r="AE7" i="11"/>
  <c r="AE67" i="11"/>
  <c r="AE185" i="11"/>
  <c r="AE96" i="11"/>
  <c r="AE34" i="11"/>
  <c r="AE197" i="11"/>
  <c r="AE342" i="11"/>
  <c r="AE148" i="11"/>
  <c r="AE264" i="11"/>
  <c r="AE177" i="11"/>
  <c r="AE13" i="11"/>
  <c r="AE20" i="11"/>
  <c r="AE9" i="11"/>
  <c r="AE8" i="11"/>
  <c r="AE151" i="11"/>
  <c r="AE372" i="11"/>
  <c r="AE323" i="11"/>
  <c r="AE90" i="11"/>
  <c r="AE305" i="11"/>
  <c r="AE28" i="11"/>
  <c r="AE51" i="11"/>
  <c r="AE128" i="11"/>
  <c r="AE276" i="11"/>
  <c r="AE193" i="11"/>
  <c r="AE40" i="11"/>
  <c r="AE301" i="11"/>
  <c r="AE124" i="11"/>
  <c r="AE250" i="11"/>
  <c r="AE280" i="11"/>
  <c r="AE59" i="11"/>
  <c r="AE26" i="11"/>
  <c r="AE163" i="11"/>
  <c r="AE21" i="11"/>
  <c r="AE369" i="11"/>
  <c r="AE103" i="11"/>
  <c r="AE283" i="11"/>
  <c r="AE248" i="11"/>
  <c r="AE306" i="11"/>
  <c r="AE200" i="11"/>
  <c r="AE371" i="11"/>
  <c r="AE365" i="11"/>
  <c r="AE207" i="11"/>
  <c r="AE119" i="11"/>
  <c r="AE75" i="11"/>
  <c r="AE150" i="11"/>
  <c r="AE331" i="11"/>
  <c r="AE270" i="11"/>
  <c r="AE235" i="11"/>
  <c r="AE290" i="11"/>
  <c r="AE4" i="11"/>
  <c r="AE350" i="11"/>
  <c r="AE238" i="11"/>
  <c r="AE6" i="11"/>
  <c r="AE186" i="11"/>
  <c r="AE170" i="11"/>
  <c r="AE112" i="11"/>
  <c r="AE375" i="11"/>
  <c r="AE300" i="11"/>
  <c r="AE237" i="11"/>
  <c r="AE54" i="11"/>
  <c r="AE228" i="11"/>
  <c r="AE223" i="11"/>
  <c r="AE282" i="11"/>
  <c r="AE175" i="11"/>
  <c r="AE330" i="11"/>
  <c r="AE69" i="11"/>
  <c r="AE311" i="11"/>
  <c r="AE357" i="11"/>
  <c r="AE241" i="11"/>
  <c r="AE243" i="11"/>
  <c r="AE374" i="11"/>
  <c r="AE174" i="11"/>
  <c r="AE159" i="11"/>
  <c r="AE105" i="11"/>
  <c r="AE310" i="11"/>
  <c r="AE101" i="11"/>
  <c r="AE12" i="11"/>
  <c r="AE328" i="11"/>
  <c r="AE139" i="11"/>
  <c r="AE141" i="11"/>
  <c r="AE25" i="11"/>
  <c r="AE46" i="11"/>
  <c r="AE320" i="11"/>
  <c r="AE268" i="11"/>
  <c r="AE176" i="11"/>
  <c r="AE73" i="11"/>
  <c r="AE3" i="11"/>
  <c r="AE132" i="11"/>
  <c r="AE160" i="11"/>
  <c r="AE314" i="11"/>
  <c r="AE356" i="11"/>
  <c r="AE222" i="11"/>
  <c r="AE131" i="11"/>
  <c r="AE129" i="11"/>
  <c r="AE205" i="11"/>
  <c r="AE261" i="11"/>
  <c r="AE189" i="11"/>
  <c r="AE279" i="11"/>
  <c r="AE19" i="11"/>
  <c r="AE5" i="11"/>
  <c r="AE154" i="11"/>
  <c r="AE326" i="11"/>
  <c r="AE134" i="11"/>
  <c r="AE256" i="11"/>
  <c r="AE31" i="11"/>
  <c r="AE102" i="11"/>
  <c r="AE100" i="11"/>
  <c r="AE266" i="11"/>
  <c r="AE360" i="11"/>
  <c r="AE16" i="11"/>
  <c r="AE247" i="11"/>
  <c r="AE122" i="11"/>
  <c r="AE226" i="11"/>
  <c r="AE2" i="11"/>
  <c r="AE244" i="11"/>
  <c r="AE56" i="11"/>
  <c r="AE263" i="11"/>
  <c r="AE171" i="11"/>
  <c r="AE260" i="11"/>
  <c r="AE133" i="11"/>
  <c r="AE351" i="11"/>
  <c r="AE91" i="11"/>
  <c r="AE275" i="11"/>
  <c r="AE362" i="11"/>
  <c r="AE93" i="11"/>
  <c r="AE117" i="11"/>
  <c r="AE94" i="11"/>
  <c r="AE180" i="11"/>
  <c r="AE138" i="11"/>
  <c r="AE187" i="11"/>
  <c r="AE30" i="11"/>
  <c r="AE79" i="11"/>
  <c r="AE308" i="11"/>
  <c r="AE219" i="11"/>
  <c r="AE315" i="11"/>
  <c r="AE191" i="11"/>
  <c r="AE296" i="11"/>
  <c r="AE81" i="11"/>
  <c r="AE166" i="11"/>
  <c r="AE190" i="11"/>
  <c r="AE125" i="11"/>
  <c r="AE286" i="11"/>
  <c r="AE66" i="11"/>
  <c r="AE341" i="11"/>
  <c r="AE334" i="11"/>
  <c r="AE217" i="11"/>
  <c r="AE82" i="11"/>
  <c r="AE44" i="11"/>
  <c r="AE215" i="11"/>
  <c r="AE29" i="11"/>
  <c r="AE287" i="11"/>
  <c r="AE188" i="11"/>
  <c r="AE110" i="11"/>
  <c r="AE234" i="11"/>
  <c r="AE80" i="11"/>
  <c r="AE179" i="11"/>
  <c r="AE65" i="11"/>
  <c r="AE157" i="11"/>
  <c r="AE259" i="11"/>
  <c r="AE373" i="11"/>
  <c r="AE337" i="11"/>
  <c r="AE23" i="11"/>
  <c r="AE338" i="11"/>
  <c r="AE382" i="11"/>
  <c r="AE172" i="11"/>
  <c r="AE95" i="11"/>
  <c r="AE231" i="11"/>
  <c r="AE145" i="11"/>
  <c r="AE167" i="11"/>
  <c r="AE182" i="11"/>
  <c r="AE115" i="11"/>
  <c r="AE137" i="11"/>
  <c r="AE211" i="11"/>
  <c r="AE267" i="11"/>
  <c r="AE272" i="11"/>
  <c r="AE130" i="11"/>
  <c r="AE321" i="11"/>
  <c r="AE332" i="11"/>
  <c r="AE45" i="11"/>
  <c r="AE208" i="11"/>
  <c r="AE57" i="11"/>
  <c r="AE327" i="11"/>
  <c r="AE99" i="11"/>
  <c r="AE85" i="11"/>
  <c r="AE245" i="11"/>
  <c r="AE273" i="11"/>
  <c r="AE152" i="11"/>
  <c r="AE240" i="11"/>
  <c r="AE381" i="11"/>
  <c r="AE278" i="11"/>
  <c r="AE377" i="11"/>
  <c r="AE143" i="11"/>
  <c r="AE209" i="11"/>
  <c r="AE230" i="11"/>
  <c r="AE224" i="11"/>
  <c r="AE274" i="11"/>
  <c r="AE121" i="11"/>
  <c r="AE116" i="11"/>
  <c r="AE42" i="11"/>
  <c r="AE88" i="11"/>
  <c r="AE257" i="11"/>
  <c r="AE22" i="11"/>
  <c r="AE262" i="11"/>
  <c r="AE344" i="11"/>
  <c r="AE302" i="11"/>
  <c r="AE161" i="11"/>
  <c r="AE114" i="11"/>
  <c r="AE72" i="11"/>
  <c r="AE198" i="11"/>
  <c r="AE178" i="11"/>
  <c r="AE379" i="11"/>
  <c r="AE345" i="11"/>
  <c r="AE113" i="11"/>
  <c r="AE335" i="11"/>
  <c r="AE285" i="11"/>
  <c r="AE78" i="11"/>
  <c r="AE173" i="11"/>
  <c r="AE62" i="11"/>
  <c r="AE202" i="11"/>
  <c r="AE201" i="11"/>
  <c r="AE339" i="11"/>
  <c r="AE313" i="11"/>
  <c r="AE43" i="11"/>
  <c r="AE155" i="11"/>
  <c r="AE368" i="11"/>
  <c r="AE309" i="11"/>
  <c r="AE97" i="11"/>
  <c r="AE292" i="11"/>
  <c r="AE359" i="11"/>
  <c r="AE370" i="11"/>
  <c r="AE136" i="11"/>
  <c r="AE324" i="11"/>
  <c r="AE61" i="11"/>
  <c r="AE71" i="11"/>
  <c r="AE281" i="11"/>
  <c r="AE10" i="11"/>
  <c r="AE77" i="11"/>
  <c r="AE33" i="11"/>
  <c r="AE366" i="11"/>
  <c r="AE363" i="11"/>
  <c r="AE354" i="11"/>
  <c r="AE108" i="11"/>
  <c r="AE271" i="11"/>
  <c r="AE76" i="11"/>
  <c r="AE204" i="11"/>
  <c r="AE325" i="11"/>
  <c r="AE249" i="11"/>
  <c r="AE48" i="11"/>
  <c r="AE107" i="11"/>
  <c r="AE147" i="11"/>
  <c r="AE92" i="11"/>
  <c r="AI48" i="11"/>
  <c r="AI239" i="11"/>
  <c r="AI57" i="11"/>
  <c r="AI121" i="11"/>
  <c r="AI367" i="11"/>
  <c r="AI222" i="11"/>
  <c r="AI61" i="11"/>
  <c r="AI369" i="11"/>
  <c r="AI366" i="11"/>
  <c r="AI36" i="11"/>
  <c r="AI250" i="11"/>
  <c r="AI105" i="11"/>
  <c r="AI288" i="11"/>
  <c r="AI258" i="11"/>
  <c r="AI360" i="11"/>
  <c r="AI92" i="11"/>
  <c r="AI43" i="11"/>
  <c r="AI161" i="11"/>
  <c r="AI344" i="11"/>
  <c r="AI5" i="11"/>
  <c r="AI23" i="11"/>
  <c r="AI276" i="11"/>
  <c r="AI227" i="11"/>
  <c r="AI345" i="11"/>
  <c r="AI45" i="11"/>
  <c r="AI16" i="11"/>
  <c r="AI207" i="11"/>
  <c r="AI77" i="11"/>
  <c r="AI332" i="11"/>
  <c r="AI283" i="11"/>
  <c r="AI202" i="11"/>
  <c r="AI269" i="11"/>
  <c r="AI72" i="11"/>
  <c r="AI263" i="11"/>
  <c r="AI187" i="11"/>
  <c r="AI13" i="11"/>
  <c r="AI339" i="11"/>
  <c r="AI181" i="11"/>
  <c r="AI166" i="11"/>
  <c r="AI128" i="11"/>
  <c r="AI319" i="11"/>
  <c r="AI333" i="11"/>
  <c r="AI188" i="11"/>
  <c r="AI139" i="11"/>
  <c r="AI257" i="11"/>
  <c r="AI170" i="11"/>
  <c r="AI70" i="11"/>
  <c r="AI119" i="11"/>
  <c r="AI180" i="11"/>
  <c r="AI2" i="11"/>
  <c r="AI116" i="11"/>
  <c r="AI30" i="11"/>
  <c r="AI304" i="11"/>
  <c r="AI372" i="11"/>
  <c r="AI346" i="11"/>
  <c r="AI282" i="11"/>
  <c r="AI113" i="11"/>
  <c r="AI46" i="11"/>
  <c r="AI126" i="11"/>
  <c r="AI206" i="11"/>
  <c r="AI41" i="11"/>
  <c r="AI224" i="11"/>
  <c r="AI98" i="11"/>
  <c r="AI326" i="11"/>
  <c r="AI28" i="11"/>
  <c r="AI154" i="11"/>
  <c r="AI97" i="11"/>
  <c r="AI280" i="11"/>
  <c r="AI234" i="11"/>
  <c r="AI86" i="11"/>
  <c r="AI212" i="11"/>
  <c r="AI163" i="11"/>
  <c r="AI281" i="11"/>
  <c r="AI226" i="11"/>
  <c r="AI174" i="11"/>
  <c r="AI143" i="11"/>
  <c r="AI177" i="11"/>
  <c r="AI268" i="11"/>
  <c r="AI219" i="11"/>
  <c r="AI337" i="11"/>
  <c r="AI370" i="11"/>
  <c r="AI8" i="11"/>
  <c r="AI199" i="11"/>
  <c r="AI246" i="11"/>
  <c r="AI324" i="11"/>
  <c r="AI275" i="11"/>
  <c r="AI130" i="11"/>
  <c r="AI229" i="11"/>
  <c r="AI64" i="11"/>
  <c r="AI255" i="11"/>
  <c r="AI62" i="11"/>
  <c r="AI124" i="11"/>
  <c r="AI75" i="11"/>
  <c r="AI193" i="11"/>
  <c r="AI376" i="11"/>
  <c r="AI133" i="11"/>
  <c r="AI55" i="11"/>
  <c r="AI286" i="11"/>
  <c r="AI244" i="11"/>
  <c r="AI185" i="11"/>
  <c r="AI118" i="11"/>
  <c r="AI298" i="11"/>
  <c r="AI323" i="11"/>
  <c r="AI305" i="11"/>
  <c r="AI359" i="11"/>
  <c r="AI290" i="11"/>
  <c r="AI189" i="11"/>
  <c r="AI371" i="11"/>
  <c r="AI309" i="11"/>
  <c r="AI270" i="11"/>
  <c r="AI160" i="11"/>
  <c r="AI351" i="11"/>
  <c r="AI14" i="11"/>
  <c r="AI54" i="11"/>
  <c r="AI150" i="11"/>
  <c r="AI33" i="11"/>
  <c r="AI216" i="11"/>
  <c r="AI82" i="11"/>
  <c r="AI251" i="11"/>
  <c r="AI148" i="11"/>
  <c r="AI99" i="11"/>
  <c r="AI217" i="11"/>
  <c r="AI58" i="11"/>
  <c r="AI237" i="11"/>
  <c r="AI79" i="11"/>
  <c r="AI125" i="11"/>
  <c r="AI204" i="11"/>
  <c r="AI155" i="11"/>
  <c r="AI273" i="11"/>
  <c r="AI210" i="11"/>
  <c r="AI142" i="11"/>
  <c r="AI135" i="11"/>
  <c r="AI241" i="11"/>
  <c r="AI260" i="11"/>
  <c r="AI211" i="11"/>
  <c r="AI329" i="11"/>
  <c r="AI354" i="11"/>
  <c r="AI350" i="11"/>
  <c r="AI191" i="11"/>
  <c r="AI295" i="11"/>
  <c r="AI60" i="11"/>
  <c r="AI11" i="11"/>
  <c r="AI129" i="11"/>
  <c r="AI312" i="11"/>
  <c r="AI314" i="11"/>
  <c r="AI377" i="11"/>
  <c r="AI368" i="11"/>
  <c r="AI313" i="11"/>
  <c r="AI175" i="11"/>
  <c r="AI131" i="11"/>
  <c r="AI253" i="11"/>
  <c r="AI117" i="11"/>
  <c r="AI49" i="11"/>
  <c r="AI231" i="11"/>
  <c r="AI40" i="11"/>
  <c r="AI356" i="11"/>
  <c r="AI307" i="11"/>
  <c r="AI29" i="11"/>
  <c r="AI22" i="11"/>
  <c r="AI96" i="11"/>
  <c r="AI287" i="11"/>
  <c r="AI141" i="11"/>
  <c r="AI363" i="11"/>
  <c r="AI285" i="11"/>
  <c r="AI254" i="11"/>
  <c r="AI152" i="11"/>
  <c r="AI343" i="11"/>
  <c r="AI104" i="11"/>
  <c r="AI84" i="11"/>
  <c r="AI35" i="11"/>
  <c r="AI153" i="11"/>
  <c r="AI336" i="11"/>
  <c r="AI378" i="11"/>
  <c r="AI15" i="11"/>
  <c r="AI232" i="11"/>
  <c r="AI140" i="11"/>
  <c r="AI91" i="11"/>
  <c r="AI209" i="11"/>
  <c r="AI42" i="11"/>
  <c r="AI205" i="11"/>
  <c r="AI71" i="11"/>
  <c r="AI310" i="11"/>
  <c r="AI196" i="11"/>
  <c r="AI147" i="11"/>
  <c r="AI265" i="11"/>
  <c r="AI186" i="11"/>
  <c r="AI102" i="11"/>
  <c r="AI127" i="11"/>
  <c r="AI158" i="11"/>
  <c r="AI358" i="11"/>
  <c r="AI334" i="11"/>
  <c r="AI65" i="11"/>
  <c r="AI248" i="11"/>
  <c r="AI162" i="11"/>
  <c r="AI249" i="11"/>
  <c r="AI308" i="11"/>
  <c r="AI138" i="11"/>
  <c r="AI306" i="11"/>
  <c r="AI157" i="11"/>
  <c r="AI21" i="11"/>
  <c r="AI94" i="11"/>
  <c r="AI122" i="11"/>
  <c r="AI103" i="11"/>
  <c r="AI39" i="11"/>
  <c r="AI292" i="11"/>
  <c r="AI243" i="11"/>
  <c r="AI361" i="11"/>
  <c r="AI93" i="11"/>
  <c r="AI32" i="11"/>
  <c r="AI223" i="11"/>
  <c r="AI348" i="11"/>
  <c r="AI299" i="11"/>
  <c r="AI322" i="11"/>
  <c r="AI349" i="11"/>
  <c r="AI88" i="11"/>
  <c r="AI279" i="11"/>
  <c r="AI278" i="11"/>
  <c r="AI20" i="11"/>
  <c r="AI74" i="11"/>
  <c r="AI89" i="11"/>
  <c r="AI272" i="11"/>
  <c r="AI218" i="11"/>
  <c r="AI114" i="11"/>
  <c r="AI76" i="11"/>
  <c r="AI27" i="11"/>
  <c r="AI145" i="11"/>
  <c r="AI328" i="11"/>
  <c r="AI362" i="11"/>
  <c r="AI7" i="11"/>
  <c r="AI296" i="11"/>
  <c r="AI132" i="11"/>
  <c r="AI83" i="11"/>
  <c r="AI201" i="11"/>
  <c r="AI26" i="11"/>
  <c r="AI165" i="11"/>
  <c r="AI63" i="11"/>
  <c r="AI293" i="11"/>
  <c r="AI85" i="11"/>
  <c r="AI6" i="11"/>
  <c r="AI382" i="11"/>
  <c r="AI184" i="11"/>
  <c r="AI375" i="11"/>
  <c r="AI259" i="11"/>
  <c r="AI294" i="11"/>
  <c r="AI240" i="11"/>
  <c r="AI101" i="11"/>
  <c r="AI373" i="11"/>
  <c r="AI112" i="11"/>
  <c r="AI168" i="11"/>
  <c r="AI300" i="11"/>
  <c r="AI228" i="11"/>
  <c r="AI179" i="11"/>
  <c r="AI297" i="11"/>
  <c r="AI274" i="11"/>
  <c r="AI230" i="11"/>
  <c r="AI159" i="11"/>
  <c r="AI284" i="11"/>
  <c r="AI235" i="11"/>
  <c r="AI353" i="11"/>
  <c r="AI69" i="11"/>
  <c r="AI24" i="11"/>
  <c r="AI215" i="11"/>
  <c r="AI381" i="11"/>
  <c r="AI341" i="11"/>
  <c r="AI110" i="11"/>
  <c r="AI25" i="11"/>
  <c r="AI208" i="11"/>
  <c r="AI50" i="11"/>
  <c r="AI172" i="11"/>
  <c r="AI238" i="11"/>
  <c r="AI12" i="11"/>
  <c r="AI18" i="11"/>
  <c r="AI81" i="11"/>
  <c r="AI264" i="11"/>
  <c r="AI194" i="11"/>
  <c r="AI167" i="11"/>
  <c r="AI68" i="11"/>
  <c r="AI19" i="11"/>
  <c r="AI137" i="11"/>
  <c r="AI320" i="11"/>
  <c r="AI338" i="11"/>
  <c r="AI380" i="11"/>
  <c r="AI331" i="11"/>
  <c r="AI149" i="11"/>
  <c r="AI146" i="11"/>
  <c r="AI111" i="11"/>
  <c r="AI52" i="11"/>
  <c r="AI342" i="11"/>
  <c r="AI303" i="11"/>
  <c r="AI262" i="11"/>
  <c r="AI44" i="11"/>
  <c r="AI164" i="11"/>
  <c r="AI115" i="11"/>
  <c r="AI233" i="11"/>
  <c r="AI106" i="11"/>
  <c r="AI317" i="11"/>
  <c r="AI95" i="11"/>
  <c r="AI220" i="11"/>
  <c r="AI171" i="11"/>
  <c r="AI289" i="11"/>
  <c r="AI242" i="11"/>
  <c r="AI190" i="11"/>
  <c r="AI151" i="11"/>
  <c r="AI109" i="11"/>
  <c r="AI355" i="11"/>
  <c r="AI245" i="11"/>
  <c r="AI214" i="11"/>
  <c r="AI144" i="11"/>
  <c r="AI335" i="11"/>
  <c r="AI379" i="11"/>
  <c r="AI357" i="11"/>
  <c r="AI261" i="11"/>
  <c r="AI78" i="11"/>
  <c r="AI17" i="11"/>
  <c r="AI200" i="11"/>
  <c r="AI34" i="11"/>
  <c r="AI364" i="11"/>
  <c r="AI198" i="11"/>
  <c r="AI4" i="11"/>
  <c r="AI374" i="11"/>
  <c r="AI73" i="11"/>
  <c r="AI256" i="11"/>
  <c r="AI178" i="11"/>
  <c r="AI236" i="11"/>
  <c r="AI316" i="11"/>
  <c r="AI267" i="11"/>
  <c r="AI66" i="11"/>
  <c r="AI197" i="11"/>
  <c r="AI56" i="11"/>
  <c r="AI247" i="11"/>
  <c r="AI302" i="11"/>
  <c r="AI67" i="11"/>
  <c r="AI47" i="11"/>
  <c r="AI195" i="11"/>
  <c r="AI3" i="11"/>
  <c r="AI176" i="11"/>
  <c r="AI221" i="11"/>
  <c r="AI365" i="11"/>
  <c r="AI123" i="11"/>
  <c r="AI100" i="11"/>
  <c r="AI51" i="11"/>
  <c r="AI169" i="11"/>
  <c r="AI352" i="11"/>
  <c r="AI37" i="11"/>
  <c r="AI31" i="11"/>
  <c r="AI156" i="11"/>
  <c r="AI107" i="11"/>
  <c r="AI225" i="11"/>
  <c r="AI90" i="11"/>
  <c r="AI277" i="11"/>
  <c r="AI87" i="11"/>
  <c r="AI340" i="11"/>
  <c r="AI291" i="11"/>
  <c r="AI266" i="11"/>
  <c r="AI301" i="11"/>
  <c r="AI80" i="11"/>
  <c r="AI271" i="11"/>
  <c r="AI59" i="11"/>
  <c r="AI53" i="11"/>
  <c r="AI347" i="11"/>
  <c r="AI213" i="11"/>
  <c r="AI182" i="11"/>
  <c r="AI136" i="11"/>
  <c r="AI327" i="11"/>
  <c r="AI108" i="11"/>
  <c r="AI325" i="11"/>
  <c r="AI173" i="11"/>
  <c r="AI38" i="11"/>
  <c r="AI9" i="11"/>
  <c r="AI192" i="11"/>
  <c r="AI330" i="11"/>
  <c r="AI10" i="11"/>
  <c r="AI120" i="11"/>
  <c r="AI318" i="11"/>
  <c r="AI315" i="11"/>
  <c r="AI311" i="11"/>
  <c r="AI252" i="11"/>
  <c r="AI183" i="11"/>
  <c r="AI203" i="11"/>
  <c r="AI321" i="11"/>
  <c r="AI134" i="11"/>
  <c r="J2" i="8"/>
  <c r="B23" i="8" s="1"/>
  <c r="A2" i="36" s="1"/>
  <c r="E33" i="21"/>
  <c r="C15" i="8"/>
  <c r="K2" i="8" s="1"/>
  <c r="BV2" i="11"/>
  <c r="M51" i="11" s="1"/>
  <c r="B4" i="3"/>
  <c r="J5" i="8"/>
  <c r="J13" i="8"/>
  <c r="J21" i="8"/>
  <c r="J29" i="8"/>
  <c r="J37" i="8"/>
  <c r="J45" i="8"/>
  <c r="J53" i="8"/>
  <c r="J61" i="8"/>
  <c r="J69" i="8"/>
  <c r="J77" i="8"/>
  <c r="J85" i="8"/>
  <c r="J93" i="8"/>
  <c r="J101" i="8"/>
  <c r="J109" i="8"/>
  <c r="J117" i="8"/>
  <c r="J125" i="8"/>
  <c r="J133" i="8"/>
  <c r="J141" i="8"/>
  <c r="J149" i="8"/>
  <c r="J157" i="8"/>
  <c r="J165" i="8"/>
  <c r="J173" i="8"/>
  <c r="J181" i="8"/>
  <c r="J6" i="8"/>
  <c r="J14" i="8"/>
  <c r="J22" i="8"/>
  <c r="J30" i="8"/>
  <c r="J38" i="8"/>
  <c r="J46" i="8"/>
  <c r="J54" i="8"/>
  <c r="J62" i="8"/>
  <c r="J70" i="8"/>
  <c r="J78" i="8"/>
  <c r="J86" i="8"/>
  <c r="J94" i="8"/>
  <c r="J102" i="8"/>
  <c r="J110" i="8"/>
  <c r="J118" i="8"/>
  <c r="J126" i="8"/>
  <c r="J134" i="8"/>
  <c r="J142" i="8"/>
  <c r="J150" i="8"/>
  <c r="J158" i="8"/>
  <c r="J166" i="8"/>
  <c r="J174" i="8"/>
  <c r="J182" i="8"/>
  <c r="J190" i="8"/>
  <c r="J198" i="8"/>
  <c r="J206" i="8"/>
  <c r="J214" i="8"/>
  <c r="J222" i="8"/>
  <c r="J230" i="8"/>
  <c r="J238" i="8"/>
  <c r="J246" i="8"/>
  <c r="J254" i="8"/>
  <c r="J262" i="8"/>
  <c r="J270" i="8"/>
  <c r="J278" i="8"/>
  <c r="J7" i="8"/>
  <c r="J15" i="8"/>
  <c r="J23" i="8"/>
  <c r="J31" i="8"/>
  <c r="J39" i="8"/>
  <c r="J47" i="8"/>
  <c r="J55" i="8"/>
  <c r="J63" i="8"/>
  <c r="J71" i="8"/>
  <c r="J79" i="8"/>
  <c r="J87" i="8"/>
  <c r="J95" i="8"/>
  <c r="J103" i="8"/>
  <c r="J111" i="8"/>
  <c r="J119" i="8"/>
  <c r="J127" i="8"/>
  <c r="J135" i="8"/>
  <c r="J143" i="8"/>
  <c r="J151" i="8"/>
  <c r="J159" i="8"/>
  <c r="J167" i="8"/>
  <c r="J175" i="8"/>
  <c r="J183" i="8"/>
  <c r="J191" i="8"/>
  <c r="J199" i="8"/>
  <c r="J207" i="8"/>
  <c r="J215" i="8"/>
  <c r="J223" i="8"/>
  <c r="J231" i="8"/>
  <c r="J239" i="8"/>
  <c r="J247" i="8"/>
  <c r="J255" i="8"/>
  <c r="J263" i="8"/>
  <c r="J271" i="8"/>
  <c r="J279" i="8"/>
  <c r="J287" i="8"/>
  <c r="J295" i="8"/>
  <c r="J303" i="8"/>
  <c r="J311" i="8"/>
  <c r="J319" i="8"/>
  <c r="J327" i="8"/>
  <c r="J335" i="8"/>
  <c r="J343" i="8"/>
  <c r="J351" i="8"/>
  <c r="J359" i="8"/>
  <c r="J367" i="8"/>
  <c r="J375" i="8"/>
  <c r="J8" i="8"/>
  <c r="J16" i="8"/>
  <c r="J24" i="8"/>
  <c r="J32" i="8"/>
  <c r="J40" i="8"/>
  <c r="J48" i="8"/>
  <c r="J56" i="8"/>
  <c r="J64" i="8"/>
  <c r="J72" i="8"/>
  <c r="J80" i="8"/>
  <c r="J88" i="8"/>
  <c r="J96" i="8"/>
  <c r="J104" i="8"/>
  <c r="J112" i="8"/>
  <c r="J120" i="8"/>
  <c r="J128" i="8"/>
  <c r="J136" i="8"/>
  <c r="J144" i="8"/>
  <c r="J152" i="8"/>
  <c r="J160" i="8"/>
  <c r="J168" i="8"/>
  <c r="J176" i="8"/>
  <c r="J184" i="8"/>
  <c r="J192" i="8"/>
  <c r="J200" i="8"/>
  <c r="J208" i="8"/>
  <c r="J216" i="8"/>
  <c r="J224" i="8"/>
  <c r="J232" i="8"/>
  <c r="J240" i="8"/>
  <c r="J248" i="8"/>
  <c r="J256" i="8"/>
  <c r="J264" i="8"/>
  <c r="J272" i="8"/>
  <c r="J280" i="8"/>
  <c r="J9" i="8"/>
  <c r="J17" i="8"/>
  <c r="J25" i="8"/>
  <c r="J33" i="8"/>
  <c r="J41" i="8"/>
  <c r="J49" i="8"/>
  <c r="J57" i="8"/>
  <c r="J65" i="8"/>
  <c r="J73" i="8"/>
  <c r="J81" i="8"/>
  <c r="J89" i="8"/>
  <c r="J97" i="8"/>
  <c r="J105" i="8"/>
  <c r="J113" i="8"/>
  <c r="J121" i="8"/>
  <c r="J129" i="8"/>
  <c r="J137" i="8"/>
  <c r="J145" i="8"/>
  <c r="J153" i="8"/>
  <c r="J161" i="8"/>
  <c r="J169" i="8"/>
  <c r="J177" i="8"/>
  <c r="J185" i="8"/>
  <c r="J193" i="8"/>
  <c r="J201" i="8"/>
  <c r="J209" i="8"/>
  <c r="J217" i="8"/>
  <c r="J225" i="8"/>
  <c r="J233" i="8"/>
  <c r="J241" i="8"/>
  <c r="J249" i="8"/>
  <c r="J257" i="8"/>
  <c r="J10" i="8"/>
  <c r="J18" i="8"/>
  <c r="J26" i="8"/>
  <c r="J34" i="8"/>
  <c r="J42" i="8"/>
  <c r="J50" i="8"/>
  <c r="J58" i="8"/>
  <c r="J66" i="8"/>
  <c r="J74" i="8"/>
  <c r="J82" i="8"/>
  <c r="J90" i="8"/>
  <c r="J98" i="8"/>
  <c r="J106" i="8"/>
  <c r="J114" i="8"/>
  <c r="J122" i="8"/>
  <c r="J130" i="8"/>
  <c r="J138" i="8"/>
  <c r="J146" i="8"/>
  <c r="J154" i="8"/>
  <c r="J162" i="8"/>
  <c r="J170" i="8"/>
  <c r="J178" i="8"/>
  <c r="J186" i="8"/>
  <c r="J194" i="8"/>
  <c r="J202" i="8"/>
  <c r="J210" i="8"/>
  <c r="J218" i="8"/>
  <c r="J226" i="8"/>
  <c r="J234" i="8"/>
  <c r="J242" i="8"/>
  <c r="J250" i="8"/>
  <c r="J258" i="8"/>
  <c r="J266" i="8"/>
  <c r="J274" i="8"/>
  <c r="J282" i="8"/>
  <c r="J290" i="8"/>
  <c r="J298" i="8"/>
  <c r="J306" i="8"/>
  <c r="J314" i="8"/>
  <c r="J322" i="8"/>
  <c r="J330" i="8"/>
  <c r="J338" i="8"/>
  <c r="J346" i="8"/>
  <c r="J354" i="8"/>
  <c r="J362" i="8"/>
  <c r="J370" i="8"/>
  <c r="J378" i="8"/>
  <c r="J3" i="8"/>
  <c r="J35" i="8"/>
  <c r="J67" i="8"/>
  <c r="J99" i="8"/>
  <c r="J131" i="8"/>
  <c r="J163" i="8"/>
  <c r="J189" i="8"/>
  <c r="J212" i="8"/>
  <c r="J235" i="8"/>
  <c r="J253" i="8"/>
  <c r="J273" i="8"/>
  <c r="J286" i="8"/>
  <c r="J297" i="8"/>
  <c r="J308" i="8"/>
  <c r="J318" i="8"/>
  <c r="J329" i="8"/>
  <c r="J340" i="8"/>
  <c r="J350" i="8"/>
  <c r="J361" i="8"/>
  <c r="J372" i="8"/>
  <c r="J4" i="8"/>
  <c r="J36" i="8"/>
  <c r="J68" i="8"/>
  <c r="J100" i="8"/>
  <c r="J132" i="8"/>
  <c r="J164" i="8"/>
  <c r="J195" i="8"/>
  <c r="J213" i="8"/>
  <c r="J236" i="8"/>
  <c r="J259" i="8"/>
  <c r="J275" i="8"/>
  <c r="J288" i="8"/>
  <c r="J299" i="8"/>
  <c r="J309" i="8"/>
  <c r="J320" i="8"/>
  <c r="J331" i="8"/>
  <c r="J341" i="8"/>
  <c r="J352" i="8"/>
  <c r="J363" i="8"/>
  <c r="J373" i="8"/>
  <c r="J11" i="8"/>
  <c r="J43" i="8"/>
  <c r="J75" i="8"/>
  <c r="J107" i="8"/>
  <c r="J139" i="8"/>
  <c r="J171" i="8"/>
  <c r="J196" i="8"/>
  <c r="J219" i="8"/>
  <c r="J237" i="8"/>
  <c r="J260" i="8"/>
  <c r="J276" i="8"/>
  <c r="J289" i="8"/>
  <c r="J300" i="8"/>
  <c r="J310" i="8"/>
  <c r="J321" i="8"/>
  <c r="J332" i="8"/>
  <c r="J342" i="8"/>
  <c r="J353" i="8"/>
  <c r="J364" i="8"/>
  <c r="J374" i="8"/>
  <c r="J12" i="8"/>
  <c r="J44" i="8"/>
  <c r="J76" i="8"/>
  <c r="J108" i="8"/>
  <c r="J140" i="8"/>
  <c r="J172" i="8"/>
  <c r="J197" i="8"/>
  <c r="J220" i="8"/>
  <c r="J243" i="8"/>
  <c r="J261" i="8"/>
  <c r="J277" i="8"/>
  <c r="J291" i="8"/>
  <c r="J301" i="8"/>
  <c r="J312" i="8"/>
  <c r="J323" i="8"/>
  <c r="J333" i="8"/>
  <c r="J344" i="8"/>
  <c r="J355" i="8"/>
  <c r="J365" i="8"/>
  <c r="J376" i="8"/>
  <c r="J19" i="8"/>
  <c r="J51" i="8"/>
  <c r="J83" i="8"/>
  <c r="J115" i="8"/>
  <c r="J147" i="8"/>
  <c r="J179" i="8"/>
  <c r="J203" i="8"/>
  <c r="J221" i="8"/>
  <c r="J244" i="8"/>
  <c r="J265" i="8"/>
  <c r="J281" i="8"/>
  <c r="J292" i="8"/>
  <c r="J302" i="8"/>
  <c r="J313" i="8"/>
  <c r="J324" i="8"/>
  <c r="J334" i="8"/>
  <c r="J345" i="8"/>
  <c r="J356" i="8"/>
  <c r="J366" i="8"/>
  <c r="J377" i="8"/>
  <c r="J20" i="8"/>
  <c r="J52" i="8"/>
  <c r="J84" i="8"/>
  <c r="J116" i="8"/>
  <c r="J148" i="8"/>
  <c r="J180" i="8"/>
  <c r="J204" i="8"/>
  <c r="J227" i="8"/>
  <c r="J245" i="8"/>
  <c r="J267" i="8"/>
  <c r="J283" i="8"/>
  <c r="J293" i="8"/>
  <c r="J304" i="8"/>
  <c r="J315" i="8"/>
  <c r="J325" i="8"/>
  <c r="J336" i="8"/>
  <c r="J347" i="8"/>
  <c r="J357" i="8"/>
  <c r="J368" i="8"/>
  <c r="J379" i="8"/>
  <c r="J91" i="8"/>
  <c r="J205" i="8"/>
  <c r="J284" i="8"/>
  <c r="J326" i="8"/>
  <c r="J369" i="8"/>
  <c r="J92" i="8"/>
  <c r="J211" i="8"/>
  <c r="J285" i="8"/>
  <c r="J328" i="8"/>
  <c r="J371" i="8"/>
  <c r="J123" i="8"/>
  <c r="J228" i="8"/>
  <c r="J294" i="8"/>
  <c r="J337" i="8"/>
  <c r="J380" i="8"/>
  <c r="J124" i="8"/>
  <c r="J229" i="8"/>
  <c r="J296" i="8"/>
  <c r="J339" i="8"/>
  <c r="J381" i="8"/>
  <c r="J27" i="8"/>
  <c r="J155" i="8"/>
  <c r="J251" i="8"/>
  <c r="J305" i="8"/>
  <c r="J348" i="8"/>
  <c r="J28" i="8"/>
  <c r="J156" i="8"/>
  <c r="J252" i="8"/>
  <c r="J307" i="8"/>
  <c r="J349" i="8"/>
  <c r="J269" i="8"/>
  <c r="J187" i="8"/>
  <c r="J316" i="8"/>
  <c r="J317" i="8"/>
  <c r="J59" i="8"/>
  <c r="J358" i="8"/>
  <c r="J60" i="8"/>
  <c r="J360" i="8"/>
  <c r="J188" i="8"/>
  <c r="J268" i="8"/>
  <c r="C4" i="3"/>
  <c r="G6" i="8" l="1"/>
  <c r="G3" i="8"/>
  <c r="G2" i="8"/>
  <c r="AS61" i="20"/>
  <c r="AS202" i="20"/>
  <c r="AK220" i="20"/>
  <c r="AS139" i="20"/>
  <c r="C5" i="29"/>
  <c r="D5" i="29"/>
  <c r="AS378" i="22"/>
  <c r="E29" i="28"/>
  <c r="BB98" i="27"/>
  <c r="BD98" i="27" s="1"/>
  <c r="BB48" i="27"/>
  <c r="BD48" i="27" s="1"/>
  <c r="BB381" i="27"/>
  <c r="BD381" i="27" s="1"/>
  <c r="BB17" i="27"/>
  <c r="BD17" i="27" s="1"/>
  <c r="BB310" i="27"/>
  <c r="BD310" i="27" s="1"/>
  <c r="BB197" i="27"/>
  <c r="BD197" i="27" s="1"/>
  <c r="BB311" i="27"/>
  <c r="BD311" i="27" s="1"/>
  <c r="BB183" i="27"/>
  <c r="BD183" i="27" s="1"/>
  <c r="BB30" i="27"/>
  <c r="BD30" i="27" s="1"/>
  <c r="BB19" i="27"/>
  <c r="BD19" i="27" s="1"/>
  <c r="BB89" i="27"/>
  <c r="BD89" i="27" s="1"/>
  <c r="BB351" i="27"/>
  <c r="BD351" i="27" s="1"/>
  <c r="BB96" i="27"/>
  <c r="BD96" i="27" s="1"/>
  <c r="BB369" i="27"/>
  <c r="BD369" i="27" s="1"/>
  <c r="BB196" i="27"/>
  <c r="BD196" i="27" s="1"/>
  <c r="BB239" i="27"/>
  <c r="BD239" i="27" s="1"/>
  <c r="BB45" i="27"/>
  <c r="BD45" i="27" s="1"/>
  <c r="BB302" i="27"/>
  <c r="BD302" i="27" s="1"/>
  <c r="BB163" i="27"/>
  <c r="BD163" i="27" s="1"/>
  <c r="BB357" i="27"/>
  <c r="BD357" i="27" s="1"/>
  <c r="BB379" i="27"/>
  <c r="BD379" i="27" s="1"/>
  <c r="BB213" i="27"/>
  <c r="BD213" i="27" s="1"/>
  <c r="BB79" i="27"/>
  <c r="BD79" i="27" s="1"/>
  <c r="BB92" i="27"/>
  <c r="BD92" i="27" s="1"/>
  <c r="BB335" i="27"/>
  <c r="BD335" i="27" s="1"/>
  <c r="BB221" i="27"/>
  <c r="BD221" i="27" s="1"/>
  <c r="BB187" i="27"/>
  <c r="BD187" i="27" s="1"/>
  <c r="BB99" i="27"/>
  <c r="BD99" i="27" s="1"/>
  <c r="BB34" i="27"/>
  <c r="BD34" i="27" s="1"/>
  <c r="BB317" i="27"/>
  <c r="BD317" i="27" s="1"/>
  <c r="BB97" i="27"/>
  <c r="BD97" i="27" s="1"/>
  <c r="BB362" i="27"/>
  <c r="BD362" i="27" s="1"/>
  <c r="BB253" i="27"/>
  <c r="BD253" i="27" s="1"/>
  <c r="BB368" i="27"/>
  <c r="BD368" i="27" s="1"/>
  <c r="BB305" i="27"/>
  <c r="BD305" i="27" s="1"/>
  <c r="BB189" i="27"/>
  <c r="BD189" i="27" s="1"/>
  <c r="BB41" i="27"/>
  <c r="BD41" i="27" s="1"/>
  <c r="BB262" i="27"/>
  <c r="BD262" i="27" s="1"/>
  <c r="BB188" i="27"/>
  <c r="BD188" i="27" s="1"/>
  <c r="BB4" i="27"/>
  <c r="BD4" i="27" s="1"/>
  <c r="BB63" i="27"/>
  <c r="BD63" i="27" s="1"/>
  <c r="BB181" i="27"/>
  <c r="BD181" i="27" s="1"/>
  <c r="BB137" i="27"/>
  <c r="BD137" i="27" s="1"/>
  <c r="BB59" i="27"/>
  <c r="BD59" i="27" s="1"/>
  <c r="BB177" i="27"/>
  <c r="BD177" i="27" s="1"/>
  <c r="BB281" i="27"/>
  <c r="BD281" i="27" s="1"/>
  <c r="BB23" i="27"/>
  <c r="BD23" i="27" s="1"/>
  <c r="BB257" i="27"/>
  <c r="BD257" i="27" s="1"/>
  <c r="BB324" i="27"/>
  <c r="BD324" i="27" s="1"/>
  <c r="BB185" i="27"/>
  <c r="BD185" i="27" s="1"/>
  <c r="BB306" i="27"/>
  <c r="BD306" i="27" s="1"/>
  <c r="BB307" i="27"/>
  <c r="BD307" i="27" s="1"/>
  <c r="BB214" i="27"/>
  <c r="BD214" i="27" s="1"/>
  <c r="BB336" i="27"/>
  <c r="BD336" i="27" s="1"/>
  <c r="BB194" i="27"/>
  <c r="BD194" i="27" s="1"/>
  <c r="BB354" i="27"/>
  <c r="BD354" i="27" s="1"/>
  <c r="BB58" i="27"/>
  <c r="BD58" i="27" s="1"/>
  <c r="BB208" i="27"/>
  <c r="BD208" i="27" s="1"/>
  <c r="BB151" i="27"/>
  <c r="BD151" i="27" s="1"/>
  <c r="BB255" i="27"/>
  <c r="BD255" i="27" s="1"/>
  <c r="BB38" i="27"/>
  <c r="BD38" i="27" s="1"/>
  <c r="BB309" i="27"/>
  <c r="BD309" i="27" s="1"/>
  <c r="BB200" i="27"/>
  <c r="BD200" i="27" s="1"/>
  <c r="BB100" i="27"/>
  <c r="BD100" i="27" s="1"/>
  <c r="BB376" i="27"/>
  <c r="BD376" i="27" s="1"/>
  <c r="BB244" i="27"/>
  <c r="BD244" i="27" s="1"/>
  <c r="BB86" i="27"/>
  <c r="BD86" i="27" s="1"/>
  <c r="BB149" i="27"/>
  <c r="BD149" i="27" s="1"/>
  <c r="BB238" i="27"/>
  <c r="BD238" i="27" s="1"/>
  <c r="BB215" i="27"/>
  <c r="BD215" i="27" s="1"/>
  <c r="BB101" i="27"/>
  <c r="BD101" i="27" s="1"/>
  <c r="BB139" i="27"/>
  <c r="BD139" i="27" s="1"/>
  <c r="BB353" i="27"/>
  <c r="BD353" i="27" s="1"/>
  <c r="BB313" i="27"/>
  <c r="BD313" i="27" s="1"/>
  <c r="BB72" i="27"/>
  <c r="BD72" i="27" s="1"/>
  <c r="BB350" i="27"/>
  <c r="BD350" i="27" s="1"/>
  <c r="BB269" i="27"/>
  <c r="BD269" i="27" s="1"/>
  <c r="BB176" i="27"/>
  <c r="BD176" i="27" s="1"/>
  <c r="BB131" i="27"/>
  <c r="BD131" i="27" s="1"/>
  <c r="BB320" i="27"/>
  <c r="BD320" i="27" s="1"/>
  <c r="BB114" i="27"/>
  <c r="BD114" i="27" s="1"/>
  <c r="BB378" i="27"/>
  <c r="BD378" i="27" s="1"/>
  <c r="BB144" i="27"/>
  <c r="BD144" i="27" s="1"/>
  <c r="BB49" i="27"/>
  <c r="BD49" i="27" s="1"/>
  <c r="BB93" i="27"/>
  <c r="BD93" i="27" s="1"/>
  <c r="BB174" i="27"/>
  <c r="BD174" i="27" s="1"/>
  <c r="BB76" i="27"/>
  <c r="BD76" i="27" s="1"/>
  <c r="BB219" i="27"/>
  <c r="BD219" i="27" s="1"/>
  <c r="BB319" i="27"/>
  <c r="BD319" i="27" s="1"/>
  <c r="BB212" i="27"/>
  <c r="BD212" i="27" s="1"/>
  <c r="BB296" i="27"/>
  <c r="BD296" i="27" s="1"/>
  <c r="BB32" i="27"/>
  <c r="BD32" i="27" s="1"/>
  <c r="BB361" i="27"/>
  <c r="BD361" i="27" s="1"/>
  <c r="BB128" i="27"/>
  <c r="BD128" i="27" s="1"/>
  <c r="BB157" i="27"/>
  <c r="BD157" i="27" s="1"/>
  <c r="BB90" i="27"/>
  <c r="BD90" i="27" s="1"/>
  <c r="BB29" i="27"/>
  <c r="BD29" i="27" s="1"/>
  <c r="BB242" i="27"/>
  <c r="BD242" i="27" s="1"/>
  <c r="BB325" i="27"/>
  <c r="BD325" i="27" s="1"/>
  <c r="BB245" i="27"/>
  <c r="BD245" i="27" s="1"/>
  <c r="BB288" i="27"/>
  <c r="BD288" i="27" s="1"/>
  <c r="BB347" i="27"/>
  <c r="BD347" i="27" s="1"/>
  <c r="BB279" i="27"/>
  <c r="BD279" i="27" s="1"/>
  <c r="BB116" i="27"/>
  <c r="BD116" i="27" s="1"/>
  <c r="BB322" i="27"/>
  <c r="BD322" i="27" s="1"/>
  <c r="BB370" i="27"/>
  <c r="BD370" i="27" s="1"/>
  <c r="BB220" i="27"/>
  <c r="BD220" i="27" s="1"/>
  <c r="BB371" i="27"/>
  <c r="BD371" i="27" s="1"/>
  <c r="BB258" i="27"/>
  <c r="BD258" i="27" s="1"/>
  <c r="BB61" i="27"/>
  <c r="BD61" i="27" s="1"/>
  <c r="BB47" i="27"/>
  <c r="BD47" i="27" s="1"/>
  <c r="BB303" i="27"/>
  <c r="BD303" i="27" s="1"/>
  <c r="BB164" i="27"/>
  <c r="BD164" i="27" s="1"/>
  <c r="BB127" i="27"/>
  <c r="BD127" i="27" s="1"/>
  <c r="BB282" i="27"/>
  <c r="BD282" i="27" s="1"/>
  <c r="BB321" i="27"/>
  <c r="BD321" i="27" s="1"/>
  <c r="BB80" i="27"/>
  <c r="BD80" i="27" s="1"/>
  <c r="BB352" i="27"/>
  <c r="BD352" i="27" s="1"/>
  <c r="BB248" i="27"/>
  <c r="BD248" i="27" s="1"/>
  <c r="BB6" i="27"/>
  <c r="BD6" i="27" s="1"/>
  <c r="BB209" i="27"/>
  <c r="BD209" i="27" s="1"/>
  <c r="BB123" i="27"/>
  <c r="BD123" i="27" s="1"/>
  <c r="BB283" i="27"/>
  <c r="BD283" i="27" s="1"/>
  <c r="BB52" i="27"/>
  <c r="BD52" i="27" s="1"/>
  <c r="BB107" i="27"/>
  <c r="BD107" i="27" s="1"/>
  <c r="BB334" i="27"/>
  <c r="BD334" i="27" s="1"/>
  <c r="BB259" i="27"/>
  <c r="BD259" i="27" s="1"/>
  <c r="BB119" i="27"/>
  <c r="BD119" i="27" s="1"/>
  <c r="BB254" i="27"/>
  <c r="BD254" i="27" s="1"/>
  <c r="BB278" i="27"/>
  <c r="BD278" i="27" s="1"/>
  <c r="BB43" i="27"/>
  <c r="BD43" i="27" s="1"/>
  <c r="BB326" i="27"/>
  <c r="BD326" i="27" s="1"/>
  <c r="BB360" i="27"/>
  <c r="BD360" i="27" s="1"/>
  <c r="BB251" i="27"/>
  <c r="BD251" i="27" s="1"/>
  <c r="BB110" i="27"/>
  <c r="BD110" i="27" s="1"/>
  <c r="BB186" i="27"/>
  <c r="BD186" i="27" s="1"/>
  <c r="BB54" i="27"/>
  <c r="BD54" i="27" s="1"/>
  <c r="BB276" i="27"/>
  <c r="BD276" i="27" s="1"/>
  <c r="BB340" i="27"/>
  <c r="BD340" i="27" s="1"/>
  <c r="BB266" i="27"/>
  <c r="BD266" i="27" s="1"/>
  <c r="BB112" i="27"/>
  <c r="BD112" i="27" s="1"/>
  <c r="BB106" i="27"/>
  <c r="BD106" i="27" s="1"/>
  <c r="BB273" i="27"/>
  <c r="BD273" i="27" s="1"/>
  <c r="BB169" i="27"/>
  <c r="BD169" i="27" s="1"/>
  <c r="BB168" i="27"/>
  <c r="BD168" i="27" s="1"/>
  <c r="BB333" i="27"/>
  <c r="BD333" i="27" s="1"/>
  <c r="BB75" i="27"/>
  <c r="BD75" i="27" s="1"/>
  <c r="BB230" i="27"/>
  <c r="BD230" i="27" s="1"/>
  <c r="BB280" i="27"/>
  <c r="BD280" i="27" s="1"/>
  <c r="BB167" i="27"/>
  <c r="BD167" i="27" s="1"/>
  <c r="BB323" i="27"/>
  <c r="BD323" i="27" s="1"/>
  <c r="BB252" i="27"/>
  <c r="BD252" i="27" s="1"/>
  <c r="BB268" i="27"/>
  <c r="BD268" i="27" s="1"/>
  <c r="BB65" i="27"/>
  <c r="BD65" i="27" s="1"/>
  <c r="BB316" i="27"/>
  <c r="BD316" i="27" s="1"/>
  <c r="BB171" i="27"/>
  <c r="BD171" i="27" s="1"/>
  <c r="BB318" i="27"/>
  <c r="BD318" i="27" s="1"/>
  <c r="BB380" i="27"/>
  <c r="BD380" i="27" s="1"/>
  <c r="BB256" i="27"/>
  <c r="BD256" i="27" s="1"/>
  <c r="BB87" i="27"/>
  <c r="BD87" i="27" s="1"/>
  <c r="BB69" i="27"/>
  <c r="BD69" i="27" s="1"/>
  <c r="BB195" i="27"/>
  <c r="BD195" i="27" s="1"/>
  <c r="BB217" i="27"/>
  <c r="BD217" i="27" s="1"/>
  <c r="BB129" i="27"/>
  <c r="BD129" i="27" s="1"/>
  <c r="BB293" i="27"/>
  <c r="BD293" i="27" s="1"/>
  <c r="BB22" i="27"/>
  <c r="BD22" i="27" s="1"/>
  <c r="BB343" i="27"/>
  <c r="BD343" i="27" s="1"/>
  <c r="BB146" i="27"/>
  <c r="BD146" i="27" s="1"/>
  <c r="BB364" i="27"/>
  <c r="BD364" i="27" s="1"/>
  <c r="BB203" i="27"/>
  <c r="BD203" i="27" s="1"/>
  <c r="BB308" i="27"/>
  <c r="BD308" i="27" s="1"/>
  <c r="BB229" i="27"/>
  <c r="BD229" i="27" s="1"/>
  <c r="BB291" i="27"/>
  <c r="BD291" i="27" s="1"/>
  <c r="BB118" i="27"/>
  <c r="BD118" i="27" s="1"/>
  <c r="BB10" i="27"/>
  <c r="BD10" i="27" s="1"/>
  <c r="BB156" i="27"/>
  <c r="BD156" i="27" s="1"/>
  <c r="BB182" i="27"/>
  <c r="BD182" i="27" s="1"/>
  <c r="BB14" i="27"/>
  <c r="BD14" i="27" s="1"/>
  <c r="BB263" i="27"/>
  <c r="BD263" i="27" s="1"/>
  <c r="BB113" i="27"/>
  <c r="BD113" i="27" s="1"/>
  <c r="BB7" i="27"/>
  <c r="BD7" i="27" s="1"/>
  <c r="BB331" i="27"/>
  <c r="BD331" i="27" s="1"/>
  <c r="BB337" i="27"/>
  <c r="BD337" i="27" s="1"/>
  <c r="BB179" i="27"/>
  <c r="BD179" i="27" s="1"/>
  <c r="BB24" i="27"/>
  <c r="BD24" i="27" s="1"/>
  <c r="BB64" i="27"/>
  <c r="BD64" i="27" s="1"/>
  <c r="BB349" i="27"/>
  <c r="BD349" i="27" s="1"/>
  <c r="BB233" i="27"/>
  <c r="BD233" i="27" s="1"/>
  <c r="BB2" i="27"/>
  <c r="BB68" i="27"/>
  <c r="BD68" i="27" s="1"/>
  <c r="BB21" i="27"/>
  <c r="BD21" i="27" s="1"/>
  <c r="BB250" i="27"/>
  <c r="BD250" i="27" s="1"/>
  <c r="BB77" i="27"/>
  <c r="BD77" i="27" s="1"/>
  <c r="BB147" i="27"/>
  <c r="BD147" i="27" s="1"/>
  <c r="BB153" i="27"/>
  <c r="BD153" i="27" s="1"/>
  <c r="BB234" i="27"/>
  <c r="BD234" i="27" s="1"/>
  <c r="BB329" i="27"/>
  <c r="BD329" i="27" s="1"/>
  <c r="BB260" i="27"/>
  <c r="BD260" i="27" s="1"/>
  <c r="BB372" i="27"/>
  <c r="BD372" i="27" s="1"/>
  <c r="BB150" i="27"/>
  <c r="BD150" i="27" s="1"/>
  <c r="BB18" i="27"/>
  <c r="BD18" i="27" s="1"/>
  <c r="BB235" i="27"/>
  <c r="BD235" i="27" s="1"/>
  <c r="BB94" i="27"/>
  <c r="BD94" i="27" s="1"/>
  <c r="BB103" i="27"/>
  <c r="BD103" i="27" s="1"/>
  <c r="BB267" i="27"/>
  <c r="BD267" i="27" s="1"/>
  <c r="BB165" i="27"/>
  <c r="BD165" i="27" s="1"/>
  <c r="BB135" i="27"/>
  <c r="BD135" i="27" s="1"/>
  <c r="BB8" i="27"/>
  <c r="BD8" i="27" s="1"/>
  <c r="BB359" i="27"/>
  <c r="BD359" i="27" s="1"/>
  <c r="BB155" i="27"/>
  <c r="BD155" i="27" s="1"/>
  <c r="BB356" i="27"/>
  <c r="BD356" i="27" s="1"/>
  <c r="BB226" i="27"/>
  <c r="BD226" i="27" s="1"/>
  <c r="BB274" i="27"/>
  <c r="BD274" i="27" s="1"/>
  <c r="BB190" i="27"/>
  <c r="BD190" i="27" s="1"/>
  <c r="BB46" i="27"/>
  <c r="BD46" i="27" s="1"/>
  <c r="BB284" i="27"/>
  <c r="BD284" i="27" s="1"/>
  <c r="BB158" i="27"/>
  <c r="BD158" i="27" s="1"/>
  <c r="BB122" i="27"/>
  <c r="BD122" i="27" s="1"/>
  <c r="BB314" i="27"/>
  <c r="BD314" i="27" s="1"/>
  <c r="BB198" i="27"/>
  <c r="BD198" i="27" s="1"/>
  <c r="BB55" i="27"/>
  <c r="BD55" i="27" s="1"/>
  <c r="BB222" i="27"/>
  <c r="BD222" i="27" s="1"/>
  <c r="BB298" i="27"/>
  <c r="BD298" i="27" s="1"/>
  <c r="BB81" i="27"/>
  <c r="BD81" i="27" s="1"/>
  <c r="BB327" i="27"/>
  <c r="BD327" i="27" s="1"/>
  <c r="BB202" i="27"/>
  <c r="BD202" i="27" s="1"/>
  <c r="BB31" i="27"/>
  <c r="BD31" i="27" s="1"/>
  <c r="BB126" i="27"/>
  <c r="BD126" i="27" s="1"/>
  <c r="BB330" i="27"/>
  <c r="BD330" i="27" s="1"/>
  <c r="BB136" i="27"/>
  <c r="BD136" i="27" s="1"/>
  <c r="BB292" i="27"/>
  <c r="BD292" i="27" s="1"/>
  <c r="BB117" i="27"/>
  <c r="BD117" i="27" s="1"/>
  <c r="BB224" i="27"/>
  <c r="BD224" i="27" s="1"/>
  <c r="BB104" i="27"/>
  <c r="BD104" i="27" s="1"/>
  <c r="BB275" i="27"/>
  <c r="BD275" i="27" s="1"/>
  <c r="BB60" i="27"/>
  <c r="BD60" i="27" s="1"/>
  <c r="BB365" i="27"/>
  <c r="BD365" i="27" s="1"/>
  <c r="BB270" i="27"/>
  <c r="BD270" i="27" s="1"/>
  <c r="BB161" i="27"/>
  <c r="BD161" i="27" s="1"/>
  <c r="BB27" i="27"/>
  <c r="BD27" i="27" s="1"/>
  <c r="BB216" i="27"/>
  <c r="BD216" i="27" s="1"/>
  <c r="BB231" i="27"/>
  <c r="BD231" i="27" s="1"/>
  <c r="BB57" i="27"/>
  <c r="BD57" i="27" s="1"/>
  <c r="BB159" i="27"/>
  <c r="BD159" i="27" s="1"/>
  <c r="BB261" i="27"/>
  <c r="BD261" i="27" s="1"/>
  <c r="BB184" i="27"/>
  <c r="BD184" i="27" s="1"/>
  <c r="BB304" i="27"/>
  <c r="BD304" i="27" s="1"/>
  <c r="BB108" i="27"/>
  <c r="BD108" i="27" s="1"/>
  <c r="BB312" i="27"/>
  <c r="BD312" i="27" s="1"/>
  <c r="BB172" i="27"/>
  <c r="BD172" i="27" s="1"/>
  <c r="BB35" i="27"/>
  <c r="BD35" i="27" s="1"/>
  <c r="BB241" i="27"/>
  <c r="BD241" i="27" s="1"/>
  <c r="BB341" i="27"/>
  <c r="BD341" i="27" s="1"/>
  <c r="BB88" i="27"/>
  <c r="BD88" i="27" s="1"/>
  <c r="BB366" i="27"/>
  <c r="BD366" i="27" s="1"/>
  <c r="BB211" i="27"/>
  <c r="BD211" i="27" s="1"/>
  <c r="BB227" i="27"/>
  <c r="BD227" i="27" s="1"/>
  <c r="BB125" i="27"/>
  <c r="BD125" i="27" s="1"/>
  <c r="BB294" i="27"/>
  <c r="BD294" i="27" s="1"/>
  <c r="BB199" i="27"/>
  <c r="BD199" i="27" s="1"/>
  <c r="BB145" i="27"/>
  <c r="BD145" i="27" s="1"/>
  <c r="BB83" i="27"/>
  <c r="BD83" i="27" s="1"/>
  <c r="BB346" i="27"/>
  <c r="BD346" i="27" s="1"/>
  <c r="BB205" i="27"/>
  <c r="BD205" i="27" s="1"/>
  <c r="BB70" i="27"/>
  <c r="BD70" i="27" s="1"/>
  <c r="BB154" i="27"/>
  <c r="BD154" i="27" s="1"/>
  <c r="BB120" i="27"/>
  <c r="BD120" i="27" s="1"/>
  <c r="BB121" i="27"/>
  <c r="BD121" i="27" s="1"/>
  <c r="BB11" i="27"/>
  <c r="BD11" i="27" s="1"/>
  <c r="BB74" i="27"/>
  <c r="BD74" i="27" s="1"/>
  <c r="BB192" i="27"/>
  <c r="BD192" i="27" s="1"/>
  <c r="BB3" i="27"/>
  <c r="BD3" i="27" s="1"/>
  <c r="BB264" i="27"/>
  <c r="BD264" i="27" s="1"/>
  <c r="BB140" i="27"/>
  <c r="BD140" i="27" s="1"/>
  <c r="BB240" i="27"/>
  <c r="BD240" i="27" s="1"/>
  <c r="BB243" i="27"/>
  <c r="BD243" i="27" s="1"/>
  <c r="BB130" i="27"/>
  <c r="BD130" i="27" s="1"/>
  <c r="BB272" i="27"/>
  <c r="BD272" i="27" s="1"/>
  <c r="BB201" i="27"/>
  <c r="BD201" i="27" s="1"/>
  <c r="BB111" i="27"/>
  <c r="BD111" i="27" s="1"/>
  <c r="BB338" i="27"/>
  <c r="BD338" i="27" s="1"/>
  <c r="BB180" i="27"/>
  <c r="BD180" i="27" s="1"/>
  <c r="BB15" i="27"/>
  <c r="BD15" i="27" s="1"/>
  <c r="BB105" i="27"/>
  <c r="BD105" i="27" s="1"/>
  <c r="BB363" i="27"/>
  <c r="BD363" i="27" s="1"/>
  <c r="BB115" i="27"/>
  <c r="BD115" i="27" s="1"/>
  <c r="BB162" i="27"/>
  <c r="BD162" i="27" s="1"/>
  <c r="BB300" i="27"/>
  <c r="BD300" i="27" s="1"/>
  <c r="BB166" i="27"/>
  <c r="BD166" i="27" s="1"/>
  <c r="BB173" i="27"/>
  <c r="BD173" i="27" s="1"/>
  <c r="BB355" i="27"/>
  <c r="BD355" i="27" s="1"/>
  <c r="BB191" i="27"/>
  <c r="BD191" i="27" s="1"/>
  <c r="BB225" i="27"/>
  <c r="BD225" i="27" s="1"/>
  <c r="BB44" i="27"/>
  <c r="BD44" i="27" s="1"/>
  <c r="BB204" i="27"/>
  <c r="BD204" i="27" s="1"/>
  <c r="BB66" i="27"/>
  <c r="BD66" i="27" s="1"/>
  <c r="BB207" i="27"/>
  <c r="BD207" i="27" s="1"/>
  <c r="BB148" i="27"/>
  <c r="BD148" i="27" s="1"/>
  <c r="BB193" i="27"/>
  <c r="BD193" i="27" s="1"/>
  <c r="BB271" i="27"/>
  <c r="BD271" i="27" s="1"/>
  <c r="BB175" i="27"/>
  <c r="BD175" i="27" s="1"/>
  <c r="BB142" i="27"/>
  <c r="BD142" i="27" s="1"/>
  <c r="BB178" i="27"/>
  <c r="BD178" i="27" s="1"/>
  <c r="BB339" i="27"/>
  <c r="BD339" i="27" s="1"/>
  <c r="BB210" i="27"/>
  <c r="BD210" i="27" s="1"/>
  <c r="BB299" i="27"/>
  <c r="BD299" i="27" s="1"/>
  <c r="BB277" i="27"/>
  <c r="BD277" i="27" s="1"/>
  <c r="BB109" i="27"/>
  <c r="BD109" i="27" s="1"/>
  <c r="BB51" i="27"/>
  <c r="BD51" i="27" s="1"/>
  <c r="BB28" i="27"/>
  <c r="BD28" i="27" s="1"/>
  <c r="BB102" i="27"/>
  <c r="BD102" i="27" s="1"/>
  <c r="BB138" i="27"/>
  <c r="BD138" i="27" s="1"/>
  <c r="BB377" i="27"/>
  <c r="BD377" i="27" s="1"/>
  <c r="BB13" i="27"/>
  <c r="BD13" i="27" s="1"/>
  <c r="BB67" i="27"/>
  <c r="BD67" i="27" s="1"/>
  <c r="BB375" i="27"/>
  <c r="BD375" i="27" s="1"/>
  <c r="BB134" i="27"/>
  <c r="BD134" i="27" s="1"/>
  <c r="BB249" i="27"/>
  <c r="BD249" i="27" s="1"/>
  <c r="BB152" i="27"/>
  <c r="BD152" i="27" s="1"/>
  <c r="BB236" i="27"/>
  <c r="BD236" i="27" s="1"/>
  <c r="BB95" i="27"/>
  <c r="BD95" i="27" s="1"/>
  <c r="BB33" i="27"/>
  <c r="BD33" i="27" s="1"/>
  <c r="BB16" i="27"/>
  <c r="BD16" i="27" s="1"/>
  <c r="BB237" i="27"/>
  <c r="BD237" i="27" s="1"/>
  <c r="BB143" i="27"/>
  <c r="BD143" i="27" s="1"/>
  <c r="BB301" i="27"/>
  <c r="BD301" i="27" s="1"/>
  <c r="BB246" i="27"/>
  <c r="BD246" i="27" s="1"/>
  <c r="BB91" i="27"/>
  <c r="BD91" i="27" s="1"/>
  <c r="BB373" i="27"/>
  <c r="BD373" i="27" s="1"/>
  <c r="BB228" i="27"/>
  <c r="BD228" i="27" s="1"/>
  <c r="BB78" i="27"/>
  <c r="BD78" i="27" s="1"/>
  <c r="BB132" i="27"/>
  <c r="BD132" i="27" s="1"/>
  <c r="BB342" i="27"/>
  <c r="BD342" i="27" s="1"/>
  <c r="BB285" i="27"/>
  <c r="BD285" i="27" s="1"/>
  <c r="BB160" i="27"/>
  <c r="BD160" i="27" s="1"/>
  <c r="BB37" i="27"/>
  <c r="BD37" i="27" s="1"/>
  <c r="BB85" i="27"/>
  <c r="BD85" i="27" s="1"/>
  <c r="BB286" i="27"/>
  <c r="BD286" i="27" s="1"/>
  <c r="BB56" i="27"/>
  <c r="BD56" i="27" s="1"/>
  <c r="BB348" i="27"/>
  <c r="BD348" i="27" s="1"/>
  <c r="BB332" i="27"/>
  <c r="BD332" i="27" s="1"/>
  <c r="BB50" i="27"/>
  <c r="BD50" i="27" s="1"/>
  <c r="BB328" i="27"/>
  <c r="BD328" i="27" s="1"/>
  <c r="BB223" i="27"/>
  <c r="BD223" i="27" s="1"/>
  <c r="BB40" i="27"/>
  <c r="BD40" i="27" s="1"/>
  <c r="BB20" i="27"/>
  <c r="BD20" i="27" s="1"/>
  <c r="BB26" i="27"/>
  <c r="BD26" i="27" s="1"/>
  <c r="BB290" i="27"/>
  <c r="BD290" i="27" s="1"/>
  <c r="BB297" i="27"/>
  <c r="BD297" i="27" s="1"/>
  <c r="BB206" i="27"/>
  <c r="BD206" i="27" s="1"/>
  <c r="BB25" i="27"/>
  <c r="BD25" i="27" s="1"/>
  <c r="BB62" i="27"/>
  <c r="BD62" i="27" s="1"/>
  <c r="BB315" i="27"/>
  <c r="BD315" i="27" s="1"/>
  <c r="BB124" i="27"/>
  <c r="BD124" i="27" s="1"/>
  <c r="BB247" i="27"/>
  <c r="BD247" i="27" s="1"/>
  <c r="BB232" i="27"/>
  <c r="BD232" i="27" s="1"/>
  <c r="BB218" i="27"/>
  <c r="BD218" i="27" s="1"/>
  <c r="BB358" i="27"/>
  <c r="BD358" i="27" s="1"/>
  <c r="BB287" i="27"/>
  <c r="BD287" i="27" s="1"/>
  <c r="BB5" i="27"/>
  <c r="BD5" i="27" s="1"/>
  <c r="BB141" i="27"/>
  <c r="BD141" i="27" s="1"/>
  <c r="BB289" i="27"/>
  <c r="BD289" i="27" s="1"/>
  <c r="BB36" i="27"/>
  <c r="BD36" i="27" s="1"/>
  <c r="BB374" i="27"/>
  <c r="BD374" i="27" s="1"/>
  <c r="BB367" i="27"/>
  <c r="BD367" i="27" s="1"/>
  <c r="BB84" i="27"/>
  <c r="BD84" i="27" s="1"/>
  <c r="BB295" i="27"/>
  <c r="BD295" i="27" s="1"/>
  <c r="BB39" i="27"/>
  <c r="BD39" i="27" s="1"/>
  <c r="BB344" i="27"/>
  <c r="BD344" i="27" s="1"/>
  <c r="BB71" i="27"/>
  <c r="BD71" i="27" s="1"/>
  <c r="BB345" i="27"/>
  <c r="BD345" i="27" s="1"/>
  <c r="BB12" i="27"/>
  <c r="BD12" i="27" s="1"/>
  <c r="BB82" i="27"/>
  <c r="BD82" i="27" s="1"/>
  <c r="BB265" i="27"/>
  <c r="BD265" i="27" s="1"/>
  <c r="BB42" i="27"/>
  <c r="BD42" i="27" s="1"/>
  <c r="BB170" i="27"/>
  <c r="BD170" i="27" s="1"/>
  <c r="BB73" i="27"/>
  <c r="BD73" i="27" s="1"/>
  <c r="BB9" i="27"/>
  <c r="BD9" i="27" s="1"/>
  <c r="BB53" i="27"/>
  <c r="BD53" i="27" s="1"/>
  <c r="BB133" i="27"/>
  <c r="BD133" i="27" s="1"/>
  <c r="BH2" i="27"/>
  <c r="AL330" i="24"/>
  <c r="AN330" i="24" s="1"/>
  <c r="AL266" i="24"/>
  <c r="AN266" i="24" s="1"/>
  <c r="AL134" i="24"/>
  <c r="AN134" i="24" s="1"/>
  <c r="AL66" i="24"/>
  <c r="AN66" i="24" s="1"/>
  <c r="AL362" i="24"/>
  <c r="AN362" i="24" s="1"/>
  <c r="AL283" i="24"/>
  <c r="AN283" i="24" s="1"/>
  <c r="AL328" i="24"/>
  <c r="AN328" i="24" s="1"/>
  <c r="AL282" i="24"/>
  <c r="AN282" i="24" s="1"/>
  <c r="AL222" i="24"/>
  <c r="AN222" i="24" s="1"/>
  <c r="AL146" i="24"/>
  <c r="AN146" i="24" s="1"/>
  <c r="AL80" i="24"/>
  <c r="AN80" i="24" s="1"/>
  <c r="AL45" i="24"/>
  <c r="AN45" i="24" s="1"/>
  <c r="AL360" i="24"/>
  <c r="AN360" i="24" s="1"/>
  <c r="AL312" i="24"/>
  <c r="AN312" i="24" s="1"/>
  <c r="AL229" i="24"/>
  <c r="AN229" i="24" s="1"/>
  <c r="AL161" i="24"/>
  <c r="AN161" i="24" s="1"/>
  <c r="AL99" i="24"/>
  <c r="AN99" i="24" s="1"/>
  <c r="AL53" i="24"/>
  <c r="AN53" i="24" s="1"/>
  <c r="AL359" i="24"/>
  <c r="AN359" i="24" s="1"/>
  <c r="AL306" i="24"/>
  <c r="AN306" i="24" s="1"/>
  <c r="AL236" i="24"/>
  <c r="AN236" i="24" s="1"/>
  <c r="AL168" i="24"/>
  <c r="AN168" i="24" s="1"/>
  <c r="AL114" i="24"/>
  <c r="AN114" i="24" s="1"/>
  <c r="AL34" i="24"/>
  <c r="AN34" i="24" s="1"/>
  <c r="AL351" i="24"/>
  <c r="AN351" i="24" s="1"/>
  <c r="AL269" i="24"/>
  <c r="AN269" i="24" s="1"/>
  <c r="AL249" i="24"/>
  <c r="AN249" i="24" s="1"/>
  <c r="AL187" i="24"/>
  <c r="AN187" i="24" s="1"/>
  <c r="AL77" i="24"/>
  <c r="AN77" i="24" s="1"/>
  <c r="AL16" i="24"/>
  <c r="AN16" i="24" s="1"/>
  <c r="AL349" i="24"/>
  <c r="AN349" i="24" s="1"/>
  <c r="AL270" i="24"/>
  <c r="AN270" i="24" s="1"/>
  <c r="AL210" i="24"/>
  <c r="AN210" i="24" s="1"/>
  <c r="AL150" i="24"/>
  <c r="AN150" i="24" s="1"/>
  <c r="AL96" i="24"/>
  <c r="AN96" i="24" s="1"/>
  <c r="AL32" i="24"/>
  <c r="AN32" i="24" s="1"/>
  <c r="AL356" i="24"/>
  <c r="AN356" i="24" s="1"/>
  <c r="AL285" i="24"/>
  <c r="AN285" i="24" s="1"/>
  <c r="AL225" i="24"/>
  <c r="AN225" i="24" s="1"/>
  <c r="AL165" i="24"/>
  <c r="AN165" i="24" s="1"/>
  <c r="AL111" i="24"/>
  <c r="AN111" i="24" s="1"/>
  <c r="AL179" i="24"/>
  <c r="AN179" i="24" s="1"/>
  <c r="AL90" i="24"/>
  <c r="AN90" i="24" s="1"/>
  <c r="AL4" i="24"/>
  <c r="AN4" i="24" s="1"/>
  <c r="AL139" i="24"/>
  <c r="AN139" i="24" s="1"/>
  <c r="AL74" i="24"/>
  <c r="AN74" i="24" s="1"/>
  <c r="AL154" i="24"/>
  <c r="AN154" i="24" s="1"/>
  <c r="AL169" i="24"/>
  <c r="AN169" i="24" s="1"/>
  <c r="AL176" i="24"/>
  <c r="AN176" i="24" s="1"/>
  <c r="AL143" i="24"/>
  <c r="AN143" i="24" s="1"/>
  <c r="AL158" i="24"/>
  <c r="AN158" i="24" s="1"/>
  <c r="AL173" i="24"/>
  <c r="AN173" i="24" s="1"/>
  <c r="AL207" i="24"/>
  <c r="AN207" i="24" s="1"/>
  <c r="AL376" i="24"/>
  <c r="AN376" i="24" s="1"/>
  <c r="AL342" i="24"/>
  <c r="AN342" i="24" s="1"/>
  <c r="AL258" i="24"/>
  <c r="AN258" i="24" s="1"/>
  <c r="AL194" i="24"/>
  <c r="AN194" i="24" s="1"/>
  <c r="AL126" i="24"/>
  <c r="AN126" i="24" s="1"/>
  <c r="AL58" i="24"/>
  <c r="AN58" i="24" s="1"/>
  <c r="AL354" i="24"/>
  <c r="AN354" i="24" s="1"/>
  <c r="AL275" i="24"/>
  <c r="AN275" i="24" s="1"/>
  <c r="AL338" i="24"/>
  <c r="AN338" i="24" s="1"/>
  <c r="AL274" i="24"/>
  <c r="AN274" i="24" s="1"/>
  <c r="AL214" i="24"/>
  <c r="AN214" i="24" s="1"/>
  <c r="AL193" i="24"/>
  <c r="AN193" i="24" s="1"/>
  <c r="AL72" i="24"/>
  <c r="AN72" i="24" s="1"/>
  <c r="AL20" i="24"/>
  <c r="AN20" i="24" s="1"/>
  <c r="AL352" i="24"/>
  <c r="AN352" i="24" s="1"/>
  <c r="AL301" i="24"/>
  <c r="AN301" i="24" s="1"/>
  <c r="AL221" i="24"/>
  <c r="AN221" i="24" s="1"/>
  <c r="AL153" i="24"/>
  <c r="AN153" i="24" s="1"/>
  <c r="AL87" i="24"/>
  <c r="AN87" i="24" s="1"/>
  <c r="AL35" i="24"/>
  <c r="AN35" i="24" s="1"/>
  <c r="AL343" i="24"/>
  <c r="AN343" i="24" s="1"/>
  <c r="AL287" i="24"/>
  <c r="AN287" i="24" s="1"/>
  <c r="AL228" i="24"/>
  <c r="AN228" i="24" s="1"/>
  <c r="AL160" i="24"/>
  <c r="AN160" i="24" s="1"/>
  <c r="AL106" i="24"/>
  <c r="AN106" i="24" s="1"/>
  <c r="AL41" i="24"/>
  <c r="AN41" i="24" s="1"/>
  <c r="AL325" i="24"/>
  <c r="AN325" i="24" s="1"/>
  <c r="AL261" i="24"/>
  <c r="AN261" i="24" s="1"/>
  <c r="AL201" i="24"/>
  <c r="AN201" i="24" s="1"/>
  <c r="AL137" i="24"/>
  <c r="AN137" i="24" s="1"/>
  <c r="AL69" i="24"/>
  <c r="AN69" i="24" s="1"/>
  <c r="AL50" i="24"/>
  <c r="AN50" i="24" s="1"/>
  <c r="AL324" i="24"/>
  <c r="AN324" i="24" s="1"/>
  <c r="AL268" i="24"/>
  <c r="AN268" i="24" s="1"/>
  <c r="AL248" i="24"/>
  <c r="AN248" i="24" s="1"/>
  <c r="AL142" i="24"/>
  <c r="AN142" i="24" s="1"/>
  <c r="AL92" i="24"/>
  <c r="AN92" i="24" s="1"/>
  <c r="AL29" i="24"/>
  <c r="AN29" i="24" s="1"/>
  <c r="AL348" i="24"/>
  <c r="AN348" i="24" s="1"/>
  <c r="AL277" i="24"/>
  <c r="AN277" i="24" s="1"/>
  <c r="AL217" i="24"/>
  <c r="AN217" i="24" s="1"/>
  <c r="AL157" i="24"/>
  <c r="AN157" i="24" s="1"/>
  <c r="AL103" i="24"/>
  <c r="AN103" i="24" s="1"/>
  <c r="AL6" i="24"/>
  <c r="AN6" i="24" s="1"/>
  <c r="AL93" i="24"/>
  <c r="AN93" i="24" s="1"/>
  <c r="AL231" i="24"/>
  <c r="AN231" i="24" s="1"/>
  <c r="AL215" i="24"/>
  <c r="AN215" i="24" s="1"/>
  <c r="AL117" i="24"/>
  <c r="AN117" i="24" s="1"/>
  <c r="AL181" i="24"/>
  <c r="AN181" i="24" s="1"/>
  <c r="AL230" i="24"/>
  <c r="AN230" i="24" s="1"/>
  <c r="AL237" i="24"/>
  <c r="AN237" i="24" s="1"/>
  <c r="AL244" i="24"/>
  <c r="AN244" i="24" s="1"/>
  <c r="AL211" i="24"/>
  <c r="AN211" i="24" s="1"/>
  <c r="AL218" i="24"/>
  <c r="AN218" i="24" s="1"/>
  <c r="AL233" i="24"/>
  <c r="AN233" i="24" s="1"/>
  <c r="AL133" i="24"/>
  <c r="AN133" i="24" s="1"/>
  <c r="AL371" i="24"/>
  <c r="AN371" i="24" s="1"/>
  <c r="AL320" i="24"/>
  <c r="AN320" i="24" s="1"/>
  <c r="AL240" i="24"/>
  <c r="AN240" i="24" s="1"/>
  <c r="AL172" i="24"/>
  <c r="AN172" i="24" s="1"/>
  <c r="AL118" i="24"/>
  <c r="AN118" i="24" s="1"/>
  <c r="AL46" i="24"/>
  <c r="AN46" i="24" s="1"/>
  <c r="AL346" i="24"/>
  <c r="AN346" i="24" s="1"/>
  <c r="AL372" i="24"/>
  <c r="AN372" i="24" s="1"/>
  <c r="AL337" i="24"/>
  <c r="AN337" i="24" s="1"/>
  <c r="AL286" i="24"/>
  <c r="AN286" i="24" s="1"/>
  <c r="AL206" i="24"/>
  <c r="AN206" i="24" s="1"/>
  <c r="AL132" i="24"/>
  <c r="AN132" i="24" s="1"/>
  <c r="AL64" i="24"/>
  <c r="AN64" i="24" s="1"/>
  <c r="AL3" i="24"/>
  <c r="AN3" i="24" s="1"/>
  <c r="AL344" i="24"/>
  <c r="AN344" i="24" s="1"/>
  <c r="AL281" i="24"/>
  <c r="AN281" i="24" s="1"/>
  <c r="AL213" i="24"/>
  <c r="AN213" i="24" s="1"/>
  <c r="AL145" i="24"/>
  <c r="AN145" i="24" s="1"/>
  <c r="AL79" i="24"/>
  <c r="AN79" i="24" s="1"/>
  <c r="AL43" i="24"/>
  <c r="AN43" i="24" s="1"/>
  <c r="AL326" i="24"/>
  <c r="AN326" i="24" s="1"/>
  <c r="AL280" i="24"/>
  <c r="AN280" i="24" s="1"/>
  <c r="AL220" i="24"/>
  <c r="AN220" i="24" s="1"/>
  <c r="AL152" i="24"/>
  <c r="AN152" i="24" s="1"/>
  <c r="AL98" i="24"/>
  <c r="AN98" i="24" s="1"/>
  <c r="AL11" i="24"/>
  <c r="AN11" i="24" s="1"/>
  <c r="AL315" i="24"/>
  <c r="AN315" i="24" s="1"/>
  <c r="AL253" i="24"/>
  <c r="AN253" i="24" s="1"/>
  <c r="AL184" i="24"/>
  <c r="AN184" i="24" s="1"/>
  <c r="AL129" i="24"/>
  <c r="AN129" i="24" s="1"/>
  <c r="AL61" i="24"/>
  <c r="AN61" i="24" s="1"/>
  <c r="AL7" i="24"/>
  <c r="AN7" i="24" s="1"/>
  <c r="AL314" i="24"/>
  <c r="AN314" i="24" s="1"/>
  <c r="AL260" i="24"/>
  <c r="AN260" i="24" s="1"/>
  <c r="AL200" i="24"/>
  <c r="AN200" i="24" s="1"/>
  <c r="AL185" i="24"/>
  <c r="AN185" i="24" s="1"/>
  <c r="AL76" i="24"/>
  <c r="AN76" i="24" s="1"/>
  <c r="AL9" i="24"/>
  <c r="AN9" i="24" s="1"/>
  <c r="AL331" i="24"/>
  <c r="AN331" i="24" s="1"/>
  <c r="AL340" i="24"/>
  <c r="AN340" i="24" s="1"/>
  <c r="AL209" i="24"/>
  <c r="AN209" i="24" s="1"/>
  <c r="AL149" i="24"/>
  <c r="AN149" i="24" s="1"/>
  <c r="AL95" i="24"/>
  <c r="AN95" i="24" s="1"/>
  <c r="AL8" i="24"/>
  <c r="AN8" i="24" s="1"/>
  <c r="AL65" i="24"/>
  <c r="AN65" i="24" s="1"/>
  <c r="AL163" i="24"/>
  <c r="AN163" i="24" s="1"/>
  <c r="AL147" i="24"/>
  <c r="AN147" i="24" s="1"/>
  <c r="AL91" i="24"/>
  <c r="AN91" i="24" s="1"/>
  <c r="AL370" i="24"/>
  <c r="AN370" i="24" s="1"/>
  <c r="AL84" i="24"/>
  <c r="AN84" i="24" s="1"/>
  <c r="AL107" i="24"/>
  <c r="AN107" i="24" s="1"/>
  <c r="AL122" i="24"/>
  <c r="AN122" i="24" s="1"/>
  <c r="AL83" i="24"/>
  <c r="AN83" i="24" s="1"/>
  <c r="AL104" i="24"/>
  <c r="AN104" i="24" s="1"/>
  <c r="AL119" i="24"/>
  <c r="AN119" i="24" s="1"/>
  <c r="AL81" i="24"/>
  <c r="AN81" i="24" s="1"/>
  <c r="AL363" i="24"/>
  <c r="AN363" i="24" s="1"/>
  <c r="AL296" i="24"/>
  <c r="AN296" i="24" s="1"/>
  <c r="AL232" i="24"/>
  <c r="AN232" i="24" s="1"/>
  <c r="AL164" i="24"/>
  <c r="AN164" i="24" s="1"/>
  <c r="AL110" i="24"/>
  <c r="AN110" i="24" s="1"/>
  <c r="AL31" i="24"/>
  <c r="AN31" i="24" s="1"/>
  <c r="AL329" i="24"/>
  <c r="AN329" i="24" s="1"/>
  <c r="AL369" i="24"/>
  <c r="AN369" i="24" s="1"/>
  <c r="AL318" i="24"/>
  <c r="AN318" i="24" s="1"/>
  <c r="AL264" i="24"/>
  <c r="AN264" i="24" s="1"/>
  <c r="AL190" i="24"/>
  <c r="AN190" i="24" s="1"/>
  <c r="AL124" i="24"/>
  <c r="AN124" i="24" s="1"/>
  <c r="AL56" i="24"/>
  <c r="AN56" i="24" s="1"/>
  <c r="AL13" i="24"/>
  <c r="AN13" i="24" s="1"/>
  <c r="AL327" i="24"/>
  <c r="AN327" i="24" s="1"/>
  <c r="AL273" i="24"/>
  <c r="AN273" i="24" s="1"/>
  <c r="AL205" i="24"/>
  <c r="AN205" i="24" s="1"/>
  <c r="AL191" i="24"/>
  <c r="AN191" i="24" s="1"/>
  <c r="AL71" i="24"/>
  <c r="AN71" i="24" s="1"/>
  <c r="AL2" i="24"/>
  <c r="AN2" i="24" s="1"/>
  <c r="AL334" i="24"/>
  <c r="AN334" i="24" s="1"/>
  <c r="AL272" i="24"/>
  <c r="AN272" i="24" s="1"/>
  <c r="AL212" i="24"/>
  <c r="AN212" i="24" s="1"/>
  <c r="AL144" i="24"/>
  <c r="AN144" i="24" s="1"/>
  <c r="AL78" i="24"/>
  <c r="AN78" i="24" s="1"/>
  <c r="AL30" i="24"/>
  <c r="AN30" i="24" s="1"/>
  <c r="AL299" i="24"/>
  <c r="AN299" i="24" s="1"/>
  <c r="AL243" i="24"/>
  <c r="AN243" i="24" s="1"/>
  <c r="AL175" i="24"/>
  <c r="AN175" i="24" s="1"/>
  <c r="AL121" i="24"/>
  <c r="AN121" i="24" s="1"/>
  <c r="AL28" i="24"/>
  <c r="AN28" i="24" s="1"/>
  <c r="AL381" i="24"/>
  <c r="AN381" i="24" s="1"/>
  <c r="AL298" i="24"/>
  <c r="AN298" i="24" s="1"/>
  <c r="AL252" i="24"/>
  <c r="AN252" i="24" s="1"/>
  <c r="AL196" i="24"/>
  <c r="AN196" i="24" s="1"/>
  <c r="AL136" i="24"/>
  <c r="AN136" i="24" s="1"/>
  <c r="AL68" i="24"/>
  <c r="AN68" i="24" s="1"/>
  <c r="AL15" i="24"/>
  <c r="AN15" i="24" s="1"/>
  <c r="AL323" i="24"/>
  <c r="AN323" i="24" s="1"/>
  <c r="AL267" i="24"/>
  <c r="AN267" i="24" s="1"/>
  <c r="AL250" i="24"/>
  <c r="AN250" i="24" s="1"/>
  <c r="AL141" i="24"/>
  <c r="AN141" i="24" s="1"/>
  <c r="AL89" i="24"/>
  <c r="AN89" i="24" s="1"/>
  <c r="AL101" i="24"/>
  <c r="AN101" i="24" s="1"/>
  <c r="AL27" i="24"/>
  <c r="AN27" i="24" s="1"/>
  <c r="AL21" i="24"/>
  <c r="AN21" i="24" s="1"/>
  <c r="AL125" i="24"/>
  <c r="AN125" i="24" s="1"/>
  <c r="AL257" i="24"/>
  <c r="AN257" i="24" s="1"/>
  <c r="AL339" i="24"/>
  <c r="AN339" i="24" s="1"/>
  <c r="AL308" i="24"/>
  <c r="AN308" i="24" s="1"/>
  <c r="AL36" i="24"/>
  <c r="AN36" i="24" s="1"/>
  <c r="AL40" i="24"/>
  <c r="AN40" i="24" s="1"/>
  <c r="AL52" i="24"/>
  <c r="AN52" i="24" s="1"/>
  <c r="AL10" i="24"/>
  <c r="AN10" i="24" s="1"/>
  <c r="AL49" i="24"/>
  <c r="AN49" i="24" s="1"/>
  <c r="AL47" i="24"/>
  <c r="AN47" i="24" s="1"/>
  <c r="AL355" i="24"/>
  <c r="AN355" i="24" s="1"/>
  <c r="AL310" i="24"/>
  <c r="AN310" i="24" s="1"/>
  <c r="AL224" i="24"/>
  <c r="AN224" i="24" s="1"/>
  <c r="AL156" i="24"/>
  <c r="AN156" i="24" s="1"/>
  <c r="AL102" i="24"/>
  <c r="AN102" i="24" s="1"/>
  <c r="AL5" i="24"/>
  <c r="AN5" i="24" s="1"/>
  <c r="AL341" i="24"/>
  <c r="AN341" i="24" s="1"/>
  <c r="AL361" i="24"/>
  <c r="AN361" i="24" s="1"/>
  <c r="AL304" i="24"/>
  <c r="AN304" i="24" s="1"/>
  <c r="AL256" i="24"/>
  <c r="AN256" i="24" s="1"/>
  <c r="AL178" i="24"/>
  <c r="AN178" i="24" s="1"/>
  <c r="AL116" i="24"/>
  <c r="AN116" i="24" s="1"/>
  <c r="AL25" i="24"/>
  <c r="AN25" i="24" s="1"/>
  <c r="AL14" i="24"/>
  <c r="AN14" i="24" s="1"/>
  <c r="AL332" i="24"/>
  <c r="AN332" i="24" s="1"/>
  <c r="AL263" i="24"/>
  <c r="AN263" i="24" s="1"/>
  <c r="AL203" i="24"/>
  <c r="AN203" i="24" s="1"/>
  <c r="AL131" i="24"/>
  <c r="AN131" i="24" s="1"/>
  <c r="AL63" i="24"/>
  <c r="AN63" i="24" s="1"/>
  <c r="AL12" i="24"/>
  <c r="AN12" i="24" s="1"/>
  <c r="AL333" i="24"/>
  <c r="AN333" i="24" s="1"/>
  <c r="AL309" i="24"/>
  <c r="AN309" i="24" s="1"/>
  <c r="AL204" i="24"/>
  <c r="AN204" i="24" s="1"/>
  <c r="AL189" i="24"/>
  <c r="AN189" i="24" s="1"/>
  <c r="AL70" i="24"/>
  <c r="AN70" i="24" s="1"/>
  <c r="AL366" i="24"/>
  <c r="AN366" i="24" s="1"/>
  <c r="AL291" i="24"/>
  <c r="AN291" i="24" s="1"/>
  <c r="AL235" i="24"/>
  <c r="AN235" i="24" s="1"/>
  <c r="AL167" i="24"/>
  <c r="AN167" i="24" s="1"/>
  <c r="AL113" i="24"/>
  <c r="AN113" i="24" s="1"/>
  <c r="AL51" i="24"/>
  <c r="AN51" i="24" s="1"/>
  <c r="AL365" i="24"/>
  <c r="AN365" i="24" s="1"/>
  <c r="AL290" i="24"/>
  <c r="AN290" i="24" s="1"/>
  <c r="AL242" i="24"/>
  <c r="AN242" i="24" s="1"/>
  <c r="AL182" i="24"/>
  <c r="AN182" i="24" s="1"/>
  <c r="AL128" i="24"/>
  <c r="AN128" i="24" s="1"/>
  <c r="AL60" i="24"/>
  <c r="AN60" i="24" s="1"/>
  <c r="AL380" i="24"/>
  <c r="AN380" i="24" s="1"/>
  <c r="AL336" i="24"/>
  <c r="AN336" i="24" s="1"/>
  <c r="AL259" i="24"/>
  <c r="AN259" i="24" s="1"/>
  <c r="AL199" i="24"/>
  <c r="AN199" i="24" s="1"/>
  <c r="AL183" i="24"/>
  <c r="AN183" i="24" s="1"/>
  <c r="AL75" i="24"/>
  <c r="AN75" i="24" s="1"/>
  <c r="AL73" i="24"/>
  <c r="AN73" i="24" s="1"/>
  <c r="AL239" i="24"/>
  <c r="AN239" i="24" s="1"/>
  <c r="AL288" i="24"/>
  <c r="AN288" i="24" s="1"/>
  <c r="AL44" i="24"/>
  <c r="AN44" i="24" s="1"/>
  <c r="AL192" i="24"/>
  <c r="AN192" i="24" s="1"/>
  <c r="AL378" i="24"/>
  <c r="AN378" i="24" s="1"/>
  <c r="AL311" i="24"/>
  <c r="AN311" i="24" s="1"/>
  <c r="AL216" i="24"/>
  <c r="AN216" i="24" s="1"/>
  <c r="AL148" i="24"/>
  <c r="AN148" i="24" s="1"/>
  <c r="AL94" i="24"/>
  <c r="AN94" i="24" s="1"/>
  <c r="AL37" i="24"/>
  <c r="AN37" i="24" s="1"/>
  <c r="AL319" i="24"/>
  <c r="AN319" i="24" s="1"/>
  <c r="AL353" i="24"/>
  <c r="AN353" i="24" s="1"/>
  <c r="AL294" i="24"/>
  <c r="AN294" i="24" s="1"/>
  <c r="AL246" i="24"/>
  <c r="AN246" i="24" s="1"/>
  <c r="AL170" i="24"/>
  <c r="AN170" i="24" s="1"/>
  <c r="AL108" i="24"/>
  <c r="AN108" i="24" s="1"/>
  <c r="AL42" i="24"/>
  <c r="AN42" i="24" s="1"/>
  <c r="AL19" i="24"/>
  <c r="AN19" i="24" s="1"/>
  <c r="AL317" i="24"/>
  <c r="AN317" i="24" s="1"/>
  <c r="AL255" i="24"/>
  <c r="AN255" i="24" s="1"/>
  <c r="AL188" i="24"/>
  <c r="AN188" i="24" s="1"/>
  <c r="AL123" i="24"/>
  <c r="AN123" i="24" s="1"/>
  <c r="AL55" i="24"/>
  <c r="AN55" i="24" s="1"/>
  <c r="AL39" i="24"/>
  <c r="AN39" i="24" s="1"/>
  <c r="AL316" i="24"/>
  <c r="AN316" i="24" s="1"/>
  <c r="AL262" i="24"/>
  <c r="AN262" i="24" s="1"/>
  <c r="AL202" i="24"/>
  <c r="AN202" i="24" s="1"/>
  <c r="AL138" i="24"/>
  <c r="AN138" i="24" s="1"/>
  <c r="AL62" i="24"/>
  <c r="AN62" i="24" s="1"/>
  <c r="AL358" i="24"/>
  <c r="AN358" i="24" s="1"/>
  <c r="AL305" i="24"/>
  <c r="AN305" i="24" s="1"/>
  <c r="AL227" i="24"/>
  <c r="AN227" i="24" s="1"/>
  <c r="AL159" i="24"/>
  <c r="AN159" i="24" s="1"/>
  <c r="AL105" i="24"/>
  <c r="AN105" i="24" s="1"/>
  <c r="AL33" i="24"/>
  <c r="AN33" i="24" s="1"/>
  <c r="AL379" i="24"/>
  <c r="AN379" i="24" s="1"/>
  <c r="AL302" i="24"/>
  <c r="AN302" i="24" s="1"/>
  <c r="AL234" i="24"/>
  <c r="AN234" i="24" s="1"/>
  <c r="AL174" i="24"/>
  <c r="AN174" i="24" s="1"/>
  <c r="AL120" i="24"/>
  <c r="AN120" i="24" s="1"/>
  <c r="AL82" i="24"/>
  <c r="AN82" i="24" s="1"/>
  <c r="AL377" i="24"/>
  <c r="AN377" i="24" s="1"/>
  <c r="AL321" i="24"/>
  <c r="AN321" i="24" s="1"/>
  <c r="AL251" i="24"/>
  <c r="AN251" i="24" s="1"/>
  <c r="AL195" i="24"/>
  <c r="AN195" i="24" s="1"/>
  <c r="AL135" i="24"/>
  <c r="AN135" i="24" s="1"/>
  <c r="AL67" i="24"/>
  <c r="AN67" i="24" s="1"/>
  <c r="AL38" i="24"/>
  <c r="AN38" i="24" s="1"/>
  <c r="AL171" i="24"/>
  <c r="AN171" i="24" s="1"/>
  <c r="AL223" i="24"/>
  <c r="AN223" i="24" s="1"/>
  <c r="AL17" i="24"/>
  <c r="AN17" i="24" s="1"/>
  <c r="AL180" i="24"/>
  <c r="AN180" i="24" s="1"/>
  <c r="AL198" i="24"/>
  <c r="AN198" i="24" s="1"/>
  <c r="AL307" i="24"/>
  <c r="AN307" i="24" s="1"/>
  <c r="AL303" i="24"/>
  <c r="AN303" i="24" s="1"/>
  <c r="AL292" i="24"/>
  <c r="AN292" i="24" s="1"/>
  <c r="AL271" i="24"/>
  <c r="AN271" i="24" s="1"/>
  <c r="AL278" i="24"/>
  <c r="AN278" i="24" s="1"/>
  <c r="AL289" i="24"/>
  <c r="AN289" i="24" s="1"/>
  <c r="AL57" i="24"/>
  <c r="AN57" i="24" s="1"/>
  <c r="AL347" i="24"/>
  <c r="AN347" i="24" s="1"/>
  <c r="AL284" i="24"/>
  <c r="AN284" i="24" s="1"/>
  <c r="AL208" i="24"/>
  <c r="AN208" i="24" s="1"/>
  <c r="AL140" i="24"/>
  <c r="AN140" i="24" s="1"/>
  <c r="AL88" i="24"/>
  <c r="AN88" i="24" s="1"/>
  <c r="AL374" i="24"/>
  <c r="AN374" i="24" s="1"/>
  <c r="AL295" i="24"/>
  <c r="AN295" i="24" s="1"/>
  <c r="AL345" i="24"/>
  <c r="AN345" i="24" s="1"/>
  <c r="AL313" i="24"/>
  <c r="AN313" i="24" s="1"/>
  <c r="AL238" i="24"/>
  <c r="AN238" i="24" s="1"/>
  <c r="AL162" i="24"/>
  <c r="AN162" i="24" s="1"/>
  <c r="AL100" i="24"/>
  <c r="AN100" i="24" s="1"/>
  <c r="AL54" i="24"/>
  <c r="AN54" i="24" s="1"/>
  <c r="AL48" i="24"/>
  <c r="AN48" i="24" s="1"/>
  <c r="AL293" i="24"/>
  <c r="AN293" i="24" s="1"/>
  <c r="AL245" i="24"/>
  <c r="AN245" i="24" s="1"/>
  <c r="AL177" i="24"/>
  <c r="AN177" i="24" s="1"/>
  <c r="AL115" i="24"/>
  <c r="AN115" i="24" s="1"/>
  <c r="AL24" i="24"/>
  <c r="AN24" i="24" s="1"/>
  <c r="AL18" i="24"/>
  <c r="AN18" i="24" s="1"/>
  <c r="AL300" i="24"/>
  <c r="AN300" i="24" s="1"/>
  <c r="AL254" i="24"/>
  <c r="AN254" i="24" s="1"/>
  <c r="AL186" i="24"/>
  <c r="AN186" i="24" s="1"/>
  <c r="AL130" i="24"/>
  <c r="AN130" i="24" s="1"/>
  <c r="AL23" i="24"/>
  <c r="AN23" i="24" s="1"/>
  <c r="AL375" i="24"/>
  <c r="AN375" i="24" s="1"/>
  <c r="AL279" i="24"/>
  <c r="AN279" i="24" s="1"/>
  <c r="AL219" i="24"/>
  <c r="AN219" i="24" s="1"/>
  <c r="AL151" i="24"/>
  <c r="AN151" i="24" s="1"/>
  <c r="AL97" i="24"/>
  <c r="AN97" i="24" s="1"/>
  <c r="AL26" i="24"/>
  <c r="AN26" i="24" s="1"/>
  <c r="AL357" i="24"/>
  <c r="AN357" i="24" s="1"/>
  <c r="AL322" i="24"/>
  <c r="AN322" i="24" s="1"/>
  <c r="AL226" i="24"/>
  <c r="AN226" i="24" s="1"/>
  <c r="AL166" i="24"/>
  <c r="AN166" i="24" s="1"/>
  <c r="AL112" i="24"/>
  <c r="AN112" i="24" s="1"/>
  <c r="AL22" i="24"/>
  <c r="AN22" i="24" s="1"/>
  <c r="AL364" i="24"/>
  <c r="AN364" i="24" s="1"/>
  <c r="AL297" i="24"/>
  <c r="AN297" i="24" s="1"/>
  <c r="AL241" i="24"/>
  <c r="AN241" i="24" s="1"/>
  <c r="AL197" i="24"/>
  <c r="AN197" i="24" s="1"/>
  <c r="AL127" i="24"/>
  <c r="AN127" i="24" s="1"/>
  <c r="AL59" i="24"/>
  <c r="AN59" i="24" s="1"/>
  <c r="AL86" i="24"/>
  <c r="AN86" i="24" s="1"/>
  <c r="AL85" i="24"/>
  <c r="AN85" i="24" s="1"/>
  <c r="AL155" i="24"/>
  <c r="AN155" i="24" s="1"/>
  <c r="AL265" i="24"/>
  <c r="AN265" i="24" s="1"/>
  <c r="AL109" i="24"/>
  <c r="AN109" i="24" s="1"/>
  <c r="AL276" i="24"/>
  <c r="AN276" i="24" s="1"/>
  <c r="AL335" i="24"/>
  <c r="AN335" i="24" s="1"/>
  <c r="AL368" i="24"/>
  <c r="AN368" i="24" s="1"/>
  <c r="AL367" i="24"/>
  <c r="AN367" i="24" s="1"/>
  <c r="AL350" i="24"/>
  <c r="AN350" i="24" s="1"/>
  <c r="AL373" i="24"/>
  <c r="AN373" i="24" s="1"/>
  <c r="AL382" i="24"/>
  <c r="AN382" i="24" s="1"/>
  <c r="AL247" i="24"/>
  <c r="AN247" i="24" s="1"/>
  <c r="D29" i="28"/>
  <c r="AT238" i="27"/>
  <c r="AV238" i="27" s="1"/>
  <c r="AT140" i="27"/>
  <c r="AV140" i="27" s="1"/>
  <c r="AT92" i="27"/>
  <c r="AV92" i="27" s="1"/>
  <c r="AT156" i="27"/>
  <c r="AV156" i="27" s="1"/>
  <c r="AT274" i="27"/>
  <c r="AV274" i="27" s="1"/>
  <c r="AT365" i="27"/>
  <c r="AV365" i="27" s="1"/>
  <c r="AT98" i="27"/>
  <c r="AV98" i="27" s="1"/>
  <c r="AT7" i="27"/>
  <c r="AV7" i="27" s="1"/>
  <c r="AT105" i="27"/>
  <c r="AV105" i="27" s="1"/>
  <c r="AT73" i="27"/>
  <c r="AV73" i="27" s="1"/>
  <c r="AT231" i="27"/>
  <c r="AV231" i="27" s="1"/>
  <c r="AT199" i="27"/>
  <c r="AV199" i="27" s="1"/>
  <c r="AT70" i="27"/>
  <c r="AV70" i="27" s="1"/>
  <c r="AT32" i="27"/>
  <c r="AV32" i="27" s="1"/>
  <c r="AT143" i="27"/>
  <c r="AV143" i="27" s="1"/>
  <c r="AT173" i="27"/>
  <c r="AV173" i="27" s="1"/>
  <c r="AT275" i="27"/>
  <c r="AV275" i="27" s="1"/>
  <c r="AT91" i="27"/>
  <c r="AV91" i="27" s="1"/>
  <c r="AT367" i="27"/>
  <c r="AV367" i="27" s="1"/>
  <c r="AT363" i="27"/>
  <c r="AV363" i="27" s="1"/>
  <c r="AT152" i="27"/>
  <c r="AV152" i="27" s="1"/>
  <c r="AT90" i="27"/>
  <c r="AV90" i="27" s="1"/>
  <c r="AT227" i="27"/>
  <c r="AV227" i="27" s="1"/>
  <c r="AT354" i="27"/>
  <c r="AV354" i="27" s="1"/>
  <c r="AT369" i="27"/>
  <c r="AV369" i="27" s="1"/>
  <c r="AT252" i="27"/>
  <c r="AV252" i="27" s="1"/>
  <c r="AT304" i="27"/>
  <c r="AV304" i="27" s="1"/>
  <c r="AT12" i="27"/>
  <c r="AV12" i="27" s="1"/>
  <c r="AT79" i="27"/>
  <c r="AV79" i="27" s="1"/>
  <c r="AT220" i="27"/>
  <c r="AV220" i="27" s="1"/>
  <c r="AT163" i="27"/>
  <c r="AV163" i="27" s="1"/>
  <c r="AT122" i="27"/>
  <c r="AV122" i="27" s="1"/>
  <c r="AT166" i="27"/>
  <c r="AV166" i="27" s="1"/>
  <c r="AT133" i="27"/>
  <c r="AV133" i="27" s="1"/>
  <c r="AT248" i="27"/>
  <c r="AV248" i="27" s="1"/>
  <c r="AT242" i="27"/>
  <c r="AV242" i="27" s="1"/>
  <c r="AT119" i="27"/>
  <c r="AV119" i="27" s="1"/>
  <c r="AT158" i="27"/>
  <c r="AV158" i="27" s="1"/>
  <c r="AT53" i="27"/>
  <c r="AV53" i="27" s="1"/>
  <c r="AT22" i="27"/>
  <c r="AV22" i="27" s="1"/>
  <c r="AT265" i="27"/>
  <c r="AV265" i="27" s="1"/>
  <c r="AT320" i="27"/>
  <c r="AV320" i="27" s="1"/>
  <c r="AT294" i="27"/>
  <c r="AV294" i="27" s="1"/>
  <c r="AT296" i="27"/>
  <c r="AV296" i="27" s="1"/>
  <c r="AT188" i="27"/>
  <c r="AV188" i="27" s="1"/>
  <c r="AT202" i="27"/>
  <c r="AV202" i="27" s="1"/>
  <c r="AT207" i="27"/>
  <c r="AV207" i="27" s="1"/>
  <c r="AT149" i="27"/>
  <c r="AV149" i="27" s="1"/>
  <c r="AT187" i="27"/>
  <c r="AV187" i="27" s="1"/>
  <c r="AT373" i="27"/>
  <c r="AV373" i="27" s="1"/>
  <c r="AT364" i="27"/>
  <c r="AV364" i="27" s="1"/>
  <c r="AT176" i="27"/>
  <c r="AV176" i="27" s="1"/>
  <c r="AT69" i="27"/>
  <c r="AV69" i="27" s="1"/>
  <c r="AT281" i="27"/>
  <c r="AV281" i="27" s="1"/>
  <c r="AT3" i="27"/>
  <c r="AV3" i="27" s="1"/>
  <c r="AT27" i="27"/>
  <c r="AV27" i="27" s="1"/>
  <c r="AT93" i="27"/>
  <c r="AV93" i="27" s="1"/>
  <c r="AT213" i="27"/>
  <c r="AV213" i="27" s="1"/>
  <c r="AT49" i="27"/>
  <c r="AV49" i="27" s="1"/>
  <c r="AT224" i="27"/>
  <c r="AV224" i="27" s="1"/>
  <c r="AT345" i="27"/>
  <c r="AV345" i="27" s="1"/>
  <c r="AT334" i="27"/>
  <c r="AV334" i="27" s="1"/>
  <c r="AT114" i="27"/>
  <c r="AV114" i="27" s="1"/>
  <c r="AT19" i="27"/>
  <c r="AV19" i="27" s="1"/>
  <c r="AT60" i="27"/>
  <c r="AV60" i="27" s="1"/>
  <c r="AT312" i="27"/>
  <c r="AV312" i="27" s="1"/>
  <c r="AT16" i="27"/>
  <c r="AV16" i="27" s="1"/>
  <c r="AT33" i="27"/>
  <c r="AV33" i="27" s="1"/>
  <c r="AT218" i="27"/>
  <c r="AV218" i="27" s="1"/>
  <c r="AT337" i="27"/>
  <c r="AV337" i="27" s="1"/>
  <c r="AT52" i="27"/>
  <c r="AV52" i="27" s="1"/>
  <c r="AT254" i="27"/>
  <c r="AV254" i="27" s="1"/>
  <c r="AT379" i="27"/>
  <c r="AV379" i="27" s="1"/>
  <c r="AT349" i="27"/>
  <c r="AV349" i="27" s="1"/>
  <c r="AT78" i="27"/>
  <c r="AV78" i="27" s="1"/>
  <c r="AT147" i="27"/>
  <c r="AV147" i="27" s="1"/>
  <c r="AT263" i="27"/>
  <c r="AV263" i="27" s="1"/>
  <c r="AT129" i="27"/>
  <c r="AV129" i="27" s="1"/>
  <c r="AT235" i="27"/>
  <c r="AV235" i="27" s="1"/>
  <c r="AT197" i="27"/>
  <c r="AV197" i="27" s="1"/>
  <c r="AT317" i="27"/>
  <c r="AV317" i="27" s="1"/>
  <c r="AT126" i="27"/>
  <c r="AV126" i="27" s="1"/>
  <c r="AT308" i="27"/>
  <c r="AV308" i="27" s="1"/>
  <c r="AT261" i="27"/>
  <c r="AV261" i="27" s="1"/>
  <c r="AT23" i="27"/>
  <c r="AV23" i="27" s="1"/>
  <c r="AT46" i="27"/>
  <c r="AV46" i="27" s="1"/>
  <c r="AT68" i="27"/>
  <c r="AV68" i="27" s="1"/>
  <c r="AT134" i="27"/>
  <c r="AV134" i="27" s="1"/>
  <c r="AT44" i="27"/>
  <c r="AV44" i="27" s="1"/>
  <c r="AT291" i="27"/>
  <c r="AV291" i="27" s="1"/>
  <c r="AT371" i="27"/>
  <c r="AV371" i="27" s="1"/>
  <c r="AT323" i="27"/>
  <c r="AV323" i="27" s="1"/>
  <c r="AT139" i="27"/>
  <c r="AV139" i="27" s="1"/>
  <c r="AT348" i="27"/>
  <c r="AV348" i="27" s="1"/>
  <c r="AT128" i="27"/>
  <c r="AV128" i="27" s="1"/>
  <c r="AT198" i="27"/>
  <c r="AV198" i="27" s="1"/>
  <c r="AT183" i="27"/>
  <c r="AV183" i="27" s="1"/>
  <c r="AT219" i="27"/>
  <c r="AV219" i="27" s="1"/>
  <c r="AT30" i="27"/>
  <c r="AV30" i="27" s="1"/>
  <c r="AT184" i="27"/>
  <c r="AV184" i="27" s="1"/>
  <c r="AT137" i="27"/>
  <c r="AV137" i="27" s="1"/>
  <c r="AT302" i="27"/>
  <c r="AV302" i="27" s="1"/>
  <c r="AT358" i="27"/>
  <c r="AV358" i="27" s="1"/>
  <c r="AT217" i="27"/>
  <c r="AV217" i="27" s="1"/>
  <c r="AT178" i="27"/>
  <c r="AV178" i="27" s="1"/>
  <c r="AT118" i="27"/>
  <c r="AV118" i="27" s="1"/>
  <c r="AT31" i="27"/>
  <c r="AV31" i="27" s="1"/>
  <c r="AT381" i="27"/>
  <c r="AV381" i="27" s="1"/>
  <c r="AT107" i="27"/>
  <c r="AV107" i="27" s="1"/>
  <c r="AT245" i="27"/>
  <c r="AV245" i="27" s="1"/>
  <c r="AT282" i="27"/>
  <c r="AV282" i="27" s="1"/>
  <c r="AT368" i="27"/>
  <c r="AV368" i="27" s="1"/>
  <c r="AT38" i="27"/>
  <c r="AV38" i="27" s="1"/>
  <c r="AT237" i="27"/>
  <c r="AV237" i="27" s="1"/>
  <c r="AT120" i="27"/>
  <c r="AV120" i="27" s="1"/>
  <c r="AT164" i="27"/>
  <c r="AV164" i="27" s="1"/>
  <c r="AT233" i="27"/>
  <c r="AV233" i="27" s="1"/>
  <c r="AT343" i="27"/>
  <c r="AV343" i="27" s="1"/>
  <c r="AT223" i="27"/>
  <c r="AV223" i="27" s="1"/>
  <c r="AT300" i="27"/>
  <c r="AV300" i="27" s="1"/>
  <c r="AT153" i="27"/>
  <c r="AV153" i="27" s="1"/>
  <c r="AT267" i="27"/>
  <c r="AV267" i="27" s="1"/>
  <c r="AT283" i="27"/>
  <c r="AV283" i="27" s="1"/>
  <c r="AT362" i="27"/>
  <c r="AV362" i="27" s="1"/>
  <c r="AT157" i="27"/>
  <c r="AV157" i="27" s="1"/>
  <c r="AT221" i="27"/>
  <c r="AV221" i="27" s="1"/>
  <c r="AT61" i="27"/>
  <c r="AV61" i="27" s="1"/>
  <c r="AT181" i="27"/>
  <c r="AV181" i="27" s="1"/>
  <c r="AT228" i="27"/>
  <c r="AV228" i="27" s="1"/>
  <c r="AT289" i="27"/>
  <c r="AV289" i="27" s="1"/>
  <c r="AT375" i="27"/>
  <c r="AV375" i="27" s="1"/>
  <c r="AT55" i="27"/>
  <c r="AV55" i="27" s="1"/>
  <c r="AT325" i="27"/>
  <c r="AV325" i="27" s="1"/>
  <c r="AT117" i="27"/>
  <c r="AV117" i="27" s="1"/>
  <c r="AT87" i="27"/>
  <c r="AV87" i="27" s="1"/>
  <c r="AT190" i="27"/>
  <c r="AV190" i="27" s="1"/>
  <c r="AT324" i="27"/>
  <c r="AV324" i="27" s="1"/>
  <c r="AT43" i="27"/>
  <c r="AV43" i="27" s="1"/>
  <c r="AT174" i="27"/>
  <c r="AV174" i="27" s="1"/>
  <c r="AT210" i="27"/>
  <c r="AV210" i="27" s="1"/>
  <c r="AT262" i="27"/>
  <c r="AV262" i="27" s="1"/>
  <c r="AT13" i="27"/>
  <c r="AV13" i="27" s="1"/>
  <c r="AT318" i="27"/>
  <c r="AV318" i="27" s="1"/>
  <c r="AT257" i="27"/>
  <c r="AV257" i="27" s="1"/>
  <c r="AT58" i="27"/>
  <c r="AV58" i="27" s="1"/>
  <c r="AT141" i="27"/>
  <c r="AV141" i="27" s="1"/>
  <c r="AT280" i="27"/>
  <c r="AV280" i="27" s="1"/>
  <c r="AT6" i="27"/>
  <c r="AV6" i="27" s="1"/>
  <c r="AT255" i="27"/>
  <c r="AV255" i="27" s="1"/>
  <c r="AT186" i="27"/>
  <c r="AV186" i="27" s="1"/>
  <c r="AT25" i="27"/>
  <c r="AV25" i="27" s="1"/>
  <c r="AT108" i="27"/>
  <c r="AV108" i="27" s="1"/>
  <c r="AT142" i="27"/>
  <c r="AV142" i="27" s="1"/>
  <c r="AT240" i="27"/>
  <c r="AV240" i="27" s="1"/>
  <c r="AT11" i="27"/>
  <c r="AV11" i="27" s="1"/>
  <c r="AT212" i="27"/>
  <c r="AV212" i="27" s="1"/>
  <c r="AT80" i="27"/>
  <c r="AV80" i="27" s="1"/>
  <c r="AT306" i="27"/>
  <c r="AV306" i="27" s="1"/>
  <c r="AT295" i="27"/>
  <c r="AV295" i="27" s="1"/>
  <c r="AT160" i="27"/>
  <c r="AV160" i="27" s="1"/>
  <c r="AT39" i="27"/>
  <c r="AV39" i="27" s="1"/>
  <c r="AT94" i="27"/>
  <c r="AV94" i="27" s="1"/>
  <c r="AT321" i="27"/>
  <c r="AV321" i="27" s="1"/>
  <c r="AT333" i="27"/>
  <c r="AV333" i="27" s="1"/>
  <c r="AT35" i="27"/>
  <c r="AV35" i="27" s="1"/>
  <c r="AT64" i="27"/>
  <c r="AV64" i="27" s="1"/>
  <c r="AT104" i="27"/>
  <c r="AV104" i="27" s="1"/>
  <c r="AT205" i="27"/>
  <c r="AV205" i="27" s="1"/>
  <c r="AT259" i="27"/>
  <c r="AV259" i="27" s="1"/>
  <c r="AT305" i="27"/>
  <c r="AV305" i="27" s="1"/>
  <c r="AT360" i="27"/>
  <c r="AV360" i="27" s="1"/>
  <c r="AT21" i="27"/>
  <c r="AV21" i="27" s="1"/>
  <c r="AT121" i="27"/>
  <c r="AV121" i="27" s="1"/>
  <c r="AT191" i="27"/>
  <c r="AV191" i="27" s="1"/>
  <c r="AT144" i="27"/>
  <c r="AV144" i="27" s="1"/>
  <c r="AT214" i="27"/>
  <c r="AV214" i="27" s="1"/>
  <c r="AT18" i="27"/>
  <c r="AV18" i="27" s="1"/>
  <c r="AT81" i="27"/>
  <c r="AV81" i="27" s="1"/>
  <c r="AT206" i="27"/>
  <c r="AV206" i="27" s="1"/>
  <c r="AT287" i="27"/>
  <c r="AV287" i="27" s="1"/>
  <c r="AT376" i="27"/>
  <c r="AV376" i="27" s="1"/>
  <c r="AT112" i="27"/>
  <c r="AV112" i="27" s="1"/>
  <c r="AT361" i="27"/>
  <c r="AV361" i="27" s="1"/>
  <c r="AT50" i="27"/>
  <c r="AV50" i="27" s="1"/>
  <c r="AT86" i="27"/>
  <c r="AV86" i="27" s="1"/>
  <c r="AT216" i="27"/>
  <c r="AV216" i="27" s="1"/>
  <c r="AT193" i="27"/>
  <c r="AV193" i="27" s="1"/>
  <c r="AT146" i="27"/>
  <c r="AV146" i="27" s="1"/>
  <c r="AT244" i="27"/>
  <c r="AV244" i="27" s="1"/>
  <c r="AT276" i="27"/>
  <c r="AV276" i="27" s="1"/>
  <c r="AT335" i="27"/>
  <c r="AV335" i="27" s="1"/>
  <c r="AT132" i="27"/>
  <c r="AV132" i="27" s="1"/>
  <c r="AT161" i="27"/>
  <c r="AV161" i="27" s="1"/>
  <c r="AT340" i="27"/>
  <c r="AV340" i="27" s="1"/>
  <c r="AT2" i="27"/>
  <c r="AT95" i="27"/>
  <c r="AV95" i="27" s="1"/>
  <c r="AT76" i="27"/>
  <c r="AV76" i="27" s="1"/>
  <c r="AT260" i="27"/>
  <c r="AV260" i="27" s="1"/>
  <c r="AT182" i="27"/>
  <c r="AV182" i="27" s="1"/>
  <c r="AT101" i="27"/>
  <c r="AV101" i="27" s="1"/>
  <c r="AT194" i="27"/>
  <c r="AV194" i="27" s="1"/>
  <c r="AT168" i="27"/>
  <c r="AV168" i="27" s="1"/>
  <c r="AT155" i="27"/>
  <c r="AV155" i="27" s="1"/>
  <c r="AT135" i="27"/>
  <c r="AV135" i="27" s="1"/>
  <c r="AT67" i="27"/>
  <c r="AV67" i="27" s="1"/>
  <c r="AT77" i="27"/>
  <c r="AV77" i="27" s="1"/>
  <c r="AT209" i="27"/>
  <c r="AV209" i="27" s="1"/>
  <c r="AT301" i="27"/>
  <c r="AV301" i="27" s="1"/>
  <c r="AT34" i="27"/>
  <c r="AV34" i="27" s="1"/>
  <c r="AT123" i="27"/>
  <c r="AV123" i="27" s="1"/>
  <c r="AT125" i="27"/>
  <c r="AV125" i="27" s="1"/>
  <c r="AT374" i="27"/>
  <c r="AV374" i="27" s="1"/>
  <c r="AT97" i="27"/>
  <c r="AV97" i="27" s="1"/>
  <c r="AT339" i="27"/>
  <c r="AV339" i="27" s="1"/>
  <c r="AT236" i="27"/>
  <c r="AV236" i="27" s="1"/>
  <c r="AT203" i="27"/>
  <c r="AV203" i="27" s="1"/>
  <c r="AT36" i="27"/>
  <c r="AV36" i="27" s="1"/>
  <c r="AT286" i="27"/>
  <c r="AV286" i="27" s="1"/>
  <c r="AT309" i="27"/>
  <c r="AV309" i="27" s="1"/>
  <c r="AT366" i="27"/>
  <c r="AV366" i="27" s="1"/>
  <c r="AT42" i="27"/>
  <c r="AV42" i="27" s="1"/>
  <c r="AT85" i="27"/>
  <c r="AV85" i="27" s="1"/>
  <c r="AT150" i="27"/>
  <c r="AV150" i="27" s="1"/>
  <c r="AT103" i="27"/>
  <c r="AV103" i="27" s="1"/>
  <c r="AT232" i="27"/>
  <c r="AV232" i="27" s="1"/>
  <c r="AT298" i="27"/>
  <c r="AV298" i="27" s="1"/>
  <c r="AT342" i="27"/>
  <c r="AV342" i="27" s="1"/>
  <c r="AT145" i="27"/>
  <c r="AV145" i="27" s="1"/>
  <c r="AT269" i="27"/>
  <c r="AV269" i="27" s="1"/>
  <c r="AT271" i="27"/>
  <c r="AV271" i="27" s="1"/>
  <c r="AT278" i="27"/>
  <c r="AV278" i="27" s="1"/>
  <c r="AT338" i="27"/>
  <c r="AV338" i="27" s="1"/>
  <c r="AT380" i="27"/>
  <c r="AV380" i="27" s="1"/>
  <c r="AT74" i="27"/>
  <c r="AV74" i="27" s="1"/>
  <c r="AT256" i="27"/>
  <c r="AV256" i="27" s="1"/>
  <c r="AT63" i="27"/>
  <c r="AV63" i="27" s="1"/>
  <c r="AT222" i="27"/>
  <c r="AV222" i="27" s="1"/>
  <c r="AT311" i="27"/>
  <c r="AV311" i="27" s="1"/>
  <c r="AT319" i="27"/>
  <c r="AV319" i="27" s="1"/>
  <c r="AT51" i="27"/>
  <c r="AV51" i="27" s="1"/>
  <c r="AT110" i="27"/>
  <c r="AV110" i="27" s="1"/>
  <c r="AT347" i="27"/>
  <c r="AV347" i="27" s="1"/>
  <c r="AT130" i="27"/>
  <c r="AV130" i="27" s="1"/>
  <c r="AT162" i="27"/>
  <c r="AV162" i="27" s="1"/>
  <c r="AT195" i="27"/>
  <c r="AV195" i="27" s="1"/>
  <c r="AT211" i="27"/>
  <c r="AV211" i="27" s="1"/>
  <c r="AT14" i="27"/>
  <c r="AV14" i="27" s="1"/>
  <c r="AT201" i="27"/>
  <c r="AV201" i="27" s="1"/>
  <c r="AT284" i="27"/>
  <c r="AV284" i="27" s="1"/>
  <c r="AT326" i="27"/>
  <c r="AV326" i="27" s="1"/>
  <c r="AT24" i="27"/>
  <c r="AV24" i="27" s="1"/>
  <c r="AT66" i="27"/>
  <c r="AV66" i="27" s="1"/>
  <c r="AT9" i="27"/>
  <c r="AV9" i="27" s="1"/>
  <c r="AT247" i="27"/>
  <c r="AV247" i="27" s="1"/>
  <c r="AT26" i="27"/>
  <c r="AV26" i="27" s="1"/>
  <c r="AT332" i="27"/>
  <c r="AV332" i="27" s="1"/>
  <c r="AT185" i="27"/>
  <c r="AV185" i="27" s="1"/>
  <c r="AT313" i="27"/>
  <c r="AV313" i="27" s="1"/>
  <c r="AT270" i="27"/>
  <c r="AV270" i="27" s="1"/>
  <c r="AT48" i="27"/>
  <c r="AV48" i="27" s="1"/>
  <c r="AT352" i="27"/>
  <c r="AV352" i="27" s="1"/>
  <c r="AT84" i="27"/>
  <c r="AV84" i="27" s="1"/>
  <c r="AT99" i="27"/>
  <c r="AV99" i="27" s="1"/>
  <c r="AT230" i="27"/>
  <c r="AV230" i="27" s="1"/>
  <c r="AT341" i="27"/>
  <c r="AV341" i="27" s="1"/>
  <c r="AT328" i="27"/>
  <c r="AV328" i="27" s="1"/>
  <c r="AT288" i="27"/>
  <c r="AV288" i="27" s="1"/>
  <c r="AT113" i="27"/>
  <c r="AV113" i="27" s="1"/>
  <c r="AT15" i="27"/>
  <c r="AV15" i="27" s="1"/>
  <c r="AT307" i="27"/>
  <c r="AV307" i="27" s="1"/>
  <c r="AT102" i="27"/>
  <c r="AV102" i="27" s="1"/>
  <c r="AT159" i="27"/>
  <c r="AV159" i="27" s="1"/>
  <c r="AT154" i="27"/>
  <c r="AV154" i="27" s="1"/>
  <c r="AT196" i="27"/>
  <c r="AV196" i="27" s="1"/>
  <c r="AT246" i="27"/>
  <c r="AV246" i="27" s="1"/>
  <c r="AT83" i="27"/>
  <c r="AV83" i="27" s="1"/>
  <c r="AT346" i="27"/>
  <c r="AV346" i="27" s="1"/>
  <c r="AT336" i="27"/>
  <c r="AV336" i="27" s="1"/>
  <c r="AT72" i="27"/>
  <c r="AV72" i="27" s="1"/>
  <c r="AT127" i="27"/>
  <c r="AV127" i="27" s="1"/>
  <c r="AT165" i="27"/>
  <c r="AV165" i="27" s="1"/>
  <c r="AT279" i="27"/>
  <c r="AV279" i="27" s="1"/>
  <c r="AT96" i="27"/>
  <c r="AV96" i="27" s="1"/>
  <c r="AT268" i="27"/>
  <c r="AV268" i="27" s="1"/>
  <c r="AT172" i="27"/>
  <c r="AV172" i="27" s="1"/>
  <c r="AT249" i="27"/>
  <c r="AV249" i="27" s="1"/>
  <c r="AT310" i="27"/>
  <c r="AV310" i="27" s="1"/>
  <c r="AT264" i="27"/>
  <c r="AV264" i="27" s="1"/>
  <c r="AT54" i="27"/>
  <c r="AV54" i="27" s="1"/>
  <c r="AT17" i="27"/>
  <c r="AV17" i="27" s="1"/>
  <c r="AT89" i="27"/>
  <c r="AV89" i="27" s="1"/>
  <c r="AT169" i="27"/>
  <c r="AV169" i="27" s="1"/>
  <c r="AT215" i="27"/>
  <c r="AV215" i="27" s="1"/>
  <c r="AT171" i="27"/>
  <c r="AV171" i="27" s="1"/>
  <c r="AT225" i="27"/>
  <c r="AV225" i="27" s="1"/>
  <c r="AT344" i="27"/>
  <c r="AV344" i="27" s="1"/>
  <c r="AT329" i="27"/>
  <c r="AV329" i="27" s="1"/>
  <c r="AT106" i="27"/>
  <c r="AV106" i="27" s="1"/>
  <c r="AT148" i="27"/>
  <c r="AV148" i="27" s="1"/>
  <c r="AT8" i="27"/>
  <c r="AV8" i="27" s="1"/>
  <c r="AT234" i="27"/>
  <c r="AV234" i="27" s="1"/>
  <c r="AT355" i="27"/>
  <c r="AV355" i="27" s="1"/>
  <c r="AT170" i="27"/>
  <c r="AV170" i="27" s="1"/>
  <c r="AT167" i="27"/>
  <c r="AV167" i="27" s="1"/>
  <c r="AT285" i="27"/>
  <c r="AV285" i="27" s="1"/>
  <c r="AT357" i="27"/>
  <c r="AV357" i="27" s="1"/>
  <c r="AT330" i="27"/>
  <c r="AV330" i="27" s="1"/>
  <c r="AT204" i="27"/>
  <c r="AV204" i="27" s="1"/>
  <c r="AT175" i="27"/>
  <c r="AV175" i="27" s="1"/>
  <c r="AT277" i="27"/>
  <c r="AV277" i="27" s="1"/>
  <c r="AT40" i="27"/>
  <c r="AV40" i="27" s="1"/>
  <c r="AT138" i="27"/>
  <c r="AV138" i="27" s="1"/>
  <c r="AT56" i="27"/>
  <c r="AV56" i="27" s="1"/>
  <c r="AT5" i="27"/>
  <c r="AV5" i="27" s="1"/>
  <c r="AT116" i="27"/>
  <c r="AV116" i="27" s="1"/>
  <c r="AT356" i="27"/>
  <c r="AV356" i="27" s="1"/>
  <c r="AT316" i="27"/>
  <c r="AV316" i="27" s="1"/>
  <c r="AT20" i="27"/>
  <c r="AV20" i="27" s="1"/>
  <c r="AT377" i="27"/>
  <c r="AV377" i="27" s="1"/>
  <c r="AT258" i="27"/>
  <c r="AV258" i="27" s="1"/>
  <c r="AT353" i="27"/>
  <c r="AV353" i="27" s="1"/>
  <c r="AT314" i="27"/>
  <c r="AV314" i="27" s="1"/>
  <c r="AT229" i="27"/>
  <c r="AV229" i="27" s="1"/>
  <c r="AT29" i="27"/>
  <c r="AV29" i="27" s="1"/>
  <c r="AT192" i="27"/>
  <c r="AV192" i="27" s="1"/>
  <c r="AT253" i="27"/>
  <c r="AV253" i="27" s="1"/>
  <c r="AT322" i="27"/>
  <c r="AV322" i="27" s="1"/>
  <c r="AT124" i="27"/>
  <c r="AV124" i="27" s="1"/>
  <c r="AT45" i="27"/>
  <c r="AV45" i="27" s="1"/>
  <c r="AT151" i="27"/>
  <c r="AV151" i="27" s="1"/>
  <c r="AT327" i="27"/>
  <c r="AV327" i="27" s="1"/>
  <c r="AT297" i="27"/>
  <c r="AV297" i="27" s="1"/>
  <c r="AT241" i="27"/>
  <c r="AV241" i="27" s="1"/>
  <c r="AT370" i="27"/>
  <c r="AV370" i="27" s="1"/>
  <c r="AT37" i="27"/>
  <c r="AV37" i="27" s="1"/>
  <c r="AT65" i="27"/>
  <c r="AV65" i="27" s="1"/>
  <c r="AT131" i="27"/>
  <c r="AV131" i="27" s="1"/>
  <c r="AT100" i="27"/>
  <c r="AV100" i="27" s="1"/>
  <c r="AT71" i="27"/>
  <c r="AV71" i="27" s="1"/>
  <c r="AT10" i="27"/>
  <c r="AV10" i="27" s="1"/>
  <c r="AT136" i="27"/>
  <c r="AV136" i="27" s="1"/>
  <c r="AT82" i="27"/>
  <c r="AV82" i="27" s="1"/>
  <c r="AT4" i="27"/>
  <c r="AV4" i="27" s="1"/>
  <c r="AT292" i="27"/>
  <c r="AV292" i="27" s="1"/>
  <c r="AT272" i="27"/>
  <c r="AV272" i="27" s="1"/>
  <c r="AT351" i="27"/>
  <c r="AV351" i="27" s="1"/>
  <c r="AT41" i="27"/>
  <c r="AV41" i="27" s="1"/>
  <c r="AT189" i="27"/>
  <c r="AV189" i="27" s="1"/>
  <c r="AT57" i="27"/>
  <c r="AV57" i="27" s="1"/>
  <c r="AT179" i="27"/>
  <c r="AV179" i="27" s="1"/>
  <c r="AT239" i="27"/>
  <c r="AV239" i="27" s="1"/>
  <c r="AT250" i="27"/>
  <c r="AV250" i="27" s="1"/>
  <c r="AT359" i="27"/>
  <c r="AV359" i="27" s="1"/>
  <c r="AT200" i="27"/>
  <c r="AV200" i="27" s="1"/>
  <c r="AT62" i="27"/>
  <c r="AV62" i="27" s="1"/>
  <c r="AT315" i="27"/>
  <c r="AV315" i="27" s="1"/>
  <c r="AT109" i="27"/>
  <c r="AV109" i="27" s="1"/>
  <c r="AT59" i="27"/>
  <c r="AV59" i="27" s="1"/>
  <c r="AT115" i="27"/>
  <c r="AV115" i="27" s="1"/>
  <c r="AT208" i="27"/>
  <c r="AV208" i="27" s="1"/>
  <c r="AT372" i="27"/>
  <c r="AV372" i="27" s="1"/>
  <c r="AT47" i="27"/>
  <c r="AV47" i="27" s="1"/>
  <c r="AT28" i="27"/>
  <c r="AV28" i="27" s="1"/>
  <c r="AT243" i="27"/>
  <c r="AV243" i="27" s="1"/>
  <c r="AT303" i="27"/>
  <c r="AV303" i="27" s="1"/>
  <c r="AT88" i="27"/>
  <c r="AV88" i="27" s="1"/>
  <c r="AT331" i="27"/>
  <c r="AV331" i="27" s="1"/>
  <c r="AT299" i="27"/>
  <c r="AV299" i="27" s="1"/>
  <c r="AT266" i="27"/>
  <c r="AV266" i="27" s="1"/>
  <c r="AT290" i="27"/>
  <c r="AV290" i="27" s="1"/>
  <c r="AT177" i="27"/>
  <c r="AV177" i="27" s="1"/>
  <c r="AT378" i="27"/>
  <c r="AV378" i="27" s="1"/>
  <c r="AT273" i="27"/>
  <c r="AV273" i="27" s="1"/>
  <c r="AT226" i="27"/>
  <c r="AV226" i="27" s="1"/>
  <c r="AT180" i="27"/>
  <c r="AV180" i="27" s="1"/>
  <c r="AT251" i="27"/>
  <c r="AV251" i="27" s="1"/>
  <c r="AT111" i="27"/>
  <c r="AV111" i="27" s="1"/>
  <c r="AT293" i="27"/>
  <c r="AV293" i="27" s="1"/>
  <c r="AT350" i="27"/>
  <c r="AV350" i="27" s="1"/>
  <c r="AT75" i="27"/>
  <c r="AV75" i="27" s="1"/>
  <c r="BB350" i="24"/>
  <c r="BD350" i="24" s="1"/>
  <c r="BB272" i="24"/>
  <c r="BD272" i="24" s="1"/>
  <c r="BB213" i="24"/>
  <c r="BD213" i="24" s="1"/>
  <c r="BB153" i="24"/>
  <c r="BD153" i="24" s="1"/>
  <c r="BB365" i="24"/>
  <c r="BD365" i="24" s="1"/>
  <c r="BB319" i="24"/>
  <c r="BD319" i="24" s="1"/>
  <c r="BB268" i="24"/>
  <c r="BD268" i="24" s="1"/>
  <c r="BB204" i="24"/>
  <c r="BD204" i="24" s="1"/>
  <c r="BB355" i="24"/>
  <c r="BD355" i="24" s="1"/>
  <c r="BB313" i="24"/>
  <c r="BD313" i="24" s="1"/>
  <c r="BB235" i="24"/>
  <c r="BD235" i="24" s="1"/>
  <c r="BB167" i="24"/>
  <c r="BD167" i="24" s="1"/>
  <c r="BB110" i="24"/>
  <c r="BD110" i="24" s="1"/>
  <c r="BB372" i="24"/>
  <c r="BD372" i="24" s="1"/>
  <c r="BB317" i="24"/>
  <c r="BD317" i="24" s="1"/>
  <c r="BB242" i="24"/>
  <c r="BD242" i="24" s="1"/>
  <c r="BB174" i="24"/>
  <c r="BD174" i="24" s="1"/>
  <c r="BB117" i="24"/>
  <c r="BD117" i="24" s="1"/>
  <c r="BB328" i="24"/>
  <c r="BD328" i="24" s="1"/>
  <c r="BB257" i="24"/>
  <c r="BD257" i="24" s="1"/>
  <c r="BB194" i="24"/>
  <c r="BD194" i="24" s="1"/>
  <c r="BB352" i="24"/>
  <c r="BD352" i="24" s="1"/>
  <c r="BB295" i="24"/>
  <c r="BD295" i="24" s="1"/>
  <c r="BB224" i="24"/>
  <c r="BD224" i="24" s="1"/>
  <c r="BB156" i="24"/>
  <c r="BD156" i="24" s="1"/>
  <c r="BB326" i="24"/>
  <c r="BD326" i="24" s="1"/>
  <c r="BB263" i="24"/>
  <c r="BD263" i="24" s="1"/>
  <c r="BB199" i="24"/>
  <c r="BD199" i="24" s="1"/>
  <c r="BB367" i="24"/>
  <c r="BD367" i="24" s="1"/>
  <c r="BB321" i="24"/>
  <c r="BD321" i="24" s="1"/>
  <c r="BB230" i="24"/>
  <c r="BD230" i="24" s="1"/>
  <c r="BB162" i="24"/>
  <c r="BD162" i="24" s="1"/>
  <c r="BB105" i="24"/>
  <c r="BD105" i="24" s="1"/>
  <c r="BB59" i="24"/>
  <c r="BD59" i="24" s="1"/>
  <c r="BB188" i="24"/>
  <c r="BD188" i="24" s="1"/>
  <c r="BB58" i="24"/>
  <c r="BD58" i="24" s="1"/>
  <c r="BB116" i="24"/>
  <c r="BD116" i="24" s="1"/>
  <c r="BB33" i="24"/>
  <c r="BD33" i="24" s="1"/>
  <c r="BB88" i="24"/>
  <c r="BD88" i="24" s="1"/>
  <c r="BB6" i="24"/>
  <c r="BD6" i="24" s="1"/>
  <c r="BB63" i="24"/>
  <c r="BD63" i="24" s="1"/>
  <c r="BB152" i="24"/>
  <c r="BD152" i="24" s="1"/>
  <c r="BB62" i="24"/>
  <c r="BD62" i="24" s="1"/>
  <c r="BB124" i="24"/>
  <c r="BD124" i="24" s="1"/>
  <c r="BB83" i="24"/>
  <c r="BD83" i="24" s="1"/>
  <c r="BB144" i="24"/>
  <c r="BD144" i="24" s="1"/>
  <c r="BB60" i="24"/>
  <c r="BD60" i="24" s="1"/>
  <c r="BB15" i="24"/>
  <c r="BD15" i="24" s="1"/>
  <c r="BB221" i="24"/>
  <c r="BD221" i="24" s="1"/>
  <c r="BB271" i="24"/>
  <c r="BD271" i="24" s="1"/>
  <c r="BB118" i="24"/>
  <c r="BD118" i="24" s="1"/>
  <c r="BB125" i="24"/>
  <c r="BD125" i="24" s="1"/>
  <c r="BB305" i="24"/>
  <c r="BD305" i="24" s="1"/>
  <c r="BB306" i="24"/>
  <c r="BD306" i="24" s="1"/>
  <c r="BB113" i="24"/>
  <c r="BD113" i="24" s="1"/>
  <c r="BB51" i="24"/>
  <c r="BD51" i="24" s="1"/>
  <c r="BB50" i="24"/>
  <c r="BD50" i="24" s="1"/>
  <c r="BB68" i="24"/>
  <c r="BD68" i="24" s="1"/>
  <c r="BB324" i="24"/>
  <c r="BD324" i="24" s="1"/>
  <c r="BB285" i="24"/>
  <c r="BD285" i="24" s="1"/>
  <c r="BB205" i="24"/>
  <c r="BD205" i="24" s="1"/>
  <c r="BB145" i="24"/>
  <c r="BD145" i="24" s="1"/>
  <c r="BB380" i="24"/>
  <c r="BD380" i="24" s="1"/>
  <c r="BB299" i="24"/>
  <c r="BD299" i="24" s="1"/>
  <c r="BB260" i="24"/>
  <c r="BD260" i="24" s="1"/>
  <c r="BB193" i="24"/>
  <c r="BD193" i="24" s="1"/>
  <c r="BB348" i="24"/>
  <c r="BD348" i="24" s="1"/>
  <c r="BB309" i="24"/>
  <c r="BD309" i="24" s="1"/>
  <c r="BB227" i="24"/>
  <c r="BD227" i="24" s="1"/>
  <c r="BB159" i="24"/>
  <c r="BD159" i="24" s="1"/>
  <c r="BB102" i="24"/>
  <c r="BD102" i="24" s="1"/>
  <c r="BB354" i="24"/>
  <c r="BD354" i="24" s="1"/>
  <c r="BB297" i="24"/>
  <c r="BD297" i="24" s="1"/>
  <c r="BB234" i="24"/>
  <c r="BD234" i="24" s="1"/>
  <c r="BB166" i="24"/>
  <c r="BD166" i="24" s="1"/>
  <c r="BB109" i="24"/>
  <c r="BD109" i="24" s="1"/>
  <c r="BB316" i="24"/>
  <c r="BD316" i="24" s="1"/>
  <c r="BB241" i="24"/>
  <c r="BD241" i="24" s="1"/>
  <c r="BB187" i="24"/>
  <c r="BD187" i="24" s="1"/>
  <c r="BB374" i="24"/>
  <c r="BD374" i="24" s="1"/>
  <c r="BB283" i="24"/>
  <c r="BD283" i="24" s="1"/>
  <c r="BB216" i="24"/>
  <c r="BD216" i="24" s="1"/>
  <c r="BB148" i="24"/>
  <c r="BD148" i="24" s="1"/>
  <c r="BB314" i="24"/>
  <c r="BD314" i="24" s="1"/>
  <c r="BB255" i="24"/>
  <c r="BD255" i="24" s="1"/>
  <c r="BB183" i="24"/>
  <c r="BD183" i="24" s="1"/>
  <c r="BB359" i="24"/>
  <c r="BD359" i="24" s="1"/>
  <c r="BB281" i="24"/>
  <c r="BD281" i="24" s="1"/>
  <c r="BB222" i="24"/>
  <c r="BD222" i="24" s="1"/>
  <c r="BB154" i="24"/>
  <c r="BD154" i="24" s="1"/>
  <c r="BB97" i="24"/>
  <c r="BD97" i="24" s="1"/>
  <c r="BB23" i="24"/>
  <c r="BD23" i="24" s="1"/>
  <c r="BB135" i="24"/>
  <c r="BD135" i="24" s="1"/>
  <c r="BB22" i="24"/>
  <c r="BD22" i="24" s="1"/>
  <c r="BB103" i="24"/>
  <c r="BD103" i="24" s="1"/>
  <c r="BB26" i="24"/>
  <c r="BD26" i="24" s="1"/>
  <c r="BB80" i="24"/>
  <c r="BD80" i="24" s="1"/>
  <c r="BB13" i="24"/>
  <c r="BD13" i="24" s="1"/>
  <c r="BB55" i="24"/>
  <c r="BD55" i="24" s="1"/>
  <c r="BB127" i="24"/>
  <c r="BD127" i="24" s="1"/>
  <c r="BB42" i="24"/>
  <c r="BD42" i="24" s="1"/>
  <c r="BB108" i="24"/>
  <c r="BD108" i="24" s="1"/>
  <c r="BB38" i="24"/>
  <c r="BD38" i="24" s="1"/>
  <c r="BB123" i="24"/>
  <c r="BD123" i="24" s="1"/>
  <c r="BB24" i="24"/>
  <c r="BD24" i="24" s="1"/>
  <c r="BB7" i="24"/>
  <c r="BD7" i="24" s="1"/>
  <c r="BB382" i="24"/>
  <c r="BD382" i="24" s="1"/>
  <c r="BB175" i="24"/>
  <c r="BD175" i="24" s="1"/>
  <c r="BB346" i="24"/>
  <c r="BD346" i="24" s="1"/>
  <c r="BB164" i="24"/>
  <c r="BD164" i="24" s="1"/>
  <c r="BB170" i="24"/>
  <c r="BD170" i="24" s="1"/>
  <c r="BB100" i="24"/>
  <c r="BD100" i="24" s="1"/>
  <c r="BB19" i="24"/>
  <c r="BD19" i="24" s="1"/>
  <c r="BB320" i="24"/>
  <c r="BD320" i="24" s="1"/>
  <c r="BB261" i="24"/>
  <c r="BD261" i="24" s="1"/>
  <c r="BB250" i="24"/>
  <c r="BD250" i="24" s="1"/>
  <c r="BB190" i="24"/>
  <c r="BD190" i="24" s="1"/>
  <c r="BB356" i="24"/>
  <c r="BD356" i="24" s="1"/>
  <c r="BB291" i="24"/>
  <c r="BD291" i="24" s="1"/>
  <c r="BB252" i="24"/>
  <c r="BD252" i="24" s="1"/>
  <c r="BB176" i="24"/>
  <c r="BD176" i="24" s="1"/>
  <c r="BB330" i="24"/>
  <c r="BD330" i="24" s="1"/>
  <c r="BB278" i="24"/>
  <c r="BD278" i="24" s="1"/>
  <c r="BB219" i="24"/>
  <c r="BD219" i="24" s="1"/>
  <c r="BB151" i="24"/>
  <c r="BD151" i="24" s="1"/>
  <c r="BB94" i="24"/>
  <c r="BD94" i="24" s="1"/>
  <c r="BB347" i="24"/>
  <c r="BD347" i="24" s="1"/>
  <c r="BB289" i="24"/>
  <c r="BD289" i="24" s="1"/>
  <c r="BB226" i="24"/>
  <c r="BD226" i="24" s="1"/>
  <c r="BB158" i="24"/>
  <c r="BD158" i="24" s="1"/>
  <c r="BB101" i="24"/>
  <c r="BD101" i="24" s="1"/>
  <c r="BB296" i="24"/>
  <c r="BD296" i="24" s="1"/>
  <c r="BB233" i="24"/>
  <c r="BD233" i="24" s="1"/>
  <c r="BB173" i="24"/>
  <c r="BD173" i="24" s="1"/>
  <c r="BB345" i="24"/>
  <c r="BD345" i="24" s="1"/>
  <c r="BB275" i="24"/>
  <c r="BD275" i="24" s="1"/>
  <c r="BB208" i="24"/>
  <c r="BD208" i="24" s="1"/>
  <c r="BB140" i="24"/>
  <c r="BD140" i="24" s="1"/>
  <c r="BB294" i="24"/>
  <c r="BD294" i="24" s="1"/>
  <c r="BB247" i="24"/>
  <c r="BD247" i="24" s="1"/>
  <c r="BB179" i="24"/>
  <c r="BD179" i="24" s="1"/>
  <c r="BB343" i="24"/>
  <c r="BD343" i="24" s="1"/>
  <c r="BB273" i="24"/>
  <c r="BD273" i="24" s="1"/>
  <c r="BB214" i="24"/>
  <c r="BD214" i="24" s="1"/>
  <c r="BB146" i="24"/>
  <c r="BD146" i="24" s="1"/>
  <c r="BB141" i="24"/>
  <c r="BD141" i="24" s="1"/>
  <c r="BB28" i="24"/>
  <c r="BD28" i="24" s="1"/>
  <c r="BB119" i="24"/>
  <c r="BD119" i="24" s="1"/>
  <c r="BB52" i="24"/>
  <c r="BD52" i="24" s="1"/>
  <c r="BB81" i="24"/>
  <c r="BD81" i="24" s="1"/>
  <c r="BB48" i="24"/>
  <c r="BD48" i="24" s="1"/>
  <c r="BB72" i="24"/>
  <c r="BD72" i="24" s="1"/>
  <c r="BB39" i="24"/>
  <c r="BD39" i="24" s="1"/>
  <c r="BB44" i="24"/>
  <c r="BD44" i="24" s="1"/>
  <c r="BB111" i="24"/>
  <c r="BD111" i="24" s="1"/>
  <c r="BB4" i="24"/>
  <c r="BD4" i="24" s="1"/>
  <c r="BB96" i="24"/>
  <c r="BD96" i="24" s="1"/>
  <c r="BB27" i="24"/>
  <c r="BD27" i="24" s="1"/>
  <c r="BB107" i="24"/>
  <c r="BD107" i="24" s="1"/>
  <c r="BB54" i="24"/>
  <c r="BD54" i="24" s="1"/>
  <c r="BB376" i="24"/>
  <c r="BD376" i="24" s="1"/>
  <c r="BB337" i="24"/>
  <c r="BD337" i="24" s="1"/>
  <c r="BB361" i="24"/>
  <c r="BD361" i="24" s="1"/>
  <c r="BB139" i="24"/>
  <c r="BD139" i="24" s="1"/>
  <c r="BB66" i="24"/>
  <c r="BD66" i="24" s="1"/>
  <c r="BB70" i="24"/>
  <c r="BD70" i="24" s="1"/>
  <c r="BB333" i="24"/>
  <c r="BD333" i="24" s="1"/>
  <c r="BB253" i="24"/>
  <c r="BD253" i="24" s="1"/>
  <c r="BB248" i="24"/>
  <c r="BD248" i="24" s="1"/>
  <c r="BB136" i="24"/>
  <c r="BD136" i="24" s="1"/>
  <c r="BB379" i="24"/>
  <c r="BD379" i="24" s="1"/>
  <c r="BB322" i="24"/>
  <c r="BD322" i="24" s="1"/>
  <c r="BB244" i="24"/>
  <c r="BD244" i="24" s="1"/>
  <c r="BB168" i="24"/>
  <c r="BD168" i="24" s="1"/>
  <c r="BB342" i="24"/>
  <c r="BD342" i="24" s="1"/>
  <c r="BB270" i="24"/>
  <c r="BD270" i="24" s="1"/>
  <c r="BB211" i="24"/>
  <c r="BD211" i="24" s="1"/>
  <c r="BB143" i="24"/>
  <c r="BD143" i="24" s="1"/>
  <c r="BB90" i="24"/>
  <c r="BD90" i="24" s="1"/>
  <c r="BB341" i="24"/>
  <c r="BD341" i="24" s="1"/>
  <c r="BB312" i="24"/>
  <c r="BD312" i="24" s="1"/>
  <c r="BB218" i="24"/>
  <c r="BD218" i="24" s="1"/>
  <c r="BB150" i="24"/>
  <c r="BD150" i="24" s="1"/>
  <c r="BB377" i="24"/>
  <c r="BD377" i="24" s="1"/>
  <c r="BB288" i="24"/>
  <c r="BD288" i="24" s="1"/>
  <c r="BB225" i="24"/>
  <c r="BD225" i="24" s="1"/>
  <c r="BB165" i="24"/>
  <c r="BD165" i="24" s="1"/>
  <c r="BB336" i="24"/>
  <c r="BD336" i="24" s="1"/>
  <c r="BB302" i="24"/>
  <c r="BD302" i="24" s="1"/>
  <c r="BB200" i="24"/>
  <c r="BD200" i="24" s="1"/>
  <c r="BB373" i="24"/>
  <c r="BD373" i="24" s="1"/>
  <c r="BB310" i="24"/>
  <c r="BD310" i="24" s="1"/>
  <c r="BB239" i="24"/>
  <c r="BD239" i="24" s="1"/>
  <c r="BB171" i="24"/>
  <c r="BD171" i="24" s="1"/>
  <c r="BB332" i="24"/>
  <c r="BD332" i="24" s="1"/>
  <c r="BB287" i="24"/>
  <c r="BD287" i="24" s="1"/>
  <c r="BB206" i="24"/>
  <c r="BD206" i="24" s="1"/>
  <c r="BB192" i="24"/>
  <c r="BD192" i="24" s="1"/>
  <c r="BB122" i="24"/>
  <c r="BD122" i="24" s="1"/>
  <c r="BB53" i="24"/>
  <c r="BD53" i="24" s="1"/>
  <c r="BB104" i="24"/>
  <c r="BD104" i="24" s="1"/>
  <c r="BB34" i="24"/>
  <c r="BD34" i="24" s="1"/>
  <c r="BB73" i="24"/>
  <c r="BD73" i="24" s="1"/>
  <c r="BB17" i="24"/>
  <c r="BD17" i="24" s="1"/>
  <c r="BB64" i="24"/>
  <c r="BD64" i="24" s="1"/>
  <c r="BB130" i="24"/>
  <c r="BD130" i="24" s="1"/>
  <c r="BB47" i="24"/>
  <c r="BD47" i="24" s="1"/>
  <c r="BB98" i="24"/>
  <c r="BD98" i="24" s="1"/>
  <c r="BB14" i="24"/>
  <c r="BD14" i="24" s="1"/>
  <c r="BB77" i="24"/>
  <c r="BD77" i="24" s="1"/>
  <c r="BB21" i="24"/>
  <c r="BD21" i="24" s="1"/>
  <c r="BB95" i="24"/>
  <c r="BD95" i="24" s="1"/>
  <c r="BB36" i="24"/>
  <c r="BD36" i="24" s="1"/>
  <c r="BB357" i="24"/>
  <c r="BD357" i="24" s="1"/>
  <c r="BB338" i="24"/>
  <c r="BD338" i="24" s="1"/>
  <c r="BB243" i="24"/>
  <c r="BD243" i="24" s="1"/>
  <c r="BB258" i="24"/>
  <c r="BD258" i="24" s="1"/>
  <c r="BB265" i="24"/>
  <c r="BD265" i="24" s="1"/>
  <c r="BB344" i="24"/>
  <c r="BD344" i="24" s="1"/>
  <c r="BB238" i="24"/>
  <c r="BD238" i="24" s="1"/>
  <c r="BB8" i="24"/>
  <c r="BD8" i="24" s="1"/>
  <c r="BB32" i="24"/>
  <c r="BD32" i="24" s="1"/>
  <c r="BB40" i="24"/>
  <c r="BD40" i="24" s="1"/>
  <c r="BB292" i="24"/>
  <c r="BD292" i="24" s="1"/>
  <c r="BB245" i="24"/>
  <c r="BD245" i="24" s="1"/>
  <c r="BB197" i="24"/>
  <c r="BD197" i="24" s="1"/>
  <c r="BB128" i="24"/>
  <c r="BD128" i="24" s="1"/>
  <c r="BB349" i="24"/>
  <c r="BD349" i="24" s="1"/>
  <c r="BB308" i="24"/>
  <c r="BD308" i="24" s="1"/>
  <c r="BB236" i="24"/>
  <c r="BD236" i="24" s="1"/>
  <c r="BB160" i="24"/>
  <c r="BD160" i="24" s="1"/>
  <c r="BB318" i="24"/>
  <c r="BD318" i="24" s="1"/>
  <c r="BB267" i="24"/>
  <c r="BD267" i="24" s="1"/>
  <c r="BB203" i="24"/>
  <c r="BD203" i="24" s="1"/>
  <c r="BB186" i="24"/>
  <c r="BD186" i="24" s="1"/>
  <c r="BB89" i="24"/>
  <c r="BD89" i="24" s="1"/>
  <c r="BB329" i="24"/>
  <c r="BD329" i="24" s="1"/>
  <c r="BB277" i="24"/>
  <c r="BD277" i="24" s="1"/>
  <c r="BB210" i="24"/>
  <c r="BD210" i="24" s="1"/>
  <c r="BB142" i="24"/>
  <c r="BD142" i="24" s="1"/>
  <c r="BB370" i="24"/>
  <c r="BD370" i="24" s="1"/>
  <c r="BB311" i="24"/>
  <c r="BD311" i="24" s="1"/>
  <c r="BB217" i="24"/>
  <c r="BD217" i="24" s="1"/>
  <c r="BB157" i="24"/>
  <c r="BD157" i="24" s="1"/>
  <c r="BB327" i="24"/>
  <c r="BD327" i="24" s="1"/>
  <c r="BB264" i="24"/>
  <c r="BD264" i="24" s="1"/>
  <c r="BB180" i="24"/>
  <c r="BD180" i="24" s="1"/>
  <c r="BB368" i="24"/>
  <c r="BD368" i="24" s="1"/>
  <c r="BB303" i="24"/>
  <c r="BD303" i="24" s="1"/>
  <c r="BB231" i="24"/>
  <c r="BD231" i="24" s="1"/>
  <c r="BB163" i="24"/>
  <c r="BD163" i="24" s="1"/>
  <c r="BB325" i="24"/>
  <c r="BD325" i="24" s="1"/>
  <c r="BB262" i="24"/>
  <c r="BD262" i="24" s="1"/>
  <c r="BB198" i="24"/>
  <c r="BD198" i="24" s="1"/>
  <c r="BB137" i="24"/>
  <c r="BD137" i="24" s="1"/>
  <c r="BB106" i="24"/>
  <c r="BD106" i="24" s="1"/>
  <c r="BB35" i="24"/>
  <c r="BD35" i="24" s="1"/>
  <c r="BB92" i="24"/>
  <c r="BD92" i="24" s="1"/>
  <c r="BB41" i="24"/>
  <c r="BD41" i="24" s="1"/>
  <c r="BB65" i="24"/>
  <c r="BD65" i="24" s="1"/>
  <c r="BB37" i="24"/>
  <c r="BD37" i="24" s="1"/>
  <c r="BB56" i="24"/>
  <c r="BD56" i="24" s="1"/>
  <c r="BB114" i="24"/>
  <c r="BD114" i="24" s="1"/>
  <c r="BB31" i="24"/>
  <c r="BD31" i="24" s="1"/>
  <c r="BB85" i="24"/>
  <c r="BD85" i="24" s="1"/>
  <c r="BB11" i="24"/>
  <c r="BD11" i="24" s="1"/>
  <c r="BB69" i="24"/>
  <c r="BD69" i="24" s="1"/>
  <c r="BB3" i="24"/>
  <c r="BD3" i="24" s="1"/>
  <c r="BB86" i="24"/>
  <c r="BD86" i="24" s="1"/>
  <c r="BB45" i="24"/>
  <c r="BD45" i="24" s="1"/>
  <c r="BB366" i="24"/>
  <c r="BD366" i="24" s="1"/>
  <c r="BB304" i="24"/>
  <c r="BD304" i="24" s="1"/>
  <c r="BB237" i="24"/>
  <c r="BD237" i="24" s="1"/>
  <c r="BB177" i="24"/>
  <c r="BD177" i="24" s="1"/>
  <c r="BB120" i="24"/>
  <c r="BD120" i="24" s="1"/>
  <c r="BB340" i="24"/>
  <c r="BD340" i="24" s="1"/>
  <c r="BB286" i="24"/>
  <c r="BD286" i="24" s="1"/>
  <c r="BB228" i="24"/>
  <c r="BD228" i="24" s="1"/>
  <c r="BB378" i="24"/>
  <c r="BD378" i="24" s="1"/>
  <c r="BB298" i="24"/>
  <c r="BD298" i="24" s="1"/>
  <c r="BB259" i="24"/>
  <c r="BD259" i="24" s="1"/>
  <c r="BB196" i="24"/>
  <c r="BD196" i="24" s="1"/>
  <c r="BB134" i="24"/>
  <c r="BD134" i="24" s="1"/>
  <c r="BB381" i="24"/>
  <c r="BD381" i="24" s="1"/>
  <c r="BB339" i="24"/>
  <c r="BD339" i="24" s="1"/>
  <c r="BB269" i="24"/>
  <c r="BD269" i="24" s="1"/>
  <c r="BB202" i="24"/>
  <c r="BD202" i="24" s="1"/>
  <c r="BB184" i="24"/>
  <c r="BD184" i="24" s="1"/>
  <c r="BB362" i="24"/>
  <c r="BD362" i="24" s="1"/>
  <c r="BB284" i="24"/>
  <c r="BD284" i="24" s="1"/>
  <c r="BB209" i="24"/>
  <c r="BD209" i="24" s="1"/>
  <c r="BB375" i="24"/>
  <c r="BD375" i="24" s="1"/>
  <c r="BB335" i="24"/>
  <c r="BD335" i="24" s="1"/>
  <c r="BB256" i="24"/>
  <c r="BD256" i="24" s="1"/>
  <c r="BB185" i="24"/>
  <c r="BD185" i="24" s="1"/>
  <c r="BB360" i="24"/>
  <c r="BD360" i="24" s="1"/>
  <c r="BB282" i="24"/>
  <c r="BD282" i="24" s="1"/>
  <c r="BB223" i="24"/>
  <c r="BD223" i="24" s="1"/>
  <c r="BB155" i="24"/>
  <c r="BD155" i="24" s="1"/>
  <c r="BB331" i="24"/>
  <c r="BD331" i="24" s="1"/>
  <c r="BB254" i="24"/>
  <c r="BD254" i="24" s="1"/>
  <c r="BB181" i="24"/>
  <c r="BD181" i="24" s="1"/>
  <c r="BB129" i="24"/>
  <c r="BD129" i="24" s="1"/>
  <c r="BB93" i="24"/>
  <c r="BD93" i="24" s="1"/>
  <c r="BB43" i="24"/>
  <c r="BD43" i="24" s="1"/>
  <c r="BB82" i="24"/>
  <c r="BD82" i="24" s="1"/>
  <c r="BB30" i="24"/>
  <c r="BD30" i="24" s="1"/>
  <c r="BB57" i="24"/>
  <c r="BD57" i="24" s="1"/>
  <c r="BB131" i="24"/>
  <c r="BD131" i="24" s="1"/>
  <c r="BB46" i="24"/>
  <c r="BD46" i="24" s="1"/>
  <c r="BB99" i="24"/>
  <c r="BD99" i="24" s="1"/>
  <c r="BB5" i="24"/>
  <c r="BD5" i="24" s="1"/>
  <c r="BB84" i="24"/>
  <c r="BD84" i="24" s="1"/>
  <c r="BB29" i="24"/>
  <c r="BD29" i="24" s="1"/>
  <c r="BB61" i="24"/>
  <c r="BD61" i="24" s="1"/>
  <c r="BB10" i="24"/>
  <c r="BD10" i="24" s="1"/>
  <c r="BB138" i="24"/>
  <c r="BD138" i="24" s="1"/>
  <c r="BB20" i="24"/>
  <c r="BD20" i="24" s="1"/>
  <c r="BB280" i="24"/>
  <c r="BD280" i="24" s="1"/>
  <c r="BB212" i="24"/>
  <c r="BD212" i="24" s="1"/>
  <c r="BB363" i="24"/>
  <c r="BD363" i="24" s="1"/>
  <c r="BB201" i="24"/>
  <c r="BD201" i="24" s="1"/>
  <c r="BB207" i="24"/>
  <c r="BD207" i="24" s="1"/>
  <c r="BB67" i="24"/>
  <c r="BD67" i="24" s="1"/>
  <c r="BB71" i="24"/>
  <c r="BD71" i="24" s="1"/>
  <c r="BB9" i="24"/>
  <c r="BD9" i="24" s="1"/>
  <c r="BB358" i="24"/>
  <c r="BD358" i="24" s="1"/>
  <c r="BB307" i="24"/>
  <c r="BD307" i="24" s="1"/>
  <c r="BB229" i="24"/>
  <c r="BD229" i="24" s="1"/>
  <c r="BB169" i="24"/>
  <c r="BD169" i="24" s="1"/>
  <c r="BB112" i="24"/>
  <c r="BD112" i="24" s="1"/>
  <c r="BB323" i="24"/>
  <c r="BD323" i="24" s="1"/>
  <c r="BB279" i="24"/>
  <c r="BD279" i="24" s="1"/>
  <c r="BB220" i="24"/>
  <c r="BD220" i="24" s="1"/>
  <c r="BB364" i="24"/>
  <c r="BD364" i="24" s="1"/>
  <c r="BB290" i="24"/>
  <c r="BD290" i="24" s="1"/>
  <c r="BB251" i="24"/>
  <c r="BD251" i="24" s="1"/>
  <c r="BB191" i="24"/>
  <c r="BD191" i="24" s="1"/>
  <c r="BB126" i="24"/>
  <c r="BD126" i="24" s="1"/>
  <c r="BB371" i="24"/>
  <c r="BD371" i="24" s="1"/>
  <c r="BB334" i="24"/>
  <c r="BD334" i="24" s="1"/>
  <c r="BB266" i="24"/>
  <c r="BD266" i="24" s="1"/>
  <c r="BB195" i="24"/>
  <c r="BD195" i="24" s="1"/>
  <c r="BB133" i="24"/>
  <c r="BD133" i="24" s="1"/>
  <c r="BB353" i="24"/>
  <c r="BD353" i="24" s="1"/>
  <c r="BB276" i="24"/>
  <c r="BD276" i="24" s="1"/>
  <c r="BB249" i="24"/>
  <c r="BD249" i="24" s="1"/>
  <c r="BB369" i="24"/>
  <c r="BD369" i="24" s="1"/>
  <c r="BB315" i="24"/>
  <c r="BD315" i="24" s="1"/>
  <c r="BB240" i="24"/>
  <c r="BD240" i="24" s="1"/>
  <c r="BB172" i="24"/>
  <c r="BD172" i="24" s="1"/>
  <c r="BB351" i="24"/>
  <c r="BD351" i="24" s="1"/>
  <c r="BB274" i="24"/>
  <c r="BD274" i="24" s="1"/>
  <c r="BB215" i="24"/>
  <c r="BD215" i="24" s="1"/>
  <c r="BB147" i="24"/>
  <c r="BD147" i="24" s="1"/>
  <c r="BB301" i="24"/>
  <c r="BD301" i="24" s="1"/>
  <c r="BB246" i="24"/>
  <c r="BD246" i="24" s="1"/>
  <c r="BB178" i="24"/>
  <c r="BD178" i="24" s="1"/>
  <c r="BB121" i="24"/>
  <c r="BD121" i="24" s="1"/>
  <c r="BB75" i="24"/>
  <c r="BD75" i="24" s="1"/>
  <c r="BB18" i="24"/>
  <c r="BD18" i="24" s="1"/>
  <c r="BB74" i="24"/>
  <c r="BD74" i="24" s="1"/>
  <c r="BB182" i="24"/>
  <c r="BD182" i="24" s="1"/>
  <c r="BB87" i="24"/>
  <c r="BD87" i="24" s="1"/>
  <c r="BB115" i="24"/>
  <c r="BD115" i="24" s="1"/>
  <c r="BB49" i="24"/>
  <c r="BD49" i="24" s="1"/>
  <c r="BB79" i="24"/>
  <c r="BD79" i="24" s="1"/>
  <c r="BB12" i="24"/>
  <c r="BD12" i="24" s="1"/>
  <c r="BB78" i="24"/>
  <c r="BD78" i="24" s="1"/>
  <c r="BB91" i="24"/>
  <c r="BD91" i="24" s="1"/>
  <c r="BB25" i="24"/>
  <c r="BD25" i="24" s="1"/>
  <c r="BB16" i="24"/>
  <c r="BD16" i="24" s="1"/>
  <c r="BB76" i="24"/>
  <c r="BD76" i="24" s="1"/>
  <c r="BB2" i="24"/>
  <c r="BD2" i="24" s="1"/>
  <c r="BB161" i="24"/>
  <c r="BD161" i="24" s="1"/>
  <c r="BB300" i="24"/>
  <c r="BD300" i="24" s="1"/>
  <c r="BB189" i="24"/>
  <c r="BD189" i="24" s="1"/>
  <c r="BB232" i="24"/>
  <c r="BD232" i="24" s="1"/>
  <c r="BB293" i="24"/>
  <c r="BD293" i="24" s="1"/>
  <c r="BB132" i="24"/>
  <c r="BD132" i="24" s="1"/>
  <c r="BB149" i="24"/>
  <c r="BD149" i="24" s="1"/>
  <c r="C29" i="28"/>
  <c r="AP2" i="27"/>
  <c r="BJ363" i="24"/>
  <c r="BL363" i="24" s="1"/>
  <c r="BJ290" i="24"/>
  <c r="BL290" i="24" s="1"/>
  <c r="BJ243" i="24"/>
  <c r="BL243" i="24" s="1"/>
  <c r="BJ172" i="24"/>
  <c r="BL172" i="24" s="1"/>
  <c r="BJ108" i="24"/>
  <c r="BL108" i="24" s="1"/>
  <c r="BJ374" i="24"/>
  <c r="BL374" i="24" s="1"/>
  <c r="BJ289" i="24"/>
  <c r="BL289" i="24" s="1"/>
  <c r="BJ242" i="24"/>
  <c r="BL242" i="24" s="1"/>
  <c r="BJ357" i="24"/>
  <c r="BL357" i="24" s="1"/>
  <c r="BJ288" i="24"/>
  <c r="BL288" i="24" s="1"/>
  <c r="BJ233" i="24"/>
  <c r="BL233" i="24" s="1"/>
  <c r="BJ178" i="24"/>
  <c r="BL178" i="24" s="1"/>
  <c r="BJ114" i="24"/>
  <c r="BL114" i="24" s="1"/>
  <c r="BJ360" i="24"/>
  <c r="BL360" i="24" s="1"/>
  <c r="BJ318" i="24"/>
  <c r="BL318" i="24" s="1"/>
  <c r="BJ266" i="24"/>
  <c r="BL266" i="24" s="1"/>
  <c r="BJ200" i="24"/>
  <c r="BL200" i="24" s="1"/>
  <c r="BJ137" i="24"/>
  <c r="BL137" i="24" s="1"/>
  <c r="BJ88" i="24"/>
  <c r="BL88" i="24" s="1"/>
  <c r="BJ327" i="24"/>
  <c r="BL327" i="24" s="1"/>
  <c r="BJ257" i="24"/>
  <c r="BL257" i="24" s="1"/>
  <c r="BJ184" i="24"/>
  <c r="BL184" i="24" s="1"/>
  <c r="BJ128" i="24"/>
  <c r="BL128" i="24" s="1"/>
  <c r="BJ46" i="24"/>
  <c r="BL46" i="24" s="1"/>
  <c r="BJ334" i="24"/>
  <c r="BL334" i="24" s="1"/>
  <c r="BJ238" i="24"/>
  <c r="BL238" i="24" s="1"/>
  <c r="BJ175" i="24"/>
  <c r="BL175" i="24" s="1"/>
  <c r="BJ111" i="24"/>
  <c r="BL111" i="24" s="1"/>
  <c r="BJ59" i="24"/>
  <c r="BL59" i="24" s="1"/>
  <c r="BJ335" i="24"/>
  <c r="BL335" i="24" s="1"/>
  <c r="BJ281" i="24"/>
  <c r="BL281" i="24" s="1"/>
  <c r="BJ213" i="24"/>
  <c r="BL213" i="24" s="1"/>
  <c r="BJ150" i="24"/>
  <c r="BL150" i="24" s="1"/>
  <c r="BJ74" i="24"/>
  <c r="BL74" i="24" s="1"/>
  <c r="BJ369" i="24"/>
  <c r="BL369" i="24" s="1"/>
  <c r="BJ304" i="24"/>
  <c r="BL304" i="24" s="1"/>
  <c r="BJ228" i="24"/>
  <c r="BL228" i="24" s="1"/>
  <c r="BJ165" i="24"/>
  <c r="BL165" i="24" s="1"/>
  <c r="BJ36" i="24"/>
  <c r="BL36" i="24" s="1"/>
  <c r="BJ139" i="24"/>
  <c r="BL139" i="24" s="1"/>
  <c r="BJ9" i="24"/>
  <c r="BL9" i="24" s="1"/>
  <c r="BJ2" i="24"/>
  <c r="BL2" i="24" s="1"/>
  <c r="BJ51" i="24"/>
  <c r="BL51" i="24" s="1"/>
  <c r="BJ65" i="24"/>
  <c r="BL65" i="24" s="1"/>
  <c r="BJ123" i="24"/>
  <c r="BL123" i="24" s="1"/>
  <c r="BJ7" i="24"/>
  <c r="BL7" i="24" s="1"/>
  <c r="BJ6" i="24"/>
  <c r="BL6" i="24" s="1"/>
  <c r="BJ27" i="24"/>
  <c r="BL27" i="24" s="1"/>
  <c r="BJ298" i="24"/>
  <c r="BL298" i="24" s="1"/>
  <c r="BJ208" i="24"/>
  <c r="BL208" i="24" s="1"/>
  <c r="BJ246" i="24"/>
  <c r="BL246" i="24" s="1"/>
  <c r="BJ291" i="24"/>
  <c r="BL291" i="24" s="1"/>
  <c r="BJ93" i="24"/>
  <c r="BL93" i="24" s="1"/>
  <c r="BJ376" i="24"/>
  <c r="BL376" i="24" s="1"/>
  <c r="BJ306" i="24"/>
  <c r="BL306" i="24" s="1"/>
  <c r="BJ235" i="24"/>
  <c r="BL235" i="24" s="1"/>
  <c r="BJ164" i="24"/>
  <c r="BL164" i="24" s="1"/>
  <c r="BJ100" i="24"/>
  <c r="BL100" i="24" s="1"/>
  <c r="BJ362" i="24"/>
  <c r="BL362" i="24" s="1"/>
  <c r="BJ300" i="24"/>
  <c r="BL300" i="24" s="1"/>
  <c r="BJ234" i="24"/>
  <c r="BL234" i="24" s="1"/>
  <c r="BJ377" i="24"/>
  <c r="BL377" i="24" s="1"/>
  <c r="BJ286" i="24"/>
  <c r="BL286" i="24" s="1"/>
  <c r="BJ225" i="24"/>
  <c r="BL225" i="24" s="1"/>
  <c r="BJ170" i="24"/>
  <c r="BL170" i="24" s="1"/>
  <c r="BJ106" i="24"/>
  <c r="BL106" i="24" s="1"/>
  <c r="BJ375" i="24"/>
  <c r="BL375" i="24" s="1"/>
  <c r="BJ312" i="24"/>
  <c r="BL312" i="24" s="1"/>
  <c r="BJ258" i="24"/>
  <c r="BL258" i="24" s="1"/>
  <c r="BJ186" i="24"/>
  <c r="BL186" i="24" s="1"/>
  <c r="BJ129" i="24"/>
  <c r="BL129" i="24" s="1"/>
  <c r="BJ77" i="24"/>
  <c r="BL77" i="24" s="1"/>
  <c r="BJ339" i="24"/>
  <c r="BL339" i="24" s="1"/>
  <c r="BJ247" i="24"/>
  <c r="BL247" i="24" s="1"/>
  <c r="BJ189" i="24"/>
  <c r="BL189" i="24" s="1"/>
  <c r="BJ120" i="24"/>
  <c r="BL120" i="24" s="1"/>
  <c r="BJ366" i="24"/>
  <c r="BL366" i="24" s="1"/>
  <c r="BJ316" i="24"/>
  <c r="BL316" i="24" s="1"/>
  <c r="BJ230" i="24"/>
  <c r="BL230" i="24" s="1"/>
  <c r="BJ167" i="24"/>
  <c r="BL167" i="24" s="1"/>
  <c r="BJ103" i="24"/>
  <c r="BL103" i="24" s="1"/>
  <c r="BJ365" i="24"/>
  <c r="BL365" i="24" s="1"/>
  <c r="BJ333" i="24"/>
  <c r="BL333" i="24" s="1"/>
  <c r="BJ273" i="24"/>
  <c r="BL273" i="24" s="1"/>
  <c r="BJ205" i="24"/>
  <c r="BL205" i="24" s="1"/>
  <c r="BJ142" i="24"/>
  <c r="BL142" i="24" s="1"/>
  <c r="BJ66" i="24"/>
  <c r="BL66" i="24" s="1"/>
  <c r="BJ349" i="24"/>
  <c r="BL349" i="24" s="1"/>
  <c r="BJ301" i="24"/>
  <c r="BL301" i="24" s="1"/>
  <c r="BJ220" i="24"/>
  <c r="BL220" i="24" s="1"/>
  <c r="BJ157" i="24"/>
  <c r="BL157" i="24" s="1"/>
  <c r="BJ41" i="24"/>
  <c r="BL41" i="24" s="1"/>
  <c r="BJ107" i="24"/>
  <c r="BL107" i="24" s="1"/>
  <c r="BJ15" i="24"/>
  <c r="BL15" i="24" s="1"/>
  <c r="BJ8" i="24"/>
  <c r="BL8" i="24" s="1"/>
  <c r="BJ33" i="24"/>
  <c r="BL33" i="24" s="1"/>
  <c r="BJ44" i="24"/>
  <c r="BL44" i="24" s="1"/>
  <c r="BJ91" i="24"/>
  <c r="BL91" i="24" s="1"/>
  <c r="BJ18" i="24"/>
  <c r="BL18" i="24" s="1"/>
  <c r="BJ50" i="24"/>
  <c r="BL50" i="24" s="1"/>
  <c r="BJ43" i="24"/>
  <c r="BL43" i="24" s="1"/>
  <c r="BJ181" i="24"/>
  <c r="BL181" i="24" s="1"/>
  <c r="BJ296" i="24"/>
  <c r="BL296" i="24" s="1"/>
  <c r="BJ321" i="24"/>
  <c r="BL321" i="24" s="1"/>
  <c r="BJ265" i="24"/>
  <c r="BL265" i="24" s="1"/>
  <c r="BJ119" i="24"/>
  <c r="BL119" i="24" s="1"/>
  <c r="BJ94" i="24"/>
  <c r="BL94" i="24" s="1"/>
  <c r="BJ202" i="24"/>
  <c r="BL202" i="24" s="1"/>
  <c r="BJ13" i="24"/>
  <c r="BL13" i="24" s="1"/>
  <c r="BJ381" i="24"/>
  <c r="BL381" i="24" s="1"/>
  <c r="BJ279" i="24"/>
  <c r="BL279" i="24" s="1"/>
  <c r="BJ227" i="24"/>
  <c r="BL227" i="24" s="1"/>
  <c r="BJ156" i="24"/>
  <c r="BL156" i="24" s="1"/>
  <c r="BJ92" i="24"/>
  <c r="BL92" i="24" s="1"/>
  <c r="BJ373" i="24"/>
  <c r="BL373" i="24" s="1"/>
  <c r="BJ305" i="24"/>
  <c r="BL305" i="24" s="1"/>
  <c r="BJ226" i="24"/>
  <c r="BL226" i="24" s="1"/>
  <c r="BJ346" i="24"/>
  <c r="BL346" i="24" s="1"/>
  <c r="BJ277" i="24"/>
  <c r="BL277" i="24" s="1"/>
  <c r="BJ217" i="24"/>
  <c r="BL217" i="24" s="1"/>
  <c r="BJ162" i="24"/>
  <c r="BL162" i="24" s="1"/>
  <c r="BJ98" i="24"/>
  <c r="BL98" i="24" s="1"/>
  <c r="BJ356" i="24"/>
  <c r="BL356" i="24" s="1"/>
  <c r="BJ295" i="24"/>
  <c r="BL295" i="24" s="1"/>
  <c r="BJ250" i="24"/>
  <c r="BL250" i="24" s="1"/>
  <c r="BJ191" i="24"/>
  <c r="BL191" i="24" s="1"/>
  <c r="BJ121" i="24"/>
  <c r="BL121" i="24" s="1"/>
  <c r="BJ69" i="24"/>
  <c r="BL69" i="24" s="1"/>
  <c r="BJ317" i="24"/>
  <c r="BL317" i="24" s="1"/>
  <c r="BJ239" i="24"/>
  <c r="BL239" i="24" s="1"/>
  <c r="BJ176" i="24"/>
  <c r="BL176" i="24" s="1"/>
  <c r="BJ112" i="24"/>
  <c r="BL112" i="24" s="1"/>
  <c r="BJ358" i="24"/>
  <c r="BL358" i="24" s="1"/>
  <c r="BJ293" i="24"/>
  <c r="BL293" i="24" s="1"/>
  <c r="BJ222" i="24"/>
  <c r="BL222" i="24" s="1"/>
  <c r="BJ159" i="24"/>
  <c r="BL159" i="24" s="1"/>
  <c r="BJ95" i="24"/>
  <c r="BL95" i="24" s="1"/>
  <c r="BJ379" i="24"/>
  <c r="BL379" i="24" s="1"/>
  <c r="BJ315" i="24"/>
  <c r="BL315" i="24" s="1"/>
  <c r="BJ263" i="24"/>
  <c r="BL263" i="24" s="1"/>
  <c r="BJ197" i="24"/>
  <c r="BL197" i="24" s="1"/>
  <c r="BJ134" i="24"/>
  <c r="BL134" i="24" s="1"/>
  <c r="BJ58" i="24"/>
  <c r="BL58" i="24" s="1"/>
  <c r="BJ332" i="24"/>
  <c r="BL332" i="24" s="1"/>
  <c r="BJ280" i="24"/>
  <c r="BL280" i="24" s="1"/>
  <c r="BJ212" i="24"/>
  <c r="BL212" i="24" s="1"/>
  <c r="BJ149" i="24"/>
  <c r="BL149" i="24" s="1"/>
  <c r="BJ4" i="24"/>
  <c r="BL4" i="24" s="1"/>
  <c r="BJ79" i="24"/>
  <c r="BL79" i="24" s="1"/>
  <c r="BJ133" i="24"/>
  <c r="BL133" i="24" s="1"/>
  <c r="BJ195" i="24"/>
  <c r="BL195" i="24" s="1"/>
  <c r="BJ19" i="24"/>
  <c r="BL19" i="24" s="1"/>
  <c r="BJ49" i="24"/>
  <c r="BL49" i="24" s="1"/>
  <c r="BJ63" i="24"/>
  <c r="BL63" i="24" s="1"/>
  <c r="BJ163" i="24"/>
  <c r="BL163" i="24" s="1"/>
  <c r="BJ12" i="24"/>
  <c r="BL12" i="24" s="1"/>
  <c r="BJ5" i="24"/>
  <c r="BL5" i="24" s="1"/>
  <c r="BJ297" i="24"/>
  <c r="BL297" i="24" s="1"/>
  <c r="BJ344" i="24"/>
  <c r="BL344" i="24" s="1"/>
  <c r="BJ187" i="24"/>
  <c r="BL187" i="24" s="1"/>
  <c r="BJ302" i="24"/>
  <c r="BL302" i="24" s="1"/>
  <c r="BJ173" i="24"/>
  <c r="BL173" i="24" s="1"/>
  <c r="BJ171" i="24"/>
  <c r="BL171" i="24" s="1"/>
  <c r="BJ351" i="24"/>
  <c r="BL351" i="24" s="1"/>
  <c r="BJ271" i="24"/>
  <c r="BL271" i="24" s="1"/>
  <c r="BJ219" i="24"/>
  <c r="BL219" i="24" s="1"/>
  <c r="BJ148" i="24"/>
  <c r="BL148" i="24" s="1"/>
  <c r="BJ80" i="24"/>
  <c r="BL80" i="24" s="1"/>
  <c r="BJ347" i="24"/>
  <c r="BL347" i="24" s="1"/>
  <c r="BJ278" i="24"/>
  <c r="BL278" i="24" s="1"/>
  <c r="BJ218" i="24"/>
  <c r="BL218" i="24" s="1"/>
  <c r="BJ329" i="24"/>
  <c r="BL329" i="24" s="1"/>
  <c r="BJ269" i="24"/>
  <c r="BL269" i="24" s="1"/>
  <c r="BJ209" i="24"/>
  <c r="BL209" i="24" s="1"/>
  <c r="BJ154" i="24"/>
  <c r="BL154" i="24" s="1"/>
  <c r="BJ78" i="24"/>
  <c r="BL78" i="24" s="1"/>
  <c r="BJ345" i="24"/>
  <c r="BL345" i="24" s="1"/>
  <c r="BJ313" i="24"/>
  <c r="BL313" i="24" s="1"/>
  <c r="BJ240" i="24"/>
  <c r="BL240" i="24" s="1"/>
  <c r="BJ177" i="24"/>
  <c r="BL177" i="24" s="1"/>
  <c r="BJ113" i="24"/>
  <c r="BL113" i="24" s="1"/>
  <c r="BJ61" i="24"/>
  <c r="BL61" i="24" s="1"/>
  <c r="BJ311" i="24"/>
  <c r="BL311" i="24" s="1"/>
  <c r="BJ231" i="24"/>
  <c r="BL231" i="24" s="1"/>
  <c r="BJ168" i="24"/>
  <c r="BL168" i="24" s="1"/>
  <c r="BJ104" i="24"/>
  <c r="BL104" i="24" s="1"/>
  <c r="BJ354" i="24"/>
  <c r="BL354" i="24" s="1"/>
  <c r="BJ282" i="24"/>
  <c r="BL282" i="24" s="1"/>
  <c r="BJ214" i="24"/>
  <c r="BL214" i="24" s="1"/>
  <c r="BJ151" i="24"/>
  <c r="BL151" i="24" s="1"/>
  <c r="BJ83" i="24"/>
  <c r="BL83" i="24" s="1"/>
  <c r="BJ353" i="24"/>
  <c r="BL353" i="24" s="1"/>
  <c r="BJ308" i="24"/>
  <c r="BL308" i="24" s="1"/>
  <c r="BJ255" i="24"/>
  <c r="BL255" i="24" s="1"/>
  <c r="BJ180" i="24"/>
  <c r="BL180" i="24" s="1"/>
  <c r="BJ126" i="24"/>
  <c r="BL126" i="24" s="1"/>
  <c r="BJ42" i="24"/>
  <c r="BL42" i="24" s="1"/>
  <c r="BJ324" i="24"/>
  <c r="BL324" i="24" s="1"/>
  <c r="BJ272" i="24"/>
  <c r="BL272" i="24" s="1"/>
  <c r="BJ204" i="24"/>
  <c r="BL204" i="24" s="1"/>
  <c r="BJ141" i="24"/>
  <c r="BL141" i="24" s="1"/>
  <c r="BJ48" i="24"/>
  <c r="BL48" i="24" s="1"/>
  <c r="BJ53" i="24"/>
  <c r="BL53" i="24" s="1"/>
  <c r="BJ101" i="24"/>
  <c r="BL101" i="24" s="1"/>
  <c r="BJ131" i="24"/>
  <c r="BL131" i="24" s="1"/>
  <c r="BJ39" i="24"/>
  <c r="BL39" i="24" s="1"/>
  <c r="BJ32" i="24"/>
  <c r="BL32" i="24" s="1"/>
  <c r="BJ40" i="24"/>
  <c r="BL40" i="24" s="1"/>
  <c r="BJ117" i="24"/>
  <c r="BL117" i="24" s="1"/>
  <c r="BJ155" i="24"/>
  <c r="BL155" i="24" s="1"/>
  <c r="BJ29" i="24"/>
  <c r="BL29" i="24" s="1"/>
  <c r="BJ378" i="24"/>
  <c r="BL378" i="24" s="1"/>
  <c r="BJ193" i="24"/>
  <c r="BL193" i="24" s="1"/>
  <c r="BJ136" i="24"/>
  <c r="BL136" i="24" s="1"/>
  <c r="BJ352" i="24"/>
  <c r="BL352" i="24" s="1"/>
  <c r="BJ20" i="24"/>
  <c r="BL20" i="24" s="1"/>
  <c r="BJ348" i="24"/>
  <c r="BL348" i="24" s="1"/>
  <c r="BJ287" i="24"/>
  <c r="BL287" i="24" s="1"/>
  <c r="BJ211" i="24"/>
  <c r="BL211" i="24" s="1"/>
  <c r="BJ140" i="24"/>
  <c r="BL140" i="24" s="1"/>
  <c r="BJ72" i="24"/>
  <c r="BL72" i="24" s="1"/>
  <c r="BJ330" i="24"/>
  <c r="BL330" i="24" s="1"/>
  <c r="BJ270" i="24"/>
  <c r="BL270" i="24" s="1"/>
  <c r="BJ210" i="24"/>
  <c r="BL210" i="24" s="1"/>
  <c r="BJ341" i="24"/>
  <c r="BL341" i="24" s="1"/>
  <c r="BJ267" i="24"/>
  <c r="BL267" i="24" s="1"/>
  <c r="BJ201" i="24"/>
  <c r="BL201" i="24" s="1"/>
  <c r="BJ146" i="24"/>
  <c r="BL146" i="24" s="1"/>
  <c r="BJ70" i="24"/>
  <c r="BL70" i="24" s="1"/>
  <c r="BJ328" i="24"/>
  <c r="BL328" i="24" s="1"/>
  <c r="BJ310" i="24"/>
  <c r="BL310" i="24" s="1"/>
  <c r="BJ232" i="24"/>
  <c r="BL232" i="24" s="1"/>
  <c r="BJ169" i="24"/>
  <c r="BL169" i="24" s="1"/>
  <c r="BJ105" i="24"/>
  <c r="BL105" i="24" s="1"/>
  <c r="BJ367" i="24"/>
  <c r="BL367" i="24" s="1"/>
  <c r="BJ294" i="24"/>
  <c r="BL294" i="24" s="1"/>
  <c r="BJ223" i="24"/>
  <c r="BL223" i="24" s="1"/>
  <c r="BJ160" i="24"/>
  <c r="BL160" i="24" s="1"/>
  <c r="BJ96" i="24"/>
  <c r="BL96" i="24" s="1"/>
  <c r="BJ371" i="24"/>
  <c r="BL371" i="24" s="1"/>
  <c r="BJ274" i="24"/>
  <c r="BL274" i="24" s="1"/>
  <c r="BJ206" i="24"/>
  <c r="BL206" i="24" s="1"/>
  <c r="BJ143" i="24"/>
  <c r="BL143" i="24" s="1"/>
  <c r="BJ82" i="24"/>
  <c r="BL82" i="24" s="1"/>
  <c r="BJ370" i="24"/>
  <c r="BL370" i="24" s="1"/>
  <c r="BJ292" i="24"/>
  <c r="BL292" i="24" s="1"/>
  <c r="BJ245" i="24"/>
  <c r="BL245" i="24" s="1"/>
  <c r="BJ185" i="24"/>
  <c r="BL185" i="24" s="1"/>
  <c r="BJ118" i="24"/>
  <c r="BL118" i="24" s="1"/>
  <c r="BJ382" i="24"/>
  <c r="BL382" i="24" s="1"/>
  <c r="BJ337" i="24"/>
  <c r="BL337" i="24" s="1"/>
  <c r="BJ262" i="24"/>
  <c r="BL262" i="24" s="1"/>
  <c r="BJ248" i="24"/>
  <c r="BL248" i="24" s="1"/>
  <c r="BJ147" i="24"/>
  <c r="BL147" i="24" s="1"/>
  <c r="BJ10" i="24"/>
  <c r="BL10" i="24" s="1"/>
  <c r="BJ35" i="24"/>
  <c r="BL35" i="24" s="1"/>
  <c r="BJ73" i="24"/>
  <c r="BL73" i="24" s="1"/>
  <c r="BJ99" i="24"/>
  <c r="BL99" i="24" s="1"/>
  <c r="BJ190" i="24"/>
  <c r="BL190" i="24" s="1"/>
  <c r="BJ17" i="24"/>
  <c r="BL17" i="24" s="1"/>
  <c r="BJ47" i="24"/>
  <c r="BL47" i="24" s="1"/>
  <c r="BJ57" i="24"/>
  <c r="BL57" i="24" s="1"/>
  <c r="BJ115" i="24"/>
  <c r="BL115" i="24" s="1"/>
  <c r="BJ11" i="24"/>
  <c r="BL11" i="24" s="1"/>
  <c r="BJ24" i="24"/>
  <c r="BL24" i="24" s="1"/>
  <c r="BJ307" i="24"/>
  <c r="BL307" i="24" s="1"/>
  <c r="BJ326" i="24"/>
  <c r="BL326" i="24" s="1"/>
  <c r="BJ221" i="24"/>
  <c r="BL221" i="24" s="1"/>
  <c r="BJ3" i="24"/>
  <c r="BL3" i="24" s="1"/>
  <c r="BJ323" i="24"/>
  <c r="BL323" i="24" s="1"/>
  <c r="BJ261" i="24"/>
  <c r="BL261" i="24" s="1"/>
  <c r="BJ203" i="24"/>
  <c r="BL203" i="24" s="1"/>
  <c r="BJ132" i="24"/>
  <c r="BL132" i="24" s="1"/>
  <c r="BJ64" i="24"/>
  <c r="BL64" i="24" s="1"/>
  <c r="BJ320" i="24"/>
  <c r="BL320" i="24" s="1"/>
  <c r="BJ268" i="24"/>
  <c r="BL268" i="24" s="1"/>
  <c r="BJ249" i="24"/>
  <c r="BL249" i="24" s="1"/>
  <c r="BJ322" i="24"/>
  <c r="BL322" i="24" s="1"/>
  <c r="BJ259" i="24"/>
  <c r="BL259" i="24" s="1"/>
  <c r="BJ194" i="24"/>
  <c r="BL194" i="24" s="1"/>
  <c r="BJ138" i="24"/>
  <c r="BL138" i="24" s="1"/>
  <c r="BJ62" i="24"/>
  <c r="BL62" i="24" s="1"/>
  <c r="BJ340" i="24"/>
  <c r="BL340" i="24" s="1"/>
  <c r="BJ284" i="24"/>
  <c r="BL284" i="24" s="1"/>
  <c r="BJ224" i="24"/>
  <c r="BL224" i="24" s="1"/>
  <c r="BJ161" i="24"/>
  <c r="BL161" i="24" s="1"/>
  <c r="BJ97" i="24"/>
  <c r="BL97" i="24" s="1"/>
  <c r="BJ359" i="24"/>
  <c r="BL359" i="24" s="1"/>
  <c r="BJ283" i="24"/>
  <c r="BL283" i="24" s="1"/>
  <c r="BJ215" i="24"/>
  <c r="BL215" i="24" s="1"/>
  <c r="BJ152" i="24"/>
  <c r="BL152" i="24" s="1"/>
  <c r="BJ76" i="24"/>
  <c r="BL76" i="24" s="1"/>
  <c r="BJ343" i="24"/>
  <c r="BL343" i="24" s="1"/>
  <c r="BJ264" i="24"/>
  <c r="BL264" i="24" s="1"/>
  <c r="BJ198" i="24"/>
  <c r="BL198" i="24" s="1"/>
  <c r="BJ135" i="24"/>
  <c r="BL135" i="24" s="1"/>
  <c r="BJ84" i="24"/>
  <c r="BL84" i="24" s="1"/>
  <c r="BJ350" i="24"/>
  <c r="BL350" i="24" s="1"/>
  <c r="BJ309" i="24"/>
  <c r="BL309" i="24" s="1"/>
  <c r="BJ237" i="24"/>
  <c r="BL237" i="24" s="1"/>
  <c r="BJ174" i="24"/>
  <c r="BL174" i="24" s="1"/>
  <c r="BJ110" i="24"/>
  <c r="BL110" i="24" s="1"/>
  <c r="BJ364" i="24"/>
  <c r="BL364" i="24" s="1"/>
  <c r="BJ314" i="24"/>
  <c r="BL314" i="24" s="1"/>
  <c r="BJ254" i="24"/>
  <c r="BL254" i="24" s="1"/>
  <c r="BJ196" i="24"/>
  <c r="BL196" i="24" s="1"/>
  <c r="BJ109" i="24"/>
  <c r="BL109" i="24" s="1"/>
  <c r="BJ16" i="24"/>
  <c r="BL16" i="24" s="1"/>
  <c r="BJ85" i="24"/>
  <c r="BL85" i="24" s="1"/>
  <c r="BJ25" i="24"/>
  <c r="BL25" i="24" s="1"/>
  <c r="BJ71" i="24"/>
  <c r="BL71" i="24" s="1"/>
  <c r="BJ179" i="24"/>
  <c r="BL179" i="24" s="1"/>
  <c r="BJ37" i="24"/>
  <c r="BL37" i="24" s="1"/>
  <c r="BJ31" i="24"/>
  <c r="BL31" i="24" s="1"/>
  <c r="BJ28" i="24"/>
  <c r="BL28" i="24" s="1"/>
  <c r="BJ90" i="24"/>
  <c r="BL90" i="24" s="1"/>
  <c r="BJ116" i="24"/>
  <c r="BL116" i="24" s="1"/>
  <c r="BJ122" i="24"/>
  <c r="BL122" i="24" s="1"/>
  <c r="BJ145" i="24"/>
  <c r="BL145" i="24" s="1"/>
  <c r="BJ199" i="24"/>
  <c r="BL199" i="24" s="1"/>
  <c r="BJ67" i="24"/>
  <c r="BL67" i="24" s="1"/>
  <c r="BJ158" i="24"/>
  <c r="BL158" i="24" s="1"/>
  <c r="BJ54" i="24"/>
  <c r="BL54" i="24" s="1"/>
  <c r="BJ22" i="24"/>
  <c r="BL22" i="24" s="1"/>
  <c r="BJ331" i="24"/>
  <c r="BL331" i="24" s="1"/>
  <c r="BJ253" i="24"/>
  <c r="BL253" i="24" s="1"/>
  <c r="BJ192" i="24"/>
  <c r="BL192" i="24" s="1"/>
  <c r="BJ124" i="24"/>
  <c r="BL124" i="24" s="1"/>
  <c r="BJ56" i="24"/>
  <c r="BL56" i="24" s="1"/>
  <c r="BJ260" i="24"/>
  <c r="BL260" i="24" s="1"/>
  <c r="BJ372" i="24"/>
  <c r="BL372" i="24" s="1"/>
  <c r="BJ319" i="24"/>
  <c r="BL319" i="24" s="1"/>
  <c r="BJ251" i="24"/>
  <c r="BL251" i="24" s="1"/>
  <c r="BJ188" i="24"/>
  <c r="BL188" i="24" s="1"/>
  <c r="BJ130" i="24"/>
  <c r="BL130" i="24" s="1"/>
  <c r="BJ89" i="24"/>
  <c r="BL89" i="24" s="1"/>
  <c r="BJ338" i="24"/>
  <c r="BL338" i="24" s="1"/>
  <c r="BJ276" i="24"/>
  <c r="BL276" i="24" s="1"/>
  <c r="BJ216" i="24"/>
  <c r="BL216" i="24" s="1"/>
  <c r="BJ153" i="24"/>
  <c r="BL153" i="24" s="1"/>
  <c r="BJ87" i="24"/>
  <c r="BL87" i="24" s="1"/>
  <c r="BJ355" i="24"/>
  <c r="BL355" i="24" s="1"/>
  <c r="BJ275" i="24"/>
  <c r="BL275" i="24" s="1"/>
  <c r="BJ207" i="24"/>
  <c r="BL207" i="24" s="1"/>
  <c r="BJ144" i="24"/>
  <c r="BL144" i="24" s="1"/>
  <c r="BJ68" i="24"/>
  <c r="BL68" i="24" s="1"/>
  <c r="BJ336" i="24"/>
  <c r="BL336" i="24" s="1"/>
  <c r="BJ256" i="24"/>
  <c r="BL256" i="24" s="1"/>
  <c r="BJ182" i="24"/>
  <c r="BL182" i="24" s="1"/>
  <c r="BJ127" i="24"/>
  <c r="BL127" i="24" s="1"/>
  <c r="BJ75" i="24"/>
  <c r="BL75" i="24" s="1"/>
  <c r="BJ342" i="24"/>
  <c r="BL342" i="24" s="1"/>
  <c r="BJ303" i="24"/>
  <c r="BL303" i="24" s="1"/>
  <c r="BJ229" i="24"/>
  <c r="BL229" i="24" s="1"/>
  <c r="BJ166" i="24"/>
  <c r="BL166" i="24" s="1"/>
  <c r="BJ102" i="24"/>
  <c r="BL102" i="24" s="1"/>
  <c r="BJ380" i="24"/>
  <c r="BL380" i="24" s="1"/>
  <c r="BJ299" i="24"/>
  <c r="BL299" i="24" s="1"/>
  <c r="BJ244" i="24"/>
  <c r="BL244" i="24" s="1"/>
  <c r="BJ183" i="24"/>
  <c r="BL183" i="24" s="1"/>
  <c r="BJ81" i="24"/>
  <c r="BL81" i="24" s="1"/>
  <c r="BJ14" i="24"/>
  <c r="BL14" i="24" s="1"/>
  <c r="BJ26" i="24"/>
  <c r="BL26" i="24" s="1"/>
  <c r="BJ52" i="24"/>
  <c r="BL52" i="24" s="1"/>
  <c r="BJ23" i="24"/>
  <c r="BL23" i="24" s="1"/>
  <c r="BJ125" i="24"/>
  <c r="BL125" i="24" s="1"/>
  <c r="BJ30" i="24"/>
  <c r="BL30" i="24" s="1"/>
  <c r="BJ21" i="24"/>
  <c r="BL21" i="24" s="1"/>
  <c r="BJ45" i="24"/>
  <c r="BL45" i="24" s="1"/>
  <c r="BJ55" i="24"/>
  <c r="BL55" i="24" s="1"/>
  <c r="BJ285" i="24"/>
  <c r="BL285" i="24" s="1"/>
  <c r="BJ252" i="24"/>
  <c r="BL252" i="24" s="1"/>
  <c r="BJ361" i="24"/>
  <c r="BL361" i="24" s="1"/>
  <c r="BJ241" i="24"/>
  <c r="BL241" i="24" s="1"/>
  <c r="BJ368" i="24"/>
  <c r="BL368" i="24" s="1"/>
  <c r="BJ86" i="24"/>
  <c r="BL86" i="24" s="1"/>
  <c r="BJ60" i="24"/>
  <c r="BL60" i="24" s="1"/>
  <c r="BJ325" i="24"/>
  <c r="BL325" i="24" s="1"/>
  <c r="BJ236" i="24"/>
  <c r="BL236" i="24" s="1"/>
  <c r="BJ34" i="24"/>
  <c r="BL34" i="24" s="1"/>
  <c r="BJ38" i="24"/>
  <c r="BL38" i="24" s="1"/>
  <c r="G29" i="28"/>
  <c r="BR326" i="27"/>
  <c r="BT326" i="27" s="1"/>
  <c r="BR59" i="27"/>
  <c r="BT59" i="27" s="1"/>
  <c r="BR127" i="27"/>
  <c r="BT127" i="27" s="1"/>
  <c r="BR228" i="27"/>
  <c r="BT228" i="27" s="1"/>
  <c r="BR184" i="27"/>
  <c r="BT184" i="27" s="1"/>
  <c r="BR43" i="27"/>
  <c r="BT43" i="27" s="1"/>
  <c r="BR44" i="27"/>
  <c r="BT44" i="27" s="1"/>
  <c r="BR307" i="27"/>
  <c r="BT307" i="27" s="1"/>
  <c r="BR295" i="27"/>
  <c r="BT295" i="27" s="1"/>
  <c r="BR58" i="27"/>
  <c r="BT58" i="27" s="1"/>
  <c r="BR11" i="27"/>
  <c r="BT11" i="27" s="1"/>
  <c r="BR180" i="27"/>
  <c r="BT180" i="27" s="1"/>
  <c r="BR360" i="27"/>
  <c r="BT360" i="27" s="1"/>
  <c r="BR325" i="27"/>
  <c r="BT325" i="27" s="1"/>
  <c r="BR16" i="27"/>
  <c r="BT16" i="27" s="1"/>
  <c r="BR257" i="27"/>
  <c r="BT257" i="27" s="1"/>
  <c r="BR233" i="27"/>
  <c r="BT233" i="27" s="1"/>
  <c r="BR330" i="27"/>
  <c r="BT330" i="27" s="1"/>
  <c r="BR381" i="27"/>
  <c r="BT381" i="27" s="1"/>
  <c r="BR220" i="27"/>
  <c r="BT220" i="27" s="1"/>
  <c r="BR72" i="27"/>
  <c r="BT72" i="27" s="1"/>
  <c r="BR354" i="27"/>
  <c r="BT354" i="27" s="1"/>
  <c r="BR5" i="27"/>
  <c r="BT5" i="27" s="1"/>
  <c r="BR346" i="27"/>
  <c r="BT346" i="27" s="1"/>
  <c r="BR40" i="27"/>
  <c r="BT40" i="27" s="1"/>
  <c r="BR343" i="27"/>
  <c r="BT343" i="27" s="1"/>
  <c r="BR240" i="27"/>
  <c r="BT240" i="27" s="1"/>
  <c r="BR159" i="27"/>
  <c r="BT159" i="27" s="1"/>
  <c r="BR130" i="27"/>
  <c r="BT130" i="27" s="1"/>
  <c r="BR120" i="27"/>
  <c r="BT120" i="27" s="1"/>
  <c r="BR135" i="27"/>
  <c r="BT135" i="27" s="1"/>
  <c r="BR124" i="27"/>
  <c r="BT124" i="27" s="1"/>
  <c r="BR114" i="27"/>
  <c r="BT114" i="27" s="1"/>
  <c r="BR255" i="27"/>
  <c r="BT255" i="27" s="1"/>
  <c r="BR48" i="27"/>
  <c r="BT48" i="27" s="1"/>
  <c r="BR33" i="27"/>
  <c r="BT33" i="27" s="1"/>
  <c r="BR321" i="27"/>
  <c r="BT321" i="27" s="1"/>
  <c r="BR208" i="27"/>
  <c r="BT208" i="27" s="1"/>
  <c r="BR300" i="27"/>
  <c r="BT300" i="27" s="1"/>
  <c r="BR357" i="27"/>
  <c r="BT357" i="27" s="1"/>
  <c r="BR125" i="27"/>
  <c r="BT125" i="27" s="1"/>
  <c r="BR324" i="27"/>
  <c r="BT324" i="27" s="1"/>
  <c r="BR106" i="27"/>
  <c r="BT106" i="27" s="1"/>
  <c r="BR151" i="27"/>
  <c r="BT151" i="27" s="1"/>
  <c r="BR132" i="27"/>
  <c r="BT132" i="27" s="1"/>
  <c r="BR147" i="27"/>
  <c r="BT147" i="27" s="1"/>
  <c r="BR280" i="27"/>
  <c r="BT280" i="27" s="1"/>
  <c r="BR62" i="27"/>
  <c r="BT62" i="27" s="1"/>
  <c r="BR170" i="27"/>
  <c r="BT170" i="27" s="1"/>
  <c r="BR205" i="27"/>
  <c r="BT205" i="27" s="1"/>
  <c r="BR190" i="27"/>
  <c r="BT190" i="27" s="1"/>
  <c r="BR226" i="27"/>
  <c r="BT226" i="27" s="1"/>
  <c r="BR42" i="27"/>
  <c r="BT42" i="27" s="1"/>
  <c r="BR73" i="27"/>
  <c r="BT73" i="27" s="1"/>
  <c r="BR282" i="27"/>
  <c r="BT282" i="27" s="1"/>
  <c r="BR204" i="27"/>
  <c r="BT204" i="27" s="1"/>
  <c r="BR96" i="27"/>
  <c r="BT96" i="27" s="1"/>
  <c r="BR371" i="27"/>
  <c r="BT371" i="27" s="1"/>
  <c r="BR367" i="27"/>
  <c r="BT367" i="27" s="1"/>
  <c r="BR215" i="27"/>
  <c r="BT215" i="27" s="1"/>
  <c r="BR195" i="27"/>
  <c r="BT195" i="27" s="1"/>
  <c r="BR361" i="27"/>
  <c r="BT361" i="27" s="1"/>
  <c r="BR311" i="27"/>
  <c r="BT311" i="27" s="1"/>
  <c r="BR54" i="27"/>
  <c r="BT54" i="27" s="1"/>
  <c r="BR349" i="27"/>
  <c r="BT349" i="27" s="1"/>
  <c r="BR24" i="27"/>
  <c r="BT24" i="27" s="1"/>
  <c r="BR308" i="27"/>
  <c r="BT308" i="27" s="1"/>
  <c r="BR352" i="27"/>
  <c r="BT352" i="27" s="1"/>
  <c r="BR101" i="27"/>
  <c r="BT101" i="27" s="1"/>
  <c r="BR87" i="27"/>
  <c r="BT87" i="27" s="1"/>
  <c r="BR45" i="27"/>
  <c r="BT45" i="27" s="1"/>
  <c r="BR328" i="27"/>
  <c r="BT328" i="27" s="1"/>
  <c r="BR168" i="27"/>
  <c r="BT168" i="27" s="1"/>
  <c r="BR166" i="27"/>
  <c r="BT166" i="27" s="1"/>
  <c r="BR277" i="27"/>
  <c r="BT277" i="27" s="1"/>
  <c r="BR61" i="27"/>
  <c r="BT61" i="27" s="1"/>
  <c r="BR21" i="27"/>
  <c r="BT21" i="27" s="1"/>
  <c r="BR86" i="27"/>
  <c r="BT86" i="27" s="1"/>
  <c r="BR84" i="27"/>
  <c r="BT84" i="27" s="1"/>
  <c r="BR305" i="27"/>
  <c r="BT305" i="27" s="1"/>
  <c r="BR7" i="27"/>
  <c r="BT7" i="27" s="1"/>
  <c r="BR356" i="27"/>
  <c r="BT356" i="27" s="1"/>
  <c r="BR28" i="27"/>
  <c r="BT28" i="27" s="1"/>
  <c r="BR347" i="27"/>
  <c r="BT347" i="27" s="1"/>
  <c r="BR273" i="27"/>
  <c r="BT273" i="27" s="1"/>
  <c r="BR12" i="27"/>
  <c r="BT12" i="27" s="1"/>
  <c r="BR19" i="27"/>
  <c r="BT19" i="27" s="1"/>
  <c r="BR302" i="27"/>
  <c r="BT302" i="27" s="1"/>
  <c r="BR69" i="27"/>
  <c r="BT69" i="27" s="1"/>
  <c r="BR109" i="27"/>
  <c r="BT109" i="27" s="1"/>
  <c r="BR351" i="27"/>
  <c r="BT351" i="27" s="1"/>
  <c r="BR276" i="27"/>
  <c r="BT276" i="27" s="1"/>
  <c r="BR138" i="27"/>
  <c r="BT138" i="27" s="1"/>
  <c r="BR182" i="27"/>
  <c r="BT182" i="27" s="1"/>
  <c r="BR241" i="27"/>
  <c r="BT241" i="27" s="1"/>
  <c r="BR93" i="27"/>
  <c r="BT93" i="27" s="1"/>
  <c r="BR4" i="27"/>
  <c r="BT4" i="27" s="1"/>
  <c r="BR334" i="27"/>
  <c r="BT334" i="27" s="1"/>
  <c r="BR117" i="27"/>
  <c r="BT117" i="27" s="1"/>
  <c r="BR142" i="27"/>
  <c r="BT142" i="27" s="1"/>
  <c r="BR290" i="27"/>
  <c r="BT290" i="27" s="1"/>
  <c r="BR365" i="27"/>
  <c r="BT365" i="27" s="1"/>
  <c r="BR335" i="27"/>
  <c r="BT335" i="27" s="1"/>
  <c r="BR115" i="27"/>
  <c r="BT115" i="27" s="1"/>
  <c r="BR56" i="27"/>
  <c r="BT56" i="27" s="1"/>
  <c r="BR207" i="27"/>
  <c r="BT207" i="27" s="1"/>
  <c r="BR297" i="27"/>
  <c r="BT297" i="27" s="1"/>
  <c r="BR178" i="27"/>
  <c r="BT178" i="27" s="1"/>
  <c r="BR192" i="27"/>
  <c r="BT192" i="27" s="1"/>
  <c r="BR253" i="27"/>
  <c r="BT253" i="27" s="1"/>
  <c r="BR214" i="27"/>
  <c r="BT214" i="27" s="1"/>
  <c r="BR344" i="27"/>
  <c r="BT344" i="27" s="1"/>
  <c r="BR143" i="27"/>
  <c r="BT143" i="27" s="1"/>
  <c r="BR139" i="27"/>
  <c r="BT139" i="27" s="1"/>
  <c r="BR97" i="27"/>
  <c r="BT97" i="27" s="1"/>
  <c r="BR17" i="27"/>
  <c r="BT17" i="27" s="1"/>
  <c r="BR111" i="27"/>
  <c r="BT111" i="27" s="1"/>
  <c r="BR239" i="27"/>
  <c r="BT239" i="27" s="1"/>
  <c r="BR177" i="27"/>
  <c r="BT177" i="27" s="1"/>
  <c r="BR340" i="27"/>
  <c r="BT340" i="27" s="1"/>
  <c r="BR217" i="27"/>
  <c r="BT217" i="27" s="1"/>
  <c r="BR55" i="27"/>
  <c r="BT55" i="27" s="1"/>
  <c r="BR174" i="27"/>
  <c r="BT174" i="27" s="1"/>
  <c r="BR338" i="27"/>
  <c r="BT338" i="27" s="1"/>
  <c r="BR283" i="27"/>
  <c r="BT283" i="27" s="1"/>
  <c r="BR36" i="27"/>
  <c r="BT36" i="27" s="1"/>
  <c r="BR323" i="27"/>
  <c r="BT323" i="27" s="1"/>
  <c r="BR263" i="27"/>
  <c r="BT263" i="27" s="1"/>
  <c r="BR136" i="27"/>
  <c r="BT136" i="27" s="1"/>
  <c r="BR140" i="27"/>
  <c r="BT140" i="27" s="1"/>
  <c r="BR81" i="27"/>
  <c r="BT81" i="27" s="1"/>
  <c r="BR183" i="27"/>
  <c r="BT183" i="27" s="1"/>
  <c r="BR363" i="27"/>
  <c r="BT363" i="27" s="1"/>
  <c r="BR155" i="27"/>
  <c r="BT155" i="27" s="1"/>
  <c r="BR152" i="27"/>
  <c r="BT152" i="27" s="1"/>
  <c r="BR271" i="27"/>
  <c r="BT271" i="27" s="1"/>
  <c r="BR265" i="27"/>
  <c r="BT265" i="27" s="1"/>
  <c r="BR249" i="27"/>
  <c r="BT249" i="27" s="1"/>
  <c r="BR245" i="27"/>
  <c r="BT245" i="27" s="1"/>
  <c r="BR355" i="27"/>
  <c r="BT355" i="27" s="1"/>
  <c r="BR348" i="27"/>
  <c r="BT348" i="27" s="1"/>
  <c r="BR171" i="27"/>
  <c r="BT171" i="27" s="1"/>
  <c r="BR322" i="27"/>
  <c r="BT322" i="27" s="1"/>
  <c r="BR238" i="27"/>
  <c r="BT238" i="27" s="1"/>
  <c r="BR77" i="27"/>
  <c r="BT77" i="27" s="1"/>
  <c r="BR337" i="27"/>
  <c r="BT337" i="27" s="1"/>
  <c r="BR129" i="27"/>
  <c r="BT129" i="27" s="1"/>
  <c r="BR248" i="27"/>
  <c r="BT248" i="27" s="1"/>
  <c r="BR51" i="27"/>
  <c r="BT51" i="27" s="1"/>
  <c r="BR212" i="27"/>
  <c r="BT212" i="27" s="1"/>
  <c r="BR379" i="27"/>
  <c r="BT379" i="27" s="1"/>
  <c r="BR102" i="27"/>
  <c r="BT102" i="27" s="1"/>
  <c r="BR31" i="27"/>
  <c r="BT31" i="27" s="1"/>
  <c r="BR66" i="27"/>
  <c r="BT66" i="27" s="1"/>
  <c r="BR230" i="27"/>
  <c r="BT230" i="27" s="1"/>
  <c r="BR60" i="27"/>
  <c r="BT60" i="27" s="1"/>
  <c r="BR157" i="27"/>
  <c r="BT157" i="27" s="1"/>
  <c r="BR18" i="27"/>
  <c r="BT18" i="27" s="1"/>
  <c r="BR50" i="27"/>
  <c r="BT50" i="27" s="1"/>
  <c r="BR6" i="27"/>
  <c r="BT6" i="27" s="1"/>
  <c r="BR199" i="27"/>
  <c r="BT199" i="27" s="1"/>
  <c r="BR274" i="27"/>
  <c r="BT274" i="27" s="1"/>
  <c r="BR116" i="27"/>
  <c r="BT116" i="27" s="1"/>
  <c r="BR332" i="27"/>
  <c r="BT332" i="27" s="1"/>
  <c r="BR358" i="27"/>
  <c r="BT358" i="27" s="1"/>
  <c r="BR313" i="27"/>
  <c r="BT313" i="27" s="1"/>
  <c r="BR71" i="27"/>
  <c r="BT71" i="27" s="1"/>
  <c r="BR345" i="27"/>
  <c r="BT345" i="27" s="1"/>
  <c r="BR191" i="27"/>
  <c r="BT191" i="27" s="1"/>
  <c r="BR315" i="27"/>
  <c r="BT315" i="27" s="1"/>
  <c r="BR176" i="27"/>
  <c r="BT176" i="27" s="1"/>
  <c r="BR380" i="27"/>
  <c r="BT380" i="27" s="1"/>
  <c r="BR250" i="27"/>
  <c r="BT250" i="27" s="1"/>
  <c r="BR286" i="27"/>
  <c r="BT286" i="27" s="1"/>
  <c r="BR165" i="27"/>
  <c r="BT165" i="27" s="1"/>
  <c r="BR94" i="27"/>
  <c r="BT94" i="27" s="1"/>
  <c r="BR373" i="27"/>
  <c r="BT373" i="27" s="1"/>
  <c r="BR95" i="27"/>
  <c r="BT95" i="27" s="1"/>
  <c r="BR281" i="27"/>
  <c r="BT281" i="27" s="1"/>
  <c r="BR144" i="27"/>
  <c r="BT144" i="27" s="1"/>
  <c r="BR235" i="27"/>
  <c r="BT235" i="27" s="1"/>
  <c r="BR92" i="27"/>
  <c r="BT92" i="27" s="1"/>
  <c r="BR285" i="27"/>
  <c r="BT285" i="27" s="1"/>
  <c r="BR219" i="27"/>
  <c r="BT219" i="27" s="1"/>
  <c r="BR160" i="27"/>
  <c r="BT160" i="27" s="1"/>
  <c r="BR288" i="27"/>
  <c r="BT288" i="27" s="1"/>
  <c r="BR32" i="27"/>
  <c r="BT32" i="27" s="1"/>
  <c r="BR202" i="27"/>
  <c r="BT202" i="27" s="1"/>
  <c r="BR164" i="27"/>
  <c r="BT164" i="27" s="1"/>
  <c r="BR318" i="27"/>
  <c r="BT318" i="27" s="1"/>
  <c r="BR123" i="27"/>
  <c r="BT123" i="27" s="1"/>
  <c r="BR85" i="27"/>
  <c r="BT85" i="27" s="1"/>
  <c r="BR108" i="27"/>
  <c r="BT108" i="27" s="1"/>
  <c r="BR119" i="27"/>
  <c r="BT119" i="27" s="1"/>
  <c r="BR187" i="27"/>
  <c r="BT187" i="27" s="1"/>
  <c r="BR145" i="27"/>
  <c r="BT145" i="27" s="1"/>
  <c r="BR329" i="27"/>
  <c r="BT329" i="27" s="1"/>
  <c r="BR224" i="27"/>
  <c r="BT224" i="27" s="1"/>
  <c r="BR53" i="27"/>
  <c r="BT53" i="27" s="1"/>
  <c r="BR258" i="27"/>
  <c r="BT258" i="27" s="1"/>
  <c r="BR317" i="27"/>
  <c r="BT317" i="27" s="1"/>
  <c r="BR68" i="27"/>
  <c r="BT68" i="27" s="1"/>
  <c r="BR298" i="27"/>
  <c r="BT298" i="27" s="1"/>
  <c r="BR175" i="27"/>
  <c r="BT175" i="27" s="1"/>
  <c r="BR366" i="27"/>
  <c r="BT366" i="27" s="1"/>
  <c r="BR304" i="27"/>
  <c r="BT304" i="27" s="1"/>
  <c r="BR34" i="27"/>
  <c r="BT34" i="27" s="1"/>
  <c r="BR149" i="27"/>
  <c r="BT149" i="27" s="1"/>
  <c r="BR231" i="27"/>
  <c r="BT231" i="27" s="1"/>
  <c r="BR256" i="27"/>
  <c r="BT256" i="27" s="1"/>
  <c r="BR90" i="27"/>
  <c r="BT90" i="27" s="1"/>
  <c r="BR78" i="27"/>
  <c r="BT78" i="27" s="1"/>
  <c r="BR251" i="27"/>
  <c r="BT251" i="27" s="1"/>
  <c r="BR261" i="27"/>
  <c r="BT261" i="27" s="1"/>
  <c r="BR118" i="27"/>
  <c r="BT118" i="27" s="1"/>
  <c r="BR264" i="27"/>
  <c r="BT264" i="27" s="1"/>
  <c r="BR88" i="27"/>
  <c r="BT88" i="27" s="1"/>
  <c r="BR198" i="27"/>
  <c r="BT198" i="27" s="1"/>
  <c r="BR289" i="27"/>
  <c r="BT289" i="27" s="1"/>
  <c r="BR154" i="27"/>
  <c r="BT154" i="27" s="1"/>
  <c r="BR107" i="27"/>
  <c r="BT107" i="27" s="1"/>
  <c r="BR74" i="27"/>
  <c r="BT74" i="27" s="1"/>
  <c r="BR41" i="27"/>
  <c r="BT41" i="27" s="1"/>
  <c r="BR141" i="27"/>
  <c r="BT141" i="27" s="1"/>
  <c r="BR200" i="27"/>
  <c r="BT200" i="27" s="1"/>
  <c r="BR122" i="27"/>
  <c r="BT122" i="27" s="1"/>
  <c r="BR292" i="27"/>
  <c r="BT292" i="27" s="1"/>
  <c r="BR222" i="27"/>
  <c r="BT222" i="27" s="1"/>
  <c r="BR186" i="27"/>
  <c r="BT186" i="27" s="1"/>
  <c r="BR353" i="27"/>
  <c r="BT353" i="27" s="1"/>
  <c r="BR9" i="27"/>
  <c r="BT9" i="27" s="1"/>
  <c r="BR309" i="27"/>
  <c r="BT309" i="27" s="1"/>
  <c r="BR216" i="27"/>
  <c r="BT216" i="27" s="1"/>
  <c r="BR287" i="27"/>
  <c r="BT287" i="27" s="1"/>
  <c r="BR269" i="27"/>
  <c r="BT269" i="27" s="1"/>
  <c r="BR2" i="27"/>
  <c r="BR319" i="27"/>
  <c r="BT319" i="27" s="1"/>
  <c r="BR35" i="27"/>
  <c r="BT35" i="27" s="1"/>
  <c r="BR254" i="27"/>
  <c r="BT254" i="27" s="1"/>
  <c r="BR146" i="27"/>
  <c r="BT146" i="27" s="1"/>
  <c r="BR162" i="27"/>
  <c r="BT162" i="27" s="1"/>
  <c r="BR291" i="27"/>
  <c r="BT291" i="27" s="1"/>
  <c r="BR167" i="27"/>
  <c r="BT167" i="27" s="1"/>
  <c r="BR89" i="27"/>
  <c r="BT89" i="27" s="1"/>
  <c r="BR272" i="27"/>
  <c r="BT272" i="27" s="1"/>
  <c r="BR112" i="27"/>
  <c r="BT112" i="27" s="1"/>
  <c r="BR188" i="27"/>
  <c r="BT188" i="27" s="1"/>
  <c r="BR203" i="27"/>
  <c r="BT203" i="27" s="1"/>
  <c r="BR75" i="27"/>
  <c r="BT75" i="27" s="1"/>
  <c r="BR65" i="27"/>
  <c r="BT65" i="27" s="1"/>
  <c r="BR368" i="27"/>
  <c r="BT368" i="27" s="1"/>
  <c r="BR369" i="27"/>
  <c r="BT369" i="27" s="1"/>
  <c r="BR121" i="27"/>
  <c r="BT121" i="27" s="1"/>
  <c r="BR37" i="27"/>
  <c r="BT37" i="27" s="1"/>
  <c r="BR82" i="27"/>
  <c r="BT82" i="27" s="1"/>
  <c r="BR29" i="27"/>
  <c r="BT29" i="27" s="1"/>
  <c r="BR27" i="27"/>
  <c r="BT27" i="27" s="1"/>
  <c r="BR237" i="27"/>
  <c r="BT237" i="27" s="1"/>
  <c r="BR301" i="27"/>
  <c r="BT301" i="27" s="1"/>
  <c r="BR133" i="27"/>
  <c r="BT133" i="27" s="1"/>
  <c r="BR14" i="27"/>
  <c r="BT14" i="27" s="1"/>
  <c r="BR57" i="27"/>
  <c r="BT57" i="27" s="1"/>
  <c r="BR293" i="27"/>
  <c r="BT293" i="27" s="1"/>
  <c r="BR206" i="27"/>
  <c r="BT206" i="27" s="1"/>
  <c r="BR169" i="27"/>
  <c r="BT169" i="27" s="1"/>
  <c r="BR197" i="27"/>
  <c r="BT197" i="27" s="1"/>
  <c r="BR213" i="27"/>
  <c r="BT213" i="27" s="1"/>
  <c r="BR303" i="27"/>
  <c r="BT303" i="27" s="1"/>
  <c r="BR103" i="27"/>
  <c r="BT103" i="27" s="1"/>
  <c r="BR67" i="27"/>
  <c r="BT67" i="27" s="1"/>
  <c r="BR161" i="27"/>
  <c r="BT161" i="27" s="1"/>
  <c r="BR378" i="27"/>
  <c r="BT378" i="27" s="1"/>
  <c r="BR47" i="27"/>
  <c r="BT47" i="27" s="1"/>
  <c r="BR262" i="27"/>
  <c r="BT262" i="27" s="1"/>
  <c r="BR223" i="27"/>
  <c r="BT223" i="27" s="1"/>
  <c r="BR279" i="27"/>
  <c r="BT279" i="27" s="1"/>
  <c r="BR299" i="27"/>
  <c r="BT299" i="27" s="1"/>
  <c r="BR189" i="27"/>
  <c r="BT189" i="27" s="1"/>
  <c r="BR320" i="27"/>
  <c r="BT320" i="27" s="1"/>
  <c r="BR310" i="27"/>
  <c r="BT310" i="27" s="1"/>
  <c r="BR46" i="27"/>
  <c r="BT46" i="27" s="1"/>
  <c r="BR52" i="27"/>
  <c r="BT52" i="27" s="1"/>
  <c r="BR172" i="27"/>
  <c r="BT172" i="27" s="1"/>
  <c r="BR126" i="27"/>
  <c r="BT126" i="27" s="1"/>
  <c r="BR158" i="27"/>
  <c r="BT158" i="27" s="1"/>
  <c r="BR316" i="27"/>
  <c r="BT316" i="27" s="1"/>
  <c r="BR225" i="27"/>
  <c r="BT225" i="27" s="1"/>
  <c r="BR327" i="27"/>
  <c r="BT327" i="27" s="1"/>
  <c r="BR210" i="27"/>
  <c r="BT210" i="27" s="1"/>
  <c r="BR91" i="27"/>
  <c r="BT91" i="27" s="1"/>
  <c r="BR336" i="27"/>
  <c r="BT336" i="27" s="1"/>
  <c r="BR259" i="27"/>
  <c r="BT259" i="27" s="1"/>
  <c r="BR70" i="27"/>
  <c r="BT70" i="27" s="1"/>
  <c r="BR232" i="27"/>
  <c r="BT232" i="27" s="1"/>
  <c r="BR218" i="27"/>
  <c r="BT218" i="27" s="1"/>
  <c r="BR252" i="27"/>
  <c r="BT252" i="27" s="1"/>
  <c r="BR179" i="27"/>
  <c r="BT179" i="27" s="1"/>
  <c r="BR113" i="27"/>
  <c r="BT113" i="27" s="1"/>
  <c r="BR376" i="27"/>
  <c r="BT376" i="27" s="1"/>
  <c r="BR26" i="27"/>
  <c r="BT26" i="27" s="1"/>
  <c r="BR13" i="27"/>
  <c r="BT13" i="27" s="1"/>
  <c r="BR364" i="27"/>
  <c r="BT364" i="27" s="1"/>
  <c r="BR22" i="27"/>
  <c r="BT22" i="27" s="1"/>
  <c r="BR20" i="27"/>
  <c r="BT20" i="27" s="1"/>
  <c r="BR284" i="27"/>
  <c r="BT284" i="27" s="1"/>
  <c r="BR150" i="27"/>
  <c r="BT150" i="27" s="1"/>
  <c r="BR342" i="27"/>
  <c r="BT342" i="27" s="1"/>
  <c r="BR370" i="27"/>
  <c r="BT370" i="27" s="1"/>
  <c r="BR8" i="27"/>
  <c r="BT8" i="27" s="1"/>
  <c r="BR229" i="27"/>
  <c r="BT229" i="27" s="1"/>
  <c r="BR350" i="27"/>
  <c r="BT350" i="27" s="1"/>
  <c r="BR372" i="27"/>
  <c r="BT372" i="27" s="1"/>
  <c r="BR266" i="27"/>
  <c r="BT266" i="27" s="1"/>
  <c r="BR270" i="27"/>
  <c r="BT270" i="27" s="1"/>
  <c r="BR99" i="27"/>
  <c r="BT99" i="27" s="1"/>
  <c r="BR375" i="27"/>
  <c r="BT375" i="27" s="1"/>
  <c r="BR242" i="27"/>
  <c r="BT242" i="27" s="1"/>
  <c r="BR312" i="27"/>
  <c r="BT312" i="27" s="1"/>
  <c r="BR278" i="27"/>
  <c r="BT278" i="27" s="1"/>
  <c r="BR296" i="27"/>
  <c r="BT296" i="27" s="1"/>
  <c r="BR243" i="27"/>
  <c r="BT243" i="27" s="1"/>
  <c r="BR105" i="27"/>
  <c r="BT105" i="27" s="1"/>
  <c r="BR268" i="27"/>
  <c r="BT268" i="27" s="1"/>
  <c r="BR163" i="27"/>
  <c r="BT163" i="27" s="1"/>
  <c r="BR153" i="27"/>
  <c r="BT153" i="27" s="1"/>
  <c r="BR331" i="27"/>
  <c r="BT331" i="27" s="1"/>
  <c r="BR173" i="27"/>
  <c r="BT173" i="27" s="1"/>
  <c r="BR374" i="27"/>
  <c r="BT374" i="27" s="1"/>
  <c r="BR63" i="27"/>
  <c r="BT63" i="27" s="1"/>
  <c r="BR359" i="27"/>
  <c r="BT359" i="27" s="1"/>
  <c r="BR244" i="27"/>
  <c r="BT244" i="27" s="1"/>
  <c r="BR110" i="27"/>
  <c r="BT110" i="27" s="1"/>
  <c r="BR128" i="27"/>
  <c r="BT128" i="27" s="1"/>
  <c r="BR227" i="27"/>
  <c r="BT227" i="27" s="1"/>
  <c r="BR49" i="27"/>
  <c r="BT49" i="27" s="1"/>
  <c r="BR314" i="27"/>
  <c r="BT314" i="27" s="1"/>
  <c r="BR306" i="27"/>
  <c r="BT306" i="27" s="1"/>
  <c r="BR38" i="27"/>
  <c r="BT38" i="27" s="1"/>
  <c r="BR247" i="27"/>
  <c r="BT247" i="27" s="1"/>
  <c r="BR98" i="27"/>
  <c r="BT98" i="27" s="1"/>
  <c r="BR267" i="27"/>
  <c r="BT267" i="27" s="1"/>
  <c r="BR23" i="27"/>
  <c r="BT23" i="27" s="1"/>
  <c r="BR193" i="27"/>
  <c r="BT193" i="27" s="1"/>
  <c r="BR131" i="27"/>
  <c r="BT131" i="27" s="1"/>
  <c r="BR137" i="27"/>
  <c r="BT137" i="27" s="1"/>
  <c r="BR260" i="27"/>
  <c r="BT260" i="27" s="1"/>
  <c r="BR196" i="27"/>
  <c r="BT196" i="27" s="1"/>
  <c r="BR246" i="27"/>
  <c r="BT246" i="27" s="1"/>
  <c r="BR221" i="27"/>
  <c r="BT221" i="27" s="1"/>
  <c r="BR134" i="27"/>
  <c r="BT134" i="27" s="1"/>
  <c r="BR201" i="27"/>
  <c r="BT201" i="27" s="1"/>
  <c r="BR64" i="27"/>
  <c r="BT64" i="27" s="1"/>
  <c r="BR339" i="27"/>
  <c r="BT339" i="27" s="1"/>
  <c r="BR275" i="27"/>
  <c r="BT275" i="27" s="1"/>
  <c r="BR181" i="27"/>
  <c r="BT181" i="27" s="1"/>
  <c r="BR194" i="27"/>
  <c r="BT194" i="27" s="1"/>
  <c r="BR236" i="27"/>
  <c r="BT236" i="27" s="1"/>
  <c r="BR377" i="27"/>
  <c r="BT377" i="27" s="1"/>
  <c r="BR10" i="27"/>
  <c r="BT10" i="27" s="1"/>
  <c r="BR333" i="27"/>
  <c r="BT333" i="27" s="1"/>
  <c r="BR15" i="27"/>
  <c r="BT15" i="27" s="1"/>
  <c r="BR294" i="27"/>
  <c r="BT294" i="27" s="1"/>
  <c r="BR211" i="27"/>
  <c r="BT211" i="27" s="1"/>
  <c r="BR83" i="27"/>
  <c r="BT83" i="27" s="1"/>
  <c r="BR148" i="27"/>
  <c r="BT148" i="27" s="1"/>
  <c r="BR3" i="27"/>
  <c r="BT3" i="27" s="1"/>
  <c r="BR30" i="27"/>
  <c r="BT30" i="27" s="1"/>
  <c r="BR234" i="27"/>
  <c r="BT234" i="27" s="1"/>
  <c r="BR39" i="27"/>
  <c r="BT39" i="27" s="1"/>
  <c r="BR79" i="27"/>
  <c r="BT79" i="27" s="1"/>
  <c r="BR100" i="27"/>
  <c r="BT100" i="27" s="1"/>
  <c r="BR156" i="27"/>
  <c r="BT156" i="27" s="1"/>
  <c r="BR80" i="27"/>
  <c r="BT80" i="27" s="1"/>
  <c r="BR104" i="27"/>
  <c r="BT104" i="27" s="1"/>
  <c r="BR362" i="27"/>
  <c r="BT362" i="27" s="1"/>
  <c r="BR209" i="27"/>
  <c r="BT209" i="27" s="1"/>
  <c r="BR76" i="27"/>
  <c r="BT76" i="27" s="1"/>
  <c r="BR25" i="27"/>
  <c r="BT25" i="27" s="1"/>
  <c r="BR185" i="27"/>
  <c r="BT185" i="27" s="1"/>
  <c r="BR341" i="27"/>
  <c r="BT341" i="27" s="1"/>
  <c r="BP2" i="27"/>
  <c r="B10" i="28"/>
  <c r="M2" i="28" s="1"/>
  <c r="AD345" i="27"/>
  <c r="AF345" i="27" s="1"/>
  <c r="AD238" i="27"/>
  <c r="AF238" i="27" s="1"/>
  <c r="AD48" i="27"/>
  <c r="AF48" i="27" s="1"/>
  <c r="AD228" i="27"/>
  <c r="AF228" i="27" s="1"/>
  <c r="AD50" i="27"/>
  <c r="AF50" i="27" s="1"/>
  <c r="AD303" i="27"/>
  <c r="AF303" i="27" s="1"/>
  <c r="AD170" i="27"/>
  <c r="AF170" i="27" s="1"/>
  <c r="AD104" i="27"/>
  <c r="AF104" i="27" s="1"/>
  <c r="AD317" i="27"/>
  <c r="AF317" i="27" s="1"/>
  <c r="AD178" i="27"/>
  <c r="AF178" i="27" s="1"/>
  <c r="AD127" i="27"/>
  <c r="AF127" i="27" s="1"/>
  <c r="AD326" i="27"/>
  <c r="AF326" i="27" s="1"/>
  <c r="AD51" i="27"/>
  <c r="AF51" i="27" s="1"/>
  <c r="AD85" i="27"/>
  <c r="AF85" i="27" s="1"/>
  <c r="AD163" i="27"/>
  <c r="AF163" i="27" s="1"/>
  <c r="AD245" i="27"/>
  <c r="AF245" i="27" s="1"/>
  <c r="AD304" i="27"/>
  <c r="AF304" i="27" s="1"/>
  <c r="AD365" i="27"/>
  <c r="AF365" i="27" s="1"/>
  <c r="AD52" i="27"/>
  <c r="AF52" i="27" s="1"/>
  <c r="AD86" i="27"/>
  <c r="AF86" i="27" s="1"/>
  <c r="AD164" i="27"/>
  <c r="AF164" i="27" s="1"/>
  <c r="AD249" i="27"/>
  <c r="AF249" i="27" s="1"/>
  <c r="AD305" i="27"/>
  <c r="AF305" i="27" s="1"/>
  <c r="AD366" i="27"/>
  <c r="AF366" i="27" s="1"/>
  <c r="AD35" i="27"/>
  <c r="AF35" i="27" s="1"/>
  <c r="AD79" i="27"/>
  <c r="AF79" i="27" s="1"/>
  <c r="AD190" i="27"/>
  <c r="AF190" i="27" s="1"/>
  <c r="AD235" i="27"/>
  <c r="AF235" i="27" s="1"/>
  <c r="AD298" i="27"/>
  <c r="AF298" i="27" s="1"/>
  <c r="AD361" i="27"/>
  <c r="AF361" i="27" s="1"/>
  <c r="AD36" i="27"/>
  <c r="AF36" i="27" s="1"/>
  <c r="AD80" i="27"/>
  <c r="AF80" i="27" s="1"/>
  <c r="AD194" i="27"/>
  <c r="AF194" i="27" s="1"/>
  <c r="AD246" i="27"/>
  <c r="AF246" i="27" s="1"/>
  <c r="AD299" i="27"/>
  <c r="AF299" i="27" s="1"/>
  <c r="AD372" i="27"/>
  <c r="AF372" i="27" s="1"/>
  <c r="AD38" i="27"/>
  <c r="AF38" i="27" s="1"/>
  <c r="AD81" i="27"/>
  <c r="AF81" i="27" s="1"/>
  <c r="AD198" i="27"/>
  <c r="AF198" i="27" s="1"/>
  <c r="AD244" i="27"/>
  <c r="AF244" i="27" s="1"/>
  <c r="AD300" i="27"/>
  <c r="AF300" i="27" s="1"/>
  <c r="AD374" i="27"/>
  <c r="AF374" i="27" s="1"/>
  <c r="AD31" i="27"/>
  <c r="AF31" i="27" s="1"/>
  <c r="AD74" i="27"/>
  <c r="AF74" i="27" s="1"/>
  <c r="AD159" i="27"/>
  <c r="AF159" i="27" s="1"/>
  <c r="AD256" i="27"/>
  <c r="AF256" i="27" s="1"/>
  <c r="AD293" i="27"/>
  <c r="AF293" i="27" s="1"/>
  <c r="AD363" i="27"/>
  <c r="AF363" i="27" s="1"/>
  <c r="AD32" i="27"/>
  <c r="AF32" i="27" s="1"/>
  <c r="AD315" i="27"/>
  <c r="AF315" i="27" s="1"/>
  <c r="AD185" i="27"/>
  <c r="AF185" i="27" s="1"/>
  <c r="AD203" i="27"/>
  <c r="AF203" i="27" s="1"/>
  <c r="AD17" i="27"/>
  <c r="AF17" i="27" s="1"/>
  <c r="AD311" i="27"/>
  <c r="AF311" i="27" s="1"/>
  <c r="AD124" i="27"/>
  <c r="AF124" i="27" s="1"/>
  <c r="AD8" i="27"/>
  <c r="AF8" i="27" s="1"/>
  <c r="AD270" i="27"/>
  <c r="AF270" i="27" s="1"/>
  <c r="AD128" i="27"/>
  <c r="AF128" i="27" s="1"/>
  <c r="AD332" i="27"/>
  <c r="AF332" i="27" s="1"/>
  <c r="AD106" i="27"/>
  <c r="AF106" i="27" s="1"/>
  <c r="AD59" i="27"/>
  <c r="AF59" i="27" s="1"/>
  <c r="AD371" i="27"/>
  <c r="AF371" i="27" s="1"/>
  <c r="AD217" i="27"/>
  <c r="AF217" i="27" s="1"/>
  <c r="AD186" i="27"/>
  <c r="AF186" i="27" s="1"/>
  <c r="AD145" i="27"/>
  <c r="AF145" i="27" s="1"/>
  <c r="AD352" i="27"/>
  <c r="AF352" i="27" s="1"/>
  <c r="AD211" i="27"/>
  <c r="AF211" i="27" s="1"/>
  <c r="AD67" i="27"/>
  <c r="AF67" i="27" s="1"/>
  <c r="AD351" i="27"/>
  <c r="AF351" i="27" s="1"/>
  <c r="AD222" i="27"/>
  <c r="AF222" i="27" s="1"/>
  <c r="AD75" i="27"/>
  <c r="AF75" i="27" s="1"/>
  <c r="AD364" i="27"/>
  <c r="AF364" i="27" s="1"/>
  <c r="AD41" i="27"/>
  <c r="AF41" i="27" s="1"/>
  <c r="AD93" i="27"/>
  <c r="AF93" i="27" s="1"/>
  <c r="AD171" i="27"/>
  <c r="AF171" i="27" s="1"/>
  <c r="AD240" i="27"/>
  <c r="AF240" i="27" s="1"/>
  <c r="AD319" i="27"/>
  <c r="AF319" i="27" s="1"/>
  <c r="AD381" i="27"/>
  <c r="AF381" i="27" s="1"/>
  <c r="AD43" i="27"/>
  <c r="AF43" i="27" s="1"/>
  <c r="AD94" i="27"/>
  <c r="AF94" i="27" s="1"/>
  <c r="AD172" i="27"/>
  <c r="AF172" i="27" s="1"/>
  <c r="AD241" i="27"/>
  <c r="AF241" i="27" s="1"/>
  <c r="AD312" i="27"/>
  <c r="AF312" i="27" s="1"/>
  <c r="AD375" i="27"/>
  <c r="AF375" i="27" s="1"/>
  <c r="AD53" i="27"/>
  <c r="AF53" i="27" s="1"/>
  <c r="AD87" i="27"/>
  <c r="AF87" i="27" s="1"/>
  <c r="AD165" i="27"/>
  <c r="AF165" i="27" s="1"/>
  <c r="AD253" i="27"/>
  <c r="AF253" i="27" s="1"/>
  <c r="AD306" i="27"/>
  <c r="AF306" i="27" s="1"/>
  <c r="AD367" i="27"/>
  <c r="AF367" i="27" s="1"/>
  <c r="AD54" i="27"/>
  <c r="AF54" i="27" s="1"/>
  <c r="AD88" i="27"/>
  <c r="AF88" i="27" s="1"/>
  <c r="AD166" i="27"/>
  <c r="AF166" i="27" s="1"/>
  <c r="AD258" i="27"/>
  <c r="AF258" i="27" s="1"/>
  <c r="AD307" i="27"/>
  <c r="AF307" i="27" s="1"/>
  <c r="AD373" i="27"/>
  <c r="AF373" i="27" s="1"/>
  <c r="AD55" i="27"/>
  <c r="AF55" i="27" s="1"/>
  <c r="AD89" i="27"/>
  <c r="AF89" i="27" s="1"/>
  <c r="AD167" i="27"/>
  <c r="AF167" i="27" s="1"/>
  <c r="AD236" i="27"/>
  <c r="AF236" i="27" s="1"/>
  <c r="AD308" i="27"/>
  <c r="AF308" i="27" s="1"/>
  <c r="AD376" i="27"/>
  <c r="AF376" i="27" s="1"/>
  <c r="AD46" i="27"/>
  <c r="AF46" i="27" s="1"/>
  <c r="AD82" i="27"/>
  <c r="AF82" i="27" s="1"/>
  <c r="AD201" i="27"/>
  <c r="AF201" i="27" s="1"/>
  <c r="AD252" i="27"/>
  <c r="AF252" i="27" s="1"/>
  <c r="AD301" i="27"/>
  <c r="AF301" i="27" s="1"/>
  <c r="AD378" i="27"/>
  <c r="AF378" i="27" s="1"/>
  <c r="AD233" i="27"/>
  <c r="AF233" i="27" s="1"/>
  <c r="AD108" i="27"/>
  <c r="AF108" i="27" s="1"/>
  <c r="AD136" i="27"/>
  <c r="AF136" i="27" s="1"/>
  <c r="AD149" i="27"/>
  <c r="AF149" i="27" s="1"/>
  <c r="AD346" i="27"/>
  <c r="AF346" i="27" s="1"/>
  <c r="AD195" i="27"/>
  <c r="AF195" i="27" s="1"/>
  <c r="AD137" i="27"/>
  <c r="AF137" i="27" s="1"/>
  <c r="AD331" i="27"/>
  <c r="AF331" i="27" s="1"/>
  <c r="AD271" i="27"/>
  <c r="AF271" i="27" s="1"/>
  <c r="AD184" i="27"/>
  <c r="AF184" i="27" s="1"/>
  <c r="AD28" i="27"/>
  <c r="AF28" i="27" s="1"/>
  <c r="AD224" i="27"/>
  <c r="AF224" i="27" s="1"/>
  <c r="AD11" i="27"/>
  <c r="AF11" i="27" s="1"/>
  <c r="AD302" i="27"/>
  <c r="AF302" i="27" s="1"/>
  <c r="AD227" i="27"/>
  <c r="AF227" i="27" s="1"/>
  <c r="AD84" i="27"/>
  <c r="AF84" i="27" s="1"/>
  <c r="AD368" i="27"/>
  <c r="AF368" i="27" s="1"/>
  <c r="AD239" i="27"/>
  <c r="AF239" i="27" s="1"/>
  <c r="AD111" i="27"/>
  <c r="AF111" i="27" s="1"/>
  <c r="AD7" i="27"/>
  <c r="AF7" i="27" s="1"/>
  <c r="AD257" i="27"/>
  <c r="AF257" i="27" s="1"/>
  <c r="AD110" i="27"/>
  <c r="AF110" i="27" s="1"/>
  <c r="AD42" i="27"/>
  <c r="AF42" i="27" s="1"/>
  <c r="AD112" i="27"/>
  <c r="AF112" i="27" s="1"/>
  <c r="AD119" i="27"/>
  <c r="AF119" i="27" s="1"/>
  <c r="AD179" i="27"/>
  <c r="AF179" i="27" s="1"/>
  <c r="AD259" i="27"/>
  <c r="AF259" i="27" s="1"/>
  <c r="AD348" i="27"/>
  <c r="AF348" i="27" s="1"/>
  <c r="AD23" i="27"/>
  <c r="AF23" i="27" s="1"/>
  <c r="AD116" i="27"/>
  <c r="AF116" i="27" s="1"/>
  <c r="AD156" i="27"/>
  <c r="AF156" i="27" s="1"/>
  <c r="AD180" i="27"/>
  <c r="AF180" i="27" s="1"/>
  <c r="AD260" i="27"/>
  <c r="AF260" i="27" s="1"/>
  <c r="AD321" i="27"/>
  <c r="AF321" i="27" s="1"/>
  <c r="AD45" i="27"/>
  <c r="AF45" i="27" s="1"/>
  <c r="AD95" i="27"/>
  <c r="AF95" i="27" s="1"/>
  <c r="AD173" i="27"/>
  <c r="AF173" i="27" s="1"/>
  <c r="AD242" i="27"/>
  <c r="AF242" i="27" s="1"/>
  <c r="AD313" i="27"/>
  <c r="AF313" i="27" s="1"/>
  <c r="AD377" i="27"/>
  <c r="AF377" i="27" s="1"/>
  <c r="AD98" i="27"/>
  <c r="AF98" i="27" s="1"/>
  <c r="AD96" i="27"/>
  <c r="AF96" i="27" s="1"/>
  <c r="AD174" i="27"/>
  <c r="AF174" i="27" s="1"/>
  <c r="AD243" i="27"/>
  <c r="AF243" i="27" s="1"/>
  <c r="AD314" i="27"/>
  <c r="AF314" i="27" s="1"/>
  <c r="AD100" i="27"/>
  <c r="AF100" i="27" s="1"/>
  <c r="AD97" i="27"/>
  <c r="AF97" i="27" s="1"/>
  <c r="AD175" i="27"/>
  <c r="AF175" i="27" s="1"/>
  <c r="AD247" i="27"/>
  <c r="AF247" i="27" s="1"/>
  <c r="AD316" i="27"/>
  <c r="AF316" i="27" s="1"/>
  <c r="AD109" i="27"/>
  <c r="AF109" i="27" s="1"/>
  <c r="AD90" i="27"/>
  <c r="AF90" i="27" s="1"/>
  <c r="AD168" i="27"/>
  <c r="AF168" i="27" s="1"/>
  <c r="AD237" i="27"/>
  <c r="AF237" i="27" s="1"/>
  <c r="AD309" i="27"/>
  <c r="AF309" i="27" s="1"/>
  <c r="AD169" i="27"/>
  <c r="AF169" i="27" s="1"/>
  <c r="AD295" i="27"/>
  <c r="AF295" i="27" s="1"/>
  <c r="AD177" i="27"/>
  <c r="AF177" i="27" s="1"/>
  <c r="AD13" i="27"/>
  <c r="AF13" i="27" s="1"/>
  <c r="AD291" i="27"/>
  <c r="AF291" i="27" s="1"/>
  <c r="AD138" i="27"/>
  <c r="AF138" i="27" s="1"/>
  <c r="AD14" i="27"/>
  <c r="AF14" i="27" s="1"/>
  <c r="AD269" i="27"/>
  <c r="AF269" i="27" s="1"/>
  <c r="AD126" i="27"/>
  <c r="AF126" i="27" s="1"/>
  <c r="AD139" i="27"/>
  <c r="AF139" i="27" s="1"/>
  <c r="AD21" i="27"/>
  <c r="AF21" i="27" s="1"/>
  <c r="AD325" i="27"/>
  <c r="AF325" i="27" s="1"/>
  <c r="AD340" i="27"/>
  <c r="AF340" i="27" s="1"/>
  <c r="AD132" i="27"/>
  <c r="AF132" i="27" s="1"/>
  <c r="AD37" i="27"/>
  <c r="AF37" i="27" s="1"/>
  <c r="AD266" i="27"/>
  <c r="AF266" i="27" s="1"/>
  <c r="AD134" i="27"/>
  <c r="AF134" i="27" s="1"/>
  <c r="AD22" i="27"/>
  <c r="AF22" i="27" s="1"/>
  <c r="AD278" i="27"/>
  <c r="AF278" i="27" s="1"/>
  <c r="AD158" i="27"/>
  <c r="AF158" i="27" s="1"/>
  <c r="AD105" i="27"/>
  <c r="AF105" i="27" s="1"/>
  <c r="AD286" i="27"/>
  <c r="AF286" i="27" s="1"/>
  <c r="AD161" i="27"/>
  <c r="AF161" i="27" s="1"/>
  <c r="AD15" i="27"/>
  <c r="AF15" i="27" s="1"/>
  <c r="AD131" i="27"/>
  <c r="AF131" i="27" s="1"/>
  <c r="AD118" i="27"/>
  <c r="AF118" i="27" s="1"/>
  <c r="AD187" i="27"/>
  <c r="AF187" i="27" s="1"/>
  <c r="AD267" i="27"/>
  <c r="AF267" i="27" s="1"/>
  <c r="AD328" i="27"/>
  <c r="AF328" i="27" s="1"/>
  <c r="AD16" i="27"/>
  <c r="AF16" i="27" s="1"/>
  <c r="AD133" i="27"/>
  <c r="AF133" i="27" s="1"/>
  <c r="AD122" i="27"/>
  <c r="AF122" i="27" s="1"/>
  <c r="AD191" i="27"/>
  <c r="AF191" i="27" s="1"/>
  <c r="AD268" i="27"/>
  <c r="AF268" i="27" s="1"/>
  <c r="AD329" i="27"/>
  <c r="AF329" i="27" s="1"/>
  <c r="AD24" i="27"/>
  <c r="AF24" i="27" s="1"/>
  <c r="AD120" i="27"/>
  <c r="AF120" i="27" s="1"/>
  <c r="AD99" i="27"/>
  <c r="AF99" i="27" s="1"/>
  <c r="AD181" i="27"/>
  <c r="AF181" i="27" s="1"/>
  <c r="AD261" i="27"/>
  <c r="AF261" i="27" s="1"/>
  <c r="AD322" i="27"/>
  <c r="AF322" i="27" s="1"/>
  <c r="AD19" i="27"/>
  <c r="AF19" i="27" s="1"/>
  <c r="AD121" i="27"/>
  <c r="AF121" i="27" s="1"/>
  <c r="AD101" i="27"/>
  <c r="AF101" i="27" s="1"/>
  <c r="AD182" i="27"/>
  <c r="AF182" i="27" s="1"/>
  <c r="AD262" i="27"/>
  <c r="AF262" i="27" s="1"/>
  <c r="AD323" i="27"/>
  <c r="AF323" i="27" s="1"/>
  <c r="AD20" i="27"/>
  <c r="AF20" i="27" s="1"/>
  <c r="AD123" i="27"/>
  <c r="AF123" i="27" s="1"/>
  <c r="AD103" i="27"/>
  <c r="AF103" i="27" s="1"/>
  <c r="AD183" i="27"/>
  <c r="AF183" i="27" s="1"/>
  <c r="AD263" i="27"/>
  <c r="AF263" i="27" s="1"/>
  <c r="AD324" i="27"/>
  <c r="AF324" i="27" s="1"/>
  <c r="AD102" i="27"/>
  <c r="AF102" i="27" s="1"/>
  <c r="AD107" i="27"/>
  <c r="AF107" i="27" s="1"/>
  <c r="AD176" i="27"/>
  <c r="AF176" i="27" s="1"/>
  <c r="AD251" i="27"/>
  <c r="AF251" i="27" s="1"/>
  <c r="AD320" i="27"/>
  <c r="AF320" i="27" s="1"/>
  <c r="AD83" i="27"/>
  <c r="AF83" i="27" s="1"/>
  <c r="AD9" i="27"/>
  <c r="AF9" i="27" s="1"/>
  <c r="AD289" i="27"/>
  <c r="AF289" i="27" s="1"/>
  <c r="AD40" i="27"/>
  <c r="AF40" i="27" s="1"/>
  <c r="AD334" i="27"/>
  <c r="AF334" i="27" s="1"/>
  <c r="AD147" i="27"/>
  <c r="AF147" i="27" s="1"/>
  <c r="AD336" i="27"/>
  <c r="AF336" i="27" s="1"/>
  <c r="AD209" i="27"/>
  <c r="AF209" i="27" s="1"/>
  <c r="AD135" i="27"/>
  <c r="AF135" i="27" s="1"/>
  <c r="AD330" i="27"/>
  <c r="AF330" i="27" s="1"/>
  <c r="AD207" i="27"/>
  <c r="AF207" i="27" s="1"/>
  <c r="AD213" i="27"/>
  <c r="AF213" i="27" s="1"/>
  <c r="AD125" i="27"/>
  <c r="AF125" i="27" s="1"/>
  <c r="AD264" i="27"/>
  <c r="AF264" i="27" s="1"/>
  <c r="AD192" i="27"/>
  <c r="AF192" i="27" s="1"/>
  <c r="AD248" i="27"/>
  <c r="AF248" i="27" s="1"/>
  <c r="AD27" i="27"/>
  <c r="AF27" i="27" s="1"/>
  <c r="AD129" i="27"/>
  <c r="AF129" i="27" s="1"/>
  <c r="AD327" i="27"/>
  <c r="AF327" i="27" s="1"/>
  <c r="AD196" i="27"/>
  <c r="AF196" i="27" s="1"/>
  <c r="AD60" i="27"/>
  <c r="AF60" i="27" s="1"/>
  <c r="AD341" i="27"/>
  <c r="AF341" i="27" s="1"/>
  <c r="AD218" i="27"/>
  <c r="AF218" i="27" s="1"/>
  <c r="AD68" i="27"/>
  <c r="AF68" i="27" s="1"/>
  <c r="AD357" i="27"/>
  <c r="AF357" i="27" s="1"/>
  <c r="AD226" i="27"/>
  <c r="AF226" i="27" s="1"/>
  <c r="AD18" i="27"/>
  <c r="AF18" i="27" s="1"/>
  <c r="AD61" i="27"/>
  <c r="AF61" i="27" s="1"/>
  <c r="AD152" i="27"/>
  <c r="AF152" i="27" s="1"/>
  <c r="AD215" i="27"/>
  <c r="AF215" i="27" s="1"/>
  <c r="AD279" i="27"/>
  <c r="AF279" i="27" s="1"/>
  <c r="AD342" i="27"/>
  <c r="AF342" i="27" s="1"/>
  <c r="AD3" i="27"/>
  <c r="AF3" i="27" s="1"/>
  <c r="AD62" i="27"/>
  <c r="AF62" i="27" s="1"/>
  <c r="AD234" i="27"/>
  <c r="AF234" i="27" s="1"/>
  <c r="AD219" i="27"/>
  <c r="AF219" i="27" s="1"/>
  <c r="AD280" i="27"/>
  <c r="AF280" i="27" s="1"/>
  <c r="AD343" i="27"/>
  <c r="AF343" i="27" s="1"/>
  <c r="AD151" i="27"/>
  <c r="AF151" i="27" s="1"/>
  <c r="AD140" i="27"/>
  <c r="AF140" i="27" s="1"/>
  <c r="AD221" i="27"/>
  <c r="AF221" i="27" s="1"/>
  <c r="AD273" i="27"/>
  <c r="AF273" i="27" s="1"/>
  <c r="AD349" i="27"/>
  <c r="AF349" i="27" s="1"/>
  <c r="AD49" i="27"/>
  <c r="AF49" i="27" s="1"/>
  <c r="AD56" i="27"/>
  <c r="AF56" i="27" s="1"/>
  <c r="AD142" i="27"/>
  <c r="AF142" i="27" s="1"/>
  <c r="AD212" i="27"/>
  <c r="AF212" i="27" s="1"/>
  <c r="AD274" i="27"/>
  <c r="AF274" i="27" s="1"/>
  <c r="AD337" i="27"/>
  <c r="AF337" i="27" s="1"/>
  <c r="AD153" i="27"/>
  <c r="AF153" i="27" s="1"/>
  <c r="AD57" i="27"/>
  <c r="AF57" i="27" s="1"/>
  <c r="AD144" i="27"/>
  <c r="AF144" i="27" s="1"/>
  <c r="AD216" i="27"/>
  <c r="AF216" i="27" s="1"/>
  <c r="AD275" i="27"/>
  <c r="AF275" i="27" s="1"/>
  <c r="AD338" i="27"/>
  <c r="AF338" i="27" s="1"/>
  <c r="AD10" i="27"/>
  <c r="AF10" i="27" s="1"/>
  <c r="AD141" i="27"/>
  <c r="AF141" i="27" s="1"/>
  <c r="AD130" i="27"/>
  <c r="AF130" i="27" s="1"/>
  <c r="AD188" i="27"/>
  <c r="AF188" i="27" s="1"/>
  <c r="AD272" i="27"/>
  <c r="AF272" i="27" s="1"/>
  <c r="AD333" i="27"/>
  <c r="AF333" i="27" s="1"/>
  <c r="AD91" i="27"/>
  <c r="AF91" i="27" s="1"/>
  <c r="AD114" i="27"/>
  <c r="AF114" i="27" s="1"/>
  <c r="AD290" i="27"/>
  <c r="AF290" i="27" s="1"/>
  <c r="AD47" i="27"/>
  <c r="AF47" i="27" s="1"/>
  <c r="AD230" i="27"/>
  <c r="AF230" i="27" s="1"/>
  <c r="AD33" i="27"/>
  <c r="AF33" i="27" s="1"/>
  <c r="AD197" i="27"/>
  <c r="AF197" i="27" s="1"/>
  <c r="AD296" i="27"/>
  <c r="AF296" i="27" s="1"/>
  <c r="AD34" i="27"/>
  <c r="AF34" i="27" s="1"/>
  <c r="AD202" i="27"/>
  <c r="AF202" i="27" s="1"/>
  <c r="AD297" i="27"/>
  <c r="AF297" i="27" s="1"/>
  <c r="AD39" i="27"/>
  <c r="AF39" i="27" s="1"/>
  <c r="AD193" i="27"/>
  <c r="AF193" i="27" s="1"/>
  <c r="AD310" i="27"/>
  <c r="AF310" i="27" s="1"/>
  <c r="AD117" i="27"/>
  <c r="AF117" i="27" s="1"/>
  <c r="AD155" i="27"/>
  <c r="AF155" i="27" s="1"/>
  <c r="AD318" i="27"/>
  <c r="AF318" i="27" s="1"/>
  <c r="AD154" i="27"/>
  <c r="AF154" i="27" s="1"/>
  <c r="AD225" i="27"/>
  <c r="AF225" i="27" s="1"/>
  <c r="AD359" i="27"/>
  <c r="AF359" i="27" s="1"/>
  <c r="AD66" i="27"/>
  <c r="AF66" i="27" s="1"/>
  <c r="AD214" i="27"/>
  <c r="AF214" i="27" s="1"/>
  <c r="AD344" i="27"/>
  <c r="AF344" i="27" s="1"/>
  <c r="AD143" i="27"/>
  <c r="AF143" i="27" s="1"/>
  <c r="AD362" i="27"/>
  <c r="AF362" i="27" s="1"/>
  <c r="AD148" i="27"/>
  <c r="AF148" i="27" s="1"/>
  <c r="AD76" i="27"/>
  <c r="AF76" i="27" s="1"/>
  <c r="AD370" i="27"/>
  <c r="AF370" i="27" s="1"/>
  <c r="AD254" i="27"/>
  <c r="AF254" i="27" s="1"/>
  <c r="AD92" i="27"/>
  <c r="AF92" i="27" s="1"/>
  <c r="AD379" i="27"/>
  <c r="AF379" i="27" s="1"/>
  <c r="AD255" i="27"/>
  <c r="AF255" i="27" s="1"/>
  <c r="AD115" i="27"/>
  <c r="AF115" i="27" s="1"/>
  <c r="AD26" i="27"/>
  <c r="AF26" i="27" s="1"/>
  <c r="AD265" i="27"/>
  <c r="AF265" i="27" s="1"/>
  <c r="AD29" i="27"/>
  <c r="AF29" i="27" s="1"/>
  <c r="AD69" i="27"/>
  <c r="AF69" i="27" s="1"/>
  <c r="AD200" i="27"/>
  <c r="AF200" i="27" s="1"/>
  <c r="AD250" i="27"/>
  <c r="AF250" i="27" s="1"/>
  <c r="AD287" i="27"/>
  <c r="AF287" i="27" s="1"/>
  <c r="AD356" i="27"/>
  <c r="AF356" i="27" s="1"/>
  <c r="AD30" i="27"/>
  <c r="AF30" i="27" s="1"/>
  <c r="AD70" i="27"/>
  <c r="AF70" i="27" s="1"/>
  <c r="AD205" i="27"/>
  <c r="AF205" i="27" s="1"/>
  <c r="AD204" i="27"/>
  <c r="AF204" i="27" s="1"/>
  <c r="AD288" i="27"/>
  <c r="AF288" i="27" s="1"/>
  <c r="AD354" i="27"/>
  <c r="AF354" i="27" s="1"/>
  <c r="AD4" i="27"/>
  <c r="AF4" i="27" s="1"/>
  <c r="AD63" i="27"/>
  <c r="AF63" i="27" s="1"/>
  <c r="AD160" i="27"/>
  <c r="AF160" i="27" s="1"/>
  <c r="AD223" i="27"/>
  <c r="AF223" i="27" s="1"/>
  <c r="AD281" i="27"/>
  <c r="AF281" i="27" s="1"/>
  <c r="AD347" i="27"/>
  <c r="AF347" i="27" s="1"/>
  <c r="AD5" i="27"/>
  <c r="AF5" i="27" s="1"/>
  <c r="AD64" i="27"/>
  <c r="AF64" i="27" s="1"/>
  <c r="AD189" i="27"/>
  <c r="AF189" i="27" s="1"/>
  <c r="AD232" i="27"/>
  <c r="AF232" i="27" s="1"/>
  <c r="AD282" i="27"/>
  <c r="AF282" i="27" s="1"/>
  <c r="AD350" i="27"/>
  <c r="AF350" i="27" s="1"/>
  <c r="AD6" i="27"/>
  <c r="AF6" i="27" s="1"/>
  <c r="AD65" i="27"/>
  <c r="AF65" i="27" s="1"/>
  <c r="AD162" i="27"/>
  <c r="AF162" i="27" s="1"/>
  <c r="AD210" i="27"/>
  <c r="AF210" i="27" s="1"/>
  <c r="AD283" i="27"/>
  <c r="AF283" i="27" s="1"/>
  <c r="AD353" i="27"/>
  <c r="AF353" i="27" s="1"/>
  <c r="AD25" i="27"/>
  <c r="AF25" i="27" s="1"/>
  <c r="AD58" i="27"/>
  <c r="AF58" i="27" s="1"/>
  <c r="AD146" i="27"/>
  <c r="AF146" i="27" s="1"/>
  <c r="AD220" i="27"/>
  <c r="AF220" i="27" s="1"/>
  <c r="AD276" i="27"/>
  <c r="AF276" i="27" s="1"/>
  <c r="AD339" i="27"/>
  <c r="AF339" i="27" s="1"/>
  <c r="AD335" i="27"/>
  <c r="AF335" i="27" s="1"/>
  <c r="AD277" i="27"/>
  <c r="AF277" i="27" s="1"/>
  <c r="AD12" i="27"/>
  <c r="AF12" i="27" s="1"/>
  <c r="AD150" i="27"/>
  <c r="AF150" i="27" s="1"/>
  <c r="AD285" i="27"/>
  <c r="AF285" i="27" s="1"/>
  <c r="AD113" i="27"/>
  <c r="AF113" i="27" s="1"/>
  <c r="AD294" i="27"/>
  <c r="AF294" i="27" s="1"/>
  <c r="AD77" i="27"/>
  <c r="AF77" i="27" s="1"/>
  <c r="AD229" i="27"/>
  <c r="AF229" i="27" s="1"/>
  <c r="AD380" i="27"/>
  <c r="AF380" i="27" s="1"/>
  <c r="AD78" i="27"/>
  <c r="AF78" i="27" s="1"/>
  <c r="AD231" i="27"/>
  <c r="AF231" i="27" s="1"/>
  <c r="AD360" i="27"/>
  <c r="AF360" i="27" s="1"/>
  <c r="AD71" i="27"/>
  <c r="AF71" i="27" s="1"/>
  <c r="AD206" i="27"/>
  <c r="AF206" i="27" s="1"/>
  <c r="AD358" i="27"/>
  <c r="AF358" i="27" s="1"/>
  <c r="AD72" i="27"/>
  <c r="AF72" i="27" s="1"/>
  <c r="AD208" i="27"/>
  <c r="AF208" i="27" s="1"/>
  <c r="AD355" i="27"/>
  <c r="AF355" i="27" s="1"/>
  <c r="AD73" i="27"/>
  <c r="AF73" i="27" s="1"/>
  <c r="AD157" i="27"/>
  <c r="AF157" i="27" s="1"/>
  <c r="AD292" i="27"/>
  <c r="AF292" i="27" s="1"/>
  <c r="AD44" i="27"/>
  <c r="AF44" i="27" s="1"/>
  <c r="AD199" i="27"/>
  <c r="AF199" i="27" s="1"/>
  <c r="AD284" i="27"/>
  <c r="AF284" i="27" s="1"/>
  <c r="AD369" i="27"/>
  <c r="AF369" i="27" s="1"/>
  <c r="AT317" i="24"/>
  <c r="AV317" i="24" s="1"/>
  <c r="AT251" i="24"/>
  <c r="AV251" i="24" s="1"/>
  <c r="AT362" i="24"/>
  <c r="AV362" i="24" s="1"/>
  <c r="AT280" i="24"/>
  <c r="AV280" i="24" s="1"/>
  <c r="AT214" i="24"/>
  <c r="AV214" i="24" s="1"/>
  <c r="AT325" i="24"/>
  <c r="AV325" i="24" s="1"/>
  <c r="AT264" i="24"/>
  <c r="AV264" i="24" s="1"/>
  <c r="AT286" i="24"/>
  <c r="AV286" i="24" s="1"/>
  <c r="AT294" i="24"/>
  <c r="AV294" i="24" s="1"/>
  <c r="AT244" i="24"/>
  <c r="AV244" i="24" s="1"/>
  <c r="AT359" i="24"/>
  <c r="AV359" i="24" s="1"/>
  <c r="AT293" i="24"/>
  <c r="AV293" i="24" s="1"/>
  <c r="AT243" i="24"/>
  <c r="AV243" i="24" s="1"/>
  <c r="AT356" i="24"/>
  <c r="AV356" i="24" s="1"/>
  <c r="AT234" i="24"/>
  <c r="AV234" i="24" s="1"/>
  <c r="AT137" i="24"/>
  <c r="AV137" i="24" s="1"/>
  <c r="AT337" i="24"/>
  <c r="AV337" i="24" s="1"/>
  <c r="AT217" i="24"/>
  <c r="AV217" i="24" s="1"/>
  <c r="AT167" i="24"/>
  <c r="AV167" i="24" s="1"/>
  <c r="AT215" i="24"/>
  <c r="AV215" i="24" s="1"/>
  <c r="AT125" i="24"/>
  <c r="AV125" i="24" s="1"/>
  <c r="AT62" i="24"/>
  <c r="AV62" i="24" s="1"/>
  <c r="AT10" i="24"/>
  <c r="AV10" i="24" s="1"/>
  <c r="AT166" i="24"/>
  <c r="AV166" i="24" s="1"/>
  <c r="AT92" i="24"/>
  <c r="AV92" i="24" s="1"/>
  <c r="AT23" i="24"/>
  <c r="AV23" i="24" s="1"/>
  <c r="AT379" i="24"/>
  <c r="AV379" i="24" s="1"/>
  <c r="AT155" i="24"/>
  <c r="AV155" i="24" s="1"/>
  <c r="AT76" i="24"/>
  <c r="AV76" i="24" s="1"/>
  <c r="AT8" i="24"/>
  <c r="AV8" i="24" s="1"/>
  <c r="AT187" i="24"/>
  <c r="AV187" i="24" s="1"/>
  <c r="AT122" i="24"/>
  <c r="AV122" i="24" s="1"/>
  <c r="AT67" i="24"/>
  <c r="AV67" i="24" s="1"/>
  <c r="AT15" i="24"/>
  <c r="AV15" i="24" s="1"/>
  <c r="AT173" i="24"/>
  <c r="AV173" i="24" s="1"/>
  <c r="AT105" i="24"/>
  <c r="AV105" i="24" s="1"/>
  <c r="AT46" i="24"/>
  <c r="AV46" i="24" s="1"/>
  <c r="AT239" i="24"/>
  <c r="AV239" i="24" s="1"/>
  <c r="AT128" i="24"/>
  <c r="AV128" i="24" s="1"/>
  <c r="AT57" i="24"/>
  <c r="AV57" i="24" s="1"/>
  <c r="AT231" i="24"/>
  <c r="AV231" i="24" s="1"/>
  <c r="AT161" i="24"/>
  <c r="AV161" i="24" s="1"/>
  <c r="AT103" i="24"/>
  <c r="AV103" i="24" s="1"/>
  <c r="AT21" i="24"/>
  <c r="AV21" i="24" s="1"/>
  <c r="AT126" i="24"/>
  <c r="AV126" i="24" s="1"/>
  <c r="AT38" i="24"/>
  <c r="AV38" i="24" s="1"/>
  <c r="AT197" i="24"/>
  <c r="AV197" i="24" s="1"/>
  <c r="AT222" i="24"/>
  <c r="AV222" i="24" s="1"/>
  <c r="AT367" i="24"/>
  <c r="AV367" i="24" s="1"/>
  <c r="AT196" i="24"/>
  <c r="AV196" i="24" s="1"/>
  <c r="AT225" i="24"/>
  <c r="AV225" i="24" s="1"/>
  <c r="AT70" i="24"/>
  <c r="AV70" i="24" s="1"/>
  <c r="AT9" i="24"/>
  <c r="AV9" i="24" s="1"/>
  <c r="AT131" i="24"/>
  <c r="AV131" i="24" s="1"/>
  <c r="AT111" i="24"/>
  <c r="AV111" i="24" s="1"/>
  <c r="AT381" i="24"/>
  <c r="AV381" i="24" s="1"/>
  <c r="AT298" i="24"/>
  <c r="AV298" i="24" s="1"/>
  <c r="AT250" i="24"/>
  <c r="AV250" i="24" s="1"/>
  <c r="AT372" i="24"/>
  <c r="AV372" i="24" s="1"/>
  <c r="AT272" i="24"/>
  <c r="AV272" i="24" s="1"/>
  <c r="AT206" i="24"/>
  <c r="AV206" i="24" s="1"/>
  <c r="AT332" i="24"/>
  <c r="AV332" i="24" s="1"/>
  <c r="AT256" i="24"/>
  <c r="AV256" i="24" s="1"/>
  <c r="AT368" i="24"/>
  <c r="AV368" i="24" s="1"/>
  <c r="AT342" i="24"/>
  <c r="AV342" i="24" s="1"/>
  <c r="AT236" i="24"/>
  <c r="AV236" i="24" s="1"/>
  <c r="AT374" i="24"/>
  <c r="AV374" i="24" s="1"/>
  <c r="AT306" i="24"/>
  <c r="AV306" i="24" s="1"/>
  <c r="AT235" i="24"/>
  <c r="AV235" i="24" s="1"/>
  <c r="AT350" i="24"/>
  <c r="AV350" i="24" s="1"/>
  <c r="AT284" i="24"/>
  <c r="AV284" i="24" s="1"/>
  <c r="AT226" i="24"/>
  <c r="AV226" i="24" s="1"/>
  <c r="AT191" i="24"/>
  <c r="AV191" i="24" s="1"/>
  <c r="AT129" i="24"/>
  <c r="AV129" i="24" s="1"/>
  <c r="AT318" i="24"/>
  <c r="AV318" i="24" s="1"/>
  <c r="AT268" i="24"/>
  <c r="AV268" i="24" s="1"/>
  <c r="AT209" i="24"/>
  <c r="AV209" i="24" s="1"/>
  <c r="AT159" i="24"/>
  <c r="AV159" i="24" s="1"/>
  <c r="AT117" i="24"/>
  <c r="AV117" i="24" s="1"/>
  <c r="AT363" i="24"/>
  <c r="AV363" i="24" s="1"/>
  <c r="AT156" i="24"/>
  <c r="AV156" i="24" s="1"/>
  <c r="AT89" i="24"/>
  <c r="AV89" i="24" s="1"/>
  <c r="AT28" i="24"/>
  <c r="AV28" i="24" s="1"/>
  <c r="AT334" i="24"/>
  <c r="AV334" i="24" s="1"/>
  <c r="AT145" i="24"/>
  <c r="AV145" i="24" s="1"/>
  <c r="AT68" i="24"/>
  <c r="AV68" i="24" s="1"/>
  <c r="AT16" i="24"/>
  <c r="AV16" i="24" s="1"/>
  <c r="AT114" i="24"/>
  <c r="AV114" i="24" s="1"/>
  <c r="AT59" i="24"/>
  <c r="AV59" i="24" s="1"/>
  <c r="AT29" i="24"/>
  <c r="AV29" i="24" s="1"/>
  <c r="AT163" i="24"/>
  <c r="AV163" i="24" s="1"/>
  <c r="AT97" i="24"/>
  <c r="AV97" i="24" s="1"/>
  <c r="AT49" i="24"/>
  <c r="AV49" i="24" s="1"/>
  <c r="AT199" i="24"/>
  <c r="AV199" i="24" s="1"/>
  <c r="AT120" i="24"/>
  <c r="AV120" i="24" s="1"/>
  <c r="AT44" i="24"/>
  <c r="AV44" i="24" s="1"/>
  <c r="AT149" i="24"/>
  <c r="AV149" i="24" s="1"/>
  <c r="AT95" i="24"/>
  <c r="AV95" i="24" s="1"/>
  <c r="AT6" i="24"/>
  <c r="AV6" i="24" s="1"/>
  <c r="AT40" i="24"/>
  <c r="AV40" i="24" s="1"/>
  <c r="AT148" i="24"/>
  <c r="AV148" i="24" s="1"/>
  <c r="AT94" i="24"/>
  <c r="AV94" i="24" s="1"/>
  <c r="AT135" i="24"/>
  <c r="AV135" i="24" s="1"/>
  <c r="AT296" i="24"/>
  <c r="AV296" i="24" s="1"/>
  <c r="AT205" i="24"/>
  <c r="AV205" i="24" s="1"/>
  <c r="AT275" i="24"/>
  <c r="AV275" i="24" s="1"/>
  <c r="AT178" i="24"/>
  <c r="AV178" i="24" s="1"/>
  <c r="AT201" i="24"/>
  <c r="AV201" i="24" s="1"/>
  <c r="AT170" i="24"/>
  <c r="AV170" i="24" s="1"/>
  <c r="AT364" i="24"/>
  <c r="AV364" i="24" s="1"/>
  <c r="AT290" i="24"/>
  <c r="AV290" i="24" s="1"/>
  <c r="AT240" i="24"/>
  <c r="AV240" i="24" s="1"/>
  <c r="AT352" i="24"/>
  <c r="AV352" i="24" s="1"/>
  <c r="AT265" i="24"/>
  <c r="AV265" i="24" s="1"/>
  <c r="AT373" i="24"/>
  <c r="AV373" i="24" s="1"/>
  <c r="AT314" i="24"/>
  <c r="AV314" i="24" s="1"/>
  <c r="AT245" i="24"/>
  <c r="AV245" i="24" s="1"/>
  <c r="AT360" i="24"/>
  <c r="AV360" i="24" s="1"/>
  <c r="AT309" i="24"/>
  <c r="AV309" i="24" s="1"/>
  <c r="AT228" i="24"/>
  <c r="AV228" i="24" s="1"/>
  <c r="AT357" i="24"/>
  <c r="AV357" i="24" s="1"/>
  <c r="AT285" i="24"/>
  <c r="AV285" i="24" s="1"/>
  <c r="AT227" i="24"/>
  <c r="AV227" i="24" s="1"/>
  <c r="AT330" i="24"/>
  <c r="AV330" i="24" s="1"/>
  <c r="AT276" i="24"/>
  <c r="AV276" i="24" s="1"/>
  <c r="AT218" i="24"/>
  <c r="AV218" i="24" s="1"/>
  <c r="AT188" i="24"/>
  <c r="AV188" i="24" s="1"/>
  <c r="AT365" i="24"/>
  <c r="AV365" i="24" s="1"/>
  <c r="AT299" i="24"/>
  <c r="AV299" i="24" s="1"/>
  <c r="AT260" i="24"/>
  <c r="AV260" i="24" s="1"/>
  <c r="AT202" i="24"/>
  <c r="AV202" i="24" s="1"/>
  <c r="AT151" i="24"/>
  <c r="AV151" i="24" s="1"/>
  <c r="AT179" i="24"/>
  <c r="AV179" i="24" s="1"/>
  <c r="AT109" i="24"/>
  <c r="AV109" i="24" s="1"/>
  <c r="AT24" i="24"/>
  <c r="AV24" i="24" s="1"/>
  <c r="AT327" i="24"/>
  <c r="AV327" i="24" s="1"/>
  <c r="AT146" i="24"/>
  <c r="AV146" i="24" s="1"/>
  <c r="AT53" i="24"/>
  <c r="AV53" i="24" s="1"/>
  <c r="AT303" i="24"/>
  <c r="AV303" i="24" s="1"/>
  <c r="AT132" i="24"/>
  <c r="AV132" i="24" s="1"/>
  <c r="AT60" i="24"/>
  <c r="AV60" i="24" s="1"/>
  <c r="AT50" i="24"/>
  <c r="AV50" i="24" s="1"/>
  <c r="AT192" i="24"/>
  <c r="AV192" i="24" s="1"/>
  <c r="AT106" i="24"/>
  <c r="AV106" i="24" s="1"/>
  <c r="AT84" i="24"/>
  <c r="AV84" i="24" s="1"/>
  <c r="AT14" i="24"/>
  <c r="AV14" i="24" s="1"/>
  <c r="AT153" i="24"/>
  <c r="AV153" i="24" s="1"/>
  <c r="AT86" i="24"/>
  <c r="AV86" i="24" s="1"/>
  <c r="AT32" i="24"/>
  <c r="AV32" i="24" s="1"/>
  <c r="AT183" i="24"/>
  <c r="AV183" i="24" s="1"/>
  <c r="AT112" i="24"/>
  <c r="AV112" i="24" s="1"/>
  <c r="AT198" i="24"/>
  <c r="AV198" i="24" s="1"/>
  <c r="AT139" i="24"/>
  <c r="AV139" i="24" s="1"/>
  <c r="AT82" i="24"/>
  <c r="AV82" i="24" s="1"/>
  <c r="AT12" i="24"/>
  <c r="AV12" i="24" s="1"/>
  <c r="AT18" i="24"/>
  <c r="AV18" i="24" s="1"/>
  <c r="AT110" i="24"/>
  <c r="AV110" i="24" s="1"/>
  <c r="AT63" i="24"/>
  <c r="AV63" i="24" s="1"/>
  <c r="AT25" i="24"/>
  <c r="AV25" i="24" s="1"/>
  <c r="AT259" i="24"/>
  <c r="AV259" i="24" s="1"/>
  <c r="AT335" i="24"/>
  <c r="AV335" i="24" s="1"/>
  <c r="AT255" i="24"/>
  <c r="AV255" i="24" s="1"/>
  <c r="AT242" i="24"/>
  <c r="AV242" i="24" s="1"/>
  <c r="AT175" i="24"/>
  <c r="AV175" i="24" s="1"/>
  <c r="AT88" i="24"/>
  <c r="AV88" i="24" s="1"/>
  <c r="AT75" i="24"/>
  <c r="AV75" i="24" s="1"/>
  <c r="AT140" i="24"/>
  <c r="AV140" i="24" s="1"/>
  <c r="AT42" i="24"/>
  <c r="AV42" i="24" s="1"/>
  <c r="AT378" i="24"/>
  <c r="AV378" i="24" s="1"/>
  <c r="AT310" i="24"/>
  <c r="AV310" i="24" s="1"/>
  <c r="AT232" i="24"/>
  <c r="AV232" i="24" s="1"/>
  <c r="AT346" i="24"/>
  <c r="AV346" i="24" s="1"/>
  <c r="AT257" i="24"/>
  <c r="AV257" i="24" s="1"/>
  <c r="AT361" i="24"/>
  <c r="AV361" i="24" s="1"/>
  <c r="AT312" i="24"/>
  <c r="AV312" i="24" s="1"/>
  <c r="AT237" i="24"/>
  <c r="AV237" i="24" s="1"/>
  <c r="AT371" i="24"/>
  <c r="AV371" i="24" s="1"/>
  <c r="AT287" i="24"/>
  <c r="AV287" i="24" s="1"/>
  <c r="AT220" i="24"/>
  <c r="AV220" i="24" s="1"/>
  <c r="AT343" i="24"/>
  <c r="AV343" i="24" s="1"/>
  <c r="AT277" i="24"/>
  <c r="AV277" i="24" s="1"/>
  <c r="AT219" i="24"/>
  <c r="AV219" i="24" s="1"/>
  <c r="AT322" i="24"/>
  <c r="AV322" i="24" s="1"/>
  <c r="AT269" i="24"/>
  <c r="AV269" i="24" s="1"/>
  <c r="AT210" i="24"/>
  <c r="AV210" i="24" s="1"/>
  <c r="AT176" i="24"/>
  <c r="AV176" i="24" s="1"/>
  <c r="AT382" i="24"/>
  <c r="AV382" i="24" s="1"/>
  <c r="AT291" i="24"/>
  <c r="AV291" i="24" s="1"/>
  <c r="AT252" i="24"/>
  <c r="AV252" i="24" s="1"/>
  <c r="AT195" i="24"/>
  <c r="AV195" i="24" s="1"/>
  <c r="AT143" i="24"/>
  <c r="AV143" i="24" s="1"/>
  <c r="AT169" i="24"/>
  <c r="AV169" i="24" s="1"/>
  <c r="AT101" i="24"/>
  <c r="AV101" i="24" s="1"/>
  <c r="AT54" i="24"/>
  <c r="AV54" i="24" s="1"/>
  <c r="AT289" i="24"/>
  <c r="AV289" i="24" s="1"/>
  <c r="AT133" i="24"/>
  <c r="AV133" i="24" s="1"/>
  <c r="AT87" i="24"/>
  <c r="AV87" i="24" s="1"/>
  <c r="AT35" i="24"/>
  <c r="AV35" i="24" s="1"/>
  <c r="AT258" i="24"/>
  <c r="AV258" i="24" s="1"/>
  <c r="AT123" i="24"/>
  <c r="AV123" i="24" s="1"/>
  <c r="AT22" i="24"/>
  <c r="AV22" i="24" s="1"/>
  <c r="AT376" i="24"/>
  <c r="AV376" i="24" s="1"/>
  <c r="AT174" i="24"/>
  <c r="AV174" i="24" s="1"/>
  <c r="AT98" i="24"/>
  <c r="AV98" i="24" s="1"/>
  <c r="AT51" i="24"/>
  <c r="AV51" i="24" s="1"/>
  <c r="AT353" i="24"/>
  <c r="AV353" i="24" s="1"/>
  <c r="AT141" i="24"/>
  <c r="AV141" i="24" s="1"/>
  <c r="AT184" i="24"/>
  <c r="AV184" i="24" s="1"/>
  <c r="AT104" i="24"/>
  <c r="AV104" i="24" s="1"/>
  <c r="AT47" i="24"/>
  <c r="AV47" i="24" s="1"/>
  <c r="AT180" i="24"/>
  <c r="AV180" i="24" s="1"/>
  <c r="AT80" i="24"/>
  <c r="AV80" i="24" s="1"/>
  <c r="AT19" i="24"/>
  <c r="AV19" i="24" s="1"/>
  <c r="AT158" i="24"/>
  <c r="AV158" i="24" s="1"/>
  <c r="AT79" i="24"/>
  <c r="AV79" i="24" s="1"/>
  <c r="AT27" i="24"/>
  <c r="AV27" i="24" s="1"/>
  <c r="AT5" i="24"/>
  <c r="AV5" i="24" s="1"/>
  <c r="AT351" i="24"/>
  <c r="AV351" i="24" s="1"/>
  <c r="AT271" i="24"/>
  <c r="AV271" i="24" s="1"/>
  <c r="AT320" i="24"/>
  <c r="AV320" i="24" s="1"/>
  <c r="AT144" i="24"/>
  <c r="AV144" i="24" s="1"/>
  <c r="AT297" i="24"/>
  <c r="AV297" i="24" s="1"/>
  <c r="AT100" i="24"/>
  <c r="AV100" i="24" s="1"/>
  <c r="AT90" i="24"/>
  <c r="AV90" i="24" s="1"/>
  <c r="AT190" i="24"/>
  <c r="AV190" i="24" s="1"/>
  <c r="AT281" i="24"/>
  <c r="AV281" i="24" s="1"/>
  <c r="AT71" i="24"/>
  <c r="AV71" i="24" s="1"/>
  <c r="AT354" i="24"/>
  <c r="AV354" i="24" s="1"/>
  <c r="AT282" i="24"/>
  <c r="AV282" i="24" s="1"/>
  <c r="AT224" i="24"/>
  <c r="AV224" i="24" s="1"/>
  <c r="AT326" i="24"/>
  <c r="AV326" i="24" s="1"/>
  <c r="AT246" i="24"/>
  <c r="AV246" i="24" s="1"/>
  <c r="AT369" i="24"/>
  <c r="AV369" i="24" s="1"/>
  <c r="AT295" i="24"/>
  <c r="AV295" i="24" s="1"/>
  <c r="AT229" i="24"/>
  <c r="AV229" i="24" s="1"/>
  <c r="AT344" i="24"/>
  <c r="AV344" i="24" s="1"/>
  <c r="AT278" i="24"/>
  <c r="AV278" i="24" s="1"/>
  <c r="AT212" i="24"/>
  <c r="AV212" i="24" s="1"/>
  <c r="AT331" i="24"/>
  <c r="AV331" i="24" s="1"/>
  <c r="AT300" i="24"/>
  <c r="AV300" i="24" s="1"/>
  <c r="AT211" i="24"/>
  <c r="AV211" i="24" s="1"/>
  <c r="AT319" i="24"/>
  <c r="AV319" i="24" s="1"/>
  <c r="AT261" i="24"/>
  <c r="AV261" i="24" s="1"/>
  <c r="AT168" i="24"/>
  <c r="AV168" i="24" s="1"/>
  <c r="AT355" i="24"/>
  <c r="AV355" i="24" s="1"/>
  <c r="AT308" i="24"/>
  <c r="AV308" i="24" s="1"/>
  <c r="AT301" i="24"/>
  <c r="AV301" i="24" s="1"/>
  <c r="AT189" i="24"/>
  <c r="AV189" i="24" s="1"/>
  <c r="AT136" i="24"/>
  <c r="AV136" i="24" s="1"/>
  <c r="AT157" i="24"/>
  <c r="AV157" i="24" s="1"/>
  <c r="AT93" i="24"/>
  <c r="AV93" i="24" s="1"/>
  <c r="AT36" i="24"/>
  <c r="AV36" i="24" s="1"/>
  <c r="AT266" i="24"/>
  <c r="AV266" i="24" s="1"/>
  <c r="AT124" i="24"/>
  <c r="AV124" i="24" s="1"/>
  <c r="AT77" i="24"/>
  <c r="AV77" i="24" s="1"/>
  <c r="AT41" i="24"/>
  <c r="AV41" i="24" s="1"/>
  <c r="AT193" i="24"/>
  <c r="AV193" i="24" s="1"/>
  <c r="AT115" i="24"/>
  <c r="AV115" i="24" s="1"/>
  <c r="AT52" i="24"/>
  <c r="AV52" i="24" s="1"/>
  <c r="AT333" i="24"/>
  <c r="AV333" i="24" s="1"/>
  <c r="AT164" i="24"/>
  <c r="AV164" i="24" s="1"/>
  <c r="AT33" i="24"/>
  <c r="AV33" i="24" s="1"/>
  <c r="AT247" i="24"/>
  <c r="AV247" i="24" s="1"/>
  <c r="AT74" i="24"/>
  <c r="AV74" i="24" s="1"/>
  <c r="AT30" i="24"/>
  <c r="AV30" i="24" s="1"/>
  <c r="AT172" i="24"/>
  <c r="AV172" i="24" s="1"/>
  <c r="AT96" i="24"/>
  <c r="AV96" i="24" s="1"/>
  <c r="AT31" i="24"/>
  <c r="AV31" i="24" s="1"/>
  <c r="AT181" i="24"/>
  <c r="AV181" i="24" s="1"/>
  <c r="AT138" i="24"/>
  <c r="AV138" i="24" s="1"/>
  <c r="AT72" i="24"/>
  <c r="AV72" i="24" s="1"/>
  <c r="AT118" i="24"/>
  <c r="AV118" i="24" s="1"/>
  <c r="AT48" i="24"/>
  <c r="AV48" i="24" s="1"/>
  <c r="AT55" i="24"/>
  <c r="AV55" i="24" s="1"/>
  <c r="AT348" i="24"/>
  <c r="AV348" i="24" s="1"/>
  <c r="AT274" i="24"/>
  <c r="AV274" i="24" s="1"/>
  <c r="AT216" i="24"/>
  <c r="AV216" i="24" s="1"/>
  <c r="AT315" i="24"/>
  <c r="AV315" i="24" s="1"/>
  <c r="AT238" i="24"/>
  <c r="AV238" i="24" s="1"/>
  <c r="AT380" i="24"/>
  <c r="AV380" i="24" s="1"/>
  <c r="AT340" i="24"/>
  <c r="AV340" i="24" s="1"/>
  <c r="AT221" i="24"/>
  <c r="AV221" i="24" s="1"/>
  <c r="AT324" i="24"/>
  <c r="AV324" i="24" s="1"/>
  <c r="AT270" i="24"/>
  <c r="AV270" i="24" s="1"/>
  <c r="AT204" i="24"/>
  <c r="AV204" i="24" s="1"/>
  <c r="AT323" i="24"/>
  <c r="AV323" i="24" s="1"/>
  <c r="AT262" i="24"/>
  <c r="AV262" i="24" s="1"/>
  <c r="AT366" i="24"/>
  <c r="AV366" i="24" s="1"/>
  <c r="AT336" i="24"/>
  <c r="AV336" i="24" s="1"/>
  <c r="AT253" i="24"/>
  <c r="AV253" i="24" s="1"/>
  <c r="AT249" i="24"/>
  <c r="AV249" i="24" s="1"/>
  <c r="AT160" i="24"/>
  <c r="AV160" i="24" s="1"/>
  <c r="AT349" i="24"/>
  <c r="AV349" i="24" s="1"/>
  <c r="AT302" i="24"/>
  <c r="AV302" i="24" s="1"/>
  <c r="AT241" i="24"/>
  <c r="AV241" i="24" s="1"/>
  <c r="AT377" i="24"/>
  <c r="AV377" i="24" s="1"/>
  <c r="AT147" i="24"/>
  <c r="AV147" i="24" s="1"/>
  <c r="AT43" i="24"/>
  <c r="AV43" i="24" s="1"/>
  <c r="AT207" i="24"/>
  <c r="AV207" i="24" s="1"/>
  <c r="AT116" i="24"/>
  <c r="AV116" i="24" s="1"/>
  <c r="AT69" i="24"/>
  <c r="AV69" i="24" s="1"/>
  <c r="AT3" i="24"/>
  <c r="AV3" i="24" s="1"/>
  <c r="AT107" i="24"/>
  <c r="AV107" i="24" s="1"/>
  <c r="AT34" i="24"/>
  <c r="AV34" i="24" s="1"/>
  <c r="AT304" i="24"/>
  <c r="AV304" i="24" s="1"/>
  <c r="AT154" i="24"/>
  <c r="AV154" i="24" s="1"/>
  <c r="AT85" i="24"/>
  <c r="AV85" i="24" s="1"/>
  <c r="AT200" i="24"/>
  <c r="AV200" i="24" s="1"/>
  <c r="AT130" i="24"/>
  <c r="AV130" i="24" s="1"/>
  <c r="AT66" i="24"/>
  <c r="AV66" i="24" s="1"/>
  <c r="AT17" i="24"/>
  <c r="AV17" i="24" s="1"/>
  <c r="AT162" i="24"/>
  <c r="AV162" i="24" s="1"/>
  <c r="AT81" i="24"/>
  <c r="AV81" i="24" s="1"/>
  <c r="AT13" i="24"/>
  <c r="AV13" i="24" s="1"/>
  <c r="AT127" i="24"/>
  <c r="AV127" i="24" s="1"/>
  <c r="AT64" i="24"/>
  <c r="AV64" i="24" s="1"/>
  <c r="AT347" i="24"/>
  <c r="AV347" i="24" s="1"/>
  <c r="AT91" i="24"/>
  <c r="AV91" i="24" s="1"/>
  <c r="AT223" i="24"/>
  <c r="AV223" i="24" s="1"/>
  <c r="AT45" i="24"/>
  <c r="AV45" i="24" s="1"/>
  <c r="AT292" i="24"/>
  <c r="AV292" i="24" s="1"/>
  <c r="AT134" i="24"/>
  <c r="AV134" i="24" s="1"/>
  <c r="AT165" i="24"/>
  <c r="AV165" i="24" s="1"/>
  <c r="AT39" i="24"/>
  <c r="AV39" i="24" s="1"/>
  <c r="AT65" i="24"/>
  <c r="AV65" i="24" s="1"/>
  <c r="AT273" i="24"/>
  <c r="AV273" i="24" s="1"/>
  <c r="AT328" i="24"/>
  <c r="AV328" i="24" s="1"/>
  <c r="AT267" i="24"/>
  <c r="AV267" i="24" s="1"/>
  <c r="AT208" i="24"/>
  <c r="AV208" i="24" s="1"/>
  <c r="AT313" i="24"/>
  <c r="AV313" i="24" s="1"/>
  <c r="AT230" i="24"/>
  <c r="AV230" i="24" s="1"/>
  <c r="AT345" i="24"/>
  <c r="AV345" i="24" s="1"/>
  <c r="AT279" i="24"/>
  <c r="AV279" i="24" s="1"/>
  <c r="AT213" i="24"/>
  <c r="AV213" i="24" s="1"/>
  <c r="AT321" i="24"/>
  <c r="AV321" i="24" s="1"/>
  <c r="AT263" i="24"/>
  <c r="AV263" i="24" s="1"/>
  <c r="AT305" i="24"/>
  <c r="AV305" i="24" s="1"/>
  <c r="AT341" i="24"/>
  <c r="AV341" i="24" s="1"/>
  <c r="AT254" i="24"/>
  <c r="AV254" i="24" s="1"/>
  <c r="AT358" i="24"/>
  <c r="AV358" i="24" s="1"/>
  <c r="AT307" i="24"/>
  <c r="AV307" i="24" s="1"/>
  <c r="AT288" i="24"/>
  <c r="AV288" i="24" s="1"/>
  <c r="AT203" i="24"/>
  <c r="AV203" i="24" s="1"/>
  <c r="AT152" i="24"/>
  <c r="AV152" i="24" s="1"/>
  <c r="AT329" i="24"/>
  <c r="AV329" i="24" s="1"/>
  <c r="AT283" i="24"/>
  <c r="AV283" i="24" s="1"/>
  <c r="AT233" i="24"/>
  <c r="AV233" i="24" s="1"/>
  <c r="AT186" i="24"/>
  <c r="AV186" i="24" s="1"/>
  <c r="AT339" i="24"/>
  <c r="AV339" i="24" s="1"/>
  <c r="AT78" i="24"/>
  <c r="AV78" i="24" s="1"/>
  <c r="AT248" i="24"/>
  <c r="AV248" i="24" s="1"/>
  <c r="AT108" i="24"/>
  <c r="AV108" i="24" s="1"/>
  <c r="AT61" i="24"/>
  <c r="AV61" i="24" s="1"/>
  <c r="AT177" i="24"/>
  <c r="AV177" i="24" s="1"/>
  <c r="AT99" i="24"/>
  <c r="AV99" i="24" s="1"/>
  <c r="AT26" i="24"/>
  <c r="AV26" i="24" s="1"/>
  <c r="AT142" i="24"/>
  <c r="AV142" i="24" s="1"/>
  <c r="AT83" i="24"/>
  <c r="AV83" i="24" s="1"/>
  <c r="AT37" i="24"/>
  <c r="AV37" i="24" s="1"/>
  <c r="AT185" i="24"/>
  <c r="AV185" i="24" s="1"/>
  <c r="AT121" i="24"/>
  <c r="AV121" i="24" s="1"/>
  <c r="AT58" i="24"/>
  <c r="AV58" i="24" s="1"/>
  <c r="AT7" i="24"/>
  <c r="AV7" i="24" s="1"/>
  <c r="AT150" i="24"/>
  <c r="AV150" i="24" s="1"/>
  <c r="AT73" i="24"/>
  <c r="AV73" i="24" s="1"/>
  <c r="AT316" i="24"/>
  <c r="AV316" i="24" s="1"/>
  <c r="AT182" i="24"/>
  <c r="AV182" i="24" s="1"/>
  <c r="AT119" i="24"/>
  <c r="AV119" i="24" s="1"/>
  <c r="AT56" i="24"/>
  <c r="AV56" i="24" s="1"/>
  <c r="AT194" i="24"/>
  <c r="AV194" i="24" s="1"/>
  <c r="AT11" i="24"/>
  <c r="AV11" i="24" s="1"/>
  <c r="AT102" i="24"/>
  <c r="AV102" i="24" s="1"/>
  <c r="AT20" i="24"/>
  <c r="AV20" i="24" s="1"/>
  <c r="AT375" i="24"/>
  <c r="AV375" i="24" s="1"/>
  <c r="AT311" i="24"/>
  <c r="AV311" i="24" s="1"/>
  <c r="AT370" i="24"/>
  <c r="AV370" i="24" s="1"/>
  <c r="AT338" i="24"/>
  <c r="AV338" i="24" s="1"/>
  <c r="AT4" i="24"/>
  <c r="AV4" i="24" s="1"/>
  <c r="AT2" i="24"/>
  <c r="AV2" i="24" s="1"/>
  <c r="AT113" i="24"/>
  <c r="AV113" i="24" s="1"/>
  <c r="AT171" i="24"/>
  <c r="AV171" i="24" s="1"/>
  <c r="B29" i="28"/>
  <c r="D10" i="28"/>
  <c r="U2" i="28" s="1"/>
  <c r="W2" i="28" s="1"/>
  <c r="C10" i="28"/>
  <c r="AH2" i="27"/>
  <c r="BX2" i="27"/>
  <c r="BJ275" i="27"/>
  <c r="BL275" i="27" s="1"/>
  <c r="BJ252" i="27"/>
  <c r="BL252" i="27" s="1"/>
  <c r="BJ191" i="27"/>
  <c r="BL191" i="27" s="1"/>
  <c r="BJ83" i="27"/>
  <c r="BL83" i="27" s="1"/>
  <c r="BJ53" i="27"/>
  <c r="BL53" i="27" s="1"/>
  <c r="BJ357" i="27"/>
  <c r="BL357" i="27" s="1"/>
  <c r="BJ45" i="27"/>
  <c r="BL45" i="27" s="1"/>
  <c r="BJ350" i="27"/>
  <c r="BL350" i="27" s="1"/>
  <c r="BJ274" i="27"/>
  <c r="BL274" i="27" s="1"/>
  <c r="BJ246" i="27"/>
  <c r="BL246" i="27" s="1"/>
  <c r="BJ201" i="27"/>
  <c r="BL201" i="27" s="1"/>
  <c r="BJ82" i="27"/>
  <c r="BL82" i="27" s="1"/>
  <c r="BJ52" i="27"/>
  <c r="BL52" i="27" s="1"/>
  <c r="BJ60" i="27"/>
  <c r="BL60" i="27" s="1"/>
  <c r="BJ351" i="27"/>
  <c r="BL351" i="27" s="1"/>
  <c r="BJ281" i="27"/>
  <c r="BL281" i="27" s="1"/>
  <c r="BJ206" i="27"/>
  <c r="BL206" i="27" s="1"/>
  <c r="BJ200" i="27"/>
  <c r="BL200" i="27" s="1"/>
  <c r="BJ89" i="27"/>
  <c r="BL89" i="27" s="1"/>
  <c r="BJ40" i="27"/>
  <c r="BL40" i="27" s="1"/>
  <c r="BJ377" i="27"/>
  <c r="BL377" i="27" s="1"/>
  <c r="BJ84" i="27"/>
  <c r="BL84" i="27" s="1"/>
  <c r="BJ344" i="27"/>
  <c r="BL344" i="27" s="1"/>
  <c r="BJ280" i="27"/>
  <c r="BL280" i="27" s="1"/>
  <c r="BJ204" i="27"/>
  <c r="BL204" i="27" s="1"/>
  <c r="BJ196" i="27"/>
  <c r="BL196" i="27" s="1"/>
  <c r="BJ88" i="27"/>
  <c r="BL88" i="27" s="1"/>
  <c r="BJ28" i="27"/>
  <c r="BL28" i="27" s="1"/>
  <c r="BJ380" i="27"/>
  <c r="BL380" i="27" s="1"/>
  <c r="BJ36" i="27"/>
  <c r="BL36" i="27" s="1"/>
  <c r="BJ326" i="27"/>
  <c r="BL326" i="27" s="1"/>
  <c r="BJ218" i="27"/>
  <c r="BL218" i="27" s="1"/>
  <c r="BJ152" i="27"/>
  <c r="BL152" i="27" s="1"/>
  <c r="BJ71" i="27"/>
  <c r="BL71" i="27" s="1"/>
  <c r="BJ27" i="27"/>
  <c r="BL27" i="27" s="1"/>
  <c r="BJ17" i="27"/>
  <c r="BL17" i="27" s="1"/>
  <c r="BJ325" i="27"/>
  <c r="BL325" i="27" s="1"/>
  <c r="BJ271" i="27"/>
  <c r="BL271" i="27" s="1"/>
  <c r="BJ214" i="27"/>
  <c r="BL214" i="27" s="1"/>
  <c r="BJ154" i="27"/>
  <c r="BL154" i="27" s="1"/>
  <c r="BJ70" i="27"/>
  <c r="BL70" i="27" s="1"/>
  <c r="BJ107" i="27"/>
  <c r="BL107" i="27" s="1"/>
  <c r="BJ109" i="27"/>
  <c r="BL109" i="27" s="1"/>
  <c r="BJ277" i="27"/>
  <c r="BL277" i="27" s="1"/>
  <c r="BJ216" i="27"/>
  <c r="BL216" i="27" s="1"/>
  <c r="BJ188" i="27"/>
  <c r="BL188" i="27" s="1"/>
  <c r="BJ85" i="27"/>
  <c r="BL85" i="27" s="1"/>
  <c r="BJ333" i="27"/>
  <c r="BL333" i="27" s="1"/>
  <c r="BJ91" i="27"/>
  <c r="BL91" i="27" s="1"/>
  <c r="BJ97" i="27"/>
  <c r="BL97" i="27" s="1"/>
  <c r="BJ221" i="27"/>
  <c r="BL221" i="27" s="1"/>
  <c r="BJ330" i="27"/>
  <c r="BL330" i="27" s="1"/>
  <c r="BJ228" i="27"/>
  <c r="BL228" i="27" s="1"/>
  <c r="BJ199" i="27"/>
  <c r="BL199" i="27" s="1"/>
  <c r="BJ75" i="27"/>
  <c r="BL75" i="27" s="1"/>
  <c r="BJ35" i="27"/>
  <c r="BL35" i="27" s="1"/>
  <c r="BJ323" i="27"/>
  <c r="BL323" i="27" s="1"/>
  <c r="BJ24" i="27"/>
  <c r="BL24" i="27" s="1"/>
  <c r="BJ329" i="27"/>
  <c r="BL329" i="27" s="1"/>
  <c r="BJ291" i="27"/>
  <c r="BL291" i="27" s="1"/>
  <c r="BJ226" i="27"/>
  <c r="BL226" i="27" s="1"/>
  <c r="BJ195" i="27"/>
  <c r="BL195" i="27" s="1"/>
  <c r="BJ74" i="27"/>
  <c r="BL74" i="27" s="1"/>
  <c r="BJ34" i="27"/>
  <c r="BL34" i="27" s="1"/>
  <c r="BJ339" i="27"/>
  <c r="BL339" i="27" s="1"/>
  <c r="BJ54" i="27"/>
  <c r="BL54" i="27" s="1"/>
  <c r="BJ343" i="27"/>
  <c r="BL343" i="27" s="1"/>
  <c r="BJ273" i="27"/>
  <c r="BL273" i="27" s="1"/>
  <c r="BJ250" i="27"/>
  <c r="BL250" i="27" s="1"/>
  <c r="BJ161" i="27"/>
  <c r="BL161" i="27" s="1"/>
  <c r="BJ81" i="27"/>
  <c r="BL81" i="27" s="1"/>
  <c r="BJ51" i="27"/>
  <c r="BL51" i="27" s="1"/>
  <c r="BJ149" i="27"/>
  <c r="BL149" i="27" s="1"/>
  <c r="BJ336" i="27"/>
  <c r="BL336" i="27" s="1"/>
  <c r="BJ272" i="27"/>
  <c r="BL272" i="27" s="1"/>
  <c r="BJ159" i="27"/>
  <c r="BL159" i="27" s="1"/>
  <c r="BJ80" i="27"/>
  <c r="BL80" i="27" s="1"/>
  <c r="BJ50" i="27"/>
  <c r="BL50" i="27" s="1"/>
  <c r="BJ331" i="27"/>
  <c r="BL331" i="27" s="1"/>
  <c r="BJ374" i="27"/>
  <c r="BL374" i="27" s="1"/>
  <c r="BJ315" i="27"/>
  <c r="BL315" i="27" s="1"/>
  <c r="BJ264" i="27"/>
  <c r="BL264" i="27" s="1"/>
  <c r="BJ242" i="27"/>
  <c r="BL242" i="27" s="1"/>
  <c r="BJ63" i="27"/>
  <c r="BL63" i="27" s="1"/>
  <c r="BJ30" i="27"/>
  <c r="BL30" i="27" s="1"/>
  <c r="BJ371" i="27"/>
  <c r="BL371" i="27" s="1"/>
  <c r="BJ263" i="27"/>
  <c r="BL263" i="27" s="1"/>
  <c r="BJ211" i="27"/>
  <c r="BL211" i="27" s="1"/>
  <c r="BJ160" i="27"/>
  <c r="BL160" i="27" s="1"/>
  <c r="BJ62" i="27"/>
  <c r="BL62" i="27" s="1"/>
  <c r="BJ29" i="27"/>
  <c r="BL29" i="27" s="1"/>
  <c r="BJ118" i="27"/>
  <c r="BL118" i="27" s="1"/>
  <c r="BJ332" i="27"/>
  <c r="BL332" i="27" s="1"/>
  <c r="BJ289" i="27"/>
  <c r="BL289" i="27" s="1"/>
  <c r="BJ213" i="27"/>
  <c r="BL213" i="27" s="1"/>
  <c r="BJ187" i="27"/>
  <c r="BL187" i="27" s="1"/>
  <c r="BJ77" i="27"/>
  <c r="BL77" i="27" s="1"/>
  <c r="BJ38" i="27"/>
  <c r="BL38" i="27" s="1"/>
  <c r="BJ203" i="27"/>
  <c r="BL203" i="27" s="1"/>
  <c r="BJ337" i="27"/>
  <c r="BL337" i="27" s="1"/>
  <c r="BJ348" i="27"/>
  <c r="BL348" i="27" s="1"/>
  <c r="BJ345" i="27"/>
  <c r="BL345" i="27" s="1"/>
  <c r="BJ68" i="27"/>
  <c r="BL68" i="27" s="1"/>
  <c r="BJ219" i="27"/>
  <c r="BL219" i="27" s="1"/>
  <c r="BJ46" i="27"/>
  <c r="BL46" i="27" s="1"/>
  <c r="BJ98" i="27"/>
  <c r="BL98" i="27" s="1"/>
  <c r="BJ373" i="27"/>
  <c r="BL373" i="27" s="1"/>
  <c r="BJ322" i="27"/>
  <c r="BL322" i="27" s="1"/>
  <c r="BJ268" i="27"/>
  <c r="BL268" i="27" s="1"/>
  <c r="BJ202" i="27"/>
  <c r="BL202" i="27" s="1"/>
  <c r="BJ67" i="27"/>
  <c r="BL67" i="27" s="1"/>
  <c r="BJ121" i="27"/>
  <c r="BL121" i="27" s="1"/>
  <c r="BJ284" i="27"/>
  <c r="BL284" i="27" s="1"/>
  <c r="BJ368" i="27"/>
  <c r="BL368" i="27" s="1"/>
  <c r="BJ321" i="27"/>
  <c r="BL321" i="27" s="1"/>
  <c r="BJ267" i="27"/>
  <c r="BL267" i="27" s="1"/>
  <c r="BJ66" i="27"/>
  <c r="BL66" i="27" s="1"/>
  <c r="BJ111" i="27"/>
  <c r="BL111" i="27" s="1"/>
  <c r="BJ307" i="27"/>
  <c r="BL307" i="27" s="1"/>
  <c r="BJ14" i="27"/>
  <c r="BL14" i="27" s="1"/>
  <c r="BJ328" i="27"/>
  <c r="BL328" i="27" s="1"/>
  <c r="BJ153" i="27"/>
  <c r="BL153" i="27" s="1"/>
  <c r="BJ73" i="27"/>
  <c r="BL73" i="27" s="1"/>
  <c r="BJ33" i="27"/>
  <c r="BL33" i="27" s="1"/>
  <c r="BJ299" i="27"/>
  <c r="BL299" i="27" s="1"/>
  <c r="BJ31" i="27"/>
  <c r="BL31" i="27" s="1"/>
  <c r="BJ327" i="27"/>
  <c r="BL327" i="27" s="1"/>
  <c r="BJ222" i="27"/>
  <c r="BL222" i="27" s="1"/>
  <c r="BJ158" i="27"/>
  <c r="BL158" i="27" s="1"/>
  <c r="BJ72" i="27"/>
  <c r="BL72" i="27" s="1"/>
  <c r="BJ32" i="27"/>
  <c r="BL32" i="27" s="1"/>
  <c r="BJ320" i="27"/>
  <c r="BL320" i="27" s="1"/>
  <c r="BJ376" i="27"/>
  <c r="BL376" i="27" s="1"/>
  <c r="BJ317" i="27"/>
  <c r="BL317" i="27" s="1"/>
  <c r="BJ249" i="27"/>
  <c r="BL249" i="27" s="1"/>
  <c r="BJ197" i="27"/>
  <c r="BL197" i="27" s="1"/>
  <c r="BJ138" i="27"/>
  <c r="BL138" i="27" s="1"/>
  <c r="BJ55" i="27"/>
  <c r="BL55" i="27" s="1"/>
  <c r="BJ2" i="27"/>
  <c r="BJ362" i="27"/>
  <c r="BL362" i="27" s="1"/>
  <c r="BJ309" i="27"/>
  <c r="BL309" i="27" s="1"/>
  <c r="BJ245" i="27"/>
  <c r="BL245" i="27" s="1"/>
  <c r="BJ193" i="27"/>
  <c r="BL193" i="27" s="1"/>
  <c r="BJ136" i="27"/>
  <c r="BL136" i="27" s="1"/>
  <c r="BJ209" i="27"/>
  <c r="BL209" i="27" s="1"/>
  <c r="BJ42" i="27"/>
  <c r="BL42" i="27" s="1"/>
  <c r="BJ324" i="27"/>
  <c r="BL324" i="27" s="1"/>
  <c r="BJ270" i="27"/>
  <c r="BL270" i="27" s="1"/>
  <c r="BJ210" i="27"/>
  <c r="BL210" i="27" s="1"/>
  <c r="BJ69" i="27"/>
  <c r="BL69" i="27" s="1"/>
  <c r="BJ112" i="27"/>
  <c r="BL112" i="27" s="1"/>
  <c r="BJ92" i="27"/>
  <c r="BL92" i="27" s="1"/>
  <c r="BJ132" i="27"/>
  <c r="BL132" i="27" s="1"/>
  <c r="BJ37" i="27"/>
  <c r="BL37" i="27" s="1"/>
  <c r="BJ48" i="27"/>
  <c r="BL48" i="27" s="1"/>
  <c r="BJ78" i="27"/>
  <c r="BL78" i="27" s="1"/>
  <c r="BJ93" i="27"/>
  <c r="BL93" i="27" s="1"/>
  <c r="BJ375" i="27"/>
  <c r="BL375" i="27" s="1"/>
  <c r="BJ314" i="27"/>
  <c r="BL314" i="27" s="1"/>
  <c r="BJ260" i="27"/>
  <c r="BL260" i="27" s="1"/>
  <c r="BJ234" i="27"/>
  <c r="BL234" i="27" s="1"/>
  <c r="BJ146" i="27"/>
  <c r="BL146" i="27" s="1"/>
  <c r="BJ59" i="27"/>
  <c r="BL59" i="27" s="1"/>
  <c r="BJ6" i="27"/>
  <c r="BL6" i="27" s="1"/>
  <c r="BJ241" i="27"/>
  <c r="BL241" i="27" s="1"/>
  <c r="BJ367" i="27"/>
  <c r="BL367" i="27" s="1"/>
  <c r="BJ313" i="27"/>
  <c r="BL313" i="27" s="1"/>
  <c r="BJ259" i="27"/>
  <c r="BL259" i="27" s="1"/>
  <c r="BJ223" i="27"/>
  <c r="BL223" i="27" s="1"/>
  <c r="BJ144" i="27"/>
  <c r="BL144" i="27" s="1"/>
  <c r="BJ58" i="27"/>
  <c r="BL58" i="27" s="1"/>
  <c r="BJ5" i="27"/>
  <c r="BL5" i="27" s="1"/>
  <c r="BJ269" i="27"/>
  <c r="BL269" i="27" s="1"/>
  <c r="BJ381" i="27"/>
  <c r="BL381" i="27" s="1"/>
  <c r="BJ266" i="27"/>
  <c r="BL266" i="27" s="1"/>
  <c r="BJ65" i="27"/>
  <c r="BL65" i="27" s="1"/>
  <c r="BJ288" i="27"/>
  <c r="BL288" i="27" s="1"/>
  <c r="BJ379" i="27"/>
  <c r="BL379" i="27" s="1"/>
  <c r="BJ319" i="27"/>
  <c r="BL319" i="27" s="1"/>
  <c r="BJ265" i="27"/>
  <c r="BL265" i="27" s="1"/>
  <c r="BJ64" i="27"/>
  <c r="BL64" i="27" s="1"/>
  <c r="BJ39" i="27"/>
  <c r="BL39" i="27" s="1"/>
  <c r="BJ261" i="27"/>
  <c r="BL261" i="27" s="1"/>
  <c r="BJ364" i="27"/>
  <c r="BL364" i="27" s="1"/>
  <c r="BJ302" i="27"/>
  <c r="BL302" i="27" s="1"/>
  <c r="BJ236" i="27"/>
  <c r="BL236" i="27" s="1"/>
  <c r="BJ181" i="27"/>
  <c r="BL181" i="27" s="1"/>
  <c r="BJ122" i="27"/>
  <c r="BL122" i="27" s="1"/>
  <c r="BJ139" i="27"/>
  <c r="BL139" i="27" s="1"/>
  <c r="BJ23" i="27"/>
  <c r="BL23" i="27" s="1"/>
  <c r="BJ363" i="27"/>
  <c r="BL363" i="27" s="1"/>
  <c r="BJ301" i="27"/>
  <c r="BL301" i="27" s="1"/>
  <c r="BJ235" i="27"/>
  <c r="BL235" i="27" s="1"/>
  <c r="BJ180" i="27"/>
  <c r="BL180" i="27" s="1"/>
  <c r="BJ116" i="27"/>
  <c r="BL116" i="27" s="1"/>
  <c r="BJ137" i="27"/>
  <c r="BL137" i="27" s="1"/>
  <c r="BJ49" i="27"/>
  <c r="BL49" i="27" s="1"/>
  <c r="BJ369" i="27"/>
  <c r="BL369" i="27" s="1"/>
  <c r="BJ318" i="27"/>
  <c r="BL318" i="27" s="1"/>
  <c r="BJ262" i="27"/>
  <c r="BL262" i="27" s="1"/>
  <c r="BJ194" i="27"/>
  <c r="BL194" i="27" s="1"/>
  <c r="BJ150" i="27"/>
  <c r="BL150" i="27" s="1"/>
  <c r="BJ61" i="27"/>
  <c r="BL61" i="27" s="1"/>
  <c r="BJ115" i="27"/>
  <c r="BL115" i="27" s="1"/>
  <c r="BJ133" i="27"/>
  <c r="BL133" i="27" s="1"/>
  <c r="BJ338" i="27"/>
  <c r="BL338" i="27" s="1"/>
  <c r="BJ215" i="27"/>
  <c r="BL215" i="27" s="1"/>
  <c r="BJ43" i="27"/>
  <c r="BL43" i="27" s="1"/>
  <c r="BJ282" i="27"/>
  <c r="BL282" i="27" s="1"/>
  <c r="BJ41" i="27"/>
  <c r="BL41" i="27" s="1"/>
  <c r="BJ229" i="27"/>
  <c r="BL229" i="27" s="1"/>
  <c r="BJ44" i="27"/>
  <c r="BL44" i="27" s="1"/>
  <c r="BJ166" i="27"/>
  <c r="BL166" i="27" s="1"/>
  <c r="BJ316" i="27"/>
  <c r="BL316" i="27" s="1"/>
  <c r="BJ285" i="27"/>
  <c r="BL285" i="27" s="1"/>
  <c r="BJ306" i="27"/>
  <c r="BL306" i="27" s="1"/>
  <c r="BJ240" i="27"/>
  <c r="BL240" i="27" s="1"/>
  <c r="BJ185" i="27"/>
  <c r="BL185" i="27" s="1"/>
  <c r="BJ130" i="27"/>
  <c r="BL130" i="27" s="1"/>
  <c r="BJ147" i="27"/>
  <c r="BL147" i="27" s="1"/>
  <c r="BJ360" i="27"/>
  <c r="BL360" i="27" s="1"/>
  <c r="BJ305" i="27"/>
  <c r="BL305" i="27" s="1"/>
  <c r="BJ239" i="27"/>
  <c r="BL239" i="27" s="1"/>
  <c r="BJ184" i="27"/>
  <c r="BL184" i="27" s="1"/>
  <c r="BJ128" i="27"/>
  <c r="BL128" i="27" s="1"/>
  <c r="BJ145" i="27"/>
  <c r="BL145" i="27" s="1"/>
  <c r="BJ22" i="27"/>
  <c r="BL22" i="27" s="1"/>
  <c r="BJ254" i="27"/>
  <c r="BL254" i="27" s="1"/>
  <c r="BJ366" i="27"/>
  <c r="BL366" i="27" s="1"/>
  <c r="BJ312" i="27"/>
  <c r="BL312" i="27" s="1"/>
  <c r="BJ257" i="27"/>
  <c r="BL257" i="27" s="1"/>
  <c r="BJ207" i="27"/>
  <c r="BL207" i="27" s="1"/>
  <c r="BJ142" i="27"/>
  <c r="BL142" i="27" s="1"/>
  <c r="BJ57" i="27"/>
  <c r="BL57" i="27" s="1"/>
  <c r="BJ4" i="27"/>
  <c r="BL4" i="27" s="1"/>
  <c r="BJ256" i="27"/>
  <c r="BL256" i="27" s="1"/>
  <c r="BJ365" i="27"/>
  <c r="BL365" i="27" s="1"/>
  <c r="BJ311" i="27"/>
  <c r="BL311" i="27" s="1"/>
  <c r="BJ253" i="27"/>
  <c r="BL253" i="27" s="1"/>
  <c r="BJ198" i="27"/>
  <c r="BL198" i="27" s="1"/>
  <c r="BJ140" i="27"/>
  <c r="BL140" i="27" s="1"/>
  <c r="BJ56" i="27"/>
  <c r="BL56" i="27" s="1"/>
  <c r="BJ3" i="27"/>
  <c r="BL3" i="27" s="1"/>
  <c r="BJ212" i="27"/>
  <c r="BL212" i="27" s="1"/>
  <c r="BJ294" i="27"/>
  <c r="BL294" i="27" s="1"/>
  <c r="BJ173" i="27"/>
  <c r="BL173" i="27" s="1"/>
  <c r="BJ99" i="27"/>
  <c r="BL99" i="27" s="1"/>
  <c r="BJ123" i="27"/>
  <c r="BL123" i="27" s="1"/>
  <c r="BJ9" i="27"/>
  <c r="BL9" i="27" s="1"/>
  <c r="BJ358" i="27"/>
  <c r="BL358" i="27" s="1"/>
  <c r="BJ293" i="27"/>
  <c r="BL293" i="27" s="1"/>
  <c r="BJ248" i="27"/>
  <c r="BL248" i="27" s="1"/>
  <c r="BJ172" i="27"/>
  <c r="BL172" i="27" s="1"/>
  <c r="BJ117" i="27"/>
  <c r="BL117" i="27" s="1"/>
  <c r="BJ8" i="27"/>
  <c r="BL8" i="27" s="1"/>
  <c r="BJ378" i="27"/>
  <c r="BL378" i="27" s="1"/>
  <c r="BJ308" i="27"/>
  <c r="BL308" i="27" s="1"/>
  <c r="BJ189" i="27"/>
  <c r="BL189" i="27" s="1"/>
  <c r="BJ134" i="27"/>
  <c r="BL134" i="27" s="1"/>
  <c r="BJ151" i="27"/>
  <c r="BL151" i="27" s="1"/>
  <c r="BJ18" i="27"/>
  <c r="BL18" i="27" s="1"/>
  <c r="BJ47" i="27"/>
  <c r="BL47" i="27" s="1"/>
  <c r="BJ283" i="27"/>
  <c r="BL283" i="27" s="1"/>
  <c r="BJ208" i="27"/>
  <c r="BL208" i="27" s="1"/>
  <c r="BJ7" i="27"/>
  <c r="BL7" i="27" s="1"/>
  <c r="BJ167" i="27"/>
  <c r="BL167" i="27" s="1"/>
  <c r="BJ290" i="27"/>
  <c r="BL290" i="27" s="1"/>
  <c r="BJ106" i="27"/>
  <c r="BL106" i="27" s="1"/>
  <c r="BJ157" i="27"/>
  <c r="BL157" i="27" s="1"/>
  <c r="BJ217" i="27"/>
  <c r="BL217" i="27" s="1"/>
  <c r="BJ340" i="27"/>
  <c r="BL340" i="27" s="1"/>
  <c r="BJ353" i="27"/>
  <c r="BL353" i="27" s="1"/>
  <c r="BJ298" i="27"/>
  <c r="BL298" i="27" s="1"/>
  <c r="BJ255" i="27"/>
  <c r="BL255" i="27" s="1"/>
  <c r="BJ177" i="27"/>
  <c r="BL177" i="27" s="1"/>
  <c r="BJ108" i="27"/>
  <c r="BL108" i="27" s="1"/>
  <c r="BJ131" i="27"/>
  <c r="BL131" i="27" s="1"/>
  <c r="BJ13" i="27"/>
  <c r="BL13" i="27" s="1"/>
  <c r="BJ170" i="27"/>
  <c r="BL170" i="27" s="1"/>
  <c r="BJ356" i="27"/>
  <c r="BL356" i="27" s="1"/>
  <c r="BJ297" i="27"/>
  <c r="BL297" i="27" s="1"/>
  <c r="BJ251" i="27"/>
  <c r="BL251" i="27" s="1"/>
  <c r="BJ176" i="27"/>
  <c r="BL176" i="27" s="1"/>
  <c r="BJ104" i="27"/>
  <c r="BL104" i="27" s="1"/>
  <c r="BJ129" i="27"/>
  <c r="BL129" i="27" s="1"/>
  <c r="BJ12" i="27"/>
  <c r="BL12" i="27" s="1"/>
  <c r="BJ190" i="27"/>
  <c r="BL190" i="27" s="1"/>
  <c r="BJ359" i="27"/>
  <c r="BL359" i="27" s="1"/>
  <c r="BJ304" i="27"/>
  <c r="BL304" i="27" s="1"/>
  <c r="BJ238" i="27"/>
  <c r="BL238" i="27" s="1"/>
  <c r="BJ183" i="27"/>
  <c r="BL183" i="27" s="1"/>
  <c r="BJ126" i="27"/>
  <c r="BL126" i="27" s="1"/>
  <c r="BJ143" i="27"/>
  <c r="BL143" i="27" s="1"/>
  <c r="BJ232" i="27"/>
  <c r="BL232" i="27" s="1"/>
  <c r="BJ372" i="27"/>
  <c r="BL372" i="27" s="1"/>
  <c r="BJ303" i="27"/>
  <c r="BL303" i="27" s="1"/>
  <c r="BJ237" i="27"/>
  <c r="BL237" i="27" s="1"/>
  <c r="BJ182" i="27"/>
  <c r="BL182" i="27" s="1"/>
  <c r="BJ124" i="27"/>
  <c r="BL124" i="27" s="1"/>
  <c r="BJ141" i="27"/>
  <c r="BL141" i="27" s="1"/>
  <c r="BJ25" i="27"/>
  <c r="BL25" i="27" s="1"/>
  <c r="BJ178" i="27"/>
  <c r="BL178" i="27" s="1"/>
  <c r="BJ342" i="27"/>
  <c r="BL342" i="27" s="1"/>
  <c r="BJ287" i="27"/>
  <c r="BL287" i="27" s="1"/>
  <c r="BJ225" i="27"/>
  <c r="BL225" i="27" s="1"/>
  <c r="BJ165" i="27"/>
  <c r="BL165" i="27" s="1"/>
  <c r="BJ95" i="27"/>
  <c r="BL95" i="27" s="1"/>
  <c r="BJ102" i="27"/>
  <c r="BL102" i="27" s="1"/>
  <c r="BJ21" i="27"/>
  <c r="BL21" i="27" s="1"/>
  <c r="BJ341" i="27"/>
  <c r="BL341" i="27" s="1"/>
  <c r="BJ286" i="27"/>
  <c r="BL286" i="27" s="1"/>
  <c r="BJ164" i="27"/>
  <c r="BL164" i="27" s="1"/>
  <c r="BJ94" i="27"/>
  <c r="BL94" i="27" s="1"/>
  <c r="BJ100" i="27"/>
  <c r="BL100" i="27" s="1"/>
  <c r="BJ20" i="27"/>
  <c r="BL20" i="27" s="1"/>
  <c r="BJ370" i="27"/>
  <c r="BL370" i="27" s="1"/>
  <c r="BJ300" i="27"/>
  <c r="BL300" i="27" s="1"/>
  <c r="BJ258" i="27"/>
  <c r="BL258" i="27" s="1"/>
  <c r="BJ179" i="27"/>
  <c r="BL179" i="27" s="1"/>
  <c r="BJ135" i="27"/>
  <c r="BL135" i="27" s="1"/>
  <c r="BJ26" i="27"/>
  <c r="BL26" i="27" s="1"/>
  <c r="BJ230" i="27"/>
  <c r="BL230" i="27" s="1"/>
  <c r="BJ76" i="27"/>
  <c r="BL76" i="27" s="1"/>
  <c r="BJ90" i="27"/>
  <c r="BL90" i="27" s="1"/>
  <c r="BJ227" i="27"/>
  <c r="BL227" i="27" s="1"/>
  <c r="BJ334" i="27"/>
  <c r="BL334" i="27" s="1"/>
  <c r="BJ186" i="27"/>
  <c r="BL186" i="27" s="1"/>
  <c r="BJ19" i="27"/>
  <c r="BL19" i="27" s="1"/>
  <c r="BJ349" i="27"/>
  <c r="BL349" i="27" s="1"/>
  <c r="BJ310" i="27"/>
  <c r="BL310" i="27" s="1"/>
  <c r="BJ233" i="27"/>
  <c r="BL233" i="27" s="1"/>
  <c r="BJ169" i="27"/>
  <c r="BL169" i="27" s="1"/>
  <c r="BJ114" i="27"/>
  <c r="BL114" i="27" s="1"/>
  <c r="BJ16" i="27"/>
  <c r="BL16" i="27" s="1"/>
  <c r="BJ148" i="27"/>
  <c r="BL148" i="27" s="1"/>
  <c r="BJ346" i="27"/>
  <c r="BL346" i="27" s="1"/>
  <c r="BJ231" i="27"/>
  <c r="BL231" i="27" s="1"/>
  <c r="BJ168" i="27"/>
  <c r="BL168" i="27" s="1"/>
  <c r="BJ105" i="27"/>
  <c r="BL105" i="27" s="1"/>
  <c r="BJ110" i="27"/>
  <c r="BL110" i="27" s="1"/>
  <c r="BJ15" i="27"/>
  <c r="BL15" i="27" s="1"/>
  <c r="BJ352" i="27"/>
  <c r="BL352" i="27" s="1"/>
  <c r="BJ296" i="27"/>
  <c r="BL296" i="27" s="1"/>
  <c r="BJ247" i="27"/>
  <c r="BL247" i="27" s="1"/>
  <c r="BJ175" i="27"/>
  <c r="BL175" i="27" s="1"/>
  <c r="BJ103" i="27"/>
  <c r="BL103" i="27" s="1"/>
  <c r="BJ127" i="27"/>
  <c r="BL127" i="27" s="1"/>
  <c r="BJ11" i="27"/>
  <c r="BL11" i="27" s="1"/>
  <c r="BJ162" i="27"/>
  <c r="BL162" i="27" s="1"/>
  <c r="BJ361" i="27"/>
  <c r="BL361" i="27" s="1"/>
  <c r="BJ295" i="27"/>
  <c r="BL295" i="27" s="1"/>
  <c r="BJ243" i="27"/>
  <c r="BL243" i="27" s="1"/>
  <c r="BJ174" i="27"/>
  <c r="BL174" i="27" s="1"/>
  <c r="BJ101" i="27"/>
  <c r="BL101" i="27" s="1"/>
  <c r="BJ125" i="27"/>
  <c r="BL125" i="27" s="1"/>
  <c r="BJ10" i="27"/>
  <c r="BL10" i="27" s="1"/>
  <c r="BJ355" i="27"/>
  <c r="BL355" i="27" s="1"/>
  <c r="BJ279" i="27"/>
  <c r="BL279" i="27" s="1"/>
  <c r="BJ224" i="27"/>
  <c r="BL224" i="27" s="1"/>
  <c r="BJ192" i="27"/>
  <c r="BL192" i="27" s="1"/>
  <c r="BJ87" i="27"/>
  <c r="BL87" i="27" s="1"/>
  <c r="BJ156" i="27"/>
  <c r="BL156" i="27" s="1"/>
  <c r="BJ335" i="27"/>
  <c r="BL335" i="27" s="1"/>
  <c r="BJ347" i="27"/>
  <c r="BL347" i="27" s="1"/>
  <c r="BJ278" i="27"/>
  <c r="BL278" i="27" s="1"/>
  <c r="BJ220" i="27"/>
  <c r="BL220" i="27" s="1"/>
  <c r="BJ86" i="27"/>
  <c r="BL86" i="27" s="1"/>
  <c r="BJ119" i="27"/>
  <c r="BL119" i="27" s="1"/>
  <c r="BJ276" i="27"/>
  <c r="BL276" i="27" s="1"/>
  <c r="BJ354" i="27"/>
  <c r="BL354" i="27" s="1"/>
  <c r="BJ292" i="27"/>
  <c r="BL292" i="27" s="1"/>
  <c r="BJ244" i="27"/>
  <c r="BL244" i="27" s="1"/>
  <c r="BJ171" i="27"/>
  <c r="BL171" i="27" s="1"/>
  <c r="BJ113" i="27"/>
  <c r="BL113" i="27" s="1"/>
  <c r="BJ120" i="27"/>
  <c r="BL120" i="27" s="1"/>
  <c r="BJ205" i="27"/>
  <c r="BL205" i="27" s="1"/>
  <c r="BJ96" i="27"/>
  <c r="BL96" i="27" s="1"/>
  <c r="BJ79" i="27"/>
  <c r="BL79" i="27" s="1"/>
  <c r="BJ155" i="27"/>
  <c r="BL155" i="27" s="1"/>
  <c r="BJ163" i="27"/>
  <c r="BL163" i="27" s="1"/>
  <c r="F49" i="34"/>
  <c r="I49" i="34" s="1"/>
  <c r="F15" i="34"/>
  <c r="I15" i="34" s="1"/>
  <c r="F168" i="34"/>
  <c r="I168" i="34" s="1"/>
  <c r="F284" i="34"/>
  <c r="I284" i="34" s="1"/>
  <c r="F263" i="34"/>
  <c r="I263" i="34" s="1"/>
  <c r="F230" i="34"/>
  <c r="I230" i="34" s="1"/>
  <c r="F114" i="34"/>
  <c r="I114" i="34" s="1"/>
  <c r="F202" i="34"/>
  <c r="I202" i="34" s="1"/>
  <c r="F346" i="34"/>
  <c r="I346" i="34" s="1"/>
  <c r="F342" i="34"/>
  <c r="I342" i="34" s="1"/>
  <c r="F247" i="34"/>
  <c r="I247" i="34" s="1"/>
  <c r="F191" i="34"/>
  <c r="I191" i="34" s="1"/>
  <c r="F81" i="34"/>
  <c r="I81" i="34" s="1"/>
  <c r="F18" i="34"/>
  <c r="I18" i="34" s="1"/>
  <c r="F209" i="34"/>
  <c r="I209" i="34" s="1"/>
  <c r="F345" i="34"/>
  <c r="I345" i="34" s="1"/>
  <c r="F304" i="34"/>
  <c r="I304" i="34" s="1"/>
  <c r="F246" i="34"/>
  <c r="I246" i="34" s="1"/>
  <c r="F96" i="34"/>
  <c r="I96" i="34" s="1"/>
  <c r="F43" i="34"/>
  <c r="I43" i="34" s="1"/>
  <c r="F343" i="34"/>
  <c r="I343" i="34" s="1"/>
  <c r="F347" i="34"/>
  <c r="I347" i="34" s="1"/>
  <c r="F212" i="34"/>
  <c r="I212" i="34" s="1"/>
  <c r="F142" i="34"/>
  <c r="I142" i="34" s="1"/>
  <c r="F71" i="34"/>
  <c r="I71" i="34" s="1"/>
  <c r="F8" i="34"/>
  <c r="I8" i="34" s="1"/>
  <c r="F314" i="34"/>
  <c r="I314" i="34" s="1"/>
  <c r="F352" i="34"/>
  <c r="I352" i="34" s="1"/>
  <c r="F218" i="34"/>
  <c r="I218" i="34" s="1"/>
  <c r="F93" i="34"/>
  <c r="I93" i="34" s="1"/>
  <c r="F33" i="34"/>
  <c r="I33" i="34" s="1"/>
  <c r="F286" i="34"/>
  <c r="I286" i="34" s="1"/>
  <c r="F374" i="34"/>
  <c r="I374" i="34" s="1"/>
  <c r="F248" i="34"/>
  <c r="I248" i="34" s="1"/>
  <c r="F116" i="34"/>
  <c r="I116" i="34" s="1"/>
  <c r="F258" i="34"/>
  <c r="I258" i="34" s="1"/>
  <c r="F280" i="34"/>
  <c r="I280" i="34" s="1"/>
  <c r="F176" i="34"/>
  <c r="I176" i="34" s="1"/>
  <c r="F107" i="34"/>
  <c r="I107" i="34" s="1"/>
  <c r="F300" i="34"/>
  <c r="I300" i="34" s="1"/>
  <c r="F313" i="34"/>
  <c r="I313" i="34" s="1"/>
  <c r="F67" i="34"/>
  <c r="I67" i="34" s="1"/>
  <c r="F234" i="34"/>
  <c r="I234" i="34" s="1"/>
  <c r="F235" i="34"/>
  <c r="I235" i="34" s="1"/>
  <c r="F225" i="34"/>
  <c r="I225" i="34" s="1"/>
  <c r="F144" i="34"/>
  <c r="I144" i="34" s="1"/>
  <c r="F86" i="34"/>
  <c r="I86" i="34" s="1"/>
  <c r="F292" i="34"/>
  <c r="I292" i="34" s="1"/>
  <c r="F78" i="34"/>
  <c r="I78" i="34" s="1"/>
  <c r="F25" i="34"/>
  <c r="I25" i="34" s="1"/>
  <c r="F21" i="34"/>
  <c r="I21" i="34" s="1"/>
  <c r="F138" i="34"/>
  <c r="I138" i="34" s="1"/>
  <c r="F276" i="34"/>
  <c r="I276" i="34" s="1"/>
  <c r="F273" i="34"/>
  <c r="I273" i="34" s="1"/>
  <c r="F186" i="34"/>
  <c r="I186" i="34" s="1"/>
  <c r="F106" i="34"/>
  <c r="I106" i="34" s="1"/>
  <c r="F53" i="34"/>
  <c r="I53" i="34" s="1"/>
  <c r="F327" i="34"/>
  <c r="I327" i="34" s="1"/>
  <c r="F326" i="34"/>
  <c r="I326" i="34" s="1"/>
  <c r="F220" i="34"/>
  <c r="I220" i="34" s="1"/>
  <c r="F158" i="34"/>
  <c r="I158" i="34" s="1"/>
  <c r="F73" i="34"/>
  <c r="I73" i="34" s="1"/>
  <c r="F32" i="34"/>
  <c r="I32" i="34" s="1"/>
  <c r="F377" i="34"/>
  <c r="I377" i="34" s="1"/>
  <c r="F379" i="34"/>
  <c r="I379" i="34" s="1"/>
  <c r="F223" i="34"/>
  <c r="I223" i="34" s="1"/>
  <c r="F251" i="34"/>
  <c r="I251" i="34" s="1"/>
  <c r="F88" i="34"/>
  <c r="I88" i="34" s="1"/>
  <c r="F165" i="34"/>
  <c r="I165" i="34" s="1"/>
  <c r="F297" i="34"/>
  <c r="I297" i="34" s="1"/>
  <c r="F378" i="34"/>
  <c r="I378" i="34" s="1"/>
  <c r="F254" i="34"/>
  <c r="I254" i="34" s="1"/>
  <c r="F127" i="34"/>
  <c r="I127" i="34" s="1"/>
  <c r="F154" i="34"/>
  <c r="I154" i="34" s="1"/>
  <c r="F365" i="34"/>
  <c r="I365" i="34" s="1"/>
  <c r="F367" i="34"/>
  <c r="I367" i="34" s="1"/>
  <c r="F211" i="34"/>
  <c r="I211" i="34" s="1"/>
  <c r="F213" i="34"/>
  <c r="I213" i="34" s="1"/>
  <c r="F85" i="34"/>
  <c r="I85" i="34" s="1"/>
  <c r="F62" i="34"/>
  <c r="I62" i="34" s="1"/>
  <c r="F278" i="34"/>
  <c r="I278" i="34" s="1"/>
  <c r="F370" i="34"/>
  <c r="I370" i="34" s="1"/>
  <c r="F214" i="34"/>
  <c r="I214" i="34" s="1"/>
  <c r="F108" i="34"/>
  <c r="I108" i="34" s="1"/>
  <c r="F143" i="34"/>
  <c r="I143" i="34" s="1"/>
  <c r="F336" i="34"/>
  <c r="I336" i="34" s="1"/>
  <c r="F331" i="34"/>
  <c r="I331" i="34" s="1"/>
  <c r="F75" i="34"/>
  <c r="I75" i="34" s="1"/>
  <c r="F208" i="34"/>
  <c r="I208" i="34" s="1"/>
  <c r="F356" i="34"/>
  <c r="I356" i="34" s="1"/>
  <c r="F38" i="34"/>
  <c r="I38" i="34" s="1"/>
  <c r="F126" i="34"/>
  <c r="I126" i="34" s="1"/>
  <c r="F226" i="34"/>
  <c r="I226" i="34" s="1"/>
  <c r="F184" i="34"/>
  <c r="I184" i="34" s="1"/>
  <c r="F137" i="34"/>
  <c r="I137" i="34" s="1"/>
  <c r="F50" i="34"/>
  <c r="I50" i="34" s="1"/>
  <c r="F201" i="34"/>
  <c r="I201" i="34" s="1"/>
  <c r="F285" i="34"/>
  <c r="I285" i="34" s="1"/>
  <c r="F29" i="34"/>
  <c r="I29" i="34" s="1"/>
  <c r="F40" i="34"/>
  <c r="I40" i="34" s="1"/>
  <c r="F161" i="34"/>
  <c r="I161" i="34" s="1"/>
  <c r="F34" i="34"/>
  <c r="I34" i="34" s="1"/>
  <c r="F348" i="34"/>
  <c r="I348" i="34" s="1"/>
  <c r="F245" i="34"/>
  <c r="I245" i="34" s="1"/>
  <c r="F148" i="34"/>
  <c r="I148" i="34" s="1"/>
  <c r="F98" i="34"/>
  <c r="I98" i="34" s="1"/>
  <c r="F35" i="34"/>
  <c r="I35" i="34" s="1"/>
  <c r="F305" i="34"/>
  <c r="I305" i="34" s="1"/>
  <c r="F303" i="34"/>
  <c r="I303" i="34" s="1"/>
  <c r="F239" i="34"/>
  <c r="I239" i="34" s="1"/>
  <c r="F129" i="34"/>
  <c r="I129" i="34" s="1"/>
  <c r="F185" i="34"/>
  <c r="I185" i="34" s="1"/>
  <c r="F152" i="34"/>
  <c r="I152" i="34" s="1"/>
  <c r="F341" i="34"/>
  <c r="I341" i="34" s="1"/>
  <c r="F340" i="34"/>
  <c r="I340" i="34" s="1"/>
  <c r="F244" i="34"/>
  <c r="I244" i="34" s="1"/>
  <c r="F187" i="34"/>
  <c r="I187" i="34" s="1"/>
  <c r="F80" i="34"/>
  <c r="I80" i="34" s="1"/>
  <c r="F27" i="34"/>
  <c r="I27" i="34" s="1"/>
  <c r="F289" i="34"/>
  <c r="I289" i="34" s="1"/>
  <c r="F274" i="34"/>
  <c r="I274" i="34" s="1"/>
  <c r="F145" i="34"/>
  <c r="I145" i="34" s="1"/>
  <c r="F119" i="34"/>
  <c r="I119" i="34" s="1"/>
  <c r="F58" i="34"/>
  <c r="I58" i="34" s="1"/>
  <c r="F335" i="34"/>
  <c r="I335" i="34" s="1"/>
  <c r="F334" i="34"/>
  <c r="I334" i="34" s="1"/>
  <c r="F257" i="34"/>
  <c r="I257" i="34" s="1"/>
  <c r="F175" i="34"/>
  <c r="I175" i="34" s="1"/>
  <c r="F77" i="34"/>
  <c r="I77" i="34" s="1"/>
  <c r="F5" i="34"/>
  <c r="I5" i="34" s="1"/>
  <c r="F360" i="34"/>
  <c r="I360" i="34" s="1"/>
  <c r="F256" i="34"/>
  <c r="I256" i="34" s="1"/>
  <c r="F162" i="34"/>
  <c r="I162" i="34" s="1"/>
  <c r="F100" i="34"/>
  <c r="I100" i="34" s="1"/>
  <c r="F51" i="34"/>
  <c r="I51" i="34" s="1"/>
  <c r="F312" i="34"/>
  <c r="I312" i="34" s="1"/>
  <c r="F277" i="34"/>
  <c r="I277" i="34" s="1"/>
  <c r="F61" i="34"/>
  <c r="I61" i="34" s="1"/>
  <c r="F170" i="34"/>
  <c r="I170" i="34" s="1"/>
  <c r="F311" i="34"/>
  <c r="I311" i="34" s="1"/>
  <c r="F63" i="34"/>
  <c r="I63" i="34" s="1"/>
  <c r="F94" i="34"/>
  <c r="I94" i="34" s="1"/>
  <c r="F157" i="34"/>
  <c r="I157" i="34" s="1"/>
  <c r="F371" i="34"/>
  <c r="I371" i="34" s="1"/>
  <c r="F358" i="34"/>
  <c r="I358" i="34" s="1"/>
  <c r="F349" i="34"/>
  <c r="I349" i="34" s="1"/>
  <c r="F124" i="34"/>
  <c r="I124" i="34" s="1"/>
  <c r="F11" i="34"/>
  <c r="I11" i="34" s="1"/>
  <c r="F55" i="34"/>
  <c r="I55" i="34" s="1"/>
  <c r="F22" i="34"/>
  <c r="I22" i="34" s="1"/>
  <c r="F164" i="34"/>
  <c r="I164" i="34" s="1"/>
  <c r="F302" i="34"/>
  <c r="I302" i="34" s="1"/>
  <c r="F231" i="34"/>
  <c r="I231" i="34" s="1"/>
  <c r="F149" i="34"/>
  <c r="I149" i="34" s="1"/>
  <c r="F90" i="34"/>
  <c r="I90" i="34" s="1"/>
  <c r="F54" i="34"/>
  <c r="I54" i="34" s="1"/>
  <c r="F291" i="34"/>
  <c r="I291" i="34" s="1"/>
  <c r="F324" i="34"/>
  <c r="I324" i="34" s="1"/>
  <c r="F194" i="34"/>
  <c r="I194" i="34" s="1"/>
  <c r="F121" i="34"/>
  <c r="I121" i="34" s="1"/>
  <c r="F135" i="34"/>
  <c r="I135" i="34" s="1"/>
  <c r="F3" i="34"/>
  <c r="I3" i="34" s="1"/>
  <c r="F351" i="34"/>
  <c r="I351" i="34" s="1"/>
  <c r="F355" i="34"/>
  <c r="I355" i="34" s="1"/>
  <c r="F216" i="34"/>
  <c r="I216" i="34" s="1"/>
  <c r="F150" i="34"/>
  <c r="I150" i="34" s="1"/>
  <c r="F72" i="34"/>
  <c r="I72" i="34" s="1"/>
  <c r="F52" i="34"/>
  <c r="I52" i="34" s="1"/>
  <c r="F281" i="34"/>
  <c r="I281" i="34" s="1"/>
  <c r="F242" i="34"/>
  <c r="I242" i="34" s="1"/>
  <c r="F139" i="34"/>
  <c r="I139" i="34" s="1"/>
  <c r="F111" i="34"/>
  <c r="I111" i="34" s="1"/>
  <c r="F60" i="34"/>
  <c r="I60" i="34" s="1"/>
  <c r="F321" i="34"/>
  <c r="I321" i="34" s="1"/>
  <c r="F319" i="34"/>
  <c r="I319" i="34" s="1"/>
  <c r="F204" i="34"/>
  <c r="I204" i="34" s="1"/>
  <c r="F133" i="34"/>
  <c r="I133" i="34" s="1"/>
  <c r="F69" i="34"/>
  <c r="I69" i="34" s="1"/>
  <c r="F151" i="34"/>
  <c r="I151" i="34" s="1"/>
  <c r="F310" i="34"/>
  <c r="I310" i="34" s="1"/>
  <c r="F238" i="34"/>
  <c r="I238" i="34" s="1"/>
  <c r="F210" i="34"/>
  <c r="I210" i="34" s="1"/>
  <c r="F92" i="34"/>
  <c r="I92" i="34" s="1"/>
  <c r="F64" i="34"/>
  <c r="I64" i="34" s="1"/>
  <c r="F259" i="34"/>
  <c r="I259" i="34" s="1"/>
  <c r="F330" i="34"/>
  <c r="I330" i="34" s="1"/>
  <c r="F47" i="34"/>
  <c r="I47" i="34" s="1"/>
  <c r="F134" i="34"/>
  <c r="I134" i="34" s="1"/>
  <c r="F253" i="34"/>
  <c r="I253" i="34" s="1"/>
  <c r="F296" i="34"/>
  <c r="I296" i="34" s="1"/>
  <c r="F275" i="34"/>
  <c r="I275" i="34" s="1"/>
  <c r="F123" i="34"/>
  <c r="I123" i="34" s="1"/>
  <c r="F217" i="34"/>
  <c r="I217" i="34" s="1"/>
  <c r="F115" i="34"/>
  <c r="I115" i="34" s="1"/>
  <c r="F357" i="34"/>
  <c r="I357" i="34" s="1"/>
  <c r="F122" i="34"/>
  <c r="I122" i="34" s="1"/>
  <c r="F243" i="34"/>
  <c r="I243" i="34" s="1"/>
  <c r="F24" i="34"/>
  <c r="I24" i="34" s="1"/>
  <c r="F41" i="34"/>
  <c r="I41" i="34" s="1"/>
  <c r="F16" i="34"/>
  <c r="I16" i="34" s="1"/>
  <c r="F354" i="34"/>
  <c r="I354" i="34" s="1"/>
  <c r="F350" i="34"/>
  <c r="I350" i="34" s="1"/>
  <c r="F320" i="34"/>
  <c r="I320" i="34" s="1"/>
  <c r="F195" i="34"/>
  <c r="I195" i="34" s="1"/>
  <c r="F82" i="34"/>
  <c r="I82" i="34" s="1"/>
  <c r="F146" i="34"/>
  <c r="I146" i="34" s="1"/>
  <c r="F283" i="34"/>
  <c r="I283" i="34" s="1"/>
  <c r="F255" i="34"/>
  <c r="I255" i="34" s="1"/>
  <c r="F155" i="34"/>
  <c r="I155" i="34" s="1"/>
  <c r="F113" i="34"/>
  <c r="I113" i="34" s="1"/>
  <c r="F180" i="34"/>
  <c r="I180" i="34" s="1"/>
  <c r="F19" i="34"/>
  <c r="I19" i="34" s="1"/>
  <c r="F301" i="34"/>
  <c r="I301" i="34" s="1"/>
  <c r="F299" i="34"/>
  <c r="I299" i="34" s="1"/>
  <c r="F236" i="34"/>
  <c r="I236" i="34" s="1"/>
  <c r="F128" i="34"/>
  <c r="I128" i="34" s="1"/>
  <c r="F160" i="34"/>
  <c r="I160" i="34" s="1"/>
  <c r="F39" i="34"/>
  <c r="I39" i="34" s="1"/>
  <c r="F372" i="34"/>
  <c r="I372" i="34" s="1"/>
  <c r="F316" i="34"/>
  <c r="I316" i="34" s="1"/>
  <c r="F174" i="34"/>
  <c r="I174" i="34" s="1"/>
  <c r="F103" i="34"/>
  <c r="I103" i="34" s="1"/>
  <c r="F136" i="34"/>
  <c r="I136" i="34" s="1"/>
  <c r="F295" i="34"/>
  <c r="I295" i="34" s="1"/>
  <c r="F272" i="34"/>
  <c r="I272" i="34" s="1"/>
  <c r="F366" i="34"/>
  <c r="I366" i="34" s="1"/>
  <c r="F125" i="34"/>
  <c r="I125" i="34" s="1"/>
  <c r="F205" i="34"/>
  <c r="I205" i="34" s="1"/>
  <c r="F361" i="34"/>
  <c r="I361" i="34" s="1"/>
  <c r="F363" i="34"/>
  <c r="I363" i="34" s="1"/>
  <c r="F207" i="34"/>
  <c r="I207" i="34" s="1"/>
  <c r="F206" i="34"/>
  <c r="I206" i="34" s="1"/>
  <c r="F84" i="34"/>
  <c r="I84" i="34" s="1"/>
  <c r="F9" i="34"/>
  <c r="I9" i="34" s="1"/>
  <c r="F261" i="34"/>
  <c r="I261" i="34" s="1"/>
  <c r="F344" i="34"/>
  <c r="I344" i="34" s="1"/>
  <c r="F28" i="34"/>
  <c r="I28" i="34" s="1"/>
  <c r="F102" i="34"/>
  <c r="I102" i="34" s="1"/>
  <c r="F196" i="34"/>
  <c r="I196" i="34" s="1"/>
  <c r="F318" i="34"/>
  <c r="I318" i="34" s="1"/>
  <c r="F4" i="34"/>
  <c r="I4" i="34" s="1"/>
  <c r="F91" i="34"/>
  <c r="I91" i="34" s="1"/>
  <c r="F359" i="34"/>
  <c r="I359" i="34" s="1"/>
  <c r="F56" i="34"/>
  <c r="I56" i="34" s="1"/>
  <c r="F203" i="34"/>
  <c r="I203" i="34" s="1"/>
  <c r="F7" i="34"/>
  <c r="I7" i="34" s="1"/>
  <c r="F159" i="34"/>
  <c r="I159" i="34" s="1"/>
  <c r="F36" i="34"/>
  <c r="I36" i="34" s="1"/>
  <c r="F30" i="34"/>
  <c r="I30" i="34" s="1"/>
  <c r="F44" i="34"/>
  <c r="I44" i="34" s="1"/>
  <c r="F329" i="34"/>
  <c r="I329" i="34" s="1"/>
  <c r="F328" i="34"/>
  <c r="I328" i="34" s="1"/>
  <c r="F224" i="34"/>
  <c r="I224" i="34" s="1"/>
  <c r="F163" i="34"/>
  <c r="I163" i="34" s="1"/>
  <c r="F74" i="34"/>
  <c r="I74" i="34" s="1"/>
  <c r="F10" i="34"/>
  <c r="I10" i="34" s="1"/>
  <c r="F380" i="34"/>
  <c r="I380" i="34" s="1"/>
  <c r="F271" i="34"/>
  <c r="I271" i="34" s="1"/>
  <c r="F182" i="34"/>
  <c r="I182" i="34" s="1"/>
  <c r="F105" i="34"/>
  <c r="I105" i="34" s="1"/>
  <c r="F221" i="34"/>
  <c r="I221" i="34" s="1"/>
  <c r="F31" i="34"/>
  <c r="I31" i="34" s="1"/>
  <c r="F290" i="34"/>
  <c r="I290" i="34" s="1"/>
  <c r="F308" i="34"/>
  <c r="I308" i="34" s="1"/>
  <c r="F153" i="34"/>
  <c r="I153" i="34" s="1"/>
  <c r="F120" i="34"/>
  <c r="I120" i="34" s="1"/>
  <c r="F66" i="34"/>
  <c r="I66" i="34" s="1"/>
  <c r="F57" i="34"/>
  <c r="I57" i="34" s="1"/>
  <c r="F322" i="34"/>
  <c r="I322" i="34" s="1"/>
  <c r="F252" i="34"/>
  <c r="I252" i="34" s="1"/>
  <c r="F240" i="34"/>
  <c r="I240" i="34" s="1"/>
  <c r="F95" i="34"/>
  <c r="I95" i="34" s="1"/>
  <c r="F48" i="34"/>
  <c r="I48" i="34" s="1"/>
  <c r="F287" i="34"/>
  <c r="I287" i="34" s="1"/>
  <c r="F260" i="34"/>
  <c r="I260" i="34" s="1"/>
  <c r="F267" i="34"/>
  <c r="I267" i="34" s="1"/>
  <c r="F117" i="34"/>
  <c r="I117" i="34" s="1"/>
  <c r="F42" i="34"/>
  <c r="I42" i="34" s="1"/>
  <c r="F333" i="34"/>
  <c r="I333" i="34" s="1"/>
  <c r="F332" i="34"/>
  <c r="I332" i="34" s="1"/>
  <c r="F232" i="34"/>
  <c r="I232" i="34" s="1"/>
  <c r="F171" i="34"/>
  <c r="I171" i="34" s="1"/>
  <c r="F76" i="34"/>
  <c r="I76" i="34" s="1"/>
  <c r="F14" i="34"/>
  <c r="I14" i="34" s="1"/>
  <c r="F179" i="34"/>
  <c r="I179" i="34" s="1"/>
  <c r="F228" i="34"/>
  <c r="I228" i="34" s="1"/>
  <c r="F325" i="34"/>
  <c r="I325" i="34" s="1"/>
  <c r="F70" i="34"/>
  <c r="I70" i="34" s="1"/>
  <c r="F156" i="34"/>
  <c r="I156" i="34" s="1"/>
  <c r="F362" i="34"/>
  <c r="I362" i="34" s="1"/>
  <c r="F293" i="34"/>
  <c r="I293" i="34" s="1"/>
  <c r="F188" i="34"/>
  <c r="I188" i="34" s="1"/>
  <c r="F197" i="34"/>
  <c r="I197" i="34" s="1"/>
  <c r="F288" i="34"/>
  <c r="I288" i="34" s="1"/>
  <c r="F83" i="34"/>
  <c r="I83" i="34" s="1"/>
  <c r="F222" i="34"/>
  <c r="I222" i="34" s="1"/>
  <c r="F181" i="34"/>
  <c r="I181" i="34" s="1"/>
  <c r="F298" i="34"/>
  <c r="I298" i="34" s="1"/>
  <c r="F89" i="34"/>
  <c r="I89" i="34" s="1"/>
  <c r="F23" i="34"/>
  <c r="I23" i="34" s="1"/>
  <c r="F269" i="34"/>
  <c r="I269" i="34" s="1"/>
  <c r="F104" i="34"/>
  <c r="I104" i="34" s="1"/>
  <c r="F339" i="34"/>
  <c r="I339" i="34" s="1"/>
  <c r="F241" i="34"/>
  <c r="I241" i="34" s="1"/>
  <c r="F79" i="34"/>
  <c r="I79" i="34" s="1"/>
  <c r="F364" i="34"/>
  <c r="I364" i="34" s="1"/>
  <c r="F166" i="34"/>
  <c r="I166" i="34" s="1"/>
  <c r="F6" i="34"/>
  <c r="I6" i="34" s="1"/>
  <c r="F270" i="34"/>
  <c r="I270" i="34" s="1"/>
  <c r="F337" i="34"/>
  <c r="I337" i="34" s="1"/>
  <c r="F323" i="34"/>
  <c r="I323" i="34" s="1"/>
  <c r="F193" i="34"/>
  <c r="I193" i="34" s="1"/>
  <c r="F118" i="34"/>
  <c r="I118" i="34" s="1"/>
  <c r="F37" i="34"/>
  <c r="I37" i="34" s="1"/>
  <c r="F26" i="34"/>
  <c r="I26" i="34" s="1"/>
  <c r="F20" i="34"/>
  <c r="I20" i="34" s="1"/>
  <c r="F309" i="34"/>
  <c r="I309" i="34" s="1"/>
  <c r="F307" i="34"/>
  <c r="I307" i="34" s="1"/>
  <c r="F262" i="34"/>
  <c r="I262" i="34" s="1"/>
  <c r="F130" i="34"/>
  <c r="I130" i="34" s="1"/>
  <c r="F198" i="34"/>
  <c r="I198" i="34" s="1"/>
  <c r="F12" i="34"/>
  <c r="I12" i="34" s="1"/>
  <c r="F353" i="34"/>
  <c r="I353" i="34" s="1"/>
  <c r="F237" i="34"/>
  <c r="I237" i="34" s="1"/>
  <c r="F140" i="34"/>
  <c r="I140" i="34" s="1"/>
  <c r="F97" i="34"/>
  <c r="I97" i="34" s="1"/>
  <c r="F17" i="34"/>
  <c r="I17" i="34" s="1"/>
  <c r="F46" i="34"/>
  <c r="I46" i="34" s="1"/>
  <c r="F282" i="34"/>
  <c r="I282" i="34" s="1"/>
  <c r="F250" i="34"/>
  <c r="I250" i="34" s="1"/>
  <c r="F147" i="34"/>
  <c r="I147" i="34" s="1"/>
  <c r="F112" i="34"/>
  <c r="I112" i="34" s="1"/>
  <c r="F173" i="34"/>
  <c r="I173" i="34" s="1"/>
  <c r="F373" i="34"/>
  <c r="I373" i="34" s="1"/>
  <c r="F375" i="34"/>
  <c r="I375" i="34" s="1"/>
  <c r="F219" i="34"/>
  <c r="I219" i="34" s="1"/>
  <c r="F233" i="34"/>
  <c r="I233" i="34" s="1"/>
  <c r="F87" i="34"/>
  <c r="I87" i="34" s="1"/>
  <c r="F172" i="34"/>
  <c r="I172" i="34" s="1"/>
  <c r="F279" i="34"/>
  <c r="I279" i="34" s="1"/>
  <c r="F266" i="34"/>
  <c r="I266" i="34" s="1"/>
  <c r="F229" i="34"/>
  <c r="I229" i="34" s="1"/>
  <c r="F109" i="34"/>
  <c r="I109" i="34" s="1"/>
  <c r="F169" i="34"/>
  <c r="I169" i="34" s="1"/>
  <c r="F317" i="34"/>
  <c r="I317" i="34" s="1"/>
  <c r="F315" i="34"/>
  <c r="I315" i="34" s="1"/>
  <c r="F200" i="34"/>
  <c r="I200" i="34" s="1"/>
  <c r="F132" i="34"/>
  <c r="I132" i="34" s="1"/>
  <c r="F68" i="34"/>
  <c r="I68" i="34" s="1"/>
  <c r="F59" i="34"/>
  <c r="I59" i="34" s="1"/>
  <c r="F110" i="34"/>
  <c r="I110" i="34" s="1"/>
  <c r="F190" i="34"/>
  <c r="I190" i="34" s="1"/>
  <c r="F368" i="34"/>
  <c r="I368" i="34" s="1"/>
  <c r="F199" i="34"/>
  <c r="I199" i="34" s="1"/>
  <c r="F131" i="34"/>
  <c r="I131" i="34" s="1"/>
  <c r="F249" i="34"/>
  <c r="I249" i="34" s="1"/>
  <c r="F306" i="34"/>
  <c r="I306" i="34" s="1"/>
  <c r="F13" i="34"/>
  <c r="I13" i="34" s="1"/>
  <c r="F268" i="34"/>
  <c r="I268" i="34" s="1"/>
  <c r="F369" i="34"/>
  <c r="I369" i="34" s="1"/>
  <c r="F2" i="34"/>
  <c r="F65" i="34"/>
  <c r="I65" i="34" s="1"/>
  <c r="F381" i="34"/>
  <c r="I381" i="34" s="1"/>
  <c r="F227" i="34"/>
  <c r="I227" i="34" s="1"/>
  <c r="F141" i="34"/>
  <c r="I141" i="34" s="1"/>
  <c r="F177" i="34"/>
  <c r="I177" i="34" s="1"/>
  <c r="F376" i="34"/>
  <c r="I376" i="34" s="1"/>
  <c r="F178" i="34"/>
  <c r="I178" i="34" s="1"/>
  <c r="F189" i="34"/>
  <c r="I189" i="34" s="1"/>
  <c r="F338" i="34"/>
  <c r="I338" i="34" s="1"/>
  <c r="F183" i="34"/>
  <c r="I183" i="34" s="1"/>
  <c r="F45" i="34"/>
  <c r="I45" i="34" s="1"/>
  <c r="F264" i="34"/>
  <c r="I264" i="34" s="1"/>
  <c r="F101" i="34"/>
  <c r="I101" i="34" s="1"/>
  <c r="F294" i="34"/>
  <c r="I294" i="34" s="1"/>
  <c r="F192" i="34"/>
  <c r="I192" i="34" s="1"/>
  <c r="F167" i="34"/>
  <c r="I167" i="34" s="1"/>
  <c r="F99" i="34"/>
  <c r="I99" i="34" s="1"/>
  <c r="F265" i="34"/>
  <c r="I265" i="34" s="1"/>
  <c r="F215" i="34"/>
  <c r="I215" i="34" s="1"/>
  <c r="AZ2" i="27"/>
  <c r="AD331" i="24"/>
  <c r="AF331" i="24" s="1"/>
  <c r="AD276" i="24"/>
  <c r="AF276" i="24" s="1"/>
  <c r="AD205" i="24"/>
  <c r="AF205" i="24" s="1"/>
  <c r="AD159" i="24"/>
  <c r="AF159" i="24" s="1"/>
  <c r="AD96" i="24"/>
  <c r="AF96" i="24" s="1"/>
  <c r="AD337" i="24"/>
  <c r="AF337" i="24" s="1"/>
  <c r="AD274" i="24"/>
  <c r="AF274" i="24" s="1"/>
  <c r="AD219" i="24"/>
  <c r="AF219" i="24" s="1"/>
  <c r="AD141" i="24"/>
  <c r="AF141" i="24" s="1"/>
  <c r="AD336" i="24"/>
  <c r="AF336" i="24" s="1"/>
  <c r="AD260" i="24"/>
  <c r="AF260" i="24" s="1"/>
  <c r="AD198" i="24"/>
  <c r="AF198" i="24" s="1"/>
  <c r="AD372" i="24"/>
  <c r="AF372" i="24" s="1"/>
  <c r="AD313" i="24"/>
  <c r="AF313" i="24" s="1"/>
  <c r="AD241" i="24"/>
  <c r="AF241" i="24" s="1"/>
  <c r="AD163" i="24"/>
  <c r="AF163" i="24" s="1"/>
  <c r="AD108" i="24"/>
  <c r="AF108" i="24" s="1"/>
  <c r="AD321" i="24"/>
  <c r="AF321" i="24" s="1"/>
  <c r="AD287" i="24"/>
  <c r="AF287" i="24" s="1"/>
  <c r="AD351" i="24"/>
  <c r="AF351" i="24" s="1"/>
  <c r="AD278" i="24"/>
  <c r="AF278" i="24" s="1"/>
  <c r="AD215" i="24"/>
  <c r="AF215" i="24" s="1"/>
  <c r="AD379" i="24"/>
  <c r="AF379" i="24" s="1"/>
  <c r="AD285" i="24"/>
  <c r="AF285" i="24" s="1"/>
  <c r="AD214" i="24"/>
  <c r="AF214" i="24" s="1"/>
  <c r="AD190" i="24"/>
  <c r="AF190" i="24" s="1"/>
  <c r="AD94" i="24"/>
  <c r="AF94" i="24" s="1"/>
  <c r="AD35" i="24"/>
  <c r="AF35" i="24" s="1"/>
  <c r="AD200" i="24"/>
  <c r="AF200" i="24" s="1"/>
  <c r="AD103" i="24"/>
  <c r="AF103" i="24" s="1"/>
  <c r="AD52" i="24"/>
  <c r="AF52" i="24" s="1"/>
  <c r="AD275" i="24"/>
  <c r="AF275" i="24" s="1"/>
  <c r="AD102" i="24"/>
  <c r="AF102" i="24" s="1"/>
  <c r="AD22" i="24"/>
  <c r="AF22" i="24" s="1"/>
  <c r="AD174" i="24"/>
  <c r="AF174" i="24" s="1"/>
  <c r="AD67" i="24"/>
  <c r="AF67" i="24" s="1"/>
  <c r="AD364" i="24"/>
  <c r="AF364" i="24" s="1"/>
  <c r="AD121" i="24"/>
  <c r="AF121" i="24" s="1"/>
  <c r="AD46" i="24"/>
  <c r="AF46" i="24" s="1"/>
  <c r="AD195" i="24"/>
  <c r="AF195" i="24" s="1"/>
  <c r="AD73" i="24"/>
  <c r="AF73" i="24" s="1"/>
  <c r="AD39" i="24"/>
  <c r="AF39" i="24" s="1"/>
  <c r="AD118" i="24"/>
  <c r="AF118" i="24" s="1"/>
  <c r="AD38" i="24"/>
  <c r="AF38" i="24" s="1"/>
  <c r="AD352" i="24"/>
  <c r="AF352" i="24" s="1"/>
  <c r="AD117" i="24"/>
  <c r="AF117" i="24" s="1"/>
  <c r="AD40" i="24"/>
  <c r="AF40" i="24" s="1"/>
  <c r="AD167" i="24"/>
  <c r="AF167" i="24" s="1"/>
  <c r="AD328" i="24"/>
  <c r="AF328" i="24" s="1"/>
  <c r="AD171" i="24"/>
  <c r="AF171" i="24" s="1"/>
  <c r="AD223" i="24"/>
  <c r="AF223" i="24" s="1"/>
  <c r="AD53" i="24"/>
  <c r="AF53" i="24" s="1"/>
  <c r="AD23" i="24"/>
  <c r="AF23" i="24" s="1"/>
  <c r="AD220" i="24"/>
  <c r="AF220" i="24" s="1"/>
  <c r="AD127" i="24"/>
  <c r="AF127" i="24" s="1"/>
  <c r="AD323" i="24"/>
  <c r="AF323" i="24" s="1"/>
  <c r="AD263" i="24"/>
  <c r="AF263" i="24" s="1"/>
  <c r="AD248" i="24"/>
  <c r="AF248" i="24" s="1"/>
  <c r="AD151" i="24"/>
  <c r="AF151" i="24" s="1"/>
  <c r="AD376" i="24"/>
  <c r="AF376" i="24" s="1"/>
  <c r="AD339" i="24"/>
  <c r="AF339" i="24" s="1"/>
  <c r="AD304" i="24"/>
  <c r="AF304" i="24" s="1"/>
  <c r="AD211" i="24"/>
  <c r="AF211" i="24" s="1"/>
  <c r="AD374" i="24"/>
  <c r="AF374" i="24" s="1"/>
  <c r="AD315" i="24"/>
  <c r="AF315" i="24" s="1"/>
  <c r="AD252" i="24"/>
  <c r="AF252" i="24" s="1"/>
  <c r="AD194" i="24"/>
  <c r="AF194" i="24" s="1"/>
  <c r="AD361" i="24"/>
  <c r="AF361" i="24" s="1"/>
  <c r="AD297" i="24"/>
  <c r="AF297" i="24" s="1"/>
  <c r="AD233" i="24"/>
  <c r="AF233" i="24" s="1"/>
  <c r="AD155" i="24"/>
  <c r="AF155" i="24" s="1"/>
  <c r="AD100" i="24"/>
  <c r="AF100" i="24" s="1"/>
  <c r="AD312" i="24"/>
  <c r="AF312" i="24" s="1"/>
  <c r="AD266" i="24"/>
  <c r="AF266" i="24" s="1"/>
  <c r="AD343" i="24"/>
  <c r="AF343" i="24" s="1"/>
  <c r="AD270" i="24"/>
  <c r="AF270" i="24" s="1"/>
  <c r="AD207" i="24"/>
  <c r="AF207" i="24" s="1"/>
  <c r="AD350" i="24"/>
  <c r="AF350" i="24" s="1"/>
  <c r="AD277" i="24"/>
  <c r="AF277" i="24" s="1"/>
  <c r="AD206" i="24"/>
  <c r="AF206" i="24" s="1"/>
  <c r="AD178" i="24"/>
  <c r="AF178" i="24" s="1"/>
  <c r="AD88" i="24"/>
  <c r="AF88" i="24" s="1"/>
  <c r="AD41" i="24"/>
  <c r="AF41" i="24" s="1"/>
  <c r="AD182" i="24"/>
  <c r="AF182" i="24" s="1"/>
  <c r="AD93" i="24"/>
  <c r="AF93" i="24" s="1"/>
  <c r="AD34" i="24"/>
  <c r="AF34" i="24" s="1"/>
  <c r="AD232" i="24"/>
  <c r="AF232" i="24" s="1"/>
  <c r="AD89" i="24"/>
  <c r="AF89" i="24" s="1"/>
  <c r="AD51" i="24"/>
  <c r="AF51" i="24" s="1"/>
  <c r="AD158" i="24"/>
  <c r="AF158" i="24" s="1"/>
  <c r="AD59" i="24"/>
  <c r="AF59" i="24" s="1"/>
  <c r="AD330" i="24"/>
  <c r="AF330" i="24" s="1"/>
  <c r="AD110" i="24"/>
  <c r="AF110" i="24" s="1"/>
  <c r="AD47" i="24"/>
  <c r="AF47" i="24" s="1"/>
  <c r="AD169" i="24"/>
  <c r="AF169" i="24" s="1"/>
  <c r="AD65" i="24"/>
  <c r="AF65" i="24" s="1"/>
  <c r="AD340" i="24"/>
  <c r="AF340" i="24" s="1"/>
  <c r="AD107" i="24"/>
  <c r="AF107" i="24" s="1"/>
  <c r="AD27" i="24"/>
  <c r="AF27" i="24" s="1"/>
  <c r="AD212" i="24"/>
  <c r="AF212" i="24" s="1"/>
  <c r="AD106" i="24"/>
  <c r="AF106" i="24" s="1"/>
  <c r="AD54" i="24"/>
  <c r="AF54" i="24" s="1"/>
  <c r="AD104" i="24"/>
  <c r="AF104" i="24" s="1"/>
  <c r="AD268" i="24"/>
  <c r="AF268" i="24" s="1"/>
  <c r="AD116" i="24"/>
  <c r="AF116" i="24" s="1"/>
  <c r="AD354" i="24"/>
  <c r="AF354" i="24" s="1"/>
  <c r="AD114" i="24"/>
  <c r="AF114" i="24" s="1"/>
  <c r="AD228" i="24"/>
  <c r="AF228" i="24" s="1"/>
  <c r="AD81" i="24"/>
  <c r="AF81" i="24" s="1"/>
  <c r="AD55" i="24"/>
  <c r="AF55" i="24" s="1"/>
  <c r="AD322" i="24"/>
  <c r="AF322" i="24" s="1"/>
  <c r="AD255" i="24"/>
  <c r="AF255" i="24" s="1"/>
  <c r="AD201" i="24"/>
  <c r="AF201" i="24" s="1"/>
  <c r="AD143" i="24"/>
  <c r="AF143" i="24" s="1"/>
  <c r="AD363" i="24"/>
  <c r="AF363" i="24" s="1"/>
  <c r="AD316" i="24"/>
  <c r="AF316" i="24" s="1"/>
  <c r="AD269" i="24"/>
  <c r="AF269" i="24" s="1"/>
  <c r="AD199" i="24"/>
  <c r="AF199" i="24" s="1"/>
  <c r="AD362" i="24"/>
  <c r="AF362" i="24" s="1"/>
  <c r="AD298" i="24"/>
  <c r="AF298" i="24" s="1"/>
  <c r="AD242" i="24"/>
  <c r="AF242" i="24" s="1"/>
  <c r="AD181" i="24"/>
  <c r="AF181" i="24" s="1"/>
  <c r="AD357" i="24"/>
  <c r="AF357" i="24" s="1"/>
  <c r="AD289" i="24"/>
  <c r="AF289" i="24" s="1"/>
  <c r="AD225" i="24"/>
  <c r="AF225" i="24" s="1"/>
  <c r="AD147" i="24"/>
  <c r="AF147" i="24" s="1"/>
  <c r="AD368" i="24"/>
  <c r="AF368" i="24" s="1"/>
  <c r="AD296" i="24"/>
  <c r="AF296" i="24" s="1"/>
  <c r="AD258" i="24"/>
  <c r="AF258" i="24" s="1"/>
  <c r="AD334" i="24"/>
  <c r="AF334" i="24" s="1"/>
  <c r="AD265" i="24"/>
  <c r="AF265" i="24" s="1"/>
  <c r="AD203" i="24"/>
  <c r="AF203" i="24" s="1"/>
  <c r="AD324" i="24"/>
  <c r="AF324" i="24" s="1"/>
  <c r="AD264" i="24"/>
  <c r="AF264" i="24" s="1"/>
  <c r="AD202" i="24"/>
  <c r="AF202" i="24" s="1"/>
  <c r="AD162" i="24"/>
  <c r="AF162" i="24" s="1"/>
  <c r="AD90" i="24"/>
  <c r="AF90" i="24" s="1"/>
  <c r="AD10" i="24"/>
  <c r="AF10" i="24" s="1"/>
  <c r="AD177" i="24"/>
  <c r="AF177" i="24" s="1"/>
  <c r="AD77" i="24"/>
  <c r="AF77" i="24" s="1"/>
  <c r="AD26" i="24"/>
  <c r="AF26" i="24" s="1"/>
  <c r="AD176" i="24"/>
  <c r="AF176" i="24" s="1"/>
  <c r="AD84" i="24"/>
  <c r="AF84" i="24" s="1"/>
  <c r="AD33" i="24"/>
  <c r="AF33" i="24" s="1"/>
  <c r="AD142" i="24"/>
  <c r="AF142" i="24" s="1"/>
  <c r="AD49" i="24"/>
  <c r="AF49" i="24" s="1"/>
  <c r="AD292" i="24"/>
  <c r="AF292" i="24" s="1"/>
  <c r="AD99" i="24"/>
  <c r="AF99" i="24" s="1"/>
  <c r="AD3" i="24"/>
  <c r="AF3" i="24" s="1"/>
  <c r="AD153" i="24"/>
  <c r="AF153" i="24" s="1"/>
  <c r="AD57" i="24"/>
  <c r="AF57" i="24" s="1"/>
  <c r="AD254" i="24"/>
  <c r="AF254" i="24" s="1"/>
  <c r="AD97" i="24"/>
  <c r="AF97" i="24" s="1"/>
  <c r="AD45" i="24"/>
  <c r="AF45" i="24" s="1"/>
  <c r="AD197" i="24"/>
  <c r="AF197" i="24" s="1"/>
  <c r="AD95" i="24"/>
  <c r="AF95" i="24" s="1"/>
  <c r="AD36" i="24"/>
  <c r="AF36" i="24" s="1"/>
  <c r="AD349" i="24"/>
  <c r="AF349" i="24" s="1"/>
  <c r="AD282" i="24"/>
  <c r="AF282" i="24" s="1"/>
  <c r="AD314" i="24"/>
  <c r="AF314" i="24" s="1"/>
  <c r="AD286" i="24"/>
  <c r="AF286" i="24" s="1"/>
  <c r="AD204" i="24"/>
  <c r="AF204" i="24" s="1"/>
  <c r="AD75" i="24"/>
  <c r="AF75" i="24" s="1"/>
  <c r="AD37" i="24"/>
  <c r="AF37" i="24" s="1"/>
  <c r="AD7" i="24"/>
  <c r="AF7" i="24" s="1"/>
  <c r="AD365" i="24"/>
  <c r="AF365" i="24" s="1"/>
  <c r="AD318" i="24"/>
  <c r="AF318" i="24" s="1"/>
  <c r="AD245" i="24"/>
  <c r="AF245" i="24" s="1"/>
  <c r="AD196" i="24"/>
  <c r="AF196" i="24" s="1"/>
  <c r="AD136" i="24"/>
  <c r="AF136" i="24" s="1"/>
  <c r="AD382" i="24"/>
  <c r="AF382" i="24" s="1"/>
  <c r="AD299" i="24"/>
  <c r="AF299" i="24" s="1"/>
  <c r="AD261" i="24"/>
  <c r="AF261" i="24" s="1"/>
  <c r="AD183" i="24"/>
  <c r="AF183" i="24" s="1"/>
  <c r="AD378" i="24"/>
  <c r="AF378" i="24" s="1"/>
  <c r="AD290" i="24"/>
  <c r="AF290" i="24" s="1"/>
  <c r="AD234" i="24"/>
  <c r="AF234" i="24" s="1"/>
  <c r="AD172" i="24"/>
  <c r="AF172" i="24" s="1"/>
  <c r="AD345" i="24"/>
  <c r="AF345" i="24" s="1"/>
  <c r="AD280" i="24"/>
  <c r="AF280" i="24" s="1"/>
  <c r="AD217" i="24"/>
  <c r="AF217" i="24" s="1"/>
  <c r="AD139" i="24"/>
  <c r="AF139" i="24" s="1"/>
  <c r="AD360" i="24"/>
  <c r="AF360" i="24" s="1"/>
  <c r="AD311" i="24"/>
  <c r="AF311" i="24" s="1"/>
  <c r="AD249" i="24"/>
  <c r="AF249" i="24" s="1"/>
  <c r="AD325" i="24"/>
  <c r="AF325" i="24" s="1"/>
  <c r="AD257" i="24"/>
  <c r="AF257" i="24" s="1"/>
  <c r="AD188" i="24"/>
  <c r="AF188" i="24" s="1"/>
  <c r="AD319" i="24"/>
  <c r="AF319" i="24" s="1"/>
  <c r="AD256" i="24"/>
  <c r="AF256" i="24" s="1"/>
  <c r="AD186" i="24"/>
  <c r="AF186" i="24" s="1"/>
  <c r="AD146" i="24"/>
  <c r="AF146" i="24" s="1"/>
  <c r="AD78" i="24"/>
  <c r="AF78" i="24" s="1"/>
  <c r="AD15" i="24"/>
  <c r="AF15" i="24" s="1"/>
  <c r="AD161" i="24"/>
  <c r="AF161" i="24" s="1"/>
  <c r="AD69" i="24"/>
  <c r="AF69" i="24" s="1"/>
  <c r="AD6" i="24"/>
  <c r="AF6" i="24" s="1"/>
  <c r="AD160" i="24"/>
  <c r="AF160" i="24" s="1"/>
  <c r="AD86" i="24"/>
  <c r="AF86" i="24" s="1"/>
  <c r="AD5" i="24"/>
  <c r="AF5" i="24" s="1"/>
  <c r="AD133" i="24"/>
  <c r="AF133" i="24" s="1"/>
  <c r="AD32" i="24"/>
  <c r="AF32" i="24" s="1"/>
  <c r="AD309" i="24"/>
  <c r="AF309" i="24" s="1"/>
  <c r="AD85" i="24"/>
  <c r="AF85" i="24" s="1"/>
  <c r="AD29" i="24"/>
  <c r="AF29" i="24" s="1"/>
  <c r="AD130" i="24"/>
  <c r="AF130" i="24" s="1"/>
  <c r="AD44" i="24"/>
  <c r="AF44" i="24" s="1"/>
  <c r="AD216" i="24"/>
  <c r="AF216" i="24" s="1"/>
  <c r="AD80" i="24"/>
  <c r="AF80" i="24" s="1"/>
  <c r="AD20" i="24"/>
  <c r="AF20" i="24" s="1"/>
  <c r="AD185" i="24"/>
  <c r="AF185" i="24" s="1"/>
  <c r="AD92" i="24"/>
  <c r="AF92" i="24" s="1"/>
  <c r="AD91" i="24"/>
  <c r="AF91" i="24" s="1"/>
  <c r="AD213" i="24"/>
  <c r="AF213" i="24" s="1"/>
  <c r="AD227" i="24"/>
  <c r="AF227" i="24" s="1"/>
  <c r="AD140" i="24"/>
  <c r="AF140" i="24" s="1"/>
  <c r="AD271" i="24"/>
  <c r="AF271" i="24" s="1"/>
  <c r="AD222" i="24"/>
  <c r="AF222" i="24" s="1"/>
  <c r="AD28" i="24"/>
  <c r="AF28" i="24" s="1"/>
  <c r="AD14" i="24"/>
  <c r="AF14" i="24" s="1"/>
  <c r="AD129" i="24"/>
  <c r="AF129" i="24" s="1"/>
  <c r="AD381" i="24"/>
  <c r="AF381" i="24" s="1"/>
  <c r="AD293" i="24"/>
  <c r="AF293" i="24" s="1"/>
  <c r="AD237" i="24"/>
  <c r="AF237" i="24" s="1"/>
  <c r="AD184" i="24"/>
  <c r="AF184" i="24" s="1"/>
  <c r="AD128" i="24"/>
  <c r="AF128" i="24" s="1"/>
  <c r="AD371" i="24"/>
  <c r="AF371" i="24" s="1"/>
  <c r="AD291" i="24"/>
  <c r="AF291" i="24" s="1"/>
  <c r="AD253" i="24"/>
  <c r="AF253" i="24" s="1"/>
  <c r="AD173" i="24"/>
  <c r="AF173" i="24" s="1"/>
  <c r="AD369" i="24"/>
  <c r="AF369" i="24" s="1"/>
  <c r="AD281" i="24"/>
  <c r="AF281" i="24" s="1"/>
  <c r="AD226" i="24"/>
  <c r="AF226" i="24" s="1"/>
  <c r="AD164" i="24"/>
  <c r="AF164" i="24" s="1"/>
  <c r="AD338" i="24"/>
  <c r="AF338" i="24" s="1"/>
  <c r="AD272" i="24"/>
  <c r="AF272" i="24" s="1"/>
  <c r="AD209" i="24"/>
  <c r="AF209" i="24" s="1"/>
  <c r="AD180" i="24"/>
  <c r="AF180" i="24" s="1"/>
  <c r="AD356" i="24"/>
  <c r="AF356" i="24" s="1"/>
  <c r="AD335" i="24"/>
  <c r="AF335" i="24" s="1"/>
  <c r="AD240" i="24"/>
  <c r="AF240" i="24" s="1"/>
  <c r="AD320" i="24"/>
  <c r="AF320" i="24" s="1"/>
  <c r="AD247" i="24"/>
  <c r="AF247" i="24" s="1"/>
  <c r="AD191" i="24"/>
  <c r="AF191" i="24" s="1"/>
  <c r="AD310" i="24"/>
  <c r="AF310" i="24" s="1"/>
  <c r="AD246" i="24"/>
  <c r="AF246" i="24" s="1"/>
  <c r="AD189" i="24"/>
  <c r="AF189" i="24" s="1"/>
  <c r="AD137" i="24"/>
  <c r="AF137" i="24" s="1"/>
  <c r="AD70" i="24"/>
  <c r="AF70" i="24" s="1"/>
  <c r="AD317" i="24"/>
  <c r="AF317" i="24" s="1"/>
  <c r="AD145" i="24"/>
  <c r="AF145" i="24" s="1"/>
  <c r="AD61" i="24"/>
  <c r="AF61" i="24" s="1"/>
  <c r="AD87" i="24"/>
  <c r="AF87" i="24" s="1"/>
  <c r="AD144" i="24"/>
  <c r="AF144" i="24" s="1"/>
  <c r="AD76" i="24"/>
  <c r="AF76" i="24" s="1"/>
  <c r="AD8" i="24"/>
  <c r="AF8" i="24" s="1"/>
  <c r="AD122" i="24"/>
  <c r="AF122" i="24" s="1"/>
  <c r="AD31" i="24"/>
  <c r="AF31" i="24" s="1"/>
  <c r="AD224" i="24"/>
  <c r="AF224" i="24" s="1"/>
  <c r="AD82" i="24"/>
  <c r="AF82" i="24" s="1"/>
  <c r="AD17" i="24"/>
  <c r="AF17" i="24" s="1"/>
  <c r="AD119" i="24"/>
  <c r="AF119" i="24" s="1"/>
  <c r="AD21" i="24"/>
  <c r="AF21" i="24" s="1"/>
  <c r="AD193" i="24"/>
  <c r="AF193" i="24" s="1"/>
  <c r="AD72" i="24"/>
  <c r="AF72" i="24" s="1"/>
  <c r="AD12" i="24"/>
  <c r="AF12" i="24" s="1"/>
  <c r="AD166" i="24"/>
  <c r="AF166" i="24" s="1"/>
  <c r="AD79" i="24"/>
  <c r="AF79" i="24" s="1"/>
  <c r="AD43" i="24"/>
  <c r="AF43" i="24" s="1"/>
  <c r="AD308" i="24"/>
  <c r="AF308" i="24" s="1"/>
  <c r="AD353" i="24"/>
  <c r="AF353" i="24" s="1"/>
  <c r="AD306" i="24"/>
  <c r="AF306" i="24" s="1"/>
  <c r="AD229" i="24"/>
  <c r="AF229" i="24" s="1"/>
  <c r="AD187" i="24"/>
  <c r="AF187" i="24" s="1"/>
  <c r="AD120" i="24"/>
  <c r="AF120" i="24" s="1"/>
  <c r="AD370" i="24"/>
  <c r="AF370" i="24" s="1"/>
  <c r="AD302" i="24"/>
  <c r="AF302" i="24" s="1"/>
  <c r="AD243" i="24"/>
  <c r="AF243" i="24" s="1"/>
  <c r="AD165" i="24"/>
  <c r="AF165" i="24" s="1"/>
  <c r="AD346" i="24"/>
  <c r="AF346" i="24" s="1"/>
  <c r="AD273" i="24"/>
  <c r="AF273" i="24" s="1"/>
  <c r="AD218" i="24"/>
  <c r="AF218" i="24" s="1"/>
  <c r="AD156" i="24"/>
  <c r="AF156" i="24" s="1"/>
  <c r="AD327" i="24"/>
  <c r="AF327" i="24" s="1"/>
  <c r="AD267" i="24"/>
  <c r="AF267" i="24" s="1"/>
  <c r="AD192" i="24"/>
  <c r="AF192" i="24" s="1"/>
  <c r="AD132" i="24"/>
  <c r="AF132" i="24" s="1"/>
  <c r="AD344" i="24"/>
  <c r="AF344" i="24" s="1"/>
  <c r="AD288" i="24"/>
  <c r="AF288" i="24" s="1"/>
  <c r="AD367" i="24"/>
  <c r="AF367" i="24" s="1"/>
  <c r="AD341" i="24"/>
  <c r="AF341" i="24" s="1"/>
  <c r="AD239" i="24"/>
  <c r="AF239" i="24" s="1"/>
  <c r="AD366" i="24"/>
  <c r="AF366" i="24" s="1"/>
  <c r="AD294" i="24"/>
  <c r="AF294" i="24" s="1"/>
  <c r="AD238" i="24"/>
  <c r="AF238" i="24" s="1"/>
  <c r="AD373" i="24"/>
  <c r="AF373" i="24" s="1"/>
  <c r="AD126" i="24"/>
  <c r="AF126" i="24" s="1"/>
  <c r="AD62" i="24"/>
  <c r="AF62" i="24" s="1"/>
  <c r="AD283" i="24"/>
  <c r="AF283" i="24" s="1"/>
  <c r="AD135" i="24"/>
  <c r="AF135" i="24" s="1"/>
  <c r="AD83" i="24"/>
  <c r="AF83" i="24" s="1"/>
  <c r="AD9" i="24"/>
  <c r="AF9" i="24" s="1"/>
  <c r="AD134" i="24"/>
  <c r="AF134" i="24" s="1"/>
  <c r="AD68" i="24"/>
  <c r="AF68" i="24" s="1"/>
  <c r="AD380" i="24"/>
  <c r="AF380" i="24" s="1"/>
  <c r="AD111" i="24"/>
  <c r="AF111" i="24" s="1"/>
  <c r="AD4" i="24"/>
  <c r="AF4" i="24" s="1"/>
  <c r="AD170" i="24"/>
  <c r="AF170" i="24" s="1"/>
  <c r="AD74" i="24"/>
  <c r="AF74" i="24" s="1"/>
  <c r="AD377" i="24"/>
  <c r="AF377" i="24" s="1"/>
  <c r="AD109" i="24"/>
  <c r="AF109" i="24" s="1"/>
  <c r="AD2" i="24"/>
  <c r="AD168" i="24"/>
  <c r="AF168" i="24" s="1"/>
  <c r="AD64" i="24"/>
  <c r="AF64" i="24" s="1"/>
  <c r="AD18" i="24"/>
  <c r="AF18" i="24" s="1"/>
  <c r="AD150" i="24"/>
  <c r="AF150" i="24" s="1"/>
  <c r="AD71" i="24"/>
  <c r="AF71" i="24" s="1"/>
  <c r="AD11" i="24"/>
  <c r="AF11" i="24" s="1"/>
  <c r="AD329" i="24"/>
  <c r="AF329" i="24" s="1"/>
  <c r="AD250" i="24"/>
  <c r="AF250" i="24" s="1"/>
  <c r="AD332" i="24"/>
  <c r="AF332" i="24" s="1"/>
  <c r="AD208" i="24"/>
  <c r="AF208" i="24" s="1"/>
  <c r="AD113" i="24"/>
  <c r="AF113" i="24" s="1"/>
  <c r="AD58" i="24"/>
  <c r="AF58" i="24" s="1"/>
  <c r="AD30" i="24"/>
  <c r="AF30" i="24" s="1"/>
  <c r="AD375" i="24"/>
  <c r="AF375" i="24" s="1"/>
  <c r="AD305" i="24"/>
  <c r="AF305" i="24" s="1"/>
  <c r="AD221" i="24"/>
  <c r="AF221" i="24" s="1"/>
  <c r="AD175" i="24"/>
  <c r="AF175" i="24" s="1"/>
  <c r="AD112" i="24"/>
  <c r="AF112" i="24" s="1"/>
  <c r="AD347" i="24"/>
  <c r="AF347" i="24" s="1"/>
  <c r="AD301" i="24"/>
  <c r="AF301" i="24" s="1"/>
  <c r="AD235" i="24"/>
  <c r="AF235" i="24" s="1"/>
  <c r="AD157" i="24"/>
  <c r="AF157" i="24" s="1"/>
  <c r="AD342" i="24"/>
  <c r="AF342" i="24" s="1"/>
  <c r="AD303" i="24"/>
  <c r="AF303" i="24" s="1"/>
  <c r="AD210" i="24"/>
  <c r="AF210" i="24" s="1"/>
  <c r="AD148" i="24"/>
  <c r="AF148" i="24" s="1"/>
  <c r="AD333" i="24"/>
  <c r="AF333" i="24" s="1"/>
  <c r="AD259" i="24"/>
  <c r="AF259" i="24" s="1"/>
  <c r="AD179" i="24"/>
  <c r="AF179" i="24" s="1"/>
  <c r="AD124" i="24"/>
  <c r="AF124" i="24" s="1"/>
  <c r="AD326" i="24"/>
  <c r="AF326" i="24" s="1"/>
  <c r="AD279" i="24"/>
  <c r="AF279" i="24" s="1"/>
  <c r="AD359" i="24"/>
  <c r="AF359" i="24" s="1"/>
  <c r="AD295" i="24"/>
  <c r="AF295" i="24" s="1"/>
  <c r="AD231" i="24"/>
  <c r="AF231" i="24" s="1"/>
  <c r="AD358" i="24"/>
  <c r="AF358" i="24" s="1"/>
  <c r="AD307" i="24"/>
  <c r="AF307" i="24" s="1"/>
  <c r="AD230" i="24"/>
  <c r="AF230" i="24" s="1"/>
  <c r="AD244" i="24"/>
  <c r="AF244" i="24" s="1"/>
  <c r="AD115" i="24"/>
  <c r="AF115" i="24" s="1"/>
  <c r="AD25" i="24"/>
  <c r="AF25" i="24" s="1"/>
  <c r="AD236" i="24"/>
  <c r="AF236" i="24" s="1"/>
  <c r="AD125" i="24"/>
  <c r="AF125" i="24" s="1"/>
  <c r="AD24" i="24"/>
  <c r="AF24" i="24" s="1"/>
  <c r="AD48" i="24"/>
  <c r="AF48" i="24" s="1"/>
  <c r="AD123" i="24"/>
  <c r="AF123" i="24" s="1"/>
  <c r="AD60" i="24"/>
  <c r="AF60" i="24" s="1"/>
  <c r="AD300" i="24"/>
  <c r="AF300" i="24" s="1"/>
  <c r="AD101" i="24"/>
  <c r="AF101" i="24" s="1"/>
  <c r="AD50" i="24"/>
  <c r="AF50" i="24" s="1"/>
  <c r="AD154" i="24"/>
  <c r="AF154" i="24" s="1"/>
  <c r="AD66" i="24"/>
  <c r="AF66" i="24" s="1"/>
  <c r="AD262" i="24"/>
  <c r="AF262" i="24" s="1"/>
  <c r="AD98" i="24"/>
  <c r="AF98" i="24" s="1"/>
  <c r="AD13" i="24"/>
  <c r="AF13" i="24" s="1"/>
  <c r="AD152" i="24"/>
  <c r="AF152" i="24" s="1"/>
  <c r="AD56" i="24"/>
  <c r="AF56" i="24" s="1"/>
  <c r="AD19" i="24"/>
  <c r="AF19" i="24" s="1"/>
  <c r="AD138" i="24"/>
  <c r="AF138" i="24" s="1"/>
  <c r="AD63" i="24"/>
  <c r="AF63" i="24" s="1"/>
  <c r="AD16" i="24"/>
  <c r="AF16" i="24" s="1"/>
  <c r="AD284" i="24"/>
  <c r="AF284" i="24" s="1"/>
  <c r="AD149" i="24"/>
  <c r="AF149" i="24" s="1"/>
  <c r="AD251" i="24"/>
  <c r="AF251" i="24" s="1"/>
  <c r="AD355" i="24"/>
  <c r="AF355" i="24" s="1"/>
  <c r="AD105" i="24"/>
  <c r="AF105" i="24" s="1"/>
  <c r="AD348" i="24"/>
  <c r="AF348" i="24" s="1"/>
  <c r="AD131" i="24"/>
  <c r="AF131" i="24" s="1"/>
  <c r="AD42" i="24"/>
  <c r="AF42" i="24" s="1"/>
  <c r="AL358" i="27"/>
  <c r="AN358" i="27" s="1"/>
  <c r="AL318" i="27"/>
  <c r="AN318" i="27" s="1"/>
  <c r="AL376" i="27"/>
  <c r="AN376" i="27" s="1"/>
  <c r="AL339" i="27"/>
  <c r="AN339" i="27" s="1"/>
  <c r="AL308" i="27"/>
  <c r="AN308" i="27" s="1"/>
  <c r="AL299" i="27"/>
  <c r="AN299" i="27" s="1"/>
  <c r="AL366" i="27"/>
  <c r="AN366" i="27" s="1"/>
  <c r="AL310" i="27"/>
  <c r="AN310" i="27" s="1"/>
  <c r="AL374" i="27"/>
  <c r="AN374" i="27" s="1"/>
  <c r="AL347" i="27"/>
  <c r="AN347" i="27" s="1"/>
  <c r="AL304" i="27"/>
  <c r="AN304" i="27" s="1"/>
  <c r="AL332" i="27"/>
  <c r="AN332" i="27" s="1"/>
  <c r="AL334" i="27"/>
  <c r="AN334" i="27" s="1"/>
  <c r="AL231" i="27"/>
  <c r="AN231" i="27" s="1"/>
  <c r="AL168" i="27"/>
  <c r="AN168" i="27" s="1"/>
  <c r="AL194" i="27"/>
  <c r="AN194" i="27" s="1"/>
  <c r="AL118" i="27"/>
  <c r="AN118" i="27" s="1"/>
  <c r="AL12" i="27"/>
  <c r="AN12" i="27" s="1"/>
  <c r="AL331" i="27"/>
  <c r="AN331" i="27" s="1"/>
  <c r="AL246" i="27"/>
  <c r="AN246" i="27" s="1"/>
  <c r="AL183" i="27"/>
  <c r="AN183" i="27" s="1"/>
  <c r="AL154" i="27"/>
  <c r="AN154" i="27" s="1"/>
  <c r="AL69" i="27"/>
  <c r="AN69" i="27" s="1"/>
  <c r="AL22" i="27"/>
  <c r="AN22" i="27" s="1"/>
  <c r="AL162" i="27"/>
  <c r="AN162" i="27" s="1"/>
  <c r="AL104" i="27"/>
  <c r="AN104" i="27" s="1"/>
  <c r="AL92" i="27"/>
  <c r="AN92" i="27" s="1"/>
  <c r="AL249" i="27"/>
  <c r="AN249" i="27" s="1"/>
  <c r="AL197" i="27"/>
  <c r="AN197" i="27" s="1"/>
  <c r="AL165" i="27"/>
  <c r="AN165" i="27" s="1"/>
  <c r="AL151" i="27"/>
  <c r="AN151" i="27" s="1"/>
  <c r="AL140" i="27"/>
  <c r="AN140" i="27" s="1"/>
  <c r="AL9" i="27"/>
  <c r="AN9" i="27" s="1"/>
  <c r="AL240" i="27"/>
  <c r="AN240" i="27" s="1"/>
  <c r="AL213" i="27"/>
  <c r="AN213" i="27" s="1"/>
  <c r="AL179" i="27"/>
  <c r="AN179" i="27" s="1"/>
  <c r="AL65" i="27"/>
  <c r="AN65" i="27" s="1"/>
  <c r="AL130" i="27"/>
  <c r="AN130" i="27" s="1"/>
  <c r="AL357" i="27"/>
  <c r="AN357" i="27" s="1"/>
  <c r="AL259" i="27"/>
  <c r="AN259" i="27" s="1"/>
  <c r="AL222" i="27"/>
  <c r="AN222" i="27" s="1"/>
  <c r="AL80" i="27"/>
  <c r="AN80" i="27" s="1"/>
  <c r="AL51" i="27"/>
  <c r="AN51" i="27" s="1"/>
  <c r="AL45" i="27"/>
  <c r="AN45" i="27" s="1"/>
  <c r="AL99" i="27"/>
  <c r="AN99" i="27" s="1"/>
  <c r="AL172" i="27"/>
  <c r="AN172" i="27" s="1"/>
  <c r="AL87" i="27"/>
  <c r="AN87" i="27" s="1"/>
  <c r="AL8" i="27"/>
  <c r="AN8" i="27" s="1"/>
  <c r="AL338" i="27"/>
  <c r="AN338" i="27" s="1"/>
  <c r="AL255" i="27"/>
  <c r="AN255" i="27" s="1"/>
  <c r="AL113" i="27"/>
  <c r="AN113" i="27" s="1"/>
  <c r="AL269" i="27"/>
  <c r="AN269" i="27" s="1"/>
  <c r="AL120" i="27"/>
  <c r="AN120" i="27" s="1"/>
  <c r="AL350" i="27"/>
  <c r="AN350" i="27" s="1"/>
  <c r="AL346" i="27"/>
  <c r="AN346" i="27" s="1"/>
  <c r="AL300" i="27"/>
  <c r="AN300" i="27" s="1"/>
  <c r="AL367" i="27"/>
  <c r="AN367" i="27" s="1"/>
  <c r="AL327" i="27"/>
  <c r="AN327" i="27" s="1"/>
  <c r="AL380" i="27"/>
  <c r="AN380" i="27" s="1"/>
  <c r="AL296" i="27"/>
  <c r="AN296" i="27" s="1"/>
  <c r="AL361" i="27"/>
  <c r="AN361" i="27" s="1"/>
  <c r="AL324" i="27"/>
  <c r="AN324" i="27" s="1"/>
  <c r="AL270" i="27"/>
  <c r="AN270" i="27" s="1"/>
  <c r="AL280" i="27"/>
  <c r="AN280" i="27" s="1"/>
  <c r="AL230" i="27"/>
  <c r="AN230" i="27" s="1"/>
  <c r="AL141" i="27"/>
  <c r="AN141" i="27" s="1"/>
  <c r="AL316" i="27"/>
  <c r="AN316" i="27" s="1"/>
  <c r="AL236" i="27"/>
  <c r="AN236" i="27" s="1"/>
  <c r="AL202" i="27"/>
  <c r="AN202" i="27" s="1"/>
  <c r="AL175" i="27"/>
  <c r="AN175" i="27" s="1"/>
  <c r="AL117" i="27"/>
  <c r="AN117" i="27" s="1"/>
  <c r="AL61" i="27"/>
  <c r="AN61" i="27" s="1"/>
  <c r="AL261" i="27"/>
  <c r="AN261" i="27" s="1"/>
  <c r="AL207" i="27"/>
  <c r="AN207" i="27" s="1"/>
  <c r="AL84" i="27"/>
  <c r="AN84" i="27" s="1"/>
  <c r="AL55" i="27"/>
  <c r="AN55" i="27" s="1"/>
  <c r="AL47" i="27"/>
  <c r="AN47" i="27" s="1"/>
  <c r="AL205" i="27"/>
  <c r="AN205" i="27" s="1"/>
  <c r="AL135" i="27"/>
  <c r="AN135" i="27" s="1"/>
  <c r="AL16" i="27"/>
  <c r="AN16" i="27" s="1"/>
  <c r="AL302" i="27"/>
  <c r="AN302" i="27" s="1"/>
  <c r="AL256" i="27"/>
  <c r="AN256" i="27" s="1"/>
  <c r="AL171" i="27"/>
  <c r="AN171" i="27" s="1"/>
  <c r="AL109" i="27"/>
  <c r="AN109" i="27" s="1"/>
  <c r="AL57" i="27"/>
  <c r="AN57" i="27" s="1"/>
  <c r="AL186" i="27"/>
  <c r="AN186" i="27" s="1"/>
  <c r="AL72" i="27"/>
  <c r="AN72" i="27" s="1"/>
  <c r="AL34" i="27"/>
  <c r="AN34" i="27" s="1"/>
  <c r="AL223" i="27"/>
  <c r="AN223" i="27" s="1"/>
  <c r="AL185" i="27"/>
  <c r="AN185" i="27" s="1"/>
  <c r="AL33" i="27"/>
  <c r="AN33" i="27" s="1"/>
  <c r="AL217" i="27"/>
  <c r="AN217" i="27" s="1"/>
  <c r="AL66" i="27"/>
  <c r="AN66" i="27" s="1"/>
  <c r="AL238" i="27"/>
  <c r="AN238" i="27" s="1"/>
  <c r="AL244" i="27"/>
  <c r="AN244" i="27" s="1"/>
  <c r="AL26" i="27"/>
  <c r="AN26" i="27" s="1"/>
  <c r="AL161" i="27"/>
  <c r="AN161" i="27" s="1"/>
  <c r="AL143" i="27"/>
  <c r="AN143" i="27" s="1"/>
  <c r="AL220" i="27"/>
  <c r="AN220" i="27" s="1"/>
  <c r="AL21" i="27"/>
  <c r="AN21" i="27" s="1"/>
  <c r="AL42" i="27"/>
  <c r="AN42" i="27" s="1"/>
  <c r="AL73" i="27"/>
  <c r="AN73" i="27" s="1"/>
  <c r="AL36" i="27"/>
  <c r="AN36" i="27" s="1"/>
  <c r="AL25" i="27"/>
  <c r="AN25" i="27" s="1"/>
  <c r="AL349" i="27"/>
  <c r="AN349" i="27" s="1"/>
  <c r="AL369" i="27"/>
  <c r="AN369" i="27" s="1"/>
  <c r="AL352" i="27"/>
  <c r="AN352" i="27" s="1"/>
  <c r="AL292" i="27"/>
  <c r="AN292" i="27" s="1"/>
  <c r="AL362" i="27"/>
  <c r="AN362" i="27" s="1"/>
  <c r="AL328" i="27"/>
  <c r="AN328" i="27" s="1"/>
  <c r="AL359" i="27"/>
  <c r="AN359" i="27" s="1"/>
  <c r="AL335" i="27"/>
  <c r="AN335" i="27" s="1"/>
  <c r="AL333" i="27"/>
  <c r="AN333" i="27" s="1"/>
  <c r="AL319" i="27"/>
  <c r="AN319" i="27" s="1"/>
  <c r="AL289" i="27"/>
  <c r="AN289" i="27" s="1"/>
  <c r="AL343" i="27"/>
  <c r="AN343" i="27" s="1"/>
  <c r="AL286" i="27"/>
  <c r="AN286" i="27" s="1"/>
  <c r="AL262" i="27"/>
  <c r="AN262" i="27" s="1"/>
  <c r="AL125" i="27"/>
  <c r="AN125" i="27" s="1"/>
  <c r="AL43" i="27"/>
  <c r="AN43" i="27" s="1"/>
  <c r="AL29" i="27"/>
  <c r="AN29" i="27" s="1"/>
  <c r="AL253" i="27"/>
  <c r="AN253" i="27" s="1"/>
  <c r="AL247" i="27"/>
  <c r="AN247" i="27" s="1"/>
  <c r="AL167" i="27"/>
  <c r="AN167" i="27" s="1"/>
  <c r="AL11" i="27"/>
  <c r="AN11" i="27" s="1"/>
  <c r="AL216" i="27"/>
  <c r="AN216" i="27" s="1"/>
  <c r="AL155" i="27"/>
  <c r="AN155" i="27" s="1"/>
  <c r="AL76" i="27"/>
  <c r="AN76" i="27" s="1"/>
  <c r="AL158" i="27"/>
  <c r="AN158" i="27" s="1"/>
  <c r="AL101" i="27"/>
  <c r="AN101" i="27" s="1"/>
  <c r="AL142" i="27"/>
  <c r="AN142" i="27" s="1"/>
  <c r="AL20" i="27"/>
  <c r="AN20" i="27" s="1"/>
  <c r="AL193" i="27"/>
  <c r="AN193" i="27" s="1"/>
  <c r="AL163" i="27"/>
  <c r="AN163" i="27" s="1"/>
  <c r="AL147" i="27"/>
  <c r="AN147" i="27" s="1"/>
  <c r="AL124" i="27"/>
  <c r="AN124" i="27" s="1"/>
  <c r="AL239" i="27"/>
  <c r="AN239" i="27" s="1"/>
  <c r="AL208" i="27"/>
  <c r="AN208" i="27" s="1"/>
  <c r="AL178" i="27"/>
  <c r="AN178" i="27" s="1"/>
  <c r="AL64" i="27"/>
  <c r="AN64" i="27" s="1"/>
  <c r="AL122" i="27"/>
  <c r="AN122" i="27" s="1"/>
  <c r="AL15" i="27"/>
  <c r="AN15" i="27" s="1"/>
  <c r="AL191" i="27"/>
  <c r="AN191" i="27" s="1"/>
  <c r="AL30" i="27"/>
  <c r="AN30" i="27" s="1"/>
  <c r="AL28" i="27"/>
  <c r="AN28" i="27" s="1"/>
  <c r="AL95" i="27"/>
  <c r="AN95" i="27" s="1"/>
  <c r="AL305" i="27"/>
  <c r="AN305" i="27" s="1"/>
  <c r="AL27" i="27"/>
  <c r="AN27" i="27" s="1"/>
  <c r="AL225" i="27"/>
  <c r="AN225" i="27" s="1"/>
  <c r="AL149" i="27"/>
  <c r="AN149" i="27" s="1"/>
  <c r="AL258" i="27"/>
  <c r="AN258" i="27" s="1"/>
  <c r="AL14" i="27"/>
  <c r="AN14" i="27" s="1"/>
  <c r="AL363" i="27"/>
  <c r="AN363" i="27" s="1"/>
  <c r="AL298" i="27"/>
  <c r="AN298" i="27" s="1"/>
  <c r="AL378" i="27"/>
  <c r="AN378" i="27" s="1"/>
  <c r="AL204" i="27"/>
  <c r="AN204" i="27" s="1"/>
  <c r="AL18" i="27"/>
  <c r="AN18" i="27" s="1"/>
  <c r="AL46" i="27"/>
  <c r="AN46" i="27" s="1"/>
  <c r="AL248" i="27"/>
  <c r="AN248" i="27" s="1"/>
  <c r="AL254" i="27"/>
  <c r="AN254" i="27" s="1"/>
  <c r="AL35" i="27"/>
  <c r="AN35" i="27" s="1"/>
  <c r="AL228" i="27"/>
  <c r="AN228" i="27" s="1"/>
  <c r="AL379" i="27"/>
  <c r="AN379" i="27" s="1"/>
  <c r="AL340" i="27"/>
  <c r="AN340" i="27" s="1"/>
  <c r="AL309" i="27"/>
  <c r="AN309" i="27" s="1"/>
  <c r="AL329" i="27"/>
  <c r="AN329" i="27" s="1"/>
  <c r="AL368" i="27"/>
  <c r="AN368" i="27" s="1"/>
  <c r="AL348" i="27"/>
  <c r="AN348" i="27" s="1"/>
  <c r="AL266" i="27"/>
  <c r="AN266" i="27" s="1"/>
  <c r="AL281" i="27"/>
  <c r="AN281" i="27" s="1"/>
  <c r="AL325" i="27"/>
  <c r="AN325" i="27" s="1"/>
  <c r="AL271" i="27"/>
  <c r="AN271" i="27" s="1"/>
  <c r="AL353" i="27"/>
  <c r="AN353" i="27" s="1"/>
  <c r="AL336" i="27"/>
  <c r="AN336" i="27" s="1"/>
  <c r="AL278" i="27"/>
  <c r="AN278" i="27" s="1"/>
  <c r="AL190" i="27"/>
  <c r="AN190" i="27" s="1"/>
  <c r="AL108" i="27"/>
  <c r="AN108" i="27" s="1"/>
  <c r="AL94" i="27"/>
  <c r="AN94" i="27" s="1"/>
  <c r="AL128" i="27"/>
  <c r="AN128" i="27" s="1"/>
  <c r="AL49" i="27"/>
  <c r="AN49" i="27" s="1"/>
  <c r="AL277" i="27"/>
  <c r="AN277" i="27" s="1"/>
  <c r="AL219" i="27"/>
  <c r="AN219" i="27" s="1"/>
  <c r="AL139" i="27"/>
  <c r="AN139" i="27" s="1"/>
  <c r="AL107" i="27"/>
  <c r="AN107" i="27" s="1"/>
  <c r="AL326" i="27"/>
  <c r="AN326" i="27" s="1"/>
  <c r="AL229" i="27"/>
  <c r="AN229" i="27" s="1"/>
  <c r="AL182" i="27"/>
  <c r="AN182" i="27" s="1"/>
  <c r="AL156" i="27"/>
  <c r="AN156" i="27" s="1"/>
  <c r="AL68" i="27"/>
  <c r="AN68" i="27" s="1"/>
  <c r="AL381" i="27"/>
  <c r="AN381" i="27" s="1"/>
  <c r="AL91" i="27"/>
  <c r="AN91" i="27" s="1"/>
  <c r="AL291" i="27"/>
  <c r="AN291" i="27" s="1"/>
  <c r="AL195" i="27"/>
  <c r="AN195" i="27" s="1"/>
  <c r="AL131" i="27"/>
  <c r="AN131" i="27" s="1"/>
  <c r="AL111" i="27"/>
  <c r="AN111" i="27" s="1"/>
  <c r="AL297" i="27"/>
  <c r="AN297" i="27" s="1"/>
  <c r="AL243" i="27"/>
  <c r="AN243" i="27" s="1"/>
  <c r="AL170" i="27"/>
  <c r="AN170" i="27" s="1"/>
  <c r="AL56" i="27"/>
  <c r="AN56" i="27" s="1"/>
  <c r="AL31" i="27"/>
  <c r="AN31" i="27" s="1"/>
  <c r="AL17" i="27"/>
  <c r="AN17" i="27" s="1"/>
  <c r="AL160" i="27"/>
  <c r="AN160" i="27" s="1"/>
  <c r="AL180" i="27"/>
  <c r="AN180" i="27" s="1"/>
  <c r="AL138" i="27"/>
  <c r="AN138" i="27" s="1"/>
  <c r="AL206" i="27"/>
  <c r="AN206" i="27" s="1"/>
  <c r="AL63" i="27"/>
  <c r="AN63" i="27" s="1"/>
  <c r="AL169" i="27"/>
  <c r="AN169" i="27" s="1"/>
  <c r="AL119" i="27"/>
  <c r="AN119" i="27" s="1"/>
  <c r="AL82" i="27"/>
  <c r="AN82" i="27" s="1"/>
  <c r="AL79" i="27"/>
  <c r="AN79" i="27" s="1"/>
  <c r="AL232" i="27"/>
  <c r="AN232" i="27" s="1"/>
  <c r="AL314" i="27"/>
  <c r="AN314" i="27" s="1"/>
  <c r="AL295" i="27"/>
  <c r="AN295" i="27" s="1"/>
  <c r="AL176" i="27"/>
  <c r="AN176" i="27" s="1"/>
  <c r="AL150" i="27"/>
  <c r="AN150" i="27" s="1"/>
  <c r="AL173" i="27"/>
  <c r="AN173" i="27" s="1"/>
  <c r="AL351" i="27"/>
  <c r="AN351" i="27" s="1"/>
  <c r="AL218" i="27"/>
  <c r="AN218" i="27" s="1"/>
  <c r="AL5" i="27"/>
  <c r="AN5" i="27" s="1"/>
  <c r="AL241" i="27"/>
  <c r="AN241" i="27" s="1"/>
  <c r="AL23" i="27"/>
  <c r="AN23" i="27" s="1"/>
  <c r="AL301" i="27"/>
  <c r="AN301" i="27" s="1"/>
  <c r="AL321" i="27"/>
  <c r="AN321" i="27" s="1"/>
  <c r="AL267" i="27"/>
  <c r="AN267" i="27" s="1"/>
  <c r="AL354" i="27"/>
  <c r="AN354" i="27" s="1"/>
  <c r="AL282" i="27"/>
  <c r="AN282" i="27" s="1"/>
  <c r="AL273" i="27"/>
  <c r="AN273" i="27" s="1"/>
  <c r="AL355" i="27"/>
  <c r="AN355" i="27" s="1"/>
  <c r="AL287" i="27"/>
  <c r="AN287" i="27" s="1"/>
  <c r="AL263" i="27"/>
  <c r="AN263" i="27" s="1"/>
  <c r="AL356" i="27"/>
  <c r="AN356" i="27" s="1"/>
  <c r="AL365" i="27"/>
  <c r="AN365" i="27" s="1"/>
  <c r="AL265" i="27"/>
  <c r="AN265" i="27" s="1"/>
  <c r="AL215" i="27"/>
  <c r="AN215" i="27" s="1"/>
  <c r="AL86" i="27"/>
  <c r="AN86" i="27" s="1"/>
  <c r="AL115" i="27"/>
  <c r="AN115" i="27" s="1"/>
  <c r="AL3" i="27"/>
  <c r="AN3" i="27" s="1"/>
  <c r="AL187" i="27"/>
  <c r="AN187" i="27" s="1"/>
  <c r="AL123" i="27"/>
  <c r="AN123" i="27" s="1"/>
  <c r="AL41" i="27"/>
  <c r="AN41" i="27" s="1"/>
  <c r="AL235" i="27"/>
  <c r="AN235" i="27" s="1"/>
  <c r="AL200" i="27"/>
  <c r="AN200" i="27" s="1"/>
  <c r="AL174" i="27"/>
  <c r="AN174" i="27" s="1"/>
  <c r="AL60" i="27"/>
  <c r="AN60" i="27" s="1"/>
  <c r="AL360" i="27"/>
  <c r="AN360" i="27" s="1"/>
  <c r="AL260" i="27"/>
  <c r="AN260" i="27" s="1"/>
  <c r="AL201" i="27"/>
  <c r="AN201" i="27" s="1"/>
  <c r="AL203" i="27"/>
  <c r="AN203" i="27" s="1"/>
  <c r="AL83" i="27"/>
  <c r="AN83" i="27" s="1"/>
  <c r="AL54" i="27"/>
  <c r="AN54" i="27" s="1"/>
  <c r="AL97" i="27"/>
  <c r="AN97" i="27" s="1"/>
  <c r="AL152" i="27"/>
  <c r="AN152" i="27" s="1"/>
  <c r="AL126" i="27"/>
  <c r="AN126" i="27" s="1"/>
  <c r="AL285" i="27"/>
  <c r="AN285" i="27" s="1"/>
  <c r="AL234" i="27"/>
  <c r="AN234" i="27" s="1"/>
  <c r="AL233" i="27"/>
  <c r="AN233" i="27" s="1"/>
  <c r="AL145" i="27"/>
  <c r="AN145" i="27" s="1"/>
  <c r="AL106" i="27"/>
  <c r="AN106" i="27" s="1"/>
  <c r="AL133" i="27"/>
  <c r="AN133" i="27" s="1"/>
  <c r="AL290" i="27"/>
  <c r="AN290" i="27" s="1"/>
  <c r="AL134" i="27"/>
  <c r="AN134" i="27" s="1"/>
  <c r="AL136" i="27"/>
  <c r="AN136" i="27" s="1"/>
  <c r="AL257" i="27"/>
  <c r="AN257" i="27" s="1"/>
  <c r="AL377" i="27"/>
  <c r="AN377" i="27" s="1"/>
  <c r="AL4" i="27"/>
  <c r="AN4" i="27" s="1"/>
  <c r="AL110" i="27"/>
  <c r="AN110" i="27" s="1"/>
  <c r="AL189" i="27"/>
  <c r="AN189" i="27" s="1"/>
  <c r="AL322" i="27"/>
  <c r="AN322" i="27" s="1"/>
  <c r="AL372" i="27"/>
  <c r="AN372" i="27" s="1"/>
  <c r="AL237" i="27"/>
  <c r="AN237" i="27" s="1"/>
  <c r="AL77" i="27"/>
  <c r="AN77" i="27" s="1"/>
  <c r="AL103" i="27"/>
  <c r="AN103" i="27" s="1"/>
  <c r="AL59" i="27"/>
  <c r="AN59" i="27" s="1"/>
  <c r="AL88" i="27"/>
  <c r="AN88" i="27" s="1"/>
  <c r="AL371" i="27"/>
  <c r="AN371" i="27" s="1"/>
  <c r="AL293" i="27"/>
  <c r="AN293" i="27" s="1"/>
  <c r="AL283" i="27"/>
  <c r="AN283" i="27" s="1"/>
  <c r="AL345" i="27"/>
  <c r="AN345" i="27" s="1"/>
  <c r="AL274" i="27"/>
  <c r="AN274" i="27" s="1"/>
  <c r="AL312" i="27"/>
  <c r="AN312" i="27" s="1"/>
  <c r="AL279" i="27"/>
  <c r="AN279" i="27" s="1"/>
  <c r="AL373" i="27"/>
  <c r="AN373" i="27" s="1"/>
  <c r="AL342" i="27"/>
  <c r="AN342" i="27" s="1"/>
  <c r="AL311" i="27"/>
  <c r="AN311" i="27" s="1"/>
  <c r="AL224" i="27"/>
  <c r="AN224" i="27" s="1"/>
  <c r="AL159" i="27"/>
  <c r="AN159" i="27" s="1"/>
  <c r="AL78" i="27"/>
  <c r="AN78" i="27" s="1"/>
  <c r="AL48" i="27"/>
  <c r="AN48" i="27" s="1"/>
  <c r="AL93" i="27"/>
  <c r="AN93" i="27" s="1"/>
  <c r="AL100" i="27"/>
  <c r="AN100" i="27" s="1"/>
  <c r="AL37" i="27"/>
  <c r="AN37" i="27" s="1"/>
  <c r="AL166" i="27"/>
  <c r="AN166" i="27" s="1"/>
  <c r="AL114" i="27"/>
  <c r="AN114" i="27" s="1"/>
  <c r="AL148" i="27"/>
  <c r="AN148" i="27" s="1"/>
  <c r="AL10" i="27"/>
  <c r="AN10" i="27" s="1"/>
  <c r="AL341" i="27"/>
  <c r="AN341" i="27" s="1"/>
  <c r="AL251" i="27"/>
  <c r="AN251" i="27" s="1"/>
  <c r="AL212" i="27"/>
  <c r="AN212" i="27" s="1"/>
  <c r="AL188" i="27"/>
  <c r="AN188" i="27" s="1"/>
  <c r="AL153" i="27"/>
  <c r="AN153" i="27" s="1"/>
  <c r="AL75" i="27"/>
  <c r="AN75" i="27" s="1"/>
  <c r="AL38" i="27"/>
  <c r="AN38" i="27" s="1"/>
  <c r="AL272" i="27"/>
  <c r="AN272" i="27" s="1"/>
  <c r="AL89" i="27"/>
  <c r="AN89" i="27" s="1"/>
  <c r="AL6" i="27"/>
  <c r="AN6" i="27" s="1"/>
  <c r="AL129" i="27"/>
  <c r="AN129" i="27" s="1"/>
  <c r="AL39" i="27"/>
  <c r="AN39" i="27" s="1"/>
  <c r="AL245" i="27"/>
  <c r="AN245" i="27" s="1"/>
  <c r="AL74" i="27"/>
  <c r="AN74" i="27" s="1"/>
  <c r="AL250" i="27"/>
  <c r="AN250" i="27" s="1"/>
  <c r="AL177" i="27"/>
  <c r="AN177" i="27" s="1"/>
  <c r="AL98" i="27"/>
  <c r="AN98" i="27" s="1"/>
  <c r="AL90" i="27"/>
  <c r="AN90" i="27" s="1"/>
  <c r="AL294" i="27"/>
  <c r="AN294" i="27" s="1"/>
  <c r="AL13" i="27"/>
  <c r="AN13" i="27" s="1"/>
  <c r="AL199" i="27"/>
  <c r="AN199" i="27" s="1"/>
  <c r="AL53" i="27"/>
  <c r="AN53" i="27" s="1"/>
  <c r="AL209" i="27"/>
  <c r="AN209" i="27" s="1"/>
  <c r="AL284" i="27"/>
  <c r="AN284" i="27" s="1"/>
  <c r="AL307" i="27"/>
  <c r="AN307" i="27" s="1"/>
  <c r="AL192" i="27"/>
  <c r="AN192" i="27" s="1"/>
  <c r="AL44" i="27"/>
  <c r="AN44" i="27" s="1"/>
  <c r="AL105" i="27"/>
  <c r="AN105" i="27" s="1"/>
  <c r="AL50" i="27"/>
  <c r="AN50" i="27" s="1"/>
  <c r="AL330" i="27"/>
  <c r="AN330" i="27" s="1"/>
  <c r="AL317" i="27"/>
  <c r="AN317" i="27" s="1"/>
  <c r="AL275" i="27"/>
  <c r="AN275" i="27" s="1"/>
  <c r="AL364" i="27"/>
  <c r="AN364" i="27" s="1"/>
  <c r="AL313" i="27"/>
  <c r="AN313" i="27" s="1"/>
  <c r="AL315" i="27"/>
  <c r="AN315" i="27" s="1"/>
  <c r="AL370" i="27"/>
  <c r="AN370" i="27" s="1"/>
  <c r="AL337" i="27"/>
  <c r="AN337" i="27" s="1"/>
  <c r="AL306" i="27"/>
  <c r="AN306" i="27" s="1"/>
  <c r="AL320" i="27"/>
  <c r="AN320" i="27" s="1"/>
  <c r="AL288" i="27"/>
  <c r="AN288" i="27" s="1"/>
  <c r="AL303" i="27"/>
  <c r="AN303" i="27" s="1"/>
  <c r="AL226" i="27"/>
  <c r="AN226" i="27" s="1"/>
  <c r="AL184" i="27"/>
  <c r="AN184" i="27" s="1"/>
  <c r="AL70" i="27"/>
  <c r="AN70" i="27" s="1"/>
  <c r="AL32" i="27"/>
  <c r="AN32" i="27" s="1"/>
  <c r="AL264" i="27"/>
  <c r="AN264" i="27" s="1"/>
  <c r="AL210" i="27"/>
  <c r="AN210" i="27" s="1"/>
  <c r="AL252" i="27"/>
  <c r="AN252" i="27" s="1"/>
  <c r="AL85" i="27"/>
  <c r="AN85" i="27" s="1"/>
  <c r="AL2" i="27"/>
  <c r="B3" i="29" s="1"/>
  <c r="AL276" i="27"/>
  <c r="AN276" i="27" s="1"/>
  <c r="AL214" i="27"/>
  <c r="AN214" i="27" s="1"/>
  <c r="AL137" i="27"/>
  <c r="AN137" i="27" s="1"/>
  <c r="AL323" i="27"/>
  <c r="AN323" i="27" s="1"/>
  <c r="AL242" i="27"/>
  <c r="AN242" i="27" s="1"/>
  <c r="AL221" i="27"/>
  <c r="AN221" i="27" s="1"/>
  <c r="AL181" i="27"/>
  <c r="AN181" i="27" s="1"/>
  <c r="AL121" i="27"/>
  <c r="AN121" i="27" s="1"/>
  <c r="AL67" i="27"/>
  <c r="AN67" i="27" s="1"/>
  <c r="AL146" i="27"/>
  <c r="AN146" i="27" s="1"/>
  <c r="AL198" i="27"/>
  <c r="AN198" i="27" s="1"/>
  <c r="AL81" i="27"/>
  <c r="AN81" i="27" s="1"/>
  <c r="AL52" i="27"/>
  <c r="AN52" i="27" s="1"/>
  <c r="AL24" i="27"/>
  <c r="AN24" i="27" s="1"/>
  <c r="AL7" i="27"/>
  <c r="AN7" i="27" s="1"/>
  <c r="AL211" i="27"/>
  <c r="AN211" i="27" s="1"/>
  <c r="AL112" i="27"/>
  <c r="AN112" i="27" s="1"/>
  <c r="AL96" i="27"/>
  <c r="AN96" i="27" s="1"/>
  <c r="AL144" i="27"/>
  <c r="AN144" i="27" s="1"/>
  <c r="AL127" i="27"/>
  <c r="AN127" i="27" s="1"/>
  <c r="AL116" i="27"/>
  <c r="AN116" i="27" s="1"/>
  <c r="AL19" i="27"/>
  <c r="AN19" i="27" s="1"/>
  <c r="AL102" i="27"/>
  <c r="AN102" i="27" s="1"/>
  <c r="AL58" i="27"/>
  <c r="AN58" i="27" s="1"/>
  <c r="AL268" i="27"/>
  <c r="AN268" i="27" s="1"/>
  <c r="AL164" i="27"/>
  <c r="AN164" i="27" s="1"/>
  <c r="AL132" i="27"/>
  <c r="AN132" i="27" s="1"/>
  <c r="AL196" i="27"/>
  <c r="AN196" i="27" s="1"/>
  <c r="AL344" i="27"/>
  <c r="AN344" i="27" s="1"/>
  <c r="AL375" i="27"/>
  <c r="AN375" i="27" s="1"/>
  <c r="AL62" i="27"/>
  <c r="AN62" i="27" s="1"/>
  <c r="AL157" i="27"/>
  <c r="AN157" i="27" s="1"/>
  <c r="AL40" i="27"/>
  <c r="AN40" i="27" s="1"/>
  <c r="AL71" i="27"/>
  <c r="AN71" i="27" s="1"/>
  <c r="AL227" i="27"/>
  <c r="AN227" i="27" s="1"/>
  <c r="F102" i="37"/>
  <c r="I102" i="37" s="1"/>
  <c r="F263" i="37"/>
  <c r="I263" i="37" s="1"/>
  <c r="F315" i="37"/>
  <c r="I315" i="37" s="1"/>
  <c r="F141" i="37"/>
  <c r="I141" i="37" s="1"/>
  <c r="F262" i="37"/>
  <c r="I262" i="37" s="1"/>
  <c r="F313" i="37"/>
  <c r="I313" i="37" s="1"/>
  <c r="F305" i="37"/>
  <c r="I305" i="37" s="1"/>
  <c r="F326" i="37"/>
  <c r="I326" i="37" s="1"/>
  <c r="F9" i="37"/>
  <c r="I9" i="37" s="1"/>
  <c r="F266" i="37"/>
  <c r="I266" i="37" s="1"/>
  <c r="F321" i="37"/>
  <c r="I321" i="37" s="1"/>
  <c r="F44" i="37"/>
  <c r="I44" i="37" s="1"/>
  <c r="F257" i="37"/>
  <c r="I257" i="37" s="1"/>
  <c r="F378" i="37"/>
  <c r="I378" i="37" s="1"/>
  <c r="F252" i="37"/>
  <c r="I252" i="37" s="1"/>
  <c r="F210" i="37"/>
  <c r="I210" i="37" s="1"/>
  <c r="F83" i="37"/>
  <c r="I83" i="37" s="1"/>
  <c r="F127" i="37"/>
  <c r="I127" i="37" s="1"/>
  <c r="F307" i="37"/>
  <c r="I307" i="37" s="1"/>
  <c r="F157" i="37"/>
  <c r="I157" i="37" s="1"/>
  <c r="F136" i="37"/>
  <c r="I136" i="37" s="1"/>
  <c r="F268" i="37"/>
  <c r="I268" i="37" s="1"/>
  <c r="F237" i="37"/>
  <c r="I237" i="37" s="1"/>
  <c r="F96" i="37"/>
  <c r="I96" i="37" s="1"/>
  <c r="F25" i="37"/>
  <c r="I25" i="37" s="1"/>
  <c r="F371" i="37"/>
  <c r="I371" i="37" s="1"/>
  <c r="F169" i="37"/>
  <c r="I169" i="37" s="1"/>
  <c r="F97" i="37"/>
  <c r="I97" i="37" s="1"/>
  <c r="F27" i="37"/>
  <c r="I27" i="37" s="1"/>
  <c r="F193" i="37"/>
  <c r="I193" i="37" s="1"/>
  <c r="F144" i="37"/>
  <c r="I144" i="37" s="1"/>
  <c r="F110" i="37"/>
  <c r="I110" i="37" s="1"/>
  <c r="F233" i="37"/>
  <c r="I233" i="37" s="1"/>
  <c r="F40" i="37"/>
  <c r="I40" i="37" s="1"/>
  <c r="F325" i="37"/>
  <c r="I325" i="37" s="1"/>
  <c r="F49" i="37"/>
  <c r="I49" i="37" s="1"/>
  <c r="F377" i="37"/>
  <c r="I377" i="37" s="1"/>
  <c r="F140" i="37"/>
  <c r="I140" i="37" s="1"/>
  <c r="F196" i="37"/>
  <c r="I196" i="37" s="1"/>
  <c r="F288" i="37"/>
  <c r="I288" i="37" s="1"/>
  <c r="F130" i="37"/>
  <c r="I130" i="37" s="1"/>
  <c r="F276" i="37"/>
  <c r="I276" i="37" s="1"/>
  <c r="F267" i="37"/>
  <c r="I267" i="37" s="1"/>
  <c r="F60" i="37"/>
  <c r="I60" i="37" s="1"/>
  <c r="F117" i="37"/>
  <c r="I117" i="37" s="1"/>
  <c r="F171" i="37"/>
  <c r="I171" i="37" s="1"/>
  <c r="F53" i="37"/>
  <c r="I53" i="37" s="1"/>
  <c r="F68" i="37"/>
  <c r="I68" i="37" s="1"/>
  <c r="F139" i="37"/>
  <c r="I139" i="37" s="1"/>
  <c r="F265" i="37"/>
  <c r="I265" i="37" s="1"/>
  <c r="F214" i="37"/>
  <c r="I214" i="37" s="1"/>
  <c r="F291" i="37"/>
  <c r="I291" i="37" s="1"/>
  <c r="F316" i="37"/>
  <c r="I316" i="37" s="1"/>
  <c r="F126" i="37"/>
  <c r="I126" i="37" s="1"/>
  <c r="F38" i="37"/>
  <c r="I38" i="37" s="1"/>
  <c r="F16" i="37"/>
  <c r="I16" i="37" s="1"/>
  <c r="F48" i="37"/>
  <c r="I48" i="37" s="1"/>
  <c r="F28" i="37"/>
  <c r="I28" i="37" s="1"/>
  <c r="F255" i="37"/>
  <c r="I255" i="37" s="1"/>
  <c r="F346" i="37"/>
  <c r="I346" i="37" s="1"/>
  <c r="F103" i="37"/>
  <c r="I103" i="37" s="1"/>
  <c r="F254" i="37"/>
  <c r="I254" i="37" s="1"/>
  <c r="F248" i="37"/>
  <c r="I248" i="37" s="1"/>
  <c r="F353" i="37"/>
  <c r="I353" i="37" s="1"/>
  <c r="F310" i="37"/>
  <c r="I310" i="37" s="1"/>
  <c r="F51" i="37"/>
  <c r="I51" i="37" s="1"/>
  <c r="F258" i="37"/>
  <c r="I258" i="37" s="1"/>
  <c r="F299" i="37"/>
  <c r="I299" i="37" s="1"/>
  <c r="F181" i="37"/>
  <c r="I181" i="37" s="1"/>
  <c r="F337" i="37"/>
  <c r="I337" i="37" s="1"/>
  <c r="F370" i="37"/>
  <c r="I370" i="37" s="1"/>
  <c r="F372" i="37"/>
  <c r="I372" i="37" s="1"/>
  <c r="F174" i="37"/>
  <c r="I174" i="37" s="1"/>
  <c r="F75" i="37"/>
  <c r="I75" i="37" s="1"/>
  <c r="F19" i="37"/>
  <c r="I19" i="37" s="1"/>
  <c r="F339" i="37"/>
  <c r="I339" i="37" s="1"/>
  <c r="F149" i="37"/>
  <c r="I149" i="37" s="1"/>
  <c r="F120" i="37"/>
  <c r="I120" i="37" s="1"/>
  <c r="F332" i="37"/>
  <c r="I332" i="37" s="1"/>
  <c r="F194" i="37"/>
  <c r="I194" i="37" s="1"/>
  <c r="F81" i="37"/>
  <c r="I81" i="37" s="1"/>
  <c r="F143" i="37"/>
  <c r="I143" i="37" s="1"/>
  <c r="F323" i="37"/>
  <c r="I323" i="37" s="1"/>
  <c r="F161" i="37"/>
  <c r="I161" i="37" s="1"/>
  <c r="F179" i="37"/>
  <c r="I179" i="37" s="1"/>
  <c r="F349" i="37"/>
  <c r="I349" i="37" s="1"/>
  <c r="F204" i="37"/>
  <c r="I204" i="37" s="1"/>
  <c r="F338" i="37"/>
  <c r="I338" i="37" s="1"/>
  <c r="F100" i="37"/>
  <c r="I100" i="37" s="1"/>
  <c r="F163" i="37"/>
  <c r="I163" i="37" s="1"/>
  <c r="F11" i="37"/>
  <c r="I11" i="37" s="1"/>
  <c r="F228" i="37"/>
  <c r="I228" i="37" s="1"/>
  <c r="F6" i="37"/>
  <c r="I6" i="37" s="1"/>
  <c r="F324" i="37"/>
  <c r="I324" i="37" s="1"/>
  <c r="F198" i="37"/>
  <c r="I198" i="37" s="1"/>
  <c r="F178" i="37"/>
  <c r="I178" i="37" s="1"/>
  <c r="F303" i="37"/>
  <c r="I303" i="37" s="1"/>
  <c r="F93" i="37"/>
  <c r="I93" i="37" s="1"/>
  <c r="F207" i="37"/>
  <c r="I207" i="37" s="1"/>
  <c r="F185" i="37"/>
  <c r="I185" i="37" s="1"/>
  <c r="F334" i="37"/>
  <c r="I334" i="37" s="1"/>
  <c r="F347" i="37"/>
  <c r="I347" i="37" s="1"/>
  <c r="F167" i="37"/>
  <c r="I167" i="37" s="1"/>
  <c r="F151" i="37"/>
  <c r="I151" i="37" s="1"/>
  <c r="F18" i="37"/>
  <c r="I18" i="37" s="1"/>
  <c r="F41" i="37"/>
  <c r="I41" i="37" s="1"/>
  <c r="F208" i="37"/>
  <c r="I208" i="37" s="1"/>
  <c r="F354" i="37"/>
  <c r="I354" i="37" s="1"/>
  <c r="F230" i="37"/>
  <c r="I230" i="37" s="1"/>
  <c r="F76" i="37"/>
  <c r="I76" i="37" s="1"/>
  <c r="F32" i="37"/>
  <c r="I32" i="37" s="1"/>
  <c r="F343" i="37"/>
  <c r="I343" i="37" s="1"/>
  <c r="F330" i="37"/>
  <c r="I330" i="37" s="1"/>
  <c r="F107" i="37"/>
  <c r="I107" i="37" s="1"/>
  <c r="F335" i="37"/>
  <c r="I335" i="37" s="1"/>
  <c r="F328" i="37"/>
  <c r="I328" i="37" s="1"/>
  <c r="F34" i="37"/>
  <c r="I34" i="37" s="1"/>
  <c r="F293" i="37"/>
  <c r="I293" i="37" s="1"/>
  <c r="F360" i="37"/>
  <c r="I360" i="37" s="1"/>
  <c r="F133" i="37"/>
  <c r="I133" i="37" s="1"/>
  <c r="F345" i="37"/>
  <c r="I345" i="37" s="1"/>
  <c r="F249" i="37"/>
  <c r="I249" i="37" s="1"/>
  <c r="F369" i="37"/>
  <c r="I369" i="37" s="1"/>
  <c r="F318" i="37"/>
  <c r="I318" i="37" s="1"/>
  <c r="F209" i="37"/>
  <c r="I209" i="37" s="1"/>
  <c r="F344" i="37"/>
  <c r="I344" i="37" s="1"/>
  <c r="F166" i="37"/>
  <c r="I166" i="37" s="1"/>
  <c r="F232" i="37"/>
  <c r="I232" i="37" s="1"/>
  <c r="F59" i="37"/>
  <c r="I59" i="37" s="1"/>
  <c r="F366" i="37"/>
  <c r="I366" i="37" s="1"/>
  <c r="F221" i="37"/>
  <c r="I221" i="37" s="1"/>
  <c r="F99" i="37"/>
  <c r="I99" i="37" s="1"/>
  <c r="F352" i="37"/>
  <c r="I352" i="37" s="1"/>
  <c r="F172" i="37"/>
  <c r="I172" i="37" s="1"/>
  <c r="F301" i="37"/>
  <c r="I301" i="37" s="1"/>
  <c r="F3" i="37"/>
  <c r="I3" i="37" s="1"/>
  <c r="F302" i="37"/>
  <c r="I302" i="37" s="1"/>
  <c r="F153" i="37"/>
  <c r="I153" i="37" s="1"/>
  <c r="F128" i="37"/>
  <c r="I128" i="37" s="1"/>
  <c r="F280" i="37"/>
  <c r="I280" i="37" s="1"/>
  <c r="F191" i="37"/>
  <c r="I191" i="37" s="1"/>
  <c r="F180" i="37"/>
  <c r="I180" i="37" s="1"/>
  <c r="F70" i="37"/>
  <c r="I70" i="37" s="1"/>
  <c r="F242" i="37"/>
  <c r="I242" i="37" s="1"/>
  <c r="F21" i="37"/>
  <c r="I21" i="37" s="1"/>
  <c r="F218" i="37"/>
  <c r="I218" i="37" s="1"/>
  <c r="F57" i="37"/>
  <c r="I57" i="37" s="1"/>
  <c r="F311" i="37"/>
  <c r="I311" i="37" s="1"/>
  <c r="F119" i="37"/>
  <c r="I119" i="37" s="1"/>
  <c r="F155" i="37"/>
  <c r="I155" i="37" s="1"/>
  <c r="F358" i="37"/>
  <c r="I358" i="37" s="1"/>
  <c r="F189" i="37"/>
  <c r="I189" i="37" s="1"/>
  <c r="F146" i="37"/>
  <c r="I146" i="37" s="1"/>
  <c r="F192" i="37"/>
  <c r="I192" i="37" s="1"/>
  <c r="F235" i="37"/>
  <c r="I235" i="37" s="1"/>
  <c r="F170" i="37"/>
  <c r="I170" i="37" s="1"/>
  <c r="F39" i="37"/>
  <c r="I39" i="37" s="1"/>
  <c r="F137" i="37"/>
  <c r="I137" i="37" s="1"/>
  <c r="F109" i="37"/>
  <c r="I109" i="37" s="1"/>
  <c r="F253" i="37"/>
  <c r="I253" i="37" s="1"/>
  <c r="F274" i="37"/>
  <c r="I274" i="37" s="1"/>
  <c r="F5" i="37"/>
  <c r="I5" i="37" s="1"/>
  <c r="F350" i="37"/>
  <c r="I350" i="37" s="1"/>
  <c r="F206" i="37"/>
  <c r="I206" i="37" s="1"/>
  <c r="F177" i="37"/>
  <c r="I177" i="37" s="1"/>
  <c r="F190" i="37"/>
  <c r="I190" i="37" s="1"/>
  <c r="F80" i="37"/>
  <c r="I80" i="37" s="1"/>
  <c r="F17" i="37"/>
  <c r="I17" i="37" s="1"/>
  <c r="F361" i="37"/>
  <c r="I361" i="37" s="1"/>
  <c r="F314" i="37"/>
  <c r="I314" i="37" s="1"/>
  <c r="F62" i="37"/>
  <c r="I62" i="37" s="1"/>
  <c r="F357" i="37"/>
  <c r="I357" i="37" s="1"/>
  <c r="F312" i="37"/>
  <c r="I312" i="37" s="1"/>
  <c r="F58" i="37"/>
  <c r="I58" i="37" s="1"/>
  <c r="F285" i="37"/>
  <c r="I285" i="37" s="1"/>
  <c r="F379" i="37"/>
  <c r="I379" i="37" s="1"/>
  <c r="F373" i="37"/>
  <c r="I373" i="37" s="1"/>
  <c r="F320" i="37"/>
  <c r="I320" i="37" s="1"/>
  <c r="F26" i="37"/>
  <c r="I26" i="37" s="1"/>
  <c r="F297" i="37"/>
  <c r="I297" i="37" s="1"/>
  <c r="F376" i="37"/>
  <c r="I376" i="37" s="1"/>
  <c r="F54" i="37"/>
  <c r="I54" i="37" s="1"/>
  <c r="F309" i="37"/>
  <c r="I309" i="37" s="1"/>
  <c r="F158" i="37"/>
  <c r="I158" i="37" s="1"/>
  <c r="F138" i="37"/>
  <c r="I138" i="37" s="1"/>
  <c r="F292" i="37"/>
  <c r="I292" i="37" s="1"/>
  <c r="F240" i="37"/>
  <c r="I240" i="37" s="1"/>
  <c r="F216" i="37"/>
  <c r="I216" i="37" s="1"/>
  <c r="F203" i="37"/>
  <c r="I203" i="37" s="1"/>
  <c r="F333" i="37"/>
  <c r="I333" i="37" s="1"/>
  <c r="F164" i="37"/>
  <c r="I164" i="37" s="1"/>
  <c r="F98" i="37"/>
  <c r="I98" i="37" s="1"/>
  <c r="F73" i="37"/>
  <c r="I73" i="37" s="1"/>
  <c r="F201" i="37"/>
  <c r="I201" i="37" s="1"/>
  <c r="F145" i="37"/>
  <c r="I145" i="37" s="1"/>
  <c r="F112" i="37"/>
  <c r="I112" i="37" s="1"/>
  <c r="F259" i="37"/>
  <c r="I259" i="37" s="1"/>
  <c r="F226" i="37"/>
  <c r="I226" i="37" s="1"/>
  <c r="F85" i="37"/>
  <c r="I85" i="37" s="1"/>
  <c r="F111" i="37"/>
  <c r="I111" i="37" s="1"/>
  <c r="F87" i="37"/>
  <c r="I87" i="37" s="1"/>
  <c r="F52" i="37"/>
  <c r="I52" i="37" s="1"/>
  <c r="F162" i="37"/>
  <c r="I162" i="37" s="1"/>
  <c r="F31" i="37"/>
  <c r="I31" i="37" s="1"/>
  <c r="F220" i="37"/>
  <c r="I220" i="37" s="1"/>
  <c r="F195" i="37"/>
  <c r="I195" i="37" s="1"/>
  <c r="F239" i="37"/>
  <c r="I239" i="37" s="1"/>
  <c r="F215" i="37"/>
  <c r="I215" i="37" s="1"/>
  <c r="F284" i="37"/>
  <c r="I284" i="37" s="1"/>
  <c r="F116" i="37"/>
  <c r="I116" i="37" s="1"/>
  <c r="F114" i="37"/>
  <c r="I114" i="37" s="1"/>
  <c r="F234" i="37"/>
  <c r="I234" i="37" s="1"/>
  <c r="F219" i="37"/>
  <c r="I219" i="37" s="1"/>
  <c r="F14" i="37"/>
  <c r="I14" i="37" s="1"/>
  <c r="F105" i="37"/>
  <c r="I105" i="37" s="1"/>
  <c r="F270" i="37"/>
  <c r="I270" i="37" s="1"/>
  <c r="F319" i="37"/>
  <c r="I319" i="37" s="1"/>
  <c r="F223" i="37"/>
  <c r="I223" i="37" s="1"/>
  <c r="F24" i="37"/>
  <c r="I24" i="37" s="1"/>
  <c r="F222" i="37"/>
  <c r="I222" i="37" s="1"/>
  <c r="F123" i="37"/>
  <c r="I123" i="37" s="1"/>
  <c r="F295" i="37"/>
  <c r="I295" i="37" s="1"/>
  <c r="F368" i="37"/>
  <c r="I368" i="37" s="1"/>
  <c r="F29" i="37"/>
  <c r="I29" i="37" s="1"/>
  <c r="F294" i="37"/>
  <c r="I294" i="37" s="1"/>
  <c r="F364" i="37"/>
  <c r="I364" i="37" s="1"/>
  <c r="F94" i="37"/>
  <c r="I94" i="37" s="1"/>
  <c r="F277" i="37"/>
  <c r="I277" i="37" s="1"/>
  <c r="F65" i="37"/>
  <c r="I65" i="37" s="1"/>
  <c r="F300" i="37"/>
  <c r="I300" i="37" s="1"/>
  <c r="F380" i="37"/>
  <c r="I380" i="37" s="1"/>
  <c r="F42" i="37"/>
  <c r="I42" i="37" s="1"/>
  <c r="F289" i="37"/>
  <c r="I289" i="37" s="1"/>
  <c r="F342" i="37"/>
  <c r="I342" i="37" s="1"/>
  <c r="F7" i="37"/>
  <c r="I7" i="37" s="1"/>
  <c r="F246" i="37"/>
  <c r="I246" i="37" s="1"/>
  <c r="F150" i="37"/>
  <c r="I150" i="37" s="1"/>
  <c r="F122" i="37"/>
  <c r="I122" i="37" s="1"/>
  <c r="F272" i="37"/>
  <c r="I272" i="37" s="1"/>
  <c r="F245" i="37"/>
  <c r="I245" i="37" s="1"/>
  <c r="F104" i="37"/>
  <c r="I104" i="37" s="1"/>
  <c r="F135" i="37"/>
  <c r="I135" i="37" s="1"/>
  <c r="F362" i="37"/>
  <c r="I362" i="37" s="1"/>
  <c r="F156" i="37"/>
  <c r="I156" i="37" s="1"/>
  <c r="F134" i="37"/>
  <c r="I134" i="37" s="1"/>
  <c r="F365" i="37"/>
  <c r="I365" i="37" s="1"/>
  <c r="F212" i="37"/>
  <c r="I212" i="37" s="1"/>
  <c r="F187" i="37"/>
  <c r="I187" i="37" s="1"/>
  <c r="F182" i="37"/>
  <c r="I182" i="37" s="1"/>
  <c r="F308" i="37"/>
  <c r="I308" i="37" s="1"/>
  <c r="F176" i="37"/>
  <c r="I176" i="37" s="1"/>
  <c r="F77" i="37"/>
  <c r="I77" i="37" s="1"/>
  <c r="F13" i="37"/>
  <c r="I13" i="37" s="1"/>
  <c r="F90" i="37"/>
  <c r="I90" i="37" s="1"/>
  <c r="F69" i="37"/>
  <c r="I69" i="37" s="1"/>
  <c r="F205" i="37"/>
  <c r="I205" i="37" s="1"/>
  <c r="F47" i="37"/>
  <c r="I47" i="37" s="1"/>
  <c r="F186" i="37"/>
  <c r="I186" i="37" s="1"/>
  <c r="F56" i="37"/>
  <c r="I56" i="37" s="1"/>
  <c r="F79" i="37"/>
  <c r="I79" i="37" s="1"/>
  <c r="F175" i="37"/>
  <c r="I175" i="37" s="1"/>
  <c r="F217" i="37"/>
  <c r="I217" i="37" s="1"/>
  <c r="F15" i="37"/>
  <c r="I15" i="37" s="1"/>
  <c r="F67" i="37"/>
  <c r="I67" i="37" s="1"/>
  <c r="F20" i="37"/>
  <c r="I20" i="37" s="1"/>
  <c r="F250" i="37"/>
  <c r="I250" i="37" s="1"/>
  <c r="F88" i="37"/>
  <c r="I88" i="37" s="1"/>
  <c r="F46" i="37"/>
  <c r="I46" i="37" s="1"/>
  <c r="F329" i="37"/>
  <c r="I329" i="37" s="1"/>
  <c r="F275" i="37"/>
  <c r="I275" i="37" s="1"/>
  <c r="F336" i="37"/>
  <c r="I336" i="37" s="1"/>
  <c r="F101" i="37"/>
  <c r="I101" i="37" s="1"/>
  <c r="F115" i="37"/>
  <c r="I115" i="37" s="1"/>
  <c r="F256" i="37"/>
  <c r="I256" i="37" s="1"/>
  <c r="F131" i="37"/>
  <c r="I131" i="37" s="1"/>
  <c r="F50" i="37"/>
  <c r="I50" i="37" s="1"/>
  <c r="F236" i="37"/>
  <c r="I236" i="37" s="1"/>
  <c r="F287" i="37"/>
  <c r="I287" i="37" s="1"/>
  <c r="F306" i="37"/>
  <c r="I306" i="37" s="1"/>
  <c r="F43" i="37"/>
  <c r="I43" i="37" s="1"/>
  <c r="F286" i="37"/>
  <c r="I286" i="37" s="1"/>
  <c r="F298" i="37"/>
  <c r="I298" i="37" s="1"/>
  <c r="F35" i="37"/>
  <c r="I35" i="37" s="1"/>
  <c r="F269" i="37"/>
  <c r="I269" i="37" s="1"/>
  <c r="F12" i="37"/>
  <c r="I12" i="37" s="1"/>
  <c r="F290" i="37"/>
  <c r="I290" i="37" s="1"/>
  <c r="F348" i="37"/>
  <c r="I348" i="37" s="1"/>
  <c r="F66" i="37"/>
  <c r="I66" i="37" s="1"/>
  <c r="F281" i="37"/>
  <c r="I281" i="37" s="1"/>
  <c r="F363" i="37"/>
  <c r="I363" i="37" s="1"/>
  <c r="F125" i="37"/>
  <c r="I125" i="37" s="1"/>
  <c r="F183" i="37"/>
  <c r="I183" i="37" s="1"/>
  <c r="F229" i="37"/>
  <c r="I229" i="37" s="1"/>
  <c r="F106" i="37"/>
  <c r="I106" i="37" s="1"/>
  <c r="F251" i="37"/>
  <c r="I251" i="37" s="1"/>
  <c r="F202" i="37"/>
  <c r="I202" i="37" s="1"/>
  <c r="F82" i="37"/>
  <c r="I82" i="37" s="1"/>
  <c r="F45" i="37"/>
  <c r="I45" i="37" s="1"/>
  <c r="F238" i="37"/>
  <c r="I238" i="37" s="1"/>
  <c r="F148" i="37"/>
  <c r="I148" i="37" s="1"/>
  <c r="F118" i="37"/>
  <c r="I118" i="37" s="1"/>
  <c r="F283" i="37"/>
  <c r="I283" i="37" s="1"/>
  <c r="F199" i="37"/>
  <c r="I199" i="37" s="1"/>
  <c r="F188" i="37"/>
  <c r="I188" i="37" s="1"/>
  <c r="F33" i="37"/>
  <c r="I33" i="37" s="1"/>
  <c r="F359" i="37"/>
  <c r="I359" i="37" s="1"/>
  <c r="F168" i="37"/>
  <c r="I168" i="37" s="1"/>
  <c r="F89" i="37"/>
  <c r="I89" i="37" s="1"/>
  <c r="F264" i="37"/>
  <c r="I264" i="37" s="1"/>
  <c r="F108" i="37"/>
  <c r="I108" i="37" s="1"/>
  <c r="F36" i="37"/>
  <c r="I36" i="37" s="1"/>
  <c r="F84" i="37"/>
  <c r="I84" i="37" s="1"/>
  <c r="F64" i="37"/>
  <c r="I64" i="37" s="1"/>
  <c r="F159" i="37"/>
  <c r="I159" i="37" s="1"/>
  <c r="F340" i="37"/>
  <c r="I340" i="37" s="1"/>
  <c r="F132" i="37"/>
  <c r="I132" i="37" s="1"/>
  <c r="F154" i="37"/>
  <c r="I154" i="37" s="1"/>
  <c r="F147" i="37"/>
  <c r="I147" i="37" s="1"/>
  <c r="F4" i="37"/>
  <c r="I4" i="37" s="1"/>
  <c r="F121" i="37"/>
  <c r="I121" i="37" s="1"/>
  <c r="F72" i="37"/>
  <c r="I72" i="37" s="1"/>
  <c r="F225" i="37"/>
  <c r="I225" i="37" s="1"/>
  <c r="F23" i="37"/>
  <c r="I23" i="37" s="1"/>
  <c r="F10" i="37"/>
  <c r="I10" i="37" s="1"/>
  <c r="F331" i="37"/>
  <c r="I331" i="37" s="1"/>
  <c r="F152" i="37"/>
  <c r="I152" i="37" s="1"/>
  <c r="F61" i="37"/>
  <c r="I61" i="37" s="1"/>
  <c r="F37" i="37"/>
  <c r="I37" i="37" s="1"/>
  <c r="F279" i="37"/>
  <c r="I279" i="37" s="1"/>
  <c r="F355" i="37"/>
  <c r="I355" i="37" s="1"/>
  <c r="F71" i="37"/>
  <c r="I71" i="37" s="1"/>
  <c r="F278" i="37"/>
  <c r="I278" i="37" s="1"/>
  <c r="F351" i="37"/>
  <c r="I351" i="37" s="1"/>
  <c r="F63" i="37"/>
  <c r="I63" i="37" s="1"/>
  <c r="F261" i="37"/>
  <c r="I261" i="37" s="1"/>
  <c r="F227" i="37"/>
  <c r="I227" i="37" s="1"/>
  <c r="F282" i="37"/>
  <c r="I282" i="37" s="1"/>
  <c r="F367" i="37"/>
  <c r="I367" i="37" s="1"/>
  <c r="F8" i="37"/>
  <c r="I8" i="37" s="1"/>
  <c r="F273" i="37"/>
  <c r="I273" i="37" s="1"/>
  <c r="F341" i="37"/>
  <c r="I341" i="37" s="1"/>
  <c r="F296" i="37"/>
  <c r="I296" i="37" s="1"/>
  <c r="F184" i="37"/>
  <c r="I184" i="37" s="1"/>
  <c r="F224" i="37"/>
  <c r="I224" i="37" s="1"/>
  <c r="F247" i="37"/>
  <c r="I247" i="37" s="1"/>
  <c r="F356" i="37"/>
  <c r="I356" i="37" s="1"/>
  <c r="F173" i="37"/>
  <c r="I173" i="37" s="1"/>
  <c r="F74" i="37"/>
  <c r="I74" i="37" s="1"/>
  <c r="F55" i="37"/>
  <c r="I55" i="37" s="1"/>
  <c r="F243" i="37"/>
  <c r="I243" i="37" s="1"/>
  <c r="F213" i="37"/>
  <c r="I213" i="37" s="1"/>
  <c r="F91" i="37"/>
  <c r="I91" i="37" s="1"/>
  <c r="F260" i="37"/>
  <c r="I260" i="37" s="1"/>
  <c r="F231" i="37"/>
  <c r="I231" i="37" s="1"/>
  <c r="F86" i="37"/>
  <c r="I86" i="37" s="1"/>
  <c r="F244" i="37"/>
  <c r="I244" i="37" s="1"/>
  <c r="F317" i="37"/>
  <c r="I317" i="37" s="1"/>
  <c r="F160" i="37"/>
  <c r="I160" i="37" s="1"/>
  <c r="F142" i="37"/>
  <c r="I142" i="37" s="1"/>
  <c r="F327" i="37"/>
  <c r="I327" i="37" s="1"/>
  <c r="F95" i="37"/>
  <c r="I95" i="37" s="1"/>
  <c r="F381" i="37"/>
  <c r="I381" i="37" s="1"/>
  <c r="F211" i="37"/>
  <c r="I211" i="37" s="1"/>
  <c r="F22" i="37"/>
  <c r="I22" i="37" s="1"/>
  <c r="F197" i="37"/>
  <c r="I197" i="37" s="1"/>
  <c r="F322" i="37"/>
  <c r="I322" i="37" s="1"/>
  <c r="F92" i="37"/>
  <c r="I92" i="37" s="1"/>
  <c r="F200" i="37"/>
  <c r="I200" i="37" s="1"/>
  <c r="F124" i="37"/>
  <c r="I124" i="37" s="1"/>
  <c r="F113" i="37"/>
  <c r="I113" i="37" s="1"/>
  <c r="F2" i="37"/>
  <c r="F129" i="37"/>
  <c r="I129" i="37" s="1"/>
  <c r="F30" i="37"/>
  <c r="I30" i="37" s="1"/>
  <c r="F375" i="37"/>
  <c r="I375" i="37" s="1"/>
  <c r="F241" i="37"/>
  <c r="I241" i="37" s="1"/>
  <c r="F271" i="37"/>
  <c r="I271" i="37" s="1"/>
  <c r="F304" i="37"/>
  <c r="I304" i="37" s="1"/>
  <c r="F165" i="37"/>
  <c r="I165" i="37" s="1"/>
  <c r="F78" i="37"/>
  <c r="I78" i="37" s="1"/>
  <c r="F374" i="37"/>
  <c r="I374" i="37" s="1"/>
  <c r="BR365" i="24"/>
  <c r="BT365" i="24" s="1"/>
  <c r="BR381" i="24"/>
  <c r="BT381" i="24" s="1"/>
  <c r="BR351" i="24"/>
  <c r="BT351" i="24" s="1"/>
  <c r="BR343" i="24"/>
  <c r="BT343" i="24" s="1"/>
  <c r="BR323" i="24"/>
  <c r="BT323" i="24" s="1"/>
  <c r="BR340" i="24"/>
  <c r="BT340" i="24" s="1"/>
  <c r="BR314" i="24"/>
  <c r="BT314" i="24" s="1"/>
  <c r="BR302" i="24"/>
  <c r="BT302" i="24" s="1"/>
  <c r="BR293" i="24"/>
  <c r="BT293" i="24" s="1"/>
  <c r="BR301" i="24"/>
  <c r="BT301" i="24" s="1"/>
  <c r="BR311" i="24"/>
  <c r="BT311" i="24" s="1"/>
  <c r="BR309" i="24"/>
  <c r="BT309" i="24" s="1"/>
  <c r="BR280" i="24"/>
  <c r="BT280" i="24" s="1"/>
  <c r="BR272" i="24"/>
  <c r="BT272" i="24" s="1"/>
  <c r="BR262" i="24"/>
  <c r="BT262" i="24" s="1"/>
  <c r="BR254" i="24"/>
  <c r="BT254" i="24" s="1"/>
  <c r="BR246" i="24"/>
  <c r="BT246" i="24" s="1"/>
  <c r="BR238" i="24"/>
  <c r="BT238" i="24" s="1"/>
  <c r="BR230" i="24"/>
  <c r="BT230" i="24" s="1"/>
  <c r="BR222" i="24"/>
  <c r="BT222" i="24" s="1"/>
  <c r="BR214" i="24"/>
  <c r="BT214" i="24" s="1"/>
  <c r="BR206" i="24"/>
  <c r="BT206" i="24" s="1"/>
  <c r="BR200" i="24"/>
  <c r="BT200" i="24" s="1"/>
  <c r="BR188" i="24"/>
  <c r="BT188" i="24" s="1"/>
  <c r="BR176" i="24"/>
  <c r="BT176" i="24" s="1"/>
  <c r="BR168" i="24"/>
  <c r="BT168" i="24" s="1"/>
  <c r="BR160" i="24"/>
  <c r="BT160" i="24" s="1"/>
  <c r="BR152" i="24"/>
  <c r="BT152" i="24" s="1"/>
  <c r="BR144" i="24"/>
  <c r="BT144" i="24" s="1"/>
  <c r="BR193" i="24"/>
  <c r="BT193" i="24" s="1"/>
  <c r="BR130" i="24"/>
  <c r="BT130" i="24" s="1"/>
  <c r="BR122" i="24"/>
  <c r="BT122" i="24" s="1"/>
  <c r="BR114" i="24"/>
  <c r="BT114" i="24" s="1"/>
  <c r="BR106" i="24"/>
  <c r="BT106" i="24" s="1"/>
  <c r="BR98" i="24"/>
  <c r="BT98" i="24" s="1"/>
  <c r="BR83" i="24"/>
  <c r="BT83" i="24" s="1"/>
  <c r="BR82" i="24"/>
  <c r="BT82" i="24" s="1"/>
  <c r="BR78" i="24"/>
  <c r="BT78" i="24" s="1"/>
  <c r="BR70" i="24"/>
  <c r="BT70" i="24" s="1"/>
  <c r="BR62" i="24"/>
  <c r="BT62" i="24" s="1"/>
  <c r="BR54" i="24"/>
  <c r="BT54" i="24" s="1"/>
  <c r="BR24" i="24"/>
  <c r="BT24" i="24" s="1"/>
  <c r="BR28" i="24"/>
  <c r="BT28" i="24" s="1"/>
  <c r="BR49" i="24"/>
  <c r="BT49" i="24" s="1"/>
  <c r="BR32" i="24"/>
  <c r="BT32" i="24" s="1"/>
  <c r="BR41" i="24"/>
  <c r="BT41" i="24" s="1"/>
  <c r="BR37" i="24"/>
  <c r="BT37" i="24" s="1"/>
  <c r="BR16" i="24"/>
  <c r="BT16" i="24" s="1"/>
  <c r="BR48" i="24"/>
  <c r="BT48" i="24" s="1"/>
  <c r="BR375" i="24"/>
  <c r="BT375" i="24" s="1"/>
  <c r="BR326" i="24"/>
  <c r="BT326" i="24" s="1"/>
  <c r="BR321" i="24"/>
  <c r="BT321" i="24" s="1"/>
  <c r="BR307" i="24"/>
  <c r="BT307" i="24" s="1"/>
  <c r="BR257" i="24"/>
  <c r="BT257" i="24" s="1"/>
  <c r="BR241" i="24"/>
  <c r="BT241" i="24" s="1"/>
  <c r="BR209" i="24"/>
  <c r="BT209" i="24" s="1"/>
  <c r="BR196" i="24"/>
  <c r="BT196" i="24" s="1"/>
  <c r="BR155" i="24"/>
  <c r="BT155" i="24" s="1"/>
  <c r="BR139" i="24"/>
  <c r="BT139" i="24" s="1"/>
  <c r="BR125" i="24"/>
  <c r="BT125" i="24" s="1"/>
  <c r="BR101" i="24"/>
  <c r="BT101" i="24" s="1"/>
  <c r="BR73" i="24"/>
  <c r="BT73" i="24" s="1"/>
  <c r="BR3" i="24"/>
  <c r="BT3" i="24" s="1"/>
  <c r="BR39" i="24"/>
  <c r="BT39" i="24" s="1"/>
  <c r="BR249" i="24"/>
  <c r="BT249" i="24" s="1"/>
  <c r="BR364" i="24"/>
  <c r="BT364" i="24" s="1"/>
  <c r="BR377" i="24"/>
  <c r="BT377" i="24" s="1"/>
  <c r="BR371" i="24"/>
  <c r="BT371" i="24" s="1"/>
  <c r="BR350" i="24"/>
  <c r="BT350" i="24" s="1"/>
  <c r="BR342" i="24"/>
  <c r="BT342" i="24" s="1"/>
  <c r="BR330" i="24"/>
  <c r="BT330" i="24" s="1"/>
  <c r="BR322" i="24"/>
  <c r="BT322" i="24" s="1"/>
  <c r="BR341" i="24"/>
  <c r="BT341" i="24" s="1"/>
  <c r="BR338" i="24"/>
  <c r="BT338" i="24" s="1"/>
  <c r="BR292" i="24"/>
  <c r="BT292" i="24" s="1"/>
  <c r="BR304" i="24"/>
  <c r="BT304" i="24" s="1"/>
  <c r="BR287" i="24"/>
  <c r="BT287" i="24" s="1"/>
  <c r="BR279" i="24"/>
  <c r="BT279" i="24" s="1"/>
  <c r="BR271" i="24"/>
  <c r="BT271" i="24" s="1"/>
  <c r="BR261" i="24"/>
  <c r="BT261" i="24" s="1"/>
  <c r="BR253" i="24"/>
  <c r="BT253" i="24" s="1"/>
  <c r="BR245" i="24"/>
  <c r="BT245" i="24" s="1"/>
  <c r="BR237" i="24"/>
  <c r="BT237" i="24" s="1"/>
  <c r="BR229" i="24"/>
  <c r="BT229" i="24" s="1"/>
  <c r="BR221" i="24"/>
  <c r="BT221" i="24" s="1"/>
  <c r="BR213" i="24"/>
  <c r="BT213" i="24" s="1"/>
  <c r="BR205" i="24"/>
  <c r="BT205" i="24" s="1"/>
  <c r="BR199" i="24"/>
  <c r="BT199" i="24" s="1"/>
  <c r="BR186" i="24"/>
  <c r="BT186" i="24" s="1"/>
  <c r="BR175" i="24"/>
  <c r="BT175" i="24" s="1"/>
  <c r="BR167" i="24"/>
  <c r="BT167" i="24" s="1"/>
  <c r="BR159" i="24"/>
  <c r="BT159" i="24" s="1"/>
  <c r="BR151" i="24"/>
  <c r="BT151" i="24" s="1"/>
  <c r="BR143" i="24"/>
  <c r="BT143" i="24" s="1"/>
  <c r="BR191" i="24"/>
  <c r="BT191" i="24" s="1"/>
  <c r="BR137" i="24"/>
  <c r="BT137" i="24" s="1"/>
  <c r="BR129" i="24"/>
  <c r="BT129" i="24" s="1"/>
  <c r="BR121" i="24"/>
  <c r="BT121" i="24" s="1"/>
  <c r="BR113" i="24"/>
  <c r="BT113" i="24" s="1"/>
  <c r="BR105" i="24"/>
  <c r="BT105" i="24" s="1"/>
  <c r="BR97" i="24"/>
  <c r="BT97" i="24" s="1"/>
  <c r="BR85" i="24"/>
  <c r="BT85" i="24" s="1"/>
  <c r="BR77" i="24"/>
  <c r="BT77" i="24" s="1"/>
  <c r="BR69" i="24"/>
  <c r="BT69" i="24" s="1"/>
  <c r="BR61" i="24"/>
  <c r="BT61" i="24" s="1"/>
  <c r="BR23" i="24"/>
  <c r="BT23" i="24" s="1"/>
  <c r="BR47" i="24"/>
  <c r="BT47" i="24" s="1"/>
  <c r="BR26" i="24"/>
  <c r="BT26" i="24" s="1"/>
  <c r="BR17" i="24"/>
  <c r="BT17" i="24" s="1"/>
  <c r="BR15" i="24"/>
  <c r="BT15" i="24" s="1"/>
  <c r="BR374" i="24"/>
  <c r="BT374" i="24" s="1"/>
  <c r="BR115" i="24"/>
  <c r="BT115" i="24" s="1"/>
  <c r="BR379" i="24"/>
  <c r="BT379" i="24" s="1"/>
  <c r="BR363" i="24"/>
  <c r="BT363" i="24" s="1"/>
  <c r="BR376" i="24"/>
  <c r="BT376" i="24" s="1"/>
  <c r="BR357" i="24"/>
  <c r="BT357" i="24" s="1"/>
  <c r="BR349" i="24"/>
  <c r="BT349" i="24" s="1"/>
  <c r="BR329" i="24"/>
  <c r="BT329" i="24" s="1"/>
  <c r="BR339" i="24"/>
  <c r="BT339" i="24" s="1"/>
  <c r="BR320" i="24"/>
  <c r="BT320" i="24" s="1"/>
  <c r="BR299" i="24"/>
  <c r="BT299" i="24" s="1"/>
  <c r="BR291" i="24"/>
  <c r="BT291" i="24" s="1"/>
  <c r="BR285" i="24"/>
  <c r="BT285" i="24" s="1"/>
  <c r="BR278" i="24"/>
  <c r="BT278" i="24" s="1"/>
  <c r="BR270" i="24"/>
  <c r="BT270" i="24" s="1"/>
  <c r="BR268" i="24"/>
  <c r="BT268" i="24" s="1"/>
  <c r="BR260" i="24"/>
  <c r="BT260" i="24" s="1"/>
  <c r="BR252" i="24"/>
  <c r="BT252" i="24" s="1"/>
  <c r="BR244" i="24"/>
  <c r="BT244" i="24" s="1"/>
  <c r="BR236" i="24"/>
  <c r="BT236" i="24" s="1"/>
  <c r="BR228" i="24"/>
  <c r="BT228" i="24" s="1"/>
  <c r="BR220" i="24"/>
  <c r="BT220" i="24" s="1"/>
  <c r="BR212" i="24"/>
  <c r="BT212" i="24" s="1"/>
  <c r="BR204" i="24"/>
  <c r="BT204" i="24" s="1"/>
  <c r="BR198" i="24"/>
  <c r="BT198" i="24" s="1"/>
  <c r="BR195" i="24"/>
  <c r="BT195" i="24" s="1"/>
  <c r="BR184" i="24"/>
  <c r="BT184" i="24" s="1"/>
  <c r="BR174" i="24"/>
  <c r="BT174" i="24" s="1"/>
  <c r="BR166" i="24"/>
  <c r="BT166" i="24" s="1"/>
  <c r="BR158" i="24"/>
  <c r="BT158" i="24" s="1"/>
  <c r="BR150" i="24"/>
  <c r="BT150" i="24" s="1"/>
  <c r="BR142" i="24"/>
  <c r="BT142" i="24" s="1"/>
  <c r="BR189" i="24"/>
  <c r="BT189" i="24" s="1"/>
  <c r="BR136" i="24"/>
  <c r="BT136" i="24" s="1"/>
  <c r="BR128" i="24"/>
  <c r="BT128" i="24" s="1"/>
  <c r="BR120" i="24"/>
  <c r="BT120" i="24" s="1"/>
  <c r="BR112" i="24"/>
  <c r="BT112" i="24" s="1"/>
  <c r="BR104" i="24"/>
  <c r="BT104" i="24" s="1"/>
  <c r="BR96" i="24"/>
  <c r="BT96" i="24" s="1"/>
  <c r="BR76" i="24"/>
  <c r="BT76" i="24" s="1"/>
  <c r="BR68" i="24"/>
  <c r="BT68" i="24" s="1"/>
  <c r="BR60" i="24"/>
  <c r="BT60" i="24" s="1"/>
  <c r="BR6" i="24"/>
  <c r="BT6" i="24" s="1"/>
  <c r="BR13" i="24"/>
  <c r="BT13" i="24" s="1"/>
  <c r="BR317" i="24"/>
  <c r="BT317" i="24" s="1"/>
  <c r="BR265" i="24"/>
  <c r="BT265" i="24" s="1"/>
  <c r="BR233" i="24"/>
  <c r="BT233" i="24" s="1"/>
  <c r="BR171" i="24"/>
  <c r="BT171" i="24" s="1"/>
  <c r="BR183" i="24"/>
  <c r="BT183" i="24" s="1"/>
  <c r="BR93" i="24"/>
  <c r="BT93" i="24" s="1"/>
  <c r="BR84" i="24"/>
  <c r="BT84" i="24" s="1"/>
  <c r="BR382" i="24"/>
  <c r="BT382" i="24" s="1"/>
  <c r="BR370" i="24"/>
  <c r="BT370" i="24" s="1"/>
  <c r="BR362" i="24"/>
  <c r="BT362" i="24" s="1"/>
  <c r="BR356" i="24"/>
  <c r="BT356" i="24" s="1"/>
  <c r="BR348" i="24"/>
  <c r="BT348" i="24" s="1"/>
  <c r="BR328" i="24"/>
  <c r="BT328" i="24" s="1"/>
  <c r="BR336" i="24"/>
  <c r="BT336" i="24" s="1"/>
  <c r="BR319" i="24"/>
  <c r="BT319" i="24" s="1"/>
  <c r="BR298" i="24"/>
  <c r="BT298" i="24" s="1"/>
  <c r="BR290" i="24"/>
  <c r="BT290" i="24" s="1"/>
  <c r="BR300" i="24"/>
  <c r="BT300" i="24" s="1"/>
  <c r="BR313" i="24"/>
  <c r="BT313" i="24" s="1"/>
  <c r="BR277" i="24"/>
  <c r="BT277" i="24" s="1"/>
  <c r="BR269" i="24"/>
  <c r="BT269" i="24" s="1"/>
  <c r="BR267" i="24"/>
  <c r="BT267" i="24" s="1"/>
  <c r="BR259" i="24"/>
  <c r="BT259" i="24" s="1"/>
  <c r="BR251" i="24"/>
  <c r="BT251" i="24" s="1"/>
  <c r="BR243" i="24"/>
  <c r="BT243" i="24" s="1"/>
  <c r="BR235" i="24"/>
  <c r="BT235" i="24" s="1"/>
  <c r="BR227" i="24"/>
  <c r="BT227" i="24" s="1"/>
  <c r="BR219" i="24"/>
  <c r="BT219" i="24" s="1"/>
  <c r="BR211" i="24"/>
  <c r="BT211" i="24" s="1"/>
  <c r="BR203" i="24"/>
  <c r="BT203" i="24" s="1"/>
  <c r="BR197" i="24"/>
  <c r="BT197" i="24" s="1"/>
  <c r="BR194" i="24"/>
  <c r="BT194" i="24" s="1"/>
  <c r="BR182" i="24"/>
  <c r="BT182" i="24" s="1"/>
  <c r="BR173" i="24"/>
  <c r="BT173" i="24" s="1"/>
  <c r="BR165" i="24"/>
  <c r="BT165" i="24" s="1"/>
  <c r="BR157" i="24"/>
  <c r="BT157" i="24" s="1"/>
  <c r="BR149" i="24"/>
  <c r="BT149" i="24" s="1"/>
  <c r="BR141" i="24"/>
  <c r="BT141" i="24" s="1"/>
  <c r="BR187" i="24"/>
  <c r="BT187" i="24" s="1"/>
  <c r="BR135" i="24"/>
  <c r="BT135" i="24" s="1"/>
  <c r="BR127" i="24"/>
  <c r="BT127" i="24" s="1"/>
  <c r="BR119" i="24"/>
  <c r="BT119" i="24" s="1"/>
  <c r="BR111" i="24"/>
  <c r="BT111" i="24" s="1"/>
  <c r="BR103" i="24"/>
  <c r="BT103" i="24" s="1"/>
  <c r="BR95" i="24"/>
  <c r="BT95" i="24" s="1"/>
  <c r="BR75" i="24"/>
  <c r="BT75" i="24" s="1"/>
  <c r="BR67" i="24"/>
  <c r="BT67" i="24" s="1"/>
  <c r="BR59" i="24"/>
  <c r="BT59" i="24" s="1"/>
  <c r="BR46" i="24"/>
  <c r="BT46" i="24" s="1"/>
  <c r="BR38" i="24"/>
  <c r="BT38" i="24" s="1"/>
  <c r="BR27" i="24"/>
  <c r="BT27" i="24" s="1"/>
  <c r="BR31" i="24"/>
  <c r="BT31" i="24" s="1"/>
  <c r="BR5" i="24"/>
  <c r="BT5" i="24" s="1"/>
  <c r="BR50" i="24"/>
  <c r="BT50" i="24" s="1"/>
  <c r="BR12" i="24"/>
  <c r="BT12" i="24" s="1"/>
  <c r="BR7" i="24"/>
  <c r="BT7" i="24" s="1"/>
  <c r="BR360" i="24"/>
  <c r="BT360" i="24" s="1"/>
  <c r="BR354" i="24"/>
  <c r="BT354" i="24" s="1"/>
  <c r="BR332" i="24"/>
  <c r="BT332" i="24" s="1"/>
  <c r="BR296" i="24"/>
  <c r="BT296" i="24" s="1"/>
  <c r="BR334" i="24"/>
  <c r="BT334" i="24" s="1"/>
  <c r="BR283" i="24"/>
  <c r="BT283" i="24" s="1"/>
  <c r="BR217" i="24"/>
  <c r="BT217" i="24" s="1"/>
  <c r="BR163" i="24"/>
  <c r="BT163" i="24" s="1"/>
  <c r="BR147" i="24"/>
  <c r="BT147" i="24" s="1"/>
  <c r="BR133" i="24"/>
  <c r="BT133" i="24" s="1"/>
  <c r="BR109" i="24"/>
  <c r="BT109" i="24" s="1"/>
  <c r="BR81" i="24"/>
  <c r="BT81" i="24" s="1"/>
  <c r="BR57" i="24"/>
  <c r="BT57" i="24" s="1"/>
  <c r="BR42" i="24"/>
  <c r="BT42" i="24" s="1"/>
  <c r="BR35" i="24"/>
  <c r="BT35" i="24" s="1"/>
  <c r="BR21" i="24"/>
  <c r="BT21" i="24" s="1"/>
  <c r="BR10" i="24"/>
  <c r="BT10" i="24" s="1"/>
  <c r="BR378" i="24"/>
  <c r="BT378" i="24" s="1"/>
  <c r="BR369" i="24"/>
  <c r="BT369" i="24" s="1"/>
  <c r="BR361" i="24"/>
  <c r="BT361" i="24" s="1"/>
  <c r="BR380" i="24"/>
  <c r="BT380" i="24" s="1"/>
  <c r="BR355" i="24"/>
  <c r="BT355" i="24" s="1"/>
  <c r="BR347" i="24"/>
  <c r="BT347" i="24" s="1"/>
  <c r="BR337" i="24"/>
  <c r="BT337" i="24" s="1"/>
  <c r="BR327" i="24"/>
  <c r="BT327" i="24" s="1"/>
  <c r="BR335" i="24"/>
  <c r="BT335" i="24" s="1"/>
  <c r="BR318" i="24"/>
  <c r="BT318" i="24" s="1"/>
  <c r="BR297" i="24"/>
  <c r="BT297" i="24" s="1"/>
  <c r="BR289" i="24"/>
  <c r="BT289" i="24" s="1"/>
  <c r="BR284" i="24"/>
  <c r="BT284" i="24" s="1"/>
  <c r="BR276" i="24"/>
  <c r="BT276" i="24" s="1"/>
  <c r="BR266" i="24"/>
  <c r="BT266" i="24" s="1"/>
  <c r="BR258" i="24"/>
  <c r="BT258" i="24" s="1"/>
  <c r="BR250" i="24"/>
  <c r="BT250" i="24" s="1"/>
  <c r="BR242" i="24"/>
  <c r="BT242" i="24" s="1"/>
  <c r="BR234" i="24"/>
  <c r="BT234" i="24" s="1"/>
  <c r="BR226" i="24"/>
  <c r="BT226" i="24" s="1"/>
  <c r="BR218" i="24"/>
  <c r="BT218" i="24" s="1"/>
  <c r="BR210" i="24"/>
  <c r="BT210" i="24" s="1"/>
  <c r="BR248" i="24"/>
  <c r="BT248" i="24" s="1"/>
  <c r="BR180" i="24"/>
  <c r="BT180" i="24" s="1"/>
  <c r="BR172" i="24"/>
  <c r="BT172" i="24" s="1"/>
  <c r="BR164" i="24"/>
  <c r="BT164" i="24" s="1"/>
  <c r="BR156" i="24"/>
  <c r="BT156" i="24" s="1"/>
  <c r="BR148" i="24"/>
  <c r="BT148" i="24" s="1"/>
  <c r="BR140" i="24"/>
  <c r="BT140" i="24" s="1"/>
  <c r="BR185" i="24"/>
  <c r="BT185" i="24" s="1"/>
  <c r="BR134" i="24"/>
  <c r="BT134" i="24" s="1"/>
  <c r="BR126" i="24"/>
  <c r="BT126" i="24" s="1"/>
  <c r="BR118" i="24"/>
  <c r="BT118" i="24" s="1"/>
  <c r="BR110" i="24"/>
  <c r="BT110" i="24" s="1"/>
  <c r="BR102" i="24"/>
  <c r="BT102" i="24" s="1"/>
  <c r="BR94" i="24"/>
  <c r="BT94" i="24" s="1"/>
  <c r="BR91" i="24"/>
  <c r="BT91" i="24" s="1"/>
  <c r="BR90" i="24"/>
  <c r="BT90" i="24" s="1"/>
  <c r="BR74" i="24"/>
  <c r="BT74" i="24" s="1"/>
  <c r="BR66" i="24"/>
  <c r="BT66" i="24" s="1"/>
  <c r="BR58" i="24"/>
  <c r="BT58" i="24" s="1"/>
  <c r="BR44" i="24"/>
  <c r="BT44" i="24" s="1"/>
  <c r="BR88" i="24"/>
  <c r="BT88" i="24" s="1"/>
  <c r="BR36" i="24"/>
  <c r="BT36" i="24" s="1"/>
  <c r="BR4" i="24"/>
  <c r="BT4" i="24" s="1"/>
  <c r="BR18" i="24"/>
  <c r="BT18" i="24" s="1"/>
  <c r="BR11" i="24"/>
  <c r="BT11" i="24" s="1"/>
  <c r="BR368" i="24"/>
  <c r="BT368" i="24" s="1"/>
  <c r="BR346" i="24"/>
  <c r="BT346" i="24" s="1"/>
  <c r="BR288" i="24"/>
  <c r="BT288" i="24" s="1"/>
  <c r="BR275" i="24"/>
  <c r="BT275" i="24" s="1"/>
  <c r="BR303" i="24"/>
  <c r="BT303" i="24" s="1"/>
  <c r="BR225" i="24"/>
  <c r="BT225" i="24" s="1"/>
  <c r="BR179" i="24"/>
  <c r="BT179" i="24" s="1"/>
  <c r="BR117" i="24"/>
  <c r="BT117" i="24" s="1"/>
  <c r="BR65" i="24"/>
  <c r="BT65" i="24" s="1"/>
  <c r="BR53" i="24"/>
  <c r="BT53" i="24" s="1"/>
  <c r="BR372" i="24"/>
  <c r="BT372" i="24" s="1"/>
  <c r="BR367" i="24"/>
  <c r="BT367" i="24" s="1"/>
  <c r="BR359" i="24"/>
  <c r="BT359" i="24" s="1"/>
  <c r="BR373" i="24"/>
  <c r="BT373" i="24" s="1"/>
  <c r="BR353" i="24"/>
  <c r="BT353" i="24" s="1"/>
  <c r="BR345" i="24"/>
  <c r="BT345" i="24" s="1"/>
  <c r="BR333" i="24"/>
  <c r="BT333" i="24" s="1"/>
  <c r="BR325" i="24"/>
  <c r="BT325" i="24" s="1"/>
  <c r="BR331" i="24"/>
  <c r="BT331" i="24" s="1"/>
  <c r="BR316" i="24"/>
  <c r="BT316" i="24" s="1"/>
  <c r="BR306" i="24"/>
  <c r="BT306" i="24" s="1"/>
  <c r="BR295" i="24"/>
  <c r="BT295" i="24" s="1"/>
  <c r="BR305" i="24"/>
  <c r="BT305" i="24" s="1"/>
  <c r="BR308" i="24"/>
  <c r="BT308" i="24" s="1"/>
  <c r="BR282" i="24"/>
  <c r="BT282" i="24" s="1"/>
  <c r="BR274" i="24"/>
  <c r="BT274" i="24" s="1"/>
  <c r="BR286" i="24"/>
  <c r="BT286" i="24" s="1"/>
  <c r="BR264" i="24"/>
  <c r="BT264" i="24" s="1"/>
  <c r="BR256" i="24"/>
  <c r="BT256" i="24" s="1"/>
  <c r="BR240" i="24"/>
  <c r="BT240" i="24" s="1"/>
  <c r="BR232" i="24"/>
  <c r="BT232" i="24" s="1"/>
  <c r="BR224" i="24"/>
  <c r="BT224" i="24" s="1"/>
  <c r="BR216" i="24"/>
  <c r="BT216" i="24" s="1"/>
  <c r="BR208" i="24"/>
  <c r="BT208" i="24" s="1"/>
  <c r="BR202" i="24"/>
  <c r="BT202" i="24" s="1"/>
  <c r="BR192" i="24"/>
  <c r="BT192" i="24" s="1"/>
  <c r="BR178" i="24"/>
  <c r="BT178" i="24" s="1"/>
  <c r="BR170" i="24"/>
  <c r="BT170" i="24" s="1"/>
  <c r="BR162" i="24"/>
  <c r="BT162" i="24" s="1"/>
  <c r="BR154" i="24"/>
  <c r="BT154" i="24" s="1"/>
  <c r="BR146" i="24"/>
  <c r="BT146" i="24" s="1"/>
  <c r="BR138" i="24"/>
  <c r="BT138" i="24" s="1"/>
  <c r="BR181" i="24"/>
  <c r="BT181" i="24" s="1"/>
  <c r="BR132" i="24"/>
  <c r="BT132" i="24" s="1"/>
  <c r="BR124" i="24"/>
  <c r="BT124" i="24" s="1"/>
  <c r="BR116" i="24"/>
  <c r="BT116" i="24" s="1"/>
  <c r="BR108" i="24"/>
  <c r="BT108" i="24" s="1"/>
  <c r="BR100" i="24"/>
  <c r="BT100" i="24" s="1"/>
  <c r="BR92" i="24"/>
  <c r="BT92" i="24" s="1"/>
  <c r="BR87" i="24"/>
  <c r="BT87" i="24" s="1"/>
  <c r="BR86" i="24"/>
  <c r="BT86" i="24" s="1"/>
  <c r="BR80" i="24"/>
  <c r="BT80" i="24" s="1"/>
  <c r="BR72" i="24"/>
  <c r="BT72" i="24" s="1"/>
  <c r="BR64" i="24"/>
  <c r="BT64" i="24" s="1"/>
  <c r="BR56" i="24"/>
  <c r="BT56" i="24" s="1"/>
  <c r="BR40" i="24"/>
  <c r="BT40" i="24" s="1"/>
  <c r="BR52" i="24"/>
  <c r="BT52" i="24" s="1"/>
  <c r="BR34" i="24"/>
  <c r="BT34" i="24" s="1"/>
  <c r="BR45" i="24"/>
  <c r="BT45" i="24" s="1"/>
  <c r="BR20" i="24"/>
  <c r="BT20" i="24" s="1"/>
  <c r="BR2" i="24"/>
  <c r="BT2" i="24" s="1"/>
  <c r="BR9" i="24"/>
  <c r="BT9" i="24" s="1"/>
  <c r="BR30" i="24"/>
  <c r="BT30" i="24" s="1"/>
  <c r="BR366" i="24"/>
  <c r="BT366" i="24" s="1"/>
  <c r="BR358" i="24"/>
  <c r="BT358" i="24" s="1"/>
  <c r="BR352" i="24"/>
  <c r="BT352" i="24" s="1"/>
  <c r="BR344" i="24"/>
  <c r="BT344" i="24" s="1"/>
  <c r="BR324" i="24"/>
  <c r="BT324" i="24" s="1"/>
  <c r="BR315" i="24"/>
  <c r="BT315" i="24" s="1"/>
  <c r="BR294" i="24"/>
  <c r="BT294" i="24" s="1"/>
  <c r="BR312" i="24"/>
  <c r="BT312" i="24" s="1"/>
  <c r="BR281" i="24"/>
  <c r="BT281" i="24" s="1"/>
  <c r="BR273" i="24"/>
  <c r="BT273" i="24" s="1"/>
  <c r="BR310" i="24"/>
  <c r="BT310" i="24" s="1"/>
  <c r="BR263" i="24"/>
  <c r="BT263" i="24" s="1"/>
  <c r="BR255" i="24"/>
  <c r="BT255" i="24" s="1"/>
  <c r="BR247" i="24"/>
  <c r="BT247" i="24" s="1"/>
  <c r="BR239" i="24"/>
  <c r="BT239" i="24" s="1"/>
  <c r="BR231" i="24"/>
  <c r="BT231" i="24" s="1"/>
  <c r="BR223" i="24"/>
  <c r="BT223" i="24" s="1"/>
  <c r="BR215" i="24"/>
  <c r="BT215" i="24" s="1"/>
  <c r="BR207" i="24"/>
  <c r="BT207" i="24" s="1"/>
  <c r="BR201" i="24"/>
  <c r="BT201" i="24" s="1"/>
  <c r="BR190" i="24"/>
  <c r="BT190" i="24" s="1"/>
  <c r="BR177" i="24"/>
  <c r="BT177" i="24" s="1"/>
  <c r="BR169" i="24"/>
  <c r="BT169" i="24" s="1"/>
  <c r="BR161" i="24"/>
  <c r="BT161" i="24" s="1"/>
  <c r="BR153" i="24"/>
  <c r="BT153" i="24" s="1"/>
  <c r="BR145" i="24"/>
  <c r="BT145" i="24" s="1"/>
  <c r="BR131" i="24"/>
  <c r="BT131" i="24" s="1"/>
  <c r="BR123" i="24"/>
  <c r="BT123" i="24" s="1"/>
  <c r="BR107" i="24"/>
  <c r="BT107" i="24" s="1"/>
  <c r="BR99" i="24"/>
  <c r="BT99" i="24" s="1"/>
  <c r="BR89" i="24"/>
  <c r="BT89" i="24" s="1"/>
  <c r="BR79" i="24"/>
  <c r="BT79" i="24" s="1"/>
  <c r="BR71" i="24"/>
  <c r="BT71" i="24" s="1"/>
  <c r="BR63" i="24"/>
  <c r="BT63" i="24" s="1"/>
  <c r="BR55" i="24"/>
  <c r="BT55" i="24" s="1"/>
  <c r="BR25" i="24"/>
  <c r="BT25" i="24" s="1"/>
  <c r="BR22" i="24"/>
  <c r="BT22" i="24" s="1"/>
  <c r="BR51" i="24"/>
  <c r="BT51" i="24" s="1"/>
  <c r="BR33" i="24"/>
  <c r="BT33" i="24" s="1"/>
  <c r="BR43" i="24"/>
  <c r="BT43" i="24" s="1"/>
  <c r="BR14" i="24"/>
  <c r="BT14" i="24" s="1"/>
  <c r="BR8" i="24"/>
  <c r="BT8" i="24" s="1"/>
  <c r="BR19" i="24"/>
  <c r="BT19" i="24" s="1"/>
  <c r="BR29" i="24"/>
  <c r="BT29" i="24" s="1"/>
  <c r="F290" i="23"/>
  <c r="I290" i="23" s="1"/>
  <c r="F378" i="23"/>
  <c r="I378" i="23" s="1"/>
  <c r="F239" i="23"/>
  <c r="I239" i="23" s="1"/>
  <c r="F76" i="23"/>
  <c r="I76" i="23" s="1"/>
  <c r="F90" i="23"/>
  <c r="I90" i="23" s="1"/>
  <c r="F20" i="23"/>
  <c r="I20" i="23" s="1"/>
  <c r="F282" i="23"/>
  <c r="I282" i="23" s="1"/>
  <c r="F296" i="23"/>
  <c r="I296" i="23" s="1"/>
  <c r="F308" i="23"/>
  <c r="I308" i="23" s="1"/>
  <c r="F78" i="23"/>
  <c r="I78" i="23" s="1"/>
  <c r="F75" i="23"/>
  <c r="I75" i="23" s="1"/>
  <c r="F91" i="23"/>
  <c r="I91" i="23" s="1"/>
  <c r="F274" i="23"/>
  <c r="I274" i="23" s="1"/>
  <c r="F288" i="23"/>
  <c r="I288" i="23" s="1"/>
  <c r="F187" i="23"/>
  <c r="I187" i="23" s="1"/>
  <c r="F8" i="23"/>
  <c r="I8" i="23" s="1"/>
  <c r="F77" i="23"/>
  <c r="I77" i="23" s="1"/>
  <c r="F134" i="23"/>
  <c r="I134" i="23" s="1"/>
  <c r="F266" i="23"/>
  <c r="I266" i="23" s="1"/>
  <c r="F280" i="23"/>
  <c r="I280" i="23" s="1"/>
  <c r="F219" i="23"/>
  <c r="I219" i="23" s="1"/>
  <c r="F356" i="23"/>
  <c r="I356" i="23" s="1"/>
  <c r="F357" i="23"/>
  <c r="I357" i="23" s="1"/>
  <c r="F224" i="23"/>
  <c r="I224" i="23" s="1"/>
  <c r="F44" i="23"/>
  <c r="I44" i="23" s="1"/>
  <c r="F57" i="23"/>
  <c r="I57" i="23" s="1"/>
  <c r="F54" i="23"/>
  <c r="I54" i="23" s="1"/>
  <c r="F333" i="23"/>
  <c r="I333" i="23" s="1"/>
  <c r="F264" i="23"/>
  <c r="I264" i="23" s="1"/>
  <c r="F137" i="23"/>
  <c r="I137" i="23" s="1"/>
  <c r="F318" i="23"/>
  <c r="I318" i="23" s="1"/>
  <c r="F11" i="23"/>
  <c r="I11" i="23" s="1"/>
  <c r="F5" i="23"/>
  <c r="I5" i="23" s="1"/>
  <c r="F160" i="23"/>
  <c r="I160" i="23" s="1"/>
  <c r="F62" i="23"/>
  <c r="I62" i="23" s="1"/>
  <c r="F283" i="23"/>
  <c r="I283" i="23" s="1"/>
  <c r="F35" i="23"/>
  <c r="I35" i="23" s="1"/>
  <c r="F320" i="23"/>
  <c r="I320" i="23" s="1"/>
  <c r="F83" i="23"/>
  <c r="I83" i="23" s="1"/>
  <c r="F118" i="23"/>
  <c r="I118" i="23" s="1"/>
  <c r="F326" i="23"/>
  <c r="I326" i="23" s="1"/>
  <c r="F15" i="23"/>
  <c r="I15" i="23" s="1"/>
  <c r="F339" i="23"/>
  <c r="I339" i="23" s="1"/>
  <c r="F277" i="23"/>
  <c r="I277" i="23" s="1"/>
  <c r="F98" i="23"/>
  <c r="I98" i="23" s="1"/>
  <c r="F135" i="23"/>
  <c r="I135" i="23" s="1"/>
  <c r="F340" i="23"/>
  <c r="I340" i="23" s="1"/>
  <c r="F245" i="23"/>
  <c r="I245" i="23" s="1"/>
  <c r="F360" i="23"/>
  <c r="I360" i="23" s="1"/>
  <c r="F116" i="23"/>
  <c r="I116" i="23" s="1"/>
  <c r="F234" i="23"/>
  <c r="I234" i="23" s="1"/>
  <c r="F205" i="23"/>
  <c r="I205" i="23" s="1"/>
  <c r="F133" i="23"/>
  <c r="I133" i="23" s="1"/>
  <c r="F300" i="23"/>
  <c r="I300" i="23" s="1"/>
  <c r="F342" i="23"/>
  <c r="I342" i="23" s="1"/>
  <c r="F108" i="23"/>
  <c r="I108" i="23" s="1"/>
  <c r="F154" i="23"/>
  <c r="I154" i="23" s="1"/>
  <c r="F185" i="23"/>
  <c r="I185" i="23" s="1"/>
  <c r="F29" i="23"/>
  <c r="I29" i="23" s="1"/>
  <c r="F228" i="23"/>
  <c r="I228" i="23" s="1"/>
  <c r="F351" i="23"/>
  <c r="I351" i="23" s="1"/>
  <c r="F100" i="23"/>
  <c r="I100" i="23" s="1"/>
  <c r="F110" i="23"/>
  <c r="I110" i="23" s="1"/>
  <c r="F121" i="23"/>
  <c r="I121" i="23" s="1"/>
  <c r="F372" i="23"/>
  <c r="I372" i="23" s="1"/>
  <c r="F375" i="23"/>
  <c r="I375" i="23" s="1"/>
  <c r="F248" i="23"/>
  <c r="I248" i="23" s="1"/>
  <c r="F92" i="23"/>
  <c r="I92" i="23" s="1"/>
  <c r="F258" i="23"/>
  <c r="I258" i="23" s="1"/>
  <c r="F272" i="23"/>
  <c r="I272" i="23" s="1"/>
  <c r="F208" i="23"/>
  <c r="I208" i="23" s="1"/>
  <c r="F10" i="23"/>
  <c r="I10" i="23" s="1"/>
  <c r="F4" i="23"/>
  <c r="I4" i="23" s="1"/>
  <c r="F142" i="23"/>
  <c r="I142" i="23" s="1"/>
  <c r="F201" i="23"/>
  <c r="I201" i="23" s="1"/>
  <c r="F367" i="23"/>
  <c r="I367" i="23" s="1"/>
  <c r="F164" i="23"/>
  <c r="I164" i="23" s="1"/>
  <c r="F131" i="23"/>
  <c r="I131" i="23" s="1"/>
  <c r="F157" i="23"/>
  <c r="I157" i="23" s="1"/>
  <c r="F260" i="23"/>
  <c r="I260" i="23" s="1"/>
  <c r="F191" i="23"/>
  <c r="I191" i="23" s="1"/>
  <c r="F84" i="23"/>
  <c r="I84" i="23" s="1"/>
  <c r="F358" i="23"/>
  <c r="I358" i="23" s="1"/>
  <c r="F50" i="23"/>
  <c r="I50" i="23" s="1"/>
  <c r="F199" i="23"/>
  <c r="I199" i="23" s="1"/>
  <c r="F33" i="23"/>
  <c r="I33" i="23" s="1"/>
  <c r="F218" i="23"/>
  <c r="I218" i="23" s="1"/>
  <c r="F335" i="23"/>
  <c r="I335" i="23" s="1"/>
  <c r="F24" i="23"/>
  <c r="I24" i="23" s="1"/>
  <c r="F223" i="23"/>
  <c r="I223" i="23" s="1"/>
  <c r="F363" i="23"/>
  <c r="I363" i="23" s="1"/>
  <c r="F53" i="23"/>
  <c r="I53" i="23" s="1"/>
  <c r="F210" i="23"/>
  <c r="I210" i="23" s="1"/>
  <c r="F231" i="23"/>
  <c r="I231" i="23" s="1"/>
  <c r="F190" i="23"/>
  <c r="I190" i="23" s="1"/>
  <c r="F252" i="23"/>
  <c r="I252" i="23" s="1"/>
  <c r="F380" i="23"/>
  <c r="I380" i="23" s="1"/>
  <c r="F59" i="23"/>
  <c r="I59" i="23" s="1"/>
  <c r="F64" i="23"/>
  <c r="I64" i="23" s="1"/>
  <c r="F216" i="23"/>
  <c r="I216" i="23" s="1"/>
  <c r="F171" i="23"/>
  <c r="I171" i="23" s="1"/>
  <c r="F178" i="23"/>
  <c r="I178" i="23" s="1"/>
  <c r="F371" i="23"/>
  <c r="I371" i="23" s="1"/>
  <c r="F51" i="23"/>
  <c r="I51" i="23" s="1"/>
  <c r="F56" i="23"/>
  <c r="I56" i="23" s="1"/>
  <c r="F69" i="23"/>
  <c r="I69" i="23" s="1"/>
  <c r="F180" i="23"/>
  <c r="I180" i="23" s="1"/>
  <c r="F349" i="23"/>
  <c r="I349" i="23" s="1"/>
  <c r="F322" i="23"/>
  <c r="I322" i="23" s="1"/>
  <c r="F43" i="23"/>
  <c r="I43" i="23" s="1"/>
  <c r="F48" i="23"/>
  <c r="I48" i="23" s="1"/>
  <c r="F86" i="23"/>
  <c r="I86" i="23" s="1"/>
  <c r="F192" i="23"/>
  <c r="I192" i="23" s="1"/>
  <c r="F311" i="23"/>
  <c r="I311" i="23" s="1"/>
  <c r="F354" i="23"/>
  <c r="I354" i="23" s="1"/>
  <c r="F207" i="23"/>
  <c r="I207" i="23" s="1"/>
  <c r="F226" i="23"/>
  <c r="I226" i="23" s="1"/>
  <c r="F123" i="23"/>
  <c r="I123" i="23" s="1"/>
  <c r="F204" i="23"/>
  <c r="I204" i="23" s="1"/>
  <c r="F170" i="23"/>
  <c r="I170" i="23" s="1"/>
  <c r="F144" i="23"/>
  <c r="I144" i="23" s="1"/>
  <c r="F129" i="23"/>
  <c r="I129" i="23" s="1"/>
  <c r="F330" i="23"/>
  <c r="I330" i="23" s="1"/>
  <c r="F285" i="23"/>
  <c r="I285" i="23" s="1"/>
  <c r="F128" i="23"/>
  <c r="I128" i="23" s="1"/>
  <c r="F82" i="23"/>
  <c r="I82" i="23" s="1"/>
  <c r="F12" i="23"/>
  <c r="I12" i="23" s="1"/>
  <c r="F52" i="23"/>
  <c r="I52" i="23" s="1"/>
  <c r="F310" i="23"/>
  <c r="I310" i="23" s="1"/>
  <c r="F329" i="23"/>
  <c r="I329" i="23" s="1"/>
  <c r="F41" i="23"/>
  <c r="I41" i="23" s="1"/>
  <c r="F343" i="23"/>
  <c r="I343" i="23" s="1"/>
  <c r="F177" i="23"/>
  <c r="I177" i="23" s="1"/>
  <c r="F181" i="23"/>
  <c r="I181" i="23" s="1"/>
  <c r="F206" i="23"/>
  <c r="I206" i="23" s="1"/>
  <c r="F45" i="23"/>
  <c r="I45" i="23" s="1"/>
  <c r="F88" i="23"/>
  <c r="I88" i="23" s="1"/>
  <c r="F309" i="23"/>
  <c r="I309" i="23" s="1"/>
  <c r="F175" i="23"/>
  <c r="I175" i="23" s="1"/>
  <c r="F153" i="23"/>
  <c r="I153" i="23" s="1"/>
  <c r="F105" i="23"/>
  <c r="I105" i="23" s="1"/>
  <c r="F104" i="23"/>
  <c r="I104" i="23" s="1"/>
  <c r="F287" i="23"/>
  <c r="I287" i="23" s="1"/>
  <c r="F261" i="23"/>
  <c r="I261" i="23" s="1"/>
  <c r="F7" i="23"/>
  <c r="I7" i="23" s="1"/>
  <c r="F9" i="23"/>
  <c r="I9" i="23" s="1"/>
  <c r="F23" i="23"/>
  <c r="I23" i="23" s="1"/>
  <c r="F96" i="23"/>
  <c r="I96" i="23" s="1"/>
  <c r="F279" i="23"/>
  <c r="I279" i="23" s="1"/>
  <c r="F353" i="23"/>
  <c r="I353" i="23" s="1"/>
  <c r="F25" i="23"/>
  <c r="I25" i="23" s="1"/>
  <c r="F18" i="23"/>
  <c r="I18" i="23" s="1"/>
  <c r="F143" i="23"/>
  <c r="I143" i="23" s="1"/>
  <c r="F162" i="23"/>
  <c r="I162" i="23" s="1"/>
  <c r="F271" i="23"/>
  <c r="I271" i="23" s="1"/>
  <c r="F313" i="23"/>
  <c r="I313" i="23" s="1"/>
  <c r="F26" i="23"/>
  <c r="I26" i="23" s="1"/>
  <c r="F6" i="23"/>
  <c r="I6" i="23" s="1"/>
  <c r="F27" i="23"/>
  <c r="I27" i="23" s="1"/>
  <c r="F167" i="23"/>
  <c r="I167" i="23" s="1"/>
  <c r="F263" i="23"/>
  <c r="I263" i="23" s="1"/>
  <c r="F304" i="23"/>
  <c r="I304" i="23" s="1"/>
  <c r="F163" i="23"/>
  <c r="I163" i="23" s="1"/>
  <c r="F302" i="23"/>
  <c r="I302" i="23" s="1"/>
  <c r="F293" i="23"/>
  <c r="I293" i="23" s="1"/>
  <c r="F136" i="23"/>
  <c r="I136" i="23" s="1"/>
  <c r="F32" i="23"/>
  <c r="I32" i="23" s="1"/>
  <c r="F61" i="23"/>
  <c r="I61" i="23" s="1"/>
  <c r="F319" i="23"/>
  <c r="I319" i="23" s="1"/>
  <c r="F321" i="23"/>
  <c r="I321" i="23" s="1"/>
  <c r="F246" i="23"/>
  <c r="I246" i="23" s="1"/>
  <c r="F200" i="23"/>
  <c r="I200" i="23" s="1"/>
  <c r="F179" i="23"/>
  <c r="I179" i="23" s="1"/>
  <c r="F291" i="23"/>
  <c r="I291" i="23" s="1"/>
  <c r="F67" i="23"/>
  <c r="I67" i="23" s="1"/>
  <c r="F146" i="23"/>
  <c r="I146" i="23" s="1"/>
  <c r="F325" i="23"/>
  <c r="I325" i="23" s="1"/>
  <c r="F40" i="23"/>
  <c r="I40" i="23" s="1"/>
  <c r="F379" i="23"/>
  <c r="I379" i="23" s="1"/>
  <c r="F148" i="23"/>
  <c r="I148" i="23" s="1"/>
  <c r="F161" i="23"/>
  <c r="I161" i="23" s="1"/>
  <c r="F22" i="23"/>
  <c r="I22" i="23" s="1"/>
  <c r="F352" i="23"/>
  <c r="I352" i="23" s="1"/>
  <c r="F198" i="23"/>
  <c r="I198" i="23" s="1"/>
  <c r="F346" i="23"/>
  <c r="I346" i="23" s="1"/>
  <c r="F112" i="23"/>
  <c r="I112" i="23" s="1"/>
  <c r="F211" i="23"/>
  <c r="I211" i="23" s="1"/>
  <c r="F303" i="23"/>
  <c r="I303" i="23" s="1"/>
  <c r="F381" i="23"/>
  <c r="I381" i="23" s="1"/>
  <c r="F306" i="23"/>
  <c r="I306" i="23" s="1"/>
  <c r="F312" i="23"/>
  <c r="I312" i="23" s="1"/>
  <c r="F220" i="23"/>
  <c r="I220" i="23" s="1"/>
  <c r="F109" i="23"/>
  <c r="I109" i="23" s="1"/>
  <c r="F102" i="23"/>
  <c r="I102" i="23" s="1"/>
  <c r="F327" i="23"/>
  <c r="I327" i="23" s="1"/>
  <c r="F297" i="23"/>
  <c r="I297" i="23" s="1"/>
  <c r="F240" i="23"/>
  <c r="I240" i="23" s="1"/>
  <c r="F217" i="23"/>
  <c r="I217" i="23" s="1"/>
  <c r="F93" i="23"/>
  <c r="I93" i="23" s="1"/>
  <c r="F149" i="23"/>
  <c r="I149" i="23" s="1"/>
  <c r="F364" i="23"/>
  <c r="I364" i="23" s="1"/>
  <c r="F289" i="23"/>
  <c r="I289" i="23" s="1"/>
  <c r="F225" i="23"/>
  <c r="I225" i="23" s="1"/>
  <c r="F214" i="23"/>
  <c r="I214" i="23" s="1"/>
  <c r="F173" i="23"/>
  <c r="I173" i="23" s="1"/>
  <c r="F189" i="23"/>
  <c r="I189" i="23" s="1"/>
  <c r="F355" i="23"/>
  <c r="I355" i="23" s="1"/>
  <c r="F281" i="23"/>
  <c r="I281" i="23" s="1"/>
  <c r="F244" i="23"/>
  <c r="I244" i="23" s="1"/>
  <c r="F328" i="23"/>
  <c r="I328" i="23" s="1"/>
  <c r="F365" i="23"/>
  <c r="I365" i="23" s="1"/>
  <c r="F369" i="23"/>
  <c r="I369" i="23" s="1"/>
  <c r="F359" i="23"/>
  <c r="I359" i="23" s="1"/>
  <c r="F374" i="23"/>
  <c r="I374" i="23" s="1"/>
  <c r="F230" i="23"/>
  <c r="I230" i="23" s="1"/>
  <c r="F338" i="23"/>
  <c r="I338" i="23" s="1"/>
  <c r="F265" i="23"/>
  <c r="I265" i="23" s="1"/>
  <c r="F241" i="23"/>
  <c r="I241" i="23" s="1"/>
  <c r="F183" i="23"/>
  <c r="I183" i="23" s="1"/>
  <c r="F66" i="23"/>
  <c r="I66" i="23" s="1"/>
  <c r="F63" i="23"/>
  <c r="I63" i="23" s="1"/>
  <c r="F376" i="23"/>
  <c r="I376" i="23" s="1"/>
  <c r="F58" i="23"/>
  <c r="I58" i="23" s="1"/>
  <c r="F147" i="23"/>
  <c r="I147" i="23" s="1"/>
  <c r="F174" i="23"/>
  <c r="I174" i="23" s="1"/>
  <c r="F47" i="23"/>
  <c r="I47" i="23" s="1"/>
  <c r="F80" i="23"/>
  <c r="I80" i="23" s="1"/>
  <c r="F30" i="23"/>
  <c r="I30" i="23" s="1"/>
  <c r="F336" i="23"/>
  <c r="I336" i="23" s="1"/>
  <c r="F79" i="23"/>
  <c r="I79" i="23" s="1"/>
  <c r="F247" i="23"/>
  <c r="I247" i="23" s="1"/>
  <c r="F120" i="23"/>
  <c r="I120" i="23" s="1"/>
  <c r="F19" i="23"/>
  <c r="I19" i="23" s="1"/>
  <c r="F165" i="23"/>
  <c r="I165" i="23" s="1"/>
  <c r="F238" i="23"/>
  <c r="I238" i="23" s="1"/>
  <c r="F305" i="23"/>
  <c r="I305" i="23" s="1"/>
  <c r="F275" i="23"/>
  <c r="I275" i="23" s="1"/>
  <c r="F368" i="23"/>
  <c r="I368" i="23" s="1"/>
  <c r="F193" i="23"/>
  <c r="I193" i="23" s="1"/>
  <c r="F127" i="23"/>
  <c r="I127" i="23" s="1"/>
  <c r="F42" i="23"/>
  <c r="I42" i="23" s="1"/>
  <c r="F39" i="23"/>
  <c r="I39" i="23" s="1"/>
  <c r="F267" i="23"/>
  <c r="I267" i="23" s="1"/>
  <c r="F350" i="23"/>
  <c r="I350" i="23" s="1"/>
  <c r="F196" i="23"/>
  <c r="I196" i="23" s="1"/>
  <c r="F151" i="23"/>
  <c r="I151" i="23" s="1"/>
  <c r="F34" i="23"/>
  <c r="I34" i="23" s="1"/>
  <c r="F31" i="23"/>
  <c r="I31" i="23" s="1"/>
  <c r="F259" i="23"/>
  <c r="I259" i="23" s="1"/>
  <c r="F237" i="23"/>
  <c r="I237" i="23" s="1"/>
  <c r="F235" i="23"/>
  <c r="I235" i="23" s="1"/>
  <c r="F130" i="23"/>
  <c r="I130" i="23" s="1"/>
  <c r="F132" i="23"/>
  <c r="I132" i="23" s="1"/>
  <c r="F74" i="23"/>
  <c r="I74" i="23" s="1"/>
  <c r="F337" i="23"/>
  <c r="I337" i="23" s="1"/>
  <c r="F256" i="23"/>
  <c r="I256" i="23" s="1"/>
  <c r="F145" i="23"/>
  <c r="I145" i="23" s="1"/>
  <c r="F314" i="23"/>
  <c r="I314" i="23" s="1"/>
  <c r="F273" i="23"/>
  <c r="I273" i="23" s="1"/>
  <c r="F332" i="23"/>
  <c r="I332" i="23" s="1"/>
  <c r="F233" i="23"/>
  <c r="I233" i="23" s="1"/>
  <c r="F81" i="23"/>
  <c r="I81" i="23" s="1"/>
  <c r="F71" i="23"/>
  <c r="I71" i="23" s="1"/>
  <c r="F366" i="23"/>
  <c r="I366" i="23" s="1"/>
  <c r="F255" i="23"/>
  <c r="I255" i="23" s="1"/>
  <c r="F307" i="23"/>
  <c r="I307" i="23" s="1"/>
  <c r="F99" i="23"/>
  <c r="I99" i="23" s="1"/>
  <c r="F21" i="23"/>
  <c r="I21" i="23" s="1"/>
  <c r="F87" i="23"/>
  <c r="I87" i="23" s="1"/>
  <c r="F257" i="23"/>
  <c r="I257" i="23" s="1"/>
  <c r="F65" i="23"/>
  <c r="I65" i="23" s="1"/>
  <c r="F334" i="23"/>
  <c r="I334" i="23" s="1"/>
  <c r="F138" i="23"/>
  <c r="I138" i="23" s="1"/>
  <c r="F38" i="23"/>
  <c r="I38" i="23" s="1"/>
  <c r="F115" i="23"/>
  <c r="I115" i="23" s="1"/>
  <c r="F114" i="23"/>
  <c r="I114" i="23" s="1"/>
  <c r="F186" i="23"/>
  <c r="I186" i="23" s="1"/>
  <c r="F2" i="23"/>
  <c r="F249" i="23"/>
  <c r="I249" i="23" s="1"/>
  <c r="F158" i="23"/>
  <c r="I158" i="23" s="1"/>
  <c r="F284" i="23"/>
  <c r="I284" i="23" s="1"/>
  <c r="F295" i="23"/>
  <c r="I295" i="23" s="1"/>
  <c r="F156" i="23"/>
  <c r="I156" i="23" s="1"/>
  <c r="F125" i="23"/>
  <c r="I125" i="23" s="1"/>
  <c r="F229" i="23"/>
  <c r="I229" i="23" s="1"/>
  <c r="F299" i="23"/>
  <c r="I299" i="23" s="1"/>
  <c r="F362" i="23"/>
  <c r="I362" i="23" s="1"/>
  <c r="F345" i="23"/>
  <c r="I345" i="23" s="1"/>
  <c r="F14" i="23"/>
  <c r="I14" i="23" s="1"/>
  <c r="F331" i="23"/>
  <c r="I331" i="23" s="1"/>
  <c r="F221" i="23"/>
  <c r="I221" i="23" s="1"/>
  <c r="F182" i="23"/>
  <c r="I182" i="23" s="1"/>
  <c r="F294" i="23"/>
  <c r="I294" i="23" s="1"/>
  <c r="F213" i="23"/>
  <c r="I213" i="23" s="1"/>
  <c r="F292" i="23"/>
  <c r="I292" i="23" s="1"/>
  <c r="F268" i="23"/>
  <c r="I268" i="23" s="1"/>
  <c r="F212" i="23"/>
  <c r="I212" i="23" s="1"/>
  <c r="F215" i="23"/>
  <c r="I215" i="23" s="1"/>
  <c r="F286" i="23"/>
  <c r="I286" i="23" s="1"/>
  <c r="F172" i="23"/>
  <c r="I172" i="23" s="1"/>
  <c r="F316" i="23"/>
  <c r="I316" i="23" s="1"/>
  <c r="F222" i="23"/>
  <c r="I222" i="23" s="1"/>
  <c r="F209" i="23"/>
  <c r="I209" i="23" s="1"/>
  <c r="F251" i="23"/>
  <c r="I251" i="23" s="1"/>
  <c r="F278" i="23"/>
  <c r="I278" i="23" s="1"/>
  <c r="F298" i="23"/>
  <c r="I298" i="23" s="1"/>
  <c r="F227" i="23"/>
  <c r="I227" i="23" s="1"/>
  <c r="F341" i="23"/>
  <c r="I341" i="23" s="1"/>
  <c r="F107" i="23"/>
  <c r="I107" i="23" s="1"/>
  <c r="F85" i="23"/>
  <c r="I85" i="23" s="1"/>
  <c r="F152" i="23"/>
  <c r="I152" i="23" s="1"/>
  <c r="F195" i="23"/>
  <c r="I195" i="23" s="1"/>
  <c r="F166" i="23"/>
  <c r="I166" i="23" s="1"/>
  <c r="F262" i="23"/>
  <c r="I262" i="23" s="1"/>
  <c r="F97" i="23"/>
  <c r="I97" i="23" s="1"/>
  <c r="F122" i="23"/>
  <c r="I122" i="23" s="1"/>
  <c r="F117" i="23"/>
  <c r="I117" i="23" s="1"/>
  <c r="F377" i="23"/>
  <c r="I377" i="23" s="1"/>
  <c r="F72" i="23"/>
  <c r="I72" i="23" s="1"/>
  <c r="F89" i="23"/>
  <c r="I89" i="23" s="1"/>
  <c r="F194" i="23"/>
  <c r="I194" i="23" s="1"/>
  <c r="F188" i="23"/>
  <c r="I188" i="23" s="1"/>
  <c r="F140" i="23"/>
  <c r="I140" i="23" s="1"/>
  <c r="F348" i="23"/>
  <c r="I348" i="23" s="1"/>
  <c r="F324" i="23"/>
  <c r="I324" i="23" s="1"/>
  <c r="F13" i="23"/>
  <c r="I13" i="23" s="1"/>
  <c r="F106" i="23"/>
  <c r="I106" i="23" s="1"/>
  <c r="F370" i="23"/>
  <c r="I370" i="23" s="1"/>
  <c r="F276" i="23"/>
  <c r="I276" i="23" s="1"/>
  <c r="F317" i="23"/>
  <c r="I317" i="23" s="1"/>
  <c r="F236" i="23"/>
  <c r="I236" i="23" s="1"/>
  <c r="F141" i="23"/>
  <c r="I141" i="23" s="1"/>
  <c r="F344" i="23"/>
  <c r="I344" i="23" s="1"/>
  <c r="F126" i="23"/>
  <c r="I126" i="23" s="1"/>
  <c r="F323" i="23"/>
  <c r="I323" i="23" s="1"/>
  <c r="F168" i="23"/>
  <c r="I168" i="23" s="1"/>
  <c r="F55" i="23"/>
  <c r="I55" i="23" s="1"/>
  <c r="F101" i="23"/>
  <c r="I101" i="23" s="1"/>
  <c r="F150" i="23"/>
  <c r="I150" i="23" s="1"/>
  <c r="F16" i="23"/>
  <c r="I16" i="23" s="1"/>
  <c r="F95" i="23"/>
  <c r="I95" i="23" s="1"/>
  <c r="F347" i="23"/>
  <c r="I347" i="23" s="1"/>
  <c r="F17" i="23"/>
  <c r="I17" i="23" s="1"/>
  <c r="F361" i="23"/>
  <c r="I361" i="23" s="1"/>
  <c r="F159" i="23"/>
  <c r="I159" i="23" s="1"/>
  <c r="F373" i="23"/>
  <c r="I373" i="23" s="1"/>
  <c r="F232" i="23"/>
  <c r="I232" i="23" s="1"/>
  <c r="F315" i="23"/>
  <c r="I315" i="23" s="1"/>
  <c r="F28" i="23"/>
  <c r="I28" i="23" s="1"/>
  <c r="F3" i="23"/>
  <c r="I3" i="23" s="1"/>
  <c r="F155" i="23"/>
  <c r="I155" i="23" s="1"/>
  <c r="F103" i="23"/>
  <c r="I103" i="23" s="1"/>
  <c r="F203" i="23"/>
  <c r="I203" i="23" s="1"/>
  <c r="F242" i="23"/>
  <c r="I242" i="23" s="1"/>
  <c r="F253" i="23"/>
  <c r="I253" i="23" s="1"/>
  <c r="F269" i="23"/>
  <c r="I269" i="23" s="1"/>
  <c r="F202" i="23"/>
  <c r="I202" i="23" s="1"/>
  <c r="F254" i="23"/>
  <c r="I254" i="23" s="1"/>
  <c r="F176" i="23"/>
  <c r="I176" i="23" s="1"/>
  <c r="F36" i="23"/>
  <c r="I36" i="23" s="1"/>
  <c r="F124" i="23"/>
  <c r="I124" i="23" s="1"/>
  <c r="F37" i="23"/>
  <c r="I37" i="23" s="1"/>
  <c r="F111" i="23"/>
  <c r="I111" i="23" s="1"/>
  <c r="F60" i="23"/>
  <c r="I60" i="23" s="1"/>
  <c r="F270" i="23"/>
  <c r="I270" i="23" s="1"/>
  <c r="F49" i="23"/>
  <c r="I49" i="23" s="1"/>
  <c r="F94" i="23"/>
  <c r="I94" i="23" s="1"/>
  <c r="F139" i="23"/>
  <c r="I139" i="23" s="1"/>
  <c r="F184" i="23"/>
  <c r="I184" i="23" s="1"/>
  <c r="F301" i="23"/>
  <c r="I301" i="23" s="1"/>
  <c r="F73" i="23"/>
  <c r="I73" i="23" s="1"/>
  <c r="F113" i="23"/>
  <c r="I113" i="23" s="1"/>
  <c r="F46" i="23"/>
  <c r="I46" i="23" s="1"/>
  <c r="F243" i="23"/>
  <c r="I243" i="23" s="1"/>
  <c r="F119" i="23"/>
  <c r="I119" i="23" s="1"/>
  <c r="F68" i="23"/>
  <c r="I68" i="23" s="1"/>
  <c r="F70" i="23"/>
  <c r="I70" i="23" s="1"/>
  <c r="F197" i="23"/>
  <c r="I197" i="23" s="1"/>
  <c r="F250" i="23"/>
  <c r="I250" i="23" s="1"/>
  <c r="F169" i="23"/>
  <c r="I169" i="23" s="1"/>
  <c r="F380" i="38"/>
  <c r="I380" i="38" s="1"/>
  <c r="F312" i="38"/>
  <c r="I312" i="38" s="1"/>
  <c r="F253" i="38"/>
  <c r="I253" i="38" s="1"/>
  <c r="F199" i="38"/>
  <c r="I199" i="38" s="1"/>
  <c r="F323" i="38"/>
  <c r="I323" i="38" s="1"/>
  <c r="F290" i="38"/>
  <c r="I290" i="38" s="1"/>
  <c r="F216" i="38"/>
  <c r="I216" i="38" s="1"/>
  <c r="F161" i="38"/>
  <c r="I161" i="38" s="1"/>
  <c r="F79" i="38"/>
  <c r="I79" i="38" s="1"/>
  <c r="F17" i="38"/>
  <c r="I17" i="38" s="1"/>
  <c r="F319" i="38"/>
  <c r="I319" i="38" s="1"/>
  <c r="F289" i="38"/>
  <c r="I289" i="38" s="1"/>
  <c r="F208" i="38"/>
  <c r="I208" i="38" s="1"/>
  <c r="F159" i="38"/>
  <c r="I159" i="38" s="1"/>
  <c r="F71" i="38"/>
  <c r="I71" i="38" s="1"/>
  <c r="F146" i="38"/>
  <c r="I146" i="38" s="1"/>
  <c r="F347" i="38"/>
  <c r="I347" i="38" s="1"/>
  <c r="F280" i="38"/>
  <c r="I280" i="38" s="1"/>
  <c r="F220" i="38"/>
  <c r="I220" i="38" s="1"/>
  <c r="F142" i="38"/>
  <c r="I142" i="38" s="1"/>
  <c r="F72" i="38"/>
  <c r="I72" i="38" s="1"/>
  <c r="F110" i="38"/>
  <c r="I110" i="38" s="1"/>
  <c r="F374" i="38"/>
  <c r="I374" i="38" s="1"/>
  <c r="F246" i="38"/>
  <c r="I246" i="38" s="1"/>
  <c r="F179" i="38"/>
  <c r="I179" i="38" s="1"/>
  <c r="F83" i="38"/>
  <c r="I83" i="38" s="1"/>
  <c r="F24" i="38"/>
  <c r="I24" i="38" s="1"/>
  <c r="F311" i="38"/>
  <c r="I311" i="38" s="1"/>
  <c r="F178" i="38"/>
  <c r="I178" i="38" s="1"/>
  <c r="F81" i="38"/>
  <c r="I81" i="38" s="1"/>
  <c r="F285" i="38"/>
  <c r="I285" i="38" s="1"/>
  <c r="F77" i="38"/>
  <c r="I77" i="38" s="1"/>
  <c r="F82" i="38"/>
  <c r="I82" i="38" s="1"/>
  <c r="F349" i="38"/>
  <c r="I349" i="38" s="1"/>
  <c r="F233" i="38"/>
  <c r="I233" i="38" s="1"/>
  <c r="F22" i="38"/>
  <c r="I22" i="38" s="1"/>
  <c r="F103" i="38"/>
  <c r="I103" i="38" s="1"/>
  <c r="F250" i="38"/>
  <c r="I250" i="38" s="1"/>
  <c r="F53" i="38"/>
  <c r="I53" i="38" s="1"/>
  <c r="F18" i="38"/>
  <c r="I18" i="38" s="1"/>
  <c r="F229" i="38"/>
  <c r="I229" i="38" s="1"/>
  <c r="F47" i="38"/>
  <c r="I47" i="38" s="1"/>
  <c r="F252" i="38"/>
  <c r="I252" i="38" s="1"/>
  <c r="F334" i="38"/>
  <c r="I334" i="38" s="1"/>
  <c r="F167" i="38"/>
  <c r="I167" i="38" s="1"/>
  <c r="F66" i="38"/>
  <c r="I66" i="38" s="1"/>
  <c r="F248" i="38"/>
  <c r="I248" i="38" s="1"/>
  <c r="F6" i="38"/>
  <c r="I6" i="38" s="1"/>
  <c r="F372" i="38"/>
  <c r="I372" i="38" s="1"/>
  <c r="F93" i="38"/>
  <c r="I93" i="38" s="1"/>
  <c r="F117" i="38"/>
  <c r="I117" i="38" s="1"/>
  <c r="F63" i="38"/>
  <c r="I63" i="38" s="1"/>
  <c r="F25" i="38"/>
  <c r="I25" i="38" s="1"/>
  <c r="F38" i="38"/>
  <c r="I38" i="38" s="1"/>
  <c r="F292" i="38"/>
  <c r="I292" i="38" s="1"/>
  <c r="F327" i="38"/>
  <c r="I327" i="38" s="1"/>
  <c r="F291" i="38"/>
  <c r="I291" i="38" s="1"/>
  <c r="F241" i="38"/>
  <c r="I241" i="38" s="1"/>
  <c r="F163" i="38"/>
  <c r="I163" i="38" s="1"/>
  <c r="F363" i="38"/>
  <c r="I363" i="38" s="1"/>
  <c r="F282" i="38"/>
  <c r="I282" i="38" s="1"/>
  <c r="F224" i="38"/>
  <c r="I224" i="38" s="1"/>
  <c r="F215" i="38"/>
  <c r="I215" i="38" s="1"/>
  <c r="F109" i="38"/>
  <c r="I109" i="38" s="1"/>
  <c r="F126" i="38"/>
  <c r="I126" i="38" s="1"/>
  <c r="F355" i="38"/>
  <c r="I355" i="38" s="1"/>
  <c r="F281" i="38"/>
  <c r="I281" i="38" s="1"/>
  <c r="F222" i="38"/>
  <c r="I222" i="38" s="1"/>
  <c r="F169" i="38"/>
  <c r="I169" i="38" s="1"/>
  <c r="F80" i="38"/>
  <c r="I80" i="38" s="1"/>
  <c r="F118" i="38"/>
  <c r="I118" i="38" s="1"/>
  <c r="F338" i="38"/>
  <c r="I338" i="38" s="1"/>
  <c r="F272" i="38"/>
  <c r="I272" i="38" s="1"/>
  <c r="F218" i="38"/>
  <c r="I218" i="38" s="1"/>
  <c r="F136" i="38"/>
  <c r="I136" i="38" s="1"/>
  <c r="F50" i="38"/>
  <c r="I50" i="38" s="1"/>
  <c r="F341" i="38"/>
  <c r="I341" i="38" s="1"/>
  <c r="F324" i="38"/>
  <c r="I324" i="38" s="1"/>
  <c r="F258" i="38"/>
  <c r="I258" i="38" s="1"/>
  <c r="F190" i="38"/>
  <c r="I190" i="38" s="1"/>
  <c r="F78" i="38"/>
  <c r="I78" i="38" s="1"/>
  <c r="F111" i="38"/>
  <c r="I111" i="38" s="1"/>
  <c r="F322" i="38"/>
  <c r="I322" i="38" s="1"/>
  <c r="F155" i="38"/>
  <c r="I155" i="38" s="1"/>
  <c r="F105" i="38"/>
  <c r="I105" i="38" s="1"/>
  <c r="F263" i="38"/>
  <c r="I263" i="38" s="1"/>
  <c r="F92" i="38"/>
  <c r="I92" i="38" s="1"/>
  <c r="F378" i="38"/>
  <c r="I378" i="38" s="1"/>
  <c r="F379" i="38"/>
  <c r="I379" i="38" s="1"/>
  <c r="F198" i="38"/>
  <c r="I198" i="38" s="1"/>
  <c r="F57" i="38"/>
  <c r="I57" i="38" s="1"/>
  <c r="F33" i="38"/>
  <c r="I33" i="38" s="1"/>
  <c r="F217" i="38"/>
  <c r="I217" i="38" s="1"/>
  <c r="F37" i="38"/>
  <c r="I37" i="38" s="1"/>
  <c r="F86" i="38"/>
  <c r="I86" i="38" s="1"/>
  <c r="F193" i="38"/>
  <c r="I193" i="38" s="1"/>
  <c r="F31" i="38"/>
  <c r="I31" i="38" s="1"/>
  <c r="F194" i="38"/>
  <c r="I194" i="38" s="1"/>
  <c r="F325" i="38"/>
  <c r="I325" i="38" s="1"/>
  <c r="F245" i="38"/>
  <c r="I245" i="38" s="1"/>
  <c r="F11" i="38"/>
  <c r="I11" i="38" s="1"/>
  <c r="F180" i="38"/>
  <c r="I180" i="38" s="1"/>
  <c r="F350" i="38"/>
  <c r="I350" i="38" s="1"/>
  <c r="F297" i="38"/>
  <c r="I297" i="38" s="1"/>
  <c r="F200" i="38"/>
  <c r="I200" i="38" s="1"/>
  <c r="F359" i="38"/>
  <c r="I359" i="38" s="1"/>
  <c r="F358" i="38"/>
  <c r="I358" i="38" s="1"/>
  <c r="F260" i="38"/>
  <c r="I260" i="38" s="1"/>
  <c r="F213" i="38"/>
  <c r="I213" i="38" s="1"/>
  <c r="F371" i="38"/>
  <c r="I371" i="38" s="1"/>
  <c r="F283" i="38"/>
  <c r="I283" i="38" s="1"/>
  <c r="F226" i="38"/>
  <c r="I226" i="38" s="1"/>
  <c r="F141" i="38"/>
  <c r="I141" i="38" s="1"/>
  <c r="F354" i="38"/>
  <c r="I354" i="38" s="1"/>
  <c r="F274" i="38"/>
  <c r="I274" i="38" s="1"/>
  <c r="F247" i="38"/>
  <c r="I247" i="38" s="1"/>
  <c r="F171" i="38"/>
  <c r="I171" i="38" s="1"/>
  <c r="F52" i="38"/>
  <c r="I52" i="38" s="1"/>
  <c r="F15" i="38"/>
  <c r="I15" i="38" s="1"/>
  <c r="F346" i="38"/>
  <c r="I346" i="38" s="1"/>
  <c r="F273" i="38"/>
  <c r="I273" i="38" s="1"/>
  <c r="F240" i="38"/>
  <c r="I240" i="38" s="1"/>
  <c r="F144" i="38"/>
  <c r="I144" i="38" s="1"/>
  <c r="F51" i="38"/>
  <c r="I51" i="38" s="1"/>
  <c r="F4" i="38"/>
  <c r="I4" i="38" s="1"/>
  <c r="F353" i="38"/>
  <c r="I353" i="38" s="1"/>
  <c r="F264" i="38"/>
  <c r="I264" i="38" s="1"/>
  <c r="F195" i="38"/>
  <c r="I195" i="38" s="1"/>
  <c r="F156" i="38"/>
  <c r="I156" i="38" s="1"/>
  <c r="F42" i="38"/>
  <c r="I42" i="38" s="1"/>
  <c r="F340" i="38"/>
  <c r="I340" i="38" s="1"/>
  <c r="F294" i="38"/>
  <c r="I294" i="38" s="1"/>
  <c r="F228" i="38"/>
  <c r="I228" i="38" s="1"/>
  <c r="F172" i="38"/>
  <c r="I172" i="38" s="1"/>
  <c r="F96" i="38"/>
  <c r="I96" i="38" s="1"/>
  <c r="F73" i="38"/>
  <c r="I73" i="38" s="1"/>
  <c r="F366" i="38"/>
  <c r="I366" i="38" s="1"/>
  <c r="F164" i="38"/>
  <c r="I164" i="38" s="1"/>
  <c r="F5" i="38"/>
  <c r="I5" i="38" s="1"/>
  <c r="F237" i="38"/>
  <c r="I237" i="38" s="1"/>
  <c r="F55" i="38"/>
  <c r="I55" i="38" s="1"/>
  <c r="F316" i="38"/>
  <c r="I316" i="38" s="1"/>
  <c r="F299" i="38"/>
  <c r="I299" i="38" s="1"/>
  <c r="F147" i="38"/>
  <c r="I147" i="38" s="1"/>
  <c r="F60" i="38"/>
  <c r="I60" i="38" s="1"/>
  <c r="F308" i="38"/>
  <c r="I308" i="38" s="1"/>
  <c r="F212" i="38"/>
  <c r="I212" i="38" s="1"/>
  <c r="F12" i="38"/>
  <c r="I12" i="38" s="1"/>
  <c r="F348" i="38"/>
  <c r="I348" i="38" s="1"/>
  <c r="F219" i="38"/>
  <c r="I219" i="38" s="1"/>
  <c r="F104" i="38"/>
  <c r="I104" i="38" s="1"/>
  <c r="F165" i="38"/>
  <c r="I165" i="38" s="1"/>
  <c r="F293" i="38"/>
  <c r="I293" i="38" s="1"/>
  <c r="F115" i="38"/>
  <c r="I115" i="38" s="1"/>
  <c r="F20" i="38"/>
  <c r="I20" i="38" s="1"/>
  <c r="F166" i="38"/>
  <c r="I166" i="38" s="1"/>
  <c r="F300" i="38"/>
  <c r="I300" i="38" s="1"/>
  <c r="F221" i="38"/>
  <c r="I221" i="38" s="1"/>
  <c r="F244" i="38"/>
  <c r="I244" i="38" s="1"/>
  <c r="F130" i="38"/>
  <c r="I130" i="38" s="1"/>
  <c r="F98" i="38"/>
  <c r="I98" i="38" s="1"/>
  <c r="F362" i="38"/>
  <c r="I362" i="38" s="1"/>
  <c r="F275" i="38"/>
  <c r="I275" i="38" s="1"/>
  <c r="F185" i="38"/>
  <c r="I185" i="38" s="1"/>
  <c r="F135" i="38"/>
  <c r="I135" i="38" s="1"/>
  <c r="F369" i="38"/>
  <c r="I369" i="38" s="1"/>
  <c r="F266" i="38"/>
  <c r="I266" i="38" s="1"/>
  <c r="F211" i="38"/>
  <c r="I211" i="38" s="1"/>
  <c r="F160" i="38"/>
  <c r="I160" i="38" s="1"/>
  <c r="F44" i="38"/>
  <c r="I44" i="38" s="1"/>
  <c r="F59" i="38"/>
  <c r="I59" i="38" s="1"/>
  <c r="F361" i="38"/>
  <c r="I361" i="38" s="1"/>
  <c r="F265" i="38"/>
  <c r="I265" i="38" s="1"/>
  <c r="F203" i="38"/>
  <c r="I203" i="38" s="1"/>
  <c r="F158" i="38"/>
  <c r="I158" i="38" s="1"/>
  <c r="F43" i="38"/>
  <c r="I43" i="38" s="1"/>
  <c r="F67" i="38"/>
  <c r="I67" i="38" s="1"/>
  <c r="F344" i="38"/>
  <c r="I344" i="38" s="1"/>
  <c r="F234" i="38"/>
  <c r="I234" i="38" s="1"/>
  <c r="F225" i="38"/>
  <c r="I225" i="38" s="1"/>
  <c r="F170" i="38"/>
  <c r="I170" i="38" s="1"/>
  <c r="F34" i="38"/>
  <c r="I34" i="38" s="1"/>
  <c r="F306" i="38"/>
  <c r="I306" i="38" s="1"/>
  <c r="F286" i="38"/>
  <c r="I286" i="38" s="1"/>
  <c r="F184" i="38"/>
  <c r="I184" i="38" s="1"/>
  <c r="F153" i="38"/>
  <c r="I153" i="38" s="1"/>
  <c r="F133" i="38"/>
  <c r="I133" i="38" s="1"/>
  <c r="F107" i="38"/>
  <c r="I107" i="38" s="1"/>
  <c r="F287" i="38"/>
  <c r="I287" i="38" s="1"/>
  <c r="F87" i="38"/>
  <c r="I87" i="38" s="1"/>
  <c r="F90" i="38"/>
  <c r="I90" i="38" s="1"/>
  <c r="F254" i="38"/>
  <c r="I254" i="38" s="1"/>
  <c r="F39" i="38"/>
  <c r="I39" i="38" s="1"/>
  <c r="F310" i="38"/>
  <c r="I310" i="38" s="1"/>
  <c r="F328" i="38"/>
  <c r="I328" i="38" s="1"/>
  <c r="F149" i="38"/>
  <c r="I149" i="38" s="1"/>
  <c r="F121" i="38"/>
  <c r="I121" i="38" s="1"/>
  <c r="F339" i="38"/>
  <c r="I339" i="38" s="1"/>
  <c r="F182" i="38"/>
  <c r="I182" i="38" s="1"/>
  <c r="F21" i="38"/>
  <c r="I21" i="38" s="1"/>
  <c r="F370" i="38"/>
  <c r="I370" i="38" s="1"/>
  <c r="F207" i="38"/>
  <c r="I207" i="38" s="1"/>
  <c r="F74" i="38"/>
  <c r="I74" i="38" s="1"/>
  <c r="F108" i="38"/>
  <c r="I108" i="38" s="1"/>
  <c r="F271" i="38"/>
  <c r="I271" i="38" s="1"/>
  <c r="F62" i="38"/>
  <c r="I62" i="38" s="1"/>
  <c r="F102" i="38"/>
  <c r="I102" i="38" s="1"/>
  <c r="F150" i="38"/>
  <c r="I150" i="38" s="1"/>
  <c r="F232" i="38"/>
  <c r="I232" i="38" s="1"/>
  <c r="F89" i="38"/>
  <c r="I89" i="38" s="1"/>
  <c r="F75" i="38"/>
  <c r="I75" i="38" s="1"/>
  <c r="F84" i="38"/>
  <c r="I84" i="38" s="1"/>
  <c r="F377" i="38"/>
  <c r="I377" i="38" s="1"/>
  <c r="F267" i="38"/>
  <c r="I267" i="38" s="1"/>
  <c r="F243" i="38"/>
  <c r="I243" i="38" s="1"/>
  <c r="F162" i="38"/>
  <c r="I162" i="38" s="1"/>
  <c r="F360" i="38"/>
  <c r="I360" i="38" s="1"/>
  <c r="F375" i="38"/>
  <c r="I375" i="38" s="1"/>
  <c r="F196" i="38"/>
  <c r="I196" i="38" s="1"/>
  <c r="F173" i="38"/>
  <c r="I173" i="38" s="1"/>
  <c r="F36" i="38"/>
  <c r="I36" i="38" s="1"/>
  <c r="F13" i="38"/>
  <c r="I13" i="38" s="1"/>
  <c r="F352" i="38"/>
  <c r="I352" i="38" s="1"/>
  <c r="F251" i="38"/>
  <c r="I251" i="38" s="1"/>
  <c r="F188" i="38"/>
  <c r="I188" i="38" s="1"/>
  <c r="F138" i="38"/>
  <c r="I138" i="38" s="1"/>
  <c r="F35" i="38"/>
  <c r="I35" i="38" s="1"/>
  <c r="F16" i="38"/>
  <c r="I16" i="38" s="1"/>
  <c r="F309" i="38"/>
  <c r="I309" i="38" s="1"/>
  <c r="F305" i="38"/>
  <c r="I305" i="38" s="1"/>
  <c r="F181" i="38"/>
  <c r="I181" i="38" s="1"/>
  <c r="F91" i="38"/>
  <c r="I91" i="38" s="1"/>
  <c r="F26" i="38"/>
  <c r="I26" i="38" s="1"/>
  <c r="F301" i="38"/>
  <c r="I301" i="38" s="1"/>
  <c r="F278" i="38"/>
  <c r="I278" i="38" s="1"/>
  <c r="F209" i="38"/>
  <c r="I209" i="38" s="1"/>
  <c r="F174" i="38"/>
  <c r="I174" i="38" s="1"/>
  <c r="F56" i="38"/>
  <c r="I56" i="38" s="1"/>
  <c r="F76" i="38"/>
  <c r="I76" i="38" s="1"/>
  <c r="F268" i="38"/>
  <c r="I268" i="38" s="1"/>
  <c r="F100" i="38"/>
  <c r="I100" i="38" s="1"/>
  <c r="F119" i="38"/>
  <c r="I119" i="38" s="1"/>
  <c r="F187" i="38"/>
  <c r="I187" i="38" s="1"/>
  <c r="F23" i="38"/>
  <c r="I23" i="38" s="1"/>
  <c r="F223" i="38"/>
  <c r="I223" i="38" s="1"/>
  <c r="F284" i="38"/>
  <c r="I284" i="38" s="1"/>
  <c r="F69" i="38"/>
  <c r="I69" i="38" s="1"/>
  <c r="F337" i="38"/>
  <c r="I337" i="38" s="1"/>
  <c r="F376" i="38"/>
  <c r="I376" i="38" s="1"/>
  <c r="F134" i="38"/>
  <c r="I134" i="38" s="1"/>
  <c r="F3" i="38"/>
  <c r="I3" i="38" s="1"/>
  <c r="F329" i="38"/>
  <c r="I329" i="38" s="1"/>
  <c r="F143" i="38"/>
  <c r="I143" i="38" s="1"/>
  <c r="F113" i="38"/>
  <c r="I113" i="38" s="1"/>
  <c r="F114" i="38"/>
  <c r="I114" i="38" s="1"/>
  <c r="F257" i="38"/>
  <c r="I257" i="38" s="1"/>
  <c r="F122" i="38"/>
  <c r="I122" i="38" s="1"/>
  <c r="F94" i="38"/>
  <c r="I94" i="38" s="1"/>
  <c r="F45" i="38"/>
  <c r="I45" i="38" s="1"/>
  <c r="F343" i="38"/>
  <c r="I343" i="38" s="1"/>
  <c r="F157" i="38"/>
  <c r="I157" i="38" s="1"/>
  <c r="F131" i="38"/>
  <c r="I131" i="38" s="1"/>
  <c r="F2" i="38"/>
  <c r="F318" i="38"/>
  <c r="I318" i="38" s="1"/>
  <c r="F269" i="38"/>
  <c r="I269" i="38" s="1"/>
  <c r="F381" i="38"/>
  <c r="I381" i="38" s="1"/>
  <c r="F368" i="38"/>
  <c r="I368" i="38" s="1"/>
  <c r="F259" i="38"/>
  <c r="I259" i="38" s="1"/>
  <c r="F204" i="38"/>
  <c r="I204" i="38" s="1"/>
  <c r="F183" i="38"/>
  <c r="I183" i="38" s="1"/>
  <c r="F317" i="38"/>
  <c r="I317" i="38" s="1"/>
  <c r="F236" i="38"/>
  <c r="I236" i="38" s="1"/>
  <c r="F197" i="38"/>
  <c r="I197" i="38" s="1"/>
  <c r="F99" i="38"/>
  <c r="I99" i="38" s="1"/>
  <c r="F28" i="38"/>
  <c r="I28" i="38" s="1"/>
  <c r="F19" i="38"/>
  <c r="I19" i="38" s="1"/>
  <c r="F313" i="38"/>
  <c r="I313" i="38" s="1"/>
  <c r="F351" i="38"/>
  <c r="I351" i="38" s="1"/>
  <c r="F189" i="38"/>
  <c r="I189" i="38" s="1"/>
  <c r="F95" i="38"/>
  <c r="I95" i="38" s="1"/>
  <c r="F27" i="38"/>
  <c r="I27" i="38" s="1"/>
  <c r="F365" i="38"/>
  <c r="I365" i="38" s="1"/>
  <c r="F332" i="38"/>
  <c r="I332" i="38" s="1"/>
  <c r="F255" i="38"/>
  <c r="I255" i="38" s="1"/>
  <c r="F206" i="38"/>
  <c r="I206" i="38" s="1"/>
  <c r="F112" i="38"/>
  <c r="I112" i="38" s="1"/>
  <c r="F127" i="38"/>
  <c r="I127" i="38" s="1"/>
  <c r="F330" i="38"/>
  <c r="I330" i="38" s="1"/>
  <c r="F270" i="38"/>
  <c r="I270" i="38" s="1"/>
  <c r="F202" i="38"/>
  <c r="I202" i="38" s="1"/>
  <c r="F168" i="38"/>
  <c r="I168" i="38" s="1"/>
  <c r="F48" i="38"/>
  <c r="I48" i="38" s="1"/>
  <c r="F10" i="38"/>
  <c r="I10" i="38" s="1"/>
  <c r="F242" i="38"/>
  <c r="I242" i="38" s="1"/>
  <c r="F64" i="38"/>
  <c r="I64" i="38" s="1"/>
  <c r="F298" i="38"/>
  <c r="I298" i="38" s="1"/>
  <c r="F177" i="38"/>
  <c r="I177" i="38" s="1"/>
  <c r="F65" i="38"/>
  <c r="I65" i="38" s="1"/>
  <c r="F137" i="38"/>
  <c r="I137" i="38" s="1"/>
  <c r="F261" i="38"/>
  <c r="I261" i="38" s="1"/>
  <c r="F88" i="38"/>
  <c r="I88" i="38" s="1"/>
  <c r="F277" i="38"/>
  <c r="I277" i="38" s="1"/>
  <c r="F320" i="38"/>
  <c r="I320" i="38" s="1"/>
  <c r="F145" i="38"/>
  <c r="I145" i="38" s="1"/>
  <c r="F303" i="38"/>
  <c r="I303" i="38" s="1"/>
  <c r="F295" i="38"/>
  <c r="I295" i="38" s="1"/>
  <c r="F123" i="38"/>
  <c r="I123" i="38" s="1"/>
  <c r="F8" i="38"/>
  <c r="I8" i="38" s="1"/>
  <c r="F29" i="38"/>
  <c r="I29" i="38" s="1"/>
  <c r="F227" i="38"/>
  <c r="I227" i="38" s="1"/>
  <c r="F46" i="38"/>
  <c r="I46" i="38" s="1"/>
  <c r="F331" i="38"/>
  <c r="I331" i="38" s="1"/>
  <c r="F58" i="38"/>
  <c r="I58" i="38" s="1"/>
  <c r="F7" i="38"/>
  <c r="I7" i="38" s="1"/>
  <c r="F175" i="38"/>
  <c r="I175" i="38" s="1"/>
  <c r="F364" i="38"/>
  <c r="I364" i="38" s="1"/>
  <c r="F140" i="38"/>
  <c r="I140" i="38" s="1"/>
  <c r="F288" i="38"/>
  <c r="I288" i="38" s="1"/>
  <c r="F333" i="38"/>
  <c r="I333" i="38" s="1"/>
  <c r="F186" i="38"/>
  <c r="I186" i="38" s="1"/>
  <c r="F116" i="38"/>
  <c r="I116" i="38" s="1"/>
  <c r="F148" i="38"/>
  <c r="I148" i="38" s="1"/>
  <c r="F101" i="38"/>
  <c r="I101" i="38" s="1"/>
  <c r="F357" i="38"/>
  <c r="I357" i="38" s="1"/>
  <c r="F321" i="38"/>
  <c r="I321" i="38" s="1"/>
  <c r="F249" i="38"/>
  <c r="I249" i="38" s="1"/>
  <c r="F205" i="38"/>
  <c r="I205" i="38" s="1"/>
  <c r="F9" i="38"/>
  <c r="I9" i="38" s="1"/>
  <c r="F342" i="38"/>
  <c r="I342" i="38" s="1"/>
  <c r="F314" i="38"/>
  <c r="I314" i="38" s="1"/>
  <c r="F256" i="38"/>
  <c r="I256" i="38" s="1"/>
  <c r="F128" i="38"/>
  <c r="I128" i="38" s="1"/>
  <c r="F191" i="38"/>
  <c r="I191" i="38" s="1"/>
  <c r="F373" i="38"/>
  <c r="I373" i="38" s="1"/>
  <c r="F336" i="38"/>
  <c r="I336" i="38" s="1"/>
  <c r="F304" i="38"/>
  <c r="I304" i="38" s="1"/>
  <c r="F214" i="38"/>
  <c r="I214" i="38" s="1"/>
  <c r="F120" i="38"/>
  <c r="I120" i="38" s="1"/>
  <c r="F139" i="38"/>
  <c r="I139" i="38" s="1"/>
  <c r="F356" i="38"/>
  <c r="I356" i="38" s="1"/>
  <c r="F296" i="38"/>
  <c r="I296" i="38" s="1"/>
  <c r="F230" i="38"/>
  <c r="I230" i="38" s="1"/>
  <c r="F132" i="38"/>
  <c r="I132" i="38" s="1"/>
  <c r="F106" i="38"/>
  <c r="I106" i="38" s="1"/>
  <c r="F85" i="38"/>
  <c r="I85" i="38" s="1"/>
  <c r="F307" i="38"/>
  <c r="I307" i="38" s="1"/>
  <c r="F262" i="38"/>
  <c r="I262" i="38" s="1"/>
  <c r="F239" i="38"/>
  <c r="I239" i="38" s="1"/>
  <c r="F152" i="38"/>
  <c r="I152" i="38" s="1"/>
  <c r="F40" i="38"/>
  <c r="I40" i="38" s="1"/>
  <c r="F129" i="38"/>
  <c r="I129" i="38" s="1"/>
  <c r="F192" i="38"/>
  <c r="I192" i="38" s="1"/>
  <c r="F41" i="38"/>
  <c r="I41" i="38" s="1"/>
  <c r="F345" i="38"/>
  <c r="I345" i="38" s="1"/>
  <c r="F151" i="38"/>
  <c r="I151" i="38" s="1"/>
  <c r="F68" i="38"/>
  <c r="I68" i="38" s="1"/>
  <c r="F49" i="38"/>
  <c r="I49" i="38" s="1"/>
  <c r="F238" i="38"/>
  <c r="I238" i="38" s="1"/>
  <c r="F54" i="38"/>
  <c r="I54" i="38" s="1"/>
  <c r="F201" i="38"/>
  <c r="I201" i="38" s="1"/>
  <c r="F279" i="38"/>
  <c r="I279" i="38" s="1"/>
  <c r="F61" i="38"/>
  <c r="I61" i="38" s="1"/>
  <c r="F367" i="38"/>
  <c r="I367" i="38" s="1"/>
  <c r="F276" i="38"/>
  <c r="I276" i="38" s="1"/>
  <c r="F70" i="38"/>
  <c r="I70" i="38" s="1"/>
  <c r="F326" i="38"/>
  <c r="I326" i="38" s="1"/>
  <c r="F97" i="38"/>
  <c r="I97" i="38" s="1"/>
  <c r="F210" i="38"/>
  <c r="I210" i="38" s="1"/>
  <c r="F30" i="38"/>
  <c r="I30" i="38" s="1"/>
  <c r="F302" i="38"/>
  <c r="I302" i="38" s="1"/>
  <c r="F14" i="38"/>
  <c r="I14" i="38" s="1"/>
  <c r="F176" i="38"/>
  <c r="I176" i="38" s="1"/>
  <c r="F125" i="38"/>
  <c r="I125" i="38" s="1"/>
  <c r="F231" i="38"/>
  <c r="I231" i="38" s="1"/>
  <c r="F315" i="38"/>
  <c r="I315" i="38" s="1"/>
  <c r="F124" i="38"/>
  <c r="I124" i="38" s="1"/>
  <c r="F32" i="38"/>
  <c r="I32" i="38" s="1"/>
  <c r="F154" i="38"/>
  <c r="I154" i="38" s="1"/>
  <c r="F235" i="38"/>
  <c r="I235" i="38" s="1"/>
  <c r="F335" i="38"/>
  <c r="I335" i="38" s="1"/>
  <c r="K59" i="8"/>
  <c r="C20" i="8"/>
  <c r="K5" i="37"/>
  <c r="M5" i="37" s="1"/>
  <c r="K89" i="37"/>
  <c r="M89" i="37" s="1"/>
  <c r="K30" i="37"/>
  <c r="M30" i="37" s="1"/>
  <c r="K21" i="37"/>
  <c r="M21" i="37" s="1"/>
  <c r="K11" i="37"/>
  <c r="M11" i="37" s="1"/>
  <c r="K107" i="37"/>
  <c r="M107" i="37" s="1"/>
  <c r="K24" i="37"/>
  <c r="M24" i="37" s="1"/>
  <c r="C16" i="37"/>
  <c r="K109" i="37"/>
  <c r="M109" i="37" s="1"/>
  <c r="K56" i="37"/>
  <c r="M56" i="37" s="1"/>
  <c r="K16" i="37"/>
  <c r="M16" i="37" s="1"/>
  <c r="K184" i="37"/>
  <c r="M184" i="37" s="1"/>
  <c r="K4" i="37"/>
  <c r="M4" i="37" s="1"/>
  <c r="K97" i="37"/>
  <c r="M97" i="37" s="1"/>
  <c r="K20" i="37"/>
  <c r="M20" i="37" s="1"/>
  <c r="K3" i="37"/>
  <c r="M3" i="37" s="1"/>
  <c r="K46" i="37"/>
  <c r="M46" i="37" s="1"/>
  <c r="K2" i="37"/>
  <c r="K10" i="37"/>
  <c r="M10" i="37" s="1"/>
  <c r="K172" i="37"/>
  <c r="M172" i="37" s="1"/>
  <c r="K41" i="37"/>
  <c r="M41" i="37" s="1"/>
  <c r="K61" i="37"/>
  <c r="M61" i="37" s="1"/>
  <c r="K15" i="37"/>
  <c r="M15" i="37" s="1"/>
  <c r="K38" i="37"/>
  <c r="M38" i="37" s="1"/>
  <c r="K148" i="37"/>
  <c r="M148" i="37" s="1"/>
  <c r="K12" i="37"/>
  <c r="M12" i="37" s="1"/>
  <c r="K125" i="37"/>
  <c r="M125" i="37" s="1"/>
  <c r="K39" i="37"/>
  <c r="M39" i="37" s="1"/>
  <c r="K131" i="37"/>
  <c r="M131" i="37" s="1"/>
  <c r="K48" i="37"/>
  <c r="M48" i="37" s="1"/>
  <c r="K33" i="37"/>
  <c r="M33" i="37" s="1"/>
  <c r="K49" i="37"/>
  <c r="M49" i="37" s="1"/>
  <c r="K8" i="37"/>
  <c r="M8" i="37" s="1"/>
  <c r="K117" i="37"/>
  <c r="M117" i="37" s="1"/>
  <c r="K31" i="37"/>
  <c r="M31" i="37" s="1"/>
  <c r="K123" i="37"/>
  <c r="M123" i="37" s="1"/>
  <c r="K40" i="37"/>
  <c r="M40" i="37" s="1"/>
  <c r="K17" i="37"/>
  <c r="M17" i="37" s="1"/>
  <c r="K98" i="37"/>
  <c r="M98" i="37" s="1"/>
  <c r="K32" i="37"/>
  <c r="M32" i="37" s="1"/>
  <c r="K379" i="37"/>
  <c r="M379" i="37" s="1"/>
  <c r="K371" i="37"/>
  <c r="M371" i="37" s="1"/>
  <c r="K363" i="37"/>
  <c r="M363" i="37" s="1"/>
  <c r="K355" i="37"/>
  <c r="M355" i="37" s="1"/>
  <c r="K347" i="37"/>
  <c r="M347" i="37" s="1"/>
  <c r="K301" i="37"/>
  <c r="M301" i="37" s="1"/>
  <c r="K325" i="37"/>
  <c r="M325" i="37" s="1"/>
  <c r="K309" i="37"/>
  <c r="M309" i="37" s="1"/>
  <c r="K293" i="37"/>
  <c r="M293" i="37" s="1"/>
  <c r="K285" i="37"/>
  <c r="M285" i="37" s="1"/>
  <c r="K277" i="37"/>
  <c r="M277" i="37" s="1"/>
  <c r="K269" i="37"/>
  <c r="M269" i="37" s="1"/>
  <c r="K343" i="37"/>
  <c r="M343" i="37" s="1"/>
  <c r="K244" i="37"/>
  <c r="M244" i="37" s="1"/>
  <c r="K185" i="37"/>
  <c r="M185" i="37" s="1"/>
  <c r="K47" i="37"/>
  <c r="M47" i="37" s="1"/>
  <c r="K6" i="37"/>
  <c r="M6" i="37" s="1"/>
  <c r="K378" i="37"/>
  <c r="M378" i="37" s="1"/>
  <c r="K370" i="37"/>
  <c r="M370" i="37" s="1"/>
  <c r="K362" i="37"/>
  <c r="M362" i="37" s="1"/>
  <c r="K354" i="37"/>
  <c r="M354" i="37" s="1"/>
  <c r="K346" i="37"/>
  <c r="M346" i="37" s="1"/>
  <c r="K339" i="37"/>
  <c r="M339" i="37" s="1"/>
  <c r="K323" i="37"/>
  <c r="M323" i="37" s="1"/>
  <c r="K307" i="37"/>
  <c r="M307" i="37" s="1"/>
  <c r="K292" i="37"/>
  <c r="M292" i="37" s="1"/>
  <c r="K284" i="37"/>
  <c r="M284" i="37" s="1"/>
  <c r="K276" i="37"/>
  <c r="M276" i="37" s="1"/>
  <c r="K268" i="37"/>
  <c r="M268" i="37" s="1"/>
  <c r="K335" i="37"/>
  <c r="M335" i="37" s="1"/>
  <c r="K243" i="37"/>
  <c r="M243" i="37" s="1"/>
  <c r="K235" i="37"/>
  <c r="M235" i="37" s="1"/>
  <c r="K310" i="37"/>
  <c r="M310" i="37" s="1"/>
  <c r="K37" i="37"/>
  <c r="M37" i="37" s="1"/>
  <c r="K23" i="37"/>
  <c r="M23" i="37" s="1"/>
  <c r="K45" i="37"/>
  <c r="M45" i="37" s="1"/>
  <c r="K52" i="37"/>
  <c r="M52" i="37" s="1"/>
  <c r="K141" i="37"/>
  <c r="M141" i="37" s="1"/>
  <c r="K115" i="37"/>
  <c r="M115" i="37" s="1"/>
  <c r="K374" i="37"/>
  <c r="M374" i="37" s="1"/>
  <c r="K366" i="37"/>
  <c r="M366" i="37" s="1"/>
  <c r="K358" i="37"/>
  <c r="M358" i="37" s="1"/>
  <c r="K350" i="37"/>
  <c r="M350" i="37" s="1"/>
  <c r="K298" i="37"/>
  <c r="M298" i="37" s="1"/>
  <c r="K331" i="37"/>
  <c r="M331" i="37" s="1"/>
  <c r="K315" i="37"/>
  <c r="M315" i="37" s="1"/>
  <c r="K296" i="37"/>
  <c r="M296" i="37" s="1"/>
  <c r="K288" i="37"/>
  <c r="M288" i="37" s="1"/>
  <c r="K280" i="37"/>
  <c r="M280" i="37" s="1"/>
  <c r="K272" i="37"/>
  <c r="M272" i="37" s="1"/>
  <c r="K25" i="37"/>
  <c r="M25" i="37" s="1"/>
  <c r="K133" i="37"/>
  <c r="M133" i="37" s="1"/>
  <c r="K57" i="37"/>
  <c r="M57" i="37" s="1"/>
  <c r="K381" i="37"/>
  <c r="M381" i="37" s="1"/>
  <c r="K373" i="37"/>
  <c r="M373" i="37" s="1"/>
  <c r="K365" i="37"/>
  <c r="M365" i="37" s="1"/>
  <c r="K357" i="37"/>
  <c r="M357" i="37" s="1"/>
  <c r="K349" i="37"/>
  <c r="M349" i="37" s="1"/>
  <c r="K342" i="37"/>
  <c r="M342" i="37" s="1"/>
  <c r="K329" i="37"/>
  <c r="M329" i="37" s="1"/>
  <c r="K313" i="37"/>
  <c r="M313" i="37" s="1"/>
  <c r="K295" i="37"/>
  <c r="M295" i="37" s="1"/>
  <c r="K287" i="37"/>
  <c r="M287" i="37" s="1"/>
  <c r="K139" i="37"/>
  <c r="M139" i="37" s="1"/>
  <c r="K375" i="37"/>
  <c r="M375" i="37" s="1"/>
  <c r="K359" i="37"/>
  <c r="M359" i="37" s="1"/>
  <c r="K306" i="37"/>
  <c r="M306" i="37" s="1"/>
  <c r="K317" i="37"/>
  <c r="M317" i="37" s="1"/>
  <c r="K289" i="37"/>
  <c r="M289" i="37" s="1"/>
  <c r="K274" i="37"/>
  <c r="M274" i="37" s="1"/>
  <c r="K263" i="37"/>
  <c r="M263" i="37" s="1"/>
  <c r="K242" i="37"/>
  <c r="M242" i="37" s="1"/>
  <c r="K233" i="37"/>
  <c r="M233" i="37" s="1"/>
  <c r="K333" i="37"/>
  <c r="M333" i="37" s="1"/>
  <c r="K253" i="37"/>
  <c r="M253" i="37" s="1"/>
  <c r="K248" i="37"/>
  <c r="M248" i="37" s="1"/>
  <c r="K320" i="37"/>
  <c r="M320" i="37" s="1"/>
  <c r="K224" i="37"/>
  <c r="M224" i="37" s="1"/>
  <c r="K227" i="37"/>
  <c r="M227" i="37" s="1"/>
  <c r="K222" i="37"/>
  <c r="M222" i="37" s="1"/>
  <c r="K217" i="37"/>
  <c r="M217" i="37" s="1"/>
  <c r="K177" i="37"/>
  <c r="M177" i="37" s="1"/>
  <c r="K212" i="37"/>
  <c r="M212" i="37" s="1"/>
  <c r="K171" i="37"/>
  <c r="M171" i="37" s="1"/>
  <c r="K134" i="37"/>
  <c r="M134" i="37" s="1"/>
  <c r="K118" i="37"/>
  <c r="M118" i="37" s="1"/>
  <c r="K93" i="37"/>
  <c r="M93" i="37" s="1"/>
  <c r="K102" i="37"/>
  <c r="M102" i="37" s="1"/>
  <c r="K103" i="37"/>
  <c r="M103" i="37" s="1"/>
  <c r="K81" i="37"/>
  <c r="M81" i="37" s="1"/>
  <c r="K73" i="37"/>
  <c r="M73" i="37" s="1"/>
  <c r="K65" i="37"/>
  <c r="M65" i="37" s="1"/>
  <c r="K146" i="37"/>
  <c r="M146" i="37" s="1"/>
  <c r="K55" i="37"/>
  <c r="M55" i="37" s="1"/>
  <c r="K156" i="37"/>
  <c r="M156" i="37" s="1"/>
  <c r="K137" i="37"/>
  <c r="M137" i="37" s="1"/>
  <c r="K53" i="37"/>
  <c r="M53" i="37" s="1"/>
  <c r="K372" i="37"/>
  <c r="M372" i="37" s="1"/>
  <c r="K356" i="37"/>
  <c r="M356" i="37" s="1"/>
  <c r="K334" i="37"/>
  <c r="M334" i="37" s="1"/>
  <c r="K311" i="37"/>
  <c r="M311" i="37" s="1"/>
  <c r="K286" i="37"/>
  <c r="M286" i="37" s="1"/>
  <c r="K273" i="37"/>
  <c r="M273" i="37" s="1"/>
  <c r="K262" i="37"/>
  <c r="M262" i="37" s="1"/>
  <c r="K241" i="37"/>
  <c r="M241" i="37" s="1"/>
  <c r="K232" i="37"/>
  <c r="M232" i="37" s="1"/>
  <c r="K302" i="37"/>
  <c r="M302" i="37" s="1"/>
  <c r="K340" i="37"/>
  <c r="M340" i="37" s="1"/>
  <c r="K226" i="37"/>
  <c r="M226" i="37" s="1"/>
  <c r="K229" i="37"/>
  <c r="M229" i="37" s="1"/>
  <c r="K216" i="37"/>
  <c r="M216" i="37" s="1"/>
  <c r="K219" i="37"/>
  <c r="M219" i="37" s="1"/>
  <c r="K214" i="37"/>
  <c r="M214" i="37" s="1"/>
  <c r="K209" i="37"/>
  <c r="M209" i="37" s="1"/>
  <c r="K169" i="37"/>
  <c r="M169" i="37" s="1"/>
  <c r="K174" i="37"/>
  <c r="M174" i="37" s="1"/>
  <c r="K163" i="37"/>
  <c r="M163" i="37" s="1"/>
  <c r="K132" i="37"/>
  <c r="M132" i="37" s="1"/>
  <c r="K116" i="37"/>
  <c r="M116" i="37" s="1"/>
  <c r="K250" i="37"/>
  <c r="M250" i="37" s="1"/>
  <c r="K94" i="37"/>
  <c r="M94" i="37" s="1"/>
  <c r="K95" i="37"/>
  <c r="M95" i="37" s="1"/>
  <c r="K80" i="37"/>
  <c r="M80" i="37" s="1"/>
  <c r="K72" i="37"/>
  <c r="M72" i="37" s="1"/>
  <c r="K64" i="37"/>
  <c r="M64" i="37" s="1"/>
  <c r="K104" i="37"/>
  <c r="M104" i="37" s="1"/>
  <c r="K175" i="37"/>
  <c r="M175" i="37" s="1"/>
  <c r="K13" i="37"/>
  <c r="M13" i="37" s="1"/>
  <c r="K54" i="37"/>
  <c r="M54" i="37" s="1"/>
  <c r="K151" i="37"/>
  <c r="M151" i="37" s="1"/>
  <c r="K369" i="37"/>
  <c r="M369" i="37" s="1"/>
  <c r="K353" i="37"/>
  <c r="M353" i="37" s="1"/>
  <c r="K304" i="37"/>
  <c r="M304" i="37" s="1"/>
  <c r="K299" i="37"/>
  <c r="M299" i="37" s="1"/>
  <c r="K283" i="37"/>
  <c r="M283" i="37" s="1"/>
  <c r="K271" i="37"/>
  <c r="M271" i="37" s="1"/>
  <c r="K300" i="37"/>
  <c r="M300" i="37" s="1"/>
  <c r="K240" i="37"/>
  <c r="M240" i="37" s="1"/>
  <c r="K231" i="37"/>
  <c r="M231" i="37" s="1"/>
  <c r="K258" i="37"/>
  <c r="M258" i="37" s="1"/>
  <c r="K330" i="37"/>
  <c r="M330" i="37" s="1"/>
  <c r="K218" i="37"/>
  <c r="M218" i="37" s="1"/>
  <c r="K221" i="37"/>
  <c r="M221" i="37" s="1"/>
  <c r="K208" i="37"/>
  <c r="M208" i="37" s="1"/>
  <c r="K211" i="37"/>
  <c r="M211" i="37" s="1"/>
  <c r="K206" i="37"/>
  <c r="M206" i="37" s="1"/>
  <c r="K201" i="37"/>
  <c r="M201" i="37" s="1"/>
  <c r="K161" i="37"/>
  <c r="M161" i="37" s="1"/>
  <c r="K166" i="37"/>
  <c r="M166" i="37" s="1"/>
  <c r="K155" i="37"/>
  <c r="M155" i="37" s="1"/>
  <c r="K130" i="37"/>
  <c r="M130" i="37" s="1"/>
  <c r="K114" i="37"/>
  <c r="M114" i="37" s="1"/>
  <c r="K204" i="37"/>
  <c r="M204" i="37" s="1"/>
  <c r="K223" i="37"/>
  <c r="M223" i="37" s="1"/>
  <c r="K87" i="37"/>
  <c r="M87" i="37" s="1"/>
  <c r="K79" i="37"/>
  <c r="M79" i="37" s="1"/>
  <c r="K71" i="37"/>
  <c r="M71" i="37" s="1"/>
  <c r="K63" i="37"/>
  <c r="M63" i="37" s="1"/>
  <c r="K96" i="37"/>
  <c r="M96" i="37" s="1"/>
  <c r="K28" i="37"/>
  <c r="M28" i="37" s="1"/>
  <c r="K44" i="37"/>
  <c r="M44" i="37" s="1"/>
  <c r="K59" i="37"/>
  <c r="M59" i="37" s="1"/>
  <c r="K105" i="37"/>
  <c r="M105" i="37" s="1"/>
  <c r="K167" i="37"/>
  <c r="M167" i="37" s="1"/>
  <c r="K22" i="37"/>
  <c r="M22" i="37" s="1"/>
  <c r="K368" i="37"/>
  <c r="M368" i="37" s="1"/>
  <c r="K352" i="37"/>
  <c r="M352" i="37" s="1"/>
  <c r="K344" i="37"/>
  <c r="M344" i="37" s="1"/>
  <c r="K338" i="37"/>
  <c r="M338" i="37" s="1"/>
  <c r="K282" i="37"/>
  <c r="M282" i="37" s="1"/>
  <c r="K270" i="37"/>
  <c r="M270" i="37" s="1"/>
  <c r="K297" i="37"/>
  <c r="M297" i="37" s="1"/>
  <c r="K239" i="37"/>
  <c r="M239" i="37" s="1"/>
  <c r="K230" i="37"/>
  <c r="M230" i="37" s="1"/>
  <c r="K332" i="37"/>
  <c r="M332" i="37" s="1"/>
  <c r="K322" i="37"/>
  <c r="M322" i="37" s="1"/>
  <c r="K210" i="37"/>
  <c r="M210" i="37" s="1"/>
  <c r="K213" i="37"/>
  <c r="M213" i="37" s="1"/>
  <c r="K200" i="37"/>
  <c r="M200" i="37" s="1"/>
  <c r="K203" i="37"/>
  <c r="M203" i="37" s="1"/>
  <c r="K198" i="37"/>
  <c r="M198" i="37" s="1"/>
  <c r="K193" i="37"/>
  <c r="M193" i="37" s="1"/>
  <c r="K153" i="37"/>
  <c r="M153" i="37" s="1"/>
  <c r="K158" i="37"/>
  <c r="M158" i="37" s="1"/>
  <c r="K147" i="37"/>
  <c r="M147" i="37" s="1"/>
  <c r="K128" i="37"/>
  <c r="M128" i="37" s="1"/>
  <c r="K112" i="37"/>
  <c r="M112" i="37" s="1"/>
  <c r="K176" i="37"/>
  <c r="M176" i="37" s="1"/>
  <c r="K29" i="37"/>
  <c r="M29" i="37" s="1"/>
  <c r="K367" i="37"/>
  <c r="M367" i="37" s="1"/>
  <c r="K351" i="37"/>
  <c r="M351" i="37" s="1"/>
  <c r="K336" i="37"/>
  <c r="M336" i="37" s="1"/>
  <c r="K305" i="37"/>
  <c r="M305" i="37" s="1"/>
  <c r="K281" i="37"/>
  <c r="M281" i="37" s="1"/>
  <c r="K267" i="37"/>
  <c r="M267" i="37" s="1"/>
  <c r="K260" i="37"/>
  <c r="M260" i="37" s="1"/>
  <c r="K238" i="37"/>
  <c r="M238" i="37" s="1"/>
  <c r="K326" i="37"/>
  <c r="M326" i="37" s="1"/>
  <c r="K324" i="37"/>
  <c r="M324" i="37" s="1"/>
  <c r="K314" i="37"/>
  <c r="M314" i="37" s="1"/>
  <c r="K202" i="37"/>
  <c r="M202" i="37" s="1"/>
  <c r="K205" i="37"/>
  <c r="M205" i="37" s="1"/>
  <c r="K192" i="37"/>
  <c r="M192" i="37" s="1"/>
  <c r="K195" i="37"/>
  <c r="M195" i="37" s="1"/>
  <c r="K60" i="37"/>
  <c r="M60" i="37" s="1"/>
  <c r="K376" i="37"/>
  <c r="M376" i="37" s="1"/>
  <c r="K321" i="37"/>
  <c r="M321" i="37" s="1"/>
  <c r="K266" i="37"/>
  <c r="M266" i="37" s="1"/>
  <c r="K234" i="37"/>
  <c r="M234" i="37" s="1"/>
  <c r="K251" i="37"/>
  <c r="M251" i="37" s="1"/>
  <c r="K188" i="37"/>
  <c r="M188" i="37" s="1"/>
  <c r="K247" i="37"/>
  <c r="M247" i="37" s="1"/>
  <c r="K91" i="37"/>
  <c r="M91" i="37" s="1"/>
  <c r="K138" i="37"/>
  <c r="M138" i="37" s="1"/>
  <c r="K106" i="37"/>
  <c r="M106" i="37" s="1"/>
  <c r="K165" i="37"/>
  <c r="M165" i="37" s="1"/>
  <c r="K78" i="37"/>
  <c r="M78" i="37" s="1"/>
  <c r="K67" i="37"/>
  <c r="M67" i="37" s="1"/>
  <c r="K36" i="37"/>
  <c r="M36" i="37" s="1"/>
  <c r="K111" i="37"/>
  <c r="M111" i="37" s="1"/>
  <c r="K246" i="37"/>
  <c r="M246" i="37" s="1"/>
  <c r="K43" i="37"/>
  <c r="M43" i="37" s="1"/>
  <c r="K14" i="37"/>
  <c r="M14" i="37" s="1"/>
  <c r="K50" i="37"/>
  <c r="M50" i="37" s="1"/>
  <c r="K159" i="37"/>
  <c r="M159" i="37" s="1"/>
  <c r="K364" i="37"/>
  <c r="M364" i="37" s="1"/>
  <c r="K319" i="37"/>
  <c r="M319" i="37" s="1"/>
  <c r="K265" i="37"/>
  <c r="M265" i="37" s="1"/>
  <c r="K318" i="37"/>
  <c r="M318" i="37" s="1"/>
  <c r="K254" i="37"/>
  <c r="M254" i="37" s="1"/>
  <c r="K180" i="37"/>
  <c r="M180" i="37" s="1"/>
  <c r="K225" i="37"/>
  <c r="M225" i="37" s="1"/>
  <c r="K256" i="37"/>
  <c r="M256" i="37" s="1"/>
  <c r="K136" i="37"/>
  <c r="M136" i="37" s="1"/>
  <c r="K101" i="37"/>
  <c r="M101" i="37" s="1"/>
  <c r="K157" i="37"/>
  <c r="M157" i="37" s="1"/>
  <c r="K77" i="37"/>
  <c r="M77" i="37" s="1"/>
  <c r="K66" i="37"/>
  <c r="M66" i="37" s="1"/>
  <c r="K119" i="37"/>
  <c r="M119" i="37" s="1"/>
  <c r="K27" i="37"/>
  <c r="M27" i="37" s="1"/>
  <c r="K34" i="37"/>
  <c r="M34" i="37" s="1"/>
  <c r="K58" i="37"/>
  <c r="M58" i="37" s="1"/>
  <c r="K361" i="37"/>
  <c r="M361" i="37" s="1"/>
  <c r="K294" i="37"/>
  <c r="M294" i="37" s="1"/>
  <c r="K264" i="37"/>
  <c r="M264" i="37" s="1"/>
  <c r="K303" i="37"/>
  <c r="M303" i="37" s="1"/>
  <c r="K194" i="37"/>
  <c r="M194" i="37" s="1"/>
  <c r="K312" i="37"/>
  <c r="M312" i="37" s="1"/>
  <c r="K190" i="37"/>
  <c r="M190" i="37" s="1"/>
  <c r="K150" i="37"/>
  <c r="M150" i="37" s="1"/>
  <c r="K126" i="37"/>
  <c r="M126" i="37" s="1"/>
  <c r="K168" i="37"/>
  <c r="M168" i="37" s="1"/>
  <c r="K149" i="37"/>
  <c r="M149" i="37" s="1"/>
  <c r="K76" i="37"/>
  <c r="M76" i="37" s="1"/>
  <c r="K228" i="37"/>
  <c r="M228" i="37" s="1"/>
  <c r="K18" i="37"/>
  <c r="M18" i="37" s="1"/>
  <c r="K127" i="37"/>
  <c r="M127" i="37" s="1"/>
  <c r="K113" i="37"/>
  <c r="M113" i="37" s="1"/>
  <c r="K360" i="37"/>
  <c r="M360" i="37" s="1"/>
  <c r="K291" i="37"/>
  <c r="M291" i="37" s="1"/>
  <c r="K252" i="37"/>
  <c r="M252" i="37" s="1"/>
  <c r="K255" i="37"/>
  <c r="M255" i="37" s="1"/>
  <c r="K186" i="37"/>
  <c r="M186" i="37" s="1"/>
  <c r="K189" i="37"/>
  <c r="M189" i="37" s="1"/>
  <c r="K183" i="37"/>
  <c r="M183" i="37" s="1"/>
  <c r="K100" i="37"/>
  <c r="M100" i="37" s="1"/>
  <c r="K124" i="37"/>
  <c r="M124" i="37" s="1"/>
  <c r="K160" i="37"/>
  <c r="M160" i="37" s="1"/>
  <c r="K86" i="37"/>
  <c r="M86" i="37" s="1"/>
  <c r="K75" i="37"/>
  <c r="M75" i="37" s="1"/>
  <c r="K196" i="37"/>
  <c r="M196" i="37" s="1"/>
  <c r="K135" i="37"/>
  <c r="M135" i="37" s="1"/>
  <c r="K9" i="37"/>
  <c r="M9" i="37" s="1"/>
  <c r="K19" i="37"/>
  <c r="M19" i="37" s="1"/>
  <c r="K62" i="37"/>
  <c r="M62" i="37" s="1"/>
  <c r="K121" i="37"/>
  <c r="M121" i="37" s="1"/>
  <c r="K345" i="37"/>
  <c r="M345" i="37" s="1"/>
  <c r="K279" i="37"/>
  <c r="M279" i="37" s="1"/>
  <c r="K245" i="37"/>
  <c r="M245" i="37" s="1"/>
  <c r="K308" i="37"/>
  <c r="M308" i="37" s="1"/>
  <c r="K197" i="37"/>
  <c r="M197" i="37" s="1"/>
  <c r="K341" i="37"/>
  <c r="M341" i="37" s="1"/>
  <c r="K207" i="37"/>
  <c r="M207" i="37" s="1"/>
  <c r="K199" i="37"/>
  <c r="M199" i="37" s="1"/>
  <c r="K120" i="37"/>
  <c r="M120" i="37" s="1"/>
  <c r="K144" i="37"/>
  <c r="M144" i="37" s="1"/>
  <c r="K84" i="37"/>
  <c r="M84" i="37" s="1"/>
  <c r="K70" i="37"/>
  <c r="M70" i="37" s="1"/>
  <c r="K162" i="37"/>
  <c r="M162" i="37" s="1"/>
  <c r="K26" i="37"/>
  <c r="M26" i="37" s="1"/>
  <c r="K290" i="37"/>
  <c r="M290" i="37" s="1"/>
  <c r="K259" i="37"/>
  <c r="M259" i="37" s="1"/>
  <c r="K145" i="37"/>
  <c r="M145" i="37" s="1"/>
  <c r="K152" i="37"/>
  <c r="M152" i="37" s="1"/>
  <c r="K68" i="37"/>
  <c r="M68" i="37" s="1"/>
  <c r="K90" i="37"/>
  <c r="M90" i="37" s="1"/>
  <c r="K278" i="37"/>
  <c r="M278" i="37" s="1"/>
  <c r="K178" i="37"/>
  <c r="M178" i="37" s="1"/>
  <c r="K99" i="37"/>
  <c r="M99" i="37" s="1"/>
  <c r="K191" i="37"/>
  <c r="M191" i="37" s="1"/>
  <c r="K170" i="37"/>
  <c r="M170" i="37" s="1"/>
  <c r="K215" i="37"/>
  <c r="M215" i="37" s="1"/>
  <c r="K35" i="37"/>
  <c r="M35" i="37" s="1"/>
  <c r="K275" i="37"/>
  <c r="M275" i="37" s="1"/>
  <c r="K187" i="37"/>
  <c r="M187" i="37" s="1"/>
  <c r="K92" i="37"/>
  <c r="M92" i="37" s="1"/>
  <c r="K173" i="37"/>
  <c r="M173" i="37" s="1"/>
  <c r="K154" i="37"/>
  <c r="M154" i="37" s="1"/>
  <c r="K380" i="37"/>
  <c r="M380" i="37" s="1"/>
  <c r="K249" i="37"/>
  <c r="M249" i="37" s="1"/>
  <c r="K179" i="37"/>
  <c r="M179" i="37" s="1"/>
  <c r="K142" i="37"/>
  <c r="M142" i="37" s="1"/>
  <c r="K85" i="37"/>
  <c r="M85" i="37" s="1"/>
  <c r="K88" i="37"/>
  <c r="M88" i="37" s="1"/>
  <c r="K348" i="37"/>
  <c r="M348" i="37" s="1"/>
  <c r="K236" i="37"/>
  <c r="M236" i="37" s="1"/>
  <c r="K182" i="37"/>
  <c r="M182" i="37" s="1"/>
  <c r="K122" i="37"/>
  <c r="M122" i="37" s="1"/>
  <c r="K82" i="37"/>
  <c r="M82" i="37" s="1"/>
  <c r="K42" i="37"/>
  <c r="M42" i="37" s="1"/>
  <c r="K337" i="37"/>
  <c r="M337" i="37" s="1"/>
  <c r="K140" i="37"/>
  <c r="M140" i="37" s="1"/>
  <c r="K51" i="37"/>
  <c r="M51" i="37" s="1"/>
  <c r="K143" i="37"/>
  <c r="M143" i="37" s="1"/>
  <c r="K327" i="37"/>
  <c r="M327" i="37" s="1"/>
  <c r="K110" i="37"/>
  <c r="M110" i="37" s="1"/>
  <c r="K237" i="37"/>
  <c r="M237" i="37" s="1"/>
  <c r="K108" i="37"/>
  <c r="M108" i="37" s="1"/>
  <c r="K316" i="37"/>
  <c r="M316" i="37" s="1"/>
  <c r="K83" i="37"/>
  <c r="M83" i="37" s="1"/>
  <c r="K129" i="37"/>
  <c r="M129" i="37" s="1"/>
  <c r="K7" i="37"/>
  <c r="M7" i="37" s="1"/>
  <c r="K181" i="37"/>
  <c r="M181" i="37" s="1"/>
  <c r="K69" i="37"/>
  <c r="M69" i="37" s="1"/>
  <c r="K220" i="37"/>
  <c r="M220" i="37" s="1"/>
  <c r="K377" i="37"/>
  <c r="M377" i="37" s="1"/>
  <c r="K257" i="37"/>
  <c r="M257" i="37" s="1"/>
  <c r="K261" i="37"/>
  <c r="M261" i="37" s="1"/>
  <c r="K328" i="37"/>
  <c r="M328" i="37" s="1"/>
  <c r="K74" i="37"/>
  <c r="M74" i="37" s="1"/>
  <c r="K164" i="37"/>
  <c r="M164" i="37" s="1"/>
  <c r="K380" i="38"/>
  <c r="M380" i="38" s="1"/>
  <c r="K372" i="38"/>
  <c r="M372" i="38" s="1"/>
  <c r="K364" i="38"/>
  <c r="M364" i="38" s="1"/>
  <c r="K356" i="38"/>
  <c r="M356" i="38" s="1"/>
  <c r="K374" i="38"/>
  <c r="M374" i="38" s="1"/>
  <c r="K365" i="38"/>
  <c r="M365" i="38" s="1"/>
  <c r="K355" i="38"/>
  <c r="M355" i="38" s="1"/>
  <c r="K347" i="38"/>
  <c r="M347" i="38" s="1"/>
  <c r="K339" i="38"/>
  <c r="M339" i="38" s="1"/>
  <c r="K311" i="38"/>
  <c r="M311" i="38" s="1"/>
  <c r="K318" i="38"/>
  <c r="M318" i="38" s="1"/>
  <c r="K321" i="38"/>
  <c r="M321" i="38" s="1"/>
  <c r="K324" i="38"/>
  <c r="M324" i="38" s="1"/>
  <c r="K267" i="38"/>
  <c r="M267" i="38" s="1"/>
  <c r="K282" i="38"/>
  <c r="M282" i="38" s="1"/>
  <c r="K229" i="38"/>
  <c r="M229" i="38" s="1"/>
  <c r="K221" i="38"/>
  <c r="M221" i="38" s="1"/>
  <c r="K247" i="38"/>
  <c r="M247" i="38" s="1"/>
  <c r="K277" i="38"/>
  <c r="M277" i="38" s="1"/>
  <c r="K312" i="38"/>
  <c r="M312" i="38" s="1"/>
  <c r="K280" i="38"/>
  <c r="M280" i="38" s="1"/>
  <c r="K261" i="38"/>
  <c r="M261" i="38" s="1"/>
  <c r="K187" i="38"/>
  <c r="M187" i="38" s="1"/>
  <c r="K179" i="38"/>
  <c r="M179" i="38" s="1"/>
  <c r="K189" i="38"/>
  <c r="M189" i="38" s="1"/>
  <c r="K190" i="38"/>
  <c r="M190" i="38" s="1"/>
  <c r="K242" i="38"/>
  <c r="M242" i="38" s="1"/>
  <c r="K217" i="38"/>
  <c r="M217" i="38" s="1"/>
  <c r="K163" i="38"/>
  <c r="M163" i="38" s="1"/>
  <c r="K135" i="38"/>
  <c r="M135" i="38" s="1"/>
  <c r="K171" i="38"/>
  <c r="M171" i="38" s="1"/>
  <c r="K126" i="38"/>
  <c r="M126" i="38" s="1"/>
  <c r="K118" i="38"/>
  <c r="M118" i="38" s="1"/>
  <c r="K110" i="38"/>
  <c r="M110" i="38" s="1"/>
  <c r="K102" i="38"/>
  <c r="M102" i="38" s="1"/>
  <c r="K156" i="38"/>
  <c r="M156" i="38" s="1"/>
  <c r="K150" i="38"/>
  <c r="M150" i="38" s="1"/>
  <c r="K142" i="38"/>
  <c r="M142" i="38" s="1"/>
  <c r="K89" i="38"/>
  <c r="M89" i="38" s="1"/>
  <c r="K373" i="38"/>
  <c r="M373" i="38" s="1"/>
  <c r="K363" i="38"/>
  <c r="M363" i="38" s="1"/>
  <c r="K354" i="38"/>
  <c r="M354" i="38" s="1"/>
  <c r="K346" i="38"/>
  <c r="M346" i="38" s="1"/>
  <c r="K338" i="38"/>
  <c r="M338" i="38" s="1"/>
  <c r="K304" i="38"/>
  <c r="M304" i="38" s="1"/>
  <c r="K314" i="38"/>
  <c r="M314" i="38" s="1"/>
  <c r="K317" i="38"/>
  <c r="M317" i="38" s="1"/>
  <c r="K295" i="38"/>
  <c r="M295" i="38" s="1"/>
  <c r="K257" i="38"/>
  <c r="M257" i="38" s="1"/>
  <c r="K278" i="38"/>
  <c r="M278" i="38" s="1"/>
  <c r="K228" i="38"/>
  <c r="M228" i="38" s="1"/>
  <c r="K220" i="38"/>
  <c r="M220" i="38" s="1"/>
  <c r="K243" i="38"/>
  <c r="M243" i="38" s="1"/>
  <c r="K381" i="38"/>
  <c r="M381" i="38" s="1"/>
  <c r="K371" i="38"/>
  <c r="M371" i="38" s="1"/>
  <c r="K362" i="38"/>
  <c r="M362" i="38" s="1"/>
  <c r="K353" i="38"/>
  <c r="M353" i="38" s="1"/>
  <c r="K345" i="38"/>
  <c r="M345" i="38" s="1"/>
  <c r="K335" i="38"/>
  <c r="M335" i="38" s="1"/>
  <c r="K307" i="38"/>
  <c r="M307" i="38" s="1"/>
  <c r="K310" i="38"/>
  <c r="M310" i="38" s="1"/>
  <c r="K313" i="38"/>
  <c r="M313" i="38" s="1"/>
  <c r="K291" i="38"/>
  <c r="M291" i="38" s="1"/>
  <c r="K249" i="38"/>
  <c r="M249" i="38" s="1"/>
  <c r="K274" i="38"/>
  <c r="M274" i="38" s="1"/>
  <c r="K227" i="38"/>
  <c r="M227" i="38" s="1"/>
  <c r="K219" i="38"/>
  <c r="M219" i="38" s="1"/>
  <c r="K239" i="38"/>
  <c r="M239" i="38" s="1"/>
  <c r="K269" i="38"/>
  <c r="M269" i="38" s="1"/>
  <c r="K248" i="38"/>
  <c r="M248" i="38" s="1"/>
  <c r="K272" i="38"/>
  <c r="M272" i="38" s="1"/>
  <c r="K244" i="38"/>
  <c r="M244" i="38" s="1"/>
  <c r="K240" i="38"/>
  <c r="M240" i="38" s="1"/>
  <c r="K177" i="38"/>
  <c r="M177" i="38" s="1"/>
  <c r="K306" i="38"/>
  <c r="M306" i="38" s="1"/>
  <c r="K246" i="38"/>
  <c r="M246" i="38" s="1"/>
  <c r="K208" i="38"/>
  <c r="M208" i="38" s="1"/>
  <c r="K201" i="38"/>
  <c r="M201" i="38" s="1"/>
  <c r="K159" i="38"/>
  <c r="M159" i="38" s="1"/>
  <c r="K148" i="38"/>
  <c r="M148" i="38" s="1"/>
  <c r="K145" i="38"/>
  <c r="M145" i="38" s="1"/>
  <c r="K124" i="38"/>
  <c r="M124" i="38" s="1"/>
  <c r="K116" i="38"/>
  <c r="M116" i="38" s="1"/>
  <c r="K108" i="38"/>
  <c r="M108" i="38" s="1"/>
  <c r="K168" i="38"/>
  <c r="M168" i="38" s="1"/>
  <c r="K152" i="38"/>
  <c r="M152" i="38" s="1"/>
  <c r="K140" i="38"/>
  <c r="M140" i="38" s="1"/>
  <c r="K65" i="38"/>
  <c r="M65" i="38" s="1"/>
  <c r="K81" i="38"/>
  <c r="M81" i="38" s="1"/>
  <c r="K379" i="38"/>
  <c r="M379" i="38" s="1"/>
  <c r="K370" i="38"/>
  <c r="M370" i="38" s="1"/>
  <c r="K361" i="38"/>
  <c r="M361" i="38" s="1"/>
  <c r="K352" i="38"/>
  <c r="M352" i="38" s="1"/>
  <c r="K344" i="38"/>
  <c r="M344" i="38" s="1"/>
  <c r="K331" i="38"/>
  <c r="M331" i="38" s="1"/>
  <c r="K299" i="38"/>
  <c r="M299" i="38" s="1"/>
  <c r="K302" i="38"/>
  <c r="M302" i="38" s="1"/>
  <c r="K309" i="38"/>
  <c r="M309" i="38" s="1"/>
  <c r="K287" i="38"/>
  <c r="M287" i="38" s="1"/>
  <c r="K237" i="38"/>
  <c r="M237" i="38" s="1"/>
  <c r="K270" i="38"/>
  <c r="M270" i="38" s="1"/>
  <c r="K226" i="38"/>
  <c r="M226" i="38" s="1"/>
  <c r="K316" i="38"/>
  <c r="M316" i="38" s="1"/>
  <c r="K232" i="38"/>
  <c r="M232" i="38" s="1"/>
  <c r="K265" i="38"/>
  <c r="M265" i="38" s="1"/>
  <c r="K332" i="38"/>
  <c r="M332" i="38" s="1"/>
  <c r="K268" i="38"/>
  <c r="M268" i="38" s="1"/>
  <c r="K234" i="38"/>
  <c r="M234" i="38" s="1"/>
  <c r="K212" i="38"/>
  <c r="M212" i="38" s="1"/>
  <c r="K308" i="38"/>
  <c r="M308" i="38" s="1"/>
  <c r="K252" i="38"/>
  <c r="M252" i="38" s="1"/>
  <c r="K215" i="38"/>
  <c r="M215" i="38" s="1"/>
  <c r="K200" i="38"/>
  <c r="M200" i="38" s="1"/>
  <c r="K193" i="38"/>
  <c r="M193" i="38" s="1"/>
  <c r="K157" i="38"/>
  <c r="M157" i="38" s="1"/>
  <c r="K144" i="38"/>
  <c r="M144" i="38" s="1"/>
  <c r="K138" i="38"/>
  <c r="M138" i="38" s="1"/>
  <c r="K123" i="38"/>
  <c r="M123" i="38" s="1"/>
  <c r="K115" i="38"/>
  <c r="M115" i="38" s="1"/>
  <c r="K107" i="38"/>
  <c r="M107" i="38" s="1"/>
  <c r="K166" i="38"/>
  <c r="M166" i="38" s="1"/>
  <c r="K139" i="38"/>
  <c r="M139" i="38" s="1"/>
  <c r="K377" i="38"/>
  <c r="M377" i="38" s="1"/>
  <c r="K368" i="38"/>
  <c r="M368" i="38" s="1"/>
  <c r="K359" i="38"/>
  <c r="M359" i="38" s="1"/>
  <c r="K350" i="38"/>
  <c r="M350" i="38" s="1"/>
  <c r="K342" i="38"/>
  <c r="M342" i="38" s="1"/>
  <c r="K323" i="38"/>
  <c r="M323" i="38" s="1"/>
  <c r="K330" i="38"/>
  <c r="M330" i="38" s="1"/>
  <c r="K333" i="38"/>
  <c r="M333" i="38" s="1"/>
  <c r="K297" i="38"/>
  <c r="M297" i="38" s="1"/>
  <c r="K279" i="38"/>
  <c r="M279" i="38" s="1"/>
  <c r="K294" i="38"/>
  <c r="M294" i="38" s="1"/>
  <c r="K255" i="38"/>
  <c r="M255" i="38" s="1"/>
  <c r="K224" i="38"/>
  <c r="M224" i="38" s="1"/>
  <c r="K260" i="38"/>
  <c r="M260" i="38" s="1"/>
  <c r="K289" i="38"/>
  <c r="M289" i="38" s="1"/>
  <c r="K253" i="38"/>
  <c r="M253" i="38" s="1"/>
  <c r="K292" i="38"/>
  <c r="M292" i="38" s="1"/>
  <c r="K251" i="38"/>
  <c r="M251" i="38" s="1"/>
  <c r="K211" i="38"/>
  <c r="M211" i="38" s="1"/>
  <c r="K196" i="38"/>
  <c r="M196" i="38" s="1"/>
  <c r="K213" i="38"/>
  <c r="M213" i="38" s="1"/>
  <c r="K214" i="38"/>
  <c r="M214" i="38" s="1"/>
  <c r="K199" i="38"/>
  <c r="M199" i="38" s="1"/>
  <c r="K184" i="38"/>
  <c r="M184" i="38" s="1"/>
  <c r="K172" i="38"/>
  <c r="M172" i="38" s="1"/>
  <c r="K153" i="38"/>
  <c r="M153" i="38" s="1"/>
  <c r="K174" i="38"/>
  <c r="M174" i="38" s="1"/>
  <c r="K129" i="38"/>
  <c r="M129" i="38" s="1"/>
  <c r="K121" i="38"/>
  <c r="M121" i="38" s="1"/>
  <c r="K113" i="38"/>
  <c r="M113" i="38" s="1"/>
  <c r="K105" i="38"/>
  <c r="M105" i="38" s="1"/>
  <c r="K162" i="38"/>
  <c r="M162" i="38" s="1"/>
  <c r="K202" i="38"/>
  <c r="M202" i="38" s="1"/>
  <c r="K170" i="38"/>
  <c r="M170" i="38" s="1"/>
  <c r="K101" i="38"/>
  <c r="M101" i="38" s="1"/>
  <c r="K58" i="38"/>
  <c r="M58" i="38" s="1"/>
  <c r="K369" i="38"/>
  <c r="M369" i="38" s="1"/>
  <c r="K348" i="38"/>
  <c r="M348" i="38" s="1"/>
  <c r="K326" i="38"/>
  <c r="M326" i="38" s="1"/>
  <c r="K283" i="38"/>
  <c r="M283" i="38" s="1"/>
  <c r="K230" i="38"/>
  <c r="M230" i="38" s="1"/>
  <c r="K285" i="38"/>
  <c r="M285" i="38" s="1"/>
  <c r="K288" i="38"/>
  <c r="M288" i="38" s="1"/>
  <c r="K203" i="38"/>
  <c r="M203" i="38" s="1"/>
  <c r="K205" i="38"/>
  <c r="M205" i="38" s="1"/>
  <c r="K191" i="38"/>
  <c r="M191" i="38" s="1"/>
  <c r="K167" i="38"/>
  <c r="M167" i="38" s="1"/>
  <c r="K137" i="38"/>
  <c r="M137" i="38" s="1"/>
  <c r="K120" i="38"/>
  <c r="M120" i="38" s="1"/>
  <c r="K104" i="38"/>
  <c r="M104" i="38" s="1"/>
  <c r="K176" i="38"/>
  <c r="M176" i="38" s="1"/>
  <c r="K57" i="38"/>
  <c r="M57" i="38" s="1"/>
  <c r="K75" i="38"/>
  <c r="M75" i="38" s="1"/>
  <c r="K90" i="38"/>
  <c r="M90" i="38" s="1"/>
  <c r="K77" i="38"/>
  <c r="M77" i="38" s="1"/>
  <c r="K83" i="38"/>
  <c r="M83" i="38" s="1"/>
  <c r="K88" i="38"/>
  <c r="M88" i="38" s="1"/>
  <c r="K53" i="38"/>
  <c r="M53" i="38" s="1"/>
  <c r="K45" i="38"/>
  <c r="M45" i="38" s="1"/>
  <c r="K37" i="38"/>
  <c r="M37" i="38" s="1"/>
  <c r="K29" i="38"/>
  <c r="M29" i="38" s="1"/>
  <c r="K24" i="38"/>
  <c r="M24" i="38" s="1"/>
  <c r="K79" i="38"/>
  <c r="M79" i="38" s="1"/>
  <c r="K8" i="38"/>
  <c r="M8" i="38" s="1"/>
  <c r="K367" i="38"/>
  <c r="M367" i="38" s="1"/>
  <c r="K343" i="38"/>
  <c r="M343" i="38" s="1"/>
  <c r="K322" i="38"/>
  <c r="M322" i="38" s="1"/>
  <c r="K275" i="38"/>
  <c r="M275" i="38" s="1"/>
  <c r="K225" i="38"/>
  <c r="M225" i="38" s="1"/>
  <c r="K281" i="38"/>
  <c r="M281" i="38" s="1"/>
  <c r="K284" i="38"/>
  <c r="M284" i="38" s="1"/>
  <c r="K195" i="38"/>
  <c r="M195" i="38" s="1"/>
  <c r="K197" i="38"/>
  <c r="M197" i="38" s="1"/>
  <c r="K183" i="38"/>
  <c r="M183" i="38" s="1"/>
  <c r="K165" i="38"/>
  <c r="M165" i="38" s="1"/>
  <c r="K186" i="38"/>
  <c r="M186" i="38" s="1"/>
  <c r="K119" i="38"/>
  <c r="M119" i="38" s="1"/>
  <c r="K103" i="38"/>
  <c r="M103" i="38" s="1"/>
  <c r="K173" i="38"/>
  <c r="M173" i="38" s="1"/>
  <c r="K21" i="38"/>
  <c r="M21" i="38" s="1"/>
  <c r="K67" i="38"/>
  <c r="M67" i="38" s="1"/>
  <c r="K86" i="38"/>
  <c r="M86" i="38" s="1"/>
  <c r="K69" i="38"/>
  <c r="M69" i="38" s="1"/>
  <c r="K78" i="38"/>
  <c r="M78" i="38" s="1"/>
  <c r="K84" i="38"/>
  <c r="M84" i="38" s="1"/>
  <c r="K52" i="38"/>
  <c r="M52" i="38" s="1"/>
  <c r="K44" i="38"/>
  <c r="M44" i="38" s="1"/>
  <c r="K36" i="38"/>
  <c r="M36" i="38" s="1"/>
  <c r="K28" i="38"/>
  <c r="M28" i="38" s="1"/>
  <c r="K22" i="38"/>
  <c r="M22" i="38" s="1"/>
  <c r="K16" i="38"/>
  <c r="M16" i="38" s="1"/>
  <c r="K17" i="38"/>
  <c r="M17" i="38" s="1"/>
  <c r="K366" i="38"/>
  <c r="M366" i="38" s="1"/>
  <c r="K341" i="38"/>
  <c r="M341" i="38" s="1"/>
  <c r="K337" i="38"/>
  <c r="M337" i="38" s="1"/>
  <c r="K271" i="38"/>
  <c r="M271" i="38" s="1"/>
  <c r="K223" i="38"/>
  <c r="M223" i="38" s="1"/>
  <c r="K273" i="38"/>
  <c r="M273" i="38" s="1"/>
  <c r="K276" i="38"/>
  <c r="M276" i="38" s="1"/>
  <c r="K320" i="38"/>
  <c r="M320" i="38" s="1"/>
  <c r="K181" i="38"/>
  <c r="M181" i="38" s="1"/>
  <c r="K216" i="38"/>
  <c r="M216" i="38" s="1"/>
  <c r="K161" i="38"/>
  <c r="M161" i="38" s="1"/>
  <c r="K149" i="38"/>
  <c r="M149" i="38" s="1"/>
  <c r="K117" i="38"/>
  <c r="M117" i="38" s="1"/>
  <c r="K194" i="38"/>
  <c r="M194" i="38" s="1"/>
  <c r="K146" i="38"/>
  <c r="M146" i="38" s="1"/>
  <c r="K97" i="38"/>
  <c r="M97" i="38" s="1"/>
  <c r="K59" i="38"/>
  <c r="M59" i="38" s="1"/>
  <c r="K82" i="38"/>
  <c r="M82" i="38" s="1"/>
  <c r="K61" i="38"/>
  <c r="M61" i="38" s="1"/>
  <c r="K70" i="38"/>
  <c r="M70" i="38" s="1"/>
  <c r="K80" i="38"/>
  <c r="M80" i="38" s="1"/>
  <c r="K51" i="38"/>
  <c r="M51" i="38" s="1"/>
  <c r="K43" i="38"/>
  <c r="M43" i="38" s="1"/>
  <c r="K35" i="38"/>
  <c r="M35" i="38" s="1"/>
  <c r="K27" i="38"/>
  <c r="M27" i="38" s="1"/>
  <c r="K14" i="38"/>
  <c r="M14" i="38" s="1"/>
  <c r="K9" i="38"/>
  <c r="M9" i="38" s="1"/>
  <c r="K5" i="38"/>
  <c r="M5" i="38" s="1"/>
  <c r="K360" i="38"/>
  <c r="M360" i="38" s="1"/>
  <c r="K340" i="38"/>
  <c r="M340" i="38" s="1"/>
  <c r="K329" i="38"/>
  <c r="M329" i="38" s="1"/>
  <c r="K305" i="38"/>
  <c r="M305" i="38" s="1"/>
  <c r="K222" i="38"/>
  <c r="M222" i="38" s="1"/>
  <c r="K262" i="38"/>
  <c r="M262" i="38" s="1"/>
  <c r="K264" i="38"/>
  <c r="M264" i="38" s="1"/>
  <c r="K204" i="38"/>
  <c r="M204" i="38" s="1"/>
  <c r="K236" i="38"/>
  <c r="M236" i="38" s="1"/>
  <c r="K192" i="38"/>
  <c r="M192" i="38" s="1"/>
  <c r="K155" i="38"/>
  <c r="M155" i="38" s="1"/>
  <c r="K130" i="38"/>
  <c r="M130" i="38" s="1"/>
  <c r="K114" i="38"/>
  <c r="M114" i="38" s="1"/>
  <c r="K164" i="38"/>
  <c r="M164" i="38" s="1"/>
  <c r="K241" i="38"/>
  <c r="M241" i="38" s="1"/>
  <c r="K93" i="38"/>
  <c r="M93" i="38" s="1"/>
  <c r="K20" i="38"/>
  <c r="M20" i="38" s="1"/>
  <c r="K76" i="38"/>
  <c r="M76" i="38" s="1"/>
  <c r="K19" i="38"/>
  <c r="M19" i="38" s="1"/>
  <c r="K62" i="38"/>
  <c r="M62" i="38" s="1"/>
  <c r="K72" i="38"/>
  <c r="M72" i="38" s="1"/>
  <c r="K50" i="38"/>
  <c r="M50" i="38" s="1"/>
  <c r="K42" i="38"/>
  <c r="M42" i="38" s="1"/>
  <c r="K34" i="38"/>
  <c r="M34" i="38" s="1"/>
  <c r="K175" i="38"/>
  <c r="M175" i="38" s="1"/>
  <c r="K71" i="38"/>
  <c r="M71" i="38" s="1"/>
  <c r="K4" i="38"/>
  <c r="M4" i="38" s="1"/>
  <c r="K378" i="38"/>
  <c r="M378" i="38" s="1"/>
  <c r="K357" i="38"/>
  <c r="M357" i="38" s="1"/>
  <c r="K319" i="38"/>
  <c r="M319" i="38" s="1"/>
  <c r="K300" i="38"/>
  <c r="M300" i="38" s="1"/>
  <c r="K286" i="38"/>
  <c r="M286" i="38" s="1"/>
  <c r="K258" i="38"/>
  <c r="M258" i="38" s="1"/>
  <c r="K336" i="38"/>
  <c r="M336" i="38" s="1"/>
  <c r="K328" i="38"/>
  <c r="M328" i="38" s="1"/>
  <c r="K180" i="38"/>
  <c r="M180" i="38" s="1"/>
  <c r="K198" i="38"/>
  <c r="M198" i="38" s="1"/>
  <c r="K238" i="38"/>
  <c r="M238" i="38" s="1"/>
  <c r="K143" i="38"/>
  <c r="M143" i="38" s="1"/>
  <c r="K127" i="38"/>
  <c r="M127" i="38" s="1"/>
  <c r="K111" i="38"/>
  <c r="M111" i="38" s="1"/>
  <c r="K158" i="38"/>
  <c r="M158" i="38" s="1"/>
  <c r="K141" i="38"/>
  <c r="M141" i="38" s="1"/>
  <c r="K74" i="38"/>
  <c r="M74" i="38" s="1"/>
  <c r="K6" i="38"/>
  <c r="M6" i="38" s="1"/>
  <c r="K60" i="38"/>
  <c r="M60" i="38" s="1"/>
  <c r="K95" i="38"/>
  <c r="M95" i="38" s="1"/>
  <c r="K100" i="38"/>
  <c r="M100" i="38" s="1"/>
  <c r="K56" i="38"/>
  <c r="M56" i="38" s="1"/>
  <c r="K48" i="38"/>
  <c r="M48" i="38" s="1"/>
  <c r="K40" i="38"/>
  <c r="M40" i="38" s="1"/>
  <c r="K32" i="38"/>
  <c r="M32" i="38" s="1"/>
  <c r="K2" i="38"/>
  <c r="K11" i="38"/>
  <c r="M11" i="38" s="1"/>
  <c r="K3" i="38"/>
  <c r="M3" i="38" s="1"/>
  <c r="K376" i="38"/>
  <c r="M376" i="38" s="1"/>
  <c r="K325" i="38"/>
  <c r="M325" i="38" s="1"/>
  <c r="K293" i="38"/>
  <c r="M293" i="38" s="1"/>
  <c r="K178" i="38"/>
  <c r="M178" i="38" s="1"/>
  <c r="K151" i="38"/>
  <c r="M151" i="38" s="1"/>
  <c r="K106" i="38"/>
  <c r="M106" i="38" s="1"/>
  <c r="K66" i="38"/>
  <c r="M66" i="38" s="1"/>
  <c r="K99" i="38"/>
  <c r="M99" i="38" s="1"/>
  <c r="K54" i="38"/>
  <c r="M54" i="38" s="1"/>
  <c r="K31" i="38"/>
  <c r="M31" i="38" s="1"/>
  <c r="K7" i="38"/>
  <c r="M7" i="38" s="1"/>
  <c r="K375" i="38"/>
  <c r="M375" i="38" s="1"/>
  <c r="K303" i="38"/>
  <c r="M303" i="38" s="1"/>
  <c r="K233" i="38"/>
  <c r="M233" i="38" s="1"/>
  <c r="K259" i="38"/>
  <c r="M259" i="38" s="1"/>
  <c r="K169" i="38"/>
  <c r="M169" i="38" s="1"/>
  <c r="K160" i="38"/>
  <c r="M160" i="38" s="1"/>
  <c r="K136" i="38"/>
  <c r="M136" i="38" s="1"/>
  <c r="K91" i="38"/>
  <c r="M91" i="38" s="1"/>
  <c r="K49" i="38"/>
  <c r="M49" i="38" s="1"/>
  <c r="K30" i="38"/>
  <c r="M30" i="38" s="1"/>
  <c r="K25" i="38"/>
  <c r="M25" i="38" s="1"/>
  <c r="K358" i="38"/>
  <c r="M358" i="38" s="1"/>
  <c r="K301" i="38"/>
  <c r="M301" i="38" s="1"/>
  <c r="K256" i="38"/>
  <c r="M256" i="38" s="1"/>
  <c r="K206" i="38"/>
  <c r="M206" i="38" s="1"/>
  <c r="K263" i="38"/>
  <c r="M263" i="38" s="1"/>
  <c r="K154" i="38"/>
  <c r="M154" i="38" s="1"/>
  <c r="K15" i="38"/>
  <c r="M15" i="38" s="1"/>
  <c r="K87" i="38"/>
  <c r="M87" i="38" s="1"/>
  <c r="K47" i="38"/>
  <c r="M47" i="38" s="1"/>
  <c r="K13" i="38"/>
  <c r="M13" i="38" s="1"/>
  <c r="K23" i="38"/>
  <c r="M23" i="38" s="1"/>
  <c r="K351" i="38"/>
  <c r="M351" i="38" s="1"/>
  <c r="K290" i="38"/>
  <c r="M290" i="38" s="1"/>
  <c r="K296" i="38"/>
  <c r="M296" i="38" s="1"/>
  <c r="K182" i="38"/>
  <c r="M182" i="38" s="1"/>
  <c r="K128" i="38"/>
  <c r="M128" i="38" s="1"/>
  <c r="K131" i="38"/>
  <c r="M131" i="38" s="1"/>
  <c r="K98" i="38"/>
  <c r="M98" i="38" s="1"/>
  <c r="K134" i="38"/>
  <c r="M134" i="38" s="1"/>
  <c r="K46" i="38"/>
  <c r="M46" i="38" s="1"/>
  <c r="K63" i="38"/>
  <c r="M63" i="38" s="1"/>
  <c r="K327" i="38"/>
  <c r="M327" i="38" s="1"/>
  <c r="K231" i="38"/>
  <c r="M231" i="38" s="1"/>
  <c r="K254" i="38"/>
  <c r="M254" i="38" s="1"/>
  <c r="K245" i="38"/>
  <c r="M245" i="38" s="1"/>
  <c r="K122" i="38"/>
  <c r="M122" i="38" s="1"/>
  <c r="K133" i="38"/>
  <c r="M133" i="38" s="1"/>
  <c r="K68" i="38"/>
  <c r="M68" i="38" s="1"/>
  <c r="K92" i="38"/>
  <c r="M92" i="38" s="1"/>
  <c r="K39" i="38"/>
  <c r="M39" i="38" s="1"/>
  <c r="K12" i="38"/>
  <c r="M12" i="38" s="1"/>
  <c r="K218" i="38"/>
  <c r="M218" i="38" s="1"/>
  <c r="K210" i="38"/>
  <c r="M210" i="38" s="1"/>
  <c r="K55" i="38"/>
  <c r="M55" i="38" s="1"/>
  <c r="K349" i="38"/>
  <c r="M349" i="38" s="1"/>
  <c r="K188" i="38"/>
  <c r="M188" i="38" s="1"/>
  <c r="K73" i="38"/>
  <c r="M73" i="38" s="1"/>
  <c r="K41" i="38"/>
  <c r="M41" i="38" s="1"/>
  <c r="C16" i="38"/>
  <c r="K266" i="38"/>
  <c r="M266" i="38" s="1"/>
  <c r="K315" i="38"/>
  <c r="M315" i="38" s="1"/>
  <c r="K207" i="38"/>
  <c r="M207" i="38" s="1"/>
  <c r="K85" i="38"/>
  <c r="M85" i="38" s="1"/>
  <c r="K38" i="38"/>
  <c r="M38" i="38" s="1"/>
  <c r="K185" i="38"/>
  <c r="M185" i="38" s="1"/>
  <c r="K26" i="38"/>
  <c r="M26" i="38" s="1"/>
  <c r="K334" i="38"/>
  <c r="M334" i="38" s="1"/>
  <c r="K209" i="38"/>
  <c r="M209" i="38" s="1"/>
  <c r="K94" i="38"/>
  <c r="M94" i="38" s="1"/>
  <c r="K33" i="38"/>
  <c r="M33" i="38" s="1"/>
  <c r="K147" i="38"/>
  <c r="M147" i="38" s="1"/>
  <c r="K298" i="38"/>
  <c r="M298" i="38" s="1"/>
  <c r="K125" i="38"/>
  <c r="M125" i="38" s="1"/>
  <c r="K132" i="38"/>
  <c r="M132" i="38" s="1"/>
  <c r="K10" i="38"/>
  <c r="M10" i="38" s="1"/>
  <c r="K109" i="38"/>
  <c r="M109" i="38" s="1"/>
  <c r="K250" i="38"/>
  <c r="M250" i="38" s="1"/>
  <c r="K112" i="38"/>
  <c r="M112" i="38" s="1"/>
  <c r="K96" i="38"/>
  <c r="M96" i="38" s="1"/>
  <c r="K18" i="38"/>
  <c r="M18" i="38" s="1"/>
  <c r="K235" i="38"/>
  <c r="M235" i="38" s="1"/>
  <c r="K64" i="38"/>
  <c r="M64" i="38" s="1"/>
  <c r="C16" i="34"/>
  <c r="K4" i="34"/>
  <c r="M4" i="34" s="1"/>
  <c r="K130" i="34"/>
  <c r="M130" i="34" s="1"/>
  <c r="K12" i="34"/>
  <c r="M12" i="34" s="1"/>
  <c r="K378" i="34"/>
  <c r="M378" i="34" s="1"/>
  <c r="K370" i="34"/>
  <c r="M370" i="34" s="1"/>
  <c r="K362" i="34"/>
  <c r="M362" i="34" s="1"/>
  <c r="K354" i="34"/>
  <c r="M354" i="34" s="1"/>
  <c r="K346" i="34"/>
  <c r="M346" i="34" s="1"/>
  <c r="K310" i="34"/>
  <c r="M310" i="34" s="1"/>
  <c r="K332" i="34"/>
  <c r="M332" i="34" s="1"/>
  <c r="K307" i="34"/>
  <c r="M307" i="34" s="1"/>
  <c r="K304" i="34"/>
  <c r="M304" i="34" s="1"/>
  <c r="K290" i="34"/>
  <c r="M290" i="34" s="1"/>
  <c r="K282" i="34"/>
  <c r="M282" i="34" s="1"/>
  <c r="K274" i="34"/>
  <c r="M274" i="34" s="1"/>
  <c r="K313" i="34"/>
  <c r="M313" i="34" s="1"/>
  <c r="K264" i="34"/>
  <c r="M264" i="34" s="1"/>
  <c r="K305" i="34"/>
  <c r="M305" i="34" s="1"/>
  <c r="K232" i="34"/>
  <c r="M232" i="34" s="1"/>
  <c r="K200" i="34"/>
  <c r="M200" i="34" s="1"/>
  <c r="K245" i="34"/>
  <c r="M245" i="34" s="1"/>
  <c r="K205" i="34"/>
  <c r="M205" i="34" s="1"/>
  <c r="K243" i="34"/>
  <c r="M243" i="34" s="1"/>
  <c r="K260" i="34"/>
  <c r="M260" i="34" s="1"/>
  <c r="K207" i="34"/>
  <c r="M207" i="34" s="1"/>
  <c r="K174" i="34"/>
  <c r="M174" i="34" s="1"/>
  <c r="K214" i="34"/>
  <c r="M214" i="34" s="1"/>
  <c r="K171" i="34"/>
  <c r="M171" i="34" s="1"/>
  <c r="K252" i="34"/>
  <c r="M252" i="34" s="1"/>
  <c r="K188" i="34"/>
  <c r="M188" i="34" s="1"/>
  <c r="K152" i="34"/>
  <c r="M152" i="34" s="1"/>
  <c r="K138" i="34"/>
  <c r="M138" i="34" s="1"/>
  <c r="K124" i="34"/>
  <c r="M124" i="34" s="1"/>
  <c r="K126" i="34"/>
  <c r="M126" i="34" s="1"/>
  <c r="K107" i="34"/>
  <c r="M107" i="34" s="1"/>
  <c r="K91" i="34"/>
  <c r="M91" i="34" s="1"/>
  <c r="K250" i="34"/>
  <c r="M250" i="34" s="1"/>
  <c r="K73" i="34"/>
  <c r="M73" i="34" s="1"/>
  <c r="K120" i="34"/>
  <c r="M120" i="34" s="1"/>
  <c r="K116" i="34"/>
  <c r="M116" i="34" s="1"/>
  <c r="K8" i="34"/>
  <c r="M8" i="34" s="1"/>
  <c r="K377" i="34"/>
  <c r="M377" i="34" s="1"/>
  <c r="K369" i="34"/>
  <c r="M369" i="34" s="1"/>
  <c r="K361" i="34"/>
  <c r="M361" i="34" s="1"/>
  <c r="K353" i="34"/>
  <c r="M353" i="34" s="1"/>
  <c r="K345" i="34"/>
  <c r="M345" i="34" s="1"/>
  <c r="K306" i="34"/>
  <c r="M306" i="34" s="1"/>
  <c r="K330" i="34"/>
  <c r="M330" i="34" s="1"/>
  <c r="K303" i="34"/>
  <c r="M303" i="34" s="1"/>
  <c r="K300" i="34"/>
  <c r="M300" i="34" s="1"/>
  <c r="K289" i="34"/>
  <c r="M289" i="34" s="1"/>
  <c r="K281" i="34"/>
  <c r="M281" i="34" s="1"/>
  <c r="K273" i="34"/>
  <c r="M273" i="34" s="1"/>
  <c r="K297" i="34"/>
  <c r="M297" i="34" s="1"/>
  <c r="K256" i="34"/>
  <c r="M256" i="34" s="1"/>
  <c r="K262" i="34"/>
  <c r="M262" i="34" s="1"/>
  <c r="K228" i="34"/>
  <c r="M228" i="34" s="1"/>
  <c r="K259" i="34"/>
  <c r="M259" i="34" s="1"/>
  <c r="K233" i="34"/>
  <c r="M233" i="34" s="1"/>
  <c r="K201" i="34"/>
  <c r="M201" i="34" s="1"/>
  <c r="K240" i="34"/>
  <c r="M240" i="34" s="1"/>
  <c r="K235" i="34"/>
  <c r="M235" i="34" s="1"/>
  <c r="K203" i="34"/>
  <c r="M203" i="34" s="1"/>
  <c r="K170" i="34"/>
  <c r="M170" i="34" s="1"/>
  <c r="K325" i="34"/>
  <c r="M325" i="34" s="1"/>
  <c r="K167" i="34"/>
  <c r="M167" i="34" s="1"/>
  <c r="K206" i="34"/>
  <c r="M206" i="34" s="1"/>
  <c r="K184" i="34"/>
  <c r="M184" i="34" s="1"/>
  <c r="K144" i="34"/>
  <c r="M144" i="34" s="1"/>
  <c r="K127" i="34"/>
  <c r="M127" i="34" s="1"/>
  <c r="K61" i="34"/>
  <c r="M61" i="34" s="1"/>
  <c r="K121" i="34"/>
  <c r="M121" i="34" s="1"/>
  <c r="K105" i="34"/>
  <c r="M105" i="34" s="1"/>
  <c r="K89" i="34"/>
  <c r="M89" i="34" s="1"/>
  <c r="K194" i="34"/>
  <c r="M194" i="34" s="1"/>
  <c r="K69" i="34"/>
  <c r="M69" i="34" s="1"/>
  <c r="K125" i="34"/>
  <c r="M125" i="34" s="1"/>
  <c r="K13" i="34"/>
  <c r="M13" i="34" s="1"/>
  <c r="K112" i="34"/>
  <c r="M112" i="34" s="1"/>
  <c r="K108" i="34"/>
  <c r="M108" i="34" s="1"/>
  <c r="K96" i="34"/>
  <c r="M96" i="34" s="1"/>
  <c r="K376" i="34"/>
  <c r="M376" i="34" s="1"/>
  <c r="K368" i="34"/>
  <c r="M368" i="34" s="1"/>
  <c r="K360" i="34"/>
  <c r="M360" i="34" s="1"/>
  <c r="K352" i="34"/>
  <c r="M352" i="34" s="1"/>
  <c r="K344" i="34"/>
  <c r="M344" i="34" s="1"/>
  <c r="K302" i="34"/>
  <c r="M302" i="34" s="1"/>
  <c r="K328" i="34"/>
  <c r="M328" i="34" s="1"/>
  <c r="K299" i="34"/>
  <c r="M299" i="34" s="1"/>
  <c r="K296" i="34"/>
  <c r="M296" i="34" s="1"/>
  <c r="K288" i="34"/>
  <c r="M288" i="34" s="1"/>
  <c r="K280" i="34"/>
  <c r="M280" i="34" s="1"/>
  <c r="K272" i="34"/>
  <c r="M272" i="34" s="1"/>
  <c r="K266" i="34"/>
  <c r="M266" i="34" s="1"/>
  <c r="K246" i="34"/>
  <c r="M246" i="34" s="1"/>
  <c r="K265" i="34"/>
  <c r="M265" i="34" s="1"/>
  <c r="K224" i="34"/>
  <c r="M224" i="34" s="1"/>
  <c r="K242" i="34"/>
  <c r="M242" i="34" s="1"/>
  <c r="K229" i="34"/>
  <c r="M229" i="34" s="1"/>
  <c r="K197" i="34"/>
  <c r="M197" i="34" s="1"/>
  <c r="K237" i="34"/>
  <c r="M237" i="34" s="1"/>
  <c r="K231" i="34"/>
  <c r="M231" i="34" s="1"/>
  <c r="K199" i="34"/>
  <c r="M199" i="34" s="1"/>
  <c r="K166" i="34"/>
  <c r="M166" i="34" s="1"/>
  <c r="K247" i="34"/>
  <c r="M247" i="34" s="1"/>
  <c r="K163" i="34"/>
  <c r="M163" i="34" s="1"/>
  <c r="K159" i="34"/>
  <c r="M159" i="34" s="1"/>
  <c r="K180" i="34"/>
  <c r="M180" i="34" s="1"/>
  <c r="K136" i="34"/>
  <c r="M136" i="34" s="1"/>
  <c r="K75" i="34"/>
  <c r="M75" i="34" s="1"/>
  <c r="K53" i="34"/>
  <c r="M53" i="34" s="1"/>
  <c r="K119" i="34"/>
  <c r="M119" i="34" s="1"/>
  <c r="K103" i="34"/>
  <c r="M103" i="34" s="1"/>
  <c r="K87" i="34"/>
  <c r="M87" i="34" s="1"/>
  <c r="K161" i="34"/>
  <c r="M161" i="34" s="1"/>
  <c r="K64" i="34"/>
  <c r="M64" i="34" s="1"/>
  <c r="K32" i="34"/>
  <c r="M32" i="34" s="1"/>
  <c r="K59" i="34"/>
  <c r="M59" i="34" s="1"/>
  <c r="K104" i="34"/>
  <c r="M104" i="34" s="1"/>
  <c r="K100" i="34"/>
  <c r="M100" i="34" s="1"/>
  <c r="K375" i="34"/>
  <c r="M375" i="34" s="1"/>
  <c r="K367" i="34"/>
  <c r="M367" i="34" s="1"/>
  <c r="K359" i="34"/>
  <c r="M359" i="34" s="1"/>
  <c r="K351" i="34"/>
  <c r="M351" i="34" s="1"/>
  <c r="K343" i="34"/>
  <c r="M343" i="34" s="1"/>
  <c r="K298" i="34"/>
  <c r="M298" i="34" s="1"/>
  <c r="K326" i="34"/>
  <c r="M326" i="34" s="1"/>
  <c r="K324" i="34"/>
  <c r="M324" i="34" s="1"/>
  <c r="K295" i="34"/>
  <c r="M295" i="34" s="1"/>
  <c r="K84" i="34"/>
  <c r="M84" i="34" s="1"/>
  <c r="K80" i="34"/>
  <c r="M80" i="34" s="1"/>
  <c r="K381" i="34"/>
  <c r="M381" i="34" s="1"/>
  <c r="K373" i="34"/>
  <c r="M373" i="34" s="1"/>
  <c r="K365" i="34"/>
  <c r="M365" i="34" s="1"/>
  <c r="K357" i="34"/>
  <c r="M357" i="34" s="1"/>
  <c r="K349" i="34"/>
  <c r="M349" i="34" s="1"/>
  <c r="K322" i="34"/>
  <c r="M322" i="34" s="1"/>
  <c r="K338" i="34"/>
  <c r="M338" i="34" s="1"/>
  <c r="K319" i="34"/>
  <c r="M319" i="34" s="1"/>
  <c r="K316" i="34"/>
  <c r="M316" i="34" s="1"/>
  <c r="K293" i="34"/>
  <c r="M293" i="34" s="1"/>
  <c r="K285" i="34"/>
  <c r="M285" i="34" s="1"/>
  <c r="K277" i="34"/>
  <c r="M277" i="34" s="1"/>
  <c r="K269" i="34"/>
  <c r="M269" i="34" s="1"/>
  <c r="K329" i="34"/>
  <c r="M329" i="34" s="1"/>
  <c r="K335" i="34"/>
  <c r="M335" i="34" s="1"/>
  <c r="K241" i="34"/>
  <c r="M241" i="34" s="1"/>
  <c r="K212" i="34"/>
  <c r="M212" i="34" s="1"/>
  <c r="K263" i="34"/>
  <c r="M263" i="34" s="1"/>
  <c r="K217" i="34"/>
  <c r="M217" i="34" s="1"/>
  <c r="K268" i="34"/>
  <c r="M268" i="34" s="1"/>
  <c r="K226" i="34"/>
  <c r="M226" i="34" s="1"/>
  <c r="K219" i="34"/>
  <c r="M219" i="34" s="1"/>
  <c r="K186" i="34"/>
  <c r="M186" i="34" s="1"/>
  <c r="K148" i="34"/>
  <c r="M148" i="34" s="1"/>
  <c r="K183" i="34"/>
  <c r="M183" i="34" s="1"/>
  <c r="K142" i="34"/>
  <c r="M142" i="34" s="1"/>
  <c r="K135" i="34"/>
  <c r="M135" i="34" s="1"/>
  <c r="K168" i="34"/>
  <c r="M168" i="34" s="1"/>
  <c r="K145" i="34"/>
  <c r="M145" i="34" s="1"/>
  <c r="K147" i="34"/>
  <c r="M147" i="34" s="1"/>
  <c r="K196" i="34"/>
  <c r="M196" i="34" s="1"/>
  <c r="K113" i="34"/>
  <c r="M113" i="34" s="1"/>
  <c r="K97" i="34"/>
  <c r="M97" i="34" s="1"/>
  <c r="K81" i="34"/>
  <c r="M81" i="34" s="1"/>
  <c r="K131" i="34"/>
  <c r="M131" i="34" s="1"/>
  <c r="K154" i="34"/>
  <c r="M154" i="34" s="1"/>
  <c r="K5" i="34"/>
  <c r="M5" i="34" s="1"/>
  <c r="K185" i="34"/>
  <c r="M185" i="34" s="1"/>
  <c r="K66" i="34"/>
  <c r="M66" i="34" s="1"/>
  <c r="K47" i="34"/>
  <c r="M47" i="34" s="1"/>
  <c r="K380" i="34"/>
  <c r="M380" i="34" s="1"/>
  <c r="K372" i="34"/>
  <c r="M372" i="34" s="1"/>
  <c r="K364" i="34"/>
  <c r="M364" i="34" s="1"/>
  <c r="K356" i="34"/>
  <c r="M356" i="34" s="1"/>
  <c r="K348" i="34"/>
  <c r="M348" i="34" s="1"/>
  <c r="K318" i="34"/>
  <c r="M318" i="34" s="1"/>
  <c r="K336" i="34"/>
  <c r="M336" i="34" s="1"/>
  <c r="K315" i="34"/>
  <c r="M315" i="34" s="1"/>
  <c r="K312" i="34"/>
  <c r="M312" i="34" s="1"/>
  <c r="K292" i="34"/>
  <c r="M292" i="34" s="1"/>
  <c r="K284" i="34"/>
  <c r="M284" i="34" s="1"/>
  <c r="K276" i="34"/>
  <c r="M276" i="34" s="1"/>
  <c r="K339" i="34"/>
  <c r="M339" i="34" s="1"/>
  <c r="K317" i="34"/>
  <c r="M317" i="34" s="1"/>
  <c r="K327" i="34"/>
  <c r="M327" i="34" s="1"/>
  <c r="K255" i="34"/>
  <c r="M255" i="34" s="1"/>
  <c r="K208" i="34"/>
  <c r="M208" i="34" s="1"/>
  <c r="K251" i="34"/>
  <c r="M251" i="34" s="1"/>
  <c r="K213" i="34"/>
  <c r="M213" i="34" s="1"/>
  <c r="K193" i="34"/>
  <c r="M193" i="34" s="1"/>
  <c r="K222" i="34"/>
  <c r="M222" i="34" s="1"/>
  <c r="K215" i="34"/>
  <c r="M215" i="34" s="1"/>
  <c r="K182" i="34"/>
  <c r="M182" i="34" s="1"/>
  <c r="K140" i="34"/>
  <c r="M140" i="34" s="1"/>
  <c r="K179" i="34"/>
  <c r="M179" i="34" s="1"/>
  <c r="K134" i="34"/>
  <c r="M134" i="34" s="1"/>
  <c r="K202" i="34"/>
  <c r="M202" i="34" s="1"/>
  <c r="K164" i="34"/>
  <c r="M164" i="34" s="1"/>
  <c r="K137" i="34"/>
  <c r="M137" i="34" s="1"/>
  <c r="K141" i="34"/>
  <c r="M141" i="34" s="1"/>
  <c r="K165" i="34"/>
  <c r="M165" i="34" s="1"/>
  <c r="K111" i="34"/>
  <c r="M111" i="34" s="1"/>
  <c r="K95" i="34"/>
  <c r="M95" i="34" s="1"/>
  <c r="K79" i="34"/>
  <c r="M79" i="34" s="1"/>
  <c r="K123" i="34"/>
  <c r="M123" i="34" s="1"/>
  <c r="K18" i="34"/>
  <c r="M18" i="34" s="1"/>
  <c r="K42" i="34"/>
  <c r="M42" i="34" s="1"/>
  <c r="K31" i="34"/>
  <c r="M31" i="34" s="1"/>
  <c r="K50" i="34"/>
  <c r="M50" i="34" s="1"/>
  <c r="K379" i="34"/>
  <c r="M379" i="34" s="1"/>
  <c r="K347" i="34"/>
  <c r="M347" i="34" s="1"/>
  <c r="K308" i="34"/>
  <c r="M308" i="34" s="1"/>
  <c r="K275" i="34"/>
  <c r="M275" i="34" s="1"/>
  <c r="K267" i="34"/>
  <c r="M267" i="34" s="1"/>
  <c r="K239" i="34"/>
  <c r="M239" i="34" s="1"/>
  <c r="K254" i="34"/>
  <c r="M254" i="34" s="1"/>
  <c r="K190" i="34"/>
  <c r="M190" i="34" s="1"/>
  <c r="K158" i="34"/>
  <c r="M158" i="34" s="1"/>
  <c r="K160" i="34"/>
  <c r="M160" i="34" s="1"/>
  <c r="K37" i="34"/>
  <c r="M37" i="34" s="1"/>
  <c r="K85" i="34"/>
  <c r="M85" i="34" s="1"/>
  <c r="K10" i="34"/>
  <c r="M10" i="34" s="1"/>
  <c r="K49" i="34"/>
  <c r="M49" i="34" s="1"/>
  <c r="K78" i="34"/>
  <c r="M78" i="34" s="1"/>
  <c r="K110" i="34"/>
  <c r="M110" i="34" s="1"/>
  <c r="K15" i="34"/>
  <c r="M15" i="34" s="1"/>
  <c r="K48" i="34"/>
  <c r="M48" i="34" s="1"/>
  <c r="K2" i="34"/>
  <c r="K17" i="34"/>
  <c r="M17" i="34" s="1"/>
  <c r="K43" i="34"/>
  <c r="M43" i="34" s="1"/>
  <c r="K76" i="34"/>
  <c r="M76" i="34" s="1"/>
  <c r="K374" i="34"/>
  <c r="M374" i="34" s="1"/>
  <c r="K342" i="34"/>
  <c r="M342" i="34" s="1"/>
  <c r="K294" i="34"/>
  <c r="M294" i="34" s="1"/>
  <c r="K271" i="34"/>
  <c r="M271" i="34" s="1"/>
  <c r="K321" i="34"/>
  <c r="M321" i="34" s="1"/>
  <c r="K236" i="34"/>
  <c r="M236" i="34" s="1"/>
  <c r="K234" i="34"/>
  <c r="M234" i="34" s="1"/>
  <c r="K178" i="34"/>
  <c r="M178" i="34" s="1"/>
  <c r="K150" i="34"/>
  <c r="M150" i="34" s="1"/>
  <c r="K258" i="34"/>
  <c r="M258" i="34" s="1"/>
  <c r="K146" i="34"/>
  <c r="M146" i="34" s="1"/>
  <c r="K83" i="34"/>
  <c r="M83" i="34" s="1"/>
  <c r="K46" i="34"/>
  <c r="M46" i="34" s="1"/>
  <c r="K30" i="34"/>
  <c r="M30" i="34" s="1"/>
  <c r="K169" i="34"/>
  <c r="M169" i="34" s="1"/>
  <c r="K52" i="34"/>
  <c r="M52" i="34" s="1"/>
  <c r="K82" i="34"/>
  <c r="M82" i="34" s="1"/>
  <c r="K114" i="34"/>
  <c r="M114" i="34" s="1"/>
  <c r="K40" i="34"/>
  <c r="M40" i="34" s="1"/>
  <c r="K133" i="34"/>
  <c r="M133" i="34" s="1"/>
  <c r="K21" i="34"/>
  <c r="M21" i="34" s="1"/>
  <c r="K129" i="34"/>
  <c r="M129" i="34" s="1"/>
  <c r="K11" i="34"/>
  <c r="M11" i="34" s="1"/>
  <c r="K371" i="34"/>
  <c r="M371" i="34" s="1"/>
  <c r="K314" i="34"/>
  <c r="M314" i="34" s="1"/>
  <c r="K291" i="34"/>
  <c r="M291" i="34" s="1"/>
  <c r="K270" i="34"/>
  <c r="M270" i="34" s="1"/>
  <c r="K257" i="34"/>
  <c r="M257" i="34" s="1"/>
  <c r="K248" i="34"/>
  <c r="M248" i="34" s="1"/>
  <c r="K230" i="34"/>
  <c r="M230" i="34" s="1"/>
  <c r="K162" i="34"/>
  <c r="M162" i="34" s="1"/>
  <c r="K309" i="34"/>
  <c r="M309" i="34" s="1"/>
  <c r="K153" i="34"/>
  <c r="M153" i="34" s="1"/>
  <c r="K117" i="34"/>
  <c r="M117" i="34" s="1"/>
  <c r="K63" i="34"/>
  <c r="M63" i="34" s="1"/>
  <c r="K36" i="34"/>
  <c r="M36" i="34" s="1"/>
  <c r="K55" i="34"/>
  <c r="M55" i="34" s="1"/>
  <c r="K86" i="34"/>
  <c r="M86" i="34" s="1"/>
  <c r="K118" i="34"/>
  <c r="M118" i="34" s="1"/>
  <c r="K19" i="34"/>
  <c r="M19" i="34" s="1"/>
  <c r="K6" i="34"/>
  <c r="M6" i="34" s="1"/>
  <c r="K20" i="34"/>
  <c r="M20" i="34" s="1"/>
  <c r="K139" i="34"/>
  <c r="M139" i="34" s="1"/>
  <c r="K22" i="34"/>
  <c r="M22" i="34" s="1"/>
  <c r="K62" i="34"/>
  <c r="M62" i="34" s="1"/>
  <c r="K51" i="34"/>
  <c r="M51" i="34" s="1"/>
  <c r="K92" i="34"/>
  <c r="M92" i="34" s="1"/>
  <c r="K366" i="34"/>
  <c r="M366" i="34" s="1"/>
  <c r="K340" i="34"/>
  <c r="M340" i="34" s="1"/>
  <c r="K287" i="34"/>
  <c r="M287" i="34" s="1"/>
  <c r="K331" i="34"/>
  <c r="M331" i="34" s="1"/>
  <c r="K249" i="34"/>
  <c r="M249" i="34" s="1"/>
  <c r="K225" i="34"/>
  <c r="M225" i="34" s="1"/>
  <c r="K218" i="34"/>
  <c r="M218" i="34" s="1"/>
  <c r="K156" i="34"/>
  <c r="M156" i="34" s="1"/>
  <c r="K151" i="34"/>
  <c r="M151" i="34" s="1"/>
  <c r="K177" i="34"/>
  <c r="M177" i="34" s="1"/>
  <c r="K115" i="34"/>
  <c r="M115" i="34" s="1"/>
  <c r="K155" i="34"/>
  <c r="M155" i="34" s="1"/>
  <c r="K38" i="34"/>
  <c r="M38" i="34" s="1"/>
  <c r="K74" i="34"/>
  <c r="M74" i="34" s="1"/>
  <c r="K41" i="34"/>
  <c r="M41" i="34" s="1"/>
  <c r="K90" i="34"/>
  <c r="M90" i="34" s="1"/>
  <c r="K122" i="34"/>
  <c r="M122" i="34" s="1"/>
  <c r="K28" i="34"/>
  <c r="M28" i="34" s="1"/>
  <c r="K44" i="34"/>
  <c r="M44" i="34" s="1"/>
  <c r="K23" i="34"/>
  <c r="M23" i="34" s="1"/>
  <c r="K35" i="34"/>
  <c r="M35" i="34" s="1"/>
  <c r="K34" i="34"/>
  <c r="M34" i="34" s="1"/>
  <c r="K54" i="34"/>
  <c r="M54" i="34" s="1"/>
  <c r="K88" i="34"/>
  <c r="M88" i="34" s="1"/>
  <c r="K358" i="34"/>
  <c r="M358" i="34" s="1"/>
  <c r="K323" i="34"/>
  <c r="M323" i="34" s="1"/>
  <c r="K283" i="34"/>
  <c r="M283" i="34" s="1"/>
  <c r="K337" i="34"/>
  <c r="M337" i="34" s="1"/>
  <c r="K220" i="34"/>
  <c r="M220" i="34" s="1"/>
  <c r="K209" i="34"/>
  <c r="M209" i="34" s="1"/>
  <c r="K223" i="34"/>
  <c r="M223" i="34" s="1"/>
  <c r="K210" i="34"/>
  <c r="M210" i="34" s="1"/>
  <c r="K191" i="34"/>
  <c r="M191" i="34" s="1"/>
  <c r="K173" i="34"/>
  <c r="M173" i="34" s="1"/>
  <c r="K101" i="34"/>
  <c r="M101" i="34" s="1"/>
  <c r="K77" i="34"/>
  <c r="M77" i="34" s="1"/>
  <c r="K98" i="34"/>
  <c r="M98" i="34" s="1"/>
  <c r="K25" i="34"/>
  <c r="M25" i="34" s="1"/>
  <c r="K57" i="34"/>
  <c r="M57" i="34" s="1"/>
  <c r="K181" i="34"/>
  <c r="M181" i="34" s="1"/>
  <c r="K33" i="34"/>
  <c r="M33" i="34" s="1"/>
  <c r="K355" i="34"/>
  <c r="M355" i="34" s="1"/>
  <c r="K311" i="34"/>
  <c r="M311" i="34" s="1"/>
  <c r="K279" i="34"/>
  <c r="M279" i="34" s="1"/>
  <c r="K301" i="34"/>
  <c r="M301" i="34" s="1"/>
  <c r="K216" i="34"/>
  <c r="M216" i="34" s="1"/>
  <c r="K192" i="34"/>
  <c r="M192" i="34" s="1"/>
  <c r="K211" i="34"/>
  <c r="M211" i="34" s="1"/>
  <c r="K187" i="34"/>
  <c r="M187" i="34" s="1"/>
  <c r="K176" i="34"/>
  <c r="M176" i="34" s="1"/>
  <c r="K132" i="34"/>
  <c r="M132" i="34" s="1"/>
  <c r="K99" i="34"/>
  <c r="M99" i="34" s="1"/>
  <c r="K56" i="34"/>
  <c r="M56" i="34" s="1"/>
  <c r="K9" i="34"/>
  <c r="M9" i="34" s="1"/>
  <c r="K67" i="34"/>
  <c r="M67" i="34" s="1"/>
  <c r="K29" i="34"/>
  <c r="M29" i="34" s="1"/>
  <c r="K65" i="34"/>
  <c r="M65" i="34" s="1"/>
  <c r="K102" i="34"/>
  <c r="M102" i="34" s="1"/>
  <c r="K72" i="34"/>
  <c r="M72" i="34" s="1"/>
  <c r="K189" i="34"/>
  <c r="M189" i="34" s="1"/>
  <c r="K26" i="34"/>
  <c r="M26" i="34" s="1"/>
  <c r="K128" i="34"/>
  <c r="M128" i="34" s="1"/>
  <c r="K39" i="34"/>
  <c r="M39" i="34" s="1"/>
  <c r="K363" i="34"/>
  <c r="M363" i="34" s="1"/>
  <c r="K253" i="34"/>
  <c r="M253" i="34" s="1"/>
  <c r="K143" i="34"/>
  <c r="M143" i="34" s="1"/>
  <c r="K70" i="34"/>
  <c r="M70" i="34" s="1"/>
  <c r="K27" i="34"/>
  <c r="M27" i="34" s="1"/>
  <c r="K350" i="34"/>
  <c r="M350" i="34" s="1"/>
  <c r="K204" i="34"/>
  <c r="M204" i="34" s="1"/>
  <c r="K172" i="34"/>
  <c r="M172" i="34" s="1"/>
  <c r="K94" i="34"/>
  <c r="M94" i="34" s="1"/>
  <c r="K334" i="34"/>
  <c r="M334" i="34" s="1"/>
  <c r="K221" i="34"/>
  <c r="M221" i="34" s="1"/>
  <c r="K71" i="34"/>
  <c r="M71" i="34" s="1"/>
  <c r="K106" i="34"/>
  <c r="M106" i="34" s="1"/>
  <c r="K16" i="34"/>
  <c r="M16" i="34" s="1"/>
  <c r="K320" i="34"/>
  <c r="M320" i="34" s="1"/>
  <c r="K341" i="34"/>
  <c r="M341" i="34" s="1"/>
  <c r="K45" i="34"/>
  <c r="M45" i="34" s="1"/>
  <c r="K3" i="34"/>
  <c r="M3" i="34" s="1"/>
  <c r="K286" i="34"/>
  <c r="M286" i="34" s="1"/>
  <c r="K227" i="34"/>
  <c r="M227" i="34" s="1"/>
  <c r="K109" i="34"/>
  <c r="M109" i="34" s="1"/>
  <c r="K244" i="34"/>
  <c r="M244" i="34" s="1"/>
  <c r="K278" i="34"/>
  <c r="M278" i="34" s="1"/>
  <c r="K195" i="34"/>
  <c r="M195" i="34" s="1"/>
  <c r="K93" i="34"/>
  <c r="M93" i="34" s="1"/>
  <c r="K157" i="34"/>
  <c r="M157" i="34" s="1"/>
  <c r="K238" i="34"/>
  <c r="M238" i="34" s="1"/>
  <c r="K58" i="34"/>
  <c r="M58" i="34" s="1"/>
  <c r="K333" i="34"/>
  <c r="M333" i="34" s="1"/>
  <c r="K14" i="34"/>
  <c r="M14" i="34" s="1"/>
  <c r="K175" i="34"/>
  <c r="M175" i="34" s="1"/>
  <c r="K24" i="34"/>
  <c r="M24" i="34" s="1"/>
  <c r="K149" i="34"/>
  <c r="M149" i="34" s="1"/>
  <c r="K60" i="34"/>
  <c r="M60" i="34" s="1"/>
  <c r="K198" i="34"/>
  <c r="M198" i="34" s="1"/>
  <c r="K261" i="34"/>
  <c r="M261" i="34" s="1"/>
  <c r="K7" i="34"/>
  <c r="M7" i="34" s="1"/>
  <c r="K68" i="34"/>
  <c r="M68" i="34" s="1"/>
  <c r="AW290" i="20"/>
  <c r="AG44" i="20"/>
  <c r="BE80" i="20"/>
  <c r="AS11" i="20"/>
  <c r="AS70" i="20"/>
  <c r="AG47" i="22"/>
  <c r="AW244" i="20"/>
  <c r="C16" i="23"/>
  <c r="K23" i="23"/>
  <c r="M23" i="23" s="1"/>
  <c r="K343" i="23"/>
  <c r="M343" i="23" s="1"/>
  <c r="K277" i="23"/>
  <c r="M277" i="23" s="1"/>
  <c r="K176" i="23"/>
  <c r="M176" i="23" s="1"/>
  <c r="K139" i="23"/>
  <c r="M139" i="23" s="1"/>
  <c r="K72" i="23"/>
  <c r="M72" i="23" s="1"/>
  <c r="K104" i="23"/>
  <c r="M104" i="23" s="1"/>
  <c r="K349" i="23"/>
  <c r="M349" i="23" s="1"/>
  <c r="K283" i="23"/>
  <c r="M283" i="23" s="1"/>
  <c r="K220" i="23"/>
  <c r="M220" i="23" s="1"/>
  <c r="K145" i="23"/>
  <c r="M145" i="23" s="1"/>
  <c r="K87" i="23"/>
  <c r="M87" i="23" s="1"/>
  <c r="K2" i="23"/>
  <c r="K346" i="23"/>
  <c r="M346" i="23" s="1"/>
  <c r="K280" i="23"/>
  <c r="M280" i="23" s="1"/>
  <c r="K188" i="23"/>
  <c r="M188" i="23" s="1"/>
  <c r="K142" i="23"/>
  <c r="M142" i="23" s="1"/>
  <c r="K110" i="23"/>
  <c r="M110" i="23" s="1"/>
  <c r="K8" i="23"/>
  <c r="M8" i="23" s="1"/>
  <c r="K337" i="23"/>
  <c r="M337" i="23" s="1"/>
  <c r="K271" i="23"/>
  <c r="M271" i="23" s="1"/>
  <c r="K251" i="23"/>
  <c r="M251" i="23" s="1"/>
  <c r="K133" i="23"/>
  <c r="M133" i="23" s="1"/>
  <c r="K66" i="23"/>
  <c r="M66" i="23" s="1"/>
  <c r="K3" i="23"/>
  <c r="M3" i="23" s="1"/>
  <c r="K313" i="23"/>
  <c r="M313" i="23" s="1"/>
  <c r="K252" i="23"/>
  <c r="M252" i="23" s="1"/>
  <c r="K192" i="23"/>
  <c r="M192" i="23" s="1"/>
  <c r="K179" i="23"/>
  <c r="M179" i="23" s="1"/>
  <c r="K49" i="23"/>
  <c r="M49" i="23" s="1"/>
  <c r="K335" i="23"/>
  <c r="M335" i="23" s="1"/>
  <c r="K183" i="23"/>
  <c r="M183" i="23" s="1"/>
  <c r="K43" i="23"/>
  <c r="M43" i="23" s="1"/>
  <c r="K196" i="23"/>
  <c r="M196" i="23" s="1"/>
  <c r="K22" i="23"/>
  <c r="M22" i="23" s="1"/>
  <c r="K234" i="23"/>
  <c r="M234" i="23" s="1"/>
  <c r="K71" i="23"/>
  <c r="M71" i="23" s="1"/>
  <c r="K302" i="23"/>
  <c r="M302" i="23" s="1"/>
  <c r="K117" i="23"/>
  <c r="M117" i="23" s="1"/>
  <c r="K380" i="23"/>
  <c r="M380" i="23" s="1"/>
  <c r="K203" i="23"/>
  <c r="M203" i="23" s="1"/>
  <c r="K120" i="23"/>
  <c r="M120" i="23" s="1"/>
  <c r="K332" i="23"/>
  <c r="M332" i="23" s="1"/>
  <c r="K130" i="23"/>
  <c r="M130" i="23" s="1"/>
  <c r="K355" i="23"/>
  <c r="M355" i="23" s="1"/>
  <c r="K96" i="23"/>
  <c r="M96" i="23" s="1"/>
  <c r="K254" i="23"/>
  <c r="M254" i="23" s="1"/>
  <c r="K60" i="23"/>
  <c r="M60" i="23" s="1"/>
  <c r="K12" i="23"/>
  <c r="M12" i="23" s="1"/>
  <c r="K334" i="23"/>
  <c r="M334" i="23" s="1"/>
  <c r="K269" i="23"/>
  <c r="M269" i="23" s="1"/>
  <c r="K229" i="23"/>
  <c r="M229" i="23" s="1"/>
  <c r="K131" i="23"/>
  <c r="M131" i="23" s="1"/>
  <c r="K64" i="23"/>
  <c r="M64" i="23" s="1"/>
  <c r="K24" i="23"/>
  <c r="M24" i="23" s="1"/>
  <c r="K341" i="23"/>
  <c r="M341" i="23" s="1"/>
  <c r="K275" i="23"/>
  <c r="M275" i="23" s="1"/>
  <c r="K240" i="23"/>
  <c r="M240" i="23" s="1"/>
  <c r="K137" i="23"/>
  <c r="M137" i="23" s="1"/>
  <c r="K70" i="23"/>
  <c r="M70" i="23" s="1"/>
  <c r="K7" i="23"/>
  <c r="M7" i="23" s="1"/>
  <c r="K338" i="23"/>
  <c r="M338" i="23" s="1"/>
  <c r="K272" i="23"/>
  <c r="M272" i="23" s="1"/>
  <c r="K191" i="23"/>
  <c r="M191" i="23" s="1"/>
  <c r="K134" i="23"/>
  <c r="M134" i="23" s="1"/>
  <c r="K67" i="23"/>
  <c r="M67" i="23" s="1"/>
  <c r="K112" i="23"/>
  <c r="M112" i="23" s="1"/>
  <c r="K310" i="23"/>
  <c r="M310" i="23" s="1"/>
  <c r="K241" i="23"/>
  <c r="M241" i="23" s="1"/>
  <c r="K177" i="23"/>
  <c r="M177" i="23" s="1"/>
  <c r="K175" i="23"/>
  <c r="M175" i="23" s="1"/>
  <c r="K58" i="23"/>
  <c r="M58" i="23" s="1"/>
  <c r="K376" i="23"/>
  <c r="M376" i="23" s="1"/>
  <c r="K320" i="23"/>
  <c r="M320" i="23" s="1"/>
  <c r="K213" i="23"/>
  <c r="M213" i="23" s="1"/>
  <c r="K216" i="23"/>
  <c r="M216" i="23" s="1"/>
  <c r="K128" i="23"/>
  <c r="M128" i="23" s="1"/>
  <c r="K100" i="23"/>
  <c r="M100" i="23" s="1"/>
  <c r="K282" i="23"/>
  <c r="M282" i="23" s="1"/>
  <c r="K76" i="23"/>
  <c r="M76" i="23" s="1"/>
  <c r="K366" i="23"/>
  <c r="M366" i="23" s="1"/>
  <c r="K189" i="23"/>
  <c r="M189" i="23" s="1"/>
  <c r="K86" i="23"/>
  <c r="M86" i="23" s="1"/>
  <c r="K204" i="23"/>
  <c r="M204" i="23" s="1"/>
  <c r="K52" i="23"/>
  <c r="M52" i="23" s="1"/>
  <c r="K274" i="23"/>
  <c r="M274" i="23" s="1"/>
  <c r="K95" i="23"/>
  <c r="M95" i="23" s="1"/>
  <c r="K358" i="23"/>
  <c r="M358" i="23" s="1"/>
  <c r="K174" i="23"/>
  <c r="M174" i="23" s="1"/>
  <c r="K37" i="23"/>
  <c r="M37" i="23" s="1"/>
  <c r="K290" i="23"/>
  <c r="M290" i="23" s="1"/>
  <c r="K83" i="23"/>
  <c r="M83" i="23" s="1"/>
  <c r="K322" i="23"/>
  <c r="M322" i="23" s="1"/>
  <c r="K11" i="23"/>
  <c r="M11" i="23" s="1"/>
  <c r="K225" i="23"/>
  <c r="M225" i="23" s="1"/>
  <c r="K92" i="23"/>
  <c r="M92" i="23" s="1"/>
  <c r="K5" i="23"/>
  <c r="M5" i="23" s="1"/>
  <c r="K303" i="23"/>
  <c r="M303" i="23" s="1"/>
  <c r="K261" i="23"/>
  <c r="M261" i="23" s="1"/>
  <c r="K239" i="23"/>
  <c r="M239" i="23" s="1"/>
  <c r="K123" i="23"/>
  <c r="M123" i="23" s="1"/>
  <c r="K56" i="23"/>
  <c r="M56" i="23" s="1"/>
  <c r="K9" i="23"/>
  <c r="M9" i="23" s="1"/>
  <c r="K326" i="23"/>
  <c r="M326" i="23" s="1"/>
  <c r="K267" i="23"/>
  <c r="M267" i="23" s="1"/>
  <c r="K199" i="23"/>
  <c r="M199" i="23" s="1"/>
  <c r="K237" i="23"/>
  <c r="M237" i="23" s="1"/>
  <c r="K62" i="23"/>
  <c r="M62" i="23" s="1"/>
  <c r="K42" i="23"/>
  <c r="M42" i="23" s="1"/>
  <c r="K314" i="23"/>
  <c r="M314" i="23" s="1"/>
  <c r="K249" i="23"/>
  <c r="M249" i="23" s="1"/>
  <c r="K181" i="23"/>
  <c r="M181" i="23" s="1"/>
  <c r="K193" i="23"/>
  <c r="M193" i="23" s="1"/>
  <c r="K59" i="23"/>
  <c r="M59" i="23" s="1"/>
  <c r="K20" i="23"/>
  <c r="M20" i="23" s="1"/>
  <c r="K317" i="23"/>
  <c r="M317" i="23" s="1"/>
  <c r="K258" i="23"/>
  <c r="M258" i="23" s="1"/>
  <c r="K212" i="23"/>
  <c r="M212" i="23" s="1"/>
  <c r="K190" i="23"/>
  <c r="M190" i="23" s="1"/>
  <c r="K50" i="23"/>
  <c r="M50" i="23" s="1"/>
  <c r="K368" i="23"/>
  <c r="M368" i="23" s="1"/>
  <c r="K323" i="23"/>
  <c r="M323" i="23" s="1"/>
  <c r="K224" i="23"/>
  <c r="M224" i="23" s="1"/>
  <c r="K164" i="23"/>
  <c r="M164" i="23" s="1"/>
  <c r="K111" i="23"/>
  <c r="M111" i="23" s="1"/>
  <c r="K32" i="23"/>
  <c r="M32" i="23" s="1"/>
  <c r="K257" i="23"/>
  <c r="M257" i="23" s="1"/>
  <c r="K79" i="23"/>
  <c r="M79" i="23" s="1"/>
  <c r="K347" i="23"/>
  <c r="M347" i="23" s="1"/>
  <c r="K162" i="23"/>
  <c r="M162" i="23" s="1"/>
  <c r="K74" i="23"/>
  <c r="M74" i="23" s="1"/>
  <c r="K172" i="23"/>
  <c r="M172" i="23" s="1"/>
  <c r="K28" i="23"/>
  <c r="M28" i="23" s="1"/>
  <c r="K236" i="23"/>
  <c r="M236" i="23" s="1"/>
  <c r="K69" i="23"/>
  <c r="M69" i="23" s="1"/>
  <c r="K339" i="23"/>
  <c r="M339" i="23" s="1"/>
  <c r="K154" i="23"/>
  <c r="M154" i="23" s="1"/>
  <c r="K266" i="23"/>
  <c r="M266" i="23" s="1"/>
  <c r="K268" i="23"/>
  <c r="M268" i="23" s="1"/>
  <c r="K108" i="23"/>
  <c r="M108" i="23" s="1"/>
  <c r="K312" i="23"/>
  <c r="M312" i="23" s="1"/>
  <c r="K372" i="23"/>
  <c r="M372" i="23" s="1"/>
  <c r="K185" i="23"/>
  <c r="M185" i="23" s="1"/>
  <c r="K40" i="23"/>
  <c r="M40" i="23" s="1"/>
  <c r="K31" i="23"/>
  <c r="M31" i="23" s="1"/>
  <c r="K309" i="23"/>
  <c r="M309" i="23" s="1"/>
  <c r="K244" i="23"/>
  <c r="M244" i="23" s="1"/>
  <c r="K186" i="23"/>
  <c r="M186" i="23" s="1"/>
  <c r="K129" i="23"/>
  <c r="M129" i="23" s="1"/>
  <c r="K48" i="23"/>
  <c r="M48" i="23" s="1"/>
  <c r="K39" i="23"/>
  <c r="M39" i="23" s="1"/>
  <c r="K333" i="23"/>
  <c r="M333" i="23" s="1"/>
  <c r="K250" i="23"/>
  <c r="M250" i="23" s="1"/>
  <c r="K197" i="23"/>
  <c r="M197" i="23" s="1"/>
  <c r="K125" i="23"/>
  <c r="M125" i="23" s="1"/>
  <c r="K54" i="23"/>
  <c r="M54" i="23" s="1"/>
  <c r="K14" i="23"/>
  <c r="M14" i="23" s="1"/>
  <c r="K321" i="23"/>
  <c r="M321" i="23" s="1"/>
  <c r="K262" i="23"/>
  <c r="M262" i="23" s="1"/>
  <c r="K228" i="23"/>
  <c r="M228" i="23" s="1"/>
  <c r="K221" i="23"/>
  <c r="M221" i="23" s="1"/>
  <c r="K51" i="23"/>
  <c r="M51" i="23" s="1"/>
  <c r="K377" i="23"/>
  <c r="M377" i="23" s="1"/>
  <c r="K324" i="23"/>
  <c r="M324" i="23" s="1"/>
  <c r="K217" i="23"/>
  <c r="M217" i="23" s="1"/>
  <c r="K231" i="23"/>
  <c r="M231" i="23" s="1"/>
  <c r="K19" i="23"/>
  <c r="M19" i="23" s="1"/>
  <c r="K102" i="23"/>
  <c r="M102" i="23" s="1"/>
  <c r="K360" i="23"/>
  <c r="M360" i="23" s="1"/>
  <c r="K294" i="23"/>
  <c r="M294" i="23" s="1"/>
  <c r="K230" i="23"/>
  <c r="M230" i="23" s="1"/>
  <c r="K156" i="23"/>
  <c r="M156" i="23" s="1"/>
  <c r="K85" i="23"/>
  <c r="M85" i="23" s="1"/>
  <c r="K34" i="23"/>
  <c r="M34" i="23" s="1"/>
  <c r="K301" i="23"/>
  <c r="M301" i="23" s="1"/>
  <c r="K55" i="23"/>
  <c r="M55" i="23" s="1"/>
  <c r="K329" i="23"/>
  <c r="M329" i="23" s="1"/>
  <c r="K143" i="23"/>
  <c r="M143" i="23" s="1"/>
  <c r="K364" i="23"/>
  <c r="M364" i="23" s="1"/>
  <c r="K264" i="23"/>
  <c r="M264" i="23" s="1"/>
  <c r="K27" i="23"/>
  <c r="M27" i="23" s="1"/>
  <c r="K248" i="23"/>
  <c r="M248" i="23" s="1"/>
  <c r="K47" i="23"/>
  <c r="M47" i="23" s="1"/>
  <c r="K336" i="23"/>
  <c r="M336" i="23" s="1"/>
  <c r="K135" i="23"/>
  <c r="M135" i="23" s="1"/>
  <c r="K61" i="23"/>
  <c r="M61" i="23" s="1"/>
  <c r="K245" i="23"/>
  <c r="M245" i="23" s="1"/>
  <c r="K63" i="23"/>
  <c r="M63" i="23" s="1"/>
  <c r="K289" i="23"/>
  <c r="M289" i="23" s="1"/>
  <c r="K350" i="23"/>
  <c r="M350" i="23" s="1"/>
  <c r="K168" i="23"/>
  <c r="M168" i="23" s="1"/>
  <c r="K227" i="23"/>
  <c r="M227" i="23" s="1"/>
  <c r="K375" i="23"/>
  <c r="M375" i="23" s="1"/>
  <c r="K316" i="23"/>
  <c r="M316" i="23" s="1"/>
  <c r="K209" i="23"/>
  <c r="M209" i="23" s="1"/>
  <c r="K195" i="23"/>
  <c r="M195" i="23" s="1"/>
  <c r="K122" i="23"/>
  <c r="M122" i="23" s="1"/>
  <c r="K98" i="23"/>
  <c r="M98" i="23" s="1"/>
  <c r="K381" i="23"/>
  <c r="M381" i="23" s="1"/>
  <c r="K300" i="23"/>
  <c r="M300" i="23" s="1"/>
  <c r="K298" i="23"/>
  <c r="M298" i="23" s="1"/>
  <c r="K178" i="23"/>
  <c r="M178" i="23" s="1"/>
  <c r="K109" i="23"/>
  <c r="M109" i="23" s="1"/>
  <c r="K46" i="23"/>
  <c r="M46" i="23" s="1"/>
  <c r="K378" i="23"/>
  <c r="M378" i="23" s="1"/>
  <c r="K328" i="23"/>
  <c r="M328" i="23" s="1"/>
  <c r="K226" i="23"/>
  <c r="M226" i="23" s="1"/>
  <c r="K238" i="23"/>
  <c r="M238" i="23" s="1"/>
  <c r="K75" i="23"/>
  <c r="M75" i="23" s="1"/>
  <c r="K107" i="23"/>
  <c r="M107" i="23" s="1"/>
  <c r="K369" i="23"/>
  <c r="M369" i="23" s="1"/>
  <c r="K327" i="23"/>
  <c r="M327" i="23" s="1"/>
  <c r="K232" i="23"/>
  <c r="M232" i="23" s="1"/>
  <c r="K165" i="23"/>
  <c r="M165" i="23" s="1"/>
  <c r="K119" i="23"/>
  <c r="M119" i="23" s="1"/>
  <c r="K73" i="23"/>
  <c r="M73" i="23" s="1"/>
  <c r="K352" i="23"/>
  <c r="M352" i="23" s="1"/>
  <c r="K286" i="23"/>
  <c r="M286" i="23" s="1"/>
  <c r="K255" i="23"/>
  <c r="M255" i="23" s="1"/>
  <c r="K148" i="23"/>
  <c r="M148" i="23" s="1"/>
  <c r="K121" i="23"/>
  <c r="M121" i="23" s="1"/>
  <c r="K35" i="23"/>
  <c r="M35" i="23" s="1"/>
  <c r="K205" i="23"/>
  <c r="M205" i="23" s="1"/>
  <c r="K89" i="23"/>
  <c r="M89" i="23" s="1"/>
  <c r="K315" i="23"/>
  <c r="M315" i="23" s="1"/>
  <c r="K126" i="23"/>
  <c r="M126" i="23" s="1"/>
  <c r="K342" i="23"/>
  <c r="M342" i="23" s="1"/>
  <c r="K160" i="23"/>
  <c r="M160" i="23" s="1"/>
  <c r="K170" i="23"/>
  <c r="M170" i="23" s="1"/>
  <c r="K223" i="23"/>
  <c r="M223" i="23" s="1"/>
  <c r="K10" i="23"/>
  <c r="M10" i="23" s="1"/>
  <c r="K292" i="23"/>
  <c r="M292" i="23" s="1"/>
  <c r="K90" i="23"/>
  <c r="M90" i="23" s="1"/>
  <c r="K36" i="23"/>
  <c r="M36" i="23" s="1"/>
  <c r="K211" i="23"/>
  <c r="M211" i="23" s="1"/>
  <c r="K115" i="23"/>
  <c r="M115" i="23" s="1"/>
  <c r="K202" i="23"/>
  <c r="M202" i="23" s="1"/>
  <c r="K318" i="23"/>
  <c r="M318" i="23" s="1"/>
  <c r="K146" i="23"/>
  <c r="M146" i="23" s="1"/>
  <c r="K367" i="23"/>
  <c r="M367" i="23" s="1"/>
  <c r="K319" i="23"/>
  <c r="M319" i="23" s="1"/>
  <c r="K218" i="23"/>
  <c r="M218" i="23" s="1"/>
  <c r="K163" i="23"/>
  <c r="M163" i="23" s="1"/>
  <c r="K103" i="23"/>
  <c r="M103" i="23" s="1"/>
  <c r="K21" i="23"/>
  <c r="M21" i="23" s="1"/>
  <c r="K373" i="23"/>
  <c r="M373" i="23" s="1"/>
  <c r="K308" i="23"/>
  <c r="M308" i="23" s="1"/>
  <c r="K256" i="23"/>
  <c r="M256" i="23" s="1"/>
  <c r="K169" i="23"/>
  <c r="M169" i="23" s="1"/>
  <c r="K106" i="23"/>
  <c r="M106" i="23" s="1"/>
  <c r="K94" i="23"/>
  <c r="M94" i="23" s="1"/>
  <c r="K370" i="23"/>
  <c r="M370" i="23" s="1"/>
  <c r="K331" i="23"/>
  <c r="M331" i="23" s="1"/>
  <c r="K260" i="23"/>
  <c r="M260" i="23" s="1"/>
  <c r="K166" i="23"/>
  <c r="M166" i="23" s="1"/>
  <c r="K200" i="23"/>
  <c r="M200" i="23" s="1"/>
  <c r="K81" i="23"/>
  <c r="M81" i="23" s="1"/>
  <c r="K361" i="23"/>
  <c r="M361" i="23" s="1"/>
  <c r="K295" i="23"/>
  <c r="M295" i="23" s="1"/>
  <c r="K235" i="23"/>
  <c r="M235" i="23" s="1"/>
  <c r="K157" i="23"/>
  <c r="M157" i="23" s="1"/>
  <c r="K91" i="23"/>
  <c r="M91" i="23" s="1"/>
  <c r="K29" i="23"/>
  <c r="M29" i="23" s="1"/>
  <c r="K344" i="23"/>
  <c r="M344" i="23" s="1"/>
  <c r="K278" i="23"/>
  <c r="M278" i="23" s="1"/>
  <c r="K180" i="23"/>
  <c r="M180" i="23" s="1"/>
  <c r="K140" i="23"/>
  <c r="M140" i="23" s="1"/>
  <c r="K80" i="23"/>
  <c r="M80" i="23" s="1"/>
  <c r="K371" i="23"/>
  <c r="M371" i="23" s="1"/>
  <c r="K208" i="23"/>
  <c r="M208" i="23" s="1"/>
  <c r="K44" i="23"/>
  <c r="M44" i="23" s="1"/>
  <c r="K281" i="23"/>
  <c r="M281" i="23" s="1"/>
  <c r="K101" i="23"/>
  <c r="M101" i="23" s="1"/>
  <c r="K325" i="23"/>
  <c r="M325" i="23" s="1"/>
  <c r="K138" i="23"/>
  <c r="M138" i="23" s="1"/>
  <c r="K363" i="23"/>
  <c r="M363" i="23" s="1"/>
  <c r="K182" i="23"/>
  <c r="M182" i="23" s="1"/>
  <c r="K25" i="23"/>
  <c r="M25" i="23" s="1"/>
  <c r="K273" i="23"/>
  <c r="M273" i="23" s="1"/>
  <c r="K187" i="23"/>
  <c r="M187" i="23" s="1"/>
  <c r="K379" i="23"/>
  <c r="M379" i="23" s="1"/>
  <c r="K201" i="23"/>
  <c r="M201" i="23" s="1"/>
  <c r="K15" i="23"/>
  <c r="M15" i="23" s="1"/>
  <c r="K206" i="23"/>
  <c r="M206" i="23" s="1"/>
  <c r="K305" i="23"/>
  <c r="M305" i="23" s="1"/>
  <c r="K207" i="23"/>
  <c r="M207" i="23" s="1"/>
  <c r="K359" i="23"/>
  <c r="M359" i="23" s="1"/>
  <c r="K293" i="23"/>
  <c r="M293" i="23" s="1"/>
  <c r="K222" i="23"/>
  <c r="M222" i="23" s="1"/>
  <c r="K155" i="23"/>
  <c r="M155" i="23" s="1"/>
  <c r="K77" i="23"/>
  <c r="M77" i="23" s="1"/>
  <c r="K30" i="23"/>
  <c r="M30" i="23" s="1"/>
  <c r="K365" i="23"/>
  <c r="M365" i="23" s="1"/>
  <c r="K351" i="23"/>
  <c r="M351" i="23" s="1"/>
  <c r="K291" i="23"/>
  <c r="M291" i="23" s="1"/>
  <c r="K6" i="23"/>
  <c r="M6" i="23" s="1"/>
  <c r="K150" i="23"/>
  <c r="M150" i="23" s="1"/>
  <c r="K279" i="23"/>
  <c r="M279" i="23" s="1"/>
  <c r="K26" i="23"/>
  <c r="M26" i="23" s="1"/>
  <c r="K171" i="23"/>
  <c r="M171" i="23" s="1"/>
  <c r="K38" i="23"/>
  <c r="M38" i="23" s="1"/>
  <c r="K97" i="23"/>
  <c r="M97" i="23" s="1"/>
  <c r="K219" i="23"/>
  <c r="M219" i="23" s="1"/>
  <c r="K374" i="23"/>
  <c r="M374" i="23" s="1"/>
  <c r="K285" i="23"/>
  <c r="M285" i="23" s="1"/>
  <c r="K210" i="23"/>
  <c r="M210" i="23" s="1"/>
  <c r="K362" i="23"/>
  <c r="M362" i="23" s="1"/>
  <c r="K93" i="23"/>
  <c r="M93" i="23" s="1"/>
  <c r="K259" i="23"/>
  <c r="M259" i="23" s="1"/>
  <c r="K297" i="23"/>
  <c r="M297" i="23" s="1"/>
  <c r="K65" i="23"/>
  <c r="M65" i="23" s="1"/>
  <c r="K242" i="23"/>
  <c r="M242" i="23" s="1"/>
  <c r="K340" i="23"/>
  <c r="M340" i="23" s="1"/>
  <c r="K68" i="23"/>
  <c r="M68" i="23" s="1"/>
  <c r="K194" i="23"/>
  <c r="M194" i="23" s="1"/>
  <c r="K253" i="23"/>
  <c r="M253" i="23" s="1"/>
  <c r="K215" i="23"/>
  <c r="M215" i="23" s="1"/>
  <c r="K354" i="23"/>
  <c r="M354" i="23" s="1"/>
  <c r="K78" i="23"/>
  <c r="M78" i="23" s="1"/>
  <c r="K184" i="23"/>
  <c r="M184" i="23" s="1"/>
  <c r="K306" i="23"/>
  <c r="M306" i="23" s="1"/>
  <c r="K57" i="23"/>
  <c r="M57" i="23" s="1"/>
  <c r="K214" i="23"/>
  <c r="M214" i="23" s="1"/>
  <c r="K304" i="23"/>
  <c r="M304" i="23" s="1"/>
  <c r="K45" i="23"/>
  <c r="M45" i="23" s="1"/>
  <c r="K151" i="23"/>
  <c r="M151" i="23" s="1"/>
  <c r="K147" i="23"/>
  <c r="M147" i="23" s="1"/>
  <c r="K161" i="23"/>
  <c r="M161" i="23" s="1"/>
  <c r="K296" i="23"/>
  <c r="M296" i="23" s="1"/>
  <c r="K17" i="23"/>
  <c r="M17" i="23" s="1"/>
  <c r="K149" i="23"/>
  <c r="M149" i="23" s="1"/>
  <c r="K270" i="23"/>
  <c r="M270" i="23" s="1"/>
  <c r="K348" i="23"/>
  <c r="M348" i="23" s="1"/>
  <c r="K118" i="23"/>
  <c r="M118" i="23" s="1"/>
  <c r="K159" i="23"/>
  <c r="M159" i="23" s="1"/>
  <c r="K356" i="23"/>
  <c r="M356" i="23" s="1"/>
  <c r="K284" i="23"/>
  <c r="M284" i="23" s="1"/>
  <c r="K113" i="23"/>
  <c r="M113" i="23" s="1"/>
  <c r="K153" i="23"/>
  <c r="M153" i="23" s="1"/>
  <c r="K288" i="23"/>
  <c r="M288" i="23" s="1"/>
  <c r="K4" i="23"/>
  <c r="M4" i="23" s="1"/>
  <c r="K141" i="23"/>
  <c r="M141" i="23" s="1"/>
  <c r="K233" i="23"/>
  <c r="M233" i="23" s="1"/>
  <c r="K299" i="23"/>
  <c r="M299" i="23" s="1"/>
  <c r="K53" i="23"/>
  <c r="M53" i="23" s="1"/>
  <c r="K136" i="23"/>
  <c r="M136" i="23" s="1"/>
  <c r="K330" i="23"/>
  <c r="M330" i="23" s="1"/>
  <c r="K265" i="23"/>
  <c r="M265" i="23" s="1"/>
  <c r="K18" i="23"/>
  <c r="M18" i="23" s="1"/>
  <c r="K99" i="23"/>
  <c r="M99" i="23" s="1"/>
  <c r="K246" i="23"/>
  <c r="M246" i="23" s="1"/>
  <c r="K353" i="23"/>
  <c r="M353" i="23" s="1"/>
  <c r="K124" i="23"/>
  <c r="M124" i="23" s="1"/>
  <c r="K243" i="23"/>
  <c r="M243" i="23" s="1"/>
  <c r="K167" i="23"/>
  <c r="M167" i="23" s="1"/>
  <c r="K307" i="23"/>
  <c r="M307" i="23" s="1"/>
  <c r="K33" i="23"/>
  <c r="M33" i="23" s="1"/>
  <c r="K263" i="23"/>
  <c r="M263" i="23" s="1"/>
  <c r="K84" i="23"/>
  <c r="M84" i="23" s="1"/>
  <c r="K357" i="23"/>
  <c r="M357" i="23" s="1"/>
  <c r="K116" i="23"/>
  <c r="M116" i="23" s="1"/>
  <c r="K198" i="23"/>
  <c r="M198" i="23" s="1"/>
  <c r="K345" i="23"/>
  <c r="M345" i="23" s="1"/>
  <c r="K88" i="23"/>
  <c r="M88" i="23" s="1"/>
  <c r="K173" i="23"/>
  <c r="M173" i="23" s="1"/>
  <c r="K144" i="23"/>
  <c r="M144" i="23" s="1"/>
  <c r="K276" i="23"/>
  <c r="M276" i="23" s="1"/>
  <c r="K13" i="23"/>
  <c r="M13" i="23" s="1"/>
  <c r="K152" i="23"/>
  <c r="M152" i="23" s="1"/>
  <c r="K105" i="23"/>
  <c r="M105" i="23" s="1"/>
  <c r="K311" i="23"/>
  <c r="M311" i="23" s="1"/>
  <c r="K16" i="23"/>
  <c r="M16" i="23" s="1"/>
  <c r="K158" i="23"/>
  <c r="M158" i="23" s="1"/>
  <c r="K287" i="23"/>
  <c r="M287" i="23" s="1"/>
  <c r="K82" i="23"/>
  <c r="M82" i="23" s="1"/>
  <c r="K132" i="23"/>
  <c r="M132" i="23" s="1"/>
  <c r="K114" i="23"/>
  <c r="M114" i="23" s="1"/>
  <c r="K127" i="23"/>
  <c r="M127" i="23" s="1"/>
  <c r="K247" i="23"/>
  <c r="M247" i="23" s="1"/>
  <c r="K41" i="23"/>
  <c r="M41" i="23" s="1"/>
  <c r="AG209" i="22"/>
  <c r="AK59" i="20"/>
  <c r="AG174" i="22"/>
  <c r="AG16" i="22"/>
  <c r="BF2" i="22"/>
  <c r="BH2" i="22" s="1"/>
  <c r="BE59" i="20"/>
  <c r="BE216" i="20"/>
  <c r="AW81" i="20"/>
  <c r="AW153" i="20"/>
  <c r="AW154" i="20"/>
  <c r="BE62" i="20"/>
  <c r="AW203" i="20"/>
  <c r="BE77" i="20"/>
  <c r="AW20" i="20"/>
  <c r="BE2" i="20"/>
  <c r="AW117" i="20"/>
  <c r="BE154" i="20"/>
  <c r="BE47" i="20"/>
  <c r="AG40" i="20"/>
  <c r="AG103" i="22"/>
  <c r="AW288" i="20"/>
  <c r="AW280" i="20"/>
  <c r="AW14" i="20"/>
  <c r="BE196" i="20"/>
  <c r="BE286" i="20"/>
  <c r="AW155" i="20"/>
  <c r="AW52" i="20"/>
  <c r="AW82" i="20"/>
  <c r="BE202" i="20"/>
  <c r="BE81" i="20"/>
  <c r="AG49" i="22"/>
  <c r="AW2" i="20"/>
  <c r="AW281" i="20"/>
  <c r="AW68" i="20"/>
  <c r="BE15" i="20"/>
  <c r="BE164" i="20"/>
  <c r="AW279" i="20"/>
  <c r="AW270" i="20"/>
  <c r="AW35" i="20"/>
  <c r="BE98" i="20"/>
  <c r="BE22" i="20"/>
  <c r="AG286" i="22"/>
  <c r="AW212" i="20"/>
  <c r="AW208" i="20"/>
  <c r="AW113" i="20"/>
  <c r="AO279" i="22"/>
  <c r="AW79" i="20"/>
  <c r="AW76" i="20"/>
  <c r="AW156" i="20"/>
  <c r="AW9" i="20"/>
  <c r="AW173" i="20"/>
  <c r="AW289" i="20"/>
  <c r="AW121" i="20"/>
  <c r="AW104" i="20"/>
  <c r="AW195" i="20"/>
  <c r="AW372" i="20"/>
  <c r="AW191" i="20"/>
  <c r="AW218" i="20"/>
  <c r="AO177" i="22"/>
  <c r="AW339" i="20"/>
  <c r="AW148" i="20"/>
  <c r="AW346" i="20"/>
  <c r="AW307" i="20"/>
  <c r="AW88" i="20"/>
  <c r="AW157" i="20"/>
  <c r="AW118" i="20"/>
  <c r="AW329" i="20"/>
  <c r="AW327" i="20"/>
  <c r="AW376" i="20"/>
  <c r="AW63" i="20"/>
  <c r="AW42" i="20"/>
  <c r="AO261" i="22"/>
  <c r="BE53" i="20"/>
  <c r="BE215" i="20"/>
  <c r="AG46" i="22"/>
  <c r="AG69" i="22"/>
  <c r="AW53" i="20"/>
  <c r="AW77" i="20"/>
  <c r="AW287" i="20"/>
  <c r="AW177" i="20"/>
  <c r="AW167" i="20"/>
  <c r="AW17" i="20"/>
  <c r="AW255" i="20"/>
  <c r="AW47" i="20"/>
  <c r="AW217" i="20"/>
  <c r="AW99" i="20"/>
  <c r="AW231" i="20"/>
  <c r="AW229" i="20"/>
  <c r="AO365" i="22"/>
  <c r="AW340" i="20"/>
  <c r="AW347" i="20"/>
  <c r="AW222" i="20"/>
  <c r="AW40" i="20"/>
  <c r="AW336" i="20"/>
  <c r="AW286" i="20"/>
  <c r="AW269" i="20"/>
  <c r="AW265" i="20"/>
  <c r="AW215" i="20"/>
  <c r="AW341" i="20"/>
  <c r="AW242" i="20"/>
  <c r="AW171" i="20"/>
  <c r="AO140" i="22"/>
  <c r="AO187" i="22"/>
  <c r="AW175" i="20"/>
  <c r="AW87" i="20"/>
  <c r="AW12" i="20"/>
  <c r="AW10" i="20"/>
  <c r="AW19" i="20"/>
  <c r="AW27" i="20"/>
  <c r="AW106" i="20"/>
  <c r="AW381" i="20"/>
  <c r="AW96" i="20"/>
  <c r="AW322" i="20"/>
  <c r="AW337" i="20"/>
  <c r="AO366" i="22"/>
  <c r="BE208" i="20"/>
  <c r="BE163" i="20"/>
  <c r="BE287" i="20"/>
  <c r="AG186" i="20"/>
  <c r="AG178" i="22"/>
  <c r="AW150" i="20"/>
  <c r="AW342" i="20"/>
  <c r="AW32" i="20"/>
  <c r="AW152" i="20"/>
  <c r="AW283" i="20"/>
  <c r="AW355" i="20"/>
  <c r="AW126" i="20"/>
  <c r="AW38" i="20"/>
  <c r="AW245" i="20"/>
  <c r="AW295" i="20"/>
  <c r="AW196" i="20"/>
  <c r="AW72" i="20"/>
  <c r="AO155" i="22"/>
  <c r="AG323" i="20"/>
  <c r="AW274" i="20"/>
  <c r="AW282" i="20"/>
  <c r="AW350" i="20"/>
  <c r="AW84" i="20"/>
  <c r="AW168" i="20"/>
  <c r="AW16" i="20"/>
  <c r="AW272" i="20"/>
  <c r="AW128" i="20"/>
  <c r="AW353" i="20"/>
  <c r="AW22" i="20"/>
  <c r="AW357" i="20"/>
  <c r="AW258" i="20"/>
  <c r="AW94" i="20"/>
  <c r="AW170" i="20"/>
  <c r="AW147" i="20"/>
  <c r="AO308" i="22"/>
  <c r="AO188" i="22"/>
  <c r="AO137" i="22"/>
  <c r="AG128" i="20"/>
  <c r="AG234" i="20"/>
  <c r="AS369" i="20"/>
  <c r="AW211" i="20"/>
  <c r="AW214" i="20"/>
  <c r="AW223" i="20"/>
  <c r="AW219" i="20"/>
  <c r="AW285" i="20"/>
  <c r="AW120" i="20"/>
  <c r="AW55" i="20"/>
  <c r="AW262" i="20"/>
  <c r="AW133" i="20"/>
  <c r="AW132" i="20"/>
  <c r="AW161" i="20"/>
  <c r="AW333" i="20"/>
  <c r="AW332" i="20"/>
  <c r="AW362" i="20"/>
  <c r="AW165" i="20"/>
  <c r="AO348" i="22"/>
  <c r="AO31" i="22"/>
  <c r="AO360" i="22"/>
  <c r="AO341" i="22"/>
  <c r="AO19" i="22"/>
  <c r="AO10" i="22"/>
  <c r="AO139" i="22"/>
  <c r="AO275" i="22"/>
  <c r="AO59" i="22"/>
  <c r="AG111" i="20"/>
  <c r="AO243" i="22"/>
  <c r="AO173" i="22"/>
  <c r="AO135" i="22"/>
  <c r="AK257" i="22"/>
  <c r="AK149" i="22"/>
  <c r="AK287" i="22"/>
  <c r="AK203" i="22"/>
  <c r="AK125" i="22"/>
  <c r="AG223" i="20"/>
  <c r="AG277" i="20"/>
  <c r="AK115" i="22"/>
  <c r="AO179" i="22"/>
  <c r="AO323" i="22"/>
  <c r="AO61" i="22"/>
  <c r="AO115" i="22"/>
  <c r="AO141" i="22"/>
  <c r="AO220" i="22"/>
  <c r="AO122" i="22"/>
  <c r="AS301" i="22"/>
  <c r="AO202" i="22"/>
  <c r="AO25" i="22"/>
  <c r="AO83" i="22"/>
  <c r="AO158" i="22"/>
  <c r="AO195" i="22"/>
  <c r="AO191" i="22"/>
  <c r="AO58" i="22"/>
  <c r="AG106" i="20"/>
  <c r="AG187" i="22"/>
  <c r="AK98" i="22"/>
  <c r="AW225" i="20"/>
  <c r="AW85" i="20"/>
  <c r="AW345" i="20"/>
  <c r="AW46" i="20"/>
  <c r="AW151" i="20"/>
  <c r="AW254" i="20"/>
  <c r="AW136" i="20"/>
  <c r="AW11" i="20"/>
  <c r="AW23" i="20"/>
  <c r="AW344" i="20"/>
  <c r="AW127" i="20"/>
  <c r="AW371" i="20"/>
  <c r="AW125" i="20"/>
  <c r="AW6" i="20"/>
  <c r="AW149" i="20"/>
  <c r="AW114" i="20"/>
  <c r="AW338" i="20"/>
  <c r="AW221" i="20"/>
  <c r="AO69" i="22"/>
  <c r="AO21" i="22"/>
  <c r="AO90" i="22"/>
  <c r="AO203" i="22"/>
  <c r="AO291" i="22"/>
  <c r="AO168" i="22"/>
  <c r="AO66" i="22"/>
  <c r="BE247" i="20"/>
  <c r="BE157" i="20"/>
  <c r="AG264" i="20"/>
  <c r="AG15" i="22"/>
  <c r="AG188" i="22"/>
  <c r="AK31" i="22"/>
  <c r="AK195" i="22"/>
  <c r="AK26" i="22"/>
  <c r="AW158" i="20"/>
  <c r="AW13" i="20"/>
  <c r="AW284" i="20"/>
  <c r="AW304" i="20"/>
  <c r="AW8" i="20"/>
  <c r="AW292" i="20"/>
  <c r="AW73" i="20"/>
  <c r="AW264" i="20"/>
  <c r="AW78" i="20"/>
  <c r="AW204" i="20"/>
  <c r="AW93" i="20"/>
  <c r="AW145" i="20"/>
  <c r="AW65" i="20"/>
  <c r="AW273" i="20"/>
  <c r="AW202" i="20"/>
  <c r="AW30" i="20"/>
  <c r="AW75" i="20"/>
  <c r="AW112" i="20"/>
  <c r="AO352" i="22"/>
  <c r="AO332" i="22"/>
  <c r="AO246" i="22"/>
  <c r="AO109" i="22"/>
  <c r="AO130" i="22"/>
  <c r="AO219" i="22"/>
  <c r="AO370" i="22"/>
  <c r="AO190" i="22"/>
  <c r="AG266" i="20"/>
  <c r="AK56" i="22"/>
  <c r="AW306" i="20"/>
  <c r="AO120" i="22"/>
  <c r="AO375" i="22"/>
  <c r="AO377" i="22"/>
  <c r="AO101" i="22"/>
  <c r="AO60" i="22"/>
  <c r="AO144" i="22"/>
  <c r="AO364" i="22"/>
  <c r="AO72" i="22"/>
  <c r="AG34" i="20"/>
  <c r="AG50" i="20"/>
  <c r="AG188" i="20"/>
  <c r="AK139" i="22"/>
  <c r="AK174" i="22"/>
  <c r="AK154" i="22"/>
  <c r="AO35" i="22"/>
  <c r="AO162" i="22"/>
  <c r="AO263" i="22"/>
  <c r="AO85" i="22"/>
  <c r="AO317" i="22"/>
  <c r="AO347" i="22"/>
  <c r="AO355" i="22"/>
  <c r="AO232" i="22"/>
  <c r="AO214" i="22"/>
  <c r="AO210" i="22"/>
  <c r="AO32" i="22"/>
  <c r="AO39" i="22"/>
  <c r="AO318" i="22"/>
  <c r="AO121" i="22"/>
  <c r="AO270" i="22"/>
  <c r="AO346" i="22"/>
  <c r="AO306" i="22"/>
  <c r="AO252" i="22"/>
  <c r="AO55" i="22"/>
  <c r="AO235" i="22"/>
  <c r="AO116" i="22"/>
  <c r="AO281" i="22"/>
  <c r="AO87" i="22"/>
  <c r="AO4" i="22"/>
  <c r="AO110" i="22"/>
  <c r="AO194" i="22"/>
  <c r="AO170" i="22"/>
  <c r="AO331" i="22"/>
  <c r="AO359" i="22"/>
  <c r="AO40" i="22"/>
  <c r="AO146" i="22"/>
  <c r="AO156" i="22"/>
  <c r="AO63" i="22"/>
  <c r="AO215" i="22"/>
  <c r="AO287" i="22"/>
  <c r="AO148" i="22"/>
  <c r="AO114" i="22"/>
  <c r="AO277" i="22"/>
  <c r="AO337" i="22"/>
  <c r="AO56" i="22"/>
  <c r="AO302" i="22"/>
  <c r="AO207" i="22"/>
  <c r="AO38" i="22"/>
  <c r="AO113" i="22"/>
  <c r="AO361" i="22"/>
  <c r="AO84" i="22"/>
  <c r="AO309" i="22"/>
  <c r="AO92" i="22"/>
  <c r="AO197" i="22"/>
  <c r="AO368" i="22"/>
  <c r="AO192" i="22"/>
  <c r="AO14" i="22"/>
  <c r="AO91" i="22"/>
  <c r="AO258" i="22"/>
  <c r="AO7" i="22"/>
  <c r="AO169" i="22"/>
  <c r="AO226" i="22"/>
  <c r="AO161" i="22"/>
  <c r="AO319" i="22"/>
  <c r="AO221" i="22"/>
  <c r="AG139" i="20"/>
  <c r="AG66" i="20"/>
  <c r="AG286" i="20"/>
  <c r="AK37" i="22"/>
  <c r="AK181" i="22"/>
  <c r="AO333" i="22"/>
  <c r="AO193" i="22"/>
  <c r="AO242" i="22"/>
  <c r="AO46" i="22"/>
  <c r="AO73" i="22"/>
  <c r="AO250" i="22"/>
  <c r="AO36" i="22"/>
  <c r="AO354" i="22"/>
  <c r="AO216" i="22"/>
  <c r="AO51" i="22"/>
  <c r="AO353" i="22"/>
  <c r="AO358" i="22"/>
  <c r="AO238" i="22"/>
  <c r="AO44" i="22"/>
  <c r="AO98" i="22"/>
  <c r="AO79" i="22"/>
  <c r="AO8" i="22"/>
  <c r="AO94" i="22"/>
  <c r="AO11" i="22"/>
  <c r="AO274" i="22"/>
  <c r="AO45" i="22"/>
  <c r="AO294" i="22"/>
  <c r="AO99" i="22"/>
  <c r="AO17" i="22"/>
  <c r="AO285" i="22"/>
  <c r="AO78" i="22"/>
  <c r="AO296" i="22"/>
  <c r="AO237" i="22"/>
  <c r="AO378" i="22"/>
  <c r="AO374" i="22"/>
  <c r="AO227" i="22"/>
  <c r="AK124" i="20"/>
  <c r="AK100" i="22"/>
  <c r="AK278" i="22"/>
  <c r="AK312" i="22"/>
  <c r="AK132" i="22"/>
  <c r="AO367" i="22"/>
  <c r="AO305" i="22"/>
  <c r="AO299" i="22"/>
  <c r="AO165" i="22"/>
  <c r="AO249" i="22"/>
  <c r="AO5" i="22"/>
  <c r="AO209" i="22"/>
  <c r="AO273" i="22"/>
  <c r="AO313" i="22"/>
  <c r="AO372" i="22"/>
  <c r="AO196" i="22"/>
  <c r="AO330" i="22"/>
  <c r="AO100" i="22"/>
  <c r="AO310" i="22"/>
  <c r="AO201" i="22"/>
  <c r="AO126" i="22"/>
  <c r="AO49" i="22"/>
  <c r="AO102" i="22"/>
  <c r="AO136" i="22"/>
  <c r="AO376" i="22"/>
  <c r="AO96" i="22"/>
  <c r="AO381" i="22"/>
  <c r="AO171" i="22"/>
  <c r="AO142" i="22"/>
  <c r="AO286" i="22"/>
  <c r="AO175" i="22"/>
  <c r="AO229" i="22"/>
  <c r="AO321" i="22"/>
  <c r="AO52" i="22"/>
  <c r="AO245" i="22"/>
  <c r="AO211" i="22"/>
  <c r="AK142" i="20"/>
  <c r="AO204" i="22"/>
  <c r="AO133" i="22"/>
  <c r="AO307" i="22"/>
  <c r="AO320" i="22"/>
  <c r="AO363" i="22"/>
  <c r="AO172" i="22"/>
  <c r="AO301" i="22"/>
  <c r="AO123" i="22"/>
  <c r="AO13" i="22"/>
  <c r="AO54" i="22"/>
  <c r="AO282" i="22"/>
  <c r="AO15" i="22"/>
  <c r="AO233" i="22"/>
  <c r="AO339" i="22"/>
  <c r="AO186" i="22"/>
  <c r="AO315" i="22"/>
  <c r="AO185" i="22"/>
  <c r="AO183" i="22"/>
  <c r="AO266" i="22"/>
  <c r="AO18" i="22"/>
  <c r="AO152" i="22"/>
  <c r="AO16" i="22"/>
  <c r="AO327" i="22"/>
  <c r="AO293" i="22"/>
  <c r="AO269" i="22"/>
  <c r="AO43" i="22"/>
  <c r="AO264" i="22"/>
  <c r="AO118" i="22"/>
  <c r="AO28" i="22"/>
  <c r="AO329" i="22"/>
  <c r="AG36" i="20"/>
  <c r="AG101" i="20"/>
  <c r="AK188" i="22"/>
  <c r="AK245" i="22"/>
  <c r="AO151" i="22"/>
  <c r="AO371" i="22"/>
  <c r="AO369" i="22"/>
  <c r="AO125" i="22"/>
  <c r="AO351" i="22"/>
  <c r="AO239" i="22"/>
  <c r="AO208" i="22"/>
  <c r="AO159" i="22"/>
  <c r="AO6" i="22"/>
  <c r="AO82" i="22"/>
  <c r="AO29" i="22"/>
  <c r="AO356" i="22"/>
  <c r="AO41" i="22"/>
  <c r="AO176" i="22"/>
  <c r="AO53" i="22"/>
  <c r="AO380" i="22"/>
  <c r="AO292" i="22"/>
  <c r="AO200" i="22"/>
  <c r="AO357" i="22"/>
  <c r="AO103" i="22"/>
  <c r="AO134" i="22"/>
  <c r="AO105" i="22"/>
  <c r="AO64" i="22"/>
  <c r="AO205" i="22"/>
  <c r="AO34" i="22"/>
  <c r="AO217" i="22"/>
  <c r="AO297" i="22"/>
  <c r="AO240" i="22"/>
  <c r="AO295" i="22"/>
  <c r="AO57" i="22"/>
  <c r="AG14" i="22"/>
  <c r="AG68" i="22"/>
  <c r="AG180" i="22"/>
  <c r="AG189" i="22"/>
  <c r="AG289" i="22"/>
  <c r="AW311" i="20"/>
  <c r="AW86" i="20"/>
  <c r="AW91" i="20"/>
  <c r="AW174" i="20"/>
  <c r="AW377" i="20"/>
  <c r="AW330" i="20"/>
  <c r="AW176" i="20"/>
  <c r="AW373" i="20"/>
  <c r="AG226" i="22"/>
  <c r="AG285" i="22"/>
  <c r="AG337" i="22"/>
  <c r="AG165" i="22"/>
  <c r="AG284" i="22"/>
  <c r="AG325" i="22"/>
  <c r="AG24" i="22"/>
  <c r="AG270" i="22"/>
  <c r="AG185" i="22"/>
  <c r="AG319" i="22"/>
  <c r="AG330" i="22"/>
  <c r="AG102" i="22"/>
  <c r="AG320" i="22"/>
  <c r="AW142" i="20"/>
  <c r="AW309" i="20"/>
  <c r="AW226" i="20"/>
  <c r="AW352" i="20"/>
  <c r="AG315" i="22"/>
  <c r="AG329" i="22"/>
  <c r="AG71" i="22"/>
  <c r="AG161" i="22"/>
  <c r="AG107" i="22"/>
  <c r="AW257" i="20"/>
  <c r="AW276" i="20"/>
  <c r="AW296" i="20"/>
  <c r="AW238" i="20"/>
  <c r="AO328" i="22"/>
  <c r="AG328" i="22"/>
  <c r="AG18" i="22"/>
  <c r="AG70" i="22"/>
  <c r="AG181" i="22"/>
  <c r="AG86" i="22"/>
  <c r="AW182" i="20"/>
  <c r="AW224" i="20"/>
  <c r="AW379" i="20"/>
  <c r="AW56" i="20"/>
  <c r="AO212" i="22"/>
  <c r="BE123" i="20"/>
  <c r="BE16" i="20"/>
  <c r="BE48" i="20"/>
  <c r="BE158" i="20"/>
  <c r="AG244" i="20"/>
  <c r="AG145" i="20"/>
  <c r="AG37" i="20"/>
  <c r="AW51" i="20"/>
  <c r="AW206" i="20"/>
  <c r="AW266" i="20"/>
  <c r="AW268" i="20"/>
  <c r="AW135" i="20"/>
  <c r="AW380" i="20"/>
  <c r="AW324" i="20"/>
  <c r="AW246" i="20"/>
  <c r="AW21" i="20"/>
  <c r="AW39" i="20"/>
  <c r="AW247" i="20"/>
  <c r="AW260" i="20"/>
  <c r="AW169" i="20"/>
  <c r="AW71" i="20"/>
  <c r="AW334" i="20"/>
  <c r="AW305" i="20"/>
  <c r="AW275" i="20"/>
  <c r="AO289" i="22"/>
  <c r="AO95" i="22"/>
  <c r="AO24" i="22"/>
  <c r="AO62" i="22"/>
  <c r="AO3" i="22"/>
  <c r="AO23" i="22"/>
  <c r="AO26" i="22"/>
  <c r="AO108" i="22"/>
  <c r="AW102" i="20"/>
  <c r="AW43" i="20"/>
  <c r="BE6" i="20"/>
  <c r="BE132" i="20"/>
  <c r="BE135" i="20"/>
  <c r="BE140" i="20"/>
  <c r="AG125" i="20"/>
  <c r="AG233" i="20"/>
  <c r="AG28" i="20"/>
  <c r="AG292" i="22"/>
  <c r="AG276" i="22"/>
  <c r="AW4" i="20"/>
  <c r="AW278" i="20"/>
  <c r="AW131" i="20"/>
  <c r="AW263" i="20"/>
  <c r="AW253" i="20"/>
  <c r="AW74" i="20"/>
  <c r="AW259" i="20"/>
  <c r="AW119" i="20"/>
  <c r="AW360" i="20"/>
  <c r="AW31" i="20"/>
  <c r="AW249" i="20"/>
  <c r="AW343" i="20"/>
  <c r="AW183" i="20"/>
  <c r="AW368" i="20"/>
  <c r="AW220" i="20"/>
  <c r="AW180" i="20"/>
  <c r="AW197" i="20"/>
  <c r="AW160" i="20"/>
  <c r="AO9" i="22"/>
  <c r="AO199" i="22"/>
  <c r="AO272" i="22"/>
  <c r="AO143" i="22"/>
  <c r="AO81" i="22"/>
  <c r="AO33" i="22"/>
  <c r="AO160" i="22"/>
  <c r="AO312" i="22"/>
  <c r="AW189" i="20"/>
  <c r="AG117" i="20"/>
  <c r="AG294" i="20"/>
  <c r="AG144" i="20"/>
  <c r="AG201" i="20"/>
  <c r="AG152" i="20"/>
  <c r="AG138" i="20"/>
  <c r="AW313" i="20"/>
  <c r="AW137" i="20"/>
  <c r="AW101" i="20"/>
  <c r="AW5" i="20"/>
  <c r="AW293" i="20"/>
  <c r="AW59" i="20"/>
  <c r="AW62" i="20"/>
  <c r="AW240" i="20"/>
  <c r="AW299" i="20"/>
  <c r="BE51" i="20"/>
  <c r="BE193" i="20"/>
  <c r="BE219" i="20"/>
  <c r="BE74" i="20"/>
  <c r="BE313" i="20"/>
  <c r="AG56" i="20"/>
  <c r="AG148" i="20"/>
  <c r="AG328" i="20"/>
  <c r="AG247" i="20"/>
  <c r="AG279" i="20"/>
  <c r="AG24" i="20"/>
  <c r="AG216" i="20"/>
  <c r="AW100" i="20"/>
  <c r="AW192" i="20"/>
  <c r="AW105" i="20"/>
  <c r="AW138" i="20"/>
  <c r="AW256" i="20"/>
  <c r="AW323" i="20"/>
  <c r="AW349" i="20"/>
  <c r="AW315" i="20"/>
  <c r="AW378" i="20"/>
  <c r="AW25" i="20"/>
  <c r="AW351" i="20"/>
  <c r="AW92" i="20"/>
  <c r="AW64" i="20"/>
  <c r="AW302" i="20"/>
  <c r="AW321" i="20"/>
  <c r="AW227" i="20"/>
  <c r="AW163" i="20"/>
  <c r="AW194" i="20"/>
  <c r="AG48" i="20"/>
  <c r="AG198" i="20"/>
  <c r="AG46" i="20"/>
  <c r="AG291" i="20"/>
  <c r="AG140" i="20"/>
  <c r="AG340" i="20"/>
  <c r="AG338" i="20"/>
  <c r="AW237" i="20"/>
  <c r="AW61" i="20"/>
  <c r="AW179" i="20"/>
  <c r="AW66" i="20"/>
  <c r="AW294" i="20"/>
  <c r="BE100" i="20"/>
  <c r="BE161" i="20"/>
  <c r="BE55" i="20"/>
  <c r="BE156" i="20"/>
  <c r="AG81" i="20"/>
  <c r="AG230" i="20"/>
  <c r="AG74" i="20"/>
  <c r="AG70" i="20"/>
  <c r="AG85" i="20"/>
  <c r="AG39" i="20"/>
  <c r="AW111" i="20"/>
  <c r="AW122" i="20"/>
  <c r="AW18" i="20"/>
  <c r="AW239" i="20"/>
  <c r="AW193" i="20"/>
  <c r="AW250" i="20"/>
  <c r="AW365" i="20"/>
  <c r="AW80" i="20"/>
  <c r="AW318" i="20"/>
  <c r="AW37" i="20"/>
  <c r="AW143" i="20"/>
  <c r="AW328" i="20"/>
  <c r="AW26" i="20"/>
  <c r="AW363" i="20"/>
  <c r="AW331" i="20"/>
  <c r="AW213" i="20"/>
  <c r="AW164" i="20"/>
  <c r="AW316" i="20"/>
  <c r="BE296" i="20"/>
  <c r="BE142" i="20"/>
  <c r="BE264" i="20"/>
  <c r="BE39" i="20"/>
  <c r="BE251" i="20"/>
  <c r="BE190" i="20"/>
  <c r="BE162" i="20"/>
  <c r="BE134" i="20"/>
  <c r="BE195" i="20"/>
  <c r="BE82" i="20"/>
  <c r="BE206" i="20"/>
  <c r="AK55" i="22"/>
  <c r="AK201" i="22"/>
  <c r="AK122" i="22"/>
  <c r="AK233" i="22"/>
  <c r="AK106" i="22"/>
  <c r="AK380" i="22"/>
  <c r="AK326" i="22"/>
  <c r="AK382" i="22"/>
  <c r="AK212" i="22"/>
  <c r="AK123" i="22"/>
  <c r="AK62" i="22"/>
  <c r="AK13" i="22"/>
  <c r="AK315" i="22"/>
  <c r="AK211" i="22"/>
  <c r="AK164" i="22"/>
  <c r="AK124" i="22"/>
  <c r="AK27" i="22"/>
  <c r="AK28" i="22"/>
  <c r="AK293" i="22"/>
  <c r="AK275" i="22"/>
  <c r="AK218" i="22"/>
  <c r="AK51" i="22"/>
  <c r="AK307" i="22"/>
  <c r="AK255" i="22"/>
  <c r="AK152" i="22"/>
  <c r="AK158" i="22"/>
  <c r="AK102" i="22"/>
  <c r="AK43" i="22"/>
  <c r="AK262" i="22"/>
  <c r="AK243" i="22"/>
  <c r="AK130" i="22"/>
  <c r="AK113" i="22"/>
  <c r="AK299" i="22"/>
  <c r="AK304" i="22"/>
  <c r="AK179" i="22"/>
  <c r="AK137" i="22"/>
  <c r="AK120" i="22"/>
  <c r="AK76" i="22"/>
  <c r="AK30" i="22"/>
  <c r="AK273" i="22"/>
  <c r="AK186" i="22"/>
  <c r="AK144" i="22"/>
  <c r="AK83" i="22"/>
  <c r="AK46" i="22"/>
  <c r="AK21" i="22"/>
  <c r="AK343" i="22"/>
  <c r="AK185" i="22"/>
  <c r="AK143" i="22"/>
  <c r="AK82" i="22"/>
  <c r="AK44" i="22"/>
  <c r="AK20" i="22"/>
  <c r="AK229" i="22"/>
  <c r="AK159" i="22"/>
  <c r="AK97" i="22"/>
  <c r="AK54" i="22"/>
  <c r="AK322" i="22"/>
  <c r="AK232" i="22"/>
  <c r="AK226" i="22"/>
  <c r="AK61" i="22"/>
  <c r="AK12" i="22"/>
  <c r="AK313" i="22"/>
  <c r="AK210" i="22"/>
  <c r="AK160" i="22"/>
  <c r="AK73" i="22"/>
  <c r="AK3" i="22"/>
  <c r="AK271" i="22"/>
  <c r="AK217" i="22"/>
  <c r="AK170" i="22"/>
  <c r="AK67" i="22"/>
  <c r="AK22" i="22"/>
  <c r="AK305" i="22"/>
  <c r="AK254" i="22"/>
  <c r="AK238" i="22"/>
  <c r="AK151" i="22"/>
  <c r="AK147" i="22"/>
  <c r="AK41" i="22"/>
  <c r="AK261" i="22"/>
  <c r="AK169" i="22"/>
  <c r="AK129" i="22"/>
  <c r="AK112" i="22"/>
  <c r="AK291" i="22"/>
  <c r="AK178" i="22"/>
  <c r="AK136" i="22"/>
  <c r="AK119" i="22"/>
  <c r="AK75" i="22"/>
  <c r="AK68" i="22"/>
  <c r="AK29" i="22"/>
  <c r="AK294" i="22"/>
  <c r="AK270" i="22"/>
  <c r="AK244" i="22"/>
  <c r="AK177" i="22"/>
  <c r="AK135" i="22"/>
  <c r="AK118" i="22"/>
  <c r="AK330" i="22"/>
  <c r="AK192" i="22"/>
  <c r="AK146" i="22"/>
  <c r="AK89" i="22"/>
  <c r="AK310" i="22"/>
  <c r="AK199" i="22"/>
  <c r="AK155" i="22"/>
  <c r="AK96" i="22"/>
  <c r="AK53" i="22"/>
  <c r="AK16" i="22"/>
  <c r="AK252" i="22"/>
  <c r="AK225" i="22"/>
  <c r="AK108" i="22"/>
  <c r="AK60" i="22"/>
  <c r="AK11" i="22"/>
  <c r="AK308" i="22"/>
  <c r="AK202" i="22"/>
  <c r="AK156" i="22"/>
  <c r="AK109" i="22"/>
  <c r="AK216" i="22"/>
  <c r="AK206" i="22"/>
  <c r="AK166" i="22"/>
  <c r="AK7" i="22"/>
  <c r="AK303" i="22"/>
  <c r="AK285" i="22"/>
  <c r="AK253" i="22"/>
  <c r="AK171" i="22"/>
  <c r="AK150" i="22"/>
  <c r="AK36" i="22"/>
  <c r="AK49" i="22"/>
  <c r="AK260" i="22"/>
  <c r="AK230" i="22"/>
  <c r="AK128" i="22"/>
  <c r="AK259" i="22"/>
  <c r="AK228" i="22"/>
  <c r="AK127" i="22"/>
  <c r="AK110" i="22"/>
  <c r="AK99" i="22"/>
  <c r="AK375" i="22"/>
  <c r="AK318" i="22"/>
  <c r="AK336" i="22"/>
  <c r="AK236" i="22"/>
  <c r="AK184" i="22"/>
  <c r="AK142" i="22"/>
  <c r="AK81" i="22"/>
  <c r="AK42" i="22"/>
  <c r="AK19" i="22"/>
  <c r="AK317" i="22"/>
  <c r="AK251" i="22"/>
  <c r="AK191" i="22"/>
  <c r="AK162" i="22"/>
  <c r="AK88" i="22"/>
  <c r="AK74" i="22"/>
  <c r="AK302" i="22"/>
  <c r="AK198" i="22"/>
  <c r="AK95" i="22"/>
  <c r="AK52" i="22"/>
  <c r="AK15" i="22"/>
  <c r="AK311" i="22"/>
  <c r="AK272" i="22"/>
  <c r="AK248" i="22"/>
  <c r="AK223" i="22"/>
  <c r="AK59" i="22"/>
  <c r="AK10" i="22"/>
  <c r="AK298" i="22"/>
  <c r="AK227" i="22"/>
  <c r="AK69" i="22"/>
  <c r="AK2" i="22"/>
  <c r="AK265" i="22"/>
  <c r="AK215" i="22"/>
  <c r="AK205" i="22"/>
  <c r="AK25" i="22"/>
  <c r="AK5" i="22"/>
  <c r="AK301" i="22"/>
  <c r="AK35" i="22"/>
  <c r="AK300" i="22"/>
  <c r="AK277" i="22"/>
  <c r="AK221" i="22"/>
  <c r="AK165" i="22"/>
  <c r="AK34" i="22"/>
  <c r="AK324" i="22"/>
  <c r="AK363" i="22"/>
  <c r="AK339" i="22"/>
  <c r="AK281" i="22"/>
  <c r="AK176" i="22"/>
  <c r="AK134" i="22"/>
  <c r="AK117" i="22"/>
  <c r="AK183" i="22"/>
  <c r="AK141" i="22"/>
  <c r="AK80" i="22"/>
  <c r="AK40" i="22"/>
  <c r="AK306" i="22"/>
  <c r="AK247" i="22"/>
  <c r="AK190" i="22"/>
  <c r="AK167" i="22"/>
  <c r="AK87" i="22"/>
  <c r="AK295" i="22"/>
  <c r="AK224" i="22"/>
  <c r="AK197" i="22"/>
  <c r="AK172" i="22"/>
  <c r="AK94" i="22"/>
  <c r="AK50" i="22"/>
  <c r="AK222" i="22"/>
  <c r="AK104" i="22"/>
  <c r="AK58" i="22"/>
  <c r="AK9" i="22"/>
  <c r="AK320" i="22"/>
  <c r="AK105" i="22"/>
  <c r="AK66" i="22"/>
  <c r="AK4" i="22"/>
  <c r="AK292" i="22"/>
  <c r="AK214" i="22"/>
  <c r="AK204" i="22"/>
  <c r="AK18" i="22"/>
  <c r="AK103" i="22"/>
  <c r="AK297" i="22"/>
  <c r="AK213" i="22"/>
  <c r="AK208" i="22"/>
  <c r="AK39" i="22"/>
  <c r="AK372" i="22"/>
  <c r="AK345" i="22"/>
  <c r="AK286" i="22"/>
  <c r="AK250" i="22"/>
  <c r="AK126" i="22"/>
  <c r="AK72" i="22"/>
  <c r="AK38" i="22"/>
  <c r="AK296" i="22"/>
  <c r="AK266" i="22"/>
  <c r="AK237" i="22"/>
  <c r="AK175" i="22"/>
  <c r="AK133" i="22"/>
  <c r="AK116" i="22"/>
  <c r="AK282" i="22"/>
  <c r="AK182" i="22"/>
  <c r="AK140" i="22"/>
  <c r="AK148" i="22"/>
  <c r="AK79" i="22"/>
  <c r="AK23" i="22"/>
  <c r="AK321" i="22"/>
  <c r="AK246" i="22"/>
  <c r="AK189" i="22"/>
  <c r="AK86" i="22"/>
  <c r="AK70" i="22"/>
  <c r="AK274" i="22"/>
  <c r="AK196" i="22"/>
  <c r="AK168" i="22"/>
  <c r="AK93" i="22"/>
  <c r="AK48" i="22"/>
  <c r="AK284" i="22"/>
  <c r="AK249" i="22"/>
  <c r="AK207" i="22"/>
  <c r="AK57" i="22"/>
  <c r="AK8" i="22"/>
  <c r="AK290" i="22"/>
  <c r="AK234" i="22"/>
  <c r="AK64" i="22"/>
  <c r="AK17" i="22"/>
  <c r="AK316" i="22"/>
  <c r="AK288" i="22"/>
  <c r="AK241" i="22"/>
  <c r="AK231" i="22"/>
  <c r="AK101" i="22"/>
  <c r="AK63" i="22"/>
  <c r="AK356" i="22"/>
  <c r="AK370" i="22"/>
  <c r="AK351" i="22"/>
  <c r="AK355" i="22"/>
  <c r="AK289" i="22"/>
  <c r="AK220" i="22"/>
  <c r="AK111" i="22"/>
  <c r="AK6" i="22"/>
  <c r="AK219" i="22"/>
  <c r="AK209" i="22"/>
  <c r="AK157" i="22"/>
  <c r="AK32" i="22"/>
  <c r="AK14" i="22"/>
  <c r="AK309" i="22"/>
  <c r="AK256" i="22"/>
  <c r="AK153" i="22"/>
  <c r="AK45" i="22"/>
  <c r="AK263" i="22"/>
  <c r="AK173" i="22"/>
  <c r="AK131" i="22"/>
  <c r="AK114" i="22"/>
  <c r="AK267" i="22"/>
  <c r="AK180" i="22"/>
  <c r="AK138" i="22"/>
  <c r="AK121" i="22"/>
  <c r="AK77" i="22"/>
  <c r="AK240" i="22"/>
  <c r="AK187" i="22"/>
  <c r="AK145" i="22"/>
  <c r="AK84" i="22"/>
  <c r="AK65" i="22"/>
  <c r="AK194" i="22"/>
  <c r="AK91" i="22"/>
  <c r="AK276" i="22"/>
  <c r="AK235" i="22"/>
  <c r="AK193" i="22"/>
  <c r="AK90" i="22"/>
  <c r="AK107" i="22"/>
  <c r="BE173" i="20"/>
  <c r="BE78" i="20"/>
  <c r="BE101" i="20"/>
  <c r="BE27" i="20"/>
  <c r="BE32" i="20"/>
  <c r="BE236" i="20"/>
  <c r="BE34" i="20"/>
  <c r="BE349" i="20"/>
  <c r="AK163" i="22"/>
  <c r="AK269" i="22"/>
  <c r="AK280" i="22"/>
  <c r="AK242" i="22"/>
  <c r="AK85" i="22"/>
  <c r="AK319" i="22"/>
  <c r="AK47" i="22"/>
  <c r="AK264" i="22"/>
  <c r="AK71" i="22"/>
  <c r="AK283" i="22"/>
  <c r="BE20" i="20"/>
  <c r="BE191" i="20"/>
  <c r="BE109" i="20"/>
  <c r="BE79" i="20"/>
  <c r="BE72" i="20"/>
  <c r="BE138" i="20"/>
  <c r="BE7" i="20"/>
  <c r="BE83" i="20"/>
  <c r="BE270" i="20"/>
  <c r="AK92" i="22"/>
  <c r="AK78" i="22"/>
  <c r="AK161" i="22"/>
  <c r="AG297" i="22"/>
  <c r="AG32" i="22"/>
  <c r="AW159" i="20"/>
  <c r="AG170" i="22"/>
  <c r="AG65" i="22"/>
  <c r="AG51" i="22"/>
  <c r="AG23" i="22"/>
  <c r="AG331" i="22"/>
  <c r="AG361" i="22"/>
  <c r="AG33" i="22"/>
  <c r="AG133" i="22"/>
  <c r="AW207" i="20"/>
  <c r="AW109" i="20"/>
  <c r="AW335" i="20"/>
  <c r="AW234" i="20"/>
  <c r="AW129" i="20"/>
  <c r="AW243" i="20"/>
  <c r="AW236" i="20"/>
  <c r="AW325" i="20"/>
  <c r="AW199" i="20"/>
  <c r="AW69" i="20"/>
  <c r="AW230" i="20"/>
  <c r="AW308" i="20"/>
  <c r="AW277" i="20"/>
  <c r="AW115" i="20"/>
  <c r="AW382" i="20"/>
  <c r="AW140" i="20"/>
  <c r="AW216" i="20"/>
  <c r="AW3" i="20"/>
  <c r="AW50" i="20"/>
  <c r="AW310" i="20"/>
  <c r="AW188" i="20"/>
  <c r="AW83" i="20"/>
  <c r="AW198" i="20"/>
  <c r="AW366" i="20"/>
  <c r="AW44" i="20"/>
  <c r="AW185" i="20"/>
  <c r="AW67" i="20"/>
  <c r="AW367" i="20"/>
  <c r="AW297" i="20"/>
  <c r="AW358" i="20"/>
  <c r="AW28" i="20"/>
  <c r="AW110" i="20"/>
  <c r="AG283" i="22"/>
  <c r="AG186" i="22"/>
  <c r="AG179" i="22"/>
  <c r="AG157" i="22"/>
  <c r="AG74" i="22"/>
  <c r="AG93" i="22"/>
  <c r="AG251" i="22"/>
  <c r="AW369" i="20"/>
  <c r="AW267" i="20"/>
  <c r="AW130" i="20"/>
  <c r="AW7" i="20"/>
  <c r="AW186" i="20"/>
  <c r="AW49" i="20"/>
  <c r="AW261" i="20"/>
  <c r="AW123" i="20"/>
  <c r="AW33" i="20"/>
  <c r="AW116" i="20"/>
  <c r="AW228" i="20"/>
  <c r="AW57" i="20"/>
  <c r="AW60" i="20"/>
  <c r="AW320" i="20"/>
  <c r="AW190" i="20"/>
  <c r="AW107" i="20"/>
  <c r="AW210" i="20"/>
  <c r="AW166" i="20"/>
  <c r="AW248" i="20"/>
  <c r="AW146" i="20"/>
  <c r="AW356" i="20"/>
  <c r="AW97" i="20"/>
  <c r="AW271" i="20"/>
  <c r="AW141" i="20"/>
  <c r="AW172" i="20"/>
  <c r="AW205" i="20"/>
  <c r="AW312" i="20"/>
  <c r="AW300" i="20"/>
  <c r="AW45" i="20"/>
  <c r="AW89" i="20"/>
  <c r="AW162" i="20"/>
  <c r="AW36" i="20"/>
  <c r="AW124" i="20"/>
  <c r="AW201" i="20"/>
  <c r="AW374" i="20"/>
  <c r="BE115" i="20"/>
  <c r="BE269" i="20"/>
  <c r="BE153" i="20"/>
  <c r="BE102" i="20"/>
  <c r="BE14" i="20"/>
  <c r="BE155" i="20"/>
  <c r="BE73" i="20"/>
  <c r="BE68" i="20"/>
  <c r="BE200" i="20"/>
  <c r="BE3" i="20"/>
  <c r="BE374" i="20"/>
  <c r="AO317" i="20"/>
  <c r="AG61" i="20"/>
  <c r="AG156" i="20"/>
  <c r="AG289" i="20"/>
  <c r="AG82" i="20"/>
  <c r="AG27" i="20"/>
  <c r="AG7" i="20"/>
  <c r="AG235" i="20"/>
  <c r="AG167" i="20"/>
  <c r="AG363" i="20"/>
  <c r="AG112" i="22"/>
  <c r="AG225" i="22"/>
  <c r="AG347" i="22"/>
  <c r="AG113" i="22"/>
  <c r="AG232" i="22"/>
  <c r="AG351" i="22"/>
  <c r="AG114" i="22"/>
  <c r="AG243" i="22"/>
  <c r="AG355" i="22"/>
  <c r="AG115" i="22"/>
  <c r="AG250" i="22"/>
  <c r="AG356" i="22"/>
  <c r="AG116" i="22"/>
  <c r="AG268" i="22"/>
  <c r="AG8" i="22"/>
  <c r="AG163" i="22"/>
  <c r="AG362" i="22"/>
  <c r="AG94" i="22"/>
  <c r="AG318" i="22"/>
  <c r="AG87" i="22"/>
  <c r="AK336" i="20"/>
  <c r="AS138" i="22"/>
  <c r="AS327" i="22"/>
  <c r="AW178" i="20"/>
  <c r="AO166" i="22"/>
  <c r="BF2" i="20"/>
  <c r="BH2" i="20" s="1"/>
  <c r="BE263" i="20"/>
  <c r="AG120" i="22"/>
  <c r="AG240" i="22"/>
  <c r="AG357" i="22"/>
  <c r="AG121" i="22"/>
  <c r="AG245" i="22"/>
  <c r="AG358" i="22"/>
  <c r="AG122" i="22"/>
  <c r="AG246" i="22"/>
  <c r="AG359" i="22"/>
  <c r="AG150" i="22"/>
  <c r="AG247" i="22"/>
  <c r="AG360" i="22"/>
  <c r="AG99" i="22"/>
  <c r="AG264" i="22"/>
  <c r="AG25" i="22"/>
  <c r="AG182" i="22"/>
  <c r="AG48" i="22"/>
  <c r="AG158" i="22"/>
  <c r="AG322" i="22"/>
  <c r="AG206" i="22"/>
  <c r="AK241" i="20"/>
  <c r="AK240" i="20"/>
  <c r="AS264" i="22"/>
  <c r="AG80" i="22"/>
  <c r="AG256" i="22"/>
  <c r="AG20" i="22"/>
  <c r="AG81" i="22"/>
  <c r="AG258" i="22"/>
  <c r="AG21" i="22"/>
  <c r="AG82" i="22"/>
  <c r="AG260" i="22"/>
  <c r="AG26" i="22"/>
  <c r="AG83" i="22"/>
  <c r="AG262" i="22"/>
  <c r="AG19" i="22"/>
  <c r="AG84" i="22"/>
  <c r="AG269" i="22"/>
  <c r="AG64" i="22"/>
  <c r="AG242" i="22"/>
  <c r="AG9" i="22"/>
  <c r="AG167" i="22"/>
  <c r="AG363" i="22"/>
  <c r="AG235" i="22"/>
  <c r="AK189" i="20"/>
  <c r="AK111" i="20"/>
  <c r="AK117" i="20"/>
  <c r="AX2" i="20"/>
  <c r="AZ2" i="20" s="1"/>
  <c r="BE67" i="20"/>
  <c r="BE160" i="20"/>
  <c r="BE66" i="20"/>
  <c r="BE240" i="20"/>
  <c r="BE133" i="20"/>
  <c r="BE37" i="20"/>
  <c r="BE232" i="20"/>
  <c r="BE139" i="20"/>
  <c r="BE50" i="20"/>
  <c r="BE97" i="20"/>
  <c r="BE223" i="20"/>
  <c r="AG38" i="20"/>
  <c r="AG143" i="20"/>
  <c r="AG219" i="20"/>
  <c r="AG47" i="20"/>
  <c r="AG199" i="20"/>
  <c r="AG83" i="20"/>
  <c r="AG151" i="20"/>
  <c r="AG136" i="20"/>
  <c r="AG116" i="20"/>
  <c r="AG55" i="22"/>
  <c r="AG88" i="22"/>
  <c r="AG231" i="22"/>
  <c r="AG57" i="22"/>
  <c r="AG89" i="22"/>
  <c r="AG234" i="22"/>
  <c r="AG59" i="22"/>
  <c r="AG90" i="22"/>
  <c r="AG238" i="22"/>
  <c r="AG61" i="22"/>
  <c r="AG91" i="22"/>
  <c r="AG267" i="22"/>
  <c r="AG63" i="22"/>
  <c r="AG92" i="22"/>
  <c r="AG287" i="22"/>
  <c r="AG40" i="22"/>
  <c r="AG228" i="22"/>
  <c r="AG35" i="22"/>
  <c r="AG183" i="22"/>
  <c r="AG10" i="22"/>
  <c r="AG290" i="22"/>
  <c r="AO97" i="22"/>
  <c r="AO67" i="22"/>
  <c r="AK282" i="20"/>
  <c r="AS235" i="22"/>
  <c r="AS55" i="22"/>
  <c r="AG54" i="22"/>
  <c r="AG168" i="22"/>
  <c r="AG291" i="22"/>
  <c r="AG56" i="22"/>
  <c r="AG172" i="22"/>
  <c r="AG299" i="22"/>
  <c r="AG58" i="22"/>
  <c r="AG176" i="22"/>
  <c r="AG295" i="22"/>
  <c r="AG60" i="22"/>
  <c r="AG155" i="22"/>
  <c r="AG298" i="22"/>
  <c r="AG62" i="22"/>
  <c r="AG159" i="22"/>
  <c r="AG316" i="22"/>
  <c r="AG85" i="22"/>
  <c r="AG288" i="22"/>
  <c r="AG42" i="22"/>
  <c r="AG229" i="22"/>
  <c r="AG72" i="22"/>
  <c r="AK204" i="20"/>
  <c r="AK315" i="20"/>
  <c r="BE367" i="20"/>
  <c r="BE353" i="20"/>
  <c r="BE285" i="20"/>
  <c r="BE363" i="20"/>
  <c r="BE338" i="20"/>
  <c r="BE321" i="20"/>
  <c r="BE231" i="20"/>
  <c r="BE96" i="20"/>
  <c r="BE230" i="20"/>
  <c r="BE167" i="20"/>
  <c r="BE108" i="20"/>
  <c r="BE228" i="20"/>
  <c r="BE187" i="20"/>
  <c r="BE250" i="20"/>
  <c r="BE358" i="20"/>
  <c r="BE330" i="20"/>
  <c r="BE288" i="20"/>
  <c r="BE242" i="20"/>
  <c r="BE107" i="20"/>
  <c r="BE241" i="20"/>
  <c r="BE166" i="20"/>
  <c r="BE29" i="20"/>
  <c r="BE281" i="20"/>
  <c r="BE137" i="20"/>
  <c r="BE325" i="20"/>
  <c r="BE331" i="20"/>
  <c r="BE299" i="20"/>
  <c r="BE369" i="20"/>
  <c r="BE207" i="20"/>
  <c r="BE90" i="20"/>
  <c r="BE214" i="20"/>
  <c r="BE129" i="20"/>
  <c r="BE42" i="20"/>
  <c r="BE213" i="20"/>
  <c r="BE336" i="20"/>
  <c r="BE364" i="20"/>
  <c r="BE290" i="20"/>
  <c r="BE229" i="20"/>
  <c r="BE328" i="20"/>
  <c r="BE159" i="20"/>
  <c r="BE63" i="20"/>
  <c r="BE222" i="20"/>
  <c r="BE141" i="20"/>
  <c r="BE8" i="20"/>
  <c r="AO14" i="20"/>
  <c r="AK56" i="20"/>
  <c r="AK147" i="20"/>
  <c r="AK19" i="20"/>
  <c r="AK52" i="20"/>
  <c r="AK126" i="20"/>
  <c r="AK323" i="20"/>
  <c r="AK229" i="20"/>
  <c r="AK72" i="20"/>
  <c r="AK121" i="20"/>
  <c r="AK254" i="20"/>
  <c r="AK163" i="20"/>
  <c r="BE64" i="20"/>
  <c r="BE94" i="20"/>
  <c r="BE131" i="20"/>
  <c r="BE224" i="20"/>
  <c r="BE4" i="20"/>
  <c r="BE111" i="20"/>
  <c r="BE198" i="20"/>
  <c r="BE5" i="20"/>
  <c r="BE112" i="20"/>
  <c r="BE199" i="20"/>
  <c r="BE19" i="20"/>
  <c r="BE91" i="20"/>
  <c r="BE192" i="20"/>
  <c r="BE33" i="20"/>
  <c r="BE95" i="20"/>
  <c r="BE194" i="20"/>
  <c r="BE35" i="20"/>
  <c r="BE99" i="20"/>
  <c r="BE205" i="20"/>
  <c r="BE121" i="20"/>
  <c r="BE30" i="20"/>
  <c r="BE355" i="20"/>
  <c r="BE334" i="20"/>
  <c r="AO337" i="20"/>
  <c r="AK311" i="20"/>
  <c r="AK101" i="20"/>
  <c r="AK166" i="20"/>
  <c r="AK146" i="20"/>
  <c r="AK64" i="20"/>
  <c r="AK375" i="20"/>
  <c r="AK214" i="20"/>
  <c r="AK149" i="20"/>
  <c r="AK165" i="20"/>
  <c r="AK107" i="20"/>
  <c r="AK273" i="20"/>
  <c r="AK266" i="20"/>
  <c r="AK354" i="20"/>
  <c r="AK137" i="20"/>
  <c r="AK324" i="20"/>
  <c r="AK233" i="20"/>
  <c r="AK353" i="20"/>
  <c r="AK46" i="20"/>
  <c r="AK95" i="20"/>
  <c r="AK207" i="20"/>
  <c r="AO353" i="20"/>
  <c r="AO255" i="20"/>
  <c r="AO307" i="20"/>
  <c r="AO254" i="20"/>
  <c r="AO222" i="20"/>
  <c r="AO64" i="20"/>
  <c r="AO65" i="20"/>
  <c r="AO229" i="20"/>
  <c r="AO167" i="20"/>
  <c r="AO139" i="20"/>
  <c r="AO6" i="20"/>
  <c r="AO252" i="20"/>
  <c r="AO141" i="20"/>
  <c r="AO119" i="20"/>
  <c r="AO66" i="20"/>
  <c r="AO115" i="20"/>
  <c r="AO368" i="20"/>
  <c r="AO50" i="20"/>
  <c r="AO3" i="20"/>
  <c r="AO248" i="20"/>
  <c r="AO135" i="20"/>
  <c r="AO344" i="20"/>
  <c r="AO273" i="20"/>
  <c r="BE10" i="20"/>
  <c r="BE85" i="20"/>
  <c r="BE176" i="20"/>
  <c r="BE252" i="20"/>
  <c r="BE54" i="20"/>
  <c r="BE116" i="20"/>
  <c r="BE225" i="20"/>
  <c r="BE26" i="20"/>
  <c r="BE117" i="20"/>
  <c r="BE226" i="20"/>
  <c r="BE41" i="20"/>
  <c r="BE118" i="20"/>
  <c r="BE203" i="20"/>
  <c r="BE43" i="20"/>
  <c r="BE119" i="20"/>
  <c r="BE204" i="20"/>
  <c r="BE45" i="20"/>
  <c r="BE120" i="20"/>
  <c r="BE31" i="20"/>
  <c r="BE172" i="20"/>
  <c r="BE122" i="20"/>
  <c r="BE347" i="20"/>
  <c r="BE291" i="20"/>
  <c r="AO125" i="20"/>
  <c r="AO243" i="20"/>
  <c r="AK162" i="20"/>
  <c r="AK249" i="20"/>
  <c r="AK374" i="20"/>
  <c r="AK218" i="20"/>
  <c r="AK53" i="20"/>
  <c r="AK170" i="20"/>
  <c r="AK205" i="20"/>
  <c r="AK186" i="20"/>
  <c r="AK356" i="20"/>
  <c r="AK45" i="20"/>
  <c r="AK105" i="20"/>
  <c r="BE52" i="20"/>
  <c r="BE110" i="20"/>
  <c r="BE152" i="20"/>
  <c r="BE238" i="20"/>
  <c r="BE69" i="20"/>
  <c r="BE124" i="20"/>
  <c r="BE209" i="20"/>
  <c r="BE70" i="20"/>
  <c r="BE125" i="20"/>
  <c r="BE210" i="20"/>
  <c r="BE93" i="20"/>
  <c r="BE126" i="20"/>
  <c r="BE211" i="20"/>
  <c r="BE28" i="20"/>
  <c r="BE127" i="20"/>
  <c r="BE212" i="20"/>
  <c r="BE40" i="20"/>
  <c r="BE128" i="20"/>
  <c r="BE49" i="20"/>
  <c r="BE197" i="20"/>
  <c r="BE170" i="20"/>
  <c r="BE381" i="20"/>
  <c r="BE335" i="20"/>
  <c r="AO196" i="20"/>
  <c r="AO40" i="20"/>
  <c r="AK90" i="20"/>
  <c r="AK145" i="20"/>
  <c r="AK65" i="20"/>
  <c r="AK380" i="20"/>
  <c r="AK223" i="20"/>
  <c r="AK270" i="20"/>
  <c r="AK312" i="20"/>
  <c r="AK140" i="20"/>
  <c r="AK337" i="20"/>
  <c r="AK295" i="20"/>
  <c r="AK179" i="20"/>
  <c r="AK2" i="20"/>
  <c r="AO323" i="20"/>
  <c r="AO175" i="20"/>
  <c r="AK37" i="20"/>
  <c r="AK318" i="20"/>
  <c r="AK32" i="20"/>
  <c r="AK314" i="20"/>
  <c r="AK321" i="20"/>
  <c r="AK127" i="20"/>
  <c r="AK362" i="20"/>
  <c r="AK378" i="20"/>
  <c r="AK333" i="20"/>
  <c r="AK161" i="20"/>
  <c r="AK167" i="20"/>
  <c r="AK219" i="20"/>
  <c r="AK225" i="20"/>
  <c r="AK171" i="20"/>
  <c r="AK328" i="20"/>
  <c r="AK376" i="20"/>
  <c r="AK94" i="20"/>
  <c r="AK68" i="20"/>
  <c r="AK116" i="20"/>
  <c r="AK272" i="20"/>
  <c r="AK232" i="20"/>
  <c r="AK221" i="20"/>
  <c r="AK158" i="20"/>
  <c r="AK92" i="20"/>
  <c r="AK86" i="20"/>
  <c r="AK26" i="20"/>
  <c r="AK372" i="20"/>
  <c r="AK335" i="20"/>
  <c r="AK292" i="20"/>
  <c r="AK231" i="20"/>
  <c r="AK235" i="20"/>
  <c r="AK157" i="20"/>
  <c r="AK85" i="20"/>
  <c r="AK13" i="20"/>
  <c r="AK341" i="20"/>
  <c r="AK303" i="20"/>
  <c r="AK252" i="20"/>
  <c r="AK108" i="20"/>
  <c r="AK3" i="20"/>
  <c r="AK7" i="20"/>
  <c r="AK344" i="20"/>
  <c r="AK209" i="20"/>
  <c r="AK181" i="20"/>
  <c r="AK131" i="20"/>
  <c r="AK58" i="20"/>
  <c r="AK44" i="20"/>
  <c r="AK169" i="20"/>
  <c r="AK144" i="20"/>
  <c r="AK365" i="20"/>
  <c r="AK298" i="20"/>
  <c r="AK260" i="20"/>
  <c r="AK98" i="20"/>
  <c r="AK6" i="20"/>
  <c r="AK296" i="20"/>
  <c r="AK236" i="20"/>
  <c r="AK239" i="20"/>
  <c r="AK159" i="20"/>
  <c r="AK96" i="20"/>
  <c r="AK87" i="20"/>
  <c r="AK41" i="20"/>
  <c r="AK17" i="20"/>
  <c r="AK290" i="20"/>
  <c r="AK363" i="20"/>
  <c r="AK331" i="20"/>
  <c r="AK285" i="20"/>
  <c r="AK263" i="20"/>
  <c r="AK191" i="20"/>
  <c r="AK150" i="20"/>
  <c r="AK139" i="20"/>
  <c r="AK78" i="20"/>
  <c r="AK293" i="20"/>
  <c r="AK93" i="20"/>
  <c r="AK361" i="20"/>
  <c r="AK330" i="20"/>
  <c r="AK261" i="20"/>
  <c r="AK217" i="20"/>
  <c r="AK77" i="20"/>
  <c r="AK109" i="20"/>
  <c r="AK373" i="20"/>
  <c r="AK309" i="20"/>
  <c r="AK274" i="20"/>
  <c r="AK164" i="20"/>
  <c r="AK97" i="20"/>
  <c r="AK48" i="20"/>
  <c r="AK198" i="20"/>
  <c r="AK379" i="20"/>
  <c r="AK264" i="20"/>
  <c r="AK201" i="20"/>
  <c r="AK123" i="20"/>
  <c r="AK103" i="20"/>
  <c r="AK47" i="20"/>
  <c r="AK50" i="20"/>
  <c r="AK247" i="20"/>
  <c r="AK130" i="20"/>
  <c r="AK89" i="20"/>
  <c r="AK83" i="20"/>
  <c r="AK322" i="20"/>
  <c r="AK100" i="20"/>
  <c r="AK88" i="20"/>
  <c r="AK43" i="20"/>
  <c r="AK106" i="20"/>
  <c r="AK364" i="20"/>
  <c r="AK334" i="20"/>
  <c r="AK286" i="20"/>
  <c r="AK265" i="20"/>
  <c r="AK243" i="20"/>
  <c r="AK151" i="20"/>
  <c r="AK79" i="20"/>
  <c r="AK60" i="20"/>
  <c r="AK136" i="20"/>
  <c r="AK70" i="20"/>
  <c r="AK245" i="20"/>
  <c r="AK271" i="20"/>
  <c r="AK194" i="20"/>
  <c r="AK173" i="20"/>
  <c r="AK69" i="20"/>
  <c r="AK75" i="20"/>
  <c r="AK370" i="20"/>
  <c r="AK291" i="20"/>
  <c r="AK230" i="20"/>
  <c r="AK222" i="20"/>
  <c r="AK156" i="20"/>
  <c r="AK84" i="20"/>
  <c r="AK12" i="20"/>
  <c r="AK155" i="20"/>
  <c r="AK352" i="20"/>
  <c r="AK216" i="20"/>
  <c r="AK115" i="20"/>
  <c r="AK21" i="20"/>
  <c r="AK297" i="20"/>
  <c r="AK73" i="20"/>
  <c r="AK42" i="20"/>
  <c r="AK257" i="20"/>
  <c r="AK152" i="20"/>
  <c r="AK80" i="20"/>
  <c r="AK8" i="20"/>
  <c r="AK253" i="20"/>
  <c r="AK27" i="20"/>
  <c r="AK342" i="20"/>
  <c r="AK277" i="20"/>
  <c r="AK71" i="20"/>
  <c r="AK248" i="20"/>
  <c r="AK30" i="20"/>
  <c r="AK348" i="20"/>
  <c r="AK246" i="20"/>
  <c r="AK213" i="20"/>
  <c r="AK185" i="20"/>
  <c r="AK141" i="20"/>
  <c r="AK67" i="20"/>
  <c r="AK66" i="20"/>
  <c r="AK210" i="20"/>
  <c r="AK61" i="20"/>
  <c r="AK350" i="20"/>
  <c r="AK317" i="20"/>
  <c r="AK279" i="20"/>
  <c r="AK212" i="20"/>
  <c r="AK184" i="20"/>
  <c r="AK134" i="20"/>
  <c r="AK63" i="20"/>
  <c r="AK360" i="20"/>
  <c r="AK329" i="20"/>
  <c r="AK259" i="20"/>
  <c r="AK199" i="20"/>
  <c r="AK76" i="20"/>
  <c r="AK371" i="20"/>
  <c r="AK301" i="20"/>
  <c r="AK238" i="20"/>
  <c r="AK104" i="20"/>
  <c r="AK25" i="20"/>
  <c r="AK180" i="20"/>
  <c r="AK57" i="20"/>
  <c r="AK202" i="20"/>
  <c r="AK377" i="20"/>
  <c r="AK267" i="20"/>
  <c r="AK143" i="20"/>
  <c r="AK22" i="20"/>
  <c r="AK23" i="20"/>
  <c r="AK351" i="20"/>
  <c r="AK320" i="20"/>
  <c r="AK294" i="20"/>
  <c r="AK206" i="20"/>
  <c r="AK178" i="20"/>
  <c r="AK128" i="20"/>
  <c r="AK54" i="20"/>
  <c r="AK182" i="20"/>
  <c r="AK357" i="20"/>
  <c r="AK310" i="20"/>
  <c r="AK280" i="20"/>
  <c r="AK255" i="20"/>
  <c r="AK192" i="20"/>
  <c r="AK119" i="20"/>
  <c r="AK34" i="20"/>
  <c r="AK197" i="20"/>
  <c r="AK355" i="20"/>
  <c r="AK316" i="20"/>
  <c r="AK278" i="20"/>
  <c r="AK244" i="20"/>
  <c r="AK118" i="20"/>
  <c r="AK112" i="20"/>
  <c r="AK33" i="20"/>
  <c r="AK5" i="20"/>
  <c r="AK368" i="20"/>
  <c r="AK11" i="20"/>
  <c r="AK349" i="20"/>
  <c r="AK211" i="20"/>
  <c r="AK183" i="20"/>
  <c r="AK133" i="20"/>
  <c r="AK62" i="20"/>
  <c r="AK313" i="20"/>
  <c r="AK367" i="20"/>
  <c r="AK339" i="20"/>
  <c r="AK289" i="20"/>
  <c r="AK275" i="20"/>
  <c r="AK228" i="20"/>
  <c r="AK224" i="20"/>
  <c r="AK154" i="20"/>
  <c r="AK82" i="20"/>
  <c r="AK10" i="20"/>
  <c r="AK24" i="20"/>
  <c r="AK190" i="20"/>
  <c r="AK287" i="20"/>
  <c r="AK281" i="20"/>
  <c r="AK215" i="20"/>
  <c r="AK187" i="20"/>
  <c r="AK129" i="20"/>
  <c r="AK55" i="20"/>
  <c r="AK40" i="20"/>
  <c r="AK258" i="20"/>
  <c r="AK196" i="20"/>
  <c r="AK120" i="20"/>
  <c r="AK91" i="20"/>
  <c r="AK35" i="20"/>
  <c r="AK359" i="20"/>
  <c r="AK176" i="20"/>
  <c r="AK305" i="20"/>
  <c r="AK284" i="20"/>
  <c r="AK148" i="20"/>
  <c r="AK18" i="20"/>
  <c r="AK332" i="20"/>
  <c r="AK304" i="20"/>
  <c r="AK256" i="20"/>
  <c r="AK138" i="20"/>
  <c r="AK135" i="20"/>
  <c r="AK110" i="20"/>
  <c r="AK14" i="20"/>
  <c r="AK381" i="20"/>
  <c r="AK346" i="20"/>
  <c r="AK268" i="20"/>
  <c r="AK203" i="20"/>
  <c r="AK195" i="20"/>
  <c r="AK125" i="20"/>
  <c r="AK51" i="20"/>
  <c r="AK28" i="20"/>
  <c r="AK358" i="20"/>
  <c r="AK327" i="20"/>
  <c r="AK251" i="20"/>
  <c r="AK174" i="20"/>
  <c r="AK175" i="20"/>
  <c r="AK74" i="20"/>
  <c r="AK39" i="20"/>
  <c r="AK16" i="20"/>
  <c r="BE46" i="20"/>
  <c r="BE143" i="20"/>
  <c r="BE181" i="20"/>
  <c r="BE244" i="20"/>
  <c r="BE57" i="20"/>
  <c r="BE175" i="20"/>
  <c r="BE257" i="20"/>
  <c r="BE65" i="20"/>
  <c r="BE177" i="20"/>
  <c r="BE233" i="20"/>
  <c r="BE71" i="20"/>
  <c r="BE179" i="20"/>
  <c r="BE237" i="20"/>
  <c r="BE104" i="20"/>
  <c r="BE183" i="20"/>
  <c r="BE227" i="20"/>
  <c r="BE106" i="20"/>
  <c r="BE168" i="20"/>
  <c r="BE75" i="20"/>
  <c r="BE61" i="20"/>
  <c r="BE260" i="20"/>
  <c r="BE362" i="20"/>
  <c r="BE255" i="20"/>
  <c r="AO209" i="20"/>
  <c r="AO382" i="20"/>
  <c r="AK29" i="20"/>
  <c r="AK340" i="20"/>
  <c r="AK4" i="20"/>
  <c r="AK283" i="20"/>
  <c r="AK382" i="20"/>
  <c r="AK177" i="20"/>
  <c r="AK237" i="20"/>
  <c r="AK113" i="20"/>
  <c r="AK250" i="20"/>
  <c r="AK306" i="20"/>
  <c r="AK168" i="20"/>
  <c r="AK347" i="20"/>
  <c r="AS178" i="22"/>
  <c r="AG292" i="20"/>
  <c r="AG218" i="20"/>
  <c r="AG184" i="20"/>
  <c r="AG165" i="20"/>
  <c r="AG141" i="20"/>
  <c r="AG191" i="20"/>
  <c r="AG361" i="20"/>
  <c r="AS143" i="20"/>
  <c r="AG254" i="22"/>
  <c r="AG19" i="20"/>
  <c r="AG89" i="20"/>
  <c r="AG164" i="20"/>
  <c r="AG272" i="20"/>
  <c r="AG55" i="20"/>
  <c r="AG126" i="20"/>
  <c r="AG331" i="20"/>
  <c r="AG119" i="20"/>
  <c r="AG10" i="20"/>
  <c r="AG306" i="20"/>
  <c r="AG248" i="20"/>
  <c r="AG250" i="20"/>
  <c r="AG177" i="20"/>
  <c r="AG326" i="20"/>
  <c r="AG220" i="20"/>
  <c r="AG332" i="22"/>
  <c r="AG106" i="22"/>
  <c r="AG190" i="22"/>
  <c r="AG333" i="22"/>
  <c r="AG154" i="22"/>
  <c r="AG191" i="22"/>
  <c r="AG334" i="22"/>
  <c r="AG160" i="22"/>
  <c r="AG327" i="22"/>
  <c r="AS347" i="22"/>
  <c r="AW200" i="20"/>
  <c r="AW184" i="20"/>
  <c r="AW252" i="20"/>
  <c r="AO373" i="22"/>
  <c r="AO228" i="22"/>
  <c r="AO50" i="22"/>
  <c r="AG33" i="20"/>
  <c r="AG104" i="20"/>
  <c r="AG183" i="20"/>
  <c r="AG263" i="20"/>
  <c r="AG8" i="20"/>
  <c r="AG134" i="20"/>
  <c r="AG14" i="20"/>
  <c r="AG127" i="20"/>
  <c r="AG96" i="20"/>
  <c r="AG11" i="20"/>
  <c r="AG318" i="20"/>
  <c r="AG252" i="20"/>
  <c r="AG260" i="20"/>
  <c r="AG369" i="20"/>
  <c r="AG261" i="20"/>
  <c r="AS181" i="20"/>
  <c r="AG222" i="22"/>
  <c r="AG375" i="22"/>
  <c r="AG117" i="22"/>
  <c r="AG227" i="22"/>
  <c r="AG373" i="22"/>
  <c r="AG118" i="22"/>
  <c r="AG236" i="22"/>
  <c r="AG382" i="22"/>
  <c r="AG79" i="22"/>
  <c r="AG369" i="22"/>
  <c r="AS254" i="22"/>
  <c r="AW303" i="20"/>
  <c r="AW209" i="20"/>
  <c r="AW134" i="20"/>
  <c r="AO80" i="22"/>
  <c r="AO189" i="22"/>
  <c r="AO47" i="22"/>
  <c r="AG190" i="20"/>
  <c r="AG57" i="20"/>
  <c r="AG196" i="20"/>
  <c r="AG84" i="20"/>
  <c r="AG26" i="20"/>
  <c r="AG337" i="20"/>
  <c r="AG347" i="20"/>
  <c r="AG6" i="20"/>
  <c r="AG368" i="20"/>
  <c r="AG320" i="20"/>
  <c r="AS146" i="20"/>
  <c r="AS364" i="20"/>
  <c r="AS77" i="20"/>
  <c r="AS197" i="20"/>
  <c r="AS98" i="20"/>
  <c r="AG162" i="22"/>
  <c r="AW15" i="20"/>
  <c r="AO37" i="20"/>
  <c r="AO221" i="20"/>
  <c r="AO54" i="20"/>
  <c r="AO226" i="20"/>
  <c r="AO366" i="20"/>
  <c r="AO127" i="20"/>
  <c r="AO18" i="20"/>
  <c r="AO306" i="20"/>
  <c r="AO244" i="20"/>
  <c r="AO230" i="20"/>
  <c r="AO231" i="20"/>
  <c r="AO281" i="20"/>
  <c r="AG349" i="20"/>
  <c r="AG112" i="20"/>
  <c r="AG166" i="20"/>
  <c r="AG303" i="20"/>
  <c r="AG75" i="20"/>
  <c r="AG204" i="20"/>
  <c r="AG76" i="20"/>
  <c r="AG297" i="20"/>
  <c r="AG181" i="20"/>
  <c r="AG333" i="20"/>
  <c r="AG161" i="20"/>
  <c r="AG5" i="20"/>
  <c r="AG249" i="20"/>
  <c r="AG182" i="20"/>
  <c r="AG211" i="20"/>
  <c r="AG379" i="20"/>
  <c r="BE11" i="20"/>
  <c r="BE86" i="20"/>
  <c r="BE178" i="20"/>
  <c r="BE217" i="20"/>
  <c r="BE12" i="20"/>
  <c r="BE87" i="20"/>
  <c r="BE182" i="20"/>
  <c r="BE221" i="20"/>
  <c r="BE13" i="20"/>
  <c r="BE88" i="20"/>
  <c r="BE186" i="20"/>
  <c r="BE235" i="20"/>
  <c r="BE17" i="20"/>
  <c r="BE89" i="20"/>
  <c r="BE148" i="20"/>
  <c r="BE254" i="20"/>
  <c r="BE21" i="20"/>
  <c r="BE103" i="20"/>
  <c r="BE149" i="20"/>
  <c r="BE220" i="20"/>
  <c r="BE38" i="20"/>
  <c r="BE105" i="20"/>
  <c r="BE150" i="20"/>
  <c r="BE239" i="20"/>
  <c r="BE44" i="20"/>
  <c r="BE130" i="20"/>
  <c r="BE271" i="20"/>
  <c r="BE293" i="20"/>
  <c r="BE262" i="20"/>
  <c r="BE272" i="20"/>
  <c r="BE274" i="20"/>
  <c r="BE361" i="20"/>
  <c r="BE354" i="20"/>
  <c r="AO87" i="20"/>
  <c r="AO271" i="20"/>
  <c r="AO72" i="20"/>
  <c r="AO250" i="20"/>
  <c r="AO4" i="20"/>
  <c r="AO246" i="20"/>
  <c r="AO24" i="20"/>
  <c r="AO380" i="20"/>
  <c r="AO373" i="20"/>
  <c r="AO311" i="20"/>
  <c r="AO322" i="20"/>
  <c r="AG322" i="20"/>
  <c r="AG160" i="20"/>
  <c r="AG41" i="20"/>
  <c r="AG172" i="20"/>
  <c r="AG25" i="20"/>
  <c r="AG341" i="20"/>
  <c r="AG262" i="20"/>
  <c r="AG280" i="20"/>
  <c r="AG276" i="20"/>
  <c r="AO117" i="20"/>
  <c r="AO285" i="20"/>
  <c r="AO80" i="20"/>
  <c r="AO264" i="20"/>
  <c r="AO9" i="20"/>
  <c r="AO241" i="20"/>
  <c r="AO140" i="20"/>
  <c r="AO28" i="20"/>
  <c r="AO381" i="20"/>
  <c r="AO374" i="20"/>
  <c r="AO71" i="20"/>
  <c r="BE18" i="20"/>
  <c r="BE144" i="20"/>
  <c r="BE185" i="20"/>
  <c r="BE253" i="20"/>
  <c r="BE23" i="20"/>
  <c r="BE145" i="20"/>
  <c r="BE189" i="20"/>
  <c r="BE243" i="20"/>
  <c r="BE24" i="20"/>
  <c r="BE146" i="20"/>
  <c r="BE165" i="20"/>
  <c r="BE246" i="20"/>
  <c r="BE25" i="20"/>
  <c r="BE147" i="20"/>
  <c r="BE169" i="20"/>
  <c r="BE278" i="20"/>
  <c r="BE56" i="20"/>
  <c r="BE136" i="20"/>
  <c r="BE180" i="20"/>
  <c r="BE277" i="20"/>
  <c r="BE58" i="20"/>
  <c r="BE113" i="20"/>
  <c r="BE184" i="20"/>
  <c r="BE36" i="20"/>
  <c r="BE76" i="20"/>
  <c r="BE174" i="20"/>
  <c r="BE298" i="20"/>
  <c r="BE317" i="20"/>
  <c r="BE307" i="20"/>
  <c r="BE300" i="20"/>
  <c r="BE301" i="20"/>
  <c r="BE322" i="20"/>
  <c r="AO148" i="20"/>
  <c r="AO325" i="20"/>
  <c r="AO134" i="20"/>
  <c r="AO304" i="20"/>
  <c r="AO105" i="20"/>
  <c r="AO305" i="20"/>
  <c r="AO171" i="20"/>
  <c r="AO113" i="20"/>
  <c r="AO142" i="20"/>
  <c r="AO42" i="20"/>
  <c r="AO116" i="20"/>
  <c r="AG53" i="20"/>
  <c r="AG73" i="20"/>
  <c r="AG133" i="20"/>
  <c r="AG212" i="20"/>
  <c r="AG302" i="20"/>
  <c r="AG65" i="20"/>
  <c r="AG185" i="20"/>
  <c r="AG281" i="20"/>
  <c r="AG63" i="20"/>
  <c r="AG135" i="20"/>
  <c r="AG2" i="20"/>
  <c r="AG205" i="20"/>
  <c r="AG62" i="20"/>
  <c r="AG241" i="20"/>
  <c r="AG94" i="20"/>
  <c r="AG259" i="20"/>
  <c r="AG137" i="20"/>
  <c r="AG59" i="20"/>
  <c r="AG354" i="20"/>
  <c r="AG350" i="20"/>
  <c r="AO60" i="20"/>
  <c r="AO187" i="20"/>
  <c r="AO354" i="20"/>
  <c r="AO190" i="20"/>
  <c r="AO350" i="20"/>
  <c r="AO89" i="20"/>
  <c r="AO308" i="20"/>
  <c r="AO228" i="20"/>
  <c r="AO173" i="20"/>
  <c r="AO114" i="20"/>
  <c r="AO143" i="20"/>
  <c r="AO183" i="20"/>
  <c r="AG380" i="20"/>
  <c r="AG352" i="20"/>
  <c r="AG224" i="20"/>
  <c r="AG372" i="20"/>
  <c r="AG243" i="20"/>
  <c r="AG376" i="20"/>
  <c r="AG221" i="20"/>
  <c r="AG80" i="20"/>
  <c r="AG295" i="20"/>
  <c r="AG131" i="20"/>
  <c r="AG22" i="20"/>
  <c r="AG202" i="20"/>
  <c r="AG99" i="20"/>
  <c r="AG268" i="20"/>
  <c r="AG113" i="20"/>
  <c r="AG355" i="20"/>
  <c r="AG180" i="20"/>
  <c r="AG60" i="20"/>
  <c r="AG226" i="20"/>
  <c r="AG169" i="20"/>
  <c r="AG9" i="20"/>
  <c r="AG275" i="20"/>
  <c r="AG187" i="20"/>
  <c r="AG90" i="20"/>
  <c r="AG35" i="20"/>
  <c r="AG314" i="20"/>
  <c r="AG353" i="20"/>
  <c r="AG207" i="20"/>
  <c r="AG360" i="20"/>
  <c r="AG238" i="20"/>
  <c r="AG343" i="20"/>
  <c r="AG245" i="20"/>
  <c r="AG109" i="20"/>
  <c r="AG271" i="20"/>
  <c r="AG115" i="20"/>
  <c r="AG290" i="20"/>
  <c r="AG364" i="20"/>
  <c r="AG310" i="20"/>
  <c r="AG359" i="20"/>
  <c r="AG316" i="20"/>
  <c r="AG179" i="20"/>
  <c r="AG31" i="20"/>
  <c r="AG209" i="20"/>
  <c r="AG107" i="20"/>
  <c r="AG285" i="20"/>
  <c r="AG122" i="20"/>
  <c r="AG54" i="20"/>
  <c r="AG200" i="20"/>
  <c r="AG29" i="20"/>
  <c r="AG273" i="20"/>
  <c r="AG110" i="20"/>
  <c r="AG309" i="20"/>
  <c r="AG150" i="20"/>
  <c r="AG92" i="20"/>
  <c r="AG346" i="20"/>
  <c r="AG213" i="20"/>
  <c r="AG118" i="20"/>
  <c r="AG69" i="20"/>
  <c r="AG269" i="20"/>
  <c r="AG377" i="20"/>
  <c r="AG299" i="20"/>
  <c r="AG382" i="20"/>
  <c r="AG288" i="20"/>
  <c r="AG124" i="20"/>
  <c r="AG32" i="20"/>
  <c r="AG203" i="20"/>
  <c r="AW70" i="20"/>
  <c r="AW364" i="20"/>
  <c r="AW233" i="20"/>
  <c r="AW103" i="20"/>
  <c r="AW319" i="20"/>
  <c r="AW24" i="20"/>
  <c r="AW375" i="20"/>
  <c r="AW232" i="20"/>
  <c r="AW98" i="20"/>
  <c r="AW317" i="20"/>
  <c r="AW301" i="20"/>
  <c r="AW348" i="20"/>
  <c r="AW48" i="20"/>
  <c r="AO335" i="22"/>
  <c r="AO350" i="22"/>
  <c r="AO225" i="22"/>
  <c r="AO280" i="22"/>
  <c r="AO27" i="22"/>
  <c r="AO244" i="22"/>
  <c r="AO68" i="22"/>
  <c r="AO288" i="22"/>
  <c r="AO112" i="22"/>
  <c r="AO131" i="22"/>
  <c r="AO265" i="22"/>
  <c r="AO154" i="22"/>
  <c r="AO349" i="22"/>
  <c r="AO42" i="22"/>
  <c r="AO111" i="22"/>
  <c r="AO311" i="22"/>
  <c r="AO129" i="22"/>
  <c r="AO300" i="22"/>
  <c r="AO314" i="22"/>
  <c r="AO343" i="22"/>
  <c r="AO48" i="22"/>
  <c r="AO65" i="22"/>
  <c r="AO163" i="22"/>
  <c r="AO104" i="22"/>
  <c r="AO30" i="22"/>
  <c r="AO71" i="22"/>
  <c r="AO230" i="22"/>
  <c r="AO342" i="22"/>
  <c r="AO362" i="22"/>
  <c r="AO106" i="22"/>
  <c r="AG11" i="22"/>
  <c r="AG105" i="22"/>
  <c r="AG96" i="22"/>
  <c r="AG193" i="22"/>
  <c r="AG277" i="22"/>
  <c r="AG348" i="22"/>
  <c r="AG12" i="22"/>
  <c r="AG109" i="22"/>
  <c r="AG97" i="22"/>
  <c r="AG194" i="22"/>
  <c r="AG279" i="22"/>
  <c r="AG338" i="22"/>
  <c r="AG13" i="22"/>
  <c r="AG123" i="22"/>
  <c r="AG98" i="22"/>
  <c r="AG195" i="22"/>
  <c r="AG272" i="22"/>
  <c r="AG340" i="22"/>
  <c r="AG17" i="22"/>
  <c r="AG125" i="22"/>
  <c r="AG149" i="22"/>
  <c r="AG196" i="22"/>
  <c r="AG326" i="22"/>
  <c r="AG352" i="22"/>
  <c r="AG27" i="22"/>
  <c r="AG127" i="22"/>
  <c r="AG100" i="22"/>
  <c r="AG197" i="22"/>
  <c r="AG313" i="22"/>
  <c r="AG336" i="22"/>
  <c r="AG37" i="22"/>
  <c r="AG129" i="22"/>
  <c r="AG104" i="22"/>
  <c r="AG198" i="22"/>
  <c r="AG273" i="22"/>
  <c r="AG339" i="22"/>
  <c r="AG22" i="22"/>
  <c r="AG131" i="22"/>
  <c r="AG108" i="22"/>
  <c r="AG199" i="22"/>
  <c r="AG275" i="22"/>
  <c r="AG349" i="22"/>
  <c r="AG28" i="22"/>
  <c r="AG119" i="22"/>
  <c r="AG184" i="22"/>
  <c r="AG324" i="22"/>
  <c r="AG36" i="22"/>
  <c r="AG135" i="22"/>
  <c r="AG164" i="22"/>
  <c r="AG201" i="22"/>
  <c r="AG274" i="22"/>
  <c r="AG354" i="22"/>
  <c r="AG66" i="22"/>
  <c r="AG137" i="22"/>
  <c r="AG169" i="22"/>
  <c r="AG210" i="22"/>
  <c r="AG293" i="22"/>
  <c r="AG350" i="22"/>
  <c r="AG2" i="22"/>
  <c r="AG139" i="22"/>
  <c r="AG146" i="22"/>
  <c r="AG212" i="22"/>
  <c r="AG300" i="22"/>
  <c r="AG341" i="22"/>
  <c r="AG3" i="22"/>
  <c r="AG141" i="22"/>
  <c r="AG151" i="22"/>
  <c r="AG214" i="22"/>
  <c r="AG294" i="22"/>
  <c r="AG342" i="22"/>
  <c r="AG4" i="22"/>
  <c r="AG143" i="22"/>
  <c r="AG153" i="22"/>
  <c r="AG216" i="22"/>
  <c r="AG296" i="22"/>
  <c r="AG343" i="22"/>
  <c r="AG5" i="22"/>
  <c r="AG145" i="22"/>
  <c r="AG148" i="22"/>
  <c r="AG218" i="22"/>
  <c r="AG280" i="22"/>
  <c r="AG344" i="22"/>
  <c r="AG6" i="22"/>
  <c r="AG175" i="22"/>
  <c r="AG156" i="22"/>
  <c r="AG220" i="22"/>
  <c r="AG281" i="22"/>
  <c r="AG345" i="22"/>
  <c r="AG52" i="22"/>
  <c r="AG140" i="22"/>
  <c r="AG203" i="22"/>
  <c r="AG346" i="22"/>
  <c r="AK327" i="22"/>
  <c r="AK348" i="22"/>
  <c r="AK344" i="22"/>
  <c r="AW90" i="20"/>
  <c r="AO164" i="22"/>
  <c r="AO107" i="22"/>
  <c r="AO89" i="22"/>
  <c r="AO145" i="22"/>
  <c r="AO124" i="22"/>
  <c r="AO150" i="22"/>
  <c r="AO253" i="22"/>
  <c r="AO234" i="22"/>
  <c r="AO12" i="22"/>
  <c r="AO2" i="22"/>
  <c r="AO88" i="22"/>
  <c r="AO184" i="22"/>
  <c r="AW251" i="20"/>
  <c r="AW139" i="20"/>
  <c r="AW370" i="20"/>
  <c r="AW108" i="20"/>
  <c r="AW187" i="20"/>
  <c r="AW354" i="20"/>
  <c r="AW95" i="20"/>
  <c r="AW361" i="20"/>
  <c r="AW241" i="20"/>
  <c r="AW29" i="20"/>
  <c r="AW41" i="20"/>
  <c r="AW359" i="20"/>
  <c r="AW291" i="20"/>
  <c r="AO70" i="22"/>
  <c r="AO149" i="22"/>
  <c r="AO174" i="22"/>
  <c r="AO251" i="22"/>
  <c r="AO278" i="22"/>
  <c r="AO153" i="22"/>
  <c r="AO223" i="22"/>
  <c r="AO255" i="22"/>
  <c r="AO344" i="22"/>
  <c r="AO379" i="22"/>
  <c r="AO167" i="22"/>
  <c r="AO241" i="22"/>
  <c r="AO247" i="22"/>
  <c r="AO382" i="22"/>
  <c r="AO37" i="22"/>
  <c r="AO86" i="22"/>
  <c r="AO147" i="22"/>
  <c r="AO260" i="22"/>
  <c r="AO267" i="22"/>
  <c r="AO178" i="22"/>
  <c r="AO254" i="22"/>
  <c r="AO93" i="22"/>
  <c r="AO181" i="22"/>
  <c r="AO198" i="22"/>
  <c r="AO303" i="22"/>
  <c r="AO316" i="22"/>
  <c r="AO74" i="22"/>
  <c r="AO119" i="22"/>
  <c r="AO262" i="22"/>
  <c r="AO248" i="22"/>
  <c r="AW54" i="20"/>
  <c r="AW314" i="20"/>
  <c r="AO322" i="22"/>
  <c r="AO345" i="22"/>
  <c r="AO206" i="22"/>
  <c r="AO290" i="22"/>
  <c r="AO340" i="22"/>
  <c r="AO236" i="22"/>
  <c r="AO224" i="22"/>
  <c r="AO222" i="22"/>
  <c r="AO326" i="22"/>
  <c r="AO325" i="22"/>
  <c r="AO298" i="22"/>
  <c r="AO77" i="22"/>
  <c r="AO218" i="22"/>
  <c r="AO182" i="22"/>
  <c r="AO284" i="22"/>
  <c r="AO304" i="22"/>
  <c r="AO256" i="22"/>
  <c r="AO259" i="22"/>
  <c r="AO213" i="22"/>
  <c r="AO231" i="22"/>
  <c r="AO276" i="22"/>
  <c r="AO117" i="22"/>
  <c r="AO127" i="22"/>
  <c r="AO138" i="22"/>
  <c r="AO157" i="22"/>
  <c r="AO257" i="22"/>
  <c r="AO334" i="22"/>
  <c r="AG31" i="22"/>
  <c r="AG126" i="22"/>
  <c r="AG173" i="22"/>
  <c r="AG257" i="22"/>
  <c r="AG302" i="22"/>
  <c r="AG377" i="22"/>
  <c r="AG7" i="22"/>
  <c r="AG128" i="22"/>
  <c r="AG177" i="22"/>
  <c r="AG259" i="22"/>
  <c r="AG303" i="22"/>
  <c r="AG380" i="22"/>
  <c r="AG29" i="22"/>
  <c r="AG130" i="22"/>
  <c r="AG202" i="22"/>
  <c r="AG261" i="22"/>
  <c r="AG304" i="22"/>
  <c r="AG364" i="22"/>
  <c r="AG30" i="22"/>
  <c r="AG132" i="22"/>
  <c r="AG207" i="22"/>
  <c r="AG263" i="22"/>
  <c r="AG305" i="22"/>
  <c r="AG365" i="22"/>
  <c r="AG34" i="22"/>
  <c r="AG134" i="22"/>
  <c r="AG223" i="22"/>
  <c r="AG241" i="22"/>
  <c r="AG306" i="22"/>
  <c r="AG366" i="22"/>
  <c r="AG50" i="22"/>
  <c r="AG136" i="22"/>
  <c r="AG224" i="22"/>
  <c r="AG248" i="22"/>
  <c r="AG307" i="22"/>
  <c r="AG367" i="22"/>
  <c r="AG39" i="22"/>
  <c r="AG138" i="22"/>
  <c r="AG208" i="22"/>
  <c r="AG252" i="22"/>
  <c r="AG308" i="22"/>
  <c r="AG368" i="22"/>
  <c r="AG38" i="22"/>
  <c r="AG147" i="22"/>
  <c r="AG230" i="22"/>
  <c r="AG73" i="22"/>
  <c r="AG142" i="22"/>
  <c r="AG213" i="22"/>
  <c r="AG271" i="22"/>
  <c r="AG310" i="22"/>
  <c r="AG381" i="22"/>
  <c r="AG110" i="22"/>
  <c r="AG144" i="22"/>
  <c r="AG215" i="22"/>
  <c r="AG233" i="22"/>
  <c r="AG311" i="22"/>
  <c r="AG370" i="22"/>
  <c r="AG124" i="22"/>
  <c r="AG152" i="22"/>
  <c r="AG217" i="22"/>
  <c r="AG237" i="22"/>
  <c r="AG314" i="22"/>
  <c r="AG372" i="22"/>
  <c r="AG41" i="22"/>
  <c r="AG75" i="22"/>
  <c r="AG219" i="22"/>
  <c r="AG239" i="22"/>
  <c r="AG323" i="22"/>
  <c r="AG374" i="22"/>
  <c r="AG43" i="22"/>
  <c r="AG76" i="22"/>
  <c r="AG221" i="22"/>
  <c r="AG244" i="22"/>
  <c r="AG312" i="22"/>
  <c r="AG378" i="22"/>
  <c r="AG45" i="22"/>
  <c r="AG77" i="22"/>
  <c r="AG204" i="22"/>
  <c r="AG249" i="22"/>
  <c r="AG317" i="22"/>
  <c r="AG379" i="22"/>
  <c r="AG67" i="22"/>
  <c r="AG78" i="22"/>
  <c r="AG205" i="22"/>
  <c r="AG253" i="22"/>
  <c r="AG321" i="22"/>
  <c r="AG53" i="22"/>
  <c r="AG44" i="22"/>
  <c r="AG166" i="22"/>
  <c r="AG282" i="22"/>
  <c r="AK333" i="22"/>
  <c r="AK374" i="22"/>
  <c r="AO336" i="22"/>
  <c r="AO271" i="22"/>
  <c r="AO22" i="22"/>
  <c r="AO324" i="22"/>
  <c r="AO338" i="22"/>
  <c r="AO132" i="22"/>
  <c r="AO76" i="22"/>
  <c r="AO20" i="22"/>
  <c r="AO180" i="22"/>
  <c r="AO268" i="22"/>
  <c r="AO283" i="22"/>
  <c r="AO75" i="22"/>
  <c r="BE359" i="20"/>
  <c r="BE320" i="20"/>
  <c r="BE248" i="20"/>
  <c r="BE311" i="20"/>
  <c r="BE378" i="20"/>
  <c r="BE308" i="20"/>
  <c r="BE379" i="20"/>
  <c r="AK200" i="22"/>
  <c r="AK279" i="22"/>
  <c r="AK268" i="22"/>
  <c r="AK334" i="22"/>
  <c r="AK323" i="22"/>
  <c r="BE261" i="20"/>
  <c r="BE60" i="20"/>
  <c r="BE114" i="20"/>
  <c r="BE188" i="20"/>
  <c r="BE265" i="20"/>
  <c r="BE305" i="20"/>
  <c r="BE368" i="20"/>
  <c r="BE329" i="20"/>
  <c r="BE245" i="20"/>
  <c r="BE315" i="20"/>
  <c r="BE382" i="20"/>
  <c r="BE318" i="20"/>
  <c r="BE375" i="20"/>
  <c r="BE323" i="20"/>
  <c r="BE376" i="20"/>
  <c r="BE344" i="20"/>
  <c r="BE258" i="20"/>
  <c r="BE326" i="20"/>
  <c r="BE259" i="20"/>
  <c r="BE327" i="20"/>
  <c r="AO375" i="20"/>
  <c r="AO321" i="20"/>
  <c r="AG101" i="22"/>
  <c r="AG95" i="22"/>
  <c r="AG192" i="22"/>
  <c r="AG265" i="22"/>
  <c r="AG335" i="22"/>
  <c r="BE201" i="20"/>
  <c r="BE275" i="20"/>
  <c r="BE310" i="20"/>
  <c r="BE380" i="20"/>
  <c r="BE337" i="20"/>
  <c r="BE279" i="20"/>
  <c r="BE333" i="20"/>
  <c r="BE249" i="20"/>
  <c r="BE319" i="20"/>
  <c r="BE256" i="20"/>
  <c r="BE316" i="20"/>
  <c r="BE280" i="20"/>
  <c r="BE341" i="20"/>
  <c r="BE266" i="20"/>
  <c r="BE348" i="20"/>
  <c r="BE267" i="20"/>
  <c r="BE351" i="20"/>
  <c r="AG200" i="22"/>
  <c r="AG278" i="22"/>
  <c r="AG353" i="22"/>
  <c r="AK208" i="20"/>
  <c r="AK343" i="20"/>
  <c r="AK362" i="22"/>
  <c r="AK354" i="22"/>
  <c r="AK325" i="22"/>
  <c r="BE324" i="20"/>
  <c r="BE284" i="20"/>
  <c r="BE352" i="20"/>
  <c r="BE292" i="20"/>
  <c r="BE342" i="20"/>
  <c r="BE294" i="20"/>
  <c r="BE343" i="20"/>
  <c r="AK364" i="22"/>
  <c r="AK188" i="20"/>
  <c r="AK326" i="20"/>
  <c r="AK239" i="22"/>
  <c r="AK258" i="22"/>
  <c r="AK346" i="22"/>
  <c r="AK359" i="22"/>
  <c r="AK335" i="22"/>
  <c r="AK377" i="22"/>
  <c r="AK361" i="22"/>
  <c r="BE9" i="20"/>
  <c r="BE84" i="20"/>
  <c r="BE171" i="20"/>
  <c r="BE218" i="20"/>
  <c r="BE268" i="20"/>
  <c r="BE356" i="20"/>
  <c r="BE332" i="20"/>
  <c r="BE371" i="20"/>
  <c r="BE297" i="20"/>
  <c r="BE350" i="20"/>
  <c r="BE273" i="20"/>
  <c r="BE339" i="20"/>
  <c r="BE276" i="20"/>
  <c r="BE340" i="20"/>
  <c r="BE302" i="20"/>
  <c r="BE365" i="20"/>
  <c r="BE309" i="20"/>
  <c r="BE370" i="20"/>
  <c r="BE295" i="20"/>
  <c r="BE372" i="20"/>
  <c r="AO178" i="20"/>
  <c r="AO124" i="20"/>
  <c r="AG111" i="22"/>
  <c r="AG171" i="22"/>
  <c r="AG255" i="22"/>
  <c r="AG301" i="22"/>
  <c r="AG371" i="22"/>
  <c r="AK226" i="20"/>
  <c r="AK358" i="22"/>
  <c r="AK378" i="22"/>
  <c r="AK379" i="22"/>
  <c r="BE151" i="20"/>
  <c r="BE234" i="20"/>
  <c r="BE312" i="20"/>
  <c r="BE345" i="20"/>
  <c r="BE306" i="20"/>
  <c r="BE373" i="20"/>
  <c r="BE289" i="20"/>
  <c r="BE360" i="20"/>
  <c r="BE282" i="20"/>
  <c r="BE357" i="20"/>
  <c r="BE283" i="20"/>
  <c r="BE346" i="20"/>
  <c r="BE314" i="20"/>
  <c r="BE377" i="20"/>
  <c r="BE303" i="20"/>
  <c r="BE366" i="20"/>
  <c r="BE304" i="20"/>
  <c r="AG211" i="22"/>
  <c r="AG266" i="22"/>
  <c r="AG309" i="22"/>
  <c r="AK338" i="20"/>
  <c r="AK341" i="22"/>
  <c r="AK381" i="22"/>
  <c r="AK342" i="22"/>
  <c r="AK373" i="22"/>
  <c r="AK314" i="22"/>
  <c r="AK366" i="22"/>
  <c r="AO52" i="20"/>
  <c r="AO110" i="20"/>
  <c r="AO133" i="20"/>
  <c r="AO225" i="20"/>
  <c r="AO263" i="20"/>
  <c r="AO347" i="20"/>
  <c r="AO8" i="20"/>
  <c r="AO88" i="20"/>
  <c r="AO149" i="20"/>
  <c r="AO216" i="20"/>
  <c r="AO286" i="20"/>
  <c r="AO355" i="20"/>
  <c r="AO31" i="20"/>
  <c r="AO73" i="20"/>
  <c r="AO136" i="20"/>
  <c r="AO227" i="20"/>
  <c r="AO316" i="20"/>
  <c r="AO7" i="20"/>
  <c r="AO120" i="20"/>
  <c r="AO274" i="20"/>
  <c r="AO27" i="20"/>
  <c r="AO121" i="20"/>
  <c r="AO278" i="20"/>
  <c r="AO62" i="20"/>
  <c r="AO122" i="20"/>
  <c r="AO277" i="20"/>
  <c r="AO63" i="20"/>
  <c r="AO123" i="20"/>
  <c r="AO279" i="20"/>
  <c r="AO47" i="20"/>
  <c r="AO132" i="20"/>
  <c r="AO262" i="20"/>
  <c r="BF347" i="22"/>
  <c r="BH347" i="22" s="1"/>
  <c r="BF275" i="22"/>
  <c r="BH275" i="22" s="1"/>
  <c r="BF202" i="22"/>
  <c r="BH202" i="22" s="1"/>
  <c r="BF124" i="22"/>
  <c r="BH124" i="22" s="1"/>
  <c r="BF355" i="22"/>
  <c r="BH355" i="22" s="1"/>
  <c r="BF284" i="22"/>
  <c r="BH284" i="22" s="1"/>
  <c r="BF222" i="22"/>
  <c r="BH222" i="22" s="1"/>
  <c r="BF150" i="22"/>
  <c r="BH150" i="22" s="1"/>
  <c r="BF108" i="22"/>
  <c r="BH108" i="22" s="1"/>
  <c r="BF21" i="22"/>
  <c r="BH21" i="22" s="1"/>
  <c r="BF342" i="22"/>
  <c r="BH342" i="22" s="1"/>
  <c r="BF279" i="22"/>
  <c r="BH279" i="22" s="1"/>
  <c r="BF193" i="22"/>
  <c r="BH193" i="22" s="1"/>
  <c r="BF349" i="22"/>
  <c r="BH349" i="22" s="1"/>
  <c r="BF277" i="22"/>
  <c r="BH277" i="22" s="1"/>
  <c r="BF377" i="22"/>
  <c r="BH377" i="22" s="1"/>
  <c r="BF306" i="22"/>
  <c r="BH306" i="22" s="1"/>
  <c r="BF256" i="22"/>
  <c r="BH256" i="22" s="1"/>
  <c r="BF174" i="22"/>
  <c r="BH174" i="22" s="1"/>
  <c r="BF109" i="22"/>
  <c r="BH109" i="22" s="1"/>
  <c r="BF103" i="22"/>
  <c r="BH103" i="22" s="1"/>
  <c r="BF364" i="22"/>
  <c r="BH364" i="22" s="1"/>
  <c r="BF304" i="22"/>
  <c r="BH304" i="22" s="1"/>
  <c r="BF188" i="22"/>
  <c r="BH188" i="22" s="1"/>
  <c r="BF141" i="22"/>
  <c r="BH141" i="22" s="1"/>
  <c r="BF268" i="22"/>
  <c r="BH268" i="22" s="1"/>
  <c r="BF169" i="22"/>
  <c r="BH169" i="22" s="1"/>
  <c r="BF57" i="22"/>
  <c r="BH57" i="22" s="1"/>
  <c r="BF296" i="22"/>
  <c r="BH296" i="22" s="1"/>
  <c r="BF144" i="22"/>
  <c r="BH144" i="22" s="1"/>
  <c r="BF68" i="22"/>
  <c r="BH68" i="22" s="1"/>
  <c r="BF307" i="22"/>
  <c r="BH307" i="22" s="1"/>
  <c r="BF157" i="22"/>
  <c r="BH157" i="22" s="1"/>
  <c r="BF76" i="22"/>
  <c r="BH76" i="22" s="1"/>
  <c r="BF173" i="22"/>
  <c r="BH173" i="22" s="1"/>
  <c r="BF328" i="22"/>
  <c r="BH328" i="22" s="1"/>
  <c r="BF122" i="22"/>
  <c r="BH122" i="22" s="1"/>
  <c r="BF7" i="22"/>
  <c r="BH7" i="22" s="1"/>
  <c r="BF200" i="22"/>
  <c r="BH200" i="22" s="1"/>
  <c r="BF161" i="22"/>
  <c r="BH161" i="22" s="1"/>
  <c r="BF104" i="22"/>
  <c r="BH104" i="22" s="1"/>
  <c r="BF201" i="22"/>
  <c r="BH201" i="22" s="1"/>
  <c r="BF112" i="22"/>
  <c r="BH112" i="22" s="1"/>
  <c r="BF29" i="22"/>
  <c r="BH29" i="22" s="1"/>
  <c r="BF276" i="22"/>
  <c r="BH276" i="22" s="1"/>
  <c r="BF111" i="22"/>
  <c r="BH111" i="22" s="1"/>
  <c r="BF13" i="22"/>
  <c r="BH13" i="22" s="1"/>
  <c r="BF338" i="22"/>
  <c r="BH338" i="22" s="1"/>
  <c r="BF246" i="22"/>
  <c r="BH246" i="22" s="1"/>
  <c r="BF207" i="22"/>
  <c r="BH207" i="22" s="1"/>
  <c r="BF93" i="22"/>
  <c r="BH93" i="22" s="1"/>
  <c r="BF343" i="22"/>
  <c r="BH343" i="22" s="1"/>
  <c r="BF283" i="22"/>
  <c r="BH283" i="22" s="1"/>
  <c r="BF203" i="22"/>
  <c r="BH203" i="22" s="1"/>
  <c r="BF162" i="22"/>
  <c r="BH162" i="22" s="1"/>
  <c r="BF117" i="22"/>
  <c r="BH117" i="22" s="1"/>
  <c r="BF17" i="22"/>
  <c r="BH17" i="22" s="1"/>
  <c r="BF350" i="22"/>
  <c r="BH350" i="22" s="1"/>
  <c r="BF297" i="22"/>
  <c r="BH297" i="22" s="1"/>
  <c r="BF185" i="22"/>
  <c r="BH185" i="22" s="1"/>
  <c r="BF317" i="22"/>
  <c r="BH317" i="22" s="1"/>
  <c r="BF260" i="22"/>
  <c r="BH260" i="22" s="1"/>
  <c r="BF358" i="22"/>
  <c r="BH358" i="22" s="1"/>
  <c r="BF298" i="22"/>
  <c r="BH298" i="22" s="1"/>
  <c r="BF247" i="22"/>
  <c r="BH247" i="22" s="1"/>
  <c r="BF214" i="22"/>
  <c r="BH214" i="22" s="1"/>
  <c r="BF96" i="22"/>
  <c r="BH96" i="22" s="1"/>
  <c r="BF77" i="22"/>
  <c r="BH77" i="22" s="1"/>
  <c r="BF345" i="22"/>
  <c r="BH345" i="22" s="1"/>
  <c r="BF313" i="22"/>
  <c r="BH313" i="22" s="1"/>
  <c r="BF180" i="22"/>
  <c r="BH180" i="22" s="1"/>
  <c r="BF133" i="22"/>
  <c r="BH133" i="22" s="1"/>
  <c r="BF258" i="22"/>
  <c r="BH258" i="22" s="1"/>
  <c r="BF129" i="22"/>
  <c r="BH129" i="22" s="1"/>
  <c r="BF34" i="22"/>
  <c r="BH34" i="22" s="1"/>
  <c r="BF270" i="22"/>
  <c r="BH270" i="22" s="1"/>
  <c r="BF128" i="22"/>
  <c r="BH128" i="22" s="1"/>
  <c r="BF55" i="22"/>
  <c r="BH55" i="22" s="1"/>
  <c r="BF289" i="22"/>
  <c r="BH289" i="22" s="1"/>
  <c r="BF142" i="22"/>
  <c r="BH142" i="22" s="1"/>
  <c r="BF54" i="22"/>
  <c r="BH54" i="22" s="1"/>
  <c r="BF130" i="22"/>
  <c r="BH130" i="22" s="1"/>
  <c r="BF305" i="22"/>
  <c r="BH305" i="22" s="1"/>
  <c r="BF91" i="22"/>
  <c r="BH91" i="22" s="1"/>
  <c r="BF156" i="22"/>
  <c r="BH156" i="22" s="1"/>
  <c r="BF181" i="22"/>
  <c r="BH181" i="22" s="1"/>
  <c r="BF114" i="22"/>
  <c r="BH114" i="22" s="1"/>
  <c r="BF43" i="22"/>
  <c r="BH43" i="22" s="1"/>
  <c r="BF213" i="22"/>
  <c r="BH213" i="22" s="1"/>
  <c r="BF107" i="22"/>
  <c r="BH107" i="22" s="1"/>
  <c r="BF149" i="22"/>
  <c r="BH149" i="22" s="1"/>
  <c r="BF261" i="22"/>
  <c r="BH261" i="22" s="1"/>
  <c r="BF70" i="22"/>
  <c r="BH70" i="22" s="1"/>
  <c r="BF15" i="22"/>
  <c r="BH15" i="22" s="1"/>
  <c r="BF381" i="22"/>
  <c r="BH381" i="22" s="1"/>
  <c r="BF331" i="22"/>
  <c r="BH331" i="22" s="1"/>
  <c r="BF269" i="22"/>
  <c r="BH269" i="22" s="1"/>
  <c r="BF205" i="22"/>
  <c r="BH205" i="22" s="1"/>
  <c r="BF85" i="22"/>
  <c r="BH85" i="22" s="1"/>
  <c r="BF330" i="22"/>
  <c r="BH330" i="22" s="1"/>
  <c r="BF266" i="22"/>
  <c r="BH266" i="22" s="1"/>
  <c r="BF194" i="22"/>
  <c r="BH194" i="22" s="1"/>
  <c r="BF139" i="22"/>
  <c r="BH139" i="22" s="1"/>
  <c r="BF78" i="22"/>
  <c r="BH78" i="22" s="1"/>
  <c r="BF72" i="22"/>
  <c r="BH72" i="22" s="1"/>
  <c r="BF329" i="22"/>
  <c r="BH329" i="22" s="1"/>
  <c r="BF244" i="22"/>
  <c r="BH244" i="22" s="1"/>
  <c r="BF177" i="22"/>
  <c r="BH177" i="22" s="1"/>
  <c r="BF320" i="22"/>
  <c r="BH320" i="22" s="1"/>
  <c r="BF267" i="22"/>
  <c r="BH267" i="22" s="1"/>
  <c r="BF348" i="22"/>
  <c r="BH348" i="22" s="1"/>
  <c r="BF288" i="22"/>
  <c r="BH288" i="22" s="1"/>
  <c r="BF259" i="22"/>
  <c r="BH259" i="22" s="1"/>
  <c r="BF167" i="22"/>
  <c r="BH167" i="22" s="1"/>
  <c r="BF88" i="22"/>
  <c r="BH88" i="22" s="1"/>
  <c r="BF64" i="22"/>
  <c r="BH64" i="22" s="1"/>
  <c r="BF351" i="22"/>
  <c r="BH351" i="22" s="1"/>
  <c r="BF300" i="22"/>
  <c r="BH300" i="22" s="1"/>
  <c r="BF209" i="22"/>
  <c r="BH209" i="22" s="1"/>
  <c r="BF125" i="22"/>
  <c r="BH125" i="22" s="1"/>
  <c r="BF237" i="22"/>
  <c r="BH237" i="22" s="1"/>
  <c r="BF98" i="22"/>
  <c r="BH98" i="22" s="1"/>
  <c r="BF18" i="22"/>
  <c r="BH18" i="22" s="1"/>
  <c r="BF254" i="22"/>
  <c r="BH254" i="22" s="1"/>
  <c r="BF97" i="22"/>
  <c r="BH97" i="22" s="1"/>
  <c r="BF38" i="22"/>
  <c r="BH38" i="22" s="1"/>
  <c r="BF251" i="22"/>
  <c r="BH251" i="22" s="1"/>
  <c r="BF126" i="22"/>
  <c r="BH126" i="22" s="1"/>
  <c r="BF26" i="22"/>
  <c r="BH26" i="22" s="1"/>
  <c r="BF67" i="22"/>
  <c r="BH67" i="22" s="1"/>
  <c r="BF287" i="22"/>
  <c r="BH287" i="22" s="1"/>
  <c r="BF115" i="22"/>
  <c r="BH115" i="22" s="1"/>
  <c r="BF120" i="22"/>
  <c r="BH120" i="22" s="1"/>
  <c r="BF208" i="22"/>
  <c r="BH208" i="22" s="1"/>
  <c r="BF74" i="22"/>
  <c r="BH74" i="22" s="1"/>
  <c r="BF323" i="22"/>
  <c r="BH323" i="22" s="1"/>
  <c r="BF159" i="22"/>
  <c r="BH159" i="22" s="1"/>
  <c r="BF66" i="22"/>
  <c r="BH66" i="22" s="1"/>
  <c r="BF110" i="22"/>
  <c r="BH110" i="22" s="1"/>
  <c r="BF197" i="22"/>
  <c r="BH197" i="22" s="1"/>
  <c r="BF71" i="22"/>
  <c r="BH71" i="22" s="1"/>
  <c r="BF346" i="22"/>
  <c r="BH346" i="22" s="1"/>
  <c r="BF376" i="22"/>
  <c r="BH376" i="22" s="1"/>
  <c r="BF327" i="22"/>
  <c r="BH327" i="22" s="1"/>
  <c r="BF240" i="22"/>
  <c r="BH240" i="22" s="1"/>
  <c r="BF164" i="22"/>
  <c r="BH164" i="22" s="1"/>
  <c r="BF380" i="22"/>
  <c r="BH380" i="22" s="1"/>
  <c r="BF318" i="22"/>
  <c r="BH318" i="22" s="1"/>
  <c r="BF271" i="22"/>
  <c r="BH271" i="22" s="1"/>
  <c r="BF186" i="22"/>
  <c r="BH186" i="22" s="1"/>
  <c r="BF131" i="22"/>
  <c r="BH131" i="22" s="1"/>
  <c r="BF51" i="22"/>
  <c r="BH51" i="22" s="1"/>
  <c r="BF30" i="22"/>
  <c r="BH30" i="22" s="1"/>
  <c r="BF325" i="22"/>
  <c r="BH325" i="22" s="1"/>
  <c r="BF262" i="22"/>
  <c r="BH262" i="22" s="1"/>
  <c r="BF220" i="22"/>
  <c r="BH220" i="22" s="1"/>
  <c r="BF308" i="22"/>
  <c r="BH308" i="22" s="1"/>
  <c r="BF263" i="22"/>
  <c r="BH263" i="22" s="1"/>
  <c r="BF353" i="22"/>
  <c r="BH353" i="22" s="1"/>
  <c r="BF291" i="22"/>
  <c r="BH291" i="22" s="1"/>
  <c r="BF228" i="22"/>
  <c r="BH228" i="22" s="1"/>
  <c r="BF155" i="22"/>
  <c r="BH155" i="22" s="1"/>
  <c r="BF80" i="22"/>
  <c r="BH80" i="22" s="1"/>
  <c r="BF56" i="22"/>
  <c r="BH56" i="22" s="1"/>
  <c r="BF340" i="22"/>
  <c r="BH340" i="22" s="1"/>
  <c r="BF286" i="22"/>
  <c r="BH286" i="22" s="1"/>
  <c r="BF210" i="22"/>
  <c r="BH210" i="22" s="1"/>
  <c r="BF105" i="22"/>
  <c r="BH105" i="22" s="1"/>
  <c r="BF191" i="22"/>
  <c r="BH191" i="22" s="1"/>
  <c r="BF83" i="22"/>
  <c r="BH83" i="22" s="1"/>
  <c r="BF79" i="22"/>
  <c r="BH79" i="22" s="1"/>
  <c r="BF189" i="22"/>
  <c r="BH189" i="22" s="1"/>
  <c r="BF82" i="22"/>
  <c r="BH82" i="22" s="1"/>
  <c r="BF75" i="22"/>
  <c r="BH75" i="22" s="1"/>
  <c r="BF224" i="22"/>
  <c r="BH224" i="22" s="1"/>
  <c r="BF95" i="22"/>
  <c r="BH95" i="22" s="1"/>
  <c r="BF14" i="22"/>
  <c r="BH14" i="22" s="1"/>
  <c r="BF58" i="22"/>
  <c r="BH58" i="22" s="1"/>
  <c r="BF233" i="22"/>
  <c r="BH233" i="22" s="1"/>
  <c r="BF40" i="22"/>
  <c r="BH40" i="22" s="1"/>
  <c r="BF45" i="22"/>
  <c r="BH45" i="22" s="1"/>
  <c r="BF163" i="22"/>
  <c r="BH163" i="22" s="1"/>
  <c r="BF62" i="22"/>
  <c r="BH62" i="22" s="1"/>
  <c r="BF315" i="22"/>
  <c r="BH315" i="22" s="1"/>
  <c r="BF215" i="22"/>
  <c r="BH215" i="22" s="1"/>
  <c r="BF61" i="22"/>
  <c r="BH61" i="22" s="1"/>
  <c r="BF24" i="22"/>
  <c r="BH24" i="22" s="1"/>
  <c r="BF175" i="22"/>
  <c r="BH175" i="22" s="1"/>
  <c r="BF39" i="22"/>
  <c r="BH39" i="22" s="1"/>
  <c r="BF192" i="22"/>
  <c r="BH192" i="22" s="1"/>
  <c r="BF374" i="22"/>
  <c r="BH374" i="22" s="1"/>
  <c r="BF314" i="22"/>
  <c r="BH314" i="22" s="1"/>
  <c r="BF253" i="22"/>
  <c r="BH253" i="22" s="1"/>
  <c r="BF217" i="22"/>
  <c r="BH217" i="22" s="1"/>
  <c r="BF373" i="22"/>
  <c r="BH373" i="22" s="1"/>
  <c r="BF310" i="22"/>
  <c r="BH310" i="22" s="1"/>
  <c r="BF245" i="22"/>
  <c r="BH245" i="22" s="1"/>
  <c r="BF178" i="22"/>
  <c r="BH178" i="22" s="1"/>
  <c r="BF123" i="22"/>
  <c r="BH123" i="22" s="1"/>
  <c r="BF60" i="22"/>
  <c r="BH60" i="22" s="1"/>
  <c r="BF379" i="22"/>
  <c r="BH379" i="22" s="1"/>
  <c r="BF309" i="22"/>
  <c r="BH309" i="22" s="1"/>
  <c r="BF272" i="22"/>
  <c r="BH272" i="22" s="1"/>
  <c r="BF369" i="22"/>
  <c r="BH369" i="22" s="1"/>
  <c r="BF312" i="22"/>
  <c r="BH312" i="22" s="1"/>
  <c r="BF232" i="22"/>
  <c r="BH232" i="22" s="1"/>
  <c r="BF336" i="22"/>
  <c r="BH336" i="22" s="1"/>
  <c r="BF281" i="22"/>
  <c r="BH281" i="22" s="1"/>
  <c r="BF239" i="22"/>
  <c r="BH239" i="22" s="1"/>
  <c r="BF146" i="22"/>
  <c r="BH146" i="22" s="1"/>
  <c r="BF100" i="22"/>
  <c r="BH100" i="22" s="1"/>
  <c r="BF4" i="22"/>
  <c r="BH4" i="22" s="1"/>
  <c r="BF332" i="22"/>
  <c r="BH332" i="22" s="1"/>
  <c r="BF248" i="22"/>
  <c r="BH248" i="22" s="1"/>
  <c r="BF229" i="22"/>
  <c r="BH229" i="22" s="1"/>
  <c r="BF94" i="22"/>
  <c r="BH94" i="22" s="1"/>
  <c r="BF218" i="22"/>
  <c r="BH218" i="22" s="1"/>
  <c r="BF119" i="22"/>
  <c r="BH119" i="22" s="1"/>
  <c r="BF20" i="22"/>
  <c r="BH20" i="22" s="1"/>
  <c r="BF216" i="22"/>
  <c r="BH216" i="22" s="1"/>
  <c r="BF118" i="22"/>
  <c r="BH118" i="22" s="1"/>
  <c r="BF36" i="22"/>
  <c r="BH36" i="22" s="1"/>
  <c r="BF243" i="22"/>
  <c r="BH243" i="22" s="1"/>
  <c r="BF81" i="22"/>
  <c r="BH81" i="22" s="1"/>
  <c r="BF35" i="22"/>
  <c r="BH35" i="22" s="1"/>
  <c r="BF3" i="22"/>
  <c r="BH3" i="22" s="1"/>
  <c r="BF223" i="22"/>
  <c r="BH223" i="22" s="1"/>
  <c r="BF65" i="22"/>
  <c r="BH65" i="22" s="1"/>
  <c r="BF378" i="22"/>
  <c r="BH378" i="22" s="1"/>
  <c r="BF154" i="22"/>
  <c r="BH154" i="22" s="1"/>
  <c r="BF50" i="22"/>
  <c r="BH50" i="22" s="1"/>
  <c r="BF252" i="22"/>
  <c r="BH252" i="22" s="1"/>
  <c r="BF136" i="22"/>
  <c r="BH136" i="22" s="1"/>
  <c r="BF48" i="22"/>
  <c r="BH48" i="22" s="1"/>
  <c r="BF12" i="22"/>
  <c r="BH12" i="22" s="1"/>
  <c r="BF153" i="22"/>
  <c r="BH153" i="22" s="1"/>
  <c r="BF59" i="22"/>
  <c r="BH59" i="22" s="1"/>
  <c r="BF86" i="22"/>
  <c r="BH86" i="22" s="1"/>
  <c r="BF356" i="22"/>
  <c r="BH356" i="22" s="1"/>
  <c r="BF303" i="22"/>
  <c r="BH303" i="22" s="1"/>
  <c r="BF195" i="22"/>
  <c r="BH195" i="22" s="1"/>
  <c r="BF151" i="22"/>
  <c r="BH151" i="22" s="1"/>
  <c r="BF372" i="22"/>
  <c r="BH372" i="22" s="1"/>
  <c r="BF302" i="22"/>
  <c r="BH302" i="22" s="1"/>
  <c r="BF264" i="22"/>
  <c r="BH264" i="22" s="1"/>
  <c r="BF227" i="22"/>
  <c r="BH227" i="22" s="1"/>
  <c r="BF101" i="22"/>
  <c r="BH101" i="22" s="1"/>
  <c r="BF52" i="22"/>
  <c r="BH52" i="22" s="1"/>
  <c r="BF371" i="22"/>
  <c r="BH371" i="22" s="1"/>
  <c r="BF301" i="22"/>
  <c r="BH301" i="22" s="1"/>
  <c r="BF236" i="22"/>
  <c r="BH236" i="22" s="1"/>
  <c r="BF360" i="22"/>
  <c r="BH360" i="22" s="1"/>
  <c r="BF290" i="22"/>
  <c r="BH290" i="22" s="1"/>
  <c r="BF225" i="22"/>
  <c r="BH225" i="22" s="1"/>
  <c r="BF334" i="22"/>
  <c r="BH334" i="22" s="1"/>
  <c r="BF273" i="22"/>
  <c r="BH273" i="22" s="1"/>
  <c r="BF198" i="22"/>
  <c r="BH198" i="22" s="1"/>
  <c r="BF143" i="22"/>
  <c r="BH143" i="22" s="1"/>
  <c r="BF121" i="22"/>
  <c r="BH121" i="22" s="1"/>
  <c r="BF10" i="22"/>
  <c r="BH10" i="22" s="1"/>
  <c r="BF324" i="22"/>
  <c r="BH324" i="22" s="1"/>
  <c r="BF241" i="22"/>
  <c r="BH241" i="22" s="1"/>
  <c r="BF206" i="22"/>
  <c r="BH206" i="22" s="1"/>
  <c r="BF359" i="22"/>
  <c r="BH359" i="22" s="1"/>
  <c r="BF219" i="22"/>
  <c r="BH219" i="22" s="1"/>
  <c r="BF106" i="22"/>
  <c r="BH106" i="22" s="1"/>
  <c r="BF11" i="22"/>
  <c r="BH11" i="22" s="1"/>
  <c r="BF171" i="22"/>
  <c r="BH171" i="22" s="1"/>
  <c r="BF44" i="22"/>
  <c r="BH44" i="22" s="1"/>
  <c r="BF9" i="22"/>
  <c r="BH9" i="22" s="1"/>
  <c r="BF184" i="22"/>
  <c r="BH184" i="22" s="1"/>
  <c r="BF116" i="22"/>
  <c r="BH116" i="22" s="1"/>
  <c r="BF32" i="22"/>
  <c r="BH32" i="22" s="1"/>
  <c r="BF31" i="22"/>
  <c r="BH31" i="22" s="1"/>
  <c r="BF183" i="22"/>
  <c r="BH183" i="22" s="1"/>
  <c r="BF63" i="22"/>
  <c r="BH63" i="22" s="1"/>
  <c r="BF235" i="22"/>
  <c r="BH235" i="22" s="1"/>
  <c r="BF137" i="22"/>
  <c r="BH137" i="22" s="1"/>
  <c r="BF19" i="22"/>
  <c r="BH19" i="22" s="1"/>
  <c r="BF242" i="22"/>
  <c r="BH242" i="22" s="1"/>
  <c r="BF89" i="22"/>
  <c r="BH89" i="22" s="1"/>
  <c r="BF6" i="22"/>
  <c r="BH6" i="22" s="1"/>
  <c r="BF352" i="22"/>
  <c r="BH352" i="22" s="1"/>
  <c r="BF170" i="22"/>
  <c r="BH170" i="22" s="1"/>
  <c r="BF37" i="22"/>
  <c r="BH37" i="22" s="1"/>
  <c r="BF73" i="22"/>
  <c r="BH73" i="22" s="1"/>
  <c r="BF354" i="22"/>
  <c r="BH354" i="22" s="1"/>
  <c r="BF319" i="22"/>
  <c r="BH319" i="22" s="1"/>
  <c r="BF187" i="22"/>
  <c r="BH187" i="22" s="1"/>
  <c r="BF140" i="22"/>
  <c r="BH140" i="22" s="1"/>
  <c r="BF362" i="22"/>
  <c r="BH362" i="22" s="1"/>
  <c r="BF311" i="22"/>
  <c r="BH311" i="22" s="1"/>
  <c r="BF234" i="22"/>
  <c r="BH234" i="22" s="1"/>
  <c r="BF204" i="22"/>
  <c r="BH204" i="22" s="1"/>
  <c r="BF92" i="22"/>
  <c r="BH92" i="22" s="1"/>
  <c r="BF33" i="22"/>
  <c r="BH33" i="22" s="1"/>
  <c r="BF370" i="22"/>
  <c r="BH370" i="22" s="1"/>
  <c r="BF299" i="22"/>
  <c r="BH299" i="22" s="1"/>
  <c r="BF226" i="22"/>
  <c r="BH226" i="22" s="1"/>
  <c r="BF341" i="22"/>
  <c r="BH341" i="22" s="1"/>
  <c r="BF295" i="22"/>
  <c r="BH295" i="22" s="1"/>
  <c r="BF249" i="22"/>
  <c r="BH249" i="22" s="1"/>
  <c r="BF316" i="22"/>
  <c r="BH316" i="22" s="1"/>
  <c r="BF265" i="22"/>
  <c r="BH265" i="22" s="1"/>
  <c r="BF190" i="22"/>
  <c r="BH190" i="22" s="1"/>
  <c r="BF135" i="22"/>
  <c r="BH135" i="22" s="1"/>
  <c r="BF113" i="22"/>
  <c r="BH113" i="22" s="1"/>
  <c r="BF382" i="22"/>
  <c r="BH382" i="22" s="1"/>
  <c r="BF321" i="22"/>
  <c r="BH321" i="22" s="1"/>
  <c r="BF255" i="22"/>
  <c r="BH255" i="22" s="1"/>
  <c r="BF152" i="22"/>
  <c r="BH152" i="22" s="1"/>
  <c r="BF335" i="22"/>
  <c r="BH335" i="22" s="1"/>
  <c r="BF172" i="22"/>
  <c r="BH172" i="22" s="1"/>
  <c r="BF49" i="22"/>
  <c r="BH49" i="22" s="1"/>
  <c r="BF357" i="22"/>
  <c r="BH357" i="22" s="1"/>
  <c r="BF168" i="22"/>
  <c r="BH168" i="22" s="1"/>
  <c r="BF47" i="22"/>
  <c r="BH47" i="22" s="1"/>
  <c r="BF368" i="22"/>
  <c r="BH368" i="22" s="1"/>
  <c r="BF212" i="22"/>
  <c r="BH212" i="22" s="1"/>
  <c r="BF102" i="22"/>
  <c r="BH102" i="22" s="1"/>
  <c r="BF8" i="22"/>
  <c r="BH8" i="22" s="1"/>
  <c r="BF366" i="22"/>
  <c r="BH366" i="22" s="1"/>
  <c r="BF158" i="22"/>
  <c r="BH158" i="22" s="1"/>
  <c r="BF53" i="22"/>
  <c r="BH53" i="22" s="1"/>
  <c r="BF250" i="22"/>
  <c r="BH250" i="22" s="1"/>
  <c r="BF211" i="22"/>
  <c r="BH211" i="22" s="1"/>
  <c r="BF22" i="22"/>
  <c r="BH22" i="22" s="1"/>
  <c r="BF199" i="22"/>
  <c r="BH199" i="22" s="1"/>
  <c r="BF145" i="22"/>
  <c r="BH145" i="22" s="1"/>
  <c r="BF27" i="22"/>
  <c r="BH27" i="22" s="1"/>
  <c r="BF293" i="22"/>
  <c r="BH293" i="22" s="1"/>
  <c r="BF134" i="22"/>
  <c r="BH134" i="22" s="1"/>
  <c r="BF25" i="22"/>
  <c r="BH25" i="22" s="1"/>
  <c r="BF344" i="22"/>
  <c r="BH344" i="22" s="1"/>
  <c r="BF285" i="22"/>
  <c r="BH285" i="22" s="1"/>
  <c r="BF179" i="22"/>
  <c r="BH179" i="22" s="1"/>
  <c r="BF132" i="22"/>
  <c r="BH132" i="22" s="1"/>
  <c r="BF363" i="22"/>
  <c r="BH363" i="22" s="1"/>
  <c r="BF292" i="22"/>
  <c r="BH292" i="22" s="1"/>
  <c r="BF238" i="22"/>
  <c r="BH238" i="22" s="1"/>
  <c r="BF160" i="22"/>
  <c r="BH160" i="22" s="1"/>
  <c r="BF84" i="22"/>
  <c r="BH84" i="22" s="1"/>
  <c r="BF23" i="22"/>
  <c r="BH23" i="22" s="1"/>
  <c r="BF361" i="22"/>
  <c r="BH361" i="22" s="1"/>
  <c r="BF280" i="22"/>
  <c r="BH280" i="22" s="1"/>
  <c r="BF282" i="22"/>
  <c r="BH282" i="22" s="1"/>
  <c r="BF375" i="22"/>
  <c r="BH375" i="22" s="1"/>
  <c r="BF278" i="22"/>
  <c r="BH278" i="22" s="1"/>
  <c r="BF367" i="22"/>
  <c r="BH367" i="22" s="1"/>
  <c r="BF326" i="22"/>
  <c r="BH326" i="22" s="1"/>
  <c r="BF231" i="22"/>
  <c r="BH231" i="22" s="1"/>
  <c r="BF182" i="22"/>
  <c r="BH182" i="22" s="1"/>
  <c r="BF127" i="22"/>
  <c r="BH127" i="22" s="1"/>
  <c r="BF46" i="22"/>
  <c r="BH46" i="22" s="1"/>
  <c r="BF365" i="22"/>
  <c r="BH365" i="22" s="1"/>
  <c r="BF322" i="22"/>
  <c r="BH322" i="22" s="1"/>
  <c r="BF196" i="22"/>
  <c r="BH196" i="22" s="1"/>
  <c r="BF166" i="22"/>
  <c r="BH166" i="22" s="1"/>
  <c r="BF274" i="22"/>
  <c r="BH274" i="22" s="1"/>
  <c r="BF148" i="22"/>
  <c r="BH148" i="22" s="1"/>
  <c r="BF69" i="22"/>
  <c r="BH69" i="22" s="1"/>
  <c r="BF333" i="22"/>
  <c r="BH333" i="22" s="1"/>
  <c r="BF147" i="22"/>
  <c r="BH147" i="22" s="1"/>
  <c r="BF99" i="22"/>
  <c r="BH99" i="22" s="1"/>
  <c r="BF339" i="22"/>
  <c r="BH339" i="22" s="1"/>
  <c r="BF221" i="22"/>
  <c r="BH221" i="22" s="1"/>
  <c r="BF42" i="22"/>
  <c r="BH42" i="22" s="1"/>
  <c r="BF257" i="22"/>
  <c r="BH257" i="22" s="1"/>
  <c r="BF337" i="22"/>
  <c r="BH337" i="22" s="1"/>
  <c r="BF138" i="22"/>
  <c r="BH138" i="22" s="1"/>
  <c r="BF28" i="22"/>
  <c r="BH28" i="22" s="1"/>
  <c r="BF230" i="22"/>
  <c r="BH230" i="22" s="1"/>
  <c r="BF90" i="22"/>
  <c r="BH90" i="22" s="1"/>
  <c r="BF41" i="22"/>
  <c r="BH41" i="22" s="1"/>
  <c r="BF176" i="22"/>
  <c r="BH176" i="22" s="1"/>
  <c r="BF165" i="22"/>
  <c r="BH165" i="22" s="1"/>
  <c r="BF16" i="22"/>
  <c r="BH16" i="22" s="1"/>
  <c r="BF294" i="22"/>
  <c r="BH294" i="22" s="1"/>
  <c r="BF87" i="22"/>
  <c r="BH87" i="22" s="1"/>
  <c r="BF5" i="22"/>
  <c r="BH5" i="22" s="1"/>
  <c r="BI13" i="22"/>
  <c r="BI193" i="22"/>
  <c r="BI129" i="22"/>
  <c r="BI342" i="22"/>
  <c r="BI250" i="22"/>
  <c r="BI108" i="22"/>
  <c r="BI167" i="22"/>
  <c r="BI8" i="22"/>
  <c r="BI265" i="22"/>
  <c r="BI279" i="22"/>
  <c r="BI241" i="22"/>
  <c r="BI246" i="22"/>
  <c r="BI41" i="22"/>
  <c r="BI144" i="22"/>
  <c r="BI66" i="22"/>
  <c r="BI171" i="22"/>
  <c r="BI229" i="22"/>
  <c r="BI326" i="22"/>
  <c r="BI305" i="22"/>
  <c r="BI20" i="22"/>
  <c r="BI30" i="22"/>
  <c r="BI28" i="22"/>
  <c r="BI43" i="22"/>
  <c r="BI302" i="22"/>
  <c r="BI335" i="22"/>
  <c r="BI324" i="22"/>
  <c r="BI242" i="22"/>
  <c r="BI25" i="22"/>
  <c r="BI226" i="22"/>
  <c r="BI75" i="22"/>
  <c r="BI364" i="22"/>
  <c r="BI272" i="22"/>
  <c r="BI256" i="22"/>
  <c r="BI90" i="22"/>
  <c r="BI31" i="22"/>
  <c r="BI333" i="22"/>
  <c r="BI210" i="22"/>
  <c r="BI363" i="22"/>
  <c r="BI161" i="22"/>
  <c r="BI283" i="22"/>
  <c r="BI113" i="22"/>
  <c r="BI42" i="22"/>
  <c r="BI217" i="22"/>
  <c r="BI313" i="22"/>
  <c r="BI240" i="22"/>
  <c r="BI191" i="22"/>
  <c r="BI379" i="22"/>
  <c r="BI180" i="22"/>
  <c r="BI34" i="22"/>
  <c r="BI348" i="22"/>
  <c r="BI44" i="22"/>
  <c r="BI319" i="22"/>
  <c r="BI82" i="22"/>
  <c r="BI10" i="22"/>
  <c r="BI308" i="22"/>
  <c r="BI218" i="22"/>
  <c r="BI177" i="22"/>
  <c r="BI87" i="22"/>
  <c r="BI312" i="22"/>
  <c r="BI40" i="22"/>
  <c r="BI153" i="22"/>
  <c r="BI60" i="22"/>
  <c r="BI143" i="22"/>
  <c r="BI377" i="22"/>
  <c r="BI45" i="22"/>
  <c r="BI195" i="22"/>
  <c r="BI51" i="22"/>
  <c r="BI347" i="22"/>
  <c r="BI261" i="22"/>
  <c r="BI207" i="22"/>
  <c r="BI332" i="22"/>
  <c r="BI77" i="22"/>
  <c r="BI194" i="22"/>
  <c r="BI340" i="22"/>
  <c r="BI70" i="22"/>
  <c r="BI314" i="22"/>
  <c r="BI63" i="22"/>
  <c r="BI55" i="22"/>
  <c r="BI145" i="22"/>
  <c r="BI115" i="22"/>
  <c r="BI341" i="22"/>
  <c r="BI208" i="22"/>
  <c r="BI146" i="22"/>
  <c r="BI156" i="22"/>
  <c r="BI80" i="22"/>
  <c r="BI296" i="22"/>
  <c r="BI160" i="22"/>
  <c r="BI37" i="22"/>
  <c r="BI202" i="22"/>
  <c r="BI213" i="22"/>
  <c r="BI101" i="22"/>
  <c r="BI223" i="22"/>
  <c r="BI293" i="22"/>
  <c r="BI183" i="22"/>
  <c r="BI189" i="22"/>
  <c r="BI33" i="22"/>
  <c r="BI132" i="22"/>
  <c r="BI142" i="22"/>
  <c r="BI301" i="22"/>
  <c r="BI139" i="22"/>
  <c r="BI315" i="22"/>
  <c r="BI179" i="22"/>
  <c r="BI140" i="22"/>
  <c r="BI284" i="22"/>
  <c r="BI111" i="22"/>
  <c r="BI247" i="22"/>
  <c r="BI96" i="22"/>
  <c r="BI105" i="22"/>
  <c r="BI322" i="22"/>
  <c r="BI12" i="22"/>
  <c r="BI23" i="22"/>
  <c r="BI306" i="22"/>
  <c r="BI316" i="22"/>
  <c r="BI249" i="22"/>
  <c r="BI6" i="22"/>
  <c r="BI76" i="22"/>
  <c r="BI353" i="22"/>
  <c r="BI234" i="22"/>
  <c r="BI57" i="22"/>
  <c r="BI58" i="22"/>
  <c r="BI260" i="22"/>
  <c r="BI104" i="22"/>
  <c r="BI52" i="22"/>
  <c r="BI14" i="22"/>
  <c r="BI133" i="22"/>
  <c r="BI212" i="22"/>
  <c r="BI358" i="22"/>
  <c r="BI109" i="22"/>
  <c r="BI81" i="22"/>
  <c r="BI117" i="22"/>
  <c r="BI97" i="22"/>
  <c r="BI336" i="22"/>
  <c r="BI162" i="22"/>
  <c r="BI236" i="22"/>
  <c r="BI228" i="22"/>
  <c r="BI72" i="22"/>
  <c r="BI56" i="22"/>
  <c r="BI136" i="22"/>
  <c r="BI325" i="22"/>
  <c r="BI184" i="22"/>
  <c r="BI137" i="22"/>
  <c r="BI15" i="22"/>
  <c r="BI68" i="22"/>
  <c r="BI373" i="22"/>
  <c r="BI134" i="22"/>
  <c r="BI317" i="22"/>
  <c r="BI382" i="22"/>
  <c r="BI19" i="22"/>
  <c r="BI309" i="22"/>
  <c r="BI163" i="22"/>
  <c r="BI159" i="22"/>
  <c r="BI245" i="22"/>
  <c r="BI351" i="22"/>
  <c r="BI235" i="22"/>
  <c r="BI199" i="22"/>
  <c r="BI286" i="22"/>
  <c r="BI239" i="22"/>
  <c r="BI343" i="22"/>
  <c r="BI170" i="22"/>
  <c r="BI71" i="22"/>
  <c r="BI148" i="22"/>
  <c r="BI38" i="22"/>
  <c r="BI17" i="22"/>
  <c r="BI120" i="22"/>
  <c r="BI168" i="22"/>
  <c r="BI215" i="22"/>
  <c r="BI107" i="22"/>
  <c r="BI344" i="22"/>
  <c r="BI74" i="22"/>
  <c r="BI251" i="22"/>
  <c r="BI130" i="22"/>
  <c r="BI274" i="22"/>
  <c r="BI127" i="22"/>
  <c r="BI112" i="22"/>
  <c r="BI79" i="22"/>
  <c r="BI291" i="22"/>
  <c r="BI164" i="22"/>
  <c r="BI94" i="22"/>
  <c r="BI46" i="22"/>
  <c r="BI35" i="22"/>
  <c r="BI233" i="22"/>
  <c r="BI259" i="22"/>
  <c r="BI138" i="22"/>
  <c r="BI5" i="22"/>
  <c r="BI372" i="22"/>
  <c r="BI359" i="22"/>
  <c r="BI220" i="22"/>
  <c r="BI266" i="22"/>
  <c r="BI334" i="22"/>
  <c r="BI254" i="22"/>
  <c r="BI64" i="22"/>
  <c r="BI98" i="22"/>
  <c r="BI154" i="22"/>
  <c r="BI368" i="22"/>
  <c r="BI267" i="22"/>
  <c r="BI50" i="22"/>
  <c r="BI106" i="22"/>
  <c r="BI39" i="22"/>
  <c r="BI124" i="22"/>
  <c r="BI270" i="22"/>
  <c r="BI381" i="22"/>
  <c r="BI131" i="22"/>
  <c r="BI61" i="22"/>
  <c r="BI11" i="22"/>
  <c r="BI258" i="22"/>
  <c r="BI277" i="22"/>
  <c r="BI243" i="22"/>
  <c r="BI2" i="22"/>
  <c r="BI287" i="22"/>
  <c r="BI110" i="22"/>
  <c r="BI89" i="22"/>
  <c r="BI289" i="22"/>
  <c r="BI338" i="22"/>
  <c r="BI321" i="22"/>
  <c r="BI187" i="22"/>
  <c r="BI269" i="22"/>
  <c r="BI24" i="22"/>
  <c r="BI281" i="22"/>
  <c r="BI150" i="22"/>
  <c r="BI262" i="22"/>
  <c r="BI83" i="22"/>
  <c r="BI288" i="22"/>
  <c r="BI320" i="22"/>
  <c r="BI238" i="22"/>
  <c r="BI211" i="22"/>
  <c r="BI365" i="22"/>
  <c r="BI196" i="22"/>
  <c r="BI67" i="22"/>
  <c r="BI330" i="22"/>
  <c r="BI339" i="22"/>
  <c r="BI225" i="22"/>
  <c r="BI206" i="22"/>
  <c r="BI375" i="22"/>
  <c r="BI185" i="22"/>
  <c r="BI221" i="22"/>
  <c r="BI86" i="22"/>
  <c r="BI264" i="22"/>
  <c r="BI280" i="22"/>
  <c r="BI362" i="22"/>
  <c r="BI231" i="22"/>
  <c r="BI122" i="22"/>
  <c r="BI29" i="22"/>
  <c r="BI88" i="22"/>
  <c r="BI307" i="22"/>
  <c r="BI257" i="22"/>
  <c r="BI69" i="22"/>
  <c r="BI323" i="22"/>
  <c r="BI118" i="22"/>
  <c r="BI361" i="22"/>
  <c r="BI230" i="22"/>
  <c r="BI201" i="22"/>
  <c r="BI349" i="22"/>
  <c r="BI93" i="22"/>
  <c r="BI151" i="22"/>
  <c r="BI121" i="22"/>
  <c r="BI165" i="22"/>
  <c r="BI292" i="22"/>
  <c r="BI9" i="22"/>
  <c r="BI155" i="22"/>
  <c r="BI116" i="22"/>
  <c r="BI174" i="22"/>
  <c r="BI18" i="22"/>
  <c r="BI310" i="22"/>
  <c r="BI318" i="22"/>
  <c r="BI91" i="22"/>
  <c r="BI190" i="22"/>
  <c r="BI157" i="22"/>
  <c r="BI329" i="22"/>
  <c r="BI380" i="22"/>
  <c r="BI355" i="22"/>
  <c r="BI273" i="22"/>
  <c r="BI198" i="22"/>
  <c r="BI47" i="22"/>
  <c r="BI126" i="22"/>
  <c r="BI263" i="22"/>
  <c r="BI135" i="22"/>
  <c r="BI350" i="22"/>
  <c r="BI186" i="22"/>
  <c r="BI295" i="22"/>
  <c r="BI99" i="22"/>
  <c r="BI128" i="22"/>
  <c r="BI311" i="22"/>
  <c r="BI36" i="22"/>
  <c r="BI188" i="22"/>
  <c r="BI119" i="22"/>
  <c r="BI209" i="22"/>
  <c r="BI357" i="22"/>
  <c r="BI149" i="22"/>
  <c r="BI100" i="22"/>
  <c r="BI3" i="22"/>
  <c r="BI282" i="22"/>
  <c r="BI285" i="22"/>
  <c r="BI125" i="22"/>
  <c r="BI53" i="22"/>
  <c r="BI345" i="22"/>
  <c r="BI356" i="22"/>
  <c r="BI337" i="22"/>
  <c r="BI73" i="22"/>
  <c r="BI26" i="22"/>
  <c r="BI22" i="22"/>
  <c r="BI255" i="22"/>
  <c r="BI290" i="22"/>
  <c r="BI203" i="22"/>
  <c r="BI216" i="22"/>
  <c r="BI32" i="22"/>
  <c r="BI158" i="22"/>
  <c r="BI224" i="22"/>
  <c r="BI366" i="22"/>
  <c r="BI62" i="22"/>
  <c r="BI253" i="22"/>
  <c r="BI367" i="22"/>
  <c r="BI275" i="22"/>
  <c r="BI78" i="22"/>
  <c r="BI352" i="22"/>
  <c r="BI331" i="22"/>
  <c r="BI200" i="22"/>
  <c r="BI7" i="22"/>
  <c r="BI294" i="22"/>
  <c r="BI244" i="22"/>
  <c r="BI370" i="22"/>
  <c r="BI252" i="22"/>
  <c r="BI204" i="22"/>
  <c r="BI65" i="22"/>
  <c r="BI147" i="22"/>
  <c r="BI92" i="22"/>
  <c r="BI327" i="22"/>
  <c r="BI360" i="22"/>
  <c r="BI16" i="22"/>
  <c r="BI232" i="22"/>
  <c r="BI374" i="22"/>
  <c r="BI48" i="22"/>
  <c r="BI248" i="22"/>
  <c r="BI84" i="22"/>
  <c r="BI214" i="22"/>
  <c r="BI182" i="22"/>
  <c r="BI304" i="22"/>
  <c r="BI278" i="22"/>
  <c r="BI237" i="22"/>
  <c r="BI222" i="22"/>
  <c r="BI178" i="22"/>
  <c r="BI378" i="22"/>
  <c r="BI227" i="22"/>
  <c r="BI268" i="22"/>
  <c r="BI85" i="22"/>
  <c r="BI4" i="22"/>
  <c r="BI300" i="22"/>
  <c r="BI95" i="22"/>
  <c r="BI298" i="22"/>
  <c r="BI219" i="22"/>
  <c r="BI114" i="22"/>
  <c r="BI369" i="22"/>
  <c r="BI181" i="22"/>
  <c r="BI49" i="22"/>
  <c r="BI271" i="22"/>
  <c r="BI176" i="22"/>
  <c r="BI141" i="22"/>
  <c r="BI166" i="22"/>
  <c r="BI197" i="22"/>
  <c r="BI205" i="22"/>
  <c r="BI54" i="22"/>
  <c r="BI299" i="22"/>
  <c r="BI173" i="22"/>
  <c r="BI152" i="22"/>
  <c r="BI102" i="22"/>
  <c r="BI371" i="22"/>
  <c r="BI276" i="22"/>
  <c r="BI192" i="22"/>
  <c r="BI346" i="22"/>
  <c r="BI27" i="22"/>
  <c r="BI175" i="22"/>
  <c r="BI59" i="22"/>
  <c r="BI21" i="22"/>
  <c r="BI376" i="22"/>
  <c r="BI303" i="22"/>
  <c r="BI169" i="22"/>
  <c r="BI123" i="22"/>
  <c r="BI103" i="22"/>
  <c r="BI172" i="22"/>
  <c r="BI354" i="22"/>
  <c r="BI297" i="22"/>
  <c r="AS216" i="20"/>
  <c r="AS230" i="20"/>
  <c r="AS356" i="20"/>
  <c r="AS183" i="20"/>
  <c r="AS188" i="20"/>
  <c r="AS253" i="20"/>
  <c r="AS322" i="20"/>
  <c r="AS253" i="22"/>
  <c r="AS127" i="22"/>
  <c r="AS129" i="22"/>
  <c r="AS305" i="22"/>
  <c r="AS64" i="22"/>
  <c r="AS213" i="22"/>
  <c r="AO67" i="20"/>
  <c r="AO79" i="20"/>
  <c r="AO186" i="20"/>
  <c r="AO208" i="20"/>
  <c r="AO272" i="20"/>
  <c r="AO343" i="20"/>
  <c r="AO20" i="20"/>
  <c r="AO94" i="20"/>
  <c r="AO157" i="20"/>
  <c r="AO239" i="20"/>
  <c r="AO293" i="20"/>
  <c r="AO360" i="20"/>
  <c r="AO35" i="20"/>
  <c r="AO81" i="20"/>
  <c r="AO158" i="20"/>
  <c r="AO280" i="20"/>
  <c r="AO327" i="20"/>
  <c r="AO70" i="20"/>
  <c r="AO165" i="20"/>
  <c r="AO266" i="20"/>
  <c r="AO57" i="20"/>
  <c r="AO169" i="20"/>
  <c r="AO267" i="20"/>
  <c r="AO32" i="20"/>
  <c r="AO174" i="20"/>
  <c r="AO268" i="20"/>
  <c r="AO34" i="20"/>
  <c r="AO176" i="20"/>
  <c r="AO269" i="20"/>
  <c r="AO96" i="20"/>
  <c r="AO189" i="20"/>
  <c r="AO284" i="20"/>
  <c r="AS359" i="20"/>
  <c r="AS87" i="20"/>
  <c r="AS80" i="20"/>
  <c r="AS152" i="20"/>
  <c r="AS329" i="20"/>
  <c r="AS135" i="20"/>
  <c r="AS192" i="20"/>
  <c r="AS36" i="20"/>
  <c r="AS128" i="20"/>
  <c r="AS293" i="20"/>
  <c r="AS206" i="20"/>
  <c r="AS201" i="22"/>
  <c r="AS110" i="22"/>
  <c r="AS153" i="22"/>
  <c r="AS123" i="22"/>
  <c r="AS25" i="22"/>
  <c r="AS285" i="22"/>
  <c r="AS124" i="22"/>
  <c r="AS196" i="22"/>
  <c r="AS379" i="20"/>
  <c r="AS298" i="20"/>
  <c r="AS272" i="20"/>
  <c r="AS204" i="20"/>
  <c r="AS190" i="20"/>
  <c r="AS130" i="20"/>
  <c r="AS47" i="20"/>
  <c r="AS68" i="20"/>
  <c r="AS191" i="20"/>
  <c r="AS353" i="20"/>
  <c r="AS317" i="20"/>
  <c r="AS250" i="20"/>
  <c r="AS211" i="20"/>
  <c r="AS180" i="20"/>
  <c r="AS381" i="20"/>
  <c r="AS150" i="20"/>
  <c r="AS374" i="20"/>
  <c r="AS346" i="20"/>
  <c r="AS311" i="20"/>
  <c r="AS265" i="20"/>
  <c r="AS225" i="20"/>
  <c r="AS195" i="20"/>
  <c r="AS120" i="20"/>
  <c r="AS103" i="20"/>
  <c r="AS4" i="20"/>
  <c r="AS299" i="20"/>
  <c r="AS92" i="20"/>
  <c r="AS337" i="20"/>
  <c r="AS161" i="20"/>
  <c r="AS89" i="20"/>
  <c r="AS25" i="20"/>
  <c r="AS296" i="20"/>
  <c r="AS247" i="20"/>
  <c r="AS72" i="20"/>
  <c r="AS249" i="20"/>
  <c r="AS51" i="20"/>
  <c r="AS363" i="20"/>
  <c r="AS328" i="20"/>
  <c r="AS285" i="20"/>
  <c r="AS229" i="20"/>
  <c r="AS151" i="20"/>
  <c r="AS145" i="20"/>
  <c r="AS96" i="20"/>
  <c r="AS79" i="20"/>
  <c r="AS13" i="20"/>
  <c r="AS228" i="20"/>
  <c r="AS56" i="20"/>
  <c r="AS268" i="20"/>
  <c r="AS376" i="20"/>
  <c r="AS269" i="20"/>
  <c r="AS236" i="20"/>
  <c r="AS172" i="20"/>
  <c r="AS122" i="20"/>
  <c r="AS18" i="20"/>
  <c r="AS158" i="20"/>
  <c r="AS378" i="20"/>
  <c r="AS347" i="20"/>
  <c r="AS323" i="20"/>
  <c r="AS294" i="20"/>
  <c r="AS257" i="20"/>
  <c r="AS203" i="20"/>
  <c r="AS194" i="20"/>
  <c r="AS129" i="20"/>
  <c r="AS38" i="20"/>
  <c r="AS303" i="20"/>
  <c r="AS241" i="20"/>
  <c r="AS148" i="20"/>
  <c r="AS365" i="20"/>
  <c r="AS330" i="20"/>
  <c r="AS287" i="20"/>
  <c r="AS231" i="20"/>
  <c r="AS252" i="20"/>
  <c r="AS153" i="20"/>
  <c r="AS147" i="20"/>
  <c r="AS81" i="20"/>
  <c r="AS17" i="20"/>
  <c r="AS237" i="20"/>
  <c r="AS39" i="20"/>
  <c r="AS258" i="20"/>
  <c r="AS221" i="20"/>
  <c r="AS185" i="20"/>
  <c r="AS46" i="20"/>
  <c r="AS214" i="20"/>
  <c r="AS29" i="20"/>
  <c r="AS334" i="20"/>
  <c r="AS149" i="20"/>
  <c r="AS71" i="20"/>
  <c r="AS30" i="20"/>
  <c r="AS64" i="20"/>
  <c r="AS355" i="20"/>
  <c r="AS213" i="20"/>
  <c r="AS182" i="20"/>
  <c r="AS22" i="20"/>
  <c r="AS40" i="20"/>
  <c r="AS305" i="20"/>
  <c r="AS114" i="20"/>
  <c r="AS316" i="20"/>
  <c r="AS375" i="20"/>
  <c r="AS312" i="20"/>
  <c r="AS267" i="20"/>
  <c r="AS226" i="20"/>
  <c r="AS168" i="20"/>
  <c r="AS121" i="20"/>
  <c r="AS14" i="20"/>
  <c r="AS339" i="20"/>
  <c r="AS124" i="20"/>
  <c r="AS342" i="20"/>
  <c r="AS309" i="20"/>
  <c r="AS278" i="20"/>
  <c r="AS162" i="20"/>
  <c r="AS90" i="20"/>
  <c r="AS26" i="20"/>
  <c r="AS32" i="20"/>
  <c r="AS251" i="20"/>
  <c r="AS138" i="20"/>
  <c r="AS73" i="20"/>
  <c r="AS218" i="20"/>
  <c r="AS2" i="20"/>
  <c r="AS344" i="20"/>
  <c r="AS208" i="20"/>
  <c r="AS177" i="20"/>
  <c r="AS134" i="20"/>
  <c r="AS53" i="20"/>
  <c r="AS217" i="20"/>
  <c r="AS184" i="20"/>
  <c r="AS44" i="20"/>
  <c r="AS50" i="20"/>
  <c r="AS380" i="20"/>
  <c r="AS280" i="20"/>
  <c r="AS205" i="20"/>
  <c r="AS131" i="20"/>
  <c r="AS49" i="20"/>
  <c r="AS308" i="20"/>
  <c r="AS281" i="20"/>
  <c r="AS255" i="20"/>
  <c r="AS164" i="20"/>
  <c r="AS97" i="20"/>
  <c r="AS43" i="20"/>
  <c r="AS132" i="20"/>
  <c r="AS304" i="20"/>
  <c r="AS277" i="20"/>
  <c r="AS242" i="20"/>
  <c r="AS31" i="20"/>
  <c r="AS37" i="20"/>
  <c r="AS295" i="20"/>
  <c r="AS366" i="20"/>
  <c r="AS331" i="20"/>
  <c r="AS288" i="20"/>
  <c r="AS275" i="20"/>
  <c r="AS154" i="20"/>
  <c r="AS82" i="20"/>
  <c r="AS42" i="20"/>
  <c r="AS260" i="20"/>
  <c r="AS186" i="20"/>
  <c r="AS65" i="20"/>
  <c r="AS321" i="20"/>
  <c r="AS200" i="20"/>
  <c r="AS198" i="20"/>
  <c r="AS126" i="20"/>
  <c r="AS34" i="20"/>
  <c r="AS102" i="20"/>
  <c r="AS382" i="20"/>
  <c r="AS343" i="20"/>
  <c r="AS320" i="20"/>
  <c r="AS297" i="20"/>
  <c r="AS207" i="20"/>
  <c r="AS176" i="20"/>
  <c r="AS133" i="20"/>
  <c r="AS52" i="20"/>
  <c r="AS21" i="20"/>
  <c r="AS245" i="20"/>
  <c r="AS215" i="20"/>
  <c r="AS123" i="20"/>
  <c r="AS27" i="20"/>
  <c r="AS24" i="20"/>
  <c r="AS368" i="20"/>
  <c r="AS338" i="20"/>
  <c r="AS290" i="20"/>
  <c r="AS283" i="20"/>
  <c r="AS243" i="20"/>
  <c r="AS232" i="20"/>
  <c r="AS156" i="20"/>
  <c r="AS84" i="20"/>
  <c r="AS20" i="20"/>
  <c r="AS332" i="20"/>
  <c r="AS244" i="20"/>
  <c r="AS163" i="20"/>
  <c r="AS93" i="20"/>
  <c r="AS41" i="20"/>
  <c r="AS23" i="20"/>
  <c r="AS284" i="20"/>
  <c r="AS78" i="20"/>
  <c r="AS361" i="20"/>
  <c r="AS351" i="20"/>
  <c r="AS256" i="20"/>
  <c r="AS235" i="20"/>
  <c r="AS140" i="20"/>
  <c r="AS74" i="20"/>
  <c r="AS8" i="20"/>
  <c r="AS12" i="20"/>
  <c r="AS348" i="20"/>
  <c r="AS340" i="20"/>
  <c r="AS209" i="20"/>
  <c r="AS178" i="20"/>
  <c r="AS136" i="20"/>
  <c r="AS54" i="20"/>
  <c r="AS28" i="20"/>
  <c r="AS372" i="20"/>
  <c r="AS345" i="20"/>
  <c r="AS261" i="20"/>
  <c r="AS223" i="20"/>
  <c r="AS167" i="20"/>
  <c r="AS118" i="20"/>
  <c r="AS95" i="20"/>
  <c r="AS57" i="20"/>
  <c r="AS327" i="20"/>
  <c r="AS254" i="20"/>
  <c r="AS174" i="20"/>
  <c r="AS125" i="20"/>
  <c r="AS107" i="20"/>
  <c r="AS33" i="20"/>
  <c r="AS333" i="20"/>
  <c r="AS306" i="20"/>
  <c r="AS115" i="20"/>
  <c r="AS7" i="20"/>
  <c r="AS358" i="20"/>
  <c r="AS325" i="20"/>
  <c r="AS292" i="20"/>
  <c r="AS240" i="20"/>
  <c r="AS196" i="20"/>
  <c r="AS170" i="20"/>
  <c r="AS142" i="20"/>
  <c r="AS76" i="20"/>
  <c r="AS10" i="20"/>
  <c r="AS270" i="20"/>
  <c r="AS86" i="20"/>
  <c r="AS367" i="20"/>
  <c r="AS289" i="20"/>
  <c r="AS276" i="20"/>
  <c r="AS219" i="20"/>
  <c r="AS155" i="20"/>
  <c r="AS83" i="20"/>
  <c r="AS19" i="20"/>
  <c r="AS58" i="20"/>
  <c r="AS314" i="20"/>
  <c r="AS262" i="20"/>
  <c r="AS187" i="20"/>
  <c r="AS94" i="20"/>
  <c r="AS59" i="20"/>
  <c r="AS350" i="20"/>
  <c r="AS313" i="20"/>
  <c r="AS201" i="20"/>
  <c r="AS199" i="20"/>
  <c r="AS127" i="20"/>
  <c r="AS113" i="20"/>
  <c r="AS35" i="20"/>
  <c r="AS109" i="20"/>
  <c r="AS357" i="20"/>
  <c r="AS144" i="20"/>
  <c r="AS301" i="20"/>
  <c r="AS175" i="20"/>
  <c r="AS112" i="20"/>
  <c r="AS106" i="20"/>
  <c r="AS62" i="20"/>
  <c r="AS5" i="20"/>
  <c r="AS307" i="20"/>
  <c r="AS370" i="20"/>
  <c r="AS310" i="20"/>
  <c r="AS259" i="20"/>
  <c r="AS222" i="20"/>
  <c r="AS117" i="20"/>
  <c r="AS91" i="20"/>
  <c r="AS116" i="20"/>
  <c r="AS336" i="20"/>
  <c r="AS282" i="20"/>
  <c r="AS234" i="20"/>
  <c r="AS101" i="20"/>
  <c r="AS45" i="20"/>
  <c r="AS266" i="20"/>
  <c r="AS189" i="20"/>
  <c r="AS169" i="20"/>
  <c r="AS15" i="20"/>
  <c r="AS238" i="20"/>
  <c r="AS362" i="20"/>
  <c r="AS324" i="20"/>
  <c r="AS239" i="20"/>
  <c r="AS193" i="20"/>
  <c r="AS166" i="20"/>
  <c r="AS141" i="20"/>
  <c r="AS75" i="20"/>
  <c r="AS9" i="20"/>
  <c r="AS352" i="20"/>
  <c r="AS246" i="20"/>
  <c r="AS210" i="20"/>
  <c r="AS179" i="20"/>
  <c r="AS55" i="20"/>
  <c r="AS360" i="20"/>
  <c r="AS373" i="20"/>
  <c r="AS349" i="20"/>
  <c r="AS319" i="20"/>
  <c r="AS263" i="20"/>
  <c r="AS224" i="20"/>
  <c r="AS171" i="20"/>
  <c r="AS119" i="20"/>
  <c r="AS99" i="20"/>
  <c r="AS66" i="20"/>
  <c r="AS110" i="20"/>
  <c r="AS371" i="20"/>
  <c r="AS274" i="20"/>
  <c r="AS160" i="20"/>
  <c r="AS88" i="20"/>
  <c r="AS67" i="20"/>
  <c r="AS300" i="20"/>
  <c r="AS279" i="20"/>
  <c r="AS173" i="20"/>
  <c r="AS111" i="20"/>
  <c r="AS104" i="20"/>
  <c r="AS60" i="20"/>
  <c r="AS3" i="20"/>
  <c r="AS341" i="20"/>
  <c r="AS291" i="20"/>
  <c r="AS233" i="20"/>
  <c r="AS157" i="20"/>
  <c r="AS85" i="20"/>
  <c r="AS48" i="20"/>
  <c r="AS43" i="22"/>
  <c r="AS226" i="22"/>
  <c r="AS345" i="22"/>
  <c r="AS228" i="22"/>
  <c r="AO19" i="20"/>
  <c r="AO112" i="20"/>
  <c r="AO156" i="20"/>
  <c r="AO235" i="20"/>
  <c r="AO295" i="20"/>
  <c r="AO359" i="20"/>
  <c r="AO92" i="20"/>
  <c r="AO146" i="20"/>
  <c r="AO184" i="20"/>
  <c r="AO256" i="20"/>
  <c r="AO313" i="20"/>
  <c r="AO378" i="20"/>
  <c r="AO51" i="20"/>
  <c r="AO98" i="20"/>
  <c r="AO188" i="20"/>
  <c r="AO276" i="20"/>
  <c r="AO369" i="20"/>
  <c r="AO100" i="20"/>
  <c r="AO194" i="20"/>
  <c r="AO314" i="20"/>
  <c r="AO25" i="20"/>
  <c r="AO202" i="20"/>
  <c r="AO318" i="20"/>
  <c r="AO59" i="20"/>
  <c r="AO168" i="20"/>
  <c r="AO315" i="20"/>
  <c r="AO61" i="20"/>
  <c r="AO172" i="20"/>
  <c r="AO319" i="20"/>
  <c r="AO56" i="20"/>
  <c r="AO193" i="20"/>
  <c r="AO324" i="20"/>
  <c r="AS286" i="20"/>
  <c r="AS105" i="20"/>
  <c r="AS108" i="20"/>
  <c r="AS374" i="22"/>
  <c r="AS152" i="22"/>
  <c r="AS263" i="22"/>
  <c r="AS343" i="22"/>
  <c r="AS70" i="22"/>
  <c r="AS369" i="22"/>
  <c r="AS164" i="22"/>
  <c r="AS352" i="22"/>
  <c r="AS11" i="22"/>
  <c r="AS339" i="22"/>
  <c r="AO45" i="20"/>
  <c r="AO103" i="20"/>
  <c r="AO164" i="20"/>
  <c r="AO236" i="20"/>
  <c r="AO303" i="20"/>
  <c r="AO365" i="20"/>
  <c r="AO48" i="20"/>
  <c r="AO118" i="20"/>
  <c r="AO198" i="20"/>
  <c r="AO249" i="20"/>
  <c r="AO335" i="20"/>
  <c r="AO2" i="20"/>
  <c r="AO69" i="20"/>
  <c r="AO138" i="20"/>
  <c r="AO199" i="20"/>
  <c r="AO265" i="20"/>
  <c r="AO367" i="20"/>
  <c r="AO107" i="20"/>
  <c r="AO218" i="20"/>
  <c r="AO320" i="20"/>
  <c r="AO29" i="20"/>
  <c r="AO191" i="20"/>
  <c r="AO332" i="20"/>
  <c r="AO30" i="20"/>
  <c r="AO197" i="20"/>
  <c r="AO336" i="20"/>
  <c r="AO39" i="20"/>
  <c r="AO192" i="20"/>
  <c r="AO333" i="20"/>
  <c r="AO101" i="20"/>
  <c r="AO224" i="20"/>
  <c r="AO334" i="20"/>
  <c r="AS273" i="20"/>
  <c r="AS335" i="20"/>
  <c r="AS6" i="20"/>
  <c r="AS377" i="20"/>
  <c r="AS303" i="22"/>
  <c r="AS154" i="22"/>
  <c r="AS80" i="22"/>
  <c r="AS187" i="22"/>
  <c r="AS89" i="22"/>
  <c r="AS244" i="22"/>
  <c r="AO46" i="20"/>
  <c r="AO145" i="20"/>
  <c r="AO180" i="20"/>
  <c r="AO251" i="20"/>
  <c r="AO309" i="20"/>
  <c r="AO377" i="20"/>
  <c r="AO68" i="20"/>
  <c r="AO126" i="20"/>
  <c r="AO200" i="20"/>
  <c r="AO275" i="20"/>
  <c r="AO326" i="20"/>
  <c r="AO33" i="20"/>
  <c r="AO23" i="20"/>
  <c r="AO147" i="20"/>
  <c r="AO195" i="20"/>
  <c r="AO294" i="20"/>
  <c r="AO379" i="20"/>
  <c r="AO74" i="20"/>
  <c r="AO203" i="20"/>
  <c r="AO338" i="20"/>
  <c r="AO75" i="20"/>
  <c r="AO204" i="20"/>
  <c r="AO339" i="20"/>
  <c r="AO76" i="20"/>
  <c r="AO205" i="20"/>
  <c r="AO340" i="20"/>
  <c r="AO77" i="20"/>
  <c r="AO206" i="20"/>
  <c r="AO341" i="20"/>
  <c r="AO86" i="20"/>
  <c r="AO217" i="20"/>
  <c r="AS227" i="20"/>
  <c r="AS326" i="20"/>
  <c r="AS159" i="20"/>
  <c r="AS271" i="20"/>
  <c r="AS302" i="20"/>
  <c r="AS220" i="20"/>
  <c r="AS315" i="20"/>
  <c r="AS165" i="20"/>
  <c r="AS264" i="20"/>
  <c r="AS318" i="20"/>
  <c r="AS212" i="20"/>
  <c r="AS119" i="22"/>
  <c r="AS160" i="22"/>
  <c r="AS225" i="22"/>
  <c r="AS128" i="22"/>
  <c r="BF316" i="20"/>
  <c r="BH316" i="20" s="1"/>
  <c r="BF271" i="20"/>
  <c r="BH271" i="20" s="1"/>
  <c r="BF331" i="20"/>
  <c r="BH331" i="20" s="1"/>
  <c r="BF293" i="20"/>
  <c r="BH293" i="20" s="1"/>
  <c r="BF208" i="20"/>
  <c r="BH208" i="20" s="1"/>
  <c r="BF117" i="20"/>
  <c r="BH117" i="20" s="1"/>
  <c r="BF106" i="20"/>
  <c r="BH106" i="20" s="1"/>
  <c r="BF18" i="20"/>
  <c r="BH18" i="20" s="1"/>
  <c r="BF342" i="20"/>
  <c r="BH342" i="20" s="1"/>
  <c r="BF295" i="20"/>
  <c r="BH295" i="20" s="1"/>
  <c r="BF239" i="20"/>
  <c r="BH239" i="20" s="1"/>
  <c r="BF198" i="20"/>
  <c r="BH198" i="20" s="1"/>
  <c r="BF177" i="20"/>
  <c r="BH177" i="20" s="1"/>
  <c r="BF8" i="20"/>
  <c r="BH8" i="20" s="1"/>
  <c r="BF341" i="20"/>
  <c r="BH341" i="20" s="1"/>
  <c r="BF258" i="20"/>
  <c r="BH258" i="20" s="1"/>
  <c r="BF214" i="20"/>
  <c r="BH214" i="20" s="1"/>
  <c r="BF167" i="20"/>
  <c r="BH167" i="20" s="1"/>
  <c r="BF74" i="20"/>
  <c r="BH74" i="20" s="1"/>
  <c r="BF135" i="20"/>
  <c r="BH135" i="20" s="1"/>
  <c r="BF328" i="20"/>
  <c r="BH328" i="20" s="1"/>
  <c r="BF257" i="20"/>
  <c r="BH257" i="20" s="1"/>
  <c r="BF213" i="20"/>
  <c r="BH213" i="20" s="1"/>
  <c r="BF122" i="20"/>
  <c r="BH122" i="20" s="1"/>
  <c r="BF98" i="20"/>
  <c r="BH98" i="20" s="1"/>
  <c r="BF110" i="20"/>
  <c r="BH110" i="20" s="1"/>
  <c r="BF319" i="20"/>
  <c r="BH319" i="20" s="1"/>
  <c r="BF276" i="20"/>
  <c r="BH276" i="20" s="1"/>
  <c r="BF200" i="20"/>
  <c r="BH200" i="20" s="1"/>
  <c r="BF136" i="20"/>
  <c r="BH136" i="20" s="1"/>
  <c r="BF69" i="20"/>
  <c r="BH69" i="20" s="1"/>
  <c r="BF273" i="20"/>
  <c r="BH273" i="20" s="1"/>
  <c r="BF175" i="20"/>
  <c r="BH175" i="20" s="1"/>
  <c r="BF4" i="20"/>
  <c r="BH4" i="20" s="1"/>
  <c r="BF163" i="20"/>
  <c r="BH163" i="20" s="1"/>
  <c r="BF54" i="20"/>
  <c r="BH54" i="20" s="1"/>
  <c r="BF335" i="20"/>
  <c r="BH335" i="20" s="1"/>
  <c r="BF113" i="20"/>
  <c r="BH113" i="20" s="1"/>
  <c r="BF71" i="20"/>
  <c r="BH71" i="20" s="1"/>
  <c r="BF249" i="20"/>
  <c r="BH249" i="20" s="1"/>
  <c r="BF78" i="20"/>
  <c r="BH78" i="20" s="1"/>
  <c r="BF366" i="20"/>
  <c r="BH366" i="20" s="1"/>
  <c r="BF194" i="20"/>
  <c r="BH194" i="20" s="1"/>
  <c r="BF96" i="20"/>
  <c r="BH96" i="20" s="1"/>
  <c r="BF26" i="20"/>
  <c r="BH26" i="20" s="1"/>
  <c r="BF103" i="20"/>
  <c r="BH103" i="20" s="1"/>
  <c r="BF193" i="20"/>
  <c r="BH193" i="20" s="1"/>
  <c r="BF344" i="20"/>
  <c r="BH344" i="20" s="1"/>
  <c r="BF275" i="20"/>
  <c r="BH275" i="20" s="1"/>
  <c r="BF348" i="20"/>
  <c r="BH348" i="20" s="1"/>
  <c r="BF268" i="20"/>
  <c r="BH268" i="20" s="1"/>
  <c r="BF189" i="20"/>
  <c r="BH189" i="20" s="1"/>
  <c r="BF140" i="20"/>
  <c r="BH140" i="20" s="1"/>
  <c r="BF28" i="20"/>
  <c r="BH28" i="20" s="1"/>
  <c r="BF21" i="20"/>
  <c r="BH21" i="20" s="1"/>
  <c r="BF330" i="20"/>
  <c r="BH330" i="20" s="1"/>
  <c r="BF291" i="20"/>
  <c r="BH291" i="20" s="1"/>
  <c r="BF224" i="20"/>
  <c r="BH224" i="20" s="1"/>
  <c r="BF159" i="20"/>
  <c r="BH159" i="20" s="1"/>
  <c r="BF91" i="20"/>
  <c r="BH91" i="20" s="1"/>
  <c r="BF12" i="20"/>
  <c r="BH12" i="20" s="1"/>
  <c r="BF329" i="20"/>
  <c r="BH329" i="20" s="1"/>
  <c r="BF300" i="20"/>
  <c r="BH300" i="20" s="1"/>
  <c r="BF206" i="20"/>
  <c r="BH206" i="20" s="1"/>
  <c r="BF131" i="20"/>
  <c r="BH131" i="20" s="1"/>
  <c r="BF66" i="20"/>
  <c r="BH66" i="20" s="1"/>
  <c r="BF88" i="20"/>
  <c r="BH88" i="20" s="1"/>
  <c r="BF318" i="20"/>
  <c r="BH318" i="20" s="1"/>
  <c r="BF304" i="20"/>
  <c r="BH304" i="20" s="1"/>
  <c r="BF205" i="20"/>
  <c r="BH205" i="20" s="1"/>
  <c r="BF114" i="20"/>
  <c r="BH114" i="20" s="1"/>
  <c r="BF46" i="20"/>
  <c r="BH46" i="20" s="1"/>
  <c r="BF72" i="20"/>
  <c r="BH72" i="20" s="1"/>
  <c r="BF314" i="20"/>
  <c r="BH314" i="20" s="1"/>
  <c r="BF256" i="20"/>
  <c r="BH256" i="20" s="1"/>
  <c r="BF195" i="20"/>
  <c r="BH195" i="20" s="1"/>
  <c r="BF144" i="20"/>
  <c r="BH144" i="20" s="1"/>
  <c r="BF44" i="20"/>
  <c r="BH44" i="20" s="1"/>
  <c r="BF226" i="20"/>
  <c r="BH226" i="20" s="1"/>
  <c r="BF86" i="20"/>
  <c r="BH86" i="20" s="1"/>
  <c r="BF192" i="20"/>
  <c r="BH192" i="20" s="1"/>
  <c r="BF120" i="20"/>
  <c r="BH120" i="20" s="1"/>
  <c r="BF3" i="20"/>
  <c r="BH3" i="20" s="1"/>
  <c r="BF262" i="20"/>
  <c r="BH262" i="20" s="1"/>
  <c r="BF48" i="20"/>
  <c r="BH48" i="20" s="1"/>
  <c r="BF24" i="20"/>
  <c r="BH24" i="20" s="1"/>
  <c r="BF240" i="20"/>
  <c r="BH240" i="20" s="1"/>
  <c r="BF100" i="20"/>
  <c r="BH100" i="20" s="1"/>
  <c r="BF360" i="20"/>
  <c r="BH360" i="20" s="1"/>
  <c r="BF182" i="20"/>
  <c r="BH182" i="20" s="1"/>
  <c r="BF58" i="20"/>
  <c r="BH58" i="20" s="1"/>
  <c r="BF303" i="20"/>
  <c r="BH303" i="20" s="1"/>
  <c r="BF70" i="20"/>
  <c r="BH70" i="20" s="1"/>
  <c r="BF174" i="20"/>
  <c r="BH174" i="20" s="1"/>
  <c r="BF310" i="20"/>
  <c r="BH310" i="20" s="1"/>
  <c r="BF380" i="20"/>
  <c r="BH380" i="20" s="1"/>
  <c r="BF317" i="20"/>
  <c r="BH317" i="20" s="1"/>
  <c r="BF260" i="20"/>
  <c r="BH260" i="20" s="1"/>
  <c r="BF181" i="20"/>
  <c r="BH181" i="20" s="1"/>
  <c r="BF95" i="20"/>
  <c r="BH95" i="20" s="1"/>
  <c r="BF22" i="20"/>
  <c r="BH22" i="20" s="1"/>
  <c r="BF379" i="20"/>
  <c r="BH379" i="20" s="1"/>
  <c r="BF337" i="20"/>
  <c r="BH337" i="20" s="1"/>
  <c r="BF283" i="20"/>
  <c r="BH283" i="20" s="1"/>
  <c r="BF207" i="20"/>
  <c r="BH207" i="20" s="1"/>
  <c r="BF151" i="20"/>
  <c r="BH151" i="20" s="1"/>
  <c r="BF83" i="20"/>
  <c r="BH83" i="20" s="1"/>
  <c r="BF9" i="20"/>
  <c r="BH9" i="20" s="1"/>
  <c r="BF334" i="20"/>
  <c r="BH334" i="20" s="1"/>
  <c r="BF246" i="20"/>
  <c r="BH246" i="20" s="1"/>
  <c r="BF201" i="20"/>
  <c r="BH201" i="20" s="1"/>
  <c r="BF123" i="20"/>
  <c r="BH123" i="20" s="1"/>
  <c r="BF102" i="20"/>
  <c r="BH102" i="20" s="1"/>
  <c r="BF377" i="20"/>
  <c r="BH377" i="20" s="1"/>
  <c r="BF312" i="20"/>
  <c r="BH312" i="20" s="1"/>
  <c r="BF243" i="20"/>
  <c r="BH243" i="20" s="1"/>
  <c r="BF234" i="20"/>
  <c r="BH234" i="20" s="1"/>
  <c r="BF145" i="20"/>
  <c r="BH145" i="20" s="1"/>
  <c r="BF47" i="20"/>
  <c r="BH47" i="20" s="1"/>
  <c r="BF94" i="20"/>
  <c r="BH94" i="20" s="1"/>
  <c r="BF309" i="20"/>
  <c r="BH309" i="20" s="1"/>
  <c r="BF242" i="20"/>
  <c r="BH242" i="20" s="1"/>
  <c r="BF185" i="20"/>
  <c r="BH185" i="20" s="1"/>
  <c r="BF166" i="20"/>
  <c r="BH166" i="20" s="1"/>
  <c r="BF15" i="20"/>
  <c r="BH15" i="20" s="1"/>
  <c r="BF221" i="20"/>
  <c r="BH221" i="20" s="1"/>
  <c r="BF64" i="20"/>
  <c r="BH64" i="20" s="1"/>
  <c r="BF36" i="20"/>
  <c r="BH36" i="20" s="1"/>
  <c r="BF170" i="20"/>
  <c r="BH170" i="20" s="1"/>
  <c r="BF369" i="20"/>
  <c r="BH369" i="20" s="1"/>
  <c r="BF184" i="20"/>
  <c r="BH184" i="20" s="1"/>
  <c r="BF53" i="20"/>
  <c r="BH53" i="20" s="1"/>
  <c r="BF367" i="20"/>
  <c r="BH367" i="20" s="1"/>
  <c r="BF183" i="20"/>
  <c r="BH183" i="20" s="1"/>
  <c r="BF60" i="20"/>
  <c r="BH60" i="20" s="1"/>
  <c r="BF320" i="20"/>
  <c r="BH320" i="20" s="1"/>
  <c r="BF155" i="20"/>
  <c r="BH155" i="20" s="1"/>
  <c r="BF38" i="20"/>
  <c r="BH38" i="20" s="1"/>
  <c r="BF237" i="20"/>
  <c r="BH237" i="20" s="1"/>
  <c r="BF23" i="20"/>
  <c r="BH23" i="20" s="1"/>
  <c r="BF126" i="20"/>
  <c r="BH126" i="20" s="1"/>
  <c r="BF381" i="20"/>
  <c r="BH381" i="20" s="1"/>
  <c r="BF305" i="20"/>
  <c r="BH305" i="20" s="1"/>
  <c r="BF364" i="20"/>
  <c r="BH364" i="20" s="1"/>
  <c r="BF332" i="20"/>
  <c r="BH332" i="20" s="1"/>
  <c r="BF294" i="20"/>
  <c r="BH294" i="20" s="1"/>
  <c r="BF168" i="20"/>
  <c r="BH168" i="20" s="1"/>
  <c r="BF84" i="20"/>
  <c r="BH84" i="20" s="1"/>
  <c r="BF52" i="20"/>
  <c r="BH52" i="20" s="1"/>
  <c r="BF375" i="20"/>
  <c r="BH375" i="20" s="1"/>
  <c r="BF351" i="20"/>
  <c r="BH351" i="20" s="1"/>
  <c r="BF267" i="20"/>
  <c r="BH267" i="20" s="1"/>
  <c r="BF216" i="20"/>
  <c r="BH216" i="20" s="1"/>
  <c r="BF171" i="20"/>
  <c r="BH171" i="20" s="1"/>
  <c r="BF75" i="20"/>
  <c r="BH75" i="20" s="1"/>
  <c r="BF59" i="20"/>
  <c r="BH59" i="20" s="1"/>
  <c r="BF321" i="20"/>
  <c r="BH321" i="20" s="1"/>
  <c r="BF248" i="20"/>
  <c r="BH248" i="20" s="1"/>
  <c r="BF187" i="20"/>
  <c r="BH187" i="20" s="1"/>
  <c r="BF115" i="20"/>
  <c r="BH115" i="20" s="1"/>
  <c r="BF108" i="20"/>
  <c r="BH108" i="20" s="1"/>
  <c r="BF373" i="20"/>
  <c r="BH373" i="20" s="1"/>
  <c r="BF306" i="20"/>
  <c r="BH306" i="20" s="1"/>
  <c r="BF244" i="20"/>
  <c r="BH244" i="20" s="1"/>
  <c r="BF197" i="20"/>
  <c r="BH197" i="20" s="1"/>
  <c r="BF111" i="20"/>
  <c r="BH111" i="20" s="1"/>
  <c r="BF16" i="20"/>
  <c r="BH16" i="20" s="1"/>
  <c r="BF368" i="20"/>
  <c r="BH368" i="20" s="1"/>
  <c r="BF280" i="20"/>
  <c r="BH280" i="20" s="1"/>
  <c r="BF232" i="20"/>
  <c r="BH232" i="20" s="1"/>
  <c r="BF196" i="20"/>
  <c r="BH196" i="20" s="1"/>
  <c r="BF80" i="20"/>
  <c r="BH80" i="20" s="1"/>
  <c r="BF14" i="20"/>
  <c r="BH14" i="20" s="1"/>
  <c r="BF203" i="20"/>
  <c r="BH203" i="20" s="1"/>
  <c r="BF97" i="20"/>
  <c r="BH97" i="20" s="1"/>
  <c r="BF336" i="20"/>
  <c r="BH336" i="20" s="1"/>
  <c r="BF85" i="20"/>
  <c r="BH85" i="20" s="1"/>
  <c r="BF307" i="20"/>
  <c r="BH307" i="20" s="1"/>
  <c r="BF162" i="20"/>
  <c r="BH162" i="20" s="1"/>
  <c r="BF7" i="20"/>
  <c r="BH7" i="20" s="1"/>
  <c r="BF352" i="20"/>
  <c r="BH352" i="20" s="1"/>
  <c r="BF161" i="20"/>
  <c r="BH161" i="20" s="1"/>
  <c r="BF19" i="20"/>
  <c r="BH19" i="20" s="1"/>
  <c r="BF286" i="20"/>
  <c r="BH286" i="20" s="1"/>
  <c r="BF134" i="20"/>
  <c r="BH134" i="20" s="1"/>
  <c r="BF45" i="20"/>
  <c r="BH45" i="20" s="1"/>
  <c r="BF228" i="20"/>
  <c r="BH228" i="20" s="1"/>
  <c r="BF35" i="20"/>
  <c r="BH35" i="20" s="1"/>
  <c r="BF87" i="20"/>
  <c r="BH87" i="20" s="1"/>
  <c r="BF365" i="20"/>
  <c r="BH365" i="20" s="1"/>
  <c r="BF285" i="20"/>
  <c r="BH285" i="20" s="1"/>
  <c r="BF372" i="20"/>
  <c r="BH372" i="20" s="1"/>
  <c r="BF308" i="20"/>
  <c r="BH308" i="20" s="1"/>
  <c r="BF255" i="20"/>
  <c r="BH255" i="20" s="1"/>
  <c r="BF160" i="20"/>
  <c r="BH160" i="20" s="1"/>
  <c r="BF76" i="20"/>
  <c r="BH76" i="20" s="1"/>
  <c r="BF34" i="20"/>
  <c r="BH34" i="20" s="1"/>
  <c r="BF363" i="20"/>
  <c r="BH363" i="20" s="1"/>
  <c r="BF324" i="20"/>
  <c r="BH324" i="20" s="1"/>
  <c r="BF259" i="20"/>
  <c r="BH259" i="20" s="1"/>
  <c r="BF215" i="20"/>
  <c r="BH215" i="20" s="1"/>
  <c r="BF132" i="20"/>
  <c r="BH132" i="20" s="1"/>
  <c r="BF67" i="20"/>
  <c r="BH67" i="20" s="1"/>
  <c r="BF378" i="20"/>
  <c r="BH378" i="20" s="1"/>
  <c r="BF290" i="20"/>
  <c r="BH290" i="20" s="1"/>
  <c r="BF251" i="20"/>
  <c r="BH251" i="20" s="1"/>
  <c r="BF179" i="20"/>
  <c r="BH179" i="20" s="1"/>
  <c r="BF146" i="20"/>
  <c r="BH146" i="20" s="1"/>
  <c r="BF49" i="20"/>
  <c r="BH49" i="20" s="1"/>
  <c r="BF376" i="20"/>
  <c r="BH376" i="20" s="1"/>
  <c r="BF289" i="20"/>
  <c r="BH289" i="20" s="1"/>
  <c r="BF247" i="20"/>
  <c r="BH247" i="20" s="1"/>
  <c r="BF186" i="20"/>
  <c r="BH186" i="20" s="1"/>
  <c r="BF89" i="20"/>
  <c r="BH89" i="20" s="1"/>
  <c r="BF41" i="20"/>
  <c r="BH41" i="20" s="1"/>
  <c r="BF371" i="20"/>
  <c r="BH371" i="20" s="1"/>
  <c r="BF298" i="20"/>
  <c r="BH298" i="20" s="1"/>
  <c r="BF229" i="20"/>
  <c r="BH229" i="20" s="1"/>
  <c r="BF164" i="20"/>
  <c r="BH164" i="20" s="1"/>
  <c r="BF350" i="20"/>
  <c r="BH350" i="20" s="1"/>
  <c r="BF382" i="20"/>
  <c r="BH382" i="20" s="1"/>
  <c r="BF191" i="20"/>
  <c r="BH191" i="20" s="1"/>
  <c r="BF42" i="20"/>
  <c r="BH42" i="20" s="1"/>
  <c r="BF302" i="20"/>
  <c r="BH302" i="20" s="1"/>
  <c r="BF63" i="20"/>
  <c r="BH63" i="20" s="1"/>
  <c r="BF190" i="20"/>
  <c r="BH190" i="20" s="1"/>
  <c r="BF119" i="20"/>
  <c r="BH119" i="20" s="1"/>
  <c r="BF25" i="20"/>
  <c r="BH25" i="20" s="1"/>
  <c r="BF326" i="20"/>
  <c r="BH326" i="20" s="1"/>
  <c r="BF139" i="20"/>
  <c r="BH139" i="20" s="1"/>
  <c r="BF43" i="20"/>
  <c r="BH43" i="20" s="1"/>
  <c r="BF272" i="20"/>
  <c r="BH272" i="20" s="1"/>
  <c r="BF141" i="20"/>
  <c r="BH141" i="20" s="1"/>
  <c r="BF278" i="20"/>
  <c r="BH278" i="20" s="1"/>
  <c r="BF210" i="20"/>
  <c r="BH210" i="20" s="1"/>
  <c r="BF29" i="20"/>
  <c r="BH29" i="20" s="1"/>
  <c r="BF101" i="20"/>
  <c r="BH101" i="20" s="1"/>
  <c r="BF358" i="20"/>
  <c r="BH358" i="20" s="1"/>
  <c r="BF297" i="20"/>
  <c r="BH297" i="20" s="1"/>
  <c r="BF357" i="20"/>
  <c r="BH357" i="20" s="1"/>
  <c r="BF315" i="20"/>
  <c r="BH315" i="20" s="1"/>
  <c r="BF254" i="20"/>
  <c r="BH254" i="20" s="1"/>
  <c r="BF152" i="20"/>
  <c r="BH152" i="20" s="1"/>
  <c r="BF68" i="20"/>
  <c r="BH68" i="20" s="1"/>
  <c r="BF57" i="20"/>
  <c r="BH57" i="20" s="1"/>
  <c r="BF370" i="20"/>
  <c r="BH370" i="20" s="1"/>
  <c r="BF323" i="20"/>
  <c r="BH323" i="20" s="1"/>
  <c r="BF250" i="20"/>
  <c r="BH250" i="20" s="1"/>
  <c r="BF188" i="20"/>
  <c r="BH188" i="20" s="1"/>
  <c r="BF124" i="20"/>
  <c r="BH124" i="20" s="1"/>
  <c r="BF104" i="20"/>
  <c r="BH104" i="20" s="1"/>
  <c r="BF374" i="20"/>
  <c r="BH374" i="20" s="1"/>
  <c r="BF282" i="20"/>
  <c r="BH282" i="20" s="1"/>
  <c r="BF235" i="20"/>
  <c r="BH235" i="20" s="1"/>
  <c r="BF165" i="20"/>
  <c r="BH165" i="20" s="1"/>
  <c r="BF173" i="20"/>
  <c r="BH173" i="20" s="1"/>
  <c r="BF32" i="20"/>
  <c r="BH32" i="20" s="1"/>
  <c r="BF361" i="20"/>
  <c r="BH361" i="20" s="1"/>
  <c r="BF281" i="20"/>
  <c r="BH281" i="20" s="1"/>
  <c r="BF236" i="20"/>
  <c r="BH236" i="20" s="1"/>
  <c r="BF157" i="20"/>
  <c r="BH157" i="20" s="1"/>
  <c r="BF81" i="20"/>
  <c r="BH81" i="20" s="1"/>
  <c r="BF61" i="20"/>
  <c r="BH61" i="20" s="1"/>
  <c r="BF353" i="20"/>
  <c r="BH353" i="20" s="1"/>
  <c r="BF264" i="20"/>
  <c r="BH264" i="20" s="1"/>
  <c r="BF212" i="20"/>
  <c r="BH212" i="20" s="1"/>
  <c r="BF156" i="20"/>
  <c r="BH156" i="20" s="1"/>
  <c r="BF233" i="20"/>
  <c r="BH233" i="20" s="1"/>
  <c r="BF349" i="20"/>
  <c r="BH349" i="20" s="1"/>
  <c r="BF172" i="20"/>
  <c r="BH172" i="20" s="1"/>
  <c r="BF55" i="20"/>
  <c r="BH55" i="20" s="1"/>
  <c r="BF263" i="20"/>
  <c r="BH263" i="20" s="1"/>
  <c r="BF93" i="20"/>
  <c r="BH93" i="20" s="1"/>
  <c r="BF138" i="20"/>
  <c r="BH138" i="20" s="1"/>
  <c r="BF143" i="20"/>
  <c r="BH143" i="20" s="1"/>
  <c r="BF338" i="20"/>
  <c r="BH338" i="20" s="1"/>
  <c r="BF322" i="20"/>
  <c r="BH322" i="20" s="1"/>
  <c r="BF118" i="20"/>
  <c r="BH118" i="20" s="1"/>
  <c r="BF13" i="20"/>
  <c r="BH13" i="20" s="1"/>
  <c r="BF245" i="20"/>
  <c r="BH245" i="20" s="1"/>
  <c r="BF107" i="20"/>
  <c r="BH107" i="20" s="1"/>
  <c r="BF211" i="20"/>
  <c r="BH211" i="20" s="1"/>
  <c r="BF199" i="20"/>
  <c r="BH199" i="20" s="1"/>
  <c r="BF20" i="20"/>
  <c r="BH20" i="20" s="1"/>
  <c r="BF5" i="20"/>
  <c r="BH5" i="20" s="1"/>
  <c r="BF345" i="20"/>
  <c r="BH345" i="20" s="1"/>
  <c r="BF269" i="20"/>
  <c r="BH269" i="20" s="1"/>
  <c r="BF347" i="20"/>
  <c r="BH347" i="20" s="1"/>
  <c r="BF299" i="20"/>
  <c r="BH299" i="20" s="1"/>
  <c r="BF225" i="20"/>
  <c r="BH225" i="20" s="1"/>
  <c r="BF133" i="20"/>
  <c r="BH133" i="20" s="1"/>
  <c r="BF109" i="20"/>
  <c r="BH109" i="20" s="1"/>
  <c r="BF17" i="20"/>
  <c r="BH17" i="20" s="1"/>
  <c r="BF356" i="20"/>
  <c r="BH356" i="20" s="1"/>
  <c r="BF311" i="20"/>
  <c r="BH311" i="20" s="1"/>
  <c r="BF253" i="20"/>
  <c r="BH253" i="20" s="1"/>
  <c r="BF180" i="20"/>
  <c r="BH180" i="20" s="1"/>
  <c r="BF116" i="20"/>
  <c r="BH116" i="20" s="1"/>
  <c r="BF51" i="20"/>
  <c r="BH51" i="20" s="1"/>
  <c r="BF362" i="20"/>
  <c r="BH362" i="20" s="1"/>
  <c r="BF292" i="20"/>
  <c r="BH292" i="20" s="1"/>
  <c r="BF231" i="20"/>
  <c r="BH231" i="20" s="1"/>
  <c r="BF158" i="20"/>
  <c r="BH158" i="20" s="1"/>
  <c r="BF112" i="20"/>
  <c r="BH112" i="20" s="1"/>
  <c r="BF11" i="20"/>
  <c r="BH11" i="20" s="1"/>
  <c r="BF354" i="20"/>
  <c r="BH354" i="20" s="1"/>
  <c r="BF301" i="20"/>
  <c r="BH301" i="20" s="1"/>
  <c r="BF230" i="20"/>
  <c r="BH230" i="20" s="1"/>
  <c r="BF149" i="20"/>
  <c r="BH149" i="20" s="1"/>
  <c r="BF73" i="20"/>
  <c r="BH73" i="20" s="1"/>
  <c r="BF6" i="20"/>
  <c r="BH6" i="20" s="1"/>
  <c r="BF327" i="20"/>
  <c r="BH327" i="20" s="1"/>
  <c r="BF277" i="20"/>
  <c r="BH277" i="20" s="1"/>
  <c r="BF204" i="20"/>
  <c r="BH204" i="20" s="1"/>
  <c r="BF148" i="20"/>
  <c r="BH148" i="20" s="1"/>
  <c r="BF178" i="20"/>
  <c r="BH178" i="20" s="1"/>
  <c r="BF325" i="20"/>
  <c r="BH325" i="20" s="1"/>
  <c r="BF176" i="20"/>
  <c r="BH176" i="20" s="1"/>
  <c r="BF27" i="20"/>
  <c r="BH27" i="20" s="1"/>
  <c r="BF217" i="20"/>
  <c r="BH217" i="20" s="1"/>
  <c r="BF50" i="20"/>
  <c r="BH50" i="20" s="1"/>
  <c r="BF92" i="20"/>
  <c r="BH92" i="20" s="1"/>
  <c r="BF79" i="20"/>
  <c r="BH79" i="20" s="1"/>
  <c r="BF241" i="20"/>
  <c r="BH241" i="20" s="1"/>
  <c r="BF287" i="20"/>
  <c r="BH287" i="20" s="1"/>
  <c r="BF142" i="20"/>
  <c r="BH142" i="20" s="1"/>
  <c r="BF39" i="20"/>
  <c r="BH39" i="20" s="1"/>
  <c r="BF238" i="20"/>
  <c r="BH238" i="20" s="1"/>
  <c r="BF77" i="20"/>
  <c r="BH77" i="20" s="1"/>
  <c r="BF154" i="20"/>
  <c r="BH154" i="20" s="1"/>
  <c r="BF153" i="20"/>
  <c r="BH153" i="20" s="1"/>
  <c r="BF227" i="20"/>
  <c r="BH227" i="20" s="1"/>
  <c r="BF56" i="20"/>
  <c r="BH56" i="20" s="1"/>
  <c r="BF333" i="20"/>
  <c r="BH333" i="20" s="1"/>
  <c r="BF261" i="20"/>
  <c r="BH261" i="20" s="1"/>
  <c r="BF343" i="20"/>
  <c r="BH343" i="20" s="1"/>
  <c r="BF284" i="20"/>
  <c r="BH284" i="20" s="1"/>
  <c r="BF218" i="20"/>
  <c r="BH218" i="20" s="1"/>
  <c r="BF125" i="20"/>
  <c r="BH125" i="20" s="1"/>
  <c r="BF37" i="20"/>
  <c r="BH37" i="20" s="1"/>
  <c r="BF10" i="20"/>
  <c r="BH10" i="20" s="1"/>
  <c r="BF346" i="20"/>
  <c r="BH346" i="20" s="1"/>
  <c r="BF313" i="20"/>
  <c r="BH313" i="20" s="1"/>
  <c r="BF252" i="20"/>
  <c r="BH252" i="20" s="1"/>
  <c r="BF169" i="20"/>
  <c r="BH169" i="20" s="1"/>
  <c r="BF147" i="20"/>
  <c r="BH147" i="20" s="1"/>
  <c r="BF33" i="20"/>
  <c r="BH33" i="20" s="1"/>
  <c r="BF355" i="20"/>
  <c r="BH355" i="20" s="1"/>
  <c r="BF266" i="20"/>
  <c r="BH266" i="20" s="1"/>
  <c r="BF223" i="20"/>
  <c r="BH223" i="20" s="1"/>
  <c r="BF150" i="20"/>
  <c r="BH150" i="20" s="1"/>
  <c r="BF82" i="20"/>
  <c r="BH82" i="20" s="1"/>
  <c r="BF288" i="20"/>
  <c r="BH288" i="20" s="1"/>
  <c r="BF340" i="20"/>
  <c r="BH340" i="20" s="1"/>
  <c r="BF265" i="20"/>
  <c r="BH265" i="20" s="1"/>
  <c r="BF222" i="20"/>
  <c r="BH222" i="20" s="1"/>
  <c r="BF130" i="20"/>
  <c r="BH130" i="20" s="1"/>
  <c r="BF65" i="20"/>
  <c r="BH65" i="20" s="1"/>
  <c r="BF296" i="20"/>
  <c r="BH296" i="20" s="1"/>
  <c r="BF339" i="20"/>
  <c r="BH339" i="20" s="1"/>
  <c r="BF279" i="20"/>
  <c r="BH279" i="20" s="1"/>
  <c r="BF219" i="20"/>
  <c r="BH219" i="20" s="1"/>
  <c r="BF129" i="20"/>
  <c r="BH129" i="20" s="1"/>
  <c r="BF137" i="20"/>
  <c r="BH137" i="20" s="1"/>
  <c r="BF270" i="20"/>
  <c r="BH270" i="20" s="1"/>
  <c r="BF121" i="20"/>
  <c r="BH121" i="20" s="1"/>
  <c r="BF31" i="20"/>
  <c r="BH31" i="20" s="1"/>
  <c r="BF202" i="20"/>
  <c r="BH202" i="20" s="1"/>
  <c r="BF40" i="20"/>
  <c r="BH40" i="20" s="1"/>
  <c r="BF359" i="20"/>
  <c r="BH359" i="20" s="1"/>
  <c r="BF62" i="20"/>
  <c r="BH62" i="20" s="1"/>
  <c r="BF128" i="20"/>
  <c r="BH128" i="20" s="1"/>
  <c r="BF274" i="20"/>
  <c r="BH274" i="20" s="1"/>
  <c r="BF99" i="20"/>
  <c r="BH99" i="20" s="1"/>
  <c r="BF105" i="20"/>
  <c r="BH105" i="20" s="1"/>
  <c r="BF220" i="20"/>
  <c r="BH220" i="20" s="1"/>
  <c r="BF90" i="20"/>
  <c r="BH90" i="20" s="1"/>
  <c r="BF30" i="20"/>
  <c r="BH30" i="20" s="1"/>
  <c r="BF127" i="20"/>
  <c r="BH127" i="20" s="1"/>
  <c r="BF209" i="20"/>
  <c r="BH209" i="20" s="1"/>
  <c r="BI278" i="20"/>
  <c r="BI328" i="20"/>
  <c r="BI373" i="20"/>
  <c r="BI310" i="20"/>
  <c r="BI201" i="20"/>
  <c r="BI98" i="20"/>
  <c r="BI255" i="20"/>
  <c r="BI36" i="20"/>
  <c r="BI365" i="20"/>
  <c r="BI140" i="20"/>
  <c r="BI354" i="20"/>
  <c r="BI265" i="20"/>
  <c r="BI196" i="20"/>
  <c r="BI127" i="20"/>
  <c r="BI351" i="20"/>
  <c r="BI290" i="20"/>
  <c r="BI319" i="20"/>
  <c r="BI325" i="20"/>
  <c r="BI236" i="20"/>
  <c r="BI275" i="20"/>
  <c r="BI241" i="20"/>
  <c r="BI59" i="20"/>
  <c r="BI93" i="20"/>
  <c r="BI158" i="20"/>
  <c r="BI286" i="20"/>
  <c r="BI118" i="20"/>
  <c r="BI160" i="20"/>
  <c r="BI62" i="20"/>
  <c r="BI266" i="20"/>
  <c r="BI67" i="20"/>
  <c r="BI304" i="20"/>
  <c r="BI313" i="20"/>
  <c r="BI281" i="20"/>
  <c r="BI121" i="20"/>
  <c r="BI130" i="20"/>
  <c r="BI302" i="20"/>
  <c r="BI125" i="20"/>
  <c r="BI55" i="20"/>
  <c r="BI90" i="20"/>
  <c r="BI167" i="20"/>
  <c r="BI210" i="20"/>
  <c r="BI322" i="20"/>
  <c r="BI28" i="20"/>
  <c r="BI134" i="20"/>
  <c r="BI31" i="20"/>
  <c r="BI162" i="20"/>
  <c r="BI184" i="20"/>
  <c r="BI348" i="20"/>
  <c r="BI355" i="20"/>
  <c r="BI155" i="20"/>
  <c r="BI258" i="20"/>
  <c r="BI2" i="20"/>
  <c r="BI232" i="20"/>
  <c r="BI99" i="20"/>
  <c r="BI169" i="20"/>
  <c r="BI35" i="20"/>
  <c r="BI294" i="20"/>
  <c r="BI382" i="20"/>
  <c r="BI346" i="20"/>
  <c r="BI274" i="20"/>
  <c r="BI341" i="20"/>
  <c r="BI342" i="20"/>
  <c r="BI301" i="20"/>
  <c r="BI86" i="20"/>
  <c r="BI222" i="20"/>
  <c r="BI147" i="20"/>
  <c r="BI171" i="20"/>
  <c r="BI16" i="20"/>
  <c r="BI292" i="20"/>
  <c r="BI276" i="20"/>
  <c r="BI307" i="20"/>
  <c r="BI377" i="20"/>
  <c r="BI339" i="20"/>
  <c r="BI9" i="20"/>
  <c r="BI358" i="20"/>
  <c r="BI285" i="20"/>
  <c r="BI25" i="20"/>
  <c r="BI128" i="20"/>
  <c r="BI103" i="20"/>
  <c r="BI141" i="20"/>
  <c r="BI282" i="20"/>
  <c r="BI327" i="20"/>
  <c r="BI119" i="20"/>
  <c r="BI269" i="20"/>
  <c r="BI295" i="20"/>
  <c r="BI316" i="20"/>
  <c r="BI92" i="20"/>
  <c r="BI369" i="20"/>
  <c r="BI43" i="20"/>
  <c r="BI374" i="20"/>
  <c r="BI183" i="20"/>
  <c r="BI198" i="20"/>
  <c r="BI34" i="20"/>
  <c r="BI173" i="20"/>
  <c r="BI144" i="20"/>
  <c r="BI181" i="20"/>
  <c r="BI192" i="20"/>
  <c r="BI314" i="20"/>
  <c r="BI48" i="20"/>
  <c r="BI54" i="20"/>
  <c r="BI23" i="20"/>
  <c r="BI126" i="20"/>
  <c r="BI174" i="20"/>
  <c r="BI259" i="20"/>
  <c r="BI379" i="20"/>
  <c r="BI179" i="20"/>
  <c r="BI133" i="20"/>
  <c r="BI46" i="20"/>
  <c r="BI368" i="20"/>
  <c r="BI91" i="20"/>
  <c r="BI151" i="20"/>
  <c r="BI332" i="20"/>
  <c r="BI250" i="20"/>
  <c r="BI371" i="20"/>
  <c r="BI76" i="20"/>
  <c r="BI47" i="20"/>
  <c r="BI114" i="20"/>
  <c r="BI113" i="20"/>
  <c r="BI107" i="20"/>
  <c r="BI68" i="20"/>
  <c r="BI50" i="20"/>
  <c r="BI335" i="20"/>
  <c r="BI163" i="20"/>
  <c r="BI356" i="20"/>
  <c r="BI71" i="20"/>
  <c r="BI254" i="20"/>
  <c r="BI153" i="20"/>
  <c r="BI136" i="20"/>
  <c r="BI17" i="20"/>
  <c r="BI367" i="20"/>
  <c r="BI79" i="20"/>
  <c r="BI10" i="20"/>
  <c r="BI326" i="20"/>
  <c r="BI40" i="20"/>
  <c r="BI66" i="20"/>
  <c r="BI102" i="20"/>
  <c r="BI233" i="20"/>
  <c r="BI88" i="20"/>
  <c r="BI363" i="20"/>
  <c r="BI298" i="20"/>
  <c r="BI3" i="20"/>
  <c r="BI209" i="20"/>
  <c r="BI7" i="20"/>
  <c r="BI116" i="20"/>
  <c r="BI271" i="20"/>
  <c r="BI317" i="20"/>
  <c r="BI13" i="20"/>
  <c r="BI256" i="20"/>
  <c r="BI202" i="20"/>
  <c r="BI104" i="20"/>
  <c r="BI216" i="20"/>
  <c r="BI206" i="20"/>
  <c r="BI297" i="20"/>
  <c r="BI253" i="20"/>
  <c r="BI353" i="20"/>
  <c r="BI53" i="20"/>
  <c r="BI73" i="20"/>
  <c r="BI237" i="20"/>
  <c r="BI315" i="20"/>
  <c r="BI213" i="20"/>
  <c r="BI180" i="20"/>
  <c r="BI148" i="20"/>
  <c r="BI185" i="20"/>
  <c r="BI8" i="20"/>
  <c r="BI235" i="20"/>
  <c r="BI149" i="20"/>
  <c r="BI138" i="20"/>
  <c r="BI109" i="20"/>
  <c r="BI21" i="20"/>
  <c r="BI243" i="20"/>
  <c r="BI280" i="20"/>
  <c r="BI112" i="20"/>
  <c r="BI157" i="20"/>
  <c r="BI89" i="20"/>
  <c r="BI207" i="20"/>
  <c r="BI309" i="20"/>
  <c r="BI44" i="20"/>
  <c r="BI186" i="20"/>
  <c r="BI361" i="20"/>
  <c r="BI41" i="20"/>
  <c r="BI188" i="20"/>
  <c r="BI64" i="20"/>
  <c r="BI15" i="20"/>
  <c r="BI97" i="20"/>
  <c r="BI80" i="20"/>
  <c r="BI359" i="20"/>
  <c r="BI11" i="20"/>
  <c r="BI165" i="20"/>
  <c r="BI164" i="20"/>
  <c r="BI296" i="20"/>
  <c r="BI159" i="20"/>
  <c r="BI84" i="20"/>
  <c r="BI227" i="20"/>
  <c r="BI12" i="20"/>
  <c r="BI362" i="20"/>
  <c r="BI61" i="20"/>
  <c r="BI215" i="20"/>
  <c r="BI320" i="20"/>
  <c r="BI27" i="20"/>
  <c r="BI83" i="20"/>
  <c r="BI289" i="20"/>
  <c r="BI344" i="20"/>
  <c r="BI124" i="20"/>
  <c r="BI273" i="20"/>
  <c r="BI336" i="20"/>
  <c r="BI4" i="20"/>
  <c r="BI338" i="20"/>
  <c r="BI56" i="20"/>
  <c r="BI132" i="20"/>
  <c r="BI195" i="20"/>
  <c r="BI345" i="20"/>
  <c r="BI306" i="20"/>
  <c r="BI230" i="20"/>
  <c r="BI20" i="20"/>
  <c r="BI22" i="20"/>
  <c r="BI252" i="20"/>
  <c r="BI6" i="20"/>
  <c r="BI24" i="20"/>
  <c r="BI331" i="20"/>
  <c r="BI194" i="20"/>
  <c r="BI135" i="20"/>
  <c r="BI246" i="20"/>
  <c r="BI69" i="20"/>
  <c r="BI111" i="20"/>
  <c r="BI291" i="20"/>
  <c r="BI239" i="20"/>
  <c r="BI172" i="20"/>
  <c r="BI370" i="20"/>
  <c r="BI372" i="20"/>
  <c r="BI94" i="20"/>
  <c r="BI347" i="20"/>
  <c r="BI177" i="20"/>
  <c r="BI263" i="20"/>
  <c r="BI108" i="20"/>
  <c r="BI287" i="20"/>
  <c r="BI85" i="20"/>
  <c r="BI70" i="20"/>
  <c r="BI142" i="20"/>
  <c r="BI101" i="20"/>
  <c r="BI267" i="20"/>
  <c r="BI81" i="20"/>
  <c r="BI223" i="20"/>
  <c r="BI283" i="20"/>
  <c r="BI324" i="20"/>
  <c r="BI220" i="20"/>
  <c r="BI26" i="20"/>
  <c r="BI45" i="20"/>
  <c r="BI82" i="20"/>
  <c r="BI32" i="20"/>
  <c r="BI105" i="20"/>
  <c r="BI303" i="20"/>
  <c r="BI337" i="20"/>
  <c r="BI219" i="20"/>
  <c r="BI238" i="20"/>
  <c r="BI330" i="20"/>
  <c r="BI378" i="20"/>
  <c r="BI226" i="20"/>
  <c r="BI305" i="20"/>
  <c r="BI146" i="20"/>
  <c r="BI161" i="20"/>
  <c r="BI42" i="20"/>
  <c r="BI33" i="20"/>
  <c r="BI193" i="20"/>
  <c r="BI205" i="20"/>
  <c r="BI75" i="20"/>
  <c r="BI60" i="20"/>
  <c r="BI300" i="20"/>
  <c r="BI52" i="20"/>
  <c r="BI178" i="20"/>
  <c r="BI323" i="20"/>
  <c r="BI49" i="20"/>
  <c r="BI247" i="20"/>
  <c r="BI376" i="20"/>
  <c r="BI249" i="20"/>
  <c r="BI299" i="20"/>
  <c r="BI96" i="20"/>
  <c r="BI129" i="20"/>
  <c r="BI225" i="20"/>
  <c r="BI199" i="20"/>
  <c r="BI217" i="20"/>
  <c r="BI245" i="20"/>
  <c r="BI191" i="20"/>
  <c r="BI262" i="20"/>
  <c r="BI349" i="20"/>
  <c r="BI182" i="20"/>
  <c r="BI375" i="20"/>
  <c r="BI211" i="20"/>
  <c r="BI72" i="20"/>
  <c r="BI29" i="20"/>
  <c r="BI154" i="20"/>
  <c r="BI200" i="20"/>
  <c r="BI156" i="20"/>
  <c r="BI170" i="20"/>
  <c r="BI150" i="20"/>
  <c r="BI143" i="20"/>
  <c r="BI293" i="20"/>
  <c r="BI168" i="20"/>
  <c r="BI264" i="20"/>
  <c r="BI333" i="20"/>
  <c r="BI357" i="20"/>
  <c r="BI240" i="20"/>
  <c r="BI139" i="20"/>
  <c r="BI120" i="20"/>
  <c r="BI175" i="20"/>
  <c r="BI122" i="20"/>
  <c r="BI110" i="20"/>
  <c r="BI37" i="20"/>
  <c r="BI221" i="20"/>
  <c r="BI364" i="20"/>
  <c r="BI366" i="20"/>
  <c r="BI63" i="20"/>
  <c r="BI270" i="20"/>
  <c r="BI334" i="20"/>
  <c r="BI208" i="20"/>
  <c r="BI248" i="20"/>
  <c r="BI95" i="20"/>
  <c r="BI123" i="20"/>
  <c r="BI204" i="20"/>
  <c r="BI257" i="20"/>
  <c r="BI228" i="20"/>
  <c r="BI190" i="20"/>
  <c r="BI30" i="20"/>
  <c r="BI131" i="20"/>
  <c r="BI212" i="20"/>
  <c r="BI343" i="20"/>
  <c r="BI145" i="20"/>
  <c r="BI231" i="20"/>
  <c r="BI352" i="20"/>
  <c r="BI234" i="20"/>
  <c r="BI58" i="20"/>
  <c r="BI340" i="20"/>
  <c r="BI350" i="20"/>
  <c r="BI251" i="20"/>
  <c r="BI14" i="20"/>
  <c r="BI39" i="20"/>
  <c r="BI74" i="20"/>
  <c r="BI244" i="20"/>
  <c r="BI152" i="20"/>
  <c r="BI279" i="20"/>
  <c r="BI260" i="20"/>
  <c r="BI189" i="20"/>
  <c r="BI77" i="20"/>
  <c r="BI318" i="20"/>
  <c r="BI187" i="20"/>
  <c r="BI100" i="20"/>
  <c r="BI218" i="20"/>
  <c r="BI242" i="20"/>
  <c r="BI277" i="20"/>
  <c r="BI261" i="20"/>
  <c r="BI284" i="20"/>
  <c r="BI197" i="20"/>
  <c r="BI57" i="20"/>
  <c r="BI38" i="20"/>
  <c r="BI65" i="20"/>
  <c r="BI78" i="20"/>
  <c r="BI87" i="20"/>
  <c r="BI272" i="20"/>
  <c r="BI308" i="20"/>
  <c r="BI19" i="20"/>
  <c r="BI360" i="20"/>
  <c r="BI224" i="20"/>
  <c r="BI312" i="20"/>
  <c r="BI117" i="20"/>
  <c r="BI137" i="20"/>
  <c r="BI18" i="20"/>
  <c r="BI311" i="20"/>
  <c r="BI51" i="20"/>
  <c r="BI115" i="20"/>
  <c r="BI106" i="20"/>
  <c r="BI288" i="20"/>
  <c r="BI214" i="20"/>
  <c r="BI329" i="20"/>
  <c r="BI176" i="20"/>
  <c r="BI268" i="20"/>
  <c r="BI380" i="20"/>
  <c r="BI381" i="20"/>
  <c r="BI229" i="20"/>
  <c r="BI5" i="20"/>
  <c r="BI166" i="20"/>
  <c r="BI203" i="20"/>
  <c r="BI321" i="20"/>
  <c r="AO376" i="20"/>
  <c r="AO312" i="20"/>
  <c r="AO247" i="20"/>
  <c r="AO179" i="20"/>
  <c r="AO144" i="20"/>
  <c r="AO44" i="20"/>
  <c r="AO363" i="20"/>
  <c r="AO301" i="20"/>
  <c r="AO253" i="20"/>
  <c r="AO162" i="20"/>
  <c r="AO95" i="20"/>
  <c r="AO41" i="20"/>
  <c r="AO362" i="20"/>
  <c r="AO300" i="20"/>
  <c r="AO242" i="20"/>
  <c r="AO161" i="20"/>
  <c r="AO91" i="20"/>
  <c r="AO26" i="20"/>
  <c r="AO372" i="20"/>
  <c r="AO299" i="20"/>
  <c r="AO240" i="20"/>
  <c r="AO160" i="20"/>
  <c r="AO109" i="20"/>
  <c r="AO55" i="20"/>
  <c r="AO370" i="20"/>
  <c r="AO298" i="20"/>
  <c r="AO257" i="20"/>
  <c r="AO159" i="20"/>
  <c r="AO102" i="20"/>
  <c r="AO53" i="20"/>
  <c r="AO364" i="20"/>
  <c r="AO302" i="20"/>
  <c r="AO232" i="20"/>
  <c r="AO163" i="20"/>
  <c r="AO99" i="20"/>
  <c r="AO43" i="20"/>
  <c r="AO361" i="20"/>
  <c r="AO291" i="20"/>
  <c r="AO237" i="20"/>
  <c r="AO154" i="20"/>
  <c r="AO108" i="20"/>
  <c r="AO13" i="20"/>
  <c r="AO351" i="20"/>
  <c r="AO290" i="20"/>
  <c r="AO233" i="20"/>
  <c r="AO153" i="20"/>
  <c r="AO106" i="20"/>
  <c r="AO12" i="20"/>
  <c r="AO346" i="20"/>
  <c r="AO289" i="20"/>
  <c r="AO234" i="20"/>
  <c r="AO152" i="20"/>
  <c r="AO104" i="20"/>
  <c r="AO11" i="20"/>
  <c r="AO371" i="20"/>
  <c r="AO288" i="20"/>
  <c r="AO219" i="20"/>
  <c r="AO151" i="20"/>
  <c r="AO90" i="20"/>
  <c r="AO10" i="20"/>
  <c r="AO357" i="20"/>
  <c r="AO287" i="20"/>
  <c r="AO220" i="20"/>
  <c r="AO150" i="20"/>
  <c r="AO358" i="20"/>
  <c r="AO292" i="20"/>
  <c r="AO245" i="20"/>
  <c r="AO155" i="20"/>
  <c r="AO111" i="20"/>
  <c r="AO17" i="20"/>
  <c r="AO352" i="20"/>
  <c r="AO283" i="20"/>
  <c r="AO214" i="20"/>
  <c r="AO185" i="20"/>
  <c r="AO85" i="20"/>
  <c r="AO58" i="20"/>
  <c r="AO349" i="20"/>
  <c r="AO282" i="20"/>
  <c r="AO213" i="20"/>
  <c r="AO181" i="20"/>
  <c r="AO84" i="20"/>
  <c r="AO16" i="20"/>
  <c r="AO345" i="20"/>
  <c r="AO296" i="20"/>
  <c r="AO212" i="20"/>
  <c r="AO177" i="20"/>
  <c r="AO83" i="20"/>
  <c r="AO15" i="20"/>
  <c r="AO356" i="20"/>
  <c r="AO310" i="20"/>
  <c r="AO211" i="20"/>
  <c r="AO170" i="20"/>
  <c r="AO82" i="20"/>
  <c r="AO49" i="20"/>
  <c r="AO348" i="20"/>
  <c r="AO297" i="20"/>
  <c r="AO210" i="20"/>
  <c r="AO166" i="20"/>
  <c r="AO342" i="20"/>
  <c r="AO270" i="20"/>
  <c r="AO207" i="20"/>
  <c r="AO182" i="20"/>
  <c r="AO78" i="20"/>
  <c r="AO36" i="20"/>
  <c r="AO331" i="20"/>
  <c r="AO261" i="20"/>
  <c r="AO223" i="20"/>
  <c r="AO131" i="20"/>
  <c r="AO97" i="20"/>
  <c r="AO38" i="20"/>
  <c r="AO330" i="20"/>
  <c r="AO260" i="20"/>
  <c r="AO215" i="20"/>
  <c r="AO130" i="20"/>
  <c r="AO93" i="20"/>
  <c r="AO21" i="20"/>
  <c r="AO329" i="20"/>
  <c r="AO259" i="20"/>
  <c r="AO238" i="20"/>
  <c r="AO129" i="20"/>
  <c r="AO137" i="20"/>
  <c r="AO22" i="20"/>
  <c r="AO328" i="20"/>
  <c r="AO258" i="20"/>
  <c r="AO201" i="20"/>
  <c r="AO128" i="20"/>
  <c r="AS16" i="20"/>
  <c r="AS69" i="20"/>
  <c r="AS63" i="20"/>
  <c r="AS248" i="20"/>
  <c r="AS100" i="20"/>
  <c r="AS354" i="20"/>
  <c r="AS379" i="22"/>
  <c r="AS316" i="22"/>
  <c r="AS222" i="22"/>
  <c r="AS188" i="22"/>
  <c r="AS81" i="22"/>
  <c r="AS56" i="22"/>
  <c r="AS47" i="22"/>
  <c r="AS287" i="22"/>
  <c r="AS179" i="22"/>
  <c r="AS371" i="22"/>
  <c r="AS328" i="22"/>
  <c r="AS288" i="22"/>
  <c r="AS234" i="22"/>
  <c r="AS139" i="22"/>
  <c r="AS73" i="22"/>
  <c r="AS372" i="22"/>
  <c r="AS337" i="22"/>
  <c r="AS307" i="22"/>
  <c r="AS276" i="22"/>
  <c r="AS158" i="22"/>
  <c r="AS130" i="22"/>
  <c r="AS74" i="22"/>
  <c r="AS377" i="22"/>
  <c r="AS257" i="22"/>
  <c r="AS122" i="22"/>
  <c r="AS256" i="22"/>
  <c r="AS230" i="22"/>
  <c r="AS145" i="22"/>
  <c r="AS121" i="22"/>
  <c r="AS51" i="22"/>
  <c r="AS370" i="22"/>
  <c r="AS255" i="22"/>
  <c r="AS205" i="22"/>
  <c r="AS120" i="22"/>
  <c r="AS45" i="22"/>
  <c r="AS354" i="22"/>
  <c r="AS310" i="22"/>
  <c r="AS251" i="22"/>
  <c r="AS227" i="22"/>
  <c r="AS98" i="22"/>
  <c r="AS27" i="22"/>
  <c r="AS3" i="22"/>
  <c r="AS289" i="22"/>
  <c r="AS241" i="22"/>
  <c r="AS180" i="22"/>
  <c r="AS146" i="22"/>
  <c r="AS99" i="22"/>
  <c r="AS373" i="22"/>
  <c r="AS329" i="22"/>
  <c r="AS290" i="22"/>
  <c r="AS238" i="22"/>
  <c r="AS140" i="22"/>
  <c r="AS19" i="22"/>
  <c r="AS366" i="22"/>
  <c r="AS338" i="22"/>
  <c r="AS309" i="22"/>
  <c r="AS267" i="22"/>
  <c r="AS248" i="22"/>
  <c r="AS162" i="22"/>
  <c r="AS131" i="22"/>
  <c r="AS258" i="22"/>
  <c r="AS245" i="22"/>
  <c r="AS322" i="22"/>
  <c r="AS296" i="22"/>
  <c r="AS237" i="22"/>
  <c r="AS207" i="22"/>
  <c r="AS114" i="22"/>
  <c r="AS33" i="22"/>
  <c r="AS66" i="22"/>
  <c r="AS4" i="22"/>
  <c r="AS356" i="22"/>
  <c r="AS274" i="22"/>
  <c r="AS169" i="22"/>
  <c r="AS113" i="22"/>
  <c r="AS32" i="22"/>
  <c r="AS28" i="22"/>
  <c r="AS363" i="22"/>
  <c r="AS319" i="22"/>
  <c r="AS293" i="22"/>
  <c r="AS243" i="22"/>
  <c r="AS165" i="22"/>
  <c r="AS112" i="22"/>
  <c r="AS101" i="22"/>
  <c r="AS38" i="22"/>
  <c r="AS214" i="22"/>
  <c r="AS197" i="22"/>
  <c r="AS90" i="22"/>
  <c r="AS12" i="22"/>
  <c r="AS330" i="22"/>
  <c r="AS323" i="22"/>
  <c r="AS240" i="22"/>
  <c r="AS141" i="22"/>
  <c r="AS109" i="22"/>
  <c r="AS20" i="22"/>
  <c r="AS367" i="22"/>
  <c r="AS340" i="22"/>
  <c r="AS252" i="22"/>
  <c r="AS132" i="22"/>
  <c r="AS105" i="22"/>
  <c r="AS294" i="22"/>
  <c r="AS259" i="22"/>
  <c r="AS171" i="22"/>
  <c r="AS102" i="22"/>
  <c r="AS365" i="22"/>
  <c r="AS299" i="22"/>
  <c r="AS246" i="22"/>
  <c r="AS157" i="22"/>
  <c r="AS115" i="22"/>
  <c r="AS34" i="22"/>
  <c r="AS2" i="22"/>
  <c r="AS357" i="22"/>
  <c r="AS217" i="22"/>
  <c r="AS200" i="22"/>
  <c r="AS93" i="22"/>
  <c r="AS17" i="22"/>
  <c r="AS355" i="22"/>
  <c r="AS216" i="22"/>
  <c r="AS199" i="22"/>
  <c r="AS92" i="22"/>
  <c r="AS72" i="22"/>
  <c r="AS350" i="22"/>
  <c r="AS318" i="22"/>
  <c r="AS292" i="22"/>
  <c r="AS215" i="22"/>
  <c r="AS198" i="22"/>
  <c r="AS91" i="22"/>
  <c r="AS39" i="22"/>
  <c r="AS13" i="22"/>
  <c r="AS380" i="22"/>
  <c r="AS349" i="22"/>
  <c r="AS233" i="22"/>
  <c r="AS189" i="22"/>
  <c r="AS82" i="22"/>
  <c r="AS57" i="22"/>
  <c r="AS368" i="22"/>
  <c r="AS291" i="22"/>
  <c r="AS133" i="22"/>
  <c r="AS100" i="22"/>
  <c r="AS29" i="22"/>
  <c r="AS260" i="22"/>
  <c r="AS168" i="22"/>
  <c r="AS360" i="22"/>
  <c r="AS266" i="22"/>
  <c r="AS270" i="22"/>
  <c r="AS161" i="22"/>
  <c r="AS116" i="22"/>
  <c r="AS35" i="22"/>
  <c r="AS5" i="22"/>
  <c r="AS358" i="22"/>
  <c r="AS313" i="22"/>
  <c r="AS302" i="22"/>
  <c r="AS218" i="22"/>
  <c r="AS94" i="22"/>
  <c r="AS300" i="22"/>
  <c r="AS232" i="22"/>
  <c r="AS192" i="22"/>
  <c r="AS166" i="22"/>
  <c r="AS85" i="22"/>
  <c r="AS60" i="22"/>
  <c r="AS7" i="22"/>
  <c r="AS382" i="22"/>
  <c r="AS283" i="22"/>
  <c r="AS265" i="22"/>
  <c r="AS249" i="22"/>
  <c r="AS191" i="22"/>
  <c r="AS84" i="22"/>
  <c r="AS59" i="22"/>
  <c r="AS23" i="22"/>
  <c r="AS381" i="22"/>
  <c r="AS320" i="22"/>
  <c r="AS279" i="22"/>
  <c r="AS190" i="22"/>
  <c r="AS83" i="22"/>
  <c r="AS58" i="22"/>
  <c r="AS14" i="22"/>
  <c r="AS342" i="22"/>
  <c r="AS268" i="22"/>
  <c r="AS181" i="22"/>
  <c r="AS148" i="22"/>
  <c r="AS156" i="22"/>
  <c r="AS37" i="22"/>
  <c r="AS15" i="22"/>
  <c r="AS298" i="22"/>
  <c r="AS261" i="22"/>
  <c r="AS172" i="22"/>
  <c r="AS125" i="22"/>
  <c r="AS106" i="22"/>
  <c r="AS361" i="22"/>
  <c r="AS336" i="22"/>
  <c r="AS281" i="22"/>
  <c r="AS229" i="22"/>
  <c r="AS147" i="22"/>
  <c r="AS117" i="22"/>
  <c r="AS36" i="22"/>
  <c r="AS24" i="22"/>
  <c r="AS18" i="22"/>
  <c r="AS359" i="22"/>
  <c r="AS314" i="22"/>
  <c r="AS304" i="22"/>
  <c r="AS219" i="22"/>
  <c r="AS202" i="22"/>
  <c r="AS95" i="22"/>
  <c r="AS6" i="22"/>
  <c r="AS236" i="22"/>
  <c r="AS210" i="22"/>
  <c r="AS193" i="22"/>
  <c r="AS170" i="22"/>
  <c r="AS86" i="22"/>
  <c r="AS61" i="22"/>
  <c r="AS8" i="22"/>
  <c r="AS311" i="22"/>
  <c r="AS184" i="22"/>
  <c r="AS155" i="22"/>
  <c r="AS107" i="22"/>
  <c r="AS77" i="22"/>
  <c r="AS52" i="22"/>
  <c r="AS31" i="22"/>
  <c r="AS375" i="22"/>
  <c r="AS346" i="22"/>
  <c r="AS321" i="22"/>
  <c r="AS272" i="22"/>
  <c r="AS183" i="22"/>
  <c r="AS206" i="22"/>
  <c r="AS76" i="22"/>
  <c r="AS50" i="22"/>
  <c r="AS344" i="22"/>
  <c r="AS269" i="22"/>
  <c r="AS182" i="22"/>
  <c r="AS167" i="22"/>
  <c r="AS103" i="22"/>
  <c r="AS75" i="22"/>
  <c r="AS48" i="22"/>
  <c r="AS16" i="22"/>
  <c r="AS331" i="22"/>
  <c r="AS271" i="22"/>
  <c r="AS173" i="22"/>
  <c r="AS142" i="22"/>
  <c r="AS21" i="22"/>
  <c r="AS362" i="22"/>
  <c r="AS312" i="22"/>
  <c r="AS231" i="22"/>
  <c r="AS118" i="22"/>
  <c r="AS41" i="22"/>
  <c r="AS22" i="22"/>
  <c r="AS364" i="22"/>
  <c r="AS315" i="22"/>
  <c r="AS306" i="22"/>
  <c r="AS220" i="22"/>
  <c r="AS223" i="22"/>
  <c r="AS96" i="22"/>
  <c r="AS275" i="22"/>
  <c r="AS239" i="22"/>
  <c r="AS211" i="22"/>
  <c r="AS194" i="22"/>
  <c r="AS204" i="22"/>
  <c r="AS87" i="22"/>
  <c r="AS62" i="22"/>
  <c r="AS9" i="22"/>
  <c r="AS250" i="22"/>
  <c r="AS203" i="22"/>
  <c r="AS185" i="22"/>
  <c r="AS159" i="22"/>
  <c r="AS78" i="22"/>
  <c r="AS53" i="22"/>
  <c r="AS334" i="22"/>
  <c r="AS176" i="22"/>
  <c r="AS149" i="22"/>
  <c r="AS44" i="22"/>
  <c r="AS376" i="22"/>
  <c r="AS333" i="22"/>
  <c r="AS175" i="22"/>
  <c r="AS144" i="22"/>
  <c r="AS42" i="22"/>
  <c r="AS26" i="22"/>
  <c r="AS332" i="22"/>
  <c r="AS242" i="22"/>
  <c r="AS174" i="22"/>
  <c r="AS143" i="22"/>
  <c r="AS40" i="22"/>
  <c r="AS351" i="22"/>
  <c r="AS273" i="22"/>
  <c r="AS209" i="22"/>
  <c r="AS134" i="22"/>
  <c r="AS30" i="22"/>
  <c r="AS353" i="22"/>
  <c r="AS308" i="22"/>
  <c r="AS247" i="22"/>
  <c r="AS221" i="22"/>
  <c r="AS97" i="22"/>
  <c r="AS71" i="22"/>
  <c r="AS67" i="22"/>
  <c r="AS277" i="22"/>
  <c r="AS212" i="22"/>
  <c r="AS195" i="22"/>
  <c r="AS88" i="22"/>
  <c r="AS63" i="22"/>
  <c r="AS10" i="22"/>
  <c r="AS348" i="22"/>
  <c r="AS317" i="22"/>
  <c r="AS278" i="22"/>
  <c r="AS208" i="22"/>
  <c r="AS186" i="22"/>
  <c r="AS163" i="22"/>
  <c r="AS111" i="22"/>
  <c r="AS79" i="22"/>
  <c r="AS54" i="22"/>
  <c r="AS335" i="22"/>
  <c r="AS282" i="22"/>
  <c r="AS177" i="22"/>
  <c r="AS150" i="22"/>
  <c r="AS46" i="22"/>
  <c r="AS326" i="22"/>
  <c r="AS284" i="22"/>
  <c r="AS137" i="22"/>
  <c r="AS108" i="22"/>
  <c r="AS69" i="22"/>
  <c r="AS49" i="22"/>
  <c r="AS325" i="22"/>
  <c r="AS297" i="22"/>
  <c r="AS280" i="22"/>
  <c r="AS136" i="22"/>
  <c r="AS324" i="22"/>
  <c r="AS295" i="22"/>
  <c r="AS135" i="22"/>
  <c r="AS104" i="22"/>
  <c r="AS65" i="22"/>
  <c r="AS341" i="22"/>
  <c r="AS262" i="22"/>
  <c r="AS224" i="22"/>
  <c r="AS151" i="22"/>
  <c r="AS126" i="22"/>
  <c r="AS68" i="22"/>
  <c r="AG214" i="20"/>
  <c r="AG305" i="20"/>
  <c r="AG68" i="20"/>
  <c r="AG97" i="20"/>
  <c r="AG159" i="20"/>
  <c r="AG240" i="20"/>
  <c r="AG332" i="20"/>
  <c r="AG23" i="20"/>
  <c r="AG147" i="20"/>
  <c r="AG168" i="20"/>
  <c r="AG258" i="20"/>
  <c r="AG4" i="20"/>
  <c r="AG30" i="20"/>
  <c r="AG114" i="20"/>
  <c r="AG194" i="20"/>
  <c r="AG270" i="20"/>
  <c r="AG64" i="20"/>
  <c r="AG103" i="20"/>
  <c r="AG123" i="20"/>
  <c r="AG193" i="20"/>
  <c r="AG287" i="20"/>
  <c r="AG51" i="20"/>
  <c r="AG72" i="20"/>
  <c r="AG132" i="20"/>
  <c r="AG210" i="20"/>
  <c r="AG301" i="20"/>
  <c r="AG356" i="20"/>
  <c r="AG348" i="20"/>
  <c r="AG232" i="20"/>
  <c r="AG304" i="20"/>
  <c r="AG362" i="20"/>
  <c r="AG373" i="20"/>
  <c r="AG215" i="20"/>
  <c r="AG282" i="20"/>
  <c r="AG342" i="20"/>
  <c r="AK325" i="20"/>
  <c r="AK49" i="20"/>
  <c r="AK9" i="20"/>
  <c r="AK81" i="20"/>
  <c r="AK153" i="20"/>
  <c r="AK227" i="20"/>
  <c r="AK269" i="20"/>
  <c r="AK288" i="20"/>
  <c r="AK366" i="20"/>
  <c r="AK371" i="22"/>
  <c r="AK347" i="22"/>
  <c r="AK360" i="22"/>
  <c r="AG149" i="20"/>
  <c r="AG225" i="20"/>
  <c r="AG311" i="20"/>
  <c r="AG49" i="20"/>
  <c r="AG93" i="20"/>
  <c r="AG158" i="20"/>
  <c r="AG236" i="20"/>
  <c r="AG357" i="20"/>
  <c r="AG67" i="20"/>
  <c r="AG146" i="20"/>
  <c r="AG175" i="20"/>
  <c r="AG278" i="20"/>
  <c r="AG20" i="20"/>
  <c r="AG95" i="20"/>
  <c r="AG121" i="20"/>
  <c r="AG197" i="20"/>
  <c r="AG284" i="20"/>
  <c r="AG21" i="20"/>
  <c r="AG105" i="20"/>
  <c r="AG130" i="20"/>
  <c r="AG208" i="20"/>
  <c r="AG293" i="20"/>
  <c r="AG16" i="20"/>
  <c r="AG79" i="20"/>
  <c r="AG176" i="20"/>
  <c r="AG217" i="20"/>
  <c r="AG313" i="20"/>
  <c r="AG17" i="20"/>
  <c r="AG88" i="20"/>
  <c r="AG155" i="20"/>
  <c r="AG229" i="20"/>
  <c r="AG321" i="20"/>
  <c r="AG367" i="20"/>
  <c r="AG371" i="20"/>
  <c r="AG256" i="20"/>
  <c r="AG319" i="20"/>
  <c r="AG330" i="20"/>
  <c r="AG378" i="20"/>
  <c r="AG228" i="20"/>
  <c r="AG300" i="20"/>
  <c r="AG375" i="20"/>
  <c r="AK160" i="20"/>
  <c r="AK242" i="20"/>
  <c r="AK276" i="20"/>
  <c r="AK20" i="20"/>
  <c r="AK31" i="20"/>
  <c r="AK102" i="20"/>
  <c r="AK193" i="20"/>
  <c r="AK234" i="20"/>
  <c r="AK300" i="20"/>
  <c r="AK369" i="20"/>
  <c r="AK368" i="22"/>
  <c r="AK332" i="22"/>
  <c r="AK369" i="22"/>
  <c r="AK353" i="22"/>
  <c r="AK350" i="22"/>
  <c r="AK337" i="22"/>
  <c r="AK376" i="22"/>
  <c r="AK329" i="22"/>
  <c r="AW58" i="20"/>
  <c r="AW181" i="20"/>
  <c r="AW298" i="20"/>
  <c r="AW34" i="20"/>
  <c r="AW144" i="20"/>
  <c r="AG157" i="20"/>
  <c r="AG231" i="20"/>
  <c r="AG335" i="20"/>
  <c r="AG58" i="20"/>
  <c r="AG108" i="20"/>
  <c r="AG170" i="20"/>
  <c r="AG251" i="20"/>
  <c r="AG334" i="20"/>
  <c r="AG71" i="20"/>
  <c r="AG178" i="20"/>
  <c r="AG195" i="20"/>
  <c r="AG267" i="20"/>
  <c r="AG3" i="20"/>
  <c r="AG100" i="20"/>
  <c r="AG129" i="20"/>
  <c r="AG206" i="20"/>
  <c r="AG296" i="20"/>
  <c r="AG15" i="20"/>
  <c r="AG78" i="20"/>
  <c r="AG174" i="20"/>
  <c r="AG237" i="20"/>
  <c r="AG312" i="20"/>
  <c r="AG13" i="20"/>
  <c r="AG87" i="20"/>
  <c r="AG154" i="20"/>
  <c r="AG227" i="20"/>
  <c r="AG351" i="20"/>
  <c r="AG45" i="20"/>
  <c r="AG102" i="20"/>
  <c r="AG163" i="20"/>
  <c r="AG253" i="20"/>
  <c r="AG327" i="20"/>
  <c r="AG381" i="20"/>
  <c r="AG370" i="20"/>
  <c r="AG298" i="20"/>
  <c r="AG336" i="20"/>
  <c r="AG339" i="20"/>
  <c r="AG374" i="20"/>
  <c r="AG246" i="20"/>
  <c r="AG308" i="20"/>
  <c r="AG366" i="20"/>
  <c r="AK299" i="20"/>
  <c r="AK132" i="20"/>
  <c r="AK302" i="20"/>
  <c r="AK114" i="20"/>
  <c r="AK308" i="20"/>
  <c r="AK367" i="22"/>
  <c r="AK331" i="22"/>
  <c r="AK357" i="22"/>
  <c r="AK349" i="22"/>
  <c r="AK365" i="22"/>
  <c r="AK328" i="22"/>
  <c r="AK340" i="22"/>
  <c r="AG173" i="20"/>
  <c r="AG274" i="20"/>
  <c r="AG18" i="20"/>
  <c r="AG91" i="20"/>
  <c r="AG120" i="20"/>
  <c r="AG192" i="20"/>
  <c r="AG283" i="20"/>
  <c r="AG52" i="20"/>
  <c r="AG77" i="20"/>
  <c r="AG189" i="20"/>
  <c r="AG222" i="20"/>
  <c r="AG307" i="20"/>
  <c r="AG12" i="20"/>
  <c r="AG86" i="20"/>
  <c r="AG153" i="20"/>
  <c r="AG239" i="20"/>
  <c r="AG315" i="20"/>
  <c r="AG43" i="20"/>
  <c r="AG98" i="20"/>
  <c r="AG162" i="20"/>
  <c r="AG254" i="20"/>
  <c r="AG324" i="20"/>
  <c r="AG42" i="20"/>
  <c r="AG142" i="20"/>
  <c r="AG171" i="20"/>
  <c r="AG255" i="20"/>
  <c r="AG344" i="20"/>
  <c r="AG358" i="20"/>
  <c r="AG242" i="20"/>
  <c r="AG265" i="20"/>
  <c r="AG329" i="20"/>
  <c r="AG345" i="20"/>
  <c r="AG365" i="20"/>
  <c r="AG257" i="20"/>
  <c r="AG317" i="20"/>
  <c r="AK307" i="20"/>
  <c r="AK345" i="20"/>
  <c r="AK38" i="20"/>
  <c r="AK99" i="20"/>
  <c r="AK122" i="20"/>
  <c r="AK172" i="20"/>
  <c r="AK200" i="20"/>
  <c r="AK262" i="20"/>
  <c r="AK319" i="20"/>
  <c r="AK338" i="22"/>
  <c r="AK352" i="22"/>
  <c r="AX309" i="20"/>
  <c r="AZ309" i="20" s="1"/>
  <c r="AX25" i="20"/>
  <c r="AZ25" i="20" s="1"/>
  <c r="AX85" i="20"/>
  <c r="AZ85" i="20" s="1"/>
  <c r="AX189" i="20"/>
  <c r="AZ189" i="20" s="1"/>
  <c r="AX231" i="20"/>
  <c r="AZ231" i="20" s="1"/>
  <c r="AX109" i="20"/>
  <c r="AZ109" i="20" s="1"/>
  <c r="AX34" i="20"/>
  <c r="AZ34" i="20" s="1"/>
  <c r="AX219" i="20"/>
  <c r="AZ219" i="20" s="1"/>
  <c r="AX197" i="20"/>
  <c r="AZ197" i="20" s="1"/>
  <c r="AX176" i="20"/>
  <c r="AZ176" i="20" s="1"/>
  <c r="AX377" i="20"/>
  <c r="AZ377" i="20" s="1"/>
  <c r="AX272" i="20"/>
  <c r="AZ272" i="20" s="1"/>
  <c r="AX297" i="20"/>
  <c r="AZ297" i="20" s="1"/>
  <c r="BA76" i="20"/>
  <c r="AX10" i="20"/>
  <c r="AZ10" i="20" s="1"/>
  <c r="AX300" i="20"/>
  <c r="AZ300" i="20" s="1"/>
  <c r="AX149" i="20"/>
  <c r="AZ149" i="20" s="1"/>
  <c r="AX150" i="20"/>
  <c r="AZ150" i="20" s="1"/>
  <c r="AX41" i="20"/>
  <c r="AZ41" i="20" s="1"/>
  <c r="AX350" i="20"/>
  <c r="AZ350" i="20" s="1"/>
  <c r="AX158" i="20"/>
  <c r="AZ158" i="20" s="1"/>
  <c r="AX360" i="20"/>
  <c r="AZ360" i="20" s="1"/>
  <c r="AX311" i="20"/>
  <c r="AZ311" i="20" s="1"/>
  <c r="AX240" i="20"/>
  <c r="AZ240" i="20" s="1"/>
  <c r="AX180" i="20"/>
  <c r="AZ180" i="20" s="1"/>
  <c r="AX117" i="20"/>
  <c r="AZ117" i="20" s="1"/>
  <c r="AX56" i="20"/>
  <c r="AZ56" i="20" s="1"/>
  <c r="AX14" i="20"/>
  <c r="AZ14" i="20" s="1"/>
  <c r="AX330" i="20"/>
  <c r="AZ330" i="20" s="1"/>
  <c r="AX262" i="20"/>
  <c r="AZ262" i="20" s="1"/>
  <c r="AX194" i="20"/>
  <c r="AZ194" i="20" s="1"/>
  <c r="AX169" i="20"/>
  <c r="AZ169" i="20" s="1"/>
  <c r="AX75" i="20"/>
  <c r="AZ75" i="20" s="1"/>
  <c r="AX60" i="20"/>
  <c r="AZ60" i="20" s="1"/>
  <c r="AX368" i="20"/>
  <c r="AZ368" i="20" s="1"/>
  <c r="AX320" i="20"/>
  <c r="AZ320" i="20" s="1"/>
  <c r="AX274" i="20"/>
  <c r="AZ274" i="20" s="1"/>
  <c r="AX246" i="20"/>
  <c r="AZ246" i="20" s="1"/>
  <c r="AX131" i="20"/>
  <c r="AZ131" i="20" s="1"/>
  <c r="AX146" i="20"/>
  <c r="AZ146" i="20" s="1"/>
  <c r="AX4" i="20"/>
  <c r="AZ4" i="20" s="1"/>
  <c r="AX312" i="20"/>
  <c r="AZ312" i="20" s="1"/>
  <c r="AX227" i="20"/>
  <c r="AZ227" i="20" s="1"/>
  <c r="AX153" i="20"/>
  <c r="AZ153" i="20" s="1"/>
  <c r="AX73" i="20"/>
  <c r="AZ73" i="20" s="1"/>
  <c r="AX140" i="20"/>
  <c r="AZ140" i="20" s="1"/>
  <c r="AX327" i="20"/>
  <c r="AZ327" i="20" s="1"/>
  <c r="AX286" i="20"/>
  <c r="AZ286" i="20" s="1"/>
  <c r="AX256" i="20"/>
  <c r="AZ256" i="20" s="1"/>
  <c r="AX160" i="20"/>
  <c r="AZ160" i="20" s="1"/>
  <c r="AX72" i="20"/>
  <c r="AZ72" i="20" s="1"/>
  <c r="AX96" i="20"/>
  <c r="AZ96" i="20" s="1"/>
  <c r="AX338" i="20"/>
  <c r="AZ338" i="20" s="1"/>
  <c r="AX275" i="20"/>
  <c r="AZ275" i="20" s="1"/>
  <c r="AX192" i="20"/>
  <c r="AZ192" i="20" s="1"/>
  <c r="AX107" i="20"/>
  <c r="AZ107" i="20" s="1"/>
  <c r="AX44" i="20"/>
  <c r="AZ44" i="20" s="1"/>
  <c r="AX35" i="20"/>
  <c r="AZ35" i="20" s="1"/>
  <c r="AX337" i="20"/>
  <c r="AZ337" i="20" s="1"/>
  <c r="AX276" i="20"/>
  <c r="AZ276" i="20" s="1"/>
  <c r="AX193" i="20"/>
  <c r="AZ193" i="20" s="1"/>
  <c r="AX39" i="20"/>
  <c r="AZ39" i="20" s="1"/>
  <c r="AX372" i="20"/>
  <c r="AZ372" i="20" s="1"/>
  <c r="AX205" i="20"/>
  <c r="AZ205" i="20" s="1"/>
  <c r="AX352" i="20"/>
  <c r="AZ352" i="20" s="1"/>
  <c r="AX290" i="20"/>
  <c r="AZ290" i="20" s="1"/>
  <c r="AX230" i="20"/>
  <c r="AZ230" i="20" s="1"/>
  <c r="AX172" i="20"/>
  <c r="AZ172" i="20" s="1"/>
  <c r="AX138" i="20"/>
  <c r="AZ138" i="20" s="1"/>
  <c r="AX24" i="20"/>
  <c r="AZ24" i="20" s="1"/>
  <c r="AX45" i="20"/>
  <c r="AZ45" i="20" s="1"/>
  <c r="AX323" i="20"/>
  <c r="AZ323" i="20" s="1"/>
  <c r="AX279" i="20"/>
  <c r="AZ279" i="20" s="1"/>
  <c r="AX199" i="20"/>
  <c r="AZ199" i="20" s="1"/>
  <c r="AX132" i="20"/>
  <c r="AZ132" i="20" s="1"/>
  <c r="AX67" i="20"/>
  <c r="AZ67" i="20" s="1"/>
  <c r="AX29" i="20"/>
  <c r="AZ29" i="20" s="1"/>
  <c r="AX375" i="20"/>
  <c r="AZ375" i="20" s="1"/>
  <c r="AX321" i="20"/>
  <c r="AZ321" i="20" s="1"/>
  <c r="AX249" i="20"/>
  <c r="AZ249" i="20" s="1"/>
  <c r="AX198" i="20"/>
  <c r="AZ198" i="20" s="1"/>
  <c r="AX123" i="20"/>
  <c r="AZ123" i="20" s="1"/>
  <c r="AX104" i="20"/>
  <c r="AZ104" i="20" s="1"/>
  <c r="AX381" i="20"/>
  <c r="AZ381" i="20" s="1"/>
  <c r="AX306" i="20"/>
  <c r="AZ306" i="20" s="1"/>
  <c r="AX277" i="20"/>
  <c r="AZ277" i="20" s="1"/>
  <c r="AX130" i="20"/>
  <c r="AZ130" i="20" s="1"/>
  <c r="AX65" i="20"/>
  <c r="AZ65" i="20" s="1"/>
  <c r="AX7" i="20"/>
  <c r="AZ7" i="20" s="1"/>
  <c r="AX333" i="20"/>
  <c r="AZ333" i="20" s="1"/>
  <c r="AX86" i="20"/>
  <c r="AZ86" i="20" s="1"/>
  <c r="AX378" i="20"/>
  <c r="AZ378" i="20" s="1"/>
  <c r="AX303" i="20"/>
  <c r="AZ303" i="20" s="1"/>
  <c r="AX215" i="20"/>
  <c r="AZ215" i="20" s="1"/>
  <c r="AX69" i="20"/>
  <c r="AZ69" i="20" s="1"/>
  <c r="AX257" i="20"/>
  <c r="AZ257" i="20" s="1"/>
  <c r="AX346" i="20"/>
  <c r="AZ346" i="20" s="1"/>
  <c r="AX282" i="20"/>
  <c r="AZ282" i="20" s="1"/>
  <c r="AX222" i="20"/>
  <c r="AZ222" i="20" s="1"/>
  <c r="AX164" i="20"/>
  <c r="AZ164" i="20" s="1"/>
  <c r="AX99" i="20"/>
  <c r="AZ99" i="20" s="1"/>
  <c r="AX51" i="20"/>
  <c r="AZ51" i="20" s="1"/>
  <c r="AX6" i="20"/>
  <c r="AZ6" i="20" s="1"/>
  <c r="AX310" i="20"/>
  <c r="AZ310" i="20" s="1"/>
  <c r="AX248" i="20"/>
  <c r="AZ248" i="20" s="1"/>
  <c r="AX196" i="20"/>
  <c r="AZ196" i="20" s="1"/>
  <c r="AX124" i="20"/>
  <c r="AZ124" i="20" s="1"/>
  <c r="AX106" i="20"/>
  <c r="AZ106" i="20" s="1"/>
  <c r="AX15" i="20"/>
  <c r="AZ15" i="20" s="1"/>
  <c r="AX358" i="20"/>
  <c r="AZ358" i="20" s="1"/>
  <c r="AX317" i="20"/>
  <c r="AZ317" i="20" s="1"/>
  <c r="AX244" i="20"/>
  <c r="AZ244" i="20" s="1"/>
  <c r="AX191" i="20"/>
  <c r="AZ191" i="20" s="1"/>
  <c r="AX115" i="20"/>
  <c r="AZ115" i="20" s="1"/>
  <c r="AX48" i="20"/>
  <c r="AZ48" i="20" s="1"/>
  <c r="AX367" i="20"/>
  <c r="AZ367" i="20" s="1"/>
  <c r="AX287" i="20"/>
  <c r="AZ287" i="20" s="1"/>
  <c r="AX208" i="20"/>
  <c r="AZ208" i="20" s="1"/>
  <c r="AX122" i="20"/>
  <c r="AZ122" i="20" s="1"/>
  <c r="AX137" i="20"/>
  <c r="AZ137" i="20" s="1"/>
  <c r="AX3" i="20"/>
  <c r="AZ3" i="20" s="1"/>
  <c r="AX326" i="20"/>
  <c r="AZ326" i="20" s="1"/>
  <c r="AX267" i="20"/>
  <c r="AZ267" i="20" s="1"/>
  <c r="AX207" i="20"/>
  <c r="AZ207" i="20" s="1"/>
  <c r="AX129" i="20"/>
  <c r="AZ129" i="20" s="1"/>
  <c r="AX97" i="20"/>
  <c r="AZ97" i="20" s="1"/>
  <c r="AX21" i="20"/>
  <c r="AZ21" i="20" s="1"/>
  <c r="AX301" i="20"/>
  <c r="AZ301" i="20" s="1"/>
  <c r="AX252" i="20"/>
  <c r="AZ252" i="20" s="1"/>
  <c r="AX159" i="20"/>
  <c r="AZ159" i="20" s="1"/>
  <c r="AX87" i="20"/>
  <c r="AZ87" i="20" s="1"/>
  <c r="AX135" i="20"/>
  <c r="AZ135" i="20" s="1"/>
  <c r="AX314" i="20"/>
  <c r="AZ314" i="20" s="1"/>
  <c r="AX18" i="20"/>
  <c r="AZ18" i="20" s="1"/>
  <c r="AX307" i="20"/>
  <c r="AZ307" i="20" s="1"/>
  <c r="AX126" i="20"/>
  <c r="AZ126" i="20" s="1"/>
  <c r="AX284" i="20"/>
  <c r="AZ284" i="20" s="1"/>
  <c r="AX343" i="20"/>
  <c r="AZ343" i="20" s="1"/>
  <c r="AX302" i="20"/>
  <c r="AZ302" i="20" s="1"/>
  <c r="AX211" i="20"/>
  <c r="AZ211" i="20" s="1"/>
  <c r="AX156" i="20"/>
  <c r="AZ156" i="20" s="1"/>
  <c r="AX98" i="20"/>
  <c r="AZ98" i="20" s="1"/>
  <c r="AX33" i="20"/>
  <c r="AZ33" i="20" s="1"/>
  <c r="AX369" i="20"/>
  <c r="AZ369" i="20" s="1"/>
  <c r="AX293" i="20"/>
  <c r="AZ293" i="20" s="1"/>
  <c r="AX251" i="20"/>
  <c r="AZ251" i="20" s="1"/>
  <c r="AX187" i="20"/>
  <c r="AZ187" i="20" s="1"/>
  <c r="AX116" i="20"/>
  <c r="AZ116" i="20" s="1"/>
  <c r="AX50" i="20"/>
  <c r="AZ50" i="20" s="1"/>
  <c r="AX20" i="20"/>
  <c r="AZ20" i="20" s="1"/>
  <c r="AX341" i="20"/>
  <c r="AZ341" i="20" s="1"/>
  <c r="AX288" i="20"/>
  <c r="AZ288" i="20" s="1"/>
  <c r="AX247" i="20"/>
  <c r="AZ247" i="20" s="1"/>
  <c r="AX186" i="20"/>
  <c r="AZ186" i="20" s="1"/>
  <c r="AX91" i="20"/>
  <c r="AZ91" i="20" s="1"/>
  <c r="AX110" i="20"/>
  <c r="AZ110" i="20" s="1"/>
  <c r="AX374" i="20"/>
  <c r="AZ374" i="20" s="1"/>
  <c r="AX296" i="20"/>
  <c r="AZ296" i="20" s="1"/>
  <c r="AX238" i="20"/>
  <c r="AZ238" i="20" s="1"/>
  <c r="AX114" i="20"/>
  <c r="AZ114" i="20" s="1"/>
  <c r="AX101" i="20"/>
  <c r="AZ101" i="20" s="1"/>
  <c r="AX380" i="20"/>
  <c r="AZ380" i="20" s="1"/>
  <c r="AX325" i="20"/>
  <c r="AZ325" i="20" s="1"/>
  <c r="AX259" i="20"/>
  <c r="AZ259" i="20" s="1"/>
  <c r="AX220" i="20"/>
  <c r="AZ220" i="20" s="1"/>
  <c r="AX121" i="20"/>
  <c r="AZ121" i="20" s="1"/>
  <c r="AX46" i="20"/>
  <c r="AZ46" i="20" s="1"/>
  <c r="AX379" i="20"/>
  <c r="AZ379" i="20" s="1"/>
  <c r="AX298" i="20"/>
  <c r="AZ298" i="20" s="1"/>
  <c r="AX232" i="20"/>
  <c r="AZ232" i="20" s="1"/>
  <c r="AX151" i="20"/>
  <c r="AZ151" i="20" s="1"/>
  <c r="AX79" i="20"/>
  <c r="AZ79" i="20" s="1"/>
  <c r="AX166" i="20"/>
  <c r="AZ166" i="20" s="1"/>
  <c r="AX19" i="20"/>
  <c r="AZ19" i="20" s="1"/>
  <c r="AX53" i="20"/>
  <c r="AZ53" i="20" s="1"/>
  <c r="AX318" i="20"/>
  <c r="AZ318" i="20" s="1"/>
  <c r="AX157" i="20"/>
  <c r="AZ157" i="20" s="1"/>
  <c r="AX334" i="20"/>
  <c r="AZ334" i="20" s="1"/>
  <c r="AX348" i="20"/>
  <c r="AZ348" i="20" s="1"/>
  <c r="AX263" i="20"/>
  <c r="AZ263" i="20" s="1"/>
  <c r="AX203" i="20"/>
  <c r="AZ203" i="20" s="1"/>
  <c r="AX148" i="20"/>
  <c r="AZ148" i="20" s="1"/>
  <c r="AX84" i="20"/>
  <c r="AZ84" i="20" s="1"/>
  <c r="AX62" i="20"/>
  <c r="AZ62" i="20" s="1"/>
  <c r="AX376" i="20"/>
  <c r="AZ376" i="20" s="1"/>
  <c r="AX289" i="20"/>
  <c r="AZ289" i="20" s="1"/>
  <c r="AX239" i="20"/>
  <c r="AZ239" i="20" s="1"/>
  <c r="AX168" i="20"/>
  <c r="AZ168" i="20" s="1"/>
  <c r="AX190" i="20"/>
  <c r="AZ190" i="20" s="1"/>
  <c r="AX23" i="20"/>
  <c r="AZ23" i="20" s="1"/>
  <c r="AX9" i="20"/>
  <c r="AZ9" i="20" s="1"/>
  <c r="AX361" i="20"/>
  <c r="AZ361" i="20" s="1"/>
  <c r="AX280" i="20"/>
  <c r="AZ280" i="20" s="1"/>
  <c r="AX235" i="20"/>
  <c r="AZ235" i="20" s="1"/>
  <c r="AX162" i="20"/>
  <c r="AZ162" i="20" s="1"/>
  <c r="AX90" i="20"/>
  <c r="AZ90" i="20" s="1"/>
  <c r="AX22" i="20"/>
  <c r="AZ22" i="20" s="1"/>
  <c r="AX357" i="20"/>
  <c r="AZ357" i="20" s="1"/>
  <c r="AX268" i="20"/>
  <c r="AZ268" i="20" s="1"/>
  <c r="AX195" i="20"/>
  <c r="AZ195" i="20" s="1"/>
  <c r="AX142" i="20"/>
  <c r="AZ142" i="20" s="1"/>
  <c r="AX37" i="20"/>
  <c r="AZ37" i="20" s="1"/>
  <c r="AX366" i="20"/>
  <c r="AZ366" i="20" s="1"/>
  <c r="AX324" i="20"/>
  <c r="AZ324" i="20" s="1"/>
  <c r="AX271" i="20"/>
  <c r="AZ271" i="20" s="1"/>
  <c r="AX221" i="20"/>
  <c r="AZ221" i="20" s="1"/>
  <c r="AX200" i="20"/>
  <c r="AZ200" i="20" s="1"/>
  <c r="AX59" i="20"/>
  <c r="AZ59" i="20" s="1"/>
  <c r="AX365" i="20"/>
  <c r="AZ365" i="20" s="1"/>
  <c r="AX285" i="20"/>
  <c r="AZ285" i="20" s="1"/>
  <c r="AX237" i="20"/>
  <c r="AZ237" i="20" s="1"/>
  <c r="AX170" i="20"/>
  <c r="AZ170" i="20" s="1"/>
  <c r="AX71" i="20"/>
  <c r="AZ71" i="20" s="1"/>
  <c r="AX11" i="20"/>
  <c r="AZ11" i="20" s="1"/>
  <c r="AX177" i="20"/>
  <c r="AZ177" i="20" s="1"/>
  <c r="AX52" i="20"/>
  <c r="AZ52" i="20" s="1"/>
  <c r="AX141" i="20"/>
  <c r="AZ141" i="20" s="1"/>
  <c r="AX345" i="20"/>
  <c r="AZ345" i="20" s="1"/>
  <c r="AX204" i="20"/>
  <c r="AZ204" i="20" s="1"/>
  <c r="AX8" i="20"/>
  <c r="AZ8" i="20" s="1"/>
  <c r="AX371" i="20"/>
  <c r="AZ371" i="20" s="1"/>
  <c r="AX331" i="20"/>
  <c r="AZ331" i="20" s="1"/>
  <c r="AX253" i="20"/>
  <c r="AZ253" i="20" s="1"/>
  <c r="AX217" i="20"/>
  <c r="AZ217" i="20" s="1"/>
  <c r="AX178" i="20"/>
  <c r="AZ178" i="20" s="1"/>
  <c r="AX76" i="20"/>
  <c r="AZ76" i="20" s="1"/>
  <c r="AX30" i="20"/>
  <c r="AZ30" i="20" s="1"/>
  <c r="AX359" i="20"/>
  <c r="AZ359" i="20" s="1"/>
  <c r="AX281" i="20"/>
  <c r="AZ281" i="20" s="1"/>
  <c r="AX229" i="20"/>
  <c r="AZ229" i="20" s="1"/>
  <c r="AX163" i="20"/>
  <c r="AZ163" i="20" s="1"/>
  <c r="AX95" i="20"/>
  <c r="AZ95" i="20" s="1"/>
  <c r="AX28" i="20"/>
  <c r="AZ28" i="20" s="1"/>
  <c r="AX26" i="20"/>
  <c r="AZ26" i="20" s="1"/>
  <c r="AX329" i="20"/>
  <c r="AZ329" i="20" s="1"/>
  <c r="AX304" i="20"/>
  <c r="AZ304" i="20" s="1"/>
  <c r="AX228" i="20"/>
  <c r="AZ228" i="20" s="1"/>
  <c r="AX154" i="20"/>
  <c r="AZ154" i="20" s="1"/>
  <c r="AX82" i="20"/>
  <c r="AZ82" i="20" s="1"/>
  <c r="AX47" i="20"/>
  <c r="AZ47" i="20" s="1"/>
  <c r="AX340" i="20"/>
  <c r="AZ340" i="20" s="1"/>
  <c r="AX260" i="20"/>
  <c r="AZ260" i="20" s="1"/>
  <c r="AX185" i="20"/>
  <c r="AZ185" i="20" s="1"/>
  <c r="AX147" i="20"/>
  <c r="AZ147" i="20" s="1"/>
  <c r="AX92" i="20"/>
  <c r="AZ92" i="20" s="1"/>
  <c r="AX373" i="20"/>
  <c r="AZ373" i="20" s="1"/>
  <c r="AX308" i="20"/>
  <c r="AZ308" i="20" s="1"/>
  <c r="AX242" i="20"/>
  <c r="AZ242" i="20" s="1"/>
  <c r="AX234" i="20"/>
  <c r="AZ234" i="20" s="1"/>
  <c r="AX144" i="20"/>
  <c r="AZ144" i="20" s="1"/>
  <c r="AX55" i="20"/>
  <c r="AZ55" i="20" s="1"/>
  <c r="AX355" i="20"/>
  <c r="AZ355" i="20" s="1"/>
  <c r="AX313" i="20"/>
  <c r="AZ313" i="20" s="1"/>
  <c r="AX225" i="20"/>
  <c r="AZ225" i="20" s="1"/>
  <c r="AX136" i="20"/>
  <c r="AZ136" i="20" s="1"/>
  <c r="AX63" i="20"/>
  <c r="AZ63" i="20" s="1"/>
  <c r="AX233" i="20"/>
  <c r="AZ233" i="20" s="1"/>
  <c r="AX102" i="20"/>
  <c r="AZ102" i="20" s="1"/>
  <c r="AX113" i="20"/>
  <c r="AZ113" i="20" s="1"/>
  <c r="AX283" i="20"/>
  <c r="AZ283" i="20" s="1"/>
  <c r="AX70" i="20"/>
  <c r="AZ70" i="20" s="1"/>
  <c r="AX362" i="20"/>
  <c r="AZ362" i="20" s="1"/>
  <c r="AX336" i="20"/>
  <c r="AZ336" i="20" s="1"/>
  <c r="AX254" i="20"/>
  <c r="AZ254" i="20" s="1"/>
  <c r="AX201" i="20"/>
  <c r="AZ201" i="20" s="1"/>
  <c r="AX133" i="20"/>
  <c r="AZ133" i="20" s="1"/>
  <c r="AX68" i="20"/>
  <c r="AZ68" i="20" s="1"/>
  <c r="AX16" i="20"/>
  <c r="AZ16" i="20" s="1"/>
  <c r="AX342" i="20"/>
  <c r="AZ342" i="20" s="1"/>
  <c r="AX295" i="20"/>
  <c r="AZ295" i="20" s="1"/>
  <c r="AX210" i="20"/>
  <c r="AZ210" i="20" s="1"/>
  <c r="AX155" i="20"/>
  <c r="AZ155" i="20" s="1"/>
  <c r="AX94" i="20"/>
  <c r="AZ94" i="20" s="1"/>
  <c r="AX49" i="20"/>
  <c r="AZ49" i="20" s="1"/>
  <c r="AX5" i="20"/>
  <c r="AZ5" i="20" s="1"/>
  <c r="AX339" i="20"/>
  <c r="AZ339" i="20" s="1"/>
  <c r="AX269" i="20"/>
  <c r="AZ269" i="20" s="1"/>
  <c r="AX218" i="20"/>
  <c r="AZ218" i="20" s="1"/>
  <c r="AX173" i="20"/>
  <c r="AZ173" i="20" s="1"/>
  <c r="AX74" i="20"/>
  <c r="AZ74" i="20" s="1"/>
  <c r="AX58" i="20"/>
  <c r="AZ58" i="20" s="1"/>
  <c r="AX328" i="20"/>
  <c r="AZ328" i="20" s="1"/>
  <c r="AX245" i="20"/>
  <c r="AZ245" i="20" s="1"/>
  <c r="AX179" i="20"/>
  <c r="AZ179" i="20" s="1"/>
  <c r="AX89" i="20"/>
  <c r="AZ89" i="20" s="1"/>
  <c r="AX61" i="20"/>
  <c r="AZ61" i="20" s="1"/>
  <c r="AX356" i="20"/>
  <c r="AZ356" i="20" s="1"/>
  <c r="AX278" i="20"/>
  <c r="AZ278" i="20" s="1"/>
  <c r="AX118" i="20"/>
  <c r="AZ118" i="20" s="1"/>
  <c r="AX119" i="20"/>
  <c r="AZ119" i="20" s="1"/>
  <c r="AX319" i="20"/>
  <c r="AZ319" i="20" s="1"/>
  <c r="AX127" i="20"/>
  <c r="AZ127" i="20" s="1"/>
  <c r="AX370" i="20"/>
  <c r="AZ370" i="20" s="1"/>
  <c r="AX315" i="20"/>
  <c r="AZ315" i="20" s="1"/>
  <c r="AX255" i="20"/>
  <c r="AZ255" i="20" s="1"/>
  <c r="AX188" i="20"/>
  <c r="AZ188" i="20" s="1"/>
  <c r="AX125" i="20"/>
  <c r="AZ125" i="20" s="1"/>
  <c r="AX108" i="20"/>
  <c r="AZ108" i="20" s="1"/>
  <c r="AX57" i="20"/>
  <c r="AZ57" i="20" s="1"/>
  <c r="AX344" i="20"/>
  <c r="AZ344" i="20" s="1"/>
  <c r="AX270" i="20"/>
  <c r="AZ270" i="20" s="1"/>
  <c r="AX202" i="20"/>
  <c r="AZ202" i="20" s="1"/>
  <c r="AX175" i="20"/>
  <c r="AZ175" i="20" s="1"/>
  <c r="AX83" i="20"/>
  <c r="AZ83" i="20" s="1"/>
  <c r="AX32" i="20"/>
  <c r="AZ32" i="20" s="1"/>
  <c r="AX382" i="20"/>
  <c r="AZ382" i="20" s="1"/>
  <c r="AX332" i="20"/>
  <c r="AZ332" i="20" s="1"/>
  <c r="AX261" i="20"/>
  <c r="AZ261" i="20" s="1"/>
  <c r="AX209" i="20"/>
  <c r="AZ209" i="20" s="1"/>
  <c r="AX165" i="20"/>
  <c r="AZ165" i="20" s="1"/>
  <c r="AX66" i="20"/>
  <c r="AZ66" i="20" s="1"/>
  <c r="AX43" i="20"/>
  <c r="AZ43" i="20" s="1"/>
  <c r="AX316" i="20"/>
  <c r="AZ316" i="20" s="1"/>
  <c r="AX243" i="20"/>
  <c r="AZ243" i="20" s="1"/>
  <c r="AX161" i="20"/>
  <c r="AZ161" i="20" s="1"/>
  <c r="AX81" i="20"/>
  <c r="AZ81" i="20" s="1"/>
  <c r="AX112" i="20"/>
  <c r="AZ112" i="20" s="1"/>
  <c r="AX351" i="20"/>
  <c r="AZ351" i="20" s="1"/>
  <c r="AX299" i="20"/>
  <c r="AZ299" i="20" s="1"/>
  <c r="AX226" i="20"/>
  <c r="AZ226" i="20" s="1"/>
  <c r="AX174" i="20"/>
  <c r="AZ174" i="20" s="1"/>
  <c r="AX80" i="20"/>
  <c r="AZ80" i="20" s="1"/>
  <c r="AX27" i="20"/>
  <c r="AZ27" i="20" s="1"/>
  <c r="AX347" i="20"/>
  <c r="AZ347" i="20" s="1"/>
  <c r="AX258" i="20"/>
  <c r="AZ258" i="20" s="1"/>
  <c r="AX206" i="20"/>
  <c r="AZ206" i="20" s="1"/>
  <c r="AX120" i="20"/>
  <c r="AZ120" i="20" s="1"/>
  <c r="AX88" i="20"/>
  <c r="AZ88" i="20" s="1"/>
  <c r="AX214" i="20"/>
  <c r="AZ214" i="20" s="1"/>
  <c r="AX111" i="20"/>
  <c r="AZ111" i="20" s="1"/>
  <c r="AX167" i="20"/>
  <c r="AZ167" i="20" s="1"/>
  <c r="AX335" i="20"/>
  <c r="AZ335" i="20" s="1"/>
  <c r="AX105" i="20"/>
  <c r="AZ105" i="20" s="1"/>
  <c r="AX364" i="20"/>
  <c r="AZ364" i="20" s="1"/>
  <c r="AX64" i="20"/>
  <c r="AZ64" i="20" s="1"/>
  <c r="AX183" i="20"/>
  <c r="AZ183" i="20" s="1"/>
  <c r="AX17" i="20"/>
  <c r="AZ17" i="20" s="1"/>
  <c r="AX181" i="20"/>
  <c r="AZ181" i="20" s="1"/>
  <c r="AX353" i="20"/>
  <c r="AZ353" i="20" s="1"/>
  <c r="AX171" i="20"/>
  <c r="AZ171" i="20" s="1"/>
  <c r="AX216" i="20"/>
  <c r="AZ216" i="20" s="1"/>
  <c r="AX273" i="20"/>
  <c r="AZ273" i="20" s="1"/>
  <c r="AX265" i="20"/>
  <c r="AZ265" i="20" s="1"/>
  <c r="AX266" i="20"/>
  <c r="AZ266" i="20" s="1"/>
  <c r="AX143" i="20"/>
  <c r="AZ143" i="20" s="1"/>
  <c r="AX305" i="20"/>
  <c r="AZ305" i="20" s="1"/>
  <c r="AX38" i="20"/>
  <c r="AZ38" i="20" s="1"/>
  <c r="AX128" i="20"/>
  <c r="AZ128" i="20" s="1"/>
  <c r="AX31" i="20"/>
  <c r="AZ31" i="20" s="1"/>
  <c r="AX212" i="20"/>
  <c r="AZ212" i="20" s="1"/>
  <c r="AX363" i="20"/>
  <c r="AZ363" i="20" s="1"/>
  <c r="AX182" i="20"/>
  <c r="AZ182" i="20" s="1"/>
  <c r="AX322" i="20"/>
  <c r="AZ322" i="20" s="1"/>
  <c r="AX145" i="20"/>
  <c r="AZ145" i="20" s="1"/>
  <c r="AX77" i="20"/>
  <c r="AZ77" i="20" s="1"/>
  <c r="AX42" i="20"/>
  <c r="AZ42" i="20" s="1"/>
  <c r="AX184" i="20"/>
  <c r="AZ184" i="20" s="1"/>
  <c r="AX103" i="20"/>
  <c r="AZ103" i="20" s="1"/>
  <c r="AX264" i="20"/>
  <c r="AZ264" i="20" s="1"/>
  <c r="AX294" i="20"/>
  <c r="AZ294" i="20" s="1"/>
  <c r="AX292" i="20"/>
  <c r="AZ292" i="20" s="1"/>
  <c r="AX12" i="20"/>
  <c r="AZ12" i="20" s="1"/>
  <c r="AX139" i="20"/>
  <c r="AZ139" i="20" s="1"/>
  <c r="AX40" i="20"/>
  <c r="AZ40" i="20" s="1"/>
  <c r="AX223" i="20"/>
  <c r="AZ223" i="20" s="1"/>
  <c r="AX213" i="20"/>
  <c r="AZ213" i="20" s="1"/>
  <c r="AX54" i="20"/>
  <c r="AZ54" i="20" s="1"/>
  <c r="AX236" i="20"/>
  <c r="AZ236" i="20" s="1"/>
  <c r="AX349" i="20"/>
  <c r="AZ349" i="20" s="1"/>
  <c r="AX93" i="20"/>
  <c r="AZ93" i="20" s="1"/>
  <c r="AX100" i="20"/>
  <c r="AZ100" i="20" s="1"/>
  <c r="AX250" i="20"/>
  <c r="AZ250" i="20" s="1"/>
  <c r="AX13" i="20"/>
  <c r="AZ13" i="20" s="1"/>
  <c r="AX224" i="20"/>
  <c r="AZ224" i="20" s="1"/>
  <c r="AX152" i="20"/>
  <c r="AZ152" i="20" s="1"/>
  <c r="AX241" i="20"/>
  <c r="AZ241" i="20" s="1"/>
  <c r="AX36" i="20"/>
  <c r="AZ36" i="20" s="1"/>
  <c r="AX134" i="20"/>
  <c r="AZ134" i="20" s="1"/>
  <c r="AX291" i="20"/>
  <c r="AZ291" i="20" s="1"/>
  <c r="AX78" i="20"/>
  <c r="AZ78" i="20" s="1"/>
  <c r="AX354" i="20"/>
  <c r="AZ354" i="20" s="1"/>
  <c r="BA100" i="20"/>
  <c r="BA97" i="20"/>
  <c r="BA11" i="20"/>
  <c r="BA66" i="20"/>
  <c r="BA329" i="20"/>
  <c r="BA39" i="20"/>
  <c r="BA102" i="20"/>
  <c r="BA103" i="20"/>
  <c r="BA200" i="20"/>
  <c r="BA247" i="20"/>
  <c r="BA157" i="20"/>
  <c r="BA269" i="20"/>
  <c r="BA347" i="20"/>
  <c r="BA319" i="20"/>
  <c r="BA152" i="20"/>
  <c r="BA338" i="20"/>
  <c r="BA89" i="20"/>
  <c r="BA357" i="20"/>
  <c r="BA226" i="20"/>
  <c r="BA312" i="20"/>
  <c r="BA191" i="20"/>
  <c r="BA129" i="20"/>
  <c r="BA380" i="20"/>
  <c r="BA211" i="20"/>
  <c r="BA107" i="20"/>
  <c r="BA35" i="20"/>
  <c r="BA135" i="20"/>
  <c r="BA331" i="20"/>
  <c r="BA280" i="20"/>
  <c r="BA69" i="20"/>
  <c r="BA315" i="20"/>
  <c r="BA43" i="20"/>
  <c r="BA138" i="20"/>
  <c r="BA188" i="20"/>
  <c r="BA5" i="20"/>
  <c r="BA199" i="20"/>
  <c r="BA297" i="20"/>
  <c r="BA268" i="20"/>
  <c r="BA142" i="20"/>
  <c r="BA9" i="20"/>
  <c r="BA316" i="20"/>
  <c r="BA78" i="20"/>
  <c r="BA3" i="20"/>
  <c r="BA17" i="20"/>
  <c r="BA249" i="20"/>
  <c r="BA289" i="20"/>
  <c r="BA253" i="20"/>
  <c r="BA360" i="20"/>
  <c r="BA7" i="20"/>
  <c r="BA179" i="20"/>
  <c r="BA343" i="20"/>
  <c r="BA302" i="20"/>
  <c r="BA323" i="20"/>
  <c r="BA10" i="20"/>
  <c r="BA55" i="20"/>
  <c r="BA150" i="20"/>
  <c r="BA120" i="20"/>
  <c r="BA330" i="20"/>
  <c r="BA124" i="20"/>
  <c r="BA283" i="20"/>
  <c r="BA149" i="20"/>
  <c r="BA215" i="20"/>
  <c r="BA235" i="20"/>
  <c r="BA270" i="20"/>
  <c r="BA164" i="20"/>
  <c r="BA113" i="20"/>
  <c r="BA6" i="20"/>
  <c r="BA161" i="20"/>
  <c r="BA172" i="20"/>
  <c r="BA203" i="20"/>
  <c r="BA224" i="20"/>
  <c r="BA217" i="20"/>
  <c r="BA271" i="20"/>
  <c r="BA303" i="20"/>
  <c r="BA363" i="20"/>
  <c r="BA79" i="20"/>
  <c r="BA298" i="20"/>
  <c r="BA151" i="20"/>
  <c r="BA304" i="20"/>
  <c r="BA209" i="20"/>
  <c r="BA227" i="20"/>
  <c r="BA261" i="20"/>
  <c r="BA80" i="20"/>
  <c r="BA14" i="20"/>
  <c r="BA350" i="20"/>
  <c r="BA274" i="20"/>
  <c r="BA63" i="20"/>
  <c r="BA244" i="20"/>
  <c r="BA372" i="20"/>
  <c r="BA48" i="20"/>
  <c r="BA364" i="20"/>
  <c r="BA307" i="20"/>
  <c r="BA132" i="20"/>
  <c r="BA114" i="20"/>
  <c r="BA290" i="20"/>
  <c r="BA60" i="20"/>
  <c r="BA21" i="20"/>
  <c r="BA38" i="20"/>
  <c r="BA108" i="20"/>
  <c r="BA8" i="20"/>
  <c r="BA374" i="20"/>
  <c r="BA313" i="20"/>
  <c r="BA121" i="20"/>
  <c r="BA210" i="20"/>
  <c r="BA250" i="20"/>
  <c r="BA16" i="20"/>
  <c r="BA309" i="20"/>
  <c r="BA355" i="20"/>
  <c r="BA54" i="20"/>
  <c r="BA252" i="20"/>
  <c r="BA314" i="20"/>
  <c r="BA353" i="20"/>
  <c r="BA58" i="20"/>
  <c r="BA37" i="20"/>
  <c r="BA126" i="20"/>
  <c r="BA295" i="20"/>
  <c r="BA260" i="20"/>
  <c r="BA308" i="20"/>
  <c r="BA198" i="20"/>
  <c r="BA318" i="20"/>
  <c r="BA345" i="20"/>
  <c r="BA168" i="20"/>
  <c r="BA229" i="20"/>
  <c r="BA163" i="20"/>
  <c r="BA288" i="20"/>
  <c r="BA342" i="20"/>
  <c r="BA170" i="20"/>
  <c r="BA257" i="20"/>
  <c r="BA365" i="20"/>
  <c r="BA31" i="20"/>
  <c r="BA332" i="20"/>
  <c r="BA88" i="20"/>
  <c r="BA65" i="20"/>
  <c r="BA96" i="20"/>
  <c r="BA333" i="20"/>
  <c r="BA358" i="20"/>
  <c r="BA4" i="20"/>
  <c r="BA376" i="20"/>
  <c r="BA201" i="20"/>
  <c r="BA351" i="20"/>
  <c r="BA116" i="20"/>
  <c r="BA62" i="20"/>
  <c r="BA354" i="20"/>
  <c r="BA2" i="20"/>
  <c r="BA128" i="20"/>
  <c r="BA321" i="20"/>
  <c r="BA182" i="20"/>
  <c r="BA220" i="20"/>
  <c r="BA51" i="20"/>
  <c r="BA176" i="20"/>
  <c r="BA317" i="20"/>
  <c r="BA325" i="20"/>
  <c r="BA167" i="20"/>
  <c r="BA77" i="20"/>
  <c r="BA24" i="20"/>
  <c r="BA356" i="20"/>
  <c r="BA46" i="20"/>
  <c r="BA175" i="20"/>
  <c r="BA286" i="20"/>
  <c r="BA282" i="20"/>
  <c r="BA156" i="20"/>
  <c r="BA19" i="20"/>
  <c r="BA193" i="20"/>
  <c r="BA337" i="20"/>
  <c r="BA26" i="20"/>
  <c r="BA105" i="20"/>
  <c r="BA301" i="20"/>
  <c r="BA371" i="20"/>
  <c r="BA93" i="20"/>
  <c r="BA99" i="20"/>
  <c r="BA122" i="20"/>
  <c r="BA98" i="20"/>
  <c r="BA327" i="20"/>
  <c r="BA67" i="20"/>
  <c r="BA91" i="20"/>
  <c r="BA18" i="20"/>
  <c r="BA263" i="20"/>
  <c r="BA212" i="20"/>
  <c r="BA195" i="20"/>
  <c r="BA32" i="20"/>
  <c r="BA33" i="20"/>
  <c r="BA34" i="20"/>
  <c r="BA178" i="20"/>
  <c r="BA361" i="20"/>
  <c r="BA64" i="20"/>
  <c r="BA110" i="20"/>
  <c r="BA125" i="20"/>
  <c r="BA206" i="20"/>
  <c r="BA344" i="20"/>
  <c r="BA83" i="20"/>
  <c r="BA45" i="20"/>
  <c r="BA115" i="20"/>
  <c r="BA42" i="20"/>
  <c r="BA44" i="20"/>
  <c r="BA139" i="20"/>
  <c r="BA258" i="20"/>
  <c r="BA335" i="20"/>
  <c r="BA341" i="20"/>
  <c r="BA197" i="20"/>
  <c r="BA70" i="20"/>
  <c r="BA254" i="20"/>
  <c r="BA12" i="20"/>
  <c r="BA90" i="20"/>
  <c r="BA239" i="20"/>
  <c r="BA189" i="20"/>
  <c r="BA50" i="20"/>
  <c r="BA160" i="20"/>
  <c r="BA194" i="20"/>
  <c r="BA202" i="20"/>
  <c r="BA23" i="20"/>
  <c r="BA373" i="20"/>
  <c r="BA300" i="20"/>
  <c r="BA136" i="20"/>
  <c r="BA174" i="20"/>
  <c r="BA320" i="20"/>
  <c r="BA181" i="20"/>
  <c r="BA111" i="20"/>
  <c r="BA112" i="20"/>
  <c r="BA119" i="20"/>
  <c r="BA208" i="20"/>
  <c r="BA75" i="20"/>
  <c r="BA369" i="20"/>
  <c r="BA246" i="20"/>
  <c r="BA196" i="20"/>
  <c r="BA382" i="20"/>
  <c r="BA140" i="20"/>
  <c r="BA155" i="20"/>
  <c r="BA284" i="20"/>
  <c r="BA68" i="20"/>
  <c r="BA22" i="20"/>
  <c r="BA185" i="20"/>
  <c r="BA292" i="20"/>
  <c r="BA366" i="20"/>
  <c r="BA40" i="20"/>
  <c r="BA27" i="20"/>
  <c r="BA145" i="20"/>
  <c r="BA25" i="20"/>
  <c r="BA81" i="20"/>
  <c r="BA101" i="20"/>
  <c r="BA299" i="20"/>
  <c r="BA86" i="20"/>
  <c r="BA87" i="20"/>
  <c r="BA242" i="20"/>
  <c r="BA243" i="20"/>
  <c r="BA265" i="20"/>
  <c r="BA379" i="20"/>
  <c r="BA57" i="20"/>
  <c r="BA311" i="20"/>
  <c r="BA221" i="20"/>
  <c r="BA377" i="20"/>
  <c r="BA61" i="20"/>
  <c r="BA117" i="20"/>
  <c r="BA118" i="20"/>
  <c r="BA169" i="20"/>
  <c r="BA348" i="20"/>
  <c r="BA223" i="20"/>
  <c r="BA233" i="20"/>
  <c r="BA205" i="20"/>
  <c r="BA53" i="20"/>
  <c r="BA186" i="20"/>
  <c r="BA230" i="20"/>
  <c r="BA204" i="20"/>
  <c r="BA133" i="20"/>
  <c r="BA134" i="20"/>
  <c r="BA216" i="20"/>
  <c r="BA324" i="20"/>
  <c r="BA20" i="20"/>
  <c r="BA272" i="20"/>
  <c r="BA352" i="20"/>
  <c r="BA166" i="20"/>
  <c r="BA29" i="20"/>
  <c r="BA153" i="20"/>
  <c r="BA162" i="20"/>
  <c r="BA234" i="20"/>
  <c r="BA158" i="20"/>
  <c r="BA159" i="20"/>
  <c r="BA276" i="20"/>
  <c r="BA370" i="20"/>
  <c r="BA334" i="20"/>
  <c r="BA267" i="20"/>
  <c r="BA109" i="20"/>
  <c r="BA375" i="20"/>
  <c r="BA305" i="20"/>
  <c r="BA59" i="20"/>
  <c r="BA277" i="20"/>
  <c r="BA222" i="20"/>
  <c r="BA165" i="20"/>
  <c r="BA190" i="20"/>
  <c r="BA141" i="20"/>
  <c r="BA262" i="20"/>
  <c r="BA346" i="20"/>
  <c r="BA245" i="20"/>
  <c r="BA322" i="20"/>
  <c r="BA127" i="20"/>
  <c r="BA362" i="20"/>
  <c r="BA273" i="20"/>
  <c r="BA225" i="20"/>
  <c r="BA183" i="20"/>
  <c r="BA184" i="20"/>
  <c r="BA349" i="20"/>
  <c r="BA13" i="20"/>
  <c r="BA41" i="20"/>
  <c r="BA131" i="20"/>
  <c r="BA248" i="20"/>
  <c r="BA72" i="20"/>
  <c r="BA192" i="20"/>
  <c r="BA275" i="20"/>
  <c r="BA106" i="20"/>
  <c r="BA218" i="20"/>
  <c r="BA241" i="20"/>
  <c r="BA293" i="20"/>
  <c r="BA232" i="20"/>
  <c r="BA378" i="20"/>
  <c r="BA123" i="20"/>
  <c r="BA171" i="20"/>
  <c r="BA95" i="20"/>
  <c r="BA36" i="20"/>
  <c r="BA130" i="20"/>
  <c r="BA368" i="20"/>
  <c r="BA279" i="20"/>
  <c r="BA236" i="20"/>
  <c r="BA256" i="20"/>
  <c r="BA259" i="20"/>
  <c r="BA187" i="20"/>
  <c r="BA294" i="20"/>
  <c r="BA219" i="20"/>
  <c r="BA264" i="20"/>
  <c r="BA143" i="20"/>
  <c r="BA381" i="20"/>
  <c r="BA177" i="20"/>
  <c r="BA74" i="20"/>
  <c r="BA287" i="20"/>
  <c r="BA47" i="20"/>
  <c r="BA213" i="20"/>
  <c r="BA214" i="20"/>
  <c r="BA30" i="20"/>
  <c r="BA82" i="20"/>
  <c r="BA94" i="20"/>
  <c r="BA340" i="20"/>
  <c r="BA71" i="20"/>
  <c r="BA147" i="20"/>
  <c r="BA228" i="20"/>
  <c r="BA339" i="20"/>
  <c r="BA49" i="20"/>
  <c r="BA237" i="20"/>
  <c r="BA291" i="20"/>
  <c r="BA336" i="20"/>
  <c r="BA306" i="20"/>
  <c r="BA238" i="20"/>
  <c r="BA266" i="20"/>
  <c r="BA310" i="20"/>
  <c r="BA240" i="20"/>
  <c r="BA92" i="20"/>
  <c r="BA180" i="20"/>
  <c r="BA231" i="20"/>
  <c r="BA144" i="20"/>
  <c r="BA281" i="20"/>
  <c r="BA296" i="20"/>
  <c r="BA28" i="20"/>
  <c r="BA278" i="20"/>
  <c r="BA326" i="20"/>
  <c r="BA84" i="20"/>
  <c r="BA148" i="20"/>
  <c r="BA15" i="20"/>
  <c r="BA52" i="20"/>
  <c r="BA207" i="20"/>
  <c r="BA137" i="20"/>
  <c r="BA367" i="20"/>
  <c r="BA328" i="20"/>
  <c r="BA251" i="20"/>
  <c r="BA255" i="20"/>
  <c r="BA73" i="20"/>
  <c r="BA154" i="20"/>
  <c r="BA104" i="20"/>
  <c r="BA85" i="20"/>
  <c r="BA146" i="20"/>
  <c r="BA173" i="20"/>
  <c r="BA285" i="20"/>
  <c r="BA56" i="20"/>
  <c r="AW235" i="20"/>
  <c r="D2" i="17"/>
  <c r="C2" i="17"/>
  <c r="AA369" i="21"/>
  <c r="O198" i="21"/>
  <c r="AA134" i="21"/>
  <c r="AA118" i="21"/>
  <c r="AA94" i="21"/>
  <c r="AA299" i="21"/>
  <c r="AA35" i="21"/>
  <c r="AA351" i="21"/>
  <c r="AA221" i="21"/>
  <c r="AA107" i="21"/>
  <c r="AA86" i="21"/>
  <c r="AA215" i="21"/>
  <c r="AA319" i="21"/>
  <c r="AA24" i="21"/>
  <c r="AA111" i="21"/>
  <c r="AA268" i="21"/>
  <c r="AA333" i="21"/>
  <c r="AA178" i="21"/>
  <c r="AA334" i="21"/>
  <c r="AA127" i="21"/>
  <c r="AA290" i="21"/>
  <c r="AA348" i="21"/>
  <c r="AA371" i="21"/>
  <c r="AA124" i="21"/>
  <c r="AA296" i="21"/>
  <c r="AA56" i="21"/>
  <c r="O50" i="21"/>
  <c r="O139" i="21"/>
  <c r="O325" i="21"/>
  <c r="O4" i="21"/>
  <c r="O275" i="21"/>
  <c r="O25" i="21"/>
  <c r="O302" i="21"/>
  <c r="O281" i="21"/>
  <c r="O167" i="21"/>
  <c r="O116" i="21"/>
  <c r="O357" i="21"/>
  <c r="O303" i="21"/>
  <c r="O225" i="21"/>
  <c r="O190" i="21"/>
  <c r="O91" i="21"/>
  <c r="O345" i="21"/>
  <c r="O239" i="21"/>
  <c r="O224" i="21"/>
  <c r="O133" i="21"/>
  <c r="O8" i="21"/>
  <c r="O362" i="21"/>
  <c r="O284" i="21"/>
  <c r="O222" i="21"/>
  <c r="O131" i="21"/>
  <c r="O366" i="21"/>
  <c r="O299" i="21"/>
  <c r="O219" i="21"/>
  <c r="O184" i="21"/>
  <c r="O78" i="21"/>
  <c r="O201" i="21"/>
  <c r="O99" i="21"/>
  <c r="O346" i="21"/>
  <c r="O300" i="21"/>
  <c r="O111" i="21"/>
  <c r="O59" i="21"/>
  <c r="O356" i="21"/>
  <c r="O200" i="21"/>
  <c r="O37" i="21"/>
  <c r="O93" i="21"/>
  <c r="O249" i="21"/>
  <c r="O101" i="21"/>
  <c r="O48" i="21"/>
  <c r="O247" i="21"/>
  <c r="O98" i="21"/>
  <c r="O27" i="21"/>
  <c r="O291" i="21"/>
  <c r="O134" i="21"/>
  <c r="O51" i="21"/>
  <c r="O337" i="21"/>
  <c r="O171" i="21"/>
  <c r="O102" i="21"/>
  <c r="O320" i="21"/>
  <c r="O229" i="21"/>
  <c r="O151" i="21"/>
  <c r="O24" i="21"/>
  <c r="O335" i="21"/>
  <c r="O305" i="21"/>
  <c r="O209" i="21"/>
  <c r="O174" i="21"/>
  <c r="O41" i="21"/>
  <c r="O330" i="21"/>
  <c r="O268" i="21"/>
  <c r="O208" i="21"/>
  <c r="O117" i="21"/>
  <c r="O12" i="21"/>
  <c r="O328" i="21"/>
  <c r="O301" i="21"/>
  <c r="O206" i="21"/>
  <c r="O115" i="21"/>
  <c r="O329" i="21"/>
  <c r="O270" i="21"/>
  <c r="O203" i="21"/>
  <c r="O168" i="21"/>
  <c r="O13" i="21"/>
  <c r="O212" i="21"/>
  <c r="O47" i="21"/>
  <c r="O248" i="21"/>
  <c r="O263" i="21"/>
  <c r="O114" i="21"/>
  <c r="O95" i="21"/>
  <c r="O321" i="21"/>
  <c r="O155" i="21"/>
  <c r="O86" i="21"/>
  <c r="O32" i="21"/>
  <c r="O264" i="21"/>
  <c r="O66" i="21"/>
  <c r="O23" i="21"/>
  <c r="O254" i="21"/>
  <c r="O64" i="21"/>
  <c r="O272" i="21"/>
  <c r="O243" i="21"/>
  <c r="O90" i="21"/>
  <c r="O89" i="21"/>
  <c r="O338" i="21"/>
  <c r="O176" i="21"/>
  <c r="O79" i="21"/>
  <c r="O342" i="21"/>
  <c r="O289" i="21"/>
  <c r="O213" i="21"/>
  <c r="O178" i="21"/>
  <c r="O7" i="21"/>
  <c r="O359" i="21"/>
  <c r="O257" i="21"/>
  <c r="O193" i="21"/>
  <c r="O158" i="21"/>
  <c r="O3" i="21"/>
  <c r="O313" i="21"/>
  <c r="O260" i="21"/>
  <c r="O285" i="21"/>
  <c r="O147" i="21"/>
  <c r="O22" i="21"/>
  <c r="O311" i="21"/>
  <c r="O258" i="21"/>
  <c r="O191" i="21"/>
  <c r="O142" i="21"/>
  <c r="O367" i="21"/>
  <c r="O251" i="21"/>
  <c r="O237" i="21"/>
  <c r="O150" i="21"/>
  <c r="O327" i="21"/>
  <c r="O169" i="21"/>
  <c r="O97" i="21"/>
  <c r="O127" i="21"/>
  <c r="O282" i="21"/>
  <c r="O70" i="21"/>
  <c r="O38" i="21"/>
  <c r="O355" i="21"/>
  <c r="O160" i="21"/>
  <c r="O73" i="21"/>
  <c r="O9" i="21"/>
  <c r="O231" i="21"/>
  <c r="O49" i="21"/>
  <c r="O181" i="21"/>
  <c r="O227" i="21"/>
  <c r="O43" i="21"/>
  <c r="O76" i="21"/>
  <c r="O252" i="21"/>
  <c r="O62" i="21"/>
  <c r="O347" i="21"/>
  <c r="O306" i="21"/>
  <c r="O125" i="21"/>
  <c r="O63" i="21"/>
  <c r="O323" i="21"/>
  <c r="O261" i="21"/>
  <c r="O197" i="21"/>
  <c r="O162" i="21"/>
  <c r="O11" i="21"/>
  <c r="O353" i="21"/>
  <c r="O241" i="21"/>
  <c r="O226" i="21"/>
  <c r="O135" i="21"/>
  <c r="O31" i="21"/>
  <c r="O312" i="21"/>
  <c r="O244" i="21"/>
  <c r="O177" i="21"/>
  <c r="O126" i="21"/>
  <c r="O26" i="21"/>
  <c r="O310" i="21"/>
  <c r="O242" i="21"/>
  <c r="O175" i="21"/>
  <c r="O124" i="21"/>
  <c r="O354" i="21"/>
  <c r="O277" i="21"/>
  <c r="O220" i="21"/>
  <c r="O129" i="21"/>
  <c r="O334" i="21"/>
  <c r="O166" i="21"/>
  <c r="O77" i="21"/>
  <c r="O107" i="21"/>
  <c r="O276" i="21"/>
  <c r="O54" i="21"/>
  <c r="O350" i="21"/>
  <c r="O290" i="21"/>
  <c r="O143" i="21"/>
  <c r="O57" i="21"/>
  <c r="O21" i="21"/>
  <c r="O234" i="21"/>
  <c r="O84" i="21"/>
  <c r="O2" i="21"/>
  <c r="O232" i="21"/>
  <c r="O82" i="21"/>
  <c r="O81" i="21"/>
  <c r="O217" i="21"/>
  <c r="O39" i="21"/>
  <c r="O215" i="21"/>
  <c r="O297" i="21"/>
  <c r="O120" i="21"/>
  <c r="O103" i="21"/>
  <c r="O344" i="21"/>
  <c r="O245" i="21"/>
  <c r="O230" i="21"/>
  <c r="O149" i="21"/>
  <c r="O15" i="21"/>
  <c r="O332" i="21"/>
  <c r="O288" i="21"/>
  <c r="O210" i="21"/>
  <c r="O119" i="21"/>
  <c r="O370" i="21"/>
  <c r="O296" i="21"/>
  <c r="O278" i="21"/>
  <c r="O161" i="21"/>
  <c r="O110" i="21"/>
  <c r="O368" i="21"/>
  <c r="O294" i="21"/>
  <c r="O266" i="21"/>
  <c r="O159" i="21"/>
  <c r="O108" i="21"/>
  <c r="O326" i="21"/>
  <c r="O287" i="21"/>
  <c r="O204" i="21"/>
  <c r="O113" i="21"/>
  <c r="O304" i="21"/>
  <c r="O121" i="21"/>
  <c r="O61" i="21"/>
  <c r="O46" i="21"/>
  <c r="O199" i="21"/>
  <c r="O96" i="21"/>
  <c r="O218" i="21"/>
  <c r="O259" i="21"/>
  <c r="O106" i="21"/>
  <c r="O88" i="21"/>
  <c r="O348" i="21"/>
  <c r="O196" i="21"/>
  <c r="O35" i="21"/>
  <c r="O365" i="21"/>
  <c r="O187" i="21"/>
  <c r="O145" i="21"/>
  <c r="O17" i="21"/>
  <c r="O228" i="21"/>
  <c r="O109" i="21"/>
  <c r="O130" i="21"/>
  <c r="O269" i="21"/>
  <c r="O74" i="21"/>
  <c r="O45" i="21"/>
  <c r="O6" i="21"/>
  <c r="O336" i="21"/>
  <c r="O283" i="21"/>
  <c r="O214" i="21"/>
  <c r="O123" i="21"/>
  <c r="O19" i="21"/>
  <c r="O318" i="21"/>
  <c r="O262" i="21"/>
  <c r="O194" i="21"/>
  <c r="O137" i="21"/>
  <c r="O349" i="21"/>
  <c r="O295" i="21"/>
  <c r="O223" i="21"/>
  <c r="O188" i="21"/>
  <c r="O83" i="21"/>
  <c r="O341" i="21"/>
  <c r="O315" i="21"/>
  <c r="O221" i="21"/>
  <c r="O186" i="21"/>
  <c r="O80" i="21"/>
  <c r="O309" i="21"/>
  <c r="O256" i="21"/>
  <c r="O189" i="21"/>
  <c r="O141" i="21"/>
  <c r="O265" i="21"/>
  <c r="O118" i="21"/>
  <c r="O100" i="21"/>
  <c r="O371" i="21"/>
  <c r="O202" i="21"/>
  <c r="O42" i="21"/>
  <c r="O60" i="21"/>
  <c r="O274" i="21"/>
  <c r="O68" i="21"/>
  <c r="O36" i="21"/>
  <c r="O360" i="21"/>
  <c r="O153" i="21"/>
  <c r="O44" i="21"/>
  <c r="O352" i="21"/>
  <c r="O192" i="21"/>
  <c r="O34" i="21"/>
  <c r="O358" i="21"/>
  <c r="O185" i="21"/>
  <c r="O140" i="21"/>
  <c r="O105" i="21"/>
  <c r="O238" i="21"/>
  <c r="O58" i="21"/>
  <c r="O14" i="21"/>
  <c r="O363" i="21"/>
  <c r="O250" i="21"/>
  <c r="O183" i="21"/>
  <c r="O132" i="21"/>
  <c r="O369" i="21"/>
  <c r="O298" i="21"/>
  <c r="O286" i="21"/>
  <c r="O163" i="21"/>
  <c r="O112" i="21"/>
  <c r="O351" i="21"/>
  <c r="O255" i="21"/>
  <c r="O280" i="21"/>
  <c r="O156" i="21"/>
  <c r="O29" i="21"/>
  <c r="O343" i="21"/>
  <c r="O253" i="21"/>
  <c r="O271" i="21"/>
  <c r="O154" i="21"/>
  <c r="O364" i="21"/>
  <c r="O292" i="21"/>
  <c r="O235" i="21"/>
  <c r="O157" i="21"/>
  <c r="O146" i="21"/>
  <c r="O236" i="21"/>
  <c r="O56" i="21"/>
  <c r="O5" i="21"/>
  <c r="O324" i="21"/>
  <c r="O164" i="21"/>
  <c r="O75" i="21"/>
  <c r="O33" i="21"/>
  <c r="O195" i="21"/>
  <c r="O92" i="21"/>
  <c r="O180" i="21"/>
  <c r="O322" i="21"/>
  <c r="O148" i="21"/>
  <c r="O55" i="21"/>
  <c r="O314" i="21"/>
  <c r="O136" i="21"/>
  <c r="O53" i="21"/>
  <c r="O317" i="21"/>
  <c r="O144" i="21"/>
  <c r="O67" i="21"/>
  <c r="O28" i="21"/>
  <c r="O216" i="21"/>
  <c r="O85" i="21"/>
  <c r="AA169" i="21"/>
  <c r="AA331" i="21"/>
  <c r="AA74" i="21"/>
  <c r="AA202" i="21"/>
  <c r="AA174" i="21"/>
  <c r="AA185" i="21"/>
  <c r="AA338" i="21"/>
  <c r="AA193" i="21"/>
  <c r="AA136" i="21"/>
  <c r="AA285" i="21"/>
  <c r="AA52" i="21"/>
  <c r="AA160" i="21"/>
  <c r="O182" i="21"/>
  <c r="O293" i="21"/>
  <c r="O72" i="21"/>
  <c r="O205" i="21"/>
  <c r="O128" i="21"/>
  <c r="O339" i="21"/>
  <c r="AA33" i="21"/>
  <c r="AA164" i="21"/>
  <c r="AA328" i="21"/>
  <c r="AA93" i="21"/>
  <c r="AA279" i="21"/>
  <c r="AA332" i="21"/>
  <c r="AA180" i="21"/>
  <c r="AA366" i="21"/>
  <c r="AA358" i="21"/>
  <c r="AA197" i="21"/>
  <c r="AA337" i="21"/>
  <c r="AA139" i="21"/>
  <c r="AA230" i="21"/>
  <c r="O361" i="21"/>
  <c r="O52" i="21"/>
  <c r="O279" i="21"/>
  <c r="O273" i="21"/>
  <c r="O179" i="21"/>
  <c r="O10" i="21"/>
  <c r="AA30" i="21"/>
  <c r="AA209" i="21"/>
  <c r="AA368" i="21"/>
  <c r="AA79" i="21"/>
  <c r="AA280" i="21"/>
  <c r="AA90" i="21"/>
  <c r="AA225" i="21"/>
  <c r="AA5" i="21"/>
  <c r="AA144" i="21"/>
  <c r="AA255" i="21"/>
  <c r="AA47" i="21"/>
  <c r="AA156" i="21"/>
  <c r="AA295" i="21"/>
  <c r="O69" i="21"/>
  <c r="O233" i="21"/>
  <c r="O122" i="21"/>
  <c r="O331" i="21"/>
  <c r="O246" i="21"/>
  <c r="BY194" i="11"/>
  <c r="D7" i="14"/>
  <c r="AA60" i="21"/>
  <c r="AA196" i="21"/>
  <c r="AA19" i="21"/>
  <c r="AA125" i="21"/>
  <c r="AA300" i="21"/>
  <c r="AA76" i="21"/>
  <c r="AA212" i="21"/>
  <c r="AA6" i="21"/>
  <c r="AA254" i="21"/>
  <c r="AA312" i="21"/>
  <c r="AA92" i="21"/>
  <c r="AA226" i="21"/>
  <c r="O152" i="21"/>
  <c r="O65" i="21"/>
  <c r="O173" i="21"/>
  <c r="O18" i="21"/>
  <c r="O316" i="21"/>
  <c r="O87" i="21"/>
  <c r="O40" i="21"/>
  <c r="O170" i="21"/>
  <c r="O267" i="21"/>
  <c r="AA330" i="21"/>
  <c r="AA287" i="21"/>
  <c r="AA198" i="21"/>
  <c r="AA171" i="21"/>
  <c r="AA75" i="21"/>
  <c r="AA26" i="21"/>
  <c r="AA326" i="21"/>
  <c r="AA264" i="21"/>
  <c r="AA194" i="21"/>
  <c r="AA167" i="21"/>
  <c r="AA71" i="21"/>
  <c r="AA29" i="21"/>
  <c r="AA345" i="21"/>
  <c r="AA246" i="21"/>
  <c r="AA233" i="21"/>
  <c r="AA148" i="21"/>
  <c r="AA53" i="21"/>
  <c r="AA8" i="21"/>
  <c r="AA315" i="21"/>
  <c r="AA241" i="21"/>
  <c r="AA184" i="21"/>
  <c r="AA131" i="21"/>
  <c r="AA80" i="21"/>
  <c r="AA370" i="21"/>
  <c r="AA301" i="21"/>
  <c r="AA270" i="21"/>
  <c r="AA166" i="21"/>
  <c r="AA113" i="21"/>
  <c r="AA62" i="21"/>
  <c r="AA327" i="21"/>
  <c r="AA159" i="21"/>
  <c r="AA200" i="21"/>
  <c r="AA228" i="21"/>
  <c r="AA87" i="21"/>
  <c r="AA308" i="21"/>
  <c r="AA153" i="21"/>
  <c r="AA211" i="21"/>
  <c r="AA247" i="21"/>
  <c r="AA41" i="21"/>
  <c r="AA344" i="21"/>
  <c r="AA252" i="21"/>
  <c r="AA272" i="21"/>
  <c r="AA155" i="21"/>
  <c r="AA59" i="21"/>
  <c r="AA23" i="21"/>
  <c r="AA353" i="21"/>
  <c r="AA248" i="21"/>
  <c r="AA235" i="21"/>
  <c r="AA151" i="21"/>
  <c r="AA55" i="21"/>
  <c r="AA9" i="21"/>
  <c r="AA339" i="21"/>
  <c r="AA267" i="21"/>
  <c r="AA217" i="21"/>
  <c r="AA126" i="21"/>
  <c r="AA48" i="21"/>
  <c r="AA13" i="21"/>
  <c r="AA303" i="21"/>
  <c r="AA276" i="21"/>
  <c r="AA168" i="21"/>
  <c r="AA115" i="21"/>
  <c r="AA64" i="21"/>
  <c r="AA341" i="21"/>
  <c r="AA364" i="21"/>
  <c r="AA220" i="21"/>
  <c r="AA150" i="21"/>
  <c r="AA91" i="21"/>
  <c r="AA89" i="21"/>
  <c r="AA297" i="21"/>
  <c r="AA114" i="21"/>
  <c r="AA121" i="21"/>
  <c r="AA269" i="21"/>
  <c r="AA54" i="21"/>
  <c r="AA298" i="21"/>
  <c r="AA141" i="21"/>
  <c r="AA77" i="21"/>
  <c r="AA216" i="21"/>
  <c r="AA105" i="21"/>
  <c r="AA363" i="21"/>
  <c r="AA281" i="21"/>
  <c r="AA223" i="21"/>
  <c r="AA132" i="21"/>
  <c r="AA96" i="21"/>
  <c r="AA32" i="21"/>
  <c r="AA347" i="21"/>
  <c r="AA273" i="21"/>
  <c r="AA219" i="21"/>
  <c r="AA128" i="21"/>
  <c r="AA85" i="21"/>
  <c r="AA12" i="21"/>
  <c r="AA323" i="21"/>
  <c r="AA259" i="21"/>
  <c r="AA201" i="21"/>
  <c r="AA110" i="21"/>
  <c r="AA36" i="21"/>
  <c r="AA349" i="21"/>
  <c r="AA318" i="21"/>
  <c r="AA222" i="21"/>
  <c r="AA152" i="21"/>
  <c r="AA98" i="21"/>
  <c r="AA100" i="21"/>
  <c r="AA336" i="21"/>
  <c r="AA302" i="21"/>
  <c r="AA204" i="21"/>
  <c r="AA177" i="21"/>
  <c r="AA81" i="21"/>
  <c r="AA37" i="21"/>
  <c r="AA256" i="21"/>
  <c r="AA109" i="21"/>
  <c r="AA367" i="21"/>
  <c r="AA195" i="21"/>
  <c r="AA266" i="21"/>
  <c r="AA250" i="21"/>
  <c r="AA83" i="21"/>
  <c r="AA2" i="21"/>
  <c r="AA227" i="21"/>
  <c r="AA329" i="21"/>
  <c r="AA277" i="21"/>
  <c r="AA207" i="21"/>
  <c r="AA116" i="21"/>
  <c r="AA45" i="21"/>
  <c r="AA10" i="21"/>
  <c r="AA325" i="21"/>
  <c r="AA261" i="21"/>
  <c r="AA203" i="21"/>
  <c r="AA112" i="21"/>
  <c r="AA38" i="21"/>
  <c r="AA17" i="21"/>
  <c r="AA316" i="21"/>
  <c r="AA243" i="21"/>
  <c r="AA186" i="21"/>
  <c r="AA133" i="21"/>
  <c r="AA88" i="21"/>
  <c r="AA343" i="21"/>
  <c r="AA292" i="21"/>
  <c r="AA206" i="21"/>
  <c r="AA179" i="21"/>
  <c r="AA84" i="21"/>
  <c r="AA42" i="21"/>
  <c r="AA320" i="21"/>
  <c r="AA258" i="21"/>
  <c r="AA278" i="21"/>
  <c r="AA161" i="21"/>
  <c r="AA65" i="21"/>
  <c r="AA43" i="21"/>
  <c r="AA263" i="21"/>
  <c r="AA63" i="21"/>
  <c r="AA352" i="21"/>
  <c r="AA158" i="21"/>
  <c r="AA173" i="21"/>
  <c r="AA251" i="21"/>
  <c r="AA57" i="21"/>
  <c r="AA350" i="21"/>
  <c r="AA190" i="21"/>
  <c r="AA28" i="21"/>
  <c r="AA306" i="21"/>
  <c r="AA249" i="21"/>
  <c r="AA192" i="21"/>
  <c r="AA140" i="21"/>
  <c r="AA138" i="21"/>
  <c r="AA22" i="21"/>
  <c r="AA340" i="21"/>
  <c r="AA245" i="21"/>
  <c r="AA188" i="21"/>
  <c r="AA135" i="21"/>
  <c r="AA97" i="21"/>
  <c r="AA21" i="21"/>
  <c r="AA305" i="21"/>
  <c r="AA283" i="21"/>
  <c r="AA170" i="21"/>
  <c r="AA117" i="21"/>
  <c r="AA66" i="21"/>
  <c r="AA322" i="21"/>
  <c r="AA260" i="21"/>
  <c r="AA282" i="21"/>
  <c r="AA163" i="21"/>
  <c r="AA67" i="21"/>
  <c r="AA4" i="21"/>
  <c r="AA354" i="21"/>
  <c r="AA242" i="21"/>
  <c r="AA229" i="21"/>
  <c r="AA142" i="21"/>
  <c r="AA46" i="21"/>
  <c r="AA16" i="21"/>
  <c r="AA232" i="21"/>
  <c r="AA40" i="21"/>
  <c r="AA310" i="21"/>
  <c r="AA157" i="21"/>
  <c r="AA70" i="21"/>
  <c r="AA218" i="21"/>
  <c r="AA31" i="21"/>
  <c r="AA346" i="21"/>
  <c r="AA189" i="21"/>
  <c r="AA3" i="21"/>
  <c r="AA311" i="21"/>
  <c r="AA274" i="21"/>
  <c r="AA176" i="21"/>
  <c r="AA123" i="21"/>
  <c r="AA72" i="21"/>
  <c r="AA7" i="21"/>
  <c r="AA307" i="21"/>
  <c r="AA288" i="21"/>
  <c r="AA172" i="21"/>
  <c r="AA119" i="21"/>
  <c r="AA68" i="21"/>
  <c r="AA357" i="21"/>
  <c r="AA289" i="21"/>
  <c r="AA224" i="21"/>
  <c r="AA154" i="21"/>
  <c r="AA106" i="21"/>
  <c r="AA49" i="21"/>
  <c r="AA362" i="21"/>
  <c r="AA244" i="21"/>
  <c r="AA231" i="21"/>
  <c r="AA143" i="21"/>
  <c r="AA51" i="21"/>
  <c r="AA11" i="21"/>
  <c r="AA335" i="21"/>
  <c r="AA275" i="21"/>
  <c r="AA213" i="21"/>
  <c r="AA122" i="21"/>
  <c r="AA99" i="21"/>
  <c r="AA20" i="21"/>
  <c r="AA236" i="21"/>
  <c r="AA58" i="21"/>
  <c r="AA293" i="21"/>
  <c r="AA146" i="21"/>
  <c r="AA15" i="21"/>
  <c r="AA238" i="21"/>
  <c r="AA149" i="21"/>
  <c r="AA356" i="21"/>
  <c r="AA137" i="21"/>
  <c r="AA342" i="21"/>
  <c r="AA313" i="21"/>
  <c r="AA214" i="21"/>
  <c r="AA187" i="21"/>
  <c r="AA34" i="21"/>
  <c r="AA95" i="21"/>
  <c r="AA359" i="21"/>
  <c r="AA304" i="21"/>
  <c r="AA210" i="21"/>
  <c r="AA183" i="21"/>
  <c r="AA101" i="21"/>
  <c r="AA82" i="21"/>
  <c r="AA324" i="21"/>
  <c r="AA262" i="21"/>
  <c r="AA271" i="21"/>
  <c r="AA165" i="21"/>
  <c r="AA69" i="21"/>
  <c r="AA39" i="21"/>
  <c r="AA317" i="21"/>
  <c r="AA257" i="21"/>
  <c r="AA199" i="21"/>
  <c r="AA147" i="21"/>
  <c r="AA102" i="21"/>
  <c r="AA25" i="21"/>
  <c r="AA321" i="21"/>
  <c r="AA239" i="21"/>
  <c r="AA182" i="21"/>
  <c r="AA129" i="21"/>
  <c r="AA78" i="21"/>
  <c r="AA360" i="21"/>
  <c r="AA162" i="21"/>
  <c r="AA294" i="21"/>
  <c r="AA253" i="21"/>
  <c r="AA61" i="21"/>
  <c r="AA361" i="21"/>
  <c r="AA191" i="21"/>
  <c r="AA309" i="21"/>
  <c r="AA240" i="21"/>
  <c r="AA44" i="21"/>
  <c r="AA50" i="21"/>
  <c r="AA234" i="21"/>
  <c r="AA120" i="21"/>
  <c r="AA130" i="21"/>
  <c r="AA314" i="21"/>
  <c r="AA104" i="21"/>
  <c r="AA237" i="21"/>
  <c r="AA103" i="21"/>
  <c r="AA18" i="21"/>
  <c r="AA14" i="21"/>
  <c r="AA181" i="21"/>
  <c r="AA291" i="21"/>
  <c r="O104" i="21"/>
  <c r="O307" i="21"/>
  <c r="O94" i="21"/>
  <c r="O240" i="21"/>
  <c r="O172" i="21"/>
  <c r="O30" i="21"/>
  <c r="O319" i="21"/>
  <c r="O333" i="21"/>
  <c r="AA73" i="21"/>
  <c r="AA284" i="21"/>
  <c r="AA265" i="21"/>
  <c r="AA175" i="21"/>
  <c r="AA355" i="21"/>
  <c r="AA108" i="21"/>
  <c r="AA286" i="21"/>
  <c r="AA145" i="21"/>
  <c r="AA205" i="21"/>
  <c r="AA27" i="21"/>
  <c r="AA208" i="21"/>
  <c r="AA365" i="21"/>
  <c r="O211" i="21"/>
  <c r="O71" i="21"/>
  <c r="O165" i="21"/>
  <c r="O308" i="21"/>
  <c r="O207" i="21"/>
  <c r="O138" i="21"/>
  <c r="O16" i="21"/>
  <c r="O340" i="21"/>
  <c r="C48" i="21"/>
  <c r="C11" i="21"/>
  <c r="D11" i="21"/>
  <c r="D48" i="21"/>
  <c r="AT369" i="20"/>
  <c r="AV369" i="20" s="1"/>
  <c r="AT364" i="20"/>
  <c r="AV364" i="20" s="1"/>
  <c r="AT375" i="20"/>
  <c r="AV375" i="20" s="1"/>
  <c r="AT352" i="20"/>
  <c r="AV352" i="20" s="1"/>
  <c r="AT379" i="20"/>
  <c r="AV379" i="20" s="1"/>
  <c r="AT363" i="20"/>
  <c r="AV363" i="20" s="1"/>
  <c r="AT376" i="20"/>
  <c r="AV376" i="20" s="1"/>
  <c r="AT381" i="20"/>
  <c r="AV381" i="20" s="1"/>
  <c r="AT362" i="20"/>
  <c r="AV362" i="20" s="1"/>
  <c r="AT380" i="20"/>
  <c r="AV380" i="20" s="1"/>
  <c r="AT373" i="20"/>
  <c r="AV373" i="20" s="1"/>
  <c r="AT377" i="20"/>
  <c r="AV377" i="20" s="1"/>
  <c r="AT382" i="20"/>
  <c r="AV382" i="20" s="1"/>
  <c r="AT367" i="20"/>
  <c r="AV367" i="20" s="1"/>
  <c r="AT370" i="20"/>
  <c r="AV370" i="20" s="1"/>
  <c r="AT355" i="20"/>
  <c r="AV355" i="20" s="1"/>
  <c r="AT357" i="20"/>
  <c r="AV357" i="20" s="1"/>
  <c r="AT378" i="20"/>
  <c r="AV378" i="20" s="1"/>
  <c r="AT366" i="20"/>
  <c r="AV366" i="20" s="1"/>
  <c r="AT354" i="20"/>
  <c r="AV354" i="20" s="1"/>
  <c r="AT365" i="20"/>
  <c r="AV365" i="20" s="1"/>
  <c r="AT374" i="20"/>
  <c r="AV374" i="20" s="1"/>
  <c r="AT356" i="20"/>
  <c r="AV356" i="20" s="1"/>
  <c r="AT337" i="20"/>
  <c r="AV337" i="20" s="1"/>
  <c r="AT331" i="20"/>
  <c r="AV331" i="20" s="1"/>
  <c r="AT349" i="20"/>
  <c r="AV349" i="20" s="1"/>
  <c r="AT322" i="20"/>
  <c r="AV322" i="20" s="1"/>
  <c r="AT310" i="20"/>
  <c r="AV310" i="20" s="1"/>
  <c r="AT300" i="20"/>
  <c r="AV300" i="20" s="1"/>
  <c r="AT290" i="20"/>
  <c r="AV290" i="20" s="1"/>
  <c r="AT282" i="20"/>
  <c r="AV282" i="20" s="1"/>
  <c r="AT272" i="20"/>
  <c r="AV272" i="20" s="1"/>
  <c r="AT263" i="20"/>
  <c r="AV263" i="20" s="1"/>
  <c r="AT255" i="20"/>
  <c r="AV255" i="20" s="1"/>
  <c r="AT247" i="20"/>
  <c r="AV247" i="20" s="1"/>
  <c r="AT234" i="20"/>
  <c r="AV234" i="20" s="1"/>
  <c r="AT237" i="20"/>
  <c r="AV237" i="20" s="1"/>
  <c r="AT228" i="20"/>
  <c r="AV228" i="20" s="1"/>
  <c r="AT220" i="20"/>
  <c r="AV220" i="20" s="1"/>
  <c r="AT232" i="20"/>
  <c r="AV232" i="20" s="1"/>
  <c r="AT209" i="20"/>
  <c r="AV209" i="20" s="1"/>
  <c r="AT201" i="20"/>
  <c r="AV201" i="20" s="1"/>
  <c r="AT188" i="20"/>
  <c r="AV188" i="20" s="1"/>
  <c r="AT180" i="20"/>
  <c r="AV180" i="20" s="1"/>
  <c r="AT195" i="20"/>
  <c r="AV195" i="20" s="1"/>
  <c r="AT165" i="20"/>
  <c r="AV165" i="20" s="1"/>
  <c r="AT164" i="20"/>
  <c r="AV164" i="20" s="1"/>
  <c r="AT156" i="20"/>
  <c r="AV156" i="20" s="1"/>
  <c r="AT148" i="20"/>
  <c r="AV148" i="20" s="1"/>
  <c r="AT140" i="20"/>
  <c r="AV140" i="20" s="1"/>
  <c r="AT136" i="20"/>
  <c r="AV136" i="20" s="1"/>
  <c r="AT127" i="20"/>
  <c r="AV127" i="20" s="1"/>
  <c r="AT119" i="20"/>
  <c r="AV119" i="20" s="1"/>
  <c r="AT111" i="20"/>
  <c r="AV111" i="20" s="1"/>
  <c r="AT94" i="20"/>
  <c r="AV94" i="20" s="1"/>
  <c r="AT97" i="20"/>
  <c r="AV97" i="20" s="1"/>
  <c r="AT31" i="20"/>
  <c r="AV31" i="20" s="1"/>
  <c r="AT41" i="20"/>
  <c r="AV41" i="20" s="1"/>
  <c r="AT89" i="20"/>
  <c r="AV89" i="20" s="1"/>
  <c r="AT56" i="20"/>
  <c r="AV56" i="20" s="1"/>
  <c r="AT83" i="20"/>
  <c r="AV83" i="20" s="1"/>
  <c r="AT90" i="20"/>
  <c r="AV90" i="20" s="1"/>
  <c r="AT2" i="20"/>
  <c r="AT7" i="20"/>
  <c r="AV7" i="20" s="1"/>
  <c r="AT9" i="20"/>
  <c r="AV9" i="20" s="1"/>
  <c r="AT68" i="20"/>
  <c r="AV68" i="20" s="1"/>
  <c r="AT361" i="20"/>
  <c r="AV361" i="20" s="1"/>
  <c r="AT344" i="20"/>
  <c r="AV344" i="20" s="1"/>
  <c r="AT350" i="20"/>
  <c r="AV350" i="20" s="1"/>
  <c r="AT330" i="20"/>
  <c r="AV330" i="20" s="1"/>
  <c r="AT340" i="20"/>
  <c r="AV340" i="20" s="1"/>
  <c r="AT316" i="20"/>
  <c r="AV316" i="20" s="1"/>
  <c r="AT307" i="20"/>
  <c r="AV307" i="20" s="1"/>
  <c r="AT299" i="20"/>
  <c r="AV299" i="20" s="1"/>
  <c r="AT333" i="20"/>
  <c r="AV333" i="20" s="1"/>
  <c r="AT289" i="20"/>
  <c r="AV289" i="20" s="1"/>
  <c r="AT281" i="20"/>
  <c r="AV281" i="20" s="1"/>
  <c r="AT274" i="20"/>
  <c r="AV274" i="20" s="1"/>
  <c r="AT270" i="20"/>
  <c r="AV270" i="20" s="1"/>
  <c r="AT262" i="20"/>
  <c r="AV262" i="20" s="1"/>
  <c r="AT254" i="20"/>
  <c r="AV254" i="20" s="1"/>
  <c r="AT249" i="20"/>
  <c r="AV249" i="20" s="1"/>
  <c r="AT252" i="20"/>
  <c r="AV252" i="20" s="1"/>
  <c r="AT227" i="20"/>
  <c r="AV227" i="20" s="1"/>
  <c r="AT219" i="20"/>
  <c r="AV219" i="20" s="1"/>
  <c r="AT242" i="20"/>
  <c r="AV242" i="20" s="1"/>
  <c r="AT208" i="20"/>
  <c r="AV208" i="20" s="1"/>
  <c r="AT200" i="20"/>
  <c r="AV200" i="20" s="1"/>
  <c r="AT187" i="20"/>
  <c r="AV187" i="20" s="1"/>
  <c r="AT179" i="20"/>
  <c r="AV179" i="20" s="1"/>
  <c r="AT194" i="20"/>
  <c r="AV194" i="20" s="1"/>
  <c r="AT174" i="20"/>
  <c r="AV174" i="20" s="1"/>
  <c r="AT168" i="20"/>
  <c r="AV168" i="20" s="1"/>
  <c r="AT163" i="20"/>
  <c r="AV163" i="20" s="1"/>
  <c r="AT155" i="20"/>
  <c r="AV155" i="20" s="1"/>
  <c r="AT147" i="20"/>
  <c r="AV147" i="20" s="1"/>
  <c r="AT134" i="20"/>
  <c r="AV134" i="20" s="1"/>
  <c r="AT126" i="20"/>
  <c r="AV126" i="20" s="1"/>
  <c r="AT118" i="20"/>
  <c r="AV118" i="20" s="1"/>
  <c r="AT110" i="20"/>
  <c r="AV110" i="20" s="1"/>
  <c r="AT96" i="20"/>
  <c r="AV96" i="20" s="1"/>
  <c r="AT95" i="20"/>
  <c r="AV95" i="20" s="1"/>
  <c r="AT55" i="20"/>
  <c r="AV55" i="20" s="1"/>
  <c r="AT38" i="20"/>
  <c r="AV38" i="20" s="1"/>
  <c r="AT27" i="20"/>
  <c r="AV27" i="20" s="1"/>
  <c r="AT66" i="20"/>
  <c r="AV66" i="20" s="1"/>
  <c r="AT70" i="20"/>
  <c r="AV70" i="20" s="1"/>
  <c r="AT26" i="20"/>
  <c r="AV26" i="20" s="1"/>
  <c r="AT85" i="20"/>
  <c r="AV85" i="20" s="1"/>
  <c r="AT71" i="20"/>
  <c r="AV71" i="20" s="1"/>
  <c r="AT80" i="20"/>
  <c r="AV80" i="20" s="1"/>
  <c r="AT14" i="20"/>
  <c r="AV14" i="20" s="1"/>
  <c r="AT86" i="20"/>
  <c r="AV86" i="20" s="1"/>
  <c r="AT74" i="20"/>
  <c r="AV74" i="20" s="1"/>
  <c r="AT40" i="20"/>
  <c r="AV40" i="20" s="1"/>
  <c r="AT8" i="20"/>
  <c r="AV8" i="20" s="1"/>
  <c r="AT61" i="20"/>
  <c r="AV61" i="20" s="1"/>
  <c r="AT28" i="20"/>
  <c r="AV28" i="20" s="1"/>
  <c r="AT343" i="20"/>
  <c r="AV343" i="20" s="1"/>
  <c r="AT360" i="20"/>
  <c r="AV360" i="20" s="1"/>
  <c r="AT329" i="20"/>
  <c r="AV329" i="20" s="1"/>
  <c r="AT339" i="20"/>
  <c r="AV339" i="20" s="1"/>
  <c r="AT317" i="20"/>
  <c r="AV317" i="20" s="1"/>
  <c r="AT324" i="20"/>
  <c r="AV324" i="20" s="1"/>
  <c r="AT314" i="20"/>
  <c r="AV314" i="20" s="1"/>
  <c r="AT306" i="20"/>
  <c r="AV306" i="20" s="1"/>
  <c r="AT298" i="20"/>
  <c r="AV298" i="20" s="1"/>
  <c r="AT288" i="20"/>
  <c r="AV288" i="20" s="1"/>
  <c r="AT280" i="20"/>
  <c r="AV280" i="20" s="1"/>
  <c r="AT273" i="20"/>
  <c r="AV273" i="20" s="1"/>
  <c r="AT269" i="20"/>
  <c r="AV269" i="20" s="1"/>
  <c r="AT261" i="20"/>
  <c r="AV261" i="20" s="1"/>
  <c r="AT253" i="20"/>
  <c r="AV253" i="20" s="1"/>
  <c r="AT233" i="20"/>
  <c r="AV233" i="20" s="1"/>
  <c r="AT226" i="20"/>
  <c r="AV226" i="20" s="1"/>
  <c r="AT218" i="20"/>
  <c r="AV218" i="20" s="1"/>
  <c r="AT241" i="20"/>
  <c r="AV241" i="20" s="1"/>
  <c r="AT207" i="20"/>
  <c r="AV207" i="20" s="1"/>
  <c r="AT199" i="20"/>
  <c r="AV199" i="20" s="1"/>
  <c r="AT186" i="20"/>
  <c r="AV186" i="20" s="1"/>
  <c r="AT178" i="20"/>
  <c r="AV178" i="20" s="1"/>
  <c r="AT170" i="20"/>
  <c r="AV170" i="20" s="1"/>
  <c r="AT192" i="20"/>
  <c r="AV192" i="20" s="1"/>
  <c r="AT162" i="20"/>
  <c r="AV162" i="20" s="1"/>
  <c r="AT154" i="20"/>
  <c r="AV154" i="20" s="1"/>
  <c r="AT146" i="20"/>
  <c r="AV146" i="20" s="1"/>
  <c r="AT138" i="20"/>
  <c r="AV138" i="20" s="1"/>
  <c r="AT133" i="20"/>
  <c r="AV133" i="20" s="1"/>
  <c r="AT125" i="20"/>
  <c r="AV125" i="20" s="1"/>
  <c r="AT117" i="20"/>
  <c r="AV117" i="20" s="1"/>
  <c r="AT109" i="20"/>
  <c r="AV109" i="20" s="1"/>
  <c r="AT135" i="20"/>
  <c r="AV135" i="20" s="1"/>
  <c r="AT93" i="20"/>
  <c r="AV93" i="20" s="1"/>
  <c r="AT54" i="20"/>
  <c r="AV54" i="20" s="1"/>
  <c r="AT36" i="20"/>
  <c r="AV36" i="20" s="1"/>
  <c r="AT88" i="20"/>
  <c r="AV88" i="20" s="1"/>
  <c r="AT69" i="20"/>
  <c r="AV69" i="20" s="1"/>
  <c r="AT81" i="20"/>
  <c r="AV81" i="20" s="1"/>
  <c r="AT65" i="20"/>
  <c r="AV65" i="20" s="1"/>
  <c r="AT72" i="20"/>
  <c r="AV72" i="20" s="1"/>
  <c r="AT6" i="20"/>
  <c r="AV6" i="20" s="1"/>
  <c r="AT42" i="20"/>
  <c r="AV42" i="20" s="1"/>
  <c r="AT44" i="20"/>
  <c r="AV44" i="20" s="1"/>
  <c r="AT359" i="20"/>
  <c r="AV359" i="20" s="1"/>
  <c r="AT345" i="20"/>
  <c r="AV345" i="20" s="1"/>
  <c r="AT328" i="20"/>
  <c r="AV328" i="20" s="1"/>
  <c r="AT323" i="20"/>
  <c r="AV323" i="20" s="1"/>
  <c r="AT305" i="20"/>
  <c r="AV305" i="20" s="1"/>
  <c r="AT297" i="20"/>
  <c r="AV297" i="20" s="1"/>
  <c r="AT287" i="20"/>
  <c r="AV287" i="20" s="1"/>
  <c r="AT279" i="20"/>
  <c r="AV279" i="20" s="1"/>
  <c r="AT268" i="20"/>
  <c r="AV268" i="20" s="1"/>
  <c r="AT260" i="20"/>
  <c r="AV260" i="20" s="1"/>
  <c r="AT250" i="20"/>
  <c r="AV250" i="20" s="1"/>
  <c r="AT245" i="20"/>
  <c r="AV245" i="20" s="1"/>
  <c r="AT248" i="20"/>
  <c r="AV248" i="20" s="1"/>
  <c r="AT225" i="20"/>
  <c r="AV225" i="20" s="1"/>
  <c r="AT217" i="20"/>
  <c r="AV217" i="20" s="1"/>
  <c r="AT215" i="20"/>
  <c r="AV215" i="20" s="1"/>
  <c r="AT214" i="20"/>
  <c r="AV214" i="20" s="1"/>
  <c r="AT206" i="20"/>
  <c r="AV206" i="20" s="1"/>
  <c r="AT198" i="20"/>
  <c r="AV198" i="20" s="1"/>
  <c r="AT185" i="20"/>
  <c r="AV185" i="20" s="1"/>
  <c r="AT177" i="20"/>
  <c r="AV177" i="20" s="1"/>
  <c r="AT161" i="20"/>
  <c r="AV161" i="20" s="1"/>
  <c r="AT153" i="20"/>
  <c r="AV153" i="20" s="1"/>
  <c r="AT145" i="20"/>
  <c r="AV145" i="20" s="1"/>
  <c r="AT139" i="20"/>
  <c r="AV139" i="20" s="1"/>
  <c r="AT132" i="20"/>
  <c r="AV132" i="20" s="1"/>
  <c r="AT124" i="20"/>
  <c r="AV124" i="20" s="1"/>
  <c r="AT116" i="20"/>
  <c r="AV116" i="20" s="1"/>
  <c r="AT108" i="20"/>
  <c r="AV108" i="20" s="1"/>
  <c r="AT92" i="20"/>
  <c r="AV92" i="20" s="1"/>
  <c r="AT91" i="20"/>
  <c r="AV91" i="20" s="1"/>
  <c r="AT53" i="20"/>
  <c r="AV53" i="20" s="1"/>
  <c r="AT35" i="20"/>
  <c r="AV35" i="20" s="1"/>
  <c r="AT84" i="20"/>
  <c r="AV84" i="20" s="1"/>
  <c r="AT57" i="20"/>
  <c r="AV57" i="20" s="1"/>
  <c r="AT62" i="20"/>
  <c r="AV62" i="20" s="1"/>
  <c r="AT5" i="20"/>
  <c r="AV5" i="20" s="1"/>
  <c r="AT17" i="20"/>
  <c r="AV17" i="20" s="1"/>
  <c r="AT16" i="20"/>
  <c r="AV16" i="20" s="1"/>
  <c r="AT371" i="20"/>
  <c r="AV371" i="20" s="1"/>
  <c r="AT358" i="20"/>
  <c r="AV358" i="20" s="1"/>
  <c r="AT335" i="20"/>
  <c r="AV335" i="20" s="1"/>
  <c r="AT327" i="20"/>
  <c r="AV327" i="20" s="1"/>
  <c r="AT313" i="20"/>
  <c r="AV313" i="20" s="1"/>
  <c r="AT321" i="20"/>
  <c r="AV321" i="20" s="1"/>
  <c r="AT304" i="20"/>
  <c r="AV304" i="20" s="1"/>
  <c r="AT296" i="20"/>
  <c r="AV296" i="20" s="1"/>
  <c r="AT286" i="20"/>
  <c r="AV286" i="20" s="1"/>
  <c r="AT278" i="20"/>
  <c r="AV278" i="20" s="1"/>
  <c r="AT267" i="20"/>
  <c r="AV267" i="20" s="1"/>
  <c r="AT259" i="20"/>
  <c r="AV259" i="20" s="1"/>
  <c r="AT243" i="20"/>
  <c r="AV243" i="20" s="1"/>
  <c r="AT224" i="20"/>
  <c r="AV224" i="20" s="1"/>
  <c r="AT271" i="20"/>
  <c r="AV271" i="20" s="1"/>
  <c r="AT213" i="20"/>
  <c r="AV213" i="20" s="1"/>
  <c r="AT205" i="20"/>
  <c r="AV205" i="20" s="1"/>
  <c r="AT191" i="20"/>
  <c r="AV191" i="20" s="1"/>
  <c r="AT184" i="20"/>
  <c r="AV184" i="20" s="1"/>
  <c r="AT196" i="20"/>
  <c r="AV196" i="20" s="1"/>
  <c r="AT166" i="20"/>
  <c r="AV166" i="20" s="1"/>
  <c r="AT160" i="20"/>
  <c r="AV160" i="20" s="1"/>
  <c r="AT152" i="20"/>
  <c r="AV152" i="20" s="1"/>
  <c r="AT144" i="20"/>
  <c r="AV144" i="20" s="1"/>
  <c r="AT137" i="20"/>
  <c r="AV137" i="20" s="1"/>
  <c r="AT131" i="20"/>
  <c r="AV131" i="20" s="1"/>
  <c r="AT123" i="20"/>
  <c r="AV123" i="20" s="1"/>
  <c r="AT115" i="20"/>
  <c r="AV115" i="20" s="1"/>
  <c r="AT107" i="20"/>
  <c r="AV107" i="20" s="1"/>
  <c r="AT102" i="20"/>
  <c r="AV102" i="20" s="1"/>
  <c r="AT52" i="20"/>
  <c r="AV52" i="20" s="1"/>
  <c r="AT34" i="20"/>
  <c r="AV34" i="20" s="1"/>
  <c r="AT79" i="20"/>
  <c r="AV79" i="20" s="1"/>
  <c r="AT60" i="20"/>
  <c r="AV60" i="20" s="1"/>
  <c r="AT50" i="20"/>
  <c r="AV50" i="20" s="1"/>
  <c r="AT4" i="20"/>
  <c r="AV4" i="20" s="1"/>
  <c r="AT13" i="20"/>
  <c r="AV13" i="20" s="1"/>
  <c r="AT82" i="20"/>
  <c r="AV82" i="20" s="1"/>
  <c r="AT15" i="20"/>
  <c r="AV15" i="20" s="1"/>
  <c r="AT22" i="20"/>
  <c r="AV22" i="20" s="1"/>
  <c r="AT346" i="20"/>
  <c r="AV346" i="20" s="1"/>
  <c r="AT336" i="20"/>
  <c r="AV336" i="20" s="1"/>
  <c r="AT341" i="20"/>
  <c r="AV341" i="20" s="1"/>
  <c r="AT326" i="20"/>
  <c r="AV326" i="20" s="1"/>
  <c r="AT318" i="20"/>
  <c r="AV318" i="20" s="1"/>
  <c r="AT312" i="20"/>
  <c r="AV312" i="20" s="1"/>
  <c r="AT319" i="20"/>
  <c r="AV319" i="20" s="1"/>
  <c r="AT303" i="20"/>
  <c r="AV303" i="20" s="1"/>
  <c r="AT295" i="20"/>
  <c r="AV295" i="20" s="1"/>
  <c r="AT292" i="20"/>
  <c r="AV292" i="20" s="1"/>
  <c r="AT285" i="20"/>
  <c r="AV285" i="20" s="1"/>
  <c r="AT277" i="20"/>
  <c r="AV277" i="20" s="1"/>
  <c r="AT266" i="20"/>
  <c r="AV266" i="20" s="1"/>
  <c r="AT258" i="20"/>
  <c r="AV258" i="20" s="1"/>
  <c r="AT246" i="20"/>
  <c r="AV246" i="20" s="1"/>
  <c r="AT275" i="20"/>
  <c r="AV275" i="20" s="1"/>
  <c r="AT231" i="20"/>
  <c r="AV231" i="20" s="1"/>
  <c r="AT223" i="20"/>
  <c r="AV223" i="20" s="1"/>
  <c r="AT240" i="20"/>
  <c r="AV240" i="20" s="1"/>
  <c r="AT212" i="20"/>
  <c r="AV212" i="20" s="1"/>
  <c r="AT204" i="20"/>
  <c r="AV204" i="20" s="1"/>
  <c r="AT197" i="20"/>
  <c r="AV197" i="20" s="1"/>
  <c r="AT183" i="20"/>
  <c r="AV183" i="20" s="1"/>
  <c r="AT190" i="20"/>
  <c r="AV190" i="20" s="1"/>
  <c r="AT216" i="20"/>
  <c r="AV216" i="20" s="1"/>
  <c r="AT193" i="20"/>
  <c r="AV193" i="20" s="1"/>
  <c r="AT159" i="20"/>
  <c r="AV159" i="20" s="1"/>
  <c r="AT151" i="20"/>
  <c r="AV151" i="20" s="1"/>
  <c r="AT143" i="20"/>
  <c r="AV143" i="20" s="1"/>
  <c r="AT130" i="20"/>
  <c r="AV130" i="20" s="1"/>
  <c r="AT122" i="20"/>
  <c r="AV122" i="20" s="1"/>
  <c r="AT114" i="20"/>
  <c r="AV114" i="20" s="1"/>
  <c r="AT106" i="20"/>
  <c r="AV106" i="20" s="1"/>
  <c r="AT103" i="20"/>
  <c r="AV103" i="20" s="1"/>
  <c r="AT51" i="20"/>
  <c r="AV51" i="20" s="1"/>
  <c r="AT33" i="20"/>
  <c r="AV33" i="20" s="1"/>
  <c r="AT77" i="20"/>
  <c r="AV77" i="20" s="1"/>
  <c r="AT58" i="20"/>
  <c r="AV58" i="20" s="1"/>
  <c r="AT21" i="20"/>
  <c r="AV21" i="20" s="1"/>
  <c r="AT67" i="20"/>
  <c r="AV67" i="20" s="1"/>
  <c r="AT39" i="20"/>
  <c r="AV39" i="20" s="1"/>
  <c r="AT48" i="20"/>
  <c r="AV48" i="20" s="1"/>
  <c r="AT59" i="20"/>
  <c r="AV59" i="20" s="1"/>
  <c r="AT3" i="20"/>
  <c r="AV3" i="20" s="1"/>
  <c r="AT12" i="20"/>
  <c r="AV12" i="20" s="1"/>
  <c r="AT76" i="20"/>
  <c r="AV76" i="20" s="1"/>
  <c r="AT368" i="20"/>
  <c r="AV368" i="20" s="1"/>
  <c r="AT372" i="20"/>
  <c r="AV372" i="20" s="1"/>
  <c r="AT348" i="20"/>
  <c r="AV348" i="20" s="1"/>
  <c r="AT351" i="20"/>
  <c r="AV351" i="20" s="1"/>
  <c r="AT342" i="20"/>
  <c r="AV342" i="20" s="1"/>
  <c r="AT334" i="20"/>
  <c r="AV334" i="20" s="1"/>
  <c r="AT315" i="20"/>
  <c r="AV315" i="20" s="1"/>
  <c r="AT301" i="20"/>
  <c r="AV301" i="20" s="1"/>
  <c r="AT308" i="20"/>
  <c r="AV308" i="20" s="1"/>
  <c r="AT309" i="20"/>
  <c r="AV309" i="20" s="1"/>
  <c r="AT291" i="20"/>
  <c r="AV291" i="20" s="1"/>
  <c r="AT283" i="20"/>
  <c r="AV283" i="20" s="1"/>
  <c r="AT264" i="20"/>
  <c r="AV264" i="20" s="1"/>
  <c r="AT256" i="20"/>
  <c r="AV256" i="20" s="1"/>
  <c r="AT244" i="20"/>
  <c r="AV244" i="20" s="1"/>
  <c r="AT229" i="20"/>
  <c r="AV229" i="20" s="1"/>
  <c r="AT221" i="20"/>
  <c r="AV221" i="20" s="1"/>
  <c r="AT210" i="20"/>
  <c r="AV210" i="20" s="1"/>
  <c r="AT202" i="20"/>
  <c r="AV202" i="20" s="1"/>
  <c r="AT189" i="20"/>
  <c r="AV189" i="20" s="1"/>
  <c r="AT181" i="20"/>
  <c r="AV181" i="20" s="1"/>
  <c r="AT172" i="20"/>
  <c r="AV172" i="20" s="1"/>
  <c r="AT173" i="20"/>
  <c r="AV173" i="20" s="1"/>
  <c r="AT157" i="20"/>
  <c r="AV157" i="20" s="1"/>
  <c r="AT149" i="20"/>
  <c r="AV149" i="20" s="1"/>
  <c r="AT141" i="20"/>
  <c r="AV141" i="20" s="1"/>
  <c r="AT128" i="20"/>
  <c r="AV128" i="20" s="1"/>
  <c r="AT120" i="20"/>
  <c r="AV120" i="20" s="1"/>
  <c r="AT112" i="20"/>
  <c r="AV112" i="20" s="1"/>
  <c r="AT104" i="20"/>
  <c r="AV104" i="20" s="1"/>
  <c r="AT100" i="20"/>
  <c r="AV100" i="20" s="1"/>
  <c r="AT99" i="20"/>
  <c r="AV99" i="20" s="1"/>
  <c r="AT171" i="20"/>
  <c r="AV171" i="20" s="1"/>
  <c r="AT47" i="20"/>
  <c r="AV47" i="20" s="1"/>
  <c r="AT73" i="20"/>
  <c r="AV73" i="20" s="1"/>
  <c r="AT43" i="20"/>
  <c r="AV43" i="20" s="1"/>
  <c r="AT19" i="20"/>
  <c r="AV19" i="20" s="1"/>
  <c r="AT63" i="20"/>
  <c r="AV63" i="20" s="1"/>
  <c r="AT29" i="20"/>
  <c r="AV29" i="20" s="1"/>
  <c r="AT87" i="20"/>
  <c r="AV87" i="20" s="1"/>
  <c r="AT18" i="20"/>
  <c r="AV18" i="20" s="1"/>
  <c r="AT25" i="20"/>
  <c r="AV25" i="20" s="1"/>
  <c r="AT10" i="20"/>
  <c r="AV10" i="20" s="1"/>
  <c r="AT64" i="20"/>
  <c r="AV64" i="20" s="1"/>
  <c r="AT78" i="20"/>
  <c r="AV78" i="20" s="1"/>
  <c r="AT347" i="20"/>
  <c r="AV347" i="20" s="1"/>
  <c r="AT276" i="20"/>
  <c r="AV276" i="20" s="1"/>
  <c r="AT265" i="20"/>
  <c r="AV265" i="20" s="1"/>
  <c r="AT222" i="20"/>
  <c r="AV222" i="20" s="1"/>
  <c r="AT169" i="20"/>
  <c r="AV169" i="20" s="1"/>
  <c r="AT75" i="20"/>
  <c r="AV75" i="20" s="1"/>
  <c r="AT105" i="20"/>
  <c r="AV105" i="20" s="1"/>
  <c r="AT302" i="20"/>
  <c r="AV302" i="20" s="1"/>
  <c r="AT257" i="20"/>
  <c r="AV257" i="20" s="1"/>
  <c r="AT167" i="20"/>
  <c r="AV167" i="20" s="1"/>
  <c r="AT24" i="20"/>
  <c r="AV24" i="20" s="1"/>
  <c r="AT11" i="20"/>
  <c r="AV11" i="20" s="1"/>
  <c r="AT332" i="20"/>
  <c r="AV332" i="20" s="1"/>
  <c r="AT294" i="20"/>
  <c r="AV294" i="20" s="1"/>
  <c r="AT211" i="20"/>
  <c r="AV211" i="20" s="1"/>
  <c r="AT101" i="20"/>
  <c r="AV101" i="20" s="1"/>
  <c r="AT320" i="20"/>
  <c r="AV320" i="20" s="1"/>
  <c r="AT236" i="20"/>
  <c r="AV236" i="20" s="1"/>
  <c r="AT203" i="20"/>
  <c r="AV203" i="20" s="1"/>
  <c r="AT175" i="20"/>
  <c r="AV175" i="20" s="1"/>
  <c r="AT129" i="20"/>
  <c r="AV129" i="20" s="1"/>
  <c r="AT49" i="20"/>
  <c r="AV49" i="20" s="1"/>
  <c r="AT20" i="20"/>
  <c r="AV20" i="20" s="1"/>
  <c r="AT30" i="20"/>
  <c r="AV30" i="20" s="1"/>
  <c r="AT293" i="20"/>
  <c r="AV293" i="20" s="1"/>
  <c r="AT353" i="20"/>
  <c r="AV353" i="20" s="1"/>
  <c r="AT158" i="20"/>
  <c r="AV158" i="20" s="1"/>
  <c r="AT121" i="20"/>
  <c r="AV121" i="20" s="1"/>
  <c r="AT98" i="20"/>
  <c r="AV98" i="20" s="1"/>
  <c r="AT46" i="20"/>
  <c r="AV46" i="20" s="1"/>
  <c r="AT338" i="20"/>
  <c r="AV338" i="20" s="1"/>
  <c r="AT251" i="20"/>
  <c r="AV251" i="20" s="1"/>
  <c r="AT238" i="20"/>
  <c r="AV238" i="20" s="1"/>
  <c r="AT239" i="20"/>
  <c r="AV239" i="20" s="1"/>
  <c r="AT235" i="20"/>
  <c r="AV235" i="20" s="1"/>
  <c r="AT182" i="20"/>
  <c r="AV182" i="20" s="1"/>
  <c r="AT176" i="20"/>
  <c r="AV176" i="20" s="1"/>
  <c r="AT150" i="20"/>
  <c r="AV150" i="20" s="1"/>
  <c r="AT113" i="20"/>
  <c r="AV113" i="20" s="1"/>
  <c r="AT32" i="20"/>
  <c r="AV32" i="20" s="1"/>
  <c r="AT23" i="20"/>
  <c r="AV23" i="20" s="1"/>
  <c r="AT325" i="20"/>
  <c r="AV325" i="20" s="1"/>
  <c r="AT311" i="20"/>
  <c r="AV311" i="20" s="1"/>
  <c r="AT284" i="20"/>
  <c r="AV284" i="20" s="1"/>
  <c r="AT230" i="20"/>
  <c r="AV230" i="20" s="1"/>
  <c r="AT45" i="20"/>
  <c r="AV45" i="20" s="1"/>
  <c r="AT37" i="20"/>
  <c r="AV37" i="20" s="1"/>
  <c r="AT142" i="20"/>
  <c r="AV142" i="20" s="1"/>
  <c r="K51" i="20"/>
  <c r="BP2" i="20"/>
  <c r="J50" i="21"/>
  <c r="G33" i="21"/>
  <c r="B33" i="21"/>
  <c r="B13" i="21"/>
  <c r="B41" i="21"/>
  <c r="D4" i="21"/>
  <c r="C4" i="21"/>
  <c r="F7" i="14"/>
  <c r="BB379" i="20"/>
  <c r="BD379" i="20" s="1"/>
  <c r="BB363" i="20"/>
  <c r="BD363" i="20" s="1"/>
  <c r="BB355" i="20"/>
  <c r="BD355" i="20" s="1"/>
  <c r="BB358" i="20"/>
  <c r="BD358" i="20" s="1"/>
  <c r="BB350" i="20"/>
  <c r="BD350" i="20" s="1"/>
  <c r="BB357" i="20"/>
  <c r="BD357" i="20" s="1"/>
  <c r="BB325" i="20"/>
  <c r="BD325" i="20" s="1"/>
  <c r="BB317" i="20"/>
  <c r="BD317" i="20" s="1"/>
  <c r="BB305" i="20"/>
  <c r="BD305" i="20" s="1"/>
  <c r="BB297" i="20"/>
  <c r="BD297" i="20" s="1"/>
  <c r="BB310" i="20"/>
  <c r="BD310" i="20" s="1"/>
  <c r="BB285" i="20"/>
  <c r="BD285" i="20" s="1"/>
  <c r="BB277" i="20"/>
  <c r="BD277" i="20" s="1"/>
  <c r="BB266" i="20"/>
  <c r="BD266" i="20" s="1"/>
  <c r="BB258" i="20"/>
  <c r="BD258" i="20" s="1"/>
  <c r="BB245" i="20"/>
  <c r="BD245" i="20" s="1"/>
  <c r="BB224" i="20"/>
  <c r="BD224" i="20" s="1"/>
  <c r="BB212" i="20"/>
  <c r="BD212" i="20" s="1"/>
  <c r="BB204" i="20"/>
  <c r="BD204" i="20" s="1"/>
  <c r="BB186" i="20"/>
  <c r="BD186" i="20" s="1"/>
  <c r="BB178" i="20"/>
  <c r="BD178" i="20" s="1"/>
  <c r="BB197" i="20"/>
  <c r="BD197" i="20" s="1"/>
  <c r="BB194" i="20"/>
  <c r="BD194" i="20" s="1"/>
  <c r="BB165" i="20"/>
  <c r="BD165" i="20" s="1"/>
  <c r="BB162" i="20"/>
  <c r="BD162" i="20" s="1"/>
  <c r="BB154" i="20"/>
  <c r="BD154" i="20" s="1"/>
  <c r="BB146" i="20"/>
  <c r="BD146" i="20" s="1"/>
  <c r="BB371" i="20"/>
  <c r="BD371" i="20" s="1"/>
  <c r="BB362" i="20"/>
  <c r="BD362" i="20" s="1"/>
  <c r="BB344" i="20"/>
  <c r="BD344" i="20" s="1"/>
  <c r="BB354" i="20"/>
  <c r="BD354" i="20" s="1"/>
  <c r="BB341" i="20"/>
  <c r="BD341" i="20" s="1"/>
  <c r="BB335" i="20"/>
  <c r="BD335" i="20" s="1"/>
  <c r="BB337" i="20"/>
  <c r="BD337" i="20" s="1"/>
  <c r="BB314" i="20"/>
  <c r="BD314" i="20" s="1"/>
  <c r="BB304" i="20"/>
  <c r="BD304" i="20" s="1"/>
  <c r="BB296" i="20"/>
  <c r="BD296" i="20" s="1"/>
  <c r="BB308" i="20"/>
  <c r="BD308" i="20" s="1"/>
  <c r="BB292" i="20"/>
  <c r="BD292" i="20" s="1"/>
  <c r="BB284" i="20"/>
  <c r="BD284" i="20" s="1"/>
  <c r="BB276" i="20"/>
  <c r="BD276" i="20" s="1"/>
  <c r="BB265" i="20"/>
  <c r="BD265" i="20" s="1"/>
  <c r="BB257" i="20"/>
  <c r="BD257" i="20" s="1"/>
  <c r="BB251" i="20"/>
  <c r="BD251" i="20" s="1"/>
  <c r="BB246" i="20"/>
  <c r="BD246" i="20" s="1"/>
  <c r="BB238" i="20"/>
  <c r="BD238" i="20" s="1"/>
  <c r="BB231" i="20"/>
  <c r="BD231" i="20" s="1"/>
  <c r="BB223" i="20"/>
  <c r="BD223" i="20" s="1"/>
  <c r="BB244" i="20"/>
  <c r="BD244" i="20" s="1"/>
  <c r="BB211" i="20"/>
  <c r="BD211" i="20" s="1"/>
  <c r="BB203" i="20"/>
  <c r="BD203" i="20" s="1"/>
  <c r="BB195" i="20"/>
  <c r="BD195" i="20" s="1"/>
  <c r="BB185" i="20"/>
  <c r="BD185" i="20" s="1"/>
  <c r="BB177" i="20"/>
  <c r="BD177" i="20" s="1"/>
  <c r="BB168" i="20"/>
  <c r="BD168" i="20" s="1"/>
  <c r="BB161" i="20"/>
  <c r="BD161" i="20" s="1"/>
  <c r="BB153" i="20"/>
  <c r="BD153" i="20" s="1"/>
  <c r="BB145" i="20"/>
  <c r="BD145" i="20" s="1"/>
  <c r="BB138" i="20"/>
  <c r="BD138" i="20" s="1"/>
  <c r="BB137" i="20"/>
  <c r="BD137" i="20" s="1"/>
  <c r="BB130" i="20"/>
  <c r="BD130" i="20" s="1"/>
  <c r="BB122" i="20"/>
  <c r="BD122" i="20" s="1"/>
  <c r="BB114" i="20"/>
  <c r="BD114" i="20" s="1"/>
  <c r="BB106" i="20"/>
  <c r="BD106" i="20" s="1"/>
  <c r="BB101" i="20"/>
  <c r="BD101" i="20" s="1"/>
  <c r="BB96" i="20"/>
  <c r="BD96" i="20" s="1"/>
  <c r="BB54" i="20"/>
  <c r="BD54" i="20" s="1"/>
  <c r="BB36" i="20"/>
  <c r="BD36" i="20" s="1"/>
  <c r="BB71" i="20"/>
  <c r="BD71" i="20" s="1"/>
  <c r="BB85" i="20"/>
  <c r="BD85" i="20" s="1"/>
  <c r="BB381" i="20"/>
  <c r="BD381" i="20" s="1"/>
  <c r="BB376" i="20"/>
  <c r="BD376" i="20" s="1"/>
  <c r="BB369" i="20"/>
  <c r="BD369" i="20" s="1"/>
  <c r="BB361" i="20"/>
  <c r="BD361" i="20" s="1"/>
  <c r="BB353" i="20"/>
  <c r="BD353" i="20" s="1"/>
  <c r="BB339" i="20"/>
  <c r="BD339" i="20" s="1"/>
  <c r="BB331" i="20"/>
  <c r="BD331" i="20" s="1"/>
  <c r="BB313" i="20"/>
  <c r="BD313" i="20" s="1"/>
  <c r="BB309" i="20"/>
  <c r="BD309" i="20" s="1"/>
  <c r="BB303" i="20"/>
  <c r="BD303" i="20" s="1"/>
  <c r="BB295" i="20"/>
  <c r="BD295" i="20" s="1"/>
  <c r="BB315" i="20"/>
  <c r="BD315" i="20" s="1"/>
  <c r="BB291" i="20"/>
  <c r="BD291" i="20" s="1"/>
  <c r="BB283" i="20"/>
  <c r="BD283" i="20" s="1"/>
  <c r="BB274" i="20"/>
  <c r="BD274" i="20" s="1"/>
  <c r="BB264" i="20"/>
  <c r="BD264" i="20" s="1"/>
  <c r="BB256" i="20"/>
  <c r="BD256" i="20" s="1"/>
  <c r="BB243" i="20"/>
  <c r="BD243" i="20" s="1"/>
  <c r="BB230" i="20"/>
  <c r="BD230" i="20" s="1"/>
  <c r="BB222" i="20"/>
  <c r="BD222" i="20" s="1"/>
  <c r="BB239" i="20"/>
  <c r="BD239" i="20" s="1"/>
  <c r="BB215" i="20"/>
  <c r="BD215" i="20" s="1"/>
  <c r="BB210" i="20"/>
  <c r="BD210" i="20" s="1"/>
  <c r="BB202" i="20"/>
  <c r="BD202" i="20" s="1"/>
  <c r="BB184" i="20"/>
  <c r="BD184" i="20" s="1"/>
  <c r="BB175" i="20"/>
  <c r="BD175" i="20" s="1"/>
  <c r="BB171" i="20"/>
  <c r="BD171" i="20" s="1"/>
  <c r="BB160" i="20"/>
  <c r="BD160" i="20" s="1"/>
  <c r="BB152" i="20"/>
  <c r="BD152" i="20" s="1"/>
  <c r="BB144" i="20"/>
  <c r="BD144" i="20" s="1"/>
  <c r="BB129" i="20"/>
  <c r="BD129" i="20" s="1"/>
  <c r="BB121" i="20"/>
  <c r="BD121" i="20" s="1"/>
  <c r="BB113" i="20"/>
  <c r="BD113" i="20" s="1"/>
  <c r="BB105" i="20"/>
  <c r="BD105" i="20" s="1"/>
  <c r="BB91" i="20"/>
  <c r="BD91" i="20" s="1"/>
  <c r="BB68" i="20"/>
  <c r="BD68" i="20" s="1"/>
  <c r="BB53" i="20"/>
  <c r="BD53" i="20" s="1"/>
  <c r="BB35" i="20"/>
  <c r="BD35" i="20" s="1"/>
  <c r="BB81" i="20"/>
  <c r="BD81" i="20" s="1"/>
  <c r="BB372" i="20"/>
  <c r="BD372" i="20" s="1"/>
  <c r="BB374" i="20"/>
  <c r="BD374" i="20" s="1"/>
  <c r="BB367" i="20"/>
  <c r="BD367" i="20" s="1"/>
  <c r="BB380" i="20"/>
  <c r="BD380" i="20" s="1"/>
  <c r="BB351" i="20"/>
  <c r="BD351" i="20" s="1"/>
  <c r="BB336" i="20"/>
  <c r="BD336" i="20" s="1"/>
  <c r="BB329" i="20"/>
  <c r="BD329" i="20" s="1"/>
  <c r="BB342" i="20"/>
  <c r="BD342" i="20" s="1"/>
  <c r="BB338" i="20"/>
  <c r="BD338" i="20" s="1"/>
  <c r="BB322" i="20"/>
  <c r="BD322" i="20" s="1"/>
  <c r="BB301" i="20"/>
  <c r="BD301" i="20" s="1"/>
  <c r="BB293" i="20"/>
  <c r="BD293" i="20" s="1"/>
  <c r="BB289" i="20"/>
  <c r="BD289" i="20" s="1"/>
  <c r="BB281" i="20"/>
  <c r="BD281" i="20" s="1"/>
  <c r="BB270" i="20"/>
  <c r="BD270" i="20" s="1"/>
  <c r="BB262" i="20"/>
  <c r="BD262" i="20" s="1"/>
  <c r="BB254" i="20"/>
  <c r="BD254" i="20" s="1"/>
  <c r="BB241" i="20"/>
  <c r="BD241" i="20" s="1"/>
  <c r="BB228" i="20"/>
  <c r="BD228" i="20" s="1"/>
  <c r="BB220" i="20"/>
  <c r="BD220" i="20" s="1"/>
  <c r="BB235" i="20"/>
  <c r="BD235" i="20" s="1"/>
  <c r="BB216" i="20"/>
  <c r="BD216" i="20" s="1"/>
  <c r="BB208" i="20"/>
  <c r="BD208" i="20" s="1"/>
  <c r="BB200" i="20"/>
  <c r="BD200" i="20" s="1"/>
  <c r="BB191" i="20"/>
  <c r="BD191" i="20" s="1"/>
  <c r="BB182" i="20"/>
  <c r="BD182" i="20" s="1"/>
  <c r="BB170" i="20"/>
  <c r="BD170" i="20" s="1"/>
  <c r="BB167" i="20"/>
  <c r="BD167" i="20" s="1"/>
  <c r="BB158" i="20"/>
  <c r="BD158" i="20" s="1"/>
  <c r="BB150" i="20"/>
  <c r="BD150" i="20" s="1"/>
  <c r="BB142" i="20"/>
  <c r="BD142" i="20" s="1"/>
  <c r="BB375" i="20"/>
  <c r="BD375" i="20" s="1"/>
  <c r="BB360" i="20"/>
  <c r="BD360" i="20" s="1"/>
  <c r="BB343" i="20"/>
  <c r="BD343" i="20" s="1"/>
  <c r="BB347" i="20"/>
  <c r="BD347" i="20" s="1"/>
  <c r="BB340" i="20"/>
  <c r="BD340" i="20" s="1"/>
  <c r="BB323" i="20"/>
  <c r="BD323" i="20" s="1"/>
  <c r="BB319" i="20"/>
  <c r="BD319" i="20" s="1"/>
  <c r="BB298" i="20"/>
  <c r="BD298" i="20" s="1"/>
  <c r="BB280" i="20"/>
  <c r="BD280" i="20" s="1"/>
  <c r="BB273" i="20"/>
  <c r="BD273" i="20" s="1"/>
  <c r="BB261" i="20"/>
  <c r="BD261" i="20" s="1"/>
  <c r="BB233" i="20"/>
  <c r="BD233" i="20" s="1"/>
  <c r="BB218" i="20"/>
  <c r="BD218" i="20" s="1"/>
  <c r="BB205" i="20"/>
  <c r="BD205" i="20" s="1"/>
  <c r="BB189" i="20"/>
  <c r="BD189" i="20" s="1"/>
  <c r="BB166" i="20"/>
  <c r="BD166" i="20" s="1"/>
  <c r="BB155" i="20"/>
  <c r="BD155" i="20" s="1"/>
  <c r="BB128" i="20"/>
  <c r="BD128" i="20" s="1"/>
  <c r="BB118" i="20"/>
  <c r="BD118" i="20" s="1"/>
  <c r="BB108" i="20"/>
  <c r="BD108" i="20" s="1"/>
  <c r="BB92" i="20"/>
  <c r="BD92" i="20" s="1"/>
  <c r="BB61" i="20"/>
  <c r="BD61" i="20" s="1"/>
  <c r="BB65" i="20"/>
  <c r="BD65" i="20" s="1"/>
  <c r="BB41" i="20"/>
  <c r="BD41" i="20" s="1"/>
  <c r="BB86" i="20"/>
  <c r="BD86" i="20" s="1"/>
  <c r="BB60" i="20"/>
  <c r="BD60" i="20" s="1"/>
  <c r="BB79" i="20"/>
  <c r="BD79" i="20" s="1"/>
  <c r="BB102" i="20"/>
  <c r="BD102" i="20" s="1"/>
  <c r="BB14" i="20"/>
  <c r="BD14" i="20" s="1"/>
  <c r="BB5" i="20"/>
  <c r="BD5" i="20" s="1"/>
  <c r="BB9" i="20"/>
  <c r="BD9" i="20" s="1"/>
  <c r="BB25" i="20"/>
  <c r="BD25" i="20" s="1"/>
  <c r="BB46" i="20"/>
  <c r="BD46" i="20" s="1"/>
  <c r="BB373" i="20"/>
  <c r="BD373" i="20" s="1"/>
  <c r="BB359" i="20"/>
  <c r="BD359" i="20" s="1"/>
  <c r="BB349" i="20"/>
  <c r="BD349" i="20" s="1"/>
  <c r="BB321" i="20"/>
  <c r="BD321" i="20" s="1"/>
  <c r="BB294" i="20"/>
  <c r="BD294" i="20" s="1"/>
  <c r="BB279" i="20"/>
  <c r="BD279" i="20" s="1"/>
  <c r="BB260" i="20"/>
  <c r="BD260" i="20" s="1"/>
  <c r="BB247" i="20"/>
  <c r="BD247" i="20" s="1"/>
  <c r="BB248" i="20"/>
  <c r="BD248" i="20" s="1"/>
  <c r="BB217" i="20"/>
  <c r="BD217" i="20" s="1"/>
  <c r="BB201" i="20"/>
  <c r="BD201" i="20" s="1"/>
  <c r="BB188" i="20"/>
  <c r="BD188" i="20" s="1"/>
  <c r="BB192" i="20"/>
  <c r="BD192" i="20" s="1"/>
  <c r="BB151" i="20"/>
  <c r="BD151" i="20" s="1"/>
  <c r="BB127" i="20"/>
  <c r="BD127" i="20" s="1"/>
  <c r="BB117" i="20"/>
  <c r="BD117" i="20" s="1"/>
  <c r="BB107" i="20"/>
  <c r="BD107" i="20" s="1"/>
  <c r="BB97" i="20"/>
  <c r="BD97" i="20" s="1"/>
  <c r="BB59" i="20"/>
  <c r="BD59" i="20" s="1"/>
  <c r="BB38" i="20"/>
  <c r="BD38" i="20" s="1"/>
  <c r="BB26" i="20"/>
  <c r="BD26" i="20" s="1"/>
  <c r="BB80" i="20"/>
  <c r="BD80" i="20" s="1"/>
  <c r="BB82" i="20"/>
  <c r="BD82" i="20" s="1"/>
  <c r="BB58" i="20"/>
  <c r="BD58" i="20" s="1"/>
  <c r="BB77" i="20"/>
  <c r="BD77" i="20" s="1"/>
  <c r="BB70" i="20"/>
  <c r="BD70" i="20" s="1"/>
  <c r="BB4" i="20"/>
  <c r="BD4" i="20" s="1"/>
  <c r="BB42" i="20"/>
  <c r="BD42" i="20" s="1"/>
  <c r="BB8" i="20"/>
  <c r="BD8" i="20" s="1"/>
  <c r="BB67" i="20"/>
  <c r="BD67" i="20" s="1"/>
  <c r="BB377" i="20"/>
  <c r="BD377" i="20" s="1"/>
  <c r="BB348" i="20"/>
  <c r="BD348" i="20" s="1"/>
  <c r="BB352" i="20"/>
  <c r="BD352" i="20" s="1"/>
  <c r="BB330" i="20"/>
  <c r="BD330" i="20" s="1"/>
  <c r="BB318" i="20"/>
  <c r="BD318" i="20" s="1"/>
  <c r="BB312" i="20"/>
  <c r="BD312" i="20" s="1"/>
  <c r="BB278" i="20"/>
  <c r="BD278" i="20" s="1"/>
  <c r="BB259" i="20"/>
  <c r="BD259" i="20" s="1"/>
  <c r="BB229" i="20"/>
  <c r="BD229" i="20" s="1"/>
  <c r="BB199" i="20"/>
  <c r="BD199" i="20" s="1"/>
  <c r="BB187" i="20"/>
  <c r="BD187" i="20" s="1"/>
  <c r="BB196" i="20"/>
  <c r="BD196" i="20" s="1"/>
  <c r="BB149" i="20"/>
  <c r="BD149" i="20" s="1"/>
  <c r="BB139" i="20"/>
  <c r="BD139" i="20" s="1"/>
  <c r="BB126" i="20"/>
  <c r="BD126" i="20" s="1"/>
  <c r="BB116" i="20"/>
  <c r="BD116" i="20" s="1"/>
  <c r="BB104" i="20"/>
  <c r="BD104" i="20" s="1"/>
  <c r="BB34" i="20"/>
  <c r="BD34" i="20" s="1"/>
  <c r="BB78" i="20"/>
  <c r="BD78" i="20" s="1"/>
  <c r="BB39" i="20"/>
  <c r="BD39" i="20" s="1"/>
  <c r="BB56" i="20"/>
  <c r="BD56" i="20" s="1"/>
  <c r="BB75" i="20"/>
  <c r="BD75" i="20" s="1"/>
  <c r="BB40" i="20"/>
  <c r="BD40" i="20" s="1"/>
  <c r="BB3" i="20"/>
  <c r="BD3" i="20" s="1"/>
  <c r="BB16" i="20"/>
  <c r="BD16" i="20" s="1"/>
  <c r="BB346" i="20"/>
  <c r="BD346" i="20" s="1"/>
  <c r="BB300" i="20"/>
  <c r="BD300" i="20" s="1"/>
  <c r="BB286" i="20"/>
  <c r="BD286" i="20" s="1"/>
  <c r="BB221" i="20"/>
  <c r="BD221" i="20" s="1"/>
  <c r="BB176" i="20"/>
  <c r="BD176" i="20" s="1"/>
  <c r="BB120" i="20"/>
  <c r="BD120" i="20" s="1"/>
  <c r="BB89" i="20"/>
  <c r="BD89" i="20" s="1"/>
  <c r="BB23" i="20"/>
  <c r="BD23" i="20" s="1"/>
  <c r="BB69" i="20"/>
  <c r="BD69" i="20" s="1"/>
  <c r="BB172" i="20"/>
  <c r="BD172" i="20" s="1"/>
  <c r="BB131" i="20"/>
  <c r="BD131" i="20" s="1"/>
  <c r="BB27" i="20"/>
  <c r="BD27" i="20" s="1"/>
  <c r="BB87" i="20"/>
  <c r="BD87" i="20" s="1"/>
  <c r="BB370" i="20"/>
  <c r="BD370" i="20" s="1"/>
  <c r="BB345" i="20"/>
  <c r="BD345" i="20" s="1"/>
  <c r="BB328" i="20"/>
  <c r="BD328" i="20" s="1"/>
  <c r="BB320" i="20"/>
  <c r="BD320" i="20" s="1"/>
  <c r="BB307" i="20"/>
  <c r="BD307" i="20" s="1"/>
  <c r="BB290" i="20"/>
  <c r="BD290" i="20" s="1"/>
  <c r="BB255" i="20"/>
  <c r="BD255" i="20" s="1"/>
  <c r="BB272" i="20"/>
  <c r="BD272" i="20" s="1"/>
  <c r="BB249" i="20"/>
  <c r="BD249" i="20" s="1"/>
  <c r="BB227" i="20"/>
  <c r="BD227" i="20" s="1"/>
  <c r="BB232" i="20"/>
  <c r="BD232" i="20" s="1"/>
  <c r="BB214" i="20"/>
  <c r="BD214" i="20" s="1"/>
  <c r="BB198" i="20"/>
  <c r="BD198" i="20" s="1"/>
  <c r="BB183" i="20"/>
  <c r="BD183" i="20" s="1"/>
  <c r="BB190" i="20"/>
  <c r="BD190" i="20" s="1"/>
  <c r="BB164" i="20"/>
  <c r="BD164" i="20" s="1"/>
  <c r="BB148" i="20"/>
  <c r="BD148" i="20" s="1"/>
  <c r="BB125" i="20"/>
  <c r="BD125" i="20" s="1"/>
  <c r="BB115" i="20"/>
  <c r="BD115" i="20" s="1"/>
  <c r="BB103" i="20"/>
  <c r="BD103" i="20" s="1"/>
  <c r="BB93" i="20"/>
  <c r="BD93" i="20" s="1"/>
  <c r="BB99" i="20"/>
  <c r="BD99" i="20" s="1"/>
  <c r="BB88" i="20"/>
  <c r="BD88" i="20" s="1"/>
  <c r="BB55" i="20"/>
  <c r="BD55" i="20" s="1"/>
  <c r="BB33" i="20"/>
  <c r="BD33" i="20" s="1"/>
  <c r="BB31" i="20"/>
  <c r="BD31" i="20" s="1"/>
  <c r="BB76" i="20"/>
  <c r="BD76" i="20" s="1"/>
  <c r="BB30" i="20"/>
  <c r="BD30" i="20" s="1"/>
  <c r="BB50" i="20"/>
  <c r="BD50" i="20" s="1"/>
  <c r="BB73" i="20"/>
  <c r="BD73" i="20" s="1"/>
  <c r="BB2" i="20"/>
  <c r="BB17" i="20"/>
  <c r="BD17" i="20" s="1"/>
  <c r="BB15" i="20"/>
  <c r="BD15" i="20" s="1"/>
  <c r="BB44" i="20"/>
  <c r="BD44" i="20" s="1"/>
  <c r="BB275" i="20"/>
  <c r="BD275" i="20" s="1"/>
  <c r="BB240" i="20"/>
  <c r="BD240" i="20" s="1"/>
  <c r="BB179" i="20"/>
  <c r="BD179" i="20" s="1"/>
  <c r="BB174" i="20"/>
  <c r="BD174" i="20" s="1"/>
  <c r="BB132" i="20"/>
  <c r="BD132" i="20" s="1"/>
  <c r="BB49" i="20"/>
  <c r="BD49" i="20" s="1"/>
  <c r="BB20" i="20"/>
  <c r="BD20" i="20" s="1"/>
  <c r="BB356" i="20"/>
  <c r="BD356" i="20" s="1"/>
  <c r="BB334" i="20"/>
  <c r="BD334" i="20" s="1"/>
  <c r="BB236" i="20"/>
  <c r="BD236" i="20" s="1"/>
  <c r="BB206" i="20"/>
  <c r="BD206" i="20" s="1"/>
  <c r="BB140" i="20"/>
  <c r="BD140" i="20" s="1"/>
  <c r="BB62" i="20"/>
  <c r="BD62" i="20" s="1"/>
  <c r="BB6" i="20"/>
  <c r="BD6" i="20" s="1"/>
  <c r="BB28" i="20"/>
  <c r="BD28" i="20" s="1"/>
  <c r="BB382" i="20"/>
  <c r="BD382" i="20" s="1"/>
  <c r="BB368" i="20"/>
  <c r="BD368" i="20" s="1"/>
  <c r="BB327" i="20"/>
  <c r="BD327" i="20" s="1"/>
  <c r="BB306" i="20"/>
  <c r="BD306" i="20" s="1"/>
  <c r="BB311" i="20"/>
  <c r="BD311" i="20" s="1"/>
  <c r="BB288" i="20"/>
  <c r="BD288" i="20" s="1"/>
  <c r="BB269" i="20"/>
  <c r="BD269" i="20" s="1"/>
  <c r="BB253" i="20"/>
  <c r="BD253" i="20" s="1"/>
  <c r="BB226" i="20"/>
  <c r="BD226" i="20" s="1"/>
  <c r="BB213" i="20"/>
  <c r="BD213" i="20" s="1"/>
  <c r="BB181" i="20"/>
  <c r="BD181" i="20" s="1"/>
  <c r="BB163" i="20"/>
  <c r="BD163" i="20" s="1"/>
  <c r="BB147" i="20"/>
  <c r="BD147" i="20" s="1"/>
  <c r="BB134" i="20"/>
  <c r="BD134" i="20" s="1"/>
  <c r="BB124" i="20"/>
  <c r="BD124" i="20" s="1"/>
  <c r="BB112" i="20"/>
  <c r="BD112" i="20" s="1"/>
  <c r="BB84" i="20"/>
  <c r="BD84" i="20" s="1"/>
  <c r="BB52" i="20"/>
  <c r="BD52" i="20" s="1"/>
  <c r="BB32" i="20"/>
  <c r="BD32" i="20" s="1"/>
  <c r="BB57" i="20"/>
  <c r="BD57" i="20" s="1"/>
  <c r="BB74" i="20"/>
  <c r="BD74" i="20" s="1"/>
  <c r="BB29" i="20"/>
  <c r="BD29" i="20" s="1"/>
  <c r="BB48" i="20"/>
  <c r="BD48" i="20" s="1"/>
  <c r="BB22" i="20"/>
  <c r="BD22" i="20" s="1"/>
  <c r="BB13" i="20"/>
  <c r="BD13" i="20" s="1"/>
  <c r="BB24" i="20"/>
  <c r="BD24" i="20" s="1"/>
  <c r="BB252" i="20"/>
  <c r="BD252" i="20" s="1"/>
  <c r="BB157" i="20"/>
  <c r="BD157" i="20" s="1"/>
  <c r="BB135" i="20"/>
  <c r="BD135" i="20" s="1"/>
  <c r="BB18" i="20"/>
  <c r="BD18" i="20" s="1"/>
  <c r="BB7" i="20"/>
  <c r="BD7" i="20" s="1"/>
  <c r="BB364" i="20"/>
  <c r="BD364" i="20" s="1"/>
  <c r="BB332" i="20"/>
  <c r="BD332" i="20" s="1"/>
  <c r="BB299" i="20"/>
  <c r="BD299" i="20" s="1"/>
  <c r="BB219" i="20"/>
  <c r="BD219" i="20" s="1"/>
  <c r="BB193" i="20"/>
  <c r="BD193" i="20" s="1"/>
  <c r="BB169" i="20"/>
  <c r="BD169" i="20" s="1"/>
  <c r="BB119" i="20"/>
  <c r="BD119" i="20" s="1"/>
  <c r="BB47" i="20"/>
  <c r="BD47" i="20" s="1"/>
  <c r="BB43" i="20"/>
  <c r="BD43" i="20" s="1"/>
  <c r="BB90" i="20"/>
  <c r="BD90" i="20" s="1"/>
  <c r="BB63" i="20"/>
  <c r="BD63" i="20" s="1"/>
  <c r="BB378" i="20"/>
  <c r="BD378" i="20" s="1"/>
  <c r="BB366" i="20"/>
  <c r="BD366" i="20" s="1"/>
  <c r="BB333" i="20"/>
  <c r="BD333" i="20" s="1"/>
  <c r="BB326" i="20"/>
  <c r="BD326" i="20" s="1"/>
  <c r="BB324" i="20"/>
  <c r="BD324" i="20" s="1"/>
  <c r="BB316" i="20"/>
  <c r="BD316" i="20" s="1"/>
  <c r="BB302" i="20"/>
  <c r="BD302" i="20" s="1"/>
  <c r="BB287" i="20"/>
  <c r="BD287" i="20" s="1"/>
  <c r="BB268" i="20"/>
  <c r="BD268" i="20" s="1"/>
  <c r="BB271" i="20"/>
  <c r="BD271" i="20" s="1"/>
  <c r="BB250" i="20"/>
  <c r="BD250" i="20" s="1"/>
  <c r="BB234" i="20"/>
  <c r="BD234" i="20" s="1"/>
  <c r="BB242" i="20"/>
  <c r="BD242" i="20" s="1"/>
  <c r="BB225" i="20"/>
  <c r="BD225" i="20" s="1"/>
  <c r="BB209" i="20"/>
  <c r="BD209" i="20" s="1"/>
  <c r="BB180" i="20"/>
  <c r="BD180" i="20" s="1"/>
  <c r="BB159" i="20"/>
  <c r="BD159" i="20" s="1"/>
  <c r="BB143" i="20"/>
  <c r="BD143" i="20" s="1"/>
  <c r="BB133" i="20"/>
  <c r="BD133" i="20" s="1"/>
  <c r="BB123" i="20"/>
  <c r="BD123" i="20" s="1"/>
  <c r="BB111" i="20"/>
  <c r="BD111" i="20" s="1"/>
  <c r="BB136" i="20"/>
  <c r="BD136" i="20" s="1"/>
  <c r="BB100" i="20"/>
  <c r="BD100" i="20" s="1"/>
  <c r="BB95" i="20"/>
  <c r="BD95" i="20" s="1"/>
  <c r="BB51" i="20"/>
  <c r="BD51" i="20" s="1"/>
  <c r="BB98" i="20"/>
  <c r="BD98" i="20" s="1"/>
  <c r="BB21" i="20"/>
  <c r="BD21" i="20" s="1"/>
  <c r="BB72" i="20"/>
  <c r="BD72" i="20" s="1"/>
  <c r="BB66" i="20"/>
  <c r="BD66" i="20" s="1"/>
  <c r="BB37" i="20"/>
  <c r="BD37" i="20" s="1"/>
  <c r="BB83" i="20"/>
  <c r="BD83" i="20" s="1"/>
  <c r="BB12" i="20"/>
  <c r="BD12" i="20" s="1"/>
  <c r="BB365" i="20"/>
  <c r="BD365" i="20" s="1"/>
  <c r="BB267" i="20"/>
  <c r="BD267" i="20" s="1"/>
  <c r="BB237" i="20"/>
  <c r="BD237" i="20" s="1"/>
  <c r="BB207" i="20"/>
  <c r="BD207" i="20" s="1"/>
  <c r="BB173" i="20"/>
  <c r="BD173" i="20" s="1"/>
  <c r="BB141" i="20"/>
  <c r="BD141" i="20" s="1"/>
  <c r="BB110" i="20"/>
  <c r="BD110" i="20" s="1"/>
  <c r="BB45" i="20"/>
  <c r="BD45" i="20" s="1"/>
  <c r="BB11" i="20"/>
  <c r="BD11" i="20" s="1"/>
  <c r="BB282" i="20"/>
  <c r="BD282" i="20" s="1"/>
  <c r="BB263" i="20"/>
  <c r="BD263" i="20" s="1"/>
  <c r="BB156" i="20"/>
  <c r="BD156" i="20" s="1"/>
  <c r="BB109" i="20"/>
  <c r="BD109" i="20" s="1"/>
  <c r="BB64" i="20"/>
  <c r="BD64" i="20" s="1"/>
  <c r="BB19" i="20"/>
  <c r="BD19" i="20" s="1"/>
  <c r="BB94" i="20"/>
  <c r="BD94" i="20" s="1"/>
  <c r="BB10" i="20"/>
  <c r="BD10" i="20" s="1"/>
  <c r="BB325" i="22"/>
  <c r="BD325" i="22" s="1"/>
  <c r="BB287" i="22"/>
  <c r="BD287" i="22" s="1"/>
  <c r="BB214" i="22"/>
  <c r="BD214" i="22" s="1"/>
  <c r="BB198" i="22"/>
  <c r="BD198" i="22" s="1"/>
  <c r="BB88" i="22"/>
  <c r="BD88" i="22" s="1"/>
  <c r="BB97" i="22"/>
  <c r="BD97" i="22" s="1"/>
  <c r="BB31" i="22"/>
  <c r="BD31" i="22" s="1"/>
  <c r="BB372" i="22"/>
  <c r="BD372" i="22" s="1"/>
  <c r="BB190" i="22"/>
  <c r="BD190" i="22" s="1"/>
  <c r="BB152" i="22"/>
  <c r="BD152" i="22" s="1"/>
  <c r="BB107" i="22"/>
  <c r="BD107" i="22" s="1"/>
  <c r="BB69" i="22"/>
  <c r="BD69" i="22" s="1"/>
  <c r="BB81" i="22"/>
  <c r="BD81" i="22" s="1"/>
  <c r="BB344" i="22"/>
  <c r="BD344" i="22" s="1"/>
  <c r="BB272" i="22"/>
  <c r="BD272" i="22" s="1"/>
  <c r="BB182" i="22"/>
  <c r="BD182" i="22" s="1"/>
  <c r="BB137" i="22"/>
  <c r="BD137" i="22" s="1"/>
  <c r="BB32" i="22"/>
  <c r="BD32" i="22" s="1"/>
  <c r="BB332" i="22"/>
  <c r="BD332" i="22" s="1"/>
  <c r="BB286" i="22"/>
  <c r="BD286" i="22" s="1"/>
  <c r="BB204" i="22"/>
  <c r="BD204" i="22" s="1"/>
  <c r="BB174" i="22"/>
  <c r="BD174" i="22" s="1"/>
  <c r="BB129" i="22"/>
  <c r="BD129" i="22" s="1"/>
  <c r="BB72" i="22"/>
  <c r="BD72" i="22" s="1"/>
  <c r="BB368" i="22"/>
  <c r="BD368" i="22" s="1"/>
  <c r="BB341" i="22"/>
  <c r="BD341" i="22" s="1"/>
  <c r="BB260" i="22"/>
  <c r="BD260" i="22" s="1"/>
  <c r="BB223" i="22"/>
  <c r="BD223" i="22" s="1"/>
  <c r="BB162" i="22"/>
  <c r="BD162" i="22" s="1"/>
  <c r="BB113" i="22"/>
  <c r="BD113" i="22" s="1"/>
  <c r="BB106" i="22"/>
  <c r="BD106" i="22" s="1"/>
  <c r="BB58" i="22"/>
  <c r="BD58" i="22" s="1"/>
  <c r="BB23" i="22"/>
  <c r="BD23" i="22" s="1"/>
  <c r="BB378" i="22"/>
  <c r="BD378" i="22" s="1"/>
  <c r="BB319" i="22"/>
  <c r="BD319" i="22" s="1"/>
  <c r="BB252" i="22"/>
  <c r="BD252" i="22" s="1"/>
  <c r="BB240" i="22"/>
  <c r="BD240" i="22" s="1"/>
  <c r="BB48" i="22"/>
  <c r="BD48" i="22" s="1"/>
  <c r="BB9" i="22"/>
  <c r="BD9" i="22" s="1"/>
  <c r="BB244" i="22"/>
  <c r="BD244" i="22" s="1"/>
  <c r="BB66" i="22"/>
  <c r="BD66" i="22" s="1"/>
  <c r="BB371" i="22"/>
  <c r="BD371" i="22" s="1"/>
  <c r="BB231" i="22"/>
  <c r="BD231" i="22" s="1"/>
  <c r="BB70" i="22"/>
  <c r="BD70" i="22" s="1"/>
  <c r="BB71" i="22"/>
  <c r="BD71" i="22" s="1"/>
  <c r="BB308" i="22"/>
  <c r="BD308" i="22" s="1"/>
  <c r="BB121" i="22"/>
  <c r="BD121" i="22" s="1"/>
  <c r="BB166" i="22"/>
  <c r="BD166" i="22" s="1"/>
  <c r="BB37" i="22"/>
  <c r="BD37" i="22" s="1"/>
  <c r="BB109" i="22"/>
  <c r="BD109" i="22" s="1"/>
  <c r="BB90" i="22"/>
  <c r="BD90" i="22" s="1"/>
  <c r="BB159" i="22"/>
  <c r="BD159" i="22" s="1"/>
  <c r="BB199" i="22"/>
  <c r="BD199" i="22" s="1"/>
  <c r="BB215" i="22"/>
  <c r="BD215" i="22" s="1"/>
  <c r="BB279" i="22"/>
  <c r="BD279" i="22" s="1"/>
  <c r="BB289" i="22"/>
  <c r="BD289" i="22" s="1"/>
  <c r="BB25" i="22"/>
  <c r="BD25" i="22" s="1"/>
  <c r="BB60" i="22"/>
  <c r="BD60" i="22" s="1"/>
  <c r="BB115" i="22"/>
  <c r="BD115" i="22" s="1"/>
  <c r="BB225" i="22"/>
  <c r="BD225" i="22" s="1"/>
  <c r="BB262" i="22"/>
  <c r="BD262" i="22" s="1"/>
  <c r="BB336" i="22"/>
  <c r="BD336" i="22" s="1"/>
  <c r="BB367" i="22"/>
  <c r="BD367" i="22" s="1"/>
  <c r="BB2" i="22"/>
  <c r="BB94" i="22"/>
  <c r="BD94" i="22" s="1"/>
  <c r="BB163" i="22"/>
  <c r="BD163" i="22" s="1"/>
  <c r="BB217" i="22"/>
  <c r="BD217" i="22" s="1"/>
  <c r="BB274" i="22"/>
  <c r="BD274" i="22" s="1"/>
  <c r="BB321" i="22"/>
  <c r="BD321" i="22" s="1"/>
  <c r="BB349" i="22"/>
  <c r="BD349" i="22" s="1"/>
  <c r="BB96" i="22"/>
  <c r="BD96" i="22" s="1"/>
  <c r="BB149" i="22"/>
  <c r="BD149" i="22" s="1"/>
  <c r="BB202" i="22"/>
  <c r="BD202" i="22" s="1"/>
  <c r="BB218" i="22"/>
  <c r="BD218" i="22" s="1"/>
  <c r="BB303" i="22"/>
  <c r="BD303" i="22" s="1"/>
  <c r="BB296" i="22"/>
  <c r="BD296" i="22" s="1"/>
  <c r="BB323" i="22"/>
  <c r="BD323" i="22" s="1"/>
  <c r="BB14" i="22"/>
  <c r="BD14" i="22" s="1"/>
  <c r="BB17" i="22"/>
  <c r="BD17" i="22" s="1"/>
  <c r="BB55" i="22"/>
  <c r="BD55" i="22" s="1"/>
  <c r="BB257" i="22"/>
  <c r="BD257" i="22" s="1"/>
  <c r="BB354" i="22"/>
  <c r="BD354" i="22" s="1"/>
  <c r="BB161" i="22"/>
  <c r="BD161" i="22" s="1"/>
  <c r="BB203" i="22"/>
  <c r="BD203" i="22" s="1"/>
  <c r="BB292" i="22"/>
  <c r="BD292" i="22" s="1"/>
  <c r="BB250" i="22"/>
  <c r="BD250" i="22" s="1"/>
  <c r="BB314" i="22"/>
  <c r="BD314" i="22" s="1"/>
  <c r="BB77" i="22"/>
  <c r="BD77" i="22" s="1"/>
  <c r="BB45" i="22"/>
  <c r="BD45" i="22" s="1"/>
  <c r="BB103" i="22"/>
  <c r="BD103" i="22" s="1"/>
  <c r="BB144" i="22"/>
  <c r="BD144" i="22" s="1"/>
  <c r="BB189" i="22"/>
  <c r="BD189" i="22" s="1"/>
  <c r="BB269" i="22"/>
  <c r="BD269" i="22" s="1"/>
  <c r="BB352" i="22"/>
  <c r="BD352" i="22" s="1"/>
  <c r="BB4" i="22"/>
  <c r="BD4" i="22" s="1"/>
  <c r="BB245" i="22"/>
  <c r="BD245" i="22" s="1"/>
  <c r="BB317" i="22"/>
  <c r="BD317" i="22" s="1"/>
  <c r="BB327" i="22"/>
  <c r="BD327" i="22" s="1"/>
  <c r="BB350" i="22"/>
  <c r="BD350" i="22" s="1"/>
  <c r="BB38" i="22"/>
  <c r="BD38" i="22" s="1"/>
  <c r="BB78" i="22"/>
  <c r="BD78" i="22" s="1"/>
  <c r="BB123" i="22"/>
  <c r="BD123" i="22" s="1"/>
  <c r="BB168" i="22"/>
  <c r="BD168" i="22" s="1"/>
  <c r="BB235" i="22"/>
  <c r="BD235" i="22" s="1"/>
  <c r="BB104" i="22"/>
  <c r="BD104" i="22" s="1"/>
  <c r="BB156" i="22"/>
  <c r="BD156" i="22" s="1"/>
  <c r="BB247" i="22"/>
  <c r="BD247" i="22" s="1"/>
  <c r="BB358" i="22"/>
  <c r="BD358" i="22" s="1"/>
  <c r="BB6" i="22"/>
  <c r="BD6" i="22" s="1"/>
  <c r="BB28" i="22"/>
  <c r="BD28" i="22" s="1"/>
  <c r="BB108" i="22"/>
  <c r="BD108" i="22" s="1"/>
  <c r="BB157" i="22"/>
  <c r="BD157" i="22" s="1"/>
  <c r="BB237" i="22"/>
  <c r="BD237" i="22" s="1"/>
  <c r="BB248" i="22"/>
  <c r="BD248" i="22" s="1"/>
  <c r="BB322" i="22"/>
  <c r="BD322" i="22" s="1"/>
  <c r="BB360" i="22"/>
  <c r="BD360" i="22" s="1"/>
  <c r="BB63" i="22"/>
  <c r="BD63" i="22" s="1"/>
  <c r="BB118" i="22"/>
  <c r="BD118" i="22" s="1"/>
  <c r="BB228" i="22"/>
  <c r="BD228" i="22" s="1"/>
  <c r="BB302" i="22"/>
  <c r="BD302" i="22" s="1"/>
  <c r="BB27" i="22"/>
  <c r="BD27" i="22" s="1"/>
  <c r="BB56" i="22"/>
  <c r="BD56" i="22" s="1"/>
  <c r="BB111" i="22"/>
  <c r="BD111" i="22" s="1"/>
  <c r="BB158" i="22"/>
  <c r="BD158" i="22" s="1"/>
  <c r="BB258" i="22"/>
  <c r="BD258" i="22" s="1"/>
  <c r="BB26" i="22"/>
  <c r="BD26" i="22" s="1"/>
  <c r="BB95" i="22"/>
  <c r="BD95" i="22" s="1"/>
  <c r="BB86" i="22"/>
  <c r="BD86" i="22" s="1"/>
  <c r="BB155" i="22"/>
  <c r="BD155" i="22" s="1"/>
  <c r="BB197" i="22"/>
  <c r="BD197" i="22" s="1"/>
  <c r="BB213" i="22"/>
  <c r="BD213" i="22" s="1"/>
  <c r="BB285" i="22"/>
  <c r="BD285" i="22" s="1"/>
  <c r="BB10" i="22"/>
  <c r="BD10" i="22" s="1"/>
  <c r="BB50" i="22"/>
  <c r="BD50" i="22" s="1"/>
  <c r="BB253" i="22"/>
  <c r="BD253" i="22" s="1"/>
  <c r="BB326" i="22"/>
  <c r="BD326" i="22" s="1"/>
  <c r="BB356" i="22"/>
  <c r="BD356" i="22" s="1"/>
  <c r="BB105" i="22"/>
  <c r="BD105" i="22" s="1"/>
  <c r="BB68" i="22"/>
  <c r="BD68" i="22" s="1"/>
  <c r="BB131" i="22"/>
  <c r="BD131" i="22" s="1"/>
  <c r="BB176" i="22"/>
  <c r="BD176" i="22" s="1"/>
  <c r="BB206" i="22"/>
  <c r="BD206" i="22" s="1"/>
  <c r="BB299" i="22"/>
  <c r="BD299" i="22" s="1"/>
  <c r="BB290" i="22"/>
  <c r="BD290" i="22" s="1"/>
  <c r="BB334" i="22"/>
  <c r="BD334" i="22" s="1"/>
  <c r="BB377" i="22"/>
  <c r="BD377" i="22" s="1"/>
  <c r="BB12" i="22"/>
  <c r="BD12" i="22" s="1"/>
  <c r="BB53" i="22"/>
  <c r="BD53" i="22" s="1"/>
  <c r="BB148" i="22"/>
  <c r="BD148" i="22" s="1"/>
  <c r="BB201" i="22"/>
  <c r="BD201" i="22" s="1"/>
  <c r="BB255" i="22"/>
  <c r="BD255" i="22" s="1"/>
  <c r="BB13" i="22"/>
  <c r="BD13" i="22" s="1"/>
  <c r="BB54" i="22"/>
  <c r="BD54" i="22" s="1"/>
  <c r="BB160" i="22"/>
  <c r="BD160" i="22" s="1"/>
  <c r="BB154" i="22"/>
  <c r="BD154" i="22" s="1"/>
  <c r="BB234" i="22"/>
  <c r="BD234" i="22" s="1"/>
  <c r="BB256" i="22"/>
  <c r="BD256" i="22" s="1"/>
  <c r="BB353" i="22"/>
  <c r="BD353" i="22" s="1"/>
  <c r="BB49" i="22"/>
  <c r="BD49" i="22" s="1"/>
  <c r="BB39" i="22"/>
  <c r="BD39" i="22" s="1"/>
  <c r="BB126" i="22"/>
  <c r="BD126" i="22" s="1"/>
  <c r="BB171" i="22"/>
  <c r="BD171" i="22" s="1"/>
  <c r="BB271" i="22"/>
  <c r="BD271" i="22" s="1"/>
  <c r="BB329" i="22"/>
  <c r="BD329" i="22" s="1"/>
  <c r="BB40" i="22"/>
  <c r="BD40" i="22" s="1"/>
  <c r="BB64" i="22"/>
  <c r="BD64" i="22" s="1"/>
  <c r="BB119" i="22"/>
  <c r="BD119" i="22" s="1"/>
  <c r="BB229" i="22"/>
  <c r="BD229" i="22" s="1"/>
  <c r="BB283" i="22"/>
  <c r="BD283" i="22" s="1"/>
  <c r="BB304" i="22"/>
  <c r="BD304" i="22" s="1"/>
  <c r="BB337" i="22"/>
  <c r="BD337" i="22" s="1"/>
  <c r="BB376" i="22"/>
  <c r="BD376" i="22" s="1"/>
  <c r="BB5" i="22"/>
  <c r="BD5" i="22" s="1"/>
  <c r="BB153" i="22"/>
  <c r="BD153" i="22" s="1"/>
  <c r="BB221" i="22"/>
  <c r="BD221" i="22" s="1"/>
  <c r="BB243" i="22"/>
  <c r="BD243" i="22" s="1"/>
  <c r="BB298" i="22"/>
  <c r="BD298" i="22" s="1"/>
  <c r="BB379" i="22"/>
  <c r="BD379" i="22" s="1"/>
  <c r="BB76" i="22"/>
  <c r="BD76" i="22" s="1"/>
  <c r="BB130" i="22"/>
  <c r="BD130" i="22" s="1"/>
  <c r="BB175" i="22"/>
  <c r="BD175" i="22" s="1"/>
  <c r="BB205" i="22"/>
  <c r="BD205" i="22" s="1"/>
  <c r="BB288" i="22"/>
  <c r="BD288" i="22" s="1"/>
  <c r="BB333" i="22"/>
  <c r="BD333" i="22" s="1"/>
  <c r="BB366" i="22"/>
  <c r="BD366" i="22" s="1"/>
  <c r="BB42" i="22"/>
  <c r="BD42" i="22" s="1"/>
  <c r="BB92" i="22"/>
  <c r="BD92" i="22" s="1"/>
  <c r="BB200" i="22"/>
  <c r="BD200" i="22" s="1"/>
  <c r="BB216" i="22"/>
  <c r="BD216" i="22" s="1"/>
  <c r="BB270" i="22"/>
  <c r="BD270" i="22" s="1"/>
  <c r="BB305" i="22"/>
  <c r="BD305" i="22" s="1"/>
  <c r="BB132" i="22"/>
  <c r="BD132" i="22" s="1"/>
  <c r="BB177" i="22"/>
  <c r="BD177" i="22" s="1"/>
  <c r="BB239" i="22"/>
  <c r="BD239" i="22" s="1"/>
  <c r="BB301" i="22"/>
  <c r="BD301" i="22" s="1"/>
  <c r="BB335" i="22"/>
  <c r="BD335" i="22" s="1"/>
  <c r="BB133" i="22"/>
  <c r="BD133" i="22" s="1"/>
  <c r="BB178" i="22"/>
  <c r="BD178" i="22" s="1"/>
  <c r="BB309" i="22"/>
  <c r="BD309" i="22" s="1"/>
  <c r="BB339" i="22"/>
  <c r="BD339" i="22" s="1"/>
  <c r="BB91" i="22"/>
  <c r="BD91" i="22" s="1"/>
  <c r="BB82" i="22"/>
  <c r="BD82" i="22" s="1"/>
  <c r="BB195" i="22"/>
  <c r="BD195" i="22" s="1"/>
  <c r="BB211" i="22"/>
  <c r="BD211" i="22" s="1"/>
  <c r="BB276" i="22"/>
  <c r="BD276" i="22" s="1"/>
  <c r="BB316" i="22"/>
  <c r="BD316" i="22" s="1"/>
  <c r="BB43" i="22"/>
  <c r="BD43" i="22" s="1"/>
  <c r="BB99" i="22"/>
  <c r="BD99" i="22" s="1"/>
  <c r="BB143" i="22"/>
  <c r="BD143" i="22" s="1"/>
  <c r="BB188" i="22"/>
  <c r="BD188" i="22" s="1"/>
  <c r="BB268" i="22"/>
  <c r="BD268" i="22" s="1"/>
  <c r="BB46" i="22"/>
  <c r="BD46" i="22" s="1"/>
  <c r="BB120" i="22"/>
  <c r="BD120" i="22" s="1"/>
  <c r="BB165" i="22"/>
  <c r="BD165" i="22" s="1"/>
  <c r="BB230" i="22"/>
  <c r="BD230" i="22" s="1"/>
  <c r="BB306" i="22"/>
  <c r="BD306" i="22" s="1"/>
  <c r="BB365" i="22"/>
  <c r="BD365" i="22" s="1"/>
  <c r="BB7" i="22"/>
  <c r="BD7" i="22" s="1"/>
  <c r="BB67" i="22"/>
  <c r="BD67" i="22" s="1"/>
  <c r="BB33" i="22"/>
  <c r="BD33" i="22" s="1"/>
  <c r="BB138" i="22"/>
  <c r="BD138" i="22" s="1"/>
  <c r="BB183" i="22"/>
  <c r="BD183" i="22" s="1"/>
  <c r="BB277" i="22"/>
  <c r="BD277" i="22" s="1"/>
  <c r="BB345" i="22"/>
  <c r="BD345" i="22" s="1"/>
  <c r="BB381" i="22"/>
  <c r="BD381" i="22" s="1"/>
  <c r="BB100" i="22"/>
  <c r="BD100" i="22" s="1"/>
  <c r="BB246" i="22"/>
  <c r="BD246" i="22" s="1"/>
  <c r="BB29" i="22"/>
  <c r="BD29" i="22" s="1"/>
  <c r="BB35" i="22"/>
  <c r="BD35" i="22" s="1"/>
  <c r="BB140" i="22"/>
  <c r="BD140" i="22" s="1"/>
  <c r="BB185" i="22"/>
  <c r="BD185" i="22" s="1"/>
  <c r="BB265" i="22"/>
  <c r="BD265" i="22" s="1"/>
  <c r="BB363" i="22"/>
  <c r="BD363" i="22" s="1"/>
  <c r="BB30" i="22"/>
  <c r="BD30" i="22" s="1"/>
  <c r="BB36" i="22"/>
  <c r="BD36" i="22" s="1"/>
  <c r="BB141" i="22"/>
  <c r="BD141" i="22" s="1"/>
  <c r="BB186" i="22"/>
  <c r="BD186" i="22" s="1"/>
  <c r="BB236" i="22"/>
  <c r="BD236" i="22" s="1"/>
  <c r="BB266" i="22"/>
  <c r="BD266" i="22" s="1"/>
  <c r="BB3" i="22"/>
  <c r="BD3" i="22" s="1"/>
  <c r="BB15" i="22"/>
  <c r="BD15" i="22" s="1"/>
  <c r="BB98" i="22"/>
  <c r="BD98" i="22" s="1"/>
  <c r="BB150" i="22"/>
  <c r="BD150" i="22" s="1"/>
  <c r="BB219" i="22"/>
  <c r="BD219" i="22" s="1"/>
  <c r="BB241" i="22"/>
  <c r="BD241" i="22" s="1"/>
  <c r="BB312" i="22"/>
  <c r="BD312" i="22" s="1"/>
  <c r="BB355" i="22"/>
  <c r="BD355" i="22" s="1"/>
  <c r="BB93" i="22"/>
  <c r="BD93" i="22" s="1"/>
  <c r="BB84" i="22"/>
  <c r="BD84" i="22" s="1"/>
  <c r="BB196" i="22"/>
  <c r="BD196" i="22" s="1"/>
  <c r="BB212" i="22"/>
  <c r="BD212" i="22" s="1"/>
  <c r="BB320" i="22"/>
  <c r="BD320" i="22" s="1"/>
  <c r="BB65" i="22"/>
  <c r="BD65" i="22" s="1"/>
  <c r="BB128" i="22"/>
  <c r="BD128" i="22" s="1"/>
  <c r="BB173" i="22"/>
  <c r="BD173" i="22" s="1"/>
  <c r="BB284" i="22"/>
  <c r="BD284" i="22" s="1"/>
  <c r="BB331" i="22"/>
  <c r="BD331" i="22" s="1"/>
  <c r="BB19" i="22"/>
  <c r="BD19" i="22" s="1"/>
  <c r="BB275" i="22"/>
  <c r="BD275" i="22" s="1"/>
  <c r="BB20" i="22"/>
  <c r="BD20" i="22" s="1"/>
  <c r="BB281" i="22"/>
  <c r="BD281" i="22" s="1"/>
  <c r="BB87" i="22"/>
  <c r="BD87" i="22" s="1"/>
  <c r="BB124" i="22"/>
  <c r="BD124" i="22" s="1"/>
  <c r="BB226" i="22"/>
  <c r="BD226" i="22" s="1"/>
  <c r="BB324" i="22"/>
  <c r="BD324" i="22" s="1"/>
  <c r="BB194" i="22"/>
  <c r="BD194" i="22" s="1"/>
  <c r="BB282" i="22"/>
  <c r="BD282" i="22" s="1"/>
  <c r="BB369" i="22"/>
  <c r="BD369" i="22" s="1"/>
  <c r="BB145" i="22"/>
  <c r="BD145" i="22" s="1"/>
  <c r="BB233" i="22"/>
  <c r="BD233" i="22" s="1"/>
  <c r="BB330" i="22"/>
  <c r="BD330" i="22" s="1"/>
  <c r="BB57" i="22"/>
  <c r="BD57" i="22" s="1"/>
  <c r="BB44" i="22"/>
  <c r="BD44" i="22" s="1"/>
  <c r="BB294" i="22"/>
  <c r="BD294" i="22" s="1"/>
  <c r="BB374" i="22"/>
  <c r="BD374" i="22" s="1"/>
  <c r="BB11" i="22"/>
  <c r="BD11" i="22" s="1"/>
  <c r="BB61" i="22"/>
  <c r="BD61" i="22" s="1"/>
  <c r="BB338" i="22"/>
  <c r="BD338" i="22" s="1"/>
  <c r="BB273" i="22"/>
  <c r="BD273" i="22" s="1"/>
  <c r="BB134" i="22"/>
  <c r="BD134" i="22" s="1"/>
  <c r="BB172" i="22"/>
  <c r="BD172" i="22" s="1"/>
  <c r="BB242" i="22"/>
  <c r="BD242" i="22" s="1"/>
  <c r="BB342" i="22"/>
  <c r="BD342" i="22" s="1"/>
  <c r="BB251" i="22"/>
  <c r="BD251" i="22" s="1"/>
  <c r="BB343" i="22"/>
  <c r="BD343" i="22" s="1"/>
  <c r="BB114" i="22"/>
  <c r="BD114" i="22" s="1"/>
  <c r="BB207" i="22"/>
  <c r="BD207" i="22" s="1"/>
  <c r="BB310" i="22"/>
  <c r="BD310" i="22" s="1"/>
  <c r="BB146" i="22"/>
  <c r="BD146" i="22" s="1"/>
  <c r="BB208" i="22"/>
  <c r="BD208" i="22" s="1"/>
  <c r="BB382" i="22"/>
  <c r="BD382" i="22" s="1"/>
  <c r="BB142" i="22"/>
  <c r="BD142" i="22" s="1"/>
  <c r="BB101" i="22"/>
  <c r="BD101" i="22" s="1"/>
  <c r="BB180" i="22"/>
  <c r="BD180" i="22" s="1"/>
  <c r="BB278" i="22"/>
  <c r="BD278" i="22" s="1"/>
  <c r="BB357" i="22"/>
  <c r="BD357" i="22" s="1"/>
  <c r="BB18" i="22"/>
  <c r="BD18" i="22" s="1"/>
  <c r="BB181" i="22"/>
  <c r="BD181" i="22" s="1"/>
  <c r="BB259" i="22"/>
  <c r="BD259" i="22" s="1"/>
  <c r="BB380" i="22"/>
  <c r="BD380" i="22" s="1"/>
  <c r="BB83" i="22"/>
  <c r="BD83" i="22" s="1"/>
  <c r="BB122" i="22"/>
  <c r="BD122" i="22" s="1"/>
  <c r="BB224" i="22"/>
  <c r="BD224" i="22" s="1"/>
  <c r="BB311" i="22"/>
  <c r="BD311" i="22" s="1"/>
  <c r="BB85" i="22"/>
  <c r="BD85" i="22" s="1"/>
  <c r="BB139" i="22"/>
  <c r="BD139" i="22" s="1"/>
  <c r="BB313" i="22"/>
  <c r="BD313" i="22" s="1"/>
  <c r="BB79" i="22"/>
  <c r="BD79" i="22" s="1"/>
  <c r="BB169" i="22"/>
  <c r="BD169" i="22" s="1"/>
  <c r="BB263" i="22"/>
  <c r="BD263" i="22" s="1"/>
  <c r="BB47" i="22"/>
  <c r="BD47" i="22" s="1"/>
  <c r="BB117" i="22"/>
  <c r="BD117" i="22" s="1"/>
  <c r="BB210" i="22"/>
  <c r="BD210" i="22" s="1"/>
  <c r="BB291" i="22"/>
  <c r="BD291" i="22" s="1"/>
  <c r="BB351" i="22"/>
  <c r="BD351" i="22" s="1"/>
  <c r="BB102" i="22"/>
  <c r="BD102" i="22" s="1"/>
  <c r="BB280" i="22"/>
  <c r="BD280" i="22" s="1"/>
  <c r="BB364" i="22"/>
  <c r="BD364" i="22" s="1"/>
  <c r="BB59" i="22"/>
  <c r="BD59" i="22" s="1"/>
  <c r="BB52" i="22"/>
  <c r="BD52" i="22" s="1"/>
  <c r="BB232" i="22"/>
  <c r="BD232" i="22" s="1"/>
  <c r="BB193" i="22"/>
  <c r="BD193" i="22" s="1"/>
  <c r="BB373" i="22"/>
  <c r="BD373" i="22" s="1"/>
  <c r="BB89" i="22"/>
  <c r="BD89" i="22" s="1"/>
  <c r="BB125" i="22"/>
  <c r="BD125" i="22" s="1"/>
  <c r="BB227" i="22"/>
  <c r="BD227" i="22" s="1"/>
  <c r="BB359" i="22"/>
  <c r="BD359" i="22" s="1"/>
  <c r="BB22" i="22"/>
  <c r="BD22" i="22" s="1"/>
  <c r="BB41" i="22"/>
  <c r="BD41" i="22" s="1"/>
  <c r="BB179" i="22"/>
  <c r="BD179" i="22" s="1"/>
  <c r="BB249" i="22"/>
  <c r="BD249" i="22" s="1"/>
  <c r="BB348" i="22"/>
  <c r="BD348" i="22" s="1"/>
  <c r="BB16" i="22"/>
  <c r="BD16" i="22" s="1"/>
  <c r="BB293" i="22"/>
  <c r="BD293" i="22" s="1"/>
  <c r="BB375" i="22"/>
  <c r="BD375" i="22" s="1"/>
  <c r="BB8" i="22"/>
  <c r="BD8" i="22" s="1"/>
  <c r="BB74" i="22"/>
  <c r="BD74" i="22" s="1"/>
  <c r="BB347" i="22"/>
  <c r="BD347" i="22" s="1"/>
  <c r="BB34" i="22"/>
  <c r="BD34" i="22" s="1"/>
  <c r="BB346" i="22"/>
  <c r="BD346" i="22" s="1"/>
  <c r="BB21" i="22"/>
  <c r="BD21" i="22" s="1"/>
  <c r="BB62" i="22"/>
  <c r="BD62" i="22" s="1"/>
  <c r="BB164" i="22"/>
  <c r="BD164" i="22" s="1"/>
  <c r="BB340" i="22"/>
  <c r="BD340" i="22" s="1"/>
  <c r="BB147" i="22"/>
  <c r="BD147" i="22" s="1"/>
  <c r="BB187" i="22"/>
  <c r="BD187" i="22" s="1"/>
  <c r="BB51" i="22"/>
  <c r="BD51" i="22" s="1"/>
  <c r="BB151" i="22"/>
  <c r="BD151" i="22" s="1"/>
  <c r="BB300" i="22"/>
  <c r="BD300" i="22" s="1"/>
  <c r="BB362" i="22"/>
  <c r="BD362" i="22" s="1"/>
  <c r="BB192" i="22"/>
  <c r="BD192" i="22" s="1"/>
  <c r="BB116" i="22"/>
  <c r="BD116" i="22" s="1"/>
  <c r="BB80" i="22"/>
  <c r="BD80" i="22" s="1"/>
  <c r="BB318" i="22"/>
  <c r="BD318" i="22" s="1"/>
  <c r="BB136" i="22"/>
  <c r="BD136" i="22" s="1"/>
  <c r="BB73" i="22"/>
  <c r="BD73" i="22" s="1"/>
  <c r="BB254" i="22"/>
  <c r="BD254" i="22" s="1"/>
  <c r="BB238" i="22"/>
  <c r="BD238" i="22" s="1"/>
  <c r="BB110" i="22"/>
  <c r="BD110" i="22" s="1"/>
  <c r="BB307" i="22"/>
  <c r="BD307" i="22" s="1"/>
  <c r="BB209" i="22"/>
  <c r="BD209" i="22" s="1"/>
  <c r="BB170" i="22"/>
  <c r="BD170" i="22" s="1"/>
  <c r="BB222" i="22"/>
  <c r="BD222" i="22" s="1"/>
  <c r="BB167" i="22"/>
  <c r="BD167" i="22" s="1"/>
  <c r="BB297" i="22"/>
  <c r="BD297" i="22" s="1"/>
  <c r="BB127" i="22"/>
  <c r="BD127" i="22" s="1"/>
  <c r="BB24" i="22"/>
  <c r="BD24" i="22" s="1"/>
  <c r="BB191" i="22"/>
  <c r="BD191" i="22" s="1"/>
  <c r="BB361" i="22"/>
  <c r="BD361" i="22" s="1"/>
  <c r="BB295" i="22"/>
  <c r="BD295" i="22" s="1"/>
  <c r="BB264" i="22"/>
  <c r="BD264" i="22" s="1"/>
  <c r="BB267" i="22"/>
  <c r="BD267" i="22" s="1"/>
  <c r="BB135" i="22"/>
  <c r="BD135" i="22" s="1"/>
  <c r="BB315" i="22"/>
  <c r="BD315" i="22" s="1"/>
  <c r="BB370" i="22"/>
  <c r="BD370" i="22" s="1"/>
  <c r="BB184" i="22"/>
  <c r="BD184" i="22" s="1"/>
  <c r="BB112" i="22"/>
  <c r="BD112" i="22" s="1"/>
  <c r="BB261" i="22"/>
  <c r="BD261" i="22" s="1"/>
  <c r="BB75" i="22"/>
  <c r="BD75" i="22" s="1"/>
  <c r="BB328" i="22"/>
  <c r="BD328" i="22" s="1"/>
  <c r="BB220" i="22"/>
  <c r="BD220" i="22" s="1"/>
  <c r="AT369" i="22"/>
  <c r="AV369" i="22" s="1"/>
  <c r="AT375" i="22"/>
  <c r="AV375" i="22" s="1"/>
  <c r="AT356" i="22"/>
  <c r="AV356" i="22" s="1"/>
  <c r="AT353" i="22"/>
  <c r="AV353" i="22" s="1"/>
  <c r="AT329" i="22"/>
  <c r="AV329" i="22" s="1"/>
  <c r="AT336" i="22"/>
  <c r="AV336" i="22" s="1"/>
  <c r="AT324" i="22"/>
  <c r="AV324" i="22" s="1"/>
  <c r="AT303" i="22"/>
  <c r="AV303" i="22" s="1"/>
  <c r="AT339" i="22"/>
  <c r="AV339" i="22" s="1"/>
  <c r="AT272" i="22"/>
  <c r="AV272" i="22" s="1"/>
  <c r="AT287" i="22"/>
  <c r="AV287" i="22" s="1"/>
  <c r="AT281" i="22"/>
  <c r="AV281" i="22" s="1"/>
  <c r="AT258" i="22"/>
  <c r="AV258" i="22" s="1"/>
  <c r="AT250" i="22"/>
  <c r="AV250" i="22" s="1"/>
  <c r="AT242" i="22"/>
  <c r="AV242" i="22" s="1"/>
  <c r="AT239" i="22"/>
  <c r="AV239" i="22" s="1"/>
  <c r="AT229" i="22"/>
  <c r="AV229" i="22" s="1"/>
  <c r="AT284" i="22"/>
  <c r="AV284" i="22" s="1"/>
  <c r="AT221" i="22"/>
  <c r="AV221" i="22" s="1"/>
  <c r="AT213" i="22"/>
  <c r="AV213" i="22" s="1"/>
  <c r="AT194" i="22"/>
  <c r="AV194" i="22" s="1"/>
  <c r="AT186" i="22"/>
  <c r="AV186" i="22" s="1"/>
  <c r="AT178" i="22"/>
  <c r="AV178" i="22" s="1"/>
  <c r="AT170" i="22"/>
  <c r="AV170" i="22" s="1"/>
  <c r="AT201" i="22"/>
  <c r="AV201" i="22" s="1"/>
  <c r="AT163" i="22"/>
  <c r="AV163" i="22" s="1"/>
  <c r="AT149" i="22"/>
  <c r="AV149" i="22" s="1"/>
  <c r="AT138" i="22"/>
  <c r="AV138" i="22" s="1"/>
  <c r="AT130" i="22"/>
  <c r="AV130" i="22" s="1"/>
  <c r="AT122" i="22"/>
  <c r="AV122" i="22" s="1"/>
  <c r="AT114" i="22"/>
  <c r="AV114" i="22" s="1"/>
  <c r="AT152" i="22"/>
  <c r="AV152" i="22" s="1"/>
  <c r="AT151" i="22"/>
  <c r="AV151" i="22" s="1"/>
  <c r="AT36" i="22"/>
  <c r="AV36" i="22" s="1"/>
  <c r="AT71" i="22"/>
  <c r="AV71" i="22" s="1"/>
  <c r="AT86" i="22"/>
  <c r="AV86" i="22" s="1"/>
  <c r="AT61" i="22"/>
  <c r="AV61" i="22" s="1"/>
  <c r="AT53" i="22"/>
  <c r="AV53" i="22" s="1"/>
  <c r="AT72" i="22"/>
  <c r="AV72" i="22" s="1"/>
  <c r="AT65" i="22"/>
  <c r="AV65" i="22" s="1"/>
  <c r="AT91" i="22"/>
  <c r="AV91" i="22" s="1"/>
  <c r="AT51" i="22"/>
  <c r="AV51" i="22" s="1"/>
  <c r="AT8" i="22"/>
  <c r="AV8" i="22" s="1"/>
  <c r="AT19" i="22"/>
  <c r="AV19" i="22" s="1"/>
  <c r="AT23" i="22"/>
  <c r="AV23" i="22" s="1"/>
  <c r="AT40" i="22"/>
  <c r="AV40" i="22" s="1"/>
  <c r="AT382" i="22"/>
  <c r="AV382" i="22" s="1"/>
  <c r="AT370" i="22"/>
  <c r="AV370" i="22" s="1"/>
  <c r="AT354" i="22"/>
  <c r="AV354" i="22" s="1"/>
  <c r="AT352" i="22"/>
  <c r="AV352" i="22" s="1"/>
  <c r="AT347" i="22"/>
  <c r="AV347" i="22" s="1"/>
  <c r="AT328" i="22"/>
  <c r="AV328" i="22" s="1"/>
  <c r="AT350" i="22"/>
  <c r="AV350" i="22" s="1"/>
  <c r="AT318" i="22"/>
  <c r="AV318" i="22" s="1"/>
  <c r="AT321" i="22"/>
  <c r="AV321" i="22" s="1"/>
  <c r="AT322" i="22"/>
  <c r="AV322" i="22" s="1"/>
  <c r="AT301" i="22"/>
  <c r="AV301" i="22" s="1"/>
  <c r="AT299" i="22"/>
  <c r="AV299" i="22" s="1"/>
  <c r="AT313" i="22"/>
  <c r="AV313" i="22" s="1"/>
  <c r="AT269" i="22"/>
  <c r="AV269" i="22" s="1"/>
  <c r="AT285" i="22"/>
  <c r="AV285" i="22" s="1"/>
  <c r="AT323" i="22"/>
  <c r="AV323" i="22" s="1"/>
  <c r="AT257" i="22"/>
  <c r="AV257" i="22" s="1"/>
  <c r="AT249" i="22"/>
  <c r="AV249" i="22" s="1"/>
  <c r="AT241" i="22"/>
  <c r="AV241" i="22" s="1"/>
  <c r="AT236" i="22"/>
  <c r="AV236" i="22" s="1"/>
  <c r="AT235" i="22"/>
  <c r="AV235" i="22" s="1"/>
  <c r="AT228" i="22"/>
  <c r="AV228" i="22" s="1"/>
  <c r="AT233" i="22"/>
  <c r="AV233" i="22" s="1"/>
  <c r="AT220" i="22"/>
  <c r="AV220" i="22" s="1"/>
  <c r="AT212" i="22"/>
  <c r="AV212" i="22" s="1"/>
  <c r="AT193" i="22"/>
  <c r="AV193" i="22" s="1"/>
  <c r="AT185" i="22"/>
  <c r="AV185" i="22" s="1"/>
  <c r="AT177" i="22"/>
  <c r="AV177" i="22" s="1"/>
  <c r="AT169" i="22"/>
  <c r="AV169" i="22" s="1"/>
  <c r="AT137" i="22"/>
  <c r="AV137" i="22" s="1"/>
  <c r="AT129" i="22"/>
  <c r="AV129" i="22" s="1"/>
  <c r="AT121" i="22"/>
  <c r="AV121" i="22" s="1"/>
  <c r="AT113" i="22"/>
  <c r="AV113" i="22" s="1"/>
  <c r="AT147" i="22"/>
  <c r="AV147" i="22" s="1"/>
  <c r="AT110" i="22"/>
  <c r="AV110" i="22" s="1"/>
  <c r="AT108" i="22"/>
  <c r="AV108" i="22" s="1"/>
  <c r="AT35" i="22"/>
  <c r="AV35" i="22" s="1"/>
  <c r="AT84" i="22"/>
  <c r="AV84" i="22" s="1"/>
  <c r="AT60" i="22"/>
  <c r="AV60" i="22" s="1"/>
  <c r="AT52" i="22"/>
  <c r="AV52" i="22" s="1"/>
  <c r="AT67" i="22"/>
  <c r="AV67" i="22" s="1"/>
  <c r="AT89" i="22"/>
  <c r="AV89" i="22" s="1"/>
  <c r="AT49" i="22"/>
  <c r="AV49" i="22" s="1"/>
  <c r="AT27" i="22"/>
  <c r="AV27" i="22" s="1"/>
  <c r="AT18" i="22"/>
  <c r="AV18" i="22" s="1"/>
  <c r="AT3" i="22"/>
  <c r="AV3" i="22" s="1"/>
  <c r="AT367" i="22"/>
  <c r="AV367" i="22" s="1"/>
  <c r="AT359" i="22"/>
  <c r="AV359" i="22" s="1"/>
  <c r="AT361" i="22"/>
  <c r="AV361" i="22" s="1"/>
  <c r="AT346" i="22"/>
  <c r="AV346" i="22" s="1"/>
  <c r="AT335" i="22"/>
  <c r="AV335" i="22" s="1"/>
  <c r="AT340" i="22"/>
  <c r="AV340" i="22" s="1"/>
  <c r="AT319" i="22"/>
  <c r="AV319" i="22" s="1"/>
  <c r="AT296" i="22"/>
  <c r="AV296" i="22" s="1"/>
  <c r="AT310" i="22"/>
  <c r="AV310" i="22" s="1"/>
  <c r="AT292" i="22"/>
  <c r="AV292" i="22" s="1"/>
  <c r="AT268" i="22"/>
  <c r="AV268" i="22" s="1"/>
  <c r="AT282" i="22"/>
  <c r="AV282" i="22" s="1"/>
  <c r="AT286" i="22"/>
  <c r="AV286" i="22" s="1"/>
  <c r="AT264" i="22"/>
  <c r="AV264" i="22" s="1"/>
  <c r="AT256" i="22"/>
  <c r="AV256" i="22" s="1"/>
  <c r="AT248" i="22"/>
  <c r="AV248" i="22" s="1"/>
  <c r="AT288" i="22"/>
  <c r="AV288" i="22" s="1"/>
  <c r="AT227" i="22"/>
  <c r="AV227" i="22" s="1"/>
  <c r="AT219" i="22"/>
  <c r="AV219" i="22" s="1"/>
  <c r="AT211" i="22"/>
  <c r="AV211" i="22" s="1"/>
  <c r="AT200" i="22"/>
  <c r="AV200" i="22" s="1"/>
  <c r="AT192" i="22"/>
  <c r="AV192" i="22" s="1"/>
  <c r="AT184" i="22"/>
  <c r="AV184" i="22" s="1"/>
  <c r="AT176" i="22"/>
  <c r="AV176" i="22" s="1"/>
  <c r="AT168" i="22"/>
  <c r="AV168" i="22" s="1"/>
  <c r="AT203" i="22"/>
  <c r="AV203" i="22" s="1"/>
  <c r="AT161" i="22"/>
  <c r="AV161" i="22" s="1"/>
  <c r="AT164" i="22"/>
  <c r="AV164" i="22" s="1"/>
  <c r="AT159" i="22"/>
  <c r="AV159" i="22" s="1"/>
  <c r="AT144" i="22"/>
  <c r="AV144" i="22" s="1"/>
  <c r="AT136" i="22"/>
  <c r="AV136" i="22" s="1"/>
  <c r="AT128" i="22"/>
  <c r="AV128" i="22" s="1"/>
  <c r="AT120" i="22"/>
  <c r="AV120" i="22" s="1"/>
  <c r="AT112" i="22"/>
  <c r="AV112" i="22" s="1"/>
  <c r="AT106" i="22"/>
  <c r="AV106" i="22" s="1"/>
  <c r="AT104" i="22"/>
  <c r="AV104" i="22" s="1"/>
  <c r="AT34" i="22"/>
  <c r="AV34" i="22" s="1"/>
  <c r="AT98" i="22"/>
  <c r="AV98" i="22" s="1"/>
  <c r="AT82" i="22"/>
  <c r="AV82" i="22" s="1"/>
  <c r="AT59" i="22"/>
  <c r="AV59" i="22" s="1"/>
  <c r="AT50" i="22"/>
  <c r="AV50" i="22" s="1"/>
  <c r="AT66" i="22"/>
  <c r="AV66" i="22" s="1"/>
  <c r="AT87" i="22"/>
  <c r="AV87" i="22" s="1"/>
  <c r="AT47" i="22"/>
  <c r="AV47" i="22" s="1"/>
  <c r="AT17" i="22"/>
  <c r="AV17" i="22" s="1"/>
  <c r="AT31" i="22"/>
  <c r="AV31" i="22" s="1"/>
  <c r="AT26" i="22"/>
  <c r="AV26" i="22" s="1"/>
  <c r="AT74" i="22"/>
  <c r="AV74" i="22" s="1"/>
  <c r="AT77" i="22"/>
  <c r="AV77" i="22" s="1"/>
  <c r="AT377" i="22"/>
  <c r="AV377" i="22" s="1"/>
  <c r="AT366" i="22"/>
  <c r="AV366" i="22" s="1"/>
  <c r="AT358" i="22"/>
  <c r="AV358" i="22" s="1"/>
  <c r="AT348" i="22"/>
  <c r="AV348" i="22" s="1"/>
  <c r="AT345" i="22"/>
  <c r="AV345" i="22" s="1"/>
  <c r="AT334" i="22"/>
  <c r="AV334" i="22" s="1"/>
  <c r="AT338" i="22"/>
  <c r="AV338" i="22" s="1"/>
  <c r="AT327" i="22"/>
  <c r="AV327" i="22" s="1"/>
  <c r="AT293" i="22"/>
  <c r="AV293" i="22" s="1"/>
  <c r="AT308" i="22"/>
  <c r="AV308" i="22" s="1"/>
  <c r="AT300" i="22"/>
  <c r="AV300" i="22" s="1"/>
  <c r="AT267" i="22"/>
  <c r="AV267" i="22" s="1"/>
  <c r="AT297" i="22"/>
  <c r="AV297" i="22" s="1"/>
  <c r="AT280" i="22"/>
  <c r="AV280" i="22" s="1"/>
  <c r="AT263" i="22"/>
  <c r="AV263" i="22" s="1"/>
  <c r="AT255" i="22"/>
  <c r="AV255" i="22" s="1"/>
  <c r="AT247" i="22"/>
  <c r="AV247" i="22" s="1"/>
  <c r="AT232" i="22"/>
  <c r="AV232" i="22" s="1"/>
  <c r="AT226" i="22"/>
  <c r="AV226" i="22" s="1"/>
  <c r="AT270" i="22"/>
  <c r="AV270" i="22" s="1"/>
  <c r="AT238" i="22"/>
  <c r="AV238" i="22" s="1"/>
  <c r="AT218" i="22"/>
  <c r="AV218" i="22" s="1"/>
  <c r="AT210" i="22"/>
  <c r="AV210" i="22" s="1"/>
  <c r="AT240" i="22"/>
  <c r="AV240" i="22" s="1"/>
  <c r="AT199" i="22"/>
  <c r="AV199" i="22" s="1"/>
  <c r="AT191" i="22"/>
  <c r="AV191" i="22" s="1"/>
  <c r="AT183" i="22"/>
  <c r="AV183" i="22" s="1"/>
  <c r="AT175" i="22"/>
  <c r="AV175" i="22" s="1"/>
  <c r="AT167" i="22"/>
  <c r="AV167" i="22" s="1"/>
  <c r="AT148" i="22"/>
  <c r="AV148" i="22" s="1"/>
  <c r="AT143" i="22"/>
  <c r="AV143" i="22" s="1"/>
  <c r="AT135" i="22"/>
  <c r="AV135" i="22" s="1"/>
  <c r="AT127" i="22"/>
  <c r="AV127" i="22" s="1"/>
  <c r="AT119" i="22"/>
  <c r="AV119" i="22" s="1"/>
  <c r="AT102" i="22"/>
  <c r="AV102" i="22" s="1"/>
  <c r="AT100" i="22"/>
  <c r="AV100" i="22" s="1"/>
  <c r="AT33" i="22"/>
  <c r="AV33" i="22" s="1"/>
  <c r="AT96" i="22"/>
  <c r="AV96" i="22" s="1"/>
  <c r="AT80" i="22"/>
  <c r="AV80" i="22" s="1"/>
  <c r="AT58" i="22"/>
  <c r="AV58" i="22" s="1"/>
  <c r="AT48" i="22"/>
  <c r="AV48" i="22" s="1"/>
  <c r="AT103" i="22"/>
  <c r="AV103" i="22" s="1"/>
  <c r="AT85" i="22"/>
  <c r="AV85" i="22" s="1"/>
  <c r="AT13" i="22"/>
  <c r="AV13" i="22" s="1"/>
  <c r="AT16" i="22"/>
  <c r="AV16" i="22" s="1"/>
  <c r="AT30" i="22"/>
  <c r="AV30" i="22" s="1"/>
  <c r="AT14" i="22"/>
  <c r="AV14" i="22" s="1"/>
  <c r="AT70" i="22"/>
  <c r="AV70" i="22" s="1"/>
  <c r="AT378" i="22"/>
  <c r="AV378" i="22" s="1"/>
  <c r="AT374" i="22"/>
  <c r="AV374" i="22" s="1"/>
  <c r="AT349" i="22"/>
  <c r="AV349" i="22" s="1"/>
  <c r="AT372" i="22"/>
  <c r="AV372" i="22" s="1"/>
  <c r="AT343" i="22"/>
  <c r="AV343" i="22" s="1"/>
  <c r="AT332" i="22"/>
  <c r="AV332" i="22" s="1"/>
  <c r="AT326" i="22"/>
  <c r="AV326" i="22" s="1"/>
  <c r="AT317" i="22"/>
  <c r="AV317" i="22" s="1"/>
  <c r="AT309" i="22"/>
  <c r="AV309" i="22" s="1"/>
  <c r="AT298" i="22"/>
  <c r="AV298" i="22" s="1"/>
  <c r="AT304" i="22"/>
  <c r="AV304" i="22" s="1"/>
  <c r="AT279" i="22"/>
  <c r="AV279" i="22" s="1"/>
  <c r="AT265" i="22"/>
  <c r="AV265" i="22" s="1"/>
  <c r="AT291" i="22"/>
  <c r="AV291" i="22" s="1"/>
  <c r="AT277" i="22"/>
  <c r="AV277" i="22" s="1"/>
  <c r="AT261" i="22"/>
  <c r="AV261" i="22" s="1"/>
  <c r="AT253" i="22"/>
  <c r="AV253" i="22" s="1"/>
  <c r="AT245" i="22"/>
  <c r="AV245" i="22" s="1"/>
  <c r="AT224" i="22"/>
  <c r="AV224" i="22" s="1"/>
  <c r="AT234" i="22"/>
  <c r="AV234" i="22" s="1"/>
  <c r="AT216" i="22"/>
  <c r="AV216" i="22" s="1"/>
  <c r="AT208" i="22"/>
  <c r="AV208" i="22" s="1"/>
  <c r="AT197" i="22"/>
  <c r="AV197" i="22" s="1"/>
  <c r="AT189" i="22"/>
  <c r="AV189" i="22" s="1"/>
  <c r="AT181" i="22"/>
  <c r="AV181" i="22" s="1"/>
  <c r="AT173" i="22"/>
  <c r="AV173" i="22" s="1"/>
  <c r="AT165" i="22"/>
  <c r="AV165" i="22" s="1"/>
  <c r="AT206" i="22"/>
  <c r="AV206" i="22" s="1"/>
  <c r="AT141" i="22"/>
  <c r="AV141" i="22" s="1"/>
  <c r="AT133" i="22"/>
  <c r="AV133" i="22" s="1"/>
  <c r="AT125" i="22"/>
  <c r="AV125" i="22" s="1"/>
  <c r="AT117" i="22"/>
  <c r="AV117" i="22" s="1"/>
  <c r="AT145" i="22"/>
  <c r="AV145" i="22" s="1"/>
  <c r="AT109" i="22"/>
  <c r="AV109" i="22" s="1"/>
  <c r="AT45" i="22"/>
  <c r="AV45" i="22" s="1"/>
  <c r="AT153" i="22"/>
  <c r="AV153" i="22" s="1"/>
  <c r="AT92" i="22"/>
  <c r="AV92" i="22" s="1"/>
  <c r="AT64" i="22"/>
  <c r="AV64" i="22" s="1"/>
  <c r="AT56" i="22"/>
  <c r="AV56" i="22" s="1"/>
  <c r="AT107" i="22"/>
  <c r="AV107" i="22" s="1"/>
  <c r="AT73" i="22"/>
  <c r="AV73" i="22" s="1"/>
  <c r="AT97" i="22"/>
  <c r="AV97" i="22" s="1"/>
  <c r="AT81" i="22"/>
  <c r="AV81" i="22" s="1"/>
  <c r="AT11" i="22"/>
  <c r="AV11" i="22" s="1"/>
  <c r="AT99" i="22"/>
  <c r="AV99" i="22" s="1"/>
  <c r="AT4" i="22"/>
  <c r="AV4" i="22" s="1"/>
  <c r="AT46" i="22"/>
  <c r="AV46" i="22" s="1"/>
  <c r="AT376" i="22"/>
  <c r="AV376" i="22" s="1"/>
  <c r="AT373" i="22"/>
  <c r="AV373" i="22" s="1"/>
  <c r="AT364" i="22"/>
  <c r="AV364" i="22" s="1"/>
  <c r="AT368" i="22"/>
  <c r="AV368" i="22" s="1"/>
  <c r="AT365" i="22"/>
  <c r="AV365" i="22" s="1"/>
  <c r="AT342" i="22"/>
  <c r="AV342" i="22" s="1"/>
  <c r="AT331" i="22"/>
  <c r="AV331" i="22" s="1"/>
  <c r="AT341" i="22"/>
  <c r="AV341" i="22" s="1"/>
  <c r="AT315" i="22"/>
  <c r="AV315" i="22" s="1"/>
  <c r="AT320" i="22"/>
  <c r="AV320" i="22" s="1"/>
  <c r="AT307" i="22"/>
  <c r="AV307" i="22" s="1"/>
  <c r="AT294" i="22"/>
  <c r="AV294" i="22" s="1"/>
  <c r="AT302" i="22"/>
  <c r="AV302" i="22" s="1"/>
  <c r="AT295" i="22"/>
  <c r="AV295" i="22" s="1"/>
  <c r="AT275" i="22"/>
  <c r="AV275" i="22" s="1"/>
  <c r="AT260" i="22"/>
  <c r="AV260" i="22" s="1"/>
  <c r="AT252" i="22"/>
  <c r="AV252" i="22" s="1"/>
  <c r="AT244" i="22"/>
  <c r="AV244" i="22" s="1"/>
  <c r="AT274" i="22"/>
  <c r="AV274" i="22" s="1"/>
  <c r="AT231" i="22"/>
  <c r="AV231" i="22" s="1"/>
  <c r="AT223" i="22"/>
  <c r="AV223" i="22" s="1"/>
  <c r="AT215" i="22"/>
  <c r="AV215" i="22" s="1"/>
  <c r="AT207" i="22"/>
  <c r="AV207" i="22" s="1"/>
  <c r="AT196" i="22"/>
  <c r="AV196" i="22" s="1"/>
  <c r="AT188" i="22"/>
  <c r="AV188" i="22" s="1"/>
  <c r="AT180" i="22"/>
  <c r="AV180" i="22" s="1"/>
  <c r="AT172" i="22"/>
  <c r="AV172" i="22" s="1"/>
  <c r="AT205" i="22"/>
  <c r="AV205" i="22" s="1"/>
  <c r="AT156" i="22"/>
  <c r="AV156" i="22" s="1"/>
  <c r="AT158" i="22"/>
  <c r="AV158" i="22" s="1"/>
  <c r="AT140" i="22"/>
  <c r="AV140" i="22" s="1"/>
  <c r="AT132" i="22"/>
  <c r="AV132" i="22" s="1"/>
  <c r="AT124" i="22"/>
  <c r="AV124" i="22" s="1"/>
  <c r="AT116" i="22"/>
  <c r="AV116" i="22" s="1"/>
  <c r="AT105" i="22"/>
  <c r="AV105" i="22" s="1"/>
  <c r="AT43" i="22"/>
  <c r="AV43" i="22" s="1"/>
  <c r="AT111" i="22"/>
  <c r="AV111" i="22" s="1"/>
  <c r="AT90" i="22"/>
  <c r="AV90" i="22" s="1"/>
  <c r="AT63" i="22"/>
  <c r="AV63" i="22" s="1"/>
  <c r="AT55" i="22"/>
  <c r="AV55" i="22" s="1"/>
  <c r="AT79" i="22"/>
  <c r="AV79" i="22" s="1"/>
  <c r="AT69" i="22"/>
  <c r="AV69" i="22" s="1"/>
  <c r="AT95" i="22"/>
  <c r="AV95" i="22" s="1"/>
  <c r="AT10" i="22"/>
  <c r="AV10" i="22" s="1"/>
  <c r="AT28" i="22"/>
  <c r="AV28" i="22" s="1"/>
  <c r="AT21" i="22"/>
  <c r="AV21" i="22" s="1"/>
  <c r="AT7" i="22"/>
  <c r="AV7" i="22" s="1"/>
  <c r="AT25" i="22"/>
  <c r="AV25" i="22" s="1"/>
  <c r="AT22" i="22"/>
  <c r="AV22" i="22" s="1"/>
  <c r="AT5" i="22"/>
  <c r="AV5" i="22" s="1"/>
  <c r="AT371" i="22"/>
  <c r="AV371" i="22" s="1"/>
  <c r="AT363" i="22"/>
  <c r="AV363" i="22" s="1"/>
  <c r="AT360" i="22"/>
  <c r="AV360" i="22" s="1"/>
  <c r="AT198" i="22"/>
  <c r="AV198" i="22" s="1"/>
  <c r="AT166" i="22"/>
  <c r="AV166" i="22" s="1"/>
  <c r="AT204" i="22"/>
  <c r="AV204" i="22" s="1"/>
  <c r="AT115" i="22"/>
  <c r="AV115" i="22" s="1"/>
  <c r="AT32" i="22"/>
  <c r="AV32" i="22" s="1"/>
  <c r="AT39" i="22"/>
  <c r="AV39" i="22" s="1"/>
  <c r="AT54" i="22"/>
  <c r="AV54" i="22" s="1"/>
  <c r="AT44" i="22"/>
  <c r="AV44" i="22" s="1"/>
  <c r="AT37" i="22"/>
  <c r="AV37" i="22" s="1"/>
  <c r="AT357" i="22"/>
  <c r="AV357" i="22" s="1"/>
  <c r="AT333" i="22"/>
  <c r="AV333" i="22" s="1"/>
  <c r="AT306" i="22"/>
  <c r="AV306" i="22" s="1"/>
  <c r="AT289" i="22"/>
  <c r="AV289" i="22" s="1"/>
  <c r="AT273" i="22"/>
  <c r="AV273" i="22" s="1"/>
  <c r="AT262" i="22"/>
  <c r="AV262" i="22" s="1"/>
  <c r="AT195" i="22"/>
  <c r="AV195" i="22" s="1"/>
  <c r="AT160" i="22"/>
  <c r="AV160" i="22" s="1"/>
  <c r="AT142" i="22"/>
  <c r="AV142" i="22" s="1"/>
  <c r="AT76" i="22"/>
  <c r="AV76" i="22" s="1"/>
  <c r="AT162" i="22"/>
  <c r="AV162" i="22" s="1"/>
  <c r="AT93" i="22"/>
  <c r="AV93" i="22" s="1"/>
  <c r="AT29" i="22"/>
  <c r="AV29" i="22" s="1"/>
  <c r="AT24" i="22"/>
  <c r="AV24" i="22" s="1"/>
  <c r="AT68" i="22"/>
  <c r="AV68" i="22" s="1"/>
  <c r="AT381" i="22"/>
  <c r="AV381" i="22" s="1"/>
  <c r="AT362" i="22"/>
  <c r="AV362" i="22" s="1"/>
  <c r="AT330" i="22"/>
  <c r="AV330" i="22" s="1"/>
  <c r="AT314" i="22"/>
  <c r="AV314" i="22" s="1"/>
  <c r="AT259" i="22"/>
  <c r="AV259" i="22" s="1"/>
  <c r="AT290" i="22"/>
  <c r="AV290" i="22" s="1"/>
  <c r="AT202" i="22"/>
  <c r="AV202" i="22" s="1"/>
  <c r="AT190" i="22"/>
  <c r="AV190" i="22" s="1"/>
  <c r="AT157" i="22"/>
  <c r="AV157" i="22" s="1"/>
  <c r="AT139" i="22"/>
  <c r="AV139" i="22" s="1"/>
  <c r="AT75" i="22"/>
  <c r="AV75" i="22" s="1"/>
  <c r="AT83" i="22"/>
  <c r="AV83" i="22" s="1"/>
  <c r="AT42" i="22"/>
  <c r="AV42" i="22" s="1"/>
  <c r="AT351" i="22"/>
  <c r="AV351" i="22" s="1"/>
  <c r="AT337" i="22"/>
  <c r="AV337" i="22" s="1"/>
  <c r="AT271" i="22"/>
  <c r="AV271" i="22" s="1"/>
  <c r="AT254" i="22"/>
  <c r="AV254" i="22" s="1"/>
  <c r="AT217" i="22"/>
  <c r="AV217" i="22" s="1"/>
  <c r="AT187" i="22"/>
  <c r="AV187" i="22" s="1"/>
  <c r="AT134" i="22"/>
  <c r="AV134" i="22" s="1"/>
  <c r="AT94" i="22"/>
  <c r="AV94" i="22" s="1"/>
  <c r="AT78" i="22"/>
  <c r="AV78" i="22" s="1"/>
  <c r="AT12" i="22"/>
  <c r="AV12" i="22" s="1"/>
  <c r="AT311" i="22"/>
  <c r="AV311" i="22" s="1"/>
  <c r="AT251" i="22"/>
  <c r="AV251" i="22" s="1"/>
  <c r="AT214" i="22"/>
  <c r="AV214" i="22" s="1"/>
  <c r="AT182" i="22"/>
  <c r="AV182" i="22" s="1"/>
  <c r="AT131" i="22"/>
  <c r="AV131" i="22" s="1"/>
  <c r="AT154" i="22"/>
  <c r="AV154" i="22" s="1"/>
  <c r="AT88" i="22"/>
  <c r="AV88" i="22" s="1"/>
  <c r="AT9" i="22"/>
  <c r="AV9" i="22" s="1"/>
  <c r="AT380" i="22"/>
  <c r="AV380" i="22" s="1"/>
  <c r="AT344" i="22"/>
  <c r="AV344" i="22" s="1"/>
  <c r="AT283" i="22"/>
  <c r="AV283" i="22" s="1"/>
  <c r="AT312" i="22"/>
  <c r="AV312" i="22" s="1"/>
  <c r="AT246" i="22"/>
  <c r="AV246" i="22" s="1"/>
  <c r="AT230" i="22"/>
  <c r="AV230" i="22" s="1"/>
  <c r="AT237" i="22"/>
  <c r="AV237" i="22" s="1"/>
  <c r="AT209" i="22"/>
  <c r="AV209" i="22" s="1"/>
  <c r="AT179" i="22"/>
  <c r="AV179" i="22" s="1"/>
  <c r="AT146" i="22"/>
  <c r="AV146" i="22" s="1"/>
  <c r="AT126" i="22"/>
  <c r="AV126" i="22" s="1"/>
  <c r="AT101" i="22"/>
  <c r="AV101" i="22" s="1"/>
  <c r="AT2" i="22"/>
  <c r="AT305" i="22"/>
  <c r="AV305" i="22" s="1"/>
  <c r="AT222" i="22"/>
  <c r="AV222" i="22" s="1"/>
  <c r="AT171" i="22"/>
  <c r="AV171" i="22" s="1"/>
  <c r="AT118" i="22"/>
  <c r="AV118" i="22" s="1"/>
  <c r="AT41" i="22"/>
  <c r="AV41" i="22" s="1"/>
  <c r="AT316" i="22"/>
  <c r="AV316" i="22" s="1"/>
  <c r="AT325" i="22"/>
  <c r="AV325" i="22" s="1"/>
  <c r="AT278" i="22"/>
  <c r="AV278" i="22" s="1"/>
  <c r="AT276" i="22"/>
  <c r="AV276" i="22" s="1"/>
  <c r="AT243" i="22"/>
  <c r="AV243" i="22" s="1"/>
  <c r="AT225" i="22"/>
  <c r="AV225" i="22" s="1"/>
  <c r="AT174" i="22"/>
  <c r="AV174" i="22" s="1"/>
  <c r="AT155" i="22"/>
  <c r="AV155" i="22" s="1"/>
  <c r="AT123" i="22"/>
  <c r="AV123" i="22" s="1"/>
  <c r="AT62" i="22"/>
  <c r="AV62" i="22" s="1"/>
  <c r="AT38" i="22"/>
  <c r="AV38" i="22" s="1"/>
  <c r="AT15" i="22"/>
  <c r="AV15" i="22" s="1"/>
  <c r="AT20" i="22"/>
  <c r="AV20" i="22" s="1"/>
  <c r="AT6" i="22"/>
  <c r="AV6" i="22" s="1"/>
  <c r="AT379" i="22"/>
  <c r="AV379" i="22" s="1"/>
  <c r="AT355" i="22"/>
  <c r="AV355" i="22" s="1"/>
  <c r="AT266" i="22"/>
  <c r="AV266" i="22" s="1"/>
  <c r="AT150" i="22"/>
  <c r="AV150" i="22" s="1"/>
  <c r="AT57" i="22"/>
  <c r="AV57" i="22" s="1"/>
  <c r="K52" i="22"/>
  <c r="BP2" i="22"/>
  <c r="BA58" i="11"/>
  <c r="AL369" i="20"/>
  <c r="AN369" i="20" s="1"/>
  <c r="AL374" i="20"/>
  <c r="AN374" i="20" s="1"/>
  <c r="AL368" i="20"/>
  <c r="AN368" i="20" s="1"/>
  <c r="AL381" i="20"/>
  <c r="AN381" i="20" s="1"/>
  <c r="AL373" i="20"/>
  <c r="AN373" i="20" s="1"/>
  <c r="AL367" i="20"/>
  <c r="AN367" i="20" s="1"/>
  <c r="AL358" i="20"/>
  <c r="AN358" i="20" s="1"/>
  <c r="AL355" i="20"/>
  <c r="AN355" i="20" s="1"/>
  <c r="AL345" i="20"/>
  <c r="AN345" i="20" s="1"/>
  <c r="AL338" i="20"/>
  <c r="AN338" i="20" s="1"/>
  <c r="AL329" i="20"/>
  <c r="AN329" i="20" s="1"/>
  <c r="AL356" i="20"/>
  <c r="AN356" i="20" s="1"/>
  <c r="AL341" i="20"/>
  <c r="AN341" i="20" s="1"/>
  <c r="AL312" i="20"/>
  <c r="AN312" i="20" s="1"/>
  <c r="AL305" i="20"/>
  <c r="AN305" i="20" s="1"/>
  <c r="AL297" i="20"/>
  <c r="AN297" i="20" s="1"/>
  <c r="AL289" i="20"/>
  <c r="AN289" i="20" s="1"/>
  <c r="AL281" i="20"/>
  <c r="AN281" i="20" s="1"/>
  <c r="AL269" i="20"/>
  <c r="AN269" i="20" s="1"/>
  <c r="AL261" i="20"/>
  <c r="AN261" i="20" s="1"/>
  <c r="AL271" i="20"/>
  <c r="AN271" i="20" s="1"/>
  <c r="AL236" i="20"/>
  <c r="AN236" i="20" s="1"/>
  <c r="AL226" i="20"/>
  <c r="AN226" i="20" s="1"/>
  <c r="AL218" i="20"/>
  <c r="AN218" i="20" s="1"/>
  <c r="AL213" i="20"/>
  <c r="AN213" i="20" s="1"/>
  <c r="AL205" i="20"/>
  <c r="AN205" i="20" s="1"/>
  <c r="AL186" i="20"/>
  <c r="AN186" i="20" s="1"/>
  <c r="AL178" i="20"/>
  <c r="AN178" i="20" s="1"/>
  <c r="AL191" i="20"/>
  <c r="AN191" i="20" s="1"/>
  <c r="AL170" i="20"/>
  <c r="AN170" i="20" s="1"/>
  <c r="AL160" i="20"/>
  <c r="AN160" i="20" s="1"/>
  <c r="AL152" i="20"/>
  <c r="AN152" i="20" s="1"/>
  <c r="AL144" i="20"/>
  <c r="AN144" i="20" s="1"/>
  <c r="AL127" i="20"/>
  <c r="AN127" i="20" s="1"/>
  <c r="AL119" i="20"/>
  <c r="AN119" i="20" s="1"/>
  <c r="AL111" i="20"/>
  <c r="AN111" i="20" s="1"/>
  <c r="AL92" i="20"/>
  <c r="AN92" i="20" s="1"/>
  <c r="AL54" i="20"/>
  <c r="AN54" i="20" s="1"/>
  <c r="AL36" i="20"/>
  <c r="AN36" i="20" s="1"/>
  <c r="AL68" i="20"/>
  <c r="AN68" i="20" s="1"/>
  <c r="AL41" i="20"/>
  <c r="AN41" i="20" s="1"/>
  <c r="AL81" i="20"/>
  <c r="AN81" i="20" s="1"/>
  <c r="AL48" i="20"/>
  <c r="AN48" i="20" s="1"/>
  <c r="AL44" i="20"/>
  <c r="AN44" i="20" s="1"/>
  <c r="AL3" i="20"/>
  <c r="AN3" i="20" s="1"/>
  <c r="AL12" i="20"/>
  <c r="AN12" i="20" s="1"/>
  <c r="AL7" i="20"/>
  <c r="AN7" i="20" s="1"/>
  <c r="AL66" i="20"/>
  <c r="AN66" i="20" s="1"/>
  <c r="AL366" i="20"/>
  <c r="AN366" i="20" s="1"/>
  <c r="AL328" i="20"/>
  <c r="AN328" i="20" s="1"/>
  <c r="AL318" i="20"/>
  <c r="AN318" i="20" s="1"/>
  <c r="AL296" i="20"/>
  <c r="AN296" i="20" s="1"/>
  <c r="AL280" i="20"/>
  <c r="AN280" i="20" s="1"/>
  <c r="AL273" i="20"/>
  <c r="AN273" i="20" s="1"/>
  <c r="AL268" i="20"/>
  <c r="AN268" i="20" s="1"/>
  <c r="AL253" i="20"/>
  <c r="AN253" i="20" s="1"/>
  <c r="AL225" i="20"/>
  <c r="AN225" i="20" s="1"/>
  <c r="AL234" i="20"/>
  <c r="AN234" i="20" s="1"/>
  <c r="AL212" i="20"/>
  <c r="AN212" i="20" s="1"/>
  <c r="AL177" i="20"/>
  <c r="AN177" i="20" s="1"/>
  <c r="AL197" i="20"/>
  <c r="AN197" i="20" s="1"/>
  <c r="AL165" i="20"/>
  <c r="AN165" i="20" s="1"/>
  <c r="AL167" i="20"/>
  <c r="AN167" i="20" s="1"/>
  <c r="AL159" i="20"/>
  <c r="AN159" i="20" s="1"/>
  <c r="AL151" i="20"/>
  <c r="AN151" i="20" s="1"/>
  <c r="AL126" i="20"/>
  <c r="AN126" i="20" s="1"/>
  <c r="AL110" i="20"/>
  <c r="AN110" i="20" s="1"/>
  <c r="AL63" i="20"/>
  <c r="AN63" i="20" s="1"/>
  <c r="AL35" i="20"/>
  <c r="AN35" i="20" s="1"/>
  <c r="AL354" i="20"/>
  <c r="AN354" i="20" s="1"/>
  <c r="AL333" i="20"/>
  <c r="AN333" i="20" s="1"/>
  <c r="AL323" i="20"/>
  <c r="AN323" i="20" s="1"/>
  <c r="AL304" i="20"/>
  <c r="AN304" i="20" s="1"/>
  <c r="AL288" i="20"/>
  <c r="AN288" i="20" s="1"/>
  <c r="AL260" i="20"/>
  <c r="AN260" i="20" s="1"/>
  <c r="AL217" i="20"/>
  <c r="AN217" i="20" s="1"/>
  <c r="AL204" i="20"/>
  <c r="AN204" i="20" s="1"/>
  <c r="AL185" i="20"/>
  <c r="AN185" i="20" s="1"/>
  <c r="AL196" i="20"/>
  <c r="AN196" i="20" s="1"/>
  <c r="AL143" i="20"/>
  <c r="AN143" i="20" s="1"/>
  <c r="AL134" i="20"/>
  <c r="AN134" i="20" s="1"/>
  <c r="AL118" i="20"/>
  <c r="AN118" i="20" s="1"/>
  <c r="AL135" i="20"/>
  <c r="AN135" i="20" s="1"/>
  <c r="AL91" i="20"/>
  <c r="AN91" i="20" s="1"/>
  <c r="AL53" i="20"/>
  <c r="AN53" i="20" s="1"/>
  <c r="AL365" i="20"/>
  <c r="AN365" i="20" s="1"/>
  <c r="AL347" i="20"/>
  <c r="AN347" i="20" s="1"/>
  <c r="AL353" i="20"/>
  <c r="AN353" i="20" s="1"/>
  <c r="AL348" i="20"/>
  <c r="AN348" i="20" s="1"/>
  <c r="AL335" i="20"/>
  <c r="AN335" i="20" s="1"/>
  <c r="AL327" i="20"/>
  <c r="AN327" i="20" s="1"/>
  <c r="AL322" i="20"/>
  <c r="AN322" i="20" s="1"/>
  <c r="AL321" i="20"/>
  <c r="AN321" i="20" s="1"/>
  <c r="AL314" i="20"/>
  <c r="AN314" i="20" s="1"/>
  <c r="AL303" i="20"/>
  <c r="AN303" i="20" s="1"/>
  <c r="AL295" i="20"/>
  <c r="AN295" i="20" s="1"/>
  <c r="AL293" i="20"/>
  <c r="AN293" i="20" s="1"/>
  <c r="AL287" i="20"/>
  <c r="AN287" i="20" s="1"/>
  <c r="AL279" i="20"/>
  <c r="AN279" i="20" s="1"/>
  <c r="AL272" i="20"/>
  <c r="AN272" i="20" s="1"/>
  <c r="AL267" i="20"/>
  <c r="AN267" i="20" s="1"/>
  <c r="AL259" i="20"/>
  <c r="AN259" i="20" s="1"/>
  <c r="AL252" i="20"/>
  <c r="AN252" i="20" s="1"/>
  <c r="AL232" i="20"/>
  <c r="AN232" i="20" s="1"/>
  <c r="AL224" i="20"/>
  <c r="AN224" i="20" s="1"/>
  <c r="AL251" i="20"/>
  <c r="AN251" i="20" s="1"/>
  <c r="AL211" i="20"/>
  <c r="AN211" i="20" s="1"/>
  <c r="AL203" i="20"/>
  <c r="AN203" i="20" s="1"/>
  <c r="AL184" i="20"/>
  <c r="AN184" i="20" s="1"/>
  <c r="AL166" i="20"/>
  <c r="AN166" i="20" s="1"/>
  <c r="AL158" i="20"/>
  <c r="AN158" i="20" s="1"/>
  <c r="AL150" i="20"/>
  <c r="AN150" i="20" s="1"/>
  <c r="AL142" i="20"/>
  <c r="AN142" i="20" s="1"/>
  <c r="AL133" i="20"/>
  <c r="AN133" i="20" s="1"/>
  <c r="AL125" i="20"/>
  <c r="AN125" i="20" s="1"/>
  <c r="AL117" i="20"/>
  <c r="AN117" i="20" s="1"/>
  <c r="AL109" i="20"/>
  <c r="AN109" i="20" s="1"/>
  <c r="AL138" i="20"/>
  <c r="AN138" i="20" s="1"/>
  <c r="AL62" i="20"/>
  <c r="AN62" i="20" s="1"/>
  <c r="AL52" i="20"/>
  <c r="AN52" i="20" s="1"/>
  <c r="AL34" i="20"/>
  <c r="AN34" i="20" s="1"/>
  <c r="AL64" i="20"/>
  <c r="AN64" i="20" s="1"/>
  <c r="AL77" i="20"/>
  <c r="AN77" i="20" s="1"/>
  <c r="AL30" i="20"/>
  <c r="AN30" i="20" s="1"/>
  <c r="AL80" i="20"/>
  <c r="AN80" i="20" s="1"/>
  <c r="AL18" i="20"/>
  <c r="AN18" i="20" s="1"/>
  <c r="AL22" i="20"/>
  <c r="AN22" i="20" s="1"/>
  <c r="AL70" i="20"/>
  <c r="AN70" i="20" s="1"/>
  <c r="AL10" i="20"/>
  <c r="AN10" i="20" s="1"/>
  <c r="AL40" i="20"/>
  <c r="AN40" i="20" s="1"/>
  <c r="AL377" i="20"/>
  <c r="AN377" i="20" s="1"/>
  <c r="AL378" i="20"/>
  <c r="AN378" i="20" s="1"/>
  <c r="AL363" i="20"/>
  <c r="AN363" i="20" s="1"/>
  <c r="AL360" i="20"/>
  <c r="AN360" i="20" s="1"/>
  <c r="AL337" i="20"/>
  <c r="AN337" i="20" s="1"/>
  <c r="AL325" i="20"/>
  <c r="AN325" i="20" s="1"/>
  <c r="AL317" i="20"/>
  <c r="AN317" i="20" s="1"/>
  <c r="AL301" i="20"/>
  <c r="AN301" i="20" s="1"/>
  <c r="AL311" i="20"/>
  <c r="AN311" i="20" s="1"/>
  <c r="AL285" i="20"/>
  <c r="AN285" i="20" s="1"/>
  <c r="AL277" i="20"/>
  <c r="AN277" i="20" s="1"/>
  <c r="AL265" i="20"/>
  <c r="AN265" i="20" s="1"/>
  <c r="AL257" i="20"/>
  <c r="AN257" i="20" s="1"/>
  <c r="AL248" i="20"/>
  <c r="AN248" i="20" s="1"/>
  <c r="AL247" i="20"/>
  <c r="AN247" i="20" s="1"/>
  <c r="AL230" i="20"/>
  <c r="AN230" i="20" s="1"/>
  <c r="AL222" i="20"/>
  <c r="AN222" i="20" s="1"/>
  <c r="AL244" i="20"/>
  <c r="AN244" i="20" s="1"/>
  <c r="AL209" i="20"/>
  <c r="AN209" i="20" s="1"/>
  <c r="AL201" i="20"/>
  <c r="AN201" i="20" s="1"/>
  <c r="AL190" i="20"/>
  <c r="AN190" i="20" s="1"/>
  <c r="AL182" i="20"/>
  <c r="AN182" i="20" s="1"/>
  <c r="AL195" i="20"/>
  <c r="AN195" i="20" s="1"/>
  <c r="AL193" i="20"/>
  <c r="AN193" i="20" s="1"/>
  <c r="AL176" i="20"/>
  <c r="AN176" i="20" s="1"/>
  <c r="AL164" i="20"/>
  <c r="AN164" i="20" s="1"/>
  <c r="AL156" i="20"/>
  <c r="AN156" i="20" s="1"/>
  <c r="AL148" i="20"/>
  <c r="AN148" i="20" s="1"/>
  <c r="AL140" i="20"/>
  <c r="AN140" i="20" s="1"/>
  <c r="AL131" i="20"/>
  <c r="AN131" i="20" s="1"/>
  <c r="AL123" i="20"/>
  <c r="AN123" i="20" s="1"/>
  <c r="AL115" i="20"/>
  <c r="AN115" i="20" s="1"/>
  <c r="AL107" i="20"/>
  <c r="AN107" i="20" s="1"/>
  <c r="AL100" i="20"/>
  <c r="AN100" i="20" s="1"/>
  <c r="AL87" i="20"/>
  <c r="AN87" i="20" s="1"/>
  <c r="AL58" i="20"/>
  <c r="AN58" i="20" s="1"/>
  <c r="AL49" i="20"/>
  <c r="AN49" i="20" s="1"/>
  <c r="AL32" i="20"/>
  <c r="AN32" i="20" s="1"/>
  <c r="AL73" i="20"/>
  <c r="AN73" i="20" s="1"/>
  <c r="AL65" i="20"/>
  <c r="AN65" i="20" s="1"/>
  <c r="AL76" i="20"/>
  <c r="AN76" i="20" s="1"/>
  <c r="AL14" i="20"/>
  <c r="AN14" i="20" s="1"/>
  <c r="AL46" i="20"/>
  <c r="AN46" i="20" s="1"/>
  <c r="AL8" i="20"/>
  <c r="AN8" i="20" s="1"/>
  <c r="AL23" i="20"/>
  <c r="AN23" i="20" s="1"/>
  <c r="AL380" i="20"/>
  <c r="AN380" i="20" s="1"/>
  <c r="AL376" i="20"/>
  <c r="AN376" i="20" s="1"/>
  <c r="AL372" i="20"/>
  <c r="AN372" i="20" s="1"/>
  <c r="AL362" i="20"/>
  <c r="AN362" i="20" s="1"/>
  <c r="AL350" i="20"/>
  <c r="AN350" i="20" s="1"/>
  <c r="AL351" i="20"/>
  <c r="AN351" i="20" s="1"/>
  <c r="AL346" i="20"/>
  <c r="AN346" i="20" s="1"/>
  <c r="AL336" i="20"/>
  <c r="AN336" i="20" s="1"/>
  <c r="AL334" i="20"/>
  <c r="AN334" i="20" s="1"/>
  <c r="AL342" i="20"/>
  <c r="AN342" i="20" s="1"/>
  <c r="AL316" i="20"/>
  <c r="AN316" i="20" s="1"/>
  <c r="AL315" i="20"/>
  <c r="AN315" i="20" s="1"/>
  <c r="AL308" i="20"/>
  <c r="AN308" i="20" s="1"/>
  <c r="AL300" i="20"/>
  <c r="AN300" i="20" s="1"/>
  <c r="AL309" i="20"/>
  <c r="AN309" i="20" s="1"/>
  <c r="AL292" i="20"/>
  <c r="AN292" i="20" s="1"/>
  <c r="AL284" i="20"/>
  <c r="AN284" i="20" s="1"/>
  <c r="AL276" i="20"/>
  <c r="AN276" i="20" s="1"/>
  <c r="AL264" i="20"/>
  <c r="AN264" i="20" s="1"/>
  <c r="AL256" i="20"/>
  <c r="AN256" i="20" s="1"/>
  <c r="AL250" i="20"/>
  <c r="AN250" i="20" s="1"/>
  <c r="AL245" i="20"/>
  <c r="AN245" i="20" s="1"/>
  <c r="AL237" i="20"/>
  <c r="AN237" i="20" s="1"/>
  <c r="AL242" i="20"/>
  <c r="AN242" i="20" s="1"/>
  <c r="AL229" i="20"/>
  <c r="AN229" i="20" s="1"/>
  <c r="AL221" i="20"/>
  <c r="AN221" i="20" s="1"/>
  <c r="AL241" i="20"/>
  <c r="AN241" i="20" s="1"/>
  <c r="AL243" i="20"/>
  <c r="AN243" i="20" s="1"/>
  <c r="AL208" i="20"/>
  <c r="AN208" i="20" s="1"/>
  <c r="AL200" i="20"/>
  <c r="AN200" i="20" s="1"/>
  <c r="AL189" i="20"/>
  <c r="AN189" i="20" s="1"/>
  <c r="AL181" i="20"/>
  <c r="AN181" i="20" s="1"/>
  <c r="AL192" i="20"/>
  <c r="AN192" i="20" s="1"/>
  <c r="AL174" i="20"/>
  <c r="AN174" i="20" s="1"/>
  <c r="AL168" i="20"/>
  <c r="AN168" i="20" s="1"/>
  <c r="AL175" i="20"/>
  <c r="AN175" i="20" s="1"/>
  <c r="AL163" i="20"/>
  <c r="AN163" i="20" s="1"/>
  <c r="AL155" i="20"/>
  <c r="AN155" i="20" s="1"/>
  <c r="AL147" i="20"/>
  <c r="AN147" i="20" s="1"/>
  <c r="AL139" i="20"/>
  <c r="AN139" i="20" s="1"/>
  <c r="AL130" i="20"/>
  <c r="AN130" i="20" s="1"/>
  <c r="AL122" i="20"/>
  <c r="AN122" i="20" s="1"/>
  <c r="AL114" i="20"/>
  <c r="AN114" i="20" s="1"/>
  <c r="AL106" i="20"/>
  <c r="AN106" i="20" s="1"/>
  <c r="AL99" i="20"/>
  <c r="AN99" i="20" s="1"/>
  <c r="AL98" i="20"/>
  <c r="AN98" i="20" s="1"/>
  <c r="AL83" i="20"/>
  <c r="AN83" i="20" s="1"/>
  <c r="AL57" i="20"/>
  <c r="AN57" i="20" s="1"/>
  <c r="AL47" i="20"/>
  <c r="AN47" i="20" s="1"/>
  <c r="AL31" i="20"/>
  <c r="AN31" i="20" s="1"/>
  <c r="AL56" i="20"/>
  <c r="AN56" i="20" s="1"/>
  <c r="AL21" i="20"/>
  <c r="AN21" i="20" s="1"/>
  <c r="AL101" i="20"/>
  <c r="AN101" i="20" s="1"/>
  <c r="AL61" i="20"/>
  <c r="AN61" i="20" s="1"/>
  <c r="AL74" i="20"/>
  <c r="AN74" i="20" s="1"/>
  <c r="AL90" i="20"/>
  <c r="AN90" i="20" s="1"/>
  <c r="AL6" i="20"/>
  <c r="AN6" i="20" s="1"/>
  <c r="AL24" i="20"/>
  <c r="AN24" i="20" s="1"/>
  <c r="AL16" i="20"/>
  <c r="AN16" i="20" s="1"/>
  <c r="AL93" i="20"/>
  <c r="AN93" i="20" s="1"/>
  <c r="AL359" i="20"/>
  <c r="AN359" i="20" s="1"/>
  <c r="AL357" i="20"/>
  <c r="AN357" i="20" s="1"/>
  <c r="AL340" i="20"/>
  <c r="AN340" i="20" s="1"/>
  <c r="AL286" i="20"/>
  <c r="AN286" i="20" s="1"/>
  <c r="AL255" i="20"/>
  <c r="AN255" i="20" s="1"/>
  <c r="AL214" i="20"/>
  <c r="AN214" i="20" s="1"/>
  <c r="AL172" i="20"/>
  <c r="AN172" i="20" s="1"/>
  <c r="AL153" i="20"/>
  <c r="AN153" i="20" s="1"/>
  <c r="AL132" i="20"/>
  <c r="AN132" i="20" s="1"/>
  <c r="AL112" i="20"/>
  <c r="AN112" i="20" s="1"/>
  <c r="AL45" i="20"/>
  <c r="AN45" i="20" s="1"/>
  <c r="AL29" i="20"/>
  <c r="AN29" i="20" s="1"/>
  <c r="AL50" i="20"/>
  <c r="AN50" i="20" s="1"/>
  <c r="AL69" i="20"/>
  <c r="AN69" i="20" s="1"/>
  <c r="AL382" i="20"/>
  <c r="AN382" i="20" s="1"/>
  <c r="AL352" i="20"/>
  <c r="AN352" i="20" s="1"/>
  <c r="AL233" i="20"/>
  <c r="AN233" i="20" s="1"/>
  <c r="AL240" i="20"/>
  <c r="AN240" i="20" s="1"/>
  <c r="AL210" i="20"/>
  <c r="AN210" i="20" s="1"/>
  <c r="AL173" i="20"/>
  <c r="AN173" i="20" s="1"/>
  <c r="AL149" i="20"/>
  <c r="AN149" i="20" s="1"/>
  <c r="AL129" i="20"/>
  <c r="AN129" i="20" s="1"/>
  <c r="AL102" i="20"/>
  <c r="AN102" i="20" s="1"/>
  <c r="AL79" i="20"/>
  <c r="AN79" i="20" s="1"/>
  <c r="AL37" i="20"/>
  <c r="AN37" i="20" s="1"/>
  <c r="AL17" i="20"/>
  <c r="AN17" i="20" s="1"/>
  <c r="AL343" i="20"/>
  <c r="AN343" i="20" s="1"/>
  <c r="AL302" i="20"/>
  <c r="AN302" i="20" s="1"/>
  <c r="AL266" i="20"/>
  <c r="AN266" i="20" s="1"/>
  <c r="AL227" i="20"/>
  <c r="AN227" i="20" s="1"/>
  <c r="AL187" i="20"/>
  <c r="AN187" i="20" s="1"/>
  <c r="AL141" i="20"/>
  <c r="AN141" i="20" s="1"/>
  <c r="AL121" i="20"/>
  <c r="AN121" i="20" s="1"/>
  <c r="AL60" i="20"/>
  <c r="AN60" i="20" s="1"/>
  <c r="AL84" i="20"/>
  <c r="AN84" i="20" s="1"/>
  <c r="AL28" i="20"/>
  <c r="AN28" i="20" s="1"/>
  <c r="AL19" i="20"/>
  <c r="AN19" i="20" s="1"/>
  <c r="AL2" i="20"/>
  <c r="AL283" i="20"/>
  <c r="AN283" i="20" s="1"/>
  <c r="AL254" i="20"/>
  <c r="AN254" i="20" s="1"/>
  <c r="AL239" i="20"/>
  <c r="AN239" i="20" s="1"/>
  <c r="AL108" i="20"/>
  <c r="AN108" i="20" s="1"/>
  <c r="AL38" i="20"/>
  <c r="AN38" i="20" s="1"/>
  <c r="AL43" i="20"/>
  <c r="AN43" i="20" s="1"/>
  <c r="AL215" i="20"/>
  <c r="AN215" i="20" s="1"/>
  <c r="AL371" i="20"/>
  <c r="AN371" i="20" s="1"/>
  <c r="AL370" i="20"/>
  <c r="AN370" i="20" s="1"/>
  <c r="AL339" i="20"/>
  <c r="AN339" i="20" s="1"/>
  <c r="AL313" i="20"/>
  <c r="AN313" i="20" s="1"/>
  <c r="AL307" i="20"/>
  <c r="AN307" i="20" s="1"/>
  <c r="AL282" i="20"/>
  <c r="AN282" i="20" s="1"/>
  <c r="AL275" i="20"/>
  <c r="AN275" i="20" s="1"/>
  <c r="AL249" i="20"/>
  <c r="AN249" i="20" s="1"/>
  <c r="AL231" i="20"/>
  <c r="AN231" i="20" s="1"/>
  <c r="AL238" i="20"/>
  <c r="AN238" i="20" s="1"/>
  <c r="AL207" i="20"/>
  <c r="AN207" i="20" s="1"/>
  <c r="AL194" i="20"/>
  <c r="AN194" i="20" s="1"/>
  <c r="AL171" i="20"/>
  <c r="AN171" i="20" s="1"/>
  <c r="AL146" i="20"/>
  <c r="AN146" i="20" s="1"/>
  <c r="AL128" i="20"/>
  <c r="AN128" i="20" s="1"/>
  <c r="AL105" i="20"/>
  <c r="AN105" i="20" s="1"/>
  <c r="AL67" i="20"/>
  <c r="AN67" i="20" s="1"/>
  <c r="AL33" i="20"/>
  <c r="AN33" i="20" s="1"/>
  <c r="AL26" i="20"/>
  <c r="AN26" i="20" s="1"/>
  <c r="AL75" i="20"/>
  <c r="AN75" i="20" s="1"/>
  <c r="AL89" i="20"/>
  <c r="AN89" i="20" s="1"/>
  <c r="AL78" i="20"/>
  <c r="AN78" i="20" s="1"/>
  <c r="AL25" i="20"/>
  <c r="AN25" i="20" s="1"/>
  <c r="AL13" i="20"/>
  <c r="AN13" i="20" s="1"/>
  <c r="AL331" i="20"/>
  <c r="AN331" i="20" s="1"/>
  <c r="AL235" i="20"/>
  <c r="AN235" i="20" s="1"/>
  <c r="AL320" i="20"/>
  <c r="AN320" i="20" s="1"/>
  <c r="AL290" i="20"/>
  <c r="AN290" i="20" s="1"/>
  <c r="AL258" i="20"/>
  <c r="AN258" i="20" s="1"/>
  <c r="AL179" i="20"/>
  <c r="AN179" i="20" s="1"/>
  <c r="AL154" i="20"/>
  <c r="AN154" i="20" s="1"/>
  <c r="AL113" i="20"/>
  <c r="AN113" i="20" s="1"/>
  <c r="AL51" i="20"/>
  <c r="AN51" i="20" s="1"/>
  <c r="AL39" i="20"/>
  <c r="AN39" i="20" s="1"/>
  <c r="AL364" i="20"/>
  <c r="AN364" i="20" s="1"/>
  <c r="AL344" i="20"/>
  <c r="AN344" i="20" s="1"/>
  <c r="AL349" i="20"/>
  <c r="AN349" i="20" s="1"/>
  <c r="AL319" i="20"/>
  <c r="AN319" i="20" s="1"/>
  <c r="AL306" i="20"/>
  <c r="AN306" i="20" s="1"/>
  <c r="AL278" i="20"/>
  <c r="AN278" i="20" s="1"/>
  <c r="AL270" i="20"/>
  <c r="AN270" i="20" s="1"/>
  <c r="AL228" i="20"/>
  <c r="AN228" i="20" s="1"/>
  <c r="AL206" i="20"/>
  <c r="AN206" i="20" s="1"/>
  <c r="AL188" i="20"/>
  <c r="AN188" i="20" s="1"/>
  <c r="AL145" i="20"/>
  <c r="AN145" i="20" s="1"/>
  <c r="AL124" i="20"/>
  <c r="AN124" i="20" s="1"/>
  <c r="AL104" i="20"/>
  <c r="AN104" i="20" s="1"/>
  <c r="AL103" i="20"/>
  <c r="AN103" i="20" s="1"/>
  <c r="AL88" i="20"/>
  <c r="AN88" i="20" s="1"/>
  <c r="AL85" i="20"/>
  <c r="AN85" i="20" s="1"/>
  <c r="AL72" i="20"/>
  <c r="AN72" i="20" s="1"/>
  <c r="AL11" i="20"/>
  <c r="AN11" i="20" s="1"/>
  <c r="AL82" i="20"/>
  <c r="AN82" i="20" s="1"/>
  <c r="AL361" i="20"/>
  <c r="AN361" i="20" s="1"/>
  <c r="AL324" i="20"/>
  <c r="AN324" i="20" s="1"/>
  <c r="AL202" i="20"/>
  <c r="AN202" i="20" s="1"/>
  <c r="AL162" i="20"/>
  <c r="AN162" i="20" s="1"/>
  <c r="AL94" i="20"/>
  <c r="AN94" i="20" s="1"/>
  <c r="AL71" i="20"/>
  <c r="AN71" i="20" s="1"/>
  <c r="AL9" i="20"/>
  <c r="AN9" i="20" s="1"/>
  <c r="AL294" i="20"/>
  <c r="AN294" i="20" s="1"/>
  <c r="AL86" i="20"/>
  <c r="AN86" i="20" s="1"/>
  <c r="AL379" i="20"/>
  <c r="AN379" i="20" s="1"/>
  <c r="AL330" i="20"/>
  <c r="AN330" i="20" s="1"/>
  <c r="AL299" i="20"/>
  <c r="AN299" i="20" s="1"/>
  <c r="AL274" i="20"/>
  <c r="AN274" i="20" s="1"/>
  <c r="AL263" i="20"/>
  <c r="AN263" i="20" s="1"/>
  <c r="AL223" i="20"/>
  <c r="AN223" i="20" s="1"/>
  <c r="AL216" i="20"/>
  <c r="AN216" i="20" s="1"/>
  <c r="AL199" i="20"/>
  <c r="AN199" i="20" s="1"/>
  <c r="AL183" i="20"/>
  <c r="AN183" i="20" s="1"/>
  <c r="AL169" i="20"/>
  <c r="AN169" i="20" s="1"/>
  <c r="AL161" i="20"/>
  <c r="AN161" i="20" s="1"/>
  <c r="AL120" i="20"/>
  <c r="AN120" i="20" s="1"/>
  <c r="AL27" i="20"/>
  <c r="AN27" i="20" s="1"/>
  <c r="AL5" i="20"/>
  <c r="AN5" i="20" s="1"/>
  <c r="AL15" i="20"/>
  <c r="AN15" i="20" s="1"/>
  <c r="AL4" i="20"/>
  <c r="AN4" i="20" s="1"/>
  <c r="AL332" i="20"/>
  <c r="AN332" i="20" s="1"/>
  <c r="AL219" i="20"/>
  <c r="AN219" i="20" s="1"/>
  <c r="AL375" i="20"/>
  <c r="AN375" i="20" s="1"/>
  <c r="AL326" i="20"/>
  <c r="AN326" i="20" s="1"/>
  <c r="AL310" i="20"/>
  <c r="AN310" i="20" s="1"/>
  <c r="AL298" i="20"/>
  <c r="AN298" i="20" s="1"/>
  <c r="AL291" i="20"/>
  <c r="AN291" i="20" s="1"/>
  <c r="AL262" i="20"/>
  <c r="AN262" i="20" s="1"/>
  <c r="AL246" i="20"/>
  <c r="AN246" i="20" s="1"/>
  <c r="AL220" i="20"/>
  <c r="AN220" i="20" s="1"/>
  <c r="AL198" i="20"/>
  <c r="AN198" i="20" s="1"/>
  <c r="AL180" i="20"/>
  <c r="AN180" i="20" s="1"/>
  <c r="AL157" i="20"/>
  <c r="AN157" i="20" s="1"/>
  <c r="AL137" i="20"/>
  <c r="AN137" i="20" s="1"/>
  <c r="AL136" i="20"/>
  <c r="AN136" i="20" s="1"/>
  <c r="AL116" i="20"/>
  <c r="AN116" i="20" s="1"/>
  <c r="AL95" i="20"/>
  <c r="AN95" i="20" s="1"/>
  <c r="AL55" i="20"/>
  <c r="AN55" i="20" s="1"/>
  <c r="AL20" i="20"/>
  <c r="AN20" i="20" s="1"/>
  <c r="AL42" i="20"/>
  <c r="AN42" i="20" s="1"/>
  <c r="AL96" i="20"/>
  <c r="AN96" i="20" s="1"/>
  <c r="AL97" i="20"/>
  <c r="AN97" i="20" s="1"/>
  <c r="AL59" i="20"/>
  <c r="AN59" i="20" s="1"/>
  <c r="BJ372" i="22"/>
  <c r="BL372" i="22" s="1"/>
  <c r="BJ373" i="22"/>
  <c r="BL373" i="22" s="1"/>
  <c r="BJ358" i="22"/>
  <c r="BL358" i="22" s="1"/>
  <c r="BJ328" i="22"/>
  <c r="BL328" i="22" s="1"/>
  <c r="BJ314" i="22"/>
  <c r="BL314" i="22" s="1"/>
  <c r="BJ327" i="22"/>
  <c r="BL327" i="22" s="1"/>
  <c r="BJ323" i="22"/>
  <c r="BL323" i="22" s="1"/>
  <c r="BJ310" i="22"/>
  <c r="BL310" i="22" s="1"/>
  <c r="BJ322" i="22"/>
  <c r="BL322" i="22" s="1"/>
  <c r="BJ294" i="22"/>
  <c r="BL294" i="22" s="1"/>
  <c r="BJ303" i="22"/>
  <c r="BL303" i="22" s="1"/>
  <c r="BJ293" i="22"/>
  <c r="BL293" i="22" s="1"/>
  <c r="BJ267" i="22"/>
  <c r="BL267" i="22" s="1"/>
  <c r="BJ279" i="22"/>
  <c r="BL279" i="22" s="1"/>
  <c r="BJ274" i="22"/>
  <c r="BL274" i="22" s="1"/>
  <c r="BJ264" i="22"/>
  <c r="BL264" i="22" s="1"/>
  <c r="BJ256" i="22"/>
  <c r="BL256" i="22" s="1"/>
  <c r="BJ248" i="22"/>
  <c r="BL248" i="22" s="1"/>
  <c r="BJ285" i="22"/>
  <c r="BL285" i="22" s="1"/>
  <c r="BJ272" i="22"/>
  <c r="BL272" i="22" s="1"/>
  <c r="BJ229" i="22"/>
  <c r="BL229" i="22" s="1"/>
  <c r="BJ214" i="22"/>
  <c r="BL214" i="22" s="1"/>
  <c r="BJ206" i="22"/>
  <c r="BL206" i="22" s="1"/>
  <c r="BJ196" i="22"/>
  <c r="BL196" i="22" s="1"/>
  <c r="BJ188" i="22"/>
  <c r="BL188" i="22" s="1"/>
  <c r="BJ180" i="22"/>
  <c r="BL180" i="22" s="1"/>
  <c r="BJ172" i="22"/>
  <c r="BL172" i="22" s="1"/>
  <c r="BJ204" i="22"/>
  <c r="BL204" i="22" s="1"/>
  <c r="BJ164" i="22"/>
  <c r="BL164" i="22" s="1"/>
  <c r="BJ138" i="22"/>
  <c r="BL138" i="22" s="1"/>
  <c r="BJ130" i="22"/>
  <c r="BL130" i="22" s="1"/>
  <c r="BJ122" i="22"/>
  <c r="BL122" i="22" s="1"/>
  <c r="BJ114" i="22"/>
  <c r="BL114" i="22" s="1"/>
  <c r="BJ159" i="22"/>
  <c r="BL159" i="22" s="1"/>
  <c r="BJ155" i="22"/>
  <c r="BL155" i="22" s="1"/>
  <c r="BJ103" i="22"/>
  <c r="BL103" i="22" s="1"/>
  <c r="BJ106" i="22"/>
  <c r="BL106" i="22" s="1"/>
  <c r="BJ36" i="22"/>
  <c r="BL36" i="22" s="1"/>
  <c r="BJ93" i="22"/>
  <c r="BL93" i="22" s="1"/>
  <c r="BJ57" i="22"/>
  <c r="BL57" i="22" s="1"/>
  <c r="BJ96" i="22"/>
  <c r="BL96" i="22" s="1"/>
  <c r="BJ80" i="22"/>
  <c r="BL80" i="22" s="1"/>
  <c r="BJ65" i="22"/>
  <c r="BL65" i="22" s="1"/>
  <c r="BJ17" i="22"/>
  <c r="BL17" i="22" s="1"/>
  <c r="BJ40" i="22"/>
  <c r="BL40" i="22" s="1"/>
  <c r="BJ104" i="22"/>
  <c r="BL104" i="22" s="1"/>
  <c r="BJ37" i="22"/>
  <c r="BL37" i="22" s="1"/>
  <c r="BJ370" i="22"/>
  <c r="BL370" i="22" s="1"/>
  <c r="BJ375" i="22"/>
  <c r="BL375" i="22" s="1"/>
  <c r="BJ366" i="22"/>
  <c r="BL366" i="22" s="1"/>
  <c r="BJ357" i="22"/>
  <c r="BL357" i="22" s="1"/>
  <c r="BJ361" i="22"/>
  <c r="BL361" i="22" s="1"/>
  <c r="BJ348" i="22"/>
  <c r="BL348" i="22" s="1"/>
  <c r="BJ335" i="22"/>
  <c r="BL335" i="22" s="1"/>
  <c r="BJ325" i="22"/>
  <c r="BL325" i="22" s="1"/>
  <c r="BJ317" i="22"/>
  <c r="BL317" i="22" s="1"/>
  <c r="BJ308" i="22"/>
  <c r="BL308" i="22" s="1"/>
  <c r="BJ301" i="22"/>
  <c r="BL301" i="22" s="1"/>
  <c r="BJ280" i="22"/>
  <c r="BL280" i="22" s="1"/>
  <c r="BJ266" i="22"/>
  <c r="BL266" i="22" s="1"/>
  <c r="BJ270" i="22"/>
  <c r="BL270" i="22" s="1"/>
  <c r="BJ263" i="22"/>
  <c r="BL263" i="22" s="1"/>
  <c r="BJ255" i="22"/>
  <c r="BL255" i="22" s="1"/>
  <c r="BJ247" i="22"/>
  <c r="BL247" i="22" s="1"/>
  <c r="BJ281" i="22"/>
  <c r="BL281" i="22" s="1"/>
  <c r="BJ236" i="22"/>
  <c r="BL236" i="22" s="1"/>
  <c r="BJ228" i="22"/>
  <c r="BL228" i="22" s="1"/>
  <c r="BJ221" i="22"/>
  <c r="BL221" i="22" s="1"/>
  <c r="BJ213" i="22"/>
  <c r="BL213" i="22" s="1"/>
  <c r="BJ195" i="22"/>
  <c r="BL195" i="22" s="1"/>
  <c r="BJ187" i="22"/>
  <c r="BL187" i="22" s="1"/>
  <c r="BJ179" i="22"/>
  <c r="BL179" i="22" s="1"/>
  <c r="BJ171" i="22"/>
  <c r="BL171" i="22" s="1"/>
  <c r="BJ203" i="22"/>
  <c r="BL203" i="22" s="1"/>
  <c r="BJ162" i="22"/>
  <c r="BL162" i="22" s="1"/>
  <c r="BJ202" i="22"/>
  <c r="BL202" i="22" s="1"/>
  <c r="BJ137" i="22"/>
  <c r="BL137" i="22" s="1"/>
  <c r="BJ129" i="22"/>
  <c r="BL129" i="22" s="1"/>
  <c r="BJ121" i="22"/>
  <c r="BL121" i="22" s="1"/>
  <c r="BJ113" i="22"/>
  <c r="BL113" i="22" s="1"/>
  <c r="BJ153" i="22"/>
  <c r="BL153" i="22" s="1"/>
  <c r="BJ99" i="22"/>
  <c r="BL99" i="22" s="1"/>
  <c r="BJ102" i="22"/>
  <c r="BL102" i="22" s="1"/>
  <c r="BJ35" i="22"/>
  <c r="BL35" i="22" s="1"/>
  <c r="BJ91" i="22"/>
  <c r="BL91" i="22" s="1"/>
  <c r="BJ64" i="22"/>
  <c r="BL64" i="22" s="1"/>
  <c r="BJ56" i="22"/>
  <c r="BL56" i="22" s="1"/>
  <c r="BJ76" i="22"/>
  <c r="BL76" i="22" s="1"/>
  <c r="BJ66" i="22"/>
  <c r="BL66" i="22" s="1"/>
  <c r="BJ94" i="22"/>
  <c r="BL94" i="22" s="1"/>
  <c r="BJ13" i="22"/>
  <c r="BL13" i="22" s="1"/>
  <c r="BJ21" i="22"/>
  <c r="BL21" i="22" s="1"/>
  <c r="BJ31" i="22"/>
  <c r="BL31" i="22" s="1"/>
  <c r="BJ74" i="22"/>
  <c r="BL74" i="22" s="1"/>
  <c r="BJ14" i="22"/>
  <c r="BL14" i="22" s="1"/>
  <c r="BJ28" i="22"/>
  <c r="BL28" i="22" s="1"/>
  <c r="BJ381" i="22"/>
  <c r="BL381" i="22" s="1"/>
  <c r="BJ359" i="22"/>
  <c r="BL359" i="22" s="1"/>
  <c r="BJ356" i="22"/>
  <c r="BL356" i="22" s="1"/>
  <c r="BJ334" i="22"/>
  <c r="BL334" i="22" s="1"/>
  <c r="BJ337" i="22"/>
  <c r="BL337" i="22" s="1"/>
  <c r="BJ319" i="22"/>
  <c r="BL319" i="22" s="1"/>
  <c r="BJ336" i="22"/>
  <c r="BL336" i="22" s="1"/>
  <c r="BJ313" i="22"/>
  <c r="BL313" i="22" s="1"/>
  <c r="BJ306" i="22"/>
  <c r="BL306" i="22" s="1"/>
  <c r="BJ299" i="22"/>
  <c r="BL299" i="22" s="1"/>
  <c r="BJ278" i="22"/>
  <c r="BL278" i="22" s="1"/>
  <c r="BJ265" i="22"/>
  <c r="BL265" i="22" s="1"/>
  <c r="BJ298" i="22"/>
  <c r="BL298" i="22" s="1"/>
  <c r="BJ262" i="22"/>
  <c r="BL262" i="22" s="1"/>
  <c r="BJ254" i="22"/>
  <c r="BL254" i="22" s="1"/>
  <c r="BJ246" i="22"/>
  <c r="BL246" i="22" s="1"/>
  <c r="BJ227" i="22"/>
  <c r="BL227" i="22" s="1"/>
  <c r="BJ220" i="22"/>
  <c r="BL220" i="22" s="1"/>
  <c r="BJ212" i="22"/>
  <c r="BL212" i="22" s="1"/>
  <c r="BJ239" i="22"/>
  <c r="BL239" i="22" s="1"/>
  <c r="BJ194" i="22"/>
  <c r="BL194" i="22" s="1"/>
  <c r="BJ186" i="22"/>
  <c r="BL186" i="22" s="1"/>
  <c r="BJ178" i="22"/>
  <c r="BL178" i="22" s="1"/>
  <c r="BJ379" i="22"/>
  <c r="BL379" i="22" s="1"/>
  <c r="BJ371" i="22"/>
  <c r="BL371" i="22" s="1"/>
  <c r="BJ376" i="22"/>
  <c r="BL376" i="22" s="1"/>
  <c r="BJ355" i="22"/>
  <c r="BL355" i="22" s="1"/>
  <c r="BJ350" i="22"/>
  <c r="BL350" i="22" s="1"/>
  <c r="BJ346" i="22"/>
  <c r="BL346" i="22" s="1"/>
  <c r="BJ333" i="22"/>
  <c r="BL333" i="22" s="1"/>
  <c r="BJ347" i="22"/>
  <c r="BL347" i="22" s="1"/>
  <c r="BJ340" i="22"/>
  <c r="BL340" i="22" s="1"/>
  <c r="BJ315" i="22"/>
  <c r="BL315" i="22" s="1"/>
  <c r="BJ311" i="22"/>
  <c r="BL311" i="22" s="1"/>
  <c r="BJ320" i="22"/>
  <c r="BL320" i="22" s="1"/>
  <c r="BJ304" i="22"/>
  <c r="BL304" i="22" s="1"/>
  <c r="BJ291" i="22"/>
  <c r="BL291" i="22" s="1"/>
  <c r="BJ290" i="22"/>
  <c r="BL290" i="22" s="1"/>
  <c r="BJ276" i="22"/>
  <c r="BL276" i="22" s="1"/>
  <c r="BJ277" i="22"/>
  <c r="BL277" i="22" s="1"/>
  <c r="BJ261" i="22"/>
  <c r="BL261" i="22" s="1"/>
  <c r="BJ253" i="22"/>
  <c r="BL253" i="22" s="1"/>
  <c r="BJ245" i="22"/>
  <c r="BL245" i="22" s="1"/>
  <c r="BJ240" i="22"/>
  <c r="BL240" i="22" s="1"/>
  <c r="BJ232" i="22"/>
  <c r="BL232" i="22" s="1"/>
  <c r="BJ226" i="22"/>
  <c r="BL226" i="22" s="1"/>
  <c r="BJ219" i="22"/>
  <c r="BL219" i="22" s="1"/>
  <c r="BJ211" i="22"/>
  <c r="BL211" i="22" s="1"/>
  <c r="BJ235" i="22"/>
  <c r="BL235" i="22" s="1"/>
  <c r="BJ193" i="22"/>
  <c r="BL193" i="22" s="1"/>
  <c r="BJ185" i="22"/>
  <c r="BL185" i="22" s="1"/>
  <c r="BJ177" i="22"/>
  <c r="BL177" i="22" s="1"/>
  <c r="BJ169" i="22"/>
  <c r="BL169" i="22" s="1"/>
  <c r="BJ158" i="22"/>
  <c r="BL158" i="22" s="1"/>
  <c r="BJ161" i="22"/>
  <c r="BL161" i="22" s="1"/>
  <c r="BJ147" i="22"/>
  <c r="BL147" i="22" s="1"/>
  <c r="BJ143" i="22"/>
  <c r="BL143" i="22" s="1"/>
  <c r="BJ135" i="22"/>
  <c r="BL135" i="22" s="1"/>
  <c r="BJ127" i="22"/>
  <c r="BL127" i="22" s="1"/>
  <c r="BJ119" i="22"/>
  <c r="BL119" i="22" s="1"/>
  <c r="BJ111" i="22"/>
  <c r="BL111" i="22" s="1"/>
  <c r="BJ109" i="22"/>
  <c r="BL109" i="22" s="1"/>
  <c r="BJ33" i="22"/>
  <c r="BL33" i="22" s="1"/>
  <c r="BJ87" i="22"/>
  <c r="BL87" i="22" s="1"/>
  <c r="BJ62" i="22"/>
  <c r="BL62" i="22" s="1"/>
  <c r="BJ54" i="22"/>
  <c r="BL54" i="22" s="1"/>
  <c r="BJ69" i="22"/>
  <c r="BL69" i="22" s="1"/>
  <c r="BJ90" i="22"/>
  <c r="BL90" i="22" s="1"/>
  <c r="BJ49" i="22"/>
  <c r="BL49" i="22" s="1"/>
  <c r="BJ11" i="22"/>
  <c r="BL11" i="22" s="1"/>
  <c r="BJ16" i="22"/>
  <c r="BL16" i="22" s="1"/>
  <c r="BJ19" i="22"/>
  <c r="BL19" i="22" s="1"/>
  <c r="BJ29" i="22"/>
  <c r="BL29" i="22" s="1"/>
  <c r="BJ78" i="22"/>
  <c r="BL78" i="22" s="1"/>
  <c r="BJ374" i="22"/>
  <c r="BL374" i="22" s="1"/>
  <c r="BJ364" i="22"/>
  <c r="BL364" i="22" s="1"/>
  <c r="BJ360" i="22"/>
  <c r="BL360" i="22" s="1"/>
  <c r="BJ363" i="22"/>
  <c r="BL363" i="22" s="1"/>
  <c r="BJ344" i="22"/>
  <c r="BL344" i="22" s="1"/>
  <c r="BJ331" i="22"/>
  <c r="BL331" i="22" s="1"/>
  <c r="BJ339" i="22"/>
  <c r="BL339" i="22" s="1"/>
  <c r="BJ318" i="22"/>
  <c r="BL318" i="22" s="1"/>
  <c r="BJ321" i="22"/>
  <c r="BL321" i="22" s="1"/>
  <c r="BJ300" i="22"/>
  <c r="BL300" i="22" s="1"/>
  <c r="BJ309" i="22"/>
  <c r="BL309" i="22" s="1"/>
  <c r="BJ273" i="22"/>
  <c r="BL273" i="22" s="1"/>
  <c r="BJ286" i="22"/>
  <c r="BL286" i="22" s="1"/>
  <c r="BJ282" i="22"/>
  <c r="BL282" i="22" s="1"/>
  <c r="BJ259" i="22"/>
  <c r="BL259" i="22" s="1"/>
  <c r="BJ251" i="22"/>
  <c r="BL251" i="22" s="1"/>
  <c r="BJ243" i="22"/>
  <c r="BL243" i="22" s="1"/>
  <c r="BJ296" i="22"/>
  <c r="BL296" i="22" s="1"/>
  <c r="BJ237" i="22"/>
  <c r="BL237" i="22" s="1"/>
  <c r="BJ289" i="22"/>
  <c r="BL289" i="22" s="1"/>
  <c r="BJ380" i="22"/>
  <c r="BL380" i="22" s="1"/>
  <c r="BJ378" i="22"/>
  <c r="BL378" i="22" s="1"/>
  <c r="BJ382" i="22"/>
  <c r="BL382" i="22" s="1"/>
  <c r="BJ369" i="22"/>
  <c r="BL369" i="22" s="1"/>
  <c r="BJ354" i="22"/>
  <c r="BL354" i="22" s="1"/>
  <c r="BJ362" i="22"/>
  <c r="BL362" i="22" s="1"/>
  <c r="BJ343" i="22"/>
  <c r="BL343" i="22" s="1"/>
  <c r="BJ330" i="22"/>
  <c r="BL330" i="22" s="1"/>
  <c r="BJ312" i="22"/>
  <c r="BL312" i="22" s="1"/>
  <c r="BJ316" i="22"/>
  <c r="BL316" i="22" s="1"/>
  <c r="BJ307" i="22"/>
  <c r="BL307" i="22" s="1"/>
  <c r="BJ269" i="22"/>
  <c r="BL269" i="22" s="1"/>
  <c r="BJ284" i="22"/>
  <c r="BL284" i="22" s="1"/>
  <c r="BJ271" i="22"/>
  <c r="BL271" i="22" s="1"/>
  <c r="BJ258" i="22"/>
  <c r="BL258" i="22" s="1"/>
  <c r="BJ250" i="22"/>
  <c r="BL250" i="22" s="1"/>
  <c r="BJ242" i="22"/>
  <c r="BL242" i="22" s="1"/>
  <c r="BJ223" i="22"/>
  <c r="BL223" i="22" s="1"/>
  <c r="BJ234" i="22"/>
  <c r="BL234" i="22" s="1"/>
  <c r="BJ216" i="22"/>
  <c r="BL216" i="22" s="1"/>
  <c r="BJ208" i="22"/>
  <c r="BL208" i="22" s="1"/>
  <c r="BJ198" i="22"/>
  <c r="BL198" i="22" s="1"/>
  <c r="BJ190" i="22"/>
  <c r="BL190" i="22" s="1"/>
  <c r="BJ182" i="22"/>
  <c r="BL182" i="22" s="1"/>
  <c r="BJ174" i="22"/>
  <c r="BL174" i="22" s="1"/>
  <c r="BJ166" i="22"/>
  <c r="BL166" i="22" s="1"/>
  <c r="BJ231" i="22"/>
  <c r="BL231" i="22" s="1"/>
  <c r="BJ149" i="22"/>
  <c r="BL149" i="22" s="1"/>
  <c r="BJ140" i="22"/>
  <c r="BL140" i="22" s="1"/>
  <c r="BJ132" i="22"/>
  <c r="BL132" i="22" s="1"/>
  <c r="BJ124" i="22"/>
  <c r="BL124" i="22" s="1"/>
  <c r="BJ116" i="22"/>
  <c r="BL116" i="22" s="1"/>
  <c r="BJ145" i="22"/>
  <c r="BL145" i="22" s="1"/>
  <c r="BJ152" i="22"/>
  <c r="BL152" i="22" s="1"/>
  <c r="BJ43" i="22"/>
  <c r="BL43" i="22" s="1"/>
  <c r="BJ77" i="22"/>
  <c r="BL77" i="22" s="1"/>
  <c r="BJ97" i="22"/>
  <c r="BL97" i="22" s="1"/>
  <c r="BJ81" i="22"/>
  <c r="BL81" i="22" s="1"/>
  <c r="BJ59" i="22"/>
  <c r="BL59" i="22" s="1"/>
  <c r="BJ50" i="22"/>
  <c r="BL50" i="22" s="1"/>
  <c r="BJ75" i="22"/>
  <c r="BL75" i="22" s="1"/>
  <c r="BJ84" i="22"/>
  <c r="BL84" i="22" s="1"/>
  <c r="BJ38" i="22"/>
  <c r="BL38" i="22" s="1"/>
  <c r="BJ8" i="22"/>
  <c r="BL8" i="22" s="1"/>
  <c r="BJ23" i="22"/>
  <c r="BL23" i="22" s="1"/>
  <c r="BJ4" i="22"/>
  <c r="BL4" i="22" s="1"/>
  <c r="BJ377" i="22"/>
  <c r="BL377" i="22" s="1"/>
  <c r="BJ353" i="22"/>
  <c r="BL353" i="22" s="1"/>
  <c r="BJ352" i="22"/>
  <c r="BL352" i="22" s="1"/>
  <c r="BJ324" i="22"/>
  <c r="BL324" i="22" s="1"/>
  <c r="BJ305" i="22"/>
  <c r="BL305" i="22" s="1"/>
  <c r="BJ244" i="22"/>
  <c r="BL244" i="22" s="1"/>
  <c r="BJ230" i="22"/>
  <c r="BL230" i="22" s="1"/>
  <c r="BJ209" i="22"/>
  <c r="BL209" i="22" s="1"/>
  <c r="BJ189" i="22"/>
  <c r="BL189" i="22" s="1"/>
  <c r="BJ168" i="22"/>
  <c r="BL168" i="22" s="1"/>
  <c r="BJ156" i="22"/>
  <c r="BL156" i="22" s="1"/>
  <c r="BJ134" i="22"/>
  <c r="BL134" i="22" s="1"/>
  <c r="BJ118" i="22"/>
  <c r="BL118" i="22" s="1"/>
  <c r="BJ151" i="22"/>
  <c r="BL151" i="22" s="1"/>
  <c r="BJ110" i="22"/>
  <c r="BL110" i="22" s="1"/>
  <c r="BJ72" i="22"/>
  <c r="BL72" i="22" s="1"/>
  <c r="BJ89" i="22"/>
  <c r="BL89" i="22" s="1"/>
  <c r="BJ58" i="22"/>
  <c r="BL58" i="22" s="1"/>
  <c r="BJ79" i="22"/>
  <c r="BL79" i="22" s="1"/>
  <c r="BJ98" i="22"/>
  <c r="BL98" i="22" s="1"/>
  <c r="BJ27" i="22"/>
  <c r="BL27" i="22" s="1"/>
  <c r="BJ15" i="22"/>
  <c r="BL15" i="22" s="1"/>
  <c r="BJ25" i="22"/>
  <c r="BL25" i="22" s="1"/>
  <c r="BJ365" i="22"/>
  <c r="BL365" i="22" s="1"/>
  <c r="BJ288" i="22"/>
  <c r="BL288" i="22" s="1"/>
  <c r="BJ224" i="22"/>
  <c r="BL224" i="22" s="1"/>
  <c r="BJ183" i="22"/>
  <c r="BL183" i="22" s="1"/>
  <c r="BJ165" i="22"/>
  <c r="BL165" i="22" s="1"/>
  <c r="BJ205" i="22"/>
  <c r="BL205" i="22" s="1"/>
  <c r="BJ157" i="22"/>
  <c r="BL157" i="22" s="1"/>
  <c r="BJ131" i="22"/>
  <c r="BL131" i="22" s="1"/>
  <c r="BJ115" i="22"/>
  <c r="BL115" i="22" s="1"/>
  <c r="BJ148" i="22"/>
  <c r="BL148" i="22" s="1"/>
  <c r="BJ107" i="22"/>
  <c r="BL107" i="22" s="1"/>
  <c r="BJ105" i="22"/>
  <c r="BL105" i="22" s="1"/>
  <c r="BJ83" i="22"/>
  <c r="BL83" i="22" s="1"/>
  <c r="BJ53" i="22"/>
  <c r="BL53" i="22" s="1"/>
  <c r="BJ88" i="22"/>
  <c r="BL88" i="22" s="1"/>
  <c r="BJ10" i="22"/>
  <c r="BL10" i="22" s="1"/>
  <c r="BJ30" i="22"/>
  <c r="BL30" i="22" s="1"/>
  <c r="BJ71" i="22"/>
  <c r="BL71" i="22" s="1"/>
  <c r="BJ18" i="22"/>
  <c r="BL18" i="22" s="1"/>
  <c r="BJ6" i="22"/>
  <c r="BL6" i="22" s="1"/>
  <c r="BJ345" i="22"/>
  <c r="BL345" i="22" s="1"/>
  <c r="BJ338" i="22"/>
  <c r="BL338" i="22" s="1"/>
  <c r="BJ295" i="22"/>
  <c r="BL295" i="22" s="1"/>
  <c r="BJ326" i="22"/>
  <c r="BL326" i="22" s="1"/>
  <c r="BJ283" i="22"/>
  <c r="BL283" i="22" s="1"/>
  <c r="BJ233" i="22"/>
  <c r="BL233" i="22" s="1"/>
  <c r="BJ222" i="22"/>
  <c r="BL222" i="22" s="1"/>
  <c r="BJ292" i="22"/>
  <c r="BL292" i="22" s="1"/>
  <c r="BJ200" i="22"/>
  <c r="BL200" i="22" s="1"/>
  <c r="BJ181" i="22"/>
  <c r="BL181" i="22" s="1"/>
  <c r="BJ144" i="22"/>
  <c r="BL144" i="22" s="1"/>
  <c r="BJ128" i="22"/>
  <c r="BL128" i="22" s="1"/>
  <c r="BJ112" i="22"/>
  <c r="BL112" i="22" s="1"/>
  <c r="BJ146" i="22"/>
  <c r="BL146" i="22" s="1"/>
  <c r="BJ101" i="22"/>
  <c r="BL101" i="22" s="1"/>
  <c r="BJ45" i="22"/>
  <c r="BL45" i="22" s="1"/>
  <c r="BJ52" i="22"/>
  <c r="BL52" i="22" s="1"/>
  <c r="BJ86" i="22"/>
  <c r="BL86" i="22" s="1"/>
  <c r="BJ42" i="22"/>
  <c r="BL42" i="22" s="1"/>
  <c r="BJ9" i="22"/>
  <c r="BL9" i="22" s="1"/>
  <c r="BJ67" i="22"/>
  <c r="BL67" i="22" s="1"/>
  <c r="BJ342" i="22"/>
  <c r="BL342" i="22" s="1"/>
  <c r="BJ341" i="22"/>
  <c r="BL341" i="22" s="1"/>
  <c r="BJ302" i="22"/>
  <c r="BL302" i="22" s="1"/>
  <c r="BJ260" i="22"/>
  <c r="BL260" i="22" s="1"/>
  <c r="BJ218" i="22"/>
  <c r="BL218" i="22" s="1"/>
  <c r="BJ199" i="22"/>
  <c r="BL199" i="22" s="1"/>
  <c r="BJ176" i="22"/>
  <c r="BL176" i="22" s="1"/>
  <c r="BJ154" i="22"/>
  <c r="BL154" i="22" s="1"/>
  <c r="BJ142" i="22"/>
  <c r="BL142" i="22" s="1"/>
  <c r="BJ126" i="22"/>
  <c r="BL126" i="22" s="1"/>
  <c r="BJ41" i="22"/>
  <c r="BL41" i="22" s="1"/>
  <c r="BJ48" i="22"/>
  <c r="BL48" i="22" s="1"/>
  <c r="BJ82" i="22"/>
  <c r="BL82" i="22" s="1"/>
  <c r="BJ7" i="22"/>
  <c r="BL7" i="22" s="1"/>
  <c r="BJ5" i="22"/>
  <c r="BL5" i="22" s="1"/>
  <c r="BJ368" i="22"/>
  <c r="BL368" i="22" s="1"/>
  <c r="BJ367" i="22"/>
  <c r="BL367" i="22" s="1"/>
  <c r="BJ349" i="22"/>
  <c r="BL349" i="22" s="1"/>
  <c r="BJ257" i="22"/>
  <c r="BL257" i="22" s="1"/>
  <c r="BJ217" i="22"/>
  <c r="BL217" i="22" s="1"/>
  <c r="BJ197" i="22"/>
  <c r="BL197" i="22" s="1"/>
  <c r="BJ175" i="22"/>
  <c r="BL175" i="22" s="1"/>
  <c r="BJ201" i="22"/>
  <c r="BL201" i="22" s="1"/>
  <c r="BJ141" i="22"/>
  <c r="BL141" i="22" s="1"/>
  <c r="BJ125" i="22"/>
  <c r="BL125" i="22" s="1"/>
  <c r="BJ34" i="22"/>
  <c r="BL34" i="22" s="1"/>
  <c r="BJ63" i="22"/>
  <c r="BL63" i="22" s="1"/>
  <c r="BJ20" i="22"/>
  <c r="BL20" i="22" s="1"/>
  <c r="BJ3" i="22"/>
  <c r="BL3" i="22" s="1"/>
  <c r="BJ252" i="22"/>
  <c r="BL252" i="22" s="1"/>
  <c r="BJ225" i="22"/>
  <c r="BL225" i="22" s="1"/>
  <c r="BJ215" i="22"/>
  <c r="BL215" i="22" s="1"/>
  <c r="BJ170" i="22"/>
  <c r="BL170" i="22" s="1"/>
  <c r="BJ163" i="22"/>
  <c r="BL163" i="22" s="1"/>
  <c r="BJ123" i="22"/>
  <c r="BL123" i="22" s="1"/>
  <c r="BJ60" i="22"/>
  <c r="BL60" i="22" s="1"/>
  <c r="BJ351" i="22"/>
  <c r="BL351" i="22" s="1"/>
  <c r="BJ249" i="22"/>
  <c r="BL249" i="22" s="1"/>
  <c r="BJ210" i="22"/>
  <c r="BL210" i="22" s="1"/>
  <c r="BJ167" i="22"/>
  <c r="BL167" i="22" s="1"/>
  <c r="BJ160" i="22"/>
  <c r="BL160" i="22" s="1"/>
  <c r="BJ150" i="22"/>
  <c r="BL150" i="22" s="1"/>
  <c r="BJ120" i="22"/>
  <c r="BL120" i="22" s="1"/>
  <c r="BJ55" i="22"/>
  <c r="BL55" i="22" s="1"/>
  <c r="BJ275" i="22"/>
  <c r="BL275" i="22" s="1"/>
  <c r="BJ241" i="22"/>
  <c r="BL241" i="22" s="1"/>
  <c r="BJ238" i="22"/>
  <c r="BL238" i="22" s="1"/>
  <c r="BJ207" i="22"/>
  <c r="BL207" i="22" s="1"/>
  <c r="BJ117" i="22"/>
  <c r="BL117" i="22" s="1"/>
  <c r="BJ39" i="22"/>
  <c r="BL39" i="22" s="1"/>
  <c r="BJ22" i="22"/>
  <c r="BL22" i="22" s="1"/>
  <c r="BJ332" i="22"/>
  <c r="BL332" i="22" s="1"/>
  <c r="BJ32" i="22"/>
  <c r="BL32" i="22" s="1"/>
  <c r="BJ95" i="22"/>
  <c r="BL95" i="22" s="1"/>
  <c r="BJ73" i="22"/>
  <c r="BL73" i="22" s="1"/>
  <c r="BJ46" i="22"/>
  <c r="BL46" i="22" s="1"/>
  <c r="BJ191" i="22"/>
  <c r="BL191" i="22" s="1"/>
  <c r="BJ139" i="22"/>
  <c r="BL139" i="22" s="1"/>
  <c r="BJ70" i="22"/>
  <c r="BL70" i="22" s="1"/>
  <c r="BJ44" i="22"/>
  <c r="BL44" i="22" s="1"/>
  <c r="BJ184" i="22"/>
  <c r="BL184" i="22" s="1"/>
  <c r="BJ136" i="22"/>
  <c r="BL136" i="22" s="1"/>
  <c r="BJ51" i="22"/>
  <c r="BL51" i="22" s="1"/>
  <c r="BJ24" i="22"/>
  <c r="BL24" i="22" s="1"/>
  <c r="BJ68" i="22"/>
  <c r="BL68" i="22" s="1"/>
  <c r="BJ108" i="22"/>
  <c r="BL108" i="22" s="1"/>
  <c r="BJ47" i="22"/>
  <c r="BL47" i="22" s="1"/>
  <c r="BJ12" i="22"/>
  <c r="BL12" i="22" s="1"/>
  <c r="BJ287" i="22"/>
  <c r="BL287" i="22" s="1"/>
  <c r="BJ192" i="22"/>
  <c r="BL192" i="22" s="1"/>
  <c r="BJ297" i="22"/>
  <c r="BL297" i="22" s="1"/>
  <c r="BJ173" i="22"/>
  <c r="BL173" i="22" s="1"/>
  <c r="BJ85" i="22"/>
  <c r="BL85" i="22" s="1"/>
  <c r="BJ329" i="22"/>
  <c r="BL329" i="22" s="1"/>
  <c r="BJ133" i="22"/>
  <c r="BL133" i="22" s="1"/>
  <c r="BJ100" i="22"/>
  <c r="BL100" i="22" s="1"/>
  <c r="BJ92" i="22"/>
  <c r="BL92" i="22" s="1"/>
  <c r="BJ268" i="22"/>
  <c r="BL268" i="22" s="1"/>
  <c r="BJ61" i="22"/>
  <c r="BL61" i="22" s="1"/>
  <c r="BJ26" i="22"/>
  <c r="BL26" i="22" s="1"/>
  <c r="BJ2" i="22"/>
  <c r="E51" i="20"/>
  <c r="AR2" i="20"/>
  <c r="C31" i="21"/>
  <c r="E48" i="21"/>
  <c r="BM236" i="11"/>
  <c r="D33" i="21"/>
  <c r="F50" i="21"/>
  <c r="D12" i="21"/>
  <c r="C12" i="21"/>
  <c r="C49" i="21"/>
  <c r="G42" i="21"/>
  <c r="BR369" i="22"/>
  <c r="BT369" i="22" s="1"/>
  <c r="BR380" i="22"/>
  <c r="BT380" i="22" s="1"/>
  <c r="BR353" i="22"/>
  <c r="BT353" i="22" s="1"/>
  <c r="BR349" i="22"/>
  <c r="BT349" i="22" s="1"/>
  <c r="BR340" i="22"/>
  <c r="BT340" i="22" s="1"/>
  <c r="BR328" i="22"/>
  <c r="BT328" i="22" s="1"/>
  <c r="BR356" i="22"/>
  <c r="BT356" i="22" s="1"/>
  <c r="BR324" i="22"/>
  <c r="BT324" i="22" s="1"/>
  <c r="BR318" i="22"/>
  <c r="BT318" i="22" s="1"/>
  <c r="BR307" i="22"/>
  <c r="BT307" i="22" s="1"/>
  <c r="BR295" i="22"/>
  <c r="BT295" i="22" s="1"/>
  <c r="BR277" i="22"/>
  <c r="BT277" i="22" s="1"/>
  <c r="BR304" i="22"/>
  <c r="BT304" i="22" s="1"/>
  <c r="BR278" i="22"/>
  <c r="BT278" i="22" s="1"/>
  <c r="BR259" i="22"/>
  <c r="BT259" i="22" s="1"/>
  <c r="BR251" i="22"/>
  <c r="BT251" i="22" s="1"/>
  <c r="BR243" i="22"/>
  <c r="BT243" i="22" s="1"/>
  <c r="BR237" i="22"/>
  <c r="BT237" i="22" s="1"/>
  <c r="BR228" i="22"/>
  <c r="BT228" i="22" s="1"/>
  <c r="BR231" i="22"/>
  <c r="BT231" i="22" s="1"/>
  <c r="BR382" i="22"/>
  <c r="BT382" i="22" s="1"/>
  <c r="BR377" i="22"/>
  <c r="BT377" i="22" s="1"/>
  <c r="BR362" i="22"/>
  <c r="BT362" i="22" s="1"/>
  <c r="BR358" i="22"/>
  <c r="BT358" i="22" s="1"/>
  <c r="BR338" i="22"/>
  <c r="BT338" i="22" s="1"/>
  <c r="BR335" i="22"/>
  <c r="BT335" i="22" s="1"/>
  <c r="BR337" i="22"/>
  <c r="BT337" i="22" s="1"/>
  <c r="BR319" i="22"/>
  <c r="BT319" i="22" s="1"/>
  <c r="BR312" i="22"/>
  <c r="BT312" i="22" s="1"/>
  <c r="BR305" i="22"/>
  <c r="BT305" i="22" s="1"/>
  <c r="BR310" i="22"/>
  <c r="BT310" i="22" s="1"/>
  <c r="BR282" i="22"/>
  <c r="BT282" i="22" s="1"/>
  <c r="BR372" i="22"/>
  <c r="BT372" i="22" s="1"/>
  <c r="BR359" i="22"/>
  <c r="BT359" i="22" s="1"/>
  <c r="BR365" i="22"/>
  <c r="BT365" i="22" s="1"/>
  <c r="BR345" i="22"/>
  <c r="BT345" i="22" s="1"/>
  <c r="BR333" i="22"/>
  <c r="BT333" i="22" s="1"/>
  <c r="BR352" i="22"/>
  <c r="BT352" i="22" s="1"/>
  <c r="BR320" i="22"/>
  <c r="BT320" i="22" s="1"/>
  <c r="BR336" i="22"/>
  <c r="BT336" i="22" s="1"/>
  <c r="BR313" i="22"/>
  <c r="BT313" i="22" s="1"/>
  <c r="BR301" i="22"/>
  <c r="BT301" i="22" s="1"/>
  <c r="BR293" i="22"/>
  <c r="BT293" i="22" s="1"/>
  <c r="BR268" i="22"/>
  <c r="BT268" i="22" s="1"/>
  <c r="BR281" i="22"/>
  <c r="BT281" i="22" s="1"/>
  <c r="BR279" i="22"/>
  <c r="BT279" i="22" s="1"/>
  <c r="BR256" i="22"/>
  <c r="BT256" i="22" s="1"/>
  <c r="BR248" i="22"/>
  <c r="BT248" i="22" s="1"/>
  <c r="BR270" i="22"/>
  <c r="BT270" i="22" s="1"/>
  <c r="BR238" i="22"/>
  <c r="BT238" i="22" s="1"/>
  <c r="BR373" i="22"/>
  <c r="BT373" i="22" s="1"/>
  <c r="BR366" i="22"/>
  <c r="BT366" i="22" s="1"/>
  <c r="BR374" i="22"/>
  <c r="BT374" i="22" s="1"/>
  <c r="BR350" i="22"/>
  <c r="BT350" i="22" s="1"/>
  <c r="BR342" i="22"/>
  <c r="BT342" i="22" s="1"/>
  <c r="BR330" i="22"/>
  <c r="BT330" i="22" s="1"/>
  <c r="BR348" i="22"/>
  <c r="BT348" i="22" s="1"/>
  <c r="BR323" i="22"/>
  <c r="BT323" i="22" s="1"/>
  <c r="BR317" i="22"/>
  <c r="BT317" i="22" s="1"/>
  <c r="BR296" i="22"/>
  <c r="BT296" i="22" s="1"/>
  <c r="BR299" i="22"/>
  <c r="BT299" i="22" s="1"/>
  <c r="BR286" i="22"/>
  <c r="BT286" i="22" s="1"/>
  <c r="BR363" i="22"/>
  <c r="BT363" i="22" s="1"/>
  <c r="BR347" i="22"/>
  <c r="BT347" i="22" s="1"/>
  <c r="BR331" i="22"/>
  <c r="BT331" i="22" s="1"/>
  <c r="BR314" i="22"/>
  <c r="BT314" i="22" s="1"/>
  <c r="BR292" i="22"/>
  <c r="BT292" i="22" s="1"/>
  <c r="BR288" i="22"/>
  <c r="BT288" i="22" s="1"/>
  <c r="BR269" i="22"/>
  <c r="BT269" i="22" s="1"/>
  <c r="BR262" i="22"/>
  <c r="BT262" i="22" s="1"/>
  <c r="BR252" i="22"/>
  <c r="BT252" i="22" s="1"/>
  <c r="BR241" i="22"/>
  <c r="BT241" i="22" s="1"/>
  <c r="BR232" i="22"/>
  <c r="BT232" i="22" s="1"/>
  <c r="BR222" i="22"/>
  <c r="BT222" i="22" s="1"/>
  <c r="BR217" i="22"/>
  <c r="BT217" i="22" s="1"/>
  <c r="BR209" i="22"/>
  <c r="BT209" i="22" s="1"/>
  <c r="BR205" i="22"/>
  <c r="BT205" i="22" s="1"/>
  <c r="BR195" i="22"/>
  <c r="BT195" i="22" s="1"/>
  <c r="BR187" i="22"/>
  <c r="BT187" i="22" s="1"/>
  <c r="BR179" i="22"/>
  <c r="BT179" i="22" s="1"/>
  <c r="BR171" i="22"/>
  <c r="BT171" i="22" s="1"/>
  <c r="BR159" i="22"/>
  <c r="BT159" i="22" s="1"/>
  <c r="BR153" i="22"/>
  <c r="BT153" i="22" s="1"/>
  <c r="BR138" i="22"/>
  <c r="BT138" i="22" s="1"/>
  <c r="BR130" i="22"/>
  <c r="BT130" i="22" s="1"/>
  <c r="BR122" i="22"/>
  <c r="BT122" i="22" s="1"/>
  <c r="BR114" i="22"/>
  <c r="BT114" i="22" s="1"/>
  <c r="BR149" i="22"/>
  <c r="BT149" i="22" s="1"/>
  <c r="BR103" i="22"/>
  <c r="BT103" i="22" s="1"/>
  <c r="BR93" i="22"/>
  <c r="BT93" i="22" s="1"/>
  <c r="BR70" i="22"/>
  <c r="BT70" i="22" s="1"/>
  <c r="BR33" i="22"/>
  <c r="BT33" i="22" s="1"/>
  <c r="BR75" i="22"/>
  <c r="BT75" i="22" s="1"/>
  <c r="BR58" i="22"/>
  <c r="BT58" i="22" s="1"/>
  <c r="BR48" i="22"/>
  <c r="BT48" i="22" s="1"/>
  <c r="BR84" i="22"/>
  <c r="BT84" i="22" s="1"/>
  <c r="BR77" i="22"/>
  <c r="BT77" i="22" s="1"/>
  <c r="BR27" i="22"/>
  <c r="BT27" i="22" s="1"/>
  <c r="BR46" i="22"/>
  <c r="BT46" i="22" s="1"/>
  <c r="BR19" i="22"/>
  <c r="BT19" i="22" s="1"/>
  <c r="BR25" i="22"/>
  <c r="BT25" i="22" s="1"/>
  <c r="BR22" i="22"/>
  <c r="BT22" i="22" s="1"/>
  <c r="BR364" i="22"/>
  <c r="BT364" i="22" s="1"/>
  <c r="BR346" i="22"/>
  <c r="BT346" i="22" s="1"/>
  <c r="BR357" i="22"/>
  <c r="BT357" i="22" s="1"/>
  <c r="BR315" i="22"/>
  <c r="BT315" i="22" s="1"/>
  <c r="BR303" i="22"/>
  <c r="BT303" i="22" s="1"/>
  <c r="BR274" i="22"/>
  <c r="BT274" i="22" s="1"/>
  <c r="BR289" i="22"/>
  <c r="BT289" i="22" s="1"/>
  <c r="BR260" i="22"/>
  <c r="BT260" i="22" s="1"/>
  <c r="BR249" i="22"/>
  <c r="BT249" i="22" s="1"/>
  <c r="BR280" i="22"/>
  <c r="BT280" i="22" s="1"/>
  <c r="BR229" i="22"/>
  <c r="BT229" i="22" s="1"/>
  <c r="BR239" i="22"/>
  <c r="BT239" i="22" s="1"/>
  <c r="BR215" i="22"/>
  <c r="BT215" i="22" s="1"/>
  <c r="BR207" i="22"/>
  <c r="BT207" i="22" s="1"/>
  <c r="BR203" i="22"/>
  <c r="BT203" i="22" s="1"/>
  <c r="BR193" i="22"/>
  <c r="BT193" i="22" s="1"/>
  <c r="BR185" i="22"/>
  <c r="BT185" i="22" s="1"/>
  <c r="BR177" i="22"/>
  <c r="BT177" i="22" s="1"/>
  <c r="BR169" i="22"/>
  <c r="BT169" i="22" s="1"/>
  <c r="BR162" i="22"/>
  <c r="BT162" i="22" s="1"/>
  <c r="BR144" i="22"/>
  <c r="BT144" i="22" s="1"/>
  <c r="BR136" i="22"/>
  <c r="BT136" i="22" s="1"/>
  <c r="BR128" i="22"/>
  <c r="BT128" i="22" s="1"/>
  <c r="BR120" i="22"/>
  <c r="BT120" i="22" s="1"/>
  <c r="BR112" i="22"/>
  <c r="BT112" i="22" s="1"/>
  <c r="BR108" i="22"/>
  <c r="BT108" i="22" s="1"/>
  <c r="BR109" i="22"/>
  <c r="BT109" i="22" s="1"/>
  <c r="BR89" i="22"/>
  <c r="BT89" i="22" s="1"/>
  <c r="BR379" i="22"/>
  <c r="BT379" i="22" s="1"/>
  <c r="BR381" i="22"/>
  <c r="BT381" i="22" s="1"/>
  <c r="BR344" i="22"/>
  <c r="BT344" i="22" s="1"/>
  <c r="BR361" i="22"/>
  <c r="BT361" i="22" s="1"/>
  <c r="BR322" i="22"/>
  <c r="BT322" i="22" s="1"/>
  <c r="BR298" i="22"/>
  <c r="BT298" i="22" s="1"/>
  <c r="BR267" i="22"/>
  <c r="BT267" i="22" s="1"/>
  <c r="BR287" i="22"/>
  <c r="BT287" i="22" s="1"/>
  <c r="BR258" i="22"/>
  <c r="BT258" i="22" s="1"/>
  <c r="BR247" i="22"/>
  <c r="BT247" i="22" s="1"/>
  <c r="BR275" i="22"/>
  <c r="BT275" i="22" s="1"/>
  <c r="BR227" i="22"/>
  <c r="BT227" i="22" s="1"/>
  <c r="BR271" i="22"/>
  <c r="BT271" i="22" s="1"/>
  <c r="BR214" i="22"/>
  <c r="BT214" i="22" s="1"/>
  <c r="BR206" i="22"/>
  <c r="BT206" i="22" s="1"/>
  <c r="BR200" i="22"/>
  <c r="BT200" i="22" s="1"/>
  <c r="BR192" i="22"/>
  <c r="BT192" i="22" s="1"/>
  <c r="BR184" i="22"/>
  <c r="BT184" i="22" s="1"/>
  <c r="BR176" i="22"/>
  <c r="BT176" i="22" s="1"/>
  <c r="BR168" i="22"/>
  <c r="BT168" i="22" s="1"/>
  <c r="BR158" i="22"/>
  <c r="BT158" i="22" s="1"/>
  <c r="BR143" i="22"/>
  <c r="BT143" i="22" s="1"/>
  <c r="BR135" i="22"/>
  <c r="BT135" i="22" s="1"/>
  <c r="BR127" i="22"/>
  <c r="BT127" i="22" s="1"/>
  <c r="BR119" i="22"/>
  <c r="BT119" i="22" s="1"/>
  <c r="BR111" i="22"/>
  <c r="BT111" i="22" s="1"/>
  <c r="BR104" i="22"/>
  <c r="BT104" i="22" s="1"/>
  <c r="BR105" i="22"/>
  <c r="BT105" i="22" s="1"/>
  <c r="BR87" i="22"/>
  <c r="BT87" i="22" s="1"/>
  <c r="BR43" i="22"/>
  <c r="BT43" i="22" s="1"/>
  <c r="BR39" i="22"/>
  <c r="BT39" i="22" s="1"/>
  <c r="BR63" i="22"/>
  <c r="BT63" i="22" s="1"/>
  <c r="BR55" i="22"/>
  <c r="BT55" i="22" s="1"/>
  <c r="BR94" i="22"/>
  <c r="BT94" i="22" s="1"/>
  <c r="BR78" i="22"/>
  <c r="BT78" i="22" s="1"/>
  <c r="BR66" i="22"/>
  <c r="BT66" i="22" s="1"/>
  <c r="BR12" i="22"/>
  <c r="BT12" i="22" s="1"/>
  <c r="BR15" i="22"/>
  <c r="BT15" i="22" s="1"/>
  <c r="BR7" i="22"/>
  <c r="BT7" i="22" s="1"/>
  <c r="BR18" i="22"/>
  <c r="BT18" i="22" s="1"/>
  <c r="BR375" i="22"/>
  <c r="BT375" i="22" s="1"/>
  <c r="BR378" i="22"/>
  <c r="BT378" i="22" s="1"/>
  <c r="BR343" i="22"/>
  <c r="BT343" i="22" s="1"/>
  <c r="BR360" i="22"/>
  <c r="BT360" i="22" s="1"/>
  <c r="BR326" i="22"/>
  <c r="BT326" i="22" s="1"/>
  <c r="BR291" i="22"/>
  <c r="BT291" i="22" s="1"/>
  <c r="BR266" i="22"/>
  <c r="BT266" i="22" s="1"/>
  <c r="BR285" i="22"/>
  <c r="BT285" i="22" s="1"/>
  <c r="BR257" i="22"/>
  <c r="BT257" i="22" s="1"/>
  <c r="BR246" i="22"/>
  <c r="BT246" i="22" s="1"/>
  <c r="BR308" i="22"/>
  <c r="BT308" i="22" s="1"/>
  <c r="BR226" i="22"/>
  <c r="BT226" i="22" s="1"/>
  <c r="BR221" i="22"/>
  <c r="BT221" i="22" s="1"/>
  <c r="BR213" i="22"/>
  <c r="BT213" i="22" s="1"/>
  <c r="BR276" i="22"/>
  <c r="BT276" i="22" s="1"/>
  <c r="BR199" i="22"/>
  <c r="BT199" i="22" s="1"/>
  <c r="BR191" i="22"/>
  <c r="BT191" i="22" s="1"/>
  <c r="BR183" i="22"/>
  <c r="BT183" i="22" s="1"/>
  <c r="BR175" i="22"/>
  <c r="BT175" i="22" s="1"/>
  <c r="BR167" i="22"/>
  <c r="BT167" i="22" s="1"/>
  <c r="BR154" i="22"/>
  <c r="BT154" i="22" s="1"/>
  <c r="BR142" i="22"/>
  <c r="BT142" i="22" s="1"/>
  <c r="BR134" i="22"/>
  <c r="BT134" i="22" s="1"/>
  <c r="BR126" i="22"/>
  <c r="BT126" i="22" s="1"/>
  <c r="BR118" i="22"/>
  <c r="BT118" i="22" s="1"/>
  <c r="BR147" i="22"/>
  <c r="BT147" i="22" s="1"/>
  <c r="BR100" i="22"/>
  <c r="BT100" i="22" s="1"/>
  <c r="BR101" i="22"/>
  <c r="BT101" i="22" s="1"/>
  <c r="BR85" i="22"/>
  <c r="BT85" i="22" s="1"/>
  <c r="BR41" i="22"/>
  <c r="BT41" i="22" s="1"/>
  <c r="BR31" i="22"/>
  <c r="BT31" i="22" s="1"/>
  <c r="BR62" i="22"/>
  <c r="BT62" i="22" s="1"/>
  <c r="BR54" i="22"/>
  <c r="BT54" i="22" s="1"/>
  <c r="BR92" i="22"/>
  <c r="BT92" i="22" s="1"/>
  <c r="BR74" i="22"/>
  <c r="BT74" i="22" s="1"/>
  <c r="BR51" i="22"/>
  <c r="BT51" i="22" s="1"/>
  <c r="BR11" i="22"/>
  <c r="BT11" i="22" s="1"/>
  <c r="BR37" i="22"/>
  <c r="BT37" i="22" s="1"/>
  <c r="BR42" i="22"/>
  <c r="BT42" i="22" s="1"/>
  <c r="BR371" i="22"/>
  <c r="BT371" i="22" s="1"/>
  <c r="BR354" i="22"/>
  <c r="BT354" i="22" s="1"/>
  <c r="BR341" i="22"/>
  <c r="BT341" i="22" s="1"/>
  <c r="BR339" i="22"/>
  <c r="BT339" i="22" s="1"/>
  <c r="BR325" i="22"/>
  <c r="BT325" i="22" s="1"/>
  <c r="BR294" i="22"/>
  <c r="BT294" i="22" s="1"/>
  <c r="BR265" i="22"/>
  <c r="BT265" i="22" s="1"/>
  <c r="BR272" i="22"/>
  <c r="BT272" i="22" s="1"/>
  <c r="BR255" i="22"/>
  <c r="BT255" i="22" s="1"/>
  <c r="BR245" i="22"/>
  <c r="BT245" i="22" s="1"/>
  <c r="BR233" i="22"/>
  <c r="BT233" i="22" s="1"/>
  <c r="BR225" i="22"/>
  <c r="BT225" i="22" s="1"/>
  <c r="BR220" i="22"/>
  <c r="BT220" i="22" s="1"/>
  <c r="BR212" i="22"/>
  <c r="BT212" i="22" s="1"/>
  <c r="BR234" i="22"/>
  <c r="BT234" i="22" s="1"/>
  <c r="BR198" i="22"/>
  <c r="BT198" i="22" s="1"/>
  <c r="BR190" i="22"/>
  <c r="BT190" i="22" s="1"/>
  <c r="BR182" i="22"/>
  <c r="BT182" i="22" s="1"/>
  <c r="BR174" i="22"/>
  <c r="BT174" i="22" s="1"/>
  <c r="BR166" i="22"/>
  <c r="BT166" i="22" s="1"/>
  <c r="BR164" i="22"/>
  <c r="BT164" i="22" s="1"/>
  <c r="BR141" i="22"/>
  <c r="BT141" i="22" s="1"/>
  <c r="BR133" i="22"/>
  <c r="BT133" i="22" s="1"/>
  <c r="BR125" i="22"/>
  <c r="BT125" i="22" s="1"/>
  <c r="BR117" i="22"/>
  <c r="BT117" i="22" s="1"/>
  <c r="BR161" i="22"/>
  <c r="BT161" i="22" s="1"/>
  <c r="BR157" i="22"/>
  <c r="BT157" i="22" s="1"/>
  <c r="BR106" i="22"/>
  <c r="BT106" i="22" s="1"/>
  <c r="BR83" i="22"/>
  <c r="BT83" i="22" s="1"/>
  <c r="BR36" i="22"/>
  <c r="BT36" i="22" s="1"/>
  <c r="BR146" i="22"/>
  <c r="BT146" i="22" s="1"/>
  <c r="BR61" i="22"/>
  <c r="BT61" i="22" s="1"/>
  <c r="BR53" i="22"/>
  <c r="BT53" i="22" s="1"/>
  <c r="BR90" i="22"/>
  <c r="BT90" i="22" s="1"/>
  <c r="BR72" i="22"/>
  <c r="BT72" i="22" s="1"/>
  <c r="BR49" i="22"/>
  <c r="BT49" i="22" s="1"/>
  <c r="BR10" i="22"/>
  <c r="BT10" i="22" s="1"/>
  <c r="BR26" i="22"/>
  <c r="BT26" i="22" s="1"/>
  <c r="BR28" i="22"/>
  <c r="BT28" i="22" s="1"/>
  <c r="BR4" i="22"/>
  <c r="BT4" i="22" s="1"/>
  <c r="BR351" i="22"/>
  <c r="BT351" i="22" s="1"/>
  <c r="BR311" i="22"/>
  <c r="BT311" i="22" s="1"/>
  <c r="BR306" i="22"/>
  <c r="BT306" i="22" s="1"/>
  <c r="BR242" i="22"/>
  <c r="BT242" i="22" s="1"/>
  <c r="BR219" i="22"/>
  <c r="BT219" i="22" s="1"/>
  <c r="BR204" i="22"/>
  <c r="BT204" i="22" s="1"/>
  <c r="BR180" i="22"/>
  <c r="BT180" i="22" s="1"/>
  <c r="BR160" i="22"/>
  <c r="BT160" i="22" s="1"/>
  <c r="BR129" i="22"/>
  <c r="BT129" i="22" s="1"/>
  <c r="BR150" i="22"/>
  <c r="BT150" i="22" s="1"/>
  <c r="BR81" i="22"/>
  <c r="BT81" i="22" s="1"/>
  <c r="BR102" i="22"/>
  <c r="BT102" i="22" s="1"/>
  <c r="BR52" i="22"/>
  <c r="BT52" i="22" s="1"/>
  <c r="BR68" i="22"/>
  <c r="BT68" i="22" s="1"/>
  <c r="BR9" i="22"/>
  <c r="BT9" i="22" s="1"/>
  <c r="BR6" i="22"/>
  <c r="BT6" i="22" s="1"/>
  <c r="BR368" i="22"/>
  <c r="BT368" i="22" s="1"/>
  <c r="BR297" i="22"/>
  <c r="BT297" i="22" s="1"/>
  <c r="BR283" i="22"/>
  <c r="BT283" i="22" s="1"/>
  <c r="BR300" i="22"/>
  <c r="BT300" i="22" s="1"/>
  <c r="BR218" i="22"/>
  <c r="BT218" i="22" s="1"/>
  <c r="BR197" i="22"/>
  <c r="BT197" i="22" s="1"/>
  <c r="BR178" i="22"/>
  <c r="BT178" i="22" s="1"/>
  <c r="BR156" i="22"/>
  <c r="BT156" i="22" s="1"/>
  <c r="BR124" i="22"/>
  <c r="BT124" i="22" s="1"/>
  <c r="BR145" i="22"/>
  <c r="BT145" i="22" s="1"/>
  <c r="BR76" i="22"/>
  <c r="BT76" i="22" s="1"/>
  <c r="BR79" i="22"/>
  <c r="BT79" i="22" s="1"/>
  <c r="BR50" i="22"/>
  <c r="BT50" i="22" s="1"/>
  <c r="BR110" i="22"/>
  <c r="BT110" i="22" s="1"/>
  <c r="BR8" i="22"/>
  <c r="BT8" i="22" s="1"/>
  <c r="BR44" i="22"/>
  <c r="BT44" i="22" s="1"/>
  <c r="BR334" i="22"/>
  <c r="BT334" i="22" s="1"/>
  <c r="BR309" i="22"/>
  <c r="BT309" i="22" s="1"/>
  <c r="BR263" i="22"/>
  <c r="BT263" i="22" s="1"/>
  <c r="BR240" i="22"/>
  <c r="BT240" i="22" s="1"/>
  <c r="BR216" i="22"/>
  <c r="BT216" i="22" s="1"/>
  <c r="BR196" i="22"/>
  <c r="BT196" i="22" s="1"/>
  <c r="BR173" i="22"/>
  <c r="BT173" i="22" s="1"/>
  <c r="BR151" i="22"/>
  <c r="BT151" i="22" s="1"/>
  <c r="BR123" i="22"/>
  <c r="BT123" i="22" s="1"/>
  <c r="BR148" i="22"/>
  <c r="BT148" i="22" s="1"/>
  <c r="BR65" i="22"/>
  <c r="BT65" i="22" s="1"/>
  <c r="BR71" i="22"/>
  <c r="BT71" i="22" s="1"/>
  <c r="BR98" i="22"/>
  <c r="BT98" i="22" s="1"/>
  <c r="BR73" i="22"/>
  <c r="BT73" i="22" s="1"/>
  <c r="BR40" i="22"/>
  <c r="BT40" i="22" s="1"/>
  <c r="BR24" i="22"/>
  <c r="BT24" i="22" s="1"/>
  <c r="BR332" i="22"/>
  <c r="BT332" i="22" s="1"/>
  <c r="BR302" i="22"/>
  <c r="BT302" i="22" s="1"/>
  <c r="BR261" i="22"/>
  <c r="BT261" i="22" s="1"/>
  <c r="BR236" i="22"/>
  <c r="BT236" i="22" s="1"/>
  <c r="BR211" i="22"/>
  <c r="BT211" i="22" s="1"/>
  <c r="BR194" i="22"/>
  <c r="BT194" i="22" s="1"/>
  <c r="BR172" i="22"/>
  <c r="BT172" i="22" s="1"/>
  <c r="BR140" i="22"/>
  <c r="BT140" i="22" s="1"/>
  <c r="BR121" i="22"/>
  <c r="BT121" i="22" s="1"/>
  <c r="BR107" i="22"/>
  <c r="BT107" i="22" s="1"/>
  <c r="BR45" i="22"/>
  <c r="BT45" i="22" s="1"/>
  <c r="BR64" i="22"/>
  <c r="BT64" i="22" s="1"/>
  <c r="BR96" i="22"/>
  <c r="BT96" i="22" s="1"/>
  <c r="BR69" i="22"/>
  <c r="BT69" i="22" s="1"/>
  <c r="BR16" i="22"/>
  <c r="BT16" i="22" s="1"/>
  <c r="BR23" i="22"/>
  <c r="BT23" i="22" s="1"/>
  <c r="BR367" i="22"/>
  <c r="BT367" i="22" s="1"/>
  <c r="BR327" i="22"/>
  <c r="BT327" i="22" s="1"/>
  <c r="BR284" i="22"/>
  <c r="BT284" i="22" s="1"/>
  <c r="BR253" i="22"/>
  <c r="BT253" i="22" s="1"/>
  <c r="BR224" i="22"/>
  <c r="BT224" i="22" s="1"/>
  <c r="BR208" i="22"/>
  <c r="BT208" i="22" s="1"/>
  <c r="BR188" i="22"/>
  <c r="BT188" i="22" s="1"/>
  <c r="BR165" i="22"/>
  <c r="BT165" i="22" s="1"/>
  <c r="BR137" i="22"/>
  <c r="BT137" i="22" s="1"/>
  <c r="BR115" i="22"/>
  <c r="BT115" i="22" s="1"/>
  <c r="BR97" i="22"/>
  <c r="BT97" i="22" s="1"/>
  <c r="BR34" i="22"/>
  <c r="BT34" i="22" s="1"/>
  <c r="BR59" i="22"/>
  <c r="BT59" i="22" s="1"/>
  <c r="BR86" i="22"/>
  <c r="BT86" i="22" s="1"/>
  <c r="BR38" i="22"/>
  <c r="BT38" i="22" s="1"/>
  <c r="BR20" i="22"/>
  <c r="BT20" i="22" s="1"/>
  <c r="BR3" i="22"/>
  <c r="BT3" i="22" s="1"/>
  <c r="BR370" i="22"/>
  <c r="BT370" i="22" s="1"/>
  <c r="BR316" i="22"/>
  <c r="BT316" i="22" s="1"/>
  <c r="BR264" i="22"/>
  <c r="BT264" i="22" s="1"/>
  <c r="BR250" i="22"/>
  <c r="BT250" i="22" s="1"/>
  <c r="BR223" i="22"/>
  <c r="BT223" i="22" s="1"/>
  <c r="BR202" i="22"/>
  <c r="BT202" i="22" s="1"/>
  <c r="BR186" i="22"/>
  <c r="BT186" i="22" s="1"/>
  <c r="BR163" i="22"/>
  <c r="BT163" i="22" s="1"/>
  <c r="BR132" i="22"/>
  <c r="BT132" i="22" s="1"/>
  <c r="BR113" i="22"/>
  <c r="BT113" i="22" s="1"/>
  <c r="BR95" i="22"/>
  <c r="BT95" i="22" s="1"/>
  <c r="BR32" i="22"/>
  <c r="BT32" i="22" s="1"/>
  <c r="BR57" i="22"/>
  <c r="BT57" i="22" s="1"/>
  <c r="BR82" i="22"/>
  <c r="BT82" i="22" s="1"/>
  <c r="BR17" i="22"/>
  <c r="BT17" i="22" s="1"/>
  <c r="BR30" i="22"/>
  <c r="BT30" i="22" s="1"/>
  <c r="BR2" i="22"/>
  <c r="BR254" i="22"/>
  <c r="BT254" i="22" s="1"/>
  <c r="BR170" i="22"/>
  <c r="BT170" i="22" s="1"/>
  <c r="BR35" i="22"/>
  <c r="BT35" i="22" s="1"/>
  <c r="BR21" i="22"/>
  <c r="BT21" i="22" s="1"/>
  <c r="BR244" i="22"/>
  <c r="BT244" i="22" s="1"/>
  <c r="BR155" i="22"/>
  <c r="BT155" i="22" s="1"/>
  <c r="BR67" i="22"/>
  <c r="BT67" i="22" s="1"/>
  <c r="BR29" i="22"/>
  <c r="BT29" i="22" s="1"/>
  <c r="BR376" i="22"/>
  <c r="BT376" i="22" s="1"/>
  <c r="BR230" i="22"/>
  <c r="BT230" i="22" s="1"/>
  <c r="BR139" i="22"/>
  <c r="BT139" i="22" s="1"/>
  <c r="BR60" i="22"/>
  <c r="BT60" i="22" s="1"/>
  <c r="BR14" i="22"/>
  <c r="BT14" i="22" s="1"/>
  <c r="BR355" i="22"/>
  <c r="BT355" i="22" s="1"/>
  <c r="BR235" i="22"/>
  <c r="BT235" i="22" s="1"/>
  <c r="BR131" i="22"/>
  <c r="BT131" i="22" s="1"/>
  <c r="BR56" i="22"/>
  <c r="BT56" i="22" s="1"/>
  <c r="BR5" i="22"/>
  <c r="BT5" i="22" s="1"/>
  <c r="BR329" i="22"/>
  <c r="BT329" i="22" s="1"/>
  <c r="BR210" i="22"/>
  <c r="BT210" i="22" s="1"/>
  <c r="BR116" i="22"/>
  <c r="BT116" i="22" s="1"/>
  <c r="BR88" i="22"/>
  <c r="BT88" i="22" s="1"/>
  <c r="BR321" i="22"/>
  <c r="BT321" i="22" s="1"/>
  <c r="BR201" i="22"/>
  <c r="BT201" i="22" s="1"/>
  <c r="BR152" i="22"/>
  <c r="BT152" i="22" s="1"/>
  <c r="BR80" i="22"/>
  <c r="BT80" i="22" s="1"/>
  <c r="BR273" i="22"/>
  <c r="BT273" i="22" s="1"/>
  <c r="BR181" i="22"/>
  <c r="BT181" i="22" s="1"/>
  <c r="BR91" i="22"/>
  <c r="BT91" i="22" s="1"/>
  <c r="BR13" i="22"/>
  <c r="BT13" i="22" s="1"/>
  <c r="BR47" i="22"/>
  <c r="BT47" i="22" s="1"/>
  <c r="BR290" i="22"/>
  <c r="BT290" i="22" s="1"/>
  <c r="BR189" i="22"/>
  <c r="BT189" i="22" s="1"/>
  <c r="BR99" i="22"/>
  <c r="BT99" i="22" s="1"/>
  <c r="H49" i="21"/>
  <c r="M52" i="22"/>
  <c r="BX2" i="22"/>
  <c r="BR182" i="20"/>
  <c r="BT182" i="20" s="1"/>
  <c r="BR279" i="20"/>
  <c r="BT279" i="20" s="1"/>
  <c r="BR374" i="20"/>
  <c r="BT374" i="20" s="1"/>
  <c r="BR70" i="20"/>
  <c r="BT70" i="20" s="1"/>
  <c r="BR89" i="20"/>
  <c r="BT89" i="20" s="1"/>
  <c r="BR217" i="20"/>
  <c r="BT217" i="20" s="1"/>
  <c r="BR359" i="20"/>
  <c r="BT359" i="20" s="1"/>
  <c r="BR7" i="20"/>
  <c r="BT7" i="20" s="1"/>
  <c r="BR263" i="20"/>
  <c r="BT263" i="20" s="1"/>
  <c r="BR23" i="20"/>
  <c r="BT23" i="20" s="1"/>
  <c r="BR168" i="20"/>
  <c r="BT168" i="20" s="1"/>
  <c r="BR287" i="20"/>
  <c r="BT287" i="20" s="1"/>
  <c r="BR170" i="20"/>
  <c r="BT170" i="20" s="1"/>
  <c r="BR295" i="20"/>
  <c r="BT295" i="20" s="1"/>
  <c r="BR100" i="20"/>
  <c r="BT100" i="20" s="1"/>
  <c r="BR339" i="20"/>
  <c r="BT339" i="20" s="1"/>
  <c r="BR77" i="20"/>
  <c r="BT77" i="20" s="1"/>
  <c r="BR220" i="20"/>
  <c r="BT220" i="20" s="1"/>
  <c r="BR155" i="20"/>
  <c r="BT155" i="20" s="1"/>
  <c r="BR276" i="20"/>
  <c r="BT276" i="20" s="1"/>
  <c r="BR163" i="20"/>
  <c r="BT163" i="20" s="1"/>
  <c r="BR284" i="20"/>
  <c r="BT284" i="20" s="1"/>
  <c r="BR177" i="20"/>
  <c r="BT177" i="20" s="1"/>
  <c r="BR32" i="20"/>
  <c r="BT32" i="20" s="1"/>
  <c r="BR2" i="20"/>
  <c r="BR158" i="20"/>
  <c r="BT158" i="20" s="1"/>
  <c r="BR117" i="20"/>
  <c r="BT117" i="20" s="1"/>
  <c r="BR245" i="20"/>
  <c r="BT245" i="20" s="1"/>
  <c r="BR37" i="20"/>
  <c r="BT37" i="20" s="1"/>
  <c r="BR317" i="20"/>
  <c r="BT317" i="20" s="1"/>
  <c r="BR43" i="20"/>
  <c r="BT43" i="20" s="1"/>
  <c r="BR314" i="20"/>
  <c r="BT314" i="20" s="1"/>
  <c r="BR212" i="20"/>
  <c r="BT212" i="20" s="1"/>
  <c r="BR255" i="20"/>
  <c r="BT255" i="20" s="1"/>
  <c r="BR175" i="20"/>
  <c r="BT175" i="20" s="1"/>
  <c r="BR114" i="20"/>
  <c r="BT114" i="20" s="1"/>
  <c r="BR258" i="20"/>
  <c r="BT258" i="20" s="1"/>
  <c r="BR71" i="20"/>
  <c r="BT71" i="20" s="1"/>
  <c r="BR19" i="20"/>
  <c r="BT19" i="20" s="1"/>
  <c r="BR190" i="20"/>
  <c r="BT190" i="20" s="1"/>
  <c r="BR331" i="20"/>
  <c r="BT331" i="20" s="1"/>
  <c r="BR49" i="20"/>
  <c r="BT49" i="20" s="1"/>
  <c r="BR204" i="20"/>
  <c r="BT204" i="20" s="1"/>
  <c r="BR337" i="20"/>
  <c r="BT337" i="20" s="1"/>
  <c r="BR55" i="20"/>
  <c r="BT55" i="20" s="1"/>
  <c r="BR209" i="20"/>
  <c r="BT209" i="20" s="1"/>
  <c r="BR328" i="20"/>
  <c r="BT328" i="20" s="1"/>
  <c r="BR72" i="20"/>
  <c r="BT72" i="20" s="1"/>
  <c r="BR25" i="20"/>
  <c r="BT25" i="20" s="1"/>
  <c r="BR233" i="20"/>
  <c r="BT233" i="20" s="1"/>
  <c r="BR350" i="20"/>
  <c r="BT350" i="20" s="1"/>
  <c r="BR137" i="20"/>
  <c r="BT137" i="20" s="1"/>
  <c r="BR241" i="20"/>
  <c r="BT241" i="20" s="1"/>
  <c r="BR363" i="20"/>
  <c r="BT363" i="20" s="1"/>
  <c r="BR106" i="20"/>
  <c r="BT106" i="20" s="1"/>
  <c r="BR368" i="20"/>
  <c r="BT368" i="20" s="1"/>
  <c r="BR125" i="20"/>
  <c r="BT125" i="20" s="1"/>
  <c r="BR16" i="20"/>
  <c r="BT16" i="20" s="1"/>
  <c r="BR147" i="20"/>
  <c r="BT147" i="20" s="1"/>
  <c r="BR39" i="20"/>
  <c r="BT39" i="20" s="1"/>
  <c r="BR303" i="20"/>
  <c r="BT303" i="20" s="1"/>
  <c r="BR97" i="20"/>
  <c r="BT97" i="20" s="1"/>
  <c r="BR225" i="20"/>
  <c r="BT225" i="20" s="1"/>
  <c r="BR234" i="20"/>
  <c r="BT234" i="20" s="1"/>
  <c r="BR360" i="20"/>
  <c r="BT360" i="20" s="1"/>
  <c r="BR133" i="20"/>
  <c r="BT133" i="20" s="1"/>
  <c r="BR248" i="20"/>
  <c r="BT248" i="20" s="1"/>
  <c r="BR17" i="20"/>
  <c r="BT17" i="20" s="1"/>
  <c r="BR142" i="20"/>
  <c r="BT142" i="20" s="1"/>
  <c r="BR300" i="20"/>
  <c r="BT300" i="20" s="1"/>
  <c r="BR325" i="20"/>
  <c r="BT325" i="20" s="1"/>
  <c r="BR351" i="20"/>
  <c r="BT351" i="20" s="1"/>
  <c r="BR215" i="20"/>
  <c r="BT215" i="20" s="1"/>
  <c r="BR226" i="20"/>
  <c r="BT226" i="20" s="1"/>
  <c r="BR264" i="20"/>
  <c r="BT264" i="20" s="1"/>
  <c r="BR326" i="20"/>
  <c r="BT326" i="20" s="1"/>
  <c r="BR15" i="20"/>
  <c r="BT15" i="20" s="1"/>
  <c r="BR101" i="20"/>
  <c r="BT101" i="20" s="1"/>
  <c r="BR196" i="20"/>
  <c r="BT196" i="20" s="1"/>
  <c r="BR227" i="20"/>
  <c r="BT227" i="20" s="1"/>
  <c r="BR265" i="20"/>
  <c r="BT265" i="20" s="1"/>
  <c r="BR327" i="20"/>
  <c r="BT327" i="20" s="1"/>
  <c r="BR28" i="20"/>
  <c r="BT28" i="20" s="1"/>
  <c r="BR31" i="20"/>
  <c r="BT31" i="20" s="1"/>
  <c r="BR271" i="20"/>
  <c r="BT271" i="20" s="1"/>
  <c r="BR130" i="20"/>
  <c r="BT130" i="20" s="1"/>
  <c r="BR382" i="20"/>
  <c r="BT382" i="20" s="1"/>
  <c r="BR48" i="20"/>
  <c r="BT48" i="20" s="1"/>
  <c r="BR102" i="20"/>
  <c r="BT102" i="20" s="1"/>
  <c r="BR202" i="20"/>
  <c r="BT202" i="20" s="1"/>
  <c r="BR361" i="20"/>
  <c r="BT361" i="20" s="1"/>
  <c r="BR50" i="20"/>
  <c r="BT50" i="20" s="1"/>
  <c r="BR47" i="20"/>
  <c r="BT47" i="20" s="1"/>
  <c r="BR136" i="20"/>
  <c r="BT136" i="20" s="1"/>
  <c r="BR203" i="20"/>
  <c r="BT203" i="20" s="1"/>
  <c r="BR238" i="20"/>
  <c r="BT238" i="20" s="1"/>
  <c r="BR362" i="20"/>
  <c r="BT362" i="20" s="1"/>
  <c r="BR74" i="20"/>
  <c r="BT74" i="20" s="1"/>
  <c r="BR90" i="20"/>
  <c r="BT90" i="20" s="1"/>
  <c r="BR12" i="20"/>
  <c r="BT12" i="20" s="1"/>
  <c r="BR67" i="20"/>
  <c r="BT67" i="20" s="1"/>
  <c r="BR58" i="20"/>
  <c r="BT58" i="20" s="1"/>
  <c r="BR107" i="20"/>
  <c r="BT107" i="20" s="1"/>
  <c r="BR140" i="20"/>
  <c r="BT140" i="20" s="1"/>
  <c r="BR166" i="20"/>
  <c r="BT166" i="20" s="1"/>
  <c r="BR210" i="20"/>
  <c r="BT210" i="20" s="1"/>
  <c r="BR235" i="20"/>
  <c r="BT235" i="20" s="1"/>
  <c r="BR293" i="20"/>
  <c r="BT293" i="20" s="1"/>
  <c r="BR370" i="20"/>
  <c r="BT370" i="20" s="1"/>
  <c r="BR13" i="20"/>
  <c r="BT13" i="20" s="1"/>
  <c r="BR60" i="20"/>
  <c r="BT60" i="20" s="1"/>
  <c r="BR108" i="20"/>
  <c r="BT108" i="20" s="1"/>
  <c r="BR141" i="20"/>
  <c r="BT141" i="20" s="1"/>
  <c r="BR211" i="20"/>
  <c r="BT211" i="20" s="1"/>
  <c r="BR294" i="20"/>
  <c r="BT294" i="20" s="1"/>
  <c r="BR372" i="20"/>
  <c r="BT372" i="20" s="1"/>
  <c r="BR57" i="20"/>
  <c r="BT57" i="20" s="1"/>
  <c r="BR51" i="20"/>
  <c r="BT51" i="20" s="1"/>
  <c r="BR205" i="20"/>
  <c r="BT205" i="20" s="1"/>
  <c r="BR249" i="20"/>
  <c r="BT249" i="20" s="1"/>
  <c r="BR341" i="20"/>
  <c r="BT341" i="20" s="1"/>
  <c r="BR364" i="20"/>
  <c r="BT364" i="20" s="1"/>
  <c r="BR228" i="20"/>
  <c r="BT228" i="20" s="1"/>
  <c r="BR335" i="20"/>
  <c r="BT335" i="20" s="1"/>
  <c r="BR192" i="20"/>
  <c r="BT192" i="20" s="1"/>
  <c r="BR139" i="20"/>
  <c r="BT139" i="20" s="1"/>
  <c r="BR109" i="20"/>
  <c r="BT109" i="20" s="1"/>
  <c r="BR18" i="20"/>
  <c r="BT18" i="20" s="1"/>
  <c r="BR29" i="20"/>
  <c r="BT29" i="20" s="1"/>
  <c r="BR95" i="20"/>
  <c r="BT95" i="20" s="1"/>
  <c r="BR115" i="20"/>
  <c r="BT115" i="20" s="1"/>
  <c r="BR148" i="20"/>
  <c r="BT148" i="20" s="1"/>
  <c r="BR301" i="20"/>
  <c r="BT301" i="20" s="1"/>
  <c r="BR375" i="20"/>
  <c r="BT375" i="20" s="1"/>
  <c r="BR30" i="20"/>
  <c r="BT30" i="20" s="1"/>
  <c r="BR116" i="20"/>
  <c r="BT116" i="20" s="1"/>
  <c r="BR149" i="20"/>
  <c r="BT149" i="20" s="1"/>
  <c r="BR167" i="20"/>
  <c r="BT167" i="20" s="1"/>
  <c r="BR240" i="20"/>
  <c r="BT240" i="20" s="1"/>
  <c r="BR302" i="20"/>
  <c r="BT302" i="20" s="1"/>
  <c r="BR346" i="20"/>
  <c r="BT346" i="20" s="1"/>
  <c r="BR266" i="20"/>
  <c r="BT266" i="20" s="1"/>
  <c r="BR150" i="20"/>
  <c r="BT150" i="20" s="1"/>
  <c r="BR201" i="20"/>
  <c r="BT201" i="20" s="1"/>
  <c r="BR354" i="20"/>
  <c r="BT354" i="20" s="1"/>
  <c r="BR73" i="20"/>
  <c r="BT73" i="20" s="1"/>
  <c r="BR96" i="20"/>
  <c r="BT96" i="20" s="1"/>
  <c r="BR123" i="20"/>
  <c r="BT123" i="20" s="1"/>
  <c r="BR156" i="20"/>
  <c r="BT156" i="20" s="1"/>
  <c r="BR250" i="20"/>
  <c r="BT250" i="20" s="1"/>
  <c r="BR277" i="20"/>
  <c r="BT277" i="20" s="1"/>
  <c r="BR91" i="20"/>
  <c r="BT91" i="20" s="1"/>
  <c r="BR75" i="20"/>
  <c r="BT75" i="20" s="1"/>
  <c r="BR124" i="20"/>
  <c r="BT124" i="20" s="1"/>
  <c r="BR157" i="20"/>
  <c r="BT157" i="20" s="1"/>
  <c r="BR278" i="20"/>
  <c r="BT278" i="20" s="1"/>
  <c r="BR27" i="20"/>
  <c r="BT27" i="20" s="1"/>
  <c r="BR247" i="20"/>
  <c r="BT247" i="20" s="1"/>
  <c r="BR20" i="20"/>
  <c r="BT20" i="20" s="1"/>
  <c r="BR131" i="20"/>
  <c r="BT131" i="20" s="1"/>
  <c r="BR164" i="20"/>
  <c r="BT164" i="20" s="1"/>
  <c r="BR193" i="20"/>
  <c r="BT193" i="20" s="1"/>
  <c r="BR285" i="20"/>
  <c r="BT285" i="20" s="1"/>
  <c r="BR313" i="20"/>
  <c r="BT313" i="20" s="1"/>
  <c r="BR352" i="20"/>
  <c r="BT352" i="20" s="1"/>
  <c r="BR22" i="20"/>
  <c r="BT22" i="20" s="1"/>
  <c r="BR21" i="20"/>
  <c r="BT21" i="20" s="1"/>
  <c r="BR132" i="20"/>
  <c r="BT132" i="20" s="1"/>
  <c r="BR194" i="20"/>
  <c r="BT194" i="20" s="1"/>
  <c r="BR251" i="20"/>
  <c r="BT251" i="20" s="1"/>
  <c r="BR286" i="20"/>
  <c r="BT286" i="20" s="1"/>
  <c r="BR353" i="20"/>
  <c r="BT353" i="20" s="1"/>
  <c r="BR3" i="20"/>
  <c r="BT3" i="20" s="1"/>
  <c r="BR79" i="20"/>
  <c r="BT79" i="20" s="1"/>
  <c r="BR126" i="20"/>
  <c r="BT126" i="20" s="1"/>
  <c r="BR159" i="20"/>
  <c r="BT159" i="20" s="1"/>
  <c r="BR280" i="20"/>
  <c r="BT280" i="20" s="1"/>
  <c r="BR308" i="20"/>
  <c r="BT308" i="20" s="1"/>
  <c r="BR379" i="20"/>
  <c r="BT379" i="20" s="1"/>
  <c r="BR14" i="20"/>
  <c r="BT14" i="20" s="1"/>
  <c r="BR185" i="20"/>
  <c r="BT185" i="20" s="1"/>
  <c r="BR122" i="20"/>
  <c r="BT122" i="20" s="1"/>
  <c r="BR239" i="20"/>
  <c r="BT239" i="20" s="1"/>
  <c r="BR82" i="20"/>
  <c r="BT82" i="20" s="1"/>
  <c r="BR176" i="20"/>
  <c r="BT176" i="20" s="1"/>
  <c r="BR183" i="20"/>
  <c r="BT183" i="20" s="1"/>
  <c r="BR218" i="20"/>
  <c r="BT218" i="20" s="1"/>
  <c r="BR256" i="20"/>
  <c r="BT256" i="20" s="1"/>
  <c r="BR320" i="20"/>
  <c r="BT320" i="20" s="1"/>
  <c r="BR345" i="20"/>
  <c r="BT345" i="20" s="1"/>
  <c r="BR86" i="20"/>
  <c r="BT86" i="20" s="1"/>
  <c r="BR184" i="20"/>
  <c r="BT184" i="20" s="1"/>
  <c r="BR219" i="20"/>
  <c r="BT219" i="20" s="1"/>
  <c r="BR257" i="20"/>
  <c r="BT257" i="20" s="1"/>
  <c r="BR322" i="20"/>
  <c r="BT322" i="20" s="1"/>
  <c r="BR288" i="20"/>
  <c r="BT288" i="20" s="1"/>
  <c r="BR191" i="20"/>
  <c r="BT191" i="20" s="1"/>
  <c r="BR237" i="20"/>
  <c r="BT237" i="20" s="1"/>
  <c r="BR289" i="20"/>
  <c r="BT289" i="20" s="1"/>
  <c r="BR323" i="20"/>
  <c r="BT323" i="20" s="1"/>
  <c r="BR344" i="20"/>
  <c r="BT344" i="20" s="1"/>
  <c r="BR24" i="20"/>
  <c r="BT24" i="20" s="1"/>
  <c r="BR120" i="20"/>
  <c r="BT120" i="20" s="1"/>
  <c r="BR153" i="20"/>
  <c r="BT153" i="20" s="1"/>
  <c r="BR174" i="20"/>
  <c r="BT174" i="20" s="1"/>
  <c r="BR306" i="20"/>
  <c r="BT306" i="20" s="1"/>
  <c r="BR80" i="20"/>
  <c r="BT80" i="20" s="1"/>
  <c r="BR336" i="20"/>
  <c r="BT336" i="20" s="1"/>
  <c r="BR261" i="20"/>
  <c r="BT261" i="20" s="1"/>
  <c r="BR6" i="20"/>
  <c r="BT6" i="20" s="1"/>
  <c r="BR304" i="20"/>
  <c r="BT304" i="20" s="1"/>
  <c r="BR119" i="20"/>
  <c r="BT119" i="20" s="1"/>
  <c r="BR9" i="20"/>
  <c r="BT9" i="20" s="1"/>
  <c r="BR53" i="20"/>
  <c r="BT53" i="20" s="1"/>
  <c r="BR135" i="20"/>
  <c r="BT135" i="20" s="1"/>
  <c r="BR243" i="20"/>
  <c r="BT243" i="20" s="1"/>
  <c r="BR309" i="20"/>
  <c r="BT309" i="20" s="1"/>
  <c r="BR66" i="20"/>
  <c r="BT66" i="20" s="1"/>
  <c r="BR181" i="20"/>
  <c r="BT181" i="20" s="1"/>
  <c r="BR197" i="20"/>
  <c r="BT197" i="20" s="1"/>
  <c r="BR46" i="20"/>
  <c r="BT46" i="20" s="1"/>
  <c r="BR33" i="20"/>
  <c r="BT33" i="20" s="1"/>
  <c r="BR143" i="20"/>
  <c r="BT143" i="20" s="1"/>
  <c r="BR171" i="20"/>
  <c r="BT171" i="20" s="1"/>
  <c r="BR376" i="20"/>
  <c r="BT376" i="20" s="1"/>
  <c r="BR62" i="20"/>
  <c r="BT62" i="20" s="1"/>
  <c r="BR179" i="20"/>
  <c r="BT179" i="20" s="1"/>
  <c r="BR272" i="20"/>
  <c r="BT272" i="20" s="1"/>
  <c r="BR315" i="20"/>
  <c r="BT315" i="20" s="1"/>
  <c r="BR357" i="20"/>
  <c r="BT357" i="20" s="1"/>
  <c r="BR5" i="20"/>
  <c r="BT5" i="20" s="1"/>
  <c r="BR128" i="20"/>
  <c r="BT128" i="20" s="1"/>
  <c r="BR161" i="20"/>
  <c r="BT161" i="20" s="1"/>
  <c r="BR273" i="20"/>
  <c r="BT273" i="20" s="1"/>
  <c r="BR282" i="20"/>
  <c r="BT282" i="20" s="1"/>
  <c r="BR371" i="20"/>
  <c r="BT371" i="20" s="1"/>
  <c r="BR10" i="20"/>
  <c r="BT10" i="20" s="1"/>
  <c r="BR63" i="20"/>
  <c r="BT63" i="20" s="1"/>
  <c r="BR54" i="20"/>
  <c r="BT54" i="20" s="1"/>
  <c r="BR105" i="20"/>
  <c r="BT105" i="20" s="1"/>
  <c r="BR208" i="20"/>
  <c r="BT208" i="20" s="1"/>
  <c r="BR244" i="20"/>
  <c r="BT244" i="20" s="1"/>
  <c r="BR311" i="20"/>
  <c r="BT311" i="20" s="1"/>
  <c r="BR367" i="20"/>
  <c r="BT367" i="20" s="1"/>
  <c r="BR88" i="20"/>
  <c r="BT88" i="20" s="1"/>
  <c r="BR113" i="20"/>
  <c r="BT113" i="20" s="1"/>
  <c r="BR334" i="20"/>
  <c r="BT334" i="20" s="1"/>
  <c r="BR373" i="20"/>
  <c r="BT373" i="20" s="1"/>
  <c r="BR69" i="20"/>
  <c r="BT69" i="20" s="1"/>
  <c r="BR188" i="20"/>
  <c r="BT188" i="20" s="1"/>
  <c r="BR283" i="20"/>
  <c r="BT283" i="20" s="1"/>
  <c r="BR316" i="20"/>
  <c r="BT316" i="20" s="1"/>
  <c r="BR84" i="20"/>
  <c r="BT84" i="20" s="1"/>
  <c r="BR318" i="20"/>
  <c r="BT318" i="20" s="1"/>
  <c r="BR65" i="20"/>
  <c r="BT65" i="20" s="1"/>
  <c r="BR110" i="20"/>
  <c r="BT110" i="20" s="1"/>
  <c r="BR151" i="20"/>
  <c r="BT151" i="20" s="1"/>
  <c r="BR329" i="20"/>
  <c r="BT329" i="20" s="1"/>
  <c r="BR40" i="20"/>
  <c r="BT40" i="20" s="1"/>
  <c r="BR195" i="20"/>
  <c r="BT195" i="20" s="1"/>
  <c r="BR187" i="20"/>
  <c r="BT187" i="20" s="1"/>
  <c r="BR222" i="20"/>
  <c r="BT222" i="20" s="1"/>
  <c r="BR260" i="20"/>
  <c r="BT260" i="20" s="1"/>
  <c r="BR292" i="20"/>
  <c r="BT292" i="20" s="1"/>
  <c r="BR338" i="20"/>
  <c r="BT338" i="20" s="1"/>
  <c r="BR342" i="20"/>
  <c r="BT342" i="20" s="1"/>
  <c r="BR26" i="20"/>
  <c r="BT26" i="20" s="1"/>
  <c r="BR138" i="20"/>
  <c r="BT138" i="20" s="1"/>
  <c r="BR290" i="20"/>
  <c r="BT290" i="20" s="1"/>
  <c r="BR312" i="20"/>
  <c r="BT312" i="20" s="1"/>
  <c r="BR85" i="20"/>
  <c r="BT85" i="20" s="1"/>
  <c r="BR146" i="20"/>
  <c r="BT146" i="20" s="1"/>
  <c r="BR299" i="20"/>
  <c r="BT299" i="20" s="1"/>
  <c r="BR343" i="20"/>
  <c r="BT343" i="20" s="1"/>
  <c r="BR129" i="20"/>
  <c r="BT129" i="20" s="1"/>
  <c r="BR378" i="20"/>
  <c r="BT378" i="20" s="1"/>
  <c r="BR355" i="20"/>
  <c r="BT355" i="20" s="1"/>
  <c r="BR172" i="20"/>
  <c r="BT172" i="20" s="1"/>
  <c r="BR305" i="20"/>
  <c r="BT305" i="20" s="1"/>
  <c r="BR61" i="20"/>
  <c r="BT61" i="20" s="1"/>
  <c r="BR104" i="20"/>
  <c r="BT104" i="20" s="1"/>
  <c r="BR207" i="20"/>
  <c r="BT207" i="20" s="1"/>
  <c r="BR366" i="20"/>
  <c r="BT366" i="20" s="1"/>
  <c r="BR173" i="20"/>
  <c r="BT173" i="20" s="1"/>
  <c r="BR216" i="20"/>
  <c r="BT216" i="20" s="1"/>
  <c r="BR356" i="20"/>
  <c r="BT356" i="20" s="1"/>
  <c r="BR380" i="20"/>
  <c r="BT380" i="20" s="1"/>
  <c r="BR44" i="20"/>
  <c r="BT44" i="20" s="1"/>
  <c r="BR118" i="20"/>
  <c r="BT118" i="20" s="1"/>
  <c r="BR236" i="20"/>
  <c r="BT236" i="20" s="1"/>
  <c r="BR259" i="20"/>
  <c r="BT259" i="20" s="1"/>
  <c r="BR76" i="20"/>
  <c r="BT76" i="20" s="1"/>
  <c r="BR34" i="20"/>
  <c r="BT34" i="20" s="1"/>
  <c r="BR94" i="20"/>
  <c r="BT94" i="20" s="1"/>
  <c r="BR198" i="20"/>
  <c r="BT198" i="20" s="1"/>
  <c r="BR230" i="20"/>
  <c r="BT230" i="20" s="1"/>
  <c r="BR268" i="20"/>
  <c r="BT268" i="20" s="1"/>
  <c r="BR330" i="20"/>
  <c r="BT330" i="20" s="1"/>
  <c r="BR169" i="20"/>
  <c r="BT169" i="20" s="1"/>
  <c r="BR180" i="20"/>
  <c r="BT180" i="20" s="1"/>
  <c r="BR242" i="20"/>
  <c r="BT242" i="20" s="1"/>
  <c r="BR253" i="20"/>
  <c r="BT253" i="20" s="1"/>
  <c r="BR349" i="20"/>
  <c r="BT349" i="20" s="1"/>
  <c r="BR92" i="20"/>
  <c r="BT92" i="20" s="1"/>
  <c r="BR121" i="20"/>
  <c r="BT121" i="20" s="1"/>
  <c r="BR154" i="20"/>
  <c r="BT154" i="20" s="1"/>
  <c r="BR246" i="20"/>
  <c r="BT246" i="20" s="1"/>
  <c r="BR275" i="20"/>
  <c r="BT275" i="20" s="1"/>
  <c r="BR307" i="20"/>
  <c r="BT307" i="20" s="1"/>
  <c r="BR162" i="20"/>
  <c r="BT162" i="20" s="1"/>
  <c r="BR152" i="20"/>
  <c r="BT152" i="20" s="1"/>
  <c r="BR42" i="20"/>
  <c r="BT42" i="20" s="1"/>
  <c r="BR319" i="20"/>
  <c r="BT319" i="20" s="1"/>
  <c r="BR232" i="20"/>
  <c r="BT232" i="20" s="1"/>
  <c r="BR134" i="20"/>
  <c r="BT134" i="20" s="1"/>
  <c r="BR165" i="20"/>
  <c r="BT165" i="20" s="1"/>
  <c r="BR178" i="20"/>
  <c r="BT178" i="20" s="1"/>
  <c r="BR221" i="20"/>
  <c r="BT221" i="20" s="1"/>
  <c r="BR267" i="20"/>
  <c r="BT267" i="20" s="1"/>
  <c r="BR8" i="20"/>
  <c r="BT8" i="20" s="1"/>
  <c r="BR59" i="20"/>
  <c r="BT59" i="20" s="1"/>
  <c r="BR52" i="20"/>
  <c r="BT52" i="20" s="1"/>
  <c r="BR103" i="20"/>
  <c r="BT103" i="20" s="1"/>
  <c r="BR206" i="20"/>
  <c r="BT206" i="20" s="1"/>
  <c r="BR333" i="20"/>
  <c r="BT333" i="20" s="1"/>
  <c r="BR365" i="20"/>
  <c r="BT365" i="20" s="1"/>
  <c r="BR254" i="20"/>
  <c r="BT254" i="20" s="1"/>
  <c r="BR38" i="20"/>
  <c r="BT38" i="20" s="1"/>
  <c r="BR45" i="20"/>
  <c r="BT45" i="20" s="1"/>
  <c r="BR186" i="20"/>
  <c r="BT186" i="20" s="1"/>
  <c r="BR229" i="20"/>
  <c r="BT229" i="20" s="1"/>
  <c r="BR296" i="20"/>
  <c r="BT296" i="20" s="1"/>
  <c r="BR83" i="20"/>
  <c r="BT83" i="20" s="1"/>
  <c r="BR111" i="20"/>
  <c r="BT111" i="20" s="1"/>
  <c r="BR144" i="20"/>
  <c r="BT144" i="20" s="1"/>
  <c r="BR214" i="20"/>
  <c r="BT214" i="20" s="1"/>
  <c r="BR297" i="20"/>
  <c r="BT297" i="20" s="1"/>
  <c r="BR78" i="20"/>
  <c r="BT78" i="20" s="1"/>
  <c r="BR35" i="20"/>
  <c r="BT35" i="20" s="1"/>
  <c r="BR199" i="20"/>
  <c r="BT199" i="20" s="1"/>
  <c r="BR231" i="20"/>
  <c r="BT231" i="20" s="1"/>
  <c r="BR269" i="20"/>
  <c r="BT269" i="20" s="1"/>
  <c r="BR332" i="20"/>
  <c r="BT332" i="20" s="1"/>
  <c r="BR377" i="20"/>
  <c r="BT377" i="20" s="1"/>
  <c r="BR64" i="20"/>
  <c r="BT64" i="20" s="1"/>
  <c r="BR41" i="20"/>
  <c r="BT41" i="20" s="1"/>
  <c r="BR291" i="20"/>
  <c r="BT291" i="20" s="1"/>
  <c r="BR348" i="20"/>
  <c r="BT348" i="20" s="1"/>
  <c r="BR11" i="20"/>
  <c r="BT11" i="20" s="1"/>
  <c r="BR213" i="20"/>
  <c r="BT213" i="20" s="1"/>
  <c r="BR274" i="20"/>
  <c r="BT274" i="20" s="1"/>
  <c r="BR321" i="20"/>
  <c r="BT321" i="20" s="1"/>
  <c r="BR4" i="20"/>
  <c r="BT4" i="20" s="1"/>
  <c r="BR99" i="20"/>
  <c r="BT99" i="20" s="1"/>
  <c r="BR127" i="20"/>
  <c r="BT127" i="20" s="1"/>
  <c r="BR160" i="20"/>
  <c r="BT160" i="20" s="1"/>
  <c r="BR252" i="20"/>
  <c r="BT252" i="20" s="1"/>
  <c r="BR281" i="20"/>
  <c r="BT281" i="20" s="1"/>
  <c r="BR310" i="20"/>
  <c r="BT310" i="20" s="1"/>
  <c r="BR347" i="20"/>
  <c r="BT347" i="20" s="1"/>
  <c r="BR369" i="20"/>
  <c r="BT369" i="20" s="1"/>
  <c r="BR68" i="20"/>
  <c r="BT68" i="20" s="1"/>
  <c r="BR87" i="20"/>
  <c r="BT87" i="20" s="1"/>
  <c r="BR81" i="20"/>
  <c r="BT81" i="20" s="1"/>
  <c r="BR112" i="20"/>
  <c r="BT112" i="20" s="1"/>
  <c r="BR145" i="20"/>
  <c r="BT145" i="20" s="1"/>
  <c r="BR298" i="20"/>
  <c r="BT298" i="20" s="1"/>
  <c r="BR56" i="20"/>
  <c r="BT56" i="20" s="1"/>
  <c r="BR189" i="20"/>
  <c r="BT189" i="20" s="1"/>
  <c r="BR224" i="20"/>
  <c r="BT224" i="20" s="1"/>
  <c r="BR262" i="20"/>
  <c r="BT262" i="20" s="1"/>
  <c r="BR324" i="20"/>
  <c r="BT324" i="20" s="1"/>
  <c r="BR36" i="20"/>
  <c r="BT36" i="20" s="1"/>
  <c r="BR98" i="20"/>
  <c r="BT98" i="20" s="1"/>
  <c r="BR200" i="20"/>
  <c r="BT200" i="20" s="1"/>
  <c r="BR270" i="20"/>
  <c r="BT270" i="20" s="1"/>
  <c r="BR381" i="20"/>
  <c r="BT381" i="20" s="1"/>
  <c r="BR93" i="20"/>
  <c r="BT93" i="20" s="1"/>
  <c r="BR223" i="20"/>
  <c r="BT223" i="20" s="1"/>
  <c r="BR340" i="20"/>
  <c r="BT340" i="20" s="1"/>
  <c r="BR358" i="20"/>
  <c r="BT358" i="20" s="1"/>
  <c r="B48" i="21"/>
  <c r="B31" i="21"/>
  <c r="G52" i="22"/>
  <c r="AZ2" i="22"/>
  <c r="E31" i="21"/>
  <c r="G49" i="21"/>
  <c r="O20" i="21"/>
  <c r="F25" i="21"/>
  <c r="I42" i="21" s="1"/>
  <c r="AD380" i="20"/>
  <c r="AF380" i="20" s="1"/>
  <c r="AD362" i="20"/>
  <c r="AF362" i="20" s="1"/>
  <c r="AD369" i="20"/>
  <c r="AF369" i="20" s="1"/>
  <c r="AD343" i="20"/>
  <c r="AF343" i="20" s="1"/>
  <c r="AD359" i="20"/>
  <c r="AF359" i="20" s="1"/>
  <c r="AD330" i="20"/>
  <c r="AF330" i="20" s="1"/>
  <c r="AD333" i="20"/>
  <c r="AF333" i="20" s="1"/>
  <c r="AD323" i="20"/>
  <c r="AF323" i="20" s="1"/>
  <c r="AD319" i="20"/>
  <c r="AF319" i="20" s="1"/>
  <c r="AD314" i="20"/>
  <c r="AF314" i="20" s="1"/>
  <c r="AD305" i="20"/>
  <c r="AF305" i="20" s="1"/>
  <c r="AD297" i="20"/>
  <c r="AF297" i="20" s="1"/>
  <c r="AD291" i="20"/>
  <c r="AF291" i="20" s="1"/>
  <c r="AD283" i="20"/>
  <c r="AF283" i="20" s="1"/>
  <c r="AD264" i="20"/>
  <c r="AF264" i="20" s="1"/>
  <c r="AD256" i="20"/>
  <c r="AF256" i="20" s="1"/>
  <c r="AD232" i="20"/>
  <c r="AF232" i="20" s="1"/>
  <c r="AD224" i="20"/>
  <c r="AF224" i="20" s="1"/>
  <c r="AD239" i="20"/>
  <c r="AF239" i="20" s="1"/>
  <c r="AD211" i="20"/>
  <c r="AF211" i="20" s="1"/>
  <c r="AD203" i="20"/>
  <c r="AF203" i="20" s="1"/>
  <c r="AD196" i="20"/>
  <c r="AF196" i="20" s="1"/>
  <c r="AD184" i="20"/>
  <c r="AF184" i="20" s="1"/>
  <c r="AD192" i="20"/>
  <c r="AF192" i="20" s="1"/>
  <c r="AD175" i="20"/>
  <c r="AF175" i="20" s="1"/>
  <c r="AD163" i="20"/>
  <c r="AF163" i="20" s="1"/>
  <c r="AD155" i="20"/>
  <c r="AF155" i="20" s="1"/>
  <c r="AD147" i="20"/>
  <c r="AF147" i="20" s="1"/>
  <c r="AD128" i="20"/>
  <c r="AF128" i="20" s="1"/>
  <c r="AD120" i="20"/>
  <c r="AF120" i="20" s="1"/>
  <c r="AD112" i="20"/>
  <c r="AF112" i="20" s="1"/>
  <c r="AD104" i="20"/>
  <c r="AF104" i="20" s="1"/>
  <c r="AD91" i="20"/>
  <c r="AF91" i="20" s="1"/>
  <c r="AD72" i="20"/>
  <c r="AF72" i="20" s="1"/>
  <c r="AD31" i="20"/>
  <c r="AF31" i="20" s="1"/>
  <c r="AD41" i="20"/>
  <c r="AF41" i="20" s="1"/>
  <c r="AD88" i="20"/>
  <c r="AF88" i="20" s="1"/>
  <c r="AD50" i="20"/>
  <c r="AF50" i="20" s="1"/>
  <c r="AD64" i="20"/>
  <c r="AF64" i="20" s="1"/>
  <c r="AD75" i="20"/>
  <c r="AF75" i="20" s="1"/>
  <c r="AD2" i="20"/>
  <c r="AD6" i="20"/>
  <c r="AF6" i="20" s="1"/>
  <c r="AD40" i="20"/>
  <c r="AF40" i="20" s="1"/>
  <c r="AD12" i="20"/>
  <c r="AF12" i="20" s="1"/>
  <c r="AD361" i="20"/>
  <c r="AF361" i="20" s="1"/>
  <c r="AD379" i="20"/>
  <c r="AF379" i="20" s="1"/>
  <c r="AD355" i="20"/>
  <c r="AF355" i="20" s="1"/>
  <c r="AD373" i="20"/>
  <c r="AF373" i="20" s="1"/>
  <c r="AD341" i="20"/>
  <c r="AF341" i="20" s="1"/>
  <c r="AD329" i="20"/>
  <c r="AF329" i="20" s="1"/>
  <c r="AD338" i="20"/>
  <c r="AF338" i="20" s="1"/>
  <c r="AD321" i="20"/>
  <c r="AF321" i="20" s="1"/>
  <c r="AD317" i="20"/>
  <c r="AF317" i="20" s="1"/>
  <c r="AD304" i="20"/>
  <c r="AF304" i="20" s="1"/>
  <c r="AD296" i="20"/>
  <c r="AF296" i="20" s="1"/>
  <c r="AD315" i="20"/>
  <c r="AF315" i="20" s="1"/>
  <c r="AD290" i="20"/>
  <c r="AF290" i="20" s="1"/>
  <c r="AD282" i="20"/>
  <c r="AF282" i="20" s="1"/>
  <c r="AD271" i="20"/>
  <c r="AF271" i="20" s="1"/>
  <c r="AD263" i="20"/>
  <c r="AF263" i="20" s="1"/>
  <c r="AD255" i="20"/>
  <c r="AF255" i="20" s="1"/>
  <c r="AD246" i="20"/>
  <c r="AF246" i="20" s="1"/>
  <c r="AD237" i="20"/>
  <c r="AF237" i="20" s="1"/>
  <c r="AD231" i="20"/>
  <c r="AF231" i="20" s="1"/>
  <c r="AD223" i="20"/>
  <c r="AF223" i="20" s="1"/>
  <c r="AD210" i="20"/>
  <c r="AF210" i="20" s="1"/>
  <c r="AD202" i="20"/>
  <c r="AF202" i="20" s="1"/>
  <c r="AD183" i="20"/>
  <c r="AF183" i="20" s="1"/>
  <c r="AD173" i="20"/>
  <c r="AF173" i="20" s="1"/>
  <c r="AD162" i="20"/>
  <c r="AF162" i="20" s="1"/>
  <c r="AD154" i="20"/>
  <c r="AF154" i="20" s="1"/>
  <c r="AD146" i="20"/>
  <c r="AF146" i="20" s="1"/>
  <c r="AD135" i="20"/>
  <c r="AF135" i="20" s="1"/>
  <c r="AD127" i="20"/>
  <c r="AF127" i="20" s="1"/>
  <c r="AD119" i="20"/>
  <c r="AF119" i="20" s="1"/>
  <c r="AD111" i="20"/>
  <c r="AF111" i="20" s="1"/>
  <c r="AD170" i="20"/>
  <c r="AF170" i="20" s="1"/>
  <c r="AD102" i="20"/>
  <c r="AF102" i="20" s="1"/>
  <c r="AD93" i="20"/>
  <c r="AF93" i="20" s="1"/>
  <c r="AD96" i="20"/>
  <c r="AF96" i="20" s="1"/>
  <c r="AD55" i="20"/>
  <c r="AF55" i="20" s="1"/>
  <c r="AD38" i="20"/>
  <c r="AF38" i="20" s="1"/>
  <c r="AD27" i="20"/>
  <c r="AF27" i="20" s="1"/>
  <c r="AD71" i="20"/>
  <c r="AF71" i="20" s="1"/>
  <c r="AD26" i="20"/>
  <c r="AF26" i="20" s="1"/>
  <c r="AD84" i="20"/>
  <c r="AF84" i="20" s="1"/>
  <c r="AD39" i="20"/>
  <c r="AF39" i="20" s="1"/>
  <c r="AD48" i="20"/>
  <c r="AF48" i="20" s="1"/>
  <c r="AD57" i="20"/>
  <c r="AF57" i="20" s="1"/>
  <c r="AD14" i="20"/>
  <c r="AF14" i="20" s="1"/>
  <c r="AD7" i="20"/>
  <c r="AF7" i="20" s="1"/>
  <c r="AD5" i="20"/>
  <c r="AF5" i="20" s="1"/>
  <c r="AD11" i="20"/>
  <c r="AF11" i="20" s="1"/>
  <c r="AD46" i="20"/>
  <c r="AF46" i="20" s="1"/>
  <c r="AD381" i="20"/>
  <c r="AF381" i="20" s="1"/>
  <c r="AD368" i="20"/>
  <c r="AF368" i="20" s="1"/>
  <c r="AD374" i="20"/>
  <c r="AF374" i="20" s="1"/>
  <c r="AD354" i="20"/>
  <c r="AF354" i="20" s="1"/>
  <c r="AD356" i="20"/>
  <c r="AF356" i="20" s="1"/>
  <c r="AD349" i="20"/>
  <c r="AF349" i="20" s="1"/>
  <c r="AD351" i="20"/>
  <c r="AF351" i="20" s="1"/>
  <c r="AD328" i="20"/>
  <c r="AF328" i="20" s="1"/>
  <c r="AD337" i="20"/>
  <c r="AF337" i="20" s="1"/>
  <c r="AD320" i="20"/>
  <c r="AF320" i="20" s="1"/>
  <c r="AD332" i="20"/>
  <c r="AF332" i="20" s="1"/>
  <c r="AD303" i="20"/>
  <c r="AF303" i="20" s="1"/>
  <c r="AD295" i="20"/>
  <c r="AF295" i="20" s="1"/>
  <c r="AD289" i="20"/>
  <c r="AF289" i="20" s="1"/>
  <c r="AD281" i="20"/>
  <c r="AF281" i="20" s="1"/>
  <c r="AD273" i="20"/>
  <c r="AF273" i="20" s="1"/>
  <c r="AD270" i="20"/>
  <c r="AF270" i="20" s="1"/>
  <c r="AD262" i="20"/>
  <c r="AF262" i="20" s="1"/>
  <c r="AD254" i="20"/>
  <c r="AF254" i="20" s="1"/>
  <c r="AD252" i="20"/>
  <c r="AF252" i="20" s="1"/>
  <c r="AD253" i="20"/>
  <c r="AF253" i="20" s="1"/>
  <c r="AD243" i="20"/>
  <c r="AF243" i="20" s="1"/>
  <c r="AD230" i="20"/>
  <c r="AF230" i="20" s="1"/>
  <c r="AD222" i="20"/>
  <c r="AF222" i="20" s="1"/>
  <c r="AD235" i="20"/>
  <c r="AF235" i="20" s="1"/>
  <c r="AD216" i="20"/>
  <c r="AF216" i="20" s="1"/>
  <c r="AD209" i="20"/>
  <c r="AF209" i="20" s="1"/>
  <c r="AD201" i="20"/>
  <c r="AF201" i="20" s="1"/>
  <c r="AD190" i="20"/>
  <c r="AF190" i="20" s="1"/>
  <c r="AD182" i="20"/>
  <c r="AF182" i="20" s="1"/>
  <c r="AD198" i="20"/>
  <c r="AF198" i="20" s="1"/>
  <c r="AD161" i="20"/>
  <c r="AF161" i="20" s="1"/>
  <c r="AD153" i="20"/>
  <c r="AF153" i="20" s="1"/>
  <c r="AD145" i="20"/>
  <c r="AF145" i="20" s="1"/>
  <c r="AD137" i="20"/>
  <c r="AF137" i="20" s="1"/>
  <c r="AD134" i="20"/>
  <c r="AF134" i="20" s="1"/>
  <c r="AD126" i="20"/>
  <c r="AF126" i="20" s="1"/>
  <c r="AD118" i="20"/>
  <c r="AF118" i="20" s="1"/>
  <c r="AD110" i="20"/>
  <c r="AF110" i="20" s="1"/>
  <c r="AD103" i="20"/>
  <c r="AF103" i="20" s="1"/>
  <c r="AD139" i="20"/>
  <c r="AF139" i="20" s="1"/>
  <c r="AD54" i="20"/>
  <c r="AF54" i="20" s="1"/>
  <c r="AD36" i="20"/>
  <c r="AF36" i="20" s="1"/>
  <c r="AD87" i="20"/>
  <c r="AF87" i="20" s="1"/>
  <c r="AD70" i="20"/>
  <c r="AF70" i="20" s="1"/>
  <c r="AD30" i="20"/>
  <c r="AF30" i="20" s="1"/>
  <c r="AD37" i="20"/>
  <c r="AF37" i="20" s="1"/>
  <c r="AD67" i="20"/>
  <c r="AF67" i="20" s="1"/>
  <c r="AD4" i="20"/>
  <c r="AF4" i="20" s="1"/>
  <c r="AD89" i="20"/>
  <c r="AF89" i="20" s="1"/>
  <c r="AD81" i="20"/>
  <c r="AF81" i="20" s="1"/>
  <c r="AD10" i="20"/>
  <c r="AF10" i="20" s="1"/>
  <c r="AD22" i="20"/>
  <c r="AF22" i="20" s="1"/>
  <c r="AD372" i="20"/>
  <c r="AF372" i="20" s="1"/>
  <c r="AD367" i="20"/>
  <c r="AF367" i="20" s="1"/>
  <c r="AD353" i="20"/>
  <c r="AF353" i="20" s="1"/>
  <c r="AD352" i="20"/>
  <c r="AF352" i="20" s="1"/>
  <c r="AD342" i="20"/>
  <c r="AF342" i="20" s="1"/>
  <c r="AD334" i="20"/>
  <c r="AF334" i="20" s="1"/>
  <c r="AD327" i="20"/>
  <c r="AF327" i="20" s="1"/>
  <c r="AD302" i="20"/>
  <c r="AF302" i="20" s="1"/>
  <c r="AD294" i="20"/>
  <c r="AF294" i="20" s="1"/>
  <c r="AD293" i="20"/>
  <c r="AF293" i="20" s="1"/>
  <c r="AD288" i="20"/>
  <c r="AF288" i="20" s="1"/>
  <c r="AD280" i="20"/>
  <c r="AF280" i="20" s="1"/>
  <c r="AD269" i="20"/>
  <c r="AF269" i="20" s="1"/>
  <c r="AD261" i="20"/>
  <c r="AF261" i="20" s="1"/>
  <c r="AD251" i="20"/>
  <c r="AF251" i="20" s="1"/>
  <c r="AD233" i="20"/>
  <c r="AF233" i="20" s="1"/>
  <c r="AD241" i="20"/>
  <c r="AF241" i="20" s="1"/>
  <c r="AD229" i="20"/>
  <c r="AF229" i="20" s="1"/>
  <c r="AD221" i="20"/>
  <c r="AF221" i="20" s="1"/>
  <c r="AD208" i="20"/>
  <c r="AF208" i="20" s="1"/>
  <c r="AD200" i="20"/>
  <c r="AF200" i="20" s="1"/>
  <c r="AD189" i="20"/>
  <c r="AF189" i="20" s="1"/>
  <c r="AD181" i="20"/>
  <c r="AF181" i="20" s="1"/>
  <c r="AD197" i="20"/>
  <c r="AF197" i="20" s="1"/>
  <c r="AD172" i="20"/>
  <c r="AF172" i="20" s="1"/>
  <c r="AD160" i="20"/>
  <c r="AF160" i="20" s="1"/>
  <c r="AD152" i="20"/>
  <c r="AF152" i="20" s="1"/>
  <c r="AD144" i="20"/>
  <c r="AF144" i="20" s="1"/>
  <c r="AD133" i="20"/>
  <c r="AF133" i="20" s="1"/>
  <c r="AD125" i="20"/>
  <c r="AF125" i="20" s="1"/>
  <c r="AD117" i="20"/>
  <c r="AF117" i="20" s="1"/>
  <c r="AD109" i="20"/>
  <c r="AF109" i="20" s="1"/>
  <c r="AD98" i="20"/>
  <c r="AF98" i="20" s="1"/>
  <c r="AD92" i="20"/>
  <c r="AF92" i="20" s="1"/>
  <c r="AD53" i="20"/>
  <c r="AF53" i="20" s="1"/>
  <c r="AD35" i="20"/>
  <c r="AF35" i="20" s="1"/>
  <c r="AD83" i="20"/>
  <c r="AF83" i="20" s="1"/>
  <c r="AD65" i="20"/>
  <c r="AF65" i="20" s="1"/>
  <c r="AD69" i="20"/>
  <c r="AF69" i="20" s="1"/>
  <c r="AD66" i="20"/>
  <c r="AF66" i="20" s="1"/>
  <c r="AD29" i="20"/>
  <c r="AF29" i="20" s="1"/>
  <c r="AD90" i="20"/>
  <c r="AF90" i="20" s="1"/>
  <c r="AD60" i="20"/>
  <c r="AF60" i="20" s="1"/>
  <c r="AD3" i="20"/>
  <c r="AF3" i="20" s="1"/>
  <c r="AD77" i="20"/>
  <c r="AF77" i="20" s="1"/>
  <c r="AD9" i="20"/>
  <c r="AF9" i="20" s="1"/>
  <c r="AD25" i="20"/>
  <c r="AF25" i="20" s="1"/>
  <c r="AD382" i="20"/>
  <c r="AF382" i="20" s="1"/>
  <c r="AD365" i="20"/>
  <c r="AF365" i="20" s="1"/>
  <c r="AD347" i="20"/>
  <c r="AF347" i="20" s="1"/>
  <c r="AD350" i="20"/>
  <c r="AF350" i="20" s="1"/>
  <c r="AD325" i="20"/>
  <c r="AF325" i="20" s="1"/>
  <c r="AD322" i="20"/>
  <c r="AF322" i="20" s="1"/>
  <c r="AD308" i="20"/>
  <c r="AF308" i="20" s="1"/>
  <c r="AD300" i="20"/>
  <c r="AF300" i="20" s="1"/>
  <c r="AD310" i="20"/>
  <c r="AF310" i="20" s="1"/>
  <c r="AD286" i="20"/>
  <c r="AF286" i="20" s="1"/>
  <c r="AD278" i="20"/>
  <c r="AF278" i="20" s="1"/>
  <c r="AD275" i="20"/>
  <c r="AF275" i="20" s="1"/>
  <c r="AD267" i="20"/>
  <c r="AF267" i="20" s="1"/>
  <c r="AD259" i="20"/>
  <c r="AF259" i="20" s="1"/>
  <c r="AD247" i="20"/>
  <c r="AF247" i="20" s="1"/>
  <c r="AD227" i="20"/>
  <c r="AF227" i="20" s="1"/>
  <c r="AD219" i="20"/>
  <c r="AF219" i="20" s="1"/>
  <c r="AD242" i="20"/>
  <c r="AF242" i="20" s="1"/>
  <c r="AD214" i="20"/>
  <c r="AF214" i="20" s="1"/>
  <c r="AD206" i="20"/>
  <c r="AF206" i="20" s="1"/>
  <c r="AD187" i="20"/>
  <c r="AF187" i="20" s="1"/>
  <c r="AD179" i="20"/>
  <c r="AF179" i="20" s="1"/>
  <c r="AD195" i="20"/>
  <c r="AF195" i="20" s="1"/>
  <c r="AD168" i="20"/>
  <c r="AF168" i="20" s="1"/>
  <c r="AD171" i="20"/>
  <c r="AF171" i="20" s="1"/>
  <c r="AD176" i="20"/>
  <c r="AF176" i="20" s="1"/>
  <c r="AD158" i="20"/>
  <c r="AF158" i="20" s="1"/>
  <c r="AD150" i="20"/>
  <c r="AF150" i="20" s="1"/>
  <c r="AD142" i="20"/>
  <c r="AF142" i="20" s="1"/>
  <c r="AD136" i="20"/>
  <c r="AF136" i="20" s="1"/>
  <c r="AD131" i="20"/>
  <c r="AF131" i="20" s="1"/>
  <c r="AD123" i="20"/>
  <c r="AF123" i="20" s="1"/>
  <c r="AD115" i="20"/>
  <c r="AF115" i="20" s="1"/>
  <c r="AD107" i="20"/>
  <c r="AF107" i="20" s="1"/>
  <c r="AD138" i="20"/>
  <c r="AF138" i="20" s="1"/>
  <c r="AD94" i="20"/>
  <c r="AF94" i="20" s="1"/>
  <c r="AD101" i="20"/>
  <c r="AF101" i="20" s="1"/>
  <c r="AD51" i="20"/>
  <c r="AF51" i="20" s="1"/>
  <c r="AD33" i="20"/>
  <c r="AF33" i="20" s="1"/>
  <c r="AD78" i="20"/>
  <c r="AF78" i="20" s="1"/>
  <c r="AD59" i="20"/>
  <c r="AF59" i="20" s="1"/>
  <c r="AD21" i="20"/>
  <c r="AF21" i="20" s="1"/>
  <c r="AD82" i="20"/>
  <c r="AF82" i="20" s="1"/>
  <c r="AD24" i="20"/>
  <c r="AF24" i="20" s="1"/>
  <c r="AD44" i="20"/>
  <c r="AF44" i="20" s="1"/>
  <c r="AD15" i="20"/>
  <c r="AF15" i="20" s="1"/>
  <c r="AD73" i="20"/>
  <c r="AF73" i="20" s="1"/>
  <c r="AD378" i="20"/>
  <c r="AF378" i="20" s="1"/>
  <c r="AD364" i="20"/>
  <c r="AF364" i="20" s="1"/>
  <c r="AD371" i="20"/>
  <c r="AF371" i="20" s="1"/>
  <c r="AD346" i="20"/>
  <c r="AF346" i="20" s="1"/>
  <c r="AD357" i="20"/>
  <c r="AF357" i="20" s="1"/>
  <c r="AD335" i="20"/>
  <c r="AF335" i="20" s="1"/>
  <c r="AD313" i="20"/>
  <c r="AF313" i="20" s="1"/>
  <c r="AD318" i="20"/>
  <c r="AF318" i="20" s="1"/>
  <c r="AD307" i="20"/>
  <c r="AF307" i="20" s="1"/>
  <c r="AD299" i="20"/>
  <c r="AF299" i="20" s="1"/>
  <c r="AD285" i="20"/>
  <c r="AF285" i="20" s="1"/>
  <c r="AD277" i="20"/>
  <c r="AF277" i="20" s="1"/>
  <c r="AD272" i="20"/>
  <c r="AF272" i="20" s="1"/>
  <c r="AD266" i="20"/>
  <c r="AF266" i="20" s="1"/>
  <c r="AD258" i="20"/>
  <c r="AF258" i="20" s="1"/>
  <c r="AD245" i="20"/>
  <c r="AF245" i="20" s="1"/>
  <c r="AD236" i="20"/>
  <c r="AF236" i="20" s="1"/>
  <c r="AD226" i="20"/>
  <c r="AF226" i="20" s="1"/>
  <c r="AD218" i="20"/>
  <c r="AF218" i="20" s="1"/>
  <c r="AD238" i="20"/>
  <c r="AF238" i="20" s="1"/>
  <c r="AD213" i="20"/>
  <c r="AF213" i="20" s="1"/>
  <c r="AD205" i="20"/>
  <c r="AF205" i="20" s="1"/>
  <c r="AD186" i="20"/>
  <c r="AF186" i="20" s="1"/>
  <c r="AD178" i="20"/>
  <c r="AF178" i="20" s="1"/>
  <c r="AD194" i="20"/>
  <c r="AF194" i="20" s="1"/>
  <c r="AD165" i="20"/>
  <c r="AF165" i="20" s="1"/>
  <c r="AD174" i="20"/>
  <c r="AF174" i="20" s="1"/>
  <c r="AD157" i="20"/>
  <c r="AF157" i="20" s="1"/>
  <c r="AD149" i="20"/>
  <c r="AF149" i="20" s="1"/>
  <c r="AD141" i="20"/>
  <c r="AF141" i="20" s="1"/>
  <c r="AD130" i="20"/>
  <c r="AF130" i="20" s="1"/>
  <c r="AD122" i="20"/>
  <c r="AF122" i="20" s="1"/>
  <c r="AD114" i="20"/>
  <c r="AF114" i="20" s="1"/>
  <c r="AD106" i="20"/>
  <c r="AF106" i="20" s="1"/>
  <c r="AD95" i="20"/>
  <c r="AF95" i="20" s="1"/>
  <c r="AD49" i="20"/>
  <c r="AF49" i="20" s="1"/>
  <c r="AD32" i="20"/>
  <c r="AF32" i="20" s="1"/>
  <c r="AD76" i="20"/>
  <c r="AF76" i="20" s="1"/>
  <c r="AD45" i="20"/>
  <c r="AF45" i="20" s="1"/>
  <c r="AD20" i="20"/>
  <c r="AF20" i="20" s="1"/>
  <c r="AD68" i="20"/>
  <c r="AF68" i="20" s="1"/>
  <c r="AD23" i="20"/>
  <c r="AF23" i="20" s="1"/>
  <c r="AD17" i="20"/>
  <c r="AF17" i="20" s="1"/>
  <c r="AD79" i="20"/>
  <c r="AF79" i="20" s="1"/>
  <c r="AD63" i="20"/>
  <c r="AF63" i="20" s="1"/>
  <c r="AD375" i="20"/>
  <c r="AF375" i="20" s="1"/>
  <c r="AD340" i="20"/>
  <c r="AF340" i="20" s="1"/>
  <c r="AD301" i="20"/>
  <c r="AF301" i="20" s="1"/>
  <c r="AD257" i="20"/>
  <c r="AF257" i="20" s="1"/>
  <c r="AD240" i="20"/>
  <c r="AF240" i="20" s="1"/>
  <c r="AD207" i="20"/>
  <c r="AF207" i="20" s="1"/>
  <c r="AD185" i="20"/>
  <c r="AF185" i="20" s="1"/>
  <c r="AD151" i="20"/>
  <c r="AF151" i="20" s="1"/>
  <c r="AD113" i="20"/>
  <c r="AF113" i="20" s="1"/>
  <c r="AD56" i="20"/>
  <c r="AF56" i="20" s="1"/>
  <c r="AD18" i="20"/>
  <c r="AF18" i="20" s="1"/>
  <c r="AD58" i="20"/>
  <c r="AF58" i="20" s="1"/>
  <c r="AD16" i="20"/>
  <c r="AF16" i="20" s="1"/>
  <c r="AD344" i="20"/>
  <c r="AF344" i="20" s="1"/>
  <c r="AD298" i="20"/>
  <c r="AF298" i="20" s="1"/>
  <c r="AD249" i="20"/>
  <c r="AF249" i="20" s="1"/>
  <c r="AD244" i="20"/>
  <c r="AF244" i="20" s="1"/>
  <c r="AD204" i="20"/>
  <c r="AF204" i="20" s="1"/>
  <c r="AD148" i="20"/>
  <c r="AF148" i="20" s="1"/>
  <c r="AD34" i="20"/>
  <c r="AF34" i="20" s="1"/>
  <c r="AD19" i="20"/>
  <c r="AF19" i="20" s="1"/>
  <c r="AD42" i="20"/>
  <c r="AF42" i="20" s="1"/>
  <c r="AD13" i="20"/>
  <c r="AF13" i="20" s="1"/>
  <c r="AD326" i="20"/>
  <c r="AF326" i="20" s="1"/>
  <c r="AD284" i="20"/>
  <c r="AF284" i="20" s="1"/>
  <c r="AD129" i="20"/>
  <c r="AF129" i="20" s="1"/>
  <c r="AD80" i="20"/>
  <c r="AF80" i="20" s="1"/>
  <c r="AD86" i="20"/>
  <c r="AF86" i="20" s="1"/>
  <c r="AD180" i="20"/>
  <c r="AF180" i="20" s="1"/>
  <c r="AD108" i="20"/>
  <c r="AF108" i="20" s="1"/>
  <c r="AD366" i="20"/>
  <c r="AF366" i="20" s="1"/>
  <c r="AD358" i="20"/>
  <c r="AF358" i="20" s="1"/>
  <c r="AD336" i="20"/>
  <c r="AF336" i="20" s="1"/>
  <c r="AD311" i="20"/>
  <c r="AF311" i="20" s="1"/>
  <c r="AD292" i="20"/>
  <c r="AF292" i="20" s="1"/>
  <c r="AD234" i="20"/>
  <c r="AF234" i="20" s="1"/>
  <c r="AD199" i="20"/>
  <c r="AF199" i="20" s="1"/>
  <c r="AD177" i="20"/>
  <c r="AF177" i="20" s="1"/>
  <c r="AD169" i="20"/>
  <c r="AF169" i="20" s="1"/>
  <c r="AD191" i="20"/>
  <c r="AF191" i="20" s="1"/>
  <c r="AD143" i="20"/>
  <c r="AF143" i="20" s="1"/>
  <c r="AD105" i="20"/>
  <c r="AF105" i="20" s="1"/>
  <c r="AD8" i="20"/>
  <c r="AF8" i="20" s="1"/>
  <c r="AD61" i="20"/>
  <c r="AF61" i="20" s="1"/>
  <c r="AD28" i="20"/>
  <c r="AF28" i="20" s="1"/>
  <c r="AD363" i="20"/>
  <c r="AF363" i="20" s="1"/>
  <c r="AD339" i="20"/>
  <c r="AF339" i="20" s="1"/>
  <c r="AD331" i="20"/>
  <c r="AF331" i="20" s="1"/>
  <c r="AD287" i="20"/>
  <c r="AF287" i="20" s="1"/>
  <c r="AD274" i="20"/>
  <c r="AF274" i="20" s="1"/>
  <c r="AD228" i="20"/>
  <c r="AF228" i="20" s="1"/>
  <c r="AD140" i="20"/>
  <c r="AF140" i="20" s="1"/>
  <c r="AD132" i="20"/>
  <c r="AF132" i="20" s="1"/>
  <c r="AD99" i="20"/>
  <c r="AF99" i="20" s="1"/>
  <c r="AD85" i="20"/>
  <c r="AF85" i="20" s="1"/>
  <c r="AD225" i="20"/>
  <c r="AF225" i="20" s="1"/>
  <c r="AD376" i="20"/>
  <c r="AF376" i="20" s="1"/>
  <c r="AD360" i="20"/>
  <c r="AF360" i="20" s="1"/>
  <c r="AD316" i="20"/>
  <c r="AF316" i="20" s="1"/>
  <c r="AD324" i="20"/>
  <c r="AF324" i="20" s="1"/>
  <c r="AD279" i="20"/>
  <c r="AF279" i="20" s="1"/>
  <c r="AD268" i="20"/>
  <c r="AF268" i="20" s="1"/>
  <c r="AD250" i="20"/>
  <c r="AF250" i="20" s="1"/>
  <c r="AD220" i="20"/>
  <c r="AF220" i="20" s="1"/>
  <c r="AD164" i="20"/>
  <c r="AF164" i="20" s="1"/>
  <c r="AD124" i="20"/>
  <c r="AF124" i="20" s="1"/>
  <c r="AD74" i="20"/>
  <c r="AF74" i="20" s="1"/>
  <c r="AD43" i="20"/>
  <c r="AF43" i="20" s="1"/>
  <c r="AD345" i="20"/>
  <c r="AF345" i="20" s="1"/>
  <c r="AD212" i="20"/>
  <c r="AF212" i="20" s="1"/>
  <c r="AD167" i="20"/>
  <c r="AF167" i="20" s="1"/>
  <c r="AD156" i="20"/>
  <c r="AF156" i="20" s="1"/>
  <c r="AD97" i="20"/>
  <c r="AF97" i="20" s="1"/>
  <c r="AD370" i="20"/>
  <c r="AF370" i="20" s="1"/>
  <c r="AD348" i="20"/>
  <c r="AF348" i="20" s="1"/>
  <c r="AD309" i="20"/>
  <c r="AF309" i="20" s="1"/>
  <c r="AD276" i="20"/>
  <c r="AF276" i="20" s="1"/>
  <c r="AD265" i="20"/>
  <c r="AF265" i="20" s="1"/>
  <c r="AD217" i="20"/>
  <c r="AF217" i="20" s="1"/>
  <c r="AD215" i="20"/>
  <c r="AF215" i="20" s="1"/>
  <c r="AD193" i="20"/>
  <c r="AF193" i="20" s="1"/>
  <c r="AD159" i="20"/>
  <c r="AF159" i="20" s="1"/>
  <c r="AD121" i="20"/>
  <c r="AF121" i="20" s="1"/>
  <c r="AD100" i="20"/>
  <c r="AF100" i="20" s="1"/>
  <c r="AD52" i="20"/>
  <c r="AF52" i="20" s="1"/>
  <c r="AD377" i="20"/>
  <c r="AF377" i="20" s="1"/>
  <c r="AD312" i="20"/>
  <c r="AF312" i="20" s="1"/>
  <c r="AD306" i="20"/>
  <c r="AF306" i="20" s="1"/>
  <c r="AD260" i="20"/>
  <c r="AF260" i="20" s="1"/>
  <c r="AD248" i="20"/>
  <c r="AF248" i="20" s="1"/>
  <c r="AD188" i="20"/>
  <c r="AF188" i="20" s="1"/>
  <c r="AD166" i="20"/>
  <c r="AF166" i="20" s="1"/>
  <c r="AD116" i="20"/>
  <c r="AF116" i="20" s="1"/>
  <c r="AD47" i="20"/>
  <c r="AF47" i="20" s="1"/>
  <c r="AD62" i="20"/>
  <c r="AF62" i="20" s="1"/>
  <c r="AD366" i="22"/>
  <c r="AF366" i="22" s="1"/>
  <c r="AD354" i="22"/>
  <c r="AF354" i="22" s="1"/>
  <c r="AD363" i="22"/>
  <c r="AF363" i="22" s="1"/>
  <c r="AD343" i="22"/>
  <c r="AF343" i="22" s="1"/>
  <c r="AD331" i="22"/>
  <c r="AF331" i="22" s="1"/>
  <c r="AD349" i="22"/>
  <c r="AF349" i="22" s="1"/>
  <c r="AD308" i="22"/>
  <c r="AF308" i="22" s="1"/>
  <c r="AD320" i="22"/>
  <c r="AF320" i="22" s="1"/>
  <c r="AD301" i="22"/>
  <c r="AF301" i="22" s="1"/>
  <c r="AD282" i="22"/>
  <c r="AF282" i="22" s="1"/>
  <c r="AD268" i="22"/>
  <c r="AF268" i="22" s="1"/>
  <c r="AD284" i="22"/>
  <c r="AF284" i="22" s="1"/>
  <c r="AD326" i="22"/>
  <c r="AF326" i="22" s="1"/>
  <c r="AD259" i="22"/>
  <c r="AF259" i="22" s="1"/>
  <c r="AD251" i="22"/>
  <c r="AF251" i="22" s="1"/>
  <c r="AD243" i="22"/>
  <c r="AF243" i="22" s="1"/>
  <c r="AD283" i="22"/>
  <c r="AF283" i="22" s="1"/>
  <c r="AD234" i="22"/>
  <c r="AF234" i="22" s="1"/>
  <c r="AD231" i="22"/>
  <c r="AF231" i="22" s="1"/>
  <c r="AD223" i="22"/>
  <c r="AF223" i="22" s="1"/>
  <c r="AD232" i="22"/>
  <c r="AF232" i="22" s="1"/>
  <c r="AD214" i="22"/>
  <c r="AF214" i="22" s="1"/>
  <c r="AD237" i="22"/>
  <c r="AF237" i="22" s="1"/>
  <c r="AD200" i="22"/>
  <c r="AF200" i="22" s="1"/>
  <c r="AD192" i="22"/>
  <c r="AF192" i="22" s="1"/>
  <c r="AD184" i="22"/>
  <c r="AF184" i="22" s="1"/>
  <c r="AD176" i="22"/>
  <c r="AF176" i="22" s="1"/>
  <c r="AD168" i="22"/>
  <c r="AF168" i="22" s="1"/>
  <c r="AD159" i="22"/>
  <c r="AF159" i="22" s="1"/>
  <c r="AD138" i="22"/>
  <c r="AF138" i="22" s="1"/>
  <c r="AD130" i="22"/>
  <c r="AF130" i="22" s="1"/>
  <c r="AD122" i="22"/>
  <c r="AF122" i="22" s="1"/>
  <c r="AD114" i="22"/>
  <c r="AF114" i="22" s="1"/>
  <c r="AD107" i="22"/>
  <c r="AF107" i="22" s="1"/>
  <c r="AD43" i="22"/>
  <c r="AF43" i="22" s="1"/>
  <c r="AD75" i="22"/>
  <c r="AF75" i="22" s="1"/>
  <c r="AD89" i="22"/>
  <c r="AF89" i="22" s="1"/>
  <c r="AD62" i="22"/>
  <c r="AF62" i="22" s="1"/>
  <c r="AD54" i="22"/>
  <c r="AF54" i="22" s="1"/>
  <c r="AD68" i="22"/>
  <c r="AF68" i="22" s="1"/>
  <c r="AD72" i="22"/>
  <c r="AF72" i="22" s="1"/>
  <c r="AD96" i="22"/>
  <c r="AF96" i="22" s="1"/>
  <c r="AD12" i="22"/>
  <c r="AF12" i="22" s="1"/>
  <c r="AD80" i="22"/>
  <c r="AF80" i="22" s="1"/>
  <c r="AD67" i="22"/>
  <c r="AF67" i="22" s="1"/>
  <c r="AD23" i="22"/>
  <c r="AF23" i="22" s="1"/>
  <c r="AD382" i="22"/>
  <c r="AF382" i="22" s="1"/>
  <c r="AD364" i="22"/>
  <c r="AF364" i="22" s="1"/>
  <c r="AD373" i="22"/>
  <c r="AF373" i="22" s="1"/>
  <c r="AD330" i="22"/>
  <c r="AF330" i="22" s="1"/>
  <c r="AD341" i="22"/>
  <c r="AF341" i="22" s="1"/>
  <c r="AD306" i="22"/>
  <c r="AF306" i="22" s="1"/>
  <c r="AD318" i="22"/>
  <c r="AF318" i="22" s="1"/>
  <c r="AD279" i="22"/>
  <c r="AF279" i="22" s="1"/>
  <c r="AD267" i="22"/>
  <c r="AF267" i="22" s="1"/>
  <c r="AD280" i="22"/>
  <c r="AF280" i="22" s="1"/>
  <c r="AD289" i="22"/>
  <c r="AF289" i="22" s="1"/>
  <c r="AD258" i="22"/>
  <c r="AF258" i="22" s="1"/>
  <c r="AD250" i="22"/>
  <c r="AF250" i="22" s="1"/>
  <c r="AD242" i="22"/>
  <c r="AF242" i="22" s="1"/>
  <c r="AD270" i="22"/>
  <c r="AF270" i="22" s="1"/>
  <c r="AD230" i="22"/>
  <c r="AF230" i="22" s="1"/>
  <c r="AD222" i="22"/>
  <c r="AF222" i="22" s="1"/>
  <c r="AD221" i="22"/>
  <c r="AF221" i="22" s="1"/>
  <c r="AD213" i="22"/>
  <c r="AF213" i="22" s="1"/>
  <c r="AD202" i="22"/>
  <c r="AF202" i="22" s="1"/>
  <c r="AD199" i="22"/>
  <c r="AF199" i="22" s="1"/>
  <c r="AD191" i="22"/>
  <c r="AF191" i="22" s="1"/>
  <c r="AD183" i="22"/>
  <c r="AF183" i="22" s="1"/>
  <c r="AD175" i="22"/>
  <c r="AF175" i="22" s="1"/>
  <c r="AD167" i="22"/>
  <c r="AF167" i="22" s="1"/>
  <c r="AD156" i="22"/>
  <c r="AF156" i="22" s="1"/>
  <c r="AD145" i="22"/>
  <c r="AF145" i="22" s="1"/>
  <c r="AD137" i="22"/>
  <c r="AF137" i="22" s="1"/>
  <c r="AD129" i="22"/>
  <c r="AF129" i="22" s="1"/>
  <c r="AD121" i="22"/>
  <c r="AF121" i="22" s="1"/>
  <c r="AD113" i="22"/>
  <c r="AF113" i="22" s="1"/>
  <c r="AD108" i="22"/>
  <c r="AF108" i="22" s="1"/>
  <c r="AD103" i="22"/>
  <c r="AF103" i="22" s="1"/>
  <c r="AD41" i="22"/>
  <c r="AF41" i="22" s="1"/>
  <c r="AD74" i="22"/>
  <c r="AF74" i="22" s="1"/>
  <c r="AD87" i="22"/>
  <c r="AF87" i="22" s="1"/>
  <c r="AD61" i="22"/>
  <c r="AF61" i="22" s="1"/>
  <c r="AD53" i="22"/>
  <c r="AF53" i="22" s="1"/>
  <c r="AD65" i="22"/>
  <c r="AF65" i="22" s="1"/>
  <c r="AD94" i="22"/>
  <c r="AF94" i="22" s="1"/>
  <c r="AD42" i="22"/>
  <c r="AF42" i="22" s="1"/>
  <c r="AD11" i="22"/>
  <c r="AF11" i="22" s="1"/>
  <c r="AD26" i="22"/>
  <c r="AF26" i="22" s="1"/>
  <c r="AD7" i="22"/>
  <c r="AF7" i="22" s="1"/>
  <c r="AD18" i="22"/>
  <c r="AF18" i="22" s="1"/>
  <c r="AD44" i="22"/>
  <c r="AF44" i="22" s="1"/>
  <c r="AD379" i="22"/>
  <c r="AF379" i="22" s="1"/>
  <c r="AD376" i="22"/>
  <c r="AF376" i="22" s="1"/>
  <c r="AD359" i="22"/>
  <c r="AF359" i="22" s="1"/>
  <c r="AD352" i="22"/>
  <c r="AF352" i="22" s="1"/>
  <c r="AD350" i="22"/>
  <c r="AF350" i="22" s="1"/>
  <c r="AD337" i="22"/>
  <c r="AF337" i="22" s="1"/>
  <c r="AD329" i="22"/>
  <c r="AF329" i="22" s="1"/>
  <c r="AD322" i="22"/>
  <c r="AF322" i="22" s="1"/>
  <c r="AD304" i="22"/>
  <c r="AF304" i="22" s="1"/>
  <c r="AD266" i="22"/>
  <c r="AF266" i="22" s="1"/>
  <c r="AD300" i="22"/>
  <c r="AF300" i="22" s="1"/>
  <c r="AD257" i="22"/>
  <c r="AF257" i="22" s="1"/>
  <c r="AD249" i="22"/>
  <c r="AF249" i="22" s="1"/>
  <c r="AD241" i="22"/>
  <c r="AF241" i="22" s="1"/>
  <c r="AD287" i="22"/>
  <c r="AF287" i="22" s="1"/>
  <c r="AD229" i="22"/>
  <c r="AF229" i="22" s="1"/>
  <c r="AD233" i="22"/>
  <c r="AF233" i="22" s="1"/>
  <c r="AD220" i="22"/>
  <c r="AF220" i="22" s="1"/>
  <c r="AD212" i="22"/>
  <c r="AF212" i="22" s="1"/>
  <c r="AD203" i="22"/>
  <c r="AF203" i="22" s="1"/>
  <c r="AD198" i="22"/>
  <c r="AF198" i="22" s="1"/>
  <c r="AD190" i="22"/>
  <c r="AF190" i="22" s="1"/>
  <c r="AD182" i="22"/>
  <c r="AF182" i="22" s="1"/>
  <c r="AD174" i="22"/>
  <c r="AF174" i="22" s="1"/>
  <c r="AD166" i="22"/>
  <c r="AF166" i="22" s="1"/>
  <c r="AD206" i="22"/>
  <c r="AF206" i="22" s="1"/>
  <c r="AD155" i="22"/>
  <c r="AF155" i="22" s="1"/>
  <c r="AD144" i="22"/>
  <c r="AF144" i="22" s="1"/>
  <c r="AD136" i="22"/>
  <c r="AF136" i="22" s="1"/>
  <c r="AD128" i="22"/>
  <c r="AF128" i="22" s="1"/>
  <c r="AD120" i="22"/>
  <c r="AF120" i="22" s="1"/>
  <c r="AD112" i="22"/>
  <c r="AF112" i="22" s="1"/>
  <c r="AD148" i="22"/>
  <c r="AF148" i="22" s="1"/>
  <c r="AD109" i="22"/>
  <c r="AF109" i="22" s="1"/>
  <c r="AD104" i="22"/>
  <c r="AF104" i="22" s="1"/>
  <c r="AD99" i="22"/>
  <c r="AF99" i="22" s="1"/>
  <c r="AD36" i="22"/>
  <c r="AF36" i="22" s="1"/>
  <c r="AD70" i="22"/>
  <c r="AF70" i="22" s="1"/>
  <c r="AD39" i="22"/>
  <c r="AF39" i="22" s="1"/>
  <c r="AD85" i="22"/>
  <c r="AF85" i="22" s="1"/>
  <c r="AD60" i="22"/>
  <c r="AF60" i="22" s="1"/>
  <c r="AD52" i="22"/>
  <c r="AF52" i="22" s="1"/>
  <c r="AD92" i="22"/>
  <c r="AF92" i="22" s="1"/>
  <c r="AD51" i="22"/>
  <c r="AF51" i="22" s="1"/>
  <c r="AD10" i="22"/>
  <c r="AF10" i="22" s="1"/>
  <c r="AD31" i="22"/>
  <c r="AF31" i="22" s="1"/>
  <c r="AD28" i="22"/>
  <c r="AF28" i="22" s="1"/>
  <c r="AD4" i="22"/>
  <c r="AF4" i="22" s="1"/>
  <c r="AD372" i="22"/>
  <c r="AF372" i="22" s="1"/>
  <c r="AD361" i="22"/>
  <c r="AF361" i="22" s="1"/>
  <c r="AD369" i="22"/>
  <c r="AF369" i="22" s="1"/>
  <c r="AD346" i="22"/>
  <c r="AF346" i="22" s="1"/>
  <c r="AD334" i="22"/>
  <c r="AF334" i="22" s="1"/>
  <c r="AD339" i="22"/>
  <c r="AF339" i="22" s="1"/>
  <c r="AD327" i="22"/>
  <c r="AF327" i="22" s="1"/>
  <c r="AD313" i="22"/>
  <c r="AF313" i="22" s="1"/>
  <c r="AD297" i="22"/>
  <c r="AF297" i="22" s="1"/>
  <c r="AD307" i="22"/>
  <c r="AF307" i="22" s="1"/>
  <c r="AD295" i="22"/>
  <c r="AF295" i="22" s="1"/>
  <c r="AD288" i="22"/>
  <c r="AF288" i="22" s="1"/>
  <c r="AD275" i="22"/>
  <c r="AF275" i="22" s="1"/>
  <c r="AD262" i="22"/>
  <c r="AF262" i="22" s="1"/>
  <c r="AD254" i="22"/>
  <c r="AF254" i="22" s="1"/>
  <c r="AD246" i="22"/>
  <c r="AF246" i="22" s="1"/>
  <c r="AD226" i="22"/>
  <c r="AF226" i="22" s="1"/>
  <c r="AD217" i="22"/>
  <c r="AF217" i="22" s="1"/>
  <c r="AD209" i="22"/>
  <c r="AF209" i="22" s="1"/>
  <c r="AD195" i="22"/>
  <c r="AF195" i="22" s="1"/>
  <c r="AD187" i="22"/>
  <c r="AF187" i="22" s="1"/>
  <c r="AD179" i="22"/>
  <c r="AF179" i="22" s="1"/>
  <c r="AD171" i="22"/>
  <c r="AF171" i="22" s="1"/>
  <c r="AD164" i="22"/>
  <c r="AF164" i="22" s="1"/>
  <c r="AD141" i="22"/>
  <c r="AF141" i="22" s="1"/>
  <c r="AD133" i="22"/>
  <c r="AF133" i="22" s="1"/>
  <c r="AD125" i="22"/>
  <c r="AF125" i="22" s="1"/>
  <c r="AD117" i="22"/>
  <c r="AF117" i="22" s="1"/>
  <c r="AD165" i="22"/>
  <c r="AF165" i="22" s="1"/>
  <c r="AD157" i="22"/>
  <c r="AF157" i="22" s="1"/>
  <c r="AD33" i="22"/>
  <c r="AF33" i="22" s="1"/>
  <c r="AD95" i="22"/>
  <c r="AF95" i="22" s="1"/>
  <c r="AD57" i="22"/>
  <c r="AF57" i="22" s="1"/>
  <c r="AD102" i="22"/>
  <c r="AF102" i="22" s="1"/>
  <c r="AD86" i="22"/>
  <c r="AF86" i="22" s="1"/>
  <c r="AD27" i="22"/>
  <c r="AF27" i="22" s="1"/>
  <c r="AD21" i="22"/>
  <c r="AF21" i="22" s="1"/>
  <c r="AD40" i="22"/>
  <c r="AF40" i="22" s="1"/>
  <c r="AD2" i="22"/>
  <c r="AD6" i="22"/>
  <c r="AF6" i="22" s="1"/>
  <c r="AD370" i="22"/>
  <c r="AF370" i="22" s="1"/>
  <c r="AD365" i="22"/>
  <c r="AF365" i="22" s="1"/>
  <c r="AD362" i="22"/>
  <c r="AF362" i="22" s="1"/>
  <c r="AD356" i="22"/>
  <c r="AF356" i="22" s="1"/>
  <c r="AD351" i="22"/>
  <c r="AF351" i="22" s="1"/>
  <c r="AD345" i="22"/>
  <c r="AF345" i="22" s="1"/>
  <c r="AD333" i="22"/>
  <c r="AF333" i="22" s="1"/>
  <c r="AD336" i="22"/>
  <c r="AF336" i="22" s="1"/>
  <c r="AD342" i="22"/>
  <c r="AF342" i="22" s="1"/>
  <c r="AD321" i="22"/>
  <c r="AF321" i="22" s="1"/>
  <c r="AD340" i="22"/>
  <c r="AF340" i="22" s="1"/>
  <c r="AD323" i="22"/>
  <c r="AF323" i="22" s="1"/>
  <c r="AD316" i="22"/>
  <c r="AF316" i="22" s="1"/>
  <c r="AD292" i="22"/>
  <c r="AF292" i="22" s="1"/>
  <c r="AD305" i="22"/>
  <c r="AF305" i="22" s="1"/>
  <c r="AD314" i="22"/>
  <c r="AF314" i="22" s="1"/>
  <c r="AD271" i="22"/>
  <c r="AF271" i="22" s="1"/>
  <c r="AD286" i="22"/>
  <c r="AF286" i="22" s="1"/>
  <c r="AD274" i="22"/>
  <c r="AF274" i="22" s="1"/>
  <c r="AD276" i="22"/>
  <c r="AF276" i="22" s="1"/>
  <c r="AD261" i="22"/>
  <c r="AF261" i="22" s="1"/>
  <c r="AD253" i="22"/>
  <c r="AF253" i="22" s="1"/>
  <c r="AD245" i="22"/>
  <c r="AF245" i="22" s="1"/>
  <c r="AD235" i="22"/>
  <c r="AF235" i="22" s="1"/>
  <c r="AD238" i="22"/>
  <c r="AF238" i="22" s="1"/>
  <c r="AD225" i="22"/>
  <c r="AF225" i="22" s="1"/>
  <c r="AD236" i="22"/>
  <c r="AF236" i="22" s="1"/>
  <c r="AD216" i="22"/>
  <c r="AF216" i="22" s="1"/>
  <c r="AD208" i="22"/>
  <c r="AF208" i="22" s="1"/>
  <c r="AD194" i="22"/>
  <c r="AF194" i="22" s="1"/>
  <c r="AD186" i="22"/>
  <c r="AF186" i="22" s="1"/>
  <c r="AD178" i="22"/>
  <c r="AF178" i="22" s="1"/>
  <c r="AD170" i="22"/>
  <c r="AF170" i="22" s="1"/>
  <c r="AD163" i="22"/>
  <c r="AF163" i="22" s="1"/>
  <c r="AD158" i="22"/>
  <c r="AF158" i="22" s="1"/>
  <c r="AD150" i="22"/>
  <c r="AF150" i="22" s="1"/>
  <c r="AD140" i="22"/>
  <c r="AF140" i="22" s="1"/>
  <c r="AD132" i="22"/>
  <c r="AF132" i="22" s="1"/>
  <c r="AD124" i="22"/>
  <c r="AF124" i="22" s="1"/>
  <c r="AD116" i="22"/>
  <c r="AF116" i="22" s="1"/>
  <c r="AD153" i="22"/>
  <c r="AF153" i="22" s="1"/>
  <c r="AD154" i="22"/>
  <c r="AF154" i="22" s="1"/>
  <c r="AD106" i="22"/>
  <c r="AF106" i="22" s="1"/>
  <c r="AD93" i="22"/>
  <c r="AF93" i="22" s="1"/>
  <c r="AD64" i="22"/>
  <c r="AF64" i="22" s="1"/>
  <c r="AD56" i="22"/>
  <c r="AF56" i="22" s="1"/>
  <c r="AD78" i="22"/>
  <c r="AF78" i="22" s="1"/>
  <c r="AD146" i="22"/>
  <c r="AF146" i="22" s="1"/>
  <c r="AD84" i="22"/>
  <c r="AF84" i="22" s="1"/>
  <c r="AD38" i="22"/>
  <c r="AF38" i="22" s="1"/>
  <c r="AD17" i="22"/>
  <c r="AF17" i="22" s="1"/>
  <c r="AD37" i="22"/>
  <c r="AF37" i="22" s="1"/>
  <c r="AD32" i="22"/>
  <c r="AF32" i="22" s="1"/>
  <c r="AD20" i="22"/>
  <c r="AF20" i="22" s="1"/>
  <c r="AD30" i="22"/>
  <c r="AF30" i="22" s="1"/>
  <c r="AD25" i="22"/>
  <c r="AF25" i="22" s="1"/>
  <c r="AD380" i="22"/>
  <c r="AF380" i="22" s="1"/>
  <c r="AD355" i="22"/>
  <c r="AF355" i="22" s="1"/>
  <c r="AD332" i="22"/>
  <c r="AF332" i="22" s="1"/>
  <c r="AD338" i="22"/>
  <c r="AF338" i="22" s="1"/>
  <c r="AD303" i="22"/>
  <c r="AF303" i="22" s="1"/>
  <c r="AD277" i="22"/>
  <c r="AF277" i="22" s="1"/>
  <c r="AD296" i="22"/>
  <c r="AF296" i="22" s="1"/>
  <c r="AD247" i="22"/>
  <c r="AF247" i="22" s="1"/>
  <c r="AD273" i="22"/>
  <c r="AF273" i="22" s="1"/>
  <c r="AD219" i="22"/>
  <c r="AF219" i="22" s="1"/>
  <c r="AD185" i="22"/>
  <c r="AF185" i="22" s="1"/>
  <c r="AD135" i="22"/>
  <c r="AF135" i="22" s="1"/>
  <c r="AD115" i="22"/>
  <c r="AF115" i="22" s="1"/>
  <c r="AD83" i="22"/>
  <c r="AF83" i="22" s="1"/>
  <c r="AD48" i="22"/>
  <c r="AF48" i="22" s="1"/>
  <c r="AD82" i="22"/>
  <c r="AF82" i="22" s="1"/>
  <c r="AD19" i="22"/>
  <c r="AF19" i="22" s="1"/>
  <c r="AD377" i="22"/>
  <c r="AF377" i="22" s="1"/>
  <c r="AD358" i="22"/>
  <c r="AF358" i="22" s="1"/>
  <c r="AD328" i="22"/>
  <c r="AF328" i="22" s="1"/>
  <c r="AD310" i="22"/>
  <c r="AF310" i="22" s="1"/>
  <c r="AD298" i="22"/>
  <c r="AF298" i="22" s="1"/>
  <c r="AD278" i="22"/>
  <c r="AF278" i="22" s="1"/>
  <c r="AD264" i="22"/>
  <c r="AF264" i="22" s="1"/>
  <c r="AD244" i="22"/>
  <c r="AF244" i="22" s="1"/>
  <c r="AD240" i="22"/>
  <c r="AF240" i="22" s="1"/>
  <c r="AD228" i="22"/>
  <c r="AF228" i="22" s="1"/>
  <c r="AD218" i="22"/>
  <c r="AF218" i="22" s="1"/>
  <c r="AD181" i="22"/>
  <c r="AF181" i="22" s="1"/>
  <c r="AD160" i="22"/>
  <c r="AF160" i="22" s="1"/>
  <c r="AD147" i="22"/>
  <c r="AF147" i="22" s="1"/>
  <c r="AD134" i="22"/>
  <c r="AF134" i="22" s="1"/>
  <c r="AD81" i="22"/>
  <c r="AF81" i="22" s="1"/>
  <c r="AD71" i="22"/>
  <c r="AF71" i="22" s="1"/>
  <c r="AD16" i="22"/>
  <c r="AF16" i="22" s="1"/>
  <c r="AD357" i="22"/>
  <c r="AF357" i="22" s="1"/>
  <c r="AD353" i="22"/>
  <c r="AF353" i="22" s="1"/>
  <c r="AD325" i="22"/>
  <c r="AF325" i="22" s="1"/>
  <c r="AD302" i="22"/>
  <c r="AF302" i="22" s="1"/>
  <c r="AD269" i="22"/>
  <c r="AF269" i="22" s="1"/>
  <c r="AD263" i="22"/>
  <c r="AF263" i="22" s="1"/>
  <c r="AD291" i="22"/>
  <c r="AF291" i="22" s="1"/>
  <c r="AD227" i="22"/>
  <c r="AF227" i="22" s="1"/>
  <c r="AD215" i="22"/>
  <c r="AF215" i="22" s="1"/>
  <c r="AD201" i="22"/>
  <c r="AF201" i="22" s="1"/>
  <c r="AD180" i="22"/>
  <c r="AF180" i="22" s="1"/>
  <c r="AD162" i="22"/>
  <c r="AF162" i="22" s="1"/>
  <c r="AD131" i="22"/>
  <c r="AF131" i="22" s="1"/>
  <c r="AD45" i="22"/>
  <c r="AF45" i="22" s="1"/>
  <c r="AD15" i="22"/>
  <c r="AF15" i="22" s="1"/>
  <c r="AD22" i="22"/>
  <c r="AF22" i="22" s="1"/>
  <c r="AD378" i="22"/>
  <c r="AF378" i="22" s="1"/>
  <c r="AD371" i="22"/>
  <c r="AF371" i="22" s="1"/>
  <c r="AD347" i="22"/>
  <c r="AF347" i="22" s="1"/>
  <c r="AD319" i="22"/>
  <c r="AF319" i="22" s="1"/>
  <c r="AD265" i="22"/>
  <c r="AF265" i="22" s="1"/>
  <c r="AD260" i="22"/>
  <c r="AF260" i="22" s="1"/>
  <c r="AD224" i="22"/>
  <c r="AF224" i="22" s="1"/>
  <c r="AD211" i="22"/>
  <c r="AF211" i="22" s="1"/>
  <c r="AD197" i="22"/>
  <c r="AF197" i="22" s="1"/>
  <c r="AD177" i="22"/>
  <c r="AF177" i="22" s="1"/>
  <c r="AD149" i="22"/>
  <c r="AF149" i="22" s="1"/>
  <c r="AD127" i="22"/>
  <c r="AF127" i="22" s="1"/>
  <c r="AD151" i="22"/>
  <c r="AF151" i="22" s="1"/>
  <c r="AD100" i="22"/>
  <c r="AF100" i="22" s="1"/>
  <c r="AD35" i="22"/>
  <c r="AF35" i="22" s="1"/>
  <c r="AD63" i="22"/>
  <c r="AF63" i="22" s="1"/>
  <c r="AD49" i="22"/>
  <c r="AF49" i="22" s="1"/>
  <c r="AD13" i="22"/>
  <c r="AF13" i="22" s="1"/>
  <c r="AD3" i="22"/>
  <c r="AF3" i="22" s="1"/>
  <c r="AD374" i="22"/>
  <c r="AF374" i="22" s="1"/>
  <c r="AD360" i="22"/>
  <c r="AF360" i="22" s="1"/>
  <c r="AD344" i="22"/>
  <c r="AF344" i="22" s="1"/>
  <c r="AD299" i="22"/>
  <c r="AF299" i="22" s="1"/>
  <c r="AD290" i="22"/>
  <c r="AF290" i="22" s="1"/>
  <c r="AD294" i="22"/>
  <c r="AF294" i="22" s="1"/>
  <c r="AD256" i="22"/>
  <c r="AF256" i="22" s="1"/>
  <c r="AD210" i="22"/>
  <c r="AF210" i="22" s="1"/>
  <c r="AD196" i="22"/>
  <c r="AF196" i="22" s="1"/>
  <c r="AD173" i="22"/>
  <c r="AF173" i="22" s="1"/>
  <c r="AD126" i="22"/>
  <c r="AF126" i="22" s="1"/>
  <c r="AD34" i="22"/>
  <c r="AF34" i="22" s="1"/>
  <c r="AD59" i="22"/>
  <c r="AF59" i="22" s="1"/>
  <c r="AD47" i="22"/>
  <c r="AF47" i="22" s="1"/>
  <c r="AD9" i="22"/>
  <c r="AF9" i="22" s="1"/>
  <c r="AD76" i="22"/>
  <c r="AF76" i="22" s="1"/>
  <c r="AD73" i="22"/>
  <c r="AF73" i="22" s="1"/>
  <c r="AD24" i="22"/>
  <c r="AF24" i="22" s="1"/>
  <c r="AD375" i="22"/>
  <c r="AF375" i="22" s="1"/>
  <c r="AD381" i="22"/>
  <c r="AF381" i="22" s="1"/>
  <c r="AD315" i="22"/>
  <c r="AF315" i="22" s="1"/>
  <c r="AD281" i="22"/>
  <c r="AF281" i="22" s="1"/>
  <c r="AD255" i="22"/>
  <c r="AF255" i="22" s="1"/>
  <c r="AD207" i="22"/>
  <c r="AF207" i="22" s="1"/>
  <c r="AD193" i="22"/>
  <c r="AF193" i="22" s="1"/>
  <c r="AD172" i="22"/>
  <c r="AF172" i="22" s="1"/>
  <c r="AD143" i="22"/>
  <c r="AF143" i="22" s="1"/>
  <c r="AD123" i="22"/>
  <c r="AF123" i="22" s="1"/>
  <c r="AD105" i="22"/>
  <c r="AF105" i="22" s="1"/>
  <c r="AD111" i="22"/>
  <c r="AF111" i="22" s="1"/>
  <c r="AD79" i="22"/>
  <c r="AF79" i="22" s="1"/>
  <c r="AD58" i="22"/>
  <c r="AF58" i="22" s="1"/>
  <c r="AD98" i="22"/>
  <c r="AF98" i="22" s="1"/>
  <c r="AD8" i="22"/>
  <c r="AF8" i="22" s="1"/>
  <c r="AD46" i="22"/>
  <c r="AF46" i="22" s="1"/>
  <c r="AD110" i="22"/>
  <c r="AF110" i="22" s="1"/>
  <c r="AD348" i="22"/>
  <c r="AF348" i="22" s="1"/>
  <c r="AD317" i="22"/>
  <c r="AF317" i="22" s="1"/>
  <c r="AD139" i="22"/>
  <c r="AF139" i="22" s="1"/>
  <c r="AD161" i="22"/>
  <c r="AF161" i="22" s="1"/>
  <c r="AD97" i="22"/>
  <c r="AF97" i="22" s="1"/>
  <c r="AD90" i="22"/>
  <c r="AF90" i="22" s="1"/>
  <c r="AD285" i="22"/>
  <c r="AF285" i="22" s="1"/>
  <c r="AD119" i="22"/>
  <c r="AF119" i="22" s="1"/>
  <c r="AD66" i="22"/>
  <c r="AF66" i="22" s="1"/>
  <c r="AD91" i="22"/>
  <c r="AF91" i="22" s="1"/>
  <c r="AD77" i="22"/>
  <c r="AF77" i="22" s="1"/>
  <c r="AD88" i="22"/>
  <c r="AF88" i="22" s="1"/>
  <c r="AD367" i="22"/>
  <c r="AF367" i="22" s="1"/>
  <c r="AD272" i="22"/>
  <c r="AF272" i="22" s="1"/>
  <c r="AD189" i="22"/>
  <c r="AF189" i="22" s="1"/>
  <c r="AD118" i="22"/>
  <c r="AF118" i="22" s="1"/>
  <c r="AD14" i="22"/>
  <c r="AF14" i="22" s="1"/>
  <c r="AD152" i="22"/>
  <c r="AF152" i="22" s="1"/>
  <c r="AD368" i="22"/>
  <c r="AF368" i="22" s="1"/>
  <c r="AD311" i="22"/>
  <c r="AF311" i="22" s="1"/>
  <c r="AD188" i="22"/>
  <c r="AF188" i="22" s="1"/>
  <c r="AD55" i="22"/>
  <c r="AF55" i="22" s="1"/>
  <c r="AD5" i="22"/>
  <c r="AF5" i="22" s="1"/>
  <c r="AD142" i="22"/>
  <c r="AF142" i="22" s="1"/>
  <c r="AD293" i="22"/>
  <c r="AF293" i="22" s="1"/>
  <c r="AD309" i="22"/>
  <c r="AF309" i="22" s="1"/>
  <c r="AD252" i="22"/>
  <c r="AF252" i="22" s="1"/>
  <c r="AD239" i="22"/>
  <c r="AF239" i="22" s="1"/>
  <c r="AD169" i="22"/>
  <c r="AF169" i="22" s="1"/>
  <c r="AD205" i="22"/>
  <c r="AF205" i="22" s="1"/>
  <c r="AD50" i="22"/>
  <c r="AF50" i="22" s="1"/>
  <c r="AD29" i="22"/>
  <c r="AF29" i="22" s="1"/>
  <c r="AD324" i="22"/>
  <c r="AF324" i="22" s="1"/>
  <c r="AD248" i="22"/>
  <c r="AF248" i="22" s="1"/>
  <c r="AD204" i="22"/>
  <c r="AF204" i="22" s="1"/>
  <c r="AD69" i="22"/>
  <c r="AF69" i="22" s="1"/>
  <c r="AD335" i="22"/>
  <c r="AF335" i="22" s="1"/>
  <c r="AD312" i="22"/>
  <c r="AF312" i="22" s="1"/>
  <c r="AD101" i="22"/>
  <c r="AF101" i="22" s="1"/>
  <c r="AJ2" i="20"/>
  <c r="C51" i="20"/>
  <c r="C52" i="22"/>
  <c r="AJ2" i="22"/>
  <c r="W28" i="21"/>
  <c r="W362" i="21"/>
  <c r="W364" i="21"/>
  <c r="W329" i="21"/>
  <c r="W341" i="21"/>
  <c r="W352" i="21"/>
  <c r="W324" i="21"/>
  <c r="W318" i="21"/>
  <c r="W310" i="21"/>
  <c r="W294" i="21"/>
  <c r="W303" i="21"/>
  <c r="W263" i="21"/>
  <c r="W247" i="21"/>
  <c r="W271" i="21"/>
  <c r="W285" i="21"/>
  <c r="W256" i="21"/>
  <c r="W240" i="21"/>
  <c r="W235" i="21"/>
  <c r="W354" i="21"/>
  <c r="W356" i="21"/>
  <c r="W327" i="21"/>
  <c r="W358" i="21"/>
  <c r="W344" i="21"/>
  <c r="W314" i="21"/>
  <c r="W313" i="21"/>
  <c r="W308" i="21"/>
  <c r="W292" i="21"/>
  <c r="W299" i="21"/>
  <c r="W261" i="21"/>
  <c r="W245" i="21"/>
  <c r="W281" i="21"/>
  <c r="W280" i="21"/>
  <c r="W254" i="21"/>
  <c r="W238" i="21"/>
  <c r="W233" i="21"/>
  <c r="W16" i="21"/>
  <c r="W371" i="21"/>
  <c r="W346" i="21"/>
  <c r="W348" i="21"/>
  <c r="W325" i="21"/>
  <c r="W350" i="21"/>
  <c r="W336" i="21"/>
  <c r="W353" i="21"/>
  <c r="W322" i="21"/>
  <c r="W306" i="21"/>
  <c r="W290" i="21"/>
  <c r="W291" i="21"/>
  <c r="W259" i="21"/>
  <c r="W243" i="21"/>
  <c r="W278" i="21"/>
  <c r="W275" i="21"/>
  <c r="W252" i="21"/>
  <c r="W236" i="21"/>
  <c r="W231" i="21"/>
  <c r="W215" i="21"/>
  <c r="W199" i="21"/>
  <c r="W230" i="21"/>
  <c r="W214" i="21"/>
  <c r="W198" i="21"/>
  <c r="W181" i="21"/>
  <c r="W165" i="21"/>
  <c r="W192" i="21"/>
  <c r="W176" i="21"/>
  <c r="W160" i="21"/>
  <c r="W133" i="21"/>
  <c r="W117" i="21"/>
  <c r="W152" i="21"/>
  <c r="W132" i="21"/>
  <c r="W116" i="21"/>
  <c r="W103" i="21"/>
  <c r="W72" i="21"/>
  <c r="W56" i="21"/>
  <c r="W101" i="21"/>
  <c r="W35" i="21"/>
  <c r="W96" i="21"/>
  <c r="W18" i="21"/>
  <c r="W367" i="21"/>
  <c r="W363" i="21"/>
  <c r="W337" i="21"/>
  <c r="W321" i="21"/>
  <c r="W359" i="21"/>
  <c r="W332" i="21"/>
  <c r="W311" i="21"/>
  <c r="W361" i="21"/>
  <c r="W302" i="21"/>
  <c r="W297" i="21"/>
  <c r="W293" i="21"/>
  <c r="W255" i="21"/>
  <c r="W239" i="21"/>
  <c r="W370" i="21"/>
  <c r="W355" i="21"/>
  <c r="W335" i="21"/>
  <c r="W365" i="21"/>
  <c r="W351" i="21"/>
  <c r="W330" i="21"/>
  <c r="W309" i="21"/>
  <c r="W345" i="21"/>
  <c r="W300" i="21"/>
  <c r="W301" i="21"/>
  <c r="W288" i="21"/>
  <c r="W253" i="21"/>
  <c r="W287" i="21"/>
  <c r="W286" i="21"/>
  <c r="W262" i="21"/>
  <c r="W246" i="21"/>
  <c r="W284" i="21"/>
  <c r="W225" i="21"/>
  <c r="W209" i="21"/>
  <c r="W193" i="21"/>
  <c r="W224" i="21"/>
  <c r="W208" i="21"/>
  <c r="W191" i="21"/>
  <c r="W175" i="21"/>
  <c r="W159" i="21"/>
  <c r="W186" i="21"/>
  <c r="W170" i="21"/>
  <c r="W154" i="21"/>
  <c r="W127" i="21"/>
  <c r="W111" i="21"/>
  <c r="W148" i="21"/>
  <c r="W126" i="21"/>
  <c r="W110" i="21"/>
  <c r="W89" i="21"/>
  <c r="W66" i="21"/>
  <c r="W49" i="21"/>
  <c r="W83" i="21"/>
  <c r="W44" i="21"/>
  <c r="W81" i="21"/>
  <c r="W347" i="21"/>
  <c r="W342" i="21"/>
  <c r="W320" i="21"/>
  <c r="W305" i="21"/>
  <c r="W241" i="21"/>
  <c r="W264" i="21"/>
  <c r="W267" i="21"/>
  <c r="W217" i="21"/>
  <c r="W195" i="21"/>
  <c r="W220" i="21"/>
  <c r="W200" i="21"/>
  <c r="W177" i="21"/>
  <c r="W155" i="21"/>
  <c r="W178" i="21"/>
  <c r="W156" i="21"/>
  <c r="W123" i="21"/>
  <c r="W144" i="21"/>
  <c r="W128" i="21"/>
  <c r="W141" i="21"/>
  <c r="W74" i="21"/>
  <c r="W52" i="21"/>
  <c r="W47" i="21"/>
  <c r="W99" i="21"/>
  <c r="W69" i="21"/>
  <c r="W53" i="21"/>
  <c r="W102" i="21"/>
  <c r="W36" i="21"/>
  <c r="W7" i="21"/>
  <c r="W15" i="21"/>
  <c r="W260" i="21"/>
  <c r="W153" i="21"/>
  <c r="W145" i="21"/>
  <c r="W143" i="21"/>
  <c r="W136" i="21"/>
  <c r="W70" i="21"/>
  <c r="W42" i="21"/>
  <c r="W93" i="21"/>
  <c r="W51" i="21"/>
  <c r="W97" i="21"/>
  <c r="W8" i="21"/>
  <c r="W32" i="21"/>
  <c r="W23" i="21"/>
  <c r="W339" i="21"/>
  <c r="W343" i="21"/>
  <c r="W317" i="21"/>
  <c r="W295" i="21"/>
  <c r="W282" i="21"/>
  <c r="W279" i="21"/>
  <c r="W213" i="21"/>
  <c r="W266" i="21"/>
  <c r="W218" i="21"/>
  <c r="W196" i="21"/>
  <c r="W173" i="21"/>
  <c r="W174" i="21"/>
  <c r="W121" i="21"/>
  <c r="W124" i="21"/>
  <c r="W43" i="21"/>
  <c r="W67" i="21"/>
  <c r="W166" i="21"/>
  <c r="W77" i="21"/>
  <c r="W11" i="21"/>
  <c r="W20" i="21"/>
  <c r="W340" i="21"/>
  <c r="W360" i="21"/>
  <c r="W316" i="21"/>
  <c r="W289" i="21"/>
  <c r="W276" i="21"/>
  <c r="W258" i="21"/>
  <c r="W283" i="21"/>
  <c r="W211" i="21"/>
  <c r="W237" i="21"/>
  <c r="W216" i="21"/>
  <c r="W194" i="21"/>
  <c r="W171" i="21"/>
  <c r="W151" i="21"/>
  <c r="W172" i="21"/>
  <c r="W140" i="21"/>
  <c r="W119" i="21"/>
  <c r="W138" i="21"/>
  <c r="W122" i="21"/>
  <c r="W88" i="21"/>
  <c r="W68" i="21"/>
  <c r="W39" i="21"/>
  <c r="W37" i="21"/>
  <c r="W85" i="21"/>
  <c r="W65" i="21"/>
  <c r="W46" i="21"/>
  <c r="W94" i="21"/>
  <c r="W24" i="21"/>
  <c r="W4" i="21"/>
  <c r="W9" i="21"/>
  <c r="W17" i="21"/>
  <c r="W22" i="21"/>
  <c r="W29" i="21"/>
  <c r="W333" i="21"/>
  <c r="W334" i="21"/>
  <c r="W312" i="21"/>
  <c r="W274" i="21"/>
  <c r="W270" i="21"/>
  <c r="W250" i="21"/>
  <c r="W229" i="21"/>
  <c r="W207" i="21"/>
  <c r="W234" i="21"/>
  <c r="W212" i="21"/>
  <c r="W189" i="21"/>
  <c r="W169" i="21"/>
  <c r="W190" i="21"/>
  <c r="W168" i="21"/>
  <c r="W139" i="21"/>
  <c r="W115" i="21"/>
  <c r="W137" i="21"/>
  <c r="W120" i="21"/>
  <c r="W100" i="21"/>
  <c r="W64" i="21"/>
  <c r="W90" i="21"/>
  <c r="W92" i="21"/>
  <c r="W79" i="21"/>
  <c r="W63" i="21"/>
  <c r="W146" i="21"/>
  <c r="W87" i="21"/>
  <c r="W31" i="21"/>
  <c r="W10" i="21"/>
  <c r="W41" i="21"/>
  <c r="W147" i="21"/>
  <c r="W86" i="21"/>
  <c r="W19" i="21"/>
  <c r="W369" i="21"/>
  <c r="W331" i="21"/>
  <c r="W328" i="21"/>
  <c r="W304" i="21"/>
  <c r="W265" i="21"/>
  <c r="W269" i="21"/>
  <c r="W248" i="21"/>
  <c r="W227" i="21"/>
  <c r="W205" i="21"/>
  <c r="W232" i="21"/>
  <c r="W210" i="21"/>
  <c r="W187" i="21"/>
  <c r="W167" i="21"/>
  <c r="W188" i="21"/>
  <c r="W135" i="21"/>
  <c r="W113" i="21"/>
  <c r="W118" i="21"/>
  <c r="W95" i="21"/>
  <c r="W62" i="21"/>
  <c r="W106" i="21"/>
  <c r="W84" i="21"/>
  <c r="W61" i="21"/>
  <c r="W50" i="21"/>
  <c r="W30" i="21"/>
  <c r="W368" i="21"/>
  <c r="W323" i="21"/>
  <c r="W326" i="21"/>
  <c r="W298" i="21"/>
  <c r="W257" i="21"/>
  <c r="W273" i="21"/>
  <c r="W244" i="21"/>
  <c r="W223" i="21"/>
  <c r="W203" i="21"/>
  <c r="W228" i="21"/>
  <c r="W206" i="21"/>
  <c r="W185" i="21"/>
  <c r="W163" i="21"/>
  <c r="W184" i="21"/>
  <c r="W164" i="21"/>
  <c r="W131" i="21"/>
  <c r="W109" i="21"/>
  <c r="W142" i="21"/>
  <c r="W114" i="21"/>
  <c r="W80" i="21"/>
  <c r="W60" i="21"/>
  <c r="W98" i="21"/>
  <c r="W34" i="21"/>
  <c r="W75" i="21"/>
  <c r="W59" i="21"/>
  <c r="W48" i="21"/>
  <c r="W45" i="21"/>
  <c r="W12" i="21"/>
  <c r="W338" i="21"/>
  <c r="W349" i="21"/>
  <c r="W307" i="21"/>
  <c r="W315" i="21"/>
  <c r="W249" i="21"/>
  <c r="W268" i="21"/>
  <c r="W277" i="21"/>
  <c r="W219" i="21"/>
  <c r="W222" i="21"/>
  <c r="W202" i="21"/>
  <c r="W179" i="21"/>
  <c r="W157" i="21"/>
  <c r="W180" i="21"/>
  <c r="W158" i="21"/>
  <c r="W125" i="21"/>
  <c r="W149" i="21"/>
  <c r="W108" i="21"/>
  <c r="W76" i="21"/>
  <c r="W54" i="21"/>
  <c r="W82" i="21"/>
  <c r="W104" i="21"/>
  <c r="W55" i="21"/>
  <c r="W105" i="21"/>
  <c r="W38" i="21"/>
  <c r="W3" i="21"/>
  <c r="W14" i="21"/>
  <c r="W25" i="21"/>
  <c r="W26" i="21"/>
  <c r="W366" i="21"/>
  <c r="W357" i="21"/>
  <c r="W319" i="21"/>
  <c r="W296" i="21"/>
  <c r="W251" i="21"/>
  <c r="W272" i="21"/>
  <c r="W242" i="21"/>
  <c r="W221" i="21"/>
  <c r="W201" i="21"/>
  <c r="W226" i="21"/>
  <c r="W204" i="21"/>
  <c r="W183" i="21"/>
  <c r="W161" i="21"/>
  <c r="W182" i="21"/>
  <c r="W162" i="21"/>
  <c r="W129" i="21"/>
  <c r="W150" i="21"/>
  <c r="W134" i="21"/>
  <c r="W112" i="21"/>
  <c r="W78" i="21"/>
  <c r="W58" i="21"/>
  <c r="W91" i="21"/>
  <c r="W107" i="21"/>
  <c r="W73" i="21"/>
  <c r="W57" i="21"/>
  <c r="W27" i="21"/>
  <c r="W40" i="21"/>
  <c r="W2" i="21"/>
  <c r="W5" i="21"/>
  <c r="W13" i="21"/>
  <c r="W21" i="21"/>
  <c r="W33" i="21"/>
  <c r="W197" i="21"/>
  <c r="W130" i="21"/>
  <c r="W71" i="21"/>
  <c r="W6" i="21"/>
  <c r="C25" i="21"/>
  <c r="D42" i="21"/>
  <c r="J48" i="21"/>
  <c r="G31" i="21"/>
  <c r="F33" i="21"/>
  <c r="I50" i="21" s="1"/>
  <c r="BJ376" i="20"/>
  <c r="BL376" i="20" s="1"/>
  <c r="BJ368" i="20"/>
  <c r="BL368" i="20" s="1"/>
  <c r="BJ360" i="20"/>
  <c r="BL360" i="20" s="1"/>
  <c r="BJ359" i="20"/>
  <c r="BL359" i="20" s="1"/>
  <c r="BJ345" i="20"/>
  <c r="BL345" i="20" s="1"/>
  <c r="BJ351" i="20"/>
  <c r="BL351" i="20" s="1"/>
  <c r="BJ335" i="20"/>
  <c r="BL335" i="20" s="1"/>
  <c r="BJ323" i="20"/>
  <c r="BL323" i="20" s="1"/>
  <c r="BJ304" i="20"/>
  <c r="BL304" i="20" s="1"/>
  <c r="BJ296" i="20"/>
  <c r="BL296" i="20" s="1"/>
  <c r="BJ311" i="20"/>
  <c r="BL311" i="20" s="1"/>
  <c r="BJ288" i="20"/>
  <c r="BL288" i="20" s="1"/>
  <c r="BJ280" i="20"/>
  <c r="BL280" i="20" s="1"/>
  <c r="BJ271" i="20"/>
  <c r="BL271" i="20" s="1"/>
  <c r="BJ308" i="20"/>
  <c r="BL308" i="20" s="1"/>
  <c r="BJ268" i="20"/>
  <c r="BL268" i="20" s="1"/>
  <c r="BJ260" i="20"/>
  <c r="BL260" i="20" s="1"/>
  <c r="BJ274" i="20"/>
  <c r="BL274" i="20" s="1"/>
  <c r="BJ235" i="20"/>
  <c r="BL235" i="20" s="1"/>
  <c r="BJ229" i="20"/>
  <c r="BL229" i="20" s="1"/>
  <c r="BJ221" i="20"/>
  <c r="BL221" i="20" s="1"/>
  <c r="BJ233" i="20"/>
  <c r="BL233" i="20" s="1"/>
  <c r="BJ236" i="20"/>
  <c r="BL236" i="20" s="1"/>
  <c r="BJ208" i="20"/>
  <c r="BL208" i="20" s="1"/>
  <c r="BJ200" i="20"/>
  <c r="BL200" i="20" s="1"/>
  <c r="BJ194" i="20"/>
  <c r="BL194" i="20" s="1"/>
  <c r="BJ183" i="20"/>
  <c r="BL183" i="20" s="1"/>
  <c r="BJ196" i="20"/>
  <c r="BL196" i="20" s="1"/>
  <c r="BJ165" i="20"/>
  <c r="BL165" i="20" s="1"/>
  <c r="BJ163" i="20"/>
  <c r="BL163" i="20" s="1"/>
  <c r="BJ155" i="20"/>
  <c r="BL155" i="20" s="1"/>
  <c r="BJ147" i="20"/>
  <c r="BL147" i="20" s="1"/>
  <c r="BJ135" i="20"/>
  <c r="BL135" i="20" s="1"/>
  <c r="BJ137" i="20"/>
  <c r="BL137" i="20" s="1"/>
  <c r="BJ127" i="20"/>
  <c r="BL127" i="20" s="1"/>
  <c r="BJ119" i="20"/>
  <c r="BL119" i="20" s="1"/>
  <c r="BJ111" i="20"/>
  <c r="BL111" i="20" s="1"/>
  <c r="BJ103" i="20"/>
  <c r="BL103" i="20" s="1"/>
  <c r="BJ101" i="20"/>
  <c r="BL101" i="20" s="1"/>
  <c r="BJ94" i="20"/>
  <c r="BL94" i="20" s="1"/>
  <c r="BJ54" i="20"/>
  <c r="BL54" i="20" s="1"/>
  <c r="BJ36" i="20"/>
  <c r="BL36" i="20" s="1"/>
  <c r="BJ89" i="20"/>
  <c r="BL89" i="20" s="1"/>
  <c r="BJ31" i="20"/>
  <c r="BL31" i="20" s="1"/>
  <c r="BJ26" i="20"/>
  <c r="BL26" i="20" s="1"/>
  <c r="BJ86" i="20"/>
  <c r="BL86" i="20" s="1"/>
  <c r="BJ56" i="20"/>
  <c r="BL56" i="20" s="1"/>
  <c r="BJ18" i="20"/>
  <c r="BL18" i="20" s="1"/>
  <c r="BJ71" i="20"/>
  <c r="BL71" i="20" s="1"/>
  <c r="BJ10" i="20"/>
  <c r="BL10" i="20" s="1"/>
  <c r="BJ22" i="20"/>
  <c r="BL22" i="20" s="1"/>
  <c r="BJ146" i="20"/>
  <c r="BL146" i="20" s="1"/>
  <c r="BJ126" i="20"/>
  <c r="BL126" i="20" s="1"/>
  <c r="BJ110" i="20"/>
  <c r="BL110" i="20" s="1"/>
  <c r="BJ96" i="20"/>
  <c r="BL96" i="20" s="1"/>
  <c r="BJ53" i="20"/>
  <c r="BL53" i="20" s="1"/>
  <c r="BJ35" i="20"/>
  <c r="BL35" i="20" s="1"/>
  <c r="BJ67" i="20"/>
  <c r="BL67" i="20" s="1"/>
  <c r="BJ70" i="20"/>
  <c r="BL70" i="20" s="1"/>
  <c r="BJ82" i="20"/>
  <c r="BL82" i="20" s="1"/>
  <c r="BJ50" i="20"/>
  <c r="BL50" i="20" s="1"/>
  <c r="BJ60" i="20"/>
  <c r="BL60" i="20" s="1"/>
  <c r="BJ9" i="20"/>
  <c r="BL9" i="20" s="1"/>
  <c r="BJ367" i="20"/>
  <c r="BL367" i="20" s="1"/>
  <c r="BJ355" i="20"/>
  <c r="BL355" i="20" s="1"/>
  <c r="BJ357" i="20"/>
  <c r="BL357" i="20" s="1"/>
  <c r="BJ340" i="20"/>
  <c r="BL340" i="20" s="1"/>
  <c r="BJ358" i="20"/>
  <c r="BL358" i="20" s="1"/>
  <c r="BJ330" i="20"/>
  <c r="BL330" i="20" s="1"/>
  <c r="BJ331" i="20"/>
  <c r="BL331" i="20" s="1"/>
  <c r="BJ321" i="20"/>
  <c r="BL321" i="20" s="1"/>
  <c r="BJ334" i="20"/>
  <c r="BL334" i="20" s="1"/>
  <c r="BJ303" i="20"/>
  <c r="BL303" i="20" s="1"/>
  <c r="BJ295" i="20"/>
  <c r="BL295" i="20" s="1"/>
  <c r="BJ287" i="20"/>
  <c r="BL287" i="20" s="1"/>
  <c r="BJ279" i="20"/>
  <c r="BL279" i="20" s="1"/>
  <c r="BJ267" i="20"/>
  <c r="BL267" i="20" s="1"/>
  <c r="BJ259" i="20"/>
  <c r="BL259" i="20" s="1"/>
  <c r="BJ238" i="20"/>
  <c r="BL238" i="20" s="1"/>
  <c r="BJ228" i="20"/>
  <c r="BL228" i="20" s="1"/>
  <c r="BJ220" i="20"/>
  <c r="BL220" i="20" s="1"/>
  <c r="BJ207" i="20"/>
  <c r="BL207" i="20" s="1"/>
  <c r="BJ199" i="20"/>
  <c r="BL199" i="20" s="1"/>
  <c r="BJ182" i="20"/>
  <c r="BL182" i="20" s="1"/>
  <c r="BJ175" i="20"/>
  <c r="BL175" i="20" s="1"/>
  <c r="BJ162" i="20"/>
  <c r="BL162" i="20" s="1"/>
  <c r="BJ154" i="20"/>
  <c r="BL154" i="20" s="1"/>
  <c r="BJ134" i="20"/>
  <c r="BL134" i="20" s="1"/>
  <c r="BJ118" i="20"/>
  <c r="BL118" i="20" s="1"/>
  <c r="BJ85" i="20"/>
  <c r="BL85" i="20" s="1"/>
  <c r="BJ62" i="20"/>
  <c r="BL62" i="20" s="1"/>
  <c r="BJ23" i="20"/>
  <c r="BL23" i="20" s="1"/>
  <c r="BJ306" i="20"/>
  <c r="BL306" i="20" s="1"/>
  <c r="BJ91" i="20"/>
  <c r="BL91" i="20" s="1"/>
  <c r="BJ379" i="20"/>
  <c r="BL379" i="20" s="1"/>
  <c r="BJ366" i="20"/>
  <c r="BL366" i="20" s="1"/>
  <c r="BJ354" i="20"/>
  <c r="BL354" i="20" s="1"/>
  <c r="BJ343" i="20"/>
  <c r="BL343" i="20" s="1"/>
  <c r="BJ337" i="20"/>
  <c r="BL337" i="20" s="1"/>
  <c r="BJ336" i="20"/>
  <c r="BL336" i="20" s="1"/>
  <c r="BJ329" i="20"/>
  <c r="BL329" i="20" s="1"/>
  <c r="BJ341" i="20"/>
  <c r="BL341" i="20" s="1"/>
  <c r="BJ318" i="20"/>
  <c r="BL318" i="20" s="1"/>
  <c r="BJ302" i="20"/>
  <c r="BL302" i="20" s="1"/>
  <c r="BJ294" i="20"/>
  <c r="BL294" i="20" s="1"/>
  <c r="BJ286" i="20"/>
  <c r="BL286" i="20" s="1"/>
  <c r="BJ278" i="20"/>
  <c r="BL278" i="20" s="1"/>
  <c r="BJ266" i="20"/>
  <c r="BL266" i="20" s="1"/>
  <c r="BJ258" i="20"/>
  <c r="BL258" i="20" s="1"/>
  <c r="BJ252" i="20"/>
  <c r="BL252" i="20" s="1"/>
  <c r="BJ250" i="20"/>
  <c r="BL250" i="20" s="1"/>
  <c r="BJ249" i="20"/>
  <c r="BL249" i="20" s="1"/>
  <c r="BJ227" i="20"/>
  <c r="BL227" i="20" s="1"/>
  <c r="BJ219" i="20"/>
  <c r="BL219" i="20" s="1"/>
  <c r="BJ242" i="20"/>
  <c r="BL242" i="20" s="1"/>
  <c r="BJ214" i="20"/>
  <c r="BL214" i="20" s="1"/>
  <c r="BJ206" i="20"/>
  <c r="BL206" i="20" s="1"/>
  <c r="BJ198" i="20"/>
  <c r="BL198" i="20" s="1"/>
  <c r="BJ189" i="20"/>
  <c r="BL189" i="20" s="1"/>
  <c r="BJ181" i="20"/>
  <c r="BL181" i="20" s="1"/>
  <c r="BJ171" i="20"/>
  <c r="BL171" i="20" s="1"/>
  <c r="BJ173" i="20"/>
  <c r="BL173" i="20" s="1"/>
  <c r="BJ161" i="20"/>
  <c r="BL161" i="20" s="1"/>
  <c r="BJ153" i="20"/>
  <c r="BL153" i="20" s="1"/>
  <c r="BJ145" i="20"/>
  <c r="BL145" i="20" s="1"/>
  <c r="BJ138" i="20"/>
  <c r="BL138" i="20" s="1"/>
  <c r="BJ133" i="20"/>
  <c r="BL133" i="20" s="1"/>
  <c r="BJ125" i="20"/>
  <c r="BL125" i="20" s="1"/>
  <c r="BJ117" i="20"/>
  <c r="BL117" i="20" s="1"/>
  <c r="BJ109" i="20"/>
  <c r="BL109" i="20" s="1"/>
  <c r="BJ97" i="20"/>
  <c r="BL97" i="20" s="1"/>
  <c r="BJ90" i="20"/>
  <c r="BL90" i="20" s="1"/>
  <c r="BJ52" i="20"/>
  <c r="BL52" i="20" s="1"/>
  <c r="BJ34" i="20"/>
  <c r="BL34" i="20" s="1"/>
  <c r="BJ81" i="20"/>
  <c r="BL81" i="20" s="1"/>
  <c r="BJ69" i="20"/>
  <c r="BL69" i="20" s="1"/>
  <c r="BJ68" i="20"/>
  <c r="BL68" i="20" s="1"/>
  <c r="BJ48" i="20"/>
  <c r="BL48" i="20" s="1"/>
  <c r="BJ83" i="20"/>
  <c r="BL83" i="20" s="1"/>
  <c r="BJ28" i="20"/>
  <c r="BL28" i="20" s="1"/>
  <c r="BJ44" i="20"/>
  <c r="BL44" i="20" s="1"/>
  <c r="BJ8" i="20"/>
  <c r="BL8" i="20" s="1"/>
  <c r="BJ16" i="20"/>
  <c r="BL16" i="20" s="1"/>
  <c r="BJ75" i="20"/>
  <c r="BL75" i="20" s="1"/>
  <c r="BJ108" i="20"/>
  <c r="BL108" i="20" s="1"/>
  <c r="BJ136" i="20"/>
  <c r="BL136" i="20" s="1"/>
  <c r="BJ92" i="20"/>
  <c r="BL92" i="20" s="1"/>
  <c r="BJ99" i="20"/>
  <c r="BL99" i="20" s="1"/>
  <c r="BJ51" i="20"/>
  <c r="BL51" i="20" s="1"/>
  <c r="BJ33" i="20"/>
  <c r="BL33" i="20" s="1"/>
  <c r="BJ80" i="20"/>
  <c r="BL80" i="20" s="1"/>
  <c r="BJ61" i="20"/>
  <c r="BL61" i="20" s="1"/>
  <c r="BJ37" i="20"/>
  <c r="BL37" i="20" s="1"/>
  <c r="BJ6" i="20"/>
  <c r="BL6" i="20" s="1"/>
  <c r="BJ79" i="20"/>
  <c r="BL79" i="20" s="1"/>
  <c r="BJ17" i="20"/>
  <c r="BL17" i="20" s="1"/>
  <c r="BJ369" i="20"/>
  <c r="BL369" i="20" s="1"/>
  <c r="BJ290" i="20"/>
  <c r="BL290" i="20" s="1"/>
  <c r="BJ254" i="20"/>
  <c r="BL254" i="20" s="1"/>
  <c r="BJ239" i="20"/>
  <c r="BL239" i="20" s="1"/>
  <c r="BJ237" i="20"/>
  <c r="BL237" i="20" s="1"/>
  <c r="BJ185" i="20"/>
  <c r="BL185" i="20" s="1"/>
  <c r="BJ149" i="20"/>
  <c r="BL149" i="20" s="1"/>
  <c r="BJ113" i="20"/>
  <c r="BL113" i="20" s="1"/>
  <c r="BJ19" i="20"/>
  <c r="BL19" i="20" s="1"/>
  <c r="BJ77" i="20"/>
  <c r="BL77" i="20" s="1"/>
  <c r="BJ65" i="20"/>
  <c r="BL65" i="20" s="1"/>
  <c r="BJ361" i="20"/>
  <c r="BL361" i="20" s="1"/>
  <c r="BJ339" i="20"/>
  <c r="BL339" i="20" s="1"/>
  <c r="BJ305" i="20"/>
  <c r="BL305" i="20" s="1"/>
  <c r="BJ253" i="20"/>
  <c r="BL253" i="20" s="1"/>
  <c r="BJ232" i="20"/>
  <c r="BL232" i="20" s="1"/>
  <c r="BJ209" i="20"/>
  <c r="BL209" i="20" s="1"/>
  <c r="BJ191" i="20"/>
  <c r="BL191" i="20" s="1"/>
  <c r="BJ156" i="20"/>
  <c r="BL156" i="20" s="1"/>
  <c r="BJ112" i="20"/>
  <c r="BL112" i="20" s="1"/>
  <c r="BJ100" i="20"/>
  <c r="BL100" i="20" s="1"/>
  <c r="BJ72" i="20"/>
  <c r="BL72" i="20" s="1"/>
  <c r="BJ7" i="20"/>
  <c r="BL7" i="20" s="1"/>
  <c r="BJ40" i="20"/>
  <c r="BL40" i="20" s="1"/>
  <c r="BJ372" i="20"/>
  <c r="BL372" i="20" s="1"/>
  <c r="BJ365" i="20"/>
  <c r="BL365" i="20" s="1"/>
  <c r="BJ353" i="20"/>
  <c r="BL353" i="20" s="1"/>
  <c r="BJ350" i="20"/>
  <c r="BL350" i="20" s="1"/>
  <c r="BJ347" i="20"/>
  <c r="BL347" i="20" s="1"/>
  <c r="BJ332" i="20"/>
  <c r="BL332" i="20" s="1"/>
  <c r="BJ328" i="20"/>
  <c r="BL328" i="20" s="1"/>
  <c r="BJ319" i="20"/>
  <c r="BL319" i="20" s="1"/>
  <c r="BJ313" i="20"/>
  <c r="BL313" i="20" s="1"/>
  <c r="BJ301" i="20"/>
  <c r="BL301" i="20" s="1"/>
  <c r="BJ293" i="20"/>
  <c r="BL293" i="20" s="1"/>
  <c r="BJ310" i="20"/>
  <c r="BL310" i="20" s="1"/>
  <c r="BJ285" i="20"/>
  <c r="BL285" i="20" s="1"/>
  <c r="BJ277" i="20"/>
  <c r="BL277" i="20" s="1"/>
  <c r="BJ265" i="20"/>
  <c r="BL265" i="20" s="1"/>
  <c r="BJ257" i="20"/>
  <c r="BL257" i="20" s="1"/>
  <c r="BJ248" i="20"/>
  <c r="BL248" i="20" s="1"/>
  <c r="BJ251" i="20"/>
  <c r="BL251" i="20" s="1"/>
  <c r="BJ234" i="20"/>
  <c r="BL234" i="20" s="1"/>
  <c r="BJ226" i="20"/>
  <c r="BL226" i="20" s="1"/>
  <c r="BJ218" i="20"/>
  <c r="BL218" i="20" s="1"/>
  <c r="BJ241" i="20"/>
  <c r="BL241" i="20" s="1"/>
  <c r="BJ213" i="20"/>
  <c r="BL213" i="20" s="1"/>
  <c r="BJ205" i="20"/>
  <c r="BL205" i="20" s="1"/>
  <c r="BJ188" i="20"/>
  <c r="BL188" i="20" s="1"/>
  <c r="BJ180" i="20"/>
  <c r="BL180" i="20" s="1"/>
  <c r="BJ197" i="20"/>
  <c r="BL197" i="20" s="1"/>
  <c r="BJ160" i="20"/>
  <c r="BL160" i="20" s="1"/>
  <c r="BJ152" i="20"/>
  <c r="BL152" i="20" s="1"/>
  <c r="BJ144" i="20"/>
  <c r="BL144" i="20" s="1"/>
  <c r="BJ132" i="20"/>
  <c r="BL132" i="20" s="1"/>
  <c r="BJ124" i="20"/>
  <c r="BL124" i="20" s="1"/>
  <c r="BJ116" i="20"/>
  <c r="BL116" i="20" s="1"/>
  <c r="BJ63" i="20"/>
  <c r="BL63" i="20" s="1"/>
  <c r="BJ39" i="20"/>
  <c r="BL39" i="20" s="1"/>
  <c r="BJ25" i="20"/>
  <c r="BL25" i="20" s="1"/>
  <c r="BJ15" i="20"/>
  <c r="BL15" i="20" s="1"/>
  <c r="BJ374" i="20"/>
  <c r="BL374" i="20" s="1"/>
  <c r="BJ342" i="20"/>
  <c r="BL342" i="20" s="1"/>
  <c r="BJ298" i="20"/>
  <c r="BL298" i="20" s="1"/>
  <c r="BJ270" i="20"/>
  <c r="BL270" i="20" s="1"/>
  <c r="BJ223" i="20"/>
  <c r="BL223" i="20" s="1"/>
  <c r="BJ172" i="20"/>
  <c r="BL172" i="20" s="1"/>
  <c r="BJ129" i="20"/>
  <c r="BL129" i="20" s="1"/>
  <c r="BJ42" i="20"/>
  <c r="BL42" i="20" s="1"/>
  <c r="BJ12" i="20"/>
  <c r="BL12" i="20" s="1"/>
  <c r="BJ378" i="20"/>
  <c r="BL378" i="20" s="1"/>
  <c r="BJ375" i="20"/>
  <c r="BL375" i="20" s="1"/>
  <c r="BJ344" i="20"/>
  <c r="BL344" i="20" s="1"/>
  <c r="BJ317" i="20"/>
  <c r="BL317" i="20" s="1"/>
  <c r="BJ281" i="20"/>
  <c r="BL281" i="20" s="1"/>
  <c r="BJ261" i="20"/>
  <c r="BL261" i="20" s="1"/>
  <c r="BJ230" i="20"/>
  <c r="BL230" i="20" s="1"/>
  <c r="BJ140" i="20"/>
  <c r="BL140" i="20" s="1"/>
  <c r="BJ128" i="20"/>
  <c r="BL128" i="20" s="1"/>
  <c r="BJ27" i="20"/>
  <c r="BL27" i="20" s="1"/>
  <c r="BJ11" i="20"/>
  <c r="BL11" i="20" s="1"/>
  <c r="BJ370" i="20"/>
  <c r="BL370" i="20" s="1"/>
  <c r="BJ364" i="20"/>
  <c r="BL364" i="20" s="1"/>
  <c r="BJ381" i="20"/>
  <c r="BL381" i="20" s="1"/>
  <c r="BJ373" i="20"/>
  <c r="BL373" i="20" s="1"/>
  <c r="BJ352" i="20"/>
  <c r="BL352" i="20" s="1"/>
  <c r="BJ327" i="20"/>
  <c r="BL327" i="20" s="1"/>
  <c r="BJ314" i="20"/>
  <c r="BL314" i="20" s="1"/>
  <c r="BJ322" i="20"/>
  <c r="BL322" i="20" s="1"/>
  <c r="BJ309" i="20"/>
  <c r="BL309" i="20" s="1"/>
  <c r="BJ300" i="20"/>
  <c r="BL300" i="20" s="1"/>
  <c r="BJ315" i="20"/>
  <c r="BL315" i="20" s="1"/>
  <c r="BJ284" i="20"/>
  <c r="BL284" i="20" s="1"/>
  <c r="BJ276" i="20"/>
  <c r="BL276" i="20" s="1"/>
  <c r="BJ264" i="20"/>
  <c r="BL264" i="20" s="1"/>
  <c r="BJ256" i="20"/>
  <c r="BL256" i="20" s="1"/>
  <c r="BJ246" i="20"/>
  <c r="BL246" i="20" s="1"/>
  <c r="BJ245" i="20"/>
  <c r="BL245" i="20" s="1"/>
  <c r="BJ225" i="20"/>
  <c r="BL225" i="20" s="1"/>
  <c r="BJ217" i="20"/>
  <c r="BL217" i="20" s="1"/>
  <c r="BJ216" i="20"/>
  <c r="BL216" i="20" s="1"/>
  <c r="BJ212" i="20"/>
  <c r="BL212" i="20" s="1"/>
  <c r="BJ204" i="20"/>
  <c r="BL204" i="20" s="1"/>
  <c r="BJ187" i="20"/>
  <c r="BL187" i="20" s="1"/>
  <c r="BJ179" i="20"/>
  <c r="BL179" i="20" s="1"/>
  <c r="BJ195" i="20"/>
  <c r="BL195" i="20" s="1"/>
  <c r="BJ167" i="20"/>
  <c r="BL167" i="20" s="1"/>
  <c r="BJ176" i="20"/>
  <c r="BL176" i="20" s="1"/>
  <c r="BJ159" i="20"/>
  <c r="BL159" i="20" s="1"/>
  <c r="BJ151" i="20"/>
  <c r="BL151" i="20" s="1"/>
  <c r="BJ143" i="20"/>
  <c r="BL143" i="20" s="1"/>
  <c r="BJ131" i="20"/>
  <c r="BL131" i="20" s="1"/>
  <c r="BJ123" i="20"/>
  <c r="BL123" i="20" s="1"/>
  <c r="BJ115" i="20"/>
  <c r="BL115" i="20" s="1"/>
  <c r="BJ107" i="20"/>
  <c r="BL107" i="20" s="1"/>
  <c r="BJ139" i="20"/>
  <c r="BL139" i="20" s="1"/>
  <c r="BJ93" i="20"/>
  <c r="BL93" i="20" s="1"/>
  <c r="BJ102" i="20"/>
  <c r="BL102" i="20" s="1"/>
  <c r="BJ49" i="20"/>
  <c r="BL49" i="20" s="1"/>
  <c r="BJ32" i="20"/>
  <c r="BL32" i="20" s="1"/>
  <c r="BJ78" i="20"/>
  <c r="BL78" i="20" s="1"/>
  <c r="BJ59" i="20"/>
  <c r="BL59" i="20" s="1"/>
  <c r="BJ21" i="20"/>
  <c r="BL21" i="20" s="1"/>
  <c r="BJ64" i="20"/>
  <c r="BL64" i="20" s="1"/>
  <c r="BJ30" i="20"/>
  <c r="BL30" i="20" s="1"/>
  <c r="BJ88" i="20"/>
  <c r="BL88" i="20" s="1"/>
  <c r="BJ5" i="20"/>
  <c r="BL5" i="20" s="1"/>
  <c r="BJ24" i="20"/>
  <c r="BL24" i="20" s="1"/>
  <c r="BJ87" i="20"/>
  <c r="BL87" i="20" s="1"/>
  <c r="BJ382" i="20"/>
  <c r="BL382" i="20" s="1"/>
  <c r="BJ362" i="20"/>
  <c r="BL362" i="20" s="1"/>
  <c r="BJ338" i="20"/>
  <c r="BL338" i="20" s="1"/>
  <c r="BJ292" i="20"/>
  <c r="BL292" i="20" s="1"/>
  <c r="BJ262" i="20"/>
  <c r="BL262" i="20" s="1"/>
  <c r="BJ231" i="20"/>
  <c r="BL231" i="20" s="1"/>
  <c r="BJ202" i="20"/>
  <c r="BL202" i="20" s="1"/>
  <c r="BJ190" i="20"/>
  <c r="BL190" i="20" s="1"/>
  <c r="BJ169" i="20"/>
  <c r="BL169" i="20" s="1"/>
  <c r="BJ157" i="20"/>
  <c r="BL157" i="20" s="1"/>
  <c r="BJ121" i="20"/>
  <c r="BL121" i="20" s="1"/>
  <c r="BJ43" i="20"/>
  <c r="BL43" i="20" s="1"/>
  <c r="BJ3" i="20"/>
  <c r="BL3" i="20" s="1"/>
  <c r="BJ58" i="20"/>
  <c r="BL58" i="20" s="1"/>
  <c r="BJ316" i="20"/>
  <c r="BL316" i="20" s="1"/>
  <c r="BJ289" i="20"/>
  <c r="BL289" i="20" s="1"/>
  <c r="BJ269" i="20"/>
  <c r="BL269" i="20" s="1"/>
  <c r="BJ243" i="20"/>
  <c r="BL243" i="20" s="1"/>
  <c r="BJ201" i="20"/>
  <c r="BL201" i="20" s="1"/>
  <c r="BJ148" i="20"/>
  <c r="BL148" i="20" s="1"/>
  <c r="BJ168" i="20"/>
  <c r="BL168" i="20" s="1"/>
  <c r="BJ104" i="20"/>
  <c r="BL104" i="20" s="1"/>
  <c r="BJ38" i="20"/>
  <c r="BL38" i="20" s="1"/>
  <c r="BJ41" i="20"/>
  <c r="BL41" i="20" s="1"/>
  <c r="BJ66" i="20"/>
  <c r="BL66" i="20" s="1"/>
  <c r="BJ46" i="20"/>
  <c r="BL46" i="20" s="1"/>
  <c r="BJ380" i="20"/>
  <c r="BL380" i="20" s="1"/>
  <c r="BJ363" i="20"/>
  <c r="BL363" i="20" s="1"/>
  <c r="BJ371" i="20"/>
  <c r="BL371" i="20" s="1"/>
  <c r="BJ348" i="20"/>
  <c r="BL348" i="20" s="1"/>
  <c r="BJ356" i="20"/>
  <c r="BL356" i="20" s="1"/>
  <c r="BJ346" i="20"/>
  <c r="BL346" i="20" s="1"/>
  <c r="BJ326" i="20"/>
  <c r="BL326" i="20" s="1"/>
  <c r="BJ320" i="20"/>
  <c r="BL320" i="20" s="1"/>
  <c r="BJ307" i="20"/>
  <c r="BL307" i="20" s="1"/>
  <c r="BJ299" i="20"/>
  <c r="BL299" i="20" s="1"/>
  <c r="BJ291" i="20"/>
  <c r="BL291" i="20" s="1"/>
  <c r="BJ283" i="20"/>
  <c r="BL283" i="20" s="1"/>
  <c r="BJ275" i="20"/>
  <c r="BL275" i="20" s="1"/>
  <c r="BJ273" i="20"/>
  <c r="BL273" i="20" s="1"/>
  <c r="BJ263" i="20"/>
  <c r="BL263" i="20" s="1"/>
  <c r="BJ255" i="20"/>
  <c r="BL255" i="20" s="1"/>
  <c r="BJ272" i="20"/>
  <c r="BL272" i="20" s="1"/>
  <c r="BJ247" i="20"/>
  <c r="BL247" i="20" s="1"/>
  <c r="BJ240" i="20"/>
  <c r="BL240" i="20" s="1"/>
  <c r="BJ224" i="20"/>
  <c r="BL224" i="20" s="1"/>
  <c r="BJ244" i="20"/>
  <c r="BL244" i="20" s="1"/>
  <c r="BJ215" i="20"/>
  <c r="BL215" i="20" s="1"/>
  <c r="BJ211" i="20"/>
  <c r="BL211" i="20" s="1"/>
  <c r="BJ203" i="20"/>
  <c r="BL203" i="20" s="1"/>
  <c r="BJ192" i="20"/>
  <c r="BL192" i="20" s="1"/>
  <c r="BJ186" i="20"/>
  <c r="BL186" i="20" s="1"/>
  <c r="BJ178" i="20"/>
  <c r="BL178" i="20" s="1"/>
  <c r="BJ193" i="20"/>
  <c r="BL193" i="20" s="1"/>
  <c r="BJ170" i="20"/>
  <c r="BL170" i="20" s="1"/>
  <c r="BJ174" i="20"/>
  <c r="BL174" i="20" s="1"/>
  <c r="BJ158" i="20"/>
  <c r="BL158" i="20" s="1"/>
  <c r="BJ150" i="20"/>
  <c r="BL150" i="20" s="1"/>
  <c r="BJ142" i="20"/>
  <c r="BL142" i="20" s="1"/>
  <c r="BJ130" i="20"/>
  <c r="BL130" i="20" s="1"/>
  <c r="BJ122" i="20"/>
  <c r="BL122" i="20" s="1"/>
  <c r="BJ114" i="20"/>
  <c r="BL114" i="20" s="1"/>
  <c r="BJ106" i="20"/>
  <c r="BL106" i="20" s="1"/>
  <c r="BJ95" i="20"/>
  <c r="BL95" i="20" s="1"/>
  <c r="BJ47" i="20"/>
  <c r="BL47" i="20" s="1"/>
  <c r="BJ76" i="20"/>
  <c r="BL76" i="20" s="1"/>
  <c r="BJ45" i="20"/>
  <c r="BL45" i="20" s="1"/>
  <c r="BJ20" i="20"/>
  <c r="BL20" i="20" s="1"/>
  <c r="BJ57" i="20"/>
  <c r="BL57" i="20" s="1"/>
  <c r="BJ29" i="20"/>
  <c r="BL29" i="20" s="1"/>
  <c r="BJ84" i="20"/>
  <c r="BL84" i="20" s="1"/>
  <c r="BJ14" i="20"/>
  <c r="BL14" i="20" s="1"/>
  <c r="BJ4" i="20"/>
  <c r="BL4" i="20" s="1"/>
  <c r="BJ13" i="20"/>
  <c r="BL13" i="20" s="1"/>
  <c r="BJ73" i="20"/>
  <c r="BL73" i="20" s="1"/>
  <c r="BJ349" i="20"/>
  <c r="BL349" i="20" s="1"/>
  <c r="BJ333" i="20"/>
  <c r="BL333" i="20" s="1"/>
  <c r="BJ325" i="20"/>
  <c r="BL325" i="20" s="1"/>
  <c r="BJ312" i="20"/>
  <c r="BL312" i="20" s="1"/>
  <c r="BJ282" i="20"/>
  <c r="BL282" i="20" s="1"/>
  <c r="BJ210" i="20"/>
  <c r="BL210" i="20" s="1"/>
  <c r="BJ177" i="20"/>
  <c r="BL177" i="20" s="1"/>
  <c r="BJ141" i="20"/>
  <c r="BL141" i="20" s="1"/>
  <c r="BJ105" i="20"/>
  <c r="BL105" i="20" s="1"/>
  <c r="BJ98" i="20"/>
  <c r="BL98" i="20" s="1"/>
  <c r="BJ74" i="20"/>
  <c r="BL74" i="20" s="1"/>
  <c r="BJ377" i="20"/>
  <c r="BL377" i="20" s="1"/>
  <c r="BJ324" i="20"/>
  <c r="BL324" i="20" s="1"/>
  <c r="BJ297" i="20"/>
  <c r="BL297" i="20" s="1"/>
  <c r="BJ222" i="20"/>
  <c r="BL222" i="20" s="1"/>
  <c r="BJ184" i="20"/>
  <c r="BL184" i="20" s="1"/>
  <c r="BJ166" i="20"/>
  <c r="BL166" i="20" s="1"/>
  <c r="BJ164" i="20"/>
  <c r="BL164" i="20" s="1"/>
  <c r="BJ120" i="20"/>
  <c r="BL120" i="20" s="1"/>
  <c r="BJ55" i="20"/>
  <c r="BL55" i="20" s="1"/>
  <c r="BJ2" i="20"/>
  <c r="AL371" i="22"/>
  <c r="AN371" i="22" s="1"/>
  <c r="AL378" i="22"/>
  <c r="AN378" i="22" s="1"/>
  <c r="AL364" i="22"/>
  <c r="AN364" i="22" s="1"/>
  <c r="AL360" i="22"/>
  <c r="AN360" i="22" s="1"/>
  <c r="AL351" i="22"/>
  <c r="AN351" i="22" s="1"/>
  <c r="AL343" i="22"/>
  <c r="AN343" i="22" s="1"/>
  <c r="AL332" i="22"/>
  <c r="AN332" i="22" s="1"/>
  <c r="AL317" i="22"/>
  <c r="AN317" i="22" s="1"/>
  <c r="AL320" i="22"/>
  <c r="AN320" i="22" s="1"/>
  <c r="AL379" i="22"/>
  <c r="AN379" i="22" s="1"/>
  <c r="AL374" i="22"/>
  <c r="AN374" i="22" s="1"/>
  <c r="AL346" i="22"/>
  <c r="AN346" i="22" s="1"/>
  <c r="AL335" i="22"/>
  <c r="AN335" i="22" s="1"/>
  <c r="AL337" i="22"/>
  <c r="AN337" i="22" s="1"/>
  <c r="AL325" i="22"/>
  <c r="AN325" i="22" s="1"/>
  <c r="AL326" i="22"/>
  <c r="AN326" i="22" s="1"/>
  <c r="AL327" i="22"/>
  <c r="AN327" i="22" s="1"/>
  <c r="AL299" i="22"/>
  <c r="AN299" i="22" s="1"/>
  <c r="AL303" i="22"/>
  <c r="AN303" i="22" s="1"/>
  <c r="AL354" i="22"/>
  <c r="AN354" i="22" s="1"/>
  <c r="AL349" i="22"/>
  <c r="AN349" i="22" s="1"/>
  <c r="AL345" i="22"/>
  <c r="AN345" i="22" s="1"/>
  <c r="AL331" i="22"/>
  <c r="AN331" i="22" s="1"/>
  <c r="AL318" i="22"/>
  <c r="AN318" i="22" s="1"/>
  <c r="AL341" i="22"/>
  <c r="AN341" i="22" s="1"/>
  <c r="AL313" i="22"/>
  <c r="AN313" i="22" s="1"/>
  <c r="AL309" i="22"/>
  <c r="AN309" i="22" s="1"/>
  <c r="AL266" i="22"/>
  <c r="AN266" i="22" s="1"/>
  <c r="AL283" i="22"/>
  <c r="AN283" i="22" s="1"/>
  <c r="AL279" i="22"/>
  <c r="AN279" i="22" s="1"/>
  <c r="AL282" i="22"/>
  <c r="AN282" i="22" s="1"/>
  <c r="AL263" i="22"/>
  <c r="AN263" i="22" s="1"/>
  <c r="AL255" i="22"/>
  <c r="AN255" i="22" s="1"/>
  <c r="AL247" i="22"/>
  <c r="AN247" i="22" s="1"/>
  <c r="AL275" i="22"/>
  <c r="AN275" i="22" s="1"/>
  <c r="AL238" i="22"/>
  <c r="AN238" i="22" s="1"/>
  <c r="AL227" i="22"/>
  <c r="AN227" i="22" s="1"/>
  <c r="AL218" i="22"/>
  <c r="AN218" i="22" s="1"/>
  <c r="AL210" i="22"/>
  <c r="AN210" i="22" s="1"/>
  <c r="AL236" i="22"/>
  <c r="AN236" i="22" s="1"/>
  <c r="AL195" i="22"/>
  <c r="AN195" i="22" s="1"/>
  <c r="AL187" i="22"/>
  <c r="AN187" i="22" s="1"/>
  <c r="AL179" i="22"/>
  <c r="AN179" i="22" s="1"/>
  <c r="AL171" i="22"/>
  <c r="AN171" i="22" s="1"/>
  <c r="AL161" i="22"/>
  <c r="AN161" i="22" s="1"/>
  <c r="AL151" i="22"/>
  <c r="AN151" i="22" s="1"/>
  <c r="AL138" i="22"/>
  <c r="AN138" i="22" s="1"/>
  <c r="AL130" i="22"/>
  <c r="AN130" i="22" s="1"/>
  <c r="AL122" i="22"/>
  <c r="AN122" i="22" s="1"/>
  <c r="AL114" i="22"/>
  <c r="AN114" i="22" s="1"/>
  <c r="AL149" i="22"/>
  <c r="AN149" i="22" s="1"/>
  <c r="AL111" i="22"/>
  <c r="AN111" i="22" s="1"/>
  <c r="AL93" i="22"/>
  <c r="AN93" i="22" s="1"/>
  <c r="AL72" i="22"/>
  <c r="AN72" i="22" s="1"/>
  <c r="AL33" i="22"/>
  <c r="AN33" i="22" s="1"/>
  <c r="AL63" i="22"/>
  <c r="AN63" i="22" s="1"/>
  <c r="AL55" i="22"/>
  <c r="AN55" i="22" s="1"/>
  <c r="AL92" i="22"/>
  <c r="AN92" i="22" s="1"/>
  <c r="AL74" i="22"/>
  <c r="AN74" i="22" s="1"/>
  <c r="AL51" i="22"/>
  <c r="AN51" i="22" s="1"/>
  <c r="AL27" i="22"/>
  <c r="AN27" i="22" s="1"/>
  <c r="AL15" i="22"/>
  <c r="AN15" i="22" s="1"/>
  <c r="AL20" i="22"/>
  <c r="AN20" i="22" s="1"/>
  <c r="AL7" i="22"/>
  <c r="AN7" i="22" s="1"/>
  <c r="AL24" i="22"/>
  <c r="AN24" i="22" s="1"/>
  <c r="AL4" i="22"/>
  <c r="AN4" i="22" s="1"/>
  <c r="AL70" i="22"/>
  <c r="AN70" i="22" s="1"/>
  <c r="AL380" i="22"/>
  <c r="AN380" i="22" s="1"/>
  <c r="AL367" i="22"/>
  <c r="AN367" i="22" s="1"/>
  <c r="AL344" i="22"/>
  <c r="AN344" i="22" s="1"/>
  <c r="AL330" i="22"/>
  <c r="AN330" i="22" s="1"/>
  <c r="AL315" i="22"/>
  <c r="AN315" i="22" s="1"/>
  <c r="AL307" i="22"/>
  <c r="AN307" i="22" s="1"/>
  <c r="AL308" i="22"/>
  <c r="AN308" i="22" s="1"/>
  <c r="AL284" i="22"/>
  <c r="AN284" i="22" s="1"/>
  <c r="AL265" i="22"/>
  <c r="AN265" i="22" s="1"/>
  <c r="AL272" i="22"/>
  <c r="AN272" i="22" s="1"/>
  <c r="AL262" i="22"/>
  <c r="AN262" i="22" s="1"/>
  <c r="AL254" i="22"/>
  <c r="AN254" i="22" s="1"/>
  <c r="AL246" i="22"/>
  <c r="AN246" i="22" s="1"/>
  <c r="AL278" i="22"/>
  <c r="AN278" i="22" s="1"/>
  <c r="AL226" i="22"/>
  <c r="AN226" i="22" s="1"/>
  <c r="AL233" i="22"/>
  <c r="AN233" i="22" s="1"/>
  <c r="AL217" i="22"/>
  <c r="AN217" i="22" s="1"/>
  <c r="AL209" i="22"/>
  <c r="AN209" i="22" s="1"/>
  <c r="AL203" i="22"/>
  <c r="AN203" i="22" s="1"/>
  <c r="AL194" i="22"/>
  <c r="AN194" i="22" s="1"/>
  <c r="AL186" i="22"/>
  <c r="AN186" i="22" s="1"/>
  <c r="AL178" i="22"/>
  <c r="AN178" i="22" s="1"/>
  <c r="AL170" i="22"/>
  <c r="AN170" i="22" s="1"/>
  <c r="AL160" i="22"/>
  <c r="AN160" i="22" s="1"/>
  <c r="AL145" i="22"/>
  <c r="AN145" i="22" s="1"/>
  <c r="AL137" i="22"/>
  <c r="AN137" i="22" s="1"/>
  <c r="AL129" i="22"/>
  <c r="AN129" i="22" s="1"/>
  <c r="AL121" i="22"/>
  <c r="AN121" i="22" s="1"/>
  <c r="AL113" i="22"/>
  <c r="AN113" i="22" s="1"/>
  <c r="AL148" i="22"/>
  <c r="AN148" i="22" s="1"/>
  <c r="AL107" i="22"/>
  <c r="AN107" i="22" s="1"/>
  <c r="AL91" i="22"/>
  <c r="AN91" i="22" s="1"/>
  <c r="AL32" i="22"/>
  <c r="AN32" i="22" s="1"/>
  <c r="AL108" i="22"/>
  <c r="AN108" i="22" s="1"/>
  <c r="AL62" i="22"/>
  <c r="AN62" i="22" s="1"/>
  <c r="AL54" i="22"/>
  <c r="AN54" i="22" s="1"/>
  <c r="AL90" i="22"/>
  <c r="AN90" i="22" s="1"/>
  <c r="AL49" i="22"/>
  <c r="AN49" i="22" s="1"/>
  <c r="AL17" i="22"/>
  <c r="AN17" i="22" s="1"/>
  <c r="AL42" i="22"/>
  <c r="AN42" i="22" s="1"/>
  <c r="AL19" i="22"/>
  <c r="AN19" i="22" s="1"/>
  <c r="AL23" i="22"/>
  <c r="AN23" i="22" s="1"/>
  <c r="AL381" i="22"/>
  <c r="AN381" i="22" s="1"/>
  <c r="AL355" i="22"/>
  <c r="AN355" i="22" s="1"/>
  <c r="AL359" i="22"/>
  <c r="AN359" i="22" s="1"/>
  <c r="AL358" i="22"/>
  <c r="AN358" i="22" s="1"/>
  <c r="AL363" i="22"/>
  <c r="AN363" i="22" s="1"/>
  <c r="AL329" i="22"/>
  <c r="AN329" i="22" s="1"/>
  <c r="AL322" i="22"/>
  <c r="AN322" i="22" s="1"/>
  <c r="AL305" i="22"/>
  <c r="AN305" i="22" s="1"/>
  <c r="AL280" i="22"/>
  <c r="AN280" i="22" s="1"/>
  <c r="AL310" i="22"/>
  <c r="AN310" i="22" s="1"/>
  <c r="AL277" i="22"/>
  <c r="AN277" i="22" s="1"/>
  <c r="AL261" i="22"/>
  <c r="AN261" i="22" s="1"/>
  <c r="AL253" i="22"/>
  <c r="AN253" i="22" s="1"/>
  <c r="AL245" i="22"/>
  <c r="AN245" i="22" s="1"/>
  <c r="AL240" i="22"/>
  <c r="AN240" i="22" s="1"/>
  <c r="AL234" i="22"/>
  <c r="AN234" i="22" s="1"/>
  <c r="AL225" i="22"/>
  <c r="AN225" i="22" s="1"/>
  <c r="AL216" i="22"/>
  <c r="AN216" i="22" s="1"/>
  <c r="AL208" i="22"/>
  <c r="AN208" i="22" s="1"/>
  <c r="AL201" i="22"/>
  <c r="AN201" i="22" s="1"/>
  <c r="AL193" i="22"/>
  <c r="AN193" i="22" s="1"/>
  <c r="AL185" i="22"/>
  <c r="AN185" i="22" s="1"/>
  <c r="AL177" i="22"/>
  <c r="AN177" i="22" s="1"/>
  <c r="AL169" i="22"/>
  <c r="AN169" i="22" s="1"/>
  <c r="AL157" i="22"/>
  <c r="AN157" i="22" s="1"/>
  <c r="AL159" i="22"/>
  <c r="AN159" i="22" s="1"/>
  <c r="AL144" i="22"/>
  <c r="AN144" i="22" s="1"/>
  <c r="AL136" i="22"/>
  <c r="AN136" i="22" s="1"/>
  <c r="AL128" i="22"/>
  <c r="AN128" i="22" s="1"/>
  <c r="AL120" i="22"/>
  <c r="AN120" i="22" s="1"/>
  <c r="AL112" i="22"/>
  <c r="AN112" i="22" s="1"/>
  <c r="AL103" i="22"/>
  <c r="AN103" i="22" s="1"/>
  <c r="AL89" i="22"/>
  <c r="AN89" i="22" s="1"/>
  <c r="AL45" i="22"/>
  <c r="AN45" i="22" s="1"/>
  <c r="AL77" i="22"/>
  <c r="AN77" i="22" s="1"/>
  <c r="AL61" i="22"/>
  <c r="AN61" i="22" s="1"/>
  <c r="AL53" i="22"/>
  <c r="AN53" i="22" s="1"/>
  <c r="AL88" i="22"/>
  <c r="AN88" i="22" s="1"/>
  <c r="AL47" i="22"/>
  <c r="AN47" i="22" s="1"/>
  <c r="AL13" i="22"/>
  <c r="AN13" i="22" s="1"/>
  <c r="AL46" i="22"/>
  <c r="AN46" i="22" s="1"/>
  <c r="AL37" i="22"/>
  <c r="AN37" i="22" s="1"/>
  <c r="AL44" i="22"/>
  <c r="AN44" i="22" s="1"/>
  <c r="AL18" i="22"/>
  <c r="AN18" i="22" s="1"/>
  <c r="AL377" i="22"/>
  <c r="AN377" i="22" s="1"/>
  <c r="AL365" i="22"/>
  <c r="AN365" i="22" s="1"/>
  <c r="AL352" i="22"/>
  <c r="AN352" i="22" s="1"/>
  <c r="AL357" i="22"/>
  <c r="AN357" i="22" s="1"/>
  <c r="AL328" i="22"/>
  <c r="AN328" i="22" s="1"/>
  <c r="AL323" i="22"/>
  <c r="AN323" i="22" s="1"/>
  <c r="AL312" i="22"/>
  <c r="AN312" i="22" s="1"/>
  <c r="AL301" i="22"/>
  <c r="AN301" i="22" s="1"/>
  <c r="AL298" i="22"/>
  <c r="AN298" i="22" s="1"/>
  <c r="AL302" i="22"/>
  <c r="AN302" i="22" s="1"/>
  <c r="AL304" i="22"/>
  <c r="AN304" i="22" s="1"/>
  <c r="AL274" i="22"/>
  <c r="AN274" i="22" s="1"/>
  <c r="AL260" i="22"/>
  <c r="AN260" i="22" s="1"/>
  <c r="AL252" i="22"/>
  <c r="AN252" i="22" s="1"/>
  <c r="AL244" i="22"/>
  <c r="AN244" i="22" s="1"/>
  <c r="AL235" i="22"/>
  <c r="AN235" i="22" s="1"/>
  <c r="AL224" i="22"/>
  <c r="AN224" i="22" s="1"/>
  <c r="AL215" i="22"/>
  <c r="AN215" i="22" s="1"/>
  <c r="AL207" i="22"/>
  <c r="AN207" i="22" s="1"/>
  <c r="AL200" i="22"/>
  <c r="AN200" i="22" s="1"/>
  <c r="AL192" i="22"/>
  <c r="AN192" i="22" s="1"/>
  <c r="AL184" i="22"/>
  <c r="AN184" i="22" s="1"/>
  <c r="AL176" i="22"/>
  <c r="AN176" i="22" s="1"/>
  <c r="AL168" i="22"/>
  <c r="AN168" i="22" s="1"/>
  <c r="AL156" i="22"/>
  <c r="AN156" i="22" s="1"/>
  <c r="AL143" i="22"/>
  <c r="AN143" i="22" s="1"/>
  <c r="AL135" i="22"/>
  <c r="AN135" i="22" s="1"/>
  <c r="AL127" i="22"/>
  <c r="AN127" i="22" s="1"/>
  <c r="AL119" i="22"/>
  <c r="AN119" i="22" s="1"/>
  <c r="AL99" i="22"/>
  <c r="AN99" i="22" s="1"/>
  <c r="AL87" i="22"/>
  <c r="AN87" i="22" s="1"/>
  <c r="AL43" i="22"/>
  <c r="AN43" i="22" s="1"/>
  <c r="AL73" i="22"/>
  <c r="AN73" i="22" s="1"/>
  <c r="AL60" i="22"/>
  <c r="AN60" i="22" s="1"/>
  <c r="AL52" i="22"/>
  <c r="AN52" i="22" s="1"/>
  <c r="AL86" i="22"/>
  <c r="AN86" i="22" s="1"/>
  <c r="AL12" i="22"/>
  <c r="AN12" i="22" s="1"/>
  <c r="AL40" i="22"/>
  <c r="AN40" i="22" s="1"/>
  <c r="AL26" i="22"/>
  <c r="AN26" i="22" s="1"/>
  <c r="AL369" i="22"/>
  <c r="AN369" i="22" s="1"/>
  <c r="AL370" i="22"/>
  <c r="AN370" i="22" s="1"/>
  <c r="AL376" i="22"/>
  <c r="AN376" i="22" s="1"/>
  <c r="AL338" i="22"/>
  <c r="AN338" i="22" s="1"/>
  <c r="AL342" i="22"/>
  <c r="AN342" i="22" s="1"/>
  <c r="AL324" i="22"/>
  <c r="AN324" i="22" s="1"/>
  <c r="AL290" i="22"/>
  <c r="AN290" i="22" s="1"/>
  <c r="AL269" i="22"/>
  <c r="AN269" i="22" s="1"/>
  <c r="AL289" i="22"/>
  <c r="AN289" i="22" s="1"/>
  <c r="AL258" i="22"/>
  <c r="AN258" i="22" s="1"/>
  <c r="AL250" i="22"/>
  <c r="AN250" i="22" s="1"/>
  <c r="AL242" i="22"/>
  <c r="AN242" i="22" s="1"/>
  <c r="AL230" i="22"/>
  <c r="AN230" i="22" s="1"/>
  <c r="AL222" i="22"/>
  <c r="AN222" i="22" s="1"/>
  <c r="AL221" i="22"/>
  <c r="AN221" i="22" s="1"/>
  <c r="AL213" i="22"/>
  <c r="AN213" i="22" s="1"/>
  <c r="AL205" i="22"/>
  <c r="AN205" i="22" s="1"/>
  <c r="AL198" i="22"/>
  <c r="AN198" i="22" s="1"/>
  <c r="AL190" i="22"/>
  <c r="AN190" i="22" s="1"/>
  <c r="AL182" i="22"/>
  <c r="AN182" i="22" s="1"/>
  <c r="AL174" i="22"/>
  <c r="AN174" i="22" s="1"/>
  <c r="AL166" i="22"/>
  <c r="AN166" i="22" s="1"/>
  <c r="AL162" i="22"/>
  <c r="AN162" i="22" s="1"/>
  <c r="AL141" i="22"/>
  <c r="AN141" i="22" s="1"/>
  <c r="AL133" i="22"/>
  <c r="AN133" i="22" s="1"/>
  <c r="AL125" i="22"/>
  <c r="AN125" i="22" s="1"/>
  <c r="AL117" i="22"/>
  <c r="AN117" i="22" s="1"/>
  <c r="AL147" i="22"/>
  <c r="AN147" i="22" s="1"/>
  <c r="AL154" i="22"/>
  <c r="AN154" i="22" s="1"/>
  <c r="AL106" i="22"/>
  <c r="AN106" i="22" s="1"/>
  <c r="AL105" i="22"/>
  <c r="AN105" i="22" s="1"/>
  <c r="AL83" i="22"/>
  <c r="AN83" i="22" s="1"/>
  <c r="AL36" i="22"/>
  <c r="AN36" i="22" s="1"/>
  <c r="AL163" i="22"/>
  <c r="AN163" i="22" s="1"/>
  <c r="AL66" i="22"/>
  <c r="AN66" i="22" s="1"/>
  <c r="AL58" i="22"/>
  <c r="AN58" i="22" s="1"/>
  <c r="AL48" i="22"/>
  <c r="AN48" i="22" s="1"/>
  <c r="AL98" i="22"/>
  <c r="AN98" i="22" s="1"/>
  <c r="AL82" i="22"/>
  <c r="AN82" i="22" s="1"/>
  <c r="AL68" i="22"/>
  <c r="AN68" i="22" s="1"/>
  <c r="AL79" i="22"/>
  <c r="AN79" i="22" s="1"/>
  <c r="AL10" i="22"/>
  <c r="AN10" i="22" s="1"/>
  <c r="AL30" i="22"/>
  <c r="AN30" i="22" s="1"/>
  <c r="AL22" i="22"/>
  <c r="AN22" i="22" s="1"/>
  <c r="AL375" i="22"/>
  <c r="AN375" i="22" s="1"/>
  <c r="AL361" i="22"/>
  <c r="AN361" i="22" s="1"/>
  <c r="AL356" i="22"/>
  <c r="AN356" i="22" s="1"/>
  <c r="AL362" i="22"/>
  <c r="AN362" i="22" s="1"/>
  <c r="AL334" i="22"/>
  <c r="AN334" i="22" s="1"/>
  <c r="AL336" i="22"/>
  <c r="AN336" i="22" s="1"/>
  <c r="AL319" i="22"/>
  <c r="AN319" i="22" s="1"/>
  <c r="AL296" i="22"/>
  <c r="AN296" i="22" s="1"/>
  <c r="AL293" i="22"/>
  <c r="AN293" i="22" s="1"/>
  <c r="AL292" i="22"/>
  <c r="AN292" i="22" s="1"/>
  <c r="AL288" i="22"/>
  <c r="AN288" i="22" s="1"/>
  <c r="AL268" i="22"/>
  <c r="AN268" i="22" s="1"/>
  <c r="AL276" i="22"/>
  <c r="AN276" i="22" s="1"/>
  <c r="AL287" i="22"/>
  <c r="AN287" i="22" s="1"/>
  <c r="AL281" i="22"/>
  <c r="AN281" i="22" s="1"/>
  <c r="AL257" i="22"/>
  <c r="AN257" i="22" s="1"/>
  <c r="AL249" i="22"/>
  <c r="AN249" i="22" s="1"/>
  <c r="AL241" i="22"/>
  <c r="AN241" i="22" s="1"/>
  <c r="AL229" i="22"/>
  <c r="AN229" i="22" s="1"/>
  <c r="AL220" i="22"/>
  <c r="AN220" i="22" s="1"/>
  <c r="AL212" i="22"/>
  <c r="AN212" i="22" s="1"/>
  <c r="AL204" i="22"/>
  <c r="AN204" i="22" s="1"/>
  <c r="AL202" i="22"/>
  <c r="AN202" i="22" s="1"/>
  <c r="AL197" i="22"/>
  <c r="AN197" i="22" s="1"/>
  <c r="AL189" i="22"/>
  <c r="AN189" i="22" s="1"/>
  <c r="AL181" i="22"/>
  <c r="AN181" i="22" s="1"/>
  <c r="AL173" i="22"/>
  <c r="AN173" i="22" s="1"/>
  <c r="AL165" i="22"/>
  <c r="AN165" i="22" s="1"/>
  <c r="AL140" i="22"/>
  <c r="AN140" i="22" s="1"/>
  <c r="AL132" i="22"/>
  <c r="AN132" i="22" s="1"/>
  <c r="AL124" i="22"/>
  <c r="AN124" i="22" s="1"/>
  <c r="AL116" i="22"/>
  <c r="AN116" i="22" s="1"/>
  <c r="AL152" i="22"/>
  <c r="AN152" i="22" s="1"/>
  <c r="AL102" i="22"/>
  <c r="AN102" i="22" s="1"/>
  <c r="AL101" i="22"/>
  <c r="AN101" i="22" s="1"/>
  <c r="AL97" i="22"/>
  <c r="AN97" i="22" s="1"/>
  <c r="AL81" i="22"/>
  <c r="AN81" i="22" s="1"/>
  <c r="AL35" i="22"/>
  <c r="AN35" i="22" s="1"/>
  <c r="AL57" i="22"/>
  <c r="AN57" i="22" s="1"/>
  <c r="AL96" i="22"/>
  <c r="AN96" i="22" s="1"/>
  <c r="AL80" i="22"/>
  <c r="AN80" i="22" s="1"/>
  <c r="AL75" i="22"/>
  <c r="AN75" i="22" s="1"/>
  <c r="AL9" i="22"/>
  <c r="AN9" i="22" s="1"/>
  <c r="AL31" i="22"/>
  <c r="AN31" i="22" s="1"/>
  <c r="AL29" i="22"/>
  <c r="AN29" i="22" s="1"/>
  <c r="AL6" i="22"/>
  <c r="AN6" i="22" s="1"/>
  <c r="AL2" i="22"/>
  <c r="AL348" i="22"/>
  <c r="AN348" i="22" s="1"/>
  <c r="AL294" i="22"/>
  <c r="AN294" i="22" s="1"/>
  <c r="AL286" i="22"/>
  <c r="AN286" i="22" s="1"/>
  <c r="AL251" i="22"/>
  <c r="AN251" i="22" s="1"/>
  <c r="AL196" i="22"/>
  <c r="AN196" i="22" s="1"/>
  <c r="AL123" i="22"/>
  <c r="AN123" i="22" s="1"/>
  <c r="AL59" i="22"/>
  <c r="AN59" i="22" s="1"/>
  <c r="AL71" i="22"/>
  <c r="AN71" i="22" s="1"/>
  <c r="AL21" i="22"/>
  <c r="AN21" i="22" s="1"/>
  <c r="AL382" i="22"/>
  <c r="AN382" i="22" s="1"/>
  <c r="AL340" i="22"/>
  <c r="AN340" i="22" s="1"/>
  <c r="AL321" i="22"/>
  <c r="AN321" i="22" s="1"/>
  <c r="AL248" i="22"/>
  <c r="AN248" i="22" s="1"/>
  <c r="AL191" i="22"/>
  <c r="AN191" i="22" s="1"/>
  <c r="AL118" i="22"/>
  <c r="AN118" i="22" s="1"/>
  <c r="AL95" i="22"/>
  <c r="AN95" i="22" s="1"/>
  <c r="AL39" i="22"/>
  <c r="AN39" i="22" s="1"/>
  <c r="AL56" i="22"/>
  <c r="AN56" i="22" s="1"/>
  <c r="AL104" i="22"/>
  <c r="AN104" i="22" s="1"/>
  <c r="AL366" i="22"/>
  <c r="AN366" i="22" s="1"/>
  <c r="AL333" i="22"/>
  <c r="AN333" i="22" s="1"/>
  <c r="AL291" i="22"/>
  <c r="AN291" i="22" s="1"/>
  <c r="AL306" i="22"/>
  <c r="AN306" i="22" s="1"/>
  <c r="AL243" i="22"/>
  <c r="AN243" i="22" s="1"/>
  <c r="AL231" i="22"/>
  <c r="AN231" i="22" s="1"/>
  <c r="AL188" i="22"/>
  <c r="AN188" i="22" s="1"/>
  <c r="AL153" i="22"/>
  <c r="AN153" i="22" s="1"/>
  <c r="AL115" i="22"/>
  <c r="AN115" i="22" s="1"/>
  <c r="AL85" i="22"/>
  <c r="AN85" i="22" s="1"/>
  <c r="AL50" i="22"/>
  <c r="AN50" i="22" s="1"/>
  <c r="AL94" i="22"/>
  <c r="AN94" i="22" s="1"/>
  <c r="AL38" i="22"/>
  <c r="AN38" i="22" s="1"/>
  <c r="AL25" i="22"/>
  <c r="AN25" i="22" s="1"/>
  <c r="AL5" i="22"/>
  <c r="AN5" i="22" s="1"/>
  <c r="AL300" i="22"/>
  <c r="AN300" i="22" s="1"/>
  <c r="AL285" i="22"/>
  <c r="AN285" i="22" s="1"/>
  <c r="AL273" i="22"/>
  <c r="AN273" i="22" s="1"/>
  <c r="AL228" i="22"/>
  <c r="AN228" i="22" s="1"/>
  <c r="AL219" i="22"/>
  <c r="AN219" i="22" s="1"/>
  <c r="AL183" i="22"/>
  <c r="AN183" i="22" s="1"/>
  <c r="AL158" i="22"/>
  <c r="AN158" i="22" s="1"/>
  <c r="AL142" i="22"/>
  <c r="AN142" i="22" s="1"/>
  <c r="AL78" i="22"/>
  <c r="AN78" i="22" s="1"/>
  <c r="AL84" i="22"/>
  <c r="AN84" i="22" s="1"/>
  <c r="AL16" i="22"/>
  <c r="AN16" i="22" s="1"/>
  <c r="AL28" i="22"/>
  <c r="AN28" i="22" s="1"/>
  <c r="AL3" i="22"/>
  <c r="AN3" i="22" s="1"/>
  <c r="AL339" i="22"/>
  <c r="AN339" i="22" s="1"/>
  <c r="AL350" i="22"/>
  <c r="AN350" i="22" s="1"/>
  <c r="AL297" i="22"/>
  <c r="AN297" i="22" s="1"/>
  <c r="AL267" i="22"/>
  <c r="AN267" i="22" s="1"/>
  <c r="AL223" i="22"/>
  <c r="AN223" i="22" s="1"/>
  <c r="AL214" i="22"/>
  <c r="AN214" i="22" s="1"/>
  <c r="AL180" i="22"/>
  <c r="AN180" i="22" s="1"/>
  <c r="AL139" i="22"/>
  <c r="AN139" i="22" s="1"/>
  <c r="AL155" i="22"/>
  <c r="AN155" i="22" s="1"/>
  <c r="AL150" i="22"/>
  <c r="AN150" i="22" s="1"/>
  <c r="AL67" i="22"/>
  <c r="AN67" i="22" s="1"/>
  <c r="AL76" i="22"/>
  <c r="AN76" i="22" s="1"/>
  <c r="AL14" i="22"/>
  <c r="AN14" i="22" s="1"/>
  <c r="AL373" i="22"/>
  <c r="AN373" i="22" s="1"/>
  <c r="AL368" i="22"/>
  <c r="AN368" i="22" s="1"/>
  <c r="AL314" i="22"/>
  <c r="AN314" i="22" s="1"/>
  <c r="AL316" i="22"/>
  <c r="AN316" i="22" s="1"/>
  <c r="AL311" i="22"/>
  <c r="AN311" i="22" s="1"/>
  <c r="AL295" i="22"/>
  <c r="AN295" i="22" s="1"/>
  <c r="AL270" i="22"/>
  <c r="AN270" i="22" s="1"/>
  <c r="AL264" i="22"/>
  <c r="AN264" i="22" s="1"/>
  <c r="AL239" i="22"/>
  <c r="AN239" i="22" s="1"/>
  <c r="AL232" i="22"/>
  <c r="AN232" i="22" s="1"/>
  <c r="AL211" i="22"/>
  <c r="AN211" i="22" s="1"/>
  <c r="AL175" i="22"/>
  <c r="AN175" i="22" s="1"/>
  <c r="AL134" i="22"/>
  <c r="AN134" i="22" s="1"/>
  <c r="AL109" i="22"/>
  <c r="AN109" i="22" s="1"/>
  <c r="AL41" i="22"/>
  <c r="AN41" i="22" s="1"/>
  <c r="AL69" i="22"/>
  <c r="AN69" i="22" s="1"/>
  <c r="AL347" i="22"/>
  <c r="AN347" i="22" s="1"/>
  <c r="AL271" i="22"/>
  <c r="AN271" i="22" s="1"/>
  <c r="AL256" i="22"/>
  <c r="AN256" i="22" s="1"/>
  <c r="AL199" i="22"/>
  <c r="AN199" i="22" s="1"/>
  <c r="AL167" i="22"/>
  <c r="AN167" i="22" s="1"/>
  <c r="AL126" i="22"/>
  <c r="AN126" i="22" s="1"/>
  <c r="AL110" i="22"/>
  <c r="AN110" i="22" s="1"/>
  <c r="AL64" i="22"/>
  <c r="AN64" i="22" s="1"/>
  <c r="AL100" i="22"/>
  <c r="AN100" i="22" s="1"/>
  <c r="AL8" i="22"/>
  <c r="AN8" i="22" s="1"/>
  <c r="AL65" i="22"/>
  <c r="AN65" i="22" s="1"/>
  <c r="AL372" i="22"/>
  <c r="AN372" i="22" s="1"/>
  <c r="AL34" i="22"/>
  <c r="AN34" i="22" s="1"/>
  <c r="AL206" i="22"/>
  <c r="AN206" i="22" s="1"/>
  <c r="AL164" i="22"/>
  <c r="AN164" i="22" s="1"/>
  <c r="AL172" i="22"/>
  <c r="AN172" i="22" s="1"/>
  <c r="AL11" i="22"/>
  <c r="AN11" i="22" s="1"/>
  <c r="AL353" i="22"/>
  <c r="AN353" i="22" s="1"/>
  <c r="AL131" i="22"/>
  <c r="AN131" i="22" s="1"/>
  <c r="AL146" i="22"/>
  <c r="AN146" i="22" s="1"/>
  <c r="AL259" i="22"/>
  <c r="AN259" i="22" s="1"/>
  <c r="AL237" i="22"/>
  <c r="AN237" i="22" s="1"/>
  <c r="E52" i="22"/>
  <c r="AR2" i="22"/>
  <c r="M51" i="20"/>
  <c r="BX2" i="20"/>
  <c r="S2" i="21"/>
  <c r="S370" i="21"/>
  <c r="S360" i="21"/>
  <c r="S332" i="21"/>
  <c r="S354" i="21"/>
  <c r="S356" i="21"/>
  <c r="S335" i="21"/>
  <c r="S342" i="21"/>
  <c r="S319" i="21"/>
  <c r="S305" i="21"/>
  <c r="S289" i="21"/>
  <c r="S318" i="21"/>
  <c r="S256" i="21"/>
  <c r="S240" i="21"/>
  <c r="S266" i="21"/>
  <c r="S261" i="21"/>
  <c r="S245" i="21"/>
  <c r="S285" i="21"/>
  <c r="S228" i="21"/>
  <c r="S212" i="21"/>
  <c r="S196" i="21"/>
  <c r="S229" i="21"/>
  <c r="S213" i="21"/>
  <c r="S197" i="21"/>
  <c r="S182" i="21"/>
  <c r="S166" i="21"/>
  <c r="S150" i="21"/>
  <c r="S177" i="21"/>
  <c r="S161" i="21"/>
  <c r="S134" i="21"/>
  <c r="S118" i="21"/>
  <c r="S145" i="21"/>
  <c r="S125" i="21"/>
  <c r="S109" i="21"/>
  <c r="S44" i="21"/>
  <c r="S75" i="21"/>
  <c r="S59" i="21"/>
  <c r="S97" i="21"/>
  <c r="S40" i="21"/>
  <c r="S108" i="21"/>
  <c r="S72" i="21"/>
  <c r="S56" i="21"/>
  <c r="S143" i="21"/>
  <c r="S35" i="21"/>
  <c r="S14" i="21"/>
  <c r="S25" i="21"/>
  <c r="S5" i="21"/>
  <c r="S368" i="21"/>
  <c r="S352" i="21"/>
  <c r="S330" i="21"/>
  <c r="S346" i="21"/>
  <c r="S348" i="21"/>
  <c r="S333" i="21"/>
  <c r="S321" i="21"/>
  <c r="S314" i="21"/>
  <c r="S303" i="21"/>
  <c r="S317" i="21"/>
  <c r="S298" i="21"/>
  <c r="S254" i="21"/>
  <c r="S288" i="21"/>
  <c r="S287" i="21"/>
  <c r="S259" i="21"/>
  <c r="S243" i="21"/>
  <c r="S273" i="21"/>
  <c r="S226" i="21"/>
  <c r="S210" i="21"/>
  <c r="S194" i="21"/>
  <c r="S227" i="21"/>
  <c r="S211" i="21"/>
  <c r="S195" i="21"/>
  <c r="S180" i="21"/>
  <c r="S164" i="21"/>
  <c r="S191" i="21"/>
  <c r="S175" i="21"/>
  <c r="S159" i="21"/>
  <c r="S132" i="21"/>
  <c r="S116" i="21"/>
  <c r="S144" i="21"/>
  <c r="S123" i="21"/>
  <c r="S151" i="21"/>
  <c r="S34" i="21"/>
  <c r="S73" i="21"/>
  <c r="S57" i="21"/>
  <c r="S87" i="21"/>
  <c r="S38" i="21"/>
  <c r="S106" i="21"/>
  <c r="S70" i="21"/>
  <c r="S54" i="21"/>
  <c r="S104" i="21"/>
  <c r="S7" i="21"/>
  <c r="S15" i="21"/>
  <c r="S30" i="21"/>
  <c r="S371" i="21"/>
  <c r="S344" i="21"/>
  <c r="S328" i="21"/>
  <c r="S338" i="21"/>
  <c r="S340" i="21"/>
  <c r="S331" i="21"/>
  <c r="S316" i="21"/>
  <c r="S366" i="21"/>
  <c r="S301" i="21"/>
  <c r="S302" i="21"/>
  <c r="S304" i="21"/>
  <c r="S252" i="21"/>
  <c r="S283" i="21"/>
  <c r="S278" i="21"/>
  <c r="S257" i="21"/>
  <c r="S241" i="21"/>
  <c r="S269" i="21"/>
  <c r="S224" i="21"/>
  <c r="S208" i="21"/>
  <c r="S268" i="21"/>
  <c r="S225" i="21"/>
  <c r="S209" i="21"/>
  <c r="S193" i="21"/>
  <c r="S178" i="21"/>
  <c r="S162" i="21"/>
  <c r="S189" i="21"/>
  <c r="S173" i="21"/>
  <c r="S157" i="21"/>
  <c r="S130" i="21"/>
  <c r="S114" i="21"/>
  <c r="S139" i="21"/>
  <c r="S121" i="21"/>
  <c r="S149" i="21"/>
  <c r="S102" i="21"/>
  <c r="S71" i="21"/>
  <c r="S55" i="21"/>
  <c r="S48" i="21"/>
  <c r="S36" i="21"/>
  <c r="S98" i="21"/>
  <c r="S68" i="21"/>
  <c r="S52" i="21"/>
  <c r="S96" i="21"/>
  <c r="S8" i="21"/>
  <c r="S3" i="21"/>
  <c r="S367" i="21"/>
  <c r="S353" i="21"/>
  <c r="S324" i="21"/>
  <c r="S355" i="21"/>
  <c r="S357" i="21"/>
  <c r="S327" i="21"/>
  <c r="S310" i="21"/>
  <c r="S313" i="21"/>
  <c r="S297" i="21"/>
  <c r="S290" i="21"/>
  <c r="S264" i="21"/>
  <c r="S248" i="21"/>
  <c r="S274" i="21"/>
  <c r="S281" i="21"/>
  <c r="S253" i="21"/>
  <c r="S237" i="21"/>
  <c r="S238" i="21"/>
  <c r="S220" i="21"/>
  <c r="S204" i="21"/>
  <c r="S284" i="21"/>
  <c r="S221" i="21"/>
  <c r="S205" i="21"/>
  <c r="S190" i="21"/>
  <c r="S174" i="21"/>
  <c r="S158" i="21"/>
  <c r="S185" i="21"/>
  <c r="S169" i="21"/>
  <c r="S142" i="21"/>
  <c r="S126" i="21"/>
  <c r="S110" i="21"/>
  <c r="S133" i="21"/>
  <c r="S117" i="21"/>
  <c r="S107" i="21"/>
  <c r="S86" i="21"/>
  <c r="S67" i="21"/>
  <c r="S51" i="21"/>
  <c r="S100" i="21"/>
  <c r="S103" i="21"/>
  <c r="S80" i="21"/>
  <c r="S64" i="21"/>
  <c r="S101" i="21"/>
  <c r="S84" i="21"/>
  <c r="S10" i="21"/>
  <c r="S4" i="21"/>
  <c r="S359" i="21"/>
  <c r="S345" i="21"/>
  <c r="S322" i="21"/>
  <c r="S347" i="21"/>
  <c r="S349" i="21"/>
  <c r="S325" i="21"/>
  <c r="S308" i="21"/>
  <c r="S311" i="21"/>
  <c r="S295" i="21"/>
  <c r="S292" i="21"/>
  <c r="S262" i="21"/>
  <c r="S246" i="21"/>
  <c r="S267" i="21"/>
  <c r="S270" i="21"/>
  <c r="S251" i="21"/>
  <c r="S280" i="21"/>
  <c r="S234" i="21"/>
  <c r="S218" i="21"/>
  <c r="S202" i="21"/>
  <c r="S235" i="21"/>
  <c r="S219" i="21"/>
  <c r="S203" i="21"/>
  <c r="S188" i="21"/>
  <c r="S172" i="21"/>
  <c r="S156" i="21"/>
  <c r="S183" i="21"/>
  <c r="S167" i="21"/>
  <c r="S137" i="21"/>
  <c r="S124" i="21"/>
  <c r="S146" i="21"/>
  <c r="S131" i="21"/>
  <c r="S115" i="21"/>
  <c r="S99" i="21"/>
  <c r="S81" i="21"/>
  <c r="S65" i="21"/>
  <c r="S46" i="21"/>
  <c r="S88" i="21"/>
  <c r="S95" i="21"/>
  <c r="S78" i="21"/>
  <c r="S62" i="21"/>
  <c r="S91" i="21"/>
  <c r="S47" i="21"/>
  <c r="S11" i="21"/>
  <c r="S19" i="21"/>
  <c r="S369" i="21"/>
  <c r="S362" i="21"/>
  <c r="S323" i="21"/>
  <c r="S299" i="21"/>
  <c r="S258" i="21"/>
  <c r="S265" i="21"/>
  <c r="S275" i="21"/>
  <c r="S198" i="21"/>
  <c r="S201" i="21"/>
  <c r="S160" i="21"/>
  <c r="S163" i="21"/>
  <c r="S141" i="21"/>
  <c r="S138" i="21"/>
  <c r="S61" i="21"/>
  <c r="S89" i="21"/>
  <c r="S49" i="21"/>
  <c r="S13" i="21"/>
  <c r="S26" i="21"/>
  <c r="S29" i="21"/>
  <c r="S31" i="21"/>
  <c r="S43" i="21"/>
  <c r="S351" i="21"/>
  <c r="S363" i="21"/>
  <c r="S358" i="21"/>
  <c r="S293" i="21"/>
  <c r="S250" i="21"/>
  <c r="S263" i="21"/>
  <c r="S232" i="21"/>
  <c r="S236" i="21"/>
  <c r="S199" i="21"/>
  <c r="S154" i="21"/>
  <c r="S155" i="21"/>
  <c r="S140" i="21"/>
  <c r="S93" i="21"/>
  <c r="S53" i="21"/>
  <c r="S148" i="21"/>
  <c r="S83" i="21"/>
  <c r="S17" i="21"/>
  <c r="S22" i="21"/>
  <c r="S16" i="21"/>
  <c r="S128" i="21"/>
  <c r="S343" i="21"/>
  <c r="S339" i="21"/>
  <c r="S312" i="21"/>
  <c r="S291" i="21"/>
  <c r="S244" i="21"/>
  <c r="S255" i="21"/>
  <c r="S230" i="21"/>
  <c r="S233" i="21"/>
  <c r="S192" i="21"/>
  <c r="S152" i="21"/>
  <c r="S147" i="21"/>
  <c r="S135" i="21"/>
  <c r="S85" i="21"/>
  <c r="S41" i="21"/>
  <c r="S90" i="21"/>
  <c r="S82" i="21"/>
  <c r="S361" i="21"/>
  <c r="S364" i="21"/>
  <c r="S306" i="21"/>
  <c r="S296" i="21"/>
  <c r="S242" i="21"/>
  <c r="S249" i="21"/>
  <c r="S222" i="21"/>
  <c r="S231" i="21"/>
  <c r="S186" i="21"/>
  <c r="S187" i="21"/>
  <c r="S136" i="21"/>
  <c r="S129" i="21"/>
  <c r="S94" i="21"/>
  <c r="S105" i="21"/>
  <c r="S76" i="21"/>
  <c r="S92" i="21"/>
  <c r="S21" i="21"/>
  <c r="S23" i="21"/>
  <c r="S18" i="21"/>
  <c r="S24" i="21"/>
  <c r="S181" i="21"/>
  <c r="S336" i="21"/>
  <c r="S365" i="21"/>
  <c r="S315" i="21"/>
  <c r="S300" i="21"/>
  <c r="S279" i="21"/>
  <c r="S247" i="21"/>
  <c r="S216" i="21"/>
  <c r="S223" i="21"/>
  <c r="S184" i="21"/>
  <c r="S127" i="21"/>
  <c r="S79" i="21"/>
  <c r="S27" i="21"/>
  <c r="S74" i="21"/>
  <c r="S42" i="21"/>
  <c r="S32" i="21"/>
  <c r="S28" i="21"/>
  <c r="S334" i="21"/>
  <c r="S341" i="21"/>
  <c r="S350" i="21"/>
  <c r="S294" i="21"/>
  <c r="S282" i="21"/>
  <c r="S239" i="21"/>
  <c r="S214" i="21"/>
  <c r="S217" i="21"/>
  <c r="S176" i="21"/>
  <c r="S179" i="21"/>
  <c r="S122" i="21"/>
  <c r="S119" i="21"/>
  <c r="S77" i="21"/>
  <c r="S50" i="21"/>
  <c r="S66" i="21"/>
  <c r="S37" i="21"/>
  <c r="S39" i="21"/>
  <c r="S33" i="21"/>
  <c r="S20" i="21"/>
  <c r="S320" i="21"/>
  <c r="S329" i="21"/>
  <c r="S307" i="21"/>
  <c r="S260" i="21"/>
  <c r="S286" i="21"/>
  <c r="S271" i="21"/>
  <c r="S200" i="21"/>
  <c r="S207" i="21"/>
  <c r="S168" i="21"/>
  <c r="S112" i="21"/>
  <c r="S111" i="21"/>
  <c r="S63" i="21"/>
  <c r="S153" i="21"/>
  <c r="S58" i="21"/>
  <c r="S6" i="21"/>
  <c r="S326" i="21"/>
  <c r="S337" i="21"/>
  <c r="S309" i="21"/>
  <c r="S277" i="21"/>
  <c r="S276" i="21"/>
  <c r="S272" i="21"/>
  <c r="S206" i="21"/>
  <c r="S215" i="21"/>
  <c r="S170" i="21"/>
  <c r="S171" i="21"/>
  <c r="S120" i="21"/>
  <c r="S113" i="21"/>
  <c r="S69" i="21"/>
  <c r="S45" i="21"/>
  <c r="S60" i="21"/>
  <c r="S9" i="21"/>
  <c r="S165" i="21"/>
  <c r="S12" i="21"/>
  <c r="F4" i="14"/>
  <c r="BA158" i="11"/>
  <c r="AX2" i="11"/>
  <c r="G51" i="11" s="1"/>
  <c r="D31" i="21"/>
  <c r="F48" i="21"/>
  <c r="B11" i="21"/>
  <c r="C6" i="21"/>
  <c r="B43" i="21"/>
  <c r="D6" i="21"/>
  <c r="G46" i="21"/>
  <c r="G47" i="21"/>
  <c r="H48" i="21"/>
  <c r="B30" i="21"/>
  <c r="B10" i="21"/>
  <c r="B9" i="21"/>
  <c r="B29" i="21"/>
  <c r="D43" i="21"/>
  <c r="C26" i="21"/>
  <c r="E6" i="21" s="1"/>
  <c r="AD2" i="11"/>
  <c r="BA137" i="11"/>
  <c r="BA86" i="11"/>
  <c r="BA175" i="11"/>
  <c r="BA353" i="11"/>
  <c r="BA227" i="11"/>
  <c r="BA172" i="11"/>
  <c r="BA5" i="11"/>
  <c r="BA381" i="11"/>
  <c r="BA54" i="11"/>
  <c r="BA213" i="11"/>
  <c r="BA133" i="11"/>
  <c r="BA100" i="11"/>
  <c r="BA184" i="11"/>
  <c r="BA105" i="11"/>
  <c r="BA245" i="11"/>
  <c r="BA70" i="11"/>
  <c r="BA159" i="11"/>
  <c r="BA200" i="11"/>
  <c r="BA121" i="11"/>
  <c r="BA340" i="11"/>
  <c r="BN2" i="11"/>
  <c r="K51" i="11" s="1"/>
  <c r="BA284" i="11"/>
  <c r="BA8" i="11"/>
  <c r="BA274" i="11"/>
  <c r="BA252" i="11"/>
  <c r="BA375" i="11"/>
  <c r="BA304" i="11"/>
  <c r="BA84" i="11"/>
  <c r="BA123" i="11"/>
  <c r="BA288" i="11"/>
  <c r="BA275" i="11"/>
  <c r="BA310" i="11"/>
  <c r="BA71" i="11"/>
  <c r="BA329" i="11"/>
  <c r="BA278" i="11"/>
  <c r="BA55" i="11"/>
  <c r="BA367" i="11"/>
  <c r="BA250" i="11"/>
  <c r="BA203" i="11"/>
  <c r="BA351" i="11"/>
  <c r="BA170" i="11"/>
  <c r="BA243" i="11"/>
  <c r="BA4" i="11"/>
  <c r="BA192" i="11"/>
  <c r="BA211" i="11"/>
  <c r="BA195" i="11"/>
  <c r="BA62" i="11"/>
  <c r="BA113" i="11"/>
  <c r="BA149" i="11"/>
  <c r="BA46" i="11"/>
  <c r="BA33" i="11"/>
  <c r="BA282" i="11"/>
  <c r="BA268" i="11"/>
  <c r="BA2" i="11"/>
  <c r="BA266" i="11"/>
  <c r="BA107" i="11"/>
  <c r="BA205" i="11"/>
  <c r="BA296" i="11"/>
  <c r="BA61" i="11"/>
  <c r="BA36" i="11"/>
  <c r="BA216" i="11"/>
  <c r="BA337" i="11"/>
  <c r="BA294" i="11"/>
  <c r="BA63" i="11"/>
  <c r="BA321" i="11"/>
  <c r="BA258" i="11"/>
  <c r="BA220" i="11"/>
  <c r="BA359" i="11"/>
  <c r="BA242" i="11"/>
  <c r="BA180" i="11"/>
  <c r="BA279" i="11"/>
  <c r="BA145" i="11"/>
  <c r="BA229" i="11"/>
  <c r="BA78" i="11"/>
  <c r="BA129" i="11"/>
  <c r="BA66" i="11"/>
  <c r="BA156" i="11"/>
  <c r="BA167" i="11"/>
  <c r="BA50" i="11"/>
  <c r="BA342" i="11"/>
  <c r="BA87" i="11"/>
  <c r="BA366" i="11"/>
  <c r="BA173" i="11"/>
  <c r="BA83" i="11"/>
  <c r="BA273" i="11"/>
  <c r="BA136" i="11"/>
  <c r="BA7" i="11"/>
  <c r="BA302" i="11"/>
  <c r="BA155" i="11"/>
  <c r="BA60" i="11"/>
  <c r="BA265" i="11"/>
  <c r="BA128" i="11"/>
  <c r="BA206" i="11"/>
  <c r="BA238" i="11"/>
  <c r="BA132" i="11"/>
  <c r="BA37" i="11"/>
  <c r="BA257" i="11"/>
  <c r="BA120" i="11"/>
  <c r="BA198" i="11"/>
  <c r="BA19" i="11"/>
  <c r="BA194" i="11"/>
  <c r="BA57" i="11"/>
  <c r="BA303" i="11"/>
  <c r="BA29" i="11"/>
  <c r="BA52" i="11"/>
  <c r="BA372" i="11"/>
  <c r="BA186" i="11"/>
  <c r="BA49" i="11"/>
  <c r="BA295" i="11"/>
  <c r="BA21" i="11"/>
  <c r="BA28" i="11"/>
  <c r="BA356" i="11"/>
  <c r="BA178" i="11"/>
  <c r="BA41" i="11"/>
  <c r="BA287" i="11"/>
  <c r="BA13" i="11"/>
  <c r="BA267" i="11"/>
  <c r="BA212" i="11"/>
  <c r="BA106" i="11"/>
  <c r="BA344" i="11"/>
  <c r="BA215" i="11"/>
  <c r="BA163" i="11"/>
  <c r="BA373" i="11"/>
  <c r="BA346" i="11"/>
  <c r="BA209" i="11"/>
  <c r="BA72" i="11"/>
  <c r="BA150" i="11"/>
  <c r="BA76" i="11"/>
  <c r="BA357" i="11"/>
  <c r="BA338" i="11"/>
  <c r="BA201" i="11"/>
  <c r="BA64" i="11"/>
  <c r="BA142" i="11"/>
  <c r="BA380" i="11"/>
  <c r="BA341" i="11"/>
  <c r="BA330" i="11"/>
  <c r="BA193" i="11"/>
  <c r="BA56" i="11"/>
  <c r="BA134" i="11"/>
  <c r="BA260" i="11"/>
  <c r="BA130" i="11"/>
  <c r="BA368" i="11"/>
  <c r="BA239" i="11"/>
  <c r="BA350" i="11"/>
  <c r="BA299" i="11"/>
  <c r="BA244" i="11"/>
  <c r="BA122" i="11"/>
  <c r="BA360" i="11"/>
  <c r="BA231" i="11"/>
  <c r="BA59" i="11"/>
  <c r="BA283" i="11"/>
  <c r="BA228" i="11"/>
  <c r="BA114" i="11"/>
  <c r="BA352" i="11"/>
  <c r="BA223" i="11"/>
  <c r="BA349" i="11"/>
  <c r="BA115" i="11"/>
  <c r="BA43" i="11"/>
  <c r="BA42" i="11"/>
  <c r="BA280" i="11"/>
  <c r="BA151" i="11"/>
  <c r="BA139" i="11"/>
  <c r="BA311" i="11"/>
  <c r="BA214" i="11"/>
  <c r="BA222" i="11"/>
  <c r="BA363" i="11"/>
  <c r="BA17" i="11"/>
  <c r="BA263" i="11"/>
  <c r="BA221" i="11"/>
  <c r="BA347" i="11"/>
  <c r="BA292" i="11"/>
  <c r="BA146" i="11"/>
  <c r="BA9" i="11"/>
  <c r="BA255" i="11"/>
  <c r="BA141" i="11"/>
  <c r="BA331" i="11"/>
  <c r="BA276" i="11"/>
  <c r="BA138" i="11"/>
  <c r="BA376" i="11"/>
  <c r="BA247" i="11"/>
  <c r="BA262" i="11"/>
  <c r="BA188" i="11"/>
  <c r="BA313" i="11"/>
  <c r="BA176" i="11"/>
  <c r="BA47" i="11"/>
  <c r="BA253" i="11"/>
  <c r="BA246" i="11"/>
  <c r="BA165" i="11"/>
  <c r="BA305" i="11"/>
  <c r="BA168" i="11"/>
  <c r="BA39" i="11"/>
  <c r="BA181" i="11"/>
  <c r="BA230" i="11"/>
  <c r="BA147" i="11"/>
  <c r="BA297" i="11"/>
  <c r="BA160" i="11"/>
  <c r="BA31" i="11"/>
  <c r="BA99" i="11"/>
  <c r="BA45" i="11"/>
  <c r="BA362" i="11"/>
  <c r="BA225" i="11"/>
  <c r="BA88" i="11"/>
  <c r="BA166" i="11"/>
  <c r="BA85" i="11"/>
  <c r="BA327" i="11"/>
  <c r="BA116" i="11"/>
  <c r="BA210" i="11"/>
  <c r="BA319" i="11"/>
  <c r="BA93" i="11"/>
  <c r="BA202" i="11"/>
  <c r="BA323" i="11"/>
  <c r="BA240" i="11"/>
  <c r="BA374" i="11"/>
  <c r="BA369" i="11"/>
  <c r="BA103" i="11"/>
  <c r="BA291" i="11"/>
  <c r="BA95" i="11"/>
  <c r="BA152" i="11"/>
  <c r="BA308" i="11"/>
  <c r="BA286" i="11"/>
  <c r="BA235" i="11"/>
  <c r="BA171" i="11"/>
  <c r="BA90" i="11"/>
  <c r="BA328" i="11"/>
  <c r="BA199" i="11"/>
  <c r="BA285" i="11"/>
  <c r="BA219" i="11"/>
  <c r="BA148" i="11"/>
  <c r="BA82" i="11"/>
  <c r="BA320" i="11"/>
  <c r="BA191" i="11"/>
  <c r="BA334" i="11"/>
  <c r="BA197" i="11"/>
  <c r="BA125" i="11"/>
  <c r="BA74" i="11"/>
  <c r="BA312" i="11"/>
  <c r="BA183" i="11"/>
  <c r="BA109" i="11"/>
  <c r="BA11" i="11"/>
  <c r="BA249" i="11"/>
  <c r="BA112" i="11"/>
  <c r="BA190" i="11"/>
  <c r="BA77" i="11"/>
  <c r="BA91" i="11"/>
  <c r="BA378" i="11"/>
  <c r="BA241" i="11"/>
  <c r="BA104" i="11"/>
  <c r="BA182" i="11"/>
  <c r="BA365" i="11"/>
  <c r="BA68" i="11"/>
  <c r="BA370" i="11"/>
  <c r="BA233" i="11"/>
  <c r="BA96" i="11"/>
  <c r="BA174" i="11"/>
  <c r="BA301" i="11"/>
  <c r="BA277" i="11"/>
  <c r="BA298" i="11"/>
  <c r="BA161" i="11"/>
  <c r="BA24" i="11"/>
  <c r="BA102" i="11"/>
  <c r="BA218" i="11"/>
  <c r="BA81" i="11"/>
  <c r="BA22" i="11"/>
  <c r="BA67" i="11"/>
  <c r="BA73" i="11"/>
  <c r="BA14" i="11"/>
  <c r="BA44" i="11"/>
  <c r="BA65" i="11"/>
  <c r="BA6" i="11"/>
  <c r="BA377" i="11"/>
  <c r="BA111" i="11"/>
  <c r="BA382" i="11"/>
  <c r="BA307" i="11"/>
  <c r="BA232" i="11"/>
  <c r="BA318" i="11"/>
  <c r="BA358" i="11"/>
  <c r="BA361" i="11"/>
  <c r="BA224" i="11"/>
  <c r="BA254" i="11"/>
  <c r="BA124" i="11"/>
  <c r="BA289" i="11"/>
  <c r="BA23" i="11"/>
  <c r="BA154" i="11"/>
  <c r="BA269" i="11"/>
  <c r="BA69" i="11"/>
  <c r="BA371" i="11"/>
  <c r="BA26" i="11"/>
  <c r="BA264" i="11"/>
  <c r="BA135" i="11"/>
  <c r="BA204" i="11"/>
  <c r="BA51" i="11"/>
  <c r="BA355" i="11"/>
  <c r="BA18" i="11"/>
  <c r="BA256" i="11"/>
  <c r="BA127" i="11"/>
  <c r="BA117" i="11"/>
  <c r="BA27" i="11"/>
  <c r="BA339" i="11"/>
  <c r="BA10" i="11"/>
  <c r="BA248" i="11"/>
  <c r="BA119" i="11"/>
  <c r="BA325" i="11"/>
  <c r="BA322" i="11"/>
  <c r="BA185" i="11"/>
  <c r="BA48" i="11"/>
  <c r="BA126" i="11"/>
  <c r="BA348" i="11"/>
  <c r="BA309" i="11"/>
  <c r="BA314" i="11"/>
  <c r="BA177" i="11"/>
  <c r="BA40" i="11"/>
  <c r="BA118" i="11"/>
  <c r="BA332" i="11"/>
  <c r="BA293" i="11"/>
  <c r="BA306" i="11"/>
  <c r="BA169" i="11"/>
  <c r="BA32" i="11"/>
  <c r="BA110" i="11"/>
  <c r="BA316" i="11"/>
  <c r="BA131" i="11"/>
  <c r="BA234" i="11"/>
  <c r="BA97" i="11"/>
  <c r="BA343" i="11"/>
  <c r="BA38" i="11"/>
  <c r="AW373" i="11"/>
  <c r="BM256" i="11"/>
  <c r="BM75" i="11"/>
  <c r="G268" i="8"/>
  <c r="I268" i="8" s="1"/>
  <c r="G330" i="8"/>
  <c r="I330" i="8" s="1"/>
  <c r="G375" i="8"/>
  <c r="I375" i="8" s="1"/>
  <c r="G167" i="8"/>
  <c r="I167" i="8" s="1"/>
  <c r="G106" i="8"/>
  <c r="I106" i="8" s="1"/>
  <c r="G90" i="8"/>
  <c r="I90" i="8" s="1"/>
  <c r="G332" i="8"/>
  <c r="I332" i="8" s="1"/>
  <c r="G295" i="8"/>
  <c r="I295" i="8" s="1"/>
  <c r="G126" i="8"/>
  <c r="I126" i="8" s="1"/>
  <c r="G182" i="8"/>
  <c r="I182" i="8" s="1"/>
  <c r="G250" i="8"/>
  <c r="I250" i="8" s="1"/>
  <c r="G198" i="8"/>
  <c r="I198" i="8" s="1"/>
  <c r="G221" i="8"/>
  <c r="I221" i="8" s="1"/>
  <c r="G374" i="8"/>
  <c r="I374" i="8" s="1"/>
  <c r="G226" i="8"/>
  <c r="I226" i="8" s="1"/>
  <c r="G50" i="8"/>
  <c r="I50" i="8" s="1"/>
  <c r="G306" i="8"/>
  <c r="I306" i="8" s="1"/>
  <c r="G298" i="8"/>
  <c r="I298" i="8" s="1"/>
  <c r="G5" i="8"/>
  <c r="I5" i="8" s="1"/>
  <c r="G64" i="8"/>
  <c r="I64" i="8" s="1"/>
  <c r="G343" i="8"/>
  <c r="I343" i="8" s="1"/>
  <c r="G166" i="8"/>
  <c r="I166" i="8" s="1"/>
  <c r="G27" i="8"/>
  <c r="I27" i="8" s="1"/>
  <c r="G104" i="8"/>
  <c r="I104" i="8" s="1"/>
  <c r="G76" i="8"/>
  <c r="I76" i="8" s="1"/>
  <c r="G79" i="8"/>
  <c r="I79" i="8" s="1"/>
  <c r="G329" i="8"/>
  <c r="I329" i="8" s="1"/>
  <c r="G137" i="8"/>
  <c r="I137" i="8" s="1"/>
  <c r="G265" i="8"/>
  <c r="I265" i="8" s="1"/>
  <c r="G53" i="8"/>
  <c r="I53" i="8" s="1"/>
  <c r="G307" i="8"/>
  <c r="I307" i="8" s="1"/>
  <c r="G77" i="8"/>
  <c r="I77" i="8" s="1"/>
  <c r="G302" i="8"/>
  <c r="I302" i="8" s="1"/>
  <c r="G96" i="8"/>
  <c r="I96" i="8" s="1"/>
  <c r="G206" i="8"/>
  <c r="I206" i="8" s="1"/>
  <c r="G60" i="8"/>
  <c r="I60" i="8" s="1"/>
  <c r="BM140" i="11"/>
  <c r="G223" i="8"/>
  <c r="I223" i="8" s="1"/>
  <c r="G72" i="8"/>
  <c r="I72" i="8" s="1"/>
  <c r="G255" i="8"/>
  <c r="I255" i="8" s="1"/>
  <c r="G299" i="8"/>
  <c r="I299" i="8" s="1"/>
  <c r="G347" i="8"/>
  <c r="I347" i="8" s="1"/>
  <c r="G178" i="8"/>
  <c r="I178" i="8" s="1"/>
  <c r="G326" i="8"/>
  <c r="I326" i="8" s="1"/>
  <c r="G297" i="8"/>
  <c r="I297" i="8" s="1"/>
  <c r="G286" i="8"/>
  <c r="I286" i="8" s="1"/>
  <c r="G312" i="8"/>
  <c r="I312" i="8" s="1"/>
  <c r="G149" i="8"/>
  <c r="I149" i="8" s="1"/>
  <c r="G218" i="8"/>
  <c r="I218" i="8" s="1"/>
  <c r="G246" i="8"/>
  <c r="I246" i="8" s="1"/>
  <c r="G112" i="8"/>
  <c r="I112" i="8" s="1"/>
  <c r="G361" i="8"/>
  <c r="I361" i="8" s="1"/>
  <c r="G150" i="8"/>
  <c r="I150" i="8" s="1"/>
  <c r="G213" i="8"/>
  <c r="I213" i="8" s="1"/>
  <c r="G16" i="8"/>
  <c r="I16" i="8" s="1"/>
  <c r="G63" i="8"/>
  <c r="I63" i="8" s="1"/>
  <c r="G215" i="8"/>
  <c r="I215" i="8" s="1"/>
  <c r="G162" i="8"/>
  <c r="I162" i="8" s="1"/>
  <c r="G23" i="8"/>
  <c r="I23" i="8" s="1"/>
  <c r="G301" i="8"/>
  <c r="I301" i="8" s="1"/>
  <c r="G136" i="8"/>
  <c r="I136" i="8" s="1"/>
  <c r="G8" i="8"/>
  <c r="I8" i="8" s="1"/>
  <c r="G278" i="8"/>
  <c r="I278" i="8" s="1"/>
  <c r="G118" i="8"/>
  <c r="I118" i="8" s="1"/>
  <c r="G336" i="8"/>
  <c r="I336" i="8" s="1"/>
  <c r="G155" i="8"/>
  <c r="I155" i="8" s="1"/>
  <c r="G146" i="8"/>
  <c r="I146" i="8" s="1"/>
  <c r="G140" i="8"/>
  <c r="I140" i="8" s="1"/>
  <c r="G185" i="8"/>
  <c r="I185" i="8" s="1"/>
  <c r="G87" i="8"/>
  <c r="I87" i="8" s="1"/>
  <c r="G240" i="8"/>
  <c r="I240" i="8" s="1"/>
  <c r="G346" i="8"/>
  <c r="I346" i="8" s="1"/>
  <c r="G251" i="8"/>
  <c r="I251" i="8" s="1"/>
  <c r="G233" i="8"/>
  <c r="I233" i="8" s="1"/>
  <c r="G230" i="8"/>
  <c r="I230" i="8" s="1"/>
  <c r="G120" i="8"/>
  <c r="I120" i="8" s="1"/>
  <c r="G179" i="8"/>
  <c r="I179" i="8" s="1"/>
  <c r="G12" i="8"/>
  <c r="I12" i="8" s="1"/>
  <c r="G69" i="8"/>
  <c r="I69" i="8" s="1"/>
  <c r="G174" i="8"/>
  <c r="I174" i="8" s="1"/>
  <c r="G367" i="8"/>
  <c r="I367" i="8" s="1"/>
  <c r="G359" i="8"/>
  <c r="I359" i="8" s="1"/>
  <c r="G59" i="8"/>
  <c r="I59" i="8" s="1"/>
  <c r="G341" i="8"/>
  <c r="I341" i="8" s="1"/>
  <c r="G253" i="8"/>
  <c r="I253" i="8" s="1"/>
  <c r="G321" i="8"/>
  <c r="I321" i="8" s="1"/>
  <c r="G175" i="8"/>
  <c r="I175" i="8" s="1"/>
  <c r="G318" i="8"/>
  <c r="I318" i="8" s="1"/>
  <c r="G207" i="8"/>
  <c r="I207" i="8" s="1"/>
  <c r="G131" i="8"/>
  <c r="I131" i="8" s="1"/>
  <c r="G54" i="8"/>
  <c r="I54" i="8" s="1"/>
  <c r="G21" i="8"/>
  <c r="I21" i="8" s="1"/>
  <c r="G95" i="8"/>
  <c r="I95" i="8" s="1"/>
  <c r="G289" i="8"/>
  <c r="I289" i="8" s="1"/>
  <c r="G128" i="8"/>
  <c r="I128" i="8" s="1"/>
  <c r="G82" i="8"/>
  <c r="I82" i="8" s="1"/>
  <c r="G81" i="8"/>
  <c r="I81" i="8" s="1"/>
  <c r="G133" i="8"/>
  <c r="I133" i="8" s="1"/>
  <c r="G228" i="8"/>
  <c r="I228" i="8" s="1"/>
  <c r="G159" i="8"/>
  <c r="I159" i="8" s="1"/>
  <c r="G40" i="8"/>
  <c r="I40" i="8" s="1"/>
  <c r="G17" i="8"/>
  <c r="I17" i="8" s="1"/>
  <c r="G24" i="8"/>
  <c r="I24" i="8" s="1"/>
  <c r="G19" i="8"/>
  <c r="I19" i="8" s="1"/>
  <c r="G293" i="8"/>
  <c r="I293" i="8" s="1"/>
  <c r="G364" i="8"/>
  <c r="I364" i="8" s="1"/>
  <c r="G376" i="8"/>
  <c r="I376" i="8" s="1"/>
  <c r="G111" i="8"/>
  <c r="I111" i="8" s="1"/>
  <c r="G254" i="8"/>
  <c r="I254" i="8" s="1"/>
  <c r="G296" i="8"/>
  <c r="I296" i="8" s="1"/>
  <c r="G91" i="8"/>
  <c r="I91" i="8" s="1"/>
  <c r="G381" i="8"/>
  <c r="I381" i="8" s="1"/>
  <c r="G22" i="8"/>
  <c r="I22" i="8" s="1"/>
  <c r="G135" i="8"/>
  <c r="I135" i="8" s="1"/>
  <c r="G49" i="8"/>
  <c r="I49" i="8" s="1"/>
  <c r="G99" i="8"/>
  <c r="I99" i="8" s="1"/>
  <c r="G14" i="8"/>
  <c r="I14" i="8" s="1"/>
  <c r="G62" i="8"/>
  <c r="I62" i="8" s="1"/>
  <c r="G31" i="8"/>
  <c r="I31" i="8" s="1"/>
  <c r="G239" i="8"/>
  <c r="I239" i="8" s="1"/>
  <c r="G358" i="8"/>
  <c r="I358" i="8" s="1"/>
  <c r="G363" i="8"/>
  <c r="I363" i="8" s="1"/>
  <c r="G324" i="8"/>
  <c r="I324" i="8" s="1"/>
  <c r="G258" i="8"/>
  <c r="I258" i="8" s="1"/>
  <c r="G256" i="8"/>
  <c r="I256" i="8" s="1"/>
  <c r="G204" i="8"/>
  <c r="I204" i="8" s="1"/>
  <c r="G25" i="8"/>
  <c r="I25" i="8" s="1"/>
  <c r="G18" i="8"/>
  <c r="I18" i="8" s="1"/>
  <c r="G323" i="8"/>
  <c r="I323" i="8" s="1"/>
  <c r="G26" i="8"/>
  <c r="I26" i="8" s="1"/>
  <c r="G143" i="8"/>
  <c r="I143" i="8" s="1"/>
  <c r="G209" i="8"/>
  <c r="I209" i="8" s="1"/>
  <c r="G365" i="8"/>
  <c r="I365" i="8" s="1"/>
  <c r="G272" i="8"/>
  <c r="I272" i="8" s="1"/>
  <c r="B21" i="8"/>
  <c r="G211" i="8"/>
  <c r="I211" i="8" s="1"/>
  <c r="G101" i="8"/>
  <c r="I101" i="8" s="1"/>
  <c r="G368" i="8"/>
  <c r="I368" i="8" s="1"/>
  <c r="G171" i="8"/>
  <c r="I171" i="8" s="1"/>
  <c r="G116" i="8"/>
  <c r="I116" i="8" s="1"/>
  <c r="G153" i="8"/>
  <c r="I153" i="8" s="1"/>
  <c r="G291" i="8"/>
  <c r="I291" i="8" s="1"/>
  <c r="G105" i="8"/>
  <c r="I105" i="8" s="1"/>
  <c r="G281" i="8"/>
  <c r="I281" i="8" s="1"/>
  <c r="G30" i="8"/>
  <c r="I30" i="8" s="1"/>
  <c r="G371" i="8"/>
  <c r="I371" i="8" s="1"/>
  <c r="G84" i="8"/>
  <c r="I84" i="8" s="1"/>
  <c r="G288" i="8"/>
  <c r="I288" i="8" s="1"/>
  <c r="G39" i="8"/>
  <c r="I39" i="8" s="1"/>
  <c r="G160" i="8"/>
  <c r="I160" i="8" s="1"/>
  <c r="G156" i="8"/>
  <c r="I156" i="8" s="1"/>
  <c r="G369" i="8"/>
  <c r="I369" i="8" s="1"/>
  <c r="G152" i="8"/>
  <c r="I152" i="8" s="1"/>
  <c r="G75" i="8"/>
  <c r="I75" i="8" s="1"/>
  <c r="G317" i="8"/>
  <c r="I317" i="8" s="1"/>
  <c r="G200" i="8"/>
  <c r="I200" i="8" s="1"/>
  <c r="G242" i="8"/>
  <c r="I242" i="8" s="1"/>
  <c r="G44" i="8"/>
  <c r="I44" i="8" s="1"/>
  <c r="G224" i="8"/>
  <c r="I224" i="8" s="1"/>
  <c r="G257" i="8"/>
  <c r="I257" i="8" s="1"/>
  <c r="G283" i="8"/>
  <c r="I283" i="8" s="1"/>
  <c r="G89" i="8"/>
  <c r="I89" i="8" s="1"/>
  <c r="G196" i="8"/>
  <c r="I196" i="8" s="1"/>
  <c r="G124" i="8"/>
  <c r="I124" i="8" s="1"/>
  <c r="G352" i="8"/>
  <c r="I352" i="8" s="1"/>
  <c r="G98" i="8"/>
  <c r="I98" i="8" s="1"/>
  <c r="G168" i="8"/>
  <c r="I168" i="8" s="1"/>
  <c r="G310" i="8"/>
  <c r="I310" i="8" s="1"/>
  <c r="G138" i="8"/>
  <c r="I138" i="8" s="1"/>
  <c r="G47" i="8"/>
  <c r="I47" i="8" s="1"/>
  <c r="G275" i="8"/>
  <c r="I275" i="8" s="1"/>
  <c r="G180" i="8"/>
  <c r="I180" i="8" s="1"/>
  <c r="G360" i="8"/>
  <c r="I360" i="8" s="1"/>
  <c r="G48" i="8"/>
  <c r="I48" i="8" s="1"/>
  <c r="G241" i="8"/>
  <c r="I241" i="8" s="1"/>
  <c r="G366" i="8"/>
  <c r="I366" i="8" s="1"/>
  <c r="G339" i="8"/>
  <c r="I339" i="8" s="1"/>
  <c r="G244" i="8"/>
  <c r="I244" i="8" s="1"/>
  <c r="G65" i="8"/>
  <c r="I65" i="8" s="1"/>
  <c r="G161" i="8"/>
  <c r="I161" i="8" s="1"/>
  <c r="G222" i="8"/>
  <c r="I222" i="8" s="1"/>
  <c r="G32" i="8"/>
  <c r="I32" i="8" s="1"/>
  <c r="G141" i="8"/>
  <c r="I141" i="8" s="1"/>
  <c r="G308" i="8"/>
  <c r="I308" i="8" s="1"/>
  <c r="G176" i="8"/>
  <c r="I176" i="8" s="1"/>
  <c r="G264" i="8"/>
  <c r="I264" i="8" s="1"/>
  <c r="G225" i="8"/>
  <c r="I225" i="8" s="1"/>
  <c r="G320" i="8"/>
  <c r="I320" i="8" s="1"/>
  <c r="G205" i="8"/>
  <c r="I205" i="8" s="1"/>
  <c r="G372" i="8"/>
  <c r="I372" i="8" s="1"/>
  <c r="G279" i="8"/>
  <c r="I279" i="8" s="1"/>
  <c r="G274" i="8"/>
  <c r="I274" i="8" s="1"/>
  <c r="G103" i="8"/>
  <c r="I103" i="8" s="1"/>
  <c r="G165" i="8"/>
  <c r="I165" i="8" s="1"/>
  <c r="G83" i="8"/>
  <c r="I83" i="8" s="1"/>
  <c r="G86" i="8"/>
  <c r="I86" i="8" s="1"/>
  <c r="G342" i="8"/>
  <c r="I342" i="8" s="1"/>
  <c r="G130" i="8"/>
  <c r="I130" i="8" s="1"/>
  <c r="G378" i="8"/>
  <c r="I378" i="8" s="1"/>
  <c r="G34" i="8"/>
  <c r="I34" i="8" s="1"/>
  <c r="G15" i="8"/>
  <c r="I15" i="8" s="1"/>
  <c r="G219" i="8"/>
  <c r="I219" i="8" s="1"/>
  <c r="G249" i="8"/>
  <c r="I249" i="8" s="1"/>
  <c r="G97" i="8"/>
  <c r="I97" i="8" s="1"/>
  <c r="G353" i="8"/>
  <c r="I353" i="8" s="1"/>
  <c r="G139" i="8"/>
  <c r="I139" i="8" s="1"/>
  <c r="G108" i="8"/>
  <c r="I108" i="8" s="1"/>
  <c r="G74" i="8"/>
  <c r="I74" i="8" s="1"/>
  <c r="G202" i="8"/>
  <c r="I202" i="8" s="1"/>
  <c r="G201" i="8"/>
  <c r="I201" i="8" s="1"/>
  <c r="G290" i="8"/>
  <c r="I290" i="8" s="1"/>
  <c r="G203" i="8"/>
  <c r="I203" i="8" s="1"/>
  <c r="G172" i="8"/>
  <c r="I172" i="8" s="1"/>
  <c r="G184" i="8"/>
  <c r="I184" i="8" s="1"/>
  <c r="G282" i="8"/>
  <c r="I282" i="8" s="1"/>
  <c r="G304" i="8"/>
  <c r="I304" i="8" s="1"/>
  <c r="I3" i="8"/>
  <c r="G267" i="8"/>
  <c r="I267" i="8" s="1"/>
  <c r="G236" i="8"/>
  <c r="I236" i="8" s="1"/>
  <c r="G287" i="8"/>
  <c r="I287" i="8" s="1"/>
  <c r="G43" i="8"/>
  <c r="I43" i="8" s="1"/>
  <c r="G71" i="8"/>
  <c r="I71" i="8" s="1"/>
  <c r="G67" i="8"/>
  <c r="I67" i="8" s="1"/>
  <c r="G331" i="8"/>
  <c r="I331" i="8" s="1"/>
  <c r="G300" i="8"/>
  <c r="I300" i="8" s="1"/>
  <c r="G345" i="8"/>
  <c r="I345" i="8" s="1"/>
  <c r="G235" i="8"/>
  <c r="I235" i="8" s="1"/>
  <c r="G344" i="8"/>
  <c r="I344" i="8" s="1"/>
  <c r="G107" i="8"/>
  <c r="I107" i="8" s="1"/>
  <c r="G113" i="8"/>
  <c r="I113" i="8" s="1"/>
  <c r="G373" i="8"/>
  <c r="I373" i="8" s="1"/>
  <c r="G45" i="8"/>
  <c r="I45" i="8" s="1"/>
  <c r="G270" i="8"/>
  <c r="I270" i="8" s="1"/>
  <c r="G377" i="8"/>
  <c r="I377" i="8" s="1"/>
  <c r="G56" i="8"/>
  <c r="I56" i="8" s="1"/>
  <c r="G117" i="8"/>
  <c r="I117" i="8" s="1"/>
  <c r="G147" i="8"/>
  <c r="I147" i="8" s="1"/>
  <c r="G52" i="8"/>
  <c r="I52" i="8" s="1"/>
  <c r="G294" i="8"/>
  <c r="I294" i="8" s="1"/>
  <c r="G208" i="8"/>
  <c r="I208" i="8" s="1"/>
  <c r="G125" i="8"/>
  <c r="I125" i="8" s="1"/>
  <c r="G70" i="8"/>
  <c r="I70" i="8" s="1"/>
  <c r="G73" i="8"/>
  <c r="I73" i="8" s="1"/>
  <c r="G122" i="8"/>
  <c r="I122" i="8" s="1"/>
  <c r="G4" i="8"/>
  <c r="I4" i="8" s="1"/>
  <c r="G119" i="8"/>
  <c r="I119" i="8" s="1"/>
  <c r="G189" i="8"/>
  <c r="I189" i="8" s="1"/>
  <c r="G36" i="8"/>
  <c r="I36" i="8" s="1"/>
  <c r="G58" i="8"/>
  <c r="I58" i="8" s="1"/>
  <c r="G328" i="8"/>
  <c r="I328" i="8" s="1"/>
  <c r="G68" i="8"/>
  <c r="I68" i="8" s="1"/>
  <c r="G216" i="8"/>
  <c r="I216" i="8" s="1"/>
  <c r="G269" i="8"/>
  <c r="I269" i="8" s="1"/>
  <c r="G100" i="8"/>
  <c r="I100" i="8" s="1"/>
  <c r="G170" i="8"/>
  <c r="I170" i="8" s="1"/>
  <c r="G266" i="8"/>
  <c r="I266" i="8" s="1"/>
  <c r="G132" i="8"/>
  <c r="I132" i="8" s="1"/>
  <c r="G10" i="8"/>
  <c r="I10" i="8" s="1"/>
  <c r="G349" i="8"/>
  <c r="I349" i="8" s="1"/>
  <c r="G164" i="8"/>
  <c r="I164" i="8" s="1"/>
  <c r="G273" i="8"/>
  <c r="I273" i="8" s="1"/>
  <c r="G231" i="8"/>
  <c r="I231" i="8" s="1"/>
  <c r="G260" i="8"/>
  <c r="I260" i="8" s="1"/>
  <c r="G322" i="8"/>
  <c r="I322" i="8" s="1"/>
  <c r="G195" i="8"/>
  <c r="I195" i="8" s="1"/>
  <c r="G197" i="8"/>
  <c r="I197" i="8" s="1"/>
  <c r="G357" i="8"/>
  <c r="I357" i="8" s="1"/>
  <c r="G238" i="8"/>
  <c r="I238" i="8" s="1"/>
  <c r="G237" i="8"/>
  <c r="I237" i="8" s="1"/>
  <c r="G370" i="8"/>
  <c r="I370" i="8" s="1"/>
  <c r="G61" i="8"/>
  <c r="I61" i="8" s="1"/>
  <c r="G11" i="8"/>
  <c r="I11" i="8" s="1"/>
  <c r="G78" i="8"/>
  <c r="I78" i="8" s="1"/>
  <c r="G109" i="8"/>
  <c r="I109" i="8" s="1"/>
  <c r="G183" i="8"/>
  <c r="I183" i="8" s="1"/>
  <c r="K306" i="8"/>
  <c r="M306" i="8" s="1"/>
  <c r="G315" i="8"/>
  <c r="I315" i="8" s="1"/>
  <c r="G220" i="8"/>
  <c r="I220" i="8" s="1"/>
  <c r="G29" i="8"/>
  <c r="I29" i="8" s="1"/>
  <c r="G327" i="8"/>
  <c r="I327" i="8" s="1"/>
  <c r="G271" i="8"/>
  <c r="I271" i="8" s="1"/>
  <c r="G263" i="8"/>
  <c r="I263" i="8" s="1"/>
  <c r="G379" i="8"/>
  <c r="I379" i="8" s="1"/>
  <c r="G284" i="8"/>
  <c r="I284" i="8" s="1"/>
  <c r="G93" i="8"/>
  <c r="I93" i="8" s="1"/>
  <c r="G114" i="8"/>
  <c r="I114" i="8" s="1"/>
  <c r="G190" i="8"/>
  <c r="I190" i="8" s="1"/>
  <c r="G217" i="8"/>
  <c r="I217" i="8" s="1"/>
  <c r="G181" i="8"/>
  <c r="I181" i="8" s="1"/>
  <c r="G348" i="8"/>
  <c r="I348" i="8" s="1"/>
  <c r="G57" i="8"/>
  <c r="I57" i="8" s="1"/>
  <c r="G88" i="8"/>
  <c r="I88" i="8" s="1"/>
  <c r="G335" i="8"/>
  <c r="I335" i="8" s="1"/>
  <c r="G305" i="8"/>
  <c r="I305" i="8" s="1"/>
  <c r="G261" i="8"/>
  <c r="I261" i="8" s="1"/>
  <c r="G285" i="8"/>
  <c r="I285" i="8" s="1"/>
  <c r="G42" i="8"/>
  <c r="I42" i="8" s="1"/>
  <c r="G311" i="8"/>
  <c r="I311" i="8" s="1"/>
  <c r="G35" i="8"/>
  <c r="I35" i="8" s="1"/>
  <c r="G169" i="8"/>
  <c r="I169" i="8" s="1"/>
  <c r="G123" i="8"/>
  <c r="I123" i="8" s="1"/>
  <c r="G28" i="8"/>
  <c r="I28" i="8" s="1"/>
  <c r="G292" i="8"/>
  <c r="I292" i="8" s="1"/>
  <c r="G350" i="8"/>
  <c r="I350" i="8" s="1"/>
  <c r="G319" i="8"/>
  <c r="I319" i="8" s="1"/>
  <c r="G94" i="8"/>
  <c r="I94" i="8" s="1"/>
  <c r="G127" i="8"/>
  <c r="I127" i="8" s="1"/>
  <c r="G259" i="8"/>
  <c r="I259" i="8" s="1"/>
  <c r="G277" i="8"/>
  <c r="I277" i="8" s="1"/>
  <c r="G37" i="8"/>
  <c r="I37" i="8" s="1"/>
  <c r="G338" i="8"/>
  <c r="I338" i="8" s="1"/>
  <c r="G325" i="8"/>
  <c r="I325" i="8" s="1"/>
  <c r="G148" i="8"/>
  <c r="I148" i="8" s="1"/>
  <c r="G145" i="8"/>
  <c r="I145" i="8" s="1"/>
  <c r="G110" i="8"/>
  <c r="I110" i="8" s="1"/>
  <c r="G192" i="8"/>
  <c r="I192" i="8" s="1"/>
  <c r="G355" i="8"/>
  <c r="I355" i="8" s="1"/>
  <c r="G9" i="8"/>
  <c r="I9" i="8" s="1"/>
  <c r="G212" i="8"/>
  <c r="I212" i="8" s="1"/>
  <c r="G248" i="8"/>
  <c r="I248" i="8" s="1"/>
  <c r="G210" i="8"/>
  <c r="I210" i="8" s="1"/>
  <c r="G232" i="8"/>
  <c r="I232" i="8" s="1"/>
  <c r="G157" i="8"/>
  <c r="I157" i="8" s="1"/>
  <c r="G51" i="8"/>
  <c r="I51" i="8" s="1"/>
  <c r="G276" i="8"/>
  <c r="I276" i="8" s="1"/>
  <c r="G351" i="8"/>
  <c r="I351" i="8" s="1"/>
  <c r="G313" i="8"/>
  <c r="I313" i="8" s="1"/>
  <c r="G33" i="8"/>
  <c r="I33" i="8" s="1"/>
  <c r="G229" i="8"/>
  <c r="I229" i="8" s="1"/>
  <c r="G115" i="8"/>
  <c r="I115" i="8" s="1"/>
  <c r="G340" i="8"/>
  <c r="I340" i="8" s="1"/>
  <c r="G194" i="8"/>
  <c r="I194" i="8" s="1"/>
  <c r="G55" i="8"/>
  <c r="I55" i="8" s="1"/>
  <c r="G151" i="8"/>
  <c r="I151" i="8" s="1"/>
  <c r="G309" i="8"/>
  <c r="I309" i="8" s="1"/>
  <c r="G46" i="8"/>
  <c r="I46" i="8" s="1"/>
  <c r="G85" i="8"/>
  <c r="I85" i="8" s="1"/>
  <c r="G262" i="8"/>
  <c r="I262" i="8" s="1"/>
  <c r="G214" i="8"/>
  <c r="I214" i="8" s="1"/>
  <c r="G163" i="8"/>
  <c r="I163" i="8" s="1"/>
  <c r="G187" i="8"/>
  <c r="I187" i="8" s="1"/>
  <c r="G92" i="8"/>
  <c r="I92" i="8" s="1"/>
  <c r="G356" i="8"/>
  <c r="I356" i="8" s="1"/>
  <c r="G121" i="8"/>
  <c r="I121" i="8" s="1"/>
  <c r="G191" i="8"/>
  <c r="I191" i="8" s="1"/>
  <c r="G7" i="8"/>
  <c r="I7" i="8" s="1"/>
  <c r="BM308" i="11"/>
  <c r="G144" i="8"/>
  <c r="I144" i="8" s="1"/>
  <c r="G334" i="8"/>
  <c r="I334" i="8" s="1"/>
  <c r="G303" i="8"/>
  <c r="I303" i="8" s="1"/>
  <c r="G66" i="8"/>
  <c r="I66" i="8" s="1"/>
  <c r="G188" i="8"/>
  <c r="I188" i="8" s="1"/>
  <c r="G245" i="8"/>
  <c r="I245" i="8" s="1"/>
  <c r="G134" i="8"/>
  <c r="I134" i="8" s="1"/>
  <c r="G158" i="8"/>
  <c r="I158" i="8" s="1"/>
  <c r="G354" i="8"/>
  <c r="I354" i="8" s="1"/>
  <c r="G177" i="8"/>
  <c r="I177" i="8" s="1"/>
  <c r="G252" i="8"/>
  <c r="I252" i="8" s="1"/>
  <c r="G333" i="8"/>
  <c r="I333" i="8" s="1"/>
  <c r="G234" i="8"/>
  <c r="I234" i="8" s="1"/>
  <c r="G80" i="8"/>
  <c r="I80" i="8" s="1"/>
  <c r="G142" i="8"/>
  <c r="I142" i="8" s="1"/>
  <c r="G129" i="8"/>
  <c r="I129" i="8" s="1"/>
  <c r="G316" i="8"/>
  <c r="I316" i="8" s="1"/>
  <c r="G38" i="8"/>
  <c r="I38" i="8" s="1"/>
  <c r="G337" i="8"/>
  <c r="I337" i="8" s="1"/>
  <c r="G186" i="8"/>
  <c r="I186" i="8" s="1"/>
  <c r="G193" i="8"/>
  <c r="I193" i="8" s="1"/>
  <c r="G154" i="8"/>
  <c r="I154" i="8" s="1"/>
  <c r="G380" i="8"/>
  <c r="I380" i="8" s="1"/>
  <c r="G243" i="8"/>
  <c r="I243" i="8" s="1"/>
  <c r="G13" i="8"/>
  <c r="I13" i="8" s="1"/>
  <c r="G199" i="8"/>
  <c r="I199" i="8" s="1"/>
  <c r="G247" i="8"/>
  <c r="I247" i="8" s="1"/>
  <c r="G280" i="8"/>
  <c r="I280" i="8" s="1"/>
  <c r="G102" i="8"/>
  <c r="I102" i="8" s="1"/>
  <c r="G20" i="8"/>
  <c r="I20" i="8" s="1"/>
  <c r="G41" i="8"/>
  <c r="I41" i="8" s="1"/>
  <c r="G362" i="8"/>
  <c r="I362" i="8" s="1"/>
  <c r="G314" i="8"/>
  <c r="I314" i="8" s="1"/>
  <c r="G227" i="8"/>
  <c r="I227" i="8" s="1"/>
  <c r="G173" i="8"/>
  <c r="I173" i="8" s="1"/>
  <c r="E2" i="17"/>
  <c r="K336" i="8"/>
  <c r="M336" i="8" s="1"/>
  <c r="K367" i="8"/>
  <c r="M367" i="8" s="1"/>
  <c r="K286" i="8"/>
  <c r="M286" i="8" s="1"/>
  <c r="K324" i="8"/>
  <c r="M324" i="8" s="1"/>
  <c r="K258" i="8"/>
  <c r="M258" i="8" s="1"/>
  <c r="K328" i="8"/>
  <c r="M328" i="8" s="1"/>
  <c r="K359" i="8"/>
  <c r="M359" i="8" s="1"/>
  <c r="K278" i="8"/>
  <c r="M278" i="8" s="1"/>
  <c r="K260" i="8"/>
  <c r="M260" i="8" s="1"/>
  <c r="K194" i="8"/>
  <c r="M194" i="8" s="1"/>
  <c r="K264" i="8"/>
  <c r="M264" i="8" s="1"/>
  <c r="K239" i="8"/>
  <c r="M239" i="8" s="1"/>
  <c r="K158" i="8"/>
  <c r="M158" i="8" s="1"/>
  <c r="K68" i="8"/>
  <c r="M68" i="8" s="1"/>
  <c r="K186" i="8"/>
  <c r="M186" i="8" s="1"/>
  <c r="K256" i="8"/>
  <c r="M256" i="8" s="1"/>
  <c r="K231" i="8"/>
  <c r="M231" i="8" s="1"/>
  <c r="K94" i="8"/>
  <c r="M94" i="8" s="1"/>
  <c r="K4" i="8"/>
  <c r="M4" i="8" s="1"/>
  <c r="K122" i="8"/>
  <c r="M122" i="8" s="1"/>
  <c r="K192" i="8"/>
  <c r="M192" i="8" s="1"/>
  <c r="K111" i="8"/>
  <c r="M111" i="8" s="1"/>
  <c r="K373" i="8"/>
  <c r="M373" i="8" s="1"/>
  <c r="K243" i="8"/>
  <c r="M243" i="8" s="1"/>
  <c r="K114" i="8"/>
  <c r="M114" i="8" s="1"/>
  <c r="K144" i="8"/>
  <c r="M144" i="8" s="1"/>
  <c r="K103" i="8"/>
  <c r="M103" i="8" s="1"/>
  <c r="K309" i="8"/>
  <c r="M309" i="8" s="1"/>
  <c r="K179" i="8"/>
  <c r="M179" i="8" s="1"/>
  <c r="K378" i="8"/>
  <c r="M378" i="8" s="1"/>
  <c r="K50" i="8"/>
  <c r="M50" i="8" s="1"/>
  <c r="K80" i="8"/>
  <c r="M80" i="8" s="1"/>
  <c r="K265" i="8"/>
  <c r="M265" i="8" s="1"/>
  <c r="K117" i="8"/>
  <c r="M117" i="8" s="1"/>
  <c r="K370" i="8"/>
  <c r="M370" i="8" s="1"/>
  <c r="K369" i="8"/>
  <c r="M369" i="8" s="1"/>
  <c r="K72" i="8"/>
  <c r="M72" i="8" s="1"/>
  <c r="K209" i="8"/>
  <c r="M209" i="8" s="1"/>
  <c r="K53" i="8"/>
  <c r="M53" i="8" s="1"/>
  <c r="K322" i="8"/>
  <c r="M322" i="8" s="1"/>
  <c r="K178" i="8"/>
  <c r="M178" i="8" s="1"/>
  <c r="K233" i="8"/>
  <c r="M233" i="8" s="1"/>
  <c r="K208" i="8"/>
  <c r="M208" i="8" s="1"/>
  <c r="K16" i="8"/>
  <c r="M16" i="8" s="1"/>
  <c r="K175" i="8"/>
  <c r="M175" i="8" s="1"/>
  <c r="K350" i="8"/>
  <c r="M350" i="8" s="1"/>
  <c r="K30" i="8"/>
  <c r="M30" i="8" s="1"/>
  <c r="K273" i="8"/>
  <c r="M273" i="8" s="1"/>
  <c r="K371" i="8"/>
  <c r="M371" i="8" s="1"/>
  <c r="K314" i="8"/>
  <c r="M314" i="8" s="1"/>
  <c r="K130" i="8"/>
  <c r="M130" i="8" s="1"/>
  <c r="K9" i="8"/>
  <c r="M9" i="8" s="1"/>
  <c r="K200" i="8"/>
  <c r="M200" i="8" s="1"/>
  <c r="K8" i="8"/>
  <c r="M8" i="8" s="1"/>
  <c r="K167" i="8"/>
  <c r="M167" i="8" s="1"/>
  <c r="K342" i="8"/>
  <c r="M342" i="8" s="1"/>
  <c r="K185" i="8"/>
  <c r="M185" i="8" s="1"/>
  <c r="K33" i="8"/>
  <c r="M33" i="8" s="1"/>
  <c r="K307" i="8"/>
  <c r="M307" i="8" s="1"/>
  <c r="K250" i="8"/>
  <c r="M250" i="8" s="1"/>
  <c r="K66" i="8"/>
  <c r="M66" i="8" s="1"/>
  <c r="K320" i="8"/>
  <c r="M320" i="8" s="1"/>
  <c r="K136" i="8"/>
  <c r="M136" i="8" s="1"/>
  <c r="K303" i="8"/>
  <c r="M303" i="8" s="1"/>
  <c r="K47" i="8"/>
  <c r="M47" i="8" s="1"/>
  <c r="K222" i="8"/>
  <c r="M222" i="8" s="1"/>
  <c r="K245" i="8"/>
  <c r="M245" i="8" s="1"/>
  <c r="K196" i="8"/>
  <c r="M196" i="8" s="1"/>
  <c r="K115" i="8"/>
  <c r="M115" i="8" s="1"/>
  <c r="K49" i="8"/>
  <c r="M49" i="8" s="1"/>
  <c r="K242" i="8"/>
  <c r="M242" i="8" s="1"/>
  <c r="K58" i="8"/>
  <c r="M58" i="8" s="1"/>
  <c r="K272" i="8"/>
  <c r="M272" i="8" s="1"/>
  <c r="K128" i="8"/>
  <c r="M128" i="8" s="1"/>
  <c r="K295" i="8"/>
  <c r="M295" i="8" s="1"/>
  <c r="K39" i="8"/>
  <c r="M39" i="8" s="1"/>
  <c r="K214" i="8"/>
  <c r="M214" i="8" s="1"/>
  <c r="K181" i="8"/>
  <c r="M181" i="8" s="1"/>
  <c r="K132" i="8"/>
  <c r="M132" i="8" s="1"/>
  <c r="K51" i="8"/>
  <c r="M51" i="8" s="1"/>
  <c r="K150" i="8"/>
  <c r="M150" i="8" s="1"/>
  <c r="K86" i="8"/>
  <c r="M86" i="8" s="1"/>
  <c r="K22" i="8"/>
  <c r="M22" i="8" s="1"/>
  <c r="K161" i="8"/>
  <c r="M161" i="8" s="1"/>
  <c r="K365" i="8"/>
  <c r="M365" i="8" s="1"/>
  <c r="K301" i="8"/>
  <c r="M301" i="8" s="1"/>
  <c r="K237" i="8"/>
  <c r="M237" i="8" s="1"/>
  <c r="K173" i="8"/>
  <c r="M173" i="8" s="1"/>
  <c r="K109" i="8"/>
  <c r="M109" i="8" s="1"/>
  <c r="K45" i="8"/>
  <c r="M45" i="8" s="1"/>
  <c r="K217" i="8"/>
  <c r="M217" i="8" s="1"/>
  <c r="K380" i="8"/>
  <c r="M380" i="8" s="1"/>
  <c r="K316" i="8"/>
  <c r="M316" i="8" s="1"/>
  <c r="K252" i="8"/>
  <c r="M252" i="8" s="1"/>
  <c r="K188" i="8"/>
  <c r="M188" i="8" s="1"/>
  <c r="K124" i="8"/>
  <c r="M124" i="8" s="1"/>
  <c r="K60" i="8"/>
  <c r="M60" i="8" s="1"/>
  <c r="K337" i="8"/>
  <c r="M337" i="8" s="1"/>
  <c r="K363" i="8"/>
  <c r="M363" i="8" s="1"/>
  <c r="K299" i="8"/>
  <c r="M299" i="8" s="1"/>
  <c r="K235" i="8"/>
  <c r="M235" i="8" s="1"/>
  <c r="K171" i="8"/>
  <c r="M171" i="8" s="1"/>
  <c r="K107" i="8"/>
  <c r="M107" i="8" s="1"/>
  <c r="K43" i="8"/>
  <c r="M43" i="8" s="1"/>
  <c r="K64" i="8"/>
  <c r="M64" i="8" s="1"/>
  <c r="K345" i="8"/>
  <c r="M345" i="8" s="1"/>
  <c r="K351" i="8"/>
  <c r="M351" i="8" s="1"/>
  <c r="K287" i="8"/>
  <c r="M287" i="8" s="1"/>
  <c r="K223" i="8"/>
  <c r="M223" i="8" s="1"/>
  <c r="K159" i="8"/>
  <c r="M159" i="8" s="1"/>
  <c r="K95" i="8"/>
  <c r="M95" i="8" s="1"/>
  <c r="K31" i="8"/>
  <c r="M31" i="8" s="1"/>
  <c r="K153" i="8"/>
  <c r="M153" i="8" s="1"/>
  <c r="K334" i="8"/>
  <c r="M334" i="8" s="1"/>
  <c r="K270" i="8"/>
  <c r="M270" i="8" s="1"/>
  <c r="K206" i="8"/>
  <c r="M206" i="8" s="1"/>
  <c r="K142" i="8"/>
  <c r="M142" i="8" s="1"/>
  <c r="K78" i="8"/>
  <c r="M78" i="8" s="1"/>
  <c r="K14" i="8"/>
  <c r="M14" i="8" s="1"/>
  <c r="K121" i="8"/>
  <c r="M121" i="8" s="1"/>
  <c r="K357" i="8"/>
  <c r="M357" i="8" s="1"/>
  <c r="K293" i="8"/>
  <c r="M293" i="8" s="1"/>
  <c r="K229" i="8"/>
  <c r="M229" i="8" s="1"/>
  <c r="K165" i="8"/>
  <c r="M165" i="8" s="1"/>
  <c r="K101" i="8"/>
  <c r="M101" i="8" s="1"/>
  <c r="K37" i="8"/>
  <c r="M37" i="8" s="1"/>
  <c r="K177" i="8"/>
  <c r="M177" i="8" s="1"/>
  <c r="K372" i="8"/>
  <c r="M372" i="8" s="1"/>
  <c r="K308" i="8"/>
  <c r="M308" i="8" s="1"/>
  <c r="K244" i="8"/>
  <c r="M244" i="8" s="1"/>
  <c r="K180" i="8"/>
  <c r="M180" i="8" s="1"/>
  <c r="K116" i="8"/>
  <c r="M116" i="8" s="1"/>
  <c r="K52" i="8"/>
  <c r="M52" i="8" s="1"/>
  <c r="K289" i="8"/>
  <c r="M289" i="8" s="1"/>
  <c r="K355" i="8"/>
  <c r="M355" i="8" s="1"/>
  <c r="K291" i="8"/>
  <c r="M291" i="8" s="1"/>
  <c r="K227" i="8"/>
  <c r="M227" i="8" s="1"/>
  <c r="K163" i="8"/>
  <c r="M163" i="8" s="1"/>
  <c r="K99" i="8"/>
  <c r="M99" i="8" s="1"/>
  <c r="K35" i="8"/>
  <c r="M35" i="8" s="1"/>
  <c r="K361" i="8"/>
  <c r="M361" i="8" s="1"/>
  <c r="K362" i="8"/>
  <c r="M362" i="8" s="1"/>
  <c r="K298" i="8"/>
  <c r="M298" i="8" s="1"/>
  <c r="K234" i="8"/>
  <c r="M234" i="8" s="1"/>
  <c r="K170" i="8"/>
  <c r="M170" i="8" s="1"/>
  <c r="K106" i="8"/>
  <c r="M106" i="8" s="1"/>
  <c r="K42" i="8"/>
  <c r="M42" i="8" s="1"/>
  <c r="K376" i="8"/>
  <c r="M376" i="8" s="1"/>
  <c r="K312" i="8"/>
  <c r="M312" i="8" s="1"/>
  <c r="K248" i="8"/>
  <c r="M248" i="8" s="1"/>
  <c r="K184" i="8"/>
  <c r="M184" i="8" s="1"/>
  <c r="K120" i="8"/>
  <c r="M120" i="8" s="1"/>
  <c r="K56" i="8"/>
  <c r="M56" i="8" s="1"/>
  <c r="K297" i="8"/>
  <c r="M297" i="8" s="1"/>
  <c r="K343" i="8"/>
  <c r="M343" i="8" s="1"/>
  <c r="K279" i="8"/>
  <c r="M279" i="8" s="1"/>
  <c r="K215" i="8"/>
  <c r="M215" i="8" s="1"/>
  <c r="K151" i="8"/>
  <c r="M151" i="8" s="1"/>
  <c r="K87" i="8"/>
  <c r="M87" i="8" s="1"/>
  <c r="K23" i="8"/>
  <c r="M23" i="8" s="1"/>
  <c r="K41" i="8"/>
  <c r="M41" i="8" s="1"/>
  <c r="K326" i="8"/>
  <c r="M326" i="8" s="1"/>
  <c r="K262" i="8"/>
  <c r="M262" i="8" s="1"/>
  <c r="K198" i="8"/>
  <c r="M198" i="8" s="1"/>
  <c r="K134" i="8"/>
  <c r="M134" i="8" s="1"/>
  <c r="K70" i="8"/>
  <c r="M70" i="8" s="1"/>
  <c r="K6" i="8"/>
  <c r="M6" i="8" s="1"/>
  <c r="K105" i="8"/>
  <c r="M105" i="8" s="1"/>
  <c r="K349" i="8"/>
  <c r="M349" i="8" s="1"/>
  <c r="K285" i="8"/>
  <c r="M285" i="8" s="1"/>
  <c r="K221" i="8"/>
  <c r="M221" i="8" s="1"/>
  <c r="K157" i="8"/>
  <c r="M157" i="8" s="1"/>
  <c r="K93" i="8"/>
  <c r="M93" i="8" s="1"/>
  <c r="K29" i="8"/>
  <c r="M29" i="8" s="1"/>
  <c r="K145" i="8"/>
  <c r="M145" i="8" s="1"/>
  <c r="K364" i="8"/>
  <c r="M364" i="8" s="1"/>
  <c r="K300" i="8"/>
  <c r="M300" i="8" s="1"/>
  <c r="K236" i="8"/>
  <c r="M236" i="8" s="1"/>
  <c r="K172" i="8"/>
  <c r="M172" i="8" s="1"/>
  <c r="K108" i="8"/>
  <c r="M108" i="8" s="1"/>
  <c r="K44" i="8"/>
  <c r="M44" i="8" s="1"/>
  <c r="K249" i="8"/>
  <c r="M249" i="8" s="1"/>
  <c r="K347" i="8"/>
  <c r="M347" i="8" s="1"/>
  <c r="K283" i="8"/>
  <c r="M283" i="8" s="1"/>
  <c r="K219" i="8"/>
  <c r="M219" i="8" s="1"/>
  <c r="K155" i="8"/>
  <c r="M155" i="8" s="1"/>
  <c r="K91" i="8"/>
  <c r="M91" i="8" s="1"/>
  <c r="K27" i="8"/>
  <c r="M27" i="8" s="1"/>
  <c r="K313" i="8"/>
  <c r="M313" i="8" s="1"/>
  <c r="K354" i="8"/>
  <c r="M354" i="8" s="1"/>
  <c r="K290" i="8"/>
  <c r="M290" i="8" s="1"/>
  <c r="K226" i="8"/>
  <c r="M226" i="8" s="1"/>
  <c r="K162" i="8"/>
  <c r="M162" i="8" s="1"/>
  <c r="K98" i="8"/>
  <c r="M98" i="8" s="1"/>
  <c r="K34" i="8"/>
  <c r="M34" i="8" s="1"/>
  <c r="K368" i="8"/>
  <c r="M368" i="8" s="1"/>
  <c r="K304" i="8"/>
  <c r="M304" i="8" s="1"/>
  <c r="K240" i="8"/>
  <c r="M240" i="8" s="1"/>
  <c r="K176" i="8"/>
  <c r="M176" i="8" s="1"/>
  <c r="K112" i="8"/>
  <c r="M112" i="8" s="1"/>
  <c r="K48" i="8"/>
  <c r="M48" i="8" s="1"/>
  <c r="K241" i="8"/>
  <c r="M241" i="8" s="1"/>
  <c r="K335" i="8"/>
  <c r="M335" i="8" s="1"/>
  <c r="K271" i="8"/>
  <c r="M271" i="8" s="1"/>
  <c r="K207" i="8"/>
  <c r="M207" i="8" s="1"/>
  <c r="K143" i="8"/>
  <c r="M143" i="8" s="1"/>
  <c r="K79" i="8"/>
  <c r="M79" i="8" s="1"/>
  <c r="K15" i="8"/>
  <c r="M15" i="8" s="1"/>
  <c r="K3" i="8"/>
  <c r="M3" i="8" s="1"/>
  <c r="K318" i="8"/>
  <c r="M318" i="8" s="1"/>
  <c r="K254" i="8"/>
  <c r="M254" i="8" s="1"/>
  <c r="K190" i="8"/>
  <c r="M190" i="8" s="1"/>
  <c r="K126" i="8"/>
  <c r="M126" i="8" s="1"/>
  <c r="K62" i="8"/>
  <c r="M62" i="8" s="1"/>
  <c r="K377" i="8"/>
  <c r="M377" i="8" s="1"/>
  <c r="K89" i="8"/>
  <c r="M89" i="8" s="1"/>
  <c r="K341" i="8"/>
  <c r="M341" i="8" s="1"/>
  <c r="K277" i="8"/>
  <c r="M277" i="8" s="1"/>
  <c r="K213" i="8"/>
  <c r="M213" i="8" s="1"/>
  <c r="K149" i="8"/>
  <c r="M149" i="8" s="1"/>
  <c r="K85" i="8"/>
  <c r="M85" i="8" s="1"/>
  <c r="K21" i="8"/>
  <c r="M21" i="8" s="1"/>
  <c r="K113" i="8"/>
  <c r="M113" i="8" s="1"/>
  <c r="K356" i="8"/>
  <c r="M356" i="8" s="1"/>
  <c r="K292" i="8"/>
  <c r="M292" i="8" s="1"/>
  <c r="K228" i="8"/>
  <c r="M228" i="8" s="1"/>
  <c r="K164" i="8"/>
  <c r="M164" i="8" s="1"/>
  <c r="K100" i="8"/>
  <c r="M100" i="8" s="1"/>
  <c r="K36" i="8"/>
  <c r="M36" i="8" s="1"/>
  <c r="K193" i="8"/>
  <c r="M193" i="8" s="1"/>
  <c r="K339" i="8"/>
  <c r="M339" i="8" s="1"/>
  <c r="K275" i="8"/>
  <c r="M275" i="8" s="1"/>
  <c r="K211" i="8"/>
  <c r="M211" i="8" s="1"/>
  <c r="K147" i="8"/>
  <c r="M147" i="8" s="1"/>
  <c r="K83" i="8"/>
  <c r="M83" i="8" s="1"/>
  <c r="K19" i="8"/>
  <c r="M19" i="8" s="1"/>
  <c r="K257" i="8"/>
  <c r="M257" i="8" s="1"/>
  <c r="K346" i="8"/>
  <c r="M346" i="8" s="1"/>
  <c r="K282" i="8"/>
  <c r="M282" i="8" s="1"/>
  <c r="K218" i="8"/>
  <c r="M218" i="8" s="1"/>
  <c r="K154" i="8"/>
  <c r="M154" i="8" s="1"/>
  <c r="K90" i="8"/>
  <c r="M90" i="8" s="1"/>
  <c r="K26" i="8"/>
  <c r="M26" i="8" s="1"/>
  <c r="K360" i="8"/>
  <c r="M360" i="8" s="1"/>
  <c r="K296" i="8"/>
  <c r="M296" i="8" s="1"/>
  <c r="K232" i="8"/>
  <c r="M232" i="8" s="1"/>
  <c r="K168" i="8"/>
  <c r="M168" i="8" s="1"/>
  <c r="K104" i="8"/>
  <c r="M104" i="8" s="1"/>
  <c r="K40" i="8"/>
  <c r="M40" i="8" s="1"/>
  <c r="K169" i="8"/>
  <c r="M169" i="8" s="1"/>
  <c r="K327" i="8"/>
  <c r="M327" i="8" s="1"/>
  <c r="K263" i="8"/>
  <c r="M263" i="8" s="1"/>
  <c r="K199" i="8"/>
  <c r="M199" i="8" s="1"/>
  <c r="K135" i="8"/>
  <c r="M135" i="8" s="1"/>
  <c r="K71" i="8"/>
  <c r="M71" i="8" s="1"/>
  <c r="K7" i="8"/>
  <c r="M7" i="8" s="1"/>
  <c r="K374" i="8"/>
  <c r="M374" i="8" s="1"/>
  <c r="K310" i="8"/>
  <c r="M310" i="8" s="1"/>
  <c r="K246" i="8"/>
  <c r="M246" i="8" s="1"/>
  <c r="K182" i="8"/>
  <c r="M182" i="8" s="1"/>
  <c r="K118" i="8"/>
  <c r="M118" i="8" s="1"/>
  <c r="K54" i="8"/>
  <c r="M54" i="8" s="1"/>
  <c r="K321" i="8"/>
  <c r="M321" i="8" s="1"/>
  <c r="K73" i="8"/>
  <c r="M73" i="8" s="1"/>
  <c r="K333" i="8"/>
  <c r="M333" i="8" s="1"/>
  <c r="K269" i="8"/>
  <c r="M269" i="8" s="1"/>
  <c r="K205" i="8"/>
  <c r="M205" i="8" s="1"/>
  <c r="K141" i="8"/>
  <c r="M141" i="8" s="1"/>
  <c r="K77" i="8"/>
  <c r="M77" i="8" s="1"/>
  <c r="K13" i="8"/>
  <c r="M13" i="8" s="1"/>
  <c r="K97" i="8"/>
  <c r="M97" i="8" s="1"/>
  <c r="K348" i="8"/>
  <c r="M348" i="8" s="1"/>
  <c r="K284" i="8"/>
  <c r="M284" i="8" s="1"/>
  <c r="K220" i="8"/>
  <c r="M220" i="8" s="1"/>
  <c r="K156" i="8"/>
  <c r="M156" i="8" s="1"/>
  <c r="K92" i="8"/>
  <c r="M92" i="8" s="1"/>
  <c r="K28" i="8"/>
  <c r="M28" i="8" s="1"/>
  <c r="K129" i="8"/>
  <c r="M129" i="8" s="1"/>
  <c r="K331" i="8"/>
  <c r="M331" i="8" s="1"/>
  <c r="K267" i="8"/>
  <c r="M267" i="8" s="1"/>
  <c r="K203" i="8"/>
  <c r="M203" i="8" s="1"/>
  <c r="K139" i="8"/>
  <c r="M139" i="8" s="1"/>
  <c r="K75" i="8"/>
  <c r="M75" i="8" s="1"/>
  <c r="K11" i="8"/>
  <c r="M11" i="8" s="1"/>
  <c r="K201" i="8"/>
  <c r="M201" i="8" s="1"/>
  <c r="K338" i="8"/>
  <c r="M338" i="8" s="1"/>
  <c r="K274" i="8"/>
  <c r="M274" i="8" s="1"/>
  <c r="K210" i="8"/>
  <c r="M210" i="8" s="1"/>
  <c r="K146" i="8"/>
  <c r="M146" i="8" s="1"/>
  <c r="K82" i="8"/>
  <c r="M82" i="8" s="1"/>
  <c r="K18" i="8"/>
  <c r="M18" i="8" s="1"/>
  <c r="K352" i="8"/>
  <c r="M352" i="8" s="1"/>
  <c r="K288" i="8"/>
  <c r="M288" i="8" s="1"/>
  <c r="K224" i="8"/>
  <c r="M224" i="8" s="1"/>
  <c r="K160" i="8"/>
  <c r="M160" i="8" s="1"/>
  <c r="K96" i="8"/>
  <c r="M96" i="8" s="1"/>
  <c r="K32" i="8"/>
  <c r="M32" i="8" s="1"/>
  <c r="K17" i="8"/>
  <c r="M17" i="8" s="1"/>
  <c r="K319" i="8"/>
  <c r="M319" i="8" s="1"/>
  <c r="K255" i="8"/>
  <c r="M255" i="8" s="1"/>
  <c r="K191" i="8"/>
  <c r="M191" i="8" s="1"/>
  <c r="K127" i="8"/>
  <c r="M127" i="8" s="1"/>
  <c r="K63" i="8"/>
  <c r="M63" i="8" s="1"/>
  <c r="K353" i="8"/>
  <c r="M353" i="8" s="1"/>
  <c r="K366" i="8"/>
  <c r="M366" i="8" s="1"/>
  <c r="K302" i="8"/>
  <c r="M302" i="8" s="1"/>
  <c r="K238" i="8"/>
  <c r="M238" i="8" s="1"/>
  <c r="K174" i="8"/>
  <c r="M174" i="8" s="1"/>
  <c r="K110" i="8"/>
  <c r="M110" i="8" s="1"/>
  <c r="K46" i="8"/>
  <c r="M46" i="8" s="1"/>
  <c r="K281" i="8"/>
  <c r="M281" i="8" s="1"/>
  <c r="K25" i="8"/>
  <c r="M25" i="8" s="1"/>
  <c r="K325" i="8"/>
  <c r="M325" i="8" s="1"/>
  <c r="K261" i="8"/>
  <c r="M261" i="8" s="1"/>
  <c r="K197" i="8"/>
  <c r="M197" i="8" s="1"/>
  <c r="K133" i="8"/>
  <c r="M133" i="8" s="1"/>
  <c r="K69" i="8"/>
  <c r="M69" i="8" s="1"/>
  <c r="K5" i="8"/>
  <c r="M5" i="8" s="1"/>
  <c r="K81" i="8"/>
  <c r="M81" i="8" s="1"/>
  <c r="K340" i="8"/>
  <c r="M340" i="8" s="1"/>
  <c r="K276" i="8"/>
  <c r="M276" i="8" s="1"/>
  <c r="K212" i="8"/>
  <c r="M212" i="8" s="1"/>
  <c r="K148" i="8"/>
  <c r="M148" i="8" s="1"/>
  <c r="K84" i="8"/>
  <c r="M84" i="8" s="1"/>
  <c r="K20" i="8"/>
  <c r="M20" i="8" s="1"/>
  <c r="K57" i="8"/>
  <c r="M57" i="8" s="1"/>
  <c r="K323" i="8"/>
  <c r="M323" i="8" s="1"/>
  <c r="K259" i="8"/>
  <c r="M259" i="8" s="1"/>
  <c r="K195" i="8"/>
  <c r="M195" i="8" s="1"/>
  <c r="K131" i="8"/>
  <c r="M131" i="8" s="1"/>
  <c r="K67" i="8"/>
  <c r="M67" i="8" s="1"/>
  <c r="K137" i="8"/>
  <c r="M137" i="8" s="1"/>
  <c r="K330" i="8"/>
  <c r="M330" i="8" s="1"/>
  <c r="K266" i="8"/>
  <c r="M266" i="8" s="1"/>
  <c r="K202" i="8"/>
  <c r="M202" i="8" s="1"/>
  <c r="K138" i="8"/>
  <c r="M138" i="8" s="1"/>
  <c r="K74" i="8"/>
  <c r="M74" i="8" s="1"/>
  <c r="K10" i="8"/>
  <c r="M10" i="8" s="1"/>
  <c r="K344" i="8"/>
  <c r="M344" i="8" s="1"/>
  <c r="K280" i="8"/>
  <c r="M280" i="8" s="1"/>
  <c r="K216" i="8"/>
  <c r="M216" i="8" s="1"/>
  <c r="K152" i="8"/>
  <c r="M152" i="8" s="1"/>
  <c r="K88" i="8"/>
  <c r="M88" i="8" s="1"/>
  <c r="K24" i="8"/>
  <c r="M24" i="8" s="1"/>
  <c r="K375" i="8"/>
  <c r="M375" i="8" s="1"/>
  <c r="K311" i="8"/>
  <c r="M311" i="8" s="1"/>
  <c r="K247" i="8"/>
  <c r="M247" i="8" s="1"/>
  <c r="K183" i="8"/>
  <c r="M183" i="8" s="1"/>
  <c r="K119" i="8"/>
  <c r="M119" i="8" s="1"/>
  <c r="K55" i="8"/>
  <c r="M55" i="8" s="1"/>
  <c r="K305" i="8"/>
  <c r="M305" i="8" s="1"/>
  <c r="K358" i="8"/>
  <c r="M358" i="8" s="1"/>
  <c r="K294" i="8"/>
  <c r="M294" i="8" s="1"/>
  <c r="K230" i="8"/>
  <c r="M230" i="8" s="1"/>
  <c r="K166" i="8"/>
  <c r="M166" i="8" s="1"/>
  <c r="K102" i="8"/>
  <c r="M102" i="8" s="1"/>
  <c r="K38" i="8"/>
  <c r="M38" i="8" s="1"/>
  <c r="K225" i="8"/>
  <c r="M225" i="8" s="1"/>
  <c r="K381" i="8"/>
  <c r="M381" i="8" s="1"/>
  <c r="K317" i="8"/>
  <c r="M317" i="8" s="1"/>
  <c r="K253" i="8"/>
  <c r="M253" i="8" s="1"/>
  <c r="K189" i="8"/>
  <c r="M189" i="8" s="1"/>
  <c r="K125" i="8"/>
  <c r="M125" i="8" s="1"/>
  <c r="K61" i="8"/>
  <c r="M61" i="8" s="1"/>
  <c r="K329" i="8"/>
  <c r="M329" i="8" s="1"/>
  <c r="K65" i="8"/>
  <c r="M65" i="8" s="1"/>
  <c r="K332" i="8"/>
  <c r="M332" i="8" s="1"/>
  <c r="K268" i="8"/>
  <c r="M268" i="8" s="1"/>
  <c r="K204" i="8"/>
  <c r="M204" i="8" s="1"/>
  <c r="K140" i="8"/>
  <c r="M140" i="8" s="1"/>
  <c r="K76" i="8"/>
  <c r="M76" i="8" s="1"/>
  <c r="K12" i="8"/>
  <c r="M12" i="8" s="1"/>
  <c r="K379" i="8"/>
  <c r="M379" i="8" s="1"/>
  <c r="K315" i="8"/>
  <c r="M315" i="8" s="1"/>
  <c r="K251" i="8"/>
  <c r="M251" i="8" s="1"/>
  <c r="K187" i="8"/>
  <c r="M187" i="8" s="1"/>
  <c r="K123" i="8"/>
  <c r="M123" i="8" s="1"/>
  <c r="BM326" i="11"/>
  <c r="BM210" i="11"/>
  <c r="AG361" i="11"/>
  <c r="BM132" i="11"/>
  <c r="BM69" i="11"/>
  <c r="BM92" i="11"/>
  <c r="BA34" i="11"/>
  <c r="BM154" i="11"/>
  <c r="BA35" i="11"/>
  <c r="F6" i="14"/>
  <c r="BM339" i="11"/>
  <c r="BM60" i="11"/>
  <c r="BM205" i="11"/>
  <c r="BM48" i="11"/>
  <c r="BM86" i="11"/>
  <c r="BY176" i="11"/>
  <c r="BM18" i="11"/>
  <c r="BM287" i="11"/>
  <c r="BM337" i="11"/>
  <c r="BM336" i="11"/>
  <c r="BY281" i="11"/>
  <c r="BY211" i="11"/>
  <c r="BM208" i="11"/>
  <c r="BY303" i="11"/>
  <c r="BM156" i="11"/>
  <c r="BM128" i="11"/>
  <c r="BM266" i="11"/>
  <c r="BM292" i="11"/>
  <c r="BM327" i="11"/>
  <c r="BX2" i="11"/>
  <c r="BA354" i="11"/>
  <c r="BY365" i="11"/>
  <c r="BM213" i="11"/>
  <c r="BM174" i="11"/>
  <c r="BM129" i="11"/>
  <c r="BM3" i="11"/>
  <c r="BM251" i="11"/>
  <c r="BY304" i="11"/>
  <c r="BY135" i="11"/>
  <c r="BM180" i="11"/>
  <c r="BM348" i="11"/>
  <c r="BM248" i="11"/>
  <c r="BM258" i="11"/>
  <c r="BM378" i="11"/>
  <c r="BY370" i="11"/>
  <c r="BY208" i="11"/>
  <c r="BM31" i="11"/>
  <c r="BM102" i="11"/>
  <c r="BM304" i="11"/>
  <c r="BM40" i="11"/>
  <c r="BY179" i="11"/>
  <c r="BY266" i="11"/>
  <c r="D4" i="14"/>
  <c r="BM341" i="11"/>
  <c r="BM147" i="11"/>
  <c r="BM265" i="11"/>
  <c r="BM215" i="11"/>
  <c r="BM89" i="11"/>
  <c r="BM359" i="11"/>
  <c r="BM36" i="11"/>
  <c r="BM74" i="11"/>
  <c r="BM56" i="11"/>
  <c r="BM345" i="11"/>
  <c r="BM118" i="11"/>
  <c r="BM5" i="11"/>
  <c r="BM377" i="11"/>
  <c r="BM7" i="11"/>
  <c r="BM374" i="11"/>
  <c r="BM293" i="11"/>
  <c r="BM122" i="11"/>
  <c r="BM172" i="11"/>
  <c r="BM178" i="11"/>
  <c r="BA75" i="11"/>
  <c r="BM317" i="11"/>
  <c r="BM324" i="11"/>
  <c r="BM83" i="11"/>
  <c r="BM137" i="11"/>
  <c r="BM87" i="11"/>
  <c r="BM167" i="11"/>
  <c r="BM342" i="11"/>
  <c r="BM267" i="11"/>
  <c r="BM10" i="11"/>
  <c r="BM143" i="11"/>
  <c r="BM144" i="11"/>
  <c r="BM301" i="11"/>
  <c r="BM4" i="11"/>
  <c r="BM185" i="11"/>
  <c r="BM158" i="11"/>
  <c r="BM283" i="11"/>
  <c r="BM268" i="11"/>
  <c r="BM241" i="11"/>
  <c r="BM217" i="11"/>
  <c r="BM183" i="11"/>
  <c r="BY254" i="11"/>
  <c r="BE250" i="11"/>
  <c r="BM221" i="11"/>
  <c r="BM108" i="11"/>
  <c r="BM19" i="11"/>
  <c r="BM73" i="11"/>
  <c r="BM23" i="11"/>
  <c r="BM173" i="11"/>
  <c r="BM148" i="11"/>
  <c r="BM203" i="11"/>
  <c r="BM321" i="11"/>
  <c r="BM79" i="11"/>
  <c r="BM126" i="11"/>
  <c r="BM349" i="11"/>
  <c r="BM259" i="11"/>
  <c r="BM121" i="11"/>
  <c r="BM30" i="11"/>
  <c r="BM209" i="11"/>
  <c r="BM229" i="11"/>
  <c r="BM49" i="11"/>
  <c r="BM39" i="11"/>
  <c r="BM206" i="11"/>
  <c r="BM188" i="11"/>
  <c r="BM303" i="11"/>
  <c r="BM274" i="11"/>
  <c r="BM320" i="11"/>
  <c r="BM238" i="11"/>
  <c r="BM17" i="11"/>
  <c r="BM109" i="11"/>
  <c r="BM139" i="11"/>
  <c r="BM193" i="11"/>
  <c r="BM166" i="11"/>
  <c r="BM245" i="11"/>
  <c r="BM149" i="11"/>
  <c r="BM131" i="11"/>
  <c r="BM368" i="11"/>
  <c r="BM21" i="11"/>
  <c r="BM264" i="11"/>
  <c r="BM228" i="11"/>
  <c r="BM360" i="11"/>
  <c r="BM212" i="11"/>
  <c r="BA153" i="11"/>
  <c r="BM88" i="11"/>
  <c r="BM375" i="11"/>
  <c r="BM68" i="11"/>
  <c r="BM82" i="11"/>
  <c r="BM192" i="11"/>
  <c r="BM46" i="11"/>
  <c r="BM365" i="11"/>
  <c r="BM76" i="11"/>
  <c r="BM330" i="11"/>
  <c r="BM312" i="11"/>
  <c r="BM38" i="11"/>
  <c r="BM218" i="11"/>
  <c r="BM77" i="11"/>
  <c r="BM322" i="11"/>
  <c r="BM112" i="11"/>
  <c r="BM281" i="11"/>
  <c r="BM189" i="11"/>
  <c r="BM187" i="11"/>
  <c r="BM191" i="11"/>
  <c r="BM269" i="11"/>
  <c r="BA300" i="11"/>
  <c r="BY141" i="11"/>
  <c r="BM211" i="11"/>
  <c r="BM329" i="11"/>
  <c r="BM279" i="11"/>
  <c r="BM354" i="11"/>
  <c r="BM28" i="11"/>
  <c r="BM286" i="11"/>
  <c r="BM138" i="11"/>
  <c r="BM120" i="11"/>
  <c r="BM163" i="11"/>
  <c r="BM159" i="11"/>
  <c r="BM44" i="11"/>
  <c r="BM66" i="11"/>
  <c r="BM135" i="11"/>
  <c r="BM300" i="11"/>
  <c r="BM310" i="11"/>
  <c r="BM314" i="11"/>
  <c r="BM244" i="11"/>
  <c r="BM179" i="11"/>
  <c r="BM63" i="11"/>
  <c r="BM54" i="11"/>
  <c r="BM43" i="11"/>
  <c r="BM106" i="11"/>
  <c r="BM311" i="11"/>
  <c r="BM160" i="11"/>
  <c r="BM350" i="11"/>
  <c r="BM305" i="11"/>
  <c r="BM214" i="11"/>
  <c r="BM319" i="11"/>
  <c r="BM371" i="11"/>
  <c r="BM252" i="11"/>
  <c r="BM134" i="11"/>
  <c r="BM273" i="11"/>
  <c r="BM51" i="11"/>
  <c r="BM231" i="11"/>
  <c r="BM53" i="11"/>
  <c r="BM168" i="11"/>
  <c r="BM98" i="11"/>
  <c r="BM157" i="11"/>
  <c r="BM50" i="11"/>
  <c r="BM165" i="11"/>
  <c r="BM105" i="11"/>
  <c r="BM26" i="11"/>
  <c r="BM152" i="11"/>
  <c r="BM288" i="11"/>
  <c r="BM145" i="11"/>
  <c r="BM262" i="11"/>
  <c r="BM225" i="11"/>
  <c r="BM291" i="11"/>
  <c r="BM358" i="11"/>
  <c r="BM302" i="11"/>
  <c r="BM338" i="11"/>
  <c r="BM201" i="11"/>
  <c r="BM64" i="11"/>
  <c r="BM110" i="11"/>
  <c r="BM91" i="11"/>
  <c r="BM181" i="11"/>
  <c r="BM37" i="11"/>
  <c r="BM11" i="11"/>
  <c r="BM257" i="11"/>
  <c r="BM271" i="11"/>
  <c r="BM334" i="11"/>
  <c r="BM155" i="11"/>
  <c r="BM333" i="11"/>
  <c r="BM260" i="11"/>
  <c r="BM130" i="11"/>
  <c r="BM240" i="11"/>
  <c r="BM94" i="11"/>
  <c r="BM254" i="11"/>
  <c r="BM8" i="11"/>
  <c r="BM45" i="11"/>
  <c r="BM59" i="11"/>
  <c r="BM177" i="11"/>
  <c r="BM127" i="11"/>
  <c r="BM35" i="11"/>
  <c r="BM347" i="11"/>
  <c r="BM52" i="11"/>
  <c r="BM242" i="11"/>
  <c r="BM247" i="11"/>
  <c r="BM318" i="11"/>
  <c r="BM235" i="11"/>
  <c r="BM111" i="11"/>
  <c r="BA92" i="11"/>
  <c r="BA217" i="11"/>
  <c r="BM316" i="11"/>
  <c r="BM141" i="11"/>
  <c r="BM275" i="11"/>
  <c r="BM146" i="11"/>
  <c r="BM9" i="11"/>
  <c r="BM151" i="11"/>
  <c r="BM335" i="11"/>
  <c r="BM220" i="11"/>
  <c r="BM325" i="11"/>
  <c r="BM331" i="11"/>
  <c r="BM202" i="11"/>
  <c r="BM376" i="11"/>
  <c r="BM15" i="11"/>
  <c r="BM25" i="11"/>
  <c r="BM136" i="11"/>
  <c r="BM116" i="11"/>
  <c r="BM195" i="11"/>
  <c r="BM249" i="11"/>
  <c r="BM263" i="11"/>
  <c r="BM356" i="11"/>
  <c r="BM101" i="11"/>
  <c r="BM285" i="11"/>
  <c r="BM382" i="11"/>
  <c r="BM186" i="11"/>
  <c r="BM296" i="11"/>
  <c r="BM150" i="11"/>
  <c r="BM16" i="11"/>
  <c r="BM328" i="11"/>
  <c r="BM197" i="11"/>
  <c r="BM297" i="11"/>
  <c r="BM14" i="11"/>
  <c r="BM295" i="11"/>
  <c r="BM289" i="11"/>
  <c r="BA326" i="11"/>
  <c r="BA259" i="11"/>
  <c r="BM71" i="11"/>
  <c r="BM162" i="11"/>
  <c r="BM346" i="11"/>
  <c r="BM117" i="11"/>
  <c r="BM315" i="11"/>
  <c r="BM58" i="11"/>
  <c r="BM104" i="11"/>
  <c r="BM364" i="11"/>
  <c r="BM62" i="11"/>
  <c r="BM381" i="11"/>
  <c r="BM307" i="11"/>
  <c r="BM41" i="11"/>
  <c r="BM290" i="11"/>
  <c r="BM372" i="11"/>
  <c r="BM344" i="11"/>
  <c r="BA208" i="11"/>
  <c r="BA12" i="11"/>
  <c r="BA345" i="11"/>
  <c r="BA80" i="11"/>
  <c r="BY274" i="11"/>
  <c r="BA272" i="11"/>
  <c r="BA79" i="11"/>
  <c r="BA16" i="11"/>
  <c r="BY353" i="11"/>
  <c r="BA143" i="11"/>
  <c r="BA317" i="11"/>
  <c r="BA94" i="11"/>
  <c r="BY108" i="11"/>
  <c r="BA333" i="11"/>
  <c r="BA236" i="11"/>
  <c r="BA20" i="11"/>
  <c r="AO221" i="11"/>
  <c r="AO190" i="11"/>
  <c r="AO147" i="11"/>
  <c r="AO97" i="11"/>
  <c r="AO249" i="11"/>
  <c r="AO231" i="11"/>
  <c r="AO170" i="11"/>
  <c r="AO126" i="11"/>
  <c r="AO94" i="11"/>
  <c r="BY95" i="11"/>
  <c r="AO61" i="11"/>
  <c r="AO75" i="11"/>
  <c r="AO43" i="11"/>
  <c r="AO98" i="11"/>
  <c r="AO377" i="11"/>
  <c r="BY55" i="11"/>
  <c r="BY136" i="11"/>
  <c r="BY35" i="11"/>
  <c r="BY143" i="11"/>
  <c r="BY237" i="11"/>
  <c r="BY56" i="11"/>
  <c r="BY140" i="11"/>
  <c r="BY251" i="11"/>
  <c r="BY73" i="11"/>
  <c r="BY174" i="11"/>
  <c r="BY12" i="11"/>
  <c r="BY97" i="11"/>
  <c r="BY215" i="11"/>
  <c r="BY31" i="11"/>
  <c r="BY41" i="11"/>
  <c r="BY327" i="11"/>
  <c r="BY78" i="11"/>
  <c r="BY115" i="11"/>
  <c r="BY311" i="11"/>
  <c r="BY81" i="11"/>
  <c r="BY318" i="11"/>
  <c r="BY128" i="11"/>
  <c r="BY298" i="11"/>
  <c r="BY2" i="11"/>
  <c r="BY326" i="11"/>
  <c r="BY340" i="11"/>
  <c r="BY361" i="11"/>
  <c r="BY367" i="11"/>
  <c r="BY363" i="11"/>
  <c r="BY148" i="11"/>
  <c r="BY58" i="11"/>
  <c r="BY149" i="11"/>
  <c r="BY45" i="11"/>
  <c r="BY160" i="11"/>
  <c r="BY244" i="11"/>
  <c r="BY59" i="11"/>
  <c r="BY167" i="11"/>
  <c r="BY261" i="11"/>
  <c r="BY93" i="11"/>
  <c r="BY191" i="11"/>
  <c r="BY19" i="11"/>
  <c r="BY107" i="11"/>
  <c r="BY218" i="11"/>
  <c r="BY112" i="11"/>
  <c r="BY68" i="11"/>
  <c r="BY330" i="11"/>
  <c r="BY105" i="11"/>
  <c r="BY142" i="11"/>
  <c r="BY328" i="11"/>
  <c r="BY98" i="11"/>
  <c r="BY335" i="11"/>
  <c r="BY162" i="11"/>
  <c r="BY305" i="11"/>
  <c r="BY192" i="11"/>
  <c r="BY346" i="11"/>
  <c r="BY366" i="11"/>
  <c r="BY377" i="11"/>
  <c r="BY67" i="11"/>
  <c r="BY216" i="11"/>
  <c r="BY264" i="11"/>
  <c r="BY65" i="11"/>
  <c r="BY183" i="11"/>
  <c r="BY52" i="11"/>
  <c r="BY163" i="11"/>
  <c r="BY271" i="11"/>
  <c r="BY69" i="11"/>
  <c r="BY184" i="11"/>
  <c r="BY268" i="11"/>
  <c r="BY100" i="11"/>
  <c r="BY201" i="11"/>
  <c r="BY26" i="11"/>
  <c r="BY134" i="11"/>
  <c r="BY225" i="11"/>
  <c r="BY131" i="11"/>
  <c r="BY114" i="11"/>
  <c r="BY337" i="11"/>
  <c r="BY178" i="11"/>
  <c r="BY152" i="11"/>
  <c r="BY331" i="11"/>
  <c r="BY125" i="11"/>
  <c r="BY338" i="11"/>
  <c r="BY199" i="11"/>
  <c r="BY312" i="11"/>
  <c r="BY292" i="11"/>
  <c r="BY360" i="11"/>
  <c r="BY371" i="11"/>
  <c r="BY209" i="11"/>
  <c r="BY138" i="11"/>
  <c r="BY290" i="11"/>
  <c r="BY380" i="11"/>
  <c r="BY72" i="11"/>
  <c r="BY186" i="11"/>
  <c r="BY79" i="11"/>
  <c r="BY173" i="11"/>
  <c r="BY288" i="11"/>
  <c r="BY76" i="11"/>
  <c r="BY187" i="11"/>
  <c r="BY8" i="11"/>
  <c r="BY110" i="11"/>
  <c r="BY221" i="11"/>
  <c r="BY33" i="11"/>
  <c r="BY151" i="11"/>
  <c r="BY235" i="11"/>
  <c r="BY158" i="11"/>
  <c r="BY195" i="11"/>
  <c r="BY344" i="11"/>
  <c r="BY205" i="11"/>
  <c r="BY196" i="11"/>
  <c r="BY341" i="11"/>
  <c r="BY206" i="11"/>
  <c r="BY345" i="11"/>
  <c r="BY222" i="11"/>
  <c r="BY325" i="11"/>
  <c r="BY319" i="11"/>
  <c r="BY381" i="11"/>
  <c r="BY382" i="11"/>
  <c r="BY236" i="11"/>
  <c r="BY296" i="11"/>
  <c r="BY317" i="11"/>
  <c r="BY85" i="11"/>
  <c r="BY193" i="11"/>
  <c r="BY96" i="11"/>
  <c r="BY180" i="11"/>
  <c r="BY4" i="11"/>
  <c r="BY103" i="11"/>
  <c r="BY197" i="11"/>
  <c r="BY29" i="11"/>
  <c r="BY127" i="11"/>
  <c r="BY228" i="11"/>
  <c r="BY43" i="11"/>
  <c r="BY154" i="11"/>
  <c r="BY262" i="11"/>
  <c r="BY185" i="11"/>
  <c r="BY212" i="11"/>
  <c r="BY357" i="11"/>
  <c r="BY219" i="11"/>
  <c r="BY240" i="11"/>
  <c r="BY348" i="11"/>
  <c r="BY213" i="11"/>
  <c r="BY355" i="11"/>
  <c r="BY242" i="11"/>
  <c r="BY359" i="11"/>
  <c r="BY339" i="11"/>
  <c r="BY20" i="11"/>
  <c r="BY165" i="11"/>
  <c r="BY263" i="11"/>
  <c r="BY343" i="11"/>
  <c r="BY111" i="11"/>
  <c r="BY7" i="11"/>
  <c r="BY11" i="11"/>
  <c r="BY248" i="11"/>
  <c r="BY255" i="11"/>
  <c r="BY279" i="11"/>
  <c r="BY293" i="11"/>
  <c r="BY260" i="11"/>
  <c r="BY47" i="11"/>
  <c r="BY376" i="11"/>
  <c r="BY334" i="11"/>
  <c r="BY350" i="11"/>
  <c r="BY161" i="11"/>
  <c r="BY220" i="11"/>
  <c r="BY224" i="11"/>
  <c r="BY164" i="11"/>
  <c r="BY239" i="11"/>
  <c r="BY247" i="11"/>
  <c r="BY313" i="11"/>
  <c r="BY227" i="11"/>
  <c r="BY238" i="11"/>
  <c r="BY259" i="11"/>
  <c r="BY369" i="11"/>
  <c r="BY182" i="11"/>
  <c r="BY32" i="11"/>
  <c r="BY18" i="11"/>
  <c r="BY36" i="11"/>
  <c r="BY265" i="11"/>
  <c r="BY282" i="11"/>
  <c r="BY16" i="11"/>
  <c r="BY286" i="11"/>
  <c r="BY91" i="11"/>
  <c r="BY121" i="11"/>
  <c r="BY354" i="11"/>
  <c r="BY324" i="11"/>
  <c r="BY13" i="11"/>
  <c r="BY129" i="11"/>
  <c r="BY373" i="11"/>
  <c r="BY200" i="11"/>
  <c r="BY291" i="11"/>
  <c r="BY3" i="11"/>
  <c r="BY99" i="11"/>
  <c r="BY39" i="11"/>
  <c r="BY46" i="11"/>
  <c r="BY70" i="11"/>
  <c r="BY289" i="11"/>
  <c r="BY24" i="11"/>
  <c r="BY375" i="11"/>
  <c r="BY118" i="11"/>
  <c r="BY283" i="11"/>
  <c r="BY302" i="11"/>
  <c r="BY351" i="11"/>
  <c r="BY133" i="11"/>
  <c r="BY229" i="11"/>
  <c r="BY17" i="11"/>
  <c r="BY109" i="11"/>
  <c r="BY120" i="11"/>
  <c r="BY63" i="11"/>
  <c r="BY87" i="11"/>
  <c r="BY230" i="11"/>
  <c r="BY51" i="11"/>
  <c r="BY54" i="11"/>
  <c r="BY249" i="11"/>
  <c r="BY299" i="11"/>
  <c r="BY329" i="11"/>
  <c r="BY122" i="11"/>
  <c r="BY295" i="11"/>
  <c r="BY119" i="11"/>
  <c r="BY116" i="11"/>
  <c r="BY123" i="11"/>
  <c r="BY137" i="11"/>
  <c r="BY90" i="11"/>
  <c r="BY5" i="11"/>
  <c r="BY246" i="11"/>
  <c r="BY64" i="11"/>
  <c r="BY269" i="11"/>
  <c r="BY57" i="11"/>
  <c r="BY356" i="11"/>
  <c r="BY207" i="11"/>
  <c r="BY157" i="11"/>
  <c r="BY34" i="11"/>
  <c r="BY368" i="11"/>
  <c r="BY204" i="11"/>
  <c r="BY171" i="11"/>
  <c r="BY71" i="11"/>
  <c r="BY362" i="11"/>
  <c r="BY231" i="11"/>
  <c r="BY198" i="11"/>
  <c r="BY253" i="11"/>
  <c r="BY307" i="11"/>
  <c r="BY297" i="11"/>
  <c r="BY270" i="11"/>
  <c r="BY27" i="11"/>
  <c r="BY257" i="11"/>
  <c r="BY147" i="11"/>
  <c r="BY217" i="11"/>
  <c r="BY243" i="11"/>
  <c r="BY223" i="11"/>
  <c r="BY378" i="11"/>
  <c r="BY250" i="11"/>
  <c r="BY144" i="11"/>
  <c r="BY210" i="11"/>
  <c r="BY323" i="11"/>
  <c r="BY48" i="11"/>
  <c r="BY358" i="11"/>
  <c r="BY202" i="11"/>
  <c r="BY130" i="11"/>
  <c r="BY190" i="11"/>
  <c r="BY74" i="11"/>
  <c r="BY155" i="11"/>
  <c r="BY321" i="11"/>
  <c r="BY77" i="11"/>
  <c r="BY83" i="11"/>
  <c r="BY153" i="11"/>
  <c r="BY280" i="11"/>
  <c r="BY84" i="11"/>
  <c r="BY314" i="11"/>
  <c r="BY50" i="11"/>
  <c r="BY80" i="11"/>
  <c r="BY146" i="11"/>
  <c r="BY277" i="11"/>
  <c r="BY379" i="11"/>
  <c r="BY294" i="11"/>
  <c r="BY23" i="11"/>
  <c r="BY66" i="11"/>
  <c r="BY126" i="11"/>
  <c r="BY316" i="11"/>
  <c r="BY342" i="11"/>
  <c r="BY233" i="11"/>
  <c r="BY252" i="11"/>
  <c r="BY22" i="11"/>
  <c r="BY89" i="11"/>
  <c r="BY309" i="11"/>
  <c r="BY332" i="11"/>
  <c r="BY226" i="11"/>
  <c r="BY245" i="11"/>
  <c r="BY15" i="11"/>
  <c r="BY82" i="11"/>
  <c r="BY175" i="11"/>
  <c r="BY315" i="11"/>
  <c r="BY169" i="11"/>
  <c r="BY232" i="11"/>
  <c r="BY278" i="11"/>
  <c r="BY62" i="11"/>
  <c r="BY349" i="11"/>
  <c r="BY287" i="11"/>
  <c r="BY61" i="11"/>
  <c r="BY188" i="11"/>
  <c r="BY241" i="11"/>
  <c r="BY21" i="11"/>
  <c r="BY336" i="11"/>
  <c r="BY276" i="11"/>
  <c r="BY44" i="11"/>
  <c r="BY181" i="11"/>
  <c r="BY234" i="11"/>
  <c r="BY14" i="11"/>
  <c r="BY322" i="11"/>
  <c r="BY256" i="11"/>
  <c r="BY6" i="11"/>
  <c r="BY168" i="11"/>
  <c r="BY214" i="11"/>
  <c r="BY203" i="11"/>
  <c r="BY101" i="11"/>
  <c r="BY189" i="11"/>
  <c r="BY159" i="11"/>
  <c r="BY124" i="11"/>
  <c r="BY177" i="11"/>
  <c r="BY166" i="11"/>
  <c r="BY30" i="11"/>
  <c r="BY172" i="11"/>
  <c r="BY132" i="11"/>
  <c r="BY117" i="11"/>
  <c r="BY170" i="11"/>
  <c r="BY156" i="11"/>
  <c r="BY372" i="11"/>
  <c r="BY145" i="11"/>
  <c r="BY88" i="11"/>
  <c r="BY104" i="11"/>
  <c r="BY150" i="11"/>
  <c r="BY139" i="11"/>
  <c r="BY285" i="11"/>
  <c r="BY37" i="11"/>
  <c r="BY374" i="11"/>
  <c r="BY60" i="11"/>
  <c r="BY113" i="11"/>
  <c r="BY102" i="11"/>
  <c r="BY273" i="11"/>
  <c r="BY9" i="11"/>
  <c r="BY364" i="11"/>
  <c r="BY53" i="11"/>
  <c r="BY106" i="11"/>
  <c r="BY92" i="11"/>
  <c r="BY94" i="11"/>
  <c r="BY352" i="11"/>
  <c r="BY347" i="11"/>
  <c r="BY40" i="11"/>
  <c r="BY86" i="11"/>
  <c r="BY75" i="11"/>
  <c r="BM2" i="11"/>
  <c r="BM362" i="11"/>
  <c r="BM198" i="11"/>
  <c r="BA271" i="11"/>
  <c r="BA162" i="11"/>
  <c r="BA196" i="11"/>
  <c r="BA164" i="11"/>
  <c r="BA335" i="11"/>
  <c r="BA226" i="11"/>
  <c r="BA179" i="11"/>
  <c r="BA3" i="11"/>
  <c r="BA144" i="11"/>
  <c r="BA290" i="11"/>
  <c r="BA251" i="11"/>
  <c r="BA187" i="11"/>
  <c r="BA336" i="11"/>
  <c r="BA101" i="11"/>
  <c r="BA315" i="11"/>
  <c r="BA270" i="11"/>
  <c r="BA25" i="11"/>
  <c r="BA189" i="11"/>
  <c r="BA379" i="11"/>
  <c r="BA53" i="11"/>
  <c r="BA89" i="11"/>
  <c r="BA237" i="11"/>
  <c r="BA261" i="11"/>
  <c r="BA15" i="11"/>
  <c r="BA364" i="11"/>
  <c r="BA281" i="11"/>
  <c r="BA140" i="11"/>
  <c r="BA30" i="11"/>
  <c r="BA98" i="11"/>
  <c r="BA324" i="11"/>
  <c r="BA108" i="11"/>
  <c r="BA157" i="11"/>
  <c r="BA207" i="11"/>
  <c r="BY333" i="11"/>
  <c r="BY308" i="11"/>
  <c r="BY310" i="11"/>
  <c r="BY275" i="11"/>
  <c r="BY49" i="11"/>
  <c r="BY38" i="11"/>
  <c r="BY320" i="11"/>
  <c r="BY301" i="11"/>
  <c r="BY300" i="11"/>
  <c r="BY272" i="11"/>
  <c r="BY42" i="11"/>
  <c r="BY28" i="11"/>
  <c r="BY306" i="11"/>
  <c r="BY267" i="11"/>
  <c r="BY284" i="11"/>
  <c r="BY258" i="11"/>
  <c r="BY25" i="11"/>
  <c r="BY10" i="11"/>
  <c r="AO66" i="11"/>
  <c r="AO161" i="11"/>
  <c r="AO345" i="11"/>
  <c r="AO25" i="11"/>
  <c r="AO125" i="11"/>
  <c r="BM65" i="11"/>
  <c r="BM207" i="11"/>
  <c r="BM277" i="11"/>
  <c r="BM103" i="11"/>
  <c r="BM81" i="11"/>
  <c r="BM343" i="11"/>
  <c r="BM261" i="11"/>
  <c r="BM67" i="11"/>
  <c r="BM313" i="11"/>
  <c r="BM176" i="11"/>
  <c r="BM222" i="11"/>
  <c r="BM99" i="11"/>
  <c r="BM340" i="11"/>
  <c r="BM246" i="11"/>
  <c r="BM84" i="11"/>
  <c r="BM379" i="11"/>
  <c r="BM250" i="11"/>
  <c r="BM113" i="11"/>
  <c r="BM255" i="11"/>
  <c r="BM22" i="11"/>
  <c r="BM272" i="11"/>
  <c r="BM27" i="11"/>
  <c r="BM61" i="11"/>
  <c r="BM13" i="11"/>
  <c r="BM243" i="11"/>
  <c r="BM114" i="11"/>
  <c r="BM352" i="11"/>
  <c r="BM119" i="11"/>
  <c r="BM373" i="11"/>
  <c r="BM190" i="11"/>
  <c r="BM200" i="11"/>
  <c r="BM276" i="11"/>
  <c r="BM164" i="11"/>
  <c r="BM298" i="11"/>
  <c r="BM161" i="11"/>
  <c r="BM24" i="11"/>
  <c r="BM70" i="11"/>
  <c r="AL54" i="11"/>
  <c r="AN54" i="11" s="1"/>
  <c r="AL118" i="11"/>
  <c r="AN118" i="11" s="1"/>
  <c r="AL182" i="11"/>
  <c r="AN182" i="11" s="1"/>
  <c r="AL246" i="11"/>
  <c r="AN246" i="11" s="1"/>
  <c r="AL310" i="11"/>
  <c r="AN310" i="11" s="1"/>
  <c r="AL374" i="11"/>
  <c r="AN374" i="11" s="1"/>
  <c r="AL55" i="11"/>
  <c r="AN55" i="11" s="1"/>
  <c r="AL119" i="11"/>
  <c r="AN119" i="11" s="1"/>
  <c r="AL183" i="11"/>
  <c r="AN183" i="11" s="1"/>
  <c r="AL247" i="11"/>
  <c r="AN247" i="11" s="1"/>
  <c r="AL311" i="11"/>
  <c r="AN311" i="11" s="1"/>
  <c r="AL375" i="11"/>
  <c r="AN375" i="11" s="1"/>
  <c r="AL64" i="11"/>
  <c r="AN64" i="11" s="1"/>
  <c r="AL128" i="11"/>
  <c r="AN128" i="11" s="1"/>
  <c r="AL192" i="11"/>
  <c r="AN192" i="11" s="1"/>
  <c r="AL256" i="11"/>
  <c r="AN256" i="11" s="1"/>
  <c r="AL320" i="11"/>
  <c r="AN320" i="11" s="1"/>
  <c r="AL9" i="11"/>
  <c r="AN9" i="11" s="1"/>
  <c r="AL73" i="11"/>
  <c r="AN73" i="11" s="1"/>
  <c r="AL137" i="11"/>
  <c r="AN137" i="11" s="1"/>
  <c r="AL201" i="11"/>
  <c r="AN201" i="11" s="1"/>
  <c r="AL265" i="11"/>
  <c r="AN265" i="11" s="1"/>
  <c r="AL329" i="11"/>
  <c r="AN329" i="11" s="1"/>
  <c r="AL10" i="11"/>
  <c r="AN10" i="11" s="1"/>
  <c r="AL74" i="11"/>
  <c r="AN74" i="11" s="1"/>
  <c r="AL138" i="11"/>
  <c r="AN138" i="11" s="1"/>
  <c r="AL202" i="11"/>
  <c r="AN202" i="11" s="1"/>
  <c r="AL266" i="11"/>
  <c r="AN266" i="11" s="1"/>
  <c r="AL330" i="11"/>
  <c r="AN330" i="11" s="1"/>
  <c r="AL11" i="11"/>
  <c r="AN11" i="11" s="1"/>
  <c r="AL75" i="11"/>
  <c r="AN75" i="11" s="1"/>
  <c r="AL139" i="11"/>
  <c r="AN139" i="11" s="1"/>
  <c r="AL203" i="11"/>
  <c r="AN203" i="11" s="1"/>
  <c r="AL267" i="11"/>
  <c r="AN267" i="11" s="1"/>
  <c r="AL331" i="11"/>
  <c r="AN331" i="11" s="1"/>
  <c r="AL12" i="11"/>
  <c r="AN12" i="11" s="1"/>
  <c r="AL76" i="11"/>
  <c r="AN76" i="11" s="1"/>
  <c r="AL140" i="11"/>
  <c r="AN140" i="11" s="1"/>
  <c r="AL204" i="11"/>
  <c r="AN204" i="11" s="1"/>
  <c r="AL268" i="11"/>
  <c r="AN268" i="11" s="1"/>
  <c r="AL332" i="11"/>
  <c r="AN332" i="11" s="1"/>
  <c r="AL77" i="11"/>
  <c r="AN77" i="11" s="1"/>
  <c r="AL213" i="11"/>
  <c r="AN213" i="11" s="1"/>
  <c r="AL349" i="11"/>
  <c r="AN349" i="11" s="1"/>
  <c r="AL109" i="11"/>
  <c r="AN109" i="11" s="1"/>
  <c r="AL245" i="11"/>
  <c r="AN245" i="11" s="1"/>
  <c r="AL325" i="11"/>
  <c r="AN325" i="11" s="1"/>
  <c r="AL62" i="11"/>
  <c r="AN62" i="11" s="1"/>
  <c r="AL126" i="11"/>
  <c r="AN126" i="11" s="1"/>
  <c r="AL190" i="11"/>
  <c r="AN190" i="11" s="1"/>
  <c r="AL254" i="11"/>
  <c r="AN254" i="11" s="1"/>
  <c r="AL318" i="11"/>
  <c r="AN318" i="11" s="1"/>
  <c r="AL382" i="11"/>
  <c r="AN382" i="11" s="1"/>
  <c r="AL63" i="11"/>
  <c r="AN63" i="11" s="1"/>
  <c r="AL127" i="11"/>
  <c r="AN127" i="11" s="1"/>
  <c r="AL191" i="11"/>
  <c r="AN191" i="11" s="1"/>
  <c r="AL255" i="11"/>
  <c r="AN255" i="11" s="1"/>
  <c r="AL319" i="11"/>
  <c r="AN319" i="11" s="1"/>
  <c r="AL8" i="11"/>
  <c r="AN8" i="11" s="1"/>
  <c r="AL72" i="11"/>
  <c r="AN72" i="11" s="1"/>
  <c r="AL136" i="11"/>
  <c r="AN136" i="11" s="1"/>
  <c r="AL200" i="11"/>
  <c r="AN200" i="11" s="1"/>
  <c r="AL264" i="11"/>
  <c r="AN264" i="11" s="1"/>
  <c r="AL328" i="11"/>
  <c r="AN328" i="11" s="1"/>
  <c r="AL17" i="11"/>
  <c r="AN17" i="11" s="1"/>
  <c r="AL81" i="11"/>
  <c r="AN81" i="11" s="1"/>
  <c r="AL145" i="11"/>
  <c r="AN145" i="11" s="1"/>
  <c r="AL209" i="11"/>
  <c r="AN209" i="11" s="1"/>
  <c r="AL273" i="11"/>
  <c r="AN273" i="11" s="1"/>
  <c r="AL337" i="11"/>
  <c r="AN337" i="11" s="1"/>
  <c r="AL18" i="11"/>
  <c r="AN18" i="11" s="1"/>
  <c r="AL82" i="11"/>
  <c r="AN82" i="11" s="1"/>
  <c r="AL146" i="11"/>
  <c r="AN146" i="11" s="1"/>
  <c r="AL210" i="11"/>
  <c r="AN210" i="11" s="1"/>
  <c r="AL274" i="11"/>
  <c r="AN274" i="11" s="1"/>
  <c r="AL338" i="11"/>
  <c r="AN338" i="11" s="1"/>
  <c r="AL19" i="11"/>
  <c r="AN19" i="11" s="1"/>
  <c r="AL83" i="11"/>
  <c r="AN83" i="11" s="1"/>
  <c r="AL147" i="11"/>
  <c r="AN147" i="11" s="1"/>
  <c r="AL211" i="11"/>
  <c r="AN211" i="11" s="1"/>
  <c r="AL275" i="11"/>
  <c r="AN275" i="11" s="1"/>
  <c r="AL339" i="11"/>
  <c r="AN339" i="11" s="1"/>
  <c r="AL20" i="11"/>
  <c r="AN20" i="11" s="1"/>
  <c r="AL84" i="11"/>
  <c r="AN84" i="11" s="1"/>
  <c r="AL148" i="11"/>
  <c r="AN148" i="11" s="1"/>
  <c r="AL212" i="11"/>
  <c r="AN212" i="11" s="1"/>
  <c r="AL276" i="11"/>
  <c r="AN276" i="11" s="1"/>
  <c r="AL340" i="11"/>
  <c r="AN340" i="11" s="1"/>
  <c r="AL141" i="11"/>
  <c r="AN141" i="11" s="1"/>
  <c r="AL277" i="11"/>
  <c r="AN277" i="11" s="1"/>
  <c r="AL37" i="11"/>
  <c r="AN37" i="11" s="1"/>
  <c r="AL173" i="11"/>
  <c r="AN173" i="11" s="1"/>
  <c r="AL309" i="11"/>
  <c r="AN309" i="11" s="1"/>
  <c r="AL61" i="11"/>
  <c r="AN61" i="11" s="1"/>
  <c r="AL6" i="11"/>
  <c r="AN6" i="11" s="1"/>
  <c r="AL70" i="11"/>
  <c r="AN70" i="11" s="1"/>
  <c r="AL134" i="11"/>
  <c r="AN134" i="11" s="1"/>
  <c r="AL198" i="11"/>
  <c r="AN198" i="11" s="1"/>
  <c r="AL262" i="11"/>
  <c r="AN262" i="11" s="1"/>
  <c r="AL326" i="11"/>
  <c r="AN326" i="11" s="1"/>
  <c r="AL7" i="11"/>
  <c r="AN7" i="11" s="1"/>
  <c r="AL71" i="11"/>
  <c r="AN71" i="11" s="1"/>
  <c r="AL135" i="11"/>
  <c r="AN135" i="11" s="1"/>
  <c r="AL199" i="11"/>
  <c r="AN199" i="11" s="1"/>
  <c r="AL263" i="11"/>
  <c r="AN263" i="11" s="1"/>
  <c r="AL327" i="11"/>
  <c r="AN327" i="11" s="1"/>
  <c r="AL16" i="11"/>
  <c r="AN16" i="11" s="1"/>
  <c r="AL80" i="11"/>
  <c r="AN80" i="11" s="1"/>
  <c r="AL144" i="11"/>
  <c r="AN144" i="11" s="1"/>
  <c r="AL208" i="11"/>
  <c r="AN208" i="11" s="1"/>
  <c r="AL272" i="11"/>
  <c r="AN272" i="11" s="1"/>
  <c r="AL336" i="11"/>
  <c r="AN336" i="11" s="1"/>
  <c r="AL25" i="11"/>
  <c r="AN25" i="11" s="1"/>
  <c r="AL89" i="11"/>
  <c r="AN89" i="11" s="1"/>
  <c r="AL153" i="11"/>
  <c r="AN153" i="11" s="1"/>
  <c r="AL217" i="11"/>
  <c r="AN217" i="11" s="1"/>
  <c r="AL281" i="11"/>
  <c r="AN281" i="11" s="1"/>
  <c r="AL345" i="11"/>
  <c r="AN345" i="11" s="1"/>
  <c r="AL26" i="11"/>
  <c r="AN26" i="11" s="1"/>
  <c r="AL90" i="11"/>
  <c r="AN90" i="11" s="1"/>
  <c r="AL154" i="11"/>
  <c r="AN154" i="11" s="1"/>
  <c r="AL218" i="11"/>
  <c r="AN218" i="11" s="1"/>
  <c r="AL282" i="11"/>
  <c r="AN282" i="11" s="1"/>
  <c r="AL346" i="11"/>
  <c r="AN346" i="11" s="1"/>
  <c r="AL27" i="11"/>
  <c r="AN27" i="11" s="1"/>
  <c r="AL91" i="11"/>
  <c r="AN91" i="11" s="1"/>
  <c r="AL155" i="11"/>
  <c r="AN155" i="11" s="1"/>
  <c r="AL219" i="11"/>
  <c r="AN219" i="11" s="1"/>
  <c r="AL283" i="11"/>
  <c r="AN283" i="11" s="1"/>
  <c r="AL347" i="11"/>
  <c r="AN347" i="11" s="1"/>
  <c r="AL28" i="11"/>
  <c r="AN28" i="11" s="1"/>
  <c r="AL92" i="11"/>
  <c r="AN92" i="11" s="1"/>
  <c r="AL156" i="11"/>
  <c r="AN156" i="11" s="1"/>
  <c r="AL220" i="11"/>
  <c r="AN220" i="11" s="1"/>
  <c r="AL284" i="11"/>
  <c r="AN284" i="11" s="1"/>
  <c r="AL348" i="11"/>
  <c r="AN348" i="11" s="1"/>
  <c r="AL205" i="11"/>
  <c r="AN205" i="11" s="1"/>
  <c r="AL341" i="11"/>
  <c r="AN341" i="11" s="1"/>
  <c r="AL101" i="11"/>
  <c r="AN101" i="11" s="1"/>
  <c r="AL237" i="11"/>
  <c r="AN237" i="11" s="1"/>
  <c r="AL373" i="11"/>
  <c r="AN373" i="11" s="1"/>
  <c r="AL125" i="11"/>
  <c r="AN125" i="11" s="1"/>
  <c r="AL14" i="11"/>
  <c r="AN14" i="11" s="1"/>
  <c r="AL78" i="11"/>
  <c r="AN78" i="11" s="1"/>
  <c r="AL142" i="11"/>
  <c r="AN142" i="11" s="1"/>
  <c r="AL206" i="11"/>
  <c r="AN206" i="11" s="1"/>
  <c r="AL270" i="11"/>
  <c r="AN270" i="11" s="1"/>
  <c r="AL334" i="11"/>
  <c r="AN334" i="11" s="1"/>
  <c r="AL15" i="11"/>
  <c r="AN15" i="11" s="1"/>
  <c r="AL79" i="11"/>
  <c r="AN79" i="11" s="1"/>
  <c r="AL143" i="11"/>
  <c r="AN143" i="11" s="1"/>
  <c r="AL207" i="11"/>
  <c r="AN207" i="11" s="1"/>
  <c r="AL271" i="11"/>
  <c r="AN271" i="11" s="1"/>
  <c r="AL335" i="11"/>
  <c r="AN335" i="11" s="1"/>
  <c r="AL24" i="11"/>
  <c r="AN24" i="11" s="1"/>
  <c r="AL88" i="11"/>
  <c r="AN88" i="11" s="1"/>
  <c r="AL152" i="11"/>
  <c r="AN152" i="11" s="1"/>
  <c r="AL216" i="11"/>
  <c r="AN216" i="11" s="1"/>
  <c r="AL280" i="11"/>
  <c r="AN280" i="11" s="1"/>
  <c r="AL344" i="11"/>
  <c r="AN344" i="11" s="1"/>
  <c r="AL33" i="11"/>
  <c r="AN33" i="11" s="1"/>
  <c r="AL97" i="11"/>
  <c r="AN97" i="11" s="1"/>
  <c r="AL161" i="11"/>
  <c r="AN161" i="11" s="1"/>
  <c r="AL225" i="11"/>
  <c r="AN225" i="11" s="1"/>
  <c r="AL289" i="11"/>
  <c r="AN289" i="11" s="1"/>
  <c r="AL353" i="11"/>
  <c r="AN353" i="11" s="1"/>
  <c r="AL34" i="11"/>
  <c r="AN34" i="11" s="1"/>
  <c r="AL98" i="11"/>
  <c r="AN98" i="11" s="1"/>
  <c r="AL162" i="11"/>
  <c r="AN162" i="11" s="1"/>
  <c r="AL226" i="11"/>
  <c r="AN226" i="11" s="1"/>
  <c r="AL290" i="11"/>
  <c r="AN290" i="11" s="1"/>
  <c r="AL354" i="11"/>
  <c r="AN354" i="11" s="1"/>
  <c r="AL35" i="11"/>
  <c r="AN35" i="11" s="1"/>
  <c r="AL99" i="11"/>
  <c r="AN99" i="11" s="1"/>
  <c r="AL163" i="11"/>
  <c r="AN163" i="11" s="1"/>
  <c r="AL227" i="11"/>
  <c r="AN227" i="11" s="1"/>
  <c r="AL291" i="11"/>
  <c r="AN291" i="11" s="1"/>
  <c r="AL355" i="11"/>
  <c r="AN355" i="11" s="1"/>
  <c r="AL36" i="11"/>
  <c r="AN36" i="11" s="1"/>
  <c r="AL100" i="11"/>
  <c r="AN100" i="11" s="1"/>
  <c r="AL164" i="11"/>
  <c r="AN164" i="11" s="1"/>
  <c r="AL228" i="11"/>
  <c r="AN228" i="11" s="1"/>
  <c r="AL292" i="11"/>
  <c r="AN292" i="11" s="1"/>
  <c r="AL356" i="11"/>
  <c r="AN356" i="11" s="1"/>
  <c r="AL269" i="11"/>
  <c r="AN269" i="11" s="1"/>
  <c r="AL29" i="11"/>
  <c r="AN29" i="11" s="1"/>
  <c r="AL165" i="11"/>
  <c r="AN165" i="11" s="1"/>
  <c r="AL301" i="11"/>
  <c r="AN301" i="11" s="1"/>
  <c r="AL5" i="11"/>
  <c r="AN5" i="11" s="1"/>
  <c r="AL189" i="11"/>
  <c r="AN189" i="11" s="1"/>
  <c r="AL22" i="11"/>
  <c r="AN22" i="11" s="1"/>
  <c r="AL86" i="11"/>
  <c r="AN86" i="11" s="1"/>
  <c r="AL150" i="11"/>
  <c r="AN150" i="11" s="1"/>
  <c r="AL214" i="11"/>
  <c r="AN214" i="11" s="1"/>
  <c r="AL278" i="11"/>
  <c r="AN278" i="11" s="1"/>
  <c r="AL342" i="11"/>
  <c r="AN342" i="11" s="1"/>
  <c r="AL23" i="11"/>
  <c r="AN23" i="11" s="1"/>
  <c r="AL87" i="11"/>
  <c r="AN87" i="11" s="1"/>
  <c r="AL151" i="11"/>
  <c r="AN151" i="11" s="1"/>
  <c r="AL215" i="11"/>
  <c r="AN215" i="11" s="1"/>
  <c r="AL279" i="11"/>
  <c r="AN279" i="11" s="1"/>
  <c r="AL343" i="11"/>
  <c r="AN343" i="11" s="1"/>
  <c r="AL32" i="11"/>
  <c r="AN32" i="11" s="1"/>
  <c r="AL96" i="11"/>
  <c r="AN96" i="11" s="1"/>
  <c r="AL160" i="11"/>
  <c r="AN160" i="11" s="1"/>
  <c r="AL224" i="11"/>
  <c r="AN224" i="11" s="1"/>
  <c r="AL288" i="11"/>
  <c r="AN288" i="11" s="1"/>
  <c r="AL352" i="11"/>
  <c r="AN352" i="11" s="1"/>
  <c r="AL41" i="11"/>
  <c r="AN41" i="11" s="1"/>
  <c r="AL105" i="11"/>
  <c r="AN105" i="11" s="1"/>
  <c r="AL169" i="11"/>
  <c r="AN169" i="11" s="1"/>
  <c r="AL233" i="11"/>
  <c r="AN233" i="11" s="1"/>
  <c r="AL297" i="11"/>
  <c r="AN297" i="11" s="1"/>
  <c r="AL361" i="11"/>
  <c r="AN361" i="11" s="1"/>
  <c r="AL42" i="11"/>
  <c r="AN42" i="11" s="1"/>
  <c r="AL106" i="11"/>
  <c r="AN106" i="11" s="1"/>
  <c r="AL170" i="11"/>
  <c r="AN170" i="11" s="1"/>
  <c r="AL234" i="11"/>
  <c r="AN234" i="11" s="1"/>
  <c r="AL298" i="11"/>
  <c r="AN298" i="11" s="1"/>
  <c r="AL362" i="11"/>
  <c r="AN362" i="11" s="1"/>
  <c r="AL43" i="11"/>
  <c r="AN43" i="11" s="1"/>
  <c r="AL107" i="11"/>
  <c r="AN107" i="11" s="1"/>
  <c r="AL171" i="11"/>
  <c r="AN171" i="11" s="1"/>
  <c r="AL235" i="11"/>
  <c r="AN235" i="11" s="1"/>
  <c r="AL299" i="11"/>
  <c r="AN299" i="11" s="1"/>
  <c r="AL363" i="11"/>
  <c r="AN363" i="11" s="1"/>
  <c r="AL44" i="11"/>
  <c r="AN44" i="11" s="1"/>
  <c r="AL108" i="11"/>
  <c r="AN108" i="11" s="1"/>
  <c r="AL172" i="11"/>
  <c r="AN172" i="11" s="1"/>
  <c r="AL236" i="11"/>
  <c r="AN236" i="11" s="1"/>
  <c r="AL300" i="11"/>
  <c r="AN300" i="11" s="1"/>
  <c r="AL364" i="11"/>
  <c r="AN364" i="11" s="1"/>
  <c r="AL333" i="11"/>
  <c r="AN333" i="11" s="1"/>
  <c r="AL93" i="11"/>
  <c r="AN93" i="11" s="1"/>
  <c r="AL229" i="11"/>
  <c r="AN229" i="11" s="1"/>
  <c r="AL365" i="11"/>
  <c r="AN365" i="11" s="1"/>
  <c r="AL69" i="11"/>
  <c r="AN69" i="11" s="1"/>
  <c r="AL253" i="11"/>
  <c r="AN253" i="11" s="1"/>
  <c r="AL30" i="11"/>
  <c r="AN30" i="11" s="1"/>
  <c r="AL94" i="11"/>
  <c r="AN94" i="11" s="1"/>
  <c r="AL158" i="11"/>
  <c r="AN158" i="11" s="1"/>
  <c r="AL222" i="11"/>
  <c r="AN222" i="11" s="1"/>
  <c r="AL286" i="11"/>
  <c r="AN286" i="11" s="1"/>
  <c r="AL350" i="11"/>
  <c r="AN350" i="11" s="1"/>
  <c r="AL31" i="11"/>
  <c r="AN31" i="11" s="1"/>
  <c r="AL95" i="11"/>
  <c r="AN95" i="11" s="1"/>
  <c r="AL159" i="11"/>
  <c r="AN159" i="11" s="1"/>
  <c r="AL223" i="11"/>
  <c r="AN223" i="11" s="1"/>
  <c r="AL287" i="11"/>
  <c r="AN287" i="11" s="1"/>
  <c r="AL351" i="11"/>
  <c r="AN351" i="11" s="1"/>
  <c r="AL40" i="11"/>
  <c r="AN40" i="11" s="1"/>
  <c r="AL104" i="11"/>
  <c r="AN104" i="11" s="1"/>
  <c r="AL168" i="11"/>
  <c r="AN168" i="11" s="1"/>
  <c r="AL232" i="11"/>
  <c r="AN232" i="11" s="1"/>
  <c r="AL296" i="11"/>
  <c r="AN296" i="11" s="1"/>
  <c r="AL360" i="11"/>
  <c r="AN360" i="11" s="1"/>
  <c r="AL49" i="11"/>
  <c r="AN49" i="11" s="1"/>
  <c r="AL113" i="11"/>
  <c r="AN113" i="11" s="1"/>
  <c r="AL177" i="11"/>
  <c r="AN177" i="11" s="1"/>
  <c r="AL241" i="11"/>
  <c r="AN241" i="11" s="1"/>
  <c r="AL305" i="11"/>
  <c r="AN305" i="11" s="1"/>
  <c r="AL369" i="11"/>
  <c r="AN369" i="11" s="1"/>
  <c r="AL50" i="11"/>
  <c r="AN50" i="11" s="1"/>
  <c r="AL114" i="11"/>
  <c r="AN114" i="11" s="1"/>
  <c r="AL178" i="11"/>
  <c r="AN178" i="11" s="1"/>
  <c r="AL242" i="11"/>
  <c r="AN242" i="11" s="1"/>
  <c r="AL306" i="11"/>
  <c r="AN306" i="11" s="1"/>
  <c r="AL370" i="11"/>
  <c r="AN370" i="11" s="1"/>
  <c r="AL51" i="11"/>
  <c r="AN51" i="11" s="1"/>
  <c r="AL115" i="11"/>
  <c r="AN115" i="11" s="1"/>
  <c r="AL179" i="11"/>
  <c r="AN179" i="11" s="1"/>
  <c r="AL243" i="11"/>
  <c r="AN243" i="11" s="1"/>
  <c r="AL307" i="11"/>
  <c r="AN307" i="11" s="1"/>
  <c r="AL371" i="11"/>
  <c r="AN371" i="11" s="1"/>
  <c r="AL52" i="11"/>
  <c r="AN52" i="11" s="1"/>
  <c r="AL116" i="11"/>
  <c r="AN116" i="11" s="1"/>
  <c r="AL180" i="11"/>
  <c r="AN180" i="11" s="1"/>
  <c r="AL244" i="11"/>
  <c r="AN244" i="11" s="1"/>
  <c r="AL308" i="11"/>
  <c r="AN308" i="11" s="1"/>
  <c r="AL372" i="11"/>
  <c r="AN372" i="11" s="1"/>
  <c r="AL21" i="11"/>
  <c r="AN21" i="11" s="1"/>
  <c r="AL157" i="11"/>
  <c r="AN157" i="11" s="1"/>
  <c r="AL293" i="11"/>
  <c r="AN293" i="11" s="1"/>
  <c r="AL53" i="11"/>
  <c r="AN53" i="11" s="1"/>
  <c r="AL133" i="11"/>
  <c r="AN133" i="11" s="1"/>
  <c r="AL317" i="11"/>
  <c r="AN317" i="11" s="1"/>
  <c r="AL38" i="11"/>
  <c r="AN38" i="11" s="1"/>
  <c r="AL102" i="11"/>
  <c r="AN102" i="11" s="1"/>
  <c r="AL166" i="11"/>
  <c r="AN166" i="11" s="1"/>
  <c r="AL230" i="11"/>
  <c r="AN230" i="11" s="1"/>
  <c r="AL294" i="11"/>
  <c r="AN294" i="11" s="1"/>
  <c r="AL358" i="11"/>
  <c r="AN358" i="11" s="1"/>
  <c r="AL39" i="11"/>
  <c r="AN39" i="11" s="1"/>
  <c r="AL103" i="11"/>
  <c r="AN103" i="11" s="1"/>
  <c r="AL167" i="11"/>
  <c r="AN167" i="11" s="1"/>
  <c r="AL231" i="11"/>
  <c r="AN231" i="11" s="1"/>
  <c r="AL295" i="11"/>
  <c r="AN295" i="11" s="1"/>
  <c r="AL359" i="11"/>
  <c r="AN359" i="11" s="1"/>
  <c r="AL48" i="11"/>
  <c r="AN48" i="11" s="1"/>
  <c r="AL112" i="11"/>
  <c r="AN112" i="11" s="1"/>
  <c r="AL176" i="11"/>
  <c r="AN176" i="11" s="1"/>
  <c r="AL240" i="11"/>
  <c r="AN240" i="11" s="1"/>
  <c r="AL304" i="11"/>
  <c r="AN304" i="11" s="1"/>
  <c r="AL368" i="11"/>
  <c r="AN368" i="11" s="1"/>
  <c r="AL57" i="11"/>
  <c r="AN57" i="11" s="1"/>
  <c r="AL121" i="11"/>
  <c r="AN121" i="11" s="1"/>
  <c r="AL185" i="11"/>
  <c r="AN185" i="11" s="1"/>
  <c r="AL249" i="11"/>
  <c r="AN249" i="11" s="1"/>
  <c r="AL313" i="11"/>
  <c r="AN313" i="11" s="1"/>
  <c r="AL377" i="11"/>
  <c r="AN377" i="11" s="1"/>
  <c r="AL58" i="11"/>
  <c r="AN58" i="11" s="1"/>
  <c r="AL122" i="11"/>
  <c r="AN122" i="11" s="1"/>
  <c r="AL186" i="11"/>
  <c r="AN186" i="11" s="1"/>
  <c r="AL250" i="11"/>
  <c r="AN250" i="11" s="1"/>
  <c r="AL314" i="11"/>
  <c r="AN314" i="11" s="1"/>
  <c r="AL378" i="11"/>
  <c r="AN378" i="11" s="1"/>
  <c r="AL59" i="11"/>
  <c r="AN59" i="11" s="1"/>
  <c r="AL123" i="11"/>
  <c r="AN123" i="11" s="1"/>
  <c r="AL187" i="11"/>
  <c r="AN187" i="11" s="1"/>
  <c r="AL251" i="11"/>
  <c r="AN251" i="11" s="1"/>
  <c r="AL315" i="11"/>
  <c r="AN315" i="11" s="1"/>
  <c r="AL379" i="11"/>
  <c r="AN379" i="11" s="1"/>
  <c r="AL60" i="11"/>
  <c r="AN60" i="11" s="1"/>
  <c r="AL124" i="11"/>
  <c r="AN124" i="11" s="1"/>
  <c r="AL188" i="11"/>
  <c r="AN188" i="11" s="1"/>
  <c r="AL252" i="11"/>
  <c r="AN252" i="11" s="1"/>
  <c r="AL316" i="11"/>
  <c r="AN316" i="11" s="1"/>
  <c r="AL380" i="11"/>
  <c r="AN380" i="11" s="1"/>
  <c r="AL85" i="11"/>
  <c r="AN85" i="11" s="1"/>
  <c r="AL221" i="11"/>
  <c r="AN221" i="11" s="1"/>
  <c r="AL357" i="11"/>
  <c r="AN357" i="11" s="1"/>
  <c r="AL117" i="11"/>
  <c r="AN117" i="11" s="1"/>
  <c r="AL197" i="11"/>
  <c r="AN197" i="11" s="1"/>
  <c r="AL381" i="11"/>
  <c r="AN381" i="11" s="1"/>
  <c r="AL110" i="11"/>
  <c r="AN110" i="11" s="1"/>
  <c r="AL239" i="11"/>
  <c r="AN239" i="11" s="1"/>
  <c r="AL376" i="11"/>
  <c r="AN376" i="11" s="1"/>
  <c r="AL130" i="11"/>
  <c r="AN130" i="11" s="1"/>
  <c r="AL259" i="11"/>
  <c r="AN259" i="11" s="1"/>
  <c r="AL13" i="11"/>
  <c r="AN13" i="11" s="1"/>
  <c r="AL174" i="11"/>
  <c r="AN174" i="11" s="1"/>
  <c r="AL303" i="11"/>
  <c r="AN303" i="11" s="1"/>
  <c r="AL65" i="11"/>
  <c r="AN65" i="11" s="1"/>
  <c r="AL194" i="11"/>
  <c r="AN194" i="11" s="1"/>
  <c r="AL323" i="11"/>
  <c r="AN323" i="11" s="1"/>
  <c r="AL149" i="11"/>
  <c r="AN149" i="11" s="1"/>
  <c r="AL238" i="11"/>
  <c r="AN238" i="11" s="1"/>
  <c r="AL367" i="11"/>
  <c r="AN367" i="11" s="1"/>
  <c r="AL129" i="11"/>
  <c r="AN129" i="11" s="1"/>
  <c r="AL258" i="11"/>
  <c r="AN258" i="11" s="1"/>
  <c r="AL4" i="11"/>
  <c r="AN4" i="11" s="1"/>
  <c r="AL285" i="11"/>
  <c r="AN285" i="11" s="1"/>
  <c r="AL302" i="11"/>
  <c r="AN302" i="11" s="1"/>
  <c r="AL56" i="11"/>
  <c r="AN56" i="11" s="1"/>
  <c r="AL193" i="11"/>
  <c r="AN193" i="11" s="1"/>
  <c r="AL322" i="11"/>
  <c r="AN322" i="11" s="1"/>
  <c r="AL68" i="11"/>
  <c r="AN68" i="11" s="1"/>
  <c r="AL45" i="11"/>
  <c r="AN45" i="11" s="1"/>
  <c r="AL366" i="11"/>
  <c r="AN366" i="11" s="1"/>
  <c r="AL120" i="11"/>
  <c r="AN120" i="11" s="1"/>
  <c r="AL257" i="11"/>
  <c r="AN257" i="11" s="1"/>
  <c r="AL3" i="11"/>
  <c r="AN3" i="11" s="1"/>
  <c r="AL132" i="11"/>
  <c r="AN132" i="11" s="1"/>
  <c r="AL181" i="11"/>
  <c r="AN181" i="11" s="1"/>
  <c r="AL47" i="11"/>
  <c r="AN47" i="11" s="1"/>
  <c r="AL184" i="11"/>
  <c r="AN184" i="11" s="1"/>
  <c r="AL321" i="11"/>
  <c r="AN321" i="11" s="1"/>
  <c r="AL67" i="11"/>
  <c r="AN67" i="11" s="1"/>
  <c r="AL196" i="11"/>
  <c r="AN196" i="11" s="1"/>
  <c r="AL261" i="11"/>
  <c r="AN261" i="11" s="1"/>
  <c r="AL111" i="11"/>
  <c r="AN111" i="11" s="1"/>
  <c r="AL248" i="11"/>
  <c r="AN248" i="11" s="1"/>
  <c r="AL2" i="11"/>
  <c r="AL131" i="11"/>
  <c r="AN131" i="11" s="1"/>
  <c r="AL260" i="11"/>
  <c r="AN260" i="11" s="1"/>
  <c r="AL46" i="11"/>
  <c r="AN46" i="11" s="1"/>
  <c r="AL175" i="11"/>
  <c r="AN175" i="11" s="1"/>
  <c r="AL312" i="11"/>
  <c r="AN312" i="11" s="1"/>
  <c r="AL66" i="11"/>
  <c r="AN66" i="11" s="1"/>
  <c r="AL195" i="11"/>
  <c r="AN195" i="11" s="1"/>
  <c r="AL324" i="11"/>
  <c r="AN324" i="11" s="1"/>
  <c r="BM55" i="11"/>
  <c r="BM133" i="11"/>
  <c r="BM124" i="11"/>
  <c r="BM223" i="11"/>
  <c r="BM20" i="11"/>
  <c r="BM363" i="11"/>
  <c r="BM234" i="11"/>
  <c r="BM97" i="11"/>
  <c r="BM239" i="11"/>
  <c r="BM6" i="11"/>
  <c r="BB15" i="11"/>
  <c r="BD15" i="11" s="1"/>
  <c r="BB79" i="11"/>
  <c r="BD79" i="11" s="1"/>
  <c r="BB143" i="11"/>
  <c r="BD143" i="11" s="1"/>
  <c r="BB207" i="11"/>
  <c r="BD207" i="11" s="1"/>
  <c r="BB271" i="11"/>
  <c r="BD271" i="11" s="1"/>
  <c r="BB335" i="11"/>
  <c r="BD335" i="11" s="1"/>
  <c r="BB16" i="11"/>
  <c r="BD16" i="11" s="1"/>
  <c r="BB80" i="11"/>
  <c r="BD80" i="11" s="1"/>
  <c r="BB144" i="11"/>
  <c r="BD144" i="11" s="1"/>
  <c r="BB208" i="11"/>
  <c r="BD208" i="11" s="1"/>
  <c r="BB272" i="11"/>
  <c r="BD272" i="11" s="1"/>
  <c r="BB336" i="11"/>
  <c r="BD336" i="11" s="1"/>
  <c r="BB25" i="11"/>
  <c r="BD25" i="11" s="1"/>
  <c r="BB89" i="11"/>
  <c r="BD89" i="11" s="1"/>
  <c r="BB153" i="11"/>
  <c r="BD153" i="11" s="1"/>
  <c r="BB217" i="11"/>
  <c r="BD217" i="11" s="1"/>
  <c r="BB281" i="11"/>
  <c r="BD281" i="11" s="1"/>
  <c r="BB345" i="11"/>
  <c r="BD345" i="11" s="1"/>
  <c r="BB34" i="11"/>
  <c r="BD34" i="11" s="1"/>
  <c r="BB98" i="11"/>
  <c r="BD98" i="11" s="1"/>
  <c r="BB162" i="11"/>
  <c r="BD162" i="11" s="1"/>
  <c r="BB23" i="11"/>
  <c r="BD23" i="11" s="1"/>
  <c r="BB87" i="11"/>
  <c r="BD87" i="11" s="1"/>
  <c r="BB151" i="11"/>
  <c r="BD151" i="11" s="1"/>
  <c r="BB215" i="11"/>
  <c r="BD215" i="11" s="1"/>
  <c r="BB279" i="11"/>
  <c r="BD279" i="11" s="1"/>
  <c r="BB343" i="11"/>
  <c r="BD343" i="11" s="1"/>
  <c r="BB24" i="11"/>
  <c r="BD24" i="11" s="1"/>
  <c r="BB88" i="11"/>
  <c r="BD88" i="11" s="1"/>
  <c r="BB152" i="11"/>
  <c r="BD152" i="11" s="1"/>
  <c r="BB216" i="11"/>
  <c r="BD216" i="11" s="1"/>
  <c r="BB280" i="11"/>
  <c r="BD280" i="11" s="1"/>
  <c r="BB344" i="11"/>
  <c r="BD344" i="11" s="1"/>
  <c r="BB33" i="11"/>
  <c r="BD33" i="11" s="1"/>
  <c r="BB97" i="11"/>
  <c r="BD97" i="11" s="1"/>
  <c r="BB161" i="11"/>
  <c r="BD161" i="11" s="1"/>
  <c r="BB225" i="11"/>
  <c r="BD225" i="11" s="1"/>
  <c r="BB289" i="11"/>
  <c r="BD289" i="11" s="1"/>
  <c r="BB353" i="11"/>
  <c r="BD353" i="11" s="1"/>
  <c r="BB42" i="11"/>
  <c r="BD42" i="11" s="1"/>
  <c r="BB106" i="11"/>
  <c r="BD106" i="11" s="1"/>
  <c r="BB170" i="11"/>
  <c r="BD170" i="11" s="1"/>
  <c r="BB234" i="11"/>
  <c r="BD234" i="11" s="1"/>
  <c r="BB298" i="11"/>
  <c r="BD298" i="11" s="1"/>
  <c r="BB362" i="11"/>
  <c r="BD362" i="11" s="1"/>
  <c r="BB44" i="11"/>
  <c r="BD44" i="11" s="1"/>
  <c r="BB108" i="11"/>
  <c r="BD108" i="11" s="1"/>
  <c r="BB172" i="11"/>
  <c r="BD172" i="11" s="1"/>
  <c r="BB236" i="11"/>
  <c r="BD236" i="11" s="1"/>
  <c r="BB300" i="11"/>
  <c r="BD300" i="11" s="1"/>
  <c r="BB364" i="11"/>
  <c r="BD364" i="11" s="1"/>
  <c r="BB45" i="11"/>
  <c r="BD45" i="11" s="1"/>
  <c r="BB109" i="11"/>
  <c r="BD109" i="11" s="1"/>
  <c r="BB173" i="11"/>
  <c r="BD173" i="11" s="1"/>
  <c r="BB237" i="11"/>
  <c r="BD237" i="11" s="1"/>
  <c r="BB301" i="11"/>
  <c r="BD301" i="11" s="1"/>
  <c r="BB365" i="11"/>
  <c r="BD365" i="11" s="1"/>
  <c r="BB190" i="11"/>
  <c r="BD190" i="11" s="1"/>
  <c r="BB35" i="11"/>
  <c r="BD35" i="11" s="1"/>
  <c r="BB291" i="11"/>
  <c r="BD291" i="11" s="1"/>
  <c r="BB166" i="11"/>
  <c r="BD166" i="11" s="1"/>
  <c r="BB51" i="11"/>
  <c r="BD51" i="11" s="1"/>
  <c r="BB307" i="11"/>
  <c r="BD307" i="11" s="1"/>
  <c r="BB182" i="11"/>
  <c r="BD182" i="11" s="1"/>
  <c r="BB171" i="11"/>
  <c r="BD171" i="11" s="1"/>
  <c r="BB31" i="11"/>
  <c r="BD31" i="11" s="1"/>
  <c r="BB95" i="11"/>
  <c r="BD95" i="11" s="1"/>
  <c r="BB159" i="11"/>
  <c r="BD159" i="11" s="1"/>
  <c r="BB223" i="11"/>
  <c r="BD223" i="11" s="1"/>
  <c r="BB287" i="11"/>
  <c r="BD287" i="11" s="1"/>
  <c r="BB351" i="11"/>
  <c r="BD351" i="11" s="1"/>
  <c r="BB32" i="11"/>
  <c r="BD32" i="11" s="1"/>
  <c r="BB96" i="11"/>
  <c r="BD96" i="11" s="1"/>
  <c r="BB160" i="11"/>
  <c r="BD160" i="11" s="1"/>
  <c r="BB224" i="11"/>
  <c r="BD224" i="11" s="1"/>
  <c r="BB288" i="11"/>
  <c r="BD288" i="11" s="1"/>
  <c r="BB39" i="11"/>
  <c r="BD39" i="11" s="1"/>
  <c r="BB103" i="11"/>
  <c r="BD103" i="11" s="1"/>
  <c r="BB167" i="11"/>
  <c r="BD167" i="11" s="1"/>
  <c r="BB231" i="11"/>
  <c r="BD231" i="11" s="1"/>
  <c r="BB295" i="11"/>
  <c r="BD295" i="11" s="1"/>
  <c r="BB359" i="11"/>
  <c r="BD359" i="11" s="1"/>
  <c r="BB40" i="11"/>
  <c r="BD40" i="11" s="1"/>
  <c r="BB104" i="11"/>
  <c r="BD104" i="11" s="1"/>
  <c r="BB168" i="11"/>
  <c r="BD168" i="11" s="1"/>
  <c r="BB232" i="11"/>
  <c r="BD232" i="11" s="1"/>
  <c r="BB296" i="11"/>
  <c r="BD296" i="11" s="1"/>
  <c r="BB360" i="11"/>
  <c r="BD360" i="11" s="1"/>
  <c r="BB49" i="11"/>
  <c r="BD49" i="11" s="1"/>
  <c r="BB113" i="11"/>
  <c r="BD113" i="11" s="1"/>
  <c r="BB177" i="11"/>
  <c r="BD177" i="11" s="1"/>
  <c r="BB241" i="11"/>
  <c r="BD241" i="11" s="1"/>
  <c r="BB305" i="11"/>
  <c r="BD305" i="11" s="1"/>
  <c r="BB369" i="11"/>
  <c r="BD369" i="11" s="1"/>
  <c r="BB58" i="11"/>
  <c r="BD58" i="11" s="1"/>
  <c r="BB122" i="11"/>
  <c r="BD122" i="11" s="1"/>
  <c r="BB186" i="11"/>
  <c r="BD186" i="11" s="1"/>
  <c r="BB47" i="11"/>
  <c r="BD47" i="11" s="1"/>
  <c r="BB111" i="11"/>
  <c r="BD111" i="11" s="1"/>
  <c r="BB175" i="11"/>
  <c r="BD175" i="11" s="1"/>
  <c r="BB239" i="11"/>
  <c r="BD239" i="11" s="1"/>
  <c r="BB303" i="11"/>
  <c r="BD303" i="11" s="1"/>
  <c r="BB367" i="11"/>
  <c r="BD367" i="11" s="1"/>
  <c r="BB48" i="11"/>
  <c r="BD48" i="11" s="1"/>
  <c r="BB112" i="11"/>
  <c r="BD112" i="11" s="1"/>
  <c r="BB176" i="11"/>
  <c r="BD176" i="11" s="1"/>
  <c r="BB240" i="11"/>
  <c r="BD240" i="11" s="1"/>
  <c r="BB304" i="11"/>
  <c r="BD304" i="11" s="1"/>
  <c r="BB368" i="11"/>
  <c r="BD368" i="11" s="1"/>
  <c r="BB55" i="11"/>
  <c r="BD55" i="11" s="1"/>
  <c r="BB119" i="11"/>
  <c r="BD119" i="11" s="1"/>
  <c r="BB183" i="11"/>
  <c r="BD183" i="11" s="1"/>
  <c r="BB247" i="11"/>
  <c r="BD247" i="11" s="1"/>
  <c r="BB311" i="11"/>
  <c r="BD311" i="11" s="1"/>
  <c r="BB375" i="11"/>
  <c r="BD375" i="11" s="1"/>
  <c r="BB56" i="11"/>
  <c r="BD56" i="11" s="1"/>
  <c r="BB120" i="11"/>
  <c r="BD120" i="11" s="1"/>
  <c r="BB184" i="11"/>
  <c r="BD184" i="11" s="1"/>
  <c r="BB248" i="11"/>
  <c r="BD248" i="11" s="1"/>
  <c r="BB63" i="11"/>
  <c r="BD63" i="11" s="1"/>
  <c r="BB127" i="11"/>
  <c r="BD127" i="11" s="1"/>
  <c r="BB191" i="11"/>
  <c r="BD191" i="11" s="1"/>
  <c r="BB255" i="11"/>
  <c r="BD255" i="11" s="1"/>
  <c r="BB319" i="11"/>
  <c r="BD319" i="11" s="1"/>
  <c r="BB2" i="11"/>
  <c r="H51" i="11" s="1"/>
  <c r="BB64" i="11"/>
  <c r="BD64" i="11" s="1"/>
  <c r="BB128" i="11"/>
  <c r="BD128" i="11" s="1"/>
  <c r="BB192" i="11"/>
  <c r="BD192" i="11" s="1"/>
  <c r="BB256" i="11"/>
  <c r="BD256" i="11" s="1"/>
  <c r="BB320" i="11"/>
  <c r="BD320" i="11" s="1"/>
  <c r="BB9" i="11"/>
  <c r="BD9" i="11" s="1"/>
  <c r="BB73" i="11"/>
  <c r="BD73" i="11" s="1"/>
  <c r="BB137" i="11"/>
  <c r="BD137" i="11" s="1"/>
  <c r="BB201" i="11"/>
  <c r="BD201" i="11" s="1"/>
  <c r="BB265" i="11"/>
  <c r="BD265" i="11" s="1"/>
  <c r="BB329" i="11"/>
  <c r="BD329" i="11" s="1"/>
  <c r="BB18" i="11"/>
  <c r="BD18" i="11" s="1"/>
  <c r="BB82" i="11"/>
  <c r="BD82" i="11" s="1"/>
  <c r="BB146" i="11"/>
  <c r="BD146" i="11" s="1"/>
  <c r="BB210" i="11"/>
  <c r="BD210" i="11" s="1"/>
  <c r="BB274" i="11"/>
  <c r="BD274" i="11" s="1"/>
  <c r="BB338" i="11"/>
  <c r="BD338" i="11" s="1"/>
  <c r="BB20" i="11"/>
  <c r="BD20" i="11" s="1"/>
  <c r="BB84" i="11"/>
  <c r="BD84" i="11" s="1"/>
  <c r="BB148" i="11"/>
  <c r="BD148" i="11" s="1"/>
  <c r="BB212" i="11"/>
  <c r="BD212" i="11" s="1"/>
  <c r="BB276" i="11"/>
  <c r="BD276" i="11" s="1"/>
  <c r="BB340" i="11"/>
  <c r="BD340" i="11" s="1"/>
  <c r="BB21" i="11"/>
  <c r="BD21" i="11" s="1"/>
  <c r="BB85" i="11"/>
  <c r="BD85" i="11" s="1"/>
  <c r="BB149" i="11"/>
  <c r="BD149" i="11" s="1"/>
  <c r="BB213" i="11"/>
  <c r="BD213" i="11" s="1"/>
  <c r="BB277" i="11"/>
  <c r="BD277" i="11" s="1"/>
  <c r="BB341" i="11"/>
  <c r="BD341" i="11" s="1"/>
  <c r="BB94" i="11"/>
  <c r="BD94" i="11" s="1"/>
  <c r="BB350" i="11"/>
  <c r="BD350" i="11" s="1"/>
  <c r="BB195" i="11"/>
  <c r="BD195" i="11" s="1"/>
  <c r="BB70" i="11"/>
  <c r="BD70" i="11" s="1"/>
  <c r="BB326" i="11"/>
  <c r="BD326" i="11" s="1"/>
  <c r="BB211" i="11"/>
  <c r="BD211" i="11" s="1"/>
  <c r="BB86" i="11"/>
  <c r="BD86" i="11" s="1"/>
  <c r="BB71" i="11"/>
  <c r="BD71" i="11" s="1"/>
  <c r="BB200" i="11"/>
  <c r="BD200" i="11" s="1"/>
  <c r="BB57" i="11"/>
  <c r="BD57" i="11" s="1"/>
  <c r="BB185" i="11"/>
  <c r="BD185" i="11" s="1"/>
  <c r="BB313" i="11"/>
  <c r="BD313" i="11" s="1"/>
  <c r="BB66" i="11"/>
  <c r="BD66" i="11" s="1"/>
  <c r="BB194" i="11"/>
  <c r="BD194" i="11" s="1"/>
  <c r="BB282" i="11"/>
  <c r="BD282" i="11" s="1"/>
  <c r="BB370" i="11"/>
  <c r="BD370" i="11" s="1"/>
  <c r="BB68" i="11"/>
  <c r="BD68" i="11" s="1"/>
  <c r="BB156" i="11"/>
  <c r="BD156" i="11" s="1"/>
  <c r="BB244" i="11"/>
  <c r="BD244" i="11" s="1"/>
  <c r="BB324" i="11"/>
  <c r="BD324" i="11" s="1"/>
  <c r="BB29" i="11"/>
  <c r="BD29" i="11" s="1"/>
  <c r="BB117" i="11"/>
  <c r="BD117" i="11" s="1"/>
  <c r="BB197" i="11"/>
  <c r="BD197" i="11" s="1"/>
  <c r="BB285" i="11"/>
  <c r="BD285" i="11" s="1"/>
  <c r="BB373" i="11"/>
  <c r="BD373" i="11" s="1"/>
  <c r="BB286" i="11"/>
  <c r="BD286" i="11" s="1"/>
  <c r="BB227" i="11"/>
  <c r="BD227" i="11" s="1"/>
  <c r="BB198" i="11"/>
  <c r="BD198" i="11" s="1"/>
  <c r="BB147" i="11"/>
  <c r="BD147" i="11" s="1"/>
  <c r="BB118" i="11"/>
  <c r="BD118" i="11" s="1"/>
  <c r="BB78" i="11"/>
  <c r="BD78" i="11" s="1"/>
  <c r="BB14" i="11"/>
  <c r="BD14" i="11" s="1"/>
  <c r="BB302" i="11"/>
  <c r="BD302" i="11" s="1"/>
  <c r="BB43" i="11"/>
  <c r="BD43" i="11" s="1"/>
  <c r="BB203" i="11"/>
  <c r="BD203" i="11" s="1"/>
  <c r="BB135" i="11"/>
  <c r="BD135" i="11" s="1"/>
  <c r="BB264" i="11"/>
  <c r="BD264" i="11" s="1"/>
  <c r="BB65" i="11"/>
  <c r="BD65" i="11" s="1"/>
  <c r="BB193" i="11"/>
  <c r="BD193" i="11" s="1"/>
  <c r="BB321" i="11"/>
  <c r="BD321" i="11" s="1"/>
  <c r="BB74" i="11"/>
  <c r="BD74" i="11" s="1"/>
  <c r="BB202" i="11"/>
  <c r="BD202" i="11" s="1"/>
  <c r="BB290" i="11"/>
  <c r="BD290" i="11" s="1"/>
  <c r="BB378" i="11"/>
  <c r="BD378" i="11" s="1"/>
  <c r="BB76" i="11"/>
  <c r="BD76" i="11" s="1"/>
  <c r="BB164" i="11"/>
  <c r="BD164" i="11" s="1"/>
  <c r="BB252" i="11"/>
  <c r="BD252" i="11" s="1"/>
  <c r="BB332" i="11"/>
  <c r="BD332" i="11" s="1"/>
  <c r="BB37" i="11"/>
  <c r="BD37" i="11" s="1"/>
  <c r="BB125" i="11"/>
  <c r="BD125" i="11" s="1"/>
  <c r="BB205" i="11"/>
  <c r="BD205" i="11" s="1"/>
  <c r="BB293" i="11"/>
  <c r="BD293" i="11" s="1"/>
  <c r="BB381" i="11"/>
  <c r="BD381" i="11" s="1"/>
  <c r="BB318" i="11"/>
  <c r="BD318" i="11" s="1"/>
  <c r="BB259" i="11"/>
  <c r="BD259" i="11" s="1"/>
  <c r="BB230" i="11"/>
  <c r="BD230" i="11" s="1"/>
  <c r="BB179" i="11"/>
  <c r="BD179" i="11" s="1"/>
  <c r="BB150" i="11"/>
  <c r="BD150" i="11" s="1"/>
  <c r="BB251" i="11"/>
  <c r="BD251" i="11" s="1"/>
  <c r="BB107" i="11"/>
  <c r="BD107" i="11" s="1"/>
  <c r="BB59" i="11"/>
  <c r="BD59" i="11" s="1"/>
  <c r="BB283" i="11"/>
  <c r="BD283" i="11" s="1"/>
  <c r="BB379" i="11"/>
  <c r="BD379" i="11" s="1"/>
  <c r="BB199" i="11"/>
  <c r="BD199" i="11" s="1"/>
  <c r="BB312" i="11"/>
  <c r="BD312" i="11" s="1"/>
  <c r="BB81" i="11"/>
  <c r="BD81" i="11" s="1"/>
  <c r="BB209" i="11"/>
  <c r="BD209" i="11" s="1"/>
  <c r="BB337" i="11"/>
  <c r="BD337" i="11" s="1"/>
  <c r="BB90" i="11"/>
  <c r="BD90" i="11" s="1"/>
  <c r="BB218" i="11"/>
  <c r="BD218" i="11" s="1"/>
  <c r="BB306" i="11"/>
  <c r="BD306" i="11" s="1"/>
  <c r="BB4" i="11"/>
  <c r="BD4" i="11" s="1"/>
  <c r="BB92" i="11"/>
  <c r="BD92" i="11" s="1"/>
  <c r="BB180" i="11"/>
  <c r="BD180" i="11" s="1"/>
  <c r="BB260" i="11"/>
  <c r="BD260" i="11" s="1"/>
  <c r="BB348" i="11"/>
  <c r="BD348" i="11" s="1"/>
  <c r="BB53" i="11"/>
  <c r="BD53" i="11" s="1"/>
  <c r="BB133" i="11"/>
  <c r="BD133" i="11" s="1"/>
  <c r="BB221" i="11"/>
  <c r="BD221" i="11" s="1"/>
  <c r="BB309" i="11"/>
  <c r="BD309" i="11" s="1"/>
  <c r="BB30" i="11"/>
  <c r="BD30" i="11" s="1"/>
  <c r="BB382" i="11"/>
  <c r="BD382" i="11" s="1"/>
  <c r="BB323" i="11"/>
  <c r="BD323" i="11" s="1"/>
  <c r="BB262" i="11"/>
  <c r="BD262" i="11" s="1"/>
  <c r="BB243" i="11"/>
  <c r="BD243" i="11" s="1"/>
  <c r="BB214" i="11"/>
  <c r="BD214" i="11" s="1"/>
  <c r="BB334" i="11"/>
  <c r="BD334" i="11" s="1"/>
  <c r="BB187" i="11"/>
  <c r="BD187" i="11" s="1"/>
  <c r="BB142" i="11"/>
  <c r="BD142" i="11" s="1"/>
  <c r="BB75" i="11"/>
  <c r="BD75" i="11" s="1"/>
  <c r="BB331" i="11"/>
  <c r="BD331" i="11" s="1"/>
  <c r="BB263" i="11"/>
  <c r="BD263" i="11" s="1"/>
  <c r="BB328" i="11"/>
  <c r="BD328" i="11" s="1"/>
  <c r="BB105" i="11"/>
  <c r="BD105" i="11" s="1"/>
  <c r="BB233" i="11"/>
  <c r="BD233" i="11" s="1"/>
  <c r="BB361" i="11"/>
  <c r="BD361" i="11" s="1"/>
  <c r="BB114" i="11"/>
  <c r="BD114" i="11" s="1"/>
  <c r="BB226" i="11"/>
  <c r="BD226" i="11" s="1"/>
  <c r="BB314" i="11"/>
  <c r="BD314" i="11" s="1"/>
  <c r="BB12" i="11"/>
  <c r="BD12" i="11" s="1"/>
  <c r="BB100" i="11"/>
  <c r="BD100" i="11" s="1"/>
  <c r="BB188" i="11"/>
  <c r="BD188" i="11" s="1"/>
  <c r="BB268" i="11"/>
  <c r="BD268" i="11" s="1"/>
  <c r="BB356" i="11"/>
  <c r="BD356" i="11" s="1"/>
  <c r="BB61" i="11"/>
  <c r="BD61" i="11" s="1"/>
  <c r="BB141" i="11"/>
  <c r="BD141" i="11" s="1"/>
  <c r="BB229" i="11"/>
  <c r="BD229" i="11" s="1"/>
  <c r="BB317" i="11"/>
  <c r="BD317" i="11" s="1"/>
  <c r="BB62" i="11"/>
  <c r="BD62" i="11" s="1"/>
  <c r="BB3" i="11"/>
  <c r="BD3" i="11" s="1"/>
  <c r="BB355" i="11"/>
  <c r="BD355" i="11" s="1"/>
  <c r="BB294" i="11"/>
  <c r="BD294" i="11" s="1"/>
  <c r="BB275" i="11"/>
  <c r="BD275" i="11" s="1"/>
  <c r="BB246" i="11"/>
  <c r="BD246" i="11" s="1"/>
  <c r="BB11" i="11"/>
  <c r="BD11" i="11" s="1"/>
  <c r="BB270" i="11"/>
  <c r="BD270" i="11" s="1"/>
  <c r="BB235" i="11"/>
  <c r="BD235" i="11" s="1"/>
  <c r="BB299" i="11"/>
  <c r="BD299" i="11" s="1"/>
  <c r="BB327" i="11"/>
  <c r="BD327" i="11" s="1"/>
  <c r="BB352" i="11"/>
  <c r="BD352" i="11" s="1"/>
  <c r="BB121" i="11"/>
  <c r="BD121" i="11" s="1"/>
  <c r="BB249" i="11"/>
  <c r="BD249" i="11" s="1"/>
  <c r="BB377" i="11"/>
  <c r="BD377" i="11" s="1"/>
  <c r="BB130" i="11"/>
  <c r="BD130" i="11" s="1"/>
  <c r="BB242" i="11"/>
  <c r="BD242" i="11" s="1"/>
  <c r="BB322" i="11"/>
  <c r="BD322" i="11" s="1"/>
  <c r="BB28" i="11"/>
  <c r="BD28" i="11" s="1"/>
  <c r="BB116" i="11"/>
  <c r="BD116" i="11" s="1"/>
  <c r="BB196" i="11"/>
  <c r="BD196" i="11" s="1"/>
  <c r="BB284" i="11"/>
  <c r="BD284" i="11" s="1"/>
  <c r="BB372" i="11"/>
  <c r="BD372" i="11" s="1"/>
  <c r="BB69" i="11"/>
  <c r="BD69" i="11" s="1"/>
  <c r="BB157" i="11"/>
  <c r="BD157" i="11" s="1"/>
  <c r="BB245" i="11"/>
  <c r="BD245" i="11" s="1"/>
  <c r="BB325" i="11"/>
  <c r="BD325" i="11" s="1"/>
  <c r="BB126" i="11"/>
  <c r="BD126" i="11" s="1"/>
  <c r="BB67" i="11"/>
  <c r="BD67" i="11" s="1"/>
  <c r="BB6" i="11"/>
  <c r="BD6" i="11" s="1"/>
  <c r="BB358" i="11"/>
  <c r="BD358" i="11" s="1"/>
  <c r="BB339" i="11"/>
  <c r="BD339" i="11" s="1"/>
  <c r="BB278" i="11"/>
  <c r="BD278" i="11" s="1"/>
  <c r="BB91" i="11"/>
  <c r="BD91" i="11" s="1"/>
  <c r="BB363" i="11"/>
  <c r="BD363" i="11" s="1"/>
  <c r="BB315" i="11"/>
  <c r="BD315" i="11" s="1"/>
  <c r="BB123" i="11"/>
  <c r="BD123" i="11" s="1"/>
  <c r="BB8" i="11"/>
  <c r="BD8" i="11" s="1"/>
  <c r="BB376" i="11"/>
  <c r="BD376" i="11" s="1"/>
  <c r="BB129" i="11"/>
  <c r="BD129" i="11" s="1"/>
  <c r="BB257" i="11"/>
  <c r="BD257" i="11" s="1"/>
  <c r="BB10" i="11"/>
  <c r="BD10" i="11" s="1"/>
  <c r="BB138" i="11"/>
  <c r="BD138" i="11" s="1"/>
  <c r="BB250" i="11"/>
  <c r="BD250" i="11" s="1"/>
  <c r="BB330" i="11"/>
  <c r="BD330" i="11" s="1"/>
  <c r="BB36" i="11"/>
  <c r="BD36" i="11" s="1"/>
  <c r="BB124" i="11"/>
  <c r="BD124" i="11" s="1"/>
  <c r="BB204" i="11"/>
  <c r="BD204" i="11" s="1"/>
  <c r="BB292" i="11"/>
  <c r="BD292" i="11" s="1"/>
  <c r="BB380" i="11"/>
  <c r="BD380" i="11" s="1"/>
  <c r="BB77" i="11"/>
  <c r="BD77" i="11" s="1"/>
  <c r="BB165" i="11"/>
  <c r="BD165" i="11" s="1"/>
  <c r="BB253" i="11"/>
  <c r="BD253" i="11" s="1"/>
  <c r="BB333" i="11"/>
  <c r="BD333" i="11" s="1"/>
  <c r="BB158" i="11"/>
  <c r="BD158" i="11" s="1"/>
  <c r="BB99" i="11"/>
  <c r="BD99" i="11" s="1"/>
  <c r="BB38" i="11"/>
  <c r="BD38" i="11" s="1"/>
  <c r="BB19" i="11"/>
  <c r="BD19" i="11" s="1"/>
  <c r="BB371" i="11"/>
  <c r="BD371" i="11" s="1"/>
  <c r="BB310" i="11"/>
  <c r="BD310" i="11" s="1"/>
  <c r="BB174" i="11"/>
  <c r="BD174" i="11" s="1"/>
  <c r="BB46" i="11"/>
  <c r="BD46" i="11" s="1"/>
  <c r="BB206" i="11"/>
  <c r="BD206" i="11" s="1"/>
  <c r="BB366" i="11"/>
  <c r="BD366" i="11" s="1"/>
  <c r="BB72" i="11"/>
  <c r="BD72" i="11" s="1"/>
  <c r="BB17" i="11"/>
  <c r="BD17" i="11" s="1"/>
  <c r="BB145" i="11"/>
  <c r="BD145" i="11" s="1"/>
  <c r="BB273" i="11"/>
  <c r="BD273" i="11" s="1"/>
  <c r="BB26" i="11"/>
  <c r="BD26" i="11" s="1"/>
  <c r="BB154" i="11"/>
  <c r="BD154" i="11" s="1"/>
  <c r="BB258" i="11"/>
  <c r="BD258" i="11" s="1"/>
  <c r="BB346" i="11"/>
  <c r="BD346" i="11" s="1"/>
  <c r="BB52" i="11"/>
  <c r="BD52" i="11" s="1"/>
  <c r="BB132" i="11"/>
  <c r="BD132" i="11" s="1"/>
  <c r="BB220" i="11"/>
  <c r="BD220" i="11" s="1"/>
  <c r="BB308" i="11"/>
  <c r="BD308" i="11" s="1"/>
  <c r="BB5" i="11"/>
  <c r="BD5" i="11" s="1"/>
  <c r="BB93" i="11"/>
  <c r="BD93" i="11" s="1"/>
  <c r="BB181" i="11"/>
  <c r="BD181" i="11" s="1"/>
  <c r="BB261" i="11"/>
  <c r="BD261" i="11" s="1"/>
  <c r="BB349" i="11"/>
  <c r="BD349" i="11" s="1"/>
  <c r="BB222" i="11"/>
  <c r="BD222" i="11" s="1"/>
  <c r="BB131" i="11"/>
  <c r="BD131" i="11" s="1"/>
  <c r="BB102" i="11"/>
  <c r="BD102" i="11" s="1"/>
  <c r="BB83" i="11"/>
  <c r="BD83" i="11" s="1"/>
  <c r="BB22" i="11"/>
  <c r="BD22" i="11" s="1"/>
  <c r="BB342" i="11"/>
  <c r="BD342" i="11" s="1"/>
  <c r="BB267" i="11"/>
  <c r="BD267" i="11" s="1"/>
  <c r="BB139" i="11"/>
  <c r="BD139" i="11" s="1"/>
  <c r="BB27" i="11"/>
  <c r="BD27" i="11" s="1"/>
  <c r="BB110" i="11"/>
  <c r="BD110" i="11" s="1"/>
  <c r="BB50" i="11"/>
  <c r="BD50" i="11" s="1"/>
  <c r="BB13" i="11"/>
  <c r="BD13" i="11" s="1"/>
  <c r="BB115" i="11"/>
  <c r="BD115" i="11" s="1"/>
  <c r="BB178" i="11"/>
  <c r="BD178" i="11" s="1"/>
  <c r="BB101" i="11"/>
  <c r="BD101" i="11" s="1"/>
  <c r="BB54" i="11"/>
  <c r="BD54" i="11" s="1"/>
  <c r="BB266" i="11"/>
  <c r="BD266" i="11" s="1"/>
  <c r="BB189" i="11"/>
  <c r="BD189" i="11" s="1"/>
  <c r="BB374" i="11"/>
  <c r="BD374" i="11" s="1"/>
  <c r="BB7" i="11"/>
  <c r="BD7" i="11" s="1"/>
  <c r="BB354" i="11"/>
  <c r="BD354" i="11" s="1"/>
  <c r="BB269" i="11"/>
  <c r="BD269" i="11" s="1"/>
  <c r="BB347" i="11"/>
  <c r="BD347" i="11" s="1"/>
  <c r="BB136" i="11"/>
  <c r="BD136" i="11" s="1"/>
  <c r="BB60" i="11"/>
  <c r="BD60" i="11" s="1"/>
  <c r="BB357" i="11"/>
  <c r="BD357" i="11" s="1"/>
  <c r="BB219" i="11"/>
  <c r="BD219" i="11" s="1"/>
  <c r="BB41" i="11"/>
  <c r="BD41" i="11" s="1"/>
  <c r="BB140" i="11"/>
  <c r="BD140" i="11" s="1"/>
  <c r="BB254" i="11"/>
  <c r="BD254" i="11" s="1"/>
  <c r="BB238" i="11"/>
  <c r="BD238" i="11" s="1"/>
  <c r="BB169" i="11"/>
  <c r="BD169" i="11" s="1"/>
  <c r="BB228" i="11"/>
  <c r="BD228" i="11" s="1"/>
  <c r="BB163" i="11"/>
  <c r="BD163" i="11" s="1"/>
  <c r="BB155" i="11"/>
  <c r="BD155" i="11" s="1"/>
  <c r="BB297" i="11"/>
  <c r="BD297" i="11" s="1"/>
  <c r="BB316" i="11"/>
  <c r="BD316" i="11" s="1"/>
  <c r="BB134" i="11"/>
  <c r="BD134" i="11" s="1"/>
  <c r="BM125" i="11"/>
  <c r="BM367" i="11"/>
  <c r="BM115" i="11"/>
  <c r="BM361" i="11"/>
  <c r="BM224" i="11"/>
  <c r="BM270" i="11"/>
  <c r="BM227" i="11"/>
  <c r="BM357" i="11"/>
  <c r="BM182" i="11"/>
  <c r="BM237" i="11"/>
  <c r="BM299" i="11"/>
  <c r="BM170" i="11"/>
  <c r="BM33" i="11"/>
  <c r="BM175" i="11"/>
  <c r="BM184" i="11"/>
  <c r="BM230" i="11"/>
  <c r="BM226" i="11"/>
  <c r="BM100" i="11"/>
  <c r="BM93" i="11"/>
  <c r="BM309" i="11"/>
  <c r="BM323" i="11"/>
  <c r="BM194" i="11"/>
  <c r="BM57" i="11"/>
  <c r="BM199" i="11"/>
  <c r="BM380" i="11"/>
  <c r="BM80" i="11"/>
  <c r="BM90" i="11"/>
  <c r="BM253" i="11"/>
  <c r="BM12" i="11"/>
  <c r="BM123" i="11"/>
  <c r="BM369" i="11"/>
  <c r="BM232" i="11"/>
  <c r="BM278" i="11"/>
  <c r="BM355" i="11"/>
  <c r="BM284" i="11"/>
  <c r="BM72" i="11"/>
  <c r="BM85" i="11"/>
  <c r="BM366" i="11"/>
  <c r="BM370" i="11"/>
  <c r="BM233" i="11"/>
  <c r="BM96" i="11"/>
  <c r="BM142" i="11"/>
  <c r="BM34" i="11"/>
  <c r="BM219" i="11"/>
  <c r="BM29" i="11"/>
  <c r="BM204" i="11"/>
  <c r="BM171" i="11"/>
  <c r="BM42" i="11"/>
  <c r="BM280" i="11"/>
  <c r="BM47" i="11"/>
  <c r="AX31" i="11"/>
  <c r="AZ31" i="11" s="1"/>
  <c r="AX95" i="11"/>
  <c r="AZ95" i="11" s="1"/>
  <c r="AX159" i="11"/>
  <c r="AZ159" i="11" s="1"/>
  <c r="AX223" i="11"/>
  <c r="AZ223" i="11" s="1"/>
  <c r="AX287" i="11"/>
  <c r="AZ287" i="11" s="1"/>
  <c r="AX351" i="11"/>
  <c r="AZ351" i="11" s="1"/>
  <c r="AX32" i="11"/>
  <c r="AZ32" i="11" s="1"/>
  <c r="AX96" i="11"/>
  <c r="AZ96" i="11" s="1"/>
  <c r="AX160" i="11"/>
  <c r="AZ160" i="11" s="1"/>
  <c r="AX224" i="11"/>
  <c r="AZ224" i="11" s="1"/>
  <c r="AX288" i="11"/>
  <c r="AZ288" i="11" s="1"/>
  <c r="AX352" i="11"/>
  <c r="AZ352" i="11" s="1"/>
  <c r="AX33" i="11"/>
  <c r="AZ33" i="11" s="1"/>
  <c r="AX97" i="11"/>
  <c r="AZ97" i="11" s="1"/>
  <c r="AX161" i="11"/>
  <c r="AZ161" i="11" s="1"/>
  <c r="AX225" i="11"/>
  <c r="AZ225" i="11" s="1"/>
  <c r="AX289" i="11"/>
  <c r="AZ289" i="11" s="1"/>
  <c r="AX353" i="11"/>
  <c r="AZ353" i="11" s="1"/>
  <c r="AX42" i="11"/>
  <c r="AZ42" i="11" s="1"/>
  <c r="AX106" i="11"/>
  <c r="AZ106" i="11" s="1"/>
  <c r="AX170" i="11"/>
  <c r="AZ170" i="11" s="1"/>
  <c r="AX234" i="11"/>
  <c r="AZ234" i="11" s="1"/>
  <c r="AX298" i="11"/>
  <c r="AZ298" i="11" s="1"/>
  <c r="AX362" i="11"/>
  <c r="AZ362" i="11" s="1"/>
  <c r="AX51" i="11"/>
  <c r="AZ51" i="11" s="1"/>
  <c r="AX115" i="11"/>
  <c r="AZ115" i="11" s="1"/>
  <c r="AX179" i="11"/>
  <c r="AZ179" i="11" s="1"/>
  <c r="AX243" i="11"/>
  <c r="AZ243" i="11" s="1"/>
  <c r="AX307" i="11"/>
  <c r="AZ307" i="11" s="1"/>
  <c r="AX371" i="11"/>
  <c r="AZ371" i="11" s="1"/>
  <c r="AX52" i="11"/>
  <c r="AZ52" i="11" s="1"/>
  <c r="AX116" i="11"/>
  <c r="AZ116" i="11" s="1"/>
  <c r="AX180" i="11"/>
  <c r="AZ180" i="11" s="1"/>
  <c r="AX244" i="11"/>
  <c r="AZ244" i="11" s="1"/>
  <c r="AX308" i="11"/>
  <c r="AZ308" i="11" s="1"/>
  <c r="AX372" i="11"/>
  <c r="AZ372" i="11" s="1"/>
  <c r="AX53" i="11"/>
  <c r="AZ53" i="11" s="1"/>
  <c r="AX117" i="11"/>
  <c r="AZ117" i="11" s="1"/>
  <c r="AX181" i="11"/>
  <c r="AZ181" i="11" s="1"/>
  <c r="AX245" i="11"/>
  <c r="AZ245" i="11" s="1"/>
  <c r="AX309" i="11"/>
  <c r="AZ309" i="11" s="1"/>
  <c r="AX373" i="11"/>
  <c r="AZ373" i="11" s="1"/>
  <c r="AX22" i="11"/>
  <c r="AZ22" i="11" s="1"/>
  <c r="AX158" i="11"/>
  <c r="AZ158" i="11" s="1"/>
  <c r="AX294" i="11"/>
  <c r="AZ294" i="11" s="1"/>
  <c r="AX54" i="11"/>
  <c r="AZ54" i="11" s="1"/>
  <c r="AX190" i="11"/>
  <c r="AZ190" i="11" s="1"/>
  <c r="AX262" i="11"/>
  <c r="AZ262" i="11" s="1"/>
  <c r="AX39" i="11"/>
  <c r="AZ39" i="11" s="1"/>
  <c r="AX103" i="11"/>
  <c r="AZ103" i="11" s="1"/>
  <c r="AX167" i="11"/>
  <c r="AZ167" i="11" s="1"/>
  <c r="AX231" i="11"/>
  <c r="AZ231" i="11" s="1"/>
  <c r="AX295" i="11"/>
  <c r="AZ295" i="11" s="1"/>
  <c r="AX359" i="11"/>
  <c r="AZ359" i="11" s="1"/>
  <c r="AX40" i="11"/>
  <c r="AZ40" i="11" s="1"/>
  <c r="AX104" i="11"/>
  <c r="AZ104" i="11" s="1"/>
  <c r="AX168" i="11"/>
  <c r="AZ168" i="11" s="1"/>
  <c r="AX232" i="11"/>
  <c r="AZ232" i="11" s="1"/>
  <c r="AX296" i="11"/>
  <c r="AZ296" i="11" s="1"/>
  <c r="AX360" i="11"/>
  <c r="AZ360" i="11" s="1"/>
  <c r="AX41" i="11"/>
  <c r="AZ41" i="11" s="1"/>
  <c r="AX105" i="11"/>
  <c r="AZ105" i="11" s="1"/>
  <c r="AX169" i="11"/>
  <c r="AZ169" i="11" s="1"/>
  <c r="AX233" i="11"/>
  <c r="AZ233" i="11" s="1"/>
  <c r="AX297" i="11"/>
  <c r="AZ297" i="11" s="1"/>
  <c r="AX361" i="11"/>
  <c r="AZ361" i="11" s="1"/>
  <c r="AX50" i="11"/>
  <c r="AZ50" i="11" s="1"/>
  <c r="AX114" i="11"/>
  <c r="AZ114" i="11" s="1"/>
  <c r="AX178" i="11"/>
  <c r="AZ178" i="11" s="1"/>
  <c r="AX242" i="11"/>
  <c r="AZ242" i="11" s="1"/>
  <c r="AX306" i="11"/>
  <c r="AZ306" i="11" s="1"/>
  <c r="AX370" i="11"/>
  <c r="AZ370" i="11" s="1"/>
  <c r="AX59" i="11"/>
  <c r="AZ59" i="11" s="1"/>
  <c r="AX123" i="11"/>
  <c r="AZ123" i="11" s="1"/>
  <c r="AX187" i="11"/>
  <c r="AZ187" i="11" s="1"/>
  <c r="AX251" i="11"/>
  <c r="AZ251" i="11" s="1"/>
  <c r="AX315" i="11"/>
  <c r="AZ315" i="11" s="1"/>
  <c r="AX379" i="11"/>
  <c r="AZ379" i="11" s="1"/>
  <c r="AX60" i="11"/>
  <c r="AZ60" i="11" s="1"/>
  <c r="AX124" i="11"/>
  <c r="AZ124" i="11" s="1"/>
  <c r="AX188" i="11"/>
  <c r="AZ188" i="11" s="1"/>
  <c r="AX252" i="11"/>
  <c r="AZ252" i="11" s="1"/>
  <c r="AX316" i="11"/>
  <c r="AZ316" i="11" s="1"/>
  <c r="AX380" i="11"/>
  <c r="AZ380" i="11" s="1"/>
  <c r="AX61" i="11"/>
  <c r="AZ61" i="11" s="1"/>
  <c r="AX125" i="11"/>
  <c r="AZ125" i="11" s="1"/>
  <c r="AX189" i="11"/>
  <c r="AZ189" i="11" s="1"/>
  <c r="AX253" i="11"/>
  <c r="AZ253" i="11" s="1"/>
  <c r="AX317" i="11"/>
  <c r="AZ317" i="11" s="1"/>
  <c r="AX381" i="11"/>
  <c r="AZ381" i="11" s="1"/>
  <c r="AX86" i="11"/>
  <c r="AZ86" i="11" s="1"/>
  <c r="AX222" i="11"/>
  <c r="AZ222" i="11" s="1"/>
  <c r="AX358" i="11"/>
  <c r="AZ358" i="11" s="1"/>
  <c r="AX118" i="11"/>
  <c r="AZ118" i="11" s="1"/>
  <c r="AX254" i="11"/>
  <c r="AZ254" i="11" s="1"/>
  <c r="AX326" i="11"/>
  <c r="AZ326" i="11" s="1"/>
  <c r="AX47" i="11"/>
  <c r="AZ47" i="11" s="1"/>
  <c r="AX111" i="11"/>
  <c r="AZ111" i="11" s="1"/>
  <c r="AX175" i="11"/>
  <c r="AZ175" i="11" s="1"/>
  <c r="AX239" i="11"/>
  <c r="AZ239" i="11" s="1"/>
  <c r="AX303" i="11"/>
  <c r="AZ303" i="11" s="1"/>
  <c r="AX367" i="11"/>
  <c r="AZ367" i="11" s="1"/>
  <c r="AX48" i="11"/>
  <c r="AZ48" i="11" s="1"/>
  <c r="AX112" i="11"/>
  <c r="AZ112" i="11" s="1"/>
  <c r="AX176" i="11"/>
  <c r="AZ176" i="11" s="1"/>
  <c r="AX240" i="11"/>
  <c r="AZ240" i="11" s="1"/>
  <c r="AX304" i="11"/>
  <c r="AZ304" i="11" s="1"/>
  <c r="AX368" i="11"/>
  <c r="AZ368" i="11" s="1"/>
  <c r="AX49" i="11"/>
  <c r="AZ49" i="11" s="1"/>
  <c r="AX113" i="11"/>
  <c r="AZ113" i="11" s="1"/>
  <c r="AX177" i="11"/>
  <c r="AZ177" i="11" s="1"/>
  <c r="AX241" i="11"/>
  <c r="AZ241" i="11" s="1"/>
  <c r="AX305" i="11"/>
  <c r="AZ305" i="11" s="1"/>
  <c r="AX369" i="11"/>
  <c r="AZ369" i="11" s="1"/>
  <c r="AX58" i="11"/>
  <c r="AZ58" i="11" s="1"/>
  <c r="AX122" i="11"/>
  <c r="AZ122" i="11" s="1"/>
  <c r="AX186" i="11"/>
  <c r="AZ186" i="11" s="1"/>
  <c r="AX250" i="11"/>
  <c r="AZ250" i="11" s="1"/>
  <c r="AX314" i="11"/>
  <c r="AZ314" i="11" s="1"/>
  <c r="AX378" i="11"/>
  <c r="AZ378" i="11" s="1"/>
  <c r="AX67" i="11"/>
  <c r="AZ67" i="11" s="1"/>
  <c r="AX131" i="11"/>
  <c r="AZ131" i="11" s="1"/>
  <c r="AX195" i="11"/>
  <c r="AZ195" i="11" s="1"/>
  <c r="AX259" i="11"/>
  <c r="AZ259" i="11" s="1"/>
  <c r="AX323" i="11"/>
  <c r="AZ323" i="11" s="1"/>
  <c r="AX4" i="11"/>
  <c r="AZ4" i="11" s="1"/>
  <c r="AX68" i="11"/>
  <c r="AZ68" i="11" s="1"/>
  <c r="AX132" i="11"/>
  <c r="AZ132" i="11" s="1"/>
  <c r="AX196" i="11"/>
  <c r="AZ196" i="11" s="1"/>
  <c r="AX260" i="11"/>
  <c r="AZ260" i="11" s="1"/>
  <c r="AX324" i="11"/>
  <c r="AZ324" i="11" s="1"/>
  <c r="AX5" i="11"/>
  <c r="AZ5" i="11" s="1"/>
  <c r="AX69" i="11"/>
  <c r="AZ69" i="11" s="1"/>
  <c r="AX133" i="11"/>
  <c r="AZ133" i="11" s="1"/>
  <c r="AX197" i="11"/>
  <c r="AZ197" i="11" s="1"/>
  <c r="AX261" i="11"/>
  <c r="AZ261" i="11" s="1"/>
  <c r="AX325" i="11"/>
  <c r="AZ325" i="11" s="1"/>
  <c r="AX14" i="11"/>
  <c r="AZ14" i="11" s="1"/>
  <c r="AX150" i="11"/>
  <c r="AZ150" i="11" s="1"/>
  <c r="AX286" i="11"/>
  <c r="AZ286" i="11" s="1"/>
  <c r="AX46" i="11"/>
  <c r="AZ46" i="11" s="1"/>
  <c r="AX182" i="11"/>
  <c r="AZ182" i="11" s="1"/>
  <c r="AX318" i="11"/>
  <c r="AZ318" i="11" s="1"/>
  <c r="AX55" i="11"/>
  <c r="AZ55" i="11" s="1"/>
  <c r="AX119" i="11"/>
  <c r="AZ119" i="11" s="1"/>
  <c r="AX183" i="11"/>
  <c r="AZ183" i="11" s="1"/>
  <c r="AX247" i="11"/>
  <c r="AZ247" i="11" s="1"/>
  <c r="AX311" i="11"/>
  <c r="AZ311" i="11" s="1"/>
  <c r="AX375" i="11"/>
  <c r="AZ375" i="11" s="1"/>
  <c r="AX56" i="11"/>
  <c r="AZ56" i="11" s="1"/>
  <c r="AX120" i="11"/>
  <c r="AZ120" i="11" s="1"/>
  <c r="AX184" i="11"/>
  <c r="AZ184" i="11" s="1"/>
  <c r="AX248" i="11"/>
  <c r="AZ248" i="11" s="1"/>
  <c r="AX312" i="11"/>
  <c r="AZ312" i="11" s="1"/>
  <c r="AX376" i="11"/>
  <c r="AZ376" i="11" s="1"/>
  <c r="AX57" i="11"/>
  <c r="AZ57" i="11" s="1"/>
  <c r="AX121" i="11"/>
  <c r="AZ121" i="11" s="1"/>
  <c r="AX185" i="11"/>
  <c r="AZ185" i="11" s="1"/>
  <c r="AX249" i="11"/>
  <c r="AZ249" i="11" s="1"/>
  <c r="AX313" i="11"/>
  <c r="AZ313" i="11" s="1"/>
  <c r="AX377" i="11"/>
  <c r="AZ377" i="11" s="1"/>
  <c r="AX66" i="11"/>
  <c r="AZ66" i="11" s="1"/>
  <c r="AX130" i="11"/>
  <c r="AZ130" i="11" s="1"/>
  <c r="AX194" i="11"/>
  <c r="AZ194" i="11" s="1"/>
  <c r="AX258" i="11"/>
  <c r="AZ258" i="11" s="1"/>
  <c r="AX322" i="11"/>
  <c r="AZ322" i="11" s="1"/>
  <c r="AX11" i="11"/>
  <c r="AZ11" i="11" s="1"/>
  <c r="AX75" i="11"/>
  <c r="AZ75" i="11" s="1"/>
  <c r="AX139" i="11"/>
  <c r="AZ139" i="11" s="1"/>
  <c r="AX203" i="11"/>
  <c r="AZ203" i="11" s="1"/>
  <c r="AX267" i="11"/>
  <c r="AZ267" i="11" s="1"/>
  <c r="AX331" i="11"/>
  <c r="AZ331" i="11" s="1"/>
  <c r="AX12" i="11"/>
  <c r="AZ12" i="11" s="1"/>
  <c r="AX76" i="11"/>
  <c r="AZ76" i="11" s="1"/>
  <c r="AX140" i="11"/>
  <c r="AZ140" i="11" s="1"/>
  <c r="AX204" i="11"/>
  <c r="AZ204" i="11" s="1"/>
  <c r="AX268" i="11"/>
  <c r="AZ268" i="11" s="1"/>
  <c r="AX332" i="11"/>
  <c r="AZ332" i="11" s="1"/>
  <c r="AX13" i="11"/>
  <c r="AZ13" i="11" s="1"/>
  <c r="AX77" i="11"/>
  <c r="AZ77" i="11" s="1"/>
  <c r="AX141" i="11"/>
  <c r="AZ141" i="11" s="1"/>
  <c r="AX205" i="11"/>
  <c r="AZ205" i="11" s="1"/>
  <c r="AX269" i="11"/>
  <c r="AZ269" i="11" s="1"/>
  <c r="AX333" i="11"/>
  <c r="AZ333" i="11" s="1"/>
  <c r="AX78" i="11"/>
  <c r="AZ78" i="11" s="1"/>
  <c r="AX214" i="11"/>
  <c r="AZ214" i="11" s="1"/>
  <c r="AX350" i="11"/>
  <c r="AZ350" i="11" s="1"/>
  <c r="AX110" i="11"/>
  <c r="AZ110" i="11" s="1"/>
  <c r="AX246" i="11"/>
  <c r="AZ246" i="11" s="1"/>
  <c r="AX382" i="11"/>
  <c r="AZ382" i="11" s="1"/>
  <c r="AX63" i="11"/>
  <c r="AZ63" i="11" s="1"/>
  <c r="AX127" i="11"/>
  <c r="AZ127" i="11" s="1"/>
  <c r="AX191" i="11"/>
  <c r="AZ191" i="11" s="1"/>
  <c r="AX255" i="11"/>
  <c r="AZ255" i="11" s="1"/>
  <c r="AX319" i="11"/>
  <c r="AZ319" i="11" s="1"/>
  <c r="AX3" i="11"/>
  <c r="AZ3" i="11" s="1"/>
  <c r="AX64" i="11"/>
  <c r="AZ64" i="11" s="1"/>
  <c r="AX128" i="11"/>
  <c r="AZ128" i="11" s="1"/>
  <c r="AX192" i="11"/>
  <c r="AZ192" i="11" s="1"/>
  <c r="AX256" i="11"/>
  <c r="AZ256" i="11" s="1"/>
  <c r="AX320" i="11"/>
  <c r="AZ320" i="11" s="1"/>
  <c r="AX65" i="11"/>
  <c r="AZ65" i="11" s="1"/>
  <c r="AX129" i="11"/>
  <c r="AZ129" i="11" s="1"/>
  <c r="AX193" i="11"/>
  <c r="AZ193" i="11" s="1"/>
  <c r="AX257" i="11"/>
  <c r="AZ257" i="11" s="1"/>
  <c r="AX321" i="11"/>
  <c r="AZ321" i="11" s="1"/>
  <c r="AX10" i="11"/>
  <c r="AZ10" i="11" s="1"/>
  <c r="AX74" i="11"/>
  <c r="AZ74" i="11" s="1"/>
  <c r="AX138" i="11"/>
  <c r="AZ138" i="11" s="1"/>
  <c r="AX202" i="11"/>
  <c r="AZ202" i="11" s="1"/>
  <c r="AX266" i="11"/>
  <c r="AZ266" i="11" s="1"/>
  <c r="AX330" i="11"/>
  <c r="AZ330" i="11" s="1"/>
  <c r="AX19" i="11"/>
  <c r="AZ19" i="11" s="1"/>
  <c r="AX83" i="11"/>
  <c r="AZ83" i="11" s="1"/>
  <c r="AX147" i="11"/>
  <c r="AZ147" i="11" s="1"/>
  <c r="AX211" i="11"/>
  <c r="AZ211" i="11" s="1"/>
  <c r="AX275" i="11"/>
  <c r="AZ275" i="11" s="1"/>
  <c r="AX339" i="11"/>
  <c r="AZ339" i="11" s="1"/>
  <c r="AX20" i="11"/>
  <c r="AZ20" i="11" s="1"/>
  <c r="AX84" i="11"/>
  <c r="AZ84" i="11" s="1"/>
  <c r="AX148" i="11"/>
  <c r="AZ148" i="11" s="1"/>
  <c r="AX212" i="11"/>
  <c r="AZ212" i="11" s="1"/>
  <c r="AX276" i="11"/>
  <c r="AZ276" i="11" s="1"/>
  <c r="AX340" i="11"/>
  <c r="AZ340" i="11" s="1"/>
  <c r="AX21" i="11"/>
  <c r="AZ21" i="11" s="1"/>
  <c r="AX85" i="11"/>
  <c r="AZ85" i="11" s="1"/>
  <c r="AX149" i="11"/>
  <c r="AZ149" i="11" s="1"/>
  <c r="AX213" i="11"/>
  <c r="AZ213" i="11" s="1"/>
  <c r="AX277" i="11"/>
  <c r="AZ277" i="11" s="1"/>
  <c r="AX341" i="11"/>
  <c r="AZ341" i="11" s="1"/>
  <c r="AX142" i="11"/>
  <c r="AZ142" i="11" s="1"/>
  <c r="AX278" i="11"/>
  <c r="AZ278" i="11" s="1"/>
  <c r="AX38" i="11"/>
  <c r="AZ38" i="11" s="1"/>
  <c r="AX174" i="11"/>
  <c r="AZ174" i="11" s="1"/>
  <c r="AX310" i="11"/>
  <c r="AZ310" i="11" s="1"/>
  <c r="AX6" i="11"/>
  <c r="AZ6" i="11" s="1"/>
  <c r="AX7" i="11"/>
  <c r="AZ7" i="11" s="1"/>
  <c r="AX71" i="11"/>
  <c r="AZ71" i="11" s="1"/>
  <c r="AX135" i="11"/>
  <c r="AZ135" i="11" s="1"/>
  <c r="AX199" i="11"/>
  <c r="AZ199" i="11" s="1"/>
  <c r="AX263" i="11"/>
  <c r="AZ263" i="11" s="1"/>
  <c r="AX327" i="11"/>
  <c r="AZ327" i="11" s="1"/>
  <c r="AX8" i="11"/>
  <c r="AZ8" i="11" s="1"/>
  <c r="AX72" i="11"/>
  <c r="AZ72" i="11" s="1"/>
  <c r="AX136" i="11"/>
  <c r="AZ136" i="11" s="1"/>
  <c r="AX200" i="11"/>
  <c r="AZ200" i="11" s="1"/>
  <c r="AX264" i="11"/>
  <c r="AZ264" i="11" s="1"/>
  <c r="AX328" i="11"/>
  <c r="AZ328" i="11" s="1"/>
  <c r="AX9" i="11"/>
  <c r="AZ9" i="11" s="1"/>
  <c r="AX73" i="11"/>
  <c r="AZ73" i="11" s="1"/>
  <c r="AX137" i="11"/>
  <c r="AZ137" i="11" s="1"/>
  <c r="AX201" i="11"/>
  <c r="AZ201" i="11" s="1"/>
  <c r="AX265" i="11"/>
  <c r="AZ265" i="11" s="1"/>
  <c r="AX329" i="11"/>
  <c r="AZ329" i="11" s="1"/>
  <c r="AX18" i="11"/>
  <c r="AZ18" i="11" s="1"/>
  <c r="AX82" i="11"/>
  <c r="AZ82" i="11" s="1"/>
  <c r="AX146" i="11"/>
  <c r="AZ146" i="11" s="1"/>
  <c r="AX210" i="11"/>
  <c r="AZ210" i="11" s="1"/>
  <c r="AX274" i="11"/>
  <c r="AZ274" i="11" s="1"/>
  <c r="AX338" i="11"/>
  <c r="AZ338" i="11" s="1"/>
  <c r="AX27" i="11"/>
  <c r="AZ27" i="11" s="1"/>
  <c r="AX91" i="11"/>
  <c r="AZ91" i="11" s="1"/>
  <c r="AX155" i="11"/>
  <c r="AZ155" i="11" s="1"/>
  <c r="AX219" i="11"/>
  <c r="AZ219" i="11" s="1"/>
  <c r="AX283" i="11"/>
  <c r="AZ283" i="11" s="1"/>
  <c r="AX347" i="11"/>
  <c r="AZ347" i="11" s="1"/>
  <c r="AX28" i="11"/>
  <c r="AZ28" i="11" s="1"/>
  <c r="AX92" i="11"/>
  <c r="AZ92" i="11" s="1"/>
  <c r="AX156" i="11"/>
  <c r="AZ156" i="11" s="1"/>
  <c r="AX220" i="11"/>
  <c r="AZ220" i="11" s="1"/>
  <c r="AX284" i="11"/>
  <c r="AZ284" i="11" s="1"/>
  <c r="AX348" i="11"/>
  <c r="AZ348" i="11" s="1"/>
  <c r="AX29" i="11"/>
  <c r="AZ29" i="11" s="1"/>
  <c r="AX93" i="11"/>
  <c r="AZ93" i="11" s="1"/>
  <c r="AX157" i="11"/>
  <c r="AZ157" i="11" s="1"/>
  <c r="AX221" i="11"/>
  <c r="AZ221" i="11" s="1"/>
  <c r="AX285" i="11"/>
  <c r="AZ285" i="11" s="1"/>
  <c r="AX349" i="11"/>
  <c r="AZ349" i="11" s="1"/>
  <c r="AX206" i="11"/>
  <c r="AZ206" i="11" s="1"/>
  <c r="AX342" i="11"/>
  <c r="AZ342" i="11" s="1"/>
  <c r="AX102" i="11"/>
  <c r="AZ102" i="11" s="1"/>
  <c r="AX238" i="11"/>
  <c r="AZ238" i="11" s="1"/>
  <c r="AX374" i="11"/>
  <c r="AZ374" i="11" s="1"/>
  <c r="AX70" i="11"/>
  <c r="AZ70" i="11" s="1"/>
  <c r="AX15" i="11"/>
  <c r="AZ15" i="11" s="1"/>
  <c r="AX79" i="11"/>
  <c r="AZ79" i="11" s="1"/>
  <c r="AX143" i="11"/>
  <c r="AZ143" i="11" s="1"/>
  <c r="AX207" i="11"/>
  <c r="AZ207" i="11" s="1"/>
  <c r="AX271" i="11"/>
  <c r="AZ271" i="11" s="1"/>
  <c r="AX335" i="11"/>
  <c r="AZ335" i="11" s="1"/>
  <c r="AX16" i="11"/>
  <c r="AZ16" i="11" s="1"/>
  <c r="AX80" i="11"/>
  <c r="AZ80" i="11" s="1"/>
  <c r="AX144" i="11"/>
  <c r="AZ144" i="11" s="1"/>
  <c r="AX208" i="11"/>
  <c r="AZ208" i="11" s="1"/>
  <c r="AX272" i="11"/>
  <c r="AZ272" i="11" s="1"/>
  <c r="AX336" i="11"/>
  <c r="AZ336" i="11" s="1"/>
  <c r="AX17" i="11"/>
  <c r="AZ17" i="11" s="1"/>
  <c r="AX81" i="11"/>
  <c r="AZ81" i="11" s="1"/>
  <c r="AX145" i="11"/>
  <c r="AZ145" i="11" s="1"/>
  <c r="AX209" i="11"/>
  <c r="AZ209" i="11" s="1"/>
  <c r="AX273" i="11"/>
  <c r="AZ273" i="11" s="1"/>
  <c r="AX337" i="11"/>
  <c r="AZ337" i="11" s="1"/>
  <c r="AX26" i="11"/>
  <c r="AZ26" i="11" s="1"/>
  <c r="AX90" i="11"/>
  <c r="AZ90" i="11" s="1"/>
  <c r="AX154" i="11"/>
  <c r="AZ154" i="11" s="1"/>
  <c r="AX218" i="11"/>
  <c r="AZ218" i="11" s="1"/>
  <c r="AX282" i="11"/>
  <c r="AZ282" i="11" s="1"/>
  <c r="AX346" i="11"/>
  <c r="AZ346" i="11" s="1"/>
  <c r="AX35" i="11"/>
  <c r="AZ35" i="11" s="1"/>
  <c r="AX99" i="11"/>
  <c r="AZ99" i="11" s="1"/>
  <c r="AX163" i="11"/>
  <c r="AZ163" i="11" s="1"/>
  <c r="AX227" i="11"/>
  <c r="AZ227" i="11" s="1"/>
  <c r="AX291" i="11"/>
  <c r="AZ291" i="11" s="1"/>
  <c r="AX355" i="11"/>
  <c r="AZ355" i="11" s="1"/>
  <c r="AX36" i="11"/>
  <c r="AZ36" i="11" s="1"/>
  <c r="AX100" i="11"/>
  <c r="AZ100" i="11" s="1"/>
  <c r="AX164" i="11"/>
  <c r="AZ164" i="11" s="1"/>
  <c r="AX228" i="11"/>
  <c r="AZ228" i="11" s="1"/>
  <c r="AX292" i="11"/>
  <c r="AZ292" i="11" s="1"/>
  <c r="AX356" i="11"/>
  <c r="AZ356" i="11" s="1"/>
  <c r="AX37" i="11"/>
  <c r="AZ37" i="11" s="1"/>
  <c r="AX101" i="11"/>
  <c r="AZ101" i="11" s="1"/>
  <c r="AX165" i="11"/>
  <c r="AZ165" i="11" s="1"/>
  <c r="AX229" i="11"/>
  <c r="AZ229" i="11" s="1"/>
  <c r="AX293" i="11"/>
  <c r="AZ293" i="11" s="1"/>
  <c r="AX357" i="11"/>
  <c r="AZ357" i="11" s="1"/>
  <c r="AX270" i="11"/>
  <c r="AZ270" i="11" s="1"/>
  <c r="AX30" i="11"/>
  <c r="AZ30" i="11" s="1"/>
  <c r="AX166" i="11"/>
  <c r="AZ166" i="11" s="1"/>
  <c r="AX302" i="11"/>
  <c r="AZ302" i="11" s="1"/>
  <c r="AX62" i="11"/>
  <c r="AZ62" i="11" s="1"/>
  <c r="AX134" i="11"/>
  <c r="AZ134" i="11" s="1"/>
  <c r="AX279" i="11"/>
  <c r="AZ279" i="11" s="1"/>
  <c r="AX25" i="11"/>
  <c r="AZ25" i="11" s="1"/>
  <c r="AX162" i="11"/>
  <c r="AZ162" i="11" s="1"/>
  <c r="AX299" i="11"/>
  <c r="AZ299" i="11" s="1"/>
  <c r="AX45" i="11"/>
  <c r="AZ45" i="11" s="1"/>
  <c r="AX230" i="11"/>
  <c r="AZ230" i="11" s="1"/>
  <c r="AX343" i="11"/>
  <c r="AZ343" i="11" s="1"/>
  <c r="AX89" i="11"/>
  <c r="AZ89" i="11" s="1"/>
  <c r="AX226" i="11"/>
  <c r="AZ226" i="11" s="1"/>
  <c r="AX363" i="11"/>
  <c r="AZ363" i="11" s="1"/>
  <c r="AX109" i="11"/>
  <c r="AZ109" i="11" s="1"/>
  <c r="AX366" i="11"/>
  <c r="AZ366" i="11" s="1"/>
  <c r="AX24" i="11"/>
  <c r="AZ24" i="11" s="1"/>
  <c r="AX153" i="11"/>
  <c r="AZ153" i="11" s="1"/>
  <c r="AX290" i="11"/>
  <c r="AZ290" i="11" s="1"/>
  <c r="AX44" i="11"/>
  <c r="AZ44" i="11" s="1"/>
  <c r="AX173" i="11"/>
  <c r="AZ173" i="11" s="1"/>
  <c r="AX126" i="11"/>
  <c r="AZ126" i="11" s="1"/>
  <c r="AX88" i="11"/>
  <c r="AZ88" i="11" s="1"/>
  <c r="AX217" i="11"/>
  <c r="AZ217" i="11" s="1"/>
  <c r="AX354" i="11"/>
  <c r="AZ354" i="11" s="1"/>
  <c r="AX108" i="11"/>
  <c r="AZ108" i="11" s="1"/>
  <c r="AX237" i="11"/>
  <c r="AZ237" i="11" s="1"/>
  <c r="AX198" i="11"/>
  <c r="AZ198" i="11" s="1"/>
  <c r="AX23" i="11"/>
  <c r="AZ23" i="11" s="1"/>
  <c r="AX152" i="11"/>
  <c r="AZ152" i="11" s="1"/>
  <c r="AX281" i="11"/>
  <c r="AZ281" i="11" s="1"/>
  <c r="AX43" i="11"/>
  <c r="AZ43" i="11" s="1"/>
  <c r="AX172" i="11"/>
  <c r="AZ172" i="11" s="1"/>
  <c r="AX301" i="11"/>
  <c r="AZ301" i="11" s="1"/>
  <c r="AX87" i="11"/>
  <c r="AZ87" i="11" s="1"/>
  <c r="AX216" i="11"/>
  <c r="AZ216" i="11" s="1"/>
  <c r="AX345" i="11"/>
  <c r="AZ345" i="11" s="1"/>
  <c r="AX107" i="11"/>
  <c r="AZ107" i="11" s="1"/>
  <c r="AX236" i="11"/>
  <c r="AZ236" i="11" s="1"/>
  <c r="AX365" i="11"/>
  <c r="AZ365" i="11" s="1"/>
  <c r="AX151" i="11"/>
  <c r="AZ151" i="11" s="1"/>
  <c r="AX280" i="11"/>
  <c r="AZ280" i="11" s="1"/>
  <c r="AX34" i="11"/>
  <c r="AZ34" i="11" s="1"/>
  <c r="AX171" i="11"/>
  <c r="AZ171" i="11" s="1"/>
  <c r="AX300" i="11"/>
  <c r="AZ300" i="11" s="1"/>
  <c r="AX334" i="11"/>
  <c r="AZ334" i="11" s="1"/>
  <c r="AX215" i="11"/>
  <c r="AZ215" i="11" s="1"/>
  <c r="AX344" i="11"/>
  <c r="AZ344" i="11" s="1"/>
  <c r="AX98" i="11"/>
  <c r="AZ98" i="11" s="1"/>
  <c r="AX235" i="11"/>
  <c r="AZ235" i="11" s="1"/>
  <c r="AX364" i="11"/>
  <c r="AZ364" i="11" s="1"/>
  <c r="AX94" i="11"/>
  <c r="AZ94" i="11" s="1"/>
  <c r="BM95" i="11"/>
  <c r="BM294" i="11"/>
  <c r="BM196" i="11"/>
  <c r="BM306" i="11"/>
  <c r="BM169" i="11"/>
  <c r="BM32" i="11"/>
  <c r="BM78" i="11"/>
  <c r="BM153" i="11"/>
  <c r="BM282" i="11"/>
  <c r="BM332" i="11"/>
  <c r="BM351" i="11"/>
  <c r="BM107" i="11"/>
  <c r="BM353" i="11"/>
  <c r="BM216" i="11"/>
  <c r="I6" i="8"/>
  <c r="BV52" i="11"/>
  <c r="BX52" i="11" s="1"/>
  <c r="BV116" i="11"/>
  <c r="BX116" i="11" s="1"/>
  <c r="BV180" i="11"/>
  <c r="BX180" i="11" s="1"/>
  <c r="BV244" i="11"/>
  <c r="BX244" i="11" s="1"/>
  <c r="BV308" i="11"/>
  <c r="BX308" i="11" s="1"/>
  <c r="BV372" i="11"/>
  <c r="BX372" i="11" s="1"/>
  <c r="BV56" i="11"/>
  <c r="BX56" i="11" s="1"/>
  <c r="BV120" i="11"/>
  <c r="BX120" i="11" s="1"/>
  <c r="BV184" i="11"/>
  <c r="BX184" i="11" s="1"/>
  <c r="BV14" i="11"/>
  <c r="BX14" i="11" s="1"/>
  <c r="BV99" i="11"/>
  <c r="BX99" i="11" s="1"/>
  <c r="BV185" i="11"/>
  <c r="BX185" i="11" s="1"/>
  <c r="BV266" i="11"/>
  <c r="BX266" i="11" s="1"/>
  <c r="BV339" i="11"/>
  <c r="BX339" i="11" s="1"/>
  <c r="BV37" i="11"/>
  <c r="BX37" i="11" s="1"/>
  <c r="BV122" i="11"/>
  <c r="BX122" i="11" s="1"/>
  <c r="BV207" i="11"/>
  <c r="BX207" i="11" s="1"/>
  <c r="BV286" i="11"/>
  <c r="BX286" i="11" s="1"/>
  <c r="BV359" i="11"/>
  <c r="BX359" i="11" s="1"/>
  <c r="BV59" i="11"/>
  <c r="BX59" i="11" s="1"/>
  <c r="BV145" i="11"/>
  <c r="BX145" i="11" s="1"/>
  <c r="BV230" i="11"/>
  <c r="BX230" i="11" s="1"/>
  <c r="BV305" i="11"/>
  <c r="BX305" i="11" s="1"/>
  <c r="BV378" i="11"/>
  <c r="BX378" i="11" s="1"/>
  <c r="BV82" i="11"/>
  <c r="BX82" i="11" s="1"/>
  <c r="BV167" i="11"/>
  <c r="BX167" i="11" s="1"/>
  <c r="BV251" i="11"/>
  <c r="BX251" i="11" s="1"/>
  <c r="BV138" i="11"/>
  <c r="BX138" i="11" s="1"/>
  <c r="BV291" i="11"/>
  <c r="BX291" i="11" s="1"/>
  <c r="BV33" i="11"/>
  <c r="BX33" i="11" s="1"/>
  <c r="BV203" i="11"/>
  <c r="BX203" i="11" s="1"/>
  <c r="BV337" i="11"/>
  <c r="BX337" i="11" s="1"/>
  <c r="BV98" i="11"/>
  <c r="BX98" i="11" s="1"/>
  <c r="BV265" i="11"/>
  <c r="BX265" i="11" s="1"/>
  <c r="BV3" i="11"/>
  <c r="BX3" i="11" s="1"/>
  <c r="BV169" i="11"/>
  <c r="BX169" i="11" s="1"/>
  <c r="BV311" i="11"/>
  <c r="BX311" i="11" s="1"/>
  <c r="BV63" i="11"/>
  <c r="BX63" i="11" s="1"/>
  <c r="BV234" i="11"/>
  <c r="BX234" i="11" s="1"/>
  <c r="BV357" i="11"/>
  <c r="BX357" i="11" s="1"/>
  <c r="BV335" i="11"/>
  <c r="BX335" i="11" s="1"/>
  <c r="BV345" i="11"/>
  <c r="BX345" i="11" s="1"/>
  <c r="BV346" i="11"/>
  <c r="BX346" i="11" s="1"/>
  <c r="BV65" i="11"/>
  <c r="BX65" i="11" s="1"/>
  <c r="BV66" i="11"/>
  <c r="BX66" i="11" s="1"/>
  <c r="BV73" i="11"/>
  <c r="BX73" i="11" s="1"/>
  <c r="BV137" i="11"/>
  <c r="BX137" i="11" s="1"/>
  <c r="BV60" i="11"/>
  <c r="BX60" i="11" s="1"/>
  <c r="BV124" i="11"/>
  <c r="BX124" i="11" s="1"/>
  <c r="BV188" i="11"/>
  <c r="BX188" i="11" s="1"/>
  <c r="BV252" i="11"/>
  <c r="BX252" i="11" s="1"/>
  <c r="BV316" i="11"/>
  <c r="BX316" i="11" s="1"/>
  <c r="BV380" i="11"/>
  <c r="BX380" i="11" s="1"/>
  <c r="BV64" i="11"/>
  <c r="BX64" i="11" s="1"/>
  <c r="BV128" i="11"/>
  <c r="BX128" i="11" s="1"/>
  <c r="BV192" i="11"/>
  <c r="BX192" i="11" s="1"/>
  <c r="BV25" i="11"/>
  <c r="BX25" i="11" s="1"/>
  <c r="BV110" i="11"/>
  <c r="BX110" i="11" s="1"/>
  <c r="BV195" i="11"/>
  <c r="BX195" i="11" s="1"/>
  <c r="BV275" i="11"/>
  <c r="BX275" i="11" s="1"/>
  <c r="BV349" i="11"/>
  <c r="BX349" i="11" s="1"/>
  <c r="BV47" i="11"/>
  <c r="BX47" i="11" s="1"/>
  <c r="BV133" i="11"/>
  <c r="BX133" i="11" s="1"/>
  <c r="BV218" i="11"/>
  <c r="BX218" i="11" s="1"/>
  <c r="BV295" i="11"/>
  <c r="BX295" i="11" s="1"/>
  <c r="BV368" i="11"/>
  <c r="BX368" i="11" s="1"/>
  <c r="BV70" i="11"/>
  <c r="BX70" i="11" s="1"/>
  <c r="BV155" i="11"/>
  <c r="BX155" i="11" s="1"/>
  <c r="BV241" i="11"/>
  <c r="BX241" i="11" s="1"/>
  <c r="BV314" i="11"/>
  <c r="BX314" i="11" s="1"/>
  <c r="BV7" i="11"/>
  <c r="BX7" i="11" s="1"/>
  <c r="BV93" i="11"/>
  <c r="BX93" i="11" s="1"/>
  <c r="BV178" i="11"/>
  <c r="BX178" i="11" s="1"/>
  <c r="BV261" i="11"/>
  <c r="BX261" i="11" s="1"/>
  <c r="BV159" i="11"/>
  <c r="BX159" i="11" s="1"/>
  <c r="BV307" i="11"/>
  <c r="BX307" i="11" s="1"/>
  <c r="BV54" i="11"/>
  <c r="BX54" i="11" s="1"/>
  <c r="BV225" i="11"/>
  <c r="BX225" i="11" s="1"/>
  <c r="BV353" i="11"/>
  <c r="BX353" i="11" s="1"/>
  <c r="BV119" i="11"/>
  <c r="BX119" i="11" s="1"/>
  <c r="BV281" i="11"/>
  <c r="BX281" i="11" s="1"/>
  <c r="BV19" i="11"/>
  <c r="BX19" i="11" s="1"/>
  <c r="BV190" i="11"/>
  <c r="BX190" i="11" s="1"/>
  <c r="BV327" i="11"/>
  <c r="BX327" i="11" s="1"/>
  <c r="BV85" i="11"/>
  <c r="BX85" i="11" s="1"/>
  <c r="BV254" i="11"/>
  <c r="BX254" i="11" s="1"/>
  <c r="BV373" i="11"/>
  <c r="BX373" i="11" s="1"/>
  <c r="BV375" i="11"/>
  <c r="BX375" i="11" s="1"/>
  <c r="BV379" i="11"/>
  <c r="BX379" i="11" s="1"/>
  <c r="BV51" i="11"/>
  <c r="BX51" i="11" s="1"/>
  <c r="BV115" i="11"/>
  <c r="BX115" i="11" s="1"/>
  <c r="BV129" i="11"/>
  <c r="BX129" i="11" s="1"/>
  <c r="BV130" i="11"/>
  <c r="BX130" i="11" s="1"/>
  <c r="BV194" i="11"/>
  <c r="BX194" i="11" s="1"/>
  <c r="BV4" i="11"/>
  <c r="BX4" i="11" s="1"/>
  <c r="BV68" i="11"/>
  <c r="BX68" i="11" s="1"/>
  <c r="BV132" i="11"/>
  <c r="BX132" i="11" s="1"/>
  <c r="BV196" i="11"/>
  <c r="BX196" i="11" s="1"/>
  <c r="BV260" i="11"/>
  <c r="BX260" i="11" s="1"/>
  <c r="BV324" i="11"/>
  <c r="BX324" i="11" s="1"/>
  <c r="BV8" i="11"/>
  <c r="BX8" i="11" s="1"/>
  <c r="BV72" i="11"/>
  <c r="BX72" i="11" s="1"/>
  <c r="BV136" i="11"/>
  <c r="BX136" i="11" s="1"/>
  <c r="BV200" i="11"/>
  <c r="BX200" i="11" s="1"/>
  <c r="BV35" i="11"/>
  <c r="BX35" i="11" s="1"/>
  <c r="BV121" i="11"/>
  <c r="BX121" i="11" s="1"/>
  <c r="BV206" i="11"/>
  <c r="BX206" i="11" s="1"/>
  <c r="BV285" i="11"/>
  <c r="BX285" i="11" s="1"/>
  <c r="BV358" i="11"/>
  <c r="BX358" i="11" s="1"/>
  <c r="BV58" i="11"/>
  <c r="BX58" i="11" s="1"/>
  <c r="BV143" i="11"/>
  <c r="BX143" i="11" s="1"/>
  <c r="BV229" i="11"/>
  <c r="BX229" i="11" s="1"/>
  <c r="BV304" i="11"/>
  <c r="BX304" i="11" s="1"/>
  <c r="BV377" i="11"/>
  <c r="BX377" i="11" s="1"/>
  <c r="BV81" i="11"/>
  <c r="BX81" i="11" s="1"/>
  <c r="BV166" i="11"/>
  <c r="BX166" i="11" s="1"/>
  <c r="BV250" i="11"/>
  <c r="BX250" i="11" s="1"/>
  <c r="BV323" i="11"/>
  <c r="BX323" i="11" s="1"/>
  <c r="BV18" i="11"/>
  <c r="BX18" i="11" s="1"/>
  <c r="BV103" i="11"/>
  <c r="BX103" i="11" s="1"/>
  <c r="BV189" i="11"/>
  <c r="BX189" i="11" s="1"/>
  <c r="BV10" i="11"/>
  <c r="BX10" i="11" s="1"/>
  <c r="BV181" i="11"/>
  <c r="BX181" i="11" s="1"/>
  <c r="BV320" i="11"/>
  <c r="BX320" i="11" s="1"/>
  <c r="BV75" i="11"/>
  <c r="BX75" i="11" s="1"/>
  <c r="BV246" i="11"/>
  <c r="BX246" i="11" s="1"/>
  <c r="BV366" i="11"/>
  <c r="BX366" i="11" s="1"/>
  <c r="BV141" i="11"/>
  <c r="BX141" i="11" s="1"/>
  <c r="BV297" i="11"/>
  <c r="BX297" i="11" s="1"/>
  <c r="BV41" i="11"/>
  <c r="BX41" i="11" s="1"/>
  <c r="BV211" i="11"/>
  <c r="BX211" i="11" s="1"/>
  <c r="BV343" i="11"/>
  <c r="BX343" i="11" s="1"/>
  <c r="BV106" i="11"/>
  <c r="BX106" i="11" s="1"/>
  <c r="BV271" i="11"/>
  <c r="BX271" i="11" s="1"/>
  <c r="BV30" i="11"/>
  <c r="BX30" i="11" s="1"/>
  <c r="BV43" i="11"/>
  <c r="BX43" i="11" s="1"/>
  <c r="BV45" i="11"/>
  <c r="BX45" i="11" s="1"/>
  <c r="BV109" i="11"/>
  <c r="BX109" i="11" s="1"/>
  <c r="BV173" i="11"/>
  <c r="BX173" i="11" s="1"/>
  <c r="BV179" i="11"/>
  <c r="BX179" i="11" s="1"/>
  <c r="BV193" i="11"/>
  <c r="BX193" i="11" s="1"/>
  <c r="BV255" i="11"/>
  <c r="BX255" i="11" s="1"/>
  <c r="BV12" i="11"/>
  <c r="BX12" i="11" s="1"/>
  <c r="BV76" i="11"/>
  <c r="BX76" i="11" s="1"/>
  <c r="BV140" i="11"/>
  <c r="BX140" i="11" s="1"/>
  <c r="BV204" i="11"/>
  <c r="BX204" i="11" s="1"/>
  <c r="BV268" i="11"/>
  <c r="BX268" i="11" s="1"/>
  <c r="BV332" i="11"/>
  <c r="BX332" i="11" s="1"/>
  <c r="BV16" i="11"/>
  <c r="BX16" i="11" s="1"/>
  <c r="BV80" i="11"/>
  <c r="BX80" i="11" s="1"/>
  <c r="BV144" i="11"/>
  <c r="BX144" i="11" s="1"/>
  <c r="BV208" i="11"/>
  <c r="BX208" i="11" s="1"/>
  <c r="BV46" i="11"/>
  <c r="BX46" i="11" s="1"/>
  <c r="BV131" i="11"/>
  <c r="BX131" i="11" s="1"/>
  <c r="BV217" i="11"/>
  <c r="BX217" i="11" s="1"/>
  <c r="BV294" i="11"/>
  <c r="BX294" i="11" s="1"/>
  <c r="BV367" i="11"/>
  <c r="BX367" i="11" s="1"/>
  <c r="BV69" i="11"/>
  <c r="BX69" i="11" s="1"/>
  <c r="BV154" i="11"/>
  <c r="BX154" i="11" s="1"/>
  <c r="BV239" i="11"/>
  <c r="BX239" i="11" s="1"/>
  <c r="BV313" i="11"/>
  <c r="BX313" i="11" s="1"/>
  <c r="BV6" i="11"/>
  <c r="BX6" i="11" s="1"/>
  <c r="BV91" i="11"/>
  <c r="BX91" i="11" s="1"/>
  <c r="BV177" i="11"/>
  <c r="BX177" i="11" s="1"/>
  <c r="BV259" i="11"/>
  <c r="BX259" i="11" s="1"/>
  <c r="BV333" i="11"/>
  <c r="BX333" i="11" s="1"/>
  <c r="BV29" i="11"/>
  <c r="BX29" i="11" s="1"/>
  <c r="BV114" i="11"/>
  <c r="BX114" i="11" s="1"/>
  <c r="BV199" i="11"/>
  <c r="BX199" i="11" s="1"/>
  <c r="BV31" i="11"/>
  <c r="BX31" i="11" s="1"/>
  <c r="BV202" i="11"/>
  <c r="BX202" i="11" s="1"/>
  <c r="BV336" i="11"/>
  <c r="BX336" i="11" s="1"/>
  <c r="BV97" i="11"/>
  <c r="BX97" i="11" s="1"/>
  <c r="BV264" i="11"/>
  <c r="BX264" i="11" s="1"/>
  <c r="BV382" i="11"/>
  <c r="BX382" i="11" s="1"/>
  <c r="BV162" i="11"/>
  <c r="BX162" i="11" s="1"/>
  <c r="BV310" i="11"/>
  <c r="BX310" i="11" s="1"/>
  <c r="BV62" i="11"/>
  <c r="BX62" i="11" s="1"/>
  <c r="BV233" i="11"/>
  <c r="BX233" i="11" s="1"/>
  <c r="BV355" i="11"/>
  <c r="BX355" i="11" s="1"/>
  <c r="BV127" i="11"/>
  <c r="BX127" i="11" s="1"/>
  <c r="BV283" i="11"/>
  <c r="BX283" i="11" s="1"/>
  <c r="BV87" i="11"/>
  <c r="BX87" i="11" s="1"/>
  <c r="BV94" i="11"/>
  <c r="BX94" i="11" s="1"/>
  <c r="BV107" i="11"/>
  <c r="BX107" i="11" s="1"/>
  <c r="BV171" i="11"/>
  <c r="BX171" i="11" s="1"/>
  <c r="BV235" i="11"/>
  <c r="BX235" i="11" s="1"/>
  <c r="BV237" i="11"/>
  <c r="BX237" i="11" s="1"/>
  <c r="BV243" i="11"/>
  <c r="BX243" i="11" s="1"/>
  <c r="BV290" i="11"/>
  <c r="BX290" i="11" s="1"/>
  <c r="BV20" i="11"/>
  <c r="BX20" i="11" s="1"/>
  <c r="BV84" i="11"/>
  <c r="BX84" i="11" s="1"/>
  <c r="BV148" i="11"/>
  <c r="BX148" i="11" s="1"/>
  <c r="BV212" i="11"/>
  <c r="BX212" i="11" s="1"/>
  <c r="BV276" i="11"/>
  <c r="BX276" i="11" s="1"/>
  <c r="BV340" i="11"/>
  <c r="BX340" i="11" s="1"/>
  <c r="BV24" i="11"/>
  <c r="BX24" i="11" s="1"/>
  <c r="BV88" i="11"/>
  <c r="BX88" i="11" s="1"/>
  <c r="BV152" i="11"/>
  <c r="BX152" i="11" s="1"/>
  <c r="BV216" i="11"/>
  <c r="BX216" i="11" s="1"/>
  <c r="BV57" i="11"/>
  <c r="BX57" i="11" s="1"/>
  <c r="BV142" i="11"/>
  <c r="BX142" i="11" s="1"/>
  <c r="BV227" i="11"/>
  <c r="BX227" i="11" s="1"/>
  <c r="BV303" i="11"/>
  <c r="BX303" i="11" s="1"/>
  <c r="BV376" i="11"/>
  <c r="BX376" i="11" s="1"/>
  <c r="BV79" i="11"/>
  <c r="BX79" i="11" s="1"/>
  <c r="BV165" i="11"/>
  <c r="BX165" i="11" s="1"/>
  <c r="BV249" i="11"/>
  <c r="BX249" i="11" s="1"/>
  <c r="BV322" i="11"/>
  <c r="BX322" i="11" s="1"/>
  <c r="BV17" i="11"/>
  <c r="BX17" i="11" s="1"/>
  <c r="BV102" i="11"/>
  <c r="BX102" i="11" s="1"/>
  <c r="BV187" i="11"/>
  <c r="BX187" i="11" s="1"/>
  <c r="BV269" i="11"/>
  <c r="BX269" i="11" s="1"/>
  <c r="BV342" i="11"/>
  <c r="BX342" i="11" s="1"/>
  <c r="BV39" i="11"/>
  <c r="BX39" i="11" s="1"/>
  <c r="BV125" i="11"/>
  <c r="BX125" i="11" s="1"/>
  <c r="BV210" i="11"/>
  <c r="BX210" i="11" s="1"/>
  <c r="BV53" i="11"/>
  <c r="BX53" i="11" s="1"/>
  <c r="BV223" i="11"/>
  <c r="BX223" i="11" s="1"/>
  <c r="BV352" i="11"/>
  <c r="BX352" i="11" s="1"/>
  <c r="BV118" i="11"/>
  <c r="BX118" i="11" s="1"/>
  <c r="BV280" i="11"/>
  <c r="BX280" i="11" s="1"/>
  <c r="BV13" i="11"/>
  <c r="BX13" i="11" s="1"/>
  <c r="BV183" i="11"/>
  <c r="BX183" i="11" s="1"/>
  <c r="BV326" i="11"/>
  <c r="BX326" i="11" s="1"/>
  <c r="BV83" i="11"/>
  <c r="BX83" i="11" s="1"/>
  <c r="BV253" i="11"/>
  <c r="BX253" i="11" s="1"/>
  <c r="BV371" i="11"/>
  <c r="BX371" i="11" s="1"/>
  <c r="BV149" i="11"/>
  <c r="BX149" i="11" s="1"/>
  <c r="BV299" i="11"/>
  <c r="BX299" i="11" s="1"/>
  <c r="BV150" i="11"/>
  <c r="BX150" i="11" s="1"/>
  <c r="BV151" i="11"/>
  <c r="BX151" i="11" s="1"/>
  <c r="BV158" i="11"/>
  <c r="BX158" i="11" s="1"/>
  <c r="BV222" i="11"/>
  <c r="BX222" i="11" s="1"/>
  <c r="BV274" i="11"/>
  <c r="BX274" i="11" s="1"/>
  <c r="BV288" i="11"/>
  <c r="BX288" i="11" s="1"/>
  <c r="BV289" i="11"/>
  <c r="BX289" i="11" s="1"/>
  <c r="BV334" i="11"/>
  <c r="BX334" i="11" s="1"/>
  <c r="BV28" i="11"/>
  <c r="BX28" i="11" s="1"/>
  <c r="BV92" i="11"/>
  <c r="BX92" i="11" s="1"/>
  <c r="BV156" i="11"/>
  <c r="BX156" i="11" s="1"/>
  <c r="BV220" i="11"/>
  <c r="BX220" i="11" s="1"/>
  <c r="BV284" i="11"/>
  <c r="BX284" i="11" s="1"/>
  <c r="BV348" i="11"/>
  <c r="BX348" i="11" s="1"/>
  <c r="BV32" i="11"/>
  <c r="BX32" i="11" s="1"/>
  <c r="BV96" i="11"/>
  <c r="BX96" i="11" s="1"/>
  <c r="BV160" i="11"/>
  <c r="BX160" i="11" s="1"/>
  <c r="BV224" i="11"/>
  <c r="BX224" i="11" s="1"/>
  <c r="BV67" i="11"/>
  <c r="BX67" i="11" s="1"/>
  <c r="BV153" i="11"/>
  <c r="BX153" i="11" s="1"/>
  <c r="BV238" i="11"/>
  <c r="BX238" i="11" s="1"/>
  <c r="BV312" i="11"/>
  <c r="BX312" i="11" s="1"/>
  <c r="BV5" i="11"/>
  <c r="BX5" i="11" s="1"/>
  <c r="BV90" i="11"/>
  <c r="BX90" i="11" s="1"/>
  <c r="BV175" i="11"/>
  <c r="BX175" i="11" s="1"/>
  <c r="BV258" i="11"/>
  <c r="BX258" i="11" s="1"/>
  <c r="BV331" i="11"/>
  <c r="BX331" i="11" s="1"/>
  <c r="BV27" i="11"/>
  <c r="BX27" i="11" s="1"/>
  <c r="BV113" i="11"/>
  <c r="BX113" i="11" s="1"/>
  <c r="BV198" i="11"/>
  <c r="BX198" i="11" s="1"/>
  <c r="BV278" i="11"/>
  <c r="BX278" i="11" s="1"/>
  <c r="BV351" i="11"/>
  <c r="BX351" i="11" s="1"/>
  <c r="BV50" i="11"/>
  <c r="BX50" i="11" s="1"/>
  <c r="BV135" i="11"/>
  <c r="BX135" i="11" s="1"/>
  <c r="BV221" i="11"/>
  <c r="BX221" i="11" s="1"/>
  <c r="BV74" i="11"/>
  <c r="BX74" i="11" s="1"/>
  <c r="BV245" i="11"/>
  <c r="BX245" i="11" s="1"/>
  <c r="BV365" i="11"/>
  <c r="BX365" i="11" s="1"/>
  <c r="BV139" i="11"/>
  <c r="BX139" i="11" s="1"/>
  <c r="BV293" i="11"/>
  <c r="BX293" i="11" s="1"/>
  <c r="BV34" i="11"/>
  <c r="BX34" i="11" s="1"/>
  <c r="BV205" i="11"/>
  <c r="BX205" i="11" s="1"/>
  <c r="BV338" i="11"/>
  <c r="BX338" i="11" s="1"/>
  <c r="BV105" i="11"/>
  <c r="BX105" i="11" s="1"/>
  <c r="BV270" i="11"/>
  <c r="BX270" i="11" s="1"/>
  <c r="BV170" i="11"/>
  <c r="BX170" i="11" s="1"/>
  <c r="BV315" i="11"/>
  <c r="BX315" i="11" s="1"/>
  <c r="BV201" i="11"/>
  <c r="BX201" i="11" s="1"/>
  <c r="BV214" i="11"/>
  <c r="BX214" i="11" s="1"/>
  <c r="BV215" i="11"/>
  <c r="BX215" i="11" s="1"/>
  <c r="BV273" i="11"/>
  <c r="BX273" i="11" s="1"/>
  <c r="BV318" i="11"/>
  <c r="BX318" i="11" s="1"/>
  <c r="BV319" i="11"/>
  <c r="BX319" i="11" s="1"/>
  <c r="BV329" i="11"/>
  <c r="BX329" i="11" s="1"/>
  <c r="BV374" i="11"/>
  <c r="BX374" i="11" s="1"/>
  <c r="BV36" i="11"/>
  <c r="BX36" i="11" s="1"/>
  <c r="BV100" i="11"/>
  <c r="BX100" i="11" s="1"/>
  <c r="BV164" i="11"/>
  <c r="BX164" i="11" s="1"/>
  <c r="BV228" i="11"/>
  <c r="BX228" i="11" s="1"/>
  <c r="BV292" i="11"/>
  <c r="BX292" i="11" s="1"/>
  <c r="BV356" i="11"/>
  <c r="BX356" i="11" s="1"/>
  <c r="BV40" i="11"/>
  <c r="BX40" i="11" s="1"/>
  <c r="BV104" i="11"/>
  <c r="BX104" i="11" s="1"/>
  <c r="BV168" i="11"/>
  <c r="BX168" i="11" s="1"/>
  <c r="BV232" i="11"/>
  <c r="BX232" i="11" s="1"/>
  <c r="BV78" i="11"/>
  <c r="BX78" i="11" s="1"/>
  <c r="BV163" i="11"/>
  <c r="BX163" i="11" s="1"/>
  <c r="BV248" i="11"/>
  <c r="BX248" i="11" s="1"/>
  <c r="BV321" i="11"/>
  <c r="BX321" i="11" s="1"/>
  <c r="BV15" i="11"/>
  <c r="BX15" i="11" s="1"/>
  <c r="BV101" i="11"/>
  <c r="BX101" i="11" s="1"/>
  <c r="BV186" i="11"/>
  <c r="BX186" i="11" s="1"/>
  <c r="BV267" i="11"/>
  <c r="BX267" i="11" s="1"/>
  <c r="BV341" i="11"/>
  <c r="BX341" i="11" s="1"/>
  <c r="BV38" i="11"/>
  <c r="BX38" i="11" s="1"/>
  <c r="BV123" i="11"/>
  <c r="BX123" i="11" s="1"/>
  <c r="BV209" i="11"/>
  <c r="BX209" i="11" s="1"/>
  <c r="BV287" i="11"/>
  <c r="BX287" i="11" s="1"/>
  <c r="BV360" i="11"/>
  <c r="BX360" i="11" s="1"/>
  <c r="BV61" i="11"/>
  <c r="BX61" i="11" s="1"/>
  <c r="BV146" i="11"/>
  <c r="BX146" i="11" s="1"/>
  <c r="BV231" i="11"/>
  <c r="BX231" i="11" s="1"/>
  <c r="BV95" i="11"/>
  <c r="BX95" i="11" s="1"/>
  <c r="BV263" i="11"/>
  <c r="BX263" i="11" s="1"/>
  <c r="BV381" i="11"/>
  <c r="BX381" i="11" s="1"/>
  <c r="BV161" i="11"/>
  <c r="BX161" i="11" s="1"/>
  <c r="BV309" i="11"/>
  <c r="BX309" i="11" s="1"/>
  <c r="BV55" i="11"/>
  <c r="BX55" i="11" s="1"/>
  <c r="BV226" i="11"/>
  <c r="BX226" i="11" s="1"/>
  <c r="BV354" i="11"/>
  <c r="BX354" i="11" s="1"/>
  <c r="BV126" i="11"/>
  <c r="BX126" i="11" s="1"/>
  <c r="BV282" i="11"/>
  <c r="BX282" i="11" s="1"/>
  <c r="BV21" i="11"/>
  <c r="BX21" i="11" s="1"/>
  <c r="BV191" i="11"/>
  <c r="BX191" i="11" s="1"/>
  <c r="BV328" i="11"/>
  <c r="BX328" i="11" s="1"/>
  <c r="BV256" i="11"/>
  <c r="BX256" i="11" s="1"/>
  <c r="BV262" i="11"/>
  <c r="BX262" i="11" s="1"/>
  <c r="BV272" i="11"/>
  <c r="BX272" i="11" s="1"/>
  <c r="BV317" i="11"/>
  <c r="BX317" i="11" s="1"/>
  <c r="BV361" i="11"/>
  <c r="BX361" i="11" s="1"/>
  <c r="BV362" i="11"/>
  <c r="BX362" i="11" s="1"/>
  <c r="BV363" i="11"/>
  <c r="BX363" i="11" s="1"/>
  <c r="BV23" i="11"/>
  <c r="BX23" i="11" s="1"/>
  <c r="BV48" i="11"/>
  <c r="BX48" i="11" s="1"/>
  <c r="BV26" i="11"/>
  <c r="BX26" i="11" s="1"/>
  <c r="BV296" i="11"/>
  <c r="BX296" i="11" s="1"/>
  <c r="BV182" i="11"/>
  <c r="BX182" i="11" s="1"/>
  <c r="BV213" i="11"/>
  <c r="BX213" i="11" s="1"/>
  <c r="BV86" i="11"/>
  <c r="BX86" i="11" s="1"/>
  <c r="BV112" i="11"/>
  <c r="BX112" i="11" s="1"/>
  <c r="BV111" i="11"/>
  <c r="BX111" i="11" s="1"/>
  <c r="BV369" i="11"/>
  <c r="BX369" i="11" s="1"/>
  <c r="BV325" i="11"/>
  <c r="BX325" i="11" s="1"/>
  <c r="BV344" i="11"/>
  <c r="BX344" i="11" s="1"/>
  <c r="BV44" i="11"/>
  <c r="BX44" i="11" s="1"/>
  <c r="BV176" i="11"/>
  <c r="BX176" i="11" s="1"/>
  <c r="BV197" i="11"/>
  <c r="BX197" i="11" s="1"/>
  <c r="BV71" i="11"/>
  <c r="BX71" i="11" s="1"/>
  <c r="BV77" i="11"/>
  <c r="BX77" i="11" s="1"/>
  <c r="BV301" i="11"/>
  <c r="BX301" i="11" s="1"/>
  <c r="BV108" i="11"/>
  <c r="BX108" i="11" s="1"/>
  <c r="BV240" i="11"/>
  <c r="BX240" i="11" s="1"/>
  <c r="BV277" i="11"/>
  <c r="BX277" i="11" s="1"/>
  <c r="BV157" i="11"/>
  <c r="BX157" i="11" s="1"/>
  <c r="BV247" i="11"/>
  <c r="BX247" i="11" s="1"/>
  <c r="BV302" i="11"/>
  <c r="BX302" i="11" s="1"/>
  <c r="BV172" i="11"/>
  <c r="BX172" i="11" s="1"/>
  <c r="BV89" i="11"/>
  <c r="BX89" i="11" s="1"/>
  <c r="BV350" i="11"/>
  <c r="BX350" i="11" s="1"/>
  <c r="BV242" i="11"/>
  <c r="BX242" i="11" s="1"/>
  <c r="BV370" i="11"/>
  <c r="BX370" i="11" s="1"/>
  <c r="BV306" i="11"/>
  <c r="BX306" i="11" s="1"/>
  <c r="BV236" i="11"/>
  <c r="BX236" i="11" s="1"/>
  <c r="BV174" i="11"/>
  <c r="BX174" i="11" s="1"/>
  <c r="BV49" i="11"/>
  <c r="BX49" i="11" s="1"/>
  <c r="BV117" i="11"/>
  <c r="BX117" i="11" s="1"/>
  <c r="BV147" i="11"/>
  <c r="BX147" i="11" s="1"/>
  <c r="BV347" i="11"/>
  <c r="BX347" i="11" s="1"/>
  <c r="BV300" i="11"/>
  <c r="BX300" i="11" s="1"/>
  <c r="BV257" i="11"/>
  <c r="BX257" i="11" s="1"/>
  <c r="BV134" i="11"/>
  <c r="BX134" i="11" s="1"/>
  <c r="BV279" i="11"/>
  <c r="BX279" i="11" s="1"/>
  <c r="BV298" i="11"/>
  <c r="BX298" i="11" s="1"/>
  <c r="BV9" i="11"/>
  <c r="BX9" i="11" s="1"/>
  <c r="BV219" i="11"/>
  <c r="BX219" i="11" s="1"/>
  <c r="BV11" i="11"/>
  <c r="BX11" i="11" s="1"/>
  <c r="BV42" i="11"/>
  <c r="BX42" i="11" s="1"/>
  <c r="BV22" i="11"/>
  <c r="BX22" i="11" s="1"/>
  <c r="BV364" i="11"/>
  <c r="BX364" i="11" s="1"/>
  <c r="BV330" i="11"/>
  <c r="BX330" i="11" s="1"/>
  <c r="BJ24" i="11"/>
  <c r="BL24" i="11" s="1"/>
  <c r="BJ88" i="11"/>
  <c r="BL88" i="11" s="1"/>
  <c r="BJ152" i="11"/>
  <c r="BL152" i="11" s="1"/>
  <c r="BJ15" i="11"/>
  <c r="BL15" i="11" s="1"/>
  <c r="BJ89" i="11"/>
  <c r="BL89" i="11" s="1"/>
  <c r="BJ162" i="11"/>
  <c r="BL162" i="11" s="1"/>
  <c r="BJ231" i="11"/>
  <c r="BL231" i="11" s="1"/>
  <c r="BJ295" i="11"/>
  <c r="BL295" i="11" s="1"/>
  <c r="BJ359" i="11"/>
  <c r="BL359" i="11" s="1"/>
  <c r="BJ44" i="11"/>
  <c r="BL44" i="11" s="1"/>
  <c r="BJ117" i="11"/>
  <c r="BL117" i="11" s="1"/>
  <c r="BJ190" i="11"/>
  <c r="BL190" i="11" s="1"/>
  <c r="BJ256" i="11"/>
  <c r="BL256" i="11" s="1"/>
  <c r="BJ320" i="11"/>
  <c r="BL320" i="11" s="1"/>
  <c r="BJ9" i="11"/>
  <c r="BL9" i="11" s="1"/>
  <c r="BJ82" i="11"/>
  <c r="BL82" i="11" s="1"/>
  <c r="BJ155" i="11"/>
  <c r="BL155" i="11" s="1"/>
  <c r="BJ225" i="11"/>
  <c r="BL225" i="11" s="1"/>
  <c r="BJ289" i="11"/>
  <c r="BL289" i="11" s="1"/>
  <c r="BJ353" i="11"/>
  <c r="BL353" i="11" s="1"/>
  <c r="BJ65" i="11"/>
  <c r="BL65" i="11" s="1"/>
  <c r="BJ138" i="11"/>
  <c r="BL138" i="11" s="1"/>
  <c r="BJ210" i="11"/>
  <c r="BL210" i="11" s="1"/>
  <c r="BJ274" i="11"/>
  <c r="BL274" i="11" s="1"/>
  <c r="BJ66" i="11"/>
  <c r="BL66" i="11" s="1"/>
  <c r="BJ139" i="11"/>
  <c r="BL139" i="11" s="1"/>
  <c r="BJ211" i="11"/>
  <c r="BL211" i="11" s="1"/>
  <c r="BJ275" i="11"/>
  <c r="BL275" i="11" s="1"/>
  <c r="BJ39" i="11"/>
  <c r="BL39" i="11" s="1"/>
  <c r="BJ113" i="11"/>
  <c r="BL113" i="11" s="1"/>
  <c r="BJ186" i="11"/>
  <c r="BL186" i="11" s="1"/>
  <c r="BJ252" i="11"/>
  <c r="BL252" i="11" s="1"/>
  <c r="BJ316" i="11"/>
  <c r="BL316" i="11" s="1"/>
  <c r="BJ380" i="11"/>
  <c r="BL380" i="11" s="1"/>
  <c r="BJ253" i="11"/>
  <c r="BL253" i="11" s="1"/>
  <c r="BJ5" i="11"/>
  <c r="BL5" i="11" s="1"/>
  <c r="BJ286" i="11"/>
  <c r="BL286" i="11" s="1"/>
  <c r="BJ50" i="11"/>
  <c r="BL50" i="11" s="1"/>
  <c r="BJ309" i="11"/>
  <c r="BL309" i="11" s="1"/>
  <c r="BJ124" i="11"/>
  <c r="BL124" i="11" s="1"/>
  <c r="BJ342" i="11"/>
  <c r="BL342" i="11" s="1"/>
  <c r="BJ205" i="11"/>
  <c r="BL205" i="11" s="1"/>
  <c r="BJ374" i="11"/>
  <c r="BL374" i="11" s="1"/>
  <c r="BJ270" i="11"/>
  <c r="BL270" i="11" s="1"/>
  <c r="BJ68" i="11"/>
  <c r="BL68" i="11" s="1"/>
  <c r="BJ317" i="11"/>
  <c r="BL317" i="11" s="1"/>
  <c r="BJ278" i="11"/>
  <c r="BL278" i="11" s="1"/>
  <c r="BJ350" i="11"/>
  <c r="BL350" i="11" s="1"/>
  <c r="BJ72" i="11"/>
  <c r="BL72" i="11" s="1"/>
  <c r="BJ70" i="11"/>
  <c r="BL70" i="11" s="1"/>
  <c r="BJ26" i="11"/>
  <c r="BL26" i="11" s="1"/>
  <c r="BJ304" i="11"/>
  <c r="BL304" i="11" s="1"/>
  <c r="BJ273" i="11"/>
  <c r="BL273" i="11" s="1"/>
  <c r="BJ258" i="11"/>
  <c r="BL258" i="11" s="1"/>
  <c r="BJ94" i="11"/>
  <c r="BL94" i="11" s="1"/>
  <c r="BJ369" i="11"/>
  <c r="BL369" i="11" s="1"/>
  <c r="BJ310" i="11"/>
  <c r="BL310" i="11" s="1"/>
  <c r="BJ277" i="11"/>
  <c r="BL277" i="11" s="1"/>
  <c r="BJ144" i="11"/>
  <c r="BL144" i="11" s="1"/>
  <c r="BJ223" i="11"/>
  <c r="BL223" i="11" s="1"/>
  <c r="BJ108" i="11"/>
  <c r="BL108" i="11" s="1"/>
  <c r="BJ73" i="11"/>
  <c r="BL73" i="11" s="1"/>
  <c r="BJ55" i="11"/>
  <c r="BL55" i="11" s="1"/>
  <c r="BJ130" i="11"/>
  <c r="BL130" i="11" s="1"/>
  <c r="BJ103" i="11"/>
  <c r="BL103" i="11" s="1"/>
  <c r="BJ221" i="11"/>
  <c r="BL221" i="11" s="1"/>
  <c r="BJ87" i="11"/>
  <c r="BL87" i="11" s="1"/>
  <c r="BJ238" i="11"/>
  <c r="BL238" i="11" s="1"/>
  <c r="BJ32" i="11"/>
  <c r="BL32" i="11" s="1"/>
  <c r="BJ96" i="11"/>
  <c r="BL96" i="11" s="1"/>
  <c r="BJ160" i="11"/>
  <c r="BL160" i="11" s="1"/>
  <c r="BJ25" i="11"/>
  <c r="BL25" i="11" s="1"/>
  <c r="BJ98" i="11"/>
  <c r="BL98" i="11" s="1"/>
  <c r="BJ171" i="11"/>
  <c r="BL171" i="11" s="1"/>
  <c r="BJ239" i="11"/>
  <c r="BL239" i="11" s="1"/>
  <c r="BJ303" i="11"/>
  <c r="BL303" i="11" s="1"/>
  <c r="BJ367" i="11"/>
  <c r="BL367" i="11" s="1"/>
  <c r="BJ53" i="11"/>
  <c r="BL53" i="11" s="1"/>
  <c r="BJ126" i="11"/>
  <c r="BL126" i="11" s="1"/>
  <c r="BJ199" i="11"/>
  <c r="BL199" i="11" s="1"/>
  <c r="BJ264" i="11"/>
  <c r="BL264" i="11" s="1"/>
  <c r="BJ328" i="11"/>
  <c r="BL328" i="11" s="1"/>
  <c r="BJ18" i="11"/>
  <c r="BL18" i="11" s="1"/>
  <c r="BJ91" i="11"/>
  <c r="BL91" i="11" s="1"/>
  <c r="BJ164" i="11"/>
  <c r="BL164" i="11" s="1"/>
  <c r="BJ233" i="11"/>
  <c r="BL233" i="11" s="1"/>
  <c r="BJ297" i="11"/>
  <c r="BL297" i="11" s="1"/>
  <c r="BJ361" i="11"/>
  <c r="BL361" i="11" s="1"/>
  <c r="BJ74" i="11"/>
  <c r="BL74" i="11" s="1"/>
  <c r="BJ147" i="11"/>
  <c r="BL147" i="11" s="1"/>
  <c r="BJ218" i="11"/>
  <c r="BL218" i="11" s="1"/>
  <c r="BJ282" i="11"/>
  <c r="BL282" i="11" s="1"/>
  <c r="BJ75" i="11"/>
  <c r="BL75" i="11" s="1"/>
  <c r="BJ148" i="11"/>
  <c r="BL148" i="11" s="1"/>
  <c r="BJ219" i="11"/>
  <c r="BL219" i="11" s="1"/>
  <c r="BJ283" i="11"/>
  <c r="BL283" i="11" s="1"/>
  <c r="BJ49" i="11"/>
  <c r="BL49" i="11" s="1"/>
  <c r="BJ122" i="11"/>
  <c r="BL122" i="11" s="1"/>
  <c r="BJ195" i="11"/>
  <c r="BL195" i="11" s="1"/>
  <c r="BJ260" i="11"/>
  <c r="BL260" i="11" s="1"/>
  <c r="BJ324" i="11"/>
  <c r="BL324" i="11" s="1"/>
  <c r="BJ4" i="11"/>
  <c r="BL4" i="11" s="1"/>
  <c r="BJ285" i="11"/>
  <c r="BL285" i="11" s="1"/>
  <c r="BJ42" i="11"/>
  <c r="BL42" i="11" s="1"/>
  <c r="BJ307" i="11"/>
  <c r="BL307" i="11" s="1"/>
  <c r="BJ86" i="11"/>
  <c r="BL86" i="11" s="1"/>
  <c r="BJ325" i="11"/>
  <c r="BL325" i="11" s="1"/>
  <c r="BJ161" i="11"/>
  <c r="BL161" i="11" s="1"/>
  <c r="BJ358" i="11"/>
  <c r="BL358" i="11" s="1"/>
  <c r="BJ237" i="11"/>
  <c r="BL237" i="11" s="1"/>
  <c r="BJ23" i="11"/>
  <c r="BL23" i="11" s="1"/>
  <c r="BJ298" i="11"/>
  <c r="BL298" i="11" s="1"/>
  <c r="BJ105" i="11"/>
  <c r="BL105" i="11" s="1"/>
  <c r="BJ333" i="11"/>
  <c r="BL333" i="11" s="1"/>
  <c r="BJ33" i="11"/>
  <c r="BL33" i="11" s="1"/>
  <c r="BJ179" i="11"/>
  <c r="BL179" i="11" s="1"/>
  <c r="BJ200" i="11"/>
  <c r="BL200" i="11" s="1"/>
  <c r="BJ279" i="11"/>
  <c r="BL279" i="11" s="1"/>
  <c r="BJ172" i="11"/>
  <c r="BL172" i="11" s="1"/>
  <c r="BJ63" i="11"/>
  <c r="BL63" i="11" s="1"/>
  <c r="BJ46" i="11"/>
  <c r="BL46" i="11" s="1"/>
  <c r="BJ121" i="11"/>
  <c r="BL121" i="11" s="1"/>
  <c r="BJ21" i="11"/>
  <c r="BL21" i="11" s="1"/>
  <c r="BJ300" i="11"/>
  <c r="BL300" i="11" s="1"/>
  <c r="BJ382" i="11"/>
  <c r="BL382" i="11" s="1"/>
  <c r="BJ346" i="11"/>
  <c r="BL346" i="11" s="1"/>
  <c r="BJ334" i="11"/>
  <c r="BL334" i="11" s="1"/>
  <c r="BJ80" i="11"/>
  <c r="BL80" i="11" s="1"/>
  <c r="BJ153" i="11"/>
  <c r="BL153" i="11" s="1"/>
  <c r="BJ35" i="11"/>
  <c r="BL35" i="11" s="1"/>
  <c r="BJ312" i="11"/>
  <c r="BL312" i="11" s="1"/>
  <c r="BJ217" i="11"/>
  <c r="BL217" i="11" s="1"/>
  <c r="BJ345" i="11"/>
  <c r="BL345" i="11" s="1"/>
  <c r="BJ266" i="11"/>
  <c r="BL266" i="11" s="1"/>
  <c r="BJ267" i="11"/>
  <c r="BL267" i="11" s="1"/>
  <c r="BJ244" i="11"/>
  <c r="BL244" i="11" s="1"/>
  <c r="BJ254" i="11"/>
  <c r="BL254" i="11" s="1"/>
  <c r="BJ326" i="11"/>
  <c r="BL326" i="11" s="1"/>
  <c r="BJ31" i="11"/>
  <c r="BL31" i="11" s="1"/>
  <c r="BJ246" i="11"/>
  <c r="BL246" i="11" s="1"/>
  <c r="BJ40" i="11"/>
  <c r="BL40" i="11" s="1"/>
  <c r="BJ104" i="11"/>
  <c r="BL104" i="11" s="1"/>
  <c r="BJ168" i="11"/>
  <c r="BL168" i="11" s="1"/>
  <c r="BJ34" i="11"/>
  <c r="BL34" i="11" s="1"/>
  <c r="BJ107" i="11"/>
  <c r="BL107" i="11" s="1"/>
  <c r="BJ180" i="11"/>
  <c r="BL180" i="11" s="1"/>
  <c r="BJ247" i="11"/>
  <c r="BL247" i="11" s="1"/>
  <c r="BJ311" i="11"/>
  <c r="BL311" i="11" s="1"/>
  <c r="BJ375" i="11"/>
  <c r="BL375" i="11" s="1"/>
  <c r="BJ62" i="11"/>
  <c r="BL62" i="11" s="1"/>
  <c r="BJ135" i="11"/>
  <c r="BL135" i="11" s="1"/>
  <c r="BJ208" i="11"/>
  <c r="BL208" i="11" s="1"/>
  <c r="BJ272" i="11"/>
  <c r="BL272" i="11" s="1"/>
  <c r="BJ336" i="11"/>
  <c r="BL336" i="11" s="1"/>
  <c r="BJ27" i="11"/>
  <c r="BL27" i="11" s="1"/>
  <c r="BJ100" i="11"/>
  <c r="BL100" i="11" s="1"/>
  <c r="BJ173" i="11"/>
  <c r="BL173" i="11" s="1"/>
  <c r="BJ241" i="11"/>
  <c r="BL241" i="11" s="1"/>
  <c r="BJ305" i="11"/>
  <c r="BL305" i="11" s="1"/>
  <c r="BJ10" i="11"/>
  <c r="BL10" i="11" s="1"/>
  <c r="BJ83" i="11"/>
  <c r="BL83" i="11" s="1"/>
  <c r="BJ156" i="11"/>
  <c r="BL156" i="11" s="1"/>
  <c r="BJ226" i="11"/>
  <c r="BL226" i="11" s="1"/>
  <c r="BJ11" i="11"/>
  <c r="BL11" i="11" s="1"/>
  <c r="BJ84" i="11"/>
  <c r="BL84" i="11" s="1"/>
  <c r="BJ157" i="11"/>
  <c r="BL157" i="11" s="1"/>
  <c r="BJ227" i="11"/>
  <c r="BL227" i="11" s="1"/>
  <c r="BJ291" i="11"/>
  <c r="BL291" i="11" s="1"/>
  <c r="BJ58" i="11"/>
  <c r="BL58" i="11" s="1"/>
  <c r="BJ131" i="11"/>
  <c r="BL131" i="11" s="1"/>
  <c r="BJ204" i="11"/>
  <c r="BL204" i="11" s="1"/>
  <c r="BJ268" i="11"/>
  <c r="BL268" i="11" s="1"/>
  <c r="BJ332" i="11"/>
  <c r="BL332" i="11" s="1"/>
  <c r="BJ41" i="11"/>
  <c r="BL41" i="11" s="1"/>
  <c r="BJ306" i="11"/>
  <c r="BL306" i="11" s="1"/>
  <c r="BJ78" i="11"/>
  <c r="BL78" i="11" s="1"/>
  <c r="BJ323" i="11"/>
  <c r="BL323" i="11" s="1"/>
  <c r="BJ123" i="11"/>
  <c r="BL123" i="11" s="1"/>
  <c r="BJ341" i="11"/>
  <c r="BL341" i="11" s="1"/>
  <c r="BJ197" i="11"/>
  <c r="BL197" i="11" s="1"/>
  <c r="BJ373" i="11"/>
  <c r="BL373" i="11" s="1"/>
  <c r="BJ269" i="11"/>
  <c r="BL269" i="11" s="1"/>
  <c r="BJ60" i="11"/>
  <c r="BL60" i="11" s="1"/>
  <c r="BJ315" i="11"/>
  <c r="BL315" i="11" s="1"/>
  <c r="BJ141" i="11"/>
  <c r="BL141" i="11" s="1"/>
  <c r="BJ349" i="11"/>
  <c r="BL349" i="11" s="1"/>
  <c r="BJ302" i="11"/>
  <c r="BL302" i="11" s="1"/>
  <c r="BJ366" i="11"/>
  <c r="BL366" i="11" s="1"/>
  <c r="BJ136" i="11"/>
  <c r="BL136" i="11" s="1"/>
  <c r="BJ343" i="11"/>
  <c r="BL343" i="11" s="1"/>
  <c r="BJ240" i="11"/>
  <c r="BL240" i="11" s="1"/>
  <c r="BJ137" i="11"/>
  <c r="BL137" i="11" s="1"/>
  <c r="BJ119" i="11"/>
  <c r="BL119" i="11" s="1"/>
  <c r="BJ194" i="11"/>
  <c r="BL194" i="11" s="1"/>
  <c r="BJ236" i="11"/>
  <c r="BL236" i="11" s="1"/>
  <c r="BJ187" i="11"/>
  <c r="BL187" i="11" s="1"/>
  <c r="BJ261" i="11"/>
  <c r="BL261" i="11" s="1"/>
  <c r="BJ206" i="11"/>
  <c r="BL206" i="11" s="1"/>
  <c r="BJ16" i="11"/>
  <c r="BL16" i="11" s="1"/>
  <c r="BJ79" i="11"/>
  <c r="BL79" i="11" s="1"/>
  <c r="BJ287" i="11"/>
  <c r="BL287" i="11" s="1"/>
  <c r="BJ181" i="11"/>
  <c r="BL181" i="11" s="1"/>
  <c r="BJ376" i="11"/>
  <c r="BL376" i="11" s="1"/>
  <c r="BJ281" i="11"/>
  <c r="BL281" i="11" s="1"/>
  <c r="BJ202" i="11"/>
  <c r="BL202" i="11" s="1"/>
  <c r="BJ203" i="11"/>
  <c r="BL203" i="11" s="1"/>
  <c r="BJ177" i="11"/>
  <c r="BL177" i="11" s="1"/>
  <c r="BJ381" i="11"/>
  <c r="BL381" i="11" s="1"/>
  <c r="BJ290" i="11"/>
  <c r="BL290" i="11" s="1"/>
  <c r="BJ169" i="11"/>
  <c r="BL169" i="11" s="1"/>
  <c r="BJ301" i="11"/>
  <c r="BL301" i="11" s="1"/>
  <c r="BJ48" i="11"/>
  <c r="BL48" i="11" s="1"/>
  <c r="BJ112" i="11"/>
  <c r="BL112" i="11" s="1"/>
  <c r="BJ176" i="11"/>
  <c r="BL176" i="11" s="1"/>
  <c r="BJ43" i="11"/>
  <c r="BL43" i="11" s="1"/>
  <c r="BJ116" i="11"/>
  <c r="BL116" i="11" s="1"/>
  <c r="BJ189" i="11"/>
  <c r="BL189" i="11" s="1"/>
  <c r="BJ255" i="11"/>
  <c r="BL255" i="11" s="1"/>
  <c r="BJ319" i="11"/>
  <c r="BL319" i="11" s="1"/>
  <c r="BJ2" i="11"/>
  <c r="J51" i="11" s="1"/>
  <c r="BJ71" i="11"/>
  <c r="BL71" i="11" s="1"/>
  <c r="BJ145" i="11"/>
  <c r="BL145" i="11" s="1"/>
  <c r="BJ216" i="11"/>
  <c r="BL216" i="11" s="1"/>
  <c r="BJ280" i="11"/>
  <c r="BL280" i="11" s="1"/>
  <c r="BJ344" i="11"/>
  <c r="BL344" i="11" s="1"/>
  <c r="BJ36" i="11"/>
  <c r="BL36" i="11" s="1"/>
  <c r="BJ109" i="11"/>
  <c r="BL109" i="11" s="1"/>
  <c r="BJ182" i="11"/>
  <c r="BL182" i="11" s="1"/>
  <c r="BJ249" i="11"/>
  <c r="BL249" i="11" s="1"/>
  <c r="BJ313" i="11"/>
  <c r="BL313" i="11" s="1"/>
  <c r="BJ19" i="11"/>
  <c r="BL19" i="11" s="1"/>
  <c r="BJ92" i="11"/>
  <c r="BL92" i="11" s="1"/>
  <c r="BJ165" i="11"/>
  <c r="BL165" i="11" s="1"/>
  <c r="BJ234" i="11"/>
  <c r="BL234" i="11" s="1"/>
  <c r="BJ20" i="11"/>
  <c r="BL20" i="11" s="1"/>
  <c r="BJ93" i="11"/>
  <c r="BL93" i="11" s="1"/>
  <c r="BJ166" i="11"/>
  <c r="BL166" i="11" s="1"/>
  <c r="BJ235" i="11"/>
  <c r="BL235" i="11" s="1"/>
  <c r="BJ299" i="11"/>
  <c r="BL299" i="11" s="1"/>
  <c r="BJ67" i="11"/>
  <c r="BL67" i="11" s="1"/>
  <c r="BJ140" i="11"/>
  <c r="BL140" i="11" s="1"/>
  <c r="BJ212" i="11"/>
  <c r="BL212" i="11" s="1"/>
  <c r="BJ276" i="11"/>
  <c r="BL276" i="11" s="1"/>
  <c r="BJ340" i="11"/>
  <c r="BL340" i="11" s="1"/>
  <c r="BJ77" i="11"/>
  <c r="BL77" i="11" s="1"/>
  <c r="BJ322" i="11"/>
  <c r="BL322" i="11" s="1"/>
  <c r="BJ115" i="11"/>
  <c r="BL115" i="11" s="1"/>
  <c r="BJ339" i="11"/>
  <c r="BL339" i="11" s="1"/>
  <c r="BJ159" i="11"/>
  <c r="BL159" i="11" s="1"/>
  <c r="BJ357" i="11"/>
  <c r="BL357" i="11" s="1"/>
  <c r="BJ230" i="11"/>
  <c r="BL230" i="11" s="1"/>
  <c r="BJ22" i="11"/>
  <c r="BL22" i="11" s="1"/>
  <c r="BJ294" i="11"/>
  <c r="BL294" i="11" s="1"/>
  <c r="BJ97" i="11"/>
  <c r="BL97" i="11" s="1"/>
  <c r="BJ331" i="11"/>
  <c r="BL331" i="11" s="1"/>
  <c r="BJ178" i="11"/>
  <c r="BL178" i="11" s="1"/>
  <c r="BJ365" i="11"/>
  <c r="BL365" i="11" s="1"/>
  <c r="BJ69" i="11"/>
  <c r="BL69" i="11" s="1"/>
  <c r="BJ8" i="11"/>
  <c r="BL8" i="11" s="1"/>
  <c r="BJ143" i="11"/>
  <c r="BL143" i="11" s="1"/>
  <c r="BJ99" i="11"/>
  <c r="BL99" i="11" s="1"/>
  <c r="BJ368" i="11"/>
  <c r="BL368" i="11" s="1"/>
  <c r="BJ337" i="11"/>
  <c r="BL337" i="11" s="1"/>
  <c r="BJ47" i="11"/>
  <c r="BL47" i="11" s="1"/>
  <c r="BJ167" i="11"/>
  <c r="BL167" i="11" s="1"/>
  <c r="BJ222" i="11"/>
  <c r="BL222" i="11" s="1"/>
  <c r="BJ132" i="11"/>
  <c r="BL132" i="11" s="1"/>
  <c r="BJ379" i="11"/>
  <c r="BL379" i="11" s="1"/>
  <c r="BJ6" i="11"/>
  <c r="BL6" i="11" s="1"/>
  <c r="BJ351" i="11"/>
  <c r="BL351" i="11" s="1"/>
  <c r="BJ248" i="11"/>
  <c r="BL248" i="11" s="1"/>
  <c r="BJ146" i="11"/>
  <c r="BL146" i="11" s="1"/>
  <c r="BJ129" i="11"/>
  <c r="BL129" i="11" s="1"/>
  <c r="BJ57" i="11"/>
  <c r="BL57" i="11" s="1"/>
  <c r="BJ30" i="11"/>
  <c r="BL30" i="11" s="1"/>
  <c r="BJ372" i="11"/>
  <c r="BL372" i="11" s="1"/>
  <c r="BJ13" i="11"/>
  <c r="BL13" i="11" s="1"/>
  <c r="BJ362" i="11"/>
  <c r="BL362" i="11" s="1"/>
  <c r="BJ142" i="11"/>
  <c r="BL142" i="11" s="1"/>
  <c r="BJ56" i="11"/>
  <c r="BL56" i="11" s="1"/>
  <c r="BJ120" i="11"/>
  <c r="BL120" i="11" s="1"/>
  <c r="BJ184" i="11"/>
  <c r="BL184" i="11" s="1"/>
  <c r="BJ52" i="11"/>
  <c r="BL52" i="11" s="1"/>
  <c r="BJ125" i="11"/>
  <c r="BL125" i="11" s="1"/>
  <c r="BJ198" i="11"/>
  <c r="BL198" i="11" s="1"/>
  <c r="BJ263" i="11"/>
  <c r="BL263" i="11" s="1"/>
  <c r="BJ327" i="11"/>
  <c r="BL327" i="11" s="1"/>
  <c r="BJ7" i="11"/>
  <c r="BL7" i="11" s="1"/>
  <c r="BJ81" i="11"/>
  <c r="BL81" i="11" s="1"/>
  <c r="BJ154" i="11"/>
  <c r="BL154" i="11" s="1"/>
  <c r="BJ224" i="11"/>
  <c r="BL224" i="11" s="1"/>
  <c r="BJ288" i="11"/>
  <c r="BL288" i="11" s="1"/>
  <c r="BJ352" i="11"/>
  <c r="BL352" i="11" s="1"/>
  <c r="BJ45" i="11"/>
  <c r="BL45" i="11" s="1"/>
  <c r="BJ118" i="11"/>
  <c r="BL118" i="11" s="1"/>
  <c r="BJ191" i="11"/>
  <c r="BL191" i="11" s="1"/>
  <c r="BJ257" i="11"/>
  <c r="BL257" i="11" s="1"/>
  <c r="BJ321" i="11"/>
  <c r="BL321" i="11" s="1"/>
  <c r="BJ28" i="11"/>
  <c r="BL28" i="11" s="1"/>
  <c r="BJ101" i="11"/>
  <c r="BL101" i="11" s="1"/>
  <c r="BJ174" i="11"/>
  <c r="BL174" i="11" s="1"/>
  <c r="BJ242" i="11"/>
  <c r="BL242" i="11" s="1"/>
  <c r="BJ29" i="11"/>
  <c r="BL29" i="11" s="1"/>
  <c r="BJ102" i="11"/>
  <c r="BL102" i="11" s="1"/>
  <c r="BJ175" i="11"/>
  <c r="BL175" i="11" s="1"/>
  <c r="BJ243" i="11"/>
  <c r="BL243" i="11" s="1"/>
  <c r="BJ3" i="11"/>
  <c r="BL3" i="11" s="1"/>
  <c r="BJ76" i="11"/>
  <c r="BL76" i="11" s="1"/>
  <c r="BJ149" i="11"/>
  <c r="BL149" i="11" s="1"/>
  <c r="BJ220" i="11"/>
  <c r="BL220" i="11" s="1"/>
  <c r="BJ284" i="11"/>
  <c r="BL284" i="11" s="1"/>
  <c r="BJ348" i="11"/>
  <c r="BL348" i="11" s="1"/>
  <c r="BJ114" i="11"/>
  <c r="BL114" i="11" s="1"/>
  <c r="BJ338" i="11"/>
  <c r="BL338" i="11" s="1"/>
  <c r="BJ151" i="11"/>
  <c r="BL151" i="11" s="1"/>
  <c r="BJ355" i="11"/>
  <c r="BL355" i="11" s="1"/>
  <c r="BJ196" i="11"/>
  <c r="BL196" i="11" s="1"/>
  <c r="BJ371" i="11"/>
  <c r="BL371" i="11" s="1"/>
  <c r="BJ262" i="11"/>
  <c r="BL262" i="11" s="1"/>
  <c r="BJ59" i="11"/>
  <c r="BL59" i="11" s="1"/>
  <c r="BJ314" i="11"/>
  <c r="BL314" i="11" s="1"/>
  <c r="BJ133" i="11"/>
  <c r="BL133" i="11" s="1"/>
  <c r="BJ347" i="11"/>
  <c r="BL347" i="11" s="1"/>
  <c r="BJ213" i="11"/>
  <c r="BL213" i="11" s="1"/>
  <c r="BJ378" i="11"/>
  <c r="BL378" i="11" s="1"/>
  <c r="BJ318" i="11"/>
  <c r="BL318" i="11" s="1"/>
  <c r="BJ215" i="11"/>
  <c r="BL215" i="11" s="1"/>
  <c r="BJ209" i="11"/>
  <c r="BL209" i="11" s="1"/>
  <c r="BJ193" i="11"/>
  <c r="BL193" i="11" s="1"/>
  <c r="BJ259" i="11"/>
  <c r="BL259" i="11" s="1"/>
  <c r="BJ364" i="11"/>
  <c r="BL364" i="11" s="1"/>
  <c r="BJ51" i="11"/>
  <c r="BL51" i="11" s="1"/>
  <c r="BJ377" i="11"/>
  <c r="BL377" i="11" s="1"/>
  <c r="BJ308" i="11"/>
  <c r="BL308" i="11" s="1"/>
  <c r="BJ64" i="11"/>
  <c r="BL64" i="11" s="1"/>
  <c r="BJ128" i="11"/>
  <c r="BL128" i="11" s="1"/>
  <c r="BJ192" i="11"/>
  <c r="BL192" i="11" s="1"/>
  <c r="BJ61" i="11"/>
  <c r="BL61" i="11" s="1"/>
  <c r="BJ134" i="11"/>
  <c r="BL134" i="11" s="1"/>
  <c r="BJ207" i="11"/>
  <c r="BL207" i="11" s="1"/>
  <c r="BJ271" i="11"/>
  <c r="BL271" i="11" s="1"/>
  <c r="BJ335" i="11"/>
  <c r="BL335" i="11" s="1"/>
  <c r="BJ17" i="11"/>
  <c r="BL17" i="11" s="1"/>
  <c r="BJ90" i="11"/>
  <c r="BL90" i="11" s="1"/>
  <c r="BJ163" i="11"/>
  <c r="BL163" i="11" s="1"/>
  <c r="BJ232" i="11"/>
  <c r="BL232" i="11" s="1"/>
  <c r="BJ296" i="11"/>
  <c r="BL296" i="11" s="1"/>
  <c r="BJ360" i="11"/>
  <c r="BL360" i="11" s="1"/>
  <c r="BJ54" i="11"/>
  <c r="BL54" i="11" s="1"/>
  <c r="BJ127" i="11"/>
  <c r="BL127" i="11" s="1"/>
  <c r="BJ201" i="11"/>
  <c r="BL201" i="11" s="1"/>
  <c r="BJ265" i="11"/>
  <c r="BL265" i="11" s="1"/>
  <c r="BJ329" i="11"/>
  <c r="BL329" i="11" s="1"/>
  <c r="BJ37" i="11"/>
  <c r="BL37" i="11" s="1"/>
  <c r="BJ110" i="11"/>
  <c r="BL110" i="11" s="1"/>
  <c r="BJ183" i="11"/>
  <c r="BL183" i="11" s="1"/>
  <c r="BJ250" i="11"/>
  <c r="BL250" i="11" s="1"/>
  <c r="BJ38" i="11"/>
  <c r="BL38" i="11" s="1"/>
  <c r="BJ111" i="11"/>
  <c r="BL111" i="11" s="1"/>
  <c r="BJ185" i="11"/>
  <c r="BL185" i="11" s="1"/>
  <c r="BJ251" i="11"/>
  <c r="BL251" i="11" s="1"/>
  <c r="BJ12" i="11"/>
  <c r="BL12" i="11" s="1"/>
  <c r="BJ85" i="11"/>
  <c r="BL85" i="11" s="1"/>
  <c r="BJ158" i="11"/>
  <c r="BL158" i="11" s="1"/>
  <c r="BJ228" i="11"/>
  <c r="BL228" i="11" s="1"/>
  <c r="BJ292" i="11"/>
  <c r="BL292" i="11" s="1"/>
  <c r="BJ356" i="11"/>
  <c r="BL356" i="11" s="1"/>
  <c r="BJ150" i="11"/>
  <c r="BL150" i="11" s="1"/>
  <c r="BJ354" i="11"/>
  <c r="BL354" i="11" s="1"/>
  <c r="BJ188" i="11"/>
  <c r="BL188" i="11" s="1"/>
  <c r="BJ370" i="11"/>
  <c r="BL370" i="11" s="1"/>
  <c r="BJ229" i="11"/>
  <c r="BL229" i="11" s="1"/>
  <c r="BJ14" i="11"/>
  <c r="BL14" i="11" s="1"/>
  <c r="BJ293" i="11"/>
  <c r="BL293" i="11" s="1"/>
  <c r="BJ95" i="11"/>
  <c r="BL95" i="11" s="1"/>
  <c r="BJ330" i="11"/>
  <c r="BL330" i="11" s="1"/>
  <c r="BJ170" i="11"/>
  <c r="BL170" i="11" s="1"/>
  <c r="BJ363" i="11"/>
  <c r="BL363" i="11" s="1"/>
  <c r="BJ245" i="11"/>
  <c r="BL245" i="11" s="1"/>
  <c r="BJ214" i="11"/>
  <c r="BL214" i="11" s="1"/>
  <c r="BJ106" i="11"/>
  <c r="BL106" i="11" s="1"/>
  <c r="AT57" i="11"/>
  <c r="AV57" i="11" s="1"/>
  <c r="AT121" i="11"/>
  <c r="AV121" i="11" s="1"/>
  <c r="AT185" i="11"/>
  <c r="AV185" i="11" s="1"/>
  <c r="AT249" i="11"/>
  <c r="AV249" i="11" s="1"/>
  <c r="AT313" i="11"/>
  <c r="AV313" i="11" s="1"/>
  <c r="AT50" i="11"/>
  <c r="AV50" i="11" s="1"/>
  <c r="AT114" i="11"/>
  <c r="AV114" i="11" s="1"/>
  <c r="AT178" i="11"/>
  <c r="AV178" i="11" s="1"/>
  <c r="AT242" i="11"/>
  <c r="AV242" i="11" s="1"/>
  <c r="AT306" i="11"/>
  <c r="AV306" i="11" s="1"/>
  <c r="AT370" i="11"/>
  <c r="AV370" i="11" s="1"/>
  <c r="AT51" i="11"/>
  <c r="AV51" i="11" s="1"/>
  <c r="AT115" i="11"/>
  <c r="AV115" i="11" s="1"/>
  <c r="AT179" i="11"/>
  <c r="AV179" i="11" s="1"/>
  <c r="AT243" i="11"/>
  <c r="AV243" i="11" s="1"/>
  <c r="AT20" i="11"/>
  <c r="AV20" i="11" s="1"/>
  <c r="AT84" i="11"/>
  <c r="AV84" i="11" s="1"/>
  <c r="AT148" i="11"/>
  <c r="AV148" i="11" s="1"/>
  <c r="AT212" i="11"/>
  <c r="AV212" i="11" s="1"/>
  <c r="AT276" i="11"/>
  <c r="AV276" i="11" s="1"/>
  <c r="AT340" i="11"/>
  <c r="AV340" i="11" s="1"/>
  <c r="AT21" i="11"/>
  <c r="AV21" i="11" s="1"/>
  <c r="AT85" i="11"/>
  <c r="AV85" i="11" s="1"/>
  <c r="AT149" i="11"/>
  <c r="AV149" i="11" s="1"/>
  <c r="AT213" i="11"/>
  <c r="AV213" i="11" s="1"/>
  <c r="AT277" i="11"/>
  <c r="AV277" i="11" s="1"/>
  <c r="AT6" i="11"/>
  <c r="AV6" i="11" s="1"/>
  <c r="AT70" i="11"/>
  <c r="AV70" i="11" s="1"/>
  <c r="AT134" i="11"/>
  <c r="AV134" i="11" s="1"/>
  <c r="AT198" i="11"/>
  <c r="AV198" i="11" s="1"/>
  <c r="AT262" i="11"/>
  <c r="AV262" i="11" s="1"/>
  <c r="AT39" i="11"/>
  <c r="AV39" i="11" s="1"/>
  <c r="AT103" i="11"/>
  <c r="AV103" i="11" s="1"/>
  <c r="AT167" i="11"/>
  <c r="AV167" i="11" s="1"/>
  <c r="AT231" i="11"/>
  <c r="AV231" i="11" s="1"/>
  <c r="AT295" i="11"/>
  <c r="AV295" i="11" s="1"/>
  <c r="AT359" i="11"/>
  <c r="AV359" i="11" s="1"/>
  <c r="AT304" i="11"/>
  <c r="AV304" i="11" s="1"/>
  <c r="AT152" i="11"/>
  <c r="AV152" i="11" s="1"/>
  <c r="AT382" i="11"/>
  <c r="AV382" i="11" s="1"/>
  <c r="AT331" i="11"/>
  <c r="AV331" i="11" s="1"/>
  <c r="AT291" i="11"/>
  <c r="AV291" i="11" s="1"/>
  <c r="AT176" i="11"/>
  <c r="AV176" i="11" s="1"/>
  <c r="AT56" i="11"/>
  <c r="AV56" i="11" s="1"/>
  <c r="AT363" i="11"/>
  <c r="AV363" i="11" s="1"/>
  <c r="AT339" i="11"/>
  <c r="AV339" i="11" s="1"/>
  <c r="AT200" i="11"/>
  <c r="AV200" i="11" s="1"/>
  <c r="AT65" i="11"/>
  <c r="AV65" i="11" s="1"/>
  <c r="AT129" i="11"/>
  <c r="AV129" i="11" s="1"/>
  <c r="AT193" i="11"/>
  <c r="AV193" i="11" s="1"/>
  <c r="AT257" i="11"/>
  <c r="AV257" i="11" s="1"/>
  <c r="AT321" i="11"/>
  <c r="AV321" i="11" s="1"/>
  <c r="AT58" i="11"/>
  <c r="AV58" i="11" s="1"/>
  <c r="AT122" i="11"/>
  <c r="AV122" i="11" s="1"/>
  <c r="AT186" i="11"/>
  <c r="AV186" i="11" s="1"/>
  <c r="AT250" i="11"/>
  <c r="AV250" i="11" s="1"/>
  <c r="AT314" i="11"/>
  <c r="AV314" i="11" s="1"/>
  <c r="AT378" i="11"/>
  <c r="AV378" i="11" s="1"/>
  <c r="AT59" i="11"/>
  <c r="AV59" i="11" s="1"/>
  <c r="AT123" i="11"/>
  <c r="AV123" i="11" s="1"/>
  <c r="AT187" i="11"/>
  <c r="AV187" i="11" s="1"/>
  <c r="AT251" i="11"/>
  <c r="AV251" i="11" s="1"/>
  <c r="AT28" i="11"/>
  <c r="AV28" i="11" s="1"/>
  <c r="AT92" i="11"/>
  <c r="AV92" i="11" s="1"/>
  <c r="AT156" i="11"/>
  <c r="AV156" i="11" s="1"/>
  <c r="AT220" i="11"/>
  <c r="AV220" i="11" s="1"/>
  <c r="AT284" i="11"/>
  <c r="AV284" i="11" s="1"/>
  <c r="AT348" i="11"/>
  <c r="AV348" i="11" s="1"/>
  <c r="AT29" i="11"/>
  <c r="AV29" i="11" s="1"/>
  <c r="AT93" i="11"/>
  <c r="AV93" i="11" s="1"/>
  <c r="AT157" i="11"/>
  <c r="AV157" i="11" s="1"/>
  <c r="AT221" i="11"/>
  <c r="AV221" i="11" s="1"/>
  <c r="AT285" i="11"/>
  <c r="AV285" i="11" s="1"/>
  <c r="AT14" i="11"/>
  <c r="AV14" i="11" s="1"/>
  <c r="AT78" i="11"/>
  <c r="AV78" i="11" s="1"/>
  <c r="AT142" i="11"/>
  <c r="AV142" i="11" s="1"/>
  <c r="AT206" i="11"/>
  <c r="AV206" i="11" s="1"/>
  <c r="AT270" i="11"/>
  <c r="AV270" i="11" s="1"/>
  <c r="AT47" i="11"/>
  <c r="AV47" i="11" s="1"/>
  <c r="AT111" i="11"/>
  <c r="AV111" i="11" s="1"/>
  <c r="AT175" i="11"/>
  <c r="AV175" i="11" s="1"/>
  <c r="AT239" i="11"/>
  <c r="AV239" i="11" s="1"/>
  <c r="AT303" i="11"/>
  <c r="AV303" i="11" s="1"/>
  <c r="AT367" i="11"/>
  <c r="AV367" i="11" s="1"/>
  <c r="AT326" i="11"/>
  <c r="AV326" i="11" s="1"/>
  <c r="AT216" i="11"/>
  <c r="AV216" i="11" s="1"/>
  <c r="AT2" i="11"/>
  <c r="F51" i="11" s="1"/>
  <c r="AT345" i="11"/>
  <c r="AV345" i="11" s="1"/>
  <c r="AT312" i="11"/>
  <c r="AV312" i="11" s="1"/>
  <c r="AT240" i="11"/>
  <c r="AV240" i="11" s="1"/>
  <c r="AT120" i="11"/>
  <c r="AV120" i="11" s="1"/>
  <c r="AT376" i="11"/>
  <c r="AV376" i="11" s="1"/>
  <c r="AT352" i="11"/>
  <c r="AV352" i="11" s="1"/>
  <c r="AT264" i="11"/>
  <c r="AV264" i="11" s="1"/>
  <c r="AT9" i="11"/>
  <c r="AV9" i="11" s="1"/>
  <c r="AT73" i="11"/>
  <c r="AV73" i="11" s="1"/>
  <c r="AT137" i="11"/>
  <c r="AV137" i="11" s="1"/>
  <c r="AT201" i="11"/>
  <c r="AV201" i="11" s="1"/>
  <c r="AT265" i="11"/>
  <c r="AV265" i="11" s="1"/>
  <c r="AT329" i="11"/>
  <c r="AV329" i="11" s="1"/>
  <c r="AT66" i="11"/>
  <c r="AV66" i="11" s="1"/>
  <c r="AT130" i="11"/>
  <c r="AV130" i="11" s="1"/>
  <c r="AT194" i="11"/>
  <c r="AV194" i="11" s="1"/>
  <c r="AT258" i="11"/>
  <c r="AV258" i="11" s="1"/>
  <c r="AT322" i="11"/>
  <c r="AV322" i="11" s="1"/>
  <c r="AT3" i="11"/>
  <c r="AV3" i="11" s="1"/>
  <c r="AT67" i="11"/>
  <c r="AV67" i="11" s="1"/>
  <c r="AT131" i="11"/>
  <c r="AV131" i="11" s="1"/>
  <c r="AT195" i="11"/>
  <c r="AV195" i="11" s="1"/>
  <c r="AT259" i="11"/>
  <c r="AV259" i="11" s="1"/>
  <c r="AT36" i="11"/>
  <c r="AV36" i="11" s="1"/>
  <c r="AT100" i="11"/>
  <c r="AV100" i="11" s="1"/>
  <c r="AT164" i="11"/>
  <c r="AV164" i="11" s="1"/>
  <c r="AT228" i="11"/>
  <c r="AV228" i="11" s="1"/>
  <c r="AT292" i="11"/>
  <c r="AV292" i="11" s="1"/>
  <c r="AT356" i="11"/>
  <c r="AV356" i="11" s="1"/>
  <c r="AT37" i="11"/>
  <c r="AV37" i="11" s="1"/>
  <c r="AT101" i="11"/>
  <c r="AV101" i="11" s="1"/>
  <c r="AT165" i="11"/>
  <c r="AV165" i="11" s="1"/>
  <c r="AT229" i="11"/>
  <c r="AV229" i="11" s="1"/>
  <c r="AT293" i="11"/>
  <c r="AV293" i="11" s="1"/>
  <c r="AT22" i="11"/>
  <c r="AV22" i="11" s="1"/>
  <c r="AT86" i="11"/>
  <c r="AV86" i="11" s="1"/>
  <c r="AT150" i="11"/>
  <c r="AV150" i="11" s="1"/>
  <c r="AT214" i="11"/>
  <c r="AV214" i="11" s="1"/>
  <c r="AT278" i="11"/>
  <c r="AV278" i="11" s="1"/>
  <c r="AT55" i="11"/>
  <c r="AV55" i="11" s="1"/>
  <c r="AT119" i="11"/>
  <c r="AV119" i="11" s="1"/>
  <c r="AT183" i="11"/>
  <c r="AV183" i="11" s="1"/>
  <c r="AT247" i="11"/>
  <c r="AV247" i="11" s="1"/>
  <c r="AT311" i="11"/>
  <c r="AV311" i="11" s="1"/>
  <c r="AT375" i="11"/>
  <c r="AV375" i="11" s="1"/>
  <c r="AT342" i="11"/>
  <c r="AV342" i="11" s="1"/>
  <c r="AT280" i="11"/>
  <c r="AV280" i="11" s="1"/>
  <c r="AT32" i="11"/>
  <c r="AV32" i="11" s="1"/>
  <c r="AT358" i="11"/>
  <c r="AV358" i="11" s="1"/>
  <c r="AT334" i="11"/>
  <c r="AV334" i="11" s="1"/>
  <c r="AT294" i="11"/>
  <c r="AV294" i="11" s="1"/>
  <c r="AT184" i="11"/>
  <c r="AV184" i="11" s="1"/>
  <c r="AT64" i="11"/>
  <c r="AV64" i="11" s="1"/>
  <c r="AT365" i="11"/>
  <c r="AV365" i="11" s="1"/>
  <c r="AT302" i="11"/>
  <c r="AV302" i="11" s="1"/>
  <c r="AT17" i="11"/>
  <c r="AV17" i="11" s="1"/>
  <c r="AT81" i="11"/>
  <c r="AV81" i="11" s="1"/>
  <c r="AT145" i="11"/>
  <c r="AV145" i="11" s="1"/>
  <c r="AT209" i="11"/>
  <c r="AV209" i="11" s="1"/>
  <c r="AT273" i="11"/>
  <c r="AV273" i="11" s="1"/>
  <c r="AT10" i="11"/>
  <c r="AV10" i="11" s="1"/>
  <c r="AT74" i="11"/>
  <c r="AV74" i="11" s="1"/>
  <c r="AT138" i="11"/>
  <c r="AV138" i="11" s="1"/>
  <c r="AT202" i="11"/>
  <c r="AV202" i="11" s="1"/>
  <c r="AT266" i="11"/>
  <c r="AV266" i="11" s="1"/>
  <c r="AT330" i="11"/>
  <c r="AV330" i="11" s="1"/>
  <c r="AT11" i="11"/>
  <c r="AV11" i="11" s="1"/>
  <c r="AT75" i="11"/>
  <c r="AV75" i="11" s="1"/>
  <c r="AT139" i="11"/>
  <c r="AV139" i="11" s="1"/>
  <c r="AT203" i="11"/>
  <c r="AV203" i="11" s="1"/>
  <c r="AT267" i="11"/>
  <c r="AV267" i="11" s="1"/>
  <c r="AT44" i="11"/>
  <c r="AV44" i="11" s="1"/>
  <c r="AT108" i="11"/>
  <c r="AV108" i="11" s="1"/>
  <c r="AT172" i="11"/>
  <c r="AV172" i="11" s="1"/>
  <c r="AT236" i="11"/>
  <c r="AV236" i="11" s="1"/>
  <c r="AT300" i="11"/>
  <c r="AV300" i="11" s="1"/>
  <c r="AT364" i="11"/>
  <c r="AV364" i="11" s="1"/>
  <c r="AT45" i="11"/>
  <c r="AV45" i="11" s="1"/>
  <c r="AT109" i="11"/>
  <c r="AV109" i="11" s="1"/>
  <c r="AT173" i="11"/>
  <c r="AV173" i="11" s="1"/>
  <c r="AT237" i="11"/>
  <c r="AV237" i="11" s="1"/>
  <c r="AT301" i="11"/>
  <c r="AV301" i="11" s="1"/>
  <c r="AT30" i="11"/>
  <c r="AV30" i="11" s="1"/>
  <c r="AT94" i="11"/>
  <c r="AV94" i="11" s="1"/>
  <c r="AT158" i="11"/>
  <c r="AV158" i="11" s="1"/>
  <c r="AT222" i="11"/>
  <c r="AV222" i="11" s="1"/>
  <c r="AT286" i="11"/>
  <c r="AV286" i="11" s="1"/>
  <c r="AT63" i="11"/>
  <c r="AV63" i="11" s="1"/>
  <c r="AT127" i="11"/>
  <c r="AV127" i="11" s="1"/>
  <c r="AT191" i="11"/>
  <c r="AV191" i="11" s="1"/>
  <c r="AT255" i="11"/>
  <c r="AV255" i="11" s="1"/>
  <c r="AT319" i="11"/>
  <c r="AV319" i="11" s="1"/>
  <c r="AT16" i="11"/>
  <c r="AV16" i="11" s="1"/>
  <c r="AT355" i="11"/>
  <c r="AV355" i="11" s="1"/>
  <c r="AT307" i="11"/>
  <c r="AV307" i="11" s="1"/>
  <c r="AT96" i="11"/>
  <c r="AV96" i="11" s="1"/>
  <c r="AT371" i="11"/>
  <c r="AV371" i="11" s="1"/>
  <c r="AT347" i="11"/>
  <c r="AV347" i="11" s="1"/>
  <c r="AT315" i="11"/>
  <c r="AV315" i="11" s="1"/>
  <c r="AT248" i="11"/>
  <c r="AV248" i="11" s="1"/>
  <c r="AT128" i="11"/>
  <c r="AV128" i="11" s="1"/>
  <c r="AT377" i="11"/>
  <c r="AV377" i="11" s="1"/>
  <c r="AT323" i="11"/>
  <c r="AV323" i="11" s="1"/>
  <c r="AT25" i="11"/>
  <c r="AV25" i="11" s="1"/>
  <c r="AT89" i="11"/>
  <c r="AV89" i="11" s="1"/>
  <c r="AT153" i="11"/>
  <c r="AV153" i="11" s="1"/>
  <c r="AT217" i="11"/>
  <c r="AV217" i="11" s="1"/>
  <c r="AT281" i="11"/>
  <c r="AV281" i="11" s="1"/>
  <c r="AT18" i="11"/>
  <c r="AV18" i="11" s="1"/>
  <c r="AT82" i="11"/>
  <c r="AV82" i="11" s="1"/>
  <c r="AT146" i="11"/>
  <c r="AV146" i="11" s="1"/>
  <c r="AT210" i="11"/>
  <c r="AV210" i="11" s="1"/>
  <c r="AT274" i="11"/>
  <c r="AV274" i="11" s="1"/>
  <c r="AT338" i="11"/>
  <c r="AV338" i="11" s="1"/>
  <c r="AT19" i="11"/>
  <c r="AV19" i="11" s="1"/>
  <c r="AT83" i="11"/>
  <c r="AV83" i="11" s="1"/>
  <c r="AT147" i="11"/>
  <c r="AV147" i="11" s="1"/>
  <c r="AT211" i="11"/>
  <c r="AV211" i="11" s="1"/>
  <c r="AT275" i="11"/>
  <c r="AV275" i="11" s="1"/>
  <c r="AT52" i="11"/>
  <c r="AV52" i="11" s="1"/>
  <c r="AT116" i="11"/>
  <c r="AV116" i="11" s="1"/>
  <c r="AT180" i="11"/>
  <c r="AV180" i="11" s="1"/>
  <c r="AT244" i="11"/>
  <c r="AV244" i="11" s="1"/>
  <c r="AT308" i="11"/>
  <c r="AV308" i="11" s="1"/>
  <c r="AT372" i="11"/>
  <c r="AV372" i="11" s="1"/>
  <c r="AT53" i="11"/>
  <c r="AV53" i="11" s="1"/>
  <c r="AT117" i="11"/>
  <c r="AV117" i="11" s="1"/>
  <c r="AT181" i="11"/>
  <c r="AV181" i="11" s="1"/>
  <c r="AT245" i="11"/>
  <c r="AV245" i="11" s="1"/>
  <c r="AT309" i="11"/>
  <c r="AV309" i="11" s="1"/>
  <c r="AT38" i="11"/>
  <c r="AV38" i="11" s="1"/>
  <c r="AT102" i="11"/>
  <c r="AV102" i="11" s="1"/>
  <c r="AT166" i="11"/>
  <c r="AV166" i="11" s="1"/>
  <c r="AT230" i="11"/>
  <c r="AV230" i="11" s="1"/>
  <c r="AT7" i="11"/>
  <c r="AV7" i="11" s="1"/>
  <c r="AT71" i="11"/>
  <c r="AV71" i="11" s="1"/>
  <c r="AT135" i="11"/>
  <c r="AV135" i="11" s="1"/>
  <c r="AT199" i="11"/>
  <c r="AV199" i="11" s="1"/>
  <c r="AT263" i="11"/>
  <c r="AV263" i="11" s="1"/>
  <c r="AT327" i="11"/>
  <c r="AV327" i="11" s="1"/>
  <c r="AT80" i="11"/>
  <c r="AV80" i="11" s="1"/>
  <c r="AT368" i="11"/>
  <c r="AV368" i="11" s="1"/>
  <c r="AT328" i="11"/>
  <c r="AV328" i="11" s="1"/>
  <c r="AT160" i="11"/>
  <c r="AV160" i="11" s="1"/>
  <c r="AT40" i="11"/>
  <c r="AV40" i="11" s="1"/>
  <c r="AT360" i="11"/>
  <c r="AV360" i="11" s="1"/>
  <c r="AT336" i="11"/>
  <c r="AV336" i="11" s="1"/>
  <c r="AT296" i="11"/>
  <c r="AV296" i="11" s="1"/>
  <c r="AT192" i="11"/>
  <c r="AV192" i="11" s="1"/>
  <c r="AT72" i="11"/>
  <c r="AV72" i="11" s="1"/>
  <c r="AT8" i="11"/>
  <c r="AV8" i="11" s="1"/>
  <c r="AT33" i="11"/>
  <c r="AV33" i="11" s="1"/>
  <c r="AT97" i="11"/>
  <c r="AV97" i="11" s="1"/>
  <c r="AT161" i="11"/>
  <c r="AV161" i="11" s="1"/>
  <c r="AT225" i="11"/>
  <c r="AV225" i="11" s="1"/>
  <c r="AT289" i="11"/>
  <c r="AV289" i="11" s="1"/>
  <c r="AT26" i="11"/>
  <c r="AV26" i="11" s="1"/>
  <c r="AT90" i="11"/>
  <c r="AV90" i="11" s="1"/>
  <c r="AT154" i="11"/>
  <c r="AV154" i="11" s="1"/>
  <c r="AT218" i="11"/>
  <c r="AV218" i="11" s="1"/>
  <c r="AT282" i="11"/>
  <c r="AV282" i="11" s="1"/>
  <c r="AT346" i="11"/>
  <c r="AV346" i="11" s="1"/>
  <c r="AT27" i="11"/>
  <c r="AV27" i="11" s="1"/>
  <c r="AT91" i="11"/>
  <c r="AV91" i="11" s="1"/>
  <c r="AT155" i="11"/>
  <c r="AV155" i="11" s="1"/>
  <c r="AT219" i="11"/>
  <c r="AV219" i="11" s="1"/>
  <c r="AT283" i="11"/>
  <c r="AV283" i="11" s="1"/>
  <c r="AT60" i="11"/>
  <c r="AV60" i="11" s="1"/>
  <c r="AT124" i="11"/>
  <c r="AV124" i="11" s="1"/>
  <c r="AT188" i="11"/>
  <c r="AV188" i="11" s="1"/>
  <c r="AT252" i="11"/>
  <c r="AV252" i="11" s="1"/>
  <c r="AT316" i="11"/>
  <c r="AV316" i="11" s="1"/>
  <c r="AT380" i="11"/>
  <c r="AV380" i="11" s="1"/>
  <c r="AT61" i="11"/>
  <c r="AV61" i="11" s="1"/>
  <c r="AT125" i="11"/>
  <c r="AV125" i="11" s="1"/>
  <c r="AT189" i="11"/>
  <c r="AV189" i="11" s="1"/>
  <c r="AT253" i="11"/>
  <c r="AV253" i="11" s="1"/>
  <c r="AT317" i="11"/>
  <c r="AV317" i="11" s="1"/>
  <c r="AT46" i="11"/>
  <c r="AV46" i="11" s="1"/>
  <c r="AT110" i="11"/>
  <c r="AV110" i="11" s="1"/>
  <c r="AT174" i="11"/>
  <c r="AV174" i="11" s="1"/>
  <c r="AT238" i="11"/>
  <c r="AV238" i="11" s="1"/>
  <c r="AT15" i="11"/>
  <c r="AV15" i="11" s="1"/>
  <c r="AT79" i="11"/>
  <c r="AV79" i="11" s="1"/>
  <c r="AT143" i="11"/>
  <c r="AV143" i="11" s="1"/>
  <c r="AT207" i="11"/>
  <c r="AV207" i="11" s="1"/>
  <c r="AT271" i="11"/>
  <c r="AV271" i="11" s="1"/>
  <c r="AT335" i="11"/>
  <c r="AV335" i="11" s="1"/>
  <c r="AT144" i="11"/>
  <c r="AV144" i="11" s="1"/>
  <c r="AT381" i="11"/>
  <c r="AV381" i="11" s="1"/>
  <c r="AT344" i="11"/>
  <c r="AV344" i="11" s="1"/>
  <c r="AT224" i="11"/>
  <c r="AV224" i="11" s="1"/>
  <c r="AT104" i="11"/>
  <c r="AV104" i="11" s="1"/>
  <c r="AT373" i="11"/>
  <c r="AV373" i="11" s="1"/>
  <c r="AT349" i="11"/>
  <c r="AV349" i="11" s="1"/>
  <c r="AT318" i="11"/>
  <c r="AV318" i="11" s="1"/>
  <c r="AT256" i="11"/>
  <c r="AV256" i="11" s="1"/>
  <c r="AT366" i="11"/>
  <c r="AV366" i="11" s="1"/>
  <c r="AT353" i="11"/>
  <c r="AV353" i="11" s="1"/>
  <c r="AT41" i="11"/>
  <c r="AV41" i="11" s="1"/>
  <c r="AT105" i="11"/>
  <c r="AV105" i="11" s="1"/>
  <c r="AT169" i="11"/>
  <c r="AV169" i="11" s="1"/>
  <c r="AT233" i="11"/>
  <c r="AV233" i="11" s="1"/>
  <c r="AT297" i="11"/>
  <c r="AV297" i="11" s="1"/>
  <c r="AT34" i="11"/>
  <c r="AV34" i="11" s="1"/>
  <c r="AT98" i="11"/>
  <c r="AV98" i="11" s="1"/>
  <c r="AT162" i="11"/>
  <c r="AV162" i="11" s="1"/>
  <c r="AT226" i="11"/>
  <c r="AV226" i="11" s="1"/>
  <c r="AT290" i="11"/>
  <c r="AV290" i="11" s="1"/>
  <c r="AT354" i="11"/>
  <c r="AV354" i="11" s="1"/>
  <c r="AT35" i="11"/>
  <c r="AV35" i="11" s="1"/>
  <c r="AT99" i="11"/>
  <c r="AV99" i="11" s="1"/>
  <c r="AT163" i="11"/>
  <c r="AV163" i="11" s="1"/>
  <c r="AT227" i="11"/>
  <c r="AV227" i="11" s="1"/>
  <c r="AT4" i="11"/>
  <c r="AV4" i="11" s="1"/>
  <c r="AT68" i="11"/>
  <c r="AV68" i="11" s="1"/>
  <c r="AT132" i="11"/>
  <c r="AV132" i="11" s="1"/>
  <c r="AT196" i="11"/>
  <c r="AV196" i="11" s="1"/>
  <c r="AT260" i="11"/>
  <c r="AV260" i="11" s="1"/>
  <c r="AT324" i="11"/>
  <c r="AV324" i="11" s="1"/>
  <c r="AT5" i="11"/>
  <c r="AV5" i="11" s="1"/>
  <c r="AT69" i="11"/>
  <c r="AV69" i="11" s="1"/>
  <c r="AT133" i="11"/>
  <c r="AV133" i="11" s="1"/>
  <c r="AT197" i="11"/>
  <c r="AV197" i="11" s="1"/>
  <c r="AT261" i="11"/>
  <c r="AV261" i="11" s="1"/>
  <c r="AT325" i="11"/>
  <c r="AV325" i="11" s="1"/>
  <c r="AT54" i="11"/>
  <c r="AV54" i="11" s="1"/>
  <c r="AT118" i="11"/>
  <c r="AV118" i="11" s="1"/>
  <c r="AT182" i="11"/>
  <c r="AV182" i="11" s="1"/>
  <c r="AT246" i="11"/>
  <c r="AV246" i="11" s="1"/>
  <c r="AT23" i="11"/>
  <c r="AV23" i="11" s="1"/>
  <c r="AT87" i="11"/>
  <c r="AV87" i="11" s="1"/>
  <c r="AT151" i="11"/>
  <c r="AV151" i="11" s="1"/>
  <c r="AT215" i="11"/>
  <c r="AV215" i="11" s="1"/>
  <c r="AT279" i="11"/>
  <c r="AV279" i="11" s="1"/>
  <c r="AT343" i="11"/>
  <c r="AV343" i="11" s="1"/>
  <c r="AT208" i="11"/>
  <c r="AV208" i="11" s="1"/>
  <c r="AT24" i="11"/>
  <c r="AV24" i="11" s="1"/>
  <c r="AT357" i="11"/>
  <c r="AV357" i="11" s="1"/>
  <c r="AT288" i="11"/>
  <c r="AV288" i="11" s="1"/>
  <c r="AT168" i="11"/>
  <c r="AV168" i="11" s="1"/>
  <c r="AT48" i="11"/>
  <c r="AV48" i="11" s="1"/>
  <c r="AT361" i="11"/>
  <c r="AV361" i="11" s="1"/>
  <c r="AT337" i="11"/>
  <c r="AV337" i="11" s="1"/>
  <c r="AT299" i="11"/>
  <c r="AV299" i="11" s="1"/>
  <c r="AT136" i="11"/>
  <c r="AV136" i="11" s="1"/>
  <c r="AT341" i="11"/>
  <c r="AV341" i="11" s="1"/>
  <c r="AT241" i="11"/>
  <c r="AV241" i="11" s="1"/>
  <c r="AT43" i="11"/>
  <c r="AV43" i="11" s="1"/>
  <c r="AT268" i="11"/>
  <c r="AV268" i="11" s="1"/>
  <c r="AT62" i="11"/>
  <c r="AV62" i="11" s="1"/>
  <c r="AT287" i="11"/>
  <c r="AV287" i="11" s="1"/>
  <c r="AT374" i="11"/>
  <c r="AV374" i="11" s="1"/>
  <c r="AT305" i="11"/>
  <c r="AV305" i="11" s="1"/>
  <c r="AT107" i="11"/>
  <c r="AV107" i="11" s="1"/>
  <c r="AT332" i="11"/>
  <c r="AV332" i="11" s="1"/>
  <c r="AT126" i="11"/>
  <c r="AV126" i="11" s="1"/>
  <c r="AT351" i="11"/>
  <c r="AV351" i="11" s="1"/>
  <c r="AT350" i="11"/>
  <c r="AV350" i="11" s="1"/>
  <c r="AT42" i="11"/>
  <c r="AV42" i="11" s="1"/>
  <c r="AT171" i="11"/>
  <c r="AV171" i="11" s="1"/>
  <c r="AT13" i="11"/>
  <c r="AV13" i="11" s="1"/>
  <c r="AT190" i="11"/>
  <c r="AV190" i="11" s="1"/>
  <c r="AT272" i="11"/>
  <c r="AV272" i="11" s="1"/>
  <c r="AT320" i="11"/>
  <c r="AV320" i="11" s="1"/>
  <c r="AT106" i="11"/>
  <c r="AV106" i="11" s="1"/>
  <c r="AT235" i="11"/>
  <c r="AV235" i="11" s="1"/>
  <c r="AT77" i="11"/>
  <c r="AV77" i="11" s="1"/>
  <c r="AT254" i="11"/>
  <c r="AV254" i="11" s="1"/>
  <c r="AT88" i="11"/>
  <c r="AV88" i="11" s="1"/>
  <c r="AT379" i="11"/>
  <c r="AV379" i="11" s="1"/>
  <c r="AT170" i="11"/>
  <c r="AV170" i="11" s="1"/>
  <c r="AT12" i="11"/>
  <c r="AV12" i="11" s="1"/>
  <c r="AT141" i="11"/>
  <c r="AV141" i="11" s="1"/>
  <c r="AT31" i="11"/>
  <c r="AV31" i="11" s="1"/>
  <c r="AT369" i="11"/>
  <c r="AV369" i="11" s="1"/>
  <c r="AT49" i="11"/>
  <c r="AV49" i="11" s="1"/>
  <c r="AT234" i="11"/>
  <c r="AV234" i="11" s="1"/>
  <c r="AT76" i="11"/>
  <c r="AV76" i="11" s="1"/>
  <c r="AT205" i="11"/>
  <c r="AV205" i="11" s="1"/>
  <c r="AT95" i="11"/>
  <c r="AV95" i="11" s="1"/>
  <c r="AT310" i="11"/>
  <c r="AV310" i="11" s="1"/>
  <c r="AT113" i="11"/>
  <c r="AV113" i="11" s="1"/>
  <c r="AT298" i="11"/>
  <c r="AV298" i="11" s="1"/>
  <c r="AT140" i="11"/>
  <c r="AV140" i="11" s="1"/>
  <c r="AT269" i="11"/>
  <c r="AV269" i="11" s="1"/>
  <c r="AT159" i="11"/>
  <c r="AV159" i="11" s="1"/>
  <c r="AT232" i="11"/>
  <c r="AV232" i="11" s="1"/>
  <c r="AT177" i="11"/>
  <c r="AV177" i="11" s="1"/>
  <c r="AT362" i="11"/>
  <c r="AV362" i="11" s="1"/>
  <c r="AT204" i="11"/>
  <c r="AV204" i="11" s="1"/>
  <c r="AT333" i="11"/>
  <c r="AV333" i="11" s="1"/>
  <c r="AT223" i="11"/>
  <c r="AV223" i="11" s="1"/>
  <c r="AT112" i="11"/>
  <c r="AV112" i="11" s="1"/>
  <c r="BR38" i="11"/>
  <c r="BT38" i="11" s="1"/>
  <c r="BR102" i="11"/>
  <c r="BT102" i="11" s="1"/>
  <c r="BR166" i="11"/>
  <c r="BT166" i="11" s="1"/>
  <c r="BR230" i="11"/>
  <c r="BT230" i="11" s="1"/>
  <c r="BR294" i="11"/>
  <c r="BT294" i="11" s="1"/>
  <c r="BR358" i="11"/>
  <c r="BT358" i="11" s="1"/>
  <c r="BR58" i="11"/>
  <c r="BT58" i="11" s="1"/>
  <c r="BR131" i="11"/>
  <c r="BT131" i="11" s="1"/>
  <c r="BR204" i="11"/>
  <c r="BT204" i="11" s="1"/>
  <c r="BR277" i="11"/>
  <c r="BT277" i="11" s="1"/>
  <c r="BR351" i="11"/>
  <c r="BT351" i="11" s="1"/>
  <c r="BR41" i="11"/>
  <c r="BT41" i="11" s="1"/>
  <c r="BR114" i="11"/>
  <c r="BT114" i="11" s="1"/>
  <c r="BR187" i="11"/>
  <c r="BT187" i="11" s="1"/>
  <c r="BR260" i="11"/>
  <c r="BT260" i="11" s="1"/>
  <c r="BR333" i="11"/>
  <c r="BT333" i="11" s="1"/>
  <c r="BR24" i="11"/>
  <c r="BT24" i="11" s="1"/>
  <c r="BR97" i="11"/>
  <c r="BT97" i="11" s="1"/>
  <c r="BR170" i="11"/>
  <c r="BT170" i="11" s="1"/>
  <c r="BR243" i="11"/>
  <c r="BT243" i="11" s="1"/>
  <c r="BR316" i="11"/>
  <c r="BT316" i="11" s="1"/>
  <c r="BR11" i="11"/>
  <c r="BT11" i="11" s="1"/>
  <c r="BR129" i="11"/>
  <c r="BT129" i="11" s="1"/>
  <c r="BR247" i="11"/>
  <c r="BT247" i="11" s="1"/>
  <c r="BR364" i="11"/>
  <c r="BT364" i="11" s="1"/>
  <c r="BR101" i="11"/>
  <c r="BT101" i="11" s="1"/>
  <c r="BR219" i="11"/>
  <c r="BT219" i="11" s="1"/>
  <c r="BR337" i="11"/>
  <c r="BT337" i="11" s="1"/>
  <c r="BR74" i="11"/>
  <c r="BT74" i="11" s="1"/>
  <c r="BR192" i="11"/>
  <c r="BT192" i="11" s="1"/>
  <c r="BR309" i="11"/>
  <c r="BT309" i="11" s="1"/>
  <c r="BR47" i="11"/>
  <c r="BT47" i="11" s="1"/>
  <c r="BR164" i="11"/>
  <c r="BT164" i="11" s="1"/>
  <c r="BR282" i="11"/>
  <c r="BT282" i="11" s="1"/>
  <c r="BR7" i="11"/>
  <c r="BT7" i="11" s="1"/>
  <c r="BR121" i="11"/>
  <c r="BT121" i="11" s="1"/>
  <c r="BR239" i="11"/>
  <c r="BT239" i="11" s="1"/>
  <c r="BR356" i="11"/>
  <c r="BT356" i="11" s="1"/>
  <c r="BR228" i="11"/>
  <c r="BT228" i="11" s="1"/>
  <c r="BR199" i="11"/>
  <c r="BT199" i="11" s="1"/>
  <c r="BR125" i="11"/>
  <c r="BT125" i="11" s="1"/>
  <c r="BR52" i="11"/>
  <c r="BT52" i="11" s="1"/>
  <c r="BR359" i="11"/>
  <c r="BT359" i="11" s="1"/>
  <c r="BR285" i="11"/>
  <c r="BT285" i="11" s="1"/>
  <c r="BR212" i="11"/>
  <c r="BT212" i="11" s="1"/>
  <c r="BR139" i="11"/>
  <c r="BT139" i="11" s="1"/>
  <c r="BR144" i="11"/>
  <c r="BT144" i="11" s="1"/>
  <c r="BR301" i="11"/>
  <c r="BT301" i="11" s="1"/>
  <c r="BR46" i="11"/>
  <c r="BT46" i="11" s="1"/>
  <c r="BR110" i="11"/>
  <c r="BT110" i="11" s="1"/>
  <c r="BR174" i="11"/>
  <c r="BT174" i="11" s="1"/>
  <c r="BR238" i="11"/>
  <c r="BT238" i="11" s="1"/>
  <c r="BR302" i="11"/>
  <c r="BT302" i="11" s="1"/>
  <c r="BR366" i="11"/>
  <c r="BT366" i="11" s="1"/>
  <c r="BR67" i="11"/>
  <c r="BT67" i="11" s="1"/>
  <c r="BR140" i="11"/>
  <c r="BT140" i="11" s="1"/>
  <c r="BR213" i="11"/>
  <c r="BT213" i="11" s="1"/>
  <c r="BR287" i="11"/>
  <c r="BT287" i="11" s="1"/>
  <c r="BR360" i="11"/>
  <c r="BT360" i="11" s="1"/>
  <c r="BR50" i="11"/>
  <c r="BT50" i="11" s="1"/>
  <c r="BR123" i="11"/>
  <c r="BT123" i="11" s="1"/>
  <c r="BR196" i="11"/>
  <c r="BT196" i="11" s="1"/>
  <c r="BR269" i="11"/>
  <c r="BT269" i="11" s="1"/>
  <c r="BR343" i="11"/>
  <c r="BT343" i="11" s="1"/>
  <c r="BR33" i="11"/>
  <c r="BT33" i="11" s="1"/>
  <c r="BR106" i="11"/>
  <c r="BT106" i="11" s="1"/>
  <c r="BR179" i="11"/>
  <c r="BT179" i="11" s="1"/>
  <c r="BR252" i="11"/>
  <c r="BT252" i="11" s="1"/>
  <c r="BR325" i="11"/>
  <c r="BT325" i="11" s="1"/>
  <c r="BR27" i="11"/>
  <c r="BT27" i="11" s="1"/>
  <c r="BR145" i="11"/>
  <c r="BT145" i="11" s="1"/>
  <c r="BR263" i="11"/>
  <c r="BT263" i="11" s="1"/>
  <c r="BR376" i="11"/>
  <c r="BT376" i="11" s="1"/>
  <c r="BR117" i="11"/>
  <c r="BT117" i="11" s="1"/>
  <c r="BR235" i="11"/>
  <c r="BT235" i="11" s="1"/>
  <c r="BR349" i="11"/>
  <c r="BT349" i="11" s="1"/>
  <c r="BR90" i="11"/>
  <c r="BT90" i="11" s="1"/>
  <c r="BR208" i="11"/>
  <c r="BT208" i="11" s="1"/>
  <c r="BR322" i="11"/>
  <c r="BT322" i="11" s="1"/>
  <c r="BR63" i="11"/>
  <c r="BT63" i="11" s="1"/>
  <c r="BR180" i="11"/>
  <c r="BT180" i="11" s="1"/>
  <c r="BR295" i="11"/>
  <c r="BT295" i="11" s="1"/>
  <c r="BR19" i="11"/>
  <c r="BT19" i="11" s="1"/>
  <c r="BR137" i="11"/>
  <c r="BT137" i="11" s="1"/>
  <c r="BR255" i="11"/>
  <c r="BT255" i="11" s="1"/>
  <c r="BR372" i="11"/>
  <c r="BT372" i="11" s="1"/>
  <c r="BR272" i="11"/>
  <c r="BT272" i="11" s="1"/>
  <c r="BR229" i="11"/>
  <c r="BT229" i="11" s="1"/>
  <c r="BR156" i="11"/>
  <c r="BT156" i="11" s="1"/>
  <c r="BR83" i="11"/>
  <c r="BT83" i="11" s="1"/>
  <c r="BR10" i="11"/>
  <c r="BT10" i="11" s="1"/>
  <c r="BR329" i="11"/>
  <c r="BT329" i="11" s="1"/>
  <c r="BR256" i="11"/>
  <c r="BT256" i="11" s="1"/>
  <c r="BR183" i="11"/>
  <c r="BT183" i="11" s="1"/>
  <c r="BR374" i="11"/>
  <c r="BT374" i="11" s="1"/>
  <c r="BR54" i="11"/>
  <c r="BT54" i="11" s="1"/>
  <c r="BR118" i="11"/>
  <c r="BT118" i="11" s="1"/>
  <c r="BR182" i="11"/>
  <c r="BT182" i="11" s="1"/>
  <c r="BR246" i="11"/>
  <c r="BT246" i="11" s="1"/>
  <c r="BR310" i="11"/>
  <c r="BT310" i="11" s="1"/>
  <c r="BR3" i="11"/>
  <c r="BT3" i="11" s="1"/>
  <c r="BR76" i="11"/>
  <c r="BT76" i="11" s="1"/>
  <c r="BR149" i="11"/>
  <c r="BT149" i="11" s="1"/>
  <c r="BR223" i="11"/>
  <c r="BT223" i="11" s="1"/>
  <c r="BR296" i="11"/>
  <c r="BT296" i="11" s="1"/>
  <c r="BR369" i="11"/>
  <c r="BT369" i="11" s="1"/>
  <c r="BR59" i="11"/>
  <c r="BT59" i="11" s="1"/>
  <c r="BR132" i="11"/>
  <c r="BT132" i="11" s="1"/>
  <c r="BR205" i="11"/>
  <c r="BT205" i="11" s="1"/>
  <c r="BR279" i="11"/>
  <c r="BT279" i="11" s="1"/>
  <c r="BR352" i="11"/>
  <c r="BT352" i="11" s="1"/>
  <c r="BR42" i="11"/>
  <c r="BT42" i="11" s="1"/>
  <c r="BR115" i="11"/>
  <c r="BT115" i="11" s="1"/>
  <c r="BR188" i="11"/>
  <c r="BT188" i="11" s="1"/>
  <c r="BR261" i="11"/>
  <c r="BT261" i="11" s="1"/>
  <c r="BR335" i="11"/>
  <c r="BT335" i="11" s="1"/>
  <c r="BR43" i="11"/>
  <c r="BT43" i="11" s="1"/>
  <c r="BR157" i="11"/>
  <c r="BT157" i="11" s="1"/>
  <c r="BR275" i="11"/>
  <c r="BT275" i="11" s="1"/>
  <c r="BR16" i="11"/>
  <c r="BT16" i="11" s="1"/>
  <c r="BR130" i="11"/>
  <c r="BT130" i="11" s="1"/>
  <c r="BR248" i="11"/>
  <c r="BT248" i="11" s="1"/>
  <c r="BR365" i="11"/>
  <c r="BT365" i="11" s="1"/>
  <c r="BR103" i="11"/>
  <c r="BT103" i="11" s="1"/>
  <c r="BR220" i="11"/>
  <c r="BT220" i="11" s="1"/>
  <c r="BR338" i="11"/>
  <c r="BT338" i="11" s="1"/>
  <c r="BR75" i="11"/>
  <c r="BT75" i="11" s="1"/>
  <c r="BR193" i="11"/>
  <c r="BT193" i="11" s="1"/>
  <c r="BR311" i="11"/>
  <c r="BT311" i="11" s="1"/>
  <c r="BR35" i="11"/>
  <c r="BT35" i="11" s="1"/>
  <c r="BR153" i="11"/>
  <c r="BT153" i="11" s="1"/>
  <c r="BR267" i="11"/>
  <c r="BT267" i="11" s="1"/>
  <c r="BR2" i="11"/>
  <c r="L51" i="11" s="1"/>
  <c r="BR303" i="11"/>
  <c r="BT303" i="11" s="1"/>
  <c r="BR273" i="11"/>
  <c r="BT273" i="11" s="1"/>
  <c r="BR200" i="11"/>
  <c r="BT200" i="11" s="1"/>
  <c r="BR127" i="11"/>
  <c r="BT127" i="11" s="1"/>
  <c r="BR53" i="11"/>
  <c r="BT53" i="11" s="1"/>
  <c r="BR363" i="11"/>
  <c r="BT363" i="11" s="1"/>
  <c r="BR290" i="11"/>
  <c r="BT290" i="11" s="1"/>
  <c r="BR217" i="11"/>
  <c r="BT217" i="11" s="1"/>
  <c r="BR184" i="11"/>
  <c r="BT184" i="11" s="1"/>
  <c r="BR62" i="11"/>
  <c r="BT62" i="11" s="1"/>
  <c r="BR126" i="11"/>
  <c r="BT126" i="11" s="1"/>
  <c r="BR190" i="11"/>
  <c r="BT190" i="11" s="1"/>
  <c r="BR254" i="11"/>
  <c r="BT254" i="11" s="1"/>
  <c r="BR318" i="11"/>
  <c r="BT318" i="11" s="1"/>
  <c r="BR12" i="11"/>
  <c r="BT12" i="11" s="1"/>
  <c r="BR85" i="11"/>
  <c r="BT85" i="11" s="1"/>
  <c r="BR159" i="11"/>
  <c r="BT159" i="11" s="1"/>
  <c r="BR232" i="11"/>
  <c r="BT232" i="11" s="1"/>
  <c r="BR305" i="11"/>
  <c r="BT305" i="11" s="1"/>
  <c r="BR377" i="11"/>
  <c r="BT377" i="11" s="1"/>
  <c r="BR68" i="11"/>
  <c r="BT68" i="11" s="1"/>
  <c r="BR141" i="11"/>
  <c r="BT141" i="11" s="1"/>
  <c r="BR215" i="11"/>
  <c r="BT215" i="11" s="1"/>
  <c r="BR288" i="11"/>
  <c r="BT288" i="11" s="1"/>
  <c r="BR361" i="11"/>
  <c r="BT361" i="11" s="1"/>
  <c r="BR51" i="11"/>
  <c r="BT51" i="11" s="1"/>
  <c r="BR124" i="11"/>
  <c r="BT124" i="11" s="1"/>
  <c r="BR197" i="11"/>
  <c r="BT197" i="11" s="1"/>
  <c r="BR271" i="11"/>
  <c r="BT271" i="11" s="1"/>
  <c r="BR344" i="11"/>
  <c r="BT344" i="11" s="1"/>
  <c r="BR56" i="11"/>
  <c r="BT56" i="11" s="1"/>
  <c r="BR173" i="11"/>
  <c r="BT173" i="11" s="1"/>
  <c r="BR291" i="11"/>
  <c r="BT291" i="11" s="1"/>
  <c r="BR28" i="11"/>
  <c r="BT28" i="11" s="1"/>
  <c r="BR146" i="11"/>
  <c r="BT146" i="11" s="1"/>
  <c r="BR264" i="11"/>
  <c r="BT264" i="11" s="1"/>
  <c r="BR380" i="11"/>
  <c r="BT380" i="11" s="1"/>
  <c r="BR119" i="11"/>
  <c r="BT119" i="11" s="1"/>
  <c r="BR236" i="11"/>
  <c r="BT236" i="11" s="1"/>
  <c r="BR354" i="11"/>
  <c r="BT354" i="11" s="1"/>
  <c r="BR91" i="11"/>
  <c r="BT91" i="11" s="1"/>
  <c r="BR209" i="11"/>
  <c r="BT209" i="11" s="1"/>
  <c r="BR327" i="11"/>
  <c r="BT327" i="11" s="1"/>
  <c r="BR48" i="11"/>
  <c r="BT48" i="11" s="1"/>
  <c r="BR165" i="11"/>
  <c r="BT165" i="11" s="1"/>
  <c r="BR283" i="11"/>
  <c r="BT283" i="11" s="1"/>
  <c r="BR36" i="11"/>
  <c r="BT36" i="11" s="1"/>
  <c r="BR346" i="11"/>
  <c r="BT346" i="11" s="1"/>
  <c r="BR313" i="11"/>
  <c r="BT313" i="11" s="1"/>
  <c r="BR240" i="11"/>
  <c r="BT240" i="11" s="1"/>
  <c r="BR167" i="11"/>
  <c r="BT167" i="11" s="1"/>
  <c r="BR93" i="11"/>
  <c r="BT93" i="11" s="1"/>
  <c r="BR20" i="11"/>
  <c r="BT20" i="11" s="1"/>
  <c r="BR330" i="11"/>
  <c r="BT330" i="11" s="1"/>
  <c r="BR257" i="11"/>
  <c r="BT257" i="11" s="1"/>
  <c r="BR375" i="11"/>
  <c r="BT375" i="11" s="1"/>
  <c r="BR6" i="11"/>
  <c r="BT6" i="11" s="1"/>
  <c r="BR70" i="11"/>
  <c r="BT70" i="11" s="1"/>
  <c r="BR134" i="11"/>
  <c r="BT134" i="11" s="1"/>
  <c r="BR198" i="11"/>
  <c r="BT198" i="11" s="1"/>
  <c r="BR262" i="11"/>
  <c r="BT262" i="11" s="1"/>
  <c r="BR326" i="11"/>
  <c r="BT326" i="11" s="1"/>
  <c r="BR21" i="11"/>
  <c r="BT21" i="11" s="1"/>
  <c r="BR95" i="11"/>
  <c r="BT95" i="11" s="1"/>
  <c r="BR168" i="11"/>
  <c r="BT168" i="11" s="1"/>
  <c r="BR241" i="11"/>
  <c r="BT241" i="11" s="1"/>
  <c r="BR314" i="11"/>
  <c r="BT314" i="11" s="1"/>
  <c r="BR4" i="11"/>
  <c r="BT4" i="11" s="1"/>
  <c r="BR77" i="11"/>
  <c r="BT77" i="11" s="1"/>
  <c r="BR151" i="11"/>
  <c r="BT151" i="11" s="1"/>
  <c r="BR224" i="11"/>
  <c r="BT224" i="11" s="1"/>
  <c r="BR297" i="11"/>
  <c r="BT297" i="11" s="1"/>
  <c r="BR370" i="11"/>
  <c r="BT370" i="11" s="1"/>
  <c r="BR60" i="11"/>
  <c r="BT60" i="11" s="1"/>
  <c r="BR133" i="11"/>
  <c r="BT133" i="11" s="1"/>
  <c r="BR207" i="11"/>
  <c r="BT207" i="11" s="1"/>
  <c r="BR280" i="11"/>
  <c r="BT280" i="11" s="1"/>
  <c r="BR353" i="11"/>
  <c r="BT353" i="11" s="1"/>
  <c r="BR72" i="11"/>
  <c r="BT72" i="11" s="1"/>
  <c r="BR189" i="11"/>
  <c r="BT189" i="11" s="1"/>
  <c r="BR304" i="11"/>
  <c r="BT304" i="11" s="1"/>
  <c r="BR44" i="11"/>
  <c r="BT44" i="11" s="1"/>
  <c r="BR162" i="11"/>
  <c r="BT162" i="11" s="1"/>
  <c r="BR276" i="11"/>
  <c r="BT276" i="11" s="1"/>
  <c r="BR17" i="11"/>
  <c r="BT17" i="11" s="1"/>
  <c r="BR135" i="11"/>
  <c r="BT135" i="11" s="1"/>
  <c r="BR249" i="11"/>
  <c r="BT249" i="11" s="1"/>
  <c r="BR367" i="11"/>
  <c r="BT367" i="11" s="1"/>
  <c r="BR107" i="11"/>
  <c r="BT107" i="11" s="1"/>
  <c r="BR221" i="11"/>
  <c r="BT221" i="11" s="1"/>
  <c r="BR339" i="11"/>
  <c r="BT339" i="11" s="1"/>
  <c r="BR64" i="11"/>
  <c r="BT64" i="11" s="1"/>
  <c r="BR181" i="11"/>
  <c r="BT181" i="11" s="1"/>
  <c r="BR299" i="11"/>
  <c r="BT299" i="11" s="1"/>
  <c r="BR71" i="11"/>
  <c r="BT71" i="11" s="1"/>
  <c r="BR37" i="11"/>
  <c r="BT37" i="11" s="1"/>
  <c r="BR347" i="11"/>
  <c r="BT347" i="11" s="1"/>
  <c r="BR274" i="11"/>
  <c r="BT274" i="11" s="1"/>
  <c r="BR201" i="11"/>
  <c r="BT201" i="11" s="1"/>
  <c r="BR128" i="11"/>
  <c r="BT128" i="11" s="1"/>
  <c r="BR55" i="11"/>
  <c r="BT55" i="11" s="1"/>
  <c r="BR373" i="11"/>
  <c r="BT373" i="11" s="1"/>
  <c r="BR66" i="11"/>
  <c r="BT66" i="11" s="1"/>
  <c r="BR227" i="11"/>
  <c r="BT227" i="11" s="1"/>
  <c r="BR14" i="11"/>
  <c r="BT14" i="11" s="1"/>
  <c r="BR78" i="11"/>
  <c r="BT78" i="11" s="1"/>
  <c r="BR142" i="11"/>
  <c r="BT142" i="11" s="1"/>
  <c r="BR206" i="11"/>
  <c r="BT206" i="11" s="1"/>
  <c r="BR270" i="11"/>
  <c r="BT270" i="11" s="1"/>
  <c r="BR334" i="11"/>
  <c r="BT334" i="11" s="1"/>
  <c r="BR31" i="11"/>
  <c r="BT31" i="11" s="1"/>
  <c r="BR104" i="11"/>
  <c r="BT104" i="11" s="1"/>
  <c r="BR177" i="11"/>
  <c r="BT177" i="11" s="1"/>
  <c r="BR250" i="11"/>
  <c r="BT250" i="11" s="1"/>
  <c r="BR323" i="11"/>
  <c r="BT323" i="11" s="1"/>
  <c r="BR13" i="11"/>
  <c r="BT13" i="11" s="1"/>
  <c r="BR87" i="11"/>
  <c r="BT87" i="11" s="1"/>
  <c r="BR160" i="11"/>
  <c r="BT160" i="11" s="1"/>
  <c r="BR233" i="11"/>
  <c r="BT233" i="11" s="1"/>
  <c r="BR306" i="11"/>
  <c r="BT306" i="11" s="1"/>
  <c r="BR378" i="11"/>
  <c r="BT378" i="11" s="1"/>
  <c r="BR69" i="11"/>
  <c r="BT69" i="11" s="1"/>
  <c r="BR143" i="11"/>
  <c r="BT143" i="11" s="1"/>
  <c r="BR216" i="11"/>
  <c r="BT216" i="11" s="1"/>
  <c r="BR289" i="11"/>
  <c r="BT289" i="11" s="1"/>
  <c r="BR362" i="11"/>
  <c r="BT362" i="11" s="1"/>
  <c r="BR84" i="11"/>
  <c r="BT84" i="11" s="1"/>
  <c r="BR202" i="11"/>
  <c r="BT202" i="11" s="1"/>
  <c r="BR320" i="11"/>
  <c r="BT320" i="11" s="1"/>
  <c r="BR57" i="11"/>
  <c r="BT57" i="11" s="1"/>
  <c r="BR175" i="11"/>
  <c r="BT175" i="11" s="1"/>
  <c r="BR292" i="11"/>
  <c r="BT292" i="11" s="1"/>
  <c r="BR29" i="11"/>
  <c r="BT29" i="11" s="1"/>
  <c r="BR147" i="11"/>
  <c r="BT147" i="11" s="1"/>
  <c r="BR265" i="11"/>
  <c r="BT265" i="11" s="1"/>
  <c r="BR381" i="11"/>
  <c r="BT381" i="11" s="1"/>
  <c r="BR120" i="11"/>
  <c r="BT120" i="11" s="1"/>
  <c r="BR237" i="11"/>
  <c r="BT237" i="11" s="1"/>
  <c r="BR355" i="11"/>
  <c r="BT355" i="11" s="1"/>
  <c r="BR80" i="11"/>
  <c r="BT80" i="11" s="1"/>
  <c r="BR194" i="11"/>
  <c r="BT194" i="11" s="1"/>
  <c r="BR312" i="11"/>
  <c r="BT312" i="11" s="1"/>
  <c r="BR111" i="11"/>
  <c r="BT111" i="11" s="1"/>
  <c r="BR81" i="11"/>
  <c r="BT81" i="11" s="1"/>
  <c r="BR8" i="11"/>
  <c r="BT8" i="11" s="1"/>
  <c r="BR317" i="11"/>
  <c r="BT317" i="11" s="1"/>
  <c r="BR244" i="11"/>
  <c r="BT244" i="11" s="1"/>
  <c r="BR171" i="11"/>
  <c r="BT171" i="11" s="1"/>
  <c r="BR98" i="11"/>
  <c r="BT98" i="11" s="1"/>
  <c r="BR25" i="11"/>
  <c r="BT25" i="11" s="1"/>
  <c r="BR331" i="11"/>
  <c r="BT331" i="11" s="1"/>
  <c r="BR258" i="11"/>
  <c r="BT258" i="11" s="1"/>
  <c r="BR22" i="11"/>
  <c r="BT22" i="11" s="1"/>
  <c r="BR86" i="11"/>
  <c r="BT86" i="11" s="1"/>
  <c r="BR150" i="11"/>
  <c r="BT150" i="11" s="1"/>
  <c r="BR214" i="11"/>
  <c r="BT214" i="11" s="1"/>
  <c r="BR278" i="11"/>
  <c r="BT278" i="11" s="1"/>
  <c r="BR342" i="11"/>
  <c r="BT342" i="11" s="1"/>
  <c r="BR40" i="11"/>
  <c r="BT40" i="11" s="1"/>
  <c r="BR113" i="11"/>
  <c r="BT113" i="11" s="1"/>
  <c r="BR186" i="11"/>
  <c r="BT186" i="11" s="1"/>
  <c r="BR259" i="11"/>
  <c r="BT259" i="11" s="1"/>
  <c r="BR332" i="11"/>
  <c r="BT332" i="11" s="1"/>
  <c r="BR23" i="11"/>
  <c r="BT23" i="11" s="1"/>
  <c r="BR96" i="11"/>
  <c r="BT96" i="11" s="1"/>
  <c r="BR169" i="11"/>
  <c r="BT169" i="11" s="1"/>
  <c r="BR242" i="11"/>
  <c r="BT242" i="11" s="1"/>
  <c r="BR315" i="11"/>
  <c r="BT315" i="11" s="1"/>
  <c r="BR5" i="11"/>
  <c r="BT5" i="11" s="1"/>
  <c r="BR79" i="11"/>
  <c r="BT79" i="11" s="1"/>
  <c r="BR152" i="11"/>
  <c r="BT152" i="11" s="1"/>
  <c r="BR225" i="11"/>
  <c r="BT225" i="11" s="1"/>
  <c r="BR298" i="11"/>
  <c r="BT298" i="11" s="1"/>
  <c r="BR371" i="11"/>
  <c r="BT371" i="11" s="1"/>
  <c r="BR100" i="11"/>
  <c r="BT100" i="11" s="1"/>
  <c r="BR218" i="11"/>
  <c r="BT218" i="11" s="1"/>
  <c r="BR336" i="11"/>
  <c r="BT336" i="11" s="1"/>
  <c r="BR73" i="11"/>
  <c r="BT73" i="11" s="1"/>
  <c r="BR191" i="11"/>
  <c r="BT191" i="11" s="1"/>
  <c r="BR308" i="11"/>
  <c r="BT308" i="11" s="1"/>
  <c r="BR45" i="11"/>
  <c r="BT45" i="11" s="1"/>
  <c r="BR163" i="11"/>
  <c r="BT163" i="11" s="1"/>
  <c r="BR281" i="11"/>
  <c r="BT281" i="11" s="1"/>
  <c r="BR18" i="11"/>
  <c r="BT18" i="11" s="1"/>
  <c r="BR136" i="11"/>
  <c r="BT136" i="11" s="1"/>
  <c r="BR253" i="11"/>
  <c r="BT253" i="11" s="1"/>
  <c r="BR368" i="11"/>
  <c r="BT368" i="11" s="1"/>
  <c r="BR92" i="11"/>
  <c r="BT92" i="11" s="1"/>
  <c r="BR210" i="11"/>
  <c r="BT210" i="11" s="1"/>
  <c r="BR328" i="11"/>
  <c r="BT328" i="11" s="1"/>
  <c r="BR154" i="11"/>
  <c r="BT154" i="11" s="1"/>
  <c r="BR112" i="11"/>
  <c r="BT112" i="11" s="1"/>
  <c r="BR39" i="11"/>
  <c r="BT39" i="11" s="1"/>
  <c r="BR357" i="11"/>
  <c r="BT357" i="11" s="1"/>
  <c r="BR284" i="11"/>
  <c r="BT284" i="11" s="1"/>
  <c r="BR211" i="11"/>
  <c r="BT211" i="11" s="1"/>
  <c r="BR138" i="11"/>
  <c r="BT138" i="11" s="1"/>
  <c r="BR65" i="11"/>
  <c r="BT65" i="11" s="1"/>
  <c r="BR109" i="11"/>
  <c r="BT109" i="11" s="1"/>
  <c r="BR300" i="11"/>
  <c r="BT300" i="11" s="1"/>
  <c r="BR286" i="11"/>
  <c r="BT286" i="11" s="1"/>
  <c r="BR105" i="11"/>
  <c r="BT105" i="11" s="1"/>
  <c r="BR307" i="11"/>
  <c r="BT307" i="11" s="1"/>
  <c r="BR61" i="11"/>
  <c r="BT61" i="11" s="1"/>
  <c r="BR226" i="11"/>
  <c r="BT226" i="11" s="1"/>
  <c r="BR172" i="11"/>
  <c r="BT172" i="11" s="1"/>
  <c r="BR350" i="11"/>
  <c r="BT350" i="11" s="1"/>
  <c r="BR178" i="11"/>
  <c r="BT178" i="11" s="1"/>
  <c r="BR379" i="11"/>
  <c r="BT379" i="11" s="1"/>
  <c r="BR176" i="11"/>
  <c r="BT176" i="11" s="1"/>
  <c r="BR340" i="11"/>
  <c r="BT340" i="11" s="1"/>
  <c r="BR99" i="11"/>
  <c r="BT99" i="11" s="1"/>
  <c r="BR49" i="11"/>
  <c r="BT49" i="11" s="1"/>
  <c r="BR251" i="11"/>
  <c r="BT251" i="11" s="1"/>
  <c r="BR116" i="11"/>
  <c r="BT116" i="11" s="1"/>
  <c r="BR293" i="11"/>
  <c r="BT293" i="11" s="1"/>
  <c r="BR185" i="11"/>
  <c r="BT185" i="11" s="1"/>
  <c r="BR345" i="11"/>
  <c r="BT345" i="11" s="1"/>
  <c r="BR122" i="11"/>
  <c r="BT122" i="11" s="1"/>
  <c r="BR324" i="11"/>
  <c r="BT324" i="11" s="1"/>
  <c r="BR231" i="11"/>
  <c r="BT231" i="11" s="1"/>
  <c r="BR34" i="11"/>
  <c r="BT34" i="11" s="1"/>
  <c r="BR155" i="11"/>
  <c r="BT155" i="11" s="1"/>
  <c r="BR26" i="11"/>
  <c r="BT26" i="11" s="1"/>
  <c r="BR30" i="11"/>
  <c r="BT30" i="11" s="1"/>
  <c r="BR195" i="11"/>
  <c r="BT195" i="11" s="1"/>
  <c r="BR15" i="11"/>
  <c r="BT15" i="11" s="1"/>
  <c r="BR348" i="11"/>
  <c r="BT348" i="11" s="1"/>
  <c r="BR148" i="11"/>
  <c r="BT148" i="11" s="1"/>
  <c r="BR82" i="11"/>
  <c r="BT82" i="11" s="1"/>
  <c r="BR94" i="11"/>
  <c r="BT94" i="11" s="1"/>
  <c r="BR268" i="11"/>
  <c r="BT268" i="11" s="1"/>
  <c r="BR88" i="11"/>
  <c r="BT88" i="11" s="1"/>
  <c r="BR89" i="11"/>
  <c r="BT89" i="11" s="1"/>
  <c r="BR266" i="11"/>
  <c r="BT266" i="11" s="1"/>
  <c r="BR9" i="11"/>
  <c r="BT9" i="11" s="1"/>
  <c r="BR158" i="11"/>
  <c r="BT158" i="11" s="1"/>
  <c r="BR341" i="11"/>
  <c r="BT341" i="11" s="1"/>
  <c r="BR161" i="11"/>
  <c r="BT161" i="11" s="1"/>
  <c r="BR203" i="11"/>
  <c r="BT203" i="11" s="1"/>
  <c r="BR382" i="11"/>
  <c r="BT382" i="11" s="1"/>
  <c r="BR319" i="11"/>
  <c r="BT319" i="11" s="1"/>
  <c r="BR222" i="11"/>
  <c r="BT222" i="11" s="1"/>
  <c r="BR32" i="11"/>
  <c r="BT32" i="11" s="1"/>
  <c r="BR234" i="11"/>
  <c r="BT234" i="11" s="1"/>
  <c r="BR321" i="11"/>
  <c r="BT321" i="11" s="1"/>
  <c r="BR108" i="11"/>
  <c r="BT108" i="11" s="1"/>
  <c r="BR245" i="11"/>
  <c r="BT245" i="11" s="1"/>
  <c r="BN21" i="11"/>
  <c r="BP21" i="11" s="1"/>
  <c r="BN85" i="11"/>
  <c r="BP85" i="11" s="1"/>
  <c r="BN149" i="11"/>
  <c r="BP149" i="11" s="1"/>
  <c r="BN14" i="11"/>
  <c r="BP14" i="11" s="1"/>
  <c r="BN78" i="11"/>
  <c r="BP78" i="11" s="1"/>
  <c r="BN142" i="11"/>
  <c r="BP142" i="11" s="1"/>
  <c r="BN206" i="11"/>
  <c r="BP206" i="11" s="1"/>
  <c r="BN270" i="11"/>
  <c r="BP270" i="11" s="1"/>
  <c r="BN334" i="11"/>
  <c r="BP334" i="11" s="1"/>
  <c r="BN15" i="11"/>
  <c r="BP15" i="11" s="1"/>
  <c r="BN79" i="11"/>
  <c r="BP79" i="11" s="1"/>
  <c r="BN143" i="11"/>
  <c r="BP143" i="11" s="1"/>
  <c r="BN207" i="11"/>
  <c r="BP207" i="11" s="1"/>
  <c r="BN271" i="11"/>
  <c r="BP271" i="11" s="1"/>
  <c r="BN24" i="11"/>
  <c r="BP24" i="11" s="1"/>
  <c r="BN124" i="11"/>
  <c r="BP124" i="11" s="1"/>
  <c r="BN12" i="11"/>
  <c r="BP12" i="11" s="1"/>
  <c r="BN115" i="11"/>
  <c r="BP115" i="11" s="1"/>
  <c r="BN216" i="11"/>
  <c r="BP216" i="11" s="1"/>
  <c r="BN27" i="11"/>
  <c r="BP27" i="11" s="1"/>
  <c r="BN130" i="11"/>
  <c r="BP130" i="11" s="1"/>
  <c r="BN58" i="11"/>
  <c r="BP58" i="11" s="1"/>
  <c r="BN209" i="11"/>
  <c r="BP209" i="11" s="1"/>
  <c r="BN304" i="11"/>
  <c r="BP304" i="11" s="1"/>
  <c r="BN379" i="11"/>
  <c r="BP379" i="11" s="1"/>
  <c r="BN162" i="11"/>
  <c r="BP162" i="11" s="1"/>
  <c r="BN272" i="11"/>
  <c r="BP272" i="11" s="1"/>
  <c r="BN353" i="11"/>
  <c r="BP353" i="11" s="1"/>
  <c r="BN106" i="11"/>
  <c r="BP106" i="11" s="1"/>
  <c r="BN235" i="11"/>
  <c r="BP235" i="11" s="1"/>
  <c r="BN327" i="11"/>
  <c r="BP327" i="11" s="1"/>
  <c r="BN44" i="11"/>
  <c r="BP44" i="11" s="1"/>
  <c r="BN201" i="11"/>
  <c r="BP201" i="11" s="1"/>
  <c r="BN297" i="11"/>
  <c r="BP297" i="11" s="1"/>
  <c r="BN373" i="11"/>
  <c r="BP373" i="11" s="1"/>
  <c r="BN148" i="11"/>
  <c r="BP148" i="11" s="1"/>
  <c r="BN264" i="11"/>
  <c r="BP264" i="11" s="1"/>
  <c r="BN347" i="11"/>
  <c r="BP347" i="11" s="1"/>
  <c r="BN92" i="11"/>
  <c r="BP92" i="11" s="1"/>
  <c r="BN228" i="11"/>
  <c r="BP228" i="11" s="1"/>
  <c r="BN321" i="11"/>
  <c r="BP321" i="11" s="1"/>
  <c r="BN156" i="11"/>
  <c r="BP156" i="11" s="1"/>
  <c r="BN267" i="11"/>
  <c r="BP267" i="11" s="1"/>
  <c r="BN359" i="11"/>
  <c r="BP359" i="11" s="1"/>
  <c r="BN114" i="11"/>
  <c r="BP114" i="11" s="1"/>
  <c r="BN194" i="11"/>
  <c r="BP194" i="11" s="1"/>
  <c r="BN253" i="11"/>
  <c r="BP253" i="11" s="1"/>
  <c r="BN137" i="11"/>
  <c r="BP137" i="11" s="1"/>
  <c r="BN133" i="11"/>
  <c r="BP133" i="11" s="1"/>
  <c r="BN126" i="11"/>
  <c r="BP126" i="11" s="1"/>
  <c r="BN318" i="11"/>
  <c r="BP318" i="11" s="1"/>
  <c r="BN191" i="11"/>
  <c r="BP191" i="11" s="1"/>
  <c r="BN90" i="11"/>
  <c r="BP90" i="11" s="1"/>
  <c r="BN282" i="11"/>
  <c r="BP282" i="11" s="1"/>
  <c r="BN335" i="11"/>
  <c r="BP335" i="11" s="1"/>
  <c r="BN306" i="11"/>
  <c r="BP306" i="11" s="1"/>
  <c r="BN355" i="11"/>
  <c r="BP355" i="11" s="1"/>
  <c r="BN299" i="11"/>
  <c r="BP299" i="11" s="1"/>
  <c r="BN33" i="11"/>
  <c r="BP33" i="11" s="1"/>
  <c r="BN13" i="11"/>
  <c r="BP13" i="11" s="1"/>
  <c r="BN6" i="11"/>
  <c r="BP6" i="11" s="1"/>
  <c r="BN198" i="11"/>
  <c r="BP198" i="11" s="1"/>
  <c r="BN135" i="11"/>
  <c r="BP135" i="11" s="1"/>
  <c r="BN10" i="11"/>
  <c r="BP10" i="11" s="1"/>
  <c r="BN36" i="11"/>
  <c r="BP36" i="11" s="1"/>
  <c r="BN116" i="11"/>
  <c r="BP116" i="11" s="1"/>
  <c r="BN292" i="11"/>
  <c r="BP292" i="11" s="1"/>
  <c r="BN344" i="11"/>
  <c r="BP344" i="11" s="1"/>
  <c r="BN18" i="11"/>
  <c r="BP18" i="11" s="1"/>
  <c r="BN131" i="11"/>
  <c r="BP131" i="11" s="1"/>
  <c r="BN217" i="11"/>
  <c r="BP217" i="11" s="1"/>
  <c r="BN32" i="11"/>
  <c r="BP32" i="11" s="1"/>
  <c r="BN29" i="11"/>
  <c r="BP29" i="11" s="1"/>
  <c r="BN93" i="11"/>
  <c r="BP93" i="11" s="1"/>
  <c r="BN157" i="11"/>
  <c r="BP157" i="11" s="1"/>
  <c r="BN22" i="11"/>
  <c r="BP22" i="11" s="1"/>
  <c r="BN86" i="11"/>
  <c r="BP86" i="11" s="1"/>
  <c r="BN150" i="11"/>
  <c r="BP150" i="11" s="1"/>
  <c r="BN214" i="11"/>
  <c r="BP214" i="11" s="1"/>
  <c r="BN278" i="11"/>
  <c r="BP278" i="11" s="1"/>
  <c r="BN342" i="11"/>
  <c r="BP342" i="11" s="1"/>
  <c r="BN23" i="11"/>
  <c r="BP23" i="11" s="1"/>
  <c r="BN87" i="11"/>
  <c r="BP87" i="11" s="1"/>
  <c r="BN151" i="11"/>
  <c r="BP151" i="11" s="1"/>
  <c r="BN215" i="11"/>
  <c r="BP215" i="11" s="1"/>
  <c r="BN279" i="11"/>
  <c r="BP279" i="11" s="1"/>
  <c r="BN35" i="11"/>
  <c r="BP35" i="11" s="1"/>
  <c r="BN138" i="11"/>
  <c r="BP138" i="11" s="1"/>
  <c r="BN26" i="11"/>
  <c r="BP26" i="11" s="1"/>
  <c r="BN129" i="11"/>
  <c r="BP129" i="11" s="1"/>
  <c r="BN226" i="11"/>
  <c r="BP226" i="11" s="1"/>
  <c r="BN41" i="11"/>
  <c r="BP41" i="11" s="1"/>
  <c r="BN144" i="11"/>
  <c r="BP144" i="11" s="1"/>
  <c r="BN81" i="11"/>
  <c r="BP81" i="11" s="1"/>
  <c r="BN220" i="11"/>
  <c r="BP220" i="11" s="1"/>
  <c r="BN314" i="11"/>
  <c r="BP314" i="11" s="1"/>
  <c r="BN8" i="11"/>
  <c r="BP8" i="11" s="1"/>
  <c r="BN184" i="11"/>
  <c r="BP184" i="11" s="1"/>
  <c r="BN283" i="11"/>
  <c r="BP283" i="11" s="1"/>
  <c r="BN362" i="11"/>
  <c r="BP362" i="11" s="1"/>
  <c r="BN123" i="11"/>
  <c r="BP123" i="11" s="1"/>
  <c r="BN249" i="11"/>
  <c r="BP249" i="11" s="1"/>
  <c r="BN336" i="11"/>
  <c r="BP336" i="11" s="1"/>
  <c r="BN67" i="11"/>
  <c r="BP67" i="11" s="1"/>
  <c r="BN212" i="11"/>
  <c r="BP212" i="11" s="1"/>
  <c r="BN307" i="11"/>
  <c r="BP307" i="11" s="1"/>
  <c r="BN3" i="11"/>
  <c r="BP3" i="11" s="1"/>
  <c r="BN171" i="11"/>
  <c r="BP171" i="11" s="1"/>
  <c r="BN275" i="11"/>
  <c r="BP275" i="11" s="1"/>
  <c r="BN356" i="11"/>
  <c r="BP356" i="11" s="1"/>
  <c r="BN112" i="11"/>
  <c r="BP112" i="11" s="1"/>
  <c r="BN241" i="11"/>
  <c r="BP241" i="11" s="1"/>
  <c r="BN330" i="11"/>
  <c r="BP330" i="11" s="1"/>
  <c r="BN218" i="11"/>
  <c r="BP218" i="11" s="1"/>
  <c r="BN313" i="11"/>
  <c r="BP313" i="11" s="1"/>
  <c r="BN97" i="11"/>
  <c r="BP97" i="11" s="1"/>
  <c r="BN192" i="11"/>
  <c r="BP192" i="11" s="1"/>
  <c r="BN243" i="11"/>
  <c r="BP243" i="11" s="1"/>
  <c r="BN300" i="11"/>
  <c r="BP300" i="11" s="1"/>
  <c r="BN208" i="11"/>
  <c r="BP208" i="11" s="1"/>
  <c r="BN69" i="11"/>
  <c r="BP69" i="11" s="1"/>
  <c r="BN62" i="11"/>
  <c r="BP62" i="11" s="1"/>
  <c r="BN382" i="11"/>
  <c r="BP382" i="11" s="1"/>
  <c r="BN255" i="11"/>
  <c r="BP255" i="11" s="1"/>
  <c r="BN25" i="11"/>
  <c r="BP25" i="11" s="1"/>
  <c r="BN105" i="11"/>
  <c r="BP105" i="11" s="1"/>
  <c r="BN122" i="11"/>
  <c r="BP122" i="11" s="1"/>
  <c r="BN211" i="11"/>
  <c r="BP211" i="11" s="1"/>
  <c r="BN170" i="11"/>
  <c r="BP170" i="11" s="1"/>
  <c r="BN108" i="11"/>
  <c r="BP108" i="11" s="1"/>
  <c r="BN50" i="11"/>
  <c r="BP50" i="11" s="1"/>
  <c r="BN277" i="11"/>
  <c r="BP277" i="11" s="1"/>
  <c r="BN378" i="11"/>
  <c r="BP378" i="11" s="1"/>
  <c r="BN326" i="11"/>
  <c r="BP326" i="11" s="1"/>
  <c r="BN104" i="11"/>
  <c r="BP104" i="11" s="1"/>
  <c r="BN34" i="11"/>
  <c r="BP34" i="11" s="1"/>
  <c r="BN145" i="11"/>
  <c r="BP145" i="11" s="1"/>
  <c r="BN224" i="11"/>
  <c r="BP224" i="11" s="1"/>
  <c r="BN285" i="11"/>
  <c r="BP285" i="11" s="1"/>
  <c r="BN338" i="11"/>
  <c r="BP338" i="11" s="1"/>
  <c r="BN309" i="11"/>
  <c r="BP309" i="11" s="1"/>
  <c r="BN322" i="11"/>
  <c r="BP322" i="11" s="1"/>
  <c r="BN57" i="11"/>
  <c r="BP57" i="11" s="1"/>
  <c r="BN37" i="11"/>
  <c r="BP37" i="11" s="1"/>
  <c r="BN101" i="11"/>
  <c r="BP101" i="11" s="1"/>
  <c r="BN165" i="11"/>
  <c r="BP165" i="11" s="1"/>
  <c r="BN30" i="11"/>
  <c r="BP30" i="11" s="1"/>
  <c r="BN94" i="11"/>
  <c r="BP94" i="11" s="1"/>
  <c r="BN158" i="11"/>
  <c r="BP158" i="11" s="1"/>
  <c r="BN222" i="11"/>
  <c r="BP222" i="11" s="1"/>
  <c r="BN286" i="11"/>
  <c r="BP286" i="11" s="1"/>
  <c r="BN350" i="11"/>
  <c r="BP350" i="11" s="1"/>
  <c r="BN31" i="11"/>
  <c r="BP31" i="11" s="1"/>
  <c r="BN95" i="11"/>
  <c r="BP95" i="11" s="1"/>
  <c r="BN159" i="11"/>
  <c r="BP159" i="11" s="1"/>
  <c r="BN223" i="11"/>
  <c r="BP223" i="11" s="1"/>
  <c r="BN287" i="11"/>
  <c r="BP287" i="11" s="1"/>
  <c r="BN49" i="11"/>
  <c r="BP49" i="11" s="1"/>
  <c r="BN152" i="11"/>
  <c r="BP152" i="11" s="1"/>
  <c r="BN40" i="11"/>
  <c r="BP40" i="11" s="1"/>
  <c r="BN140" i="11"/>
  <c r="BP140" i="11" s="1"/>
  <c r="BN236" i="11"/>
  <c r="BP236" i="11" s="1"/>
  <c r="BN52" i="11"/>
  <c r="BP52" i="11" s="1"/>
  <c r="BN155" i="11"/>
  <c r="BP155" i="11" s="1"/>
  <c r="BN98" i="11"/>
  <c r="BP98" i="11" s="1"/>
  <c r="BN233" i="11"/>
  <c r="BP233" i="11" s="1"/>
  <c r="BN324" i="11"/>
  <c r="BP324" i="11" s="1"/>
  <c r="BN42" i="11"/>
  <c r="BP42" i="11" s="1"/>
  <c r="BN196" i="11"/>
  <c r="BP196" i="11" s="1"/>
  <c r="BN293" i="11"/>
  <c r="BP293" i="11" s="1"/>
  <c r="BN371" i="11"/>
  <c r="BP371" i="11" s="1"/>
  <c r="BN146" i="11"/>
  <c r="BP146" i="11" s="1"/>
  <c r="BN260" i="11"/>
  <c r="BP260" i="11" s="1"/>
  <c r="BN345" i="11"/>
  <c r="BP345" i="11" s="1"/>
  <c r="BN84" i="11"/>
  <c r="BP84" i="11" s="1"/>
  <c r="BN225" i="11"/>
  <c r="BP225" i="11" s="1"/>
  <c r="BN317" i="11"/>
  <c r="BP317" i="11" s="1"/>
  <c r="BN19" i="11"/>
  <c r="BP19" i="11" s="1"/>
  <c r="BN187" i="11"/>
  <c r="BP187" i="11" s="1"/>
  <c r="BN288" i="11"/>
  <c r="BP288" i="11" s="1"/>
  <c r="BN365" i="11"/>
  <c r="BP365" i="11" s="1"/>
  <c r="BN132" i="11"/>
  <c r="BP132" i="11" s="1"/>
  <c r="BN252" i="11"/>
  <c r="BP252" i="11" s="1"/>
  <c r="BN339" i="11"/>
  <c r="BP339" i="11" s="1"/>
  <c r="BN266" i="11"/>
  <c r="BP266" i="11" s="1"/>
  <c r="BN351" i="11"/>
  <c r="BP351" i="11" s="1"/>
  <c r="BN178" i="11"/>
  <c r="BP178" i="11" s="1"/>
  <c r="BN242" i="11"/>
  <c r="BP242" i="11" s="1"/>
  <c r="BN291" i="11"/>
  <c r="BP291" i="11" s="1"/>
  <c r="BN340" i="11"/>
  <c r="BP340" i="11" s="1"/>
  <c r="BN256" i="11"/>
  <c r="BP256" i="11" s="1"/>
  <c r="BN5" i="11"/>
  <c r="BP5" i="11" s="1"/>
  <c r="BN190" i="11"/>
  <c r="BP190" i="11" s="1"/>
  <c r="BN127" i="11"/>
  <c r="BP127" i="11" s="1"/>
  <c r="BN99" i="11"/>
  <c r="BP99" i="11" s="1"/>
  <c r="BN280" i="11"/>
  <c r="BP280" i="11" s="1"/>
  <c r="BN361" i="11"/>
  <c r="BP361" i="11" s="1"/>
  <c r="BN64" i="11"/>
  <c r="BP64" i="11" s="1"/>
  <c r="BN274" i="11"/>
  <c r="BP274" i="11" s="1"/>
  <c r="BN329" i="11"/>
  <c r="BP329" i="11" s="1"/>
  <c r="BN376" i="11"/>
  <c r="BP376" i="11" s="1"/>
  <c r="BN360" i="11"/>
  <c r="BP360" i="11" s="1"/>
  <c r="BN77" i="11"/>
  <c r="BP77" i="11" s="1"/>
  <c r="BN134" i="11"/>
  <c r="BP134" i="11" s="1"/>
  <c r="BN71" i="11"/>
  <c r="BP71" i="11" s="1"/>
  <c r="BN263" i="11"/>
  <c r="BP263" i="11" s="1"/>
  <c r="BN204" i="11"/>
  <c r="BP204" i="11" s="1"/>
  <c r="BN195" i="11"/>
  <c r="BP195" i="11" s="1"/>
  <c r="BN259" i="11"/>
  <c r="BP259" i="11" s="1"/>
  <c r="BN316" i="11"/>
  <c r="BP316" i="11" s="1"/>
  <c r="BN364" i="11"/>
  <c r="BP364" i="11" s="1"/>
  <c r="BN72" i="11"/>
  <c r="BP72" i="11" s="1"/>
  <c r="BN219" i="11"/>
  <c r="BP219" i="11" s="1"/>
  <c r="BN205" i="11"/>
  <c r="BP205" i="11" s="1"/>
  <c r="BN45" i="11"/>
  <c r="BP45" i="11" s="1"/>
  <c r="BN109" i="11"/>
  <c r="BP109" i="11" s="1"/>
  <c r="BN173" i="11"/>
  <c r="BP173" i="11" s="1"/>
  <c r="BN38" i="11"/>
  <c r="BP38" i="11" s="1"/>
  <c r="BN102" i="11"/>
  <c r="BP102" i="11" s="1"/>
  <c r="BN166" i="11"/>
  <c r="BP166" i="11" s="1"/>
  <c r="BN230" i="11"/>
  <c r="BP230" i="11" s="1"/>
  <c r="BN294" i="11"/>
  <c r="BP294" i="11" s="1"/>
  <c r="BN358" i="11"/>
  <c r="BP358" i="11" s="1"/>
  <c r="BN39" i="11"/>
  <c r="BP39" i="11" s="1"/>
  <c r="BN103" i="11"/>
  <c r="BP103" i="11" s="1"/>
  <c r="BN167" i="11"/>
  <c r="BP167" i="11" s="1"/>
  <c r="BN231" i="11"/>
  <c r="BP231" i="11" s="1"/>
  <c r="BN295" i="11"/>
  <c r="BP295" i="11" s="1"/>
  <c r="BN60" i="11"/>
  <c r="BP60" i="11" s="1"/>
  <c r="BN163" i="11"/>
  <c r="BP163" i="11" s="1"/>
  <c r="BN51" i="11"/>
  <c r="BP51" i="11" s="1"/>
  <c r="BN154" i="11"/>
  <c r="BP154" i="11" s="1"/>
  <c r="BN248" i="11"/>
  <c r="BP248" i="11" s="1"/>
  <c r="BN66" i="11"/>
  <c r="BP66" i="11" s="1"/>
  <c r="BN169" i="11"/>
  <c r="BP169" i="11" s="1"/>
  <c r="BN121" i="11"/>
  <c r="BP121" i="11" s="1"/>
  <c r="BN244" i="11"/>
  <c r="BP244" i="11" s="1"/>
  <c r="BN333" i="11"/>
  <c r="BP333" i="11" s="1"/>
  <c r="BN59" i="11"/>
  <c r="BP59" i="11" s="1"/>
  <c r="BN210" i="11"/>
  <c r="BP210" i="11" s="1"/>
  <c r="BN305" i="11"/>
  <c r="BP305" i="11" s="1"/>
  <c r="BN380" i="11"/>
  <c r="BP380" i="11" s="1"/>
  <c r="BN164" i="11"/>
  <c r="BP164" i="11" s="1"/>
  <c r="BN273" i="11"/>
  <c r="BP273" i="11" s="1"/>
  <c r="BN354" i="11"/>
  <c r="BP354" i="11" s="1"/>
  <c r="BN107" i="11"/>
  <c r="BP107" i="11" s="1"/>
  <c r="BN237" i="11"/>
  <c r="BP237" i="11" s="1"/>
  <c r="BN328" i="11"/>
  <c r="BP328" i="11" s="1"/>
  <c r="BN48" i="11"/>
  <c r="BP48" i="11" s="1"/>
  <c r="BN202" i="11"/>
  <c r="BP202" i="11" s="1"/>
  <c r="BN298" i="11"/>
  <c r="BP298" i="11" s="1"/>
  <c r="BN375" i="11"/>
  <c r="BP375" i="11" s="1"/>
  <c r="BN153" i="11"/>
  <c r="BP153" i="11" s="1"/>
  <c r="BN265" i="11"/>
  <c r="BP265" i="11" s="1"/>
  <c r="BN348" i="11"/>
  <c r="BP348" i="11" s="1"/>
  <c r="BN312" i="11"/>
  <c r="BP312" i="11" s="1"/>
  <c r="BN96" i="11"/>
  <c r="BP96" i="11" s="1"/>
  <c r="BN232" i="11"/>
  <c r="BP232" i="11" s="1"/>
  <c r="BN290" i="11"/>
  <c r="BP290" i="11" s="1"/>
  <c r="BN332" i="11"/>
  <c r="BP332" i="11" s="1"/>
  <c r="BN377" i="11"/>
  <c r="BP377" i="11" s="1"/>
  <c r="BN197" i="11"/>
  <c r="BP197" i="11" s="1"/>
  <c r="BN254" i="11"/>
  <c r="BP254" i="11" s="1"/>
  <c r="BN63" i="11"/>
  <c r="BP63" i="11" s="1"/>
  <c r="BN319" i="11"/>
  <c r="BP319" i="11" s="1"/>
  <c r="BN193" i="11"/>
  <c r="BP193" i="11" s="1"/>
  <c r="BN180" i="11"/>
  <c r="BP180" i="11" s="1"/>
  <c r="BN245" i="11"/>
  <c r="BP245" i="11" s="1"/>
  <c r="BN381" i="11"/>
  <c r="BP381" i="11" s="1"/>
  <c r="BN240" i="11"/>
  <c r="BP240" i="11" s="1"/>
  <c r="BN160" i="11"/>
  <c r="BP160" i="11" s="1"/>
  <c r="BN136" i="11"/>
  <c r="BP136" i="11" s="1"/>
  <c r="BN141" i="11"/>
  <c r="BP141" i="11" s="1"/>
  <c r="BN70" i="11"/>
  <c r="BP70" i="11" s="1"/>
  <c r="BN262" i="11"/>
  <c r="BP262" i="11" s="1"/>
  <c r="BN7" i="11"/>
  <c r="BP7" i="11" s="1"/>
  <c r="BN199" i="11"/>
  <c r="BP199" i="11" s="1"/>
  <c r="BN113" i="11"/>
  <c r="BP113" i="11" s="1"/>
  <c r="BN16" i="11"/>
  <c r="BP16" i="11" s="1"/>
  <c r="BN370" i="11"/>
  <c r="BP370" i="11" s="1"/>
  <c r="BN83" i="11"/>
  <c r="BP83" i="11" s="1"/>
  <c r="BN186" i="11"/>
  <c r="BP186" i="11" s="1"/>
  <c r="BN251" i="11"/>
  <c r="BP251" i="11" s="1"/>
  <c r="BN73" i="11"/>
  <c r="BP73" i="11" s="1"/>
  <c r="BN120" i="11"/>
  <c r="BP120" i="11" s="1"/>
  <c r="BN53" i="11"/>
  <c r="BP53" i="11" s="1"/>
  <c r="BN117" i="11"/>
  <c r="BP117" i="11" s="1"/>
  <c r="BN181" i="11"/>
  <c r="BP181" i="11" s="1"/>
  <c r="BN46" i="11"/>
  <c r="BP46" i="11" s="1"/>
  <c r="BN110" i="11"/>
  <c r="BP110" i="11" s="1"/>
  <c r="BN174" i="11"/>
  <c r="BP174" i="11" s="1"/>
  <c r="BN238" i="11"/>
  <c r="BP238" i="11" s="1"/>
  <c r="BN302" i="11"/>
  <c r="BP302" i="11" s="1"/>
  <c r="BN366" i="11"/>
  <c r="BP366" i="11" s="1"/>
  <c r="BN47" i="11"/>
  <c r="BP47" i="11" s="1"/>
  <c r="BN111" i="11"/>
  <c r="BP111" i="11" s="1"/>
  <c r="BN175" i="11"/>
  <c r="BP175" i="11" s="1"/>
  <c r="BN239" i="11"/>
  <c r="BP239" i="11" s="1"/>
  <c r="BN303" i="11"/>
  <c r="BP303" i="11" s="1"/>
  <c r="BN74" i="11"/>
  <c r="BP74" i="11" s="1"/>
  <c r="BN177" i="11"/>
  <c r="BP177" i="11" s="1"/>
  <c r="BN65" i="11"/>
  <c r="BP65" i="11" s="1"/>
  <c r="BN168" i="11"/>
  <c r="BP168" i="11" s="1"/>
  <c r="BN258" i="11"/>
  <c r="BP258" i="11" s="1"/>
  <c r="BN80" i="11"/>
  <c r="BP80" i="11" s="1"/>
  <c r="BN17" i="11"/>
  <c r="BP17" i="11" s="1"/>
  <c r="BN139" i="11"/>
  <c r="BP139" i="11" s="1"/>
  <c r="BN257" i="11"/>
  <c r="BP257" i="11" s="1"/>
  <c r="BN343" i="11"/>
  <c r="BP343" i="11" s="1"/>
  <c r="BN82" i="11"/>
  <c r="BP82" i="11" s="1"/>
  <c r="BN221" i="11"/>
  <c r="BP221" i="11" s="1"/>
  <c r="BN315" i="11"/>
  <c r="BP315" i="11" s="1"/>
  <c r="BN9" i="11"/>
  <c r="BP9" i="11" s="1"/>
  <c r="BN185" i="11"/>
  <c r="BP185" i="11" s="1"/>
  <c r="BN284" i="11"/>
  <c r="BP284" i="11" s="1"/>
  <c r="BN363" i="11"/>
  <c r="BP363" i="11" s="1"/>
  <c r="BN128" i="11"/>
  <c r="BP128" i="11" s="1"/>
  <c r="BN250" i="11"/>
  <c r="BP250" i="11" s="1"/>
  <c r="BN337" i="11"/>
  <c r="BP337" i="11" s="1"/>
  <c r="BN68" i="11"/>
  <c r="BP68" i="11" s="1"/>
  <c r="BN213" i="11"/>
  <c r="BP213" i="11" s="1"/>
  <c r="BN308" i="11"/>
  <c r="BP308" i="11" s="1"/>
  <c r="BN172" i="11"/>
  <c r="BP172" i="11" s="1"/>
  <c r="BN276" i="11"/>
  <c r="BP276" i="11" s="1"/>
  <c r="BN357" i="11"/>
  <c r="BP357" i="11" s="1"/>
  <c r="BN349" i="11"/>
  <c r="BP349" i="11" s="1"/>
  <c r="BN176" i="11"/>
  <c r="BP176" i="11" s="1"/>
  <c r="BN281" i="11"/>
  <c r="BP281" i="11" s="1"/>
  <c r="BN331" i="11"/>
  <c r="BP331" i="11" s="1"/>
  <c r="BN369" i="11"/>
  <c r="BP369" i="11" s="1"/>
  <c r="BN301" i="11"/>
  <c r="BP301" i="11" s="1"/>
  <c r="BN4" i="11"/>
  <c r="BP4" i="11" s="1"/>
  <c r="BN203" i="11"/>
  <c r="BP203" i="11" s="1"/>
  <c r="BN61" i="11"/>
  <c r="BP61" i="11" s="1"/>
  <c r="BN125" i="11"/>
  <c r="BP125" i="11" s="1"/>
  <c r="BN189" i="11"/>
  <c r="BP189" i="11" s="1"/>
  <c r="BN54" i="11"/>
  <c r="BP54" i="11" s="1"/>
  <c r="BN118" i="11"/>
  <c r="BP118" i="11" s="1"/>
  <c r="BN182" i="11"/>
  <c r="BP182" i="11" s="1"/>
  <c r="BN246" i="11"/>
  <c r="BP246" i="11" s="1"/>
  <c r="BN310" i="11"/>
  <c r="BP310" i="11" s="1"/>
  <c r="BN374" i="11"/>
  <c r="BP374" i="11" s="1"/>
  <c r="BN55" i="11"/>
  <c r="BP55" i="11" s="1"/>
  <c r="BN119" i="11"/>
  <c r="BP119" i="11" s="1"/>
  <c r="BN183" i="11"/>
  <c r="BP183" i="11" s="1"/>
  <c r="BN247" i="11"/>
  <c r="BP247" i="11" s="1"/>
  <c r="BN311" i="11"/>
  <c r="BP311" i="11" s="1"/>
  <c r="BN88" i="11"/>
  <c r="BP88" i="11" s="1"/>
  <c r="BN11" i="11"/>
  <c r="BP11" i="11" s="1"/>
  <c r="BN76" i="11"/>
  <c r="BP76" i="11" s="1"/>
  <c r="BN179" i="11"/>
  <c r="BP179" i="11" s="1"/>
  <c r="BN268" i="11"/>
  <c r="BP268" i="11" s="1"/>
  <c r="BN91" i="11"/>
  <c r="BP91" i="11" s="1"/>
  <c r="BN28" i="11"/>
  <c r="BP28" i="11" s="1"/>
  <c r="BN161" i="11"/>
  <c r="BP161" i="11" s="1"/>
  <c r="BN269" i="11"/>
  <c r="BP269" i="11" s="1"/>
  <c r="BN352" i="11"/>
  <c r="BP352" i="11" s="1"/>
  <c r="BN100" i="11"/>
  <c r="BP100" i="11" s="1"/>
  <c r="BN234" i="11"/>
  <c r="BP234" i="11" s="1"/>
  <c r="BN325" i="11"/>
  <c r="BP325" i="11" s="1"/>
  <c r="BN43" i="11"/>
  <c r="BP43" i="11" s="1"/>
  <c r="BN200" i="11"/>
  <c r="BP200" i="11" s="1"/>
  <c r="BN296" i="11"/>
  <c r="BP296" i="11" s="1"/>
  <c r="BN372" i="11"/>
  <c r="BP372" i="11" s="1"/>
  <c r="BN147" i="11"/>
  <c r="BP147" i="11" s="1"/>
  <c r="BN261" i="11"/>
  <c r="BP261" i="11" s="1"/>
  <c r="BN346" i="11"/>
  <c r="BP346" i="11" s="1"/>
  <c r="BN89" i="11"/>
  <c r="BP89" i="11" s="1"/>
  <c r="BN227" i="11"/>
  <c r="BP227" i="11" s="1"/>
  <c r="BN320" i="11"/>
  <c r="BP320" i="11" s="1"/>
  <c r="BN20" i="11"/>
  <c r="BP20" i="11" s="1"/>
  <c r="BN188" i="11"/>
  <c r="BP188" i="11" s="1"/>
  <c r="BN289" i="11"/>
  <c r="BP289" i="11" s="1"/>
  <c r="BN367" i="11"/>
  <c r="BP367" i="11" s="1"/>
  <c r="BN75" i="11"/>
  <c r="BP75" i="11" s="1"/>
  <c r="BN229" i="11"/>
  <c r="BP229" i="11" s="1"/>
  <c r="BN323" i="11"/>
  <c r="BP323" i="11" s="1"/>
  <c r="BN368" i="11"/>
  <c r="BP368" i="11" s="1"/>
  <c r="BN56" i="11"/>
  <c r="BP56" i="11" s="1"/>
  <c r="BN341" i="11"/>
  <c r="BP341" i="11" s="1"/>
  <c r="AD7" i="11"/>
  <c r="AF7" i="11" s="1"/>
  <c r="AD40" i="11"/>
  <c r="AF40" i="11" s="1"/>
  <c r="AD34" i="11"/>
  <c r="AF34" i="11" s="1"/>
  <c r="AD28" i="11"/>
  <c r="AF28" i="11" s="1"/>
  <c r="AD57" i="11"/>
  <c r="AF57" i="11" s="1"/>
  <c r="AD121" i="11"/>
  <c r="AF121" i="11" s="1"/>
  <c r="AD185" i="11"/>
  <c r="AF185" i="11" s="1"/>
  <c r="AD249" i="11"/>
  <c r="AF249" i="11" s="1"/>
  <c r="AD313" i="11"/>
  <c r="AF313" i="11" s="1"/>
  <c r="AD377" i="11"/>
  <c r="AF377" i="11" s="1"/>
  <c r="AD90" i="11"/>
  <c r="AF90" i="11" s="1"/>
  <c r="AD154" i="11"/>
  <c r="AF154" i="11" s="1"/>
  <c r="AD218" i="11"/>
  <c r="AF218" i="11" s="1"/>
  <c r="AD282" i="11"/>
  <c r="AF282" i="11" s="1"/>
  <c r="AD346" i="11"/>
  <c r="AF346" i="11" s="1"/>
  <c r="AD59" i="11"/>
  <c r="AF59" i="11" s="1"/>
  <c r="AD123" i="11"/>
  <c r="AF123" i="11" s="1"/>
  <c r="AD187" i="11"/>
  <c r="AF187" i="11" s="1"/>
  <c r="AD251" i="11"/>
  <c r="AF251" i="11" s="1"/>
  <c r="AD315" i="11"/>
  <c r="AF315" i="11" s="1"/>
  <c r="AD379" i="11"/>
  <c r="AF379" i="11" s="1"/>
  <c r="AD60" i="11"/>
  <c r="AF60" i="11" s="1"/>
  <c r="AD124" i="11"/>
  <c r="AF124" i="11" s="1"/>
  <c r="AD188" i="11"/>
  <c r="AF188" i="11" s="1"/>
  <c r="AD252" i="11"/>
  <c r="AF252" i="11" s="1"/>
  <c r="AD316" i="11"/>
  <c r="AF316" i="11" s="1"/>
  <c r="AD380" i="11"/>
  <c r="AF380" i="11" s="1"/>
  <c r="AD85" i="11"/>
  <c r="AF85" i="11" s="1"/>
  <c r="AD149" i="11"/>
  <c r="AF149" i="11" s="1"/>
  <c r="AD213" i="11"/>
  <c r="AF213" i="11" s="1"/>
  <c r="AD277" i="11"/>
  <c r="AF277" i="11" s="1"/>
  <c r="AD341" i="11"/>
  <c r="AF341" i="11" s="1"/>
  <c r="AD46" i="11"/>
  <c r="AF46" i="11" s="1"/>
  <c r="AD110" i="11"/>
  <c r="AF110" i="11" s="1"/>
  <c r="AD174" i="11"/>
  <c r="AF174" i="11" s="1"/>
  <c r="AD238" i="11"/>
  <c r="AF238" i="11" s="1"/>
  <c r="AD302" i="11"/>
  <c r="AF302" i="11" s="1"/>
  <c r="AD366" i="11"/>
  <c r="AF366" i="11" s="1"/>
  <c r="AD72" i="11"/>
  <c r="AF72" i="11" s="1"/>
  <c r="AD136" i="11"/>
  <c r="AF136" i="11" s="1"/>
  <c r="AD216" i="11"/>
  <c r="AF216" i="11" s="1"/>
  <c r="AD296" i="11"/>
  <c r="AF296" i="11" s="1"/>
  <c r="AD47" i="11"/>
  <c r="AF47" i="11" s="1"/>
  <c r="AD111" i="11"/>
  <c r="AF111" i="11" s="1"/>
  <c r="AD175" i="11"/>
  <c r="AF175" i="11" s="1"/>
  <c r="AD239" i="11"/>
  <c r="AF239" i="11" s="1"/>
  <c r="AD303" i="11"/>
  <c r="AF303" i="11" s="1"/>
  <c r="AD367" i="11"/>
  <c r="AF367" i="11" s="1"/>
  <c r="AD12" i="11"/>
  <c r="AF12" i="11" s="1"/>
  <c r="AD361" i="11"/>
  <c r="AF361" i="11" s="1"/>
  <c r="AD202" i="11"/>
  <c r="AF202" i="11" s="1"/>
  <c r="AD171" i="11"/>
  <c r="AF171" i="11" s="1"/>
  <c r="AD236" i="11"/>
  <c r="AF236" i="11" s="1"/>
  <c r="AD133" i="11"/>
  <c r="AF133" i="11" s="1"/>
  <c r="AD224" i="11"/>
  <c r="AF224" i="11" s="1"/>
  <c r="AD56" i="11"/>
  <c r="AF56" i="11" s="1"/>
  <c r="AD95" i="11"/>
  <c r="AF95" i="11" s="1"/>
  <c r="AD20" i="11"/>
  <c r="AF20" i="11" s="1"/>
  <c r="AD241" i="11"/>
  <c r="AF241" i="11" s="1"/>
  <c r="AD82" i="11"/>
  <c r="AF82" i="11" s="1"/>
  <c r="AD338" i="11"/>
  <c r="AF338" i="11" s="1"/>
  <c r="AD243" i="11"/>
  <c r="AF243" i="11" s="1"/>
  <c r="AD52" i="11"/>
  <c r="AF52" i="11" s="1"/>
  <c r="AD308" i="11"/>
  <c r="AF308" i="11" s="1"/>
  <c r="AD269" i="11"/>
  <c r="AF269" i="11" s="1"/>
  <c r="AD166" i="11"/>
  <c r="AF166" i="11" s="1"/>
  <c r="AD64" i="11"/>
  <c r="AF64" i="11" s="1"/>
  <c r="AD103" i="11"/>
  <c r="AF103" i="11" s="1"/>
  <c r="AD15" i="11"/>
  <c r="AF15" i="11" s="1"/>
  <c r="AD9" i="11"/>
  <c r="AF9" i="11" s="1"/>
  <c r="AD3" i="11"/>
  <c r="AF3" i="11" s="1"/>
  <c r="AD5" i="11"/>
  <c r="AF5" i="11" s="1"/>
  <c r="AD65" i="11"/>
  <c r="AF65" i="11" s="1"/>
  <c r="AD129" i="11"/>
  <c r="AF129" i="11" s="1"/>
  <c r="AD193" i="11"/>
  <c r="AF193" i="11" s="1"/>
  <c r="AD257" i="11"/>
  <c r="AF257" i="11" s="1"/>
  <c r="AD321" i="11"/>
  <c r="AF321" i="11" s="1"/>
  <c r="AD22" i="11"/>
  <c r="AF22" i="11" s="1"/>
  <c r="AD98" i="11"/>
  <c r="AF98" i="11" s="1"/>
  <c r="AD162" i="11"/>
  <c r="AF162" i="11" s="1"/>
  <c r="AD226" i="11"/>
  <c r="AF226" i="11" s="1"/>
  <c r="AD290" i="11"/>
  <c r="AF290" i="11" s="1"/>
  <c r="AD354" i="11"/>
  <c r="AF354" i="11" s="1"/>
  <c r="AD67" i="11"/>
  <c r="AF67" i="11" s="1"/>
  <c r="AD131" i="11"/>
  <c r="AF131" i="11" s="1"/>
  <c r="AD195" i="11"/>
  <c r="AF195" i="11" s="1"/>
  <c r="AD259" i="11"/>
  <c r="AF259" i="11" s="1"/>
  <c r="AD323" i="11"/>
  <c r="AF323" i="11" s="1"/>
  <c r="AD208" i="11"/>
  <c r="AF208" i="11" s="1"/>
  <c r="AD68" i="11"/>
  <c r="AF68" i="11" s="1"/>
  <c r="AD132" i="11"/>
  <c r="AF132" i="11" s="1"/>
  <c r="AD196" i="11"/>
  <c r="AF196" i="11" s="1"/>
  <c r="AD260" i="11"/>
  <c r="AF260" i="11" s="1"/>
  <c r="AD324" i="11"/>
  <c r="AF324" i="11" s="1"/>
  <c r="AD232" i="11"/>
  <c r="AF232" i="11" s="1"/>
  <c r="AD93" i="11"/>
  <c r="AF93" i="11" s="1"/>
  <c r="AD157" i="11"/>
  <c r="AF157" i="11" s="1"/>
  <c r="AD221" i="11"/>
  <c r="AF221" i="11" s="1"/>
  <c r="AD285" i="11"/>
  <c r="AF285" i="11" s="1"/>
  <c r="AD349" i="11"/>
  <c r="AF349" i="11" s="1"/>
  <c r="AD54" i="11"/>
  <c r="AF54" i="11" s="1"/>
  <c r="AD118" i="11"/>
  <c r="AF118" i="11" s="1"/>
  <c r="AD182" i="11"/>
  <c r="AF182" i="11" s="1"/>
  <c r="AD246" i="11"/>
  <c r="AF246" i="11" s="1"/>
  <c r="AD310" i="11"/>
  <c r="AF310" i="11" s="1"/>
  <c r="AD374" i="11"/>
  <c r="AF374" i="11" s="1"/>
  <c r="AD80" i="11"/>
  <c r="AF80" i="11" s="1"/>
  <c r="AD144" i="11"/>
  <c r="AF144" i="11" s="1"/>
  <c r="AD240" i="11"/>
  <c r="AF240" i="11" s="1"/>
  <c r="AD304" i="11"/>
  <c r="AF304" i="11" s="1"/>
  <c r="AD55" i="11"/>
  <c r="AF55" i="11" s="1"/>
  <c r="AD119" i="11"/>
  <c r="AF119" i="11" s="1"/>
  <c r="AD183" i="11"/>
  <c r="AF183" i="11" s="1"/>
  <c r="AD247" i="11"/>
  <c r="AF247" i="11" s="1"/>
  <c r="AD311" i="11"/>
  <c r="AF311" i="11" s="1"/>
  <c r="AD375" i="11"/>
  <c r="AF375" i="11" s="1"/>
  <c r="AD18" i="11"/>
  <c r="AF18" i="11" s="1"/>
  <c r="AD105" i="11"/>
  <c r="AF105" i="11" s="1"/>
  <c r="AD297" i="11"/>
  <c r="AF297" i="11" s="1"/>
  <c r="AD138" i="11"/>
  <c r="AF138" i="11" s="1"/>
  <c r="AD330" i="11"/>
  <c r="AF330" i="11" s="1"/>
  <c r="AD235" i="11"/>
  <c r="AF235" i="11" s="1"/>
  <c r="AD108" i="11"/>
  <c r="AF108" i="11" s="1"/>
  <c r="AD364" i="11"/>
  <c r="AF364" i="11" s="1"/>
  <c r="AD261" i="11"/>
  <c r="AF261" i="11" s="1"/>
  <c r="AD222" i="11"/>
  <c r="AF222" i="11" s="1"/>
  <c r="AD120" i="11"/>
  <c r="AF120" i="11" s="1"/>
  <c r="AD159" i="11"/>
  <c r="AF159" i="11" s="1"/>
  <c r="AD51" i="11"/>
  <c r="AF51" i="11" s="1"/>
  <c r="AD180" i="11"/>
  <c r="AF180" i="11" s="1"/>
  <c r="AD141" i="11"/>
  <c r="AF141" i="11" s="1"/>
  <c r="AD37" i="11"/>
  <c r="AF37" i="11" s="1"/>
  <c r="AD358" i="11"/>
  <c r="AF358" i="11" s="1"/>
  <c r="AD288" i="11"/>
  <c r="AF288" i="11" s="1"/>
  <c r="AD295" i="11"/>
  <c r="AF295" i="11" s="1"/>
  <c r="AD23" i="11"/>
  <c r="AF23" i="11" s="1"/>
  <c r="AD17" i="11"/>
  <c r="AF17" i="11" s="1"/>
  <c r="AD11" i="11"/>
  <c r="AF11" i="11" s="1"/>
  <c r="AD13" i="11"/>
  <c r="AF13" i="11" s="1"/>
  <c r="AD73" i="11"/>
  <c r="AF73" i="11" s="1"/>
  <c r="AD137" i="11"/>
  <c r="AF137" i="11" s="1"/>
  <c r="AD201" i="11"/>
  <c r="AF201" i="11" s="1"/>
  <c r="AD265" i="11"/>
  <c r="AF265" i="11" s="1"/>
  <c r="AD329" i="11"/>
  <c r="AF329" i="11" s="1"/>
  <c r="AD42" i="11"/>
  <c r="AF42" i="11" s="1"/>
  <c r="AD106" i="11"/>
  <c r="AF106" i="11" s="1"/>
  <c r="AD170" i="11"/>
  <c r="AF170" i="11" s="1"/>
  <c r="AD234" i="11"/>
  <c r="AF234" i="11" s="1"/>
  <c r="AD298" i="11"/>
  <c r="AF298" i="11" s="1"/>
  <c r="AD362" i="11"/>
  <c r="AF362" i="11" s="1"/>
  <c r="AD75" i="11"/>
  <c r="AF75" i="11" s="1"/>
  <c r="AD139" i="11"/>
  <c r="AF139" i="11" s="1"/>
  <c r="AD203" i="11"/>
  <c r="AF203" i="11" s="1"/>
  <c r="AD267" i="11"/>
  <c r="AF267" i="11" s="1"/>
  <c r="AD331" i="11"/>
  <c r="AF331" i="11" s="1"/>
  <c r="AD336" i="11"/>
  <c r="AF336" i="11" s="1"/>
  <c r="AD76" i="11"/>
  <c r="AF76" i="11" s="1"/>
  <c r="AD140" i="11"/>
  <c r="AF140" i="11" s="1"/>
  <c r="AD204" i="11"/>
  <c r="AF204" i="11" s="1"/>
  <c r="AD268" i="11"/>
  <c r="AF268" i="11" s="1"/>
  <c r="AD332" i="11"/>
  <c r="AF332" i="11" s="1"/>
  <c r="AD36" i="11"/>
  <c r="AF36" i="11" s="1"/>
  <c r="AD101" i="11"/>
  <c r="AF101" i="11" s="1"/>
  <c r="AD165" i="11"/>
  <c r="AF165" i="11" s="1"/>
  <c r="AD229" i="11"/>
  <c r="AF229" i="11" s="1"/>
  <c r="AD293" i="11"/>
  <c r="AF293" i="11" s="1"/>
  <c r="AD357" i="11"/>
  <c r="AF357" i="11" s="1"/>
  <c r="AD62" i="11"/>
  <c r="AF62" i="11" s="1"/>
  <c r="AD126" i="11"/>
  <c r="AF126" i="11" s="1"/>
  <c r="AD190" i="11"/>
  <c r="AF190" i="11" s="1"/>
  <c r="AD254" i="11"/>
  <c r="AF254" i="11" s="1"/>
  <c r="AD318" i="11"/>
  <c r="AF318" i="11" s="1"/>
  <c r="AD382" i="11"/>
  <c r="AF382" i="11" s="1"/>
  <c r="AD88" i="11"/>
  <c r="AF88" i="11" s="1"/>
  <c r="AD152" i="11"/>
  <c r="AF152" i="11" s="1"/>
  <c r="AD248" i="11"/>
  <c r="AF248" i="11" s="1"/>
  <c r="AD312" i="11"/>
  <c r="AF312" i="11" s="1"/>
  <c r="AD63" i="11"/>
  <c r="AF63" i="11" s="1"/>
  <c r="AD127" i="11"/>
  <c r="AF127" i="11" s="1"/>
  <c r="AD191" i="11"/>
  <c r="AF191" i="11" s="1"/>
  <c r="AD255" i="11"/>
  <c r="AF255" i="11" s="1"/>
  <c r="AD319" i="11"/>
  <c r="AF319" i="11" s="1"/>
  <c r="AD24" i="11"/>
  <c r="AF24" i="11" s="1"/>
  <c r="AD41" i="11"/>
  <c r="AF41" i="11" s="1"/>
  <c r="AD169" i="11"/>
  <c r="AF169" i="11" s="1"/>
  <c r="AD74" i="11"/>
  <c r="AF74" i="11" s="1"/>
  <c r="AD43" i="11"/>
  <c r="AF43" i="11" s="1"/>
  <c r="AD299" i="11"/>
  <c r="AF299" i="11" s="1"/>
  <c r="AD172" i="11"/>
  <c r="AF172" i="11" s="1"/>
  <c r="AD69" i="11"/>
  <c r="AF69" i="11" s="1"/>
  <c r="AD325" i="11"/>
  <c r="AF325" i="11" s="1"/>
  <c r="AD286" i="11"/>
  <c r="AF286" i="11" s="1"/>
  <c r="AD280" i="11"/>
  <c r="AF280" i="11" s="1"/>
  <c r="AD287" i="11"/>
  <c r="AF287" i="11" s="1"/>
  <c r="AD32" i="11"/>
  <c r="AF32" i="11" s="1"/>
  <c r="AD177" i="11"/>
  <c r="AF177" i="11" s="1"/>
  <c r="AD369" i="11"/>
  <c r="AF369" i="11" s="1"/>
  <c r="AD210" i="11"/>
  <c r="AF210" i="11" s="1"/>
  <c r="AD115" i="11"/>
  <c r="AF115" i="11" s="1"/>
  <c r="AD307" i="11"/>
  <c r="AF307" i="11" s="1"/>
  <c r="AD116" i="11"/>
  <c r="AF116" i="11" s="1"/>
  <c r="AD77" i="11"/>
  <c r="AF77" i="11" s="1"/>
  <c r="AD333" i="11"/>
  <c r="AF333" i="11" s="1"/>
  <c r="AD230" i="11"/>
  <c r="AF230" i="11" s="1"/>
  <c r="AD192" i="11"/>
  <c r="AF192" i="11" s="1"/>
  <c r="AD231" i="11"/>
  <c r="AF231" i="11" s="1"/>
  <c r="AD31" i="11"/>
  <c r="AF31" i="11" s="1"/>
  <c r="AD25" i="11"/>
  <c r="AF25" i="11" s="1"/>
  <c r="AD19" i="11"/>
  <c r="AF19" i="11" s="1"/>
  <c r="AD21" i="11"/>
  <c r="AF21" i="11" s="1"/>
  <c r="AD81" i="11"/>
  <c r="AF81" i="11" s="1"/>
  <c r="AD145" i="11"/>
  <c r="AF145" i="11" s="1"/>
  <c r="AD209" i="11"/>
  <c r="AF209" i="11" s="1"/>
  <c r="AD273" i="11"/>
  <c r="AF273" i="11" s="1"/>
  <c r="AD337" i="11"/>
  <c r="AF337" i="11" s="1"/>
  <c r="AD50" i="11"/>
  <c r="AF50" i="11" s="1"/>
  <c r="AD114" i="11"/>
  <c r="AF114" i="11" s="1"/>
  <c r="AD178" i="11"/>
  <c r="AF178" i="11" s="1"/>
  <c r="AD242" i="11"/>
  <c r="AF242" i="11" s="1"/>
  <c r="AD306" i="11"/>
  <c r="AF306" i="11" s="1"/>
  <c r="AD370" i="11"/>
  <c r="AF370" i="11" s="1"/>
  <c r="AD83" i="11"/>
  <c r="AF83" i="11" s="1"/>
  <c r="AD147" i="11"/>
  <c r="AF147" i="11" s="1"/>
  <c r="AD211" i="11"/>
  <c r="AF211" i="11" s="1"/>
  <c r="AD275" i="11"/>
  <c r="AF275" i="11" s="1"/>
  <c r="AD339" i="11"/>
  <c r="AF339" i="11" s="1"/>
  <c r="AD360" i="11"/>
  <c r="AF360" i="11" s="1"/>
  <c r="AD84" i="11"/>
  <c r="AF84" i="11" s="1"/>
  <c r="AD148" i="11"/>
  <c r="AF148" i="11" s="1"/>
  <c r="AD212" i="11"/>
  <c r="AF212" i="11" s="1"/>
  <c r="AD276" i="11"/>
  <c r="AF276" i="11" s="1"/>
  <c r="AD340" i="11"/>
  <c r="AF340" i="11" s="1"/>
  <c r="AD45" i="11"/>
  <c r="AF45" i="11" s="1"/>
  <c r="AD109" i="11"/>
  <c r="AF109" i="11" s="1"/>
  <c r="AD173" i="11"/>
  <c r="AF173" i="11" s="1"/>
  <c r="AD237" i="11"/>
  <c r="AF237" i="11" s="1"/>
  <c r="AD301" i="11"/>
  <c r="AF301" i="11" s="1"/>
  <c r="AD365" i="11"/>
  <c r="AF365" i="11" s="1"/>
  <c r="AD70" i="11"/>
  <c r="AF70" i="11" s="1"/>
  <c r="AD134" i="11"/>
  <c r="AF134" i="11" s="1"/>
  <c r="AD198" i="11"/>
  <c r="AF198" i="11" s="1"/>
  <c r="AD262" i="11"/>
  <c r="AF262" i="11" s="1"/>
  <c r="AD326" i="11"/>
  <c r="AF326" i="11" s="1"/>
  <c r="AD6" i="11"/>
  <c r="AF6" i="11" s="1"/>
  <c r="AD96" i="11"/>
  <c r="AF96" i="11" s="1"/>
  <c r="AD160" i="11"/>
  <c r="AF160" i="11" s="1"/>
  <c r="AD256" i="11"/>
  <c r="AF256" i="11" s="1"/>
  <c r="AD320" i="11"/>
  <c r="AF320" i="11" s="1"/>
  <c r="AD71" i="11"/>
  <c r="AF71" i="11" s="1"/>
  <c r="AD135" i="11"/>
  <c r="AF135" i="11" s="1"/>
  <c r="AD199" i="11"/>
  <c r="AF199" i="11" s="1"/>
  <c r="AD263" i="11"/>
  <c r="AF263" i="11" s="1"/>
  <c r="AD327" i="11"/>
  <c r="AF327" i="11" s="1"/>
  <c r="AD44" i="11"/>
  <c r="AF44" i="11" s="1"/>
  <c r="AD158" i="11"/>
  <c r="AF158" i="11" s="1"/>
  <c r="AD184" i="11"/>
  <c r="AF184" i="11" s="1"/>
  <c r="AD223" i="11"/>
  <c r="AF223" i="11" s="1"/>
  <c r="AD26" i="11"/>
  <c r="AF26" i="11" s="1"/>
  <c r="AD113" i="11"/>
  <c r="AF113" i="11" s="1"/>
  <c r="AD305" i="11"/>
  <c r="AF305" i="11" s="1"/>
  <c r="AD146" i="11"/>
  <c r="AF146" i="11" s="1"/>
  <c r="AD274" i="11"/>
  <c r="AF274" i="11" s="1"/>
  <c r="AD179" i="11"/>
  <c r="AF179" i="11" s="1"/>
  <c r="AD371" i="11"/>
  <c r="AF371" i="11" s="1"/>
  <c r="AD244" i="11"/>
  <c r="AF244" i="11" s="1"/>
  <c r="AD205" i="11"/>
  <c r="AF205" i="11" s="1"/>
  <c r="AD102" i="11"/>
  <c r="AF102" i="11" s="1"/>
  <c r="AD128" i="11"/>
  <c r="AF128" i="11" s="1"/>
  <c r="AD167" i="11"/>
  <c r="AF167" i="11" s="1"/>
  <c r="AD8" i="11"/>
  <c r="AF8" i="11" s="1"/>
  <c r="AD33" i="11"/>
  <c r="AF33" i="11" s="1"/>
  <c r="AD27" i="11"/>
  <c r="AF27" i="11" s="1"/>
  <c r="AD29" i="11"/>
  <c r="AF29" i="11" s="1"/>
  <c r="AD89" i="11"/>
  <c r="AF89" i="11" s="1"/>
  <c r="AD153" i="11"/>
  <c r="AF153" i="11" s="1"/>
  <c r="AD217" i="11"/>
  <c r="AF217" i="11" s="1"/>
  <c r="AD281" i="11"/>
  <c r="AF281" i="11" s="1"/>
  <c r="AD345" i="11"/>
  <c r="AF345" i="11" s="1"/>
  <c r="AD58" i="11"/>
  <c r="AF58" i="11" s="1"/>
  <c r="AD122" i="11"/>
  <c r="AF122" i="11" s="1"/>
  <c r="AD186" i="11"/>
  <c r="AF186" i="11" s="1"/>
  <c r="AD250" i="11"/>
  <c r="AF250" i="11" s="1"/>
  <c r="AD314" i="11"/>
  <c r="AF314" i="11" s="1"/>
  <c r="AD378" i="11"/>
  <c r="AF378" i="11" s="1"/>
  <c r="AD91" i="11"/>
  <c r="AF91" i="11" s="1"/>
  <c r="AD155" i="11"/>
  <c r="AF155" i="11" s="1"/>
  <c r="AD219" i="11"/>
  <c r="AF219" i="11" s="1"/>
  <c r="AD283" i="11"/>
  <c r="AF283" i="11" s="1"/>
  <c r="AD347" i="11"/>
  <c r="AF347" i="11" s="1"/>
  <c r="AD376" i="11"/>
  <c r="AF376" i="11" s="1"/>
  <c r="AD92" i="11"/>
  <c r="AF92" i="11" s="1"/>
  <c r="AD156" i="11"/>
  <c r="AF156" i="11" s="1"/>
  <c r="AD220" i="11"/>
  <c r="AF220" i="11" s="1"/>
  <c r="AD284" i="11"/>
  <c r="AF284" i="11" s="1"/>
  <c r="AD348" i="11"/>
  <c r="AF348" i="11" s="1"/>
  <c r="AD53" i="11"/>
  <c r="AF53" i="11" s="1"/>
  <c r="AD117" i="11"/>
  <c r="AF117" i="11" s="1"/>
  <c r="AD181" i="11"/>
  <c r="AF181" i="11" s="1"/>
  <c r="AD245" i="11"/>
  <c r="AF245" i="11" s="1"/>
  <c r="AD309" i="11"/>
  <c r="AF309" i="11" s="1"/>
  <c r="AD373" i="11"/>
  <c r="AF373" i="11" s="1"/>
  <c r="AD78" i="11"/>
  <c r="AF78" i="11" s="1"/>
  <c r="AD142" i="11"/>
  <c r="AF142" i="11" s="1"/>
  <c r="AD206" i="11"/>
  <c r="AF206" i="11" s="1"/>
  <c r="AD270" i="11"/>
  <c r="AF270" i="11" s="1"/>
  <c r="AD334" i="11"/>
  <c r="AF334" i="11" s="1"/>
  <c r="AD39" i="11"/>
  <c r="AF39" i="11" s="1"/>
  <c r="AD104" i="11"/>
  <c r="AF104" i="11" s="1"/>
  <c r="AD168" i="11"/>
  <c r="AF168" i="11" s="1"/>
  <c r="AD264" i="11"/>
  <c r="AF264" i="11" s="1"/>
  <c r="AD328" i="11"/>
  <c r="AF328" i="11" s="1"/>
  <c r="AD79" i="11"/>
  <c r="AF79" i="11" s="1"/>
  <c r="AD143" i="11"/>
  <c r="AF143" i="11" s="1"/>
  <c r="AD207" i="11"/>
  <c r="AF207" i="11" s="1"/>
  <c r="AD271" i="11"/>
  <c r="AF271" i="11" s="1"/>
  <c r="AD335" i="11"/>
  <c r="AF335" i="11" s="1"/>
  <c r="AD200" i="11"/>
  <c r="AF200" i="11" s="1"/>
  <c r="AD233" i="11"/>
  <c r="AF233" i="11" s="1"/>
  <c r="AD266" i="11"/>
  <c r="AF266" i="11" s="1"/>
  <c r="AD363" i="11"/>
  <c r="AF363" i="11" s="1"/>
  <c r="AD300" i="11"/>
  <c r="AF300" i="11" s="1"/>
  <c r="AD197" i="11"/>
  <c r="AF197" i="11" s="1"/>
  <c r="AD94" i="11"/>
  <c r="AF94" i="11" s="1"/>
  <c r="AD350" i="11"/>
  <c r="AF350" i="11" s="1"/>
  <c r="AD368" i="11"/>
  <c r="AF368" i="11" s="1"/>
  <c r="AD351" i="11"/>
  <c r="AF351" i="11" s="1"/>
  <c r="AD49" i="11"/>
  <c r="AF49" i="11" s="1"/>
  <c r="AD372" i="11"/>
  <c r="AF372" i="11" s="1"/>
  <c r="AD294" i="11"/>
  <c r="AF294" i="11" s="1"/>
  <c r="AD38" i="11"/>
  <c r="AF38" i="11" s="1"/>
  <c r="AD359" i="11"/>
  <c r="AF359" i="11" s="1"/>
  <c r="AD16" i="11"/>
  <c r="AF16" i="11" s="1"/>
  <c r="AD10" i="11"/>
  <c r="AF10" i="11" s="1"/>
  <c r="AD4" i="11"/>
  <c r="AF4" i="11" s="1"/>
  <c r="AD14" i="11"/>
  <c r="AF14" i="11" s="1"/>
  <c r="AD97" i="11"/>
  <c r="AF97" i="11" s="1"/>
  <c r="AD161" i="11"/>
  <c r="AF161" i="11" s="1"/>
  <c r="AD225" i="11"/>
  <c r="AF225" i="11" s="1"/>
  <c r="AD289" i="11"/>
  <c r="AF289" i="11" s="1"/>
  <c r="AD353" i="11"/>
  <c r="AF353" i="11" s="1"/>
  <c r="AD66" i="11"/>
  <c r="AF66" i="11" s="1"/>
  <c r="AD130" i="11"/>
  <c r="AF130" i="11" s="1"/>
  <c r="AD194" i="11"/>
  <c r="AF194" i="11" s="1"/>
  <c r="AD258" i="11"/>
  <c r="AF258" i="11" s="1"/>
  <c r="AD322" i="11"/>
  <c r="AF322" i="11" s="1"/>
  <c r="AD30" i="11"/>
  <c r="AF30" i="11" s="1"/>
  <c r="AD99" i="11"/>
  <c r="AF99" i="11" s="1"/>
  <c r="AD163" i="11"/>
  <c r="AF163" i="11" s="1"/>
  <c r="AD227" i="11"/>
  <c r="AF227" i="11" s="1"/>
  <c r="AD291" i="11"/>
  <c r="AF291" i="11" s="1"/>
  <c r="AD355" i="11"/>
  <c r="AF355" i="11" s="1"/>
  <c r="AD35" i="11"/>
  <c r="AF35" i="11" s="1"/>
  <c r="AD100" i="11"/>
  <c r="AF100" i="11" s="1"/>
  <c r="AD164" i="11"/>
  <c r="AF164" i="11" s="1"/>
  <c r="AD228" i="11"/>
  <c r="AF228" i="11" s="1"/>
  <c r="AD292" i="11"/>
  <c r="AF292" i="11" s="1"/>
  <c r="AD356" i="11"/>
  <c r="AF356" i="11" s="1"/>
  <c r="AD61" i="11"/>
  <c r="AF61" i="11" s="1"/>
  <c r="AD125" i="11"/>
  <c r="AF125" i="11" s="1"/>
  <c r="AD189" i="11"/>
  <c r="AF189" i="11" s="1"/>
  <c r="AD253" i="11"/>
  <c r="AF253" i="11" s="1"/>
  <c r="AD317" i="11"/>
  <c r="AF317" i="11" s="1"/>
  <c r="AD381" i="11"/>
  <c r="AF381" i="11" s="1"/>
  <c r="AD86" i="11"/>
  <c r="AF86" i="11" s="1"/>
  <c r="AD150" i="11"/>
  <c r="AF150" i="11" s="1"/>
  <c r="AD214" i="11"/>
  <c r="AF214" i="11" s="1"/>
  <c r="AD278" i="11"/>
  <c r="AF278" i="11" s="1"/>
  <c r="AD342" i="11"/>
  <c r="AF342" i="11" s="1"/>
  <c r="AD48" i="11"/>
  <c r="AF48" i="11" s="1"/>
  <c r="AD112" i="11"/>
  <c r="AF112" i="11" s="1"/>
  <c r="AD176" i="11"/>
  <c r="AF176" i="11" s="1"/>
  <c r="AD272" i="11"/>
  <c r="AF272" i="11" s="1"/>
  <c r="AD344" i="11"/>
  <c r="AF344" i="11" s="1"/>
  <c r="AD87" i="11"/>
  <c r="AF87" i="11" s="1"/>
  <c r="AD151" i="11"/>
  <c r="AF151" i="11" s="1"/>
  <c r="AD215" i="11"/>
  <c r="AF215" i="11" s="1"/>
  <c r="AD279" i="11"/>
  <c r="AF279" i="11" s="1"/>
  <c r="AD343" i="11"/>
  <c r="AF343" i="11" s="1"/>
  <c r="AD352" i="11"/>
  <c r="AF352" i="11" s="1"/>
  <c r="AD107" i="11"/>
  <c r="AF107" i="11" s="1"/>
  <c r="AO253" i="11"/>
  <c r="AO121" i="11"/>
  <c r="AO107" i="11"/>
  <c r="AO289" i="11"/>
  <c r="AO157" i="11"/>
  <c r="AO93" i="11"/>
  <c r="AO281" i="11"/>
  <c r="AO254" i="11"/>
  <c r="AO4" i="11"/>
  <c r="AO185" i="11"/>
  <c r="AO19" i="11"/>
  <c r="AO33" i="11"/>
  <c r="AO286" i="11"/>
  <c r="AO203" i="11"/>
  <c r="AO217" i="11"/>
  <c r="AO234" i="11"/>
  <c r="AO222" i="11"/>
  <c r="AO139" i="11"/>
  <c r="AO89" i="11"/>
  <c r="AO381" i="11"/>
  <c r="AO258" i="11"/>
  <c r="AO42" i="11"/>
  <c r="AO30" i="11"/>
  <c r="AO226" i="11"/>
  <c r="AO317" i="11"/>
  <c r="AO130" i="11"/>
  <c r="AO41" i="11"/>
  <c r="AO353" i="11"/>
  <c r="AO349" i="11"/>
  <c r="AO162" i="11"/>
  <c r="AO60" i="11"/>
  <c r="AO189" i="11"/>
  <c r="AO194" i="11"/>
  <c r="AO57" i="11"/>
  <c r="AO105" i="11"/>
  <c r="AO83" i="11"/>
  <c r="AO225" i="11"/>
  <c r="AO158" i="11"/>
  <c r="AO29" i="11"/>
  <c r="AO34" i="11"/>
  <c r="AO62" i="11"/>
  <c r="AO171" i="11"/>
  <c r="AO313" i="11"/>
  <c r="AO106" i="11"/>
  <c r="AO285" i="11"/>
  <c r="AO11" i="11"/>
  <c r="AO153" i="11"/>
  <c r="AO81" i="11"/>
  <c r="AO201" i="11"/>
  <c r="AO305" i="11"/>
  <c r="AO26" i="11"/>
  <c r="AO138" i="11"/>
  <c r="AO242" i="11"/>
  <c r="AO59" i="11"/>
  <c r="AO163" i="11"/>
  <c r="AO13" i="11"/>
  <c r="AO101" i="11"/>
  <c r="AO181" i="11"/>
  <c r="AO269" i="11"/>
  <c r="AO357" i="11"/>
  <c r="AO54" i="11"/>
  <c r="AO142" i="11"/>
  <c r="AO230" i="11"/>
  <c r="AO39" i="11"/>
  <c r="AO247" i="11"/>
  <c r="AO346" i="11"/>
  <c r="AO104" i="11"/>
  <c r="AO264" i="11"/>
  <c r="AO358" i="11"/>
  <c r="AO128" i="11"/>
  <c r="AO282" i="11"/>
  <c r="AO370" i="11"/>
  <c r="AO152" i="11"/>
  <c r="AO296" i="11"/>
  <c r="AO382" i="11"/>
  <c r="AO135" i="11"/>
  <c r="AO284" i="11"/>
  <c r="AO372" i="11"/>
  <c r="AO136" i="11"/>
  <c r="AO287" i="11"/>
  <c r="AO374" i="11"/>
  <c r="AO56" i="11"/>
  <c r="AO160" i="11"/>
  <c r="AO244" i="11"/>
  <c r="AO354" i="11"/>
  <c r="AO119" i="11"/>
  <c r="AO113" i="11"/>
  <c r="AO209" i="11"/>
  <c r="AO321" i="11"/>
  <c r="AO50" i="11"/>
  <c r="AO146" i="11"/>
  <c r="AO250" i="11"/>
  <c r="AO67" i="11"/>
  <c r="AO179" i="11"/>
  <c r="AO21" i="11"/>
  <c r="AO109" i="11"/>
  <c r="AO197" i="11"/>
  <c r="AO277" i="11"/>
  <c r="AO365" i="11"/>
  <c r="AO70" i="11"/>
  <c r="AO150" i="11"/>
  <c r="AO238" i="11"/>
  <c r="AO80" i="11"/>
  <c r="AO263" i="11"/>
  <c r="AO356" i="11"/>
  <c r="AO127" i="11"/>
  <c r="AO280" i="11"/>
  <c r="AO368" i="11"/>
  <c r="AO151" i="11"/>
  <c r="AO295" i="11"/>
  <c r="AO380" i="11"/>
  <c r="AO175" i="11"/>
  <c r="AO307" i="11"/>
  <c r="AO156" i="11"/>
  <c r="AO298" i="11"/>
  <c r="AO2" i="11"/>
  <c r="AO159" i="11"/>
  <c r="AO299" i="11"/>
  <c r="AO55" i="11"/>
  <c r="AO143" i="11"/>
  <c r="AO243" i="11"/>
  <c r="AO302" i="11"/>
  <c r="AO15" i="11"/>
  <c r="AO204" i="11"/>
  <c r="AO129" i="11"/>
  <c r="AO233" i="11"/>
  <c r="AO329" i="11"/>
  <c r="AO58" i="11"/>
  <c r="AO154" i="11"/>
  <c r="AO266" i="11"/>
  <c r="AO91" i="11"/>
  <c r="AO187" i="11"/>
  <c r="AO37" i="11"/>
  <c r="AO117" i="11"/>
  <c r="AO205" i="11"/>
  <c r="AO293" i="11"/>
  <c r="AO373" i="11"/>
  <c r="AO78" i="11"/>
  <c r="AO166" i="11"/>
  <c r="AO246" i="11"/>
  <c r="AO103" i="11"/>
  <c r="AO279" i="11"/>
  <c r="AO367" i="11"/>
  <c r="AO148" i="11"/>
  <c r="AO292" i="11"/>
  <c r="AO379" i="11"/>
  <c r="AO172" i="11"/>
  <c r="AO306" i="11"/>
  <c r="AO24" i="11"/>
  <c r="AO196" i="11"/>
  <c r="AO318" i="11"/>
  <c r="AO7" i="11"/>
  <c r="AO176" i="11"/>
  <c r="AO308" i="11"/>
  <c r="AO8" i="11"/>
  <c r="AO180" i="11"/>
  <c r="AO310" i="11"/>
  <c r="AO140" i="11"/>
  <c r="AO228" i="11"/>
  <c r="AO300" i="11"/>
  <c r="AO344" i="11"/>
  <c r="AO100" i="11"/>
  <c r="AO275" i="11"/>
  <c r="AO9" i="11"/>
  <c r="AO137" i="11"/>
  <c r="AO241" i="11"/>
  <c r="AO337" i="11"/>
  <c r="AO74" i="11"/>
  <c r="AO178" i="11"/>
  <c r="AO274" i="11"/>
  <c r="AO99" i="11"/>
  <c r="AO195" i="11"/>
  <c r="AO45" i="11"/>
  <c r="AO133" i="11"/>
  <c r="AO213" i="11"/>
  <c r="AO301" i="11"/>
  <c r="AO6" i="11"/>
  <c r="AO86" i="11"/>
  <c r="AO174" i="11"/>
  <c r="AO262" i="11"/>
  <c r="AO124" i="11"/>
  <c r="AO291" i="11"/>
  <c r="AO378" i="11"/>
  <c r="AO168" i="11"/>
  <c r="AO304" i="11"/>
  <c r="AO23" i="11"/>
  <c r="AO192" i="11"/>
  <c r="AO316" i="11"/>
  <c r="AO47" i="11"/>
  <c r="AO216" i="11"/>
  <c r="AO328" i="11"/>
  <c r="AO28" i="11"/>
  <c r="AO199" i="11"/>
  <c r="AO319" i="11"/>
  <c r="AO31" i="11"/>
  <c r="AO200" i="11"/>
  <c r="AO320" i="11"/>
  <c r="AO224" i="11"/>
  <c r="AO290" i="11"/>
  <c r="AO343" i="11"/>
  <c r="AO12" i="11"/>
  <c r="AO184" i="11"/>
  <c r="AO322" i="11"/>
  <c r="AO17" i="11"/>
  <c r="AO145" i="11"/>
  <c r="AO257" i="11"/>
  <c r="AO361" i="11"/>
  <c r="AO82" i="11"/>
  <c r="AO186" i="11"/>
  <c r="AO3" i="11"/>
  <c r="AO115" i="11"/>
  <c r="AO211" i="11"/>
  <c r="AO53" i="11"/>
  <c r="AO141" i="11"/>
  <c r="AO229" i="11"/>
  <c r="AO309" i="11"/>
  <c r="AO14" i="11"/>
  <c r="AO102" i="11"/>
  <c r="AO182" i="11"/>
  <c r="AO270" i="11"/>
  <c r="AO144" i="11"/>
  <c r="AO303" i="11"/>
  <c r="AO20" i="11"/>
  <c r="AO191" i="11"/>
  <c r="AO315" i="11"/>
  <c r="AO44" i="11"/>
  <c r="AO215" i="11"/>
  <c r="AO327" i="11"/>
  <c r="AO68" i="11"/>
  <c r="AO236" i="11"/>
  <c r="AO339" i="11"/>
  <c r="AO48" i="11"/>
  <c r="AO220" i="11"/>
  <c r="AO330" i="11"/>
  <c r="AO52" i="11"/>
  <c r="AO223" i="11"/>
  <c r="AO331" i="11"/>
  <c r="AO288" i="11"/>
  <c r="AO334" i="11"/>
  <c r="AO164" i="11"/>
  <c r="AO96" i="11"/>
  <c r="AO260" i="11"/>
  <c r="AO364" i="11"/>
  <c r="AO49" i="11"/>
  <c r="AO169" i="11"/>
  <c r="AO265" i="11"/>
  <c r="AO369" i="11"/>
  <c r="AO90" i="11"/>
  <c r="AO202" i="11"/>
  <c r="AO27" i="11"/>
  <c r="AO123" i="11"/>
  <c r="AO219" i="11"/>
  <c r="AO69" i="11"/>
  <c r="AO149" i="11"/>
  <c r="AO237" i="11"/>
  <c r="AO325" i="11"/>
  <c r="AO22" i="11"/>
  <c r="AO110" i="11"/>
  <c r="AO198" i="11"/>
  <c r="AO278" i="11"/>
  <c r="AO167" i="11"/>
  <c r="AO314" i="11"/>
  <c r="AO40" i="11"/>
  <c r="AO212" i="11"/>
  <c r="AO326" i="11"/>
  <c r="AO64" i="11"/>
  <c r="AO235" i="11"/>
  <c r="AO338" i="11"/>
  <c r="AO88" i="11"/>
  <c r="AO252" i="11"/>
  <c r="AO350" i="11"/>
  <c r="AO71" i="11"/>
  <c r="AO239" i="11"/>
  <c r="AO340" i="11"/>
  <c r="AO72" i="11"/>
  <c r="AO240" i="11"/>
  <c r="AO342" i="11"/>
  <c r="AO332" i="11"/>
  <c r="AO376" i="11"/>
  <c r="AO36" i="11"/>
  <c r="AO183" i="11"/>
  <c r="AO312" i="11"/>
  <c r="AO120" i="11"/>
  <c r="AO65" i="11"/>
  <c r="AO177" i="11"/>
  <c r="AO273" i="11"/>
  <c r="AO10" i="11"/>
  <c r="AO114" i="11"/>
  <c r="AO210" i="11"/>
  <c r="AO35" i="11"/>
  <c r="AO131" i="11"/>
  <c r="AO227" i="11"/>
  <c r="AO77" i="11"/>
  <c r="AO165" i="11"/>
  <c r="AO245" i="11"/>
  <c r="AO333" i="11"/>
  <c r="AO38" i="11"/>
  <c r="AO118" i="11"/>
  <c r="AO206" i="11"/>
  <c r="AO294" i="11"/>
  <c r="AO188" i="11"/>
  <c r="AO324" i="11"/>
  <c r="AO63" i="11"/>
  <c r="AO232" i="11"/>
  <c r="AO336" i="11"/>
  <c r="AO87" i="11"/>
  <c r="AO251" i="11"/>
  <c r="AO348" i="11"/>
  <c r="AO111" i="11"/>
  <c r="AO268" i="11"/>
  <c r="AO360" i="11"/>
  <c r="AO92" i="11"/>
  <c r="AO255" i="11"/>
  <c r="AO351" i="11"/>
  <c r="AO95" i="11"/>
  <c r="AO256" i="11"/>
  <c r="AO352" i="11"/>
  <c r="AO375" i="11"/>
  <c r="AO207" i="11"/>
  <c r="AO276" i="11"/>
  <c r="AO259" i="11"/>
  <c r="AO355" i="11"/>
  <c r="AO366" i="11"/>
  <c r="AO73" i="11"/>
  <c r="AO5" i="11"/>
  <c r="AO16" i="11"/>
  <c r="AO359" i="11"/>
  <c r="AO272" i="11"/>
  <c r="AO193" i="11"/>
  <c r="AO85" i="11"/>
  <c r="AO208" i="11"/>
  <c r="AO132" i="11"/>
  <c r="AO363" i="11"/>
  <c r="AO297" i="11"/>
  <c r="AO173" i="11"/>
  <c r="AO335" i="11"/>
  <c r="AO283" i="11"/>
  <c r="AO323" i="11"/>
  <c r="AO18" i="11"/>
  <c r="AO261" i="11"/>
  <c r="AO84" i="11"/>
  <c r="AO371" i="11"/>
  <c r="AO76" i="11"/>
  <c r="AO122" i="11"/>
  <c r="AO341" i="11"/>
  <c r="AO248" i="11"/>
  <c r="AO112" i="11"/>
  <c r="AO79" i="11"/>
  <c r="AO218" i="11"/>
  <c r="AO46" i="11"/>
  <c r="AO347" i="11"/>
  <c r="AO271" i="11"/>
  <c r="AO311" i="11"/>
  <c r="AO155" i="11"/>
  <c r="AO214" i="11"/>
  <c r="AO267" i="11"/>
  <c r="AO116" i="11"/>
  <c r="AO51" i="11"/>
  <c r="AO134" i="11"/>
  <c r="AO108" i="11"/>
  <c r="AO362" i="11"/>
  <c r="AO32" i="11"/>
  <c r="N208" i="8"/>
  <c r="N345" i="8"/>
  <c r="N182" i="8"/>
  <c r="N65" i="8"/>
  <c r="N362" i="8"/>
  <c r="N369" i="8"/>
  <c r="N46" i="8"/>
  <c r="N352" i="8"/>
  <c r="N114" i="8"/>
  <c r="N51" i="8"/>
  <c r="N132" i="8"/>
  <c r="N225" i="8"/>
  <c r="N231" i="8"/>
  <c r="N72" i="8"/>
  <c r="N251" i="8"/>
  <c r="N374" i="8"/>
  <c r="N232" i="8"/>
  <c r="N95" i="8"/>
  <c r="N4" i="8"/>
  <c r="N52" i="8"/>
  <c r="N239" i="8"/>
  <c r="N121" i="8"/>
  <c r="N126" i="8"/>
  <c r="N291" i="8"/>
  <c r="N357" i="8"/>
  <c r="N61" i="8"/>
  <c r="N8" i="8"/>
  <c r="N364" i="8"/>
  <c r="N117" i="8"/>
  <c r="N325" i="8"/>
  <c r="N334" i="8"/>
  <c r="N86" i="8"/>
  <c r="N349" i="8"/>
  <c r="N5" i="8"/>
  <c r="N379" i="8"/>
  <c r="N205" i="8"/>
  <c r="N71" i="8"/>
  <c r="N88" i="8"/>
  <c r="N215" i="8"/>
  <c r="N123" i="8"/>
  <c r="M59" i="8"/>
  <c r="N119" i="8"/>
  <c r="N246" i="8"/>
  <c r="N274" i="8"/>
  <c r="N319" i="8"/>
  <c r="N329" i="8"/>
  <c r="N244" i="8"/>
  <c r="N2" i="8"/>
  <c r="N9" i="8"/>
  <c r="N107" i="8"/>
  <c r="N62" i="8"/>
  <c r="N91" i="8"/>
  <c r="N340" i="8"/>
  <c r="N227" i="8"/>
  <c r="N372" i="8"/>
  <c r="N293" i="8"/>
  <c r="N39" i="8"/>
  <c r="N176" i="8"/>
  <c r="N313" i="8"/>
  <c r="N259" i="8"/>
  <c r="N27" i="8"/>
  <c r="N348" i="8"/>
  <c r="N338" i="8"/>
  <c r="N181" i="8"/>
  <c r="N26" i="8"/>
  <c r="N266" i="8"/>
  <c r="N129" i="8"/>
  <c r="N373" i="8"/>
  <c r="N81" i="8"/>
  <c r="N323" i="8"/>
  <c r="N309" i="8"/>
  <c r="N136" i="8"/>
  <c r="N146" i="8"/>
  <c r="N124" i="8"/>
  <c r="N191" i="8"/>
  <c r="N276" i="8"/>
  <c r="N211" i="8"/>
  <c r="N314" i="8"/>
  <c r="N243" i="8"/>
  <c r="N165" i="8"/>
  <c r="N294" i="8"/>
  <c r="N48" i="8"/>
  <c r="N185" i="8"/>
  <c r="N322" i="8"/>
  <c r="N275" i="8"/>
  <c r="N155" i="8"/>
  <c r="N339" i="8"/>
  <c r="N310" i="8"/>
  <c r="N228" i="8"/>
  <c r="N381" i="8"/>
  <c r="N35" i="8"/>
  <c r="N257" i="8"/>
  <c r="N120" i="8"/>
  <c r="N366" i="8"/>
  <c r="N6" i="8"/>
  <c r="N135" i="8"/>
  <c r="N272" i="8"/>
  <c r="N34" i="8"/>
  <c r="N260" i="8"/>
  <c r="N269" i="8"/>
  <c r="N15" i="8"/>
  <c r="N152" i="8"/>
  <c r="N289" i="8"/>
  <c r="N163" i="8"/>
  <c r="N308" i="8"/>
  <c r="N21" i="8"/>
  <c r="N150" i="8"/>
  <c r="N279" i="8"/>
  <c r="N41" i="8"/>
  <c r="N178" i="8"/>
  <c r="N30" i="8"/>
  <c r="N159" i="8"/>
  <c r="N296" i="8"/>
  <c r="N58" i="8"/>
  <c r="N110" i="8"/>
  <c r="N303" i="8"/>
  <c r="N193" i="8"/>
  <c r="N164" i="8"/>
  <c r="N264" i="8"/>
  <c r="N54" i="8"/>
  <c r="N190" i="8"/>
  <c r="N220" i="8"/>
  <c r="N3" i="8"/>
  <c r="N57" i="8"/>
  <c r="N167" i="8"/>
  <c r="N229" i="8"/>
  <c r="N108" i="8"/>
  <c r="N347" i="8"/>
  <c r="N156" i="8"/>
  <c r="N328" i="8"/>
  <c r="N247" i="8"/>
  <c r="N255" i="8"/>
  <c r="N55" i="8"/>
  <c r="N317" i="8"/>
  <c r="N70" i="8"/>
  <c r="N199" i="8"/>
  <c r="N336" i="8"/>
  <c r="N98" i="8"/>
  <c r="N333" i="8"/>
  <c r="N79" i="8"/>
  <c r="N216" i="8"/>
  <c r="N353" i="8"/>
  <c r="N36" i="8"/>
  <c r="N284" i="8"/>
  <c r="N85" i="8"/>
  <c r="N214" i="8"/>
  <c r="N343" i="8"/>
  <c r="N105" i="8"/>
  <c r="N242" i="8"/>
  <c r="N94" i="8"/>
  <c r="N223" i="8"/>
  <c r="N360" i="8"/>
  <c r="N122" i="8"/>
  <c r="N45" i="8"/>
  <c r="N174" i="8"/>
  <c r="N367" i="8"/>
  <c r="N321" i="8"/>
  <c r="N43" i="8"/>
  <c r="N145" i="8"/>
  <c r="N183" i="8"/>
  <c r="N337" i="8"/>
  <c r="N315" i="8"/>
  <c r="N258" i="8"/>
  <c r="N368" i="8"/>
  <c r="N103" i="8"/>
  <c r="N101" i="8"/>
  <c r="N235" i="8"/>
  <c r="N59" i="8"/>
  <c r="N20" i="8"/>
  <c r="N209" i="8"/>
  <c r="N128" i="8"/>
  <c r="N17" i="8"/>
  <c r="N311" i="8"/>
  <c r="N63" i="8"/>
  <c r="N189" i="8"/>
  <c r="N196" i="8"/>
  <c r="N14" i="8"/>
  <c r="N143" i="8"/>
  <c r="N280" i="8"/>
  <c r="N42" i="8"/>
  <c r="N292" i="8"/>
  <c r="N219" i="8"/>
  <c r="N149" i="8"/>
  <c r="N278" i="8"/>
  <c r="N32" i="8"/>
  <c r="N169" i="8"/>
  <c r="N306" i="8"/>
  <c r="N29" i="8"/>
  <c r="N158" i="8"/>
  <c r="N287" i="8"/>
  <c r="N49" i="8"/>
  <c r="N109" i="8"/>
  <c r="N238" i="8"/>
  <c r="N56" i="8"/>
  <c r="N10" i="8"/>
  <c r="N299" i="8"/>
  <c r="N282" i="8"/>
  <c r="N64" i="8"/>
  <c r="N355" i="8"/>
  <c r="N148" i="8"/>
  <c r="N194" i="8"/>
  <c r="N304" i="8"/>
  <c r="N358" i="8"/>
  <c r="N37" i="8"/>
  <c r="N356" i="8"/>
  <c r="N84" i="8"/>
  <c r="N147" i="8"/>
  <c r="N90" i="8"/>
  <c r="N265" i="8"/>
  <c r="N273" i="8"/>
  <c r="N192" i="8"/>
  <c r="N200" i="8"/>
  <c r="N69" i="8"/>
  <c r="N198" i="8"/>
  <c r="N327" i="8"/>
  <c r="N89" i="8"/>
  <c r="N226" i="8"/>
  <c r="N78" i="8"/>
  <c r="N207" i="8"/>
  <c r="N344" i="8"/>
  <c r="N106" i="8"/>
  <c r="N171" i="8"/>
  <c r="N252" i="8"/>
  <c r="N213" i="8"/>
  <c r="N342" i="8"/>
  <c r="N96" i="8"/>
  <c r="N233" i="8"/>
  <c r="N370" i="8"/>
  <c r="N93" i="8"/>
  <c r="N222" i="8"/>
  <c r="N351" i="8"/>
  <c r="N113" i="8"/>
  <c r="N173" i="8"/>
  <c r="N302" i="8"/>
  <c r="N184" i="8"/>
  <c r="N74" i="8"/>
  <c r="N172" i="8"/>
  <c r="N115" i="8"/>
  <c r="N320" i="8"/>
  <c r="N28" i="8"/>
  <c r="N19" i="8"/>
  <c r="N130" i="8"/>
  <c r="N240" i="8"/>
  <c r="N230" i="8"/>
  <c r="N380" i="8"/>
  <c r="N100" i="8"/>
  <c r="N332" i="8"/>
  <c r="N268" i="8"/>
  <c r="N346" i="8"/>
  <c r="N67" i="8"/>
  <c r="N154" i="8"/>
  <c r="N73" i="8"/>
  <c r="N218" i="8"/>
  <c r="N137" i="8"/>
  <c r="N162" i="8"/>
  <c r="N133" i="8"/>
  <c r="N262" i="8"/>
  <c r="N16" i="8"/>
  <c r="N153" i="8"/>
  <c r="N290" i="8"/>
  <c r="N13" i="8"/>
  <c r="N142" i="8"/>
  <c r="N271" i="8"/>
  <c r="N33" i="8"/>
  <c r="N170" i="8"/>
  <c r="N44" i="8"/>
  <c r="N277" i="8"/>
  <c r="N23" i="8"/>
  <c r="N160" i="8"/>
  <c r="N297" i="8"/>
  <c r="N195" i="8"/>
  <c r="N157" i="8"/>
  <c r="N286" i="8"/>
  <c r="N40" i="8"/>
  <c r="N177" i="8"/>
  <c r="N237" i="8"/>
  <c r="N47" i="8"/>
  <c r="N248" i="8"/>
  <c r="N138" i="8"/>
  <c r="N125" i="8"/>
  <c r="N316" i="8"/>
  <c r="N201" i="8"/>
  <c r="N60" i="8"/>
  <c r="N140" i="8"/>
  <c r="N66" i="8"/>
  <c r="N112" i="8"/>
  <c r="N166" i="8"/>
  <c r="N92" i="8"/>
  <c r="N378" i="8"/>
  <c r="N76" i="8"/>
  <c r="N12" i="8"/>
  <c r="N371" i="8"/>
  <c r="N331" i="8"/>
  <c r="N99" i="8"/>
  <c r="N210" i="8"/>
  <c r="N236" i="8"/>
  <c r="N188" i="8"/>
  <c r="N256" i="8"/>
  <c r="N134" i="8"/>
  <c r="N25" i="8"/>
  <c r="N197" i="8"/>
  <c r="N326" i="8"/>
  <c r="N80" i="8"/>
  <c r="N217" i="8"/>
  <c r="N354" i="8"/>
  <c r="N77" i="8"/>
  <c r="N206" i="8"/>
  <c r="N335" i="8"/>
  <c r="N97" i="8"/>
  <c r="N234" i="8"/>
  <c r="N300" i="8"/>
  <c r="N341" i="8"/>
  <c r="N87" i="8"/>
  <c r="N224" i="8"/>
  <c r="N361" i="8"/>
  <c r="N68" i="8"/>
  <c r="N221" i="8"/>
  <c r="N350" i="8"/>
  <c r="N104" i="8"/>
  <c r="N241" i="8"/>
  <c r="N301" i="8"/>
  <c r="N111" i="8"/>
  <c r="N312" i="8"/>
  <c r="N202" i="8"/>
  <c r="N254" i="8"/>
  <c r="N82" i="8"/>
  <c r="N180" i="8"/>
  <c r="N267" i="8"/>
  <c r="N377" i="8"/>
  <c r="N359" i="8"/>
  <c r="N102" i="8"/>
  <c r="N187" i="8"/>
  <c r="N250" i="8"/>
  <c r="N203" i="8"/>
  <c r="N139" i="8"/>
  <c r="N245" i="8"/>
  <c r="N212" i="8"/>
  <c r="N363" i="8"/>
  <c r="N204" i="8"/>
  <c r="N263" i="8"/>
  <c r="N261" i="8"/>
  <c r="N7" i="8"/>
  <c r="N144" i="8"/>
  <c r="N281" i="8"/>
  <c r="N131" i="8"/>
  <c r="N141" i="8"/>
  <c r="N270" i="8"/>
  <c r="N24" i="8"/>
  <c r="N161" i="8"/>
  <c r="N298" i="8"/>
  <c r="N179" i="8"/>
  <c r="N22" i="8"/>
  <c r="N151" i="8"/>
  <c r="N288" i="8"/>
  <c r="N50" i="8"/>
  <c r="N285" i="8"/>
  <c r="N31" i="8"/>
  <c r="N168" i="8"/>
  <c r="N305" i="8"/>
  <c r="N365" i="8"/>
  <c r="N175" i="8"/>
  <c r="N376" i="8"/>
  <c r="N330" i="8"/>
  <c r="N127" i="8"/>
  <c r="N75" i="8"/>
  <c r="N307" i="8"/>
  <c r="N11" i="8"/>
  <c r="N249" i="8"/>
  <c r="N295" i="8"/>
  <c r="N38" i="8"/>
  <c r="N116" i="8"/>
  <c r="N186" i="8"/>
  <c r="N324" i="8"/>
  <c r="N318" i="8"/>
  <c r="N118" i="8"/>
  <c r="N253" i="8"/>
  <c r="N53" i="8"/>
  <c r="N283" i="8"/>
  <c r="N18" i="8"/>
  <c r="N83" i="8"/>
  <c r="N375" i="8"/>
  <c r="C22" i="8" l="1"/>
  <c r="C2" i="36"/>
  <c r="Q2" i="28"/>
  <c r="S2" i="28" s="1"/>
  <c r="N2" i="29"/>
  <c r="E2" i="29"/>
  <c r="D2" i="29"/>
  <c r="C2" i="29"/>
  <c r="C3" i="29"/>
  <c r="E3" i="29"/>
  <c r="D3" i="29"/>
  <c r="E4" i="29"/>
  <c r="B4" i="29"/>
  <c r="B7" i="29"/>
  <c r="E7" i="29"/>
  <c r="B5" i="29"/>
  <c r="E5" i="29"/>
  <c r="E9" i="28"/>
  <c r="E10" i="28"/>
  <c r="B18" i="37"/>
  <c r="I2" i="37"/>
  <c r="BD2" i="27"/>
  <c r="BT2" i="27"/>
  <c r="B18" i="34"/>
  <c r="B20" i="34" s="1"/>
  <c r="I2" i="34"/>
  <c r="AF2" i="27"/>
  <c r="I2" i="23"/>
  <c r="B18" i="23"/>
  <c r="B20" i="23" s="1"/>
  <c r="AJ2" i="27"/>
  <c r="C51" i="27"/>
  <c r="AF2" i="24"/>
  <c r="B55" i="24"/>
  <c r="AR2" i="27"/>
  <c r="AN2" i="27"/>
  <c r="BL2" i="27"/>
  <c r="M272" i="28"/>
  <c r="O272" i="28" s="1"/>
  <c r="M45" i="28"/>
  <c r="O45" i="28" s="1"/>
  <c r="M175" i="28"/>
  <c r="O175" i="28" s="1"/>
  <c r="M270" i="28"/>
  <c r="O270" i="28" s="1"/>
  <c r="M299" i="28"/>
  <c r="O299" i="28" s="1"/>
  <c r="M254" i="28"/>
  <c r="O254" i="28" s="1"/>
  <c r="M235" i="28"/>
  <c r="O235" i="28" s="1"/>
  <c r="M70" i="28"/>
  <c r="O70" i="28" s="1"/>
  <c r="M378" i="28"/>
  <c r="O378" i="28" s="1"/>
  <c r="M207" i="28"/>
  <c r="O207" i="28" s="1"/>
  <c r="M216" i="28"/>
  <c r="O216" i="28" s="1"/>
  <c r="M205" i="28"/>
  <c r="O205" i="28" s="1"/>
  <c r="M11" i="28"/>
  <c r="O11" i="28" s="1"/>
  <c r="M394" i="28"/>
  <c r="O394" i="28" s="1"/>
  <c r="M218" i="28"/>
  <c r="O218" i="28" s="1"/>
  <c r="M334" i="28"/>
  <c r="O334" i="28" s="1"/>
  <c r="M148" i="28"/>
  <c r="O148" i="28" s="1"/>
  <c r="M34" i="28"/>
  <c r="O34" i="28" s="1"/>
  <c r="M257" i="28"/>
  <c r="O257" i="28" s="1"/>
  <c r="M61" i="28"/>
  <c r="O61" i="28" s="1"/>
  <c r="M397" i="28"/>
  <c r="O397" i="28" s="1"/>
  <c r="M95" i="28"/>
  <c r="O95" i="28" s="1"/>
  <c r="M283" i="28"/>
  <c r="O283" i="28" s="1"/>
  <c r="M100" i="28"/>
  <c r="O100" i="28" s="1"/>
  <c r="M341" i="28"/>
  <c r="O341" i="28" s="1"/>
  <c r="M208" i="28"/>
  <c r="O208" i="28" s="1"/>
  <c r="M313" i="28"/>
  <c r="O313" i="28" s="1"/>
  <c r="M280" i="28"/>
  <c r="O280" i="28" s="1"/>
  <c r="M194" i="28"/>
  <c r="O194" i="28" s="1"/>
  <c r="M356" i="28"/>
  <c r="O356" i="28" s="1"/>
  <c r="M189" i="28"/>
  <c r="O189" i="28" s="1"/>
  <c r="M23" i="28"/>
  <c r="O23" i="28" s="1"/>
  <c r="M105" i="28"/>
  <c r="O105" i="28" s="1"/>
  <c r="M170" i="28"/>
  <c r="O170" i="28" s="1"/>
  <c r="M77" i="28"/>
  <c r="O77" i="28" s="1"/>
  <c r="M37" i="28"/>
  <c r="O37" i="28" s="1"/>
  <c r="M147" i="28"/>
  <c r="O147" i="28" s="1"/>
  <c r="M323" i="28"/>
  <c r="O323" i="28" s="1"/>
  <c r="M64" i="28"/>
  <c r="O64" i="28" s="1"/>
  <c r="M342" i="28"/>
  <c r="O342" i="28" s="1"/>
  <c r="M249" i="28"/>
  <c r="O249" i="28" s="1"/>
  <c r="M43" i="28"/>
  <c r="O43" i="28" s="1"/>
  <c r="M354" i="28"/>
  <c r="O354" i="28" s="1"/>
  <c r="M256" i="28"/>
  <c r="O256" i="28" s="1"/>
  <c r="M29" i="28"/>
  <c r="O29" i="28" s="1"/>
  <c r="M18" i="28"/>
  <c r="O18" i="28" s="1"/>
  <c r="M278" i="28"/>
  <c r="O278" i="28" s="1"/>
  <c r="M66" i="28"/>
  <c r="O66" i="28" s="1"/>
  <c r="M346" i="28"/>
  <c r="O346" i="28" s="1"/>
  <c r="M123" i="28"/>
  <c r="O123" i="28" s="1"/>
  <c r="M206" i="28"/>
  <c r="O206" i="28" s="1"/>
  <c r="M53" i="28"/>
  <c r="O53" i="28" s="1"/>
  <c r="M306" i="28"/>
  <c r="O306" i="28" s="1"/>
  <c r="M6" i="28"/>
  <c r="O6" i="28" s="1"/>
  <c r="M351" i="28"/>
  <c r="O351" i="28" s="1"/>
  <c r="M289" i="28"/>
  <c r="O289" i="28" s="1"/>
  <c r="M165" i="28"/>
  <c r="O165" i="28" s="1"/>
  <c r="M162" i="28"/>
  <c r="O162" i="28" s="1"/>
  <c r="M330" i="28"/>
  <c r="O330" i="28" s="1"/>
  <c r="M140" i="28"/>
  <c r="O140" i="28" s="1"/>
  <c r="M108" i="28"/>
  <c r="O108" i="28" s="1"/>
  <c r="M83" i="28"/>
  <c r="O83" i="28" s="1"/>
  <c r="M265" i="28"/>
  <c r="O265" i="28" s="1"/>
  <c r="M119" i="28"/>
  <c r="O119" i="28" s="1"/>
  <c r="M190" i="28"/>
  <c r="O190" i="28" s="1"/>
  <c r="M382" i="28"/>
  <c r="O382" i="28" s="1"/>
  <c r="M294" i="28"/>
  <c r="O294" i="28" s="1"/>
  <c r="M336" i="28"/>
  <c r="O336" i="28" s="1"/>
  <c r="M221" i="28"/>
  <c r="O221" i="28" s="1"/>
  <c r="M364" i="28"/>
  <c r="O364" i="28" s="1"/>
  <c r="M361" i="28"/>
  <c r="O361" i="28" s="1"/>
  <c r="M251" i="28"/>
  <c r="O251" i="28" s="1"/>
  <c r="M238" i="28"/>
  <c r="O238" i="28" s="1"/>
  <c r="M255" i="28"/>
  <c r="O255" i="28" s="1"/>
  <c r="M398" i="28"/>
  <c r="O398" i="28" s="1"/>
  <c r="M137" i="28"/>
  <c r="O137" i="28" s="1"/>
  <c r="M244" i="28"/>
  <c r="O244" i="28" s="1"/>
  <c r="M122" i="28"/>
  <c r="O122" i="28" s="1"/>
  <c r="M258" i="28"/>
  <c r="O258" i="28" s="1"/>
  <c r="M224" i="28"/>
  <c r="O224" i="28" s="1"/>
  <c r="M16" i="28"/>
  <c r="O16" i="28" s="1"/>
  <c r="M65" i="28"/>
  <c r="O65" i="28" s="1"/>
  <c r="M14" i="28"/>
  <c r="O14" i="28" s="1"/>
  <c r="M269" i="28"/>
  <c r="O269" i="28" s="1"/>
  <c r="M20" i="28"/>
  <c r="O20" i="28" s="1"/>
  <c r="M107" i="28"/>
  <c r="O107" i="28" s="1"/>
  <c r="M204" i="28"/>
  <c r="O204" i="28" s="1"/>
  <c r="M59" i="28"/>
  <c r="O59" i="28" s="1"/>
  <c r="M56" i="28"/>
  <c r="O56" i="28" s="1"/>
  <c r="M344" i="28"/>
  <c r="O344" i="28" s="1"/>
  <c r="M193" i="28"/>
  <c r="O193" i="28" s="1"/>
  <c r="M266" i="28"/>
  <c r="O266" i="28" s="1"/>
  <c r="M174" i="28"/>
  <c r="O174" i="28" s="1"/>
  <c r="M297" i="28"/>
  <c r="O297" i="28" s="1"/>
  <c r="M220" i="28"/>
  <c r="O220" i="28" s="1"/>
  <c r="M242" i="28"/>
  <c r="O242" i="28" s="1"/>
  <c r="M67" i="28"/>
  <c r="O67" i="28" s="1"/>
  <c r="M113" i="28"/>
  <c r="O113" i="28" s="1"/>
  <c r="M44" i="28"/>
  <c r="O44" i="28" s="1"/>
  <c r="M79" i="28"/>
  <c r="O79" i="28" s="1"/>
  <c r="M338" i="28"/>
  <c r="O338" i="28" s="1"/>
  <c r="M76" i="28"/>
  <c r="O76" i="28" s="1"/>
  <c r="M102" i="28"/>
  <c r="O102" i="28" s="1"/>
  <c r="M82" i="28"/>
  <c r="O82" i="28" s="1"/>
  <c r="M138" i="28"/>
  <c r="O138" i="28" s="1"/>
  <c r="M46" i="28"/>
  <c r="O46" i="28" s="1"/>
  <c r="M133" i="28"/>
  <c r="O133" i="28" s="1"/>
  <c r="M195" i="28"/>
  <c r="O195" i="28" s="1"/>
  <c r="M383" i="28"/>
  <c r="O383" i="28" s="1"/>
  <c r="O2" i="28"/>
  <c r="M222" i="28"/>
  <c r="O222" i="28" s="1"/>
  <c r="M155" i="28"/>
  <c r="O155" i="28" s="1"/>
  <c r="M386" i="28"/>
  <c r="O386" i="28" s="1"/>
  <c r="M101" i="28"/>
  <c r="O101" i="28" s="1"/>
  <c r="M41" i="28"/>
  <c r="O41" i="28" s="1"/>
  <c r="M164" i="28"/>
  <c r="O164" i="28" s="1"/>
  <c r="M370" i="28"/>
  <c r="O370" i="28" s="1"/>
  <c r="M13" i="28"/>
  <c r="O13" i="28" s="1"/>
  <c r="M217" i="28"/>
  <c r="O217" i="28" s="1"/>
  <c r="M271" i="28"/>
  <c r="O271" i="28" s="1"/>
  <c r="M128" i="28"/>
  <c r="O128" i="28" s="1"/>
  <c r="M229" i="28"/>
  <c r="O229" i="28" s="1"/>
  <c r="M151" i="28"/>
  <c r="O151" i="28" s="1"/>
  <c r="M281" i="28"/>
  <c r="O281" i="28" s="1"/>
  <c r="M274" i="28"/>
  <c r="O274" i="28" s="1"/>
  <c r="M141" i="28"/>
  <c r="O141" i="28" s="1"/>
  <c r="M145" i="28"/>
  <c r="O145" i="28" s="1"/>
  <c r="M377" i="28"/>
  <c r="O377" i="28" s="1"/>
  <c r="M331" i="28"/>
  <c r="O331" i="28" s="1"/>
  <c r="M156" i="28"/>
  <c r="O156" i="28" s="1"/>
  <c r="M121" i="28"/>
  <c r="O121" i="28" s="1"/>
  <c r="M233" i="28"/>
  <c r="O233" i="28" s="1"/>
  <c r="M131" i="28"/>
  <c r="O131" i="28" s="1"/>
  <c r="M130" i="28"/>
  <c r="O130" i="28" s="1"/>
  <c r="M167" i="28"/>
  <c r="O167" i="28" s="1"/>
  <c r="M296" i="28"/>
  <c r="O296" i="28" s="1"/>
  <c r="M153" i="28"/>
  <c r="O153" i="28" s="1"/>
  <c r="M276" i="28"/>
  <c r="O276" i="28" s="1"/>
  <c r="M33" i="28"/>
  <c r="O33" i="28" s="1"/>
  <c r="M38" i="28"/>
  <c r="O38" i="28" s="1"/>
  <c r="M198" i="28"/>
  <c r="O198" i="28" s="1"/>
  <c r="M4" i="28"/>
  <c r="O4" i="28" s="1"/>
  <c r="M215" i="28"/>
  <c r="O215" i="28" s="1"/>
  <c r="M302" i="28"/>
  <c r="O302" i="28" s="1"/>
  <c r="M367" i="28"/>
  <c r="O367" i="28" s="1"/>
  <c r="M157" i="28"/>
  <c r="O157" i="28" s="1"/>
  <c r="M333" i="28"/>
  <c r="O333" i="28" s="1"/>
  <c r="M135" i="28"/>
  <c r="O135" i="28" s="1"/>
  <c r="M49" i="28"/>
  <c r="O49" i="28" s="1"/>
  <c r="M173" i="28"/>
  <c r="O173" i="28" s="1"/>
  <c r="M400" i="28"/>
  <c r="O400" i="28" s="1"/>
  <c r="M320" i="28"/>
  <c r="O320" i="28" s="1"/>
  <c r="M109" i="28"/>
  <c r="O109" i="28" s="1"/>
  <c r="M188" i="28"/>
  <c r="O188" i="28" s="1"/>
  <c r="M96" i="28"/>
  <c r="O96" i="28" s="1"/>
  <c r="M304" i="28"/>
  <c r="O304" i="28" s="1"/>
  <c r="M358" i="28"/>
  <c r="O358" i="28" s="1"/>
  <c r="M236" i="28"/>
  <c r="O236" i="28" s="1"/>
  <c r="M42" i="28"/>
  <c r="O42" i="28" s="1"/>
  <c r="M99" i="28"/>
  <c r="O99" i="28" s="1"/>
  <c r="M363" i="28"/>
  <c r="O363" i="28" s="1"/>
  <c r="M285" i="28"/>
  <c r="O285" i="28" s="1"/>
  <c r="M35" i="28"/>
  <c r="O35" i="28" s="1"/>
  <c r="M263" i="28"/>
  <c r="O263" i="28" s="1"/>
  <c r="M380" i="28"/>
  <c r="O380" i="28" s="1"/>
  <c r="M57" i="28"/>
  <c r="O57" i="28" s="1"/>
  <c r="M399" i="28"/>
  <c r="O399" i="28" s="1"/>
  <c r="M68" i="28"/>
  <c r="O68" i="28" s="1"/>
  <c r="M172" i="28"/>
  <c r="O172" i="28" s="1"/>
  <c r="M54" i="28"/>
  <c r="O54" i="28" s="1"/>
  <c r="M50" i="28"/>
  <c r="O50" i="28" s="1"/>
  <c r="M286" i="28"/>
  <c r="O286" i="28" s="1"/>
  <c r="M396" i="28"/>
  <c r="O396" i="28" s="1"/>
  <c r="M48" i="28"/>
  <c r="O48" i="28" s="1"/>
  <c r="M393" i="28"/>
  <c r="O393" i="28" s="1"/>
  <c r="M12" i="28"/>
  <c r="O12" i="28" s="1"/>
  <c r="M247" i="28"/>
  <c r="O247" i="28" s="1"/>
  <c r="M368" i="28"/>
  <c r="O368" i="28" s="1"/>
  <c r="M240" i="28"/>
  <c r="O240" i="28" s="1"/>
  <c r="M259" i="28"/>
  <c r="O259" i="28" s="1"/>
  <c r="M3" i="28"/>
  <c r="O3" i="28" s="1"/>
  <c r="M234" i="28"/>
  <c r="O234" i="28" s="1"/>
  <c r="M376" i="28"/>
  <c r="O376" i="28" s="1"/>
  <c r="M181" i="28"/>
  <c r="O181" i="28" s="1"/>
  <c r="M60" i="28"/>
  <c r="O60" i="28" s="1"/>
  <c r="M168" i="28"/>
  <c r="O168" i="28" s="1"/>
  <c r="M365" i="28"/>
  <c r="O365" i="28" s="1"/>
  <c r="M362" i="28"/>
  <c r="O362" i="28" s="1"/>
  <c r="M196" i="28"/>
  <c r="O196" i="28" s="1"/>
  <c r="M210" i="28"/>
  <c r="O210" i="28" s="1"/>
  <c r="M326" i="28"/>
  <c r="O326" i="28" s="1"/>
  <c r="M183" i="28"/>
  <c r="O183" i="28" s="1"/>
  <c r="M31" i="28"/>
  <c r="O31" i="28" s="1"/>
  <c r="M152" i="28"/>
  <c r="O152" i="28" s="1"/>
  <c r="M308" i="28"/>
  <c r="O308" i="28" s="1"/>
  <c r="M243" i="28"/>
  <c r="O243" i="28" s="1"/>
  <c r="M87" i="28"/>
  <c r="O87" i="28" s="1"/>
  <c r="M19" i="28"/>
  <c r="O19" i="28" s="1"/>
  <c r="M91" i="28"/>
  <c r="O91" i="28" s="1"/>
  <c r="M36" i="28"/>
  <c r="O36" i="28" s="1"/>
  <c r="M163" i="28"/>
  <c r="O163" i="28" s="1"/>
  <c r="M85" i="28"/>
  <c r="O85" i="28" s="1"/>
  <c r="M292" i="28"/>
  <c r="O292" i="28" s="1"/>
  <c r="M98" i="28"/>
  <c r="O98" i="28" s="1"/>
  <c r="M250" i="28"/>
  <c r="O250" i="28" s="1"/>
  <c r="M311" i="28"/>
  <c r="O311" i="28" s="1"/>
  <c r="M154" i="28"/>
  <c r="O154" i="28" s="1"/>
  <c r="M239" i="28"/>
  <c r="O239" i="28" s="1"/>
  <c r="M245" i="28"/>
  <c r="O245" i="28" s="1"/>
  <c r="M318" i="28"/>
  <c r="O318" i="28" s="1"/>
  <c r="M199" i="28"/>
  <c r="O199" i="28" s="1"/>
  <c r="M345" i="28"/>
  <c r="O345" i="28" s="1"/>
  <c r="M180" i="28"/>
  <c r="O180" i="28" s="1"/>
  <c r="M385" i="28"/>
  <c r="O385" i="28" s="1"/>
  <c r="M171" i="28"/>
  <c r="O171" i="28" s="1"/>
  <c r="M329" i="28"/>
  <c r="O329" i="28" s="1"/>
  <c r="M347" i="28"/>
  <c r="O347" i="28" s="1"/>
  <c r="M69" i="28"/>
  <c r="O69" i="28" s="1"/>
  <c r="M307" i="28"/>
  <c r="O307" i="28" s="1"/>
  <c r="M273" i="28"/>
  <c r="O273" i="28" s="1"/>
  <c r="M115" i="28"/>
  <c r="O115" i="28" s="1"/>
  <c r="M321" i="28"/>
  <c r="O321" i="28" s="1"/>
  <c r="M327" i="28"/>
  <c r="O327" i="28" s="1"/>
  <c r="M284" i="28"/>
  <c r="O284" i="28" s="1"/>
  <c r="M144" i="28"/>
  <c r="O144" i="28" s="1"/>
  <c r="M328" i="28"/>
  <c r="O328" i="28" s="1"/>
  <c r="M58" i="28"/>
  <c r="O58" i="28" s="1"/>
  <c r="M26" i="28"/>
  <c r="O26" i="28" s="1"/>
  <c r="M288" i="28"/>
  <c r="O288" i="28" s="1"/>
  <c r="M264" i="28"/>
  <c r="O264" i="28" s="1"/>
  <c r="M324" i="28"/>
  <c r="O324" i="28" s="1"/>
  <c r="M291" i="28"/>
  <c r="O291" i="28" s="1"/>
  <c r="M314" i="28"/>
  <c r="O314" i="28" s="1"/>
  <c r="M80" i="28"/>
  <c r="O80" i="28" s="1"/>
  <c r="M309" i="28"/>
  <c r="O309" i="28" s="1"/>
  <c r="M146" i="28"/>
  <c r="O146" i="28" s="1"/>
  <c r="M319" i="28"/>
  <c r="O319" i="28" s="1"/>
  <c r="M179" i="28"/>
  <c r="O179" i="28" s="1"/>
  <c r="M89" i="28"/>
  <c r="O89" i="28" s="1"/>
  <c r="M268" i="28"/>
  <c r="O268" i="28" s="1"/>
  <c r="M277" i="28"/>
  <c r="O277" i="28" s="1"/>
  <c r="M28" i="28"/>
  <c r="O28" i="28" s="1"/>
  <c r="M73" i="28"/>
  <c r="O73" i="28" s="1"/>
  <c r="M78" i="28"/>
  <c r="O78" i="28" s="1"/>
  <c r="M200" i="28"/>
  <c r="O200" i="28" s="1"/>
  <c r="M230" i="28"/>
  <c r="O230" i="28" s="1"/>
  <c r="M120" i="28"/>
  <c r="O120" i="28" s="1"/>
  <c r="M30" i="28"/>
  <c r="O30" i="28" s="1"/>
  <c r="M203" i="28"/>
  <c r="O203" i="28" s="1"/>
  <c r="M317" i="28"/>
  <c r="O317" i="28" s="1"/>
  <c r="M227" i="28"/>
  <c r="O227" i="28" s="1"/>
  <c r="M94" i="28"/>
  <c r="O94" i="28" s="1"/>
  <c r="M169" i="28"/>
  <c r="O169" i="28" s="1"/>
  <c r="M282" i="28"/>
  <c r="O282" i="28" s="1"/>
  <c r="M369" i="28"/>
  <c r="O369" i="28" s="1"/>
  <c r="M231" i="28"/>
  <c r="O231" i="28" s="1"/>
  <c r="M316" i="28"/>
  <c r="O316" i="28" s="1"/>
  <c r="M379" i="28"/>
  <c r="O379" i="28" s="1"/>
  <c r="M32" i="28"/>
  <c r="O32" i="28" s="1"/>
  <c r="M295" i="28"/>
  <c r="O295" i="28" s="1"/>
  <c r="M290" i="28"/>
  <c r="O290" i="28" s="1"/>
  <c r="M124" i="28"/>
  <c r="O124" i="28" s="1"/>
  <c r="M10" i="28"/>
  <c r="O10" i="28" s="1"/>
  <c r="M248" i="28"/>
  <c r="O248" i="28" s="1"/>
  <c r="M301" i="28"/>
  <c r="O301" i="28" s="1"/>
  <c r="M132" i="28"/>
  <c r="O132" i="28" s="1"/>
  <c r="M17" i="28"/>
  <c r="O17" i="28" s="1"/>
  <c r="M384" i="28"/>
  <c r="O384" i="28" s="1"/>
  <c r="M261" i="28"/>
  <c r="O261" i="28" s="1"/>
  <c r="M373" i="28"/>
  <c r="O373" i="28" s="1"/>
  <c r="M52" i="28"/>
  <c r="O52" i="28" s="1"/>
  <c r="M7" i="28"/>
  <c r="O7" i="28" s="1"/>
  <c r="M126" i="28"/>
  <c r="O126" i="28" s="1"/>
  <c r="M55" i="28"/>
  <c r="O55" i="28" s="1"/>
  <c r="M191" i="28"/>
  <c r="O191" i="28" s="1"/>
  <c r="M186" i="28"/>
  <c r="O186" i="28" s="1"/>
  <c r="M116" i="28"/>
  <c r="O116" i="28" s="1"/>
  <c r="M212" i="28"/>
  <c r="O212" i="28" s="1"/>
  <c r="M74" i="28"/>
  <c r="O74" i="28" s="1"/>
  <c r="M39" i="28"/>
  <c r="O39" i="28" s="1"/>
  <c r="M90" i="28"/>
  <c r="O90" i="28" s="1"/>
  <c r="M374" i="28"/>
  <c r="O374" i="28" s="1"/>
  <c r="M51" i="28"/>
  <c r="O51" i="28" s="1"/>
  <c r="M211" i="28"/>
  <c r="O211" i="28" s="1"/>
  <c r="M214" i="28"/>
  <c r="O214" i="28" s="1"/>
  <c r="M92" i="28"/>
  <c r="O92" i="28" s="1"/>
  <c r="M106" i="28"/>
  <c r="O106" i="28" s="1"/>
  <c r="M228" i="28"/>
  <c r="O228" i="28" s="1"/>
  <c r="M112" i="28"/>
  <c r="O112" i="28" s="1"/>
  <c r="M192" i="28"/>
  <c r="O192" i="28" s="1"/>
  <c r="M127" i="28"/>
  <c r="O127" i="28" s="1"/>
  <c r="M226" i="28"/>
  <c r="O226" i="28" s="1"/>
  <c r="M390" i="28"/>
  <c r="O390" i="28" s="1"/>
  <c r="M371" i="28"/>
  <c r="O371" i="28" s="1"/>
  <c r="M139" i="28"/>
  <c r="O139" i="28" s="1"/>
  <c r="M350" i="28"/>
  <c r="O350" i="28" s="1"/>
  <c r="M161" i="28"/>
  <c r="O161" i="28" s="1"/>
  <c r="M9" i="28"/>
  <c r="O9" i="28" s="1"/>
  <c r="M129" i="28"/>
  <c r="O129" i="28" s="1"/>
  <c r="M225" i="28"/>
  <c r="O225" i="28" s="1"/>
  <c r="M252" i="28"/>
  <c r="O252" i="28" s="1"/>
  <c r="M40" i="28"/>
  <c r="O40" i="28" s="1"/>
  <c r="M340" i="28"/>
  <c r="O340" i="28" s="1"/>
  <c r="M275" i="28"/>
  <c r="O275" i="28" s="1"/>
  <c r="M213" i="28"/>
  <c r="O213" i="28" s="1"/>
  <c r="M177" i="28"/>
  <c r="O177" i="28" s="1"/>
  <c r="M149" i="28"/>
  <c r="O149" i="28" s="1"/>
  <c r="M343" i="28"/>
  <c r="O343" i="28" s="1"/>
  <c r="M160" i="28"/>
  <c r="O160" i="28" s="1"/>
  <c r="M197" i="28"/>
  <c r="O197" i="28" s="1"/>
  <c r="M262" i="28"/>
  <c r="O262" i="28" s="1"/>
  <c r="M241" i="28"/>
  <c r="O241" i="28" s="1"/>
  <c r="M395" i="28"/>
  <c r="O395" i="28" s="1"/>
  <c r="M71" i="28"/>
  <c r="O71" i="28" s="1"/>
  <c r="M287" i="28"/>
  <c r="O287" i="28" s="1"/>
  <c r="M21" i="28"/>
  <c r="O21" i="28" s="1"/>
  <c r="M86" i="28"/>
  <c r="O86" i="28" s="1"/>
  <c r="M325" i="28"/>
  <c r="O325" i="28" s="1"/>
  <c r="M298" i="28"/>
  <c r="O298" i="28" s="1"/>
  <c r="M348" i="28"/>
  <c r="O348" i="28" s="1"/>
  <c r="M389" i="28"/>
  <c r="O389" i="28" s="1"/>
  <c r="M136" i="28"/>
  <c r="O136" i="28" s="1"/>
  <c r="M310" i="28"/>
  <c r="O310" i="28" s="1"/>
  <c r="M293" i="28"/>
  <c r="O293" i="28" s="1"/>
  <c r="M359" i="28"/>
  <c r="O359" i="28" s="1"/>
  <c r="M118" i="28"/>
  <c r="O118" i="28" s="1"/>
  <c r="M22" i="28"/>
  <c r="O22" i="28" s="1"/>
  <c r="M312" i="28"/>
  <c r="O312" i="28" s="1"/>
  <c r="M150" i="28"/>
  <c r="O150" i="28" s="1"/>
  <c r="M111" i="28"/>
  <c r="O111" i="28" s="1"/>
  <c r="M72" i="28"/>
  <c r="O72" i="28" s="1"/>
  <c r="M352" i="28"/>
  <c r="O352" i="28" s="1"/>
  <c r="M355" i="28"/>
  <c r="O355" i="28" s="1"/>
  <c r="M353" i="28"/>
  <c r="O353" i="28" s="1"/>
  <c r="M337" i="28"/>
  <c r="O337" i="28" s="1"/>
  <c r="M134" i="28"/>
  <c r="O134" i="28" s="1"/>
  <c r="M110" i="28"/>
  <c r="O110" i="28" s="1"/>
  <c r="M81" i="28"/>
  <c r="O81" i="28" s="1"/>
  <c r="M253" i="28"/>
  <c r="O253" i="28" s="1"/>
  <c r="M143" i="28"/>
  <c r="O143" i="28" s="1"/>
  <c r="M279" i="28"/>
  <c r="O279" i="28" s="1"/>
  <c r="M260" i="28"/>
  <c r="O260" i="28" s="1"/>
  <c r="M232" i="28"/>
  <c r="O232" i="28" s="1"/>
  <c r="M360" i="28"/>
  <c r="O360" i="28" s="1"/>
  <c r="M104" i="28"/>
  <c r="O104" i="28" s="1"/>
  <c r="M47" i="28"/>
  <c r="O47" i="28" s="1"/>
  <c r="M303" i="28"/>
  <c r="O303" i="28" s="1"/>
  <c r="M103" i="28"/>
  <c r="O103" i="28" s="1"/>
  <c r="M117" i="28"/>
  <c r="O117" i="28" s="1"/>
  <c r="M84" i="28"/>
  <c r="O84" i="28" s="1"/>
  <c r="M184" i="28"/>
  <c r="O184" i="28" s="1"/>
  <c r="M185" i="28"/>
  <c r="O185" i="28" s="1"/>
  <c r="M125" i="28"/>
  <c r="O125" i="28" s="1"/>
  <c r="M27" i="28"/>
  <c r="O27" i="28" s="1"/>
  <c r="M332" i="28"/>
  <c r="O332" i="28" s="1"/>
  <c r="M219" i="28"/>
  <c r="O219" i="28" s="1"/>
  <c r="M5" i="28"/>
  <c r="O5" i="28" s="1"/>
  <c r="M300" i="28"/>
  <c r="O300" i="28" s="1"/>
  <c r="M392" i="28"/>
  <c r="O392" i="28" s="1"/>
  <c r="M381" i="28"/>
  <c r="O381" i="28" s="1"/>
  <c r="M178" i="28"/>
  <c r="O178" i="28" s="1"/>
  <c r="M142" i="28"/>
  <c r="O142" i="28" s="1"/>
  <c r="M8" i="28"/>
  <c r="O8" i="28" s="1"/>
  <c r="M182" i="28"/>
  <c r="O182" i="28" s="1"/>
  <c r="M209" i="28"/>
  <c r="O209" i="28" s="1"/>
  <c r="M237" i="28"/>
  <c r="O237" i="28" s="1"/>
  <c r="M93" i="28"/>
  <c r="O93" i="28" s="1"/>
  <c r="M366" i="28"/>
  <c r="O366" i="28" s="1"/>
  <c r="M267" i="28"/>
  <c r="O267" i="28" s="1"/>
  <c r="M24" i="28"/>
  <c r="O24" i="28" s="1"/>
  <c r="M349" i="28"/>
  <c r="O349" i="28" s="1"/>
  <c r="M176" i="28"/>
  <c r="O176" i="28" s="1"/>
  <c r="M15" i="28"/>
  <c r="O15" i="28" s="1"/>
  <c r="M375" i="28"/>
  <c r="O375" i="28" s="1"/>
  <c r="M322" i="28"/>
  <c r="O322" i="28" s="1"/>
  <c r="M158" i="28"/>
  <c r="O158" i="28" s="1"/>
  <c r="M223" i="28"/>
  <c r="O223" i="28" s="1"/>
  <c r="M305" i="28"/>
  <c r="O305" i="28" s="1"/>
  <c r="M75" i="28"/>
  <c r="O75" i="28" s="1"/>
  <c r="M201" i="28"/>
  <c r="O201" i="28" s="1"/>
  <c r="M88" i="28"/>
  <c r="O88" i="28" s="1"/>
  <c r="M372" i="28"/>
  <c r="O372" i="28" s="1"/>
  <c r="M339" i="28"/>
  <c r="O339" i="28" s="1"/>
  <c r="M159" i="28"/>
  <c r="O159" i="28" s="1"/>
  <c r="M63" i="28"/>
  <c r="O63" i="28" s="1"/>
  <c r="M246" i="28"/>
  <c r="O246" i="28" s="1"/>
  <c r="M62" i="28"/>
  <c r="O62" i="28" s="1"/>
  <c r="M335" i="28"/>
  <c r="O335" i="28" s="1"/>
  <c r="M387" i="28"/>
  <c r="O387" i="28" s="1"/>
  <c r="M357" i="28"/>
  <c r="O357" i="28" s="1"/>
  <c r="M388" i="28"/>
  <c r="O388" i="28" s="1"/>
  <c r="M315" i="28"/>
  <c r="O315" i="28" s="1"/>
  <c r="M187" i="28"/>
  <c r="O187" i="28" s="1"/>
  <c r="M25" i="28"/>
  <c r="O25" i="28" s="1"/>
  <c r="M166" i="28"/>
  <c r="O166" i="28" s="1"/>
  <c r="M114" i="28"/>
  <c r="O114" i="28" s="1"/>
  <c r="M97" i="28"/>
  <c r="O97" i="28" s="1"/>
  <c r="M391" i="28"/>
  <c r="O391" i="28" s="1"/>
  <c r="M202" i="28"/>
  <c r="O202" i="28" s="1"/>
  <c r="AV2" i="27"/>
  <c r="B18" i="38"/>
  <c r="I2" i="38"/>
  <c r="N379" i="37"/>
  <c r="N371" i="37"/>
  <c r="N363" i="37"/>
  <c r="N355" i="37"/>
  <c r="N347" i="37"/>
  <c r="N339" i="37"/>
  <c r="N331" i="37"/>
  <c r="N323" i="37"/>
  <c r="N315" i="37"/>
  <c r="N307" i="37"/>
  <c r="N299" i="37"/>
  <c r="N378" i="37"/>
  <c r="N370" i="37"/>
  <c r="N362" i="37"/>
  <c r="N354" i="37"/>
  <c r="N346" i="37"/>
  <c r="N338" i="37"/>
  <c r="N330" i="37"/>
  <c r="N322" i="37"/>
  <c r="N314" i="37"/>
  <c r="N306" i="37"/>
  <c r="N298" i="37"/>
  <c r="N381" i="37"/>
  <c r="N373" i="37"/>
  <c r="N365" i="37"/>
  <c r="N357" i="37"/>
  <c r="N349" i="37"/>
  <c r="N341" i="37"/>
  <c r="N333" i="37"/>
  <c r="N325" i="37"/>
  <c r="N317" i="37"/>
  <c r="N309" i="37"/>
  <c r="N301" i="37"/>
  <c r="N372" i="37"/>
  <c r="N359" i="37"/>
  <c r="N345" i="37"/>
  <c r="N334" i="37"/>
  <c r="N320" i="37"/>
  <c r="N308" i="37"/>
  <c r="N294" i="37"/>
  <c r="N286" i="37"/>
  <c r="N278" i="37"/>
  <c r="N270" i="37"/>
  <c r="N262" i="37"/>
  <c r="N254" i="37"/>
  <c r="N246" i="37"/>
  <c r="N239" i="37"/>
  <c r="N231" i="37"/>
  <c r="N223" i="37"/>
  <c r="N215" i="37"/>
  <c r="N207" i="37"/>
  <c r="N199" i="37"/>
  <c r="N191" i="37"/>
  <c r="N186" i="37"/>
  <c r="N140" i="37"/>
  <c r="N124" i="37"/>
  <c r="N108" i="37"/>
  <c r="N160" i="37"/>
  <c r="N84" i="37"/>
  <c r="N76" i="37"/>
  <c r="N68" i="37"/>
  <c r="N60" i="37"/>
  <c r="N52" i="37"/>
  <c r="N44" i="37"/>
  <c r="N36" i="37"/>
  <c r="N28" i="37"/>
  <c r="N165" i="37"/>
  <c r="N154" i="37"/>
  <c r="N143" i="37"/>
  <c r="N127" i="37"/>
  <c r="N111" i="37"/>
  <c r="N156" i="37"/>
  <c r="N8" i="37"/>
  <c r="N2" i="37"/>
  <c r="N6" i="37"/>
  <c r="N101" i="37"/>
  <c r="N369" i="37"/>
  <c r="N358" i="37"/>
  <c r="N344" i="37"/>
  <c r="N332" i="37"/>
  <c r="N319" i="37"/>
  <c r="N305" i="37"/>
  <c r="N293" i="37"/>
  <c r="N285" i="37"/>
  <c r="N277" i="37"/>
  <c r="N269" i="37"/>
  <c r="N261" i="37"/>
  <c r="N253" i="37"/>
  <c r="N245" i="37"/>
  <c r="N238" i="37"/>
  <c r="N230" i="37"/>
  <c r="N222" i="37"/>
  <c r="N214" i="37"/>
  <c r="N206" i="37"/>
  <c r="N198" i="37"/>
  <c r="N190" i="37"/>
  <c r="N178" i="37"/>
  <c r="N138" i="37"/>
  <c r="N122" i="37"/>
  <c r="N106" i="37"/>
  <c r="N152" i="37"/>
  <c r="N83" i="37"/>
  <c r="N75" i="37"/>
  <c r="N67" i="37"/>
  <c r="N59" i="37"/>
  <c r="N51" i="37"/>
  <c r="N43" i="37"/>
  <c r="N35" i="37"/>
  <c r="N27" i="37"/>
  <c r="N157" i="37"/>
  <c r="N146" i="37"/>
  <c r="N141" i="37"/>
  <c r="N125" i="37"/>
  <c r="N109" i="37"/>
  <c r="N148" i="37"/>
  <c r="N7" i="37"/>
  <c r="N153" i="37"/>
  <c r="N161" i="37"/>
  <c r="N169" i="37"/>
  <c r="N368" i="37"/>
  <c r="N356" i="37"/>
  <c r="N343" i="37"/>
  <c r="N329" i="37"/>
  <c r="N318" i="37"/>
  <c r="N304" i="37"/>
  <c r="N292" i="37"/>
  <c r="N284" i="37"/>
  <c r="N276" i="37"/>
  <c r="N268" i="37"/>
  <c r="N260" i="37"/>
  <c r="N252" i="37"/>
  <c r="N297" i="37"/>
  <c r="N237" i="37"/>
  <c r="N229" i="37"/>
  <c r="N221" i="37"/>
  <c r="N213" i="37"/>
  <c r="N205" i="37"/>
  <c r="N197" i="37"/>
  <c r="N189" i="37"/>
  <c r="N188" i="37"/>
  <c r="N136" i="37"/>
  <c r="N120" i="37"/>
  <c r="N102" i="37"/>
  <c r="N144" i="37"/>
  <c r="N82" i="37"/>
  <c r="N74" i="37"/>
  <c r="N66" i="37"/>
  <c r="N58" i="37"/>
  <c r="N50" i="37"/>
  <c r="N42" i="37"/>
  <c r="N34" i="37"/>
  <c r="N26" i="37"/>
  <c r="N149" i="37"/>
  <c r="N97" i="37"/>
  <c r="N139" i="37"/>
  <c r="N123" i="37"/>
  <c r="N107" i="37"/>
  <c r="N99" i="37"/>
  <c r="N10" i="37"/>
  <c r="N11" i="37"/>
  <c r="N18" i="37"/>
  <c r="N92" i="37"/>
  <c r="N380" i="37"/>
  <c r="N367" i="37"/>
  <c r="N353" i="37"/>
  <c r="N342" i="37"/>
  <c r="N328" i="37"/>
  <c r="N316" i="37"/>
  <c r="N303" i="37"/>
  <c r="N291" i="37"/>
  <c r="N283" i="37"/>
  <c r="N275" i="37"/>
  <c r="N267" i="37"/>
  <c r="N259" i="37"/>
  <c r="N251" i="37"/>
  <c r="N244" i="37"/>
  <c r="N236" i="37"/>
  <c r="N228" i="37"/>
  <c r="N220" i="37"/>
  <c r="N212" i="37"/>
  <c r="N204" i="37"/>
  <c r="N196" i="37"/>
  <c r="N181" i="37"/>
  <c r="N171" i="37"/>
  <c r="N134" i="37"/>
  <c r="N118" i="37"/>
  <c r="N94" i="37"/>
  <c r="N103" i="37"/>
  <c r="N81" i="37"/>
  <c r="N73" i="37"/>
  <c r="N65" i="37"/>
  <c r="N57" i="37"/>
  <c r="N49" i="37"/>
  <c r="N41" i="37"/>
  <c r="N33" i="37"/>
  <c r="N25" i="37"/>
  <c r="N104" i="37"/>
  <c r="N89" i="37"/>
  <c r="N137" i="37"/>
  <c r="N121" i="37"/>
  <c r="N105" i="37"/>
  <c r="N91" i="37"/>
  <c r="N180" i="37"/>
  <c r="N4" i="37"/>
  <c r="N376" i="37"/>
  <c r="N364" i="37"/>
  <c r="N351" i="37"/>
  <c r="N337" i="37"/>
  <c r="N326" i="37"/>
  <c r="N312" i="37"/>
  <c r="N300" i="37"/>
  <c r="N289" i="37"/>
  <c r="N281" i="37"/>
  <c r="N273" i="37"/>
  <c r="N265" i="37"/>
  <c r="N257" i="37"/>
  <c r="N249" i="37"/>
  <c r="N242" i="37"/>
  <c r="N234" i="37"/>
  <c r="N226" i="37"/>
  <c r="N218" i="37"/>
  <c r="N210" i="37"/>
  <c r="N202" i="37"/>
  <c r="N194" i="37"/>
  <c r="N183" i="37"/>
  <c r="N155" i="37"/>
  <c r="N130" i="37"/>
  <c r="N114" i="37"/>
  <c r="N179" i="37"/>
  <c r="N87" i="37"/>
  <c r="N79" i="37"/>
  <c r="N71" i="37"/>
  <c r="N63" i="37"/>
  <c r="N55" i="37"/>
  <c r="N47" i="37"/>
  <c r="N39" i="37"/>
  <c r="N31" i="37"/>
  <c r="N23" i="37"/>
  <c r="N88" i="37"/>
  <c r="N167" i="37"/>
  <c r="N133" i="37"/>
  <c r="N117" i="37"/>
  <c r="N90" i="37"/>
  <c r="N145" i="37"/>
  <c r="N21" i="37"/>
  <c r="N174" i="37"/>
  <c r="N19" i="37"/>
  <c r="N5" i="37"/>
  <c r="N375" i="37"/>
  <c r="N361" i="37"/>
  <c r="N350" i="37"/>
  <c r="N336" i="37"/>
  <c r="N324" i="37"/>
  <c r="N311" i="37"/>
  <c r="N296" i="37"/>
  <c r="N288" i="37"/>
  <c r="N280" i="37"/>
  <c r="N272" i="37"/>
  <c r="N264" i="37"/>
  <c r="N256" i="37"/>
  <c r="N248" i="37"/>
  <c r="N241" i="37"/>
  <c r="N233" i="37"/>
  <c r="N225" i="37"/>
  <c r="N217" i="37"/>
  <c r="N209" i="37"/>
  <c r="N201" i="37"/>
  <c r="N193" i="37"/>
  <c r="N184" i="37"/>
  <c r="N147" i="37"/>
  <c r="N128" i="37"/>
  <c r="N112" i="37"/>
  <c r="N176" i="37"/>
  <c r="N86" i="37"/>
  <c r="N78" i="37"/>
  <c r="N70" i="37"/>
  <c r="N62" i="37"/>
  <c r="N54" i="37"/>
  <c r="N46" i="37"/>
  <c r="N38" i="37"/>
  <c r="N30" i="37"/>
  <c r="N22" i="37"/>
  <c r="N170" i="37"/>
  <c r="N159" i="37"/>
  <c r="N131" i="37"/>
  <c r="N115" i="37"/>
  <c r="N172" i="37"/>
  <c r="N100" i="37"/>
  <c r="N17" i="37"/>
  <c r="N20" i="37"/>
  <c r="N14" i="37"/>
  <c r="N377" i="37"/>
  <c r="N327" i="37"/>
  <c r="N282" i="37"/>
  <c r="N250" i="37"/>
  <c r="N219" i="37"/>
  <c r="N182" i="37"/>
  <c r="N187" i="37"/>
  <c r="N64" i="37"/>
  <c r="N32" i="37"/>
  <c r="N135" i="37"/>
  <c r="N166" i="37"/>
  <c r="N9" i="37"/>
  <c r="N374" i="37"/>
  <c r="N321" i="37"/>
  <c r="N279" i="37"/>
  <c r="N247" i="37"/>
  <c r="N216" i="37"/>
  <c r="N185" i="37"/>
  <c r="N168" i="37"/>
  <c r="N61" i="37"/>
  <c r="N29" i="37"/>
  <c r="N129" i="37"/>
  <c r="N16" i="37"/>
  <c r="N366" i="37"/>
  <c r="N313" i="37"/>
  <c r="N274" i="37"/>
  <c r="N243" i="37"/>
  <c r="N211" i="37"/>
  <c r="N163" i="37"/>
  <c r="N95" i="37"/>
  <c r="N56" i="37"/>
  <c r="N24" i="37"/>
  <c r="N119" i="37"/>
  <c r="N158" i="37"/>
  <c r="N360" i="37"/>
  <c r="N310" i="37"/>
  <c r="N271" i="37"/>
  <c r="N240" i="37"/>
  <c r="N208" i="37"/>
  <c r="N142" i="37"/>
  <c r="N85" i="37"/>
  <c r="N53" i="37"/>
  <c r="N173" i="37"/>
  <c r="N113" i="37"/>
  <c r="N15" i="37"/>
  <c r="N348" i="37"/>
  <c r="N295" i="37"/>
  <c r="N263" i="37"/>
  <c r="N232" i="37"/>
  <c r="N200" i="37"/>
  <c r="N126" i="37"/>
  <c r="N77" i="37"/>
  <c r="N45" i="37"/>
  <c r="N162" i="37"/>
  <c r="N164" i="37"/>
  <c r="N93" i="37"/>
  <c r="N340" i="37"/>
  <c r="N290" i="37"/>
  <c r="N258" i="37"/>
  <c r="N227" i="37"/>
  <c r="N195" i="37"/>
  <c r="N116" i="37"/>
  <c r="N72" i="37"/>
  <c r="N40" i="37"/>
  <c r="N175" i="37"/>
  <c r="N177" i="37"/>
  <c r="N3" i="37"/>
  <c r="N335" i="37"/>
  <c r="N192" i="37"/>
  <c r="N151" i="37"/>
  <c r="N302" i="37"/>
  <c r="N132" i="37"/>
  <c r="N98" i="37"/>
  <c r="N287" i="37"/>
  <c r="N110" i="37"/>
  <c r="N12" i="37"/>
  <c r="N266" i="37"/>
  <c r="N80" i="37"/>
  <c r="N150" i="37"/>
  <c r="N235" i="37"/>
  <c r="N48" i="37"/>
  <c r="N224" i="37"/>
  <c r="N37" i="37"/>
  <c r="N69" i="37"/>
  <c r="N96" i="37"/>
  <c r="N13" i="37"/>
  <c r="N352" i="37"/>
  <c r="N203" i="37"/>
  <c r="N255" i="37"/>
  <c r="I52" i="22"/>
  <c r="C18" i="38"/>
  <c r="M2" i="38"/>
  <c r="C18" i="34"/>
  <c r="C20" i="34" s="1"/>
  <c r="M2" i="34"/>
  <c r="N376" i="34"/>
  <c r="N368" i="34"/>
  <c r="N360" i="34"/>
  <c r="N352" i="34"/>
  <c r="N344" i="34"/>
  <c r="N336" i="34"/>
  <c r="N328" i="34"/>
  <c r="N307" i="34"/>
  <c r="N304" i="34"/>
  <c r="N290" i="34"/>
  <c r="N282" i="34"/>
  <c r="N274" i="34"/>
  <c r="N266" i="34"/>
  <c r="N258" i="34"/>
  <c r="N250" i="34"/>
  <c r="N242" i="34"/>
  <c r="N321" i="34"/>
  <c r="N302" i="34"/>
  <c r="N217" i="34"/>
  <c r="N226" i="34"/>
  <c r="N194" i="34"/>
  <c r="N228" i="34"/>
  <c r="N196" i="34"/>
  <c r="N167" i="34"/>
  <c r="N188" i="34"/>
  <c r="N153" i="34"/>
  <c r="N181" i="34"/>
  <c r="N139" i="34"/>
  <c r="N129" i="34"/>
  <c r="N111" i="34"/>
  <c r="N95" i="34"/>
  <c r="N79" i="34"/>
  <c r="N190" i="34"/>
  <c r="N70" i="34"/>
  <c r="N123" i="34"/>
  <c r="N193" i="34"/>
  <c r="N102" i="34"/>
  <c r="N67" i="34"/>
  <c r="N65" i="34"/>
  <c r="N124" i="34"/>
  <c r="N132" i="34"/>
  <c r="N32" i="34"/>
  <c r="N141" i="34"/>
  <c r="N112" i="34"/>
  <c r="N80" i="34"/>
  <c r="N4" i="34"/>
  <c r="N26" i="34"/>
  <c r="N375" i="34"/>
  <c r="N367" i="34"/>
  <c r="N359" i="34"/>
  <c r="N351" i="34"/>
  <c r="N343" i="34"/>
  <c r="N335" i="34"/>
  <c r="N327" i="34"/>
  <c r="N303" i="34"/>
  <c r="N300" i="34"/>
  <c r="N289" i="34"/>
  <c r="N281" i="34"/>
  <c r="N273" i="34"/>
  <c r="N265" i="34"/>
  <c r="N257" i="34"/>
  <c r="N249" i="34"/>
  <c r="N241" i="34"/>
  <c r="N317" i="34"/>
  <c r="N322" i="34"/>
  <c r="N213" i="34"/>
  <c r="N222" i="34"/>
  <c r="N314" i="34"/>
  <c r="N224" i="34"/>
  <c r="N191" i="34"/>
  <c r="N163" i="34"/>
  <c r="N184" i="34"/>
  <c r="N145" i="34"/>
  <c r="N177" i="34"/>
  <c r="N192" i="34"/>
  <c r="N162" i="34"/>
  <c r="N109" i="34"/>
  <c r="N93" i="34"/>
  <c r="N73" i="34"/>
  <c r="N211" i="34"/>
  <c r="N66" i="34"/>
  <c r="N52" i="34"/>
  <c r="N178" i="34"/>
  <c r="N98" i="34"/>
  <c r="N58" i="34"/>
  <c r="N37" i="34"/>
  <c r="N76" i="34"/>
  <c r="N72" i="34"/>
  <c r="N18" i="34"/>
  <c r="N68" i="34"/>
  <c r="N108" i="34"/>
  <c r="N71" i="34"/>
  <c r="N6" i="34"/>
  <c r="N25" i="34"/>
  <c r="N374" i="34"/>
  <c r="N366" i="34"/>
  <c r="N358" i="34"/>
  <c r="N350" i="34"/>
  <c r="N342" i="34"/>
  <c r="N334" i="34"/>
  <c r="N326" i="34"/>
  <c r="N299" i="34"/>
  <c r="N296" i="34"/>
  <c r="N288" i="34"/>
  <c r="N280" i="34"/>
  <c r="N272" i="34"/>
  <c r="N264" i="34"/>
  <c r="N256" i="34"/>
  <c r="N248" i="34"/>
  <c r="N240" i="34"/>
  <c r="N313" i="34"/>
  <c r="N306" i="34"/>
  <c r="N209" i="34"/>
  <c r="N218" i="34"/>
  <c r="N231" i="34"/>
  <c r="N220" i="34"/>
  <c r="N207" i="34"/>
  <c r="N159" i="34"/>
  <c r="N180" i="34"/>
  <c r="N137" i="34"/>
  <c r="N173" i="34"/>
  <c r="N156" i="34"/>
  <c r="N126" i="34"/>
  <c r="N107" i="34"/>
  <c r="N91" i="34"/>
  <c r="N69" i="34"/>
  <c r="N195" i="34"/>
  <c r="N182" i="34"/>
  <c r="N49" i="34"/>
  <c r="N157" i="34"/>
  <c r="N94" i="34"/>
  <c r="N55" i="34"/>
  <c r="N31" i="34"/>
  <c r="N60" i="34"/>
  <c r="N63" i="34"/>
  <c r="N149" i="34"/>
  <c r="N62" i="34"/>
  <c r="N104" i="34"/>
  <c r="N47" i="34"/>
  <c r="N174" i="34"/>
  <c r="N24" i="34"/>
  <c r="N381" i="34"/>
  <c r="N373" i="34"/>
  <c r="N365" i="34"/>
  <c r="N357" i="34"/>
  <c r="N349" i="34"/>
  <c r="N341" i="34"/>
  <c r="N333" i="34"/>
  <c r="N325" i="34"/>
  <c r="N324" i="34"/>
  <c r="N295" i="34"/>
  <c r="N287" i="34"/>
  <c r="N279" i="34"/>
  <c r="N271" i="34"/>
  <c r="N263" i="34"/>
  <c r="N255" i="34"/>
  <c r="N247" i="34"/>
  <c r="N239" i="34"/>
  <c r="N309" i="34"/>
  <c r="N310" i="34"/>
  <c r="N205" i="34"/>
  <c r="N214" i="34"/>
  <c r="N227" i="34"/>
  <c r="N216" i="34"/>
  <c r="N187" i="34"/>
  <c r="N151" i="34"/>
  <c r="N176" i="34"/>
  <c r="N154" i="34"/>
  <c r="N169" i="34"/>
  <c r="N148" i="34"/>
  <c r="N121" i="34"/>
  <c r="N105" i="34"/>
  <c r="N89" i="34"/>
  <c r="N64" i="34"/>
  <c r="N186" i="34"/>
  <c r="N133" i="34"/>
  <c r="N36" i="34"/>
  <c r="N122" i="34"/>
  <c r="N90" i="34"/>
  <c r="N45" i="34"/>
  <c r="N13" i="34"/>
  <c r="N44" i="34"/>
  <c r="N61" i="34"/>
  <c r="N77" i="34"/>
  <c r="N142" i="34"/>
  <c r="N100" i="34"/>
  <c r="N43" i="34"/>
  <c r="N57" i="34"/>
  <c r="N23" i="34"/>
  <c r="N379" i="34"/>
  <c r="N371" i="34"/>
  <c r="N363" i="34"/>
  <c r="N355" i="34"/>
  <c r="N347" i="34"/>
  <c r="N339" i="34"/>
  <c r="N331" i="34"/>
  <c r="N319" i="34"/>
  <c r="N316" i="34"/>
  <c r="N293" i="34"/>
  <c r="N285" i="34"/>
  <c r="N277" i="34"/>
  <c r="N269" i="34"/>
  <c r="N261" i="34"/>
  <c r="N253" i="34"/>
  <c r="N245" i="34"/>
  <c r="N237" i="34"/>
  <c r="N301" i="34"/>
  <c r="N229" i="34"/>
  <c r="N298" i="34"/>
  <c r="N206" i="34"/>
  <c r="N219" i="34"/>
  <c r="N208" i="34"/>
  <c r="N179" i="34"/>
  <c r="N135" i="34"/>
  <c r="N168" i="34"/>
  <c r="N138" i="34"/>
  <c r="N161" i="34"/>
  <c r="N166" i="34"/>
  <c r="N117" i="34"/>
  <c r="N101" i="34"/>
  <c r="N85" i="34"/>
  <c r="N48" i="34"/>
  <c r="N152" i="34"/>
  <c r="N59" i="34"/>
  <c r="N10" i="34"/>
  <c r="N114" i="34"/>
  <c r="N82" i="34"/>
  <c r="N30" i="34"/>
  <c r="N5" i="34"/>
  <c r="N20" i="34"/>
  <c r="N50" i="34"/>
  <c r="N33" i="34"/>
  <c r="N130" i="34"/>
  <c r="N92" i="34"/>
  <c r="N17" i="34"/>
  <c r="N39" i="34"/>
  <c r="N21" i="34"/>
  <c r="N378" i="34"/>
  <c r="N370" i="34"/>
  <c r="N362" i="34"/>
  <c r="N354" i="34"/>
  <c r="N346" i="34"/>
  <c r="N338" i="34"/>
  <c r="N330" i="34"/>
  <c r="N315" i="34"/>
  <c r="N312" i="34"/>
  <c r="N292" i="34"/>
  <c r="N284" i="34"/>
  <c r="N276" i="34"/>
  <c r="N268" i="34"/>
  <c r="N260" i="34"/>
  <c r="N252" i="34"/>
  <c r="N244" i="34"/>
  <c r="N236" i="34"/>
  <c r="N297" i="34"/>
  <c r="N225" i="34"/>
  <c r="N234" i="34"/>
  <c r="N202" i="34"/>
  <c r="N215" i="34"/>
  <c r="N204" i="34"/>
  <c r="N175" i="34"/>
  <c r="N199" i="34"/>
  <c r="N164" i="34"/>
  <c r="N189" i="34"/>
  <c r="N155" i="34"/>
  <c r="N150" i="34"/>
  <c r="N115" i="34"/>
  <c r="N99" i="34"/>
  <c r="N83" i="34"/>
  <c r="N40" i="34"/>
  <c r="N128" i="34"/>
  <c r="N51" i="34"/>
  <c r="N14" i="34"/>
  <c r="N110" i="34"/>
  <c r="N78" i="34"/>
  <c r="N19" i="34"/>
  <c r="N131" i="34"/>
  <c r="N15" i="34"/>
  <c r="N46" i="34"/>
  <c r="N12" i="34"/>
  <c r="N120" i="34"/>
  <c r="N88" i="34"/>
  <c r="N16" i="34"/>
  <c r="N35" i="34"/>
  <c r="N11" i="34"/>
  <c r="N361" i="34"/>
  <c r="N329" i="34"/>
  <c r="N283" i="34"/>
  <c r="N251" i="34"/>
  <c r="N221" i="34"/>
  <c r="N200" i="34"/>
  <c r="N185" i="34"/>
  <c r="N97" i="34"/>
  <c r="N134" i="34"/>
  <c r="N127" i="34"/>
  <c r="N7" i="34"/>
  <c r="N27" i="34"/>
  <c r="N356" i="34"/>
  <c r="N323" i="34"/>
  <c r="N278" i="34"/>
  <c r="N246" i="34"/>
  <c r="N201" i="34"/>
  <c r="N183" i="34"/>
  <c r="N165" i="34"/>
  <c r="N87" i="34"/>
  <c r="N29" i="34"/>
  <c r="N9" i="34"/>
  <c r="N136" i="34"/>
  <c r="N22" i="34"/>
  <c r="N353" i="34"/>
  <c r="N311" i="34"/>
  <c r="N275" i="34"/>
  <c r="N243" i="34"/>
  <c r="N230" i="34"/>
  <c r="N171" i="34"/>
  <c r="N147" i="34"/>
  <c r="N81" i="34"/>
  <c r="N3" i="34"/>
  <c r="N8" i="34"/>
  <c r="N116" i="34"/>
  <c r="N380" i="34"/>
  <c r="N348" i="34"/>
  <c r="N320" i="34"/>
  <c r="N270" i="34"/>
  <c r="N238" i="34"/>
  <c r="N210" i="34"/>
  <c r="N143" i="34"/>
  <c r="N140" i="34"/>
  <c r="N56" i="34"/>
  <c r="N118" i="34"/>
  <c r="N28" i="34"/>
  <c r="N96" i="34"/>
  <c r="N372" i="34"/>
  <c r="N340" i="34"/>
  <c r="N294" i="34"/>
  <c r="N262" i="34"/>
  <c r="N305" i="34"/>
  <c r="N223" i="34"/>
  <c r="N172" i="34"/>
  <c r="N119" i="34"/>
  <c r="N158" i="34"/>
  <c r="N86" i="34"/>
  <c r="N53" i="34"/>
  <c r="N34" i="34"/>
  <c r="N369" i="34"/>
  <c r="N337" i="34"/>
  <c r="N291" i="34"/>
  <c r="N259" i="34"/>
  <c r="N318" i="34"/>
  <c r="N232" i="34"/>
  <c r="N160" i="34"/>
  <c r="N113" i="34"/>
  <c r="N74" i="34"/>
  <c r="N75" i="34"/>
  <c r="N42" i="34"/>
  <c r="N2" i="34"/>
  <c r="N345" i="34"/>
  <c r="N198" i="34"/>
  <c r="N106" i="34"/>
  <c r="N332" i="34"/>
  <c r="N212" i="34"/>
  <c r="N41" i="34"/>
  <c r="N308" i="34"/>
  <c r="N197" i="34"/>
  <c r="N170" i="34"/>
  <c r="N286" i="34"/>
  <c r="N146" i="34"/>
  <c r="N38" i="34"/>
  <c r="N267" i="34"/>
  <c r="N144" i="34"/>
  <c r="N84" i="34"/>
  <c r="N254" i="34"/>
  <c r="N103" i="34"/>
  <c r="N54" i="34"/>
  <c r="N364" i="34"/>
  <c r="N235" i="34"/>
  <c r="N233" i="34"/>
  <c r="N203" i="34"/>
  <c r="N377" i="34"/>
  <c r="N125" i="34"/>
  <c r="N376" i="38"/>
  <c r="N368" i="38"/>
  <c r="N375" i="38"/>
  <c r="N367" i="38"/>
  <c r="N374" i="38"/>
  <c r="N366" i="38"/>
  <c r="N358" i="38"/>
  <c r="N350" i="38"/>
  <c r="N342" i="38"/>
  <c r="N334" i="38"/>
  <c r="N326" i="38"/>
  <c r="N318" i="38"/>
  <c r="N310" i="38"/>
  <c r="N302" i="38"/>
  <c r="N294" i="38"/>
  <c r="N286" i="38"/>
  <c r="N278" i="38"/>
  <c r="N270" i="38"/>
  <c r="N262" i="38"/>
  <c r="N254" i="38"/>
  <c r="N243" i="38"/>
  <c r="N241" i="38"/>
  <c r="N198" i="38"/>
  <c r="N233" i="38"/>
  <c r="N200" i="38"/>
  <c r="N185" i="38"/>
  <c r="N195" i="38"/>
  <c r="N204" i="38"/>
  <c r="N175" i="38"/>
  <c r="N189" i="38"/>
  <c r="N126" i="38"/>
  <c r="N118" i="38"/>
  <c r="N110" i="38"/>
  <c r="N162" i="38"/>
  <c r="N140" i="38"/>
  <c r="N143" i="38"/>
  <c r="N153" i="38"/>
  <c r="N67" i="38"/>
  <c r="N76" i="38"/>
  <c r="N379" i="38"/>
  <c r="N371" i="38"/>
  <c r="N363" i="38"/>
  <c r="N355" i="38"/>
  <c r="N347" i="38"/>
  <c r="N339" i="38"/>
  <c r="N331" i="38"/>
  <c r="N323" i="38"/>
  <c r="N315" i="38"/>
  <c r="N307" i="38"/>
  <c r="N299" i="38"/>
  <c r="N291" i="38"/>
  <c r="N283" i="38"/>
  <c r="N275" i="38"/>
  <c r="N267" i="38"/>
  <c r="N259" i="38"/>
  <c r="N251" i="38"/>
  <c r="N244" i="38"/>
  <c r="N242" i="38"/>
  <c r="N215" i="38"/>
  <c r="N223" i="38"/>
  <c r="N227" i="38"/>
  <c r="N194" i="38"/>
  <c r="N224" i="38"/>
  <c r="N180" i="38"/>
  <c r="N172" i="38"/>
  <c r="N138" i="38"/>
  <c r="N378" i="38"/>
  <c r="N370" i="38"/>
  <c r="N362" i="38"/>
  <c r="N354" i="38"/>
  <c r="N346" i="38"/>
  <c r="N338" i="38"/>
  <c r="N330" i="38"/>
  <c r="N322" i="38"/>
  <c r="N314" i="38"/>
  <c r="N306" i="38"/>
  <c r="N298" i="38"/>
  <c r="N290" i="38"/>
  <c r="N282" i="38"/>
  <c r="N274" i="38"/>
  <c r="N266" i="38"/>
  <c r="N258" i="38"/>
  <c r="N250" i="38"/>
  <c r="N240" i="38"/>
  <c r="N238" i="38"/>
  <c r="N207" i="38"/>
  <c r="N221" i="38"/>
  <c r="N217" i="38"/>
  <c r="N186" i="38"/>
  <c r="N222" i="38"/>
  <c r="N179" i="38"/>
  <c r="N171" i="38"/>
  <c r="N130" i="38"/>
  <c r="N377" i="38"/>
  <c r="N359" i="38"/>
  <c r="N345" i="38"/>
  <c r="N333" i="38"/>
  <c r="N320" i="38"/>
  <c r="N308" i="38"/>
  <c r="N295" i="38"/>
  <c r="N281" i="38"/>
  <c r="N269" i="38"/>
  <c r="N256" i="38"/>
  <c r="N232" i="38"/>
  <c r="N206" i="38"/>
  <c r="N219" i="38"/>
  <c r="N210" i="38"/>
  <c r="N218" i="38"/>
  <c r="N173" i="38"/>
  <c r="N127" i="38"/>
  <c r="N117" i="38"/>
  <c r="N231" i="38"/>
  <c r="N156" i="38"/>
  <c r="N133" i="38"/>
  <c r="N159" i="38"/>
  <c r="N104" i="38"/>
  <c r="N82" i="38"/>
  <c r="N9" i="38"/>
  <c r="N83" i="38"/>
  <c r="N63" i="38"/>
  <c r="N48" i="38"/>
  <c r="N40" i="38"/>
  <c r="N32" i="38"/>
  <c r="N24" i="38"/>
  <c r="N88" i="38"/>
  <c r="N93" i="38"/>
  <c r="N16" i="38"/>
  <c r="N8" i="38"/>
  <c r="N131" i="38"/>
  <c r="N373" i="38"/>
  <c r="N357" i="38"/>
  <c r="N344" i="38"/>
  <c r="N332" i="38"/>
  <c r="N319" i="38"/>
  <c r="N305" i="38"/>
  <c r="N293" i="38"/>
  <c r="N280" i="38"/>
  <c r="N268" i="38"/>
  <c r="N255" i="38"/>
  <c r="N234" i="38"/>
  <c r="N190" i="38"/>
  <c r="N216" i="38"/>
  <c r="N202" i="38"/>
  <c r="N212" i="38"/>
  <c r="N170" i="38"/>
  <c r="N125" i="38"/>
  <c r="N116" i="38"/>
  <c r="N197" i="38"/>
  <c r="N154" i="38"/>
  <c r="N147" i="38"/>
  <c r="N157" i="38"/>
  <c r="N75" i="38"/>
  <c r="N68" i="38"/>
  <c r="N5" i="38"/>
  <c r="N78" i="38"/>
  <c r="N55" i="38"/>
  <c r="N47" i="38"/>
  <c r="N39" i="38"/>
  <c r="N31" i="38"/>
  <c r="N23" i="38"/>
  <c r="N84" i="38"/>
  <c r="N89" i="38"/>
  <c r="N15" i="38"/>
  <c r="N3" i="38"/>
  <c r="N2" i="38"/>
  <c r="N372" i="38"/>
  <c r="N356" i="38"/>
  <c r="N343" i="38"/>
  <c r="N329" i="38"/>
  <c r="N317" i="38"/>
  <c r="N304" i="38"/>
  <c r="N292" i="38"/>
  <c r="N279" i="38"/>
  <c r="N265" i="38"/>
  <c r="N253" i="38"/>
  <c r="N235" i="38"/>
  <c r="N182" i="38"/>
  <c r="N208" i="38"/>
  <c r="N229" i="38"/>
  <c r="N196" i="38"/>
  <c r="N169" i="38"/>
  <c r="N124" i="38"/>
  <c r="N115" i="38"/>
  <c r="N139" i="38"/>
  <c r="N152" i="38"/>
  <c r="N142" i="38"/>
  <c r="N155" i="38"/>
  <c r="N59" i="38"/>
  <c r="N60" i="38"/>
  <c r="N135" i="38"/>
  <c r="N70" i="38"/>
  <c r="N54" i="38"/>
  <c r="N46" i="38"/>
  <c r="N38" i="38"/>
  <c r="N30" i="38"/>
  <c r="N22" i="38"/>
  <c r="N80" i="38"/>
  <c r="N85" i="38"/>
  <c r="N14" i="38"/>
  <c r="N12" i="38"/>
  <c r="N57" i="38"/>
  <c r="N369" i="38"/>
  <c r="N353" i="38"/>
  <c r="N341" i="38"/>
  <c r="N328" i="38"/>
  <c r="N316" i="38"/>
  <c r="N303" i="38"/>
  <c r="N289" i="38"/>
  <c r="N277" i="38"/>
  <c r="N264" i="38"/>
  <c r="N252" i="38"/>
  <c r="N245" i="38"/>
  <c r="N199" i="38"/>
  <c r="N192" i="38"/>
  <c r="N211" i="38"/>
  <c r="N188" i="38"/>
  <c r="N168" i="38"/>
  <c r="N123" i="38"/>
  <c r="N114" i="38"/>
  <c r="N205" i="38"/>
  <c r="N150" i="38"/>
  <c r="N134" i="38"/>
  <c r="N151" i="38"/>
  <c r="N107" i="38"/>
  <c r="N102" i="38"/>
  <c r="N105" i="38"/>
  <c r="N62" i="38"/>
  <c r="N53" i="38"/>
  <c r="N45" i="38"/>
  <c r="N37" i="38"/>
  <c r="N29" i="38"/>
  <c r="N181" i="38"/>
  <c r="N72" i="38"/>
  <c r="N81" i="38"/>
  <c r="N10" i="38"/>
  <c r="N137" i="38"/>
  <c r="N65" i="38"/>
  <c r="N364" i="38"/>
  <c r="N351" i="38"/>
  <c r="N337" i="38"/>
  <c r="N325" i="38"/>
  <c r="N312" i="38"/>
  <c r="N300" i="38"/>
  <c r="N287" i="38"/>
  <c r="N273" i="38"/>
  <c r="N261" i="38"/>
  <c r="N248" i="38"/>
  <c r="N246" i="38"/>
  <c r="N183" i="38"/>
  <c r="N209" i="38"/>
  <c r="N187" i="38"/>
  <c r="N177" i="38"/>
  <c r="N145" i="38"/>
  <c r="N121" i="38"/>
  <c r="N112" i="38"/>
  <c r="N164" i="38"/>
  <c r="N132" i="38"/>
  <c r="N165" i="38"/>
  <c r="N144" i="38"/>
  <c r="N94" i="38"/>
  <c r="N69" i="38"/>
  <c r="N95" i="38"/>
  <c r="N108" i="38"/>
  <c r="N51" i="38"/>
  <c r="N43" i="38"/>
  <c r="N35" i="38"/>
  <c r="N27" i="38"/>
  <c r="N100" i="38"/>
  <c r="N56" i="38"/>
  <c r="N66" i="38"/>
  <c r="N11" i="38"/>
  <c r="N17" i="38"/>
  <c r="N381" i="38"/>
  <c r="N361" i="38"/>
  <c r="N349" i="38"/>
  <c r="N336" i="38"/>
  <c r="N324" i="38"/>
  <c r="N311" i="38"/>
  <c r="N297" i="38"/>
  <c r="N285" i="38"/>
  <c r="N272" i="38"/>
  <c r="N260" i="38"/>
  <c r="N247" i="38"/>
  <c r="N228" i="38"/>
  <c r="N230" i="38"/>
  <c r="N201" i="38"/>
  <c r="N226" i="38"/>
  <c r="N176" i="38"/>
  <c r="N129" i="38"/>
  <c r="N120" i="38"/>
  <c r="N111" i="38"/>
  <c r="N160" i="38"/>
  <c r="N213" i="38"/>
  <c r="N163" i="38"/>
  <c r="N136" i="38"/>
  <c r="N90" i="38"/>
  <c r="N61" i="38"/>
  <c r="N91" i="38"/>
  <c r="N79" i="38"/>
  <c r="N50" i="38"/>
  <c r="N42" i="38"/>
  <c r="N34" i="38"/>
  <c r="N26" i="38"/>
  <c r="N96" i="38"/>
  <c r="N101" i="38"/>
  <c r="N58" i="38"/>
  <c r="N20" i="38"/>
  <c r="N6" i="38"/>
  <c r="N335" i="38"/>
  <c r="N284" i="38"/>
  <c r="N214" i="38"/>
  <c r="N174" i="38"/>
  <c r="N158" i="38"/>
  <c r="N86" i="38"/>
  <c r="N49" i="38"/>
  <c r="N92" i="38"/>
  <c r="N106" i="38"/>
  <c r="N327" i="38"/>
  <c r="N276" i="38"/>
  <c r="N191" i="38"/>
  <c r="N149" i="38"/>
  <c r="N146" i="38"/>
  <c r="N77" i="38"/>
  <c r="N44" i="38"/>
  <c r="N64" i="38"/>
  <c r="N19" i="38"/>
  <c r="N380" i="38"/>
  <c r="N321" i="38"/>
  <c r="N271" i="38"/>
  <c r="N225" i="38"/>
  <c r="N128" i="38"/>
  <c r="N141" i="38"/>
  <c r="N13" i="38"/>
  <c r="N41" i="38"/>
  <c r="N97" i="38"/>
  <c r="N365" i="38"/>
  <c r="N313" i="38"/>
  <c r="N263" i="38"/>
  <c r="N184" i="38"/>
  <c r="N122" i="38"/>
  <c r="N167" i="38"/>
  <c r="N99" i="38"/>
  <c r="N36" i="38"/>
  <c r="N74" i="38"/>
  <c r="N352" i="38"/>
  <c r="N301" i="38"/>
  <c r="N249" i="38"/>
  <c r="N203" i="38"/>
  <c r="N113" i="38"/>
  <c r="N148" i="38"/>
  <c r="N18" i="38"/>
  <c r="N28" i="38"/>
  <c r="N4" i="38"/>
  <c r="N348" i="38"/>
  <c r="N296" i="38"/>
  <c r="N239" i="38"/>
  <c r="N220" i="38"/>
  <c r="N109" i="38"/>
  <c r="N237" i="38"/>
  <c r="N71" i="38"/>
  <c r="N25" i="38"/>
  <c r="N7" i="38"/>
  <c r="N193" i="38"/>
  <c r="N33" i="38"/>
  <c r="N178" i="38"/>
  <c r="N103" i="38"/>
  <c r="N360" i="38"/>
  <c r="N119" i="38"/>
  <c r="N73" i="38"/>
  <c r="N340" i="38"/>
  <c r="N166" i="38"/>
  <c r="N21" i="38"/>
  <c r="N309" i="38"/>
  <c r="N161" i="38"/>
  <c r="N288" i="38"/>
  <c r="N98" i="38"/>
  <c r="N257" i="38"/>
  <c r="N236" i="38"/>
  <c r="N87" i="38"/>
  <c r="N52" i="38"/>
  <c r="C18" i="37"/>
  <c r="M2" i="37"/>
  <c r="B20" i="8"/>
  <c r="B51" i="11"/>
  <c r="D51" i="11"/>
  <c r="AW310" i="11"/>
  <c r="AW107" i="11"/>
  <c r="I51" i="20"/>
  <c r="C18" i="23"/>
  <c r="C20" i="23" s="1"/>
  <c r="M2" i="23"/>
  <c r="N349" i="23"/>
  <c r="N380" i="23"/>
  <c r="N316" i="23"/>
  <c r="N347" i="23"/>
  <c r="N279" i="23"/>
  <c r="N186" i="23"/>
  <c r="N133" i="23"/>
  <c r="N370" i="23"/>
  <c r="N306" i="23"/>
  <c r="N238" i="23"/>
  <c r="N160" i="23"/>
  <c r="N337" i="23"/>
  <c r="N269" i="23"/>
  <c r="N176" i="23"/>
  <c r="N150" i="23"/>
  <c r="N57" i="23"/>
  <c r="N344" i="23"/>
  <c r="N276" i="23"/>
  <c r="N183" i="23"/>
  <c r="N152" i="23"/>
  <c r="N366" i="23"/>
  <c r="N305" i="23"/>
  <c r="N234" i="23"/>
  <c r="N156" i="23"/>
  <c r="N97" i="23"/>
  <c r="N22" i="23"/>
  <c r="N148" i="23"/>
  <c r="N243" i="23"/>
  <c r="N144" i="23"/>
  <c r="N351" i="23"/>
  <c r="N134" i="23"/>
  <c r="N21" i="23"/>
  <c r="N83" i="23"/>
  <c r="N10" i="23"/>
  <c r="N281" i="23"/>
  <c r="N109" i="23"/>
  <c r="N89" i="23"/>
  <c r="N341" i="23"/>
  <c r="N372" i="23"/>
  <c r="N308" i="23"/>
  <c r="N339" i="23"/>
  <c r="N271" i="23"/>
  <c r="N178" i="23"/>
  <c r="N131" i="23"/>
  <c r="N362" i="23"/>
  <c r="N294" i="23"/>
  <c r="N297" i="23"/>
  <c r="N214" i="23"/>
  <c r="N329" i="23"/>
  <c r="N261" i="23"/>
  <c r="N207" i="23"/>
  <c r="N121" i="23"/>
  <c r="N49" i="23"/>
  <c r="N336" i="23"/>
  <c r="N268" i="23"/>
  <c r="N175" i="23"/>
  <c r="N142" i="23"/>
  <c r="N358" i="23"/>
  <c r="N290" i="23"/>
  <c r="N197" i="23"/>
  <c r="N200" i="23"/>
  <c r="N87" i="23"/>
  <c r="N367" i="23"/>
  <c r="N55" i="23"/>
  <c r="N195" i="23"/>
  <c r="N64" i="23"/>
  <c r="N283" i="23"/>
  <c r="N111" i="23"/>
  <c r="N100" i="23"/>
  <c r="N20" i="23"/>
  <c r="N319" i="23"/>
  <c r="N259" i="23"/>
  <c r="N95" i="23"/>
  <c r="N13" i="23"/>
  <c r="N333" i="23"/>
  <c r="N364" i="23"/>
  <c r="N296" i="23"/>
  <c r="N331" i="23"/>
  <c r="N263" i="23"/>
  <c r="N170" i="23"/>
  <c r="N137" i="23"/>
  <c r="N354" i="23"/>
  <c r="N286" i="23"/>
  <c r="N193" i="23"/>
  <c r="N198" i="23"/>
  <c r="N321" i="23"/>
  <c r="N253" i="23"/>
  <c r="N208" i="23"/>
  <c r="N113" i="23"/>
  <c r="N41" i="23"/>
  <c r="N328" i="23"/>
  <c r="N260" i="23"/>
  <c r="N199" i="23"/>
  <c r="N120" i="23"/>
  <c r="N350" i="23"/>
  <c r="N282" i="23"/>
  <c r="N189" i="23"/>
  <c r="N325" i="23"/>
  <c r="N356" i="23"/>
  <c r="N288" i="23"/>
  <c r="N323" i="23"/>
  <c r="N255" i="23"/>
  <c r="N217" i="23"/>
  <c r="N115" i="23"/>
  <c r="N346" i="23"/>
  <c r="N278" i="23"/>
  <c r="N185" i="23"/>
  <c r="N377" i="23"/>
  <c r="N381" i="23"/>
  <c r="N317" i="23"/>
  <c r="N348" i="23"/>
  <c r="N379" i="23"/>
  <c r="N315" i="23"/>
  <c r="N247" i="23"/>
  <c r="N169" i="23"/>
  <c r="N107" i="23"/>
  <c r="N338" i="23"/>
  <c r="N270" i="23"/>
  <c r="N177" i="23"/>
  <c r="N369" i="23"/>
  <c r="N304" i="23"/>
  <c r="N237" i="23"/>
  <c r="N159" i="23"/>
  <c r="N122" i="23"/>
  <c r="N376" i="23"/>
  <c r="N312" i="23"/>
  <c r="N244" i="23"/>
  <c r="N166" i="23"/>
  <c r="N104" i="23"/>
  <c r="N334" i="23"/>
  <c r="N266" i="23"/>
  <c r="N173" i="23"/>
  <c r="N128" i="23"/>
  <c r="N54" i="23"/>
  <c r="N196" i="23"/>
  <c r="N6" i="23"/>
  <c r="N218" i="23"/>
  <c r="N32" i="23"/>
  <c r="N190" i="23"/>
  <c r="N63" i="23"/>
  <c r="N12" i="23"/>
  <c r="N50" i="23"/>
  <c r="N136" i="23"/>
  <c r="N231" i="23"/>
  <c r="N51" i="23"/>
  <c r="N230" i="23"/>
  <c r="N373" i="23"/>
  <c r="N309" i="23"/>
  <c r="N340" i="23"/>
  <c r="N371" i="23"/>
  <c r="N307" i="23"/>
  <c r="N239" i="23"/>
  <c r="N161" i="23"/>
  <c r="N123" i="23"/>
  <c r="N330" i="23"/>
  <c r="N262" i="23"/>
  <c r="N225" i="23"/>
  <c r="N361" i="23"/>
  <c r="N293" i="23"/>
  <c r="N303" i="23"/>
  <c r="N204" i="23"/>
  <c r="N78" i="23"/>
  <c r="N368" i="23"/>
  <c r="N300" i="23"/>
  <c r="N236" i="23"/>
  <c r="N158" i="23"/>
  <c r="N101" i="23"/>
  <c r="N326" i="23"/>
  <c r="N258" i="23"/>
  <c r="N223" i="23"/>
  <c r="N118" i="23"/>
  <c r="N46" i="23"/>
  <c r="N174" i="23"/>
  <c r="N359" i="23"/>
  <c r="N127" i="23"/>
  <c r="N23" i="23"/>
  <c r="N171" i="23"/>
  <c r="N52" i="23"/>
  <c r="N18" i="23"/>
  <c r="N28" i="23"/>
  <c r="N36" i="23"/>
  <c r="N162" i="23"/>
  <c r="N40" i="23"/>
  <c r="N58" i="23"/>
  <c r="N357" i="23"/>
  <c r="N287" i="23"/>
  <c r="N314" i="23"/>
  <c r="N285" i="23"/>
  <c r="N105" i="23"/>
  <c r="N284" i="23"/>
  <c r="N140" i="23"/>
  <c r="N181" i="23"/>
  <c r="N62" i="23"/>
  <c r="N74" i="23"/>
  <c r="N43" i="23"/>
  <c r="N88" i="23"/>
  <c r="N71" i="23"/>
  <c r="N188" i="23"/>
  <c r="N232" i="23"/>
  <c r="N157" i="23"/>
  <c r="N180" i="23"/>
  <c r="N256" i="23"/>
  <c r="N86" i="23"/>
  <c r="N146" i="23"/>
  <c r="N3" i="23"/>
  <c r="N221" i="23"/>
  <c r="N35" i="23"/>
  <c r="N206" i="23"/>
  <c r="N2" i="23"/>
  <c r="N302" i="23"/>
  <c r="N299" i="23"/>
  <c r="N254" i="23"/>
  <c r="N277" i="23"/>
  <c r="N80" i="23"/>
  <c r="N252" i="23"/>
  <c r="N374" i="23"/>
  <c r="N212" i="23"/>
  <c r="N38" i="23"/>
  <c r="N291" i="23"/>
  <c r="N102" i="23"/>
  <c r="N42" i="23"/>
  <c r="N96" i="23"/>
  <c r="N149" i="23"/>
  <c r="N92" i="23"/>
  <c r="N141" i="23"/>
  <c r="N119" i="23"/>
  <c r="N233" i="23"/>
  <c r="N69" i="23"/>
  <c r="N9" i="23"/>
  <c r="N375" i="23"/>
  <c r="N147" i="23"/>
  <c r="N25" i="23"/>
  <c r="N139" i="23"/>
  <c r="N138" i="23"/>
  <c r="N289" i="23"/>
  <c r="N194" i="23"/>
  <c r="N246" i="23"/>
  <c r="N245" i="23"/>
  <c r="N65" i="23"/>
  <c r="N227" i="23"/>
  <c r="N342" i="23"/>
  <c r="N164" i="23"/>
  <c r="N30" i="23"/>
  <c r="N265" i="23"/>
  <c r="N14" i="23"/>
  <c r="N31" i="23"/>
  <c r="N7" i="23"/>
  <c r="N153" i="23"/>
  <c r="N335" i="23"/>
  <c r="N145" i="23"/>
  <c r="N68" i="23"/>
  <c r="N182" i="23"/>
  <c r="N59" i="23"/>
  <c r="N4" i="23"/>
  <c r="N311" i="23"/>
  <c r="N117" i="23"/>
  <c r="N154" i="23"/>
  <c r="N135" i="23"/>
  <c r="N19" i="23"/>
  <c r="N332" i="23"/>
  <c r="N216" i="23"/>
  <c r="N229" i="23"/>
  <c r="N192" i="23"/>
  <c r="N33" i="23"/>
  <c r="N191" i="23"/>
  <c r="N318" i="23"/>
  <c r="N213" i="23"/>
  <c r="N301" i="23"/>
  <c r="N172" i="23"/>
  <c r="N264" i="23"/>
  <c r="N90" i="23"/>
  <c r="N273" i="23"/>
  <c r="N72" i="23"/>
  <c r="N280" i="23"/>
  <c r="N108" i="23"/>
  <c r="N26" i="23"/>
  <c r="N226" i="23"/>
  <c r="N48" i="23"/>
  <c r="N251" i="23"/>
  <c r="N272" i="23"/>
  <c r="N143" i="23"/>
  <c r="N82" i="23"/>
  <c r="N66" i="23"/>
  <c r="N324" i="23"/>
  <c r="N209" i="23"/>
  <c r="N168" i="23"/>
  <c r="N184" i="23"/>
  <c r="N360" i="23"/>
  <c r="N222" i="23"/>
  <c r="N310" i="23"/>
  <c r="N155" i="23"/>
  <c r="N267" i="23"/>
  <c r="N165" i="23"/>
  <c r="N241" i="23"/>
  <c r="N77" i="23"/>
  <c r="N219" i="23"/>
  <c r="N61" i="23"/>
  <c r="N257" i="23"/>
  <c r="N93" i="23"/>
  <c r="N5" i="23"/>
  <c r="N298" i="23"/>
  <c r="N37" i="23"/>
  <c r="N228" i="23"/>
  <c r="N249" i="23"/>
  <c r="N79" i="23"/>
  <c r="N84" i="23"/>
  <c r="N44" i="23"/>
  <c r="N363" i="23"/>
  <c r="N91" i="23"/>
  <c r="N353" i="23"/>
  <c r="N167" i="23"/>
  <c r="N352" i="23"/>
  <c r="N202" i="23"/>
  <c r="N274" i="23"/>
  <c r="N110" i="23"/>
  <c r="N224" i="23"/>
  <c r="N114" i="23"/>
  <c r="N163" i="23"/>
  <c r="N29" i="23"/>
  <c r="N126" i="23"/>
  <c r="N124" i="23"/>
  <c r="N235" i="23"/>
  <c r="N60" i="23"/>
  <c r="N11" i="23"/>
  <c r="N125" i="23"/>
  <c r="N27" i="23"/>
  <c r="N103" i="23"/>
  <c r="N205" i="23"/>
  <c r="N67" i="23"/>
  <c r="N85" i="23"/>
  <c r="N34" i="23"/>
  <c r="N355" i="23"/>
  <c r="N378" i="23"/>
  <c r="N345" i="23"/>
  <c r="N220" i="23"/>
  <c r="N320" i="23"/>
  <c r="N215" i="23"/>
  <c r="N250" i="23"/>
  <c r="N151" i="23"/>
  <c r="N116" i="23"/>
  <c r="N132" i="23"/>
  <c r="N203" i="23"/>
  <c r="N98" i="23"/>
  <c r="N343" i="23"/>
  <c r="N8" i="23"/>
  <c r="N187" i="23"/>
  <c r="N39" i="23"/>
  <c r="N327" i="23"/>
  <c r="N129" i="23"/>
  <c r="N81" i="23"/>
  <c r="N47" i="23"/>
  <c r="N179" i="23"/>
  <c r="N56" i="23"/>
  <c r="N16" i="23"/>
  <c r="N130" i="23"/>
  <c r="N365" i="23"/>
  <c r="N295" i="23"/>
  <c r="N322" i="23"/>
  <c r="N313" i="23"/>
  <c r="N211" i="23"/>
  <c r="N292" i="23"/>
  <c r="N112" i="23"/>
  <c r="N242" i="23"/>
  <c r="N70" i="23"/>
  <c r="N24" i="23"/>
  <c r="N53" i="23"/>
  <c r="N99" i="23"/>
  <c r="N17" i="23"/>
  <c r="N240" i="23"/>
  <c r="N15" i="23"/>
  <c r="N201" i="23"/>
  <c r="N75" i="23"/>
  <c r="N275" i="23"/>
  <c r="N106" i="23"/>
  <c r="N94" i="23"/>
  <c r="N73" i="23"/>
  <c r="N210" i="23"/>
  <c r="N45" i="23"/>
  <c r="N248" i="23"/>
  <c r="N76" i="23"/>
  <c r="G51" i="20"/>
  <c r="E7" i="14"/>
  <c r="AZ2" i="11"/>
  <c r="B3" i="14"/>
  <c r="AG226" i="11"/>
  <c r="I2" i="8"/>
  <c r="AW285" i="11"/>
  <c r="AW312" i="11"/>
  <c r="AW70" i="11"/>
  <c r="E5" i="21"/>
  <c r="AG26" i="11"/>
  <c r="AG310" i="11"/>
  <c r="AG19" i="11"/>
  <c r="AG240" i="11"/>
  <c r="AG164" i="11"/>
  <c r="AG152" i="11"/>
  <c r="AG97" i="11"/>
  <c r="AG271" i="11"/>
  <c r="AG273" i="11"/>
  <c r="AG318" i="11"/>
  <c r="AG177" i="11"/>
  <c r="AG24" i="11"/>
  <c r="B42" i="21"/>
  <c r="C5" i="21"/>
  <c r="D5" i="21"/>
  <c r="D13" i="21" s="1"/>
  <c r="AF2" i="22"/>
  <c r="B52" i="22"/>
  <c r="F52" i="22"/>
  <c r="AV2" i="22"/>
  <c r="C33" i="21"/>
  <c r="E13" i="21" s="1"/>
  <c r="D50" i="21"/>
  <c r="E11" i="21"/>
  <c r="H51" i="20"/>
  <c r="BD2" i="20"/>
  <c r="F51" i="20"/>
  <c r="AV2" i="20"/>
  <c r="G50" i="21"/>
  <c r="AN2" i="22"/>
  <c r="D52" i="22"/>
  <c r="BE377" i="11"/>
  <c r="E34" i="21"/>
  <c r="L51" i="20"/>
  <c r="BT2" i="20"/>
  <c r="BT2" i="22"/>
  <c r="L52" i="22"/>
  <c r="J52" i="22"/>
  <c r="BL2" i="22"/>
  <c r="G34" i="21"/>
  <c r="J51" i="21"/>
  <c r="D34" i="21"/>
  <c r="F51" i="21"/>
  <c r="D51" i="20"/>
  <c r="AN2" i="20"/>
  <c r="H52" i="22"/>
  <c r="BD2" i="22"/>
  <c r="B51" i="20"/>
  <c r="AF2" i="20"/>
  <c r="AG44" i="11"/>
  <c r="B14" i="21"/>
  <c r="Q29" i="21" s="1"/>
  <c r="B34" i="21"/>
  <c r="J51" i="20"/>
  <c r="BL2" i="20"/>
  <c r="C7" i="14"/>
  <c r="C9" i="21"/>
  <c r="D9" i="21"/>
  <c r="B46" i="21"/>
  <c r="B47" i="21"/>
  <c r="D10" i="21"/>
  <c r="C10" i="21"/>
  <c r="N2" i="21"/>
  <c r="P2" i="21" s="1"/>
  <c r="N24" i="21"/>
  <c r="P24" i="21" s="1"/>
  <c r="N3" i="21"/>
  <c r="P3" i="21" s="1"/>
  <c r="N4" i="21"/>
  <c r="P4" i="21" s="1"/>
  <c r="N32" i="21"/>
  <c r="P32" i="21" s="1"/>
  <c r="N29" i="21"/>
  <c r="P29" i="21" s="1"/>
  <c r="N7" i="21"/>
  <c r="P7" i="21" s="1"/>
  <c r="N11" i="21"/>
  <c r="P11" i="21" s="1"/>
  <c r="N15" i="21"/>
  <c r="P15" i="21" s="1"/>
  <c r="N19" i="21"/>
  <c r="P19" i="21" s="1"/>
  <c r="N355" i="21"/>
  <c r="P355" i="21" s="1"/>
  <c r="N365" i="21"/>
  <c r="P365" i="21" s="1"/>
  <c r="N366" i="21"/>
  <c r="P366" i="21" s="1"/>
  <c r="N335" i="21"/>
  <c r="P335" i="21" s="1"/>
  <c r="N343" i="21"/>
  <c r="P343" i="21" s="1"/>
  <c r="N352" i="21"/>
  <c r="P352" i="21" s="1"/>
  <c r="N362" i="21"/>
  <c r="P362" i="21" s="1"/>
  <c r="N318" i="21"/>
  <c r="P318" i="21" s="1"/>
  <c r="N299" i="21"/>
  <c r="P299" i="21" s="1"/>
  <c r="N321" i="21"/>
  <c r="P321" i="21" s="1"/>
  <c r="N324" i="21"/>
  <c r="P324" i="21" s="1"/>
  <c r="N286" i="21"/>
  <c r="P286" i="21" s="1"/>
  <c r="N371" i="21"/>
  <c r="P371" i="21" s="1"/>
  <c r="N364" i="21"/>
  <c r="P364" i="21" s="1"/>
  <c r="N333" i="21"/>
  <c r="P333" i="21" s="1"/>
  <c r="N345" i="21"/>
  <c r="P345" i="21" s="1"/>
  <c r="N346" i="21"/>
  <c r="P346" i="21" s="1"/>
  <c r="N313" i="21"/>
  <c r="P313" i="21" s="1"/>
  <c r="N297" i="21"/>
  <c r="P297" i="21" s="1"/>
  <c r="N317" i="21"/>
  <c r="P317" i="21" s="1"/>
  <c r="N284" i="21"/>
  <c r="P284" i="21" s="1"/>
  <c r="N363" i="21"/>
  <c r="P363" i="21" s="1"/>
  <c r="N341" i="21"/>
  <c r="P341" i="21" s="1"/>
  <c r="N331" i="21"/>
  <c r="P331" i="21" s="1"/>
  <c r="N367" i="21"/>
  <c r="P367" i="21" s="1"/>
  <c r="N334" i="21"/>
  <c r="P334" i="21" s="1"/>
  <c r="N307" i="21"/>
  <c r="P307" i="21" s="1"/>
  <c r="N325" i="21"/>
  <c r="P325" i="21" s="1"/>
  <c r="N310" i="21"/>
  <c r="P310" i="21" s="1"/>
  <c r="N308" i="21"/>
  <c r="P308" i="21" s="1"/>
  <c r="N293" i="21"/>
  <c r="P293" i="21" s="1"/>
  <c r="N275" i="21"/>
  <c r="P275" i="21" s="1"/>
  <c r="N265" i="21"/>
  <c r="P265" i="21" s="1"/>
  <c r="N249" i="21"/>
  <c r="P249" i="21" s="1"/>
  <c r="N268" i="21"/>
  <c r="P268" i="21" s="1"/>
  <c r="N254" i="21"/>
  <c r="P254" i="21" s="1"/>
  <c r="N235" i="21"/>
  <c r="P235" i="21" s="1"/>
  <c r="N219" i="21"/>
  <c r="P219" i="21" s="1"/>
  <c r="N224" i="21"/>
  <c r="P224" i="21" s="1"/>
  <c r="N208" i="21"/>
  <c r="P208" i="21" s="1"/>
  <c r="N207" i="21"/>
  <c r="P207" i="21" s="1"/>
  <c r="N198" i="21"/>
  <c r="P198" i="21" s="1"/>
  <c r="N187" i="21"/>
  <c r="P187" i="21" s="1"/>
  <c r="N171" i="21"/>
  <c r="P171" i="21" s="1"/>
  <c r="N182" i="21"/>
  <c r="P182" i="21" s="1"/>
  <c r="N166" i="21"/>
  <c r="P166" i="21" s="1"/>
  <c r="N140" i="21"/>
  <c r="P140" i="21" s="1"/>
  <c r="N123" i="21"/>
  <c r="P123" i="21" s="1"/>
  <c r="N157" i="21"/>
  <c r="P157" i="21" s="1"/>
  <c r="N142" i="21"/>
  <c r="P142" i="21" s="1"/>
  <c r="N132" i="21"/>
  <c r="P132" i="21" s="1"/>
  <c r="N116" i="21"/>
  <c r="P116" i="21" s="1"/>
  <c r="N100" i="21"/>
  <c r="P100" i="21" s="1"/>
  <c r="N36" i="21"/>
  <c r="P36" i="21" s="1"/>
  <c r="N80" i="21"/>
  <c r="P80" i="21" s="1"/>
  <c r="N64" i="21"/>
  <c r="P64" i="21" s="1"/>
  <c r="N99" i="21"/>
  <c r="P99" i="21" s="1"/>
  <c r="N97" i="21"/>
  <c r="P97" i="21" s="1"/>
  <c r="N75" i="21"/>
  <c r="P75" i="21" s="1"/>
  <c r="N59" i="21"/>
  <c r="P59" i="21" s="1"/>
  <c r="N95" i="21"/>
  <c r="P95" i="21" s="1"/>
  <c r="N6" i="21"/>
  <c r="P6" i="21" s="1"/>
  <c r="N12" i="21"/>
  <c r="P12" i="21" s="1"/>
  <c r="N17" i="21"/>
  <c r="P17" i="21" s="1"/>
  <c r="N22" i="21"/>
  <c r="P22" i="21" s="1"/>
  <c r="N348" i="21"/>
  <c r="P348" i="21" s="1"/>
  <c r="N353" i="21"/>
  <c r="P353" i="21" s="1"/>
  <c r="N327" i="21"/>
  <c r="P327" i="21" s="1"/>
  <c r="N305" i="21"/>
  <c r="P305" i="21" s="1"/>
  <c r="N354" i="21"/>
  <c r="P354" i="21" s="1"/>
  <c r="N315" i="21"/>
  <c r="P315" i="21" s="1"/>
  <c r="N288" i="21"/>
  <c r="P288" i="21" s="1"/>
  <c r="N296" i="21"/>
  <c r="P296" i="21" s="1"/>
  <c r="N300" i="21"/>
  <c r="P300" i="21" s="1"/>
  <c r="N289" i="21"/>
  <c r="P289" i="21" s="1"/>
  <c r="N263" i="21"/>
  <c r="P263" i="21" s="1"/>
  <c r="N247" i="21"/>
  <c r="P247" i="21" s="1"/>
  <c r="N252" i="21"/>
  <c r="P252" i="21" s="1"/>
  <c r="N233" i="21"/>
  <c r="P233" i="21" s="1"/>
  <c r="N217" i="21"/>
  <c r="P217" i="21" s="1"/>
  <c r="N222" i="21"/>
  <c r="P222" i="21" s="1"/>
  <c r="N206" i="21"/>
  <c r="P206" i="21" s="1"/>
  <c r="N197" i="21"/>
  <c r="P197" i="21" s="1"/>
  <c r="N185" i="21"/>
  <c r="P185" i="21" s="1"/>
  <c r="N169" i="21"/>
  <c r="P169" i="21" s="1"/>
  <c r="N213" i="21"/>
  <c r="P213" i="21" s="1"/>
  <c r="N180" i="21"/>
  <c r="P180" i="21" s="1"/>
  <c r="N164" i="21"/>
  <c r="P164" i="21" s="1"/>
  <c r="N139" i="21"/>
  <c r="P139" i="21" s="1"/>
  <c r="N121" i="21"/>
  <c r="P121" i="21" s="1"/>
  <c r="N143" i="21"/>
  <c r="P143" i="21" s="1"/>
  <c r="N130" i="21"/>
  <c r="P130" i="21" s="1"/>
  <c r="N114" i="21"/>
  <c r="P114" i="21" s="1"/>
  <c r="N98" i="21"/>
  <c r="P98" i="21" s="1"/>
  <c r="N89" i="21"/>
  <c r="P89" i="21" s="1"/>
  <c r="N78" i="21"/>
  <c r="P78" i="21" s="1"/>
  <c r="N62" i="21"/>
  <c r="P62" i="21" s="1"/>
  <c r="N43" i="21"/>
  <c r="P43" i="21" s="1"/>
  <c r="N47" i="21"/>
  <c r="P47" i="21" s="1"/>
  <c r="N73" i="21"/>
  <c r="P73" i="21" s="1"/>
  <c r="N34" i="21"/>
  <c r="P34" i="21" s="1"/>
  <c r="N347" i="21"/>
  <c r="P347" i="21" s="1"/>
  <c r="N358" i="21"/>
  <c r="P358" i="21" s="1"/>
  <c r="N359" i="21"/>
  <c r="P359" i="21" s="1"/>
  <c r="N360" i="21"/>
  <c r="P360" i="21" s="1"/>
  <c r="N303" i="21"/>
  <c r="P303" i="21" s="1"/>
  <c r="N338" i="21"/>
  <c r="P338" i="21" s="1"/>
  <c r="N282" i="21"/>
  <c r="P282" i="21" s="1"/>
  <c r="N287" i="21"/>
  <c r="P287" i="21" s="1"/>
  <c r="N306" i="21"/>
  <c r="P306" i="21" s="1"/>
  <c r="N271" i="21"/>
  <c r="P271" i="21" s="1"/>
  <c r="N261" i="21"/>
  <c r="P261" i="21" s="1"/>
  <c r="N245" i="21"/>
  <c r="P245" i="21" s="1"/>
  <c r="N267" i="21"/>
  <c r="P267" i="21" s="1"/>
  <c r="N250" i="21"/>
  <c r="P250" i="21" s="1"/>
  <c r="N231" i="21"/>
  <c r="P231" i="21" s="1"/>
  <c r="N215" i="21"/>
  <c r="P215" i="21" s="1"/>
  <c r="N236" i="21"/>
  <c r="P236" i="21" s="1"/>
  <c r="N220" i="21"/>
  <c r="P220" i="21" s="1"/>
  <c r="N204" i="21"/>
  <c r="P204" i="21" s="1"/>
  <c r="N196" i="21"/>
  <c r="P196" i="21" s="1"/>
  <c r="N183" i="21"/>
  <c r="P183" i="21" s="1"/>
  <c r="N167" i="21"/>
  <c r="P167" i="21" s="1"/>
  <c r="N203" i="21"/>
  <c r="P203" i="21" s="1"/>
  <c r="N178" i="21"/>
  <c r="P178" i="21" s="1"/>
  <c r="N162" i="21"/>
  <c r="P162" i="21" s="1"/>
  <c r="N158" i="21"/>
  <c r="P158" i="21" s="1"/>
  <c r="N159" i="21"/>
  <c r="P159" i="21" s="1"/>
  <c r="N135" i="21"/>
  <c r="P135" i="21" s="1"/>
  <c r="N119" i="21"/>
  <c r="P119" i="21" s="1"/>
  <c r="N138" i="21"/>
  <c r="P138" i="21" s="1"/>
  <c r="N148" i="21"/>
  <c r="P148" i="21" s="1"/>
  <c r="N128" i="21"/>
  <c r="P128" i="21" s="1"/>
  <c r="N112" i="21"/>
  <c r="P112" i="21" s="1"/>
  <c r="N96" i="21"/>
  <c r="P96" i="21" s="1"/>
  <c r="N90" i="21"/>
  <c r="P90" i="21" s="1"/>
  <c r="N76" i="21"/>
  <c r="P76" i="21" s="1"/>
  <c r="N60" i="21"/>
  <c r="P60" i="21" s="1"/>
  <c r="N39" i="21"/>
  <c r="P39" i="21" s="1"/>
  <c r="N42" i="21"/>
  <c r="P42" i="21" s="1"/>
  <c r="N94" i="21"/>
  <c r="P94" i="21" s="1"/>
  <c r="N71" i="21"/>
  <c r="P71" i="21" s="1"/>
  <c r="N9" i="21"/>
  <c r="P9" i="21" s="1"/>
  <c r="N14" i="21"/>
  <c r="P14" i="21" s="1"/>
  <c r="N26" i="21"/>
  <c r="P26" i="21" s="1"/>
  <c r="N23" i="21"/>
  <c r="P23" i="21" s="1"/>
  <c r="N369" i="21"/>
  <c r="P369" i="21" s="1"/>
  <c r="N368" i="21"/>
  <c r="P368" i="21" s="1"/>
  <c r="N320" i="21"/>
  <c r="P320" i="21" s="1"/>
  <c r="N326" i="21"/>
  <c r="P326" i="21" s="1"/>
  <c r="N316" i="21"/>
  <c r="P316" i="21" s="1"/>
  <c r="N276" i="21"/>
  <c r="P276" i="21" s="1"/>
  <c r="N281" i="21"/>
  <c r="P281" i="21" s="1"/>
  <c r="N273" i="21"/>
  <c r="P273" i="21" s="1"/>
  <c r="N255" i="21"/>
  <c r="P255" i="21" s="1"/>
  <c r="N239" i="21"/>
  <c r="P239" i="21" s="1"/>
  <c r="N260" i="21"/>
  <c r="P260" i="21" s="1"/>
  <c r="N244" i="21"/>
  <c r="P244" i="21" s="1"/>
  <c r="N225" i="21"/>
  <c r="P225" i="21" s="1"/>
  <c r="N237" i="21"/>
  <c r="P237" i="21" s="1"/>
  <c r="N230" i="21"/>
  <c r="P230" i="21" s="1"/>
  <c r="N214" i="21"/>
  <c r="P214" i="21" s="1"/>
  <c r="N205" i="21"/>
  <c r="P205" i="21" s="1"/>
  <c r="N201" i="21"/>
  <c r="P201" i="21" s="1"/>
  <c r="N193" i="21"/>
  <c r="P193" i="21" s="1"/>
  <c r="N177" i="21"/>
  <c r="P177" i="21" s="1"/>
  <c r="N161" i="21"/>
  <c r="P161" i="21" s="1"/>
  <c r="N10" i="21"/>
  <c r="P10" i="21" s="1"/>
  <c r="N21" i="21"/>
  <c r="P21" i="21" s="1"/>
  <c r="N27" i="21"/>
  <c r="P27" i="21" s="1"/>
  <c r="N370" i="21"/>
  <c r="P370" i="21" s="1"/>
  <c r="N350" i="21"/>
  <c r="P350" i="21" s="1"/>
  <c r="N344" i="21"/>
  <c r="P344" i="21" s="1"/>
  <c r="N312" i="21"/>
  <c r="P312" i="21" s="1"/>
  <c r="N291" i="21"/>
  <c r="P291" i="21" s="1"/>
  <c r="N257" i="21"/>
  <c r="P257" i="21" s="1"/>
  <c r="N262" i="21"/>
  <c r="P262" i="21" s="1"/>
  <c r="N227" i="21"/>
  <c r="P227" i="21" s="1"/>
  <c r="N232" i="21"/>
  <c r="P232" i="21" s="1"/>
  <c r="N179" i="21"/>
  <c r="P179" i="21" s="1"/>
  <c r="N172" i="21"/>
  <c r="P172" i="21" s="1"/>
  <c r="N153" i="21"/>
  <c r="P153" i="21" s="1"/>
  <c r="N125" i="21"/>
  <c r="P125" i="21" s="1"/>
  <c r="N136" i="21"/>
  <c r="P136" i="21" s="1"/>
  <c r="N108" i="21"/>
  <c r="P108" i="21" s="1"/>
  <c r="N68" i="21"/>
  <c r="P68" i="21" s="1"/>
  <c r="N30" i="21"/>
  <c r="P30" i="21" s="1"/>
  <c r="N37" i="21"/>
  <c r="P37" i="21" s="1"/>
  <c r="N67" i="21"/>
  <c r="P67" i="21" s="1"/>
  <c r="N46" i="21"/>
  <c r="P46" i="21" s="1"/>
  <c r="N18" i="21"/>
  <c r="P18" i="21" s="1"/>
  <c r="N5" i="21"/>
  <c r="P5" i="21" s="1"/>
  <c r="N339" i="21"/>
  <c r="P339" i="21" s="1"/>
  <c r="N351" i="21"/>
  <c r="P351" i="21" s="1"/>
  <c r="N323" i="21"/>
  <c r="P323" i="21" s="1"/>
  <c r="N241" i="21"/>
  <c r="P241" i="21" s="1"/>
  <c r="N246" i="21"/>
  <c r="P246" i="21" s="1"/>
  <c r="N266" i="21"/>
  <c r="P266" i="21" s="1"/>
  <c r="N216" i="21"/>
  <c r="P216" i="21" s="1"/>
  <c r="N194" i="21"/>
  <c r="P194" i="21" s="1"/>
  <c r="N151" i="21"/>
  <c r="P151" i="21" s="1"/>
  <c r="N160" i="21"/>
  <c r="P160" i="21" s="1"/>
  <c r="N122" i="21"/>
  <c r="P122" i="21" s="1"/>
  <c r="N156" i="21"/>
  <c r="P156" i="21" s="1"/>
  <c r="N92" i="21"/>
  <c r="P92" i="21" s="1"/>
  <c r="N146" i="21"/>
  <c r="P146" i="21" s="1"/>
  <c r="N20" i="21"/>
  <c r="P20" i="21" s="1"/>
  <c r="N13" i="21"/>
  <c r="P13" i="21" s="1"/>
  <c r="N342" i="21"/>
  <c r="P342" i="21" s="1"/>
  <c r="N311" i="21"/>
  <c r="P311" i="21" s="1"/>
  <c r="N302" i="21"/>
  <c r="P302" i="21" s="1"/>
  <c r="N253" i="21"/>
  <c r="P253" i="21" s="1"/>
  <c r="N258" i="21"/>
  <c r="P258" i="21" s="1"/>
  <c r="N223" i="21"/>
  <c r="P223" i="21" s="1"/>
  <c r="N228" i="21"/>
  <c r="P228" i="21" s="1"/>
  <c r="N200" i="21"/>
  <c r="P200" i="21" s="1"/>
  <c r="N175" i="21"/>
  <c r="P175" i="21" s="1"/>
  <c r="N192" i="21"/>
  <c r="P192" i="21" s="1"/>
  <c r="N170" i="21"/>
  <c r="P170" i="21" s="1"/>
  <c r="N145" i="21"/>
  <c r="P145" i="21" s="1"/>
  <c r="N152" i="21"/>
  <c r="P152" i="21" s="1"/>
  <c r="N117" i="21"/>
  <c r="P117" i="21" s="1"/>
  <c r="N134" i="21"/>
  <c r="P134" i="21" s="1"/>
  <c r="N106" i="21"/>
  <c r="P106" i="21" s="1"/>
  <c r="N101" i="21"/>
  <c r="P101" i="21" s="1"/>
  <c r="N66" i="21"/>
  <c r="P66" i="21" s="1"/>
  <c r="N107" i="21"/>
  <c r="P107" i="21" s="1"/>
  <c r="N35" i="21"/>
  <c r="P35" i="21" s="1"/>
  <c r="N44" i="21"/>
  <c r="P44" i="21" s="1"/>
  <c r="N65" i="21"/>
  <c r="P65" i="21" s="1"/>
  <c r="N41" i="21"/>
  <c r="P41" i="21" s="1"/>
  <c r="N25" i="21"/>
  <c r="P25" i="21" s="1"/>
  <c r="N356" i="21"/>
  <c r="P356" i="21" s="1"/>
  <c r="N337" i="21"/>
  <c r="P337" i="21" s="1"/>
  <c r="N361" i="21"/>
  <c r="P361" i="21" s="1"/>
  <c r="N309" i="21"/>
  <c r="P309" i="21" s="1"/>
  <c r="N294" i="21"/>
  <c r="P294" i="21" s="1"/>
  <c r="N251" i="21"/>
  <c r="P251" i="21" s="1"/>
  <c r="N256" i="21"/>
  <c r="P256" i="21" s="1"/>
  <c r="N221" i="21"/>
  <c r="P221" i="21" s="1"/>
  <c r="N226" i="21"/>
  <c r="P226" i="21" s="1"/>
  <c r="N199" i="21"/>
  <c r="P199" i="21" s="1"/>
  <c r="N173" i="21"/>
  <c r="P173" i="21" s="1"/>
  <c r="N190" i="21"/>
  <c r="P190" i="21" s="1"/>
  <c r="N168" i="21"/>
  <c r="P168" i="21" s="1"/>
  <c r="N149" i="21"/>
  <c r="P149" i="21" s="1"/>
  <c r="N115" i="21"/>
  <c r="P115" i="21" s="1"/>
  <c r="N137" i="21"/>
  <c r="P137" i="21" s="1"/>
  <c r="N126" i="21"/>
  <c r="P126" i="21" s="1"/>
  <c r="N104" i="21"/>
  <c r="P104" i="21" s="1"/>
  <c r="N50" i="21"/>
  <c r="P50" i="21" s="1"/>
  <c r="N91" i="21"/>
  <c r="P91" i="21" s="1"/>
  <c r="N58" i="21"/>
  <c r="P58" i="21" s="1"/>
  <c r="N105" i="21"/>
  <c r="P105" i="21" s="1"/>
  <c r="N63" i="21"/>
  <c r="P63" i="21" s="1"/>
  <c r="N33" i="21"/>
  <c r="P33" i="21" s="1"/>
  <c r="N48" i="21"/>
  <c r="P48" i="21" s="1"/>
  <c r="N283" i="21"/>
  <c r="P283" i="21" s="1"/>
  <c r="N147" i="21"/>
  <c r="P147" i="21" s="1"/>
  <c r="N54" i="21"/>
  <c r="P54" i="21" s="1"/>
  <c r="N109" i="21"/>
  <c r="P109" i="21" s="1"/>
  <c r="N81" i="21"/>
  <c r="P81" i="21" s="1"/>
  <c r="N340" i="21"/>
  <c r="P340" i="21" s="1"/>
  <c r="N328" i="21"/>
  <c r="P328" i="21" s="1"/>
  <c r="N301" i="21"/>
  <c r="P301" i="21" s="1"/>
  <c r="N280" i="21"/>
  <c r="P280" i="21" s="1"/>
  <c r="N285" i="21"/>
  <c r="P285" i="21" s="1"/>
  <c r="N243" i="21"/>
  <c r="P243" i="21" s="1"/>
  <c r="N248" i="21"/>
  <c r="P248" i="21" s="1"/>
  <c r="N238" i="21"/>
  <c r="P238" i="21" s="1"/>
  <c r="N218" i="21"/>
  <c r="P218" i="21" s="1"/>
  <c r="N195" i="21"/>
  <c r="P195" i="21" s="1"/>
  <c r="N165" i="21"/>
  <c r="P165" i="21" s="1"/>
  <c r="N188" i="21"/>
  <c r="P188" i="21" s="1"/>
  <c r="N144" i="21"/>
  <c r="P144" i="21" s="1"/>
  <c r="N113" i="21"/>
  <c r="P113" i="21" s="1"/>
  <c r="N154" i="21"/>
  <c r="P154" i="21" s="1"/>
  <c r="N124" i="21"/>
  <c r="P124" i="21" s="1"/>
  <c r="N102" i="21"/>
  <c r="P102" i="21" s="1"/>
  <c r="N45" i="21"/>
  <c r="P45" i="21" s="1"/>
  <c r="N56" i="21"/>
  <c r="P56" i="21" s="1"/>
  <c r="N87" i="21"/>
  <c r="P87" i="21" s="1"/>
  <c r="N61" i="21"/>
  <c r="P61" i="21" s="1"/>
  <c r="N28" i="21"/>
  <c r="P28" i="21" s="1"/>
  <c r="N88" i="21"/>
  <c r="P88" i="21" s="1"/>
  <c r="N357" i="21"/>
  <c r="P357" i="21" s="1"/>
  <c r="N322" i="21"/>
  <c r="P322" i="21" s="1"/>
  <c r="N295" i="21"/>
  <c r="P295" i="21" s="1"/>
  <c r="N278" i="21"/>
  <c r="P278" i="21" s="1"/>
  <c r="N298" i="21"/>
  <c r="P298" i="21" s="1"/>
  <c r="N163" i="21"/>
  <c r="P163" i="21" s="1"/>
  <c r="N186" i="21"/>
  <c r="P186" i="21" s="1"/>
  <c r="N133" i="21"/>
  <c r="P133" i="21" s="1"/>
  <c r="N40" i="21"/>
  <c r="P40" i="21" s="1"/>
  <c r="N83" i="21"/>
  <c r="P83" i="21" s="1"/>
  <c r="N57" i="21"/>
  <c r="P57" i="21" s="1"/>
  <c r="N8" i="21"/>
  <c r="P8" i="21" s="1"/>
  <c r="N349" i="21"/>
  <c r="P349" i="21" s="1"/>
  <c r="N336" i="21"/>
  <c r="P336" i="21" s="1"/>
  <c r="N274" i="21"/>
  <c r="P274" i="21" s="1"/>
  <c r="N290" i="21"/>
  <c r="P290" i="21" s="1"/>
  <c r="N279" i="21"/>
  <c r="P279" i="21" s="1"/>
  <c r="N270" i="21"/>
  <c r="P270" i="21" s="1"/>
  <c r="N242" i="21"/>
  <c r="P242" i="21" s="1"/>
  <c r="N212" i="21"/>
  <c r="P212" i="21" s="1"/>
  <c r="N191" i="21"/>
  <c r="P191" i="21" s="1"/>
  <c r="N211" i="21"/>
  <c r="P211" i="21" s="1"/>
  <c r="N184" i="21"/>
  <c r="P184" i="21" s="1"/>
  <c r="N150" i="21"/>
  <c r="P150" i="21" s="1"/>
  <c r="N131" i="21"/>
  <c r="P131" i="21" s="1"/>
  <c r="N120" i="21"/>
  <c r="P120" i="21" s="1"/>
  <c r="N38" i="21"/>
  <c r="P38" i="21" s="1"/>
  <c r="N74" i="21"/>
  <c r="P74" i="21" s="1"/>
  <c r="N52" i="21"/>
  <c r="P52" i="21" s="1"/>
  <c r="N93" i="21"/>
  <c r="P93" i="21" s="1"/>
  <c r="N79" i="21"/>
  <c r="P79" i="21" s="1"/>
  <c r="N55" i="21"/>
  <c r="P55" i="21" s="1"/>
  <c r="N16" i="21"/>
  <c r="P16" i="21" s="1"/>
  <c r="N31" i="21"/>
  <c r="P31" i="21" s="1"/>
  <c r="N314" i="21"/>
  <c r="P314" i="21" s="1"/>
  <c r="N332" i="21"/>
  <c r="P332" i="21" s="1"/>
  <c r="N329" i="21"/>
  <c r="P329" i="21" s="1"/>
  <c r="N272" i="21"/>
  <c r="P272" i="21" s="1"/>
  <c r="N330" i="21"/>
  <c r="P330" i="21" s="1"/>
  <c r="N277" i="21"/>
  <c r="P277" i="21" s="1"/>
  <c r="N269" i="21"/>
  <c r="P269" i="21" s="1"/>
  <c r="N240" i="21"/>
  <c r="P240" i="21" s="1"/>
  <c r="N304" i="21"/>
  <c r="P304" i="21" s="1"/>
  <c r="N210" i="21"/>
  <c r="P210" i="21" s="1"/>
  <c r="N189" i="21"/>
  <c r="P189" i="21" s="1"/>
  <c r="N176" i="21"/>
  <c r="P176" i="21" s="1"/>
  <c r="N129" i="21"/>
  <c r="P129" i="21" s="1"/>
  <c r="N72" i="21"/>
  <c r="P72" i="21" s="1"/>
  <c r="N49" i="21"/>
  <c r="P49" i="21" s="1"/>
  <c r="N84" i="21"/>
  <c r="P84" i="21" s="1"/>
  <c r="N86" i="21"/>
  <c r="P86" i="21" s="1"/>
  <c r="N77" i="21"/>
  <c r="P77" i="21" s="1"/>
  <c r="N53" i="21"/>
  <c r="P53" i="21" s="1"/>
  <c r="N141" i="21"/>
  <c r="P141" i="21" s="1"/>
  <c r="N103" i="21"/>
  <c r="P103" i="21" s="1"/>
  <c r="N259" i="21"/>
  <c r="P259" i="21" s="1"/>
  <c r="N202" i="21"/>
  <c r="P202" i="21" s="1"/>
  <c r="N111" i="21"/>
  <c r="P111" i="21" s="1"/>
  <c r="N209" i="21"/>
  <c r="P209" i="21" s="1"/>
  <c r="N319" i="21"/>
  <c r="P319" i="21" s="1"/>
  <c r="N181" i="21"/>
  <c r="P181" i="21" s="1"/>
  <c r="N70" i="21"/>
  <c r="P70" i="21" s="1"/>
  <c r="N229" i="21"/>
  <c r="P229" i="21" s="1"/>
  <c r="N174" i="21"/>
  <c r="P174" i="21" s="1"/>
  <c r="N118" i="21"/>
  <c r="P118" i="21" s="1"/>
  <c r="N82" i="21"/>
  <c r="P82" i="21" s="1"/>
  <c r="N292" i="21"/>
  <c r="P292" i="21" s="1"/>
  <c r="N110" i="21"/>
  <c r="P110" i="21" s="1"/>
  <c r="N234" i="21"/>
  <c r="P234" i="21" s="1"/>
  <c r="N155" i="21"/>
  <c r="P155" i="21" s="1"/>
  <c r="N85" i="21"/>
  <c r="P85" i="21" s="1"/>
  <c r="N127" i="21"/>
  <c r="P127" i="21" s="1"/>
  <c r="N264" i="21"/>
  <c r="P264" i="21" s="1"/>
  <c r="N69" i="21"/>
  <c r="P69" i="21" s="1"/>
  <c r="N51" i="21"/>
  <c r="P51" i="21" s="1"/>
  <c r="D47" i="21"/>
  <c r="C30" i="21"/>
  <c r="E10" i="21" s="1"/>
  <c r="D46" i="21"/>
  <c r="C29" i="21"/>
  <c r="E9" i="21" s="1"/>
  <c r="AG109" i="11"/>
  <c r="AG42" i="11"/>
  <c r="AG232" i="11"/>
  <c r="AG331" i="11"/>
  <c r="AG175" i="11"/>
  <c r="AG344" i="11"/>
  <c r="AG269" i="11"/>
  <c r="AG278" i="11"/>
  <c r="AG142" i="11"/>
  <c r="AG378" i="11"/>
  <c r="AG66" i="11"/>
  <c r="AG350" i="11"/>
  <c r="AG200" i="11"/>
  <c r="AG358" i="11"/>
  <c r="AG128" i="11"/>
  <c r="AG129" i="11"/>
  <c r="AG262" i="11"/>
  <c r="AG198" i="11"/>
  <c r="AG55" i="11"/>
  <c r="AG85" i="11"/>
  <c r="AG145" i="11"/>
  <c r="AG354" i="11"/>
  <c r="AG141" i="11"/>
  <c r="AG355" i="11"/>
  <c r="AG156" i="11"/>
  <c r="AG312" i="11"/>
  <c r="AG275" i="11"/>
  <c r="AG6" i="11"/>
  <c r="AG230" i="11"/>
  <c r="AG107" i="11"/>
  <c r="AG341" i="11"/>
  <c r="AG137" i="11"/>
  <c r="AG112" i="11"/>
  <c r="AG193" i="11"/>
  <c r="AG224" i="11"/>
  <c r="AG98" i="11"/>
  <c r="AG364" i="11"/>
  <c r="AG320" i="11"/>
  <c r="AG158" i="11"/>
  <c r="AG279" i="11"/>
  <c r="E5" i="14"/>
  <c r="BP2" i="11"/>
  <c r="BE49" i="11"/>
  <c r="BE331" i="11"/>
  <c r="BE186" i="11"/>
  <c r="BE327" i="11"/>
  <c r="BE44" i="11"/>
  <c r="BE321" i="11"/>
  <c r="BE359" i="11"/>
  <c r="BE61" i="11"/>
  <c r="BE93" i="11"/>
  <c r="BE98" i="11"/>
  <c r="BE214" i="11"/>
  <c r="BE55" i="11"/>
  <c r="BE58" i="11"/>
  <c r="BE351" i="11"/>
  <c r="BE85" i="11"/>
  <c r="BE122" i="11"/>
  <c r="BE319" i="11"/>
  <c r="BE116" i="11"/>
  <c r="BE130" i="11"/>
  <c r="BE222" i="11"/>
  <c r="BE339" i="11"/>
  <c r="BE353" i="11"/>
  <c r="BE190" i="11"/>
  <c r="BE9" i="11"/>
  <c r="BE230" i="11"/>
  <c r="BE347" i="11"/>
  <c r="BE34" i="11"/>
  <c r="BE198" i="11"/>
  <c r="BE315" i="11"/>
  <c r="BE307" i="11"/>
  <c r="BE56" i="11"/>
  <c r="BE101" i="11"/>
  <c r="BE378" i="11"/>
  <c r="BE335" i="11"/>
  <c r="BE69" i="11"/>
  <c r="BE375" i="11"/>
  <c r="BE302" i="11"/>
  <c r="BE355" i="11"/>
  <c r="BE66" i="11"/>
  <c r="BE206" i="11"/>
  <c r="BE323" i="11"/>
  <c r="BE372" i="11"/>
  <c r="BE173" i="11"/>
  <c r="BE25" i="11"/>
  <c r="BE343" i="11"/>
  <c r="BE77" i="11"/>
  <c r="AW242" i="11"/>
  <c r="AW357" i="11"/>
  <c r="AW297" i="11"/>
  <c r="AW192" i="11"/>
  <c r="AW220" i="11"/>
  <c r="AW243" i="11"/>
  <c r="AW76" i="11"/>
  <c r="AW53" i="11"/>
  <c r="AW123" i="11"/>
  <c r="AW130" i="11"/>
  <c r="AW93" i="11"/>
  <c r="AW67" i="11"/>
  <c r="AW182" i="11"/>
  <c r="AW113" i="11"/>
  <c r="AW368" i="11"/>
  <c r="AW264" i="11"/>
  <c r="AW146" i="11"/>
  <c r="AW101" i="11"/>
  <c r="AW250" i="11"/>
  <c r="AW90" i="11"/>
  <c r="AW222" i="11"/>
  <c r="AW248" i="11"/>
  <c r="AW60" i="11"/>
  <c r="AW183" i="11"/>
  <c r="AW356" i="11"/>
  <c r="AW89" i="11"/>
  <c r="AW32" i="11"/>
  <c r="AW348" i="11"/>
  <c r="AW181" i="11"/>
  <c r="AW273" i="11"/>
  <c r="AW78" i="11"/>
  <c r="AW294" i="11"/>
  <c r="AW44" i="11"/>
  <c r="AW200" i="11"/>
  <c r="AW14" i="11"/>
  <c r="AW196" i="11"/>
  <c r="AW35" i="11"/>
  <c r="AW251" i="11"/>
  <c r="AW311" i="11"/>
  <c r="AW283" i="11"/>
  <c r="AW105" i="11"/>
  <c r="AW13" i="11"/>
  <c r="AW265" i="11"/>
  <c r="AW339" i="11"/>
  <c r="AW132" i="11"/>
  <c r="AW157" i="11"/>
  <c r="AW128" i="11"/>
  <c r="AW129" i="11"/>
  <c r="AW290" i="11"/>
  <c r="AW239" i="11"/>
  <c r="AW139" i="11"/>
  <c r="AW352" i="11"/>
  <c r="AW28" i="11"/>
  <c r="AW343" i="11"/>
  <c r="AW363" i="11"/>
  <c r="AW317" i="11"/>
  <c r="AW205" i="11"/>
  <c r="AW194" i="11"/>
  <c r="AW330" i="11"/>
  <c r="AW51" i="11"/>
  <c r="AW153" i="11"/>
  <c r="AW367" i="11"/>
  <c r="AW235" i="11"/>
  <c r="AW59" i="11"/>
  <c r="AW180" i="11"/>
  <c r="AW82" i="11"/>
  <c r="AW327" i="11"/>
  <c r="AW351" i="11"/>
  <c r="AW219" i="11"/>
  <c r="AW43" i="11"/>
  <c r="AW176" i="11"/>
  <c r="AW66" i="11"/>
  <c r="AW206" i="11"/>
  <c r="AW37" i="11"/>
  <c r="AW36" i="11"/>
  <c r="AW334" i="11"/>
  <c r="AW344" i="11"/>
  <c r="AW6" i="11"/>
  <c r="AW204" i="11"/>
  <c r="AW29" i="11"/>
  <c r="AW126" i="11"/>
  <c r="AW234" i="11"/>
  <c r="AW149" i="11"/>
  <c r="AW184" i="11"/>
  <c r="AW98" i="11"/>
  <c r="AW304" i="11"/>
  <c r="AW179" i="11"/>
  <c r="AW3" i="11"/>
  <c r="AW166" i="11"/>
  <c r="AW26" i="11"/>
  <c r="AW162" i="11"/>
  <c r="AW187" i="11"/>
  <c r="AW2" i="11"/>
  <c r="AW303" i="11"/>
  <c r="AW95" i="11"/>
  <c r="AW269" i="11"/>
  <c r="AW232" i="11"/>
  <c r="AW12" i="11"/>
  <c r="AW286" i="11"/>
  <c r="AW231" i="11"/>
  <c r="AW142" i="11"/>
  <c r="AW241" i="11"/>
  <c r="AW227" i="11"/>
  <c r="AW289" i="11"/>
  <c r="AW341" i="11"/>
  <c r="AW138" i="11"/>
  <c r="AW320" i="11"/>
  <c r="AW258" i="11"/>
  <c r="AW209" i="11"/>
  <c r="AW293" i="11"/>
  <c r="AW171" i="11"/>
  <c r="AW292" i="11"/>
  <c r="AW164" i="11"/>
  <c r="AW18" i="11"/>
  <c r="AW100" i="11"/>
  <c r="AW277" i="11"/>
  <c r="AW155" i="11"/>
  <c r="AW288" i="11"/>
  <c r="AW160" i="11"/>
  <c r="AW151" i="11"/>
  <c r="AW190" i="11"/>
  <c r="AW122" i="11"/>
  <c r="AW281" i="11"/>
  <c r="AW97" i="11"/>
  <c r="AW267" i="11"/>
  <c r="AW91" i="11"/>
  <c r="AW188" i="11"/>
  <c r="AW114" i="11"/>
  <c r="AW62" i="11"/>
  <c r="AW218" i="11"/>
  <c r="AW85" i="11"/>
  <c r="AW168" i="11"/>
  <c r="AW34" i="11"/>
  <c r="AW237" i="11"/>
  <c r="AW372" i="11"/>
  <c r="AW278" i="11"/>
  <c r="AW144" i="11"/>
  <c r="AW111" i="11"/>
  <c r="AW161" i="11"/>
  <c r="AW279" i="11"/>
  <c r="AW68" i="11"/>
  <c r="AW291" i="11"/>
  <c r="AW201" i="11"/>
  <c r="AW116" i="11"/>
  <c r="AW64" i="11"/>
  <c r="AW65" i="11"/>
  <c r="AW226" i="11"/>
  <c r="AW379" i="11"/>
  <c r="AW115" i="11"/>
  <c r="AW316" i="11"/>
  <c r="AW366" i="11"/>
  <c r="AW249" i="11"/>
  <c r="AW347" i="11"/>
  <c r="AW295" i="11"/>
  <c r="AW189" i="11"/>
  <c r="AW178" i="11"/>
  <c r="AW371" i="11"/>
  <c r="AW229" i="11"/>
  <c r="AW369" i="11"/>
  <c r="AW276" i="11"/>
  <c r="AW136" i="11"/>
  <c r="AW103" i="11"/>
  <c r="AW355" i="11"/>
  <c r="AW213" i="11"/>
  <c r="AW353" i="11"/>
  <c r="AW272" i="11"/>
  <c r="AW120" i="11"/>
  <c r="AW87" i="11"/>
  <c r="AW174" i="11"/>
  <c r="AW58" i="11"/>
  <c r="AW25" i="11"/>
  <c r="AW325" i="11"/>
  <c r="AW203" i="11"/>
  <c r="AW27" i="11"/>
  <c r="AW172" i="11"/>
  <c r="AW50" i="11"/>
  <c r="AW147" i="11"/>
  <c r="AW202" i="11"/>
  <c r="AW21" i="11"/>
  <c r="AW152" i="11"/>
  <c r="AW119" i="11"/>
  <c r="AW173" i="11"/>
  <c r="AW328" i="11"/>
  <c r="AW262" i="11"/>
  <c r="AW80" i="11"/>
  <c r="AW47" i="11"/>
  <c r="AW329" i="11"/>
  <c r="AW318" i="11"/>
  <c r="AW322" i="11"/>
  <c r="AW163" i="11"/>
  <c r="AW346" i="11"/>
  <c r="AW137" i="11"/>
  <c r="AW31" i="11"/>
  <c r="AW253" i="11"/>
  <c r="AW382" i="11"/>
  <c r="AW33" i="11"/>
  <c r="AW280" i="11"/>
  <c r="AW215" i="11"/>
  <c r="AW118" i="11"/>
  <c r="AW177" i="11"/>
  <c r="AW211" i="11"/>
  <c r="AW225" i="11"/>
  <c r="AW333" i="11"/>
  <c r="AW74" i="11"/>
  <c r="AW287" i="11"/>
  <c r="AW165" i="11"/>
  <c r="AW323" i="11"/>
  <c r="AW260" i="11"/>
  <c r="AW72" i="11"/>
  <c r="AW39" i="11"/>
  <c r="AW271" i="11"/>
  <c r="AW148" i="11"/>
  <c r="AW307" i="11"/>
  <c r="AW256" i="11"/>
  <c r="AW56" i="11"/>
  <c r="AW23" i="11"/>
  <c r="AW158" i="11"/>
  <c r="AW143" i="11"/>
  <c r="AW365" i="11"/>
  <c r="AW261" i="11"/>
  <c r="AW92" i="11"/>
  <c r="AW284" i="11"/>
  <c r="AW156" i="11"/>
  <c r="AW135" i="11"/>
  <c r="AW83" i="11"/>
  <c r="AW186" i="11"/>
  <c r="AW106" i="11"/>
  <c r="AW88" i="11"/>
  <c r="AW55" i="11"/>
  <c r="AW381" i="11"/>
  <c r="AW49" i="11"/>
  <c r="AW246" i="11"/>
  <c r="AW16" i="11"/>
  <c r="AW10" i="11"/>
  <c r="AW175" i="11"/>
  <c r="AW263" i="11"/>
  <c r="AW302" i="11"/>
  <c r="AW306" i="11"/>
  <c r="AW275" i="11"/>
  <c r="AW335" i="11"/>
  <c r="AW52" i="11"/>
  <c r="AW374" i="11"/>
  <c r="AW245" i="11"/>
  <c r="AW216" i="11"/>
  <c r="AW345" i="11"/>
  <c r="AW99" i="11"/>
  <c r="AW305" i="11"/>
  <c r="AW350" i="11"/>
  <c r="AW217" i="11"/>
  <c r="AW324" i="11"/>
  <c r="AW296" i="11"/>
  <c r="AW223" i="11"/>
  <c r="AW370" i="11"/>
  <c r="AW17" i="11"/>
  <c r="AW244" i="11"/>
  <c r="AW8" i="11"/>
  <c r="AW4" i="11"/>
  <c r="AW207" i="11"/>
  <c r="AW354" i="11"/>
  <c r="AW150" i="11"/>
  <c r="AW240" i="11"/>
  <c r="AW380" i="11"/>
  <c r="AW270" i="11"/>
  <c r="AW112" i="11"/>
  <c r="AW79" i="11"/>
  <c r="AW321" i="11"/>
  <c r="AW197" i="11"/>
  <c r="AW340" i="11"/>
  <c r="AW268" i="11"/>
  <c r="AW104" i="11"/>
  <c r="AW71" i="11"/>
  <c r="AW19" i="11"/>
  <c r="AW170" i="11"/>
  <c r="AW42" i="11"/>
  <c r="AW24" i="11"/>
  <c r="AW167" i="11"/>
  <c r="AW319" i="11"/>
  <c r="AW110" i="11"/>
  <c r="AW230" i="11"/>
  <c r="AW133" i="11"/>
  <c r="AW185" i="11"/>
  <c r="AW54" i="11"/>
  <c r="AW140" i="11"/>
  <c r="AW30" i="11"/>
  <c r="AW57" i="11"/>
  <c r="AW124" i="11"/>
  <c r="AW331" i="11"/>
  <c r="AW73" i="11"/>
  <c r="AW359" i="11"/>
  <c r="AW20" i="11"/>
  <c r="AW117" i="11"/>
  <c r="AW364" i="11"/>
  <c r="AW274" i="11"/>
  <c r="AW199" i="11"/>
  <c r="AW94" i="11"/>
  <c r="AW377" i="11"/>
  <c r="AW195" i="11"/>
  <c r="AW349" i="11"/>
  <c r="AW159" i="11"/>
  <c r="AW314" i="11"/>
  <c r="AW102" i="11"/>
  <c r="AW228" i="11"/>
  <c r="AW125" i="11"/>
  <c r="AW233" i="11"/>
  <c r="AW108" i="11"/>
  <c r="AW298" i="11"/>
  <c r="AW86" i="11"/>
  <c r="AW224" i="11"/>
  <c r="AW109" i="11"/>
  <c r="AW254" i="11"/>
  <c r="AW48" i="11"/>
  <c r="AW15" i="11"/>
  <c r="AW255" i="11"/>
  <c r="AW84" i="11"/>
  <c r="AW145" i="11"/>
  <c r="AW252" i="11"/>
  <c r="AW40" i="11"/>
  <c r="AW7" i="11"/>
  <c r="AW282" i="11"/>
  <c r="AW154" i="11"/>
  <c r="AW127" i="11"/>
  <c r="AW141" i="11"/>
  <c r="AW361" i="11"/>
  <c r="AW9" i="11"/>
  <c r="AW46" i="11"/>
  <c r="AW214" i="11"/>
  <c r="AW69" i="11"/>
  <c r="AW309" i="11"/>
  <c r="AW313" i="11"/>
  <c r="AW326" i="11"/>
  <c r="AW299" i="11"/>
  <c r="AW11" i="11"/>
  <c r="AW247" i="11"/>
  <c r="AW81" i="11"/>
  <c r="AW301" i="11"/>
  <c r="AW259" i="11"/>
  <c r="AW121" i="11"/>
  <c r="AW41" i="11"/>
  <c r="AW169" i="11"/>
  <c r="AW221" i="11"/>
  <c r="AW210" i="11"/>
  <c r="AW338" i="11"/>
  <c r="AW75" i="11"/>
  <c r="AW300" i="11"/>
  <c r="AW332" i="11"/>
  <c r="AW257" i="11"/>
  <c r="AW358" i="11"/>
  <c r="AW375" i="11"/>
  <c r="AW38" i="11"/>
  <c r="AW212" i="11"/>
  <c r="AW61" i="11"/>
  <c r="AW193" i="11"/>
  <c r="AW342" i="11"/>
  <c r="AW360" i="11"/>
  <c r="AW22" i="11"/>
  <c r="AW208" i="11"/>
  <c r="AW45" i="11"/>
  <c r="AW238" i="11"/>
  <c r="AW378" i="11"/>
  <c r="AW362" i="11"/>
  <c r="AW191" i="11"/>
  <c r="AW337" i="11"/>
  <c r="AW134" i="11"/>
  <c r="AW236" i="11"/>
  <c r="AW376" i="11"/>
  <c r="AW336" i="11"/>
  <c r="AW266" i="11"/>
  <c r="AW96" i="11"/>
  <c r="AW63" i="11"/>
  <c r="AW77" i="11"/>
  <c r="AW315" i="11"/>
  <c r="AW308" i="11"/>
  <c r="AW131" i="11"/>
  <c r="AW198" i="11"/>
  <c r="AW5" i="11"/>
  <c r="AG132" i="11"/>
  <c r="AG316" i="11"/>
  <c r="AG162" i="11"/>
  <c r="AG342" i="11"/>
  <c r="AG196" i="11"/>
  <c r="AG223" i="11"/>
  <c r="AG28" i="11"/>
  <c r="AG205" i="11"/>
  <c r="AG27" i="11"/>
  <c r="AG48" i="11"/>
  <c r="AG326" i="11"/>
  <c r="AG105" i="11"/>
  <c r="AG69" i="11"/>
  <c r="AG256" i="11"/>
  <c r="AG218" i="11"/>
  <c r="AG80" i="11"/>
  <c r="AG296" i="11"/>
  <c r="AG280" i="11"/>
  <c r="AG348" i="11"/>
  <c r="AG168" i="11"/>
  <c r="AG117" i="11"/>
  <c r="AG368" i="11"/>
  <c r="AG282" i="11"/>
  <c r="AG222" i="11"/>
  <c r="AG353" i="11"/>
  <c r="AG33" i="11"/>
  <c r="AG122" i="11"/>
  <c r="AG82" i="11"/>
  <c r="AG281" i="11"/>
  <c r="AG155" i="11"/>
  <c r="AG311" i="11"/>
  <c r="AG52" i="11"/>
  <c r="AG216" i="11"/>
  <c r="AG86" i="11"/>
  <c r="AG357" i="11"/>
  <c r="AG292" i="11"/>
  <c r="AG379" i="11"/>
  <c r="AG7" i="11"/>
  <c r="AG360" i="11"/>
  <c r="AG285" i="11"/>
  <c r="AG102" i="11"/>
  <c r="AG171" i="11"/>
  <c r="AG184" i="11"/>
  <c r="AG173" i="11"/>
  <c r="AG131" i="11"/>
  <c r="AG349" i="11"/>
  <c r="AG260" i="11"/>
  <c r="AG56" i="11"/>
  <c r="AG151" i="11"/>
  <c r="AG370" i="11"/>
  <c r="AG335" i="11"/>
  <c r="AG179" i="11"/>
  <c r="AG104" i="11"/>
  <c r="AG125" i="11"/>
  <c r="AG293" i="11"/>
  <c r="AG236" i="11"/>
  <c r="AG373" i="11"/>
  <c r="AG209" i="11"/>
  <c r="AG235" i="11"/>
  <c r="AG351" i="11"/>
  <c r="AG25" i="11"/>
  <c r="AG119" i="11"/>
  <c r="AG297" i="11"/>
  <c r="AG289" i="11"/>
  <c r="AG139" i="11"/>
  <c r="AG241" i="11"/>
  <c r="AG199" i="11"/>
  <c r="AG229" i="11"/>
  <c r="AG233" i="11"/>
  <c r="AG185" i="11"/>
  <c r="AG4" i="11"/>
  <c r="AG147" i="11"/>
  <c r="AG96" i="11"/>
  <c r="AG294" i="11"/>
  <c r="AG65" i="11"/>
  <c r="AG5" i="11"/>
  <c r="AG32" i="11"/>
  <c r="AG16" i="11"/>
  <c r="AG167" i="11"/>
  <c r="AG123" i="11"/>
  <c r="AG192" i="11"/>
  <c r="AG153" i="11"/>
  <c r="AG189" i="11"/>
  <c r="AG178" i="11"/>
  <c r="AG261" i="11"/>
  <c r="AG239" i="11"/>
  <c r="AG157" i="11"/>
  <c r="AG259" i="11"/>
  <c r="AG328" i="11"/>
  <c r="AG217" i="11"/>
  <c r="AG160" i="11"/>
  <c r="AG17" i="11"/>
  <c r="AG267" i="11"/>
  <c r="AG211" i="11"/>
  <c r="AG367" i="11"/>
  <c r="AG74" i="11"/>
  <c r="AG221" i="11"/>
  <c r="AG138" i="11"/>
  <c r="AG172" i="11"/>
  <c r="AG283" i="11"/>
  <c r="AG43" i="11"/>
  <c r="AG120" i="11"/>
  <c r="AG319" i="11"/>
  <c r="AG201" i="11"/>
  <c r="AG186" i="11"/>
  <c r="AG154" i="11"/>
  <c r="AG116" i="11"/>
  <c r="AG46" i="11"/>
  <c r="AG62" i="11"/>
  <c r="AG113" i="11"/>
  <c r="AG3" i="11"/>
  <c r="AG220" i="11"/>
  <c r="AG61" i="11"/>
  <c r="AG263" i="11"/>
  <c r="AG210" i="11"/>
  <c r="AG314" i="11"/>
  <c r="AG333" i="11"/>
  <c r="AG39" i="11"/>
  <c r="AG274" i="11"/>
  <c r="AG343" i="11"/>
  <c r="AG38" i="11"/>
  <c r="AG77" i="11"/>
  <c r="AG212" i="11"/>
  <c r="AG243" i="11"/>
  <c r="AG161" i="11"/>
  <c r="AG136" i="11"/>
  <c r="AG110" i="11"/>
  <c r="AG40" i="11"/>
  <c r="AG10" i="11"/>
  <c r="AG45" i="11"/>
  <c r="AG255" i="11"/>
  <c r="AG356" i="11"/>
  <c r="AG188" i="11"/>
  <c r="AG59" i="11"/>
  <c r="AG305" i="11"/>
  <c r="AG148" i="11"/>
  <c r="AG322" i="11"/>
  <c r="AG126" i="11"/>
  <c r="AG181" i="11"/>
  <c r="AG191" i="11"/>
  <c r="AG95" i="11"/>
  <c r="AG93" i="11"/>
  <c r="AG227" i="11"/>
  <c r="AG50" i="11"/>
  <c r="AG183" i="11"/>
  <c r="AG67" i="11"/>
  <c r="AG13" i="11"/>
  <c r="AG187" i="11"/>
  <c r="AG257" i="11"/>
  <c r="AG332" i="11"/>
  <c r="AG18" i="11"/>
  <c r="AG330" i="11"/>
  <c r="AG11" i="11"/>
  <c r="AG118" i="11"/>
  <c r="AG133" i="11"/>
  <c r="AG225" i="11"/>
  <c r="AG247" i="11"/>
  <c r="AG215" i="11"/>
  <c r="AG180" i="11"/>
  <c r="AG130" i="11"/>
  <c r="BQ4" i="11"/>
  <c r="AG71" i="11"/>
  <c r="AG244" i="11"/>
  <c r="AG99" i="11"/>
  <c r="AG272" i="11"/>
  <c r="AG298" i="11"/>
  <c r="AG197" i="11"/>
  <c r="AG51" i="11"/>
  <c r="AG258" i="11"/>
  <c r="AG30" i="11"/>
  <c r="AG47" i="11"/>
  <c r="AG163" i="11"/>
  <c r="AG213" i="11"/>
  <c r="AG376" i="11"/>
  <c r="AG135" i="11"/>
  <c r="AG194" i="11"/>
  <c r="AG365" i="11"/>
  <c r="AG345" i="11"/>
  <c r="AG202" i="11"/>
  <c r="AG382" i="11"/>
  <c r="AG140" i="11"/>
  <c r="AG238" i="11"/>
  <c r="AG372" i="11"/>
  <c r="AG317" i="11"/>
  <c r="AG143" i="11"/>
  <c r="AG315" i="11"/>
  <c r="AG347" i="11"/>
  <c r="AG92" i="11"/>
  <c r="AG204" i="11"/>
  <c r="AG228" i="11"/>
  <c r="AG63" i="11"/>
  <c r="AG337" i="11"/>
  <c r="AG245" i="11"/>
  <c r="AG72" i="11"/>
  <c r="AG91" i="11"/>
  <c r="AG321" i="11"/>
  <c r="AG276" i="11"/>
  <c r="AG8" i="11"/>
  <c r="AG301" i="11"/>
  <c r="AG100" i="11"/>
  <c r="AG127" i="11"/>
  <c r="AG327" i="11"/>
  <c r="AG31" i="11"/>
  <c r="AG380" i="11"/>
  <c r="AG108" i="11"/>
  <c r="AG15" i="11"/>
  <c r="AG12" i="11"/>
  <c r="AG291" i="11"/>
  <c r="AG94" i="11"/>
  <c r="AG22" i="11"/>
  <c r="AG68" i="11"/>
  <c r="AG146" i="11"/>
  <c r="AG34" i="11"/>
  <c r="AG375" i="11"/>
  <c r="AG362" i="11"/>
  <c r="AG237" i="11"/>
  <c r="AG150" i="11"/>
  <c r="AG248" i="11"/>
  <c r="AG83" i="11"/>
  <c r="AG359" i="11"/>
  <c r="AG231" i="11"/>
  <c r="AG79" i="11"/>
  <c r="AG21" i="11"/>
  <c r="AG219" i="11"/>
  <c r="AG290" i="11"/>
  <c r="AG339" i="11"/>
  <c r="AG134" i="11"/>
  <c r="AG53" i="11"/>
  <c r="AG88" i="11"/>
  <c r="AG313" i="11"/>
  <c r="AG70" i="11"/>
  <c r="AG20" i="11"/>
  <c r="AG288" i="11"/>
  <c r="AG308" i="11"/>
  <c r="AG190" i="11"/>
  <c r="AG309" i="11"/>
  <c r="AG369" i="11"/>
  <c r="AG54" i="11"/>
  <c r="AG252" i="11"/>
  <c r="AG124" i="11"/>
  <c r="AG149" i="11"/>
  <c r="AG302" i="11"/>
  <c r="AG270" i="11"/>
  <c r="AG37" i="11"/>
  <c r="AG75" i="11"/>
  <c r="AG165" i="11"/>
  <c r="AG169" i="11"/>
  <c r="AG174" i="11"/>
  <c r="AG300" i="11"/>
  <c r="AG23" i="11"/>
  <c r="AG114" i="11"/>
  <c r="AG208" i="11"/>
  <c r="AG265" i="11"/>
  <c r="AG159" i="11"/>
  <c r="AG89" i="11"/>
  <c r="AG324" i="11"/>
  <c r="AG363" i="11"/>
  <c r="AG76" i="11"/>
  <c r="AG329" i="11"/>
  <c r="AG73" i="11"/>
  <c r="AG144" i="11"/>
  <c r="AG35" i="11"/>
  <c r="AG338" i="11"/>
  <c r="AG36" i="11"/>
  <c r="AG58" i="11"/>
  <c r="AG307" i="11"/>
  <c r="AG295" i="11"/>
  <c r="AG286" i="11"/>
  <c r="AG9" i="11"/>
  <c r="AG81" i="11"/>
  <c r="AG366" i="11"/>
  <c r="AG268" i="11"/>
  <c r="AG254" i="11"/>
  <c r="AG264" i="11"/>
  <c r="AG284" i="11"/>
  <c r="AG334" i="11"/>
  <c r="AG277" i="11"/>
  <c r="AG14" i="11"/>
  <c r="AG64" i="11"/>
  <c r="AG336" i="11"/>
  <c r="AG323" i="11"/>
  <c r="AG195" i="11"/>
  <c r="AG57" i="11"/>
  <c r="AG29" i="11"/>
  <c r="AG325" i="11"/>
  <c r="AG214" i="11"/>
  <c r="AG249" i="11"/>
  <c r="AG166" i="11"/>
  <c r="AG121" i="11"/>
  <c r="AG299" i="11"/>
  <c r="AG203" i="11"/>
  <c r="AG242" i="11"/>
  <c r="AG306" i="11"/>
  <c r="AG41" i="11"/>
  <c r="AG103" i="11"/>
  <c r="AG60" i="11"/>
  <c r="AG176" i="11"/>
  <c r="AG250" i="11"/>
  <c r="AG371" i="11"/>
  <c r="AG346" i="11"/>
  <c r="AG90" i="11"/>
  <c r="AG287" i="11"/>
  <c r="AG106" i="11"/>
  <c r="AG115" i="11"/>
  <c r="AG253" i="11"/>
  <c r="AG2" i="11"/>
  <c r="AG206" i="11"/>
  <c r="AG377" i="11"/>
  <c r="AG234" i="11"/>
  <c r="AG303" i="11"/>
  <c r="AG266" i="11"/>
  <c r="AG246" i="11"/>
  <c r="AG182" i="11"/>
  <c r="AG352" i="11"/>
  <c r="AG84" i="11"/>
  <c r="AG304" i="11"/>
  <c r="AG111" i="11"/>
  <c r="AG381" i="11"/>
  <c r="AG101" i="11"/>
  <c r="AG87" i="11"/>
  <c r="AG78" i="11"/>
  <c r="AG251" i="11"/>
  <c r="AG49" i="11"/>
  <c r="AG207" i="11"/>
  <c r="AG340" i="11"/>
  <c r="AG170" i="11"/>
  <c r="AG374" i="11"/>
  <c r="BU213" i="11"/>
  <c r="BE54" i="11"/>
  <c r="BE128" i="11"/>
  <c r="BE248" i="11"/>
  <c r="BE365" i="11"/>
  <c r="BE362" i="11"/>
  <c r="BE39" i="11"/>
  <c r="BE35" i="11"/>
  <c r="BE168" i="11"/>
  <c r="BE156" i="11"/>
  <c r="BE23" i="11"/>
  <c r="BE19" i="11"/>
  <c r="BE144" i="11"/>
  <c r="BE53" i="11"/>
  <c r="BE194" i="11"/>
  <c r="BE118" i="11"/>
  <c r="BE179" i="11"/>
  <c r="BE192" i="11"/>
  <c r="BE245" i="11"/>
  <c r="BE90" i="11"/>
  <c r="BE265" i="11"/>
  <c r="BE120" i="11"/>
  <c r="BE366" i="11"/>
  <c r="BE237" i="11"/>
  <c r="BE108" i="11"/>
  <c r="BE89" i="11"/>
  <c r="BE233" i="11"/>
  <c r="BE48" i="11"/>
  <c r="BE294" i="11"/>
  <c r="BE165" i="11"/>
  <c r="BE36" i="11"/>
  <c r="BE313" i="11"/>
  <c r="BE354" i="11"/>
  <c r="BE40" i="11"/>
  <c r="BE286" i="11"/>
  <c r="BE157" i="11"/>
  <c r="BE28" i="11"/>
  <c r="BE185" i="11"/>
  <c r="BE322" i="11"/>
  <c r="BE32" i="11"/>
  <c r="BE278" i="11"/>
  <c r="BE149" i="11"/>
  <c r="BE20" i="11"/>
  <c r="BE57" i="11"/>
  <c r="BE290" i="11"/>
  <c r="BE24" i="11"/>
  <c r="BE270" i="11"/>
  <c r="BE141" i="11"/>
  <c r="BE12" i="11"/>
  <c r="BE282" i="11"/>
  <c r="BE258" i="11"/>
  <c r="BE16" i="11"/>
  <c r="BE262" i="11"/>
  <c r="BE133" i="11"/>
  <c r="BE4" i="11"/>
  <c r="BE154" i="11"/>
  <c r="BE226" i="11"/>
  <c r="BE8" i="11"/>
  <c r="BE254" i="11"/>
  <c r="BE125" i="11"/>
  <c r="BE379" i="11"/>
  <c r="BE249" i="11"/>
  <c r="BE246" i="11"/>
  <c r="BE243" i="11"/>
  <c r="BE256" i="11"/>
  <c r="BE309" i="11"/>
  <c r="BE314" i="11"/>
  <c r="BE281" i="11"/>
  <c r="BE162" i="11"/>
  <c r="BE367" i="11"/>
  <c r="BE238" i="11"/>
  <c r="BE109" i="11"/>
  <c r="BE363" i="11"/>
  <c r="BE153" i="11"/>
  <c r="BE225" i="11"/>
  <c r="BE295" i="11"/>
  <c r="BE166" i="11"/>
  <c r="BE37" i="11"/>
  <c r="BE291" i="11"/>
  <c r="BE338" i="11"/>
  <c r="BE193" i="11"/>
  <c r="BE287" i="11"/>
  <c r="BE158" i="11"/>
  <c r="BE29" i="11"/>
  <c r="BE283" i="11"/>
  <c r="BE306" i="11"/>
  <c r="BE161" i="11"/>
  <c r="BE279" i="11"/>
  <c r="BE150" i="11"/>
  <c r="BE21" i="11"/>
  <c r="BE275" i="11"/>
  <c r="BE274" i="11"/>
  <c r="BE129" i="11"/>
  <c r="BE271" i="11"/>
  <c r="BE142" i="11"/>
  <c r="BE13" i="11"/>
  <c r="BE267" i="11"/>
  <c r="BE242" i="11"/>
  <c r="BE97" i="11"/>
  <c r="BE263" i="11"/>
  <c r="BE134" i="11"/>
  <c r="BE5" i="11"/>
  <c r="BE259" i="11"/>
  <c r="BE210" i="11"/>
  <c r="BE65" i="11"/>
  <c r="BE255" i="11"/>
  <c r="BE126" i="11"/>
  <c r="BE380" i="11"/>
  <c r="BE251" i="11"/>
  <c r="BE289" i="11"/>
  <c r="BE117" i="11"/>
  <c r="BE305" i="11"/>
  <c r="BE119" i="11"/>
  <c r="BE180" i="11"/>
  <c r="BE41" i="11"/>
  <c r="BE121" i="11"/>
  <c r="BE257" i="11"/>
  <c r="BE303" i="11"/>
  <c r="BE174" i="11"/>
  <c r="BE45" i="11"/>
  <c r="BE299" i="11"/>
  <c r="BE370" i="11"/>
  <c r="BE368" i="11"/>
  <c r="BE231" i="11"/>
  <c r="BE102" i="11"/>
  <c r="BE356" i="11"/>
  <c r="BE227" i="11"/>
  <c r="BE82" i="11"/>
  <c r="BE360" i="11"/>
  <c r="BE223" i="11"/>
  <c r="BE94" i="11"/>
  <c r="BE348" i="11"/>
  <c r="BE219" i="11"/>
  <c r="BE50" i="11"/>
  <c r="BE352" i="11"/>
  <c r="BE215" i="11"/>
  <c r="BE86" i="11"/>
  <c r="BE340" i="11"/>
  <c r="BE211" i="11"/>
  <c r="BE18" i="11"/>
  <c r="BE344" i="11"/>
  <c r="BE207" i="11"/>
  <c r="BE78" i="11"/>
  <c r="BE332" i="11"/>
  <c r="BE203" i="11"/>
  <c r="BE369" i="11"/>
  <c r="BE336" i="11"/>
  <c r="BE199" i="11"/>
  <c r="BE70" i="11"/>
  <c r="BE324" i="11"/>
  <c r="BE195" i="11"/>
  <c r="BE337" i="11"/>
  <c r="BE328" i="11"/>
  <c r="BE191" i="11"/>
  <c r="BE62" i="11"/>
  <c r="BE316" i="11"/>
  <c r="BE187" i="11"/>
  <c r="BE311" i="11"/>
  <c r="BE371" i="11"/>
  <c r="BE320" i="11"/>
  <c r="BE373" i="11"/>
  <c r="BE51" i="11"/>
  <c r="BE64" i="11"/>
  <c r="BE146" i="11"/>
  <c r="BE376" i="11"/>
  <c r="BE239" i="11"/>
  <c r="BE110" i="11"/>
  <c r="BE364" i="11"/>
  <c r="BE235" i="11"/>
  <c r="BE114" i="11"/>
  <c r="BE304" i="11"/>
  <c r="BE167" i="11"/>
  <c r="BE38" i="11"/>
  <c r="BE292" i="11"/>
  <c r="BE163" i="11"/>
  <c r="BE209" i="11"/>
  <c r="BE296" i="11"/>
  <c r="BE159" i="11"/>
  <c r="BE30" i="11"/>
  <c r="BE284" i="11"/>
  <c r="BE155" i="11"/>
  <c r="BE177" i="11"/>
  <c r="BE288" i="11"/>
  <c r="BE151" i="11"/>
  <c r="BE22" i="11"/>
  <c r="BE276" i="11"/>
  <c r="BE147" i="11"/>
  <c r="BE145" i="11"/>
  <c r="BE280" i="11"/>
  <c r="BE143" i="11"/>
  <c r="BE14" i="11"/>
  <c r="BE268" i="11"/>
  <c r="BE139" i="11"/>
  <c r="BE113" i="11"/>
  <c r="BE272" i="11"/>
  <c r="BE135" i="11"/>
  <c r="BE6" i="11"/>
  <c r="BE260" i="11"/>
  <c r="BE131" i="11"/>
  <c r="BE81" i="11"/>
  <c r="BE264" i="11"/>
  <c r="BE127" i="11"/>
  <c r="BE381" i="11"/>
  <c r="BE252" i="11"/>
  <c r="BE123" i="11"/>
  <c r="BE182" i="11"/>
  <c r="BE178" i="11"/>
  <c r="BE183" i="11"/>
  <c r="BE244" i="11"/>
  <c r="BE297" i="11"/>
  <c r="BE310" i="11"/>
  <c r="BE273" i="11"/>
  <c r="BE312" i="11"/>
  <c r="BE175" i="11"/>
  <c r="BE46" i="11"/>
  <c r="BE300" i="11"/>
  <c r="BE171" i="11"/>
  <c r="BE241" i="11"/>
  <c r="BE240" i="11"/>
  <c r="BE103" i="11"/>
  <c r="BE357" i="11"/>
  <c r="BE228" i="11"/>
  <c r="BE99" i="11"/>
  <c r="BE330" i="11"/>
  <c r="BE232" i="11"/>
  <c r="BE95" i="11"/>
  <c r="BE349" i="11"/>
  <c r="BE220" i="11"/>
  <c r="BE91" i="11"/>
  <c r="BE298" i="11"/>
  <c r="BE224" i="11"/>
  <c r="BE87" i="11"/>
  <c r="BE341" i="11"/>
  <c r="BE212" i="11"/>
  <c r="BE83" i="11"/>
  <c r="BE266" i="11"/>
  <c r="BE216" i="11"/>
  <c r="BE79" i="11"/>
  <c r="BE333" i="11"/>
  <c r="BE204" i="11"/>
  <c r="BE75" i="11"/>
  <c r="BE234" i="11"/>
  <c r="BE208" i="11"/>
  <c r="BE71" i="11"/>
  <c r="BE325" i="11"/>
  <c r="BE196" i="11"/>
  <c r="BE67" i="11"/>
  <c r="BE202" i="11"/>
  <c r="BE200" i="11"/>
  <c r="BE63" i="11"/>
  <c r="BE317" i="11"/>
  <c r="BE188" i="11"/>
  <c r="BE59" i="11"/>
  <c r="BE33" i="11"/>
  <c r="BE17" i="11"/>
  <c r="BE107" i="11"/>
  <c r="BE164" i="11"/>
  <c r="BE31" i="11"/>
  <c r="BE42" i="11"/>
  <c r="BE148" i="11"/>
  <c r="BE15" i="11"/>
  <c r="BE140" i="11"/>
  <c r="BE361" i="11"/>
  <c r="BE7" i="11"/>
  <c r="BE261" i="11"/>
  <c r="BE132" i="11"/>
  <c r="BE329" i="11"/>
  <c r="BE136" i="11"/>
  <c r="BE382" i="11"/>
  <c r="BE253" i="11"/>
  <c r="BE124" i="11"/>
  <c r="BE115" i="11"/>
  <c r="BE181" i="11"/>
  <c r="BE111" i="11"/>
  <c r="BE236" i="11"/>
  <c r="BE176" i="11"/>
  <c r="BE293" i="11"/>
  <c r="BE74" i="11"/>
  <c r="BE285" i="11"/>
  <c r="BE27" i="11"/>
  <c r="BE160" i="11"/>
  <c r="BE277" i="11"/>
  <c r="BE10" i="11"/>
  <c r="BE152" i="11"/>
  <c r="BE269" i="11"/>
  <c r="BE11" i="11"/>
  <c r="BE3" i="11"/>
  <c r="BE26" i="11"/>
  <c r="BE247" i="11"/>
  <c r="BE308" i="11"/>
  <c r="BE170" i="11"/>
  <c r="BE374" i="11"/>
  <c r="BE52" i="11"/>
  <c r="BE138" i="11"/>
  <c r="BE184" i="11"/>
  <c r="BE47" i="11"/>
  <c r="BE301" i="11"/>
  <c r="BE172" i="11"/>
  <c r="BE43" i="11"/>
  <c r="BE106" i="11"/>
  <c r="BE112" i="11"/>
  <c r="BE358" i="11"/>
  <c r="BE229" i="11"/>
  <c r="BE100" i="11"/>
  <c r="BE346" i="11"/>
  <c r="BE201" i="11"/>
  <c r="BE104" i="11"/>
  <c r="BE350" i="11"/>
  <c r="BE221" i="11"/>
  <c r="BE92" i="11"/>
  <c r="BE345" i="11"/>
  <c r="BE169" i="11"/>
  <c r="BE96" i="11"/>
  <c r="BE342" i="11"/>
  <c r="BE213" i="11"/>
  <c r="BE84" i="11"/>
  <c r="BE218" i="11"/>
  <c r="BE137" i="11"/>
  <c r="BE88" i="11"/>
  <c r="BE334" i="11"/>
  <c r="BE205" i="11"/>
  <c r="BE76" i="11"/>
  <c r="BE217" i="11"/>
  <c r="BE105" i="11"/>
  <c r="BE80" i="11"/>
  <c r="BE326" i="11"/>
  <c r="BE197" i="11"/>
  <c r="BE68" i="11"/>
  <c r="BE2" i="11"/>
  <c r="BE73" i="11"/>
  <c r="BE72" i="11"/>
  <c r="BE318" i="11"/>
  <c r="BE189" i="11"/>
  <c r="BE60" i="11"/>
  <c r="BU133" i="11"/>
  <c r="BU368" i="11"/>
  <c r="BU223" i="11"/>
  <c r="BU114" i="11"/>
  <c r="BU273" i="11"/>
  <c r="BU29" i="11"/>
  <c r="BQ297" i="11"/>
  <c r="BQ68" i="11"/>
  <c r="BU290" i="11"/>
  <c r="BU302" i="11"/>
  <c r="BU284" i="11"/>
  <c r="BU382" i="11"/>
  <c r="BU283" i="11"/>
  <c r="BU275" i="11"/>
  <c r="BU189" i="11"/>
  <c r="BU191" i="11"/>
  <c r="BU341" i="11"/>
  <c r="BU151" i="11"/>
  <c r="BU168" i="11"/>
  <c r="BU83" i="11"/>
  <c r="BU339" i="11"/>
  <c r="BU36" i="11"/>
  <c r="BU10" i="11"/>
  <c r="BU264" i="11"/>
  <c r="BU54" i="11"/>
  <c r="BU153" i="11"/>
  <c r="BQ367" i="11"/>
  <c r="BQ182" i="11"/>
  <c r="BQ171" i="11"/>
  <c r="BQ122" i="11"/>
  <c r="BQ293" i="11"/>
  <c r="BQ47" i="11"/>
  <c r="BQ72" i="11"/>
  <c r="BU134" i="11"/>
  <c r="BU120" i="11"/>
  <c r="BU179" i="11"/>
  <c r="BU379" i="11"/>
  <c r="BQ53" i="11"/>
  <c r="BQ159" i="11"/>
  <c r="BQ333" i="11"/>
  <c r="BQ128" i="11"/>
  <c r="BQ132" i="11"/>
  <c r="BQ357" i="11"/>
  <c r="BQ284" i="11"/>
  <c r="BQ52" i="11"/>
  <c r="BQ323" i="11"/>
  <c r="BQ196" i="11"/>
  <c r="BU337" i="11"/>
  <c r="BU185" i="11"/>
  <c r="BU99" i="11"/>
  <c r="BQ80" i="11"/>
  <c r="BQ184" i="11"/>
  <c r="BQ16" i="11"/>
  <c r="BQ317" i="11"/>
  <c r="BQ291" i="11"/>
  <c r="BQ229" i="11"/>
  <c r="E6" i="14"/>
  <c r="B2" i="14"/>
  <c r="C6" i="14"/>
  <c r="B7" i="14"/>
  <c r="BQ179" i="11"/>
  <c r="BQ85" i="11"/>
  <c r="BQ382" i="11"/>
  <c r="BQ125" i="11"/>
  <c r="BQ248" i="11"/>
  <c r="BQ330" i="11"/>
  <c r="BQ362" i="11"/>
  <c r="BQ138" i="11"/>
  <c r="BQ130" i="11"/>
  <c r="BQ6" i="11"/>
  <c r="BQ18" i="11"/>
  <c r="BQ231" i="11"/>
  <c r="BQ2" i="11"/>
  <c r="BQ24" i="11"/>
  <c r="BQ36" i="11"/>
  <c r="BQ226" i="11"/>
  <c r="BQ285" i="11"/>
  <c r="BQ27" i="11"/>
  <c r="BQ199" i="11"/>
  <c r="BQ34" i="11"/>
  <c r="BQ359" i="11"/>
  <c r="BQ232" i="11"/>
  <c r="BQ28" i="11"/>
  <c r="BQ92" i="11"/>
  <c r="BQ314" i="11"/>
  <c r="BQ146" i="11"/>
  <c r="BQ245" i="11"/>
  <c r="BQ79" i="11"/>
  <c r="B6" i="14"/>
  <c r="BQ305" i="11"/>
  <c r="BQ233" i="11"/>
  <c r="BQ234" i="11"/>
  <c r="BQ181" i="11"/>
  <c r="BQ343" i="11"/>
  <c r="BQ247" i="11"/>
  <c r="BQ302" i="11"/>
  <c r="BQ106" i="11"/>
  <c r="BQ115" i="11"/>
  <c r="BQ156" i="11"/>
  <c r="BQ124" i="11"/>
  <c r="BQ358" i="11"/>
  <c r="BQ57" i="11"/>
  <c r="BQ221" i="11"/>
  <c r="BQ190" i="11"/>
  <c r="BQ25" i="11"/>
  <c r="BQ98" i="11"/>
  <c r="BQ273" i="11"/>
  <c r="BQ319" i="11"/>
  <c r="BQ324" i="11"/>
  <c r="BQ332" i="11"/>
  <c r="BQ276" i="11"/>
  <c r="BQ158" i="11"/>
  <c r="BQ50" i="11"/>
  <c r="BQ240" i="11"/>
  <c r="BQ296" i="11"/>
  <c r="BQ259" i="11"/>
  <c r="BQ283" i="11"/>
  <c r="BQ108" i="11"/>
  <c r="BQ363" i="11"/>
  <c r="BQ365" i="11"/>
  <c r="BQ225" i="11"/>
  <c r="BQ147" i="11"/>
  <c r="BQ376" i="11"/>
  <c r="BQ20" i="11"/>
  <c r="BQ51" i="11"/>
  <c r="BQ49" i="11"/>
  <c r="BQ99" i="11"/>
  <c r="BQ118" i="11"/>
  <c r="BQ356" i="11"/>
  <c r="BQ165" i="11"/>
  <c r="BQ294" i="11"/>
  <c r="BQ298" i="11"/>
  <c r="BQ15" i="11"/>
  <c r="BQ151" i="11"/>
  <c r="BQ329" i="11"/>
  <c r="BQ364" i="11"/>
  <c r="BQ267" i="11"/>
  <c r="BQ166" i="11"/>
  <c r="BQ227" i="11"/>
  <c r="BQ321" i="11"/>
  <c r="BQ348" i="11"/>
  <c r="BQ30" i="11"/>
  <c r="BQ213" i="11"/>
  <c r="BQ207" i="11"/>
  <c r="BQ100" i="11"/>
  <c r="B5" i="14"/>
  <c r="B4" i="14"/>
  <c r="E4" i="14"/>
  <c r="C4" i="14"/>
  <c r="BQ178" i="11"/>
  <c r="BQ186" i="11"/>
  <c r="BQ224" i="11"/>
  <c r="BQ250" i="11"/>
  <c r="BQ331" i="11"/>
  <c r="BQ120" i="11"/>
  <c r="BQ129" i="11"/>
  <c r="BQ44" i="11"/>
  <c r="BQ249" i="11"/>
  <c r="BQ203" i="11"/>
  <c r="BQ69" i="11"/>
  <c r="BQ3" i="11"/>
  <c r="BQ105" i="11"/>
  <c r="BQ307" i="11"/>
  <c r="BQ183" i="11"/>
  <c r="BQ256" i="11"/>
  <c r="BQ48" i="11"/>
  <c r="BQ217" i="11"/>
  <c r="BQ340" i="11"/>
  <c r="BQ87" i="11"/>
  <c r="BQ131" i="11"/>
  <c r="BQ32" i="11"/>
  <c r="BQ83" i="11"/>
  <c r="BQ86" i="11"/>
  <c r="BQ243" i="11"/>
  <c r="BQ109" i="11"/>
  <c r="BQ175" i="11"/>
  <c r="BQ334" i="11"/>
  <c r="BQ180" i="11"/>
  <c r="BQ349" i="11"/>
  <c r="BQ185" i="11"/>
  <c r="BQ286" i="11"/>
  <c r="BQ104" i="11"/>
  <c r="BQ7" i="11"/>
  <c r="BQ374" i="11"/>
  <c r="BQ288" i="11"/>
  <c r="BQ205" i="11"/>
  <c r="BQ211" i="11"/>
  <c r="BQ12" i="11"/>
  <c r="BQ59" i="11"/>
  <c r="BQ170" i="11"/>
  <c r="BQ300" i="11"/>
  <c r="BQ246" i="11"/>
  <c r="BQ136" i="11"/>
  <c r="BQ268" i="11"/>
  <c r="BQ342" i="11"/>
  <c r="BQ45" i="11"/>
  <c r="BQ304" i="11"/>
  <c r="BQ13" i="11"/>
  <c r="BQ214" i="11"/>
  <c r="BQ101" i="11"/>
  <c r="BQ238" i="11"/>
  <c r="BQ280" i="11"/>
  <c r="BQ195" i="11"/>
  <c r="BQ335" i="11"/>
  <c r="BQ215" i="11"/>
  <c r="BQ265" i="11"/>
  <c r="BQ381" i="11"/>
  <c r="BQ76" i="11"/>
  <c r="BQ89" i="11"/>
  <c r="BQ208" i="11"/>
  <c r="BQ368" i="11"/>
  <c r="BQ71" i="11"/>
  <c r="BQ160" i="11"/>
  <c r="BQ202" i="11"/>
  <c r="BQ292" i="11"/>
  <c r="BQ46" i="11"/>
  <c r="BQ370" i="11"/>
  <c r="BQ90" i="11"/>
  <c r="BQ22" i="11"/>
  <c r="BQ74" i="11"/>
  <c r="BQ126" i="11"/>
  <c r="BQ174" i="11"/>
  <c r="BQ311" i="11"/>
  <c r="BQ142" i="11"/>
  <c r="BQ230" i="11"/>
  <c r="BQ354" i="11"/>
  <c r="BQ320" i="11"/>
  <c r="BQ77" i="11"/>
  <c r="BQ306" i="11"/>
  <c r="BQ360" i="11"/>
  <c r="BQ236" i="11"/>
  <c r="BQ346" i="11"/>
  <c r="BQ261" i="11"/>
  <c r="BQ209" i="11"/>
  <c r="BQ254" i="11"/>
  <c r="BQ164" i="11"/>
  <c r="BQ310" i="11"/>
  <c r="BQ272" i="11"/>
  <c r="BQ344" i="11"/>
  <c r="BQ219" i="11"/>
  <c r="BQ38" i="11"/>
  <c r="BQ295" i="11"/>
  <c r="BQ73" i="11"/>
  <c r="BQ252" i="11"/>
  <c r="BQ88" i="11"/>
  <c r="BQ11" i="11"/>
  <c r="BQ123" i="11"/>
  <c r="BQ282" i="11"/>
  <c r="BQ299" i="11"/>
  <c r="BQ56" i="11"/>
  <c r="BQ338" i="11"/>
  <c r="BQ41" i="11"/>
  <c r="BQ278" i="11"/>
  <c r="BQ206" i="11"/>
  <c r="BQ82" i="11"/>
  <c r="BQ144" i="11"/>
  <c r="BQ289" i="11"/>
  <c r="BQ228" i="11"/>
  <c r="BQ127" i="11"/>
  <c r="BQ277" i="11"/>
  <c r="BQ210" i="11"/>
  <c r="BQ325" i="11"/>
  <c r="BQ337" i="11"/>
  <c r="BQ84" i="11"/>
  <c r="BQ21" i="11"/>
  <c r="BQ93" i="11"/>
  <c r="BQ287" i="11"/>
  <c r="BQ281" i="11"/>
  <c r="BQ62" i="11"/>
  <c r="BQ14" i="11"/>
  <c r="BQ154" i="11"/>
  <c r="BQ110" i="11"/>
  <c r="BQ242" i="11"/>
  <c r="BQ235" i="11"/>
  <c r="BQ37" i="11"/>
  <c r="BQ380" i="11"/>
  <c r="BQ133" i="11"/>
  <c r="BQ168" i="11"/>
  <c r="BQ9" i="11"/>
  <c r="BQ253" i="11"/>
  <c r="BQ379" i="11"/>
  <c r="BQ290" i="11"/>
  <c r="BQ139" i="11"/>
  <c r="BQ375" i="11"/>
  <c r="BQ347" i="11"/>
  <c r="BQ373" i="11"/>
  <c r="BQ96" i="11"/>
  <c r="BQ341" i="11"/>
  <c r="BQ308" i="11"/>
  <c r="BQ191" i="11"/>
  <c r="BQ193" i="11"/>
  <c r="BQ269" i="11"/>
  <c r="BQ222" i="11"/>
  <c r="BQ257" i="11"/>
  <c r="BQ177" i="11"/>
  <c r="BQ67" i="11"/>
  <c r="BQ263" i="11"/>
  <c r="BQ10" i="11"/>
  <c r="BQ40" i="11"/>
  <c r="BQ78" i="11"/>
  <c r="BQ91" i="11"/>
  <c r="BQ152" i="11"/>
  <c r="BQ318" i="11"/>
  <c r="BQ262" i="11"/>
  <c r="BQ121" i="11"/>
  <c r="BQ192" i="11"/>
  <c r="BQ60" i="11"/>
  <c r="BQ145" i="11"/>
  <c r="BQ197" i="11"/>
  <c r="BQ169" i="11"/>
  <c r="BQ260" i="11"/>
  <c r="BQ339" i="11"/>
  <c r="BQ173" i="11"/>
  <c r="BQ239" i="11"/>
  <c r="BQ81" i="11"/>
  <c r="BQ361" i="11"/>
  <c r="BQ54" i="11"/>
  <c r="BQ312" i="11"/>
  <c r="BQ143" i="11"/>
  <c r="BQ135" i="11"/>
  <c r="D6" i="14"/>
  <c r="BQ322" i="11"/>
  <c r="BQ176" i="11"/>
  <c r="BQ64" i="11"/>
  <c r="BQ5" i="11"/>
  <c r="BQ161" i="11"/>
  <c r="BQ33" i="11"/>
  <c r="BQ377" i="11"/>
  <c r="BQ371" i="11"/>
  <c r="BQ140" i="11"/>
  <c r="BQ237" i="11"/>
  <c r="BQ275" i="11"/>
  <c r="BQ157" i="11"/>
  <c r="BQ119" i="11"/>
  <c r="BQ17" i="11"/>
  <c r="BQ316" i="11"/>
  <c r="BQ66" i="11"/>
  <c r="BQ75" i="11"/>
  <c r="BQ167" i="11"/>
  <c r="BQ42" i="11"/>
  <c r="BQ114" i="11"/>
  <c r="BQ95" i="11"/>
  <c r="BQ244" i="11"/>
  <c r="BQ23" i="11"/>
  <c r="BQ113" i="11"/>
  <c r="BQ351" i="11"/>
  <c r="BQ155" i="11"/>
  <c r="BQ327" i="11"/>
  <c r="BQ63" i="11"/>
  <c r="BQ303" i="11"/>
  <c r="BQ134" i="11"/>
  <c r="BQ313" i="11"/>
  <c r="BQ251" i="11"/>
  <c r="BQ141" i="11"/>
  <c r="BQ194" i="11"/>
  <c r="BQ97" i="11"/>
  <c r="BQ70" i="11"/>
  <c r="BQ326" i="11"/>
  <c r="BQ107" i="11"/>
  <c r="BQ271" i="11"/>
  <c r="BQ372" i="11"/>
  <c r="BQ200" i="11"/>
  <c r="BQ172" i="11"/>
  <c r="BQ58" i="11"/>
  <c r="BQ26" i="11"/>
  <c r="BQ43" i="11"/>
  <c r="BQ35" i="11"/>
  <c r="BQ163" i="11"/>
  <c r="BQ270" i="11"/>
  <c r="BQ116" i="11"/>
  <c r="BQ8" i="11"/>
  <c r="BQ216" i="11"/>
  <c r="BQ187" i="11"/>
  <c r="BQ212" i="11"/>
  <c r="BQ264" i="11"/>
  <c r="BQ201" i="11"/>
  <c r="BQ241" i="11"/>
  <c r="BQ149" i="11"/>
  <c r="BQ345" i="11"/>
  <c r="BQ309" i="11"/>
  <c r="BQ103" i="11"/>
  <c r="BQ117" i="11"/>
  <c r="BQ279" i="11"/>
  <c r="BQ328" i="11"/>
  <c r="BQ55" i="11"/>
  <c r="BQ315" i="11"/>
  <c r="BQ352" i="11"/>
  <c r="BQ366" i="11"/>
  <c r="BQ39" i="11"/>
  <c r="BQ162" i="11"/>
  <c r="BQ111" i="11"/>
  <c r="BQ188" i="11"/>
  <c r="BQ266" i="11"/>
  <c r="BQ198" i="11"/>
  <c r="BQ223" i="11"/>
  <c r="BQ189" i="11"/>
  <c r="BQ258" i="11"/>
  <c r="BQ19" i="11"/>
  <c r="BQ94" i="11"/>
  <c r="BQ102" i="11"/>
  <c r="BQ61" i="11"/>
  <c r="BQ112" i="11"/>
  <c r="BQ355" i="11"/>
  <c r="BQ204" i="11"/>
  <c r="BQ150" i="11"/>
  <c r="BQ220" i="11"/>
  <c r="BQ29" i="11"/>
  <c r="BQ350" i="11"/>
  <c r="BQ255" i="11"/>
  <c r="BQ153" i="11"/>
  <c r="BQ336" i="11"/>
  <c r="BQ218" i="11"/>
  <c r="BQ148" i="11"/>
  <c r="BQ369" i="11"/>
  <c r="BQ65" i="11"/>
  <c r="BQ378" i="11"/>
  <c r="BQ274" i="11"/>
  <c r="BQ137" i="11"/>
  <c r="BQ31" i="11"/>
  <c r="BQ353" i="11"/>
  <c r="BQ301" i="11"/>
  <c r="BU206" i="11"/>
  <c r="AP60" i="11"/>
  <c r="AR60" i="11" s="1"/>
  <c r="BU306" i="11"/>
  <c r="BU63" i="11"/>
  <c r="BU248" i="11"/>
  <c r="BU305" i="11"/>
  <c r="BU307" i="11"/>
  <c r="BU50" i="11"/>
  <c r="BU155" i="11"/>
  <c r="BU20" i="11"/>
  <c r="BL2" i="11"/>
  <c r="BU71" i="11"/>
  <c r="BU81" i="11"/>
  <c r="BU61" i="11"/>
  <c r="BU309" i="11"/>
  <c r="BU238" i="11"/>
  <c r="BU40" i="11"/>
  <c r="BU352" i="11"/>
  <c r="BU147" i="11"/>
  <c r="BU131" i="11"/>
  <c r="BU225" i="11"/>
  <c r="BU187" i="11"/>
  <c r="BU367" i="11"/>
  <c r="BU116" i="11"/>
  <c r="BU45" i="11"/>
  <c r="BU357" i="11"/>
  <c r="BU286" i="11"/>
  <c r="BU152" i="11"/>
  <c r="BU270" i="11"/>
  <c r="AP67" i="11"/>
  <c r="AR67" i="11" s="1"/>
  <c r="BU325" i="11"/>
  <c r="BU154" i="11"/>
  <c r="BU207" i="11"/>
  <c r="BU52" i="11"/>
  <c r="BU300" i="11"/>
  <c r="BU229" i="11"/>
  <c r="BU222" i="11"/>
  <c r="BU24" i="11"/>
  <c r="BF92" i="11"/>
  <c r="BH92" i="11" s="1"/>
  <c r="BT2" i="11"/>
  <c r="AF2" i="11"/>
  <c r="AP313" i="11"/>
  <c r="AR313" i="11" s="1"/>
  <c r="AP378" i="11"/>
  <c r="AR378" i="11" s="1"/>
  <c r="BU196" i="11"/>
  <c r="BU251" i="11"/>
  <c r="BU4" i="11"/>
  <c r="BU5" i="11"/>
  <c r="BU353" i="11"/>
  <c r="BU345" i="11"/>
  <c r="BU209" i="11"/>
  <c r="BU318" i="11"/>
  <c r="BU380" i="11"/>
  <c r="BU319" i="11"/>
  <c r="BU211" i="11"/>
  <c r="BU56" i="11"/>
  <c r="BU245" i="11"/>
  <c r="BU115" i="11"/>
  <c r="BU2" i="11"/>
  <c r="BU304" i="11"/>
  <c r="BU174" i="11"/>
  <c r="BU236" i="11"/>
  <c r="BU362" i="11"/>
  <c r="BU370" i="11"/>
  <c r="BU103" i="11"/>
  <c r="BU165" i="11"/>
  <c r="BU35" i="11"/>
  <c r="BU359" i="11"/>
  <c r="BU288" i="11"/>
  <c r="BU158" i="11"/>
  <c r="BU220" i="11"/>
  <c r="BU330" i="11"/>
  <c r="BU338" i="11"/>
  <c r="BU87" i="11"/>
  <c r="BU149" i="11"/>
  <c r="BU19" i="11"/>
  <c r="BU322" i="11"/>
  <c r="BU14" i="11"/>
  <c r="AP76" i="11"/>
  <c r="AR76" i="11" s="1"/>
  <c r="BU139" i="11"/>
  <c r="BU328" i="11"/>
  <c r="BU105" i="11"/>
  <c r="BU3" i="11"/>
  <c r="BU6" i="11"/>
  <c r="BU49" i="11"/>
  <c r="BU33" i="11"/>
  <c r="BU190" i="11"/>
  <c r="BU252" i="11"/>
  <c r="BU121" i="11"/>
  <c r="BU274" i="11"/>
  <c r="BU55" i="11"/>
  <c r="BU181" i="11"/>
  <c r="BU90" i="11"/>
  <c r="BU135" i="11"/>
  <c r="BU240" i="11"/>
  <c r="BU46" i="11"/>
  <c r="BU108" i="11"/>
  <c r="BU234" i="11"/>
  <c r="BU98" i="11"/>
  <c r="BU358" i="11"/>
  <c r="BU101" i="11"/>
  <c r="BU89" i="11"/>
  <c r="BU74" i="11"/>
  <c r="BU224" i="11"/>
  <c r="BU30" i="11"/>
  <c r="BU92" i="11"/>
  <c r="BU202" i="11"/>
  <c r="BU34" i="11"/>
  <c r="BU342" i="11"/>
  <c r="BU85" i="11"/>
  <c r="BU287" i="11"/>
  <c r="BU241" i="11"/>
  <c r="BU141" i="11"/>
  <c r="AP10" i="11"/>
  <c r="AR10" i="11" s="1"/>
  <c r="BU183" i="11"/>
  <c r="BU326" i="11"/>
  <c r="BU200" i="11"/>
  <c r="BU175" i="11"/>
  <c r="BU260" i="11"/>
  <c r="BU295" i="11"/>
  <c r="BU320" i="11"/>
  <c r="BU126" i="11"/>
  <c r="BU188" i="11"/>
  <c r="BU266" i="11"/>
  <c r="BU146" i="11"/>
  <c r="BU374" i="11"/>
  <c r="BU117" i="11"/>
  <c r="BU347" i="11"/>
  <c r="BU323" i="11"/>
  <c r="BU176" i="11"/>
  <c r="BU365" i="11"/>
  <c r="BU44" i="11"/>
  <c r="BU82" i="11"/>
  <c r="BU289" i="11"/>
  <c r="BU294" i="11"/>
  <c r="BU37" i="11"/>
  <c r="BU219" i="11"/>
  <c r="BU291" i="11"/>
  <c r="BU160" i="11"/>
  <c r="BU349" i="11"/>
  <c r="BU28" i="11"/>
  <c r="BU18" i="11"/>
  <c r="BU257" i="11"/>
  <c r="BU278" i="11"/>
  <c r="BU21" i="11"/>
  <c r="BU315" i="11"/>
  <c r="BU336" i="11"/>
  <c r="BU77" i="11"/>
  <c r="AP265" i="11"/>
  <c r="AR265" i="11" s="1"/>
  <c r="BU7" i="11"/>
  <c r="BU68" i="11"/>
  <c r="BU198" i="11"/>
  <c r="BU178" i="11"/>
  <c r="BU159" i="11"/>
  <c r="BU167" i="11"/>
  <c r="BU192" i="11"/>
  <c r="BU381" i="11"/>
  <c r="BU124" i="11"/>
  <c r="BU329" i="11"/>
  <c r="BU193" i="11"/>
  <c r="BU310" i="11"/>
  <c r="BU372" i="11"/>
  <c r="BU255" i="11"/>
  <c r="BU195" i="11"/>
  <c r="BU48" i="11"/>
  <c r="BU237" i="11"/>
  <c r="BU107" i="11"/>
  <c r="BU169" i="11"/>
  <c r="BU360" i="11"/>
  <c r="BU230" i="11"/>
  <c r="BU292" i="11"/>
  <c r="BU122" i="11"/>
  <c r="BU163" i="11"/>
  <c r="BU32" i="11"/>
  <c r="BU221" i="11"/>
  <c r="BU91" i="11"/>
  <c r="BU137" i="11"/>
  <c r="BU344" i="11"/>
  <c r="BU214" i="11"/>
  <c r="BU276" i="11"/>
  <c r="BU314" i="11"/>
  <c r="BU208" i="11"/>
  <c r="BU204" i="11"/>
  <c r="AP112" i="11"/>
  <c r="AR112" i="11" s="1"/>
  <c r="BU261" i="11"/>
  <c r="BU298" i="11"/>
  <c r="BU69" i="11"/>
  <c r="BU72" i="11"/>
  <c r="BU271" i="11"/>
  <c r="BU355" i="11"/>
  <c r="BU128" i="11"/>
  <c r="BU317" i="11"/>
  <c r="BU60" i="11"/>
  <c r="BU201" i="11"/>
  <c r="BU376" i="11"/>
  <c r="BU246" i="11"/>
  <c r="BU308" i="11"/>
  <c r="BU378" i="11"/>
  <c r="BU9" i="11"/>
  <c r="BU111" i="11"/>
  <c r="BU173" i="11"/>
  <c r="BU43" i="11"/>
  <c r="BU375" i="11"/>
  <c r="BU296" i="11"/>
  <c r="BU166" i="11"/>
  <c r="BU228" i="11"/>
  <c r="BU346" i="11"/>
  <c r="BU354" i="11"/>
  <c r="BU95" i="11"/>
  <c r="BU157" i="11"/>
  <c r="BU27" i="11"/>
  <c r="BU343" i="11"/>
  <c r="BU280" i="11"/>
  <c r="BU150" i="11"/>
  <c r="BU212" i="11"/>
  <c r="BU377" i="11"/>
  <c r="BU16" i="11"/>
  <c r="BU12" i="11"/>
  <c r="AP296" i="11"/>
  <c r="AR296" i="11" s="1"/>
  <c r="BU335" i="11"/>
  <c r="BU243" i="11"/>
  <c r="BU361" i="11"/>
  <c r="BU324" i="11"/>
  <c r="BU25" i="11"/>
  <c r="BU73" i="11"/>
  <c r="BU127" i="11"/>
  <c r="BU253" i="11"/>
  <c r="BU59" i="11"/>
  <c r="BU279" i="11"/>
  <c r="BU312" i="11"/>
  <c r="BU118" i="11"/>
  <c r="BU180" i="11"/>
  <c r="BU250" i="11"/>
  <c r="BU130" i="11"/>
  <c r="BU366" i="11"/>
  <c r="BU109" i="11"/>
  <c r="BU363" i="11"/>
  <c r="BU106" i="11"/>
  <c r="BU232" i="11"/>
  <c r="BU38" i="11"/>
  <c r="BU100" i="11"/>
  <c r="BU218" i="11"/>
  <c r="BU66" i="11"/>
  <c r="BU350" i="11"/>
  <c r="BU93" i="11"/>
  <c r="BU351" i="11"/>
  <c r="BU42" i="11"/>
  <c r="BU216" i="11"/>
  <c r="BU22" i="11"/>
  <c r="BU84" i="11"/>
  <c r="BU113" i="11"/>
  <c r="BU79" i="11"/>
  <c r="AV2" i="11"/>
  <c r="BF152" i="11"/>
  <c r="BH152" i="11" s="1"/>
  <c r="BF2" i="11"/>
  <c r="I51" i="11" s="1"/>
  <c r="AP232" i="11"/>
  <c r="AR232" i="11" s="1"/>
  <c r="AP379" i="11"/>
  <c r="AR379" i="11" s="1"/>
  <c r="AP249" i="11"/>
  <c r="AR249" i="11" s="1"/>
  <c r="AP324" i="11"/>
  <c r="AR324" i="11" s="1"/>
  <c r="AP261" i="11"/>
  <c r="AR261" i="11" s="1"/>
  <c r="AP130" i="11"/>
  <c r="AR130" i="11" s="1"/>
  <c r="AP333" i="11"/>
  <c r="AR333" i="11" s="1"/>
  <c r="BF201" i="11"/>
  <c r="BH201" i="11" s="1"/>
  <c r="AP201" i="11"/>
  <c r="AR201" i="11" s="1"/>
  <c r="AP66" i="11"/>
  <c r="AR66" i="11" s="1"/>
  <c r="AP269" i="11"/>
  <c r="AR269" i="11" s="1"/>
  <c r="BF196" i="11"/>
  <c r="BH196" i="11" s="1"/>
  <c r="AN2" i="11"/>
  <c r="AP355" i="11"/>
  <c r="AR355" i="11" s="1"/>
  <c r="AP271" i="11"/>
  <c r="AR271" i="11" s="1"/>
  <c r="AP88" i="11"/>
  <c r="AR88" i="11" s="1"/>
  <c r="AP50" i="11"/>
  <c r="AR50" i="11" s="1"/>
  <c r="AP363" i="11"/>
  <c r="AR363" i="11" s="1"/>
  <c r="BF147" i="11"/>
  <c r="BH147" i="11" s="1"/>
  <c r="AP150" i="11"/>
  <c r="AR150" i="11" s="1"/>
  <c r="AP181" i="11"/>
  <c r="AR181" i="11" s="1"/>
  <c r="AP374" i="11"/>
  <c r="AR374" i="11" s="1"/>
  <c r="AP136" i="11"/>
  <c r="AR136" i="11" s="1"/>
  <c r="AP98" i="11"/>
  <c r="AR98" i="11" s="1"/>
  <c r="BU186" i="11"/>
  <c r="BU369" i="11"/>
  <c r="BU334" i="11"/>
  <c r="BU268" i="11"/>
  <c r="BF297" i="11"/>
  <c r="BH297" i="11" s="1"/>
  <c r="BF6" i="11"/>
  <c r="BH6" i="11" s="1"/>
  <c r="AP78" i="11"/>
  <c r="AR78" i="11" s="1"/>
  <c r="AP319" i="11"/>
  <c r="AR319" i="11" s="1"/>
  <c r="AP105" i="11"/>
  <c r="AR105" i="11" s="1"/>
  <c r="AP362" i="11"/>
  <c r="AR362" i="11" s="1"/>
  <c r="BU327" i="11"/>
  <c r="BU272" i="11"/>
  <c r="BU142" i="11"/>
  <c r="BF129" i="11"/>
  <c r="BH129" i="11" s="1"/>
  <c r="BF245" i="11"/>
  <c r="BH245" i="11" s="1"/>
  <c r="AP236" i="11"/>
  <c r="AR236" i="11" s="1"/>
  <c r="AP62" i="11"/>
  <c r="AR62" i="11" s="1"/>
  <c r="AP191" i="11"/>
  <c r="AR191" i="11" s="1"/>
  <c r="AP153" i="11"/>
  <c r="AR153" i="11" s="1"/>
  <c r="BF303" i="11"/>
  <c r="BH303" i="11" s="1"/>
  <c r="BF100" i="11"/>
  <c r="BH100" i="11" s="1"/>
  <c r="BU57" i="11"/>
  <c r="BU259" i="11"/>
  <c r="BU144" i="11"/>
  <c r="BU333" i="11"/>
  <c r="BF341" i="11"/>
  <c r="BH341" i="11" s="1"/>
  <c r="BF346" i="11"/>
  <c r="BH346" i="11" s="1"/>
  <c r="AP133" i="11"/>
  <c r="AR133" i="11" s="1"/>
  <c r="AP142" i="11"/>
  <c r="AR142" i="11" s="1"/>
  <c r="AP26" i="11"/>
  <c r="AR26" i="11" s="1"/>
  <c r="AP17" i="11"/>
  <c r="AR17" i="11" s="1"/>
  <c r="AP152" i="11"/>
  <c r="AR152" i="11" s="1"/>
  <c r="AP169" i="11"/>
  <c r="AR169" i="11" s="1"/>
  <c r="AP114" i="11"/>
  <c r="AR114" i="11" s="1"/>
  <c r="AP51" i="11"/>
  <c r="AR51" i="11" s="1"/>
  <c r="AP184" i="11"/>
  <c r="AR184" i="11" s="1"/>
  <c r="AP248" i="11"/>
  <c r="AR248" i="11" s="1"/>
  <c r="AP226" i="11"/>
  <c r="AR226" i="11" s="1"/>
  <c r="AP124" i="11"/>
  <c r="AR124" i="11" s="1"/>
  <c r="AP94" i="11"/>
  <c r="AR94" i="11" s="1"/>
  <c r="AP31" i="11"/>
  <c r="AR31" i="11" s="1"/>
  <c r="AP217" i="11"/>
  <c r="AR217" i="11" s="1"/>
  <c r="AP179" i="11"/>
  <c r="AR179" i="11" s="1"/>
  <c r="AP149" i="11"/>
  <c r="AR149" i="11" s="1"/>
  <c r="AP327" i="11"/>
  <c r="AR327" i="11" s="1"/>
  <c r="AP264" i="11"/>
  <c r="AR264" i="11" s="1"/>
  <c r="AP242" i="11"/>
  <c r="AR242" i="11" s="1"/>
  <c r="AP140" i="11"/>
  <c r="AR140" i="11" s="1"/>
  <c r="AP110" i="11"/>
  <c r="AR110" i="11" s="1"/>
  <c r="AP47" i="11"/>
  <c r="AR47" i="11" s="1"/>
  <c r="AP233" i="11"/>
  <c r="AR233" i="11" s="1"/>
  <c r="AP195" i="11"/>
  <c r="AR195" i="11" s="1"/>
  <c r="AP165" i="11"/>
  <c r="AR165" i="11" s="1"/>
  <c r="AP143" i="11"/>
  <c r="AR143" i="11" s="1"/>
  <c r="AP280" i="11"/>
  <c r="AR280" i="11" s="1"/>
  <c r="AP258" i="11"/>
  <c r="AR258" i="11" s="1"/>
  <c r="AP220" i="11"/>
  <c r="AR220" i="11" s="1"/>
  <c r="AP190" i="11"/>
  <c r="AR190" i="11" s="1"/>
  <c r="AP96" i="11"/>
  <c r="AR96" i="11" s="1"/>
  <c r="AP377" i="11"/>
  <c r="AR377" i="11" s="1"/>
  <c r="AP339" i="11"/>
  <c r="AR339" i="11" s="1"/>
  <c r="AP309" i="11"/>
  <c r="AR309" i="11" s="1"/>
  <c r="AP167" i="11"/>
  <c r="AR167" i="11" s="1"/>
  <c r="AP65" i="11"/>
  <c r="AR65" i="11" s="1"/>
  <c r="AP19" i="11"/>
  <c r="AR19" i="11" s="1"/>
  <c r="AP300" i="11"/>
  <c r="AR300" i="11" s="1"/>
  <c r="AP270" i="11"/>
  <c r="AR270" i="11" s="1"/>
  <c r="AP180" i="11"/>
  <c r="AR180" i="11" s="1"/>
  <c r="AP18" i="11"/>
  <c r="AR18" i="11" s="1"/>
  <c r="AP154" i="11"/>
  <c r="AR154" i="11" s="1"/>
  <c r="AP33" i="11"/>
  <c r="AR33" i="11" s="1"/>
  <c r="AP346" i="11"/>
  <c r="AR346" i="11" s="1"/>
  <c r="AP312" i="11"/>
  <c r="AR312" i="11" s="1"/>
  <c r="AP290" i="11"/>
  <c r="AR290" i="11" s="1"/>
  <c r="AP188" i="11"/>
  <c r="AR188" i="11" s="1"/>
  <c r="AP158" i="11"/>
  <c r="AR158" i="11" s="1"/>
  <c r="AP12" i="11"/>
  <c r="AR12" i="11" s="1"/>
  <c r="AP281" i="11"/>
  <c r="AR281" i="11" s="1"/>
  <c r="AP243" i="11"/>
  <c r="AR243" i="11" s="1"/>
  <c r="AP213" i="11"/>
  <c r="AR213" i="11" s="1"/>
  <c r="AP151" i="11"/>
  <c r="AR151" i="11" s="1"/>
  <c r="AP328" i="11"/>
  <c r="AR328" i="11" s="1"/>
  <c r="AP306" i="11"/>
  <c r="AR306" i="11" s="1"/>
  <c r="AP204" i="11"/>
  <c r="AR204" i="11" s="1"/>
  <c r="AP174" i="11"/>
  <c r="AR174" i="11" s="1"/>
  <c r="AP28" i="11"/>
  <c r="AR28" i="11" s="1"/>
  <c r="AP297" i="11"/>
  <c r="AR297" i="11" s="1"/>
  <c r="AP259" i="11"/>
  <c r="AR259" i="11" s="1"/>
  <c r="AP229" i="11"/>
  <c r="AR229" i="11" s="1"/>
  <c r="AP279" i="11"/>
  <c r="AR279" i="11" s="1"/>
  <c r="AP344" i="11"/>
  <c r="AR344" i="11" s="1"/>
  <c r="AP322" i="11"/>
  <c r="AR322" i="11" s="1"/>
  <c r="AP284" i="11"/>
  <c r="AR284" i="11" s="1"/>
  <c r="AP254" i="11"/>
  <c r="AR254" i="11" s="1"/>
  <c r="AP160" i="11"/>
  <c r="AR160" i="11" s="1"/>
  <c r="AP74" i="11"/>
  <c r="AR74" i="11" s="1"/>
  <c r="AP34" i="11"/>
  <c r="AR34" i="11" s="1"/>
  <c r="AP373" i="11"/>
  <c r="AR373" i="11" s="1"/>
  <c r="AP303" i="11"/>
  <c r="AR303" i="11" s="1"/>
  <c r="AP129" i="11"/>
  <c r="AR129" i="11" s="1"/>
  <c r="AP91" i="11"/>
  <c r="AR91" i="11" s="1"/>
  <c r="AP364" i="11"/>
  <c r="AR364" i="11" s="1"/>
  <c r="AP334" i="11"/>
  <c r="AR334" i="11" s="1"/>
  <c r="AP325" i="11"/>
  <c r="AR325" i="11" s="1"/>
  <c r="AP163" i="11"/>
  <c r="AR163" i="11" s="1"/>
  <c r="AP291" i="11"/>
  <c r="AR291" i="11" s="1"/>
  <c r="AP137" i="11"/>
  <c r="AR137" i="11" s="1"/>
  <c r="AP116" i="11"/>
  <c r="AR116" i="11" s="1"/>
  <c r="AP81" i="11"/>
  <c r="AR81" i="11" s="1"/>
  <c r="AP354" i="11"/>
  <c r="AR354" i="11" s="1"/>
  <c r="AP316" i="11"/>
  <c r="AR316" i="11" s="1"/>
  <c r="AP286" i="11"/>
  <c r="AR286" i="11" s="1"/>
  <c r="AP64" i="11"/>
  <c r="AR64" i="11" s="1"/>
  <c r="AP41" i="11"/>
  <c r="AR41" i="11" s="1"/>
  <c r="AP371" i="11"/>
  <c r="AR371" i="11" s="1"/>
  <c r="AP277" i="11"/>
  <c r="AR277" i="11" s="1"/>
  <c r="AP46" i="11"/>
  <c r="AR46" i="11" s="1"/>
  <c r="AP97" i="11"/>
  <c r="AR97" i="11" s="1"/>
  <c r="AP370" i="11"/>
  <c r="AR370" i="11" s="1"/>
  <c r="AP332" i="11"/>
  <c r="AR332" i="11" s="1"/>
  <c r="AP302" i="11"/>
  <c r="AR302" i="11" s="1"/>
  <c r="AP80" i="11"/>
  <c r="AR80" i="11" s="1"/>
  <c r="AP58" i="11"/>
  <c r="AR58" i="11" s="1"/>
  <c r="AP8" i="11"/>
  <c r="AR8" i="11" s="1"/>
  <c r="AP293" i="11"/>
  <c r="AR293" i="11" s="1"/>
  <c r="AP175" i="11"/>
  <c r="AR175" i="11" s="1"/>
  <c r="AP113" i="11"/>
  <c r="AR113" i="11" s="1"/>
  <c r="AP75" i="11"/>
  <c r="AR75" i="11" s="1"/>
  <c r="AP44" i="11"/>
  <c r="AR44" i="11" s="1"/>
  <c r="AP382" i="11"/>
  <c r="AR382" i="11" s="1"/>
  <c r="AP224" i="11"/>
  <c r="AR224" i="11" s="1"/>
  <c r="AP202" i="11"/>
  <c r="AR202" i="11" s="1"/>
  <c r="AP164" i="11"/>
  <c r="AR164" i="11" s="1"/>
  <c r="AP70" i="11"/>
  <c r="AR70" i="11" s="1"/>
  <c r="AP7" i="11"/>
  <c r="AR7" i="11" s="1"/>
  <c r="AP257" i="11"/>
  <c r="AR257" i="11" s="1"/>
  <c r="AP155" i="11"/>
  <c r="AR155" i="11" s="1"/>
  <c r="AP125" i="11"/>
  <c r="AR125" i="11" s="1"/>
  <c r="AP335" i="11"/>
  <c r="AR335" i="11" s="1"/>
  <c r="AP13" i="11"/>
  <c r="AR13" i="11" s="1"/>
  <c r="AP86" i="11"/>
  <c r="AR86" i="11" s="1"/>
  <c r="AP214" i="11"/>
  <c r="AR214" i="11" s="1"/>
  <c r="AP282" i="11"/>
  <c r="AR282" i="11" s="1"/>
  <c r="AP145" i="11"/>
  <c r="AR145" i="11" s="1"/>
  <c r="AP42" i="11"/>
  <c r="AR42" i="11" s="1"/>
  <c r="AP380" i="11"/>
  <c r="AR380" i="11" s="1"/>
  <c r="AP350" i="11"/>
  <c r="AR350" i="11" s="1"/>
  <c r="AP128" i="11"/>
  <c r="AR128" i="11" s="1"/>
  <c r="AP106" i="11"/>
  <c r="AR106" i="11" s="1"/>
  <c r="AP68" i="11"/>
  <c r="AR68" i="11" s="1"/>
  <c r="AP341" i="11"/>
  <c r="AR341" i="11" s="1"/>
  <c r="AP127" i="11"/>
  <c r="AR127" i="11" s="1"/>
  <c r="AP161" i="11"/>
  <c r="AR161" i="11" s="1"/>
  <c r="AP59" i="11"/>
  <c r="AR59" i="11" s="1"/>
  <c r="AP22" i="11"/>
  <c r="AR22" i="11" s="1"/>
  <c r="AP366" i="11"/>
  <c r="AR366" i="11" s="1"/>
  <c r="AP144" i="11"/>
  <c r="AR144" i="11" s="1"/>
  <c r="AP122" i="11"/>
  <c r="AR122" i="11" s="1"/>
  <c r="AP84" i="11"/>
  <c r="AR84" i="11" s="1"/>
  <c r="AP357" i="11"/>
  <c r="AR357" i="11" s="1"/>
  <c r="AP255" i="11"/>
  <c r="AR255" i="11" s="1"/>
  <c r="AP177" i="11"/>
  <c r="AR177" i="11" s="1"/>
  <c r="AP139" i="11"/>
  <c r="AR139" i="11" s="1"/>
  <c r="AP109" i="11"/>
  <c r="AR109" i="11" s="1"/>
  <c r="AP207" i="11"/>
  <c r="AR207" i="11" s="1"/>
  <c r="AP288" i="11"/>
  <c r="AR288" i="11" s="1"/>
  <c r="AP266" i="11"/>
  <c r="AR266" i="11" s="1"/>
  <c r="AP228" i="11"/>
  <c r="AR228" i="11" s="1"/>
  <c r="AP134" i="11"/>
  <c r="AR134" i="11" s="1"/>
  <c r="AP25" i="11"/>
  <c r="AR25" i="11" s="1"/>
  <c r="AP321" i="11"/>
  <c r="AR321" i="11" s="1"/>
  <c r="AP219" i="11"/>
  <c r="AR219" i="11" s="1"/>
  <c r="AP189" i="11"/>
  <c r="AR189" i="11" s="1"/>
  <c r="AP95" i="11"/>
  <c r="AR95" i="11" s="1"/>
  <c r="AP176" i="11"/>
  <c r="AR176" i="11" s="1"/>
  <c r="AP295" i="11"/>
  <c r="AR295" i="11" s="1"/>
  <c r="AP119" i="11"/>
  <c r="AR119" i="11" s="1"/>
  <c r="AP52" i="11"/>
  <c r="AR52" i="11" s="1"/>
  <c r="AP23" i="11"/>
  <c r="AR23" i="11" s="1"/>
  <c r="AP209" i="11"/>
  <c r="AR209" i="11" s="1"/>
  <c r="AP171" i="11"/>
  <c r="AR171" i="11" s="1"/>
  <c r="AP141" i="11"/>
  <c r="AR141" i="11" s="1"/>
  <c r="AP263" i="11"/>
  <c r="AR263" i="11" s="1"/>
  <c r="AP256" i="11"/>
  <c r="AR256" i="11" s="1"/>
  <c r="AP234" i="11"/>
  <c r="AR234" i="11" s="1"/>
  <c r="AP132" i="11"/>
  <c r="AR132" i="11" s="1"/>
  <c r="AP102" i="11"/>
  <c r="AR102" i="11" s="1"/>
  <c r="AP39" i="11"/>
  <c r="AR39" i="11" s="1"/>
  <c r="AP225" i="11"/>
  <c r="AR225" i="11" s="1"/>
  <c r="AP187" i="11"/>
  <c r="AR187" i="11" s="1"/>
  <c r="AP157" i="11"/>
  <c r="AR157" i="11" s="1"/>
  <c r="AP79" i="11"/>
  <c r="AR79" i="11" s="1"/>
  <c r="AP272" i="11"/>
  <c r="AR272" i="11" s="1"/>
  <c r="AP250" i="11"/>
  <c r="AR250" i="11" s="1"/>
  <c r="AP148" i="11"/>
  <c r="AR148" i="11" s="1"/>
  <c r="AP118" i="11"/>
  <c r="AR118" i="11" s="1"/>
  <c r="AP9" i="11"/>
  <c r="AR9" i="11" s="1"/>
  <c r="AP241" i="11"/>
  <c r="AR241" i="11" s="1"/>
  <c r="AP267" i="11"/>
  <c r="AR267" i="11" s="1"/>
  <c r="AP237" i="11"/>
  <c r="AR237" i="11" s="1"/>
  <c r="AP343" i="11"/>
  <c r="AR343" i="11" s="1"/>
  <c r="AP57" i="11"/>
  <c r="AR57" i="11" s="1"/>
  <c r="AP6" i="11"/>
  <c r="AR6" i="11" s="1"/>
  <c r="AP292" i="11"/>
  <c r="AR292" i="11" s="1"/>
  <c r="AP262" i="11"/>
  <c r="AR262" i="11" s="1"/>
  <c r="AP104" i="11"/>
  <c r="AR104" i="11" s="1"/>
  <c r="AP5" i="11"/>
  <c r="AR5" i="11" s="1"/>
  <c r="AP347" i="11"/>
  <c r="AR347" i="11" s="1"/>
  <c r="AP317" i="11"/>
  <c r="AR317" i="11" s="1"/>
  <c r="AP231" i="11"/>
  <c r="AR231" i="11" s="1"/>
  <c r="AP99" i="11"/>
  <c r="AR99" i="11" s="1"/>
  <c r="AP90" i="11"/>
  <c r="AR90" i="11" s="1"/>
  <c r="AP15" i="11"/>
  <c r="AR15" i="11" s="1"/>
  <c r="AP342" i="11"/>
  <c r="AR342" i="11" s="1"/>
  <c r="AP4" i="11"/>
  <c r="AR4" i="11" s="1"/>
  <c r="AP273" i="11"/>
  <c r="AR273" i="11" s="1"/>
  <c r="AP235" i="11"/>
  <c r="AR235" i="11" s="1"/>
  <c r="AP205" i="11"/>
  <c r="AR205" i="11" s="1"/>
  <c r="AP87" i="11"/>
  <c r="AR87" i="11" s="1"/>
  <c r="AP320" i="11"/>
  <c r="AR320" i="11" s="1"/>
  <c r="AP298" i="11"/>
  <c r="AR298" i="11" s="1"/>
  <c r="AP196" i="11"/>
  <c r="AR196" i="11" s="1"/>
  <c r="AP166" i="11"/>
  <c r="AR166" i="11" s="1"/>
  <c r="AP20" i="11"/>
  <c r="AR20" i="11" s="1"/>
  <c r="AP289" i="11"/>
  <c r="AR289" i="11" s="1"/>
  <c r="AP251" i="11"/>
  <c r="AR251" i="11" s="1"/>
  <c r="AP221" i="11"/>
  <c r="AR221" i="11" s="1"/>
  <c r="AP215" i="11"/>
  <c r="AR215" i="11" s="1"/>
  <c r="AP336" i="11"/>
  <c r="AR336" i="11" s="1"/>
  <c r="AP314" i="11"/>
  <c r="AR314" i="11" s="1"/>
  <c r="AP212" i="11"/>
  <c r="AR212" i="11" s="1"/>
  <c r="AP182" i="11"/>
  <c r="AR182" i="11" s="1"/>
  <c r="AP14" i="11"/>
  <c r="AR14" i="11" s="1"/>
  <c r="AP305" i="11"/>
  <c r="AR305" i="11" s="1"/>
  <c r="AP331" i="11"/>
  <c r="AR331" i="11" s="1"/>
  <c r="AP301" i="11"/>
  <c r="AR301" i="11" s="1"/>
  <c r="AP103" i="11"/>
  <c r="AR103" i="11" s="1"/>
  <c r="AP121" i="11"/>
  <c r="AR121" i="11" s="1"/>
  <c r="AP83" i="11"/>
  <c r="AR83" i="11" s="1"/>
  <c r="AP356" i="11"/>
  <c r="AR356" i="11" s="1"/>
  <c r="AP326" i="11"/>
  <c r="AR326" i="11" s="1"/>
  <c r="AP168" i="11"/>
  <c r="AR168" i="11" s="1"/>
  <c r="AP82" i="11"/>
  <c r="AR82" i="11" s="1"/>
  <c r="AP43" i="11"/>
  <c r="AR43" i="11" s="1"/>
  <c r="AP381" i="11"/>
  <c r="AR381" i="11" s="1"/>
  <c r="AP367" i="11"/>
  <c r="AR367" i="11" s="1"/>
  <c r="AP244" i="11"/>
  <c r="AR244" i="11" s="1"/>
  <c r="AP227" i="11"/>
  <c r="AR227" i="11" s="1"/>
  <c r="AP73" i="11"/>
  <c r="AR73" i="11" s="1"/>
  <c r="AP199" i="11"/>
  <c r="AR199" i="11" s="1"/>
  <c r="AP372" i="11"/>
  <c r="AR372" i="11" s="1"/>
  <c r="AP172" i="11"/>
  <c r="AR172" i="11" s="1"/>
  <c r="AP117" i="11"/>
  <c r="AR117" i="11" s="1"/>
  <c r="AP365" i="11"/>
  <c r="AR365" i="11" s="1"/>
  <c r="AP310" i="11"/>
  <c r="AR310" i="11" s="1"/>
  <c r="AP111" i="11"/>
  <c r="AR111" i="11" s="1"/>
  <c r="AP72" i="11"/>
  <c r="AR72" i="11" s="1"/>
  <c r="AP89" i="11"/>
  <c r="AR89" i="11" s="1"/>
  <c r="AP30" i="11"/>
  <c r="AR30" i="11" s="1"/>
  <c r="AP240" i="11"/>
  <c r="AR240" i="11" s="1"/>
  <c r="AP274" i="11"/>
  <c r="AR274" i="11" s="1"/>
  <c r="AP211" i="11"/>
  <c r="AR211" i="11" s="1"/>
  <c r="AP156" i="11"/>
  <c r="AR156" i="11" s="1"/>
  <c r="AP35" i="11"/>
  <c r="AR35" i="11" s="1"/>
  <c r="AP349" i="11"/>
  <c r="AR349" i="11" s="1"/>
  <c r="AP358" i="11"/>
  <c r="AR358" i="11" s="1"/>
  <c r="AP63" i="11"/>
  <c r="AR63" i="11" s="1"/>
  <c r="AP120" i="11"/>
  <c r="AR120" i="11" s="1"/>
  <c r="AP159" i="11"/>
  <c r="AR159" i="11" s="1"/>
  <c r="AP210" i="11"/>
  <c r="AR210" i="11" s="1"/>
  <c r="AP147" i="11"/>
  <c r="AR147" i="11" s="1"/>
  <c r="AP92" i="11"/>
  <c r="AR92" i="11" s="1"/>
  <c r="AP340" i="11"/>
  <c r="AR340" i="11" s="1"/>
  <c r="AP285" i="11"/>
  <c r="AR285" i="11" s="1"/>
  <c r="AP294" i="11"/>
  <c r="AR294" i="11" s="1"/>
  <c r="AP359" i="11"/>
  <c r="AR359" i="11" s="1"/>
  <c r="AP56" i="11"/>
  <c r="AR56" i="11" s="1"/>
  <c r="BF332" i="11"/>
  <c r="BH332" i="11" s="1"/>
  <c r="BF347" i="11"/>
  <c r="BH347" i="11" s="1"/>
  <c r="BF160" i="11"/>
  <c r="BH160" i="11" s="1"/>
  <c r="BF253" i="11"/>
  <c r="BH253" i="11" s="1"/>
  <c r="BF331" i="11"/>
  <c r="BH331" i="11" s="1"/>
  <c r="BF375" i="11"/>
  <c r="BH375" i="11" s="1"/>
  <c r="BF10" i="11"/>
  <c r="BH10" i="11" s="1"/>
  <c r="BF369" i="11"/>
  <c r="BH369" i="11" s="1"/>
  <c r="BF17" i="11"/>
  <c r="BH17" i="11" s="1"/>
  <c r="BF108" i="11"/>
  <c r="BH108" i="11" s="1"/>
  <c r="BF273" i="11"/>
  <c r="BH273" i="11" s="1"/>
  <c r="BF238" i="11"/>
  <c r="BH238" i="11" s="1"/>
  <c r="BF32" i="11"/>
  <c r="BH32" i="11" s="1"/>
  <c r="BF232" i="11"/>
  <c r="BH232" i="11" s="1"/>
  <c r="BF261" i="11"/>
  <c r="BH261" i="11" s="1"/>
  <c r="BF11" i="11"/>
  <c r="BH11" i="11" s="1"/>
  <c r="BF136" i="11"/>
  <c r="BH136" i="11" s="1"/>
  <c r="BF101" i="11"/>
  <c r="BH101" i="11" s="1"/>
  <c r="BF377" i="11"/>
  <c r="BH377" i="11" s="1"/>
  <c r="BF95" i="11"/>
  <c r="BH95" i="11" s="1"/>
  <c r="BF116" i="11"/>
  <c r="BH116" i="11" s="1"/>
  <c r="BF281" i="11"/>
  <c r="BH281" i="11" s="1"/>
  <c r="BF374" i="11"/>
  <c r="BH374" i="11" s="1"/>
  <c r="BF20" i="11"/>
  <c r="BH20" i="11" s="1"/>
  <c r="BF184" i="11"/>
  <c r="BH184" i="11" s="1"/>
  <c r="BF240" i="11"/>
  <c r="BH240" i="11" s="1"/>
  <c r="BF333" i="11"/>
  <c r="BH333" i="11" s="1"/>
  <c r="BF83" i="11"/>
  <c r="BH83" i="11" s="1"/>
  <c r="BF144" i="11"/>
  <c r="BH144" i="11" s="1"/>
  <c r="BF237" i="11"/>
  <c r="BH237" i="11" s="1"/>
  <c r="BF76" i="11"/>
  <c r="BH76" i="11" s="1"/>
  <c r="BF103" i="11"/>
  <c r="BH103" i="11" s="1"/>
  <c r="BF188" i="11"/>
  <c r="BH188" i="11" s="1"/>
  <c r="BF289" i="11"/>
  <c r="BH289" i="11" s="1"/>
  <c r="BF382" i="11"/>
  <c r="BH382" i="11" s="1"/>
  <c r="AP197" i="11"/>
  <c r="AR197" i="11" s="1"/>
  <c r="AP218" i="11"/>
  <c r="AR218" i="11" s="1"/>
  <c r="AP368" i="11"/>
  <c r="AR368" i="11" s="1"/>
  <c r="AP308" i="11"/>
  <c r="AR308" i="11" s="1"/>
  <c r="AP329" i="11"/>
  <c r="AR329" i="11" s="1"/>
  <c r="AP55" i="11"/>
  <c r="AR55" i="11" s="1"/>
  <c r="AP206" i="11"/>
  <c r="AR206" i="11" s="1"/>
  <c r="AP61" i="11"/>
  <c r="AR61" i="11" s="1"/>
  <c r="AP283" i="11"/>
  <c r="AR283" i="11" s="1"/>
  <c r="AP146" i="11"/>
  <c r="AR146" i="11" s="1"/>
  <c r="AP360" i="11"/>
  <c r="AR360" i="11" s="1"/>
  <c r="AP3" i="11"/>
  <c r="AR3" i="11" s="1"/>
  <c r="AP198" i="11"/>
  <c r="AR198" i="11" s="1"/>
  <c r="AP53" i="11"/>
  <c r="AR53" i="11" s="1"/>
  <c r="AP275" i="11"/>
  <c r="AR275" i="11" s="1"/>
  <c r="AP138" i="11"/>
  <c r="AR138" i="11" s="1"/>
  <c r="AP352" i="11"/>
  <c r="AR352" i="11" s="1"/>
  <c r="AP239" i="11"/>
  <c r="AR239" i="11" s="1"/>
  <c r="AP126" i="11"/>
  <c r="AR126" i="11" s="1"/>
  <c r="AP348" i="11"/>
  <c r="AR348" i="11" s="1"/>
  <c r="AP203" i="11"/>
  <c r="AR203" i="11" s="1"/>
  <c r="AP369" i="11"/>
  <c r="AR369" i="11" s="1"/>
  <c r="AP216" i="11"/>
  <c r="AR216" i="11" s="1"/>
  <c r="AP37" i="11"/>
  <c r="AR37" i="11" s="1"/>
  <c r="AP54" i="11"/>
  <c r="AR54" i="11" s="1"/>
  <c r="AP276" i="11"/>
  <c r="AR276" i="11" s="1"/>
  <c r="AP131" i="11"/>
  <c r="AR131" i="11" s="1"/>
  <c r="AP361" i="11"/>
  <c r="AR361" i="11" s="1"/>
  <c r="AP208" i="11"/>
  <c r="AR208" i="11" s="1"/>
  <c r="AP351" i="11"/>
  <c r="AR351" i="11" s="1"/>
  <c r="AP45" i="11"/>
  <c r="AR45" i="11" s="1"/>
  <c r="AP268" i="11"/>
  <c r="AR268" i="11" s="1"/>
  <c r="AP123" i="11"/>
  <c r="AR123" i="11" s="1"/>
  <c r="AP353" i="11"/>
  <c r="AR353" i="11" s="1"/>
  <c r="AP200" i="11"/>
  <c r="AR200" i="11" s="1"/>
  <c r="AP287" i="11"/>
  <c r="AR287" i="11" s="1"/>
  <c r="AP36" i="11"/>
  <c r="AR36" i="11" s="1"/>
  <c r="AP260" i="11"/>
  <c r="AR260" i="11" s="1"/>
  <c r="AP115" i="11"/>
  <c r="AR115" i="11" s="1"/>
  <c r="AP345" i="11"/>
  <c r="AR345" i="11" s="1"/>
  <c r="AP192" i="11"/>
  <c r="AR192" i="11" s="1"/>
  <c r="AP223" i="11"/>
  <c r="AR223" i="11" s="1"/>
  <c r="AP24" i="11"/>
  <c r="AR24" i="11" s="1"/>
  <c r="AP252" i="11"/>
  <c r="AR252" i="11" s="1"/>
  <c r="AP107" i="11"/>
  <c r="AR107" i="11" s="1"/>
  <c r="AP337" i="11"/>
  <c r="AR337" i="11" s="1"/>
  <c r="G51" i="21"/>
  <c r="BU311" i="11"/>
  <c r="BU132" i="11"/>
  <c r="BU197" i="11"/>
  <c r="BU170" i="11"/>
  <c r="BU136" i="11"/>
  <c r="BU70" i="11"/>
  <c r="BU171" i="11"/>
  <c r="BU217" i="11"/>
  <c r="BU162" i="11"/>
  <c r="BU64" i="11"/>
  <c r="BU62" i="11"/>
  <c r="BU316" i="11"/>
  <c r="BU58" i="11"/>
  <c r="BU17" i="11"/>
  <c r="BU321" i="11"/>
  <c r="BU119" i="11"/>
  <c r="BU373" i="11"/>
  <c r="BU244" i="11"/>
  <c r="BU143" i="11"/>
  <c r="BU263" i="11"/>
  <c r="BU177" i="11"/>
  <c r="BU47" i="11"/>
  <c r="BU301" i="11"/>
  <c r="BU172" i="11"/>
  <c r="BU26" i="11"/>
  <c r="BU247" i="11"/>
  <c r="BU161" i="11"/>
  <c r="BU39" i="11"/>
  <c r="BU293" i="11"/>
  <c r="BU164" i="11"/>
  <c r="BU331" i="11"/>
  <c r="BU231" i="11"/>
  <c r="BU145" i="11"/>
  <c r="BU31" i="11"/>
  <c r="BU285" i="11"/>
  <c r="BU156" i="11"/>
  <c r="BU267" i="11"/>
  <c r="BU215" i="11"/>
  <c r="BU129" i="11"/>
  <c r="BU23" i="11"/>
  <c r="BU277" i="11"/>
  <c r="BU148" i="11"/>
  <c r="BU203" i="11"/>
  <c r="BU199" i="11"/>
  <c r="BU97" i="11"/>
  <c r="BU15" i="11"/>
  <c r="BU269" i="11"/>
  <c r="BU140" i="11"/>
  <c r="BF46" i="11"/>
  <c r="BH46" i="11" s="1"/>
  <c r="BF338" i="11"/>
  <c r="BH338" i="11" s="1"/>
  <c r="BF367" i="11"/>
  <c r="BH367" i="11" s="1"/>
  <c r="BF166" i="11"/>
  <c r="BH166" i="11" s="1"/>
  <c r="BF235" i="11"/>
  <c r="BH235" i="11" s="1"/>
  <c r="BF248" i="11"/>
  <c r="BH248" i="11" s="1"/>
  <c r="BF275" i="11"/>
  <c r="BH275" i="11" s="1"/>
  <c r="BF313" i="11"/>
  <c r="BH313" i="11" s="1"/>
  <c r="BF176" i="11"/>
  <c r="BH176" i="11" s="1"/>
  <c r="BF37" i="11"/>
  <c r="BH37" i="11" s="1"/>
  <c r="BF277" i="11"/>
  <c r="BH277" i="11" s="1"/>
  <c r="BF132" i="11"/>
  <c r="BH132" i="11" s="1"/>
  <c r="BF211" i="11"/>
  <c r="BH211" i="11" s="1"/>
  <c r="BF305" i="11"/>
  <c r="BH305" i="11" s="1"/>
  <c r="BF168" i="11"/>
  <c r="BH168" i="11" s="1"/>
  <c r="BF27" i="11"/>
  <c r="BH27" i="11" s="1"/>
  <c r="BF269" i="11"/>
  <c r="BH269" i="11" s="1"/>
  <c r="BF124" i="11"/>
  <c r="BH124" i="11" s="1"/>
  <c r="BF378" i="11"/>
  <c r="BH378" i="11" s="1"/>
  <c r="BF233" i="11"/>
  <c r="BH233" i="11" s="1"/>
  <c r="BF96" i="11"/>
  <c r="BH96" i="11" s="1"/>
  <c r="BF334" i="11"/>
  <c r="BH334" i="11" s="1"/>
  <c r="BF197" i="11"/>
  <c r="BH197" i="11" s="1"/>
  <c r="BF51" i="11"/>
  <c r="BH51" i="11" s="1"/>
  <c r="BF370" i="11"/>
  <c r="BH370" i="11" s="1"/>
  <c r="BF225" i="11"/>
  <c r="BH225" i="11" s="1"/>
  <c r="BF88" i="11"/>
  <c r="BH88" i="11" s="1"/>
  <c r="BF326" i="11"/>
  <c r="BH326" i="11" s="1"/>
  <c r="BF189" i="11"/>
  <c r="BH189" i="11" s="1"/>
  <c r="BF42" i="11"/>
  <c r="BH42" i="11" s="1"/>
  <c r="BF362" i="11"/>
  <c r="BH362" i="11" s="1"/>
  <c r="BF217" i="11"/>
  <c r="BH217" i="11" s="1"/>
  <c r="BF80" i="11"/>
  <c r="BH80" i="11" s="1"/>
  <c r="BF318" i="11"/>
  <c r="BH318" i="11" s="1"/>
  <c r="BF181" i="11"/>
  <c r="BH181" i="11" s="1"/>
  <c r="BF33" i="11"/>
  <c r="BH33" i="11" s="1"/>
  <c r="BF354" i="11"/>
  <c r="BH354" i="11" s="1"/>
  <c r="BF209" i="11"/>
  <c r="BH209" i="11" s="1"/>
  <c r="BF72" i="11"/>
  <c r="BH72" i="11" s="1"/>
  <c r="BF310" i="11"/>
  <c r="BH310" i="11" s="1"/>
  <c r="BF173" i="11"/>
  <c r="BH173" i="11" s="1"/>
  <c r="BF23" i="11"/>
  <c r="BH23" i="11" s="1"/>
  <c r="BF282" i="11"/>
  <c r="BH282" i="11" s="1"/>
  <c r="BF137" i="11"/>
  <c r="BH137" i="11" s="1"/>
  <c r="BF311" i="11"/>
  <c r="BH311" i="11" s="1"/>
  <c r="BF174" i="11"/>
  <c r="BH174" i="11" s="1"/>
  <c r="BF34" i="11"/>
  <c r="BH34" i="11" s="1"/>
  <c r="BU205" i="11"/>
  <c r="BU76" i="11"/>
  <c r="BF285" i="11"/>
  <c r="BH285" i="11" s="1"/>
  <c r="BF193" i="11"/>
  <c r="BH193" i="11" s="1"/>
  <c r="BF230" i="11"/>
  <c r="BH230" i="11" s="1"/>
  <c r="BF25" i="11"/>
  <c r="BH25" i="11" s="1"/>
  <c r="BF82" i="11"/>
  <c r="BH82" i="11" s="1"/>
  <c r="BF111" i="11"/>
  <c r="BH111" i="11" s="1"/>
  <c r="BF139" i="11"/>
  <c r="BH139" i="11" s="1"/>
  <c r="BF249" i="11"/>
  <c r="BH249" i="11" s="1"/>
  <c r="BF112" i="11"/>
  <c r="BH112" i="11" s="1"/>
  <c r="BF350" i="11"/>
  <c r="BH350" i="11" s="1"/>
  <c r="BF213" i="11"/>
  <c r="BH213" i="11" s="1"/>
  <c r="BF68" i="11"/>
  <c r="BH68" i="11" s="1"/>
  <c r="BF75" i="11"/>
  <c r="BH75" i="11" s="1"/>
  <c r="BF241" i="11"/>
  <c r="BH241" i="11" s="1"/>
  <c r="BF104" i="11"/>
  <c r="BH104" i="11" s="1"/>
  <c r="BF342" i="11"/>
  <c r="BH342" i="11" s="1"/>
  <c r="BF205" i="11"/>
  <c r="BH205" i="11" s="1"/>
  <c r="BF60" i="11"/>
  <c r="BH60" i="11" s="1"/>
  <c r="BF314" i="11"/>
  <c r="BH314" i="11" s="1"/>
  <c r="BF169" i="11"/>
  <c r="BH169" i="11" s="1"/>
  <c r="BF29" i="11"/>
  <c r="BH29" i="11" s="1"/>
  <c r="BF270" i="11"/>
  <c r="BH270" i="11" s="1"/>
  <c r="BF133" i="11"/>
  <c r="BH133" i="11" s="1"/>
  <c r="BF52" i="11"/>
  <c r="BH52" i="11" s="1"/>
  <c r="BF306" i="11"/>
  <c r="BH306" i="11" s="1"/>
  <c r="BF161" i="11"/>
  <c r="BH161" i="11" s="1"/>
  <c r="BF18" i="11"/>
  <c r="BH18" i="11" s="1"/>
  <c r="BF262" i="11"/>
  <c r="BH262" i="11" s="1"/>
  <c r="BF125" i="11"/>
  <c r="BH125" i="11" s="1"/>
  <c r="BF44" i="11"/>
  <c r="BH44" i="11" s="1"/>
  <c r="BF298" i="11"/>
  <c r="BH298" i="11" s="1"/>
  <c r="BF153" i="11"/>
  <c r="BH153" i="11" s="1"/>
  <c r="BF7" i="11"/>
  <c r="BH7" i="11" s="1"/>
  <c r="BF254" i="11"/>
  <c r="BH254" i="11" s="1"/>
  <c r="BF117" i="11"/>
  <c r="BH117" i="11" s="1"/>
  <c r="BF36" i="11"/>
  <c r="BH36" i="11" s="1"/>
  <c r="BF290" i="11"/>
  <c r="BH290" i="11" s="1"/>
  <c r="BF145" i="11"/>
  <c r="BH145" i="11" s="1"/>
  <c r="BF3" i="11"/>
  <c r="BH3" i="11" s="1"/>
  <c r="BF246" i="11"/>
  <c r="BH246" i="11" s="1"/>
  <c r="BF109" i="11"/>
  <c r="BH109" i="11" s="1"/>
  <c r="BF28" i="11"/>
  <c r="BH28" i="11" s="1"/>
  <c r="BF218" i="11"/>
  <c r="BH218" i="11" s="1"/>
  <c r="BF73" i="11"/>
  <c r="BH73" i="11" s="1"/>
  <c r="BF247" i="11"/>
  <c r="BH247" i="11" s="1"/>
  <c r="BF110" i="11"/>
  <c r="BH110" i="11" s="1"/>
  <c r="BF340" i="11"/>
  <c r="BH340" i="11" s="1"/>
  <c r="AP2" i="11"/>
  <c r="E51" i="11" s="1"/>
  <c r="BF203" i="11"/>
  <c r="BH203" i="11" s="1"/>
  <c r="BF56" i="11"/>
  <c r="BH56" i="11" s="1"/>
  <c r="BF93" i="11"/>
  <c r="BH93" i="11" s="1"/>
  <c r="BF371" i="11"/>
  <c r="BH371" i="11" s="1"/>
  <c r="BF312" i="11"/>
  <c r="BH312" i="11" s="1"/>
  <c r="BF349" i="11"/>
  <c r="BH349" i="11" s="1"/>
  <c r="BF330" i="11"/>
  <c r="BH330" i="11" s="1"/>
  <c r="BF185" i="11"/>
  <c r="BH185" i="11" s="1"/>
  <c r="BF47" i="11"/>
  <c r="BH47" i="11" s="1"/>
  <c r="BF286" i="11"/>
  <c r="BH286" i="11" s="1"/>
  <c r="BF149" i="11"/>
  <c r="BH149" i="11" s="1"/>
  <c r="BF16" i="11"/>
  <c r="BH16" i="11" s="1"/>
  <c r="BF322" i="11"/>
  <c r="BH322" i="11" s="1"/>
  <c r="BF177" i="11"/>
  <c r="BH177" i="11" s="1"/>
  <c r="BF38" i="11"/>
  <c r="BH38" i="11" s="1"/>
  <c r="BF278" i="11"/>
  <c r="BH278" i="11" s="1"/>
  <c r="BF141" i="11"/>
  <c r="BH141" i="11" s="1"/>
  <c r="BF8" i="11"/>
  <c r="BH8" i="11" s="1"/>
  <c r="BF250" i="11"/>
  <c r="BH250" i="11" s="1"/>
  <c r="BF105" i="11"/>
  <c r="BH105" i="11" s="1"/>
  <c r="BF343" i="11"/>
  <c r="BH343" i="11" s="1"/>
  <c r="BF206" i="11"/>
  <c r="BH206" i="11" s="1"/>
  <c r="BF69" i="11"/>
  <c r="BH69" i="11" s="1"/>
  <c r="BF195" i="11"/>
  <c r="BH195" i="11" s="1"/>
  <c r="BF242" i="11"/>
  <c r="BH242" i="11" s="1"/>
  <c r="BF97" i="11"/>
  <c r="BH97" i="11" s="1"/>
  <c r="BF335" i="11"/>
  <c r="BH335" i="11" s="1"/>
  <c r="BF198" i="11"/>
  <c r="BH198" i="11" s="1"/>
  <c r="BF61" i="11"/>
  <c r="BH61" i="11" s="1"/>
  <c r="BF259" i="11"/>
  <c r="BH259" i="11" s="1"/>
  <c r="BF234" i="11"/>
  <c r="BH234" i="11" s="1"/>
  <c r="BF89" i="11"/>
  <c r="BH89" i="11" s="1"/>
  <c r="BF327" i="11"/>
  <c r="BH327" i="11" s="1"/>
  <c r="BF190" i="11"/>
  <c r="BH190" i="11" s="1"/>
  <c r="BF53" i="11"/>
  <c r="BH53" i="11" s="1"/>
  <c r="BF131" i="11"/>
  <c r="BH131" i="11" s="1"/>
  <c r="BF226" i="11"/>
  <c r="BH226" i="11" s="1"/>
  <c r="BF81" i="11"/>
  <c r="BH81" i="11" s="1"/>
  <c r="BF319" i="11"/>
  <c r="BH319" i="11" s="1"/>
  <c r="BF182" i="11"/>
  <c r="BH182" i="11" s="1"/>
  <c r="BF43" i="11"/>
  <c r="BH43" i="11" s="1"/>
  <c r="BF59" i="11"/>
  <c r="BH59" i="11" s="1"/>
  <c r="BF154" i="11"/>
  <c r="BH154" i="11" s="1"/>
  <c r="BF320" i="11"/>
  <c r="BH320" i="11" s="1"/>
  <c r="BF183" i="11"/>
  <c r="BH183" i="11" s="1"/>
  <c r="BF45" i="11"/>
  <c r="BH45" i="11" s="1"/>
  <c r="BF276" i="11"/>
  <c r="BH276" i="11" s="1"/>
  <c r="BD2" i="11"/>
  <c r="BU75" i="11"/>
  <c r="BF257" i="11"/>
  <c r="BH257" i="11" s="1"/>
  <c r="BF294" i="11"/>
  <c r="BH294" i="11" s="1"/>
  <c r="BF12" i="11"/>
  <c r="BH12" i="11" s="1"/>
  <c r="BF146" i="11"/>
  <c r="BH146" i="11" s="1"/>
  <c r="BF175" i="11"/>
  <c r="BH175" i="11" s="1"/>
  <c r="BF204" i="11"/>
  <c r="BH204" i="11" s="1"/>
  <c r="BF266" i="11"/>
  <c r="BH266" i="11" s="1"/>
  <c r="BF121" i="11"/>
  <c r="BH121" i="11" s="1"/>
  <c r="BF359" i="11"/>
  <c r="BH359" i="11" s="1"/>
  <c r="BF222" i="11"/>
  <c r="BH222" i="11" s="1"/>
  <c r="BF85" i="11"/>
  <c r="BH85" i="11" s="1"/>
  <c r="BF4" i="11"/>
  <c r="BH4" i="11" s="1"/>
  <c r="BF258" i="11"/>
  <c r="BH258" i="11" s="1"/>
  <c r="BF113" i="11"/>
  <c r="BH113" i="11" s="1"/>
  <c r="BF351" i="11"/>
  <c r="BH351" i="11" s="1"/>
  <c r="BF214" i="11"/>
  <c r="BH214" i="11" s="1"/>
  <c r="BF77" i="11"/>
  <c r="BH77" i="11" s="1"/>
  <c r="BF315" i="11"/>
  <c r="BH315" i="11" s="1"/>
  <c r="BF186" i="11"/>
  <c r="BH186" i="11" s="1"/>
  <c r="BF39" i="11"/>
  <c r="BH39" i="11" s="1"/>
  <c r="BF279" i="11"/>
  <c r="BH279" i="11" s="1"/>
  <c r="BF142" i="11"/>
  <c r="BH142" i="11" s="1"/>
  <c r="BF372" i="11"/>
  <c r="BH372" i="11" s="1"/>
  <c r="BF251" i="11"/>
  <c r="BH251" i="11" s="1"/>
  <c r="BF178" i="11"/>
  <c r="BH178" i="11" s="1"/>
  <c r="BF30" i="11"/>
  <c r="BH30" i="11" s="1"/>
  <c r="BF271" i="11"/>
  <c r="BH271" i="11" s="1"/>
  <c r="BF134" i="11"/>
  <c r="BH134" i="11" s="1"/>
  <c r="BF364" i="11"/>
  <c r="BH364" i="11" s="1"/>
  <c r="BF187" i="11"/>
  <c r="BH187" i="11" s="1"/>
  <c r="BF170" i="11"/>
  <c r="BH170" i="11" s="1"/>
  <c r="BF19" i="11"/>
  <c r="BH19" i="11" s="1"/>
  <c r="BF263" i="11"/>
  <c r="BH263" i="11" s="1"/>
  <c r="BF126" i="11"/>
  <c r="BH126" i="11" s="1"/>
  <c r="BF356" i="11"/>
  <c r="BH356" i="11" s="1"/>
  <c r="BF123" i="11"/>
  <c r="BH123" i="11" s="1"/>
  <c r="BF162" i="11"/>
  <c r="BH162" i="11" s="1"/>
  <c r="BF9" i="11"/>
  <c r="BH9" i="11" s="1"/>
  <c r="BF255" i="11"/>
  <c r="BH255" i="11" s="1"/>
  <c r="BF118" i="11"/>
  <c r="BH118" i="11" s="1"/>
  <c r="BF348" i="11"/>
  <c r="BH348" i="11" s="1"/>
  <c r="BF299" i="11"/>
  <c r="BH299" i="11" s="1"/>
  <c r="BF90" i="11"/>
  <c r="BH90" i="11" s="1"/>
  <c r="BF256" i="11"/>
  <c r="BH256" i="11" s="1"/>
  <c r="BF119" i="11"/>
  <c r="BH119" i="11" s="1"/>
  <c r="BF357" i="11"/>
  <c r="BH357" i="11" s="1"/>
  <c r="BF212" i="11"/>
  <c r="BH212" i="11" s="1"/>
  <c r="BU13" i="11"/>
  <c r="BU11" i="11"/>
  <c r="BF339" i="11"/>
  <c r="BH339" i="11" s="1"/>
  <c r="BF120" i="11"/>
  <c r="BH120" i="11" s="1"/>
  <c r="BF157" i="11"/>
  <c r="BH157" i="11" s="1"/>
  <c r="BF67" i="11"/>
  <c r="BH67" i="11" s="1"/>
  <c r="BF376" i="11"/>
  <c r="BH376" i="11" s="1"/>
  <c r="BF35" i="11"/>
  <c r="BH35" i="11" s="1"/>
  <c r="BF323" i="11"/>
  <c r="BH323" i="11" s="1"/>
  <c r="BF202" i="11"/>
  <c r="BH202" i="11" s="1"/>
  <c r="BF57" i="11"/>
  <c r="BH57" i="11" s="1"/>
  <c r="BF295" i="11"/>
  <c r="BH295" i="11" s="1"/>
  <c r="BF158" i="11"/>
  <c r="BH158" i="11" s="1"/>
  <c r="BF14" i="11"/>
  <c r="BH14" i="11" s="1"/>
  <c r="BF379" i="11"/>
  <c r="BH379" i="11" s="1"/>
  <c r="BF194" i="11"/>
  <c r="BH194" i="11" s="1"/>
  <c r="BF48" i="11"/>
  <c r="BH48" i="11" s="1"/>
  <c r="BF287" i="11"/>
  <c r="BH287" i="11" s="1"/>
  <c r="BF150" i="11"/>
  <c r="BH150" i="11" s="1"/>
  <c r="BF380" i="11"/>
  <c r="BH380" i="11" s="1"/>
  <c r="BF179" i="11"/>
  <c r="BH179" i="11" s="1"/>
  <c r="BF122" i="11"/>
  <c r="BH122" i="11" s="1"/>
  <c r="BF352" i="11"/>
  <c r="BH352" i="11" s="1"/>
  <c r="BF215" i="11"/>
  <c r="BH215" i="11" s="1"/>
  <c r="BF78" i="11"/>
  <c r="BH78" i="11" s="1"/>
  <c r="BF308" i="11"/>
  <c r="BH308" i="11" s="1"/>
  <c r="BF115" i="11"/>
  <c r="BH115" i="11" s="1"/>
  <c r="BF114" i="11"/>
  <c r="BH114" i="11" s="1"/>
  <c r="BF344" i="11"/>
  <c r="BH344" i="11" s="1"/>
  <c r="BF207" i="11"/>
  <c r="BH207" i="11" s="1"/>
  <c r="BF70" i="11"/>
  <c r="BH70" i="11" s="1"/>
  <c r="BF300" i="11"/>
  <c r="BH300" i="11" s="1"/>
  <c r="BF50" i="11"/>
  <c r="BH50" i="11" s="1"/>
  <c r="BF106" i="11"/>
  <c r="BH106" i="11" s="1"/>
  <c r="BF336" i="11"/>
  <c r="BH336" i="11" s="1"/>
  <c r="BF199" i="11"/>
  <c r="BH199" i="11" s="1"/>
  <c r="BF62" i="11"/>
  <c r="BH62" i="11" s="1"/>
  <c r="BF292" i="11"/>
  <c r="BH292" i="11" s="1"/>
  <c r="BF363" i="11"/>
  <c r="BH363" i="11" s="1"/>
  <c r="BF98" i="11"/>
  <c r="BH98" i="11" s="1"/>
  <c r="BF328" i="11"/>
  <c r="BH328" i="11" s="1"/>
  <c r="BF191" i="11"/>
  <c r="BH191" i="11" s="1"/>
  <c r="BF54" i="11"/>
  <c r="BH54" i="11" s="1"/>
  <c r="BF284" i="11"/>
  <c r="BH284" i="11" s="1"/>
  <c r="BF163" i="11"/>
  <c r="BH163" i="11" s="1"/>
  <c r="BF21" i="11"/>
  <c r="BH21" i="11" s="1"/>
  <c r="BF192" i="11"/>
  <c r="BH192" i="11" s="1"/>
  <c r="BF55" i="11"/>
  <c r="BH55" i="11" s="1"/>
  <c r="BF293" i="11"/>
  <c r="BH293" i="11" s="1"/>
  <c r="BF148" i="11"/>
  <c r="BH148" i="11" s="1"/>
  <c r="AP48" i="11"/>
  <c r="AR48" i="11" s="1"/>
  <c r="AP278" i="11"/>
  <c r="AR278" i="11" s="1"/>
  <c r="AP69" i="11"/>
  <c r="AR69" i="11" s="1"/>
  <c r="AP304" i="11"/>
  <c r="AR304" i="11" s="1"/>
  <c r="AP11" i="11"/>
  <c r="AR11" i="11" s="1"/>
  <c r="AP32" i="11"/>
  <c r="AR32" i="11" s="1"/>
  <c r="AP135" i="11"/>
  <c r="AR135" i="11" s="1"/>
  <c r="AP253" i="11"/>
  <c r="AR253" i="11" s="1"/>
  <c r="AP108" i="11"/>
  <c r="AR108" i="11" s="1"/>
  <c r="AP338" i="11"/>
  <c r="AR338" i="11" s="1"/>
  <c r="AP193" i="11"/>
  <c r="AR193" i="11" s="1"/>
  <c r="AP38" i="11"/>
  <c r="AR38" i="11" s="1"/>
  <c r="AP71" i="11"/>
  <c r="AR71" i="11" s="1"/>
  <c r="AP245" i="11"/>
  <c r="AR245" i="11" s="1"/>
  <c r="AP100" i="11"/>
  <c r="AR100" i="11" s="1"/>
  <c r="AP330" i="11"/>
  <c r="AR330" i="11" s="1"/>
  <c r="AP185" i="11"/>
  <c r="AR185" i="11" s="1"/>
  <c r="AP27" i="11"/>
  <c r="AR27" i="11" s="1"/>
  <c r="AP318" i="11"/>
  <c r="AR318" i="11" s="1"/>
  <c r="AP173" i="11"/>
  <c r="AR173" i="11" s="1"/>
  <c r="AP21" i="11"/>
  <c r="AR21" i="11" s="1"/>
  <c r="AP194" i="11"/>
  <c r="AR194" i="11" s="1"/>
  <c r="AP49" i="11"/>
  <c r="AR49" i="11" s="1"/>
  <c r="AP375" i="11"/>
  <c r="AR375" i="11" s="1"/>
  <c r="AP246" i="11"/>
  <c r="AR246" i="11" s="1"/>
  <c r="AP101" i="11"/>
  <c r="AR101" i="11" s="1"/>
  <c r="AP323" i="11"/>
  <c r="AR323" i="11" s="1"/>
  <c r="AP186" i="11"/>
  <c r="AR186" i="11" s="1"/>
  <c r="AP40" i="11"/>
  <c r="AR40" i="11" s="1"/>
  <c r="AP311" i="11"/>
  <c r="AR311" i="11" s="1"/>
  <c r="AP238" i="11"/>
  <c r="AR238" i="11" s="1"/>
  <c r="AP93" i="11"/>
  <c r="AR93" i="11" s="1"/>
  <c r="AP315" i="11"/>
  <c r="AR315" i="11" s="1"/>
  <c r="AP178" i="11"/>
  <c r="AR178" i="11" s="1"/>
  <c r="AP29" i="11"/>
  <c r="AR29" i="11" s="1"/>
  <c r="AP247" i="11"/>
  <c r="AR247" i="11" s="1"/>
  <c r="AP230" i="11"/>
  <c r="AR230" i="11" s="1"/>
  <c r="AP85" i="11"/>
  <c r="AR85" i="11" s="1"/>
  <c r="AP307" i="11"/>
  <c r="AR307" i="11" s="1"/>
  <c r="AP170" i="11"/>
  <c r="AR170" i="11" s="1"/>
  <c r="AP16" i="11"/>
  <c r="AR16" i="11" s="1"/>
  <c r="AP183" i="11"/>
  <c r="AR183" i="11" s="1"/>
  <c r="AP222" i="11"/>
  <c r="AR222" i="11" s="1"/>
  <c r="AP77" i="11"/>
  <c r="AR77" i="11" s="1"/>
  <c r="AP299" i="11"/>
  <c r="AR299" i="11" s="1"/>
  <c r="AP162" i="11"/>
  <c r="AR162" i="11" s="1"/>
  <c r="AP376" i="11"/>
  <c r="AR376" i="11" s="1"/>
  <c r="BU65" i="11"/>
  <c r="BU371" i="11"/>
  <c r="BU262" i="11"/>
  <c r="BU67" i="11"/>
  <c r="BU233" i="11"/>
  <c r="BU8" i="11"/>
  <c r="BU282" i="11"/>
  <c r="BU227" i="11"/>
  <c r="BU256" i="11"/>
  <c r="BU254" i="11"/>
  <c r="BU125" i="11"/>
  <c r="BU123" i="11"/>
  <c r="BU138" i="11"/>
  <c r="BU41" i="11"/>
  <c r="BU184" i="11"/>
  <c r="BU182" i="11"/>
  <c r="BU53" i="11"/>
  <c r="BU51" i="11"/>
  <c r="BU313" i="11"/>
  <c r="BU258" i="11"/>
  <c r="BU112" i="11"/>
  <c r="BU110" i="11"/>
  <c r="BU364" i="11"/>
  <c r="BU303" i="11"/>
  <c r="BU297" i="11"/>
  <c r="BU242" i="11"/>
  <c r="BU104" i="11"/>
  <c r="BU102" i="11"/>
  <c r="BU356" i="11"/>
  <c r="BU299" i="11"/>
  <c r="BU281" i="11"/>
  <c r="BU226" i="11"/>
  <c r="BU96" i="11"/>
  <c r="BU94" i="11"/>
  <c r="BU348" i="11"/>
  <c r="BU239" i="11"/>
  <c r="BU265" i="11"/>
  <c r="BU210" i="11"/>
  <c r="BU88" i="11"/>
  <c r="BU86" i="11"/>
  <c r="BU340" i="11"/>
  <c r="BU235" i="11"/>
  <c r="BU249" i="11"/>
  <c r="BU194" i="11"/>
  <c r="BU80" i="11"/>
  <c r="BU78" i="11"/>
  <c r="BU332" i="11"/>
  <c r="BF321" i="11"/>
  <c r="BH321" i="11" s="1"/>
  <c r="BF358" i="11"/>
  <c r="BH358" i="11" s="1"/>
  <c r="BF24" i="11"/>
  <c r="BH24" i="11" s="1"/>
  <c r="BF210" i="11"/>
  <c r="BH210" i="11" s="1"/>
  <c r="BF239" i="11"/>
  <c r="BH239" i="11" s="1"/>
  <c r="BF268" i="11"/>
  <c r="BH268" i="11" s="1"/>
  <c r="BF307" i="11"/>
  <c r="BH307" i="11" s="1"/>
  <c r="BF138" i="11"/>
  <c r="BH138" i="11" s="1"/>
  <c r="BF368" i="11"/>
  <c r="BH368" i="11" s="1"/>
  <c r="BF231" i="11"/>
  <c r="BH231" i="11" s="1"/>
  <c r="BF94" i="11"/>
  <c r="BH94" i="11" s="1"/>
  <c r="BF324" i="11"/>
  <c r="BH324" i="11" s="1"/>
  <c r="BF243" i="11"/>
  <c r="BH243" i="11" s="1"/>
  <c r="BF130" i="11"/>
  <c r="BH130" i="11" s="1"/>
  <c r="BF360" i="11"/>
  <c r="BH360" i="11" s="1"/>
  <c r="BF223" i="11"/>
  <c r="BH223" i="11" s="1"/>
  <c r="BF86" i="11"/>
  <c r="BH86" i="11" s="1"/>
  <c r="BF316" i="11"/>
  <c r="BH316" i="11" s="1"/>
  <c r="BF41" i="11"/>
  <c r="BH41" i="11" s="1"/>
  <c r="BF58" i="11"/>
  <c r="BH58" i="11" s="1"/>
  <c r="BF288" i="11"/>
  <c r="BH288" i="11" s="1"/>
  <c r="BF151" i="11"/>
  <c r="BH151" i="11" s="1"/>
  <c r="BF5" i="11"/>
  <c r="BH5" i="11" s="1"/>
  <c r="BF244" i="11"/>
  <c r="BH244" i="11" s="1"/>
  <c r="BF355" i="11"/>
  <c r="BH355" i="11" s="1"/>
  <c r="BF49" i="11"/>
  <c r="BH49" i="11" s="1"/>
  <c r="BF280" i="11"/>
  <c r="BH280" i="11" s="1"/>
  <c r="BF143" i="11"/>
  <c r="BH143" i="11" s="1"/>
  <c r="BF381" i="11"/>
  <c r="BH381" i="11" s="1"/>
  <c r="BF236" i="11"/>
  <c r="BH236" i="11" s="1"/>
  <c r="BF291" i="11"/>
  <c r="BH291" i="11" s="1"/>
  <c r="BF40" i="11"/>
  <c r="BH40" i="11" s="1"/>
  <c r="BF272" i="11"/>
  <c r="BH272" i="11" s="1"/>
  <c r="BF135" i="11"/>
  <c r="BH135" i="11" s="1"/>
  <c r="BF373" i="11"/>
  <c r="BH373" i="11" s="1"/>
  <c r="BF228" i="11"/>
  <c r="BH228" i="11" s="1"/>
  <c r="BF227" i="11"/>
  <c r="BH227" i="11" s="1"/>
  <c r="BF31" i="11"/>
  <c r="BH31" i="11" s="1"/>
  <c r="BF264" i="11"/>
  <c r="BH264" i="11" s="1"/>
  <c r="BF127" i="11"/>
  <c r="BH127" i="11" s="1"/>
  <c r="BF365" i="11"/>
  <c r="BH365" i="11" s="1"/>
  <c r="BF220" i="11"/>
  <c r="BH220" i="11" s="1"/>
  <c r="BF22" i="11"/>
  <c r="BH22" i="11" s="1"/>
  <c r="BF329" i="11"/>
  <c r="BH329" i="11" s="1"/>
  <c r="BF128" i="11"/>
  <c r="BH128" i="11" s="1"/>
  <c r="BF366" i="11"/>
  <c r="BH366" i="11" s="1"/>
  <c r="BF229" i="11"/>
  <c r="BH229" i="11" s="1"/>
  <c r="BF84" i="11"/>
  <c r="BH84" i="11" s="1"/>
  <c r="BF140" i="11"/>
  <c r="BH140" i="11" s="1"/>
  <c r="BF221" i="11"/>
  <c r="BH221" i="11" s="1"/>
  <c r="BF274" i="11"/>
  <c r="BH274" i="11" s="1"/>
  <c r="BF65" i="11"/>
  <c r="BH65" i="11" s="1"/>
  <c r="BF102" i="11"/>
  <c r="BH102" i="11" s="1"/>
  <c r="BF99" i="11"/>
  <c r="BH99" i="11" s="1"/>
  <c r="BF171" i="11"/>
  <c r="BH171" i="11" s="1"/>
  <c r="BF74" i="11"/>
  <c r="BH74" i="11" s="1"/>
  <c r="BF304" i="11"/>
  <c r="BH304" i="11" s="1"/>
  <c r="BF167" i="11"/>
  <c r="BH167" i="11" s="1"/>
  <c r="BF26" i="11"/>
  <c r="BH26" i="11" s="1"/>
  <c r="BF260" i="11"/>
  <c r="BH260" i="11" s="1"/>
  <c r="BF107" i="11"/>
  <c r="BH107" i="11" s="1"/>
  <c r="BF66" i="11"/>
  <c r="BH66" i="11" s="1"/>
  <c r="BF296" i="11"/>
  <c r="BH296" i="11" s="1"/>
  <c r="BF159" i="11"/>
  <c r="BH159" i="11" s="1"/>
  <c r="BF15" i="11"/>
  <c r="BH15" i="11" s="1"/>
  <c r="BF252" i="11"/>
  <c r="BH252" i="11" s="1"/>
  <c r="BF283" i="11"/>
  <c r="BH283" i="11" s="1"/>
  <c r="BF361" i="11"/>
  <c r="BH361" i="11" s="1"/>
  <c r="BF224" i="11"/>
  <c r="BH224" i="11" s="1"/>
  <c r="BF87" i="11"/>
  <c r="BH87" i="11" s="1"/>
  <c r="BF325" i="11"/>
  <c r="BH325" i="11" s="1"/>
  <c r="BF180" i="11"/>
  <c r="BH180" i="11" s="1"/>
  <c r="BF219" i="11"/>
  <c r="BH219" i="11" s="1"/>
  <c r="BF353" i="11"/>
  <c r="BH353" i="11" s="1"/>
  <c r="BF216" i="11"/>
  <c r="BH216" i="11" s="1"/>
  <c r="BF79" i="11"/>
  <c r="BH79" i="11" s="1"/>
  <c r="BF317" i="11"/>
  <c r="BH317" i="11" s="1"/>
  <c r="BF172" i="11"/>
  <c r="BH172" i="11" s="1"/>
  <c r="BF155" i="11"/>
  <c r="BH155" i="11" s="1"/>
  <c r="BF345" i="11"/>
  <c r="BH345" i="11" s="1"/>
  <c r="BF208" i="11"/>
  <c r="BH208" i="11" s="1"/>
  <c r="BF71" i="11"/>
  <c r="BH71" i="11" s="1"/>
  <c r="BF309" i="11"/>
  <c r="BH309" i="11" s="1"/>
  <c r="BF164" i="11"/>
  <c r="BH164" i="11" s="1"/>
  <c r="BF91" i="11"/>
  <c r="BH91" i="11" s="1"/>
  <c r="BF337" i="11"/>
  <c r="BH337" i="11" s="1"/>
  <c r="BF200" i="11"/>
  <c r="BH200" i="11" s="1"/>
  <c r="BF63" i="11"/>
  <c r="BH63" i="11" s="1"/>
  <c r="BF301" i="11"/>
  <c r="BH301" i="11" s="1"/>
  <c r="BF156" i="11"/>
  <c r="BH156" i="11" s="1"/>
  <c r="BF267" i="11"/>
  <c r="BH267" i="11" s="1"/>
  <c r="BF265" i="11"/>
  <c r="BH265" i="11" s="1"/>
  <c r="BF64" i="11"/>
  <c r="BH64" i="11" s="1"/>
  <c r="BF302" i="11"/>
  <c r="BH302" i="11" s="1"/>
  <c r="BF165" i="11"/>
  <c r="BH165" i="11" s="1"/>
  <c r="BF13" i="11"/>
  <c r="BH13" i="11" s="1"/>
  <c r="M2" i="8"/>
  <c r="B22" i="8" l="1"/>
  <c r="B2" i="36"/>
  <c r="Y2" i="28"/>
  <c r="AA2" i="28" s="1"/>
  <c r="J2" i="29"/>
  <c r="Y68" i="28"/>
  <c r="AA68" i="28" s="1"/>
  <c r="Y248" i="28"/>
  <c r="AA248" i="28" s="1"/>
  <c r="Y155" i="28"/>
  <c r="AA155" i="28" s="1"/>
  <c r="Y10" i="28"/>
  <c r="AA10" i="28" s="1"/>
  <c r="Y37" i="28"/>
  <c r="AA37" i="28" s="1"/>
  <c r="Y202" i="28"/>
  <c r="AA202" i="28" s="1"/>
  <c r="Y36" i="28"/>
  <c r="AA36" i="28" s="1"/>
  <c r="Y399" i="28"/>
  <c r="AA399" i="28" s="1"/>
  <c r="Y387" i="28"/>
  <c r="AA387" i="28" s="1"/>
  <c r="Y177" i="28"/>
  <c r="AA177" i="28" s="1"/>
  <c r="Y270" i="28"/>
  <c r="AA270" i="28" s="1"/>
  <c r="Y115" i="28"/>
  <c r="AA115" i="28" s="1"/>
  <c r="Y239" i="28"/>
  <c r="AA239" i="28" s="1"/>
  <c r="Y140" i="28"/>
  <c r="AA140" i="28" s="1"/>
  <c r="Y13" i="28"/>
  <c r="AA13" i="28" s="1"/>
  <c r="Y94" i="28"/>
  <c r="AA94" i="28" s="1"/>
  <c r="Y187" i="28"/>
  <c r="AA187" i="28" s="1"/>
  <c r="Y340" i="28"/>
  <c r="AA340" i="28" s="1"/>
  <c r="Y236" i="28"/>
  <c r="AA236" i="28" s="1"/>
  <c r="Y237" i="28"/>
  <c r="AA237" i="28" s="1"/>
  <c r="Y30" i="28"/>
  <c r="AA30" i="28" s="1"/>
  <c r="Y298" i="28"/>
  <c r="AA298" i="28" s="1"/>
  <c r="Y132" i="28"/>
  <c r="AA132" i="28" s="1"/>
  <c r="Y112" i="28"/>
  <c r="AA112" i="28" s="1"/>
  <c r="Y163" i="28"/>
  <c r="AA163" i="28" s="1"/>
  <c r="Y124" i="28"/>
  <c r="AA124" i="28" s="1"/>
  <c r="Y222" i="28"/>
  <c r="AA222" i="28" s="1"/>
  <c r="Y263" i="28"/>
  <c r="AA263" i="28" s="1"/>
  <c r="Y186" i="28"/>
  <c r="AA186" i="28" s="1"/>
  <c r="Y24" i="28"/>
  <c r="AA24" i="28" s="1"/>
  <c r="Y156" i="28"/>
  <c r="AA156" i="28" s="1"/>
  <c r="Y300" i="28"/>
  <c r="AA300" i="28" s="1"/>
  <c r="Y223" i="28"/>
  <c r="AA223" i="28" s="1"/>
  <c r="Y258" i="28"/>
  <c r="AA258" i="28" s="1"/>
  <c r="Y146" i="28"/>
  <c r="AA146" i="28" s="1"/>
  <c r="Y328" i="28"/>
  <c r="AA328" i="28" s="1"/>
  <c r="Y336" i="28"/>
  <c r="AA336" i="28" s="1"/>
  <c r="Y19" i="28"/>
  <c r="AA19" i="28" s="1"/>
  <c r="Y114" i="28"/>
  <c r="AA114" i="28" s="1"/>
  <c r="Y101" i="28"/>
  <c r="AA101" i="28" s="1"/>
  <c r="Y221" i="28"/>
  <c r="AA221" i="28" s="1"/>
  <c r="Y285" i="28"/>
  <c r="AA285" i="28" s="1"/>
  <c r="Y91" i="28"/>
  <c r="AA91" i="28" s="1"/>
  <c r="Y125" i="28"/>
  <c r="AA125" i="28" s="1"/>
  <c r="Y192" i="28"/>
  <c r="AA192" i="28" s="1"/>
  <c r="Y304" i="28"/>
  <c r="AA304" i="28" s="1"/>
  <c r="Y284" i="28"/>
  <c r="AA284" i="28" s="1"/>
  <c r="Y331" i="28"/>
  <c r="AA331" i="28" s="1"/>
  <c r="Y71" i="28"/>
  <c r="AA71" i="28" s="1"/>
  <c r="Y377" i="28"/>
  <c r="AA377" i="28" s="1"/>
  <c r="Y131" i="28"/>
  <c r="AA131" i="28" s="1"/>
  <c r="Y247" i="28"/>
  <c r="AA247" i="28" s="1"/>
  <c r="Y105" i="28"/>
  <c r="AA105" i="28" s="1"/>
  <c r="Y252" i="28"/>
  <c r="AA252" i="28" s="1"/>
  <c r="Y174" i="28"/>
  <c r="AA174" i="28" s="1"/>
  <c r="Y207" i="28"/>
  <c r="AA207" i="28" s="1"/>
  <c r="Y173" i="28"/>
  <c r="AA173" i="28" s="1"/>
  <c r="Y293" i="28"/>
  <c r="AA293" i="28" s="1"/>
  <c r="Y357" i="28"/>
  <c r="AA357" i="28" s="1"/>
  <c r="Y289" i="28"/>
  <c r="AA289" i="28" s="1"/>
  <c r="Y204" i="28"/>
  <c r="AA204" i="28" s="1"/>
  <c r="Y7" i="28"/>
  <c r="AA7" i="28" s="1"/>
  <c r="Y373" i="28"/>
  <c r="AA373" i="28" s="1"/>
  <c r="Y318" i="28"/>
  <c r="AA318" i="28" s="1"/>
  <c r="Y99" i="28"/>
  <c r="AA99" i="28" s="1"/>
  <c r="Y123" i="28"/>
  <c r="AA123" i="28" s="1"/>
  <c r="Y102" i="28"/>
  <c r="AA102" i="28" s="1"/>
  <c r="Y190" i="28"/>
  <c r="AA190" i="28" s="1"/>
  <c r="Y217" i="28"/>
  <c r="AA217" i="28" s="1"/>
  <c r="Y8" i="28"/>
  <c r="AA8" i="28" s="1"/>
  <c r="Y269" i="28"/>
  <c r="AA269" i="28" s="1"/>
  <c r="Y375" i="28"/>
  <c r="AA375" i="28" s="1"/>
  <c r="Y165" i="28"/>
  <c r="AA165" i="28" s="1"/>
  <c r="Y216" i="28"/>
  <c r="AA216" i="28" s="1"/>
  <c r="Y208" i="28"/>
  <c r="AA208" i="28" s="1"/>
  <c r="Y246" i="28"/>
  <c r="AA246" i="28" s="1"/>
  <c r="Y28" i="28"/>
  <c r="AA28" i="28" s="1"/>
  <c r="Y167" i="28"/>
  <c r="AA167" i="28" s="1"/>
  <c r="Y368" i="28"/>
  <c r="AA368" i="28" s="1"/>
  <c r="Y35" i="28"/>
  <c r="AA35" i="28" s="1"/>
  <c r="Y193" i="28"/>
  <c r="AA193" i="28" s="1"/>
  <c r="Y6" i="28"/>
  <c r="AA6" i="28" s="1"/>
  <c r="Y286" i="28"/>
  <c r="AA286" i="28" s="1"/>
  <c r="Y56" i="28"/>
  <c r="AA56" i="28" s="1"/>
  <c r="Y378" i="28"/>
  <c r="AA378" i="28" s="1"/>
  <c r="Y321" i="28"/>
  <c r="AA321" i="28" s="1"/>
  <c r="Y280" i="28"/>
  <c r="AA280" i="28" s="1"/>
  <c r="Y253" i="28"/>
  <c r="AA253" i="28" s="1"/>
  <c r="Y197" i="28"/>
  <c r="AA197" i="28" s="1"/>
  <c r="Y385" i="28"/>
  <c r="AA385" i="28" s="1"/>
  <c r="Y358" i="28"/>
  <c r="AA358" i="28" s="1"/>
  <c r="Y5" i="28"/>
  <c r="AA5" i="28" s="1"/>
  <c r="Y34" i="28"/>
  <c r="AA34" i="28" s="1"/>
  <c r="Y117" i="28"/>
  <c r="AA117" i="28" s="1"/>
  <c r="Y62" i="28"/>
  <c r="AA62" i="28" s="1"/>
  <c r="Y390" i="28"/>
  <c r="AA390" i="28" s="1"/>
  <c r="Y218" i="28"/>
  <c r="AA218" i="28" s="1"/>
  <c r="Y330" i="28"/>
  <c r="AA330" i="28" s="1"/>
  <c r="Y181" i="28"/>
  <c r="AA181" i="28" s="1"/>
  <c r="Y337" i="28"/>
  <c r="AA337" i="28" s="1"/>
  <c r="Y137" i="28"/>
  <c r="AA137" i="28" s="1"/>
  <c r="Y349" i="28"/>
  <c r="AA349" i="28" s="1"/>
  <c r="Y89" i="28"/>
  <c r="AA89" i="28" s="1"/>
  <c r="Y142" i="28"/>
  <c r="AA142" i="28" s="1"/>
  <c r="Y233" i="28"/>
  <c r="AA233" i="28" s="1"/>
  <c r="Y310" i="28"/>
  <c r="AA310" i="28" s="1"/>
  <c r="Y344" i="28"/>
  <c r="AA344" i="28" s="1"/>
  <c r="Y23" i="28"/>
  <c r="AA23" i="28" s="1"/>
  <c r="Y154" i="28"/>
  <c r="AA154" i="28" s="1"/>
  <c r="Y191" i="28"/>
  <c r="AA191" i="28" s="1"/>
  <c r="Y3" i="28"/>
  <c r="AA3" i="28" s="1"/>
  <c r="Y380" i="28"/>
  <c r="AA380" i="28" s="1"/>
  <c r="Y338" i="28"/>
  <c r="AA338" i="28" s="1"/>
  <c r="Y95" i="28"/>
  <c r="AA95" i="28" s="1"/>
  <c r="Y277" i="28"/>
  <c r="AA277" i="28" s="1"/>
  <c r="Y81" i="28"/>
  <c r="AA81" i="28" s="1"/>
  <c r="Y366" i="28"/>
  <c r="AA366" i="28" s="1"/>
  <c r="Y240" i="28"/>
  <c r="AA240" i="28" s="1"/>
  <c r="Y352" i="28"/>
  <c r="AA352" i="28" s="1"/>
  <c r="Y303" i="28"/>
  <c r="AA303" i="28" s="1"/>
  <c r="Y238" i="28"/>
  <c r="AA238" i="28" s="1"/>
  <c r="Y67" i="28"/>
  <c r="AA67" i="28" s="1"/>
  <c r="Y65" i="28"/>
  <c r="AA65" i="28" s="1"/>
  <c r="Y363" i="28"/>
  <c r="AA363" i="28" s="1"/>
  <c r="Y359" i="28"/>
  <c r="AA359" i="28" s="1"/>
  <c r="Y386" i="28"/>
  <c r="AA386" i="28" s="1"/>
  <c r="Y126" i="28"/>
  <c r="AA126" i="28" s="1"/>
  <c r="Y53" i="28"/>
  <c r="AA53" i="28" s="1"/>
  <c r="Y374" i="28"/>
  <c r="AA374" i="28" s="1"/>
  <c r="Y147" i="28"/>
  <c r="AA147" i="28" s="1"/>
  <c r="Y188" i="28"/>
  <c r="AA188" i="28" s="1"/>
  <c r="Y256" i="28"/>
  <c r="AA256" i="28" s="1"/>
  <c r="Y347" i="28"/>
  <c r="AA347" i="28" s="1"/>
  <c r="Y370" i="28"/>
  <c r="AA370" i="28" s="1"/>
  <c r="Y283" i="28"/>
  <c r="AA283" i="28" s="1"/>
  <c r="Y259" i="28"/>
  <c r="AA259" i="28" s="1"/>
  <c r="Y22" i="28"/>
  <c r="AA22" i="28" s="1"/>
  <c r="Y362" i="28"/>
  <c r="AA362" i="28" s="1"/>
  <c r="Y33" i="28"/>
  <c r="AA33" i="28" s="1"/>
  <c r="Y138" i="28"/>
  <c r="AA138" i="28" s="1"/>
  <c r="Y232" i="28"/>
  <c r="AA232" i="28" s="1"/>
  <c r="Y87" i="28"/>
  <c r="AA87" i="28" s="1"/>
  <c r="Y85" i="28"/>
  <c r="AA85" i="28" s="1"/>
  <c r="Y52" i="28"/>
  <c r="AA52" i="28" s="1"/>
  <c r="Y382" i="28"/>
  <c r="AA382" i="28" s="1"/>
  <c r="Y50" i="28"/>
  <c r="AA50" i="28" s="1"/>
  <c r="Y322" i="28"/>
  <c r="AA322" i="28" s="1"/>
  <c r="Y360" i="28"/>
  <c r="AA360" i="28" s="1"/>
  <c r="Y164" i="28"/>
  <c r="AA164" i="28" s="1"/>
  <c r="Y16" i="28"/>
  <c r="AA16" i="28" s="1"/>
  <c r="Y180" i="28"/>
  <c r="AA180" i="28" s="1"/>
  <c r="Y231" i="28"/>
  <c r="AA231" i="28" s="1"/>
  <c r="Y44" i="28"/>
  <c r="AA44" i="28" s="1"/>
  <c r="Y78" i="28"/>
  <c r="AA78" i="28" s="1"/>
  <c r="Y400" i="28"/>
  <c r="AA400" i="28" s="1"/>
  <c r="Y75" i="28"/>
  <c r="AA75" i="28" s="1"/>
  <c r="Y152" i="28"/>
  <c r="AA152" i="28" s="1"/>
  <c r="Y397" i="28"/>
  <c r="AA397" i="28" s="1"/>
  <c r="Y113" i="28"/>
  <c r="AA113" i="28" s="1"/>
  <c r="Y169" i="28"/>
  <c r="AA169" i="28" s="1"/>
  <c r="Y178" i="28"/>
  <c r="AA178" i="28" s="1"/>
  <c r="Y107" i="28"/>
  <c r="AA107" i="28" s="1"/>
  <c r="Y206" i="28"/>
  <c r="AA206" i="28" s="1"/>
  <c r="Y80" i="28"/>
  <c r="AA80" i="28" s="1"/>
  <c r="Y267" i="28"/>
  <c r="AA267" i="28" s="1"/>
  <c r="Y60" i="28"/>
  <c r="AA60" i="28" s="1"/>
  <c r="Y212" i="28"/>
  <c r="AA212" i="28" s="1"/>
  <c r="Y88" i="28"/>
  <c r="AA88" i="28" s="1"/>
  <c r="Y12" i="28"/>
  <c r="AA12" i="28" s="1"/>
  <c r="Y51" i="28"/>
  <c r="AA51" i="28" s="1"/>
  <c r="Y100" i="28"/>
  <c r="AA100" i="28" s="1"/>
  <c r="Y268" i="28"/>
  <c r="AA268" i="28" s="1"/>
  <c r="Y166" i="28"/>
  <c r="AA166" i="28" s="1"/>
  <c r="Y149" i="28"/>
  <c r="AA149" i="28" s="1"/>
  <c r="Y355" i="28"/>
  <c r="AA355" i="28" s="1"/>
  <c r="Y198" i="28"/>
  <c r="AA198" i="28" s="1"/>
  <c r="Y391" i="28"/>
  <c r="AA391" i="28" s="1"/>
  <c r="Y130" i="28"/>
  <c r="AA130" i="28" s="1"/>
  <c r="Y185" i="28"/>
  <c r="AA185" i="28" s="1"/>
  <c r="Y320" i="28"/>
  <c r="AA320" i="28" s="1"/>
  <c r="Y127" i="28"/>
  <c r="AA127" i="28" s="1"/>
  <c r="Y266" i="28"/>
  <c r="AA266" i="28" s="1"/>
  <c r="Y57" i="28"/>
  <c r="AA57" i="28" s="1"/>
  <c r="Y200" i="28"/>
  <c r="AA200" i="28" s="1"/>
  <c r="Y175" i="28"/>
  <c r="AA175" i="28" s="1"/>
  <c r="Y160" i="28"/>
  <c r="AA160" i="28" s="1"/>
  <c r="Y61" i="28"/>
  <c r="AA61" i="28" s="1"/>
  <c r="Y279" i="28"/>
  <c r="AA279" i="28" s="1"/>
  <c r="Y381" i="28"/>
  <c r="AA381" i="28" s="1"/>
  <c r="Y48" i="28"/>
  <c r="AA48" i="28" s="1"/>
  <c r="Y228" i="28"/>
  <c r="AA228" i="28" s="1"/>
  <c r="Y264" i="28"/>
  <c r="AA264" i="28" s="1"/>
  <c r="Y229" i="28"/>
  <c r="AA229" i="28" s="1"/>
  <c r="Y122" i="28"/>
  <c r="AA122" i="28" s="1"/>
  <c r="Y74" i="28"/>
  <c r="AA74" i="28" s="1"/>
  <c r="Y103" i="28"/>
  <c r="AA103" i="28" s="1"/>
  <c r="Y111" i="28"/>
  <c r="AA111" i="28" s="1"/>
  <c r="Y301" i="28"/>
  <c r="AA301" i="28" s="1"/>
  <c r="Y396" i="28"/>
  <c r="AA396" i="28" s="1"/>
  <c r="Y172" i="28"/>
  <c r="AA172" i="28" s="1"/>
  <c r="Y305" i="28"/>
  <c r="AA305" i="28" s="1"/>
  <c r="Y274" i="28"/>
  <c r="AA274" i="28" s="1"/>
  <c r="Y98" i="28"/>
  <c r="AA98" i="28" s="1"/>
  <c r="Y291" i="28"/>
  <c r="AA291" i="28" s="1"/>
  <c r="Y43" i="28"/>
  <c r="AA43" i="28" s="1"/>
  <c r="Y90" i="28"/>
  <c r="AA90" i="28" s="1"/>
  <c r="Y316" i="28"/>
  <c r="AA316" i="28" s="1"/>
  <c r="Y341" i="28"/>
  <c r="AA341" i="28" s="1"/>
  <c r="Y184" i="28"/>
  <c r="AA184" i="28" s="1"/>
  <c r="Y371" i="28"/>
  <c r="AA371" i="28" s="1"/>
  <c r="Y302" i="28"/>
  <c r="AA302" i="28" s="1"/>
  <c r="Y333" i="28"/>
  <c r="AA333" i="28" s="1"/>
  <c r="Y135" i="28"/>
  <c r="AA135" i="28" s="1"/>
  <c r="Y179" i="28"/>
  <c r="AA179" i="28" s="1"/>
  <c r="Y25" i="28"/>
  <c r="AA25" i="28" s="1"/>
  <c r="Y46" i="28"/>
  <c r="AA46" i="28" s="1"/>
  <c r="Y299" i="28"/>
  <c r="AA299" i="28" s="1"/>
  <c r="Y54" i="28"/>
  <c r="AA54" i="28" s="1"/>
  <c r="Y109" i="28"/>
  <c r="AA109" i="28" s="1"/>
  <c r="Y97" i="28"/>
  <c r="AA97" i="28" s="1"/>
  <c r="Y343" i="28"/>
  <c r="AA343" i="28" s="1"/>
  <c r="Y110" i="28"/>
  <c r="AA110" i="28" s="1"/>
  <c r="Y211" i="28"/>
  <c r="AA211" i="28" s="1"/>
  <c r="Y21" i="28"/>
  <c r="AA21" i="28" s="1"/>
  <c r="Y319" i="28"/>
  <c r="AA319" i="28" s="1"/>
  <c r="Y325" i="28"/>
  <c r="AA325" i="28" s="1"/>
  <c r="Y292" i="28"/>
  <c r="AA292" i="28" s="1"/>
  <c r="Y151" i="28"/>
  <c r="AA151" i="28" s="1"/>
  <c r="Y392" i="28"/>
  <c r="AA392" i="28" s="1"/>
  <c r="Y350" i="28"/>
  <c r="AA350" i="28" s="1"/>
  <c r="Y307" i="28"/>
  <c r="AA307" i="28" s="1"/>
  <c r="Y324" i="28"/>
  <c r="AA324" i="28" s="1"/>
  <c r="Y148" i="28"/>
  <c r="AA148" i="28" s="1"/>
  <c r="Y47" i="28"/>
  <c r="AA47" i="28" s="1"/>
  <c r="Y159" i="28"/>
  <c r="AA159" i="28" s="1"/>
  <c r="Y235" i="28"/>
  <c r="AA235" i="28" s="1"/>
  <c r="Y384" i="28"/>
  <c r="AA384" i="28" s="1"/>
  <c r="Y294" i="28"/>
  <c r="AA294" i="28" s="1"/>
  <c r="Y251" i="28"/>
  <c r="AA251" i="28" s="1"/>
  <c r="Y255" i="28"/>
  <c r="AA255" i="28" s="1"/>
  <c r="Y26" i="28"/>
  <c r="AA26" i="28" s="1"/>
  <c r="Y278" i="28"/>
  <c r="AA278" i="28" s="1"/>
  <c r="Y323" i="28"/>
  <c r="AA323" i="28" s="1"/>
  <c r="Y361" i="28"/>
  <c r="AA361" i="28" s="1"/>
  <c r="Y134" i="28"/>
  <c r="AA134" i="28" s="1"/>
  <c r="Y11" i="28"/>
  <c r="AA11" i="28" s="1"/>
  <c r="Y379" i="28"/>
  <c r="AA379" i="28" s="1"/>
  <c r="Y139" i="28"/>
  <c r="AA139" i="28" s="1"/>
  <c r="Y367" i="28"/>
  <c r="AA367" i="28" s="1"/>
  <c r="Y388" i="28"/>
  <c r="AA388" i="28" s="1"/>
  <c r="Y83" i="28"/>
  <c r="AA83" i="28" s="1"/>
  <c r="Y383" i="28"/>
  <c r="AA383" i="28" s="1"/>
  <c r="Y58" i="28"/>
  <c r="AA58" i="28" s="1"/>
  <c r="Y129" i="28"/>
  <c r="AA129" i="28" s="1"/>
  <c r="Y76" i="28"/>
  <c r="AA76" i="28" s="1"/>
  <c r="Y244" i="28"/>
  <c r="AA244" i="28" s="1"/>
  <c r="Y153" i="28"/>
  <c r="AA153" i="28" s="1"/>
  <c r="Y389" i="28"/>
  <c r="AA389" i="28" s="1"/>
  <c r="Y314" i="28"/>
  <c r="AA314" i="28" s="1"/>
  <c r="Y29" i="28"/>
  <c r="AA29" i="28" s="1"/>
  <c r="Y250" i="28"/>
  <c r="AA250" i="28" s="1"/>
  <c r="Y63" i="28"/>
  <c r="AA63" i="28" s="1"/>
  <c r="Y77" i="28"/>
  <c r="AA77" i="28" s="1"/>
  <c r="Y271" i="28"/>
  <c r="AA271" i="28" s="1"/>
  <c r="Y128" i="28"/>
  <c r="AA128" i="28" s="1"/>
  <c r="Y93" i="28"/>
  <c r="AA93" i="28" s="1"/>
  <c r="Y261" i="28"/>
  <c r="AA261" i="28" s="1"/>
  <c r="Y313" i="28"/>
  <c r="AA313" i="28" s="1"/>
  <c r="Y224" i="28"/>
  <c r="AA224" i="28" s="1"/>
  <c r="Y182" i="28"/>
  <c r="AA182" i="28" s="1"/>
  <c r="Y334" i="28"/>
  <c r="AA334" i="28" s="1"/>
  <c r="Y230" i="28"/>
  <c r="AA230" i="28" s="1"/>
  <c r="Y215" i="28"/>
  <c r="AA215" i="28" s="1"/>
  <c r="Y42" i="28"/>
  <c r="AA42" i="28" s="1"/>
  <c r="Y254" i="28"/>
  <c r="AA254" i="28" s="1"/>
  <c r="Y354" i="28"/>
  <c r="AA354" i="28" s="1"/>
  <c r="Y171" i="28"/>
  <c r="AA171" i="28" s="1"/>
  <c r="Y86" i="28"/>
  <c r="AA86" i="28" s="1"/>
  <c r="Y66" i="28"/>
  <c r="AA66" i="28" s="1"/>
  <c r="Y219" i="28"/>
  <c r="AA219" i="28" s="1"/>
  <c r="Y133" i="28"/>
  <c r="AA133" i="28" s="1"/>
  <c r="Y287" i="28"/>
  <c r="AA287" i="28" s="1"/>
  <c r="Y121" i="28"/>
  <c r="AA121" i="28" s="1"/>
  <c r="Y249" i="28"/>
  <c r="AA249" i="28" s="1"/>
  <c r="Y243" i="28"/>
  <c r="AA243" i="28" s="1"/>
  <c r="Y162" i="28"/>
  <c r="AA162" i="28" s="1"/>
  <c r="Y194" i="28"/>
  <c r="AA194" i="28" s="1"/>
  <c r="Y49" i="28"/>
  <c r="AA49" i="28" s="1"/>
  <c r="Y27" i="28"/>
  <c r="AA27" i="28" s="1"/>
  <c r="Y309" i="28"/>
  <c r="AA309" i="28" s="1"/>
  <c r="Y136" i="28"/>
  <c r="AA136" i="28" s="1"/>
  <c r="Y227" i="28"/>
  <c r="AA227" i="28" s="1"/>
  <c r="Y265" i="28"/>
  <c r="AA265" i="28" s="1"/>
  <c r="Y297" i="28"/>
  <c r="AA297" i="28" s="1"/>
  <c r="Y39" i="28"/>
  <c r="AA39" i="28" s="1"/>
  <c r="Y18" i="28"/>
  <c r="AA18" i="28" s="1"/>
  <c r="Y143" i="28"/>
  <c r="AA143" i="28" s="1"/>
  <c r="Y120" i="28"/>
  <c r="AA120" i="28" s="1"/>
  <c r="Y183" i="28"/>
  <c r="AA183" i="28" s="1"/>
  <c r="Y327" i="28"/>
  <c r="AA327" i="28" s="1"/>
  <c r="Y104" i="28"/>
  <c r="AA104" i="28" s="1"/>
  <c r="Y245" i="28"/>
  <c r="AA245" i="28" s="1"/>
  <c r="Y72" i="28"/>
  <c r="AA72" i="28" s="1"/>
  <c r="Y31" i="28"/>
  <c r="AA31" i="28" s="1"/>
  <c r="Y73" i="28"/>
  <c r="AA73" i="28" s="1"/>
  <c r="Y150" i="28"/>
  <c r="AA150" i="28" s="1"/>
  <c r="Y69" i="28"/>
  <c r="AA69" i="28" s="1"/>
  <c r="Y339" i="28"/>
  <c r="AA339" i="28" s="1"/>
  <c r="Y41" i="28"/>
  <c r="AA41" i="28" s="1"/>
  <c r="Y144" i="28"/>
  <c r="AA144" i="28" s="1"/>
  <c r="Y394" i="28"/>
  <c r="AA394" i="28" s="1"/>
  <c r="Y315" i="28"/>
  <c r="AA315" i="28" s="1"/>
  <c r="Y79" i="28"/>
  <c r="AA79" i="28" s="1"/>
  <c r="Y372" i="28"/>
  <c r="AA372" i="28" s="1"/>
  <c r="Y32" i="28"/>
  <c r="AA32" i="28" s="1"/>
  <c r="Y220" i="28"/>
  <c r="AA220" i="28" s="1"/>
  <c r="Y276" i="28"/>
  <c r="AA276" i="28" s="1"/>
  <c r="Y17" i="28"/>
  <c r="AA17" i="28" s="1"/>
  <c r="Y342" i="28"/>
  <c r="AA342" i="28" s="1"/>
  <c r="Y55" i="28"/>
  <c r="AA55" i="28" s="1"/>
  <c r="Y70" i="28"/>
  <c r="AA70" i="28" s="1"/>
  <c r="Y45" i="28"/>
  <c r="AA45" i="28" s="1"/>
  <c r="Y273" i="28"/>
  <c r="AA273" i="28" s="1"/>
  <c r="Y332" i="28"/>
  <c r="AA332" i="28" s="1"/>
  <c r="Y356" i="28"/>
  <c r="AA356" i="28" s="1"/>
  <c r="Y141" i="28"/>
  <c r="AA141" i="28" s="1"/>
  <c r="Y351" i="28"/>
  <c r="AA351" i="28" s="1"/>
  <c r="Y170" i="28"/>
  <c r="AA170" i="28" s="1"/>
  <c r="Y168" i="28"/>
  <c r="AA168" i="28" s="1"/>
  <c r="Y84" i="28"/>
  <c r="AA84" i="28" s="1"/>
  <c r="Y393" i="28"/>
  <c r="AA393" i="28" s="1"/>
  <c r="Y329" i="28"/>
  <c r="AA329" i="28" s="1"/>
  <c r="Y199" i="28"/>
  <c r="AA199" i="28" s="1"/>
  <c r="Y38" i="28"/>
  <c r="AA38" i="28" s="1"/>
  <c r="Y195" i="28"/>
  <c r="AA195" i="28" s="1"/>
  <c r="Y241" i="28"/>
  <c r="AA241" i="28" s="1"/>
  <c r="Y272" i="28"/>
  <c r="AA272" i="28" s="1"/>
  <c r="Y64" i="28"/>
  <c r="AA64" i="28" s="1"/>
  <c r="Y306" i="28"/>
  <c r="AA306" i="28" s="1"/>
  <c r="Y398" i="28"/>
  <c r="AA398" i="28" s="1"/>
  <c r="Y281" i="28"/>
  <c r="AA281" i="28" s="1"/>
  <c r="Y288" i="28"/>
  <c r="AA288" i="28" s="1"/>
  <c r="Y312" i="28"/>
  <c r="AA312" i="28" s="1"/>
  <c r="Y317" i="28"/>
  <c r="AA317" i="28" s="1"/>
  <c r="Y157" i="28"/>
  <c r="AA157" i="28" s="1"/>
  <c r="Y226" i="28"/>
  <c r="AA226" i="28" s="1"/>
  <c r="Y353" i="28"/>
  <c r="AA353" i="28" s="1"/>
  <c r="Y395" i="28"/>
  <c r="AA395" i="28" s="1"/>
  <c r="Y335" i="28"/>
  <c r="AA335" i="28" s="1"/>
  <c r="Y260" i="28"/>
  <c r="AA260" i="28" s="1"/>
  <c r="Y201" i="28"/>
  <c r="AA201" i="28" s="1"/>
  <c r="Y348" i="28"/>
  <c r="AA348" i="28" s="1"/>
  <c r="Y262" i="28"/>
  <c r="AA262" i="28" s="1"/>
  <c r="Y326" i="28"/>
  <c r="AA326" i="28" s="1"/>
  <c r="Y234" i="28"/>
  <c r="AA234" i="28" s="1"/>
  <c r="Y176" i="28"/>
  <c r="AA176" i="28" s="1"/>
  <c r="Y364" i="28"/>
  <c r="AA364" i="28" s="1"/>
  <c r="Y257" i="28"/>
  <c r="AA257" i="28" s="1"/>
  <c r="Y311" i="28"/>
  <c r="AA311" i="28" s="1"/>
  <c r="Y106" i="28"/>
  <c r="AA106" i="28" s="1"/>
  <c r="Y346" i="28"/>
  <c r="AA346" i="28" s="1"/>
  <c r="Y119" i="28"/>
  <c r="AA119" i="28" s="1"/>
  <c r="Y296" i="28"/>
  <c r="AA296" i="28" s="1"/>
  <c r="Y205" i="28"/>
  <c r="AA205" i="28" s="1"/>
  <c r="Y209" i="28"/>
  <c r="AA209" i="28" s="1"/>
  <c r="Y214" i="28"/>
  <c r="AA214" i="28" s="1"/>
  <c r="Y59" i="28"/>
  <c r="AA59" i="28" s="1"/>
  <c r="Y189" i="28"/>
  <c r="AA189" i="28" s="1"/>
  <c r="Y295" i="28"/>
  <c r="AA295" i="28" s="1"/>
  <c r="Y242" i="28"/>
  <c r="AA242" i="28" s="1"/>
  <c r="Y345" i="28"/>
  <c r="AA345" i="28" s="1"/>
  <c r="Y282" i="28"/>
  <c r="AA282" i="28" s="1"/>
  <c r="Y196" i="28"/>
  <c r="AA196" i="28" s="1"/>
  <c r="Y108" i="28"/>
  <c r="AA108" i="28" s="1"/>
  <c r="Y96" i="28"/>
  <c r="AA96" i="28" s="1"/>
  <c r="Y40" i="28"/>
  <c r="AA40" i="28" s="1"/>
  <c r="Y275" i="28"/>
  <c r="AA275" i="28" s="1"/>
  <c r="Y118" i="28"/>
  <c r="AA118" i="28" s="1"/>
  <c r="Y145" i="28"/>
  <c r="AA145" i="28" s="1"/>
  <c r="Y210" i="28"/>
  <c r="AA210" i="28" s="1"/>
  <c r="Y82" i="28"/>
  <c r="AA82" i="28" s="1"/>
  <c r="Y376" i="28"/>
  <c r="AA376" i="28" s="1"/>
  <c r="Y92" i="28"/>
  <c r="AA92" i="28" s="1"/>
  <c r="Y161" i="28"/>
  <c r="AA161" i="28" s="1"/>
  <c r="Y15" i="28"/>
  <c r="AA15" i="28" s="1"/>
  <c r="Y290" i="28"/>
  <c r="AA290" i="28" s="1"/>
  <c r="Y365" i="28"/>
  <c r="AA365" i="28" s="1"/>
  <c r="Y14" i="28"/>
  <c r="AA14" i="28" s="1"/>
  <c r="Y308" i="28"/>
  <c r="AA308" i="28" s="1"/>
  <c r="Y158" i="28"/>
  <c r="AA158" i="28" s="1"/>
  <c r="Y203" i="28"/>
  <c r="AA203" i="28" s="1"/>
  <c r="Y213" i="28"/>
  <c r="AA213" i="28" s="1"/>
  <c r="Y9" i="28"/>
  <c r="AA9" i="28" s="1"/>
  <c r="Y225" i="28"/>
  <c r="AA225" i="28" s="1"/>
  <c r="Y116" i="28"/>
  <c r="AA116" i="28" s="1"/>
  <c r="Y369" i="28"/>
  <c r="AA369" i="28" s="1"/>
  <c r="Y4" i="28"/>
  <c r="AA4" i="28" s="1"/>
  <c r="Y20" i="28"/>
  <c r="AA20" i="28" s="1"/>
  <c r="B19" i="41"/>
  <c r="B20" i="41" s="1"/>
  <c r="C19" i="41"/>
  <c r="C20" i="41" s="1"/>
  <c r="J2" i="14"/>
  <c r="Q353" i="21"/>
  <c r="Q65" i="21"/>
  <c r="Q185" i="21"/>
  <c r="Q68" i="21"/>
  <c r="Q269" i="21"/>
  <c r="Q284" i="21"/>
  <c r="Q39" i="21"/>
  <c r="Q130" i="21"/>
  <c r="Q84" i="21"/>
  <c r="Q112" i="21"/>
  <c r="Q123" i="21"/>
  <c r="Q238" i="21"/>
  <c r="Q166" i="21"/>
  <c r="Q98" i="21"/>
  <c r="Q263" i="21"/>
  <c r="Q129" i="21"/>
  <c r="Q145" i="21"/>
  <c r="Q239" i="21"/>
  <c r="Q85" i="21"/>
  <c r="Q153" i="21"/>
  <c r="Q89" i="21"/>
  <c r="Q363" i="21"/>
  <c r="Q212" i="21"/>
  <c r="Q191" i="21"/>
  <c r="Q370" i="21"/>
  <c r="Q164" i="21"/>
  <c r="Q150" i="21"/>
  <c r="Q237" i="21"/>
  <c r="Q169" i="21"/>
  <c r="Q155" i="21"/>
  <c r="Q168" i="21"/>
  <c r="Q258" i="21"/>
  <c r="Q241" i="21"/>
  <c r="Q196" i="21"/>
  <c r="Q99" i="21"/>
  <c r="Q173" i="21"/>
  <c r="Q365" i="21"/>
  <c r="Q252" i="21"/>
  <c r="Q58" i="21"/>
  <c r="Q18" i="21"/>
  <c r="Q100" i="21"/>
  <c r="Q203" i="21"/>
  <c r="Q24" i="21"/>
  <c r="Q45" i="21"/>
  <c r="Q305" i="21"/>
  <c r="Q325" i="21"/>
  <c r="Q133" i="21"/>
  <c r="Q295" i="21"/>
  <c r="Q75" i="21"/>
  <c r="Q23" i="21"/>
  <c r="Q211" i="21"/>
  <c r="Q271" i="21"/>
  <c r="Q57" i="21"/>
  <c r="Q310" i="21"/>
  <c r="Q106" i="21"/>
  <c r="Q144" i="21"/>
  <c r="Q187" i="21"/>
  <c r="Q228" i="21"/>
  <c r="Q13" i="21"/>
  <c r="Q88" i="21"/>
  <c r="Q131" i="21"/>
  <c r="Q189" i="21"/>
  <c r="Q230" i="21"/>
  <c r="Q242" i="21"/>
  <c r="Q200" i="21"/>
  <c r="Q49" i="21"/>
  <c r="Q73" i="21"/>
  <c r="Q141" i="21"/>
  <c r="Q180" i="21"/>
  <c r="Q257" i="21"/>
  <c r="Q304" i="21"/>
  <c r="Q62" i="21"/>
  <c r="Q297" i="21"/>
  <c r="Q111" i="21"/>
  <c r="Q256" i="21"/>
  <c r="Q259" i="21"/>
  <c r="Q288" i="21"/>
  <c r="Q356" i="21"/>
  <c r="Q3" i="21"/>
  <c r="Q59" i="21"/>
  <c r="Q83" i="21"/>
  <c r="Q231" i="21"/>
  <c r="Q275" i="21"/>
  <c r="Q55" i="21"/>
  <c r="Q220" i="21"/>
  <c r="Q34" i="21"/>
  <c r="Q114" i="21"/>
  <c r="Q192" i="21"/>
  <c r="Q60" i="21"/>
  <c r="Q86" i="21"/>
  <c r="Q116" i="21"/>
  <c r="Q340" i="21"/>
  <c r="Q171" i="21"/>
  <c r="Q204" i="21"/>
  <c r="Q341" i="21"/>
  <c r="Q281" i="21"/>
  <c r="Q8" i="21"/>
  <c r="Q93" i="21"/>
  <c r="Q201" i="21"/>
  <c r="Q132" i="21"/>
  <c r="Q207" i="21"/>
  <c r="Q276" i="21"/>
  <c r="Q292" i="21"/>
  <c r="Q338" i="21"/>
  <c r="Q188" i="21"/>
  <c r="Q233" i="21"/>
  <c r="Q115" i="21"/>
  <c r="Q134" i="21"/>
  <c r="Q352" i="21"/>
  <c r="Q290" i="21"/>
  <c r="Q107" i="21"/>
  <c r="Q87" i="21"/>
  <c r="Q136" i="21"/>
  <c r="Q278" i="21"/>
  <c r="Q78" i="21"/>
  <c r="Q157" i="21"/>
  <c r="Q267" i="21"/>
  <c r="Q318" i="21"/>
  <c r="Q67" i="21"/>
  <c r="Q195" i="21"/>
  <c r="Q103" i="21"/>
  <c r="Q205" i="21"/>
  <c r="Q300" i="21"/>
  <c r="Q21" i="21"/>
  <c r="Q46" i="21"/>
  <c r="Q221" i="21"/>
  <c r="Q296" i="21"/>
  <c r="Q4" i="21"/>
  <c r="Q286" i="21"/>
  <c r="Q358" i="21"/>
  <c r="Q47" i="21"/>
  <c r="Q254" i="21"/>
  <c r="Q287" i="21"/>
  <c r="Q339" i="21"/>
  <c r="Q44" i="21"/>
  <c r="Q151" i="21"/>
  <c r="Q371" i="21"/>
  <c r="Q5" i="21"/>
  <c r="Q162" i="21"/>
  <c r="Q209" i="21"/>
  <c r="Q332" i="21"/>
  <c r="Q108" i="21"/>
  <c r="Q193" i="21"/>
  <c r="Q274" i="21"/>
  <c r="Q334" i="21"/>
  <c r="Q234" i="21"/>
  <c r="Q28" i="21"/>
  <c r="Q119" i="21"/>
  <c r="Q213" i="21"/>
  <c r="Q10" i="21"/>
  <c r="Q71" i="21"/>
  <c r="Q178" i="21"/>
  <c r="Q255" i="21"/>
  <c r="Q302" i="21"/>
  <c r="Q16" i="21"/>
  <c r="Q82" i="21"/>
  <c r="Q175" i="21"/>
  <c r="Q214" i="21"/>
  <c r="Q301" i="21"/>
  <c r="Q368" i="21"/>
  <c r="Q218" i="21"/>
  <c r="Q317" i="21"/>
  <c r="Q216" i="21"/>
  <c r="Q110" i="21"/>
  <c r="Q122" i="21"/>
  <c r="Q97" i="21"/>
  <c r="Q298" i="21"/>
  <c r="Q27" i="21"/>
  <c r="Q22" i="21"/>
  <c r="Q56" i="21"/>
  <c r="Q354" i="21"/>
  <c r="Q229" i="21"/>
  <c r="Q148" i="21"/>
  <c r="Q268" i="21"/>
  <c r="Q343" i="21"/>
  <c r="Q42" i="21"/>
  <c r="Q245" i="21"/>
  <c r="Q43" i="21"/>
  <c r="Q69" i="21"/>
  <c r="Q176" i="21"/>
  <c r="Q247" i="21"/>
  <c r="Q330" i="21"/>
  <c r="Q2" i="21"/>
  <c r="Q66" i="21"/>
  <c r="Q105" i="21"/>
  <c r="Q128" i="21"/>
  <c r="Q283" i="21"/>
  <c r="Q72" i="21"/>
  <c r="Q109" i="21"/>
  <c r="Q149" i="21"/>
  <c r="Q232" i="21"/>
  <c r="Q321" i="21"/>
  <c r="Q50" i="21"/>
  <c r="Q74" i="21"/>
  <c r="Q76" i="21"/>
  <c r="Q184" i="21"/>
  <c r="Q311" i="21"/>
  <c r="Q159" i="21"/>
  <c r="Q333" i="21"/>
  <c r="Q161" i="21"/>
  <c r="Q236" i="21"/>
  <c r="Q335" i="21"/>
  <c r="Q118" i="21"/>
  <c r="Q303" i="21"/>
  <c r="Q64" i="21"/>
  <c r="Q102" i="21"/>
  <c r="Q120" i="21"/>
  <c r="Q80" i="21"/>
  <c r="Q90" i="21"/>
  <c r="Q250" i="21"/>
  <c r="Q30" i="21"/>
  <c r="Q51" i="21"/>
  <c r="Q223" i="21"/>
  <c r="Q101" i="21"/>
  <c r="Q104" i="21"/>
  <c r="Q177" i="21"/>
  <c r="Q306" i="21"/>
  <c r="Q127" i="21"/>
  <c r="Q139" i="21"/>
  <c r="Q215" i="21"/>
  <c r="Q327" i="21"/>
  <c r="Q328" i="21"/>
  <c r="Q289" i="21"/>
  <c r="Q194" i="21"/>
  <c r="Q240" i="21"/>
  <c r="Q344" i="21"/>
  <c r="Q293" i="21"/>
  <c r="Q273" i="21"/>
  <c r="Q53" i="21"/>
  <c r="Q160" i="21"/>
  <c r="Q227" i="21"/>
  <c r="Q36" i="21"/>
  <c r="Q225" i="21"/>
  <c r="Q299" i="21"/>
  <c r="Q244" i="21"/>
  <c r="Q314" i="21"/>
  <c r="Q52" i="21"/>
  <c r="Q81" i="21"/>
  <c r="Q146" i="21"/>
  <c r="Q182" i="21"/>
  <c r="Q261" i="21"/>
  <c r="Q308" i="21"/>
  <c r="Q243" i="21"/>
  <c r="Q337" i="21"/>
  <c r="Q313" i="21"/>
  <c r="Q272" i="21"/>
  <c r="Q179" i="21"/>
  <c r="Q197" i="21"/>
  <c r="Q77" i="21"/>
  <c r="Q172" i="21"/>
  <c r="Q280" i="21"/>
  <c r="Q324" i="21"/>
  <c r="Q235" i="21"/>
  <c r="Q260" i="21"/>
  <c r="Q137" i="21"/>
  <c r="Q251" i="21"/>
  <c r="Q11" i="21"/>
  <c r="Q270" i="21"/>
  <c r="Q367" i="21"/>
  <c r="Q167" i="21"/>
  <c r="Q35" i="21"/>
  <c r="Q347" i="21"/>
  <c r="Q37" i="21"/>
  <c r="Q26" i="21"/>
  <c r="Q183" i="21"/>
  <c r="Q322" i="21"/>
  <c r="Q125" i="21"/>
  <c r="Q138" i="21"/>
  <c r="Q208" i="21"/>
  <c r="Q357" i="21"/>
  <c r="Q20" i="21"/>
  <c r="Q121" i="21"/>
  <c r="Q336" i="21"/>
  <c r="Q17" i="21"/>
  <c r="Q32" i="21"/>
  <c r="Q94" i="21"/>
  <c r="Q170" i="21"/>
  <c r="Q249" i="21"/>
  <c r="Q342" i="21"/>
  <c r="Q95" i="21"/>
  <c r="Q140" i="21"/>
  <c r="Q165" i="21"/>
  <c r="Q224" i="21"/>
  <c r="Q266" i="21"/>
  <c r="Q14" i="21"/>
  <c r="Q54" i="21"/>
  <c r="Q48" i="21"/>
  <c r="Q96" i="21"/>
  <c r="Q126" i="21"/>
  <c r="Q158" i="21"/>
  <c r="Q319" i="21"/>
  <c r="Q348" i="21"/>
  <c r="Q345" i="21"/>
  <c r="Q12" i="21"/>
  <c r="Q186" i="21"/>
  <c r="Q265" i="21"/>
  <c r="Q312" i="21"/>
  <c r="Q323" i="21"/>
  <c r="Q113" i="21"/>
  <c r="Q154" i="21"/>
  <c r="Q181" i="21"/>
  <c r="Q246" i="21"/>
  <c r="Q277" i="21"/>
  <c r="Q9" i="21"/>
  <c r="Q70" i="21"/>
  <c r="Q41" i="21"/>
  <c r="Q190" i="21"/>
  <c r="Q210" i="21"/>
  <c r="Q360" i="21"/>
  <c r="Q6" i="21"/>
  <c r="Q117" i="21"/>
  <c r="Q206" i="21"/>
  <c r="Q135" i="21"/>
  <c r="Q92" i="21"/>
  <c r="Q124" i="21"/>
  <c r="Q202" i="21"/>
  <c r="Q262" i="21"/>
  <c r="Q362" i="21"/>
  <c r="Q79" i="21"/>
  <c r="Q91" i="21"/>
  <c r="Q143" i="21"/>
  <c r="Q316" i="21"/>
  <c r="Q359" i="21"/>
  <c r="Q351" i="21"/>
  <c r="Q156" i="21"/>
  <c r="Q163" i="21"/>
  <c r="Q222" i="21"/>
  <c r="Q294" i="21"/>
  <c r="Q326" i="21"/>
  <c r="Q38" i="21"/>
  <c r="Q61" i="21"/>
  <c r="Q152" i="21"/>
  <c r="Q198" i="21"/>
  <c r="Q217" i="21"/>
  <c r="Q361" i="21"/>
  <c r="Q40" i="21"/>
  <c r="Q31" i="21"/>
  <c r="Q331" i="21"/>
  <c r="Q142" i="21"/>
  <c r="Q174" i="21"/>
  <c r="Q253" i="21"/>
  <c r="Q282" i="21"/>
  <c r="Q315" i="21"/>
  <c r="Q350" i="21"/>
  <c r="Q285" i="21"/>
  <c r="Q366" i="21"/>
  <c r="Q7" i="21"/>
  <c r="F5" i="14"/>
  <c r="Q226" i="21"/>
  <c r="Q33" i="21"/>
  <c r="Q309" i="21"/>
  <c r="Q369" i="21"/>
  <c r="C34" i="21"/>
  <c r="E14" i="21" s="1"/>
  <c r="AC289" i="21" s="1"/>
  <c r="D51" i="21"/>
  <c r="Q248" i="21"/>
  <c r="Q279" i="21"/>
  <c r="Q355" i="21"/>
  <c r="Q320" i="21"/>
  <c r="Q329" i="21"/>
  <c r="Q364" i="21"/>
  <c r="Q25" i="21"/>
  <c r="B50" i="21"/>
  <c r="C13" i="21"/>
  <c r="R352" i="21" s="1"/>
  <c r="T352" i="21" s="1"/>
  <c r="Q264" i="21"/>
  <c r="Q349" i="21"/>
  <c r="Q19" i="21"/>
  <c r="Q63" i="21"/>
  <c r="Q147" i="21"/>
  <c r="Q199" i="21"/>
  <c r="Q219" i="21"/>
  <c r="Q291" i="21"/>
  <c r="Q307" i="21"/>
  <c r="Q346" i="21"/>
  <c r="Q15" i="21"/>
  <c r="F3" i="14"/>
  <c r="B3" i="17"/>
  <c r="Z8" i="21"/>
  <c r="AB8" i="21" s="1"/>
  <c r="Z4" i="21"/>
  <c r="AB4" i="21" s="1"/>
  <c r="Z9" i="21"/>
  <c r="AB9" i="21" s="1"/>
  <c r="Z6" i="21"/>
  <c r="AB6" i="21" s="1"/>
  <c r="Z11" i="21"/>
  <c r="AB11" i="21" s="1"/>
  <c r="Z3" i="21"/>
  <c r="AB3" i="21" s="1"/>
  <c r="Z5" i="21"/>
  <c r="AB5" i="21" s="1"/>
  <c r="Z13" i="21"/>
  <c r="AB13" i="21" s="1"/>
  <c r="Z10" i="21"/>
  <c r="AB10" i="21" s="1"/>
  <c r="Z2" i="21"/>
  <c r="AB2" i="21" s="1"/>
  <c r="Z22" i="21"/>
  <c r="AB22" i="21" s="1"/>
  <c r="AD2" i="21"/>
  <c r="AF2" i="21" s="1"/>
  <c r="Z12" i="21"/>
  <c r="AB12" i="21" s="1"/>
  <c r="Z348" i="21"/>
  <c r="AB348" i="21" s="1"/>
  <c r="Z349" i="21"/>
  <c r="AB349" i="21" s="1"/>
  <c r="Z342" i="21"/>
  <c r="AB342" i="21" s="1"/>
  <c r="Z343" i="21"/>
  <c r="AB343" i="21" s="1"/>
  <c r="Z345" i="21"/>
  <c r="AB345" i="21" s="1"/>
  <c r="Z346" i="21"/>
  <c r="AB346" i="21" s="1"/>
  <c r="Z310" i="21"/>
  <c r="AB310" i="21" s="1"/>
  <c r="Z294" i="21"/>
  <c r="AB294" i="21" s="1"/>
  <c r="Z315" i="21"/>
  <c r="AB315" i="21" s="1"/>
  <c r="Z355" i="21"/>
  <c r="AB355" i="21" s="1"/>
  <c r="Z281" i="21"/>
  <c r="AB281" i="21" s="1"/>
  <c r="Z299" i="21"/>
  <c r="AB299" i="21" s="1"/>
  <c r="Z7" i="21"/>
  <c r="AB7" i="21" s="1"/>
  <c r="Z26" i="21"/>
  <c r="AB26" i="21" s="1"/>
  <c r="Z332" i="21"/>
  <c r="AB332" i="21" s="1"/>
  <c r="Z344" i="21"/>
  <c r="AB344" i="21" s="1"/>
  <c r="Z322" i="21"/>
  <c r="AB322" i="21" s="1"/>
  <c r="Z304" i="21"/>
  <c r="AB304" i="21" s="1"/>
  <c r="Z335" i="21"/>
  <c r="AB335" i="21" s="1"/>
  <c r="Z333" i="21"/>
  <c r="AB333" i="21" s="1"/>
  <c r="Z325" i="21"/>
  <c r="AB325" i="21" s="1"/>
  <c r="Z275" i="21"/>
  <c r="AB275" i="21" s="1"/>
  <c r="Z289" i="21"/>
  <c r="AB289" i="21" s="1"/>
  <c r="Z356" i="21"/>
  <c r="AB356" i="21" s="1"/>
  <c r="Z358" i="21"/>
  <c r="AB358" i="21" s="1"/>
  <c r="Z351" i="21"/>
  <c r="AB351" i="21" s="1"/>
  <c r="Z352" i="21"/>
  <c r="AB352" i="21" s="1"/>
  <c r="Z361" i="21"/>
  <c r="AB361" i="21" s="1"/>
  <c r="Z354" i="21"/>
  <c r="AB354" i="21" s="1"/>
  <c r="Z337" i="21"/>
  <c r="AB337" i="21" s="1"/>
  <c r="Z302" i="21"/>
  <c r="AB302" i="21" s="1"/>
  <c r="Z316" i="21"/>
  <c r="AB316" i="21" s="1"/>
  <c r="Z324" i="21"/>
  <c r="AB324" i="21" s="1"/>
  <c r="Z295" i="21"/>
  <c r="AB295" i="21" s="1"/>
  <c r="Z279" i="21"/>
  <c r="AB279" i="21" s="1"/>
  <c r="Z314" i="21"/>
  <c r="AB314" i="21" s="1"/>
  <c r="Z276" i="21"/>
  <c r="AB276" i="21" s="1"/>
  <c r="Z268" i="21"/>
  <c r="AB268" i="21" s="1"/>
  <c r="Z250" i="21"/>
  <c r="AB250" i="21" s="1"/>
  <c r="Z257" i="21"/>
  <c r="AB257" i="21" s="1"/>
  <c r="Z241" i="21"/>
  <c r="AB241" i="21" s="1"/>
  <c r="Z224" i="21"/>
  <c r="AB224" i="21" s="1"/>
  <c r="Z221" i="21"/>
  <c r="AB221" i="21" s="1"/>
  <c r="Z205" i="21"/>
  <c r="AB205" i="21" s="1"/>
  <c r="Z200" i="21"/>
  <c r="AB200" i="21" s="1"/>
  <c r="Z212" i="21"/>
  <c r="AB212" i="21" s="1"/>
  <c r="Z178" i="21"/>
  <c r="AB178" i="21" s="1"/>
  <c r="Z162" i="21"/>
  <c r="AB162" i="21" s="1"/>
  <c r="Z189" i="21"/>
  <c r="AB189" i="21" s="1"/>
  <c r="Z173" i="21"/>
  <c r="AB173" i="21" s="1"/>
  <c r="Z206" i="21"/>
  <c r="AB206" i="21" s="1"/>
  <c r="Z128" i="21"/>
  <c r="AB128" i="21" s="1"/>
  <c r="Z112" i="21"/>
  <c r="AB112" i="21" s="1"/>
  <c r="Z123" i="21"/>
  <c r="AB123" i="21" s="1"/>
  <c r="Z107" i="21"/>
  <c r="AB107" i="21" s="1"/>
  <c r="Z90" i="21"/>
  <c r="AB90" i="21" s="1"/>
  <c r="Z144" i="21"/>
  <c r="AB144" i="21" s="1"/>
  <c r="Z83" i="21"/>
  <c r="AB83" i="21" s="1"/>
  <c r="Z81" i="21"/>
  <c r="AB81" i="21" s="1"/>
  <c r="Z65" i="21"/>
  <c r="AB65" i="21" s="1"/>
  <c r="Z46" i="21"/>
  <c r="AB46" i="21" s="1"/>
  <c r="Z96" i="21"/>
  <c r="AB96" i="21" s="1"/>
  <c r="Z159" i="21"/>
  <c r="AB159" i="21" s="1"/>
  <c r="Z66" i="21"/>
  <c r="AB66" i="21" s="1"/>
  <c r="Z49" i="21"/>
  <c r="AB49" i="21" s="1"/>
  <c r="Z323" i="21"/>
  <c r="AB323" i="21" s="1"/>
  <c r="Z300" i="21"/>
  <c r="AB300" i="21" s="1"/>
  <c r="Z277" i="21"/>
  <c r="AB277" i="21" s="1"/>
  <c r="Z293" i="21"/>
  <c r="AB293" i="21" s="1"/>
  <c r="Z297" i="21"/>
  <c r="AB297" i="21" s="1"/>
  <c r="Z274" i="21"/>
  <c r="AB274" i="21" s="1"/>
  <c r="Z264" i="21"/>
  <c r="AB264" i="21" s="1"/>
  <c r="Z248" i="21"/>
  <c r="AB248" i="21" s="1"/>
  <c r="Z266" i="21"/>
  <c r="AB266" i="21" s="1"/>
  <c r="Z255" i="21"/>
  <c r="AB255" i="21" s="1"/>
  <c r="Z239" i="21"/>
  <c r="AB239" i="21" s="1"/>
  <c r="Z237" i="21"/>
  <c r="AB237" i="21" s="1"/>
  <c r="Z222" i="21"/>
  <c r="AB222" i="21" s="1"/>
  <c r="Z235" i="21"/>
  <c r="AB235" i="21" s="1"/>
  <c r="Z219" i="21"/>
  <c r="AB219" i="21" s="1"/>
  <c r="Z203" i="21"/>
  <c r="AB203" i="21" s="1"/>
  <c r="Z199" i="21"/>
  <c r="AB199" i="21" s="1"/>
  <c r="Z192" i="21"/>
  <c r="AB192" i="21" s="1"/>
  <c r="Z176" i="21"/>
  <c r="AB176" i="21" s="1"/>
  <c r="Z160" i="21"/>
  <c r="AB160" i="21" s="1"/>
  <c r="Z187" i="21"/>
  <c r="AB187" i="21" s="1"/>
  <c r="Z171" i="21"/>
  <c r="AB171" i="21" s="1"/>
  <c r="Z138" i="21"/>
  <c r="AB138" i="21" s="1"/>
  <c r="Z153" i="21"/>
  <c r="AB153" i="21" s="1"/>
  <c r="Z126" i="21"/>
  <c r="AB126" i="21" s="1"/>
  <c r="Z140" i="21"/>
  <c r="AB140" i="21" s="1"/>
  <c r="Z121" i="21"/>
  <c r="AB121" i="21" s="1"/>
  <c r="Z105" i="21"/>
  <c r="AB105" i="21" s="1"/>
  <c r="Z139" i="21"/>
  <c r="AB139" i="21" s="1"/>
  <c r="Z106" i="21"/>
  <c r="AB106" i="21" s="1"/>
  <c r="Z79" i="21"/>
  <c r="AB79" i="21" s="1"/>
  <c r="Z63" i="21"/>
  <c r="AB63" i="21" s="1"/>
  <c r="Z41" i="21"/>
  <c r="AB41" i="21" s="1"/>
  <c r="Z86" i="21"/>
  <c r="AB86" i="21" s="1"/>
  <c r="Z102" i="21"/>
  <c r="AB102" i="21" s="1"/>
  <c r="Z80" i="21"/>
  <c r="AB80" i="21" s="1"/>
  <c r="Z64" i="21"/>
  <c r="AB64" i="21" s="1"/>
  <c r="Z23" i="21"/>
  <c r="AB23" i="21" s="1"/>
  <c r="Z365" i="21"/>
  <c r="AB365" i="21" s="1"/>
  <c r="Z350" i="21"/>
  <c r="AB350" i="21" s="1"/>
  <c r="Z336" i="21"/>
  <c r="AB336" i="21" s="1"/>
  <c r="Z353" i="21"/>
  <c r="AB353" i="21" s="1"/>
  <c r="Z317" i="21"/>
  <c r="AB317" i="21" s="1"/>
  <c r="Z298" i="21"/>
  <c r="AB298" i="21" s="1"/>
  <c r="Z327" i="21"/>
  <c r="AB327" i="21" s="1"/>
  <c r="Z273" i="21"/>
  <c r="AB273" i="21" s="1"/>
  <c r="Z290" i="21"/>
  <c r="AB290" i="21" s="1"/>
  <c r="Z288" i="21"/>
  <c r="AB288" i="21" s="1"/>
  <c r="Z321" i="21"/>
  <c r="AB321" i="21" s="1"/>
  <c r="Z262" i="21"/>
  <c r="AB262" i="21" s="1"/>
  <c r="Z246" i="21"/>
  <c r="AB246" i="21" s="1"/>
  <c r="Z253" i="21"/>
  <c r="AB253" i="21" s="1"/>
  <c r="Z220" i="21"/>
  <c r="AB220" i="21" s="1"/>
  <c r="Z233" i="21"/>
  <c r="AB233" i="21" s="1"/>
  <c r="Z217" i="21"/>
  <c r="AB217" i="21" s="1"/>
  <c r="Z198" i="21"/>
  <c r="AB198" i="21" s="1"/>
  <c r="Z190" i="21"/>
  <c r="AB190" i="21" s="1"/>
  <c r="Z174" i="21"/>
  <c r="AB174" i="21" s="1"/>
  <c r="Z202" i="21"/>
  <c r="AB202" i="21" s="1"/>
  <c r="Z185" i="21"/>
  <c r="AB185" i="21" s="1"/>
  <c r="Z169" i="21"/>
  <c r="AB169" i="21" s="1"/>
  <c r="Z156" i="21"/>
  <c r="AB156" i="21" s="1"/>
  <c r="Z124" i="21"/>
  <c r="AB124" i="21" s="1"/>
  <c r="Z147" i="21"/>
  <c r="AB147" i="21" s="1"/>
  <c r="Z155" i="21"/>
  <c r="AB155" i="21" s="1"/>
  <c r="Z158" i="21"/>
  <c r="AB158" i="21" s="1"/>
  <c r="Z135" i="21"/>
  <c r="AB135" i="21" s="1"/>
  <c r="Z119" i="21"/>
  <c r="AB119" i="21" s="1"/>
  <c r="Z103" i="21"/>
  <c r="AB103" i="21" s="1"/>
  <c r="Z82" i="21"/>
  <c r="AB82" i="21" s="1"/>
  <c r="Z77" i="21"/>
  <c r="AB77" i="21" s="1"/>
  <c r="Z61" i="21"/>
  <c r="AB61" i="21" s="1"/>
  <c r="Z33" i="21"/>
  <c r="AB33" i="21" s="1"/>
  <c r="Z93" i="21"/>
  <c r="AB93" i="21" s="1"/>
  <c r="Z50" i="21"/>
  <c r="AB50" i="21" s="1"/>
  <c r="Z110" i="21"/>
  <c r="AB110" i="21" s="1"/>
  <c r="Z78" i="21"/>
  <c r="AB78" i="21" s="1"/>
  <c r="Z62" i="21"/>
  <c r="AB62" i="21" s="1"/>
  <c r="Z43" i="21"/>
  <c r="AB43" i="21" s="1"/>
  <c r="Z89" i="21"/>
  <c r="AB89" i="21" s="1"/>
  <c r="Z334" i="21"/>
  <c r="AB334" i="21" s="1"/>
  <c r="Z369" i="21"/>
  <c r="AB369" i="21" s="1"/>
  <c r="Z320" i="21"/>
  <c r="AB320" i="21" s="1"/>
  <c r="Z306" i="21"/>
  <c r="AB306" i="21" s="1"/>
  <c r="Z313" i="21"/>
  <c r="AB313" i="21" s="1"/>
  <c r="Z285" i="21"/>
  <c r="AB285" i="21" s="1"/>
  <c r="Z292" i="21"/>
  <c r="AB292" i="21" s="1"/>
  <c r="Z260" i="21"/>
  <c r="AB260" i="21" s="1"/>
  <c r="Z238" i="21"/>
  <c r="AB238" i="21" s="1"/>
  <c r="Z259" i="21"/>
  <c r="AB259" i="21" s="1"/>
  <c r="Z270" i="21"/>
  <c r="AB270" i="21" s="1"/>
  <c r="Z216" i="21"/>
  <c r="AB216" i="21" s="1"/>
  <c r="Z227" i="21"/>
  <c r="AB227" i="21" s="1"/>
  <c r="Z208" i="21"/>
  <c r="AB208" i="21" s="1"/>
  <c r="Z194" i="21"/>
  <c r="AB194" i="21" s="1"/>
  <c r="Z170" i="21"/>
  <c r="AB170" i="21" s="1"/>
  <c r="Z167" i="21"/>
  <c r="AB167" i="21" s="1"/>
  <c r="Z134" i="21"/>
  <c r="AB134" i="21" s="1"/>
  <c r="Z125" i="21"/>
  <c r="AB125" i="21" s="1"/>
  <c r="Z97" i="21"/>
  <c r="AB97" i="21" s="1"/>
  <c r="Z91" i="21"/>
  <c r="AB91" i="21" s="1"/>
  <c r="Z67" i="21"/>
  <c r="AB67" i="21" s="1"/>
  <c r="Z40" i="21"/>
  <c r="AB40" i="21" s="1"/>
  <c r="Z72" i="21"/>
  <c r="AB72" i="21" s="1"/>
  <c r="Z39" i="21"/>
  <c r="AB39" i="21" s="1"/>
  <c r="Z16" i="21"/>
  <c r="AB16" i="21" s="1"/>
  <c r="Z340" i="21"/>
  <c r="AB340" i="21" s="1"/>
  <c r="Z330" i="21"/>
  <c r="AB330" i="21" s="1"/>
  <c r="Z318" i="21"/>
  <c r="AB318" i="21" s="1"/>
  <c r="Z296" i="21"/>
  <c r="AB296" i="21" s="1"/>
  <c r="Z283" i="21"/>
  <c r="AB283" i="21" s="1"/>
  <c r="Z286" i="21"/>
  <c r="AB286" i="21" s="1"/>
  <c r="Z258" i="21"/>
  <c r="AB258" i="21" s="1"/>
  <c r="Z301" i="21"/>
  <c r="AB301" i="21" s="1"/>
  <c r="Z251" i="21"/>
  <c r="AB251" i="21" s="1"/>
  <c r="Z214" i="21"/>
  <c r="AB214" i="21" s="1"/>
  <c r="Z225" i="21"/>
  <c r="AB225" i="21" s="1"/>
  <c r="Z193" i="21"/>
  <c r="AB193" i="21" s="1"/>
  <c r="Z168" i="21"/>
  <c r="AB168" i="21" s="1"/>
  <c r="Z204" i="21"/>
  <c r="AB204" i="21" s="1"/>
  <c r="Z165" i="21"/>
  <c r="AB165" i="21" s="1"/>
  <c r="Z132" i="21"/>
  <c r="AB132" i="21" s="1"/>
  <c r="Z117" i="21"/>
  <c r="AB117" i="21" s="1"/>
  <c r="Z95" i="21"/>
  <c r="AB95" i="21" s="1"/>
  <c r="Z47" i="21"/>
  <c r="AB47" i="21" s="1"/>
  <c r="Z92" i="21"/>
  <c r="AB92" i="21" s="1"/>
  <c r="Z59" i="21"/>
  <c r="AB59" i="21" s="1"/>
  <c r="Z104" i="21"/>
  <c r="AB104" i="21" s="1"/>
  <c r="Z38" i="21"/>
  <c r="AB38" i="21" s="1"/>
  <c r="Z70" i="21"/>
  <c r="AB70" i="21" s="1"/>
  <c r="Z27" i="21"/>
  <c r="AB27" i="21" s="1"/>
  <c r="Z341" i="21"/>
  <c r="AB341" i="21" s="1"/>
  <c r="Z368" i="21"/>
  <c r="AB368" i="21" s="1"/>
  <c r="Z363" i="21"/>
  <c r="AB363" i="21" s="1"/>
  <c r="Z271" i="21"/>
  <c r="AB271" i="21" s="1"/>
  <c r="Z284" i="21"/>
  <c r="AB284" i="21" s="1"/>
  <c r="Z256" i="21"/>
  <c r="AB256" i="21" s="1"/>
  <c r="Z249" i="21"/>
  <c r="AB249" i="21" s="1"/>
  <c r="Z234" i="21"/>
  <c r="AB234" i="21" s="1"/>
  <c r="Z223" i="21"/>
  <c r="AB223" i="21" s="1"/>
  <c r="Z210" i="21"/>
  <c r="AB210" i="21" s="1"/>
  <c r="Z188" i="21"/>
  <c r="AB188" i="21" s="1"/>
  <c r="Z166" i="21"/>
  <c r="AB166" i="21" s="1"/>
  <c r="Z191" i="21"/>
  <c r="AB191" i="21" s="1"/>
  <c r="Z163" i="21"/>
  <c r="AB163" i="21" s="1"/>
  <c r="Z151" i="21"/>
  <c r="AB151" i="21" s="1"/>
  <c r="Z130" i="21"/>
  <c r="AB130" i="21" s="1"/>
  <c r="Z136" i="21"/>
  <c r="AB136" i="21" s="1"/>
  <c r="Z146" i="21"/>
  <c r="AB146" i="21" s="1"/>
  <c r="Z115" i="21"/>
  <c r="AB115" i="21" s="1"/>
  <c r="Z154" i="21"/>
  <c r="AB154" i="21" s="1"/>
  <c r="Z42" i="21"/>
  <c r="AB42" i="21" s="1"/>
  <c r="Z44" i="21"/>
  <c r="AB44" i="21" s="1"/>
  <c r="Z57" i="21"/>
  <c r="AB57" i="21" s="1"/>
  <c r="Z36" i="21"/>
  <c r="AB36" i="21" s="1"/>
  <c r="Z68" i="21"/>
  <c r="AB68" i="21" s="1"/>
  <c r="Z30" i="21"/>
  <c r="AB30" i="21" s="1"/>
  <c r="Z370" i="21"/>
  <c r="AB370" i="21" s="1"/>
  <c r="Z366" i="21"/>
  <c r="AB366" i="21" s="1"/>
  <c r="Z362" i="21"/>
  <c r="AB362" i="21" s="1"/>
  <c r="Z328" i="21"/>
  <c r="AB328" i="21" s="1"/>
  <c r="Z278" i="21"/>
  <c r="AB278" i="21" s="1"/>
  <c r="Z269" i="21"/>
  <c r="AB269" i="21" s="1"/>
  <c r="Z244" i="21"/>
  <c r="AB244" i="21" s="1"/>
  <c r="Z243" i="21"/>
  <c r="AB243" i="21" s="1"/>
  <c r="Z228" i="21"/>
  <c r="AB228" i="21" s="1"/>
  <c r="Z236" i="21"/>
  <c r="AB236" i="21" s="1"/>
  <c r="Z211" i="21"/>
  <c r="AB211" i="21" s="1"/>
  <c r="Z197" i="21"/>
  <c r="AB197" i="21" s="1"/>
  <c r="Z182" i="21"/>
  <c r="AB182" i="21" s="1"/>
  <c r="Z179" i="21"/>
  <c r="AB179" i="21" s="1"/>
  <c r="Z118" i="21"/>
  <c r="AB118" i="21" s="1"/>
  <c r="Z131" i="21"/>
  <c r="AB131" i="21" s="1"/>
  <c r="Z109" i="21"/>
  <c r="AB109" i="21" s="1"/>
  <c r="Z98" i="21"/>
  <c r="AB98" i="21" s="1"/>
  <c r="Z150" i="21"/>
  <c r="AB150" i="21" s="1"/>
  <c r="Z73" i="21"/>
  <c r="AB73" i="21" s="1"/>
  <c r="Z51" i="21"/>
  <c r="AB51" i="21" s="1"/>
  <c r="Z88" i="21"/>
  <c r="AB88" i="21" s="1"/>
  <c r="Z56" i="21"/>
  <c r="AB56" i="21" s="1"/>
  <c r="Z31" i="21"/>
  <c r="AB31" i="21" s="1"/>
  <c r="Z371" i="21"/>
  <c r="AB371" i="21" s="1"/>
  <c r="Z209" i="21"/>
  <c r="AB209" i="21" s="1"/>
  <c r="Z180" i="21"/>
  <c r="AB180" i="21" s="1"/>
  <c r="Z152" i="21"/>
  <c r="AB152" i="21" s="1"/>
  <c r="Z116" i="21"/>
  <c r="AB116" i="21" s="1"/>
  <c r="Z101" i="21"/>
  <c r="AB101" i="21" s="1"/>
  <c r="Z71" i="21"/>
  <c r="AB71" i="21" s="1"/>
  <c r="Z76" i="21"/>
  <c r="AB76" i="21" s="1"/>
  <c r="Z339" i="21"/>
  <c r="AB339" i="21" s="1"/>
  <c r="Z54" i="21"/>
  <c r="AB54" i="21" s="1"/>
  <c r="Z359" i="21"/>
  <c r="AB359" i="21" s="1"/>
  <c r="Z338" i="21"/>
  <c r="AB338" i="21" s="1"/>
  <c r="Z287" i="21"/>
  <c r="AB287" i="21" s="1"/>
  <c r="Z265" i="21"/>
  <c r="AB265" i="21" s="1"/>
  <c r="Z207" i="21"/>
  <c r="AB207" i="21" s="1"/>
  <c r="Z172" i="21"/>
  <c r="AB172" i="21" s="1"/>
  <c r="Z149" i="21"/>
  <c r="AB149" i="21" s="1"/>
  <c r="Z114" i="21"/>
  <c r="AB114" i="21" s="1"/>
  <c r="Z157" i="21"/>
  <c r="AB157" i="21" s="1"/>
  <c r="Z99" i="21"/>
  <c r="AB99" i="21" s="1"/>
  <c r="Z69" i="21"/>
  <c r="AB69" i="21" s="1"/>
  <c r="Z45" i="21"/>
  <c r="AB45" i="21" s="1"/>
  <c r="Z74" i="21"/>
  <c r="AB74" i="21" s="1"/>
  <c r="Z24" i="21"/>
  <c r="AB24" i="21" s="1"/>
  <c r="Z364" i="21"/>
  <c r="AB364" i="21" s="1"/>
  <c r="Z312" i="21"/>
  <c r="AB312" i="21" s="1"/>
  <c r="Z291" i="21"/>
  <c r="AB291" i="21" s="1"/>
  <c r="Z242" i="21"/>
  <c r="AB242" i="21" s="1"/>
  <c r="Z231" i="21"/>
  <c r="AB231" i="21" s="1"/>
  <c r="Z196" i="21"/>
  <c r="AB196" i="21" s="1"/>
  <c r="Z177" i="21"/>
  <c r="AB177" i="21" s="1"/>
  <c r="Z142" i="21"/>
  <c r="AB142" i="21" s="1"/>
  <c r="Z326" i="21"/>
  <c r="AB326" i="21" s="1"/>
  <c r="Z305" i="21"/>
  <c r="AB305" i="21" s="1"/>
  <c r="Z282" i="21"/>
  <c r="AB282" i="21" s="1"/>
  <c r="Z254" i="21"/>
  <c r="AB254" i="21" s="1"/>
  <c r="Z267" i="21"/>
  <c r="AB267" i="21" s="1"/>
  <c r="Z232" i="21"/>
  <c r="AB232" i="21" s="1"/>
  <c r="Z164" i="21"/>
  <c r="AB164" i="21" s="1"/>
  <c r="Z183" i="21"/>
  <c r="AB183" i="21" s="1"/>
  <c r="Z148" i="21"/>
  <c r="AB148" i="21" s="1"/>
  <c r="Z145" i="21"/>
  <c r="AB145" i="21" s="1"/>
  <c r="Z55" i="21"/>
  <c r="AB55" i="21" s="1"/>
  <c r="Z32" i="21"/>
  <c r="AB32" i="21" s="1"/>
  <c r="Z60" i="21"/>
  <c r="AB60" i="21" s="1"/>
  <c r="Z14" i="21"/>
  <c r="AB14" i="21" s="1"/>
  <c r="Z319" i="21"/>
  <c r="AB319" i="21" s="1"/>
  <c r="Z226" i="21"/>
  <c r="AB226" i="21" s="1"/>
  <c r="Z15" i="21"/>
  <c r="AB15" i="21" s="1"/>
  <c r="Z360" i="21"/>
  <c r="AB360" i="21" s="1"/>
  <c r="Z280" i="21"/>
  <c r="AB280" i="21" s="1"/>
  <c r="Z252" i="21"/>
  <c r="AB252" i="21" s="1"/>
  <c r="Z230" i="21"/>
  <c r="AB230" i="21" s="1"/>
  <c r="Z201" i="21"/>
  <c r="AB201" i="21" s="1"/>
  <c r="Z181" i="21"/>
  <c r="AB181" i="21" s="1"/>
  <c r="Z143" i="21"/>
  <c r="AB143" i="21" s="1"/>
  <c r="Z133" i="21"/>
  <c r="AB133" i="21" s="1"/>
  <c r="Z53" i="21"/>
  <c r="AB53" i="21" s="1"/>
  <c r="Z94" i="21"/>
  <c r="AB94" i="21" s="1"/>
  <c r="Z58" i="21"/>
  <c r="AB58" i="21" s="1"/>
  <c r="Z19" i="21"/>
  <c r="AB19" i="21" s="1"/>
  <c r="Z263" i="21"/>
  <c r="AB263" i="21" s="1"/>
  <c r="Z129" i="21"/>
  <c r="AB129" i="21" s="1"/>
  <c r="Z87" i="21"/>
  <c r="AB87" i="21" s="1"/>
  <c r="Z308" i="21"/>
  <c r="AB308" i="21" s="1"/>
  <c r="Z331" i="21"/>
  <c r="AB331" i="21" s="1"/>
  <c r="Z309" i="21"/>
  <c r="AB309" i="21" s="1"/>
  <c r="Z240" i="21"/>
  <c r="AB240" i="21" s="1"/>
  <c r="Z261" i="21"/>
  <c r="AB261" i="21" s="1"/>
  <c r="Z218" i="21"/>
  <c r="AB218" i="21" s="1"/>
  <c r="Z229" i="21"/>
  <c r="AB229" i="21" s="1"/>
  <c r="Z195" i="21"/>
  <c r="AB195" i="21" s="1"/>
  <c r="Z175" i="21"/>
  <c r="AB175" i="21" s="1"/>
  <c r="Z137" i="21"/>
  <c r="AB137" i="21" s="1"/>
  <c r="Z127" i="21"/>
  <c r="AB127" i="21" s="1"/>
  <c r="Z108" i="21"/>
  <c r="AB108" i="21" s="1"/>
  <c r="Z28" i="21"/>
  <c r="AB28" i="21" s="1"/>
  <c r="Z48" i="21"/>
  <c r="AB48" i="21" s="1"/>
  <c r="Z52" i="21"/>
  <c r="AB52" i="21" s="1"/>
  <c r="Z25" i="21"/>
  <c r="AB25" i="21" s="1"/>
  <c r="Z347" i="21"/>
  <c r="AB347" i="21" s="1"/>
  <c r="Z303" i="21"/>
  <c r="AB303" i="21" s="1"/>
  <c r="Z247" i="21"/>
  <c r="AB247" i="21" s="1"/>
  <c r="Z215" i="21"/>
  <c r="AB215" i="21" s="1"/>
  <c r="Z186" i="21"/>
  <c r="AB186" i="21" s="1"/>
  <c r="Z161" i="21"/>
  <c r="AB161" i="21" s="1"/>
  <c r="Z122" i="21"/>
  <c r="AB122" i="21" s="1"/>
  <c r="Z141" i="21"/>
  <c r="AB141" i="21" s="1"/>
  <c r="Z113" i="21"/>
  <c r="AB113" i="21" s="1"/>
  <c r="Z37" i="21"/>
  <c r="AB37" i="21" s="1"/>
  <c r="Z84" i="21"/>
  <c r="AB84" i="21" s="1"/>
  <c r="Z18" i="21"/>
  <c r="AB18" i="21" s="1"/>
  <c r="Z307" i="21"/>
  <c r="AB307" i="21" s="1"/>
  <c r="Z184" i="21"/>
  <c r="AB184" i="21" s="1"/>
  <c r="Z75" i="21"/>
  <c r="AB75" i="21" s="1"/>
  <c r="Z17" i="21"/>
  <c r="AB17" i="21" s="1"/>
  <c r="Z120" i="21"/>
  <c r="AB120" i="21" s="1"/>
  <c r="Z111" i="21"/>
  <c r="AB111" i="21" s="1"/>
  <c r="Z213" i="21"/>
  <c r="AB213" i="21" s="1"/>
  <c r="Z35" i="21"/>
  <c r="AB35" i="21" s="1"/>
  <c r="Z311" i="21"/>
  <c r="AB311" i="21" s="1"/>
  <c r="Z85" i="21"/>
  <c r="AB85" i="21" s="1"/>
  <c r="Z20" i="21"/>
  <c r="AB20" i="21" s="1"/>
  <c r="Z21" i="21"/>
  <c r="AB21" i="21" s="1"/>
  <c r="Z29" i="21"/>
  <c r="AB29" i="21" s="1"/>
  <c r="Z272" i="21"/>
  <c r="AB272" i="21" s="1"/>
  <c r="Z245" i="21"/>
  <c r="AB245" i="21" s="1"/>
  <c r="Z100" i="21"/>
  <c r="AB100" i="21" s="1"/>
  <c r="Z357" i="21"/>
  <c r="AB357" i="21" s="1"/>
  <c r="Z367" i="21"/>
  <c r="AB367" i="21" s="1"/>
  <c r="Z329" i="21"/>
  <c r="AB329" i="21" s="1"/>
  <c r="Z34" i="21"/>
  <c r="AB34" i="21" s="1"/>
  <c r="E3" i="14"/>
  <c r="V3" i="21"/>
  <c r="X3" i="21" s="1"/>
  <c r="V31" i="21"/>
  <c r="X31" i="21" s="1"/>
  <c r="V2" i="21"/>
  <c r="X2" i="21" s="1"/>
  <c r="V348" i="21"/>
  <c r="X348" i="21" s="1"/>
  <c r="V365" i="21"/>
  <c r="X365" i="21" s="1"/>
  <c r="V350" i="21"/>
  <c r="X350" i="21" s="1"/>
  <c r="V332" i="21"/>
  <c r="X332" i="21" s="1"/>
  <c r="V305" i="21"/>
  <c r="X305" i="21" s="1"/>
  <c r="V313" i="21"/>
  <c r="X313" i="21" s="1"/>
  <c r="V317" i="21"/>
  <c r="X317" i="21" s="1"/>
  <c r="V274" i="21"/>
  <c r="X274" i="21" s="1"/>
  <c r="V296" i="21"/>
  <c r="X296" i="21" s="1"/>
  <c r="V277" i="21"/>
  <c r="X277" i="21" s="1"/>
  <c r="V289" i="21"/>
  <c r="X289" i="21" s="1"/>
  <c r="V261" i="21"/>
  <c r="X261" i="21" s="1"/>
  <c r="V245" i="21"/>
  <c r="X245" i="21" s="1"/>
  <c r="V250" i="21"/>
  <c r="X250" i="21" s="1"/>
  <c r="V267" i="21"/>
  <c r="X267" i="21" s="1"/>
  <c r="V229" i="21"/>
  <c r="X229" i="21" s="1"/>
  <c r="V213" i="21"/>
  <c r="X213" i="21" s="1"/>
  <c r="V228" i="21"/>
  <c r="X228" i="21" s="1"/>
  <c r="V212" i="21"/>
  <c r="X212" i="21" s="1"/>
  <c r="V203" i="21"/>
  <c r="X203" i="21" s="1"/>
  <c r="V181" i="21"/>
  <c r="X181" i="21" s="1"/>
  <c r="V165" i="21"/>
  <c r="X165" i="21" s="1"/>
  <c r="V345" i="21"/>
  <c r="X345" i="21" s="1"/>
  <c r="V346" i="21"/>
  <c r="X346" i="21" s="1"/>
  <c r="V347" i="21"/>
  <c r="X347" i="21" s="1"/>
  <c r="V343" i="21"/>
  <c r="X343" i="21" s="1"/>
  <c r="V323" i="21"/>
  <c r="X323" i="21" s="1"/>
  <c r="V303" i="21"/>
  <c r="X303" i="21" s="1"/>
  <c r="V330" i="21"/>
  <c r="X330" i="21" s="1"/>
  <c r="V288" i="21"/>
  <c r="X288" i="21" s="1"/>
  <c r="V272" i="21"/>
  <c r="X272" i="21" s="1"/>
  <c r="V316" i="21"/>
  <c r="X316" i="21" s="1"/>
  <c r="V275" i="21"/>
  <c r="X275" i="21" s="1"/>
  <c r="V259" i="21"/>
  <c r="X259" i="21" s="1"/>
  <c r="V243" i="21"/>
  <c r="X243" i="21" s="1"/>
  <c r="V264" i="21"/>
  <c r="X264" i="21" s="1"/>
  <c r="V248" i="21"/>
  <c r="X248" i="21" s="1"/>
  <c r="V24" i="21"/>
  <c r="X24" i="21" s="1"/>
  <c r="V367" i="21"/>
  <c r="X367" i="21" s="1"/>
  <c r="V338" i="21"/>
  <c r="X338" i="21" s="1"/>
  <c r="V339" i="21"/>
  <c r="X339" i="21" s="1"/>
  <c r="V337" i="21"/>
  <c r="X337" i="21" s="1"/>
  <c r="V368" i="21"/>
  <c r="X368" i="21" s="1"/>
  <c r="V369" i="21"/>
  <c r="X369" i="21" s="1"/>
  <c r="V344" i="21"/>
  <c r="X344" i="21" s="1"/>
  <c r="V319" i="21"/>
  <c r="X319" i="21" s="1"/>
  <c r="V299" i="21"/>
  <c r="X299" i="21" s="1"/>
  <c r="V321" i="21"/>
  <c r="X321" i="21" s="1"/>
  <c r="V327" i="21"/>
  <c r="X327" i="21" s="1"/>
  <c r="V284" i="21"/>
  <c r="X284" i="21" s="1"/>
  <c r="V298" i="21"/>
  <c r="X298" i="21" s="1"/>
  <c r="V287" i="21"/>
  <c r="X287" i="21" s="1"/>
  <c r="V302" i="21"/>
  <c r="X302" i="21" s="1"/>
  <c r="V266" i="21"/>
  <c r="X266" i="21" s="1"/>
  <c r="V255" i="21"/>
  <c r="X255" i="21" s="1"/>
  <c r="V239" i="21"/>
  <c r="X239" i="21" s="1"/>
  <c r="V260" i="21"/>
  <c r="X260" i="21" s="1"/>
  <c r="V244" i="21"/>
  <c r="X244" i="21" s="1"/>
  <c r="V223" i="21"/>
  <c r="X223" i="21" s="1"/>
  <c r="V222" i="21"/>
  <c r="X222" i="21" s="1"/>
  <c r="V206" i="21"/>
  <c r="X206" i="21" s="1"/>
  <c r="V191" i="21"/>
  <c r="X191" i="21" s="1"/>
  <c r="V175" i="21"/>
  <c r="X175" i="21" s="1"/>
  <c r="V371" i="21"/>
  <c r="X371" i="21" s="1"/>
  <c r="V356" i="21"/>
  <c r="X356" i="21" s="1"/>
  <c r="V349" i="21"/>
  <c r="X349" i="21" s="1"/>
  <c r="V325" i="21"/>
  <c r="X325" i="21" s="1"/>
  <c r="V320" i="21"/>
  <c r="X320" i="21" s="1"/>
  <c r="V322" i="21"/>
  <c r="X322" i="21" s="1"/>
  <c r="V280" i="21"/>
  <c r="X280" i="21" s="1"/>
  <c r="V293" i="21"/>
  <c r="X293" i="21" s="1"/>
  <c r="V251" i="21"/>
  <c r="X251" i="21" s="1"/>
  <c r="V312" i="21"/>
  <c r="X312" i="21" s="1"/>
  <c r="V242" i="21"/>
  <c r="X242" i="21" s="1"/>
  <c r="V235" i="21"/>
  <c r="X235" i="21" s="1"/>
  <c r="V215" i="21"/>
  <c r="X215" i="21" s="1"/>
  <c r="V234" i="21"/>
  <c r="X234" i="21" s="1"/>
  <c r="V214" i="21"/>
  <c r="X214" i="21" s="1"/>
  <c r="V187" i="21"/>
  <c r="X187" i="21" s="1"/>
  <c r="V167" i="21"/>
  <c r="X167" i="21" s="1"/>
  <c r="V199" i="21"/>
  <c r="X199" i="21" s="1"/>
  <c r="V180" i="21"/>
  <c r="X180" i="21" s="1"/>
  <c r="V164" i="21"/>
  <c r="X164" i="21" s="1"/>
  <c r="V145" i="21"/>
  <c r="X145" i="21" s="1"/>
  <c r="V139" i="21"/>
  <c r="X139" i="21" s="1"/>
  <c r="V121" i="21"/>
  <c r="X121" i="21" s="1"/>
  <c r="V150" i="21"/>
  <c r="X150" i="21" s="1"/>
  <c r="V148" i="21"/>
  <c r="X148" i="21" s="1"/>
  <c r="V134" i="21"/>
  <c r="X134" i="21" s="1"/>
  <c r="V118" i="21"/>
  <c r="X118" i="21" s="1"/>
  <c r="V102" i="21"/>
  <c r="X102" i="21" s="1"/>
  <c r="V40" i="21"/>
  <c r="X40" i="21" s="1"/>
  <c r="V70" i="21"/>
  <c r="X70" i="21" s="1"/>
  <c r="V54" i="21"/>
  <c r="X54" i="21" s="1"/>
  <c r="V37" i="21"/>
  <c r="X37" i="21" s="1"/>
  <c r="V363" i="21"/>
  <c r="X363" i="21" s="1"/>
  <c r="V340" i="21"/>
  <c r="X340" i="21" s="1"/>
  <c r="V341" i="21"/>
  <c r="X341" i="21" s="1"/>
  <c r="V315" i="21"/>
  <c r="X315" i="21" s="1"/>
  <c r="V311" i="21"/>
  <c r="X311" i="21" s="1"/>
  <c r="V352" i="21"/>
  <c r="X352" i="21" s="1"/>
  <c r="V276" i="21"/>
  <c r="X276" i="21" s="1"/>
  <c r="V290" i="21"/>
  <c r="X290" i="21" s="1"/>
  <c r="V292" i="21"/>
  <c r="X292" i="21" s="1"/>
  <c r="V247" i="21"/>
  <c r="X247" i="21" s="1"/>
  <c r="V262" i="21"/>
  <c r="X262" i="21" s="1"/>
  <c r="V238" i="21"/>
  <c r="X238" i="21" s="1"/>
  <c r="V231" i="21"/>
  <c r="X231" i="21" s="1"/>
  <c r="V230" i="21"/>
  <c r="X230" i="21" s="1"/>
  <c r="V208" i="21"/>
  <c r="X208" i="21" s="1"/>
  <c r="V183" i="21"/>
  <c r="X183" i="21" s="1"/>
  <c r="V161" i="21"/>
  <c r="X161" i="21" s="1"/>
  <c r="V197" i="21"/>
  <c r="X197" i="21" s="1"/>
  <c r="V192" i="21"/>
  <c r="X192" i="21" s="1"/>
  <c r="V176" i="21"/>
  <c r="X176" i="21" s="1"/>
  <c r="V146" i="21"/>
  <c r="X146" i="21" s="1"/>
  <c r="V133" i="21"/>
  <c r="X133" i="21" s="1"/>
  <c r="V117" i="21"/>
  <c r="X117" i="21" s="1"/>
  <c r="V144" i="21"/>
  <c r="X144" i="21" s="1"/>
  <c r="V152" i="21"/>
  <c r="X152" i="21" s="1"/>
  <c r="V130" i="21"/>
  <c r="X130" i="21" s="1"/>
  <c r="V114" i="21"/>
  <c r="X114" i="21" s="1"/>
  <c r="V98" i="21"/>
  <c r="X98" i="21" s="1"/>
  <c r="V97" i="21"/>
  <c r="X97" i="21" s="1"/>
  <c r="V36" i="21"/>
  <c r="X36" i="21" s="1"/>
  <c r="V66" i="21"/>
  <c r="X66" i="21" s="1"/>
  <c r="V49" i="21"/>
  <c r="X49" i="21" s="1"/>
  <c r="V361" i="21"/>
  <c r="X361" i="21" s="1"/>
  <c r="V335" i="21"/>
  <c r="X335" i="21" s="1"/>
  <c r="V359" i="21"/>
  <c r="X359" i="21" s="1"/>
  <c r="V360" i="21"/>
  <c r="X360" i="21" s="1"/>
  <c r="V309" i="21"/>
  <c r="X309" i="21" s="1"/>
  <c r="V328" i="21"/>
  <c r="X328" i="21" s="1"/>
  <c r="V294" i="21"/>
  <c r="X294" i="21" s="1"/>
  <c r="V270" i="21"/>
  <c r="X270" i="21" s="1"/>
  <c r="V285" i="21"/>
  <c r="X285" i="21" s="1"/>
  <c r="V291" i="21"/>
  <c r="X291" i="21" s="1"/>
  <c r="V241" i="21"/>
  <c r="X241" i="21" s="1"/>
  <c r="V258" i="21"/>
  <c r="X258" i="21" s="1"/>
  <c r="V227" i="21"/>
  <c r="X227" i="21" s="1"/>
  <c r="V226" i="21"/>
  <c r="X226" i="21" s="1"/>
  <c r="V204" i="21"/>
  <c r="X204" i="21" s="1"/>
  <c r="V179" i="21"/>
  <c r="X179" i="21" s="1"/>
  <c r="V196" i="21"/>
  <c r="X196" i="21" s="1"/>
  <c r="V190" i="21"/>
  <c r="X190" i="21" s="1"/>
  <c r="V174" i="21"/>
  <c r="X174" i="21" s="1"/>
  <c r="V207" i="21"/>
  <c r="X207" i="21" s="1"/>
  <c r="V160" i="21"/>
  <c r="X160" i="21" s="1"/>
  <c r="V131" i="21"/>
  <c r="X131" i="21" s="1"/>
  <c r="V115" i="21"/>
  <c r="X115" i="21" s="1"/>
  <c r="V137" i="21"/>
  <c r="X137" i="21" s="1"/>
  <c r="V128" i="21"/>
  <c r="X128" i="21" s="1"/>
  <c r="V112" i="21"/>
  <c r="X112" i="21" s="1"/>
  <c r="V96" i="21"/>
  <c r="X96" i="21" s="1"/>
  <c r="V80" i="21"/>
  <c r="X80" i="21" s="1"/>
  <c r="V64" i="21"/>
  <c r="X64" i="21" s="1"/>
  <c r="V83" i="21"/>
  <c r="X83" i="21" s="1"/>
  <c r="V44" i="21"/>
  <c r="X44" i="21" s="1"/>
  <c r="V93" i="21"/>
  <c r="X93" i="21" s="1"/>
  <c r="V71" i="21"/>
  <c r="X71" i="21" s="1"/>
  <c r="V55" i="21"/>
  <c r="X55" i="21" s="1"/>
  <c r="V141" i="21"/>
  <c r="X141" i="21" s="1"/>
  <c r="V86" i="21"/>
  <c r="X86" i="21" s="1"/>
  <c r="V353" i="21"/>
  <c r="X353" i="21" s="1"/>
  <c r="V362" i="21"/>
  <c r="X362" i="21" s="1"/>
  <c r="V331" i="21"/>
  <c r="X331" i="21" s="1"/>
  <c r="V366" i="21"/>
  <c r="X366" i="21" s="1"/>
  <c r="V351" i="21"/>
  <c r="X351" i="21" s="1"/>
  <c r="V301" i="21"/>
  <c r="X301" i="21" s="1"/>
  <c r="V304" i="21"/>
  <c r="X304" i="21" s="1"/>
  <c r="V281" i="21"/>
  <c r="X281" i="21" s="1"/>
  <c r="V263" i="21"/>
  <c r="X263" i="21" s="1"/>
  <c r="V254" i="21"/>
  <c r="X254" i="21" s="1"/>
  <c r="V236" i="21"/>
  <c r="X236" i="21" s="1"/>
  <c r="V221" i="21"/>
  <c r="X221" i="21" s="1"/>
  <c r="V220" i="21"/>
  <c r="X220" i="21" s="1"/>
  <c r="V173" i="21"/>
  <c r="X173" i="21" s="1"/>
  <c r="V194" i="21"/>
  <c r="X194" i="21" s="1"/>
  <c r="V186" i="21"/>
  <c r="X186" i="21" s="1"/>
  <c r="V170" i="21"/>
  <c r="X170" i="21" s="1"/>
  <c r="V154" i="21"/>
  <c r="X154" i="21" s="1"/>
  <c r="V127" i="21"/>
  <c r="X127" i="21" s="1"/>
  <c r="V156" i="21"/>
  <c r="X156" i="21" s="1"/>
  <c r="V138" i="21"/>
  <c r="X138" i="21" s="1"/>
  <c r="V147" i="21"/>
  <c r="X147" i="21" s="1"/>
  <c r="V342" i="21"/>
  <c r="X342" i="21" s="1"/>
  <c r="V278" i="21"/>
  <c r="X278" i="21" s="1"/>
  <c r="V306" i="21"/>
  <c r="X306" i="21" s="1"/>
  <c r="V240" i="21"/>
  <c r="X240" i="21" s="1"/>
  <c r="V333" i="21"/>
  <c r="X333" i="21" s="1"/>
  <c r="V307" i="21"/>
  <c r="X307" i="21" s="1"/>
  <c r="V326" i="21"/>
  <c r="X326" i="21" s="1"/>
  <c r="V283" i="21"/>
  <c r="X283" i="21" s="1"/>
  <c r="V265" i="21"/>
  <c r="X265" i="21" s="1"/>
  <c r="V224" i="21"/>
  <c r="X224" i="21" s="1"/>
  <c r="V188" i="21"/>
  <c r="X188" i="21" s="1"/>
  <c r="V113" i="21"/>
  <c r="X113" i="21" s="1"/>
  <c r="V155" i="21"/>
  <c r="X155" i="21" s="1"/>
  <c r="V116" i="21"/>
  <c r="X116" i="21" s="1"/>
  <c r="V109" i="21"/>
  <c r="X109" i="21" s="1"/>
  <c r="V95" i="21"/>
  <c r="X95" i="21" s="1"/>
  <c r="V60" i="21"/>
  <c r="X60" i="21" s="1"/>
  <c r="V42" i="21"/>
  <c r="X42" i="21" s="1"/>
  <c r="V69" i="21"/>
  <c r="X69" i="21" s="1"/>
  <c r="V51" i="21"/>
  <c r="X51" i="21" s="1"/>
  <c r="V297" i="21"/>
  <c r="X297" i="21" s="1"/>
  <c r="V279" i="21"/>
  <c r="X279" i="21" s="1"/>
  <c r="V257" i="21"/>
  <c r="X257" i="21" s="1"/>
  <c r="V269" i="21"/>
  <c r="X269" i="21" s="1"/>
  <c r="V218" i="21"/>
  <c r="X218" i="21" s="1"/>
  <c r="V201" i="21"/>
  <c r="X201" i="21" s="1"/>
  <c r="V184" i="21"/>
  <c r="X184" i="21" s="1"/>
  <c r="V159" i="21"/>
  <c r="X159" i="21" s="1"/>
  <c r="V142" i="21"/>
  <c r="X142" i="21" s="1"/>
  <c r="V110" i="21"/>
  <c r="X110" i="21" s="1"/>
  <c r="V105" i="21"/>
  <c r="X105" i="21" s="1"/>
  <c r="V89" i="21"/>
  <c r="X89" i="21" s="1"/>
  <c r="V58" i="21"/>
  <c r="X58" i="21" s="1"/>
  <c r="V101" i="21"/>
  <c r="X101" i="21" s="1"/>
  <c r="V35" i="21"/>
  <c r="X35" i="21" s="1"/>
  <c r="V67" i="21"/>
  <c r="X67" i="21" s="1"/>
  <c r="V46" i="21"/>
  <c r="X46" i="21" s="1"/>
  <c r="V4" i="21"/>
  <c r="X4" i="21" s="1"/>
  <c r="V355" i="21"/>
  <c r="X355" i="21" s="1"/>
  <c r="V324" i="21"/>
  <c r="X324" i="21" s="1"/>
  <c r="V310" i="21"/>
  <c r="X310" i="21" s="1"/>
  <c r="V271" i="21"/>
  <c r="X271" i="21" s="1"/>
  <c r="V256" i="21"/>
  <c r="X256" i="21" s="1"/>
  <c r="V225" i="21"/>
  <c r="X225" i="21" s="1"/>
  <c r="V202" i="21"/>
  <c r="X202" i="21" s="1"/>
  <c r="V177" i="21"/>
  <c r="X177" i="21" s="1"/>
  <c r="V195" i="21"/>
  <c r="X195" i="21" s="1"/>
  <c r="V172" i="21"/>
  <c r="X172" i="21" s="1"/>
  <c r="V129" i="21"/>
  <c r="X129" i="21" s="1"/>
  <c r="V143" i="21"/>
  <c r="X143" i="21" s="1"/>
  <c r="V126" i="21"/>
  <c r="X126" i="21" s="1"/>
  <c r="V104" i="21"/>
  <c r="X104" i="21" s="1"/>
  <c r="V87" i="21"/>
  <c r="X87" i="21" s="1"/>
  <c r="V74" i="21"/>
  <c r="X74" i="21" s="1"/>
  <c r="V43" i="21"/>
  <c r="X43" i="21" s="1"/>
  <c r="V91" i="21"/>
  <c r="X91" i="21" s="1"/>
  <c r="V79" i="21"/>
  <c r="X79" i="21" s="1"/>
  <c r="V61" i="21"/>
  <c r="X61" i="21" s="1"/>
  <c r="V364" i="21"/>
  <c r="X364" i="21" s="1"/>
  <c r="V286" i="21"/>
  <c r="X286" i="21" s="1"/>
  <c r="V252" i="21"/>
  <c r="X252" i="21" s="1"/>
  <c r="V219" i="21"/>
  <c r="X219" i="21" s="1"/>
  <c r="V216" i="21"/>
  <c r="X216" i="21" s="1"/>
  <c r="V169" i="21"/>
  <c r="X169" i="21" s="1"/>
  <c r="V198" i="21"/>
  <c r="X198" i="21" s="1"/>
  <c r="V162" i="21"/>
  <c r="X162" i="21" s="1"/>
  <c r="V151" i="21"/>
  <c r="X151" i="21" s="1"/>
  <c r="V106" i="21"/>
  <c r="X106" i="21" s="1"/>
  <c r="V38" i="21"/>
  <c r="X38" i="21" s="1"/>
  <c r="V72" i="21"/>
  <c r="X72" i="21" s="1"/>
  <c r="V59" i="21"/>
  <c r="X59" i="21" s="1"/>
  <c r="V314" i="21"/>
  <c r="X314" i="21" s="1"/>
  <c r="V282" i="21"/>
  <c r="X282" i="21" s="1"/>
  <c r="V300" i="21"/>
  <c r="X300" i="21" s="1"/>
  <c r="V246" i="21"/>
  <c r="X246" i="21" s="1"/>
  <c r="V217" i="21"/>
  <c r="X217" i="21" s="1"/>
  <c r="V210" i="21"/>
  <c r="X210" i="21" s="1"/>
  <c r="V163" i="21"/>
  <c r="X163" i="21" s="1"/>
  <c r="V193" i="21"/>
  <c r="X193" i="21" s="1"/>
  <c r="V149" i="21"/>
  <c r="X149" i="21" s="1"/>
  <c r="V100" i="21"/>
  <c r="X100" i="21" s="1"/>
  <c r="V68" i="21"/>
  <c r="X68" i="21" s="1"/>
  <c r="V90" i="21"/>
  <c r="X90" i="21" s="1"/>
  <c r="V92" i="21"/>
  <c r="X92" i="21" s="1"/>
  <c r="V85" i="21"/>
  <c r="X85" i="21" s="1"/>
  <c r="V57" i="21"/>
  <c r="X57" i="21" s="1"/>
  <c r="V357" i="21"/>
  <c r="X357" i="21" s="1"/>
  <c r="V295" i="21"/>
  <c r="X295" i="21" s="1"/>
  <c r="V253" i="21"/>
  <c r="X253" i="21" s="1"/>
  <c r="V209" i="21"/>
  <c r="X209" i="21" s="1"/>
  <c r="V140" i="21"/>
  <c r="X140" i="21" s="1"/>
  <c r="V94" i="21"/>
  <c r="X94" i="21" s="1"/>
  <c r="V88" i="21"/>
  <c r="X88" i="21" s="1"/>
  <c r="V62" i="21"/>
  <c r="X62" i="21" s="1"/>
  <c r="V81" i="21"/>
  <c r="X81" i="21" s="1"/>
  <c r="V53" i="21"/>
  <c r="X53" i="21" s="1"/>
  <c r="V7" i="21"/>
  <c r="X7" i="21" s="1"/>
  <c r="V11" i="21"/>
  <c r="X11" i="21" s="1"/>
  <c r="V15" i="21"/>
  <c r="X15" i="21" s="1"/>
  <c r="V19" i="21"/>
  <c r="X19" i="21" s="1"/>
  <c r="V358" i="21"/>
  <c r="X358" i="21" s="1"/>
  <c r="V329" i="21"/>
  <c r="X329" i="21" s="1"/>
  <c r="V370" i="21"/>
  <c r="X370" i="21" s="1"/>
  <c r="V318" i="21"/>
  <c r="X318" i="21" s="1"/>
  <c r="V249" i="21"/>
  <c r="X249" i="21" s="1"/>
  <c r="V200" i="21"/>
  <c r="X200" i="21" s="1"/>
  <c r="V120" i="21"/>
  <c r="X120" i="21" s="1"/>
  <c r="V30" i="21"/>
  <c r="X30" i="21" s="1"/>
  <c r="V77" i="21"/>
  <c r="X77" i="21" s="1"/>
  <c r="V136" i="21"/>
  <c r="X136" i="21" s="1"/>
  <c r="V5" i="21"/>
  <c r="X5" i="21" s="1"/>
  <c r="V10" i="21"/>
  <c r="X10" i="21" s="1"/>
  <c r="V21" i="21"/>
  <c r="X21" i="21" s="1"/>
  <c r="V25" i="21"/>
  <c r="X25" i="21" s="1"/>
  <c r="V34" i="21"/>
  <c r="X34" i="21" s="1"/>
  <c r="V16" i="21"/>
  <c r="X16" i="21" s="1"/>
  <c r="V20" i="21"/>
  <c r="X20" i="21" s="1"/>
  <c r="V233" i="21"/>
  <c r="X233" i="21" s="1"/>
  <c r="V189" i="21"/>
  <c r="X189" i="21" s="1"/>
  <c r="V205" i="21"/>
  <c r="X205" i="21" s="1"/>
  <c r="V157" i="21"/>
  <c r="X157" i="21" s="1"/>
  <c r="V108" i="21"/>
  <c r="X108" i="21" s="1"/>
  <c r="V47" i="21"/>
  <c r="X47" i="21" s="1"/>
  <c r="V75" i="21"/>
  <c r="X75" i="21" s="1"/>
  <c r="V27" i="21"/>
  <c r="X27" i="21" s="1"/>
  <c r="V354" i="21"/>
  <c r="X354" i="21" s="1"/>
  <c r="V185" i="21"/>
  <c r="X185" i="21" s="1"/>
  <c r="V182" i="21"/>
  <c r="X182" i="21" s="1"/>
  <c r="V158" i="21"/>
  <c r="X158" i="21" s="1"/>
  <c r="V78" i="21"/>
  <c r="X78" i="21" s="1"/>
  <c r="V73" i="21"/>
  <c r="X73" i="21" s="1"/>
  <c r="V6" i="21"/>
  <c r="X6" i="21" s="1"/>
  <c r="V12" i="21"/>
  <c r="X12" i="21" s="1"/>
  <c r="V17" i="21"/>
  <c r="X17" i="21" s="1"/>
  <c r="V22" i="21"/>
  <c r="X22" i="21" s="1"/>
  <c r="V29" i="21"/>
  <c r="X29" i="21" s="1"/>
  <c r="V336" i="21"/>
  <c r="X336" i="21" s="1"/>
  <c r="V171" i="21"/>
  <c r="X171" i="21" s="1"/>
  <c r="V178" i="21"/>
  <c r="X178" i="21" s="1"/>
  <c r="V153" i="21"/>
  <c r="X153" i="21" s="1"/>
  <c r="V76" i="21"/>
  <c r="X76" i="21" s="1"/>
  <c r="V84" i="21"/>
  <c r="X84" i="21" s="1"/>
  <c r="V65" i="21"/>
  <c r="X65" i="21" s="1"/>
  <c r="V166" i="21"/>
  <c r="X166" i="21" s="1"/>
  <c r="V125" i="21"/>
  <c r="X125" i="21" s="1"/>
  <c r="V132" i="21"/>
  <c r="X132" i="21" s="1"/>
  <c r="V50" i="21"/>
  <c r="X50" i="21" s="1"/>
  <c r="V52" i="21"/>
  <c r="X52" i="21" s="1"/>
  <c r="V107" i="21"/>
  <c r="X107" i="21" s="1"/>
  <c r="V41" i="21"/>
  <c r="X41" i="21" s="1"/>
  <c r="V168" i="21"/>
  <c r="X168" i="21" s="1"/>
  <c r="V122" i="21"/>
  <c r="X122" i="21" s="1"/>
  <c r="V32" i="21"/>
  <c r="X32" i="21" s="1"/>
  <c r="V123" i="21"/>
  <c r="X123" i="21" s="1"/>
  <c r="V82" i="21"/>
  <c r="X82" i="21" s="1"/>
  <c r="V18" i="21"/>
  <c r="X18" i="21" s="1"/>
  <c r="V211" i="21"/>
  <c r="X211" i="21" s="1"/>
  <c r="V56" i="21"/>
  <c r="X56" i="21" s="1"/>
  <c r="V99" i="21"/>
  <c r="X99" i="21" s="1"/>
  <c r="V334" i="21"/>
  <c r="X334" i="21" s="1"/>
  <c r="V237" i="21"/>
  <c r="X237" i="21" s="1"/>
  <c r="V45" i="21"/>
  <c r="X45" i="21" s="1"/>
  <c r="V111" i="21"/>
  <c r="X111" i="21" s="1"/>
  <c r="V48" i="21"/>
  <c r="X48" i="21" s="1"/>
  <c r="V13" i="21"/>
  <c r="X13" i="21" s="1"/>
  <c r="V308" i="21"/>
  <c r="X308" i="21" s="1"/>
  <c r="V232" i="21"/>
  <c r="X232" i="21" s="1"/>
  <c r="V135" i="21"/>
  <c r="X135" i="21" s="1"/>
  <c r="V103" i="21"/>
  <c r="X103" i="21" s="1"/>
  <c r="V14" i="21"/>
  <c r="X14" i="21" s="1"/>
  <c r="V273" i="21"/>
  <c r="X273" i="21" s="1"/>
  <c r="V119" i="21"/>
  <c r="X119" i="21" s="1"/>
  <c r="V39" i="21"/>
  <c r="X39" i="21" s="1"/>
  <c r="V63" i="21"/>
  <c r="X63" i="21" s="1"/>
  <c r="V23" i="21"/>
  <c r="X23" i="21" s="1"/>
  <c r="V33" i="21"/>
  <c r="X33" i="21" s="1"/>
  <c r="V8" i="21"/>
  <c r="X8" i="21" s="1"/>
  <c r="V9" i="21"/>
  <c r="X9" i="21" s="1"/>
  <c r="V268" i="21"/>
  <c r="X268" i="21" s="1"/>
  <c r="V26" i="21"/>
  <c r="X26" i="21" s="1"/>
  <c r="V28" i="21"/>
  <c r="X28" i="21" s="1"/>
  <c r="V124" i="21"/>
  <c r="X124" i="21" s="1"/>
  <c r="BI241" i="11"/>
  <c r="AK101" i="11"/>
  <c r="AH93" i="11"/>
  <c r="AJ93" i="11" s="1"/>
  <c r="AH222" i="11"/>
  <c r="AJ222" i="11" s="1"/>
  <c r="AH351" i="11"/>
  <c r="AJ351" i="11" s="1"/>
  <c r="AH97" i="11"/>
  <c r="AJ97" i="11" s="1"/>
  <c r="AH28" i="11"/>
  <c r="AJ28" i="11" s="1"/>
  <c r="AH157" i="11"/>
  <c r="AJ157" i="11" s="1"/>
  <c r="AH286" i="11"/>
  <c r="AJ286" i="11" s="1"/>
  <c r="AH32" i="11"/>
  <c r="AJ32" i="11" s="1"/>
  <c r="AH161" i="11"/>
  <c r="AJ161" i="11" s="1"/>
  <c r="AH156" i="11"/>
  <c r="AJ156" i="11" s="1"/>
  <c r="AH285" i="11"/>
  <c r="AJ285" i="11" s="1"/>
  <c r="AH31" i="11"/>
  <c r="AJ31" i="11" s="1"/>
  <c r="AH160" i="11"/>
  <c r="AJ160" i="11" s="1"/>
  <c r="AH289" i="11"/>
  <c r="AJ289" i="11" s="1"/>
  <c r="AH331" i="11"/>
  <c r="AJ331" i="11" s="1"/>
  <c r="AH164" i="11"/>
  <c r="AJ164" i="11" s="1"/>
  <c r="AH293" i="11"/>
  <c r="AJ293" i="11" s="1"/>
  <c r="AH39" i="11"/>
  <c r="AJ39" i="11" s="1"/>
  <c r="AH168" i="11"/>
  <c r="AJ168" i="11" s="1"/>
  <c r="AH297" i="11"/>
  <c r="AJ297" i="11" s="1"/>
  <c r="AH19" i="11"/>
  <c r="AJ19" i="11" s="1"/>
  <c r="AH172" i="11"/>
  <c r="AJ172" i="11" s="1"/>
  <c r="AH301" i="11"/>
  <c r="AJ301" i="11" s="1"/>
  <c r="AH47" i="11"/>
  <c r="AJ47" i="11" s="1"/>
  <c r="AH176" i="11"/>
  <c r="AJ176" i="11" s="1"/>
  <c r="AH305" i="11"/>
  <c r="AJ305" i="11" s="1"/>
  <c r="AH83" i="11"/>
  <c r="AJ83" i="11" s="1"/>
  <c r="AH244" i="11"/>
  <c r="AJ244" i="11" s="1"/>
  <c r="AH373" i="11"/>
  <c r="AJ373" i="11" s="1"/>
  <c r="AH119" i="11"/>
  <c r="AJ119" i="11" s="1"/>
  <c r="AH248" i="11"/>
  <c r="AJ248" i="11" s="1"/>
  <c r="AH377" i="11"/>
  <c r="AJ377" i="11" s="1"/>
  <c r="AH283" i="11"/>
  <c r="AJ283" i="11" s="1"/>
  <c r="AH252" i="11"/>
  <c r="AJ252" i="11" s="1"/>
  <c r="AH381" i="11"/>
  <c r="AJ381" i="11" s="1"/>
  <c r="AH127" i="11"/>
  <c r="AJ127" i="11" s="1"/>
  <c r="AH256" i="11"/>
  <c r="AJ256" i="11" s="1"/>
  <c r="AH74" i="11"/>
  <c r="AJ74" i="11" s="1"/>
  <c r="AH43" i="11"/>
  <c r="AJ43" i="11" s="1"/>
  <c r="AH324" i="11"/>
  <c r="AJ324" i="11" s="1"/>
  <c r="AH70" i="11"/>
  <c r="AJ70" i="11" s="1"/>
  <c r="AH199" i="11"/>
  <c r="AJ199" i="11" s="1"/>
  <c r="AH328" i="11"/>
  <c r="AJ328" i="11" s="1"/>
  <c r="AH82" i="11"/>
  <c r="AJ82" i="11" s="1"/>
  <c r="AH179" i="11"/>
  <c r="AJ179" i="11" s="1"/>
  <c r="AH13" i="11"/>
  <c r="AJ13" i="11" s="1"/>
  <c r="AH348" i="11"/>
  <c r="AJ348" i="11" s="1"/>
  <c r="AH94" i="11"/>
  <c r="AJ94" i="11" s="1"/>
  <c r="AH223" i="11"/>
  <c r="AJ223" i="11" s="1"/>
  <c r="AH352" i="11"/>
  <c r="AJ352" i="11" s="1"/>
  <c r="AH106" i="11"/>
  <c r="AJ106" i="11" s="1"/>
  <c r="AH299" i="11"/>
  <c r="AJ299" i="11" s="1"/>
  <c r="AH356" i="11"/>
  <c r="AJ356" i="11" s="1"/>
  <c r="AH102" i="11"/>
  <c r="AJ102" i="11" s="1"/>
  <c r="AH231" i="11"/>
  <c r="AJ231" i="11" s="1"/>
  <c r="AH360" i="11"/>
  <c r="AJ360" i="11" s="1"/>
  <c r="AH114" i="11"/>
  <c r="AJ114" i="11" s="1"/>
  <c r="AH363" i="11"/>
  <c r="AJ363" i="11" s="1"/>
  <c r="AH364" i="11"/>
  <c r="AJ364" i="11" s="1"/>
  <c r="AH110" i="11"/>
  <c r="AJ110" i="11" s="1"/>
  <c r="AH239" i="11"/>
  <c r="AJ239" i="11" s="1"/>
  <c r="AH368" i="11"/>
  <c r="AJ368" i="11" s="1"/>
  <c r="AH122" i="11"/>
  <c r="AJ122" i="11" s="1"/>
  <c r="AH131" i="11"/>
  <c r="AJ131" i="11" s="1"/>
  <c r="AH53" i="11"/>
  <c r="AJ53" i="11" s="1"/>
  <c r="AH182" i="11"/>
  <c r="AJ182" i="11" s="1"/>
  <c r="AH311" i="11"/>
  <c r="AJ311" i="11" s="1"/>
  <c r="AH57" i="11"/>
  <c r="AJ57" i="11" s="1"/>
  <c r="AH194" i="11"/>
  <c r="AJ194" i="11" s="1"/>
  <c r="AH195" i="11"/>
  <c r="AJ195" i="11" s="1"/>
  <c r="AH61" i="11"/>
  <c r="AJ61" i="11" s="1"/>
  <c r="AH190" i="11"/>
  <c r="AJ190" i="11" s="1"/>
  <c r="AH319" i="11"/>
  <c r="AJ319" i="11" s="1"/>
  <c r="AH129" i="11"/>
  <c r="AJ129" i="11" s="1"/>
  <c r="AH266" i="11"/>
  <c r="AJ266" i="11" s="1"/>
  <c r="AH4" i="11"/>
  <c r="AJ4" i="11" s="1"/>
  <c r="AH133" i="11"/>
  <c r="AJ133" i="11" s="1"/>
  <c r="AH262" i="11"/>
  <c r="AJ262" i="11" s="1"/>
  <c r="AH8" i="11"/>
  <c r="AJ8" i="11" s="1"/>
  <c r="AH137" i="11"/>
  <c r="AJ137" i="11" s="1"/>
  <c r="AH274" i="11"/>
  <c r="AJ274" i="11" s="1"/>
  <c r="AH76" i="11"/>
  <c r="AJ76" i="11" s="1"/>
  <c r="AH349" i="11"/>
  <c r="AJ349" i="11" s="1"/>
  <c r="AH224" i="11"/>
  <c r="AJ224" i="11" s="1"/>
  <c r="AH298" i="11"/>
  <c r="AJ298" i="11" s="1"/>
  <c r="AH228" i="11"/>
  <c r="AJ228" i="11" s="1"/>
  <c r="AH166" i="11"/>
  <c r="AJ166" i="11" s="1"/>
  <c r="AH40" i="11"/>
  <c r="AJ40" i="11" s="1"/>
  <c r="AH361" i="11"/>
  <c r="AJ361" i="11" s="1"/>
  <c r="AH67" i="11"/>
  <c r="AJ67" i="11" s="1"/>
  <c r="AH173" i="11"/>
  <c r="AJ173" i="11" s="1"/>
  <c r="AH111" i="11"/>
  <c r="AJ111" i="11" s="1"/>
  <c r="AH49" i="11"/>
  <c r="AJ49" i="11" s="1"/>
  <c r="AH314" i="11"/>
  <c r="AJ314" i="11" s="1"/>
  <c r="AH308" i="11"/>
  <c r="AJ308" i="11" s="1"/>
  <c r="AH246" i="11"/>
  <c r="AJ246" i="11" s="1"/>
  <c r="AH120" i="11"/>
  <c r="AJ120" i="11" s="1"/>
  <c r="AH66" i="11"/>
  <c r="AJ66" i="11" s="1"/>
  <c r="AH379" i="11"/>
  <c r="AJ379" i="11" s="1"/>
  <c r="AH253" i="11"/>
  <c r="AJ253" i="11" s="1"/>
  <c r="AH191" i="11"/>
  <c r="AJ191" i="11" s="1"/>
  <c r="AH193" i="11"/>
  <c r="AJ193" i="11" s="1"/>
  <c r="AH211" i="11"/>
  <c r="AJ211" i="11" s="1"/>
  <c r="AH5" i="11"/>
  <c r="AJ5" i="11" s="1"/>
  <c r="AH326" i="11"/>
  <c r="AJ326" i="11" s="1"/>
  <c r="AH200" i="11"/>
  <c r="AJ200" i="11" s="1"/>
  <c r="AH146" i="11"/>
  <c r="AJ146" i="11" s="1"/>
  <c r="AH140" i="11"/>
  <c r="AJ140" i="11" s="1"/>
  <c r="AH333" i="11"/>
  <c r="AJ333" i="11" s="1"/>
  <c r="AH79" i="11"/>
  <c r="AJ79" i="11" s="1"/>
  <c r="AH208" i="11"/>
  <c r="AJ208" i="11" s="1"/>
  <c r="AH337" i="11"/>
  <c r="AJ337" i="11" s="1"/>
  <c r="AH339" i="11"/>
  <c r="AJ339" i="11" s="1"/>
  <c r="AH152" i="11"/>
  <c r="AJ152" i="11" s="1"/>
  <c r="AH27" i="11"/>
  <c r="AJ27" i="11" s="1"/>
  <c r="AH215" i="11"/>
  <c r="AJ215" i="11" s="1"/>
  <c r="AH162" i="11"/>
  <c r="AJ162" i="11" s="1"/>
  <c r="AH149" i="11"/>
  <c r="AJ149" i="11" s="1"/>
  <c r="AH84" i="11"/>
  <c r="AJ84" i="11" s="1"/>
  <c r="AH30" i="11"/>
  <c r="AJ30" i="11" s="1"/>
  <c r="AH288" i="11"/>
  <c r="AJ288" i="11" s="1"/>
  <c r="AH362" i="11"/>
  <c r="AJ362" i="11" s="1"/>
  <c r="AH292" i="11"/>
  <c r="AJ292" i="11" s="1"/>
  <c r="AH230" i="11"/>
  <c r="AJ230" i="11" s="1"/>
  <c r="AH104" i="11"/>
  <c r="AJ104" i="11" s="1"/>
  <c r="AH50" i="11"/>
  <c r="AJ50" i="11" s="1"/>
  <c r="AH251" i="11"/>
  <c r="AJ251" i="11" s="1"/>
  <c r="AH237" i="11"/>
  <c r="AJ237" i="11" s="1"/>
  <c r="AH175" i="11"/>
  <c r="AJ175" i="11" s="1"/>
  <c r="AH113" i="11"/>
  <c r="AJ113" i="11" s="1"/>
  <c r="AH378" i="11"/>
  <c r="AJ378" i="11" s="1"/>
  <c r="AH372" i="11"/>
  <c r="AJ372" i="11" s="1"/>
  <c r="AH310" i="11"/>
  <c r="AJ310" i="11" s="1"/>
  <c r="AH184" i="11"/>
  <c r="AJ184" i="11" s="1"/>
  <c r="AH130" i="11"/>
  <c r="AJ130" i="11" s="1"/>
  <c r="AH60" i="11"/>
  <c r="AJ60" i="11" s="1"/>
  <c r="AH317" i="11"/>
  <c r="AJ317" i="11" s="1"/>
  <c r="AH255" i="11"/>
  <c r="AJ255" i="11" s="1"/>
  <c r="AH257" i="11"/>
  <c r="AJ257" i="11" s="1"/>
  <c r="AH347" i="11"/>
  <c r="AJ347" i="11" s="1"/>
  <c r="AH69" i="11"/>
  <c r="AJ69" i="11" s="1"/>
  <c r="AH7" i="11"/>
  <c r="AJ7" i="11" s="1"/>
  <c r="AH264" i="11"/>
  <c r="AJ264" i="11" s="1"/>
  <c r="AH210" i="11"/>
  <c r="AJ210" i="11" s="1"/>
  <c r="AH204" i="11"/>
  <c r="AJ204" i="11" s="1"/>
  <c r="AH14" i="11"/>
  <c r="AJ14" i="11" s="1"/>
  <c r="AH143" i="11"/>
  <c r="AJ143" i="11" s="1"/>
  <c r="AH272" i="11"/>
  <c r="AJ272" i="11" s="1"/>
  <c r="AH26" i="11"/>
  <c r="AJ26" i="11" s="1"/>
  <c r="AH35" i="11"/>
  <c r="AJ35" i="11" s="1"/>
  <c r="AH281" i="11"/>
  <c r="AJ281" i="11" s="1"/>
  <c r="AH276" i="11"/>
  <c r="AJ276" i="11" s="1"/>
  <c r="AH344" i="11"/>
  <c r="AJ344" i="11" s="1"/>
  <c r="AH235" i="11"/>
  <c r="AJ235" i="11" s="1"/>
  <c r="AH278" i="11"/>
  <c r="AJ278" i="11" s="1"/>
  <c r="AH123" i="11"/>
  <c r="AJ123" i="11" s="1"/>
  <c r="AH158" i="11"/>
  <c r="AJ158" i="11" s="1"/>
  <c r="AH33" i="11"/>
  <c r="AJ33" i="11" s="1"/>
  <c r="AH91" i="11"/>
  <c r="AJ91" i="11" s="1"/>
  <c r="AH37" i="11"/>
  <c r="AJ37" i="11" s="1"/>
  <c r="AH294" i="11"/>
  <c r="AJ294" i="11" s="1"/>
  <c r="AH232" i="11"/>
  <c r="AJ232" i="11" s="1"/>
  <c r="AH178" i="11"/>
  <c r="AJ178" i="11" s="1"/>
  <c r="AH44" i="11"/>
  <c r="AJ44" i="11" s="1"/>
  <c r="AH365" i="11"/>
  <c r="AJ365" i="11" s="1"/>
  <c r="AH303" i="11"/>
  <c r="AJ303" i="11" s="1"/>
  <c r="AH177" i="11"/>
  <c r="AJ177" i="11" s="1"/>
  <c r="AH219" i="11"/>
  <c r="AJ219" i="11" s="1"/>
  <c r="AH117" i="11"/>
  <c r="AJ117" i="11" s="1"/>
  <c r="AH374" i="11"/>
  <c r="AJ374" i="11" s="1"/>
  <c r="AH312" i="11"/>
  <c r="AJ312" i="11" s="1"/>
  <c r="AH258" i="11"/>
  <c r="AJ258" i="11" s="1"/>
  <c r="AH124" i="11"/>
  <c r="AJ124" i="11" s="1"/>
  <c r="AH62" i="11"/>
  <c r="AJ62" i="11" s="1"/>
  <c r="AH3" i="11"/>
  <c r="AJ3" i="11" s="1"/>
  <c r="AH321" i="11"/>
  <c r="AJ321" i="11" s="1"/>
  <c r="AH115" i="11"/>
  <c r="AJ115" i="11" s="1"/>
  <c r="AH197" i="11"/>
  <c r="AJ197" i="11" s="1"/>
  <c r="AH71" i="11"/>
  <c r="AJ71" i="11" s="1"/>
  <c r="AH9" i="11"/>
  <c r="AJ9" i="11" s="1"/>
  <c r="AH338" i="11"/>
  <c r="AJ338" i="11" s="1"/>
  <c r="AH268" i="11"/>
  <c r="AJ268" i="11" s="1"/>
  <c r="AH78" i="11"/>
  <c r="AJ78" i="11" s="1"/>
  <c r="AH207" i="11"/>
  <c r="AJ207" i="11" s="1"/>
  <c r="AH336" i="11"/>
  <c r="AJ336" i="11" s="1"/>
  <c r="AH90" i="11"/>
  <c r="AJ90" i="11" s="1"/>
  <c r="AH171" i="11"/>
  <c r="AJ171" i="11" s="1"/>
  <c r="AH267" i="11"/>
  <c r="AJ267" i="11" s="1"/>
  <c r="AH22" i="11"/>
  <c r="AJ22" i="11" s="1"/>
  <c r="AH98" i="11"/>
  <c r="AJ98" i="11" s="1"/>
  <c r="AH85" i="11"/>
  <c r="AJ85" i="11" s="1"/>
  <c r="AH24" i="11"/>
  <c r="AJ24" i="11" s="1"/>
  <c r="AH213" i="11"/>
  <c r="AJ213" i="11" s="1"/>
  <c r="AH92" i="11"/>
  <c r="AJ92" i="11" s="1"/>
  <c r="AH350" i="11"/>
  <c r="AJ350" i="11" s="1"/>
  <c r="AH225" i="11"/>
  <c r="AJ225" i="11" s="1"/>
  <c r="AH163" i="11"/>
  <c r="AJ163" i="11" s="1"/>
  <c r="AH101" i="11"/>
  <c r="AJ101" i="11" s="1"/>
  <c r="AH358" i="11"/>
  <c r="AJ358" i="11" s="1"/>
  <c r="AH296" i="11"/>
  <c r="AJ296" i="11" s="1"/>
  <c r="AH242" i="11"/>
  <c r="AJ242" i="11" s="1"/>
  <c r="AH108" i="11"/>
  <c r="AJ108" i="11" s="1"/>
  <c r="AH46" i="11"/>
  <c r="AJ46" i="11" s="1"/>
  <c r="AH367" i="11"/>
  <c r="AJ367" i="11" s="1"/>
  <c r="AH241" i="11"/>
  <c r="AJ241" i="11" s="1"/>
  <c r="AH291" i="11"/>
  <c r="AJ291" i="11" s="1"/>
  <c r="AH181" i="11"/>
  <c r="AJ181" i="11" s="1"/>
  <c r="AH55" i="11"/>
  <c r="AJ55" i="11" s="1"/>
  <c r="AH376" i="11"/>
  <c r="AJ376" i="11" s="1"/>
  <c r="AH322" i="11"/>
  <c r="AJ322" i="11" s="1"/>
  <c r="AH188" i="11"/>
  <c r="AJ188" i="11" s="1"/>
  <c r="AH126" i="11"/>
  <c r="AJ126" i="11" s="1"/>
  <c r="AH64" i="11"/>
  <c r="AJ64" i="11" s="1"/>
  <c r="AH10" i="11"/>
  <c r="AJ10" i="11" s="1"/>
  <c r="AH259" i="11"/>
  <c r="AJ259" i="11" s="1"/>
  <c r="AH261" i="11"/>
  <c r="AJ261" i="11" s="1"/>
  <c r="AH135" i="11"/>
  <c r="AJ135" i="11" s="1"/>
  <c r="AH73" i="11"/>
  <c r="AJ73" i="11" s="1"/>
  <c r="AH139" i="11"/>
  <c r="AJ139" i="11" s="1"/>
  <c r="AH332" i="11"/>
  <c r="AJ332" i="11" s="1"/>
  <c r="AH142" i="11"/>
  <c r="AJ142" i="11" s="1"/>
  <c r="AH271" i="11"/>
  <c r="AJ271" i="11" s="1"/>
  <c r="AH17" i="11"/>
  <c r="AJ17" i="11" s="1"/>
  <c r="AH154" i="11"/>
  <c r="AJ154" i="11" s="1"/>
  <c r="AH243" i="11"/>
  <c r="AJ243" i="11" s="1"/>
  <c r="AH212" i="11"/>
  <c r="AJ212" i="11" s="1"/>
  <c r="AH151" i="11"/>
  <c r="AJ151" i="11" s="1"/>
  <c r="AH99" i="11"/>
  <c r="AJ99" i="11" s="1"/>
  <c r="AH214" i="11"/>
  <c r="AJ214" i="11" s="1"/>
  <c r="AH153" i="11"/>
  <c r="AJ153" i="11" s="1"/>
  <c r="AH342" i="11"/>
  <c r="AJ342" i="11" s="1"/>
  <c r="AH220" i="11"/>
  <c r="AJ220" i="11" s="1"/>
  <c r="AH95" i="11"/>
  <c r="AJ95" i="11" s="1"/>
  <c r="AH353" i="11"/>
  <c r="AJ353" i="11" s="1"/>
  <c r="AH371" i="11"/>
  <c r="AJ371" i="11" s="1"/>
  <c r="AH165" i="11"/>
  <c r="AJ165" i="11" s="1"/>
  <c r="AH103" i="11"/>
  <c r="AJ103" i="11" s="1"/>
  <c r="AH41" i="11"/>
  <c r="AJ41" i="11" s="1"/>
  <c r="AH306" i="11"/>
  <c r="AJ306" i="11" s="1"/>
  <c r="AH236" i="11"/>
  <c r="AJ236" i="11" s="1"/>
  <c r="AH174" i="11"/>
  <c r="AJ174" i="11" s="1"/>
  <c r="AH48" i="11"/>
  <c r="AJ48" i="11" s="1"/>
  <c r="AH369" i="11"/>
  <c r="AJ369" i="11" s="1"/>
  <c r="AH315" i="11"/>
  <c r="AJ315" i="11" s="1"/>
  <c r="AH245" i="11"/>
  <c r="AJ245" i="11" s="1"/>
  <c r="AH183" i="11"/>
  <c r="AJ183" i="11" s="1"/>
  <c r="AH121" i="11"/>
  <c r="AJ121" i="11" s="1"/>
  <c r="AH11" i="11"/>
  <c r="AJ11" i="11" s="1"/>
  <c r="AH316" i="11"/>
  <c r="AJ316" i="11" s="1"/>
  <c r="AH254" i="11"/>
  <c r="AJ254" i="11" s="1"/>
  <c r="AH128" i="11"/>
  <c r="AJ128" i="11" s="1"/>
  <c r="AH138" i="11"/>
  <c r="AJ138" i="11" s="1"/>
  <c r="AH68" i="11"/>
  <c r="AJ68" i="11" s="1"/>
  <c r="AH325" i="11"/>
  <c r="AJ325" i="11" s="1"/>
  <c r="AH263" i="11"/>
  <c r="AJ263" i="11" s="1"/>
  <c r="AH201" i="11"/>
  <c r="AJ201" i="11" s="1"/>
  <c r="AH275" i="11"/>
  <c r="AJ275" i="11" s="1"/>
  <c r="AH77" i="11"/>
  <c r="AJ77" i="11" s="1"/>
  <c r="AH206" i="11"/>
  <c r="AJ206" i="11" s="1"/>
  <c r="AH335" i="11"/>
  <c r="AJ335" i="11" s="1"/>
  <c r="AH81" i="11"/>
  <c r="AJ81" i="11" s="1"/>
  <c r="AH218" i="11"/>
  <c r="AJ218" i="11" s="1"/>
  <c r="AH59" i="11"/>
  <c r="AJ59" i="11" s="1"/>
  <c r="AH341" i="11"/>
  <c r="AJ341" i="11" s="1"/>
  <c r="AH280" i="11"/>
  <c r="AJ280" i="11" s="1"/>
  <c r="AH21" i="11"/>
  <c r="AJ21" i="11" s="1"/>
  <c r="AH343" i="11"/>
  <c r="AJ343" i="11" s="1"/>
  <c r="AH290" i="11"/>
  <c r="AJ290" i="11" s="1"/>
  <c r="AH88" i="11"/>
  <c r="AJ88" i="11" s="1"/>
  <c r="AH284" i="11"/>
  <c r="AJ284" i="11" s="1"/>
  <c r="AH159" i="11"/>
  <c r="AJ159" i="11" s="1"/>
  <c r="AH42" i="11"/>
  <c r="AJ42" i="11" s="1"/>
  <c r="AH187" i="11"/>
  <c r="AJ187" i="11" s="1"/>
  <c r="AH229" i="11"/>
  <c r="AJ229" i="11" s="1"/>
  <c r="AH167" i="11"/>
  <c r="AJ167" i="11" s="1"/>
  <c r="AH105" i="11"/>
  <c r="AJ105" i="11" s="1"/>
  <c r="AH370" i="11"/>
  <c r="AJ370" i="11" s="1"/>
  <c r="AH300" i="11"/>
  <c r="AJ300" i="11" s="1"/>
  <c r="AH238" i="11"/>
  <c r="AJ238" i="11" s="1"/>
  <c r="AH112" i="11"/>
  <c r="AJ112" i="11" s="1"/>
  <c r="AH58" i="11"/>
  <c r="AJ58" i="11" s="1"/>
  <c r="AH52" i="11"/>
  <c r="AJ52" i="11" s="1"/>
  <c r="AH309" i="11"/>
  <c r="AJ309" i="11" s="1"/>
  <c r="AH247" i="11"/>
  <c r="AJ247" i="11" s="1"/>
  <c r="AH185" i="11"/>
  <c r="AJ185" i="11" s="1"/>
  <c r="AH147" i="11"/>
  <c r="AJ147" i="11" s="1"/>
  <c r="AH380" i="11"/>
  <c r="AJ380" i="11" s="1"/>
  <c r="AH318" i="11"/>
  <c r="AJ318" i="11" s="1"/>
  <c r="AH192" i="11"/>
  <c r="AJ192" i="11" s="1"/>
  <c r="AH202" i="11"/>
  <c r="AJ202" i="11" s="1"/>
  <c r="AH132" i="11"/>
  <c r="AJ132" i="11" s="1"/>
  <c r="AH6" i="11"/>
  <c r="AJ6" i="11" s="1"/>
  <c r="AH327" i="11"/>
  <c r="AJ327" i="11" s="1"/>
  <c r="AH265" i="11"/>
  <c r="AJ265" i="11" s="1"/>
  <c r="AH107" i="11"/>
  <c r="AJ107" i="11" s="1"/>
  <c r="AH141" i="11"/>
  <c r="AJ141" i="11" s="1"/>
  <c r="AH270" i="11"/>
  <c r="AJ270" i="11" s="1"/>
  <c r="AH16" i="11"/>
  <c r="AJ16" i="11" s="1"/>
  <c r="AH145" i="11"/>
  <c r="AJ145" i="11" s="1"/>
  <c r="AH282" i="11"/>
  <c r="AJ282" i="11" s="1"/>
  <c r="AH148" i="11"/>
  <c r="AJ148" i="11" s="1"/>
  <c r="AH87" i="11"/>
  <c r="AJ87" i="11" s="1"/>
  <c r="AH34" i="11"/>
  <c r="AJ34" i="11" s="1"/>
  <c r="AH150" i="11"/>
  <c r="AJ150" i="11" s="1"/>
  <c r="AH89" i="11"/>
  <c r="AJ89" i="11" s="1"/>
  <c r="AH307" i="11"/>
  <c r="AJ307" i="11" s="1"/>
  <c r="AH2" i="11"/>
  <c r="C51" i="11" s="1"/>
  <c r="AH29" i="11"/>
  <c r="AJ29" i="11" s="1"/>
  <c r="AH287" i="11"/>
  <c r="AJ287" i="11" s="1"/>
  <c r="AH170" i="11"/>
  <c r="AJ170" i="11" s="1"/>
  <c r="AH36" i="11"/>
  <c r="AJ36" i="11" s="1"/>
  <c r="AH357" i="11"/>
  <c r="AJ357" i="11" s="1"/>
  <c r="AH295" i="11"/>
  <c r="AJ295" i="11" s="1"/>
  <c r="AH169" i="11"/>
  <c r="AJ169" i="11" s="1"/>
  <c r="AH155" i="11"/>
  <c r="AJ155" i="11" s="1"/>
  <c r="AH45" i="11"/>
  <c r="AJ45" i="11" s="1"/>
  <c r="AH302" i="11"/>
  <c r="AJ302" i="11" s="1"/>
  <c r="AH240" i="11"/>
  <c r="AJ240" i="11" s="1"/>
  <c r="AH186" i="11"/>
  <c r="AJ186" i="11" s="1"/>
  <c r="AH116" i="11"/>
  <c r="AJ116" i="11" s="1"/>
  <c r="AH54" i="11"/>
  <c r="AJ54" i="11" s="1"/>
  <c r="AH375" i="11"/>
  <c r="AJ375" i="11" s="1"/>
  <c r="AH249" i="11"/>
  <c r="AJ249" i="11" s="1"/>
  <c r="AH355" i="11"/>
  <c r="AJ355" i="11" s="1"/>
  <c r="AH125" i="11"/>
  <c r="AJ125" i="11" s="1"/>
  <c r="AH382" i="11"/>
  <c r="AJ382" i="11" s="1"/>
  <c r="AH320" i="11"/>
  <c r="AJ320" i="11" s="1"/>
  <c r="AH330" i="11"/>
  <c r="AJ330" i="11" s="1"/>
  <c r="AH196" i="11"/>
  <c r="AJ196" i="11" s="1"/>
  <c r="AH134" i="11"/>
  <c r="AJ134" i="11" s="1"/>
  <c r="AH72" i="11"/>
  <c r="AJ72" i="11" s="1"/>
  <c r="AH329" i="11"/>
  <c r="AJ329" i="11" s="1"/>
  <c r="AH323" i="11"/>
  <c r="AJ323" i="11" s="1"/>
  <c r="AH205" i="11"/>
  <c r="AJ205" i="11" s="1"/>
  <c r="AH334" i="11"/>
  <c r="AJ334" i="11" s="1"/>
  <c r="AH80" i="11"/>
  <c r="AJ80" i="11" s="1"/>
  <c r="AH209" i="11"/>
  <c r="AJ209" i="11" s="1"/>
  <c r="AH346" i="11"/>
  <c r="AJ346" i="11" s="1"/>
  <c r="AH277" i="11"/>
  <c r="AJ277" i="11" s="1"/>
  <c r="AH216" i="11"/>
  <c r="AJ216" i="11" s="1"/>
  <c r="AH340" i="11"/>
  <c r="AJ340" i="11" s="1"/>
  <c r="AH279" i="11"/>
  <c r="AJ279" i="11" s="1"/>
  <c r="AH226" i="11"/>
  <c r="AJ226" i="11" s="1"/>
  <c r="AH217" i="11"/>
  <c r="AJ217" i="11" s="1"/>
  <c r="AH221" i="11"/>
  <c r="AJ221" i="11" s="1"/>
  <c r="AH96" i="11"/>
  <c r="AJ96" i="11" s="1"/>
  <c r="AH234" i="11"/>
  <c r="AJ234" i="11" s="1"/>
  <c r="AH100" i="11"/>
  <c r="AJ100" i="11" s="1"/>
  <c r="AH38" i="11"/>
  <c r="AJ38" i="11" s="1"/>
  <c r="AH359" i="11"/>
  <c r="AJ359" i="11" s="1"/>
  <c r="AH233" i="11"/>
  <c r="AJ233" i="11" s="1"/>
  <c r="AH227" i="11"/>
  <c r="AJ227" i="11" s="1"/>
  <c r="AH109" i="11"/>
  <c r="AJ109" i="11" s="1"/>
  <c r="AH366" i="11"/>
  <c r="AJ366" i="11" s="1"/>
  <c r="AH304" i="11"/>
  <c r="AJ304" i="11" s="1"/>
  <c r="AH250" i="11"/>
  <c r="AJ250" i="11" s="1"/>
  <c r="AH180" i="11"/>
  <c r="AJ180" i="11" s="1"/>
  <c r="AH118" i="11"/>
  <c r="AJ118" i="11" s="1"/>
  <c r="AH56" i="11"/>
  <c r="AJ56" i="11" s="1"/>
  <c r="AH313" i="11"/>
  <c r="AJ313" i="11" s="1"/>
  <c r="AH51" i="11"/>
  <c r="AJ51" i="11" s="1"/>
  <c r="AH189" i="11"/>
  <c r="AJ189" i="11" s="1"/>
  <c r="AH63" i="11"/>
  <c r="AJ63" i="11" s="1"/>
  <c r="AH65" i="11"/>
  <c r="AJ65" i="11" s="1"/>
  <c r="AH75" i="11"/>
  <c r="AJ75" i="11" s="1"/>
  <c r="AH260" i="11"/>
  <c r="AJ260" i="11" s="1"/>
  <c r="AH198" i="11"/>
  <c r="AJ198" i="11" s="1"/>
  <c r="AH136" i="11"/>
  <c r="AJ136" i="11" s="1"/>
  <c r="AH18" i="11"/>
  <c r="AJ18" i="11" s="1"/>
  <c r="AH12" i="11"/>
  <c r="AJ12" i="11" s="1"/>
  <c r="AH269" i="11"/>
  <c r="AJ269" i="11" s="1"/>
  <c r="AH15" i="11"/>
  <c r="AJ15" i="11" s="1"/>
  <c r="AH144" i="11"/>
  <c r="AJ144" i="11" s="1"/>
  <c r="AH273" i="11"/>
  <c r="AJ273" i="11" s="1"/>
  <c r="AH203" i="11"/>
  <c r="AJ203" i="11" s="1"/>
  <c r="AH23" i="11"/>
  <c r="AJ23" i="11" s="1"/>
  <c r="AH345" i="11"/>
  <c r="AJ345" i="11" s="1"/>
  <c r="AH86" i="11"/>
  <c r="AJ86" i="11" s="1"/>
  <c r="AH25" i="11"/>
  <c r="AJ25" i="11" s="1"/>
  <c r="AH20" i="11"/>
  <c r="AJ20" i="11" s="1"/>
  <c r="AH354" i="11"/>
  <c r="AJ354" i="11" s="1"/>
  <c r="C44" i="17"/>
  <c r="D73" i="17"/>
  <c r="BI282" i="11"/>
  <c r="BI180" i="11"/>
  <c r="BI371" i="11"/>
  <c r="BI172" i="11"/>
  <c r="BI143" i="11"/>
  <c r="BI216" i="11"/>
  <c r="BI307" i="11"/>
  <c r="BI28" i="11"/>
  <c r="BI122" i="11"/>
  <c r="BI155" i="11"/>
  <c r="BI347" i="11"/>
  <c r="BI21" i="11"/>
  <c r="BI349" i="11"/>
  <c r="BI264" i="11"/>
  <c r="BI137" i="11"/>
  <c r="BI200" i="11"/>
  <c r="BI292" i="11"/>
  <c r="BI246" i="11"/>
  <c r="BI179" i="11"/>
  <c r="BI127" i="11"/>
  <c r="BI287" i="11"/>
  <c r="BI57" i="11"/>
  <c r="BI178" i="11"/>
  <c r="BI314" i="11"/>
  <c r="BI142" i="11"/>
  <c r="BI230" i="11"/>
  <c r="BI210" i="11"/>
  <c r="BI128" i="11"/>
  <c r="BI138" i="11"/>
  <c r="BI64" i="11"/>
  <c r="BI322" i="11"/>
  <c r="BI366" i="11"/>
  <c r="BI345" i="11"/>
  <c r="BI183" i="11"/>
  <c r="BI254" i="11"/>
  <c r="BI305" i="11"/>
  <c r="BI249" i="11"/>
  <c r="BI166" i="11"/>
  <c r="BI3" i="11"/>
  <c r="BI85" i="11"/>
  <c r="BI240" i="11"/>
  <c r="BI22" i="11"/>
  <c r="BI154" i="11"/>
  <c r="BI295" i="11"/>
  <c r="BI63" i="11"/>
  <c r="BI206" i="11"/>
  <c r="BI23" i="11"/>
  <c r="BI330" i="11"/>
  <c r="BI192" i="11"/>
  <c r="BI207" i="11"/>
  <c r="BI372" i="11"/>
  <c r="BI45" i="11"/>
  <c r="BI367" i="11"/>
  <c r="BI17" i="11"/>
  <c r="BI250" i="11"/>
  <c r="BI313" i="11"/>
  <c r="BI355" i="11"/>
  <c r="BI278" i="11"/>
  <c r="BI191" i="11"/>
  <c r="BI26" i="11"/>
  <c r="BI60" i="11"/>
  <c r="BI77" i="11"/>
  <c r="BI293" i="11"/>
  <c r="BI69" i="11"/>
  <c r="BI343" i="11"/>
  <c r="BI375" i="11"/>
  <c r="BI88" i="11"/>
  <c r="BI79" i="11"/>
  <c r="BI105" i="11"/>
  <c r="BI42" i="11"/>
  <c r="BI270" i="11"/>
  <c r="BI94" i="11"/>
  <c r="BI8" i="11"/>
  <c r="BI236" i="11"/>
  <c r="BI283" i="11"/>
  <c r="BI274" i="11"/>
  <c r="BI133" i="11"/>
  <c r="BI319" i="11"/>
  <c r="BI56" i="11"/>
  <c r="BI190" i="11"/>
  <c r="BI49" i="11"/>
  <c r="B83" i="17"/>
  <c r="B43" i="17"/>
  <c r="B24" i="17"/>
  <c r="B35" i="17"/>
  <c r="B29" i="17"/>
  <c r="B20" i="17"/>
  <c r="B82" i="17"/>
  <c r="B34" i="17"/>
  <c r="B25" i="17"/>
  <c r="B95" i="17"/>
  <c r="B12" i="17"/>
  <c r="B48" i="17"/>
  <c r="B47" i="17"/>
  <c r="B14" i="17"/>
  <c r="B66" i="17"/>
  <c r="B86" i="17"/>
  <c r="B69" i="17"/>
  <c r="B73" i="17"/>
  <c r="B51" i="17"/>
  <c r="B55" i="17"/>
  <c r="B28" i="17"/>
  <c r="B6" i="17"/>
  <c r="B59" i="17"/>
  <c r="B56" i="17"/>
  <c r="B75" i="17"/>
  <c r="B76" i="17"/>
  <c r="B96" i="17"/>
  <c r="B58" i="17"/>
  <c r="B4" i="17"/>
  <c r="B85" i="17"/>
  <c r="B54" i="17"/>
  <c r="B11" i="17"/>
  <c r="B93" i="17"/>
  <c r="B5" i="17"/>
  <c r="B94" i="17"/>
  <c r="B41" i="17"/>
  <c r="B30" i="17"/>
  <c r="B79" i="17"/>
  <c r="B60" i="17"/>
  <c r="B38" i="17"/>
  <c r="B67" i="17"/>
  <c r="B99" i="17"/>
  <c r="B44" i="17"/>
  <c r="B90" i="17"/>
  <c r="B46" i="17"/>
  <c r="B64" i="17"/>
  <c r="B23" i="17"/>
  <c r="B77" i="17"/>
  <c r="B49" i="17"/>
  <c r="B98" i="17"/>
  <c r="B18" i="17"/>
  <c r="B89" i="17"/>
  <c r="B100" i="17"/>
  <c r="B53" i="17"/>
  <c r="B45" i="17"/>
  <c r="B50" i="17"/>
  <c r="B70" i="17"/>
  <c r="B10" i="17"/>
  <c r="B97" i="17"/>
  <c r="B71" i="17"/>
  <c r="B63" i="17"/>
  <c r="B72" i="17"/>
  <c r="B102" i="17"/>
  <c r="B62" i="17"/>
  <c r="B13" i="17"/>
  <c r="B19" i="17"/>
  <c r="B68" i="17"/>
  <c r="B37" i="17"/>
  <c r="B52" i="17"/>
  <c r="B84" i="17"/>
  <c r="B31" i="17"/>
  <c r="B39" i="17"/>
  <c r="B74" i="17"/>
  <c r="B78" i="17"/>
  <c r="B7" i="17"/>
  <c r="B81" i="17"/>
  <c r="B80" i="17"/>
  <c r="B17" i="17"/>
  <c r="B8" i="17"/>
  <c r="B57" i="17"/>
  <c r="B9" i="17"/>
  <c r="B27" i="17"/>
  <c r="B65" i="17"/>
  <c r="B26" i="17"/>
  <c r="B91" i="17"/>
  <c r="B42" i="17"/>
  <c r="B40" i="17"/>
  <c r="B32" i="17"/>
  <c r="B61" i="17"/>
  <c r="B101" i="17"/>
  <c r="B92" i="17"/>
  <c r="B88" i="17"/>
  <c r="B33" i="17"/>
  <c r="B16" i="17"/>
  <c r="B87" i="17"/>
  <c r="B22" i="17"/>
  <c r="B21" i="17"/>
  <c r="B36" i="17"/>
  <c r="B15" i="17"/>
  <c r="BI117" i="11"/>
  <c r="BI359" i="11"/>
  <c r="BI239" i="11"/>
  <c r="BI257" i="11"/>
  <c r="BI231" i="11"/>
  <c r="BI340" i="11"/>
  <c r="BI311" i="11"/>
  <c r="BI100" i="11"/>
  <c r="BI66" i="11"/>
  <c r="BI96" i="11"/>
  <c r="BI261" i="11"/>
  <c r="BI226" i="11"/>
  <c r="BI91" i="11"/>
  <c r="BI181" i="11"/>
  <c r="BI136" i="11"/>
  <c r="BI151" i="11"/>
  <c r="BI341" i="11"/>
  <c r="BI171" i="11"/>
  <c r="BI126" i="11"/>
  <c r="BI163" i="11"/>
  <c r="BI2" i="11"/>
  <c r="BI92" i="11"/>
  <c r="BI195" i="11"/>
  <c r="BI187" i="11"/>
  <c r="BI253" i="11"/>
  <c r="BI75" i="11"/>
  <c r="BI235" i="11"/>
  <c r="BI212" i="11"/>
  <c r="D5" i="14"/>
  <c r="C5" i="14"/>
  <c r="D3" i="14"/>
  <c r="C3" i="14"/>
  <c r="D3" i="17"/>
  <c r="BI129" i="11"/>
  <c r="AS328" i="11"/>
  <c r="BI272" i="11"/>
  <c r="BI277" i="11"/>
  <c r="BI279" i="11"/>
  <c r="BI10" i="11"/>
  <c r="BI74" i="11"/>
  <c r="BI268" i="11"/>
  <c r="BI144" i="11"/>
  <c r="BI306" i="11"/>
  <c r="BI13" i="11"/>
  <c r="BI348" i="11"/>
  <c r="BI325" i="11"/>
  <c r="BI290" i="11"/>
  <c r="BI296" i="11"/>
  <c r="BI82" i="11"/>
  <c r="BH2" i="11"/>
  <c r="BI18" i="11"/>
  <c r="BI188" i="11"/>
  <c r="BI337" i="11"/>
  <c r="BI27" i="11"/>
  <c r="BI242" i="11"/>
  <c r="BI89" i="11"/>
  <c r="BI214" i="11"/>
  <c r="BI291" i="11"/>
  <c r="BI326" i="11"/>
  <c r="BI165" i="11"/>
  <c r="BI204" i="11"/>
  <c r="BI139" i="11"/>
  <c r="BI318" i="11"/>
  <c r="BI15" i="11"/>
  <c r="BI83" i="11"/>
  <c r="BI247" i="11"/>
  <c r="BI219" i="11"/>
  <c r="BI59" i="11"/>
  <c r="BI170" i="11"/>
  <c r="BI336" i="11"/>
  <c r="BI124" i="11"/>
  <c r="BI225" i="11"/>
  <c r="BI273" i="11"/>
  <c r="BI46" i="11"/>
  <c r="BI353" i="11"/>
  <c r="BI222" i="11"/>
  <c r="BI369" i="11"/>
  <c r="BI263" i="11"/>
  <c r="BI123" i="11"/>
  <c r="BI198" i="11"/>
  <c r="BI286" i="11"/>
  <c r="BI119" i="11"/>
  <c r="BI327" i="11"/>
  <c r="BI35" i="11"/>
  <c r="BI280" i="11"/>
  <c r="BI73" i="11"/>
  <c r="BI228" i="11"/>
  <c r="BI131" i="11"/>
  <c r="BI70" i="11"/>
  <c r="BI78" i="11"/>
  <c r="BI160" i="11"/>
  <c r="BI41" i="11"/>
  <c r="BI97" i="11"/>
  <c r="BI67" i="11"/>
  <c r="BI76" i="11"/>
  <c r="BI309" i="11"/>
  <c r="BI47" i="11"/>
  <c r="BI364" i="11"/>
  <c r="BI186" i="11"/>
  <c r="BI285" i="11"/>
  <c r="BI245" i="11"/>
  <c r="BI112" i="11"/>
  <c r="BI294" i="11"/>
  <c r="BI157" i="11"/>
  <c r="BI125" i="11"/>
  <c r="BI208" i="11"/>
  <c r="BI352" i="11"/>
  <c r="BI209" i="11"/>
  <c r="BI303" i="11"/>
  <c r="BI141" i="11"/>
  <c r="BI302" i="11"/>
  <c r="BI86" i="11"/>
  <c r="BI29" i="11"/>
  <c r="BI7" i="11"/>
  <c r="BI217" i="11"/>
  <c r="BI321" i="11"/>
  <c r="BI334" i="11"/>
  <c r="BI116" i="11"/>
  <c r="BI162" i="11"/>
  <c r="BI281" i="11"/>
  <c r="BI5" i="11"/>
  <c r="BI373" i="11"/>
  <c r="BI197" i="11"/>
  <c r="BI262" i="11"/>
  <c r="BI350" i="11"/>
  <c r="BI223" i="11"/>
  <c r="BI55" i="11"/>
  <c r="BI31" i="11"/>
  <c r="BI344" i="11"/>
  <c r="BI177" i="11"/>
  <c r="BI152" i="11"/>
  <c r="BI237" i="11"/>
  <c r="BI81" i="11"/>
  <c r="BI342" i="11"/>
  <c r="BI132" i="11"/>
  <c r="BI161" i="11"/>
  <c r="BI65" i="11"/>
  <c r="BI108" i="11"/>
  <c r="BI169" i="11"/>
  <c r="BI320" i="11"/>
  <c r="BI362" i="11"/>
  <c r="AS269" i="11"/>
  <c r="BI159" i="11"/>
  <c r="BI357" i="11"/>
  <c r="BI182" i="11"/>
  <c r="BI376" i="11"/>
  <c r="BI276" i="11"/>
  <c r="BI194" i="11"/>
  <c r="BI329" i="11"/>
  <c r="BI30" i="11"/>
  <c r="BI53" i="11"/>
  <c r="BI269" i="11"/>
  <c r="BI229" i="11"/>
  <c r="BI153" i="11"/>
  <c r="BI338" i="11"/>
  <c r="BI80" i="11"/>
  <c r="BI252" i="11"/>
  <c r="BI333" i="11"/>
  <c r="BI218" i="11"/>
  <c r="BI189" i="11"/>
  <c r="BI37" i="11"/>
  <c r="BI316" i="11"/>
  <c r="BI146" i="11"/>
  <c r="BI68" i="11"/>
  <c r="BI90" i="11"/>
  <c r="BI317" i="11"/>
  <c r="BI130" i="11"/>
  <c r="BI259" i="11"/>
  <c r="BI215" i="11"/>
  <c r="BI370" i="11"/>
  <c r="BI251" i="11"/>
  <c r="BI328" i="11"/>
  <c r="BI323" i="11"/>
  <c r="BI220" i="11"/>
  <c r="BI351" i="11"/>
  <c r="BI267" i="11"/>
  <c r="BI339" i="11"/>
  <c r="BI52" i="11"/>
  <c r="BI258" i="11"/>
  <c r="BI168" i="11"/>
  <c r="BI346" i="11"/>
  <c r="BI174" i="11"/>
  <c r="BI101" i="11"/>
  <c r="BI380" i="11"/>
  <c r="BI211" i="11"/>
  <c r="BI84" i="11"/>
  <c r="BI140" i="11"/>
  <c r="BI255" i="11"/>
  <c r="BI120" i="11"/>
  <c r="BI275" i="11"/>
  <c r="BI72" i="11"/>
  <c r="BI315" i="11"/>
  <c r="BI184" i="11"/>
  <c r="BI104" i="11"/>
  <c r="BI48" i="11"/>
  <c r="BI203" i="11"/>
  <c r="BI271" i="11"/>
  <c r="BI175" i="11"/>
  <c r="BI61" i="11"/>
  <c r="BI113" i="11"/>
  <c r="BI147" i="11"/>
  <c r="BI199" i="11"/>
  <c r="BI358" i="11"/>
  <c r="BI36" i="11"/>
  <c r="BI12" i="11"/>
  <c r="BI221" i="11"/>
  <c r="BI213" i="11"/>
  <c r="BI93" i="11"/>
  <c r="BI289" i="11"/>
  <c r="BI150" i="11"/>
  <c r="BI121" i="11"/>
  <c r="BI310" i="11"/>
  <c r="BI202" i="11"/>
  <c r="BI38" i="11"/>
  <c r="BI32" i="11"/>
  <c r="BI20" i="11"/>
  <c r="BI374" i="11"/>
  <c r="BI266" i="11"/>
  <c r="BI34" i="11"/>
  <c r="BI332" i="11"/>
  <c r="BI156" i="11"/>
  <c r="BI33" i="11"/>
  <c r="BI378" i="11"/>
  <c r="BI58" i="11"/>
  <c r="BI43" i="11"/>
  <c r="BI9" i="11"/>
  <c r="BI284" i="11"/>
  <c r="BI39" i="11"/>
  <c r="BI71" i="11"/>
  <c r="BI232" i="11"/>
  <c r="BI331" i="11"/>
  <c r="BI256" i="11"/>
  <c r="BI51" i="11"/>
  <c r="BI298" i="11"/>
  <c r="BI365" i="11"/>
  <c r="BI244" i="11"/>
  <c r="BI107" i="11"/>
  <c r="BI377" i="11"/>
  <c r="BI363" i="11"/>
  <c r="BI148" i="11"/>
  <c r="BI354" i="11"/>
  <c r="BI16" i="11"/>
  <c r="BI4" i="11"/>
  <c r="BI324" i="11"/>
  <c r="BI106" i="11"/>
  <c r="BI87" i="11"/>
  <c r="BI260" i="11"/>
  <c r="BI25" i="11"/>
  <c r="BI185" i="11"/>
  <c r="BI308" i="11"/>
  <c r="BI149" i="11"/>
  <c r="BI176" i="11"/>
  <c r="BI19" i="11"/>
  <c r="BI297" i="11"/>
  <c r="BI361" i="11"/>
  <c r="BI103" i="11"/>
  <c r="BI40" i="11"/>
  <c r="BI158" i="11"/>
  <c r="BI248" i="11"/>
  <c r="BI379" i="11"/>
  <c r="BI167" i="11"/>
  <c r="BI115" i="11"/>
  <c r="BI312" i="11"/>
  <c r="BI173" i="11"/>
  <c r="BI205" i="11"/>
  <c r="BI95" i="11"/>
  <c r="BI99" i="11"/>
  <c r="BI234" i="11"/>
  <c r="BI356" i="11"/>
  <c r="BI301" i="11"/>
  <c r="BI196" i="11"/>
  <c r="BI135" i="11"/>
  <c r="BI233" i="11"/>
  <c r="BI227" i="11"/>
  <c r="BI111" i="11"/>
  <c r="BI304" i="11"/>
  <c r="BI134" i="11"/>
  <c r="BI243" i="11"/>
  <c r="BI14" i="11"/>
  <c r="BI145" i="11"/>
  <c r="AS106" i="11"/>
  <c r="BI11" i="11"/>
  <c r="AS54" i="11"/>
  <c r="AS252" i="11"/>
  <c r="AS32" i="11"/>
  <c r="AS83" i="11"/>
  <c r="AS224" i="11"/>
  <c r="AS220" i="11"/>
  <c r="AS164" i="11"/>
  <c r="AS240" i="11"/>
  <c r="AS29" i="11"/>
  <c r="AS333" i="11"/>
  <c r="AS40" i="11"/>
  <c r="AS284" i="11"/>
  <c r="AS341" i="11"/>
  <c r="AS34" i="11"/>
  <c r="AS119" i="11"/>
  <c r="AS377" i="11"/>
  <c r="AS132" i="11"/>
  <c r="AS357" i="11"/>
  <c r="AS232" i="11"/>
  <c r="AS270" i="11"/>
  <c r="AS126" i="11"/>
  <c r="AS248" i="11"/>
  <c r="BI62" i="11"/>
  <c r="AS16" i="11"/>
  <c r="AS178" i="11"/>
  <c r="AS191" i="11"/>
  <c r="AS211" i="11"/>
  <c r="AS9" i="11"/>
  <c r="AS95" i="11"/>
  <c r="AS334" i="11"/>
  <c r="AS186" i="11"/>
  <c r="AS263" i="11"/>
  <c r="AS339" i="11"/>
  <c r="AS20" i="11"/>
  <c r="AS103" i="11"/>
  <c r="BI44" i="11"/>
  <c r="BI50" i="11"/>
  <c r="BI201" i="11"/>
  <c r="BI224" i="11"/>
  <c r="BI360" i="11"/>
  <c r="BI193" i="11"/>
  <c r="BI382" i="11"/>
  <c r="BI6" i="11"/>
  <c r="BI335" i="11"/>
  <c r="AS206" i="11"/>
  <c r="AS271" i="11"/>
  <c r="AS26" i="11"/>
  <c r="AS30" i="11"/>
  <c r="AS111" i="11"/>
  <c r="AS308" i="11"/>
  <c r="BI102" i="11"/>
  <c r="BI381" i="11"/>
  <c r="BI300" i="11"/>
  <c r="BI54" i="11"/>
  <c r="BI114" i="11"/>
  <c r="BI265" i="11"/>
  <c r="BI288" i="11"/>
  <c r="AS268" i="11"/>
  <c r="AS134" i="11"/>
  <c r="AS195" i="11"/>
  <c r="AS256" i="11"/>
  <c r="AS349" i="11"/>
  <c r="AS188" i="11"/>
  <c r="BI98" i="11"/>
  <c r="BI299" i="11"/>
  <c r="BI109" i="11"/>
  <c r="BI118" i="11"/>
  <c r="BI24" i="11"/>
  <c r="BI368" i="11"/>
  <c r="BI110" i="11"/>
  <c r="BI238" i="11"/>
  <c r="AS133" i="11"/>
  <c r="AS69" i="11"/>
  <c r="AS291" i="11"/>
  <c r="AS66" i="11"/>
  <c r="AS87" i="11"/>
  <c r="AS261" i="11"/>
  <c r="AS259" i="11"/>
  <c r="AS122" i="11"/>
  <c r="AS344" i="11"/>
  <c r="AS207" i="11"/>
  <c r="AS70" i="11"/>
  <c r="AS7" i="11"/>
  <c r="AS227" i="11"/>
  <c r="AS114" i="11"/>
  <c r="AS336" i="11"/>
  <c r="AS199" i="11"/>
  <c r="AS62" i="11"/>
  <c r="AS84" i="11"/>
  <c r="AS316" i="11"/>
  <c r="AS41" i="11"/>
  <c r="AS264" i="11"/>
  <c r="AS127" i="11"/>
  <c r="AS365" i="11"/>
  <c r="AS307" i="11"/>
  <c r="AS22" i="11"/>
  <c r="AS337" i="11"/>
  <c r="AS192" i="11"/>
  <c r="AS55" i="11"/>
  <c r="AS293" i="11"/>
  <c r="AS179" i="11"/>
  <c r="AS379" i="11"/>
  <c r="AS329" i="11"/>
  <c r="AS184" i="11"/>
  <c r="AS47" i="11"/>
  <c r="AS285" i="11"/>
  <c r="AS51" i="11"/>
  <c r="AS347" i="11"/>
  <c r="AS321" i="11"/>
  <c r="AS176" i="11"/>
  <c r="AS37" i="11"/>
  <c r="AS277" i="11"/>
  <c r="AS276" i="11"/>
  <c r="AS315" i="11"/>
  <c r="AS313" i="11"/>
  <c r="AS168" i="11"/>
  <c r="AS27" i="11"/>
  <c r="C3" i="17"/>
  <c r="AS21" i="11"/>
  <c r="AS241" i="11"/>
  <c r="AS196" i="11"/>
  <c r="AS130" i="11"/>
  <c r="AS288" i="11"/>
  <c r="AS325" i="11"/>
  <c r="AS340" i="11"/>
  <c r="AS380" i="11"/>
  <c r="AS58" i="11"/>
  <c r="AS280" i="11"/>
  <c r="AS143" i="11"/>
  <c r="AS381" i="11"/>
  <c r="AS212" i="11"/>
  <c r="AS348" i="11"/>
  <c r="AS50" i="11"/>
  <c r="AS272" i="11"/>
  <c r="AS135" i="11"/>
  <c r="AS373" i="11"/>
  <c r="AS116" i="11"/>
  <c r="AS60" i="11"/>
  <c r="AS345" i="11"/>
  <c r="AS200" i="11"/>
  <c r="AS63" i="11"/>
  <c r="AS301" i="11"/>
  <c r="AS11" i="11"/>
  <c r="AS155" i="11"/>
  <c r="AS273" i="11"/>
  <c r="AS128" i="11"/>
  <c r="AS366" i="11"/>
  <c r="AS229" i="11"/>
  <c r="AS364" i="11"/>
  <c r="AS123" i="11"/>
  <c r="AS265" i="11"/>
  <c r="AS120" i="11"/>
  <c r="AS358" i="11"/>
  <c r="AS221" i="11"/>
  <c r="AS332" i="11"/>
  <c r="AS91" i="11"/>
  <c r="AS257" i="11"/>
  <c r="AS112" i="11"/>
  <c r="AS350" i="11"/>
  <c r="AS213" i="11"/>
  <c r="AS300" i="11"/>
  <c r="AS59" i="11"/>
  <c r="AS249" i="11"/>
  <c r="AS104" i="11"/>
  <c r="AS342" i="11"/>
  <c r="AS205" i="11"/>
  <c r="AS151" i="11"/>
  <c r="AS216" i="11"/>
  <c r="AS353" i="11"/>
  <c r="AS187" i="11"/>
  <c r="AS209" i="11"/>
  <c r="AS108" i="11"/>
  <c r="AS76" i="11"/>
  <c r="AS286" i="11"/>
  <c r="AS141" i="11"/>
  <c r="AR2" i="11"/>
  <c r="AS363" i="11"/>
  <c r="AS107" i="11"/>
  <c r="AS49" i="11"/>
  <c r="AS215" i="11"/>
  <c r="AS4" i="11"/>
  <c r="AS148" i="11"/>
  <c r="AS12" i="11"/>
  <c r="AS251" i="11"/>
  <c r="AS297" i="11"/>
  <c r="AS152" i="11"/>
  <c r="AS5" i="11"/>
  <c r="AS253" i="11"/>
  <c r="AS275" i="11"/>
  <c r="AS219" i="11"/>
  <c r="AS289" i="11"/>
  <c r="AS144" i="11"/>
  <c r="AS382" i="11"/>
  <c r="AS245" i="11"/>
  <c r="AS172" i="11"/>
  <c r="AS362" i="11"/>
  <c r="AS217" i="11"/>
  <c r="AS72" i="11"/>
  <c r="AS310" i="11"/>
  <c r="AS173" i="11"/>
  <c r="AS235" i="11"/>
  <c r="AS290" i="11"/>
  <c r="AS145" i="11"/>
  <c r="AS375" i="11"/>
  <c r="AS238" i="11"/>
  <c r="AS101" i="11"/>
  <c r="AS203" i="11"/>
  <c r="AS282" i="11"/>
  <c r="AS137" i="11"/>
  <c r="AS367" i="11"/>
  <c r="AS230" i="11"/>
  <c r="AS93" i="11"/>
  <c r="AS171" i="11"/>
  <c r="AS274" i="11"/>
  <c r="AS129" i="11"/>
  <c r="AS359" i="11"/>
  <c r="AS222" i="11"/>
  <c r="AS85" i="11"/>
  <c r="AS139" i="11"/>
  <c r="AS266" i="11"/>
  <c r="AS121" i="11"/>
  <c r="AS351" i="11"/>
  <c r="AS214" i="11"/>
  <c r="AS77" i="11"/>
  <c r="AS194" i="11"/>
  <c r="AS124" i="11"/>
  <c r="AS372" i="11"/>
  <c r="AS71" i="11"/>
  <c r="AS136" i="11"/>
  <c r="AS354" i="11"/>
  <c r="AS165" i="11"/>
  <c r="AS56" i="11"/>
  <c r="AS193" i="11"/>
  <c r="AS330" i="11"/>
  <c r="AS278" i="11"/>
  <c r="AS322" i="11"/>
  <c r="AS258" i="11"/>
  <c r="AS279" i="11"/>
  <c r="AS78" i="11"/>
  <c r="AS180" i="11"/>
  <c r="AS283" i="11"/>
  <c r="AS236" i="11"/>
  <c r="AS378" i="11"/>
  <c r="AS233" i="11"/>
  <c r="AS88" i="11"/>
  <c r="AS326" i="11"/>
  <c r="AS189" i="11"/>
  <c r="AS204" i="11"/>
  <c r="AS370" i="11"/>
  <c r="AS225" i="11"/>
  <c r="AS80" i="11"/>
  <c r="AS318" i="11"/>
  <c r="AS181" i="11"/>
  <c r="AS267" i="11"/>
  <c r="AS298" i="11"/>
  <c r="AS153" i="11"/>
  <c r="AS2" i="11"/>
  <c r="AS246" i="11"/>
  <c r="AS109" i="11"/>
  <c r="AS324" i="11"/>
  <c r="AS226" i="11"/>
  <c r="AS81" i="11"/>
  <c r="AS311" i="11"/>
  <c r="AS174" i="11"/>
  <c r="AS35" i="11"/>
  <c r="AS292" i="11"/>
  <c r="AS218" i="11"/>
  <c r="AS73" i="11"/>
  <c r="AS303" i="11"/>
  <c r="AS166" i="11"/>
  <c r="AS24" i="11"/>
  <c r="AS260" i="11"/>
  <c r="AS210" i="11"/>
  <c r="AS65" i="11"/>
  <c r="AS295" i="11"/>
  <c r="AS158" i="11"/>
  <c r="AS13" i="11"/>
  <c r="AS228" i="11"/>
  <c r="AS202" i="11"/>
  <c r="AS57" i="11"/>
  <c r="AS287" i="11"/>
  <c r="AS150" i="11"/>
  <c r="AS3" i="11"/>
  <c r="AS197" i="11"/>
  <c r="AS96" i="11"/>
  <c r="AS361" i="11"/>
  <c r="AS317" i="11"/>
  <c r="AS208" i="11"/>
  <c r="AS147" i="11"/>
  <c r="AS374" i="11"/>
  <c r="AS140" i="11"/>
  <c r="AS302" i="11"/>
  <c r="AS201" i="11"/>
  <c r="AS157" i="11"/>
  <c r="AS48" i="11"/>
  <c r="AS44" i="11"/>
  <c r="AS185" i="11"/>
  <c r="AS177" i="11"/>
  <c r="AS113" i="11"/>
  <c r="AS142" i="11"/>
  <c r="AS15" i="11"/>
  <c r="AS156" i="11"/>
  <c r="AS305" i="11"/>
  <c r="AS331" i="11"/>
  <c r="AS314" i="11"/>
  <c r="AS169" i="11"/>
  <c r="AS17" i="11"/>
  <c r="AS262" i="11"/>
  <c r="AS125" i="11"/>
  <c r="AS299" i="11"/>
  <c r="AS306" i="11"/>
  <c r="AS161" i="11"/>
  <c r="AS6" i="11"/>
  <c r="AS254" i="11"/>
  <c r="AS117" i="11"/>
  <c r="AS356" i="11"/>
  <c r="AS234" i="11"/>
  <c r="AS89" i="11"/>
  <c r="AS319" i="11"/>
  <c r="AS182" i="11"/>
  <c r="AS45" i="11"/>
  <c r="AS68" i="11"/>
  <c r="AS162" i="11"/>
  <c r="AS8" i="11"/>
  <c r="AS247" i="11"/>
  <c r="AS110" i="11"/>
  <c r="AS10" i="11"/>
  <c r="AS33" i="11"/>
  <c r="AS154" i="11"/>
  <c r="AS376" i="11"/>
  <c r="AS239" i="11"/>
  <c r="AS102" i="11"/>
  <c r="AS39" i="11"/>
  <c r="AS355" i="11"/>
  <c r="AS146" i="11"/>
  <c r="AS368" i="11"/>
  <c r="AS231" i="11"/>
  <c r="AS94" i="11"/>
  <c r="AS31" i="11"/>
  <c r="AS323" i="11"/>
  <c r="AS138" i="11"/>
  <c r="AS360" i="11"/>
  <c r="AS223" i="11"/>
  <c r="AS86" i="11"/>
  <c r="AS23" i="11"/>
  <c r="AS352" i="11"/>
  <c r="AS52" i="11"/>
  <c r="AS79" i="11"/>
  <c r="AS92" i="11"/>
  <c r="AS309" i="11"/>
  <c r="AS281" i="11"/>
  <c r="AS237" i="11"/>
  <c r="AS64" i="11"/>
  <c r="AS346" i="11"/>
  <c r="AS294" i="11"/>
  <c r="AS338" i="11"/>
  <c r="AS149" i="11"/>
  <c r="AS38" i="11"/>
  <c r="AS28" i="11"/>
  <c r="AS343" i="11"/>
  <c r="AS42" i="11"/>
  <c r="AS115" i="11"/>
  <c r="AS369" i="11"/>
  <c r="AS160" i="11"/>
  <c r="AS75" i="11"/>
  <c r="AS250" i="11"/>
  <c r="AS105" i="11"/>
  <c r="AS335" i="11"/>
  <c r="AS198" i="11"/>
  <c r="AS61" i="11"/>
  <c r="AS43" i="11"/>
  <c r="AS242" i="11"/>
  <c r="AS97" i="11"/>
  <c r="AS327" i="11"/>
  <c r="AS190" i="11"/>
  <c r="AS53" i="11"/>
  <c r="AS100" i="11"/>
  <c r="AS170" i="11"/>
  <c r="AS19" i="11"/>
  <c r="AS255" i="11"/>
  <c r="AS118" i="11"/>
  <c r="AS18" i="11"/>
  <c r="AS163" i="11"/>
  <c r="AS98" i="11"/>
  <c r="AS320" i="11"/>
  <c r="AS183" i="11"/>
  <c r="AS46" i="11"/>
  <c r="AS244" i="11"/>
  <c r="AS131" i="11"/>
  <c r="AS90" i="11"/>
  <c r="AS312" i="11"/>
  <c r="AS175" i="11"/>
  <c r="AS36" i="11"/>
  <c r="AS371" i="11"/>
  <c r="AS99" i="11"/>
  <c r="AS82" i="11"/>
  <c r="AS304" i="11"/>
  <c r="AS167" i="11"/>
  <c r="AS25" i="11"/>
  <c r="AS243" i="11"/>
  <c r="AS67" i="11"/>
  <c r="AS74" i="11"/>
  <c r="AS296" i="11"/>
  <c r="AS159" i="11"/>
  <c r="AS14" i="11"/>
  <c r="BI164" i="11"/>
  <c r="M2" i="29" l="1"/>
  <c r="J4" i="29" s="1"/>
  <c r="L2" i="29"/>
  <c r="K2" i="29"/>
  <c r="AK7" i="11"/>
  <c r="AC255" i="21"/>
  <c r="AC66" i="21"/>
  <c r="AC31" i="21"/>
  <c r="AC83" i="21"/>
  <c r="R6" i="21"/>
  <c r="T6" i="21" s="1"/>
  <c r="AK255" i="11"/>
  <c r="R188" i="21"/>
  <c r="T188" i="21" s="1"/>
  <c r="R116" i="21"/>
  <c r="T116" i="21" s="1"/>
  <c r="R181" i="21"/>
  <c r="T181" i="21" s="1"/>
  <c r="R172" i="21"/>
  <c r="T172" i="21" s="1"/>
  <c r="AK230" i="11"/>
  <c r="R366" i="21"/>
  <c r="T366" i="21" s="1"/>
  <c r="R208" i="21"/>
  <c r="T208" i="21" s="1"/>
  <c r="R73" i="21"/>
  <c r="T73" i="21" s="1"/>
  <c r="R2" i="21"/>
  <c r="T2" i="21" s="1"/>
  <c r="R76" i="21"/>
  <c r="T76" i="21" s="1"/>
  <c r="R119" i="21"/>
  <c r="T119" i="21" s="1"/>
  <c r="AK316" i="11"/>
  <c r="R20" i="21"/>
  <c r="T20" i="21" s="1"/>
  <c r="R106" i="21"/>
  <c r="T106" i="21" s="1"/>
  <c r="R135" i="21"/>
  <c r="T135" i="21" s="1"/>
  <c r="R75" i="21"/>
  <c r="T75" i="21" s="1"/>
  <c r="R123" i="21"/>
  <c r="T123" i="21" s="1"/>
  <c r="R141" i="21"/>
  <c r="T141" i="21" s="1"/>
  <c r="R101" i="21"/>
  <c r="T101" i="21" s="1"/>
  <c r="R161" i="21"/>
  <c r="T161" i="21" s="1"/>
  <c r="R124" i="21"/>
  <c r="T124" i="21" s="1"/>
  <c r="R371" i="21"/>
  <c r="T371" i="21" s="1"/>
  <c r="R162" i="21"/>
  <c r="T162" i="21" s="1"/>
  <c r="R57" i="21"/>
  <c r="T57" i="21" s="1"/>
  <c r="R19" i="21"/>
  <c r="T19" i="21" s="1"/>
  <c r="R89" i="21"/>
  <c r="T89" i="21" s="1"/>
  <c r="R113" i="21"/>
  <c r="T113" i="21" s="1"/>
  <c r="R364" i="21"/>
  <c r="T364" i="21" s="1"/>
  <c r="R282" i="21"/>
  <c r="T282" i="21" s="1"/>
  <c r="R80" i="21"/>
  <c r="T80" i="21" s="1"/>
  <c r="R84" i="21"/>
  <c r="T84" i="21" s="1"/>
  <c r="R120" i="21"/>
  <c r="T120" i="21" s="1"/>
  <c r="R51" i="21"/>
  <c r="T51" i="21" s="1"/>
  <c r="R336" i="21"/>
  <c r="T336" i="21" s="1"/>
  <c r="R348" i="21"/>
  <c r="T348" i="21" s="1"/>
  <c r="R287" i="21"/>
  <c r="T287" i="21" s="1"/>
  <c r="R290" i="21"/>
  <c r="T290" i="21" s="1"/>
  <c r="R77" i="21"/>
  <c r="T77" i="21" s="1"/>
  <c r="R129" i="21"/>
  <c r="T129" i="21" s="1"/>
  <c r="R72" i="21"/>
  <c r="T72" i="21" s="1"/>
  <c r="R114" i="21"/>
  <c r="T114" i="21" s="1"/>
  <c r="R309" i="21"/>
  <c r="T309" i="21" s="1"/>
  <c r="R322" i="21"/>
  <c r="T322" i="21" s="1"/>
  <c r="R257" i="21"/>
  <c r="T257" i="21" s="1"/>
  <c r="R190" i="21"/>
  <c r="T190" i="21" s="1"/>
  <c r="R192" i="21"/>
  <c r="T192" i="21" s="1"/>
  <c r="R193" i="21"/>
  <c r="T193" i="21" s="1"/>
  <c r="R11" i="21"/>
  <c r="T11" i="21" s="1"/>
  <c r="R107" i="21"/>
  <c r="T107" i="21" s="1"/>
  <c r="R143" i="21"/>
  <c r="T143" i="21" s="1"/>
  <c r="R98" i="21"/>
  <c r="T98" i="21" s="1"/>
  <c r="R157" i="21"/>
  <c r="T157" i="21" s="1"/>
  <c r="R239" i="21"/>
  <c r="T239" i="21" s="1"/>
  <c r="R296" i="21"/>
  <c r="T296" i="21" s="1"/>
  <c r="R246" i="21"/>
  <c r="T246" i="21" s="1"/>
  <c r="R215" i="21"/>
  <c r="T215" i="21" s="1"/>
  <c r="R217" i="21"/>
  <c r="T217" i="21" s="1"/>
  <c r="R201" i="21"/>
  <c r="T201" i="21" s="1"/>
  <c r="R12" i="21"/>
  <c r="T12" i="21" s="1"/>
  <c r="R26" i="21"/>
  <c r="T26" i="21" s="1"/>
  <c r="R117" i="21"/>
  <c r="T117" i="21" s="1"/>
  <c r="R45" i="21"/>
  <c r="T45" i="21" s="1"/>
  <c r="R140" i="21"/>
  <c r="T140" i="21" s="1"/>
  <c r="R270" i="21"/>
  <c r="T270" i="21" s="1"/>
  <c r="R27" i="21"/>
  <c r="T27" i="21" s="1"/>
  <c r="R293" i="21"/>
  <c r="T293" i="21" s="1"/>
  <c r="R300" i="21"/>
  <c r="T300" i="21" s="1"/>
  <c r="R278" i="21"/>
  <c r="T278" i="21" s="1"/>
  <c r="R280" i="21"/>
  <c r="T280" i="21" s="1"/>
  <c r="R232" i="21"/>
  <c r="T232" i="21" s="1"/>
  <c r="R338" i="21"/>
  <c r="T338" i="21" s="1"/>
  <c r="R43" i="21"/>
  <c r="T43" i="21" s="1"/>
  <c r="R137" i="21"/>
  <c r="T137" i="21" s="1"/>
  <c r="R55" i="21"/>
  <c r="T55" i="21" s="1"/>
  <c r="R134" i="21"/>
  <c r="T134" i="21" s="1"/>
  <c r="R268" i="21"/>
  <c r="T268" i="21" s="1"/>
  <c r="R22" i="21"/>
  <c r="T22" i="21" s="1"/>
  <c r="R329" i="21"/>
  <c r="T329" i="21" s="1"/>
  <c r="R316" i="21"/>
  <c r="T316" i="21" s="1"/>
  <c r="R311" i="21"/>
  <c r="T311" i="21" s="1"/>
  <c r="R297" i="21"/>
  <c r="T297" i="21" s="1"/>
  <c r="R249" i="21"/>
  <c r="T249" i="21" s="1"/>
  <c r="R25" i="21"/>
  <c r="T25" i="21" s="1"/>
  <c r="R258" i="21"/>
  <c r="T258" i="21" s="1"/>
  <c r="R35" i="21"/>
  <c r="T35" i="21" s="1"/>
  <c r="R252" i="21"/>
  <c r="T252" i="21" s="1"/>
  <c r="R256" i="21"/>
  <c r="T256" i="21" s="1"/>
  <c r="R64" i="21"/>
  <c r="T64" i="21" s="1"/>
  <c r="R71" i="21"/>
  <c r="T71" i="21" s="1"/>
  <c r="R361" i="21"/>
  <c r="T361" i="21" s="1"/>
  <c r="R50" i="21"/>
  <c r="T50" i="21" s="1"/>
  <c r="R354" i="21"/>
  <c r="T354" i="21" s="1"/>
  <c r="R369" i="21"/>
  <c r="T369" i="21" s="1"/>
  <c r="R271" i="21"/>
  <c r="T271" i="21" s="1"/>
  <c r="R17" i="21"/>
  <c r="T17" i="21" s="1"/>
  <c r="R15" i="21"/>
  <c r="T15" i="21" s="1"/>
  <c r="R24" i="21"/>
  <c r="T24" i="21" s="1"/>
  <c r="R34" i="21"/>
  <c r="T34" i="21" s="1"/>
  <c r="R29" i="21"/>
  <c r="T29" i="21" s="1"/>
  <c r="R203" i="21"/>
  <c r="T203" i="21" s="1"/>
  <c r="R68" i="21"/>
  <c r="T68" i="21" s="1"/>
  <c r="R48" i="21"/>
  <c r="T48" i="21" s="1"/>
  <c r="R94" i="21"/>
  <c r="T94" i="21" s="1"/>
  <c r="R81" i="21"/>
  <c r="T81" i="21" s="1"/>
  <c r="R325" i="21"/>
  <c r="T325" i="21" s="1"/>
  <c r="R92" i="21"/>
  <c r="T92" i="21" s="1"/>
  <c r="R54" i="21"/>
  <c r="T54" i="21" s="1"/>
  <c r="R253" i="21"/>
  <c r="T253" i="21" s="1"/>
  <c r="R152" i="21"/>
  <c r="T152" i="21" s="1"/>
  <c r="R56" i="21"/>
  <c r="T56" i="21" s="1"/>
  <c r="R133" i="21"/>
  <c r="T133" i="21" s="1"/>
  <c r="R255" i="21"/>
  <c r="T255" i="21" s="1"/>
  <c r="R60" i="21"/>
  <c r="T60" i="21" s="1"/>
  <c r="R115" i="21"/>
  <c r="T115" i="21" s="1"/>
  <c r="R272" i="21"/>
  <c r="T272" i="21" s="1"/>
  <c r="R359" i="21"/>
  <c r="T359" i="21" s="1"/>
  <c r="R97" i="21"/>
  <c r="T97" i="21" s="1"/>
  <c r="R211" i="21"/>
  <c r="T211" i="21" s="1"/>
  <c r="R353" i="21"/>
  <c r="T353" i="21" s="1"/>
  <c r="R46" i="21"/>
  <c r="T46" i="21" s="1"/>
  <c r="R191" i="21"/>
  <c r="T191" i="21" s="1"/>
  <c r="R289" i="21"/>
  <c r="T289" i="21" s="1"/>
  <c r="R277" i="21"/>
  <c r="T277" i="21" s="1"/>
  <c r="R332" i="21"/>
  <c r="T332" i="21" s="1"/>
  <c r="R210" i="21"/>
  <c r="T210" i="21" s="1"/>
  <c r="R241" i="21"/>
  <c r="T241" i="21" s="1"/>
  <c r="R314" i="21"/>
  <c r="T314" i="21" s="1"/>
  <c r="R138" i="21"/>
  <c r="T138" i="21" s="1"/>
  <c r="R103" i="21"/>
  <c r="T103" i="21" s="1"/>
  <c r="R174" i="21"/>
  <c r="T174" i="21" s="1"/>
  <c r="R264" i="21"/>
  <c r="T264" i="21" s="1"/>
  <c r="R339" i="21"/>
  <c r="T339" i="21" s="1"/>
  <c r="R145" i="21"/>
  <c r="T145" i="21" s="1"/>
  <c r="R176" i="21"/>
  <c r="T176" i="21" s="1"/>
  <c r="R250" i="21"/>
  <c r="T250" i="21" s="1"/>
  <c r="R324" i="21"/>
  <c r="T324" i="21" s="1"/>
  <c r="R28" i="21"/>
  <c r="T28" i="21" s="1"/>
  <c r="R128" i="21"/>
  <c r="T128" i="21" s="1"/>
  <c r="R216" i="21"/>
  <c r="T216" i="21" s="1"/>
  <c r="R305" i="21"/>
  <c r="T305" i="21" s="1"/>
  <c r="R358" i="21"/>
  <c r="T358" i="21" s="1"/>
  <c r="R10" i="21"/>
  <c r="T10" i="21" s="1"/>
  <c r="R85" i="21"/>
  <c r="T85" i="21" s="1"/>
  <c r="R23" i="21"/>
  <c r="T23" i="21" s="1"/>
  <c r="R175" i="21"/>
  <c r="T175" i="21" s="1"/>
  <c r="R33" i="21"/>
  <c r="T33" i="21" s="1"/>
  <c r="R156" i="21"/>
  <c r="T156" i="21" s="1"/>
  <c r="R130" i="21"/>
  <c r="T130" i="21" s="1"/>
  <c r="R132" i="21"/>
  <c r="T132" i="21" s="1"/>
  <c r="R212" i="21"/>
  <c r="T212" i="21" s="1"/>
  <c r="R147" i="21"/>
  <c r="T147" i="21" s="1"/>
  <c r="R4" i="21"/>
  <c r="T4" i="21" s="1"/>
  <c r="R163" i="21"/>
  <c r="T163" i="21" s="1"/>
  <c r="R44" i="21"/>
  <c r="T44" i="21" s="1"/>
  <c r="R351" i="21"/>
  <c r="T351" i="21" s="1"/>
  <c r="R209" i="21"/>
  <c r="T209" i="21" s="1"/>
  <c r="R88" i="21"/>
  <c r="T88" i="21" s="1"/>
  <c r="R153" i="21"/>
  <c r="T153" i="21" s="1"/>
  <c r="R323" i="21"/>
  <c r="T323" i="21" s="1"/>
  <c r="R100" i="21"/>
  <c r="T100" i="21" s="1"/>
  <c r="R194" i="21"/>
  <c r="T194" i="21" s="1"/>
  <c r="R288" i="21"/>
  <c r="T288" i="21" s="1"/>
  <c r="R151" i="21"/>
  <c r="T151" i="21" s="1"/>
  <c r="R118" i="21"/>
  <c r="T118" i="21" s="1"/>
  <c r="R328" i="21"/>
  <c r="T328" i="21" s="1"/>
  <c r="R82" i="21"/>
  <c r="T82" i="21" s="1"/>
  <c r="R99" i="21"/>
  <c r="T99" i="21" s="1"/>
  <c r="R219" i="21"/>
  <c r="T219" i="21" s="1"/>
  <c r="R326" i="21"/>
  <c r="T326" i="21" s="1"/>
  <c r="R368" i="21"/>
  <c r="T368" i="21" s="1"/>
  <c r="R136" i="21"/>
  <c r="T136" i="21" s="1"/>
  <c r="R202" i="21"/>
  <c r="T202" i="21" s="1"/>
  <c r="R262" i="21"/>
  <c r="T262" i="21" s="1"/>
  <c r="R340" i="21"/>
  <c r="T340" i="21" s="1"/>
  <c r="R67" i="21"/>
  <c r="T67" i="21" s="1"/>
  <c r="R122" i="21"/>
  <c r="T122" i="21" s="1"/>
  <c r="R231" i="21"/>
  <c r="T231" i="21" s="1"/>
  <c r="R292" i="21"/>
  <c r="T292" i="21" s="1"/>
  <c r="R343" i="21"/>
  <c r="T343" i="21" s="1"/>
  <c r="R159" i="21"/>
  <c r="T159" i="21" s="1"/>
  <c r="R233" i="21"/>
  <c r="T233" i="21" s="1"/>
  <c r="R283" i="21"/>
  <c r="T283" i="21" s="1"/>
  <c r="R344" i="21"/>
  <c r="T344" i="21" s="1"/>
  <c r="R149" i="21"/>
  <c r="T149" i="21" s="1"/>
  <c r="R177" i="21"/>
  <c r="T177" i="21" s="1"/>
  <c r="R265" i="21"/>
  <c r="T265" i="21" s="1"/>
  <c r="R335" i="21"/>
  <c r="T335" i="21" s="1"/>
  <c r="R21" i="21"/>
  <c r="T21" i="21" s="1"/>
  <c r="R14" i="21"/>
  <c r="T14" i="21" s="1"/>
  <c r="R218" i="21"/>
  <c r="T218" i="21" s="1"/>
  <c r="R42" i="21"/>
  <c r="T42" i="21" s="1"/>
  <c r="R184" i="21"/>
  <c r="T184" i="21" s="1"/>
  <c r="R168" i="21"/>
  <c r="T168" i="21" s="1"/>
  <c r="R223" i="21"/>
  <c r="T223" i="21" s="1"/>
  <c r="R225" i="21"/>
  <c r="T225" i="21" s="1"/>
  <c r="R269" i="21"/>
  <c r="T269" i="21" s="1"/>
  <c r="R178" i="21"/>
  <c r="T178" i="21" s="1"/>
  <c r="R83" i="21"/>
  <c r="T83" i="21" s="1"/>
  <c r="R204" i="21"/>
  <c r="T204" i="21" s="1"/>
  <c r="R131" i="21"/>
  <c r="T131" i="21" s="1"/>
  <c r="R62" i="21"/>
  <c r="T62" i="21" s="1"/>
  <c r="R275" i="21"/>
  <c r="T275" i="21" s="1"/>
  <c r="R59" i="21"/>
  <c r="T59" i="21" s="1"/>
  <c r="R167" i="21"/>
  <c r="T167" i="21" s="1"/>
  <c r="R312" i="21"/>
  <c r="T312" i="21" s="1"/>
  <c r="R63" i="21"/>
  <c r="T63" i="21" s="1"/>
  <c r="R179" i="21"/>
  <c r="T179" i="21" s="1"/>
  <c r="R273" i="21"/>
  <c r="T273" i="21" s="1"/>
  <c r="R36" i="21"/>
  <c r="T36" i="21" s="1"/>
  <c r="R142" i="21"/>
  <c r="T142" i="21" s="1"/>
  <c r="R285" i="21"/>
  <c r="T285" i="21" s="1"/>
  <c r="R49" i="21"/>
  <c r="T49" i="21" s="1"/>
  <c r="R127" i="21"/>
  <c r="T127" i="21" s="1"/>
  <c r="R214" i="21"/>
  <c r="T214" i="21" s="1"/>
  <c r="R244" i="21"/>
  <c r="T244" i="21" s="1"/>
  <c r="R298" i="21"/>
  <c r="T298" i="21" s="1"/>
  <c r="R155" i="21"/>
  <c r="T155" i="21" s="1"/>
  <c r="R213" i="21"/>
  <c r="T213" i="21" s="1"/>
  <c r="R276" i="21"/>
  <c r="T276" i="21" s="1"/>
  <c r="R334" i="21"/>
  <c r="T334" i="21" s="1"/>
  <c r="R86" i="21"/>
  <c r="T86" i="21" s="1"/>
  <c r="R158" i="21"/>
  <c r="T158" i="21" s="1"/>
  <c r="R226" i="21"/>
  <c r="T226" i="21" s="1"/>
  <c r="R281" i="21"/>
  <c r="T281" i="21" s="1"/>
  <c r="R370" i="21"/>
  <c r="T370" i="21" s="1"/>
  <c r="R199" i="21"/>
  <c r="T199" i="21" s="1"/>
  <c r="R236" i="21"/>
  <c r="T236" i="21" s="1"/>
  <c r="R307" i="21"/>
  <c r="T307" i="21" s="1"/>
  <c r="R350" i="21"/>
  <c r="T350" i="21" s="1"/>
  <c r="R109" i="21"/>
  <c r="T109" i="21" s="1"/>
  <c r="R164" i="21"/>
  <c r="T164" i="21" s="1"/>
  <c r="R266" i="21"/>
  <c r="T266" i="21" s="1"/>
  <c r="R308" i="21"/>
  <c r="T308" i="21" s="1"/>
  <c r="R9" i="21"/>
  <c r="T9" i="21" s="1"/>
  <c r="R3" i="21"/>
  <c r="T3" i="21" s="1"/>
  <c r="R139" i="21"/>
  <c r="T139" i="21" s="1"/>
  <c r="R195" i="21"/>
  <c r="T195" i="21" s="1"/>
  <c r="R58" i="21"/>
  <c r="T58" i="21" s="1"/>
  <c r="R220" i="21"/>
  <c r="T220" i="21" s="1"/>
  <c r="R303" i="21"/>
  <c r="T303" i="21" s="1"/>
  <c r="R357" i="21"/>
  <c r="T357" i="21" s="1"/>
  <c r="R301" i="21"/>
  <c r="T301" i="21" s="1"/>
  <c r="R235" i="21"/>
  <c r="T235" i="21" s="1"/>
  <c r="R52" i="21"/>
  <c r="T52" i="21" s="1"/>
  <c r="R251" i="21"/>
  <c r="T251" i="21" s="1"/>
  <c r="R148" i="21"/>
  <c r="T148" i="21" s="1"/>
  <c r="R108" i="21"/>
  <c r="T108" i="21" s="1"/>
  <c r="R355" i="21"/>
  <c r="T355" i="21" s="1"/>
  <c r="R79" i="21"/>
  <c r="T79" i="21" s="1"/>
  <c r="R170" i="21"/>
  <c r="T170" i="21" s="1"/>
  <c r="R362" i="21"/>
  <c r="T362" i="21" s="1"/>
  <c r="R93" i="21"/>
  <c r="T93" i="21" s="1"/>
  <c r="R182" i="21"/>
  <c r="T182" i="21" s="1"/>
  <c r="R349" i="21"/>
  <c r="T349" i="21" s="1"/>
  <c r="R41" i="21"/>
  <c r="T41" i="21" s="1"/>
  <c r="R196" i="21"/>
  <c r="T196" i="21" s="1"/>
  <c r="R318" i="21"/>
  <c r="T318" i="21" s="1"/>
  <c r="R66" i="21"/>
  <c r="T66" i="21" s="1"/>
  <c r="R150" i="21"/>
  <c r="T150" i="21" s="1"/>
  <c r="R247" i="21"/>
  <c r="T247" i="21" s="1"/>
  <c r="R260" i="21"/>
  <c r="T260" i="21" s="1"/>
  <c r="R331" i="21"/>
  <c r="T331" i="21" s="1"/>
  <c r="R197" i="21"/>
  <c r="T197" i="21" s="1"/>
  <c r="R229" i="21"/>
  <c r="T229" i="21" s="1"/>
  <c r="R313" i="21"/>
  <c r="T313" i="21" s="1"/>
  <c r="R367" i="21"/>
  <c r="T367" i="21" s="1"/>
  <c r="R110" i="21"/>
  <c r="T110" i="21" s="1"/>
  <c r="R198" i="21"/>
  <c r="T198" i="21" s="1"/>
  <c r="R243" i="21"/>
  <c r="T243" i="21" s="1"/>
  <c r="R319" i="21"/>
  <c r="T319" i="21" s="1"/>
  <c r="R5" i="21"/>
  <c r="T5" i="21" s="1"/>
  <c r="R173" i="21"/>
  <c r="T173" i="21" s="1"/>
  <c r="R228" i="21"/>
  <c r="T228" i="21" s="1"/>
  <c r="R320" i="21"/>
  <c r="T320" i="21" s="1"/>
  <c r="R8" i="21"/>
  <c r="T8" i="21" s="1"/>
  <c r="R125" i="21"/>
  <c r="T125" i="21" s="1"/>
  <c r="R180" i="21"/>
  <c r="T180" i="21" s="1"/>
  <c r="R267" i="21"/>
  <c r="T267" i="21" s="1"/>
  <c r="R337" i="21"/>
  <c r="T337" i="21" s="1"/>
  <c r="R18" i="21"/>
  <c r="T18" i="21" s="1"/>
  <c r="R31" i="21"/>
  <c r="T31" i="21" s="1"/>
  <c r="R263" i="21"/>
  <c r="T263" i="21" s="1"/>
  <c r="R238" i="21"/>
  <c r="T238" i="21" s="1"/>
  <c r="R61" i="21"/>
  <c r="T61" i="21" s="1"/>
  <c r="R291" i="21"/>
  <c r="T291" i="21" s="1"/>
  <c r="R306" i="21"/>
  <c r="T306" i="21" s="1"/>
  <c r="R310" i="21"/>
  <c r="T310" i="21" s="1"/>
  <c r="R365" i="21"/>
  <c r="T365" i="21" s="1"/>
  <c r="R230" i="21"/>
  <c r="T230" i="21" s="1"/>
  <c r="R40" i="21"/>
  <c r="T40" i="21" s="1"/>
  <c r="R242" i="21"/>
  <c r="T242" i="21" s="1"/>
  <c r="R165" i="21"/>
  <c r="T165" i="21" s="1"/>
  <c r="R65" i="21"/>
  <c r="T65" i="21" s="1"/>
  <c r="R91" i="21"/>
  <c r="T91" i="21" s="1"/>
  <c r="R96" i="21"/>
  <c r="T96" i="21" s="1"/>
  <c r="R227" i="21"/>
  <c r="T227" i="21" s="1"/>
  <c r="R360" i="21"/>
  <c r="T360" i="21" s="1"/>
  <c r="R37" i="21"/>
  <c r="T37" i="21" s="1"/>
  <c r="R207" i="21"/>
  <c r="T207" i="21" s="1"/>
  <c r="R347" i="21"/>
  <c r="T347" i="21" s="1"/>
  <c r="R69" i="21"/>
  <c r="T69" i="21" s="1"/>
  <c r="R183" i="21"/>
  <c r="T183" i="21" s="1"/>
  <c r="R294" i="21"/>
  <c r="T294" i="21" s="1"/>
  <c r="R90" i="21"/>
  <c r="T90" i="21" s="1"/>
  <c r="R126" i="21"/>
  <c r="T126" i="21" s="1"/>
  <c r="R299" i="21"/>
  <c r="T299" i="21" s="1"/>
  <c r="R274" i="21"/>
  <c r="T274" i="21" s="1"/>
  <c r="R363" i="21"/>
  <c r="T363" i="21" s="1"/>
  <c r="R169" i="21"/>
  <c r="T169" i="21" s="1"/>
  <c r="R224" i="21"/>
  <c r="T224" i="21" s="1"/>
  <c r="R279" i="21"/>
  <c r="T279" i="21" s="1"/>
  <c r="R342" i="21"/>
  <c r="T342" i="21" s="1"/>
  <c r="R47" i="21"/>
  <c r="T47" i="21" s="1"/>
  <c r="R171" i="21"/>
  <c r="T171" i="21" s="1"/>
  <c r="R259" i="21"/>
  <c r="T259" i="21" s="1"/>
  <c r="R302" i="21"/>
  <c r="T302" i="21" s="1"/>
  <c r="R105" i="21"/>
  <c r="T105" i="21" s="1"/>
  <c r="R189" i="21"/>
  <c r="T189" i="21" s="1"/>
  <c r="R245" i="21"/>
  <c r="T245" i="21" s="1"/>
  <c r="R315" i="21"/>
  <c r="T315" i="21" s="1"/>
  <c r="R32" i="21"/>
  <c r="T32" i="21" s="1"/>
  <c r="R144" i="21"/>
  <c r="T144" i="21" s="1"/>
  <c r="R205" i="21"/>
  <c r="T205" i="21" s="1"/>
  <c r="R254" i="21"/>
  <c r="T254" i="21" s="1"/>
  <c r="R356" i="21"/>
  <c r="T356" i="21" s="1"/>
  <c r="R16" i="21"/>
  <c r="T16" i="21" s="1"/>
  <c r="R13" i="21"/>
  <c r="T13" i="21" s="1"/>
  <c r="R333" i="21"/>
  <c r="T333" i="21" s="1"/>
  <c r="R166" i="21"/>
  <c r="T166" i="21" s="1"/>
  <c r="R146" i="21"/>
  <c r="T146" i="21" s="1"/>
  <c r="R345" i="21"/>
  <c r="T345" i="21" s="1"/>
  <c r="R70" i="21"/>
  <c r="T70" i="21" s="1"/>
  <c r="R78" i="21"/>
  <c r="T78" i="21" s="1"/>
  <c r="R74" i="21"/>
  <c r="T74" i="21" s="1"/>
  <c r="R286" i="21"/>
  <c r="T286" i="21" s="1"/>
  <c r="R53" i="21"/>
  <c r="T53" i="21" s="1"/>
  <c r="R327" i="21"/>
  <c r="T327" i="21" s="1"/>
  <c r="R206" i="21"/>
  <c r="T206" i="21" s="1"/>
  <c r="R95" i="21"/>
  <c r="T95" i="21" s="1"/>
  <c r="R30" i="21"/>
  <c r="T30" i="21" s="1"/>
  <c r="R111" i="21"/>
  <c r="T111" i="21" s="1"/>
  <c r="R222" i="21"/>
  <c r="T222" i="21" s="1"/>
  <c r="R39" i="21"/>
  <c r="T39" i="21" s="1"/>
  <c r="R112" i="21"/>
  <c r="T112" i="21" s="1"/>
  <c r="R234" i="21"/>
  <c r="T234" i="21" s="1"/>
  <c r="R330" i="21"/>
  <c r="T330" i="21" s="1"/>
  <c r="R102" i="21"/>
  <c r="T102" i="21" s="1"/>
  <c r="R186" i="21"/>
  <c r="T186" i="21" s="1"/>
  <c r="R317" i="21"/>
  <c r="T317" i="21" s="1"/>
  <c r="R38" i="21"/>
  <c r="T38" i="21" s="1"/>
  <c r="R200" i="21"/>
  <c r="T200" i="21" s="1"/>
  <c r="R240" i="21"/>
  <c r="T240" i="21" s="1"/>
  <c r="R295" i="21"/>
  <c r="T295" i="21" s="1"/>
  <c r="R346" i="21"/>
  <c r="T346" i="21" s="1"/>
  <c r="R185" i="21"/>
  <c r="T185" i="21" s="1"/>
  <c r="R237" i="21"/>
  <c r="T237" i="21" s="1"/>
  <c r="R341" i="21"/>
  <c r="T341" i="21" s="1"/>
  <c r="R7" i="21"/>
  <c r="T7" i="21" s="1"/>
  <c r="R104" i="21"/>
  <c r="T104" i="21" s="1"/>
  <c r="R187" i="21"/>
  <c r="T187" i="21" s="1"/>
  <c r="R248" i="21"/>
  <c r="T248" i="21" s="1"/>
  <c r="R321" i="21"/>
  <c r="T321" i="21" s="1"/>
  <c r="R121" i="21"/>
  <c r="T121" i="21" s="1"/>
  <c r="R160" i="21"/>
  <c r="T160" i="21" s="1"/>
  <c r="R261" i="21"/>
  <c r="T261" i="21" s="1"/>
  <c r="R304" i="21"/>
  <c r="T304" i="21" s="1"/>
  <c r="R87" i="21"/>
  <c r="T87" i="21" s="1"/>
  <c r="R154" i="21"/>
  <c r="T154" i="21" s="1"/>
  <c r="R221" i="21"/>
  <c r="T221" i="21" s="1"/>
  <c r="R284" i="21"/>
  <c r="T284" i="21" s="1"/>
  <c r="AK242" i="11"/>
  <c r="AK299" i="11"/>
  <c r="AK169" i="11"/>
  <c r="AK353" i="11"/>
  <c r="AK277" i="11"/>
  <c r="AK57" i="11"/>
  <c r="AK275" i="11"/>
  <c r="AK148" i="11"/>
  <c r="AK24" i="11"/>
  <c r="AK298" i="11"/>
  <c r="AK122" i="11"/>
  <c r="AK269" i="11"/>
  <c r="AK68" i="11"/>
  <c r="AK200" i="11"/>
  <c r="AK321" i="11"/>
  <c r="AK234" i="11"/>
  <c r="AK95" i="11"/>
  <c r="AK132" i="11"/>
  <c r="AK209" i="11"/>
  <c r="AK170" i="11"/>
  <c r="AK129" i="11"/>
  <c r="AK49" i="11"/>
  <c r="AK260" i="11"/>
  <c r="AK8" i="11"/>
  <c r="AC120" i="21"/>
  <c r="AK273" i="11"/>
  <c r="AK19" i="11"/>
  <c r="AK136" i="11"/>
  <c r="AK367" i="11"/>
  <c r="AK248" i="11"/>
  <c r="AK370" i="11"/>
  <c r="AK14" i="11"/>
  <c r="AK107" i="11"/>
  <c r="AK293" i="11"/>
  <c r="AK208" i="11"/>
  <c r="AK155" i="11"/>
  <c r="AC308" i="21"/>
  <c r="AC181" i="21"/>
  <c r="AC257" i="21"/>
  <c r="AC270" i="21"/>
  <c r="AC137" i="21"/>
  <c r="AC198" i="21"/>
  <c r="AC19" i="21"/>
  <c r="AC314" i="21"/>
  <c r="AC160" i="21"/>
  <c r="AC30" i="21"/>
  <c r="AC169" i="21"/>
  <c r="AC62" i="21"/>
  <c r="AC296" i="21"/>
  <c r="AC100" i="21"/>
  <c r="AC227" i="21"/>
  <c r="AC166" i="21"/>
  <c r="AC333" i="21"/>
  <c r="AC246" i="21"/>
  <c r="AC243" i="21"/>
  <c r="AC97" i="21"/>
  <c r="AC267" i="21"/>
  <c r="AC86" i="21"/>
  <c r="AC322" i="21"/>
  <c r="AC142" i="21"/>
  <c r="AC43" i="21"/>
  <c r="AC301" i="21"/>
  <c r="AC29" i="21"/>
  <c r="AC95" i="21"/>
  <c r="AC151" i="21"/>
  <c r="AC237" i="21"/>
  <c r="AC271" i="21"/>
  <c r="AC163" i="21"/>
  <c r="AK66" i="11"/>
  <c r="AK192" i="11"/>
  <c r="AK226" i="11"/>
  <c r="AK79" i="11"/>
  <c r="AK231" i="11"/>
  <c r="AK93" i="11"/>
  <c r="AK198" i="11"/>
  <c r="AK120" i="11"/>
  <c r="AK317" i="11"/>
  <c r="AK172" i="11"/>
  <c r="AK261" i="11"/>
  <c r="AK217" i="11"/>
  <c r="AK274" i="11"/>
  <c r="AK310" i="11"/>
  <c r="AK369" i="11"/>
  <c r="AK266" i="11"/>
  <c r="AK366" i="11"/>
  <c r="AK42" i="11"/>
  <c r="AK83" i="11"/>
  <c r="AC361" i="21"/>
  <c r="AK331" i="11"/>
  <c r="AK171" i="11"/>
  <c r="AK305" i="11"/>
  <c r="AK272" i="11"/>
  <c r="AK264" i="11"/>
  <c r="AK156" i="11"/>
  <c r="AK308" i="11"/>
  <c r="AK106" i="11"/>
  <c r="AK131" i="11"/>
  <c r="AK2" i="11"/>
  <c r="AK212" i="11"/>
  <c r="AK133" i="11"/>
  <c r="AK320" i="11"/>
  <c r="AK52" i="11"/>
  <c r="AK199" i="11"/>
  <c r="AK254" i="11"/>
  <c r="AK85" i="11"/>
  <c r="AK21" i="11"/>
  <c r="AK215" i="11"/>
  <c r="AK249" i="11"/>
  <c r="AK318" i="11"/>
  <c r="AC215" i="21"/>
  <c r="AC354" i="21"/>
  <c r="AK376" i="11"/>
  <c r="AK188" i="11"/>
  <c r="AK23" i="11"/>
  <c r="AK225" i="11"/>
  <c r="AK54" i="11"/>
  <c r="AK181" i="11"/>
  <c r="AK124" i="11"/>
  <c r="AK165" i="11"/>
  <c r="AK295" i="11"/>
  <c r="AK160" i="11"/>
  <c r="AK100" i="11"/>
  <c r="AK71" i="11"/>
  <c r="AK183" i="11"/>
  <c r="AK203" i="11"/>
  <c r="AK63" i="11"/>
  <c r="AK219" i="11"/>
  <c r="AK150" i="11"/>
  <c r="AK306" i="11"/>
  <c r="AK271" i="11"/>
  <c r="AK379" i="11"/>
  <c r="AK97" i="11"/>
  <c r="AK143" i="11"/>
  <c r="AK3" i="11"/>
  <c r="AK281" i="11"/>
  <c r="AK157" i="11"/>
  <c r="AK297" i="11"/>
  <c r="AK151" i="11"/>
  <c r="AK121" i="11"/>
  <c r="AK294" i="11"/>
  <c r="AK159" i="11"/>
  <c r="AK86" i="11"/>
  <c r="AK113" i="11"/>
  <c r="AK229" i="11"/>
  <c r="AK77" i="11"/>
  <c r="AK238" i="11"/>
  <c r="AK197" i="11"/>
  <c r="AK333" i="11"/>
  <c r="AK142" i="11"/>
  <c r="AK239" i="11"/>
  <c r="AK161" i="11"/>
  <c r="AK44" i="11"/>
  <c r="AK55" i="11"/>
  <c r="AK352" i="11"/>
  <c r="AK163" i="11"/>
  <c r="AK9" i="11"/>
  <c r="AK96" i="11"/>
  <c r="AK372" i="11"/>
  <c r="AK210" i="11"/>
  <c r="AK284" i="11"/>
  <c r="AK206" i="11"/>
  <c r="AK324" i="11"/>
  <c r="AK36" i="11"/>
  <c r="AK34" i="11"/>
  <c r="AK332" i="11"/>
  <c r="AK18" i="11"/>
  <c r="AK20" i="11"/>
  <c r="AK78" i="11"/>
  <c r="AC111" i="21"/>
  <c r="AC114" i="21"/>
  <c r="AC273" i="21"/>
  <c r="AC51" i="21"/>
  <c r="AC121" i="21"/>
  <c r="AC244" i="21"/>
  <c r="AC330" i="21"/>
  <c r="AC186" i="21"/>
  <c r="AC101" i="21"/>
  <c r="AC197" i="21"/>
  <c r="AC275" i="21"/>
  <c r="AC182" i="21"/>
  <c r="AC78" i="21"/>
  <c r="AC159" i="21"/>
  <c r="AC297" i="21"/>
  <c r="AC141" i="21"/>
  <c r="AC269" i="21"/>
  <c r="AC313" i="21"/>
  <c r="AC362" i="21"/>
  <c r="AC279" i="21"/>
  <c r="AC319" i="21"/>
  <c r="AC41" i="21"/>
  <c r="AC117" i="21"/>
  <c r="AC175" i="21"/>
  <c r="AC234" i="21"/>
  <c r="AC276" i="21"/>
  <c r="AC343" i="21"/>
  <c r="AC13" i="21"/>
  <c r="AC68" i="21"/>
  <c r="AC154" i="21"/>
  <c r="AC206" i="21"/>
  <c r="AC214" i="21"/>
  <c r="AC53" i="21"/>
  <c r="AC116" i="21"/>
  <c r="AC176" i="21"/>
  <c r="AC245" i="21"/>
  <c r="AC284" i="21"/>
  <c r="AC340" i="21"/>
  <c r="AC14" i="21"/>
  <c r="AC112" i="21"/>
  <c r="AC179" i="21"/>
  <c r="AC213" i="21"/>
  <c r="AC350" i="21"/>
  <c r="AC110" i="21"/>
  <c r="AC143" i="21"/>
  <c r="AC164" i="21"/>
  <c r="AC231" i="21"/>
  <c r="AC265" i="21"/>
  <c r="AC300" i="21"/>
  <c r="AC336" i="21"/>
  <c r="AK158" i="11"/>
  <c r="AK174" i="11"/>
  <c r="AK61" i="11"/>
  <c r="AK60" i="11"/>
  <c r="AK59" i="11"/>
  <c r="AK145" i="11"/>
  <c r="AK241" i="11"/>
  <c r="AK342" i="11"/>
  <c r="AK245" i="11"/>
  <c r="AK347" i="11"/>
  <c r="AK10" i="11"/>
  <c r="AK222" i="11"/>
  <c r="AK195" i="11"/>
  <c r="AK237" i="11"/>
  <c r="AK205" i="11"/>
  <c r="AK361" i="11"/>
  <c r="AK99" i="11"/>
  <c r="AK108" i="11"/>
  <c r="AK378" i="11"/>
  <c r="AK146" i="11"/>
  <c r="AK177" i="11"/>
  <c r="AK247" i="11"/>
  <c r="AK74" i="11"/>
  <c r="AK283" i="11"/>
  <c r="AK191" i="11"/>
  <c r="AK290" i="11"/>
  <c r="AK91" i="11"/>
  <c r="AK375" i="11"/>
  <c r="AK336" i="11"/>
  <c r="AK144" i="11"/>
  <c r="AK92" i="11"/>
  <c r="AK325" i="11"/>
  <c r="AK134" i="11"/>
  <c r="AK218" i="11"/>
  <c r="AK140" i="11"/>
  <c r="AK180" i="11"/>
  <c r="AK232" i="11"/>
  <c r="AK341" i="11"/>
  <c r="AK187" i="11"/>
  <c r="AK350" i="11"/>
  <c r="AK382" i="11"/>
  <c r="AC208" i="21"/>
  <c r="AC87" i="21"/>
  <c r="AC171" i="21"/>
  <c r="AC17" i="21"/>
  <c r="AC60" i="21"/>
  <c r="AC40" i="21"/>
  <c r="AC202" i="21"/>
  <c r="AC123" i="21"/>
  <c r="AC76" i="21"/>
  <c r="AC204" i="21"/>
  <c r="AC294" i="21"/>
  <c r="AC291" i="21"/>
  <c r="AC156" i="21"/>
  <c r="AC253" i="21"/>
  <c r="AC344" i="21"/>
  <c r="AC103" i="21"/>
  <c r="AC168" i="21"/>
  <c r="AC259" i="21"/>
  <c r="AC75" i="21"/>
  <c r="AC140" i="21"/>
  <c r="AC262" i="21"/>
  <c r="AC46" i="21"/>
  <c r="AC107" i="21"/>
  <c r="AC119" i="21"/>
  <c r="AC183" i="21"/>
  <c r="AC278" i="21"/>
  <c r="AC351" i="21"/>
  <c r="AC69" i="21"/>
  <c r="AC130" i="21"/>
  <c r="AC45" i="21"/>
  <c r="AC192" i="21"/>
  <c r="AC236" i="21"/>
  <c r="AC261" i="21"/>
  <c r="AC10" i="21"/>
  <c r="AC138" i="21"/>
  <c r="AC162" i="21"/>
  <c r="AC229" i="21"/>
  <c r="AC57" i="21"/>
  <c r="AC88" i="21"/>
  <c r="AC132" i="21"/>
  <c r="AC144" i="21"/>
  <c r="AC180" i="21"/>
  <c r="AC249" i="21"/>
  <c r="AC288" i="21"/>
  <c r="AC369" i="21"/>
  <c r="AC311" i="21"/>
  <c r="AC21" i="21"/>
  <c r="AC325" i="21"/>
  <c r="AC47" i="21"/>
  <c r="AC174" i="21"/>
  <c r="AC191" i="21"/>
  <c r="AC304" i="21"/>
  <c r="AC335" i="21"/>
  <c r="AC126" i="21"/>
  <c r="AC205" i="21"/>
  <c r="AC365" i="21"/>
  <c r="AC16" i="21"/>
  <c r="AC96" i="21"/>
  <c r="AC307" i="21"/>
  <c r="AC89" i="21"/>
  <c r="AC108" i="21"/>
  <c r="AC184" i="21"/>
  <c r="AC315" i="21"/>
  <c r="AC332" i="21"/>
  <c r="AC190" i="21"/>
  <c r="AC207" i="21"/>
  <c r="AC316" i="21"/>
  <c r="AC34" i="21"/>
  <c r="AC310" i="21"/>
  <c r="AC32" i="21"/>
  <c r="AC77" i="21"/>
  <c r="AC145" i="21"/>
  <c r="AC264" i="21"/>
  <c r="AC358" i="21"/>
  <c r="AC54" i="21"/>
  <c r="AC104" i="21"/>
  <c r="AC127" i="21"/>
  <c r="AC200" i="21"/>
  <c r="AC222" i="21"/>
  <c r="AC299" i="21"/>
  <c r="AC338" i="21"/>
  <c r="AC55" i="21"/>
  <c r="AC124" i="21"/>
  <c r="AC178" i="21"/>
  <c r="AC247" i="21"/>
  <c r="AC286" i="21"/>
  <c r="AC348" i="21"/>
  <c r="AC73" i="21"/>
  <c r="AC115" i="21"/>
  <c r="AC194" i="21"/>
  <c r="AC268" i="21"/>
  <c r="AC266" i="21"/>
  <c r="AC292" i="21"/>
  <c r="AC323" i="21"/>
  <c r="AC4" i="21"/>
  <c r="AC7" i="21"/>
  <c r="AK72" i="11"/>
  <c r="AK185" i="11"/>
  <c r="AK17" i="11"/>
  <c r="AK359" i="11"/>
  <c r="AK94" i="11"/>
  <c r="AK147" i="11"/>
  <c r="AK346" i="11"/>
  <c r="AK39" i="11"/>
  <c r="AK138" i="11"/>
  <c r="AK16" i="11"/>
  <c r="AK279" i="11"/>
  <c r="AK343" i="11"/>
  <c r="AK48" i="11"/>
  <c r="AK201" i="11"/>
  <c r="AK15" i="11"/>
  <c r="AK312" i="11"/>
  <c r="AK103" i="11"/>
  <c r="AK211" i="11"/>
  <c r="AK334" i="11"/>
  <c r="AK356" i="11"/>
  <c r="AK381" i="11"/>
  <c r="AK118" i="11"/>
  <c r="AK90" i="11"/>
  <c r="AK87" i="11"/>
  <c r="AK296" i="11"/>
  <c r="AK117" i="11"/>
  <c r="AK53" i="11"/>
  <c r="AK139" i="11"/>
  <c r="AK326" i="11"/>
  <c r="AK224" i="11"/>
  <c r="AK104" i="11"/>
  <c r="AK37" i="11"/>
  <c r="AK182" i="11"/>
  <c r="AK327" i="11"/>
  <c r="AK256" i="11"/>
  <c r="AK265" i="11"/>
  <c r="AK357" i="11"/>
  <c r="AK204" i="11"/>
  <c r="AK82" i="11"/>
  <c r="AK127" i="11"/>
  <c r="AK102" i="11"/>
  <c r="AC38" i="21"/>
  <c r="AC318" i="21"/>
  <c r="AC353" i="21"/>
  <c r="AC93" i="21"/>
  <c r="AC303" i="21"/>
  <c r="AC25" i="21"/>
  <c r="AC221" i="21"/>
  <c r="AC356" i="21"/>
  <c r="AC105" i="21"/>
  <c r="AC199" i="21"/>
  <c r="AC223" i="21"/>
  <c r="AC20" i="21"/>
  <c r="AC122" i="21"/>
  <c r="AC235" i="21"/>
  <c r="AC287" i="21"/>
  <c r="AC347" i="21"/>
  <c r="AC85" i="21"/>
  <c r="AC153" i="21"/>
  <c r="AC212" i="21"/>
  <c r="AC321" i="21"/>
  <c r="AC24" i="21"/>
  <c r="AC99" i="21"/>
  <c r="AC8" i="21"/>
  <c r="AC70" i="21"/>
  <c r="AC210" i="21"/>
  <c r="AC238" i="21"/>
  <c r="AC317" i="21"/>
  <c r="AC71" i="21"/>
  <c r="AC148" i="21"/>
  <c r="AC50" i="21"/>
  <c r="AC113" i="21"/>
  <c r="AC193" i="21"/>
  <c r="AC263" i="21"/>
  <c r="AC355" i="21"/>
  <c r="AC98" i="21"/>
  <c r="AC58" i="21"/>
  <c r="AC131" i="21"/>
  <c r="AC226" i="21"/>
  <c r="AC306" i="21"/>
  <c r="AC364" i="21"/>
  <c r="AC35" i="21"/>
  <c r="AK88" i="11"/>
  <c r="AK270" i="11"/>
  <c r="AK109" i="11"/>
  <c r="AK22" i="11"/>
  <c r="AK216" i="11"/>
  <c r="AK11" i="11"/>
  <c r="AK311" i="11"/>
  <c r="AK300" i="11"/>
  <c r="AK335" i="11"/>
  <c r="AK84" i="11"/>
  <c r="AK344" i="11"/>
  <c r="AK153" i="11"/>
  <c r="AK175" i="11"/>
  <c r="AK291" i="11"/>
  <c r="AK280" i="11"/>
  <c r="AK340" i="11"/>
  <c r="AK29" i="11"/>
  <c r="AK75" i="11"/>
  <c r="AK282" i="11"/>
  <c r="AK45" i="11"/>
  <c r="AK287" i="11"/>
  <c r="AK6" i="11"/>
  <c r="AK64" i="11"/>
  <c r="AK207" i="11"/>
  <c r="AK315" i="11"/>
  <c r="AK25" i="11"/>
  <c r="AK38" i="11"/>
  <c r="AK123" i="11"/>
  <c r="AK250" i="11"/>
  <c r="AK32" i="11"/>
  <c r="AK368" i="11"/>
  <c r="AK186" i="11"/>
  <c r="AK166" i="11"/>
  <c r="AK40" i="11"/>
  <c r="AK73" i="11"/>
  <c r="AK41" i="11"/>
  <c r="AK152" i="11"/>
  <c r="AK115" i="11"/>
  <c r="AK227" i="11"/>
  <c r="AK112" i="11"/>
  <c r="AK27" i="11"/>
  <c r="AC139" i="21"/>
  <c r="AC225" i="21"/>
  <c r="AC233" i="21"/>
  <c r="AC339" i="21"/>
  <c r="AC185" i="21"/>
  <c r="AC282" i="21"/>
  <c r="AC118" i="21"/>
  <c r="AC203" i="21"/>
  <c r="AC329" i="21"/>
  <c r="AC65" i="21"/>
  <c r="AC135" i="21"/>
  <c r="AC252" i="21"/>
  <c r="AC370" i="21"/>
  <c r="AC187" i="21"/>
  <c r="AC42" i="21"/>
  <c r="AC219" i="21"/>
  <c r="AC12" i="21"/>
  <c r="AC149" i="21"/>
  <c r="AC218" i="21"/>
  <c r="AC52" i="21"/>
  <c r="AC337" i="21"/>
  <c r="AC22" i="21"/>
  <c r="AC64" i="21"/>
  <c r="AC150" i="21"/>
  <c r="AC109" i="21"/>
  <c r="AC170" i="21"/>
  <c r="AC277" i="21"/>
  <c r="AC37" i="21"/>
  <c r="AC147" i="21"/>
  <c r="AC241" i="21"/>
  <c r="AC327" i="21"/>
  <c r="AC28" i="21"/>
  <c r="AC134" i="21"/>
  <c r="AC254" i="21"/>
  <c r="AC281" i="21"/>
  <c r="AC91" i="21"/>
  <c r="AC56" i="21"/>
  <c r="AC129" i="21"/>
  <c r="AC201" i="21"/>
  <c r="AC224" i="21"/>
  <c r="AC290" i="21"/>
  <c r="AC346" i="21"/>
  <c r="AC74" i="21"/>
  <c r="AC242" i="21"/>
  <c r="AC363" i="21"/>
  <c r="AC368" i="21"/>
  <c r="AK251" i="11"/>
  <c r="AK114" i="11"/>
  <c r="AK162" i="11"/>
  <c r="AK233" i="11"/>
  <c r="AK167" i="11"/>
  <c r="AK262" i="11"/>
  <c r="AK5" i="11"/>
  <c r="AK244" i="11"/>
  <c r="AK4" i="11"/>
  <c r="AK12" i="11"/>
  <c r="AK289" i="11"/>
  <c r="AK268" i="11"/>
  <c r="AK313" i="11"/>
  <c r="AK339" i="11"/>
  <c r="AK33" i="11"/>
  <c r="AK46" i="11"/>
  <c r="AK111" i="11"/>
  <c r="AK286" i="11"/>
  <c r="AK323" i="11"/>
  <c r="AK329" i="11"/>
  <c r="AK50" i="11"/>
  <c r="AK67" i="11"/>
  <c r="AK236" i="11"/>
  <c r="AK303" i="11"/>
  <c r="AK322" i="11"/>
  <c r="AK137" i="11"/>
  <c r="AK110" i="11"/>
  <c r="AK196" i="11"/>
  <c r="AK307" i="11"/>
  <c r="AK365" i="11"/>
  <c r="AK349" i="11"/>
  <c r="AK26" i="11"/>
  <c r="AK213" i="11"/>
  <c r="AK62" i="11"/>
  <c r="AC90" i="21"/>
  <c r="AC11" i="21"/>
  <c r="AC9" i="21"/>
  <c r="AC230" i="21"/>
  <c r="AC359" i="21"/>
  <c r="AC59" i="21"/>
  <c r="AC216" i="21"/>
  <c r="AC81" i="21"/>
  <c r="AC272" i="21"/>
  <c r="AC80" i="21"/>
  <c r="AC157" i="21"/>
  <c r="AC167" i="21"/>
  <c r="AC220" i="21"/>
  <c r="AC302" i="21"/>
  <c r="AC15" i="21"/>
  <c r="AC102" i="21"/>
  <c r="AC173" i="21"/>
  <c r="AC232" i="21"/>
  <c r="AC274" i="21"/>
  <c r="AC195" i="21"/>
  <c r="AC209" i="21"/>
  <c r="AC18" i="21"/>
  <c r="AC128" i="21"/>
  <c r="AC48" i="21"/>
  <c r="AC172" i="21"/>
  <c r="AC23" i="21"/>
  <c r="AC146" i="21"/>
  <c r="AC161" i="21"/>
  <c r="AC295" i="21"/>
  <c r="AC309" i="21"/>
  <c r="AC44" i="21"/>
  <c r="AC72" i="21"/>
  <c r="AC84" i="21"/>
  <c r="AC155" i="21"/>
  <c r="AC240" i="21"/>
  <c r="AC320" i="21"/>
  <c r="AC345" i="21"/>
  <c r="AC152" i="21"/>
  <c r="AC258" i="21"/>
  <c r="AC285" i="21"/>
  <c r="AC357" i="21"/>
  <c r="AK126" i="11"/>
  <c r="AK176" i="11"/>
  <c r="AK228" i="11"/>
  <c r="AK28" i="11"/>
  <c r="AK221" i="11"/>
  <c r="AK267" i="11"/>
  <c r="AK304" i="11"/>
  <c r="AK179" i="11"/>
  <c r="AK246" i="11"/>
  <c r="AK202" i="11"/>
  <c r="AK178" i="11"/>
  <c r="AK363" i="11"/>
  <c r="AK190" i="11"/>
  <c r="AK135" i="11"/>
  <c r="AK98" i="11"/>
  <c r="AK51" i="11"/>
  <c r="AK362" i="11"/>
  <c r="AK276" i="11"/>
  <c r="AK337" i="11"/>
  <c r="AK243" i="11"/>
  <c r="AK374" i="11"/>
  <c r="AK309" i="11"/>
  <c r="AK69" i="11"/>
  <c r="AK319" i="11"/>
  <c r="AK214" i="11"/>
  <c r="AK263" i="11"/>
  <c r="AK56" i="11"/>
  <c r="AK371" i="11"/>
  <c r="AK116" i="11"/>
  <c r="AK360" i="11"/>
  <c r="AK235" i="11"/>
  <c r="AK358" i="11"/>
  <c r="AK338" i="11"/>
  <c r="AK35" i="11"/>
  <c r="AK119" i="11"/>
  <c r="AK278" i="11"/>
  <c r="AK31" i="11"/>
  <c r="AK348" i="11"/>
  <c r="AK154" i="11"/>
  <c r="AK364" i="11"/>
  <c r="AK314" i="11"/>
  <c r="AK189" i="11"/>
  <c r="AC158" i="21"/>
  <c r="AC228" i="21"/>
  <c r="AC106" i="21"/>
  <c r="AC36" i="21"/>
  <c r="AC92" i="21"/>
  <c r="AC63" i="21"/>
  <c r="AC133" i="21"/>
  <c r="AC250" i="21"/>
  <c r="AC371" i="21"/>
  <c r="AC188" i="21"/>
  <c r="AC49" i="21"/>
  <c r="AC79" i="21"/>
  <c r="AC251" i="21"/>
  <c r="AC61" i="21"/>
  <c r="AC125" i="21"/>
  <c r="AC189" i="21"/>
  <c r="AC248" i="21"/>
  <c r="AC293" i="21"/>
  <c r="AC328" i="21"/>
  <c r="AC67" i="21"/>
  <c r="AC260" i="21"/>
  <c r="AC334" i="21"/>
  <c r="AC39" i="21"/>
  <c r="AC298" i="21"/>
  <c r="AC367" i="21"/>
  <c r="AC196" i="21"/>
  <c r="AC217" i="21"/>
  <c r="AC26" i="21"/>
  <c r="AC177" i="21"/>
  <c r="AC211" i="21"/>
  <c r="AC342" i="21"/>
  <c r="AC94" i="21"/>
  <c r="AC256" i="21"/>
  <c r="AC283" i="21"/>
  <c r="AC341" i="21"/>
  <c r="AC352" i="21"/>
  <c r="AC82" i="21"/>
  <c r="AC136" i="21"/>
  <c r="AC165" i="21"/>
  <c r="AC239" i="21"/>
  <c r="AC324" i="21"/>
  <c r="AC305" i="21"/>
  <c r="AC312" i="21"/>
  <c r="AC331" i="21"/>
  <c r="AC33" i="21"/>
  <c r="AK130" i="11"/>
  <c r="AK81" i="11"/>
  <c r="AK76" i="11"/>
  <c r="AK380" i="11"/>
  <c r="AK47" i="11"/>
  <c r="AK164" i="11"/>
  <c r="AK125" i="11"/>
  <c r="AK377" i="11"/>
  <c r="B51" i="21"/>
  <c r="D14" i="21"/>
  <c r="C14" i="21"/>
  <c r="AC280" i="21"/>
  <c r="AC5" i="21"/>
  <c r="AC2" i="21"/>
  <c r="F2" i="14"/>
  <c r="N2" i="14" s="1"/>
  <c r="AC6" i="21"/>
  <c r="AK258" i="11"/>
  <c r="AK30" i="11"/>
  <c r="AK193" i="11"/>
  <c r="AK257" i="11"/>
  <c r="AK292" i="11"/>
  <c r="AK168" i="11"/>
  <c r="AK149" i="11"/>
  <c r="AC360" i="21"/>
  <c r="AC349" i="21"/>
  <c r="AC326" i="21"/>
  <c r="AC27" i="21"/>
  <c r="AC3" i="21"/>
  <c r="AC366" i="21"/>
  <c r="C30" i="17"/>
  <c r="E2" i="14"/>
  <c r="M2" i="14" s="1"/>
  <c r="AK173" i="11"/>
  <c r="AK355" i="11"/>
  <c r="AK302" i="11"/>
  <c r="AK345" i="11"/>
  <c r="AK259" i="11"/>
  <c r="AK105" i="11"/>
  <c r="AK301" i="11"/>
  <c r="AK330" i="11"/>
  <c r="AK65" i="11"/>
  <c r="AK58" i="11"/>
  <c r="AK253" i="11"/>
  <c r="AK194" i="11"/>
  <c r="AK141" i="11"/>
  <c r="AK351" i="11"/>
  <c r="AK223" i="11"/>
  <c r="AK128" i="11"/>
  <c r="AK354" i="11"/>
  <c r="AK89" i="11"/>
  <c r="AK70" i="11"/>
  <c r="AK252" i="11"/>
  <c r="AK43" i="11"/>
  <c r="AK80" i="11"/>
  <c r="AK220" i="11"/>
  <c r="AK240" i="11"/>
  <c r="AK288" i="11"/>
  <c r="AK373" i="11"/>
  <c r="C2" i="14"/>
  <c r="K2" i="14" s="1"/>
  <c r="D2" i="14"/>
  <c r="L2" i="14" s="1"/>
  <c r="AJ2" i="11"/>
  <c r="AK13" i="11"/>
  <c r="AK328" i="11"/>
  <c r="AK285" i="11"/>
  <c r="AK184" i="11"/>
  <c r="C14" i="17"/>
  <c r="D68" i="17"/>
  <c r="C66" i="17"/>
  <c r="D56" i="17"/>
  <c r="C34" i="17"/>
  <c r="D64" i="17"/>
  <c r="D80" i="17"/>
  <c r="C46" i="17"/>
  <c r="C60" i="17"/>
  <c r="C67" i="17"/>
  <c r="D8" i="17"/>
  <c r="D55" i="17"/>
  <c r="C76" i="17"/>
  <c r="C81" i="17"/>
  <c r="D77" i="17"/>
  <c r="D40" i="17"/>
  <c r="D44" i="17"/>
  <c r="C61" i="17"/>
  <c r="C39" i="17"/>
  <c r="C10" i="17"/>
  <c r="C8" i="17"/>
  <c r="C92" i="17"/>
  <c r="C25" i="17"/>
  <c r="C26" i="17"/>
  <c r="C95" i="17"/>
  <c r="C47" i="17"/>
  <c r="C83" i="17"/>
  <c r="C7" i="17"/>
  <c r="C71" i="17"/>
  <c r="C40" i="17"/>
  <c r="C88" i="17"/>
  <c r="C53" i="17"/>
  <c r="C51" i="17"/>
  <c r="C19" i="17"/>
  <c r="C54" i="17"/>
  <c r="C5" i="17"/>
  <c r="C99" i="17"/>
  <c r="D86" i="17"/>
  <c r="D92" i="17"/>
  <c r="D14" i="17"/>
  <c r="D20" i="17"/>
  <c r="D89" i="17"/>
  <c r="D99" i="17"/>
  <c r="D42" i="17"/>
  <c r="D67" i="17"/>
  <c r="D7" i="17"/>
  <c r="D9" i="17"/>
  <c r="D45" i="17"/>
  <c r="D4" i="17"/>
  <c r="D49" i="17"/>
  <c r="D102" i="17"/>
  <c r="D23" i="17"/>
  <c r="D100" i="17"/>
  <c r="D94" i="17"/>
  <c r="D47" i="17"/>
  <c r="C59" i="17"/>
  <c r="C11" i="17"/>
  <c r="C102" i="17"/>
  <c r="D17" i="17"/>
  <c r="D26" i="17"/>
  <c r="D63" i="17"/>
  <c r="D66" i="17"/>
  <c r="C22" i="17"/>
  <c r="C27" i="17"/>
  <c r="C89" i="17"/>
  <c r="C97" i="17"/>
  <c r="C82" i="17"/>
  <c r="D96" i="17"/>
  <c r="D65" i="17"/>
  <c r="D43" i="17"/>
  <c r="D37" i="17"/>
  <c r="D6" i="17"/>
  <c r="D69" i="17"/>
  <c r="D57" i="17"/>
  <c r="C17" i="17"/>
  <c r="D76" i="17"/>
  <c r="D91" i="17"/>
  <c r="C28" i="17"/>
  <c r="C41" i="17"/>
  <c r="C96" i="17"/>
  <c r="C56" i="17"/>
  <c r="C20" i="17"/>
  <c r="C58" i="17"/>
  <c r="C48" i="17"/>
  <c r="C42" i="17"/>
  <c r="C86" i="17"/>
  <c r="C38" i="17"/>
  <c r="C64" i="17"/>
  <c r="C49" i="17"/>
  <c r="C50" i="17"/>
  <c r="C93" i="17"/>
  <c r="C15" i="17"/>
  <c r="C23" i="17"/>
  <c r="C6" i="17"/>
  <c r="D25" i="17"/>
  <c r="D32" i="17"/>
  <c r="D79" i="17"/>
  <c r="D10" i="17"/>
  <c r="D19" i="17"/>
  <c r="D59" i="17"/>
  <c r="D35" i="17"/>
  <c r="D34" i="17"/>
  <c r="D53" i="17"/>
  <c r="D75" i="17"/>
  <c r="D60" i="17"/>
  <c r="C12" i="17"/>
  <c r="C75" i="17"/>
  <c r="C79" i="17"/>
  <c r="D87" i="17"/>
  <c r="C55" i="17"/>
  <c r="C16" i="17"/>
  <c r="C37" i="17"/>
  <c r="C13" i="17"/>
  <c r="C63" i="17"/>
  <c r="C78" i="17"/>
  <c r="C29" i="17"/>
  <c r="C73" i="17"/>
  <c r="C101" i="17"/>
  <c r="D93" i="17"/>
  <c r="D85" i="17"/>
  <c r="D48" i="17"/>
  <c r="D78" i="17"/>
  <c r="D12" i="17"/>
  <c r="D5" i="17"/>
  <c r="D46" i="17"/>
  <c r="D11" i="17"/>
  <c r="D83" i="17"/>
  <c r="D70" i="17"/>
  <c r="D30" i="17"/>
  <c r="D24" i="17"/>
  <c r="D82" i="17"/>
  <c r="C85" i="17"/>
  <c r="D81" i="17"/>
  <c r="D41" i="17"/>
  <c r="D36" i="17"/>
  <c r="D97" i="17"/>
  <c r="D61" i="17"/>
  <c r="C4" i="17"/>
  <c r="C43" i="17"/>
  <c r="D51" i="17"/>
  <c r="C33" i="17"/>
  <c r="C77" i="17"/>
  <c r="C45" i="17"/>
  <c r="C21" i="17"/>
  <c r="C65" i="17"/>
  <c r="C57" i="17"/>
  <c r="C74" i="17"/>
  <c r="C35" i="17"/>
  <c r="C69" i="17"/>
  <c r="C32" i="17"/>
  <c r="D18" i="17"/>
  <c r="D62" i="17"/>
  <c r="D71" i="17"/>
  <c r="D52" i="17"/>
  <c r="D98" i="17"/>
  <c r="D38" i="17"/>
  <c r="D33" i="17"/>
  <c r="D72" i="17"/>
  <c r="D74" i="17"/>
  <c r="D27" i="17"/>
  <c r="D22" i="17"/>
  <c r="C90" i="17"/>
  <c r="C36" i="17"/>
  <c r="C94" i="17"/>
  <c r="D90" i="17"/>
  <c r="D28" i="17"/>
  <c r="C72" i="17"/>
  <c r="C84" i="17"/>
  <c r="C80" i="17"/>
  <c r="C18" i="17"/>
  <c r="C100" i="17"/>
  <c r="C70" i="17"/>
  <c r="C31" i="17"/>
  <c r="C24" i="17"/>
  <c r="C62" i="17"/>
  <c r="C9" i="17"/>
  <c r="C87" i="17"/>
  <c r="C68" i="17"/>
  <c r="C91" i="17"/>
  <c r="C52" i="17"/>
  <c r="C98" i="17"/>
  <c r="D21" i="17"/>
  <c r="D58" i="17"/>
  <c r="D39" i="17"/>
  <c r="D88" i="17"/>
  <c r="D95" i="17"/>
  <c r="D13" i="17"/>
  <c r="D50" i="17"/>
  <c r="D54" i="17"/>
  <c r="D84" i="17"/>
  <c r="D31" i="17"/>
  <c r="D15" i="17"/>
  <c r="D16" i="17"/>
  <c r="D101" i="17"/>
  <c r="D29" i="17"/>
  <c r="C2" i="3"/>
  <c r="E49" i="1"/>
  <c r="E19" i="1"/>
  <c r="K4" i="29" l="1"/>
  <c r="L4" i="29"/>
  <c r="M4" i="29"/>
  <c r="N4" i="29"/>
  <c r="N4" i="14"/>
  <c r="U330" i="21"/>
  <c r="U321" i="21"/>
  <c r="U220" i="21"/>
  <c r="U210" i="21"/>
  <c r="U127" i="21"/>
  <c r="U134" i="21"/>
  <c r="U49" i="21"/>
  <c r="U345" i="21"/>
  <c r="U247" i="21"/>
  <c r="U190" i="21"/>
  <c r="U150" i="21"/>
  <c r="U344" i="21"/>
  <c r="U342" i="21"/>
  <c r="U297" i="21"/>
  <c r="U230" i="21"/>
  <c r="U204" i="21"/>
  <c r="U139" i="21"/>
  <c r="U60" i="21"/>
  <c r="U294" i="21"/>
  <c r="U228" i="21"/>
  <c r="U135" i="21"/>
  <c r="U301" i="21"/>
  <c r="U332" i="21"/>
  <c r="U296" i="21"/>
  <c r="U328" i="21"/>
  <c r="U281" i="21"/>
  <c r="U253" i="21"/>
  <c r="U113" i="21"/>
  <c r="U31" i="21"/>
  <c r="U256" i="21"/>
  <c r="U195" i="21"/>
  <c r="U52" i="21"/>
  <c r="U73" i="21"/>
  <c r="U238" i="21"/>
  <c r="U63" i="21"/>
  <c r="U85" i="21"/>
  <c r="U222" i="21"/>
  <c r="U53" i="21"/>
  <c r="U264" i="21"/>
  <c r="U75" i="21"/>
  <c r="U194" i="21"/>
  <c r="U340" i="21"/>
  <c r="U15" i="21"/>
  <c r="U41" i="21"/>
  <c r="U83" i="21"/>
  <c r="U93" i="21"/>
  <c r="U21" i="21"/>
  <c r="U353" i="21"/>
  <c r="U251" i="21"/>
  <c r="U156" i="21"/>
  <c r="U87" i="21"/>
  <c r="U98" i="21"/>
  <c r="U276" i="21"/>
  <c r="U292" i="21"/>
  <c r="U174" i="21"/>
  <c r="U324" i="21"/>
  <c r="U351" i="21"/>
  <c r="U261" i="21"/>
  <c r="U214" i="21"/>
  <c r="U121" i="21"/>
  <c r="U39" i="21"/>
  <c r="U322" i="21"/>
  <c r="U325" i="21"/>
  <c r="U259" i="21"/>
  <c r="U119" i="21"/>
  <c r="U307" i="21"/>
  <c r="U355" i="21"/>
  <c r="U125" i="21"/>
  <c r="U265" i="21"/>
  <c r="U117" i="21"/>
  <c r="U44" i="21"/>
  <c r="U187" i="21"/>
  <c r="U148" i="21"/>
  <c r="U78" i="21"/>
  <c r="U99" i="21"/>
  <c r="U226" i="21"/>
  <c r="U57" i="21"/>
  <c r="U229" i="21"/>
  <c r="U97" i="21"/>
  <c r="U224" i="21"/>
  <c r="U94" i="21"/>
  <c r="U55" i="21"/>
  <c r="U211" i="21"/>
  <c r="U40" i="21"/>
  <c r="U58" i="21"/>
  <c r="U252" i="21"/>
  <c r="U69" i="21"/>
  <c r="U126" i="21"/>
  <c r="U270" i="21"/>
  <c r="U19" i="21"/>
  <c r="U303" i="21"/>
  <c r="U6" i="21"/>
  <c r="U160" i="21"/>
  <c r="U234" i="21"/>
  <c r="U24" i="21"/>
  <c r="U280" i="21"/>
  <c r="U178" i="21"/>
  <c r="U152" i="21"/>
  <c r="U100" i="21"/>
  <c r="U339" i="21"/>
  <c r="U295" i="21"/>
  <c r="U221" i="21"/>
  <c r="U181" i="21"/>
  <c r="U158" i="21"/>
  <c r="U137" i="21"/>
  <c r="U245" i="21"/>
  <c r="U188" i="21"/>
  <c r="U149" i="21"/>
  <c r="U45" i="21"/>
  <c r="U288" i="21"/>
  <c r="U243" i="21"/>
  <c r="U186" i="21"/>
  <c r="U144" i="21"/>
  <c r="U335" i="21"/>
  <c r="U95" i="21"/>
  <c r="U112" i="21"/>
  <c r="U357" i="21"/>
  <c r="U269" i="21"/>
  <c r="U191" i="21"/>
  <c r="U89" i="21"/>
  <c r="U111" i="21"/>
  <c r="U201" i="21"/>
  <c r="U56" i="21"/>
  <c r="U77" i="21"/>
  <c r="U300" i="21"/>
  <c r="U184" i="21"/>
  <c r="U147" i="21"/>
  <c r="U91" i="21"/>
  <c r="U361" i="21"/>
  <c r="U213" i="21"/>
  <c r="U346" i="21"/>
  <c r="U116" i="21"/>
  <c r="U25" i="21"/>
  <c r="U14" i="21"/>
  <c r="U104" i="21"/>
  <c r="U118" i="21"/>
  <c r="U183" i="21"/>
  <c r="U347" i="21"/>
  <c r="U323" i="21"/>
  <c r="U225" i="21"/>
  <c r="U185" i="21"/>
  <c r="U162" i="21"/>
  <c r="U82" i="21"/>
  <c r="U356" i="21"/>
  <c r="U320" i="21"/>
  <c r="U205" i="21"/>
  <c r="U165" i="21"/>
  <c r="U338" i="21"/>
  <c r="U274" i="21"/>
  <c r="U273" i="21"/>
  <c r="U235" i="21"/>
  <c r="U212" i="21"/>
  <c r="U172" i="21"/>
  <c r="U143" i="21"/>
  <c r="U114" i="21"/>
  <c r="U363" i="21"/>
  <c r="U272" i="21"/>
  <c r="U233" i="21"/>
  <c r="U170" i="21"/>
  <c r="U138" i="21"/>
  <c r="U327" i="21"/>
  <c r="U283" i="21"/>
  <c r="U167" i="21"/>
  <c r="U64" i="21"/>
  <c r="U159" i="21"/>
  <c r="U62" i="21"/>
  <c r="U81" i="21"/>
  <c r="U305" i="21"/>
  <c r="U279" i="21"/>
  <c r="U61" i="21"/>
  <c r="U284" i="21"/>
  <c r="U215" i="21"/>
  <c r="U50" i="21"/>
  <c r="U189" i="21"/>
  <c r="U80" i="21"/>
  <c r="U354" i="21"/>
  <c r="U171" i="21"/>
  <c r="U68" i="21"/>
  <c r="U142" i="21"/>
  <c r="U277" i="21"/>
  <c r="U79" i="21"/>
  <c r="U193" i="21"/>
  <c r="U10" i="21"/>
  <c r="U7" i="21"/>
  <c r="U153" i="21"/>
  <c r="U316" i="21"/>
  <c r="U90" i="21"/>
  <c r="U27" i="21"/>
  <c r="U9" i="21"/>
  <c r="U12" i="21"/>
  <c r="U18" i="21"/>
  <c r="U74" i="21"/>
  <c r="U364" i="21"/>
  <c r="U209" i="21"/>
  <c r="U169" i="21"/>
  <c r="U141" i="21"/>
  <c r="U333" i="21"/>
  <c r="U290" i="21"/>
  <c r="U262" i="21"/>
  <c r="U198" i="21"/>
  <c r="U145" i="21"/>
  <c r="U311" i="21"/>
  <c r="U219" i="21"/>
  <c r="U179" i="21"/>
  <c r="U309" i="21"/>
  <c r="U304" i="21"/>
  <c r="U217" i="21"/>
  <c r="U177" i="21"/>
  <c r="U369" i="21"/>
  <c r="U366" i="21"/>
  <c r="U248" i="21"/>
  <c r="U155" i="21"/>
  <c r="U67" i="21"/>
  <c r="U240" i="21"/>
  <c r="U108" i="21"/>
  <c r="U65" i="21"/>
  <c r="U310" i="21"/>
  <c r="U122" i="21"/>
  <c r="U360" i="21"/>
  <c r="U319" i="21"/>
  <c r="U106" i="21"/>
  <c r="U350" i="21"/>
  <c r="U173" i="21"/>
  <c r="U70" i="21"/>
  <c r="U343" i="21"/>
  <c r="U199" i="21"/>
  <c r="U54" i="21"/>
  <c r="U271" i="21"/>
  <c r="U128" i="21"/>
  <c r="U334" i="21"/>
  <c r="U2" i="21"/>
  <c r="U337" i="21"/>
  <c r="U329" i="21"/>
  <c r="U299" i="21"/>
  <c r="U268" i="21"/>
  <c r="U237" i="21"/>
  <c r="U200" i="21"/>
  <c r="U154" i="21"/>
  <c r="U370" i="21"/>
  <c r="U341" i="21"/>
  <c r="U308" i="21"/>
  <c r="U266" i="21"/>
  <c r="U246" i="21"/>
  <c r="U110" i="21"/>
  <c r="U318" i="21"/>
  <c r="U203" i="21"/>
  <c r="U163" i="21"/>
  <c r="U157" i="21"/>
  <c r="U84" i="21"/>
  <c r="U348" i="21"/>
  <c r="U313" i="21"/>
  <c r="U302" i="21"/>
  <c r="U161" i="21"/>
  <c r="U146" i="21"/>
  <c r="U336" i="21"/>
  <c r="U218" i="21"/>
  <c r="U51" i="21"/>
  <c r="U236" i="21"/>
  <c r="U48" i="21"/>
  <c r="U46" i="21"/>
  <c r="U227" i="21"/>
  <c r="U164" i="21"/>
  <c r="U208" i="21"/>
  <c r="U133" i="21"/>
  <c r="U166" i="21"/>
  <c r="U359" i="21"/>
  <c r="U278" i="21"/>
  <c r="U92" i="21"/>
  <c r="U317" i="21"/>
  <c r="U192" i="21"/>
  <c r="U101" i="21"/>
  <c r="U352" i="21"/>
  <c r="U255" i="21"/>
  <c r="U26" i="21"/>
  <c r="U120" i="21"/>
  <c r="U22" i="21"/>
  <c r="U29" i="21"/>
  <c r="U223" i="21"/>
  <c r="U16" i="21"/>
  <c r="U4" i="21"/>
  <c r="U349" i="21"/>
  <c r="U312" i="21"/>
  <c r="U289" i="21"/>
  <c r="U250" i="21"/>
  <c r="U202" i="21"/>
  <c r="U232" i="21"/>
  <c r="U206" i="21"/>
  <c r="U331" i="21"/>
  <c r="U287" i="21"/>
  <c r="U260" i="21"/>
  <c r="U197" i="21"/>
  <c r="U140" i="21"/>
  <c r="U124" i="21"/>
  <c r="U365" i="21"/>
  <c r="U285" i="21"/>
  <c r="U258" i="21"/>
  <c r="U196" i="21"/>
  <c r="U367" i="21"/>
  <c r="U315" i="21"/>
  <c r="U257" i="21"/>
  <c r="U176" i="21"/>
  <c r="U109" i="21"/>
  <c r="U47" i="21"/>
  <c r="U231" i="21"/>
  <c r="U168" i="21"/>
  <c r="U105" i="21"/>
  <c r="U42" i="21"/>
  <c r="U267" i="21"/>
  <c r="U88" i="21"/>
  <c r="U241" i="21"/>
  <c r="U132" i="21"/>
  <c r="U291" i="21"/>
  <c r="U282" i="21"/>
  <c r="U96" i="21"/>
  <c r="U129" i="21"/>
  <c r="U254" i="21"/>
  <c r="U71" i="21"/>
  <c r="U37" i="21"/>
  <c r="U8" i="21"/>
  <c r="U36" i="21"/>
  <c r="U30" i="21"/>
  <c r="U13" i="21"/>
  <c r="U102" i="21"/>
  <c r="U28" i="21"/>
  <c r="U293" i="21"/>
  <c r="U239" i="21"/>
  <c r="U86" i="21"/>
  <c r="U66" i="21"/>
  <c r="U326" i="21"/>
  <c r="U263" i="21"/>
  <c r="U216" i="21"/>
  <c r="U123" i="21"/>
  <c r="U306" i="21"/>
  <c r="U244" i="21"/>
  <c r="U76" i="21"/>
  <c r="U371" i="21"/>
  <c r="U368" i="21"/>
  <c r="U242" i="21"/>
  <c r="U362" i="21"/>
  <c r="U314" i="21"/>
  <c r="U286" i="21"/>
  <c r="U3" i="21"/>
  <c r="U298" i="21"/>
  <c r="U207" i="21"/>
  <c r="U136" i="21"/>
  <c r="U38" i="21"/>
  <c r="U358" i="21"/>
  <c r="U175" i="21"/>
  <c r="U72" i="21"/>
  <c r="U275" i="21"/>
  <c r="U107" i="21"/>
  <c r="U131" i="21"/>
  <c r="U249" i="21"/>
  <c r="U151" i="21"/>
  <c r="U34" i="21"/>
  <c r="U43" i="21"/>
  <c r="U182" i="21"/>
  <c r="U115" i="21"/>
  <c r="U5" i="21"/>
  <c r="U103" i="21"/>
  <c r="U11" i="21"/>
  <c r="U32" i="21"/>
  <c r="U180" i="21"/>
  <c r="U17" i="21"/>
  <c r="U20" i="21"/>
  <c r="U59" i="21"/>
  <c r="U130" i="21"/>
  <c r="U23" i="21"/>
  <c r="U33" i="21"/>
  <c r="U35" i="21"/>
  <c r="Y266" i="21"/>
  <c r="Y220" i="21"/>
  <c r="Y368" i="21"/>
  <c r="Y344" i="21"/>
  <c r="Y305" i="21"/>
  <c r="Y271" i="21"/>
  <c r="Y351" i="21"/>
  <c r="Y328" i="21"/>
  <c r="Y236" i="21"/>
  <c r="Y340" i="21"/>
  <c r="Y309" i="21"/>
  <c r="Y46" i="21"/>
  <c r="Y361" i="21"/>
  <c r="Y223" i="21"/>
  <c r="Y165" i="21"/>
  <c r="Y141" i="21"/>
  <c r="Y323" i="21"/>
  <c r="Y248" i="21"/>
  <c r="Y95" i="21"/>
  <c r="Y59" i="21"/>
  <c r="Y175" i="21"/>
  <c r="Y226" i="21"/>
  <c r="Y156" i="21"/>
  <c r="Y362" i="21"/>
  <c r="Y213" i="21"/>
  <c r="Y330" i="21"/>
  <c r="Y239" i="21"/>
  <c r="Y177" i="21"/>
  <c r="Y47" i="21"/>
  <c r="Y152" i="21"/>
  <c r="Y117" i="21"/>
  <c r="Y281" i="21"/>
  <c r="Y86" i="21"/>
  <c r="Y33" i="21"/>
  <c r="Y339" i="21"/>
  <c r="Y311" i="21"/>
  <c r="Y267" i="21"/>
  <c r="Y63" i="21"/>
  <c r="Y170" i="21"/>
  <c r="Y173" i="21"/>
  <c r="Y168" i="21"/>
  <c r="Y164" i="21"/>
  <c r="Y338" i="21"/>
  <c r="Y204" i="21"/>
  <c r="Y29" i="21"/>
  <c r="Y284" i="21"/>
  <c r="Y259" i="21"/>
  <c r="Y201" i="21"/>
  <c r="Y128" i="21"/>
  <c r="Y82" i="21"/>
  <c r="Y93" i="21"/>
  <c r="Y178" i="21"/>
  <c r="Y357" i="21"/>
  <c r="Y142" i="21"/>
  <c r="Y129" i="21"/>
  <c r="Y107" i="21"/>
  <c r="Y215" i="21"/>
  <c r="Y188" i="21"/>
  <c r="Y159" i="21"/>
  <c r="Y270" i="21"/>
  <c r="Y135" i="21"/>
  <c r="Y123" i="21"/>
  <c r="Y222" i="21"/>
  <c r="Y148" i="21"/>
  <c r="Y139" i="21"/>
  <c r="Y280" i="21"/>
  <c r="Y97" i="21"/>
  <c r="Y146" i="21"/>
  <c r="Y132" i="21"/>
  <c r="Y38" i="21"/>
  <c r="Y26" i="21"/>
  <c r="Y237" i="21"/>
  <c r="Y48" i="21"/>
  <c r="Y354" i="21"/>
  <c r="Y98" i="21"/>
  <c r="Y262" i="21"/>
  <c r="Y71" i="21"/>
  <c r="Y212" i="21"/>
  <c r="Y68" i="21"/>
  <c r="Y5" i="21"/>
  <c r="Y89" i="21"/>
  <c r="Y102" i="21"/>
  <c r="Y136" i="21"/>
  <c r="Y334" i="21"/>
  <c r="Y325" i="21"/>
  <c r="Y367" i="21"/>
  <c r="Y243" i="21"/>
  <c r="Y275" i="21"/>
  <c r="Y251" i="21"/>
  <c r="Y185" i="21"/>
  <c r="Y112" i="21"/>
  <c r="Y91" i="21"/>
  <c r="Y272" i="21"/>
  <c r="Y232" i="21"/>
  <c r="Y162" i="21"/>
  <c r="Y138" i="21"/>
  <c r="Y127" i="21"/>
  <c r="Y274" i="21"/>
  <c r="Y197" i="21"/>
  <c r="Y122" i="21"/>
  <c r="Y106" i="21"/>
  <c r="Y66" i="21"/>
  <c r="Y320" i="21"/>
  <c r="Y282" i="21"/>
  <c r="Y172" i="21"/>
  <c r="Y331" i="21"/>
  <c r="Y252" i="21"/>
  <c r="Y287" i="21"/>
  <c r="Y196" i="21"/>
  <c r="Y120" i="21"/>
  <c r="Y69" i="21"/>
  <c r="Y74" i="21"/>
  <c r="Y314" i="21"/>
  <c r="Y153" i="21"/>
  <c r="Y108" i="21"/>
  <c r="Y115" i="21"/>
  <c r="Y304" i="21"/>
  <c r="Y206" i="21"/>
  <c r="Y31" i="21"/>
  <c r="Y155" i="21"/>
  <c r="Y109" i="21"/>
  <c r="Y253" i="21"/>
  <c r="Y140" i="21"/>
  <c r="Y40" i="21"/>
  <c r="Y335" i="21"/>
  <c r="Y199" i="21"/>
  <c r="Y4" i="21"/>
  <c r="Y264" i="21"/>
  <c r="Y73" i="21"/>
  <c r="Y218" i="21"/>
  <c r="Y133" i="21"/>
  <c r="Y37" i="21"/>
  <c r="Y30" i="21"/>
  <c r="Y22" i="21"/>
  <c r="Y28" i="21"/>
  <c r="Y16" i="21"/>
  <c r="Y34" i="21"/>
  <c r="Y370" i="21"/>
  <c r="Y307" i="21"/>
  <c r="Y278" i="21"/>
  <c r="Y249" i="21"/>
  <c r="Y277" i="21"/>
  <c r="Y258" i="21"/>
  <c r="Y337" i="21"/>
  <c r="Y346" i="21"/>
  <c r="Y227" i="21"/>
  <c r="Y200" i="21"/>
  <c r="Y352" i="21"/>
  <c r="Y290" i="21"/>
  <c r="Y229" i="21"/>
  <c r="Y169" i="21"/>
  <c r="Y363" i="21"/>
  <c r="Y310" i="21"/>
  <c r="Y210" i="21"/>
  <c r="Y77" i="21"/>
  <c r="Y336" i="21"/>
  <c r="Y291" i="21"/>
  <c r="Y241" i="21"/>
  <c r="Y179" i="21"/>
  <c r="Y147" i="21"/>
  <c r="Y125" i="21"/>
  <c r="Y49" i="21"/>
  <c r="Y224" i="21"/>
  <c r="Y202" i="21"/>
  <c r="Y151" i="21"/>
  <c r="Y350" i="21"/>
  <c r="Y190" i="21"/>
  <c r="Y104" i="21"/>
  <c r="Y56" i="21"/>
  <c r="Y283" i="21"/>
  <c r="Y193" i="21"/>
  <c r="Y116" i="21"/>
  <c r="Y67" i="21"/>
  <c r="Y72" i="21"/>
  <c r="Y137" i="21"/>
  <c r="Y84" i="21"/>
  <c r="Y88" i="21"/>
  <c r="Y110" i="21"/>
  <c r="Y90" i="21"/>
  <c r="Y58" i="21"/>
  <c r="Y234" i="21"/>
  <c r="Y80" i="21"/>
  <c r="Y7" i="21"/>
  <c r="Y27" i="21"/>
  <c r="Y9" i="21"/>
  <c r="Y76" i="21"/>
  <c r="Y235" i="21"/>
  <c r="Y62" i="21"/>
  <c r="Y10" i="21"/>
  <c r="Y3" i="21"/>
  <c r="Y347" i="21"/>
  <c r="Y345" i="21"/>
  <c r="Y295" i="21"/>
  <c r="Y233" i="21"/>
  <c r="Y242" i="21"/>
  <c r="Y321" i="21"/>
  <c r="Y265" i="21"/>
  <c r="Y300" i="21"/>
  <c r="Y182" i="21"/>
  <c r="Y154" i="21"/>
  <c r="Y329" i="21"/>
  <c r="Y250" i="21"/>
  <c r="Y61" i="21"/>
  <c r="Y221" i="21"/>
  <c r="Y192" i="21"/>
  <c r="Y163" i="21"/>
  <c r="Y302" i="21"/>
  <c r="Y268" i="21"/>
  <c r="Y276" i="21"/>
  <c r="Y225" i="21"/>
  <c r="Y158" i="21"/>
  <c r="Y23" i="21"/>
  <c r="Y186" i="21"/>
  <c r="Y54" i="21"/>
  <c r="Y289" i="21"/>
  <c r="Y55" i="21"/>
  <c r="Y64" i="21"/>
  <c r="Y60" i="21"/>
  <c r="Y18" i="21"/>
  <c r="Y52" i="21"/>
  <c r="Y11" i="21"/>
  <c r="Y167" i="21"/>
  <c r="Y39" i="21"/>
  <c r="Y8" i="21"/>
  <c r="Y78" i="21"/>
  <c r="Y14" i="21"/>
  <c r="Y143" i="21"/>
  <c r="Y360" i="21"/>
  <c r="Y2" i="21"/>
  <c r="Y6" i="21"/>
  <c r="Y36" i="21"/>
  <c r="Y24" i="21"/>
  <c r="Y32" i="21"/>
  <c r="Y327" i="21"/>
  <c r="Y313" i="21"/>
  <c r="Y217" i="21"/>
  <c r="Y195" i="21"/>
  <c r="Y342" i="21"/>
  <c r="Y312" i="21"/>
  <c r="Y292" i="21"/>
  <c r="Y273" i="21"/>
  <c r="Y254" i="21"/>
  <c r="Y322" i="21"/>
  <c r="Y166" i="21"/>
  <c r="Y145" i="21"/>
  <c r="Y301" i="21"/>
  <c r="Y157" i="21"/>
  <c r="Y176" i="21"/>
  <c r="Y144" i="21"/>
  <c r="Y44" i="21"/>
  <c r="Y319" i="21"/>
  <c r="Y240" i="21"/>
  <c r="Y317" i="21"/>
  <c r="Y364" i="21"/>
  <c r="Y246" i="21"/>
  <c r="Y50" i="21"/>
  <c r="Y371" i="21"/>
  <c r="Y286" i="21"/>
  <c r="Y174" i="21"/>
  <c r="Y43" i="21"/>
  <c r="Y358" i="21"/>
  <c r="Y369" i="21"/>
  <c r="Y184" i="21"/>
  <c r="Y15" i="21"/>
  <c r="Y293" i="21"/>
  <c r="Y130" i="21"/>
  <c r="Y13" i="21"/>
  <c r="Y131" i="21"/>
  <c r="Y150" i="21"/>
  <c r="Y20" i="21"/>
  <c r="Y296" i="21"/>
  <c r="Y35" i="21"/>
  <c r="Y17" i="21"/>
  <c r="Y324" i="21"/>
  <c r="Y21" i="21"/>
  <c r="Y12" i="21"/>
  <c r="Y348" i="21"/>
  <c r="Y279" i="21"/>
  <c r="Y260" i="21"/>
  <c r="Y359" i="21"/>
  <c r="Y303" i="21"/>
  <c r="Y294" i="21"/>
  <c r="Y230" i="21"/>
  <c r="Y216" i="21"/>
  <c r="Y81" i="21"/>
  <c r="Y198" i="21"/>
  <c r="Y209" i="21"/>
  <c r="Y124" i="21"/>
  <c r="Y42" i="21"/>
  <c r="Y85" i="21"/>
  <c r="Y269" i="21"/>
  <c r="Y228" i="21"/>
  <c r="Y160" i="21"/>
  <c r="Y119" i="21"/>
  <c r="Y341" i="21"/>
  <c r="Y298" i="21"/>
  <c r="Y211" i="21"/>
  <c r="Y134" i="21"/>
  <c r="Y316" i="21"/>
  <c r="Y261" i="21"/>
  <c r="Y203" i="21"/>
  <c r="Y121" i="21"/>
  <c r="Y94" i="21"/>
  <c r="Y356" i="21"/>
  <c r="Y45" i="21"/>
  <c r="Y355" i="21"/>
  <c r="Y111" i="21"/>
  <c r="Y92" i="21"/>
  <c r="Y187" i="21"/>
  <c r="Y41" i="21"/>
  <c r="Y205" i="21"/>
  <c r="Y79" i="21"/>
  <c r="Y19" i="21"/>
  <c r="Y114" i="21"/>
  <c r="Y365" i="21"/>
  <c r="Y100" i="21"/>
  <c r="Y247" i="21"/>
  <c r="Y53" i="21"/>
  <c r="Y96" i="21"/>
  <c r="Y343" i="21"/>
  <c r="Y349" i="21"/>
  <c r="Y326" i="21"/>
  <c r="Y244" i="21"/>
  <c r="Y332" i="21"/>
  <c r="Y315" i="21"/>
  <c r="Y288" i="21"/>
  <c r="Y263" i="21"/>
  <c r="Y308" i="21"/>
  <c r="Y214" i="21"/>
  <c r="Y333" i="21"/>
  <c r="Y256" i="21"/>
  <c r="Y207" i="21"/>
  <c r="Y103" i="21"/>
  <c r="Y65" i="21"/>
  <c r="Y299" i="21"/>
  <c r="Y245" i="21"/>
  <c r="Y181" i="21"/>
  <c r="Y83" i="21"/>
  <c r="Y306" i="21"/>
  <c r="Y208" i="21"/>
  <c r="Y75" i="21"/>
  <c r="Y285" i="21"/>
  <c r="Y257" i="21"/>
  <c r="Y194" i="21"/>
  <c r="Y191" i="21"/>
  <c r="Y118" i="21"/>
  <c r="Y353" i="21"/>
  <c r="Y219" i="21"/>
  <c r="Y161" i="21"/>
  <c r="Y366" i="21"/>
  <c r="Y255" i="21"/>
  <c r="Y189" i="21"/>
  <c r="Y113" i="21"/>
  <c r="Y87" i="21"/>
  <c r="Y105" i="21"/>
  <c r="Y318" i="21"/>
  <c r="Y51" i="21"/>
  <c r="Y149" i="21"/>
  <c r="Y183" i="21"/>
  <c r="Y99" i="21"/>
  <c r="Y25" i="21"/>
  <c r="Y101" i="21"/>
  <c r="Y126" i="21"/>
  <c r="Y238" i="21"/>
  <c r="Y70" i="21"/>
  <c r="Y231" i="21"/>
  <c r="Y171" i="21"/>
  <c r="Y180" i="21"/>
  <c r="Y297" i="21"/>
  <c r="Y57" i="21"/>
  <c r="M4" i="14"/>
  <c r="J4" i="14"/>
  <c r="K4" i="14"/>
  <c r="L4" i="14"/>
  <c r="E51" i="1"/>
  <c r="G45" i="1"/>
  <c r="F45" i="1"/>
  <c r="E45" i="1"/>
  <c r="D45" i="1"/>
  <c r="C5" i="3" s="1"/>
  <c r="E21" i="1"/>
  <c r="G15" i="1"/>
  <c r="F15" i="1"/>
  <c r="E15" i="1"/>
  <c r="B5" i="3" s="1"/>
  <c r="D15" i="1"/>
  <c r="D16" i="1" s="1"/>
  <c r="G50" i="27" l="1"/>
  <c r="G51" i="27" s="1"/>
  <c r="G2" i="32" s="1"/>
  <c r="I50" i="27"/>
  <c r="I51" i="27" s="1"/>
  <c r="I2" i="32" s="1"/>
  <c r="E50" i="27"/>
  <c r="E51" i="27" s="1"/>
  <c r="K50" i="27"/>
  <c r="K51" i="27" s="1"/>
  <c r="M50" i="27"/>
  <c r="M51" i="27" s="1"/>
  <c r="K2" i="32" s="1"/>
  <c r="C21" i="8"/>
  <c r="C19" i="34"/>
  <c r="C19" i="38"/>
  <c r="C19" i="37"/>
  <c r="D14" i="28"/>
  <c r="D16" i="13" s="1"/>
  <c r="L50" i="27"/>
  <c r="L51" i="27" s="1"/>
  <c r="F50" i="27"/>
  <c r="F51" i="27" s="1"/>
  <c r="D50" i="27"/>
  <c r="D51" i="27" s="1"/>
  <c r="D2" i="32" s="1"/>
  <c r="H50" i="27"/>
  <c r="H51" i="27" s="1"/>
  <c r="J50" i="27"/>
  <c r="J51" i="27" s="1"/>
  <c r="B19" i="34"/>
  <c r="B19" i="37"/>
  <c r="B19" i="38"/>
  <c r="B14" i="28"/>
  <c r="C14" i="28"/>
  <c r="C16" i="13" s="1"/>
  <c r="E14" i="28"/>
  <c r="E16" i="13" s="1"/>
  <c r="B10" i="3"/>
  <c r="D51" i="24"/>
  <c r="H51" i="24"/>
  <c r="F51" i="24"/>
  <c r="J51" i="24"/>
  <c r="H50" i="24"/>
  <c r="L51" i="24"/>
  <c r="E51" i="24"/>
  <c r="K51" i="24"/>
  <c r="J50" i="24"/>
  <c r="G51" i="24"/>
  <c r="I51" i="24"/>
  <c r="F50" i="24"/>
  <c r="M51" i="24"/>
  <c r="L50" i="24"/>
  <c r="B51" i="24"/>
  <c r="B19" i="23"/>
  <c r="B50" i="24"/>
  <c r="D50" i="24"/>
  <c r="C10" i="3"/>
  <c r="K50" i="24"/>
  <c r="I50" i="24"/>
  <c r="G50" i="24"/>
  <c r="M50" i="24"/>
  <c r="C19" i="23"/>
  <c r="C51" i="24"/>
  <c r="C50" i="24"/>
  <c r="E50" i="24"/>
  <c r="K50" i="22"/>
  <c r="G50" i="20"/>
  <c r="M50" i="20"/>
  <c r="C51" i="22"/>
  <c r="K50" i="20"/>
  <c r="I50" i="20"/>
  <c r="E50" i="22"/>
  <c r="G50" i="22"/>
  <c r="C50" i="22"/>
  <c r="I50" i="22"/>
  <c r="M50" i="22"/>
  <c r="E15" i="21"/>
  <c r="J51" i="22"/>
  <c r="K51" i="22"/>
  <c r="D50" i="22"/>
  <c r="B51" i="22"/>
  <c r="L51" i="22"/>
  <c r="H51" i="22"/>
  <c r="J50" i="22"/>
  <c r="D51" i="22"/>
  <c r="L50" i="22"/>
  <c r="F50" i="20"/>
  <c r="L50" i="20"/>
  <c r="M51" i="22"/>
  <c r="H50" i="20"/>
  <c r="F51" i="22"/>
  <c r="J50" i="20"/>
  <c r="E51" i="22"/>
  <c r="I51" i="22"/>
  <c r="G51" i="22"/>
  <c r="B50" i="20"/>
  <c r="F50" i="22"/>
  <c r="B50" i="22"/>
  <c r="H50" i="22"/>
  <c r="B15" i="21"/>
  <c r="C15" i="21"/>
  <c r="D15" i="21"/>
  <c r="D50" i="20"/>
  <c r="C50" i="20"/>
  <c r="E50" i="20"/>
  <c r="H3" i="15"/>
  <c r="J3" i="15"/>
  <c r="B5" i="15"/>
  <c r="H4" i="15"/>
  <c r="L4" i="15"/>
  <c r="F5" i="15"/>
  <c r="H5" i="15"/>
  <c r="F3" i="15"/>
  <c r="J4" i="15"/>
  <c r="L5" i="15"/>
  <c r="D3" i="15"/>
  <c r="J5" i="15"/>
  <c r="L3" i="15"/>
  <c r="F4" i="15"/>
  <c r="D5" i="15"/>
  <c r="B4" i="15"/>
  <c r="D4" i="15"/>
  <c r="B3" i="15"/>
  <c r="K5" i="15"/>
  <c r="M3" i="15"/>
  <c r="M4" i="15"/>
  <c r="M5" i="15"/>
  <c r="G4" i="15"/>
  <c r="G5" i="15"/>
  <c r="G3" i="15"/>
  <c r="C5" i="15"/>
  <c r="K4" i="15"/>
  <c r="K3" i="15"/>
  <c r="C4" i="15"/>
  <c r="C3" i="15"/>
  <c r="I4" i="15"/>
  <c r="I5" i="15"/>
  <c r="I3" i="15"/>
  <c r="E5" i="15"/>
  <c r="E3" i="15"/>
  <c r="E4" i="15"/>
  <c r="D46" i="1"/>
  <c r="E50" i="1" s="1"/>
  <c r="E20" i="1"/>
  <c r="B2" i="32" l="1"/>
  <c r="D16" i="30"/>
  <c r="C16" i="30"/>
  <c r="B16" i="13"/>
  <c r="B16" i="30"/>
  <c r="H2" i="32"/>
  <c r="E33" i="28"/>
  <c r="B2" i="39"/>
  <c r="B2" i="35"/>
  <c r="F2" i="32"/>
  <c r="D33" i="28"/>
  <c r="B33" i="28"/>
  <c r="C2" i="32"/>
  <c r="C20" i="38"/>
  <c r="C21" i="38" s="1"/>
  <c r="D3" i="39"/>
  <c r="D2" i="39"/>
  <c r="B20" i="38"/>
  <c r="B21" i="38" s="1"/>
  <c r="J2" i="32"/>
  <c r="G33" i="28"/>
  <c r="E16" i="30"/>
  <c r="B20" i="37"/>
  <c r="B21" i="37" s="1"/>
  <c r="C2" i="39"/>
  <c r="B3" i="39"/>
  <c r="C2" i="35"/>
  <c r="C33" i="28"/>
  <c r="E2" i="32"/>
  <c r="C3" i="39"/>
  <c r="C20" i="37"/>
  <c r="C21" i="37" s="1"/>
  <c r="B22" i="23"/>
  <c r="C7" i="25"/>
  <c r="M53" i="24"/>
  <c r="B3" i="25"/>
  <c r="D53" i="24"/>
  <c r="B6" i="25"/>
  <c r="J53" i="24"/>
  <c r="E4" i="25"/>
  <c r="C4" i="25"/>
  <c r="G53" i="24"/>
  <c r="E7" i="25"/>
  <c r="B7" i="25"/>
  <c r="L52" i="24"/>
  <c r="C3" i="25"/>
  <c r="D3" i="25"/>
  <c r="E3" i="25"/>
  <c r="C35" i="21"/>
  <c r="E5" i="25"/>
  <c r="B5" i="25"/>
  <c r="E35" i="21"/>
  <c r="D5" i="25"/>
  <c r="C5" i="25"/>
  <c r="B4" i="25"/>
  <c r="D35" i="21"/>
  <c r="C22" i="23"/>
  <c r="C6" i="25"/>
  <c r="K53" i="24"/>
  <c r="E2" i="25"/>
  <c r="C2" i="25"/>
  <c r="D2" i="25"/>
  <c r="C52" i="24"/>
  <c r="B2" i="25"/>
  <c r="I53" i="24"/>
  <c r="I52" i="24"/>
  <c r="K5" i="14"/>
  <c r="D8" i="15"/>
  <c r="D9" i="15"/>
  <c r="B8" i="15"/>
  <c r="B9" i="15"/>
  <c r="J9" i="15"/>
  <c r="J8" i="15"/>
  <c r="F8" i="15"/>
  <c r="F9" i="15"/>
  <c r="H8" i="15"/>
  <c r="H9" i="15"/>
  <c r="L8" i="15"/>
  <c r="L9" i="15"/>
  <c r="G8" i="15"/>
  <c r="G9" i="15"/>
  <c r="I9" i="15"/>
  <c r="I8" i="15"/>
  <c r="L5" i="14"/>
  <c r="M5" i="14"/>
  <c r="J5" i="14"/>
  <c r="K8" i="15"/>
  <c r="K9" i="15"/>
  <c r="M9" i="15"/>
  <c r="M8" i="15"/>
  <c r="C8" i="15"/>
  <c r="C9" i="15"/>
  <c r="E8" i="15"/>
  <c r="E9" i="15"/>
  <c r="E13" i="28" l="1"/>
  <c r="G52" i="24"/>
  <c r="M52" i="24"/>
  <c r="G35" i="21"/>
  <c r="D52" i="24"/>
  <c r="K52" i="24"/>
  <c r="J52" i="24"/>
  <c r="E53" i="24"/>
  <c r="L53" i="24"/>
  <c r="H52" i="24"/>
  <c r="E52" i="24"/>
  <c r="M2" i="25"/>
  <c r="H53" i="24"/>
  <c r="J2" i="25"/>
  <c r="L2" i="25"/>
  <c r="K2" i="25"/>
  <c r="F53" i="24"/>
  <c r="C53" i="24"/>
  <c r="F52" i="24"/>
  <c r="B52" i="24"/>
  <c r="B35" i="21"/>
  <c r="B53" i="24"/>
  <c r="F10" i="15"/>
  <c r="J10" i="15"/>
  <c r="B10" i="15"/>
  <c r="L10" i="15"/>
  <c r="H10" i="15"/>
  <c r="D10" i="15"/>
  <c r="G10" i="15"/>
  <c r="I10" i="15"/>
  <c r="K10" i="15"/>
  <c r="E10" i="15"/>
  <c r="C10" i="15"/>
  <c r="M10" i="15"/>
  <c r="E3" i="17"/>
  <c r="AB344" i="28" l="1"/>
  <c r="AB76" i="28"/>
  <c r="AB104" i="28"/>
  <c r="AB44" i="28"/>
  <c r="AB134" i="28"/>
  <c r="AB157" i="28"/>
  <c r="AB28" i="28"/>
  <c r="AB368" i="28"/>
  <c r="AB365" i="28"/>
  <c r="AB236" i="28"/>
  <c r="AB199" i="28"/>
  <c r="AB5" i="28"/>
  <c r="AB95" i="28"/>
  <c r="AB228" i="28"/>
  <c r="AB373" i="28"/>
  <c r="AB213" i="28"/>
  <c r="AB358" i="28"/>
  <c r="AB375" i="28"/>
  <c r="AB315" i="28"/>
  <c r="AB60" i="28"/>
  <c r="AB98" i="28"/>
  <c r="AB34" i="28"/>
  <c r="AB132" i="28"/>
  <c r="AB317" i="28"/>
  <c r="AB57" i="28"/>
  <c r="AB307" i="28"/>
  <c r="AB47" i="28"/>
  <c r="AB90" i="28"/>
  <c r="AB56" i="28"/>
  <c r="AB63" i="28"/>
  <c r="AB356" i="28"/>
  <c r="AB119" i="28"/>
  <c r="AB37" i="28"/>
  <c r="AB220" i="28"/>
  <c r="AB196" i="28"/>
  <c r="AB166" i="28"/>
  <c r="AB382" i="28"/>
  <c r="AB363" i="28"/>
  <c r="AB20" i="28"/>
  <c r="AB160" i="28"/>
  <c r="AB314" i="28"/>
  <c r="AB43" i="28"/>
  <c r="AB216" i="28"/>
  <c r="AB214" i="28"/>
  <c r="AB351" i="28"/>
  <c r="AB139" i="28"/>
  <c r="AB176" i="28"/>
  <c r="AB191" i="28"/>
  <c r="AB272" i="28"/>
  <c r="AB312" i="28"/>
  <c r="AB230" i="28"/>
  <c r="AB376" i="28"/>
  <c r="AB300" i="28"/>
  <c r="AB192" i="28"/>
  <c r="AB146" i="28"/>
  <c r="AB64" i="28"/>
  <c r="AB36" i="28"/>
  <c r="AB83" i="28"/>
  <c r="AB391" i="28"/>
  <c r="AB108" i="28"/>
  <c r="AB359" i="28"/>
  <c r="AB58" i="28"/>
  <c r="AB305" i="28"/>
  <c r="AB167" i="28"/>
  <c r="AB19" i="28"/>
  <c r="AB342" i="28"/>
  <c r="AB328" i="28"/>
  <c r="AB14" i="28"/>
  <c r="AB247" i="28"/>
  <c r="AB225" i="28"/>
  <c r="AB118" i="28"/>
  <c r="AB316" i="28"/>
  <c r="AB140" i="28"/>
  <c r="AB254" i="28"/>
  <c r="AB392" i="28"/>
  <c r="AB88" i="28"/>
  <c r="AB238" i="28"/>
  <c r="AB346" i="28"/>
  <c r="AB35" i="28"/>
  <c r="AB318" i="28"/>
  <c r="AB311" i="28"/>
  <c r="AB361" i="28"/>
  <c r="AB120" i="28"/>
  <c r="AB97" i="28"/>
  <c r="AB143" i="28"/>
  <c r="AB360" i="28"/>
  <c r="AB371" i="28"/>
  <c r="AB103" i="28"/>
  <c r="AB124" i="28"/>
  <c r="AB99" i="28"/>
  <c r="AB11" i="28"/>
  <c r="AB323" i="28"/>
  <c r="AB155" i="28"/>
  <c r="AB381" i="28"/>
  <c r="AB102" i="28"/>
  <c r="AB42" i="28"/>
  <c r="AB86" i="28"/>
  <c r="AB87" i="28"/>
  <c r="AB388" i="28"/>
  <c r="AB193" i="28"/>
  <c r="AB219" i="28"/>
  <c r="AB115" i="28"/>
  <c r="AB291" i="28"/>
  <c r="AB141" i="28"/>
  <c r="AB29" i="28"/>
  <c r="AB270" i="28"/>
  <c r="AB347" i="28"/>
  <c r="AB110" i="28"/>
  <c r="AB336" i="28"/>
  <c r="AB25" i="28"/>
  <c r="AB197" i="28"/>
  <c r="AB52" i="28"/>
  <c r="AB306" i="28"/>
  <c r="AB169" i="28"/>
  <c r="AB279" i="28"/>
  <c r="AB244" i="28"/>
  <c r="AB178" i="28"/>
  <c r="AB223" i="28"/>
  <c r="AB380" i="28"/>
  <c r="AB151" i="28"/>
  <c r="AB277" i="28"/>
  <c r="AB32" i="28"/>
  <c r="AB288" i="28"/>
  <c r="AB190" i="28"/>
  <c r="AB3" i="28"/>
  <c r="AB107" i="28"/>
  <c r="AB135" i="28"/>
  <c r="AB81" i="28"/>
  <c r="AB16" i="28"/>
  <c r="AB263" i="28"/>
  <c r="AB233" i="28"/>
  <c r="AB153" i="28"/>
  <c r="AB131" i="28"/>
  <c r="AB21" i="28"/>
  <c r="AB369" i="28"/>
  <c r="AB85" i="28"/>
  <c r="AB68" i="28"/>
  <c r="AB173" i="28"/>
  <c r="AB200" i="28"/>
  <c r="AB357" i="28"/>
  <c r="AB189" i="28"/>
  <c r="AB114" i="28"/>
  <c r="AB285" i="28"/>
  <c r="AB202" i="28"/>
  <c r="AB92" i="28"/>
  <c r="AB253" i="28"/>
  <c r="AB265" i="28"/>
  <c r="AB278" i="28"/>
  <c r="AB195" i="28"/>
  <c r="AB352" i="28"/>
  <c r="AB262" i="28"/>
  <c r="AB89" i="28"/>
  <c r="AB49" i="28"/>
  <c r="AB310" i="28"/>
  <c r="AB96" i="28"/>
  <c r="AB210" i="28"/>
  <c r="AB387" i="28"/>
  <c r="AB322" i="28"/>
  <c r="AB396" i="28"/>
  <c r="AB30" i="28"/>
  <c r="AB127" i="28"/>
  <c r="AB330" i="28"/>
  <c r="AB67" i="28"/>
  <c r="AB203" i="28"/>
  <c r="AB259" i="28"/>
  <c r="AB313" i="28"/>
  <c r="AB150" i="28"/>
  <c r="AB321" i="28"/>
  <c r="AB164" i="28"/>
  <c r="AB126" i="28"/>
  <c r="AB170" i="28"/>
  <c r="AB337" i="28"/>
  <c r="AB79" i="28"/>
  <c r="AB100" i="28"/>
  <c r="AB258" i="28"/>
  <c r="AB182" i="28"/>
  <c r="AB237" i="28"/>
  <c r="AB329" i="28"/>
  <c r="AB390" i="28"/>
  <c r="AB304" i="28"/>
  <c r="AB161" i="28"/>
  <c r="AB177" i="28"/>
  <c r="AB269" i="28"/>
  <c r="AB374" i="28"/>
  <c r="AB174" i="28"/>
  <c r="AB54" i="28"/>
  <c r="AB55" i="28"/>
  <c r="AB297" i="28"/>
  <c r="AB194" i="28"/>
  <c r="AB187" i="28"/>
  <c r="AB255" i="28"/>
  <c r="AB261" i="28"/>
  <c r="AB289" i="28"/>
  <c r="AB343" i="28"/>
  <c r="AB246" i="28"/>
  <c r="AB18" i="28"/>
  <c r="AB8" i="28"/>
  <c r="AB48" i="28"/>
  <c r="AB208" i="28"/>
  <c r="AB144" i="28"/>
  <c r="AB275" i="28"/>
  <c r="AB229" i="28"/>
  <c r="AB378" i="28"/>
  <c r="AB267" i="28"/>
  <c r="AB75" i="28"/>
  <c r="AB23" i="28"/>
  <c r="AB154" i="28"/>
  <c r="AB123" i="28"/>
  <c r="AB77" i="28"/>
  <c r="AB256" i="28"/>
  <c r="AB319" i="28"/>
  <c r="AB128" i="28"/>
  <c r="AB398" i="28"/>
  <c r="AB224" i="28"/>
  <c r="AB377" i="28"/>
  <c r="AB106" i="28"/>
  <c r="AB4" i="28"/>
  <c r="AB211" i="28"/>
  <c r="AB298" i="28"/>
  <c r="AB209" i="28"/>
  <c r="AB184" i="28"/>
  <c r="AB188" i="28"/>
  <c r="AB159" i="28"/>
  <c r="AB232" i="28"/>
  <c r="AB158" i="28"/>
  <c r="AB245" i="28"/>
  <c r="AB175" i="28"/>
  <c r="AB61" i="28"/>
  <c r="AB69" i="28"/>
  <c r="AB65" i="28"/>
  <c r="AB218" i="28"/>
  <c r="AB101" i="28"/>
  <c r="AB295" i="28"/>
  <c r="AB372" i="28"/>
  <c r="AB393" i="28"/>
  <c r="AB280" i="28"/>
  <c r="AB145" i="28"/>
  <c r="AB183" i="28"/>
  <c r="AB281" i="28"/>
  <c r="AB74" i="28"/>
  <c r="AB394" i="28"/>
  <c r="AB239" i="28"/>
  <c r="AB162" i="28"/>
  <c r="AB59" i="28"/>
  <c r="AB249" i="28"/>
  <c r="AB13" i="28"/>
  <c r="AB287" i="28"/>
  <c r="AB235" i="28"/>
  <c r="AB324" i="28"/>
  <c r="AB340" i="28"/>
  <c r="AB165" i="28"/>
  <c r="AB70" i="28"/>
  <c r="AB293" i="28"/>
  <c r="AB41" i="28"/>
  <c r="AB201" i="28"/>
  <c r="AB142" i="28"/>
  <c r="AB242" i="28"/>
  <c r="AB320" i="28"/>
  <c r="AB217" i="28"/>
  <c r="AB9" i="28"/>
  <c r="AB163" i="28"/>
  <c r="AB349" i="28"/>
  <c r="AB384" i="28"/>
  <c r="AB73" i="28"/>
  <c r="AB397" i="28"/>
  <c r="AB286" i="28"/>
  <c r="AB271" i="28"/>
  <c r="AB251" i="28"/>
  <c r="AB2" i="28"/>
  <c r="AB274" i="28"/>
  <c r="AB122" i="28"/>
  <c r="AB355" i="28"/>
  <c r="AB117" i="28"/>
  <c r="AB268" i="28"/>
  <c r="AB309" i="28"/>
  <c r="AB345" i="28"/>
  <c r="AB348" i="28"/>
  <c r="AB276" i="28"/>
  <c r="AB82" i="28"/>
  <c r="AB181" i="28"/>
  <c r="AB147" i="28"/>
  <c r="AB294" i="28"/>
  <c r="AB227" i="28"/>
  <c r="AB212" i="28"/>
  <c r="AB26" i="28"/>
  <c r="AB46" i="28"/>
  <c r="AB241" i="28"/>
  <c r="AB15" i="28"/>
  <c r="AB33" i="28"/>
  <c r="AB149" i="28"/>
  <c r="AB133" i="28"/>
  <c r="AB248" i="28"/>
  <c r="AB389" i="28"/>
  <c r="AB399" i="28"/>
  <c r="AB137" i="28"/>
  <c r="AB84" i="28"/>
  <c r="AB367" i="28"/>
  <c r="AB257" i="28"/>
  <c r="AB364" i="28"/>
  <c r="AB24" i="28"/>
  <c r="AB303" i="28"/>
  <c r="AB53" i="28"/>
  <c r="AB362" i="28"/>
  <c r="AB152" i="28"/>
  <c r="AB204" i="28"/>
  <c r="AB292" i="28"/>
  <c r="AB156" i="28"/>
  <c r="AB383" i="28"/>
  <c r="AB250" i="28"/>
  <c r="AB283" i="28"/>
  <c r="AB22" i="28"/>
  <c r="AB27" i="28"/>
  <c r="AB10" i="28"/>
  <c r="AB353" i="28"/>
  <c r="AB335" i="28"/>
  <c r="AB7" i="28"/>
  <c r="AB180" i="28"/>
  <c r="AB350" i="28"/>
  <c r="AB17" i="28"/>
  <c r="AB66" i="28"/>
  <c r="AB130" i="28"/>
  <c r="AB168" i="28"/>
  <c r="AB111" i="28"/>
  <c r="AB179" i="28"/>
  <c r="AB80" i="28"/>
  <c r="AB366" i="28"/>
  <c r="AB71" i="28"/>
  <c r="AB113" i="28"/>
  <c r="AB299" i="28"/>
  <c r="AB172" i="28"/>
  <c r="AB327" i="28"/>
  <c r="AB333" i="28"/>
  <c r="AB264" i="28"/>
  <c r="AB93" i="28"/>
  <c r="AB332" i="28"/>
  <c r="AB326" i="28"/>
  <c r="AB31" i="28"/>
  <c r="AB370" i="28"/>
  <c r="AB116" i="28"/>
  <c r="AB198" i="28"/>
  <c r="AB282" i="28"/>
  <c r="AB400" i="28"/>
  <c r="AB395" i="28"/>
  <c r="AB129" i="28"/>
  <c r="AB260" i="28"/>
  <c r="AB138" i="28"/>
  <c r="AB231" i="28"/>
  <c r="AB338" i="28"/>
  <c r="AB39" i="28"/>
  <c r="AB38" i="28"/>
  <c r="AB40" i="28"/>
  <c r="AB12" i="28"/>
  <c r="AB379" i="28"/>
  <c r="AB221" i="28"/>
  <c r="AB243" i="28"/>
  <c r="AB112" i="28"/>
  <c r="AB266" i="28"/>
  <c r="AB226" i="28"/>
  <c r="AB308" i="28"/>
  <c r="AB341" i="28"/>
  <c r="AB301" i="28"/>
  <c r="AB207" i="28"/>
  <c r="AB339" i="28"/>
  <c r="AB94" i="28"/>
  <c r="AB78" i="28"/>
  <c r="AB205" i="28"/>
  <c r="AB331" i="28"/>
  <c r="AB222" i="28"/>
  <c r="AB105" i="28"/>
  <c r="AB334" i="28"/>
  <c r="AB72" i="28"/>
  <c r="AB109" i="28"/>
  <c r="AB62" i="28"/>
  <c r="AB302" i="28"/>
  <c r="AB185" i="28"/>
  <c r="AB290" i="28"/>
  <c r="AB186" i="28"/>
  <c r="AB125" i="28"/>
  <c r="AB234" i="28"/>
  <c r="AB354" i="28"/>
  <c r="AB91" i="28"/>
  <c r="AB50" i="28"/>
  <c r="AB136" i="28"/>
  <c r="AB252" i="28"/>
  <c r="AB273" i="28"/>
  <c r="AB385" i="28"/>
  <c r="AB284" i="28"/>
  <c r="AB171" i="28"/>
  <c r="AB45" i="28"/>
  <c r="AB6" i="28"/>
  <c r="AB51" i="28"/>
  <c r="AB148" i="28"/>
  <c r="AB215" i="28"/>
  <c r="AB386" i="28"/>
  <c r="AB325" i="28"/>
  <c r="AB240" i="28"/>
  <c r="AB121" i="28"/>
  <c r="AB296" i="28"/>
  <c r="AB206" i="28"/>
  <c r="E24" i="17"/>
  <c r="E53" i="17"/>
  <c r="E94" i="17"/>
  <c r="E36" i="17"/>
  <c r="E18" i="17"/>
  <c r="E14" i="17"/>
  <c r="E21" i="17"/>
  <c r="E58" i="17"/>
  <c r="E95" i="17"/>
  <c r="E60" i="17"/>
  <c r="E13" i="17"/>
  <c r="E39" i="17"/>
  <c r="E49" i="17"/>
  <c r="E40" i="17"/>
  <c r="E64" i="17"/>
  <c r="E82" i="17"/>
  <c r="E52" i="17"/>
  <c r="E45" i="17"/>
  <c r="E63" i="17"/>
  <c r="E50" i="17"/>
  <c r="E85" i="17"/>
  <c r="E72" i="17"/>
  <c r="E38" i="17"/>
  <c r="E25" i="17"/>
  <c r="E37" i="17"/>
  <c r="E26" i="17"/>
  <c r="E91" i="17"/>
  <c r="E102" i="17"/>
  <c r="E16" i="17"/>
  <c r="E67" i="17"/>
  <c r="E33" i="17"/>
  <c r="E44" i="17"/>
  <c r="E9" i="17"/>
  <c r="E89" i="17"/>
  <c r="E15" i="17"/>
  <c r="E79" i="17"/>
  <c r="E76" i="17"/>
  <c r="E57" i="17"/>
  <c r="E27" i="17"/>
  <c r="E98" i="17"/>
  <c r="E69" i="17"/>
  <c r="E81" i="17"/>
  <c r="E22" i="17"/>
  <c r="E10" i="17"/>
  <c r="E80" i="17"/>
  <c r="E92" i="17"/>
  <c r="E42" i="17"/>
  <c r="E41" i="17"/>
  <c r="E46" i="17"/>
  <c r="E23" i="17"/>
  <c r="E11" i="17"/>
  <c r="E6" i="17"/>
  <c r="E73" i="17"/>
  <c r="E99" i="17"/>
  <c r="E75" i="17"/>
  <c r="E100" i="17"/>
  <c r="E7" i="17"/>
  <c r="E61" i="17"/>
  <c r="E28" i="17"/>
  <c r="E96" i="17"/>
  <c r="E34" i="17"/>
  <c r="E77" i="17"/>
  <c r="E68" i="17"/>
  <c r="E71" i="17"/>
  <c r="E66" i="17"/>
  <c r="E51" i="17"/>
  <c r="E43" i="17"/>
  <c r="E32" i="17"/>
  <c r="E35" i="17"/>
  <c r="E90" i="17"/>
  <c r="E8" i="17"/>
  <c r="E84" i="17"/>
  <c r="E70" i="17"/>
  <c r="E59" i="17"/>
  <c r="E19" i="17"/>
  <c r="E97" i="17"/>
  <c r="E4" i="17"/>
  <c r="E74" i="17"/>
  <c r="E55" i="17"/>
  <c r="E17" i="17"/>
  <c r="E5" i="17"/>
  <c r="E88" i="17"/>
  <c r="E48" i="17"/>
  <c r="E54" i="17"/>
  <c r="E56" i="17"/>
  <c r="E47" i="17"/>
  <c r="E78" i="17"/>
  <c r="E93" i="17"/>
  <c r="E101" i="17"/>
  <c r="E62" i="17"/>
  <c r="E65" i="17"/>
  <c r="E30" i="17"/>
  <c r="E31" i="17"/>
  <c r="E87" i="17"/>
  <c r="E20" i="17"/>
  <c r="E12" i="17"/>
  <c r="E86" i="17"/>
  <c r="E83" i="17"/>
  <c r="E29" i="17"/>
</calcChain>
</file>

<file path=xl/sharedStrings.xml><?xml version="1.0" encoding="utf-8"?>
<sst xmlns="http://schemas.openxmlformats.org/spreadsheetml/2006/main" count="2382" uniqueCount="403">
  <si>
    <t>Estimate TCO Medclair Denmark, all prices in DKK, NB Excludes work time for maintenence.</t>
  </si>
  <si>
    <t>Mobile unit (MDU)</t>
  </si>
  <si>
    <t>Year</t>
  </si>
  <si>
    <t>Purchase price</t>
  </si>
  <si>
    <t>Regular service items</t>
  </si>
  <si>
    <t>Non regular (est)</t>
  </si>
  <si>
    <t>Major overhaul</t>
  </si>
  <si>
    <t>Work time (h)</t>
  </si>
  <si>
    <t>10 years</t>
  </si>
  <si>
    <t>Cost per year est:</t>
  </si>
  <si>
    <t>Usage per year:</t>
  </si>
  <si>
    <t>KG N2O decomposed per year (childbirth):</t>
  </si>
  <si>
    <t>Cost per treatment DKK:</t>
  </si>
  <si>
    <t>CO2e reduced per year:</t>
  </si>
  <si>
    <t>Central unit (CDU)</t>
  </si>
  <si>
    <t>20 years</t>
  </si>
  <si>
    <t>Discount rate</t>
  </si>
  <si>
    <t>https://www.nationalbanken.dk/en/what-we-do/stable-prices-monetary-policy-and-the-danish-economy/official-interest-rates</t>
  </si>
  <si>
    <t>MDU</t>
  </si>
  <si>
    <t>CDU</t>
  </si>
  <si>
    <t>Annualized cost</t>
  </si>
  <si>
    <t>O&amp;M</t>
  </si>
  <si>
    <t>Limit</t>
  </si>
  <si>
    <t>kr/ton CO2e decomposed</t>
  </si>
  <si>
    <t>ton CO2e</t>
  </si>
  <si>
    <t>GWP</t>
  </si>
  <si>
    <t>kg N2O</t>
  </si>
  <si>
    <t>kg CO2e</t>
  </si>
  <si>
    <t>Unit</t>
  </si>
  <si>
    <t>Daliy operation w. N2O</t>
  </si>
  <si>
    <t>hours</t>
  </si>
  <si>
    <t>Start up time</t>
  </si>
  <si>
    <t>Rooms</t>
  </si>
  <si>
    <t>Energy start up</t>
  </si>
  <si>
    <t>W</t>
  </si>
  <si>
    <t>Energy operation</t>
  </si>
  <si>
    <t>Birth pr room pr day</t>
  </si>
  <si>
    <t>N2O used pr birth</t>
  </si>
  <si>
    <t>yr</t>
  </si>
  <si>
    <t>Daily energy operation</t>
  </si>
  <si>
    <t>kWh</t>
  </si>
  <si>
    <t>CDU without start up</t>
  </si>
  <si>
    <t>Amount of birth handled daliy</t>
  </si>
  <si>
    <t>Amount of N2O handled daliy</t>
  </si>
  <si>
    <t>Daily N2O emissions</t>
  </si>
  <si>
    <t>Daily 4L cylinder consumption</t>
  </si>
  <si>
    <t>Daily 50L cylinder consumption</t>
  </si>
  <si>
    <t>Yearly energy use</t>
  </si>
  <si>
    <t>Yearly birth handled</t>
  </si>
  <si>
    <t>Yearly N2O handled</t>
  </si>
  <si>
    <t>Worst case decomposed</t>
  </si>
  <si>
    <t>Worst case emissions</t>
  </si>
  <si>
    <t>Worst case energy pr decomposed N2O</t>
  </si>
  <si>
    <t>ton CO2e/kWh</t>
  </si>
  <si>
    <t>Best case decomposed</t>
  </si>
  <si>
    <t>Best case emissions</t>
  </si>
  <si>
    <t>Best case energy pr decomposed N2O</t>
  </si>
  <si>
    <t>Average</t>
  </si>
  <si>
    <t>Variance</t>
  </si>
  <si>
    <t>Standard deviation</t>
  </si>
  <si>
    <t>Production impact</t>
  </si>
  <si>
    <t>Used machine pr day</t>
  </si>
  <si>
    <t>Used machine pr birth</t>
  </si>
  <si>
    <t>Decomposition efficiency</t>
  </si>
  <si>
    <t>50 L remaning ~</t>
  </si>
  <si>
    <t>Mask capture rate</t>
  </si>
  <si>
    <t>Total</t>
  </si>
  <si>
    <t>Possibe decomp.</t>
  </si>
  <si>
    <t>Emissions</t>
  </si>
  <si>
    <t>Energy emissions</t>
  </si>
  <si>
    <t>kg CO2e/kWh</t>
  </si>
  <si>
    <t>market for electricity, low voltage</t>
  </si>
  <si>
    <t>Production Impact</t>
  </si>
  <si>
    <t>Amount of N2O handled pr birth</t>
  </si>
  <si>
    <t>1 birth</t>
  </si>
  <si>
    <t>Electricity impact</t>
  </si>
  <si>
    <t>Electricity</t>
  </si>
  <si>
    <t>Electricity price</t>
  </si>
  <si>
    <t>https://www.dst.dk/da/Statistik/emner/miljoe-og-energi/energiforbrug-og-energipriser/energipriser</t>
  </si>
  <si>
    <t>kr/kWh</t>
  </si>
  <si>
    <t>EOL</t>
  </si>
  <si>
    <t>EoL MDU</t>
  </si>
  <si>
    <t>EoL MDU sc2</t>
  </si>
  <si>
    <t>EoL MDU sc3</t>
  </si>
  <si>
    <t>EoL CDU</t>
  </si>
  <si>
    <t>EoL CDU sc2</t>
  </si>
  <si>
    <t>EoL CDU sc3</t>
  </si>
  <si>
    <t>Alu cylinder</t>
  </si>
  <si>
    <t>Steel cylinder</t>
  </si>
  <si>
    <t>EoL 4L cylinder</t>
  </si>
  <si>
    <t>EoL 50L cylinder</t>
  </si>
  <si>
    <t>EoL DU</t>
  </si>
  <si>
    <t>Production impact DU</t>
  </si>
  <si>
    <t>Production impact cylinder</t>
  </si>
  <si>
    <t>EoL cylinder</t>
  </si>
  <si>
    <t>Emissions from N2O</t>
  </si>
  <si>
    <t>Operations</t>
  </si>
  <si>
    <t>Use emissions MDU</t>
  </si>
  <si>
    <t>Use emissions CDU</t>
  </si>
  <si>
    <t>MDU impact</t>
  </si>
  <si>
    <t>CDU impact</t>
  </si>
  <si>
    <t>Emissions (no MDU)</t>
  </si>
  <si>
    <t>Emissions (no CDU)</t>
  </si>
  <si>
    <t>Emissions MDU</t>
  </si>
  <si>
    <t>Emissions CDU</t>
  </si>
  <si>
    <t>Process</t>
  </si>
  <si>
    <t>Cost pr ton</t>
  </si>
  <si>
    <t>N2O emissions pr birth</t>
  </si>
  <si>
    <t>CO2e emissions pr birth</t>
  </si>
  <si>
    <t>kr</t>
  </si>
  <si>
    <t>Volume [L]</t>
  </si>
  <si>
    <t>50/50</t>
  </si>
  <si>
    <t>Kolding</t>
  </si>
  <si>
    <t>OUH</t>
  </si>
  <si>
    <t>Svendborg</t>
  </si>
  <si>
    <t>Esbjerg</t>
  </si>
  <si>
    <t>Aabenraa</t>
  </si>
  <si>
    <t>Vejle</t>
  </si>
  <si>
    <t>N2O [ton]</t>
  </si>
  <si>
    <t>N2O share</t>
  </si>
  <si>
    <t>50/50 N2O</t>
  </si>
  <si>
    <t>4 L cylinder</t>
  </si>
  <si>
    <t>50 L cylinder</t>
  </si>
  <si>
    <t>pr room</t>
  </si>
  <si>
    <t>Region Syddanmark</t>
  </si>
  <si>
    <t>Assens</t>
  </si>
  <si>
    <t>Faaborg-Midtfyn</t>
  </si>
  <si>
    <t>Kerteminde</t>
  </si>
  <si>
    <t>Langeland</t>
  </si>
  <si>
    <t>Middelfart</t>
  </si>
  <si>
    <t>Nordfyns</t>
  </si>
  <si>
    <t>Nyborg</t>
  </si>
  <si>
    <t>Odense</t>
  </si>
  <si>
    <t>Ærø</t>
  </si>
  <si>
    <t>Billund</t>
  </si>
  <si>
    <t>Fanø</t>
  </si>
  <si>
    <t>Fredericia</t>
  </si>
  <si>
    <t>Haderslev</t>
  </si>
  <si>
    <t>Sønderborg</t>
  </si>
  <si>
    <t>Tønder</t>
  </si>
  <si>
    <t>Varde</t>
  </si>
  <si>
    <t>Vejen</t>
  </si>
  <si>
    <t>Municipalities</t>
  </si>
  <si>
    <t>Hospital</t>
  </si>
  <si>
    <t>Share of birth</t>
  </si>
  <si>
    <t>Share of N2O use</t>
  </si>
  <si>
    <t>ton N2O used</t>
  </si>
  <si>
    <t>Births with N20 (63%)</t>
  </si>
  <si>
    <t>kg N2O pr birth</t>
  </si>
  <si>
    <t>4L cylinder share</t>
  </si>
  <si>
    <t>50L cylinder share</t>
  </si>
  <si>
    <t>50/50 share</t>
  </si>
  <si>
    <t>Svenborg</t>
  </si>
  <si>
    <t>Aabeenraa</t>
  </si>
  <si>
    <t>Alu cylinder | Alu cylinder | GLO | unit | Cylinder</t>
  </si>
  <si>
    <t>Steel cylinder | Steel cylinder | GLO | unit | Cylinder</t>
  </si>
  <si>
    <t>Alu cylinder | 50/50 cylinder | GLO | unit | Cylinder</t>
  </si>
  <si>
    <t>EoL cylinder | EoL 4L cylinder | GLO | unit | DU consequential final</t>
  </si>
  <si>
    <t>EoL cylinder | EoL 50L cylinder | GLO | unit | DU consequential final</t>
  </si>
  <si>
    <t>EoL cylinder | EoL 50/50 cylinder | GLO | unit | DU consequential final</t>
  </si>
  <si>
    <t>Amount of DU</t>
  </si>
  <si>
    <t>Rooms covered</t>
  </si>
  <si>
    <t>Births pr day</t>
  </si>
  <si>
    <t>Cost pr decomosed ton CO2e</t>
  </si>
  <si>
    <t>Amount of N2O handled pr day</t>
  </si>
  <si>
    <t xml:space="preserve"> </t>
  </si>
  <si>
    <t>Days</t>
  </si>
  <si>
    <t>K Use emissions MDU</t>
  </si>
  <si>
    <t>K MDU impact</t>
  </si>
  <si>
    <t>K Emissions MDU</t>
  </si>
  <si>
    <t>K Emissions (no MDU)</t>
  </si>
  <si>
    <t>K CDU impact</t>
  </si>
  <si>
    <t>K Emissions CDU</t>
  </si>
  <si>
    <t>K Emissions (no CDU)</t>
  </si>
  <si>
    <t>OUH Use emissions MDU</t>
  </si>
  <si>
    <t>OUH MDU impact</t>
  </si>
  <si>
    <t>OUH Emissions MDU</t>
  </si>
  <si>
    <t>OUH Emissions (no MDU)</t>
  </si>
  <si>
    <t>OUH Use emissions CDU</t>
  </si>
  <si>
    <t>OUH CDU impact</t>
  </si>
  <si>
    <t>OUH Emissions CDU</t>
  </si>
  <si>
    <t>OUH Emissions (no CDU)</t>
  </si>
  <si>
    <t>S Use emissions MDU</t>
  </si>
  <si>
    <t>S MDU impact</t>
  </si>
  <si>
    <t>S Emissions MDU</t>
  </si>
  <si>
    <t>S Emissions (no MDU)</t>
  </si>
  <si>
    <t>S Use emissions CDU</t>
  </si>
  <si>
    <t>S CDU impact</t>
  </si>
  <si>
    <t>S Emissions CDU</t>
  </si>
  <si>
    <t>S Emissions (no CDU)</t>
  </si>
  <si>
    <t>E Use emissions MDU</t>
  </si>
  <si>
    <t>E MDU impact</t>
  </si>
  <si>
    <t>E Emissions MDU</t>
  </si>
  <si>
    <t>E Emissions (no MDU)</t>
  </si>
  <si>
    <t>E Use emissions CDU</t>
  </si>
  <si>
    <t>E CDU impact</t>
  </si>
  <si>
    <t>E Emissions CDU</t>
  </si>
  <si>
    <t>E Emissions (no CDU)</t>
  </si>
  <si>
    <t>Aa Use emissions MDU</t>
  </si>
  <si>
    <t>Aa MDU impact</t>
  </si>
  <si>
    <t>Aa Emissions MDU</t>
  </si>
  <si>
    <t>Aa Emissions (no MDU)</t>
  </si>
  <si>
    <t>Aa Use emissions CDU</t>
  </si>
  <si>
    <t>Aa CDU impact</t>
  </si>
  <si>
    <t>Aa Emissions CDU</t>
  </si>
  <si>
    <t>Aa Emissions (no CDU)</t>
  </si>
  <si>
    <t>V Use emissions MDU</t>
  </si>
  <si>
    <t>V MDU impact</t>
  </si>
  <si>
    <t>V Emissions MDU</t>
  </si>
  <si>
    <t>V Emissions (no MDU)</t>
  </si>
  <si>
    <t>V Use emissions CDU</t>
  </si>
  <si>
    <t>V CDU impact</t>
  </si>
  <si>
    <t>V Emissions CDU</t>
  </si>
  <si>
    <t>V Emissions (no CDU)</t>
  </si>
  <si>
    <t>kr/ton decomp CO2e</t>
  </si>
  <si>
    <t>Electricity impact after 1 day</t>
  </si>
  <si>
    <t>K Use emissions CDU</t>
  </si>
  <si>
    <t>CO2e emissions pr day</t>
  </si>
  <si>
    <t>Cylinder pr day</t>
  </si>
  <si>
    <t>Annual capital payment</t>
  </si>
  <si>
    <t>Recommended</t>
  </si>
  <si>
    <t>Bought impact</t>
  </si>
  <si>
    <t>Emissions Bought</t>
  </si>
  <si>
    <t>Use emissions Bought</t>
  </si>
  <si>
    <t>Emissions (nothing Bought)</t>
  </si>
  <si>
    <t>Machine</t>
  </si>
  <si>
    <t>None</t>
  </si>
  <si>
    <t>Use emissions Rec</t>
  </si>
  <si>
    <t>Rec impact</t>
  </si>
  <si>
    <t>Emissions Rec</t>
  </si>
  <si>
    <t>Emissions (nothing Rec)</t>
  </si>
  <si>
    <t>Use emissions MDU tot</t>
  </si>
  <si>
    <t>MDU impact tot</t>
  </si>
  <si>
    <t>Emissions MDU tot</t>
  </si>
  <si>
    <t>Emissions (no MDU) tot</t>
  </si>
  <si>
    <t>Use emissions CDU tot</t>
  </si>
  <si>
    <t>CDU impact tot</t>
  </si>
  <si>
    <t>Emissions CDU tot</t>
  </si>
  <si>
    <t>Emissions (no CDU) tot</t>
  </si>
  <si>
    <t>Returned</t>
  </si>
  <si>
    <t>Amount of N2O pr birth</t>
  </si>
  <si>
    <t>Electricity use</t>
  </si>
  <si>
    <t>Cost pr decomosed ton CO2e (RS)</t>
  </si>
  <si>
    <t>Annual emissions</t>
  </si>
  <si>
    <t>kr/ton CO2e decomp</t>
  </si>
  <si>
    <t>Average hourly salary</t>
  </si>
  <si>
    <t>https://www.dst.dk/da/Statistik/emner/arbejde-og-indkomst/indkomst-og-loen/loen</t>
  </si>
  <si>
    <t>Salary</t>
  </si>
  <si>
    <t>basecase</t>
  </si>
  <si>
    <t>sc1</t>
  </si>
  <si>
    <t>sc2</t>
  </si>
  <si>
    <t>Births pr day handled</t>
  </si>
  <si>
    <t>Decomposed CO2e pr day</t>
  </si>
  <si>
    <t>Only MDU</t>
  </si>
  <si>
    <t>Only CDU</t>
  </si>
  <si>
    <t>Bought DU</t>
  </si>
  <si>
    <t>Birth pr day wiht N2O</t>
  </si>
  <si>
    <t>sc3</t>
  </si>
  <si>
    <t>sc4</t>
  </si>
  <si>
    <t>Intake rate</t>
  </si>
  <si>
    <t>L/min</t>
  </si>
  <si>
    <t>N2O densitity</t>
  </si>
  <si>
    <t>https://en.wikipedia.org/wiki/Nitrous_oxide</t>
  </si>
  <si>
    <t>g/L</t>
  </si>
  <si>
    <t>kg/L</t>
  </si>
  <si>
    <t>kg/min</t>
  </si>
  <si>
    <t>Tranport</t>
  </si>
  <si>
    <t>Ship</t>
  </si>
  <si>
    <t>km</t>
  </si>
  <si>
    <t>Truck</t>
  </si>
  <si>
    <t>EoL</t>
  </si>
  <si>
    <t>Statistical data</t>
  </si>
  <si>
    <t>Country</t>
  </si>
  <si>
    <t>Hospital name</t>
  </si>
  <si>
    <t>City</t>
  </si>
  <si>
    <t>Address</t>
  </si>
  <si>
    <t>Number of delivery rooms</t>
  </si>
  <si>
    <t>Childbirth/Year</t>
  </si>
  <si>
    <t>Denmark</t>
  </si>
  <si>
    <t>Odense/Svendborg</t>
  </si>
  <si>
    <t>Use emissions Rec2</t>
  </si>
  <si>
    <t>Rec2 impact</t>
  </si>
  <si>
    <t>Emissions Rec2</t>
  </si>
  <si>
    <t>Emissions (nothing Rec2)</t>
  </si>
  <si>
    <t>ton km</t>
  </si>
  <si>
    <t>50L</t>
  </si>
  <si>
    <t>4L</t>
  </si>
  <si>
    <t>Prod</t>
  </si>
  <si>
    <t>No DU</t>
  </si>
  <si>
    <t>DU</t>
  </si>
  <si>
    <t>CDU AIC</t>
  </si>
  <si>
    <t>CDU AAC</t>
  </si>
  <si>
    <t>MDU AAI</t>
  </si>
  <si>
    <t>MDU AAC</t>
  </si>
  <si>
    <t>CDU PME</t>
  </si>
  <si>
    <t>MDU PME</t>
  </si>
  <si>
    <t>Cylinder consumption pr operation</t>
  </si>
  <si>
    <t>Mass</t>
  </si>
  <si>
    <t>kg N2O in cylinders</t>
  </si>
  <si>
    <t>No DU annual emission</t>
  </si>
  <si>
    <t>Annual cost</t>
  </si>
  <si>
    <t>MDKK</t>
  </si>
  <si>
    <t>Eol cylinder</t>
  </si>
  <si>
    <t>RSMDU</t>
  </si>
  <si>
    <t>RSCDU</t>
  </si>
  <si>
    <t>RSPDU</t>
  </si>
  <si>
    <t>RSREC</t>
  </si>
  <si>
    <t>RSBASE</t>
  </si>
  <si>
    <t>This excel file contains the cylinder consumption in RSYD, cost, assumed decomposition rate, Inputs for the LCI of the FU, Breakeven graphs, calculation on numbers of births, comparison between the different hospital using Dus, and annual emissions and cost for those</t>
  </si>
  <si>
    <t>Based on the molar mass</t>
  </si>
  <si>
    <t>Cost pr birth</t>
  </si>
  <si>
    <t>Net savings</t>
  </si>
  <si>
    <t>KMDU</t>
  </si>
  <si>
    <t>KCDU</t>
  </si>
  <si>
    <t>OMDU</t>
  </si>
  <si>
    <t>OCDU</t>
  </si>
  <si>
    <t>SMDU</t>
  </si>
  <si>
    <t>SCDU</t>
  </si>
  <si>
    <t>EMDU</t>
  </si>
  <si>
    <t>ECDU</t>
  </si>
  <si>
    <t>VMDU</t>
  </si>
  <si>
    <t>VCDU</t>
  </si>
  <si>
    <t>Net saving</t>
  </si>
  <si>
    <t>Pr births</t>
  </si>
  <si>
    <t>kr/birth</t>
  </si>
  <si>
    <t>PME</t>
  </si>
  <si>
    <t>AIC</t>
  </si>
  <si>
    <t>AAC</t>
  </si>
  <si>
    <t>Handled</t>
  </si>
  <si>
    <t>Emitted</t>
  </si>
  <si>
    <t>Decomp</t>
  </si>
  <si>
    <t>Remaning</t>
  </si>
  <si>
    <t>Caputred</t>
  </si>
  <si>
    <t>Treated</t>
  </si>
  <si>
    <t>Share of DU pr birth</t>
  </si>
  <si>
    <t>Share of 50L cylinder consumption pr birth</t>
  </si>
  <si>
    <t>use of 50L pr birth pr room</t>
  </si>
  <si>
    <t>Births to empty</t>
  </si>
  <si>
    <t>Cylinder lifetime</t>
  </si>
  <si>
    <t>Maintenance interval</t>
  </si>
  <si>
    <t>Testing interval</t>
  </si>
  <si>
    <t>FU</t>
  </si>
  <si>
    <t>Refilling in the birth</t>
  </si>
  <si>
    <t>Maintenance in the birth</t>
  </si>
  <si>
    <t>Lifetime</t>
  </si>
  <si>
    <t>Testing in the birth</t>
  </si>
  <si>
    <t>Share of cylinder pr birth</t>
  </si>
  <si>
    <t>birth energy use</t>
  </si>
  <si>
    <t>birth birth handled</t>
  </si>
  <si>
    <t>birth N2O handled</t>
  </si>
  <si>
    <t>Breakeven</t>
  </si>
  <si>
    <t>Input</t>
  </si>
  <si>
    <t>Impact pr FU</t>
  </si>
  <si>
    <t>Correction factor MDU</t>
  </si>
  <si>
    <t>Correction factor CDU</t>
  </si>
  <si>
    <t>SEK/birth</t>
  </si>
  <si>
    <t>treatment of scrap aluminium, municipal incineration</t>
  </si>
  <si>
    <t>treatment of palladium from electronics scrap</t>
  </si>
  <si>
    <t>treatment of waste plastic, mixture, municipal incineration</t>
  </si>
  <si>
    <t>MJ</t>
  </si>
  <si>
    <t>treatment of electronics scrap, metals recovery in copper smelter</t>
  </si>
  <si>
    <t>treatment of scrap printed wiring boards, shredding and separation</t>
  </si>
  <si>
    <t>treatment of used cable</t>
  </si>
  <si>
    <t>Elec</t>
  </si>
  <si>
    <t>Heat</t>
  </si>
  <si>
    <t>Energy pr kg</t>
  </si>
  <si>
    <t>treatment of waste rubber, unspecified, municipal incineration</t>
  </si>
  <si>
    <t>index</t>
  </si>
  <si>
    <t>amount</t>
  </si>
  <si>
    <t>unit</t>
  </si>
  <si>
    <t>reference product</t>
  </si>
  <si>
    <t>name</t>
  </si>
  <si>
    <t>location</t>
  </si>
  <si>
    <t>database</t>
  </si>
  <si>
    <t>EF v3.1 | climate change | global warming potential (GWP100)</t>
  </si>
  <si>
    <t>avoided electricity | avoided electricity | GLO | kilowatt hour | DU consequential final</t>
  </si>
  <si>
    <t>kilowatt hour</t>
  </si>
  <si>
    <t>avoided electricity</t>
  </si>
  <si>
    <t>GLO</t>
  </si>
  <si>
    <t>DU consequential final</t>
  </si>
  <si>
    <t>used printed wiring boards | treatment of scrap printed wiring boards, shredding and separation | RoW | kilogram | DU consequential final</t>
  </si>
  <si>
    <t>kilogram</t>
  </si>
  <si>
    <t>used printed wiring boards</t>
  </si>
  <si>
    <t>RoW</t>
  </si>
  <si>
    <t>palladium | treatment of palladium from electronics scrap | SE | kilogram | DU consequential final</t>
  </si>
  <si>
    <t>palladium</t>
  </si>
  <si>
    <t>SE</t>
  </si>
  <si>
    <t>waste plastic, mixture | treatment of waste plastic, mixture, municipal incineration | RoW | kilogram | DU consequential final</t>
  </si>
  <si>
    <t>waste plastic, mixture</t>
  </si>
  <si>
    <t>scrap aluminium | treatment of scrap aluminium, municipal incineration | Europe without Switzerland | kilogram | DU consequential final</t>
  </si>
  <si>
    <t>scrap aluminium</t>
  </si>
  <si>
    <t>Europe without Switzerland</t>
  </si>
  <si>
    <t>avoided heat | avoided heat | GLO | megajoule | DU consequential final</t>
  </si>
  <si>
    <t>megajoule</t>
  </si>
  <si>
    <t>avoided heat</t>
  </si>
  <si>
    <t>waste rubber, unspecified | treatment of waste rubber, unspecified, municipal incineration | Europe without Switzerland | kilogram | DU consequential final</t>
  </si>
  <si>
    <t>waste rubber, unspecified</t>
  </si>
  <si>
    <t>waste electronics | waste electronics | GLO | kilogram | DU consequential final</t>
  </si>
  <si>
    <t>waste electronics</t>
  </si>
  <si>
    <t>Avoided elec</t>
  </si>
  <si>
    <t>Avoided heat</t>
  </si>
  <si>
    <t>Avoided</t>
  </si>
  <si>
    <t>Elec.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</si>
</sst>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0.00\ &quot;kr.&quot;_-;\-* #,##0.00\ &quot;kr.&quot;_-;_-* &quot;-&quot;??\ &quot;kr.&quot;_-;_-@_-"/>
    <numFmt numFmtId="164" formatCode="0.0000"/>
    <numFmt numFmtId="165" formatCode="#,##0.00\ &quot;kr.&quot;"/>
    <numFmt numFmtId="166" formatCode="0.000"/>
    <numFmt numFmtId="167" formatCode="0.000%"/>
    <numFmt numFmtId="168" formatCode="0.0%"/>
    <numFmt numFmtId="169" formatCode="0.000000"/>
  </numFmts>
  <fonts count="18" x14ac:knownFonts="1">
    <font>
      <sz val="10"/>
      <color rgb="FF000000"/>
      <name val="Arial"/>
      <scheme val="minor"/>
    </font>
    <font>
      <sz val="11"/>
      <color theme="1"/>
      <name val="Arial"/>
      <family val="2"/>
      <scheme val="minor"/>
    </font>
    <font>
      <b/>
      <sz val="10"/>
      <color theme="1"/>
      <name val="Arial"/>
      <scheme val="minor"/>
    </font>
    <font>
      <sz val="10"/>
      <color theme="1"/>
      <name val="Arial"/>
      <scheme val="minor"/>
    </font>
    <font>
      <b/>
      <i/>
      <sz val="10"/>
      <color theme="1"/>
      <name val="Arial"/>
      <scheme val="minor"/>
    </font>
    <font>
      <b/>
      <sz val="11"/>
      <color theme="1"/>
      <name val="Arial"/>
      <family val="2"/>
      <scheme val="minor"/>
    </font>
    <font>
      <sz val="11"/>
      <color rgb="FF000000"/>
      <name val="Calibri"/>
      <family val="2"/>
    </font>
    <font>
      <sz val="10"/>
      <color rgb="FF000000"/>
      <name val="Arial"/>
      <family val="2"/>
      <scheme val="minor"/>
    </font>
    <font>
      <sz val="10"/>
      <color theme="1"/>
      <name val="Arial"/>
      <family val="2"/>
      <scheme val="minor"/>
    </font>
    <font>
      <b/>
      <sz val="10"/>
      <color rgb="FF000000"/>
      <name val="Arial"/>
      <family val="2"/>
      <scheme val="minor"/>
    </font>
    <font>
      <sz val="10"/>
      <color rgb="FF000000"/>
      <name val="Arial"/>
      <scheme val="minor"/>
    </font>
    <font>
      <b/>
      <sz val="11"/>
      <color rgb="FF000000"/>
      <name val="Calibri"/>
      <family val="2"/>
    </font>
    <font>
      <b/>
      <sz val="11"/>
      <color theme="0"/>
      <name val="Arial"/>
      <family val="2"/>
      <scheme val="minor"/>
    </font>
    <font>
      <sz val="10"/>
      <color theme="0"/>
      <name val="Arial"/>
      <family val="2"/>
      <scheme val="minor"/>
    </font>
    <font>
      <b/>
      <sz val="10"/>
      <color theme="1"/>
      <name val="Arial"/>
      <family val="2"/>
      <scheme val="minor"/>
    </font>
    <font>
      <sz val="8"/>
      <color rgb="FFFFFFFF"/>
      <name val="Consolas"/>
      <family val="3"/>
    </font>
    <font>
      <b/>
      <sz val="11"/>
      <color rgb="FF000000"/>
      <name val="Arial"/>
      <family val="2"/>
      <scheme val="minor"/>
    </font>
    <font>
      <sz val="11"/>
      <color rgb="FF000000"/>
      <name val="Arial"/>
      <family val="2"/>
      <scheme val="minor"/>
    </font>
  </fonts>
  <fills count="4">
    <fill>
      <patternFill patternType="none"/>
    </fill>
    <fill>
      <patternFill patternType="gray125"/>
    </fill>
    <fill>
      <patternFill patternType="solid">
        <fgColor rgb="FFFFFF00"/>
        <bgColor rgb="FFFFFF00"/>
      </patternFill>
    </fill>
    <fill>
      <patternFill patternType="solid">
        <fgColor rgb="FFFF0000"/>
        <bgColor indexed="64"/>
      </patternFill>
    </fill>
  </fills>
  <borders count="30">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rgb="FF000000"/>
      </right>
      <top style="thin">
        <color indexed="64"/>
      </top>
      <bottom/>
      <diagonal/>
    </border>
    <border>
      <left style="thin">
        <color rgb="FF000000"/>
      </left>
      <right/>
      <top style="thin">
        <color indexed="64"/>
      </top>
      <bottom/>
      <diagonal/>
    </border>
    <border>
      <left/>
      <right/>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3">
    <xf numFmtId="0" fontId="0" fillId="0" borderId="0"/>
    <xf numFmtId="9" fontId="10" fillId="0" borderId="0" applyFont="0" applyFill="0" applyBorder="0" applyAlignment="0" applyProtection="0"/>
    <xf numFmtId="0" fontId="6" fillId="0" borderId="0" applyNumberFormat="0" applyBorder="0" applyAlignment="0"/>
  </cellStyleXfs>
  <cellXfs count="196">
    <xf numFmtId="0" fontId="0" fillId="0" borderId="0" xfId="0"/>
    <xf numFmtId="0" fontId="2" fillId="0" borderId="0" xfId="0" applyFont="1" applyAlignment="1">
      <alignment horizontal="center"/>
    </xf>
    <xf numFmtId="0" fontId="2" fillId="0" borderId="0" xfId="0" applyFont="1" applyAlignment="1">
      <alignment horizontal="left"/>
    </xf>
    <xf numFmtId="0" fontId="3" fillId="0" borderId="0" xfId="0" applyFont="1" applyAlignment="1">
      <alignment horizontal="left"/>
    </xf>
    <xf numFmtId="3" fontId="3" fillId="0" borderId="0" xfId="0" applyNumberFormat="1" applyFont="1" applyAlignment="1">
      <alignment horizontal="center"/>
    </xf>
    <xf numFmtId="3" fontId="3" fillId="0" borderId="0" xfId="0" applyNumberFormat="1" applyFont="1"/>
    <xf numFmtId="3" fontId="2" fillId="0" borderId="0" xfId="0" applyNumberFormat="1" applyFont="1" applyAlignment="1">
      <alignment horizontal="center"/>
    </xf>
    <xf numFmtId="0" fontId="2" fillId="0" borderId="0" xfId="0" applyFont="1"/>
    <xf numFmtId="0" fontId="4" fillId="2" borderId="0" xfId="0" applyFont="1" applyFill="1"/>
    <xf numFmtId="0" fontId="4" fillId="0" borderId="0" xfId="0" applyFont="1"/>
    <xf numFmtId="1" fontId="4" fillId="0" borderId="0" xfId="0" applyNumberFormat="1" applyFont="1"/>
    <xf numFmtId="3" fontId="2" fillId="0" borderId="0" xfId="0" applyNumberFormat="1" applyFont="1" applyAlignment="1">
      <alignment horizontal="right"/>
    </xf>
    <xf numFmtId="3" fontId="4" fillId="2" borderId="0" xfId="0" applyNumberFormat="1" applyFont="1" applyFill="1"/>
    <xf numFmtId="2" fontId="0" fillId="0" borderId="0" xfId="0" applyNumberFormat="1"/>
    <xf numFmtId="10" fontId="0" fillId="0" borderId="0" xfId="0" applyNumberFormat="1"/>
    <xf numFmtId="165" fontId="0" fillId="0" borderId="0" xfId="0" applyNumberFormat="1"/>
    <xf numFmtId="0" fontId="5" fillId="0" borderId="0" xfId="0" applyFont="1"/>
    <xf numFmtId="2" fontId="5" fillId="0" borderId="0" xfId="0" applyNumberFormat="1" applyFont="1"/>
    <xf numFmtId="9" fontId="0" fillId="0" borderId="0" xfId="0" applyNumberFormat="1"/>
    <xf numFmtId="10" fontId="5" fillId="0" borderId="0" xfId="0" applyNumberFormat="1" applyFont="1"/>
    <xf numFmtId="0" fontId="7" fillId="0" borderId="0" xfId="0" applyFont="1"/>
    <xf numFmtId="0" fontId="5" fillId="0" borderId="0" xfId="0" quotePrefix="1" applyFont="1"/>
    <xf numFmtId="0" fontId="0" fillId="0" borderId="4" xfId="0" applyBorder="1"/>
    <xf numFmtId="0" fontId="0" fillId="0" borderId="6" xfId="0" applyBorder="1"/>
    <xf numFmtId="0" fontId="6" fillId="0" borderId="0" xfId="2"/>
    <xf numFmtId="0" fontId="11" fillId="0" borderId="0" xfId="2" applyFont="1" applyAlignment="1">
      <alignment horizontal="left"/>
    </xf>
    <xf numFmtId="0" fontId="6" fillId="0" borderId="0" xfId="2" applyAlignment="1">
      <alignment horizontal="right"/>
    </xf>
    <xf numFmtId="0" fontId="11" fillId="0" borderId="0" xfId="2" applyNumberFormat="1" applyFont="1" applyAlignment="1">
      <alignment horizontal="left"/>
    </xf>
    <xf numFmtId="0" fontId="0" fillId="0" borderId="0" xfId="0" applyAlignment="1">
      <alignment horizontal="center"/>
    </xf>
    <xf numFmtId="0" fontId="11" fillId="0" borderId="0" xfId="2" applyFont="1" applyBorder="1" applyAlignment="1">
      <alignment horizontal="left"/>
    </xf>
    <xf numFmtId="0" fontId="6" fillId="0" borderId="0" xfId="2" applyBorder="1" applyAlignment="1">
      <alignment horizontal="right"/>
    </xf>
    <xf numFmtId="0" fontId="11" fillId="0" borderId="9" xfId="2" applyFont="1" applyBorder="1" applyAlignment="1">
      <alignment horizontal="left"/>
    </xf>
    <xf numFmtId="0" fontId="6" fillId="0" borderId="9" xfId="2" applyBorder="1" applyAlignment="1">
      <alignment horizontal="right"/>
    </xf>
    <xf numFmtId="0" fontId="11" fillId="0" borderId="10" xfId="2" applyFont="1" applyBorder="1" applyAlignment="1">
      <alignment horizontal="left"/>
    </xf>
    <xf numFmtId="0" fontId="0" fillId="0" borderId="10" xfId="0" applyBorder="1"/>
    <xf numFmtId="0" fontId="0" fillId="0" borderId="13" xfId="0" applyBorder="1"/>
    <xf numFmtId="0" fontId="0" fillId="0" borderId="14" xfId="0" applyBorder="1"/>
    <xf numFmtId="2" fontId="0" fillId="0" borderId="13" xfId="0" applyNumberFormat="1" applyBorder="1"/>
    <xf numFmtId="2" fontId="0" fillId="0" borderId="14" xfId="0" applyNumberFormat="1" applyBorder="1"/>
    <xf numFmtId="2" fontId="0" fillId="0" borderId="15" xfId="0" applyNumberFormat="1" applyBorder="1"/>
    <xf numFmtId="2" fontId="7" fillId="0" borderId="14" xfId="0" applyNumberFormat="1" applyFont="1" applyBorder="1"/>
    <xf numFmtId="2" fontId="0" fillId="0" borderId="10" xfId="0" applyNumberFormat="1" applyBorder="1"/>
    <xf numFmtId="0" fontId="7" fillId="0" borderId="13" xfId="0" applyFont="1" applyBorder="1"/>
    <xf numFmtId="0" fontId="7" fillId="0" borderId="14" xfId="0" applyFont="1" applyBorder="1"/>
    <xf numFmtId="2" fontId="9" fillId="0" borderId="15" xfId="0" applyNumberFormat="1" applyFont="1" applyBorder="1"/>
    <xf numFmtId="2" fontId="9" fillId="0" borderId="16" xfId="0" applyNumberFormat="1" applyFont="1" applyBorder="1"/>
    <xf numFmtId="0" fontId="0" fillId="0" borderId="17" xfId="0" applyBorder="1"/>
    <xf numFmtId="2" fontId="0" fillId="0" borderId="17" xfId="0" applyNumberFormat="1" applyBorder="1"/>
    <xf numFmtId="9" fontId="0" fillId="0" borderId="17" xfId="1" applyFont="1" applyBorder="1"/>
    <xf numFmtId="0" fontId="9" fillId="0" borderId="17" xfId="0" applyFont="1" applyBorder="1"/>
    <xf numFmtId="0" fontId="7" fillId="0" borderId="11" xfId="0" applyFont="1" applyBorder="1"/>
    <xf numFmtId="0" fontId="7" fillId="0" borderId="12" xfId="0" applyFont="1" applyBorder="1"/>
    <xf numFmtId="0" fontId="9" fillId="0" borderId="0" xfId="0" applyFont="1"/>
    <xf numFmtId="0" fontId="7" fillId="0" borderId="9" xfId="0" applyFont="1" applyBorder="1"/>
    <xf numFmtId="0" fontId="9" fillId="0" borderId="0" xfId="0" applyFont="1" applyAlignment="1">
      <alignment horizontal="center"/>
    </xf>
    <xf numFmtId="2" fontId="0" fillId="0" borderId="16" xfId="0" applyNumberFormat="1" applyBorder="1"/>
    <xf numFmtId="10" fontId="0" fillId="0" borderId="0" xfId="1" applyNumberFormat="1" applyFont="1"/>
    <xf numFmtId="0" fontId="7" fillId="0" borderId="1" xfId="0" applyFont="1" applyBorder="1"/>
    <xf numFmtId="2" fontId="7" fillId="0" borderId="18" xfId="0" applyNumberFormat="1" applyFont="1" applyBorder="1"/>
    <xf numFmtId="0" fontId="0" fillId="0" borderId="2" xfId="0" applyBorder="1"/>
    <xf numFmtId="0" fontId="7" fillId="0" borderId="3" xfId="0" applyFont="1" applyBorder="1"/>
    <xf numFmtId="2" fontId="7" fillId="0" borderId="0" xfId="0" applyNumberFormat="1" applyFont="1"/>
    <xf numFmtId="0" fontId="8" fillId="0" borderId="5" xfId="0" applyFont="1" applyBorder="1"/>
    <xf numFmtId="2" fontId="8" fillId="0" borderId="19" xfId="0" applyNumberFormat="1" applyFont="1" applyBorder="1"/>
    <xf numFmtId="0" fontId="7" fillId="0" borderId="3" xfId="0" applyFont="1" applyBorder="1" applyAlignment="1">
      <alignment horizontal="center"/>
    </xf>
    <xf numFmtId="2" fontId="0" fillId="0" borderId="8" xfId="0" applyNumberFormat="1" applyBorder="1"/>
    <xf numFmtId="2" fontId="0" fillId="0" borderId="21" xfId="0" applyNumberFormat="1" applyBorder="1"/>
    <xf numFmtId="2" fontId="0" fillId="0" borderId="11" xfId="0" applyNumberFormat="1" applyBorder="1"/>
    <xf numFmtId="2" fontId="0" fillId="0" borderId="20" xfId="0" applyNumberFormat="1" applyBorder="1"/>
    <xf numFmtId="2" fontId="0" fillId="0" borderId="12" xfId="0" applyNumberFormat="1" applyBorder="1"/>
    <xf numFmtId="0" fontId="13" fillId="0" borderId="0" xfId="0" applyFont="1"/>
    <xf numFmtId="2" fontId="13" fillId="0" borderId="0" xfId="0" applyNumberFormat="1" applyFont="1"/>
    <xf numFmtId="0" fontId="12" fillId="0" borderId="0" xfId="0" applyFont="1"/>
    <xf numFmtId="2" fontId="12" fillId="0" borderId="0" xfId="0" applyNumberFormat="1" applyFont="1"/>
    <xf numFmtId="164" fontId="13" fillId="0" borderId="0" xfId="0" applyNumberFormat="1" applyFont="1"/>
    <xf numFmtId="0" fontId="9" fillId="0" borderId="0" xfId="0" applyFont="1" applyAlignment="1">
      <alignment wrapText="1"/>
    </xf>
    <xf numFmtId="0" fontId="7" fillId="0" borderId="0" xfId="0" applyFont="1" applyAlignment="1">
      <alignment wrapText="1"/>
    </xf>
    <xf numFmtId="2" fontId="9" fillId="0" borderId="0" xfId="0" applyNumberFormat="1" applyFont="1"/>
    <xf numFmtId="0" fontId="9" fillId="0" borderId="24" xfId="0" applyFont="1" applyBorder="1"/>
    <xf numFmtId="2" fontId="0" fillId="0" borderId="24" xfId="0" applyNumberFormat="1" applyBorder="1"/>
    <xf numFmtId="0" fontId="0" fillId="0" borderId="24" xfId="0" applyBorder="1"/>
    <xf numFmtId="9" fontId="0" fillId="0" borderId="0" xfId="1" applyFont="1"/>
    <xf numFmtId="11" fontId="7" fillId="0" borderId="0" xfId="0" applyNumberFormat="1" applyFont="1" applyAlignment="1">
      <alignment horizontal="right" vertical="center"/>
    </xf>
    <xf numFmtId="11" fontId="0" fillId="0" borderId="0" xfId="0" applyNumberFormat="1"/>
    <xf numFmtId="0" fontId="14" fillId="0" borderId="25" xfId="0" applyFont="1" applyBorder="1"/>
    <xf numFmtId="0" fontId="14" fillId="0" borderId="26" xfId="0" applyFont="1" applyBorder="1"/>
    <xf numFmtId="0" fontId="14" fillId="0" borderId="28"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29" xfId="0" applyFont="1" applyBorder="1" applyAlignment="1">
      <alignment horizontal="center" vertical="center" wrapText="1"/>
    </xf>
    <xf numFmtId="0" fontId="8" fillId="0" borderId="28" xfId="0" applyFont="1" applyBorder="1"/>
    <xf numFmtId="0" fontId="8" fillId="0" borderId="7" xfId="0" applyFont="1" applyBorder="1"/>
    <xf numFmtId="0" fontId="8" fillId="0" borderId="29" xfId="0" applyFont="1" applyBorder="1"/>
    <xf numFmtId="0" fontId="9" fillId="0" borderId="9" xfId="0" applyFont="1" applyBorder="1" applyAlignment="1">
      <alignment vertical="center"/>
    </xf>
    <xf numFmtId="0" fontId="9" fillId="0" borderId="0" xfId="0" applyFont="1" applyAlignment="1">
      <alignment vertical="center"/>
    </xf>
    <xf numFmtId="1" fontId="5" fillId="0" borderId="0" xfId="0" applyNumberFormat="1" applyFont="1"/>
    <xf numFmtId="11" fontId="0" fillId="0" borderId="13" xfId="0" applyNumberFormat="1" applyBorder="1"/>
    <xf numFmtId="11" fontId="0" fillId="0" borderId="14" xfId="0" applyNumberFormat="1" applyBorder="1"/>
    <xf numFmtId="0" fontId="0" fillId="0" borderId="12" xfId="0" applyBorder="1"/>
    <xf numFmtId="0" fontId="0" fillId="0" borderId="9" xfId="0" applyBorder="1"/>
    <xf numFmtId="0" fontId="7" fillId="0" borderId="20" xfId="0" applyFont="1" applyBorder="1"/>
    <xf numFmtId="0" fontId="0" fillId="0" borderId="8" xfId="0" applyBorder="1"/>
    <xf numFmtId="1" fontId="0" fillId="0" borderId="8" xfId="0" applyNumberFormat="1" applyBorder="1"/>
    <xf numFmtId="11" fontId="0" fillId="0" borderId="8" xfId="0" applyNumberFormat="1" applyBorder="1"/>
    <xf numFmtId="2" fontId="0" fillId="0" borderId="0" xfId="1" applyNumberFormat="1" applyFont="1"/>
    <xf numFmtId="0" fontId="0" fillId="0" borderId="0" xfId="0" applyAlignment="1">
      <alignment horizontal="left" vertical="center"/>
    </xf>
    <xf numFmtId="0" fontId="15" fillId="0" borderId="0" xfId="0" applyFont="1"/>
    <xf numFmtId="0" fontId="7" fillId="0" borderId="18" xfId="0" applyFont="1" applyBorder="1"/>
    <xf numFmtId="166" fontId="0" fillId="0" borderId="0" xfId="0" applyNumberFormat="1"/>
    <xf numFmtId="0" fontId="16" fillId="0" borderId="0" xfId="0" applyFont="1"/>
    <xf numFmtId="44" fontId="0" fillId="0" borderId="0" xfId="0" applyNumberFormat="1"/>
    <xf numFmtId="44" fontId="0" fillId="0" borderId="13" xfId="0" applyNumberFormat="1" applyBorder="1"/>
    <xf numFmtId="44" fontId="0" fillId="0" borderId="14" xfId="0" applyNumberFormat="1" applyBorder="1"/>
    <xf numFmtId="0" fontId="0" fillId="0" borderId="0" xfId="0" applyAlignment="1">
      <alignment wrapText="1"/>
    </xf>
    <xf numFmtId="1" fontId="0" fillId="0" borderId="0" xfId="0" applyNumberFormat="1"/>
    <xf numFmtId="0" fontId="7" fillId="0" borderId="2" xfId="0" applyFont="1" applyBorder="1"/>
    <xf numFmtId="2" fontId="0" fillId="0" borderId="3" xfId="0" applyNumberFormat="1" applyBorder="1"/>
    <xf numFmtId="2" fontId="0" fillId="0" borderId="4" xfId="0" applyNumberFormat="1" applyBorder="1"/>
    <xf numFmtId="2" fontId="0" fillId="0" borderId="5" xfId="0" applyNumberFormat="1" applyBorder="1"/>
    <xf numFmtId="2" fontId="0" fillId="0" borderId="19" xfId="0" applyNumberFormat="1" applyBorder="1"/>
    <xf numFmtId="0" fontId="0" fillId="0" borderId="19" xfId="0" applyBorder="1"/>
    <xf numFmtId="2" fontId="0" fillId="0" borderId="6" xfId="0" applyNumberFormat="1" applyBorder="1"/>
    <xf numFmtId="167" fontId="0" fillId="0" borderId="0" xfId="1" applyNumberFormat="1" applyFont="1"/>
    <xf numFmtId="168" fontId="0" fillId="0" borderId="0" xfId="1" applyNumberFormat="1" applyFont="1"/>
    <xf numFmtId="0" fontId="7" fillId="0" borderId="0" xfId="0" applyFont="1" applyAlignment="1">
      <alignment horizontal="right" vertical="center"/>
    </xf>
    <xf numFmtId="0" fontId="7" fillId="0" borderId="4" xfId="0" applyFont="1" applyBorder="1"/>
    <xf numFmtId="0" fontId="8" fillId="0" borderId="0" xfId="0" applyFont="1"/>
    <xf numFmtId="9" fontId="14" fillId="0" borderId="0" xfId="1" applyFont="1"/>
    <xf numFmtId="0" fontId="14" fillId="0" borderId="0" xfId="0" applyFont="1"/>
    <xf numFmtId="2" fontId="14" fillId="0" borderId="0" xfId="0" applyNumberFormat="1" applyFont="1"/>
    <xf numFmtId="9" fontId="7" fillId="0" borderId="0" xfId="0" applyNumberFormat="1" applyFont="1"/>
    <xf numFmtId="0" fontId="7" fillId="0" borderId="0" xfId="0" applyFont="1" applyAlignment="1">
      <alignment horizontal="right"/>
    </xf>
    <xf numFmtId="0" fontId="5" fillId="0" borderId="0" xfId="0" applyFont="1" applyAlignment="1">
      <alignment horizontal="left"/>
    </xf>
    <xf numFmtId="0" fontId="5" fillId="0" borderId="0" xfId="0" applyFont="1" applyAlignment="1">
      <alignment horizontal="right"/>
    </xf>
    <xf numFmtId="0" fontId="9" fillId="0" borderId="20" xfId="0" applyFont="1" applyBorder="1"/>
    <xf numFmtId="0" fontId="9" fillId="0" borderId="8" xfId="0" applyFont="1" applyBorder="1"/>
    <xf numFmtId="0" fontId="9" fillId="0" borderId="21" xfId="0" applyFont="1" applyBorder="1"/>
    <xf numFmtId="0" fontId="0" fillId="0" borderId="20" xfId="0" applyBorder="1"/>
    <xf numFmtId="0" fontId="7" fillId="0" borderId="21" xfId="0" applyFont="1" applyBorder="1"/>
    <xf numFmtId="2" fontId="1" fillId="0" borderId="0" xfId="0" applyNumberFormat="1" applyFont="1"/>
    <xf numFmtId="169" fontId="7" fillId="0" borderId="0" xfId="0" applyNumberFormat="1" applyFont="1"/>
    <xf numFmtId="2" fontId="17" fillId="0" borderId="0" xfId="0" applyNumberFormat="1" applyFont="1"/>
    <xf numFmtId="44" fontId="0" fillId="0" borderId="13" xfId="0" applyNumberFormat="1" applyBorder="1" applyAlignment="1">
      <alignment horizontal="right"/>
    </xf>
    <xf numFmtId="44" fontId="0" fillId="0" borderId="14" xfId="0" applyNumberFormat="1" applyBorder="1" applyAlignment="1">
      <alignment horizontal="right"/>
    </xf>
    <xf numFmtId="11" fontId="9" fillId="0" borderId="15" xfId="0" applyNumberFormat="1" applyFont="1" applyBorder="1"/>
    <xf numFmtId="11" fontId="9" fillId="0" borderId="16" xfId="0" applyNumberFormat="1" applyFont="1" applyBorder="1"/>
    <xf numFmtId="11" fontId="9" fillId="3" borderId="15" xfId="0" applyNumberFormat="1" applyFont="1" applyFill="1" applyBorder="1"/>
    <xf numFmtId="11" fontId="9" fillId="3" borderId="16" xfId="0" applyNumberFormat="1" applyFont="1" applyFill="1" applyBorder="1"/>
    <xf numFmtId="0" fontId="4" fillId="0" borderId="0" xfId="0" applyFont="1" applyAlignment="1">
      <alignment horizontal="right"/>
    </xf>
    <xf numFmtId="0" fontId="0" fillId="0" borderId="0" xfId="0"/>
    <xf numFmtId="0" fontId="2" fillId="0" borderId="0" xfId="0" applyFont="1" applyAlignment="1">
      <alignment horizontal="center"/>
    </xf>
    <xf numFmtId="0" fontId="5" fillId="0" borderId="0" xfId="0" applyFont="1" applyAlignment="1">
      <alignment horizontal="left"/>
    </xf>
    <xf numFmtId="0" fontId="7" fillId="0" borderId="3" xfId="0" applyFont="1" applyBorder="1" applyAlignment="1">
      <alignment horizontal="center" vertical="center"/>
    </xf>
    <xf numFmtId="2" fontId="7" fillId="0" borderId="0" xfId="0" applyNumberFormat="1" applyFont="1" applyAlignment="1">
      <alignment horizontal="right" vertical="center"/>
    </xf>
    <xf numFmtId="0" fontId="0" fillId="0" borderId="0" xfId="0" applyAlignment="1">
      <alignment horizontal="left" vertical="center"/>
    </xf>
    <xf numFmtId="0" fontId="9" fillId="0" borderId="0" xfId="0" applyFont="1" applyAlignment="1">
      <alignment horizontal="center"/>
    </xf>
    <xf numFmtId="0" fontId="14" fillId="0" borderId="26" xfId="0" applyFont="1" applyBorder="1" applyAlignment="1">
      <alignment horizontal="center"/>
    </xf>
    <xf numFmtId="0" fontId="14" fillId="0" borderId="27" xfId="0" applyFont="1" applyBorder="1" applyAlignment="1">
      <alignment horizontal="center"/>
    </xf>
    <xf numFmtId="0" fontId="9" fillId="0" borderId="9" xfId="0" applyFont="1" applyBorder="1" applyAlignment="1">
      <alignment horizontal="center" vertical="center"/>
    </xf>
    <xf numFmtId="0" fontId="9" fillId="0" borderId="0" xfId="0" applyFont="1" applyAlignment="1">
      <alignment horizontal="center" vertical="center"/>
    </xf>
    <xf numFmtId="0" fontId="9" fillId="0" borderId="10" xfId="0" applyFont="1"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2" fontId="0" fillId="0" borderId="9" xfId="0" applyNumberFormat="1" applyBorder="1" applyAlignment="1">
      <alignment horizontal="center" vertical="center"/>
    </xf>
    <xf numFmtId="2" fontId="0" fillId="0" borderId="0" xfId="0" applyNumberFormat="1" applyAlignment="1">
      <alignment horizontal="center" vertical="center"/>
    </xf>
    <xf numFmtId="2" fontId="0" fillId="0" borderId="10" xfId="0" applyNumberFormat="1" applyBorder="1" applyAlignment="1">
      <alignment horizontal="center" vertical="center"/>
    </xf>
    <xf numFmtId="10" fontId="0" fillId="0" borderId="9" xfId="1" applyNumberFormat="1" applyFont="1" applyBorder="1" applyAlignment="1">
      <alignment horizontal="center" vertical="center"/>
    </xf>
    <xf numFmtId="10" fontId="0" fillId="0" borderId="0" xfId="1" applyNumberFormat="1" applyFont="1" applyBorder="1" applyAlignment="1">
      <alignment horizontal="center" vertical="center"/>
    </xf>
    <xf numFmtId="10" fontId="0" fillId="0" borderId="10" xfId="1" applyNumberFormat="1" applyFont="1" applyBorder="1" applyAlignment="1">
      <alignment horizontal="center" vertical="center"/>
    </xf>
    <xf numFmtId="2" fontId="7" fillId="0" borderId="9" xfId="0" applyNumberFormat="1" applyFont="1" applyBorder="1" applyAlignment="1">
      <alignment horizontal="center" vertical="center"/>
    </xf>
    <xf numFmtId="9" fontId="0" fillId="0" borderId="9" xfId="1" applyFont="1" applyBorder="1" applyAlignment="1">
      <alignment horizontal="center" vertical="center"/>
    </xf>
    <xf numFmtId="9" fontId="0" fillId="0" borderId="0" xfId="1" applyFont="1" applyBorder="1" applyAlignment="1">
      <alignment horizontal="center" vertical="center"/>
    </xf>
    <xf numFmtId="9" fontId="0" fillId="0" borderId="10" xfId="1" applyFont="1" applyBorder="1" applyAlignment="1">
      <alignment horizontal="center" vertical="center"/>
    </xf>
    <xf numFmtId="2" fontId="0" fillId="0" borderId="9" xfId="1" applyNumberFormat="1" applyFont="1" applyBorder="1" applyAlignment="1">
      <alignment horizontal="center" vertical="center"/>
    </xf>
    <xf numFmtId="2" fontId="0" fillId="0" borderId="0" xfId="1" applyNumberFormat="1" applyFont="1" applyBorder="1" applyAlignment="1">
      <alignment horizontal="center" vertical="center"/>
    </xf>
    <xf numFmtId="2" fontId="0" fillId="0" borderId="10" xfId="1" applyNumberFormat="1" applyFont="1" applyBorder="1" applyAlignment="1">
      <alignment horizontal="center" vertical="center"/>
    </xf>
    <xf numFmtId="2" fontId="7" fillId="0" borderId="9" xfId="1" applyNumberFormat="1" applyFont="1" applyBorder="1" applyAlignment="1">
      <alignment horizontal="center" vertical="center"/>
    </xf>
    <xf numFmtId="2" fontId="7" fillId="0" borderId="0" xfId="1" applyNumberFormat="1" applyFont="1" applyBorder="1" applyAlignment="1">
      <alignment horizontal="center" vertical="center"/>
    </xf>
    <xf numFmtId="2" fontId="7" fillId="0" borderId="10" xfId="1" applyNumberFormat="1" applyFont="1" applyBorder="1" applyAlignment="1">
      <alignment horizontal="center" vertical="center"/>
    </xf>
    <xf numFmtId="0" fontId="7" fillId="0" borderId="11" xfId="0" applyFont="1" applyBorder="1" applyAlignment="1">
      <alignment horizontal="center"/>
    </xf>
    <xf numFmtId="0" fontId="0" fillId="0" borderId="12" xfId="0" applyBorder="1" applyAlignment="1">
      <alignment horizontal="center"/>
    </xf>
    <xf numFmtId="0" fontId="7" fillId="0" borderId="12" xfId="0" applyFont="1" applyBorder="1" applyAlignment="1">
      <alignment horizontal="center"/>
    </xf>
    <xf numFmtId="10" fontId="7" fillId="0" borderId="9" xfId="1" applyNumberFormat="1" applyFont="1" applyBorder="1" applyAlignment="1">
      <alignment horizontal="center" vertical="center"/>
    </xf>
    <xf numFmtId="10" fontId="7" fillId="0" borderId="0" xfId="1" applyNumberFormat="1" applyFont="1" applyBorder="1" applyAlignment="1">
      <alignment horizontal="center" vertical="center"/>
    </xf>
    <xf numFmtId="10" fontId="7" fillId="0" borderId="10" xfId="1" applyNumberFormat="1" applyFont="1" applyBorder="1" applyAlignment="1">
      <alignment horizontal="center" vertical="center"/>
    </xf>
    <xf numFmtId="2" fontId="0" fillId="0" borderId="13" xfId="0" applyNumberFormat="1" applyBorder="1" applyAlignment="1">
      <alignment horizontal="center"/>
    </xf>
    <xf numFmtId="0" fontId="0" fillId="0" borderId="14" xfId="0" applyBorder="1" applyAlignment="1">
      <alignment horizontal="center"/>
    </xf>
    <xf numFmtId="2" fontId="0" fillId="0" borderId="14" xfId="0" applyNumberFormat="1" applyBorder="1" applyAlignment="1">
      <alignment horizontal="center"/>
    </xf>
    <xf numFmtId="2" fontId="0" fillId="0" borderId="15" xfId="0" applyNumberFormat="1" applyBorder="1" applyAlignment="1">
      <alignment horizontal="center"/>
    </xf>
    <xf numFmtId="0" fontId="0" fillId="0" borderId="16" xfId="0" applyBorder="1" applyAlignment="1">
      <alignment horizontal="center"/>
    </xf>
    <xf numFmtId="2" fontId="0" fillId="0" borderId="16" xfId="0" applyNumberFormat="1" applyBorder="1" applyAlignment="1">
      <alignment horizontal="center"/>
    </xf>
    <xf numFmtId="11" fontId="0" fillId="0" borderId="13" xfId="0" applyNumberFormat="1" applyBorder="1" applyAlignment="1">
      <alignment horizontal="center"/>
    </xf>
    <xf numFmtId="11" fontId="0" fillId="0" borderId="14" xfId="0" applyNumberFormat="1" applyBorder="1" applyAlignment="1">
      <alignment horizontal="center"/>
    </xf>
    <xf numFmtId="0" fontId="7" fillId="0" borderId="23" xfId="0" applyFont="1" applyBorder="1" applyAlignment="1">
      <alignment horizontal="center"/>
    </xf>
    <xf numFmtId="0" fontId="7" fillId="0" borderId="22" xfId="0" applyFont="1" applyBorder="1" applyAlignment="1">
      <alignment horizontal="center"/>
    </xf>
    <xf numFmtId="0" fontId="0" fillId="0" borderId="0" xfId="0" applyAlignment="1">
      <alignment horizontal="center"/>
    </xf>
  </cellXfs>
  <cellStyles count="3">
    <cellStyle name="Normal" xfId="0" builtinId="0"/>
    <cellStyle name="Normal 2" xfId="2" xr:uid="{D6F28636-77E1-49EC-8361-45E726FBB8B2}"/>
    <cellStyle name="Percent" xfId="1" builtinId="5"/>
  </cellStyles>
  <dxfs count="0"/>
  <tableStyles count="1" defaultTableStyle="TableStyleMedium2" defaultPivotStyle="PivotStyleLight16">
    <tableStyle name="Invisible" pivot="0" table="0" count="0" xr9:uid="{3FA629E4-54FA-4FC3-9873-C3CAE308E1D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65578</xdr:colOff>
      <xdr:row>59</xdr:row>
      <xdr:rowOff>113890</xdr:rowOff>
    </xdr:from>
    <xdr:to>
      <xdr:col>7</xdr:col>
      <xdr:colOff>584134</xdr:colOff>
      <xdr:row>94</xdr:row>
      <xdr:rowOff>156440</xdr:rowOff>
    </xdr:to>
    <xdr:pic>
      <xdr:nvPicPr>
        <xdr:cNvPr id="3" name="Picture 2" descr="Region Syddanmarks kommuner">
          <a:extLst>
            <a:ext uri="{FF2B5EF4-FFF2-40B4-BE49-F238E27FC236}">
              <a16:creationId xmlns:a16="http://schemas.microsoft.com/office/drawing/2014/main" id="{8C09944B-01E1-4D15-A24C-53DA9303D5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78" y="10593631"/>
          <a:ext cx="7260015" cy="6004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65578</xdr:colOff>
      <xdr:row>60</xdr:row>
      <xdr:rowOff>113890</xdr:rowOff>
    </xdr:from>
    <xdr:to>
      <xdr:col>7</xdr:col>
      <xdr:colOff>584134</xdr:colOff>
      <xdr:row>95</xdr:row>
      <xdr:rowOff>156439</xdr:rowOff>
    </xdr:to>
    <xdr:pic>
      <xdr:nvPicPr>
        <xdr:cNvPr id="2" name="Picture 1" descr="Region Syddanmarks kommuner">
          <a:extLst>
            <a:ext uri="{FF2B5EF4-FFF2-40B4-BE49-F238E27FC236}">
              <a16:creationId xmlns:a16="http://schemas.microsoft.com/office/drawing/2014/main" id="{8ABD0F06-A286-473A-87AA-2A10F9CC81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78" y="10614250"/>
          <a:ext cx="7269876" cy="5909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2825</xdr:colOff>
      <xdr:row>56</xdr:row>
      <xdr:rowOff>15278</xdr:rowOff>
    </xdr:from>
    <xdr:to>
      <xdr:col>7</xdr:col>
      <xdr:colOff>521381</xdr:colOff>
      <xdr:row>91</xdr:row>
      <xdr:rowOff>57828</xdr:rowOff>
    </xdr:to>
    <xdr:pic>
      <xdr:nvPicPr>
        <xdr:cNvPr id="2" name="Picture 1" descr="Region Syddanmarks kommuner">
          <a:extLst>
            <a:ext uri="{FF2B5EF4-FFF2-40B4-BE49-F238E27FC236}">
              <a16:creationId xmlns:a16="http://schemas.microsoft.com/office/drawing/2014/main" id="{9F684770-EA1D-47EE-9162-01A1C3841C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25" y="9813702"/>
          <a:ext cx="7260015" cy="6004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42</xdr:row>
      <xdr:rowOff>21464</xdr:rowOff>
    </xdr:from>
    <xdr:to>
      <xdr:col>12</xdr:col>
      <xdr:colOff>96795</xdr:colOff>
      <xdr:row>66</xdr:row>
      <xdr:rowOff>48933</xdr:rowOff>
    </xdr:to>
    <xdr:pic>
      <xdr:nvPicPr>
        <xdr:cNvPr id="2" name="Picture 1">
          <a:extLst>
            <a:ext uri="{FF2B5EF4-FFF2-40B4-BE49-F238E27FC236}">
              <a16:creationId xmlns:a16="http://schemas.microsoft.com/office/drawing/2014/main" id="{623720EE-98EE-8BEA-46D5-48BDCD69EE1D}"/>
            </a:ext>
          </a:extLst>
        </xdr:cNvPr>
        <xdr:cNvPicPr>
          <a:picLocks noChangeAspect="1"/>
        </xdr:cNvPicPr>
      </xdr:nvPicPr>
      <xdr:blipFill>
        <a:blip xmlns:r="http://schemas.openxmlformats.org/officeDocument/2006/relationships" r:embed="rId1"/>
        <a:stretch>
          <a:fillRect/>
        </a:stretch>
      </xdr:blipFill>
      <xdr:spPr>
        <a:xfrm>
          <a:off x="0" y="7233633"/>
          <a:ext cx="11043837" cy="41487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42</xdr:row>
      <xdr:rowOff>21464</xdr:rowOff>
    </xdr:from>
    <xdr:to>
      <xdr:col>12</xdr:col>
      <xdr:colOff>96795</xdr:colOff>
      <xdr:row>66</xdr:row>
      <xdr:rowOff>48933</xdr:rowOff>
    </xdr:to>
    <xdr:pic>
      <xdr:nvPicPr>
        <xdr:cNvPr id="2" name="Picture 1">
          <a:extLst>
            <a:ext uri="{FF2B5EF4-FFF2-40B4-BE49-F238E27FC236}">
              <a16:creationId xmlns:a16="http://schemas.microsoft.com/office/drawing/2014/main" id="{72BE128C-7A33-461E-ABD7-D99C8E0589E2}"/>
            </a:ext>
          </a:extLst>
        </xdr:cNvPr>
        <xdr:cNvPicPr>
          <a:picLocks noChangeAspect="1"/>
        </xdr:cNvPicPr>
      </xdr:nvPicPr>
      <xdr:blipFill>
        <a:blip xmlns:r="http://schemas.openxmlformats.org/officeDocument/2006/relationships" r:embed="rId1"/>
        <a:stretch>
          <a:fillRect/>
        </a:stretch>
      </xdr:blipFill>
      <xdr:spPr>
        <a:xfrm>
          <a:off x="0" y="7062344"/>
          <a:ext cx="11054355" cy="40508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syddanskuni.sharepoint.com/sites/RAHealthcareLCA/Delte%20dokumenter/General/Rune/4.%20semester/Calculations/Data2.xlsx" TargetMode="External"/><Relationship Id="rId1" Type="http://schemas.openxmlformats.org/officeDocument/2006/relationships/externalLinkPath" Target="https://syddanskuni.sharepoint.com/sites/RAHealthcareLCA/Delte%20dokumenter/General/Rune/4.%20semester/Calculations/Data2.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UNI\MILJOETEK\4.%20semester\Calculations\DU%20energy%20and%20N2O.xlsx" TargetMode="External"/><Relationship Id="rId1" Type="http://schemas.openxmlformats.org/officeDocument/2006/relationships/externalLinkPath" Target="https://syddanskuni.sharepoint.com/sites/RAHealthcareLCA/Delte%20dokumenter/General/Rune/4.%20semester/Calculations/DU%20energy%20and%20N2O.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UNI\MILJOETEK\4.%20semester\Hand%20in\Data2.xlsx" TargetMode="External"/><Relationship Id="rId1" Type="http://schemas.openxmlformats.org/officeDocument/2006/relationships/externalLinkPath" Target="file:///D:\UNI\MILJOETEK\4.%20semester\Hand%20in\Data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Region south"/>
      <sheetName val="Servicekost"/>
      <sheetName val="Annulized cost"/>
      <sheetName val="Decompositon rate"/>
      <sheetName val="DU LCI"/>
      <sheetName val="Tranport cylinder"/>
      <sheetName val="FU annual emissions"/>
      <sheetName val="FU break even holistic"/>
      <sheetName val="FU break even net savings"/>
      <sheetName val="FU AIC"/>
      <sheetName val="FU AAC"/>
      <sheetName val="Cost pr ton sensi"/>
      <sheetName val="FU break even savings"/>
      <sheetName val="FU cost pr ton"/>
      <sheetName val="Delivry rooms"/>
      <sheetName val="FU break even (2)"/>
      <sheetName val="Births holistic"/>
      <sheetName val="Births net savings"/>
      <sheetName val="Births savings"/>
      <sheetName val="Births cost per ton"/>
      <sheetName val="Births sensitivity"/>
      <sheetName val="Births sensitivity (2)"/>
      <sheetName val="Births (2)"/>
      <sheetName val="RS total holistic"/>
      <sheetName val="RS total net savings"/>
      <sheetName val="RS total savings"/>
      <sheetName val="RS total sensitivity"/>
      <sheetName val="Annual emissions holistic"/>
      <sheetName val="Annual emissions net savings"/>
      <sheetName val="Annual cost Hospitals"/>
      <sheetName val="Life time"/>
      <sheetName val="EoL DU"/>
      <sheetName val="Cost pr ton sens"/>
      <sheetName val="Impact"/>
    </sheetNames>
    <sheetDataSet>
      <sheetData sheetId="0"/>
      <sheetData sheetId="1">
        <row r="1">
          <cell r="B1">
            <v>3</v>
          </cell>
          <cell r="D1">
            <v>37.5</v>
          </cell>
          <cell r="E1">
            <v>0.84</v>
          </cell>
        </row>
        <row r="12">
          <cell r="B12">
            <v>0.57903461341121676</v>
          </cell>
        </row>
      </sheetData>
      <sheetData sheetId="2"/>
      <sheetData sheetId="3"/>
      <sheetData sheetId="4">
        <row r="2">
          <cell r="B2">
            <v>0.04</v>
          </cell>
        </row>
        <row r="5">
          <cell r="B5">
            <v>0.81682240000000006</v>
          </cell>
        </row>
        <row r="10">
          <cell r="B10"/>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U"/>
      <sheetName val="rate"/>
      <sheetName val="Break even"/>
    </sheetNames>
    <sheetDataSet>
      <sheetData sheetId="0"/>
      <sheetData sheetId="1">
        <row r="4">
          <cell r="C4">
            <v>0.95</v>
          </cell>
        </row>
        <row r="6">
          <cell r="B6">
            <v>0.77844078000000005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Region south"/>
      <sheetName val="Servicekost"/>
      <sheetName val="Annulized cost"/>
      <sheetName val="Decompositon rate"/>
      <sheetName val="DU LCI"/>
      <sheetName val="Tranport cylinder"/>
      <sheetName val="FU break even"/>
      <sheetName val="Delivry rooms"/>
      <sheetName val="FU break even (2)"/>
      <sheetName val="Births"/>
      <sheetName val="Births sensitivity"/>
      <sheetName val="Births sensitivity (2)"/>
      <sheetName val="Births (2)"/>
      <sheetName val="RS total"/>
      <sheetName val="RS total sensitivity"/>
      <sheetName val="Annual emissions"/>
      <sheetName val="Annual cost Hospitals"/>
      <sheetName val="Life time"/>
      <sheetName val="EoL DU"/>
      <sheetName val="Cost pr ton sens"/>
      <sheetName val="Impact"/>
    </sheetNames>
    <sheetDataSet>
      <sheetData sheetId="0"/>
      <sheetData sheetId="1"/>
      <sheetData sheetId="2"/>
      <sheetData sheetId="3">
        <row r="5">
          <cell r="B5">
            <v>62865.959619278285</v>
          </cell>
          <cell r="C5">
            <v>254758.88815463829</v>
          </cell>
        </row>
      </sheetData>
      <sheetData sheetId="4">
        <row r="5">
          <cell r="B5">
            <v>0.81682240000000006</v>
          </cell>
        </row>
      </sheetData>
      <sheetData sheetId="5">
        <row r="7">
          <cell r="C7">
            <v>2</v>
          </cell>
          <cell r="D7">
            <v>2</v>
          </cell>
        </row>
        <row r="11">
          <cell r="I11">
            <v>6.8493150684931502E-5</v>
          </cell>
          <cell r="L11">
            <v>6.8493150684931502E-5</v>
          </cell>
          <cell r="O11">
            <v>6.8493150684931502E-5</v>
          </cell>
        </row>
        <row r="14">
          <cell r="C14">
            <v>1.0625</v>
          </cell>
          <cell r="D14">
            <v>2.9</v>
          </cell>
        </row>
        <row r="15">
          <cell r="D15">
            <v>1.1000000000000001</v>
          </cell>
        </row>
        <row r="18">
          <cell r="E18" t="str">
            <v>kg N2O</v>
          </cell>
        </row>
        <row r="21">
          <cell r="E21" t="str">
            <v>kg CO2e</v>
          </cell>
        </row>
      </sheetData>
      <sheetData sheetId="6"/>
      <sheetData sheetId="7"/>
      <sheetData sheetId="8"/>
      <sheetData sheetId="9"/>
      <sheetData sheetId="10">
        <row r="37">
          <cell r="B37">
            <v>5</v>
          </cell>
          <cell r="C37">
            <v>1</v>
          </cell>
          <cell r="D37">
            <v>6</v>
          </cell>
          <cell r="E37">
            <v>1</v>
          </cell>
          <cell r="F37">
            <v>2</v>
          </cell>
          <cell r="G37">
            <v>1</v>
          </cell>
          <cell r="H37">
            <v>3</v>
          </cell>
          <cell r="I37">
            <v>1</v>
          </cell>
          <cell r="J37">
            <v>3</v>
          </cell>
          <cell r="K37">
            <v>1</v>
          </cell>
          <cell r="L37">
            <v>3</v>
          </cell>
          <cell r="M37">
            <v>1</v>
          </cell>
        </row>
        <row r="38">
          <cell r="B38">
            <v>5</v>
          </cell>
          <cell r="C38">
            <v>5</v>
          </cell>
          <cell r="D38">
            <v>7</v>
          </cell>
          <cell r="E38">
            <v>7</v>
          </cell>
          <cell r="F38">
            <v>2</v>
          </cell>
          <cell r="G38">
            <v>2</v>
          </cell>
          <cell r="H38">
            <v>3</v>
          </cell>
          <cell r="I38">
            <v>3</v>
          </cell>
          <cell r="J38">
            <v>3</v>
          </cell>
          <cell r="K38">
            <v>3</v>
          </cell>
          <cell r="L38">
            <v>3</v>
          </cell>
          <cell r="M38">
            <v>3</v>
          </cell>
        </row>
        <row r="39">
          <cell r="B39">
            <v>4.9393099360246513</v>
          </cell>
          <cell r="C39">
            <v>4.9393099360246513</v>
          </cell>
          <cell r="D39">
            <v>10.305887848841557</v>
          </cell>
          <cell r="E39">
            <v>10.305887848841557</v>
          </cell>
          <cell r="F39">
            <v>1.9024287473960955</v>
          </cell>
          <cell r="G39">
            <v>1.9024287473960955</v>
          </cell>
          <cell r="H39">
            <v>1.843775016773888</v>
          </cell>
          <cell r="I39">
            <v>1.843775016773888</v>
          </cell>
          <cell r="J39">
            <v>2.079573243415106E-2</v>
          </cell>
          <cell r="K39">
            <v>2.079573243415106E-2</v>
          </cell>
          <cell r="L39">
            <v>3.0401753045787707</v>
          </cell>
          <cell r="M39">
            <v>3.0401753045787707</v>
          </cell>
        </row>
        <row r="40">
          <cell r="B40">
            <v>269.62174004167036</v>
          </cell>
          <cell r="C40">
            <v>269.62174004167036</v>
          </cell>
          <cell r="D40">
            <v>562.5667250019477</v>
          </cell>
          <cell r="E40">
            <v>562.5667250019477</v>
          </cell>
          <cell r="F40">
            <v>103.84773497146882</v>
          </cell>
          <cell r="G40">
            <v>103.84773497146882</v>
          </cell>
          <cell r="H40">
            <v>100.64600818875493</v>
          </cell>
          <cell r="I40">
            <v>100.64600818875493</v>
          </cell>
          <cell r="J40">
            <v>1.1351750825439244</v>
          </cell>
          <cell r="K40">
            <v>1.1351750825439244</v>
          </cell>
          <cell r="L40">
            <v>165.95382072985842</v>
          </cell>
          <cell r="M40">
            <v>165.95382072985842</v>
          </cell>
        </row>
        <row r="41">
          <cell r="B41">
            <v>7.693751172827923E-5</v>
          </cell>
          <cell r="C41">
            <v>7.693751172827923E-5</v>
          </cell>
          <cell r="D41">
            <v>1.6156877462938636E-4</v>
          </cell>
          <cell r="E41">
            <v>1.6156877462938636E-4</v>
          </cell>
          <cell r="F41">
            <v>9.7579283167573644E-6</v>
          </cell>
          <cell r="G41">
            <v>9.7579283167573644E-6</v>
          </cell>
          <cell r="H41">
            <v>2.5896040532933008E-5</v>
          </cell>
          <cell r="I41">
            <v>2.5896040532933008E-5</v>
          </cell>
          <cell r="J41">
            <v>6.755488834678176E-6</v>
          </cell>
          <cell r="K41">
            <v>6.755488834678176E-6</v>
          </cell>
          <cell r="L41">
            <v>4.5036592231187834E-6</v>
          </cell>
          <cell r="M41">
            <v>4.5036592231187834E-6</v>
          </cell>
        </row>
        <row r="42">
          <cell r="B42">
            <v>15299.717008554051</v>
          </cell>
          <cell r="C42">
            <v>22395.3917741773</v>
          </cell>
          <cell r="D42">
            <v>18359.66041026486</v>
          </cell>
          <cell r="E42">
            <v>22395.3917741773</v>
          </cell>
          <cell r="F42">
            <v>6119.8868034216202</v>
          </cell>
          <cell r="G42">
            <v>22395.3917741773</v>
          </cell>
          <cell r="H42">
            <v>9179.8302051324299</v>
          </cell>
          <cell r="I42">
            <v>22395.3917741773</v>
          </cell>
          <cell r="J42">
            <v>9179.8302051324299</v>
          </cell>
          <cell r="K42">
            <v>22395.3917741773</v>
          </cell>
          <cell r="L42">
            <v>9179.8302051324299</v>
          </cell>
          <cell r="M42">
            <v>22395.3917741773</v>
          </cell>
        </row>
        <row r="43">
          <cell r="B43">
            <v>-1276.168940818585</v>
          </cell>
          <cell r="C43">
            <v>-2015.4076006601699</v>
          </cell>
          <cell r="D43">
            <v>-1531.4027289823021</v>
          </cell>
          <cell r="E43">
            <v>-2015.4076006601699</v>
          </cell>
          <cell r="F43">
            <v>-510.46757632743402</v>
          </cell>
          <cell r="G43">
            <v>-2015.4076006601699</v>
          </cell>
          <cell r="H43">
            <v>-765.70136449115103</v>
          </cell>
          <cell r="I43">
            <v>-2015.4076006601699</v>
          </cell>
          <cell r="J43">
            <v>-765.70136449115103</v>
          </cell>
          <cell r="K43">
            <v>-2015.4076006601699</v>
          </cell>
          <cell r="L43">
            <v>-765.70136449115103</v>
          </cell>
          <cell r="M43">
            <v>-2015.4076006601699</v>
          </cell>
        </row>
        <row r="44">
          <cell r="B44">
            <v>0.12886664168020912</v>
          </cell>
          <cell r="C44">
            <v>0.12886664168020912</v>
          </cell>
          <cell r="D44">
            <v>0.37886792653981477</v>
          </cell>
          <cell r="E44">
            <v>0.37886792653981477</v>
          </cell>
          <cell r="F44">
            <v>8.8446760347705641E-3</v>
          </cell>
          <cell r="G44">
            <v>8.8446760347705641E-3</v>
          </cell>
          <cell r="H44">
            <v>5.6307554680398539E-2</v>
          </cell>
          <cell r="I44">
            <v>5.6307554680398539E-2</v>
          </cell>
          <cell r="J44">
            <v>2.1851239466366044E-2</v>
          </cell>
          <cell r="K44">
            <v>2.1851239466366044E-2</v>
          </cell>
          <cell r="L44">
            <v>7.7036104924095364E-3</v>
          </cell>
          <cell r="M44">
            <v>7.7036104924095364E-3</v>
          </cell>
        </row>
        <row r="45">
          <cell r="B45">
            <v>267.7419489821383</v>
          </cell>
          <cell r="C45">
            <v>267.7419489821383</v>
          </cell>
          <cell r="D45">
            <v>643.89732539200884</v>
          </cell>
          <cell r="E45">
            <v>643.89732539200884</v>
          </cell>
          <cell r="F45">
            <v>12.733289030423382</v>
          </cell>
          <cell r="G45">
            <v>12.733289030423382</v>
          </cell>
          <cell r="H45">
            <v>30.509356955378614</v>
          </cell>
          <cell r="I45">
            <v>30.509356955378614</v>
          </cell>
          <cell r="J45">
            <v>4.5724253141848461</v>
          </cell>
          <cell r="K45">
            <v>4.5724253141848461</v>
          </cell>
          <cell r="L45">
            <v>6.2937151888740726</v>
          </cell>
          <cell r="M45">
            <v>6.2937151888740726</v>
          </cell>
        </row>
        <row r="46">
          <cell r="B46">
            <v>2.4144576150159023</v>
          </cell>
          <cell r="C46">
            <v>13.180098039616219</v>
          </cell>
          <cell r="D46">
            <v>2.8973491380190826</v>
          </cell>
          <cell r="E46">
            <v>13.180098039616219</v>
          </cell>
          <cell r="F46">
            <v>0.96578304600636089</v>
          </cell>
          <cell r="G46">
            <v>13.180098039616219</v>
          </cell>
          <cell r="H46">
            <v>1.4486745690095413</v>
          </cell>
          <cell r="I46">
            <v>13.180098039616219</v>
          </cell>
          <cell r="J46">
            <v>1.4486745690095413</v>
          </cell>
          <cell r="K46">
            <v>13.180098039616219</v>
          </cell>
          <cell r="L46">
            <v>1.4486745690095413</v>
          </cell>
          <cell r="M46">
            <v>13.180098039616219</v>
          </cell>
        </row>
        <row r="47">
          <cell r="B47"/>
          <cell r="C47">
            <v>4.9993475322682217</v>
          </cell>
          <cell r="D47"/>
          <cell r="E47">
            <v>4.9993475322682217</v>
          </cell>
          <cell r="F47"/>
          <cell r="G47">
            <v>4.9993475322682217</v>
          </cell>
          <cell r="H47"/>
          <cell r="I47">
            <v>4.9993475322682217</v>
          </cell>
          <cell r="J47"/>
          <cell r="K47">
            <v>4.9993475322682217</v>
          </cell>
          <cell r="L47"/>
          <cell r="M47">
            <v>4.9993475322682217</v>
          </cell>
        </row>
        <row r="48">
          <cell r="B48">
            <v>269.62174004167036</v>
          </cell>
          <cell r="C48">
            <v>269.62174004167036</v>
          </cell>
          <cell r="D48">
            <v>562.5667250019477</v>
          </cell>
          <cell r="E48">
            <v>562.5667250019477</v>
          </cell>
          <cell r="F48">
            <v>103.84773497146882</v>
          </cell>
          <cell r="G48">
            <v>103.84773497146882</v>
          </cell>
          <cell r="H48">
            <v>100.64600818875493</v>
          </cell>
          <cell r="I48">
            <v>100.64600818875493</v>
          </cell>
          <cell r="J48">
            <v>1.1351750825439244</v>
          </cell>
          <cell r="K48">
            <v>1.1351750825439244</v>
          </cell>
          <cell r="L48">
            <v>165.95382072985842</v>
          </cell>
          <cell r="M48">
            <v>165.95382072985842</v>
          </cell>
        </row>
        <row r="49">
          <cell r="B49">
            <v>1202.2926208936758</v>
          </cell>
          <cell r="C49">
            <v>1202.2926208936758</v>
          </cell>
          <cell r="D49">
            <v>2508.5878539528362</v>
          </cell>
          <cell r="E49">
            <v>2508.5878539528362</v>
          </cell>
          <cell r="F49">
            <v>463.07603175256764</v>
          </cell>
          <cell r="G49">
            <v>463.07603175256764</v>
          </cell>
          <cell r="H49">
            <v>448.79894680986371</v>
          </cell>
          <cell r="I49">
            <v>448.79894680986371</v>
          </cell>
          <cell r="J49">
            <v>5.0619531828330917</v>
          </cell>
          <cell r="K49">
            <v>5.0619531828330917</v>
          </cell>
          <cell r="L49">
            <v>740.01842003461525</v>
          </cell>
          <cell r="M49">
            <v>740.01842003461525</v>
          </cell>
        </row>
        <row r="51">
          <cell r="B51">
            <v>1307.7002159791573</v>
          </cell>
          <cell r="E51">
            <v>542.84039608366277</v>
          </cell>
          <cell r="F51">
            <v>1001.4170990598989</v>
          </cell>
          <cell r="H51">
            <v>1646.4359284624131</v>
          </cell>
          <cell r="L51">
            <v>916.13125765560653</v>
          </cell>
        </row>
      </sheetData>
      <sheetData sheetId="11"/>
      <sheetData sheetId="12"/>
      <sheetData sheetId="13"/>
      <sheetData sheetId="14"/>
      <sheetData sheetId="15"/>
      <sheetData sheetId="16">
        <row r="2">
          <cell r="J2">
            <v>802.14240296229275</v>
          </cell>
          <cell r="K2">
            <v>809.20607373353994</v>
          </cell>
          <cell r="L2">
            <v>1241.6273361222125</v>
          </cell>
          <cell r="M2">
            <v>803.29973034943669</v>
          </cell>
        </row>
      </sheetData>
      <sheetData sheetId="17"/>
      <sheetData sheetId="18"/>
      <sheetData sheetId="19"/>
      <sheetData sheetId="20"/>
      <sheetData sheetId="21">
        <row r="1">
          <cell r="B1">
            <v>0.45448613929711101</v>
          </cell>
        </row>
        <row r="4">
          <cell r="B4">
            <v>3059.9434017108101</v>
          </cell>
          <cell r="C4">
            <v>22395.3917741773</v>
          </cell>
        </row>
      </sheetData>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0F5-00A3-413C-B8EC-2528FFEBAD92}">
  <dimension ref="A1"/>
  <sheetViews>
    <sheetView workbookViewId="0">
      <selection activeCell="A13" sqref="A13"/>
    </sheetView>
  </sheetViews>
  <sheetFormatPr defaultRowHeight="12.75" x14ac:dyDescent="0.2"/>
  <cols>
    <col min="1" max="1" width="62.28515625" customWidth="1"/>
  </cols>
  <sheetData>
    <row r="1" spans="1:1" ht="51" x14ac:dyDescent="0.2">
      <c r="A1" s="112" t="s">
        <v>308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7553C-D3ED-4AD9-9BDC-ABE9980F472F}">
  <dimension ref="A1:K25"/>
  <sheetViews>
    <sheetView zoomScale="130" zoomScaleNormal="130" workbookViewId="0">
      <selection activeCell="B12" sqref="B12"/>
    </sheetView>
  </sheetViews>
  <sheetFormatPr defaultRowHeight="12.75" x14ac:dyDescent="0.2"/>
  <cols>
    <col min="1" max="1" width="10.5703125" bestFit="1" customWidth="1"/>
    <col min="5" max="5" width="9" customWidth="1"/>
    <col min="6" max="6" width="10.28515625" bestFit="1" customWidth="1"/>
    <col min="7" max="7" width="9.5703125" bestFit="1" customWidth="1"/>
    <col min="10" max="11" width="9.5703125" bestFit="1" customWidth="1"/>
  </cols>
  <sheetData>
    <row r="1" spans="1:11" x14ac:dyDescent="0.2">
      <c r="A1" s="20" t="s">
        <v>297</v>
      </c>
      <c r="B1">
        <v>3</v>
      </c>
      <c r="C1">
        <v>7.5</v>
      </c>
      <c r="D1">
        <v>37.5</v>
      </c>
      <c r="E1">
        <v>0.84</v>
      </c>
    </row>
    <row r="2" spans="1:11" x14ac:dyDescent="0.2">
      <c r="B2" s="20" t="s">
        <v>298</v>
      </c>
      <c r="G2" s="20" t="s">
        <v>297</v>
      </c>
    </row>
    <row r="3" spans="1:11" ht="15" x14ac:dyDescent="0.25">
      <c r="A3" t="s">
        <v>110</v>
      </c>
      <c r="B3" s="16">
        <v>4</v>
      </c>
      <c r="C3" s="16">
        <v>10</v>
      </c>
      <c r="D3" s="16">
        <v>50</v>
      </c>
      <c r="E3" s="21" t="s">
        <v>111</v>
      </c>
      <c r="F3" s="52" t="s">
        <v>120</v>
      </c>
      <c r="G3" s="52" t="s">
        <v>118</v>
      </c>
    </row>
    <row r="4" spans="1:11" x14ac:dyDescent="0.2">
      <c r="A4" t="s">
        <v>112</v>
      </c>
      <c r="B4">
        <v>20</v>
      </c>
      <c r="D4">
        <v>40</v>
      </c>
      <c r="E4">
        <v>22</v>
      </c>
      <c r="F4" s="13">
        <f t="shared" ref="F4:F9" si="0">E4*$E$1*$B$12</f>
        <v>10.700559655839285</v>
      </c>
      <c r="G4" s="13">
        <f t="shared" ref="G4:G9" si="1">(SUMPRODUCT($B$1:$D$1,B4:D4)+F4)*10^-3</f>
        <v>1.5707005596558392</v>
      </c>
    </row>
    <row r="5" spans="1:11" x14ac:dyDescent="0.2">
      <c r="A5" t="s">
        <v>113</v>
      </c>
      <c r="D5">
        <v>88</v>
      </c>
      <c r="E5">
        <v>35</v>
      </c>
      <c r="F5" s="13">
        <f t="shared" si="0"/>
        <v>17.023617634289771</v>
      </c>
      <c r="G5" s="13">
        <f t="shared" si="1"/>
        <v>3.3170236176342898</v>
      </c>
    </row>
    <row r="6" spans="1:11" x14ac:dyDescent="0.2">
      <c r="A6" t="s">
        <v>114</v>
      </c>
      <c r="B6">
        <v>7</v>
      </c>
      <c r="D6">
        <v>9</v>
      </c>
      <c r="E6">
        <v>10</v>
      </c>
      <c r="F6" s="13">
        <f t="shared" si="0"/>
        <v>4.8638907526542212</v>
      </c>
      <c r="G6" s="13">
        <f t="shared" si="1"/>
        <v>0.36336389075265424</v>
      </c>
    </row>
    <row r="7" spans="1:11" x14ac:dyDescent="0.2">
      <c r="A7" t="s">
        <v>115</v>
      </c>
      <c r="D7">
        <v>16</v>
      </c>
      <c r="E7">
        <v>30</v>
      </c>
      <c r="F7" s="13">
        <f t="shared" si="0"/>
        <v>14.591672257962662</v>
      </c>
      <c r="G7" s="13">
        <f t="shared" si="1"/>
        <v>0.61459167225796263</v>
      </c>
    </row>
    <row r="8" spans="1:11" x14ac:dyDescent="0.2">
      <c r="A8" t="s">
        <v>116</v>
      </c>
      <c r="E8">
        <v>12</v>
      </c>
      <c r="F8" s="13">
        <f t="shared" si="0"/>
        <v>5.8366689031850649</v>
      </c>
      <c r="G8" s="13">
        <f t="shared" si="1"/>
        <v>5.8366689031850646E-3</v>
      </c>
    </row>
    <row r="9" spans="1:11" x14ac:dyDescent="0.2">
      <c r="A9" t="s">
        <v>117</v>
      </c>
      <c r="D9">
        <v>4</v>
      </c>
      <c r="E9">
        <v>4</v>
      </c>
      <c r="F9" s="13">
        <f t="shared" si="0"/>
        <v>1.9455563010616883</v>
      </c>
      <c r="G9" s="13">
        <f t="shared" si="1"/>
        <v>0.15194555630106168</v>
      </c>
    </row>
    <row r="10" spans="1:11" x14ac:dyDescent="0.2">
      <c r="A10" t="s">
        <v>66</v>
      </c>
      <c r="B10">
        <f>SUM(B4:B9)</f>
        <v>27</v>
      </c>
      <c r="C10">
        <f t="shared" ref="C10:D10" si="2">SUM(C4:C9)</f>
        <v>0</v>
      </c>
      <c r="D10">
        <f t="shared" si="2"/>
        <v>157</v>
      </c>
      <c r="E10">
        <f>SUM(E4:E9)</f>
        <v>113</v>
      </c>
      <c r="F10" s="13">
        <f>SUM(F4:F9)</f>
        <v>54.961965504992691</v>
      </c>
      <c r="G10" s="13">
        <f>SUM(G4:G9)</f>
        <v>6.0234619655049926</v>
      </c>
    </row>
    <row r="11" spans="1:11" x14ac:dyDescent="0.2">
      <c r="G11" s="13">
        <f>G10*298</f>
        <v>1794.9916657204878</v>
      </c>
    </row>
    <row r="12" spans="1:11" x14ac:dyDescent="0.2">
      <c r="A12" t="s">
        <v>119</v>
      </c>
      <c r="B12">
        <f>44.013/(15.999*2+44.013)</f>
        <v>0.57903461341121676</v>
      </c>
      <c r="H12" s="13"/>
      <c r="I12" s="13"/>
    </row>
    <row r="13" spans="1:11" x14ac:dyDescent="0.2">
      <c r="A13" t="s">
        <v>309</v>
      </c>
    </row>
    <row r="14" spans="1:11" x14ac:dyDescent="0.2">
      <c r="G14" s="75"/>
    </row>
    <row r="15" spans="1:11" x14ac:dyDescent="0.2">
      <c r="E15" s="20"/>
      <c r="G15" s="76"/>
      <c r="H15" s="52"/>
      <c r="I15" s="52"/>
      <c r="J15" s="20"/>
      <c r="K15" s="20"/>
    </row>
    <row r="16" spans="1:11" x14ac:dyDescent="0.2">
      <c r="G16" s="76"/>
      <c r="H16" s="52"/>
      <c r="I16" s="52"/>
    </row>
    <row r="17" spans="7:11" x14ac:dyDescent="0.2">
      <c r="G17" s="76"/>
      <c r="H17" s="77"/>
      <c r="I17" s="77"/>
      <c r="J17" s="13"/>
      <c r="K17" s="13"/>
    </row>
    <row r="18" spans="7:11" x14ac:dyDescent="0.2">
      <c r="G18" s="76"/>
      <c r="H18" s="77"/>
      <c r="I18" s="77"/>
      <c r="J18" s="13"/>
      <c r="K18" s="13"/>
    </row>
    <row r="19" spans="7:11" x14ac:dyDescent="0.2">
      <c r="G19" s="76"/>
      <c r="H19" s="77"/>
      <c r="I19" s="77"/>
      <c r="J19" s="13"/>
      <c r="K19" s="13"/>
    </row>
    <row r="20" spans="7:11" x14ac:dyDescent="0.2">
      <c r="G20" s="76"/>
      <c r="H20" s="77"/>
      <c r="I20" s="77"/>
    </row>
    <row r="21" spans="7:11" x14ac:dyDescent="0.2">
      <c r="G21" s="76"/>
      <c r="J21" s="13"/>
      <c r="K21" s="13"/>
    </row>
    <row r="22" spans="7:11" x14ac:dyDescent="0.2">
      <c r="G22" s="76"/>
      <c r="I22" s="13"/>
      <c r="J22" s="13"/>
      <c r="K22" s="13"/>
    </row>
    <row r="23" spans="7:11" x14ac:dyDescent="0.2">
      <c r="G23" s="76"/>
    </row>
    <row r="24" spans="7:11" x14ac:dyDescent="0.2">
      <c r="G24" s="76"/>
    </row>
    <row r="25" spans="7:11" x14ac:dyDescent="0.2">
      <c r="G25" s="7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51"/>
  <sheetViews>
    <sheetView workbookViewId="0">
      <selection activeCell="E18" sqref="E18"/>
    </sheetView>
  </sheetViews>
  <sheetFormatPr defaultColWidth="12.7109375" defaultRowHeight="15.75" customHeight="1" x14ac:dyDescent="0.2"/>
  <cols>
    <col min="1" max="1" width="16" customWidth="1"/>
    <col min="3" max="3" width="14.28515625" bestFit="1" customWidth="1"/>
    <col min="4" max="4" width="20" bestFit="1" customWidth="1"/>
    <col min="5" max="5" width="16" bestFit="1" customWidth="1"/>
    <col min="6" max="6" width="14" bestFit="1" customWidth="1"/>
  </cols>
  <sheetData>
    <row r="1" spans="1:12" ht="15.75" customHeight="1" x14ac:dyDescent="0.2">
      <c r="B1" s="149" t="s">
        <v>0</v>
      </c>
      <c r="C1" s="148"/>
      <c r="D1" s="148"/>
      <c r="E1" s="148"/>
      <c r="F1" s="148"/>
      <c r="G1" s="148"/>
      <c r="I1" t="s">
        <v>245</v>
      </c>
    </row>
    <row r="2" spans="1:12" ht="15.75" customHeight="1" x14ac:dyDescent="0.2">
      <c r="A2" s="1"/>
      <c r="B2" s="148"/>
      <c r="C2" s="148"/>
      <c r="D2" s="148"/>
      <c r="E2" s="148"/>
      <c r="F2" s="148"/>
      <c r="G2" s="148"/>
      <c r="I2">
        <v>286.93</v>
      </c>
      <c r="J2" t="s">
        <v>109</v>
      </c>
      <c r="K2" t="s">
        <v>246</v>
      </c>
    </row>
    <row r="3" spans="1:12" ht="15.75" customHeight="1" x14ac:dyDescent="0.2">
      <c r="B3" s="149" t="s">
        <v>1</v>
      </c>
      <c r="C3" s="148"/>
      <c r="D3" s="148"/>
      <c r="E3" s="148"/>
      <c r="F3" s="148"/>
      <c r="G3" s="148"/>
    </row>
    <row r="4" spans="1:12" ht="15.75" customHeight="1" x14ac:dyDescent="0.2">
      <c r="B4" s="2" t="s">
        <v>2</v>
      </c>
      <c r="C4" s="2" t="s">
        <v>3</v>
      </c>
      <c r="D4" s="2" t="s">
        <v>4</v>
      </c>
      <c r="E4" s="2" t="s">
        <v>5</v>
      </c>
      <c r="F4" s="2" t="s">
        <v>6</v>
      </c>
      <c r="G4" s="2" t="s">
        <v>7</v>
      </c>
      <c r="H4" s="2" t="s">
        <v>247</v>
      </c>
    </row>
    <row r="5" spans="1:12" ht="15.75" customHeight="1" x14ac:dyDescent="0.2">
      <c r="B5" s="3">
        <v>1</v>
      </c>
      <c r="C5" s="4"/>
      <c r="D5" s="4">
        <v>550</v>
      </c>
      <c r="E5" s="4">
        <v>225</v>
      </c>
      <c r="F5" s="4"/>
      <c r="G5" s="4">
        <v>5</v>
      </c>
      <c r="H5">
        <f>G5*$I$2</f>
        <v>1434.65</v>
      </c>
    </row>
    <row r="6" spans="1:12" ht="15.75" customHeight="1" x14ac:dyDescent="0.2">
      <c r="B6" s="3">
        <v>2</v>
      </c>
      <c r="C6" s="4"/>
      <c r="D6" s="4">
        <v>550</v>
      </c>
      <c r="E6" s="4">
        <v>2350</v>
      </c>
      <c r="F6" s="4"/>
      <c r="G6" s="4">
        <v>5</v>
      </c>
      <c r="H6">
        <f t="shared" ref="H6:H14" si="0">G6*$I$2</f>
        <v>1434.65</v>
      </c>
    </row>
    <row r="7" spans="1:12" ht="15.75" customHeight="1" x14ac:dyDescent="0.2">
      <c r="B7" s="3">
        <v>3</v>
      </c>
      <c r="C7" s="4"/>
      <c r="D7" s="4">
        <v>550</v>
      </c>
      <c r="E7" s="4">
        <v>3300</v>
      </c>
      <c r="F7" s="4"/>
      <c r="G7" s="4">
        <v>5</v>
      </c>
      <c r="H7">
        <f t="shared" si="0"/>
        <v>1434.65</v>
      </c>
    </row>
    <row r="8" spans="1:12" ht="15.75" customHeight="1" x14ac:dyDescent="0.2">
      <c r="B8" s="3">
        <v>4</v>
      </c>
      <c r="C8" s="4"/>
      <c r="D8" s="4">
        <v>550</v>
      </c>
      <c r="E8" s="4">
        <v>225</v>
      </c>
      <c r="F8" s="4"/>
      <c r="G8" s="4">
        <v>5</v>
      </c>
      <c r="H8">
        <f t="shared" si="0"/>
        <v>1434.65</v>
      </c>
    </row>
    <row r="9" spans="1:12" ht="15.75" customHeight="1" x14ac:dyDescent="0.2">
      <c r="B9" s="3">
        <v>5</v>
      </c>
      <c r="C9" s="4"/>
      <c r="D9" s="4">
        <v>550</v>
      </c>
      <c r="E9" s="4">
        <v>2350</v>
      </c>
      <c r="F9" s="4">
        <v>14000</v>
      </c>
      <c r="G9" s="4">
        <v>20</v>
      </c>
      <c r="H9">
        <f t="shared" si="0"/>
        <v>5738.6</v>
      </c>
    </row>
    <row r="10" spans="1:12" ht="15.75" customHeight="1" x14ac:dyDescent="0.2">
      <c r="B10" s="3">
        <v>6</v>
      </c>
      <c r="C10" s="4"/>
      <c r="D10" s="4">
        <v>550</v>
      </c>
      <c r="E10" s="4">
        <v>3300</v>
      </c>
      <c r="F10" s="4"/>
      <c r="G10" s="4">
        <v>5</v>
      </c>
      <c r="H10">
        <f t="shared" si="0"/>
        <v>1434.65</v>
      </c>
    </row>
    <row r="11" spans="1:12" ht="15.75" customHeight="1" x14ac:dyDescent="0.2">
      <c r="B11" s="3">
        <v>7</v>
      </c>
      <c r="C11" s="4"/>
      <c r="D11" s="4">
        <v>550</v>
      </c>
      <c r="E11" s="4">
        <v>225</v>
      </c>
      <c r="F11" s="4"/>
      <c r="G11" s="4">
        <v>5</v>
      </c>
      <c r="H11">
        <f t="shared" si="0"/>
        <v>1434.65</v>
      </c>
    </row>
    <row r="12" spans="1:12" ht="15.75" customHeight="1" x14ac:dyDescent="0.2">
      <c r="B12" s="3">
        <v>8</v>
      </c>
      <c r="C12" s="4"/>
      <c r="D12" s="4">
        <v>550</v>
      </c>
      <c r="E12" s="4">
        <v>2350</v>
      </c>
      <c r="F12" s="4"/>
      <c r="G12" s="4">
        <v>5</v>
      </c>
      <c r="H12">
        <f t="shared" si="0"/>
        <v>1434.65</v>
      </c>
      <c r="L12" s="5"/>
    </row>
    <row r="13" spans="1:12" ht="15.75" customHeight="1" x14ac:dyDescent="0.2">
      <c r="B13" s="3">
        <v>9</v>
      </c>
      <c r="C13" s="4"/>
      <c r="D13" s="4">
        <v>550</v>
      </c>
      <c r="E13" s="4">
        <v>3300</v>
      </c>
      <c r="F13" s="4"/>
      <c r="G13" s="4">
        <v>5</v>
      </c>
      <c r="H13">
        <f t="shared" si="0"/>
        <v>1434.65</v>
      </c>
    </row>
    <row r="14" spans="1:12" ht="15.75" customHeight="1" x14ac:dyDescent="0.2">
      <c r="B14" s="3">
        <v>10</v>
      </c>
      <c r="C14" s="4"/>
      <c r="D14" s="4">
        <v>550</v>
      </c>
      <c r="E14" s="4">
        <v>225</v>
      </c>
      <c r="F14" s="4"/>
      <c r="G14" s="4">
        <v>5</v>
      </c>
      <c r="H14">
        <f t="shared" si="0"/>
        <v>1434.65</v>
      </c>
      <c r="L14" s="5"/>
    </row>
    <row r="15" spans="1:12" ht="15.75" customHeight="1" x14ac:dyDescent="0.2">
      <c r="B15" s="2" t="s">
        <v>8</v>
      </c>
      <c r="C15" s="6">
        <v>443044</v>
      </c>
      <c r="D15" s="6">
        <f t="shared" ref="D15:H15" si="1">SUM(D5:D14)</f>
        <v>5500</v>
      </c>
      <c r="E15" s="6">
        <f t="shared" si="1"/>
        <v>17850</v>
      </c>
      <c r="F15" s="6">
        <f t="shared" si="1"/>
        <v>14000</v>
      </c>
      <c r="G15" s="6">
        <f t="shared" si="1"/>
        <v>65</v>
      </c>
      <c r="H15" s="6">
        <f t="shared" si="1"/>
        <v>18650.45</v>
      </c>
      <c r="L15" s="5"/>
    </row>
    <row r="16" spans="1:12" ht="15.75" customHeight="1" x14ac:dyDescent="0.2">
      <c r="B16" s="7" t="s">
        <v>9</v>
      </c>
      <c r="C16" s="6"/>
      <c r="D16" s="6">
        <f>(C15+D15+E15+F15)/10</f>
        <v>48039.4</v>
      </c>
      <c r="E16" s="6"/>
      <c r="F16" s="6"/>
      <c r="G16" s="6"/>
    </row>
    <row r="18" spans="2:8" ht="15.75" customHeight="1" x14ac:dyDescent="0.2">
      <c r="B18" s="147" t="s">
        <v>10</v>
      </c>
      <c r="C18" s="148"/>
      <c r="D18" s="148"/>
      <c r="E18" s="8">
        <v>500</v>
      </c>
    </row>
    <row r="19" spans="2:8" ht="15.75" customHeight="1" x14ac:dyDescent="0.2">
      <c r="B19" s="147" t="s">
        <v>11</v>
      </c>
      <c r="C19" s="148"/>
      <c r="D19" s="148"/>
      <c r="E19" s="9">
        <f>1.7*E18</f>
        <v>850</v>
      </c>
    </row>
    <row r="20" spans="2:8" ht="15.75" customHeight="1" x14ac:dyDescent="0.2">
      <c r="B20" s="147" t="s">
        <v>12</v>
      </c>
      <c r="C20" s="148"/>
      <c r="D20" s="148"/>
      <c r="E20" s="10">
        <f>D16/E19</f>
        <v>56.516941176470588</v>
      </c>
    </row>
    <row r="21" spans="2:8" ht="15.75" customHeight="1" x14ac:dyDescent="0.2">
      <c r="B21" s="147" t="s">
        <v>13</v>
      </c>
      <c r="C21" s="148"/>
      <c r="D21" s="148"/>
      <c r="E21" s="11">
        <f>E19*298</f>
        <v>253300</v>
      </c>
    </row>
    <row r="23" spans="2:8" ht="15.75" customHeight="1" x14ac:dyDescent="0.2">
      <c r="B23" s="149" t="s">
        <v>14</v>
      </c>
      <c r="C23" s="148"/>
      <c r="D23" s="148"/>
      <c r="E23" s="148"/>
      <c r="F23" s="148"/>
      <c r="G23" s="148"/>
    </row>
    <row r="24" spans="2:8" ht="15.75" customHeight="1" x14ac:dyDescent="0.2">
      <c r="B24" s="2" t="s">
        <v>2</v>
      </c>
      <c r="C24" s="2" t="s">
        <v>3</v>
      </c>
      <c r="D24" s="2" t="s">
        <v>4</v>
      </c>
      <c r="E24" s="2" t="s">
        <v>5</v>
      </c>
      <c r="F24" s="2" t="s">
        <v>6</v>
      </c>
      <c r="G24" s="2" t="s">
        <v>7</v>
      </c>
      <c r="H24" s="2" t="s">
        <v>247</v>
      </c>
    </row>
    <row r="25" spans="2:8" ht="15.75" customHeight="1" x14ac:dyDescent="0.2">
      <c r="B25" s="3">
        <v>1</v>
      </c>
      <c r="C25" s="4"/>
      <c r="D25" s="4">
        <v>2500</v>
      </c>
      <c r="E25" s="4"/>
      <c r="F25" s="4"/>
      <c r="G25" s="4">
        <v>7</v>
      </c>
      <c r="H25">
        <f>G25*$I$2</f>
        <v>2008.51</v>
      </c>
    </row>
    <row r="26" spans="2:8" ht="15.75" customHeight="1" x14ac:dyDescent="0.2">
      <c r="B26" s="3">
        <v>2</v>
      </c>
      <c r="C26" s="4"/>
      <c r="D26" s="4">
        <v>2500</v>
      </c>
      <c r="E26" s="4"/>
      <c r="F26" s="4"/>
      <c r="G26" s="4">
        <v>7</v>
      </c>
      <c r="H26">
        <f t="shared" ref="H26:H44" si="2">G26*$I$2</f>
        <v>2008.51</v>
      </c>
    </row>
    <row r="27" spans="2:8" ht="15.75" customHeight="1" x14ac:dyDescent="0.2">
      <c r="B27" s="3">
        <v>3</v>
      </c>
      <c r="C27" s="4"/>
      <c r="D27" s="4">
        <v>2500</v>
      </c>
      <c r="E27" s="4"/>
      <c r="F27" s="4"/>
      <c r="G27" s="4">
        <v>7</v>
      </c>
      <c r="H27">
        <f t="shared" si="2"/>
        <v>2008.51</v>
      </c>
    </row>
    <row r="28" spans="2:8" ht="15.75" customHeight="1" x14ac:dyDescent="0.2">
      <c r="B28" s="3">
        <v>4</v>
      </c>
      <c r="C28" s="4"/>
      <c r="D28" s="4">
        <v>2500</v>
      </c>
      <c r="E28" s="4"/>
      <c r="F28" s="4"/>
      <c r="G28" s="4">
        <v>7</v>
      </c>
      <c r="H28">
        <f t="shared" si="2"/>
        <v>2008.51</v>
      </c>
    </row>
    <row r="29" spans="2:8" ht="15.75" customHeight="1" x14ac:dyDescent="0.2">
      <c r="B29" s="3">
        <v>5</v>
      </c>
      <c r="C29" s="4"/>
      <c r="D29" s="4">
        <v>2500</v>
      </c>
      <c r="E29" s="4"/>
      <c r="F29" s="4"/>
      <c r="G29" s="4">
        <v>7</v>
      </c>
      <c r="H29">
        <f t="shared" si="2"/>
        <v>2008.51</v>
      </c>
    </row>
    <row r="30" spans="2:8" ht="15.75" customHeight="1" x14ac:dyDescent="0.2">
      <c r="B30" s="3">
        <v>6</v>
      </c>
      <c r="C30" s="4"/>
      <c r="D30" s="4">
        <v>2500</v>
      </c>
      <c r="E30" s="4">
        <v>15000</v>
      </c>
      <c r="F30" s="4"/>
      <c r="G30" s="4">
        <v>10</v>
      </c>
      <c r="H30">
        <f t="shared" si="2"/>
        <v>2869.3</v>
      </c>
    </row>
    <row r="31" spans="2:8" ht="15.75" customHeight="1" x14ac:dyDescent="0.2">
      <c r="B31" s="3">
        <v>7</v>
      </c>
      <c r="C31" s="4"/>
      <c r="D31" s="4">
        <v>2500</v>
      </c>
      <c r="E31" s="4"/>
      <c r="F31" s="4"/>
      <c r="G31" s="4">
        <v>7</v>
      </c>
      <c r="H31">
        <f t="shared" si="2"/>
        <v>2008.51</v>
      </c>
    </row>
    <row r="32" spans="2:8" ht="15.75" customHeight="1" x14ac:dyDescent="0.2">
      <c r="B32" s="3">
        <v>8</v>
      </c>
      <c r="C32" s="4"/>
      <c r="D32" s="4">
        <v>2500</v>
      </c>
      <c r="E32" s="4"/>
      <c r="F32" s="4"/>
      <c r="G32" s="4">
        <v>7</v>
      </c>
      <c r="H32">
        <f t="shared" si="2"/>
        <v>2008.51</v>
      </c>
    </row>
    <row r="33" spans="2:8" ht="15.75" customHeight="1" x14ac:dyDescent="0.2">
      <c r="B33" s="3">
        <v>9</v>
      </c>
      <c r="C33" s="4"/>
      <c r="D33" s="4">
        <v>2500</v>
      </c>
      <c r="E33" s="4"/>
      <c r="F33" s="4"/>
      <c r="G33" s="4">
        <v>7</v>
      </c>
      <c r="H33">
        <f t="shared" si="2"/>
        <v>2008.51</v>
      </c>
    </row>
    <row r="34" spans="2:8" ht="15.75" customHeight="1" x14ac:dyDescent="0.2">
      <c r="B34" s="3">
        <v>10</v>
      </c>
      <c r="C34" s="4"/>
      <c r="D34" s="4">
        <v>2500</v>
      </c>
      <c r="E34" s="4"/>
      <c r="F34" s="4">
        <v>60000</v>
      </c>
      <c r="G34" s="4">
        <v>20</v>
      </c>
      <c r="H34">
        <f t="shared" si="2"/>
        <v>5738.6</v>
      </c>
    </row>
    <row r="35" spans="2:8" ht="15.75" customHeight="1" x14ac:dyDescent="0.2">
      <c r="B35" s="3">
        <v>11</v>
      </c>
      <c r="C35" s="4"/>
      <c r="D35" s="4">
        <v>2500</v>
      </c>
      <c r="E35" s="4"/>
      <c r="F35" s="4"/>
      <c r="G35" s="4">
        <v>7</v>
      </c>
      <c r="H35">
        <f t="shared" si="2"/>
        <v>2008.51</v>
      </c>
    </row>
    <row r="36" spans="2:8" ht="15.75" customHeight="1" x14ac:dyDescent="0.2">
      <c r="B36" s="3">
        <v>12</v>
      </c>
      <c r="C36" s="4"/>
      <c r="D36" s="4">
        <v>2500</v>
      </c>
      <c r="E36" s="4"/>
      <c r="F36" s="4"/>
      <c r="G36" s="4">
        <v>7</v>
      </c>
      <c r="H36">
        <f t="shared" si="2"/>
        <v>2008.51</v>
      </c>
    </row>
    <row r="37" spans="2:8" ht="15.75" customHeight="1" x14ac:dyDescent="0.2">
      <c r="B37" s="3">
        <v>13</v>
      </c>
      <c r="C37" s="4"/>
      <c r="D37" s="4">
        <v>2500</v>
      </c>
      <c r="E37" s="4"/>
      <c r="F37" s="4"/>
      <c r="G37" s="4">
        <v>7</v>
      </c>
      <c r="H37">
        <f t="shared" si="2"/>
        <v>2008.51</v>
      </c>
    </row>
    <row r="38" spans="2:8" ht="15.75" customHeight="1" x14ac:dyDescent="0.2">
      <c r="B38" s="3">
        <v>14</v>
      </c>
      <c r="C38" s="4"/>
      <c r="D38" s="4">
        <v>2500</v>
      </c>
      <c r="E38" s="4"/>
      <c r="F38" s="4"/>
      <c r="G38" s="4">
        <v>7</v>
      </c>
      <c r="H38">
        <f t="shared" si="2"/>
        <v>2008.51</v>
      </c>
    </row>
    <row r="39" spans="2:8" ht="15.75" customHeight="1" x14ac:dyDescent="0.2">
      <c r="B39" s="3">
        <v>15</v>
      </c>
      <c r="C39" s="4"/>
      <c r="D39" s="4">
        <v>2500</v>
      </c>
      <c r="E39" s="4">
        <v>15000</v>
      </c>
      <c r="F39" s="4"/>
      <c r="G39" s="4">
        <v>10</v>
      </c>
      <c r="H39">
        <f t="shared" si="2"/>
        <v>2869.3</v>
      </c>
    </row>
    <row r="40" spans="2:8" ht="15.75" customHeight="1" x14ac:dyDescent="0.2">
      <c r="B40" s="3">
        <v>16</v>
      </c>
      <c r="C40" s="4"/>
      <c r="D40" s="4">
        <v>2500</v>
      </c>
      <c r="E40" s="4"/>
      <c r="F40" s="4"/>
      <c r="G40" s="4">
        <v>7</v>
      </c>
      <c r="H40">
        <f t="shared" si="2"/>
        <v>2008.51</v>
      </c>
    </row>
    <row r="41" spans="2:8" ht="15.75" customHeight="1" x14ac:dyDescent="0.2">
      <c r="B41" s="3">
        <v>17</v>
      </c>
      <c r="C41" s="4"/>
      <c r="D41" s="4">
        <v>2500</v>
      </c>
      <c r="E41" s="4"/>
      <c r="F41" s="4"/>
      <c r="G41" s="4">
        <v>7</v>
      </c>
      <c r="H41">
        <f t="shared" si="2"/>
        <v>2008.51</v>
      </c>
    </row>
    <row r="42" spans="2:8" ht="15.75" customHeight="1" x14ac:dyDescent="0.2">
      <c r="B42" s="3">
        <v>18</v>
      </c>
      <c r="C42" s="4"/>
      <c r="D42" s="4">
        <v>2500</v>
      </c>
      <c r="E42" s="4"/>
      <c r="F42" s="4"/>
      <c r="G42" s="4">
        <v>7</v>
      </c>
      <c r="H42">
        <f t="shared" si="2"/>
        <v>2008.51</v>
      </c>
    </row>
    <row r="43" spans="2:8" ht="15.75" customHeight="1" x14ac:dyDescent="0.2">
      <c r="B43" s="3">
        <v>19</v>
      </c>
      <c r="C43" s="4"/>
      <c r="D43" s="4">
        <v>2500</v>
      </c>
      <c r="E43" s="4"/>
      <c r="F43" s="4"/>
      <c r="G43" s="4">
        <v>7</v>
      </c>
      <c r="H43">
        <f t="shared" si="2"/>
        <v>2008.51</v>
      </c>
    </row>
    <row r="44" spans="2:8" ht="15.75" customHeight="1" x14ac:dyDescent="0.2">
      <c r="B44" s="3">
        <v>20</v>
      </c>
      <c r="C44" s="4"/>
      <c r="D44" s="4">
        <v>2500</v>
      </c>
      <c r="E44" s="4"/>
      <c r="F44" s="4"/>
      <c r="G44" s="4">
        <v>7</v>
      </c>
      <c r="H44">
        <f t="shared" si="2"/>
        <v>2008.51</v>
      </c>
    </row>
    <row r="45" spans="2:8" ht="15.75" customHeight="1" x14ac:dyDescent="0.2">
      <c r="B45" s="2" t="s">
        <v>15</v>
      </c>
      <c r="C45" s="6">
        <v>3442418</v>
      </c>
      <c r="D45" s="6">
        <f t="shared" ref="D45:F45" si="3">SUM(D25:D44)</f>
        <v>50000</v>
      </c>
      <c r="E45" s="6">
        <f t="shared" si="3"/>
        <v>30000</v>
      </c>
      <c r="F45" s="6">
        <f t="shared" si="3"/>
        <v>60000</v>
      </c>
      <c r="G45" s="6">
        <f>SUM(G25:G44)</f>
        <v>159</v>
      </c>
      <c r="H45" s="6">
        <f>SUM(H25:H44)</f>
        <v>45621.87</v>
      </c>
    </row>
    <row r="46" spans="2:8" ht="15.75" customHeight="1" x14ac:dyDescent="0.2">
      <c r="B46" s="7" t="s">
        <v>9</v>
      </c>
      <c r="C46" s="6"/>
      <c r="D46" s="6">
        <f>(C45+D45+E45+F45+G45)/20</f>
        <v>179128.85</v>
      </c>
      <c r="E46" s="6"/>
      <c r="F46" s="6"/>
      <c r="G46" s="6"/>
    </row>
    <row r="48" spans="2:8" ht="15.75" customHeight="1" x14ac:dyDescent="0.2">
      <c r="B48" s="147" t="s">
        <v>10</v>
      </c>
      <c r="C48" s="148"/>
      <c r="D48" s="148"/>
      <c r="E48" s="12">
        <v>3000</v>
      </c>
    </row>
    <row r="49" spans="2:5" ht="15.75" customHeight="1" x14ac:dyDescent="0.2">
      <c r="B49" s="147" t="s">
        <v>11</v>
      </c>
      <c r="C49" s="148"/>
      <c r="D49" s="148"/>
      <c r="E49" s="11">
        <f>1.7*E48</f>
        <v>5100</v>
      </c>
    </row>
    <row r="50" spans="2:5" ht="15.75" customHeight="1" x14ac:dyDescent="0.2">
      <c r="B50" s="147" t="s">
        <v>12</v>
      </c>
      <c r="C50" s="148"/>
      <c r="D50" s="148"/>
      <c r="E50" s="10">
        <f>D46/E49</f>
        <v>35.123303921568628</v>
      </c>
    </row>
    <row r="51" spans="2:5" ht="15.75" customHeight="1" x14ac:dyDescent="0.2">
      <c r="B51" s="147" t="s">
        <v>13</v>
      </c>
      <c r="C51" s="148"/>
      <c r="D51" s="148"/>
      <c r="E51" s="11">
        <f>E49*298</f>
        <v>1519800</v>
      </c>
    </row>
  </sheetData>
  <mergeCells count="11">
    <mergeCell ref="B48:D48"/>
    <mergeCell ref="B49:D49"/>
    <mergeCell ref="B50:D50"/>
    <mergeCell ref="B51:D51"/>
    <mergeCell ref="B1:G2"/>
    <mergeCell ref="B3:G3"/>
    <mergeCell ref="B18:D18"/>
    <mergeCell ref="B19:D19"/>
    <mergeCell ref="B20:D20"/>
    <mergeCell ref="B21:D21"/>
    <mergeCell ref="B23:G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59F4A-1BFB-49D8-94E4-8A9644C15219}">
  <dimension ref="A1:H10"/>
  <sheetViews>
    <sheetView workbookViewId="0">
      <selection activeCell="F4" sqref="F4"/>
    </sheetView>
  </sheetViews>
  <sheetFormatPr defaultRowHeight="12.75" x14ac:dyDescent="0.2"/>
  <cols>
    <col min="1" max="1" width="31.140625" bestFit="1" customWidth="1"/>
    <col min="2" max="2" width="11.7109375" bestFit="1" customWidth="1"/>
    <col min="3" max="3" width="12.7109375" bestFit="1" customWidth="1"/>
  </cols>
  <sheetData>
    <row r="1" spans="1:8" x14ac:dyDescent="0.2">
      <c r="B1" t="s">
        <v>18</v>
      </c>
      <c r="C1" t="s">
        <v>19</v>
      </c>
    </row>
    <row r="2" spans="1:8" x14ac:dyDescent="0.2">
      <c r="A2" s="20" t="s">
        <v>219</v>
      </c>
      <c r="B2" s="15">
        <f>-PMT(F2,Servicekost!B14,Servicekost!C15)</f>
        <v>53541.069494278287</v>
      </c>
      <c r="C2" s="15">
        <f>-PMT(F2,Servicekost!B44,Servicekost!C45)</f>
        <v>244409.04965463831</v>
      </c>
      <c r="E2" t="s">
        <v>16</v>
      </c>
      <c r="F2" s="14">
        <v>3.5999999999999997E-2</v>
      </c>
      <c r="H2" t="s">
        <v>17</v>
      </c>
    </row>
    <row r="3" spans="1:8" x14ac:dyDescent="0.2">
      <c r="A3" t="s">
        <v>21</v>
      </c>
      <c r="B3" s="15">
        <f>SUM(Servicekost!D15:F15,Servicekost!H45)/Servicekost!B14</f>
        <v>8297.1869999999999</v>
      </c>
      <c r="C3" s="15">
        <f>SUM(Servicekost!D45:F45,Servicekost!H45)/Servicekost!B44</f>
        <v>9281.093499999999</v>
      </c>
      <c r="E3" t="s">
        <v>22</v>
      </c>
      <c r="F3">
        <v>1500</v>
      </c>
      <c r="G3" t="s">
        <v>23</v>
      </c>
    </row>
    <row r="4" spans="1:8" x14ac:dyDescent="0.2">
      <c r="A4" t="s">
        <v>76</v>
      </c>
      <c r="B4" s="15">
        <f>$F$5*'DU LCI'!C47</f>
        <v>1027.703125</v>
      </c>
      <c r="C4" s="15">
        <f>$F$5*'DU LCI'!D47</f>
        <v>1068.7449999999999</v>
      </c>
      <c r="E4" t="s">
        <v>25</v>
      </c>
      <c r="F4">
        <v>273</v>
      </c>
    </row>
    <row r="5" spans="1:8" x14ac:dyDescent="0.2">
      <c r="A5" t="s">
        <v>20</v>
      </c>
      <c r="B5" s="15">
        <f>SUM(B2:B4)</f>
        <v>62865.959619278285</v>
      </c>
      <c r="C5" s="15">
        <f>SUM(C2:C4)</f>
        <v>254758.88815463829</v>
      </c>
      <c r="E5" t="s">
        <v>77</v>
      </c>
      <c r="F5">
        <v>2.65</v>
      </c>
      <c r="G5" t="s">
        <v>79</v>
      </c>
      <c r="H5" t="s">
        <v>78</v>
      </c>
    </row>
    <row r="10" spans="1:8" x14ac:dyDescent="0.2">
      <c r="A10" t="s">
        <v>310</v>
      </c>
      <c r="B10" s="15">
        <f>B5/('DU LCI'!C7*'DU LCI'!C4*365)</f>
        <v>86.117752903120945</v>
      </c>
      <c r="C10" s="15">
        <f>C5/('DU LCI'!D7*'DU LCI'!D4*365)</f>
        <v>34.898477829402509</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F4D36-415B-498D-B206-3621EBF56793}">
  <dimension ref="A1:J18"/>
  <sheetViews>
    <sheetView zoomScaleNormal="100" workbookViewId="0">
      <selection activeCell="B4" sqref="B4"/>
    </sheetView>
  </sheetViews>
  <sheetFormatPr defaultRowHeight="12.75" x14ac:dyDescent="0.2"/>
  <cols>
    <col min="1" max="1" width="23.140625" bestFit="1" customWidth="1"/>
    <col min="2" max="2" width="10" bestFit="1" customWidth="1"/>
    <col min="3" max="3" width="17.7109375" bestFit="1" customWidth="1"/>
    <col min="5" max="5" width="14.5703125" bestFit="1" customWidth="1"/>
  </cols>
  <sheetData>
    <row r="1" spans="1:10" x14ac:dyDescent="0.2">
      <c r="A1" t="s">
        <v>63</v>
      </c>
      <c r="B1" s="14">
        <v>0.999</v>
      </c>
      <c r="C1" s="14"/>
      <c r="D1" t="s">
        <v>351</v>
      </c>
      <c r="E1" s="13">
        <f>'DU LCI'!C18</f>
        <v>0.86746067512178404</v>
      </c>
      <c r="F1" t="s">
        <v>26</v>
      </c>
    </row>
    <row r="2" spans="1:10" x14ac:dyDescent="0.2">
      <c r="A2" t="s">
        <v>64</v>
      </c>
      <c r="B2" s="18">
        <v>0.04</v>
      </c>
      <c r="C2" s="18"/>
      <c r="D2" s="20" t="s">
        <v>331</v>
      </c>
      <c r="E2" s="13">
        <f>E1*B2</f>
        <v>3.4698427004871364E-2</v>
      </c>
      <c r="F2" t="s">
        <v>26</v>
      </c>
    </row>
    <row r="3" spans="1:10" x14ac:dyDescent="0.2">
      <c r="A3" t="s">
        <v>65</v>
      </c>
      <c r="B3" s="18">
        <v>0.81</v>
      </c>
      <c r="C3" s="18"/>
      <c r="D3" s="20" t="s">
        <v>332</v>
      </c>
      <c r="E3" s="13">
        <f>(E1-E2)*B3</f>
        <v>0.67453742097469926</v>
      </c>
      <c r="F3" t="s">
        <v>26</v>
      </c>
    </row>
    <row r="4" spans="1:10" x14ac:dyDescent="0.2">
      <c r="D4" s="20" t="s">
        <v>330</v>
      </c>
      <c r="E4" s="13">
        <f>E3*B1</f>
        <v>0.67386288355372459</v>
      </c>
      <c r="F4" t="s">
        <v>26</v>
      </c>
    </row>
    <row r="5" spans="1:10" ht="15" x14ac:dyDescent="0.25">
      <c r="A5" s="16" t="s">
        <v>67</v>
      </c>
      <c r="B5" s="19">
        <f>E4/$E$1</f>
        <v>0.77682240000000002</v>
      </c>
      <c r="C5" s="19"/>
      <c r="D5" s="20" t="s">
        <v>329</v>
      </c>
      <c r="E5" s="13">
        <f>E1-SUM(E2,E4)</f>
        <v>0.15889936456318809</v>
      </c>
      <c r="F5" t="s">
        <v>26</v>
      </c>
    </row>
    <row r="6" spans="1:10" x14ac:dyDescent="0.2">
      <c r="B6" s="56"/>
      <c r="C6" s="13"/>
      <c r="F6" s="13"/>
    </row>
    <row r="7" spans="1:10" x14ac:dyDescent="0.2">
      <c r="D7" s="20" t="s">
        <v>66</v>
      </c>
      <c r="E7" s="13">
        <f>SUM(E2,E4:E5)</f>
        <v>0.86746067512178404</v>
      </c>
      <c r="F7" t="s">
        <v>26</v>
      </c>
    </row>
    <row r="9" spans="1:10" x14ac:dyDescent="0.2">
      <c r="B9" s="14"/>
      <c r="C9" s="14"/>
      <c r="D9" s="20" t="s">
        <v>333</v>
      </c>
      <c r="E9" s="13">
        <f>E7-E5</f>
        <v>0.70856131055859595</v>
      </c>
      <c r="F9" t="s">
        <v>26</v>
      </c>
    </row>
    <row r="10" spans="1:10" x14ac:dyDescent="0.2">
      <c r="B10" s="18"/>
      <c r="C10" s="18"/>
      <c r="J10" s="13"/>
    </row>
    <row r="11" spans="1:10" x14ac:dyDescent="0.2">
      <c r="B11" s="18"/>
      <c r="C11" s="18"/>
    </row>
    <row r="13" spans="1:10" ht="15" x14ac:dyDescent="0.25">
      <c r="A13" s="16"/>
      <c r="B13" s="19"/>
      <c r="C13" s="19"/>
    </row>
    <row r="18" spans="2:4" x14ac:dyDescent="0.2">
      <c r="B18" s="18"/>
      <c r="C18" s="14"/>
      <c r="D18" s="1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86DE-1E51-4317-9B7D-656711C59C40}">
  <dimension ref="A1:T71"/>
  <sheetViews>
    <sheetView zoomScale="130" zoomScaleNormal="130" workbookViewId="0">
      <selection activeCell="F19" sqref="F19"/>
    </sheetView>
  </sheetViews>
  <sheetFormatPr defaultRowHeight="12.75" x14ac:dyDescent="0.2"/>
  <cols>
    <col min="1" max="1" width="39.28515625" bestFit="1" customWidth="1"/>
    <col min="2" max="2" width="8.5703125" bestFit="1" customWidth="1"/>
    <col min="3" max="3" width="12.7109375" bestFit="1" customWidth="1"/>
    <col min="4" max="4" width="12.140625" bestFit="1" customWidth="1"/>
    <col min="5" max="5" width="28.28515625" bestFit="1" customWidth="1"/>
    <col min="6" max="6" width="28.42578125" bestFit="1" customWidth="1"/>
    <col min="7" max="7" width="18.140625" bestFit="1" customWidth="1"/>
    <col min="8" max="8" width="18.85546875" customWidth="1"/>
    <col min="9" max="9" width="12.5703125" bestFit="1" customWidth="1"/>
    <col min="10" max="10" width="9.7109375" bestFit="1" customWidth="1"/>
    <col min="11" max="11" width="9.7109375" customWidth="1"/>
    <col min="12" max="12" width="9.140625" customWidth="1"/>
    <col min="13" max="17" width="13" customWidth="1"/>
    <col min="18" max="18" width="18.140625" bestFit="1" customWidth="1"/>
    <col min="19" max="19" width="9.7109375" bestFit="1" customWidth="1"/>
    <col min="20" max="20" width="2.7109375" bestFit="1" customWidth="1"/>
    <col min="22" max="22" width="37.42578125" bestFit="1" customWidth="1"/>
  </cols>
  <sheetData>
    <row r="1" spans="1:20" ht="15" x14ac:dyDescent="0.25">
      <c r="B1" s="108" t="s">
        <v>288</v>
      </c>
      <c r="C1" s="16" t="s">
        <v>18</v>
      </c>
      <c r="D1" s="16" t="s">
        <v>19</v>
      </c>
      <c r="E1" s="16" t="s">
        <v>28</v>
      </c>
      <c r="H1" s="132" t="s">
        <v>261</v>
      </c>
      <c r="I1">
        <v>1.9770000000000001</v>
      </c>
      <c r="J1" t="s">
        <v>263</v>
      </c>
      <c r="L1" t="s">
        <v>262</v>
      </c>
    </row>
    <row r="2" spans="1:20" x14ac:dyDescent="0.2">
      <c r="A2" t="s">
        <v>29</v>
      </c>
      <c r="C2">
        <v>5</v>
      </c>
      <c r="D2">
        <v>10</v>
      </c>
      <c r="E2" t="s">
        <v>30</v>
      </c>
      <c r="I2" s="83">
        <f>I1*10^-3</f>
        <v>1.977E-3</v>
      </c>
      <c r="J2" t="s">
        <v>264</v>
      </c>
    </row>
    <row r="3" spans="1:20" x14ac:dyDescent="0.2">
      <c r="A3" t="s">
        <v>31</v>
      </c>
      <c r="C3">
        <f>45/60</f>
        <v>0.75</v>
      </c>
      <c r="D3">
        <f>45/60</f>
        <v>0.75</v>
      </c>
      <c r="E3" t="s">
        <v>30</v>
      </c>
    </row>
    <row r="4" spans="1:20" x14ac:dyDescent="0.2">
      <c r="A4" t="s">
        <v>32</v>
      </c>
      <c r="C4">
        <v>1</v>
      </c>
      <c r="D4">
        <v>10</v>
      </c>
      <c r="G4" s="20" t="s">
        <v>285</v>
      </c>
      <c r="I4" s="20" t="s">
        <v>18</v>
      </c>
      <c r="J4" s="20" t="s">
        <v>19</v>
      </c>
      <c r="K4" s="20" t="s">
        <v>341</v>
      </c>
      <c r="O4" s="20"/>
      <c r="P4" s="20"/>
    </row>
    <row r="5" spans="1:20" ht="15" x14ac:dyDescent="0.25">
      <c r="A5" t="s">
        <v>33</v>
      </c>
      <c r="C5">
        <v>750</v>
      </c>
      <c r="D5">
        <v>2400</v>
      </c>
      <c r="E5" t="s">
        <v>34</v>
      </c>
      <c r="G5" s="150" t="s">
        <v>336</v>
      </c>
      <c r="H5" s="150"/>
      <c r="I5" s="17">
        <f>C26</f>
        <v>2.4096129864494002E-2</v>
      </c>
      <c r="J5" s="17">
        <f>D26</f>
        <v>2.4096129864494002E-2</v>
      </c>
      <c r="K5" s="17">
        <f>B18/('[1]Region south'!$D$1*(1-'[1]Decompositon rate'!$B$2))</f>
        <v>2.4096129864494002E-2</v>
      </c>
      <c r="L5" s="13">
        <f>I5/J5</f>
        <v>1</v>
      </c>
      <c r="M5" s="13"/>
      <c r="O5" s="13"/>
      <c r="P5" s="13"/>
      <c r="Q5" s="13"/>
      <c r="R5" s="20" t="s">
        <v>338</v>
      </c>
      <c r="S5">
        <v>20</v>
      </c>
      <c r="T5" s="20" t="s">
        <v>38</v>
      </c>
    </row>
    <row r="6" spans="1:20" ht="15" x14ac:dyDescent="0.25">
      <c r="A6" t="s">
        <v>35</v>
      </c>
      <c r="C6">
        <v>100</v>
      </c>
      <c r="D6">
        <v>1100</v>
      </c>
      <c r="E6" t="s">
        <v>34</v>
      </c>
      <c r="G6" s="16" t="s">
        <v>337</v>
      </c>
      <c r="H6" s="16"/>
      <c r="I6" s="17">
        <f>ROUNDUP(1/I5,0)</f>
        <v>42</v>
      </c>
      <c r="J6" s="17">
        <f>ROUNDUP(1/J5,0)</f>
        <v>42</v>
      </c>
      <c r="K6" s="17">
        <f>ROUNDUP(1/K5,0)</f>
        <v>42</v>
      </c>
      <c r="L6" s="13">
        <f t="shared" ref="L6:L9" si="0">I6/J6</f>
        <v>1</v>
      </c>
      <c r="M6" s="13"/>
      <c r="N6" s="61"/>
      <c r="O6" s="61"/>
      <c r="P6" s="113"/>
      <c r="Q6" s="13"/>
      <c r="R6" s="20" t="s">
        <v>339</v>
      </c>
      <c r="S6">
        <v>0.5</v>
      </c>
      <c r="T6" s="61" t="s">
        <v>38</v>
      </c>
    </row>
    <row r="7" spans="1:20" ht="15" x14ac:dyDescent="0.25">
      <c r="A7" t="s">
        <v>36</v>
      </c>
      <c r="C7">
        <v>2</v>
      </c>
      <c r="D7">
        <v>2</v>
      </c>
      <c r="G7" s="16" t="s">
        <v>342</v>
      </c>
      <c r="H7" s="16"/>
      <c r="I7" s="94">
        <f>ROUNDUP($C$18/('[1]Region south'!$D$1*I10),0)</f>
        <v>169</v>
      </c>
      <c r="J7" s="94">
        <f>ROUNDUP($C$18/('[1]Region south'!$D$1*J10),0)</f>
        <v>3378</v>
      </c>
      <c r="K7" s="94">
        <f>ROUNDUP($C$18*$S$5*365*$C$7/('Region south'!$D$1),0)</f>
        <v>338</v>
      </c>
      <c r="L7" s="13">
        <f t="shared" si="0"/>
        <v>5.0029603315571346E-2</v>
      </c>
      <c r="M7" s="13"/>
      <c r="N7" s="61"/>
      <c r="O7" s="61"/>
      <c r="P7" s="13"/>
      <c r="Q7" s="13"/>
      <c r="R7" s="20" t="s">
        <v>340</v>
      </c>
      <c r="S7">
        <v>2</v>
      </c>
      <c r="T7" s="61" t="s">
        <v>38</v>
      </c>
    </row>
    <row r="8" spans="1:20" ht="15" x14ac:dyDescent="0.25">
      <c r="A8" t="s">
        <v>37</v>
      </c>
      <c r="B8" s="13">
        <v>0.86746067512178404</v>
      </c>
      <c r="C8" s="13">
        <v>0.86746067512178404</v>
      </c>
      <c r="D8" s="13">
        <v>0.86746067512178404</v>
      </c>
      <c r="E8" t="s">
        <v>26</v>
      </c>
      <c r="G8" s="131" t="s">
        <v>343</v>
      </c>
      <c r="H8" s="131"/>
      <c r="I8" s="17">
        <f>($S$5*C9/$S$5)/$S$6-1</f>
        <v>19</v>
      </c>
      <c r="J8" s="17">
        <f>($S$5*D9/$S$5)/$S$6-1</f>
        <v>39</v>
      </c>
      <c r="K8" s="17">
        <f>S5/S6-1</f>
        <v>39</v>
      </c>
      <c r="L8" s="13">
        <f t="shared" si="0"/>
        <v>0.48717948717948717</v>
      </c>
      <c r="M8" s="13"/>
      <c r="N8" s="13"/>
      <c r="O8" s="13"/>
      <c r="P8" s="13"/>
      <c r="Q8" s="13"/>
    </row>
    <row r="9" spans="1:20" ht="15" x14ac:dyDescent="0.25">
      <c r="A9" t="s">
        <v>344</v>
      </c>
      <c r="C9">
        <v>10</v>
      </c>
      <c r="D9">
        <v>20</v>
      </c>
      <c r="E9" t="s">
        <v>38</v>
      </c>
      <c r="G9" s="131" t="s">
        <v>345</v>
      </c>
      <c r="H9" s="131"/>
      <c r="I9" s="17">
        <f>($S$5*C9/$S$5)/$S$7-1</f>
        <v>4</v>
      </c>
      <c r="J9" s="17">
        <f>($S$5*D9/$S$5)/$S$7-1</f>
        <v>9</v>
      </c>
      <c r="K9" s="17">
        <f>S5/S7-1</f>
        <v>9</v>
      </c>
      <c r="L9" s="13">
        <f t="shared" si="0"/>
        <v>0.44444444444444442</v>
      </c>
      <c r="M9" s="13"/>
      <c r="N9" s="56"/>
      <c r="O9" s="56"/>
      <c r="P9" s="13"/>
      <c r="Q9" s="13"/>
    </row>
    <row r="10" spans="1:20" ht="15" x14ac:dyDescent="0.25">
      <c r="A10" s="153" t="s">
        <v>259</v>
      </c>
      <c r="B10" s="104"/>
      <c r="C10">
        <v>45</v>
      </c>
      <c r="D10">
        <v>250</v>
      </c>
      <c r="E10" t="s">
        <v>260</v>
      </c>
      <c r="G10" s="108" t="s">
        <v>346</v>
      </c>
      <c r="I10" s="83">
        <f>C25</f>
        <v>1.36986301369863E-4</v>
      </c>
      <c r="J10" s="83">
        <f>D25</f>
        <v>6.8493150684931509E-6</v>
      </c>
      <c r="K10" s="83">
        <f>1/(S5*365*C7)</f>
        <v>6.8493150684931502E-5</v>
      </c>
      <c r="L10" s="13">
        <f>I10/J10</f>
        <v>19.999999999999996</v>
      </c>
      <c r="M10" s="13"/>
      <c r="N10" s="13"/>
      <c r="O10" s="13"/>
      <c r="P10" s="13"/>
      <c r="Q10" s="13"/>
    </row>
    <row r="11" spans="1:20" ht="15" x14ac:dyDescent="0.25">
      <c r="A11" s="153"/>
      <c r="B11" s="104"/>
      <c r="C11" s="13">
        <f>C10*$I$2</f>
        <v>8.8965000000000002E-2</v>
      </c>
      <c r="D11" s="13">
        <f>D10*$I$2</f>
        <v>0.49425000000000002</v>
      </c>
      <c r="E11" t="s">
        <v>265</v>
      </c>
      <c r="G11" s="131"/>
      <c r="H11" s="131"/>
      <c r="I11" s="94"/>
      <c r="J11" s="94"/>
      <c r="K11" s="94"/>
      <c r="L11" s="13"/>
      <c r="M11" s="13"/>
      <c r="N11" s="13"/>
      <c r="O11" s="13"/>
      <c r="P11" s="13"/>
      <c r="Q11" s="13"/>
    </row>
    <row r="12" spans="1:20" ht="15" x14ac:dyDescent="0.25">
      <c r="A12" t="s">
        <v>25</v>
      </c>
      <c r="B12">
        <v>273</v>
      </c>
      <c r="C12">
        <v>273</v>
      </c>
      <c r="D12">
        <v>273</v>
      </c>
      <c r="G12" s="131" t="s">
        <v>286</v>
      </c>
      <c r="I12" s="20" t="s">
        <v>18</v>
      </c>
      <c r="J12" s="20" t="s">
        <v>19</v>
      </c>
      <c r="K12" s="20"/>
      <c r="L12" s="13"/>
      <c r="M12" s="13"/>
      <c r="N12" s="13"/>
      <c r="O12" s="13"/>
      <c r="P12" s="13"/>
      <c r="Q12" s="13"/>
    </row>
    <row r="13" spans="1:20" ht="15" x14ac:dyDescent="0.25">
      <c r="G13" s="16" t="s">
        <v>296</v>
      </c>
      <c r="I13" s="138">
        <f>$C$18/('[1]Region south'!$B$1*(1-'[1]Decompositon rate'!$B$10))</f>
        <v>0.28915355837392803</v>
      </c>
      <c r="J13" s="138">
        <f>$C$18/('[1]Region south'!$B$1*(1-'[1]Decompositon rate'!$B$10))</f>
        <v>0.28915355837392803</v>
      </c>
      <c r="K13" s="138">
        <f>$C$18/('[1]Region south'!$B$1*(1-'[1]Decompositon rate'!$B$10))</f>
        <v>0.28915355837392803</v>
      </c>
      <c r="L13" s="13">
        <f>I13/J13</f>
        <v>1</v>
      </c>
      <c r="M13" s="13"/>
      <c r="N13" s="13"/>
      <c r="O13" s="13"/>
      <c r="P13" s="13"/>
      <c r="Q13" s="13"/>
    </row>
    <row r="14" spans="1:20" ht="15" x14ac:dyDescent="0.25">
      <c r="A14" t="s">
        <v>39</v>
      </c>
      <c r="C14" s="13">
        <f>(C3*C5+C6*C2)*10^-3</f>
        <v>1.0625</v>
      </c>
      <c r="D14" s="13">
        <f>($D$3*$D$5+$D$6)*10^-3</f>
        <v>2.9</v>
      </c>
      <c r="E14" t="s">
        <v>40</v>
      </c>
      <c r="G14" s="16" t="s">
        <v>337</v>
      </c>
      <c r="I14" s="17">
        <f>ROUNDUP(1/I13,0)</f>
        <v>4</v>
      </c>
      <c r="J14" s="17">
        <f>ROUNDUP(1/J13,0)</f>
        <v>4</v>
      </c>
      <c r="K14" s="17">
        <f>ROUNDUP(1/K13,0)</f>
        <v>4</v>
      </c>
      <c r="L14" s="13">
        <f t="shared" ref="L14" si="1">I14/J14</f>
        <v>1</v>
      </c>
      <c r="M14" s="13"/>
      <c r="N14" s="13"/>
      <c r="O14" s="13"/>
      <c r="P14" s="13"/>
      <c r="Q14" s="13"/>
      <c r="R14" s="131"/>
    </row>
    <row r="15" spans="1:20" ht="15" customHeight="1" x14ac:dyDescent="0.25">
      <c r="A15" t="s">
        <v>41</v>
      </c>
      <c r="C15" s="13"/>
      <c r="D15" s="13">
        <f>($D$6)*10^-3</f>
        <v>1.1000000000000001</v>
      </c>
      <c r="E15" t="s">
        <v>40</v>
      </c>
      <c r="G15" s="16" t="s">
        <v>342</v>
      </c>
      <c r="I15" s="94">
        <f>ROUNDUP($C$18/('[1]Region south'!$B$1*I18),0)</f>
        <v>2111</v>
      </c>
      <c r="J15" s="94">
        <f>ROUNDUP($C$18*$S$5*365*$C$7/('[1]Region south'!$B$1),0)</f>
        <v>4222</v>
      </c>
      <c r="K15" s="94">
        <f>ROUNDUP($C$18*$S$5*365*$C$7/('[1]Region south'!$B$1),0)</f>
        <v>4222</v>
      </c>
      <c r="L15" s="13">
        <f>I15/J15</f>
        <v>0.5</v>
      </c>
      <c r="M15" s="13"/>
      <c r="N15" s="83"/>
      <c r="O15" s="13"/>
      <c r="P15" s="13"/>
      <c r="Q15" s="13"/>
    </row>
    <row r="16" spans="1:20" ht="15.75" thickBot="1" x14ac:dyDescent="0.3">
      <c r="C16" s="13"/>
      <c r="D16" s="13"/>
      <c r="G16" s="131" t="s">
        <v>343</v>
      </c>
      <c r="I16" s="17">
        <f>($S$5*C9/$S$5)/$S$6-1</f>
        <v>19</v>
      </c>
      <c r="J16" s="17">
        <f>($S$5*D9/$S$5)/$S$6-1</f>
        <v>39</v>
      </c>
      <c r="K16" s="17">
        <f>S5/S6-1</f>
        <v>39</v>
      </c>
      <c r="L16" s="13">
        <f>I16/J16</f>
        <v>0.48717948717948717</v>
      </c>
      <c r="M16" s="131"/>
      <c r="N16" s="131"/>
      <c r="O16" s="131"/>
      <c r="P16" s="131"/>
      <c r="Q16" s="131"/>
      <c r="R16" s="131"/>
      <c r="S16" s="83"/>
    </row>
    <row r="17" spans="1:12" ht="15" x14ac:dyDescent="0.25">
      <c r="A17" s="57" t="s">
        <v>74</v>
      </c>
      <c r="B17" s="106">
        <v>1</v>
      </c>
      <c r="C17" s="58">
        <v>1</v>
      </c>
      <c r="D17" s="58">
        <v>1</v>
      </c>
      <c r="E17" s="59"/>
      <c r="G17" s="131" t="s">
        <v>345</v>
      </c>
      <c r="I17" s="13">
        <f>($S$5*C9/$S$5)/$S$7-1</f>
        <v>4</v>
      </c>
      <c r="J17" s="13">
        <f>($S$5*D9/$S$5)/$S$7-1</f>
        <v>9</v>
      </c>
      <c r="K17" s="13">
        <f>S5/S7-1</f>
        <v>9</v>
      </c>
      <c r="L17" s="13">
        <f>I17/J17</f>
        <v>0.44444444444444442</v>
      </c>
    </row>
    <row r="18" spans="1:12" ht="15" x14ac:dyDescent="0.25">
      <c r="A18" s="60" t="s">
        <v>240</v>
      </c>
      <c r="B18" s="139">
        <f>B17*$B$8</f>
        <v>0.86746067512178404</v>
      </c>
      <c r="C18" s="61">
        <f t="shared" ref="C18" si="2">C17*$C$8</f>
        <v>0.86746067512178404</v>
      </c>
      <c r="D18" s="61">
        <f>D17*$C$8</f>
        <v>0.86746067512178404</v>
      </c>
      <c r="E18" s="22" t="s">
        <v>26</v>
      </c>
      <c r="G18" s="108" t="s">
        <v>346</v>
      </c>
      <c r="I18" s="83">
        <f>C25</f>
        <v>1.36986301369863E-4</v>
      </c>
      <c r="J18" s="83">
        <f>D25</f>
        <v>6.8493150684931509E-6</v>
      </c>
      <c r="K18" s="83">
        <f>1/(S5*365*C7)</f>
        <v>6.8493150684931502E-5</v>
      </c>
      <c r="L18" s="13">
        <f>I18/J18</f>
        <v>19.999999999999996</v>
      </c>
    </row>
    <row r="19" spans="1:12" x14ac:dyDescent="0.2">
      <c r="A19" s="60" t="s">
        <v>73</v>
      </c>
      <c r="B19" s="20">
        <v>0</v>
      </c>
      <c r="C19" s="61">
        <f>(C18-C22)*'Decompositon rate'!$B$3*'Decompositon rate'!$B$1</f>
        <v>0.67386288355372459</v>
      </c>
      <c r="D19" s="61">
        <f>(D18-D22)*'Decompositon rate'!$B$3*'Decompositon rate'!$B$1</f>
        <v>0.67386288355372459</v>
      </c>
      <c r="E19" s="22"/>
    </row>
    <row r="20" spans="1:12" ht="15" x14ac:dyDescent="0.25">
      <c r="A20" s="60" t="s">
        <v>107</v>
      </c>
      <c r="B20" s="61">
        <f>B18-SUM(B19,B22)</f>
        <v>0.83276224811691268</v>
      </c>
      <c r="C20" s="61">
        <f>C18-SUM(C19,C22)</f>
        <v>0.15889936456318809</v>
      </c>
      <c r="D20" s="61">
        <f>D18-SUM(D19,D22)</f>
        <v>0.15889936456318809</v>
      </c>
      <c r="E20" s="22"/>
      <c r="G20" s="131" t="s">
        <v>111</v>
      </c>
      <c r="I20" s="20" t="s">
        <v>18</v>
      </c>
      <c r="J20" s="20" t="s">
        <v>19</v>
      </c>
      <c r="K20" s="20"/>
    </row>
    <row r="21" spans="1:12" ht="15" x14ac:dyDescent="0.25">
      <c r="A21" s="60" t="s">
        <v>108</v>
      </c>
      <c r="B21" s="61">
        <f>B20*B12</f>
        <v>227.34409373591717</v>
      </c>
      <c r="C21" s="61">
        <f>C20*C12</f>
        <v>43.37952652575035</v>
      </c>
      <c r="D21" s="61">
        <f>D20*D12</f>
        <v>43.37952652575035</v>
      </c>
      <c r="E21" s="22" t="s">
        <v>27</v>
      </c>
      <c r="G21" s="16" t="s">
        <v>296</v>
      </c>
      <c r="I21" s="140">
        <f>C8/('[1]Region south'!$E$1*'[1]Region south'!$B$12)</f>
        <v>1.7834707217640764</v>
      </c>
      <c r="J21" s="140">
        <f>$D$8/('[1]Region south'!$E$1*'[1]Region south'!$B$12)</f>
        <v>1.7834707217640764</v>
      </c>
      <c r="K21" s="140">
        <f>$D$8/('[1]Region south'!$E$1*'[1]Region south'!$B$12)</f>
        <v>1.7834707217640764</v>
      </c>
      <c r="L21" s="13">
        <f>I21/J21</f>
        <v>1</v>
      </c>
    </row>
    <row r="22" spans="1:12" ht="15" x14ac:dyDescent="0.25">
      <c r="A22" s="60" t="s">
        <v>239</v>
      </c>
      <c r="B22" s="61">
        <f>B18*'[1]Decompositon rate'!$B$2</f>
        <v>3.4698427004871364E-2</v>
      </c>
      <c r="C22" s="61">
        <f>C18*'[1]Decompositon rate'!$B$2</f>
        <v>3.4698427004871364E-2</v>
      </c>
      <c r="D22" s="61">
        <f>D18*'[1]Decompositon rate'!$B$2</f>
        <v>3.4698427004871364E-2</v>
      </c>
      <c r="E22" s="22"/>
      <c r="G22" s="16" t="s">
        <v>337</v>
      </c>
      <c r="I22" s="17">
        <f>ROUNDUP(1/I21,0)</f>
        <v>1</v>
      </c>
      <c r="J22" s="17">
        <f>ROUNDUP(1/J21,0)</f>
        <v>1</v>
      </c>
      <c r="K22" s="17">
        <f>ROUNDUP(1/K21,0)</f>
        <v>1</v>
      </c>
      <c r="L22" s="13">
        <f t="shared" ref="L22" si="3">I22/J22</f>
        <v>1</v>
      </c>
    </row>
    <row r="23" spans="1:12" ht="15" x14ac:dyDescent="0.25">
      <c r="A23" s="151" t="s">
        <v>241</v>
      </c>
      <c r="B23" s="123">
        <v>0</v>
      </c>
      <c r="C23" s="152">
        <f>C14/($C$4*$C$7)</f>
        <v>0.53125</v>
      </c>
      <c r="D23" s="61">
        <f>D14/($D$4*$D$7)</f>
        <v>0.14499999999999999</v>
      </c>
      <c r="E23" s="124" t="s">
        <v>40</v>
      </c>
      <c r="G23" s="16" t="s">
        <v>342</v>
      </c>
      <c r="I23" s="94">
        <f>ROUNDUP($C$18/('[1]Region south'!$E$1*'[1]Region south'!$B$12*I26),0)</f>
        <v>13020</v>
      </c>
      <c r="J23" s="94">
        <f>ROUNDUP($C$18/('[1]Region south'!$E$1*'[1]Region south'!$B$12*J26),0)</f>
        <v>260387</v>
      </c>
      <c r="K23" s="94">
        <f>ROUNDUP($C$18*$S$5*365*$C$7/('[1]Region south'!$E$1*'[1]Region south'!$B$12),0)</f>
        <v>26039</v>
      </c>
      <c r="L23" s="13">
        <f>I23/J23</f>
        <v>5.0002496284376717E-2</v>
      </c>
    </row>
    <row r="24" spans="1:12" ht="15" x14ac:dyDescent="0.25">
      <c r="A24" s="151"/>
      <c r="B24" s="123">
        <f>0</f>
        <v>0</v>
      </c>
      <c r="C24" s="152"/>
      <c r="D24" s="61">
        <f>D15/($D$4*$D$7)</f>
        <v>5.5000000000000007E-2</v>
      </c>
      <c r="E24" s="124" t="s">
        <v>40</v>
      </c>
      <c r="G24" s="131" t="s">
        <v>343</v>
      </c>
      <c r="I24" s="17">
        <f>($S$5*C9/$S$5)/$S$6-1</f>
        <v>19</v>
      </c>
      <c r="J24" s="17">
        <f>($S$5*D9/$S$5)/$S$6-1</f>
        <v>39</v>
      </c>
      <c r="K24" s="17">
        <f>S5/S6-1</f>
        <v>39</v>
      </c>
      <c r="L24" s="13">
        <f>I24/J24</f>
        <v>0.48717948717948717</v>
      </c>
    </row>
    <row r="25" spans="1:12" ht="15" x14ac:dyDescent="0.25">
      <c r="A25" s="64" t="s">
        <v>334</v>
      </c>
      <c r="B25" s="130">
        <v>0</v>
      </c>
      <c r="C25" s="82">
        <f>1/(365*C7*C9*C4)</f>
        <v>1.36986301369863E-4</v>
      </c>
      <c r="D25" s="82">
        <f>1/(365*D7*D9*D4)</f>
        <v>6.8493150684931509E-6</v>
      </c>
      <c r="E25" s="22"/>
      <c r="G25" s="131" t="s">
        <v>345</v>
      </c>
      <c r="I25" s="13">
        <f>($S$5*C9/$S$5)/$S$7-1</f>
        <v>4</v>
      </c>
      <c r="J25" s="13">
        <f>($S$5*D9/$S$5)/$S$7-1</f>
        <v>9</v>
      </c>
      <c r="K25" s="13">
        <f>S5/S7-1</f>
        <v>9</v>
      </c>
      <c r="L25" s="13">
        <f>I25/J25</f>
        <v>0.44444444444444442</v>
      </c>
    </row>
    <row r="26" spans="1:12" ht="15.75" thickBot="1" x14ac:dyDescent="0.3">
      <c r="A26" s="62" t="s">
        <v>335</v>
      </c>
      <c r="B26" s="63">
        <f>B18/('[1]Region south'!$D$1*(1-'[1]Decompositon rate'!$B$2))</f>
        <v>2.4096129864494002E-2</v>
      </c>
      <c r="C26" s="63">
        <f>C18/('[1]Region south'!$D$1*(1-'[1]Decompositon rate'!$B$2))</f>
        <v>2.4096129864494002E-2</v>
      </c>
      <c r="D26" s="63">
        <f>D18/('[1]Region south'!$D$1*(1-'[1]Decompositon rate'!$B$2))</f>
        <v>2.4096129864494002E-2</v>
      </c>
      <c r="E26" s="23"/>
      <c r="G26" s="108" t="s">
        <v>346</v>
      </c>
      <c r="I26" s="83">
        <f>C25</f>
        <v>1.36986301369863E-4</v>
      </c>
      <c r="J26" s="83">
        <f>D25</f>
        <v>6.8493150684931509E-6</v>
      </c>
      <c r="K26" s="83">
        <f>1/(S5*365*C7)</f>
        <v>6.8493150684931502E-5</v>
      </c>
      <c r="L26" s="13">
        <f>I26/J26</f>
        <v>19.999999999999996</v>
      </c>
    </row>
    <row r="27" spans="1:12" ht="15" x14ac:dyDescent="0.25">
      <c r="A27" s="16"/>
      <c r="B27" s="16"/>
      <c r="C27" s="17"/>
      <c r="D27" s="17"/>
    </row>
    <row r="28" spans="1:12" ht="15" x14ac:dyDescent="0.25">
      <c r="D28" s="17"/>
    </row>
    <row r="29" spans="1:12" x14ac:dyDescent="0.2">
      <c r="C29">
        <v>1.36986301369863E-4</v>
      </c>
      <c r="D29" s="83">
        <v>6.84931506849315E-6</v>
      </c>
    </row>
    <row r="30" spans="1:12" x14ac:dyDescent="0.2">
      <c r="A30" s="107"/>
    </row>
    <row r="35" spans="1:6" x14ac:dyDescent="0.2">
      <c r="A35" t="s">
        <v>328</v>
      </c>
      <c r="B35" s="81">
        <f>B19/B18</f>
        <v>0</v>
      </c>
      <c r="C35" s="81">
        <f>C19/C18</f>
        <v>0.77682240000000002</v>
      </c>
      <c r="D35" s="81">
        <f>D19/D18</f>
        <v>0.77682240000000002</v>
      </c>
    </row>
    <row r="36" spans="1:6" x14ac:dyDescent="0.2">
      <c r="A36" t="s">
        <v>239</v>
      </c>
      <c r="B36" s="81">
        <f>B22/B18</f>
        <v>0.04</v>
      </c>
      <c r="C36" s="81">
        <f>C22/C18</f>
        <v>0.04</v>
      </c>
      <c r="D36" s="81">
        <f>D22/D18</f>
        <v>0.04</v>
      </c>
    </row>
    <row r="37" spans="1:6" x14ac:dyDescent="0.2">
      <c r="A37" s="125" t="s">
        <v>329</v>
      </c>
      <c r="B37" s="126">
        <f>B20/B18</f>
        <v>0.96</v>
      </c>
      <c r="C37" s="126">
        <f>C20/C18</f>
        <v>0.1831776</v>
      </c>
      <c r="D37" s="126">
        <f>D20/D18</f>
        <v>0.1831776</v>
      </c>
    </row>
    <row r="38" spans="1:6" x14ac:dyDescent="0.2">
      <c r="A38" s="127"/>
      <c r="B38" s="20"/>
      <c r="C38" s="128"/>
      <c r="D38" s="20"/>
    </row>
    <row r="39" spans="1:6" x14ac:dyDescent="0.2">
      <c r="A39" s="127" t="s">
        <v>66</v>
      </c>
      <c r="B39" s="129" t="b">
        <f>IF(SUM(B35:B37)=1,TRUE)</f>
        <v>1</v>
      </c>
      <c r="C39" s="129" t="b">
        <f t="shared" ref="C39:D39" si="4">IF(SUM(C35:C37)=1,TRUE)</f>
        <v>1</v>
      </c>
      <c r="D39" s="129" t="b">
        <f t="shared" si="4"/>
        <v>1</v>
      </c>
    </row>
    <row r="40" spans="1:6" ht="15" x14ac:dyDescent="0.25">
      <c r="A40" s="16"/>
      <c r="B40" s="16"/>
      <c r="C40" s="13"/>
      <c r="D40" s="13"/>
    </row>
    <row r="41" spans="1:6" x14ac:dyDescent="0.2">
      <c r="A41" s="70" t="s">
        <v>42</v>
      </c>
      <c r="B41" s="70"/>
      <c r="C41" s="70">
        <f>C7*C4</f>
        <v>2</v>
      </c>
      <c r="D41" s="70">
        <f>D7*D4</f>
        <v>20</v>
      </c>
      <c r="E41" s="70"/>
      <c r="F41" s="70"/>
    </row>
    <row r="42" spans="1:6" x14ac:dyDescent="0.2">
      <c r="A42" s="70" t="s">
        <v>43</v>
      </c>
      <c r="B42" s="70"/>
      <c r="C42" s="83"/>
      <c r="D42" s="71">
        <f>D41*D8</f>
        <v>17.349213502435681</v>
      </c>
      <c r="E42" s="70" t="s">
        <v>26</v>
      </c>
      <c r="F42" s="70"/>
    </row>
    <row r="43" spans="1:6" x14ac:dyDescent="0.2">
      <c r="A43" s="70" t="s">
        <v>44</v>
      </c>
      <c r="B43" s="70"/>
      <c r="C43" s="71">
        <f>C42*(1-'[1]Decompositon rate'!$B$5)</f>
        <v>0</v>
      </c>
      <c r="D43" s="71">
        <f>D42*(1-'[1]Decompositon rate'!$B$5)</f>
        <v>3.177987291263761</v>
      </c>
      <c r="E43" s="70"/>
      <c r="F43" s="70"/>
    </row>
    <row r="44" spans="1:6" ht="15" x14ac:dyDescent="0.25">
      <c r="A44" s="72" t="s">
        <v>45</v>
      </c>
      <c r="B44" s="72"/>
      <c r="C44" s="73">
        <f>C42/(3*(1-'[1]Decompositon rate'!$B$10))</f>
        <v>0</v>
      </c>
      <c r="D44" s="73">
        <f>D42/(3*(1-'[1]Decompositon rate'!$B$10))</f>
        <v>5.7830711674785604</v>
      </c>
      <c r="E44" s="70"/>
      <c r="F44" s="70"/>
    </row>
    <row r="45" spans="1:6" ht="15" x14ac:dyDescent="0.25">
      <c r="A45" s="72" t="s">
        <v>46</v>
      </c>
      <c r="B45" s="72"/>
      <c r="C45" s="73">
        <f>C42/(37.5*(1-'[1]Decompositon rate'!$B$2))</f>
        <v>0</v>
      </c>
      <c r="D45" s="73">
        <f>D42/(37.5*(1-'[1]Decompositon rate'!$B$2))</f>
        <v>0.48192259728988002</v>
      </c>
      <c r="E45" s="70"/>
      <c r="F45" s="70"/>
    </row>
    <row r="46" spans="1:6" x14ac:dyDescent="0.2">
      <c r="A46" s="70"/>
      <c r="B46" s="70"/>
      <c r="C46" s="70"/>
      <c r="D46" s="70"/>
      <c r="E46" s="70"/>
      <c r="F46" s="70"/>
    </row>
    <row r="47" spans="1:6" x14ac:dyDescent="0.2">
      <c r="A47" s="70" t="s">
        <v>47</v>
      </c>
      <c r="B47" s="70"/>
      <c r="C47" s="71">
        <f>C14*365</f>
        <v>387.8125</v>
      </c>
      <c r="D47" s="71">
        <f>D15*364+D14</f>
        <v>403.3</v>
      </c>
      <c r="E47" s="70" t="s">
        <v>40</v>
      </c>
      <c r="F47" s="70"/>
    </row>
    <row r="48" spans="1:6" x14ac:dyDescent="0.2">
      <c r="A48" s="70" t="s">
        <v>48</v>
      </c>
      <c r="B48" s="70"/>
      <c r="C48" s="70">
        <f>C41*365</f>
        <v>730</v>
      </c>
      <c r="D48" s="70">
        <f>D41*365</f>
        <v>7300</v>
      </c>
      <c r="E48" s="70"/>
      <c r="F48" s="70"/>
    </row>
    <row r="49" spans="1:6" x14ac:dyDescent="0.2">
      <c r="A49" s="70" t="s">
        <v>49</v>
      </c>
      <c r="B49" s="70"/>
      <c r="C49" s="71">
        <f>C42*365</f>
        <v>0</v>
      </c>
      <c r="D49" s="71">
        <f>D42*365</f>
        <v>6332.4629283890235</v>
      </c>
      <c r="E49" s="70" t="s">
        <v>26</v>
      </c>
      <c r="F49" s="70"/>
    </row>
    <row r="50" spans="1:6" x14ac:dyDescent="0.2">
      <c r="A50" s="70" t="s">
        <v>49</v>
      </c>
      <c r="B50" s="70"/>
      <c r="C50" s="71">
        <f>C49*C12*10^-3</f>
        <v>0</v>
      </c>
      <c r="D50" s="71">
        <f>D49*D12*10^-3</f>
        <v>1728.7623794502035</v>
      </c>
      <c r="E50" s="70" t="s">
        <v>24</v>
      </c>
      <c r="F50" s="70"/>
    </row>
    <row r="51" spans="1:6" x14ac:dyDescent="0.2">
      <c r="A51" s="70"/>
      <c r="B51" s="70"/>
      <c r="C51" s="70"/>
      <c r="D51" s="70"/>
      <c r="E51" s="70"/>
      <c r="F51" s="70"/>
    </row>
    <row r="52" spans="1:6" x14ac:dyDescent="0.2">
      <c r="A52" s="70" t="s">
        <v>347</v>
      </c>
      <c r="B52" s="70"/>
      <c r="C52" s="71">
        <f>C47*$C$9</f>
        <v>3878.125</v>
      </c>
      <c r="D52" s="71">
        <f>D47*$D$9</f>
        <v>8066</v>
      </c>
      <c r="E52" s="70" t="s">
        <v>40</v>
      </c>
      <c r="F52" s="70"/>
    </row>
    <row r="53" spans="1:6" x14ac:dyDescent="0.2">
      <c r="A53" s="70" t="s">
        <v>348</v>
      </c>
      <c r="B53" s="70"/>
      <c r="C53" s="70">
        <f t="shared" ref="C53" si="5">C48*$C$9</f>
        <v>7300</v>
      </c>
      <c r="D53" s="70">
        <f t="shared" ref="D53" si="6">D48*$D$9</f>
        <v>146000</v>
      </c>
      <c r="E53" s="70"/>
      <c r="F53" s="70"/>
    </row>
    <row r="54" spans="1:6" x14ac:dyDescent="0.2">
      <c r="A54" s="70" t="s">
        <v>349</v>
      </c>
      <c r="B54" s="70"/>
      <c r="C54" s="71">
        <f>C50*$C$9</f>
        <v>0</v>
      </c>
      <c r="D54" s="71">
        <f>D50*$D$9</f>
        <v>34575.247589004073</v>
      </c>
      <c r="E54" s="70" t="s">
        <v>24</v>
      </c>
      <c r="F54" s="70"/>
    </row>
    <row r="55" spans="1:6" x14ac:dyDescent="0.2">
      <c r="A55" s="70"/>
      <c r="B55" s="70"/>
      <c r="C55" s="70"/>
      <c r="D55" s="70"/>
      <c r="E55" s="70"/>
      <c r="F55" s="70"/>
    </row>
    <row r="56" spans="1:6" x14ac:dyDescent="0.2">
      <c r="A56" s="70" t="s">
        <v>50</v>
      </c>
      <c r="B56" s="70"/>
      <c r="C56" s="71">
        <f>C54*[2]rate!$B$6</f>
        <v>0</v>
      </c>
      <c r="D56" s="71">
        <f>D54*[2]rate!$B$6</f>
        <v>26914.782701877451</v>
      </c>
      <c r="E56" s="70" t="s">
        <v>24</v>
      </c>
      <c r="F56" s="70"/>
    </row>
    <row r="57" spans="1:6" x14ac:dyDescent="0.2">
      <c r="A57" s="70" t="s">
        <v>51</v>
      </c>
      <c r="B57" s="70"/>
      <c r="C57" s="71">
        <f>C54*(1-[2]rate!$B$6)</f>
        <v>0</v>
      </c>
      <c r="D57" s="71">
        <f>D54*(1-[2]rate!$B$6)</f>
        <v>7660.4648871266209</v>
      </c>
      <c r="E57" s="70" t="s">
        <v>24</v>
      </c>
      <c r="F57" s="70"/>
    </row>
    <row r="58" spans="1:6" x14ac:dyDescent="0.2">
      <c r="A58" s="70" t="s">
        <v>52</v>
      </c>
      <c r="B58" s="70"/>
      <c r="C58" s="71">
        <f>C56/C52</f>
        <v>0</v>
      </c>
      <c r="D58" s="71">
        <f>D56/D52</f>
        <v>3.3368190803220248</v>
      </c>
      <c r="E58" s="70" t="s">
        <v>53</v>
      </c>
      <c r="F58" s="70"/>
    </row>
    <row r="59" spans="1:6" x14ac:dyDescent="0.2">
      <c r="A59" s="70"/>
      <c r="B59" s="70"/>
      <c r="C59" s="71">
        <f>C57/C12</f>
        <v>0</v>
      </c>
      <c r="D59" s="71"/>
      <c r="E59" s="70"/>
      <c r="F59" s="70"/>
    </row>
    <row r="60" spans="1:6" x14ac:dyDescent="0.2">
      <c r="A60" s="70" t="s">
        <v>54</v>
      </c>
      <c r="B60" s="70"/>
      <c r="C60" s="71">
        <f>C54*[2]rate!$C$4</f>
        <v>0</v>
      </c>
      <c r="D60" s="71">
        <f>D54*[2]rate!$C$4</f>
        <v>32846.485209553866</v>
      </c>
      <c r="E60" s="70" t="s">
        <v>24</v>
      </c>
      <c r="F60" s="70"/>
    </row>
    <row r="61" spans="1:6" x14ac:dyDescent="0.2">
      <c r="A61" s="70" t="s">
        <v>55</v>
      </c>
      <c r="B61" s="70"/>
      <c r="C61" s="71">
        <f>C54*(1-[2]rate!$C$4)</f>
        <v>0</v>
      </c>
      <c r="D61" s="71">
        <f>D54*(1-[2]rate!$C$4)</f>
        <v>1728.7623794502051</v>
      </c>
      <c r="E61" s="70" t="s">
        <v>24</v>
      </c>
      <c r="F61" s="70"/>
    </row>
    <row r="62" spans="1:6" x14ac:dyDescent="0.2">
      <c r="A62" s="70" t="s">
        <v>56</v>
      </c>
      <c r="B62" s="70"/>
      <c r="C62" s="71">
        <f>C60/C52</f>
        <v>0</v>
      </c>
      <c r="D62" s="71">
        <f>D60/D52</f>
        <v>4.0722148784470455</v>
      </c>
      <c r="E62" s="70" t="s">
        <v>53</v>
      </c>
      <c r="F62" s="70"/>
    </row>
    <row r="63" spans="1:6" x14ac:dyDescent="0.2">
      <c r="A63" s="70"/>
      <c r="B63" s="70"/>
      <c r="C63" s="70"/>
      <c r="D63" s="70"/>
      <c r="E63" s="70"/>
      <c r="F63" s="70"/>
    </row>
    <row r="64" spans="1:6" x14ac:dyDescent="0.2">
      <c r="A64" s="70" t="s">
        <v>57</v>
      </c>
      <c r="B64" s="70"/>
      <c r="C64" s="71">
        <f>AVERAGE(C58,C62)</f>
        <v>0</v>
      </c>
      <c r="D64" s="71">
        <f>AVERAGE(D58,D62)</f>
        <v>3.7045169793845352</v>
      </c>
      <c r="E64" s="70" t="s">
        <v>53</v>
      </c>
      <c r="F64" s="70"/>
    </row>
    <row r="65" spans="1:6" x14ac:dyDescent="0.2">
      <c r="A65" s="70" t="s">
        <v>58</v>
      </c>
      <c r="B65" s="70"/>
      <c r="C65" s="74">
        <f>((C58-C64)^2+(C62-C64)^2)/2</f>
        <v>0</v>
      </c>
      <c r="D65" s="74">
        <f>((D58-D64)^2+(D62-D64)^2)/2</f>
        <v>0.13520174497498408</v>
      </c>
      <c r="E65" s="70"/>
      <c r="F65" s="70"/>
    </row>
    <row r="66" spans="1:6" x14ac:dyDescent="0.2">
      <c r="A66" s="70" t="s">
        <v>59</v>
      </c>
      <c r="B66" s="70"/>
      <c r="C66" s="71">
        <f>SQRT(C65)</f>
        <v>0</v>
      </c>
      <c r="D66" s="71">
        <f>SQRT(D65)</f>
        <v>0.36769789906251038</v>
      </c>
      <c r="E66" s="70"/>
      <c r="F66" s="70"/>
    </row>
    <row r="67" spans="1:6" x14ac:dyDescent="0.2">
      <c r="A67" s="70"/>
      <c r="B67" s="70"/>
      <c r="C67" s="70"/>
      <c r="D67" s="70"/>
      <c r="E67" s="70"/>
      <c r="F67" s="70"/>
    </row>
    <row r="68" spans="1:6" x14ac:dyDescent="0.2">
      <c r="A68" s="70" t="s">
        <v>60</v>
      </c>
      <c r="B68" s="70"/>
      <c r="C68" s="70">
        <v>2148.9034920384202</v>
      </c>
      <c r="D68" s="70">
        <v>13284.992209514099</v>
      </c>
      <c r="E68" s="70" t="s">
        <v>27</v>
      </c>
      <c r="F68" s="70"/>
    </row>
    <row r="69" spans="1:6" x14ac:dyDescent="0.2">
      <c r="A69" s="70"/>
      <c r="B69" s="70"/>
      <c r="C69" s="70"/>
      <c r="D69" s="70"/>
      <c r="E69" s="70"/>
      <c r="F69" s="70"/>
    </row>
    <row r="70" spans="1:6" x14ac:dyDescent="0.2">
      <c r="A70" s="70" t="s">
        <v>61</v>
      </c>
      <c r="B70" s="70"/>
      <c r="C70" s="70">
        <f>1/(C9*365)</f>
        <v>2.7397260273972601E-4</v>
      </c>
      <c r="D70" s="70">
        <f>1/(D9*365)</f>
        <v>1.36986301369863E-4</v>
      </c>
      <c r="E70" s="70"/>
      <c r="F70" s="70"/>
    </row>
    <row r="71" spans="1:6" x14ac:dyDescent="0.2">
      <c r="A71" s="70" t="s">
        <v>62</v>
      </c>
      <c r="B71" s="70"/>
      <c r="C71" s="70">
        <v>1.36986301369863E-4</v>
      </c>
      <c r="D71" s="70">
        <f>D70/D41</f>
        <v>6.84931506849315E-6</v>
      </c>
      <c r="E71" s="70"/>
      <c r="F71" s="70"/>
    </row>
  </sheetData>
  <mergeCells count="4">
    <mergeCell ref="G5:H5"/>
    <mergeCell ref="A23:A24"/>
    <mergeCell ref="C23:C24"/>
    <mergeCell ref="A10:A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A9D7D-1969-436F-BE81-B4C7E5A6DE4A}">
  <dimension ref="A1:Z23"/>
  <sheetViews>
    <sheetView topLeftCell="G1" workbookViewId="0">
      <selection activeCell="I23" sqref="I23"/>
    </sheetView>
  </sheetViews>
  <sheetFormatPr defaultRowHeight="12.75" x14ac:dyDescent="0.2"/>
  <cols>
    <col min="7" max="7" width="57" bestFit="1" customWidth="1"/>
    <col min="8" max="9" width="12.42578125" bestFit="1" customWidth="1"/>
    <col min="19" max="19" width="130.7109375" bestFit="1" customWidth="1"/>
  </cols>
  <sheetData>
    <row r="1" spans="1:26" x14ac:dyDescent="0.2">
      <c r="B1" t="s">
        <v>19</v>
      </c>
      <c r="C1" t="s">
        <v>18</v>
      </c>
      <c r="H1" s="20" t="s">
        <v>19</v>
      </c>
      <c r="I1" s="20" t="s">
        <v>18</v>
      </c>
      <c r="J1" t="s">
        <v>365</v>
      </c>
      <c r="K1" s="20"/>
    </row>
    <row r="2" spans="1:26" x14ac:dyDescent="0.2">
      <c r="A2" t="s">
        <v>363</v>
      </c>
      <c r="B2" s="13">
        <f>SUMPRODUCT(H7:H13,$J$7:$J$13)</f>
        <v>6.2628879018181181</v>
      </c>
      <c r="C2" s="13">
        <f>SUMPRODUCT(I7:I13,$J$7:$J$13)</f>
        <v>1.506989100562079</v>
      </c>
      <c r="H2" s="154" t="s">
        <v>364</v>
      </c>
      <c r="I2" s="154"/>
      <c r="J2" s="154"/>
      <c r="O2" t="s">
        <v>359</v>
      </c>
    </row>
    <row r="3" spans="1:26" x14ac:dyDescent="0.2">
      <c r="A3" t="s">
        <v>364</v>
      </c>
      <c r="B3" s="13">
        <f>SUMPRODUCT(H3:H5,$J$3:$J$5)</f>
        <v>3.2115707535360842</v>
      </c>
      <c r="C3" s="13">
        <f>SUMPRODUCT(I3:I5,$J$3:$J$5)</f>
        <v>0.47263257535360842</v>
      </c>
      <c r="G3" t="s">
        <v>356</v>
      </c>
      <c r="H3">
        <v>12.909000000000001</v>
      </c>
      <c r="I3">
        <f>H3/10</f>
        <v>1.2909000000000002</v>
      </c>
      <c r="J3">
        <v>1.1207000000000001E-3</v>
      </c>
      <c r="O3" t="s">
        <v>359</v>
      </c>
    </row>
    <row r="4" spans="1:26" x14ac:dyDescent="0.2">
      <c r="G4" t="s">
        <v>357</v>
      </c>
      <c r="H4">
        <v>9.0999999999999998E-2</v>
      </c>
      <c r="I4">
        <f>H4/10</f>
        <v>9.1000000000000004E-3</v>
      </c>
      <c r="J4">
        <v>3.35493007951741</v>
      </c>
      <c r="O4" t="s">
        <v>359</v>
      </c>
      <c r="S4" t="s">
        <v>367</v>
      </c>
      <c r="T4" t="s">
        <v>368</v>
      </c>
      <c r="U4" t="s">
        <v>369</v>
      </c>
      <c r="V4" t="s">
        <v>370</v>
      </c>
      <c r="W4" t="s">
        <v>371</v>
      </c>
      <c r="X4" t="s">
        <v>372</v>
      </c>
      <c r="Y4" t="s">
        <v>373</v>
      </c>
      <c r="Z4" t="s">
        <v>374</v>
      </c>
    </row>
    <row r="5" spans="1:26" x14ac:dyDescent="0.2">
      <c r="G5" t="s">
        <v>358</v>
      </c>
      <c r="H5">
        <v>10.5</v>
      </c>
      <c r="I5">
        <v>1.6</v>
      </c>
      <c r="J5">
        <v>0.27540999999999999</v>
      </c>
      <c r="S5" t="s">
        <v>375</v>
      </c>
      <c r="T5">
        <v>1</v>
      </c>
      <c r="U5" t="s">
        <v>376</v>
      </c>
      <c r="V5" t="s">
        <v>377</v>
      </c>
      <c r="W5" t="s">
        <v>377</v>
      </c>
      <c r="X5" t="s">
        <v>378</v>
      </c>
      <c r="Y5" t="s">
        <v>379</v>
      </c>
      <c r="Z5">
        <v>0.23441758969424101</v>
      </c>
    </row>
    <row r="6" spans="1:26" x14ac:dyDescent="0.2">
      <c r="H6" s="154" t="s">
        <v>76</v>
      </c>
      <c r="I6" s="154"/>
      <c r="J6" s="154"/>
      <c r="O6" t="s">
        <v>40</v>
      </c>
      <c r="S6" t="s">
        <v>380</v>
      </c>
      <c r="T6">
        <v>1</v>
      </c>
      <c r="U6" t="s">
        <v>381</v>
      </c>
      <c r="V6" t="s">
        <v>382</v>
      </c>
      <c r="W6" t="s">
        <v>361</v>
      </c>
      <c r="X6" t="s">
        <v>383</v>
      </c>
      <c r="Y6" t="s">
        <v>379</v>
      </c>
      <c r="Z6">
        <v>-21.031377113800399</v>
      </c>
    </row>
    <row r="7" spans="1:26" x14ac:dyDescent="0.2">
      <c r="B7">
        <v>6.2628879018181198</v>
      </c>
      <c r="C7">
        <v>1.5069891005620799</v>
      </c>
      <c r="G7" t="s">
        <v>360</v>
      </c>
      <c r="H7">
        <v>1.95</v>
      </c>
      <c r="I7">
        <v>1.95</v>
      </c>
      <c r="J7">
        <v>4.6197327852004103E-2</v>
      </c>
      <c r="O7" t="s">
        <v>40</v>
      </c>
      <c r="S7" t="s">
        <v>384</v>
      </c>
      <c r="T7">
        <v>1</v>
      </c>
      <c r="U7" t="s">
        <v>381</v>
      </c>
      <c r="V7" t="s">
        <v>385</v>
      </c>
      <c r="W7" t="s">
        <v>357</v>
      </c>
      <c r="X7" t="s">
        <v>386</v>
      </c>
      <c r="Y7" t="s">
        <v>379</v>
      </c>
      <c r="Z7">
        <v>5.26312680901784</v>
      </c>
    </row>
    <row r="8" spans="1:26" x14ac:dyDescent="0.2">
      <c r="B8">
        <v>3.2115707535360798</v>
      </c>
      <c r="C8">
        <v>0.47263257535360798</v>
      </c>
      <c r="G8" t="s">
        <v>361</v>
      </c>
      <c r="H8">
        <f>1/3*21.15</f>
        <v>7.0499999999999989</v>
      </c>
      <c r="I8">
        <f>1/3*2.25</f>
        <v>0.75</v>
      </c>
      <c r="J8">
        <v>3.9999999999999897E-2</v>
      </c>
      <c r="O8" t="s">
        <v>40</v>
      </c>
      <c r="S8" t="s">
        <v>387</v>
      </c>
      <c r="T8">
        <v>1</v>
      </c>
      <c r="U8" t="s">
        <v>381</v>
      </c>
      <c r="V8" t="s">
        <v>388</v>
      </c>
      <c r="W8" t="s">
        <v>358</v>
      </c>
      <c r="X8" t="s">
        <v>383</v>
      </c>
      <c r="Y8" t="s">
        <v>379</v>
      </c>
      <c r="Z8">
        <v>-1.01714541394616</v>
      </c>
    </row>
    <row r="9" spans="1:26" x14ac:dyDescent="0.2">
      <c r="G9" t="s">
        <v>358</v>
      </c>
      <c r="H9">
        <v>10.5</v>
      </c>
      <c r="I9">
        <f>I5</f>
        <v>1.6</v>
      </c>
      <c r="J9">
        <v>0</v>
      </c>
      <c r="O9" t="s">
        <v>40</v>
      </c>
      <c r="S9" t="s">
        <v>389</v>
      </c>
      <c r="T9">
        <v>1</v>
      </c>
      <c r="U9" t="s">
        <v>381</v>
      </c>
      <c r="V9" t="s">
        <v>390</v>
      </c>
      <c r="W9" t="s">
        <v>356</v>
      </c>
      <c r="X9" t="s">
        <v>391</v>
      </c>
      <c r="Y9" t="s">
        <v>379</v>
      </c>
      <c r="Z9">
        <v>5.7621878041658796</v>
      </c>
    </row>
    <row r="10" spans="1:26" x14ac:dyDescent="0.2">
      <c r="G10" t="s">
        <v>362</v>
      </c>
      <c r="H10">
        <f>2/3*21.15</f>
        <v>14.099999999999998</v>
      </c>
      <c r="I10">
        <f>2/3*2.25</f>
        <v>1.5</v>
      </c>
      <c r="J10">
        <v>0.18</v>
      </c>
      <c r="O10" t="s">
        <v>40</v>
      </c>
      <c r="S10" t="s">
        <v>392</v>
      </c>
      <c r="T10">
        <v>1</v>
      </c>
      <c r="U10" t="s">
        <v>393</v>
      </c>
      <c r="V10" t="s">
        <v>394</v>
      </c>
      <c r="W10" t="s">
        <v>394</v>
      </c>
      <c r="X10" t="s">
        <v>378</v>
      </c>
      <c r="Y10" t="s">
        <v>379</v>
      </c>
      <c r="Z10">
        <v>4.2486138469450097E-2</v>
      </c>
    </row>
    <row r="11" spans="1:26" x14ac:dyDescent="0.2">
      <c r="G11" t="s">
        <v>356</v>
      </c>
      <c r="H11">
        <v>12.909000000000001</v>
      </c>
      <c r="I11">
        <f>I3</f>
        <v>1.2909000000000002</v>
      </c>
      <c r="J11">
        <v>7.1344000000000005E-2</v>
      </c>
      <c r="O11" t="s">
        <v>40</v>
      </c>
      <c r="S11" t="s">
        <v>395</v>
      </c>
      <c r="T11">
        <v>1</v>
      </c>
      <c r="U11" t="s">
        <v>381</v>
      </c>
      <c r="V11" t="s">
        <v>396</v>
      </c>
      <c r="W11" t="s">
        <v>366</v>
      </c>
      <c r="X11" t="s">
        <v>391</v>
      </c>
      <c r="Y11" t="s">
        <v>379</v>
      </c>
      <c r="Z11">
        <v>-2.07336165951769</v>
      </c>
    </row>
    <row r="12" spans="1:26" x14ac:dyDescent="0.2">
      <c r="G12" t="s">
        <v>357</v>
      </c>
      <c r="H12">
        <v>9.0999999999999998E-2</v>
      </c>
      <c r="I12">
        <f>I4</f>
        <v>9.1000000000000004E-3</v>
      </c>
      <c r="J12">
        <v>26.723334247326498</v>
      </c>
      <c r="S12" t="s">
        <v>397</v>
      </c>
      <c r="T12">
        <v>1</v>
      </c>
      <c r="U12" t="s">
        <v>381</v>
      </c>
      <c r="V12" t="s">
        <v>398</v>
      </c>
      <c r="W12" t="s">
        <v>398</v>
      </c>
      <c r="X12" t="s">
        <v>378</v>
      </c>
      <c r="Y12" t="s">
        <v>379</v>
      </c>
      <c r="Z12">
        <v>-2.1284113246788201</v>
      </c>
    </row>
    <row r="13" spans="1:26" x14ac:dyDescent="0.2">
      <c r="G13" t="s">
        <v>366</v>
      </c>
      <c r="H13">
        <v>0</v>
      </c>
      <c r="I13">
        <v>4.0999999999999996</v>
      </c>
      <c r="J13">
        <v>0.19064</v>
      </c>
    </row>
    <row r="18" spans="7:9" x14ac:dyDescent="0.2">
      <c r="G18" s="20" t="s">
        <v>401</v>
      </c>
      <c r="H18" s="20" t="s">
        <v>19</v>
      </c>
      <c r="I18" s="20" t="s">
        <v>18</v>
      </c>
    </row>
    <row r="19" spans="7:9" x14ac:dyDescent="0.2">
      <c r="G19" s="20" t="s">
        <v>364</v>
      </c>
      <c r="H19" s="83">
        <f>SUMPRODUCT(H3:H5,$J$3:$J$5)*'DU LCI'!D25</f>
        <v>2.1997059955726605E-5</v>
      </c>
      <c r="I19" s="83">
        <f>SUMPRODUCT(I3:I5,$J$3:$J$5)*'DU LCI'!C25</f>
        <v>6.4744188404603891E-5</v>
      </c>
    </row>
    <row r="20" spans="7:9" x14ac:dyDescent="0.2">
      <c r="G20" s="20" t="s">
        <v>402</v>
      </c>
      <c r="H20" s="83">
        <f>SUMPRODUCT(H7:H13,$J$7:$J$13)*'DU LCI'!D25</f>
        <v>4.2896492478206291E-5</v>
      </c>
      <c r="I20" s="83">
        <f>SUMPRODUCT(I7:I13,$J$7:$J$13)*'DU LCI'!C25</f>
        <v>2.0643686309069573E-4</v>
      </c>
    </row>
    <row r="22" spans="7:9" x14ac:dyDescent="0.2">
      <c r="H22">
        <v>2.1997059955726601E-5</v>
      </c>
      <c r="I22">
        <v>6.4744188404603905E-5</v>
      </c>
    </row>
    <row r="23" spans="7:9" x14ac:dyDescent="0.2">
      <c r="H23">
        <v>4.2896492478206297E-5</v>
      </c>
      <c r="I23">
        <v>2.06436863090696E-4</v>
      </c>
    </row>
  </sheetData>
  <mergeCells count="2">
    <mergeCell ref="H2:J2"/>
    <mergeCell ref="H6:J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FB2D3-50FF-47D4-BEA6-CF3D34050C37}">
  <dimension ref="A1:M5"/>
  <sheetViews>
    <sheetView workbookViewId="0">
      <selection activeCell="K20" sqref="K20"/>
    </sheetView>
  </sheetViews>
  <sheetFormatPr defaultRowHeight="12.75" x14ac:dyDescent="0.2"/>
  <cols>
    <col min="11" max="11" width="12.7109375" bestFit="1" customWidth="1"/>
    <col min="12" max="12" width="10.5703125" bestFit="1" customWidth="1"/>
  </cols>
  <sheetData>
    <row r="1" spans="1:13" x14ac:dyDescent="0.2">
      <c r="A1" t="s">
        <v>266</v>
      </c>
      <c r="F1" t="s">
        <v>287</v>
      </c>
      <c r="J1" t="s">
        <v>270</v>
      </c>
    </row>
    <row r="2" spans="1:13" x14ac:dyDescent="0.2">
      <c r="A2" t="s">
        <v>267</v>
      </c>
      <c r="B2">
        <v>125</v>
      </c>
      <c r="C2" t="s">
        <v>268</v>
      </c>
      <c r="G2" t="s">
        <v>267</v>
      </c>
      <c r="H2" t="s">
        <v>269</v>
      </c>
      <c r="K2" t="s">
        <v>267</v>
      </c>
      <c r="L2" t="s">
        <v>269</v>
      </c>
    </row>
    <row r="3" spans="1:13" x14ac:dyDescent="0.2">
      <c r="A3" t="s">
        <v>269</v>
      </c>
      <c r="B3">
        <f>1384-B2</f>
        <v>1259</v>
      </c>
      <c r="C3" t="s">
        <v>268</v>
      </c>
      <c r="F3" t="s">
        <v>286</v>
      </c>
      <c r="G3" s="13">
        <v>0.63487883000000001</v>
      </c>
      <c r="H3" s="13">
        <v>6.3944995757600003</v>
      </c>
      <c r="J3" t="s">
        <v>286</v>
      </c>
      <c r="K3" s="13">
        <f>B2*('Region south'!$B$1+'Region south'!$B$1*'Decompositon rate'!$B$10+2.07903064*2)*10^-3*'DU LCI'!N7</f>
        <v>0</v>
      </c>
      <c r="L3" s="13">
        <f>B3*('Region south'!$B$1+'Region south'!$B$1*'Decompositon rate'!$B$10+2.07903064*2)*10^-3*'DU LCI'!N7</f>
        <v>0</v>
      </c>
      <c r="M3" t="s">
        <v>284</v>
      </c>
    </row>
    <row r="4" spans="1:13" x14ac:dyDescent="0.2">
      <c r="F4" t="s">
        <v>285</v>
      </c>
      <c r="G4" s="13">
        <v>13.106248750000001</v>
      </c>
      <c r="H4" s="13">
        <v>132.00613741000001</v>
      </c>
      <c r="J4" t="s">
        <v>285</v>
      </c>
      <c r="K4" s="13">
        <f>$B$2*('Region south'!$D$1*'Region south'!$D$1*'Decompositon rate'!$B$2+67.34999*2)*10^-3*'DU LCI'!I7</f>
        <v>4033.8183275000001</v>
      </c>
      <c r="L4" s="13">
        <f>$B$3*('Region south'!$D$1*'Region south'!$D$1*'Decompositon rate'!$B$2+67.34999*2)*10^-3*'DU LCI'!I7</f>
        <v>40628.618194580005</v>
      </c>
      <c r="M4" t="s">
        <v>284</v>
      </c>
    </row>
    <row r="5" spans="1:13" x14ac:dyDescent="0.2">
      <c r="F5" t="s">
        <v>111</v>
      </c>
      <c r="G5" s="13">
        <v>0.36487882999999999</v>
      </c>
      <c r="H5" s="13">
        <v>3.6750595757600002</v>
      </c>
      <c r="J5" t="s">
        <v>111</v>
      </c>
      <c r="K5" s="13">
        <f>B2*('Region south'!$E$1+'Region south'!$E$1*'Decompositon rate'!$B$10+2.07903064*2)*10^-3*'DU LCI'!Q7</f>
        <v>0</v>
      </c>
      <c r="L5" s="13">
        <f>B3*('Region south'!$E$1+'Region south'!$E$1*'Decompositon rate'!$B$10+2.07903064*2)*10^-3*'DU LCI'!Q7</f>
        <v>0</v>
      </c>
      <c r="M5" t="s">
        <v>284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538F-8233-4392-9A8A-5DCB8EB64E0E}">
  <dimension ref="A1:C2"/>
  <sheetViews>
    <sheetView workbookViewId="0">
      <selection activeCell="A3" sqref="A3"/>
    </sheetView>
  </sheetViews>
  <sheetFormatPr defaultRowHeight="12.75" x14ac:dyDescent="0.2"/>
  <sheetData>
    <row r="1" spans="1:3" x14ac:dyDescent="0.2">
      <c r="A1" t="s">
        <v>288</v>
      </c>
      <c r="B1" t="s">
        <v>18</v>
      </c>
      <c r="C1" t="s">
        <v>19</v>
      </c>
    </row>
    <row r="2" spans="1:3" x14ac:dyDescent="0.2">
      <c r="A2" s="13">
        <f>'FU break even'!B23</f>
        <v>86.943721066437817</v>
      </c>
      <c r="B2" s="13">
        <f>'FU break even'!B20</f>
        <v>16.348081354694791</v>
      </c>
      <c r="C2" s="13">
        <f>'FU break even'!C20</f>
        <v>16.341572666764698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D3400-EFFE-4B5B-8BC4-BFAA8548A8F9}">
  <dimension ref="A1:AN381"/>
  <sheetViews>
    <sheetView zoomScaleNormal="100" workbookViewId="0">
      <selection activeCell="C31" sqref="C31"/>
    </sheetView>
  </sheetViews>
  <sheetFormatPr defaultRowHeight="12.75" x14ac:dyDescent="0.2"/>
  <cols>
    <col min="1" max="1" width="35.28515625" bestFit="1" customWidth="1"/>
    <col min="2" max="3" width="12.7109375" bestFit="1" customWidth="1"/>
    <col min="4" max="4" width="19.28515625" bestFit="1" customWidth="1"/>
    <col min="6" max="6" width="10.7109375" bestFit="1" customWidth="1"/>
    <col min="7" max="7" width="19.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96</v>
      </c>
      <c r="G1" s="20" t="s">
        <v>97</v>
      </c>
      <c r="H1" s="20" t="s">
        <v>99</v>
      </c>
      <c r="I1" s="20" t="s">
        <v>103</v>
      </c>
      <c r="J1" s="20" t="s">
        <v>101</v>
      </c>
      <c r="K1" s="20" t="s">
        <v>98</v>
      </c>
      <c r="L1" s="20" t="s">
        <v>100</v>
      </c>
      <c r="M1" s="20" t="s">
        <v>104</v>
      </c>
      <c r="N1" s="20" t="s">
        <v>102</v>
      </c>
    </row>
    <row r="2" spans="1:40" x14ac:dyDescent="0.2">
      <c r="A2" t="s">
        <v>32</v>
      </c>
      <c r="B2">
        <v>1</v>
      </c>
      <c r="C2">
        <v>10</v>
      </c>
      <c r="F2">
        <v>1</v>
      </c>
      <c r="G2" s="13">
        <f t="shared" ref="G2:G65" si="0">SUM($B$13:$B$17)</f>
        <v>44.789263985465183</v>
      </c>
      <c r="H2" s="13">
        <f>SUM($B$9:$B$12)</f>
        <v>2672.7249733923345</v>
      </c>
      <c r="I2" s="13">
        <f t="shared" ref="I2:I65" si="1">H2/F2+G2</f>
        <v>2717.5142373777999</v>
      </c>
      <c r="J2" s="13">
        <f t="shared" ref="J2:J65" si="2">$B$18+$B$17+$B$14+$B$13</f>
        <v>238.20197552448718</v>
      </c>
      <c r="K2" s="13">
        <f>SUM(C13:C15,C17)</f>
        <v>44.771431963738898</v>
      </c>
      <c r="L2" s="13">
        <f>SUM(C9:C12)</f>
        <v>1919.2370167335328</v>
      </c>
      <c r="M2" s="13">
        <f t="shared" ref="M2:M65" si="3">L2/F2+K2</f>
        <v>1964.0084486972717</v>
      </c>
      <c r="N2" s="13">
        <f t="shared" ref="N2:N65" si="4">$C$18+$C$17+$C$14+$C$13</f>
        <v>238.20197552448718</v>
      </c>
      <c r="S2" s="20"/>
    </row>
    <row r="3" spans="1:40" x14ac:dyDescent="0.2">
      <c r="A3" t="str">
        <f>'DU LCI'!$A$17</f>
        <v>1 birth</v>
      </c>
      <c r="B3" s="13">
        <f>'DU LCI'!$C$17</f>
        <v>1</v>
      </c>
      <c r="C3" s="13">
        <f>'DU LCI'!D17</f>
        <v>1</v>
      </c>
      <c r="D3" t="str">
        <f>'DU LCI'!$E$18</f>
        <v>kg N2O</v>
      </c>
      <c r="F3">
        <v>2</v>
      </c>
      <c r="G3" s="13">
        <f t="shared" si="0"/>
        <v>44.789263985465183</v>
      </c>
      <c r="H3" s="13">
        <f t="shared" ref="H3:H66" si="5">SUM($B$9:$B$12)</f>
        <v>2672.7249733923345</v>
      </c>
      <c r="I3" s="13">
        <f t="shared" si="1"/>
        <v>1381.1517506816324</v>
      </c>
      <c r="J3" s="13">
        <f t="shared" si="2"/>
        <v>238.20197552448718</v>
      </c>
      <c r="K3" s="13">
        <f t="shared" ref="K3:K66" si="6">SUM($C$13:$C$14,$C$16:$C$17)</f>
        <v>44.767276929550249</v>
      </c>
      <c r="L3" s="13">
        <f t="shared" ref="L3:L65" si="7">$C$9+$C$10</f>
        <v>1919.4712061085315</v>
      </c>
      <c r="M3" s="13">
        <f t="shared" si="3"/>
        <v>1004.502879983816</v>
      </c>
      <c r="N3" s="13">
        <f t="shared" si="4"/>
        <v>238.20197552448718</v>
      </c>
      <c r="S3" s="20"/>
    </row>
    <row r="4" spans="1:40" x14ac:dyDescent="0.2">
      <c r="A4" t="str">
        <f>'DU LCI'!$A$18</f>
        <v>Amount of N2O pr birth</v>
      </c>
      <c r="B4" s="13">
        <f>'DU LCI'!$C$18</f>
        <v>0.86746067512178404</v>
      </c>
      <c r="C4" s="13">
        <f>'DU LCI'!$D$18</f>
        <v>0.86746067512178404</v>
      </c>
      <c r="F4">
        <v>3</v>
      </c>
      <c r="G4" s="13">
        <f t="shared" si="0"/>
        <v>44.789263985465183</v>
      </c>
      <c r="H4" s="13">
        <f t="shared" si="5"/>
        <v>2672.7249733923345</v>
      </c>
      <c r="I4" s="13">
        <f t="shared" si="1"/>
        <v>935.69758844957664</v>
      </c>
      <c r="J4" s="13">
        <f t="shared" si="2"/>
        <v>238.20197552448718</v>
      </c>
      <c r="K4" s="13">
        <f t="shared" si="6"/>
        <v>44.767276929550249</v>
      </c>
      <c r="L4" s="13">
        <f t="shared" si="7"/>
        <v>1919.4712061085315</v>
      </c>
      <c r="M4" s="13">
        <f t="shared" si="3"/>
        <v>684.59101229906071</v>
      </c>
      <c r="N4" s="13">
        <f t="shared" si="4"/>
        <v>238.20197552448718</v>
      </c>
    </row>
    <row r="5" spans="1:40" x14ac:dyDescent="0.2">
      <c r="A5" t="str">
        <f>'DU LCI'!$A$21</f>
        <v>CO2e emissions pr birth</v>
      </c>
      <c r="B5" s="13">
        <f>'DU LCI'!$C$21</f>
        <v>43.37952652575035</v>
      </c>
      <c r="C5" s="13">
        <f>'DU LCI'!$D$21</f>
        <v>43.37952652575035</v>
      </c>
      <c r="D5" t="str">
        <f>'DU LCI'!$E$21</f>
        <v>kg CO2e</v>
      </c>
      <c r="F5">
        <v>4</v>
      </c>
      <c r="G5" s="13">
        <f t="shared" si="0"/>
        <v>44.789263985465183</v>
      </c>
      <c r="H5" s="13">
        <f t="shared" si="5"/>
        <v>2672.7249733923345</v>
      </c>
      <c r="I5" s="13">
        <f t="shared" si="1"/>
        <v>712.97050733354877</v>
      </c>
      <c r="J5" s="13">
        <f t="shared" si="2"/>
        <v>238.20197552448718</v>
      </c>
      <c r="K5" s="13">
        <f t="shared" si="6"/>
        <v>44.767276929550249</v>
      </c>
      <c r="L5" s="13">
        <f t="shared" si="7"/>
        <v>1919.4712061085315</v>
      </c>
      <c r="M5" s="13">
        <f t="shared" si="3"/>
        <v>524.63507845668312</v>
      </c>
      <c r="N5" s="13">
        <f t="shared" si="4"/>
        <v>238.20197552448718</v>
      </c>
    </row>
    <row r="6" spans="1:40" x14ac:dyDescent="0.2">
      <c r="A6">
        <f>'DU LCI'!$M$4</f>
        <v>0</v>
      </c>
      <c r="B6" s="13">
        <f>'DU LCI'!$N$4</f>
        <v>0</v>
      </c>
      <c r="C6" s="13">
        <f>'DU LCI'!$J$24</f>
        <v>39</v>
      </c>
      <c r="F6">
        <v>5</v>
      </c>
      <c r="G6" s="13">
        <f t="shared" si="0"/>
        <v>44.789263985465183</v>
      </c>
      <c r="H6" s="13">
        <f t="shared" si="5"/>
        <v>2672.7249733923345</v>
      </c>
      <c r="I6" s="13">
        <f t="shared" si="1"/>
        <v>579.33425866393202</v>
      </c>
      <c r="J6" s="13">
        <f t="shared" si="2"/>
        <v>238.20197552448718</v>
      </c>
      <c r="K6" s="13">
        <f t="shared" si="6"/>
        <v>44.767276929550249</v>
      </c>
      <c r="L6" s="13">
        <f t="shared" si="7"/>
        <v>1919.4712061085315</v>
      </c>
      <c r="M6" s="13">
        <f t="shared" si="3"/>
        <v>428.66151815125653</v>
      </c>
      <c r="N6" s="13">
        <f t="shared" si="4"/>
        <v>238.20197552448718</v>
      </c>
    </row>
    <row r="7" spans="1:40" x14ac:dyDescent="0.2">
      <c r="A7" t="str">
        <f>'DU LCI'!$A$26</f>
        <v>Share of 50L cylinder consumption pr birth</v>
      </c>
      <c r="B7" s="83">
        <f>'DU LCI'!$K$10</f>
        <v>6.8493150684931502E-5</v>
      </c>
      <c r="C7" s="83">
        <f>'DU LCI'!$K$10</f>
        <v>6.8493150684931502E-5</v>
      </c>
      <c r="F7">
        <v>6</v>
      </c>
      <c r="G7" s="13">
        <f t="shared" si="0"/>
        <v>44.789263985465183</v>
      </c>
      <c r="H7" s="13">
        <f t="shared" si="5"/>
        <v>2672.7249733923345</v>
      </c>
      <c r="I7" s="13">
        <f t="shared" si="1"/>
        <v>490.24342621752095</v>
      </c>
      <c r="J7" s="13">
        <f t="shared" si="2"/>
        <v>238.20197552448718</v>
      </c>
      <c r="K7" s="13">
        <f t="shared" si="6"/>
        <v>44.767276929550249</v>
      </c>
      <c r="L7" s="13">
        <f t="shared" si="7"/>
        <v>1919.4712061085315</v>
      </c>
      <c r="M7" s="13">
        <f t="shared" si="3"/>
        <v>364.67914461430547</v>
      </c>
      <c r="N7" s="13">
        <f t="shared" si="4"/>
        <v>238.20197552448718</v>
      </c>
    </row>
    <row r="8" spans="1:40" x14ac:dyDescent="0.2">
      <c r="F8">
        <v>7</v>
      </c>
      <c r="G8" s="13">
        <f t="shared" si="0"/>
        <v>44.789263985465183</v>
      </c>
      <c r="H8" s="13">
        <f t="shared" si="5"/>
        <v>2672.7249733923345</v>
      </c>
      <c r="I8" s="13">
        <f t="shared" si="1"/>
        <v>426.60711732722729</v>
      </c>
      <c r="J8" s="13">
        <f t="shared" si="2"/>
        <v>238.20197552448718</v>
      </c>
      <c r="K8" s="13">
        <f t="shared" si="6"/>
        <v>44.767276929550249</v>
      </c>
      <c r="L8" s="13">
        <f t="shared" si="7"/>
        <v>1919.4712061085315</v>
      </c>
      <c r="M8" s="13">
        <f t="shared" si="3"/>
        <v>318.97744923076903</v>
      </c>
      <c r="N8" s="13">
        <f t="shared" si="4"/>
        <v>238.20197552448718</v>
      </c>
    </row>
    <row r="9" spans="1:40" x14ac:dyDescent="0.2">
      <c r="A9" t="s">
        <v>92</v>
      </c>
      <c r="B9" s="13">
        <f>Impact!$B$4/B2</f>
        <v>2621.6119925744597</v>
      </c>
      <c r="C9" s="13">
        <f>Impact!$C$4/C2</f>
        <v>1877.914004662051</v>
      </c>
      <c r="D9" t="s">
        <v>27</v>
      </c>
      <c r="F9">
        <v>8</v>
      </c>
      <c r="G9" s="13">
        <f t="shared" si="0"/>
        <v>44.789263985465183</v>
      </c>
      <c r="H9" s="13">
        <f t="shared" si="5"/>
        <v>2672.7249733923345</v>
      </c>
      <c r="I9" s="13">
        <f t="shared" si="1"/>
        <v>378.87988565950701</v>
      </c>
      <c r="J9" s="13">
        <f t="shared" si="2"/>
        <v>238.20197552448718</v>
      </c>
      <c r="K9" s="13">
        <f t="shared" si="6"/>
        <v>44.767276929550249</v>
      </c>
      <c r="L9" s="13">
        <f t="shared" si="7"/>
        <v>1919.4712061085315</v>
      </c>
      <c r="M9" s="13">
        <f t="shared" si="3"/>
        <v>284.70117769311668</v>
      </c>
      <c r="N9" s="13">
        <f t="shared" si="4"/>
        <v>238.20197552448718</v>
      </c>
      <c r="R9" s="105">
        <v>63.141108882628103</v>
      </c>
    </row>
    <row r="10" spans="1:40" x14ac:dyDescent="0.2">
      <c r="A10" t="s">
        <v>91</v>
      </c>
      <c r="B10" s="13">
        <f>B26</f>
        <v>51.489216617025036</v>
      </c>
      <c r="C10" s="13">
        <f>B27/C2</f>
        <v>41.557201446480612</v>
      </c>
      <c r="D10" t="s">
        <v>27</v>
      </c>
      <c r="F10">
        <v>9</v>
      </c>
      <c r="G10" s="13">
        <f t="shared" si="0"/>
        <v>44.789263985465183</v>
      </c>
      <c r="H10" s="13">
        <f t="shared" si="5"/>
        <v>2672.7249733923345</v>
      </c>
      <c r="I10" s="13">
        <f t="shared" si="1"/>
        <v>341.75870547350235</v>
      </c>
      <c r="J10" s="13">
        <f t="shared" si="2"/>
        <v>238.20197552448718</v>
      </c>
      <c r="K10" s="13">
        <f t="shared" si="6"/>
        <v>44.767276929550249</v>
      </c>
      <c r="L10" s="13">
        <f t="shared" si="7"/>
        <v>1919.4712061085315</v>
      </c>
      <c r="M10" s="13">
        <f t="shared" si="3"/>
        <v>258.04185538605373</v>
      </c>
      <c r="N10" s="13">
        <f t="shared" si="4"/>
        <v>238.20197552448718</v>
      </c>
    </row>
    <row r="11" spans="1:40" x14ac:dyDescent="0.2">
      <c r="A11" s="20" t="s">
        <v>399</v>
      </c>
      <c r="B11" s="13">
        <f>-0.0000482948384425972/'DU LCI'!$C$25</f>
        <v>-0.35255232063095959</v>
      </c>
      <c r="C11" s="13">
        <f>-0.0000100354129731114/'DU LCI'!$C$25</f>
        <v>-7.3258514703713223E-2</v>
      </c>
      <c r="D11" t="s">
        <v>27</v>
      </c>
      <c r="F11">
        <v>10</v>
      </c>
      <c r="G11" s="13">
        <f t="shared" si="0"/>
        <v>44.789263985465183</v>
      </c>
      <c r="H11" s="13">
        <f t="shared" si="5"/>
        <v>2672.7249733923345</v>
      </c>
      <c r="I11" s="13">
        <f t="shared" si="1"/>
        <v>312.06176132469864</v>
      </c>
      <c r="J11" s="13">
        <f t="shared" si="2"/>
        <v>238.20197552448718</v>
      </c>
      <c r="K11" s="13">
        <f t="shared" si="6"/>
        <v>44.767276929550249</v>
      </c>
      <c r="L11" s="13">
        <f t="shared" si="7"/>
        <v>1919.4712061085315</v>
      </c>
      <c r="M11" s="13">
        <f t="shared" si="3"/>
        <v>236.71439754040341</v>
      </c>
      <c r="N11" s="13">
        <f t="shared" si="4"/>
        <v>238.20197552448718</v>
      </c>
    </row>
    <row r="12" spans="1:40" x14ac:dyDescent="0.2">
      <c r="A12" s="20" t="s">
        <v>400</v>
      </c>
      <c r="B12" s="13">
        <f>-0.0000032443121259512/'DU LCI'!$C$25</f>
        <v>-2.3683478519443763E-2</v>
      </c>
      <c r="C12" s="13">
        <f>-1.10226616640489E-06/'DU LCI'!$D$25</f>
        <v>-0.16093086029511391</v>
      </c>
      <c r="D12" t="s">
        <v>27</v>
      </c>
      <c r="F12">
        <v>11</v>
      </c>
      <c r="G12" s="13">
        <f t="shared" si="0"/>
        <v>44.789263985465183</v>
      </c>
      <c r="H12" s="13">
        <f t="shared" si="5"/>
        <v>2672.7249733923345</v>
      </c>
      <c r="I12" s="13">
        <f t="shared" si="1"/>
        <v>287.76426156658653</v>
      </c>
      <c r="J12" s="13">
        <f t="shared" si="2"/>
        <v>238.20197552448718</v>
      </c>
      <c r="K12" s="13">
        <f t="shared" si="6"/>
        <v>44.767276929550249</v>
      </c>
      <c r="L12" s="13">
        <f t="shared" si="7"/>
        <v>1919.4712061085315</v>
      </c>
      <c r="M12" s="13">
        <f t="shared" si="3"/>
        <v>219.26465930305312</v>
      </c>
      <c r="N12" s="13">
        <f t="shared" si="4"/>
        <v>238.20197552448718</v>
      </c>
    </row>
    <row r="13" spans="1:40" x14ac:dyDescent="0.2">
      <c r="A13" t="s">
        <v>93</v>
      </c>
      <c r="B13" s="83">
        <f>B30*B7</f>
        <v>5.4562295147568898E-3</v>
      </c>
      <c r="C13" s="83">
        <f>B30*C7</f>
        <v>5.4562295147568898E-3</v>
      </c>
      <c r="D13" t="s">
        <v>27</v>
      </c>
      <c r="F13">
        <v>12</v>
      </c>
      <c r="G13" s="13">
        <f t="shared" si="0"/>
        <v>44.789263985465183</v>
      </c>
      <c r="H13" s="13">
        <f t="shared" si="5"/>
        <v>2672.7249733923345</v>
      </c>
      <c r="I13" s="13">
        <f t="shared" si="1"/>
        <v>267.51634510149307</v>
      </c>
      <c r="J13" s="13">
        <f t="shared" si="2"/>
        <v>238.20197552448718</v>
      </c>
      <c r="K13" s="13">
        <f t="shared" si="6"/>
        <v>44.767276929550249</v>
      </c>
      <c r="L13" s="13">
        <f t="shared" si="7"/>
        <v>1919.4712061085315</v>
      </c>
      <c r="M13" s="13">
        <f t="shared" si="3"/>
        <v>204.72321077192788</v>
      </c>
      <c r="N13" s="13">
        <f t="shared" si="4"/>
        <v>238.20197552448718</v>
      </c>
    </row>
    <row r="14" spans="1:40" x14ac:dyDescent="0.2">
      <c r="A14" t="s">
        <v>94</v>
      </c>
      <c r="B14" s="13">
        <f>B7*B31</f>
        <v>1.3797549867254097</v>
      </c>
      <c r="C14" s="13">
        <f>B31*C7</f>
        <v>1.3797549867254097</v>
      </c>
      <c r="D14" t="s">
        <v>27</v>
      </c>
      <c r="F14">
        <v>13</v>
      </c>
      <c r="G14" s="13">
        <f t="shared" si="0"/>
        <v>44.789263985465183</v>
      </c>
      <c r="H14" s="13">
        <f t="shared" si="5"/>
        <v>2672.7249733923345</v>
      </c>
      <c r="I14" s="13">
        <f t="shared" si="1"/>
        <v>250.38349270795243</v>
      </c>
      <c r="J14" s="13">
        <f t="shared" si="2"/>
        <v>238.20197552448718</v>
      </c>
      <c r="K14" s="13">
        <f t="shared" si="6"/>
        <v>44.767276929550249</v>
      </c>
      <c r="L14" s="13">
        <f t="shared" si="7"/>
        <v>1919.4712061085315</v>
      </c>
      <c r="M14" s="13">
        <f t="shared" si="3"/>
        <v>192.41890816866805</v>
      </c>
      <c r="N14" s="13">
        <f t="shared" si="4"/>
        <v>238.20197552448718</v>
      </c>
    </row>
    <row r="15" spans="1:40" x14ac:dyDescent="0.2">
      <c r="A15" t="s">
        <v>75</v>
      </c>
      <c r="B15" s="13">
        <f>'DU LCI'!$C$14*Impact!$B$1/'DU LCI'!$C$7</f>
        <v>2.452624347466692E-2</v>
      </c>
      <c r="C15" s="13">
        <f>'DU LCI'!D14*Impact!$B$1/'DU LCI'!$D$7/$C$2</f>
        <v>6.6942217483796761E-3</v>
      </c>
      <c r="D15" t="s">
        <v>27</v>
      </c>
      <c r="F15">
        <v>14</v>
      </c>
      <c r="G15" s="13">
        <f t="shared" si="0"/>
        <v>44.789263985465183</v>
      </c>
      <c r="H15" s="13">
        <f t="shared" si="5"/>
        <v>2672.7249733923345</v>
      </c>
      <c r="I15" s="13">
        <f t="shared" si="1"/>
        <v>235.69819065634624</v>
      </c>
      <c r="J15" s="13">
        <f t="shared" si="2"/>
        <v>238.20197552448718</v>
      </c>
      <c r="K15" s="13">
        <f t="shared" si="6"/>
        <v>44.767276929550249</v>
      </c>
      <c r="L15" s="13">
        <f t="shared" si="7"/>
        <v>1919.4712061085315</v>
      </c>
      <c r="M15" s="13">
        <f t="shared" si="3"/>
        <v>181.87236308015963</v>
      </c>
      <c r="N15" s="13">
        <f t="shared" si="4"/>
        <v>238.20197552448718</v>
      </c>
      <c r="T15" s="20"/>
      <c r="V15" s="20"/>
      <c r="X15" s="13"/>
      <c r="Z15" s="20"/>
    </row>
    <row r="16" spans="1:40" x14ac:dyDescent="0.2">
      <c r="C16" s="13">
        <f>'DU LCI'!D15*Impact!$B$1/'DU LCI'!$D$7/$C$2</f>
        <v>2.5391875597302227E-3</v>
      </c>
      <c r="D16" t="s">
        <v>27</v>
      </c>
      <c r="F16">
        <v>15</v>
      </c>
      <c r="G16" s="13">
        <f t="shared" si="0"/>
        <v>44.789263985465183</v>
      </c>
      <c r="H16" s="13">
        <f t="shared" si="5"/>
        <v>2672.7249733923345</v>
      </c>
      <c r="I16" s="13">
        <f t="shared" si="1"/>
        <v>222.97092887828751</v>
      </c>
      <c r="J16" s="13">
        <f t="shared" si="2"/>
        <v>238.20197552448718</v>
      </c>
      <c r="K16" s="13">
        <f t="shared" si="6"/>
        <v>44.767276929550249</v>
      </c>
      <c r="L16" s="13">
        <f t="shared" si="7"/>
        <v>1919.4712061085315</v>
      </c>
      <c r="M16" s="13">
        <f t="shared" si="3"/>
        <v>172.73202400345235</v>
      </c>
      <c r="N16" s="13">
        <f t="shared" si="4"/>
        <v>238.20197552448718</v>
      </c>
      <c r="Q16" s="83"/>
      <c r="W16" s="83"/>
      <c r="Y16" s="83"/>
      <c r="Z16" s="83"/>
      <c r="AC16" s="83"/>
      <c r="AD16" s="83"/>
      <c r="AG16" s="83"/>
      <c r="AH16" s="83"/>
      <c r="AI16" s="83"/>
      <c r="AJ16" s="83"/>
      <c r="AK16" s="83"/>
      <c r="AL16" s="83"/>
      <c r="AM16" s="83"/>
      <c r="AN16" s="83"/>
    </row>
    <row r="17" spans="1:40" x14ac:dyDescent="0.2">
      <c r="A17" s="20" t="s">
        <v>95</v>
      </c>
      <c r="B17" s="13">
        <f>B5</f>
        <v>43.37952652575035</v>
      </c>
      <c r="C17" s="13">
        <f>C5</f>
        <v>43.37952652575035</v>
      </c>
      <c r="D17" t="s">
        <v>27</v>
      </c>
      <c r="F17">
        <v>16</v>
      </c>
      <c r="G17" s="13">
        <f t="shared" si="0"/>
        <v>44.789263985465183</v>
      </c>
      <c r="H17" s="13">
        <f t="shared" si="5"/>
        <v>2672.7249733923345</v>
      </c>
      <c r="I17" s="13">
        <f t="shared" si="1"/>
        <v>211.8345748224861</v>
      </c>
      <c r="J17" s="13">
        <f t="shared" si="2"/>
        <v>238.20197552448718</v>
      </c>
      <c r="K17" s="13">
        <f t="shared" si="6"/>
        <v>44.767276929550249</v>
      </c>
      <c r="L17" s="13">
        <f t="shared" si="7"/>
        <v>1919.4712061085315</v>
      </c>
      <c r="M17" s="13">
        <f t="shared" si="3"/>
        <v>164.73422731133348</v>
      </c>
      <c r="N17" s="13">
        <f t="shared" si="4"/>
        <v>238.20197552448718</v>
      </c>
      <c r="Q17" s="83"/>
      <c r="W17" s="83"/>
      <c r="AC17" s="83"/>
      <c r="AD17" s="83"/>
      <c r="AG17" s="83"/>
      <c r="AI17" s="83"/>
      <c r="AJ17" s="83"/>
      <c r="AK17" s="83"/>
      <c r="AL17" s="83"/>
      <c r="AM17" s="83"/>
      <c r="AN17" s="83"/>
    </row>
    <row r="18" spans="1:40" x14ac:dyDescent="0.2">
      <c r="A18" s="52" t="s">
        <v>252</v>
      </c>
      <c r="B18" s="13">
        <f>(B4*'DU LCI'!$C$12-B17)</f>
        <v>193.43723778249668</v>
      </c>
      <c r="C18" s="13">
        <f>(C4*'DU LCI'!$C$12-C17)</f>
        <v>193.43723778249668</v>
      </c>
      <c r="D18" t="s">
        <v>27</v>
      </c>
      <c r="F18">
        <v>17</v>
      </c>
      <c r="G18" s="13">
        <f t="shared" si="0"/>
        <v>44.789263985465183</v>
      </c>
      <c r="H18" s="13">
        <f t="shared" si="5"/>
        <v>2672.7249733923345</v>
      </c>
      <c r="I18" s="13">
        <f t="shared" si="1"/>
        <v>202.00838006736723</v>
      </c>
      <c r="J18" s="13">
        <f t="shared" si="2"/>
        <v>238.20197552448718</v>
      </c>
      <c r="K18" s="13">
        <f t="shared" si="6"/>
        <v>44.767276929550249</v>
      </c>
      <c r="L18" s="13">
        <f t="shared" si="7"/>
        <v>1919.4712061085315</v>
      </c>
      <c r="M18" s="13">
        <f t="shared" si="3"/>
        <v>157.67734787711095</v>
      </c>
      <c r="N18" s="13">
        <f t="shared" si="4"/>
        <v>238.20197552448718</v>
      </c>
      <c r="Q18" s="83"/>
      <c r="W18" s="83"/>
      <c r="Y18" s="83"/>
      <c r="AC18" s="83"/>
      <c r="AD18" s="83"/>
      <c r="AH18" s="83"/>
      <c r="AI18" s="83"/>
      <c r="AJ18" s="83"/>
      <c r="AK18" s="83"/>
      <c r="AL18" s="83"/>
      <c r="AM18" s="83"/>
      <c r="AN18" s="83"/>
    </row>
    <row r="19" spans="1:40" x14ac:dyDescent="0.2">
      <c r="F19">
        <v>18</v>
      </c>
      <c r="G19" s="13">
        <f t="shared" si="0"/>
        <v>44.789263985465183</v>
      </c>
      <c r="H19" s="13">
        <f t="shared" si="5"/>
        <v>2672.7249733923345</v>
      </c>
      <c r="I19" s="13">
        <f t="shared" si="1"/>
        <v>193.27398472948374</v>
      </c>
      <c r="J19" s="13">
        <f t="shared" si="2"/>
        <v>238.20197552448718</v>
      </c>
      <c r="K19" s="13">
        <f t="shared" si="6"/>
        <v>44.767276929550249</v>
      </c>
      <c r="L19" s="13">
        <f t="shared" si="7"/>
        <v>1919.4712061085315</v>
      </c>
      <c r="M19" s="13">
        <f t="shared" si="3"/>
        <v>151.40456615780198</v>
      </c>
      <c r="N19" s="13">
        <f t="shared" si="4"/>
        <v>238.20197552448718</v>
      </c>
      <c r="Q19" s="83"/>
    </row>
    <row r="20" spans="1:40" x14ac:dyDescent="0.2">
      <c r="A20" s="52" t="s">
        <v>243</v>
      </c>
      <c r="B20" s="13">
        <f>G2*365*10^-3</f>
        <v>16.348081354694791</v>
      </c>
      <c r="C20" s="13">
        <f>K2*365*10^-3</f>
        <v>16.341572666764698</v>
      </c>
      <c r="D20" t="s">
        <v>24</v>
      </c>
      <c r="F20">
        <v>19</v>
      </c>
      <c r="G20" s="13">
        <f t="shared" si="0"/>
        <v>44.789263985465183</v>
      </c>
      <c r="H20" s="13">
        <f t="shared" si="5"/>
        <v>2672.7249733923345</v>
      </c>
      <c r="I20" s="13">
        <f t="shared" si="1"/>
        <v>185.45899942716699</v>
      </c>
      <c r="J20" s="13">
        <f t="shared" si="2"/>
        <v>238.20197552448718</v>
      </c>
      <c r="K20" s="13">
        <f t="shared" si="6"/>
        <v>44.767276929550249</v>
      </c>
      <c r="L20" s="13">
        <f t="shared" si="7"/>
        <v>1919.4712061085315</v>
      </c>
      <c r="M20" s="13">
        <f t="shared" si="3"/>
        <v>145.79207725105192</v>
      </c>
      <c r="N20" s="13">
        <f t="shared" si="4"/>
        <v>238.20197552448718</v>
      </c>
      <c r="Q20" s="83"/>
      <c r="AC20" s="83"/>
      <c r="AD20" s="83"/>
      <c r="AJ20" s="83"/>
      <c r="AK20" s="83"/>
    </row>
    <row r="21" spans="1:40" x14ac:dyDescent="0.2">
      <c r="A21" s="52" t="s">
        <v>106</v>
      </c>
      <c r="B21" s="13">
        <f>'Annulized cost'!B5/(((B18-G2)*365-SUM(B9:B10)/'DU LCI'!C9)*10^-3)</f>
        <v>1164.417314064478</v>
      </c>
      <c r="C21" s="13">
        <f>'Annulized cost'!C5/((C18*365-SUM(C9:C10)/'DU LCI'!D9)*10^-3*10-C20)</f>
        <v>369.88875787959938</v>
      </c>
      <c r="D21" t="s">
        <v>244</v>
      </c>
      <c r="F21">
        <v>20</v>
      </c>
      <c r="G21" s="13">
        <f t="shared" si="0"/>
        <v>44.789263985465183</v>
      </c>
      <c r="H21" s="13">
        <f t="shared" si="5"/>
        <v>2672.7249733923345</v>
      </c>
      <c r="I21" s="13">
        <f t="shared" si="1"/>
        <v>178.42551265508189</v>
      </c>
      <c r="J21" s="13">
        <f t="shared" si="2"/>
        <v>238.20197552448718</v>
      </c>
      <c r="K21" s="13">
        <f t="shared" si="6"/>
        <v>44.767276929550249</v>
      </c>
      <c r="L21" s="13">
        <f t="shared" si="7"/>
        <v>1919.4712061085315</v>
      </c>
      <c r="M21" s="13">
        <f t="shared" si="3"/>
        <v>140.74083723497682</v>
      </c>
      <c r="N21" s="13">
        <f t="shared" si="4"/>
        <v>238.20197552448718</v>
      </c>
      <c r="Q21" s="83"/>
    </row>
    <row r="22" spans="1:40" x14ac:dyDescent="0.2">
      <c r="A22" s="52"/>
      <c r="B22" s="56">
        <f>B20/$B$23</f>
        <v>0.188030615140137</v>
      </c>
      <c r="C22" s="56">
        <f>C20/$B$23</f>
        <v>0.18795575420883273</v>
      </c>
      <c r="F22">
        <v>21</v>
      </c>
      <c r="G22" s="13">
        <f t="shared" si="0"/>
        <v>44.789263985465183</v>
      </c>
      <c r="H22" s="13">
        <f t="shared" si="5"/>
        <v>2672.7249733923345</v>
      </c>
      <c r="I22" s="13">
        <f t="shared" si="1"/>
        <v>172.06188176605252</v>
      </c>
      <c r="J22" s="13">
        <f t="shared" si="2"/>
        <v>238.20197552448718</v>
      </c>
      <c r="K22" s="13">
        <f t="shared" si="6"/>
        <v>44.767276929550249</v>
      </c>
      <c r="L22" s="13">
        <f t="shared" si="7"/>
        <v>1919.4712061085315</v>
      </c>
      <c r="M22" s="13">
        <f t="shared" si="3"/>
        <v>136.17066769662318</v>
      </c>
      <c r="N22" s="13">
        <f t="shared" si="4"/>
        <v>238.20197552448718</v>
      </c>
    </row>
    <row r="23" spans="1:40" x14ac:dyDescent="0.2">
      <c r="A23" s="52" t="s">
        <v>299</v>
      </c>
      <c r="B23" s="13">
        <f>J2*365*10^-3</f>
        <v>86.943721066437817</v>
      </c>
      <c r="C23" t="s">
        <v>24</v>
      </c>
      <c r="F23">
        <v>22</v>
      </c>
      <c r="G23" s="13">
        <f t="shared" si="0"/>
        <v>44.789263985465183</v>
      </c>
      <c r="H23" s="13">
        <f t="shared" si="5"/>
        <v>2672.7249733923345</v>
      </c>
      <c r="I23" s="13">
        <f t="shared" si="1"/>
        <v>166.27676277602586</v>
      </c>
      <c r="J23" s="13">
        <f t="shared" si="2"/>
        <v>238.20197552448718</v>
      </c>
      <c r="K23" s="13">
        <f t="shared" si="6"/>
        <v>44.767276929550249</v>
      </c>
      <c r="L23" s="13">
        <f t="shared" si="7"/>
        <v>1919.4712061085315</v>
      </c>
      <c r="M23" s="13">
        <f t="shared" si="3"/>
        <v>132.01596811630168</v>
      </c>
      <c r="N23" s="13">
        <f t="shared" si="4"/>
        <v>238.20197552448718</v>
      </c>
    </row>
    <row r="24" spans="1:40" x14ac:dyDescent="0.2">
      <c r="F24">
        <v>23</v>
      </c>
      <c r="G24" s="13">
        <f t="shared" si="0"/>
        <v>44.789263985465183</v>
      </c>
      <c r="H24" s="13">
        <f t="shared" si="5"/>
        <v>2672.7249733923345</v>
      </c>
      <c r="I24" s="13">
        <f t="shared" si="1"/>
        <v>160.99469761121884</v>
      </c>
      <c r="J24" s="13">
        <f t="shared" si="2"/>
        <v>238.20197552448718</v>
      </c>
      <c r="K24" s="13">
        <f t="shared" si="6"/>
        <v>44.767276929550249</v>
      </c>
      <c r="L24" s="13">
        <f t="shared" si="7"/>
        <v>1919.4712061085315</v>
      </c>
      <c r="M24" s="13">
        <f t="shared" si="3"/>
        <v>128.22254676035595</v>
      </c>
      <c r="N24" s="13">
        <f t="shared" si="4"/>
        <v>238.20197552448718</v>
      </c>
    </row>
    <row r="25" spans="1:40" x14ac:dyDescent="0.2">
      <c r="A25" s="20" t="s">
        <v>105</v>
      </c>
      <c r="B25" t="s">
        <v>80</v>
      </c>
      <c r="F25">
        <v>24</v>
      </c>
      <c r="G25" s="13">
        <f t="shared" si="0"/>
        <v>44.789263985465183</v>
      </c>
      <c r="H25" s="13">
        <f t="shared" si="5"/>
        <v>2672.7249733923345</v>
      </c>
      <c r="I25" s="13">
        <f t="shared" si="1"/>
        <v>156.15280454347914</v>
      </c>
      <c r="J25" s="13">
        <f t="shared" si="2"/>
        <v>238.20197552448718</v>
      </c>
      <c r="K25" s="13">
        <f t="shared" si="6"/>
        <v>44.767276929550249</v>
      </c>
      <c r="L25" s="13">
        <f t="shared" si="7"/>
        <v>1919.4712061085315</v>
      </c>
      <c r="M25" s="13">
        <f t="shared" si="3"/>
        <v>124.74524385073906</v>
      </c>
      <c r="N25" s="13">
        <f t="shared" si="4"/>
        <v>238.20197552448718</v>
      </c>
    </row>
    <row r="26" spans="1:40" x14ac:dyDescent="0.2">
      <c r="A26" t="s">
        <v>81</v>
      </c>
      <c r="B26" s="13">
        <f>0.00705331734479795/'DU LCI'!C25</f>
        <v>51.489216617025036</v>
      </c>
      <c r="F26">
        <v>25</v>
      </c>
      <c r="G26" s="13">
        <f t="shared" si="0"/>
        <v>44.789263985465183</v>
      </c>
      <c r="H26" s="13">
        <f t="shared" si="5"/>
        <v>2672.7249733923345</v>
      </c>
      <c r="I26" s="13">
        <f t="shared" si="1"/>
        <v>151.69826292115857</v>
      </c>
      <c r="J26" s="13">
        <f t="shared" si="2"/>
        <v>238.20197552448718</v>
      </c>
      <c r="K26" s="13">
        <f t="shared" si="6"/>
        <v>44.767276929550249</v>
      </c>
      <c r="L26" s="13">
        <f t="shared" si="7"/>
        <v>1919.4712061085315</v>
      </c>
      <c r="M26" s="13">
        <f t="shared" si="3"/>
        <v>121.54612517389151</v>
      </c>
      <c r="N26" s="13">
        <f t="shared" si="4"/>
        <v>238.20197552448718</v>
      </c>
    </row>
    <row r="27" spans="1:40" x14ac:dyDescent="0.2">
      <c r="A27" t="s">
        <v>84</v>
      </c>
      <c r="B27" s="13">
        <f>0.000284638366071785/'DU LCI'!D25*10</f>
        <v>415.5720144648061</v>
      </c>
      <c r="F27">
        <v>26</v>
      </c>
      <c r="G27" s="13">
        <f t="shared" si="0"/>
        <v>44.789263985465183</v>
      </c>
      <c r="H27" s="13">
        <f t="shared" si="5"/>
        <v>2672.7249733923345</v>
      </c>
      <c r="I27" s="13">
        <f t="shared" si="1"/>
        <v>147.58637834670881</v>
      </c>
      <c r="J27" s="13">
        <f t="shared" si="2"/>
        <v>238.20197552448718</v>
      </c>
      <c r="K27" s="13">
        <f t="shared" si="6"/>
        <v>44.767276929550249</v>
      </c>
      <c r="L27" s="13">
        <f t="shared" si="7"/>
        <v>1919.4712061085315</v>
      </c>
      <c r="M27" s="13">
        <f t="shared" si="3"/>
        <v>118.59309254910916</v>
      </c>
      <c r="N27" s="13">
        <f t="shared" si="4"/>
        <v>238.20197552448718</v>
      </c>
    </row>
    <row r="28" spans="1:40" x14ac:dyDescent="0.2">
      <c r="F28">
        <v>27</v>
      </c>
      <c r="G28" s="13">
        <f t="shared" si="0"/>
        <v>44.789263985465183</v>
      </c>
      <c r="H28" s="13">
        <f t="shared" si="5"/>
        <v>2672.7249733923345</v>
      </c>
      <c r="I28" s="13">
        <f t="shared" si="1"/>
        <v>143.7790778148109</v>
      </c>
      <c r="J28" s="13">
        <f t="shared" si="2"/>
        <v>238.20197552448718</v>
      </c>
      <c r="K28" s="13">
        <f t="shared" si="6"/>
        <v>44.767276929550249</v>
      </c>
      <c r="L28" s="13">
        <f t="shared" si="7"/>
        <v>1919.4712061085315</v>
      </c>
      <c r="M28" s="13">
        <f t="shared" si="3"/>
        <v>115.85880308171808</v>
      </c>
      <c r="N28" s="13">
        <f t="shared" si="4"/>
        <v>238.20197552448718</v>
      </c>
    </row>
    <row r="29" spans="1:40" x14ac:dyDescent="0.2">
      <c r="F29">
        <v>28</v>
      </c>
      <c r="G29" s="13">
        <f t="shared" si="0"/>
        <v>44.789263985465183</v>
      </c>
      <c r="H29" s="13">
        <f t="shared" si="5"/>
        <v>2672.7249733923345</v>
      </c>
      <c r="I29" s="13">
        <f t="shared" si="1"/>
        <v>140.24372732090569</v>
      </c>
      <c r="J29" s="13">
        <f t="shared" si="2"/>
        <v>238.20197552448718</v>
      </c>
      <c r="K29" s="13">
        <f t="shared" si="6"/>
        <v>44.767276929550249</v>
      </c>
      <c r="L29" s="13">
        <f t="shared" si="7"/>
        <v>1919.4712061085315</v>
      </c>
      <c r="M29" s="13">
        <f t="shared" si="3"/>
        <v>113.31982000485495</v>
      </c>
      <c r="N29" s="13">
        <f t="shared" si="4"/>
        <v>238.20197552448718</v>
      </c>
    </row>
    <row r="30" spans="1:40" x14ac:dyDescent="0.2">
      <c r="A30" s="20" t="s">
        <v>122</v>
      </c>
      <c r="B30" s="13">
        <f>0.00545622951475689/'DU LCI'!K10</f>
        <v>79.660950915450599</v>
      </c>
      <c r="F30">
        <v>29</v>
      </c>
      <c r="G30" s="13">
        <f t="shared" si="0"/>
        <v>44.789263985465183</v>
      </c>
      <c r="H30" s="13">
        <f t="shared" si="5"/>
        <v>2672.7249733923345</v>
      </c>
      <c r="I30" s="13">
        <f t="shared" si="1"/>
        <v>136.95219410244223</v>
      </c>
      <c r="J30" s="13">
        <f t="shared" si="2"/>
        <v>238.20197552448718</v>
      </c>
      <c r="K30" s="13">
        <f t="shared" si="6"/>
        <v>44.767276929550249</v>
      </c>
      <c r="L30" s="13">
        <f t="shared" si="7"/>
        <v>1919.4712061085315</v>
      </c>
      <c r="M30" s="13">
        <f t="shared" si="3"/>
        <v>110.95593920915478</v>
      </c>
      <c r="N30" s="13">
        <f t="shared" si="4"/>
        <v>238.20197552448718</v>
      </c>
    </row>
    <row r="31" spans="1:40" x14ac:dyDescent="0.2">
      <c r="A31" s="20" t="s">
        <v>302</v>
      </c>
      <c r="B31" s="13">
        <f>1.37975498672541/'DU LCI'!K10</f>
        <v>20144.422806190985</v>
      </c>
      <c r="F31">
        <v>30</v>
      </c>
      <c r="G31" s="13">
        <f t="shared" si="0"/>
        <v>44.789263985465183</v>
      </c>
      <c r="H31" s="13">
        <f t="shared" si="5"/>
        <v>2672.7249733923345</v>
      </c>
      <c r="I31" s="13">
        <f t="shared" si="1"/>
        <v>133.88009643187632</v>
      </c>
      <c r="J31" s="13">
        <f t="shared" si="2"/>
        <v>238.20197552448718</v>
      </c>
      <c r="K31" s="13">
        <f t="shared" si="6"/>
        <v>44.767276929550249</v>
      </c>
      <c r="L31" s="13">
        <f t="shared" si="7"/>
        <v>1919.4712061085315</v>
      </c>
      <c r="M31" s="13">
        <f t="shared" si="3"/>
        <v>108.74965046650129</v>
      </c>
      <c r="N31" s="13">
        <f t="shared" si="4"/>
        <v>238.20197552448718</v>
      </c>
    </row>
    <row r="32" spans="1:40" x14ac:dyDescent="0.2">
      <c r="F32">
        <v>31</v>
      </c>
      <c r="G32" s="13">
        <f t="shared" si="0"/>
        <v>44.789263985465183</v>
      </c>
      <c r="H32" s="13">
        <f t="shared" si="5"/>
        <v>2672.7249733923345</v>
      </c>
      <c r="I32" s="13">
        <f t="shared" si="1"/>
        <v>131.00619861102436</v>
      </c>
      <c r="J32" s="13">
        <f t="shared" si="2"/>
        <v>238.20197552448718</v>
      </c>
      <c r="K32" s="13">
        <f t="shared" si="6"/>
        <v>44.767276929550249</v>
      </c>
      <c r="L32" s="13">
        <f t="shared" si="7"/>
        <v>1919.4712061085315</v>
      </c>
      <c r="M32" s="13">
        <f t="shared" si="3"/>
        <v>106.68570293305126</v>
      </c>
      <c r="N32" s="13">
        <f t="shared" si="4"/>
        <v>238.20197552448718</v>
      </c>
    </row>
    <row r="33" spans="4:14" x14ac:dyDescent="0.2">
      <c r="F33">
        <v>32</v>
      </c>
      <c r="G33" s="13">
        <f t="shared" si="0"/>
        <v>44.789263985465183</v>
      </c>
      <c r="H33" s="13">
        <f t="shared" si="5"/>
        <v>2672.7249733923345</v>
      </c>
      <c r="I33" s="13">
        <f t="shared" si="1"/>
        <v>128.31191940397565</v>
      </c>
      <c r="J33" s="13">
        <f t="shared" si="2"/>
        <v>238.20197552448718</v>
      </c>
      <c r="K33" s="13">
        <f t="shared" si="6"/>
        <v>44.767276929550249</v>
      </c>
      <c r="L33" s="13">
        <f t="shared" si="7"/>
        <v>1919.4712061085315</v>
      </c>
      <c r="M33" s="13">
        <f t="shared" si="3"/>
        <v>104.75075212044186</v>
      </c>
      <c r="N33" s="13">
        <f t="shared" si="4"/>
        <v>238.20197552448718</v>
      </c>
    </row>
    <row r="34" spans="4:14" x14ac:dyDescent="0.2">
      <c r="F34">
        <v>33</v>
      </c>
      <c r="G34" s="13">
        <f t="shared" si="0"/>
        <v>44.789263985465183</v>
      </c>
      <c r="H34" s="13">
        <f t="shared" si="5"/>
        <v>2672.7249733923345</v>
      </c>
      <c r="I34" s="13">
        <f t="shared" si="1"/>
        <v>125.78092984583895</v>
      </c>
      <c r="J34" s="13">
        <f t="shared" si="2"/>
        <v>238.20197552448718</v>
      </c>
      <c r="K34" s="13">
        <f t="shared" si="6"/>
        <v>44.767276929550249</v>
      </c>
      <c r="L34" s="13">
        <f t="shared" si="7"/>
        <v>1919.4712061085315</v>
      </c>
      <c r="M34" s="13">
        <f t="shared" si="3"/>
        <v>102.9330710540512</v>
      </c>
      <c r="N34" s="13">
        <f t="shared" si="4"/>
        <v>238.20197552448718</v>
      </c>
    </row>
    <row r="35" spans="4:14" x14ac:dyDescent="0.2">
      <c r="F35">
        <v>34</v>
      </c>
      <c r="G35" s="13">
        <f t="shared" si="0"/>
        <v>44.789263985465183</v>
      </c>
      <c r="H35" s="13">
        <f t="shared" si="5"/>
        <v>2672.7249733923345</v>
      </c>
      <c r="I35" s="13">
        <f t="shared" si="1"/>
        <v>123.3988220264162</v>
      </c>
      <c r="J35" s="13">
        <f t="shared" si="2"/>
        <v>238.20197552448718</v>
      </c>
      <c r="K35" s="13">
        <f t="shared" si="6"/>
        <v>44.767276929550249</v>
      </c>
      <c r="L35" s="13">
        <f t="shared" si="7"/>
        <v>1919.4712061085315</v>
      </c>
      <c r="M35" s="13">
        <f t="shared" si="3"/>
        <v>101.22231240333059</v>
      </c>
      <c r="N35" s="13">
        <f t="shared" si="4"/>
        <v>238.20197552448718</v>
      </c>
    </row>
    <row r="36" spans="4:14" x14ac:dyDescent="0.2">
      <c r="D36" s="13"/>
      <c r="F36">
        <v>35</v>
      </c>
      <c r="G36" s="13">
        <f t="shared" si="0"/>
        <v>44.789263985465183</v>
      </c>
      <c r="H36" s="13">
        <f t="shared" si="5"/>
        <v>2672.7249733923345</v>
      </c>
      <c r="I36" s="13">
        <f t="shared" si="1"/>
        <v>121.15283465381759</v>
      </c>
      <c r="J36" s="13">
        <f t="shared" si="2"/>
        <v>238.20197552448718</v>
      </c>
      <c r="K36" s="13">
        <f t="shared" si="6"/>
        <v>44.767276929550249</v>
      </c>
      <c r="L36" s="13">
        <f t="shared" si="7"/>
        <v>1919.4712061085315</v>
      </c>
      <c r="M36" s="13">
        <f t="shared" si="3"/>
        <v>99.609311389794016</v>
      </c>
      <c r="N36" s="13">
        <f t="shared" si="4"/>
        <v>238.20197552448718</v>
      </c>
    </row>
    <row r="37" spans="4:14" x14ac:dyDescent="0.2">
      <c r="F37">
        <v>36</v>
      </c>
      <c r="G37" s="13">
        <f t="shared" si="0"/>
        <v>44.789263985465183</v>
      </c>
      <c r="H37" s="13">
        <f t="shared" si="5"/>
        <v>2672.7249733923345</v>
      </c>
      <c r="I37" s="13">
        <f t="shared" si="1"/>
        <v>119.03162435747447</v>
      </c>
      <c r="J37" s="13">
        <f t="shared" si="2"/>
        <v>238.20197552448718</v>
      </c>
      <c r="K37" s="13">
        <f t="shared" si="6"/>
        <v>44.767276929550249</v>
      </c>
      <c r="L37" s="13">
        <f t="shared" si="7"/>
        <v>1919.4712061085315</v>
      </c>
      <c r="M37" s="13">
        <f t="shared" si="3"/>
        <v>98.085921543676122</v>
      </c>
      <c r="N37" s="13">
        <f t="shared" si="4"/>
        <v>238.20197552448718</v>
      </c>
    </row>
    <row r="38" spans="4:14" x14ac:dyDescent="0.2">
      <c r="F38">
        <v>37</v>
      </c>
      <c r="G38" s="13">
        <f t="shared" si="0"/>
        <v>44.789263985465183</v>
      </c>
      <c r="H38" s="13">
        <f t="shared" si="5"/>
        <v>2672.7249733923345</v>
      </c>
      <c r="I38" s="13">
        <f t="shared" si="1"/>
        <v>117.0250740771499</v>
      </c>
      <c r="J38" s="13">
        <f t="shared" si="2"/>
        <v>238.20197552448718</v>
      </c>
      <c r="K38" s="13">
        <f t="shared" si="6"/>
        <v>44.767276929550249</v>
      </c>
      <c r="L38" s="13">
        <f t="shared" si="7"/>
        <v>1919.4712061085315</v>
      </c>
      <c r="M38" s="13">
        <f t="shared" si="3"/>
        <v>96.644877094645693</v>
      </c>
      <c r="N38" s="13">
        <f t="shared" si="4"/>
        <v>238.20197552448718</v>
      </c>
    </row>
    <row r="39" spans="4:14" x14ac:dyDescent="0.2">
      <c r="F39">
        <v>38</v>
      </c>
      <c r="G39" s="13">
        <f t="shared" si="0"/>
        <v>44.789263985465183</v>
      </c>
      <c r="H39" s="13">
        <f t="shared" si="5"/>
        <v>2672.7249733923345</v>
      </c>
      <c r="I39" s="13">
        <f t="shared" si="1"/>
        <v>115.12413170631609</v>
      </c>
      <c r="J39" s="13">
        <f t="shared" si="2"/>
        <v>238.20197552448718</v>
      </c>
      <c r="K39" s="13">
        <f t="shared" si="6"/>
        <v>44.767276929550249</v>
      </c>
      <c r="L39" s="13">
        <f t="shared" si="7"/>
        <v>1919.4712061085315</v>
      </c>
      <c r="M39" s="13">
        <f t="shared" si="3"/>
        <v>95.279677090301078</v>
      </c>
      <c r="N39" s="13">
        <f t="shared" si="4"/>
        <v>238.20197552448718</v>
      </c>
    </row>
    <row r="40" spans="4:14" x14ac:dyDescent="0.2">
      <c r="F40">
        <v>39</v>
      </c>
      <c r="G40" s="13">
        <f t="shared" si="0"/>
        <v>44.789263985465183</v>
      </c>
      <c r="H40" s="13">
        <f t="shared" si="5"/>
        <v>2672.7249733923345</v>
      </c>
      <c r="I40" s="13">
        <f t="shared" si="1"/>
        <v>113.32067355962761</v>
      </c>
      <c r="J40" s="13">
        <f t="shared" si="2"/>
        <v>238.20197552448718</v>
      </c>
      <c r="K40" s="13">
        <f t="shared" si="6"/>
        <v>44.767276929550249</v>
      </c>
      <c r="L40" s="13">
        <f t="shared" si="7"/>
        <v>1919.4712061085315</v>
      </c>
      <c r="M40" s="13">
        <f t="shared" si="3"/>
        <v>93.984487342589517</v>
      </c>
      <c r="N40" s="13">
        <f t="shared" si="4"/>
        <v>238.20197552448718</v>
      </c>
    </row>
    <row r="41" spans="4:14" x14ac:dyDescent="0.2">
      <c r="F41">
        <v>40</v>
      </c>
      <c r="G41" s="13">
        <f t="shared" si="0"/>
        <v>44.789263985465183</v>
      </c>
      <c r="H41" s="13">
        <f t="shared" si="5"/>
        <v>2672.7249733923345</v>
      </c>
      <c r="I41" s="13">
        <f t="shared" si="1"/>
        <v>111.60738832027354</v>
      </c>
      <c r="J41" s="13">
        <f t="shared" si="2"/>
        <v>238.20197552448718</v>
      </c>
      <c r="K41" s="13">
        <f t="shared" si="6"/>
        <v>44.767276929550249</v>
      </c>
      <c r="L41" s="13">
        <f t="shared" si="7"/>
        <v>1919.4712061085315</v>
      </c>
      <c r="M41" s="13">
        <f t="shared" si="3"/>
        <v>92.754057082263529</v>
      </c>
      <c r="N41" s="13">
        <f t="shared" si="4"/>
        <v>238.20197552448718</v>
      </c>
    </row>
    <row r="42" spans="4:14" x14ac:dyDescent="0.2">
      <c r="F42">
        <v>41</v>
      </c>
      <c r="G42" s="13">
        <f t="shared" si="0"/>
        <v>44.789263985465183</v>
      </c>
      <c r="H42" s="13">
        <f t="shared" si="5"/>
        <v>2672.7249733923345</v>
      </c>
      <c r="I42" s="13">
        <f t="shared" si="1"/>
        <v>109.97767797064408</v>
      </c>
      <c r="J42" s="13">
        <f t="shared" si="2"/>
        <v>238.20197552448718</v>
      </c>
      <c r="K42" s="13">
        <f t="shared" si="6"/>
        <v>44.767276929550249</v>
      </c>
      <c r="L42" s="13">
        <f t="shared" si="7"/>
        <v>1919.4712061085315</v>
      </c>
      <c r="M42" s="13">
        <f t="shared" si="3"/>
        <v>91.583647810246134</v>
      </c>
      <c r="N42" s="13">
        <f t="shared" si="4"/>
        <v>238.20197552448718</v>
      </c>
    </row>
    <row r="43" spans="4:14" x14ac:dyDescent="0.2">
      <c r="F43">
        <v>42</v>
      </c>
      <c r="G43" s="13">
        <f t="shared" si="0"/>
        <v>44.789263985465183</v>
      </c>
      <c r="H43" s="13">
        <f t="shared" si="5"/>
        <v>2672.7249733923345</v>
      </c>
      <c r="I43" s="13">
        <f t="shared" si="1"/>
        <v>108.42557287575886</v>
      </c>
      <c r="J43" s="13">
        <f t="shared" si="2"/>
        <v>238.20197552448718</v>
      </c>
      <c r="K43" s="13">
        <f t="shared" si="6"/>
        <v>44.767276929550249</v>
      </c>
      <c r="L43" s="13">
        <f t="shared" si="7"/>
        <v>1919.4712061085315</v>
      </c>
      <c r="M43" s="13">
        <f t="shared" si="3"/>
        <v>90.468972313086709</v>
      </c>
      <c r="N43" s="13">
        <f t="shared" si="4"/>
        <v>238.20197552448718</v>
      </c>
    </row>
    <row r="44" spans="4:14" x14ac:dyDescent="0.2">
      <c r="F44">
        <v>43</v>
      </c>
      <c r="G44" s="13">
        <f t="shared" si="0"/>
        <v>44.789263985465183</v>
      </c>
      <c r="H44" s="13">
        <f t="shared" si="5"/>
        <v>2672.7249733923345</v>
      </c>
      <c r="I44" s="13">
        <f t="shared" si="1"/>
        <v>106.94565871551947</v>
      </c>
      <c r="J44" s="13">
        <f t="shared" si="2"/>
        <v>238.20197552448718</v>
      </c>
      <c r="K44" s="13">
        <f t="shared" si="6"/>
        <v>44.767276929550249</v>
      </c>
      <c r="L44" s="13">
        <f t="shared" si="7"/>
        <v>1919.4712061085315</v>
      </c>
      <c r="M44" s="13">
        <f t="shared" si="3"/>
        <v>89.406142187888193</v>
      </c>
      <c r="N44" s="13">
        <f t="shared" si="4"/>
        <v>238.20197552448718</v>
      </c>
    </row>
    <row r="45" spans="4:14" x14ac:dyDescent="0.2">
      <c r="F45">
        <v>44</v>
      </c>
      <c r="G45" s="13">
        <f t="shared" si="0"/>
        <v>44.789263985465183</v>
      </c>
      <c r="H45" s="13">
        <f t="shared" si="5"/>
        <v>2672.7249733923345</v>
      </c>
      <c r="I45" s="13">
        <f t="shared" si="1"/>
        <v>105.53301338074552</v>
      </c>
      <c r="J45" s="13">
        <f t="shared" si="2"/>
        <v>238.20197552448718</v>
      </c>
      <c r="K45" s="13">
        <f t="shared" si="6"/>
        <v>44.767276929550249</v>
      </c>
      <c r="L45" s="13">
        <f t="shared" si="7"/>
        <v>1919.4712061085315</v>
      </c>
      <c r="M45" s="13">
        <f t="shared" si="3"/>
        <v>88.391622522925957</v>
      </c>
      <c r="N45" s="13">
        <f t="shared" si="4"/>
        <v>238.20197552448718</v>
      </c>
    </row>
    <row r="46" spans="4:14" x14ac:dyDescent="0.2">
      <c r="F46">
        <v>45</v>
      </c>
      <c r="G46" s="13">
        <f t="shared" si="0"/>
        <v>44.789263985465183</v>
      </c>
      <c r="H46" s="13">
        <f t="shared" si="5"/>
        <v>2672.7249733923345</v>
      </c>
      <c r="I46" s="13">
        <f t="shared" si="1"/>
        <v>104.18315228307262</v>
      </c>
      <c r="J46" s="13">
        <f t="shared" si="2"/>
        <v>238.20197552448718</v>
      </c>
      <c r="K46" s="13">
        <f t="shared" si="6"/>
        <v>44.767276929550249</v>
      </c>
      <c r="L46" s="13">
        <f t="shared" si="7"/>
        <v>1919.4712061085315</v>
      </c>
      <c r="M46" s="13">
        <f t="shared" si="3"/>
        <v>87.42219262085095</v>
      </c>
      <c r="N46" s="13">
        <f t="shared" si="4"/>
        <v>238.20197552448718</v>
      </c>
    </row>
    <row r="47" spans="4:14" x14ac:dyDescent="0.2">
      <c r="F47">
        <v>46</v>
      </c>
      <c r="G47" s="13">
        <f t="shared" si="0"/>
        <v>44.789263985465183</v>
      </c>
      <c r="H47" s="13">
        <f t="shared" si="5"/>
        <v>2672.7249733923345</v>
      </c>
      <c r="I47" s="13">
        <f t="shared" si="1"/>
        <v>102.89198079834202</v>
      </c>
      <c r="J47" s="13">
        <f t="shared" si="2"/>
        <v>238.20197552448718</v>
      </c>
      <c r="K47" s="13">
        <f t="shared" si="6"/>
        <v>44.767276929550249</v>
      </c>
      <c r="L47" s="13">
        <f t="shared" si="7"/>
        <v>1919.4712061085315</v>
      </c>
      <c r="M47" s="13">
        <f t="shared" si="3"/>
        <v>86.494911844953108</v>
      </c>
      <c r="N47" s="13">
        <f t="shared" si="4"/>
        <v>238.20197552448718</v>
      </c>
    </row>
    <row r="48" spans="4:14" x14ac:dyDescent="0.2">
      <c r="F48">
        <v>47</v>
      </c>
      <c r="G48" s="13">
        <f t="shared" si="0"/>
        <v>44.789263985465183</v>
      </c>
      <c r="H48" s="13">
        <f t="shared" si="5"/>
        <v>2672.7249733923345</v>
      </c>
      <c r="I48" s="13">
        <f t="shared" si="1"/>
        <v>101.65575278104677</v>
      </c>
      <c r="J48" s="13">
        <f t="shared" si="2"/>
        <v>238.20197552448718</v>
      </c>
      <c r="K48" s="13">
        <f t="shared" si="6"/>
        <v>44.767276929550249</v>
      </c>
      <c r="L48" s="13">
        <f t="shared" si="7"/>
        <v>1919.4712061085315</v>
      </c>
      <c r="M48" s="13">
        <f t="shared" si="3"/>
        <v>85.60708982547645</v>
      </c>
      <c r="N48" s="13">
        <f t="shared" si="4"/>
        <v>238.20197552448718</v>
      </c>
    </row>
    <row r="49" spans="6:14" x14ac:dyDescent="0.2">
      <c r="F49">
        <v>48</v>
      </c>
      <c r="G49" s="13">
        <f t="shared" si="0"/>
        <v>44.789263985465183</v>
      </c>
      <c r="H49" s="13">
        <f t="shared" si="5"/>
        <v>2672.7249733923345</v>
      </c>
      <c r="I49" s="13">
        <f t="shared" si="1"/>
        <v>100.47103426447215</v>
      </c>
      <c r="J49" s="13">
        <f t="shared" si="2"/>
        <v>238.20197552448718</v>
      </c>
      <c r="K49" s="13">
        <f t="shared" si="6"/>
        <v>44.767276929550249</v>
      </c>
      <c r="L49" s="13">
        <f t="shared" si="7"/>
        <v>1919.4712061085315</v>
      </c>
      <c r="M49" s="13">
        <f t="shared" si="3"/>
        <v>84.756260390144661</v>
      </c>
      <c r="N49" s="13">
        <f t="shared" si="4"/>
        <v>238.20197552448718</v>
      </c>
    </row>
    <row r="50" spans="6:14" x14ac:dyDescent="0.2">
      <c r="F50">
        <v>49</v>
      </c>
      <c r="G50" s="13">
        <f t="shared" si="0"/>
        <v>44.789263985465183</v>
      </c>
      <c r="H50" s="13">
        <f t="shared" si="5"/>
        <v>2672.7249733923345</v>
      </c>
      <c r="I50" s="13">
        <f t="shared" si="1"/>
        <v>99.334671605716906</v>
      </c>
      <c r="J50" s="13">
        <f t="shared" si="2"/>
        <v>238.20197552448718</v>
      </c>
      <c r="K50" s="13">
        <f t="shared" si="6"/>
        <v>44.767276929550249</v>
      </c>
      <c r="L50" s="13">
        <f t="shared" si="7"/>
        <v>1919.4712061085315</v>
      </c>
      <c r="M50" s="13">
        <f t="shared" si="3"/>
        <v>83.940158686867221</v>
      </c>
      <c r="N50" s="13">
        <f t="shared" si="4"/>
        <v>238.20197552448718</v>
      </c>
    </row>
    <row r="51" spans="6:14" x14ac:dyDescent="0.2">
      <c r="F51">
        <v>50</v>
      </c>
      <c r="G51" s="13">
        <f t="shared" si="0"/>
        <v>44.789263985465183</v>
      </c>
      <c r="H51" s="13">
        <f t="shared" si="5"/>
        <v>2672.7249733923345</v>
      </c>
      <c r="I51" s="13">
        <f t="shared" si="1"/>
        <v>98.243763453311871</v>
      </c>
      <c r="J51" s="13">
        <f t="shared" si="2"/>
        <v>238.20197552448718</v>
      </c>
      <c r="K51" s="13">
        <f t="shared" si="6"/>
        <v>44.767276929550249</v>
      </c>
      <c r="L51" s="13">
        <f t="shared" si="7"/>
        <v>1919.4712061085315</v>
      </c>
      <c r="M51" s="13">
        <f t="shared" si="3"/>
        <v>83.156701051720887</v>
      </c>
      <c r="N51" s="13">
        <f t="shared" si="4"/>
        <v>238.20197552448718</v>
      </c>
    </row>
    <row r="52" spans="6:14" x14ac:dyDescent="0.2">
      <c r="F52">
        <v>51</v>
      </c>
      <c r="G52" s="13">
        <f t="shared" si="0"/>
        <v>44.789263985465183</v>
      </c>
      <c r="H52" s="13">
        <f t="shared" si="5"/>
        <v>2672.7249733923345</v>
      </c>
      <c r="I52" s="13">
        <f t="shared" si="1"/>
        <v>97.19563601276586</v>
      </c>
      <c r="J52" s="13">
        <f t="shared" si="2"/>
        <v>238.20197552448718</v>
      </c>
      <c r="K52" s="13">
        <f t="shared" si="6"/>
        <v>44.767276929550249</v>
      </c>
      <c r="L52" s="13">
        <f t="shared" si="7"/>
        <v>1919.4712061085315</v>
      </c>
      <c r="M52" s="13">
        <f t="shared" si="3"/>
        <v>82.403967245403805</v>
      </c>
      <c r="N52" s="13">
        <f t="shared" si="4"/>
        <v>238.20197552448718</v>
      </c>
    </row>
    <row r="53" spans="6:14" x14ac:dyDescent="0.2">
      <c r="F53">
        <v>52</v>
      </c>
      <c r="G53" s="13">
        <f t="shared" si="0"/>
        <v>44.789263985465183</v>
      </c>
      <c r="H53" s="13">
        <f t="shared" si="5"/>
        <v>2672.7249733923345</v>
      </c>
      <c r="I53" s="13">
        <f t="shared" si="1"/>
        <v>96.187821166086991</v>
      </c>
      <c r="J53" s="13">
        <f t="shared" si="2"/>
        <v>238.20197552448718</v>
      </c>
      <c r="K53" s="13">
        <f t="shared" si="6"/>
        <v>44.767276929550249</v>
      </c>
      <c r="L53" s="13">
        <f t="shared" si="7"/>
        <v>1919.4712061085315</v>
      </c>
      <c r="M53" s="13">
        <f t="shared" si="3"/>
        <v>81.680184739329704</v>
      </c>
      <c r="N53" s="13">
        <f t="shared" si="4"/>
        <v>238.20197552448718</v>
      </c>
    </row>
    <row r="54" spans="6:14" x14ac:dyDescent="0.2">
      <c r="F54">
        <v>53</v>
      </c>
      <c r="G54" s="13">
        <f t="shared" si="0"/>
        <v>44.789263985465183</v>
      </c>
      <c r="H54" s="13">
        <f t="shared" si="5"/>
        <v>2672.7249733923345</v>
      </c>
      <c r="I54" s="13">
        <f t="shared" si="1"/>
        <v>95.218037068339413</v>
      </c>
      <c r="J54" s="13">
        <f t="shared" si="2"/>
        <v>238.20197552448718</v>
      </c>
      <c r="K54" s="13">
        <f t="shared" si="6"/>
        <v>44.767276929550249</v>
      </c>
      <c r="L54" s="13">
        <f t="shared" si="7"/>
        <v>1919.4712061085315</v>
      </c>
      <c r="M54" s="13">
        <f t="shared" si="3"/>
        <v>80.983714780654623</v>
      </c>
      <c r="N54" s="13">
        <f t="shared" si="4"/>
        <v>238.20197552448718</v>
      </c>
    </row>
    <row r="55" spans="6:14" x14ac:dyDescent="0.2">
      <c r="F55">
        <v>54</v>
      </c>
      <c r="G55" s="13">
        <f t="shared" si="0"/>
        <v>44.789263985465183</v>
      </c>
      <c r="H55" s="13">
        <f t="shared" si="5"/>
        <v>2672.7249733923345</v>
      </c>
      <c r="I55" s="13">
        <f t="shared" si="1"/>
        <v>94.284170900138037</v>
      </c>
      <c r="J55" s="13">
        <f t="shared" si="2"/>
        <v>238.20197552448718</v>
      </c>
      <c r="K55" s="13">
        <f t="shared" si="6"/>
        <v>44.767276929550249</v>
      </c>
      <c r="L55" s="13">
        <f t="shared" si="7"/>
        <v>1919.4712061085315</v>
      </c>
      <c r="M55" s="13">
        <f t="shared" si="3"/>
        <v>80.313040005634164</v>
      </c>
      <c r="N55" s="13">
        <f t="shared" si="4"/>
        <v>238.20197552448718</v>
      </c>
    </row>
    <row r="56" spans="6:14" x14ac:dyDescent="0.2">
      <c r="F56">
        <v>55</v>
      </c>
      <c r="G56" s="13">
        <f t="shared" si="0"/>
        <v>44.789263985465183</v>
      </c>
      <c r="H56" s="13">
        <f t="shared" si="5"/>
        <v>2672.7249733923345</v>
      </c>
      <c r="I56" s="13">
        <f t="shared" si="1"/>
        <v>93.384263501689446</v>
      </c>
      <c r="J56" s="13">
        <f t="shared" si="2"/>
        <v>238.20197552448718</v>
      </c>
      <c r="K56" s="13">
        <f t="shared" si="6"/>
        <v>44.767276929550249</v>
      </c>
      <c r="L56" s="13">
        <f t="shared" si="7"/>
        <v>1919.4712061085315</v>
      </c>
      <c r="M56" s="13">
        <f t="shared" si="3"/>
        <v>79.666753404250812</v>
      </c>
      <c r="N56" s="13">
        <f t="shared" si="4"/>
        <v>238.20197552448718</v>
      </c>
    </row>
    <row r="57" spans="6:14" x14ac:dyDescent="0.2">
      <c r="F57">
        <v>56</v>
      </c>
      <c r="G57" s="13">
        <f t="shared" si="0"/>
        <v>44.789263985465183</v>
      </c>
      <c r="H57" s="13">
        <f t="shared" si="5"/>
        <v>2672.7249733923345</v>
      </c>
      <c r="I57" s="13">
        <f t="shared" si="1"/>
        <v>92.516495653185444</v>
      </c>
      <c r="J57" s="13">
        <f t="shared" si="2"/>
        <v>238.20197552448718</v>
      </c>
      <c r="K57" s="13">
        <f t="shared" si="6"/>
        <v>44.767276929550249</v>
      </c>
      <c r="L57" s="13">
        <f t="shared" si="7"/>
        <v>1919.4712061085315</v>
      </c>
      <c r="M57" s="13">
        <f t="shared" si="3"/>
        <v>79.043548467202598</v>
      </c>
      <c r="N57" s="13">
        <f t="shared" si="4"/>
        <v>238.20197552448718</v>
      </c>
    </row>
    <row r="58" spans="6:14" x14ac:dyDescent="0.2">
      <c r="F58">
        <v>57</v>
      </c>
      <c r="G58" s="13">
        <f t="shared" si="0"/>
        <v>44.789263985465183</v>
      </c>
      <c r="H58" s="13">
        <f t="shared" si="5"/>
        <v>2672.7249733923345</v>
      </c>
      <c r="I58" s="13">
        <f t="shared" si="1"/>
        <v>91.679175799365794</v>
      </c>
      <c r="J58" s="13">
        <f t="shared" si="2"/>
        <v>238.20197552448718</v>
      </c>
      <c r="K58" s="13">
        <f t="shared" si="6"/>
        <v>44.767276929550249</v>
      </c>
      <c r="L58" s="13">
        <f t="shared" si="7"/>
        <v>1919.4712061085315</v>
      </c>
      <c r="M58" s="13">
        <f t="shared" si="3"/>
        <v>78.442210370050802</v>
      </c>
      <c r="N58" s="13">
        <f t="shared" si="4"/>
        <v>238.20197552448718</v>
      </c>
    </row>
    <row r="59" spans="6:14" x14ac:dyDescent="0.2">
      <c r="F59">
        <v>58</v>
      </c>
      <c r="G59" s="13">
        <f t="shared" si="0"/>
        <v>44.789263985465183</v>
      </c>
      <c r="H59" s="13">
        <f t="shared" si="5"/>
        <v>2672.7249733923345</v>
      </c>
      <c r="I59" s="13">
        <f t="shared" si="1"/>
        <v>90.870729043953702</v>
      </c>
      <c r="J59" s="13">
        <f t="shared" si="2"/>
        <v>238.20197552448718</v>
      </c>
      <c r="K59" s="13">
        <f t="shared" si="6"/>
        <v>44.767276929550249</v>
      </c>
      <c r="L59" s="13">
        <f t="shared" si="7"/>
        <v>1919.4712061085315</v>
      </c>
      <c r="M59" s="13">
        <f t="shared" si="3"/>
        <v>77.861608069352513</v>
      </c>
      <c r="N59" s="13">
        <f t="shared" si="4"/>
        <v>238.20197552448718</v>
      </c>
    </row>
    <row r="60" spans="6:14" x14ac:dyDescent="0.2">
      <c r="F60">
        <v>59</v>
      </c>
      <c r="G60" s="13">
        <f t="shared" si="0"/>
        <v>44.789263985465183</v>
      </c>
      <c r="H60" s="13">
        <f t="shared" si="5"/>
        <v>2672.7249733923345</v>
      </c>
      <c r="I60" s="13">
        <f t="shared" si="1"/>
        <v>90.089687263301357</v>
      </c>
      <c r="J60" s="13">
        <f t="shared" si="2"/>
        <v>238.20197552448718</v>
      </c>
      <c r="K60" s="13">
        <f t="shared" si="6"/>
        <v>44.767276929550249</v>
      </c>
      <c r="L60" s="13">
        <f t="shared" si="7"/>
        <v>1919.4712061085315</v>
      </c>
      <c r="M60" s="13">
        <f t="shared" si="3"/>
        <v>77.300687202576199</v>
      </c>
      <c r="N60" s="13">
        <f t="shared" si="4"/>
        <v>238.20197552448718</v>
      </c>
    </row>
    <row r="61" spans="6:14" x14ac:dyDescent="0.2">
      <c r="F61">
        <v>60</v>
      </c>
      <c r="G61" s="13">
        <f t="shared" si="0"/>
        <v>44.789263985465183</v>
      </c>
      <c r="H61" s="13">
        <f t="shared" si="5"/>
        <v>2672.7249733923345</v>
      </c>
      <c r="I61" s="13">
        <f t="shared" si="1"/>
        <v>89.334680208670761</v>
      </c>
      <c r="J61" s="13">
        <f t="shared" si="2"/>
        <v>238.20197552448718</v>
      </c>
      <c r="K61" s="13">
        <f t="shared" si="6"/>
        <v>44.767276929550249</v>
      </c>
      <c r="L61" s="13">
        <f t="shared" si="7"/>
        <v>1919.4712061085315</v>
      </c>
      <c r="M61" s="13">
        <f t="shared" si="3"/>
        <v>76.758463698025778</v>
      </c>
      <c r="N61" s="13">
        <f t="shared" si="4"/>
        <v>238.20197552448718</v>
      </c>
    </row>
    <row r="62" spans="6:14" x14ac:dyDescent="0.2">
      <c r="F62">
        <v>61</v>
      </c>
      <c r="G62" s="13">
        <f t="shared" si="0"/>
        <v>44.789263985465183</v>
      </c>
      <c r="H62" s="13">
        <f t="shared" si="5"/>
        <v>2672.7249733923345</v>
      </c>
      <c r="I62" s="13">
        <f t="shared" si="1"/>
        <v>88.604427483700178</v>
      </c>
      <c r="J62" s="13">
        <f t="shared" si="2"/>
        <v>238.20197552448718</v>
      </c>
      <c r="K62" s="13">
        <f t="shared" si="6"/>
        <v>44.767276929550249</v>
      </c>
      <c r="L62" s="13">
        <f t="shared" si="7"/>
        <v>1919.4712061085315</v>
      </c>
      <c r="M62" s="13">
        <f t="shared" si="3"/>
        <v>76.234018013296662</v>
      </c>
      <c r="N62" s="13">
        <f t="shared" si="4"/>
        <v>238.20197552448718</v>
      </c>
    </row>
    <row r="63" spans="6:14" x14ac:dyDescent="0.2">
      <c r="F63">
        <v>62</v>
      </c>
      <c r="G63" s="13">
        <f t="shared" si="0"/>
        <v>44.789263985465183</v>
      </c>
      <c r="H63" s="13">
        <f t="shared" si="5"/>
        <v>2672.7249733923345</v>
      </c>
      <c r="I63" s="13">
        <f t="shared" si="1"/>
        <v>87.897731298244764</v>
      </c>
      <c r="J63" s="13">
        <f t="shared" si="2"/>
        <v>238.20197552448718</v>
      </c>
      <c r="K63" s="13">
        <f t="shared" si="6"/>
        <v>44.767276929550249</v>
      </c>
      <c r="L63" s="13">
        <f t="shared" si="7"/>
        <v>1919.4712061085315</v>
      </c>
      <c r="M63" s="13">
        <f t="shared" si="3"/>
        <v>75.726489931300762</v>
      </c>
      <c r="N63" s="13">
        <f t="shared" si="4"/>
        <v>238.20197552448718</v>
      </c>
    </row>
    <row r="64" spans="6:14" x14ac:dyDescent="0.2">
      <c r="F64">
        <v>63</v>
      </c>
      <c r="G64" s="13">
        <f t="shared" si="0"/>
        <v>44.789263985465183</v>
      </c>
      <c r="H64" s="13">
        <f t="shared" si="5"/>
        <v>2672.7249733923345</v>
      </c>
      <c r="I64" s="13">
        <f t="shared" si="1"/>
        <v>87.213469912327639</v>
      </c>
      <c r="J64" s="13">
        <f t="shared" si="2"/>
        <v>238.20197552448718</v>
      </c>
      <c r="K64" s="13">
        <f t="shared" si="6"/>
        <v>44.767276929550249</v>
      </c>
      <c r="L64" s="13">
        <f t="shared" si="7"/>
        <v>1919.4712061085315</v>
      </c>
      <c r="M64" s="13">
        <f t="shared" si="3"/>
        <v>75.235073851907885</v>
      </c>
      <c r="N64" s="13">
        <f t="shared" si="4"/>
        <v>238.20197552448718</v>
      </c>
    </row>
    <row r="65" spans="6:14" x14ac:dyDescent="0.2">
      <c r="F65">
        <v>64</v>
      </c>
      <c r="G65" s="13">
        <f t="shared" si="0"/>
        <v>44.789263985465183</v>
      </c>
      <c r="H65" s="13">
        <f t="shared" si="5"/>
        <v>2672.7249733923345</v>
      </c>
      <c r="I65" s="13">
        <f t="shared" si="1"/>
        <v>86.55059169472041</v>
      </c>
      <c r="J65" s="13">
        <f t="shared" si="2"/>
        <v>238.20197552448718</v>
      </c>
      <c r="K65" s="13">
        <f t="shared" si="6"/>
        <v>44.767276929550249</v>
      </c>
      <c r="L65" s="13">
        <f t="shared" si="7"/>
        <v>1919.4712061085315</v>
      </c>
      <c r="M65" s="13">
        <f t="shared" si="3"/>
        <v>74.759014524996047</v>
      </c>
      <c r="N65" s="13">
        <f t="shared" si="4"/>
        <v>238.20197552448718</v>
      </c>
    </row>
    <row r="66" spans="6:14" x14ac:dyDescent="0.2">
      <c r="F66">
        <v>65</v>
      </c>
      <c r="G66" s="13">
        <f t="shared" ref="G66:G129" si="8">SUM($B$13:$B$17)</f>
        <v>44.789263985465183</v>
      </c>
      <c r="H66" s="13">
        <f t="shared" si="5"/>
        <v>2672.7249733923345</v>
      </c>
      <c r="I66" s="13">
        <f t="shared" ref="I66:I129" si="9">H66/F66+G66</f>
        <v>85.908109729962632</v>
      </c>
      <c r="J66" s="13">
        <f t="shared" ref="J66:J129" si="10">$B$18+$B$17+$B$14+$B$13</f>
        <v>238.20197552448718</v>
      </c>
      <c r="K66" s="13">
        <f t="shared" si="6"/>
        <v>44.767276929550249</v>
      </c>
      <c r="L66" s="13">
        <f t="shared" ref="L66:L129" si="11">$C$9+$C$10</f>
        <v>1919.4712061085315</v>
      </c>
      <c r="M66" s="13">
        <f t="shared" ref="M66:M129" si="12">L66/F66+K66</f>
        <v>74.297603177373816</v>
      </c>
      <c r="N66" s="13">
        <f t="shared" ref="N66:N129" si="13">$C$18+$C$17+$C$14+$C$13</f>
        <v>238.20197552448718</v>
      </c>
    </row>
    <row r="67" spans="6:14" x14ac:dyDescent="0.2">
      <c r="F67">
        <v>66</v>
      </c>
      <c r="G67" s="13">
        <f t="shared" si="8"/>
        <v>44.789263985465183</v>
      </c>
      <c r="H67" s="13">
        <f t="shared" ref="H67:H130" si="14">SUM($B$9:$B$12)</f>
        <v>2672.7249733923345</v>
      </c>
      <c r="I67" s="13">
        <f t="shared" si="9"/>
        <v>85.285096915652076</v>
      </c>
      <c r="J67" s="13">
        <f t="shared" si="10"/>
        <v>238.20197552448718</v>
      </c>
      <c r="K67" s="13">
        <f t="shared" ref="K67:K130" si="15">SUM($C$13:$C$14,$C$16:$C$17)</f>
        <v>44.767276929550249</v>
      </c>
      <c r="L67" s="13">
        <f t="shared" si="11"/>
        <v>1919.4712061085315</v>
      </c>
      <c r="M67" s="13">
        <f t="shared" si="12"/>
        <v>73.85017399180073</v>
      </c>
      <c r="N67" s="13">
        <f t="shared" si="13"/>
        <v>238.20197552448718</v>
      </c>
    </row>
    <row r="68" spans="6:14" x14ac:dyDescent="0.2">
      <c r="F68">
        <v>67</v>
      </c>
      <c r="G68" s="13">
        <f t="shared" si="8"/>
        <v>44.789263985465183</v>
      </c>
      <c r="H68" s="13">
        <f t="shared" si="14"/>
        <v>2672.7249733923345</v>
      </c>
      <c r="I68" s="13">
        <f t="shared" si="9"/>
        <v>84.680681498783599</v>
      </c>
      <c r="J68" s="13">
        <f t="shared" si="10"/>
        <v>238.20197552448718</v>
      </c>
      <c r="K68" s="13">
        <f t="shared" si="15"/>
        <v>44.767276929550249</v>
      </c>
      <c r="L68" s="13">
        <f t="shared" si="11"/>
        <v>1919.4712061085315</v>
      </c>
      <c r="M68" s="13">
        <f t="shared" si="12"/>
        <v>73.416100901319368</v>
      </c>
      <c r="N68" s="13">
        <f t="shared" si="13"/>
        <v>238.20197552448718</v>
      </c>
    </row>
    <row r="69" spans="6:14" x14ac:dyDescent="0.2">
      <c r="F69">
        <v>68</v>
      </c>
      <c r="G69" s="13">
        <f t="shared" si="8"/>
        <v>44.789263985465183</v>
      </c>
      <c r="H69" s="13">
        <f t="shared" si="14"/>
        <v>2672.7249733923345</v>
      </c>
      <c r="I69" s="13">
        <f t="shared" si="9"/>
        <v>84.094043005940691</v>
      </c>
      <c r="J69" s="13">
        <f t="shared" si="10"/>
        <v>238.20197552448718</v>
      </c>
      <c r="K69" s="13">
        <f t="shared" si="15"/>
        <v>44.767276929550249</v>
      </c>
      <c r="L69" s="13">
        <f t="shared" si="11"/>
        <v>1919.4712061085315</v>
      </c>
      <c r="M69" s="13">
        <f t="shared" si="12"/>
        <v>72.994794666440413</v>
      </c>
      <c r="N69" s="13">
        <f t="shared" si="13"/>
        <v>238.20197552448718</v>
      </c>
    </row>
    <row r="70" spans="6:14" x14ac:dyDescent="0.2">
      <c r="F70">
        <v>69</v>
      </c>
      <c r="G70" s="13">
        <f t="shared" si="8"/>
        <v>44.789263985465183</v>
      </c>
      <c r="H70" s="13">
        <f t="shared" si="14"/>
        <v>2672.7249733923345</v>
      </c>
      <c r="I70" s="13">
        <f t="shared" si="9"/>
        <v>83.524408527383073</v>
      </c>
      <c r="J70" s="13">
        <f t="shared" si="10"/>
        <v>238.20197552448718</v>
      </c>
      <c r="K70" s="13">
        <f t="shared" si="15"/>
        <v>44.767276929550249</v>
      </c>
      <c r="L70" s="13">
        <f t="shared" si="11"/>
        <v>1919.4712061085315</v>
      </c>
      <c r="M70" s="13">
        <f t="shared" si="12"/>
        <v>72.585700206485484</v>
      </c>
      <c r="N70" s="13">
        <f t="shared" si="13"/>
        <v>238.20197552448718</v>
      </c>
    </row>
    <row r="71" spans="6:14" x14ac:dyDescent="0.2">
      <c r="F71">
        <v>70</v>
      </c>
      <c r="G71" s="13">
        <f t="shared" si="8"/>
        <v>44.789263985465183</v>
      </c>
      <c r="H71" s="13">
        <f t="shared" si="14"/>
        <v>2672.7249733923345</v>
      </c>
      <c r="I71" s="13">
        <f t="shared" si="9"/>
        <v>82.971049319641395</v>
      </c>
      <c r="J71" s="13">
        <f t="shared" si="10"/>
        <v>238.20197552448718</v>
      </c>
      <c r="K71" s="13">
        <f t="shared" si="15"/>
        <v>44.767276929550249</v>
      </c>
      <c r="L71" s="13">
        <f t="shared" si="11"/>
        <v>1919.4712061085315</v>
      </c>
      <c r="M71" s="13">
        <f t="shared" si="12"/>
        <v>72.188294159672125</v>
      </c>
      <c r="N71" s="13">
        <f t="shared" si="13"/>
        <v>238.20197552448718</v>
      </c>
    </row>
    <row r="72" spans="6:14" x14ac:dyDescent="0.2">
      <c r="F72">
        <v>71</v>
      </c>
      <c r="G72" s="13">
        <f t="shared" si="8"/>
        <v>44.789263985465183</v>
      </c>
      <c r="H72" s="13">
        <f t="shared" si="14"/>
        <v>2672.7249733923345</v>
      </c>
      <c r="I72" s="13">
        <f t="shared" si="9"/>
        <v>82.433277695216375</v>
      </c>
      <c r="J72" s="13">
        <f t="shared" si="10"/>
        <v>238.20197552448718</v>
      </c>
      <c r="K72" s="13">
        <f t="shared" si="15"/>
        <v>44.767276929550249</v>
      </c>
      <c r="L72" s="13">
        <f t="shared" si="11"/>
        <v>1919.4712061085315</v>
      </c>
      <c r="M72" s="13">
        <f t="shared" si="12"/>
        <v>71.802082649388723</v>
      </c>
      <c r="N72" s="13">
        <f t="shared" si="13"/>
        <v>238.20197552448718</v>
      </c>
    </row>
    <row r="73" spans="6:14" x14ac:dyDescent="0.2">
      <c r="F73">
        <v>72</v>
      </c>
      <c r="G73" s="13">
        <f t="shared" si="8"/>
        <v>44.789263985465183</v>
      </c>
      <c r="H73" s="13">
        <f t="shared" si="14"/>
        <v>2672.7249733923345</v>
      </c>
      <c r="I73" s="13">
        <f t="shared" si="9"/>
        <v>81.910444171469834</v>
      </c>
      <c r="J73" s="13">
        <f t="shared" si="10"/>
        <v>238.20197552448718</v>
      </c>
      <c r="K73" s="13">
        <f t="shared" si="15"/>
        <v>44.767276929550249</v>
      </c>
      <c r="L73" s="13">
        <f t="shared" si="11"/>
        <v>1919.4712061085315</v>
      </c>
      <c r="M73" s="13">
        <f t="shared" si="12"/>
        <v>71.426599236613185</v>
      </c>
      <c r="N73" s="13">
        <f t="shared" si="13"/>
        <v>238.20197552448718</v>
      </c>
    </row>
    <row r="74" spans="6:14" x14ac:dyDescent="0.2">
      <c r="F74">
        <v>73</v>
      </c>
      <c r="G74" s="13">
        <f t="shared" si="8"/>
        <v>44.789263985465183</v>
      </c>
      <c r="H74" s="13">
        <f t="shared" si="14"/>
        <v>2672.7249733923345</v>
      </c>
      <c r="I74" s="13">
        <f t="shared" si="9"/>
        <v>81.401934853853334</v>
      </c>
      <c r="J74" s="13">
        <f t="shared" si="10"/>
        <v>238.20197552448718</v>
      </c>
      <c r="K74" s="13">
        <f t="shared" si="15"/>
        <v>44.767276929550249</v>
      </c>
      <c r="L74" s="13">
        <f t="shared" si="11"/>
        <v>1919.4712061085315</v>
      </c>
      <c r="M74" s="13">
        <f t="shared" si="12"/>
        <v>71.061403040626018</v>
      </c>
      <c r="N74" s="13">
        <f t="shared" si="13"/>
        <v>238.20197552448718</v>
      </c>
    </row>
    <row r="75" spans="6:14" x14ac:dyDescent="0.2">
      <c r="F75">
        <v>74</v>
      </c>
      <c r="G75" s="13">
        <f t="shared" si="8"/>
        <v>44.789263985465183</v>
      </c>
      <c r="H75" s="13">
        <f t="shared" si="14"/>
        <v>2672.7249733923345</v>
      </c>
      <c r="I75" s="13">
        <f t="shared" si="9"/>
        <v>80.907169031307546</v>
      </c>
      <c r="J75" s="13">
        <f t="shared" si="10"/>
        <v>238.20197552448718</v>
      </c>
      <c r="K75" s="13">
        <f t="shared" si="15"/>
        <v>44.767276929550249</v>
      </c>
      <c r="L75" s="13">
        <f t="shared" si="11"/>
        <v>1919.4712061085315</v>
      </c>
      <c r="M75" s="13">
        <f t="shared" si="12"/>
        <v>70.706077012097978</v>
      </c>
      <c r="N75" s="13">
        <f t="shared" si="13"/>
        <v>238.20197552448718</v>
      </c>
    </row>
    <row r="76" spans="6:14" x14ac:dyDescent="0.2">
      <c r="F76">
        <v>75</v>
      </c>
      <c r="G76" s="13">
        <f t="shared" si="8"/>
        <v>44.789263985465183</v>
      </c>
      <c r="H76" s="13">
        <f t="shared" si="14"/>
        <v>2672.7249733923345</v>
      </c>
      <c r="I76" s="13">
        <f t="shared" si="9"/>
        <v>80.425596964029637</v>
      </c>
      <c r="J76" s="13">
        <f t="shared" si="10"/>
        <v>238.20197552448718</v>
      </c>
      <c r="K76" s="13">
        <f t="shared" si="15"/>
        <v>44.767276929550249</v>
      </c>
      <c r="L76" s="13">
        <f t="shared" si="11"/>
        <v>1919.4712061085315</v>
      </c>
      <c r="M76" s="13">
        <f t="shared" si="12"/>
        <v>70.36022634433067</v>
      </c>
      <c r="N76" s="13">
        <f t="shared" si="13"/>
        <v>238.20197552448718</v>
      </c>
    </row>
    <row r="77" spans="6:14" x14ac:dyDescent="0.2">
      <c r="F77">
        <v>76</v>
      </c>
      <c r="G77" s="13">
        <f t="shared" si="8"/>
        <v>44.789263985465183</v>
      </c>
      <c r="H77" s="13">
        <f t="shared" si="14"/>
        <v>2672.7249733923345</v>
      </c>
      <c r="I77" s="13">
        <f t="shared" si="9"/>
        <v>79.956697845890631</v>
      </c>
      <c r="J77" s="13">
        <f t="shared" si="10"/>
        <v>238.20197552448718</v>
      </c>
      <c r="K77" s="13">
        <f t="shared" si="15"/>
        <v>44.767276929550249</v>
      </c>
      <c r="L77" s="13">
        <f t="shared" si="11"/>
        <v>1919.4712061085315</v>
      </c>
      <c r="M77" s="13">
        <f t="shared" si="12"/>
        <v>70.023477009925671</v>
      </c>
      <c r="N77" s="13">
        <f t="shared" si="13"/>
        <v>238.20197552448718</v>
      </c>
    </row>
    <row r="78" spans="6:14" x14ac:dyDescent="0.2">
      <c r="F78">
        <v>77</v>
      </c>
      <c r="G78" s="13">
        <f t="shared" si="8"/>
        <v>44.789263985465183</v>
      </c>
      <c r="H78" s="13">
        <f t="shared" si="14"/>
        <v>2672.7249733923345</v>
      </c>
      <c r="I78" s="13">
        <f t="shared" si="9"/>
        <v>79.499977925625373</v>
      </c>
      <c r="J78" s="13">
        <f t="shared" si="10"/>
        <v>238.20197552448718</v>
      </c>
      <c r="K78" s="13">
        <f t="shared" si="15"/>
        <v>44.767276929550249</v>
      </c>
      <c r="L78" s="13">
        <f t="shared" si="11"/>
        <v>1919.4712061085315</v>
      </c>
      <c r="M78" s="13">
        <f t="shared" si="12"/>
        <v>69.695474411479225</v>
      </c>
      <c r="N78" s="13">
        <f t="shared" si="13"/>
        <v>238.20197552448718</v>
      </c>
    </row>
    <row r="79" spans="6:14" x14ac:dyDescent="0.2">
      <c r="F79">
        <v>78</v>
      </c>
      <c r="G79" s="13">
        <f t="shared" si="8"/>
        <v>44.789263985465183</v>
      </c>
      <c r="H79" s="13">
        <f t="shared" si="14"/>
        <v>2672.7249733923345</v>
      </c>
      <c r="I79" s="13">
        <f t="shared" si="9"/>
        <v>79.054968772546403</v>
      </c>
      <c r="J79" s="13">
        <f t="shared" si="10"/>
        <v>238.20197552448718</v>
      </c>
      <c r="K79" s="13">
        <f t="shared" si="15"/>
        <v>44.767276929550249</v>
      </c>
      <c r="L79" s="13">
        <f t="shared" si="11"/>
        <v>1919.4712061085315</v>
      </c>
      <c r="M79" s="13">
        <f t="shared" si="12"/>
        <v>69.37588213606989</v>
      </c>
      <c r="N79" s="13">
        <f t="shared" si="13"/>
        <v>238.20197552448718</v>
      </c>
    </row>
    <row r="80" spans="6:14" x14ac:dyDescent="0.2">
      <c r="F80">
        <v>79</v>
      </c>
      <c r="G80" s="13">
        <f t="shared" si="8"/>
        <v>44.789263985465183</v>
      </c>
      <c r="H80" s="13">
        <f t="shared" si="14"/>
        <v>2672.7249733923345</v>
      </c>
      <c r="I80" s="13">
        <f t="shared" si="9"/>
        <v>78.621225673975744</v>
      </c>
      <c r="J80" s="13">
        <f t="shared" si="10"/>
        <v>238.20197552448718</v>
      </c>
      <c r="K80" s="13">
        <f t="shared" si="15"/>
        <v>44.767276929550249</v>
      </c>
      <c r="L80" s="13">
        <f t="shared" si="11"/>
        <v>1919.4712061085315</v>
      </c>
      <c r="M80" s="13">
        <f t="shared" si="12"/>
        <v>69.064380804341795</v>
      </c>
      <c r="N80" s="13">
        <f t="shared" si="13"/>
        <v>238.20197552448718</v>
      </c>
    </row>
    <row r="81" spans="6:14" x14ac:dyDescent="0.2">
      <c r="F81">
        <v>80</v>
      </c>
      <c r="G81" s="13">
        <f t="shared" si="8"/>
        <v>44.789263985465183</v>
      </c>
      <c r="H81" s="13">
        <f t="shared" si="14"/>
        <v>2672.7249733923345</v>
      </c>
      <c r="I81" s="13">
        <f t="shared" si="9"/>
        <v>78.198326152869356</v>
      </c>
      <c r="J81" s="13">
        <f t="shared" si="10"/>
        <v>238.20197552448718</v>
      </c>
      <c r="K81" s="13">
        <f t="shared" si="15"/>
        <v>44.767276929550249</v>
      </c>
      <c r="L81" s="13">
        <f t="shared" si="11"/>
        <v>1919.4712061085315</v>
      </c>
      <c r="M81" s="13">
        <f t="shared" si="12"/>
        <v>68.760667005906896</v>
      </c>
      <c r="N81" s="13">
        <f t="shared" si="13"/>
        <v>238.20197552448718</v>
      </c>
    </row>
    <row r="82" spans="6:14" x14ac:dyDescent="0.2">
      <c r="F82">
        <v>81</v>
      </c>
      <c r="G82" s="13">
        <f t="shared" si="8"/>
        <v>44.789263985465183</v>
      </c>
      <c r="H82" s="13">
        <f t="shared" si="14"/>
        <v>2672.7249733923345</v>
      </c>
      <c r="I82" s="13">
        <f t="shared" si="9"/>
        <v>77.785868595247081</v>
      </c>
      <c r="J82" s="13">
        <f t="shared" si="10"/>
        <v>238.20197552448718</v>
      </c>
      <c r="K82" s="13">
        <f t="shared" si="15"/>
        <v>44.767276929550249</v>
      </c>
      <c r="L82" s="13">
        <f t="shared" si="11"/>
        <v>1919.4712061085315</v>
      </c>
      <c r="M82" s="13">
        <f t="shared" si="12"/>
        <v>68.464452313606188</v>
      </c>
      <c r="N82" s="13">
        <f t="shared" si="13"/>
        <v>238.20197552448718</v>
      </c>
    </row>
    <row r="83" spans="6:14" x14ac:dyDescent="0.2">
      <c r="F83">
        <v>82</v>
      </c>
      <c r="G83" s="13">
        <f t="shared" si="8"/>
        <v>44.789263985465183</v>
      </c>
      <c r="H83" s="13">
        <f t="shared" si="14"/>
        <v>2672.7249733923345</v>
      </c>
      <c r="I83" s="13">
        <f t="shared" si="9"/>
        <v>77.383470978054632</v>
      </c>
      <c r="J83" s="13">
        <f t="shared" si="10"/>
        <v>238.20197552448718</v>
      </c>
      <c r="K83" s="13">
        <f t="shared" si="15"/>
        <v>44.767276929550249</v>
      </c>
      <c r="L83" s="13">
        <f t="shared" si="11"/>
        <v>1919.4712061085315</v>
      </c>
      <c r="M83" s="13">
        <f t="shared" si="12"/>
        <v>68.175462369898199</v>
      </c>
      <c r="N83" s="13">
        <f t="shared" si="13"/>
        <v>238.20197552448718</v>
      </c>
    </row>
    <row r="84" spans="6:14" x14ac:dyDescent="0.2">
      <c r="F84">
        <v>83</v>
      </c>
      <c r="G84" s="13">
        <f t="shared" si="8"/>
        <v>44.789263985465183</v>
      </c>
      <c r="H84" s="13">
        <f t="shared" si="14"/>
        <v>2672.7249733923345</v>
      </c>
      <c r="I84" s="13">
        <f t="shared" si="9"/>
        <v>76.990769688987285</v>
      </c>
      <c r="J84" s="13">
        <f t="shared" si="10"/>
        <v>238.20197552448718</v>
      </c>
      <c r="K84" s="13">
        <f t="shared" si="15"/>
        <v>44.767276929550249</v>
      </c>
      <c r="L84" s="13">
        <f t="shared" si="11"/>
        <v>1919.4712061085315</v>
      </c>
      <c r="M84" s="13">
        <f t="shared" si="12"/>
        <v>67.893436039291601</v>
      </c>
      <c r="N84" s="13">
        <f t="shared" si="13"/>
        <v>238.20197552448718</v>
      </c>
    </row>
    <row r="85" spans="6:14" x14ac:dyDescent="0.2">
      <c r="F85">
        <v>84</v>
      </c>
      <c r="G85" s="13">
        <f t="shared" si="8"/>
        <v>44.789263985465183</v>
      </c>
      <c r="H85" s="13">
        <f t="shared" si="14"/>
        <v>2672.7249733923345</v>
      </c>
      <c r="I85" s="13">
        <f t="shared" si="9"/>
        <v>76.607418430612029</v>
      </c>
      <c r="J85" s="13">
        <f t="shared" si="10"/>
        <v>238.20197552448718</v>
      </c>
      <c r="K85" s="13">
        <f t="shared" si="15"/>
        <v>44.767276929550249</v>
      </c>
      <c r="L85" s="13">
        <f t="shared" si="11"/>
        <v>1919.4712061085315</v>
      </c>
      <c r="M85" s="13">
        <f t="shared" si="12"/>
        <v>67.618124621318486</v>
      </c>
      <c r="N85" s="13">
        <f t="shared" si="13"/>
        <v>238.20197552448718</v>
      </c>
    </row>
    <row r="86" spans="6:14" x14ac:dyDescent="0.2">
      <c r="F86">
        <v>85</v>
      </c>
      <c r="G86" s="13">
        <f t="shared" si="8"/>
        <v>44.789263985465183</v>
      </c>
      <c r="H86" s="13">
        <f t="shared" si="14"/>
        <v>2672.7249733923345</v>
      </c>
      <c r="I86" s="13">
        <f t="shared" si="9"/>
        <v>76.233087201845592</v>
      </c>
      <c r="J86" s="13">
        <f t="shared" si="10"/>
        <v>238.20197552448718</v>
      </c>
      <c r="K86" s="13">
        <f t="shared" si="15"/>
        <v>44.767276929550249</v>
      </c>
      <c r="L86" s="13">
        <f t="shared" si="11"/>
        <v>1919.4712061085315</v>
      </c>
      <c r="M86" s="13">
        <f t="shared" si="12"/>
        <v>67.349291119062386</v>
      </c>
      <c r="N86" s="13">
        <f t="shared" si="13"/>
        <v>238.20197552448718</v>
      </c>
    </row>
    <row r="87" spans="6:14" x14ac:dyDescent="0.2">
      <c r="F87">
        <v>86</v>
      </c>
      <c r="G87" s="13">
        <f t="shared" si="8"/>
        <v>44.789263985465183</v>
      </c>
      <c r="H87" s="13">
        <f t="shared" si="14"/>
        <v>2672.7249733923345</v>
      </c>
      <c r="I87" s="13">
        <f t="shared" si="9"/>
        <v>75.867461350492334</v>
      </c>
      <c r="J87" s="13">
        <f t="shared" si="10"/>
        <v>238.20197552448718</v>
      </c>
      <c r="K87" s="13">
        <f t="shared" si="15"/>
        <v>44.767276929550249</v>
      </c>
      <c r="L87" s="13">
        <f t="shared" si="11"/>
        <v>1919.4712061085315</v>
      </c>
      <c r="M87" s="13">
        <f t="shared" si="12"/>
        <v>67.086709558719221</v>
      </c>
      <c r="N87" s="13">
        <f t="shared" si="13"/>
        <v>238.20197552448718</v>
      </c>
    </row>
    <row r="88" spans="6:14" x14ac:dyDescent="0.2">
      <c r="F88">
        <v>87</v>
      </c>
      <c r="G88" s="13">
        <f t="shared" si="8"/>
        <v>44.789263985465183</v>
      </c>
      <c r="H88" s="13">
        <f t="shared" si="14"/>
        <v>2672.7249733923345</v>
      </c>
      <c r="I88" s="13">
        <f t="shared" si="9"/>
        <v>75.510240691124196</v>
      </c>
      <c r="J88" s="13">
        <f t="shared" si="10"/>
        <v>238.20197552448718</v>
      </c>
      <c r="K88" s="13">
        <f t="shared" si="15"/>
        <v>44.767276929550249</v>
      </c>
      <c r="L88" s="13">
        <f t="shared" si="11"/>
        <v>1919.4712061085315</v>
      </c>
      <c r="M88" s="13">
        <f t="shared" si="12"/>
        <v>66.830164356085092</v>
      </c>
      <c r="N88" s="13">
        <f t="shared" si="13"/>
        <v>238.20197552448718</v>
      </c>
    </row>
    <row r="89" spans="6:14" x14ac:dyDescent="0.2">
      <c r="F89">
        <v>88</v>
      </c>
      <c r="G89" s="13">
        <f t="shared" si="8"/>
        <v>44.789263985465183</v>
      </c>
      <c r="H89" s="13">
        <f t="shared" si="14"/>
        <v>2672.7249733923345</v>
      </c>
      <c r="I89" s="13">
        <f t="shared" si="9"/>
        <v>75.161138683105349</v>
      </c>
      <c r="J89" s="13">
        <f t="shared" si="10"/>
        <v>238.20197552448718</v>
      </c>
      <c r="K89" s="13">
        <f t="shared" si="15"/>
        <v>44.767276929550249</v>
      </c>
      <c r="L89" s="13">
        <f t="shared" si="11"/>
        <v>1919.4712061085315</v>
      </c>
      <c r="M89" s="13">
        <f t="shared" si="12"/>
        <v>66.57944972623811</v>
      </c>
      <c r="N89" s="13">
        <f t="shared" si="13"/>
        <v>238.20197552448718</v>
      </c>
    </row>
    <row r="90" spans="6:14" x14ac:dyDescent="0.2">
      <c r="F90">
        <v>89</v>
      </c>
      <c r="G90" s="13">
        <f t="shared" si="8"/>
        <v>44.789263985465183</v>
      </c>
      <c r="H90" s="13">
        <f t="shared" si="14"/>
        <v>2672.7249733923345</v>
      </c>
      <c r="I90" s="13">
        <f t="shared" si="9"/>
        <v>74.819881664030731</v>
      </c>
      <c r="J90" s="13">
        <f t="shared" si="10"/>
        <v>238.20197552448718</v>
      </c>
      <c r="K90" s="13">
        <f t="shared" si="15"/>
        <v>44.767276929550249</v>
      </c>
      <c r="L90" s="13">
        <f t="shared" si="11"/>
        <v>1919.4712061085315</v>
      </c>
      <c r="M90" s="13">
        <f t="shared" si="12"/>
        <v>66.334369133016892</v>
      </c>
      <c r="N90" s="13">
        <f t="shared" si="13"/>
        <v>238.20197552448718</v>
      </c>
    </row>
    <row r="91" spans="6:14" x14ac:dyDescent="0.2">
      <c r="F91">
        <v>90</v>
      </c>
      <c r="G91" s="13">
        <f t="shared" si="8"/>
        <v>44.789263985465183</v>
      </c>
      <c r="H91" s="13">
        <f t="shared" si="14"/>
        <v>2672.7249733923345</v>
      </c>
      <c r="I91" s="13">
        <f t="shared" si="9"/>
        <v>74.486208134268907</v>
      </c>
      <c r="J91" s="13">
        <f t="shared" si="10"/>
        <v>238.20197552448718</v>
      </c>
      <c r="K91" s="13">
        <f t="shared" si="15"/>
        <v>44.767276929550249</v>
      </c>
      <c r="L91" s="13">
        <f t="shared" si="11"/>
        <v>1919.4712061085315</v>
      </c>
      <c r="M91" s="13">
        <f t="shared" si="12"/>
        <v>66.094734775200607</v>
      </c>
      <c r="N91" s="13">
        <f t="shared" si="13"/>
        <v>238.20197552448718</v>
      </c>
    </row>
    <row r="92" spans="6:14" x14ac:dyDescent="0.2">
      <c r="F92">
        <v>91</v>
      </c>
      <c r="G92" s="13">
        <f t="shared" si="8"/>
        <v>44.789263985465183</v>
      </c>
      <c r="H92" s="13">
        <f t="shared" si="14"/>
        <v>2672.7249733923345</v>
      </c>
      <c r="I92" s="13">
        <f t="shared" si="9"/>
        <v>74.159868088677655</v>
      </c>
      <c r="J92" s="13">
        <f t="shared" si="10"/>
        <v>238.20197552448718</v>
      </c>
      <c r="K92" s="13">
        <f t="shared" si="15"/>
        <v>44.767276929550249</v>
      </c>
      <c r="L92" s="13">
        <f t="shared" si="11"/>
        <v>1919.4712061085315</v>
      </c>
      <c r="M92" s="13">
        <f t="shared" si="12"/>
        <v>65.860367106567082</v>
      </c>
      <c r="N92" s="13">
        <f t="shared" si="13"/>
        <v>238.20197552448718</v>
      </c>
    </row>
    <row r="93" spans="6:14" x14ac:dyDescent="0.2">
      <c r="F93">
        <v>92</v>
      </c>
      <c r="G93" s="13">
        <f t="shared" si="8"/>
        <v>44.789263985465183</v>
      </c>
      <c r="H93" s="13">
        <f t="shared" si="14"/>
        <v>2672.7249733923345</v>
      </c>
      <c r="I93" s="13">
        <f t="shared" si="9"/>
        <v>73.840622391903594</v>
      </c>
      <c r="J93" s="13">
        <f t="shared" si="10"/>
        <v>238.20197552448718</v>
      </c>
      <c r="K93" s="13">
        <f t="shared" si="15"/>
        <v>44.767276929550249</v>
      </c>
      <c r="L93" s="13">
        <f t="shared" si="11"/>
        <v>1919.4712061085315</v>
      </c>
      <c r="M93" s="13">
        <f t="shared" si="12"/>
        <v>65.631094387251679</v>
      </c>
      <c r="N93" s="13">
        <f t="shared" si="13"/>
        <v>238.20197552448718</v>
      </c>
    </row>
    <row r="94" spans="6:14" x14ac:dyDescent="0.2">
      <c r="F94">
        <v>93</v>
      </c>
      <c r="G94" s="13">
        <f t="shared" si="8"/>
        <v>44.789263985465183</v>
      </c>
      <c r="H94" s="13">
        <f t="shared" si="14"/>
        <v>2672.7249733923345</v>
      </c>
      <c r="I94" s="13">
        <f t="shared" si="9"/>
        <v>73.528242193984909</v>
      </c>
      <c r="J94" s="13">
        <f t="shared" si="10"/>
        <v>238.20197552448718</v>
      </c>
      <c r="K94" s="13">
        <f t="shared" si="15"/>
        <v>44.767276929550249</v>
      </c>
      <c r="L94" s="13">
        <f t="shared" si="11"/>
        <v>1919.4712061085315</v>
      </c>
      <c r="M94" s="13">
        <f t="shared" si="12"/>
        <v>65.406752264050596</v>
      </c>
      <c r="N94" s="13">
        <f t="shared" si="13"/>
        <v>238.20197552448718</v>
      </c>
    </row>
    <row r="95" spans="6:14" x14ac:dyDescent="0.2">
      <c r="F95">
        <v>94</v>
      </c>
      <c r="G95" s="13">
        <f t="shared" si="8"/>
        <v>44.789263985465183</v>
      </c>
      <c r="H95" s="13">
        <f t="shared" si="14"/>
        <v>2672.7249733923345</v>
      </c>
      <c r="I95" s="13">
        <f t="shared" si="9"/>
        <v>73.222508383255985</v>
      </c>
      <c r="J95" s="13">
        <f t="shared" si="10"/>
        <v>238.20197552448718</v>
      </c>
      <c r="K95" s="13">
        <f t="shared" si="15"/>
        <v>44.767276929550249</v>
      </c>
      <c r="L95" s="13">
        <f t="shared" si="11"/>
        <v>1919.4712061085315</v>
      </c>
      <c r="M95" s="13">
        <f t="shared" si="12"/>
        <v>65.18718337751335</v>
      </c>
      <c r="N95" s="13">
        <f t="shared" si="13"/>
        <v>238.20197552448718</v>
      </c>
    </row>
    <row r="96" spans="6:14" x14ac:dyDescent="0.2">
      <c r="F96">
        <v>95</v>
      </c>
      <c r="G96" s="13">
        <f t="shared" si="8"/>
        <v>44.789263985465183</v>
      </c>
      <c r="H96" s="13">
        <f t="shared" si="14"/>
        <v>2672.7249733923345</v>
      </c>
      <c r="I96" s="13">
        <f t="shared" si="9"/>
        <v>72.923211073805547</v>
      </c>
      <c r="J96" s="13">
        <f t="shared" si="10"/>
        <v>238.20197552448718</v>
      </c>
      <c r="K96" s="13">
        <f t="shared" si="15"/>
        <v>44.767276929550249</v>
      </c>
      <c r="L96" s="13">
        <f t="shared" si="11"/>
        <v>1919.4712061085315</v>
      </c>
      <c r="M96" s="13">
        <f t="shared" si="12"/>
        <v>64.972236993850572</v>
      </c>
      <c r="N96" s="13">
        <f t="shared" si="13"/>
        <v>238.20197552448718</v>
      </c>
    </row>
    <row r="97" spans="6:14" x14ac:dyDescent="0.2">
      <c r="F97">
        <v>96</v>
      </c>
      <c r="G97" s="13">
        <f t="shared" si="8"/>
        <v>44.789263985465183</v>
      </c>
      <c r="H97" s="13">
        <f t="shared" si="14"/>
        <v>2672.7249733923345</v>
      </c>
      <c r="I97" s="13">
        <f t="shared" si="9"/>
        <v>72.630149124968668</v>
      </c>
      <c r="J97" s="13">
        <f t="shared" si="10"/>
        <v>238.20197552448718</v>
      </c>
      <c r="K97" s="13">
        <f t="shared" si="15"/>
        <v>44.767276929550249</v>
      </c>
      <c r="L97" s="13">
        <f t="shared" si="11"/>
        <v>1919.4712061085315</v>
      </c>
      <c r="M97" s="13">
        <f t="shared" si="12"/>
        <v>64.761768659847448</v>
      </c>
      <c r="N97" s="13">
        <f t="shared" si="13"/>
        <v>238.20197552448718</v>
      </c>
    </row>
    <row r="98" spans="6:14" x14ac:dyDescent="0.2">
      <c r="F98">
        <v>97</v>
      </c>
      <c r="G98" s="13">
        <f t="shared" si="8"/>
        <v>44.789263985465183</v>
      </c>
      <c r="H98" s="13">
        <f t="shared" si="14"/>
        <v>2672.7249733923345</v>
      </c>
      <c r="I98" s="13">
        <f t="shared" si="9"/>
        <v>72.343129690540792</v>
      </c>
      <c r="J98" s="13">
        <f t="shared" si="10"/>
        <v>238.20197552448718</v>
      </c>
      <c r="K98" s="13">
        <f t="shared" si="15"/>
        <v>44.767276929550249</v>
      </c>
      <c r="L98" s="13">
        <f t="shared" si="11"/>
        <v>1919.4712061085315</v>
      </c>
      <c r="M98" s="13">
        <f t="shared" si="12"/>
        <v>64.555639879122737</v>
      </c>
      <c r="N98" s="13">
        <f t="shared" si="13"/>
        <v>238.20197552448718</v>
      </c>
    </row>
    <row r="99" spans="6:14" x14ac:dyDescent="0.2">
      <c r="F99">
        <v>98</v>
      </c>
      <c r="G99" s="13">
        <f t="shared" si="8"/>
        <v>44.789263985465183</v>
      </c>
      <c r="H99" s="13">
        <f t="shared" si="14"/>
        <v>2672.7249733923345</v>
      </c>
      <c r="I99" s="13">
        <f t="shared" si="9"/>
        <v>72.061967795591045</v>
      </c>
      <c r="J99" s="13">
        <f t="shared" si="10"/>
        <v>238.20197552448718</v>
      </c>
      <c r="K99" s="13">
        <f t="shared" si="15"/>
        <v>44.767276929550249</v>
      </c>
      <c r="L99" s="13">
        <f t="shared" si="11"/>
        <v>1919.4712061085315</v>
      </c>
      <c r="M99" s="13">
        <f t="shared" si="12"/>
        <v>64.353717808208728</v>
      </c>
      <c r="N99" s="13">
        <f t="shared" si="13"/>
        <v>238.20197552448718</v>
      </c>
    </row>
    <row r="100" spans="6:14" x14ac:dyDescent="0.2">
      <c r="F100">
        <v>99</v>
      </c>
      <c r="G100" s="13">
        <f t="shared" si="8"/>
        <v>44.789263985465183</v>
      </c>
      <c r="H100" s="13">
        <f t="shared" si="14"/>
        <v>2672.7249733923345</v>
      </c>
      <c r="I100" s="13">
        <f t="shared" si="9"/>
        <v>71.786485938923107</v>
      </c>
      <c r="J100" s="13">
        <f t="shared" si="10"/>
        <v>238.20197552448718</v>
      </c>
      <c r="K100" s="13">
        <f t="shared" si="15"/>
        <v>44.767276929550249</v>
      </c>
      <c r="L100" s="13">
        <f t="shared" si="11"/>
        <v>1919.4712061085315</v>
      </c>
      <c r="M100" s="13">
        <f t="shared" si="12"/>
        <v>64.155874971050565</v>
      </c>
      <c r="N100" s="13">
        <f t="shared" si="13"/>
        <v>238.20197552448718</v>
      </c>
    </row>
    <row r="101" spans="6:14" x14ac:dyDescent="0.2">
      <c r="F101">
        <v>100</v>
      </c>
      <c r="G101" s="13">
        <f t="shared" si="8"/>
        <v>44.789263985465183</v>
      </c>
      <c r="H101" s="13">
        <f t="shared" si="14"/>
        <v>2672.7249733923345</v>
      </c>
      <c r="I101" s="13">
        <f t="shared" si="9"/>
        <v>71.516513719388527</v>
      </c>
      <c r="J101" s="13">
        <f t="shared" si="10"/>
        <v>238.20197552448718</v>
      </c>
      <c r="K101" s="13">
        <f t="shared" si="15"/>
        <v>44.767276929550249</v>
      </c>
      <c r="L101" s="13">
        <f t="shared" si="11"/>
        <v>1919.4712061085315</v>
      </c>
      <c r="M101" s="13">
        <f t="shared" si="12"/>
        <v>63.961988990635561</v>
      </c>
      <c r="N101" s="13">
        <f t="shared" si="13"/>
        <v>238.20197552448718</v>
      </c>
    </row>
    <row r="102" spans="6:14" x14ac:dyDescent="0.2">
      <c r="F102">
        <v>101</v>
      </c>
      <c r="G102" s="13">
        <f t="shared" si="8"/>
        <v>44.789263985465183</v>
      </c>
      <c r="H102" s="13">
        <f t="shared" si="14"/>
        <v>2672.7249733923345</v>
      </c>
      <c r="I102" s="13">
        <f t="shared" si="9"/>
        <v>71.251887484399191</v>
      </c>
      <c r="J102" s="13">
        <f t="shared" si="10"/>
        <v>238.20197552448718</v>
      </c>
      <c r="K102" s="13">
        <f t="shared" si="15"/>
        <v>44.767276929550249</v>
      </c>
      <c r="L102" s="13">
        <f t="shared" si="11"/>
        <v>1919.4712061085315</v>
      </c>
      <c r="M102" s="13">
        <f t="shared" si="12"/>
        <v>63.771942336565417</v>
      </c>
      <c r="N102" s="13">
        <f t="shared" si="13"/>
        <v>238.20197552448718</v>
      </c>
    </row>
    <row r="103" spans="6:14" x14ac:dyDescent="0.2">
      <c r="F103">
        <v>102</v>
      </c>
      <c r="G103" s="13">
        <f t="shared" si="8"/>
        <v>44.789263985465183</v>
      </c>
      <c r="H103" s="13">
        <f t="shared" si="14"/>
        <v>2672.7249733923345</v>
      </c>
      <c r="I103" s="13">
        <f t="shared" si="9"/>
        <v>70.992449999115522</v>
      </c>
      <c r="J103" s="13">
        <f t="shared" si="10"/>
        <v>238.20197552448718</v>
      </c>
      <c r="K103" s="13">
        <f t="shared" si="15"/>
        <v>44.767276929550249</v>
      </c>
      <c r="L103" s="13">
        <f t="shared" si="11"/>
        <v>1919.4712061085315</v>
      </c>
      <c r="M103" s="13">
        <f t="shared" si="12"/>
        <v>63.585622087477027</v>
      </c>
      <c r="N103" s="13">
        <f t="shared" si="13"/>
        <v>238.20197552448718</v>
      </c>
    </row>
    <row r="104" spans="6:14" x14ac:dyDescent="0.2">
      <c r="F104">
        <v>103</v>
      </c>
      <c r="G104" s="13">
        <f t="shared" si="8"/>
        <v>44.789263985465183</v>
      </c>
      <c r="H104" s="13">
        <f t="shared" si="14"/>
        <v>2672.7249733923345</v>
      </c>
      <c r="I104" s="13">
        <f t="shared" si="9"/>
        <v>70.738050134905322</v>
      </c>
      <c r="J104" s="13">
        <f t="shared" si="10"/>
        <v>238.20197552448718</v>
      </c>
      <c r="K104" s="13">
        <f t="shared" si="15"/>
        <v>44.767276929550249</v>
      </c>
      <c r="L104" s="13">
        <f t="shared" si="11"/>
        <v>1919.4712061085315</v>
      </c>
      <c r="M104" s="13">
        <f t="shared" si="12"/>
        <v>63.402919707302985</v>
      </c>
      <c r="N104" s="13">
        <f t="shared" si="13"/>
        <v>238.20197552448718</v>
      </c>
    </row>
    <row r="105" spans="6:14" x14ac:dyDescent="0.2">
      <c r="F105">
        <v>104</v>
      </c>
      <c r="G105" s="13">
        <f t="shared" si="8"/>
        <v>44.789263985465183</v>
      </c>
      <c r="H105" s="13">
        <f t="shared" si="14"/>
        <v>2672.7249733923345</v>
      </c>
      <c r="I105" s="13">
        <f t="shared" si="9"/>
        <v>70.488542575776094</v>
      </c>
      <c r="J105" s="13">
        <f t="shared" si="10"/>
        <v>238.20197552448718</v>
      </c>
      <c r="K105" s="13">
        <f t="shared" si="15"/>
        <v>44.767276929550249</v>
      </c>
      <c r="L105" s="13">
        <f t="shared" si="11"/>
        <v>1919.4712061085315</v>
      </c>
      <c r="M105" s="13">
        <f t="shared" si="12"/>
        <v>63.223730834439976</v>
      </c>
      <c r="N105" s="13">
        <f t="shared" si="13"/>
        <v>238.20197552448718</v>
      </c>
    </row>
    <row r="106" spans="6:14" x14ac:dyDescent="0.2">
      <c r="F106">
        <v>105</v>
      </c>
      <c r="G106" s="13">
        <f t="shared" si="8"/>
        <v>44.789263985465183</v>
      </c>
      <c r="H106" s="13">
        <f t="shared" si="14"/>
        <v>2672.7249733923345</v>
      </c>
      <c r="I106" s="13">
        <f t="shared" si="9"/>
        <v>70.243787541582662</v>
      </c>
      <c r="J106" s="13">
        <f t="shared" si="10"/>
        <v>238.20197552448718</v>
      </c>
      <c r="K106" s="13">
        <f t="shared" si="15"/>
        <v>44.767276929550249</v>
      </c>
      <c r="L106" s="13">
        <f t="shared" si="11"/>
        <v>1919.4712061085315</v>
      </c>
      <c r="M106" s="13">
        <f t="shared" si="12"/>
        <v>63.047955082964833</v>
      </c>
      <c r="N106" s="13">
        <f t="shared" si="13"/>
        <v>238.20197552448718</v>
      </c>
    </row>
    <row r="107" spans="6:14" x14ac:dyDescent="0.2">
      <c r="F107">
        <v>106</v>
      </c>
      <c r="G107" s="13">
        <f t="shared" si="8"/>
        <v>44.789263985465183</v>
      </c>
      <c r="H107" s="13">
        <f t="shared" si="14"/>
        <v>2672.7249733923345</v>
      </c>
      <c r="I107" s="13">
        <f t="shared" si="9"/>
        <v>70.003650526902305</v>
      </c>
      <c r="J107" s="13">
        <f t="shared" si="10"/>
        <v>238.20197552448718</v>
      </c>
      <c r="K107" s="13">
        <f t="shared" si="15"/>
        <v>44.767276929550249</v>
      </c>
      <c r="L107" s="13">
        <f t="shared" si="11"/>
        <v>1919.4712061085315</v>
      </c>
      <c r="M107" s="13">
        <f t="shared" si="12"/>
        <v>62.875495855102429</v>
      </c>
      <c r="N107" s="13">
        <f t="shared" si="13"/>
        <v>238.20197552448718</v>
      </c>
    </row>
    <row r="108" spans="6:14" x14ac:dyDescent="0.2">
      <c r="F108">
        <v>107</v>
      </c>
      <c r="G108" s="13">
        <f t="shared" si="8"/>
        <v>44.789263985465183</v>
      </c>
      <c r="H108" s="13">
        <f t="shared" si="14"/>
        <v>2672.7249733923345</v>
      </c>
      <c r="I108" s="13">
        <f t="shared" si="9"/>
        <v>69.768002054552426</v>
      </c>
      <c r="J108" s="13">
        <f t="shared" si="10"/>
        <v>238.20197552448718</v>
      </c>
      <c r="K108" s="13">
        <f t="shared" si="15"/>
        <v>44.767276929550249</v>
      </c>
      <c r="L108" s="13">
        <f t="shared" si="11"/>
        <v>1919.4712061085315</v>
      </c>
      <c r="M108" s="13">
        <f t="shared" si="12"/>
        <v>62.706260164209425</v>
      </c>
      <c r="N108" s="13">
        <f t="shared" si="13"/>
        <v>238.20197552448718</v>
      </c>
    </row>
    <row r="109" spans="6:14" x14ac:dyDescent="0.2">
      <c r="F109">
        <v>108</v>
      </c>
      <c r="G109" s="13">
        <f t="shared" si="8"/>
        <v>44.789263985465183</v>
      </c>
      <c r="H109" s="13">
        <f t="shared" si="14"/>
        <v>2672.7249733923345</v>
      </c>
      <c r="I109" s="13">
        <f t="shared" si="9"/>
        <v>69.536717442801617</v>
      </c>
      <c r="J109" s="13">
        <f t="shared" si="10"/>
        <v>238.20197552448718</v>
      </c>
      <c r="K109" s="13">
        <f t="shared" si="15"/>
        <v>44.767276929550249</v>
      </c>
      <c r="L109" s="13">
        <f t="shared" si="11"/>
        <v>1919.4712061085315</v>
      </c>
      <c r="M109" s="13">
        <f t="shared" si="12"/>
        <v>62.540158467592207</v>
      </c>
      <c r="N109" s="13">
        <f t="shared" si="13"/>
        <v>238.20197552448718</v>
      </c>
    </row>
    <row r="110" spans="6:14" x14ac:dyDescent="0.2">
      <c r="F110">
        <v>109</v>
      </c>
      <c r="G110" s="13">
        <f t="shared" si="8"/>
        <v>44.789263985465183</v>
      </c>
      <c r="H110" s="13">
        <f t="shared" si="14"/>
        <v>2672.7249733923345</v>
      </c>
      <c r="I110" s="13">
        <f t="shared" si="9"/>
        <v>69.309676585394854</v>
      </c>
      <c r="J110" s="13">
        <f t="shared" si="10"/>
        <v>238.20197552448718</v>
      </c>
      <c r="K110" s="13">
        <f t="shared" si="15"/>
        <v>44.767276929550249</v>
      </c>
      <c r="L110" s="13">
        <f t="shared" si="11"/>
        <v>1919.4712061085315</v>
      </c>
      <c r="M110" s="13">
        <f t="shared" si="12"/>
        <v>62.377104508527601</v>
      </c>
      <c r="N110" s="13">
        <f t="shared" si="13"/>
        <v>238.20197552448718</v>
      </c>
    </row>
    <row r="111" spans="6:14" x14ac:dyDescent="0.2">
      <c r="F111">
        <v>110</v>
      </c>
      <c r="G111" s="13">
        <f t="shared" si="8"/>
        <v>44.789263985465183</v>
      </c>
      <c r="H111" s="13">
        <f t="shared" si="14"/>
        <v>2672.7249733923345</v>
      </c>
      <c r="I111" s="13">
        <f t="shared" si="9"/>
        <v>69.086763743577308</v>
      </c>
      <c r="J111" s="13">
        <f t="shared" si="10"/>
        <v>238.20197552448718</v>
      </c>
      <c r="K111" s="13">
        <f t="shared" si="15"/>
        <v>44.767276929550249</v>
      </c>
      <c r="L111" s="13">
        <f t="shared" si="11"/>
        <v>1919.4712061085315</v>
      </c>
      <c r="M111" s="13">
        <f t="shared" si="12"/>
        <v>62.217015166900538</v>
      </c>
      <c r="N111" s="13">
        <f t="shared" si="13"/>
        <v>238.20197552448718</v>
      </c>
    </row>
    <row r="112" spans="6:14" x14ac:dyDescent="0.2">
      <c r="F112">
        <v>111</v>
      </c>
      <c r="G112" s="13">
        <f t="shared" si="8"/>
        <v>44.789263985465183</v>
      </c>
      <c r="H112" s="13">
        <f t="shared" si="14"/>
        <v>2672.7249733923345</v>
      </c>
      <c r="I112" s="13">
        <f t="shared" si="9"/>
        <v>68.867867349360097</v>
      </c>
      <c r="J112" s="13">
        <f t="shared" si="10"/>
        <v>238.20197552448718</v>
      </c>
      <c r="K112" s="13">
        <f t="shared" si="15"/>
        <v>44.767276929550249</v>
      </c>
      <c r="L112" s="13">
        <f t="shared" si="11"/>
        <v>1919.4712061085315</v>
      </c>
      <c r="M112" s="13">
        <f t="shared" si="12"/>
        <v>62.059810317915399</v>
      </c>
      <c r="N112" s="13">
        <f t="shared" si="13"/>
        <v>238.20197552448718</v>
      </c>
    </row>
    <row r="113" spans="6:14" x14ac:dyDescent="0.2">
      <c r="F113">
        <v>112</v>
      </c>
      <c r="G113" s="13">
        <f t="shared" si="8"/>
        <v>44.789263985465183</v>
      </c>
      <c r="H113" s="13">
        <f t="shared" si="14"/>
        <v>2672.7249733923345</v>
      </c>
      <c r="I113" s="13">
        <f t="shared" si="9"/>
        <v>68.652879819325307</v>
      </c>
      <c r="J113" s="13">
        <f t="shared" si="10"/>
        <v>238.20197552448718</v>
      </c>
      <c r="K113" s="13">
        <f t="shared" si="15"/>
        <v>44.767276929550249</v>
      </c>
      <c r="L113" s="13">
        <f t="shared" si="11"/>
        <v>1919.4712061085315</v>
      </c>
      <c r="M113" s="13">
        <f t="shared" si="12"/>
        <v>61.905412698376423</v>
      </c>
      <c r="N113" s="13">
        <f t="shared" si="13"/>
        <v>238.20197552448718</v>
      </c>
    </row>
    <row r="114" spans="6:14" x14ac:dyDescent="0.2">
      <c r="F114">
        <v>113</v>
      </c>
      <c r="G114" s="13">
        <f t="shared" si="8"/>
        <v>44.789263985465183</v>
      </c>
      <c r="H114" s="13">
        <f t="shared" si="14"/>
        <v>2672.7249733923345</v>
      </c>
      <c r="I114" s="13">
        <f t="shared" si="9"/>
        <v>68.441697378317699</v>
      </c>
      <c r="J114" s="13">
        <f t="shared" si="10"/>
        <v>238.20197552448718</v>
      </c>
      <c r="K114" s="13">
        <f t="shared" si="15"/>
        <v>44.767276929550249</v>
      </c>
      <c r="L114" s="13">
        <f t="shared" si="11"/>
        <v>1919.4712061085315</v>
      </c>
      <c r="M114" s="13">
        <f t="shared" si="12"/>
        <v>61.753747780068224</v>
      </c>
      <c r="N114" s="13">
        <f t="shared" si="13"/>
        <v>238.20197552448718</v>
      </c>
    </row>
    <row r="115" spans="6:14" x14ac:dyDescent="0.2">
      <c r="F115">
        <v>114</v>
      </c>
      <c r="G115" s="13">
        <f t="shared" si="8"/>
        <v>44.789263985465183</v>
      </c>
      <c r="H115" s="13">
        <f t="shared" si="14"/>
        <v>2672.7249733923345</v>
      </c>
      <c r="I115" s="13">
        <f t="shared" si="9"/>
        <v>68.234219892415481</v>
      </c>
      <c r="J115" s="13">
        <f t="shared" si="10"/>
        <v>238.20197552448718</v>
      </c>
      <c r="K115" s="13">
        <f t="shared" si="15"/>
        <v>44.767276929550249</v>
      </c>
      <c r="L115" s="13">
        <f t="shared" si="11"/>
        <v>1919.4712061085315</v>
      </c>
      <c r="M115" s="13">
        <f t="shared" si="12"/>
        <v>61.604743649800525</v>
      </c>
      <c r="N115" s="13">
        <f t="shared" si="13"/>
        <v>238.20197552448718</v>
      </c>
    </row>
    <row r="116" spans="6:14" x14ac:dyDescent="0.2">
      <c r="F116">
        <v>115</v>
      </c>
      <c r="G116" s="13">
        <f t="shared" si="8"/>
        <v>44.789263985465183</v>
      </c>
      <c r="H116" s="13">
        <f t="shared" si="14"/>
        <v>2672.7249733923345</v>
      </c>
      <c r="I116" s="13">
        <f t="shared" si="9"/>
        <v>68.03035071061592</v>
      </c>
      <c r="J116" s="13">
        <f t="shared" si="10"/>
        <v>238.20197552448718</v>
      </c>
      <c r="K116" s="13">
        <f t="shared" si="15"/>
        <v>44.767276929550249</v>
      </c>
      <c r="L116" s="13">
        <f t="shared" si="11"/>
        <v>1919.4712061085315</v>
      </c>
      <c r="M116" s="13">
        <f t="shared" si="12"/>
        <v>61.458330895711391</v>
      </c>
      <c r="N116" s="13">
        <f t="shared" si="13"/>
        <v>238.20197552448718</v>
      </c>
    </row>
    <row r="117" spans="6:14" x14ac:dyDescent="0.2">
      <c r="F117">
        <v>116</v>
      </c>
      <c r="G117" s="13">
        <f t="shared" si="8"/>
        <v>44.789263985465183</v>
      </c>
      <c r="H117" s="13">
        <f t="shared" si="14"/>
        <v>2672.7249733923345</v>
      </c>
      <c r="I117" s="13">
        <f t="shared" si="9"/>
        <v>67.82999651470945</v>
      </c>
      <c r="J117" s="13">
        <f t="shared" si="10"/>
        <v>238.20197552448718</v>
      </c>
      <c r="K117" s="13">
        <f t="shared" si="15"/>
        <v>44.767276929550249</v>
      </c>
      <c r="L117" s="13">
        <f t="shared" si="11"/>
        <v>1919.4712061085315</v>
      </c>
      <c r="M117" s="13">
        <f t="shared" si="12"/>
        <v>61.314442499451381</v>
      </c>
      <c r="N117" s="13">
        <f t="shared" si="13"/>
        <v>238.20197552448718</v>
      </c>
    </row>
    <row r="118" spans="6:14" x14ac:dyDescent="0.2">
      <c r="F118">
        <v>117</v>
      </c>
      <c r="G118" s="13">
        <f t="shared" si="8"/>
        <v>44.789263985465183</v>
      </c>
      <c r="H118" s="13">
        <f t="shared" si="14"/>
        <v>2672.7249733923345</v>
      </c>
      <c r="I118" s="13">
        <f t="shared" si="9"/>
        <v>67.633067176852663</v>
      </c>
      <c r="J118" s="13">
        <f t="shared" si="10"/>
        <v>238.20197552448718</v>
      </c>
      <c r="K118" s="13">
        <f t="shared" si="15"/>
        <v>44.767276929550249</v>
      </c>
      <c r="L118" s="13">
        <f t="shared" si="11"/>
        <v>1919.4712061085315</v>
      </c>
      <c r="M118" s="13">
        <f t="shared" si="12"/>
        <v>61.173013733896674</v>
      </c>
      <c r="N118" s="13">
        <f t="shared" si="13"/>
        <v>238.20197552448718</v>
      </c>
    </row>
    <row r="119" spans="6:14" x14ac:dyDescent="0.2">
      <c r="F119">
        <v>118</v>
      </c>
      <c r="G119" s="13">
        <f t="shared" si="8"/>
        <v>44.789263985465183</v>
      </c>
      <c r="H119" s="13">
        <f t="shared" si="14"/>
        <v>2672.7249733923345</v>
      </c>
      <c r="I119" s="13">
        <f t="shared" si="9"/>
        <v>67.439475624383277</v>
      </c>
      <c r="J119" s="13">
        <f t="shared" si="10"/>
        <v>238.20197552448718</v>
      </c>
      <c r="K119" s="13">
        <f t="shared" si="15"/>
        <v>44.767276929550249</v>
      </c>
      <c r="L119" s="13">
        <f t="shared" si="11"/>
        <v>1919.4712061085315</v>
      </c>
      <c r="M119" s="13">
        <f t="shared" si="12"/>
        <v>61.033982066063231</v>
      </c>
      <c r="N119" s="13">
        <f t="shared" si="13"/>
        <v>238.20197552448718</v>
      </c>
    </row>
    <row r="120" spans="6:14" x14ac:dyDescent="0.2">
      <c r="F120">
        <v>119</v>
      </c>
      <c r="G120" s="13">
        <f t="shared" si="8"/>
        <v>44.789263985465183</v>
      </c>
      <c r="H120" s="13">
        <f t="shared" si="14"/>
        <v>2672.7249733923345</v>
      </c>
      <c r="I120" s="13">
        <f t="shared" si="9"/>
        <v>67.249137711451183</v>
      </c>
      <c r="J120" s="13">
        <f t="shared" si="10"/>
        <v>238.20197552448718</v>
      </c>
      <c r="K120" s="13">
        <f t="shared" si="15"/>
        <v>44.767276929550249</v>
      </c>
      <c r="L120" s="13">
        <f t="shared" si="11"/>
        <v>1919.4712061085315</v>
      </c>
      <c r="M120" s="13">
        <f t="shared" si="12"/>
        <v>60.897287064916057</v>
      </c>
      <c r="N120" s="13">
        <f t="shared" si="13"/>
        <v>238.20197552448718</v>
      </c>
    </row>
    <row r="121" spans="6:14" x14ac:dyDescent="0.2">
      <c r="F121">
        <v>120</v>
      </c>
      <c r="G121" s="13">
        <f t="shared" si="8"/>
        <v>44.789263985465183</v>
      </c>
      <c r="H121" s="13">
        <f t="shared" si="14"/>
        <v>2672.7249733923345</v>
      </c>
      <c r="I121" s="13">
        <f t="shared" si="9"/>
        <v>67.061972097067979</v>
      </c>
      <c r="J121" s="13">
        <f t="shared" si="10"/>
        <v>238.20197552448718</v>
      </c>
      <c r="K121" s="13">
        <f t="shared" si="15"/>
        <v>44.767276929550249</v>
      </c>
      <c r="L121" s="13">
        <f t="shared" si="11"/>
        <v>1919.4712061085315</v>
      </c>
      <c r="M121" s="13">
        <f t="shared" si="12"/>
        <v>60.762870313788014</v>
      </c>
      <c r="N121" s="13">
        <f t="shared" si="13"/>
        <v>238.20197552448718</v>
      </c>
    </row>
    <row r="122" spans="6:14" x14ac:dyDescent="0.2">
      <c r="F122">
        <v>121</v>
      </c>
      <c r="G122" s="13">
        <f t="shared" si="8"/>
        <v>44.789263985465183</v>
      </c>
      <c r="H122" s="13">
        <f t="shared" si="14"/>
        <v>2672.7249733923345</v>
      </c>
      <c r="I122" s="13">
        <f t="shared" si="9"/>
        <v>66.877900129203482</v>
      </c>
      <c r="J122" s="13">
        <f t="shared" si="10"/>
        <v>238.20197552448718</v>
      </c>
      <c r="K122" s="13">
        <f t="shared" si="15"/>
        <v>44.767276929550249</v>
      </c>
      <c r="L122" s="13">
        <f t="shared" si="11"/>
        <v>1919.4712061085315</v>
      </c>
      <c r="M122" s="13">
        <f t="shared" si="12"/>
        <v>60.630675327141418</v>
      </c>
      <c r="N122" s="13">
        <f t="shared" si="13"/>
        <v>238.20197552448718</v>
      </c>
    </row>
    <row r="123" spans="6:14" x14ac:dyDescent="0.2">
      <c r="F123">
        <v>122</v>
      </c>
      <c r="G123" s="13">
        <f t="shared" si="8"/>
        <v>44.789263985465183</v>
      </c>
      <c r="H123" s="13">
        <f t="shared" si="14"/>
        <v>2672.7249733923345</v>
      </c>
      <c r="I123" s="13">
        <f t="shared" si="9"/>
        <v>66.696845734582681</v>
      </c>
      <c r="J123" s="13">
        <f t="shared" si="10"/>
        <v>238.20197552448718</v>
      </c>
      <c r="K123" s="13">
        <f t="shared" si="15"/>
        <v>44.767276929550249</v>
      </c>
      <c r="L123" s="13">
        <f t="shared" si="11"/>
        <v>1919.4712061085315</v>
      </c>
      <c r="M123" s="13">
        <f t="shared" si="12"/>
        <v>60.500647471423463</v>
      </c>
      <c r="N123" s="13">
        <f t="shared" si="13"/>
        <v>238.20197552448718</v>
      </c>
    </row>
    <row r="124" spans="6:14" x14ac:dyDescent="0.2">
      <c r="F124">
        <v>123</v>
      </c>
      <c r="G124" s="13">
        <f t="shared" si="8"/>
        <v>44.789263985465183</v>
      </c>
      <c r="H124" s="13">
        <f t="shared" si="14"/>
        <v>2672.7249733923345</v>
      </c>
      <c r="I124" s="13">
        <f t="shared" si="9"/>
        <v>66.518735313858144</v>
      </c>
      <c r="J124" s="13">
        <f t="shared" si="10"/>
        <v>238.20197552448718</v>
      </c>
      <c r="K124" s="13">
        <f t="shared" si="15"/>
        <v>44.767276929550249</v>
      </c>
      <c r="L124" s="13">
        <f t="shared" si="11"/>
        <v>1919.4712061085315</v>
      </c>
      <c r="M124" s="13">
        <f t="shared" si="12"/>
        <v>60.372733889782211</v>
      </c>
      <c r="N124" s="13">
        <f t="shared" si="13"/>
        <v>238.20197552448718</v>
      </c>
    </row>
    <row r="125" spans="6:14" x14ac:dyDescent="0.2">
      <c r="F125">
        <v>124</v>
      </c>
      <c r="G125" s="13">
        <f t="shared" si="8"/>
        <v>44.789263985465183</v>
      </c>
      <c r="H125" s="13">
        <f t="shared" si="14"/>
        <v>2672.7249733923345</v>
      </c>
      <c r="I125" s="13">
        <f t="shared" si="9"/>
        <v>66.343497641854981</v>
      </c>
      <c r="J125" s="13">
        <f t="shared" si="10"/>
        <v>238.20197552448718</v>
      </c>
      <c r="K125" s="13">
        <f t="shared" si="15"/>
        <v>44.767276929550249</v>
      </c>
      <c r="L125" s="13">
        <f t="shared" si="11"/>
        <v>1919.4712061085315</v>
      </c>
      <c r="M125" s="13">
        <f t="shared" si="12"/>
        <v>60.246883430425505</v>
      </c>
      <c r="N125" s="13">
        <f t="shared" si="13"/>
        <v>238.20197552448718</v>
      </c>
    </row>
    <row r="126" spans="6:14" x14ac:dyDescent="0.2">
      <c r="F126">
        <v>125</v>
      </c>
      <c r="G126" s="13">
        <f t="shared" si="8"/>
        <v>44.789263985465183</v>
      </c>
      <c r="H126" s="13">
        <f t="shared" si="14"/>
        <v>2672.7249733923345</v>
      </c>
      <c r="I126" s="13">
        <f t="shared" si="9"/>
        <v>66.171063772603858</v>
      </c>
      <c r="J126" s="13">
        <f t="shared" si="10"/>
        <v>238.20197552448718</v>
      </c>
      <c r="K126" s="13">
        <f t="shared" si="15"/>
        <v>44.767276929550249</v>
      </c>
      <c r="L126" s="13">
        <f t="shared" si="11"/>
        <v>1919.4712061085315</v>
      </c>
      <c r="M126" s="13">
        <f t="shared" si="12"/>
        <v>60.123046578418503</v>
      </c>
      <c r="N126" s="13">
        <f t="shared" si="13"/>
        <v>238.20197552448718</v>
      </c>
    </row>
    <row r="127" spans="6:14" x14ac:dyDescent="0.2">
      <c r="F127">
        <v>126</v>
      </c>
      <c r="G127" s="13">
        <f t="shared" si="8"/>
        <v>44.789263985465183</v>
      </c>
      <c r="H127" s="13">
        <f t="shared" si="14"/>
        <v>2672.7249733923345</v>
      </c>
      <c r="I127" s="13">
        <f t="shared" si="9"/>
        <v>66.001366948896418</v>
      </c>
      <c r="J127" s="13">
        <f t="shared" si="10"/>
        <v>238.20197552448718</v>
      </c>
      <c r="K127" s="13">
        <f t="shared" si="15"/>
        <v>44.767276929550249</v>
      </c>
      <c r="L127" s="13">
        <f t="shared" si="11"/>
        <v>1919.4712061085315</v>
      </c>
      <c r="M127" s="13">
        <f t="shared" si="12"/>
        <v>60.001175390729074</v>
      </c>
      <c r="N127" s="13">
        <f t="shared" si="13"/>
        <v>238.20197552448718</v>
      </c>
    </row>
    <row r="128" spans="6:14" x14ac:dyDescent="0.2">
      <c r="F128">
        <v>127</v>
      </c>
      <c r="G128" s="13">
        <f t="shared" si="8"/>
        <v>44.789263985465183</v>
      </c>
      <c r="H128" s="13">
        <f t="shared" si="14"/>
        <v>2672.7249733923345</v>
      </c>
      <c r="I128" s="13">
        <f t="shared" si="9"/>
        <v>65.83434251611348</v>
      </c>
      <c r="J128" s="13">
        <f t="shared" si="10"/>
        <v>238.20197552448718</v>
      </c>
      <c r="K128" s="13">
        <f t="shared" si="15"/>
        <v>44.767276929550249</v>
      </c>
      <c r="L128" s="13">
        <f t="shared" si="11"/>
        <v>1919.4712061085315</v>
      </c>
      <c r="M128" s="13">
        <f t="shared" si="12"/>
        <v>59.881223434341834</v>
      </c>
      <c r="N128" s="13">
        <f t="shared" si="13"/>
        <v>238.20197552448718</v>
      </c>
    </row>
    <row r="129" spans="6:14" x14ac:dyDescent="0.2">
      <c r="F129">
        <v>128</v>
      </c>
      <c r="G129" s="13">
        <f t="shared" si="8"/>
        <v>44.789263985465183</v>
      </c>
      <c r="H129" s="13">
        <f t="shared" si="14"/>
        <v>2672.7249733923345</v>
      </c>
      <c r="I129" s="13">
        <f t="shared" si="9"/>
        <v>65.669927840092797</v>
      </c>
      <c r="J129" s="13">
        <f t="shared" si="10"/>
        <v>238.20197552448718</v>
      </c>
      <c r="K129" s="13">
        <f t="shared" si="15"/>
        <v>44.767276929550249</v>
      </c>
      <c r="L129" s="13">
        <f t="shared" si="11"/>
        <v>1919.4712061085315</v>
      </c>
      <c r="M129" s="13">
        <f t="shared" si="12"/>
        <v>59.763145727273155</v>
      </c>
      <c r="N129" s="13">
        <f t="shared" si="13"/>
        <v>238.20197552448718</v>
      </c>
    </row>
    <row r="130" spans="6:14" x14ac:dyDescent="0.2">
      <c r="F130">
        <v>129</v>
      </c>
      <c r="G130" s="13">
        <f t="shared" ref="G130:G193" si="16">SUM($B$13:$B$17)</f>
        <v>44.789263985465183</v>
      </c>
      <c r="H130" s="13">
        <f t="shared" si="14"/>
        <v>2672.7249733923345</v>
      </c>
      <c r="I130" s="13">
        <f t="shared" ref="I130:I193" si="17">H130/F130+G130</f>
        <v>65.508062228816613</v>
      </c>
      <c r="J130" s="13">
        <f t="shared" ref="J130:J193" si="18">$B$18+$B$17+$B$14+$B$13</f>
        <v>238.20197552448718</v>
      </c>
      <c r="K130" s="13">
        <f t="shared" si="15"/>
        <v>44.767276929550249</v>
      </c>
      <c r="L130" s="13">
        <f t="shared" ref="L130:L193" si="19">$C$9+$C$10</f>
        <v>1919.4712061085315</v>
      </c>
      <c r="M130" s="13">
        <f t="shared" ref="M130:M193" si="20">L130/F130+K130</f>
        <v>59.646898682329564</v>
      </c>
      <c r="N130" s="13">
        <f t="shared" ref="N130:N193" si="21">$C$18+$C$17+$C$14+$C$13</f>
        <v>238.20197552448718</v>
      </c>
    </row>
    <row r="131" spans="6:14" x14ac:dyDescent="0.2">
      <c r="F131">
        <v>130</v>
      </c>
      <c r="G131" s="13">
        <f t="shared" si="16"/>
        <v>44.789263985465183</v>
      </c>
      <c r="H131" s="13">
        <f t="shared" ref="H131:H194" si="22">SUM($B$9:$B$12)</f>
        <v>2672.7249733923345</v>
      </c>
      <c r="I131" s="13">
        <f t="shared" si="17"/>
        <v>65.348686857713915</v>
      </c>
      <c r="J131" s="13">
        <f t="shared" si="18"/>
        <v>238.20197552448718</v>
      </c>
      <c r="K131" s="13">
        <f t="shared" ref="K131:K194" si="23">SUM($C$13:$C$14,$C$16:$C$17)</f>
        <v>44.767276929550249</v>
      </c>
      <c r="L131" s="13">
        <f t="shared" si="19"/>
        <v>1919.4712061085315</v>
      </c>
      <c r="M131" s="13">
        <f t="shared" si="20"/>
        <v>59.532440053462032</v>
      </c>
      <c r="N131" s="13">
        <f t="shared" si="21"/>
        <v>238.20197552448718</v>
      </c>
    </row>
    <row r="132" spans="6:14" x14ac:dyDescent="0.2">
      <c r="F132">
        <v>131</v>
      </c>
      <c r="G132" s="13">
        <f t="shared" si="16"/>
        <v>44.789263985465183</v>
      </c>
      <c r="H132" s="13">
        <f t="shared" si="22"/>
        <v>2672.7249733923345</v>
      </c>
      <c r="I132" s="13">
        <f t="shared" si="17"/>
        <v>65.191744698383772</v>
      </c>
      <c r="J132" s="13">
        <f t="shared" si="18"/>
        <v>238.20197552448718</v>
      </c>
      <c r="K132" s="13">
        <f t="shared" si="23"/>
        <v>44.767276929550249</v>
      </c>
      <c r="L132" s="13">
        <f t="shared" si="19"/>
        <v>1919.4712061085315</v>
      </c>
      <c r="M132" s="13">
        <f t="shared" si="20"/>
        <v>59.419728884577211</v>
      </c>
      <c r="N132" s="13">
        <f t="shared" si="21"/>
        <v>238.20197552448718</v>
      </c>
    </row>
    <row r="133" spans="6:14" x14ac:dyDescent="0.2">
      <c r="F133">
        <v>132</v>
      </c>
      <c r="G133" s="13">
        <f t="shared" si="16"/>
        <v>44.789263985465183</v>
      </c>
      <c r="H133" s="13">
        <f t="shared" si="22"/>
        <v>2672.7249733923345</v>
      </c>
      <c r="I133" s="13">
        <f t="shared" si="17"/>
        <v>65.037180450558623</v>
      </c>
      <c r="J133" s="13">
        <f t="shared" si="18"/>
        <v>238.20197552448718</v>
      </c>
      <c r="K133" s="13">
        <f t="shared" si="23"/>
        <v>44.767276929550249</v>
      </c>
      <c r="L133" s="13">
        <f t="shared" si="19"/>
        <v>1919.4712061085315</v>
      </c>
      <c r="M133" s="13">
        <f t="shared" si="20"/>
        <v>59.30872546067549</v>
      </c>
      <c r="N133" s="13">
        <f t="shared" si="21"/>
        <v>238.20197552448718</v>
      </c>
    </row>
    <row r="134" spans="6:14" x14ac:dyDescent="0.2">
      <c r="F134">
        <v>133</v>
      </c>
      <c r="G134" s="13">
        <f t="shared" si="16"/>
        <v>44.789263985465183</v>
      </c>
      <c r="H134" s="13">
        <f t="shared" si="22"/>
        <v>2672.7249733923345</v>
      </c>
      <c r="I134" s="13">
        <f t="shared" si="17"/>
        <v>64.884940477136865</v>
      </c>
      <c r="J134" s="13">
        <f t="shared" si="18"/>
        <v>238.20197552448718</v>
      </c>
      <c r="K134" s="13">
        <f t="shared" si="23"/>
        <v>44.767276929550249</v>
      </c>
      <c r="L134" s="13">
        <f t="shared" si="19"/>
        <v>1919.4712061085315</v>
      </c>
      <c r="M134" s="13">
        <f t="shared" si="20"/>
        <v>59.199391261193341</v>
      </c>
      <c r="N134" s="13">
        <f t="shared" si="21"/>
        <v>238.20197552448718</v>
      </c>
    </row>
    <row r="135" spans="6:14" x14ac:dyDescent="0.2">
      <c r="F135">
        <v>134</v>
      </c>
      <c r="G135" s="13">
        <f t="shared" si="16"/>
        <v>44.789263985465183</v>
      </c>
      <c r="H135" s="13">
        <f t="shared" si="22"/>
        <v>2672.7249733923345</v>
      </c>
      <c r="I135" s="13">
        <f t="shared" si="17"/>
        <v>64.734972742124398</v>
      </c>
      <c r="J135" s="13">
        <f t="shared" si="18"/>
        <v>238.20197552448718</v>
      </c>
      <c r="K135" s="13">
        <f t="shared" si="23"/>
        <v>44.767276929550249</v>
      </c>
      <c r="L135" s="13">
        <f t="shared" si="19"/>
        <v>1919.4712061085315</v>
      </c>
      <c r="M135" s="13">
        <f t="shared" si="20"/>
        <v>59.091688915434815</v>
      </c>
      <c r="N135" s="13">
        <f t="shared" si="21"/>
        <v>238.20197552448718</v>
      </c>
    </row>
    <row r="136" spans="6:14" x14ac:dyDescent="0.2">
      <c r="F136">
        <v>135</v>
      </c>
      <c r="G136" s="13">
        <f t="shared" si="16"/>
        <v>44.789263985465183</v>
      </c>
      <c r="H136" s="13">
        <f t="shared" si="22"/>
        <v>2672.7249733923345</v>
      </c>
      <c r="I136" s="13">
        <f t="shared" si="17"/>
        <v>64.587226751334327</v>
      </c>
      <c r="J136" s="13">
        <f t="shared" si="18"/>
        <v>238.20197552448718</v>
      </c>
      <c r="K136" s="13">
        <f t="shared" si="23"/>
        <v>44.767276929550249</v>
      </c>
      <c r="L136" s="13">
        <f t="shared" si="19"/>
        <v>1919.4712061085315</v>
      </c>
      <c r="M136" s="13">
        <f t="shared" si="20"/>
        <v>58.985582159983814</v>
      </c>
      <c r="N136" s="13">
        <f t="shared" si="21"/>
        <v>238.20197552448718</v>
      </c>
    </row>
    <row r="137" spans="6:14" x14ac:dyDescent="0.2">
      <c r="F137">
        <v>136</v>
      </c>
      <c r="G137" s="13">
        <f t="shared" si="16"/>
        <v>44.789263985465183</v>
      </c>
      <c r="H137" s="13">
        <f t="shared" si="22"/>
        <v>2672.7249733923345</v>
      </c>
      <c r="I137" s="13">
        <f t="shared" si="17"/>
        <v>64.441653495702937</v>
      </c>
      <c r="J137" s="13">
        <f t="shared" si="18"/>
        <v>238.20197552448718</v>
      </c>
      <c r="K137" s="13">
        <f t="shared" si="23"/>
        <v>44.767276929550249</v>
      </c>
      <c r="L137" s="13">
        <f t="shared" si="19"/>
        <v>1919.4712061085315</v>
      </c>
      <c r="M137" s="13">
        <f t="shared" si="20"/>
        <v>58.881035797995338</v>
      </c>
      <c r="N137" s="13">
        <f t="shared" si="21"/>
        <v>238.20197552448718</v>
      </c>
    </row>
    <row r="138" spans="6:14" x14ac:dyDescent="0.2">
      <c r="F138">
        <v>137</v>
      </c>
      <c r="G138" s="13">
        <f t="shared" si="16"/>
        <v>44.789263985465183</v>
      </c>
      <c r="H138" s="13">
        <f t="shared" si="22"/>
        <v>2672.7249733923345</v>
      </c>
      <c r="I138" s="13">
        <f t="shared" si="17"/>
        <v>64.298205397088054</v>
      </c>
      <c r="J138" s="13">
        <f t="shared" si="18"/>
        <v>238.20197552448718</v>
      </c>
      <c r="K138" s="13">
        <f t="shared" si="23"/>
        <v>44.767276929550249</v>
      </c>
      <c r="L138" s="13">
        <f t="shared" si="19"/>
        <v>1919.4712061085315</v>
      </c>
      <c r="M138" s="13">
        <f t="shared" si="20"/>
        <v>58.77801566026946</v>
      </c>
      <c r="N138" s="13">
        <f t="shared" si="21"/>
        <v>238.20197552448718</v>
      </c>
    </row>
    <row r="139" spans="6:14" x14ac:dyDescent="0.2">
      <c r="F139">
        <v>138</v>
      </c>
      <c r="G139" s="13">
        <f t="shared" si="16"/>
        <v>44.789263985465183</v>
      </c>
      <c r="H139" s="13">
        <f t="shared" si="22"/>
        <v>2672.7249733923345</v>
      </c>
      <c r="I139" s="13">
        <f t="shared" si="17"/>
        <v>64.156836256424128</v>
      </c>
      <c r="J139" s="13">
        <f t="shared" si="18"/>
        <v>238.20197552448718</v>
      </c>
      <c r="K139" s="13">
        <f t="shared" si="23"/>
        <v>44.767276929550249</v>
      </c>
      <c r="L139" s="13">
        <f t="shared" si="19"/>
        <v>1919.4712061085315</v>
      </c>
      <c r="M139" s="13">
        <f t="shared" si="20"/>
        <v>58.676488568017866</v>
      </c>
      <c r="N139" s="13">
        <f t="shared" si="21"/>
        <v>238.20197552448718</v>
      </c>
    </row>
    <row r="140" spans="6:14" x14ac:dyDescent="0.2">
      <c r="F140">
        <v>139</v>
      </c>
      <c r="G140" s="13">
        <f t="shared" si="16"/>
        <v>44.789263985465183</v>
      </c>
      <c r="H140" s="13">
        <f t="shared" si="22"/>
        <v>2672.7249733923345</v>
      </c>
      <c r="I140" s="13">
        <f t="shared" si="17"/>
        <v>64.017501204115064</v>
      </c>
      <c r="J140" s="13">
        <f t="shared" si="18"/>
        <v>238.20197552448718</v>
      </c>
      <c r="K140" s="13">
        <f t="shared" si="23"/>
        <v>44.767276929550249</v>
      </c>
      <c r="L140" s="13">
        <f t="shared" si="19"/>
        <v>1919.4712061085315</v>
      </c>
      <c r="M140" s="13">
        <f t="shared" si="20"/>
        <v>58.576422297237528</v>
      </c>
      <c r="N140" s="13">
        <f t="shared" si="21"/>
        <v>238.20197552448718</v>
      </c>
    </row>
    <row r="141" spans="6:14" x14ac:dyDescent="0.2">
      <c r="F141">
        <v>140</v>
      </c>
      <c r="G141" s="13">
        <f t="shared" si="16"/>
        <v>44.789263985465183</v>
      </c>
      <c r="H141" s="13">
        <f t="shared" si="22"/>
        <v>2672.7249733923345</v>
      </c>
      <c r="I141" s="13">
        <f t="shared" si="17"/>
        <v>63.880156652553282</v>
      </c>
      <c r="J141" s="13">
        <f t="shared" si="18"/>
        <v>238.20197552448718</v>
      </c>
      <c r="K141" s="13">
        <f t="shared" si="23"/>
        <v>44.767276929550249</v>
      </c>
      <c r="L141" s="13">
        <f t="shared" si="19"/>
        <v>1919.4712061085315</v>
      </c>
      <c r="M141" s="13">
        <f t="shared" si="20"/>
        <v>58.477785544611187</v>
      </c>
      <c r="N141" s="13">
        <f t="shared" si="21"/>
        <v>238.20197552448718</v>
      </c>
    </row>
    <row r="142" spans="6:14" x14ac:dyDescent="0.2">
      <c r="F142">
        <v>141</v>
      </c>
      <c r="G142" s="13">
        <f t="shared" si="16"/>
        <v>44.789263985465183</v>
      </c>
      <c r="H142" s="13">
        <f t="shared" si="22"/>
        <v>2672.7249733923345</v>
      </c>
      <c r="I142" s="13">
        <f t="shared" si="17"/>
        <v>63.744760250659041</v>
      </c>
      <c r="J142" s="13">
        <f t="shared" si="18"/>
        <v>238.20197552448718</v>
      </c>
      <c r="K142" s="13">
        <f t="shared" si="23"/>
        <v>44.767276929550249</v>
      </c>
      <c r="L142" s="13">
        <f t="shared" si="19"/>
        <v>1919.4712061085315</v>
      </c>
      <c r="M142" s="13">
        <f t="shared" si="20"/>
        <v>58.380547894858985</v>
      </c>
      <c r="N142" s="13">
        <f t="shared" si="21"/>
        <v>238.20197552448718</v>
      </c>
    </row>
    <row r="143" spans="6:14" x14ac:dyDescent="0.2">
      <c r="F143">
        <v>142</v>
      </c>
      <c r="G143" s="13">
        <f t="shared" si="16"/>
        <v>44.789263985465183</v>
      </c>
      <c r="H143" s="13">
        <f t="shared" si="22"/>
        <v>2672.7249733923345</v>
      </c>
      <c r="I143" s="13">
        <f t="shared" si="17"/>
        <v>63.611270840340779</v>
      </c>
      <c r="J143" s="13">
        <f t="shared" si="18"/>
        <v>238.20197552448718</v>
      </c>
      <c r="K143" s="13">
        <f t="shared" si="23"/>
        <v>44.767276929550249</v>
      </c>
      <c r="L143" s="13">
        <f t="shared" si="19"/>
        <v>1919.4712061085315</v>
      </c>
      <c r="M143" s="13">
        <f t="shared" si="20"/>
        <v>58.284679789469486</v>
      </c>
      <c r="N143" s="13">
        <f t="shared" si="21"/>
        <v>238.20197552448718</v>
      </c>
    </row>
    <row r="144" spans="6:14" x14ac:dyDescent="0.2">
      <c r="F144">
        <v>143</v>
      </c>
      <c r="G144" s="13">
        <f t="shared" si="16"/>
        <v>44.789263985465183</v>
      </c>
      <c r="H144" s="13">
        <f t="shared" si="22"/>
        <v>2672.7249733923345</v>
      </c>
      <c r="I144" s="13">
        <f t="shared" si="17"/>
        <v>63.479648414782204</v>
      </c>
      <c r="J144" s="13">
        <f t="shared" si="18"/>
        <v>238.20197552448718</v>
      </c>
      <c r="K144" s="13">
        <f t="shared" si="23"/>
        <v>44.767276929550249</v>
      </c>
      <c r="L144" s="13">
        <f t="shared" si="19"/>
        <v>1919.4712061085315</v>
      </c>
      <c r="M144" s="13">
        <f t="shared" si="20"/>
        <v>58.190152496742776</v>
      </c>
      <c r="N144" s="13">
        <f t="shared" si="21"/>
        <v>238.20197552448718</v>
      </c>
    </row>
    <row r="145" spans="6:14" x14ac:dyDescent="0.2">
      <c r="F145">
        <v>144</v>
      </c>
      <c r="G145" s="13">
        <f t="shared" si="16"/>
        <v>44.789263985465183</v>
      </c>
      <c r="H145" s="13">
        <f t="shared" si="22"/>
        <v>2672.7249733923345</v>
      </c>
      <c r="I145" s="13">
        <f t="shared" si="17"/>
        <v>63.349854078467501</v>
      </c>
      <c r="J145" s="13">
        <f t="shared" si="18"/>
        <v>238.20197552448718</v>
      </c>
      <c r="K145" s="13">
        <f t="shared" si="23"/>
        <v>44.767276929550249</v>
      </c>
      <c r="L145" s="13">
        <f t="shared" si="19"/>
        <v>1919.4712061085315</v>
      </c>
      <c r="M145" s="13">
        <f t="shared" si="20"/>
        <v>58.096938083081717</v>
      </c>
      <c r="N145" s="13">
        <f t="shared" si="21"/>
        <v>238.20197552448718</v>
      </c>
    </row>
    <row r="146" spans="6:14" x14ac:dyDescent="0.2">
      <c r="F146">
        <v>145</v>
      </c>
      <c r="G146" s="13">
        <f t="shared" si="16"/>
        <v>44.789263985465183</v>
      </c>
      <c r="H146" s="13">
        <f t="shared" si="22"/>
        <v>2672.7249733923345</v>
      </c>
      <c r="I146" s="13">
        <f t="shared" si="17"/>
        <v>63.221850008860592</v>
      </c>
      <c r="J146" s="13">
        <f t="shared" si="18"/>
        <v>238.20197552448718</v>
      </c>
      <c r="K146" s="13">
        <f t="shared" si="23"/>
        <v>44.767276929550249</v>
      </c>
      <c r="L146" s="13">
        <f t="shared" si="19"/>
        <v>1919.4712061085315</v>
      </c>
      <c r="M146" s="13">
        <f t="shared" si="20"/>
        <v>58.005009385471155</v>
      </c>
      <c r="N146" s="13">
        <f t="shared" si="21"/>
        <v>238.20197552448718</v>
      </c>
    </row>
    <row r="147" spans="6:14" x14ac:dyDescent="0.2">
      <c r="F147">
        <v>146</v>
      </c>
      <c r="G147" s="13">
        <f t="shared" si="16"/>
        <v>44.789263985465183</v>
      </c>
      <c r="H147" s="13">
        <f t="shared" si="22"/>
        <v>2672.7249733923345</v>
      </c>
      <c r="I147" s="13">
        <f t="shared" si="17"/>
        <v>63.095599419659251</v>
      </c>
      <c r="J147" s="13">
        <f t="shared" si="18"/>
        <v>238.20197552448718</v>
      </c>
      <c r="K147" s="13">
        <f t="shared" si="23"/>
        <v>44.767276929550249</v>
      </c>
      <c r="L147" s="13">
        <f t="shared" si="19"/>
        <v>1919.4712061085315</v>
      </c>
      <c r="M147" s="13">
        <f t="shared" si="20"/>
        <v>57.914339985088134</v>
      </c>
      <c r="N147" s="13">
        <f t="shared" si="21"/>
        <v>238.20197552448718</v>
      </c>
    </row>
    <row r="148" spans="6:14" x14ac:dyDescent="0.2">
      <c r="F148">
        <v>147</v>
      </c>
      <c r="G148" s="13">
        <f t="shared" si="16"/>
        <v>44.789263985465183</v>
      </c>
      <c r="H148" s="13">
        <f t="shared" si="22"/>
        <v>2672.7249733923345</v>
      </c>
      <c r="I148" s="13">
        <f t="shared" si="17"/>
        <v>62.971066525549091</v>
      </c>
      <c r="J148" s="13">
        <f t="shared" si="18"/>
        <v>238.20197552448718</v>
      </c>
      <c r="K148" s="13">
        <f t="shared" si="23"/>
        <v>44.767276929550249</v>
      </c>
      <c r="L148" s="13">
        <f t="shared" si="19"/>
        <v>1919.4712061085315</v>
      </c>
      <c r="M148" s="13">
        <f t="shared" si="20"/>
        <v>57.82490418198924</v>
      </c>
      <c r="N148" s="13">
        <f t="shared" si="21"/>
        <v>238.20197552448718</v>
      </c>
    </row>
    <row r="149" spans="6:14" x14ac:dyDescent="0.2">
      <c r="F149">
        <v>148</v>
      </c>
      <c r="G149" s="13">
        <f t="shared" si="16"/>
        <v>44.789263985465183</v>
      </c>
      <c r="H149" s="13">
        <f t="shared" si="22"/>
        <v>2672.7249733923345</v>
      </c>
      <c r="I149" s="13">
        <f t="shared" si="17"/>
        <v>62.848216508386358</v>
      </c>
      <c r="J149" s="13">
        <f t="shared" si="18"/>
        <v>238.20197552448718</v>
      </c>
      <c r="K149" s="13">
        <f t="shared" si="23"/>
        <v>44.767276929550249</v>
      </c>
      <c r="L149" s="13">
        <f t="shared" si="19"/>
        <v>1919.4712061085315</v>
      </c>
      <c r="M149" s="13">
        <f t="shared" si="20"/>
        <v>57.736676970824107</v>
      </c>
      <c r="N149" s="13">
        <f t="shared" si="21"/>
        <v>238.20197552448718</v>
      </c>
    </row>
    <row r="150" spans="6:14" x14ac:dyDescent="0.2">
      <c r="F150">
        <v>149</v>
      </c>
      <c r="G150" s="13">
        <f t="shared" si="16"/>
        <v>44.789263985465183</v>
      </c>
      <c r="H150" s="13">
        <f t="shared" si="22"/>
        <v>2672.7249733923345</v>
      </c>
      <c r="I150" s="13">
        <f t="shared" si="17"/>
        <v>62.727015484742594</v>
      </c>
      <c r="J150" s="13">
        <f t="shared" si="18"/>
        <v>238.20197552448718</v>
      </c>
      <c r="K150" s="13">
        <f t="shared" si="23"/>
        <v>44.767276929550249</v>
      </c>
      <c r="L150" s="13">
        <f t="shared" si="19"/>
        <v>1919.4712061085315</v>
      </c>
      <c r="M150" s="13">
        <f t="shared" si="20"/>
        <v>57.649634017526971</v>
      </c>
      <c r="N150" s="13">
        <f t="shared" si="21"/>
        <v>238.20197552448718</v>
      </c>
    </row>
    <row r="151" spans="6:14" x14ac:dyDescent="0.2">
      <c r="F151">
        <v>150</v>
      </c>
      <c r="G151" s="13">
        <f t="shared" si="16"/>
        <v>44.789263985465183</v>
      </c>
      <c r="H151" s="13">
        <f t="shared" si="22"/>
        <v>2672.7249733923345</v>
      </c>
      <c r="I151" s="13">
        <f t="shared" si="17"/>
        <v>62.607430474747417</v>
      </c>
      <c r="J151" s="13">
        <f t="shared" si="18"/>
        <v>238.20197552448718</v>
      </c>
      <c r="K151" s="13">
        <f t="shared" si="23"/>
        <v>44.767276929550249</v>
      </c>
      <c r="L151" s="13">
        <f t="shared" si="19"/>
        <v>1919.4712061085315</v>
      </c>
      <c r="M151" s="13">
        <f t="shared" si="20"/>
        <v>57.563751636940459</v>
      </c>
      <c r="N151" s="13">
        <f t="shared" si="21"/>
        <v>238.20197552448718</v>
      </c>
    </row>
    <row r="152" spans="6:14" x14ac:dyDescent="0.2">
      <c r="F152">
        <v>151</v>
      </c>
      <c r="G152" s="13">
        <f t="shared" si="16"/>
        <v>44.789263985465183</v>
      </c>
      <c r="H152" s="13">
        <f t="shared" si="22"/>
        <v>2672.7249733923345</v>
      </c>
      <c r="I152" s="13">
        <f t="shared" si="17"/>
        <v>62.489429372169383</v>
      </c>
      <c r="J152" s="13">
        <f t="shared" si="18"/>
        <v>238.20197552448718</v>
      </c>
      <c r="K152" s="13">
        <f t="shared" si="23"/>
        <v>44.767276929550249</v>
      </c>
      <c r="L152" s="13">
        <f t="shared" si="19"/>
        <v>1919.4712061085315</v>
      </c>
      <c r="M152" s="13">
        <f t="shared" si="20"/>
        <v>57.479006771328599</v>
      </c>
      <c r="N152" s="13">
        <f t="shared" si="21"/>
        <v>238.20197552448718</v>
      </c>
    </row>
    <row r="153" spans="6:14" x14ac:dyDescent="0.2">
      <c r="F153">
        <v>152</v>
      </c>
      <c r="G153" s="13">
        <f t="shared" si="16"/>
        <v>44.789263985465183</v>
      </c>
      <c r="H153" s="13">
        <f t="shared" si="22"/>
        <v>2672.7249733923345</v>
      </c>
      <c r="I153" s="13">
        <f t="shared" si="17"/>
        <v>62.372980915677914</v>
      </c>
      <c r="J153" s="13">
        <f t="shared" si="18"/>
        <v>238.20197552448718</v>
      </c>
      <c r="K153" s="13">
        <f t="shared" si="23"/>
        <v>44.767276929550249</v>
      </c>
      <c r="L153" s="13">
        <f t="shared" si="19"/>
        <v>1919.4712061085315</v>
      </c>
      <c r="M153" s="13">
        <f t="shared" si="20"/>
        <v>57.395376969737953</v>
      </c>
      <c r="N153" s="13">
        <f t="shared" si="21"/>
        <v>238.20197552448718</v>
      </c>
    </row>
    <row r="154" spans="6:14" x14ac:dyDescent="0.2">
      <c r="F154">
        <v>153</v>
      </c>
      <c r="G154" s="13">
        <f t="shared" si="16"/>
        <v>44.789263985465183</v>
      </c>
      <c r="H154" s="13">
        <f t="shared" si="22"/>
        <v>2672.7249733923345</v>
      </c>
      <c r="I154" s="13">
        <f t="shared" si="17"/>
        <v>62.25805466123208</v>
      </c>
      <c r="J154" s="13">
        <f t="shared" si="18"/>
        <v>238.20197552448718</v>
      </c>
      <c r="K154" s="13">
        <f t="shared" si="23"/>
        <v>44.767276929550249</v>
      </c>
      <c r="L154" s="13">
        <f t="shared" si="19"/>
        <v>1919.4712061085315</v>
      </c>
      <c r="M154" s="13">
        <f t="shared" si="20"/>
        <v>57.312840368168104</v>
      </c>
      <c r="N154" s="13">
        <f t="shared" si="21"/>
        <v>238.20197552448718</v>
      </c>
    </row>
    <row r="155" spans="6:14" x14ac:dyDescent="0.2">
      <c r="F155">
        <v>154</v>
      </c>
      <c r="G155" s="13">
        <f t="shared" si="16"/>
        <v>44.789263985465183</v>
      </c>
      <c r="H155" s="13">
        <f t="shared" si="22"/>
        <v>2672.7249733923345</v>
      </c>
      <c r="I155" s="13">
        <f t="shared" si="17"/>
        <v>62.144620955545278</v>
      </c>
      <c r="J155" s="13">
        <f t="shared" si="18"/>
        <v>238.20197552448718</v>
      </c>
      <c r="K155" s="13">
        <f t="shared" si="23"/>
        <v>44.767276929550249</v>
      </c>
      <c r="L155" s="13">
        <f t="shared" si="19"/>
        <v>1919.4712061085315</v>
      </c>
      <c r="M155" s="13">
        <f t="shared" si="20"/>
        <v>57.231375670514737</v>
      </c>
      <c r="N155" s="13">
        <f t="shared" si="21"/>
        <v>238.20197552448718</v>
      </c>
    </row>
    <row r="156" spans="6:14" x14ac:dyDescent="0.2">
      <c r="F156">
        <v>155</v>
      </c>
      <c r="G156" s="13">
        <f t="shared" si="16"/>
        <v>44.789263985465183</v>
      </c>
      <c r="H156" s="13">
        <f t="shared" si="22"/>
        <v>2672.7249733923345</v>
      </c>
      <c r="I156" s="13">
        <f t="shared" si="17"/>
        <v>62.032650910577019</v>
      </c>
      <c r="J156" s="13">
        <f t="shared" si="18"/>
        <v>238.20197552448718</v>
      </c>
      <c r="K156" s="13">
        <f t="shared" si="23"/>
        <v>44.767276929550249</v>
      </c>
      <c r="L156" s="13">
        <f t="shared" si="19"/>
        <v>1919.4712061085315</v>
      </c>
      <c r="M156" s="13">
        <f t="shared" si="20"/>
        <v>57.150962130250448</v>
      </c>
      <c r="N156" s="13">
        <f t="shared" si="21"/>
        <v>238.20197552448718</v>
      </c>
    </row>
    <row r="157" spans="6:14" x14ac:dyDescent="0.2">
      <c r="F157">
        <v>156</v>
      </c>
      <c r="G157" s="13">
        <f t="shared" si="16"/>
        <v>44.789263985465183</v>
      </c>
      <c r="H157" s="13">
        <f t="shared" si="22"/>
        <v>2672.7249733923345</v>
      </c>
      <c r="I157" s="13">
        <f t="shared" si="17"/>
        <v>61.922116379005786</v>
      </c>
      <c r="J157" s="13">
        <f t="shared" si="18"/>
        <v>238.20197552448718</v>
      </c>
      <c r="K157" s="13">
        <f t="shared" si="23"/>
        <v>44.767276929550249</v>
      </c>
      <c r="L157" s="13">
        <f t="shared" si="19"/>
        <v>1919.4712061085315</v>
      </c>
      <c r="M157" s="13">
        <f t="shared" si="20"/>
        <v>57.071579532810063</v>
      </c>
      <c r="N157" s="13">
        <f t="shared" si="21"/>
        <v>238.20197552448718</v>
      </c>
    </row>
    <row r="158" spans="6:14" x14ac:dyDescent="0.2">
      <c r="F158">
        <v>157</v>
      </c>
      <c r="G158" s="13">
        <f t="shared" si="16"/>
        <v>44.789263985465183</v>
      </c>
      <c r="H158" s="13">
        <f t="shared" si="22"/>
        <v>2672.7249733923345</v>
      </c>
      <c r="I158" s="13">
        <f t="shared" si="17"/>
        <v>61.81298993063929</v>
      </c>
      <c r="J158" s="13">
        <f t="shared" si="18"/>
        <v>238.20197552448718</v>
      </c>
      <c r="K158" s="13">
        <f t="shared" si="23"/>
        <v>44.767276929550249</v>
      </c>
      <c r="L158" s="13">
        <f t="shared" si="19"/>
        <v>1919.4712061085315</v>
      </c>
      <c r="M158" s="13">
        <f t="shared" si="20"/>
        <v>56.993208178649176</v>
      </c>
      <c r="N158" s="13">
        <f t="shared" si="21"/>
        <v>238.20197552448718</v>
      </c>
    </row>
    <row r="159" spans="6:14" x14ac:dyDescent="0.2">
      <c r="F159">
        <v>158</v>
      </c>
      <c r="G159" s="13">
        <f t="shared" si="16"/>
        <v>44.789263985465183</v>
      </c>
      <c r="H159" s="13">
        <f t="shared" si="22"/>
        <v>2672.7249733923345</v>
      </c>
      <c r="I159" s="13">
        <f t="shared" si="17"/>
        <v>61.705244829720463</v>
      </c>
      <c r="J159" s="13">
        <f t="shared" si="18"/>
        <v>238.20197552448718</v>
      </c>
      <c r="K159" s="13">
        <f t="shared" si="23"/>
        <v>44.767276929550249</v>
      </c>
      <c r="L159" s="13">
        <f t="shared" si="19"/>
        <v>1919.4712061085315</v>
      </c>
      <c r="M159" s="13">
        <f t="shared" si="20"/>
        <v>56.915828866946015</v>
      </c>
      <c r="N159" s="13">
        <f t="shared" si="21"/>
        <v>238.20197552448718</v>
      </c>
    </row>
    <row r="160" spans="6:14" x14ac:dyDescent="0.2">
      <c r="F160">
        <v>159</v>
      </c>
      <c r="G160" s="13">
        <f t="shared" si="16"/>
        <v>44.789263985465183</v>
      </c>
      <c r="H160" s="13">
        <f t="shared" si="22"/>
        <v>2672.7249733923345</v>
      </c>
      <c r="I160" s="13">
        <f t="shared" si="17"/>
        <v>61.598855013089931</v>
      </c>
      <c r="J160" s="13">
        <f t="shared" si="18"/>
        <v>238.20197552448718</v>
      </c>
      <c r="K160" s="13">
        <f t="shared" si="23"/>
        <v>44.767276929550249</v>
      </c>
      <c r="L160" s="13">
        <f t="shared" si="19"/>
        <v>1919.4712061085315</v>
      </c>
      <c r="M160" s="13">
        <f t="shared" si="20"/>
        <v>56.839422879918374</v>
      </c>
      <c r="N160" s="13">
        <f t="shared" si="21"/>
        <v>238.20197552448718</v>
      </c>
    </row>
    <row r="161" spans="6:14" x14ac:dyDescent="0.2">
      <c r="F161">
        <v>160</v>
      </c>
      <c r="G161" s="13">
        <f t="shared" si="16"/>
        <v>44.789263985465183</v>
      </c>
      <c r="H161" s="13">
        <f t="shared" si="22"/>
        <v>2672.7249733923345</v>
      </c>
      <c r="I161" s="13">
        <f t="shared" si="17"/>
        <v>61.493795069167277</v>
      </c>
      <c r="J161" s="13">
        <f t="shared" si="18"/>
        <v>238.20197552448718</v>
      </c>
      <c r="K161" s="13">
        <f t="shared" si="23"/>
        <v>44.767276929550249</v>
      </c>
      <c r="L161" s="13">
        <f t="shared" si="19"/>
        <v>1919.4712061085315</v>
      </c>
      <c r="M161" s="13">
        <f t="shared" si="20"/>
        <v>56.763971967728573</v>
      </c>
      <c r="N161" s="13">
        <f t="shared" si="21"/>
        <v>238.20197552448718</v>
      </c>
    </row>
    <row r="162" spans="6:14" x14ac:dyDescent="0.2">
      <c r="F162">
        <v>161</v>
      </c>
      <c r="G162" s="13">
        <f t="shared" si="16"/>
        <v>44.789263985465183</v>
      </c>
      <c r="H162" s="13">
        <f t="shared" si="22"/>
        <v>2672.7249733923345</v>
      </c>
      <c r="I162" s="13">
        <f t="shared" si="17"/>
        <v>61.390040217715708</v>
      </c>
      <c r="J162" s="13">
        <f t="shared" si="18"/>
        <v>238.20197552448718</v>
      </c>
      <c r="K162" s="13">
        <f t="shared" si="23"/>
        <v>44.767276929550249</v>
      </c>
      <c r="L162" s="13">
        <f t="shared" si="19"/>
        <v>1919.4712061085315</v>
      </c>
      <c r="M162" s="13">
        <f t="shared" si="20"/>
        <v>56.689458333951066</v>
      </c>
      <c r="N162" s="13">
        <f t="shared" si="21"/>
        <v>238.20197552448718</v>
      </c>
    </row>
    <row r="163" spans="6:14" x14ac:dyDescent="0.2">
      <c r="F163">
        <v>162</v>
      </c>
      <c r="G163" s="13">
        <f t="shared" si="16"/>
        <v>44.789263985465183</v>
      </c>
      <c r="H163" s="13">
        <f t="shared" si="22"/>
        <v>2672.7249733923345</v>
      </c>
      <c r="I163" s="13">
        <f t="shared" si="17"/>
        <v>61.287566290356139</v>
      </c>
      <c r="J163" s="13">
        <f t="shared" si="18"/>
        <v>238.20197552448718</v>
      </c>
      <c r="K163" s="13">
        <f t="shared" si="23"/>
        <v>44.767276929550249</v>
      </c>
      <c r="L163" s="13">
        <f t="shared" si="19"/>
        <v>1919.4712061085315</v>
      </c>
      <c r="M163" s="13">
        <f t="shared" si="20"/>
        <v>56.615864621578226</v>
      </c>
      <c r="N163" s="13">
        <f t="shared" si="21"/>
        <v>238.20197552448718</v>
      </c>
    </row>
    <row r="164" spans="6:14" x14ac:dyDescent="0.2">
      <c r="F164">
        <v>163</v>
      </c>
      <c r="G164" s="13">
        <f t="shared" si="16"/>
        <v>44.789263985465183</v>
      </c>
      <c r="H164" s="13">
        <f t="shared" si="22"/>
        <v>2672.7249733923345</v>
      </c>
      <c r="I164" s="13">
        <f t="shared" si="17"/>
        <v>61.186349711798528</v>
      </c>
      <c r="J164" s="13">
        <f t="shared" si="18"/>
        <v>238.20197552448718</v>
      </c>
      <c r="K164" s="13">
        <f t="shared" si="23"/>
        <v>44.767276929550249</v>
      </c>
      <c r="L164" s="13">
        <f t="shared" si="19"/>
        <v>1919.4712061085315</v>
      </c>
      <c r="M164" s="13">
        <f t="shared" si="20"/>
        <v>56.543173899541237</v>
      </c>
      <c r="N164" s="13">
        <f t="shared" si="21"/>
        <v>238.20197552448718</v>
      </c>
    </row>
    <row r="165" spans="6:14" x14ac:dyDescent="0.2">
      <c r="F165">
        <v>164</v>
      </c>
      <c r="G165" s="13">
        <f t="shared" si="16"/>
        <v>44.789263985465183</v>
      </c>
      <c r="H165" s="13">
        <f t="shared" si="22"/>
        <v>2672.7249733923345</v>
      </c>
      <c r="I165" s="13">
        <f t="shared" si="17"/>
        <v>61.086367481759908</v>
      </c>
      <c r="J165" s="13">
        <f t="shared" si="18"/>
        <v>238.20197552448718</v>
      </c>
      <c r="K165" s="13">
        <f t="shared" si="23"/>
        <v>44.767276929550249</v>
      </c>
      <c r="L165" s="13">
        <f t="shared" si="19"/>
        <v>1919.4712061085315</v>
      </c>
      <c r="M165" s="13">
        <f t="shared" si="20"/>
        <v>56.471369649724224</v>
      </c>
      <c r="N165" s="13">
        <f t="shared" si="21"/>
        <v>238.20197552448718</v>
      </c>
    </row>
    <row r="166" spans="6:14" x14ac:dyDescent="0.2">
      <c r="F166">
        <v>165</v>
      </c>
      <c r="G166" s="13">
        <f t="shared" si="16"/>
        <v>44.789263985465183</v>
      </c>
      <c r="H166" s="13">
        <f t="shared" si="22"/>
        <v>2672.7249733923345</v>
      </c>
      <c r="I166" s="13">
        <f t="shared" si="17"/>
        <v>60.987597157539938</v>
      </c>
      <c r="J166" s="13">
        <f t="shared" si="18"/>
        <v>238.20197552448718</v>
      </c>
      <c r="K166" s="13">
        <f t="shared" si="23"/>
        <v>44.767276929550249</v>
      </c>
      <c r="L166" s="13">
        <f t="shared" si="19"/>
        <v>1919.4712061085315</v>
      </c>
      <c r="M166" s="13">
        <f t="shared" si="20"/>
        <v>56.400435754450442</v>
      </c>
      <c r="N166" s="13">
        <f t="shared" si="21"/>
        <v>238.20197552448718</v>
      </c>
    </row>
    <row r="167" spans="6:14" x14ac:dyDescent="0.2">
      <c r="F167">
        <v>166</v>
      </c>
      <c r="G167" s="13">
        <f t="shared" si="16"/>
        <v>44.789263985465183</v>
      </c>
      <c r="H167" s="13">
        <f t="shared" si="22"/>
        <v>2672.7249733923345</v>
      </c>
      <c r="I167" s="13">
        <f t="shared" si="17"/>
        <v>60.890016837226234</v>
      </c>
      <c r="J167" s="13">
        <f t="shared" si="18"/>
        <v>238.20197552448718</v>
      </c>
      <c r="K167" s="13">
        <f t="shared" si="23"/>
        <v>44.767276929550249</v>
      </c>
      <c r="L167" s="13">
        <f t="shared" si="19"/>
        <v>1919.4712061085315</v>
      </c>
      <c r="M167" s="13">
        <f t="shared" si="20"/>
        <v>56.330356484420918</v>
      </c>
      <c r="N167" s="13">
        <f t="shared" si="21"/>
        <v>238.20197552448718</v>
      </c>
    </row>
    <row r="168" spans="6:14" x14ac:dyDescent="0.2">
      <c r="F168">
        <v>167</v>
      </c>
      <c r="G168" s="13">
        <f t="shared" si="16"/>
        <v>44.789263985465183</v>
      </c>
      <c r="H168" s="13">
        <f t="shared" si="22"/>
        <v>2672.7249733923345</v>
      </c>
      <c r="I168" s="13">
        <f t="shared" si="17"/>
        <v>60.793605143503115</v>
      </c>
      <c r="J168" s="13">
        <f t="shared" si="18"/>
        <v>238.20197552448718</v>
      </c>
      <c r="K168" s="13">
        <f t="shared" si="23"/>
        <v>44.767276929550249</v>
      </c>
      <c r="L168" s="13">
        <f t="shared" si="19"/>
        <v>1919.4712061085315</v>
      </c>
      <c r="M168" s="13">
        <f t="shared" si="20"/>
        <v>56.261116487086369</v>
      </c>
      <c r="N168" s="13">
        <f t="shared" si="21"/>
        <v>238.20197552448718</v>
      </c>
    </row>
    <row r="169" spans="6:14" x14ac:dyDescent="0.2">
      <c r="F169">
        <v>168</v>
      </c>
      <c r="G169" s="13">
        <f t="shared" si="16"/>
        <v>44.789263985465183</v>
      </c>
      <c r="H169" s="13">
        <f t="shared" si="22"/>
        <v>2672.7249733923345</v>
      </c>
      <c r="I169" s="13">
        <f t="shared" si="17"/>
        <v>60.698341208038599</v>
      </c>
      <c r="J169" s="13">
        <f t="shared" si="18"/>
        <v>238.20197552448718</v>
      </c>
      <c r="K169" s="13">
        <f t="shared" si="23"/>
        <v>44.767276929550249</v>
      </c>
      <c r="L169" s="13">
        <f t="shared" si="19"/>
        <v>1919.4712061085315</v>
      </c>
      <c r="M169" s="13">
        <f t="shared" si="20"/>
        <v>56.192700775434368</v>
      </c>
      <c r="N169" s="13">
        <f t="shared" si="21"/>
        <v>238.20197552448718</v>
      </c>
    </row>
    <row r="170" spans="6:14" x14ac:dyDescent="0.2">
      <c r="F170">
        <v>169</v>
      </c>
      <c r="G170" s="13">
        <f t="shared" si="16"/>
        <v>44.789263985465183</v>
      </c>
      <c r="H170" s="13">
        <f t="shared" si="22"/>
        <v>2672.7249733923345</v>
      </c>
      <c r="I170" s="13">
        <f t="shared" si="17"/>
        <v>60.604204656425743</v>
      </c>
      <c r="J170" s="13">
        <f t="shared" si="18"/>
        <v>238.20197552448718</v>
      </c>
      <c r="K170" s="13">
        <f t="shared" si="23"/>
        <v>44.767276929550249</v>
      </c>
      <c r="L170" s="13">
        <f t="shared" si="19"/>
        <v>1919.4712061085315</v>
      </c>
      <c r="M170" s="13">
        <f t="shared" si="20"/>
        <v>56.125094717174697</v>
      </c>
      <c r="N170" s="13">
        <f t="shared" si="21"/>
        <v>238.20197552448718</v>
      </c>
    </row>
    <row r="171" spans="6:14" x14ac:dyDescent="0.2">
      <c r="F171">
        <v>170</v>
      </c>
      <c r="G171" s="13">
        <f t="shared" si="16"/>
        <v>44.789263985465183</v>
      </c>
      <c r="H171" s="13">
        <f t="shared" si="22"/>
        <v>2672.7249733923345</v>
      </c>
      <c r="I171" s="13">
        <f t="shared" si="17"/>
        <v>60.511175593655388</v>
      </c>
      <c r="J171" s="13">
        <f t="shared" si="18"/>
        <v>238.20197552448718</v>
      </c>
      <c r="K171" s="13">
        <f t="shared" si="23"/>
        <v>44.767276929550249</v>
      </c>
      <c r="L171" s="13">
        <f t="shared" si="19"/>
        <v>1919.4712061085315</v>
      </c>
      <c r="M171" s="13">
        <f t="shared" si="20"/>
        <v>56.058284024306317</v>
      </c>
      <c r="N171" s="13">
        <f t="shared" si="21"/>
        <v>238.20197552448718</v>
      </c>
    </row>
    <row r="172" spans="6:14" x14ac:dyDescent="0.2">
      <c r="F172">
        <v>171</v>
      </c>
      <c r="G172" s="13">
        <f t="shared" si="16"/>
        <v>44.789263985465183</v>
      </c>
      <c r="H172" s="13">
        <f t="shared" si="22"/>
        <v>2672.7249733923345</v>
      </c>
      <c r="I172" s="13">
        <f t="shared" si="17"/>
        <v>60.419234590098718</v>
      </c>
      <c r="J172" s="13">
        <f t="shared" si="18"/>
        <v>238.20197552448718</v>
      </c>
      <c r="K172" s="13">
        <f t="shared" si="23"/>
        <v>44.767276929550249</v>
      </c>
      <c r="L172" s="13">
        <f t="shared" si="19"/>
        <v>1919.4712061085315</v>
      </c>
      <c r="M172" s="13">
        <f t="shared" si="20"/>
        <v>55.992254743050431</v>
      </c>
      <c r="N172" s="13">
        <f t="shared" si="21"/>
        <v>238.20197552448718</v>
      </c>
    </row>
    <row r="173" spans="6:14" x14ac:dyDescent="0.2">
      <c r="F173">
        <v>172</v>
      </c>
      <c r="G173" s="13">
        <f t="shared" si="16"/>
        <v>44.789263985465183</v>
      </c>
      <c r="H173" s="13">
        <f t="shared" si="22"/>
        <v>2672.7249733923345</v>
      </c>
      <c r="I173" s="13">
        <f t="shared" si="17"/>
        <v>60.328362667978752</v>
      </c>
      <c r="J173" s="13">
        <f t="shared" si="18"/>
        <v>238.20197552448718</v>
      </c>
      <c r="K173" s="13">
        <f t="shared" si="23"/>
        <v>44.767276929550249</v>
      </c>
      <c r="L173" s="13">
        <f t="shared" si="19"/>
        <v>1919.4712061085315</v>
      </c>
      <c r="M173" s="13">
        <f t="shared" si="20"/>
        <v>55.926993244134735</v>
      </c>
      <c r="N173" s="13">
        <f t="shared" si="21"/>
        <v>238.20197552448718</v>
      </c>
    </row>
    <row r="174" spans="6:14" x14ac:dyDescent="0.2">
      <c r="F174">
        <v>173</v>
      </c>
      <c r="G174" s="13">
        <f t="shared" si="16"/>
        <v>44.789263985465183</v>
      </c>
      <c r="H174" s="13">
        <f t="shared" si="22"/>
        <v>2672.7249733923345</v>
      </c>
      <c r="I174" s="13">
        <f t="shared" si="17"/>
        <v>60.238541288311048</v>
      </c>
      <c r="J174" s="13">
        <f t="shared" si="18"/>
        <v>238.20197552448718</v>
      </c>
      <c r="K174" s="13">
        <f t="shared" si="23"/>
        <v>44.767276929550249</v>
      </c>
      <c r="L174" s="13">
        <f t="shared" si="19"/>
        <v>1919.4712061085315</v>
      </c>
      <c r="M174" s="13">
        <f t="shared" si="20"/>
        <v>55.862486213414591</v>
      </c>
      <c r="N174" s="13">
        <f t="shared" si="21"/>
        <v>238.20197552448718</v>
      </c>
    </row>
    <row r="175" spans="6:14" x14ac:dyDescent="0.2">
      <c r="F175">
        <v>174</v>
      </c>
      <c r="G175" s="13">
        <f t="shared" si="16"/>
        <v>44.789263985465183</v>
      </c>
      <c r="H175" s="13">
        <f t="shared" si="22"/>
        <v>2672.7249733923345</v>
      </c>
      <c r="I175" s="13">
        <f t="shared" si="17"/>
        <v>60.149752338294689</v>
      </c>
      <c r="J175" s="13">
        <f t="shared" si="18"/>
        <v>238.20197552448718</v>
      </c>
      <c r="K175" s="13">
        <f t="shared" si="23"/>
        <v>44.767276929550249</v>
      </c>
      <c r="L175" s="13">
        <f t="shared" si="19"/>
        <v>1919.4712061085315</v>
      </c>
      <c r="M175" s="13">
        <f t="shared" si="20"/>
        <v>55.798720642817671</v>
      </c>
      <c r="N175" s="13">
        <f t="shared" si="21"/>
        <v>238.20197552448718</v>
      </c>
    </row>
    <row r="176" spans="6:14" x14ac:dyDescent="0.2">
      <c r="F176">
        <v>175</v>
      </c>
      <c r="G176" s="13">
        <f t="shared" si="16"/>
        <v>44.789263985465183</v>
      </c>
      <c r="H176" s="13">
        <f t="shared" si="22"/>
        <v>2672.7249733923345</v>
      </c>
      <c r="I176" s="13">
        <f t="shared" si="17"/>
        <v>60.061978119135667</v>
      </c>
      <c r="J176" s="13">
        <f t="shared" si="18"/>
        <v>238.20197552448718</v>
      </c>
      <c r="K176" s="13">
        <f t="shared" si="23"/>
        <v>44.767276929550249</v>
      </c>
      <c r="L176" s="13">
        <f t="shared" si="19"/>
        <v>1919.4712061085315</v>
      </c>
      <c r="M176" s="13">
        <f t="shared" si="20"/>
        <v>55.735683821598997</v>
      </c>
      <c r="N176" s="13">
        <f t="shared" si="21"/>
        <v>238.20197552448718</v>
      </c>
    </row>
    <row r="177" spans="6:14" x14ac:dyDescent="0.2">
      <c r="F177">
        <v>176</v>
      </c>
      <c r="G177" s="13">
        <f t="shared" si="16"/>
        <v>44.789263985465183</v>
      </c>
      <c r="H177" s="13">
        <f t="shared" si="22"/>
        <v>2672.7249733923345</v>
      </c>
      <c r="I177" s="13">
        <f t="shared" si="17"/>
        <v>59.975201334285266</v>
      </c>
      <c r="J177" s="13">
        <f t="shared" si="18"/>
        <v>238.20197552448718</v>
      </c>
      <c r="K177" s="13">
        <f t="shared" si="23"/>
        <v>44.767276929550249</v>
      </c>
      <c r="L177" s="13">
        <f t="shared" si="19"/>
        <v>1919.4712061085315</v>
      </c>
      <c r="M177" s="13">
        <f t="shared" si="20"/>
        <v>55.67336332789418</v>
      </c>
      <c r="N177" s="13">
        <f t="shared" si="21"/>
        <v>238.20197552448718</v>
      </c>
    </row>
    <row r="178" spans="6:14" x14ac:dyDescent="0.2">
      <c r="F178">
        <v>177</v>
      </c>
      <c r="G178" s="13">
        <f t="shared" si="16"/>
        <v>44.789263985465183</v>
      </c>
      <c r="H178" s="13">
        <f t="shared" si="22"/>
        <v>2672.7249733923345</v>
      </c>
      <c r="I178" s="13">
        <f t="shared" si="17"/>
        <v>59.889405078077246</v>
      </c>
      <c r="J178" s="13">
        <f t="shared" si="18"/>
        <v>238.20197552448718</v>
      </c>
      <c r="K178" s="13">
        <f t="shared" si="23"/>
        <v>44.767276929550249</v>
      </c>
      <c r="L178" s="13">
        <f t="shared" si="19"/>
        <v>1919.4712061085315</v>
      </c>
      <c r="M178" s="13">
        <f t="shared" si="20"/>
        <v>55.611747020558902</v>
      </c>
      <c r="N178" s="13">
        <f t="shared" si="21"/>
        <v>238.20197552448718</v>
      </c>
    </row>
    <row r="179" spans="6:14" x14ac:dyDescent="0.2">
      <c r="F179">
        <v>178</v>
      </c>
      <c r="G179" s="13">
        <f t="shared" si="16"/>
        <v>44.789263985465183</v>
      </c>
      <c r="H179" s="13">
        <f t="shared" si="22"/>
        <v>2672.7249733923345</v>
      </c>
      <c r="I179" s="13">
        <f t="shared" si="17"/>
        <v>59.804572824747964</v>
      </c>
      <c r="J179" s="13">
        <f t="shared" si="18"/>
        <v>238.20197552448718</v>
      </c>
      <c r="K179" s="13">
        <f t="shared" si="23"/>
        <v>44.767276929550249</v>
      </c>
      <c r="L179" s="13">
        <f t="shared" si="19"/>
        <v>1919.4712061085315</v>
      </c>
      <c r="M179" s="13">
        <f t="shared" si="20"/>
        <v>55.550823031283571</v>
      </c>
      <c r="N179" s="13">
        <f t="shared" si="21"/>
        <v>238.20197552448718</v>
      </c>
    </row>
    <row r="180" spans="6:14" x14ac:dyDescent="0.2">
      <c r="F180">
        <v>179</v>
      </c>
      <c r="G180" s="13">
        <f t="shared" si="16"/>
        <v>44.789263985465183</v>
      </c>
      <c r="H180" s="13">
        <f t="shared" si="22"/>
        <v>2672.7249733923345</v>
      </c>
      <c r="I180" s="13">
        <f t="shared" si="17"/>
        <v>59.72068841782459</v>
      </c>
      <c r="J180" s="13">
        <f t="shared" si="18"/>
        <v>238.20197552448718</v>
      </c>
      <c r="K180" s="13">
        <f t="shared" si="23"/>
        <v>44.767276929550249</v>
      </c>
      <c r="L180" s="13">
        <f t="shared" si="19"/>
        <v>1919.4712061085315</v>
      </c>
      <c r="M180" s="13">
        <f t="shared" si="20"/>
        <v>55.49057975697221</v>
      </c>
      <c r="N180" s="13">
        <f t="shared" si="21"/>
        <v>238.20197552448718</v>
      </c>
    </row>
    <row r="181" spans="6:14" x14ac:dyDescent="0.2">
      <c r="F181">
        <v>180</v>
      </c>
      <c r="G181" s="13">
        <f t="shared" si="16"/>
        <v>44.789263985465183</v>
      </c>
      <c r="H181" s="13">
        <f t="shared" si="22"/>
        <v>2672.7249733923345</v>
      </c>
      <c r="I181" s="13">
        <f t="shared" si="17"/>
        <v>59.637736059867038</v>
      </c>
      <c r="J181" s="13">
        <f t="shared" si="18"/>
        <v>238.20197552448718</v>
      </c>
      <c r="K181" s="13">
        <f t="shared" si="23"/>
        <v>44.767276929550249</v>
      </c>
      <c r="L181" s="13">
        <f t="shared" si="19"/>
        <v>1919.4712061085315</v>
      </c>
      <c r="M181" s="13">
        <f t="shared" si="20"/>
        <v>55.431005852375421</v>
      </c>
      <c r="N181" s="13">
        <f t="shared" si="21"/>
        <v>238.20197552448718</v>
      </c>
    </row>
    <row r="182" spans="6:14" x14ac:dyDescent="0.2">
      <c r="F182">
        <v>181</v>
      </c>
      <c r="G182" s="13">
        <f t="shared" si="16"/>
        <v>44.789263985465183</v>
      </c>
      <c r="H182" s="13">
        <f t="shared" si="22"/>
        <v>2672.7249733923345</v>
      </c>
      <c r="I182" s="13">
        <f t="shared" si="17"/>
        <v>59.555700302549909</v>
      </c>
      <c r="J182" s="13">
        <f t="shared" si="18"/>
        <v>238.20197552448718</v>
      </c>
      <c r="K182" s="13">
        <f t="shared" si="23"/>
        <v>44.767276929550249</v>
      </c>
      <c r="L182" s="13">
        <f t="shared" si="19"/>
        <v>1919.4712061085315</v>
      </c>
      <c r="M182" s="13">
        <f t="shared" si="20"/>
        <v>55.37209022296755</v>
      </c>
      <c r="N182" s="13">
        <f t="shared" si="21"/>
        <v>238.20197552448718</v>
      </c>
    </row>
    <row r="183" spans="6:14" x14ac:dyDescent="0.2">
      <c r="F183">
        <v>182</v>
      </c>
      <c r="G183" s="13">
        <f t="shared" si="16"/>
        <v>44.789263985465183</v>
      </c>
      <c r="H183" s="13">
        <f t="shared" si="22"/>
        <v>2672.7249733923345</v>
      </c>
      <c r="I183" s="13">
        <f t="shared" si="17"/>
        <v>59.474566037071419</v>
      </c>
      <c r="J183" s="13">
        <f t="shared" si="18"/>
        <v>238.20197552448718</v>
      </c>
      <c r="K183" s="13">
        <f t="shared" si="23"/>
        <v>44.767276929550249</v>
      </c>
      <c r="L183" s="13">
        <f t="shared" si="19"/>
        <v>1919.4712061085315</v>
      </c>
      <c r="M183" s="13">
        <f t="shared" si="20"/>
        <v>55.313822018058666</v>
      </c>
      <c r="N183" s="13">
        <f t="shared" si="21"/>
        <v>238.20197552448718</v>
      </c>
    </row>
    <row r="184" spans="6:14" x14ac:dyDescent="0.2">
      <c r="F184">
        <v>183</v>
      </c>
      <c r="G184" s="13">
        <f t="shared" si="16"/>
        <v>44.789263985465183</v>
      </c>
      <c r="H184" s="13">
        <f t="shared" si="22"/>
        <v>2672.7249733923345</v>
      </c>
      <c r="I184" s="13">
        <f t="shared" si="17"/>
        <v>59.394318484876848</v>
      </c>
      <c r="J184" s="13">
        <f t="shared" si="18"/>
        <v>238.20197552448718</v>
      </c>
      <c r="K184" s="13">
        <f t="shared" si="23"/>
        <v>44.767276929550249</v>
      </c>
      <c r="L184" s="13">
        <f t="shared" si="19"/>
        <v>1919.4712061085315</v>
      </c>
      <c r="M184" s="13">
        <f t="shared" si="20"/>
        <v>55.256190624132387</v>
      </c>
      <c r="N184" s="13">
        <f t="shared" si="21"/>
        <v>238.20197552448718</v>
      </c>
    </row>
    <row r="185" spans="6:14" x14ac:dyDescent="0.2">
      <c r="F185">
        <v>184</v>
      </c>
      <c r="G185" s="13">
        <f t="shared" si="16"/>
        <v>44.789263985465183</v>
      </c>
      <c r="H185" s="13">
        <f t="shared" si="22"/>
        <v>2672.7249733923345</v>
      </c>
      <c r="I185" s="13">
        <f t="shared" si="17"/>
        <v>59.314943188684396</v>
      </c>
      <c r="J185" s="13">
        <f t="shared" si="18"/>
        <v>238.20197552448718</v>
      </c>
      <c r="K185" s="13">
        <f t="shared" si="23"/>
        <v>44.767276929550249</v>
      </c>
      <c r="L185" s="13">
        <f t="shared" si="19"/>
        <v>1919.4712061085315</v>
      </c>
      <c r="M185" s="13">
        <f t="shared" si="20"/>
        <v>55.199185658400964</v>
      </c>
      <c r="N185" s="13">
        <f t="shared" si="21"/>
        <v>238.20197552448718</v>
      </c>
    </row>
    <row r="186" spans="6:14" x14ac:dyDescent="0.2">
      <c r="F186">
        <v>185</v>
      </c>
      <c r="G186" s="13">
        <f t="shared" si="16"/>
        <v>44.789263985465183</v>
      </c>
      <c r="H186" s="13">
        <f t="shared" si="22"/>
        <v>2672.7249733923345</v>
      </c>
      <c r="I186" s="13">
        <f t="shared" si="17"/>
        <v>59.236426003802123</v>
      </c>
      <c r="J186" s="13">
        <f t="shared" si="18"/>
        <v>238.20197552448718</v>
      </c>
      <c r="K186" s="13">
        <f t="shared" si="23"/>
        <v>44.767276929550249</v>
      </c>
      <c r="L186" s="13">
        <f t="shared" si="19"/>
        <v>1919.4712061085315</v>
      </c>
      <c r="M186" s="13">
        <f t="shared" si="20"/>
        <v>55.142796962569335</v>
      </c>
      <c r="N186" s="13">
        <f t="shared" si="21"/>
        <v>238.20197552448718</v>
      </c>
    </row>
    <row r="187" spans="6:14" x14ac:dyDescent="0.2">
      <c r="F187">
        <v>186</v>
      </c>
      <c r="G187" s="13">
        <f t="shared" si="16"/>
        <v>44.789263985465183</v>
      </c>
      <c r="H187" s="13">
        <f t="shared" si="22"/>
        <v>2672.7249733923345</v>
      </c>
      <c r="I187" s="13">
        <f t="shared" si="17"/>
        <v>59.158753089725046</v>
      </c>
      <c r="J187" s="13">
        <f t="shared" si="18"/>
        <v>238.20197552448718</v>
      </c>
      <c r="K187" s="13">
        <f t="shared" si="23"/>
        <v>44.767276929550249</v>
      </c>
      <c r="L187" s="13">
        <f t="shared" si="19"/>
        <v>1919.4712061085315</v>
      </c>
      <c r="M187" s="13">
        <f t="shared" si="20"/>
        <v>55.087014596800415</v>
      </c>
      <c r="N187" s="13">
        <f t="shared" si="21"/>
        <v>238.20197552448718</v>
      </c>
    </row>
    <row r="188" spans="6:14" x14ac:dyDescent="0.2">
      <c r="F188">
        <v>187</v>
      </c>
      <c r="G188" s="13">
        <f t="shared" si="16"/>
        <v>44.789263985465183</v>
      </c>
      <c r="H188" s="13">
        <f t="shared" si="22"/>
        <v>2672.7249733923345</v>
      </c>
      <c r="I188" s="13">
        <f t="shared" si="17"/>
        <v>59.081910902001731</v>
      </c>
      <c r="J188" s="13">
        <f t="shared" si="18"/>
        <v>238.20197552448718</v>
      </c>
      <c r="K188" s="13">
        <f t="shared" si="23"/>
        <v>44.767276929550249</v>
      </c>
      <c r="L188" s="13">
        <f t="shared" si="19"/>
        <v>1919.4712061085315</v>
      </c>
      <c r="M188" s="13">
        <f t="shared" si="20"/>
        <v>55.031828833873945</v>
      </c>
      <c r="N188" s="13">
        <f t="shared" si="21"/>
        <v>238.20197552448718</v>
      </c>
    </row>
    <row r="189" spans="6:14" x14ac:dyDescent="0.2">
      <c r="F189">
        <v>188</v>
      </c>
      <c r="G189" s="13">
        <f t="shared" si="16"/>
        <v>44.789263985465183</v>
      </c>
      <c r="H189" s="13">
        <f t="shared" si="22"/>
        <v>2672.7249733923345</v>
      </c>
      <c r="I189" s="13">
        <f t="shared" si="17"/>
        <v>59.005886184360577</v>
      </c>
      <c r="J189" s="13">
        <f t="shared" si="18"/>
        <v>238.20197552448718</v>
      </c>
      <c r="K189" s="13">
        <f t="shared" si="23"/>
        <v>44.767276929550249</v>
      </c>
      <c r="L189" s="13">
        <f t="shared" si="19"/>
        <v>1919.4712061085315</v>
      </c>
      <c r="M189" s="13">
        <f t="shared" si="20"/>
        <v>54.977230153531799</v>
      </c>
      <c r="N189" s="13">
        <f t="shared" si="21"/>
        <v>238.20197552448718</v>
      </c>
    </row>
    <row r="190" spans="6:14" x14ac:dyDescent="0.2">
      <c r="F190">
        <v>189</v>
      </c>
      <c r="G190" s="13">
        <f t="shared" si="16"/>
        <v>44.789263985465183</v>
      </c>
      <c r="H190" s="13">
        <f t="shared" si="22"/>
        <v>2672.7249733923345</v>
      </c>
      <c r="I190" s="13">
        <f t="shared" si="17"/>
        <v>58.930665961086</v>
      </c>
      <c r="J190" s="13">
        <f t="shared" si="18"/>
        <v>238.20197552448718</v>
      </c>
      <c r="K190" s="13">
        <f t="shared" si="23"/>
        <v>44.767276929550249</v>
      </c>
      <c r="L190" s="13">
        <f t="shared" si="19"/>
        <v>1919.4712061085315</v>
      </c>
      <c r="M190" s="13">
        <f t="shared" si="20"/>
        <v>54.923209237002794</v>
      </c>
      <c r="N190" s="13">
        <f t="shared" si="21"/>
        <v>238.20197552448718</v>
      </c>
    </row>
    <row r="191" spans="6:14" x14ac:dyDescent="0.2">
      <c r="F191">
        <v>190</v>
      </c>
      <c r="G191" s="13">
        <f t="shared" si="16"/>
        <v>44.789263985465183</v>
      </c>
      <c r="H191" s="13">
        <f t="shared" si="22"/>
        <v>2672.7249733923345</v>
      </c>
      <c r="I191" s="13">
        <f t="shared" si="17"/>
        <v>58.856237529635365</v>
      </c>
      <c r="J191" s="13">
        <f t="shared" si="18"/>
        <v>238.20197552448718</v>
      </c>
      <c r="K191" s="13">
        <f t="shared" si="23"/>
        <v>44.767276929550249</v>
      </c>
      <c r="L191" s="13">
        <f t="shared" si="19"/>
        <v>1919.4712061085315</v>
      </c>
      <c r="M191" s="13">
        <f t="shared" si="20"/>
        <v>54.869756961700418</v>
      </c>
      <c r="N191" s="13">
        <f t="shared" si="21"/>
        <v>238.20197552448718</v>
      </c>
    </row>
    <row r="192" spans="6:14" x14ac:dyDescent="0.2">
      <c r="F192">
        <v>191</v>
      </c>
      <c r="G192" s="13">
        <f t="shared" si="16"/>
        <v>44.789263985465183</v>
      </c>
      <c r="H192" s="13">
        <f t="shared" si="22"/>
        <v>2672.7249733923345</v>
      </c>
      <c r="I192" s="13">
        <f t="shared" si="17"/>
        <v>58.782588453487875</v>
      </c>
      <c r="J192" s="13">
        <f t="shared" si="18"/>
        <v>238.20197552448718</v>
      </c>
      <c r="K192" s="13">
        <f t="shared" si="23"/>
        <v>44.767276929550249</v>
      </c>
      <c r="L192" s="13">
        <f t="shared" si="19"/>
        <v>1919.4712061085315</v>
      </c>
      <c r="M192" s="13">
        <f t="shared" si="20"/>
        <v>54.816864396087063</v>
      </c>
      <c r="N192" s="13">
        <f t="shared" si="21"/>
        <v>238.20197552448718</v>
      </c>
    </row>
    <row r="193" spans="6:14" x14ac:dyDescent="0.2">
      <c r="F193">
        <v>192</v>
      </c>
      <c r="G193" s="13">
        <f t="shared" si="16"/>
        <v>44.789263985465183</v>
      </c>
      <c r="H193" s="13">
        <f t="shared" si="22"/>
        <v>2672.7249733923345</v>
      </c>
      <c r="I193" s="13">
        <f t="shared" si="17"/>
        <v>58.709706555216925</v>
      </c>
      <c r="J193" s="13">
        <f t="shared" si="18"/>
        <v>238.20197552448718</v>
      </c>
      <c r="K193" s="13">
        <f t="shared" si="23"/>
        <v>44.767276929550249</v>
      </c>
      <c r="L193" s="13">
        <f t="shared" si="19"/>
        <v>1919.4712061085315</v>
      </c>
      <c r="M193" s="13">
        <f t="shared" si="20"/>
        <v>54.764522794698848</v>
      </c>
      <c r="N193" s="13">
        <f t="shared" si="21"/>
        <v>238.20197552448718</v>
      </c>
    </row>
    <row r="194" spans="6:14" x14ac:dyDescent="0.2">
      <c r="F194">
        <v>193</v>
      </c>
      <c r="G194" s="13">
        <f t="shared" ref="G194:G257" si="24">SUM($B$13:$B$17)</f>
        <v>44.789263985465183</v>
      </c>
      <c r="H194" s="13">
        <f t="shared" si="22"/>
        <v>2672.7249733923345</v>
      </c>
      <c r="I194" s="13">
        <f t="shared" ref="I194:I257" si="25">H194/F194+G194</f>
        <v>58.637579909777799</v>
      </c>
      <c r="J194" s="13">
        <f t="shared" ref="J194:J257" si="26">$B$18+$B$17+$B$14+$B$13</f>
        <v>238.20197552448718</v>
      </c>
      <c r="K194" s="13">
        <f t="shared" si="23"/>
        <v>44.767276929550249</v>
      </c>
      <c r="L194" s="13">
        <f t="shared" ref="L194:L257" si="27">$C$9+$C$10</f>
        <v>1919.4712061085315</v>
      </c>
      <c r="M194" s="13">
        <f t="shared" ref="M194:M257" si="28">L194/F194+K194</f>
        <v>54.712723593325023</v>
      </c>
      <c r="N194" s="13">
        <f t="shared" ref="N194:N257" si="29">$C$18+$C$17+$C$14+$C$13</f>
        <v>238.20197552448718</v>
      </c>
    </row>
    <row r="195" spans="6:14" x14ac:dyDescent="0.2">
      <c r="F195">
        <v>194</v>
      </c>
      <c r="G195" s="13">
        <f t="shared" si="24"/>
        <v>44.789263985465183</v>
      </c>
      <c r="H195" s="13">
        <f t="shared" ref="H195:H258" si="30">SUM($B$9:$B$12)</f>
        <v>2672.7249733923345</v>
      </c>
      <c r="I195" s="13">
        <f t="shared" si="25"/>
        <v>58.566196838002988</v>
      </c>
      <c r="J195" s="13">
        <f t="shared" si="26"/>
        <v>238.20197552448718</v>
      </c>
      <c r="K195" s="13">
        <f t="shared" ref="K195:K258" si="31">SUM($C$13:$C$14,$C$16:$C$17)</f>
        <v>44.767276929550249</v>
      </c>
      <c r="L195" s="13">
        <f t="shared" si="27"/>
        <v>1919.4712061085315</v>
      </c>
      <c r="M195" s="13">
        <f t="shared" si="28"/>
        <v>54.661458404336493</v>
      </c>
      <c r="N195" s="13">
        <f t="shared" si="29"/>
        <v>238.20197552448718</v>
      </c>
    </row>
    <row r="196" spans="6:14" x14ac:dyDescent="0.2">
      <c r="F196">
        <v>195</v>
      </c>
      <c r="G196" s="13">
        <f t="shared" si="24"/>
        <v>44.789263985465183</v>
      </c>
      <c r="H196" s="13">
        <f t="shared" si="30"/>
        <v>2672.7249733923345</v>
      </c>
      <c r="I196" s="13">
        <f t="shared" si="25"/>
        <v>58.495545900297671</v>
      </c>
      <c r="J196" s="13">
        <f t="shared" si="26"/>
        <v>238.20197552448718</v>
      </c>
      <c r="K196" s="13">
        <f t="shared" si="31"/>
        <v>44.767276929550249</v>
      </c>
      <c r="L196" s="13">
        <f t="shared" si="27"/>
        <v>1919.4712061085315</v>
      </c>
      <c r="M196" s="13">
        <f t="shared" si="28"/>
        <v>54.6107190121581</v>
      </c>
      <c r="N196" s="13">
        <f t="shared" si="29"/>
        <v>238.20197552448718</v>
      </c>
    </row>
    <row r="197" spans="6:14" x14ac:dyDescent="0.2">
      <c r="F197">
        <v>196</v>
      </c>
      <c r="G197" s="13">
        <f t="shared" si="24"/>
        <v>44.789263985465183</v>
      </c>
      <c r="H197" s="13">
        <f t="shared" si="30"/>
        <v>2672.7249733923345</v>
      </c>
      <c r="I197" s="13">
        <f t="shared" si="25"/>
        <v>58.425615890528114</v>
      </c>
      <c r="J197" s="13">
        <f t="shared" si="26"/>
        <v>238.20197552448718</v>
      </c>
      <c r="K197" s="13">
        <f t="shared" si="31"/>
        <v>44.767276929550249</v>
      </c>
      <c r="L197" s="13">
        <f t="shared" si="27"/>
        <v>1919.4712061085315</v>
      </c>
      <c r="M197" s="13">
        <f t="shared" si="28"/>
        <v>54.560497368879496</v>
      </c>
      <c r="N197" s="13">
        <f t="shared" si="29"/>
        <v>238.20197552448718</v>
      </c>
    </row>
    <row r="198" spans="6:14" x14ac:dyDescent="0.2">
      <c r="F198">
        <v>197</v>
      </c>
      <c r="G198" s="13">
        <f t="shared" si="24"/>
        <v>44.789263985465183</v>
      </c>
      <c r="H198" s="13">
        <f t="shared" si="30"/>
        <v>2672.7249733923345</v>
      </c>
      <c r="I198" s="13">
        <f t="shared" si="25"/>
        <v>58.356395830096325</v>
      </c>
      <c r="J198" s="13">
        <f t="shared" si="26"/>
        <v>238.20197552448718</v>
      </c>
      <c r="K198" s="13">
        <f t="shared" si="31"/>
        <v>44.767276929550249</v>
      </c>
      <c r="L198" s="13">
        <f t="shared" si="27"/>
        <v>1919.4712061085315</v>
      </c>
      <c r="M198" s="13">
        <f t="shared" si="28"/>
        <v>54.510785589999649</v>
      </c>
      <c r="N198" s="13">
        <f t="shared" si="29"/>
        <v>238.20197552448718</v>
      </c>
    </row>
    <row r="199" spans="6:14" x14ac:dyDescent="0.2">
      <c r="F199">
        <v>198</v>
      </c>
      <c r="G199" s="13">
        <f t="shared" si="24"/>
        <v>44.789263985465183</v>
      </c>
      <c r="H199" s="13">
        <f t="shared" si="30"/>
        <v>2672.7249733923345</v>
      </c>
      <c r="I199" s="13">
        <f t="shared" si="25"/>
        <v>58.287874962194145</v>
      </c>
      <c r="J199" s="13">
        <f t="shared" si="26"/>
        <v>238.20197552448718</v>
      </c>
      <c r="K199" s="13">
        <f t="shared" si="31"/>
        <v>44.767276929550249</v>
      </c>
      <c r="L199" s="13">
        <f t="shared" si="27"/>
        <v>1919.4712061085315</v>
      </c>
      <c r="M199" s="13">
        <f t="shared" si="28"/>
        <v>54.461575950300407</v>
      </c>
      <c r="N199" s="13">
        <f t="shared" si="29"/>
        <v>238.20197552448718</v>
      </c>
    </row>
    <row r="200" spans="6:14" x14ac:dyDescent="0.2">
      <c r="F200">
        <v>199</v>
      </c>
      <c r="G200" s="13">
        <f t="shared" si="24"/>
        <v>44.789263985465183</v>
      </c>
      <c r="H200" s="13">
        <f t="shared" si="30"/>
        <v>2672.7249733923345</v>
      </c>
      <c r="I200" s="13">
        <f t="shared" si="25"/>
        <v>58.220042746230682</v>
      </c>
      <c r="J200" s="13">
        <f t="shared" si="26"/>
        <v>238.20197552448718</v>
      </c>
      <c r="K200" s="13">
        <f t="shared" si="31"/>
        <v>44.767276929550249</v>
      </c>
      <c r="L200" s="13">
        <f t="shared" si="27"/>
        <v>1919.4712061085315</v>
      </c>
      <c r="M200" s="13">
        <f t="shared" si="28"/>
        <v>54.412860879844374</v>
      </c>
      <c r="N200" s="13">
        <f t="shared" si="29"/>
        <v>238.20197552448718</v>
      </c>
    </row>
    <row r="201" spans="6:14" x14ac:dyDescent="0.2">
      <c r="F201">
        <v>200</v>
      </c>
      <c r="G201" s="13">
        <f t="shared" si="24"/>
        <v>44.789263985465183</v>
      </c>
      <c r="H201" s="13">
        <f t="shared" si="30"/>
        <v>2672.7249733923345</v>
      </c>
      <c r="I201" s="13">
        <f t="shared" si="25"/>
        <v>58.152888852426855</v>
      </c>
      <c r="J201" s="13">
        <f t="shared" si="26"/>
        <v>238.20197552448718</v>
      </c>
      <c r="K201" s="13">
        <f t="shared" si="31"/>
        <v>44.767276929550249</v>
      </c>
      <c r="L201" s="13">
        <f t="shared" si="27"/>
        <v>1919.4712061085315</v>
      </c>
      <c r="M201" s="13">
        <f t="shared" si="28"/>
        <v>54.364632960092905</v>
      </c>
      <c r="N201" s="13">
        <f t="shared" si="29"/>
        <v>238.20197552448718</v>
      </c>
    </row>
    <row r="202" spans="6:14" x14ac:dyDescent="0.2">
      <c r="F202">
        <v>201</v>
      </c>
      <c r="G202" s="13">
        <f t="shared" si="24"/>
        <v>44.789263985465183</v>
      </c>
      <c r="H202" s="13">
        <f t="shared" si="30"/>
        <v>2672.7249733923345</v>
      </c>
      <c r="I202" s="13">
        <f t="shared" si="25"/>
        <v>58.086403156571322</v>
      </c>
      <c r="J202" s="13">
        <f t="shared" si="26"/>
        <v>238.20197552448718</v>
      </c>
      <c r="K202" s="13">
        <f t="shared" si="31"/>
        <v>44.767276929550249</v>
      </c>
      <c r="L202" s="13">
        <f t="shared" si="27"/>
        <v>1919.4712061085315</v>
      </c>
      <c r="M202" s="13">
        <f t="shared" si="28"/>
        <v>54.316884920139955</v>
      </c>
      <c r="N202" s="13">
        <f t="shared" si="29"/>
        <v>238.20197552448718</v>
      </c>
    </row>
    <row r="203" spans="6:14" x14ac:dyDescent="0.2">
      <c r="F203">
        <v>202</v>
      </c>
      <c r="G203" s="13">
        <f t="shared" si="24"/>
        <v>44.789263985465183</v>
      </c>
      <c r="H203" s="13">
        <f t="shared" si="30"/>
        <v>2672.7249733923345</v>
      </c>
      <c r="I203" s="13">
        <f t="shared" si="25"/>
        <v>58.020575734932187</v>
      </c>
      <c r="J203" s="13">
        <f t="shared" si="26"/>
        <v>238.20197552448718</v>
      </c>
      <c r="K203" s="13">
        <f t="shared" si="31"/>
        <v>44.767276929550249</v>
      </c>
      <c r="L203" s="13">
        <f t="shared" si="27"/>
        <v>1919.4712061085315</v>
      </c>
      <c r="M203" s="13">
        <f t="shared" si="28"/>
        <v>54.269609633057833</v>
      </c>
      <c r="N203" s="13">
        <f t="shared" si="29"/>
        <v>238.20197552448718</v>
      </c>
    </row>
    <row r="204" spans="6:14" x14ac:dyDescent="0.2">
      <c r="F204">
        <v>203</v>
      </c>
      <c r="G204" s="13">
        <f t="shared" si="24"/>
        <v>44.789263985465183</v>
      </c>
      <c r="H204" s="13">
        <f t="shared" si="30"/>
        <v>2672.7249733923345</v>
      </c>
      <c r="I204" s="13">
        <f t="shared" si="25"/>
        <v>57.955396859319052</v>
      </c>
      <c r="J204" s="13">
        <f t="shared" si="26"/>
        <v>238.20197552448718</v>
      </c>
      <c r="K204" s="13">
        <f t="shared" si="31"/>
        <v>44.767276929550249</v>
      </c>
      <c r="L204" s="13">
        <f t="shared" si="27"/>
        <v>1919.4712061085315</v>
      </c>
      <c r="M204" s="13">
        <f t="shared" si="28"/>
        <v>54.222800112350896</v>
      </c>
      <c r="N204" s="13">
        <f t="shared" si="29"/>
        <v>238.20197552448718</v>
      </c>
    </row>
    <row r="205" spans="6:14" x14ac:dyDescent="0.2">
      <c r="F205">
        <v>204</v>
      </c>
      <c r="G205" s="13">
        <f t="shared" si="24"/>
        <v>44.789263985465183</v>
      </c>
      <c r="H205" s="13">
        <f t="shared" si="30"/>
        <v>2672.7249733923345</v>
      </c>
      <c r="I205" s="13">
        <f t="shared" si="25"/>
        <v>57.890856992290352</v>
      </c>
      <c r="J205" s="13">
        <f t="shared" si="26"/>
        <v>238.20197552448718</v>
      </c>
      <c r="K205" s="13">
        <f t="shared" si="31"/>
        <v>44.767276929550249</v>
      </c>
      <c r="L205" s="13">
        <f t="shared" si="27"/>
        <v>1919.4712061085315</v>
      </c>
      <c r="M205" s="13">
        <f t="shared" si="28"/>
        <v>54.176449508513642</v>
      </c>
      <c r="N205" s="13">
        <f t="shared" si="29"/>
        <v>238.20197552448718</v>
      </c>
    </row>
    <row r="206" spans="6:14" x14ac:dyDescent="0.2">
      <c r="F206">
        <v>205</v>
      </c>
      <c r="G206" s="13">
        <f t="shared" si="24"/>
        <v>44.789263985465183</v>
      </c>
      <c r="H206" s="13">
        <f t="shared" si="30"/>
        <v>2672.7249733923345</v>
      </c>
      <c r="I206" s="13">
        <f t="shared" si="25"/>
        <v>57.826946782500961</v>
      </c>
      <c r="J206" s="13">
        <f t="shared" si="26"/>
        <v>238.20197552448718</v>
      </c>
      <c r="K206" s="13">
        <f t="shared" si="31"/>
        <v>44.767276929550249</v>
      </c>
      <c r="L206" s="13">
        <f t="shared" si="27"/>
        <v>1919.4712061085315</v>
      </c>
      <c r="M206" s="13">
        <f t="shared" si="28"/>
        <v>54.130551105689428</v>
      </c>
      <c r="N206" s="13">
        <f t="shared" si="29"/>
        <v>238.20197552448718</v>
      </c>
    </row>
    <row r="207" spans="6:14" x14ac:dyDescent="0.2">
      <c r="F207">
        <v>206</v>
      </c>
      <c r="G207" s="13">
        <f t="shared" si="24"/>
        <v>44.789263985465183</v>
      </c>
      <c r="H207" s="13">
        <f t="shared" si="30"/>
        <v>2672.7249733923345</v>
      </c>
      <c r="I207" s="13">
        <f t="shared" si="25"/>
        <v>57.763657060185253</v>
      </c>
      <c r="J207" s="13">
        <f t="shared" si="26"/>
        <v>238.20197552448718</v>
      </c>
      <c r="K207" s="13">
        <f t="shared" si="31"/>
        <v>44.767276929550249</v>
      </c>
      <c r="L207" s="13">
        <f t="shared" si="27"/>
        <v>1919.4712061085315</v>
      </c>
      <c r="M207" s="13">
        <f t="shared" si="28"/>
        <v>54.085098318426617</v>
      </c>
      <c r="N207" s="13">
        <f t="shared" si="29"/>
        <v>238.20197552448718</v>
      </c>
    </row>
    <row r="208" spans="6:14" x14ac:dyDescent="0.2">
      <c r="F208">
        <v>207</v>
      </c>
      <c r="G208" s="13">
        <f t="shared" si="24"/>
        <v>44.789263985465183</v>
      </c>
      <c r="H208" s="13">
        <f t="shared" si="30"/>
        <v>2672.7249733923345</v>
      </c>
      <c r="I208" s="13">
        <f t="shared" si="25"/>
        <v>57.700978832771149</v>
      </c>
      <c r="J208" s="13">
        <f t="shared" si="26"/>
        <v>238.20197552448718</v>
      </c>
      <c r="K208" s="13">
        <f t="shared" si="31"/>
        <v>44.767276929550249</v>
      </c>
      <c r="L208" s="13">
        <f t="shared" si="27"/>
        <v>1919.4712061085315</v>
      </c>
      <c r="M208" s="13">
        <f t="shared" si="28"/>
        <v>54.040084688528665</v>
      </c>
      <c r="N208" s="13">
        <f t="shared" si="29"/>
        <v>238.20197552448718</v>
      </c>
    </row>
    <row r="209" spans="6:14" x14ac:dyDescent="0.2">
      <c r="F209">
        <v>208</v>
      </c>
      <c r="G209" s="13">
        <f t="shared" si="24"/>
        <v>44.789263985465183</v>
      </c>
      <c r="H209" s="13">
        <f t="shared" si="30"/>
        <v>2672.7249733923345</v>
      </c>
      <c r="I209" s="13">
        <f t="shared" si="25"/>
        <v>57.638903280620639</v>
      </c>
      <c r="J209" s="13">
        <f t="shared" si="26"/>
        <v>238.20197552448718</v>
      </c>
      <c r="K209" s="13">
        <f t="shared" si="31"/>
        <v>44.767276929550249</v>
      </c>
      <c r="L209" s="13">
        <f t="shared" si="27"/>
        <v>1919.4712061085315</v>
      </c>
      <c r="M209" s="13">
        <f t="shared" si="28"/>
        <v>53.995503881995113</v>
      </c>
      <c r="N209" s="13">
        <f t="shared" si="29"/>
        <v>238.20197552448718</v>
      </c>
    </row>
    <row r="210" spans="6:14" x14ac:dyDescent="0.2">
      <c r="F210">
        <v>209</v>
      </c>
      <c r="G210" s="13">
        <f t="shared" si="24"/>
        <v>44.789263985465183</v>
      </c>
      <c r="H210" s="13">
        <f t="shared" si="30"/>
        <v>2672.7249733923345</v>
      </c>
      <c r="I210" s="13">
        <f t="shared" si="25"/>
        <v>57.577421752892619</v>
      </c>
      <c r="J210" s="13">
        <f t="shared" si="26"/>
        <v>238.20197552448718</v>
      </c>
      <c r="K210" s="13">
        <f t="shared" si="31"/>
        <v>44.767276929550249</v>
      </c>
      <c r="L210" s="13">
        <f t="shared" si="27"/>
        <v>1919.4712061085315</v>
      </c>
      <c r="M210" s="13">
        <f t="shared" si="28"/>
        <v>53.951349686050399</v>
      </c>
      <c r="N210" s="13">
        <f t="shared" si="29"/>
        <v>238.20197552448718</v>
      </c>
    </row>
    <row r="211" spans="6:14" x14ac:dyDescent="0.2">
      <c r="F211">
        <v>210</v>
      </c>
      <c r="G211" s="13">
        <f t="shared" si="24"/>
        <v>44.789263985465183</v>
      </c>
      <c r="H211" s="13">
        <f t="shared" si="30"/>
        <v>2672.7249733923345</v>
      </c>
      <c r="I211" s="13">
        <f t="shared" si="25"/>
        <v>57.516525763523916</v>
      </c>
      <c r="J211" s="13">
        <f t="shared" si="26"/>
        <v>238.20197552448718</v>
      </c>
      <c r="K211" s="13">
        <f t="shared" si="31"/>
        <v>44.767276929550249</v>
      </c>
      <c r="L211" s="13">
        <f t="shared" si="27"/>
        <v>1919.4712061085315</v>
      </c>
      <c r="M211" s="13">
        <f t="shared" si="28"/>
        <v>53.907616006257541</v>
      </c>
      <c r="N211" s="13">
        <f t="shared" si="29"/>
        <v>238.20197552448718</v>
      </c>
    </row>
    <row r="212" spans="6:14" x14ac:dyDescent="0.2">
      <c r="F212">
        <v>211</v>
      </c>
      <c r="G212" s="13">
        <f t="shared" si="24"/>
        <v>44.789263985465183</v>
      </c>
      <c r="H212" s="13">
        <f t="shared" si="30"/>
        <v>2672.7249733923345</v>
      </c>
      <c r="I212" s="13">
        <f t="shared" si="25"/>
        <v>57.456206987324592</v>
      </c>
      <c r="J212" s="13">
        <f t="shared" si="26"/>
        <v>238.20197552448718</v>
      </c>
      <c r="K212" s="13">
        <f t="shared" si="31"/>
        <v>44.767276929550249</v>
      </c>
      <c r="L212" s="13">
        <f t="shared" si="27"/>
        <v>1919.4712061085315</v>
      </c>
      <c r="M212" s="13">
        <f t="shared" si="28"/>
        <v>53.864296863713903</v>
      </c>
      <c r="N212" s="13">
        <f t="shared" si="29"/>
        <v>238.20197552448718</v>
      </c>
    </row>
    <row r="213" spans="6:14" x14ac:dyDescent="0.2">
      <c r="F213">
        <v>212</v>
      </c>
      <c r="G213" s="13">
        <f t="shared" si="24"/>
        <v>44.789263985465183</v>
      </c>
      <c r="H213" s="13">
        <f t="shared" si="30"/>
        <v>2672.7249733923345</v>
      </c>
      <c r="I213" s="13">
        <f t="shared" si="25"/>
        <v>57.396457256183744</v>
      </c>
      <c r="J213" s="13">
        <f t="shared" si="26"/>
        <v>238.20197552448718</v>
      </c>
      <c r="K213" s="13">
        <f t="shared" si="31"/>
        <v>44.767276929550249</v>
      </c>
      <c r="L213" s="13">
        <f t="shared" si="27"/>
        <v>1919.4712061085315</v>
      </c>
      <c r="M213" s="13">
        <f t="shared" si="28"/>
        <v>53.821386392326339</v>
      </c>
      <c r="N213" s="13">
        <f t="shared" si="29"/>
        <v>238.20197552448718</v>
      </c>
    </row>
    <row r="214" spans="6:14" x14ac:dyDescent="0.2">
      <c r="F214">
        <v>213</v>
      </c>
      <c r="G214" s="13">
        <f t="shared" si="24"/>
        <v>44.789263985465183</v>
      </c>
      <c r="H214" s="13">
        <f t="shared" si="30"/>
        <v>2672.7249733923345</v>
      </c>
      <c r="I214" s="13">
        <f t="shared" si="25"/>
        <v>57.337268555382245</v>
      </c>
      <c r="J214" s="13">
        <f t="shared" si="26"/>
        <v>238.20197552448718</v>
      </c>
      <c r="K214" s="13">
        <f t="shared" si="31"/>
        <v>44.767276929550249</v>
      </c>
      <c r="L214" s="13">
        <f t="shared" si="27"/>
        <v>1919.4712061085315</v>
      </c>
      <c r="M214" s="13">
        <f t="shared" si="28"/>
        <v>53.778878836163074</v>
      </c>
      <c r="N214" s="13">
        <f t="shared" si="29"/>
        <v>238.20197552448718</v>
      </c>
    </row>
    <row r="215" spans="6:14" x14ac:dyDescent="0.2">
      <c r="F215">
        <v>214</v>
      </c>
      <c r="G215" s="13">
        <f t="shared" si="24"/>
        <v>44.789263985465183</v>
      </c>
      <c r="H215" s="13">
        <f t="shared" si="30"/>
        <v>2672.7249733923345</v>
      </c>
      <c r="I215" s="13">
        <f t="shared" si="25"/>
        <v>57.278633020008805</v>
      </c>
      <c r="J215" s="13">
        <f t="shared" si="26"/>
        <v>238.20197552448718</v>
      </c>
      <c r="K215" s="13">
        <f t="shared" si="31"/>
        <v>44.767276929550249</v>
      </c>
      <c r="L215" s="13">
        <f t="shared" si="27"/>
        <v>1919.4712061085315</v>
      </c>
      <c r="M215" s="13">
        <f t="shared" si="28"/>
        <v>53.736768546879837</v>
      </c>
      <c r="N215" s="13">
        <f t="shared" si="29"/>
        <v>238.20197552448718</v>
      </c>
    </row>
    <row r="216" spans="6:14" x14ac:dyDescent="0.2">
      <c r="F216">
        <v>215</v>
      </c>
      <c r="G216" s="13">
        <f t="shared" si="24"/>
        <v>44.789263985465183</v>
      </c>
      <c r="H216" s="13">
        <f t="shared" si="30"/>
        <v>2672.7249733923345</v>
      </c>
      <c r="I216" s="13">
        <f t="shared" si="25"/>
        <v>57.220542931476039</v>
      </c>
      <c r="J216" s="13">
        <f t="shared" si="26"/>
        <v>238.20197552448718</v>
      </c>
      <c r="K216" s="13">
        <f t="shared" si="31"/>
        <v>44.767276929550249</v>
      </c>
      <c r="L216" s="13">
        <f t="shared" si="27"/>
        <v>1919.4712061085315</v>
      </c>
      <c r="M216" s="13">
        <f t="shared" si="28"/>
        <v>53.695049981217835</v>
      </c>
      <c r="N216" s="13">
        <f t="shared" si="29"/>
        <v>238.20197552448718</v>
      </c>
    </row>
    <row r="217" spans="6:14" x14ac:dyDescent="0.2">
      <c r="F217">
        <v>216</v>
      </c>
      <c r="G217" s="13">
        <f t="shared" si="24"/>
        <v>44.789263985465183</v>
      </c>
      <c r="H217" s="13">
        <f t="shared" si="30"/>
        <v>2672.7249733923345</v>
      </c>
      <c r="I217" s="13">
        <f t="shared" si="25"/>
        <v>57.1629907141334</v>
      </c>
      <c r="J217" s="13">
        <f t="shared" si="26"/>
        <v>238.20197552448718</v>
      </c>
      <c r="K217" s="13">
        <f t="shared" si="31"/>
        <v>44.767276929550249</v>
      </c>
      <c r="L217" s="13">
        <f t="shared" si="27"/>
        <v>1919.4712061085315</v>
      </c>
      <c r="M217" s="13">
        <f t="shared" si="28"/>
        <v>53.653717698571228</v>
      </c>
      <c r="N217" s="13">
        <f t="shared" si="29"/>
        <v>238.20197552448718</v>
      </c>
    </row>
    <row r="218" spans="6:14" x14ac:dyDescent="0.2">
      <c r="F218">
        <v>217</v>
      </c>
      <c r="G218" s="13">
        <f t="shared" si="24"/>
        <v>44.789263985465183</v>
      </c>
      <c r="H218" s="13">
        <f t="shared" si="30"/>
        <v>2672.7249733923345</v>
      </c>
      <c r="I218" s="13">
        <f t="shared" si="25"/>
        <v>57.105968931973635</v>
      </c>
      <c r="J218" s="13">
        <f t="shared" si="26"/>
        <v>238.20197552448718</v>
      </c>
      <c r="K218" s="13">
        <f t="shared" si="31"/>
        <v>44.767276929550249</v>
      </c>
      <c r="L218" s="13">
        <f t="shared" si="27"/>
        <v>1919.4712061085315</v>
      </c>
      <c r="M218" s="13">
        <f t="shared" si="28"/>
        <v>53.612766358621826</v>
      </c>
      <c r="N218" s="13">
        <f t="shared" si="29"/>
        <v>238.20197552448718</v>
      </c>
    </row>
    <row r="219" spans="6:14" x14ac:dyDescent="0.2">
      <c r="F219">
        <v>218</v>
      </c>
      <c r="G219" s="13">
        <f t="shared" si="24"/>
        <v>44.789263985465183</v>
      </c>
      <c r="H219" s="13">
        <f t="shared" si="30"/>
        <v>2672.7249733923345</v>
      </c>
      <c r="I219" s="13">
        <f t="shared" si="25"/>
        <v>57.049470285430019</v>
      </c>
      <c r="J219" s="13">
        <f t="shared" si="26"/>
        <v>238.20197552448718</v>
      </c>
      <c r="K219" s="13">
        <f t="shared" si="31"/>
        <v>44.767276929550249</v>
      </c>
      <c r="L219" s="13">
        <f t="shared" si="27"/>
        <v>1919.4712061085315</v>
      </c>
      <c r="M219" s="13">
        <f t="shared" si="28"/>
        <v>53.572190719038929</v>
      </c>
      <c r="N219" s="13">
        <f t="shared" si="29"/>
        <v>238.20197552448718</v>
      </c>
    </row>
    <row r="220" spans="6:14" x14ac:dyDescent="0.2">
      <c r="F220">
        <v>219</v>
      </c>
      <c r="G220" s="13">
        <f t="shared" si="24"/>
        <v>44.789263985465183</v>
      </c>
      <c r="H220" s="13">
        <f t="shared" si="30"/>
        <v>2672.7249733923345</v>
      </c>
      <c r="I220" s="13">
        <f t="shared" si="25"/>
        <v>56.993487608261233</v>
      </c>
      <c r="J220" s="13">
        <f t="shared" si="26"/>
        <v>238.20197552448718</v>
      </c>
      <c r="K220" s="13">
        <f t="shared" si="31"/>
        <v>44.767276929550249</v>
      </c>
      <c r="L220" s="13">
        <f t="shared" si="27"/>
        <v>1919.4712061085315</v>
      </c>
      <c r="M220" s="13">
        <f t="shared" si="28"/>
        <v>53.531985633242172</v>
      </c>
      <c r="N220" s="13">
        <f t="shared" si="29"/>
        <v>238.20197552448718</v>
      </c>
    </row>
    <row r="221" spans="6:14" x14ac:dyDescent="0.2">
      <c r="F221">
        <v>220</v>
      </c>
      <c r="G221" s="13">
        <f t="shared" si="24"/>
        <v>44.789263985465183</v>
      </c>
      <c r="H221" s="13">
        <f t="shared" si="30"/>
        <v>2672.7249733923345</v>
      </c>
      <c r="I221" s="13">
        <f t="shared" si="25"/>
        <v>56.938013864521253</v>
      </c>
      <c r="J221" s="13">
        <f t="shared" si="26"/>
        <v>238.20197552448718</v>
      </c>
      <c r="K221" s="13">
        <f t="shared" si="31"/>
        <v>44.767276929550249</v>
      </c>
      <c r="L221" s="13">
        <f t="shared" si="27"/>
        <v>1919.4712061085315</v>
      </c>
      <c r="M221" s="13">
        <f t="shared" si="28"/>
        <v>53.492146048225393</v>
      </c>
      <c r="N221" s="13">
        <f t="shared" si="29"/>
        <v>238.20197552448718</v>
      </c>
    </row>
    <row r="222" spans="6:14" x14ac:dyDescent="0.2">
      <c r="F222">
        <v>221</v>
      </c>
      <c r="G222" s="13">
        <f t="shared" si="24"/>
        <v>44.789263985465183</v>
      </c>
      <c r="H222" s="13">
        <f t="shared" si="30"/>
        <v>2672.7249733923345</v>
      </c>
      <c r="I222" s="13">
        <f t="shared" si="25"/>
        <v>56.883042145611498</v>
      </c>
      <c r="J222" s="13">
        <f t="shared" si="26"/>
        <v>238.20197552448718</v>
      </c>
      <c r="K222" s="13">
        <f t="shared" si="31"/>
        <v>44.767276929550249</v>
      </c>
      <c r="L222" s="13">
        <f t="shared" si="27"/>
        <v>1919.4712061085315</v>
      </c>
      <c r="M222" s="13">
        <f t="shared" si="28"/>
        <v>53.452667002439533</v>
      </c>
      <c r="N222" s="13">
        <f t="shared" si="29"/>
        <v>238.20197552448718</v>
      </c>
    </row>
    <row r="223" spans="6:14" x14ac:dyDescent="0.2">
      <c r="F223">
        <v>222</v>
      </c>
      <c r="G223" s="13">
        <f t="shared" si="24"/>
        <v>44.789263985465183</v>
      </c>
      <c r="H223" s="13">
        <f t="shared" si="30"/>
        <v>2672.7249733923345</v>
      </c>
      <c r="I223" s="13">
        <f t="shared" si="25"/>
        <v>56.828565667412633</v>
      </c>
      <c r="J223" s="13">
        <f t="shared" si="26"/>
        <v>238.20197552448718</v>
      </c>
      <c r="K223" s="13">
        <f t="shared" si="31"/>
        <v>44.767276929550249</v>
      </c>
      <c r="L223" s="13">
        <f t="shared" si="27"/>
        <v>1919.4712061085315</v>
      </c>
      <c r="M223" s="13">
        <f t="shared" si="28"/>
        <v>53.413543623732821</v>
      </c>
      <c r="N223" s="13">
        <f t="shared" si="29"/>
        <v>238.20197552448718</v>
      </c>
    </row>
    <row r="224" spans="6:14" x14ac:dyDescent="0.2">
      <c r="F224">
        <v>223</v>
      </c>
      <c r="G224" s="13">
        <f t="shared" si="24"/>
        <v>44.789263985465183</v>
      </c>
      <c r="H224" s="13">
        <f t="shared" si="30"/>
        <v>2672.7249733923345</v>
      </c>
      <c r="I224" s="13">
        <f t="shared" si="25"/>
        <v>56.774577767493589</v>
      </c>
      <c r="J224" s="13">
        <f t="shared" si="26"/>
        <v>238.20197552448718</v>
      </c>
      <c r="K224" s="13">
        <f t="shared" si="31"/>
        <v>44.767276929550249</v>
      </c>
      <c r="L224" s="13">
        <f t="shared" si="27"/>
        <v>1919.4712061085315</v>
      </c>
      <c r="M224" s="13">
        <f t="shared" si="28"/>
        <v>53.374771127346357</v>
      </c>
      <c r="N224" s="13">
        <f t="shared" si="29"/>
        <v>238.20197552448718</v>
      </c>
    </row>
    <row r="225" spans="6:14" x14ac:dyDescent="0.2">
      <c r="F225">
        <v>224</v>
      </c>
      <c r="G225" s="13">
        <f t="shared" si="24"/>
        <v>44.789263985465183</v>
      </c>
      <c r="H225" s="13">
        <f t="shared" si="30"/>
        <v>2672.7249733923345</v>
      </c>
      <c r="I225" s="13">
        <f t="shared" si="25"/>
        <v>56.721071902395252</v>
      </c>
      <c r="J225" s="13">
        <f t="shared" si="26"/>
        <v>238.20197552448718</v>
      </c>
      <c r="K225" s="13">
        <f t="shared" si="31"/>
        <v>44.767276929550249</v>
      </c>
      <c r="L225" s="13">
        <f t="shared" si="27"/>
        <v>1919.4712061085315</v>
      </c>
      <c r="M225" s="13">
        <f t="shared" si="28"/>
        <v>53.336344813963336</v>
      </c>
      <c r="N225" s="13">
        <f t="shared" si="29"/>
        <v>238.20197552448718</v>
      </c>
    </row>
    <row r="226" spans="6:14" x14ac:dyDescent="0.2">
      <c r="F226">
        <v>225</v>
      </c>
      <c r="G226" s="13">
        <f t="shared" si="24"/>
        <v>44.789263985465183</v>
      </c>
      <c r="H226" s="13">
        <f t="shared" si="30"/>
        <v>2672.7249733923345</v>
      </c>
      <c r="I226" s="13">
        <f t="shared" si="25"/>
        <v>56.668041644986673</v>
      </c>
      <c r="J226" s="13">
        <f t="shared" si="26"/>
        <v>238.20197552448718</v>
      </c>
      <c r="K226" s="13">
        <f t="shared" si="31"/>
        <v>44.767276929550249</v>
      </c>
      <c r="L226" s="13">
        <f t="shared" si="27"/>
        <v>1919.4712061085315</v>
      </c>
      <c r="M226" s="13">
        <f t="shared" si="28"/>
        <v>53.298260067810389</v>
      </c>
      <c r="N226" s="13">
        <f t="shared" si="29"/>
        <v>238.20197552448718</v>
      </c>
    </row>
    <row r="227" spans="6:14" x14ac:dyDescent="0.2">
      <c r="F227">
        <v>226</v>
      </c>
      <c r="G227" s="13">
        <f t="shared" si="24"/>
        <v>44.789263985465183</v>
      </c>
      <c r="H227" s="13">
        <f t="shared" si="30"/>
        <v>2672.7249733923345</v>
      </c>
      <c r="I227" s="13">
        <f t="shared" si="25"/>
        <v>56.615480681891441</v>
      </c>
      <c r="J227" s="13">
        <f t="shared" si="26"/>
        <v>238.20197552448718</v>
      </c>
      <c r="K227" s="13">
        <f t="shared" si="31"/>
        <v>44.767276929550249</v>
      </c>
      <c r="L227" s="13">
        <f t="shared" si="27"/>
        <v>1919.4712061085315</v>
      </c>
      <c r="M227" s="13">
        <f t="shared" si="28"/>
        <v>53.260512354809237</v>
      </c>
      <c r="N227" s="13">
        <f t="shared" si="29"/>
        <v>238.20197552448718</v>
      </c>
    </row>
    <row r="228" spans="6:14" x14ac:dyDescent="0.2">
      <c r="F228">
        <v>227</v>
      </c>
      <c r="G228" s="13">
        <f t="shared" si="24"/>
        <v>44.789263985465183</v>
      </c>
      <c r="H228" s="13">
        <f t="shared" si="30"/>
        <v>2672.7249733923345</v>
      </c>
      <c r="I228" s="13">
        <f t="shared" si="25"/>
        <v>56.563382810982077</v>
      </c>
      <c r="J228" s="13">
        <f t="shared" si="26"/>
        <v>238.20197552448718</v>
      </c>
      <c r="K228" s="13">
        <f t="shared" si="31"/>
        <v>44.767276929550249</v>
      </c>
      <c r="L228" s="13">
        <f t="shared" si="27"/>
        <v>1919.4712061085315</v>
      </c>
      <c r="M228" s="13">
        <f t="shared" si="28"/>
        <v>53.223097220777262</v>
      </c>
      <c r="N228" s="13">
        <f t="shared" si="29"/>
        <v>238.20197552448718</v>
      </c>
    </row>
    <row r="229" spans="6:14" x14ac:dyDescent="0.2">
      <c r="F229">
        <v>228</v>
      </c>
      <c r="G229" s="13">
        <f t="shared" si="24"/>
        <v>44.789263985465183</v>
      </c>
      <c r="H229" s="13">
        <f t="shared" si="30"/>
        <v>2672.7249733923345</v>
      </c>
      <c r="I229" s="13">
        <f t="shared" si="25"/>
        <v>56.511741938940332</v>
      </c>
      <c r="J229" s="13">
        <f t="shared" si="26"/>
        <v>238.20197552448718</v>
      </c>
      <c r="K229" s="13">
        <f t="shared" si="31"/>
        <v>44.767276929550249</v>
      </c>
      <c r="L229" s="13">
        <f t="shared" si="27"/>
        <v>1919.4712061085315</v>
      </c>
      <c r="M229" s="13">
        <f t="shared" si="28"/>
        <v>53.186010289675387</v>
      </c>
      <c r="N229" s="13">
        <f t="shared" si="29"/>
        <v>238.20197552448718</v>
      </c>
    </row>
    <row r="230" spans="6:14" x14ac:dyDescent="0.2">
      <c r="F230">
        <v>229</v>
      </c>
      <c r="G230" s="13">
        <f t="shared" si="24"/>
        <v>44.789263985465183</v>
      </c>
      <c r="H230" s="13">
        <f t="shared" si="30"/>
        <v>2672.7249733923345</v>
      </c>
      <c r="I230" s="13">
        <f t="shared" si="25"/>
        <v>56.460552078881491</v>
      </c>
      <c r="J230" s="13">
        <f t="shared" si="26"/>
        <v>238.20197552448718</v>
      </c>
      <c r="K230" s="13">
        <f t="shared" si="31"/>
        <v>44.767276929550249</v>
      </c>
      <c r="L230" s="13">
        <f t="shared" si="27"/>
        <v>1919.4712061085315</v>
      </c>
      <c r="M230" s="13">
        <f t="shared" si="28"/>
        <v>53.149247261901913</v>
      </c>
      <c r="N230" s="13">
        <f t="shared" si="29"/>
        <v>238.20197552448718</v>
      </c>
    </row>
    <row r="231" spans="6:14" x14ac:dyDescent="0.2">
      <c r="F231">
        <v>230</v>
      </c>
      <c r="G231" s="13">
        <f t="shared" si="24"/>
        <v>44.789263985465183</v>
      </c>
      <c r="H231" s="13">
        <f t="shared" si="30"/>
        <v>2672.7249733923345</v>
      </c>
      <c r="I231" s="13">
        <f t="shared" si="25"/>
        <v>56.409807348040552</v>
      </c>
      <c r="J231" s="13">
        <f t="shared" si="26"/>
        <v>238.20197552448718</v>
      </c>
      <c r="K231" s="13">
        <f t="shared" si="31"/>
        <v>44.767276929550249</v>
      </c>
      <c r="L231" s="13">
        <f t="shared" si="27"/>
        <v>1919.4712061085315</v>
      </c>
      <c r="M231" s="13">
        <f t="shared" si="28"/>
        <v>53.112803912630824</v>
      </c>
      <c r="N231" s="13">
        <f t="shared" si="29"/>
        <v>238.20197552448718</v>
      </c>
    </row>
    <row r="232" spans="6:14" x14ac:dyDescent="0.2">
      <c r="F232">
        <v>231</v>
      </c>
      <c r="G232" s="13">
        <f t="shared" si="24"/>
        <v>44.789263985465183</v>
      </c>
      <c r="H232" s="13">
        <f t="shared" si="30"/>
        <v>2672.7249733923345</v>
      </c>
      <c r="I232" s="13">
        <f t="shared" si="25"/>
        <v>56.359501965518575</v>
      </c>
      <c r="J232" s="13">
        <f t="shared" si="26"/>
        <v>238.20197552448718</v>
      </c>
      <c r="K232" s="13">
        <f t="shared" si="31"/>
        <v>44.767276929550249</v>
      </c>
      <c r="L232" s="13">
        <f t="shared" si="27"/>
        <v>1919.4712061085315</v>
      </c>
      <c r="M232" s="13">
        <f t="shared" si="28"/>
        <v>53.076676090193246</v>
      </c>
      <c r="N232" s="13">
        <f t="shared" si="29"/>
        <v>238.20197552448718</v>
      </c>
    </row>
    <row r="233" spans="6:14" x14ac:dyDescent="0.2">
      <c r="F233">
        <v>232</v>
      </c>
      <c r="G233" s="13">
        <f t="shared" si="24"/>
        <v>44.789263985465183</v>
      </c>
      <c r="H233" s="13">
        <f t="shared" si="30"/>
        <v>2672.7249733923345</v>
      </c>
      <c r="I233" s="13">
        <f t="shared" si="25"/>
        <v>56.309630250087316</v>
      </c>
      <c r="J233" s="13">
        <f t="shared" si="26"/>
        <v>238.20197552448718</v>
      </c>
      <c r="K233" s="13">
        <f t="shared" si="31"/>
        <v>44.767276929550249</v>
      </c>
      <c r="L233" s="13">
        <f t="shared" si="27"/>
        <v>1919.4712061085315</v>
      </c>
      <c r="M233" s="13">
        <f t="shared" si="28"/>
        <v>53.040859714500812</v>
      </c>
      <c r="N233" s="13">
        <f t="shared" si="29"/>
        <v>238.20197552448718</v>
      </c>
    </row>
    <row r="234" spans="6:14" x14ac:dyDescent="0.2">
      <c r="F234">
        <v>233</v>
      </c>
      <c r="G234" s="13">
        <f t="shared" si="24"/>
        <v>44.789263985465183</v>
      </c>
      <c r="H234" s="13">
        <f t="shared" si="30"/>
        <v>2672.7249733923345</v>
      </c>
      <c r="I234" s="13">
        <f t="shared" si="25"/>
        <v>56.260186618050312</v>
      </c>
      <c r="J234" s="13">
        <f t="shared" si="26"/>
        <v>238.20197552448718</v>
      </c>
      <c r="K234" s="13">
        <f t="shared" si="31"/>
        <v>44.767276929550249</v>
      </c>
      <c r="L234" s="13">
        <f t="shared" si="27"/>
        <v>1919.4712061085315</v>
      </c>
      <c r="M234" s="13">
        <f t="shared" si="28"/>
        <v>53.005350775509612</v>
      </c>
      <c r="N234" s="13">
        <f t="shared" si="29"/>
        <v>238.20197552448718</v>
      </c>
    </row>
    <row r="235" spans="6:14" x14ac:dyDescent="0.2">
      <c r="F235">
        <v>234</v>
      </c>
      <c r="G235" s="13">
        <f t="shared" si="24"/>
        <v>44.789263985465183</v>
      </c>
      <c r="H235" s="13">
        <f t="shared" si="30"/>
        <v>2672.7249733923345</v>
      </c>
      <c r="I235" s="13">
        <f t="shared" si="25"/>
        <v>56.211165581158923</v>
      </c>
      <c r="J235" s="13">
        <f t="shared" si="26"/>
        <v>238.20197552448718</v>
      </c>
      <c r="K235" s="13">
        <f t="shared" si="31"/>
        <v>44.767276929550249</v>
      </c>
      <c r="L235" s="13">
        <f t="shared" si="27"/>
        <v>1919.4712061085315</v>
      </c>
      <c r="M235" s="13">
        <f t="shared" si="28"/>
        <v>52.970145331723458</v>
      </c>
      <c r="N235" s="13">
        <f t="shared" si="29"/>
        <v>238.20197552448718</v>
      </c>
    </row>
    <row r="236" spans="6:14" x14ac:dyDescent="0.2">
      <c r="F236">
        <v>235</v>
      </c>
      <c r="G236" s="13">
        <f t="shared" si="24"/>
        <v>44.789263985465183</v>
      </c>
      <c r="H236" s="13">
        <f t="shared" si="30"/>
        <v>2672.7249733923345</v>
      </c>
      <c r="I236" s="13">
        <f t="shared" si="25"/>
        <v>56.162561744581502</v>
      </c>
      <c r="J236" s="13">
        <f t="shared" si="26"/>
        <v>238.20197552448718</v>
      </c>
      <c r="K236" s="13">
        <f t="shared" si="31"/>
        <v>44.767276929550249</v>
      </c>
      <c r="L236" s="13">
        <f t="shared" si="27"/>
        <v>1919.4712061085315</v>
      </c>
      <c r="M236" s="13">
        <f t="shared" si="28"/>
        <v>52.935239508735492</v>
      </c>
      <c r="N236" s="13">
        <f t="shared" si="29"/>
        <v>238.20197552448718</v>
      </c>
    </row>
    <row r="237" spans="6:14" x14ac:dyDescent="0.2">
      <c r="F237">
        <v>236</v>
      </c>
      <c r="G237" s="13">
        <f t="shared" si="24"/>
        <v>44.789263985465183</v>
      </c>
      <c r="H237" s="13">
        <f t="shared" si="30"/>
        <v>2672.7249733923345</v>
      </c>
      <c r="I237" s="13">
        <f t="shared" si="25"/>
        <v>56.11436980492423</v>
      </c>
      <c r="J237" s="13">
        <f t="shared" si="26"/>
        <v>238.20197552448718</v>
      </c>
      <c r="K237" s="13">
        <f t="shared" si="31"/>
        <v>44.767276929550249</v>
      </c>
      <c r="L237" s="13">
        <f t="shared" si="27"/>
        <v>1919.4712061085315</v>
      </c>
      <c r="M237" s="13">
        <f t="shared" si="28"/>
        <v>52.90062949780674</v>
      </c>
      <c r="N237" s="13">
        <f t="shared" si="29"/>
        <v>238.20197552448718</v>
      </c>
    </row>
    <row r="238" spans="6:14" x14ac:dyDescent="0.2">
      <c r="F238">
        <v>237</v>
      </c>
      <c r="G238" s="13">
        <f t="shared" si="24"/>
        <v>44.789263985465183</v>
      </c>
      <c r="H238" s="13">
        <f t="shared" si="30"/>
        <v>2672.7249733923345</v>
      </c>
      <c r="I238" s="13">
        <f t="shared" si="25"/>
        <v>56.066584548302039</v>
      </c>
      <c r="J238" s="13">
        <f t="shared" si="26"/>
        <v>238.20197552448718</v>
      </c>
      <c r="K238" s="13">
        <f t="shared" si="31"/>
        <v>44.767276929550249</v>
      </c>
      <c r="L238" s="13">
        <f t="shared" si="27"/>
        <v>1919.4712061085315</v>
      </c>
      <c r="M238" s="13">
        <f t="shared" si="28"/>
        <v>52.86631155448076</v>
      </c>
      <c r="N238" s="13">
        <f t="shared" si="29"/>
        <v>238.20197552448718</v>
      </c>
    </row>
    <row r="239" spans="6:14" x14ac:dyDescent="0.2">
      <c r="F239">
        <v>238</v>
      </c>
      <c r="G239" s="13">
        <f t="shared" si="24"/>
        <v>44.789263985465183</v>
      </c>
      <c r="H239" s="13">
        <f t="shared" si="30"/>
        <v>2672.7249733923345</v>
      </c>
      <c r="I239" s="13">
        <f t="shared" si="25"/>
        <v>56.019200848458183</v>
      </c>
      <c r="J239" s="13">
        <f t="shared" si="26"/>
        <v>238.20197552448718</v>
      </c>
      <c r="K239" s="13">
        <f t="shared" si="31"/>
        <v>44.767276929550249</v>
      </c>
      <c r="L239" s="13">
        <f t="shared" si="27"/>
        <v>1919.4712061085315</v>
      </c>
      <c r="M239" s="13">
        <f t="shared" si="28"/>
        <v>52.832281997233153</v>
      </c>
      <c r="N239" s="13">
        <f t="shared" si="29"/>
        <v>238.20197552448718</v>
      </c>
    </row>
    <row r="240" spans="6:14" x14ac:dyDescent="0.2">
      <c r="F240">
        <v>239</v>
      </c>
      <c r="G240" s="13">
        <f t="shared" si="24"/>
        <v>44.789263985465183</v>
      </c>
      <c r="H240" s="13">
        <f t="shared" si="30"/>
        <v>2672.7249733923345</v>
      </c>
      <c r="I240" s="13">
        <f t="shared" si="25"/>
        <v>55.972213664931019</v>
      </c>
      <c r="J240" s="13">
        <f t="shared" si="26"/>
        <v>238.20197552448718</v>
      </c>
      <c r="K240" s="13">
        <f t="shared" si="31"/>
        <v>44.767276929550249</v>
      </c>
      <c r="L240" s="13">
        <f t="shared" si="27"/>
        <v>1919.4712061085315</v>
      </c>
      <c r="M240" s="13">
        <f t="shared" si="28"/>
        <v>52.798537206154982</v>
      </c>
      <c r="N240" s="13">
        <f t="shared" si="29"/>
        <v>238.20197552448718</v>
      </c>
    </row>
    <row r="241" spans="6:14" x14ac:dyDescent="0.2">
      <c r="F241">
        <v>240</v>
      </c>
      <c r="G241" s="13">
        <f t="shared" si="24"/>
        <v>44.789263985465183</v>
      </c>
      <c r="H241" s="13">
        <f t="shared" si="30"/>
        <v>2672.7249733923345</v>
      </c>
      <c r="I241" s="13">
        <f t="shared" si="25"/>
        <v>55.925618041266574</v>
      </c>
      <c r="J241" s="13">
        <f t="shared" si="26"/>
        <v>238.20197552448718</v>
      </c>
      <c r="K241" s="13">
        <f t="shared" si="31"/>
        <v>44.767276929550249</v>
      </c>
      <c r="L241" s="13">
        <f t="shared" si="27"/>
        <v>1919.4712061085315</v>
      </c>
      <c r="M241" s="13">
        <f t="shared" si="28"/>
        <v>52.765073621669131</v>
      </c>
      <c r="N241" s="13">
        <f t="shared" si="29"/>
        <v>238.20197552448718</v>
      </c>
    </row>
    <row r="242" spans="6:14" x14ac:dyDescent="0.2">
      <c r="F242">
        <v>241</v>
      </c>
      <c r="G242" s="13">
        <f t="shared" si="24"/>
        <v>44.789263985465183</v>
      </c>
      <c r="H242" s="13">
        <f t="shared" si="30"/>
        <v>2672.7249733923345</v>
      </c>
      <c r="I242" s="13">
        <f t="shared" si="25"/>
        <v>55.879409103275698</v>
      </c>
      <c r="J242" s="13">
        <f t="shared" si="26"/>
        <v>238.20197552448718</v>
      </c>
      <c r="K242" s="13">
        <f t="shared" si="31"/>
        <v>44.767276929550249</v>
      </c>
      <c r="L242" s="13">
        <f t="shared" si="27"/>
        <v>1919.4712061085315</v>
      </c>
      <c r="M242" s="13">
        <f t="shared" si="28"/>
        <v>52.731887743278598</v>
      </c>
      <c r="N242" s="13">
        <f t="shared" si="29"/>
        <v>238.20197552448718</v>
      </c>
    </row>
    <row r="243" spans="6:14" x14ac:dyDescent="0.2">
      <c r="F243">
        <v>242</v>
      </c>
      <c r="G243" s="13">
        <f t="shared" si="24"/>
        <v>44.789263985465183</v>
      </c>
      <c r="H243" s="13">
        <f t="shared" si="30"/>
        <v>2672.7249733923345</v>
      </c>
      <c r="I243" s="13">
        <f t="shared" si="25"/>
        <v>55.833582057334333</v>
      </c>
      <c r="J243" s="13">
        <f t="shared" si="26"/>
        <v>238.20197552448718</v>
      </c>
      <c r="K243" s="13">
        <f t="shared" si="31"/>
        <v>44.767276929550249</v>
      </c>
      <c r="L243" s="13">
        <f t="shared" si="27"/>
        <v>1919.4712061085315</v>
      </c>
      <c r="M243" s="13">
        <f t="shared" si="28"/>
        <v>52.698976128345834</v>
      </c>
      <c r="N243" s="13">
        <f t="shared" si="29"/>
        <v>238.20197552448718</v>
      </c>
    </row>
    <row r="244" spans="6:14" x14ac:dyDescent="0.2">
      <c r="F244">
        <v>243</v>
      </c>
      <c r="G244" s="13">
        <f t="shared" si="24"/>
        <v>44.789263985465183</v>
      </c>
      <c r="H244" s="13">
        <f t="shared" si="30"/>
        <v>2672.7249733923345</v>
      </c>
      <c r="I244" s="13">
        <f t="shared" si="25"/>
        <v>55.788132188725818</v>
      </c>
      <c r="J244" s="13">
        <f t="shared" si="26"/>
        <v>238.20197552448718</v>
      </c>
      <c r="K244" s="13">
        <f t="shared" si="31"/>
        <v>44.767276929550249</v>
      </c>
      <c r="L244" s="13">
        <f t="shared" si="27"/>
        <v>1919.4712061085315</v>
      </c>
      <c r="M244" s="13">
        <f t="shared" si="28"/>
        <v>52.666335390902233</v>
      </c>
      <c r="N244" s="13">
        <f t="shared" si="29"/>
        <v>238.20197552448718</v>
      </c>
    </row>
    <row r="245" spans="6:14" x14ac:dyDescent="0.2">
      <c r="F245">
        <v>244</v>
      </c>
      <c r="G245" s="13">
        <f t="shared" si="24"/>
        <v>44.789263985465183</v>
      </c>
      <c r="H245" s="13">
        <f t="shared" si="30"/>
        <v>2672.7249733923345</v>
      </c>
      <c r="I245" s="13">
        <f t="shared" si="25"/>
        <v>55.743054860023932</v>
      </c>
      <c r="J245" s="13">
        <f t="shared" si="26"/>
        <v>238.20197552448718</v>
      </c>
      <c r="K245" s="13">
        <f t="shared" si="31"/>
        <v>44.767276929550249</v>
      </c>
      <c r="L245" s="13">
        <f t="shared" si="27"/>
        <v>1919.4712061085315</v>
      </c>
      <c r="M245" s="13">
        <f t="shared" si="28"/>
        <v>52.633962200486856</v>
      </c>
      <c r="N245" s="13">
        <f t="shared" si="29"/>
        <v>238.20197552448718</v>
      </c>
    </row>
    <row r="246" spans="6:14" x14ac:dyDescent="0.2">
      <c r="F246">
        <v>245</v>
      </c>
      <c r="G246" s="13">
        <f t="shared" si="24"/>
        <v>44.789263985465183</v>
      </c>
      <c r="H246" s="13">
        <f t="shared" si="30"/>
        <v>2672.7249733923345</v>
      </c>
      <c r="I246" s="13">
        <f t="shared" si="25"/>
        <v>55.698345509515526</v>
      </c>
      <c r="J246" s="13">
        <f t="shared" si="26"/>
        <v>238.20197552448718</v>
      </c>
      <c r="K246" s="13">
        <f t="shared" si="31"/>
        <v>44.767276929550249</v>
      </c>
      <c r="L246" s="13">
        <f t="shared" si="27"/>
        <v>1919.4712061085315</v>
      </c>
      <c r="M246" s="13">
        <f t="shared" si="28"/>
        <v>52.601853281013646</v>
      </c>
      <c r="N246" s="13">
        <f t="shared" si="29"/>
        <v>238.20197552448718</v>
      </c>
    </row>
    <row r="247" spans="6:14" x14ac:dyDescent="0.2">
      <c r="F247">
        <v>246</v>
      </c>
      <c r="G247" s="13">
        <f t="shared" si="24"/>
        <v>44.789263985465183</v>
      </c>
      <c r="H247" s="13">
        <f t="shared" si="30"/>
        <v>2672.7249733923345</v>
      </c>
      <c r="I247" s="13">
        <f t="shared" si="25"/>
        <v>55.653999649661664</v>
      </c>
      <c r="J247" s="13">
        <f t="shared" si="26"/>
        <v>238.20197552448718</v>
      </c>
      <c r="K247" s="13">
        <f t="shared" si="31"/>
        <v>44.767276929550249</v>
      </c>
      <c r="L247" s="13">
        <f t="shared" si="27"/>
        <v>1919.4712061085315</v>
      </c>
      <c r="M247" s="13">
        <f t="shared" si="28"/>
        <v>52.57000540966623</v>
      </c>
      <c r="N247" s="13">
        <f t="shared" si="29"/>
        <v>238.20197552448718</v>
      </c>
    </row>
    <row r="248" spans="6:14" x14ac:dyDescent="0.2">
      <c r="F248">
        <v>247</v>
      </c>
      <c r="G248" s="13">
        <f t="shared" si="24"/>
        <v>44.789263985465183</v>
      </c>
      <c r="H248" s="13">
        <f t="shared" si="30"/>
        <v>2672.7249733923345</v>
      </c>
      <c r="I248" s="13">
        <f t="shared" si="25"/>
        <v>55.61001286559609</v>
      </c>
      <c r="J248" s="13">
        <f t="shared" si="26"/>
        <v>238.20197552448718</v>
      </c>
      <c r="K248" s="13">
        <f t="shared" si="31"/>
        <v>44.767276929550249</v>
      </c>
      <c r="L248" s="13">
        <f t="shared" si="27"/>
        <v>1919.4712061085315</v>
      </c>
      <c r="M248" s="13">
        <f t="shared" si="28"/>
        <v>52.538415415819607</v>
      </c>
      <c r="N248" s="13">
        <f t="shared" si="29"/>
        <v>238.20197552448718</v>
      </c>
    </row>
    <row r="249" spans="6:14" x14ac:dyDescent="0.2">
      <c r="F249">
        <v>248</v>
      </c>
      <c r="G249" s="13">
        <f t="shared" si="24"/>
        <v>44.789263985465183</v>
      </c>
      <c r="H249" s="13">
        <f t="shared" si="30"/>
        <v>2672.7249733923345</v>
      </c>
      <c r="I249" s="13">
        <f t="shared" si="25"/>
        <v>55.566380813660082</v>
      </c>
      <c r="J249" s="13">
        <f t="shared" si="26"/>
        <v>238.20197552448718</v>
      </c>
      <c r="K249" s="13">
        <f t="shared" si="31"/>
        <v>44.767276929550249</v>
      </c>
      <c r="L249" s="13">
        <f t="shared" si="27"/>
        <v>1919.4712061085315</v>
      </c>
      <c r="M249" s="13">
        <f t="shared" si="28"/>
        <v>52.507080179987874</v>
      </c>
      <c r="N249" s="13">
        <f t="shared" si="29"/>
        <v>238.20197552448718</v>
      </c>
    </row>
    <row r="250" spans="6:14" x14ac:dyDescent="0.2">
      <c r="F250">
        <v>249</v>
      </c>
      <c r="G250" s="13">
        <f t="shared" si="24"/>
        <v>44.789263985465183</v>
      </c>
      <c r="H250" s="13">
        <f t="shared" si="30"/>
        <v>2672.7249733923345</v>
      </c>
      <c r="I250" s="13">
        <f t="shared" si="25"/>
        <v>55.523099219972551</v>
      </c>
      <c r="J250" s="13">
        <f t="shared" si="26"/>
        <v>238.20197552448718</v>
      </c>
      <c r="K250" s="13">
        <f t="shared" si="31"/>
        <v>44.767276929550249</v>
      </c>
      <c r="L250" s="13">
        <f t="shared" si="27"/>
        <v>1919.4712061085315</v>
      </c>
      <c r="M250" s="13">
        <f t="shared" si="28"/>
        <v>52.475996632797361</v>
      </c>
      <c r="N250" s="13">
        <f t="shared" si="29"/>
        <v>238.20197552448718</v>
      </c>
    </row>
    <row r="251" spans="6:14" x14ac:dyDescent="0.2">
      <c r="F251">
        <v>250</v>
      </c>
      <c r="G251" s="13">
        <f t="shared" si="24"/>
        <v>44.789263985465183</v>
      </c>
      <c r="H251" s="13">
        <f t="shared" si="30"/>
        <v>2672.7249733923345</v>
      </c>
      <c r="I251" s="13">
        <f t="shared" si="25"/>
        <v>55.480163879034521</v>
      </c>
      <c r="J251" s="13">
        <f t="shared" si="26"/>
        <v>238.20197552448718</v>
      </c>
      <c r="K251" s="13">
        <f t="shared" si="31"/>
        <v>44.767276929550249</v>
      </c>
      <c r="L251" s="13">
        <f t="shared" si="27"/>
        <v>1919.4712061085315</v>
      </c>
      <c r="M251" s="13">
        <f t="shared" si="28"/>
        <v>52.445161753984372</v>
      </c>
      <c r="N251" s="13">
        <f t="shared" si="29"/>
        <v>238.20197552448718</v>
      </c>
    </row>
    <row r="252" spans="6:14" x14ac:dyDescent="0.2">
      <c r="F252">
        <v>251</v>
      </c>
      <c r="G252" s="13">
        <f t="shared" si="24"/>
        <v>44.789263985465183</v>
      </c>
      <c r="H252" s="13">
        <f t="shared" si="30"/>
        <v>2672.7249733923345</v>
      </c>
      <c r="I252" s="13">
        <f t="shared" si="25"/>
        <v>55.437570652366915</v>
      </c>
      <c r="J252" s="13">
        <f t="shared" si="26"/>
        <v>238.20197552448718</v>
      </c>
      <c r="K252" s="13">
        <f t="shared" si="31"/>
        <v>44.767276929550249</v>
      </c>
      <c r="L252" s="13">
        <f t="shared" si="27"/>
        <v>1919.4712061085315</v>
      </c>
      <c r="M252" s="13">
        <f t="shared" si="28"/>
        <v>52.414572571416912</v>
      </c>
      <c r="N252" s="13">
        <f t="shared" si="29"/>
        <v>238.20197552448718</v>
      </c>
    </row>
    <row r="253" spans="6:14" x14ac:dyDescent="0.2">
      <c r="F253">
        <v>252</v>
      </c>
      <c r="G253" s="13">
        <f t="shared" si="24"/>
        <v>44.789263985465183</v>
      </c>
      <c r="H253" s="13">
        <f t="shared" si="30"/>
        <v>2672.7249733923345</v>
      </c>
      <c r="I253" s="13">
        <f t="shared" si="25"/>
        <v>55.395315467180794</v>
      </c>
      <c r="J253" s="13">
        <f t="shared" si="26"/>
        <v>238.20197552448718</v>
      </c>
      <c r="K253" s="13">
        <f t="shared" si="31"/>
        <v>44.767276929550249</v>
      </c>
      <c r="L253" s="13">
        <f t="shared" si="27"/>
        <v>1919.4712061085315</v>
      </c>
      <c r="M253" s="13">
        <f t="shared" si="28"/>
        <v>52.384226160139661</v>
      </c>
      <c r="N253" s="13">
        <f t="shared" si="29"/>
        <v>238.20197552448718</v>
      </c>
    </row>
    <row r="254" spans="6:14" x14ac:dyDescent="0.2">
      <c r="F254">
        <v>253</v>
      </c>
      <c r="G254" s="13">
        <f t="shared" si="24"/>
        <v>44.789263985465183</v>
      </c>
      <c r="H254" s="13">
        <f t="shared" si="30"/>
        <v>2672.7249733923345</v>
      </c>
      <c r="I254" s="13">
        <f t="shared" si="25"/>
        <v>55.353394315079157</v>
      </c>
      <c r="J254" s="13">
        <f t="shared" si="26"/>
        <v>238.20197552448718</v>
      </c>
      <c r="K254" s="13">
        <f t="shared" si="31"/>
        <v>44.767276929550249</v>
      </c>
      <c r="L254" s="13">
        <f t="shared" si="27"/>
        <v>1919.4712061085315</v>
      </c>
      <c r="M254" s="13">
        <f t="shared" si="28"/>
        <v>52.354119641441677</v>
      </c>
      <c r="N254" s="13">
        <f t="shared" si="29"/>
        <v>238.20197552448718</v>
      </c>
    </row>
    <row r="255" spans="6:14" x14ac:dyDescent="0.2">
      <c r="F255">
        <v>254</v>
      </c>
      <c r="G255" s="13">
        <f t="shared" si="24"/>
        <v>44.789263985465183</v>
      </c>
      <c r="H255" s="13">
        <f t="shared" si="30"/>
        <v>2672.7249733923345</v>
      </c>
      <c r="I255" s="13">
        <f t="shared" si="25"/>
        <v>55.311803250789339</v>
      </c>
      <c r="J255" s="13">
        <f t="shared" si="26"/>
        <v>238.20197552448718</v>
      </c>
      <c r="K255" s="13">
        <f t="shared" si="31"/>
        <v>44.767276929550249</v>
      </c>
      <c r="L255" s="13">
        <f t="shared" si="27"/>
        <v>1919.4712061085315</v>
      </c>
      <c r="M255" s="13">
        <f t="shared" si="28"/>
        <v>52.324250181946041</v>
      </c>
      <c r="N255" s="13">
        <f t="shared" si="29"/>
        <v>238.20197552448718</v>
      </c>
    </row>
    <row r="256" spans="6:14" x14ac:dyDescent="0.2">
      <c r="F256">
        <v>255</v>
      </c>
      <c r="G256" s="13">
        <f t="shared" si="24"/>
        <v>44.789263985465183</v>
      </c>
      <c r="H256" s="13">
        <f t="shared" si="30"/>
        <v>2672.7249733923345</v>
      </c>
      <c r="I256" s="13">
        <f t="shared" si="25"/>
        <v>55.270538390925317</v>
      </c>
      <c r="J256" s="13">
        <f t="shared" si="26"/>
        <v>238.20197552448718</v>
      </c>
      <c r="K256" s="13">
        <f t="shared" si="31"/>
        <v>44.767276929550249</v>
      </c>
      <c r="L256" s="13">
        <f t="shared" si="27"/>
        <v>1919.4712061085315</v>
      </c>
      <c r="M256" s="13">
        <f t="shared" si="28"/>
        <v>52.294614992720959</v>
      </c>
      <c r="N256" s="13">
        <f t="shared" si="29"/>
        <v>238.20197552448718</v>
      </c>
    </row>
    <row r="257" spans="6:14" x14ac:dyDescent="0.2">
      <c r="F257">
        <v>256</v>
      </c>
      <c r="G257" s="13">
        <f t="shared" si="24"/>
        <v>44.789263985465183</v>
      </c>
      <c r="H257" s="13">
        <f t="shared" si="30"/>
        <v>2672.7249733923345</v>
      </c>
      <c r="I257" s="13">
        <f t="shared" si="25"/>
        <v>55.22959591277899</v>
      </c>
      <c r="J257" s="13">
        <f t="shared" si="26"/>
        <v>238.20197552448718</v>
      </c>
      <c r="K257" s="13">
        <f t="shared" si="31"/>
        <v>44.767276929550249</v>
      </c>
      <c r="L257" s="13">
        <f t="shared" si="27"/>
        <v>1919.4712061085315</v>
      </c>
      <c r="M257" s="13">
        <f t="shared" si="28"/>
        <v>52.265211328411702</v>
      </c>
      <c r="N257" s="13">
        <f t="shared" si="29"/>
        <v>238.20197552448718</v>
      </c>
    </row>
    <row r="258" spans="6:14" x14ac:dyDescent="0.2">
      <c r="F258">
        <v>257</v>
      </c>
      <c r="G258" s="13">
        <f t="shared" ref="G258:G321" si="32">SUM($B$13:$B$17)</f>
        <v>44.789263985465183</v>
      </c>
      <c r="H258" s="13">
        <f t="shared" si="30"/>
        <v>2672.7249733923345</v>
      </c>
      <c r="I258" s="13">
        <f t="shared" ref="I258:I321" si="33">H258/F258+G258</f>
        <v>55.188972053139636</v>
      </c>
      <c r="J258" s="13">
        <f t="shared" ref="J258:J321" si="34">$B$18+$B$17+$B$14+$B$13</f>
        <v>238.20197552448718</v>
      </c>
      <c r="K258" s="13">
        <f t="shared" si="31"/>
        <v>44.767276929550249</v>
      </c>
      <c r="L258" s="13">
        <f t="shared" ref="L258:L321" si="35">$C$9+$C$10</f>
        <v>1919.4712061085315</v>
      </c>
      <c r="M258" s="13">
        <f t="shared" ref="M258:M321" si="36">L258/F258+K258</f>
        <v>52.236036486392784</v>
      </c>
      <c r="N258" s="13">
        <f t="shared" ref="N258:N321" si="37">$C$18+$C$17+$C$14+$C$13</f>
        <v>238.20197552448718</v>
      </c>
    </row>
    <row r="259" spans="6:14" x14ac:dyDescent="0.2">
      <c r="F259">
        <v>258</v>
      </c>
      <c r="G259" s="13">
        <f t="shared" si="32"/>
        <v>44.789263985465183</v>
      </c>
      <c r="H259" s="13">
        <f t="shared" ref="H259:H322" si="38">SUM($B$9:$B$12)</f>
        <v>2672.7249733923345</v>
      </c>
      <c r="I259" s="13">
        <f t="shared" si="33"/>
        <v>55.148663107140898</v>
      </c>
      <c r="J259" s="13">
        <f t="shared" si="34"/>
        <v>238.20197552448718</v>
      </c>
      <c r="K259" s="13">
        <f t="shared" ref="K259:K322" si="39">SUM($C$13:$C$14,$C$16:$C$17)</f>
        <v>44.767276929550249</v>
      </c>
      <c r="L259" s="13">
        <f t="shared" si="35"/>
        <v>1919.4712061085315</v>
      </c>
      <c r="M259" s="13">
        <f t="shared" si="36"/>
        <v>52.207087805939906</v>
      </c>
      <c r="N259" s="13">
        <f t="shared" si="37"/>
        <v>238.20197552448718</v>
      </c>
    </row>
    <row r="260" spans="6:14" x14ac:dyDescent="0.2">
      <c r="F260">
        <v>259</v>
      </c>
      <c r="G260" s="13">
        <f t="shared" si="32"/>
        <v>44.789263985465183</v>
      </c>
      <c r="H260" s="13">
        <f t="shared" si="38"/>
        <v>2672.7249733923345</v>
      </c>
      <c r="I260" s="13">
        <f t="shared" si="33"/>
        <v>55.108665427134426</v>
      </c>
      <c r="J260" s="13">
        <f t="shared" si="34"/>
        <v>238.20197552448718</v>
      </c>
      <c r="K260" s="13">
        <f t="shared" si="39"/>
        <v>44.767276929550249</v>
      </c>
      <c r="L260" s="13">
        <f t="shared" si="35"/>
        <v>1919.4712061085315</v>
      </c>
      <c r="M260" s="13">
        <f t="shared" si="36"/>
        <v>52.178362667421027</v>
      </c>
      <c r="N260" s="13">
        <f t="shared" si="37"/>
        <v>238.20197552448718</v>
      </c>
    </row>
    <row r="261" spans="6:14" x14ac:dyDescent="0.2">
      <c r="F261">
        <v>260</v>
      </c>
      <c r="G261" s="13">
        <f t="shared" si="32"/>
        <v>44.789263985465183</v>
      </c>
      <c r="H261" s="13">
        <f t="shared" si="38"/>
        <v>2672.7249733923345</v>
      </c>
      <c r="I261" s="13">
        <f t="shared" si="33"/>
        <v>55.068975421589549</v>
      </c>
      <c r="J261" s="13">
        <f t="shared" si="34"/>
        <v>238.20197552448718</v>
      </c>
      <c r="K261" s="13">
        <f t="shared" si="39"/>
        <v>44.767276929550249</v>
      </c>
      <c r="L261" s="13">
        <f t="shared" si="35"/>
        <v>1919.4712061085315</v>
      </c>
      <c r="M261" s="13">
        <f t="shared" si="36"/>
        <v>52.149858491506137</v>
      </c>
      <c r="N261" s="13">
        <f t="shared" si="37"/>
        <v>238.20197552448718</v>
      </c>
    </row>
    <row r="262" spans="6:14" x14ac:dyDescent="0.2">
      <c r="F262">
        <v>261</v>
      </c>
      <c r="G262" s="13">
        <f t="shared" si="32"/>
        <v>44.789263985465183</v>
      </c>
      <c r="H262" s="13">
        <f t="shared" si="38"/>
        <v>2672.7249733923345</v>
      </c>
      <c r="I262" s="13">
        <f t="shared" si="33"/>
        <v>55.029589554018187</v>
      </c>
      <c r="J262" s="13">
        <f t="shared" si="34"/>
        <v>238.20197552448718</v>
      </c>
      <c r="K262" s="13">
        <f t="shared" si="39"/>
        <v>44.767276929550249</v>
      </c>
      <c r="L262" s="13">
        <f t="shared" si="35"/>
        <v>1919.4712061085315</v>
      </c>
      <c r="M262" s="13">
        <f t="shared" si="36"/>
        <v>52.121572738395201</v>
      </c>
      <c r="N262" s="13">
        <f t="shared" si="37"/>
        <v>238.20197552448718</v>
      </c>
    </row>
    <row r="263" spans="6:14" x14ac:dyDescent="0.2">
      <c r="F263">
        <v>262</v>
      </c>
      <c r="G263" s="13">
        <f t="shared" si="32"/>
        <v>44.789263985465183</v>
      </c>
      <c r="H263" s="13">
        <f t="shared" si="38"/>
        <v>2672.7249733923345</v>
      </c>
      <c r="I263" s="13">
        <f t="shared" si="33"/>
        <v>54.990504341924478</v>
      </c>
      <c r="J263" s="13">
        <f t="shared" si="34"/>
        <v>238.20197552448718</v>
      </c>
      <c r="K263" s="13">
        <f t="shared" si="39"/>
        <v>44.767276929550249</v>
      </c>
      <c r="L263" s="13">
        <f t="shared" si="35"/>
        <v>1919.4712061085315</v>
      </c>
      <c r="M263" s="13">
        <f t="shared" si="36"/>
        <v>52.09350290706373</v>
      </c>
      <c r="N263" s="13">
        <f t="shared" si="37"/>
        <v>238.20197552448718</v>
      </c>
    </row>
    <row r="264" spans="6:14" x14ac:dyDescent="0.2">
      <c r="F264">
        <v>263</v>
      </c>
      <c r="G264" s="13">
        <f t="shared" si="32"/>
        <v>44.789263985465183</v>
      </c>
      <c r="H264" s="13">
        <f t="shared" si="38"/>
        <v>2672.7249733923345</v>
      </c>
      <c r="I264" s="13">
        <f t="shared" si="33"/>
        <v>54.951716355778245</v>
      </c>
      <c r="J264" s="13">
        <f t="shared" si="34"/>
        <v>238.20197552448718</v>
      </c>
      <c r="K264" s="13">
        <f t="shared" si="39"/>
        <v>44.767276929550249</v>
      </c>
      <c r="L264" s="13">
        <f t="shared" si="35"/>
        <v>1919.4712061085315</v>
      </c>
      <c r="M264" s="13">
        <f t="shared" si="36"/>
        <v>52.065646534525655</v>
      </c>
      <c r="N264" s="13">
        <f t="shared" si="37"/>
        <v>238.20197552448718</v>
      </c>
    </row>
    <row r="265" spans="6:14" x14ac:dyDescent="0.2">
      <c r="F265">
        <v>264</v>
      </c>
      <c r="G265" s="13">
        <f t="shared" si="32"/>
        <v>44.789263985465183</v>
      </c>
      <c r="H265" s="13">
        <f t="shared" si="38"/>
        <v>2672.7249733923345</v>
      </c>
      <c r="I265" s="13">
        <f t="shared" si="33"/>
        <v>54.913222218011903</v>
      </c>
      <c r="J265" s="13">
        <f t="shared" si="34"/>
        <v>238.20197552448718</v>
      </c>
      <c r="K265" s="13">
        <f t="shared" si="39"/>
        <v>44.767276929550249</v>
      </c>
      <c r="L265" s="13">
        <f t="shared" si="35"/>
        <v>1919.4712061085315</v>
      </c>
      <c r="M265" s="13">
        <f t="shared" si="36"/>
        <v>52.038001195112869</v>
      </c>
      <c r="N265" s="13">
        <f t="shared" si="37"/>
        <v>238.20197552448718</v>
      </c>
    </row>
    <row r="266" spans="6:14" x14ac:dyDescent="0.2">
      <c r="F266">
        <v>265</v>
      </c>
      <c r="G266" s="13">
        <f t="shared" si="32"/>
        <v>44.789263985465183</v>
      </c>
      <c r="H266" s="13">
        <f t="shared" si="38"/>
        <v>2672.7249733923345</v>
      </c>
      <c r="I266" s="13">
        <f t="shared" si="33"/>
        <v>54.875018602040029</v>
      </c>
      <c r="J266" s="13">
        <f t="shared" si="34"/>
        <v>238.20197552448718</v>
      </c>
      <c r="K266" s="13">
        <f t="shared" si="39"/>
        <v>44.767276929550249</v>
      </c>
      <c r="L266" s="13">
        <f t="shared" si="35"/>
        <v>1919.4712061085315</v>
      </c>
      <c r="M266" s="13">
        <f t="shared" si="36"/>
        <v>52.010564499771121</v>
      </c>
      <c r="N266" s="13">
        <f t="shared" si="37"/>
        <v>238.20197552448718</v>
      </c>
    </row>
    <row r="267" spans="6:14" x14ac:dyDescent="0.2">
      <c r="F267">
        <v>266</v>
      </c>
      <c r="G267" s="13">
        <f t="shared" si="32"/>
        <v>44.789263985465183</v>
      </c>
      <c r="H267" s="13">
        <f t="shared" si="38"/>
        <v>2672.7249733923345</v>
      </c>
      <c r="I267" s="13">
        <f t="shared" si="33"/>
        <v>54.837102231301031</v>
      </c>
      <c r="J267" s="13">
        <f t="shared" si="34"/>
        <v>238.20197552448718</v>
      </c>
      <c r="K267" s="13">
        <f t="shared" si="39"/>
        <v>44.767276929550249</v>
      </c>
      <c r="L267" s="13">
        <f t="shared" si="35"/>
        <v>1919.4712061085315</v>
      </c>
      <c r="M267" s="13">
        <f t="shared" si="36"/>
        <v>51.983334095371795</v>
      </c>
      <c r="N267" s="13">
        <f t="shared" si="37"/>
        <v>238.20197552448718</v>
      </c>
    </row>
    <row r="268" spans="6:14" x14ac:dyDescent="0.2">
      <c r="F268">
        <v>267</v>
      </c>
      <c r="G268" s="13">
        <f t="shared" si="32"/>
        <v>44.789263985465183</v>
      </c>
      <c r="H268" s="13">
        <f t="shared" si="38"/>
        <v>2672.7249733923345</v>
      </c>
      <c r="I268" s="13">
        <f t="shared" si="33"/>
        <v>54.799469878320366</v>
      </c>
      <c r="J268" s="13">
        <f t="shared" si="34"/>
        <v>238.20197552448718</v>
      </c>
      <c r="K268" s="13">
        <f t="shared" si="39"/>
        <v>44.767276929550249</v>
      </c>
      <c r="L268" s="13">
        <f t="shared" si="35"/>
        <v>1919.4712061085315</v>
      </c>
      <c r="M268" s="13">
        <f t="shared" si="36"/>
        <v>51.95630766403913</v>
      </c>
      <c r="N268" s="13">
        <f t="shared" si="37"/>
        <v>238.20197552448718</v>
      </c>
    </row>
    <row r="269" spans="6:14" x14ac:dyDescent="0.2">
      <c r="F269">
        <v>268</v>
      </c>
      <c r="G269" s="13">
        <f t="shared" si="32"/>
        <v>44.789263985465183</v>
      </c>
      <c r="H269" s="13">
        <f t="shared" si="38"/>
        <v>2672.7249733923345</v>
      </c>
      <c r="I269" s="13">
        <f t="shared" si="33"/>
        <v>54.762118363794791</v>
      </c>
      <c r="J269" s="13">
        <f t="shared" si="34"/>
        <v>238.20197552448718</v>
      </c>
      <c r="K269" s="13">
        <f t="shared" si="39"/>
        <v>44.767276929550249</v>
      </c>
      <c r="L269" s="13">
        <f t="shared" si="35"/>
        <v>1919.4712061085315</v>
      </c>
      <c r="M269" s="13">
        <f t="shared" si="36"/>
        <v>51.929482922492532</v>
      </c>
      <c r="N269" s="13">
        <f t="shared" si="37"/>
        <v>238.20197552448718</v>
      </c>
    </row>
    <row r="270" spans="6:14" x14ac:dyDescent="0.2">
      <c r="F270">
        <v>269</v>
      </c>
      <c r="G270" s="13">
        <f t="shared" si="32"/>
        <v>44.789263985465183</v>
      </c>
      <c r="H270" s="13">
        <f t="shared" si="38"/>
        <v>2672.7249733923345</v>
      </c>
      <c r="I270" s="13">
        <f t="shared" si="33"/>
        <v>54.725044555696911</v>
      </c>
      <c r="J270" s="13">
        <f t="shared" si="34"/>
        <v>238.20197552448718</v>
      </c>
      <c r="K270" s="13">
        <f t="shared" si="39"/>
        <v>44.767276929550249</v>
      </c>
      <c r="L270" s="13">
        <f t="shared" si="35"/>
        <v>1919.4712061085315</v>
      </c>
      <c r="M270" s="13">
        <f t="shared" si="36"/>
        <v>51.902857621403527</v>
      </c>
      <c r="N270" s="13">
        <f t="shared" si="37"/>
        <v>238.20197552448718</v>
      </c>
    </row>
    <row r="271" spans="6:14" x14ac:dyDescent="0.2">
      <c r="F271">
        <v>270</v>
      </c>
      <c r="G271" s="13">
        <f t="shared" si="32"/>
        <v>44.789263985465183</v>
      </c>
      <c r="H271" s="13">
        <f t="shared" si="38"/>
        <v>2672.7249733923345</v>
      </c>
      <c r="I271" s="13">
        <f t="shared" si="33"/>
        <v>54.688245368399755</v>
      </c>
      <c r="J271" s="13">
        <f t="shared" si="34"/>
        <v>238.20197552448718</v>
      </c>
      <c r="K271" s="13">
        <f t="shared" si="39"/>
        <v>44.767276929550249</v>
      </c>
      <c r="L271" s="13">
        <f t="shared" si="35"/>
        <v>1919.4712061085315</v>
      </c>
      <c r="M271" s="13">
        <f t="shared" si="36"/>
        <v>51.876429544767035</v>
      </c>
      <c r="N271" s="13">
        <f t="shared" si="37"/>
        <v>238.20197552448718</v>
      </c>
    </row>
    <row r="272" spans="6:14" x14ac:dyDescent="0.2">
      <c r="F272">
        <v>271</v>
      </c>
      <c r="G272" s="13">
        <f t="shared" si="32"/>
        <v>44.789263985465183</v>
      </c>
      <c r="H272" s="13">
        <f t="shared" si="38"/>
        <v>2672.7249733923345</v>
      </c>
      <c r="I272" s="13">
        <f t="shared" si="33"/>
        <v>54.651717761820663</v>
      </c>
      <c r="J272" s="13">
        <f t="shared" si="34"/>
        <v>238.20197552448718</v>
      </c>
      <c r="K272" s="13">
        <f t="shared" si="39"/>
        <v>44.767276929550249</v>
      </c>
      <c r="L272" s="13">
        <f t="shared" si="35"/>
        <v>1919.4712061085315</v>
      </c>
      <c r="M272" s="13">
        <f t="shared" si="36"/>
        <v>51.850196509286526</v>
      </c>
      <c r="N272" s="13">
        <f t="shared" si="37"/>
        <v>238.20197552448718</v>
      </c>
    </row>
    <row r="273" spans="6:14" x14ac:dyDescent="0.2">
      <c r="F273">
        <v>272</v>
      </c>
      <c r="G273" s="13">
        <f t="shared" si="32"/>
        <v>44.789263985465183</v>
      </c>
      <c r="H273" s="13">
        <f t="shared" si="38"/>
        <v>2672.7249733923345</v>
      </c>
      <c r="I273" s="13">
        <f t="shared" si="33"/>
        <v>54.61545874058406</v>
      </c>
      <c r="J273" s="13">
        <f t="shared" si="34"/>
        <v>238.20197552448718</v>
      </c>
      <c r="K273" s="13">
        <f t="shared" si="39"/>
        <v>44.767276929550249</v>
      </c>
      <c r="L273" s="13">
        <f t="shared" si="35"/>
        <v>1919.4712061085315</v>
      </c>
      <c r="M273" s="13">
        <f t="shared" si="36"/>
        <v>51.824156363772794</v>
      </c>
      <c r="N273" s="13">
        <f t="shared" si="37"/>
        <v>238.20197552448718</v>
      </c>
    </row>
    <row r="274" spans="6:14" x14ac:dyDescent="0.2">
      <c r="F274">
        <v>273</v>
      </c>
      <c r="G274" s="13">
        <f t="shared" si="32"/>
        <v>44.789263985465183</v>
      </c>
      <c r="H274" s="13">
        <f t="shared" si="38"/>
        <v>2672.7249733923345</v>
      </c>
      <c r="I274" s="13">
        <f t="shared" si="33"/>
        <v>54.579465353202671</v>
      </c>
      <c r="J274" s="13">
        <f t="shared" si="34"/>
        <v>238.20197552448718</v>
      </c>
      <c r="K274" s="13">
        <f t="shared" si="39"/>
        <v>44.767276929550249</v>
      </c>
      <c r="L274" s="13">
        <f t="shared" si="35"/>
        <v>1919.4712061085315</v>
      </c>
      <c r="M274" s="13">
        <f t="shared" si="36"/>
        <v>51.798306988555858</v>
      </c>
      <c r="N274" s="13">
        <f t="shared" si="37"/>
        <v>238.20197552448718</v>
      </c>
    </row>
    <row r="275" spans="6:14" x14ac:dyDescent="0.2">
      <c r="F275">
        <v>274</v>
      </c>
      <c r="G275" s="13">
        <f t="shared" si="32"/>
        <v>44.789263985465183</v>
      </c>
      <c r="H275" s="13">
        <f t="shared" si="38"/>
        <v>2672.7249733923345</v>
      </c>
      <c r="I275" s="13">
        <f t="shared" si="33"/>
        <v>54.543734691276626</v>
      </c>
      <c r="J275" s="13">
        <f t="shared" si="34"/>
        <v>238.20197552448718</v>
      </c>
      <c r="K275" s="13">
        <f t="shared" si="39"/>
        <v>44.767276929550249</v>
      </c>
      <c r="L275" s="13">
        <f t="shared" si="35"/>
        <v>1919.4712061085315</v>
      </c>
      <c r="M275" s="13">
        <f t="shared" si="36"/>
        <v>51.772646294909855</v>
      </c>
      <c r="N275" s="13">
        <f t="shared" si="37"/>
        <v>238.20197552448718</v>
      </c>
    </row>
    <row r="276" spans="6:14" x14ac:dyDescent="0.2">
      <c r="F276">
        <v>275</v>
      </c>
      <c r="G276" s="13">
        <f t="shared" si="32"/>
        <v>44.789263985465183</v>
      </c>
      <c r="H276" s="13">
        <f t="shared" si="38"/>
        <v>2672.7249733923345</v>
      </c>
      <c r="I276" s="13">
        <f t="shared" si="33"/>
        <v>54.508263888710033</v>
      </c>
      <c r="J276" s="13">
        <f t="shared" si="34"/>
        <v>238.20197552448718</v>
      </c>
      <c r="K276" s="13">
        <f t="shared" si="39"/>
        <v>44.767276929550249</v>
      </c>
      <c r="L276" s="13">
        <f t="shared" si="35"/>
        <v>1919.4712061085315</v>
      </c>
      <c r="M276" s="13">
        <f t="shared" si="36"/>
        <v>51.747172224490363</v>
      </c>
      <c r="N276" s="13">
        <f t="shared" si="37"/>
        <v>238.20197552448718</v>
      </c>
    </row>
    <row r="277" spans="6:14" x14ac:dyDescent="0.2">
      <c r="F277">
        <v>276</v>
      </c>
      <c r="G277" s="13">
        <f t="shared" si="32"/>
        <v>44.789263985465183</v>
      </c>
      <c r="H277" s="13">
        <f t="shared" si="38"/>
        <v>2672.7249733923345</v>
      </c>
      <c r="I277" s="13">
        <f t="shared" si="33"/>
        <v>54.473050120944656</v>
      </c>
      <c r="J277" s="13">
        <f t="shared" si="34"/>
        <v>238.20197552448718</v>
      </c>
      <c r="K277" s="13">
        <f t="shared" si="39"/>
        <v>44.767276929550249</v>
      </c>
      <c r="L277" s="13">
        <f t="shared" si="35"/>
        <v>1919.4712061085315</v>
      </c>
      <c r="M277" s="13">
        <f t="shared" si="36"/>
        <v>51.721882748784061</v>
      </c>
      <c r="N277" s="13">
        <f t="shared" si="37"/>
        <v>238.20197552448718</v>
      </c>
    </row>
    <row r="278" spans="6:14" x14ac:dyDescent="0.2">
      <c r="F278">
        <v>277</v>
      </c>
      <c r="G278" s="13">
        <f t="shared" si="32"/>
        <v>44.789263985465183</v>
      </c>
      <c r="H278" s="13">
        <f t="shared" si="38"/>
        <v>2672.7249733923345</v>
      </c>
      <c r="I278" s="13">
        <f t="shared" si="33"/>
        <v>54.438090604210075</v>
      </c>
      <c r="J278" s="13">
        <f t="shared" si="34"/>
        <v>238.20197552448718</v>
      </c>
      <c r="K278" s="13">
        <f t="shared" si="39"/>
        <v>44.767276929550249</v>
      </c>
      <c r="L278" s="13">
        <f t="shared" si="35"/>
        <v>1919.4712061085315</v>
      </c>
      <c r="M278" s="13">
        <f t="shared" si="36"/>
        <v>51.696775868570221</v>
      </c>
      <c r="N278" s="13">
        <f t="shared" si="37"/>
        <v>238.20197552448718</v>
      </c>
    </row>
    <row r="279" spans="6:14" x14ac:dyDescent="0.2">
      <c r="F279">
        <v>278</v>
      </c>
      <c r="G279" s="13">
        <f t="shared" si="32"/>
        <v>44.789263985465183</v>
      </c>
      <c r="H279" s="13">
        <f t="shared" si="38"/>
        <v>2672.7249733923345</v>
      </c>
      <c r="I279" s="13">
        <f t="shared" si="33"/>
        <v>54.403382594790131</v>
      </c>
      <c r="J279" s="13">
        <f t="shared" si="34"/>
        <v>238.20197552448718</v>
      </c>
      <c r="K279" s="13">
        <f t="shared" si="39"/>
        <v>44.767276929550249</v>
      </c>
      <c r="L279" s="13">
        <f t="shared" si="35"/>
        <v>1919.4712061085315</v>
      </c>
      <c r="M279" s="13">
        <f t="shared" si="36"/>
        <v>51.671849613393888</v>
      </c>
      <c r="N279" s="13">
        <f t="shared" si="37"/>
        <v>238.20197552448718</v>
      </c>
    </row>
    <row r="280" spans="6:14" x14ac:dyDescent="0.2">
      <c r="F280">
        <v>279</v>
      </c>
      <c r="G280" s="13">
        <f t="shared" si="32"/>
        <v>44.789263985465183</v>
      </c>
      <c r="H280" s="13">
        <f t="shared" si="38"/>
        <v>2672.7249733923345</v>
      </c>
      <c r="I280" s="13">
        <f t="shared" si="33"/>
        <v>54.368923388305092</v>
      </c>
      <c r="J280" s="13">
        <f t="shared" si="34"/>
        <v>238.20197552448718</v>
      </c>
      <c r="K280" s="13">
        <f t="shared" si="39"/>
        <v>44.767276929550249</v>
      </c>
      <c r="L280" s="13">
        <f t="shared" si="35"/>
        <v>1919.4712061085315</v>
      </c>
      <c r="M280" s="13">
        <f t="shared" si="36"/>
        <v>51.64710204105036</v>
      </c>
      <c r="N280" s="13">
        <f t="shared" si="37"/>
        <v>238.20197552448718</v>
      </c>
    </row>
    <row r="281" spans="6:14" x14ac:dyDescent="0.2">
      <c r="F281">
        <v>280</v>
      </c>
      <c r="G281" s="13">
        <f t="shared" si="32"/>
        <v>44.789263985465183</v>
      </c>
      <c r="H281" s="13">
        <f t="shared" si="38"/>
        <v>2672.7249733923345</v>
      </c>
      <c r="I281" s="13">
        <f t="shared" si="33"/>
        <v>54.334710319009233</v>
      </c>
      <c r="J281" s="13">
        <f t="shared" si="34"/>
        <v>238.20197552448718</v>
      </c>
      <c r="K281" s="13">
        <f t="shared" si="39"/>
        <v>44.767276929550249</v>
      </c>
      <c r="L281" s="13">
        <f t="shared" si="35"/>
        <v>1919.4712061085315</v>
      </c>
      <c r="M281" s="13">
        <f t="shared" si="36"/>
        <v>51.622531237080722</v>
      </c>
      <c r="N281" s="13">
        <f t="shared" si="37"/>
        <v>238.20197552448718</v>
      </c>
    </row>
    <row r="282" spans="6:14" x14ac:dyDescent="0.2">
      <c r="F282">
        <v>281</v>
      </c>
      <c r="G282" s="13">
        <f t="shared" si="32"/>
        <v>44.789263985465183</v>
      </c>
      <c r="H282" s="13">
        <f t="shared" si="38"/>
        <v>2672.7249733923345</v>
      </c>
      <c r="I282" s="13">
        <f t="shared" si="33"/>
        <v>54.300740759103384</v>
      </c>
      <c r="J282" s="13">
        <f t="shared" si="34"/>
        <v>238.20197552448718</v>
      </c>
      <c r="K282" s="13">
        <f t="shared" si="39"/>
        <v>44.767276929550249</v>
      </c>
      <c r="L282" s="13">
        <f t="shared" si="35"/>
        <v>1919.4712061085315</v>
      </c>
      <c r="M282" s="13">
        <f t="shared" si="36"/>
        <v>51.598135314278117</v>
      </c>
      <c r="N282" s="13">
        <f t="shared" si="37"/>
        <v>238.20197552448718</v>
      </c>
    </row>
    <row r="283" spans="6:14" x14ac:dyDescent="0.2">
      <c r="F283">
        <v>282</v>
      </c>
      <c r="G283" s="13">
        <f t="shared" si="32"/>
        <v>44.789263985465183</v>
      </c>
      <c r="H283" s="13">
        <f t="shared" si="38"/>
        <v>2672.7249733923345</v>
      </c>
      <c r="I283" s="13">
        <f t="shared" si="33"/>
        <v>54.267012118062112</v>
      </c>
      <c r="J283" s="13">
        <f t="shared" si="34"/>
        <v>238.20197552448718</v>
      </c>
      <c r="K283" s="13">
        <f t="shared" si="39"/>
        <v>44.767276929550249</v>
      </c>
      <c r="L283" s="13">
        <f t="shared" si="35"/>
        <v>1919.4712061085315</v>
      </c>
      <c r="M283" s="13">
        <f t="shared" si="36"/>
        <v>51.573912412204614</v>
      </c>
      <c r="N283" s="13">
        <f t="shared" si="37"/>
        <v>238.20197552448718</v>
      </c>
    </row>
    <row r="284" spans="6:14" x14ac:dyDescent="0.2">
      <c r="F284">
        <v>283</v>
      </c>
      <c r="G284" s="13">
        <f t="shared" si="32"/>
        <v>44.789263985465183</v>
      </c>
      <c r="H284" s="13">
        <f t="shared" si="38"/>
        <v>2672.7249733923345</v>
      </c>
      <c r="I284" s="13">
        <f t="shared" si="33"/>
        <v>54.233521841975197</v>
      </c>
      <c r="J284" s="13">
        <f t="shared" si="34"/>
        <v>238.20197552448718</v>
      </c>
      <c r="K284" s="13">
        <f t="shared" si="39"/>
        <v>44.767276929550249</v>
      </c>
      <c r="L284" s="13">
        <f t="shared" si="35"/>
        <v>1919.4712061085315</v>
      </c>
      <c r="M284" s="13">
        <f t="shared" si="36"/>
        <v>51.549860696718206</v>
      </c>
      <c r="N284" s="13">
        <f t="shared" si="37"/>
        <v>238.20197552448718</v>
      </c>
    </row>
    <row r="285" spans="6:14" x14ac:dyDescent="0.2">
      <c r="F285">
        <v>284</v>
      </c>
      <c r="G285" s="13">
        <f t="shared" si="32"/>
        <v>44.789263985465183</v>
      </c>
      <c r="H285" s="13">
        <f t="shared" si="38"/>
        <v>2672.7249733923345</v>
      </c>
      <c r="I285" s="13">
        <f t="shared" si="33"/>
        <v>54.200267412902981</v>
      </c>
      <c r="J285" s="13">
        <f t="shared" si="34"/>
        <v>238.20197552448718</v>
      </c>
      <c r="K285" s="13">
        <f t="shared" si="39"/>
        <v>44.767276929550249</v>
      </c>
      <c r="L285" s="13">
        <f t="shared" si="35"/>
        <v>1919.4712061085315</v>
      </c>
      <c r="M285" s="13">
        <f t="shared" si="36"/>
        <v>51.525978359509864</v>
      </c>
      <c r="N285" s="13">
        <f t="shared" si="37"/>
        <v>238.20197552448718</v>
      </c>
    </row>
    <row r="286" spans="6:14" x14ac:dyDescent="0.2">
      <c r="F286">
        <v>285</v>
      </c>
      <c r="G286" s="13">
        <f t="shared" si="32"/>
        <v>44.789263985465183</v>
      </c>
      <c r="H286" s="13">
        <f t="shared" si="38"/>
        <v>2672.7249733923345</v>
      </c>
      <c r="I286" s="13">
        <f t="shared" si="33"/>
        <v>54.167246348245307</v>
      </c>
      <c r="J286" s="13">
        <f t="shared" si="34"/>
        <v>238.20197552448718</v>
      </c>
      <c r="K286" s="13">
        <f t="shared" si="39"/>
        <v>44.767276929550249</v>
      </c>
      <c r="L286" s="13">
        <f t="shared" si="35"/>
        <v>1919.4712061085315</v>
      </c>
      <c r="M286" s="13">
        <f t="shared" si="36"/>
        <v>51.502263617650357</v>
      </c>
      <c r="N286" s="13">
        <f t="shared" si="37"/>
        <v>238.20197552448718</v>
      </c>
    </row>
    <row r="287" spans="6:14" x14ac:dyDescent="0.2">
      <c r="F287">
        <v>286</v>
      </c>
      <c r="G287" s="13">
        <f t="shared" si="32"/>
        <v>44.789263985465183</v>
      </c>
      <c r="H287" s="13">
        <f t="shared" si="38"/>
        <v>2672.7249733923345</v>
      </c>
      <c r="I287" s="13">
        <f t="shared" si="33"/>
        <v>54.134456200123694</v>
      </c>
      <c r="J287" s="13">
        <f t="shared" si="34"/>
        <v>238.20197552448718</v>
      </c>
      <c r="K287" s="13">
        <f t="shared" si="39"/>
        <v>44.767276929550249</v>
      </c>
      <c r="L287" s="13">
        <f t="shared" si="35"/>
        <v>1919.4712061085315</v>
      </c>
      <c r="M287" s="13">
        <f t="shared" si="36"/>
        <v>51.478714713146516</v>
      </c>
      <c r="N287" s="13">
        <f t="shared" si="37"/>
        <v>238.20197552448718</v>
      </c>
    </row>
    <row r="288" spans="6:14" x14ac:dyDescent="0.2">
      <c r="F288">
        <v>287</v>
      </c>
      <c r="G288" s="13">
        <f t="shared" si="32"/>
        <v>44.789263985465183</v>
      </c>
      <c r="H288" s="13">
        <f t="shared" si="38"/>
        <v>2672.7249733923345</v>
      </c>
      <c r="I288" s="13">
        <f t="shared" si="33"/>
        <v>54.10189455477645</v>
      </c>
      <c r="J288" s="13">
        <f t="shared" si="34"/>
        <v>238.20197552448718</v>
      </c>
      <c r="K288" s="13">
        <f t="shared" si="39"/>
        <v>44.767276929550249</v>
      </c>
      <c r="L288" s="13">
        <f t="shared" si="35"/>
        <v>1919.4712061085315</v>
      </c>
      <c r="M288" s="13">
        <f t="shared" si="36"/>
        <v>51.455329912506805</v>
      </c>
      <c r="N288" s="13">
        <f t="shared" si="37"/>
        <v>238.20197552448718</v>
      </c>
    </row>
    <row r="289" spans="6:14" x14ac:dyDescent="0.2">
      <c r="F289">
        <v>288</v>
      </c>
      <c r="G289" s="13">
        <f t="shared" si="32"/>
        <v>44.789263985465183</v>
      </c>
      <c r="H289" s="13">
        <f t="shared" si="38"/>
        <v>2672.7249733923345</v>
      </c>
      <c r="I289" s="13">
        <f t="shared" si="33"/>
        <v>54.069559031966342</v>
      </c>
      <c r="J289" s="13">
        <f t="shared" si="34"/>
        <v>238.20197552448718</v>
      </c>
      <c r="K289" s="13">
        <f t="shared" si="39"/>
        <v>44.767276929550249</v>
      </c>
      <c r="L289" s="13">
        <f t="shared" si="35"/>
        <v>1919.4712061085315</v>
      </c>
      <c r="M289" s="13">
        <f t="shared" si="36"/>
        <v>51.432107506315987</v>
      </c>
      <c r="N289" s="13">
        <f t="shared" si="37"/>
        <v>238.20197552448718</v>
      </c>
    </row>
    <row r="290" spans="6:14" x14ac:dyDescent="0.2">
      <c r="F290">
        <v>289</v>
      </c>
      <c r="G290" s="13">
        <f t="shared" si="32"/>
        <v>44.789263985465183</v>
      </c>
      <c r="H290" s="13">
        <f t="shared" si="38"/>
        <v>2672.7249733923345</v>
      </c>
      <c r="I290" s="13">
        <f t="shared" si="33"/>
        <v>54.037447284400599</v>
      </c>
      <c r="J290" s="13">
        <f t="shared" si="34"/>
        <v>238.20197552448718</v>
      </c>
      <c r="K290" s="13">
        <f t="shared" si="39"/>
        <v>44.767276929550249</v>
      </c>
      <c r="L290" s="13">
        <f t="shared" si="35"/>
        <v>1919.4712061085315</v>
      </c>
      <c r="M290" s="13">
        <f t="shared" si="36"/>
        <v>51.409045808818526</v>
      </c>
      <c r="N290" s="13">
        <f t="shared" si="37"/>
        <v>238.20197552448718</v>
      </c>
    </row>
    <row r="291" spans="6:14" x14ac:dyDescent="0.2">
      <c r="F291">
        <v>290</v>
      </c>
      <c r="G291" s="13">
        <f t="shared" si="32"/>
        <v>44.789263985465183</v>
      </c>
      <c r="H291" s="13">
        <f t="shared" si="38"/>
        <v>2672.7249733923345</v>
      </c>
      <c r="I291" s="13">
        <f t="shared" si="33"/>
        <v>54.005556997162884</v>
      </c>
      <c r="J291" s="13">
        <f t="shared" si="34"/>
        <v>238.20197552448718</v>
      </c>
      <c r="K291" s="13">
        <f t="shared" si="39"/>
        <v>44.767276929550249</v>
      </c>
      <c r="L291" s="13">
        <f t="shared" si="35"/>
        <v>1919.4712061085315</v>
      </c>
      <c r="M291" s="13">
        <f t="shared" si="36"/>
        <v>51.386143157510702</v>
      </c>
      <c r="N291" s="13">
        <f t="shared" si="37"/>
        <v>238.20197552448718</v>
      </c>
    </row>
    <row r="292" spans="6:14" x14ac:dyDescent="0.2">
      <c r="F292">
        <v>291</v>
      </c>
      <c r="G292" s="13">
        <f t="shared" si="32"/>
        <v>44.789263985465183</v>
      </c>
      <c r="H292" s="13">
        <f t="shared" si="38"/>
        <v>2672.7249733923345</v>
      </c>
      <c r="I292" s="13">
        <f t="shared" si="33"/>
        <v>53.973885887157053</v>
      </c>
      <c r="J292" s="13">
        <f t="shared" si="34"/>
        <v>238.20197552448718</v>
      </c>
      <c r="K292" s="13">
        <f t="shared" si="39"/>
        <v>44.767276929550249</v>
      </c>
      <c r="L292" s="13">
        <f t="shared" si="35"/>
        <v>1919.4712061085315</v>
      </c>
      <c r="M292" s="13">
        <f t="shared" si="36"/>
        <v>51.363397912741078</v>
      </c>
      <c r="N292" s="13">
        <f t="shared" si="37"/>
        <v>238.20197552448718</v>
      </c>
    </row>
    <row r="293" spans="6:14" x14ac:dyDescent="0.2">
      <c r="F293">
        <v>292</v>
      </c>
      <c r="G293" s="13">
        <f t="shared" si="32"/>
        <v>44.789263985465183</v>
      </c>
      <c r="H293" s="13">
        <f t="shared" si="38"/>
        <v>2672.7249733923345</v>
      </c>
      <c r="I293" s="13">
        <f t="shared" si="33"/>
        <v>53.942431702562217</v>
      </c>
      <c r="J293" s="13">
        <f t="shared" si="34"/>
        <v>238.20197552448718</v>
      </c>
      <c r="K293" s="13">
        <f t="shared" si="39"/>
        <v>44.767276929550249</v>
      </c>
      <c r="L293" s="13">
        <f t="shared" si="35"/>
        <v>1919.4712061085315</v>
      </c>
      <c r="M293" s="13">
        <f t="shared" si="36"/>
        <v>51.340808457319191</v>
      </c>
      <c r="N293" s="13">
        <f t="shared" si="37"/>
        <v>238.20197552448718</v>
      </c>
    </row>
    <row r="294" spans="6:14" x14ac:dyDescent="0.2">
      <c r="F294">
        <v>293</v>
      </c>
      <c r="G294" s="13">
        <f t="shared" si="32"/>
        <v>44.789263985465183</v>
      </c>
      <c r="H294" s="13">
        <f t="shared" si="38"/>
        <v>2672.7249733923345</v>
      </c>
      <c r="I294" s="13">
        <f t="shared" si="33"/>
        <v>53.911192222299093</v>
      </c>
      <c r="J294" s="13">
        <f t="shared" si="34"/>
        <v>238.20197552448718</v>
      </c>
      <c r="K294" s="13">
        <f t="shared" si="39"/>
        <v>44.767276929550249</v>
      </c>
      <c r="L294" s="13">
        <f t="shared" si="35"/>
        <v>1919.4712061085315</v>
      </c>
      <c r="M294" s="13">
        <f t="shared" si="36"/>
        <v>51.318373196132271</v>
      </c>
      <c r="N294" s="13">
        <f t="shared" si="37"/>
        <v>238.20197552448718</v>
      </c>
    </row>
    <row r="295" spans="6:14" x14ac:dyDescent="0.2">
      <c r="F295">
        <v>294</v>
      </c>
      <c r="G295" s="13">
        <f t="shared" si="32"/>
        <v>44.789263985465183</v>
      </c>
      <c r="H295" s="13">
        <f t="shared" si="38"/>
        <v>2672.7249733923345</v>
      </c>
      <c r="I295" s="13">
        <f t="shared" si="33"/>
        <v>53.880165255507137</v>
      </c>
      <c r="J295" s="13">
        <f t="shared" si="34"/>
        <v>238.20197552448718</v>
      </c>
      <c r="K295" s="13">
        <f t="shared" si="39"/>
        <v>44.767276929550249</v>
      </c>
      <c r="L295" s="13">
        <f t="shared" si="35"/>
        <v>1919.4712061085315</v>
      </c>
      <c r="M295" s="13">
        <f t="shared" si="36"/>
        <v>51.296090555769744</v>
      </c>
      <c r="N295" s="13">
        <f t="shared" si="37"/>
        <v>238.20197552448718</v>
      </c>
    </row>
    <row r="296" spans="6:14" x14ac:dyDescent="0.2">
      <c r="F296">
        <v>295</v>
      </c>
      <c r="G296" s="13">
        <f t="shared" si="32"/>
        <v>44.789263985465183</v>
      </c>
      <c r="H296" s="13">
        <f t="shared" si="38"/>
        <v>2672.7249733923345</v>
      </c>
      <c r="I296" s="13">
        <f t="shared" si="33"/>
        <v>53.849348641032421</v>
      </c>
      <c r="J296" s="13">
        <f t="shared" si="34"/>
        <v>238.20197552448718</v>
      </c>
      <c r="K296" s="13">
        <f t="shared" si="39"/>
        <v>44.767276929550249</v>
      </c>
      <c r="L296" s="13">
        <f t="shared" si="35"/>
        <v>1919.4712061085315</v>
      </c>
      <c r="M296" s="13">
        <f t="shared" si="36"/>
        <v>51.273958984155442</v>
      </c>
      <c r="N296" s="13">
        <f t="shared" si="37"/>
        <v>238.20197552448718</v>
      </c>
    </row>
    <row r="297" spans="6:14" x14ac:dyDescent="0.2">
      <c r="F297">
        <v>296</v>
      </c>
      <c r="G297" s="13">
        <f t="shared" si="32"/>
        <v>44.789263985465183</v>
      </c>
      <c r="H297" s="13">
        <f t="shared" si="38"/>
        <v>2672.7249733923345</v>
      </c>
      <c r="I297" s="13">
        <f t="shared" si="33"/>
        <v>53.818740246925771</v>
      </c>
      <c r="J297" s="13">
        <f t="shared" si="34"/>
        <v>238.20197552448718</v>
      </c>
      <c r="K297" s="13">
        <f t="shared" si="39"/>
        <v>44.767276929550249</v>
      </c>
      <c r="L297" s="13">
        <f t="shared" si="35"/>
        <v>1919.4712061085315</v>
      </c>
      <c r="M297" s="13">
        <f t="shared" si="36"/>
        <v>51.251976950187178</v>
      </c>
      <c r="N297" s="13">
        <f t="shared" si="37"/>
        <v>238.20197552448718</v>
      </c>
    </row>
    <row r="298" spans="6:14" x14ac:dyDescent="0.2">
      <c r="F298">
        <v>297</v>
      </c>
      <c r="G298" s="13">
        <f t="shared" si="32"/>
        <v>44.789263985465183</v>
      </c>
      <c r="H298" s="13">
        <f t="shared" si="38"/>
        <v>2672.7249733923345</v>
      </c>
      <c r="I298" s="13">
        <f t="shared" si="33"/>
        <v>53.788337969951158</v>
      </c>
      <c r="J298" s="13">
        <f t="shared" si="34"/>
        <v>238.20197552448718</v>
      </c>
      <c r="K298" s="13">
        <f t="shared" si="39"/>
        <v>44.767276929550249</v>
      </c>
      <c r="L298" s="13">
        <f t="shared" si="35"/>
        <v>1919.4712061085315</v>
      </c>
      <c r="M298" s="13">
        <f t="shared" si="36"/>
        <v>51.23014294338369</v>
      </c>
      <c r="N298" s="13">
        <f t="shared" si="37"/>
        <v>238.20197552448718</v>
      </c>
    </row>
    <row r="299" spans="6:14" x14ac:dyDescent="0.2">
      <c r="F299">
        <v>298</v>
      </c>
      <c r="G299" s="13">
        <f t="shared" si="32"/>
        <v>44.789263985465183</v>
      </c>
      <c r="H299" s="13">
        <f t="shared" si="38"/>
        <v>2672.7249733923345</v>
      </c>
      <c r="I299" s="13">
        <f t="shared" si="33"/>
        <v>53.758139735103889</v>
      </c>
      <c r="J299" s="13">
        <f t="shared" si="34"/>
        <v>238.20197552448718</v>
      </c>
      <c r="K299" s="13">
        <f t="shared" si="39"/>
        <v>44.767276929550249</v>
      </c>
      <c r="L299" s="13">
        <f t="shared" si="35"/>
        <v>1919.4712061085315</v>
      </c>
      <c r="M299" s="13">
        <f t="shared" si="36"/>
        <v>51.208455473538606</v>
      </c>
      <c r="N299" s="13">
        <f t="shared" si="37"/>
        <v>238.20197552448718</v>
      </c>
    </row>
    <row r="300" spans="6:14" x14ac:dyDescent="0.2">
      <c r="F300">
        <v>299</v>
      </c>
      <c r="G300" s="13">
        <f t="shared" si="32"/>
        <v>44.789263985465183</v>
      </c>
      <c r="H300" s="13">
        <f t="shared" si="38"/>
        <v>2672.7249733923345</v>
      </c>
      <c r="I300" s="13">
        <f t="shared" si="33"/>
        <v>53.728143495138539</v>
      </c>
      <c r="J300" s="13">
        <f t="shared" si="34"/>
        <v>238.20197552448718</v>
      </c>
      <c r="K300" s="13">
        <f t="shared" si="39"/>
        <v>44.767276929550249</v>
      </c>
      <c r="L300" s="13">
        <f t="shared" si="35"/>
        <v>1919.4712061085315</v>
      </c>
      <c r="M300" s="13">
        <f t="shared" si="36"/>
        <v>51.186913070381458</v>
      </c>
      <c r="N300" s="13">
        <f t="shared" si="37"/>
        <v>238.20197552448718</v>
      </c>
    </row>
    <row r="301" spans="6:14" x14ac:dyDescent="0.2">
      <c r="F301">
        <v>300</v>
      </c>
      <c r="G301" s="13">
        <f t="shared" si="32"/>
        <v>44.789263985465183</v>
      </c>
      <c r="H301" s="13">
        <f t="shared" si="38"/>
        <v>2672.7249733923345</v>
      </c>
      <c r="I301" s="13">
        <f t="shared" si="33"/>
        <v>53.6983472301063</v>
      </c>
      <c r="J301" s="13">
        <f t="shared" si="34"/>
        <v>238.20197552448718</v>
      </c>
      <c r="K301" s="13">
        <f t="shared" si="39"/>
        <v>44.767276929550249</v>
      </c>
      <c r="L301" s="13">
        <f t="shared" si="35"/>
        <v>1919.4712061085315</v>
      </c>
      <c r="M301" s="13">
        <f t="shared" si="36"/>
        <v>51.165514283245358</v>
      </c>
      <c r="N301" s="13">
        <f t="shared" si="37"/>
        <v>238.20197552448718</v>
      </c>
    </row>
    <row r="302" spans="6:14" x14ac:dyDescent="0.2">
      <c r="F302">
        <v>301</v>
      </c>
      <c r="G302" s="13">
        <f t="shared" si="32"/>
        <v>44.789263985465183</v>
      </c>
      <c r="H302" s="13">
        <f t="shared" si="38"/>
        <v>2672.7249733923345</v>
      </c>
      <c r="I302" s="13">
        <f t="shared" si="33"/>
        <v>53.668748946901509</v>
      </c>
      <c r="J302" s="13">
        <f t="shared" si="34"/>
        <v>238.20197552448718</v>
      </c>
      <c r="K302" s="13">
        <f t="shared" si="39"/>
        <v>44.767276929550249</v>
      </c>
      <c r="L302" s="13">
        <f t="shared" si="35"/>
        <v>1919.4712061085315</v>
      </c>
      <c r="M302" s="13">
        <f t="shared" si="36"/>
        <v>51.144257680741383</v>
      </c>
      <c r="N302" s="13">
        <f t="shared" si="37"/>
        <v>238.20197552448718</v>
      </c>
    </row>
    <row r="303" spans="6:14" x14ac:dyDescent="0.2">
      <c r="F303">
        <v>302</v>
      </c>
      <c r="G303" s="13">
        <f t="shared" si="32"/>
        <v>44.789263985465183</v>
      </c>
      <c r="H303" s="13">
        <f t="shared" si="38"/>
        <v>2672.7249733923345</v>
      </c>
      <c r="I303" s="13">
        <f t="shared" si="33"/>
        <v>53.639346678817283</v>
      </c>
      <c r="J303" s="13">
        <f t="shared" si="34"/>
        <v>238.20197552448718</v>
      </c>
      <c r="K303" s="13">
        <f t="shared" si="39"/>
        <v>44.767276929550249</v>
      </c>
      <c r="L303" s="13">
        <f t="shared" si="35"/>
        <v>1919.4712061085315</v>
      </c>
      <c r="M303" s="13">
        <f t="shared" si="36"/>
        <v>51.123141850439424</v>
      </c>
      <c r="N303" s="13">
        <f t="shared" si="37"/>
        <v>238.20197552448718</v>
      </c>
    </row>
    <row r="304" spans="6:14" x14ac:dyDescent="0.2">
      <c r="F304">
        <v>303</v>
      </c>
      <c r="G304" s="13">
        <f t="shared" si="32"/>
        <v>44.789263985465183</v>
      </c>
      <c r="H304" s="13">
        <f t="shared" si="38"/>
        <v>2672.7249733923345</v>
      </c>
      <c r="I304" s="13">
        <f t="shared" si="33"/>
        <v>53.61013848510985</v>
      </c>
      <c r="J304" s="13">
        <f t="shared" si="34"/>
        <v>238.20197552448718</v>
      </c>
      <c r="K304" s="13">
        <f t="shared" si="39"/>
        <v>44.767276929550249</v>
      </c>
      <c r="L304" s="13">
        <f t="shared" si="35"/>
        <v>1919.4712061085315</v>
      </c>
      <c r="M304" s="13">
        <f t="shared" si="36"/>
        <v>51.1021653985553</v>
      </c>
      <c r="N304" s="13">
        <f t="shared" si="37"/>
        <v>238.20197552448718</v>
      </c>
    </row>
    <row r="305" spans="6:14" x14ac:dyDescent="0.2">
      <c r="F305">
        <v>304</v>
      </c>
      <c r="G305" s="13">
        <f t="shared" si="32"/>
        <v>44.789263985465183</v>
      </c>
      <c r="H305" s="13">
        <f t="shared" si="38"/>
        <v>2672.7249733923345</v>
      </c>
      <c r="I305" s="13">
        <f t="shared" si="33"/>
        <v>53.581122450571549</v>
      </c>
      <c r="J305" s="13">
        <f t="shared" si="34"/>
        <v>238.20197552448718</v>
      </c>
      <c r="K305" s="13">
        <f t="shared" si="39"/>
        <v>44.767276929550249</v>
      </c>
      <c r="L305" s="13">
        <f t="shared" si="35"/>
        <v>1919.4712061085315</v>
      </c>
      <c r="M305" s="13">
        <f t="shared" si="36"/>
        <v>51.081326949644101</v>
      </c>
      <c r="N305" s="13">
        <f t="shared" si="37"/>
        <v>238.20197552448718</v>
      </c>
    </row>
    <row r="306" spans="6:14" x14ac:dyDescent="0.2">
      <c r="F306">
        <v>305</v>
      </c>
      <c r="G306" s="13">
        <f t="shared" si="32"/>
        <v>44.789263985465183</v>
      </c>
      <c r="H306" s="13">
        <f t="shared" si="38"/>
        <v>2672.7249733923345</v>
      </c>
      <c r="I306" s="13">
        <f t="shared" si="33"/>
        <v>53.552296685112182</v>
      </c>
      <c r="J306" s="13">
        <f t="shared" si="34"/>
        <v>238.20197552448718</v>
      </c>
      <c r="K306" s="13">
        <f t="shared" si="39"/>
        <v>44.767276929550249</v>
      </c>
      <c r="L306" s="13">
        <f t="shared" si="35"/>
        <v>1919.4712061085315</v>
      </c>
      <c r="M306" s="13">
        <f t="shared" si="36"/>
        <v>51.060625146299529</v>
      </c>
      <c r="N306" s="13">
        <f t="shared" si="37"/>
        <v>238.20197552448718</v>
      </c>
    </row>
    <row r="307" spans="6:14" x14ac:dyDescent="0.2">
      <c r="F307">
        <v>306</v>
      </c>
      <c r="G307" s="13">
        <f t="shared" si="32"/>
        <v>44.789263985465183</v>
      </c>
      <c r="H307" s="13">
        <f t="shared" si="38"/>
        <v>2672.7249733923345</v>
      </c>
      <c r="I307" s="13">
        <f t="shared" si="33"/>
        <v>53.523659323348632</v>
      </c>
      <c r="J307" s="13">
        <f t="shared" si="34"/>
        <v>238.20197552448718</v>
      </c>
      <c r="K307" s="13">
        <f t="shared" si="39"/>
        <v>44.767276929550249</v>
      </c>
      <c r="L307" s="13">
        <f t="shared" si="35"/>
        <v>1919.4712061085315</v>
      </c>
      <c r="M307" s="13">
        <f t="shared" si="36"/>
        <v>51.040058648859173</v>
      </c>
      <c r="N307" s="13">
        <f t="shared" si="37"/>
        <v>238.20197552448718</v>
      </c>
    </row>
    <row r="308" spans="6:14" x14ac:dyDescent="0.2">
      <c r="F308">
        <v>307</v>
      </c>
      <c r="G308" s="13">
        <f t="shared" si="32"/>
        <v>44.789263985465183</v>
      </c>
      <c r="H308" s="13">
        <f t="shared" si="38"/>
        <v>2672.7249733923345</v>
      </c>
      <c r="I308" s="13">
        <f t="shared" si="33"/>
        <v>53.495208524202425</v>
      </c>
      <c r="J308" s="13">
        <f t="shared" si="34"/>
        <v>238.20197552448718</v>
      </c>
      <c r="K308" s="13">
        <f t="shared" si="39"/>
        <v>44.767276929550249</v>
      </c>
      <c r="L308" s="13">
        <f t="shared" si="35"/>
        <v>1919.4712061085315</v>
      </c>
      <c r="M308" s="13">
        <f t="shared" si="36"/>
        <v>51.019626135115502</v>
      </c>
      <c r="N308" s="13">
        <f t="shared" si="37"/>
        <v>238.20197552448718</v>
      </c>
    </row>
    <row r="309" spans="6:14" x14ac:dyDescent="0.2">
      <c r="F309">
        <v>308</v>
      </c>
      <c r="G309" s="13">
        <f t="shared" si="32"/>
        <v>44.789263985465183</v>
      </c>
      <c r="H309" s="13">
        <f t="shared" si="38"/>
        <v>2672.7249733923345</v>
      </c>
      <c r="I309" s="13">
        <f t="shared" si="33"/>
        <v>53.466942470505231</v>
      </c>
      <c r="J309" s="13">
        <f t="shared" si="34"/>
        <v>238.20197552448718</v>
      </c>
      <c r="K309" s="13">
        <f t="shared" si="39"/>
        <v>44.767276929550249</v>
      </c>
      <c r="L309" s="13">
        <f t="shared" si="35"/>
        <v>1919.4712061085315</v>
      </c>
      <c r="M309" s="13">
        <f t="shared" si="36"/>
        <v>50.999326300032493</v>
      </c>
      <c r="N309" s="13">
        <f t="shared" si="37"/>
        <v>238.20197552448718</v>
      </c>
    </row>
    <row r="310" spans="6:14" x14ac:dyDescent="0.2">
      <c r="F310">
        <v>309</v>
      </c>
      <c r="G310" s="13">
        <f t="shared" si="32"/>
        <v>44.789263985465183</v>
      </c>
      <c r="H310" s="13">
        <f t="shared" si="38"/>
        <v>2672.7249733923345</v>
      </c>
      <c r="I310" s="13">
        <f t="shared" si="33"/>
        <v>53.438859368611901</v>
      </c>
      <c r="J310" s="13">
        <f t="shared" si="34"/>
        <v>238.20197552448718</v>
      </c>
      <c r="K310" s="13">
        <f t="shared" si="39"/>
        <v>44.767276929550249</v>
      </c>
      <c r="L310" s="13">
        <f t="shared" si="35"/>
        <v>1919.4712061085315</v>
      </c>
      <c r="M310" s="13">
        <f t="shared" si="36"/>
        <v>50.979157855467825</v>
      </c>
      <c r="N310" s="13">
        <f t="shared" si="37"/>
        <v>238.20197552448718</v>
      </c>
    </row>
    <row r="311" spans="6:14" x14ac:dyDescent="0.2">
      <c r="F311">
        <v>310</v>
      </c>
      <c r="G311" s="13">
        <f t="shared" si="32"/>
        <v>44.789263985465183</v>
      </c>
      <c r="H311" s="13">
        <f t="shared" si="38"/>
        <v>2672.7249733923345</v>
      </c>
      <c r="I311" s="13">
        <f t="shared" si="33"/>
        <v>53.410957448021101</v>
      </c>
      <c r="J311" s="13">
        <f t="shared" si="34"/>
        <v>238.20197552448718</v>
      </c>
      <c r="K311" s="13">
        <f t="shared" si="39"/>
        <v>44.767276929550249</v>
      </c>
      <c r="L311" s="13">
        <f t="shared" si="35"/>
        <v>1919.4712061085315</v>
      </c>
      <c r="M311" s="13">
        <f t="shared" si="36"/>
        <v>50.959119529900349</v>
      </c>
      <c r="N311" s="13">
        <f t="shared" si="37"/>
        <v>238.20197552448718</v>
      </c>
    </row>
    <row r="312" spans="6:14" x14ac:dyDescent="0.2">
      <c r="F312">
        <v>311</v>
      </c>
      <c r="G312" s="13">
        <f t="shared" si="32"/>
        <v>44.789263985465183</v>
      </c>
      <c r="H312" s="13">
        <f t="shared" si="38"/>
        <v>2672.7249733923345</v>
      </c>
      <c r="I312" s="13">
        <f t="shared" si="33"/>
        <v>53.38323496100324</v>
      </c>
      <c r="J312" s="13">
        <f t="shared" si="34"/>
        <v>238.20197552448718</v>
      </c>
      <c r="K312" s="13">
        <f t="shared" si="39"/>
        <v>44.767276929550249</v>
      </c>
      <c r="L312" s="13">
        <f t="shared" si="35"/>
        <v>1919.4712061085315</v>
      </c>
      <c r="M312" s="13">
        <f t="shared" si="36"/>
        <v>50.939210068162893</v>
      </c>
      <c r="N312" s="13">
        <f t="shared" si="37"/>
        <v>238.20197552448718</v>
      </c>
    </row>
    <row r="313" spans="6:14" x14ac:dyDescent="0.2">
      <c r="F313">
        <v>312</v>
      </c>
      <c r="G313" s="13">
        <f t="shared" si="32"/>
        <v>44.789263985465183</v>
      </c>
      <c r="H313" s="13">
        <f t="shared" si="38"/>
        <v>2672.7249733923345</v>
      </c>
      <c r="I313" s="13">
        <f t="shared" si="33"/>
        <v>53.355690182235485</v>
      </c>
      <c r="J313" s="13">
        <f t="shared" si="34"/>
        <v>238.20197552448718</v>
      </c>
      <c r="K313" s="13">
        <f t="shared" si="39"/>
        <v>44.767276929550249</v>
      </c>
      <c r="L313" s="13">
        <f t="shared" si="35"/>
        <v>1919.4712061085315</v>
      </c>
      <c r="M313" s="13">
        <f t="shared" si="36"/>
        <v>50.919428231180156</v>
      </c>
      <c r="N313" s="13">
        <f t="shared" si="37"/>
        <v>238.20197552448718</v>
      </c>
    </row>
    <row r="314" spans="6:14" x14ac:dyDescent="0.2">
      <c r="F314">
        <v>313</v>
      </c>
      <c r="G314" s="13">
        <f t="shared" si="32"/>
        <v>44.789263985465183</v>
      </c>
      <c r="H314" s="13">
        <f t="shared" si="38"/>
        <v>2672.7249733923345</v>
      </c>
      <c r="I314" s="13">
        <f t="shared" si="33"/>
        <v>53.328321408443884</v>
      </c>
      <c r="J314" s="13">
        <f t="shared" si="34"/>
        <v>238.20197552448718</v>
      </c>
      <c r="K314" s="13">
        <f t="shared" si="39"/>
        <v>44.767276929550249</v>
      </c>
      <c r="L314" s="13">
        <f t="shared" si="35"/>
        <v>1919.4712061085315</v>
      </c>
      <c r="M314" s="13">
        <f t="shared" si="36"/>
        <v>50.899772795711691</v>
      </c>
      <c r="N314" s="13">
        <f t="shared" si="37"/>
        <v>238.20197552448718</v>
      </c>
    </row>
    <row r="315" spans="6:14" x14ac:dyDescent="0.2">
      <c r="F315">
        <v>314</v>
      </c>
      <c r="G315" s="13">
        <f t="shared" si="32"/>
        <v>44.789263985465183</v>
      </c>
      <c r="H315" s="13">
        <f t="shared" si="38"/>
        <v>2672.7249733923345</v>
      </c>
      <c r="I315" s="13">
        <f t="shared" si="33"/>
        <v>53.301126958052237</v>
      </c>
      <c r="J315" s="13">
        <f t="shared" si="34"/>
        <v>238.20197552448718</v>
      </c>
      <c r="K315" s="13">
        <f t="shared" si="39"/>
        <v>44.767276929550249</v>
      </c>
      <c r="L315" s="13">
        <f t="shared" si="35"/>
        <v>1919.4712061085315</v>
      </c>
      <c r="M315" s="13">
        <f t="shared" si="36"/>
        <v>50.880242554099709</v>
      </c>
      <c r="N315" s="13">
        <f t="shared" si="37"/>
        <v>238.20197552448718</v>
      </c>
    </row>
    <row r="316" spans="6:14" x14ac:dyDescent="0.2">
      <c r="F316">
        <v>315</v>
      </c>
      <c r="G316" s="13">
        <f t="shared" si="32"/>
        <v>44.789263985465183</v>
      </c>
      <c r="H316" s="13">
        <f t="shared" si="38"/>
        <v>2672.7249733923345</v>
      </c>
      <c r="I316" s="13">
        <f t="shared" si="33"/>
        <v>53.274105170837672</v>
      </c>
      <c r="J316" s="13">
        <f t="shared" si="34"/>
        <v>238.20197552448718</v>
      </c>
      <c r="K316" s="13">
        <f t="shared" si="39"/>
        <v>44.767276929550249</v>
      </c>
      <c r="L316" s="13">
        <f t="shared" si="35"/>
        <v>1919.4712061085315</v>
      </c>
      <c r="M316" s="13">
        <f t="shared" si="36"/>
        <v>50.860836314021775</v>
      </c>
      <c r="N316" s="13">
        <f t="shared" si="37"/>
        <v>238.20197552448718</v>
      </c>
    </row>
    <row r="317" spans="6:14" x14ac:dyDescent="0.2">
      <c r="F317">
        <v>316</v>
      </c>
      <c r="G317" s="13">
        <f t="shared" si="32"/>
        <v>44.789263985465183</v>
      </c>
      <c r="H317" s="13">
        <f t="shared" si="38"/>
        <v>2672.7249733923345</v>
      </c>
      <c r="I317" s="13">
        <f t="shared" si="33"/>
        <v>53.24725440759282</v>
      </c>
      <c r="J317" s="13">
        <f t="shared" si="34"/>
        <v>238.20197552448718</v>
      </c>
      <c r="K317" s="13">
        <f t="shared" si="39"/>
        <v>44.767276929550249</v>
      </c>
      <c r="L317" s="13">
        <f t="shared" si="35"/>
        <v>1919.4712061085315</v>
      </c>
      <c r="M317" s="13">
        <f t="shared" si="36"/>
        <v>50.841552898248132</v>
      </c>
      <c r="N317" s="13">
        <f t="shared" si="37"/>
        <v>238.20197552448718</v>
      </c>
    </row>
    <row r="318" spans="6:14" x14ac:dyDescent="0.2">
      <c r="F318">
        <v>317</v>
      </c>
      <c r="G318" s="13">
        <f t="shared" si="32"/>
        <v>44.789263985465183</v>
      </c>
      <c r="H318" s="13">
        <f t="shared" si="38"/>
        <v>2672.7249733923345</v>
      </c>
      <c r="I318" s="13">
        <f t="shared" si="33"/>
        <v>53.220573049794311</v>
      </c>
      <c r="J318" s="13">
        <f t="shared" si="34"/>
        <v>238.20197552448718</v>
      </c>
      <c r="K318" s="13">
        <f t="shared" si="39"/>
        <v>44.767276929550249</v>
      </c>
      <c r="L318" s="13">
        <f t="shared" si="35"/>
        <v>1919.4712061085315</v>
      </c>
      <c r="M318" s="13">
        <f t="shared" si="36"/>
        <v>50.82239114440366</v>
      </c>
      <c r="N318" s="13">
        <f t="shared" si="37"/>
        <v>238.20197552448718</v>
      </c>
    </row>
    <row r="319" spans="6:14" x14ac:dyDescent="0.2">
      <c r="F319">
        <v>318</v>
      </c>
      <c r="G319" s="13">
        <f t="shared" si="32"/>
        <v>44.789263985465183</v>
      </c>
      <c r="H319" s="13">
        <f t="shared" si="38"/>
        <v>2672.7249733923345</v>
      </c>
      <c r="I319" s="13">
        <f t="shared" si="33"/>
        <v>53.194059499277557</v>
      </c>
      <c r="J319" s="13">
        <f t="shared" si="34"/>
        <v>238.20197552448718</v>
      </c>
      <c r="K319" s="13">
        <f t="shared" si="39"/>
        <v>44.767276929550249</v>
      </c>
      <c r="L319" s="13">
        <f t="shared" si="35"/>
        <v>1919.4712061085315</v>
      </c>
      <c r="M319" s="13">
        <f t="shared" si="36"/>
        <v>50.803349904734311</v>
      </c>
      <c r="N319" s="13">
        <f t="shared" si="37"/>
        <v>238.20197552448718</v>
      </c>
    </row>
    <row r="320" spans="6:14" x14ac:dyDescent="0.2">
      <c r="F320">
        <v>319</v>
      </c>
      <c r="G320" s="13">
        <f t="shared" si="32"/>
        <v>44.789263985465183</v>
      </c>
      <c r="H320" s="13">
        <f t="shared" si="38"/>
        <v>2672.7249733923345</v>
      </c>
      <c r="I320" s="13">
        <f t="shared" si="33"/>
        <v>53.167712177917643</v>
      </c>
      <c r="J320" s="13">
        <f t="shared" si="34"/>
        <v>238.20197552448718</v>
      </c>
      <c r="K320" s="13">
        <f t="shared" si="39"/>
        <v>44.767276929550249</v>
      </c>
      <c r="L320" s="13">
        <f t="shared" si="35"/>
        <v>1919.4712061085315</v>
      </c>
      <c r="M320" s="13">
        <f t="shared" si="36"/>
        <v>50.784428045877931</v>
      </c>
      <c r="N320" s="13">
        <f t="shared" si="37"/>
        <v>238.20197552448718</v>
      </c>
    </row>
    <row r="321" spans="6:14" x14ac:dyDescent="0.2">
      <c r="F321">
        <v>320</v>
      </c>
      <c r="G321" s="13">
        <f t="shared" si="32"/>
        <v>44.789263985465183</v>
      </c>
      <c r="H321" s="13">
        <f t="shared" si="38"/>
        <v>2672.7249733923345</v>
      </c>
      <c r="I321" s="13">
        <f t="shared" si="33"/>
        <v>53.14152952731623</v>
      </c>
      <c r="J321" s="13">
        <f t="shared" si="34"/>
        <v>238.20197552448718</v>
      </c>
      <c r="K321" s="13">
        <f t="shared" si="39"/>
        <v>44.767276929550249</v>
      </c>
      <c r="L321" s="13">
        <f t="shared" si="35"/>
        <v>1919.4712061085315</v>
      </c>
      <c r="M321" s="13">
        <f t="shared" si="36"/>
        <v>50.765624448639407</v>
      </c>
      <c r="N321" s="13">
        <f t="shared" si="37"/>
        <v>238.20197552448718</v>
      </c>
    </row>
    <row r="322" spans="6:14" x14ac:dyDescent="0.2">
      <c r="F322">
        <v>321</v>
      </c>
      <c r="G322" s="13">
        <f t="shared" ref="G322:G381" si="40">SUM($B$13:$B$17)</f>
        <v>44.789263985465183</v>
      </c>
      <c r="H322" s="13">
        <f t="shared" si="38"/>
        <v>2672.7249733923345</v>
      </c>
      <c r="I322" s="13">
        <f t="shared" ref="I322:I385" si="41">H322/F322+G322</f>
        <v>53.115510008494262</v>
      </c>
      <c r="J322" s="13">
        <f t="shared" ref="J322:J381" si="42">$B$18+$B$17+$B$14+$B$13</f>
        <v>238.20197552448718</v>
      </c>
      <c r="K322" s="13">
        <f t="shared" si="39"/>
        <v>44.767276929550249</v>
      </c>
      <c r="L322" s="13">
        <f t="shared" ref="L322:L381" si="43">$C$9+$C$10</f>
        <v>1919.4712061085315</v>
      </c>
      <c r="M322" s="13">
        <f t="shared" ref="M322:M385" si="44">L322/F322+K322</f>
        <v>50.74693800776997</v>
      </c>
      <c r="N322" s="13">
        <f t="shared" ref="N322:N381" si="45">$C$18+$C$17+$C$14+$C$13</f>
        <v>238.20197552448718</v>
      </c>
    </row>
    <row r="323" spans="6:14" x14ac:dyDescent="0.2">
      <c r="F323">
        <v>322</v>
      </c>
      <c r="G323" s="13">
        <f t="shared" si="40"/>
        <v>44.789263985465183</v>
      </c>
      <c r="H323" s="13">
        <f t="shared" ref="H323:H381" si="46">SUM($B$9:$B$12)</f>
        <v>2672.7249733923345</v>
      </c>
      <c r="I323" s="13">
        <f t="shared" si="41"/>
        <v>53.089652101590445</v>
      </c>
      <c r="J323" s="13">
        <f t="shared" si="42"/>
        <v>238.20197552448718</v>
      </c>
      <c r="K323" s="13">
        <f t="shared" ref="K323:K381" si="47">SUM($C$13:$C$14,$C$16:$C$17)</f>
        <v>44.767276929550249</v>
      </c>
      <c r="L323" s="13">
        <f t="shared" si="43"/>
        <v>1919.4712061085315</v>
      </c>
      <c r="M323" s="13">
        <f t="shared" si="44"/>
        <v>50.728367631750658</v>
      </c>
      <c r="N323" s="13">
        <f t="shared" si="45"/>
        <v>238.20197552448718</v>
      </c>
    </row>
    <row r="324" spans="6:14" x14ac:dyDescent="0.2">
      <c r="F324">
        <v>323</v>
      </c>
      <c r="G324" s="13">
        <f t="shared" si="40"/>
        <v>44.789263985465183</v>
      </c>
      <c r="H324" s="13">
        <f t="shared" si="46"/>
        <v>2672.7249733923345</v>
      </c>
      <c r="I324" s="13">
        <f t="shared" si="41"/>
        <v>53.063954305565289</v>
      </c>
      <c r="J324" s="13">
        <f t="shared" si="42"/>
        <v>238.20197552448718</v>
      </c>
      <c r="K324" s="13">
        <f t="shared" si="47"/>
        <v>44.767276929550249</v>
      </c>
      <c r="L324" s="13">
        <f t="shared" si="43"/>
        <v>1919.4712061085315</v>
      </c>
      <c r="M324" s="13">
        <f t="shared" si="44"/>
        <v>50.709912242579762</v>
      </c>
      <c r="N324" s="13">
        <f t="shared" si="45"/>
        <v>238.20197552448718</v>
      </c>
    </row>
    <row r="325" spans="6:14" x14ac:dyDescent="0.2">
      <c r="F325">
        <v>324</v>
      </c>
      <c r="G325" s="13">
        <f t="shared" si="40"/>
        <v>44.789263985465183</v>
      </c>
      <c r="H325" s="13">
        <f t="shared" si="46"/>
        <v>2672.7249733923345</v>
      </c>
      <c r="I325" s="13">
        <f t="shared" si="41"/>
        <v>53.038415137910661</v>
      </c>
      <c r="J325" s="13">
        <f t="shared" si="42"/>
        <v>238.20197552448718</v>
      </c>
      <c r="K325" s="13">
        <f t="shared" si="47"/>
        <v>44.767276929550249</v>
      </c>
      <c r="L325" s="13">
        <f t="shared" si="43"/>
        <v>1919.4712061085315</v>
      </c>
      <c r="M325" s="13">
        <f t="shared" si="44"/>
        <v>50.691570775564237</v>
      </c>
      <c r="N325" s="13">
        <f t="shared" si="45"/>
        <v>238.20197552448718</v>
      </c>
    </row>
    <row r="326" spans="6:14" x14ac:dyDescent="0.2">
      <c r="F326">
        <v>325</v>
      </c>
      <c r="G326" s="13">
        <f t="shared" si="40"/>
        <v>44.789263985465183</v>
      </c>
      <c r="H326" s="13">
        <f t="shared" si="46"/>
        <v>2672.7249733923345</v>
      </c>
      <c r="I326" s="13">
        <f t="shared" si="41"/>
        <v>53.013033134364676</v>
      </c>
      <c r="J326" s="13">
        <f t="shared" si="42"/>
        <v>238.20197552448718</v>
      </c>
      <c r="K326" s="13">
        <f t="shared" si="47"/>
        <v>44.767276929550249</v>
      </c>
      <c r="L326" s="13">
        <f t="shared" si="43"/>
        <v>1919.4712061085315</v>
      </c>
      <c r="M326" s="13">
        <f t="shared" si="44"/>
        <v>50.673342179114961</v>
      </c>
      <c r="N326" s="13">
        <f t="shared" si="45"/>
        <v>238.20197552448718</v>
      </c>
    </row>
    <row r="327" spans="6:14" x14ac:dyDescent="0.2">
      <c r="F327">
        <v>326</v>
      </c>
      <c r="G327" s="13">
        <f t="shared" si="40"/>
        <v>44.789263985465183</v>
      </c>
      <c r="H327" s="13">
        <f t="shared" si="46"/>
        <v>2672.7249733923345</v>
      </c>
      <c r="I327" s="13">
        <f t="shared" si="41"/>
        <v>52.987806848631855</v>
      </c>
      <c r="J327" s="13">
        <f t="shared" si="42"/>
        <v>238.20197552448718</v>
      </c>
      <c r="K327" s="13">
        <f t="shared" si="47"/>
        <v>44.767276929550249</v>
      </c>
      <c r="L327" s="13">
        <f t="shared" si="43"/>
        <v>1919.4712061085315</v>
      </c>
      <c r="M327" s="13">
        <f t="shared" si="44"/>
        <v>50.655225414545747</v>
      </c>
      <c r="N327" s="13">
        <f t="shared" si="45"/>
        <v>238.20197552448718</v>
      </c>
    </row>
    <row r="328" spans="6:14" x14ac:dyDescent="0.2">
      <c r="F328">
        <v>327</v>
      </c>
      <c r="G328" s="13">
        <f t="shared" si="40"/>
        <v>44.789263985465183</v>
      </c>
      <c r="H328" s="13">
        <f t="shared" si="46"/>
        <v>2672.7249733923345</v>
      </c>
      <c r="I328" s="13">
        <f t="shared" si="41"/>
        <v>52.962734852108412</v>
      </c>
      <c r="J328" s="13">
        <f t="shared" si="42"/>
        <v>238.20197552448718</v>
      </c>
      <c r="K328" s="13">
        <f t="shared" si="47"/>
        <v>44.767276929550249</v>
      </c>
      <c r="L328" s="13">
        <f t="shared" si="43"/>
        <v>1919.4712061085315</v>
      </c>
      <c r="M328" s="13">
        <f t="shared" si="44"/>
        <v>50.637219455876036</v>
      </c>
      <c r="N328" s="13">
        <f t="shared" si="45"/>
        <v>238.20197552448718</v>
      </c>
    </row>
    <row r="329" spans="6:14" x14ac:dyDescent="0.2">
      <c r="F329">
        <v>328</v>
      </c>
      <c r="G329" s="13">
        <f t="shared" si="40"/>
        <v>44.789263985465183</v>
      </c>
      <c r="H329" s="13">
        <f t="shared" si="46"/>
        <v>2672.7249733923345</v>
      </c>
      <c r="I329" s="13">
        <f t="shared" si="41"/>
        <v>52.937815733612545</v>
      </c>
      <c r="J329" s="13">
        <f t="shared" si="42"/>
        <v>238.20197552448718</v>
      </c>
      <c r="K329" s="13">
        <f t="shared" si="47"/>
        <v>44.767276929550249</v>
      </c>
      <c r="L329" s="13">
        <f t="shared" si="43"/>
        <v>1919.4712061085315</v>
      </c>
      <c r="M329" s="13">
        <f t="shared" si="44"/>
        <v>50.619323289637236</v>
      </c>
      <c r="N329" s="13">
        <f t="shared" si="45"/>
        <v>238.20197552448718</v>
      </c>
    </row>
    <row r="330" spans="6:14" x14ac:dyDescent="0.2">
      <c r="F330">
        <v>329</v>
      </c>
      <c r="G330" s="13">
        <f t="shared" si="40"/>
        <v>44.789263985465183</v>
      </c>
      <c r="H330" s="13">
        <f t="shared" si="46"/>
        <v>2672.7249733923345</v>
      </c>
      <c r="I330" s="13">
        <f t="shared" si="41"/>
        <v>52.913048099119692</v>
      </c>
      <c r="J330" s="13">
        <f t="shared" si="42"/>
        <v>238.20197552448718</v>
      </c>
      <c r="K330" s="13">
        <f t="shared" si="47"/>
        <v>44.767276929550249</v>
      </c>
      <c r="L330" s="13">
        <f t="shared" si="43"/>
        <v>1919.4712061085315</v>
      </c>
      <c r="M330" s="13">
        <f t="shared" si="44"/>
        <v>50.601535914682565</v>
      </c>
      <c r="N330" s="13">
        <f t="shared" si="45"/>
        <v>238.20197552448718</v>
      </c>
    </row>
    <row r="331" spans="6:14" x14ac:dyDescent="0.2">
      <c r="F331">
        <v>330</v>
      </c>
      <c r="G331" s="13">
        <f t="shared" si="40"/>
        <v>44.789263985465183</v>
      </c>
      <c r="H331" s="13">
        <f t="shared" si="46"/>
        <v>2672.7249733923345</v>
      </c>
      <c r="I331" s="13">
        <f t="shared" si="41"/>
        <v>52.88843057150256</v>
      </c>
      <c r="J331" s="13">
        <f t="shared" si="42"/>
        <v>238.20197552448718</v>
      </c>
      <c r="K331" s="13">
        <f t="shared" si="47"/>
        <v>44.767276929550249</v>
      </c>
      <c r="L331" s="13">
        <f t="shared" si="43"/>
        <v>1919.4712061085315</v>
      </c>
      <c r="M331" s="13">
        <f t="shared" si="44"/>
        <v>50.583856342000345</v>
      </c>
      <c r="N331" s="13">
        <f t="shared" si="45"/>
        <v>238.20197552448718</v>
      </c>
    </row>
    <row r="332" spans="6:14" x14ac:dyDescent="0.2">
      <c r="F332">
        <v>331</v>
      </c>
      <c r="G332" s="13">
        <f t="shared" si="40"/>
        <v>44.789263985465183</v>
      </c>
      <c r="H332" s="13">
        <f t="shared" si="46"/>
        <v>2672.7249733923345</v>
      </c>
      <c r="I332" s="13">
        <f t="shared" si="41"/>
        <v>52.863961790275866</v>
      </c>
      <c r="J332" s="13">
        <f t="shared" si="42"/>
        <v>238.20197552448718</v>
      </c>
      <c r="K332" s="13">
        <f t="shared" si="47"/>
        <v>44.767276929550249</v>
      </c>
      <c r="L332" s="13">
        <f t="shared" si="43"/>
        <v>1919.4712061085315</v>
      </c>
      <c r="M332" s="13">
        <f t="shared" si="44"/>
        <v>50.566283594530709</v>
      </c>
      <c r="N332" s="13">
        <f t="shared" si="45"/>
        <v>238.20197552448718</v>
      </c>
    </row>
    <row r="333" spans="6:14" x14ac:dyDescent="0.2">
      <c r="F333">
        <v>332</v>
      </c>
      <c r="G333" s="13">
        <f t="shared" si="40"/>
        <v>44.789263985465183</v>
      </c>
      <c r="H333" s="13">
        <f t="shared" si="46"/>
        <v>2672.7249733923345</v>
      </c>
      <c r="I333" s="13">
        <f t="shared" si="41"/>
        <v>52.839640411345712</v>
      </c>
      <c r="J333" s="13">
        <f t="shared" si="42"/>
        <v>238.20197552448718</v>
      </c>
      <c r="K333" s="13">
        <f t="shared" si="47"/>
        <v>44.767276929550249</v>
      </c>
      <c r="L333" s="13">
        <f t="shared" si="43"/>
        <v>1919.4712061085315</v>
      </c>
      <c r="M333" s="13">
        <f t="shared" si="44"/>
        <v>50.548816706985583</v>
      </c>
      <c r="N333" s="13">
        <f t="shared" si="45"/>
        <v>238.20197552448718</v>
      </c>
    </row>
    <row r="334" spans="6:14" x14ac:dyDescent="0.2">
      <c r="F334">
        <v>333</v>
      </c>
      <c r="G334" s="13">
        <f t="shared" si="40"/>
        <v>44.789263985465183</v>
      </c>
      <c r="H334" s="13">
        <f t="shared" si="46"/>
        <v>2672.7249733923345</v>
      </c>
      <c r="I334" s="13">
        <f t="shared" si="41"/>
        <v>52.815465106763483</v>
      </c>
      <c r="J334" s="13">
        <f t="shared" si="42"/>
        <v>238.20197552448718</v>
      </c>
      <c r="K334" s="13">
        <f t="shared" si="47"/>
        <v>44.767276929550249</v>
      </c>
      <c r="L334" s="13">
        <f t="shared" si="43"/>
        <v>1919.4712061085315</v>
      </c>
      <c r="M334" s="13">
        <f t="shared" si="44"/>
        <v>50.531454725671964</v>
      </c>
      <c r="N334" s="13">
        <f t="shared" si="45"/>
        <v>238.20197552448718</v>
      </c>
    </row>
    <row r="335" spans="6:14" x14ac:dyDescent="0.2">
      <c r="F335">
        <v>334</v>
      </c>
      <c r="G335" s="13">
        <f t="shared" si="40"/>
        <v>44.789263985465183</v>
      </c>
      <c r="H335" s="13">
        <f t="shared" si="46"/>
        <v>2672.7249733923345</v>
      </c>
      <c r="I335" s="13">
        <f t="shared" si="41"/>
        <v>52.791434564484149</v>
      </c>
      <c r="J335" s="13">
        <f t="shared" si="42"/>
        <v>238.20197552448718</v>
      </c>
      <c r="K335" s="13">
        <f t="shared" si="47"/>
        <v>44.767276929550249</v>
      </c>
      <c r="L335" s="13">
        <f t="shared" si="43"/>
        <v>1919.4712061085315</v>
      </c>
      <c r="M335" s="13">
        <f t="shared" si="44"/>
        <v>50.514196708318309</v>
      </c>
      <c r="N335" s="13">
        <f t="shared" si="45"/>
        <v>238.20197552448718</v>
      </c>
    </row>
    <row r="336" spans="6:14" x14ac:dyDescent="0.2">
      <c r="F336">
        <v>335</v>
      </c>
      <c r="G336" s="13">
        <f t="shared" si="40"/>
        <v>44.789263985465183</v>
      </c>
      <c r="H336" s="13">
        <f t="shared" si="46"/>
        <v>2672.7249733923345</v>
      </c>
      <c r="I336" s="13">
        <f t="shared" si="41"/>
        <v>52.767547488128869</v>
      </c>
      <c r="J336" s="13">
        <f t="shared" si="42"/>
        <v>238.20197552448718</v>
      </c>
      <c r="K336" s="13">
        <f t="shared" si="47"/>
        <v>44.767276929550249</v>
      </c>
      <c r="L336" s="13">
        <f t="shared" si="43"/>
        <v>1919.4712061085315</v>
      </c>
      <c r="M336" s="13">
        <f t="shared" si="44"/>
        <v>50.497041723904076</v>
      </c>
      <c r="N336" s="13">
        <f t="shared" si="45"/>
        <v>238.20197552448718</v>
      </c>
    </row>
    <row r="337" spans="6:14" x14ac:dyDescent="0.2">
      <c r="F337">
        <v>336</v>
      </c>
      <c r="G337" s="13">
        <f t="shared" si="40"/>
        <v>44.789263985465183</v>
      </c>
      <c r="H337" s="13">
        <f t="shared" si="46"/>
        <v>2672.7249733923345</v>
      </c>
      <c r="I337" s="13">
        <f t="shared" si="41"/>
        <v>52.743802596751891</v>
      </c>
      <c r="J337" s="13">
        <f t="shared" si="42"/>
        <v>238.20197552448718</v>
      </c>
      <c r="K337" s="13">
        <f t="shared" si="47"/>
        <v>44.767276929550249</v>
      </c>
      <c r="L337" s="13">
        <f t="shared" si="43"/>
        <v>1919.4712061085315</v>
      </c>
      <c r="M337" s="13">
        <f t="shared" si="44"/>
        <v>50.479988852492305</v>
      </c>
      <c r="N337" s="13">
        <f t="shared" si="45"/>
        <v>238.20197552448718</v>
      </c>
    </row>
    <row r="338" spans="6:14" x14ac:dyDescent="0.2">
      <c r="F338">
        <v>337</v>
      </c>
      <c r="G338" s="13">
        <f t="shared" si="40"/>
        <v>44.789263985465183</v>
      </c>
      <c r="H338" s="13">
        <f t="shared" si="46"/>
        <v>2672.7249733923345</v>
      </c>
      <c r="I338" s="13">
        <f t="shared" si="41"/>
        <v>52.720198624611577</v>
      </c>
      <c r="J338" s="13">
        <f t="shared" si="42"/>
        <v>238.20197552448718</v>
      </c>
      <c r="K338" s="13">
        <f t="shared" si="47"/>
        <v>44.767276929550249</v>
      </c>
      <c r="L338" s="13">
        <f t="shared" si="43"/>
        <v>1919.4712061085315</v>
      </c>
      <c r="M338" s="13">
        <f t="shared" si="44"/>
        <v>50.463037185065176</v>
      </c>
      <c r="N338" s="13">
        <f t="shared" si="45"/>
        <v>238.20197552448718</v>
      </c>
    </row>
    <row r="339" spans="6:14" x14ac:dyDescent="0.2">
      <c r="F339">
        <v>338</v>
      </c>
      <c r="G339" s="13">
        <f t="shared" si="40"/>
        <v>44.789263985465183</v>
      </c>
      <c r="H339" s="13">
        <f t="shared" si="46"/>
        <v>2672.7249733923345</v>
      </c>
      <c r="I339" s="13">
        <f t="shared" si="41"/>
        <v>52.696734320945467</v>
      </c>
      <c r="J339" s="13">
        <f t="shared" si="42"/>
        <v>238.20197552448718</v>
      </c>
      <c r="K339" s="13">
        <f t="shared" si="47"/>
        <v>44.767276929550249</v>
      </c>
      <c r="L339" s="13">
        <f t="shared" si="43"/>
        <v>1919.4712061085315</v>
      </c>
      <c r="M339" s="13">
        <f t="shared" si="44"/>
        <v>50.44618582336247</v>
      </c>
      <c r="N339" s="13">
        <f t="shared" si="45"/>
        <v>238.20197552448718</v>
      </c>
    </row>
    <row r="340" spans="6:14" x14ac:dyDescent="0.2">
      <c r="F340">
        <v>339</v>
      </c>
      <c r="G340" s="13">
        <f t="shared" si="40"/>
        <v>44.789263985465183</v>
      </c>
      <c r="H340" s="13">
        <f t="shared" si="46"/>
        <v>2672.7249733923345</v>
      </c>
      <c r="I340" s="13">
        <f t="shared" si="41"/>
        <v>52.67340844974936</v>
      </c>
      <c r="J340" s="13">
        <f t="shared" si="42"/>
        <v>238.20197552448718</v>
      </c>
      <c r="K340" s="13">
        <f t="shared" si="47"/>
        <v>44.767276929550249</v>
      </c>
      <c r="L340" s="13">
        <f t="shared" si="43"/>
        <v>1919.4712061085315</v>
      </c>
      <c r="M340" s="13">
        <f t="shared" si="44"/>
        <v>50.429433879722907</v>
      </c>
      <c r="N340" s="13">
        <f t="shared" si="45"/>
        <v>238.20197552448718</v>
      </c>
    </row>
    <row r="341" spans="6:14" x14ac:dyDescent="0.2">
      <c r="F341">
        <v>340</v>
      </c>
      <c r="G341" s="13">
        <f t="shared" si="40"/>
        <v>44.789263985465183</v>
      </c>
      <c r="H341" s="13">
        <f t="shared" si="46"/>
        <v>2672.7249733923345</v>
      </c>
      <c r="I341" s="13">
        <f t="shared" si="41"/>
        <v>52.650219789560282</v>
      </c>
      <c r="J341" s="13">
        <f t="shared" si="42"/>
        <v>238.20197552448718</v>
      </c>
      <c r="K341" s="13">
        <f t="shared" si="47"/>
        <v>44.767276929550249</v>
      </c>
      <c r="L341" s="13">
        <f t="shared" si="43"/>
        <v>1919.4712061085315</v>
      </c>
      <c r="M341" s="13">
        <f t="shared" si="44"/>
        <v>50.412780476928283</v>
      </c>
      <c r="N341" s="13">
        <f t="shared" si="45"/>
        <v>238.20197552448718</v>
      </c>
    </row>
    <row r="342" spans="6:14" x14ac:dyDescent="0.2">
      <c r="F342">
        <v>341</v>
      </c>
      <c r="G342" s="13">
        <f t="shared" si="40"/>
        <v>44.789263985465183</v>
      </c>
      <c r="H342" s="13">
        <f t="shared" si="46"/>
        <v>2672.7249733923345</v>
      </c>
      <c r="I342" s="13">
        <f t="shared" si="41"/>
        <v>52.62716713324329</v>
      </c>
      <c r="J342" s="13">
        <f t="shared" si="42"/>
        <v>238.20197552448718</v>
      </c>
      <c r="K342" s="13">
        <f t="shared" si="47"/>
        <v>44.767276929550249</v>
      </c>
      <c r="L342" s="13">
        <f t="shared" si="43"/>
        <v>1919.4712061085315</v>
      </c>
      <c r="M342" s="13">
        <f t="shared" si="44"/>
        <v>50.396224748050344</v>
      </c>
      <c r="N342" s="13">
        <f t="shared" si="45"/>
        <v>238.20197552448718</v>
      </c>
    </row>
    <row r="343" spans="6:14" x14ac:dyDescent="0.2">
      <c r="F343">
        <v>342</v>
      </c>
      <c r="G343" s="13">
        <f t="shared" si="40"/>
        <v>44.789263985465183</v>
      </c>
      <c r="H343" s="13">
        <f t="shared" si="46"/>
        <v>2672.7249733923345</v>
      </c>
      <c r="I343" s="13">
        <f t="shared" si="41"/>
        <v>52.604249287781954</v>
      </c>
      <c r="J343" s="13">
        <f t="shared" si="42"/>
        <v>238.20197552448718</v>
      </c>
      <c r="K343" s="13">
        <f t="shared" si="47"/>
        <v>44.767276929550249</v>
      </c>
      <c r="L343" s="13">
        <f t="shared" si="43"/>
        <v>1919.4712061085315</v>
      </c>
      <c r="M343" s="13">
        <f t="shared" si="44"/>
        <v>50.379765836300344</v>
      </c>
      <c r="N343" s="13">
        <f t="shared" si="45"/>
        <v>238.20197552448718</v>
      </c>
    </row>
    <row r="344" spans="6:14" x14ac:dyDescent="0.2">
      <c r="F344">
        <v>343</v>
      </c>
      <c r="G344" s="13">
        <f t="shared" si="40"/>
        <v>44.789263985465183</v>
      </c>
      <c r="H344" s="13">
        <f t="shared" si="46"/>
        <v>2672.7249733923345</v>
      </c>
      <c r="I344" s="13">
        <f t="shared" si="41"/>
        <v>52.581465074072575</v>
      </c>
      <c r="J344" s="13">
        <f t="shared" si="42"/>
        <v>238.20197552448718</v>
      </c>
      <c r="K344" s="13">
        <f t="shared" si="47"/>
        <v>44.767276929550249</v>
      </c>
      <c r="L344" s="13">
        <f t="shared" si="43"/>
        <v>1919.4712061085315</v>
      </c>
      <c r="M344" s="13">
        <f t="shared" si="44"/>
        <v>50.363402894881247</v>
      </c>
      <c r="N344" s="13">
        <f t="shared" si="45"/>
        <v>238.20197552448718</v>
      </c>
    </row>
    <row r="345" spans="6:14" x14ac:dyDescent="0.2">
      <c r="F345">
        <v>344</v>
      </c>
      <c r="G345" s="13">
        <f t="shared" si="40"/>
        <v>44.789263985465183</v>
      </c>
      <c r="H345" s="13">
        <f t="shared" si="46"/>
        <v>2672.7249733923345</v>
      </c>
      <c r="I345" s="13">
        <f t="shared" si="41"/>
        <v>52.558813326721967</v>
      </c>
      <c r="J345" s="13">
        <f t="shared" si="42"/>
        <v>238.20197552448718</v>
      </c>
      <c r="K345" s="13">
        <f t="shared" si="47"/>
        <v>44.767276929550249</v>
      </c>
      <c r="L345" s="13">
        <f t="shared" si="43"/>
        <v>1919.4712061085315</v>
      </c>
      <c r="M345" s="13">
        <f t="shared" si="44"/>
        <v>50.347135086842492</v>
      </c>
      <c r="N345" s="13">
        <f t="shared" si="45"/>
        <v>238.20197552448718</v>
      </c>
    </row>
    <row r="346" spans="6:14" x14ac:dyDescent="0.2">
      <c r="F346">
        <v>345</v>
      </c>
      <c r="G346" s="13">
        <f t="shared" si="40"/>
        <v>44.789263985465183</v>
      </c>
      <c r="H346" s="13">
        <f t="shared" si="46"/>
        <v>2672.7249733923345</v>
      </c>
      <c r="I346" s="13">
        <f t="shared" si="41"/>
        <v>52.53629289384876</v>
      </c>
      <c r="J346" s="13">
        <f t="shared" si="42"/>
        <v>238.20197552448718</v>
      </c>
      <c r="K346" s="13">
        <f t="shared" si="47"/>
        <v>44.767276929550249</v>
      </c>
      <c r="L346" s="13">
        <f t="shared" si="43"/>
        <v>1919.4712061085315</v>
      </c>
      <c r="M346" s="13">
        <f t="shared" si="44"/>
        <v>50.330961584937299</v>
      </c>
      <c r="N346" s="13">
        <f t="shared" si="45"/>
        <v>238.20197552448718</v>
      </c>
    </row>
    <row r="347" spans="6:14" x14ac:dyDescent="0.2">
      <c r="F347">
        <v>346</v>
      </c>
      <c r="G347" s="13">
        <f t="shared" si="40"/>
        <v>44.789263985465183</v>
      </c>
      <c r="H347" s="13">
        <f t="shared" si="46"/>
        <v>2672.7249733923345</v>
      </c>
      <c r="I347" s="13">
        <f t="shared" si="41"/>
        <v>52.513902636888119</v>
      </c>
      <c r="J347" s="13">
        <f t="shared" si="42"/>
        <v>238.20197552448718</v>
      </c>
      <c r="K347" s="13">
        <f t="shared" si="47"/>
        <v>44.767276929550249</v>
      </c>
      <c r="L347" s="13">
        <f t="shared" si="43"/>
        <v>1919.4712061085315</v>
      </c>
      <c r="M347" s="13">
        <f t="shared" si="44"/>
        <v>50.314881571482424</v>
      </c>
      <c r="N347" s="13">
        <f t="shared" si="45"/>
        <v>238.20197552448718</v>
      </c>
    </row>
    <row r="348" spans="6:14" x14ac:dyDescent="0.2">
      <c r="F348">
        <v>347</v>
      </c>
      <c r="G348" s="13">
        <f t="shared" si="40"/>
        <v>44.789263985465183</v>
      </c>
      <c r="H348" s="13">
        <f t="shared" si="46"/>
        <v>2672.7249733923345</v>
      </c>
      <c r="I348" s="13">
        <f t="shared" si="41"/>
        <v>52.491641430399866</v>
      </c>
      <c r="J348" s="13">
        <f t="shared" si="42"/>
        <v>238.20197552448718</v>
      </c>
      <c r="K348" s="13">
        <f t="shared" si="47"/>
        <v>44.767276929550249</v>
      </c>
      <c r="L348" s="13">
        <f t="shared" si="43"/>
        <v>1919.4712061085315</v>
      </c>
      <c r="M348" s="13">
        <f t="shared" si="44"/>
        <v>50.29889423822037</v>
      </c>
      <c r="N348" s="13">
        <f t="shared" si="45"/>
        <v>238.20197552448718</v>
      </c>
    </row>
    <row r="349" spans="6:14" x14ac:dyDescent="0.2">
      <c r="F349">
        <v>348</v>
      </c>
      <c r="G349" s="13">
        <f t="shared" si="40"/>
        <v>44.789263985465183</v>
      </c>
      <c r="H349" s="13">
        <f t="shared" si="46"/>
        <v>2672.7249733923345</v>
      </c>
      <c r="I349" s="13">
        <f t="shared" si="41"/>
        <v>52.469508161879936</v>
      </c>
      <c r="J349" s="13">
        <f t="shared" si="42"/>
        <v>238.20197552448718</v>
      </c>
      <c r="K349" s="13">
        <f t="shared" si="47"/>
        <v>44.767276929550249</v>
      </c>
      <c r="L349" s="13">
        <f t="shared" si="43"/>
        <v>1919.4712061085315</v>
      </c>
      <c r="M349" s="13">
        <f t="shared" si="44"/>
        <v>50.28299878618396</v>
      </c>
      <c r="N349" s="13">
        <f t="shared" si="45"/>
        <v>238.20197552448718</v>
      </c>
    </row>
    <row r="350" spans="6:14" x14ac:dyDescent="0.2">
      <c r="F350">
        <v>349</v>
      </c>
      <c r="G350" s="13">
        <f t="shared" si="40"/>
        <v>44.789263985465183</v>
      </c>
      <c r="H350" s="13">
        <f t="shared" si="46"/>
        <v>2672.7249733923345</v>
      </c>
      <c r="I350" s="13">
        <f t="shared" si="41"/>
        <v>52.447501731575024</v>
      </c>
      <c r="J350" s="13">
        <f t="shared" si="42"/>
        <v>238.20197552448718</v>
      </c>
      <c r="K350" s="13">
        <f t="shared" si="47"/>
        <v>44.767276929550249</v>
      </c>
      <c r="L350" s="13">
        <f t="shared" si="43"/>
        <v>1919.4712061085315</v>
      </c>
      <c r="M350" s="13">
        <f t="shared" si="44"/>
        <v>50.267194425563233</v>
      </c>
      <c r="N350" s="13">
        <f t="shared" si="45"/>
        <v>238.20197552448718</v>
      </c>
    </row>
    <row r="351" spans="6:14" x14ac:dyDescent="0.2">
      <c r="F351">
        <v>350</v>
      </c>
      <c r="G351" s="13">
        <f t="shared" si="40"/>
        <v>44.789263985465183</v>
      </c>
      <c r="H351" s="13">
        <f t="shared" si="46"/>
        <v>2672.7249733923345</v>
      </c>
      <c r="I351" s="13">
        <f t="shared" si="41"/>
        <v>52.425621052300428</v>
      </c>
      <c r="J351" s="13">
        <f t="shared" si="42"/>
        <v>238.20197552448718</v>
      </c>
      <c r="K351" s="13">
        <f t="shared" si="47"/>
        <v>44.767276929550249</v>
      </c>
      <c r="L351" s="13">
        <f t="shared" si="43"/>
        <v>1919.4712061085315</v>
      </c>
      <c r="M351" s="13">
        <f t="shared" si="44"/>
        <v>50.251480375574623</v>
      </c>
      <c r="N351" s="13">
        <f t="shared" si="45"/>
        <v>238.20197552448718</v>
      </c>
    </row>
    <row r="352" spans="6:14" x14ac:dyDescent="0.2">
      <c r="F352">
        <v>351</v>
      </c>
      <c r="G352" s="13">
        <f t="shared" si="40"/>
        <v>44.789263985465183</v>
      </c>
      <c r="H352" s="13">
        <f t="shared" si="46"/>
        <v>2672.7249733923345</v>
      </c>
      <c r="I352" s="13">
        <f t="shared" si="41"/>
        <v>52.403865049261007</v>
      </c>
      <c r="J352" s="13">
        <f t="shared" si="42"/>
        <v>238.20197552448718</v>
      </c>
      <c r="K352" s="13">
        <f t="shared" si="47"/>
        <v>44.767276929550249</v>
      </c>
      <c r="L352" s="13">
        <f t="shared" si="43"/>
        <v>1919.4712061085315</v>
      </c>
      <c r="M352" s="13">
        <f t="shared" si="44"/>
        <v>50.235855864332393</v>
      </c>
      <c r="N352" s="13">
        <f t="shared" si="45"/>
        <v>238.20197552448718</v>
      </c>
    </row>
    <row r="353" spans="6:14" x14ac:dyDescent="0.2">
      <c r="F353">
        <v>352</v>
      </c>
      <c r="G353" s="13">
        <f t="shared" si="40"/>
        <v>44.789263985465183</v>
      </c>
      <c r="H353" s="13">
        <f t="shared" si="46"/>
        <v>2672.7249733923345</v>
      </c>
      <c r="I353" s="13">
        <f t="shared" si="41"/>
        <v>52.382232659875228</v>
      </c>
      <c r="J353" s="13">
        <f t="shared" si="42"/>
        <v>238.20197552448718</v>
      </c>
      <c r="K353" s="13">
        <f t="shared" si="47"/>
        <v>44.767276929550249</v>
      </c>
      <c r="L353" s="13">
        <f t="shared" si="43"/>
        <v>1919.4712061085315</v>
      </c>
      <c r="M353" s="13">
        <f t="shared" si="44"/>
        <v>50.220320128722214</v>
      </c>
      <c r="N353" s="13">
        <f t="shared" si="45"/>
        <v>238.20197552448718</v>
      </c>
    </row>
    <row r="354" spans="6:14" x14ac:dyDescent="0.2">
      <c r="F354">
        <v>353</v>
      </c>
      <c r="G354" s="13">
        <f t="shared" si="40"/>
        <v>44.789263985465183</v>
      </c>
      <c r="H354" s="13">
        <f t="shared" si="46"/>
        <v>2672.7249733923345</v>
      </c>
      <c r="I354" s="13">
        <f t="shared" si="41"/>
        <v>52.360722833602111</v>
      </c>
      <c r="J354" s="13">
        <f t="shared" si="42"/>
        <v>238.20197552448718</v>
      </c>
      <c r="K354" s="13">
        <f t="shared" si="47"/>
        <v>44.767276929550249</v>
      </c>
      <c r="L354" s="13">
        <f t="shared" si="43"/>
        <v>1919.4712061085315</v>
      </c>
      <c r="M354" s="13">
        <f t="shared" si="44"/>
        <v>50.20487241427697</v>
      </c>
      <c r="N354" s="13">
        <f t="shared" si="45"/>
        <v>238.20197552448718</v>
      </c>
    </row>
    <row r="355" spans="6:14" x14ac:dyDescent="0.2">
      <c r="F355">
        <v>354</v>
      </c>
      <c r="G355" s="13">
        <f t="shared" si="40"/>
        <v>44.789263985465183</v>
      </c>
      <c r="H355" s="13">
        <f t="shared" si="46"/>
        <v>2672.7249733923345</v>
      </c>
      <c r="I355" s="13">
        <f t="shared" si="41"/>
        <v>52.339334531771215</v>
      </c>
      <c r="J355" s="13">
        <f t="shared" si="42"/>
        <v>238.20197552448718</v>
      </c>
      <c r="K355" s="13">
        <f t="shared" si="47"/>
        <v>44.767276929550249</v>
      </c>
      <c r="L355" s="13">
        <f t="shared" si="43"/>
        <v>1919.4712061085315</v>
      </c>
      <c r="M355" s="13">
        <f t="shared" si="44"/>
        <v>50.189511975054572</v>
      </c>
      <c r="N355" s="13">
        <f t="shared" si="45"/>
        <v>238.20197552448718</v>
      </c>
    </row>
    <row r="356" spans="6:14" x14ac:dyDescent="0.2">
      <c r="F356">
        <v>355</v>
      </c>
      <c r="G356" s="13">
        <f t="shared" si="40"/>
        <v>44.789263985465183</v>
      </c>
      <c r="H356" s="13">
        <f t="shared" si="46"/>
        <v>2672.7249733923345</v>
      </c>
      <c r="I356" s="13">
        <f t="shared" si="41"/>
        <v>52.31806672741542</v>
      </c>
      <c r="J356" s="13">
        <f t="shared" si="42"/>
        <v>238.20197552448718</v>
      </c>
      <c r="K356" s="13">
        <f t="shared" si="47"/>
        <v>44.767276929550249</v>
      </c>
      <c r="L356" s="13">
        <f t="shared" si="43"/>
        <v>1919.4712061085315</v>
      </c>
      <c r="M356" s="13">
        <f t="shared" si="44"/>
        <v>50.174238073517941</v>
      </c>
      <c r="N356" s="13">
        <f t="shared" si="45"/>
        <v>238.20197552448718</v>
      </c>
    </row>
    <row r="357" spans="6:14" x14ac:dyDescent="0.2">
      <c r="F357">
        <v>356</v>
      </c>
      <c r="G357" s="13">
        <f t="shared" si="40"/>
        <v>44.789263985465183</v>
      </c>
      <c r="H357" s="13">
        <f t="shared" si="46"/>
        <v>2672.7249733923345</v>
      </c>
      <c r="I357" s="13">
        <f t="shared" si="41"/>
        <v>52.296918405106574</v>
      </c>
      <c r="J357" s="13">
        <f t="shared" si="42"/>
        <v>238.20197552448718</v>
      </c>
      <c r="K357" s="13">
        <f t="shared" si="47"/>
        <v>44.767276929550249</v>
      </c>
      <c r="L357" s="13">
        <f t="shared" si="43"/>
        <v>1919.4712061085315</v>
      </c>
      <c r="M357" s="13">
        <f t="shared" si="44"/>
        <v>50.15904998041691</v>
      </c>
      <c r="N357" s="13">
        <f t="shared" si="45"/>
        <v>238.20197552448718</v>
      </c>
    </row>
    <row r="358" spans="6:14" x14ac:dyDescent="0.2">
      <c r="F358">
        <v>357</v>
      </c>
      <c r="G358" s="13">
        <f t="shared" si="40"/>
        <v>44.789263985465183</v>
      </c>
      <c r="H358" s="13">
        <f t="shared" si="46"/>
        <v>2672.7249733923345</v>
      </c>
      <c r="I358" s="13">
        <f t="shared" si="41"/>
        <v>52.275888560793852</v>
      </c>
      <c r="J358" s="13">
        <f t="shared" si="42"/>
        <v>238.20197552448718</v>
      </c>
      <c r="K358" s="13">
        <f t="shared" si="47"/>
        <v>44.767276929550249</v>
      </c>
      <c r="L358" s="13">
        <f t="shared" si="43"/>
        <v>1919.4712061085315</v>
      </c>
      <c r="M358" s="13">
        <f t="shared" si="44"/>
        <v>50.14394697467219</v>
      </c>
      <c r="N358" s="13">
        <f t="shared" si="45"/>
        <v>238.20197552448718</v>
      </c>
    </row>
    <row r="359" spans="6:14" x14ac:dyDescent="0.2">
      <c r="F359">
        <v>358</v>
      </c>
      <c r="G359" s="13">
        <f t="shared" si="40"/>
        <v>44.789263985465183</v>
      </c>
      <c r="H359" s="13">
        <f t="shared" si="46"/>
        <v>2672.7249733923345</v>
      </c>
      <c r="I359" s="13">
        <f t="shared" si="41"/>
        <v>52.254976201644887</v>
      </c>
      <c r="J359" s="13">
        <f t="shared" si="42"/>
        <v>238.20197552448718</v>
      </c>
      <c r="K359" s="13">
        <f t="shared" si="47"/>
        <v>44.767276929550249</v>
      </c>
      <c r="L359" s="13">
        <f t="shared" si="43"/>
        <v>1919.4712061085315</v>
      </c>
      <c r="M359" s="13">
        <f t="shared" si="44"/>
        <v>50.128928343261229</v>
      </c>
      <c r="N359" s="13">
        <f t="shared" si="45"/>
        <v>238.20197552448718</v>
      </c>
    </row>
    <row r="360" spans="6:14" x14ac:dyDescent="0.2">
      <c r="F360">
        <v>359</v>
      </c>
      <c r="G360" s="13">
        <f t="shared" si="40"/>
        <v>44.789263985465183</v>
      </c>
      <c r="H360" s="13">
        <f t="shared" si="46"/>
        <v>2672.7249733923345</v>
      </c>
      <c r="I360" s="13">
        <f t="shared" si="41"/>
        <v>52.234180345889513</v>
      </c>
      <c r="J360" s="13">
        <f t="shared" si="42"/>
        <v>238.20197552448718</v>
      </c>
      <c r="K360" s="13">
        <f t="shared" si="47"/>
        <v>44.767276929550249</v>
      </c>
      <c r="L360" s="13">
        <f t="shared" si="43"/>
        <v>1919.4712061085315</v>
      </c>
      <c r="M360" s="13">
        <f t="shared" si="44"/>
        <v>50.113993381106049</v>
      </c>
      <c r="N360" s="13">
        <f t="shared" si="45"/>
        <v>238.20197552448718</v>
      </c>
    </row>
    <row r="361" spans="6:14" x14ac:dyDescent="0.2">
      <c r="F361">
        <v>360</v>
      </c>
      <c r="G361" s="13">
        <f t="shared" si="40"/>
        <v>44.789263985465183</v>
      </c>
      <c r="H361" s="13">
        <f t="shared" si="46"/>
        <v>2672.7249733923345</v>
      </c>
      <c r="I361" s="13">
        <f t="shared" si="41"/>
        <v>52.213500022666111</v>
      </c>
      <c r="J361" s="13">
        <f t="shared" si="42"/>
        <v>238.20197552448718</v>
      </c>
      <c r="K361" s="13">
        <f t="shared" si="47"/>
        <v>44.767276929550249</v>
      </c>
      <c r="L361" s="13">
        <f t="shared" si="43"/>
        <v>1919.4712061085315</v>
      </c>
      <c r="M361" s="13">
        <f t="shared" si="44"/>
        <v>50.099141390962835</v>
      </c>
      <c r="N361" s="13">
        <f t="shared" si="45"/>
        <v>238.20197552448718</v>
      </c>
    </row>
    <row r="362" spans="6:14" x14ac:dyDescent="0.2">
      <c r="F362">
        <v>361</v>
      </c>
      <c r="G362" s="13">
        <f t="shared" si="40"/>
        <v>44.789263985465183</v>
      </c>
      <c r="H362" s="13">
        <f t="shared" si="46"/>
        <v>2672.7249733923345</v>
      </c>
      <c r="I362" s="13">
        <f t="shared" si="41"/>
        <v>52.192934271870541</v>
      </c>
      <c r="J362" s="13">
        <f t="shared" si="42"/>
        <v>238.20197552448718</v>
      </c>
      <c r="K362" s="13">
        <f t="shared" si="47"/>
        <v>44.767276929550249</v>
      </c>
      <c r="L362" s="13">
        <f t="shared" si="43"/>
        <v>1919.4712061085315</v>
      </c>
      <c r="M362" s="13">
        <f t="shared" si="44"/>
        <v>50.084371683313492</v>
      </c>
      <c r="N362" s="13">
        <f t="shared" si="45"/>
        <v>238.20197552448718</v>
      </c>
    </row>
    <row r="363" spans="6:14" x14ac:dyDescent="0.2">
      <c r="F363">
        <v>362</v>
      </c>
      <c r="G363" s="13">
        <f t="shared" si="40"/>
        <v>44.789263985465183</v>
      </c>
      <c r="H363" s="13">
        <f t="shared" si="46"/>
        <v>2672.7249733923345</v>
      </c>
      <c r="I363" s="13">
        <f t="shared" si="41"/>
        <v>52.172482144007546</v>
      </c>
      <c r="J363" s="13">
        <f t="shared" si="42"/>
        <v>238.20197552448718</v>
      </c>
      <c r="K363" s="13">
        <f t="shared" si="47"/>
        <v>44.767276929550249</v>
      </c>
      <c r="L363" s="13">
        <f t="shared" si="43"/>
        <v>1919.4712061085315</v>
      </c>
      <c r="M363" s="13">
        <f t="shared" si="44"/>
        <v>50.069683576258896</v>
      </c>
      <c r="N363" s="13">
        <f t="shared" si="45"/>
        <v>238.20197552448718</v>
      </c>
    </row>
    <row r="364" spans="6:14" x14ac:dyDescent="0.2">
      <c r="F364">
        <v>363</v>
      </c>
      <c r="G364" s="13">
        <f t="shared" si="40"/>
        <v>44.789263985465183</v>
      </c>
      <c r="H364" s="13">
        <f t="shared" si="46"/>
        <v>2672.7249733923345</v>
      </c>
      <c r="I364" s="13">
        <f t="shared" si="41"/>
        <v>52.152142700044621</v>
      </c>
      <c r="J364" s="13">
        <f t="shared" si="42"/>
        <v>238.20197552448718</v>
      </c>
      <c r="K364" s="13">
        <f t="shared" si="47"/>
        <v>44.767276929550249</v>
      </c>
      <c r="L364" s="13">
        <f t="shared" si="43"/>
        <v>1919.4712061085315</v>
      </c>
      <c r="M364" s="13">
        <f t="shared" si="44"/>
        <v>50.05507639541397</v>
      </c>
      <c r="N364" s="13">
        <f t="shared" si="45"/>
        <v>238.20197552448718</v>
      </c>
    </row>
    <row r="365" spans="6:14" x14ac:dyDescent="0.2">
      <c r="F365">
        <v>364</v>
      </c>
      <c r="G365" s="13">
        <f t="shared" si="40"/>
        <v>44.789263985465183</v>
      </c>
      <c r="H365" s="13">
        <f t="shared" si="46"/>
        <v>2672.7249733923345</v>
      </c>
      <c r="I365" s="13">
        <f t="shared" si="41"/>
        <v>52.131915011268298</v>
      </c>
      <c r="J365" s="13">
        <f t="shared" si="42"/>
        <v>238.20197552448718</v>
      </c>
      <c r="K365" s="13">
        <f t="shared" si="47"/>
        <v>44.767276929550249</v>
      </c>
      <c r="L365" s="13">
        <f t="shared" si="43"/>
        <v>1919.4712061085315</v>
      </c>
      <c r="M365" s="13">
        <f t="shared" si="44"/>
        <v>50.040549473804454</v>
      </c>
      <c r="N365" s="13">
        <f t="shared" si="45"/>
        <v>238.20197552448718</v>
      </c>
    </row>
    <row r="366" spans="6:14" x14ac:dyDescent="0.2">
      <c r="F366">
        <v>365</v>
      </c>
      <c r="G366" s="13">
        <f t="shared" si="40"/>
        <v>44.789263985465183</v>
      </c>
      <c r="H366" s="13">
        <f t="shared" si="46"/>
        <v>2672.7249733923345</v>
      </c>
      <c r="I366" s="13">
        <f t="shared" si="41"/>
        <v>52.111798159142815</v>
      </c>
      <c r="J366" s="13">
        <f t="shared" si="42"/>
        <v>238.20197552448718</v>
      </c>
      <c r="K366" s="13">
        <f t="shared" si="47"/>
        <v>44.767276929550249</v>
      </c>
      <c r="L366" s="13">
        <f t="shared" si="43"/>
        <v>1919.4712061085315</v>
      </c>
      <c r="M366" s="13">
        <f t="shared" si="44"/>
        <v>50.0261021517654</v>
      </c>
      <c r="N366" s="13">
        <f t="shared" si="45"/>
        <v>238.20197552448718</v>
      </c>
    </row>
    <row r="367" spans="6:14" x14ac:dyDescent="0.2">
      <c r="F367">
        <v>366</v>
      </c>
      <c r="G367" s="13">
        <f t="shared" si="40"/>
        <v>44.789263985465183</v>
      </c>
      <c r="H367" s="13">
        <f t="shared" si="46"/>
        <v>2672.7249733923345</v>
      </c>
      <c r="I367" s="13">
        <f t="shared" si="41"/>
        <v>52.091791235171016</v>
      </c>
      <c r="J367" s="13">
        <f t="shared" si="42"/>
        <v>238.20197552448718</v>
      </c>
      <c r="K367" s="13">
        <f t="shared" si="47"/>
        <v>44.767276929550249</v>
      </c>
      <c r="L367" s="13">
        <f t="shared" si="43"/>
        <v>1919.4712061085315</v>
      </c>
      <c r="M367" s="13">
        <f t="shared" si="44"/>
        <v>50.011733776841318</v>
      </c>
      <c r="N367" s="13">
        <f t="shared" si="45"/>
        <v>238.20197552448718</v>
      </c>
    </row>
    <row r="368" spans="6:14" x14ac:dyDescent="0.2">
      <c r="F368">
        <v>367</v>
      </c>
      <c r="G368" s="13">
        <f t="shared" si="40"/>
        <v>44.789263985465183</v>
      </c>
      <c r="H368" s="13">
        <f t="shared" si="46"/>
        <v>2672.7249733923345</v>
      </c>
      <c r="I368" s="13">
        <f t="shared" si="41"/>
        <v>52.071893340757647</v>
      </c>
      <c r="J368" s="13">
        <f t="shared" si="42"/>
        <v>238.20197552448718</v>
      </c>
      <c r="K368" s="13">
        <f t="shared" si="47"/>
        <v>44.767276929550249</v>
      </c>
      <c r="L368" s="13">
        <f t="shared" si="43"/>
        <v>1919.4712061085315</v>
      </c>
      <c r="M368" s="13">
        <f t="shared" si="44"/>
        <v>49.997443703687935</v>
      </c>
      <c r="N368" s="13">
        <f t="shared" si="45"/>
        <v>238.20197552448718</v>
      </c>
    </row>
    <row r="369" spans="6:14" x14ac:dyDescent="0.2">
      <c r="F369">
        <v>368</v>
      </c>
      <c r="G369" s="13">
        <f t="shared" si="40"/>
        <v>44.789263985465183</v>
      </c>
      <c r="H369" s="13">
        <f t="shared" si="46"/>
        <v>2672.7249733923345</v>
      </c>
      <c r="I369" s="13">
        <f t="shared" si="41"/>
        <v>52.052103587074789</v>
      </c>
      <c r="J369" s="13">
        <f t="shared" si="42"/>
        <v>238.20197552448718</v>
      </c>
      <c r="K369" s="13">
        <f t="shared" si="47"/>
        <v>44.767276929550249</v>
      </c>
      <c r="L369" s="13">
        <f t="shared" si="43"/>
        <v>1919.4712061085315</v>
      </c>
      <c r="M369" s="13">
        <f t="shared" si="44"/>
        <v>49.983231293975606</v>
      </c>
      <c r="N369" s="13">
        <f t="shared" si="45"/>
        <v>238.20197552448718</v>
      </c>
    </row>
    <row r="370" spans="6:14" x14ac:dyDescent="0.2">
      <c r="F370">
        <v>369</v>
      </c>
      <c r="G370" s="13">
        <f t="shared" si="40"/>
        <v>44.789263985465183</v>
      </c>
      <c r="H370" s="13">
        <f t="shared" si="46"/>
        <v>2672.7249733923345</v>
      </c>
      <c r="I370" s="13">
        <f t="shared" si="41"/>
        <v>52.032421094929504</v>
      </c>
      <c r="J370" s="13">
        <f t="shared" si="42"/>
        <v>238.20197552448718</v>
      </c>
      <c r="K370" s="13">
        <f t="shared" si="47"/>
        <v>44.767276929550249</v>
      </c>
      <c r="L370" s="13">
        <f t="shared" si="43"/>
        <v>1919.4712061085315</v>
      </c>
      <c r="M370" s="13">
        <f t="shared" si="44"/>
        <v>49.969095916294236</v>
      </c>
      <c r="N370" s="13">
        <f t="shared" si="45"/>
        <v>238.20197552448718</v>
      </c>
    </row>
    <row r="371" spans="6:14" x14ac:dyDescent="0.2">
      <c r="F371">
        <v>370</v>
      </c>
      <c r="G371" s="13">
        <f t="shared" si="40"/>
        <v>44.789263985465183</v>
      </c>
      <c r="H371" s="13">
        <f t="shared" si="46"/>
        <v>2672.7249733923345</v>
      </c>
      <c r="I371" s="13">
        <f t="shared" si="41"/>
        <v>52.012844994633653</v>
      </c>
      <c r="J371" s="13">
        <f t="shared" si="42"/>
        <v>238.20197552448718</v>
      </c>
      <c r="K371" s="13">
        <f t="shared" si="47"/>
        <v>44.767276929550249</v>
      </c>
      <c r="L371" s="13">
        <f t="shared" si="43"/>
        <v>1919.4712061085315</v>
      </c>
      <c r="M371" s="13">
        <f t="shared" si="44"/>
        <v>49.955036946059792</v>
      </c>
      <c r="N371" s="13">
        <f t="shared" si="45"/>
        <v>238.20197552448718</v>
      </c>
    </row>
    <row r="372" spans="6:14" x14ac:dyDescent="0.2">
      <c r="F372">
        <v>371</v>
      </c>
      <c r="G372" s="13">
        <f t="shared" si="40"/>
        <v>44.789263985465183</v>
      </c>
      <c r="H372" s="13">
        <f t="shared" si="46"/>
        <v>2672.7249733923345</v>
      </c>
      <c r="I372" s="13">
        <f t="shared" si="41"/>
        <v>51.993374425875786</v>
      </c>
      <c r="J372" s="13">
        <f t="shared" si="42"/>
        <v>238.20197552448718</v>
      </c>
      <c r="K372" s="13">
        <f t="shared" si="47"/>
        <v>44.767276929550249</v>
      </c>
      <c r="L372" s="13">
        <f t="shared" si="43"/>
        <v>1919.4712061085315</v>
      </c>
      <c r="M372" s="13">
        <f t="shared" si="44"/>
        <v>49.941053765422303</v>
      </c>
      <c r="N372" s="13">
        <f t="shared" si="45"/>
        <v>238.20197552448718</v>
      </c>
    </row>
    <row r="373" spans="6:14" x14ac:dyDescent="0.2">
      <c r="F373">
        <v>372</v>
      </c>
      <c r="G373" s="13">
        <f t="shared" si="40"/>
        <v>44.789263985465183</v>
      </c>
      <c r="H373" s="13">
        <f t="shared" si="46"/>
        <v>2672.7249733923345</v>
      </c>
      <c r="I373" s="13">
        <f t="shared" si="41"/>
        <v>51.974008537595111</v>
      </c>
      <c r="J373" s="13">
        <f t="shared" si="42"/>
        <v>238.20197552448718</v>
      </c>
      <c r="K373" s="13">
        <f t="shared" si="47"/>
        <v>44.767276929550249</v>
      </c>
      <c r="L373" s="13">
        <f t="shared" si="43"/>
        <v>1919.4712061085315</v>
      </c>
      <c r="M373" s="13">
        <f t="shared" si="44"/>
        <v>49.927145763175332</v>
      </c>
      <c r="N373" s="13">
        <f t="shared" si="45"/>
        <v>238.20197552448718</v>
      </c>
    </row>
    <row r="374" spans="6:14" x14ac:dyDescent="0.2">
      <c r="F374">
        <v>373</v>
      </c>
      <c r="G374" s="13">
        <f t="shared" si="40"/>
        <v>44.789263985465183</v>
      </c>
      <c r="H374" s="13">
        <f t="shared" si="46"/>
        <v>2672.7249733923345</v>
      </c>
      <c r="I374" s="13">
        <f t="shared" si="41"/>
        <v>51.954746487857498</v>
      </c>
      <c r="J374" s="13">
        <f t="shared" si="42"/>
        <v>238.20197552448718</v>
      </c>
      <c r="K374" s="13">
        <f t="shared" si="47"/>
        <v>44.767276929550249</v>
      </c>
      <c r="L374" s="13">
        <f t="shared" si="43"/>
        <v>1919.4712061085315</v>
      </c>
      <c r="M374" s="13">
        <f t="shared" si="44"/>
        <v>49.913312334666955</v>
      </c>
      <c r="N374" s="13">
        <f t="shared" si="45"/>
        <v>238.20197552448718</v>
      </c>
    </row>
    <row r="375" spans="6:14" x14ac:dyDescent="0.2">
      <c r="F375">
        <v>374</v>
      </c>
      <c r="G375" s="13">
        <f t="shared" si="40"/>
        <v>44.789263985465183</v>
      </c>
      <c r="H375" s="13">
        <f t="shared" si="46"/>
        <v>2672.7249733923345</v>
      </c>
      <c r="I375" s="13">
        <f t="shared" si="41"/>
        <v>51.935587443733453</v>
      </c>
      <c r="J375" s="13">
        <f t="shared" si="42"/>
        <v>238.20197552448718</v>
      </c>
      <c r="K375" s="13">
        <f t="shared" si="47"/>
        <v>44.767276929550249</v>
      </c>
      <c r="L375" s="13">
        <f t="shared" si="43"/>
        <v>1919.4712061085315</v>
      </c>
      <c r="M375" s="13">
        <f t="shared" si="44"/>
        <v>49.899552881712097</v>
      </c>
      <c r="N375" s="13">
        <f t="shared" si="45"/>
        <v>238.20197552448718</v>
      </c>
    </row>
    <row r="376" spans="6:14" x14ac:dyDescent="0.2">
      <c r="F376">
        <v>375</v>
      </c>
      <c r="G376" s="13">
        <f t="shared" si="40"/>
        <v>44.789263985465183</v>
      </c>
      <c r="H376" s="13">
        <f t="shared" si="46"/>
        <v>2672.7249733923345</v>
      </c>
      <c r="I376" s="13">
        <f t="shared" si="41"/>
        <v>51.916530581178073</v>
      </c>
      <c r="J376" s="13">
        <f t="shared" si="42"/>
        <v>238.20197552448718</v>
      </c>
      <c r="K376" s="13">
        <f t="shared" si="47"/>
        <v>44.767276929550249</v>
      </c>
      <c r="L376" s="13">
        <f t="shared" si="43"/>
        <v>1919.4712061085315</v>
      </c>
      <c r="M376" s="13">
        <f t="shared" si="44"/>
        <v>49.885866812506336</v>
      </c>
      <c r="N376" s="13">
        <f t="shared" si="45"/>
        <v>238.20197552448718</v>
      </c>
    </row>
    <row r="377" spans="6:14" x14ac:dyDescent="0.2">
      <c r="F377">
        <v>376</v>
      </c>
      <c r="G377" s="13">
        <f t="shared" si="40"/>
        <v>44.789263985465183</v>
      </c>
      <c r="H377" s="13">
        <f t="shared" si="46"/>
        <v>2672.7249733923345</v>
      </c>
      <c r="I377" s="13">
        <f t="shared" si="41"/>
        <v>51.89757508491288</v>
      </c>
      <c r="J377" s="13">
        <f t="shared" si="42"/>
        <v>238.20197552448718</v>
      </c>
      <c r="K377" s="13">
        <f t="shared" si="47"/>
        <v>44.767276929550249</v>
      </c>
      <c r="L377" s="13">
        <f t="shared" si="43"/>
        <v>1919.4712061085315</v>
      </c>
      <c r="M377" s="13">
        <f t="shared" si="44"/>
        <v>49.872253541541028</v>
      </c>
      <c r="N377" s="13">
        <f t="shared" si="45"/>
        <v>238.20197552448718</v>
      </c>
    </row>
    <row r="378" spans="6:14" x14ac:dyDescent="0.2">
      <c r="F378">
        <v>377</v>
      </c>
      <c r="G378" s="13">
        <f t="shared" si="40"/>
        <v>44.789263985465183</v>
      </c>
      <c r="H378" s="13">
        <f t="shared" si="46"/>
        <v>2672.7249733923345</v>
      </c>
      <c r="I378" s="13">
        <f t="shared" si="41"/>
        <v>51.878720148309569</v>
      </c>
      <c r="J378" s="13">
        <f t="shared" si="42"/>
        <v>238.20197552448718</v>
      </c>
      <c r="K378" s="13">
        <f t="shared" si="47"/>
        <v>44.767276929550249</v>
      </c>
      <c r="L378" s="13">
        <f t="shared" si="43"/>
        <v>1919.4712061085315</v>
      </c>
      <c r="M378" s="13">
        <f t="shared" si="44"/>
        <v>49.858712489519831</v>
      </c>
      <c r="N378" s="13">
        <f t="shared" si="45"/>
        <v>238.20197552448718</v>
      </c>
    </row>
    <row r="379" spans="6:14" x14ac:dyDescent="0.2">
      <c r="F379">
        <v>378</v>
      </c>
      <c r="G379" s="13">
        <f t="shared" si="40"/>
        <v>44.789263985465183</v>
      </c>
      <c r="H379" s="13">
        <f t="shared" si="46"/>
        <v>2672.7249733923345</v>
      </c>
      <c r="I379" s="13">
        <f t="shared" si="41"/>
        <v>51.859964973275595</v>
      </c>
      <c r="J379" s="13">
        <f t="shared" si="42"/>
        <v>238.20197552448718</v>
      </c>
      <c r="K379" s="13">
        <f t="shared" si="47"/>
        <v>44.767276929550249</v>
      </c>
      <c r="L379" s="13">
        <f t="shared" si="43"/>
        <v>1919.4712061085315</v>
      </c>
      <c r="M379" s="13">
        <f t="shared" si="44"/>
        <v>49.845243083276522</v>
      </c>
      <c r="N379" s="13">
        <f t="shared" si="45"/>
        <v>238.20197552448718</v>
      </c>
    </row>
    <row r="380" spans="6:14" x14ac:dyDescent="0.2">
      <c r="F380">
        <v>379</v>
      </c>
      <c r="G380" s="13">
        <f t="shared" si="40"/>
        <v>44.789263985465183</v>
      </c>
      <c r="H380" s="13">
        <f t="shared" si="46"/>
        <v>2672.7249733923345</v>
      </c>
      <c r="I380" s="13">
        <f t="shared" si="41"/>
        <v>51.841308770141531</v>
      </c>
      <c r="J380" s="13">
        <f t="shared" si="42"/>
        <v>238.20197552448718</v>
      </c>
      <c r="K380" s="13">
        <f t="shared" si="47"/>
        <v>44.767276929550249</v>
      </c>
      <c r="L380" s="13">
        <f t="shared" si="43"/>
        <v>1919.4712061085315</v>
      </c>
      <c r="M380" s="13">
        <f t="shared" si="44"/>
        <v>49.831844755694135</v>
      </c>
      <c r="N380" s="13">
        <f t="shared" si="45"/>
        <v>238.20197552448718</v>
      </c>
    </row>
    <row r="381" spans="6:14" x14ac:dyDescent="0.2">
      <c r="F381">
        <v>380</v>
      </c>
      <c r="G381" s="13">
        <f t="shared" si="40"/>
        <v>44.789263985465183</v>
      </c>
      <c r="H381" s="13">
        <f t="shared" si="46"/>
        <v>2672.7249733923345</v>
      </c>
      <c r="I381" s="13">
        <f t="shared" si="41"/>
        <v>51.822750757550274</v>
      </c>
      <c r="J381" s="13">
        <f t="shared" si="42"/>
        <v>238.20197552448718</v>
      </c>
      <c r="K381" s="13">
        <f t="shared" si="47"/>
        <v>44.767276929550249</v>
      </c>
      <c r="L381" s="13">
        <f t="shared" si="43"/>
        <v>1919.4712061085315</v>
      </c>
      <c r="M381" s="13">
        <f t="shared" si="44"/>
        <v>49.818516945625333</v>
      </c>
      <c r="N381" s="13">
        <f t="shared" si="45"/>
        <v>238.20197552448718</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81350-761B-45B7-86C3-60B4CCB9A181}">
  <dimension ref="A1:AN381"/>
  <sheetViews>
    <sheetView workbookViewId="0">
      <selection activeCell="B10" sqref="B10"/>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478507111.10250485</v>
      </c>
      <c r="G2">
        <v>1</v>
      </c>
      <c r="H2" s="13">
        <f>$B$9+$B$10</f>
        <v>1277.8453840090096</v>
      </c>
      <c r="I2" s="13">
        <f t="shared" ref="I2:I65" si="0">H2/G2+F2</f>
        <v>478508388.94788885</v>
      </c>
      <c r="J2" s="13">
        <f>$B$16+$B$15+$B$12+$B$11</f>
        <v>478507304.51521641</v>
      </c>
      <c r="K2" s="13">
        <f>SUM(C11:C13,C15)</f>
        <v>478507111.08467281</v>
      </c>
      <c r="L2" s="13">
        <f t="shared" ref="L2:L65" si="1">$C$9+$C$10</f>
        <v>587.84036515637104</v>
      </c>
      <c r="M2" s="13">
        <f t="shared" ref="M2:M65" si="2">L2/G2+K2</f>
        <v>478507698.92503798</v>
      </c>
      <c r="N2" s="13">
        <f t="shared" ref="N2:N65" si="3">$C$16+$C$15+$C$12+$C$11</f>
        <v>478507304.51521641</v>
      </c>
      <c r="S2" s="20"/>
    </row>
    <row r="3" spans="1:40" x14ac:dyDescent="0.2">
      <c r="A3" t="str">
        <f>'DU LCI'!$A$17</f>
        <v>1 birth</v>
      </c>
      <c r="B3" s="13">
        <f>'DU LCI'!$C$17</f>
        <v>1</v>
      </c>
      <c r="C3" s="13">
        <f>'DU LCI'!D17</f>
        <v>1</v>
      </c>
      <c r="D3" t="str">
        <f>'DU LCI'!$E$18</f>
        <v>kg N2O</v>
      </c>
      <c r="F3" s="13">
        <f t="shared" ref="F3:F66" si="4">SUM($B$11:$B$15)</f>
        <v>478507111.10250485</v>
      </c>
      <c r="G3">
        <v>2</v>
      </c>
      <c r="H3" s="13">
        <f t="shared" ref="H3:H66" si="5">$B$9+$B$10</f>
        <v>1277.8453840090096</v>
      </c>
      <c r="I3" s="13">
        <f t="shared" si="0"/>
        <v>478507750.02519685</v>
      </c>
      <c r="J3" s="13">
        <f t="shared" ref="J3:J66" si="6">$B$16+$B$15+$B$12+$B$11</f>
        <v>478507304.51521641</v>
      </c>
      <c r="K3" s="13">
        <f>SUM($C$11:$C$12,$C$14:$C$15)</f>
        <v>478507111.08051777</v>
      </c>
      <c r="L3" s="13">
        <f t="shared" si="1"/>
        <v>587.84036515637104</v>
      </c>
      <c r="M3" s="13">
        <f t="shared" si="2"/>
        <v>478507405.00070035</v>
      </c>
      <c r="N3" s="13">
        <f t="shared" si="3"/>
        <v>478507304.51521641</v>
      </c>
      <c r="S3" s="20"/>
    </row>
    <row r="4" spans="1:40" x14ac:dyDescent="0.2">
      <c r="A4" t="str">
        <f>'DU LCI'!$A$18</f>
        <v>Amount of N2O pr birth</v>
      </c>
      <c r="B4" s="13">
        <f>'DU LCI'!$C$18</f>
        <v>0.86746067512178404</v>
      </c>
      <c r="C4" s="13">
        <f>'DU LCI'!$D$18</f>
        <v>0.86746067512178404</v>
      </c>
      <c r="F4" s="13">
        <f t="shared" si="4"/>
        <v>478507111.10250485</v>
      </c>
      <c r="G4">
        <v>3</v>
      </c>
      <c r="H4" s="13">
        <f t="shared" si="5"/>
        <v>1277.8453840090096</v>
      </c>
      <c r="I4" s="13">
        <f t="shared" si="0"/>
        <v>478507537.0509662</v>
      </c>
      <c r="J4" s="13">
        <f t="shared" si="6"/>
        <v>478507304.51521641</v>
      </c>
      <c r="K4" s="13">
        <f t="shared" ref="K4:K67" si="7">SUM($C$11:$C$12,$C$14:$C$15)</f>
        <v>478507111.08051777</v>
      </c>
      <c r="L4" s="13">
        <f t="shared" si="1"/>
        <v>587.84036515637104</v>
      </c>
      <c r="M4" s="13">
        <f t="shared" si="2"/>
        <v>478507307.02730614</v>
      </c>
      <c r="N4" s="13">
        <f t="shared" si="3"/>
        <v>478507304.51521641</v>
      </c>
    </row>
    <row r="5" spans="1:40" x14ac:dyDescent="0.2">
      <c r="A5" t="str">
        <f>'DU LCI'!$A$21</f>
        <v>CO2e emissions pr birth</v>
      </c>
      <c r="B5" s="13">
        <f>'DU LCI'!$C$21</f>
        <v>43.37952652575035</v>
      </c>
      <c r="C5" s="13">
        <f>'DU LCI'!$D$21</f>
        <v>43.37952652575035</v>
      </c>
      <c r="D5" t="str">
        <f>'DU LCI'!$E$21</f>
        <v>kg CO2e</v>
      </c>
      <c r="F5" s="13">
        <f t="shared" si="4"/>
        <v>478507111.10250485</v>
      </c>
      <c r="G5">
        <v>4</v>
      </c>
      <c r="H5" s="13">
        <f t="shared" si="5"/>
        <v>1277.8453840090096</v>
      </c>
      <c r="I5" s="13">
        <f t="shared" si="0"/>
        <v>478507430.56385088</v>
      </c>
      <c r="J5" s="13">
        <f t="shared" si="6"/>
        <v>478507304.51521641</v>
      </c>
      <c r="K5" s="13">
        <f t="shared" si="7"/>
        <v>478507111.08051777</v>
      </c>
      <c r="L5" s="13">
        <f t="shared" si="1"/>
        <v>587.84036515637104</v>
      </c>
      <c r="M5" s="13">
        <f t="shared" si="2"/>
        <v>478507258.04060906</v>
      </c>
      <c r="N5" s="13">
        <f t="shared" si="3"/>
        <v>478507304.51521641</v>
      </c>
    </row>
    <row r="6" spans="1:40" x14ac:dyDescent="0.2">
      <c r="A6">
        <f>'DU LCI'!$M$4</f>
        <v>0</v>
      </c>
      <c r="B6" s="13">
        <f>'DU LCI'!$N$4</f>
        <v>0</v>
      </c>
      <c r="C6" s="13">
        <f>'DU LCI'!$J$24</f>
        <v>39</v>
      </c>
      <c r="F6" s="13">
        <f t="shared" si="4"/>
        <v>478507111.10250485</v>
      </c>
      <c r="G6">
        <v>5</v>
      </c>
      <c r="H6" s="13">
        <f t="shared" si="5"/>
        <v>1277.8453840090096</v>
      </c>
      <c r="I6" s="13">
        <f t="shared" si="0"/>
        <v>478507366.67158163</v>
      </c>
      <c r="J6" s="13">
        <f t="shared" si="6"/>
        <v>478507304.51521641</v>
      </c>
      <c r="K6" s="13">
        <f t="shared" si="7"/>
        <v>478507111.08051777</v>
      </c>
      <c r="L6" s="13">
        <f t="shared" si="1"/>
        <v>587.84036515637104</v>
      </c>
      <c r="M6" s="13">
        <f t="shared" si="2"/>
        <v>478507228.6485908</v>
      </c>
      <c r="N6" s="13">
        <f t="shared" si="3"/>
        <v>478507304.51521641</v>
      </c>
    </row>
    <row r="7" spans="1:40" x14ac:dyDescent="0.2">
      <c r="A7" t="str">
        <f>'DU LCI'!$A$26</f>
        <v>Share of 50L cylinder consumption pr birth</v>
      </c>
      <c r="B7" s="83">
        <f>'DU LCI'!$I$15</f>
        <v>2111</v>
      </c>
      <c r="C7" s="83">
        <f>'DU LCI'!$I$15</f>
        <v>2111</v>
      </c>
      <c r="F7" s="13">
        <f t="shared" si="4"/>
        <v>478507111.10250485</v>
      </c>
      <c r="G7">
        <v>6</v>
      </c>
      <c r="H7" s="13">
        <f t="shared" si="5"/>
        <v>1277.8453840090096</v>
      </c>
      <c r="I7" s="13">
        <f t="shared" si="0"/>
        <v>478507324.0767355</v>
      </c>
      <c r="J7" s="13">
        <f t="shared" si="6"/>
        <v>478507304.51521641</v>
      </c>
      <c r="K7" s="13">
        <f t="shared" si="7"/>
        <v>478507111.08051777</v>
      </c>
      <c r="L7" s="13">
        <f t="shared" si="1"/>
        <v>587.84036515637104</v>
      </c>
      <c r="M7" s="13">
        <f t="shared" si="2"/>
        <v>478507209.05391198</v>
      </c>
      <c r="N7" s="13">
        <f t="shared" si="3"/>
        <v>478507304.51521641</v>
      </c>
    </row>
    <row r="8" spans="1:40" x14ac:dyDescent="0.2">
      <c r="F8" s="13">
        <f t="shared" si="4"/>
        <v>478507111.10250485</v>
      </c>
      <c r="G8">
        <v>7</v>
      </c>
      <c r="H8" s="13">
        <f t="shared" si="5"/>
        <v>1277.8453840090096</v>
      </c>
      <c r="I8" s="13">
        <f t="shared" si="0"/>
        <v>478507293.6518454</v>
      </c>
      <c r="J8" s="13">
        <f t="shared" si="6"/>
        <v>478507304.51521641</v>
      </c>
      <c r="K8" s="13">
        <f t="shared" si="7"/>
        <v>478507111.08051777</v>
      </c>
      <c r="L8" s="13">
        <f t="shared" si="1"/>
        <v>587.84036515637104</v>
      </c>
      <c r="M8" s="13">
        <f t="shared" si="2"/>
        <v>478507195.05771279</v>
      </c>
      <c r="N8" s="13">
        <f t="shared" si="3"/>
        <v>478507304.51521641</v>
      </c>
    </row>
    <row r="9" spans="1:40" x14ac:dyDescent="0.2">
      <c r="A9" t="s">
        <v>92</v>
      </c>
      <c r="B9" s="13">
        <f>Impact!$B$4/'FU break even'!B2</f>
        <v>2621.6119925744597</v>
      </c>
      <c r="C9" s="13">
        <f>Impact!$C$4/'FU break even'!C2</f>
        <v>1877.914004662051</v>
      </c>
      <c r="D9" t="s">
        <v>27</v>
      </c>
      <c r="F9" s="13">
        <f t="shared" si="4"/>
        <v>478507111.10250485</v>
      </c>
      <c r="G9">
        <v>8</v>
      </c>
      <c r="H9" s="13">
        <f t="shared" si="5"/>
        <v>1277.8453840090096</v>
      </c>
      <c r="I9" s="13">
        <f t="shared" si="0"/>
        <v>478507270.83317786</v>
      </c>
      <c r="J9" s="13">
        <f t="shared" si="6"/>
        <v>478507304.51521641</v>
      </c>
      <c r="K9" s="13">
        <f t="shared" si="7"/>
        <v>478507111.08051777</v>
      </c>
      <c r="L9" s="13">
        <f t="shared" si="1"/>
        <v>587.84036515637104</v>
      </c>
      <c r="M9" s="13">
        <f t="shared" si="2"/>
        <v>478507184.56056339</v>
      </c>
      <c r="N9" s="13">
        <f t="shared" si="3"/>
        <v>478507304.51521641</v>
      </c>
      <c r="R9" s="105">
        <v>63.141108882628103</v>
      </c>
    </row>
    <row r="10" spans="1:40" x14ac:dyDescent="0.2">
      <c r="A10" t="s">
        <v>91</v>
      </c>
      <c r="B10" s="13">
        <f>B25</f>
        <v>-1343.76660856545</v>
      </c>
      <c r="C10" s="13">
        <f>B28/C2</f>
        <v>-1290.0736395056799</v>
      </c>
      <c r="D10" t="s">
        <v>27</v>
      </c>
      <c r="F10" s="13">
        <f t="shared" si="4"/>
        <v>478507111.10250485</v>
      </c>
      <c r="G10">
        <v>9</v>
      </c>
      <c r="H10" s="13">
        <f t="shared" si="5"/>
        <v>1277.8453840090096</v>
      </c>
      <c r="I10" s="13">
        <f t="shared" si="0"/>
        <v>478507253.0853253</v>
      </c>
      <c r="J10" s="13">
        <f t="shared" si="6"/>
        <v>478507304.51521641</v>
      </c>
      <c r="K10" s="13">
        <f t="shared" si="7"/>
        <v>478507111.08051777</v>
      </c>
      <c r="L10" s="13">
        <f t="shared" si="1"/>
        <v>587.84036515637104</v>
      </c>
      <c r="M10" s="13">
        <f t="shared" si="2"/>
        <v>478507176.39611387</v>
      </c>
      <c r="N10" s="13">
        <f t="shared" si="3"/>
        <v>478507304.51521641</v>
      </c>
    </row>
    <row r="11" spans="1:40" x14ac:dyDescent="0.2">
      <c r="A11" t="s">
        <v>93</v>
      </c>
      <c r="B11" s="83">
        <f>B32*B7</f>
        <v>2276073.458800321</v>
      </c>
      <c r="C11" s="83">
        <f>B32*C7</f>
        <v>2276073.458800321</v>
      </c>
      <c r="D11" t="s">
        <v>27</v>
      </c>
      <c r="F11" s="13">
        <f t="shared" si="4"/>
        <v>478507111.10250485</v>
      </c>
      <c r="G11">
        <v>10</v>
      </c>
      <c r="H11" s="13">
        <f t="shared" si="5"/>
        <v>1277.8453840090096</v>
      </c>
      <c r="I11" s="13">
        <f t="shared" si="0"/>
        <v>478507238.88704324</v>
      </c>
      <c r="J11" s="13">
        <f t="shared" si="6"/>
        <v>478507304.51521641</v>
      </c>
      <c r="K11" s="13">
        <f t="shared" si="7"/>
        <v>478507111.08051777</v>
      </c>
      <c r="L11" s="13">
        <f t="shared" si="1"/>
        <v>587.84036515637104</v>
      </c>
      <c r="M11" s="13">
        <f t="shared" si="2"/>
        <v>478507169.86455429</v>
      </c>
      <c r="N11" s="13">
        <f t="shared" si="3"/>
        <v>478507304.51521641</v>
      </c>
    </row>
    <row r="12" spans="1:40" x14ac:dyDescent="0.2">
      <c r="A12" t="s">
        <v>94</v>
      </c>
      <c r="B12" s="13">
        <f>B7*B33</f>
        <v>476230994.2396518</v>
      </c>
      <c r="C12" s="13">
        <f>B33*C7</f>
        <v>476230994.2396518</v>
      </c>
      <c r="D12" t="s">
        <v>27</v>
      </c>
      <c r="F12" s="13">
        <f t="shared" si="4"/>
        <v>478507111.10250485</v>
      </c>
      <c r="G12">
        <v>11</v>
      </c>
      <c r="H12" s="13">
        <f t="shared" si="5"/>
        <v>1277.8453840090096</v>
      </c>
      <c r="I12" s="13">
        <f t="shared" si="0"/>
        <v>478507227.27026701</v>
      </c>
      <c r="J12" s="13">
        <f t="shared" si="6"/>
        <v>478507304.51521641</v>
      </c>
      <c r="K12" s="13">
        <f t="shared" si="7"/>
        <v>478507111.08051777</v>
      </c>
      <c r="L12" s="13">
        <f t="shared" si="1"/>
        <v>587.84036515637104</v>
      </c>
      <c r="M12" s="13">
        <f t="shared" si="2"/>
        <v>478507164.52055097</v>
      </c>
      <c r="N12" s="13">
        <f t="shared" si="3"/>
        <v>478507304.51521641</v>
      </c>
    </row>
    <row r="13" spans="1:40" x14ac:dyDescent="0.2">
      <c r="A13" t="s">
        <v>75</v>
      </c>
      <c r="B13" s="13">
        <f>'DU LCI'!$C$14*Impact!$B$1/'DU LCI'!$C$7</f>
        <v>2.452624347466692E-2</v>
      </c>
      <c r="C13" s="13">
        <f>'DU LCI'!D14*Impact!$B$1/'DU LCI'!$D$7/$C$2</f>
        <v>6.6942217483796761E-3</v>
      </c>
      <c r="D13" t="s">
        <v>27</v>
      </c>
      <c r="F13" s="13">
        <f t="shared" si="4"/>
        <v>478507111.10250485</v>
      </c>
      <c r="G13">
        <v>12</v>
      </c>
      <c r="H13" s="13">
        <f t="shared" si="5"/>
        <v>1277.8453840090096</v>
      </c>
      <c r="I13" s="13">
        <f t="shared" si="0"/>
        <v>478507217.58962017</v>
      </c>
      <c r="J13" s="13">
        <f t="shared" si="6"/>
        <v>478507304.51521641</v>
      </c>
      <c r="K13" s="13">
        <f t="shared" si="7"/>
        <v>478507111.08051777</v>
      </c>
      <c r="L13" s="13">
        <f t="shared" si="1"/>
        <v>587.84036515637104</v>
      </c>
      <c r="M13" s="13">
        <f t="shared" si="2"/>
        <v>478507160.06721485</v>
      </c>
      <c r="N13" s="13">
        <f t="shared" si="3"/>
        <v>478507304.51521641</v>
      </c>
    </row>
    <row r="14" spans="1:40" x14ac:dyDescent="0.2">
      <c r="C14" s="13">
        <f>'DU LCI'!D15*Impact!$B$1/'DU LCI'!$D$7/$C$2</f>
        <v>2.5391875597302227E-3</v>
      </c>
      <c r="D14" t="s">
        <v>27</v>
      </c>
      <c r="F14" s="13">
        <f t="shared" si="4"/>
        <v>478507111.10250485</v>
      </c>
      <c r="G14">
        <v>13</v>
      </c>
      <c r="H14" s="13">
        <f t="shared" si="5"/>
        <v>1277.8453840090096</v>
      </c>
      <c r="I14" s="13">
        <f t="shared" si="0"/>
        <v>478507209.39830363</v>
      </c>
      <c r="J14" s="13">
        <f t="shared" si="6"/>
        <v>478507304.51521641</v>
      </c>
      <c r="K14" s="13">
        <f t="shared" si="7"/>
        <v>478507111.08051777</v>
      </c>
      <c r="L14" s="13">
        <f t="shared" si="1"/>
        <v>587.84036515637104</v>
      </c>
      <c r="M14" s="13">
        <f t="shared" si="2"/>
        <v>478507156.29900742</v>
      </c>
      <c r="N14" s="13">
        <f t="shared" si="3"/>
        <v>478507304.51521641</v>
      </c>
    </row>
    <row r="15" spans="1:40" x14ac:dyDescent="0.2">
      <c r="A15" s="20" t="s">
        <v>95</v>
      </c>
      <c r="B15" s="13">
        <f>B5</f>
        <v>43.37952652575035</v>
      </c>
      <c r="C15" s="13">
        <f>C5</f>
        <v>43.37952652575035</v>
      </c>
      <c r="D15" t="s">
        <v>27</v>
      </c>
      <c r="F15" s="13">
        <f t="shared" si="4"/>
        <v>478507111.10250485</v>
      </c>
      <c r="G15">
        <v>14</v>
      </c>
      <c r="H15" s="13">
        <f t="shared" si="5"/>
        <v>1277.8453840090096</v>
      </c>
      <c r="I15" s="13">
        <f t="shared" si="0"/>
        <v>478507202.37717515</v>
      </c>
      <c r="J15" s="13">
        <f t="shared" si="6"/>
        <v>478507304.51521641</v>
      </c>
      <c r="K15" s="13">
        <f t="shared" si="7"/>
        <v>478507111.08051777</v>
      </c>
      <c r="L15" s="13">
        <f t="shared" si="1"/>
        <v>587.84036515637104</v>
      </c>
      <c r="M15" s="13">
        <f t="shared" si="2"/>
        <v>478507153.06911528</v>
      </c>
      <c r="N15" s="13">
        <f t="shared" si="3"/>
        <v>478507304.51521641</v>
      </c>
      <c r="T15" s="20"/>
      <c r="V15" s="20"/>
      <c r="X15" s="13"/>
      <c r="Z15" s="20"/>
    </row>
    <row r="16" spans="1:40" x14ac:dyDescent="0.2">
      <c r="A16" s="52" t="s">
        <v>252</v>
      </c>
      <c r="B16" s="13">
        <f>(B4*'DU LCI'!$C$12-B15)</f>
        <v>193.43723778249668</v>
      </c>
      <c r="C16" s="13">
        <f>(C4*'DU LCI'!$C$12-C15)</f>
        <v>193.43723778249668</v>
      </c>
      <c r="D16" t="s">
        <v>27</v>
      </c>
      <c r="F16" s="13">
        <f t="shared" si="4"/>
        <v>478507111.10250485</v>
      </c>
      <c r="G16">
        <v>15</v>
      </c>
      <c r="H16" s="13">
        <f t="shared" si="5"/>
        <v>1277.8453840090096</v>
      </c>
      <c r="I16" s="13">
        <f t="shared" si="0"/>
        <v>478507196.29219711</v>
      </c>
      <c r="J16" s="13">
        <f t="shared" si="6"/>
        <v>478507304.51521641</v>
      </c>
      <c r="K16" s="13">
        <f t="shared" si="7"/>
        <v>478507111.08051777</v>
      </c>
      <c r="L16" s="13">
        <f t="shared" si="1"/>
        <v>587.84036515637104</v>
      </c>
      <c r="M16" s="13">
        <f t="shared" si="2"/>
        <v>478507150.26987547</v>
      </c>
      <c r="N16" s="13">
        <f t="shared" si="3"/>
        <v>478507304.51521641</v>
      </c>
      <c r="Q16" s="83"/>
      <c r="W16" s="83"/>
      <c r="Y16" s="83"/>
      <c r="Z16" s="83"/>
      <c r="AC16" s="83"/>
      <c r="AD16" s="83"/>
      <c r="AG16" s="83"/>
      <c r="AH16" s="83"/>
      <c r="AI16" s="83"/>
      <c r="AJ16" s="83"/>
      <c r="AK16" s="83"/>
      <c r="AL16" s="83"/>
      <c r="AM16" s="83"/>
      <c r="AN16" s="83"/>
    </row>
    <row r="17" spans="1:40" x14ac:dyDescent="0.2">
      <c r="F17" s="13">
        <f t="shared" si="4"/>
        <v>478507111.10250485</v>
      </c>
      <c r="G17">
        <v>16</v>
      </c>
      <c r="H17" s="13">
        <f t="shared" si="5"/>
        <v>1277.8453840090096</v>
      </c>
      <c r="I17" s="13">
        <f t="shared" si="0"/>
        <v>478507190.96784133</v>
      </c>
      <c r="J17" s="13">
        <f t="shared" si="6"/>
        <v>478507304.51521641</v>
      </c>
      <c r="K17" s="13">
        <f t="shared" si="7"/>
        <v>478507111.08051777</v>
      </c>
      <c r="L17" s="13">
        <f t="shared" si="1"/>
        <v>587.84036515637104</v>
      </c>
      <c r="M17" s="13">
        <f t="shared" si="2"/>
        <v>478507147.82054061</v>
      </c>
      <c r="N17" s="13">
        <f t="shared" si="3"/>
        <v>478507304.51521641</v>
      </c>
      <c r="Q17" s="83"/>
      <c r="W17" s="83"/>
      <c r="AC17" s="83"/>
      <c r="AD17" s="83"/>
      <c r="AG17" s="83"/>
      <c r="AI17" s="83"/>
      <c r="AJ17" s="83"/>
      <c r="AK17" s="83"/>
      <c r="AL17" s="83"/>
      <c r="AM17" s="83"/>
      <c r="AN17" s="83"/>
    </row>
    <row r="18" spans="1:40" x14ac:dyDescent="0.2">
      <c r="A18" s="52" t="s">
        <v>243</v>
      </c>
      <c r="B18" s="13">
        <f>(F2*365*2+SUM(B9:B10)/'DU LCI'!C9)*10^-3</f>
        <v>349310191.23261309</v>
      </c>
      <c r="C18" s="13">
        <f>(K2*365*2+SUM(C9:C10)/'DU LCI'!C9)*10^-3</f>
        <v>349310191.15059525</v>
      </c>
      <c r="D18" t="s">
        <v>24</v>
      </c>
      <c r="F18" s="13">
        <f t="shared" si="4"/>
        <v>478507111.10250485</v>
      </c>
      <c r="G18">
        <v>17</v>
      </c>
      <c r="H18" s="13">
        <f t="shared" si="5"/>
        <v>1277.8453840090096</v>
      </c>
      <c r="I18" s="13">
        <f t="shared" si="0"/>
        <v>478507186.26988035</v>
      </c>
      <c r="J18" s="13">
        <f t="shared" si="6"/>
        <v>478507304.51521641</v>
      </c>
      <c r="K18" s="13">
        <f t="shared" si="7"/>
        <v>478507111.08051777</v>
      </c>
      <c r="L18" s="13">
        <f t="shared" si="1"/>
        <v>587.84036515637104</v>
      </c>
      <c r="M18" s="13">
        <f t="shared" si="2"/>
        <v>478507145.65936279</v>
      </c>
      <c r="N18" s="13">
        <f t="shared" si="3"/>
        <v>478507304.51521641</v>
      </c>
      <c r="Q18" s="83"/>
      <c r="W18" s="83"/>
      <c r="Y18" s="83"/>
      <c r="AC18" s="83"/>
      <c r="AD18" s="83"/>
      <c r="AH18" s="83"/>
      <c r="AI18" s="83"/>
      <c r="AJ18" s="83"/>
      <c r="AK18" s="83"/>
      <c r="AL18" s="83"/>
      <c r="AM18" s="83"/>
      <c r="AN18" s="83"/>
    </row>
    <row r="19" spans="1:40" x14ac:dyDescent="0.2">
      <c r="A19" s="52" t="s">
        <v>106</v>
      </c>
      <c r="B19" s="13">
        <f>'Annulized cost'!B5/($B$22-B18)</f>
        <v>445.6571819279344</v>
      </c>
      <c r="C19" s="13">
        <f>'Annulized cost'!C5/C2/($B$22-C18)</f>
        <v>180.49379195525049</v>
      </c>
      <c r="D19" t="s">
        <v>244</v>
      </c>
      <c r="F19" s="13">
        <f t="shared" si="4"/>
        <v>478507111.10250485</v>
      </c>
      <c r="G19">
        <v>18</v>
      </c>
      <c r="H19" s="13">
        <f t="shared" si="5"/>
        <v>1277.8453840090096</v>
      </c>
      <c r="I19" s="13">
        <f t="shared" si="0"/>
        <v>478507182.09391505</v>
      </c>
      <c r="J19" s="13">
        <f t="shared" si="6"/>
        <v>478507304.51521641</v>
      </c>
      <c r="K19" s="13">
        <f t="shared" si="7"/>
        <v>478507111.08051777</v>
      </c>
      <c r="L19" s="13">
        <f t="shared" si="1"/>
        <v>587.84036515637104</v>
      </c>
      <c r="M19" s="13">
        <f t="shared" si="2"/>
        <v>478507143.73831582</v>
      </c>
      <c r="N19" s="13">
        <f t="shared" si="3"/>
        <v>478507304.51521641</v>
      </c>
      <c r="Q19" s="83"/>
    </row>
    <row r="20" spans="1:40" x14ac:dyDescent="0.2">
      <c r="A20" s="52" t="s">
        <v>323</v>
      </c>
      <c r="B20" s="103">
        <f>B19*'DU LCI'!C18*10^-3*298</f>
        <v>115.20384381260716</v>
      </c>
      <c r="C20" s="103">
        <f>C19*'DU LCI'!D18*10^-3*298</f>
        <v>46.658237454188146</v>
      </c>
      <c r="D20" t="s">
        <v>324</v>
      </c>
      <c r="F20" s="13">
        <f t="shared" si="4"/>
        <v>478507111.10250485</v>
      </c>
      <c r="G20">
        <v>19</v>
      </c>
      <c r="H20" s="13">
        <f t="shared" si="5"/>
        <v>1277.8453840090096</v>
      </c>
      <c r="I20" s="13">
        <f t="shared" si="0"/>
        <v>478507178.35752505</v>
      </c>
      <c r="J20" s="13">
        <f t="shared" si="6"/>
        <v>478507304.51521641</v>
      </c>
      <c r="K20" s="13">
        <f t="shared" si="7"/>
        <v>478507111.08051777</v>
      </c>
      <c r="L20" s="13">
        <f t="shared" si="1"/>
        <v>587.84036515637104</v>
      </c>
      <c r="M20" s="13">
        <f t="shared" si="2"/>
        <v>478507142.01948434</v>
      </c>
      <c r="N20" s="13">
        <f t="shared" si="3"/>
        <v>478507304.51521641</v>
      </c>
      <c r="Q20" s="83"/>
      <c r="AC20" s="83"/>
      <c r="AD20" s="83"/>
      <c r="AJ20" s="83"/>
      <c r="AK20" s="83"/>
    </row>
    <row r="21" spans="1:40" x14ac:dyDescent="0.2">
      <c r="B21" s="13">
        <f>B20*1.5068</f>
        <v>173.58915185683645</v>
      </c>
      <c r="C21" s="13">
        <f>C20*1.5068</f>
        <v>70.304632195970697</v>
      </c>
      <c r="F21" s="13">
        <f t="shared" si="4"/>
        <v>478507111.10250485</v>
      </c>
      <c r="G21">
        <v>20</v>
      </c>
      <c r="H21" s="13">
        <f t="shared" si="5"/>
        <v>1277.8453840090096</v>
      </c>
      <c r="I21" s="13">
        <f t="shared" si="0"/>
        <v>478507174.99477404</v>
      </c>
      <c r="J21" s="13">
        <f t="shared" si="6"/>
        <v>478507304.51521641</v>
      </c>
      <c r="K21" s="13">
        <f t="shared" si="7"/>
        <v>478507111.08051777</v>
      </c>
      <c r="L21" s="13">
        <f t="shared" si="1"/>
        <v>587.84036515637104</v>
      </c>
      <c r="M21" s="13">
        <f t="shared" si="2"/>
        <v>478507140.47253603</v>
      </c>
      <c r="N21" s="13">
        <f t="shared" si="3"/>
        <v>478507304.51521641</v>
      </c>
      <c r="Q21" s="83"/>
    </row>
    <row r="22" spans="1:40" x14ac:dyDescent="0.2">
      <c r="A22" s="52" t="s">
        <v>299</v>
      </c>
      <c r="B22" s="13">
        <f>J2*365*2*10^-3</f>
        <v>349310332.29610801</v>
      </c>
      <c r="C22" t="s">
        <v>24</v>
      </c>
      <c r="F22" s="13">
        <f t="shared" si="4"/>
        <v>478507111.10250485</v>
      </c>
      <c r="G22">
        <v>21</v>
      </c>
      <c r="H22" s="13">
        <f t="shared" si="5"/>
        <v>1277.8453840090096</v>
      </c>
      <c r="I22" s="13">
        <f t="shared" si="0"/>
        <v>478507171.95228505</v>
      </c>
      <c r="J22" s="13">
        <f t="shared" si="6"/>
        <v>478507304.51521641</v>
      </c>
      <c r="K22" s="13">
        <f t="shared" si="7"/>
        <v>478507111.08051777</v>
      </c>
      <c r="L22" s="13">
        <f t="shared" si="1"/>
        <v>587.84036515637104</v>
      </c>
      <c r="M22" s="13">
        <f t="shared" si="2"/>
        <v>478507139.07291609</v>
      </c>
      <c r="N22" s="13">
        <f t="shared" si="3"/>
        <v>478507304.51521641</v>
      </c>
    </row>
    <row r="23" spans="1:40" x14ac:dyDescent="0.2">
      <c r="A23" s="20" t="s">
        <v>105</v>
      </c>
      <c r="B23" t="s">
        <v>80</v>
      </c>
      <c r="F23" s="13">
        <f t="shared" si="4"/>
        <v>478507111.10250485</v>
      </c>
      <c r="G23">
        <v>22</v>
      </c>
      <c r="H23" s="13">
        <f t="shared" si="5"/>
        <v>1277.8453840090096</v>
      </c>
      <c r="I23" s="13">
        <f t="shared" si="0"/>
        <v>478507169.18638593</v>
      </c>
      <c r="J23" s="13">
        <f t="shared" si="6"/>
        <v>478507304.51521641</v>
      </c>
      <c r="K23" s="13">
        <f t="shared" si="7"/>
        <v>478507111.08051777</v>
      </c>
      <c r="L23" s="13">
        <f t="shared" si="1"/>
        <v>587.84036515637104</v>
      </c>
      <c r="M23" s="13">
        <f t="shared" si="2"/>
        <v>478507137.80053437</v>
      </c>
      <c r="N23" s="13">
        <f t="shared" si="3"/>
        <v>478507304.51521641</v>
      </c>
    </row>
    <row r="24" spans="1:40" x14ac:dyDescent="0.2">
      <c r="A24" t="s">
        <v>81</v>
      </c>
      <c r="B24">
        <v>-255.23378816371701</v>
      </c>
      <c r="F24" s="13">
        <f t="shared" si="4"/>
        <v>478507111.10250485</v>
      </c>
      <c r="G24">
        <v>23</v>
      </c>
      <c r="H24" s="13">
        <f t="shared" si="5"/>
        <v>1277.8453840090096</v>
      </c>
      <c r="I24" s="13">
        <f t="shared" si="0"/>
        <v>478507166.66099983</v>
      </c>
      <c r="J24" s="13">
        <f t="shared" si="6"/>
        <v>478507304.51521641</v>
      </c>
      <c r="K24" s="13">
        <f t="shared" si="7"/>
        <v>478507111.08051777</v>
      </c>
      <c r="L24" s="13">
        <f t="shared" si="1"/>
        <v>587.84036515637104</v>
      </c>
      <c r="M24" s="13">
        <f t="shared" si="2"/>
        <v>478507136.63879454</v>
      </c>
      <c r="N24" s="13">
        <f t="shared" si="3"/>
        <v>478507304.51521641</v>
      </c>
    </row>
    <row r="25" spans="1:40" x14ac:dyDescent="0.2">
      <c r="A25" t="s">
        <v>82</v>
      </c>
      <c r="B25">
        <v>-1343.76660856545</v>
      </c>
      <c r="F25" s="13">
        <f t="shared" si="4"/>
        <v>478507111.10250485</v>
      </c>
      <c r="G25">
        <v>24</v>
      </c>
      <c r="H25" s="13">
        <f t="shared" si="5"/>
        <v>1277.8453840090096</v>
      </c>
      <c r="I25" s="13">
        <f t="shared" si="0"/>
        <v>478507164.34606254</v>
      </c>
      <c r="J25" s="13">
        <f t="shared" si="6"/>
        <v>478507304.51521641</v>
      </c>
      <c r="K25" s="13">
        <f t="shared" si="7"/>
        <v>478507111.08051777</v>
      </c>
      <c r="L25" s="13">
        <f t="shared" si="1"/>
        <v>587.84036515637104</v>
      </c>
      <c r="M25" s="13">
        <f t="shared" si="2"/>
        <v>478507135.57386631</v>
      </c>
      <c r="N25" s="13">
        <f t="shared" si="3"/>
        <v>478507304.51521641</v>
      </c>
    </row>
    <row r="26" spans="1:40" x14ac:dyDescent="0.2">
      <c r="A26" t="s">
        <v>83</v>
      </c>
      <c r="B26">
        <v>-1354.3612826582801</v>
      </c>
      <c r="F26" s="13">
        <f t="shared" si="4"/>
        <v>478507111.10250485</v>
      </c>
      <c r="G26">
        <v>25</v>
      </c>
      <c r="H26" s="13">
        <f t="shared" si="5"/>
        <v>1277.8453840090096</v>
      </c>
      <c r="I26" s="13">
        <f t="shared" si="0"/>
        <v>478507162.21632022</v>
      </c>
      <c r="J26" s="13">
        <f t="shared" si="6"/>
        <v>478507304.51521641</v>
      </c>
      <c r="K26" s="13">
        <f t="shared" si="7"/>
        <v>478507111.08051777</v>
      </c>
      <c r="L26" s="13">
        <f t="shared" si="1"/>
        <v>587.84036515637104</v>
      </c>
      <c r="M26" s="13">
        <f t="shared" si="2"/>
        <v>478507134.59413236</v>
      </c>
      <c r="N26" s="13">
        <f t="shared" si="3"/>
        <v>478507304.51521641</v>
      </c>
    </row>
    <row r="27" spans="1:40" x14ac:dyDescent="0.2">
      <c r="A27" t="s">
        <v>84</v>
      </c>
      <c r="B27">
        <v>-2015.4076006601699</v>
      </c>
      <c r="F27" s="13">
        <f t="shared" si="4"/>
        <v>478507111.10250485</v>
      </c>
      <c r="G27">
        <v>26</v>
      </c>
      <c r="H27" s="13">
        <f t="shared" si="5"/>
        <v>1277.8453840090096</v>
      </c>
      <c r="I27" s="13">
        <f t="shared" si="0"/>
        <v>478507160.25040424</v>
      </c>
      <c r="J27" s="13">
        <f t="shared" si="6"/>
        <v>478507304.51521641</v>
      </c>
      <c r="K27" s="13">
        <f t="shared" si="7"/>
        <v>478507111.08051777</v>
      </c>
      <c r="L27" s="13">
        <f t="shared" si="1"/>
        <v>587.84036515637104</v>
      </c>
      <c r="M27" s="13">
        <f t="shared" si="2"/>
        <v>478507133.68976259</v>
      </c>
      <c r="N27" s="13">
        <f t="shared" si="3"/>
        <v>478507304.51521641</v>
      </c>
    </row>
    <row r="28" spans="1:40" x14ac:dyDescent="0.2">
      <c r="A28" t="s">
        <v>85</v>
      </c>
      <c r="B28">
        <v>-12900.7363950568</v>
      </c>
      <c r="F28" s="13">
        <f t="shared" si="4"/>
        <v>478507111.10250485</v>
      </c>
      <c r="G28">
        <v>27</v>
      </c>
      <c r="H28" s="13">
        <f t="shared" si="5"/>
        <v>1277.8453840090096</v>
      </c>
      <c r="I28" s="13">
        <f t="shared" si="0"/>
        <v>478507158.43011165</v>
      </c>
      <c r="J28" s="13">
        <f t="shared" si="6"/>
        <v>478507304.51521641</v>
      </c>
      <c r="K28" s="13">
        <f t="shared" si="7"/>
        <v>478507111.08051777</v>
      </c>
      <c r="L28" s="13">
        <f t="shared" si="1"/>
        <v>587.84036515637104</v>
      </c>
      <c r="M28" s="13">
        <f t="shared" si="2"/>
        <v>478507132.85238314</v>
      </c>
      <c r="N28" s="13">
        <f t="shared" si="3"/>
        <v>478507304.51521641</v>
      </c>
    </row>
    <row r="29" spans="1:40" x14ac:dyDescent="0.2">
      <c r="A29" t="s">
        <v>86</v>
      </c>
      <c r="B29">
        <v>-13006.6831398712</v>
      </c>
      <c r="F29" s="13">
        <f t="shared" si="4"/>
        <v>478507111.10250485</v>
      </c>
      <c r="G29">
        <v>28</v>
      </c>
      <c r="H29" s="13">
        <f t="shared" si="5"/>
        <v>1277.8453840090096</v>
      </c>
      <c r="I29" s="13">
        <f t="shared" si="0"/>
        <v>478507156.73983997</v>
      </c>
      <c r="J29" s="13">
        <f t="shared" si="6"/>
        <v>478507304.51521641</v>
      </c>
      <c r="K29" s="13">
        <f t="shared" si="7"/>
        <v>478507111.08051777</v>
      </c>
      <c r="L29" s="13">
        <f t="shared" si="1"/>
        <v>587.84036515637104</v>
      </c>
      <c r="M29" s="13">
        <f t="shared" si="2"/>
        <v>478507132.07481652</v>
      </c>
      <c r="N29" s="13">
        <f t="shared" si="3"/>
        <v>478507304.51521641</v>
      </c>
    </row>
    <row r="30" spans="1:40" x14ac:dyDescent="0.2">
      <c r="F30" s="13">
        <f t="shared" si="4"/>
        <v>478507111.10250485</v>
      </c>
      <c r="G30">
        <v>29</v>
      </c>
      <c r="H30" s="13">
        <f t="shared" si="5"/>
        <v>1277.8453840090096</v>
      </c>
      <c r="I30" s="13">
        <f t="shared" si="0"/>
        <v>478507155.16613877</v>
      </c>
      <c r="J30" s="13">
        <f t="shared" si="6"/>
        <v>478507304.51521641</v>
      </c>
      <c r="K30" s="13">
        <f t="shared" si="7"/>
        <v>478507111.08051777</v>
      </c>
      <c r="L30" s="13">
        <f t="shared" si="1"/>
        <v>587.84036515637104</v>
      </c>
      <c r="M30" s="13">
        <f t="shared" si="2"/>
        <v>478507131.3508752</v>
      </c>
      <c r="N30" s="13">
        <f t="shared" si="3"/>
        <v>478507304.51521641</v>
      </c>
    </row>
    <row r="31" spans="1:40" x14ac:dyDescent="0.2">
      <c r="F31" s="13">
        <f t="shared" si="4"/>
        <v>478507111.10250485</v>
      </c>
      <c r="G31">
        <v>30</v>
      </c>
      <c r="H31" s="13">
        <f t="shared" si="5"/>
        <v>1277.8453840090096</v>
      </c>
      <c r="I31" s="13">
        <f t="shared" si="0"/>
        <v>478507153.69735098</v>
      </c>
      <c r="J31" s="13">
        <f t="shared" si="6"/>
        <v>478507304.51521641</v>
      </c>
      <c r="K31" s="13">
        <f t="shared" si="7"/>
        <v>478507111.08051777</v>
      </c>
      <c r="L31" s="13">
        <f t="shared" si="1"/>
        <v>587.84036515637104</v>
      </c>
      <c r="M31" s="13">
        <f t="shared" si="2"/>
        <v>478507130.67519659</v>
      </c>
      <c r="N31" s="13">
        <f t="shared" si="3"/>
        <v>478507304.51521641</v>
      </c>
    </row>
    <row r="32" spans="1:40" x14ac:dyDescent="0.2">
      <c r="A32" s="20" t="s">
        <v>122</v>
      </c>
      <c r="B32">
        <v>1078.1968066320801</v>
      </c>
      <c r="F32" s="13">
        <f t="shared" si="4"/>
        <v>478507111.10250485</v>
      </c>
      <c r="G32">
        <v>31</v>
      </c>
      <c r="H32" s="13">
        <f t="shared" si="5"/>
        <v>1277.8453840090096</v>
      </c>
      <c r="I32" s="13">
        <f t="shared" si="0"/>
        <v>478507152.32332367</v>
      </c>
      <c r="J32" s="13">
        <f t="shared" si="6"/>
        <v>478507304.51521641</v>
      </c>
      <c r="K32" s="13">
        <f t="shared" si="7"/>
        <v>478507111.08051777</v>
      </c>
      <c r="L32" s="13">
        <f t="shared" si="1"/>
        <v>587.84036515637104</v>
      </c>
      <c r="M32" s="13">
        <f t="shared" si="2"/>
        <v>478507130.04311019</v>
      </c>
      <c r="N32" s="13">
        <f t="shared" si="3"/>
        <v>478507304.51521641</v>
      </c>
    </row>
    <row r="33" spans="1:14" x14ac:dyDescent="0.2">
      <c r="A33" s="20" t="s">
        <v>302</v>
      </c>
      <c r="B33" s="13">
        <v>225594.97595435899</v>
      </c>
      <c r="F33" s="13">
        <f t="shared" si="4"/>
        <v>478507111.10250485</v>
      </c>
      <c r="G33">
        <v>32</v>
      </c>
      <c r="H33" s="13">
        <f t="shared" si="5"/>
        <v>1277.8453840090096</v>
      </c>
      <c r="I33" s="13">
        <f t="shared" si="0"/>
        <v>478507151.03517312</v>
      </c>
      <c r="J33" s="13">
        <f t="shared" si="6"/>
        <v>478507304.51521641</v>
      </c>
      <c r="K33" s="13">
        <f t="shared" si="7"/>
        <v>478507111.08051777</v>
      </c>
      <c r="L33" s="13">
        <f t="shared" si="1"/>
        <v>587.84036515637104</v>
      </c>
      <c r="M33" s="13">
        <f t="shared" si="2"/>
        <v>478507129.45052916</v>
      </c>
      <c r="N33" s="13">
        <f t="shared" si="3"/>
        <v>478507304.51521641</v>
      </c>
    </row>
    <row r="34" spans="1:14" x14ac:dyDescent="0.2">
      <c r="F34" s="13">
        <f t="shared" si="4"/>
        <v>478507111.10250485</v>
      </c>
      <c r="G34">
        <v>33</v>
      </c>
      <c r="H34" s="13">
        <f t="shared" si="5"/>
        <v>1277.8453840090096</v>
      </c>
      <c r="I34" s="13">
        <f t="shared" si="0"/>
        <v>478507149.82509226</v>
      </c>
      <c r="J34" s="13">
        <f t="shared" si="6"/>
        <v>478507304.51521641</v>
      </c>
      <c r="K34" s="13">
        <f t="shared" si="7"/>
        <v>478507111.08051777</v>
      </c>
      <c r="L34" s="13">
        <f t="shared" si="1"/>
        <v>587.84036515637104</v>
      </c>
      <c r="M34" s="13">
        <f t="shared" si="2"/>
        <v>478507128.89386219</v>
      </c>
      <c r="N34" s="13">
        <f t="shared" si="3"/>
        <v>478507304.51521641</v>
      </c>
    </row>
    <row r="35" spans="1:14" x14ac:dyDescent="0.2">
      <c r="D35" s="107"/>
      <c r="F35" s="13">
        <f t="shared" si="4"/>
        <v>478507111.10250485</v>
      </c>
      <c r="G35">
        <v>34</v>
      </c>
      <c r="H35" s="13">
        <f t="shared" si="5"/>
        <v>1277.8453840090096</v>
      </c>
      <c r="I35" s="13">
        <f t="shared" si="0"/>
        <v>478507148.68619263</v>
      </c>
      <c r="J35" s="13">
        <f t="shared" si="6"/>
        <v>478507304.51521641</v>
      </c>
      <c r="K35" s="13">
        <f t="shared" si="7"/>
        <v>478507111.08051777</v>
      </c>
      <c r="L35" s="13">
        <f t="shared" si="1"/>
        <v>587.84036515637104</v>
      </c>
      <c r="M35" s="13">
        <f t="shared" si="2"/>
        <v>478507128.36994028</v>
      </c>
      <c r="N35" s="13">
        <f t="shared" si="3"/>
        <v>478507304.51521641</v>
      </c>
    </row>
    <row r="36" spans="1:14" x14ac:dyDescent="0.2">
      <c r="D36" s="13"/>
      <c r="F36" s="13">
        <f t="shared" si="4"/>
        <v>478507111.10250485</v>
      </c>
      <c r="G36">
        <v>35</v>
      </c>
      <c r="H36" s="13">
        <f t="shared" si="5"/>
        <v>1277.8453840090096</v>
      </c>
      <c r="I36" s="13">
        <f t="shared" si="0"/>
        <v>478507147.61237293</v>
      </c>
      <c r="J36" s="13">
        <f t="shared" si="6"/>
        <v>478507304.51521641</v>
      </c>
      <c r="K36" s="13">
        <f t="shared" si="7"/>
        <v>478507111.08051777</v>
      </c>
      <c r="L36" s="13">
        <f t="shared" si="1"/>
        <v>587.84036515637104</v>
      </c>
      <c r="M36" s="13">
        <f t="shared" si="2"/>
        <v>478507127.87595677</v>
      </c>
      <c r="N36" s="13">
        <f t="shared" si="3"/>
        <v>478507304.51521641</v>
      </c>
    </row>
    <row r="37" spans="1:14" x14ac:dyDescent="0.2">
      <c r="F37" s="13">
        <f t="shared" si="4"/>
        <v>478507111.10250485</v>
      </c>
      <c r="G37">
        <v>36</v>
      </c>
      <c r="H37" s="13">
        <f t="shared" si="5"/>
        <v>1277.8453840090096</v>
      </c>
      <c r="I37" s="13">
        <f t="shared" si="0"/>
        <v>478507146.59820998</v>
      </c>
      <c r="J37" s="13">
        <f t="shared" si="6"/>
        <v>478507304.51521641</v>
      </c>
      <c r="K37" s="13">
        <f t="shared" si="7"/>
        <v>478507111.08051777</v>
      </c>
      <c r="L37" s="13">
        <f t="shared" si="1"/>
        <v>587.84036515637104</v>
      </c>
      <c r="M37" s="13">
        <f t="shared" si="2"/>
        <v>478507127.40941679</v>
      </c>
      <c r="N37" s="13">
        <f t="shared" si="3"/>
        <v>478507304.51521641</v>
      </c>
    </row>
    <row r="38" spans="1:14" x14ac:dyDescent="0.2">
      <c r="F38" s="13">
        <f t="shared" si="4"/>
        <v>478507111.10250485</v>
      </c>
      <c r="G38">
        <v>37</v>
      </c>
      <c r="H38" s="13">
        <f t="shared" si="5"/>
        <v>1277.8453840090096</v>
      </c>
      <c r="I38" s="13">
        <f t="shared" si="0"/>
        <v>478507145.6388666</v>
      </c>
      <c r="J38" s="13">
        <f t="shared" si="6"/>
        <v>478507304.51521641</v>
      </c>
      <c r="K38" s="13">
        <f t="shared" si="7"/>
        <v>478507111.08051777</v>
      </c>
      <c r="L38" s="13">
        <f t="shared" si="1"/>
        <v>587.84036515637104</v>
      </c>
      <c r="M38" s="13">
        <f t="shared" si="2"/>
        <v>478507126.96809518</v>
      </c>
      <c r="N38" s="13">
        <f t="shared" si="3"/>
        <v>478507304.51521641</v>
      </c>
    </row>
    <row r="39" spans="1:14" x14ac:dyDescent="0.2">
      <c r="F39" s="13">
        <f t="shared" si="4"/>
        <v>478507111.10250485</v>
      </c>
      <c r="G39">
        <v>38</v>
      </c>
      <c r="H39" s="13">
        <f t="shared" si="5"/>
        <v>1277.8453840090096</v>
      </c>
      <c r="I39" s="13">
        <f t="shared" si="0"/>
        <v>478507144.73001498</v>
      </c>
      <c r="J39" s="13">
        <f t="shared" si="6"/>
        <v>478507304.51521641</v>
      </c>
      <c r="K39" s="13">
        <f t="shared" si="7"/>
        <v>478507111.08051777</v>
      </c>
      <c r="L39" s="13">
        <f t="shared" si="1"/>
        <v>587.84036515637104</v>
      </c>
      <c r="M39" s="13">
        <f t="shared" si="2"/>
        <v>478507126.55000108</v>
      </c>
      <c r="N39" s="13">
        <f t="shared" si="3"/>
        <v>478507304.51521641</v>
      </c>
    </row>
    <row r="40" spans="1:14" x14ac:dyDescent="0.2">
      <c r="F40" s="13">
        <f t="shared" si="4"/>
        <v>478507111.10250485</v>
      </c>
      <c r="G40">
        <v>39</v>
      </c>
      <c r="H40" s="13">
        <f t="shared" si="5"/>
        <v>1277.8453840090096</v>
      </c>
      <c r="I40" s="13">
        <f t="shared" si="0"/>
        <v>478507143.86777109</v>
      </c>
      <c r="J40" s="13">
        <f t="shared" si="6"/>
        <v>478507304.51521641</v>
      </c>
      <c r="K40" s="13">
        <f t="shared" si="7"/>
        <v>478507111.08051777</v>
      </c>
      <c r="L40" s="13">
        <f t="shared" si="1"/>
        <v>587.84036515637104</v>
      </c>
      <c r="M40" s="13">
        <f t="shared" si="2"/>
        <v>478507126.15334767</v>
      </c>
      <c r="N40" s="13">
        <f t="shared" si="3"/>
        <v>478507304.51521641</v>
      </c>
    </row>
    <row r="41" spans="1:14" x14ac:dyDescent="0.2">
      <c r="F41" s="13">
        <f t="shared" si="4"/>
        <v>478507111.10250485</v>
      </c>
      <c r="G41">
        <v>40</v>
      </c>
      <c r="H41" s="13">
        <f t="shared" si="5"/>
        <v>1277.8453840090096</v>
      </c>
      <c r="I41" s="13">
        <f t="shared" si="0"/>
        <v>478507143.04863948</v>
      </c>
      <c r="J41" s="13">
        <f t="shared" si="6"/>
        <v>478507304.51521641</v>
      </c>
      <c r="K41" s="13">
        <f t="shared" si="7"/>
        <v>478507111.08051777</v>
      </c>
      <c r="L41" s="13">
        <f t="shared" si="1"/>
        <v>587.84036515637104</v>
      </c>
      <c r="M41" s="13">
        <f t="shared" si="2"/>
        <v>478507125.77652687</v>
      </c>
      <c r="N41" s="13">
        <f t="shared" si="3"/>
        <v>478507304.51521641</v>
      </c>
    </row>
    <row r="42" spans="1:14" x14ac:dyDescent="0.2">
      <c r="F42" s="13">
        <f t="shared" si="4"/>
        <v>478507111.10250485</v>
      </c>
      <c r="G42">
        <v>41</v>
      </c>
      <c r="H42" s="13">
        <f t="shared" si="5"/>
        <v>1277.8453840090096</v>
      </c>
      <c r="I42" s="13">
        <f t="shared" si="0"/>
        <v>478507142.26946545</v>
      </c>
      <c r="J42" s="13">
        <f t="shared" si="6"/>
        <v>478507304.51521641</v>
      </c>
      <c r="K42" s="13">
        <f t="shared" si="7"/>
        <v>478507111.08051777</v>
      </c>
      <c r="L42" s="13">
        <f t="shared" si="1"/>
        <v>587.84036515637104</v>
      </c>
      <c r="M42" s="13">
        <f t="shared" si="2"/>
        <v>478507125.41808766</v>
      </c>
      <c r="N42" s="13">
        <f t="shared" si="3"/>
        <v>478507304.51521641</v>
      </c>
    </row>
    <row r="43" spans="1:14" x14ac:dyDescent="0.2">
      <c r="F43" s="13">
        <f t="shared" si="4"/>
        <v>478507111.10250485</v>
      </c>
      <c r="G43">
        <v>42</v>
      </c>
      <c r="H43" s="13">
        <f t="shared" si="5"/>
        <v>1277.8453840090096</v>
      </c>
      <c r="I43" s="13">
        <f t="shared" si="0"/>
        <v>478507141.52739495</v>
      </c>
      <c r="J43" s="13">
        <f t="shared" si="6"/>
        <v>478507304.51521641</v>
      </c>
      <c r="K43" s="13">
        <f t="shared" si="7"/>
        <v>478507111.08051777</v>
      </c>
      <c r="L43" s="13">
        <f t="shared" si="1"/>
        <v>587.84036515637104</v>
      </c>
      <c r="M43" s="13">
        <f t="shared" si="2"/>
        <v>478507125.07671696</v>
      </c>
      <c r="N43" s="13">
        <f t="shared" si="3"/>
        <v>478507304.51521641</v>
      </c>
    </row>
    <row r="44" spans="1:14" x14ac:dyDescent="0.2">
      <c r="F44" s="13">
        <f t="shared" si="4"/>
        <v>478507111.10250485</v>
      </c>
      <c r="G44">
        <v>43</v>
      </c>
      <c r="H44" s="13">
        <f t="shared" si="5"/>
        <v>1277.8453840090096</v>
      </c>
      <c r="I44" s="13">
        <f t="shared" si="0"/>
        <v>478507140.81983936</v>
      </c>
      <c r="J44" s="13">
        <f t="shared" si="6"/>
        <v>478507304.51521641</v>
      </c>
      <c r="K44" s="13">
        <f t="shared" si="7"/>
        <v>478507111.08051777</v>
      </c>
      <c r="L44" s="13">
        <f t="shared" si="1"/>
        <v>587.84036515637104</v>
      </c>
      <c r="M44" s="13">
        <f t="shared" si="2"/>
        <v>478507124.75122392</v>
      </c>
      <c r="N44" s="13">
        <f t="shared" si="3"/>
        <v>478507304.51521641</v>
      </c>
    </row>
    <row r="45" spans="1:14" x14ac:dyDescent="0.2">
      <c r="F45" s="13">
        <f t="shared" si="4"/>
        <v>478507111.10250485</v>
      </c>
      <c r="G45">
        <v>44</v>
      </c>
      <c r="H45" s="13">
        <f t="shared" si="5"/>
        <v>1277.8453840090096</v>
      </c>
      <c r="I45" s="13">
        <f t="shared" si="0"/>
        <v>478507140.14444542</v>
      </c>
      <c r="J45" s="13">
        <f t="shared" si="6"/>
        <v>478507304.51521641</v>
      </c>
      <c r="K45" s="13">
        <f t="shared" si="7"/>
        <v>478507111.08051777</v>
      </c>
      <c r="L45" s="13">
        <f t="shared" si="1"/>
        <v>587.84036515637104</v>
      </c>
      <c r="M45" s="13">
        <f t="shared" si="2"/>
        <v>478507124.44052607</v>
      </c>
      <c r="N45" s="13">
        <f t="shared" si="3"/>
        <v>478507304.51521641</v>
      </c>
    </row>
    <row r="46" spans="1:14" x14ac:dyDescent="0.2">
      <c r="F46" s="13">
        <f t="shared" si="4"/>
        <v>478507111.10250485</v>
      </c>
      <c r="G46">
        <v>45</v>
      </c>
      <c r="H46" s="13">
        <f t="shared" si="5"/>
        <v>1277.8453840090096</v>
      </c>
      <c r="I46" s="13">
        <f t="shared" si="0"/>
        <v>478507139.49906892</v>
      </c>
      <c r="J46" s="13">
        <f t="shared" si="6"/>
        <v>478507304.51521641</v>
      </c>
      <c r="K46" s="13">
        <f t="shared" si="7"/>
        <v>478507111.08051777</v>
      </c>
      <c r="L46" s="13">
        <f t="shared" si="1"/>
        <v>587.84036515637104</v>
      </c>
      <c r="M46" s="13">
        <f t="shared" si="2"/>
        <v>478507124.143637</v>
      </c>
      <c r="N46" s="13">
        <f t="shared" si="3"/>
        <v>478507304.51521641</v>
      </c>
    </row>
    <row r="47" spans="1:14" x14ac:dyDescent="0.2">
      <c r="F47" s="13">
        <f t="shared" si="4"/>
        <v>478507111.10250485</v>
      </c>
      <c r="G47">
        <v>46</v>
      </c>
      <c r="H47" s="13">
        <f t="shared" si="5"/>
        <v>1277.8453840090096</v>
      </c>
      <c r="I47" s="13">
        <f t="shared" si="0"/>
        <v>478507138.88175231</v>
      </c>
      <c r="J47" s="13">
        <f t="shared" si="6"/>
        <v>478507304.51521641</v>
      </c>
      <c r="K47" s="13">
        <f t="shared" si="7"/>
        <v>478507111.08051777</v>
      </c>
      <c r="L47" s="13">
        <f t="shared" si="1"/>
        <v>587.84036515637104</v>
      </c>
      <c r="M47" s="13">
        <f t="shared" si="2"/>
        <v>478507123.85965616</v>
      </c>
      <c r="N47" s="13">
        <f t="shared" si="3"/>
        <v>478507304.51521641</v>
      </c>
    </row>
    <row r="48" spans="1:14" x14ac:dyDescent="0.2">
      <c r="F48" s="13">
        <f t="shared" si="4"/>
        <v>478507111.10250485</v>
      </c>
      <c r="G48">
        <v>47</v>
      </c>
      <c r="H48" s="13">
        <f t="shared" si="5"/>
        <v>1277.8453840090096</v>
      </c>
      <c r="I48" s="13">
        <f t="shared" si="0"/>
        <v>478507138.29070449</v>
      </c>
      <c r="J48" s="13">
        <f t="shared" si="6"/>
        <v>478507304.51521641</v>
      </c>
      <c r="K48" s="13">
        <f t="shared" si="7"/>
        <v>478507111.08051777</v>
      </c>
      <c r="L48" s="13">
        <f t="shared" si="1"/>
        <v>587.84036515637104</v>
      </c>
      <c r="M48" s="13">
        <f t="shared" si="2"/>
        <v>478507123.58775955</v>
      </c>
      <c r="N48" s="13">
        <f t="shared" si="3"/>
        <v>478507304.51521641</v>
      </c>
    </row>
    <row r="49" spans="6:14" x14ac:dyDescent="0.2">
      <c r="F49" s="13">
        <f t="shared" si="4"/>
        <v>478507111.10250485</v>
      </c>
      <c r="G49">
        <v>48</v>
      </c>
      <c r="H49" s="13">
        <f t="shared" si="5"/>
        <v>1277.8453840090096</v>
      </c>
      <c r="I49" s="13">
        <f t="shared" si="0"/>
        <v>478507137.7242837</v>
      </c>
      <c r="J49" s="13">
        <f t="shared" si="6"/>
        <v>478507304.51521641</v>
      </c>
      <c r="K49" s="13">
        <f t="shared" si="7"/>
        <v>478507111.08051777</v>
      </c>
      <c r="L49" s="13">
        <f t="shared" si="1"/>
        <v>587.84036515637104</v>
      </c>
      <c r="M49" s="13">
        <f t="shared" si="2"/>
        <v>478507123.32719207</v>
      </c>
      <c r="N49" s="13">
        <f t="shared" si="3"/>
        <v>478507304.51521641</v>
      </c>
    </row>
    <row r="50" spans="6:14" x14ac:dyDescent="0.2">
      <c r="F50" s="13">
        <f t="shared" si="4"/>
        <v>478507111.10250485</v>
      </c>
      <c r="G50">
        <v>49</v>
      </c>
      <c r="H50" s="13">
        <f t="shared" si="5"/>
        <v>1277.8453840090096</v>
      </c>
      <c r="I50" s="13">
        <f t="shared" si="0"/>
        <v>478507137.18098205</v>
      </c>
      <c r="J50" s="13">
        <f t="shared" si="6"/>
        <v>478507304.51521641</v>
      </c>
      <c r="K50" s="13">
        <f t="shared" si="7"/>
        <v>478507111.08051777</v>
      </c>
      <c r="L50" s="13">
        <f t="shared" si="1"/>
        <v>587.84036515637104</v>
      </c>
      <c r="M50" s="13">
        <f t="shared" si="2"/>
        <v>478507123.0772599</v>
      </c>
      <c r="N50" s="13">
        <f t="shared" si="3"/>
        <v>478507304.51521641</v>
      </c>
    </row>
    <row r="51" spans="6:14" x14ac:dyDescent="0.2">
      <c r="F51" s="13">
        <f t="shared" si="4"/>
        <v>478507111.10250485</v>
      </c>
      <c r="G51">
        <v>50</v>
      </c>
      <c r="H51" s="13">
        <f t="shared" si="5"/>
        <v>1277.8453840090096</v>
      </c>
      <c r="I51" s="13">
        <f t="shared" si="0"/>
        <v>478507136.6594125</v>
      </c>
      <c r="J51" s="13">
        <f t="shared" si="6"/>
        <v>478507304.51521641</v>
      </c>
      <c r="K51" s="13">
        <f t="shared" si="7"/>
        <v>478507111.08051777</v>
      </c>
      <c r="L51" s="13">
        <f t="shared" si="1"/>
        <v>587.84036515637104</v>
      </c>
      <c r="M51" s="13">
        <f t="shared" si="2"/>
        <v>478507122.8373251</v>
      </c>
      <c r="N51" s="13">
        <f t="shared" si="3"/>
        <v>478507304.51521641</v>
      </c>
    </row>
    <row r="52" spans="6:14" x14ac:dyDescent="0.2">
      <c r="F52" s="13">
        <f t="shared" si="4"/>
        <v>478507111.10250485</v>
      </c>
      <c r="G52">
        <v>51</v>
      </c>
      <c r="H52" s="13">
        <f t="shared" si="5"/>
        <v>1277.8453840090096</v>
      </c>
      <c r="I52" s="13">
        <f t="shared" si="0"/>
        <v>478507136.1582967</v>
      </c>
      <c r="J52" s="13">
        <f t="shared" si="6"/>
        <v>478507304.51521641</v>
      </c>
      <c r="K52" s="13">
        <f t="shared" si="7"/>
        <v>478507111.08051777</v>
      </c>
      <c r="L52" s="13">
        <f t="shared" si="1"/>
        <v>587.84036515637104</v>
      </c>
      <c r="M52" s="13">
        <f t="shared" si="2"/>
        <v>478507122.60679942</v>
      </c>
      <c r="N52" s="13">
        <f t="shared" si="3"/>
        <v>478507304.51521641</v>
      </c>
    </row>
    <row r="53" spans="6:14" x14ac:dyDescent="0.2">
      <c r="F53" s="13">
        <f t="shared" si="4"/>
        <v>478507111.10250485</v>
      </c>
      <c r="G53">
        <v>52</v>
      </c>
      <c r="H53" s="13">
        <f t="shared" si="5"/>
        <v>1277.8453840090096</v>
      </c>
      <c r="I53" s="13">
        <f t="shared" si="0"/>
        <v>478507135.67645454</v>
      </c>
      <c r="J53" s="13">
        <f t="shared" si="6"/>
        <v>478507304.51521641</v>
      </c>
      <c r="K53" s="13">
        <f t="shared" si="7"/>
        <v>478507111.08051777</v>
      </c>
      <c r="L53" s="13">
        <f t="shared" si="1"/>
        <v>587.84036515637104</v>
      </c>
      <c r="M53" s="13">
        <f t="shared" si="2"/>
        <v>478507122.38514018</v>
      </c>
      <c r="N53" s="13">
        <f t="shared" si="3"/>
        <v>478507304.51521641</v>
      </c>
    </row>
    <row r="54" spans="6:14" x14ac:dyDescent="0.2">
      <c r="F54" s="13">
        <f t="shared" si="4"/>
        <v>478507111.10250485</v>
      </c>
      <c r="G54">
        <v>53</v>
      </c>
      <c r="H54" s="13">
        <f t="shared" si="5"/>
        <v>1277.8453840090096</v>
      </c>
      <c r="I54" s="13">
        <f t="shared" si="0"/>
        <v>478507135.21279514</v>
      </c>
      <c r="J54" s="13">
        <f t="shared" si="6"/>
        <v>478507304.51521641</v>
      </c>
      <c r="K54" s="13">
        <f t="shared" si="7"/>
        <v>478507111.08051777</v>
      </c>
      <c r="L54" s="13">
        <f t="shared" si="1"/>
        <v>587.84036515637104</v>
      </c>
      <c r="M54" s="13">
        <f t="shared" si="2"/>
        <v>478507122.17184544</v>
      </c>
      <c r="N54" s="13">
        <f t="shared" si="3"/>
        <v>478507304.51521641</v>
      </c>
    </row>
    <row r="55" spans="6:14" x14ac:dyDescent="0.2">
      <c r="F55" s="13">
        <f t="shared" si="4"/>
        <v>478507111.10250485</v>
      </c>
      <c r="G55">
        <v>54</v>
      </c>
      <c r="H55" s="13">
        <f t="shared" si="5"/>
        <v>1277.8453840090096</v>
      </c>
      <c r="I55" s="13">
        <f t="shared" si="0"/>
        <v>478507134.76630825</v>
      </c>
      <c r="J55" s="13">
        <f t="shared" si="6"/>
        <v>478507304.51521641</v>
      </c>
      <c r="K55" s="13">
        <f t="shared" si="7"/>
        <v>478507111.08051777</v>
      </c>
      <c r="L55" s="13">
        <f t="shared" si="1"/>
        <v>587.84036515637104</v>
      </c>
      <c r="M55" s="13">
        <f t="shared" si="2"/>
        <v>478507121.96645045</v>
      </c>
      <c r="N55" s="13">
        <f t="shared" si="3"/>
        <v>478507304.51521641</v>
      </c>
    </row>
    <row r="56" spans="6:14" x14ac:dyDescent="0.2">
      <c r="F56" s="13">
        <f t="shared" si="4"/>
        <v>478507111.10250485</v>
      </c>
      <c r="G56">
        <v>55</v>
      </c>
      <c r="H56" s="13">
        <f t="shared" si="5"/>
        <v>1277.8453840090096</v>
      </c>
      <c r="I56" s="13">
        <f t="shared" si="0"/>
        <v>478507134.33605731</v>
      </c>
      <c r="J56" s="13">
        <f t="shared" si="6"/>
        <v>478507304.51521641</v>
      </c>
      <c r="K56" s="13">
        <f t="shared" si="7"/>
        <v>478507111.08051777</v>
      </c>
      <c r="L56" s="13">
        <f t="shared" si="1"/>
        <v>587.84036515637104</v>
      </c>
      <c r="M56" s="13">
        <f t="shared" si="2"/>
        <v>478507121.76852441</v>
      </c>
      <c r="N56" s="13">
        <f t="shared" si="3"/>
        <v>478507304.51521641</v>
      </c>
    </row>
    <row r="57" spans="6:14" x14ac:dyDescent="0.2">
      <c r="F57" s="13">
        <f t="shared" si="4"/>
        <v>478507111.10250485</v>
      </c>
      <c r="G57">
        <v>56</v>
      </c>
      <c r="H57" s="13">
        <f t="shared" si="5"/>
        <v>1277.8453840090096</v>
      </c>
      <c r="I57" s="13">
        <f t="shared" si="0"/>
        <v>478507133.92117244</v>
      </c>
      <c r="J57" s="13">
        <f t="shared" si="6"/>
        <v>478507304.51521641</v>
      </c>
      <c r="K57" s="13">
        <f t="shared" si="7"/>
        <v>478507111.08051777</v>
      </c>
      <c r="L57" s="13">
        <f t="shared" si="1"/>
        <v>587.84036515637104</v>
      </c>
      <c r="M57" s="13">
        <f t="shared" si="2"/>
        <v>478507121.57766712</v>
      </c>
      <c r="N57" s="13">
        <f t="shared" si="3"/>
        <v>478507304.51521641</v>
      </c>
    </row>
    <row r="58" spans="6:14" x14ac:dyDescent="0.2">
      <c r="F58" s="13">
        <f t="shared" si="4"/>
        <v>478507111.10250485</v>
      </c>
      <c r="G58">
        <v>57</v>
      </c>
      <c r="H58" s="13">
        <f t="shared" si="5"/>
        <v>1277.8453840090096</v>
      </c>
      <c r="I58" s="13">
        <f t="shared" si="0"/>
        <v>478507133.52084494</v>
      </c>
      <c r="J58" s="13">
        <f t="shared" si="6"/>
        <v>478507304.51521641</v>
      </c>
      <c r="K58" s="13">
        <f t="shared" si="7"/>
        <v>478507111.08051777</v>
      </c>
      <c r="L58" s="13">
        <f t="shared" si="1"/>
        <v>587.84036515637104</v>
      </c>
      <c r="M58" s="13">
        <f t="shared" si="2"/>
        <v>478507121.39350665</v>
      </c>
      <c r="N58" s="13">
        <f t="shared" si="3"/>
        <v>478507304.51521641</v>
      </c>
    </row>
    <row r="59" spans="6:14" x14ac:dyDescent="0.2">
      <c r="F59" s="13">
        <f t="shared" si="4"/>
        <v>478507111.10250485</v>
      </c>
      <c r="G59">
        <v>58</v>
      </c>
      <c r="H59" s="13">
        <f t="shared" si="5"/>
        <v>1277.8453840090096</v>
      </c>
      <c r="I59" s="13">
        <f t="shared" si="0"/>
        <v>478507133.13432181</v>
      </c>
      <c r="J59" s="13">
        <f t="shared" si="6"/>
        <v>478507304.51521641</v>
      </c>
      <c r="K59" s="13">
        <f t="shared" si="7"/>
        <v>478507111.08051777</v>
      </c>
      <c r="L59" s="13">
        <f t="shared" si="1"/>
        <v>587.84036515637104</v>
      </c>
      <c r="M59" s="13">
        <f t="shared" si="2"/>
        <v>478507121.21569645</v>
      </c>
      <c r="N59" s="13">
        <f t="shared" si="3"/>
        <v>478507304.51521641</v>
      </c>
    </row>
    <row r="60" spans="6:14" x14ac:dyDescent="0.2">
      <c r="F60" s="13">
        <f t="shared" si="4"/>
        <v>478507111.10250485</v>
      </c>
      <c r="G60">
        <v>59</v>
      </c>
      <c r="H60" s="13">
        <f t="shared" si="5"/>
        <v>1277.8453840090096</v>
      </c>
      <c r="I60" s="13">
        <f t="shared" si="0"/>
        <v>478507132.76090121</v>
      </c>
      <c r="J60" s="13">
        <f t="shared" si="6"/>
        <v>478507304.51521641</v>
      </c>
      <c r="K60" s="13">
        <f t="shared" si="7"/>
        <v>478507111.08051777</v>
      </c>
      <c r="L60" s="13">
        <f t="shared" si="1"/>
        <v>587.84036515637104</v>
      </c>
      <c r="M60" s="13">
        <f t="shared" si="2"/>
        <v>478507121.04391378</v>
      </c>
      <c r="N60" s="13">
        <f t="shared" si="3"/>
        <v>478507304.51521641</v>
      </c>
    </row>
    <row r="61" spans="6:14" x14ac:dyDescent="0.2">
      <c r="F61" s="13">
        <f t="shared" si="4"/>
        <v>478507111.10250485</v>
      </c>
      <c r="G61">
        <v>60</v>
      </c>
      <c r="H61" s="13">
        <f t="shared" si="5"/>
        <v>1277.8453840090096</v>
      </c>
      <c r="I61" s="13">
        <f t="shared" si="0"/>
        <v>478507132.39992791</v>
      </c>
      <c r="J61" s="13">
        <f t="shared" si="6"/>
        <v>478507304.51521641</v>
      </c>
      <c r="K61" s="13">
        <f t="shared" si="7"/>
        <v>478507111.08051777</v>
      </c>
      <c r="L61" s="13">
        <f t="shared" si="1"/>
        <v>587.84036515637104</v>
      </c>
      <c r="M61" s="13">
        <f t="shared" si="2"/>
        <v>478507120.87785721</v>
      </c>
      <c r="N61" s="13">
        <f t="shared" si="3"/>
        <v>478507304.51521641</v>
      </c>
    </row>
    <row r="62" spans="6:14" x14ac:dyDescent="0.2">
      <c r="F62" s="13">
        <f t="shared" si="4"/>
        <v>478507111.10250485</v>
      </c>
      <c r="G62">
        <v>61</v>
      </c>
      <c r="H62" s="13">
        <f t="shared" si="5"/>
        <v>1277.8453840090096</v>
      </c>
      <c r="I62" s="13">
        <f t="shared" si="0"/>
        <v>478507132.05078983</v>
      </c>
      <c r="J62" s="13">
        <f t="shared" si="6"/>
        <v>478507304.51521641</v>
      </c>
      <c r="K62" s="13">
        <f t="shared" si="7"/>
        <v>478507111.08051777</v>
      </c>
      <c r="L62" s="13">
        <f t="shared" si="1"/>
        <v>587.84036515637104</v>
      </c>
      <c r="M62" s="13">
        <f t="shared" si="2"/>
        <v>478507120.71724504</v>
      </c>
      <c r="N62" s="13">
        <f t="shared" si="3"/>
        <v>478507304.51521641</v>
      </c>
    </row>
    <row r="63" spans="6:14" x14ac:dyDescent="0.2">
      <c r="F63" s="13">
        <f t="shared" si="4"/>
        <v>478507111.10250485</v>
      </c>
      <c r="G63">
        <v>62</v>
      </c>
      <c r="H63" s="13">
        <f t="shared" si="5"/>
        <v>1277.8453840090096</v>
      </c>
      <c r="I63" s="13">
        <f t="shared" si="0"/>
        <v>478507131.71291429</v>
      </c>
      <c r="J63" s="13">
        <f t="shared" si="6"/>
        <v>478507304.51521641</v>
      </c>
      <c r="K63" s="13">
        <f t="shared" si="7"/>
        <v>478507111.08051777</v>
      </c>
      <c r="L63" s="13">
        <f t="shared" si="1"/>
        <v>587.84036515637104</v>
      </c>
      <c r="M63" s="13">
        <f t="shared" si="2"/>
        <v>478507120.56181401</v>
      </c>
      <c r="N63" s="13">
        <f t="shared" si="3"/>
        <v>478507304.51521641</v>
      </c>
    </row>
    <row r="64" spans="6:14" x14ac:dyDescent="0.2">
      <c r="F64" s="13">
        <f t="shared" si="4"/>
        <v>478507111.10250485</v>
      </c>
      <c r="G64">
        <v>63</v>
      </c>
      <c r="H64" s="13">
        <f t="shared" si="5"/>
        <v>1277.8453840090096</v>
      </c>
      <c r="I64" s="13">
        <f t="shared" si="0"/>
        <v>478507131.3857649</v>
      </c>
      <c r="J64" s="13">
        <f t="shared" si="6"/>
        <v>478507304.51521641</v>
      </c>
      <c r="K64" s="13">
        <f t="shared" si="7"/>
        <v>478507111.08051777</v>
      </c>
      <c r="L64" s="13">
        <f t="shared" si="1"/>
        <v>587.84036515637104</v>
      </c>
      <c r="M64" s="13">
        <f t="shared" si="2"/>
        <v>478507120.41131723</v>
      </c>
      <c r="N64" s="13">
        <f t="shared" si="3"/>
        <v>478507304.51521641</v>
      </c>
    </row>
    <row r="65" spans="6:14" x14ac:dyDescent="0.2">
      <c r="F65" s="13">
        <f t="shared" si="4"/>
        <v>478507111.10250485</v>
      </c>
      <c r="G65">
        <v>64</v>
      </c>
      <c r="H65" s="13">
        <f t="shared" si="5"/>
        <v>1277.8453840090096</v>
      </c>
      <c r="I65" s="13">
        <f t="shared" si="0"/>
        <v>478507131.06883895</v>
      </c>
      <c r="J65" s="13">
        <f t="shared" si="6"/>
        <v>478507304.51521641</v>
      </c>
      <c r="K65" s="13">
        <f t="shared" si="7"/>
        <v>478507111.08051777</v>
      </c>
      <c r="L65" s="13">
        <f t="shared" si="1"/>
        <v>587.84036515637104</v>
      </c>
      <c r="M65" s="13">
        <f t="shared" si="2"/>
        <v>478507120.26552349</v>
      </c>
      <c r="N65" s="13">
        <f t="shared" si="3"/>
        <v>478507304.51521641</v>
      </c>
    </row>
    <row r="66" spans="6:14" x14ac:dyDescent="0.2">
      <c r="F66" s="13">
        <f t="shared" si="4"/>
        <v>478507111.10250485</v>
      </c>
      <c r="G66">
        <v>65</v>
      </c>
      <c r="H66" s="13">
        <f t="shared" si="5"/>
        <v>1277.8453840090096</v>
      </c>
      <c r="I66" s="13">
        <f t="shared" ref="I66:I129" si="8">H66/G66+F66</f>
        <v>478507130.76166463</v>
      </c>
      <c r="J66" s="13">
        <f t="shared" si="6"/>
        <v>478507304.51521641</v>
      </c>
      <c r="K66" s="13">
        <f t="shared" si="7"/>
        <v>478507111.08051777</v>
      </c>
      <c r="L66" s="13">
        <f t="shared" ref="L66:L129" si="9">$C$9+$C$10</f>
        <v>587.84036515637104</v>
      </c>
      <c r="M66" s="13">
        <f t="shared" ref="M66:M129" si="10">L66/G66+K66</f>
        <v>478507120.12421572</v>
      </c>
      <c r="N66" s="13">
        <f t="shared" ref="N66:N129" si="11">$C$16+$C$15+$C$12+$C$11</f>
        <v>478507304.51521641</v>
      </c>
    </row>
    <row r="67" spans="6:14" x14ac:dyDescent="0.2">
      <c r="F67" s="13">
        <f t="shared" ref="F67:F130" si="12">SUM($B$11:$B$15)</f>
        <v>478507111.10250485</v>
      </c>
      <c r="G67">
        <v>66</v>
      </c>
      <c r="H67" s="13">
        <f t="shared" ref="H67:H130" si="13">$B$9+$B$10</f>
        <v>1277.8453840090096</v>
      </c>
      <c r="I67" s="13">
        <f t="shared" si="8"/>
        <v>478507130.46379852</v>
      </c>
      <c r="J67" s="13">
        <f t="shared" ref="J67:J130" si="14">$B$16+$B$15+$B$12+$B$11</f>
        <v>478507304.51521641</v>
      </c>
      <c r="K67" s="13">
        <f t="shared" si="7"/>
        <v>478507111.08051777</v>
      </c>
      <c r="L67" s="13">
        <f t="shared" si="9"/>
        <v>587.84036515637104</v>
      </c>
      <c r="M67" s="13">
        <f t="shared" si="10"/>
        <v>478507119.98718995</v>
      </c>
      <c r="N67" s="13">
        <f t="shared" si="11"/>
        <v>478507304.51521641</v>
      </c>
    </row>
    <row r="68" spans="6:14" x14ac:dyDescent="0.2">
      <c r="F68" s="13">
        <f t="shared" si="12"/>
        <v>478507111.10250485</v>
      </c>
      <c r="G68">
        <v>67</v>
      </c>
      <c r="H68" s="13">
        <f t="shared" si="13"/>
        <v>1277.8453840090096</v>
      </c>
      <c r="I68" s="13">
        <f t="shared" si="8"/>
        <v>478507130.174824</v>
      </c>
      <c r="J68" s="13">
        <f t="shared" si="14"/>
        <v>478507304.51521641</v>
      </c>
      <c r="K68" s="13">
        <f t="shared" ref="K68:K131" si="15">SUM($C$11:$C$12,$C$14:$C$15)</f>
        <v>478507111.08051777</v>
      </c>
      <c r="L68" s="13">
        <f t="shared" si="9"/>
        <v>587.84036515637104</v>
      </c>
      <c r="M68" s="13">
        <f t="shared" si="10"/>
        <v>478507119.85425454</v>
      </c>
      <c r="N68" s="13">
        <f t="shared" si="11"/>
        <v>478507304.51521641</v>
      </c>
    </row>
    <row r="69" spans="6:14" x14ac:dyDescent="0.2">
      <c r="F69" s="13">
        <f t="shared" si="12"/>
        <v>478507111.10250485</v>
      </c>
      <c r="G69">
        <v>68</v>
      </c>
      <c r="H69" s="13">
        <f t="shared" si="13"/>
        <v>1277.8453840090096</v>
      </c>
      <c r="I69" s="13">
        <f t="shared" si="8"/>
        <v>478507129.89434874</v>
      </c>
      <c r="J69" s="13">
        <f t="shared" si="14"/>
        <v>478507304.51521641</v>
      </c>
      <c r="K69" s="13">
        <f t="shared" si="15"/>
        <v>478507111.08051777</v>
      </c>
      <c r="L69" s="13">
        <f t="shared" si="9"/>
        <v>587.84036515637104</v>
      </c>
      <c r="M69" s="13">
        <f t="shared" si="10"/>
        <v>478507119.72522902</v>
      </c>
      <c r="N69" s="13">
        <f t="shared" si="11"/>
        <v>478507304.51521641</v>
      </c>
    </row>
    <row r="70" spans="6:14" x14ac:dyDescent="0.2">
      <c r="F70" s="13">
        <f t="shared" si="12"/>
        <v>478507111.10250485</v>
      </c>
      <c r="G70">
        <v>69</v>
      </c>
      <c r="H70" s="13">
        <f t="shared" si="13"/>
        <v>1277.8453840090096</v>
      </c>
      <c r="I70" s="13">
        <f t="shared" si="8"/>
        <v>478507129.6220032</v>
      </c>
      <c r="J70" s="13">
        <f t="shared" si="14"/>
        <v>478507304.51521641</v>
      </c>
      <c r="K70" s="13">
        <f t="shared" si="15"/>
        <v>478507111.08051777</v>
      </c>
      <c r="L70" s="13">
        <f t="shared" si="9"/>
        <v>587.84036515637104</v>
      </c>
      <c r="M70" s="13">
        <f t="shared" si="10"/>
        <v>478507119.59994334</v>
      </c>
      <c r="N70" s="13">
        <f t="shared" si="11"/>
        <v>478507304.51521641</v>
      </c>
    </row>
    <row r="71" spans="6:14" x14ac:dyDescent="0.2">
      <c r="F71" s="13">
        <f t="shared" si="12"/>
        <v>478507111.10250485</v>
      </c>
      <c r="G71">
        <v>70</v>
      </c>
      <c r="H71" s="13">
        <f t="shared" si="13"/>
        <v>1277.8453840090096</v>
      </c>
      <c r="I71" s="13">
        <f t="shared" si="8"/>
        <v>478507129.35743892</v>
      </c>
      <c r="J71" s="13">
        <f t="shared" si="14"/>
        <v>478507304.51521641</v>
      </c>
      <c r="K71" s="13">
        <f t="shared" si="15"/>
        <v>478507111.08051777</v>
      </c>
      <c r="L71" s="13">
        <f t="shared" si="9"/>
        <v>587.84036515637104</v>
      </c>
      <c r="M71" s="13">
        <f t="shared" si="10"/>
        <v>478507119.47823727</v>
      </c>
      <c r="N71" s="13">
        <f t="shared" si="11"/>
        <v>478507304.51521641</v>
      </c>
    </row>
    <row r="72" spans="6:14" x14ac:dyDescent="0.2">
      <c r="F72" s="13">
        <f t="shared" si="12"/>
        <v>478507111.10250485</v>
      </c>
      <c r="G72">
        <v>71</v>
      </c>
      <c r="H72" s="13">
        <f t="shared" si="13"/>
        <v>1277.8453840090096</v>
      </c>
      <c r="I72" s="13">
        <f t="shared" si="8"/>
        <v>478507129.10032713</v>
      </c>
      <c r="J72" s="13">
        <f t="shared" si="14"/>
        <v>478507304.51521641</v>
      </c>
      <c r="K72" s="13">
        <f t="shared" si="15"/>
        <v>478507111.08051777</v>
      </c>
      <c r="L72" s="13">
        <f t="shared" si="9"/>
        <v>587.84036515637104</v>
      </c>
      <c r="M72" s="13">
        <f t="shared" si="10"/>
        <v>478507119.35995954</v>
      </c>
      <c r="N72" s="13">
        <f t="shared" si="11"/>
        <v>478507304.51521641</v>
      </c>
    </row>
    <row r="73" spans="6:14" x14ac:dyDescent="0.2">
      <c r="F73" s="13">
        <f t="shared" si="12"/>
        <v>478507111.10250485</v>
      </c>
      <c r="G73">
        <v>72</v>
      </c>
      <c r="H73" s="13">
        <f t="shared" si="13"/>
        <v>1277.8453840090096</v>
      </c>
      <c r="I73" s="13">
        <f t="shared" si="8"/>
        <v>478507128.85035741</v>
      </c>
      <c r="J73" s="13">
        <f t="shared" si="14"/>
        <v>478507304.51521641</v>
      </c>
      <c r="K73" s="13">
        <f t="shared" si="15"/>
        <v>478507111.08051777</v>
      </c>
      <c r="L73" s="13">
        <f t="shared" si="9"/>
        <v>587.84036515637104</v>
      </c>
      <c r="M73" s="13">
        <f t="shared" si="10"/>
        <v>478507119.24496728</v>
      </c>
      <c r="N73" s="13">
        <f t="shared" si="11"/>
        <v>478507304.51521641</v>
      </c>
    </row>
    <row r="74" spans="6:14" x14ac:dyDescent="0.2">
      <c r="F74" s="13">
        <f t="shared" si="12"/>
        <v>478507111.10250485</v>
      </c>
      <c r="G74">
        <v>73</v>
      </c>
      <c r="H74" s="13">
        <f t="shared" si="13"/>
        <v>1277.8453840090096</v>
      </c>
      <c r="I74" s="13">
        <f t="shared" si="8"/>
        <v>478507128.60723615</v>
      </c>
      <c r="J74" s="13">
        <f t="shared" si="14"/>
        <v>478507304.51521641</v>
      </c>
      <c r="K74" s="13">
        <f t="shared" si="15"/>
        <v>478507111.08051777</v>
      </c>
      <c r="L74" s="13">
        <f t="shared" si="9"/>
        <v>587.84036515637104</v>
      </c>
      <c r="M74" s="13">
        <f t="shared" si="10"/>
        <v>478507119.13312548</v>
      </c>
      <c r="N74" s="13">
        <f t="shared" si="11"/>
        <v>478507304.51521641</v>
      </c>
    </row>
    <row r="75" spans="6:14" x14ac:dyDescent="0.2">
      <c r="F75" s="13">
        <f t="shared" si="12"/>
        <v>478507111.10250485</v>
      </c>
      <c r="G75">
        <v>74</v>
      </c>
      <c r="H75" s="13">
        <f t="shared" si="13"/>
        <v>1277.8453840090096</v>
      </c>
      <c r="I75" s="13">
        <f t="shared" si="8"/>
        <v>478507128.3706857</v>
      </c>
      <c r="J75" s="13">
        <f t="shared" si="14"/>
        <v>478507304.51521641</v>
      </c>
      <c r="K75" s="13">
        <f t="shared" si="15"/>
        <v>478507111.08051777</v>
      </c>
      <c r="L75" s="13">
        <f t="shared" si="9"/>
        <v>587.84036515637104</v>
      </c>
      <c r="M75" s="13">
        <f t="shared" si="10"/>
        <v>478507119.02430648</v>
      </c>
      <c r="N75" s="13">
        <f t="shared" si="11"/>
        <v>478507304.51521641</v>
      </c>
    </row>
    <row r="76" spans="6:14" x14ac:dyDescent="0.2">
      <c r="F76" s="13">
        <f t="shared" si="12"/>
        <v>478507111.10250485</v>
      </c>
      <c r="G76">
        <v>75</v>
      </c>
      <c r="H76" s="13">
        <f t="shared" si="13"/>
        <v>1277.8453840090096</v>
      </c>
      <c r="I76" s="13">
        <f t="shared" si="8"/>
        <v>478507128.14044333</v>
      </c>
      <c r="J76" s="13">
        <f t="shared" si="14"/>
        <v>478507304.51521641</v>
      </c>
      <c r="K76" s="13">
        <f t="shared" si="15"/>
        <v>478507111.08051777</v>
      </c>
      <c r="L76" s="13">
        <f t="shared" si="9"/>
        <v>587.84036515637104</v>
      </c>
      <c r="M76" s="13">
        <f t="shared" si="10"/>
        <v>478507118.91838932</v>
      </c>
      <c r="N76" s="13">
        <f t="shared" si="11"/>
        <v>478507304.51521641</v>
      </c>
    </row>
    <row r="77" spans="6:14" x14ac:dyDescent="0.2">
      <c r="F77" s="13">
        <f t="shared" si="12"/>
        <v>478507111.10250485</v>
      </c>
      <c r="G77">
        <v>76</v>
      </c>
      <c r="H77" s="13">
        <f t="shared" si="13"/>
        <v>1277.8453840090096</v>
      </c>
      <c r="I77" s="13">
        <f t="shared" si="8"/>
        <v>478507127.91625988</v>
      </c>
      <c r="J77" s="13">
        <f t="shared" si="14"/>
        <v>478507304.51521641</v>
      </c>
      <c r="K77" s="13">
        <f t="shared" si="15"/>
        <v>478507111.08051777</v>
      </c>
      <c r="L77" s="13">
        <f t="shared" si="9"/>
        <v>587.84036515637104</v>
      </c>
      <c r="M77" s="13">
        <f t="shared" si="10"/>
        <v>478507118.8152594</v>
      </c>
      <c r="N77" s="13">
        <f t="shared" si="11"/>
        <v>478507304.51521641</v>
      </c>
    </row>
    <row r="78" spans="6:14" x14ac:dyDescent="0.2">
      <c r="F78" s="13">
        <f t="shared" si="12"/>
        <v>478507111.10250485</v>
      </c>
      <c r="G78">
        <v>77</v>
      </c>
      <c r="H78" s="13">
        <f t="shared" si="13"/>
        <v>1277.8453840090096</v>
      </c>
      <c r="I78" s="13">
        <f t="shared" si="8"/>
        <v>478507127.69789946</v>
      </c>
      <c r="J78" s="13">
        <f t="shared" si="14"/>
        <v>478507304.51521641</v>
      </c>
      <c r="K78" s="13">
        <f t="shared" si="15"/>
        <v>478507111.08051777</v>
      </c>
      <c r="L78" s="13">
        <f t="shared" si="9"/>
        <v>587.84036515637104</v>
      </c>
      <c r="M78" s="13">
        <f t="shared" si="10"/>
        <v>478507118.71480823</v>
      </c>
      <c r="N78" s="13">
        <f t="shared" si="11"/>
        <v>478507304.51521641</v>
      </c>
    </row>
    <row r="79" spans="6:14" x14ac:dyDescent="0.2">
      <c r="F79" s="13">
        <f t="shared" si="12"/>
        <v>478507111.10250485</v>
      </c>
      <c r="G79">
        <v>78</v>
      </c>
      <c r="H79" s="13">
        <f t="shared" si="13"/>
        <v>1277.8453840090096</v>
      </c>
      <c r="I79" s="13">
        <f t="shared" si="8"/>
        <v>478507127.485138</v>
      </c>
      <c r="J79" s="13">
        <f t="shared" si="14"/>
        <v>478507304.51521641</v>
      </c>
      <c r="K79" s="13">
        <f t="shared" si="15"/>
        <v>478507111.08051777</v>
      </c>
      <c r="L79" s="13">
        <f t="shared" si="9"/>
        <v>587.84036515637104</v>
      </c>
      <c r="M79" s="13">
        <f t="shared" si="10"/>
        <v>478507118.61693269</v>
      </c>
      <c r="N79" s="13">
        <f t="shared" si="11"/>
        <v>478507304.51521641</v>
      </c>
    </row>
    <row r="80" spans="6:14" x14ac:dyDescent="0.2">
      <c r="F80" s="13">
        <f t="shared" si="12"/>
        <v>478507111.10250485</v>
      </c>
      <c r="G80">
        <v>79</v>
      </c>
      <c r="H80" s="13">
        <f t="shared" si="13"/>
        <v>1277.8453840090096</v>
      </c>
      <c r="I80" s="13">
        <f t="shared" si="8"/>
        <v>478507127.27776289</v>
      </c>
      <c r="J80" s="13">
        <f t="shared" si="14"/>
        <v>478507304.51521641</v>
      </c>
      <c r="K80" s="13">
        <f t="shared" si="15"/>
        <v>478507111.08051777</v>
      </c>
      <c r="L80" s="13">
        <f t="shared" si="9"/>
        <v>587.84036515637104</v>
      </c>
      <c r="M80" s="13">
        <f t="shared" si="10"/>
        <v>478507118.52153504</v>
      </c>
      <c r="N80" s="13">
        <f t="shared" si="11"/>
        <v>478507304.51521641</v>
      </c>
    </row>
    <row r="81" spans="6:14" x14ac:dyDescent="0.2">
      <c r="F81" s="13">
        <f t="shared" si="12"/>
        <v>478507111.10250485</v>
      </c>
      <c r="G81">
        <v>80</v>
      </c>
      <c r="H81" s="13">
        <f t="shared" si="13"/>
        <v>1277.8453840090096</v>
      </c>
      <c r="I81" s="13">
        <f t="shared" si="8"/>
        <v>478507127.07557213</v>
      </c>
      <c r="J81" s="13">
        <f t="shared" si="14"/>
        <v>478507304.51521641</v>
      </c>
      <c r="K81" s="13">
        <f t="shared" si="15"/>
        <v>478507111.08051777</v>
      </c>
      <c r="L81" s="13">
        <f t="shared" si="9"/>
        <v>587.84036515637104</v>
      </c>
      <c r="M81" s="13">
        <f t="shared" si="10"/>
        <v>478507118.42852235</v>
      </c>
      <c r="N81" s="13">
        <f t="shared" si="11"/>
        <v>478507304.51521641</v>
      </c>
    </row>
    <row r="82" spans="6:14" x14ac:dyDescent="0.2">
      <c r="F82" s="13">
        <f t="shared" si="12"/>
        <v>478507111.10250485</v>
      </c>
      <c r="G82">
        <v>81</v>
      </c>
      <c r="H82" s="13">
        <f t="shared" si="13"/>
        <v>1277.8453840090096</v>
      </c>
      <c r="I82" s="13">
        <f t="shared" si="8"/>
        <v>478507126.8783738</v>
      </c>
      <c r="J82" s="13">
        <f t="shared" si="14"/>
        <v>478507304.51521641</v>
      </c>
      <c r="K82" s="13">
        <f t="shared" si="15"/>
        <v>478507111.08051777</v>
      </c>
      <c r="L82" s="13">
        <f t="shared" si="9"/>
        <v>587.84036515637104</v>
      </c>
      <c r="M82" s="13">
        <f t="shared" si="10"/>
        <v>478507118.33780622</v>
      </c>
      <c r="N82" s="13">
        <f t="shared" si="11"/>
        <v>478507304.51521641</v>
      </c>
    </row>
    <row r="83" spans="6:14" x14ac:dyDescent="0.2">
      <c r="F83" s="13">
        <f t="shared" si="12"/>
        <v>478507111.10250485</v>
      </c>
      <c r="G83">
        <v>82</v>
      </c>
      <c r="H83" s="13">
        <f t="shared" si="13"/>
        <v>1277.8453840090096</v>
      </c>
      <c r="I83" s="13">
        <f t="shared" si="8"/>
        <v>478507126.68598515</v>
      </c>
      <c r="J83" s="13">
        <f t="shared" si="14"/>
        <v>478507304.51521641</v>
      </c>
      <c r="K83" s="13">
        <f t="shared" si="15"/>
        <v>478507111.08051777</v>
      </c>
      <c r="L83" s="13">
        <f t="shared" si="9"/>
        <v>587.84036515637104</v>
      </c>
      <c r="M83" s="13">
        <f t="shared" si="10"/>
        <v>478507118.24930269</v>
      </c>
      <c r="N83" s="13">
        <f t="shared" si="11"/>
        <v>478507304.51521641</v>
      </c>
    </row>
    <row r="84" spans="6:14" x14ac:dyDescent="0.2">
      <c r="F84" s="13">
        <f t="shared" si="12"/>
        <v>478507111.10250485</v>
      </c>
      <c r="G84">
        <v>83</v>
      </c>
      <c r="H84" s="13">
        <f t="shared" si="13"/>
        <v>1277.8453840090096</v>
      </c>
      <c r="I84" s="13">
        <f t="shared" si="8"/>
        <v>478507126.49823236</v>
      </c>
      <c r="J84" s="13">
        <f t="shared" si="14"/>
        <v>478507304.51521641</v>
      </c>
      <c r="K84" s="13">
        <f t="shared" si="15"/>
        <v>478507111.08051777</v>
      </c>
      <c r="L84" s="13">
        <f t="shared" si="9"/>
        <v>587.84036515637104</v>
      </c>
      <c r="M84" s="13">
        <f t="shared" si="10"/>
        <v>478507118.1629318</v>
      </c>
      <c r="N84" s="13">
        <f t="shared" si="11"/>
        <v>478507304.51521641</v>
      </c>
    </row>
    <row r="85" spans="6:14" x14ac:dyDescent="0.2">
      <c r="F85" s="13">
        <f t="shared" si="12"/>
        <v>478507111.10250485</v>
      </c>
      <c r="G85">
        <v>84</v>
      </c>
      <c r="H85" s="13">
        <f t="shared" si="13"/>
        <v>1277.8453840090096</v>
      </c>
      <c r="I85" s="13">
        <f t="shared" si="8"/>
        <v>478507126.31494987</v>
      </c>
      <c r="J85" s="13">
        <f t="shared" si="14"/>
        <v>478507304.51521641</v>
      </c>
      <c r="K85" s="13">
        <f t="shared" si="15"/>
        <v>478507111.08051777</v>
      </c>
      <c r="L85" s="13">
        <f t="shared" si="9"/>
        <v>587.84036515637104</v>
      </c>
      <c r="M85" s="13">
        <f t="shared" si="10"/>
        <v>478507118.07861733</v>
      </c>
      <c r="N85" s="13">
        <f t="shared" si="11"/>
        <v>478507304.51521641</v>
      </c>
    </row>
    <row r="86" spans="6:14" x14ac:dyDescent="0.2">
      <c r="F86" s="13">
        <f t="shared" si="12"/>
        <v>478507111.10250485</v>
      </c>
      <c r="G86">
        <v>85</v>
      </c>
      <c r="H86" s="13">
        <f t="shared" si="13"/>
        <v>1277.8453840090096</v>
      </c>
      <c r="I86" s="13">
        <f t="shared" si="8"/>
        <v>478507126.13597995</v>
      </c>
      <c r="J86" s="13">
        <f t="shared" si="14"/>
        <v>478507304.51521641</v>
      </c>
      <c r="K86" s="13">
        <f t="shared" si="15"/>
        <v>478507111.08051777</v>
      </c>
      <c r="L86" s="13">
        <f t="shared" si="9"/>
        <v>587.84036515637104</v>
      </c>
      <c r="M86" s="13">
        <f t="shared" si="10"/>
        <v>478507117.99628675</v>
      </c>
      <c r="N86" s="13">
        <f t="shared" si="11"/>
        <v>478507304.51521641</v>
      </c>
    </row>
    <row r="87" spans="6:14" x14ac:dyDescent="0.2">
      <c r="F87" s="13">
        <f t="shared" si="12"/>
        <v>478507111.10250485</v>
      </c>
      <c r="G87">
        <v>86</v>
      </c>
      <c r="H87" s="13">
        <f t="shared" si="13"/>
        <v>1277.8453840090096</v>
      </c>
      <c r="I87" s="13">
        <f t="shared" si="8"/>
        <v>478507125.9611721</v>
      </c>
      <c r="J87" s="13">
        <f t="shared" si="14"/>
        <v>478507304.51521641</v>
      </c>
      <c r="K87" s="13">
        <f t="shared" si="15"/>
        <v>478507111.08051777</v>
      </c>
      <c r="L87" s="13">
        <f t="shared" si="9"/>
        <v>587.84036515637104</v>
      </c>
      <c r="M87" s="13">
        <f t="shared" si="10"/>
        <v>478507117.91587085</v>
      </c>
      <c r="N87" s="13">
        <f t="shared" si="11"/>
        <v>478507304.51521641</v>
      </c>
    </row>
    <row r="88" spans="6:14" x14ac:dyDescent="0.2">
      <c r="F88" s="13">
        <f t="shared" si="12"/>
        <v>478507111.10250485</v>
      </c>
      <c r="G88">
        <v>87</v>
      </c>
      <c r="H88" s="13">
        <f t="shared" si="13"/>
        <v>1277.8453840090096</v>
      </c>
      <c r="I88" s="13">
        <f t="shared" si="8"/>
        <v>478507125.7903828</v>
      </c>
      <c r="J88" s="13">
        <f t="shared" si="14"/>
        <v>478507304.51521641</v>
      </c>
      <c r="K88" s="13">
        <f t="shared" si="15"/>
        <v>478507111.08051777</v>
      </c>
      <c r="L88" s="13">
        <f t="shared" si="9"/>
        <v>587.84036515637104</v>
      </c>
      <c r="M88" s="13">
        <f t="shared" si="10"/>
        <v>478507117.83730358</v>
      </c>
      <c r="N88" s="13">
        <f t="shared" si="11"/>
        <v>478507304.51521641</v>
      </c>
    </row>
    <row r="89" spans="6:14" x14ac:dyDescent="0.2">
      <c r="F89" s="13">
        <f t="shared" si="12"/>
        <v>478507111.10250485</v>
      </c>
      <c r="G89">
        <v>88</v>
      </c>
      <c r="H89" s="13">
        <f t="shared" si="13"/>
        <v>1277.8453840090096</v>
      </c>
      <c r="I89" s="13">
        <f t="shared" si="8"/>
        <v>478507125.62347513</v>
      </c>
      <c r="J89" s="13">
        <f t="shared" si="14"/>
        <v>478507304.51521641</v>
      </c>
      <c r="K89" s="13">
        <f t="shared" si="15"/>
        <v>478507111.08051777</v>
      </c>
      <c r="L89" s="13">
        <f t="shared" si="9"/>
        <v>587.84036515637104</v>
      </c>
      <c r="M89" s="13">
        <f t="shared" si="10"/>
        <v>478507117.76052189</v>
      </c>
      <c r="N89" s="13">
        <f t="shared" si="11"/>
        <v>478507304.51521641</v>
      </c>
    </row>
    <row r="90" spans="6:14" x14ac:dyDescent="0.2">
      <c r="F90" s="13">
        <f t="shared" si="12"/>
        <v>478507111.10250485</v>
      </c>
      <c r="G90">
        <v>89</v>
      </c>
      <c r="H90" s="13">
        <f t="shared" si="13"/>
        <v>1277.8453840090096</v>
      </c>
      <c r="I90" s="13">
        <f t="shared" si="8"/>
        <v>478507125.46031815</v>
      </c>
      <c r="J90" s="13">
        <f t="shared" si="14"/>
        <v>478507304.51521641</v>
      </c>
      <c r="K90" s="13">
        <f t="shared" si="15"/>
        <v>478507111.08051777</v>
      </c>
      <c r="L90" s="13">
        <f t="shared" si="9"/>
        <v>587.84036515637104</v>
      </c>
      <c r="M90" s="13">
        <f t="shared" si="10"/>
        <v>478507117.68546569</v>
      </c>
      <c r="N90" s="13">
        <f t="shared" si="11"/>
        <v>478507304.51521641</v>
      </c>
    </row>
    <row r="91" spans="6:14" x14ac:dyDescent="0.2">
      <c r="F91" s="13">
        <f t="shared" si="12"/>
        <v>478507111.10250485</v>
      </c>
      <c r="G91">
        <v>90</v>
      </c>
      <c r="H91" s="13">
        <f t="shared" si="13"/>
        <v>1277.8453840090096</v>
      </c>
      <c r="I91" s="13">
        <f t="shared" si="8"/>
        <v>478507125.30078691</v>
      </c>
      <c r="J91" s="13">
        <f t="shared" si="14"/>
        <v>478507304.51521641</v>
      </c>
      <c r="K91" s="13">
        <f t="shared" si="15"/>
        <v>478507111.08051777</v>
      </c>
      <c r="L91" s="13">
        <f t="shared" si="9"/>
        <v>587.84036515637104</v>
      </c>
      <c r="M91" s="13">
        <f t="shared" si="10"/>
        <v>478507117.61207736</v>
      </c>
      <c r="N91" s="13">
        <f t="shared" si="11"/>
        <v>478507304.51521641</v>
      </c>
    </row>
    <row r="92" spans="6:14" x14ac:dyDescent="0.2">
      <c r="F92" s="13">
        <f t="shared" si="12"/>
        <v>478507111.10250485</v>
      </c>
      <c r="G92">
        <v>91</v>
      </c>
      <c r="H92" s="13">
        <f t="shared" si="13"/>
        <v>1277.8453840090096</v>
      </c>
      <c r="I92" s="13">
        <f t="shared" si="8"/>
        <v>478507125.1447618</v>
      </c>
      <c r="J92" s="13">
        <f t="shared" si="14"/>
        <v>478507304.51521641</v>
      </c>
      <c r="K92" s="13">
        <f t="shared" si="15"/>
        <v>478507111.08051777</v>
      </c>
      <c r="L92" s="13">
        <f t="shared" si="9"/>
        <v>587.84036515637104</v>
      </c>
      <c r="M92" s="13">
        <f t="shared" si="10"/>
        <v>478507117.54030198</v>
      </c>
      <c r="N92" s="13">
        <f t="shared" si="11"/>
        <v>478507304.51521641</v>
      </c>
    </row>
    <row r="93" spans="6:14" x14ac:dyDescent="0.2">
      <c r="F93" s="13">
        <f t="shared" si="12"/>
        <v>478507111.10250485</v>
      </c>
      <c r="G93">
        <v>92</v>
      </c>
      <c r="H93" s="13">
        <f t="shared" si="13"/>
        <v>1277.8453840090096</v>
      </c>
      <c r="I93" s="13">
        <f t="shared" si="8"/>
        <v>478507124.99212861</v>
      </c>
      <c r="J93" s="13">
        <f t="shared" si="14"/>
        <v>478507304.51521641</v>
      </c>
      <c r="K93" s="13">
        <f t="shared" si="15"/>
        <v>478507111.08051777</v>
      </c>
      <c r="L93" s="13">
        <f t="shared" si="9"/>
        <v>587.84036515637104</v>
      </c>
      <c r="M93" s="13">
        <f t="shared" si="10"/>
        <v>478507117.47008693</v>
      </c>
      <c r="N93" s="13">
        <f t="shared" si="11"/>
        <v>478507304.51521641</v>
      </c>
    </row>
    <row r="94" spans="6:14" x14ac:dyDescent="0.2">
      <c r="F94" s="13">
        <f t="shared" si="12"/>
        <v>478507111.10250485</v>
      </c>
      <c r="G94">
        <v>93</v>
      </c>
      <c r="H94" s="13">
        <f t="shared" si="13"/>
        <v>1277.8453840090096</v>
      </c>
      <c r="I94" s="13">
        <f t="shared" si="8"/>
        <v>478507124.84277779</v>
      </c>
      <c r="J94" s="13">
        <f t="shared" si="14"/>
        <v>478507304.51521641</v>
      </c>
      <c r="K94" s="13">
        <f t="shared" si="15"/>
        <v>478507111.08051777</v>
      </c>
      <c r="L94" s="13">
        <f t="shared" si="9"/>
        <v>587.84036515637104</v>
      </c>
      <c r="M94" s="13">
        <f t="shared" si="10"/>
        <v>478507117.40138191</v>
      </c>
      <c r="N94" s="13">
        <f t="shared" si="11"/>
        <v>478507304.51521641</v>
      </c>
    </row>
    <row r="95" spans="6:14" x14ac:dyDescent="0.2">
      <c r="F95" s="13">
        <f t="shared" si="12"/>
        <v>478507111.10250485</v>
      </c>
      <c r="G95">
        <v>94</v>
      </c>
      <c r="H95" s="13">
        <f t="shared" si="13"/>
        <v>1277.8453840090096</v>
      </c>
      <c r="I95" s="13">
        <f t="shared" si="8"/>
        <v>478507124.69660467</v>
      </c>
      <c r="J95" s="13">
        <f t="shared" si="14"/>
        <v>478507304.51521641</v>
      </c>
      <c r="K95" s="13">
        <f t="shared" si="15"/>
        <v>478507111.08051777</v>
      </c>
      <c r="L95" s="13">
        <f t="shared" si="9"/>
        <v>587.84036515637104</v>
      </c>
      <c r="M95" s="13">
        <f t="shared" si="10"/>
        <v>478507117.33413869</v>
      </c>
      <c r="N95" s="13">
        <f t="shared" si="11"/>
        <v>478507304.51521641</v>
      </c>
    </row>
    <row r="96" spans="6:14" x14ac:dyDescent="0.2">
      <c r="F96" s="13">
        <f t="shared" si="12"/>
        <v>478507111.10250485</v>
      </c>
      <c r="G96">
        <v>95</v>
      </c>
      <c r="H96" s="13">
        <f t="shared" si="13"/>
        <v>1277.8453840090096</v>
      </c>
      <c r="I96" s="13">
        <f t="shared" si="8"/>
        <v>478507124.55350888</v>
      </c>
      <c r="J96" s="13">
        <f t="shared" si="14"/>
        <v>478507304.51521641</v>
      </c>
      <c r="K96" s="13">
        <f t="shared" si="15"/>
        <v>478507111.08051777</v>
      </c>
      <c r="L96" s="13">
        <f t="shared" si="9"/>
        <v>587.84036515637104</v>
      </c>
      <c r="M96" s="13">
        <f t="shared" si="10"/>
        <v>478507117.26831108</v>
      </c>
      <c r="N96" s="13">
        <f t="shared" si="11"/>
        <v>478507304.51521641</v>
      </c>
    </row>
    <row r="97" spans="6:14" x14ac:dyDescent="0.2">
      <c r="F97" s="13">
        <f t="shared" si="12"/>
        <v>478507111.10250485</v>
      </c>
      <c r="G97">
        <v>96</v>
      </c>
      <c r="H97" s="13">
        <f t="shared" si="13"/>
        <v>1277.8453840090096</v>
      </c>
      <c r="I97" s="13">
        <f t="shared" si="8"/>
        <v>478507124.41339427</v>
      </c>
      <c r="J97" s="13">
        <f t="shared" si="14"/>
        <v>478507304.51521641</v>
      </c>
      <c r="K97" s="13">
        <f t="shared" si="15"/>
        <v>478507111.08051777</v>
      </c>
      <c r="L97" s="13">
        <f t="shared" si="9"/>
        <v>587.84036515637104</v>
      </c>
      <c r="M97" s="13">
        <f t="shared" si="10"/>
        <v>478507117.20385492</v>
      </c>
      <c r="N97" s="13">
        <f t="shared" si="11"/>
        <v>478507304.51521641</v>
      </c>
    </row>
    <row r="98" spans="6:14" x14ac:dyDescent="0.2">
      <c r="F98" s="13">
        <f t="shared" si="12"/>
        <v>478507111.10250485</v>
      </c>
      <c r="G98">
        <v>97</v>
      </c>
      <c r="H98" s="13">
        <f t="shared" si="13"/>
        <v>1277.8453840090096</v>
      </c>
      <c r="I98" s="13">
        <f t="shared" si="8"/>
        <v>478507124.27616858</v>
      </c>
      <c r="J98" s="13">
        <f t="shared" si="14"/>
        <v>478507304.51521641</v>
      </c>
      <c r="K98" s="13">
        <f t="shared" si="15"/>
        <v>478507111.08051777</v>
      </c>
      <c r="L98" s="13">
        <f t="shared" si="9"/>
        <v>587.84036515637104</v>
      </c>
      <c r="M98" s="13">
        <f t="shared" si="10"/>
        <v>478507117.1407277</v>
      </c>
      <c r="N98" s="13">
        <f t="shared" si="11"/>
        <v>478507304.51521641</v>
      </c>
    </row>
    <row r="99" spans="6:14" x14ac:dyDescent="0.2">
      <c r="F99" s="13">
        <f t="shared" si="12"/>
        <v>478507111.10250485</v>
      </c>
      <c r="G99">
        <v>98</v>
      </c>
      <c r="H99" s="13">
        <f t="shared" si="13"/>
        <v>1277.8453840090096</v>
      </c>
      <c r="I99" s="13">
        <f t="shared" si="8"/>
        <v>478507124.14174348</v>
      </c>
      <c r="J99" s="13">
        <f t="shared" si="14"/>
        <v>478507304.51521641</v>
      </c>
      <c r="K99" s="13">
        <f t="shared" si="15"/>
        <v>478507111.08051777</v>
      </c>
      <c r="L99" s="13">
        <f t="shared" si="9"/>
        <v>587.84036515637104</v>
      </c>
      <c r="M99" s="13">
        <f t="shared" si="10"/>
        <v>478507117.07888883</v>
      </c>
      <c r="N99" s="13">
        <f t="shared" si="11"/>
        <v>478507304.51521641</v>
      </c>
    </row>
    <row r="100" spans="6:14" x14ac:dyDescent="0.2">
      <c r="F100" s="13">
        <f t="shared" si="12"/>
        <v>478507111.10250485</v>
      </c>
      <c r="G100">
        <v>99</v>
      </c>
      <c r="H100" s="13">
        <f t="shared" si="13"/>
        <v>1277.8453840090096</v>
      </c>
      <c r="I100" s="13">
        <f t="shared" si="8"/>
        <v>478507124.01003397</v>
      </c>
      <c r="J100" s="13">
        <f t="shared" si="14"/>
        <v>478507304.51521641</v>
      </c>
      <c r="K100" s="13">
        <f t="shared" si="15"/>
        <v>478507111.08051777</v>
      </c>
      <c r="L100" s="13">
        <f t="shared" si="9"/>
        <v>587.84036515637104</v>
      </c>
      <c r="M100" s="13">
        <f t="shared" si="10"/>
        <v>478507117.01829922</v>
      </c>
      <c r="N100" s="13">
        <f t="shared" si="11"/>
        <v>478507304.51521641</v>
      </c>
    </row>
    <row r="101" spans="6:14" x14ac:dyDescent="0.2">
      <c r="F101" s="13">
        <f t="shared" si="12"/>
        <v>478507111.10250485</v>
      </c>
      <c r="G101">
        <v>100</v>
      </c>
      <c r="H101" s="13">
        <f t="shared" si="13"/>
        <v>1277.8453840090096</v>
      </c>
      <c r="I101" s="13">
        <f t="shared" si="8"/>
        <v>478507123.88095868</v>
      </c>
      <c r="J101" s="13">
        <f t="shared" si="14"/>
        <v>478507304.51521641</v>
      </c>
      <c r="K101" s="13">
        <f t="shared" si="15"/>
        <v>478507111.08051777</v>
      </c>
      <c r="L101" s="13">
        <f t="shared" si="9"/>
        <v>587.84036515637104</v>
      </c>
      <c r="M101" s="13">
        <f t="shared" si="10"/>
        <v>478507116.95892143</v>
      </c>
      <c r="N101" s="13">
        <f t="shared" si="11"/>
        <v>478507304.51521641</v>
      </c>
    </row>
    <row r="102" spans="6:14" x14ac:dyDescent="0.2">
      <c r="F102" s="13">
        <f t="shared" si="12"/>
        <v>478507111.10250485</v>
      </c>
      <c r="G102">
        <v>101</v>
      </c>
      <c r="H102" s="13">
        <f t="shared" si="13"/>
        <v>1277.8453840090096</v>
      </c>
      <c r="I102" s="13">
        <f t="shared" si="8"/>
        <v>478507123.75443935</v>
      </c>
      <c r="J102" s="13">
        <f t="shared" si="14"/>
        <v>478507304.51521641</v>
      </c>
      <c r="K102" s="13">
        <f t="shared" si="15"/>
        <v>478507111.08051777</v>
      </c>
      <c r="L102" s="13">
        <f t="shared" si="9"/>
        <v>587.84036515637104</v>
      </c>
      <c r="M102" s="13">
        <f t="shared" si="10"/>
        <v>478507116.9007194</v>
      </c>
      <c r="N102" s="13">
        <f t="shared" si="11"/>
        <v>478507304.51521641</v>
      </c>
    </row>
    <row r="103" spans="6:14" x14ac:dyDescent="0.2">
      <c r="F103" s="13">
        <f t="shared" si="12"/>
        <v>478507111.10250485</v>
      </c>
      <c r="G103">
        <v>102</v>
      </c>
      <c r="H103" s="13">
        <f t="shared" si="13"/>
        <v>1277.8453840090096</v>
      </c>
      <c r="I103" s="13">
        <f t="shared" si="8"/>
        <v>478507123.63040078</v>
      </c>
      <c r="J103" s="13">
        <f t="shared" si="14"/>
        <v>478507304.51521641</v>
      </c>
      <c r="K103" s="13">
        <f t="shared" si="15"/>
        <v>478507111.08051777</v>
      </c>
      <c r="L103" s="13">
        <f t="shared" si="9"/>
        <v>587.84036515637104</v>
      </c>
      <c r="M103" s="13">
        <f t="shared" si="10"/>
        <v>478507116.84365863</v>
      </c>
      <c r="N103" s="13">
        <f t="shared" si="11"/>
        <v>478507304.51521641</v>
      </c>
    </row>
    <row r="104" spans="6:14" x14ac:dyDescent="0.2">
      <c r="F104" s="13">
        <f t="shared" si="12"/>
        <v>478507111.10250485</v>
      </c>
      <c r="G104">
        <v>103</v>
      </c>
      <c r="H104" s="13">
        <f t="shared" si="13"/>
        <v>1277.8453840090096</v>
      </c>
      <c r="I104" s="13">
        <f t="shared" si="8"/>
        <v>478507123.5087707</v>
      </c>
      <c r="J104" s="13">
        <f t="shared" si="14"/>
        <v>478507304.51521641</v>
      </c>
      <c r="K104" s="13">
        <f t="shared" si="15"/>
        <v>478507111.08051777</v>
      </c>
      <c r="L104" s="13">
        <f t="shared" si="9"/>
        <v>587.84036515637104</v>
      </c>
      <c r="M104" s="13">
        <f t="shared" si="10"/>
        <v>478507116.78770578</v>
      </c>
      <c r="N104" s="13">
        <f t="shared" si="11"/>
        <v>478507304.51521641</v>
      </c>
    </row>
    <row r="105" spans="6:14" x14ac:dyDescent="0.2">
      <c r="F105" s="13">
        <f t="shared" si="12"/>
        <v>478507111.10250485</v>
      </c>
      <c r="G105">
        <v>104</v>
      </c>
      <c r="H105" s="13">
        <f t="shared" si="13"/>
        <v>1277.8453840090096</v>
      </c>
      <c r="I105" s="13">
        <f t="shared" si="8"/>
        <v>478507123.3894797</v>
      </c>
      <c r="J105" s="13">
        <f t="shared" si="14"/>
        <v>478507304.51521641</v>
      </c>
      <c r="K105" s="13">
        <f t="shared" si="15"/>
        <v>478507111.08051777</v>
      </c>
      <c r="L105" s="13">
        <f t="shared" si="9"/>
        <v>587.84036515637104</v>
      </c>
      <c r="M105" s="13">
        <f t="shared" si="10"/>
        <v>478507116.73282897</v>
      </c>
      <c r="N105" s="13">
        <f t="shared" si="11"/>
        <v>478507304.51521641</v>
      </c>
    </row>
    <row r="106" spans="6:14" x14ac:dyDescent="0.2">
      <c r="F106" s="13">
        <f t="shared" si="12"/>
        <v>478507111.10250485</v>
      </c>
      <c r="G106">
        <v>105</v>
      </c>
      <c r="H106" s="13">
        <f t="shared" si="13"/>
        <v>1277.8453840090096</v>
      </c>
      <c r="I106" s="13">
        <f t="shared" si="8"/>
        <v>478507123.27246088</v>
      </c>
      <c r="J106" s="13">
        <f t="shared" si="14"/>
        <v>478507304.51521641</v>
      </c>
      <c r="K106" s="13">
        <f t="shared" si="15"/>
        <v>478507111.08051777</v>
      </c>
      <c r="L106" s="13">
        <f t="shared" si="9"/>
        <v>587.84036515637104</v>
      </c>
      <c r="M106" s="13">
        <f t="shared" si="10"/>
        <v>478507116.67899746</v>
      </c>
      <c r="N106" s="13">
        <f t="shared" si="11"/>
        <v>478507304.51521641</v>
      </c>
    </row>
    <row r="107" spans="6:14" x14ac:dyDescent="0.2">
      <c r="F107" s="13">
        <f t="shared" si="12"/>
        <v>478507111.10250485</v>
      </c>
      <c r="G107">
        <v>106</v>
      </c>
      <c r="H107" s="13">
        <f t="shared" si="13"/>
        <v>1277.8453840090096</v>
      </c>
      <c r="I107" s="13">
        <f t="shared" si="8"/>
        <v>478507123.15764999</v>
      </c>
      <c r="J107" s="13">
        <f t="shared" si="14"/>
        <v>478507304.51521641</v>
      </c>
      <c r="K107" s="13">
        <f t="shared" si="15"/>
        <v>478507111.08051777</v>
      </c>
      <c r="L107" s="13">
        <f t="shared" si="9"/>
        <v>587.84036515637104</v>
      </c>
      <c r="M107" s="13">
        <f t="shared" si="10"/>
        <v>478507116.6261816</v>
      </c>
      <c r="N107" s="13">
        <f t="shared" si="11"/>
        <v>478507304.51521641</v>
      </c>
    </row>
    <row r="108" spans="6:14" x14ac:dyDescent="0.2">
      <c r="F108" s="13">
        <f t="shared" si="12"/>
        <v>478507111.10250485</v>
      </c>
      <c r="G108">
        <v>107</v>
      </c>
      <c r="H108" s="13">
        <f t="shared" si="13"/>
        <v>1277.8453840090096</v>
      </c>
      <c r="I108" s="13">
        <f t="shared" si="8"/>
        <v>478507123.04498506</v>
      </c>
      <c r="J108" s="13">
        <f t="shared" si="14"/>
        <v>478507304.51521641</v>
      </c>
      <c r="K108" s="13">
        <f t="shared" si="15"/>
        <v>478507111.08051777</v>
      </c>
      <c r="L108" s="13">
        <f t="shared" si="9"/>
        <v>587.84036515637104</v>
      </c>
      <c r="M108" s="13">
        <f t="shared" si="10"/>
        <v>478507116.57435298</v>
      </c>
      <c r="N108" s="13">
        <f t="shared" si="11"/>
        <v>478507304.51521641</v>
      </c>
    </row>
    <row r="109" spans="6:14" x14ac:dyDescent="0.2">
      <c r="F109" s="13">
        <f t="shared" si="12"/>
        <v>478507111.10250485</v>
      </c>
      <c r="G109">
        <v>108</v>
      </c>
      <c r="H109" s="13">
        <f t="shared" si="13"/>
        <v>1277.8453840090096</v>
      </c>
      <c r="I109" s="13">
        <f t="shared" si="8"/>
        <v>478507122.93440658</v>
      </c>
      <c r="J109" s="13">
        <f t="shared" si="14"/>
        <v>478507304.51521641</v>
      </c>
      <c r="K109" s="13">
        <f t="shared" si="15"/>
        <v>478507111.08051777</v>
      </c>
      <c r="L109" s="13">
        <f t="shared" si="9"/>
        <v>587.84036515637104</v>
      </c>
      <c r="M109" s="13">
        <f t="shared" si="10"/>
        <v>478507116.52348411</v>
      </c>
      <c r="N109" s="13">
        <f t="shared" si="11"/>
        <v>478507304.51521641</v>
      </c>
    </row>
    <row r="110" spans="6:14" x14ac:dyDescent="0.2">
      <c r="F110" s="13">
        <f t="shared" si="12"/>
        <v>478507111.10250485</v>
      </c>
      <c r="G110">
        <v>109</v>
      </c>
      <c r="H110" s="13">
        <f t="shared" si="13"/>
        <v>1277.8453840090096</v>
      </c>
      <c r="I110" s="13">
        <f t="shared" si="8"/>
        <v>478507122.82585698</v>
      </c>
      <c r="J110" s="13">
        <f t="shared" si="14"/>
        <v>478507304.51521641</v>
      </c>
      <c r="K110" s="13">
        <f t="shared" si="15"/>
        <v>478507111.08051777</v>
      </c>
      <c r="L110" s="13">
        <f t="shared" si="9"/>
        <v>587.84036515637104</v>
      </c>
      <c r="M110" s="13">
        <f t="shared" si="10"/>
        <v>478507116.47354865</v>
      </c>
      <c r="N110" s="13">
        <f t="shared" si="11"/>
        <v>478507304.51521641</v>
      </c>
    </row>
    <row r="111" spans="6:14" x14ac:dyDescent="0.2">
      <c r="F111" s="13">
        <f t="shared" si="12"/>
        <v>478507111.10250485</v>
      </c>
      <c r="G111">
        <v>110</v>
      </c>
      <c r="H111" s="13">
        <f t="shared" si="13"/>
        <v>1277.8453840090096</v>
      </c>
      <c r="I111" s="13">
        <f t="shared" si="8"/>
        <v>478507122.71928108</v>
      </c>
      <c r="J111" s="13">
        <f t="shared" si="14"/>
        <v>478507304.51521641</v>
      </c>
      <c r="K111" s="13">
        <f t="shared" si="15"/>
        <v>478507111.08051777</v>
      </c>
      <c r="L111" s="13">
        <f t="shared" si="9"/>
        <v>587.84036515637104</v>
      </c>
      <c r="M111" s="13">
        <f t="shared" si="10"/>
        <v>478507116.42452109</v>
      </c>
      <c r="N111" s="13">
        <f t="shared" si="11"/>
        <v>478507304.51521641</v>
      </c>
    </row>
    <row r="112" spans="6:14" x14ac:dyDescent="0.2">
      <c r="F112" s="13">
        <f t="shared" si="12"/>
        <v>478507111.10250485</v>
      </c>
      <c r="G112">
        <v>111</v>
      </c>
      <c r="H112" s="13">
        <f t="shared" si="13"/>
        <v>1277.8453840090096</v>
      </c>
      <c r="I112" s="13">
        <f t="shared" si="8"/>
        <v>478507122.61462545</v>
      </c>
      <c r="J112" s="13">
        <f t="shared" si="14"/>
        <v>478507304.51521641</v>
      </c>
      <c r="K112" s="13">
        <f t="shared" si="15"/>
        <v>478507111.08051777</v>
      </c>
      <c r="L112" s="13">
        <f t="shared" si="9"/>
        <v>587.84036515637104</v>
      </c>
      <c r="M112" s="13">
        <f t="shared" si="10"/>
        <v>478507116.37637693</v>
      </c>
      <c r="N112" s="13">
        <f t="shared" si="11"/>
        <v>478507304.51521641</v>
      </c>
    </row>
    <row r="113" spans="6:14" x14ac:dyDescent="0.2">
      <c r="F113" s="13">
        <f t="shared" si="12"/>
        <v>478507111.10250485</v>
      </c>
      <c r="G113">
        <v>112</v>
      </c>
      <c r="H113" s="13">
        <f t="shared" si="13"/>
        <v>1277.8453840090096</v>
      </c>
      <c r="I113" s="13">
        <f t="shared" si="8"/>
        <v>478507122.51183861</v>
      </c>
      <c r="J113" s="13">
        <f t="shared" si="14"/>
        <v>478507304.51521641</v>
      </c>
      <c r="K113" s="13">
        <f t="shared" si="15"/>
        <v>478507111.08051777</v>
      </c>
      <c r="L113" s="13">
        <f t="shared" si="9"/>
        <v>587.84036515637104</v>
      </c>
      <c r="M113" s="13">
        <f t="shared" si="10"/>
        <v>478507116.32909244</v>
      </c>
      <c r="N113" s="13">
        <f t="shared" si="11"/>
        <v>478507304.51521641</v>
      </c>
    </row>
    <row r="114" spans="6:14" x14ac:dyDescent="0.2">
      <c r="F114" s="13">
        <f t="shared" si="12"/>
        <v>478507111.10250485</v>
      </c>
      <c r="G114">
        <v>113</v>
      </c>
      <c r="H114" s="13">
        <f t="shared" si="13"/>
        <v>1277.8453840090096</v>
      </c>
      <c r="I114" s="13">
        <f t="shared" si="8"/>
        <v>478507122.41087109</v>
      </c>
      <c r="J114" s="13">
        <f t="shared" si="14"/>
        <v>478507304.51521641</v>
      </c>
      <c r="K114" s="13">
        <f t="shared" si="15"/>
        <v>478507111.08051777</v>
      </c>
      <c r="L114" s="13">
        <f t="shared" si="9"/>
        <v>587.84036515637104</v>
      </c>
      <c r="M114" s="13">
        <f t="shared" si="10"/>
        <v>478507116.28264487</v>
      </c>
      <c r="N114" s="13">
        <f t="shared" si="11"/>
        <v>478507304.51521641</v>
      </c>
    </row>
    <row r="115" spans="6:14" x14ac:dyDescent="0.2">
      <c r="F115" s="13">
        <f t="shared" si="12"/>
        <v>478507111.10250485</v>
      </c>
      <c r="G115">
        <v>114</v>
      </c>
      <c r="H115" s="13">
        <f t="shared" si="13"/>
        <v>1277.8453840090096</v>
      </c>
      <c r="I115" s="13">
        <f t="shared" si="8"/>
        <v>478507122.31167489</v>
      </c>
      <c r="J115" s="13">
        <f t="shared" si="14"/>
        <v>478507304.51521641</v>
      </c>
      <c r="K115" s="13">
        <f t="shared" si="15"/>
        <v>478507111.08051777</v>
      </c>
      <c r="L115" s="13">
        <f t="shared" si="9"/>
        <v>587.84036515637104</v>
      </c>
      <c r="M115" s="13">
        <f t="shared" si="10"/>
        <v>478507116.23701221</v>
      </c>
      <c r="N115" s="13">
        <f t="shared" si="11"/>
        <v>478507304.51521641</v>
      </c>
    </row>
    <row r="116" spans="6:14" x14ac:dyDescent="0.2">
      <c r="F116" s="13">
        <f t="shared" si="12"/>
        <v>478507111.10250485</v>
      </c>
      <c r="G116">
        <v>115</v>
      </c>
      <c r="H116" s="13">
        <f t="shared" si="13"/>
        <v>1277.8453840090096</v>
      </c>
      <c r="I116" s="13">
        <f t="shared" si="8"/>
        <v>478507122.21420383</v>
      </c>
      <c r="J116" s="13">
        <f t="shared" si="14"/>
        <v>478507304.51521641</v>
      </c>
      <c r="K116" s="13">
        <f t="shared" si="15"/>
        <v>478507111.08051777</v>
      </c>
      <c r="L116" s="13">
        <f t="shared" si="9"/>
        <v>587.84036515637104</v>
      </c>
      <c r="M116" s="13">
        <f t="shared" si="10"/>
        <v>478507116.19217312</v>
      </c>
      <c r="N116" s="13">
        <f t="shared" si="11"/>
        <v>478507304.51521641</v>
      </c>
    </row>
    <row r="117" spans="6:14" x14ac:dyDescent="0.2">
      <c r="F117" s="13">
        <f t="shared" si="12"/>
        <v>478507111.10250485</v>
      </c>
      <c r="G117">
        <v>116</v>
      </c>
      <c r="H117" s="13">
        <f t="shared" si="13"/>
        <v>1277.8453840090096</v>
      </c>
      <c r="I117" s="13">
        <f t="shared" si="8"/>
        <v>478507122.11841333</v>
      </c>
      <c r="J117" s="13">
        <f t="shared" si="14"/>
        <v>478507304.51521641</v>
      </c>
      <c r="K117" s="13">
        <f t="shared" si="15"/>
        <v>478507111.08051777</v>
      </c>
      <c r="L117" s="13">
        <f t="shared" si="9"/>
        <v>587.84036515637104</v>
      </c>
      <c r="M117" s="13">
        <f t="shared" si="10"/>
        <v>478507116.14810711</v>
      </c>
      <c r="N117" s="13">
        <f t="shared" si="11"/>
        <v>478507304.51521641</v>
      </c>
    </row>
    <row r="118" spans="6:14" x14ac:dyDescent="0.2">
      <c r="F118" s="13">
        <f t="shared" si="12"/>
        <v>478507111.10250485</v>
      </c>
      <c r="G118">
        <v>117</v>
      </c>
      <c r="H118" s="13">
        <f t="shared" si="13"/>
        <v>1277.8453840090096</v>
      </c>
      <c r="I118" s="13">
        <f t="shared" si="8"/>
        <v>478507122.02426028</v>
      </c>
      <c r="J118" s="13">
        <f t="shared" si="14"/>
        <v>478507304.51521641</v>
      </c>
      <c r="K118" s="13">
        <f t="shared" si="15"/>
        <v>478507111.08051777</v>
      </c>
      <c r="L118" s="13">
        <f t="shared" si="9"/>
        <v>587.84036515637104</v>
      </c>
      <c r="M118" s="13">
        <f t="shared" si="10"/>
        <v>478507116.10479438</v>
      </c>
      <c r="N118" s="13">
        <f t="shared" si="11"/>
        <v>478507304.51521641</v>
      </c>
    </row>
    <row r="119" spans="6:14" x14ac:dyDescent="0.2">
      <c r="F119" s="13">
        <f t="shared" si="12"/>
        <v>478507111.10250485</v>
      </c>
      <c r="G119">
        <v>118</v>
      </c>
      <c r="H119" s="13">
        <f t="shared" si="13"/>
        <v>1277.8453840090096</v>
      </c>
      <c r="I119" s="13">
        <f t="shared" si="8"/>
        <v>478507121.93170303</v>
      </c>
      <c r="J119" s="13">
        <f t="shared" si="14"/>
        <v>478507304.51521641</v>
      </c>
      <c r="K119" s="13">
        <f t="shared" si="15"/>
        <v>478507111.08051777</v>
      </c>
      <c r="L119" s="13">
        <f t="shared" si="9"/>
        <v>587.84036515637104</v>
      </c>
      <c r="M119" s="13">
        <f t="shared" si="10"/>
        <v>478507116.06221581</v>
      </c>
      <c r="N119" s="13">
        <f t="shared" si="11"/>
        <v>478507304.51521641</v>
      </c>
    </row>
    <row r="120" spans="6:14" x14ac:dyDescent="0.2">
      <c r="F120" s="13">
        <f t="shared" si="12"/>
        <v>478507111.10250485</v>
      </c>
      <c r="G120">
        <v>119</v>
      </c>
      <c r="H120" s="13">
        <f t="shared" si="13"/>
        <v>1277.8453840090096</v>
      </c>
      <c r="I120" s="13">
        <f t="shared" si="8"/>
        <v>478507121.84070134</v>
      </c>
      <c r="J120" s="13">
        <f t="shared" si="14"/>
        <v>478507304.51521641</v>
      </c>
      <c r="K120" s="13">
        <f t="shared" si="15"/>
        <v>478507111.08051777</v>
      </c>
      <c r="L120" s="13">
        <f t="shared" si="9"/>
        <v>587.84036515637104</v>
      </c>
      <c r="M120" s="13">
        <f t="shared" si="10"/>
        <v>478507116.02035278</v>
      </c>
      <c r="N120" s="13">
        <f t="shared" si="11"/>
        <v>478507304.51521641</v>
      </c>
    </row>
    <row r="121" spans="6:14" x14ac:dyDescent="0.2">
      <c r="F121" s="13">
        <f t="shared" si="12"/>
        <v>478507111.10250485</v>
      </c>
      <c r="G121">
        <v>120</v>
      </c>
      <c r="H121" s="13">
        <f t="shared" si="13"/>
        <v>1277.8453840090096</v>
      </c>
      <c r="I121" s="13">
        <f t="shared" si="8"/>
        <v>478507121.75121641</v>
      </c>
      <c r="J121" s="13">
        <f t="shared" si="14"/>
        <v>478507304.51521641</v>
      </c>
      <c r="K121" s="13">
        <f t="shared" si="15"/>
        <v>478507111.08051777</v>
      </c>
      <c r="L121" s="13">
        <f t="shared" si="9"/>
        <v>587.84036515637104</v>
      </c>
      <c r="M121" s="13">
        <f t="shared" si="10"/>
        <v>478507115.97918749</v>
      </c>
      <c r="N121" s="13">
        <f t="shared" si="11"/>
        <v>478507304.51521641</v>
      </c>
    </row>
    <row r="122" spans="6:14" x14ac:dyDescent="0.2">
      <c r="F122" s="13">
        <f t="shared" si="12"/>
        <v>478507111.10250485</v>
      </c>
      <c r="G122">
        <v>121</v>
      </c>
      <c r="H122" s="13">
        <f t="shared" si="13"/>
        <v>1277.8453840090096</v>
      </c>
      <c r="I122" s="13">
        <f t="shared" si="8"/>
        <v>478507121.66321051</v>
      </c>
      <c r="J122" s="13">
        <f t="shared" si="14"/>
        <v>478507304.51521641</v>
      </c>
      <c r="K122" s="13">
        <f t="shared" si="15"/>
        <v>478507111.08051777</v>
      </c>
      <c r="L122" s="13">
        <f t="shared" si="9"/>
        <v>587.84036515637104</v>
      </c>
      <c r="M122" s="13">
        <f t="shared" si="10"/>
        <v>478507115.93870258</v>
      </c>
      <c r="N122" s="13">
        <f t="shared" si="11"/>
        <v>478507304.51521641</v>
      </c>
    </row>
    <row r="123" spans="6:14" x14ac:dyDescent="0.2">
      <c r="F123" s="13">
        <f t="shared" si="12"/>
        <v>478507111.10250485</v>
      </c>
      <c r="G123">
        <v>122</v>
      </c>
      <c r="H123" s="13">
        <f t="shared" si="13"/>
        <v>1277.8453840090096</v>
      </c>
      <c r="I123" s="13">
        <f t="shared" si="8"/>
        <v>478507121.57664734</v>
      </c>
      <c r="J123" s="13">
        <f t="shared" si="14"/>
        <v>478507304.51521641</v>
      </c>
      <c r="K123" s="13">
        <f t="shared" si="15"/>
        <v>478507111.08051777</v>
      </c>
      <c r="L123" s="13">
        <f t="shared" si="9"/>
        <v>587.84036515637104</v>
      </c>
      <c r="M123" s="13">
        <f t="shared" si="10"/>
        <v>478507115.89888144</v>
      </c>
      <c r="N123" s="13">
        <f t="shared" si="11"/>
        <v>478507304.51521641</v>
      </c>
    </row>
    <row r="124" spans="6:14" x14ac:dyDescent="0.2">
      <c r="F124" s="13">
        <f t="shared" si="12"/>
        <v>478507111.10250485</v>
      </c>
      <c r="G124">
        <v>123</v>
      </c>
      <c r="H124" s="13">
        <f t="shared" si="13"/>
        <v>1277.8453840090096</v>
      </c>
      <c r="I124" s="13">
        <f t="shared" si="8"/>
        <v>478507121.49149173</v>
      </c>
      <c r="J124" s="13">
        <f t="shared" si="14"/>
        <v>478507304.51521641</v>
      </c>
      <c r="K124" s="13">
        <f t="shared" si="15"/>
        <v>478507111.08051777</v>
      </c>
      <c r="L124" s="13">
        <f t="shared" si="9"/>
        <v>587.84036515637104</v>
      </c>
      <c r="M124" s="13">
        <f t="shared" si="10"/>
        <v>478507115.85970771</v>
      </c>
      <c r="N124" s="13">
        <f t="shared" si="11"/>
        <v>478507304.51521641</v>
      </c>
    </row>
    <row r="125" spans="6:14" x14ac:dyDescent="0.2">
      <c r="F125" s="13">
        <f t="shared" si="12"/>
        <v>478507111.10250485</v>
      </c>
      <c r="G125">
        <v>124</v>
      </c>
      <c r="H125" s="13">
        <f t="shared" si="13"/>
        <v>1277.8453840090096</v>
      </c>
      <c r="I125" s="13">
        <f t="shared" si="8"/>
        <v>478507121.40770954</v>
      </c>
      <c r="J125" s="13">
        <f t="shared" si="14"/>
        <v>478507304.51521641</v>
      </c>
      <c r="K125" s="13">
        <f t="shared" si="15"/>
        <v>478507111.08051777</v>
      </c>
      <c r="L125" s="13">
        <f t="shared" si="9"/>
        <v>587.84036515637104</v>
      </c>
      <c r="M125" s="13">
        <f t="shared" si="10"/>
        <v>478507115.82116586</v>
      </c>
      <c r="N125" s="13">
        <f t="shared" si="11"/>
        <v>478507304.51521641</v>
      </c>
    </row>
    <row r="126" spans="6:14" x14ac:dyDescent="0.2">
      <c r="F126" s="13">
        <f t="shared" si="12"/>
        <v>478507111.10250485</v>
      </c>
      <c r="G126">
        <v>125</v>
      </c>
      <c r="H126" s="13">
        <f t="shared" si="13"/>
        <v>1277.8453840090096</v>
      </c>
      <c r="I126" s="13">
        <f t="shared" si="8"/>
        <v>478507121.32526791</v>
      </c>
      <c r="J126" s="13">
        <f t="shared" si="14"/>
        <v>478507304.51521641</v>
      </c>
      <c r="K126" s="13">
        <f t="shared" si="15"/>
        <v>478507111.08051777</v>
      </c>
      <c r="L126" s="13">
        <f t="shared" si="9"/>
        <v>587.84036515637104</v>
      </c>
      <c r="M126" s="13">
        <f t="shared" si="10"/>
        <v>478507115.78324068</v>
      </c>
      <c r="N126" s="13">
        <f t="shared" si="11"/>
        <v>478507304.51521641</v>
      </c>
    </row>
    <row r="127" spans="6:14" x14ac:dyDescent="0.2">
      <c r="F127" s="13">
        <f t="shared" si="12"/>
        <v>478507111.10250485</v>
      </c>
      <c r="G127">
        <v>126</v>
      </c>
      <c r="H127" s="13">
        <f t="shared" si="13"/>
        <v>1277.8453840090096</v>
      </c>
      <c r="I127" s="13">
        <f t="shared" si="8"/>
        <v>478507121.2441349</v>
      </c>
      <c r="J127" s="13">
        <f t="shared" si="14"/>
        <v>478507304.51521641</v>
      </c>
      <c r="K127" s="13">
        <f t="shared" si="15"/>
        <v>478507111.08051777</v>
      </c>
      <c r="L127" s="13">
        <f t="shared" si="9"/>
        <v>587.84036515637104</v>
      </c>
      <c r="M127" s="13">
        <f t="shared" si="10"/>
        <v>478507115.7459175</v>
      </c>
      <c r="N127" s="13">
        <f t="shared" si="11"/>
        <v>478507304.51521641</v>
      </c>
    </row>
    <row r="128" spans="6:14" x14ac:dyDescent="0.2">
      <c r="F128" s="13">
        <f t="shared" si="12"/>
        <v>478507111.10250485</v>
      </c>
      <c r="G128">
        <v>127</v>
      </c>
      <c r="H128" s="13">
        <f t="shared" si="13"/>
        <v>1277.8453840090096</v>
      </c>
      <c r="I128" s="13">
        <f t="shared" si="8"/>
        <v>478507121.16427952</v>
      </c>
      <c r="J128" s="13">
        <f t="shared" si="14"/>
        <v>478507304.51521641</v>
      </c>
      <c r="K128" s="13">
        <f t="shared" si="15"/>
        <v>478507111.08051777</v>
      </c>
      <c r="L128" s="13">
        <f t="shared" si="9"/>
        <v>587.84036515637104</v>
      </c>
      <c r="M128" s="13">
        <f t="shared" si="10"/>
        <v>478507115.70918208</v>
      </c>
      <c r="N128" s="13">
        <f t="shared" si="11"/>
        <v>478507304.51521641</v>
      </c>
    </row>
    <row r="129" spans="6:14" x14ac:dyDescent="0.2">
      <c r="F129" s="13">
        <f t="shared" si="12"/>
        <v>478507111.10250485</v>
      </c>
      <c r="G129">
        <v>128</v>
      </c>
      <c r="H129" s="13">
        <f t="shared" si="13"/>
        <v>1277.8453840090096</v>
      </c>
      <c r="I129" s="13">
        <f t="shared" si="8"/>
        <v>478507121.0856719</v>
      </c>
      <c r="J129" s="13">
        <f t="shared" si="14"/>
        <v>478507304.51521641</v>
      </c>
      <c r="K129" s="13">
        <f t="shared" si="15"/>
        <v>478507111.08051777</v>
      </c>
      <c r="L129" s="13">
        <f t="shared" si="9"/>
        <v>587.84036515637104</v>
      </c>
      <c r="M129" s="13">
        <f t="shared" si="10"/>
        <v>478507115.6730206</v>
      </c>
      <c r="N129" s="13">
        <f t="shared" si="11"/>
        <v>478507304.51521641</v>
      </c>
    </row>
    <row r="130" spans="6:14" x14ac:dyDescent="0.2">
      <c r="F130" s="13">
        <f t="shared" si="12"/>
        <v>478507111.10250485</v>
      </c>
      <c r="G130">
        <v>129</v>
      </c>
      <c r="H130" s="13">
        <f t="shared" si="13"/>
        <v>1277.8453840090096</v>
      </c>
      <c r="I130" s="13">
        <f t="shared" ref="I130:I193" si="16">H130/G130+F130</f>
        <v>478507121.00828302</v>
      </c>
      <c r="J130" s="13">
        <f t="shared" si="14"/>
        <v>478507304.51521641</v>
      </c>
      <c r="K130" s="13">
        <f t="shared" si="15"/>
        <v>478507111.08051777</v>
      </c>
      <c r="L130" s="13">
        <f t="shared" ref="L130:L193" si="17">$C$9+$C$10</f>
        <v>587.84036515637104</v>
      </c>
      <c r="M130" s="13">
        <f t="shared" ref="M130:M193" si="18">L130/G130+K130</f>
        <v>478507115.63741982</v>
      </c>
      <c r="N130" s="13">
        <f t="shared" ref="N130:N193" si="19">$C$16+$C$15+$C$12+$C$11</f>
        <v>478507304.51521641</v>
      </c>
    </row>
    <row r="131" spans="6:14" x14ac:dyDescent="0.2">
      <c r="F131" s="13">
        <f t="shared" ref="F131:F194" si="20">SUM($B$11:$B$15)</f>
        <v>478507111.10250485</v>
      </c>
      <c r="G131">
        <v>130</v>
      </c>
      <c r="H131" s="13">
        <f t="shared" ref="H131:H194" si="21">$B$9+$B$10</f>
        <v>1277.8453840090096</v>
      </c>
      <c r="I131" s="13">
        <f t="shared" si="16"/>
        <v>478507120.93208474</v>
      </c>
      <c r="J131" s="13">
        <f t="shared" ref="J131:J194" si="22">$B$16+$B$15+$B$12+$B$11</f>
        <v>478507304.51521641</v>
      </c>
      <c r="K131" s="13">
        <f t="shared" si="15"/>
        <v>478507111.08051777</v>
      </c>
      <c r="L131" s="13">
        <f t="shared" si="17"/>
        <v>587.84036515637104</v>
      </c>
      <c r="M131" s="13">
        <f t="shared" si="18"/>
        <v>478507115.60236675</v>
      </c>
      <c r="N131" s="13">
        <f t="shared" si="19"/>
        <v>478507304.51521641</v>
      </c>
    </row>
    <row r="132" spans="6:14" x14ac:dyDescent="0.2">
      <c r="F132" s="13">
        <f t="shared" si="20"/>
        <v>478507111.10250485</v>
      </c>
      <c r="G132">
        <v>131</v>
      </c>
      <c r="H132" s="13">
        <f t="shared" si="21"/>
        <v>1277.8453840090096</v>
      </c>
      <c r="I132" s="13">
        <f t="shared" si="16"/>
        <v>478507120.85704976</v>
      </c>
      <c r="J132" s="13">
        <f t="shared" si="22"/>
        <v>478507304.51521641</v>
      </c>
      <c r="K132" s="13">
        <f t="shared" ref="K132:K195" si="23">SUM($C$11:$C$12,$C$14:$C$15)</f>
        <v>478507111.08051777</v>
      </c>
      <c r="L132" s="13">
        <f t="shared" si="17"/>
        <v>587.84036515637104</v>
      </c>
      <c r="M132" s="13">
        <f t="shared" si="18"/>
        <v>478507115.5678488</v>
      </c>
      <c r="N132" s="13">
        <f t="shared" si="19"/>
        <v>478507304.51521641</v>
      </c>
    </row>
    <row r="133" spans="6:14" x14ac:dyDescent="0.2">
      <c r="F133" s="13">
        <f t="shared" si="20"/>
        <v>478507111.10250485</v>
      </c>
      <c r="G133">
        <v>132</v>
      </c>
      <c r="H133" s="13">
        <f t="shared" si="21"/>
        <v>1277.8453840090096</v>
      </c>
      <c r="I133" s="13">
        <f t="shared" si="16"/>
        <v>478507120.78315169</v>
      </c>
      <c r="J133" s="13">
        <f t="shared" si="22"/>
        <v>478507304.51521641</v>
      </c>
      <c r="K133" s="13">
        <f t="shared" si="23"/>
        <v>478507111.08051777</v>
      </c>
      <c r="L133" s="13">
        <f t="shared" si="17"/>
        <v>587.84036515637104</v>
      </c>
      <c r="M133" s="13">
        <f t="shared" si="18"/>
        <v>478507115.53385389</v>
      </c>
      <c r="N133" s="13">
        <f t="shared" si="19"/>
        <v>478507304.51521641</v>
      </c>
    </row>
    <row r="134" spans="6:14" x14ac:dyDescent="0.2">
      <c r="F134" s="13">
        <f t="shared" si="20"/>
        <v>478507111.10250485</v>
      </c>
      <c r="G134">
        <v>133</v>
      </c>
      <c r="H134" s="13">
        <f t="shared" si="21"/>
        <v>1277.8453840090096</v>
      </c>
      <c r="I134" s="13">
        <f t="shared" si="16"/>
        <v>478507120.71036488</v>
      </c>
      <c r="J134" s="13">
        <f t="shared" si="22"/>
        <v>478507304.51521641</v>
      </c>
      <c r="K134" s="13">
        <f t="shared" si="23"/>
        <v>478507111.08051777</v>
      </c>
      <c r="L134" s="13">
        <f t="shared" si="17"/>
        <v>587.84036515637104</v>
      </c>
      <c r="M134" s="13">
        <f t="shared" si="18"/>
        <v>478507115.50037014</v>
      </c>
      <c r="N134" s="13">
        <f t="shared" si="19"/>
        <v>478507304.51521641</v>
      </c>
    </row>
    <row r="135" spans="6:14" x14ac:dyDescent="0.2">
      <c r="F135" s="13">
        <f t="shared" si="20"/>
        <v>478507111.10250485</v>
      </c>
      <c r="G135">
        <v>134</v>
      </c>
      <c r="H135" s="13">
        <f t="shared" si="21"/>
        <v>1277.8453840090096</v>
      </c>
      <c r="I135" s="13">
        <f t="shared" si="16"/>
        <v>478507120.63866442</v>
      </c>
      <c r="J135" s="13">
        <f t="shared" si="22"/>
        <v>478507304.51521641</v>
      </c>
      <c r="K135" s="13">
        <f t="shared" si="23"/>
        <v>478507111.08051777</v>
      </c>
      <c r="L135" s="13">
        <f t="shared" si="17"/>
        <v>587.84036515637104</v>
      </c>
      <c r="M135" s="13">
        <f t="shared" si="18"/>
        <v>478507115.46738619</v>
      </c>
      <c r="N135" s="13">
        <f t="shared" si="19"/>
        <v>478507304.51521641</v>
      </c>
    </row>
    <row r="136" spans="6:14" x14ac:dyDescent="0.2">
      <c r="F136" s="13">
        <f t="shared" si="20"/>
        <v>478507111.10250485</v>
      </c>
      <c r="G136">
        <v>135</v>
      </c>
      <c r="H136" s="13">
        <f t="shared" si="21"/>
        <v>1277.8453840090096</v>
      </c>
      <c r="I136" s="13">
        <f t="shared" si="16"/>
        <v>478507120.56802619</v>
      </c>
      <c r="J136" s="13">
        <f t="shared" si="22"/>
        <v>478507304.51521641</v>
      </c>
      <c r="K136" s="13">
        <f t="shared" si="23"/>
        <v>478507111.08051777</v>
      </c>
      <c r="L136" s="13">
        <f t="shared" si="17"/>
        <v>587.84036515637104</v>
      </c>
      <c r="M136" s="13">
        <f t="shared" si="18"/>
        <v>478507115.43489087</v>
      </c>
      <c r="N136" s="13">
        <f t="shared" si="19"/>
        <v>478507304.51521641</v>
      </c>
    </row>
    <row r="137" spans="6:14" x14ac:dyDescent="0.2">
      <c r="F137" s="13">
        <f t="shared" si="20"/>
        <v>478507111.10250485</v>
      </c>
      <c r="G137">
        <v>136</v>
      </c>
      <c r="H137" s="13">
        <f t="shared" si="21"/>
        <v>1277.8453840090096</v>
      </c>
      <c r="I137" s="13">
        <f t="shared" si="16"/>
        <v>478507120.4984268</v>
      </c>
      <c r="J137" s="13">
        <f t="shared" si="22"/>
        <v>478507304.51521641</v>
      </c>
      <c r="K137" s="13">
        <f t="shared" si="23"/>
        <v>478507111.08051777</v>
      </c>
      <c r="L137" s="13">
        <f t="shared" si="17"/>
        <v>587.84036515637104</v>
      </c>
      <c r="M137" s="13">
        <f t="shared" si="18"/>
        <v>478507115.4028734</v>
      </c>
      <c r="N137" s="13">
        <f t="shared" si="19"/>
        <v>478507304.51521641</v>
      </c>
    </row>
    <row r="138" spans="6:14" x14ac:dyDescent="0.2">
      <c r="F138" s="13">
        <f t="shared" si="20"/>
        <v>478507111.10250485</v>
      </c>
      <c r="G138">
        <v>137</v>
      </c>
      <c r="H138" s="13">
        <f t="shared" si="21"/>
        <v>1277.8453840090096</v>
      </c>
      <c r="I138" s="13">
        <f t="shared" si="16"/>
        <v>478507120.42984343</v>
      </c>
      <c r="J138" s="13">
        <f t="shared" si="22"/>
        <v>478507304.51521641</v>
      </c>
      <c r="K138" s="13">
        <f t="shared" si="23"/>
        <v>478507111.08051777</v>
      </c>
      <c r="L138" s="13">
        <f t="shared" si="17"/>
        <v>587.84036515637104</v>
      </c>
      <c r="M138" s="13">
        <f t="shared" si="18"/>
        <v>478507115.37132335</v>
      </c>
      <c r="N138" s="13">
        <f t="shared" si="19"/>
        <v>478507304.51521641</v>
      </c>
    </row>
    <row r="139" spans="6:14" x14ac:dyDescent="0.2">
      <c r="F139" s="13">
        <f t="shared" si="20"/>
        <v>478507111.10250485</v>
      </c>
      <c r="G139">
        <v>138</v>
      </c>
      <c r="H139" s="13">
        <f t="shared" si="21"/>
        <v>1277.8453840090096</v>
      </c>
      <c r="I139" s="13">
        <f t="shared" si="16"/>
        <v>478507120.36225402</v>
      </c>
      <c r="J139" s="13">
        <f t="shared" si="22"/>
        <v>478507304.51521641</v>
      </c>
      <c r="K139" s="13">
        <f t="shared" si="23"/>
        <v>478507111.08051777</v>
      </c>
      <c r="L139" s="13">
        <f t="shared" si="17"/>
        <v>587.84036515637104</v>
      </c>
      <c r="M139" s="13">
        <f t="shared" si="18"/>
        <v>478507115.34023058</v>
      </c>
      <c r="N139" s="13">
        <f t="shared" si="19"/>
        <v>478507304.51521641</v>
      </c>
    </row>
    <row r="140" spans="6:14" x14ac:dyDescent="0.2">
      <c r="F140" s="13">
        <f t="shared" si="20"/>
        <v>478507111.10250485</v>
      </c>
      <c r="G140">
        <v>139</v>
      </c>
      <c r="H140" s="13">
        <f t="shared" si="21"/>
        <v>1277.8453840090096</v>
      </c>
      <c r="I140" s="13">
        <f t="shared" si="16"/>
        <v>478507120.29563713</v>
      </c>
      <c r="J140" s="13">
        <f t="shared" si="22"/>
        <v>478507304.51521641</v>
      </c>
      <c r="K140" s="13">
        <f t="shared" si="23"/>
        <v>478507111.08051777</v>
      </c>
      <c r="L140" s="13">
        <f t="shared" si="17"/>
        <v>587.84036515637104</v>
      </c>
      <c r="M140" s="13">
        <f t="shared" si="18"/>
        <v>478507115.30958515</v>
      </c>
      <c r="N140" s="13">
        <f t="shared" si="19"/>
        <v>478507304.51521641</v>
      </c>
    </row>
    <row r="141" spans="6:14" x14ac:dyDescent="0.2">
      <c r="F141" s="13">
        <f t="shared" si="20"/>
        <v>478507111.10250485</v>
      </c>
      <c r="G141">
        <v>140</v>
      </c>
      <c r="H141" s="13">
        <f t="shared" si="21"/>
        <v>1277.8453840090096</v>
      </c>
      <c r="I141" s="13">
        <f t="shared" si="16"/>
        <v>478507120.22997189</v>
      </c>
      <c r="J141" s="13">
        <f t="shared" si="22"/>
        <v>478507304.51521641</v>
      </c>
      <c r="K141" s="13">
        <f t="shared" si="23"/>
        <v>478507111.08051777</v>
      </c>
      <c r="L141" s="13">
        <f t="shared" si="17"/>
        <v>587.84036515637104</v>
      </c>
      <c r="M141" s="13">
        <f t="shared" si="18"/>
        <v>478507115.27937752</v>
      </c>
      <c r="N141" s="13">
        <f t="shared" si="19"/>
        <v>478507304.51521641</v>
      </c>
    </row>
    <row r="142" spans="6:14" x14ac:dyDescent="0.2">
      <c r="F142" s="13">
        <f t="shared" si="20"/>
        <v>478507111.10250485</v>
      </c>
      <c r="G142">
        <v>141</v>
      </c>
      <c r="H142" s="13">
        <f t="shared" si="21"/>
        <v>1277.8453840090096</v>
      </c>
      <c r="I142" s="13">
        <f t="shared" si="16"/>
        <v>478507120.16523808</v>
      </c>
      <c r="J142" s="13">
        <f t="shared" si="22"/>
        <v>478507304.51521641</v>
      </c>
      <c r="K142" s="13">
        <f t="shared" si="23"/>
        <v>478507111.08051777</v>
      </c>
      <c r="L142" s="13">
        <f t="shared" si="17"/>
        <v>587.84036515637104</v>
      </c>
      <c r="M142" s="13">
        <f t="shared" si="18"/>
        <v>478507115.24959838</v>
      </c>
      <c r="N142" s="13">
        <f t="shared" si="19"/>
        <v>478507304.51521641</v>
      </c>
    </row>
    <row r="143" spans="6:14" x14ac:dyDescent="0.2">
      <c r="F143" s="13">
        <f t="shared" si="20"/>
        <v>478507111.10250485</v>
      </c>
      <c r="G143">
        <v>142</v>
      </c>
      <c r="H143" s="13">
        <f t="shared" si="21"/>
        <v>1277.8453840090096</v>
      </c>
      <c r="I143" s="13">
        <f t="shared" si="16"/>
        <v>478507120.10141599</v>
      </c>
      <c r="J143" s="13">
        <f t="shared" si="22"/>
        <v>478507304.51521641</v>
      </c>
      <c r="K143" s="13">
        <f t="shared" si="23"/>
        <v>478507111.08051777</v>
      </c>
      <c r="L143" s="13">
        <f t="shared" si="17"/>
        <v>587.84036515637104</v>
      </c>
      <c r="M143" s="13">
        <f t="shared" si="18"/>
        <v>478507115.22023863</v>
      </c>
      <c r="N143" s="13">
        <f t="shared" si="19"/>
        <v>478507304.51521641</v>
      </c>
    </row>
    <row r="144" spans="6:14" x14ac:dyDescent="0.2">
      <c r="F144" s="13">
        <f t="shared" si="20"/>
        <v>478507111.10250485</v>
      </c>
      <c r="G144">
        <v>143</v>
      </c>
      <c r="H144" s="13">
        <f t="shared" si="21"/>
        <v>1277.8453840090096</v>
      </c>
      <c r="I144" s="13">
        <f t="shared" si="16"/>
        <v>478507120.03848654</v>
      </c>
      <c r="J144" s="13">
        <f t="shared" si="22"/>
        <v>478507304.51521641</v>
      </c>
      <c r="K144" s="13">
        <f t="shared" si="23"/>
        <v>478507111.08051777</v>
      </c>
      <c r="L144" s="13">
        <f t="shared" si="17"/>
        <v>587.84036515637104</v>
      </c>
      <c r="M144" s="13">
        <f t="shared" si="18"/>
        <v>478507115.19128954</v>
      </c>
      <c r="N144" s="13">
        <f t="shared" si="19"/>
        <v>478507304.51521641</v>
      </c>
    </row>
    <row r="145" spans="6:14" x14ac:dyDescent="0.2">
      <c r="F145" s="13">
        <f t="shared" si="20"/>
        <v>478507111.10250485</v>
      </c>
      <c r="G145">
        <v>144</v>
      </c>
      <c r="H145" s="13">
        <f t="shared" si="21"/>
        <v>1277.8453840090096</v>
      </c>
      <c r="I145" s="13">
        <f t="shared" si="16"/>
        <v>478507119.97643113</v>
      </c>
      <c r="J145" s="13">
        <f t="shared" si="22"/>
        <v>478507304.51521641</v>
      </c>
      <c r="K145" s="13">
        <f t="shared" si="23"/>
        <v>478507111.08051777</v>
      </c>
      <c r="L145" s="13">
        <f t="shared" si="17"/>
        <v>587.84036515637104</v>
      </c>
      <c r="M145" s="13">
        <f t="shared" si="18"/>
        <v>478507115.16274256</v>
      </c>
      <c r="N145" s="13">
        <f t="shared" si="19"/>
        <v>478507304.51521641</v>
      </c>
    </row>
    <row r="146" spans="6:14" x14ac:dyDescent="0.2">
      <c r="F146" s="13">
        <f t="shared" si="20"/>
        <v>478507111.10250485</v>
      </c>
      <c r="G146">
        <v>145</v>
      </c>
      <c r="H146" s="13">
        <f t="shared" si="21"/>
        <v>1277.8453840090096</v>
      </c>
      <c r="I146" s="13">
        <f t="shared" si="16"/>
        <v>478507119.91523165</v>
      </c>
      <c r="J146" s="13">
        <f t="shared" si="22"/>
        <v>478507304.51521641</v>
      </c>
      <c r="K146" s="13">
        <f t="shared" si="23"/>
        <v>478507111.08051777</v>
      </c>
      <c r="L146" s="13">
        <f t="shared" si="17"/>
        <v>587.84036515637104</v>
      </c>
      <c r="M146" s="13">
        <f t="shared" si="18"/>
        <v>478507115.13458925</v>
      </c>
      <c r="N146" s="13">
        <f t="shared" si="19"/>
        <v>478507304.51521641</v>
      </c>
    </row>
    <row r="147" spans="6:14" x14ac:dyDescent="0.2">
      <c r="F147" s="13">
        <f t="shared" si="20"/>
        <v>478507111.10250485</v>
      </c>
      <c r="G147">
        <v>146</v>
      </c>
      <c r="H147" s="13">
        <f t="shared" si="21"/>
        <v>1277.8453840090096</v>
      </c>
      <c r="I147" s="13">
        <f t="shared" si="16"/>
        <v>478507119.8548705</v>
      </c>
      <c r="J147" s="13">
        <f t="shared" si="22"/>
        <v>478507304.51521641</v>
      </c>
      <c r="K147" s="13">
        <f t="shared" si="23"/>
        <v>478507111.08051777</v>
      </c>
      <c r="L147" s="13">
        <f t="shared" si="17"/>
        <v>587.84036515637104</v>
      </c>
      <c r="M147" s="13">
        <f t="shared" si="18"/>
        <v>478507115.10682166</v>
      </c>
      <c r="N147" s="13">
        <f t="shared" si="19"/>
        <v>478507304.51521641</v>
      </c>
    </row>
    <row r="148" spans="6:14" x14ac:dyDescent="0.2">
      <c r="F148" s="13">
        <f t="shared" si="20"/>
        <v>478507111.10250485</v>
      </c>
      <c r="G148">
        <v>147</v>
      </c>
      <c r="H148" s="13">
        <f t="shared" si="21"/>
        <v>1277.8453840090096</v>
      </c>
      <c r="I148" s="13">
        <f t="shared" si="16"/>
        <v>478507119.79533058</v>
      </c>
      <c r="J148" s="13">
        <f t="shared" si="22"/>
        <v>478507304.51521641</v>
      </c>
      <c r="K148" s="13">
        <f t="shared" si="23"/>
        <v>478507111.08051777</v>
      </c>
      <c r="L148" s="13">
        <f t="shared" si="17"/>
        <v>587.84036515637104</v>
      </c>
      <c r="M148" s="13">
        <f t="shared" si="18"/>
        <v>478507115.07943183</v>
      </c>
      <c r="N148" s="13">
        <f t="shared" si="19"/>
        <v>478507304.51521641</v>
      </c>
    </row>
    <row r="149" spans="6:14" x14ac:dyDescent="0.2">
      <c r="F149" s="13">
        <f t="shared" si="20"/>
        <v>478507111.10250485</v>
      </c>
      <c r="G149">
        <v>148</v>
      </c>
      <c r="H149" s="13">
        <f t="shared" si="21"/>
        <v>1277.8453840090096</v>
      </c>
      <c r="I149" s="13">
        <f t="shared" si="16"/>
        <v>478507119.73659527</v>
      </c>
      <c r="J149" s="13">
        <f t="shared" si="22"/>
        <v>478507304.51521641</v>
      </c>
      <c r="K149" s="13">
        <f t="shared" si="23"/>
        <v>478507111.08051777</v>
      </c>
      <c r="L149" s="13">
        <f t="shared" si="17"/>
        <v>587.84036515637104</v>
      </c>
      <c r="M149" s="13">
        <f t="shared" si="18"/>
        <v>478507115.05241215</v>
      </c>
      <c r="N149" s="13">
        <f t="shared" si="19"/>
        <v>478507304.51521641</v>
      </c>
    </row>
    <row r="150" spans="6:14" x14ac:dyDescent="0.2">
      <c r="F150" s="13">
        <f t="shared" si="20"/>
        <v>478507111.10250485</v>
      </c>
      <c r="G150">
        <v>149</v>
      </c>
      <c r="H150" s="13">
        <f t="shared" si="21"/>
        <v>1277.8453840090096</v>
      </c>
      <c r="I150" s="13">
        <f t="shared" si="16"/>
        <v>478507119.67864835</v>
      </c>
      <c r="J150" s="13">
        <f t="shared" si="22"/>
        <v>478507304.51521641</v>
      </c>
      <c r="K150" s="13">
        <f t="shared" si="23"/>
        <v>478507111.08051777</v>
      </c>
      <c r="L150" s="13">
        <f t="shared" si="17"/>
        <v>587.84036515637104</v>
      </c>
      <c r="M150" s="13">
        <f t="shared" si="18"/>
        <v>478507115.02575511</v>
      </c>
      <c r="N150" s="13">
        <f t="shared" si="19"/>
        <v>478507304.51521641</v>
      </c>
    </row>
    <row r="151" spans="6:14" x14ac:dyDescent="0.2">
      <c r="F151" s="13">
        <f t="shared" si="20"/>
        <v>478507111.10250485</v>
      </c>
      <c r="G151">
        <v>150</v>
      </c>
      <c r="H151" s="13">
        <f t="shared" si="21"/>
        <v>1277.8453840090096</v>
      </c>
      <c r="I151" s="13">
        <f t="shared" si="16"/>
        <v>478507119.62147409</v>
      </c>
      <c r="J151" s="13">
        <f t="shared" si="22"/>
        <v>478507304.51521641</v>
      </c>
      <c r="K151" s="13">
        <f t="shared" si="23"/>
        <v>478507111.08051777</v>
      </c>
      <c r="L151" s="13">
        <f t="shared" si="17"/>
        <v>587.84036515637104</v>
      </c>
      <c r="M151" s="13">
        <f t="shared" si="18"/>
        <v>478507114.99945354</v>
      </c>
      <c r="N151" s="13">
        <f t="shared" si="19"/>
        <v>478507304.51521641</v>
      </c>
    </row>
    <row r="152" spans="6:14" x14ac:dyDescent="0.2">
      <c r="F152" s="13">
        <f t="shared" si="20"/>
        <v>478507111.10250485</v>
      </c>
      <c r="G152">
        <v>151</v>
      </c>
      <c r="H152" s="13">
        <f t="shared" si="21"/>
        <v>1277.8453840090096</v>
      </c>
      <c r="I152" s="13">
        <f t="shared" si="16"/>
        <v>478507119.56505704</v>
      </c>
      <c r="J152" s="13">
        <f t="shared" si="22"/>
        <v>478507304.51521641</v>
      </c>
      <c r="K152" s="13">
        <f t="shared" si="23"/>
        <v>478507111.08051777</v>
      </c>
      <c r="L152" s="13">
        <f t="shared" si="17"/>
        <v>587.84036515637104</v>
      </c>
      <c r="M152" s="13">
        <f t="shared" si="18"/>
        <v>478507114.97350031</v>
      </c>
      <c r="N152" s="13">
        <f t="shared" si="19"/>
        <v>478507304.51521641</v>
      </c>
    </row>
    <row r="153" spans="6:14" x14ac:dyDescent="0.2">
      <c r="F153" s="13">
        <f t="shared" si="20"/>
        <v>478507111.10250485</v>
      </c>
      <c r="G153">
        <v>152</v>
      </c>
      <c r="H153" s="13">
        <f t="shared" si="21"/>
        <v>1277.8453840090096</v>
      </c>
      <c r="I153" s="13">
        <f t="shared" si="16"/>
        <v>478507119.50938237</v>
      </c>
      <c r="J153" s="13">
        <f t="shared" si="22"/>
        <v>478507304.51521641</v>
      </c>
      <c r="K153" s="13">
        <f t="shared" si="23"/>
        <v>478507111.08051777</v>
      </c>
      <c r="L153" s="13">
        <f t="shared" si="17"/>
        <v>587.84036515637104</v>
      </c>
      <c r="M153" s="13">
        <f t="shared" si="18"/>
        <v>478507114.94788861</v>
      </c>
      <c r="N153" s="13">
        <f t="shared" si="19"/>
        <v>478507304.51521641</v>
      </c>
    </row>
    <row r="154" spans="6:14" x14ac:dyDescent="0.2">
      <c r="F154" s="13">
        <f t="shared" si="20"/>
        <v>478507111.10250485</v>
      </c>
      <c r="G154">
        <v>153</v>
      </c>
      <c r="H154" s="13">
        <f t="shared" si="21"/>
        <v>1277.8453840090096</v>
      </c>
      <c r="I154" s="13">
        <f t="shared" si="16"/>
        <v>478507119.45443547</v>
      </c>
      <c r="J154" s="13">
        <f t="shared" si="22"/>
        <v>478507304.51521641</v>
      </c>
      <c r="K154" s="13">
        <f t="shared" si="23"/>
        <v>478507111.08051777</v>
      </c>
      <c r="L154" s="13">
        <f t="shared" si="17"/>
        <v>587.84036515637104</v>
      </c>
      <c r="M154" s="13">
        <f t="shared" si="18"/>
        <v>478507114.92261165</v>
      </c>
      <c r="N154" s="13">
        <f t="shared" si="19"/>
        <v>478507304.51521641</v>
      </c>
    </row>
    <row r="155" spans="6:14" x14ac:dyDescent="0.2">
      <c r="F155" s="13">
        <f t="shared" si="20"/>
        <v>478507111.10250485</v>
      </c>
      <c r="G155">
        <v>154</v>
      </c>
      <c r="H155" s="13">
        <f t="shared" si="21"/>
        <v>1277.8453840090096</v>
      </c>
      <c r="I155" s="13">
        <f t="shared" si="16"/>
        <v>478507119.40020216</v>
      </c>
      <c r="J155" s="13">
        <f t="shared" si="22"/>
        <v>478507304.51521641</v>
      </c>
      <c r="K155" s="13">
        <f t="shared" si="23"/>
        <v>478507111.08051777</v>
      </c>
      <c r="L155" s="13">
        <f t="shared" si="17"/>
        <v>587.84036515637104</v>
      </c>
      <c r="M155" s="13">
        <f t="shared" si="18"/>
        <v>478507114.897663</v>
      </c>
      <c r="N155" s="13">
        <f t="shared" si="19"/>
        <v>478507304.51521641</v>
      </c>
    </row>
    <row r="156" spans="6:14" x14ac:dyDescent="0.2">
      <c r="F156" s="13">
        <f t="shared" si="20"/>
        <v>478507111.10250485</v>
      </c>
      <c r="G156">
        <v>155</v>
      </c>
      <c r="H156" s="13">
        <f t="shared" si="21"/>
        <v>1277.8453840090096</v>
      </c>
      <c r="I156" s="13">
        <f t="shared" si="16"/>
        <v>478507119.3466686</v>
      </c>
      <c r="J156" s="13">
        <f t="shared" si="22"/>
        <v>478507304.51521641</v>
      </c>
      <c r="K156" s="13">
        <f t="shared" si="23"/>
        <v>478507111.08051777</v>
      </c>
      <c r="L156" s="13">
        <f t="shared" si="17"/>
        <v>587.84036515637104</v>
      </c>
      <c r="M156" s="13">
        <f t="shared" si="18"/>
        <v>478507114.87303627</v>
      </c>
      <c r="N156" s="13">
        <f t="shared" si="19"/>
        <v>478507304.51521641</v>
      </c>
    </row>
    <row r="157" spans="6:14" x14ac:dyDescent="0.2">
      <c r="F157" s="13">
        <f t="shared" si="20"/>
        <v>478507111.10250485</v>
      </c>
      <c r="G157">
        <v>156</v>
      </c>
      <c r="H157" s="13">
        <f t="shared" si="21"/>
        <v>1277.8453840090096</v>
      </c>
      <c r="I157" s="13">
        <f t="shared" si="16"/>
        <v>478507119.29382139</v>
      </c>
      <c r="J157" s="13">
        <f t="shared" si="22"/>
        <v>478507304.51521641</v>
      </c>
      <c r="K157" s="13">
        <f t="shared" si="23"/>
        <v>478507111.08051777</v>
      </c>
      <c r="L157" s="13">
        <f t="shared" si="17"/>
        <v>587.84036515637104</v>
      </c>
      <c r="M157" s="13">
        <f t="shared" si="18"/>
        <v>478507114.84872526</v>
      </c>
      <c r="N157" s="13">
        <f t="shared" si="19"/>
        <v>478507304.51521641</v>
      </c>
    </row>
    <row r="158" spans="6:14" x14ac:dyDescent="0.2">
      <c r="F158" s="13">
        <f t="shared" si="20"/>
        <v>478507111.10250485</v>
      </c>
      <c r="G158">
        <v>157</v>
      </c>
      <c r="H158" s="13">
        <f t="shared" si="21"/>
        <v>1277.8453840090096</v>
      </c>
      <c r="I158" s="13">
        <f t="shared" si="16"/>
        <v>478507119.24164742</v>
      </c>
      <c r="J158" s="13">
        <f t="shared" si="22"/>
        <v>478507304.51521641</v>
      </c>
      <c r="K158" s="13">
        <f t="shared" si="23"/>
        <v>478507111.08051777</v>
      </c>
      <c r="L158" s="13">
        <f t="shared" si="17"/>
        <v>587.84036515637104</v>
      </c>
      <c r="M158" s="13">
        <f t="shared" si="18"/>
        <v>478507114.8247239</v>
      </c>
      <c r="N158" s="13">
        <f t="shared" si="19"/>
        <v>478507304.51521641</v>
      </c>
    </row>
    <row r="159" spans="6:14" x14ac:dyDescent="0.2">
      <c r="F159" s="13">
        <f t="shared" si="20"/>
        <v>478507111.10250485</v>
      </c>
      <c r="G159">
        <v>158</v>
      </c>
      <c r="H159" s="13">
        <f t="shared" si="21"/>
        <v>1277.8453840090096</v>
      </c>
      <c r="I159" s="13">
        <f t="shared" si="16"/>
        <v>478507119.19013387</v>
      </c>
      <c r="J159" s="13">
        <f t="shared" si="22"/>
        <v>478507304.51521641</v>
      </c>
      <c r="K159" s="13">
        <f t="shared" si="23"/>
        <v>478507111.08051777</v>
      </c>
      <c r="L159" s="13">
        <f t="shared" si="17"/>
        <v>587.84036515637104</v>
      </c>
      <c r="M159" s="13">
        <f t="shared" si="18"/>
        <v>478507114.8010264</v>
      </c>
      <c r="N159" s="13">
        <f t="shared" si="19"/>
        <v>478507304.51521641</v>
      </c>
    </row>
    <row r="160" spans="6:14" x14ac:dyDescent="0.2">
      <c r="F160" s="13">
        <f t="shared" si="20"/>
        <v>478507111.10250485</v>
      </c>
      <c r="G160">
        <v>159</v>
      </c>
      <c r="H160" s="13">
        <f t="shared" si="21"/>
        <v>1277.8453840090096</v>
      </c>
      <c r="I160" s="13">
        <f t="shared" si="16"/>
        <v>478507119.13926828</v>
      </c>
      <c r="J160" s="13">
        <f t="shared" si="22"/>
        <v>478507304.51521641</v>
      </c>
      <c r="K160" s="13">
        <f t="shared" si="23"/>
        <v>478507111.08051777</v>
      </c>
      <c r="L160" s="13">
        <f t="shared" si="17"/>
        <v>587.84036515637104</v>
      </c>
      <c r="M160" s="13">
        <f t="shared" si="18"/>
        <v>478507114.77762699</v>
      </c>
      <c r="N160" s="13">
        <f t="shared" si="19"/>
        <v>478507304.51521641</v>
      </c>
    </row>
    <row r="161" spans="6:14" x14ac:dyDescent="0.2">
      <c r="F161" s="13">
        <f t="shared" si="20"/>
        <v>478507111.10250485</v>
      </c>
      <c r="G161">
        <v>160</v>
      </c>
      <c r="H161" s="13">
        <f t="shared" si="21"/>
        <v>1277.8453840090096</v>
      </c>
      <c r="I161" s="13">
        <f t="shared" si="16"/>
        <v>478507119.08903849</v>
      </c>
      <c r="J161" s="13">
        <f t="shared" si="22"/>
        <v>478507304.51521641</v>
      </c>
      <c r="K161" s="13">
        <f t="shared" si="23"/>
        <v>478507111.08051777</v>
      </c>
      <c r="L161" s="13">
        <f t="shared" si="17"/>
        <v>587.84036515637104</v>
      </c>
      <c r="M161" s="13">
        <f t="shared" si="18"/>
        <v>478507114.75452006</v>
      </c>
      <c r="N161" s="13">
        <f t="shared" si="19"/>
        <v>478507304.51521641</v>
      </c>
    </row>
    <row r="162" spans="6:14" x14ac:dyDescent="0.2">
      <c r="F162" s="13">
        <f t="shared" si="20"/>
        <v>478507111.10250485</v>
      </c>
      <c r="G162">
        <v>161</v>
      </c>
      <c r="H162" s="13">
        <f t="shared" si="21"/>
        <v>1277.8453840090096</v>
      </c>
      <c r="I162" s="13">
        <f t="shared" si="16"/>
        <v>478507119.0394327</v>
      </c>
      <c r="J162" s="13">
        <f t="shared" si="22"/>
        <v>478507304.51521641</v>
      </c>
      <c r="K162" s="13">
        <f t="shared" si="23"/>
        <v>478507111.08051777</v>
      </c>
      <c r="L162" s="13">
        <f t="shared" si="17"/>
        <v>587.84036515637104</v>
      </c>
      <c r="M162" s="13">
        <f t="shared" si="18"/>
        <v>478507114.73170018</v>
      </c>
      <c r="N162" s="13">
        <f t="shared" si="19"/>
        <v>478507304.51521641</v>
      </c>
    </row>
    <row r="163" spans="6:14" x14ac:dyDescent="0.2">
      <c r="F163" s="13">
        <f t="shared" si="20"/>
        <v>478507111.10250485</v>
      </c>
      <c r="G163">
        <v>162</v>
      </c>
      <c r="H163" s="13">
        <f t="shared" si="21"/>
        <v>1277.8453840090096</v>
      </c>
      <c r="I163" s="13">
        <f t="shared" si="16"/>
        <v>478507118.9904393</v>
      </c>
      <c r="J163" s="13">
        <f t="shared" si="22"/>
        <v>478507304.51521641</v>
      </c>
      <c r="K163" s="13">
        <f t="shared" si="23"/>
        <v>478507111.08051777</v>
      </c>
      <c r="L163" s="13">
        <f t="shared" si="17"/>
        <v>587.84036515637104</v>
      </c>
      <c r="M163" s="13">
        <f t="shared" si="18"/>
        <v>478507114.709162</v>
      </c>
      <c r="N163" s="13">
        <f t="shared" si="19"/>
        <v>478507304.51521641</v>
      </c>
    </row>
    <row r="164" spans="6:14" x14ac:dyDescent="0.2">
      <c r="F164" s="13">
        <f t="shared" si="20"/>
        <v>478507111.10250485</v>
      </c>
      <c r="G164">
        <v>163</v>
      </c>
      <c r="H164" s="13">
        <f t="shared" si="21"/>
        <v>1277.8453840090096</v>
      </c>
      <c r="I164" s="13">
        <f t="shared" si="16"/>
        <v>478507118.94204706</v>
      </c>
      <c r="J164" s="13">
        <f t="shared" si="22"/>
        <v>478507304.51521641</v>
      </c>
      <c r="K164" s="13">
        <f t="shared" si="23"/>
        <v>478507111.08051777</v>
      </c>
      <c r="L164" s="13">
        <f t="shared" si="17"/>
        <v>587.84036515637104</v>
      </c>
      <c r="M164" s="13">
        <f t="shared" si="18"/>
        <v>478507114.68690038</v>
      </c>
      <c r="N164" s="13">
        <f t="shared" si="19"/>
        <v>478507304.51521641</v>
      </c>
    </row>
    <row r="165" spans="6:14" x14ac:dyDescent="0.2">
      <c r="F165" s="13">
        <f t="shared" si="20"/>
        <v>478507111.10250485</v>
      </c>
      <c r="G165">
        <v>164</v>
      </c>
      <c r="H165" s="13">
        <f t="shared" si="21"/>
        <v>1277.8453840090096</v>
      </c>
      <c r="I165" s="13">
        <f t="shared" si="16"/>
        <v>478507118.89424497</v>
      </c>
      <c r="J165" s="13">
        <f t="shared" si="22"/>
        <v>478507304.51521641</v>
      </c>
      <c r="K165" s="13">
        <f t="shared" si="23"/>
        <v>478507111.08051777</v>
      </c>
      <c r="L165" s="13">
        <f t="shared" si="17"/>
        <v>587.84036515637104</v>
      </c>
      <c r="M165" s="13">
        <f t="shared" si="18"/>
        <v>478507114.66491026</v>
      </c>
      <c r="N165" s="13">
        <f t="shared" si="19"/>
        <v>478507304.51521641</v>
      </c>
    </row>
    <row r="166" spans="6:14" x14ac:dyDescent="0.2">
      <c r="F166" s="13">
        <f t="shared" si="20"/>
        <v>478507111.10250485</v>
      </c>
      <c r="G166">
        <v>165</v>
      </c>
      <c r="H166" s="13">
        <f t="shared" si="21"/>
        <v>1277.8453840090096</v>
      </c>
      <c r="I166" s="13">
        <f t="shared" si="16"/>
        <v>478507118.84702235</v>
      </c>
      <c r="J166" s="13">
        <f t="shared" si="22"/>
        <v>478507304.51521641</v>
      </c>
      <c r="K166" s="13">
        <f t="shared" si="23"/>
        <v>478507111.08051777</v>
      </c>
      <c r="L166" s="13">
        <f t="shared" si="17"/>
        <v>587.84036515637104</v>
      </c>
      <c r="M166" s="13">
        <f t="shared" si="18"/>
        <v>478507114.64318663</v>
      </c>
      <c r="N166" s="13">
        <f t="shared" si="19"/>
        <v>478507304.51521641</v>
      </c>
    </row>
    <row r="167" spans="6:14" x14ac:dyDescent="0.2">
      <c r="F167" s="13">
        <f t="shared" si="20"/>
        <v>478507111.10250485</v>
      </c>
      <c r="G167">
        <v>166</v>
      </c>
      <c r="H167" s="13">
        <f t="shared" si="21"/>
        <v>1277.8453840090096</v>
      </c>
      <c r="I167" s="13">
        <f t="shared" si="16"/>
        <v>478507118.80036861</v>
      </c>
      <c r="J167" s="13">
        <f t="shared" si="22"/>
        <v>478507304.51521641</v>
      </c>
      <c r="K167" s="13">
        <f t="shared" si="23"/>
        <v>478507111.08051777</v>
      </c>
      <c r="L167" s="13">
        <f t="shared" si="17"/>
        <v>587.84036515637104</v>
      </c>
      <c r="M167" s="13">
        <f t="shared" si="18"/>
        <v>478507114.62172478</v>
      </c>
      <c r="N167" s="13">
        <f t="shared" si="19"/>
        <v>478507304.51521641</v>
      </c>
    </row>
    <row r="168" spans="6:14" x14ac:dyDescent="0.2">
      <c r="F168" s="13">
        <f t="shared" si="20"/>
        <v>478507111.10250485</v>
      </c>
      <c r="G168">
        <v>167</v>
      </c>
      <c r="H168" s="13">
        <f t="shared" si="21"/>
        <v>1277.8453840090096</v>
      </c>
      <c r="I168" s="13">
        <f t="shared" si="16"/>
        <v>478507118.75427359</v>
      </c>
      <c r="J168" s="13">
        <f t="shared" si="22"/>
        <v>478507304.51521641</v>
      </c>
      <c r="K168" s="13">
        <f t="shared" si="23"/>
        <v>478507111.08051777</v>
      </c>
      <c r="L168" s="13">
        <f t="shared" si="17"/>
        <v>587.84036515637104</v>
      </c>
      <c r="M168" s="13">
        <f t="shared" si="18"/>
        <v>478507114.60051996</v>
      </c>
      <c r="N168" s="13">
        <f t="shared" si="19"/>
        <v>478507304.51521641</v>
      </c>
    </row>
    <row r="169" spans="6:14" x14ac:dyDescent="0.2">
      <c r="F169" s="13">
        <f t="shared" si="20"/>
        <v>478507111.10250485</v>
      </c>
      <c r="G169">
        <v>168</v>
      </c>
      <c r="H169" s="13">
        <f t="shared" si="21"/>
        <v>1277.8453840090096</v>
      </c>
      <c r="I169" s="13">
        <f t="shared" si="16"/>
        <v>478507118.70872736</v>
      </c>
      <c r="J169" s="13">
        <f t="shared" si="22"/>
        <v>478507304.51521641</v>
      </c>
      <c r="K169" s="13">
        <f t="shared" si="23"/>
        <v>478507111.08051777</v>
      </c>
      <c r="L169" s="13">
        <f t="shared" si="17"/>
        <v>587.84036515637104</v>
      </c>
      <c r="M169" s="13">
        <f t="shared" si="18"/>
        <v>478507114.57956755</v>
      </c>
      <c r="N169" s="13">
        <f t="shared" si="19"/>
        <v>478507304.51521641</v>
      </c>
    </row>
    <row r="170" spans="6:14" x14ac:dyDescent="0.2">
      <c r="F170" s="13">
        <f t="shared" si="20"/>
        <v>478507111.10250485</v>
      </c>
      <c r="G170">
        <v>169</v>
      </c>
      <c r="H170" s="13">
        <f t="shared" si="21"/>
        <v>1277.8453840090096</v>
      </c>
      <c r="I170" s="13">
        <f t="shared" si="16"/>
        <v>478507118.66372013</v>
      </c>
      <c r="J170" s="13">
        <f t="shared" si="22"/>
        <v>478507304.51521641</v>
      </c>
      <c r="K170" s="13">
        <f t="shared" si="23"/>
        <v>478507111.08051777</v>
      </c>
      <c r="L170" s="13">
        <f t="shared" si="17"/>
        <v>587.84036515637104</v>
      </c>
      <c r="M170" s="13">
        <f t="shared" si="18"/>
        <v>478507114.5588631</v>
      </c>
      <c r="N170" s="13">
        <f t="shared" si="19"/>
        <v>478507304.51521641</v>
      </c>
    </row>
    <row r="171" spans="6:14" x14ac:dyDescent="0.2">
      <c r="F171" s="13">
        <f t="shared" si="20"/>
        <v>478507111.10250485</v>
      </c>
      <c r="G171">
        <v>170</v>
      </c>
      <c r="H171" s="13">
        <f t="shared" si="21"/>
        <v>1277.8453840090096</v>
      </c>
      <c r="I171" s="13">
        <f t="shared" si="16"/>
        <v>478507118.61924243</v>
      </c>
      <c r="J171" s="13">
        <f t="shared" si="22"/>
        <v>478507304.51521641</v>
      </c>
      <c r="K171" s="13">
        <f t="shared" si="23"/>
        <v>478507111.08051777</v>
      </c>
      <c r="L171" s="13">
        <f t="shared" si="17"/>
        <v>587.84036515637104</v>
      </c>
      <c r="M171" s="13">
        <f t="shared" si="18"/>
        <v>478507114.53840226</v>
      </c>
      <c r="N171" s="13">
        <f t="shared" si="19"/>
        <v>478507304.51521641</v>
      </c>
    </row>
    <row r="172" spans="6:14" x14ac:dyDescent="0.2">
      <c r="F172" s="13">
        <f t="shared" si="20"/>
        <v>478507111.10250485</v>
      </c>
      <c r="G172">
        <v>171</v>
      </c>
      <c r="H172" s="13">
        <f t="shared" si="21"/>
        <v>1277.8453840090096</v>
      </c>
      <c r="I172" s="13">
        <f t="shared" si="16"/>
        <v>478507118.5752849</v>
      </c>
      <c r="J172" s="13">
        <f t="shared" si="22"/>
        <v>478507304.51521641</v>
      </c>
      <c r="K172" s="13">
        <f t="shared" si="23"/>
        <v>478507111.08051777</v>
      </c>
      <c r="L172" s="13">
        <f t="shared" si="17"/>
        <v>587.84036515637104</v>
      </c>
      <c r="M172" s="13">
        <f t="shared" si="18"/>
        <v>478507114.51818073</v>
      </c>
      <c r="N172" s="13">
        <f t="shared" si="19"/>
        <v>478507304.51521641</v>
      </c>
    </row>
    <row r="173" spans="6:14" x14ac:dyDescent="0.2">
      <c r="F173" s="13">
        <f t="shared" si="20"/>
        <v>478507111.10250485</v>
      </c>
      <c r="G173">
        <v>172</v>
      </c>
      <c r="H173" s="13">
        <f t="shared" si="21"/>
        <v>1277.8453840090096</v>
      </c>
      <c r="I173" s="13">
        <f t="shared" si="16"/>
        <v>478507118.53183848</v>
      </c>
      <c r="J173" s="13">
        <f t="shared" si="22"/>
        <v>478507304.51521641</v>
      </c>
      <c r="K173" s="13">
        <f t="shared" si="23"/>
        <v>478507111.08051777</v>
      </c>
      <c r="L173" s="13">
        <f t="shared" si="17"/>
        <v>587.84036515637104</v>
      </c>
      <c r="M173" s="13">
        <f t="shared" si="18"/>
        <v>478507114.49819434</v>
      </c>
      <c r="N173" s="13">
        <f t="shared" si="19"/>
        <v>478507304.51521641</v>
      </c>
    </row>
    <row r="174" spans="6:14" x14ac:dyDescent="0.2">
      <c r="F174" s="13">
        <f t="shared" si="20"/>
        <v>478507111.10250485</v>
      </c>
      <c r="G174">
        <v>173</v>
      </c>
      <c r="H174" s="13">
        <f t="shared" si="21"/>
        <v>1277.8453840090096</v>
      </c>
      <c r="I174" s="13">
        <f t="shared" si="16"/>
        <v>478507118.48889434</v>
      </c>
      <c r="J174" s="13">
        <f t="shared" si="22"/>
        <v>478507304.51521641</v>
      </c>
      <c r="K174" s="13">
        <f t="shared" si="23"/>
        <v>478507111.08051777</v>
      </c>
      <c r="L174" s="13">
        <f t="shared" si="17"/>
        <v>587.84036515637104</v>
      </c>
      <c r="M174" s="13">
        <f t="shared" si="18"/>
        <v>478507114.47843897</v>
      </c>
      <c r="N174" s="13">
        <f t="shared" si="19"/>
        <v>478507304.51521641</v>
      </c>
    </row>
    <row r="175" spans="6:14" x14ac:dyDescent="0.2">
      <c r="F175" s="13">
        <f t="shared" si="20"/>
        <v>478507111.10250485</v>
      </c>
      <c r="G175">
        <v>174</v>
      </c>
      <c r="H175" s="13">
        <f t="shared" si="21"/>
        <v>1277.8453840090096</v>
      </c>
      <c r="I175" s="13">
        <f t="shared" si="16"/>
        <v>478507118.44644386</v>
      </c>
      <c r="J175" s="13">
        <f t="shared" si="22"/>
        <v>478507304.51521641</v>
      </c>
      <c r="K175" s="13">
        <f t="shared" si="23"/>
        <v>478507111.08051777</v>
      </c>
      <c r="L175" s="13">
        <f t="shared" si="17"/>
        <v>587.84036515637104</v>
      </c>
      <c r="M175" s="13">
        <f t="shared" si="18"/>
        <v>478507114.45891064</v>
      </c>
      <c r="N175" s="13">
        <f t="shared" si="19"/>
        <v>478507304.51521641</v>
      </c>
    </row>
    <row r="176" spans="6:14" x14ac:dyDescent="0.2">
      <c r="F176" s="13">
        <f t="shared" si="20"/>
        <v>478507111.10250485</v>
      </c>
      <c r="G176">
        <v>175</v>
      </c>
      <c r="H176" s="13">
        <f t="shared" si="21"/>
        <v>1277.8453840090096</v>
      </c>
      <c r="I176" s="13">
        <f t="shared" si="16"/>
        <v>478507118.40447849</v>
      </c>
      <c r="J176" s="13">
        <f t="shared" si="22"/>
        <v>478507304.51521641</v>
      </c>
      <c r="K176" s="13">
        <f t="shared" si="23"/>
        <v>478507111.08051777</v>
      </c>
      <c r="L176" s="13">
        <f t="shared" si="17"/>
        <v>587.84036515637104</v>
      </c>
      <c r="M176" s="13">
        <f t="shared" si="18"/>
        <v>478507114.43960559</v>
      </c>
      <c r="N176" s="13">
        <f t="shared" si="19"/>
        <v>478507304.51521641</v>
      </c>
    </row>
    <row r="177" spans="6:14" x14ac:dyDescent="0.2">
      <c r="F177" s="13">
        <f t="shared" si="20"/>
        <v>478507111.10250485</v>
      </c>
      <c r="G177">
        <v>176</v>
      </c>
      <c r="H177" s="13">
        <f t="shared" si="21"/>
        <v>1277.8453840090096</v>
      </c>
      <c r="I177" s="13">
        <f t="shared" si="16"/>
        <v>478507118.36298996</v>
      </c>
      <c r="J177" s="13">
        <f t="shared" si="22"/>
        <v>478507304.51521641</v>
      </c>
      <c r="K177" s="13">
        <f t="shared" si="23"/>
        <v>478507111.08051777</v>
      </c>
      <c r="L177" s="13">
        <f t="shared" si="17"/>
        <v>587.84036515637104</v>
      </c>
      <c r="M177" s="13">
        <f t="shared" si="18"/>
        <v>478507114.42051983</v>
      </c>
      <c r="N177" s="13">
        <f t="shared" si="19"/>
        <v>478507304.51521641</v>
      </c>
    </row>
    <row r="178" spans="6:14" x14ac:dyDescent="0.2">
      <c r="F178" s="13">
        <f t="shared" si="20"/>
        <v>478507111.10250485</v>
      </c>
      <c r="G178">
        <v>177</v>
      </c>
      <c r="H178" s="13">
        <f t="shared" si="21"/>
        <v>1277.8453840090096</v>
      </c>
      <c r="I178" s="13">
        <f t="shared" si="16"/>
        <v>478507118.32197028</v>
      </c>
      <c r="J178" s="13">
        <f t="shared" si="22"/>
        <v>478507304.51521641</v>
      </c>
      <c r="K178" s="13">
        <f t="shared" si="23"/>
        <v>478507111.08051777</v>
      </c>
      <c r="L178" s="13">
        <f t="shared" si="17"/>
        <v>587.84036515637104</v>
      </c>
      <c r="M178" s="13">
        <f t="shared" si="18"/>
        <v>478507114.40164977</v>
      </c>
      <c r="N178" s="13">
        <f t="shared" si="19"/>
        <v>478507304.51521641</v>
      </c>
    </row>
    <row r="179" spans="6:14" x14ac:dyDescent="0.2">
      <c r="F179" s="13">
        <f t="shared" si="20"/>
        <v>478507111.10250485</v>
      </c>
      <c r="G179">
        <v>178</v>
      </c>
      <c r="H179" s="13">
        <f t="shared" si="21"/>
        <v>1277.8453840090096</v>
      </c>
      <c r="I179" s="13">
        <f t="shared" si="16"/>
        <v>478507118.28141153</v>
      </c>
      <c r="J179" s="13">
        <f t="shared" si="22"/>
        <v>478507304.51521641</v>
      </c>
      <c r="K179" s="13">
        <f t="shared" si="23"/>
        <v>478507111.08051777</v>
      </c>
      <c r="L179" s="13">
        <f t="shared" si="17"/>
        <v>587.84036515637104</v>
      </c>
      <c r="M179" s="13">
        <f t="shared" si="18"/>
        <v>478507114.38299173</v>
      </c>
      <c r="N179" s="13">
        <f t="shared" si="19"/>
        <v>478507304.51521641</v>
      </c>
    </row>
    <row r="180" spans="6:14" x14ac:dyDescent="0.2">
      <c r="F180" s="13">
        <f t="shared" si="20"/>
        <v>478507111.10250485</v>
      </c>
      <c r="G180">
        <v>179</v>
      </c>
      <c r="H180" s="13">
        <f t="shared" si="21"/>
        <v>1277.8453840090096</v>
      </c>
      <c r="I180" s="13">
        <f t="shared" si="16"/>
        <v>478507118.24130589</v>
      </c>
      <c r="J180" s="13">
        <f t="shared" si="22"/>
        <v>478507304.51521641</v>
      </c>
      <c r="K180" s="13">
        <f t="shared" si="23"/>
        <v>478507111.08051777</v>
      </c>
      <c r="L180" s="13">
        <f t="shared" si="17"/>
        <v>587.84036515637104</v>
      </c>
      <c r="M180" s="13">
        <f t="shared" si="18"/>
        <v>478507114.36454213</v>
      </c>
      <c r="N180" s="13">
        <f t="shared" si="19"/>
        <v>478507304.51521641</v>
      </c>
    </row>
    <row r="181" spans="6:14" x14ac:dyDescent="0.2">
      <c r="F181" s="13">
        <f t="shared" si="20"/>
        <v>478507111.10250485</v>
      </c>
      <c r="G181">
        <v>180</v>
      </c>
      <c r="H181" s="13">
        <f t="shared" si="21"/>
        <v>1277.8453840090096</v>
      </c>
      <c r="I181" s="13">
        <f t="shared" si="16"/>
        <v>478507118.20164585</v>
      </c>
      <c r="J181" s="13">
        <f t="shared" si="22"/>
        <v>478507304.51521641</v>
      </c>
      <c r="K181" s="13">
        <f t="shared" si="23"/>
        <v>478507111.08051777</v>
      </c>
      <c r="L181" s="13">
        <f t="shared" si="17"/>
        <v>587.84036515637104</v>
      </c>
      <c r="M181" s="13">
        <f t="shared" si="18"/>
        <v>478507114.34629756</v>
      </c>
      <c r="N181" s="13">
        <f t="shared" si="19"/>
        <v>478507304.51521641</v>
      </c>
    </row>
    <row r="182" spans="6:14" x14ac:dyDescent="0.2">
      <c r="F182" s="13">
        <f t="shared" si="20"/>
        <v>478507111.10250485</v>
      </c>
      <c r="G182">
        <v>181</v>
      </c>
      <c r="H182" s="13">
        <f t="shared" si="21"/>
        <v>1277.8453840090096</v>
      </c>
      <c r="I182" s="13">
        <f t="shared" si="16"/>
        <v>478507118.16242409</v>
      </c>
      <c r="J182" s="13">
        <f t="shared" si="22"/>
        <v>478507304.51521641</v>
      </c>
      <c r="K182" s="13">
        <f t="shared" si="23"/>
        <v>478507111.08051777</v>
      </c>
      <c r="L182" s="13">
        <f t="shared" si="17"/>
        <v>587.84036515637104</v>
      </c>
      <c r="M182" s="13">
        <f t="shared" si="18"/>
        <v>478507114.32825458</v>
      </c>
      <c r="N182" s="13">
        <f t="shared" si="19"/>
        <v>478507304.51521641</v>
      </c>
    </row>
    <row r="183" spans="6:14" x14ac:dyDescent="0.2">
      <c r="F183" s="13">
        <f t="shared" si="20"/>
        <v>478507111.10250485</v>
      </c>
      <c r="G183">
        <v>182</v>
      </c>
      <c r="H183" s="13">
        <f t="shared" si="21"/>
        <v>1277.8453840090096</v>
      </c>
      <c r="I183" s="13">
        <f t="shared" si="16"/>
        <v>478507118.12363333</v>
      </c>
      <c r="J183" s="13">
        <f t="shared" si="22"/>
        <v>478507304.51521641</v>
      </c>
      <c r="K183" s="13">
        <f t="shared" si="23"/>
        <v>478507111.08051777</v>
      </c>
      <c r="L183" s="13">
        <f t="shared" si="17"/>
        <v>587.84036515637104</v>
      </c>
      <c r="M183" s="13">
        <f t="shared" si="18"/>
        <v>478507114.3104099</v>
      </c>
      <c r="N183" s="13">
        <f t="shared" si="19"/>
        <v>478507304.51521641</v>
      </c>
    </row>
    <row r="184" spans="6:14" x14ac:dyDescent="0.2">
      <c r="F184" s="13">
        <f t="shared" si="20"/>
        <v>478507111.10250485</v>
      </c>
      <c r="G184">
        <v>183</v>
      </c>
      <c r="H184" s="13">
        <f t="shared" si="21"/>
        <v>1277.8453840090096</v>
      </c>
      <c r="I184" s="13">
        <f t="shared" si="16"/>
        <v>478507118.08526653</v>
      </c>
      <c r="J184" s="13">
        <f t="shared" si="22"/>
        <v>478507304.51521641</v>
      </c>
      <c r="K184" s="13">
        <f t="shared" si="23"/>
        <v>478507111.08051777</v>
      </c>
      <c r="L184" s="13">
        <f t="shared" si="17"/>
        <v>587.84036515637104</v>
      </c>
      <c r="M184" s="13">
        <f t="shared" si="18"/>
        <v>478507114.29276019</v>
      </c>
      <c r="N184" s="13">
        <f t="shared" si="19"/>
        <v>478507304.51521641</v>
      </c>
    </row>
    <row r="185" spans="6:14" x14ac:dyDescent="0.2">
      <c r="F185" s="13">
        <f t="shared" si="20"/>
        <v>478507111.10250485</v>
      </c>
      <c r="G185">
        <v>184</v>
      </c>
      <c r="H185" s="13">
        <f t="shared" si="21"/>
        <v>1277.8453840090096</v>
      </c>
      <c r="I185" s="13">
        <f t="shared" si="16"/>
        <v>478507118.04731673</v>
      </c>
      <c r="J185" s="13">
        <f t="shared" si="22"/>
        <v>478507304.51521641</v>
      </c>
      <c r="K185" s="13">
        <f t="shared" si="23"/>
        <v>478507111.08051777</v>
      </c>
      <c r="L185" s="13">
        <f t="shared" si="17"/>
        <v>587.84036515637104</v>
      </c>
      <c r="M185" s="13">
        <f t="shared" si="18"/>
        <v>478507114.27530235</v>
      </c>
      <c r="N185" s="13">
        <f t="shared" si="19"/>
        <v>478507304.51521641</v>
      </c>
    </row>
    <row r="186" spans="6:14" x14ac:dyDescent="0.2">
      <c r="F186" s="13">
        <f t="shared" si="20"/>
        <v>478507111.10250485</v>
      </c>
      <c r="G186">
        <v>185</v>
      </c>
      <c r="H186" s="13">
        <f t="shared" si="21"/>
        <v>1277.8453840090096</v>
      </c>
      <c r="I186" s="13">
        <f t="shared" si="16"/>
        <v>478507118.00977719</v>
      </c>
      <c r="J186" s="13">
        <f t="shared" si="22"/>
        <v>478507304.51521641</v>
      </c>
      <c r="K186" s="13">
        <f t="shared" si="23"/>
        <v>478507111.08051777</v>
      </c>
      <c r="L186" s="13">
        <f t="shared" si="17"/>
        <v>587.84036515637104</v>
      </c>
      <c r="M186" s="13">
        <f t="shared" si="18"/>
        <v>478507114.25803328</v>
      </c>
      <c r="N186" s="13">
        <f t="shared" si="19"/>
        <v>478507304.51521641</v>
      </c>
    </row>
    <row r="187" spans="6:14" x14ac:dyDescent="0.2">
      <c r="F187" s="13">
        <f t="shared" si="20"/>
        <v>478507111.10250485</v>
      </c>
      <c r="G187">
        <v>186</v>
      </c>
      <c r="H187" s="13">
        <f t="shared" si="21"/>
        <v>1277.8453840090096</v>
      </c>
      <c r="I187" s="13">
        <f t="shared" si="16"/>
        <v>478507117.97264135</v>
      </c>
      <c r="J187" s="13">
        <f t="shared" si="22"/>
        <v>478507304.51521641</v>
      </c>
      <c r="K187" s="13">
        <f t="shared" si="23"/>
        <v>478507111.08051777</v>
      </c>
      <c r="L187" s="13">
        <f t="shared" si="17"/>
        <v>587.84036515637104</v>
      </c>
      <c r="M187" s="13">
        <f t="shared" si="18"/>
        <v>478507114.24094987</v>
      </c>
      <c r="N187" s="13">
        <f t="shared" si="19"/>
        <v>478507304.51521641</v>
      </c>
    </row>
    <row r="188" spans="6:14" x14ac:dyDescent="0.2">
      <c r="F188" s="13">
        <f t="shared" si="20"/>
        <v>478507111.10250485</v>
      </c>
      <c r="G188">
        <v>187</v>
      </c>
      <c r="H188" s="13">
        <f t="shared" si="21"/>
        <v>1277.8453840090096</v>
      </c>
      <c r="I188" s="13">
        <f t="shared" si="16"/>
        <v>478507117.9359026</v>
      </c>
      <c r="J188" s="13">
        <f t="shared" si="22"/>
        <v>478507304.51521641</v>
      </c>
      <c r="K188" s="13">
        <f t="shared" si="23"/>
        <v>478507111.08051777</v>
      </c>
      <c r="L188" s="13">
        <f t="shared" si="17"/>
        <v>587.84036515637104</v>
      </c>
      <c r="M188" s="13">
        <f t="shared" si="18"/>
        <v>478507114.22404915</v>
      </c>
      <c r="N188" s="13">
        <f t="shared" si="19"/>
        <v>478507304.51521641</v>
      </c>
    </row>
    <row r="189" spans="6:14" x14ac:dyDescent="0.2">
      <c r="F189" s="13">
        <f t="shared" si="20"/>
        <v>478507111.10250485</v>
      </c>
      <c r="G189">
        <v>188</v>
      </c>
      <c r="H189" s="13">
        <f t="shared" si="21"/>
        <v>1277.8453840090096</v>
      </c>
      <c r="I189" s="13">
        <f t="shared" si="16"/>
        <v>478507117.89955479</v>
      </c>
      <c r="J189" s="13">
        <f t="shared" si="22"/>
        <v>478507304.51521641</v>
      </c>
      <c r="K189" s="13">
        <f t="shared" si="23"/>
        <v>478507111.08051777</v>
      </c>
      <c r="L189" s="13">
        <f t="shared" si="17"/>
        <v>587.84036515637104</v>
      </c>
      <c r="M189" s="13">
        <f t="shared" si="18"/>
        <v>478507114.2073282</v>
      </c>
      <c r="N189" s="13">
        <f t="shared" si="19"/>
        <v>478507304.51521641</v>
      </c>
    </row>
    <row r="190" spans="6:14" x14ac:dyDescent="0.2">
      <c r="F190" s="13">
        <f t="shared" si="20"/>
        <v>478507111.10250485</v>
      </c>
      <c r="G190">
        <v>189</v>
      </c>
      <c r="H190" s="13">
        <f t="shared" si="21"/>
        <v>1277.8453840090096</v>
      </c>
      <c r="I190" s="13">
        <f t="shared" si="16"/>
        <v>478507117.86359155</v>
      </c>
      <c r="J190" s="13">
        <f t="shared" si="22"/>
        <v>478507304.51521641</v>
      </c>
      <c r="K190" s="13">
        <f t="shared" si="23"/>
        <v>478507111.08051777</v>
      </c>
      <c r="L190" s="13">
        <f t="shared" si="17"/>
        <v>587.84036515637104</v>
      </c>
      <c r="M190" s="13">
        <f t="shared" si="18"/>
        <v>478507114.19078428</v>
      </c>
      <c r="N190" s="13">
        <f t="shared" si="19"/>
        <v>478507304.51521641</v>
      </c>
    </row>
    <row r="191" spans="6:14" x14ac:dyDescent="0.2">
      <c r="F191" s="13">
        <f t="shared" si="20"/>
        <v>478507111.10250485</v>
      </c>
      <c r="G191">
        <v>190</v>
      </c>
      <c r="H191" s="13">
        <f t="shared" si="21"/>
        <v>1277.8453840090096</v>
      </c>
      <c r="I191" s="13">
        <f t="shared" si="16"/>
        <v>478507117.82800686</v>
      </c>
      <c r="J191" s="13">
        <f t="shared" si="22"/>
        <v>478507304.51521641</v>
      </c>
      <c r="K191" s="13">
        <f t="shared" si="23"/>
        <v>478507111.08051777</v>
      </c>
      <c r="L191" s="13">
        <f t="shared" si="17"/>
        <v>587.84036515637104</v>
      </c>
      <c r="M191" s="13">
        <f t="shared" si="18"/>
        <v>478507114.17441446</v>
      </c>
      <c r="N191" s="13">
        <f t="shared" si="19"/>
        <v>478507304.51521641</v>
      </c>
    </row>
    <row r="192" spans="6:14" x14ac:dyDescent="0.2">
      <c r="F192" s="13">
        <f t="shared" si="20"/>
        <v>478507111.10250485</v>
      </c>
      <c r="G192">
        <v>191</v>
      </c>
      <c r="H192" s="13">
        <f t="shared" si="21"/>
        <v>1277.8453840090096</v>
      </c>
      <c r="I192" s="13">
        <f t="shared" si="16"/>
        <v>478507117.79279482</v>
      </c>
      <c r="J192" s="13">
        <f t="shared" si="22"/>
        <v>478507304.51521641</v>
      </c>
      <c r="K192" s="13">
        <f t="shared" si="23"/>
        <v>478507111.08051777</v>
      </c>
      <c r="L192" s="13">
        <f t="shared" si="17"/>
        <v>587.84036515637104</v>
      </c>
      <c r="M192" s="13">
        <f t="shared" si="18"/>
        <v>478507114.158216</v>
      </c>
      <c r="N192" s="13">
        <f t="shared" si="19"/>
        <v>478507304.51521641</v>
      </c>
    </row>
    <row r="193" spans="6:14" x14ac:dyDescent="0.2">
      <c r="F193" s="13">
        <f t="shared" si="20"/>
        <v>478507111.10250485</v>
      </c>
      <c r="G193">
        <v>192</v>
      </c>
      <c r="H193" s="13">
        <f t="shared" si="21"/>
        <v>1277.8453840090096</v>
      </c>
      <c r="I193" s="13">
        <f t="shared" si="16"/>
        <v>478507117.75794953</v>
      </c>
      <c r="J193" s="13">
        <f t="shared" si="22"/>
        <v>478507304.51521641</v>
      </c>
      <c r="K193" s="13">
        <f t="shared" si="23"/>
        <v>478507111.08051777</v>
      </c>
      <c r="L193" s="13">
        <f t="shared" si="17"/>
        <v>587.84036515637104</v>
      </c>
      <c r="M193" s="13">
        <f t="shared" si="18"/>
        <v>478507114.14218634</v>
      </c>
      <c r="N193" s="13">
        <f t="shared" si="19"/>
        <v>478507304.51521641</v>
      </c>
    </row>
    <row r="194" spans="6:14" x14ac:dyDescent="0.2">
      <c r="F194" s="13">
        <f t="shared" si="20"/>
        <v>478507111.10250485</v>
      </c>
      <c r="G194">
        <v>193</v>
      </c>
      <c r="H194" s="13">
        <f t="shared" si="21"/>
        <v>1277.8453840090096</v>
      </c>
      <c r="I194" s="13">
        <f t="shared" ref="I194:I257" si="24">H194/G194+F194</f>
        <v>478507117.72346538</v>
      </c>
      <c r="J194" s="13">
        <f t="shared" si="22"/>
        <v>478507304.51521641</v>
      </c>
      <c r="K194" s="13">
        <f t="shared" si="23"/>
        <v>478507111.08051777</v>
      </c>
      <c r="L194" s="13">
        <f t="shared" ref="L194:L257" si="25">$C$9+$C$10</f>
        <v>587.84036515637104</v>
      </c>
      <c r="M194" s="13">
        <f t="shared" ref="M194:M257" si="26">L194/G194+K194</f>
        <v>478507114.12632275</v>
      </c>
      <c r="N194" s="13">
        <f t="shared" ref="N194:N257" si="27">$C$16+$C$15+$C$12+$C$11</f>
        <v>478507304.51521641</v>
      </c>
    </row>
    <row r="195" spans="6:14" x14ac:dyDescent="0.2">
      <c r="F195" s="13">
        <f t="shared" ref="F195:F258" si="28">SUM($B$11:$B$15)</f>
        <v>478507111.10250485</v>
      </c>
      <c r="G195">
        <v>194</v>
      </c>
      <c r="H195" s="13">
        <f t="shared" ref="H195:H258" si="29">$B$9+$B$10</f>
        <v>1277.8453840090096</v>
      </c>
      <c r="I195" s="13">
        <f t="shared" si="24"/>
        <v>478507117.68933672</v>
      </c>
      <c r="J195" s="13">
        <f t="shared" ref="J195:J258" si="30">$B$16+$B$15+$B$12+$B$11</f>
        <v>478507304.51521641</v>
      </c>
      <c r="K195" s="13">
        <f t="shared" si="23"/>
        <v>478507111.08051777</v>
      </c>
      <c r="L195" s="13">
        <f t="shared" si="25"/>
        <v>587.84036515637104</v>
      </c>
      <c r="M195" s="13">
        <f t="shared" si="26"/>
        <v>478507114.11062276</v>
      </c>
      <c r="N195" s="13">
        <f t="shared" si="27"/>
        <v>478507304.51521641</v>
      </c>
    </row>
    <row r="196" spans="6:14" x14ac:dyDescent="0.2">
      <c r="F196" s="13">
        <f t="shared" si="28"/>
        <v>478507111.10250485</v>
      </c>
      <c r="G196">
        <v>195</v>
      </c>
      <c r="H196" s="13">
        <f t="shared" si="29"/>
        <v>1277.8453840090096</v>
      </c>
      <c r="I196" s="13">
        <f t="shared" si="24"/>
        <v>478507117.65555811</v>
      </c>
      <c r="J196" s="13">
        <f t="shared" si="30"/>
        <v>478507304.51521641</v>
      </c>
      <c r="K196" s="13">
        <f t="shared" ref="K196:K259" si="31">SUM($C$11:$C$12,$C$14:$C$15)</f>
        <v>478507111.08051777</v>
      </c>
      <c r="L196" s="13">
        <f t="shared" si="25"/>
        <v>587.84036515637104</v>
      </c>
      <c r="M196" s="13">
        <f t="shared" si="26"/>
        <v>478507114.09508377</v>
      </c>
      <c r="N196" s="13">
        <f t="shared" si="27"/>
        <v>478507304.51521641</v>
      </c>
    </row>
    <row r="197" spans="6:14" x14ac:dyDescent="0.2">
      <c r="F197" s="13">
        <f t="shared" si="28"/>
        <v>478507111.10250485</v>
      </c>
      <c r="G197">
        <v>196</v>
      </c>
      <c r="H197" s="13">
        <f t="shared" si="29"/>
        <v>1277.8453840090096</v>
      </c>
      <c r="I197" s="13">
        <f t="shared" si="24"/>
        <v>478507117.62212414</v>
      </c>
      <c r="J197" s="13">
        <f t="shared" si="30"/>
        <v>478507304.51521641</v>
      </c>
      <c r="K197" s="13">
        <f t="shared" si="31"/>
        <v>478507111.08051777</v>
      </c>
      <c r="L197" s="13">
        <f t="shared" si="25"/>
        <v>587.84036515637104</v>
      </c>
      <c r="M197" s="13">
        <f t="shared" si="26"/>
        <v>478507114.07970333</v>
      </c>
      <c r="N197" s="13">
        <f t="shared" si="27"/>
        <v>478507304.51521641</v>
      </c>
    </row>
    <row r="198" spans="6:14" x14ac:dyDescent="0.2">
      <c r="F198" s="13">
        <f t="shared" si="28"/>
        <v>478507111.10250485</v>
      </c>
      <c r="G198">
        <v>197</v>
      </c>
      <c r="H198" s="13">
        <f t="shared" si="29"/>
        <v>1277.8453840090096</v>
      </c>
      <c r="I198" s="13">
        <f t="shared" si="24"/>
        <v>478507117.58902967</v>
      </c>
      <c r="J198" s="13">
        <f t="shared" si="30"/>
        <v>478507304.51521641</v>
      </c>
      <c r="K198" s="13">
        <f t="shared" si="31"/>
        <v>478507111.08051777</v>
      </c>
      <c r="L198" s="13">
        <f t="shared" si="25"/>
        <v>587.84036515637104</v>
      </c>
      <c r="M198" s="13">
        <f t="shared" si="26"/>
        <v>478507114.06447899</v>
      </c>
      <c r="N198" s="13">
        <f t="shared" si="27"/>
        <v>478507304.51521641</v>
      </c>
    </row>
    <row r="199" spans="6:14" x14ac:dyDescent="0.2">
      <c r="F199" s="13">
        <f t="shared" si="28"/>
        <v>478507111.10250485</v>
      </c>
      <c r="G199">
        <v>198</v>
      </c>
      <c r="H199" s="13">
        <f t="shared" si="29"/>
        <v>1277.8453840090096</v>
      </c>
      <c r="I199" s="13">
        <f t="shared" si="24"/>
        <v>478507117.55626941</v>
      </c>
      <c r="J199" s="13">
        <f t="shared" si="30"/>
        <v>478507304.51521641</v>
      </c>
      <c r="K199" s="13">
        <f t="shared" si="31"/>
        <v>478507111.08051777</v>
      </c>
      <c r="L199" s="13">
        <f t="shared" si="25"/>
        <v>587.84036515637104</v>
      </c>
      <c r="M199" s="13">
        <f t="shared" si="26"/>
        <v>478507114.0494085</v>
      </c>
      <c r="N199" s="13">
        <f t="shared" si="27"/>
        <v>478507304.51521641</v>
      </c>
    </row>
    <row r="200" spans="6:14" x14ac:dyDescent="0.2">
      <c r="F200" s="13">
        <f t="shared" si="28"/>
        <v>478507111.10250485</v>
      </c>
      <c r="G200">
        <v>199</v>
      </c>
      <c r="H200" s="13">
        <f t="shared" si="29"/>
        <v>1277.8453840090096</v>
      </c>
      <c r="I200" s="13">
        <f t="shared" si="24"/>
        <v>478507117.52383846</v>
      </c>
      <c r="J200" s="13">
        <f t="shared" si="30"/>
        <v>478507304.51521641</v>
      </c>
      <c r="K200" s="13">
        <f t="shared" si="31"/>
        <v>478507111.08051777</v>
      </c>
      <c r="L200" s="13">
        <f t="shared" si="25"/>
        <v>587.84036515637104</v>
      </c>
      <c r="M200" s="13">
        <f t="shared" si="26"/>
        <v>478507114.03448945</v>
      </c>
      <c r="N200" s="13">
        <f t="shared" si="27"/>
        <v>478507304.51521641</v>
      </c>
    </row>
    <row r="201" spans="6:14" x14ac:dyDescent="0.2">
      <c r="F201" s="13">
        <f t="shared" si="28"/>
        <v>478507111.10250485</v>
      </c>
      <c r="G201">
        <v>200</v>
      </c>
      <c r="H201" s="13">
        <f t="shared" si="29"/>
        <v>1277.8453840090096</v>
      </c>
      <c r="I201" s="13">
        <f t="shared" si="24"/>
        <v>478507117.49173176</v>
      </c>
      <c r="J201" s="13">
        <f t="shared" si="30"/>
        <v>478507304.51521641</v>
      </c>
      <c r="K201" s="13">
        <f t="shared" si="31"/>
        <v>478507111.08051777</v>
      </c>
      <c r="L201" s="13">
        <f t="shared" si="25"/>
        <v>587.84036515637104</v>
      </c>
      <c r="M201" s="13">
        <f t="shared" si="26"/>
        <v>478507114.0197196</v>
      </c>
      <c r="N201" s="13">
        <f t="shared" si="27"/>
        <v>478507304.51521641</v>
      </c>
    </row>
    <row r="202" spans="6:14" x14ac:dyDescent="0.2">
      <c r="F202" s="13">
        <f t="shared" si="28"/>
        <v>478507111.10250485</v>
      </c>
      <c r="G202">
        <v>201</v>
      </c>
      <c r="H202" s="13">
        <f t="shared" si="29"/>
        <v>1277.8453840090096</v>
      </c>
      <c r="I202" s="13">
        <f t="shared" si="24"/>
        <v>478507117.45994455</v>
      </c>
      <c r="J202" s="13">
        <f t="shared" si="30"/>
        <v>478507304.51521641</v>
      </c>
      <c r="K202" s="13">
        <f t="shared" si="31"/>
        <v>478507111.08051777</v>
      </c>
      <c r="L202" s="13">
        <f t="shared" si="25"/>
        <v>587.84036515637104</v>
      </c>
      <c r="M202" s="13">
        <f t="shared" si="26"/>
        <v>478507114.00509667</v>
      </c>
      <c r="N202" s="13">
        <f t="shared" si="27"/>
        <v>478507304.51521641</v>
      </c>
    </row>
    <row r="203" spans="6:14" x14ac:dyDescent="0.2">
      <c r="F203" s="13">
        <f t="shared" si="28"/>
        <v>478507111.10250485</v>
      </c>
      <c r="G203">
        <v>202</v>
      </c>
      <c r="H203" s="13">
        <f t="shared" si="29"/>
        <v>1277.8453840090096</v>
      </c>
      <c r="I203" s="13">
        <f t="shared" si="24"/>
        <v>478507117.4284721</v>
      </c>
      <c r="J203" s="13">
        <f t="shared" si="30"/>
        <v>478507304.51521641</v>
      </c>
      <c r="K203" s="13">
        <f t="shared" si="31"/>
        <v>478507111.08051777</v>
      </c>
      <c r="L203" s="13">
        <f t="shared" si="25"/>
        <v>587.84036515637104</v>
      </c>
      <c r="M203" s="13">
        <f t="shared" si="26"/>
        <v>478507113.99061859</v>
      </c>
      <c r="N203" s="13">
        <f t="shared" si="27"/>
        <v>478507304.51521641</v>
      </c>
    </row>
    <row r="204" spans="6:14" x14ac:dyDescent="0.2">
      <c r="F204" s="13">
        <f t="shared" si="28"/>
        <v>478507111.10250485</v>
      </c>
      <c r="G204">
        <v>203</v>
      </c>
      <c r="H204" s="13">
        <f t="shared" si="29"/>
        <v>1277.8453840090096</v>
      </c>
      <c r="I204" s="13">
        <f t="shared" si="24"/>
        <v>478507117.39730972</v>
      </c>
      <c r="J204" s="13">
        <f t="shared" si="30"/>
        <v>478507304.51521641</v>
      </c>
      <c r="K204" s="13">
        <f t="shared" si="31"/>
        <v>478507111.08051777</v>
      </c>
      <c r="L204" s="13">
        <f t="shared" si="25"/>
        <v>587.84036515637104</v>
      </c>
      <c r="M204" s="13">
        <f t="shared" si="26"/>
        <v>478507113.97628313</v>
      </c>
      <c r="N204" s="13">
        <f t="shared" si="27"/>
        <v>478507304.51521641</v>
      </c>
    </row>
    <row r="205" spans="6:14" x14ac:dyDescent="0.2">
      <c r="F205" s="13">
        <f t="shared" si="28"/>
        <v>478507111.10250485</v>
      </c>
      <c r="G205">
        <v>204</v>
      </c>
      <c r="H205" s="13">
        <f t="shared" si="29"/>
        <v>1277.8453840090096</v>
      </c>
      <c r="I205" s="13">
        <f t="shared" si="24"/>
        <v>478507117.36645281</v>
      </c>
      <c r="J205" s="13">
        <f t="shared" si="30"/>
        <v>478507304.51521641</v>
      </c>
      <c r="K205" s="13">
        <f t="shared" si="31"/>
        <v>478507111.08051777</v>
      </c>
      <c r="L205" s="13">
        <f t="shared" si="25"/>
        <v>587.84036515637104</v>
      </c>
      <c r="M205" s="13">
        <f t="shared" si="26"/>
        <v>478507113.96208817</v>
      </c>
      <c r="N205" s="13">
        <f t="shared" si="27"/>
        <v>478507304.51521641</v>
      </c>
    </row>
    <row r="206" spans="6:14" x14ac:dyDescent="0.2">
      <c r="F206" s="13">
        <f t="shared" si="28"/>
        <v>478507111.10250485</v>
      </c>
      <c r="G206">
        <v>205</v>
      </c>
      <c r="H206" s="13">
        <f t="shared" si="29"/>
        <v>1277.8453840090096</v>
      </c>
      <c r="I206" s="13">
        <f t="shared" si="24"/>
        <v>478507117.33589697</v>
      </c>
      <c r="J206" s="13">
        <f t="shared" si="30"/>
        <v>478507304.51521641</v>
      </c>
      <c r="K206" s="13">
        <f t="shared" si="31"/>
        <v>478507111.08051777</v>
      </c>
      <c r="L206" s="13">
        <f t="shared" si="25"/>
        <v>587.84036515637104</v>
      </c>
      <c r="M206" s="13">
        <f t="shared" si="26"/>
        <v>478507113.94803172</v>
      </c>
      <c r="N206" s="13">
        <f t="shared" si="27"/>
        <v>478507304.51521641</v>
      </c>
    </row>
    <row r="207" spans="6:14" x14ac:dyDescent="0.2">
      <c r="F207" s="13">
        <f t="shared" si="28"/>
        <v>478507111.10250485</v>
      </c>
      <c r="G207">
        <v>206</v>
      </c>
      <c r="H207" s="13">
        <f t="shared" si="29"/>
        <v>1277.8453840090096</v>
      </c>
      <c r="I207" s="13">
        <f t="shared" si="24"/>
        <v>478507117.30563778</v>
      </c>
      <c r="J207" s="13">
        <f t="shared" si="30"/>
        <v>478507304.51521641</v>
      </c>
      <c r="K207" s="13">
        <f t="shared" si="31"/>
        <v>478507111.08051777</v>
      </c>
      <c r="L207" s="13">
        <f t="shared" si="25"/>
        <v>587.84036515637104</v>
      </c>
      <c r="M207" s="13">
        <f t="shared" si="26"/>
        <v>478507113.93411177</v>
      </c>
      <c r="N207" s="13">
        <f t="shared" si="27"/>
        <v>478507304.51521641</v>
      </c>
    </row>
    <row r="208" spans="6:14" x14ac:dyDescent="0.2">
      <c r="F208" s="13">
        <f t="shared" si="28"/>
        <v>478507111.10250485</v>
      </c>
      <c r="G208">
        <v>207</v>
      </c>
      <c r="H208" s="13">
        <f t="shared" si="29"/>
        <v>1277.8453840090096</v>
      </c>
      <c r="I208" s="13">
        <f t="shared" si="24"/>
        <v>478507117.27567095</v>
      </c>
      <c r="J208" s="13">
        <f t="shared" si="30"/>
        <v>478507304.51521641</v>
      </c>
      <c r="K208" s="13">
        <f t="shared" si="31"/>
        <v>478507111.08051777</v>
      </c>
      <c r="L208" s="13">
        <f t="shared" si="25"/>
        <v>587.84036515637104</v>
      </c>
      <c r="M208" s="13">
        <f t="shared" si="26"/>
        <v>478507113.92032629</v>
      </c>
      <c r="N208" s="13">
        <f t="shared" si="27"/>
        <v>478507304.51521641</v>
      </c>
    </row>
    <row r="209" spans="6:14" x14ac:dyDescent="0.2">
      <c r="F209" s="13">
        <f t="shared" si="28"/>
        <v>478507111.10250485</v>
      </c>
      <c r="G209">
        <v>208</v>
      </c>
      <c r="H209" s="13">
        <f t="shared" si="29"/>
        <v>1277.8453840090096</v>
      </c>
      <c r="I209" s="13">
        <f t="shared" si="24"/>
        <v>478507117.24599224</v>
      </c>
      <c r="J209" s="13">
        <f t="shared" si="30"/>
        <v>478507304.51521641</v>
      </c>
      <c r="K209" s="13">
        <f t="shared" si="31"/>
        <v>478507111.08051777</v>
      </c>
      <c r="L209" s="13">
        <f t="shared" si="25"/>
        <v>587.84036515637104</v>
      </c>
      <c r="M209" s="13">
        <f t="shared" si="26"/>
        <v>478507113.90667337</v>
      </c>
      <c r="N209" s="13">
        <f t="shared" si="27"/>
        <v>478507304.51521641</v>
      </c>
    </row>
    <row r="210" spans="6:14" x14ac:dyDescent="0.2">
      <c r="F210" s="13">
        <f t="shared" si="28"/>
        <v>478507111.10250485</v>
      </c>
      <c r="G210">
        <v>209</v>
      </c>
      <c r="H210" s="13">
        <f t="shared" si="29"/>
        <v>1277.8453840090096</v>
      </c>
      <c r="I210" s="13">
        <f t="shared" si="24"/>
        <v>478507117.21659762</v>
      </c>
      <c r="J210" s="13">
        <f t="shared" si="30"/>
        <v>478507304.51521641</v>
      </c>
      <c r="K210" s="13">
        <f t="shared" si="31"/>
        <v>478507111.08051777</v>
      </c>
      <c r="L210" s="13">
        <f t="shared" si="25"/>
        <v>587.84036515637104</v>
      </c>
      <c r="M210" s="13">
        <f t="shared" si="26"/>
        <v>478507113.8931511</v>
      </c>
      <c r="N210" s="13">
        <f t="shared" si="27"/>
        <v>478507304.51521641</v>
      </c>
    </row>
    <row r="211" spans="6:14" x14ac:dyDescent="0.2">
      <c r="F211" s="13">
        <f t="shared" si="28"/>
        <v>478507111.10250485</v>
      </c>
      <c r="G211">
        <v>210</v>
      </c>
      <c r="H211" s="13">
        <f t="shared" si="29"/>
        <v>1277.8453840090096</v>
      </c>
      <c r="I211" s="13">
        <f t="shared" si="24"/>
        <v>478507117.18748289</v>
      </c>
      <c r="J211" s="13">
        <f t="shared" si="30"/>
        <v>478507304.51521641</v>
      </c>
      <c r="K211" s="13">
        <f t="shared" si="31"/>
        <v>478507111.08051777</v>
      </c>
      <c r="L211" s="13">
        <f t="shared" si="25"/>
        <v>587.84036515637104</v>
      </c>
      <c r="M211" s="13">
        <f t="shared" si="26"/>
        <v>478507113.87975758</v>
      </c>
      <c r="N211" s="13">
        <f t="shared" si="27"/>
        <v>478507304.51521641</v>
      </c>
    </row>
    <row r="212" spans="6:14" x14ac:dyDescent="0.2">
      <c r="F212" s="13">
        <f t="shared" si="28"/>
        <v>478507111.10250485</v>
      </c>
      <c r="G212">
        <v>211</v>
      </c>
      <c r="H212" s="13">
        <f t="shared" si="29"/>
        <v>1277.8453840090096</v>
      </c>
      <c r="I212" s="13">
        <f t="shared" si="24"/>
        <v>478507117.15864414</v>
      </c>
      <c r="J212" s="13">
        <f t="shared" si="30"/>
        <v>478507304.51521641</v>
      </c>
      <c r="K212" s="13">
        <f t="shared" si="31"/>
        <v>478507111.08051777</v>
      </c>
      <c r="L212" s="13">
        <f t="shared" si="25"/>
        <v>587.84036515637104</v>
      </c>
      <c r="M212" s="13">
        <f t="shared" si="26"/>
        <v>478507113.86649108</v>
      </c>
      <c r="N212" s="13">
        <f t="shared" si="27"/>
        <v>478507304.51521641</v>
      </c>
    </row>
    <row r="213" spans="6:14" x14ac:dyDescent="0.2">
      <c r="F213" s="13">
        <f t="shared" si="28"/>
        <v>478507111.10250485</v>
      </c>
      <c r="G213">
        <v>212</v>
      </c>
      <c r="H213" s="13">
        <f t="shared" si="29"/>
        <v>1277.8453840090096</v>
      </c>
      <c r="I213" s="13">
        <f t="shared" si="24"/>
        <v>478507117.13007742</v>
      </c>
      <c r="J213" s="13">
        <f t="shared" si="30"/>
        <v>478507304.51521641</v>
      </c>
      <c r="K213" s="13">
        <f t="shared" si="31"/>
        <v>478507111.08051777</v>
      </c>
      <c r="L213" s="13">
        <f t="shared" si="25"/>
        <v>587.84036515637104</v>
      </c>
      <c r="M213" s="13">
        <f t="shared" si="26"/>
        <v>478507113.85334969</v>
      </c>
      <c r="N213" s="13">
        <f t="shared" si="27"/>
        <v>478507304.51521641</v>
      </c>
    </row>
    <row r="214" spans="6:14" x14ac:dyDescent="0.2">
      <c r="F214" s="13">
        <f t="shared" si="28"/>
        <v>478507111.10250485</v>
      </c>
      <c r="G214">
        <v>213</v>
      </c>
      <c r="H214" s="13">
        <f t="shared" si="29"/>
        <v>1277.8453840090096</v>
      </c>
      <c r="I214" s="13">
        <f t="shared" si="24"/>
        <v>478507117.10177892</v>
      </c>
      <c r="J214" s="13">
        <f t="shared" si="30"/>
        <v>478507304.51521641</v>
      </c>
      <c r="K214" s="13">
        <f t="shared" si="31"/>
        <v>478507111.08051777</v>
      </c>
      <c r="L214" s="13">
        <f t="shared" si="25"/>
        <v>587.84036515637104</v>
      </c>
      <c r="M214" s="13">
        <f t="shared" si="26"/>
        <v>478507113.84033167</v>
      </c>
      <c r="N214" s="13">
        <f t="shared" si="27"/>
        <v>478507304.51521641</v>
      </c>
    </row>
    <row r="215" spans="6:14" x14ac:dyDescent="0.2">
      <c r="F215" s="13">
        <f t="shared" si="28"/>
        <v>478507111.10250485</v>
      </c>
      <c r="G215">
        <v>214</v>
      </c>
      <c r="H215" s="13">
        <f t="shared" si="29"/>
        <v>1277.8453840090096</v>
      </c>
      <c r="I215" s="13">
        <f t="shared" si="24"/>
        <v>478507117.07374495</v>
      </c>
      <c r="J215" s="13">
        <f t="shared" si="30"/>
        <v>478507304.51521641</v>
      </c>
      <c r="K215" s="13">
        <f t="shared" si="31"/>
        <v>478507111.08051777</v>
      </c>
      <c r="L215" s="13">
        <f t="shared" si="25"/>
        <v>587.84036515637104</v>
      </c>
      <c r="M215" s="13">
        <f t="shared" si="26"/>
        <v>478507113.82743537</v>
      </c>
      <c r="N215" s="13">
        <f t="shared" si="27"/>
        <v>478507304.51521641</v>
      </c>
    </row>
    <row r="216" spans="6:14" x14ac:dyDescent="0.2">
      <c r="F216" s="13">
        <f t="shared" si="28"/>
        <v>478507111.10250485</v>
      </c>
      <c r="G216">
        <v>215</v>
      </c>
      <c r="H216" s="13">
        <f t="shared" si="29"/>
        <v>1277.8453840090096</v>
      </c>
      <c r="I216" s="13">
        <f t="shared" si="24"/>
        <v>478507117.04597175</v>
      </c>
      <c r="J216" s="13">
        <f t="shared" si="30"/>
        <v>478507304.51521641</v>
      </c>
      <c r="K216" s="13">
        <f t="shared" si="31"/>
        <v>478507111.08051777</v>
      </c>
      <c r="L216" s="13">
        <f t="shared" si="25"/>
        <v>587.84036515637104</v>
      </c>
      <c r="M216" s="13">
        <f t="shared" si="26"/>
        <v>478507113.814659</v>
      </c>
      <c r="N216" s="13">
        <f t="shared" si="27"/>
        <v>478507304.51521641</v>
      </c>
    </row>
    <row r="217" spans="6:14" x14ac:dyDescent="0.2">
      <c r="F217" s="13">
        <f t="shared" si="28"/>
        <v>478507111.10250485</v>
      </c>
      <c r="G217">
        <v>216</v>
      </c>
      <c r="H217" s="13">
        <f t="shared" si="29"/>
        <v>1277.8453840090096</v>
      </c>
      <c r="I217" s="13">
        <f t="shared" si="24"/>
        <v>478507117.01845568</v>
      </c>
      <c r="J217" s="13">
        <f t="shared" si="30"/>
        <v>478507304.51521641</v>
      </c>
      <c r="K217" s="13">
        <f t="shared" si="31"/>
        <v>478507111.08051777</v>
      </c>
      <c r="L217" s="13">
        <f t="shared" si="25"/>
        <v>587.84036515637104</v>
      </c>
      <c r="M217" s="13">
        <f t="shared" si="26"/>
        <v>478507113.80200094</v>
      </c>
      <c r="N217" s="13">
        <f t="shared" si="27"/>
        <v>478507304.51521641</v>
      </c>
    </row>
    <row r="218" spans="6:14" x14ac:dyDescent="0.2">
      <c r="F218" s="13">
        <f t="shared" si="28"/>
        <v>478507111.10250485</v>
      </c>
      <c r="G218">
        <v>217</v>
      </c>
      <c r="H218" s="13">
        <f t="shared" si="29"/>
        <v>1277.8453840090096</v>
      </c>
      <c r="I218" s="13">
        <f t="shared" si="24"/>
        <v>478507116.99119323</v>
      </c>
      <c r="J218" s="13">
        <f t="shared" si="30"/>
        <v>478507304.51521641</v>
      </c>
      <c r="K218" s="13">
        <f t="shared" si="31"/>
        <v>478507111.08051777</v>
      </c>
      <c r="L218" s="13">
        <f t="shared" si="25"/>
        <v>587.84036515637104</v>
      </c>
      <c r="M218" s="13">
        <f t="shared" si="26"/>
        <v>478507113.78945953</v>
      </c>
      <c r="N218" s="13">
        <f t="shared" si="27"/>
        <v>478507304.51521641</v>
      </c>
    </row>
    <row r="219" spans="6:14" x14ac:dyDescent="0.2">
      <c r="F219" s="13">
        <f t="shared" si="28"/>
        <v>478507111.10250485</v>
      </c>
      <c r="G219">
        <v>218</v>
      </c>
      <c r="H219" s="13">
        <f t="shared" si="29"/>
        <v>1277.8453840090096</v>
      </c>
      <c r="I219" s="13">
        <f t="shared" si="24"/>
        <v>478507116.96418095</v>
      </c>
      <c r="J219" s="13">
        <f t="shared" si="30"/>
        <v>478507304.51521641</v>
      </c>
      <c r="K219" s="13">
        <f t="shared" si="31"/>
        <v>478507111.08051777</v>
      </c>
      <c r="L219" s="13">
        <f t="shared" si="25"/>
        <v>587.84036515637104</v>
      </c>
      <c r="M219" s="13">
        <f t="shared" si="26"/>
        <v>478507113.77703321</v>
      </c>
      <c r="N219" s="13">
        <f t="shared" si="27"/>
        <v>478507304.51521641</v>
      </c>
    </row>
    <row r="220" spans="6:14" x14ac:dyDescent="0.2">
      <c r="F220" s="13">
        <f t="shared" si="28"/>
        <v>478507111.10250485</v>
      </c>
      <c r="G220">
        <v>219</v>
      </c>
      <c r="H220" s="13">
        <f t="shared" si="29"/>
        <v>1277.8453840090096</v>
      </c>
      <c r="I220" s="13">
        <f t="shared" si="24"/>
        <v>478507116.9374153</v>
      </c>
      <c r="J220" s="13">
        <f t="shared" si="30"/>
        <v>478507304.51521641</v>
      </c>
      <c r="K220" s="13">
        <f t="shared" si="31"/>
        <v>478507111.08051777</v>
      </c>
      <c r="L220" s="13">
        <f t="shared" si="25"/>
        <v>587.84036515637104</v>
      </c>
      <c r="M220" s="13">
        <f t="shared" si="26"/>
        <v>478507113.76472032</v>
      </c>
      <c r="N220" s="13">
        <f t="shared" si="27"/>
        <v>478507304.51521641</v>
      </c>
    </row>
    <row r="221" spans="6:14" x14ac:dyDescent="0.2">
      <c r="F221" s="13">
        <f t="shared" si="28"/>
        <v>478507111.10250485</v>
      </c>
      <c r="G221">
        <v>220</v>
      </c>
      <c r="H221" s="13">
        <f t="shared" si="29"/>
        <v>1277.8453840090096</v>
      </c>
      <c r="I221" s="13">
        <f t="shared" si="24"/>
        <v>478507116.91089296</v>
      </c>
      <c r="J221" s="13">
        <f t="shared" si="30"/>
        <v>478507304.51521641</v>
      </c>
      <c r="K221" s="13">
        <f t="shared" si="31"/>
        <v>478507111.08051777</v>
      </c>
      <c r="L221" s="13">
        <f t="shared" si="25"/>
        <v>587.84036515637104</v>
      </c>
      <c r="M221" s="13">
        <f t="shared" si="26"/>
        <v>478507113.75251943</v>
      </c>
      <c r="N221" s="13">
        <f t="shared" si="27"/>
        <v>478507304.51521641</v>
      </c>
    </row>
    <row r="222" spans="6:14" x14ac:dyDescent="0.2">
      <c r="F222" s="13">
        <f t="shared" si="28"/>
        <v>478507111.10250485</v>
      </c>
      <c r="G222">
        <v>221</v>
      </c>
      <c r="H222" s="13">
        <f t="shared" si="29"/>
        <v>1277.8453840090096</v>
      </c>
      <c r="I222" s="13">
        <f t="shared" si="24"/>
        <v>478507116.88461065</v>
      </c>
      <c r="J222" s="13">
        <f t="shared" si="30"/>
        <v>478507304.51521641</v>
      </c>
      <c r="K222" s="13">
        <f t="shared" si="31"/>
        <v>478507111.08051777</v>
      </c>
      <c r="L222" s="13">
        <f t="shared" si="25"/>
        <v>587.84036515637104</v>
      </c>
      <c r="M222" s="13">
        <f t="shared" si="26"/>
        <v>478507113.74042892</v>
      </c>
      <c r="N222" s="13">
        <f t="shared" si="27"/>
        <v>478507304.51521641</v>
      </c>
    </row>
    <row r="223" spans="6:14" x14ac:dyDescent="0.2">
      <c r="F223" s="13">
        <f t="shared" si="28"/>
        <v>478507111.10250485</v>
      </c>
      <c r="G223">
        <v>222</v>
      </c>
      <c r="H223" s="13">
        <f t="shared" si="29"/>
        <v>1277.8453840090096</v>
      </c>
      <c r="I223" s="13">
        <f t="shared" si="24"/>
        <v>478507116.85856515</v>
      </c>
      <c r="J223" s="13">
        <f t="shared" si="30"/>
        <v>478507304.51521641</v>
      </c>
      <c r="K223" s="13">
        <f t="shared" si="31"/>
        <v>478507111.08051777</v>
      </c>
      <c r="L223" s="13">
        <f t="shared" si="25"/>
        <v>587.84036515637104</v>
      </c>
      <c r="M223" s="13">
        <f t="shared" si="26"/>
        <v>478507113.72844732</v>
      </c>
      <c r="N223" s="13">
        <f t="shared" si="27"/>
        <v>478507304.51521641</v>
      </c>
    </row>
    <row r="224" spans="6:14" x14ac:dyDescent="0.2">
      <c r="F224" s="13">
        <f t="shared" si="28"/>
        <v>478507111.10250485</v>
      </c>
      <c r="G224">
        <v>223</v>
      </c>
      <c r="H224" s="13">
        <f t="shared" si="29"/>
        <v>1277.8453840090096</v>
      </c>
      <c r="I224" s="13">
        <f t="shared" si="24"/>
        <v>478507116.83275318</v>
      </c>
      <c r="J224" s="13">
        <f t="shared" si="30"/>
        <v>478507304.51521641</v>
      </c>
      <c r="K224" s="13">
        <f t="shared" si="31"/>
        <v>478507111.08051777</v>
      </c>
      <c r="L224" s="13">
        <f t="shared" si="25"/>
        <v>587.84036515637104</v>
      </c>
      <c r="M224" s="13">
        <f t="shared" si="26"/>
        <v>478507113.71657324</v>
      </c>
      <c r="N224" s="13">
        <f t="shared" si="27"/>
        <v>478507304.51521641</v>
      </c>
    </row>
    <row r="225" spans="6:14" x14ac:dyDescent="0.2">
      <c r="F225" s="13">
        <f t="shared" si="28"/>
        <v>478507111.10250485</v>
      </c>
      <c r="G225">
        <v>224</v>
      </c>
      <c r="H225" s="13">
        <f t="shared" si="29"/>
        <v>1277.8453840090096</v>
      </c>
      <c r="I225" s="13">
        <f t="shared" si="24"/>
        <v>478507116.80717176</v>
      </c>
      <c r="J225" s="13">
        <f t="shared" si="30"/>
        <v>478507304.51521641</v>
      </c>
      <c r="K225" s="13">
        <f t="shared" si="31"/>
        <v>478507111.08051777</v>
      </c>
      <c r="L225" s="13">
        <f t="shared" si="25"/>
        <v>587.84036515637104</v>
      </c>
      <c r="M225" s="13">
        <f t="shared" si="26"/>
        <v>478507113.70480514</v>
      </c>
      <c r="N225" s="13">
        <f t="shared" si="27"/>
        <v>478507304.51521641</v>
      </c>
    </row>
    <row r="226" spans="6:14" x14ac:dyDescent="0.2">
      <c r="F226" s="13">
        <f t="shared" si="28"/>
        <v>478507111.10250485</v>
      </c>
      <c r="G226">
        <v>225</v>
      </c>
      <c r="H226" s="13">
        <f t="shared" si="29"/>
        <v>1277.8453840090096</v>
      </c>
      <c r="I226" s="13">
        <f t="shared" si="24"/>
        <v>478507116.78181767</v>
      </c>
      <c r="J226" s="13">
        <f t="shared" si="30"/>
        <v>478507304.51521641</v>
      </c>
      <c r="K226" s="13">
        <f t="shared" si="31"/>
        <v>478507111.08051777</v>
      </c>
      <c r="L226" s="13">
        <f t="shared" si="25"/>
        <v>587.84036515637104</v>
      </c>
      <c r="M226" s="13">
        <f t="shared" si="26"/>
        <v>478507113.69314164</v>
      </c>
      <c r="N226" s="13">
        <f t="shared" si="27"/>
        <v>478507304.51521641</v>
      </c>
    </row>
    <row r="227" spans="6:14" x14ac:dyDescent="0.2">
      <c r="F227" s="13">
        <f t="shared" si="28"/>
        <v>478507111.10250485</v>
      </c>
      <c r="G227">
        <v>226</v>
      </c>
      <c r="H227" s="13">
        <f t="shared" si="29"/>
        <v>1277.8453840090096</v>
      </c>
      <c r="I227" s="13">
        <f t="shared" si="24"/>
        <v>478507116.75668794</v>
      </c>
      <c r="J227" s="13">
        <f t="shared" si="30"/>
        <v>478507304.51521641</v>
      </c>
      <c r="K227" s="13">
        <f t="shared" si="31"/>
        <v>478507111.08051777</v>
      </c>
      <c r="L227" s="13">
        <f t="shared" si="25"/>
        <v>587.84036515637104</v>
      </c>
      <c r="M227" s="13">
        <f t="shared" si="26"/>
        <v>478507113.68158132</v>
      </c>
      <c r="N227" s="13">
        <f t="shared" si="27"/>
        <v>478507304.51521641</v>
      </c>
    </row>
    <row r="228" spans="6:14" x14ac:dyDescent="0.2">
      <c r="F228" s="13">
        <f t="shared" si="28"/>
        <v>478507111.10250485</v>
      </c>
      <c r="G228">
        <v>227</v>
      </c>
      <c r="H228" s="13">
        <f t="shared" si="29"/>
        <v>1277.8453840090096</v>
      </c>
      <c r="I228" s="13">
        <f t="shared" si="24"/>
        <v>478507116.73177969</v>
      </c>
      <c r="J228" s="13">
        <f t="shared" si="30"/>
        <v>478507304.51521641</v>
      </c>
      <c r="K228" s="13">
        <f t="shared" si="31"/>
        <v>478507111.08051777</v>
      </c>
      <c r="L228" s="13">
        <f t="shared" si="25"/>
        <v>587.84036515637104</v>
      </c>
      <c r="M228" s="13">
        <f t="shared" si="26"/>
        <v>478507113.67012292</v>
      </c>
      <c r="N228" s="13">
        <f t="shared" si="27"/>
        <v>478507304.51521641</v>
      </c>
    </row>
    <row r="229" spans="6:14" x14ac:dyDescent="0.2">
      <c r="F229" s="13">
        <f t="shared" si="28"/>
        <v>478507111.10250485</v>
      </c>
      <c r="G229">
        <v>228</v>
      </c>
      <c r="H229" s="13">
        <f t="shared" si="29"/>
        <v>1277.8453840090096</v>
      </c>
      <c r="I229" s="13">
        <f t="shared" si="24"/>
        <v>478507116.70708984</v>
      </c>
      <c r="J229" s="13">
        <f t="shared" si="30"/>
        <v>478507304.51521641</v>
      </c>
      <c r="K229" s="13">
        <f t="shared" si="31"/>
        <v>478507111.08051777</v>
      </c>
      <c r="L229" s="13">
        <f t="shared" si="25"/>
        <v>587.84036515637104</v>
      </c>
      <c r="M229" s="13">
        <f t="shared" si="26"/>
        <v>478507113.65876496</v>
      </c>
      <c r="N229" s="13">
        <f t="shared" si="27"/>
        <v>478507304.51521641</v>
      </c>
    </row>
    <row r="230" spans="6:14" x14ac:dyDescent="0.2">
      <c r="F230" s="13">
        <f t="shared" si="28"/>
        <v>478507111.10250485</v>
      </c>
      <c r="G230">
        <v>229</v>
      </c>
      <c r="H230" s="13">
        <f t="shared" si="29"/>
        <v>1277.8453840090096</v>
      </c>
      <c r="I230" s="13">
        <f t="shared" si="24"/>
        <v>478507116.6826157</v>
      </c>
      <c r="J230" s="13">
        <f t="shared" si="30"/>
        <v>478507304.51521641</v>
      </c>
      <c r="K230" s="13">
        <f t="shared" si="31"/>
        <v>478507111.08051777</v>
      </c>
      <c r="L230" s="13">
        <f t="shared" si="25"/>
        <v>587.84036515637104</v>
      </c>
      <c r="M230" s="13">
        <f t="shared" si="26"/>
        <v>478507113.64750624</v>
      </c>
      <c r="N230" s="13">
        <f t="shared" si="27"/>
        <v>478507304.51521641</v>
      </c>
    </row>
    <row r="231" spans="6:14" x14ac:dyDescent="0.2">
      <c r="F231" s="13">
        <f t="shared" si="28"/>
        <v>478507111.10250485</v>
      </c>
      <c r="G231">
        <v>230</v>
      </c>
      <c r="H231" s="13">
        <f t="shared" si="29"/>
        <v>1277.8453840090096</v>
      </c>
      <c r="I231" s="13">
        <f t="shared" si="24"/>
        <v>478507116.65835434</v>
      </c>
      <c r="J231" s="13">
        <f t="shared" si="30"/>
        <v>478507304.51521641</v>
      </c>
      <c r="K231" s="13">
        <f t="shared" si="31"/>
        <v>478507111.08051777</v>
      </c>
      <c r="L231" s="13">
        <f t="shared" si="25"/>
        <v>587.84036515637104</v>
      </c>
      <c r="M231" s="13">
        <f t="shared" si="26"/>
        <v>478507113.63634545</v>
      </c>
      <c r="N231" s="13">
        <f t="shared" si="27"/>
        <v>478507304.51521641</v>
      </c>
    </row>
    <row r="232" spans="6:14" x14ac:dyDescent="0.2">
      <c r="F232" s="13">
        <f t="shared" si="28"/>
        <v>478507111.10250485</v>
      </c>
      <c r="G232">
        <v>231</v>
      </c>
      <c r="H232" s="13">
        <f t="shared" si="29"/>
        <v>1277.8453840090096</v>
      </c>
      <c r="I232" s="13">
        <f t="shared" si="24"/>
        <v>478507116.63430303</v>
      </c>
      <c r="J232" s="13">
        <f t="shared" si="30"/>
        <v>478507304.51521641</v>
      </c>
      <c r="K232" s="13">
        <f t="shared" si="31"/>
        <v>478507111.08051777</v>
      </c>
      <c r="L232" s="13">
        <f t="shared" si="25"/>
        <v>587.84036515637104</v>
      </c>
      <c r="M232" s="13">
        <f t="shared" si="26"/>
        <v>478507113.62528127</v>
      </c>
      <c r="N232" s="13">
        <f t="shared" si="27"/>
        <v>478507304.51521641</v>
      </c>
    </row>
    <row r="233" spans="6:14" x14ac:dyDescent="0.2">
      <c r="F233" s="13">
        <f t="shared" si="28"/>
        <v>478507111.10250485</v>
      </c>
      <c r="G233">
        <v>232</v>
      </c>
      <c r="H233" s="13">
        <f t="shared" si="29"/>
        <v>1277.8453840090096</v>
      </c>
      <c r="I233" s="13">
        <f t="shared" si="24"/>
        <v>478507116.61045909</v>
      </c>
      <c r="J233" s="13">
        <f t="shared" si="30"/>
        <v>478507304.51521641</v>
      </c>
      <c r="K233" s="13">
        <f t="shared" si="31"/>
        <v>478507111.08051777</v>
      </c>
      <c r="L233" s="13">
        <f t="shared" si="25"/>
        <v>587.84036515637104</v>
      </c>
      <c r="M233" s="13">
        <f t="shared" si="26"/>
        <v>478507113.61431247</v>
      </c>
      <c r="N233" s="13">
        <f t="shared" si="27"/>
        <v>478507304.51521641</v>
      </c>
    </row>
    <row r="234" spans="6:14" x14ac:dyDescent="0.2">
      <c r="F234" s="13">
        <f t="shared" si="28"/>
        <v>478507111.10250485</v>
      </c>
      <c r="G234">
        <v>233</v>
      </c>
      <c r="H234" s="13">
        <f t="shared" si="29"/>
        <v>1277.8453840090096</v>
      </c>
      <c r="I234" s="13">
        <f t="shared" si="24"/>
        <v>478507116.58681983</v>
      </c>
      <c r="J234" s="13">
        <f t="shared" si="30"/>
        <v>478507304.51521641</v>
      </c>
      <c r="K234" s="13">
        <f t="shared" si="31"/>
        <v>478507111.08051777</v>
      </c>
      <c r="L234" s="13">
        <f t="shared" si="25"/>
        <v>587.84036515637104</v>
      </c>
      <c r="M234" s="13">
        <f t="shared" si="26"/>
        <v>478507113.60343778</v>
      </c>
      <c r="N234" s="13">
        <f t="shared" si="27"/>
        <v>478507304.51521641</v>
      </c>
    </row>
    <row r="235" spans="6:14" x14ac:dyDescent="0.2">
      <c r="F235" s="13">
        <f t="shared" si="28"/>
        <v>478507111.10250485</v>
      </c>
      <c r="G235">
        <v>234</v>
      </c>
      <c r="H235" s="13">
        <f t="shared" si="29"/>
        <v>1277.8453840090096</v>
      </c>
      <c r="I235" s="13">
        <f t="shared" si="24"/>
        <v>478507116.56338257</v>
      </c>
      <c r="J235" s="13">
        <f t="shared" si="30"/>
        <v>478507304.51521641</v>
      </c>
      <c r="K235" s="13">
        <f t="shared" si="31"/>
        <v>478507111.08051777</v>
      </c>
      <c r="L235" s="13">
        <f t="shared" si="25"/>
        <v>587.84036515637104</v>
      </c>
      <c r="M235" s="13">
        <f t="shared" si="26"/>
        <v>478507113.59265608</v>
      </c>
      <c r="N235" s="13">
        <f t="shared" si="27"/>
        <v>478507304.51521641</v>
      </c>
    </row>
    <row r="236" spans="6:14" x14ac:dyDescent="0.2">
      <c r="F236" s="13">
        <f t="shared" si="28"/>
        <v>478507111.10250485</v>
      </c>
      <c r="G236">
        <v>235</v>
      </c>
      <c r="H236" s="13">
        <f t="shared" si="29"/>
        <v>1277.8453840090096</v>
      </c>
      <c r="I236" s="13">
        <f t="shared" si="24"/>
        <v>478507116.5401448</v>
      </c>
      <c r="J236" s="13">
        <f t="shared" si="30"/>
        <v>478507304.51521641</v>
      </c>
      <c r="K236" s="13">
        <f t="shared" si="31"/>
        <v>478507111.08051777</v>
      </c>
      <c r="L236" s="13">
        <f t="shared" si="25"/>
        <v>587.84036515637104</v>
      </c>
      <c r="M236" s="13">
        <f t="shared" si="26"/>
        <v>478507113.5819661</v>
      </c>
      <c r="N236" s="13">
        <f t="shared" si="27"/>
        <v>478507304.51521641</v>
      </c>
    </row>
    <row r="237" spans="6:14" x14ac:dyDescent="0.2">
      <c r="F237" s="13">
        <f t="shared" si="28"/>
        <v>478507111.10250485</v>
      </c>
      <c r="G237">
        <v>236</v>
      </c>
      <c r="H237" s="13">
        <f t="shared" si="29"/>
        <v>1277.8453840090096</v>
      </c>
      <c r="I237" s="13">
        <f t="shared" si="24"/>
        <v>478507116.51710391</v>
      </c>
      <c r="J237" s="13">
        <f t="shared" si="30"/>
        <v>478507304.51521641</v>
      </c>
      <c r="K237" s="13">
        <f t="shared" si="31"/>
        <v>478507111.08051777</v>
      </c>
      <c r="L237" s="13">
        <f t="shared" si="25"/>
        <v>587.84036515637104</v>
      </c>
      <c r="M237" s="13">
        <f t="shared" si="26"/>
        <v>478507113.57136679</v>
      </c>
      <c r="N237" s="13">
        <f t="shared" si="27"/>
        <v>478507304.51521641</v>
      </c>
    </row>
    <row r="238" spans="6:14" x14ac:dyDescent="0.2">
      <c r="F238" s="13">
        <f t="shared" si="28"/>
        <v>478507111.10250485</v>
      </c>
      <c r="G238">
        <v>237</v>
      </c>
      <c r="H238" s="13">
        <f t="shared" si="29"/>
        <v>1277.8453840090096</v>
      </c>
      <c r="I238" s="13">
        <f t="shared" si="24"/>
        <v>478507116.49425751</v>
      </c>
      <c r="J238" s="13">
        <f t="shared" si="30"/>
        <v>478507304.51521641</v>
      </c>
      <c r="K238" s="13">
        <f t="shared" si="31"/>
        <v>478507111.08051777</v>
      </c>
      <c r="L238" s="13">
        <f t="shared" si="25"/>
        <v>587.84036515637104</v>
      </c>
      <c r="M238" s="13">
        <f t="shared" si="26"/>
        <v>478507113.56085688</v>
      </c>
      <c r="N238" s="13">
        <f t="shared" si="27"/>
        <v>478507304.51521641</v>
      </c>
    </row>
    <row r="239" spans="6:14" x14ac:dyDescent="0.2">
      <c r="F239" s="13">
        <f t="shared" si="28"/>
        <v>478507111.10250485</v>
      </c>
      <c r="G239">
        <v>238</v>
      </c>
      <c r="H239" s="13">
        <f t="shared" si="29"/>
        <v>1277.8453840090096</v>
      </c>
      <c r="I239" s="13">
        <f t="shared" si="24"/>
        <v>478507116.4716031</v>
      </c>
      <c r="J239" s="13">
        <f t="shared" si="30"/>
        <v>478507304.51521641</v>
      </c>
      <c r="K239" s="13">
        <f t="shared" si="31"/>
        <v>478507111.08051777</v>
      </c>
      <c r="L239" s="13">
        <f t="shared" si="25"/>
        <v>587.84036515637104</v>
      </c>
      <c r="M239" s="13">
        <f t="shared" si="26"/>
        <v>478507113.55043525</v>
      </c>
      <c r="N239" s="13">
        <f t="shared" si="27"/>
        <v>478507304.51521641</v>
      </c>
    </row>
    <row r="240" spans="6:14" x14ac:dyDescent="0.2">
      <c r="F240" s="13">
        <f t="shared" si="28"/>
        <v>478507111.10250485</v>
      </c>
      <c r="G240">
        <v>239</v>
      </c>
      <c r="H240" s="13">
        <f t="shared" si="29"/>
        <v>1277.8453840090096</v>
      </c>
      <c r="I240" s="13">
        <f t="shared" si="24"/>
        <v>478507116.44913828</v>
      </c>
      <c r="J240" s="13">
        <f t="shared" si="30"/>
        <v>478507304.51521641</v>
      </c>
      <c r="K240" s="13">
        <f t="shared" si="31"/>
        <v>478507111.08051777</v>
      </c>
      <c r="L240" s="13">
        <f t="shared" si="25"/>
        <v>587.84036515637104</v>
      </c>
      <c r="M240" s="13">
        <f t="shared" si="26"/>
        <v>478507113.54010087</v>
      </c>
      <c r="N240" s="13">
        <f t="shared" si="27"/>
        <v>478507304.51521641</v>
      </c>
    </row>
    <row r="241" spans="6:14" x14ac:dyDescent="0.2">
      <c r="F241" s="13">
        <f t="shared" si="28"/>
        <v>478507111.10250485</v>
      </c>
      <c r="G241">
        <v>240</v>
      </c>
      <c r="H241" s="13">
        <f t="shared" si="29"/>
        <v>1277.8453840090096</v>
      </c>
      <c r="I241" s="13">
        <f t="shared" si="24"/>
        <v>478507116.42686063</v>
      </c>
      <c r="J241" s="13">
        <f t="shared" si="30"/>
        <v>478507304.51521641</v>
      </c>
      <c r="K241" s="13">
        <f t="shared" si="31"/>
        <v>478507111.08051777</v>
      </c>
      <c r="L241" s="13">
        <f t="shared" si="25"/>
        <v>587.84036515637104</v>
      </c>
      <c r="M241" s="13">
        <f t="shared" si="26"/>
        <v>478507113.52985263</v>
      </c>
      <c r="N241" s="13">
        <f t="shared" si="27"/>
        <v>478507304.51521641</v>
      </c>
    </row>
    <row r="242" spans="6:14" x14ac:dyDescent="0.2">
      <c r="F242" s="13">
        <f t="shared" si="28"/>
        <v>478507111.10250485</v>
      </c>
      <c r="G242">
        <v>241</v>
      </c>
      <c r="H242" s="13">
        <f t="shared" si="29"/>
        <v>1277.8453840090096</v>
      </c>
      <c r="I242" s="13">
        <f t="shared" si="24"/>
        <v>478507116.40476787</v>
      </c>
      <c r="J242" s="13">
        <f t="shared" si="30"/>
        <v>478507304.51521641</v>
      </c>
      <c r="K242" s="13">
        <f t="shared" si="31"/>
        <v>478507111.08051777</v>
      </c>
      <c r="L242" s="13">
        <f t="shared" si="25"/>
        <v>587.84036515637104</v>
      </c>
      <c r="M242" s="13">
        <f t="shared" si="26"/>
        <v>478507113.51968938</v>
      </c>
      <c r="N242" s="13">
        <f t="shared" si="27"/>
        <v>478507304.51521641</v>
      </c>
    </row>
    <row r="243" spans="6:14" x14ac:dyDescent="0.2">
      <c r="F243" s="13">
        <f t="shared" si="28"/>
        <v>478507111.10250485</v>
      </c>
      <c r="G243">
        <v>242</v>
      </c>
      <c r="H243" s="13">
        <f t="shared" si="29"/>
        <v>1277.8453840090096</v>
      </c>
      <c r="I243" s="13">
        <f t="shared" si="24"/>
        <v>478507116.38285768</v>
      </c>
      <c r="J243" s="13">
        <f t="shared" si="30"/>
        <v>478507304.51521641</v>
      </c>
      <c r="K243" s="13">
        <f t="shared" si="31"/>
        <v>478507111.08051777</v>
      </c>
      <c r="L243" s="13">
        <f t="shared" si="25"/>
        <v>587.84036515637104</v>
      </c>
      <c r="M243" s="13">
        <f t="shared" si="26"/>
        <v>478507113.50961018</v>
      </c>
      <c r="N243" s="13">
        <f t="shared" si="27"/>
        <v>478507304.51521641</v>
      </c>
    </row>
    <row r="244" spans="6:14" x14ac:dyDescent="0.2">
      <c r="F244" s="13">
        <f t="shared" si="28"/>
        <v>478507111.10250485</v>
      </c>
      <c r="G244">
        <v>243</v>
      </c>
      <c r="H244" s="13">
        <f t="shared" si="29"/>
        <v>1277.8453840090096</v>
      </c>
      <c r="I244" s="13">
        <f t="shared" si="24"/>
        <v>478507116.36112785</v>
      </c>
      <c r="J244" s="13">
        <f t="shared" si="30"/>
        <v>478507304.51521641</v>
      </c>
      <c r="K244" s="13">
        <f t="shared" si="31"/>
        <v>478507111.08051777</v>
      </c>
      <c r="L244" s="13">
        <f t="shared" si="25"/>
        <v>587.84036515637104</v>
      </c>
      <c r="M244" s="13">
        <f t="shared" si="26"/>
        <v>478507113.49961394</v>
      </c>
      <c r="N244" s="13">
        <f t="shared" si="27"/>
        <v>478507304.51521641</v>
      </c>
    </row>
    <row r="245" spans="6:14" x14ac:dyDescent="0.2">
      <c r="F245" s="13">
        <f t="shared" si="28"/>
        <v>478507111.10250485</v>
      </c>
      <c r="G245">
        <v>244</v>
      </c>
      <c r="H245" s="13">
        <f t="shared" si="29"/>
        <v>1277.8453840090096</v>
      </c>
      <c r="I245" s="13">
        <f t="shared" si="24"/>
        <v>478507116.33957613</v>
      </c>
      <c r="J245" s="13">
        <f t="shared" si="30"/>
        <v>478507304.51521641</v>
      </c>
      <c r="K245" s="13">
        <f t="shared" si="31"/>
        <v>478507111.08051777</v>
      </c>
      <c r="L245" s="13">
        <f t="shared" si="25"/>
        <v>587.84036515637104</v>
      </c>
      <c r="M245" s="13">
        <f t="shared" si="26"/>
        <v>478507113.4896996</v>
      </c>
      <c r="N245" s="13">
        <f t="shared" si="27"/>
        <v>478507304.51521641</v>
      </c>
    </row>
    <row r="246" spans="6:14" x14ac:dyDescent="0.2">
      <c r="F246" s="13">
        <f t="shared" si="28"/>
        <v>478507111.10250485</v>
      </c>
      <c r="G246">
        <v>245</v>
      </c>
      <c r="H246" s="13">
        <f t="shared" si="29"/>
        <v>1277.8453840090096</v>
      </c>
      <c r="I246" s="13">
        <f t="shared" si="24"/>
        <v>478507116.31820029</v>
      </c>
      <c r="J246" s="13">
        <f t="shared" si="30"/>
        <v>478507304.51521641</v>
      </c>
      <c r="K246" s="13">
        <f t="shared" si="31"/>
        <v>478507111.08051777</v>
      </c>
      <c r="L246" s="13">
        <f t="shared" si="25"/>
        <v>587.84036515637104</v>
      </c>
      <c r="M246" s="13">
        <f t="shared" si="26"/>
        <v>478507113.47986621</v>
      </c>
      <c r="N246" s="13">
        <f t="shared" si="27"/>
        <v>478507304.51521641</v>
      </c>
    </row>
    <row r="247" spans="6:14" x14ac:dyDescent="0.2">
      <c r="F247" s="13">
        <f t="shared" si="28"/>
        <v>478507111.10250485</v>
      </c>
      <c r="G247">
        <v>246</v>
      </c>
      <c r="H247" s="13">
        <f t="shared" si="29"/>
        <v>1277.8453840090096</v>
      </c>
      <c r="I247" s="13">
        <f t="shared" si="24"/>
        <v>478507116.29699826</v>
      </c>
      <c r="J247" s="13">
        <f t="shared" si="30"/>
        <v>478507304.51521641</v>
      </c>
      <c r="K247" s="13">
        <f t="shared" si="31"/>
        <v>478507111.08051777</v>
      </c>
      <c r="L247" s="13">
        <f t="shared" si="25"/>
        <v>587.84036515637104</v>
      </c>
      <c r="M247" s="13">
        <f t="shared" si="26"/>
        <v>478507113.47011274</v>
      </c>
      <c r="N247" s="13">
        <f t="shared" si="27"/>
        <v>478507304.51521641</v>
      </c>
    </row>
    <row r="248" spans="6:14" x14ac:dyDescent="0.2">
      <c r="F248" s="13">
        <f t="shared" si="28"/>
        <v>478507111.10250485</v>
      </c>
      <c r="G248">
        <v>247</v>
      </c>
      <c r="H248" s="13">
        <f t="shared" si="29"/>
        <v>1277.8453840090096</v>
      </c>
      <c r="I248" s="13">
        <f t="shared" si="24"/>
        <v>478507116.27596796</v>
      </c>
      <c r="J248" s="13">
        <f t="shared" si="30"/>
        <v>478507304.51521641</v>
      </c>
      <c r="K248" s="13">
        <f t="shared" si="31"/>
        <v>478507111.08051777</v>
      </c>
      <c r="L248" s="13">
        <f t="shared" si="25"/>
        <v>587.84036515637104</v>
      </c>
      <c r="M248" s="13">
        <f t="shared" si="26"/>
        <v>478507113.46043825</v>
      </c>
      <c r="N248" s="13">
        <f t="shared" si="27"/>
        <v>478507304.51521641</v>
      </c>
    </row>
    <row r="249" spans="6:14" x14ac:dyDescent="0.2">
      <c r="F249" s="13">
        <f t="shared" si="28"/>
        <v>478507111.10250485</v>
      </c>
      <c r="G249">
        <v>248</v>
      </c>
      <c r="H249" s="13">
        <f t="shared" si="29"/>
        <v>1277.8453840090096</v>
      </c>
      <c r="I249" s="13">
        <f t="shared" si="24"/>
        <v>478507116.25510722</v>
      </c>
      <c r="J249" s="13">
        <f t="shared" si="30"/>
        <v>478507304.51521641</v>
      </c>
      <c r="K249" s="13">
        <f t="shared" si="31"/>
        <v>478507111.08051777</v>
      </c>
      <c r="L249" s="13">
        <f t="shared" si="25"/>
        <v>587.84036515637104</v>
      </c>
      <c r="M249" s="13">
        <f t="shared" si="26"/>
        <v>478507113.45084184</v>
      </c>
      <c r="N249" s="13">
        <f t="shared" si="27"/>
        <v>478507304.51521641</v>
      </c>
    </row>
    <row r="250" spans="6:14" x14ac:dyDescent="0.2">
      <c r="F250" s="13">
        <f t="shared" si="28"/>
        <v>478507111.10250485</v>
      </c>
      <c r="G250">
        <v>249</v>
      </c>
      <c r="H250" s="13">
        <f t="shared" si="29"/>
        <v>1277.8453840090096</v>
      </c>
      <c r="I250" s="13">
        <f t="shared" si="24"/>
        <v>478507116.23441404</v>
      </c>
      <c r="J250" s="13">
        <f t="shared" si="30"/>
        <v>478507304.51521641</v>
      </c>
      <c r="K250" s="13">
        <f t="shared" si="31"/>
        <v>478507111.08051777</v>
      </c>
      <c r="L250" s="13">
        <f t="shared" si="25"/>
        <v>587.84036515637104</v>
      </c>
      <c r="M250" s="13">
        <f t="shared" si="26"/>
        <v>478507113.44132245</v>
      </c>
      <c r="N250" s="13">
        <f t="shared" si="27"/>
        <v>478507304.51521641</v>
      </c>
    </row>
    <row r="251" spans="6:14" x14ac:dyDescent="0.2">
      <c r="F251" s="13">
        <f t="shared" si="28"/>
        <v>478507111.10250485</v>
      </c>
      <c r="G251">
        <v>250</v>
      </c>
      <c r="H251" s="13">
        <f t="shared" si="29"/>
        <v>1277.8453840090096</v>
      </c>
      <c r="I251" s="13">
        <f t="shared" si="24"/>
        <v>478507116.21388638</v>
      </c>
      <c r="J251" s="13">
        <f t="shared" si="30"/>
        <v>478507304.51521641</v>
      </c>
      <c r="K251" s="13">
        <f t="shared" si="31"/>
        <v>478507111.08051777</v>
      </c>
      <c r="L251" s="13">
        <f t="shared" si="25"/>
        <v>587.84036515637104</v>
      </c>
      <c r="M251" s="13">
        <f t="shared" si="26"/>
        <v>478507113.43187922</v>
      </c>
      <c r="N251" s="13">
        <f t="shared" si="27"/>
        <v>478507304.51521641</v>
      </c>
    </row>
    <row r="252" spans="6:14" x14ac:dyDescent="0.2">
      <c r="F252" s="13">
        <f t="shared" si="28"/>
        <v>478507111.10250485</v>
      </c>
      <c r="G252">
        <v>251</v>
      </c>
      <c r="H252" s="13">
        <f t="shared" si="29"/>
        <v>1277.8453840090096</v>
      </c>
      <c r="I252" s="13">
        <f t="shared" si="24"/>
        <v>478507116.19352233</v>
      </c>
      <c r="J252" s="13">
        <f t="shared" si="30"/>
        <v>478507304.51521641</v>
      </c>
      <c r="K252" s="13">
        <f t="shared" si="31"/>
        <v>478507111.08051777</v>
      </c>
      <c r="L252" s="13">
        <f t="shared" si="25"/>
        <v>587.84036515637104</v>
      </c>
      <c r="M252" s="13">
        <f t="shared" si="26"/>
        <v>478507113.42251128</v>
      </c>
      <c r="N252" s="13">
        <f t="shared" si="27"/>
        <v>478507304.51521641</v>
      </c>
    </row>
    <row r="253" spans="6:14" x14ac:dyDescent="0.2">
      <c r="F253" s="13">
        <f t="shared" si="28"/>
        <v>478507111.10250485</v>
      </c>
      <c r="G253">
        <v>252</v>
      </c>
      <c r="H253" s="13">
        <f t="shared" si="29"/>
        <v>1277.8453840090096</v>
      </c>
      <c r="I253" s="13">
        <f t="shared" si="24"/>
        <v>478507116.17331988</v>
      </c>
      <c r="J253" s="13">
        <f t="shared" si="30"/>
        <v>478507304.51521641</v>
      </c>
      <c r="K253" s="13">
        <f t="shared" si="31"/>
        <v>478507111.08051777</v>
      </c>
      <c r="L253" s="13">
        <f t="shared" si="25"/>
        <v>587.84036515637104</v>
      </c>
      <c r="M253" s="13">
        <f t="shared" si="26"/>
        <v>478507113.4132176</v>
      </c>
      <c r="N253" s="13">
        <f t="shared" si="27"/>
        <v>478507304.51521641</v>
      </c>
    </row>
    <row r="254" spans="6:14" x14ac:dyDescent="0.2">
      <c r="F254" s="13">
        <f t="shared" si="28"/>
        <v>478507111.10250485</v>
      </c>
      <c r="G254">
        <v>253</v>
      </c>
      <c r="H254" s="13">
        <f t="shared" si="29"/>
        <v>1277.8453840090096</v>
      </c>
      <c r="I254" s="13">
        <f t="shared" si="24"/>
        <v>478507116.1532771</v>
      </c>
      <c r="J254" s="13">
        <f t="shared" si="30"/>
        <v>478507304.51521641</v>
      </c>
      <c r="K254" s="13">
        <f t="shared" si="31"/>
        <v>478507111.08051777</v>
      </c>
      <c r="L254" s="13">
        <f t="shared" si="25"/>
        <v>587.84036515637104</v>
      </c>
      <c r="M254" s="13">
        <f t="shared" si="26"/>
        <v>478507113.40399748</v>
      </c>
      <c r="N254" s="13">
        <f t="shared" si="27"/>
        <v>478507304.51521641</v>
      </c>
    </row>
    <row r="255" spans="6:14" x14ac:dyDescent="0.2">
      <c r="F255" s="13">
        <f t="shared" si="28"/>
        <v>478507111.10250485</v>
      </c>
      <c r="G255">
        <v>254</v>
      </c>
      <c r="H255" s="13">
        <f t="shared" si="29"/>
        <v>1277.8453840090096</v>
      </c>
      <c r="I255" s="13">
        <f t="shared" si="24"/>
        <v>478507116.13339221</v>
      </c>
      <c r="J255" s="13">
        <f t="shared" si="30"/>
        <v>478507304.51521641</v>
      </c>
      <c r="K255" s="13">
        <f t="shared" si="31"/>
        <v>478507111.08051777</v>
      </c>
      <c r="L255" s="13">
        <f t="shared" si="25"/>
        <v>587.84036515637104</v>
      </c>
      <c r="M255" s="13">
        <f t="shared" si="26"/>
        <v>478507113.3948499</v>
      </c>
      <c r="N255" s="13">
        <f t="shared" si="27"/>
        <v>478507304.51521641</v>
      </c>
    </row>
    <row r="256" spans="6:14" x14ac:dyDescent="0.2">
      <c r="F256" s="13">
        <f t="shared" si="28"/>
        <v>478507111.10250485</v>
      </c>
      <c r="G256">
        <v>255</v>
      </c>
      <c r="H256" s="13">
        <f t="shared" si="29"/>
        <v>1277.8453840090096</v>
      </c>
      <c r="I256" s="13">
        <f t="shared" si="24"/>
        <v>478507116.1136632</v>
      </c>
      <c r="J256" s="13">
        <f t="shared" si="30"/>
        <v>478507304.51521641</v>
      </c>
      <c r="K256" s="13">
        <f t="shared" si="31"/>
        <v>478507111.08051777</v>
      </c>
      <c r="L256" s="13">
        <f t="shared" si="25"/>
        <v>587.84036515637104</v>
      </c>
      <c r="M256" s="13">
        <f t="shared" si="26"/>
        <v>478507113.38577408</v>
      </c>
      <c r="N256" s="13">
        <f t="shared" si="27"/>
        <v>478507304.51521641</v>
      </c>
    </row>
    <row r="257" spans="6:14" x14ac:dyDescent="0.2">
      <c r="F257" s="13">
        <f t="shared" si="28"/>
        <v>478507111.10250485</v>
      </c>
      <c r="G257">
        <v>256</v>
      </c>
      <c r="H257" s="13">
        <f t="shared" si="29"/>
        <v>1277.8453840090096</v>
      </c>
      <c r="I257" s="13">
        <f t="shared" si="24"/>
        <v>478507116.09408838</v>
      </c>
      <c r="J257" s="13">
        <f t="shared" si="30"/>
        <v>478507304.51521641</v>
      </c>
      <c r="K257" s="13">
        <f t="shared" si="31"/>
        <v>478507111.08051777</v>
      </c>
      <c r="L257" s="13">
        <f t="shared" si="25"/>
        <v>587.84036515637104</v>
      </c>
      <c r="M257" s="13">
        <f t="shared" si="26"/>
        <v>478507113.37676919</v>
      </c>
      <c r="N257" s="13">
        <f t="shared" si="27"/>
        <v>478507304.51521641</v>
      </c>
    </row>
    <row r="258" spans="6:14" x14ac:dyDescent="0.2">
      <c r="F258" s="13">
        <f t="shared" si="28"/>
        <v>478507111.10250485</v>
      </c>
      <c r="G258">
        <v>257</v>
      </c>
      <c r="H258" s="13">
        <f t="shared" si="29"/>
        <v>1277.8453840090096</v>
      </c>
      <c r="I258" s="13">
        <f t="shared" ref="I258:I321" si="32">H258/G258+F258</f>
        <v>478507116.0746659</v>
      </c>
      <c r="J258" s="13">
        <f t="shared" si="30"/>
        <v>478507304.51521641</v>
      </c>
      <c r="K258" s="13">
        <f t="shared" si="31"/>
        <v>478507111.08051777</v>
      </c>
      <c r="L258" s="13">
        <f t="shared" ref="L258:L321" si="33">$C$9+$C$10</f>
        <v>587.84036515637104</v>
      </c>
      <c r="M258" s="13">
        <f t="shared" ref="M258:M321" si="34">L258/G258+K258</f>
        <v>478507113.36783439</v>
      </c>
      <c r="N258" s="13">
        <f t="shared" ref="N258:N321" si="35">$C$16+$C$15+$C$12+$C$11</f>
        <v>478507304.51521641</v>
      </c>
    </row>
    <row r="259" spans="6:14" x14ac:dyDescent="0.2">
      <c r="F259" s="13">
        <f t="shared" ref="F259:F322" si="36">SUM($B$11:$B$15)</f>
        <v>478507111.10250485</v>
      </c>
      <c r="G259">
        <v>258</v>
      </c>
      <c r="H259" s="13">
        <f t="shared" ref="H259:H322" si="37">$B$9+$B$10</f>
        <v>1277.8453840090096</v>
      </c>
      <c r="I259" s="13">
        <f t="shared" si="32"/>
        <v>478507116.05539393</v>
      </c>
      <c r="J259" s="13">
        <f t="shared" ref="J259:J322" si="38">$B$16+$B$15+$B$12+$B$11</f>
        <v>478507304.51521641</v>
      </c>
      <c r="K259" s="13">
        <f t="shared" si="31"/>
        <v>478507111.08051777</v>
      </c>
      <c r="L259" s="13">
        <f t="shared" si="33"/>
        <v>587.84036515637104</v>
      </c>
      <c r="M259" s="13">
        <f t="shared" si="34"/>
        <v>478507113.35896879</v>
      </c>
      <c r="N259" s="13">
        <f t="shared" si="35"/>
        <v>478507304.51521641</v>
      </c>
    </row>
    <row r="260" spans="6:14" x14ac:dyDescent="0.2">
      <c r="F260" s="13">
        <f t="shared" si="36"/>
        <v>478507111.10250485</v>
      </c>
      <c r="G260">
        <v>259</v>
      </c>
      <c r="H260" s="13">
        <f t="shared" si="37"/>
        <v>1277.8453840090096</v>
      </c>
      <c r="I260" s="13">
        <f t="shared" si="32"/>
        <v>478507116.0362708</v>
      </c>
      <c r="J260" s="13">
        <f t="shared" si="38"/>
        <v>478507304.51521641</v>
      </c>
      <c r="K260" s="13">
        <f t="shared" ref="K260:K323" si="39">SUM($C$11:$C$12,$C$14:$C$15)</f>
        <v>478507111.08051777</v>
      </c>
      <c r="L260" s="13">
        <f t="shared" si="33"/>
        <v>587.84036515637104</v>
      </c>
      <c r="M260" s="13">
        <f t="shared" si="34"/>
        <v>478507113.35017169</v>
      </c>
      <c r="N260" s="13">
        <f t="shared" si="35"/>
        <v>478507304.51521641</v>
      </c>
    </row>
    <row r="261" spans="6:14" x14ac:dyDescent="0.2">
      <c r="F261" s="13">
        <f t="shared" si="36"/>
        <v>478507111.10250485</v>
      </c>
      <c r="G261">
        <v>260</v>
      </c>
      <c r="H261" s="13">
        <f t="shared" si="37"/>
        <v>1277.8453840090096</v>
      </c>
      <c r="I261" s="13">
        <f t="shared" si="32"/>
        <v>478507116.01729476</v>
      </c>
      <c r="J261" s="13">
        <f t="shared" si="38"/>
        <v>478507304.51521641</v>
      </c>
      <c r="K261" s="13">
        <f t="shared" si="39"/>
        <v>478507111.08051777</v>
      </c>
      <c r="L261" s="13">
        <f t="shared" si="33"/>
        <v>587.84036515637104</v>
      </c>
      <c r="M261" s="13">
        <f t="shared" si="34"/>
        <v>478507113.34144223</v>
      </c>
      <c r="N261" s="13">
        <f t="shared" si="35"/>
        <v>478507304.51521641</v>
      </c>
    </row>
    <row r="262" spans="6:14" x14ac:dyDescent="0.2">
      <c r="F262" s="13">
        <f t="shared" si="36"/>
        <v>478507111.10250485</v>
      </c>
      <c r="G262">
        <v>261</v>
      </c>
      <c r="H262" s="13">
        <f t="shared" si="37"/>
        <v>1277.8453840090096</v>
      </c>
      <c r="I262" s="13">
        <f t="shared" si="32"/>
        <v>478507115.99846417</v>
      </c>
      <c r="J262" s="13">
        <f t="shared" si="38"/>
        <v>478507304.51521641</v>
      </c>
      <c r="K262" s="13">
        <f t="shared" si="39"/>
        <v>478507111.08051777</v>
      </c>
      <c r="L262" s="13">
        <f t="shared" si="33"/>
        <v>587.84036515637104</v>
      </c>
      <c r="M262" s="13">
        <f t="shared" si="34"/>
        <v>478507113.33277971</v>
      </c>
      <c r="N262" s="13">
        <f t="shared" si="35"/>
        <v>478507304.51521641</v>
      </c>
    </row>
    <row r="263" spans="6:14" x14ac:dyDescent="0.2">
      <c r="F263" s="13">
        <f t="shared" si="36"/>
        <v>478507111.10250485</v>
      </c>
      <c r="G263">
        <v>262</v>
      </c>
      <c r="H263" s="13">
        <f t="shared" si="37"/>
        <v>1277.8453840090096</v>
      </c>
      <c r="I263" s="13">
        <f t="shared" si="32"/>
        <v>478507115.97977734</v>
      </c>
      <c r="J263" s="13">
        <f t="shared" si="38"/>
        <v>478507304.51521641</v>
      </c>
      <c r="K263" s="13">
        <f t="shared" si="39"/>
        <v>478507111.08051777</v>
      </c>
      <c r="L263" s="13">
        <f t="shared" si="33"/>
        <v>587.84036515637104</v>
      </c>
      <c r="M263" s="13">
        <f t="shared" si="34"/>
        <v>478507113.32418329</v>
      </c>
      <c r="N263" s="13">
        <f t="shared" si="35"/>
        <v>478507304.51521641</v>
      </c>
    </row>
    <row r="264" spans="6:14" x14ac:dyDescent="0.2">
      <c r="F264" s="13">
        <f t="shared" si="36"/>
        <v>478507111.10250485</v>
      </c>
      <c r="G264">
        <v>263</v>
      </c>
      <c r="H264" s="13">
        <f t="shared" si="37"/>
        <v>1277.8453840090096</v>
      </c>
      <c r="I264" s="13">
        <f t="shared" si="32"/>
        <v>478507115.96123254</v>
      </c>
      <c r="J264" s="13">
        <f t="shared" si="38"/>
        <v>478507304.51521641</v>
      </c>
      <c r="K264" s="13">
        <f t="shared" si="39"/>
        <v>478507111.08051777</v>
      </c>
      <c r="L264" s="13">
        <f t="shared" si="33"/>
        <v>587.84036515637104</v>
      </c>
      <c r="M264" s="13">
        <f t="shared" si="34"/>
        <v>478507113.31565225</v>
      </c>
      <c r="N264" s="13">
        <f t="shared" si="35"/>
        <v>478507304.51521641</v>
      </c>
    </row>
    <row r="265" spans="6:14" x14ac:dyDescent="0.2">
      <c r="F265" s="13">
        <f t="shared" si="36"/>
        <v>478507111.10250485</v>
      </c>
      <c r="G265">
        <v>264</v>
      </c>
      <c r="H265" s="13">
        <f t="shared" si="37"/>
        <v>1277.8453840090096</v>
      </c>
      <c r="I265" s="13">
        <f t="shared" si="32"/>
        <v>478507115.9428283</v>
      </c>
      <c r="J265" s="13">
        <f t="shared" si="38"/>
        <v>478507304.51521641</v>
      </c>
      <c r="K265" s="13">
        <f t="shared" si="39"/>
        <v>478507111.08051777</v>
      </c>
      <c r="L265" s="13">
        <f t="shared" si="33"/>
        <v>587.84036515637104</v>
      </c>
      <c r="M265" s="13">
        <f t="shared" si="34"/>
        <v>478507113.30718583</v>
      </c>
      <c r="N265" s="13">
        <f t="shared" si="35"/>
        <v>478507304.51521641</v>
      </c>
    </row>
    <row r="266" spans="6:14" x14ac:dyDescent="0.2">
      <c r="F266" s="13">
        <f t="shared" si="36"/>
        <v>478507111.10250485</v>
      </c>
      <c r="G266">
        <v>265</v>
      </c>
      <c r="H266" s="13">
        <f t="shared" si="37"/>
        <v>1277.8453840090096</v>
      </c>
      <c r="I266" s="13">
        <f t="shared" si="32"/>
        <v>478507115.92456293</v>
      </c>
      <c r="J266" s="13">
        <f t="shared" si="38"/>
        <v>478507304.51521641</v>
      </c>
      <c r="K266" s="13">
        <f t="shared" si="39"/>
        <v>478507111.08051777</v>
      </c>
      <c r="L266" s="13">
        <f t="shared" si="33"/>
        <v>587.84036515637104</v>
      </c>
      <c r="M266" s="13">
        <f t="shared" si="34"/>
        <v>478507113.2987833</v>
      </c>
      <c r="N266" s="13">
        <f t="shared" si="35"/>
        <v>478507304.51521641</v>
      </c>
    </row>
    <row r="267" spans="6:14" x14ac:dyDescent="0.2">
      <c r="F267" s="13">
        <f t="shared" si="36"/>
        <v>478507111.10250485</v>
      </c>
      <c r="G267">
        <v>266</v>
      </c>
      <c r="H267" s="13">
        <f t="shared" si="37"/>
        <v>1277.8453840090096</v>
      </c>
      <c r="I267" s="13">
        <f t="shared" si="32"/>
        <v>478507115.90643489</v>
      </c>
      <c r="J267" s="13">
        <f t="shared" si="38"/>
        <v>478507304.51521641</v>
      </c>
      <c r="K267" s="13">
        <f t="shared" si="39"/>
        <v>478507111.08051777</v>
      </c>
      <c r="L267" s="13">
        <f t="shared" si="33"/>
        <v>587.84036515637104</v>
      </c>
      <c r="M267" s="13">
        <f t="shared" si="34"/>
        <v>478507113.29044396</v>
      </c>
      <c r="N267" s="13">
        <f t="shared" si="35"/>
        <v>478507304.51521641</v>
      </c>
    </row>
    <row r="268" spans="6:14" x14ac:dyDescent="0.2">
      <c r="F268" s="13">
        <f t="shared" si="36"/>
        <v>478507111.10250485</v>
      </c>
      <c r="G268">
        <v>267</v>
      </c>
      <c r="H268" s="13">
        <f t="shared" si="37"/>
        <v>1277.8453840090096</v>
      </c>
      <c r="I268" s="13">
        <f t="shared" si="32"/>
        <v>478507115.88844264</v>
      </c>
      <c r="J268" s="13">
        <f t="shared" si="38"/>
        <v>478507304.51521641</v>
      </c>
      <c r="K268" s="13">
        <f t="shared" si="39"/>
        <v>478507111.08051777</v>
      </c>
      <c r="L268" s="13">
        <f t="shared" si="33"/>
        <v>587.84036515637104</v>
      </c>
      <c r="M268" s="13">
        <f t="shared" si="34"/>
        <v>478507113.28216708</v>
      </c>
      <c r="N268" s="13">
        <f t="shared" si="35"/>
        <v>478507304.51521641</v>
      </c>
    </row>
    <row r="269" spans="6:14" x14ac:dyDescent="0.2">
      <c r="F269" s="13">
        <f t="shared" si="36"/>
        <v>478507111.10250485</v>
      </c>
      <c r="G269">
        <v>268</v>
      </c>
      <c r="H269" s="13">
        <f t="shared" si="37"/>
        <v>1277.8453840090096</v>
      </c>
      <c r="I269" s="13">
        <f t="shared" si="32"/>
        <v>478507115.87058467</v>
      </c>
      <c r="J269" s="13">
        <f t="shared" si="38"/>
        <v>478507304.51521641</v>
      </c>
      <c r="K269" s="13">
        <f t="shared" si="39"/>
        <v>478507111.08051777</v>
      </c>
      <c r="L269" s="13">
        <f t="shared" si="33"/>
        <v>587.84036515637104</v>
      </c>
      <c r="M269" s="13">
        <f t="shared" si="34"/>
        <v>478507113.27395195</v>
      </c>
      <c r="N269" s="13">
        <f t="shared" si="35"/>
        <v>478507304.51521641</v>
      </c>
    </row>
    <row r="270" spans="6:14" x14ac:dyDescent="0.2">
      <c r="F270" s="13">
        <f t="shared" si="36"/>
        <v>478507111.10250485</v>
      </c>
      <c r="G270">
        <v>269</v>
      </c>
      <c r="H270" s="13">
        <f t="shared" si="37"/>
        <v>1277.8453840090096</v>
      </c>
      <c r="I270" s="13">
        <f t="shared" si="32"/>
        <v>478507115.85285944</v>
      </c>
      <c r="J270" s="13">
        <f t="shared" si="38"/>
        <v>478507304.51521641</v>
      </c>
      <c r="K270" s="13">
        <f t="shared" si="39"/>
        <v>478507111.08051777</v>
      </c>
      <c r="L270" s="13">
        <f t="shared" si="33"/>
        <v>587.84036515637104</v>
      </c>
      <c r="M270" s="13">
        <f t="shared" si="34"/>
        <v>478507113.26579791</v>
      </c>
      <c r="N270" s="13">
        <f t="shared" si="35"/>
        <v>478507304.51521641</v>
      </c>
    </row>
    <row r="271" spans="6:14" x14ac:dyDescent="0.2">
      <c r="F271" s="13">
        <f t="shared" si="36"/>
        <v>478507111.10250485</v>
      </c>
      <c r="G271">
        <v>270</v>
      </c>
      <c r="H271" s="13">
        <f t="shared" si="37"/>
        <v>1277.8453840090096</v>
      </c>
      <c r="I271" s="13">
        <f t="shared" si="32"/>
        <v>478507115.83526552</v>
      </c>
      <c r="J271" s="13">
        <f t="shared" si="38"/>
        <v>478507304.51521641</v>
      </c>
      <c r="K271" s="13">
        <f t="shared" si="39"/>
        <v>478507111.08051777</v>
      </c>
      <c r="L271" s="13">
        <f t="shared" si="33"/>
        <v>587.84036515637104</v>
      </c>
      <c r="M271" s="13">
        <f t="shared" si="34"/>
        <v>478507113.25770432</v>
      </c>
      <c r="N271" s="13">
        <f t="shared" si="35"/>
        <v>478507304.51521641</v>
      </c>
    </row>
    <row r="272" spans="6:14" x14ac:dyDescent="0.2">
      <c r="F272" s="13">
        <f t="shared" si="36"/>
        <v>478507111.10250485</v>
      </c>
      <c r="G272">
        <v>271</v>
      </c>
      <c r="H272" s="13">
        <f t="shared" si="37"/>
        <v>1277.8453840090096</v>
      </c>
      <c r="I272" s="13">
        <f t="shared" si="32"/>
        <v>478507115.81780148</v>
      </c>
      <c r="J272" s="13">
        <f t="shared" si="38"/>
        <v>478507304.51521641</v>
      </c>
      <c r="K272" s="13">
        <f t="shared" si="39"/>
        <v>478507111.08051777</v>
      </c>
      <c r="L272" s="13">
        <f t="shared" si="33"/>
        <v>587.84036515637104</v>
      </c>
      <c r="M272" s="13">
        <f t="shared" si="34"/>
        <v>478507113.24967039</v>
      </c>
      <c r="N272" s="13">
        <f t="shared" si="35"/>
        <v>478507304.51521641</v>
      </c>
    </row>
    <row r="273" spans="6:14" x14ac:dyDescent="0.2">
      <c r="F273" s="13">
        <f t="shared" si="36"/>
        <v>478507111.10250485</v>
      </c>
      <c r="G273">
        <v>272</v>
      </c>
      <c r="H273" s="13">
        <f t="shared" si="37"/>
        <v>1277.8453840090096</v>
      </c>
      <c r="I273" s="13">
        <f t="shared" si="32"/>
        <v>478507115.80046582</v>
      </c>
      <c r="J273" s="13">
        <f t="shared" si="38"/>
        <v>478507304.51521641</v>
      </c>
      <c r="K273" s="13">
        <f t="shared" si="39"/>
        <v>478507111.08051777</v>
      </c>
      <c r="L273" s="13">
        <f t="shared" si="33"/>
        <v>587.84036515637104</v>
      </c>
      <c r="M273" s="13">
        <f t="shared" si="34"/>
        <v>478507113.24169558</v>
      </c>
      <c r="N273" s="13">
        <f t="shared" si="35"/>
        <v>478507304.51521641</v>
      </c>
    </row>
    <row r="274" spans="6:14" x14ac:dyDescent="0.2">
      <c r="F274" s="13">
        <f t="shared" si="36"/>
        <v>478507111.10250485</v>
      </c>
      <c r="G274">
        <v>273</v>
      </c>
      <c r="H274" s="13">
        <f t="shared" si="37"/>
        <v>1277.8453840090096</v>
      </c>
      <c r="I274" s="13">
        <f t="shared" si="32"/>
        <v>478507115.78325719</v>
      </c>
      <c r="J274" s="13">
        <f t="shared" si="38"/>
        <v>478507304.51521641</v>
      </c>
      <c r="K274" s="13">
        <f t="shared" si="39"/>
        <v>478507111.08051777</v>
      </c>
      <c r="L274" s="13">
        <f t="shared" si="33"/>
        <v>587.84036515637104</v>
      </c>
      <c r="M274" s="13">
        <f t="shared" si="34"/>
        <v>478507113.23377919</v>
      </c>
      <c r="N274" s="13">
        <f t="shared" si="35"/>
        <v>478507304.51521641</v>
      </c>
    </row>
    <row r="275" spans="6:14" x14ac:dyDescent="0.2">
      <c r="F275" s="13">
        <f t="shared" si="36"/>
        <v>478507111.10250485</v>
      </c>
      <c r="G275">
        <v>274</v>
      </c>
      <c r="H275" s="13">
        <f t="shared" si="37"/>
        <v>1277.8453840090096</v>
      </c>
      <c r="I275" s="13">
        <f t="shared" si="32"/>
        <v>478507115.76617414</v>
      </c>
      <c r="J275" s="13">
        <f t="shared" si="38"/>
        <v>478507304.51521641</v>
      </c>
      <c r="K275" s="13">
        <f t="shared" si="39"/>
        <v>478507111.08051777</v>
      </c>
      <c r="L275" s="13">
        <f t="shared" si="33"/>
        <v>587.84036515637104</v>
      </c>
      <c r="M275" s="13">
        <f t="shared" si="34"/>
        <v>478507113.22592056</v>
      </c>
      <c r="N275" s="13">
        <f t="shared" si="35"/>
        <v>478507304.51521641</v>
      </c>
    </row>
    <row r="276" spans="6:14" x14ac:dyDescent="0.2">
      <c r="F276" s="13">
        <f t="shared" si="36"/>
        <v>478507111.10250485</v>
      </c>
      <c r="G276">
        <v>275</v>
      </c>
      <c r="H276" s="13">
        <f t="shared" si="37"/>
        <v>1277.8453840090096</v>
      </c>
      <c r="I276" s="13">
        <f t="shared" si="32"/>
        <v>478507115.74921536</v>
      </c>
      <c r="J276" s="13">
        <f t="shared" si="38"/>
        <v>478507304.51521641</v>
      </c>
      <c r="K276" s="13">
        <f t="shared" si="39"/>
        <v>478507111.08051777</v>
      </c>
      <c r="L276" s="13">
        <f t="shared" si="33"/>
        <v>587.84036515637104</v>
      </c>
      <c r="M276" s="13">
        <f t="shared" si="34"/>
        <v>478507113.21811908</v>
      </c>
      <c r="N276" s="13">
        <f t="shared" si="35"/>
        <v>478507304.51521641</v>
      </c>
    </row>
    <row r="277" spans="6:14" x14ac:dyDescent="0.2">
      <c r="F277" s="13">
        <f t="shared" si="36"/>
        <v>478507111.10250485</v>
      </c>
      <c r="G277">
        <v>276</v>
      </c>
      <c r="H277" s="13">
        <f t="shared" si="37"/>
        <v>1277.8453840090096</v>
      </c>
      <c r="I277" s="13">
        <f t="shared" si="32"/>
        <v>478507115.73237944</v>
      </c>
      <c r="J277" s="13">
        <f t="shared" si="38"/>
        <v>478507304.51521641</v>
      </c>
      <c r="K277" s="13">
        <f t="shared" si="39"/>
        <v>478507111.08051777</v>
      </c>
      <c r="L277" s="13">
        <f t="shared" si="33"/>
        <v>587.84036515637104</v>
      </c>
      <c r="M277" s="13">
        <f t="shared" si="34"/>
        <v>478507113.21037418</v>
      </c>
      <c r="N277" s="13">
        <f t="shared" si="35"/>
        <v>478507304.51521641</v>
      </c>
    </row>
    <row r="278" spans="6:14" x14ac:dyDescent="0.2">
      <c r="F278" s="13">
        <f t="shared" si="36"/>
        <v>478507111.10250485</v>
      </c>
      <c r="G278">
        <v>277</v>
      </c>
      <c r="H278" s="13">
        <f t="shared" si="37"/>
        <v>1277.8453840090096</v>
      </c>
      <c r="I278" s="13">
        <f t="shared" si="32"/>
        <v>478507115.7156651</v>
      </c>
      <c r="J278" s="13">
        <f t="shared" si="38"/>
        <v>478507304.51521641</v>
      </c>
      <c r="K278" s="13">
        <f t="shared" si="39"/>
        <v>478507111.08051777</v>
      </c>
      <c r="L278" s="13">
        <f t="shared" si="33"/>
        <v>587.84036515637104</v>
      </c>
      <c r="M278" s="13">
        <f t="shared" si="34"/>
        <v>478507113.20268518</v>
      </c>
      <c r="N278" s="13">
        <f t="shared" si="35"/>
        <v>478507304.51521641</v>
      </c>
    </row>
    <row r="279" spans="6:14" x14ac:dyDescent="0.2">
      <c r="F279" s="13">
        <f t="shared" si="36"/>
        <v>478507111.10250485</v>
      </c>
      <c r="G279">
        <v>278</v>
      </c>
      <c r="H279" s="13">
        <f t="shared" si="37"/>
        <v>1277.8453840090096</v>
      </c>
      <c r="I279" s="13">
        <f t="shared" si="32"/>
        <v>478507115.69907099</v>
      </c>
      <c r="J279" s="13">
        <f t="shared" si="38"/>
        <v>478507304.51521641</v>
      </c>
      <c r="K279" s="13">
        <f t="shared" si="39"/>
        <v>478507111.08051777</v>
      </c>
      <c r="L279" s="13">
        <f t="shared" si="33"/>
        <v>587.84036515637104</v>
      </c>
      <c r="M279" s="13">
        <f t="shared" si="34"/>
        <v>478507113.19505143</v>
      </c>
      <c r="N279" s="13">
        <f t="shared" si="35"/>
        <v>478507304.51521641</v>
      </c>
    </row>
    <row r="280" spans="6:14" x14ac:dyDescent="0.2">
      <c r="F280" s="13">
        <f t="shared" si="36"/>
        <v>478507111.10250485</v>
      </c>
      <c r="G280">
        <v>279</v>
      </c>
      <c r="H280" s="13">
        <f t="shared" si="37"/>
        <v>1277.8453840090096</v>
      </c>
      <c r="I280" s="13">
        <f t="shared" si="32"/>
        <v>478507115.68259585</v>
      </c>
      <c r="J280" s="13">
        <f t="shared" si="38"/>
        <v>478507304.51521641</v>
      </c>
      <c r="K280" s="13">
        <f t="shared" si="39"/>
        <v>478507111.08051777</v>
      </c>
      <c r="L280" s="13">
        <f t="shared" si="33"/>
        <v>587.84036515637104</v>
      </c>
      <c r="M280" s="13">
        <f t="shared" si="34"/>
        <v>478507113.18747246</v>
      </c>
      <c r="N280" s="13">
        <f t="shared" si="35"/>
        <v>478507304.51521641</v>
      </c>
    </row>
    <row r="281" spans="6:14" x14ac:dyDescent="0.2">
      <c r="F281" s="13">
        <f t="shared" si="36"/>
        <v>478507111.10250485</v>
      </c>
      <c r="G281">
        <v>280</v>
      </c>
      <c r="H281" s="13">
        <f t="shared" si="37"/>
        <v>1277.8453840090096</v>
      </c>
      <c r="I281" s="13">
        <f t="shared" si="32"/>
        <v>478507115.66623837</v>
      </c>
      <c r="J281" s="13">
        <f t="shared" si="38"/>
        <v>478507304.51521641</v>
      </c>
      <c r="K281" s="13">
        <f t="shared" si="39"/>
        <v>478507111.08051777</v>
      </c>
      <c r="L281" s="13">
        <f t="shared" si="33"/>
        <v>587.84036515637104</v>
      </c>
      <c r="M281" s="13">
        <f t="shared" si="34"/>
        <v>478507113.17994761</v>
      </c>
      <c r="N281" s="13">
        <f t="shared" si="35"/>
        <v>478507304.51521641</v>
      </c>
    </row>
    <row r="282" spans="6:14" x14ac:dyDescent="0.2">
      <c r="F282" s="13">
        <f t="shared" si="36"/>
        <v>478507111.10250485</v>
      </c>
      <c r="G282">
        <v>281</v>
      </c>
      <c r="H282" s="13">
        <f t="shared" si="37"/>
        <v>1277.8453840090096</v>
      </c>
      <c r="I282" s="13">
        <f t="shared" si="32"/>
        <v>478507115.64999729</v>
      </c>
      <c r="J282" s="13">
        <f t="shared" si="38"/>
        <v>478507304.51521641</v>
      </c>
      <c r="K282" s="13">
        <f t="shared" si="39"/>
        <v>478507111.08051777</v>
      </c>
      <c r="L282" s="13">
        <f t="shared" si="33"/>
        <v>587.84036515637104</v>
      </c>
      <c r="M282" s="13">
        <f t="shared" si="34"/>
        <v>478507113.17247635</v>
      </c>
      <c r="N282" s="13">
        <f t="shared" si="35"/>
        <v>478507304.51521641</v>
      </c>
    </row>
    <row r="283" spans="6:14" x14ac:dyDescent="0.2">
      <c r="F283" s="13">
        <f t="shared" si="36"/>
        <v>478507111.10250485</v>
      </c>
      <c r="G283">
        <v>282</v>
      </c>
      <c r="H283" s="13">
        <f t="shared" si="37"/>
        <v>1277.8453840090096</v>
      </c>
      <c r="I283" s="13">
        <f t="shared" si="32"/>
        <v>478507115.63387144</v>
      </c>
      <c r="J283" s="13">
        <f t="shared" si="38"/>
        <v>478507304.51521641</v>
      </c>
      <c r="K283" s="13">
        <f t="shared" si="39"/>
        <v>478507111.08051777</v>
      </c>
      <c r="L283" s="13">
        <f t="shared" si="33"/>
        <v>587.84036515637104</v>
      </c>
      <c r="M283" s="13">
        <f t="shared" si="34"/>
        <v>478507113.16505808</v>
      </c>
      <c r="N283" s="13">
        <f t="shared" si="35"/>
        <v>478507304.51521641</v>
      </c>
    </row>
    <row r="284" spans="6:14" x14ac:dyDescent="0.2">
      <c r="F284" s="13">
        <f t="shared" si="36"/>
        <v>478507111.10250485</v>
      </c>
      <c r="G284">
        <v>283</v>
      </c>
      <c r="H284" s="13">
        <f t="shared" si="37"/>
        <v>1277.8453840090096</v>
      </c>
      <c r="I284" s="13">
        <f t="shared" si="32"/>
        <v>478507115.61785954</v>
      </c>
      <c r="J284" s="13">
        <f t="shared" si="38"/>
        <v>478507304.51521641</v>
      </c>
      <c r="K284" s="13">
        <f t="shared" si="39"/>
        <v>478507111.08051777</v>
      </c>
      <c r="L284" s="13">
        <f t="shared" si="33"/>
        <v>587.84036515637104</v>
      </c>
      <c r="M284" s="13">
        <f t="shared" si="34"/>
        <v>478507113.15769219</v>
      </c>
      <c r="N284" s="13">
        <f t="shared" si="35"/>
        <v>478507304.51521641</v>
      </c>
    </row>
    <row r="285" spans="6:14" x14ac:dyDescent="0.2">
      <c r="F285" s="13">
        <f t="shared" si="36"/>
        <v>478507111.10250485</v>
      </c>
      <c r="G285">
        <v>284</v>
      </c>
      <c r="H285" s="13">
        <f t="shared" si="37"/>
        <v>1277.8453840090096</v>
      </c>
      <c r="I285" s="13">
        <f t="shared" si="32"/>
        <v>478507115.60196042</v>
      </c>
      <c r="J285" s="13">
        <f t="shared" si="38"/>
        <v>478507304.51521641</v>
      </c>
      <c r="K285" s="13">
        <f t="shared" si="39"/>
        <v>478507111.08051777</v>
      </c>
      <c r="L285" s="13">
        <f t="shared" si="33"/>
        <v>587.84036515637104</v>
      </c>
      <c r="M285" s="13">
        <f t="shared" si="34"/>
        <v>478507113.15037823</v>
      </c>
      <c r="N285" s="13">
        <f t="shared" si="35"/>
        <v>478507304.51521641</v>
      </c>
    </row>
    <row r="286" spans="6:14" x14ac:dyDescent="0.2">
      <c r="F286" s="13">
        <f t="shared" si="36"/>
        <v>478507111.10250485</v>
      </c>
      <c r="G286">
        <v>285</v>
      </c>
      <c r="H286" s="13">
        <f t="shared" si="37"/>
        <v>1277.8453840090096</v>
      </c>
      <c r="I286" s="13">
        <f t="shared" si="32"/>
        <v>478507115.58617288</v>
      </c>
      <c r="J286" s="13">
        <f t="shared" si="38"/>
        <v>478507304.51521641</v>
      </c>
      <c r="K286" s="13">
        <f t="shared" si="39"/>
        <v>478507111.08051777</v>
      </c>
      <c r="L286" s="13">
        <f t="shared" si="33"/>
        <v>587.84036515637104</v>
      </c>
      <c r="M286" s="13">
        <f t="shared" si="34"/>
        <v>478507113.14311552</v>
      </c>
      <c r="N286" s="13">
        <f t="shared" si="35"/>
        <v>478507304.51521641</v>
      </c>
    </row>
    <row r="287" spans="6:14" x14ac:dyDescent="0.2">
      <c r="F287" s="13">
        <f t="shared" si="36"/>
        <v>478507111.10250485</v>
      </c>
      <c r="G287">
        <v>286</v>
      </c>
      <c r="H287" s="13">
        <f t="shared" si="37"/>
        <v>1277.8453840090096</v>
      </c>
      <c r="I287" s="13">
        <f t="shared" si="32"/>
        <v>478507115.57049572</v>
      </c>
      <c r="J287" s="13">
        <f t="shared" si="38"/>
        <v>478507304.51521641</v>
      </c>
      <c r="K287" s="13">
        <f t="shared" si="39"/>
        <v>478507111.08051777</v>
      </c>
      <c r="L287" s="13">
        <f t="shared" si="33"/>
        <v>587.84036515637104</v>
      </c>
      <c r="M287" s="13">
        <f t="shared" si="34"/>
        <v>478507113.13590366</v>
      </c>
      <c r="N287" s="13">
        <f t="shared" si="35"/>
        <v>478507304.51521641</v>
      </c>
    </row>
    <row r="288" spans="6:14" x14ac:dyDescent="0.2">
      <c r="F288" s="13">
        <f t="shared" si="36"/>
        <v>478507111.10250485</v>
      </c>
      <c r="G288">
        <v>287</v>
      </c>
      <c r="H288" s="13">
        <f t="shared" si="37"/>
        <v>1277.8453840090096</v>
      </c>
      <c r="I288" s="13">
        <f t="shared" si="32"/>
        <v>478507115.55492777</v>
      </c>
      <c r="J288" s="13">
        <f t="shared" si="38"/>
        <v>478507304.51521641</v>
      </c>
      <c r="K288" s="13">
        <f t="shared" si="39"/>
        <v>478507111.08051777</v>
      </c>
      <c r="L288" s="13">
        <f t="shared" si="33"/>
        <v>587.84036515637104</v>
      </c>
      <c r="M288" s="13">
        <f t="shared" si="34"/>
        <v>478507113.12874204</v>
      </c>
      <c r="N288" s="13">
        <f t="shared" si="35"/>
        <v>478507304.51521641</v>
      </c>
    </row>
    <row r="289" spans="6:14" x14ac:dyDescent="0.2">
      <c r="F289" s="13">
        <f t="shared" si="36"/>
        <v>478507111.10250485</v>
      </c>
      <c r="G289">
        <v>288</v>
      </c>
      <c r="H289" s="13">
        <f t="shared" si="37"/>
        <v>1277.8453840090096</v>
      </c>
      <c r="I289" s="13">
        <f t="shared" si="32"/>
        <v>478507115.53946799</v>
      </c>
      <c r="J289" s="13">
        <f t="shared" si="38"/>
        <v>478507304.51521641</v>
      </c>
      <c r="K289" s="13">
        <f t="shared" si="39"/>
        <v>478507111.08051777</v>
      </c>
      <c r="L289" s="13">
        <f t="shared" si="33"/>
        <v>587.84036515637104</v>
      </c>
      <c r="M289" s="13">
        <f t="shared" si="34"/>
        <v>478507113.12163013</v>
      </c>
      <c r="N289" s="13">
        <f t="shared" si="35"/>
        <v>478507304.51521641</v>
      </c>
    </row>
    <row r="290" spans="6:14" x14ac:dyDescent="0.2">
      <c r="F290" s="13">
        <f t="shared" si="36"/>
        <v>478507111.10250485</v>
      </c>
      <c r="G290">
        <v>289</v>
      </c>
      <c r="H290" s="13">
        <f t="shared" si="37"/>
        <v>1277.8453840090096</v>
      </c>
      <c r="I290" s="13">
        <f t="shared" si="32"/>
        <v>478507115.52411515</v>
      </c>
      <c r="J290" s="13">
        <f t="shared" si="38"/>
        <v>478507304.51521641</v>
      </c>
      <c r="K290" s="13">
        <f t="shared" si="39"/>
        <v>478507111.08051777</v>
      </c>
      <c r="L290" s="13">
        <f t="shared" si="33"/>
        <v>587.84036515637104</v>
      </c>
      <c r="M290" s="13">
        <f t="shared" si="34"/>
        <v>478507113.11456746</v>
      </c>
      <c r="N290" s="13">
        <f t="shared" si="35"/>
        <v>478507304.51521641</v>
      </c>
    </row>
    <row r="291" spans="6:14" x14ac:dyDescent="0.2">
      <c r="F291" s="13">
        <f t="shared" si="36"/>
        <v>478507111.10250485</v>
      </c>
      <c r="G291">
        <v>290</v>
      </c>
      <c r="H291" s="13">
        <f t="shared" si="37"/>
        <v>1277.8453840090096</v>
      </c>
      <c r="I291" s="13">
        <f t="shared" si="32"/>
        <v>478507115.50886822</v>
      </c>
      <c r="J291" s="13">
        <f t="shared" si="38"/>
        <v>478507304.51521641</v>
      </c>
      <c r="K291" s="13">
        <f t="shared" si="39"/>
        <v>478507111.08051777</v>
      </c>
      <c r="L291" s="13">
        <f t="shared" si="33"/>
        <v>587.84036515637104</v>
      </c>
      <c r="M291" s="13">
        <f t="shared" si="34"/>
        <v>478507113.10755348</v>
      </c>
      <c r="N291" s="13">
        <f t="shared" si="35"/>
        <v>478507304.51521641</v>
      </c>
    </row>
    <row r="292" spans="6:14" x14ac:dyDescent="0.2">
      <c r="F292" s="13">
        <f t="shared" si="36"/>
        <v>478507111.10250485</v>
      </c>
      <c r="G292">
        <v>291</v>
      </c>
      <c r="H292" s="13">
        <f t="shared" si="37"/>
        <v>1277.8453840090096</v>
      </c>
      <c r="I292" s="13">
        <f t="shared" si="32"/>
        <v>478507115.49372607</v>
      </c>
      <c r="J292" s="13">
        <f t="shared" si="38"/>
        <v>478507304.51521641</v>
      </c>
      <c r="K292" s="13">
        <f t="shared" si="39"/>
        <v>478507111.08051777</v>
      </c>
      <c r="L292" s="13">
        <f t="shared" si="33"/>
        <v>587.84036515637104</v>
      </c>
      <c r="M292" s="13">
        <f t="shared" si="34"/>
        <v>478507113.10058773</v>
      </c>
      <c r="N292" s="13">
        <f t="shared" si="35"/>
        <v>478507304.51521641</v>
      </c>
    </row>
    <row r="293" spans="6:14" x14ac:dyDescent="0.2">
      <c r="F293" s="13">
        <f t="shared" si="36"/>
        <v>478507111.10250485</v>
      </c>
      <c r="G293">
        <v>292</v>
      </c>
      <c r="H293" s="13">
        <f t="shared" si="37"/>
        <v>1277.8453840090096</v>
      </c>
      <c r="I293" s="13">
        <f t="shared" si="32"/>
        <v>478507115.47868764</v>
      </c>
      <c r="J293" s="13">
        <f t="shared" si="38"/>
        <v>478507304.51521641</v>
      </c>
      <c r="K293" s="13">
        <f t="shared" si="39"/>
        <v>478507111.08051777</v>
      </c>
      <c r="L293" s="13">
        <f t="shared" si="33"/>
        <v>587.84036515637104</v>
      </c>
      <c r="M293" s="13">
        <f t="shared" si="34"/>
        <v>478507113.09366971</v>
      </c>
      <c r="N293" s="13">
        <f t="shared" si="35"/>
        <v>478507304.51521641</v>
      </c>
    </row>
    <row r="294" spans="6:14" x14ac:dyDescent="0.2">
      <c r="F294" s="13">
        <f t="shared" si="36"/>
        <v>478507111.10250485</v>
      </c>
      <c r="G294">
        <v>293</v>
      </c>
      <c r="H294" s="13">
        <f t="shared" si="37"/>
        <v>1277.8453840090096</v>
      </c>
      <c r="I294" s="13">
        <f t="shared" si="32"/>
        <v>478507115.46375191</v>
      </c>
      <c r="J294" s="13">
        <f t="shared" si="38"/>
        <v>478507304.51521641</v>
      </c>
      <c r="K294" s="13">
        <f t="shared" si="39"/>
        <v>478507111.08051777</v>
      </c>
      <c r="L294" s="13">
        <f t="shared" si="33"/>
        <v>587.84036515637104</v>
      </c>
      <c r="M294" s="13">
        <f t="shared" si="34"/>
        <v>478507113.08679891</v>
      </c>
      <c r="N294" s="13">
        <f t="shared" si="35"/>
        <v>478507304.51521641</v>
      </c>
    </row>
    <row r="295" spans="6:14" x14ac:dyDescent="0.2">
      <c r="F295" s="13">
        <f t="shared" si="36"/>
        <v>478507111.10250485</v>
      </c>
      <c r="G295">
        <v>294</v>
      </c>
      <c r="H295" s="13">
        <f t="shared" si="37"/>
        <v>1277.8453840090096</v>
      </c>
      <c r="I295" s="13">
        <f t="shared" si="32"/>
        <v>478507115.44891775</v>
      </c>
      <c r="J295" s="13">
        <f t="shared" si="38"/>
        <v>478507304.51521641</v>
      </c>
      <c r="K295" s="13">
        <f t="shared" si="39"/>
        <v>478507111.08051777</v>
      </c>
      <c r="L295" s="13">
        <f t="shared" si="33"/>
        <v>587.84036515637104</v>
      </c>
      <c r="M295" s="13">
        <f t="shared" si="34"/>
        <v>478507113.07997477</v>
      </c>
      <c r="N295" s="13">
        <f t="shared" si="35"/>
        <v>478507304.51521641</v>
      </c>
    </row>
    <row r="296" spans="6:14" x14ac:dyDescent="0.2">
      <c r="F296" s="13">
        <f t="shared" si="36"/>
        <v>478507111.10250485</v>
      </c>
      <c r="G296">
        <v>295</v>
      </c>
      <c r="H296" s="13">
        <f t="shared" si="37"/>
        <v>1277.8453840090096</v>
      </c>
      <c r="I296" s="13">
        <f t="shared" si="32"/>
        <v>478507115.43418413</v>
      </c>
      <c r="J296" s="13">
        <f t="shared" si="38"/>
        <v>478507304.51521641</v>
      </c>
      <c r="K296" s="13">
        <f t="shared" si="39"/>
        <v>478507111.08051777</v>
      </c>
      <c r="L296" s="13">
        <f t="shared" si="33"/>
        <v>587.84036515637104</v>
      </c>
      <c r="M296" s="13">
        <f t="shared" si="34"/>
        <v>478507113.07319695</v>
      </c>
      <c r="N296" s="13">
        <f t="shared" si="35"/>
        <v>478507304.51521641</v>
      </c>
    </row>
    <row r="297" spans="6:14" x14ac:dyDescent="0.2">
      <c r="F297" s="13">
        <f t="shared" si="36"/>
        <v>478507111.10250485</v>
      </c>
      <c r="G297">
        <v>296</v>
      </c>
      <c r="H297" s="13">
        <f t="shared" si="37"/>
        <v>1277.8453840090096</v>
      </c>
      <c r="I297" s="13">
        <f t="shared" si="32"/>
        <v>478507115.41955006</v>
      </c>
      <c r="J297" s="13">
        <f t="shared" si="38"/>
        <v>478507304.51521641</v>
      </c>
      <c r="K297" s="13">
        <f t="shared" si="39"/>
        <v>478507111.08051777</v>
      </c>
      <c r="L297" s="13">
        <f t="shared" si="33"/>
        <v>587.84036515637104</v>
      </c>
      <c r="M297" s="13">
        <f t="shared" si="34"/>
        <v>478507113.06646496</v>
      </c>
      <c r="N297" s="13">
        <f t="shared" si="35"/>
        <v>478507304.51521641</v>
      </c>
    </row>
    <row r="298" spans="6:14" x14ac:dyDescent="0.2">
      <c r="F298" s="13">
        <f t="shared" si="36"/>
        <v>478507111.10250485</v>
      </c>
      <c r="G298">
        <v>297</v>
      </c>
      <c r="H298" s="13">
        <f t="shared" si="37"/>
        <v>1277.8453840090096</v>
      </c>
      <c r="I298" s="13">
        <f t="shared" si="32"/>
        <v>478507115.40501457</v>
      </c>
      <c r="J298" s="13">
        <f t="shared" si="38"/>
        <v>478507304.51521641</v>
      </c>
      <c r="K298" s="13">
        <f t="shared" si="39"/>
        <v>478507111.08051777</v>
      </c>
      <c r="L298" s="13">
        <f t="shared" si="33"/>
        <v>587.84036515637104</v>
      </c>
      <c r="M298" s="13">
        <f t="shared" si="34"/>
        <v>478507113.05977827</v>
      </c>
      <c r="N298" s="13">
        <f t="shared" si="35"/>
        <v>478507304.51521641</v>
      </c>
    </row>
    <row r="299" spans="6:14" x14ac:dyDescent="0.2">
      <c r="F299" s="13">
        <f t="shared" si="36"/>
        <v>478507111.10250485</v>
      </c>
      <c r="G299">
        <v>298</v>
      </c>
      <c r="H299" s="13">
        <f t="shared" si="37"/>
        <v>1277.8453840090096</v>
      </c>
      <c r="I299" s="13">
        <f t="shared" si="32"/>
        <v>478507115.3905766</v>
      </c>
      <c r="J299" s="13">
        <f t="shared" si="38"/>
        <v>478507304.51521641</v>
      </c>
      <c r="K299" s="13">
        <f t="shared" si="39"/>
        <v>478507111.08051777</v>
      </c>
      <c r="L299" s="13">
        <f t="shared" si="33"/>
        <v>587.84036515637104</v>
      </c>
      <c r="M299" s="13">
        <f t="shared" si="34"/>
        <v>478507113.05313647</v>
      </c>
      <c r="N299" s="13">
        <f t="shared" si="35"/>
        <v>478507304.51521641</v>
      </c>
    </row>
    <row r="300" spans="6:14" x14ac:dyDescent="0.2">
      <c r="F300" s="13">
        <f t="shared" si="36"/>
        <v>478507111.10250485</v>
      </c>
      <c r="G300">
        <v>299</v>
      </c>
      <c r="H300" s="13">
        <f t="shared" si="37"/>
        <v>1277.8453840090096</v>
      </c>
      <c r="I300" s="13">
        <f t="shared" si="32"/>
        <v>478507115.37623525</v>
      </c>
      <c r="J300" s="13">
        <f t="shared" si="38"/>
        <v>478507304.51521641</v>
      </c>
      <c r="K300" s="13">
        <f t="shared" si="39"/>
        <v>478507111.08051777</v>
      </c>
      <c r="L300" s="13">
        <f t="shared" si="33"/>
        <v>587.84036515637104</v>
      </c>
      <c r="M300" s="13">
        <f t="shared" si="34"/>
        <v>478507113.04653907</v>
      </c>
      <c r="N300" s="13">
        <f t="shared" si="35"/>
        <v>478507304.51521641</v>
      </c>
    </row>
    <row r="301" spans="6:14" x14ac:dyDescent="0.2">
      <c r="F301" s="13">
        <f t="shared" si="36"/>
        <v>478507111.10250485</v>
      </c>
      <c r="G301">
        <v>300</v>
      </c>
      <c r="H301" s="13">
        <f t="shared" si="37"/>
        <v>1277.8453840090096</v>
      </c>
      <c r="I301" s="13">
        <f t="shared" si="32"/>
        <v>478507115.36198944</v>
      </c>
      <c r="J301" s="13">
        <f t="shared" si="38"/>
        <v>478507304.51521641</v>
      </c>
      <c r="K301" s="13">
        <f t="shared" si="39"/>
        <v>478507111.08051777</v>
      </c>
      <c r="L301" s="13">
        <f t="shared" si="33"/>
        <v>587.84036515637104</v>
      </c>
      <c r="M301" s="13">
        <f t="shared" si="34"/>
        <v>478507113.03998566</v>
      </c>
      <c r="N301" s="13">
        <f t="shared" si="35"/>
        <v>478507304.51521641</v>
      </c>
    </row>
    <row r="302" spans="6:14" x14ac:dyDescent="0.2">
      <c r="F302" s="13">
        <f t="shared" si="36"/>
        <v>478507111.10250485</v>
      </c>
      <c r="G302">
        <v>301</v>
      </c>
      <c r="H302" s="13">
        <f t="shared" si="37"/>
        <v>1277.8453840090096</v>
      </c>
      <c r="I302" s="13">
        <f t="shared" si="32"/>
        <v>478507115.34783834</v>
      </c>
      <c r="J302" s="13">
        <f t="shared" si="38"/>
        <v>478507304.51521641</v>
      </c>
      <c r="K302" s="13">
        <f t="shared" si="39"/>
        <v>478507111.08051777</v>
      </c>
      <c r="L302" s="13">
        <f t="shared" si="33"/>
        <v>587.84036515637104</v>
      </c>
      <c r="M302" s="13">
        <f t="shared" si="34"/>
        <v>478507113.03347582</v>
      </c>
      <c r="N302" s="13">
        <f t="shared" si="35"/>
        <v>478507304.51521641</v>
      </c>
    </row>
    <row r="303" spans="6:14" x14ac:dyDescent="0.2">
      <c r="F303" s="13">
        <f t="shared" si="36"/>
        <v>478507111.10250485</v>
      </c>
      <c r="G303">
        <v>302</v>
      </c>
      <c r="H303" s="13">
        <f t="shared" si="37"/>
        <v>1277.8453840090096</v>
      </c>
      <c r="I303" s="13">
        <f t="shared" si="32"/>
        <v>478507115.33378094</v>
      </c>
      <c r="J303" s="13">
        <f t="shared" si="38"/>
        <v>478507304.51521641</v>
      </c>
      <c r="K303" s="13">
        <f t="shared" si="39"/>
        <v>478507111.08051777</v>
      </c>
      <c r="L303" s="13">
        <f t="shared" si="33"/>
        <v>587.84036515637104</v>
      </c>
      <c r="M303" s="13">
        <f t="shared" si="34"/>
        <v>478507113.02700907</v>
      </c>
      <c r="N303" s="13">
        <f t="shared" si="35"/>
        <v>478507304.51521641</v>
      </c>
    </row>
    <row r="304" spans="6:14" x14ac:dyDescent="0.2">
      <c r="F304" s="13">
        <f t="shared" si="36"/>
        <v>478507111.10250485</v>
      </c>
      <c r="G304">
        <v>303</v>
      </c>
      <c r="H304" s="13">
        <f t="shared" si="37"/>
        <v>1277.8453840090096</v>
      </c>
      <c r="I304" s="13">
        <f t="shared" si="32"/>
        <v>478507115.31981635</v>
      </c>
      <c r="J304" s="13">
        <f t="shared" si="38"/>
        <v>478507304.51521641</v>
      </c>
      <c r="K304" s="13">
        <f t="shared" si="39"/>
        <v>478507111.08051777</v>
      </c>
      <c r="L304" s="13">
        <f t="shared" si="33"/>
        <v>587.84036515637104</v>
      </c>
      <c r="M304" s="13">
        <f t="shared" si="34"/>
        <v>478507113.020585</v>
      </c>
      <c r="N304" s="13">
        <f t="shared" si="35"/>
        <v>478507304.51521641</v>
      </c>
    </row>
    <row r="305" spans="6:14" x14ac:dyDescent="0.2">
      <c r="F305" s="13">
        <f t="shared" si="36"/>
        <v>478507111.10250485</v>
      </c>
      <c r="G305">
        <v>304</v>
      </c>
      <c r="H305" s="13">
        <f t="shared" si="37"/>
        <v>1277.8453840090096</v>
      </c>
      <c r="I305" s="13">
        <f t="shared" si="32"/>
        <v>478507115.30594361</v>
      </c>
      <c r="J305" s="13">
        <f t="shared" si="38"/>
        <v>478507304.51521641</v>
      </c>
      <c r="K305" s="13">
        <f t="shared" si="39"/>
        <v>478507111.08051777</v>
      </c>
      <c r="L305" s="13">
        <f t="shared" si="33"/>
        <v>587.84036515637104</v>
      </c>
      <c r="M305" s="13">
        <f t="shared" si="34"/>
        <v>478507113.01420319</v>
      </c>
      <c r="N305" s="13">
        <f t="shared" si="35"/>
        <v>478507304.51521641</v>
      </c>
    </row>
    <row r="306" spans="6:14" x14ac:dyDescent="0.2">
      <c r="F306" s="13">
        <f t="shared" si="36"/>
        <v>478507111.10250485</v>
      </c>
      <c r="G306">
        <v>305</v>
      </c>
      <c r="H306" s="13">
        <f t="shared" si="37"/>
        <v>1277.8453840090096</v>
      </c>
      <c r="I306" s="13">
        <f t="shared" si="32"/>
        <v>478507115.29216182</v>
      </c>
      <c r="J306" s="13">
        <f t="shared" si="38"/>
        <v>478507304.51521641</v>
      </c>
      <c r="K306" s="13">
        <f t="shared" si="39"/>
        <v>478507111.08051777</v>
      </c>
      <c r="L306" s="13">
        <f t="shared" si="33"/>
        <v>587.84036515637104</v>
      </c>
      <c r="M306" s="13">
        <f t="shared" si="34"/>
        <v>478507113.00786322</v>
      </c>
      <c r="N306" s="13">
        <f t="shared" si="35"/>
        <v>478507304.51521641</v>
      </c>
    </row>
    <row r="307" spans="6:14" x14ac:dyDescent="0.2">
      <c r="F307" s="13">
        <f t="shared" si="36"/>
        <v>478507111.10250485</v>
      </c>
      <c r="G307">
        <v>306</v>
      </c>
      <c r="H307" s="13">
        <f t="shared" si="37"/>
        <v>1277.8453840090096</v>
      </c>
      <c r="I307" s="13">
        <f t="shared" si="32"/>
        <v>478507115.27847016</v>
      </c>
      <c r="J307" s="13">
        <f t="shared" si="38"/>
        <v>478507304.51521641</v>
      </c>
      <c r="K307" s="13">
        <f t="shared" si="39"/>
        <v>478507111.08051777</v>
      </c>
      <c r="L307" s="13">
        <f t="shared" si="33"/>
        <v>587.84036515637104</v>
      </c>
      <c r="M307" s="13">
        <f t="shared" si="34"/>
        <v>478507113.00156474</v>
      </c>
      <c r="N307" s="13">
        <f t="shared" si="35"/>
        <v>478507304.51521641</v>
      </c>
    </row>
    <row r="308" spans="6:14" x14ac:dyDescent="0.2">
      <c r="F308" s="13">
        <f t="shared" si="36"/>
        <v>478507111.10250485</v>
      </c>
      <c r="G308">
        <v>307</v>
      </c>
      <c r="H308" s="13">
        <f t="shared" si="37"/>
        <v>1277.8453840090096</v>
      </c>
      <c r="I308" s="13">
        <f t="shared" si="32"/>
        <v>478507115.26486766</v>
      </c>
      <c r="J308" s="13">
        <f t="shared" si="38"/>
        <v>478507304.51521641</v>
      </c>
      <c r="K308" s="13">
        <f t="shared" si="39"/>
        <v>478507111.08051777</v>
      </c>
      <c r="L308" s="13">
        <f t="shared" si="33"/>
        <v>587.84036515637104</v>
      </c>
      <c r="M308" s="13">
        <f t="shared" si="34"/>
        <v>478507112.99530721</v>
      </c>
      <c r="N308" s="13">
        <f t="shared" si="35"/>
        <v>478507304.51521641</v>
      </c>
    </row>
    <row r="309" spans="6:14" x14ac:dyDescent="0.2">
      <c r="F309" s="13">
        <f t="shared" si="36"/>
        <v>478507111.10250485</v>
      </c>
      <c r="G309">
        <v>308</v>
      </c>
      <c r="H309" s="13">
        <f t="shared" si="37"/>
        <v>1277.8453840090096</v>
      </c>
      <c r="I309" s="13">
        <f t="shared" si="32"/>
        <v>478507115.2513535</v>
      </c>
      <c r="J309" s="13">
        <f t="shared" si="38"/>
        <v>478507304.51521641</v>
      </c>
      <c r="K309" s="13">
        <f t="shared" si="39"/>
        <v>478507111.08051777</v>
      </c>
      <c r="L309" s="13">
        <f t="shared" si="33"/>
        <v>587.84036515637104</v>
      </c>
      <c r="M309" s="13">
        <f t="shared" si="34"/>
        <v>478507112.98909038</v>
      </c>
      <c r="N309" s="13">
        <f t="shared" si="35"/>
        <v>478507304.51521641</v>
      </c>
    </row>
    <row r="310" spans="6:14" x14ac:dyDescent="0.2">
      <c r="F310" s="13">
        <f t="shared" si="36"/>
        <v>478507111.10250485</v>
      </c>
      <c r="G310">
        <v>309</v>
      </c>
      <c r="H310" s="13">
        <f t="shared" si="37"/>
        <v>1277.8453840090096</v>
      </c>
      <c r="I310" s="13">
        <f t="shared" si="32"/>
        <v>478507115.23792678</v>
      </c>
      <c r="J310" s="13">
        <f t="shared" si="38"/>
        <v>478507304.51521641</v>
      </c>
      <c r="K310" s="13">
        <f t="shared" si="39"/>
        <v>478507111.08051777</v>
      </c>
      <c r="L310" s="13">
        <f t="shared" si="33"/>
        <v>587.84036515637104</v>
      </c>
      <c r="M310" s="13">
        <f t="shared" si="34"/>
        <v>478507112.98291379</v>
      </c>
      <c r="N310" s="13">
        <f t="shared" si="35"/>
        <v>478507304.51521641</v>
      </c>
    </row>
    <row r="311" spans="6:14" x14ac:dyDescent="0.2">
      <c r="F311" s="13">
        <f t="shared" si="36"/>
        <v>478507111.10250485</v>
      </c>
      <c r="G311">
        <v>310</v>
      </c>
      <c r="H311" s="13">
        <f t="shared" si="37"/>
        <v>1277.8453840090096</v>
      </c>
      <c r="I311" s="13">
        <f t="shared" si="32"/>
        <v>478507115.22458673</v>
      </c>
      <c r="J311" s="13">
        <f t="shared" si="38"/>
        <v>478507304.51521641</v>
      </c>
      <c r="K311" s="13">
        <f t="shared" si="39"/>
        <v>478507111.08051777</v>
      </c>
      <c r="L311" s="13">
        <f t="shared" si="33"/>
        <v>587.84036515637104</v>
      </c>
      <c r="M311" s="13">
        <f t="shared" si="34"/>
        <v>478507112.97677702</v>
      </c>
      <c r="N311" s="13">
        <f t="shared" si="35"/>
        <v>478507304.51521641</v>
      </c>
    </row>
    <row r="312" spans="6:14" x14ac:dyDescent="0.2">
      <c r="F312" s="13">
        <f t="shared" si="36"/>
        <v>478507111.10250485</v>
      </c>
      <c r="G312">
        <v>311</v>
      </c>
      <c r="H312" s="13">
        <f t="shared" si="37"/>
        <v>1277.8453840090096</v>
      </c>
      <c r="I312" s="13">
        <f t="shared" si="32"/>
        <v>478507115.21133244</v>
      </c>
      <c r="J312" s="13">
        <f t="shared" si="38"/>
        <v>478507304.51521641</v>
      </c>
      <c r="K312" s="13">
        <f t="shared" si="39"/>
        <v>478507111.08051777</v>
      </c>
      <c r="L312" s="13">
        <f t="shared" si="33"/>
        <v>587.84036515637104</v>
      </c>
      <c r="M312" s="13">
        <f t="shared" si="34"/>
        <v>478507112.9706797</v>
      </c>
      <c r="N312" s="13">
        <f t="shared" si="35"/>
        <v>478507304.51521641</v>
      </c>
    </row>
    <row r="313" spans="6:14" x14ac:dyDescent="0.2">
      <c r="F313" s="13">
        <f t="shared" si="36"/>
        <v>478507111.10250485</v>
      </c>
      <c r="G313">
        <v>312</v>
      </c>
      <c r="H313" s="13">
        <f t="shared" si="37"/>
        <v>1277.8453840090096</v>
      </c>
      <c r="I313" s="13">
        <f t="shared" si="32"/>
        <v>478507115.19816315</v>
      </c>
      <c r="J313" s="13">
        <f t="shared" si="38"/>
        <v>478507304.51521641</v>
      </c>
      <c r="K313" s="13">
        <f t="shared" si="39"/>
        <v>478507111.08051777</v>
      </c>
      <c r="L313" s="13">
        <f t="shared" si="33"/>
        <v>587.84036515637104</v>
      </c>
      <c r="M313" s="13">
        <f t="shared" si="34"/>
        <v>478507112.96462148</v>
      </c>
      <c r="N313" s="13">
        <f t="shared" si="35"/>
        <v>478507304.51521641</v>
      </c>
    </row>
    <row r="314" spans="6:14" x14ac:dyDescent="0.2">
      <c r="F314" s="13">
        <f t="shared" si="36"/>
        <v>478507111.10250485</v>
      </c>
      <c r="G314">
        <v>313</v>
      </c>
      <c r="H314" s="13">
        <f t="shared" si="37"/>
        <v>1277.8453840090096</v>
      </c>
      <c r="I314" s="13">
        <f t="shared" si="32"/>
        <v>478507115.18507797</v>
      </c>
      <c r="J314" s="13">
        <f t="shared" si="38"/>
        <v>478507304.51521641</v>
      </c>
      <c r="K314" s="13">
        <f t="shared" si="39"/>
        <v>478507111.08051777</v>
      </c>
      <c r="L314" s="13">
        <f t="shared" si="33"/>
        <v>587.84036515637104</v>
      </c>
      <c r="M314" s="13">
        <f t="shared" si="34"/>
        <v>478507112.95860201</v>
      </c>
      <c r="N314" s="13">
        <f t="shared" si="35"/>
        <v>478507304.51521641</v>
      </c>
    </row>
    <row r="315" spans="6:14" x14ac:dyDescent="0.2">
      <c r="F315" s="13">
        <f t="shared" si="36"/>
        <v>478507111.10250485</v>
      </c>
      <c r="G315">
        <v>314</v>
      </c>
      <c r="H315" s="13">
        <f t="shared" si="37"/>
        <v>1277.8453840090096</v>
      </c>
      <c r="I315" s="13">
        <f t="shared" si="32"/>
        <v>478507115.17207617</v>
      </c>
      <c r="J315" s="13">
        <f t="shared" si="38"/>
        <v>478507304.51521641</v>
      </c>
      <c r="K315" s="13">
        <f t="shared" si="39"/>
        <v>478507111.08051777</v>
      </c>
      <c r="L315" s="13">
        <f t="shared" si="33"/>
        <v>587.84036515637104</v>
      </c>
      <c r="M315" s="13">
        <f t="shared" si="34"/>
        <v>478507112.95262086</v>
      </c>
      <c r="N315" s="13">
        <f t="shared" si="35"/>
        <v>478507304.51521641</v>
      </c>
    </row>
    <row r="316" spans="6:14" x14ac:dyDescent="0.2">
      <c r="F316" s="13">
        <f t="shared" si="36"/>
        <v>478507111.10250485</v>
      </c>
      <c r="G316">
        <v>315</v>
      </c>
      <c r="H316" s="13">
        <f t="shared" si="37"/>
        <v>1277.8453840090096</v>
      </c>
      <c r="I316" s="13">
        <f t="shared" si="32"/>
        <v>478507115.15915686</v>
      </c>
      <c r="J316" s="13">
        <f t="shared" si="38"/>
        <v>478507304.51521641</v>
      </c>
      <c r="K316" s="13">
        <f t="shared" si="39"/>
        <v>478507111.08051777</v>
      </c>
      <c r="L316" s="13">
        <f t="shared" si="33"/>
        <v>587.84036515637104</v>
      </c>
      <c r="M316" s="13">
        <f t="shared" si="34"/>
        <v>478507112.94667768</v>
      </c>
      <c r="N316" s="13">
        <f t="shared" si="35"/>
        <v>478507304.51521641</v>
      </c>
    </row>
    <row r="317" spans="6:14" x14ac:dyDescent="0.2">
      <c r="F317" s="13">
        <f t="shared" si="36"/>
        <v>478507111.10250485</v>
      </c>
      <c r="G317">
        <v>316</v>
      </c>
      <c r="H317" s="13">
        <f t="shared" si="37"/>
        <v>1277.8453840090096</v>
      </c>
      <c r="I317" s="13">
        <f t="shared" si="32"/>
        <v>478507115.14631933</v>
      </c>
      <c r="J317" s="13">
        <f t="shared" si="38"/>
        <v>478507304.51521641</v>
      </c>
      <c r="K317" s="13">
        <f t="shared" si="39"/>
        <v>478507111.08051777</v>
      </c>
      <c r="L317" s="13">
        <f t="shared" si="33"/>
        <v>587.84036515637104</v>
      </c>
      <c r="M317" s="13">
        <f t="shared" si="34"/>
        <v>478507112.94077212</v>
      </c>
      <c r="N317" s="13">
        <f t="shared" si="35"/>
        <v>478507304.51521641</v>
      </c>
    </row>
    <row r="318" spans="6:14" x14ac:dyDescent="0.2">
      <c r="F318" s="13">
        <f t="shared" si="36"/>
        <v>478507111.10250485</v>
      </c>
      <c r="G318">
        <v>317</v>
      </c>
      <c r="H318" s="13">
        <f t="shared" si="37"/>
        <v>1277.8453840090096</v>
      </c>
      <c r="I318" s="13">
        <f t="shared" si="32"/>
        <v>478507115.13356286</v>
      </c>
      <c r="J318" s="13">
        <f t="shared" si="38"/>
        <v>478507304.51521641</v>
      </c>
      <c r="K318" s="13">
        <f t="shared" si="39"/>
        <v>478507111.08051777</v>
      </c>
      <c r="L318" s="13">
        <f t="shared" si="33"/>
        <v>587.84036515637104</v>
      </c>
      <c r="M318" s="13">
        <f t="shared" si="34"/>
        <v>478507112.9349038</v>
      </c>
      <c r="N318" s="13">
        <f t="shared" si="35"/>
        <v>478507304.51521641</v>
      </c>
    </row>
    <row r="319" spans="6:14" x14ac:dyDescent="0.2">
      <c r="F319" s="13">
        <f t="shared" si="36"/>
        <v>478507111.10250485</v>
      </c>
      <c r="G319">
        <v>318</v>
      </c>
      <c r="H319" s="13">
        <f t="shared" si="37"/>
        <v>1277.8453840090096</v>
      </c>
      <c r="I319" s="13">
        <f t="shared" si="32"/>
        <v>478507115.12088656</v>
      </c>
      <c r="J319" s="13">
        <f t="shared" si="38"/>
        <v>478507304.51521641</v>
      </c>
      <c r="K319" s="13">
        <f t="shared" si="39"/>
        <v>478507111.08051777</v>
      </c>
      <c r="L319" s="13">
        <f t="shared" si="33"/>
        <v>587.84036515637104</v>
      </c>
      <c r="M319" s="13">
        <f t="shared" si="34"/>
        <v>478507112.92907238</v>
      </c>
      <c r="N319" s="13">
        <f t="shared" si="35"/>
        <v>478507304.51521641</v>
      </c>
    </row>
    <row r="320" spans="6:14" x14ac:dyDescent="0.2">
      <c r="F320" s="13">
        <f t="shared" si="36"/>
        <v>478507111.10250485</v>
      </c>
      <c r="G320">
        <v>319</v>
      </c>
      <c r="H320" s="13">
        <f t="shared" si="37"/>
        <v>1277.8453840090096</v>
      </c>
      <c r="I320" s="13">
        <f t="shared" si="32"/>
        <v>478507115.10828978</v>
      </c>
      <c r="J320" s="13">
        <f t="shared" si="38"/>
        <v>478507304.51521641</v>
      </c>
      <c r="K320" s="13">
        <f t="shared" si="39"/>
        <v>478507111.08051777</v>
      </c>
      <c r="L320" s="13">
        <f t="shared" si="33"/>
        <v>587.84036515637104</v>
      </c>
      <c r="M320" s="13">
        <f t="shared" si="34"/>
        <v>478507112.92327756</v>
      </c>
      <c r="N320" s="13">
        <f t="shared" si="35"/>
        <v>478507304.51521641</v>
      </c>
    </row>
    <row r="321" spans="6:14" x14ac:dyDescent="0.2">
      <c r="F321" s="13">
        <f t="shared" si="36"/>
        <v>478507111.10250485</v>
      </c>
      <c r="G321">
        <v>320</v>
      </c>
      <c r="H321" s="13">
        <f t="shared" si="37"/>
        <v>1277.8453840090096</v>
      </c>
      <c r="I321" s="13">
        <f t="shared" si="32"/>
        <v>478507115.09577167</v>
      </c>
      <c r="J321" s="13">
        <f t="shared" si="38"/>
        <v>478507304.51521641</v>
      </c>
      <c r="K321" s="13">
        <f t="shared" si="39"/>
        <v>478507111.08051777</v>
      </c>
      <c r="L321" s="13">
        <f t="shared" si="33"/>
        <v>587.84036515637104</v>
      </c>
      <c r="M321" s="13">
        <f t="shared" si="34"/>
        <v>478507112.91751891</v>
      </c>
      <c r="N321" s="13">
        <f t="shared" si="35"/>
        <v>478507304.51521641</v>
      </c>
    </row>
    <row r="322" spans="6:14" x14ac:dyDescent="0.2">
      <c r="F322" s="13">
        <f t="shared" si="36"/>
        <v>478507111.10250485</v>
      </c>
      <c r="G322">
        <v>321</v>
      </c>
      <c r="H322" s="13">
        <f t="shared" si="37"/>
        <v>1277.8453840090096</v>
      </c>
      <c r="I322" s="13">
        <f t="shared" ref="I322:I381" si="40">H322/G322+F322</f>
        <v>478507115.08333158</v>
      </c>
      <c r="J322" s="13">
        <f t="shared" si="38"/>
        <v>478507304.51521641</v>
      </c>
      <c r="K322" s="13">
        <f t="shared" si="39"/>
        <v>478507111.08051777</v>
      </c>
      <c r="L322" s="13">
        <f t="shared" ref="L322:L381" si="41">$C$9+$C$10</f>
        <v>587.84036515637104</v>
      </c>
      <c r="M322" s="13">
        <f t="shared" ref="M322:M381" si="42">L322/G322+K322</f>
        <v>478507112.91179615</v>
      </c>
      <c r="N322" s="13">
        <f t="shared" ref="N322:N381" si="43">$C$16+$C$15+$C$12+$C$11</f>
        <v>478507304.51521641</v>
      </c>
    </row>
    <row r="323" spans="6:14" x14ac:dyDescent="0.2">
      <c r="F323" s="13">
        <f t="shared" ref="F323:F381" si="44">SUM($B$11:$B$15)</f>
        <v>478507111.10250485</v>
      </c>
      <c r="G323">
        <v>322</v>
      </c>
      <c r="H323" s="13">
        <f t="shared" ref="H323:H381" si="45">$B$9+$B$10</f>
        <v>1277.8453840090096</v>
      </c>
      <c r="I323" s="13">
        <f t="shared" si="40"/>
        <v>478507115.07096875</v>
      </c>
      <c r="J323" s="13">
        <f t="shared" ref="J323:J381" si="46">$B$16+$B$15+$B$12+$B$11</f>
        <v>478507304.51521641</v>
      </c>
      <c r="K323" s="13">
        <f t="shared" si="39"/>
        <v>478507111.08051777</v>
      </c>
      <c r="L323" s="13">
        <f t="shared" si="41"/>
        <v>587.84036515637104</v>
      </c>
      <c r="M323" s="13">
        <f t="shared" si="42"/>
        <v>478507112.90610898</v>
      </c>
      <c r="N323" s="13">
        <f t="shared" si="43"/>
        <v>478507304.51521641</v>
      </c>
    </row>
    <row r="324" spans="6:14" x14ac:dyDescent="0.2">
      <c r="F324" s="13">
        <f t="shared" si="44"/>
        <v>478507111.10250485</v>
      </c>
      <c r="G324">
        <v>323</v>
      </c>
      <c r="H324" s="13">
        <f t="shared" si="45"/>
        <v>1277.8453840090096</v>
      </c>
      <c r="I324" s="13">
        <f t="shared" si="40"/>
        <v>478507115.0586825</v>
      </c>
      <c r="J324" s="13">
        <f t="shared" si="46"/>
        <v>478507304.51521641</v>
      </c>
      <c r="K324" s="13">
        <f t="shared" ref="K324:K381" si="47">SUM($C$11:$C$12,$C$14:$C$15)</f>
        <v>478507111.08051777</v>
      </c>
      <c r="L324" s="13">
        <f t="shared" si="41"/>
        <v>587.84036515637104</v>
      </c>
      <c r="M324" s="13">
        <f t="shared" si="42"/>
        <v>478507112.90045696</v>
      </c>
      <c r="N324" s="13">
        <f t="shared" si="43"/>
        <v>478507304.51521641</v>
      </c>
    </row>
    <row r="325" spans="6:14" x14ac:dyDescent="0.2">
      <c r="F325" s="13">
        <f t="shared" si="44"/>
        <v>478507111.10250485</v>
      </c>
      <c r="G325">
        <v>324</v>
      </c>
      <c r="H325" s="13">
        <f t="shared" si="45"/>
        <v>1277.8453840090096</v>
      </c>
      <c r="I325" s="13">
        <f t="shared" si="40"/>
        <v>478507115.04647207</v>
      </c>
      <c r="J325" s="13">
        <f t="shared" si="46"/>
        <v>478507304.51521641</v>
      </c>
      <c r="K325" s="13">
        <f t="shared" si="47"/>
        <v>478507111.08051777</v>
      </c>
      <c r="L325" s="13">
        <f t="shared" si="41"/>
        <v>587.84036515637104</v>
      </c>
      <c r="M325" s="13">
        <f t="shared" si="42"/>
        <v>478507112.89483988</v>
      </c>
      <c r="N325" s="13">
        <f t="shared" si="43"/>
        <v>478507304.51521641</v>
      </c>
    </row>
    <row r="326" spans="6:14" x14ac:dyDescent="0.2">
      <c r="F326" s="13">
        <f t="shared" si="44"/>
        <v>478507111.10250485</v>
      </c>
      <c r="G326">
        <v>325</v>
      </c>
      <c r="H326" s="13">
        <f t="shared" si="45"/>
        <v>1277.8453840090096</v>
      </c>
      <c r="I326" s="13">
        <f t="shared" si="40"/>
        <v>478507115.03433681</v>
      </c>
      <c r="J326" s="13">
        <f t="shared" si="46"/>
        <v>478507304.51521641</v>
      </c>
      <c r="K326" s="13">
        <f t="shared" si="47"/>
        <v>478507111.08051777</v>
      </c>
      <c r="L326" s="13">
        <f t="shared" si="41"/>
        <v>587.84036515637104</v>
      </c>
      <c r="M326" s="13">
        <f t="shared" si="42"/>
        <v>478507112.88925737</v>
      </c>
      <c r="N326" s="13">
        <f t="shared" si="43"/>
        <v>478507304.51521641</v>
      </c>
    </row>
    <row r="327" spans="6:14" x14ac:dyDescent="0.2">
      <c r="F327" s="13">
        <f t="shared" si="44"/>
        <v>478507111.10250485</v>
      </c>
      <c r="G327">
        <v>326</v>
      </c>
      <c r="H327" s="13">
        <f t="shared" si="45"/>
        <v>1277.8453840090096</v>
      </c>
      <c r="I327" s="13">
        <f t="shared" si="40"/>
        <v>478507115.02227598</v>
      </c>
      <c r="J327" s="13">
        <f t="shared" si="46"/>
        <v>478507304.51521641</v>
      </c>
      <c r="K327" s="13">
        <f t="shared" si="47"/>
        <v>478507111.08051777</v>
      </c>
      <c r="L327" s="13">
        <f t="shared" si="41"/>
        <v>587.84036515637104</v>
      </c>
      <c r="M327" s="13">
        <f t="shared" si="42"/>
        <v>478507112.88370907</v>
      </c>
      <c r="N327" s="13">
        <f t="shared" si="43"/>
        <v>478507304.51521641</v>
      </c>
    </row>
    <row r="328" spans="6:14" x14ac:dyDescent="0.2">
      <c r="F328" s="13">
        <f t="shared" si="44"/>
        <v>478507111.10250485</v>
      </c>
      <c r="G328">
        <v>327</v>
      </c>
      <c r="H328" s="13">
        <f t="shared" si="45"/>
        <v>1277.8453840090096</v>
      </c>
      <c r="I328" s="13">
        <f t="shared" si="40"/>
        <v>478507115.01028889</v>
      </c>
      <c r="J328" s="13">
        <f t="shared" si="46"/>
        <v>478507304.51521641</v>
      </c>
      <c r="K328" s="13">
        <f t="shared" si="47"/>
        <v>478507111.08051777</v>
      </c>
      <c r="L328" s="13">
        <f t="shared" si="41"/>
        <v>587.84036515637104</v>
      </c>
      <c r="M328" s="13">
        <f t="shared" si="42"/>
        <v>478507112.87819475</v>
      </c>
      <c r="N328" s="13">
        <f t="shared" si="43"/>
        <v>478507304.51521641</v>
      </c>
    </row>
    <row r="329" spans="6:14" x14ac:dyDescent="0.2">
      <c r="F329" s="13">
        <f t="shared" si="44"/>
        <v>478507111.10250485</v>
      </c>
      <c r="G329">
        <v>328</v>
      </c>
      <c r="H329" s="13">
        <f t="shared" si="45"/>
        <v>1277.8453840090096</v>
      </c>
      <c r="I329" s="13">
        <f t="shared" si="40"/>
        <v>478507114.99837494</v>
      </c>
      <c r="J329" s="13">
        <f t="shared" si="46"/>
        <v>478507304.51521641</v>
      </c>
      <c r="K329" s="13">
        <f t="shared" si="47"/>
        <v>478507111.08051777</v>
      </c>
      <c r="L329" s="13">
        <f t="shared" si="41"/>
        <v>587.84036515637104</v>
      </c>
      <c r="M329" s="13">
        <f t="shared" si="42"/>
        <v>478507112.87271398</v>
      </c>
      <c r="N329" s="13">
        <f t="shared" si="43"/>
        <v>478507304.51521641</v>
      </c>
    </row>
    <row r="330" spans="6:14" x14ac:dyDescent="0.2">
      <c r="F330" s="13">
        <f t="shared" si="44"/>
        <v>478507111.10250485</v>
      </c>
      <c r="G330">
        <v>329</v>
      </c>
      <c r="H330" s="13">
        <f t="shared" si="45"/>
        <v>1277.8453840090096</v>
      </c>
      <c r="I330" s="13">
        <f t="shared" si="40"/>
        <v>478507114.98653334</v>
      </c>
      <c r="J330" s="13">
        <f t="shared" si="46"/>
        <v>478507304.51521641</v>
      </c>
      <c r="K330" s="13">
        <f t="shared" si="47"/>
        <v>478507111.08051777</v>
      </c>
      <c r="L330" s="13">
        <f t="shared" si="41"/>
        <v>587.84036515637104</v>
      </c>
      <c r="M330" s="13">
        <f t="shared" si="42"/>
        <v>478507112.8672666</v>
      </c>
      <c r="N330" s="13">
        <f t="shared" si="43"/>
        <v>478507304.51521641</v>
      </c>
    </row>
    <row r="331" spans="6:14" x14ac:dyDescent="0.2">
      <c r="F331" s="13">
        <f t="shared" si="44"/>
        <v>478507111.10250485</v>
      </c>
      <c r="G331">
        <v>330</v>
      </c>
      <c r="H331" s="13">
        <f t="shared" si="45"/>
        <v>1277.8453840090096</v>
      </c>
      <c r="I331" s="13">
        <f t="shared" si="40"/>
        <v>478507114.97476357</v>
      </c>
      <c r="J331" s="13">
        <f t="shared" si="46"/>
        <v>478507304.51521641</v>
      </c>
      <c r="K331" s="13">
        <f t="shared" si="47"/>
        <v>478507111.08051777</v>
      </c>
      <c r="L331" s="13">
        <f t="shared" si="41"/>
        <v>587.84036515637104</v>
      </c>
      <c r="M331" s="13">
        <f t="shared" si="42"/>
        <v>478507112.86185223</v>
      </c>
      <c r="N331" s="13">
        <f t="shared" si="43"/>
        <v>478507304.51521641</v>
      </c>
    </row>
    <row r="332" spans="6:14" x14ac:dyDescent="0.2">
      <c r="F332" s="13">
        <f t="shared" si="44"/>
        <v>478507111.10250485</v>
      </c>
      <c r="G332">
        <v>331</v>
      </c>
      <c r="H332" s="13">
        <f t="shared" si="45"/>
        <v>1277.8453840090096</v>
      </c>
      <c r="I332" s="13">
        <f t="shared" si="40"/>
        <v>478507114.96306491</v>
      </c>
      <c r="J332" s="13">
        <f t="shared" si="46"/>
        <v>478507304.51521641</v>
      </c>
      <c r="K332" s="13">
        <f t="shared" si="47"/>
        <v>478507111.08051777</v>
      </c>
      <c r="L332" s="13">
        <f t="shared" si="41"/>
        <v>587.84036515637104</v>
      </c>
      <c r="M332" s="13">
        <f t="shared" si="42"/>
        <v>478507112.85647053</v>
      </c>
      <c r="N332" s="13">
        <f t="shared" si="43"/>
        <v>478507304.51521641</v>
      </c>
    </row>
    <row r="333" spans="6:14" x14ac:dyDescent="0.2">
      <c r="F333" s="13">
        <f t="shared" si="44"/>
        <v>478507111.10250485</v>
      </c>
      <c r="G333">
        <v>332</v>
      </c>
      <c r="H333" s="13">
        <f t="shared" si="45"/>
        <v>1277.8453840090096</v>
      </c>
      <c r="I333" s="13">
        <f t="shared" si="40"/>
        <v>478507114.95143676</v>
      </c>
      <c r="J333" s="13">
        <f t="shared" si="46"/>
        <v>478507304.51521641</v>
      </c>
      <c r="K333" s="13">
        <f t="shared" si="47"/>
        <v>478507111.08051777</v>
      </c>
      <c r="L333" s="13">
        <f t="shared" si="41"/>
        <v>587.84036515637104</v>
      </c>
      <c r="M333" s="13">
        <f t="shared" si="42"/>
        <v>478507112.85112131</v>
      </c>
      <c r="N333" s="13">
        <f t="shared" si="43"/>
        <v>478507304.51521641</v>
      </c>
    </row>
    <row r="334" spans="6:14" x14ac:dyDescent="0.2">
      <c r="F334" s="13">
        <f t="shared" si="44"/>
        <v>478507111.10250485</v>
      </c>
      <c r="G334">
        <v>333</v>
      </c>
      <c r="H334" s="13">
        <f t="shared" si="45"/>
        <v>1277.8453840090096</v>
      </c>
      <c r="I334" s="13">
        <f t="shared" si="40"/>
        <v>478507114.9398784</v>
      </c>
      <c r="J334" s="13">
        <f t="shared" si="46"/>
        <v>478507304.51521641</v>
      </c>
      <c r="K334" s="13">
        <f t="shared" si="47"/>
        <v>478507111.08051777</v>
      </c>
      <c r="L334" s="13">
        <f t="shared" si="41"/>
        <v>587.84036515637104</v>
      </c>
      <c r="M334" s="13">
        <f t="shared" si="42"/>
        <v>478507112.84580415</v>
      </c>
      <c r="N334" s="13">
        <f t="shared" si="43"/>
        <v>478507304.51521641</v>
      </c>
    </row>
    <row r="335" spans="6:14" x14ac:dyDescent="0.2">
      <c r="F335" s="13">
        <f t="shared" si="44"/>
        <v>478507111.10250485</v>
      </c>
      <c r="G335">
        <v>334</v>
      </c>
      <c r="H335" s="13">
        <f t="shared" si="45"/>
        <v>1277.8453840090096</v>
      </c>
      <c r="I335" s="13">
        <f t="shared" si="40"/>
        <v>478507114.92838925</v>
      </c>
      <c r="J335" s="13">
        <f t="shared" si="46"/>
        <v>478507304.51521641</v>
      </c>
      <c r="K335" s="13">
        <f t="shared" si="47"/>
        <v>478507111.08051777</v>
      </c>
      <c r="L335" s="13">
        <f t="shared" si="41"/>
        <v>587.84036515637104</v>
      </c>
      <c r="M335" s="13">
        <f t="shared" si="42"/>
        <v>478507112.84051889</v>
      </c>
      <c r="N335" s="13">
        <f t="shared" si="43"/>
        <v>478507304.51521641</v>
      </c>
    </row>
    <row r="336" spans="6:14" x14ac:dyDescent="0.2">
      <c r="F336" s="13">
        <f t="shared" si="44"/>
        <v>478507111.10250485</v>
      </c>
      <c r="G336">
        <v>335</v>
      </c>
      <c r="H336" s="13">
        <f t="shared" si="45"/>
        <v>1277.8453840090096</v>
      </c>
      <c r="I336" s="13">
        <f t="shared" si="40"/>
        <v>478507114.9169687</v>
      </c>
      <c r="J336" s="13">
        <f t="shared" si="46"/>
        <v>478507304.51521641</v>
      </c>
      <c r="K336" s="13">
        <f t="shared" si="47"/>
        <v>478507111.08051777</v>
      </c>
      <c r="L336" s="13">
        <f t="shared" si="41"/>
        <v>587.84036515637104</v>
      </c>
      <c r="M336" s="13">
        <f t="shared" si="42"/>
        <v>478507112.8352651</v>
      </c>
      <c r="N336" s="13">
        <f t="shared" si="43"/>
        <v>478507304.51521641</v>
      </c>
    </row>
    <row r="337" spans="6:14" x14ac:dyDescent="0.2">
      <c r="F337" s="13">
        <f t="shared" si="44"/>
        <v>478507111.10250485</v>
      </c>
      <c r="G337">
        <v>336</v>
      </c>
      <c r="H337" s="13">
        <f t="shared" si="45"/>
        <v>1277.8453840090096</v>
      </c>
      <c r="I337" s="13">
        <f t="shared" si="40"/>
        <v>478507114.9056161</v>
      </c>
      <c r="J337" s="13">
        <f t="shared" si="46"/>
        <v>478507304.51521641</v>
      </c>
      <c r="K337" s="13">
        <f t="shared" si="47"/>
        <v>478507111.08051777</v>
      </c>
      <c r="L337" s="13">
        <f t="shared" si="41"/>
        <v>587.84036515637104</v>
      </c>
      <c r="M337" s="13">
        <f t="shared" si="42"/>
        <v>478507112.83004266</v>
      </c>
      <c r="N337" s="13">
        <f t="shared" si="43"/>
        <v>478507304.51521641</v>
      </c>
    </row>
    <row r="338" spans="6:14" x14ac:dyDescent="0.2">
      <c r="F338" s="13">
        <f t="shared" si="44"/>
        <v>478507111.10250485</v>
      </c>
      <c r="G338">
        <v>337</v>
      </c>
      <c r="H338" s="13">
        <f t="shared" si="45"/>
        <v>1277.8453840090096</v>
      </c>
      <c r="I338" s="13">
        <f t="shared" si="40"/>
        <v>478507114.89433092</v>
      </c>
      <c r="J338" s="13">
        <f t="shared" si="46"/>
        <v>478507304.51521641</v>
      </c>
      <c r="K338" s="13">
        <f t="shared" si="47"/>
        <v>478507111.08051777</v>
      </c>
      <c r="L338" s="13">
        <f t="shared" si="41"/>
        <v>587.84036515637104</v>
      </c>
      <c r="M338" s="13">
        <f t="shared" si="42"/>
        <v>478507112.82485121</v>
      </c>
      <c r="N338" s="13">
        <f t="shared" si="43"/>
        <v>478507304.51521641</v>
      </c>
    </row>
    <row r="339" spans="6:14" x14ac:dyDescent="0.2">
      <c r="F339" s="13">
        <f t="shared" si="44"/>
        <v>478507111.10250485</v>
      </c>
      <c r="G339">
        <v>338</v>
      </c>
      <c r="H339" s="13">
        <f t="shared" si="45"/>
        <v>1277.8453840090096</v>
      </c>
      <c r="I339" s="13">
        <f t="shared" si="40"/>
        <v>478507114.88311249</v>
      </c>
      <c r="J339" s="13">
        <f t="shared" si="46"/>
        <v>478507304.51521641</v>
      </c>
      <c r="K339" s="13">
        <f t="shared" si="47"/>
        <v>478507111.08051777</v>
      </c>
      <c r="L339" s="13">
        <f t="shared" si="41"/>
        <v>587.84036515637104</v>
      </c>
      <c r="M339" s="13">
        <f t="shared" si="42"/>
        <v>478507112.81969047</v>
      </c>
      <c r="N339" s="13">
        <f t="shared" si="43"/>
        <v>478507304.51521641</v>
      </c>
    </row>
    <row r="340" spans="6:14" x14ac:dyDescent="0.2">
      <c r="F340" s="13">
        <f t="shared" si="44"/>
        <v>478507111.10250485</v>
      </c>
      <c r="G340">
        <v>339</v>
      </c>
      <c r="H340" s="13">
        <f t="shared" si="45"/>
        <v>1277.8453840090096</v>
      </c>
      <c r="I340" s="13">
        <f t="shared" si="40"/>
        <v>478507114.87196028</v>
      </c>
      <c r="J340" s="13">
        <f t="shared" si="46"/>
        <v>478507304.51521641</v>
      </c>
      <c r="K340" s="13">
        <f t="shared" si="47"/>
        <v>478507111.08051777</v>
      </c>
      <c r="L340" s="13">
        <f t="shared" si="41"/>
        <v>587.84036515637104</v>
      </c>
      <c r="M340" s="13">
        <f t="shared" si="42"/>
        <v>478507112.81456012</v>
      </c>
      <c r="N340" s="13">
        <f t="shared" si="43"/>
        <v>478507304.51521641</v>
      </c>
    </row>
    <row r="341" spans="6:14" x14ac:dyDescent="0.2">
      <c r="F341" s="13">
        <f t="shared" si="44"/>
        <v>478507111.10250485</v>
      </c>
      <c r="G341">
        <v>340</v>
      </c>
      <c r="H341" s="13">
        <f t="shared" si="45"/>
        <v>1277.8453840090096</v>
      </c>
      <c r="I341" s="13">
        <f t="shared" si="40"/>
        <v>478507114.86087364</v>
      </c>
      <c r="J341" s="13">
        <f t="shared" si="46"/>
        <v>478507304.51521641</v>
      </c>
      <c r="K341" s="13">
        <f t="shared" si="47"/>
        <v>478507111.08051777</v>
      </c>
      <c r="L341" s="13">
        <f t="shared" si="41"/>
        <v>587.84036515637104</v>
      </c>
      <c r="M341" s="13">
        <f t="shared" si="42"/>
        <v>478507112.80946004</v>
      </c>
      <c r="N341" s="13">
        <f t="shared" si="43"/>
        <v>478507304.51521641</v>
      </c>
    </row>
    <row r="342" spans="6:14" x14ac:dyDescent="0.2">
      <c r="F342" s="13">
        <f t="shared" si="44"/>
        <v>478507111.10250485</v>
      </c>
      <c r="G342">
        <v>341</v>
      </c>
      <c r="H342" s="13">
        <f t="shared" si="45"/>
        <v>1277.8453840090096</v>
      </c>
      <c r="I342" s="13">
        <f t="shared" si="40"/>
        <v>478507114.84985203</v>
      </c>
      <c r="J342" s="13">
        <f t="shared" si="46"/>
        <v>478507304.51521641</v>
      </c>
      <c r="K342" s="13">
        <f t="shared" si="47"/>
        <v>478507111.08051777</v>
      </c>
      <c r="L342" s="13">
        <f t="shared" si="41"/>
        <v>587.84036515637104</v>
      </c>
      <c r="M342" s="13">
        <f t="shared" si="42"/>
        <v>478507112.80438983</v>
      </c>
      <c r="N342" s="13">
        <f t="shared" si="43"/>
        <v>478507304.51521641</v>
      </c>
    </row>
    <row r="343" spans="6:14" x14ac:dyDescent="0.2">
      <c r="F343" s="13">
        <f t="shared" si="44"/>
        <v>478507111.10250485</v>
      </c>
      <c r="G343">
        <v>342</v>
      </c>
      <c r="H343" s="13">
        <f t="shared" si="45"/>
        <v>1277.8453840090096</v>
      </c>
      <c r="I343" s="13">
        <f t="shared" si="40"/>
        <v>478507114.83889484</v>
      </c>
      <c r="J343" s="13">
        <f t="shared" si="46"/>
        <v>478507304.51521641</v>
      </c>
      <c r="K343" s="13">
        <f t="shared" si="47"/>
        <v>478507111.08051777</v>
      </c>
      <c r="L343" s="13">
        <f t="shared" si="41"/>
        <v>587.84036515637104</v>
      </c>
      <c r="M343" s="13">
        <f t="shared" si="42"/>
        <v>478507112.79934925</v>
      </c>
      <c r="N343" s="13">
        <f t="shared" si="43"/>
        <v>478507304.51521641</v>
      </c>
    </row>
    <row r="344" spans="6:14" x14ac:dyDescent="0.2">
      <c r="F344" s="13">
        <f t="shared" si="44"/>
        <v>478507111.10250485</v>
      </c>
      <c r="G344">
        <v>343</v>
      </c>
      <c r="H344" s="13">
        <f t="shared" si="45"/>
        <v>1277.8453840090096</v>
      </c>
      <c r="I344" s="13">
        <f t="shared" si="40"/>
        <v>478507114.82800162</v>
      </c>
      <c r="J344" s="13">
        <f t="shared" si="46"/>
        <v>478507304.51521641</v>
      </c>
      <c r="K344" s="13">
        <f t="shared" si="47"/>
        <v>478507111.08051777</v>
      </c>
      <c r="L344" s="13">
        <f t="shared" si="41"/>
        <v>587.84036515637104</v>
      </c>
      <c r="M344" s="13">
        <f t="shared" si="42"/>
        <v>478507112.79433805</v>
      </c>
      <c r="N344" s="13">
        <f t="shared" si="43"/>
        <v>478507304.51521641</v>
      </c>
    </row>
    <row r="345" spans="6:14" x14ac:dyDescent="0.2">
      <c r="F345" s="13">
        <f t="shared" si="44"/>
        <v>478507111.10250485</v>
      </c>
      <c r="G345">
        <v>344</v>
      </c>
      <c r="H345" s="13">
        <f t="shared" si="45"/>
        <v>1277.8453840090096</v>
      </c>
      <c r="I345" s="13">
        <f t="shared" si="40"/>
        <v>478507114.81717169</v>
      </c>
      <c r="J345" s="13">
        <f t="shared" si="46"/>
        <v>478507304.51521641</v>
      </c>
      <c r="K345" s="13">
        <f t="shared" si="47"/>
        <v>478507111.08051777</v>
      </c>
      <c r="L345" s="13">
        <f t="shared" si="41"/>
        <v>587.84036515637104</v>
      </c>
      <c r="M345" s="13">
        <f t="shared" si="42"/>
        <v>478507112.78935605</v>
      </c>
      <c r="N345" s="13">
        <f t="shared" si="43"/>
        <v>478507304.51521641</v>
      </c>
    </row>
    <row r="346" spans="6:14" x14ac:dyDescent="0.2">
      <c r="F346" s="13">
        <f t="shared" si="44"/>
        <v>478507111.10250485</v>
      </c>
      <c r="G346">
        <v>345</v>
      </c>
      <c r="H346" s="13">
        <f t="shared" si="45"/>
        <v>1277.8453840090096</v>
      </c>
      <c r="I346" s="13">
        <f t="shared" si="40"/>
        <v>478507114.80640453</v>
      </c>
      <c r="J346" s="13">
        <f t="shared" si="46"/>
        <v>478507304.51521641</v>
      </c>
      <c r="K346" s="13">
        <f t="shared" si="47"/>
        <v>478507111.08051777</v>
      </c>
      <c r="L346" s="13">
        <f t="shared" si="41"/>
        <v>587.84036515637104</v>
      </c>
      <c r="M346" s="13">
        <f t="shared" si="42"/>
        <v>478507112.78440291</v>
      </c>
      <c r="N346" s="13">
        <f t="shared" si="43"/>
        <v>478507304.51521641</v>
      </c>
    </row>
    <row r="347" spans="6:14" x14ac:dyDescent="0.2">
      <c r="F347" s="13">
        <f t="shared" si="44"/>
        <v>478507111.10250485</v>
      </c>
      <c r="G347">
        <v>346</v>
      </c>
      <c r="H347" s="13">
        <f t="shared" si="45"/>
        <v>1277.8453840090096</v>
      </c>
      <c r="I347" s="13">
        <f t="shared" si="40"/>
        <v>478507114.7956996</v>
      </c>
      <c r="J347" s="13">
        <f t="shared" si="46"/>
        <v>478507304.51521641</v>
      </c>
      <c r="K347" s="13">
        <f t="shared" si="47"/>
        <v>478507111.08051777</v>
      </c>
      <c r="L347" s="13">
        <f t="shared" si="41"/>
        <v>587.84036515637104</v>
      </c>
      <c r="M347" s="13">
        <f t="shared" si="42"/>
        <v>478507112.77947837</v>
      </c>
      <c r="N347" s="13">
        <f t="shared" si="43"/>
        <v>478507304.51521641</v>
      </c>
    </row>
    <row r="348" spans="6:14" x14ac:dyDescent="0.2">
      <c r="F348" s="13">
        <f t="shared" si="44"/>
        <v>478507111.10250485</v>
      </c>
      <c r="G348">
        <v>347</v>
      </c>
      <c r="H348" s="13">
        <f t="shared" si="45"/>
        <v>1277.8453840090096</v>
      </c>
      <c r="I348" s="13">
        <f t="shared" si="40"/>
        <v>478507114.78505641</v>
      </c>
      <c r="J348" s="13">
        <f t="shared" si="46"/>
        <v>478507304.51521641</v>
      </c>
      <c r="K348" s="13">
        <f t="shared" si="47"/>
        <v>478507111.08051777</v>
      </c>
      <c r="L348" s="13">
        <f t="shared" si="41"/>
        <v>587.84036515637104</v>
      </c>
      <c r="M348" s="13">
        <f t="shared" si="42"/>
        <v>478507112.77458221</v>
      </c>
      <c r="N348" s="13">
        <f t="shared" si="43"/>
        <v>478507304.51521641</v>
      </c>
    </row>
    <row r="349" spans="6:14" x14ac:dyDescent="0.2">
      <c r="F349" s="13">
        <f t="shared" si="44"/>
        <v>478507111.10250485</v>
      </c>
      <c r="G349">
        <v>348</v>
      </c>
      <c r="H349" s="13">
        <f t="shared" si="45"/>
        <v>1277.8453840090096</v>
      </c>
      <c r="I349" s="13">
        <f t="shared" si="40"/>
        <v>478507114.77447432</v>
      </c>
      <c r="J349" s="13">
        <f t="shared" si="46"/>
        <v>478507304.51521641</v>
      </c>
      <c r="K349" s="13">
        <f t="shared" si="47"/>
        <v>478507111.08051777</v>
      </c>
      <c r="L349" s="13">
        <f t="shared" si="41"/>
        <v>587.84036515637104</v>
      </c>
      <c r="M349" s="13">
        <f t="shared" si="42"/>
        <v>478507112.76971424</v>
      </c>
      <c r="N349" s="13">
        <f t="shared" si="43"/>
        <v>478507304.51521641</v>
      </c>
    </row>
    <row r="350" spans="6:14" x14ac:dyDescent="0.2">
      <c r="F350" s="13">
        <f t="shared" si="44"/>
        <v>478507111.10250485</v>
      </c>
      <c r="G350">
        <v>349</v>
      </c>
      <c r="H350" s="13">
        <f t="shared" si="45"/>
        <v>1277.8453840090096</v>
      </c>
      <c r="I350" s="13">
        <f t="shared" si="40"/>
        <v>478507114.76395297</v>
      </c>
      <c r="J350" s="13">
        <f t="shared" si="46"/>
        <v>478507304.51521641</v>
      </c>
      <c r="K350" s="13">
        <f t="shared" si="47"/>
        <v>478507111.08051777</v>
      </c>
      <c r="L350" s="13">
        <f t="shared" si="41"/>
        <v>587.84036515637104</v>
      </c>
      <c r="M350" s="13">
        <f t="shared" si="42"/>
        <v>478507112.7648741</v>
      </c>
      <c r="N350" s="13">
        <f t="shared" si="43"/>
        <v>478507304.51521641</v>
      </c>
    </row>
    <row r="351" spans="6:14" x14ac:dyDescent="0.2">
      <c r="F351" s="13">
        <f t="shared" si="44"/>
        <v>478507111.10250485</v>
      </c>
      <c r="G351">
        <v>350</v>
      </c>
      <c r="H351" s="13">
        <f t="shared" si="45"/>
        <v>1277.8453840090096</v>
      </c>
      <c r="I351" s="13">
        <f t="shared" si="40"/>
        <v>478507114.75349164</v>
      </c>
      <c r="J351" s="13">
        <f t="shared" si="46"/>
        <v>478507304.51521641</v>
      </c>
      <c r="K351" s="13">
        <f t="shared" si="47"/>
        <v>478507111.08051777</v>
      </c>
      <c r="L351" s="13">
        <f t="shared" si="41"/>
        <v>587.84036515637104</v>
      </c>
      <c r="M351" s="13">
        <f t="shared" si="42"/>
        <v>478507112.76006168</v>
      </c>
      <c r="N351" s="13">
        <f t="shared" si="43"/>
        <v>478507304.51521641</v>
      </c>
    </row>
    <row r="352" spans="6:14" x14ac:dyDescent="0.2">
      <c r="F352" s="13">
        <f t="shared" si="44"/>
        <v>478507111.10250485</v>
      </c>
      <c r="G352">
        <v>351</v>
      </c>
      <c r="H352" s="13">
        <f t="shared" si="45"/>
        <v>1277.8453840090096</v>
      </c>
      <c r="I352" s="13">
        <f t="shared" si="40"/>
        <v>478507114.74308997</v>
      </c>
      <c r="J352" s="13">
        <f t="shared" si="46"/>
        <v>478507304.51521641</v>
      </c>
      <c r="K352" s="13">
        <f t="shared" si="47"/>
        <v>478507111.08051777</v>
      </c>
      <c r="L352" s="13">
        <f t="shared" si="41"/>
        <v>587.84036515637104</v>
      </c>
      <c r="M352" s="13">
        <f t="shared" si="42"/>
        <v>478507112.75527662</v>
      </c>
      <c r="N352" s="13">
        <f t="shared" si="43"/>
        <v>478507304.51521641</v>
      </c>
    </row>
    <row r="353" spans="6:14" x14ac:dyDescent="0.2">
      <c r="F353" s="13">
        <f t="shared" si="44"/>
        <v>478507111.10250485</v>
      </c>
      <c r="G353">
        <v>352</v>
      </c>
      <c r="H353" s="13">
        <f t="shared" si="45"/>
        <v>1277.8453840090096</v>
      </c>
      <c r="I353" s="13">
        <f t="shared" si="40"/>
        <v>478507114.73274744</v>
      </c>
      <c r="J353" s="13">
        <f t="shared" si="46"/>
        <v>478507304.51521641</v>
      </c>
      <c r="K353" s="13">
        <f t="shared" si="47"/>
        <v>478507111.08051777</v>
      </c>
      <c r="L353" s="13">
        <f t="shared" si="41"/>
        <v>587.84036515637104</v>
      </c>
      <c r="M353" s="13">
        <f t="shared" si="42"/>
        <v>478507112.7505188</v>
      </c>
      <c r="N353" s="13">
        <f t="shared" si="43"/>
        <v>478507304.51521641</v>
      </c>
    </row>
    <row r="354" spans="6:14" x14ac:dyDescent="0.2">
      <c r="F354" s="13">
        <f t="shared" si="44"/>
        <v>478507111.10250485</v>
      </c>
      <c r="G354">
        <v>353</v>
      </c>
      <c r="H354" s="13">
        <f t="shared" si="45"/>
        <v>1277.8453840090096</v>
      </c>
      <c r="I354" s="13">
        <f t="shared" si="40"/>
        <v>478507114.72246343</v>
      </c>
      <c r="J354" s="13">
        <f t="shared" si="46"/>
        <v>478507304.51521641</v>
      </c>
      <c r="K354" s="13">
        <f t="shared" si="47"/>
        <v>478507111.08051777</v>
      </c>
      <c r="L354" s="13">
        <f t="shared" si="41"/>
        <v>587.84036515637104</v>
      </c>
      <c r="M354" s="13">
        <f t="shared" si="42"/>
        <v>478507112.74578792</v>
      </c>
      <c r="N354" s="13">
        <f t="shared" si="43"/>
        <v>478507304.51521641</v>
      </c>
    </row>
    <row r="355" spans="6:14" x14ac:dyDescent="0.2">
      <c r="F355" s="13">
        <f t="shared" si="44"/>
        <v>478507111.10250485</v>
      </c>
      <c r="G355">
        <v>354</v>
      </c>
      <c r="H355" s="13">
        <f t="shared" si="45"/>
        <v>1277.8453840090096</v>
      </c>
      <c r="I355" s="13">
        <f t="shared" si="40"/>
        <v>478507114.7122376</v>
      </c>
      <c r="J355" s="13">
        <f t="shared" si="46"/>
        <v>478507304.51521641</v>
      </c>
      <c r="K355" s="13">
        <f t="shared" si="47"/>
        <v>478507111.08051777</v>
      </c>
      <c r="L355" s="13">
        <f t="shared" si="41"/>
        <v>587.84036515637104</v>
      </c>
      <c r="M355" s="13">
        <f t="shared" si="42"/>
        <v>478507112.7410838</v>
      </c>
      <c r="N355" s="13">
        <f t="shared" si="43"/>
        <v>478507304.51521641</v>
      </c>
    </row>
    <row r="356" spans="6:14" x14ac:dyDescent="0.2">
      <c r="F356" s="13">
        <f t="shared" si="44"/>
        <v>478507111.10250485</v>
      </c>
      <c r="G356">
        <v>355</v>
      </c>
      <c r="H356" s="13">
        <f t="shared" si="45"/>
        <v>1277.8453840090096</v>
      </c>
      <c r="I356" s="13">
        <f t="shared" si="40"/>
        <v>478507114.70206928</v>
      </c>
      <c r="J356" s="13">
        <f t="shared" si="46"/>
        <v>478507304.51521641</v>
      </c>
      <c r="K356" s="13">
        <f t="shared" si="47"/>
        <v>478507111.08051777</v>
      </c>
      <c r="L356" s="13">
        <f t="shared" si="41"/>
        <v>587.84036515637104</v>
      </c>
      <c r="M356" s="13">
        <f t="shared" si="42"/>
        <v>478507112.73640615</v>
      </c>
      <c r="N356" s="13">
        <f t="shared" si="43"/>
        <v>478507304.51521641</v>
      </c>
    </row>
    <row r="357" spans="6:14" x14ac:dyDescent="0.2">
      <c r="F357" s="13">
        <f t="shared" si="44"/>
        <v>478507111.10250485</v>
      </c>
      <c r="G357">
        <v>356</v>
      </c>
      <c r="H357" s="13">
        <f t="shared" si="45"/>
        <v>1277.8453840090096</v>
      </c>
      <c r="I357" s="13">
        <f t="shared" si="40"/>
        <v>478507114.69195819</v>
      </c>
      <c r="J357" s="13">
        <f t="shared" si="46"/>
        <v>478507304.51521641</v>
      </c>
      <c r="K357" s="13">
        <f t="shared" si="47"/>
        <v>478507111.08051777</v>
      </c>
      <c r="L357" s="13">
        <f t="shared" si="41"/>
        <v>587.84036515637104</v>
      </c>
      <c r="M357" s="13">
        <f t="shared" si="42"/>
        <v>478507112.73175472</v>
      </c>
      <c r="N357" s="13">
        <f t="shared" si="43"/>
        <v>478507304.51521641</v>
      </c>
    </row>
    <row r="358" spans="6:14" x14ac:dyDescent="0.2">
      <c r="F358" s="13">
        <f t="shared" si="44"/>
        <v>478507111.10250485</v>
      </c>
      <c r="G358">
        <v>357</v>
      </c>
      <c r="H358" s="13">
        <f t="shared" si="45"/>
        <v>1277.8453840090096</v>
      </c>
      <c r="I358" s="13">
        <f t="shared" si="40"/>
        <v>478507114.68190366</v>
      </c>
      <c r="J358" s="13">
        <f t="shared" si="46"/>
        <v>478507304.51521641</v>
      </c>
      <c r="K358" s="13">
        <f t="shared" si="47"/>
        <v>478507111.08051777</v>
      </c>
      <c r="L358" s="13">
        <f t="shared" si="41"/>
        <v>587.84036515637104</v>
      </c>
      <c r="M358" s="13">
        <f t="shared" si="42"/>
        <v>478507112.72712946</v>
      </c>
      <c r="N358" s="13">
        <f t="shared" si="43"/>
        <v>478507304.51521641</v>
      </c>
    </row>
    <row r="359" spans="6:14" x14ac:dyDescent="0.2">
      <c r="F359" s="13">
        <f t="shared" si="44"/>
        <v>478507111.10250485</v>
      </c>
      <c r="G359">
        <v>358</v>
      </c>
      <c r="H359" s="13">
        <f t="shared" si="45"/>
        <v>1277.8453840090096</v>
      </c>
      <c r="I359" s="13">
        <f t="shared" si="40"/>
        <v>478507114.67190534</v>
      </c>
      <c r="J359" s="13">
        <f t="shared" si="46"/>
        <v>478507304.51521641</v>
      </c>
      <c r="K359" s="13">
        <f t="shared" si="47"/>
        <v>478507111.08051777</v>
      </c>
      <c r="L359" s="13">
        <f t="shared" si="41"/>
        <v>587.84036515637104</v>
      </c>
      <c r="M359" s="13">
        <f t="shared" si="42"/>
        <v>478507112.72252995</v>
      </c>
      <c r="N359" s="13">
        <f t="shared" si="43"/>
        <v>478507304.51521641</v>
      </c>
    </row>
    <row r="360" spans="6:14" x14ac:dyDescent="0.2">
      <c r="F360" s="13">
        <f t="shared" si="44"/>
        <v>478507111.10250485</v>
      </c>
      <c r="G360">
        <v>359</v>
      </c>
      <c r="H360" s="13">
        <f t="shared" si="45"/>
        <v>1277.8453840090096</v>
      </c>
      <c r="I360" s="13">
        <f t="shared" si="40"/>
        <v>478507114.66196275</v>
      </c>
      <c r="J360" s="13">
        <f t="shared" si="46"/>
        <v>478507304.51521641</v>
      </c>
      <c r="K360" s="13">
        <f t="shared" si="47"/>
        <v>478507111.08051777</v>
      </c>
      <c r="L360" s="13">
        <f t="shared" si="41"/>
        <v>587.84036515637104</v>
      </c>
      <c r="M360" s="13">
        <f t="shared" si="42"/>
        <v>478507112.71795613</v>
      </c>
      <c r="N360" s="13">
        <f t="shared" si="43"/>
        <v>478507304.51521641</v>
      </c>
    </row>
    <row r="361" spans="6:14" x14ac:dyDescent="0.2">
      <c r="F361" s="13">
        <f t="shared" si="44"/>
        <v>478507111.10250485</v>
      </c>
      <c r="G361">
        <v>360</v>
      </c>
      <c r="H361" s="13">
        <f t="shared" si="45"/>
        <v>1277.8453840090096</v>
      </c>
      <c r="I361" s="13">
        <f t="shared" si="40"/>
        <v>478507114.65207535</v>
      </c>
      <c r="J361" s="13">
        <f t="shared" si="46"/>
        <v>478507304.51521641</v>
      </c>
      <c r="K361" s="13">
        <f t="shared" si="47"/>
        <v>478507111.08051777</v>
      </c>
      <c r="L361" s="13">
        <f t="shared" si="41"/>
        <v>587.84036515637104</v>
      </c>
      <c r="M361" s="13">
        <f t="shared" si="42"/>
        <v>478507112.7134077</v>
      </c>
      <c r="N361" s="13">
        <f t="shared" si="43"/>
        <v>478507304.51521641</v>
      </c>
    </row>
    <row r="362" spans="6:14" x14ac:dyDescent="0.2">
      <c r="F362" s="13">
        <f t="shared" si="44"/>
        <v>478507111.10250485</v>
      </c>
      <c r="G362">
        <v>361</v>
      </c>
      <c r="H362" s="13">
        <f t="shared" si="45"/>
        <v>1277.8453840090096</v>
      </c>
      <c r="I362" s="13">
        <f t="shared" si="40"/>
        <v>478507114.64224273</v>
      </c>
      <c r="J362" s="13">
        <f t="shared" si="46"/>
        <v>478507304.51521641</v>
      </c>
      <c r="K362" s="13">
        <f t="shared" si="47"/>
        <v>478507111.08051777</v>
      </c>
      <c r="L362" s="13">
        <f t="shared" si="41"/>
        <v>587.84036515637104</v>
      </c>
      <c r="M362" s="13">
        <f t="shared" si="42"/>
        <v>478507112.70888442</v>
      </c>
      <c r="N362" s="13">
        <f t="shared" si="43"/>
        <v>478507304.51521641</v>
      </c>
    </row>
    <row r="363" spans="6:14" x14ac:dyDescent="0.2">
      <c r="F363" s="13">
        <f t="shared" si="44"/>
        <v>478507111.10250485</v>
      </c>
      <c r="G363">
        <v>362</v>
      </c>
      <c r="H363" s="13">
        <f t="shared" si="45"/>
        <v>1277.8453840090096</v>
      </c>
      <c r="I363" s="13">
        <f t="shared" si="40"/>
        <v>478507114.63246447</v>
      </c>
      <c r="J363" s="13">
        <f t="shared" si="46"/>
        <v>478507304.51521641</v>
      </c>
      <c r="K363" s="13">
        <f t="shared" si="47"/>
        <v>478507111.08051777</v>
      </c>
      <c r="L363" s="13">
        <f t="shared" si="41"/>
        <v>587.84036515637104</v>
      </c>
      <c r="M363" s="13">
        <f t="shared" si="42"/>
        <v>478507112.70438617</v>
      </c>
      <c r="N363" s="13">
        <f t="shared" si="43"/>
        <v>478507304.51521641</v>
      </c>
    </row>
    <row r="364" spans="6:14" x14ac:dyDescent="0.2">
      <c r="F364" s="13">
        <f t="shared" si="44"/>
        <v>478507111.10250485</v>
      </c>
      <c r="G364">
        <v>363</v>
      </c>
      <c r="H364" s="13">
        <f t="shared" si="45"/>
        <v>1277.8453840090096</v>
      </c>
      <c r="I364" s="13">
        <f t="shared" si="40"/>
        <v>478507114.62274009</v>
      </c>
      <c r="J364" s="13">
        <f t="shared" si="46"/>
        <v>478507304.51521641</v>
      </c>
      <c r="K364" s="13">
        <f t="shared" si="47"/>
        <v>478507111.08051777</v>
      </c>
      <c r="L364" s="13">
        <f t="shared" si="41"/>
        <v>587.84036515637104</v>
      </c>
      <c r="M364" s="13">
        <f t="shared" si="42"/>
        <v>478507112.69991273</v>
      </c>
      <c r="N364" s="13">
        <f t="shared" si="43"/>
        <v>478507304.51521641</v>
      </c>
    </row>
    <row r="365" spans="6:14" x14ac:dyDescent="0.2">
      <c r="F365" s="13">
        <f t="shared" si="44"/>
        <v>478507111.10250485</v>
      </c>
      <c r="G365">
        <v>364</v>
      </c>
      <c r="H365" s="13">
        <f t="shared" si="45"/>
        <v>1277.8453840090096</v>
      </c>
      <c r="I365" s="13">
        <f t="shared" si="40"/>
        <v>478507114.61306912</v>
      </c>
      <c r="J365" s="13">
        <f t="shared" si="46"/>
        <v>478507304.51521641</v>
      </c>
      <c r="K365" s="13">
        <f t="shared" si="47"/>
        <v>478507111.08051777</v>
      </c>
      <c r="L365" s="13">
        <f t="shared" si="41"/>
        <v>587.84036515637104</v>
      </c>
      <c r="M365" s="13">
        <f t="shared" si="42"/>
        <v>478507112.69546384</v>
      </c>
      <c r="N365" s="13">
        <f t="shared" si="43"/>
        <v>478507304.51521641</v>
      </c>
    </row>
    <row r="366" spans="6:14" x14ac:dyDescent="0.2">
      <c r="F366" s="13">
        <f t="shared" si="44"/>
        <v>478507111.10250485</v>
      </c>
      <c r="G366">
        <v>365</v>
      </c>
      <c r="H366" s="13">
        <f t="shared" si="45"/>
        <v>1277.8453840090096</v>
      </c>
      <c r="I366" s="13">
        <f t="shared" si="40"/>
        <v>478507114.60345113</v>
      </c>
      <c r="J366" s="13">
        <f t="shared" si="46"/>
        <v>478507304.51521641</v>
      </c>
      <c r="K366" s="13">
        <f t="shared" si="47"/>
        <v>478507111.08051777</v>
      </c>
      <c r="L366" s="13">
        <f t="shared" si="41"/>
        <v>587.84036515637104</v>
      </c>
      <c r="M366" s="13">
        <f t="shared" si="42"/>
        <v>478507112.69103932</v>
      </c>
      <c r="N366" s="13">
        <f t="shared" si="43"/>
        <v>478507304.51521641</v>
      </c>
    </row>
    <row r="367" spans="6:14" x14ac:dyDescent="0.2">
      <c r="F367" s="13">
        <f t="shared" si="44"/>
        <v>478507111.10250485</v>
      </c>
      <c r="G367">
        <v>366</v>
      </c>
      <c r="H367" s="13">
        <f t="shared" si="45"/>
        <v>1277.8453840090096</v>
      </c>
      <c r="I367" s="13">
        <f t="shared" si="40"/>
        <v>478507114.59388566</v>
      </c>
      <c r="J367" s="13">
        <f t="shared" si="46"/>
        <v>478507304.51521641</v>
      </c>
      <c r="K367" s="13">
        <f t="shared" si="47"/>
        <v>478507111.08051777</v>
      </c>
      <c r="L367" s="13">
        <f t="shared" si="41"/>
        <v>587.84036515637104</v>
      </c>
      <c r="M367" s="13">
        <f t="shared" si="42"/>
        <v>478507112.68663901</v>
      </c>
      <c r="N367" s="13">
        <f t="shared" si="43"/>
        <v>478507304.51521641</v>
      </c>
    </row>
    <row r="368" spans="6:14" x14ac:dyDescent="0.2">
      <c r="F368" s="13">
        <f t="shared" si="44"/>
        <v>478507111.10250485</v>
      </c>
      <c r="G368">
        <v>367</v>
      </c>
      <c r="H368" s="13">
        <f t="shared" si="45"/>
        <v>1277.8453840090096</v>
      </c>
      <c r="I368" s="13">
        <f t="shared" si="40"/>
        <v>478507114.5843724</v>
      </c>
      <c r="J368" s="13">
        <f t="shared" si="46"/>
        <v>478507304.51521641</v>
      </c>
      <c r="K368" s="13">
        <f t="shared" si="47"/>
        <v>478507111.08051777</v>
      </c>
      <c r="L368" s="13">
        <f t="shared" si="41"/>
        <v>587.84036515637104</v>
      </c>
      <c r="M368" s="13">
        <f t="shared" si="42"/>
        <v>478507112.68226266</v>
      </c>
      <c r="N368" s="13">
        <f t="shared" si="43"/>
        <v>478507304.51521641</v>
      </c>
    </row>
    <row r="369" spans="6:14" x14ac:dyDescent="0.2">
      <c r="F369" s="13">
        <f t="shared" si="44"/>
        <v>478507111.10250485</v>
      </c>
      <c r="G369">
        <v>368</v>
      </c>
      <c r="H369" s="13">
        <f t="shared" si="45"/>
        <v>1277.8453840090096</v>
      </c>
      <c r="I369" s="13">
        <f t="shared" si="40"/>
        <v>478507114.57491076</v>
      </c>
      <c r="J369" s="13">
        <f t="shared" si="46"/>
        <v>478507304.51521641</v>
      </c>
      <c r="K369" s="13">
        <f t="shared" si="47"/>
        <v>478507111.08051777</v>
      </c>
      <c r="L369" s="13">
        <f t="shared" si="41"/>
        <v>587.84036515637104</v>
      </c>
      <c r="M369" s="13">
        <f t="shared" si="42"/>
        <v>478507112.67791009</v>
      </c>
      <c r="N369" s="13">
        <f t="shared" si="43"/>
        <v>478507304.51521641</v>
      </c>
    </row>
    <row r="370" spans="6:14" x14ac:dyDescent="0.2">
      <c r="F370" s="13">
        <f t="shared" si="44"/>
        <v>478507111.10250485</v>
      </c>
      <c r="G370">
        <v>369</v>
      </c>
      <c r="H370" s="13">
        <f t="shared" si="45"/>
        <v>1277.8453840090096</v>
      </c>
      <c r="I370" s="13">
        <f t="shared" si="40"/>
        <v>478507114.5655005</v>
      </c>
      <c r="J370" s="13">
        <f t="shared" si="46"/>
        <v>478507304.51521641</v>
      </c>
      <c r="K370" s="13">
        <f t="shared" si="47"/>
        <v>478507111.08051777</v>
      </c>
      <c r="L370" s="13">
        <f t="shared" si="41"/>
        <v>587.84036515637104</v>
      </c>
      <c r="M370" s="13">
        <f t="shared" si="42"/>
        <v>478507112.67358106</v>
      </c>
      <c r="N370" s="13">
        <f t="shared" si="43"/>
        <v>478507304.51521641</v>
      </c>
    </row>
    <row r="371" spans="6:14" x14ac:dyDescent="0.2">
      <c r="F371" s="13">
        <f t="shared" si="44"/>
        <v>478507111.10250485</v>
      </c>
      <c r="G371">
        <v>370</v>
      </c>
      <c r="H371" s="13">
        <f t="shared" si="45"/>
        <v>1277.8453840090096</v>
      </c>
      <c r="I371" s="13">
        <f t="shared" si="40"/>
        <v>478507114.55614102</v>
      </c>
      <c r="J371" s="13">
        <f t="shared" si="46"/>
        <v>478507304.51521641</v>
      </c>
      <c r="K371" s="13">
        <f t="shared" si="47"/>
        <v>478507111.08051777</v>
      </c>
      <c r="L371" s="13">
        <f t="shared" si="41"/>
        <v>587.84036515637104</v>
      </c>
      <c r="M371" s="13">
        <f t="shared" si="42"/>
        <v>478507112.66927552</v>
      </c>
      <c r="N371" s="13">
        <f t="shared" si="43"/>
        <v>478507304.51521641</v>
      </c>
    </row>
    <row r="372" spans="6:14" x14ac:dyDescent="0.2">
      <c r="F372" s="13">
        <f t="shared" si="44"/>
        <v>478507111.10250485</v>
      </c>
      <c r="G372">
        <v>371</v>
      </c>
      <c r="H372" s="13">
        <f t="shared" si="45"/>
        <v>1277.8453840090096</v>
      </c>
      <c r="I372" s="13">
        <f t="shared" si="40"/>
        <v>478507114.54683203</v>
      </c>
      <c r="J372" s="13">
        <f t="shared" si="46"/>
        <v>478507304.51521641</v>
      </c>
      <c r="K372" s="13">
        <f t="shared" si="47"/>
        <v>478507111.08051777</v>
      </c>
      <c r="L372" s="13">
        <f t="shared" si="41"/>
        <v>587.84036515637104</v>
      </c>
      <c r="M372" s="13">
        <f t="shared" si="42"/>
        <v>478507112.66499317</v>
      </c>
      <c r="N372" s="13">
        <f t="shared" si="43"/>
        <v>478507304.51521641</v>
      </c>
    </row>
    <row r="373" spans="6:14" x14ac:dyDescent="0.2">
      <c r="F373" s="13">
        <f t="shared" si="44"/>
        <v>478507111.10250485</v>
      </c>
      <c r="G373">
        <v>372</v>
      </c>
      <c r="H373" s="13">
        <f t="shared" si="45"/>
        <v>1277.8453840090096</v>
      </c>
      <c r="I373" s="13">
        <f t="shared" si="40"/>
        <v>478507114.5375731</v>
      </c>
      <c r="J373" s="13">
        <f t="shared" si="46"/>
        <v>478507304.51521641</v>
      </c>
      <c r="K373" s="13">
        <f t="shared" si="47"/>
        <v>478507111.08051777</v>
      </c>
      <c r="L373" s="13">
        <f t="shared" si="41"/>
        <v>587.84036515637104</v>
      </c>
      <c r="M373" s="13">
        <f t="shared" si="42"/>
        <v>478507112.66073382</v>
      </c>
      <c r="N373" s="13">
        <f t="shared" si="43"/>
        <v>478507304.51521641</v>
      </c>
    </row>
    <row r="374" spans="6:14" x14ac:dyDescent="0.2">
      <c r="F374" s="13">
        <f t="shared" si="44"/>
        <v>478507111.10250485</v>
      </c>
      <c r="G374">
        <v>373</v>
      </c>
      <c r="H374" s="13">
        <f t="shared" si="45"/>
        <v>1277.8453840090096</v>
      </c>
      <c r="I374" s="13">
        <f t="shared" si="40"/>
        <v>478507114.52836376</v>
      </c>
      <c r="J374" s="13">
        <f t="shared" si="46"/>
        <v>478507304.51521641</v>
      </c>
      <c r="K374" s="13">
        <f t="shared" si="47"/>
        <v>478507111.08051777</v>
      </c>
      <c r="L374" s="13">
        <f t="shared" si="41"/>
        <v>587.84036515637104</v>
      </c>
      <c r="M374" s="13">
        <f t="shared" si="42"/>
        <v>478507112.6564973</v>
      </c>
      <c r="N374" s="13">
        <f t="shared" si="43"/>
        <v>478507304.51521641</v>
      </c>
    </row>
    <row r="375" spans="6:14" x14ac:dyDescent="0.2">
      <c r="F375" s="13">
        <f t="shared" si="44"/>
        <v>478507111.10250485</v>
      </c>
      <c r="G375">
        <v>374</v>
      </c>
      <c r="H375" s="13">
        <f t="shared" si="45"/>
        <v>1277.8453840090096</v>
      </c>
      <c r="I375" s="13">
        <f t="shared" si="40"/>
        <v>478507114.51920372</v>
      </c>
      <c r="J375" s="13">
        <f t="shared" si="46"/>
        <v>478507304.51521641</v>
      </c>
      <c r="K375" s="13">
        <f t="shared" si="47"/>
        <v>478507111.08051777</v>
      </c>
      <c r="L375" s="13">
        <f t="shared" si="41"/>
        <v>587.84036515637104</v>
      </c>
      <c r="M375" s="13">
        <f t="shared" si="42"/>
        <v>478507112.65228343</v>
      </c>
      <c r="N375" s="13">
        <f t="shared" si="43"/>
        <v>478507304.51521641</v>
      </c>
    </row>
    <row r="376" spans="6:14" x14ac:dyDescent="0.2">
      <c r="F376" s="13">
        <f t="shared" si="44"/>
        <v>478507111.10250485</v>
      </c>
      <c r="G376">
        <v>375</v>
      </c>
      <c r="H376" s="13">
        <f t="shared" si="45"/>
        <v>1277.8453840090096</v>
      </c>
      <c r="I376" s="13">
        <f t="shared" si="40"/>
        <v>478507114.51009256</v>
      </c>
      <c r="J376" s="13">
        <f t="shared" si="46"/>
        <v>478507304.51521641</v>
      </c>
      <c r="K376" s="13">
        <f t="shared" si="47"/>
        <v>478507111.08051777</v>
      </c>
      <c r="L376" s="13">
        <f t="shared" si="41"/>
        <v>587.84036515637104</v>
      </c>
      <c r="M376" s="13">
        <f t="shared" si="42"/>
        <v>478507112.64809209</v>
      </c>
      <c r="N376" s="13">
        <f t="shared" si="43"/>
        <v>478507304.51521641</v>
      </c>
    </row>
    <row r="377" spans="6:14" x14ac:dyDescent="0.2">
      <c r="F377" s="13">
        <f t="shared" si="44"/>
        <v>478507111.10250485</v>
      </c>
      <c r="G377">
        <v>376</v>
      </c>
      <c r="H377" s="13">
        <f t="shared" si="45"/>
        <v>1277.8453840090096</v>
      </c>
      <c r="I377" s="13">
        <f t="shared" si="40"/>
        <v>478507114.50102979</v>
      </c>
      <c r="J377" s="13">
        <f t="shared" si="46"/>
        <v>478507304.51521641</v>
      </c>
      <c r="K377" s="13">
        <f t="shared" si="47"/>
        <v>478507111.08051777</v>
      </c>
      <c r="L377" s="13">
        <f t="shared" si="41"/>
        <v>587.84036515637104</v>
      </c>
      <c r="M377" s="13">
        <f t="shared" si="42"/>
        <v>478507112.64392298</v>
      </c>
      <c r="N377" s="13">
        <f t="shared" si="43"/>
        <v>478507304.51521641</v>
      </c>
    </row>
    <row r="378" spans="6:14" x14ac:dyDescent="0.2">
      <c r="F378" s="13">
        <f t="shared" si="44"/>
        <v>478507111.10250485</v>
      </c>
      <c r="G378">
        <v>377</v>
      </c>
      <c r="H378" s="13">
        <f t="shared" si="45"/>
        <v>1277.8453840090096</v>
      </c>
      <c r="I378" s="13">
        <f t="shared" si="40"/>
        <v>478507114.49201512</v>
      </c>
      <c r="J378" s="13">
        <f t="shared" si="46"/>
        <v>478507304.51521641</v>
      </c>
      <c r="K378" s="13">
        <f t="shared" si="47"/>
        <v>478507111.08051777</v>
      </c>
      <c r="L378" s="13">
        <f t="shared" si="41"/>
        <v>587.84036515637104</v>
      </c>
      <c r="M378" s="13">
        <f t="shared" si="42"/>
        <v>478507112.63977605</v>
      </c>
      <c r="N378" s="13">
        <f t="shared" si="43"/>
        <v>478507304.51521641</v>
      </c>
    </row>
    <row r="379" spans="6:14" x14ac:dyDescent="0.2">
      <c r="F379" s="13">
        <f t="shared" si="44"/>
        <v>478507111.10250485</v>
      </c>
      <c r="G379">
        <v>378</v>
      </c>
      <c r="H379" s="13">
        <f t="shared" si="45"/>
        <v>1277.8453840090096</v>
      </c>
      <c r="I379" s="13">
        <f t="shared" si="40"/>
        <v>478507114.4830482</v>
      </c>
      <c r="J379" s="13">
        <f t="shared" si="46"/>
        <v>478507304.51521641</v>
      </c>
      <c r="K379" s="13">
        <f t="shared" si="47"/>
        <v>478507111.08051777</v>
      </c>
      <c r="L379" s="13">
        <f t="shared" si="41"/>
        <v>587.84036515637104</v>
      </c>
      <c r="M379" s="13">
        <f t="shared" si="42"/>
        <v>478507112.63565099</v>
      </c>
      <c r="N379" s="13">
        <f t="shared" si="43"/>
        <v>478507304.51521641</v>
      </c>
    </row>
    <row r="380" spans="6:14" x14ac:dyDescent="0.2">
      <c r="F380" s="13">
        <f t="shared" si="44"/>
        <v>478507111.10250485</v>
      </c>
      <c r="G380">
        <v>379</v>
      </c>
      <c r="H380" s="13">
        <f t="shared" si="45"/>
        <v>1277.8453840090096</v>
      </c>
      <c r="I380" s="13">
        <f t="shared" si="40"/>
        <v>478507114.47412854</v>
      </c>
      <c r="J380" s="13">
        <f t="shared" si="46"/>
        <v>478507304.51521641</v>
      </c>
      <c r="K380" s="13">
        <f t="shared" si="47"/>
        <v>478507111.08051777</v>
      </c>
      <c r="L380" s="13">
        <f t="shared" si="41"/>
        <v>587.84036515637104</v>
      </c>
      <c r="M380" s="13">
        <f t="shared" si="42"/>
        <v>478507112.63154775</v>
      </c>
      <c r="N380" s="13">
        <f t="shared" si="43"/>
        <v>478507304.51521641</v>
      </c>
    </row>
    <row r="381" spans="6:14" x14ac:dyDescent="0.2">
      <c r="F381" s="13">
        <f t="shared" si="44"/>
        <v>478507111.10250485</v>
      </c>
      <c r="G381">
        <v>380</v>
      </c>
      <c r="H381" s="13">
        <f t="shared" si="45"/>
        <v>1277.8453840090096</v>
      </c>
      <c r="I381" s="13">
        <f t="shared" si="40"/>
        <v>478507114.46525586</v>
      </c>
      <c r="J381" s="13">
        <f t="shared" si="46"/>
        <v>478507304.51521641</v>
      </c>
      <c r="K381" s="13">
        <f t="shared" si="47"/>
        <v>478507111.08051777</v>
      </c>
      <c r="L381" s="13">
        <f t="shared" si="41"/>
        <v>587.84036515637104</v>
      </c>
      <c r="M381" s="13">
        <f t="shared" si="42"/>
        <v>478507112.62746608</v>
      </c>
      <c r="N381" s="13">
        <f t="shared" si="43"/>
        <v>478507304.51521641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251A-B3E2-43F5-A00F-E99D6840D66C}">
  <dimension ref="A1:AN381"/>
  <sheetViews>
    <sheetView workbookViewId="0">
      <selection activeCell="D26" sqref="D26"/>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478507111.10250485</v>
      </c>
      <c r="G2">
        <v>1</v>
      </c>
      <c r="H2" s="13">
        <f>$B$9+$B$10</f>
        <v>1267.2507099161796</v>
      </c>
      <c r="I2" s="13">
        <f t="shared" ref="I2:I65" si="0">H2/G2+F2</f>
        <v>478508378.35321474</v>
      </c>
      <c r="J2" s="13">
        <f>$B$16+$B$15+$B$12+$B$11</f>
        <v>478507304.51521641</v>
      </c>
      <c r="K2" s="13">
        <f>SUM(C11:C13,C15)</f>
        <v>478507111.08467281</v>
      </c>
      <c r="L2" s="13">
        <f t="shared" ref="L2:L65" si="1">$C$9+$C$10</f>
        <v>577.24569067493098</v>
      </c>
      <c r="M2" s="13">
        <f t="shared" ref="M2:M65" si="2">L2/G2+K2</f>
        <v>478507688.33036351</v>
      </c>
      <c r="N2" s="13">
        <f t="shared" ref="N2:N65" si="3">$C$16+$C$15+$C$12+$C$11</f>
        <v>478507304.51521641</v>
      </c>
      <c r="S2" s="20"/>
    </row>
    <row r="3" spans="1:40" x14ac:dyDescent="0.2">
      <c r="A3" t="str">
        <f>'DU LCI'!$A$17</f>
        <v>1 birth</v>
      </c>
      <c r="B3" s="13">
        <f>'DU LCI'!$C$17</f>
        <v>1</v>
      </c>
      <c r="C3" s="13">
        <f>'DU LCI'!D17</f>
        <v>1</v>
      </c>
      <c r="D3" t="str">
        <f>'DU LCI'!$E$18</f>
        <v>kg N2O</v>
      </c>
      <c r="F3" s="13">
        <f t="shared" ref="F3:F66" si="4">SUM($B$11:$B$15)</f>
        <v>478507111.10250485</v>
      </c>
      <c r="G3">
        <v>2</v>
      </c>
      <c r="H3" s="13">
        <f t="shared" ref="H3:H66" si="5">$B$9+$B$10</f>
        <v>1267.2507099161796</v>
      </c>
      <c r="I3" s="13">
        <f t="shared" si="0"/>
        <v>478507744.7278598</v>
      </c>
      <c r="J3" s="13">
        <f t="shared" ref="J3:J66" si="6">$B$16+$B$15+$B$12+$B$11</f>
        <v>478507304.51521641</v>
      </c>
      <c r="K3" s="13">
        <f>SUM($C$11:$C$12,$C$14:$C$15)</f>
        <v>478507111.08051777</v>
      </c>
      <c r="L3" s="13">
        <f t="shared" si="1"/>
        <v>577.24569067493098</v>
      </c>
      <c r="M3" s="13">
        <f t="shared" si="2"/>
        <v>478507399.70336312</v>
      </c>
      <c r="N3" s="13">
        <f t="shared" si="3"/>
        <v>478507304.51521641</v>
      </c>
      <c r="S3" s="20"/>
    </row>
    <row r="4" spans="1:40" x14ac:dyDescent="0.2">
      <c r="A4" t="str">
        <f>'DU LCI'!$A$18</f>
        <v>Amount of N2O pr birth</v>
      </c>
      <c r="B4" s="13">
        <f>'DU LCI'!$C$18</f>
        <v>0.86746067512178404</v>
      </c>
      <c r="C4" s="13">
        <f>'DU LCI'!$D$18</f>
        <v>0.86746067512178404</v>
      </c>
      <c r="F4" s="13">
        <f t="shared" si="4"/>
        <v>478507111.10250485</v>
      </c>
      <c r="G4">
        <v>3</v>
      </c>
      <c r="H4" s="13">
        <f t="shared" si="5"/>
        <v>1267.2507099161796</v>
      </c>
      <c r="I4" s="13">
        <f t="shared" si="0"/>
        <v>478507533.51940817</v>
      </c>
      <c r="J4" s="13">
        <f t="shared" si="6"/>
        <v>478507304.51521641</v>
      </c>
      <c r="K4" s="13">
        <f t="shared" ref="K4:K67" si="7">SUM($C$11:$C$12,$C$14:$C$15)</f>
        <v>478507111.08051777</v>
      </c>
      <c r="L4" s="13">
        <f t="shared" si="1"/>
        <v>577.24569067493098</v>
      </c>
      <c r="M4" s="13">
        <f t="shared" si="2"/>
        <v>478507303.49574798</v>
      </c>
      <c r="N4" s="13">
        <f t="shared" si="3"/>
        <v>478507304.51521641</v>
      </c>
    </row>
    <row r="5" spans="1:40" x14ac:dyDescent="0.2">
      <c r="A5" t="str">
        <f>'DU LCI'!$A$21</f>
        <v>CO2e emissions pr birth</v>
      </c>
      <c r="B5" s="13">
        <f>'DU LCI'!$C$21</f>
        <v>43.37952652575035</v>
      </c>
      <c r="C5" s="13">
        <f>'DU LCI'!$D$21</f>
        <v>43.37952652575035</v>
      </c>
      <c r="D5" t="str">
        <f>'DU LCI'!$E$21</f>
        <v>kg CO2e</v>
      </c>
      <c r="F5" s="13">
        <f t="shared" si="4"/>
        <v>478507111.10250485</v>
      </c>
      <c r="G5">
        <v>4</v>
      </c>
      <c r="H5" s="13">
        <f t="shared" si="5"/>
        <v>1267.2507099161796</v>
      </c>
      <c r="I5" s="13">
        <f t="shared" si="0"/>
        <v>478507427.91518235</v>
      </c>
      <c r="J5" s="13">
        <f t="shared" si="6"/>
        <v>478507304.51521641</v>
      </c>
      <c r="K5" s="13">
        <f t="shared" si="7"/>
        <v>478507111.08051777</v>
      </c>
      <c r="L5" s="13">
        <f t="shared" si="1"/>
        <v>577.24569067493098</v>
      </c>
      <c r="M5" s="13">
        <f t="shared" si="2"/>
        <v>478507255.39194041</v>
      </c>
      <c r="N5" s="13">
        <f t="shared" si="3"/>
        <v>478507304.51521641</v>
      </c>
    </row>
    <row r="6" spans="1:40" x14ac:dyDescent="0.2">
      <c r="A6">
        <f>'DU LCI'!$M$4</f>
        <v>0</v>
      </c>
      <c r="B6" s="13">
        <f>'DU LCI'!$N$4</f>
        <v>0</v>
      </c>
      <c r="C6" s="13">
        <f>'DU LCI'!$J$24</f>
        <v>39</v>
      </c>
      <c r="F6" s="13">
        <f t="shared" si="4"/>
        <v>478507111.10250485</v>
      </c>
      <c r="G6">
        <v>5</v>
      </c>
      <c r="H6" s="13">
        <f t="shared" si="5"/>
        <v>1267.2507099161796</v>
      </c>
      <c r="I6" s="13">
        <f t="shared" si="0"/>
        <v>478507364.55264682</v>
      </c>
      <c r="J6" s="13">
        <f t="shared" si="6"/>
        <v>478507304.51521641</v>
      </c>
      <c r="K6" s="13">
        <f t="shared" si="7"/>
        <v>478507111.08051777</v>
      </c>
      <c r="L6" s="13">
        <f t="shared" si="1"/>
        <v>577.24569067493098</v>
      </c>
      <c r="M6" s="13">
        <f t="shared" si="2"/>
        <v>478507226.52965593</v>
      </c>
      <c r="N6" s="13">
        <f t="shared" si="3"/>
        <v>478507304.51521641</v>
      </c>
    </row>
    <row r="7" spans="1:40" x14ac:dyDescent="0.2">
      <c r="A7" t="str">
        <f>'DU LCI'!$A$26</f>
        <v>Share of 50L cylinder consumption pr birth</v>
      </c>
      <c r="B7" s="83">
        <f>'DU LCI'!$I$15</f>
        <v>2111</v>
      </c>
      <c r="C7" s="83">
        <f>'DU LCI'!$I$15</f>
        <v>2111</v>
      </c>
      <c r="F7" s="13">
        <f t="shared" si="4"/>
        <v>478507111.10250485</v>
      </c>
      <c r="G7">
        <v>6</v>
      </c>
      <c r="H7" s="13">
        <f t="shared" si="5"/>
        <v>1267.2507099161796</v>
      </c>
      <c r="I7" s="13">
        <f t="shared" si="0"/>
        <v>478507322.31095648</v>
      </c>
      <c r="J7" s="13">
        <f t="shared" si="6"/>
        <v>478507304.51521641</v>
      </c>
      <c r="K7" s="13">
        <f t="shared" si="7"/>
        <v>478507111.08051777</v>
      </c>
      <c r="L7" s="13">
        <f t="shared" si="1"/>
        <v>577.24569067493098</v>
      </c>
      <c r="M7" s="13">
        <f t="shared" si="2"/>
        <v>478507207.28813291</v>
      </c>
      <c r="N7" s="13">
        <f t="shared" si="3"/>
        <v>478507304.51521641</v>
      </c>
    </row>
    <row r="8" spans="1:40" x14ac:dyDescent="0.2">
      <c r="F8" s="13">
        <f t="shared" si="4"/>
        <v>478507111.10250485</v>
      </c>
      <c r="G8">
        <v>7</v>
      </c>
      <c r="H8" s="13">
        <f t="shared" si="5"/>
        <v>1267.2507099161796</v>
      </c>
      <c r="I8" s="13">
        <f t="shared" si="0"/>
        <v>478507292.13832057</v>
      </c>
      <c r="J8" s="13">
        <f t="shared" si="6"/>
        <v>478507304.51521641</v>
      </c>
      <c r="K8" s="13">
        <f t="shared" si="7"/>
        <v>478507111.08051777</v>
      </c>
      <c r="L8" s="13">
        <f t="shared" si="1"/>
        <v>577.24569067493098</v>
      </c>
      <c r="M8" s="13">
        <f t="shared" si="2"/>
        <v>478507193.54418784</v>
      </c>
      <c r="N8" s="13">
        <f t="shared" si="3"/>
        <v>478507304.51521641</v>
      </c>
    </row>
    <row r="9" spans="1:40" x14ac:dyDescent="0.2">
      <c r="A9" t="s">
        <v>92</v>
      </c>
      <c r="B9" s="13">
        <f>Impact!$B$4/'FU break even'!B2</f>
        <v>2621.6119925744597</v>
      </c>
      <c r="C9" s="13">
        <f>Impact!$C$4/'FU break even'!C2</f>
        <v>1877.914004662051</v>
      </c>
      <c r="D9" t="s">
        <v>27</v>
      </c>
      <c r="F9" s="13">
        <f t="shared" si="4"/>
        <v>478507111.10250485</v>
      </c>
      <c r="G9">
        <v>8</v>
      </c>
      <c r="H9" s="13">
        <f t="shared" si="5"/>
        <v>1267.2507099161796</v>
      </c>
      <c r="I9" s="13">
        <f t="shared" si="0"/>
        <v>478507269.5088436</v>
      </c>
      <c r="J9" s="13">
        <f t="shared" si="6"/>
        <v>478507304.51521641</v>
      </c>
      <c r="K9" s="13">
        <f t="shared" si="7"/>
        <v>478507111.08051777</v>
      </c>
      <c r="L9" s="13">
        <f t="shared" si="1"/>
        <v>577.24569067493098</v>
      </c>
      <c r="M9" s="13">
        <f t="shared" si="2"/>
        <v>478507183.23622912</v>
      </c>
      <c r="N9" s="13">
        <f t="shared" si="3"/>
        <v>478507304.51521641</v>
      </c>
      <c r="R9" s="105">
        <v>63.141108882628103</v>
      </c>
    </row>
    <row r="10" spans="1:40" x14ac:dyDescent="0.2">
      <c r="A10" t="s">
        <v>91</v>
      </c>
      <c r="B10" s="13">
        <f>B26</f>
        <v>-1354.3612826582801</v>
      </c>
      <c r="C10" s="13">
        <f>B29/C2</f>
        <v>-1300.66831398712</v>
      </c>
      <c r="D10" t="s">
        <v>27</v>
      </c>
      <c r="F10" s="13">
        <f t="shared" si="4"/>
        <v>478507111.10250485</v>
      </c>
      <c r="G10">
        <v>9</v>
      </c>
      <c r="H10" s="13">
        <f t="shared" si="5"/>
        <v>1267.2507099161796</v>
      </c>
      <c r="I10" s="13">
        <f t="shared" si="0"/>
        <v>478507251.90813929</v>
      </c>
      <c r="J10" s="13">
        <f t="shared" si="6"/>
        <v>478507304.51521641</v>
      </c>
      <c r="K10" s="13">
        <f t="shared" si="7"/>
        <v>478507111.08051777</v>
      </c>
      <c r="L10" s="13">
        <f t="shared" si="1"/>
        <v>577.24569067493098</v>
      </c>
      <c r="M10" s="13">
        <f t="shared" si="2"/>
        <v>478507175.21892786</v>
      </c>
      <c r="N10" s="13">
        <f t="shared" si="3"/>
        <v>478507304.51521641</v>
      </c>
    </row>
    <row r="11" spans="1:40" x14ac:dyDescent="0.2">
      <c r="A11" t="s">
        <v>93</v>
      </c>
      <c r="B11" s="83">
        <f>B32*B7</f>
        <v>2276073.458800321</v>
      </c>
      <c r="C11" s="83">
        <f>B32*C7</f>
        <v>2276073.458800321</v>
      </c>
      <c r="D11" t="s">
        <v>27</v>
      </c>
      <c r="F11" s="13">
        <f t="shared" si="4"/>
        <v>478507111.10250485</v>
      </c>
      <c r="G11">
        <v>10</v>
      </c>
      <c r="H11" s="13">
        <f t="shared" si="5"/>
        <v>1267.2507099161796</v>
      </c>
      <c r="I11" s="13">
        <f t="shared" si="0"/>
        <v>478507237.82757586</v>
      </c>
      <c r="J11" s="13">
        <f t="shared" si="6"/>
        <v>478507304.51521641</v>
      </c>
      <c r="K11" s="13">
        <f t="shared" si="7"/>
        <v>478507111.08051777</v>
      </c>
      <c r="L11" s="13">
        <f t="shared" si="1"/>
        <v>577.24569067493098</v>
      </c>
      <c r="M11" s="13">
        <f t="shared" si="2"/>
        <v>478507168.80508685</v>
      </c>
      <c r="N11" s="13">
        <f t="shared" si="3"/>
        <v>478507304.51521641</v>
      </c>
    </row>
    <row r="12" spans="1:40" x14ac:dyDescent="0.2">
      <c r="A12" t="s">
        <v>94</v>
      </c>
      <c r="B12" s="13">
        <f>B7*B33</f>
        <v>476230994.2396518</v>
      </c>
      <c r="C12" s="13">
        <f>B33*C7</f>
        <v>476230994.2396518</v>
      </c>
      <c r="D12" t="s">
        <v>27</v>
      </c>
      <c r="F12" s="13">
        <f t="shared" si="4"/>
        <v>478507111.10250485</v>
      </c>
      <c r="G12">
        <v>11</v>
      </c>
      <c r="H12" s="13">
        <f t="shared" si="5"/>
        <v>1267.2507099161796</v>
      </c>
      <c r="I12" s="13">
        <f t="shared" si="0"/>
        <v>478507226.30711484</v>
      </c>
      <c r="J12" s="13">
        <f t="shared" si="6"/>
        <v>478507304.51521641</v>
      </c>
      <c r="K12" s="13">
        <f t="shared" si="7"/>
        <v>478507111.08051777</v>
      </c>
      <c r="L12" s="13">
        <f t="shared" si="1"/>
        <v>577.24569067493098</v>
      </c>
      <c r="M12" s="13">
        <f t="shared" si="2"/>
        <v>478507163.55739874</v>
      </c>
      <c r="N12" s="13">
        <f t="shared" si="3"/>
        <v>478507304.51521641</v>
      </c>
    </row>
    <row r="13" spans="1:40" x14ac:dyDescent="0.2">
      <c r="A13" t="s">
        <v>75</v>
      </c>
      <c r="B13" s="13">
        <f>'DU LCI'!$C$14*Impact!$B$1/'DU LCI'!$C$7</f>
        <v>2.452624347466692E-2</v>
      </c>
      <c r="C13" s="13">
        <f>'DU LCI'!D14*Impact!$B$1/'DU LCI'!$D$7/$C$2</f>
        <v>6.6942217483796761E-3</v>
      </c>
      <c r="D13" t="s">
        <v>27</v>
      </c>
      <c r="F13" s="13">
        <f t="shared" si="4"/>
        <v>478507111.10250485</v>
      </c>
      <c r="G13">
        <v>12</v>
      </c>
      <c r="H13" s="13">
        <f t="shared" si="5"/>
        <v>1267.2507099161796</v>
      </c>
      <c r="I13" s="13">
        <f t="shared" si="0"/>
        <v>478507216.70673066</v>
      </c>
      <c r="J13" s="13">
        <f t="shared" si="6"/>
        <v>478507304.51521641</v>
      </c>
      <c r="K13" s="13">
        <f t="shared" si="7"/>
        <v>478507111.08051777</v>
      </c>
      <c r="L13" s="13">
        <f t="shared" si="1"/>
        <v>577.24569067493098</v>
      </c>
      <c r="M13" s="13">
        <f t="shared" si="2"/>
        <v>478507159.18432534</v>
      </c>
      <c r="N13" s="13">
        <f t="shared" si="3"/>
        <v>478507304.51521641</v>
      </c>
    </row>
    <row r="14" spans="1:40" x14ac:dyDescent="0.2">
      <c r="C14" s="13">
        <f>'DU LCI'!D15*Impact!$B$1/'DU LCI'!$D$7/$C$2</f>
        <v>2.5391875597302227E-3</v>
      </c>
      <c r="D14" t="s">
        <v>27</v>
      </c>
      <c r="F14" s="13">
        <f t="shared" si="4"/>
        <v>478507111.10250485</v>
      </c>
      <c r="G14">
        <v>13</v>
      </c>
      <c r="H14" s="13">
        <f t="shared" si="5"/>
        <v>1267.2507099161796</v>
      </c>
      <c r="I14" s="13">
        <f t="shared" si="0"/>
        <v>478507208.58332866</v>
      </c>
      <c r="J14" s="13">
        <f t="shared" si="6"/>
        <v>478507304.51521641</v>
      </c>
      <c r="K14" s="13">
        <f t="shared" si="7"/>
        <v>478507111.08051777</v>
      </c>
      <c r="L14" s="13">
        <f t="shared" si="1"/>
        <v>577.24569067493098</v>
      </c>
      <c r="M14" s="13">
        <f t="shared" si="2"/>
        <v>478507155.48403245</v>
      </c>
      <c r="N14" s="13">
        <f t="shared" si="3"/>
        <v>478507304.51521641</v>
      </c>
    </row>
    <row r="15" spans="1:40" x14ac:dyDescent="0.2">
      <c r="A15" s="20" t="s">
        <v>95</v>
      </c>
      <c r="B15" s="13">
        <f>B5</f>
        <v>43.37952652575035</v>
      </c>
      <c r="C15" s="13">
        <f>C5</f>
        <v>43.37952652575035</v>
      </c>
      <c r="D15" t="s">
        <v>27</v>
      </c>
      <c r="F15" s="13">
        <f t="shared" si="4"/>
        <v>478507111.10250485</v>
      </c>
      <c r="G15">
        <v>14</v>
      </c>
      <c r="H15" s="13">
        <f t="shared" si="5"/>
        <v>1267.2507099161796</v>
      </c>
      <c r="I15" s="13">
        <f t="shared" si="0"/>
        <v>478507201.62041271</v>
      </c>
      <c r="J15" s="13">
        <f t="shared" si="6"/>
        <v>478507304.51521641</v>
      </c>
      <c r="K15" s="13">
        <f t="shared" si="7"/>
        <v>478507111.08051777</v>
      </c>
      <c r="L15" s="13">
        <f t="shared" si="1"/>
        <v>577.24569067493098</v>
      </c>
      <c r="M15" s="13">
        <f t="shared" si="2"/>
        <v>478507152.31235284</v>
      </c>
      <c r="N15" s="13">
        <f t="shared" si="3"/>
        <v>478507304.51521641</v>
      </c>
      <c r="T15" s="20"/>
      <c r="V15" s="20"/>
      <c r="X15" s="13"/>
      <c r="Z15" s="20"/>
    </row>
    <row r="16" spans="1:40" x14ac:dyDescent="0.2">
      <c r="A16" s="52" t="s">
        <v>252</v>
      </c>
      <c r="B16" s="13">
        <f>(B4*'DU LCI'!$C$12-B15)</f>
        <v>193.43723778249668</v>
      </c>
      <c r="C16" s="13">
        <f>(C4*'DU LCI'!$C$12-C15)</f>
        <v>193.43723778249668</v>
      </c>
      <c r="D16" t="s">
        <v>27</v>
      </c>
      <c r="F16" s="13">
        <f t="shared" si="4"/>
        <v>478507111.10250485</v>
      </c>
      <c r="G16">
        <v>15</v>
      </c>
      <c r="H16" s="13">
        <f t="shared" si="5"/>
        <v>1267.2507099161796</v>
      </c>
      <c r="I16" s="13">
        <f t="shared" si="0"/>
        <v>478507195.58588552</v>
      </c>
      <c r="J16" s="13">
        <f t="shared" si="6"/>
        <v>478507304.51521641</v>
      </c>
      <c r="K16" s="13">
        <f t="shared" si="7"/>
        <v>478507111.08051777</v>
      </c>
      <c r="L16" s="13">
        <f t="shared" si="1"/>
        <v>577.24569067493098</v>
      </c>
      <c r="M16" s="13">
        <f t="shared" si="2"/>
        <v>478507149.56356382</v>
      </c>
      <c r="N16" s="13">
        <f t="shared" si="3"/>
        <v>478507304.51521641</v>
      </c>
      <c r="Q16" s="83"/>
      <c r="W16" s="83"/>
      <c r="Y16" s="83"/>
      <c r="Z16" s="83"/>
      <c r="AC16" s="83"/>
      <c r="AD16" s="83"/>
      <c r="AG16" s="83"/>
      <c r="AH16" s="83"/>
      <c r="AI16" s="83"/>
      <c r="AJ16" s="83"/>
      <c r="AK16" s="83"/>
      <c r="AL16" s="83"/>
      <c r="AM16" s="83"/>
      <c r="AN16" s="83"/>
    </row>
    <row r="17" spans="1:40" x14ac:dyDescent="0.2">
      <c r="F17" s="13">
        <f t="shared" si="4"/>
        <v>478507111.10250485</v>
      </c>
      <c r="G17">
        <v>16</v>
      </c>
      <c r="H17" s="13">
        <f t="shared" si="5"/>
        <v>1267.2507099161796</v>
      </c>
      <c r="I17" s="13">
        <f t="shared" si="0"/>
        <v>478507190.3056742</v>
      </c>
      <c r="J17" s="13">
        <f t="shared" si="6"/>
        <v>478507304.51521641</v>
      </c>
      <c r="K17" s="13">
        <f t="shared" si="7"/>
        <v>478507111.08051777</v>
      </c>
      <c r="L17" s="13">
        <f t="shared" si="1"/>
        <v>577.24569067493098</v>
      </c>
      <c r="M17" s="13">
        <f t="shared" si="2"/>
        <v>478507147.15837342</v>
      </c>
      <c r="N17" s="13">
        <f t="shared" si="3"/>
        <v>478507304.51521641</v>
      </c>
      <c r="Q17" s="83"/>
      <c r="W17" s="83"/>
      <c r="AC17" s="83"/>
      <c r="AD17" s="83"/>
      <c r="AG17" s="83"/>
      <c r="AI17" s="83"/>
      <c r="AJ17" s="83"/>
      <c r="AK17" s="83"/>
      <c r="AL17" s="83"/>
      <c r="AM17" s="83"/>
      <c r="AN17" s="83"/>
    </row>
    <row r="18" spans="1:40" x14ac:dyDescent="0.2">
      <c r="A18" s="52" t="s">
        <v>243</v>
      </c>
      <c r="B18" s="13">
        <f>(F2*365*2+SUM(B9:B10)/'DU LCI'!C9)*10^-3</f>
        <v>349310191.23155367</v>
      </c>
      <c r="C18" s="13">
        <f>(K2*365*2+SUM(C9:C10)/'DU LCI'!C9)*10^-3</f>
        <v>349310191.14953572</v>
      </c>
      <c r="D18" t="s">
        <v>24</v>
      </c>
      <c r="F18" s="13">
        <f t="shared" si="4"/>
        <v>478507111.10250485</v>
      </c>
      <c r="G18">
        <v>17</v>
      </c>
      <c r="H18" s="13">
        <f t="shared" si="5"/>
        <v>1267.2507099161796</v>
      </c>
      <c r="I18" s="13">
        <f t="shared" si="0"/>
        <v>478507185.64666426</v>
      </c>
      <c r="J18" s="13">
        <f t="shared" si="6"/>
        <v>478507304.51521641</v>
      </c>
      <c r="K18" s="13">
        <f t="shared" si="7"/>
        <v>478507111.08051777</v>
      </c>
      <c r="L18" s="13">
        <f t="shared" si="1"/>
        <v>577.24569067493098</v>
      </c>
      <c r="M18" s="13">
        <f t="shared" si="2"/>
        <v>478507145.03614664</v>
      </c>
      <c r="N18" s="13">
        <f t="shared" si="3"/>
        <v>478507304.51521641</v>
      </c>
      <c r="Q18" s="83"/>
      <c r="W18" s="83"/>
      <c r="Y18" s="83"/>
      <c r="AC18" s="83"/>
      <c r="AD18" s="83"/>
      <c r="AH18" s="83"/>
      <c r="AI18" s="83"/>
      <c r="AJ18" s="83"/>
      <c r="AK18" s="83"/>
      <c r="AL18" s="83"/>
      <c r="AM18" s="83"/>
      <c r="AN18" s="83"/>
    </row>
    <row r="19" spans="1:40" x14ac:dyDescent="0.2">
      <c r="A19" s="52" t="s">
        <v>106</v>
      </c>
      <c r="B19" s="13">
        <f>'Annulized cost'!B5/($B$22-B18)</f>
        <v>445.6538349851478</v>
      </c>
      <c r="C19" s="13">
        <f>'Annulized cost'!C5/C2/($B$22-C18)</f>
        <v>180.49243705888176</v>
      </c>
      <c r="D19" t="s">
        <v>244</v>
      </c>
      <c r="F19" s="13">
        <f t="shared" si="4"/>
        <v>478507111.10250485</v>
      </c>
      <c r="G19">
        <v>18</v>
      </c>
      <c r="H19" s="13">
        <f t="shared" si="5"/>
        <v>1267.2507099161796</v>
      </c>
      <c r="I19" s="13">
        <f t="shared" si="0"/>
        <v>478507181.50532204</v>
      </c>
      <c r="J19" s="13">
        <f t="shared" si="6"/>
        <v>478507304.51521641</v>
      </c>
      <c r="K19" s="13">
        <f t="shared" si="7"/>
        <v>478507111.08051777</v>
      </c>
      <c r="L19" s="13">
        <f t="shared" si="1"/>
        <v>577.24569067493098</v>
      </c>
      <c r="M19" s="13">
        <f t="shared" si="2"/>
        <v>478507143.14972281</v>
      </c>
      <c r="N19" s="13">
        <f t="shared" si="3"/>
        <v>478507304.51521641</v>
      </c>
      <c r="Q19" s="83"/>
    </row>
    <row r="20" spans="1:40" x14ac:dyDescent="0.2">
      <c r="A20" s="52" t="s">
        <v>323</v>
      </c>
      <c r="B20" s="103">
        <f>B19*'DU LCI'!C18*10^-3</f>
        <v>0.38658717656682851</v>
      </c>
      <c r="C20" s="103">
        <f>C19*'DU LCI'!D18*10^-3</f>
        <v>0.1565700913054737</v>
      </c>
      <c r="D20" t="s">
        <v>324</v>
      </c>
      <c r="F20" s="13">
        <f t="shared" si="4"/>
        <v>478507111.10250485</v>
      </c>
      <c r="G20">
        <v>19</v>
      </c>
      <c r="H20" s="13">
        <f t="shared" si="5"/>
        <v>1267.2507099161796</v>
      </c>
      <c r="I20" s="13">
        <f t="shared" si="0"/>
        <v>478507177.7999106</v>
      </c>
      <c r="J20" s="13">
        <f t="shared" si="6"/>
        <v>478507304.51521641</v>
      </c>
      <c r="K20" s="13">
        <f t="shared" si="7"/>
        <v>478507111.08051777</v>
      </c>
      <c r="L20" s="13">
        <f t="shared" si="1"/>
        <v>577.24569067493098</v>
      </c>
      <c r="M20" s="13">
        <f t="shared" si="2"/>
        <v>478507141.4618699</v>
      </c>
      <c r="N20" s="13">
        <f t="shared" si="3"/>
        <v>478507304.51521641</v>
      </c>
      <c r="Q20" s="83"/>
      <c r="AC20" s="83"/>
      <c r="AD20" s="83"/>
      <c r="AJ20" s="83"/>
      <c r="AK20" s="83"/>
    </row>
    <row r="21" spans="1:40" x14ac:dyDescent="0.2">
      <c r="B21" s="13">
        <f>B20*1.5068</f>
        <v>0.58250955765089718</v>
      </c>
      <c r="C21" s="13">
        <f>C20*1.5068</f>
        <v>0.23591981357908776</v>
      </c>
      <c r="F21" s="13">
        <f t="shared" si="4"/>
        <v>478507111.10250485</v>
      </c>
      <c r="G21">
        <v>20</v>
      </c>
      <c r="H21" s="13">
        <f t="shared" si="5"/>
        <v>1267.2507099161796</v>
      </c>
      <c r="I21" s="13">
        <f t="shared" si="0"/>
        <v>478507174.46504033</v>
      </c>
      <c r="J21" s="13">
        <f t="shared" si="6"/>
        <v>478507304.51521641</v>
      </c>
      <c r="K21" s="13">
        <f t="shared" si="7"/>
        <v>478507111.08051777</v>
      </c>
      <c r="L21" s="13">
        <f t="shared" si="1"/>
        <v>577.24569067493098</v>
      </c>
      <c r="M21" s="13">
        <f t="shared" si="2"/>
        <v>478507139.94280231</v>
      </c>
      <c r="N21" s="13">
        <f t="shared" si="3"/>
        <v>478507304.51521641</v>
      </c>
      <c r="Q21" s="83"/>
    </row>
    <row r="22" spans="1:40" x14ac:dyDescent="0.2">
      <c r="A22" s="52" t="s">
        <v>299</v>
      </c>
      <c r="B22" s="13">
        <f>J2*365*2*10^-3</f>
        <v>349310332.29610801</v>
      </c>
      <c r="C22" t="s">
        <v>24</v>
      </c>
      <c r="F22" s="13">
        <f t="shared" si="4"/>
        <v>478507111.10250485</v>
      </c>
      <c r="G22">
        <v>21</v>
      </c>
      <c r="H22" s="13">
        <f t="shared" si="5"/>
        <v>1267.2507099161796</v>
      </c>
      <c r="I22" s="13">
        <f t="shared" si="0"/>
        <v>478507171.44777673</v>
      </c>
      <c r="J22" s="13">
        <f t="shared" si="6"/>
        <v>478507304.51521641</v>
      </c>
      <c r="K22" s="13">
        <f t="shared" si="7"/>
        <v>478507111.08051777</v>
      </c>
      <c r="L22" s="13">
        <f t="shared" si="1"/>
        <v>577.24569067493098</v>
      </c>
      <c r="M22" s="13">
        <f t="shared" si="2"/>
        <v>478507138.56840777</v>
      </c>
      <c r="N22" s="13">
        <f t="shared" si="3"/>
        <v>478507304.51521641</v>
      </c>
    </row>
    <row r="23" spans="1:40" x14ac:dyDescent="0.2">
      <c r="A23" s="20" t="s">
        <v>105</v>
      </c>
      <c r="B23" t="s">
        <v>80</v>
      </c>
      <c r="F23" s="13">
        <f t="shared" si="4"/>
        <v>478507111.10250485</v>
      </c>
      <c r="G23">
        <v>22</v>
      </c>
      <c r="H23" s="13">
        <f t="shared" si="5"/>
        <v>1267.2507099161796</v>
      </c>
      <c r="I23" s="13">
        <f t="shared" si="0"/>
        <v>478507168.70480984</v>
      </c>
      <c r="J23" s="13">
        <f t="shared" si="6"/>
        <v>478507304.51521641</v>
      </c>
      <c r="K23" s="13">
        <f t="shared" si="7"/>
        <v>478507111.08051777</v>
      </c>
      <c r="L23" s="13">
        <f t="shared" si="1"/>
        <v>577.24569067493098</v>
      </c>
      <c r="M23" s="13">
        <f t="shared" si="2"/>
        <v>478507137.31895828</v>
      </c>
      <c r="N23" s="13">
        <f t="shared" si="3"/>
        <v>478507304.51521641</v>
      </c>
    </row>
    <row r="24" spans="1:40" x14ac:dyDescent="0.2">
      <c r="A24" t="s">
        <v>81</v>
      </c>
      <c r="B24">
        <v>-255.23378816371701</v>
      </c>
      <c r="F24" s="13">
        <f t="shared" si="4"/>
        <v>478507111.10250485</v>
      </c>
      <c r="G24">
        <v>23</v>
      </c>
      <c r="H24" s="13">
        <f t="shared" si="5"/>
        <v>1267.2507099161796</v>
      </c>
      <c r="I24" s="13">
        <f t="shared" si="0"/>
        <v>478507166.20036179</v>
      </c>
      <c r="J24" s="13">
        <f t="shared" si="6"/>
        <v>478507304.51521641</v>
      </c>
      <c r="K24" s="13">
        <f t="shared" si="7"/>
        <v>478507111.08051777</v>
      </c>
      <c r="L24" s="13">
        <f t="shared" si="1"/>
        <v>577.24569067493098</v>
      </c>
      <c r="M24" s="13">
        <f t="shared" si="2"/>
        <v>478507136.1781565</v>
      </c>
      <c r="N24" s="13">
        <f t="shared" si="3"/>
        <v>478507304.51521641</v>
      </c>
    </row>
    <row r="25" spans="1:40" x14ac:dyDescent="0.2">
      <c r="A25" t="s">
        <v>82</v>
      </c>
      <c r="B25">
        <v>-1343.76660856545</v>
      </c>
      <c r="F25" s="13">
        <f t="shared" si="4"/>
        <v>478507111.10250485</v>
      </c>
      <c r="G25">
        <v>24</v>
      </c>
      <c r="H25" s="13">
        <f t="shared" si="5"/>
        <v>1267.2507099161796</v>
      </c>
      <c r="I25" s="13">
        <f t="shared" si="0"/>
        <v>478507163.90461779</v>
      </c>
      <c r="J25" s="13">
        <f t="shared" si="6"/>
        <v>478507304.51521641</v>
      </c>
      <c r="K25" s="13">
        <f t="shared" si="7"/>
        <v>478507111.08051777</v>
      </c>
      <c r="L25" s="13">
        <f t="shared" si="1"/>
        <v>577.24569067493098</v>
      </c>
      <c r="M25" s="13">
        <f t="shared" si="2"/>
        <v>478507135.13242155</v>
      </c>
      <c r="N25" s="13">
        <f t="shared" si="3"/>
        <v>478507304.51521641</v>
      </c>
    </row>
    <row r="26" spans="1:40" x14ac:dyDescent="0.2">
      <c r="A26" t="s">
        <v>83</v>
      </c>
      <c r="B26">
        <v>-1354.3612826582801</v>
      </c>
      <c r="F26" s="13">
        <f t="shared" si="4"/>
        <v>478507111.10250485</v>
      </c>
      <c r="G26">
        <v>25</v>
      </c>
      <c r="H26" s="13">
        <f t="shared" si="5"/>
        <v>1267.2507099161796</v>
      </c>
      <c r="I26" s="13">
        <f t="shared" si="0"/>
        <v>478507161.79253322</v>
      </c>
      <c r="J26" s="13">
        <f t="shared" si="6"/>
        <v>478507304.51521641</v>
      </c>
      <c r="K26" s="13">
        <f t="shared" si="7"/>
        <v>478507111.08051777</v>
      </c>
      <c r="L26" s="13">
        <f t="shared" si="1"/>
        <v>577.24569067493098</v>
      </c>
      <c r="M26" s="13">
        <f t="shared" si="2"/>
        <v>478507134.17034543</v>
      </c>
      <c r="N26" s="13">
        <f t="shared" si="3"/>
        <v>478507304.51521641</v>
      </c>
    </row>
    <row r="27" spans="1:40" x14ac:dyDescent="0.2">
      <c r="A27" t="s">
        <v>84</v>
      </c>
      <c r="B27">
        <v>-2015.4076006601699</v>
      </c>
      <c r="F27" s="13">
        <f t="shared" si="4"/>
        <v>478507111.10250485</v>
      </c>
      <c r="G27">
        <v>26</v>
      </c>
      <c r="H27" s="13">
        <f t="shared" si="5"/>
        <v>1267.2507099161796</v>
      </c>
      <c r="I27" s="13">
        <f t="shared" si="0"/>
        <v>478507159.84291679</v>
      </c>
      <c r="J27" s="13">
        <f t="shared" si="6"/>
        <v>478507304.51521641</v>
      </c>
      <c r="K27" s="13">
        <f t="shared" si="7"/>
        <v>478507111.08051777</v>
      </c>
      <c r="L27" s="13">
        <f t="shared" si="1"/>
        <v>577.24569067493098</v>
      </c>
      <c r="M27" s="13">
        <f t="shared" si="2"/>
        <v>478507133.28227508</v>
      </c>
      <c r="N27" s="13">
        <f t="shared" si="3"/>
        <v>478507304.51521641</v>
      </c>
    </row>
    <row r="28" spans="1:40" x14ac:dyDescent="0.2">
      <c r="A28" t="s">
        <v>85</v>
      </c>
      <c r="B28">
        <v>-12900.7363950568</v>
      </c>
      <c r="F28" s="13">
        <f t="shared" si="4"/>
        <v>478507111.10250485</v>
      </c>
      <c r="G28">
        <v>27</v>
      </c>
      <c r="H28" s="13">
        <f t="shared" si="5"/>
        <v>1267.2507099161796</v>
      </c>
      <c r="I28" s="13">
        <f t="shared" si="0"/>
        <v>478507158.03771633</v>
      </c>
      <c r="J28" s="13">
        <f t="shared" si="6"/>
        <v>478507304.51521641</v>
      </c>
      <c r="K28" s="13">
        <f t="shared" si="7"/>
        <v>478507111.08051777</v>
      </c>
      <c r="L28" s="13">
        <f t="shared" si="1"/>
        <v>577.24569067493098</v>
      </c>
      <c r="M28" s="13">
        <f t="shared" si="2"/>
        <v>478507132.45998782</v>
      </c>
      <c r="N28" s="13">
        <f t="shared" si="3"/>
        <v>478507304.51521641</v>
      </c>
    </row>
    <row r="29" spans="1:40" x14ac:dyDescent="0.2">
      <c r="A29" t="s">
        <v>86</v>
      </c>
      <c r="B29">
        <v>-13006.6831398712</v>
      </c>
      <c r="F29" s="13">
        <f t="shared" si="4"/>
        <v>478507111.10250485</v>
      </c>
      <c r="G29">
        <v>28</v>
      </c>
      <c r="H29" s="13">
        <f t="shared" si="5"/>
        <v>1267.2507099161796</v>
      </c>
      <c r="I29" s="13">
        <f t="shared" si="0"/>
        <v>478507156.36145878</v>
      </c>
      <c r="J29" s="13">
        <f t="shared" si="6"/>
        <v>478507304.51521641</v>
      </c>
      <c r="K29" s="13">
        <f t="shared" si="7"/>
        <v>478507111.08051777</v>
      </c>
      <c r="L29" s="13">
        <f t="shared" si="1"/>
        <v>577.24569067493098</v>
      </c>
      <c r="M29" s="13">
        <f t="shared" si="2"/>
        <v>478507131.69643527</v>
      </c>
      <c r="N29" s="13">
        <f t="shared" si="3"/>
        <v>478507304.51521641</v>
      </c>
    </row>
    <row r="30" spans="1:40" x14ac:dyDescent="0.2">
      <c r="F30" s="13">
        <f t="shared" si="4"/>
        <v>478507111.10250485</v>
      </c>
      <c r="G30">
        <v>29</v>
      </c>
      <c r="H30" s="13">
        <f t="shared" si="5"/>
        <v>1267.2507099161796</v>
      </c>
      <c r="I30" s="13">
        <f t="shared" si="0"/>
        <v>478507154.80080521</v>
      </c>
      <c r="J30" s="13">
        <f t="shared" si="6"/>
        <v>478507304.51521641</v>
      </c>
      <c r="K30" s="13">
        <f t="shared" si="7"/>
        <v>478507111.08051777</v>
      </c>
      <c r="L30" s="13">
        <f t="shared" si="1"/>
        <v>577.24569067493098</v>
      </c>
      <c r="M30" s="13">
        <f t="shared" si="2"/>
        <v>478507130.98554158</v>
      </c>
      <c r="N30" s="13">
        <f t="shared" si="3"/>
        <v>478507304.51521641</v>
      </c>
    </row>
    <row r="31" spans="1:40" x14ac:dyDescent="0.2">
      <c r="F31" s="13">
        <f t="shared" si="4"/>
        <v>478507111.10250485</v>
      </c>
      <c r="G31">
        <v>30</v>
      </c>
      <c r="H31" s="13">
        <f t="shared" si="5"/>
        <v>1267.2507099161796</v>
      </c>
      <c r="I31" s="13">
        <f t="shared" si="0"/>
        <v>478507153.34419519</v>
      </c>
      <c r="J31" s="13">
        <f t="shared" si="6"/>
        <v>478507304.51521641</v>
      </c>
      <c r="K31" s="13">
        <f t="shared" si="7"/>
        <v>478507111.08051777</v>
      </c>
      <c r="L31" s="13">
        <f t="shared" si="1"/>
        <v>577.24569067493098</v>
      </c>
      <c r="M31" s="13">
        <f t="shared" si="2"/>
        <v>478507130.3220408</v>
      </c>
      <c r="N31" s="13">
        <f t="shared" si="3"/>
        <v>478507304.51521641</v>
      </c>
    </row>
    <row r="32" spans="1:40" x14ac:dyDescent="0.2">
      <c r="A32" s="20" t="s">
        <v>122</v>
      </c>
      <c r="B32">
        <v>1078.1968066320801</v>
      </c>
      <c r="F32" s="13">
        <f t="shared" si="4"/>
        <v>478507111.10250485</v>
      </c>
      <c r="G32">
        <v>31</v>
      </c>
      <c r="H32" s="13">
        <f t="shared" si="5"/>
        <v>1267.2507099161796</v>
      </c>
      <c r="I32" s="13">
        <f t="shared" si="0"/>
        <v>478507151.98155999</v>
      </c>
      <c r="J32" s="13">
        <f t="shared" si="6"/>
        <v>478507304.51521641</v>
      </c>
      <c r="K32" s="13">
        <f t="shared" si="7"/>
        <v>478507111.08051777</v>
      </c>
      <c r="L32" s="13">
        <f t="shared" si="1"/>
        <v>577.24569067493098</v>
      </c>
      <c r="M32" s="13">
        <f t="shared" si="2"/>
        <v>478507129.70134652</v>
      </c>
      <c r="N32" s="13">
        <f t="shared" si="3"/>
        <v>478507304.51521641</v>
      </c>
    </row>
    <row r="33" spans="1:14" x14ac:dyDescent="0.2">
      <c r="A33" s="20" t="s">
        <v>302</v>
      </c>
      <c r="B33" s="13">
        <v>225594.97595435899</v>
      </c>
      <c r="F33" s="13">
        <f t="shared" si="4"/>
        <v>478507111.10250485</v>
      </c>
      <c r="G33">
        <v>32</v>
      </c>
      <c r="H33" s="13">
        <f t="shared" si="5"/>
        <v>1267.2507099161796</v>
      </c>
      <c r="I33" s="13">
        <f t="shared" si="0"/>
        <v>478507150.70408952</v>
      </c>
      <c r="J33" s="13">
        <f t="shared" si="6"/>
        <v>478507304.51521641</v>
      </c>
      <c r="K33" s="13">
        <f t="shared" si="7"/>
        <v>478507111.08051777</v>
      </c>
      <c r="L33" s="13">
        <f t="shared" si="1"/>
        <v>577.24569067493098</v>
      </c>
      <c r="M33" s="13">
        <f t="shared" si="2"/>
        <v>478507129.11944562</v>
      </c>
      <c r="N33" s="13">
        <f t="shared" si="3"/>
        <v>478507304.51521641</v>
      </c>
    </row>
    <row r="34" spans="1:14" x14ac:dyDescent="0.2">
      <c r="F34" s="13">
        <f t="shared" si="4"/>
        <v>478507111.10250485</v>
      </c>
      <c r="G34">
        <v>33</v>
      </c>
      <c r="H34" s="13">
        <f t="shared" si="5"/>
        <v>1267.2507099161796</v>
      </c>
      <c r="I34" s="13">
        <f t="shared" si="0"/>
        <v>478507149.50404149</v>
      </c>
      <c r="J34" s="13">
        <f t="shared" si="6"/>
        <v>478507304.51521641</v>
      </c>
      <c r="K34" s="13">
        <f t="shared" si="7"/>
        <v>478507111.08051777</v>
      </c>
      <c r="L34" s="13">
        <f t="shared" si="1"/>
        <v>577.24569067493098</v>
      </c>
      <c r="M34" s="13">
        <f t="shared" si="2"/>
        <v>478507128.57281142</v>
      </c>
      <c r="N34" s="13">
        <f t="shared" si="3"/>
        <v>478507304.51521641</v>
      </c>
    </row>
    <row r="35" spans="1:14" x14ac:dyDescent="0.2">
      <c r="D35" s="107"/>
      <c r="F35" s="13">
        <f t="shared" si="4"/>
        <v>478507111.10250485</v>
      </c>
      <c r="G35">
        <v>34</v>
      </c>
      <c r="H35" s="13">
        <f t="shared" si="5"/>
        <v>1267.2507099161796</v>
      </c>
      <c r="I35" s="13">
        <f t="shared" si="0"/>
        <v>478507148.37458456</v>
      </c>
      <c r="J35" s="13">
        <f t="shared" si="6"/>
        <v>478507304.51521641</v>
      </c>
      <c r="K35" s="13">
        <f t="shared" si="7"/>
        <v>478507111.08051777</v>
      </c>
      <c r="L35" s="13">
        <f t="shared" si="1"/>
        <v>577.24569067493098</v>
      </c>
      <c r="M35" s="13">
        <f t="shared" si="2"/>
        <v>478507128.0583322</v>
      </c>
      <c r="N35" s="13">
        <f t="shared" si="3"/>
        <v>478507304.51521641</v>
      </c>
    </row>
    <row r="36" spans="1:14" x14ac:dyDescent="0.2">
      <c r="D36" s="13"/>
      <c r="F36" s="13">
        <f t="shared" si="4"/>
        <v>478507111.10250485</v>
      </c>
      <c r="G36">
        <v>35</v>
      </c>
      <c r="H36" s="13">
        <f t="shared" si="5"/>
        <v>1267.2507099161796</v>
      </c>
      <c r="I36" s="13">
        <f t="shared" si="0"/>
        <v>478507147.309668</v>
      </c>
      <c r="J36" s="13">
        <f t="shared" si="6"/>
        <v>478507304.51521641</v>
      </c>
      <c r="K36" s="13">
        <f t="shared" si="7"/>
        <v>478507111.08051777</v>
      </c>
      <c r="L36" s="13">
        <f t="shared" si="1"/>
        <v>577.24569067493098</v>
      </c>
      <c r="M36" s="13">
        <f t="shared" si="2"/>
        <v>478507127.57325178</v>
      </c>
      <c r="N36" s="13">
        <f t="shared" si="3"/>
        <v>478507304.51521641</v>
      </c>
    </row>
    <row r="37" spans="1:14" x14ac:dyDescent="0.2">
      <c r="F37" s="13">
        <f t="shared" si="4"/>
        <v>478507111.10250485</v>
      </c>
      <c r="G37">
        <v>36</v>
      </c>
      <c r="H37" s="13">
        <f t="shared" si="5"/>
        <v>1267.2507099161796</v>
      </c>
      <c r="I37" s="13">
        <f t="shared" si="0"/>
        <v>478507146.30391347</v>
      </c>
      <c r="J37" s="13">
        <f t="shared" si="6"/>
        <v>478507304.51521641</v>
      </c>
      <c r="K37" s="13">
        <f t="shared" si="7"/>
        <v>478507111.08051777</v>
      </c>
      <c r="L37" s="13">
        <f t="shared" si="1"/>
        <v>577.24569067493098</v>
      </c>
      <c r="M37" s="13">
        <f t="shared" si="2"/>
        <v>478507127.11512029</v>
      </c>
      <c r="N37" s="13">
        <f t="shared" si="3"/>
        <v>478507304.51521641</v>
      </c>
    </row>
    <row r="38" spans="1:14" x14ac:dyDescent="0.2">
      <c r="F38" s="13">
        <f t="shared" si="4"/>
        <v>478507111.10250485</v>
      </c>
      <c r="G38">
        <v>37</v>
      </c>
      <c r="H38" s="13">
        <f t="shared" si="5"/>
        <v>1267.2507099161796</v>
      </c>
      <c r="I38" s="13">
        <f t="shared" si="0"/>
        <v>478507145.35252404</v>
      </c>
      <c r="J38" s="13">
        <f t="shared" si="6"/>
        <v>478507304.51521641</v>
      </c>
      <c r="K38" s="13">
        <f t="shared" si="7"/>
        <v>478507111.08051777</v>
      </c>
      <c r="L38" s="13">
        <f t="shared" si="1"/>
        <v>577.24569067493098</v>
      </c>
      <c r="M38" s="13">
        <f t="shared" si="2"/>
        <v>478507126.68175268</v>
      </c>
      <c r="N38" s="13">
        <f t="shared" si="3"/>
        <v>478507304.51521641</v>
      </c>
    </row>
    <row r="39" spans="1:14" x14ac:dyDescent="0.2">
      <c r="F39" s="13">
        <f t="shared" si="4"/>
        <v>478507111.10250485</v>
      </c>
      <c r="G39">
        <v>38</v>
      </c>
      <c r="H39" s="13">
        <f t="shared" si="5"/>
        <v>1267.2507099161796</v>
      </c>
      <c r="I39" s="13">
        <f t="shared" si="0"/>
        <v>478507144.45120776</v>
      </c>
      <c r="J39" s="13">
        <f t="shared" si="6"/>
        <v>478507304.51521641</v>
      </c>
      <c r="K39" s="13">
        <f t="shared" si="7"/>
        <v>478507111.08051777</v>
      </c>
      <c r="L39" s="13">
        <f t="shared" si="1"/>
        <v>577.24569067493098</v>
      </c>
      <c r="M39" s="13">
        <f t="shared" si="2"/>
        <v>478507126.27119386</v>
      </c>
      <c r="N39" s="13">
        <f t="shared" si="3"/>
        <v>478507304.51521641</v>
      </c>
    </row>
    <row r="40" spans="1:14" x14ac:dyDescent="0.2">
      <c r="F40" s="13">
        <f t="shared" si="4"/>
        <v>478507111.10250485</v>
      </c>
      <c r="G40">
        <v>39</v>
      </c>
      <c r="H40" s="13">
        <f t="shared" si="5"/>
        <v>1267.2507099161796</v>
      </c>
      <c r="I40" s="13">
        <f t="shared" si="0"/>
        <v>478507143.59611279</v>
      </c>
      <c r="J40" s="13">
        <f t="shared" si="6"/>
        <v>478507304.51521641</v>
      </c>
      <c r="K40" s="13">
        <f t="shared" si="7"/>
        <v>478507111.08051777</v>
      </c>
      <c r="L40" s="13">
        <f t="shared" si="1"/>
        <v>577.24569067493098</v>
      </c>
      <c r="M40" s="13">
        <f t="shared" si="2"/>
        <v>478507125.88168931</v>
      </c>
      <c r="N40" s="13">
        <f t="shared" si="3"/>
        <v>478507304.51521641</v>
      </c>
    </row>
    <row r="41" spans="1:14" x14ac:dyDescent="0.2">
      <c r="F41" s="13">
        <f t="shared" si="4"/>
        <v>478507111.10250485</v>
      </c>
      <c r="G41">
        <v>40</v>
      </c>
      <c r="H41" s="13">
        <f t="shared" si="5"/>
        <v>1267.2507099161796</v>
      </c>
      <c r="I41" s="13">
        <f t="shared" si="0"/>
        <v>478507142.78377259</v>
      </c>
      <c r="J41" s="13">
        <f t="shared" si="6"/>
        <v>478507304.51521641</v>
      </c>
      <c r="K41" s="13">
        <f t="shared" si="7"/>
        <v>478507111.08051777</v>
      </c>
      <c r="L41" s="13">
        <f t="shared" si="1"/>
        <v>577.24569067493098</v>
      </c>
      <c r="M41" s="13">
        <f t="shared" si="2"/>
        <v>478507125.51166004</v>
      </c>
      <c r="N41" s="13">
        <f t="shared" si="3"/>
        <v>478507304.51521641</v>
      </c>
    </row>
    <row r="42" spans="1:14" x14ac:dyDescent="0.2">
      <c r="F42" s="13">
        <f t="shared" si="4"/>
        <v>478507111.10250485</v>
      </c>
      <c r="G42">
        <v>41</v>
      </c>
      <c r="H42" s="13">
        <f t="shared" si="5"/>
        <v>1267.2507099161796</v>
      </c>
      <c r="I42" s="13">
        <f t="shared" si="0"/>
        <v>478507142.01105875</v>
      </c>
      <c r="J42" s="13">
        <f t="shared" si="6"/>
        <v>478507304.51521641</v>
      </c>
      <c r="K42" s="13">
        <f t="shared" si="7"/>
        <v>478507111.08051777</v>
      </c>
      <c r="L42" s="13">
        <f t="shared" si="1"/>
        <v>577.24569067493098</v>
      </c>
      <c r="M42" s="13">
        <f t="shared" si="2"/>
        <v>478507125.15968096</v>
      </c>
      <c r="N42" s="13">
        <f t="shared" si="3"/>
        <v>478507304.51521641</v>
      </c>
    </row>
    <row r="43" spans="1:14" x14ac:dyDescent="0.2">
      <c r="F43" s="13">
        <f t="shared" si="4"/>
        <v>478507111.10250485</v>
      </c>
      <c r="G43">
        <v>42</v>
      </c>
      <c r="H43" s="13">
        <f t="shared" si="5"/>
        <v>1267.2507099161796</v>
      </c>
      <c r="I43" s="13">
        <f t="shared" si="0"/>
        <v>478507141.27514082</v>
      </c>
      <c r="J43" s="13">
        <f t="shared" si="6"/>
        <v>478507304.51521641</v>
      </c>
      <c r="K43" s="13">
        <f t="shared" si="7"/>
        <v>478507111.08051777</v>
      </c>
      <c r="L43" s="13">
        <f t="shared" si="1"/>
        <v>577.24569067493098</v>
      </c>
      <c r="M43" s="13">
        <f t="shared" si="2"/>
        <v>478507124.82446277</v>
      </c>
      <c r="N43" s="13">
        <f t="shared" si="3"/>
        <v>478507304.51521641</v>
      </c>
    </row>
    <row r="44" spans="1:14" x14ac:dyDescent="0.2">
      <c r="F44" s="13">
        <f t="shared" si="4"/>
        <v>478507111.10250485</v>
      </c>
      <c r="G44">
        <v>43</v>
      </c>
      <c r="H44" s="13">
        <f t="shared" si="5"/>
        <v>1267.2507099161796</v>
      </c>
      <c r="I44" s="13">
        <f t="shared" si="0"/>
        <v>478507140.57345158</v>
      </c>
      <c r="J44" s="13">
        <f t="shared" si="6"/>
        <v>478507304.51521641</v>
      </c>
      <c r="K44" s="13">
        <f t="shared" si="7"/>
        <v>478507111.08051777</v>
      </c>
      <c r="L44" s="13">
        <f t="shared" si="1"/>
        <v>577.24569067493098</v>
      </c>
      <c r="M44" s="13">
        <f t="shared" si="2"/>
        <v>478507124.50483614</v>
      </c>
      <c r="N44" s="13">
        <f t="shared" si="3"/>
        <v>478507304.51521641</v>
      </c>
    </row>
    <row r="45" spans="1:14" x14ac:dyDescent="0.2">
      <c r="F45" s="13">
        <f t="shared" si="4"/>
        <v>478507111.10250485</v>
      </c>
      <c r="G45">
        <v>44</v>
      </c>
      <c r="H45" s="13">
        <f t="shared" si="5"/>
        <v>1267.2507099161796</v>
      </c>
      <c r="I45" s="13">
        <f t="shared" si="0"/>
        <v>478507139.90365738</v>
      </c>
      <c r="J45" s="13">
        <f t="shared" si="6"/>
        <v>478507304.51521641</v>
      </c>
      <c r="K45" s="13">
        <f t="shared" si="7"/>
        <v>478507111.08051777</v>
      </c>
      <c r="L45" s="13">
        <f t="shared" si="1"/>
        <v>577.24569067493098</v>
      </c>
      <c r="M45" s="13">
        <f t="shared" si="2"/>
        <v>478507124.19973803</v>
      </c>
      <c r="N45" s="13">
        <f t="shared" si="3"/>
        <v>478507304.51521641</v>
      </c>
    </row>
    <row r="46" spans="1:14" x14ac:dyDescent="0.2">
      <c r="F46" s="13">
        <f t="shared" si="4"/>
        <v>478507111.10250485</v>
      </c>
      <c r="G46">
        <v>45</v>
      </c>
      <c r="H46" s="13">
        <f t="shared" si="5"/>
        <v>1267.2507099161796</v>
      </c>
      <c r="I46" s="13">
        <f t="shared" si="0"/>
        <v>478507139.26363176</v>
      </c>
      <c r="J46" s="13">
        <f t="shared" si="6"/>
        <v>478507304.51521641</v>
      </c>
      <c r="K46" s="13">
        <f t="shared" si="7"/>
        <v>478507111.08051777</v>
      </c>
      <c r="L46" s="13">
        <f t="shared" si="1"/>
        <v>577.24569067493098</v>
      </c>
      <c r="M46" s="13">
        <f t="shared" si="2"/>
        <v>478507123.90819979</v>
      </c>
      <c r="N46" s="13">
        <f t="shared" si="3"/>
        <v>478507304.51521641</v>
      </c>
    </row>
    <row r="47" spans="1:14" x14ac:dyDescent="0.2">
      <c r="F47" s="13">
        <f t="shared" si="4"/>
        <v>478507111.10250485</v>
      </c>
      <c r="G47">
        <v>46</v>
      </c>
      <c r="H47" s="13">
        <f t="shared" si="5"/>
        <v>1267.2507099161796</v>
      </c>
      <c r="I47" s="13">
        <f t="shared" si="0"/>
        <v>478507138.65143335</v>
      </c>
      <c r="J47" s="13">
        <f t="shared" si="6"/>
        <v>478507304.51521641</v>
      </c>
      <c r="K47" s="13">
        <f t="shared" si="7"/>
        <v>478507111.08051777</v>
      </c>
      <c r="L47" s="13">
        <f t="shared" si="1"/>
        <v>577.24569067493098</v>
      </c>
      <c r="M47" s="13">
        <f t="shared" si="2"/>
        <v>478507123.62933713</v>
      </c>
      <c r="N47" s="13">
        <f t="shared" si="3"/>
        <v>478507304.51521641</v>
      </c>
    </row>
    <row r="48" spans="1:14" x14ac:dyDescent="0.2">
      <c r="F48" s="13">
        <f t="shared" si="4"/>
        <v>478507111.10250485</v>
      </c>
      <c r="G48">
        <v>47</v>
      </c>
      <c r="H48" s="13">
        <f t="shared" si="5"/>
        <v>1267.2507099161796</v>
      </c>
      <c r="I48" s="13">
        <f t="shared" si="0"/>
        <v>478507138.06528592</v>
      </c>
      <c r="J48" s="13">
        <f t="shared" si="6"/>
        <v>478507304.51521641</v>
      </c>
      <c r="K48" s="13">
        <f t="shared" si="7"/>
        <v>478507111.08051777</v>
      </c>
      <c r="L48" s="13">
        <f t="shared" si="1"/>
        <v>577.24569067493098</v>
      </c>
      <c r="M48" s="13">
        <f t="shared" si="2"/>
        <v>478507123.36234099</v>
      </c>
      <c r="N48" s="13">
        <f t="shared" si="3"/>
        <v>478507304.51521641</v>
      </c>
    </row>
    <row r="49" spans="6:14" x14ac:dyDescent="0.2">
      <c r="F49" s="13">
        <f t="shared" si="4"/>
        <v>478507111.10250485</v>
      </c>
      <c r="G49">
        <v>48</v>
      </c>
      <c r="H49" s="13">
        <f t="shared" si="5"/>
        <v>1267.2507099161796</v>
      </c>
      <c r="I49" s="13">
        <f t="shared" si="0"/>
        <v>478507137.50356132</v>
      </c>
      <c r="J49" s="13">
        <f t="shared" si="6"/>
        <v>478507304.51521641</v>
      </c>
      <c r="K49" s="13">
        <f t="shared" si="7"/>
        <v>478507111.08051777</v>
      </c>
      <c r="L49" s="13">
        <f t="shared" si="1"/>
        <v>577.24569067493098</v>
      </c>
      <c r="M49" s="13">
        <f t="shared" si="2"/>
        <v>478507123.10646963</v>
      </c>
      <c r="N49" s="13">
        <f t="shared" si="3"/>
        <v>478507304.51521641</v>
      </c>
    </row>
    <row r="50" spans="6:14" x14ac:dyDescent="0.2">
      <c r="F50" s="13">
        <f t="shared" si="4"/>
        <v>478507111.10250485</v>
      </c>
      <c r="G50">
        <v>49</v>
      </c>
      <c r="H50" s="13">
        <f t="shared" si="5"/>
        <v>1267.2507099161796</v>
      </c>
      <c r="I50" s="13">
        <f t="shared" si="0"/>
        <v>478507136.96476424</v>
      </c>
      <c r="J50" s="13">
        <f t="shared" si="6"/>
        <v>478507304.51521641</v>
      </c>
      <c r="K50" s="13">
        <f t="shared" si="7"/>
        <v>478507111.08051777</v>
      </c>
      <c r="L50" s="13">
        <f t="shared" si="1"/>
        <v>577.24569067493098</v>
      </c>
      <c r="M50" s="13">
        <f t="shared" si="2"/>
        <v>478507122.86104208</v>
      </c>
      <c r="N50" s="13">
        <f t="shared" si="3"/>
        <v>478507304.51521641</v>
      </c>
    </row>
    <row r="51" spans="6:14" x14ac:dyDescent="0.2">
      <c r="F51" s="13">
        <f t="shared" si="4"/>
        <v>478507111.10250485</v>
      </c>
      <c r="G51">
        <v>50</v>
      </c>
      <c r="H51" s="13">
        <f t="shared" si="5"/>
        <v>1267.2507099161796</v>
      </c>
      <c r="I51" s="13">
        <f t="shared" si="0"/>
        <v>478507136.44751906</v>
      </c>
      <c r="J51" s="13">
        <f t="shared" si="6"/>
        <v>478507304.51521641</v>
      </c>
      <c r="K51" s="13">
        <f t="shared" si="7"/>
        <v>478507111.08051777</v>
      </c>
      <c r="L51" s="13">
        <f t="shared" si="1"/>
        <v>577.24569067493098</v>
      </c>
      <c r="M51" s="13">
        <f t="shared" si="2"/>
        <v>478507122.6254316</v>
      </c>
      <c r="N51" s="13">
        <f t="shared" si="3"/>
        <v>478507304.51521641</v>
      </c>
    </row>
    <row r="52" spans="6:14" x14ac:dyDescent="0.2">
      <c r="F52" s="13">
        <f t="shared" si="4"/>
        <v>478507111.10250485</v>
      </c>
      <c r="G52">
        <v>51</v>
      </c>
      <c r="H52" s="13">
        <f t="shared" si="5"/>
        <v>1267.2507099161796</v>
      </c>
      <c r="I52" s="13">
        <f t="shared" si="0"/>
        <v>478507135.95055801</v>
      </c>
      <c r="J52" s="13">
        <f t="shared" si="6"/>
        <v>478507304.51521641</v>
      </c>
      <c r="K52" s="13">
        <f t="shared" si="7"/>
        <v>478507111.08051777</v>
      </c>
      <c r="L52" s="13">
        <f t="shared" si="1"/>
        <v>577.24569067493098</v>
      </c>
      <c r="M52" s="13">
        <f t="shared" si="2"/>
        <v>478507122.39906073</v>
      </c>
      <c r="N52" s="13">
        <f t="shared" si="3"/>
        <v>478507304.51521641</v>
      </c>
    </row>
    <row r="53" spans="6:14" x14ac:dyDescent="0.2">
      <c r="F53" s="13">
        <f t="shared" si="4"/>
        <v>478507111.10250485</v>
      </c>
      <c r="G53">
        <v>52</v>
      </c>
      <c r="H53" s="13">
        <f t="shared" si="5"/>
        <v>1267.2507099161796</v>
      </c>
      <c r="I53" s="13">
        <f t="shared" si="0"/>
        <v>478507135.47271079</v>
      </c>
      <c r="J53" s="13">
        <f t="shared" si="6"/>
        <v>478507304.51521641</v>
      </c>
      <c r="K53" s="13">
        <f t="shared" si="7"/>
        <v>478507111.08051777</v>
      </c>
      <c r="L53" s="13">
        <f t="shared" si="1"/>
        <v>577.24569067493098</v>
      </c>
      <c r="M53" s="13">
        <f t="shared" si="2"/>
        <v>478507122.18139642</v>
      </c>
      <c r="N53" s="13">
        <f t="shared" si="3"/>
        <v>478507304.51521641</v>
      </c>
    </row>
    <row r="54" spans="6:14" x14ac:dyDescent="0.2">
      <c r="F54" s="13">
        <f t="shared" si="4"/>
        <v>478507111.10250485</v>
      </c>
      <c r="G54">
        <v>53</v>
      </c>
      <c r="H54" s="13">
        <f t="shared" si="5"/>
        <v>1267.2507099161796</v>
      </c>
      <c r="I54" s="13">
        <f t="shared" si="0"/>
        <v>478507135.01289558</v>
      </c>
      <c r="J54" s="13">
        <f t="shared" si="6"/>
        <v>478507304.51521641</v>
      </c>
      <c r="K54" s="13">
        <f t="shared" si="7"/>
        <v>478507111.08051777</v>
      </c>
      <c r="L54" s="13">
        <f t="shared" si="1"/>
        <v>577.24569067493098</v>
      </c>
      <c r="M54" s="13">
        <f t="shared" si="2"/>
        <v>478507121.97194588</v>
      </c>
      <c r="N54" s="13">
        <f t="shared" si="3"/>
        <v>478507304.51521641</v>
      </c>
    </row>
    <row r="55" spans="6:14" x14ac:dyDescent="0.2">
      <c r="F55" s="13">
        <f t="shared" si="4"/>
        <v>478507111.10250485</v>
      </c>
      <c r="G55">
        <v>54</v>
      </c>
      <c r="H55" s="13">
        <f t="shared" si="5"/>
        <v>1267.2507099161796</v>
      </c>
      <c r="I55" s="13">
        <f t="shared" si="0"/>
        <v>478507134.57011056</v>
      </c>
      <c r="J55" s="13">
        <f t="shared" si="6"/>
        <v>478507304.51521641</v>
      </c>
      <c r="K55" s="13">
        <f t="shared" si="7"/>
        <v>478507111.08051777</v>
      </c>
      <c r="L55" s="13">
        <f t="shared" si="1"/>
        <v>577.24569067493098</v>
      </c>
      <c r="M55" s="13">
        <f t="shared" si="2"/>
        <v>478507121.77025276</v>
      </c>
      <c r="N55" s="13">
        <f t="shared" si="3"/>
        <v>478507304.51521641</v>
      </c>
    </row>
    <row r="56" spans="6:14" x14ac:dyDescent="0.2">
      <c r="F56" s="13">
        <f t="shared" si="4"/>
        <v>478507111.10250485</v>
      </c>
      <c r="G56">
        <v>55</v>
      </c>
      <c r="H56" s="13">
        <f t="shared" si="5"/>
        <v>1267.2507099161796</v>
      </c>
      <c r="I56" s="13">
        <f t="shared" si="0"/>
        <v>478507134.14342684</v>
      </c>
      <c r="J56" s="13">
        <f t="shared" si="6"/>
        <v>478507304.51521641</v>
      </c>
      <c r="K56" s="13">
        <f t="shared" si="7"/>
        <v>478507111.08051777</v>
      </c>
      <c r="L56" s="13">
        <f t="shared" si="1"/>
        <v>577.24569067493098</v>
      </c>
      <c r="M56" s="13">
        <f t="shared" si="2"/>
        <v>478507121.57589394</v>
      </c>
      <c r="N56" s="13">
        <f t="shared" si="3"/>
        <v>478507304.51521641</v>
      </c>
    </row>
    <row r="57" spans="6:14" x14ac:dyDescent="0.2">
      <c r="F57" s="13">
        <f t="shared" si="4"/>
        <v>478507111.10250485</v>
      </c>
      <c r="G57">
        <v>56</v>
      </c>
      <c r="H57" s="13">
        <f t="shared" si="5"/>
        <v>1267.2507099161796</v>
      </c>
      <c r="I57" s="13">
        <f t="shared" si="0"/>
        <v>478507133.73198181</v>
      </c>
      <c r="J57" s="13">
        <f t="shared" si="6"/>
        <v>478507304.51521641</v>
      </c>
      <c r="K57" s="13">
        <f t="shared" si="7"/>
        <v>478507111.08051777</v>
      </c>
      <c r="L57" s="13">
        <f t="shared" si="1"/>
        <v>577.24569067493098</v>
      </c>
      <c r="M57" s="13">
        <f t="shared" si="2"/>
        <v>478507121.38847655</v>
      </c>
      <c r="N57" s="13">
        <f t="shared" si="3"/>
        <v>478507304.51521641</v>
      </c>
    </row>
    <row r="58" spans="6:14" x14ac:dyDescent="0.2">
      <c r="F58" s="13">
        <f t="shared" si="4"/>
        <v>478507111.10250485</v>
      </c>
      <c r="G58">
        <v>57</v>
      </c>
      <c r="H58" s="13">
        <f t="shared" si="5"/>
        <v>1267.2507099161796</v>
      </c>
      <c r="I58" s="13">
        <f t="shared" si="0"/>
        <v>478507133.33497345</v>
      </c>
      <c r="J58" s="13">
        <f t="shared" si="6"/>
        <v>478507304.51521641</v>
      </c>
      <c r="K58" s="13">
        <f t="shared" si="7"/>
        <v>478507111.08051777</v>
      </c>
      <c r="L58" s="13">
        <f t="shared" si="1"/>
        <v>577.24569067493098</v>
      </c>
      <c r="M58" s="13">
        <f t="shared" si="2"/>
        <v>478507121.20763516</v>
      </c>
      <c r="N58" s="13">
        <f t="shared" si="3"/>
        <v>478507304.51521641</v>
      </c>
    </row>
    <row r="59" spans="6:14" x14ac:dyDescent="0.2">
      <c r="F59" s="13">
        <f t="shared" si="4"/>
        <v>478507111.10250485</v>
      </c>
      <c r="G59">
        <v>58</v>
      </c>
      <c r="H59" s="13">
        <f t="shared" si="5"/>
        <v>1267.2507099161796</v>
      </c>
      <c r="I59" s="13">
        <f t="shared" si="0"/>
        <v>478507132.95165503</v>
      </c>
      <c r="J59" s="13">
        <f t="shared" si="6"/>
        <v>478507304.51521641</v>
      </c>
      <c r="K59" s="13">
        <f t="shared" si="7"/>
        <v>478507111.08051777</v>
      </c>
      <c r="L59" s="13">
        <f t="shared" si="1"/>
        <v>577.24569067493098</v>
      </c>
      <c r="M59" s="13">
        <f t="shared" si="2"/>
        <v>478507121.03302968</v>
      </c>
      <c r="N59" s="13">
        <f t="shared" si="3"/>
        <v>478507304.51521641</v>
      </c>
    </row>
    <row r="60" spans="6:14" x14ac:dyDescent="0.2">
      <c r="F60" s="13">
        <f t="shared" si="4"/>
        <v>478507111.10250485</v>
      </c>
      <c r="G60">
        <v>59</v>
      </c>
      <c r="H60" s="13">
        <f t="shared" si="5"/>
        <v>1267.2507099161796</v>
      </c>
      <c r="I60" s="13">
        <f t="shared" si="0"/>
        <v>478507132.58133042</v>
      </c>
      <c r="J60" s="13">
        <f t="shared" si="6"/>
        <v>478507304.51521641</v>
      </c>
      <c r="K60" s="13">
        <f t="shared" si="7"/>
        <v>478507111.08051777</v>
      </c>
      <c r="L60" s="13">
        <f t="shared" si="1"/>
        <v>577.24569067493098</v>
      </c>
      <c r="M60" s="13">
        <f t="shared" si="2"/>
        <v>478507120.86434305</v>
      </c>
      <c r="N60" s="13">
        <f t="shared" si="3"/>
        <v>478507304.51521641</v>
      </c>
    </row>
    <row r="61" spans="6:14" x14ac:dyDescent="0.2">
      <c r="F61" s="13">
        <f t="shared" si="4"/>
        <v>478507111.10250485</v>
      </c>
      <c r="G61">
        <v>60</v>
      </c>
      <c r="H61" s="13">
        <f t="shared" si="5"/>
        <v>1267.2507099161796</v>
      </c>
      <c r="I61" s="13">
        <f t="shared" si="0"/>
        <v>478507132.22334999</v>
      </c>
      <c r="J61" s="13">
        <f t="shared" si="6"/>
        <v>478507304.51521641</v>
      </c>
      <c r="K61" s="13">
        <f t="shared" si="7"/>
        <v>478507111.08051777</v>
      </c>
      <c r="L61" s="13">
        <f t="shared" si="1"/>
        <v>577.24569067493098</v>
      </c>
      <c r="M61" s="13">
        <f t="shared" si="2"/>
        <v>478507120.70127928</v>
      </c>
      <c r="N61" s="13">
        <f t="shared" si="3"/>
        <v>478507304.51521641</v>
      </c>
    </row>
    <row r="62" spans="6:14" x14ac:dyDescent="0.2">
      <c r="F62" s="13">
        <f t="shared" si="4"/>
        <v>478507111.10250485</v>
      </c>
      <c r="G62">
        <v>61</v>
      </c>
      <c r="H62" s="13">
        <f t="shared" si="5"/>
        <v>1267.2507099161796</v>
      </c>
      <c r="I62" s="13">
        <f t="shared" si="0"/>
        <v>478507131.87710667</v>
      </c>
      <c r="J62" s="13">
        <f t="shared" si="6"/>
        <v>478507304.51521641</v>
      </c>
      <c r="K62" s="13">
        <f t="shared" si="7"/>
        <v>478507111.08051777</v>
      </c>
      <c r="L62" s="13">
        <f t="shared" si="1"/>
        <v>577.24569067493098</v>
      </c>
      <c r="M62" s="13">
        <f t="shared" si="2"/>
        <v>478507120.54356188</v>
      </c>
      <c r="N62" s="13">
        <f t="shared" si="3"/>
        <v>478507304.51521641</v>
      </c>
    </row>
    <row r="63" spans="6:14" x14ac:dyDescent="0.2">
      <c r="F63" s="13">
        <f t="shared" si="4"/>
        <v>478507111.10250485</v>
      </c>
      <c r="G63">
        <v>62</v>
      </c>
      <c r="H63" s="13">
        <f t="shared" si="5"/>
        <v>1267.2507099161796</v>
      </c>
      <c r="I63" s="13">
        <f t="shared" si="0"/>
        <v>478507131.54203242</v>
      </c>
      <c r="J63" s="13">
        <f t="shared" si="6"/>
        <v>478507304.51521641</v>
      </c>
      <c r="K63" s="13">
        <f t="shared" si="7"/>
        <v>478507111.08051777</v>
      </c>
      <c r="L63" s="13">
        <f t="shared" si="1"/>
        <v>577.24569067493098</v>
      </c>
      <c r="M63" s="13">
        <f t="shared" si="2"/>
        <v>478507120.39093214</v>
      </c>
      <c r="N63" s="13">
        <f t="shared" si="3"/>
        <v>478507304.51521641</v>
      </c>
    </row>
    <row r="64" spans="6:14" x14ac:dyDescent="0.2">
      <c r="F64" s="13">
        <f t="shared" si="4"/>
        <v>478507111.10250485</v>
      </c>
      <c r="G64">
        <v>63</v>
      </c>
      <c r="H64" s="13">
        <f t="shared" si="5"/>
        <v>1267.2507099161796</v>
      </c>
      <c r="I64" s="13">
        <f t="shared" si="0"/>
        <v>478507131.21759546</v>
      </c>
      <c r="J64" s="13">
        <f t="shared" si="6"/>
        <v>478507304.51521641</v>
      </c>
      <c r="K64" s="13">
        <f t="shared" si="7"/>
        <v>478507111.08051777</v>
      </c>
      <c r="L64" s="13">
        <f t="shared" si="1"/>
        <v>577.24569067493098</v>
      </c>
      <c r="M64" s="13">
        <f t="shared" si="2"/>
        <v>478507120.24314779</v>
      </c>
      <c r="N64" s="13">
        <f t="shared" si="3"/>
        <v>478507304.51521641</v>
      </c>
    </row>
    <row r="65" spans="6:14" x14ac:dyDescent="0.2">
      <c r="F65" s="13">
        <f t="shared" si="4"/>
        <v>478507111.10250485</v>
      </c>
      <c r="G65">
        <v>64</v>
      </c>
      <c r="H65" s="13">
        <f t="shared" si="5"/>
        <v>1267.2507099161796</v>
      </c>
      <c r="I65" s="13">
        <f t="shared" si="0"/>
        <v>478507130.90329719</v>
      </c>
      <c r="J65" s="13">
        <f t="shared" si="6"/>
        <v>478507304.51521641</v>
      </c>
      <c r="K65" s="13">
        <f t="shared" si="7"/>
        <v>478507111.08051777</v>
      </c>
      <c r="L65" s="13">
        <f t="shared" si="1"/>
        <v>577.24569067493098</v>
      </c>
      <c r="M65" s="13">
        <f t="shared" si="2"/>
        <v>478507120.09998167</v>
      </c>
      <c r="N65" s="13">
        <f t="shared" si="3"/>
        <v>478507304.51521641</v>
      </c>
    </row>
    <row r="66" spans="6:14" x14ac:dyDescent="0.2">
      <c r="F66" s="13">
        <f t="shared" si="4"/>
        <v>478507111.10250485</v>
      </c>
      <c r="G66">
        <v>65</v>
      </c>
      <c r="H66" s="13">
        <f t="shared" si="5"/>
        <v>1267.2507099161796</v>
      </c>
      <c r="I66" s="13">
        <f t="shared" ref="I66:I129" si="8">H66/G66+F66</f>
        <v>478507130.59866959</v>
      </c>
      <c r="J66" s="13">
        <f t="shared" si="6"/>
        <v>478507304.51521641</v>
      </c>
      <c r="K66" s="13">
        <f t="shared" si="7"/>
        <v>478507111.08051777</v>
      </c>
      <c r="L66" s="13">
        <f t="shared" ref="L66:L129" si="9">$C$9+$C$10</f>
        <v>577.24569067493098</v>
      </c>
      <c r="M66" s="13">
        <f t="shared" ref="M66:M129" si="10">L66/G66+K66</f>
        <v>478507119.96122068</v>
      </c>
      <c r="N66" s="13">
        <f t="shared" ref="N66:N129" si="11">$C$16+$C$15+$C$12+$C$11</f>
        <v>478507304.51521641</v>
      </c>
    </row>
    <row r="67" spans="6:14" x14ac:dyDescent="0.2">
      <c r="F67" s="13">
        <f t="shared" ref="F67:F130" si="12">SUM($B$11:$B$15)</f>
        <v>478507111.10250485</v>
      </c>
      <c r="G67">
        <v>66</v>
      </c>
      <c r="H67" s="13">
        <f t="shared" ref="H67:H130" si="13">$B$9+$B$10</f>
        <v>1267.2507099161796</v>
      </c>
      <c r="I67" s="13">
        <f t="shared" si="8"/>
        <v>478507130.3032732</v>
      </c>
      <c r="J67" s="13">
        <f t="shared" ref="J67:J130" si="14">$B$16+$B$15+$B$12+$B$11</f>
        <v>478507304.51521641</v>
      </c>
      <c r="K67" s="13">
        <f t="shared" si="7"/>
        <v>478507111.08051777</v>
      </c>
      <c r="L67" s="13">
        <f t="shared" si="9"/>
        <v>577.24569067493098</v>
      </c>
      <c r="M67" s="13">
        <f t="shared" si="10"/>
        <v>478507119.82666463</v>
      </c>
      <c r="N67" s="13">
        <f t="shared" si="11"/>
        <v>478507304.51521641</v>
      </c>
    </row>
    <row r="68" spans="6:14" x14ac:dyDescent="0.2">
      <c r="F68" s="13">
        <f t="shared" si="12"/>
        <v>478507111.10250485</v>
      </c>
      <c r="G68">
        <v>67</v>
      </c>
      <c r="H68" s="13">
        <f t="shared" si="13"/>
        <v>1267.2507099161796</v>
      </c>
      <c r="I68" s="13">
        <f t="shared" si="8"/>
        <v>478507130.01669455</v>
      </c>
      <c r="J68" s="13">
        <f t="shared" si="14"/>
        <v>478507304.51521641</v>
      </c>
      <c r="K68" s="13">
        <f t="shared" ref="K68:K131" si="15">SUM($C$11:$C$12,$C$14:$C$15)</f>
        <v>478507111.08051777</v>
      </c>
      <c r="L68" s="13">
        <f t="shared" si="9"/>
        <v>577.24569067493098</v>
      </c>
      <c r="M68" s="13">
        <f t="shared" si="10"/>
        <v>478507119.69612509</v>
      </c>
      <c r="N68" s="13">
        <f t="shared" si="11"/>
        <v>478507304.51521641</v>
      </c>
    </row>
    <row r="69" spans="6:14" x14ac:dyDescent="0.2">
      <c r="F69" s="13">
        <f t="shared" si="12"/>
        <v>478507111.10250485</v>
      </c>
      <c r="G69">
        <v>68</v>
      </c>
      <c r="H69" s="13">
        <f t="shared" si="13"/>
        <v>1267.2507099161796</v>
      </c>
      <c r="I69" s="13">
        <f t="shared" si="8"/>
        <v>478507129.7385447</v>
      </c>
      <c r="J69" s="13">
        <f t="shared" si="14"/>
        <v>478507304.51521641</v>
      </c>
      <c r="K69" s="13">
        <f t="shared" si="15"/>
        <v>478507111.08051777</v>
      </c>
      <c r="L69" s="13">
        <f t="shared" si="9"/>
        <v>577.24569067493098</v>
      </c>
      <c r="M69" s="13">
        <f t="shared" si="10"/>
        <v>478507119.56942499</v>
      </c>
      <c r="N69" s="13">
        <f t="shared" si="11"/>
        <v>478507304.51521641</v>
      </c>
    </row>
    <row r="70" spans="6:14" x14ac:dyDescent="0.2">
      <c r="F70" s="13">
        <f t="shared" si="12"/>
        <v>478507111.10250485</v>
      </c>
      <c r="G70">
        <v>69</v>
      </c>
      <c r="H70" s="13">
        <f t="shared" si="13"/>
        <v>1267.2507099161796</v>
      </c>
      <c r="I70" s="13">
        <f t="shared" si="8"/>
        <v>478507129.46845716</v>
      </c>
      <c r="J70" s="13">
        <f t="shared" si="14"/>
        <v>478507304.51521641</v>
      </c>
      <c r="K70" s="13">
        <f t="shared" si="15"/>
        <v>478507111.08051777</v>
      </c>
      <c r="L70" s="13">
        <f t="shared" si="9"/>
        <v>577.24569067493098</v>
      </c>
      <c r="M70" s="13">
        <f t="shared" si="10"/>
        <v>478507119.44639736</v>
      </c>
      <c r="N70" s="13">
        <f t="shared" si="11"/>
        <v>478507304.51521641</v>
      </c>
    </row>
    <row r="71" spans="6:14" x14ac:dyDescent="0.2">
      <c r="F71" s="13">
        <f t="shared" si="12"/>
        <v>478507111.10250485</v>
      </c>
      <c r="G71">
        <v>70</v>
      </c>
      <c r="H71" s="13">
        <f t="shared" si="13"/>
        <v>1267.2507099161796</v>
      </c>
      <c r="I71" s="13">
        <f t="shared" si="8"/>
        <v>478507129.2060864</v>
      </c>
      <c r="J71" s="13">
        <f t="shared" si="14"/>
        <v>478507304.51521641</v>
      </c>
      <c r="K71" s="13">
        <f t="shared" si="15"/>
        <v>478507111.08051777</v>
      </c>
      <c r="L71" s="13">
        <f t="shared" si="9"/>
        <v>577.24569067493098</v>
      </c>
      <c r="M71" s="13">
        <f t="shared" si="10"/>
        <v>478507119.32688481</v>
      </c>
      <c r="N71" s="13">
        <f t="shared" si="11"/>
        <v>478507304.51521641</v>
      </c>
    </row>
    <row r="72" spans="6:14" x14ac:dyDescent="0.2">
      <c r="F72" s="13">
        <f t="shared" si="12"/>
        <v>478507111.10250485</v>
      </c>
      <c r="G72">
        <v>71</v>
      </c>
      <c r="H72" s="13">
        <f t="shared" si="13"/>
        <v>1267.2507099161796</v>
      </c>
      <c r="I72" s="13">
        <f t="shared" si="8"/>
        <v>478507128.95110637</v>
      </c>
      <c r="J72" s="13">
        <f t="shared" si="14"/>
        <v>478507304.51521641</v>
      </c>
      <c r="K72" s="13">
        <f t="shared" si="15"/>
        <v>478507111.08051777</v>
      </c>
      <c r="L72" s="13">
        <f t="shared" si="9"/>
        <v>577.24569067493098</v>
      </c>
      <c r="M72" s="13">
        <f t="shared" si="10"/>
        <v>478507119.21073878</v>
      </c>
      <c r="N72" s="13">
        <f t="shared" si="11"/>
        <v>478507304.51521641</v>
      </c>
    </row>
    <row r="73" spans="6:14" x14ac:dyDescent="0.2">
      <c r="F73" s="13">
        <f t="shared" si="12"/>
        <v>478507111.10250485</v>
      </c>
      <c r="G73">
        <v>72</v>
      </c>
      <c r="H73" s="13">
        <f t="shared" si="13"/>
        <v>1267.2507099161796</v>
      </c>
      <c r="I73" s="13">
        <f t="shared" si="8"/>
        <v>478507128.70320916</v>
      </c>
      <c r="J73" s="13">
        <f t="shared" si="14"/>
        <v>478507304.51521641</v>
      </c>
      <c r="K73" s="13">
        <f t="shared" si="15"/>
        <v>478507111.08051777</v>
      </c>
      <c r="L73" s="13">
        <f t="shared" si="9"/>
        <v>577.24569067493098</v>
      </c>
      <c r="M73" s="13">
        <f t="shared" si="10"/>
        <v>478507119.09781903</v>
      </c>
      <c r="N73" s="13">
        <f t="shared" si="11"/>
        <v>478507304.51521641</v>
      </c>
    </row>
    <row r="74" spans="6:14" x14ac:dyDescent="0.2">
      <c r="F74" s="13">
        <f t="shared" si="12"/>
        <v>478507111.10250485</v>
      </c>
      <c r="G74">
        <v>73</v>
      </c>
      <c r="H74" s="13">
        <f t="shared" si="13"/>
        <v>1267.2507099161796</v>
      </c>
      <c r="I74" s="13">
        <f t="shared" si="8"/>
        <v>478507128.46210361</v>
      </c>
      <c r="J74" s="13">
        <f t="shared" si="14"/>
        <v>478507304.51521641</v>
      </c>
      <c r="K74" s="13">
        <f t="shared" si="15"/>
        <v>478507111.08051777</v>
      </c>
      <c r="L74" s="13">
        <f t="shared" si="9"/>
        <v>577.24569067493098</v>
      </c>
      <c r="M74" s="13">
        <f t="shared" si="10"/>
        <v>478507118.987993</v>
      </c>
      <c r="N74" s="13">
        <f t="shared" si="11"/>
        <v>478507304.51521641</v>
      </c>
    </row>
    <row r="75" spans="6:14" x14ac:dyDescent="0.2">
      <c r="F75" s="13">
        <f t="shared" si="12"/>
        <v>478507111.10250485</v>
      </c>
      <c r="G75">
        <v>74</v>
      </c>
      <c r="H75" s="13">
        <f t="shared" si="13"/>
        <v>1267.2507099161796</v>
      </c>
      <c r="I75" s="13">
        <f t="shared" si="8"/>
        <v>478507128.22751445</v>
      </c>
      <c r="J75" s="13">
        <f t="shared" si="14"/>
        <v>478507304.51521641</v>
      </c>
      <c r="K75" s="13">
        <f t="shared" si="15"/>
        <v>478507111.08051777</v>
      </c>
      <c r="L75" s="13">
        <f t="shared" si="9"/>
        <v>577.24569067493098</v>
      </c>
      <c r="M75" s="13">
        <f t="shared" si="10"/>
        <v>478507118.88113523</v>
      </c>
      <c r="N75" s="13">
        <f t="shared" si="11"/>
        <v>478507304.51521641</v>
      </c>
    </row>
    <row r="76" spans="6:14" x14ac:dyDescent="0.2">
      <c r="F76" s="13">
        <f t="shared" si="12"/>
        <v>478507111.10250485</v>
      </c>
      <c r="G76">
        <v>75</v>
      </c>
      <c r="H76" s="13">
        <f t="shared" si="13"/>
        <v>1267.2507099161796</v>
      </c>
      <c r="I76" s="13">
        <f t="shared" si="8"/>
        <v>478507127.99918097</v>
      </c>
      <c r="J76" s="13">
        <f t="shared" si="14"/>
        <v>478507304.51521641</v>
      </c>
      <c r="K76" s="13">
        <f t="shared" si="15"/>
        <v>478507111.08051777</v>
      </c>
      <c r="L76" s="13">
        <f t="shared" si="9"/>
        <v>577.24569067493098</v>
      </c>
      <c r="M76" s="13">
        <f t="shared" si="10"/>
        <v>478507118.77712697</v>
      </c>
      <c r="N76" s="13">
        <f t="shared" si="11"/>
        <v>478507304.51521641</v>
      </c>
    </row>
    <row r="77" spans="6:14" x14ac:dyDescent="0.2">
      <c r="F77" s="13">
        <f t="shared" si="12"/>
        <v>478507111.10250485</v>
      </c>
      <c r="G77">
        <v>76</v>
      </c>
      <c r="H77" s="13">
        <f t="shared" si="13"/>
        <v>1267.2507099161796</v>
      </c>
      <c r="I77" s="13">
        <f t="shared" si="8"/>
        <v>478507127.7768563</v>
      </c>
      <c r="J77" s="13">
        <f t="shared" si="14"/>
        <v>478507304.51521641</v>
      </c>
      <c r="K77" s="13">
        <f t="shared" si="15"/>
        <v>478507111.08051777</v>
      </c>
      <c r="L77" s="13">
        <f t="shared" si="9"/>
        <v>577.24569067493098</v>
      </c>
      <c r="M77" s="13">
        <f t="shared" si="10"/>
        <v>478507118.67585582</v>
      </c>
      <c r="N77" s="13">
        <f t="shared" si="11"/>
        <v>478507304.51521641</v>
      </c>
    </row>
    <row r="78" spans="6:14" x14ac:dyDescent="0.2">
      <c r="F78" s="13">
        <f t="shared" si="12"/>
        <v>478507111.10250485</v>
      </c>
      <c r="G78">
        <v>77</v>
      </c>
      <c r="H78" s="13">
        <f t="shared" si="13"/>
        <v>1267.2507099161796</v>
      </c>
      <c r="I78" s="13">
        <f t="shared" si="8"/>
        <v>478507127.56030625</v>
      </c>
      <c r="J78" s="13">
        <f t="shared" si="14"/>
        <v>478507304.51521641</v>
      </c>
      <c r="K78" s="13">
        <f t="shared" si="15"/>
        <v>478507111.08051777</v>
      </c>
      <c r="L78" s="13">
        <f t="shared" si="9"/>
        <v>577.24569067493098</v>
      </c>
      <c r="M78" s="13">
        <f t="shared" si="10"/>
        <v>478507118.57721508</v>
      </c>
      <c r="N78" s="13">
        <f t="shared" si="11"/>
        <v>478507304.51521641</v>
      </c>
    </row>
    <row r="79" spans="6:14" x14ac:dyDescent="0.2">
      <c r="F79" s="13">
        <f t="shared" si="12"/>
        <v>478507111.10250485</v>
      </c>
      <c r="G79">
        <v>78</v>
      </c>
      <c r="H79" s="13">
        <f t="shared" si="13"/>
        <v>1267.2507099161796</v>
      </c>
      <c r="I79" s="13">
        <f t="shared" si="8"/>
        <v>478507127.34930885</v>
      </c>
      <c r="J79" s="13">
        <f t="shared" si="14"/>
        <v>478507304.51521641</v>
      </c>
      <c r="K79" s="13">
        <f t="shared" si="15"/>
        <v>478507111.08051777</v>
      </c>
      <c r="L79" s="13">
        <f t="shared" si="9"/>
        <v>577.24569067493098</v>
      </c>
      <c r="M79" s="13">
        <f t="shared" si="10"/>
        <v>478507118.48110354</v>
      </c>
      <c r="N79" s="13">
        <f t="shared" si="11"/>
        <v>478507304.51521641</v>
      </c>
    </row>
    <row r="80" spans="6:14" x14ac:dyDescent="0.2">
      <c r="F80" s="13">
        <f t="shared" si="12"/>
        <v>478507111.10250485</v>
      </c>
      <c r="G80">
        <v>79</v>
      </c>
      <c r="H80" s="13">
        <f t="shared" si="13"/>
        <v>1267.2507099161796</v>
      </c>
      <c r="I80" s="13">
        <f t="shared" si="8"/>
        <v>478507127.14365309</v>
      </c>
      <c r="J80" s="13">
        <f t="shared" si="14"/>
        <v>478507304.51521641</v>
      </c>
      <c r="K80" s="13">
        <f t="shared" si="15"/>
        <v>478507111.08051777</v>
      </c>
      <c r="L80" s="13">
        <f t="shared" si="9"/>
        <v>577.24569067493098</v>
      </c>
      <c r="M80" s="13">
        <f t="shared" si="10"/>
        <v>478507118.38742524</v>
      </c>
      <c r="N80" s="13">
        <f t="shared" si="11"/>
        <v>478507304.51521641</v>
      </c>
    </row>
    <row r="81" spans="6:14" x14ac:dyDescent="0.2">
      <c r="F81" s="13">
        <f t="shared" si="12"/>
        <v>478507111.10250485</v>
      </c>
      <c r="G81">
        <v>80</v>
      </c>
      <c r="H81" s="13">
        <f t="shared" si="13"/>
        <v>1267.2507099161796</v>
      </c>
      <c r="I81" s="13">
        <f t="shared" si="8"/>
        <v>478507126.94313872</v>
      </c>
      <c r="J81" s="13">
        <f t="shared" si="14"/>
        <v>478507304.51521641</v>
      </c>
      <c r="K81" s="13">
        <f t="shared" si="15"/>
        <v>478507111.08051777</v>
      </c>
      <c r="L81" s="13">
        <f t="shared" si="9"/>
        <v>577.24569067493098</v>
      </c>
      <c r="M81" s="13">
        <f t="shared" si="10"/>
        <v>478507118.29608887</v>
      </c>
      <c r="N81" s="13">
        <f t="shared" si="11"/>
        <v>478507304.51521641</v>
      </c>
    </row>
    <row r="82" spans="6:14" x14ac:dyDescent="0.2">
      <c r="F82" s="13">
        <f t="shared" si="12"/>
        <v>478507111.10250485</v>
      </c>
      <c r="G82">
        <v>81</v>
      </c>
      <c r="H82" s="13">
        <f t="shared" si="13"/>
        <v>1267.2507099161796</v>
      </c>
      <c r="I82" s="13">
        <f t="shared" si="8"/>
        <v>478507126.74757534</v>
      </c>
      <c r="J82" s="13">
        <f t="shared" si="14"/>
        <v>478507304.51521641</v>
      </c>
      <c r="K82" s="13">
        <f t="shared" si="15"/>
        <v>478507111.08051777</v>
      </c>
      <c r="L82" s="13">
        <f t="shared" si="9"/>
        <v>577.24569067493098</v>
      </c>
      <c r="M82" s="13">
        <f t="shared" si="10"/>
        <v>478507118.20700777</v>
      </c>
      <c r="N82" s="13">
        <f t="shared" si="11"/>
        <v>478507304.51521641</v>
      </c>
    </row>
    <row r="83" spans="6:14" x14ac:dyDescent="0.2">
      <c r="F83" s="13">
        <f t="shared" si="12"/>
        <v>478507111.10250485</v>
      </c>
      <c r="G83">
        <v>82</v>
      </c>
      <c r="H83" s="13">
        <f t="shared" si="13"/>
        <v>1267.2507099161796</v>
      </c>
      <c r="I83" s="13">
        <f t="shared" si="8"/>
        <v>478507126.55678183</v>
      </c>
      <c r="J83" s="13">
        <f t="shared" si="14"/>
        <v>478507304.51521641</v>
      </c>
      <c r="K83" s="13">
        <f t="shared" si="15"/>
        <v>478507111.08051777</v>
      </c>
      <c r="L83" s="13">
        <f t="shared" si="9"/>
        <v>577.24569067493098</v>
      </c>
      <c r="M83" s="13">
        <f t="shared" si="10"/>
        <v>478507118.12009937</v>
      </c>
      <c r="N83" s="13">
        <f t="shared" si="11"/>
        <v>478507304.51521641</v>
      </c>
    </row>
    <row r="84" spans="6:14" x14ac:dyDescent="0.2">
      <c r="F84" s="13">
        <f t="shared" si="12"/>
        <v>478507111.10250485</v>
      </c>
      <c r="G84">
        <v>83</v>
      </c>
      <c r="H84" s="13">
        <f t="shared" si="13"/>
        <v>1267.2507099161796</v>
      </c>
      <c r="I84" s="13">
        <f t="shared" si="8"/>
        <v>478507126.37058568</v>
      </c>
      <c r="J84" s="13">
        <f t="shared" si="14"/>
        <v>478507304.51521641</v>
      </c>
      <c r="K84" s="13">
        <f t="shared" si="15"/>
        <v>478507111.08051777</v>
      </c>
      <c r="L84" s="13">
        <f t="shared" si="9"/>
        <v>577.24569067493098</v>
      </c>
      <c r="M84" s="13">
        <f t="shared" si="10"/>
        <v>478507118.03528512</v>
      </c>
      <c r="N84" s="13">
        <f t="shared" si="11"/>
        <v>478507304.51521641</v>
      </c>
    </row>
    <row r="85" spans="6:14" x14ac:dyDescent="0.2">
      <c r="F85" s="13">
        <f t="shared" si="12"/>
        <v>478507111.10250485</v>
      </c>
      <c r="G85">
        <v>84</v>
      </c>
      <c r="H85" s="13">
        <f t="shared" si="13"/>
        <v>1267.2507099161796</v>
      </c>
      <c r="I85" s="13">
        <f t="shared" si="8"/>
        <v>478507126.18882281</v>
      </c>
      <c r="J85" s="13">
        <f t="shared" si="14"/>
        <v>478507304.51521641</v>
      </c>
      <c r="K85" s="13">
        <f t="shared" si="15"/>
        <v>478507111.08051777</v>
      </c>
      <c r="L85" s="13">
        <f t="shared" si="9"/>
        <v>577.24569067493098</v>
      </c>
      <c r="M85" s="13">
        <f t="shared" si="10"/>
        <v>478507117.95249027</v>
      </c>
      <c r="N85" s="13">
        <f t="shared" si="11"/>
        <v>478507304.51521641</v>
      </c>
    </row>
    <row r="86" spans="6:14" x14ac:dyDescent="0.2">
      <c r="F86" s="13">
        <f t="shared" si="12"/>
        <v>478507111.10250485</v>
      </c>
      <c r="G86">
        <v>85</v>
      </c>
      <c r="H86" s="13">
        <f t="shared" si="13"/>
        <v>1267.2507099161796</v>
      </c>
      <c r="I86" s="13">
        <f t="shared" si="8"/>
        <v>478507126.01133674</v>
      </c>
      <c r="J86" s="13">
        <f t="shared" si="14"/>
        <v>478507304.51521641</v>
      </c>
      <c r="K86" s="13">
        <f t="shared" si="15"/>
        <v>478507111.08051777</v>
      </c>
      <c r="L86" s="13">
        <f t="shared" si="9"/>
        <v>577.24569067493098</v>
      </c>
      <c r="M86" s="13">
        <f t="shared" si="10"/>
        <v>478507117.87164354</v>
      </c>
      <c r="N86" s="13">
        <f t="shared" si="11"/>
        <v>478507304.51521641</v>
      </c>
    </row>
    <row r="87" spans="6:14" x14ac:dyDescent="0.2">
      <c r="F87" s="13">
        <f t="shared" si="12"/>
        <v>478507111.10250485</v>
      </c>
      <c r="G87">
        <v>86</v>
      </c>
      <c r="H87" s="13">
        <f t="shared" si="13"/>
        <v>1267.2507099161796</v>
      </c>
      <c r="I87" s="13">
        <f t="shared" si="8"/>
        <v>478507125.83797824</v>
      </c>
      <c r="J87" s="13">
        <f t="shared" si="14"/>
        <v>478507304.51521641</v>
      </c>
      <c r="K87" s="13">
        <f t="shared" si="15"/>
        <v>478507111.08051777</v>
      </c>
      <c r="L87" s="13">
        <f t="shared" si="9"/>
        <v>577.24569067493098</v>
      </c>
      <c r="M87" s="13">
        <f t="shared" si="10"/>
        <v>478507117.79267699</v>
      </c>
      <c r="N87" s="13">
        <f t="shared" si="11"/>
        <v>478507304.51521641</v>
      </c>
    </row>
    <row r="88" spans="6:14" x14ac:dyDescent="0.2">
      <c r="F88" s="13">
        <f t="shared" si="12"/>
        <v>478507111.10250485</v>
      </c>
      <c r="G88">
        <v>87</v>
      </c>
      <c r="H88" s="13">
        <f t="shared" si="13"/>
        <v>1267.2507099161796</v>
      </c>
      <c r="I88" s="13">
        <f t="shared" si="8"/>
        <v>478507125.66860497</v>
      </c>
      <c r="J88" s="13">
        <f t="shared" si="14"/>
        <v>478507304.51521641</v>
      </c>
      <c r="K88" s="13">
        <f t="shared" si="15"/>
        <v>478507111.08051777</v>
      </c>
      <c r="L88" s="13">
        <f t="shared" si="9"/>
        <v>577.24569067493098</v>
      </c>
      <c r="M88" s="13">
        <f t="shared" si="10"/>
        <v>478507117.71552569</v>
      </c>
      <c r="N88" s="13">
        <f t="shared" si="11"/>
        <v>478507304.51521641</v>
      </c>
    </row>
    <row r="89" spans="6:14" x14ac:dyDescent="0.2">
      <c r="F89" s="13">
        <f t="shared" si="12"/>
        <v>478507111.10250485</v>
      </c>
      <c r="G89">
        <v>88</v>
      </c>
      <c r="H89" s="13">
        <f t="shared" si="13"/>
        <v>1267.2507099161796</v>
      </c>
      <c r="I89" s="13">
        <f t="shared" si="8"/>
        <v>478507125.50308108</v>
      </c>
      <c r="J89" s="13">
        <f t="shared" si="14"/>
        <v>478507304.51521641</v>
      </c>
      <c r="K89" s="13">
        <f t="shared" si="15"/>
        <v>478507111.08051777</v>
      </c>
      <c r="L89" s="13">
        <f t="shared" si="9"/>
        <v>577.24569067493098</v>
      </c>
      <c r="M89" s="13">
        <f t="shared" si="10"/>
        <v>478507117.6401279</v>
      </c>
      <c r="N89" s="13">
        <f t="shared" si="11"/>
        <v>478507304.51521641</v>
      </c>
    </row>
    <row r="90" spans="6:14" x14ac:dyDescent="0.2">
      <c r="F90" s="13">
        <f t="shared" si="12"/>
        <v>478507111.10250485</v>
      </c>
      <c r="G90">
        <v>89</v>
      </c>
      <c r="H90" s="13">
        <f t="shared" si="13"/>
        <v>1267.2507099161796</v>
      </c>
      <c r="I90" s="13">
        <f t="shared" si="8"/>
        <v>478507125.34127688</v>
      </c>
      <c r="J90" s="13">
        <f t="shared" si="14"/>
        <v>478507304.51521641</v>
      </c>
      <c r="K90" s="13">
        <f t="shared" si="15"/>
        <v>478507111.08051777</v>
      </c>
      <c r="L90" s="13">
        <f t="shared" si="9"/>
        <v>577.24569067493098</v>
      </c>
      <c r="M90" s="13">
        <f t="shared" si="10"/>
        <v>478507117.56642443</v>
      </c>
      <c r="N90" s="13">
        <f t="shared" si="11"/>
        <v>478507304.51521641</v>
      </c>
    </row>
    <row r="91" spans="6:14" x14ac:dyDescent="0.2">
      <c r="F91" s="13">
        <f t="shared" si="12"/>
        <v>478507111.10250485</v>
      </c>
      <c r="G91">
        <v>90</v>
      </c>
      <c r="H91" s="13">
        <f t="shared" si="13"/>
        <v>1267.2507099161796</v>
      </c>
      <c r="I91" s="13">
        <f t="shared" si="8"/>
        <v>478507125.18306828</v>
      </c>
      <c r="J91" s="13">
        <f t="shared" si="14"/>
        <v>478507304.51521641</v>
      </c>
      <c r="K91" s="13">
        <f t="shared" si="15"/>
        <v>478507111.08051777</v>
      </c>
      <c r="L91" s="13">
        <f t="shared" si="9"/>
        <v>577.24569067493098</v>
      </c>
      <c r="M91" s="13">
        <f t="shared" si="10"/>
        <v>478507117.49435878</v>
      </c>
      <c r="N91" s="13">
        <f t="shared" si="11"/>
        <v>478507304.51521641</v>
      </c>
    </row>
    <row r="92" spans="6:14" x14ac:dyDescent="0.2">
      <c r="F92" s="13">
        <f t="shared" si="12"/>
        <v>478507111.10250485</v>
      </c>
      <c r="G92">
        <v>91</v>
      </c>
      <c r="H92" s="13">
        <f t="shared" si="13"/>
        <v>1267.2507099161796</v>
      </c>
      <c r="I92" s="13">
        <f t="shared" si="8"/>
        <v>478507125.02833682</v>
      </c>
      <c r="J92" s="13">
        <f t="shared" si="14"/>
        <v>478507304.51521641</v>
      </c>
      <c r="K92" s="13">
        <f t="shared" si="15"/>
        <v>478507111.08051777</v>
      </c>
      <c r="L92" s="13">
        <f t="shared" si="9"/>
        <v>577.24569067493098</v>
      </c>
      <c r="M92" s="13">
        <f t="shared" si="10"/>
        <v>478507117.423877</v>
      </c>
      <c r="N92" s="13">
        <f t="shared" si="11"/>
        <v>478507304.51521641</v>
      </c>
    </row>
    <row r="93" spans="6:14" x14ac:dyDescent="0.2">
      <c r="F93" s="13">
        <f t="shared" si="12"/>
        <v>478507111.10250485</v>
      </c>
      <c r="G93">
        <v>92</v>
      </c>
      <c r="H93" s="13">
        <f t="shared" si="13"/>
        <v>1267.2507099161796</v>
      </c>
      <c r="I93" s="13">
        <f t="shared" si="8"/>
        <v>478507124.8769691</v>
      </c>
      <c r="J93" s="13">
        <f t="shared" si="14"/>
        <v>478507304.51521641</v>
      </c>
      <c r="K93" s="13">
        <f t="shared" si="15"/>
        <v>478507111.08051777</v>
      </c>
      <c r="L93" s="13">
        <f t="shared" si="9"/>
        <v>577.24569067493098</v>
      </c>
      <c r="M93" s="13">
        <f t="shared" si="10"/>
        <v>478507117.35492742</v>
      </c>
      <c r="N93" s="13">
        <f t="shared" si="11"/>
        <v>478507304.51521641</v>
      </c>
    </row>
    <row r="94" spans="6:14" x14ac:dyDescent="0.2">
      <c r="F94" s="13">
        <f t="shared" si="12"/>
        <v>478507111.10250485</v>
      </c>
      <c r="G94">
        <v>93</v>
      </c>
      <c r="H94" s="13">
        <f t="shared" si="13"/>
        <v>1267.2507099161796</v>
      </c>
      <c r="I94" s="13">
        <f t="shared" si="8"/>
        <v>478507124.72885656</v>
      </c>
      <c r="J94" s="13">
        <f t="shared" si="14"/>
        <v>478507304.51521641</v>
      </c>
      <c r="K94" s="13">
        <f t="shared" si="15"/>
        <v>478507111.08051777</v>
      </c>
      <c r="L94" s="13">
        <f t="shared" si="9"/>
        <v>577.24569067493098</v>
      </c>
      <c r="M94" s="13">
        <f t="shared" si="10"/>
        <v>478507117.28746068</v>
      </c>
      <c r="N94" s="13">
        <f t="shared" si="11"/>
        <v>478507304.51521641</v>
      </c>
    </row>
    <row r="95" spans="6:14" x14ac:dyDescent="0.2">
      <c r="F95" s="13">
        <f t="shared" si="12"/>
        <v>478507111.10250485</v>
      </c>
      <c r="G95">
        <v>94</v>
      </c>
      <c r="H95" s="13">
        <f t="shared" si="13"/>
        <v>1267.2507099161796</v>
      </c>
      <c r="I95" s="13">
        <f t="shared" si="8"/>
        <v>478507124.58389539</v>
      </c>
      <c r="J95" s="13">
        <f t="shared" si="14"/>
        <v>478507304.51521641</v>
      </c>
      <c r="K95" s="13">
        <f t="shared" si="15"/>
        <v>478507111.08051777</v>
      </c>
      <c r="L95" s="13">
        <f t="shared" si="9"/>
        <v>577.24569067493098</v>
      </c>
      <c r="M95" s="13">
        <f t="shared" si="10"/>
        <v>478507117.22142935</v>
      </c>
      <c r="N95" s="13">
        <f t="shared" si="11"/>
        <v>478507304.51521641</v>
      </c>
    </row>
    <row r="96" spans="6:14" x14ac:dyDescent="0.2">
      <c r="F96" s="13">
        <f t="shared" si="12"/>
        <v>478507111.10250485</v>
      </c>
      <c r="G96">
        <v>95</v>
      </c>
      <c r="H96" s="13">
        <f t="shared" si="13"/>
        <v>1267.2507099161796</v>
      </c>
      <c r="I96" s="13">
        <f t="shared" si="8"/>
        <v>478507124.44198602</v>
      </c>
      <c r="J96" s="13">
        <f t="shared" si="14"/>
        <v>478507304.51521641</v>
      </c>
      <c r="K96" s="13">
        <f t="shared" si="15"/>
        <v>478507111.08051777</v>
      </c>
      <c r="L96" s="13">
        <f t="shared" si="9"/>
        <v>577.24569067493098</v>
      </c>
      <c r="M96" s="13">
        <f t="shared" si="10"/>
        <v>478507117.15678817</v>
      </c>
      <c r="N96" s="13">
        <f t="shared" si="11"/>
        <v>478507304.51521641</v>
      </c>
    </row>
    <row r="97" spans="6:14" x14ac:dyDescent="0.2">
      <c r="F97" s="13">
        <f t="shared" si="12"/>
        <v>478507111.10250485</v>
      </c>
      <c r="G97">
        <v>96</v>
      </c>
      <c r="H97" s="13">
        <f t="shared" si="13"/>
        <v>1267.2507099161796</v>
      </c>
      <c r="I97" s="13">
        <f t="shared" si="8"/>
        <v>478507124.30303305</v>
      </c>
      <c r="J97" s="13">
        <f t="shared" si="14"/>
        <v>478507304.51521641</v>
      </c>
      <c r="K97" s="13">
        <f t="shared" si="15"/>
        <v>478507111.08051777</v>
      </c>
      <c r="L97" s="13">
        <f t="shared" si="9"/>
        <v>577.24569067493098</v>
      </c>
      <c r="M97" s="13">
        <f t="shared" si="10"/>
        <v>478507117.0934937</v>
      </c>
      <c r="N97" s="13">
        <f t="shared" si="11"/>
        <v>478507304.51521641</v>
      </c>
    </row>
    <row r="98" spans="6:14" x14ac:dyDescent="0.2">
      <c r="F98" s="13">
        <f t="shared" si="12"/>
        <v>478507111.10250485</v>
      </c>
      <c r="G98">
        <v>97</v>
      </c>
      <c r="H98" s="13">
        <f t="shared" si="13"/>
        <v>1267.2507099161796</v>
      </c>
      <c r="I98" s="13">
        <f t="shared" si="8"/>
        <v>478507124.16694516</v>
      </c>
      <c r="J98" s="13">
        <f t="shared" si="14"/>
        <v>478507304.51521641</v>
      </c>
      <c r="K98" s="13">
        <f t="shared" si="15"/>
        <v>478507111.08051777</v>
      </c>
      <c r="L98" s="13">
        <f t="shared" si="9"/>
        <v>577.24569067493098</v>
      </c>
      <c r="M98" s="13">
        <f t="shared" si="10"/>
        <v>478507117.03150427</v>
      </c>
      <c r="N98" s="13">
        <f t="shared" si="11"/>
        <v>478507304.51521641</v>
      </c>
    </row>
    <row r="99" spans="6:14" x14ac:dyDescent="0.2">
      <c r="F99" s="13">
        <f t="shared" si="12"/>
        <v>478507111.10250485</v>
      </c>
      <c r="G99">
        <v>98</v>
      </c>
      <c r="H99" s="13">
        <f t="shared" si="13"/>
        <v>1267.2507099161796</v>
      </c>
      <c r="I99" s="13">
        <f t="shared" si="8"/>
        <v>478507124.03363454</v>
      </c>
      <c r="J99" s="13">
        <f t="shared" si="14"/>
        <v>478507304.51521641</v>
      </c>
      <c r="K99" s="13">
        <f t="shared" si="15"/>
        <v>478507111.08051777</v>
      </c>
      <c r="L99" s="13">
        <f t="shared" si="9"/>
        <v>577.24569067493098</v>
      </c>
      <c r="M99" s="13">
        <f t="shared" si="10"/>
        <v>478507116.9707799</v>
      </c>
      <c r="N99" s="13">
        <f t="shared" si="11"/>
        <v>478507304.51521641</v>
      </c>
    </row>
    <row r="100" spans="6:14" x14ac:dyDescent="0.2">
      <c r="F100" s="13">
        <f t="shared" si="12"/>
        <v>478507111.10250485</v>
      </c>
      <c r="G100">
        <v>99</v>
      </c>
      <c r="H100" s="13">
        <f t="shared" si="13"/>
        <v>1267.2507099161796</v>
      </c>
      <c r="I100" s="13">
        <f t="shared" si="8"/>
        <v>478507123.90301704</v>
      </c>
      <c r="J100" s="13">
        <f t="shared" si="14"/>
        <v>478507304.51521641</v>
      </c>
      <c r="K100" s="13">
        <f t="shared" si="15"/>
        <v>478507111.08051777</v>
      </c>
      <c r="L100" s="13">
        <f t="shared" si="9"/>
        <v>577.24569067493098</v>
      </c>
      <c r="M100" s="13">
        <f t="shared" si="10"/>
        <v>478507116.9112823</v>
      </c>
      <c r="N100" s="13">
        <f t="shared" si="11"/>
        <v>478507304.51521641</v>
      </c>
    </row>
    <row r="101" spans="6:14" x14ac:dyDescent="0.2">
      <c r="F101" s="13">
        <f t="shared" si="12"/>
        <v>478507111.10250485</v>
      </c>
      <c r="G101">
        <v>100</v>
      </c>
      <c r="H101" s="13">
        <f t="shared" si="13"/>
        <v>1267.2507099161796</v>
      </c>
      <c r="I101" s="13">
        <f t="shared" si="8"/>
        <v>478507123.77501196</v>
      </c>
      <c r="J101" s="13">
        <f t="shared" si="14"/>
        <v>478507304.51521641</v>
      </c>
      <c r="K101" s="13">
        <f t="shared" si="15"/>
        <v>478507111.08051777</v>
      </c>
      <c r="L101" s="13">
        <f t="shared" si="9"/>
        <v>577.24569067493098</v>
      </c>
      <c r="M101" s="13">
        <f t="shared" si="10"/>
        <v>478507116.85297465</v>
      </c>
      <c r="N101" s="13">
        <f t="shared" si="11"/>
        <v>478507304.51521641</v>
      </c>
    </row>
    <row r="102" spans="6:14" x14ac:dyDescent="0.2">
      <c r="F102" s="13">
        <f t="shared" si="12"/>
        <v>478507111.10250485</v>
      </c>
      <c r="G102">
        <v>101</v>
      </c>
      <c r="H102" s="13">
        <f t="shared" si="13"/>
        <v>1267.2507099161796</v>
      </c>
      <c r="I102" s="13">
        <f t="shared" si="8"/>
        <v>478507123.64954156</v>
      </c>
      <c r="J102" s="13">
        <f t="shared" si="14"/>
        <v>478507304.51521641</v>
      </c>
      <c r="K102" s="13">
        <f t="shared" si="15"/>
        <v>478507111.08051777</v>
      </c>
      <c r="L102" s="13">
        <f t="shared" si="9"/>
        <v>577.24569067493098</v>
      </c>
      <c r="M102" s="13">
        <f t="shared" si="10"/>
        <v>478507116.79582167</v>
      </c>
      <c r="N102" s="13">
        <f t="shared" si="11"/>
        <v>478507304.51521641</v>
      </c>
    </row>
    <row r="103" spans="6:14" x14ac:dyDescent="0.2">
      <c r="F103" s="13">
        <f t="shared" si="12"/>
        <v>478507111.10250485</v>
      </c>
      <c r="G103">
        <v>102</v>
      </c>
      <c r="H103" s="13">
        <f t="shared" si="13"/>
        <v>1267.2507099161796</v>
      </c>
      <c r="I103" s="13">
        <f t="shared" si="8"/>
        <v>478507123.5265314</v>
      </c>
      <c r="J103" s="13">
        <f t="shared" si="14"/>
        <v>478507304.51521641</v>
      </c>
      <c r="K103" s="13">
        <f t="shared" si="15"/>
        <v>478507111.08051777</v>
      </c>
      <c r="L103" s="13">
        <f t="shared" si="9"/>
        <v>577.24569067493098</v>
      </c>
      <c r="M103" s="13">
        <f t="shared" si="10"/>
        <v>478507116.73978925</v>
      </c>
      <c r="N103" s="13">
        <f t="shared" si="11"/>
        <v>478507304.51521641</v>
      </c>
    </row>
    <row r="104" spans="6:14" x14ac:dyDescent="0.2">
      <c r="F104" s="13">
        <f t="shared" si="12"/>
        <v>478507111.10250485</v>
      </c>
      <c r="G104">
        <v>103</v>
      </c>
      <c r="H104" s="13">
        <f t="shared" si="13"/>
        <v>1267.2507099161796</v>
      </c>
      <c r="I104" s="13">
        <f t="shared" si="8"/>
        <v>478507123.40590978</v>
      </c>
      <c r="J104" s="13">
        <f t="shared" si="14"/>
        <v>478507304.51521641</v>
      </c>
      <c r="K104" s="13">
        <f t="shared" si="15"/>
        <v>478507111.08051777</v>
      </c>
      <c r="L104" s="13">
        <f t="shared" si="9"/>
        <v>577.24569067493098</v>
      </c>
      <c r="M104" s="13">
        <f t="shared" si="10"/>
        <v>478507116.68484485</v>
      </c>
      <c r="N104" s="13">
        <f t="shared" si="11"/>
        <v>478507304.51521641</v>
      </c>
    </row>
    <row r="105" spans="6:14" x14ac:dyDescent="0.2">
      <c r="F105" s="13">
        <f t="shared" si="12"/>
        <v>478507111.10250485</v>
      </c>
      <c r="G105">
        <v>104</v>
      </c>
      <c r="H105" s="13">
        <f t="shared" si="13"/>
        <v>1267.2507099161796</v>
      </c>
      <c r="I105" s="13">
        <f t="shared" si="8"/>
        <v>478507123.28760785</v>
      </c>
      <c r="J105" s="13">
        <f t="shared" si="14"/>
        <v>478507304.51521641</v>
      </c>
      <c r="K105" s="13">
        <f t="shared" si="15"/>
        <v>478507111.08051777</v>
      </c>
      <c r="L105" s="13">
        <f t="shared" si="9"/>
        <v>577.24569067493098</v>
      </c>
      <c r="M105" s="13">
        <f t="shared" si="10"/>
        <v>478507116.63095713</v>
      </c>
      <c r="N105" s="13">
        <f t="shared" si="11"/>
        <v>478507304.51521641</v>
      </c>
    </row>
    <row r="106" spans="6:14" x14ac:dyDescent="0.2">
      <c r="F106" s="13">
        <f t="shared" si="12"/>
        <v>478507111.10250485</v>
      </c>
      <c r="G106">
        <v>105</v>
      </c>
      <c r="H106" s="13">
        <f t="shared" si="13"/>
        <v>1267.2507099161796</v>
      </c>
      <c r="I106" s="13">
        <f t="shared" si="8"/>
        <v>478507123.17155921</v>
      </c>
      <c r="J106" s="13">
        <f t="shared" si="14"/>
        <v>478507304.51521641</v>
      </c>
      <c r="K106" s="13">
        <f t="shared" si="15"/>
        <v>478507111.08051777</v>
      </c>
      <c r="L106" s="13">
        <f t="shared" si="9"/>
        <v>577.24569067493098</v>
      </c>
      <c r="M106" s="13">
        <f t="shared" si="10"/>
        <v>478507116.57809579</v>
      </c>
      <c r="N106" s="13">
        <f t="shared" si="11"/>
        <v>478507304.51521641</v>
      </c>
    </row>
    <row r="107" spans="6:14" x14ac:dyDescent="0.2">
      <c r="F107" s="13">
        <f t="shared" si="12"/>
        <v>478507111.10250485</v>
      </c>
      <c r="G107">
        <v>106</v>
      </c>
      <c r="H107" s="13">
        <f t="shared" si="13"/>
        <v>1267.2507099161796</v>
      </c>
      <c r="I107" s="13">
        <f t="shared" si="8"/>
        <v>478507123.05770022</v>
      </c>
      <c r="J107" s="13">
        <f t="shared" si="14"/>
        <v>478507304.51521641</v>
      </c>
      <c r="K107" s="13">
        <f t="shared" si="15"/>
        <v>478507111.08051777</v>
      </c>
      <c r="L107" s="13">
        <f t="shared" si="9"/>
        <v>577.24569067493098</v>
      </c>
      <c r="M107" s="13">
        <f t="shared" si="10"/>
        <v>478507116.52623183</v>
      </c>
      <c r="N107" s="13">
        <f t="shared" si="11"/>
        <v>478507304.51521641</v>
      </c>
    </row>
    <row r="108" spans="6:14" x14ac:dyDescent="0.2">
      <c r="F108" s="13">
        <f t="shared" si="12"/>
        <v>478507111.10250485</v>
      </c>
      <c r="G108">
        <v>107</v>
      </c>
      <c r="H108" s="13">
        <f t="shared" si="13"/>
        <v>1267.2507099161796</v>
      </c>
      <c r="I108" s="13">
        <f t="shared" si="8"/>
        <v>478507122.9459694</v>
      </c>
      <c r="J108" s="13">
        <f t="shared" si="14"/>
        <v>478507304.51521641</v>
      </c>
      <c r="K108" s="13">
        <f t="shared" si="15"/>
        <v>478507111.08051777</v>
      </c>
      <c r="L108" s="13">
        <f t="shared" si="9"/>
        <v>577.24569067493098</v>
      </c>
      <c r="M108" s="13">
        <f t="shared" si="10"/>
        <v>478507116.47533733</v>
      </c>
      <c r="N108" s="13">
        <f t="shared" si="11"/>
        <v>478507304.51521641</v>
      </c>
    </row>
    <row r="109" spans="6:14" x14ac:dyDescent="0.2">
      <c r="F109" s="13">
        <f t="shared" si="12"/>
        <v>478507111.10250485</v>
      </c>
      <c r="G109">
        <v>108</v>
      </c>
      <c r="H109" s="13">
        <f t="shared" si="13"/>
        <v>1267.2507099161796</v>
      </c>
      <c r="I109" s="13">
        <f t="shared" si="8"/>
        <v>478507122.8363077</v>
      </c>
      <c r="J109" s="13">
        <f t="shared" si="14"/>
        <v>478507304.51521641</v>
      </c>
      <c r="K109" s="13">
        <f t="shared" si="15"/>
        <v>478507111.08051777</v>
      </c>
      <c r="L109" s="13">
        <f t="shared" si="9"/>
        <v>577.24569067493098</v>
      </c>
      <c r="M109" s="13">
        <f t="shared" si="10"/>
        <v>478507116.4253853</v>
      </c>
      <c r="N109" s="13">
        <f t="shared" si="11"/>
        <v>478507304.51521641</v>
      </c>
    </row>
    <row r="110" spans="6:14" x14ac:dyDescent="0.2">
      <c r="F110" s="13">
        <f t="shared" si="12"/>
        <v>478507111.10250485</v>
      </c>
      <c r="G110">
        <v>109</v>
      </c>
      <c r="H110" s="13">
        <f t="shared" si="13"/>
        <v>1267.2507099161796</v>
      </c>
      <c r="I110" s="13">
        <f t="shared" si="8"/>
        <v>478507122.72865814</v>
      </c>
      <c r="J110" s="13">
        <f t="shared" si="14"/>
        <v>478507304.51521641</v>
      </c>
      <c r="K110" s="13">
        <f t="shared" si="15"/>
        <v>478507111.08051777</v>
      </c>
      <c r="L110" s="13">
        <f t="shared" si="9"/>
        <v>577.24569067493098</v>
      </c>
      <c r="M110" s="13">
        <f t="shared" si="10"/>
        <v>478507116.37634981</v>
      </c>
      <c r="N110" s="13">
        <f t="shared" si="11"/>
        <v>478507304.51521641</v>
      </c>
    </row>
    <row r="111" spans="6:14" x14ac:dyDescent="0.2">
      <c r="F111" s="13">
        <f t="shared" si="12"/>
        <v>478507111.10250485</v>
      </c>
      <c r="G111">
        <v>110</v>
      </c>
      <c r="H111" s="13">
        <f t="shared" si="13"/>
        <v>1267.2507099161796</v>
      </c>
      <c r="I111" s="13">
        <f t="shared" si="8"/>
        <v>478507122.62296587</v>
      </c>
      <c r="J111" s="13">
        <f t="shared" si="14"/>
        <v>478507304.51521641</v>
      </c>
      <c r="K111" s="13">
        <f t="shared" si="15"/>
        <v>478507111.08051777</v>
      </c>
      <c r="L111" s="13">
        <f t="shared" si="9"/>
        <v>577.24569067493098</v>
      </c>
      <c r="M111" s="13">
        <f t="shared" si="10"/>
        <v>478507116.32820588</v>
      </c>
      <c r="N111" s="13">
        <f t="shared" si="11"/>
        <v>478507304.51521641</v>
      </c>
    </row>
    <row r="112" spans="6:14" x14ac:dyDescent="0.2">
      <c r="F112" s="13">
        <f t="shared" si="12"/>
        <v>478507111.10250485</v>
      </c>
      <c r="G112">
        <v>111</v>
      </c>
      <c r="H112" s="13">
        <f t="shared" si="13"/>
        <v>1267.2507099161796</v>
      </c>
      <c r="I112" s="13">
        <f t="shared" si="8"/>
        <v>478507122.51917791</v>
      </c>
      <c r="J112" s="13">
        <f t="shared" si="14"/>
        <v>478507304.51521641</v>
      </c>
      <c r="K112" s="13">
        <f t="shared" si="15"/>
        <v>478507111.08051777</v>
      </c>
      <c r="L112" s="13">
        <f t="shared" si="9"/>
        <v>577.24569067493098</v>
      </c>
      <c r="M112" s="13">
        <f t="shared" si="10"/>
        <v>478507116.28092939</v>
      </c>
      <c r="N112" s="13">
        <f t="shared" si="11"/>
        <v>478507304.51521641</v>
      </c>
    </row>
    <row r="113" spans="6:14" x14ac:dyDescent="0.2">
      <c r="F113" s="13">
        <f t="shared" si="12"/>
        <v>478507111.10250485</v>
      </c>
      <c r="G113">
        <v>112</v>
      </c>
      <c r="H113" s="13">
        <f t="shared" si="13"/>
        <v>1267.2507099161796</v>
      </c>
      <c r="I113" s="13">
        <f t="shared" si="8"/>
        <v>478507122.4172433</v>
      </c>
      <c r="J113" s="13">
        <f t="shared" si="14"/>
        <v>478507304.51521641</v>
      </c>
      <c r="K113" s="13">
        <f t="shared" si="15"/>
        <v>478507111.08051777</v>
      </c>
      <c r="L113" s="13">
        <f t="shared" si="9"/>
        <v>577.24569067493098</v>
      </c>
      <c r="M113" s="13">
        <f t="shared" si="10"/>
        <v>478507116.23449713</v>
      </c>
      <c r="N113" s="13">
        <f t="shared" si="11"/>
        <v>478507304.51521641</v>
      </c>
    </row>
    <row r="114" spans="6:14" x14ac:dyDescent="0.2">
      <c r="F114" s="13">
        <f t="shared" si="12"/>
        <v>478507111.10250485</v>
      </c>
      <c r="G114">
        <v>113</v>
      </c>
      <c r="H114" s="13">
        <f t="shared" si="13"/>
        <v>1267.2507099161796</v>
      </c>
      <c r="I114" s="13">
        <f t="shared" si="8"/>
        <v>478507122.31711292</v>
      </c>
      <c r="J114" s="13">
        <f t="shared" si="14"/>
        <v>478507304.51521641</v>
      </c>
      <c r="K114" s="13">
        <f t="shared" si="15"/>
        <v>478507111.08051777</v>
      </c>
      <c r="L114" s="13">
        <f t="shared" si="9"/>
        <v>577.24569067493098</v>
      </c>
      <c r="M114" s="13">
        <f t="shared" si="10"/>
        <v>478507116.1888867</v>
      </c>
      <c r="N114" s="13">
        <f t="shared" si="11"/>
        <v>478507304.51521641</v>
      </c>
    </row>
    <row r="115" spans="6:14" x14ac:dyDescent="0.2">
      <c r="F115" s="13">
        <f t="shared" si="12"/>
        <v>478507111.10250485</v>
      </c>
      <c r="G115">
        <v>114</v>
      </c>
      <c r="H115" s="13">
        <f t="shared" si="13"/>
        <v>1267.2507099161796</v>
      </c>
      <c r="I115" s="13">
        <f t="shared" si="8"/>
        <v>478507122.21873915</v>
      </c>
      <c r="J115" s="13">
        <f t="shared" si="14"/>
        <v>478507304.51521641</v>
      </c>
      <c r="K115" s="13">
        <f t="shared" si="15"/>
        <v>478507111.08051777</v>
      </c>
      <c r="L115" s="13">
        <f t="shared" si="9"/>
        <v>577.24569067493098</v>
      </c>
      <c r="M115" s="13">
        <f t="shared" si="10"/>
        <v>478507116.14407647</v>
      </c>
      <c r="N115" s="13">
        <f t="shared" si="11"/>
        <v>478507304.51521641</v>
      </c>
    </row>
    <row r="116" spans="6:14" x14ac:dyDescent="0.2">
      <c r="F116" s="13">
        <f t="shared" si="12"/>
        <v>478507111.10250485</v>
      </c>
      <c r="G116">
        <v>115</v>
      </c>
      <c r="H116" s="13">
        <f t="shared" si="13"/>
        <v>1267.2507099161796</v>
      </c>
      <c r="I116" s="13">
        <f t="shared" si="8"/>
        <v>478507122.12207621</v>
      </c>
      <c r="J116" s="13">
        <f t="shared" si="14"/>
        <v>478507304.51521641</v>
      </c>
      <c r="K116" s="13">
        <f t="shared" si="15"/>
        <v>478507111.08051777</v>
      </c>
      <c r="L116" s="13">
        <f t="shared" si="9"/>
        <v>577.24569067493098</v>
      </c>
      <c r="M116" s="13">
        <f t="shared" si="10"/>
        <v>478507116.1000455</v>
      </c>
      <c r="N116" s="13">
        <f t="shared" si="11"/>
        <v>478507304.51521641</v>
      </c>
    </row>
    <row r="117" spans="6:14" x14ac:dyDescent="0.2">
      <c r="F117" s="13">
        <f t="shared" si="12"/>
        <v>478507111.10250485</v>
      </c>
      <c r="G117">
        <v>116</v>
      </c>
      <c r="H117" s="13">
        <f t="shared" si="13"/>
        <v>1267.2507099161796</v>
      </c>
      <c r="I117" s="13">
        <f t="shared" si="8"/>
        <v>478507122.02707994</v>
      </c>
      <c r="J117" s="13">
        <f t="shared" si="14"/>
        <v>478507304.51521641</v>
      </c>
      <c r="K117" s="13">
        <f t="shared" si="15"/>
        <v>478507111.08051777</v>
      </c>
      <c r="L117" s="13">
        <f t="shared" si="9"/>
        <v>577.24569067493098</v>
      </c>
      <c r="M117" s="13">
        <f t="shared" si="10"/>
        <v>478507116.05677372</v>
      </c>
      <c r="N117" s="13">
        <f t="shared" si="11"/>
        <v>478507304.51521641</v>
      </c>
    </row>
    <row r="118" spans="6:14" x14ac:dyDescent="0.2">
      <c r="F118" s="13">
        <f t="shared" si="12"/>
        <v>478507111.10250485</v>
      </c>
      <c r="G118">
        <v>117</v>
      </c>
      <c r="H118" s="13">
        <f t="shared" si="13"/>
        <v>1267.2507099161796</v>
      </c>
      <c r="I118" s="13">
        <f t="shared" si="8"/>
        <v>478507121.93370748</v>
      </c>
      <c r="J118" s="13">
        <f t="shared" si="14"/>
        <v>478507304.51521641</v>
      </c>
      <c r="K118" s="13">
        <f t="shared" si="15"/>
        <v>478507111.08051777</v>
      </c>
      <c r="L118" s="13">
        <f t="shared" si="9"/>
        <v>577.24569067493098</v>
      </c>
      <c r="M118" s="13">
        <f t="shared" si="10"/>
        <v>478507116.01424164</v>
      </c>
      <c r="N118" s="13">
        <f t="shared" si="11"/>
        <v>478507304.51521641</v>
      </c>
    </row>
    <row r="119" spans="6:14" x14ac:dyDescent="0.2">
      <c r="F119" s="13">
        <f t="shared" si="12"/>
        <v>478507111.10250485</v>
      </c>
      <c r="G119">
        <v>118</v>
      </c>
      <c r="H119" s="13">
        <f t="shared" si="13"/>
        <v>1267.2507099161796</v>
      </c>
      <c r="I119" s="13">
        <f t="shared" si="8"/>
        <v>478507121.84191763</v>
      </c>
      <c r="J119" s="13">
        <f t="shared" si="14"/>
        <v>478507304.51521641</v>
      </c>
      <c r="K119" s="13">
        <f t="shared" si="15"/>
        <v>478507111.08051777</v>
      </c>
      <c r="L119" s="13">
        <f t="shared" si="9"/>
        <v>577.24569067493098</v>
      </c>
      <c r="M119" s="13">
        <f t="shared" si="10"/>
        <v>478507115.97243041</v>
      </c>
      <c r="N119" s="13">
        <f t="shared" si="11"/>
        <v>478507304.51521641</v>
      </c>
    </row>
    <row r="120" spans="6:14" x14ac:dyDescent="0.2">
      <c r="F120" s="13">
        <f t="shared" si="12"/>
        <v>478507111.10250485</v>
      </c>
      <c r="G120">
        <v>119</v>
      </c>
      <c r="H120" s="13">
        <f t="shared" si="13"/>
        <v>1267.2507099161796</v>
      </c>
      <c r="I120" s="13">
        <f t="shared" si="8"/>
        <v>478507121.75167048</v>
      </c>
      <c r="J120" s="13">
        <f t="shared" si="14"/>
        <v>478507304.51521641</v>
      </c>
      <c r="K120" s="13">
        <f t="shared" si="15"/>
        <v>478507111.08051777</v>
      </c>
      <c r="L120" s="13">
        <f t="shared" si="9"/>
        <v>577.24569067493098</v>
      </c>
      <c r="M120" s="13">
        <f t="shared" si="10"/>
        <v>478507115.93132192</v>
      </c>
      <c r="N120" s="13">
        <f t="shared" si="11"/>
        <v>478507304.51521641</v>
      </c>
    </row>
    <row r="121" spans="6:14" x14ac:dyDescent="0.2">
      <c r="F121" s="13">
        <f t="shared" si="12"/>
        <v>478507111.10250485</v>
      </c>
      <c r="G121">
        <v>120</v>
      </c>
      <c r="H121" s="13">
        <f t="shared" si="13"/>
        <v>1267.2507099161796</v>
      </c>
      <c r="I121" s="13">
        <f t="shared" si="8"/>
        <v>478507121.66292745</v>
      </c>
      <c r="J121" s="13">
        <f t="shared" si="14"/>
        <v>478507304.51521641</v>
      </c>
      <c r="K121" s="13">
        <f t="shared" si="15"/>
        <v>478507111.08051777</v>
      </c>
      <c r="L121" s="13">
        <f t="shared" si="9"/>
        <v>577.24569067493098</v>
      </c>
      <c r="M121" s="13">
        <f t="shared" si="10"/>
        <v>478507115.89089853</v>
      </c>
      <c r="N121" s="13">
        <f t="shared" si="11"/>
        <v>478507304.51521641</v>
      </c>
    </row>
    <row r="122" spans="6:14" x14ac:dyDescent="0.2">
      <c r="F122" s="13">
        <f t="shared" si="12"/>
        <v>478507111.10250485</v>
      </c>
      <c r="G122">
        <v>121</v>
      </c>
      <c r="H122" s="13">
        <f t="shared" si="13"/>
        <v>1267.2507099161796</v>
      </c>
      <c r="I122" s="13">
        <f t="shared" si="8"/>
        <v>478507121.57565123</v>
      </c>
      <c r="J122" s="13">
        <f t="shared" si="14"/>
        <v>478507304.51521641</v>
      </c>
      <c r="K122" s="13">
        <f t="shared" si="15"/>
        <v>478507111.08051777</v>
      </c>
      <c r="L122" s="13">
        <f t="shared" si="9"/>
        <v>577.24569067493098</v>
      </c>
      <c r="M122" s="13">
        <f t="shared" si="10"/>
        <v>478507115.8511433</v>
      </c>
      <c r="N122" s="13">
        <f t="shared" si="11"/>
        <v>478507304.51521641</v>
      </c>
    </row>
    <row r="123" spans="6:14" x14ac:dyDescent="0.2">
      <c r="F123" s="13">
        <f t="shared" si="12"/>
        <v>478507111.10250485</v>
      </c>
      <c r="G123">
        <v>122</v>
      </c>
      <c r="H123" s="13">
        <f t="shared" si="13"/>
        <v>1267.2507099161796</v>
      </c>
      <c r="I123" s="13">
        <f t="shared" si="8"/>
        <v>478507121.48980576</v>
      </c>
      <c r="J123" s="13">
        <f t="shared" si="14"/>
        <v>478507304.51521641</v>
      </c>
      <c r="K123" s="13">
        <f t="shared" si="15"/>
        <v>478507111.08051777</v>
      </c>
      <c r="L123" s="13">
        <f t="shared" si="9"/>
        <v>577.24569067493098</v>
      </c>
      <c r="M123" s="13">
        <f t="shared" si="10"/>
        <v>478507115.81203985</v>
      </c>
      <c r="N123" s="13">
        <f t="shared" si="11"/>
        <v>478507304.51521641</v>
      </c>
    </row>
    <row r="124" spans="6:14" x14ac:dyDescent="0.2">
      <c r="F124" s="13">
        <f t="shared" si="12"/>
        <v>478507111.10250485</v>
      </c>
      <c r="G124">
        <v>123</v>
      </c>
      <c r="H124" s="13">
        <f t="shared" si="13"/>
        <v>1267.2507099161796</v>
      </c>
      <c r="I124" s="13">
        <f t="shared" si="8"/>
        <v>478507121.40535617</v>
      </c>
      <c r="J124" s="13">
        <f t="shared" si="14"/>
        <v>478507304.51521641</v>
      </c>
      <c r="K124" s="13">
        <f t="shared" si="15"/>
        <v>478507111.08051777</v>
      </c>
      <c r="L124" s="13">
        <f t="shared" si="9"/>
        <v>577.24569067493098</v>
      </c>
      <c r="M124" s="13">
        <f t="shared" si="10"/>
        <v>478507115.77357215</v>
      </c>
      <c r="N124" s="13">
        <f t="shared" si="11"/>
        <v>478507304.51521641</v>
      </c>
    </row>
    <row r="125" spans="6:14" x14ac:dyDescent="0.2">
      <c r="F125" s="13">
        <f t="shared" si="12"/>
        <v>478507111.10250485</v>
      </c>
      <c r="G125">
        <v>124</v>
      </c>
      <c r="H125" s="13">
        <f t="shared" si="13"/>
        <v>1267.2507099161796</v>
      </c>
      <c r="I125" s="13">
        <f t="shared" si="8"/>
        <v>478507121.32226866</v>
      </c>
      <c r="J125" s="13">
        <f t="shared" si="14"/>
        <v>478507304.51521641</v>
      </c>
      <c r="K125" s="13">
        <f t="shared" si="15"/>
        <v>478507111.08051777</v>
      </c>
      <c r="L125" s="13">
        <f t="shared" si="9"/>
        <v>577.24569067493098</v>
      </c>
      <c r="M125" s="13">
        <f t="shared" si="10"/>
        <v>478507115.73572493</v>
      </c>
      <c r="N125" s="13">
        <f t="shared" si="11"/>
        <v>478507304.51521641</v>
      </c>
    </row>
    <row r="126" spans="6:14" x14ac:dyDescent="0.2">
      <c r="F126" s="13">
        <f t="shared" si="12"/>
        <v>478507111.10250485</v>
      </c>
      <c r="G126">
        <v>125</v>
      </c>
      <c r="H126" s="13">
        <f t="shared" si="13"/>
        <v>1267.2507099161796</v>
      </c>
      <c r="I126" s="13">
        <f t="shared" si="8"/>
        <v>478507121.24051052</v>
      </c>
      <c r="J126" s="13">
        <f t="shared" si="14"/>
        <v>478507304.51521641</v>
      </c>
      <c r="K126" s="13">
        <f t="shared" si="15"/>
        <v>478507111.08051777</v>
      </c>
      <c r="L126" s="13">
        <f t="shared" si="9"/>
        <v>577.24569067493098</v>
      </c>
      <c r="M126" s="13">
        <f t="shared" si="10"/>
        <v>478507115.69848329</v>
      </c>
      <c r="N126" s="13">
        <f t="shared" si="11"/>
        <v>478507304.51521641</v>
      </c>
    </row>
    <row r="127" spans="6:14" x14ac:dyDescent="0.2">
      <c r="F127" s="13">
        <f t="shared" si="12"/>
        <v>478507111.10250485</v>
      </c>
      <c r="G127">
        <v>126</v>
      </c>
      <c r="H127" s="13">
        <f t="shared" si="13"/>
        <v>1267.2507099161796</v>
      </c>
      <c r="I127" s="13">
        <f t="shared" si="8"/>
        <v>478507121.16005015</v>
      </c>
      <c r="J127" s="13">
        <f t="shared" si="14"/>
        <v>478507304.51521641</v>
      </c>
      <c r="K127" s="13">
        <f t="shared" si="15"/>
        <v>478507111.08051777</v>
      </c>
      <c r="L127" s="13">
        <f t="shared" si="9"/>
        <v>577.24569067493098</v>
      </c>
      <c r="M127" s="13">
        <f t="shared" si="10"/>
        <v>478507115.66183275</v>
      </c>
      <c r="N127" s="13">
        <f t="shared" si="11"/>
        <v>478507304.51521641</v>
      </c>
    </row>
    <row r="128" spans="6:14" x14ac:dyDescent="0.2">
      <c r="F128" s="13">
        <f t="shared" si="12"/>
        <v>478507111.10250485</v>
      </c>
      <c r="G128">
        <v>127</v>
      </c>
      <c r="H128" s="13">
        <f t="shared" si="13"/>
        <v>1267.2507099161796</v>
      </c>
      <c r="I128" s="13">
        <f t="shared" si="8"/>
        <v>478507121.08085692</v>
      </c>
      <c r="J128" s="13">
        <f t="shared" si="14"/>
        <v>478507304.51521641</v>
      </c>
      <c r="K128" s="13">
        <f t="shared" si="15"/>
        <v>478507111.08051777</v>
      </c>
      <c r="L128" s="13">
        <f t="shared" si="9"/>
        <v>577.24569067493098</v>
      </c>
      <c r="M128" s="13">
        <f t="shared" si="10"/>
        <v>478507115.62575942</v>
      </c>
      <c r="N128" s="13">
        <f t="shared" si="11"/>
        <v>478507304.51521641</v>
      </c>
    </row>
    <row r="129" spans="6:14" x14ac:dyDescent="0.2">
      <c r="F129" s="13">
        <f t="shared" si="12"/>
        <v>478507111.10250485</v>
      </c>
      <c r="G129">
        <v>128</v>
      </c>
      <c r="H129" s="13">
        <f t="shared" si="13"/>
        <v>1267.2507099161796</v>
      </c>
      <c r="I129" s="13">
        <f t="shared" si="8"/>
        <v>478507121.00290102</v>
      </c>
      <c r="J129" s="13">
        <f t="shared" si="14"/>
        <v>478507304.51521641</v>
      </c>
      <c r="K129" s="13">
        <f t="shared" si="15"/>
        <v>478507111.08051777</v>
      </c>
      <c r="L129" s="13">
        <f t="shared" si="9"/>
        <v>577.24569067493098</v>
      </c>
      <c r="M129" s="13">
        <f t="shared" si="10"/>
        <v>478507115.59024972</v>
      </c>
      <c r="N129" s="13">
        <f t="shared" si="11"/>
        <v>478507304.51521641</v>
      </c>
    </row>
    <row r="130" spans="6:14" x14ac:dyDescent="0.2">
      <c r="F130" s="13">
        <f t="shared" si="12"/>
        <v>478507111.10250485</v>
      </c>
      <c r="G130">
        <v>129</v>
      </c>
      <c r="H130" s="13">
        <f t="shared" si="13"/>
        <v>1267.2507099161796</v>
      </c>
      <c r="I130" s="13">
        <f t="shared" ref="I130:I193" si="16">H130/G130+F130</f>
        <v>478507120.92615378</v>
      </c>
      <c r="J130" s="13">
        <f t="shared" si="14"/>
        <v>478507304.51521641</v>
      </c>
      <c r="K130" s="13">
        <f t="shared" si="15"/>
        <v>478507111.08051777</v>
      </c>
      <c r="L130" s="13">
        <f t="shared" ref="L130:L193" si="17">$C$9+$C$10</f>
        <v>577.24569067493098</v>
      </c>
      <c r="M130" s="13">
        <f t="shared" ref="M130:M193" si="18">L130/G130+K130</f>
        <v>478507115.55529058</v>
      </c>
      <c r="N130" s="13">
        <f t="shared" ref="N130:N193" si="19">$C$16+$C$15+$C$12+$C$11</f>
        <v>478507304.51521641</v>
      </c>
    </row>
    <row r="131" spans="6:14" x14ac:dyDescent="0.2">
      <c r="F131" s="13">
        <f t="shared" ref="F131:F194" si="20">SUM($B$11:$B$15)</f>
        <v>478507111.10250485</v>
      </c>
      <c r="G131">
        <v>130</v>
      </c>
      <c r="H131" s="13">
        <f t="shared" ref="H131:H194" si="21">$B$9+$B$10</f>
        <v>1267.2507099161796</v>
      </c>
      <c r="I131" s="13">
        <f t="shared" si="16"/>
        <v>478507120.85058725</v>
      </c>
      <c r="J131" s="13">
        <f t="shared" ref="J131:J194" si="22">$B$16+$B$15+$B$12+$B$11</f>
        <v>478507304.51521641</v>
      </c>
      <c r="K131" s="13">
        <f t="shared" si="15"/>
        <v>478507111.08051777</v>
      </c>
      <c r="L131" s="13">
        <f t="shared" si="17"/>
        <v>577.24569067493098</v>
      </c>
      <c r="M131" s="13">
        <f t="shared" si="18"/>
        <v>478507115.52086926</v>
      </c>
      <c r="N131" s="13">
        <f t="shared" si="19"/>
        <v>478507304.51521641</v>
      </c>
    </row>
    <row r="132" spans="6:14" x14ac:dyDescent="0.2">
      <c r="F132" s="13">
        <f t="shared" si="20"/>
        <v>478507111.10250485</v>
      </c>
      <c r="G132">
        <v>131</v>
      </c>
      <c r="H132" s="13">
        <f t="shared" si="21"/>
        <v>1267.2507099161796</v>
      </c>
      <c r="I132" s="13">
        <f t="shared" si="16"/>
        <v>478507120.77617437</v>
      </c>
      <c r="J132" s="13">
        <f t="shared" si="22"/>
        <v>478507304.51521641</v>
      </c>
      <c r="K132" s="13">
        <f t="shared" ref="K132:K195" si="23">SUM($C$11:$C$12,$C$14:$C$15)</f>
        <v>478507111.08051777</v>
      </c>
      <c r="L132" s="13">
        <f t="shared" si="17"/>
        <v>577.24569067493098</v>
      </c>
      <c r="M132" s="13">
        <f t="shared" si="18"/>
        <v>478507115.4869734</v>
      </c>
      <c r="N132" s="13">
        <f t="shared" si="19"/>
        <v>478507304.51521641</v>
      </c>
    </row>
    <row r="133" spans="6:14" x14ac:dyDescent="0.2">
      <c r="F133" s="13">
        <f t="shared" si="20"/>
        <v>478507111.10250485</v>
      </c>
      <c r="G133">
        <v>132</v>
      </c>
      <c r="H133" s="13">
        <f t="shared" si="21"/>
        <v>1267.2507099161796</v>
      </c>
      <c r="I133" s="13">
        <f t="shared" si="16"/>
        <v>478507120.70288903</v>
      </c>
      <c r="J133" s="13">
        <f t="shared" si="22"/>
        <v>478507304.51521641</v>
      </c>
      <c r="K133" s="13">
        <f t="shared" si="23"/>
        <v>478507111.08051777</v>
      </c>
      <c r="L133" s="13">
        <f t="shared" si="17"/>
        <v>577.24569067493098</v>
      </c>
      <c r="M133" s="13">
        <f t="shared" si="18"/>
        <v>478507115.45359117</v>
      </c>
      <c r="N133" s="13">
        <f t="shared" si="19"/>
        <v>478507304.51521641</v>
      </c>
    </row>
    <row r="134" spans="6:14" x14ac:dyDescent="0.2">
      <c r="F134" s="13">
        <f t="shared" si="20"/>
        <v>478507111.10250485</v>
      </c>
      <c r="G134">
        <v>133</v>
      </c>
      <c r="H134" s="13">
        <f t="shared" si="21"/>
        <v>1267.2507099161796</v>
      </c>
      <c r="I134" s="13">
        <f t="shared" si="16"/>
        <v>478507120.63070565</v>
      </c>
      <c r="J134" s="13">
        <f t="shared" si="22"/>
        <v>478507304.51521641</v>
      </c>
      <c r="K134" s="13">
        <f t="shared" si="23"/>
        <v>478507111.08051777</v>
      </c>
      <c r="L134" s="13">
        <f t="shared" si="17"/>
        <v>577.24569067493098</v>
      </c>
      <c r="M134" s="13">
        <f t="shared" si="18"/>
        <v>478507115.42071092</v>
      </c>
      <c r="N134" s="13">
        <f t="shared" si="19"/>
        <v>478507304.51521641</v>
      </c>
    </row>
    <row r="135" spans="6:14" x14ac:dyDescent="0.2">
      <c r="F135" s="13">
        <f t="shared" si="20"/>
        <v>478507111.10250485</v>
      </c>
      <c r="G135">
        <v>134</v>
      </c>
      <c r="H135" s="13">
        <f t="shared" si="21"/>
        <v>1267.2507099161796</v>
      </c>
      <c r="I135" s="13">
        <f t="shared" si="16"/>
        <v>478507120.5595997</v>
      </c>
      <c r="J135" s="13">
        <f t="shared" si="22"/>
        <v>478507304.51521641</v>
      </c>
      <c r="K135" s="13">
        <f t="shared" si="23"/>
        <v>478507111.08051777</v>
      </c>
      <c r="L135" s="13">
        <f t="shared" si="17"/>
        <v>577.24569067493098</v>
      </c>
      <c r="M135" s="13">
        <f t="shared" si="18"/>
        <v>478507115.38832146</v>
      </c>
      <c r="N135" s="13">
        <f t="shared" si="19"/>
        <v>478507304.51521641</v>
      </c>
    </row>
    <row r="136" spans="6:14" x14ac:dyDescent="0.2">
      <c r="F136" s="13">
        <f t="shared" si="20"/>
        <v>478507111.10250485</v>
      </c>
      <c r="G136">
        <v>135</v>
      </c>
      <c r="H136" s="13">
        <f t="shared" si="21"/>
        <v>1267.2507099161796</v>
      </c>
      <c r="I136" s="13">
        <f t="shared" si="16"/>
        <v>478507120.48954713</v>
      </c>
      <c r="J136" s="13">
        <f t="shared" si="22"/>
        <v>478507304.51521641</v>
      </c>
      <c r="K136" s="13">
        <f t="shared" si="23"/>
        <v>478507111.08051777</v>
      </c>
      <c r="L136" s="13">
        <f t="shared" si="17"/>
        <v>577.24569067493098</v>
      </c>
      <c r="M136" s="13">
        <f t="shared" si="18"/>
        <v>478507115.35641176</v>
      </c>
      <c r="N136" s="13">
        <f t="shared" si="19"/>
        <v>478507304.51521641</v>
      </c>
    </row>
    <row r="137" spans="6:14" x14ac:dyDescent="0.2">
      <c r="F137" s="13">
        <f t="shared" si="20"/>
        <v>478507111.10250485</v>
      </c>
      <c r="G137">
        <v>136</v>
      </c>
      <c r="H137" s="13">
        <f t="shared" si="21"/>
        <v>1267.2507099161796</v>
      </c>
      <c r="I137" s="13">
        <f t="shared" si="16"/>
        <v>478507120.42052478</v>
      </c>
      <c r="J137" s="13">
        <f t="shared" si="22"/>
        <v>478507304.51521641</v>
      </c>
      <c r="K137" s="13">
        <f t="shared" si="23"/>
        <v>478507111.08051777</v>
      </c>
      <c r="L137" s="13">
        <f t="shared" si="17"/>
        <v>577.24569067493098</v>
      </c>
      <c r="M137" s="13">
        <f t="shared" si="18"/>
        <v>478507115.32497138</v>
      </c>
      <c r="N137" s="13">
        <f t="shared" si="19"/>
        <v>478507304.51521641</v>
      </c>
    </row>
    <row r="138" spans="6:14" x14ac:dyDescent="0.2">
      <c r="F138" s="13">
        <f t="shared" si="20"/>
        <v>478507111.10250485</v>
      </c>
      <c r="G138">
        <v>137</v>
      </c>
      <c r="H138" s="13">
        <f t="shared" si="21"/>
        <v>1267.2507099161796</v>
      </c>
      <c r="I138" s="13">
        <f t="shared" si="16"/>
        <v>478507120.35251004</v>
      </c>
      <c r="J138" s="13">
        <f t="shared" si="22"/>
        <v>478507304.51521641</v>
      </c>
      <c r="K138" s="13">
        <f t="shared" si="23"/>
        <v>478507111.08051777</v>
      </c>
      <c r="L138" s="13">
        <f t="shared" si="17"/>
        <v>577.24569067493098</v>
      </c>
      <c r="M138" s="13">
        <f t="shared" si="18"/>
        <v>478507115.29398996</v>
      </c>
      <c r="N138" s="13">
        <f t="shared" si="19"/>
        <v>478507304.51521641</v>
      </c>
    </row>
    <row r="139" spans="6:14" x14ac:dyDescent="0.2">
      <c r="F139" s="13">
        <f t="shared" si="20"/>
        <v>478507111.10250485</v>
      </c>
      <c r="G139">
        <v>138</v>
      </c>
      <c r="H139" s="13">
        <f t="shared" si="21"/>
        <v>1267.2507099161796</v>
      </c>
      <c r="I139" s="13">
        <f t="shared" si="16"/>
        <v>478507120.28548104</v>
      </c>
      <c r="J139" s="13">
        <f t="shared" si="22"/>
        <v>478507304.51521641</v>
      </c>
      <c r="K139" s="13">
        <f t="shared" si="23"/>
        <v>478507111.08051777</v>
      </c>
      <c r="L139" s="13">
        <f t="shared" si="17"/>
        <v>577.24569067493098</v>
      </c>
      <c r="M139" s="13">
        <f t="shared" si="18"/>
        <v>478507115.26345754</v>
      </c>
      <c r="N139" s="13">
        <f t="shared" si="19"/>
        <v>478507304.51521641</v>
      </c>
    </row>
    <row r="140" spans="6:14" x14ac:dyDescent="0.2">
      <c r="F140" s="13">
        <f t="shared" si="20"/>
        <v>478507111.10250485</v>
      </c>
      <c r="G140">
        <v>139</v>
      </c>
      <c r="H140" s="13">
        <f t="shared" si="21"/>
        <v>1267.2507099161796</v>
      </c>
      <c r="I140" s="13">
        <f t="shared" si="16"/>
        <v>478507120.21941644</v>
      </c>
      <c r="J140" s="13">
        <f t="shared" si="22"/>
        <v>478507304.51521641</v>
      </c>
      <c r="K140" s="13">
        <f t="shared" si="23"/>
        <v>478507111.08051777</v>
      </c>
      <c r="L140" s="13">
        <f t="shared" si="17"/>
        <v>577.24569067493098</v>
      </c>
      <c r="M140" s="13">
        <f t="shared" si="18"/>
        <v>478507115.23336446</v>
      </c>
      <c r="N140" s="13">
        <f t="shared" si="19"/>
        <v>478507304.51521641</v>
      </c>
    </row>
    <row r="141" spans="6:14" x14ac:dyDescent="0.2">
      <c r="F141" s="13">
        <f t="shared" si="20"/>
        <v>478507111.10250485</v>
      </c>
      <c r="G141">
        <v>140</v>
      </c>
      <c r="H141" s="13">
        <f t="shared" si="21"/>
        <v>1267.2507099161796</v>
      </c>
      <c r="I141" s="13">
        <f t="shared" si="16"/>
        <v>478507120.15429562</v>
      </c>
      <c r="J141" s="13">
        <f t="shared" si="22"/>
        <v>478507304.51521641</v>
      </c>
      <c r="K141" s="13">
        <f t="shared" si="23"/>
        <v>478507111.08051777</v>
      </c>
      <c r="L141" s="13">
        <f t="shared" si="17"/>
        <v>577.24569067493098</v>
      </c>
      <c r="M141" s="13">
        <f t="shared" si="18"/>
        <v>478507115.20370126</v>
      </c>
      <c r="N141" s="13">
        <f t="shared" si="19"/>
        <v>478507304.51521641</v>
      </c>
    </row>
    <row r="142" spans="6:14" x14ac:dyDescent="0.2">
      <c r="F142" s="13">
        <f t="shared" si="20"/>
        <v>478507111.10250485</v>
      </c>
      <c r="G142">
        <v>141</v>
      </c>
      <c r="H142" s="13">
        <f t="shared" si="21"/>
        <v>1267.2507099161796</v>
      </c>
      <c r="I142" s="13">
        <f t="shared" si="16"/>
        <v>478507120.09009856</v>
      </c>
      <c r="J142" s="13">
        <f t="shared" si="22"/>
        <v>478507304.51521641</v>
      </c>
      <c r="K142" s="13">
        <f t="shared" si="23"/>
        <v>478507111.08051777</v>
      </c>
      <c r="L142" s="13">
        <f t="shared" si="17"/>
        <v>577.24569067493098</v>
      </c>
      <c r="M142" s="13">
        <f t="shared" si="18"/>
        <v>478507115.17445886</v>
      </c>
      <c r="N142" s="13">
        <f t="shared" si="19"/>
        <v>478507304.51521641</v>
      </c>
    </row>
    <row r="143" spans="6:14" x14ac:dyDescent="0.2">
      <c r="F143" s="13">
        <f t="shared" si="20"/>
        <v>478507111.10250485</v>
      </c>
      <c r="G143">
        <v>142</v>
      </c>
      <c r="H143" s="13">
        <f t="shared" si="21"/>
        <v>1267.2507099161796</v>
      </c>
      <c r="I143" s="13">
        <f t="shared" si="16"/>
        <v>478507120.02680564</v>
      </c>
      <c r="J143" s="13">
        <f t="shared" si="22"/>
        <v>478507304.51521641</v>
      </c>
      <c r="K143" s="13">
        <f t="shared" si="23"/>
        <v>478507111.08051777</v>
      </c>
      <c r="L143" s="13">
        <f t="shared" si="17"/>
        <v>577.24569067493098</v>
      </c>
      <c r="M143" s="13">
        <f t="shared" si="18"/>
        <v>478507115.14562827</v>
      </c>
      <c r="N143" s="13">
        <f t="shared" si="19"/>
        <v>478507304.51521641</v>
      </c>
    </row>
    <row r="144" spans="6:14" x14ac:dyDescent="0.2">
      <c r="F144" s="13">
        <f t="shared" si="20"/>
        <v>478507111.10250485</v>
      </c>
      <c r="G144">
        <v>143</v>
      </c>
      <c r="H144" s="13">
        <f t="shared" si="21"/>
        <v>1267.2507099161796</v>
      </c>
      <c r="I144" s="13">
        <f t="shared" si="16"/>
        <v>478507119.96439791</v>
      </c>
      <c r="J144" s="13">
        <f t="shared" si="22"/>
        <v>478507304.51521641</v>
      </c>
      <c r="K144" s="13">
        <f t="shared" si="23"/>
        <v>478507111.08051777</v>
      </c>
      <c r="L144" s="13">
        <f t="shared" si="17"/>
        <v>577.24569067493098</v>
      </c>
      <c r="M144" s="13">
        <f t="shared" si="18"/>
        <v>478507115.11720091</v>
      </c>
      <c r="N144" s="13">
        <f t="shared" si="19"/>
        <v>478507304.51521641</v>
      </c>
    </row>
    <row r="145" spans="6:14" x14ac:dyDescent="0.2">
      <c r="F145" s="13">
        <f t="shared" si="20"/>
        <v>478507111.10250485</v>
      </c>
      <c r="G145">
        <v>144</v>
      </c>
      <c r="H145" s="13">
        <f t="shared" si="21"/>
        <v>1267.2507099161796</v>
      </c>
      <c r="I145" s="13">
        <f t="shared" si="16"/>
        <v>478507119.90285701</v>
      </c>
      <c r="J145" s="13">
        <f t="shared" si="22"/>
        <v>478507304.51521641</v>
      </c>
      <c r="K145" s="13">
        <f t="shared" si="23"/>
        <v>478507111.08051777</v>
      </c>
      <c r="L145" s="13">
        <f t="shared" si="17"/>
        <v>577.24569067493098</v>
      </c>
      <c r="M145" s="13">
        <f t="shared" si="18"/>
        <v>478507115.08916837</v>
      </c>
      <c r="N145" s="13">
        <f t="shared" si="19"/>
        <v>478507304.51521641</v>
      </c>
    </row>
    <row r="146" spans="6:14" x14ac:dyDescent="0.2">
      <c r="F146" s="13">
        <f t="shared" si="20"/>
        <v>478507111.10250485</v>
      </c>
      <c r="G146">
        <v>145</v>
      </c>
      <c r="H146" s="13">
        <f t="shared" si="21"/>
        <v>1267.2507099161796</v>
      </c>
      <c r="I146" s="13">
        <f t="shared" si="16"/>
        <v>478507119.84216493</v>
      </c>
      <c r="J146" s="13">
        <f t="shared" si="22"/>
        <v>478507304.51521641</v>
      </c>
      <c r="K146" s="13">
        <f t="shared" si="23"/>
        <v>478507111.08051777</v>
      </c>
      <c r="L146" s="13">
        <f t="shared" si="17"/>
        <v>577.24569067493098</v>
      </c>
      <c r="M146" s="13">
        <f t="shared" si="18"/>
        <v>478507115.06152254</v>
      </c>
      <c r="N146" s="13">
        <f t="shared" si="19"/>
        <v>478507304.51521641</v>
      </c>
    </row>
    <row r="147" spans="6:14" x14ac:dyDescent="0.2">
      <c r="F147" s="13">
        <f t="shared" si="20"/>
        <v>478507111.10250485</v>
      </c>
      <c r="G147">
        <v>146</v>
      </c>
      <c r="H147" s="13">
        <f t="shared" si="21"/>
        <v>1267.2507099161796</v>
      </c>
      <c r="I147" s="13">
        <f t="shared" si="16"/>
        <v>478507119.78230423</v>
      </c>
      <c r="J147" s="13">
        <f t="shared" si="22"/>
        <v>478507304.51521641</v>
      </c>
      <c r="K147" s="13">
        <f t="shared" si="23"/>
        <v>478507111.08051777</v>
      </c>
      <c r="L147" s="13">
        <f t="shared" si="17"/>
        <v>577.24569067493098</v>
      </c>
      <c r="M147" s="13">
        <f t="shared" si="18"/>
        <v>478507115.03425539</v>
      </c>
      <c r="N147" s="13">
        <f t="shared" si="19"/>
        <v>478507304.51521641</v>
      </c>
    </row>
    <row r="148" spans="6:14" x14ac:dyDescent="0.2">
      <c r="F148" s="13">
        <f t="shared" si="20"/>
        <v>478507111.10250485</v>
      </c>
      <c r="G148">
        <v>147</v>
      </c>
      <c r="H148" s="13">
        <f t="shared" si="21"/>
        <v>1267.2507099161796</v>
      </c>
      <c r="I148" s="13">
        <f t="shared" si="16"/>
        <v>478507119.72325796</v>
      </c>
      <c r="J148" s="13">
        <f t="shared" si="22"/>
        <v>478507304.51521641</v>
      </c>
      <c r="K148" s="13">
        <f t="shared" si="23"/>
        <v>478507111.08051777</v>
      </c>
      <c r="L148" s="13">
        <f t="shared" si="17"/>
        <v>577.24569067493098</v>
      </c>
      <c r="M148" s="13">
        <f t="shared" si="18"/>
        <v>478507115.00735921</v>
      </c>
      <c r="N148" s="13">
        <f t="shared" si="19"/>
        <v>478507304.51521641</v>
      </c>
    </row>
    <row r="149" spans="6:14" x14ac:dyDescent="0.2">
      <c r="F149" s="13">
        <f t="shared" si="20"/>
        <v>478507111.10250485</v>
      </c>
      <c r="G149">
        <v>148</v>
      </c>
      <c r="H149" s="13">
        <f t="shared" si="21"/>
        <v>1267.2507099161796</v>
      </c>
      <c r="I149" s="13">
        <f t="shared" si="16"/>
        <v>478507119.66500962</v>
      </c>
      <c r="J149" s="13">
        <f t="shared" si="22"/>
        <v>478507304.51521641</v>
      </c>
      <c r="K149" s="13">
        <f t="shared" si="23"/>
        <v>478507111.08051777</v>
      </c>
      <c r="L149" s="13">
        <f t="shared" si="17"/>
        <v>577.24569067493098</v>
      </c>
      <c r="M149" s="13">
        <f t="shared" si="18"/>
        <v>478507114.9808265</v>
      </c>
      <c r="N149" s="13">
        <f t="shared" si="19"/>
        <v>478507304.51521641</v>
      </c>
    </row>
    <row r="150" spans="6:14" x14ac:dyDescent="0.2">
      <c r="F150" s="13">
        <f t="shared" si="20"/>
        <v>478507111.10250485</v>
      </c>
      <c r="G150">
        <v>149</v>
      </c>
      <c r="H150" s="13">
        <f t="shared" si="21"/>
        <v>1267.2507099161796</v>
      </c>
      <c r="I150" s="13">
        <f t="shared" si="16"/>
        <v>478507119.60754317</v>
      </c>
      <c r="J150" s="13">
        <f t="shared" si="22"/>
        <v>478507304.51521641</v>
      </c>
      <c r="K150" s="13">
        <f t="shared" si="23"/>
        <v>478507111.08051777</v>
      </c>
      <c r="L150" s="13">
        <f t="shared" si="17"/>
        <v>577.24569067493098</v>
      </c>
      <c r="M150" s="13">
        <f t="shared" si="18"/>
        <v>478507114.95464993</v>
      </c>
      <c r="N150" s="13">
        <f t="shared" si="19"/>
        <v>478507304.51521641</v>
      </c>
    </row>
    <row r="151" spans="6:14" x14ac:dyDescent="0.2">
      <c r="F151" s="13">
        <f t="shared" si="20"/>
        <v>478507111.10250485</v>
      </c>
      <c r="G151">
        <v>150</v>
      </c>
      <c r="H151" s="13">
        <f t="shared" si="21"/>
        <v>1267.2507099161796</v>
      </c>
      <c r="I151" s="13">
        <f t="shared" si="16"/>
        <v>478507119.55084294</v>
      </c>
      <c r="J151" s="13">
        <f t="shared" si="22"/>
        <v>478507304.51521641</v>
      </c>
      <c r="K151" s="13">
        <f t="shared" si="23"/>
        <v>478507111.08051777</v>
      </c>
      <c r="L151" s="13">
        <f t="shared" si="17"/>
        <v>577.24569067493098</v>
      </c>
      <c r="M151" s="13">
        <f t="shared" si="18"/>
        <v>478507114.9288224</v>
      </c>
      <c r="N151" s="13">
        <f t="shared" si="19"/>
        <v>478507304.51521641</v>
      </c>
    </row>
    <row r="152" spans="6:14" x14ac:dyDescent="0.2">
      <c r="F152" s="13">
        <f t="shared" si="20"/>
        <v>478507111.10250485</v>
      </c>
      <c r="G152">
        <v>151</v>
      </c>
      <c r="H152" s="13">
        <f t="shared" si="21"/>
        <v>1267.2507099161796</v>
      </c>
      <c r="I152" s="13">
        <f t="shared" si="16"/>
        <v>478507119.49489367</v>
      </c>
      <c r="J152" s="13">
        <f t="shared" si="22"/>
        <v>478507304.51521641</v>
      </c>
      <c r="K152" s="13">
        <f t="shared" si="23"/>
        <v>478507111.08051777</v>
      </c>
      <c r="L152" s="13">
        <f t="shared" si="17"/>
        <v>577.24569067493098</v>
      </c>
      <c r="M152" s="13">
        <f t="shared" si="18"/>
        <v>478507114.90333688</v>
      </c>
      <c r="N152" s="13">
        <f t="shared" si="19"/>
        <v>478507304.51521641</v>
      </c>
    </row>
    <row r="153" spans="6:14" x14ac:dyDescent="0.2">
      <c r="F153" s="13">
        <f t="shared" si="20"/>
        <v>478507111.10250485</v>
      </c>
      <c r="G153">
        <v>152</v>
      </c>
      <c r="H153" s="13">
        <f t="shared" si="21"/>
        <v>1267.2507099161796</v>
      </c>
      <c r="I153" s="13">
        <f t="shared" si="16"/>
        <v>478507119.43968058</v>
      </c>
      <c r="J153" s="13">
        <f t="shared" si="22"/>
        <v>478507304.51521641</v>
      </c>
      <c r="K153" s="13">
        <f t="shared" si="23"/>
        <v>478507111.08051777</v>
      </c>
      <c r="L153" s="13">
        <f t="shared" si="17"/>
        <v>577.24569067493098</v>
      </c>
      <c r="M153" s="13">
        <f t="shared" si="18"/>
        <v>478507114.87818676</v>
      </c>
      <c r="N153" s="13">
        <f t="shared" si="19"/>
        <v>478507304.51521641</v>
      </c>
    </row>
    <row r="154" spans="6:14" x14ac:dyDescent="0.2">
      <c r="F154" s="13">
        <f t="shared" si="20"/>
        <v>478507111.10250485</v>
      </c>
      <c r="G154">
        <v>153</v>
      </c>
      <c r="H154" s="13">
        <f t="shared" si="21"/>
        <v>1267.2507099161796</v>
      </c>
      <c r="I154" s="13">
        <f t="shared" si="16"/>
        <v>478507119.38518924</v>
      </c>
      <c r="J154" s="13">
        <f t="shared" si="22"/>
        <v>478507304.51521641</v>
      </c>
      <c r="K154" s="13">
        <f t="shared" si="23"/>
        <v>478507111.08051777</v>
      </c>
      <c r="L154" s="13">
        <f t="shared" si="17"/>
        <v>577.24569067493098</v>
      </c>
      <c r="M154" s="13">
        <f t="shared" si="18"/>
        <v>478507114.85336542</v>
      </c>
      <c r="N154" s="13">
        <f t="shared" si="19"/>
        <v>478507304.51521641</v>
      </c>
    </row>
    <row r="155" spans="6:14" x14ac:dyDescent="0.2">
      <c r="F155" s="13">
        <f t="shared" si="20"/>
        <v>478507111.10250485</v>
      </c>
      <c r="G155">
        <v>154</v>
      </c>
      <c r="H155" s="13">
        <f t="shared" si="21"/>
        <v>1267.2507099161796</v>
      </c>
      <c r="I155" s="13">
        <f t="shared" si="16"/>
        <v>478507119.33140558</v>
      </c>
      <c r="J155" s="13">
        <f t="shared" si="22"/>
        <v>478507304.51521641</v>
      </c>
      <c r="K155" s="13">
        <f t="shared" si="23"/>
        <v>478507111.08051777</v>
      </c>
      <c r="L155" s="13">
        <f t="shared" si="17"/>
        <v>577.24569067493098</v>
      </c>
      <c r="M155" s="13">
        <f t="shared" si="18"/>
        <v>478507114.82886642</v>
      </c>
      <c r="N155" s="13">
        <f t="shared" si="19"/>
        <v>478507304.51521641</v>
      </c>
    </row>
    <row r="156" spans="6:14" x14ac:dyDescent="0.2">
      <c r="F156" s="13">
        <f t="shared" si="20"/>
        <v>478507111.10250485</v>
      </c>
      <c r="G156">
        <v>155</v>
      </c>
      <c r="H156" s="13">
        <f t="shared" si="21"/>
        <v>1267.2507099161796</v>
      </c>
      <c r="I156" s="13">
        <f t="shared" si="16"/>
        <v>478507119.2783159</v>
      </c>
      <c r="J156" s="13">
        <f t="shared" si="22"/>
        <v>478507304.51521641</v>
      </c>
      <c r="K156" s="13">
        <f t="shared" si="23"/>
        <v>478507111.08051777</v>
      </c>
      <c r="L156" s="13">
        <f t="shared" si="17"/>
        <v>577.24569067493098</v>
      </c>
      <c r="M156" s="13">
        <f t="shared" si="18"/>
        <v>478507114.80468351</v>
      </c>
      <c r="N156" s="13">
        <f t="shared" si="19"/>
        <v>478507304.51521641</v>
      </c>
    </row>
    <row r="157" spans="6:14" x14ac:dyDescent="0.2">
      <c r="F157" s="13">
        <f t="shared" si="20"/>
        <v>478507111.10250485</v>
      </c>
      <c r="G157">
        <v>156</v>
      </c>
      <c r="H157" s="13">
        <f t="shared" si="21"/>
        <v>1267.2507099161796</v>
      </c>
      <c r="I157" s="13">
        <f t="shared" si="16"/>
        <v>478507119.22590685</v>
      </c>
      <c r="J157" s="13">
        <f t="shared" si="22"/>
        <v>478507304.51521641</v>
      </c>
      <c r="K157" s="13">
        <f t="shared" si="23"/>
        <v>478507111.08051777</v>
      </c>
      <c r="L157" s="13">
        <f t="shared" si="17"/>
        <v>577.24569067493098</v>
      </c>
      <c r="M157" s="13">
        <f t="shared" si="18"/>
        <v>478507114.78081065</v>
      </c>
      <c r="N157" s="13">
        <f t="shared" si="19"/>
        <v>478507304.51521641</v>
      </c>
    </row>
    <row r="158" spans="6:14" x14ac:dyDescent="0.2">
      <c r="F158" s="13">
        <f t="shared" si="20"/>
        <v>478507111.10250485</v>
      </c>
      <c r="G158">
        <v>157</v>
      </c>
      <c r="H158" s="13">
        <f t="shared" si="21"/>
        <v>1267.2507099161796</v>
      </c>
      <c r="I158" s="13">
        <f t="shared" si="16"/>
        <v>478507119.17416543</v>
      </c>
      <c r="J158" s="13">
        <f t="shared" si="22"/>
        <v>478507304.51521641</v>
      </c>
      <c r="K158" s="13">
        <f t="shared" si="23"/>
        <v>478507111.08051777</v>
      </c>
      <c r="L158" s="13">
        <f t="shared" si="17"/>
        <v>577.24569067493098</v>
      </c>
      <c r="M158" s="13">
        <f t="shared" si="18"/>
        <v>478507114.7572419</v>
      </c>
      <c r="N158" s="13">
        <f t="shared" si="19"/>
        <v>478507304.51521641</v>
      </c>
    </row>
    <row r="159" spans="6:14" x14ac:dyDescent="0.2">
      <c r="F159" s="13">
        <f t="shared" si="20"/>
        <v>478507111.10250485</v>
      </c>
      <c r="G159">
        <v>158</v>
      </c>
      <c r="H159" s="13">
        <f t="shared" si="21"/>
        <v>1267.2507099161796</v>
      </c>
      <c r="I159" s="13">
        <f t="shared" si="16"/>
        <v>478507119.12307894</v>
      </c>
      <c r="J159" s="13">
        <f t="shared" si="22"/>
        <v>478507304.51521641</v>
      </c>
      <c r="K159" s="13">
        <f t="shared" si="23"/>
        <v>478507111.08051777</v>
      </c>
      <c r="L159" s="13">
        <f t="shared" si="17"/>
        <v>577.24569067493098</v>
      </c>
      <c r="M159" s="13">
        <f t="shared" si="18"/>
        <v>478507114.73397154</v>
      </c>
      <c r="N159" s="13">
        <f t="shared" si="19"/>
        <v>478507304.51521641</v>
      </c>
    </row>
    <row r="160" spans="6:14" x14ac:dyDescent="0.2">
      <c r="F160" s="13">
        <f t="shared" si="20"/>
        <v>478507111.10250485</v>
      </c>
      <c r="G160">
        <v>159</v>
      </c>
      <c r="H160" s="13">
        <f t="shared" si="21"/>
        <v>1267.2507099161796</v>
      </c>
      <c r="I160" s="13">
        <f t="shared" si="16"/>
        <v>478507119.07263511</v>
      </c>
      <c r="J160" s="13">
        <f t="shared" si="22"/>
        <v>478507304.51521641</v>
      </c>
      <c r="K160" s="13">
        <f t="shared" si="23"/>
        <v>478507111.08051777</v>
      </c>
      <c r="L160" s="13">
        <f t="shared" si="17"/>
        <v>577.24569067493098</v>
      </c>
      <c r="M160" s="13">
        <f t="shared" si="18"/>
        <v>478507114.71099383</v>
      </c>
      <c r="N160" s="13">
        <f t="shared" si="19"/>
        <v>478507304.51521641</v>
      </c>
    </row>
    <row r="161" spans="6:14" x14ac:dyDescent="0.2">
      <c r="F161" s="13">
        <f t="shared" si="20"/>
        <v>478507111.10250485</v>
      </c>
      <c r="G161">
        <v>160</v>
      </c>
      <c r="H161" s="13">
        <f t="shared" si="21"/>
        <v>1267.2507099161796</v>
      </c>
      <c r="I161" s="13">
        <f t="shared" si="16"/>
        <v>478507119.02282178</v>
      </c>
      <c r="J161" s="13">
        <f t="shared" si="22"/>
        <v>478507304.51521641</v>
      </c>
      <c r="K161" s="13">
        <f t="shared" si="23"/>
        <v>478507111.08051777</v>
      </c>
      <c r="L161" s="13">
        <f t="shared" si="17"/>
        <v>577.24569067493098</v>
      </c>
      <c r="M161" s="13">
        <f t="shared" si="18"/>
        <v>478507114.68830335</v>
      </c>
      <c r="N161" s="13">
        <f t="shared" si="19"/>
        <v>478507304.51521641</v>
      </c>
    </row>
    <row r="162" spans="6:14" x14ac:dyDescent="0.2">
      <c r="F162" s="13">
        <f t="shared" si="20"/>
        <v>478507111.10250485</v>
      </c>
      <c r="G162">
        <v>161</v>
      </c>
      <c r="H162" s="13">
        <f t="shared" si="21"/>
        <v>1267.2507099161796</v>
      </c>
      <c r="I162" s="13">
        <f t="shared" si="16"/>
        <v>478507118.97362727</v>
      </c>
      <c r="J162" s="13">
        <f t="shared" si="22"/>
        <v>478507304.51521641</v>
      </c>
      <c r="K162" s="13">
        <f t="shared" si="23"/>
        <v>478507111.08051777</v>
      </c>
      <c r="L162" s="13">
        <f t="shared" si="17"/>
        <v>577.24569067493098</v>
      </c>
      <c r="M162" s="13">
        <f t="shared" si="18"/>
        <v>478507114.66589475</v>
      </c>
      <c r="N162" s="13">
        <f t="shared" si="19"/>
        <v>478507304.51521641</v>
      </c>
    </row>
    <row r="163" spans="6:14" x14ac:dyDescent="0.2">
      <c r="F163" s="13">
        <f t="shared" si="20"/>
        <v>478507111.10250485</v>
      </c>
      <c r="G163">
        <v>162</v>
      </c>
      <c r="H163" s="13">
        <f t="shared" si="21"/>
        <v>1267.2507099161796</v>
      </c>
      <c r="I163" s="13">
        <f t="shared" si="16"/>
        <v>478507118.92504007</v>
      </c>
      <c r="J163" s="13">
        <f t="shared" si="22"/>
        <v>478507304.51521641</v>
      </c>
      <c r="K163" s="13">
        <f t="shared" si="23"/>
        <v>478507111.08051777</v>
      </c>
      <c r="L163" s="13">
        <f t="shared" si="17"/>
        <v>577.24569067493098</v>
      </c>
      <c r="M163" s="13">
        <f t="shared" si="18"/>
        <v>478507114.64376277</v>
      </c>
      <c r="N163" s="13">
        <f t="shared" si="19"/>
        <v>478507304.51521641</v>
      </c>
    </row>
    <row r="164" spans="6:14" x14ac:dyDescent="0.2">
      <c r="F164" s="13">
        <f t="shared" si="20"/>
        <v>478507111.10250485</v>
      </c>
      <c r="G164">
        <v>163</v>
      </c>
      <c r="H164" s="13">
        <f t="shared" si="21"/>
        <v>1267.2507099161796</v>
      </c>
      <c r="I164" s="13">
        <f t="shared" si="16"/>
        <v>478507118.87704909</v>
      </c>
      <c r="J164" s="13">
        <f t="shared" si="22"/>
        <v>478507304.51521641</v>
      </c>
      <c r="K164" s="13">
        <f t="shared" si="23"/>
        <v>478507111.08051777</v>
      </c>
      <c r="L164" s="13">
        <f t="shared" si="17"/>
        <v>577.24569067493098</v>
      </c>
      <c r="M164" s="13">
        <f t="shared" si="18"/>
        <v>478507114.62190235</v>
      </c>
      <c r="N164" s="13">
        <f t="shared" si="19"/>
        <v>478507304.51521641</v>
      </c>
    </row>
    <row r="165" spans="6:14" x14ac:dyDescent="0.2">
      <c r="F165" s="13">
        <f t="shared" si="20"/>
        <v>478507111.10250485</v>
      </c>
      <c r="G165">
        <v>164</v>
      </c>
      <c r="H165" s="13">
        <f t="shared" si="21"/>
        <v>1267.2507099161796</v>
      </c>
      <c r="I165" s="13">
        <f t="shared" si="16"/>
        <v>478507118.82964331</v>
      </c>
      <c r="J165" s="13">
        <f t="shared" si="22"/>
        <v>478507304.51521641</v>
      </c>
      <c r="K165" s="13">
        <f t="shared" si="23"/>
        <v>478507111.08051777</v>
      </c>
      <c r="L165" s="13">
        <f t="shared" si="17"/>
        <v>577.24569067493098</v>
      </c>
      <c r="M165" s="13">
        <f t="shared" si="18"/>
        <v>478507114.60030854</v>
      </c>
      <c r="N165" s="13">
        <f t="shared" si="19"/>
        <v>478507304.51521641</v>
      </c>
    </row>
    <row r="166" spans="6:14" x14ac:dyDescent="0.2">
      <c r="F166" s="13">
        <f t="shared" si="20"/>
        <v>478507111.10250485</v>
      </c>
      <c r="G166">
        <v>165</v>
      </c>
      <c r="H166" s="13">
        <f t="shared" si="21"/>
        <v>1267.2507099161796</v>
      </c>
      <c r="I166" s="13">
        <f t="shared" si="16"/>
        <v>478507118.78281218</v>
      </c>
      <c r="J166" s="13">
        <f t="shared" si="22"/>
        <v>478507304.51521641</v>
      </c>
      <c r="K166" s="13">
        <f t="shared" si="23"/>
        <v>478507111.08051777</v>
      </c>
      <c r="L166" s="13">
        <f t="shared" si="17"/>
        <v>577.24569067493098</v>
      </c>
      <c r="M166" s="13">
        <f t="shared" si="18"/>
        <v>478507114.57897651</v>
      </c>
      <c r="N166" s="13">
        <f t="shared" si="19"/>
        <v>478507304.51521641</v>
      </c>
    </row>
    <row r="167" spans="6:14" x14ac:dyDescent="0.2">
      <c r="F167" s="13">
        <f t="shared" si="20"/>
        <v>478507111.10250485</v>
      </c>
      <c r="G167">
        <v>166</v>
      </c>
      <c r="H167" s="13">
        <f t="shared" si="21"/>
        <v>1267.2507099161796</v>
      </c>
      <c r="I167" s="13">
        <f t="shared" si="16"/>
        <v>478507118.73654526</v>
      </c>
      <c r="J167" s="13">
        <f t="shared" si="22"/>
        <v>478507304.51521641</v>
      </c>
      <c r="K167" s="13">
        <f t="shared" si="23"/>
        <v>478507111.08051777</v>
      </c>
      <c r="L167" s="13">
        <f t="shared" si="17"/>
        <v>577.24569067493098</v>
      </c>
      <c r="M167" s="13">
        <f t="shared" si="18"/>
        <v>478507114.55790144</v>
      </c>
      <c r="N167" s="13">
        <f t="shared" si="19"/>
        <v>478507304.51521641</v>
      </c>
    </row>
    <row r="168" spans="6:14" x14ac:dyDescent="0.2">
      <c r="F168" s="13">
        <f t="shared" si="20"/>
        <v>478507111.10250485</v>
      </c>
      <c r="G168">
        <v>167</v>
      </c>
      <c r="H168" s="13">
        <f t="shared" si="21"/>
        <v>1267.2507099161796</v>
      </c>
      <c r="I168" s="13">
        <f t="shared" si="16"/>
        <v>478507118.69083244</v>
      </c>
      <c r="J168" s="13">
        <f t="shared" si="22"/>
        <v>478507304.51521641</v>
      </c>
      <c r="K168" s="13">
        <f t="shared" si="23"/>
        <v>478507111.08051777</v>
      </c>
      <c r="L168" s="13">
        <f t="shared" si="17"/>
        <v>577.24569067493098</v>
      </c>
      <c r="M168" s="13">
        <f t="shared" si="18"/>
        <v>478507114.5370788</v>
      </c>
      <c r="N168" s="13">
        <f t="shared" si="19"/>
        <v>478507304.51521641</v>
      </c>
    </row>
    <row r="169" spans="6:14" x14ac:dyDescent="0.2">
      <c r="F169" s="13">
        <f t="shared" si="20"/>
        <v>478507111.10250485</v>
      </c>
      <c r="G169">
        <v>168</v>
      </c>
      <c r="H169" s="13">
        <f t="shared" si="21"/>
        <v>1267.2507099161796</v>
      </c>
      <c r="I169" s="13">
        <f t="shared" si="16"/>
        <v>478507118.64566386</v>
      </c>
      <c r="J169" s="13">
        <f t="shared" si="22"/>
        <v>478507304.51521641</v>
      </c>
      <c r="K169" s="13">
        <f t="shared" si="23"/>
        <v>478507111.08051777</v>
      </c>
      <c r="L169" s="13">
        <f t="shared" si="17"/>
        <v>577.24569067493098</v>
      </c>
      <c r="M169" s="13">
        <f t="shared" si="18"/>
        <v>478507114.51650405</v>
      </c>
      <c r="N169" s="13">
        <f t="shared" si="19"/>
        <v>478507304.51521641</v>
      </c>
    </row>
    <row r="170" spans="6:14" x14ac:dyDescent="0.2">
      <c r="F170" s="13">
        <f t="shared" si="20"/>
        <v>478507111.10250485</v>
      </c>
      <c r="G170">
        <v>169</v>
      </c>
      <c r="H170" s="13">
        <f t="shared" si="21"/>
        <v>1267.2507099161796</v>
      </c>
      <c r="I170" s="13">
        <f t="shared" si="16"/>
        <v>478507118.60102975</v>
      </c>
      <c r="J170" s="13">
        <f t="shared" si="22"/>
        <v>478507304.51521641</v>
      </c>
      <c r="K170" s="13">
        <f t="shared" si="23"/>
        <v>478507111.08051777</v>
      </c>
      <c r="L170" s="13">
        <f t="shared" si="17"/>
        <v>577.24569067493098</v>
      </c>
      <c r="M170" s="13">
        <f t="shared" si="18"/>
        <v>478507114.49617273</v>
      </c>
      <c r="N170" s="13">
        <f t="shared" si="19"/>
        <v>478507304.51521641</v>
      </c>
    </row>
    <row r="171" spans="6:14" x14ac:dyDescent="0.2">
      <c r="F171" s="13">
        <f t="shared" si="20"/>
        <v>478507111.10250485</v>
      </c>
      <c r="G171">
        <v>170</v>
      </c>
      <c r="H171" s="13">
        <f t="shared" si="21"/>
        <v>1267.2507099161796</v>
      </c>
      <c r="I171" s="13">
        <f t="shared" si="16"/>
        <v>478507118.55692077</v>
      </c>
      <c r="J171" s="13">
        <f t="shared" si="22"/>
        <v>478507304.51521641</v>
      </c>
      <c r="K171" s="13">
        <f t="shared" si="23"/>
        <v>478507111.08051777</v>
      </c>
      <c r="L171" s="13">
        <f t="shared" si="17"/>
        <v>577.24569067493098</v>
      </c>
      <c r="M171" s="13">
        <f t="shared" si="18"/>
        <v>478507114.47608066</v>
      </c>
      <c r="N171" s="13">
        <f t="shared" si="19"/>
        <v>478507304.51521641</v>
      </c>
    </row>
    <row r="172" spans="6:14" x14ac:dyDescent="0.2">
      <c r="F172" s="13">
        <f t="shared" si="20"/>
        <v>478507111.10250485</v>
      </c>
      <c r="G172">
        <v>171</v>
      </c>
      <c r="H172" s="13">
        <f t="shared" si="21"/>
        <v>1267.2507099161796</v>
      </c>
      <c r="I172" s="13">
        <f t="shared" si="16"/>
        <v>478507118.51332772</v>
      </c>
      <c r="J172" s="13">
        <f t="shared" si="22"/>
        <v>478507304.51521641</v>
      </c>
      <c r="K172" s="13">
        <f t="shared" si="23"/>
        <v>478507111.08051777</v>
      </c>
      <c r="L172" s="13">
        <f t="shared" si="17"/>
        <v>577.24569067493098</v>
      </c>
      <c r="M172" s="13">
        <f t="shared" si="18"/>
        <v>478507114.45622355</v>
      </c>
      <c r="N172" s="13">
        <f t="shared" si="19"/>
        <v>478507304.51521641</v>
      </c>
    </row>
    <row r="173" spans="6:14" x14ac:dyDescent="0.2">
      <c r="F173" s="13">
        <f t="shared" si="20"/>
        <v>478507111.10250485</v>
      </c>
      <c r="G173">
        <v>172</v>
      </c>
      <c r="H173" s="13">
        <f t="shared" si="21"/>
        <v>1267.2507099161796</v>
      </c>
      <c r="I173" s="13">
        <f t="shared" si="16"/>
        <v>478507118.47024155</v>
      </c>
      <c r="J173" s="13">
        <f t="shared" si="22"/>
        <v>478507304.51521641</v>
      </c>
      <c r="K173" s="13">
        <f t="shared" si="23"/>
        <v>478507111.08051777</v>
      </c>
      <c r="L173" s="13">
        <f t="shared" si="17"/>
        <v>577.24569067493098</v>
      </c>
      <c r="M173" s="13">
        <f t="shared" si="18"/>
        <v>478507114.43659735</v>
      </c>
      <c r="N173" s="13">
        <f t="shared" si="19"/>
        <v>478507304.51521641</v>
      </c>
    </row>
    <row r="174" spans="6:14" x14ac:dyDescent="0.2">
      <c r="F174" s="13">
        <f t="shared" si="20"/>
        <v>478507111.10250485</v>
      </c>
      <c r="G174">
        <v>173</v>
      </c>
      <c r="H174" s="13">
        <f t="shared" si="21"/>
        <v>1267.2507099161796</v>
      </c>
      <c r="I174" s="13">
        <f t="shared" si="16"/>
        <v>478507118.42765343</v>
      </c>
      <c r="J174" s="13">
        <f t="shared" si="22"/>
        <v>478507304.51521641</v>
      </c>
      <c r="K174" s="13">
        <f t="shared" si="23"/>
        <v>478507111.08051777</v>
      </c>
      <c r="L174" s="13">
        <f t="shared" si="17"/>
        <v>577.24569067493098</v>
      </c>
      <c r="M174" s="13">
        <f t="shared" si="18"/>
        <v>478507114.41719806</v>
      </c>
      <c r="N174" s="13">
        <f t="shared" si="19"/>
        <v>478507304.51521641</v>
      </c>
    </row>
    <row r="175" spans="6:14" x14ac:dyDescent="0.2">
      <c r="F175" s="13">
        <f t="shared" si="20"/>
        <v>478507111.10250485</v>
      </c>
      <c r="G175">
        <v>174</v>
      </c>
      <c r="H175" s="13">
        <f t="shared" si="21"/>
        <v>1267.2507099161796</v>
      </c>
      <c r="I175" s="13">
        <f t="shared" si="16"/>
        <v>478507118.38555491</v>
      </c>
      <c r="J175" s="13">
        <f t="shared" si="22"/>
        <v>478507304.51521641</v>
      </c>
      <c r="K175" s="13">
        <f t="shared" si="23"/>
        <v>478507111.08051777</v>
      </c>
      <c r="L175" s="13">
        <f t="shared" si="17"/>
        <v>577.24569067493098</v>
      </c>
      <c r="M175" s="13">
        <f t="shared" si="18"/>
        <v>478507114.39802176</v>
      </c>
      <c r="N175" s="13">
        <f t="shared" si="19"/>
        <v>478507304.51521641</v>
      </c>
    </row>
    <row r="176" spans="6:14" x14ac:dyDescent="0.2">
      <c r="F176" s="13">
        <f t="shared" si="20"/>
        <v>478507111.10250485</v>
      </c>
      <c r="G176">
        <v>175</v>
      </c>
      <c r="H176" s="13">
        <f t="shared" si="21"/>
        <v>1267.2507099161796</v>
      </c>
      <c r="I176" s="13">
        <f t="shared" si="16"/>
        <v>478507118.34393746</v>
      </c>
      <c r="J176" s="13">
        <f t="shared" si="22"/>
        <v>478507304.51521641</v>
      </c>
      <c r="K176" s="13">
        <f t="shared" si="23"/>
        <v>478507111.08051777</v>
      </c>
      <c r="L176" s="13">
        <f t="shared" si="17"/>
        <v>577.24569067493098</v>
      </c>
      <c r="M176" s="13">
        <f t="shared" si="18"/>
        <v>478507114.37906456</v>
      </c>
      <c r="N176" s="13">
        <f t="shared" si="19"/>
        <v>478507304.51521641</v>
      </c>
    </row>
    <row r="177" spans="6:14" x14ac:dyDescent="0.2">
      <c r="F177" s="13">
        <f t="shared" si="20"/>
        <v>478507111.10250485</v>
      </c>
      <c r="G177">
        <v>176</v>
      </c>
      <c r="H177" s="13">
        <f t="shared" si="21"/>
        <v>1267.2507099161796</v>
      </c>
      <c r="I177" s="13">
        <f t="shared" si="16"/>
        <v>478507118.30279297</v>
      </c>
      <c r="J177" s="13">
        <f t="shared" si="22"/>
        <v>478507304.51521641</v>
      </c>
      <c r="K177" s="13">
        <f t="shared" si="23"/>
        <v>478507111.08051777</v>
      </c>
      <c r="L177" s="13">
        <f t="shared" si="17"/>
        <v>577.24569067493098</v>
      </c>
      <c r="M177" s="13">
        <f t="shared" si="18"/>
        <v>478507114.36032283</v>
      </c>
      <c r="N177" s="13">
        <f t="shared" si="19"/>
        <v>478507304.51521641</v>
      </c>
    </row>
    <row r="178" spans="6:14" x14ac:dyDescent="0.2">
      <c r="F178" s="13">
        <f t="shared" si="20"/>
        <v>478507111.10250485</v>
      </c>
      <c r="G178">
        <v>177</v>
      </c>
      <c r="H178" s="13">
        <f t="shared" si="21"/>
        <v>1267.2507099161796</v>
      </c>
      <c r="I178" s="13">
        <f t="shared" si="16"/>
        <v>478507118.26211339</v>
      </c>
      <c r="J178" s="13">
        <f t="shared" si="22"/>
        <v>478507304.51521641</v>
      </c>
      <c r="K178" s="13">
        <f t="shared" si="23"/>
        <v>478507111.08051777</v>
      </c>
      <c r="L178" s="13">
        <f t="shared" si="17"/>
        <v>577.24569067493098</v>
      </c>
      <c r="M178" s="13">
        <f t="shared" si="18"/>
        <v>478507114.34179288</v>
      </c>
      <c r="N178" s="13">
        <f t="shared" si="19"/>
        <v>478507304.51521641</v>
      </c>
    </row>
    <row r="179" spans="6:14" x14ac:dyDescent="0.2">
      <c r="F179" s="13">
        <f t="shared" si="20"/>
        <v>478507111.10250485</v>
      </c>
      <c r="G179">
        <v>178</v>
      </c>
      <c r="H179" s="13">
        <f t="shared" si="21"/>
        <v>1267.2507099161796</v>
      </c>
      <c r="I179" s="13">
        <f t="shared" si="16"/>
        <v>478507118.22189087</v>
      </c>
      <c r="J179" s="13">
        <f t="shared" si="22"/>
        <v>478507304.51521641</v>
      </c>
      <c r="K179" s="13">
        <f t="shared" si="23"/>
        <v>478507111.08051777</v>
      </c>
      <c r="L179" s="13">
        <f t="shared" si="17"/>
        <v>577.24569067493098</v>
      </c>
      <c r="M179" s="13">
        <f t="shared" si="18"/>
        <v>478507114.32347107</v>
      </c>
      <c r="N179" s="13">
        <f t="shared" si="19"/>
        <v>478507304.51521641</v>
      </c>
    </row>
    <row r="180" spans="6:14" x14ac:dyDescent="0.2">
      <c r="F180" s="13">
        <f t="shared" si="20"/>
        <v>478507111.10250485</v>
      </c>
      <c r="G180">
        <v>179</v>
      </c>
      <c r="H180" s="13">
        <f t="shared" si="21"/>
        <v>1267.2507099161796</v>
      </c>
      <c r="I180" s="13">
        <f t="shared" si="16"/>
        <v>478507118.18211776</v>
      </c>
      <c r="J180" s="13">
        <f t="shared" si="22"/>
        <v>478507304.51521641</v>
      </c>
      <c r="K180" s="13">
        <f t="shared" si="23"/>
        <v>478507111.08051777</v>
      </c>
      <c r="L180" s="13">
        <f t="shared" si="17"/>
        <v>577.24569067493098</v>
      </c>
      <c r="M180" s="13">
        <f t="shared" si="18"/>
        <v>478507114.30535406</v>
      </c>
      <c r="N180" s="13">
        <f t="shared" si="19"/>
        <v>478507304.51521641</v>
      </c>
    </row>
    <row r="181" spans="6:14" x14ac:dyDescent="0.2">
      <c r="F181" s="13">
        <f t="shared" si="20"/>
        <v>478507111.10250485</v>
      </c>
      <c r="G181">
        <v>180</v>
      </c>
      <c r="H181" s="13">
        <f t="shared" si="21"/>
        <v>1267.2507099161796</v>
      </c>
      <c r="I181" s="13">
        <f t="shared" si="16"/>
        <v>478507118.14278656</v>
      </c>
      <c r="J181" s="13">
        <f t="shared" si="22"/>
        <v>478507304.51521641</v>
      </c>
      <c r="K181" s="13">
        <f t="shared" si="23"/>
        <v>478507111.08051777</v>
      </c>
      <c r="L181" s="13">
        <f t="shared" si="17"/>
        <v>577.24569067493098</v>
      </c>
      <c r="M181" s="13">
        <f t="shared" si="18"/>
        <v>478507114.28743827</v>
      </c>
      <c r="N181" s="13">
        <f t="shared" si="19"/>
        <v>478507304.51521641</v>
      </c>
    </row>
    <row r="182" spans="6:14" x14ac:dyDescent="0.2">
      <c r="F182" s="13">
        <f t="shared" si="20"/>
        <v>478507111.10250485</v>
      </c>
      <c r="G182">
        <v>181</v>
      </c>
      <c r="H182" s="13">
        <f t="shared" si="21"/>
        <v>1267.2507099161796</v>
      </c>
      <c r="I182" s="13">
        <f t="shared" si="16"/>
        <v>478507118.10389</v>
      </c>
      <c r="J182" s="13">
        <f t="shared" si="22"/>
        <v>478507304.51521641</v>
      </c>
      <c r="K182" s="13">
        <f t="shared" si="23"/>
        <v>478507111.08051777</v>
      </c>
      <c r="L182" s="13">
        <f t="shared" si="17"/>
        <v>577.24569067493098</v>
      </c>
      <c r="M182" s="13">
        <f t="shared" si="18"/>
        <v>478507114.26972049</v>
      </c>
      <c r="N182" s="13">
        <f t="shared" si="19"/>
        <v>478507304.51521641</v>
      </c>
    </row>
    <row r="183" spans="6:14" x14ac:dyDescent="0.2">
      <c r="F183" s="13">
        <f t="shared" si="20"/>
        <v>478507111.10250485</v>
      </c>
      <c r="G183">
        <v>182</v>
      </c>
      <c r="H183" s="13">
        <f t="shared" si="21"/>
        <v>1267.2507099161796</v>
      </c>
      <c r="I183" s="13">
        <f t="shared" si="16"/>
        <v>478507118.06542087</v>
      </c>
      <c r="J183" s="13">
        <f t="shared" si="22"/>
        <v>478507304.51521641</v>
      </c>
      <c r="K183" s="13">
        <f t="shared" si="23"/>
        <v>478507111.08051777</v>
      </c>
      <c r="L183" s="13">
        <f t="shared" si="17"/>
        <v>577.24569067493098</v>
      </c>
      <c r="M183" s="13">
        <f t="shared" si="18"/>
        <v>478507114.25219738</v>
      </c>
      <c r="N183" s="13">
        <f t="shared" si="19"/>
        <v>478507304.51521641</v>
      </c>
    </row>
    <row r="184" spans="6:14" x14ac:dyDescent="0.2">
      <c r="F184" s="13">
        <f t="shared" si="20"/>
        <v>478507111.10250485</v>
      </c>
      <c r="G184">
        <v>183</v>
      </c>
      <c r="H184" s="13">
        <f t="shared" si="21"/>
        <v>1267.2507099161796</v>
      </c>
      <c r="I184" s="13">
        <f t="shared" si="16"/>
        <v>478507118.02737212</v>
      </c>
      <c r="J184" s="13">
        <f t="shared" si="22"/>
        <v>478507304.51521641</v>
      </c>
      <c r="K184" s="13">
        <f t="shared" si="23"/>
        <v>478507111.08051777</v>
      </c>
      <c r="L184" s="13">
        <f t="shared" si="17"/>
        <v>577.24569067493098</v>
      </c>
      <c r="M184" s="13">
        <f t="shared" si="18"/>
        <v>478507114.23486578</v>
      </c>
      <c r="N184" s="13">
        <f t="shared" si="19"/>
        <v>478507304.51521641</v>
      </c>
    </row>
    <row r="185" spans="6:14" x14ac:dyDescent="0.2">
      <c r="F185" s="13">
        <f t="shared" si="20"/>
        <v>478507111.10250485</v>
      </c>
      <c r="G185">
        <v>184</v>
      </c>
      <c r="H185" s="13">
        <f t="shared" si="21"/>
        <v>1267.2507099161796</v>
      </c>
      <c r="I185" s="13">
        <f t="shared" si="16"/>
        <v>478507117.98973697</v>
      </c>
      <c r="J185" s="13">
        <f t="shared" si="22"/>
        <v>478507304.51521641</v>
      </c>
      <c r="K185" s="13">
        <f t="shared" si="23"/>
        <v>478507111.08051777</v>
      </c>
      <c r="L185" s="13">
        <f t="shared" si="17"/>
        <v>577.24569067493098</v>
      </c>
      <c r="M185" s="13">
        <f t="shared" si="18"/>
        <v>478507114.21772259</v>
      </c>
      <c r="N185" s="13">
        <f t="shared" si="19"/>
        <v>478507304.51521641</v>
      </c>
    </row>
    <row r="186" spans="6:14" x14ac:dyDescent="0.2">
      <c r="F186" s="13">
        <f t="shared" si="20"/>
        <v>478507111.10250485</v>
      </c>
      <c r="G186">
        <v>185</v>
      </c>
      <c r="H186" s="13">
        <f t="shared" si="21"/>
        <v>1267.2507099161796</v>
      </c>
      <c r="I186" s="13">
        <f t="shared" si="16"/>
        <v>478507117.95250869</v>
      </c>
      <c r="J186" s="13">
        <f t="shared" si="22"/>
        <v>478507304.51521641</v>
      </c>
      <c r="K186" s="13">
        <f t="shared" si="23"/>
        <v>478507111.08051777</v>
      </c>
      <c r="L186" s="13">
        <f t="shared" si="17"/>
        <v>577.24569067493098</v>
      </c>
      <c r="M186" s="13">
        <f t="shared" si="18"/>
        <v>478507114.20076478</v>
      </c>
      <c r="N186" s="13">
        <f t="shared" si="19"/>
        <v>478507304.51521641</v>
      </c>
    </row>
    <row r="187" spans="6:14" x14ac:dyDescent="0.2">
      <c r="F187" s="13">
        <f t="shared" si="20"/>
        <v>478507111.10250485</v>
      </c>
      <c r="G187">
        <v>186</v>
      </c>
      <c r="H187" s="13">
        <f t="shared" si="21"/>
        <v>1267.2507099161796</v>
      </c>
      <c r="I187" s="13">
        <f t="shared" si="16"/>
        <v>478507117.91568071</v>
      </c>
      <c r="J187" s="13">
        <f t="shared" si="22"/>
        <v>478507304.51521641</v>
      </c>
      <c r="K187" s="13">
        <f t="shared" si="23"/>
        <v>478507111.08051777</v>
      </c>
      <c r="L187" s="13">
        <f t="shared" si="17"/>
        <v>577.24569067493098</v>
      </c>
      <c r="M187" s="13">
        <f t="shared" si="18"/>
        <v>478507114.18398923</v>
      </c>
      <c r="N187" s="13">
        <f t="shared" si="19"/>
        <v>478507304.51521641</v>
      </c>
    </row>
    <row r="188" spans="6:14" x14ac:dyDescent="0.2">
      <c r="F188" s="13">
        <f t="shared" si="20"/>
        <v>478507111.10250485</v>
      </c>
      <c r="G188">
        <v>187</v>
      </c>
      <c r="H188" s="13">
        <f t="shared" si="21"/>
        <v>1267.2507099161796</v>
      </c>
      <c r="I188" s="13">
        <f t="shared" si="16"/>
        <v>478507117.87924659</v>
      </c>
      <c r="J188" s="13">
        <f t="shared" si="22"/>
        <v>478507304.51521641</v>
      </c>
      <c r="K188" s="13">
        <f t="shared" si="23"/>
        <v>478507111.08051777</v>
      </c>
      <c r="L188" s="13">
        <f t="shared" si="17"/>
        <v>577.24569067493098</v>
      </c>
      <c r="M188" s="13">
        <f t="shared" si="18"/>
        <v>478507114.16739315</v>
      </c>
      <c r="N188" s="13">
        <f t="shared" si="19"/>
        <v>478507304.51521641</v>
      </c>
    </row>
    <row r="189" spans="6:14" x14ac:dyDescent="0.2">
      <c r="F189" s="13">
        <f t="shared" si="20"/>
        <v>478507111.10250485</v>
      </c>
      <c r="G189">
        <v>188</v>
      </c>
      <c r="H189" s="13">
        <f t="shared" si="21"/>
        <v>1267.2507099161796</v>
      </c>
      <c r="I189" s="13">
        <f t="shared" si="16"/>
        <v>478507117.84320009</v>
      </c>
      <c r="J189" s="13">
        <f t="shared" si="22"/>
        <v>478507304.51521641</v>
      </c>
      <c r="K189" s="13">
        <f t="shared" si="23"/>
        <v>478507111.08051777</v>
      </c>
      <c r="L189" s="13">
        <f t="shared" si="17"/>
        <v>577.24569067493098</v>
      </c>
      <c r="M189" s="13">
        <f t="shared" si="18"/>
        <v>478507114.15097356</v>
      </c>
      <c r="N189" s="13">
        <f t="shared" si="19"/>
        <v>478507304.51521641</v>
      </c>
    </row>
    <row r="190" spans="6:14" x14ac:dyDescent="0.2">
      <c r="F190" s="13">
        <f t="shared" si="20"/>
        <v>478507111.10250485</v>
      </c>
      <c r="G190">
        <v>189</v>
      </c>
      <c r="H190" s="13">
        <f t="shared" si="21"/>
        <v>1267.2507099161796</v>
      </c>
      <c r="I190" s="13">
        <f t="shared" si="16"/>
        <v>478507117.80753505</v>
      </c>
      <c r="J190" s="13">
        <f t="shared" si="22"/>
        <v>478507304.51521641</v>
      </c>
      <c r="K190" s="13">
        <f t="shared" si="23"/>
        <v>478507111.08051777</v>
      </c>
      <c r="L190" s="13">
        <f t="shared" si="17"/>
        <v>577.24569067493098</v>
      </c>
      <c r="M190" s="13">
        <f t="shared" si="18"/>
        <v>478507114.13472778</v>
      </c>
      <c r="N190" s="13">
        <f t="shared" si="19"/>
        <v>478507304.51521641</v>
      </c>
    </row>
    <row r="191" spans="6:14" x14ac:dyDescent="0.2">
      <c r="F191" s="13">
        <f t="shared" si="20"/>
        <v>478507111.10250485</v>
      </c>
      <c r="G191">
        <v>190</v>
      </c>
      <c r="H191" s="13">
        <f t="shared" si="21"/>
        <v>1267.2507099161796</v>
      </c>
      <c r="I191" s="13">
        <f t="shared" si="16"/>
        <v>478507117.77224541</v>
      </c>
      <c r="J191" s="13">
        <f t="shared" si="22"/>
        <v>478507304.51521641</v>
      </c>
      <c r="K191" s="13">
        <f t="shared" si="23"/>
        <v>478507111.08051777</v>
      </c>
      <c r="L191" s="13">
        <f t="shared" si="17"/>
        <v>577.24569067493098</v>
      </c>
      <c r="M191" s="13">
        <f t="shared" si="18"/>
        <v>478507114.118653</v>
      </c>
      <c r="N191" s="13">
        <f t="shared" si="19"/>
        <v>478507304.51521641</v>
      </c>
    </row>
    <row r="192" spans="6:14" x14ac:dyDescent="0.2">
      <c r="F192" s="13">
        <f t="shared" si="20"/>
        <v>478507111.10250485</v>
      </c>
      <c r="G192">
        <v>191</v>
      </c>
      <c r="H192" s="13">
        <f t="shared" si="21"/>
        <v>1267.2507099161796</v>
      </c>
      <c r="I192" s="13">
        <f t="shared" si="16"/>
        <v>478507117.73732531</v>
      </c>
      <c r="J192" s="13">
        <f t="shared" si="22"/>
        <v>478507304.51521641</v>
      </c>
      <c r="K192" s="13">
        <f t="shared" si="23"/>
        <v>478507111.08051777</v>
      </c>
      <c r="L192" s="13">
        <f t="shared" si="17"/>
        <v>577.24569067493098</v>
      </c>
      <c r="M192" s="13">
        <f t="shared" si="18"/>
        <v>478507114.10274649</v>
      </c>
      <c r="N192" s="13">
        <f t="shared" si="19"/>
        <v>478507304.51521641</v>
      </c>
    </row>
    <row r="193" spans="6:14" x14ac:dyDescent="0.2">
      <c r="F193" s="13">
        <f t="shared" si="20"/>
        <v>478507111.10250485</v>
      </c>
      <c r="G193">
        <v>192</v>
      </c>
      <c r="H193" s="13">
        <f t="shared" si="21"/>
        <v>1267.2507099161796</v>
      </c>
      <c r="I193" s="13">
        <f t="shared" si="16"/>
        <v>478507117.70276898</v>
      </c>
      <c r="J193" s="13">
        <f t="shared" si="22"/>
        <v>478507304.51521641</v>
      </c>
      <c r="K193" s="13">
        <f t="shared" si="23"/>
        <v>478507111.08051777</v>
      </c>
      <c r="L193" s="13">
        <f t="shared" si="17"/>
        <v>577.24569067493098</v>
      </c>
      <c r="M193" s="13">
        <f t="shared" si="18"/>
        <v>478507114.08700573</v>
      </c>
      <c r="N193" s="13">
        <f t="shared" si="19"/>
        <v>478507304.51521641</v>
      </c>
    </row>
    <row r="194" spans="6:14" x14ac:dyDescent="0.2">
      <c r="F194" s="13">
        <f t="shared" si="20"/>
        <v>478507111.10250485</v>
      </c>
      <c r="G194">
        <v>193</v>
      </c>
      <c r="H194" s="13">
        <f t="shared" si="21"/>
        <v>1267.2507099161796</v>
      </c>
      <c r="I194" s="13">
        <f t="shared" ref="I194:I257" si="24">H194/G194+F194</f>
        <v>478507117.6685707</v>
      </c>
      <c r="J194" s="13">
        <f t="shared" si="22"/>
        <v>478507304.51521641</v>
      </c>
      <c r="K194" s="13">
        <f t="shared" si="23"/>
        <v>478507111.08051777</v>
      </c>
      <c r="L194" s="13">
        <f t="shared" ref="L194:L257" si="25">$C$9+$C$10</f>
        <v>577.24569067493098</v>
      </c>
      <c r="M194" s="13">
        <f t="shared" ref="M194:M257" si="26">L194/G194+K194</f>
        <v>478507114.07142806</v>
      </c>
      <c r="N194" s="13">
        <f t="shared" ref="N194:N257" si="27">$C$16+$C$15+$C$12+$C$11</f>
        <v>478507304.51521641</v>
      </c>
    </row>
    <row r="195" spans="6:14" x14ac:dyDescent="0.2">
      <c r="F195" s="13">
        <f t="shared" ref="F195:F258" si="28">SUM($B$11:$B$15)</f>
        <v>478507111.10250485</v>
      </c>
      <c r="G195">
        <v>194</v>
      </c>
      <c r="H195" s="13">
        <f t="shared" ref="H195:H258" si="29">$B$9+$B$10</f>
        <v>1267.2507099161796</v>
      </c>
      <c r="I195" s="13">
        <f t="shared" si="24"/>
        <v>478507117.63472497</v>
      </c>
      <c r="J195" s="13">
        <f t="shared" ref="J195:J258" si="30">$B$16+$B$15+$B$12+$B$11</f>
        <v>478507304.51521641</v>
      </c>
      <c r="K195" s="13">
        <f t="shared" si="23"/>
        <v>478507111.08051777</v>
      </c>
      <c r="L195" s="13">
        <f t="shared" si="25"/>
        <v>577.24569067493098</v>
      </c>
      <c r="M195" s="13">
        <f t="shared" si="26"/>
        <v>478507114.05601102</v>
      </c>
      <c r="N195" s="13">
        <f t="shared" si="27"/>
        <v>478507304.51521641</v>
      </c>
    </row>
    <row r="196" spans="6:14" x14ac:dyDescent="0.2">
      <c r="F196" s="13">
        <f t="shared" si="28"/>
        <v>478507111.10250485</v>
      </c>
      <c r="G196">
        <v>195</v>
      </c>
      <c r="H196" s="13">
        <f t="shared" si="29"/>
        <v>1267.2507099161796</v>
      </c>
      <c r="I196" s="13">
        <f t="shared" si="24"/>
        <v>478507117.60122645</v>
      </c>
      <c r="J196" s="13">
        <f t="shared" si="30"/>
        <v>478507304.51521641</v>
      </c>
      <c r="K196" s="13">
        <f t="shared" ref="K196:K259" si="31">SUM($C$11:$C$12,$C$14:$C$15)</f>
        <v>478507111.08051777</v>
      </c>
      <c r="L196" s="13">
        <f t="shared" si="25"/>
        <v>577.24569067493098</v>
      </c>
      <c r="M196" s="13">
        <f t="shared" si="26"/>
        <v>478507114.04075205</v>
      </c>
      <c r="N196" s="13">
        <f t="shared" si="27"/>
        <v>478507304.51521641</v>
      </c>
    </row>
    <row r="197" spans="6:14" x14ac:dyDescent="0.2">
      <c r="F197" s="13">
        <f t="shared" si="28"/>
        <v>478507111.10250485</v>
      </c>
      <c r="G197">
        <v>196</v>
      </c>
      <c r="H197" s="13">
        <f t="shared" si="29"/>
        <v>1267.2507099161796</v>
      </c>
      <c r="I197" s="13">
        <f t="shared" si="24"/>
        <v>478507117.5680697</v>
      </c>
      <c r="J197" s="13">
        <f t="shared" si="30"/>
        <v>478507304.51521641</v>
      </c>
      <c r="K197" s="13">
        <f t="shared" si="31"/>
        <v>478507111.08051777</v>
      </c>
      <c r="L197" s="13">
        <f t="shared" si="25"/>
        <v>577.24569067493098</v>
      </c>
      <c r="M197" s="13">
        <f t="shared" si="26"/>
        <v>478507114.02564883</v>
      </c>
      <c r="N197" s="13">
        <f t="shared" si="27"/>
        <v>478507304.51521641</v>
      </c>
    </row>
    <row r="198" spans="6:14" x14ac:dyDescent="0.2">
      <c r="F198" s="13">
        <f t="shared" si="28"/>
        <v>478507111.10250485</v>
      </c>
      <c r="G198">
        <v>197</v>
      </c>
      <c r="H198" s="13">
        <f t="shared" si="29"/>
        <v>1267.2507099161796</v>
      </c>
      <c r="I198" s="13">
        <f t="shared" si="24"/>
        <v>478507117.53524959</v>
      </c>
      <c r="J198" s="13">
        <f t="shared" si="30"/>
        <v>478507304.51521641</v>
      </c>
      <c r="K198" s="13">
        <f t="shared" si="31"/>
        <v>478507111.08051777</v>
      </c>
      <c r="L198" s="13">
        <f t="shared" si="25"/>
        <v>577.24569067493098</v>
      </c>
      <c r="M198" s="13">
        <f t="shared" si="26"/>
        <v>478507114.01069891</v>
      </c>
      <c r="N198" s="13">
        <f t="shared" si="27"/>
        <v>478507304.51521641</v>
      </c>
    </row>
    <row r="199" spans="6:14" x14ac:dyDescent="0.2">
      <c r="F199" s="13">
        <f t="shared" si="28"/>
        <v>478507111.10250485</v>
      </c>
      <c r="G199">
        <v>198</v>
      </c>
      <c r="H199" s="13">
        <f t="shared" si="29"/>
        <v>1267.2507099161796</v>
      </c>
      <c r="I199" s="13">
        <f t="shared" si="24"/>
        <v>478507117.50276095</v>
      </c>
      <c r="J199" s="13">
        <f t="shared" si="30"/>
        <v>478507304.51521641</v>
      </c>
      <c r="K199" s="13">
        <f t="shared" si="31"/>
        <v>478507111.08051777</v>
      </c>
      <c r="L199" s="13">
        <f t="shared" si="25"/>
        <v>577.24569067493098</v>
      </c>
      <c r="M199" s="13">
        <f t="shared" si="26"/>
        <v>478507113.99590003</v>
      </c>
      <c r="N199" s="13">
        <f t="shared" si="27"/>
        <v>478507304.51521641</v>
      </c>
    </row>
    <row r="200" spans="6:14" x14ac:dyDescent="0.2">
      <c r="F200" s="13">
        <f t="shared" si="28"/>
        <v>478507111.10250485</v>
      </c>
      <c r="G200">
        <v>199</v>
      </c>
      <c r="H200" s="13">
        <f t="shared" si="29"/>
        <v>1267.2507099161796</v>
      </c>
      <c r="I200" s="13">
        <f t="shared" si="24"/>
        <v>478507117.47059888</v>
      </c>
      <c r="J200" s="13">
        <f t="shared" si="30"/>
        <v>478507304.51521641</v>
      </c>
      <c r="K200" s="13">
        <f t="shared" si="31"/>
        <v>478507111.08051777</v>
      </c>
      <c r="L200" s="13">
        <f t="shared" si="25"/>
        <v>577.24569067493098</v>
      </c>
      <c r="M200" s="13">
        <f t="shared" si="26"/>
        <v>478507113.98124987</v>
      </c>
      <c r="N200" s="13">
        <f t="shared" si="27"/>
        <v>478507304.51521641</v>
      </c>
    </row>
    <row r="201" spans="6:14" x14ac:dyDescent="0.2">
      <c r="F201" s="13">
        <f t="shared" si="28"/>
        <v>478507111.10250485</v>
      </c>
      <c r="G201">
        <v>200</v>
      </c>
      <c r="H201" s="13">
        <f t="shared" si="29"/>
        <v>1267.2507099161796</v>
      </c>
      <c r="I201" s="13">
        <f t="shared" si="24"/>
        <v>478507117.43875837</v>
      </c>
      <c r="J201" s="13">
        <f t="shared" si="30"/>
        <v>478507304.51521641</v>
      </c>
      <c r="K201" s="13">
        <f t="shared" si="31"/>
        <v>478507111.08051777</v>
      </c>
      <c r="L201" s="13">
        <f t="shared" si="25"/>
        <v>577.24569067493098</v>
      </c>
      <c r="M201" s="13">
        <f t="shared" si="26"/>
        <v>478507113.96674621</v>
      </c>
      <c r="N201" s="13">
        <f t="shared" si="27"/>
        <v>478507304.51521641</v>
      </c>
    </row>
    <row r="202" spans="6:14" x14ac:dyDescent="0.2">
      <c r="F202" s="13">
        <f t="shared" si="28"/>
        <v>478507111.10250485</v>
      </c>
      <c r="G202">
        <v>201</v>
      </c>
      <c r="H202" s="13">
        <f t="shared" si="29"/>
        <v>1267.2507099161796</v>
      </c>
      <c r="I202" s="13">
        <f t="shared" si="24"/>
        <v>478507117.40723473</v>
      </c>
      <c r="J202" s="13">
        <f t="shared" si="30"/>
        <v>478507304.51521641</v>
      </c>
      <c r="K202" s="13">
        <f t="shared" si="31"/>
        <v>478507111.08051777</v>
      </c>
      <c r="L202" s="13">
        <f t="shared" si="25"/>
        <v>577.24569067493098</v>
      </c>
      <c r="M202" s="13">
        <f t="shared" si="26"/>
        <v>478507113.95238686</v>
      </c>
      <c r="N202" s="13">
        <f t="shared" si="27"/>
        <v>478507304.51521641</v>
      </c>
    </row>
    <row r="203" spans="6:14" x14ac:dyDescent="0.2">
      <c r="F203" s="13">
        <f t="shared" si="28"/>
        <v>478507111.10250485</v>
      </c>
      <c r="G203">
        <v>202</v>
      </c>
      <c r="H203" s="13">
        <f t="shared" si="29"/>
        <v>1267.2507099161796</v>
      </c>
      <c r="I203" s="13">
        <f t="shared" si="24"/>
        <v>478507117.37602323</v>
      </c>
      <c r="J203" s="13">
        <f t="shared" si="30"/>
        <v>478507304.51521641</v>
      </c>
      <c r="K203" s="13">
        <f t="shared" si="31"/>
        <v>478507111.08051777</v>
      </c>
      <c r="L203" s="13">
        <f t="shared" si="25"/>
        <v>577.24569067493098</v>
      </c>
      <c r="M203" s="13">
        <f t="shared" si="26"/>
        <v>478507113.93816972</v>
      </c>
      <c r="N203" s="13">
        <f t="shared" si="27"/>
        <v>478507304.51521641</v>
      </c>
    </row>
    <row r="204" spans="6:14" x14ac:dyDescent="0.2">
      <c r="F204" s="13">
        <f t="shared" si="28"/>
        <v>478507111.10250485</v>
      </c>
      <c r="G204">
        <v>203</v>
      </c>
      <c r="H204" s="13">
        <f t="shared" si="29"/>
        <v>1267.2507099161796</v>
      </c>
      <c r="I204" s="13">
        <f t="shared" si="24"/>
        <v>478507117.34511918</v>
      </c>
      <c r="J204" s="13">
        <f t="shared" si="30"/>
        <v>478507304.51521641</v>
      </c>
      <c r="K204" s="13">
        <f t="shared" si="31"/>
        <v>478507111.08051777</v>
      </c>
      <c r="L204" s="13">
        <f t="shared" si="25"/>
        <v>577.24569067493098</v>
      </c>
      <c r="M204" s="13">
        <f t="shared" si="26"/>
        <v>478507113.92409259</v>
      </c>
      <c r="N204" s="13">
        <f t="shared" si="27"/>
        <v>478507304.51521641</v>
      </c>
    </row>
    <row r="205" spans="6:14" x14ac:dyDescent="0.2">
      <c r="F205" s="13">
        <f t="shared" si="28"/>
        <v>478507111.10250485</v>
      </c>
      <c r="G205">
        <v>204</v>
      </c>
      <c r="H205" s="13">
        <f t="shared" si="29"/>
        <v>1267.2507099161796</v>
      </c>
      <c r="I205" s="13">
        <f t="shared" si="24"/>
        <v>478507117.31451815</v>
      </c>
      <c r="J205" s="13">
        <f t="shared" si="30"/>
        <v>478507304.51521641</v>
      </c>
      <c r="K205" s="13">
        <f t="shared" si="31"/>
        <v>478507111.08051777</v>
      </c>
      <c r="L205" s="13">
        <f t="shared" si="25"/>
        <v>577.24569067493098</v>
      </c>
      <c r="M205" s="13">
        <f t="shared" si="26"/>
        <v>478507113.91015351</v>
      </c>
      <c r="N205" s="13">
        <f t="shared" si="27"/>
        <v>478507304.51521641</v>
      </c>
    </row>
    <row r="206" spans="6:14" x14ac:dyDescent="0.2">
      <c r="F206" s="13">
        <f t="shared" si="28"/>
        <v>478507111.10250485</v>
      </c>
      <c r="G206">
        <v>205</v>
      </c>
      <c r="H206" s="13">
        <f t="shared" si="29"/>
        <v>1267.2507099161796</v>
      </c>
      <c r="I206" s="13">
        <f t="shared" si="24"/>
        <v>478507117.28421563</v>
      </c>
      <c r="J206" s="13">
        <f t="shared" si="30"/>
        <v>478507304.51521641</v>
      </c>
      <c r="K206" s="13">
        <f t="shared" si="31"/>
        <v>478507111.08051777</v>
      </c>
      <c r="L206" s="13">
        <f t="shared" si="25"/>
        <v>577.24569067493098</v>
      </c>
      <c r="M206" s="13">
        <f t="shared" si="26"/>
        <v>478507113.89635038</v>
      </c>
      <c r="N206" s="13">
        <f t="shared" si="27"/>
        <v>478507304.51521641</v>
      </c>
    </row>
    <row r="207" spans="6:14" x14ac:dyDescent="0.2">
      <c r="F207" s="13">
        <f t="shared" si="28"/>
        <v>478507111.10250485</v>
      </c>
      <c r="G207">
        <v>206</v>
      </c>
      <c r="H207" s="13">
        <f t="shared" si="29"/>
        <v>1267.2507099161796</v>
      </c>
      <c r="I207" s="13">
        <f t="shared" si="24"/>
        <v>478507117.25420731</v>
      </c>
      <c r="J207" s="13">
        <f t="shared" si="30"/>
        <v>478507304.51521641</v>
      </c>
      <c r="K207" s="13">
        <f t="shared" si="31"/>
        <v>478507111.08051777</v>
      </c>
      <c r="L207" s="13">
        <f t="shared" si="25"/>
        <v>577.24569067493098</v>
      </c>
      <c r="M207" s="13">
        <f t="shared" si="26"/>
        <v>478507113.88268131</v>
      </c>
      <c r="N207" s="13">
        <f t="shared" si="27"/>
        <v>478507304.51521641</v>
      </c>
    </row>
    <row r="208" spans="6:14" x14ac:dyDescent="0.2">
      <c r="F208" s="13">
        <f t="shared" si="28"/>
        <v>478507111.10250485</v>
      </c>
      <c r="G208">
        <v>207</v>
      </c>
      <c r="H208" s="13">
        <f t="shared" si="29"/>
        <v>1267.2507099161796</v>
      </c>
      <c r="I208" s="13">
        <f t="shared" si="24"/>
        <v>478507117.22448897</v>
      </c>
      <c r="J208" s="13">
        <f t="shared" si="30"/>
        <v>478507304.51521641</v>
      </c>
      <c r="K208" s="13">
        <f t="shared" si="31"/>
        <v>478507111.08051777</v>
      </c>
      <c r="L208" s="13">
        <f t="shared" si="25"/>
        <v>577.24569067493098</v>
      </c>
      <c r="M208" s="13">
        <f t="shared" si="26"/>
        <v>478507113.86914432</v>
      </c>
      <c r="N208" s="13">
        <f t="shared" si="27"/>
        <v>478507304.51521641</v>
      </c>
    </row>
    <row r="209" spans="6:14" x14ac:dyDescent="0.2">
      <c r="F209" s="13">
        <f t="shared" si="28"/>
        <v>478507111.10250485</v>
      </c>
      <c r="G209">
        <v>208</v>
      </c>
      <c r="H209" s="13">
        <f t="shared" si="29"/>
        <v>1267.2507099161796</v>
      </c>
      <c r="I209" s="13">
        <f t="shared" si="24"/>
        <v>478507117.19505632</v>
      </c>
      <c r="J209" s="13">
        <f t="shared" si="30"/>
        <v>478507304.51521641</v>
      </c>
      <c r="K209" s="13">
        <f t="shared" si="31"/>
        <v>478507111.08051777</v>
      </c>
      <c r="L209" s="13">
        <f t="shared" si="25"/>
        <v>577.24569067493098</v>
      </c>
      <c r="M209" s="13">
        <f t="shared" si="26"/>
        <v>478507113.85573745</v>
      </c>
      <c r="N209" s="13">
        <f t="shared" si="27"/>
        <v>478507304.51521641</v>
      </c>
    </row>
    <row r="210" spans="6:14" x14ac:dyDescent="0.2">
      <c r="F210" s="13">
        <f t="shared" si="28"/>
        <v>478507111.10250485</v>
      </c>
      <c r="G210">
        <v>209</v>
      </c>
      <c r="H210" s="13">
        <f t="shared" si="29"/>
        <v>1267.2507099161796</v>
      </c>
      <c r="I210" s="13">
        <f t="shared" si="24"/>
        <v>478507117.16590536</v>
      </c>
      <c r="J210" s="13">
        <f t="shared" si="30"/>
        <v>478507304.51521641</v>
      </c>
      <c r="K210" s="13">
        <f t="shared" si="31"/>
        <v>478507111.08051777</v>
      </c>
      <c r="L210" s="13">
        <f t="shared" si="25"/>
        <v>577.24569067493098</v>
      </c>
      <c r="M210" s="13">
        <f t="shared" si="26"/>
        <v>478507113.84245884</v>
      </c>
      <c r="N210" s="13">
        <f t="shared" si="27"/>
        <v>478507304.51521641</v>
      </c>
    </row>
    <row r="211" spans="6:14" x14ac:dyDescent="0.2">
      <c r="F211" s="13">
        <f t="shared" si="28"/>
        <v>478507111.10250485</v>
      </c>
      <c r="G211">
        <v>210</v>
      </c>
      <c r="H211" s="13">
        <f t="shared" si="29"/>
        <v>1267.2507099161796</v>
      </c>
      <c r="I211" s="13">
        <f t="shared" si="24"/>
        <v>478507117.13703203</v>
      </c>
      <c r="J211" s="13">
        <f t="shared" si="30"/>
        <v>478507304.51521641</v>
      </c>
      <c r="K211" s="13">
        <f t="shared" si="31"/>
        <v>478507111.08051777</v>
      </c>
      <c r="L211" s="13">
        <f t="shared" si="25"/>
        <v>577.24569067493098</v>
      </c>
      <c r="M211" s="13">
        <f t="shared" si="26"/>
        <v>478507113.82930678</v>
      </c>
      <c r="N211" s="13">
        <f t="shared" si="27"/>
        <v>478507304.51521641</v>
      </c>
    </row>
    <row r="212" spans="6:14" x14ac:dyDescent="0.2">
      <c r="F212" s="13">
        <f t="shared" si="28"/>
        <v>478507111.10250485</v>
      </c>
      <c r="G212">
        <v>211</v>
      </c>
      <c r="H212" s="13">
        <f t="shared" si="29"/>
        <v>1267.2507099161796</v>
      </c>
      <c r="I212" s="13">
        <f t="shared" si="24"/>
        <v>478507117.10843241</v>
      </c>
      <c r="J212" s="13">
        <f t="shared" si="30"/>
        <v>478507304.51521641</v>
      </c>
      <c r="K212" s="13">
        <f t="shared" si="31"/>
        <v>478507111.08051777</v>
      </c>
      <c r="L212" s="13">
        <f t="shared" si="25"/>
        <v>577.24569067493098</v>
      </c>
      <c r="M212" s="13">
        <f t="shared" si="26"/>
        <v>478507113.81627935</v>
      </c>
      <c r="N212" s="13">
        <f t="shared" si="27"/>
        <v>478507304.51521641</v>
      </c>
    </row>
    <row r="213" spans="6:14" x14ac:dyDescent="0.2">
      <c r="F213" s="13">
        <f t="shared" si="28"/>
        <v>478507111.10250485</v>
      </c>
      <c r="G213">
        <v>212</v>
      </c>
      <c r="H213" s="13">
        <f t="shared" si="29"/>
        <v>1267.2507099161796</v>
      </c>
      <c r="I213" s="13">
        <f t="shared" si="24"/>
        <v>478507117.08010256</v>
      </c>
      <c r="J213" s="13">
        <f t="shared" si="30"/>
        <v>478507304.51521641</v>
      </c>
      <c r="K213" s="13">
        <f t="shared" si="31"/>
        <v>478507111.08051777</v>
      </c>
      <c r="L213" s="13">
        <f t="shared" si="25"/>
        <v>577.24569067493098</v>
      </c>
      <c r="M213" s="13">
        <f t="shared" si="26"/>
        <v>478507113.80337483</v>
      </c>
      <c r="N213" s="13">
        <f t="shared" si="27"/>
        <v>478507304.51521641</v>
      </c>
    </row>
    <row r="214" spans="6:14" x14ac:dyDescent="0.2">
      <c r="F214" s="13">
        <f t="shared" si="28"/>
        <v>478507111.10250485</v>
      </c>
      <c r="G214">
        <v>213</v>
      </c>
      <c r="H214" s="13">
        <f t="shared" si="29"/>
        <v>1267.2507099161796</v>
      </c>
      <c r="I214" s="13">
        <f t="shared" si="24"/>
        <v>478507117.05203867</v>
      </c>
      <c r="J214" s="13">
        <f t="shared" si="30"/>
        <v>478507304.51521641</v>
      </c>
      <c r="K214" s="13">
        <f t="shared" si="31"/>
        <v>478507111.08051777</v>
      </c>
      <c r="L214" s="13">
        <f t="shared" si="25"/>
        <v>577.24569067493098</v>
      </c>
      <c r="M214" s="13">
        <f t="shared" si="26"/>
        <v>478507113.79059142</v>
      </c>
      <c r="N214" s="13">
        <f t="shared" si="27"/>
        <v>478507304.51521641</v>
      </c>
    </row>
    <row r="215" spans="6:14" x14ac:dyDescent="0.2">
      <c r="F215" s="13">
        <f t="shared" si="28"/>
        <v>478507111.10250485</v>
      </c>
      <c r="G215">
        <v>214</v>
      </c>
      <c r="H215" s="13">
        <f t="shared" si="29"/>
        <v>1267.2507099161796</v>
      </c>
      <c r="I215" s="13">
        <f t="shared" si="24"/>
        <v>478507117.02423716</v>
      </c>
      <c r="J215" s="13">
        <f t="shared" si="30"/>
        <v>478507304.51521641</v>
      </c>
      <c r="K215" s="13">
        <f t="shared" si="31"/>
        <v>478507111.08051777</v>
      </c>
      <c r="L215" s="13">
        <f t="shared" si="25"/>
        <v>577.24569067493098</v>
      </c>
      <c r="M215" s="13">
        <f t="shared" si="26"/>
        <v>478507113.77792752</v>
      </c>
      <c r="N215" s="13">
        <f t="shared" si="27"/>
        <v>478507304.51521641</v>
      </c>
    </row>
    <row r="216" spans="6:14" x14ac:dyDescent="0.2">
      <c r="F216" s="13">
        <f t="shared" si="28"/>
        <v>478507111.10250485</v>
      </c>
      <c r="G216">
        <v>215</v>
      </c>
      <c r="H216" s="13">
        <f t="shared" si="29"/>
        <v>1267.2507099161796</v>
      </c>
      <c r="I216" s="13">
        <f t="shared" si="24"/>
        <v>478507116.99669421</v>
      </c>
      <c r="J216" s="13">
        <f t="shared" si="30"/>
        <v>478507304.51521641</v>
      </c>
      <c r="K216" s="13">
        <f t="shared" si="31"/>
        <v>478507111.08051777</v>
      </c>
      <c r="L216" s="13">
        <f t="shared" si="25"/>
        <v>577.24569067493098</v>
      </c>
      <c r="M216" s="13">
        <f t="shared" si="26"/>
        <v>478507113.76538146</v>
      </c>
      <c r="N216" s="13">
        <f t="shared" si="27"/>
        <v>478507304.51521641</v>
      </c>
    </row>
    <row r="217" spans="6:14" x14ac:dyDescent="0.2">
      <c r="F217" s="13">
        <f t="shared" si="28"/>
        <v>478507111.10250485</v>
      </c>
      <c r="G217">
        <v>216</v>
      </c>
      <c r="H217" s="13">
        <f t="shared" si="29"/>
        <v>1267.2507099161796</v>
      </c>
      <c r="I217" s="13">
        <f t="shared" si="24"/>
        <v>478507116.96940631</v>
      </c>
      <c r="J217" s="13">
        <f t="shared" si="30"/>
        <v>478507304.51521641</v>
      </c>
      <c r="K217" s="13">
        <f t="shared" si="31"/>
        <v>478507111.08051777</v>
      </c>
      <c r="L217" s="13">
        <f t="shared" si="25"/>
        <v>577.24569067493098</v>
      </c>
      <c r="M217" s="13">
        <f t="shared" si="26"/>
        <v>478507113.7529515</v>
      </c>
      <c r="N217" s="13">
        <f t="shared" si="27"/>
        <v>478507304.51521641</v>
      </c>
    </row>
    <row r="218" spans="6:14" x14ac:dyDescent="0.2">
      <c r="F218" s="13">
        <f t="shared" si="28"/>
        <v>478507111.10250485</v>
      </c>
      <c r="G218">
        <v>217</v>
      </c>
      <c r="H218" s="13">
        <f t="shared" si="29"/>
        <v>1267.2507099161796</v>
      </c>
      <c r="I218" s="13">
        <f t="shared" si="24"/>
        <v>478507116.94236988</v>
      </c>
      <c r="J218" s="13">
        <f t="shared" si="30"/>
        <v>478507304.51521641</v>
      </c>
      <c r="K218" s="13">
        <f t="shared" si="31"/>
        <v>478507111.08051777</v>
      </c>
      <c r="L218" s="13">
        <f t="shared" si="25"/>
        <v>577.24569067493098</v>
      </c>
      <c r="M218" s="13">
        <f t="shared" si="26"/>
        <v>478507113.74063617</v>
      </c>
      <c r="N218" s="13">
        <f t="shared" si="27"/>
        <v>478507304.51521641</v>
      </c>
    </row>
    <row r="219" spans="6:14" x14ac:dyDescent="0.2">
      <c r="F219" s="13">
        <f t="shared" si="28"/>
        <v>478507111.10250485</v>
      </c>
      <c r="G219">
        <v>218</v>
      </c>
      <c r="H219" s="13">
        <f t="shared" si="29"/>
        <v>1267.2507099161796</v>
      </c>
      <c r="I219" s="13">
        <f t="shared" si="24"/>
        <v>478507116.91558152</v>
      </c>
      <c r="J219" s="13">
        <f t="shared" si="30"/>
        <v>478507304.51521641</v>
      </c>
      <c r="K219" s="13">
        <f t="shared" si="31"/>
        <v>478507111.08051777</v>
      </c>
      <c r="L219" s="13">
        <f t="shared" si="25"/>
        <v>577.24569067493098</v>
      </c>
      <c r="M219" s="13">
        <f t="shared" si="26"/>
        <v>478507113.72843379</v>
      </c>
      <c r="N219" s="13">
        <f t="shared" si="27"/>
        <v>478507304.51521641</v>
      </c>
    </row>
    <row r="220" spans="6:14" x14ac:dyDescent="0.2">
      <c r="F220" s="13">
        <f t="shared" si="28"/>
        <v>478507111.10250485</v>
      </c>
      <c r="G220">
        <v>219</v>
      </c>
      <c r="H220" s="13">
        <f t="shared" si="29"/>
        <v>1267.2507099161796</v>
      </c>
      <c r="I220" s="13">
        <f t="shared" si="24"/>
        <v>478507116.88903779</v>
      </c>
      <c r="J220" s="13">
        <f t="shared" si="30"/>
        <v>478507304.51521641</v>
      </c>
      <c r="K220" s="13">
        <f t="shared" si="31"/>
        <v>478507111.08051777</v>
      </c>
      <c r="L220" s="13">
        <f t="shared" si="25"/>
        <v>577.24569067493098</v>
      </c>
      <c r="M220" s="13">
        <f t="shared" si="26"/>
        <v>478507113.71634287</v>
      </c>
      <c r="N220" s="13">
        <f t="shared" si="27"/>
        <v>478507304.51521641</v>
      </c>
    </row>
    <row r="221" spans="6:14" x14ac:dyDescent="0.2">
      <c r="F221" s="13">
        <f t="shared" si="28"/>
        <v>478507111.10250485</v>
      </c>
      <c r="G221">
        <v>220</v>
      </c>
      <c r="H221" s="13">
        <f t="shared" si="29"/>
        <v>1267.2507099161796</v>
      </c>
      <c r="I221" s="13">
        <f t="shared" si="24"/>
        <v>478507116.86273533</v>
      </c>
      <c r="J221" s="13">
        <f t="shared" si="30"/>
        <v>478507304.51521641</v>
      </c>
      <c r="K221" s="13">
        <f t="shared" si="31"/>
        <v>478507111.08051777</v>
      </c>
      <c r="L221" s="13">
        <f t="shared" si="25"/>
        <v>577.24569067493098</v>
      </c>
      <c r="M221" s="13">
        <f t="shared" si="26"/>
        <v>478507113.7043618</v>
      </c>
      <c r="N221" s="13">
        <f t="shared" si="27"/>
        <v>478507304.51521641</v>
      </c>
    </row>
    <row r="222" spans="6:14" x14ac:dyDescent="0.2">
      <c r="F222" s="13">
        <f t="shared" si="28"/>
        <v>478507111.10250485</v>
      </c>
      <c r="G222">
        <v>221</v>
      </c>
      <c r="H222" s="13">
        <f t="shared" si="29"/>
        <v>1267.2507099161796</v>
      </c>
      <c r="I222" s="13">
        <f t="shared" si="24"/>
        <v>478507116.83667094</v>
      </c>
      <c r="J222" s="13">
        <f t="shared" si="30"/>
        <v>478507304.51521641</v>
      </c>
      <c r="K222" s="13">
        <f t="shared" si="31"/>
        <v>478507111.08051777</v>
      </c>
      <c r="L222" s="13">
        <f t="shared" si="25"/>
        <v>577.24569067493098</v>
      </c>
      <c r="M222" s="13">
        <f t="shared" si="26"/>
        <v>478507113.69248921</v>
      </c>
      <c r="N222" s="13">
        <f t="shared" si="27"/>
        <v>478507304.51521641</v>
      </c>
    </row>
    <row r="223" spans="6:14" x14ac:dyDescent="0.2">
      <c r="F223" s="13">
        <f t="shared" si="28"/>
        <v>478507111.10250485</v>
      </c>
      <c r="G223">
        <v>222</v>
      </c>
      <c r="H223" s="13">
        <f t="shared" si="29"/>
        <v>1267.2507099161796</v>
      </c>
      <c r="I223" s="13">
        <f t="shared" si="24"/>
        <v>478507116.81084138</v>
      </c>
      <c r="J223" s="13">
        <f t="shared" si="30"/>
        <v>478507304.51521641</v>
      </c>
      <c r="K223" s="13">
        <f t="shared" si="31"/>
        <v>478507111.08051777</v>
      </c>
      <c r="L223" s="13">
        <f t="shared" si="25"/>
        <v>577.24569067493098</v>
      </c>
      <c r="M223" s="13">
        <f t="shared" si="26"/>
        <v>478507113.68072361</v>
      </c>
      <c r="N223" s="13">
        <f t="shared" si="27"/>
        <v>478507304.51521641</v>
      </c>
    </row>
    <row r="224" spans="6:14" x14ac:dyDescent="0.2">
      <c r="F224" s="13">
        <f t="shared" si="28"/>
        <v>478507111.10250485</v>
      </c>
      <c r="G224">
        <v>223</v>
      </c>
      <c r="H224" s="13">
        <f t="shared" si="29"/>
        <v>1267.2507099161796</v>
      </c>
      <c r="I224" s="13">
        <f t="shared" si="24"/>
        <v>478507116.78524345</v>
      </c>
      <c r="J224" s="13">
        <f t="shared" si="30"/>
        <v>478507304.51521641</v>
      </c>
      <c r="K224" s="13">
        <f t="shared" si="31"/>
        <v>478507111.08051777</v>
      </c>
      <c r="L224" s="13">
        <f t="shared" si="25"/>
        <v>577.24569067493098</v>
      </c>
      <c r="M224" s="13">
        <f t="shared" si="26"/>
        <v>478507113.66906345</v>
      </c>
      <c r="N224" s="13">
        <f t="shared" si="27"/>
        <v>478507304.51521641</v>
      </c>
    </row>
    <row r="225" spans="6:14" x14ac:dyDescent="0.2">
      <c r="F225" s="13">
        <f t="shared" si="28"/>
        <v>478507111.10250485</v>
      </c>
      <c r="G225">
        <v>224</v>
      </c>
      <c r="H225" s="13">
        <f t="shared" si="29"/>
        <v>1267.2507099161796</v>
      </c>
      <c r="I225" s="13">
        <f t="shared" si="24"/>
        <v>478507116.75987411</v>
      </c>
      <c r="J225" s="13">
        <f t="shared" si="30"/>
        <v>478507304.51521641</v>
      </c>
      <c r="K225" s="13">
        <f t="shared" si="31"/>
        <v>478507111.08051777</v>
      </c>
      <c r="L225" s="13">
        <f t="shared" si="25"/>
        <v>577.24569067493098</v>
      </c>
      <c r="M225" s="13">
        <f t="shared" si="26"/>
        <v>478507113.65750748</v>
      </c>
      <c r="N225" s="13">
        <f t="shared" si="27"/>
        <v>478507304.51521641</v>
      </c>
    </row>
    <row r="226" spans="6:14" x14ac:dyDescent="0.2">
      <c r="F226" s="13">
        <f t="shared" si="28"/>
        <v>478507111.10250485</v>
      </c>
      <c r="G226">
        <v>225</v>
      </c>
      <c r="H226" s="13">
        <f t="shared" si="29"/>
        <v>1267.2507099161796</v>
      </c>
      <c r="I226" s="13">
        <f t="shared" si="24"/>
        <v>478507116.73473024</v>
      </c>
      <c r="J226" s="13">
        <f t="shared" si="30"/>
        <v>478507304.51521641</v>
      </c>
      <c r="K226" s="13">
        <f t="shared" si="31"/>
        <v>478507111.08051777</v>
      </c>
      <c r="L226" s="13">
        <f t="shared" si="25"/>
        <v>577.24569067493098</v>
      </c>
      <c r="M226" s="13">
        <f t="shared" si="26"/>
        <v>478507113.64605415</v>
      </c>
      <c r="N226" s="13">
        <f t="shared" si="27"/>
        <v>478507304.51521641</v>
      </c>
    </row>
    <row r="227" spans="6:14" x14ac:dyDescent="0.2">
      <c r="F227" s="13">
        <f t="shared" si="28"/>
        <v>478507111.10250485</v>
      </c>
      <c r="G227">
        <v>226</v>
      </c>
      <c r="H227" s="13">
        <f t="shared" si="29"/>
        <v>1267.2507099161796</v>
      </c>
      <c r="I227" s="13">
        <f t="shared" si="24"/>
        <v>478507116.70980889</v>
      </c>
      <c r="J227" s="13">
        <f t="shared" si="30"/>
        <v>478507304.51521641</v>
      </c>
      <c r="K227" s="13">
        <f t="shared" si="31"/>
        <v>478507111.08051777</v>
      </c>
      <c r="L227" s="13">
        <f t="shared" si="25"/>
        <v>577.24569067493098</v>
      </c>
      <c r="M227" s="13">
        <f t="shared" si="26"/>
        <v>478507113.63470227</v>
      </c>
      <c r="N227" s="13">
        <f t="shared" si="27"/>
        <v>478507304.51521641</v>
      </c>
    </row>
    <row r="228" spans="6:14" x14ac:dyDescent="0.2">
      <c r="F228" s="13">
        <f t="shared" si="28"/>
        <v>478507111.10250485</v>
      </c>
      <c r="G228">
        <v>227</v>
      </c>
      <c r="H228" s="13">
        <f t="shared" si="29"/>
        <v>1267.2507099161796</v>
      </c>
      <c r="I228" s="13">
        <f t="shared" si="24"/>
        <v>478507116.68510711</v>
      </c>
      <c r="J228" s="13">
        <f t="shared" si="30"/>
        <v>478507304.51521641</v>
      </c>
      <c r="K228" s="13">
        <f t="shared" si="31"/>
        <v>478507111.08051777</v>
      </c>
      <c r="L228" s="13">
        <f t="shared" si="25"/>
        <v>577.24569067493098</v>
      </c>
      <c r="M228" s="13">
        <f t="shared" si="26"/>
        <v>478507113.62345034</v>
      </c>
      <c r="N228" s="13">
        <f t="shared" si="27"/>
        <v>478507304.51521641</v>
      </c>
    </row>
    <row r="229" spans="6:14" x14ac:dyDescent="0.2">
      <c r="F229" s="13">
        <f t="shared" si="28"/>
        <v>478507111.10250485</v>
      </c>
      <c r="G229">
        <v>228</v>
      </c>
      <c r="H229" s="13">
        <f t="shared" si="29"/>
        <v>1267.2507099161796</v>
      </c>
      <c r="I229" s="13">
        <f t="shared" si="24"/>
        <v>478507116.660622</v>
      </c>
      <c r="J229" s="13">
        <f t="shared" si="30"/>
        <v>478507304.51521641</v>
      </c>
      <c r="K229" s="13">
        <f t="shared" si="31"/>
        <v>478507111.08051777</v>
      </c>
      <c r="L229" s="13">
        <f t="shared" si="25"/>
        <v>577.24569067493098</v>
      </c>
      <c r="M229" s="13">
        <f t="shared" si="26"/>
        <v>478507113.61229712</v>
      </c>
      <c r="N229" s="13">
        <f t="shared" si="27"/>
        <v>478507304.51521641</v>
      </c>
    </row>
    <row r="230" spans="6:14" x14ac:dyDescent="0.2">
      <c r="F230" s="13">
        <f t="shared" si="28"/>
        <v>478507111.10250485</v>
      </c>
      <c r="G230">
        <v>229</v>
      </c>
      <c r="H230" s="13">
        <f t="shared" si="29"/>
        <v>1267.2507099161796</v>
      </c>
      <c r="I230" s="13">
        <f t="shared" si="24"/>
        <v>478507116.63635075</v>
      </c>
      <c r="J230" s="13">
        <f t="shared" si="30"/>
        <v>478507304.51521641</v>
      </c>
      <c r="K230" s="13">
        <f t="shared" si="31"/>
        <v>478507111.08051777</v>
      </c>
      <c r="L230" s="13">
        <f t="shared" si="25"/>
        <v>577.24569067493098</v>
      </c>
      <c r="M230" s="13">
        <f t="shared" si="26"/>
        <v>478507113.60124129</v>
      </c>
      <c r="N230" s="13">
        <f t="shared" si="27"/>
        <v>478507304.51521641</v>
      </c>
    </row>
    <row r="231" spans="6:14" x14ac:dyDescent="0.2">
      <c r="F231" s="13">
        <f t="shared" si="28"/>
        <v>478507111.10250485</v>
      </c>
      <c r="G231">
        <v>230</v>
      </c>
      <c r="H231" s="13">
        <f t="shared" si="29"/>
        <v>1267.2507099161796</v>
      </c>
      <c r="I231" s="13">
        <f t="shared" si="24"/>
        <v>478507116.61229056</v>
      </c>
      <c r="J231" s="13">
        <f t="shared" si="30"/>
        <v>478507304.51521641</v>
      </c>
      <c r="K231" s="13">
        <f t="shared" si="31"/>
        <v>478507111.08051777</v>
      </c>
      <c r="L231" s="13">
        <f t="shared" si="25"/>
        <v>577.24569067493098</v>
      </c>
      <c r="M231" s="13">
        <f t="shared" si="26"/>
        <v>478507113.59028167</v>
      </c>
      <c r="N231" s="13">
        <f t="shared" si="27"/>
        <v>478507304.51521641</v>
      </c>
    </row>
    <row r="232" spans="6:14" x14ac:dyDescent="0.2">
      <c r="F232" s="13">
        <f t="shared" si="28"/>
        <v>478507111.10250485</v>
      </c>
      <c r="G232">
        <v>231</v>
      </c>
      <c r="H232" s="13">
        <f t="shared" si="29"/>
        <v>1267.2507099161796</v>
      </c>
      <c r="I232" s="13">
        <f t="shared" si="24"/>
        <v>478507116.58843863</v>
      </c>
      <c r="J232" s="13">
        <f t="shared" si="30"/>
        <v>478507304.51521641</v>
      </c>
      <c r="K232" s="13">
        <f t="shared" si="31"/>
        <v>478507111.08051777</v>
      </c>
      <c r="L232" s="13">
        <f t="shared" si="25"/>
        <v>577.24569067493098</v>
      </c>
      <c r="M232" s="13">
        <f t="shared" si="26"/>
        <v>478507113.57941687</v>
      </c>
      <c r="N232" s="13">
        <f t="shared" si="27"/>
        <v>478507304.51521641</v>
      </c>
    </row>
    <row r="233" spans="6:14" x14ac:dyDescent="0.2">
      <c r="F233" s="13">
        <f t="shared" si="28"/>
        <v>478507111.10250485</v>
      </c>
      <c r="G233">
        <v>232</v>
      </c>
      <c r="H233" s="13">
        <f t="shared" si="29"/>
        <v>1267.2507099161796</v>
      </c>
      <c r="I233" s="13">
        <f t="shared" si="24"/>
        <v>478507116.56479239</v>
      </c>
      <c r="J233" s="13">
        <f t="shared" si="30"/>
        <v>478507304.51521641</v>
      </c>
      <c r="K233" s="13">
        <f t="shared" si="31"/>
        <v>478507111.08051777</v>
      </c>
      <c r="L233" s="13">
        <f t="shared" si="25"/>
        <v>577.24569067493098</v>
      </c>
      <c r="M233" s="13">
        <f t="shared" si="26"/>
        <v>478507113.56864578</v>
      </c>
      <c r="N233" s="13">
        <f t="shared" si="27"/>
        <v>478507304.51521641</v>
      </c>
    </row>
    <row r="234" spans="6:14" x14ac:dyDescent="0.2">
      <c r="F234" s="13">
        <f t="shared" si="28"/>
        <v>478507111.10250485</v>
      </c>
      <c r="G234">
        <v>233</v>
      </c>
      <c r="H234" s="13">
        <f t="shared" si="29"/>
        <v>1267.2507099161796</v>
      </c>
      <c r="I234" s="13">
        <f t="shared" si="24"/>
        <v>478507116.54134911</v>
      </c>
      <c r="J234" s="13">
        <f t="shared" si="30"/>
        <v>478507304.51521641</v>
      </c>
      <c r="K234" s="13">
        <f t="shared" si="31"/>
        <v>478507111.08051777</v>
      </c>
      <c r="L234" s="13">
        <f t="shared" si="25"/>
        <v>577.24569067493098</v>
      </c>
      <c r="M234" s="13">
        <f t="shared" si="26"/>
        <v>478507113.55796707</v>
      </c>
      <c r="N234" s="13">
        <f t="shared" si="27"/>
        <v>478507304.51521641</v>
      </c>
    </row>
    <row r="235" spans="6:14" x14ac:dyDescent="0.2">
      <c r="F235" s="13">
        <f t="shared" si="28"/>
        <v>478507111.10250485</v>
      </c>
      <c r="G235">
        <v>234</v>
      </c>
      <c r="H235" s="13">
        <f t="shared" si="29"/>
        <v>1267.2507099161796</v>
      </c>
      <c r="I235" s="13">
        <f t="shared" si="24"/>
        <v>478507116.51810616</v>
      </c>
      <c r="J235" s="13">
        <f t="shared" si="30"/>
        <v>478507304.51521641</v>
      </c>
      <c r="K235" s="13">
        <f t="shared" si="31"/>
        <v>478507111.08051777</v>
      </c>
      <c r="L235" s="13">
        <f t="shared" si="25"/>
        <v>577.24569067493098</v>
      </c>
      <c r="M235" s="13">
        <f t="shared" si="26"/>
        <v>478507113.54737967</v>
      </c>
      <c r="N235" s="13">
        <f t="shared" si="27"/>
        <v>478507304.51521641</v>
      </c>
    </row>
    <row r="236" spans="6:14" x14ac:dyDescent="0.2">
      <c r="F236" s="13">
        <f t="shared" si="28"/>
        <v>478507111.10250485</v>
      </c>
      <c r="G236">
        <v>235</v>
      </c>
      <c r="H236" s="13">
        <f t="shared" si="29"/>
        <v>1267.2507099161796</v>
      </c>
      <c r="I236" s="13">
        <f t="shared" si="24"/>
        <v>478507116.49506104</v>
      </c>
      <c r="J236" s="13">
        <f t="shared" si="30"/>
        <v>478507304.51521641</v>
      </c>
      <c r="K236" s="13">
        <f t="shared" si="31"/>
        <v>478507111.08051777</v>
      </c>
      <c r="L236" s="13">
        <f t="shared" si="25"/>
        <v>577.24569067493098</v>
      </c>
      <c r="M236" s="13">
        <f t="shared" si="26"/>
        <v>478507113.5368824</v>
      </c>
      <c r="N236" s="13">
        <f t="shared" si="27"/>
        <v>478507304.51521641</v>
      </c>
    </row>
    <row r="237" spans="6:14" x14ac:dyDescent="0.2">
      <c r="F237" s="13">
        <f t="shared" si="28"/>
        <v>478507111.10250485</v>
      </c>
      <c r="G237">
        <v>236</v>
      </c>
      <c r="H237" s="13">
        <f t="shared" si="29"/>
        <v>1267.2507099161796</v>
      </c>
      <c r="I237" s="13">
        <f t="shared" si="24"/>
        <v>478507116.47221124</v>
      </c>
      <c r="J237" s="13">
        <f t="shared" si="30"/>
        <v>478507304.51521641</v>
      </c>
      <c r="K237" s="13">
        <f t="shared" si="31"/>
        <v>478507111.08051777</v>
      </c>
      <c r="L237" s="13">
        <f t="shared" si="25"/>
        <v>577.24569067493098</v>
      </c>
      <c r="M237" s="13">
        <f t="shared" si="26"/>
        <v>478507113.52647406</v>
      </c>
      <c r="N237" s="13">
        <f t="shared" si="27"/>
        <v>478507304.51521641</v>
      </c>
    </row>
    <row r="238" spans="6:14" x14ac:dyDescent="0.2">
      <c r="F238" s="13">
        <f t="shared" si="28"/>
        <v>478507111.10250485</v>
      </c>
      <c r="G238">
        <v>237</v>
      </c>
      <c r="H238" s="13">
        <f t="shared" si="29"/>
        <v>1267.2507099161796</v>
      </c>
      <c r="I238" s="13">
        <f t="shared" si="24"/>
        <v>478507116.44955426</v>
      </c>
      <c r="J238" s="13">
        <f t="shared" si="30"/>
        <v>478507304.51521641</v>
      </c>
      <c r="K238" s="13">
        <f t="shared" si="31"/>
        <v>478507111.08051777</v>
      </c>
      <c r="L238" s="13">
        <f t="shared" si="25"/>
        <v>577.24569067493098</v>
      </c>
      <c r="M238" s="13">
        <f t="shared" si="26"/>
        <v>478507113.51615357</v>
      </c>
      <c r="N238" s="13">
        <f t="shared" si="27"/>
        <v>478507304.51521641</v>
      </c>
    </row>
    <row r="239" spans="6:14" x14ac:dyDescent="0.2">
      <c r="F239" s="13">
        <f t="shared" si="28"/>
        <v>478507111.10250485</v>
      </c>
      <c r="G239">
        <v>238</v>
      </c>
      <c r="H239" s="13">
        <f t="shared" si="29"/>
        <v>1267.2507099161796</v>
      </c>
      <c r="I239" s="13">
        <f t="shared" si="24"/>
        <v>478507116.42708766</v>
      </c>
      <c r="J239" s="13">
        <f t="shared" si="30"/>
        <v>478507304.51521641</v>
      </c>
      <c r="K239" s="13">
        <f t="shared" si="31"/>
        <v>478507111.08051777</v>
      </c>
      <c r="L239" s="13">
        <f t="shared" si="25"/>
        <v>577.24569067493098</v>
      </c>
      <c r="M239" s="13">
        <f t="shared" si="26"/>
        <v>478507113.50591981</v>
      </c>
      <c r="N239" s="13">
        <f t="shared" si="27"/>
        <v>478507304.51521641</v>
      </c>
    </row>
    <row r="240" spans="6:14" x14ac:dyDescent="0.2">
      <c r="F240" s="13">
        <f t="shared" si="28"/>
        <v>478507111.10250485</v>
      </c>
      <c r="G240">
        <v>239</v>
      </c>
      <c r="H240" s="13">
        <f t="shared" si="29"/>
        <v>1267.2507099161796</v>
      </c>
      <c r="I240" s="13">
        <f t="shared" si="24"/>
        <v>478507116.40480906</v>
      </c>
      <c r="J240" s="13">
        <f t="shared" si="30"/>
        <v>478507304.51521641</v>
      </c>
      <c r="K240" s="13">
        <f t="shared" si="31"/>
        <v>478507111.08051777</v>
      </c>
      <c r="L240" s="13">
        <f t="shared" si="25"/>
        <v>577.24569067493098</v>
      </c>
      <c r="M240" s="13">
        <f t="shared" si="26"/>
        <v>478507113.49577171</v>
      </c>
      <c r="N240" s="13">
        <f t="shared" si="27"/>
        <v>478507304.51521641</v>
      </c>
    </row>
    <row r="241" spans="6:14" x14ac:dyDescent="0.2">
      <c r="F241" s="13">
        <f t="shared" si="28"/>
        <v>478507111.10250485</v>
      </c>
      <c r="G241">
        <v>240</v>
      </c>
      <c r="H241" s="13">
        <f t="shared" si="29"/>
        <v>1267.2507099161796</v>
      </c>
      <c r="I241" s="13">
        <f t="shared" si="24"/>
        <v>478507116.38271612</v>
      </c>
      <c r="J241" s="13">
        <f t="shared" si="30"/>
        <v>478507304.51521641</v>
      </c>
      <c r="K241" s="13">
        <f t="shared" si="31"/>
        <v>478507111.08051777</v>
      </c>
      <c r="L241" s="13">
        <f t="shared" si="25"/>
        <v>577.24569067493098</v>
      </c>
      <c r="M241" s="13">
        <f t="shared" si="26"/>
        <v>478507113.48570812</v>
      </c>
      <c r="N241" s="13">
        <f t="shared" si="27"/>
        <v>478507304.51521641</v>
      </c>
    </row>
    <row r="242" spans="6:14" x14ac:dyDescent="0.2">
      <c r="F242" s="13">
        <f t="shared" si="28"/>
        <v>478507111.10250485</v>
      </c>
      <c r="G242">
        <v>241</v>
      </c>
      <c r="H242" s="13">
        <f t="shared" si="29"/>
        <v>1267.2507099161796</v>
      </c>
      <c r="I242" s="13">
        <f t="shared" si="24"/>
        <v>478507116.36080652</v>
      </c>
      <c r="J242" s="13">
        <f t="shared" si="30"/>
        <v>478507304.51521641</v>
      </c>
      <c r="K242" s="13">
        <f t="shared" si="31"/>
        <v>478507111.08051777</v>
      </c>
      <c r="L242" s="13">
        <f t="shared" si="25"/>
        <v>577.24569067493098</v>
      </c>
      <c r="M242" s="13">
        <f t="shared" si="26"/>
        <v>478507113.47572809</v>
      </c>
      <c r="N242" s="13">
        <f t="shared" si="27"/>
        <v>478507304.51521641</v>
      </c>
    </row>
    <row r="243" spans="6:14" x14ac:dyDescent="0.2">
      <c r="F243" s="13">
        <f t="shared" si="28"/>
        <v>478507111.10250485</v>
      </c>
      <c r="G243">
        <v>242</v>
      </c>
      <c r="H243" s="13">
        <f t="shared" si="29"/>
        <v>1267.2507099161796</v>
      </c>
      <c r="I243" s="13">
        <f t="shared" si="24"/>
        <v>478507116.33907801</v>
      </c>
      <c r="J243" s="13">
        <f t="shared" si="30"/>
        <v>478507304.51521641</v>
      </c>
      <c r="K243" s="13">
        <f t="shared" si="31"/>
        <v>478507111.08051777</v>
      </c>
      <c r="L243" s="13">
        <f t="shared" si="25"/>
        <v>577.24569067493098</v>
      </c>
      <c r="M243" s="13">
        <f t="shared" si="26"/>
        <v>478507113.46583056</v>
      </c>
      <c r="N243" s="13">
        <f t="shared" si="27"/>
        <v>478507304.51521641</v>
      </c>
    </row>
    <row r="244" spans="6:14" x14ac:dyDescent="0.2">
      <c r="F244" s="13">
        <f t="shared" si="28"/>
        <v>478507111.10250485</v>
      </c>
      <c r="G244">
        <v>243</v>
      </c>
      <c r="H244" s="13">
        <f t="shared" si="29"/>
        <v>1267.2507099161796</v>
      </c>
      <c r="I244" s="13">
        <f t="shared" si="24"/>
        <v>478507116.31752837</v>
      </c>
      <c r="J244" s="13">
        <f t="shared" si="30"/>
        <v>478507304.51521641</v>
      </c>
      <c r="K244" s="13">
        <f t="shared" si="31"/>
        <v>478507111.08051777</v>
      </c>
      <c r="L244" s="13">
        <f t="shared" si="25"/>
        <v>577.24569067493098</v>
      </c>
      <c r="M244" s="13">
        <f t="shared" si="26"/>
        <v>478507113.45601445</v>
      </c>
      <c r="N244" s="13">
        <f t="shared" si="27"/>
        <v>478507304.51521641</v>
      </c>
    </row>
    <row r="245" spans="6:14" x14ac:dyDescent="0.2">
      <c r="F245" s="13">
        <f t="shared" si="28"/>
        <v>478507111.10250485</v>
      </c>
      <c r="G245">
        <v>244</v>
      </c>
      <c r="H245" s="13">
        <f t="shared" si="29"/>
        <v>1267.2507099161796</v>
      </c>
      <c r="I245" s="13">
        <f t="shared" si="24"/>
        <v>478507116.29615527</v>
      </c>
      <c r="J245" s="13">
        <f t="shared" si="30"/>
        <v>478507304.51521641</v>
      </c>
      <c r="K245" s="13">
        <f t="shared" si="31"/>
        <v>478507111.08051777</v>
      </c>
      <c r="L245" s="13">
        <f t="shared" si="25"/>
        <v>577.24569067493098</v>
      </c>
      <c r="M245" s="13">
        <f t="shared" si="26"/>
        <v>478507113.44627881</v>
      </c>
      <c r="N245" s="13">
        <f t="shared" si="27"/>
        <v>478507304.51521641</v>
      </c>
    </row>
    <row r="246" spans="6:14" x14ac:dyDescent="0.2">
      <c r="F246" s="13">
        <f t="shared" si="28"/>
        <v>478507111.10250485</v>
      </c>
      <c r="G246">
        <v>245</v>
      </c>
      <c r="H246" s="13">
        <f t="shared" si="29"/>
        <v>1267.2507099161796</v>
      </c>
      <c r="I246" s="13">
        <f t="shared" si="24"/>
        <v>478507116.2749567</v>
      </c>
      <c r="J246" s="13">
        <f t="shared" si="30"/>
        <v>478507304.51521641</v>
      </c>
      <c r="K246" s="13">
        <f t="shared" si="31"/>
        <v>478507111.08051777</v>
      </c>
      <c r="L246" s="13">
        <f t="shared" si="25"/>
        <v>577.24569067493098</v>
      </c>
      <c r="M246" s="13">
        <f t="shared" si="26"/>
        <v>478507113.43662262</v>
      </c>
      <c r="N246" s="13">
        <f t="shared" si="27"/>
        <v>478507304.51521641</v>
      </c>
    </row>
    <row r="247" spans="6:14" x14ac:dyDescent="0.2">
      <c r="F247" s="13">
        <f t="shared" si="28"/>
        <v>478507111.10250485</v>
      </c>
      <c r="G247">
        <v>246</v>
      </c>
      <c r="H247" s="13">
        <f t="shared" si="29"/>
        <v>1267.2507099161796</v>
      </c>
      <c r="I247" s="13">
        <f t="shared" si="24"/>
        <v>478507116.25393051</v>
      </c>
      <c r="J247" s="13">
        <f t="shared" si="30"/>
        <v>478507304.51521641</v>
      </c>
      <c r="K247" s="13">
        <f t="shared" si="31"/>
        <v>478507111.08051777</v>
      </c>
      <c r="L247" s="13">
        <f t="shared" si="25"/>
        <v>577.24569067493098</v>
      </c>
      <c r="M247" s="13">
        <f t="shared" si="26"/>
        <v>478507113.42704499</v>
      </c>
      <c r="N247" s="13">
        <f t="shared" si="27"/>
        <v>478507304.51521641</v>
      </c>
    </row>
    <row r="248" spans="6:14" x14ac:dyDescent="0.2">
      <c r="F248" s="13">
        <f t="shared" si="28"/>
        <v>478507111.10250485</v>
      </c>
      <c r="G248">
        <v>247</v>
      </c>
      <c r="H248" s="13">
        <f t="shared" si="29"/>
        <v>1267.2507099161796</v>
      </c>
      <c r="I248" s="13">
        <f t="shared" si="24"/>
        <v>478507116.23307455</v>
      </c>
      <c r="J248" s="13">
        <f t="shared" si="30"/>
        <v>478507304.51521641</v>
      </c>
      <c r="K248" s="13">
        <f t="shared" si="31"/>
        <v>478507111.08051777</v>
      </c>
      <c r="L248" s="13">
        <f t="shared" si="25"/>
        <v>577.24569067493098</v>
      </c>
      <c r="M248" s="13">
        <f t="shared" si="26"/>
        <v>478507113.41754484</v>
      </c>
      <c r="N248" s="13">
        <f t="shared" si="27"/>
        <v>478507304.51521641</v>
      </c>
    </row>
    <row r="249" spans="6:14" x14ac:dyDescent="0.2">
      <c r="F249" s="13">
        <f t="shared" si="28"/>
        <v>478507111.10250485</v>
      </c>
      <c r="G249">
        <v>248</v>
      </c>
      <c r="H249" s="13">
        <f t="shared" si="29"/>
        <v>1267.2507099161796</v>
      </c>
      <c r="I249" s="13">
        <f t="shared" si="24"/>
        <v>478507116.21238673</v>
      </c>
      <c r="J249" s="13">
        <f t="shared" si="30"/>
        <v>478507304.51521641</v>
      </c>
      <c r="K249" s="13">
        <f t="shared" si="31"/>
        <v>478507111.08051777</v>
      </c>
      <c r="L249" s="13">
        <f t="shared" si="25"/>
        <v>577.24569067493098</v>
      </c>
      <c r="M249" s="13">
        <f t="shared" si="26"/>
        <v>478507113.40812135</v>
      </c>
      <c r="N249" s="13">
        <f t="shared" si="27"/>
        <v>478507304.51521641</v>
      </c>
    </row>
    <row r="250" spans="6:14" x14ac:dyDescent="0.2">
      <c r="F250" s="13">
        <f t="shared" si="28"/>
        <v>478507111.10250485</v>
      </c>
      <c r="G250">
        <v>249</v>
      </c>
      <c r="H250" s="13">
        <f t="shared" si="29"/>
        <v>1267.2507099161796</v>
      </c>
      <c r="I250" s="13">
        <f t="shared" si="24"/>
        <v>478507116.19186515</v>
      </c>
      <c r="J250" s="13">
        <f t="shared" si="30"/>
        <v>478507304.51521641</v>
      </c>
      <c r="K250" s="13">
        <f t="shared" si="31"/>
        <v>478507111.08051777</v>
      </c>
      <c r="L250" s="13">
        <f t="shared" si="25"/>
        <v>577.24569067493098</v>
      </c>
      <c r="M250" s="13">
        <f t="shared" si="26"/>
        <v>478507113.39877355</v>
      </c>
      <c r="N250" s="13">
        <f t="shared" si="27"/>
        <v>478507304.51521641</v>
      </c>
    </row>
    <row r="251" spans="6:14" x14ac:dyDescent="0.2">
      <c r="F251" s="13">
        <f t="shared" si="28"/>
        <v>478507111.10250485</v>
      </c>
      <c r="G251">
        <v>250</v>
      </c>
      <c r="H251" s="13">
        <f t="shared" si="29"/>
        <v>1267.2507099161796</v>
      </c>
      <c r="I251" s="13">
        <f t="shared" si="24"/>
        <v>478507116.17150772</v>
      </c>
      <c r="J251" s="13">
        <f t="shared" si="30"/>
        <v>478507304.51521641</v>
      </c>
      <c r="K251" s="13">
        <f t="shared" si="31"/>
        <v>478507111.08051777</v>
      </c>
      <c r="L251" s="13">
        <f t="shared" si="25"/>
        <v>577.24569067493098</v>
      </c>
      <c r="M251" s="13">
        <f t="shared" si="26"/>
        <v>478507113.38950056</v>
      </c>
      <c r="N251" s="13">
        <f t="shared" si="27"/>
        <v>478507304.51521641</v>
      </c>
    </row>
    <row r="252" spans="6:14" x14ac:dyDescent="0.2">
      <c r="F252" s="13">
        <f t="shared" si="28"/>
        <v>478507111.10250485</v>
      </c>
      <c r="G252">
        <v>251</v>
      </c>
      <c r="H252" s="13">
        <f t="shared" si="29"/>
        <v>1267.2507099161796</v>
      </c>
      <c r="I252" s="13">
        <f t="shared" si="24"/>
        <v>478507116.15131247</v>
      </c>
      <c r="J252" s="13">
        <f t="shared" si="30"/>
        <v>478507304.51521641</v>
      </c>
      <c r="K252" s="13">
        <f t="shared" si="31"/>
        <v>478507111.08051777</v>
      </c>
      <c r="L252" s="13">
        <f t="shared" si="25"/>
        <v>577.24569067493098</v>
      </c>
      <c r="M252" s="13">
        <f t="shared" si="26"/>
        <v>478507113.38030142</v>
      </c>
      <c r="N252" s="13">
        <f t="shared" si="27"/>
        <v>478507304.51521641</v>
      </c>
    </row>
    <row r="253" spans="6:14" x14ac:dyDescent="0.2">
      <c r="F253" s="13">
        <f t="shared" si="28"/>
        <v>478507111.10250485</v>
      </c>
      <c r="G253">
        <v>252</v>
      </c>
      <c r="H253" s="13">
        <f t="shared" si="29"/>
        <v>1267.2507099161796</v>
      </c>
      <c r="I253" s="13">
        <f t="shared" si="24"/>
        <v>478507116.1312775</v>
      </c>
      <c r="J253" s="13">
        <f t="shared" si="30"/>
        <v>478507304.51521641</v>
      </c>
      <c r="K253" s="13">
        <f t="shared" si="31"/>
        <v>478507111.08051777</v>
      </c>
      <c r="L253" s="13">
        <f t="shared" si="25"/>
        <v>577.24569067493098</v>
      </c>
      <c r="M253" s="13">
        <f t="shared" si="26"/>
        <v>478507113.37117529</v>
      </c>
      <c r="N253" s="13">
        <f t="shared" si="27"/>
        <v>478507304.51521641</v>
      </c>
    </row>
    <row r="254" spans="6:14" x14ac:dyDescent="0.2">
      <c r="F254" s="13">
        <f t="shared" si="28"/>
        <v>478507111.10250485</v>
      </c>
      <c r="G254">
        <v>253</v>
      </c>
      <c r="H254" s="13">
        <f t="shared" si="29"/>
        <v>1267.2507099161796</v>
      </c>
      <c r="I254" s="13">
        <f t="shared" si="24"/>
        <v>478507116.11140096</v>
      </c>
      <c r="J254" s="13">
        <f t="shared" si="30"/>
        <v>478507304.51521641</v>
      </c>
      <c r="K254" s="13">
        <f t="shared" si="31"/>
        <v>478507111.08051777</v>
      </c>
      <c r="L254" s="13">
        <f t="shared" si="25"/>
        <v>577.24569067493098</v>
      </c>
      <c r="M254" s="13">
        <f t="shared" si="26"/>
        <v>478507113.36212128</v>
      </c>
      <c r="N254" s="13">
        <f t="shared" si="27"/>
        <v>478507304.51521641</v>
      </c>
    </row>
    <row r="255" spans="6:14" x14ac:dyDescent="0.2">
      <c r="F255" s="13">
        <f t="shared" si="28"/>
        <v>478507111.10250485</v>
      </c>
      <c r="G255">
        <v>254</v>
      </c>
      <c r="H255" s="13">
        <f t="shared" si="29"/>
        <v>1267.2507099161796</v>
      </c>
      <c r="I255" s="13">
        <f t="shared" si="24"/>
        <v>478507116.09168088</v>
      </c>
      <c r="J255" s="13">
        <f t="shared" si="30"/>
        <v>478507304.51521641</v>
      </c>
      <c r="K255" s="13">
        <f t="shared" si="31"/>
        <v>478507111.08051777</v>
      </c>
      <c r="L255" s="13">
        <f t="shared" si="25"/>
        <v>577.24569067493098</v>
      </c>
      <c r="M255" s="13">
        <f t="shared" si="26"/>
        <v>478507113.35313863</v>
      </c>
      <c r="N255" s="13">
        <f t="shared" si="27"/>
        <v>478507304.51521641</v>
      </c>
    </row>
    <row r="256" spans="6:14" x14ac:dyDescent="0.2">
      <c r="F256" s="13">
        <f t="shared" si="28"/>
        <v>478507111.10250485</v>
      </c>
      <c r="G256">
        <v>255</v>
      </c>
      <c r="H256" s="13">
        <f t="shared" si="29"/>
        <v>1267.2507099161796</v>
      </c>
      <c r="I256" s="13">
        <f t="shared" si="24"/>
        <v>478507116.07211548</v>
      </c>
      <c r="J256" s="13">
        <f t="shared" si="30"/>
        <v>478507304.51521641</v>
      </c>
      <c r="K256" s="13">
        <f t="shared" si="31"/>
        <v>478507111.08051777</v>
      </c>
      <c r="L256" s="13">
        <f t="shared" si="25"/>
        <v>577.24569067493098</v>
      </c>
      <c r="M256" s="13">
        <f t="shared" si="26"/>
        <v>478507113.34422636</v>
      </c>
      <c r="N256" s="13">
        <f t="shared" si="27"/>
        <v>478507304.51521641</v>
      </c>
    </row>
    <row r="257" spans="6:14" x14ac:dyDescent="0.2">
      <c r="F257" s="13">
        <f t="shared" si="28"/>
        <v>478507111.10250485</v>
      </c>
      <c r="G257">
        <v>256</v>
      </c>
      <c r="H257" s="13">
        <f t="shared" si="29"/>
        <v>1267.2507099161796</v>
      </c>
      <c r="I257" s="13">
        <f t="shared" si="24"/>
        <v>478507116.05270296</v>
      </c>
      <c r="J257" s="13">
        <f t="shared" si="30"/>
        <v>478507304.51521641</v>
      </c>
      <c r="K257" s="13">
        <f t="shared" si="31"/>
        <v>478507111.08051777</v>
      </c>
      <c r="L257" s="13">
        <f t="shared" si="25"/>
        <v>577.24569067493098</v>
      </c>
      <c r="M257" s="13">
        <f t="shared" si="26"/>
        <v>478507113.33538377</v>
      </c>
      <c r="N257" s="13">
        <f t="shared" si="27"/>
        <v>478507304.51521641</v>
      </c>
    </row>
    <row r="258" spans="6:14" x14ac:dyDescent="0.2">
      <c r="F258" s="13">
        <f t="shared" si="28"/>
        <v>478507111.10250485</v>
      </c>
      <c r="G258">
        <v>257</v>
      </c>
      <c r="H258" s="13">
        <f t="shared" si="29"/>
        <v>1267.2507099161796</v>
      </c>
      <c r="I258" s="13">
        <f t="shared" ref="I258:I321" si="32">H258/G258+F258</f>
        <v>478507116.03344148</v>
      </c>
      <c r="J258" s="13">
        <f t="shared" si="30"/>
        <v>478507304.51521641</v>
      </c>
      <c r="K258" s="13">
        <f t="shared" si="31"/>
        <v>478507111.08051777</v>
      </c>
      <c r="L258" s="13">
        <f t="shared" ref="L258:L321" si="33">$C$9+$C$10</f>
        <v>577.24569067493098</v>
      </c>
      <c r="M258" s="13">
        <f t="shared" ref="M258:M321" si="34">L258/G258+K258</f>
        <v>478507113.32660997</v>
      </c>
      <c r="N258" s="13">
        <f t="shared" ref="N258:N321" si="35">$C$16+$C$15+$C$12+$C$11</f>
        <v>478507304.51521641</v>
      </c>
    </row>
    <row r="259" spans="6:14" x14ac:dyDescent="0.2">
      <c r="F259" s="13">
        <f t="shared" ref="F259:F322" si="36">SUM($B$11:$B$15)</f>
        <v>478507111.10250485</v>
      </c>
      <c r="G259">
        <v>258</v>
      </c>
      <c r="H259" s="13">
        <f t="shared" ref="H259:H322" si="37">$B$9+$B$10</f>
        <v>1267.2507099161796</v>
      </c>
      <c r="I259" s="13">
        <f t="shared" si="32"/>
        <v>478507116.01432931</v>
      </c>
      <c r="J259" s="13">
        <f t="shared" ref="J259:J322" si="38">$B$16+$B$15+$B$12+$B$11</f>
        <v>478507304.51521641</v>
      </c>
      <c r="K259" s="13">
        <f t="shared" si="31"/>
        <v>478507111.08051777</v>
      </c>
      <c r="L259" s="13">
        <f t="shared" si="33"/>
        <v>577.24569067493098</v>
      </c>
      <c r="M259" s="13">
        <f t="shared" si="34"/>
        <v>478507113.31790417</v>
      </c>
      <c r="N259" s="13">
        <f t="shared" si="35"/>
        <v>478507304.51521641</v>
      </c>
    </row>
    <row r="260" spans="6:14" x14ac:dyDescent="0.2">
      <c r="F260" s="13">
        <f t="shared" si="36"/>
        <v>478507111.10250485</v>
      </c>
      <c r="G260">
        <v>259</v>
      </c>
      <c r="H260" s="13">
        <f t="shared" si="37"/>
        <v>1267.2507099161796</v>
      </c>
      <c r="I260" s="13">
        <f t="shared" si="32"/>
        <v>478507115.99536473</v>
      </c>
      <c r="J260" s="13">
        <f t="shared" si="38"/>
        <v>478507304.51521641</v>
      </c>
      <c r="K260" s="13">
        <f t="shared" ref="K260:K323" si="39">SUM($C$11:$C$12,$C$14:$C$15)</f>
        <v>478507111.08051777</v>
      </c>
      <c r="L260" s="13">
        <f t="shared" si="33"/>
        <v>577.24569067493098</v>
      </c>
      <c r="M260" s="13">
        <f t="shared" si="34"/>
        <v>478507113.30926561</v>
      </c>
      <c r="N260" s="13">
        <f t="shared" si="35"/>
        <v>478507304.51521641</v>
      </c>
    </row>
    <row r="261" spans="6:14" x14ac:dyDescent="0.2">
      <c r="F261" s="13">
        <f t="shared" si="36"/>
        <v>478507111.10250485</v>
      </c>
      <c r="G261">
        <v>260</v>
      </c>
      <c r="H261" s="13">
        <f t="shared" si="37"/>
        <v>1267.2507099161796</v>
      </c>
      <c r="I261" s="13">
        <f t="shared" si="32"/>
        <v>478507115.97654605</v>
      </c>
      <c r="J261" s="13">
        <f t="shared" si="38"/>
        <v>478507304.51521641</v>
      </c>
      <c r="K261" s="13">
        <f t="shared" si="39"/>
        <v>478507111.08051777</v>
      </c>
      <c r="L261" s="13">
        <f t="shared" si="33"/>
        <v>577.24569067493098</v>
      </c>
      <c r="M261" s="13">
        <f t="shared" si="34"/>
        <v>478507113.30069351</v>
      </c>
      <c r="N261" s="13">
        <f t="shared" si="35"/>
        <v>478507304.51521641</v>
      </c>
    </row>
    <row r="262" spans="6:14" x14ac:dyDescent="0.2">
      <c r="F262" s="13">
        <f t="shared" si="36"/>
        <v>478507111.10250485</v>
      </c>
      <c r="G262">
        <v>261</v>
      </c>
      <c r="H262" s="13">
        <f t="shared" si="37"/>
        <v>1267.2507099161796</v>
      </c>
      <c r="I262" s="13">
        <f t="shared" si="32"/>
        <v>478507115.95787156</v>
      </c>
      <c r="J262" s="13">
        <f t="shared" si="38"/>
        <v>478507304.51521641</v>
      </c>
      <c r="K262" s="13">
        <f t="shared" si="39"/>
        <v>478507111.08051777</v>
      </c>
      <c r="L262" s="13">
        <f t="shared" si="33"/>
        <v>577.24569067493098</v>
      </c>
      <c r="M262" s="13">
        <f t="shared" si="34"/>
        <v>478507113.29218709</v>
      </c>
      <c r="N262" s="13">
        <f t="shared" si="35"/>
        <v>478507304.51521641</v>
      </c>
    </row>
    <row r="263" spans="6:14" x14ac:dyDescent="0.2">
      <c r="F263" s="13">
        <f t="shared" si="36"/>
        <v>478507111.10250485</v>
      </c>
      <c r="G263">
        <v>262</v>
      </c>
      <c r="H263" s="13">
        <f t="shared" si="37"/>
        <v>1267.2507099161796</v>
      </c>
      <c r="I263" s="13">
        <f t="shared" si="32"/>
        <v>478507115.93933964</v>
      </c>
      <c r="J263" s="13">
        <f t="shared" si="38"/>
        <v>478507304.51521641</v>
      </c>
      <c r="K263" s="13">
        <f t="shared" si="39"/>
        <v>478507111.08051777</v>
      </c>
      <c r="L263" s="13">
        <f t="shared" si="33"/>
        <v>577.24569067493098</v>
      </c>
      <c r="M263" s="13">
        <f t="shared" si="34"/>
        <v>478507113.28374559</v>
      </c>
      <c r="N263" s="13">
        <f t="shared" si="35"/>
        <v>478507304.51521641</v>
      </c>
    </row>
    <row r="264" spans="6:14" x14ac:dyDescent="0.2">
      <c r="F264" s="13">
        <f t="shared" si="36"/>
        <v>478507111.10250485</v>
      </c>
      <c r="G264">
        <v>263</v>
      </c>
      <c r="H264" s="13">
        <f t="shared" si="37"/>
        <v>1267.2507099161796</v>
      </c>
      <c r="I264" s="13">
        <f t="shared" si="32"/>
        <v>478507115.92094862</v>
      </c>
      <c r="J264" s="13">
        <f t="shared" si="38"/>
        <v>478507304.51521641</v>
      </c>
      <c r="K264" s="13">
        <f t="shared" si="39"/>
        <v>478507111.08051777</v>
      </c>
      <c r="L264" s="13">
        <f t="shared" si="33"/>
        <v>577.24569067493098</v>
      </c>
      <c r="M264" s="13">
        <f t="shared" si="34"/>
        <v>478507113.27536833</v>
      </c>
      <c r="N264" s="13">
        <f t="shared" si="35"/>
        <v>478507304.51521641</v>
      </c>
    </row>
    <row r="265" spans="6:14" x14ac:dyDescent="0.2">
      <c r="F265" s="13">
        <f t="shared" si="36"/>
        <v>478507111.10250485</v>
      </c>
      <c r="G265">
        <v>264</v>
      </c>
      <c r="H265" s="13">
        <f t="shared" si="37"/>
        <v>1267.2507099161796</v>
      </c>
      <c r="I265" s="13">
        <f t="shared" si="32"/>
        <v>478507115.90269691</v>
      </c>
      <c r="J265" s="13">
        <f t="shared" si="38"/>
        <v>478507304.51521641</v>
      </c>
      <c r="K265" s="13">
        <f t="shared" si="39"/>
        <v>478507111.08051777</v>
      </c>
      <c r="L265" s="13">
        <f t="shared" si="33"/>
        <v>577.24569067493098</v>
      </c>
      <c r="M265" s="13">
        <f t="shared" si="34"/>
        <v>478507113.2670545</v>
      </c>
      <c r="N265" s="13">
        <f t="shared" si="35"/>
        <v>478507304.51521641</v>
      </c>
    </row>
    <row r="266" spans="6:14" x14ac:dyDescent="0.2">
      <c r="F266" s="13">
        <f t="shared" si="36"/>
        <v>478507111.10250485</v>
      </c>
      <c r="G266">
        <v>265</v>
      </c>
      <c r="H266" s="13">
        <f t="shared" si="37"/>
        <v>1267.2507099161796</v>
      </c>
      <c r="I266" s="13">
        <f t="shared" si="32"/>
        <v>478507115.884583</v>
      </c>
      <c r="J266" s="13">
        <f t="shared" si="38"/>
        <v>478507304.51521641</v>
      </c>
      <c r="K266" s="13">
        <f t="shared" si="39"/>
        <v>478507111.08051777</v>
      </c>
      <c r="L266" s="13">
        <f t="shared" si="33"/>
        <v>577.24569067493098</v>
      </c>
      <c r="M266" s="13">
        <f t="shared" si="34"/>
        <v>478507113.25880337</v>
      </c>
      <c r="N266" s="13">
        <f t="shared" si="35"/>
        <v>478507304.51521641</v>
      </c>
    </row>
    <row r="267" spans="6:14" x14ac:dyDescent="0.2">
      <c r="F267" s="13">
        <f t="shared" si="36"/>
        <v>478507111.10250485</v>
      </c>
      <c r="G267">
        <v>266</v>
      </c>
      <c r="H267" s="13">
        <f t="shared" si="37"/>
        <v>1267.2507099161796</v>
      </c>
      <c r="I267" s="13">
        <f t="shared" si="32"/>
        <v>478507115.86660528</v>
      </c>
      <c r="J267" s="13">
        <f t="shared" si="38"/>
        <v>478507304.51521641</v>
      </c>
      <c r="K267" s="13">
        <f t="shared" si="39"/>
        <v>478507111.08051777</v>
      </c>
      <c r="L267" s="13">
        <f t="shared" si="33"/>
        <v>577.24569067493098</v>
      </c>
      <c r="M267" s="13">
        <f t="shared" si="34"/>
        <v>478507113.25061435</v>
      </c>
      <c r="N267" s="13">
        <f t="shared" si="35"/>
        <v>478507304.51521641</v>
      </c>
    </row>
    <row r="268" spans="6:14" x14ac:dyDescent="0.2">
      <c r="F268" s="13">
        <f t="shared" si="36"/>
        <v>478507111.10250485</v>
      </c>
      <c r="G268">
        <v>267</v>
      </c>
      <c r="H268" s="13">
        <f t="shared" si="37"/>
        <v>1267.2507099161796</v>
      </c>
      <c r="I268" s="13">
        <f t="shared" si="32"/>
        <v>478507115.84876221</v>
      </c>
      <c r="J268" s="13">
        <f t="shared" si="38"/>
        <v>478507304.51521641</v>
      </c>
      <c r="K268" s="13">
        <f t="shared" si="39"/>
        <v>478507111.08051777</v>
      </c>
      <c r="L268" s="13">
        <f t="shared" si="33"/>
        <v>577.24569067493098</v>
      </c>
      <c r="M268" s="13">
        <f t="shared" si="34"/>
        <v>478507113.24248666</v>
      </c>
      <c r="N268" s="13">
        <f t="shared" si="35"/>
        <v>478507304.51521641</v>
      </c>
    </row>
    <row r="269" spans="6:14" x14ac:dyDescent="0.2">
      <c r="F269" s="13">
        <f t="shared" si="36"/>
        <v>478507111.10250485</v>
      </c>
      <c r="G269">
        <v>268</v>
      </c>
      <c r="H269" s="13">
        <f t="shared" si="37"/>
        <v>1267.2507099161796</v>
      </c>
      <c r="I269" s="13">
        <f t="shared" si="32"/>
        <v>478507115.8310523</v>
      </c>
      <c r="J269" s="13">
        <f t="shared" si="38"/>
        <v>478507304.51521641</v>
      </c>
      <c r="K269" s="13">
        <f t="shared" si="39"/>
        <v>478507111.08051777</v>
      </c>
      <c r="L269" s="13">
        <f t="shared" si="33"/>
        <v>577.24569067493098</v>
      </c>
      <c r="M269" s="13">
        <f t="shared" si="34"/>
        <v>478507113.23441958</v>
      </c>
      <c r="N269" s="13">
        <f t="shared" si="35"/>
        <v>478507304.51521641</v>
      </c>
    </row>
    <row r="270" spans="6:14" x14ac:dyDescent="0.2">
      <c r="F270" s="13">
        <f t="shared" si="36"/>
        <v>478507111.10250485</v>
      </c>
      <c r="G270">
        <v>269</v>
      </c>
      <c r="H270" s="13">
        <f t="shared" si="37"/>
        <v>1267.2507099161796</v>
      </c>
      <c r="I270" s="13">
        <f t="shared" si="32"/>
        <v>478507115.81347406</v>
      </c>
      <c r="J270" s="13">
        <f t="shared" si="38"/>
        <v>478507304.51521641</v>
      </c>
      <c r="K270" s="13">
        <f t="shared" si="39"/>
        <v>478507111.08051777</v>
      </c>
      <c r="L270" s="13">
        <f t="shared" si="33"/>
        <v>577.24569067493098</v>
      </c>
      <c r="M270" s="13">
        <f t="shared" si="34"/>
        <v>478507113.22641253</v>
      </c>
      <c r="N270" s="13">
        <f t="shared" si="35"/>
        <v>478507304.51521641</v>
      </c>
    </row>
    <row r="271" spans="6:14" x14ac:dyDescent="0.2">
      <c r="F271" s="13">
        <f t="shared" si="36"/>
        <v>478507111.10250485</v>
      </c>
      <c r="G271">
        <v>270</v>
      </c>
      <c r="H271" s="13">
        <f t="shared" si="37"/>
        <v>1267.2507099161796</v>
      </c>
      <c r="I271" s="13">
        <f t="shared" si="32"/>
        <v>478507115.79602599</v>
      </c>
      <c r="J271" s="13">
        <f t="shared" si="38"/>
        <v>478507304.51521641</v>
      </c>
      <c r="K271" s="13">
        <f t="shared" si="39"/>
        <v>478507111.08051777</v>
      </c>
      <c r="L271" s="13">
        <f t="shared" si="33"/>
        <v>577.24569067493098</v>
      </c>
      <c r="M271" s="13">
        <f t="shared" si="34"/>
        <v>478507113.21846479</v>
      </c>
      <c r="N271" s="13">
        <f t="shared" si="35"/>
        <v>478507304.51521641</v>
      </c>
    </row>
    <row r="272" spans="6:14" x14ac:dyDescent="0.2">
      <c r="F272" s="13">
        <f t="shared" si="36"/>
        <v>478507111.10250485</v>
      </c>
      <c r="G272">
        <v>271</v>
      </c>
      <c r="H272" s="13">
        <f t="shared" si="37"/>
        <v>1267.2507099161796</v>
      </c>
      <c r="I272" s="13">
        <f t="shared" si="32"/>
        <v>478507115.77870673</v>
      </c>
      <c r="J272" s="13">
        <f t="shared" si="38"/>
        <v>478507304.51521641</v>
      </c>
      <c r="K272" s="13">
        <f t="shared" si="39"/>
        <v>478507111.08051777</v>
      </c>
      <c r="L272" s="13">
        <f t="shared" si="33"/>
        <v>577.24569067493098</v>
      </c>
      <c r="M272" s="13">
        <f t="shared" si="34"/>
        <v>478507113.21057564</v>
      </c>
      <c r="N272" s="13">
        <f t="shared" si="35"/>
        <v>478507304.51521641</v>
      </c>
    </row>
    <row r="273" spans="6:14" x14ac:dyDescent="0.2">
      <c r="F273" s="13">
        <f t="shared" si="36"/>
        <v>478507111.10250485</v>
      </c>
      <c r="G273">
        <v>272</v>
      </c>
      <c r="H273" s="13">
        <f t="shared" si="37"/>
        <v>1267.2507099161796</v>
      </c>
      <c r="I273" s="13">
        <f t="shared" si="32"/>
        <v>478507115.76151478</v>
      </c>
      <c r="J273" s="13">
        <f t="shared" si="38"/>
        <v>478507304.51521641</v>
      </c>
      <c r="K273" s="13">
        <f t="shared" si="39"/>
        <v>478507111.08051777</v>
      </c>
      <c r="L273" s="13">
        <f t="shared" si="33"/>
        <v>577.24569067493098</v>
      </c>
      <c r="M273" s="13">
        <f t="shared" si="34"/>
        <v>478507113.20274454</v>
      </c>
      <c r="N273" s="13">
        <f t="shared" si="35"/>
        <v>478507304.51521641</v>
      </c>
    </row>
    <row r="274" spans="6:14" x14ac:dyDescent="0.2">
      <c r="F274" s="13">
        <f t="shared" si="36"/>
        <v>478507111.10250485</v>
      </c>
      <c r="G274">
        <v>273</v>
      </c>
      <c r="H274" s="13">
        <f t="shared" si="37"/>
        <v>1267.2507099161796</v>
      </c>
      <c r="I274" s="13">
        <f t="shared" si="32"/>
        <v>478507115.74444884</v>
      </c>
      <c r="J274" s="13">
        <f t="shared" si="38"/>
        <v>478507304.51521641</v>
      </c>
      <c r="K274" s="13">
        <f t="shared" si="39"/>
        <v>478507111.08051777</v>
      </c>
      <c r="L274" s="13">
        <f t="shared" si="33"/>
        <v>577.24569067493098</v>
      </c>
      <c r="M274" s="13">
        <f t="shared" si="34"/>
        <v>478507113.19497085</v>
      </c>
      <c r="N274" s="13">
        <f t="shared" si="35"/>
        <v>478507304.51521641</v>
      </c>
    </row>
    <row r="275" spans="6:14" x14ac:dyDescent="0.2">
      <c r="F275" s="13">
        <f t="shared" si="36"/>
        <v>478507111.10250485</v>
      </c>
      <c r="G275">
        <v>274</v>
      </c>
      <c r="H275" s="13">
        <f t="shared" si="37"/>
        <v>1267.2507099161796</v>
      </c>
      <c r="I275" s="13">
        <f t="shared" si="32"/>
        <v>478507115.72750741</v>
      </c>
      <c r="J275" s="13">
        <f t="shared" si="38"/>
        <v>478507304.51521641</v>
      </c>
      <c r="K275" s="13">
        <f t="shared" si="39"/>
        <v>478507111.08051777</v>
      </c>
      <c r="L275" s="13">
        <f t="shared" si="33"/>
        <v>577.24569067493098</v>
      </c>
      <c r="M275" s="13">
        <f t="shared" si="34"/>
        <v>478507113.18725389</v>
      </c>
      <c r="N275" s="13">
        <f t="shared" si="35"/>
        <v>478507304.51521641</v>
      </c>
    </row>
    <row r="276" spans="6:14" x14ac:dyDescent="0.2">
      <c r="F276" s="13">
        <f t="shared" si="36"/>
        <v>478507111.10250485</v>
      </c>
      <c r="G276">
        <v>275</v>
      </c>
      <c r="H276" s="13">
        <f t="shared" si="37"/>
        <v>1267.2507099161796</v>
      </c>
      <c r="I276" s="13">
        <f t="shared" si="32"/>
        <v>478507115.71068925</v>
      </c>
      <c r="J276" s="13">
        <f t="shared" si="38"/>
        <v>478507304.51521641</v>
      </c>
      <c r="K276" s="13">
        <f t="shared" si="39"/>
        <v>478507111.08051777</v>
      </c>
      <c r="L276" s="13">
        <f t="shared" si="33"/>
        <v>577.24569067493098</v>
      </c>
      <c r="M276" s="13">
        <f t="shared" si="34"/>
        <v>478507113.17959303</v>
      </c>
      <c r="N276" s="13">
        <f t="shared" si="35"/>
        <v>478507304.51521641</v>
      </c>
    </row>
    <row r="277" spans="6:14" x14ac:dyDescent="0.2">
      <c r="F277" s="13">
        <f t="shared" si="36"/>
        <v>478507111.10250485</v>
      </c>
      <c r="G277">
        <v>276</v>
      </c>
      <c r="H277" s="13">
        <f t="shared" si="37"/>
        <v>1267.2507099161796</v>
      </c>
      <c r="I277" s="13">
        <f t="shared" si="32"/>
        <v>478507115.69399291</v>
      </c>
      <c r="J277" s="13">
        <f t="shared" si="38"/>
        <v>478507304.51521641</v>
      </c>
      <c r="K277" s="13">
        <f t="shared" si="39"/>
        <v>478507111.08051777</v>
      </c>
      <c r="L277" s="13">
        <f t="shared" si="33"/>
        <v>577.24569067493098</v>
      </c>
      <c r="M277" s="13">
        <f t="shared" si="34"/>
        <v>478507113.17198765</v>
      </c>
      <c r="N277" s="13">
        <f t="shared" si="35"/>
        <v>478507304.51521641</v>
      </c>
    </row>
    <row r="278" spans="6:14" x14ac:dyDescent="0.2">
      <c r="F278" s="13">
        <f t="shared" si="36"/>
        <v>478507111.10250485</v>
      </c>
      <c r="G278">
        <v>277</v>
      </c>
      <c r="H278" s="13">
        <f t="shared" si="37"/>
        <v>1267.2507099161796</v>
      </c>
      <c r="I278" s="13">
        <f t="shared" si="32"/>
        <v>478507115.67741716</v>
      </c>
      <c r="J278" s="13">
        <f t="shared" si="38"/>
        <v>478507304.51521641</v>
      </c>
      <c r="K278" s="13">
        <f t="shared" si="39"/>
        <v>478507111.08051777</v>
      </c>
      <c r="L278" s="13">
        <f t="shared" si="33"/>
        <v>577.24569067493098</v>
      </c>
      <c r="M278" s="13">
        <f t="shared" si="34"/>
        <v>478507113.16443723</v>
      </c>
      <c r="N278" s="13">
        <f t="shared" si="35"/>
        <v>478507304.51521641</v>
      </c>
    </row>
    <row r="279" spans="6:14" x14ac:dyDescent="0.2">
      <c r="F279" s="13">
        <f t="shared" si="36"/>
        <v>478507111.10250485</v>
      </c>
      <c r="G279">
        <v>278</v>
      </c>
      <c r="H279" s="13">
        <f t="shared" si="37"/>
        <v>1267.2507099161796</v>
      </c>
      <c r="I279" s="13">
        <f t="shared" si="32"/>
        <v>478507115.66096061</v>
      </c>
      <c r="J279" s="13">
        <f t="shared" si="38"/>
        <v>478507304.51521641</v>
      </c>
      <c r="K279" s="13">
        <f t="shared" si="39"/>
        <v>478507111.08051777</v>
      </c>
      <c r="L279" s="13">
        <f t="shared" si="33"/>
        <v>577.24569067493098</v>
      </c>
      <c r="M279" s="13">
        <f t="shared" si="34"/>
        <v>478507113.15694112</v>
      </c>
      <c r="N279" s="13">
        <f t="shared" si="35"/>
        <v>478507304.51521641</v>
      </c>
    </row>
    <row r="280" spans="6:14" x14ac:dyDescent="0.2">
      <c r="F280" s="13">
        <f t="shared" si="36"/>
        <v>478507111.10250485</v>
      </c>
      <c r="G280">
        <v>279</v>
      </c>
      <c r="H280" s="13">
        <f t="shared" si="37"/>
        <v>1267.2507099161796</v>
      </c>
      <c r="I280" s="13">
        <f t="shared" si="32"/>
        <v>478507115.64462209</v>
      </c>
      <c r="J280" s="13">
        <f t="shared" si="38"/>
        <v>478507304.51521641</v>
      </c>
      <c r="K280" s="13">
        <f t="shared" si="39"/>
        <v>478507111.08051777</v>
      </c>
      <c r="L280" s="13">
        <f t="shared" si="33"/>
        <v>577.24569067493098</v>
      </c>
      <c r="M280" s="13">
        <f t="shared" si="34"/>
        <v>478507113.14949876</v>
      </c>
      <c r="N280" s="13">
        <f t="shared" si="35"/>
        <v>478507304.51521641</v>
      </c>
    </row>
    <row r="281" spans="6:14" x14ac:dyDescent="0.2">
      <c r="F281" s="13">
        <f t="shared" si="36"/>
        <v>478507111.10250485</v>
      </c>
      <c r="G281">
        <v>280</v>
      </c>
      <c r="H281" s="13">
        <f t="shared" si="37"/>
        <v>1267.2507099161796</v>
      </c>
      <c r="I281" s="13">
        <f t="shared" si="32"/>
        <v>478507115.62840027</v>
      </c>
      <c r="J281" s="13">
        <f t="shared" si="38"/>
        <v>478507304.51521641</v>
      </c>
      <c r="K281" s="13">
        <f t="shared" si="39"/>
        <v>478507111.08051777</v>
      </c>
      <c r="L281" s="13">
        <f t="shared" si="33"/>
        <v>577.24569067493098</v>
      </c>
      <c r="M281" s="13">
        <f t="shared" si="34"/>
        <v>478507113.14210951</v>
      </c>
      <c r="N281" s="13">
        <f t="shared" si="35"/>
        <v>478507304.51521641</v>
      </c>
    </row>
    <row r="282" spans="6:14" x14ac:dyDescent="0.2">
      <c r="F282" s="13">
        <f t="shared" si="36"/>
        <v>478507111.10250485</v>
      </c>
      <c r="G282">
        <v>281</v>
      </c>
      <c r="H282" s="13">
        <f t="shared" si="37"/>
        <v>1267.2507099161796</v>
      </c>
      <c r="I282" s="13">
        <f t="shared" si="32"/>
        <v>478507115.61229384</v>
      </c>
      <c r="J282" s="13">
        <f t="shared" si="38"/>
        <v>478507304.51521641</v>
      </c>
      <c r="K282" s="13">
        <f t="shared" si="39"/>
        <v>478507111.08051777</v>
      </c>
      <c r="L282" s="13">
        <f t="shared" si="33"/>
        <v>577.24569067493098</v>
      </c>
      <c r="M282" s="13">
        <f t="shared" si="34"/>
        <v>478507113.1347729</v>
      </c>
      <c r="N282" s="13">
        <f t="shared" si="35"/>
        <v>478507304.51521641</v>
      </c>
    </row>
    <row r="283" spans="6:14" x14ac:dyDescent="0.2">
      <c r="F283" s="13">
        <f t="shared" si="36"/>
        <v>478507111.10250485</v>
      </c>
      <c r="G283">
        <v>282</v>
      </c>
      <c r="H283" s="13">
        <f t="shared" si="37"/>
        <v>1267.2507099161796</v>
      </c>
      <c r="I283" s="13">
        <f t="shared" si="32"/>
        <v>478507115.59630167</v>
      </c>
      <c r="J283" s="13">
        <f t="shared" si="38"/>
        <v>478507304.51521641</v>
      </c>
      <c r="K283" s="13">
        <f t="shared" si="39"/>
        <v>478507111.08051777</v>
      </c>
      <c r="L283" s="13">
        <f t="shared" si="33"/>
        <v>577.24569067493098</v>
      </c>
      <c r="M283" s="13">
        <f t="shared" si="34"/>
        <v>478507113.12748832</v>
      </c>
      <c r="N283" s="13">
        <f t="shared" si="35"/>
        <v>478507304.51521641</v>
      </c>
    </row>
    <row r="284" spans="6:14" x14ac:dyDescent="0.2">
      <c r="F284" s="13">
        <f t="shared" si="36"/>
        <v>478507111.10250485</v>
      </c>
      <c r="G284">
        <v>283</v>
      </c>
      <c r="H284" s="13">
        <f t="shared" si="37"/>
        <v>1267.2507099161796</v>
      </c>
      <c r="I284" s="13">
        <f t="shared" si="32"/>
        <v>478507115.58042258</v>
      </c>
      <c r="J284" s="13">
        <f t="shared" si="38"/>
        <v>478507304.51521641</v>
      </c>
      <c r="K284" s="13">
        <f t="shared" si="39"/>
        <v>478507111.08051777</v>
      </c>
      <c r="L284" s="13">
        <f t="shared" si="33"/>
        <v>577.24569067493098</v>
      </c>
      <c r="M284" s="13">
        <f t="shared" si="34"/>
        <v>478507113.12025517</v>
      </c>
      <c r="N284" s="13">
        <f t="shared" si="35"/>
        <v>478507304.51521641</v>
      </c>
    </row>
    <row r="285" spans="6:14" x14ac:dyDescent="0.2">
      <c r="F285" s="13">
        <f t="shared" si="36"/>
        <v>478507111.10250485</v>
      </c>
      <c r="G285">
        <v>284</v>
      </c>
      <c r="H285" s="13">
        <f t="shared" si="37"/>
        <v>1267.2507099161796</v>
      </c>
      <c r="I285" s="13">
        <f t="shared" si="32"/>
        <v>478507115.56465524</v>
      </c>
      <c r="J285" s="13">
        <f t="shared" si="38"/>
        <v>478507304.51521641</v>
      </c>
      <c r="K285" s="13">
        <f t="shared" si="39"/>
        <v>478507111.08051777</v>
      </c>
      <c r="L285" s="13">
        <f t="shared" si="33"/>
        <v>577.24569067493098</v>
      </c>
      <c r="M285" s="13">
        <f t="shared" si="34"/>
        <v>478507113.11307299</v>
      </c>
      <c r="N285" s="13">
        <f t="shared" si="35"/>
        <v>478507304.51521641</v>
      </c>
    </row>
    <row r="286" spans="6:14" x14ac:dyDescent="0.2">
      <c r="F286" s="13">
        <f t="shared" si="36"/>
        <v>478507111.10250485</v>
      </c>
      <c r="G286">
        <v>285</v>
      </c>
      <c r="H286" s="13">
        <f t="shared" si="37"/>
        <v>1267.2507099161796</v>
      </c>
      <c r="I286" s="13">
        <f t="shared" si="32"/>
        <v>478507115.54899859</v>
      </c>
      <c r="J286" s="13">
        <f t="shared" si="38"/>
        <v>478507304.51521641</v>
      </c>
      <c r="K286" s="13">
        <f t="shared" si="39"/>
        <v>478507111.08051777</v>
      </c>
      <c r="L286" s="13">
        <f t="shared" si="33"/>
        <v>577.24569067493098</v>
      </c>
      <c r="M286" s="13">
        <f t="shared" si="34"/>
        <v>478507113.10594124</v>
      </c>
      <c r="N286" s="13">
        <f t="shared" si="35"/>
        <v>478507304.51521641</v>
      </c>
    </row>
    <row r="287" spans="6:14" x14ac:dyDescent="0.2">
      <c r="F287" s="13">
        <f t="shared" si="36"/>
        <v>478507111.10250485</v>
      </c>
      <c r="G287">
        <v>286</v>
      </c>
      <c r="H287" s="13">
        <f t="shared" si="37"/>
        <v>1267.2507099161796</v>
      </c>
      <c r="I287" s="13">
        <f t="shared" si="32"/>
        <v>478507115.53345138</v>
      </c>
      <c r="J287" s="13">
        <f t="shared" si="38"/>
        <v>478507304.51521641</v>
      </c>
      <c r="K287" s="13">
        <f t="shared" si="39"/>
        <v>478507111.08051777</v>
      </c>
      <c r="L287" s="13">
        <f t="shared" si="33"/>
        <v>577.24569067493098</v>
      </c>
      <c r="M287" s="13">
        <f t="shared" si="34"/>
        <v>478507113.09885937</v>
      </c>
      <c r="N287" s="13">
        <f t="shared" si="35"/>
        <v>478507304.51521641</v>
      </c>
    </row>
    <row r="288" spans="6:14" x14ac:dyDescent="0.2">
      <c r="F288" s="13">
        <f t="shared" si="36"/>
        <v>478507111.10250485</v>
      </c>
      <c r="G288">
        <v>287</v>
      </c>
      <c r="H288" s="13">
        <f t="shared" si="37"/>
        <v>1267.2507099161796</v>
      </c>
      <c r="I288" s="13">
        <f t="shared" si="32"/>
        <v>478507115.51801252</v>
      </c>
      <c r="J288" s="13">
        <f t="shared" si="38"/>
        <v>478507304.51521641</v>
      </c>
      <c r="K288" s="13">
        <f t="shared" si="39"/>
        <v>478507111.08051777</v>
      </c>
      <c r="L288" s="13">
        <f t="shared" si="33"/>
        <v>577.24569067493098</v>
      </c>
      <c r="M288" s="13">
        <f t="shared" si="34"/>
        <v>478507113.0918268</v>
      </c>
      <c r="N288" s="13">
        <f t="shared" si="35"/>
        <v>478507304.51521641</v>
      </c>
    </row>
    <row r="289" spans="6:14" x14ac:dyDescent="0.2">
      <c r="F289" s="13">
        <f t="shared" si="36"/>
        <v>478507111.10250485</v>
      </c>
      <c r="G289">
        <v>288</v>
      </c>
      <c r="H289" s="13">
        <f t="shared" si="37"/>
        <v>1267.2507099161796</v>
      </c>
      <c r="I289" s="13">
        <f t="shared" si="32"/>
        <v>478507115.5026809</v>
      </c>
      <c r="J289" s="13">
        <f t="shared" si="38"/>
        <v>478507304.51521641</v>
      </c>
      <c r="K289" s="13">
        <f t="shared" si="39"/>
        <v>478507111.08051777</v>
      </c>
      <c r="L289" s="13">
        <f t="shared" si="33"/>
        <v>577.24569067493098</v>
      </c>
      <c r="M289" s="13">
        <f t="shared" si="34"/>
        <v>478507113.0848431</v>
      </c>
      <c r="N289" s="13">
        <f t="shared" si="35"/>
        <v>478507304.51521641</v>
      </c>
    </row>
    <row r="290" spans="6:14" x14ac:dyDescent="0.2">
      <c r="F290" s="13">
        <f t="shared" si="36"/>
        <v>478507111.10250485</v>
      </c>
      <c r="G290">
        <v>289</v>
      </c>
      <c r="H290" s="13">
        <f t="shared" si="37"/>
        <v>1267.2507099161796</v>
      </c>
      <c r="I290" s="13">
        <f t="shared" si="32"/>
        <v>478507115.48745543</v>
      </c>
      <c r="J290" s="13">
        <f t="shared" si="38"/>
        <v>478507304.51521641</v>
      </c>
      <c r="K290" s="13">
        <f t="shared" si="39"/>
        <v>478507111.08051777</v>
      </c>
      <c r="L290" s="13">
        <f t="shared" si="33"/>
        <v>577.24569067493098</v>
      </c>
      <c r="M290" s="13">
        <f t="shared" si="34"/>
        <v>478507113.07790768</v>
      </c>
      <c r="N290" s="13">
        <f t="shared" si="35"/>
        <v>478507304.51521641</v>
      </c>
    </row>
    <row r="291" spans="6:14" x14ac:dyDescent="0.2">
      <c r="F291" s="13">
        <f t="shared" si="36"/>
        <v>478507111.10250485</v>
      </c>
      <c r="G291">
        <v>290</v>
      </c>
      <c r="H291" s="13">
        <f t="shared" si="37"/>
        <v>1267.2507099161796</v>
      </c>
      <c r="I291" s="13">
        <f t="shared" si="32"/>
        <v>478507115.47233486</v>
      </c>
      <c r="J291" s="13">
        <f t="shared" si="38"/>
        <v>478507304.51521641</v>
      </c>
      <c r="K291" s="13">
        <f t="shared" si="39"/>
        <v>478507111.08051777</v>
      </c>
      <c r="L291" s="13">
        <f t="shared" si="33"/>
        <v>577.24569067493098</v>
      </c>
      <c r="M291" s="13">
        <f t="shared" si="34"/>
        <v>478507113.07102013</v>
      </c>
      <c r="N291" s="13">
        <f t="shared" si="35"/>
        <v>478507304.51521641</v>
      </c>
    </row>
    <row r="292" spans="6:14" x14ac:dyDescent="0.2">
      <c r="F292" s="13">
        <f t="shared" si="36"/>
        <v>478507111.10250485</v>
      </c>
      <c r="G292">
        <v>291</v>
      </c>
      <c r="H292" s="13">
        <f t="shared" si="37"/>
        <v>1267.2507099161796</v>
      </c>
      <c r="I292" s="13">
        <f t="shared" si="32"/>
        <v>478507115.45731831</v>
      </c>
      <c r="J292" s="13">
        <f t="shared" si="38"/>
        <v>478507304.51521641</v>
      </c>
      <c r="K292" s="13">
        <f t="shared" si="39"/>
        <v>478507111.08051777</v>
      </c>
      <c r="L292" s="13">
        <f t="shared" si="33"/>
        <v>577.24569067493098</v>
      </c>
      <c r="M292" s="13">
        <f t="shared" si="34"/>
        <v>478507113.06417996</v>
      </c>
      <c r="N292" s="13">
        <f t="shared" si="35"/>
        <v>478507304.51521641</v>
      </c>
    </row>
    <row r="293" spans="6:14" x14ac:dyDescent="0.2">
      <c r="F293" s="13">
        <f t="shared" si="36"/>
        <v>478507111.10250485</v>
      </c>
      <c r="G293">
        <v>292</v>
      </c>
      <c r="H293" s="13">
        <f t="shared" si="37"/>
        <v>1267.2507099161796</v>
      </c>
      <c r="I293" s="13">
        <f t="shared" si="32"/>
        <v>478507115.44240457</v>
      </c>
      <c r="J293" s="13">
        <f t="shared" si="38"/>
        <v>478507304.51521641</v>
      </c>
      <c r="K293" s="13">
        <f t="shared" si="39"/>
        <v>478507111.08051777</v>
      </c>
      <c r="L293" s="13">
        <f t="shared" si="33"/>
        <v>577.24569067493098</v>
      </c>
      <c r="M293" s="13">
        <f t="shared" si="34"/>
        <v>478507113.05738658</v>
      </c>
      <c r="N293" s="13">
        <f t="shared" si="35"/>
        <v>478507304.51521641</v>
      </c>
    </row>
    <row r="294" spans="6:14" x14ac:dyDescent="0.2">
      <c r="F294" s="13">
        <f t="shared" si="36"/>
        <v>478507111.10250485</v>
      </c>
      <c r="G294">
        <v>293</v>
      </c>
      <c r="H294" s="13">
        <f t="shared" si="37"/>
        <v>1267.2507099161796</v>
      </c>
      <c r="I294" s="13">
        <f t="shared" si="32"/>
        <v>478507115.42759258</v>
      </c>
      <c r="J294" s="13">
        <f t="shared" si="38"/>
        <v>478507304.51521641</v>
      </c>
      <c r="K294" s="13">
        <f t="shared" si="39"/>
        <v>478507111.08051777</v>
      </c>
      <c r="L294" s="13">
        <f t="shared" si="33"/>
        <v>577.24569067493098</v>
      </c>
      <c r="M294" s="13">
        <f t="shared" si="34"/>
        <v>478507113.05063957</v>
      </c>
      <c r="N294" s="13">
        <f t="shared" si="35"/>
        <v>478507304.51521641</v>
      </c>
    </row>
    <row r="295" spans="6:14" x14ac:dyDescent="0.2">
      <c r="F295" s="13">
        <f t="shared" si="36"/>
        <v>478507111.10250485</v>
      </c>
      <c r="G295">
        <v>294</v>
      </c>
      <c r="H295" s="13">
        <f t="shared" si="37"/>
        <v>1267.2507099161796</v>
      </c>
      <c r="I295" s="13">
        <f t="shared" si="32"/>
        <v>478507115.41288143</v>
      </c>
      <c r="J295" s="13">
        <f t="shared" si="38"/>
        <v>478507304.51521641</v>
      </c>
      <c r="K295" s="13">
        <f t="shared" si="39"/>
        <v>478507111.08051777</v>
      </c>
      <c r="L295" s="13">
        <f t="shared" si="33"/>
        <v>577.24569067493098</v>
      </c>
      <c r="M295" s="13">
        <f t="shared" si="34"/>
        <v>478507113.04393846</v>
      </c>
      <c r="N295" s="13">
        <f t="shared" si="35"/>
        <v>478507304.51521641</v>
      </c>
    </row>
    <row r="296" spans="6:14" x14ac:dyDescent="0.2">
      <c r="F296" s="13">
        <f t="shared" si="36"/>
        <v>478507111.10250485</v>
      </c>
      <c r="G296">
        <v>295</v>
      </c>
      <c r="H296" s="13">
        <f t="shared" si="37"/>
        <v>1267.2507099161796</v>
      </c>
      <c r="I296" s="13">
        <f t="shared" si="32"/>
        <v>478507115.39826995</v>
      </c>
      <c r="J296" s="13">
        <f t="shared" si="38"/>
        <v>478507304.51521641</v>
      </c>
      <c r="K296" s="13">
        <f t="shared" si="39"/>
        <v>478507111.08051777</v>
      </c>
      <c r="L296" s="13">
        <f t="shared" si="33"/>
        <v>577.24569067493098</v>
      </c>
      <c r="M296" s="13">
        <f t="shared" si="34"/>
        <v>478507113.03728282</v>
      </c>
      <c r="N296" s="13">
        <f t="shared" si="35"/>
        <v>478507304.51521641</v>
      </c>
    </row>
    <row r="297" spans="6:14" x14ac:dyDescent="0.2">
      <c r="F297" s="13">
        <f t="shared" si="36"/>
        <v>478507111.10250485</v>
      </c>
      <c r="G297">
        <v>296</v>
      </c>
      <c r="H297" s="13">
        <f t="shared" si="37"/>
        <v>1267.2507099161796</v>
      </c>
      <c r="I297" s="13">
        <f t="shared" si="32"/>
        <v>478507115.38375723</v>
      </c>
      <c r="J297" s="13">
        <f t="shared" si="38"/>
        <v>478507304.51521641</v>
      </c>
      <c r="K297" s="13">
        <f t="shared" si="39"/>
        <v>478507111.08051777</v>
      </c>
      <c r="L297" s="13">
        <f t="shared" si="33"/>
        <v>577.24569067493098</v>
      </c>
      <c r="M297" s="13">
        <f t="shared" si="34"/>
        <v>478507113.03067213</v>
      </c>
      <c r="N297" s="13">
        <f t="shared" si="35"/>
        <v>478507304.51521641</v>
      </c>
    </row>
    <row r="298" spans="6:14" x14ac:dyDescent="0.2">
      <c r="F298" s="13">
        <f t="shared" si="36"/>
        <v>478507111.10250485</v>
      </c>
      <c r="G298">
        <v>297</v>
      </c>
      <c r="H298" s="13">
        <f t="shared" si="37"/>
        <v>1267.2507099161796</v>
      </c>
      <c r="I298" s="13">
        <f t="shared" si="32"/>
        <v>478507115.36934227</v>
      </c>
      <c r="J298" s="13">
        <f t="shared" si="38"/>
        <v>478507304.51521641</v>
      </c>
      <c r="K298" s="13">
        <f t="shared" si="39"/>
        <v>478507111.08051777</v>
      </c>
      <c r="L298" s="13">
        <f t="shared" si="33"/>
        <v>577.24569067493098</v>
      </c>
      <c r="M298" s="13">
        <f t="shared" si="34"/>
        <v>478507113.02410597</v>
      </c>
      <c r="N298" s="13">
        <f t="shared" si="35"/>
        <v>478507304.51521641</v>
      </c>
    </row>
    <row r="299" spans="6:14" x14ac:dyDescent="0.2">
      <c r="F299" s="13">
        <f t="shared" si="36"/>
        <v>478507111.10250485</v>
      </c>
      <c r="G299">
        <v>298</v>
      </c>
      <c r="H299" s="13">
        <f t="shared" si="37"/>
        <v>1267.2507099161796</v>
      </c>
      <c r="I299" s="13">
        <f t="shared" si="32"/>
        <v>478507115.35502404</v>
      </c>
      <c r="J299" s="13">
        <f t="shared" si="38"/>
        <v>478507304.51521641</v>
      </c>
      <c r="K299" s="13">
        <f t="shared" si="39"/>
        <v>478507111.08051777</v>
      </c>
      <c r="L299" s="13">
        <f t="shared" si="33"/>
        <v>577.24569067493098</v>
      </c>
      <c r="M299" s="13">
        <f t="shared" si="34"/>
        <v>478507113.01758385</v>
      </c>
      <c r="N299" s="13">
        <f t="shared" si="35"/>
        <v>478507304.51521641</v>
      </c>
    </row>
    <row r="300" spans="6:14" x14ac:dyDescent="0.2">
      <c r="F300" s="13">
        <f t="shared" si="36"/>
        <v>478507111.10250485</v>
      </c>
      <c r="G300">
        <v>299</v>
      </c>
      <c r="H300" s="13">
        <f t="shared" si="37"/>
        <v>1267.2507099161796</v>
      </c>
      <c r="I300" s="13">
        <f t="shared" si="32"/>
        <v>478507115.34080154</v>
      </c>
      <c r="J300" s="13">
        <f t="shared" si="38"/>
        <v>478507304.51521641</v>
      </c>
      <c r="K300" s="13">
        <f t="shared" si="39"/>
        <v>478507111.08051777</v>
      </c>
      <c r="L300" s="13">
        <f t="shared" si="33"/>
        <v>577.24569067493098</v>
      </c>
      <c r="M300" s="13">
        <f t="shared" si="34"/>
        <v>478507113.01110536</v>
      </c>
      <c r="N300" s="13">
        <f t="shared" si="35"/>
        <v>478507304.51521641</v>
      </c>
    </row>
    <row r="301" spans="6:14" x14ac:dyDescent="0.2">
      <c r="F301" s="13">
        <f t="shared" si="36"/>
        <v>478507111.10250485</v>
      </c>
      <c r="G301">
        <v>300</v>
      </c>
      <c r="H301" s="13">
        <f t="shared" si="37"/>
        <v>1267.2507099161796</v>
      </c>
      <c r="I301" s="13">
        <f t="shared" si="32"/>
        <v>478507115.32667387</v>
      </c>
      <c r="J301" s="13">
        <f t="shared" si="38"/>
        <v>478507304.51521641</v>
      </c>
      <c r="K301" s="13">
        <f t="shared" si="39"/>
        <v>478507111.08051777</v>
      </c>
      <c r="L301" s="13">
        <f t="shared" si="33"/>
        <v>577.24569067493098</v>
      </c>
      <c r="M301" s="13">
        <f t="shared" si="34"/>
        <v>478507113.00467008</v>
      </c>
      <c r="N301" s="13">
        <f t="shared" si="35"/>
        <v>478507304.51521641</v>
      </c>
    </row>
    <row r="302" spans="6:14" x14ac:dyDescent="0.2">
      <c r="F302" s="13">
        <f t="shared" si="36"/>
        <v>478507111.10250485</v>
      </c>
      <c r="G302">
        <v>301</v>
      </c>
      <c r="H302" s="13">
        <f t="shared" si="37"/>
        <v>1267.2507099161796</v>
      </c>
      <c r="I302" s="13">
        <f t="shared" si="32"/>
        <v>478507115.31264007</v>
      </c>
      <c r="J302" s="13">
        <f t="shared" si="38"/>
        <v>478507304.51521641</v>
      </c>
      <c r="K302" s="13">
        <f t="shared" si="39"/>
        <v>478507111.08051777</v>
      </c>
      <c r="L302" s="13">
        <f t="shared" si="33"/>
        <v>577.24569067493098</v>
      </c>
      <c r="M302" s="13">
        <f t="shared" si="34"/>
        <v>478507112.99827754</v>
      </c>
      <c r="N302" s="13">
        <f t="shared" si="35"/>
        <v>478507304.51521641</v>
      </c>
    </row>
    <row r="303" spans="6:14" x14ac:dyDescent="0.2">
      <c r="F303" s="13">
        <f t="shared" si="36"/>
        <v>478507111.10250485</v>
      </c>
      <c r="G303">
        <v>302</v>
      </c>
      <c r="H303" s="13">
        <f t="shared" si="37"/>
        <v>1267.2507099161796</v>
      </c>
      <c r="I303" s="13">
        <f t="shared" si="32"/>
        <v>478507115.29869926</v>
      </c>
      <c r="J303" s="13">
        <f t="shared" si="38"/>
        <v>478507304.51521641</v>
      </c>
      <c r="K303" s="13">
        <f t="shared" si="39"/>
        <v>478507111.08051777</v>
      </c>
      <c r="L303" s="13">
        <f t="shared" si="33"/>
        <v>577.24569067493098</v>
      </c>
      <c r="M303" s="13">
        <f t="shared" si="34"/>
        <v>478507112.99192733</v>
      </c>
      <c r="N303" s="13">
        <f t="shared" si="35"/>
        <v>478507304.51521641</v>
      </c>
    </row>
    <row r="304" spans="6:14" x14ac:dyDescent="0.2">
      <c r="F304" s="13">
        <f t="shared" si="36"/>
        <v>478507111.10250485</v>
      </c>
      <c r="G304">
        <v>303</v>
      </c>
      <c r="H304" s="13">
        <f t="shared" si="37"/>
        <v>1267.2507099161796</v>
      </c>
      <c r="I304" s="13">
        <f t="shared" si="32"/>
        <v>478507115.28485042</v>
      </c>
      <c r="J304" s="13">
        <f t="shared" si="38"/>
        <v>478507304.51521641</v>
      </c>
      <c r="K304" s="13">
        <f t="shared" si="39"/>
        <v>478507111.08051777</v>
      </c>
      <c r="L304" s="13">
        <f t="shared" si="33"/>
        <v>577.24569067493098</v>
      </c>
      <c r="M304" s="13">
        <f t="shared" si="34"/>
        <v>478507112.98561907</v>
      </c>
      <c r="N304" s="13">
        <f t="shared" si="35"/>
        <v>478507304.51521641</v>
      </c>
    </row>
    <row r="305" spans="6:14" x14ac:dyDescent="0.2">
      <c r="F305" s="13">
        <f t="shared" si="36"/>
        <v>478507111.10250485</v>
      </c>
      <c r="G305">
        <v>304</v>
      </c>
      <c r="H305" s="13">
        <f t="shared" si="37"/>
        <v>1267.2507099161796</v>
      </c>
      <c r="I305" s="13">
        <f t="shared" si="32"/>
        <v>478507115.27109271</v>
      </c>
      <c r="J305" s="13">
        <f t="shared" si="38"/>
        <v>478507304.51521641</v>
      </c>
      <c r="K305" s="13">
        <f t="shared" si="39"/>
        <v>478507111.08051777</v>
      </c>
      <c r="L305" s="13">
        <f t="shared" si="33"/>
        <v>577.24569067493098</v>
      </c>
      <c r="M305" s="13">
        <f t="shared" si="34"/>
        <v>478507112.9793523</v>
      </c>
      <c r="N305" s="13">
        <f t="shared" si="35"/>
        <v>478507304.51521641</v>
      </c>
    </row>
    <row r="306" spans="6:14" x14ac:dyDescent="0.2">
      <c r="F306" s="13">
        <f t="shared" si="36"/>
        <v>478507111.10250485</v>
      </c>
      <c r="G306">
        <v>305</v>
      </c>
      <c r="H306" s="13">
        <f t="shared" si="37"/>
        <v>1267.2507099161796</v>
      </c>
      <c r="I306" s="13">
        <f t="shared" si="32"/>
        <v>478507115.25742519</v>
      </c>
      <c r="J306" s="13">
        <f t="shared" si="38"/>
        <v>478507304.51521641</v>
      </c>
      <c r="K306" s="13">
        <f t="shared" si="39"/>
        <v>478507111.08051777</v>
      </c>
      <c r="L306" s="13">
        <f t="shared" si="33"/>
        <v>577.24569067493098</v>
      </c>
      <c r="M306" s="13">
        <f t="shared" si="34"/>
        <v>478507112.97312659</v>
      </c>
      <c r="N306" s="13">
        <f t="shared" si="35"/>
        <v>478507304.51521641</v>
      </c>
    </row>
    <row r="307" spans="6:14" x14ac:dyDescent="0.2">
      <c r="F307" s="13">
        <f t="shared" si="36"/>
        <v>478507111.10250485</v>
      </c>
      <c r="G307">
        <v>306</v>
      </c>
      <c r="H307" s="13">
        <f t="shared" si="37"/>
        <v>1267.2507099161796</v>
      </c>
      <c r="I307" s="13">
        <f t="shared" si="32"/>
        <v>478507115.24384701</v>
      </c>
      <c r="J307" s="13">
        <f t="shared" si="38"/>
        <v>478507304.51521641</v>
      </c>
      <c r="K307" s="13">
        <f t="shared" si="39"/>
        <v>478507111.08051777</v>
      </c>
      <c r="L307" s="13">
        <f t="shared" si="33"/>
        <v>577.24569067493098</v>
      </c>
      <c r="M307" s="13">
        <f t="shared" si="34"/>
        <v>478507112.9669416</v>
      </c>
      <c r="N307" s="13">
        <f t="shared" si="35"/>
        <v>478507304.51521641</v>
      </c>
    </row>
    <row r="308" spans="6:14" x14ac:dyDescent="0.2">
      <c r="F308" s="13">
        <f t="shared" si="36"/>
        <v>478507111.10250485</v>
      </c>
      <c r="G308">
        <v>307</v>
      </c>
      <c r="H308" s="13">
        <f t="shared" si="37"/>
        <v>1267.2507099161796</v>
      </c>
      <c r="I308" s="13">
        <f t="shared" si="32"/>
        <v>478507115.23035735</v>
      </c>
      <c r="J308" s="13">
        <f t="shared" si="38"/>
        <v>478507304.51521641</v>
      </c>
      <c r="K308" s="13">
        <f t="shared" si="39"/>
        <v>478507111.08051777</v>
      </c>
      <c r="L308" s="13">
        <f t="shared" si="33"/>
        <v>577.24569067493098</v>
      </c>
      <c r="M308" s="13">
        <f t="shared" si="34"/>
        <v>478507112.96079689</v>
      </c>
      <c r="N308" s="13">
        <f t="shared" si="35"/>
        <v>478507304.51521641</v>
      </c>
    </row>
    <row r="309" spans="6:14" x14ac:dyDescent="0.2">
      <c r="F309" s="13">
        <f t="shared" si="36"/>
        <v>478507111.10250485</v>
      </c>
      <c r="G309">
        <v>308</v>
      </c>
      <c r="H309" s="13">
        <f t="shared" si="37"/>
        <v>1267.2507099161796</v>
      </c>
      <c r="I309" s="13">
        <f t="shared" si="32"/>
        <v>478507115.21695518</v>
      </c>
      <c r="J309" s="13">
        <f t="shared" si="38"/>
        <v>478507304.51521641</v>
      </c>
      <c r="K309" s="13">
        <f t="shared" si="39"/>
        <v>478507111.08051777</v>
      </c>
      <c r="L309" s="13">
        <f t="shared" si="33"/>
        <v>577.24569067493098</v>
      </c>
      <c r="M309" s="13">
        <f t="shared" si="34"/>
        <v>478507112.95469207</v>
      </c>
      <c r="N309" s="13">
        <f t="shared" si="35"/>
        <v>478507304.51521641</v>
      </c>
    </row>
    <row r="310" spans="6:14" x14ac:dyDescent="0.2">
      <c r="F310" s="13">
        <f t="shared" si="36"/>
        <v>478507111.10250485</v>
      </c>
      <c r="G310">
        <v>309</v>
      </c>
      <c r="H310" s="13">
        <f t="shared" si="37"/>
        <v>1267.2507099161796</v>
      </c>
      <c r="I310" s="13">
        <f t="shared" si="32"/>
        <v>478507115.20363981</v>
      </c>
      <c r="J310" s="13">
        <f t="shared" si="38"/>
        <v>478507304.51521641</v>
      </c>
      <c r="K310" s="13">
        <f t="shared" si="39"/>
        <v>478507111.08051777</v>
      </c>
      <c r="L310" s="13">
        <f t="shared" si="33"/>
        <v>577.24569067493098</v>
      </c>
      <c r="M310" s="13">
        <f t="shared" si="34"/>
        <v>478507112.94862682</v>
      </c>
      <c r="N310" s="13">
        <f t="shared" si="35"/>
        <v>478507304.51521641</v>
      </c>
    </row>
    <row r="311" spans="6:14" x14ac:dyDescent="0.2">
      <c r="F311" s="13">
        <f t="shared" si="36"/>
        <v>478507111.10250485</v>
      </c>
      <c r="G311">
        <v>310</v>
      </c>
      <c r="H311" s="13">
        <f t="shared" si="37"/>
        <v>1267.2507099161796</v>
      </c>
      <c r="I311" s="13">
        <f t="shared" si="32"/>
        <v>478507115.19041038</v>
      </c>
      <c r="J311" s="13">
        <f t="shared" si="38"/>
        <v>478507304.51521641</v>
      </c>
      <c r="K311" s="13">
        <f t="shared" si="39"/>
        <v>478507111.08051777</v>
      </c>
      <c r="L311" s="13">
        <f t="shared" si="33"/>
        <v>577.24569067493098</v>
      </c>
      <c r="M311" s="13">
        <f t="shared" si="34"/>
        <v>478507112.94260067</v>
      </c>
      <c r="N311" s="13">
        <f t="shared" si="35"/>
        <v>478507304.51521641</v>
      </c>
    </row>
    <row r="312" spans="6:14" x14ac:dyDescent="0.2">
      <c r="F312" s="13">
        <f t="shared" si="36"/>
        <v>478507111.10250485</v>
      </c>
      <c r="G312">
        <v>311</v>
      </c>
      <c r="H312" s="13">
        <f t="shared" si="37"/>
        <v>1267.2507099161796</v>
      </c>
      <c r="I312" s="13">
        <f t="shared" si="32"/>
        <v>478507115.177266</v>
      </c>
      <c r="J312" s="13">
        <f t="shared" si="38"/>
        <v>478507304.51521641</v>
      </c>
      <c r="K312" s="13">
        <f t="shared" si="39"/>
        <v>478507111.08051777</v>
      </c>
      <c r="L312" s="13">
        <f t="shared" si="33"/>
        <v>577.24569067493098</v>
      </c>
      <c r="M312" s="13">
        <f t="shared" si="34"/>
        <v>478507112.93661326</v>
      </c>
      <c r="N312" s="13">
        <f t="shared" si="35"/>
        <v>478507304.51521641</v>
      </c>
    </row>
    <row r="313" spans="6:14" x14ac:dyDescent="0.2">
      <c r="F313" s="13">
        <f t="shared" si="36"/>
        <v>478507111.10250485</v>
      </c>
      <c r="G313">
        <v>312</v>
      </c>
      <c r="H313" s="13">
        <f t="shared" si="37"/>
        <v>1267.2507099161796</v>
      </c>
      <c r="I313" s="13">
        <f t="shared" si="32"/>
        <v>478507115.16420585</v>
      </c>
      <c r="J313" s="13">
        <f t="shared" si="38"/>
        <v>478507304.51521641</v>
      </c>
      <c r="K313" s="13">
        <f t="shared" si="39"/>
        <v>478507111.08051777</v>
      </c>
      <c r="L313" s="13">
        <f t="shared" si="33"/>
        <v>577.24569067493098</v>
      </c>
      <c r="M313" s="13">
        <f t="shared" si="34"/>
        <v>478507112.93066424</v>
      </c>
      <c r="N313" s="13">
        <f t="shared" si="35"/>
        <v>478507304.51521641</v>
      </c>
    </row>
    <row r="314" spans="6:14" x14ac:dyDescent="0.2">
      <c r="F314" s="13">
        <f t="shared" si="36"/>
        <v>478507111.10250485</v>
      </c>
      <c r="G314">
        <v>313</v>
      </c>
      <c r="H314" s="13">
        <f t="shared" si="37"/>
        <v>1267.2507099161796</v>
      </c>
      <c r="I314" s="13">
        <f t="shared" si="32"/>
        <v>478507115.15122914</v>
      </c>
      <c r="J314" s="13">
        <f t="shared" si="38"/>
        <v>478507304.51521641</v>
      </c>
      <c r="K314" s="13">
        <f t="shared" si="39"/>
        <v>478507111.08051777</v>
      </c>
      <c r="L314" s="13">
        <f t="shared" si="33"/>
        <v>577.24569067493098</v>
      </c>
      <c r="M314" s="13">
        <f t="shared" si="34"/>
        <v>478507112.92475319</v>
      </c>
      <c r="N314" s="13">
        <f t="shared" si="35"/>
        <v>478507304.51521641</v>
      </c>
    </row>
    <row r="315" spans="6:14" x14ac:dyDescent="0.2">
      <c r="F315" s="13">
        <f t="shared" si="36"/>
        <v>478507111.10250485</v>
      </c>
      <c r="G315">
        <v>314</v>
      </c>
      <c r="H315" s="13">
        <f t="shared" si="37"/>
        <v>1267.2507099161796</v>
      </c>
      <c r="I315" s="13">
        <f t="shared" si="32"/>
        <v>478507115.13833511</v>
      </c>
      <c r="J315" s="13">
        <f t="shared" si="38"/>
        <v>478507304.51521641</v>
      </c>
      <c r="K315" s="13">
        <f t="shared" si="39"/>
        <v>478507111.08051777</v>
      </c>
      <c r="L315" s="13">
        <f t="shared" si="33"/>
        <v>577.24569067493098</v>
      </c>
      <c r="M315" s="13">
        <f t="shared" si="34"/>
        <v>478507112.91887987</v>
      </c>
      <c r="N315" s="13">
        <f t="shared" si="35"/>
        <v>478507304.51521641</v>
      </c>
    </row>
    <row r="316" spans="6:14" x14ac:dyDescent="0.2">
      <c r="F316" s="13">
        <f t="shared" si="36"/>
        <v>478507111.10250485</v>
      </c>
      <c r="G316">
        <v>315</v>
      </c>
      <c r="H316" s="13">
        <f t="shared" si="37"/>
        <v>1267.2507099161796</v>
      </c>
      <c r="I316" s="13">
        <f t="shared" si="32"/>
        <v>478507115.12552297</v>
      </c>
      <c r="J316" s="13">
        <f t="shared" si="38"/>
        <v>478507304.51521641</v>
      </c>
      <c r="K316" s="13">
        <f t="shared" si="39"/>
        <v>478507111.08051777</v>
      </c>
      <c r="L316" s="13">
        <f t="shared" si="33"/>
        <v>577.24569067493098</v>
      </c>
      <c r="M316" s="13">
        <f t="shared" si="34"/>
        <v>478507112.9130438</v>
      </c>
      <c r="N316" s="13">
        <f t="shared" si="35"/>
        <v>478507304.51521641</v>
      </c>
    </row>
    <row r="317" spans="6:14" x14ac:dyDescent="0.2">
      <c r="F317" s="13">
        <f t="shared" si="36"/>
        <v>478507111.10250485</v>
      </c>
      <c r="G317">
        <v>316</v>
      </c>
      <c r="H317" s="13">
        <f t="shared" si="37"/>
        <v>1267.2507099161796</v>
      </c>
      <c r="I317" s="13">
        <f t="shared" si="32"/>
        <v>478507115.1127919</v>
      </c>
      <c r="J317" s="13">
        <f t="shared" si="38"/>
        <v>478507304.51521641</v>
      </c>
      <c r="K317" s="13">
        <f t="shared" si="39"/>
        <v>478507111.08051777</v>
      </c>
      <c r="L317" s="13">
        <f t="shared" si="33"/>
        <v>577.24569067493098</v>
      </c>
      <c r="M317" s="13">
        <f t="shared" si="34"/>
        <v>478507112.90724462</v>
      </c>
      <c r="N317" s="13">
        <f t="shared" si="35"/>
        <v>478507304.51521641</v>
      </c>
    </row>
    <row r="318" spans="6:14" x14ac:dyDescent="0.2">
      <c r="F318" s="13">
        <f t="shared" si="36"/>
        <v>478507111.10250485</v>
      </c>
      <c r="G318">
        <v>317</v>
      </c>
      <c r="H318" s="13">
        <f t="shared" si="37"/>
        <v>1267.2507099161796</v>
      </c>
      <c r="I318" s="13">
        <f t="shared" si="32"/>
        <v>478507115.10014117</v>
      </c>
      <c r="J318" s="13">
        <f t="shared" si="38"/>
        <v>478507304.51521641</v>
      </c>
      <c r="K318" s="13">
        <f t="shared" si="39"/>
        <v>478507111.08051777</v>
      </c>
      <c r="L318" s="13">
        <f t="shared" si="33"/>
        <v>577.24569067493098</v>
      </c>
      <c r="M318" s="13">
        <f t="shared" si="34"/>
        <v>478507112.90148211</v>
      </c>
      <c r="N318" s="13">
        <f t="shared" si="35"/>
        <v>478507304.51521641</v>
      </c>
    </row>
    <row r="319" spans="6:14" x14ac:dyDescent="0.2">
      <c r="F319" s="13">
        <f t="shared" si="36"/>
        <v>478507111.10250485</v>
      </c>
      <c r="G319">
        <v>318</v>
      </c>
      <c r="H319" s="13">
        <f t="shared" si="37"/>
        <v>1267.2507099161796</v>
      </c>
      <c r="I319" s="13">
        <f t="shared" si="32"/>
        <v>478507115.08756995</v>
      </c>
      <c r="J319" s="13">
        <f t="shared" si="38"/>
        <v>478507304.51521641</v>
      </c>
      <c r="K319" s="13">
        <f t="shared" si="39"/>
        <v>478507111.08051777</v>
      </c>
      <c r="L319" s="13">
        <f t="shared" si="33"/>
        <v>577.24569067493098</v>
      </c>
      <c r="M319" s="13">
        <f t="shared" si="34"/>
        <v>478507112.89575577</v>
      </c>
      <c r="N319" s="13">
        <f t="shared" si="35"/>
        <v>478507304.51521641</v>
      </c>
    </row>
    <row r="320" spans="6:14" x14ac:dyDescent="0.2">
      <c r="F320" s="13">
        <f t="shared" si="36"/>
        <v>478507111.10250485</v>
      </c>
      <c r="G320">
        <v>319</v>
      </c>
      <c r="H320" s="13">
        <f t="shared" si="37"/>
        <v>1267.2507099161796</v>
      </c>
      <c r="I320" s="13">
        <f t="shared" si="32"/>
        <v>478507115.07507759</v>
      </c>
      <c r="J320" s="13">
        <f t="shared" si="38"/>
        <v>478507304.51521641</v>
      </c>
      <c r="K320" s="13">
        <f t="shared" si="39"/>
        <v>478507111.08051777</v>
      </c>
      <c r="L320" s="13">
        <f t="shared" si="33"/>
        <v>577.24569067493098</v>
      </c>
      <c r="M320" s="13">
        <f t="shared" si="34"/>
        <v>478507112.89006537</v>
      </c>
      <c r="N320" s="13">
        <f t="shared" si="35"/>
        <v>478507304.51521641</v>
      </c>
    </row>
    <row r="321" spans="6:14" x14ac:dyDescent="0.2">
      <c r="F321" s="13">
        <f t="shared" si="36"/>
        <v>478507111.10250485</v>
      </c>
      <c r="G321">
        <v>320</v>
      </c>
      <c r="H321" s="13">
        <f t="shared" si="37"/>
        <v>1267.2507099161796</v>
      </c>
      <c r="I321" s="13">
        <f t="shared" si="32"/>
        <v>478507115.06266332</v>
      </c>
      <c r="J321" s="13">
        <f t="shared" si="38"/>
        <v>478507304.51521641</v>
      </c>
      <c r="K321" s="13">
        <f t="shared" si="39"/>
        <v>478507111.08051777</v>
      </c>
      <c r="L321" s="13">
        <f t="shared" si="33"/>
        <v>577.24569067493098</v>
      </c>
      <c r="M321" s="13">
        <f t="shared" si="34"/>
        <v>478507112.88441056</v>
      </c>
      <c r="N321" s="13">
        <f t="shared" si="35"/>
        <v>478507304.51521641</v>
      </c>
    </row>
    <row r="322" spans="6:14" x14ac:dyDescent="0.2">
      <c r="F322" s="13">
        <f t="shared" si="36"/>
        <v>478507111.10250485</v>
      </c>
      <c r="G322">
        <v>321</v>
      </c>
      <c r="H322" s="13">
        <f t="shared" si="37"/>
        <v>1267.2507099161796</v>
      </c>
      <c r="I322" s="13">
        <f t="shared" ref="I322:I381" si="40">H322/G322+F322</f>
        <v>478507115.05032635</v>
      </c>
      <c r="J322" s="13">
        <f t="shared" si="38"/>
        <v>478507304.51521641</v>
      </c>
      <c r="K322" s="13">
        <f t="shared" si="39"/>
        <v>478507111.08051777</v>
      </c>
      <c r="L322" s="13">
        <f t="shared" ref="L322:L381" si="41">$C$9+$C$10</f>
        <v>577.24569067493098</v>
      </c>
      <c r="M322" s="13">
        <f t="shared" ref="M322:M381" si="42">L322/G322+K322</f>
        <v>478507112.87879097</v>
      </c>
      <c r="N322" s="13">
        <f t="shared" ref="N322:N381" si="43">$C$16+$C$15+$C$12+$C$11</f>
        <v>478507304.51521641</v>
      </c>
    </row>
    <row r="323" spans="6:14" x14ac:dyDescent="0.2">
      <c r="F323" s="13">
        <f t="shared" ref="F323:F381" si="44">SUM($B$11:$B$15)</f>
        <v>478507111.10250485</v>
      </c>
      <c r="G323">
        <v>322</v>
      </c>
      <c r="H323" s="13">
        <f t="shared" ref="H323:H381" si="45">$B$9+$B$10</f>
        <v>1267.2507099161796</v>
      </c>
      <c r="I323" s="13">
        <f t="shared" si="40"/>
        <v>478507115.03806609</v>
      </c>
      <c r="J323" s="13">
        <f t="shared" ref="J323:J381" si="46">$B$16+$B$15+$B$12+$B$11</f>
        <v>478507304.51521641</v>
      </c>
      <c r="K323" s="13">
        <f t="shared" si="39"/>
        <v>478507111.08051777</v>
      </c>
      <c r="L323" s="13">
        <f t="shared" si="41"/>
        <v>577.24569067493098</v>
      </c>
      <c r="M323" s="13">
        <f t="shared" si="42"/>
        <v>478507112.87320626</v>
      </c>
      <c r="N323" s="13">
        <f t="shared" si="43"/>
        <v>478507304.51521641</v>
      </c>
    </row>
    <row r="324" spans="6:14" x14ac:dyDescent="0.2">
      <c r="F324" s="13">
        <f t="shared" si="44"/>
        <v>478507111.10250485</v>
      </c>
      <c r="G324">
        <v>323</v>
      </c>
      <c r="H324" s="13">
        <f t="shared" si="45"/>
        <v>1267.2507099161796</v>
      </c>
      <c r="I324" s="13">
        <f t="shared" si="40"/>
        <v>478507115.02588165</v>
      </c>
      <c r="J324" s="13">
        <f t="shared" si="46"/>
        <v>478507304.51521641</v>
      </c>
      <c r="K324" s="13">
        <f t="shared" ref="K324:K381" si="47">SUM($C$11:$C$12,$C$14:$C$15)</f>
        <v>478507111.08051777</v>
      </c>
      <c r="L324" s="13">
        <f t="shared" si="41"/>
        <v>577.24569067493098</v>
      </c>
      <c r="M324" s="13">
        <f t="shared" si="42"/>
        <v>478507112.86765611</v>
      </c>
      <c r="N324" s="13">
        <f t="shared" si="43"/>
        <v>478507304.51521641</v>
      </c>
    </row>
    <row r="325" spans="6:14" x14ac:dyDescent="0.2">
      <c r="F325" s="13">
        <f t="shared" si="44"/>
        <v>478507111.10250485</v>
      </c>
      <c r="G325">
        <v>324</v>
      </c>
      <c r="H325" s="13">
        <f t="shared" si="45"/>
        <v>1267.2507099161796</v>
      </c>
      <c r="I325" s="13">
        <f t="shared" si="40"/>
        <v>478507115.01377249</v>
      </c>
      <c r="J325" s="13">
        <f t="shared" si="46"/>
        <v>478507304.51521641</v>
      </c>
      <c r="K325" s="13">
        <f t="shared" si="47"/>
        <v>478507111.08051777</v>
      </c>
      <c r="L325" s="13">
        <f t="shared" si="41"/>
        <v>577.24569067493098</v>
      </c>
      <c r="M325" s="13">
        <f t="shared" si="42"/>
        <v>478507112.8621403</v>
      </c>
      <c r="N325" s="13">
        <f t="shared" si="43"/>
        <v>478507304.51521641</v>
      </c>
    </row>
    <row r="326" spans="6:14" x14ac:dyDescent="0.2">
      <c r="F326" s="13">
        <f t="shared" si="44"/>
        <v>478507111.10250485</v>
      </c>
      <c r="G326">
        <v>325</v>
      </c>
      <c r="H326" s="13">
        <f t="shared" si="45"/>
        <v>1267.2507099161796</v>
      </c>
      <c r="I326" s="13">
        <f t="shared" si="40"/>
        <v>478507115.00173777</v>
      </c>
      <c r="J326" s="13">
        <f t="shared" si="46"/>
        <v>478507304.51521641</v>
      </c>
      <c r="K326" s="13">
        <f t="shared" si="47"/>
        <v>478507111.08051777</v>
      </c>
      <c r="L326" s="13">
        <f t="shared" si="41"/>
        <v>577.24569067493098</v>
      </c>
      <c r="M326" s="13">
        <f t="shared" si="42"/>
        <v>478507112.85665834</v>
      </c>
      <c r="N326" s="13">
        <f t="shared" si="43"/>
        <v>478507304.51521641</v>
      </c>
    </row>
    <row r="327" spans="6:14" x14ac:dyDescent="0.2">
      <c r="F327" s="13">
        <f t="shared" si="44"/>
        <v>478507111.10250485</v>
      </c>
      <c r="G327">
        <v>326</v>
      </c>
      <c r="H327" s="13">
        <f t="shared" si="45"/>
        <v>1267.2507099161796</v>
      </c>
      <c r="I327" s="13">
        <f t="shared" si="40"/>
        <v>478507114.98977697</v>
      </c>
      <c r="J327" s="13">
        <f t="shared" si="46"/>
        <v>478507304.51521641</v>
      </c>
      <c r="K327" s="13">
        <f t="shared" si="47"/>
        <v>478507111.08051777</v>
      </c>
      <c r="L327" s="13">
        <f t="shared" si="41"/>
        <v>577.24569067493098</v>
      </c>
      <c r="M327" s="13">
        <f t="shared" si="42"/>
        <v>478507112.85121006</v>
      </c>
      <c r="N327" s="13">
        <f t="shared" si="43"/>
        <v>478507304.51521641</v>
      </c>
    </row>
    <row r="328" spans="6:14" x14ac:dyDescent="0.2">
      <c r="F328" s="13">
        <f t="shared" si="44"/>
        <v>478507111.10250485</v>
      </c>
      <c r="G328">
        <v>327</v>
      </c>
      <c r="H328" s="13">
        <f t="shared" si="45"/>
        <v>1267.2507099161796</v>
      </c>
      <c r="I328" s="13">
        <f t="shared" si="40"/>
        <v>478507114.9778893</v>
      </c>
      <c r="J328" s="13">
        <f t="shared" si="46"/>
        <v>478507304.51521641</v>
      </c>
      <c r="K328" s="13">
        <f t="shared" si="47"/>
        <v>478507111.08051777</v>
      </c>
      <c r="L328" s="13">
        <f t="shared" si="41"/>
        <v>577.24569067493098</v>
      </c>
      <c r="M328" s="13">
        <f t="shared" si="42"/>
        <v>478507112.84579509</v>
      </c>
      <c r="N328" s="13">
        <f t="shared" si="43"/>
        <v>478507304.51521641</v>
      </c>
    </row>
    <row r="329" spans="6:14" x14ac:dyDescent="0.2">
      <c r="F329" s="13">
        <f t="shared" si="44"/>
        <v>478507111.10250485</v>
      </c>
      <c r="G329">
        <v>328</v>
      </c>
      <c r="H329" s="13">
        <f t="shared" si="45"/>
        <v>1267.2507099161796</v>
      </c>
      <c r="I329" s="13">
        <f t="shared" si="40"/>
        <v>478507114.96607411</v>
      </c>
      <c r="J329" s="13">
        <f t="shared" si="46"/>
        <v>478507304.51521641</v>
      </c>
      <c r="K329" s="13">
        <f t="shared" si="47"/>
        <v>478507111.08051777</v>
      </c>
      <c r="L329" s="13">
        <f t="shared" si="41"/>
        <v>577.24569067493098</v>
      </c>
      <c r="M329" s="13">
        <f t="shared" si="42"/>
        <v>478507112.84041315</v>
      </c>
      <c r="N329" s="13">
        <f t="shared" si="43"/>
        <v>478507304.51521641</v>
      </c>
    </row>
    <row r="330" spans="6:14" x14ac:dyDescent="0.2">
      <c r="F330" s="13">
        <f t="shared" si="44"/>
        <v>478507111.10250485</v>
      </c>
      <c r="G330">
        <v>329</v>
      </c>
      <c r="H330" s="13">
        <f t="shared" si="45"/>
        <v>1267.2507099161796</v>
      </c>
      <c r="I330" s="13">
        <f t="shared" si="40"/>
        <v>478507114.95433074</v>
      </c>
      <c r="J330" s="13">
        <f t="shared" si="46"/>
        <v>478507304.51521641</v>
      </c>
      <c r="K330" s="13">
        <f t="shared" si="47"/>
        <v>478507111.08051777</v>
      </c>
      <c r="L330" s="13">
        <f t="shared" si="41"/>
        <v>577.24569067493098</v>
      </c>
      <c r="M330" s="13">
        <f t="shared" si="42"/>
        <v>478507112.83506393</v>
      </c>
      <c r="N330" s="13">
        <f t="shared" si="43"/>
        <v>478507304.51521641</v>
      </c>
    </row>
    <row r="331" spans="6:14" x14ac:dyDescent="0.2">
      <c r="F331" s="13">
        <f t="shared" si="44"/>
        <v>478507111.10250485</v>
      </c>
      <c r="G331">
        <v>330</v>
      </c>
      <c r="H331" s="13">
        <f t="shared" si="45"/>
        <v>1267.2507099161796</v>
      </c>
      <c r="I331" s="13">
        <f t="shared" si="40"/>
        <v>478507114.94265854</v>
      </c>
      <c r="J331" s="13">
        <f t="shared" si="46"/>
        <v>478507304.51521641</v>
      </c>
      <c r="K331" s="13">
        <f t="shared" si="47"/>
        <v>478507111.08051777</v>
      </c>
      <c r="L331" s="13">
        <f t="shared" si="41"/>
        <v>577.24569067493098</v>
      </c>
      <c r="M331" s="13">
        <f t="shared" si="42"/>
        <v>478507112.82974714</v>
      </c>
      <c r="N331" s="13">
        <f t="shared" si="43"/>
        <v>478507304.51521641</v>
      </c>
    </row>
    <row r="332" spans="6:14" x14ac:dyDescent="0.2">
      <c r="F332" s="13">
        <f t="shared" si="44"/>
        <v>478507111.10250485</v>
      </c>
      <c r="G332">
        <v>331</v>
      </c>
      <c r="H332" s="13">
        <f t="shared" si="45"/>
        <v>1267.2507099161796</v>
      </c>
      <c r="I332" s="13">
        <f t="shared" si="40"/>
        <v>478507114.93105686</v>
      </c>
      <c r="J332" s="13">
        <f t="shared" si="46"/>
        <v>478507304.51521641</v>
      </c>
      <c r="K332" s="13">
        <f t="shared" si="47"/>
        <v>478507111.08051777</v>
      </c>
      <c r="L332" s="13">
        <f t="shared" si="41"/>
        <v>577.24569067493098</v>
      </c>
      <c r="M332" s="13">
        <f t="shared" si="42"/>
        <v>478507112.82446247</v>
      </c>
      <c r="N332" s="13">
        <f t="shared" si="43"/>
        <v>478507304.51521641</v>
      </c>
    </row>
    <row r="333" spans="6:14" x14ac:dyDescent="0.2">
      <c r="F333" s="13">
        <f t="shared" si="44"/>
        <v>478507111.10250485</v>
      </c>
      <c r="G333">
        <v>332</v>
      </c>
      <c r="H333" s="13">
        <f t="shared" si="45"/>
        <v>1267.2507099161796</v>
      </c>
      <c r="I333" s="13">
        <f t="shared" si="40"/>
        <v>478507114.91952509</v>
      </c>
      <c r="J333" s="13">
        <f t="shared" si="46"/>
        <v>478507304.51521641</v>
      </c>
      <c r="K333" s="13">
        <f t="shared" si="47"/>
        <v>478507111.08051777</v>
      </c>
      <c r="L333" s="13">
        <f t="shared" si="41"/>
        <v>577.24569067493098</v>
      </c>
      <c r="M333" s="13">
        <f t="shared" si="42"/>
        <v>478507112.81920964</v>
      </c>
      <c r="N333" s="13">
        <f t="shared" si="43"/>
        <v>478507304.51521641</v>
      </c>
    </row>
    <row r="334" spans="6:14" x14ac:dyDescent="0.2">
      <c r="F334" s="13">
        <f t="shared" si="44"/>
        <v>478507111.10250485</v>
      </c>
      <c r="G334">
        <v>333</v>
      </c>
      <c r="H334" s="13">
        <f t="shared" si="45"/>
        <v>1267.2507099161796</v>
      </c>
      <c r="I334" s="13">
        <f t="shared" si="40"/>
        <v>478507114.90806252</v>
      </c>
      <c r="J334" s="13">
        <f t="shared" si="46"/>
        <v>478507304.51521641</v>
      </c>
      <c r="K334" s="13">
        <f t="shared" si="47"/>
        <v>478507111.08051777</v>
      </c>
      <c r="L334" s="13">
        <f t="shared" si="41"/>
        <v>577.24569067493098</v>
      </c>
      <c r="M334" s="13">
        <f t="shared" si="42"/>
        <v>478507112.81398833</v>
      </c>
      <c r="N334" s="13">
        <f t="shared" si="43"/>
        <v>478507304.51521641</v>
      </c>
    </row>
    <row r="335" spans="6:14" x14ac:dyDescent="0.2">
      <c r="F335" s="13">
        <f t="shared" si="44"/>
        <v>478507111.10250485</v>
      </c>
      <c r="G335">
        <v>334</v>
      </c>
      <c r="H335" s="13">
        <f t="shared" si="45"/>
        <v>1267.2507099161796</v>
      </c>
      <c r="I335" s="13">
        <f t="shared" si="40"/>
        <v>478507114.89666867</v>
      </c>
      <c r="J335" s="13">
        <f t="shared" si="46"/>
        <v>478507304.51521641</v>
      </c>
      <c r="K335" s="13">
        <f t="shared" si="47"/>
        <v>478507111.08051777</v>
      </c>
      <c r="L335" s="13">
        <f t="shared" si="41"/>
        <v>577.24569067493098</v>
      </c>
      <c r="M335" s="13">
        <f t="shared" si="42"/>
        <v>478507112.80879825</v>
      </c>
      <c r="N335" s="13">
        <f t="shared" si="43"/>
        <v>478507304.51521641</v>
      </c>
    </row>
    <row r="336" spans="6:14" x14ac:dyDescent="0.2">
      <c r="F336" s="13">
        <f t="shared" si="44"/>
        <v>478507111.10250485</v>
      </c>
      <c r="G336">
        <v>335</v>
      </c>
      <c r="H336" s="13">
        <f t="shared" si="45"/>
        <v>1267.2507099161796</v>
      </c>
      <c r="I336" s="13">
        <f t="shared" si="40"/>
        <v>478507114.88534278</v>
      </c>
      <c r="J336" s="13">
        <f t="shared" si="46"/>
        <v>478507304.51521641</v>
      </c>
      <c r="K336" s="13">
        <f t="shared" si="47"/>
        <v>478507111.08051777</v>
      </c>
      <c r="L336" s="13">
        <f t="shared" si="41"/>
        <v>577.24569067493098</v>
      </c>
      <c r="M336" s="13">
        <f t="shared" si="42"/>
        <v>478507112.80363923</v>
      </c>
      <c r="N336" s="13">
        <f t="shared" si="43"/>
        <v>478507304.51521641</v>
      </c>
    </row>
    <row r="337" spans="6:14" x14ac:dyDescent="0.2">
      <c r="F337" s="13">
        <f t="shared" si="44"/>
        <v>478507111.10250485</v>
      </c>
      <c r="G337">
        <v>336</v>
      </c>
      <c r="H337" s="13">
        <f t="shared" si="45"/>
        <v>1267.2507099161796</v>
      </c>
      <c r="I337" s="13">
        <f t="shared" si="40"/>
        <v>478507114.87408435</v>
      </c>
      <c r="J337" s="13">
        <f t="shared" si="46"/>
        <v>478507304.51521641</v>
      </c>
      <c r="K337" s="13">
        <f t="shared" si="47"/>
        <v>478507111.08051777</v>
      </c>
      <c r="L337" s="13">
        <f t="shared" si="41"/>
        <v>577.24569067493098</v>
      </c>
      <c r="M337" s="13">
        <f t="shared" si="42"/>
        <v>478507112.79851091</v>
      </c>
      <c r="N337" s="13">
        <f t="shared" si="43"/>
        <v>478507304.51521641</v>
      </c>
    </row>
    <row r="338" spans="6:14" x14ac:dyDescent="0.2">
      <c r="F338" s="13">
        <f t="shared" si="44"/>
        <v>478507111.10250485</v>
      </c>
      <c r="G338">
        <v>337</v>
      </c>
      <c r="H338" s="13">
        <f t="shared" si="45"/>
        <v>1267.2507099161796</v>
      </c>
      <c r="I338" s="13">
        <f t="shared" si="40"/>
        <v>478507114.86289269</v>
      </c>
      <c r="J338" s="13">
        <f t="shared" si="46"/>
        <v>478507304.51521641</v>
      </c>
      <c r="K338" s="13">
        <f t="shared" si="47"/>
        <v>478507111.08051777</v>
      </c>
      <c r="L338" s="13">
        <f t="shared" si="41"/>
        <v>577.24569067493098</v>
      </c>
      <c r="M338" s="13">
        <f t="shared" si="42"/>
        <v>478507112.79341298</v>
      </c>
      <c r="N338" s="13">
        <f t="shared" si="43"/>
        <v>478507304.51521641</v>
      </c>
    </row>
    <row r="339" spans="6:14" x14ac:dyDescent="0.2">
      <c r="F339" s="13">
        <f t="shared" si="44"/>
        <v>478507111.10250485</v>
      </c>
      <c r="G339">
        <v>338</v>
      </c>
      <c r="H339" s="13">
        <f t="shared" si="45"/>
        <v>1267.2507099161796</v>
      </c>
      <c r="I339" s="13">
        <f t="shared" si="40"/>
        <v>478507114.8517673</v>
      </c>
      <c r="J339" s="13">
        <f t="shared" si="46"/>
        <v>478507304.51521641</v>
      </c>
      <c r="K339" s="13">
        <f t="shared" si="47"/>
        <v>478507111.08051777</v>
      </c>
      <c r="L339" s="13">
        <f t="shared" si="41"/>
        <v>577.24569067493098</v>
      </c>
      <c r="M339" s="13">
        <f t="shared" si="42"/>
        <v>478507112.78834528</v>
      </c>
      <c r="N339" s="13">
        <f t="shared" si="43"/>
        <v>478507304.51521641</v>
      </c>
    </row>
    <row r="340" spans="6:14" x14ac:dyDescent="0.2">
      <c r="F340" s="13">
        <f t="shared" si="44"/>
        <v>478507111.10250485</v>
      </c>
      <c r="G340">
        <v>339</v>
      </c>
      <c r="H340" s="13">
        <f t="shared" si="45"/>
        <v>1267.2507099161796</v>
      </c>
      <c r="I340" s="13">
        <f t="shared" si="40"/>
        <v>478507114.84070754</v>
      </c>
      <c r="J340" s="13">
        <f t="shared" si="46"/>
        <v>478507304.51521641</v>
      </c>
      <c r="K340" s="13">
        <f t="shared" si="47"/>
        <v>478507111.08051777</v>
      </c>
      <c r="L340" s="13">
        <f t="shared" si="41"/>
        <v>577.24569067493098</v>
      </c>
      <c r="M340" s="13">
        <f t="shared" si="42"/>
        <v>478507112.78330743</v>
      </c>
      <c r="N340" s="13">
        <f t="shared" si="43"/>
        <v>478507304.51521641</v>
      </c>
    </row>
    <row r="341" spans="6:14" x14ac:dyDescent="0.2">
      <c r="F341" s="13">
        <f t="shared" si="44"/>
        <v>478507111.10250485</v>
      </c>
      <c r="G341">
        <v>340</v>
      </c>
      <c r="H341" s="13">
        <f t="shared" si="45"/>
        <v>1267.2507099161796</v>
      </c>
      <c r="I341" s="13">
        <f t="shared" si="40"/>
        <v>478507114.82971281</v>
      </c>
      <c r="J341" s="13">
        <f t="shared" si="46"/>
        <v>478507304.51521641</v>
      </c>
      <c r="K341" s="13">
        <f t="shared" si="47"/>
        <v>478507111.08051777</v>
      </c>
      <c r="L341" s="13">
        <f t="shared" si="41"/>
        <v>577.24569067493098</v>
      </c>
      <c r="M341" s="13">
        <f t="shared" si="42"/>
        <v>478507112.77829921</v>
      </c>
      <c r="N341" s="13">
        <f t="shared" si="43"/>
        <v>478507304.51521641</v>
      </c>
    </row>
    <row r="342" spans="6:14" x14ac:dyDescent="0.2">
      <c r="F342" s="13">
        <f t="shared" si="44"/>
        <v>478507111.10250485</v>
      </c>
      <c r="G342">
        <v>341</v>
      </c>
      <c r="H342" s="13">
        <f t="shared" si="45"/>
        <v>1267.2507099161796</v>
      </c>
      <c r="I342" s="13">
        <f t="shared" si="40"/>
        <v>478507114.81878257</v>
      </c>
      <c r="J342" s="13">
        <f t="shared" si="46"/>
        <v>478507304.51521641</v>
      </c>
      <c r="K342" s="13">
        <f t="shared" si="47"/>
        <v>478507111.08051777</v>
      </c>
      <c r="L342" s="13">
        <f t="shared" si="41"/>
        <v>577.24569067493098</v>
      </c>
      <c r="M342" s="13">
        <f t="shared" si="42"/>
        <v>478507112.77332038</v>
      </c>
      <c r="N342" s="13">
        <f t="shared" si="43"/>
        <v>478507304.51521641</v>
      </c>
    </row>
    <row r="343" spans="6:14" x14ac:dyDescent="0.2">
      <c r="F343" s="13">
        <f t="shared" si="44"/>
        <v>478507111.10250485</v>
      </c>
      <c r="G343">
        <v>342</v>
      </c>
      <c r="H343" s="13">
        <f t="shared" si="45"/>
        <v>1267.2507099161796</v>
      </c>
      <c r="I343" s="13">
        <f t="shared" si="40"/>
        <v>478507114.80791628</v>
      </c>
      <c r="J343" s="13">
        <f t="shared" si="46"/>
        <v>478507304.51521641</v>
      </c>
      <c r="K343" s="13">
        <f t="shared" si="47"/>
        <v>478507111.08051777</v>
      </c>
      <c r="L343" s="13">
        <f t="shared" si="41"/>
        <v>577.24569067493098</v>
      </c>
      <c r="M343" s="13">
        <f t="shared" si="42"/>
        <v>478507112.76837069</v>
      </c>
      <c r="N343" s="13">
        <f t="shared" si="43"/>
        <v>478507304.51521641</v>
      </c>
    </row>
    <row r="344" spans="6:14" x14ac:dyDescent="0.2">
      <c r="F344" s="13">
        <f t="shared" si="44"/>
        <v>478507111.10250485</v>
      </c>
      <c r="G344">
        <v>343</v>
      </c>
      <c r="H344" s="13">
        <f t="shared" si="45"/>
        <v>1267.2507099161796</v>
      </c>
      <c r="I344" s="13">
        <f t="shared" si="40"/>
        <v>478507114.79711336</v>
      </c>
      <c r="J344" s="13">
        <f t="shared" si="46"/>
        <v>478507304.51521641</v>
      </c>
      <c r="K344" s="13">
        <f t="shared" si="47"/>
        <v>478507111.08051777</v>
      </c>
      <c r="L344" s="13">
        <f t="shared" si="41"/>
        <v>577.24569067493098</v>
      </c>
      <c r="M344" s="13">
        <f t="shared" si="42"/>
        <v>478507112.76344979</v>
      </c>
      <c r="N344" s="13">
        <f t="shared" si="43"/>
        <v>478507304.51521641</v>
      </c>
    </row>
    <row r="345" spans="6:14" x14ac:dyDescent="0.2">
      <c r="F345" s="13">
        <f t="shared" si="44"/>
        <v>478507111.10250485</v>
      </c>
      <c r="G345">
        <v>344</v>
      </c>
      <c r="H345" s="13">
        <f t="shared" si="45"/>
        <v>1267.2507099161796</v>
      </c>
      <c r="I345" s="13">
        <f t="shared" si="40"/>
        <v>478507114.7863732</v>
      </c>
      <c r="J345" s="13">
        <f t="shared" si="46"/>
        <v>478507304.51521641</v>
      </c>
      <c r="K345" s="13">
        <f t="shared" si="47"/>
        <v>478507111.08051777</v>
      </c>
      <c r="L345" s="13">
        <f t="shared" si="41"/>
        <v>577.24569067493098</v>
      </c>
      <c r="M345" s="13">
        <f t="shared" si="42"/>
        <v>478507112.75855756</v>
      </c>
      <c r="N345" s="13">
        <f t="shared" si="43"/>
        <v>478507304.51521641</v>
      </c>
    </row>
    <row r="346" spans="6:14" x14ac:dyDescent="0.2">
      <c r="F346" s="13">
        <f t="shared" si="44"/>
        <v>478507111.10250485</v>
      </c>
      <c r="G346">
        <v>345</v>
      </c>
      <c r="H346" s="13">
        <f t="shared" si="45"/>
        <v>1267.2507099161796</v>
      </c>
      <c r="I346" s="13">
        <f t="shared" si="40"/>
        <v>478507114.77569532</v>
      </c>
      <c r="J346" s="13">
        <f t="shared" si="46"/>
        <v>478507304.51521641</v>
      </c>
      <c r="K346" s="13">
        <f t="shared" si="47"/>
        <v>478507111.08051777</v>
      </c>
      <c r="L346" s="13">
        <f t="shared" si="41"/>
        <v>577.24569067493098</v>
      </c>
      <c r="M346" s="13">
        <f t="shared" si="42"/>
        <v>478507112.7536937</v>
      </c>
      <c r="N346" s="13">
        <f t="shared" si="43"/>
        <v>478507304.51521641</v>
      </c>
    </row>
    <row r="347" spans="6:14" x14ac:dyDescent="0.2">
      <c r="F347" s="13">
        <f t="shared" si="44"/>
        <v>478507111.10250485</v>
      </c>
      <c r="G347">
        <v>346</v>
      </c>
      <c r="H347" s="13">
        <f t="shared" si="45"/>
        <v>1267.2507099161796</v>
      </c>
      <c r="I347" s="13">
        <f t="shared" si="40"/>
        <v>478507114.76507914</v>
      </c>
      <c r="J347" s="13">
        <f t="shared" si="46"/>
        <v>478507304.51521641</v>
      </c>
      <c r="K347" s="13">
        <f t="shared" si="47"/>
        <v>478507111.08051777</v>
      </c>
      <c r="L347" s="13">
        <f t="shared" si="41"/>
        <v>577.24569067493098</v>
      </c>
      <c r="M347" s="13">
        <f t="shared" si="42"/>
        <v>478507112.74885792</v>
      </c>
      <c r="N347" s="13">
        <f t="shared" si="43"/>
        <v>478507304.51521641</v>
      </c>
    </row>
    <row r="348" spans="6:14" x14ac:dyDescent="0.2">
      <c r="F348" s="13">
        <f t="shared" si="44"/>
        <v>478507111.10250485</v>
      </c>
      <c r="G348">
        <v>347</v>
      </c>
      <c r="H348" s="13">
        <f t="shared" si="45"/>
        <v>1267.2507099161796</v>
      </c>
      <c r="I348" s="13">
        <f t="shared" si="40"/>
        <v>478507114.75452417</v>
      </c>
      <c r="J348" s="13">
        <f t="shared" si="46"/>
        <v>478507304.51521641</v>
      </c>
      <c r="K348" s="13">
        <f t="shared" si="47"/>
        <v>478507111.08051777</v>
      </c>
      <c r="L348" s="13">
        <f t="shared" si="41"/>
        <v>577.24569067493098</v>
      </c>
      <c r="M348" s="13">
        <f t="shared" si="42"/>
        <v>478507112.74405003</v>
      </c>
      <c r="N348" s="13">
        <f t="shared" si="43"/>
        <v>478507304.51521641</v>
      </c>
    </row>
    <row r="349" spans="6:14" x14ac:dyDescent="0.2">
      <c r="F349" s="13">
        <f t="shared" si="44"/>
        <v>478507111.10250485</v>
      </c>
      <c r="G349">
        <v>348</v>
      </c>
      <c r="H349" s="13">
        <f t="shared" si="45"/>
        <v>1267.2507099161796</v>
      </c>
      <c r="I349" s="13">
        <f t="shared" si="40"/>
        <v>478507114.74402988</v>
      </c>
      <c r="J349" s="13">
        <f t="shared" si="46"/>
        <v>478507304.51521641</v>
      </c>
      <c r="K349" s="13">
        <f t="shared" si="47"/>
        <v>478507111.08051777</v>
      </c>
      <c r="L349" s="13">
        <f t="shared" si="41"/>
        <v>577.24569067493098</v>
      </c>
      <c r="M349" s="13">
        <f t="shared" si="42"/>
        <v>478507112.73926973</v>
      </c>
      <c r="N349" s="13">
        <f t="shared" si="43"/>
        <v>478507304.51521641</v>
      </c>
    </row>
    <row r="350" spans="6:14" x14ac:dyDescent="0.2">
      <c r="F350" s="13">
        <f t="shared" si="44"/>
        <v>478507111.10250485</v>
      </c>
      <c r="G350">
        <v>349</v>
      </c>
      <c r="H350" s="13">
        <f t="shared" si="45"/>
        <v>1267.2507099161796</v>
      </c>
      <c r="I350" s="13">
        <f t="shared" si="40"/>
        <v>478507114.73359573</v>
      </c>
      <c r="J350" s="13">
        <f t="shared" si="46"/>
        <v>478507304.51521641</v>
      </c>
      <c r="K350" s="13">
        <f t="shared" si="47"/>
        <v>478507111.08051777</v>
      </c>
      <c r="L350" s="13">
        <f t="shared" si="41"/>
        <v>577.24569067493098</v>
      </c>
      <c r="M350" s="13">
        <f t="shared" si="42"/>
        <v>478507112.73451686</v>
      </c>
      <c r="N350" s="13">
        <f t="shared" si="43"/>
        <v>478507304.51521641</v>
      </c>
    </row>
    <row r="351" spans="6:14" x14ac:dyDescent="0.2">
      <c r="F351" s="13">
        <f t="shared" si="44"/>
        <v>478507111.10250485</v>
      </c>
      <c r="G351">
        <v>350</v>
      </c>
      <c r="H351" s="13">
        <f t="shared" si="45"/>
        <v>1267.2507099161796</v>
      </c>
      <c r="I351" s="13">
        <f t="shared" si="40"/>
        <v>478507114.72322118</v>
      </c>
      <c r="J351" s="13">
        <f t="shared" si="46"/>
        <v>478507304.51521641</v>
      </c>
      <c r="K351" s="13">
        <f t="shared" si="47"/>
        <v>478507111.08051777</v>
      </c>
      <c r="L351" s="13">
        <f t="shared" si="41"/>
        <v>577.24569067493098</v>
      </c>
      <c r="M351" s="13">
        <f t="shared" si="42"/>
        <v>478507112.72979116</v>
      </c>
      <c r="N351" s="13">
        <f t="shared" si="43"/>
        <v>478507304.51521641</v>
      </c>
    </row>
    <row r="352" spans="6:14" x14ac:dyDescent="0.2">
      <c r="F352" s="13">
        <f t="shared" si="44"/>
        <v>478507111.10250485</v>
      </c>
      <c r="G352">
        <v>351</v>
      </c>
      <c r="H352" s="13">
        <f t="shared" si="45"/>
        <v>1267.2507099161796</v>
      </c>
      <c r="I352" s="13">
        <f t="shared" si="40"/>
        <v>478507114.7129057</v>
      </c>
      <c r="J352" s="13">
        <f t="shared" si="46"/>
        <v>478507304.51521641</v>
      </c>
      <c r="K352" s="13">
        <f t="shared" si="47"/>
        <v>478507111.08051777</v>
      </c>
      <c r="L352" s="13">
        <f t="shared" si="41"/>
        <v>577.24569067493098</v>
      </c>
      <c r="M352" s="13">
        <f t="shared" si="42"/>
        <v>478507112.72509241</v>
      </c>
      <c r="N352" s="13">
        <f t="shared" si="43"/>
        <v>478507304.51521641</v>
      </c>
    </row>
    <row r="353" spans="6:14" x14ac:dyDescent="0.2">
      <c r="F353" s="13">
        <f t="shared" si="44"/>
        <v>478507111.10250485</v>
      </c>
      <c r="G353">
        <v>352</v>
      </c>
      <c r="H353" s="13">
        <f t="shared" si="45"/>
        <v>1267.2507099161796</v>
      </c>
      <c r="I353" s="13">
        <f t="shared" si="40"/>
        <v>478507114.70264894</v>
      </c>
      <c r="J353" s="13">
        <f t="shared" si="46"/>
        <v>478507304.51521641</v>
      </c>
      <c r="K353" s="13">
        <f t="shared" si="47"/>
        <v>478507111.08051777</v>
      </c>
      <c r="L353" s="13">
        <f t="shared" si="41"/>
        <v>577.24569067493098</v>
      </c>
      <c r="M353" s="13">
        <f t="shared" si="42"/>
        <v>478507112.7204203</v>
      </c>
      <c r="N353" s="13">
        <f t="shared" si="43"/>
        <v>478507304.51521641</v>
      </c>
    </row>
    <row r="354" spans="6:14" x14ac:dyDescent="0.2">
      <c r="F354" s="13">
        <f t="shared" si="44"/>
        <v>478507111.10250485</v>
      </c>
      <c r="G354">
        <v>353</v>
      </c>
      <c r="H354" s="13">
        <f t="shared" si="45"/>
        <v>1267.2507099161796</v>
      </c>
      <c r="I354" s="13">
        <f t="shared" si="40"/>
        <v>478507114.69245023</v>
      </c>
      <c r="J354" s="13">
        <f t="shared" si="46"/>
        <v>478507304.51521641</v>
      </c>
      <c r="K354" s="13">
        <f t="shared" si="47"/>
        <v>478507111.08051777</v>
      </c>
      <c r="L354" s="13">
        <f t="shared" si="41"/>
        <v>577.24569067493098</v>
      </c>
      <c r="M354" s="13">
        <f t="shared" si="42"/>
        <v>478507112.71577466</v>
      </c>
      <c r="N354" s="13">
        <f t="shared" si="43"/>
        <v>478507304.51521641</v>
      </c>
    </row>
    <row r="355" spans="6:14" x14ac:dyDescent="0.2">
      <c r="F355" s="13">
        <f t="shared" si="44"/>
        <v>478507111.10250485</v>
      </c>
      <c r="G355">
        <v>354</v>
      </c>
      <c r="H355" s="13">
        <f t="shared" si="45"/>
        <v>1267.2507099161796</v>
      </c>
      <c r="I355" s="13">
        <f t="shared" si="40"/>
        <v>478507114.68230909</v>
      </c>
      <c r="J355" s="13">
        <f t="shared" si="46"/>
        <v>478507304.51521641</v>
      </c>
      <c r="K355" s="13">
        <f t="shared" si="47"/>
        <v>478507111.08051777</v>
      </c>
      <c r="L355" s="13">
        <f t="shared" si="41"/>
        <v>577.24569067493098</v>
      </c>
      <c r="M355" s="13">
        <f t="shared" si="42"/>
        <v>478507112.7111553</v>
      </c>
      <c r="N355" s="13">
        <f t="shared" si="43"/>
        <v>478507304.51521641</v>
      </c>
    </row>
    <row r="356" spans="6:14" x14ac:dyDescent="0.2">
      <c r="F356" s="13">
        <f t="shared" si="44"/>
        <v>478507111.10250485</v>
      </c>
      <c r="G356">
        <v>355</v>
      </c>
      <c r="H356" s="13">
        <f t="shared" si="45"/>
        <v>1267.2507099161796</v>
      </c>
      <c r="I356" s="13">
        <f t="shared" si="40"/>
        <v>478507114.67222518</v>
      </c>
      <c r="J356" s="13">
        <f t="shared" si="46"/>
        <v>478507304.51521641</v>
      </c>
      <c r="K356" s="13">
        <f t="shared" si="47"/>
        <v>478507111.08051777</v>
      </c>
      <c r="L356" s="13">
        <f t="shared" si="41"/>
        <v>577.24569067493098</v>
      </c>
      <c r="M356" s="13">
        <f t="shared" si="42"/>
        <v>478507112.70656198</v>
      </c>
      <c r="N356" s="13">
        <f t="shared" si="43"/>
        <v>478507304.51521641</v>
      </c>
    </row>
    <row r="357" spans="6:14" x14ac:dyDescent="0.2">
      <c r="F357" s="13">
        <f t="shared" si="44"/>
        <v>478507111.10250485</v>
      </c>
      <c r="G357">
        <v>356</v>
      </c>
      <c r="H357" s="13">
        <f t="shared" si="45"/>
        <v>1267.2507099161796</v>
      </c>
      <c r="I357" s="13">
        <f t="shared" si="40"/>
        <v>478507114.66219783</v>
      </c>
      <c r="J357" s="13">
        <f t="shared" si="46"/>
        <v>478507304.51521641</v>
      </c>
      <c r="K357" s="13">
        <f t="shared" si="47"/>
        <v>478507111.08051777</v>
      </c>
      <c r="L357" s="13">
        <f t="shared" si="41"/>
        <v>577.24569067493098</v>
      </c>
      <c r="M357" s="13">
        <f t="shared" si="42"/>
        <v>478507112.70199442</v>
      </c>
      <c r="N357" s="13">
        <f t="shared" si="43"/>
        <v>478507304.51521641</v>
      </c>
    </row>
    <row r="358" spans="6:14" x14ac:dyDescent="0.2">
      <c r="F358" s="13">
        <f t="shared" si="44"/>
        <v>478507111.10250485</v>
      </c>
      <c r="G358">
        <v>357</v>
      </c>
      <c r="H358" s="13">
        <f t="shared" si="45"/>
        <v>1267.2507099161796</v>
      </c>
      <c r="I358" s="13">
        <f t="shared" si="40"/>
        <v>478507114.65222675</v>
      </c>
      <c r="J358" s="13">
        <f t="shared" si="46"/>
        <v>478507304.51521641</v>
      </c>
      <c r="K358" s="13">
        <f t="shared" si="47"/>
        <v>478507111.08051777</v>
      </c>
      <c r="L358" s="13">
        <f t="shared" si="41"/>
        <v>577.24569067493098</v>
      </c>
      <c r="M358" s="13">
        <f t="shared" si="42"/>
        <v>478507112.69745249</v>
      </c>
      <c r="N358" s="13">
        <f t="shared" si="43"/>
        <v>478507304.51521641</v>
      </c>
    </row>
    <row r="359" spans="6:14" x14ac:dyDescent="0.2">
      <c r="F359" s="13">
        <f t="shared" si="44"/>
        <v>478507111.10250485</v>
      </c>
      <c r="G359">
        <v>358</v>
      </c>
      <c r="H359" s="13">
        <f t="shared" si="45"/>
        <v>1267.2507099161796</v>
      </c>
      <c r="I359" s="13">
        <f t="shared" si="40"/>
        <v>478507114.64231128</v>
      </c>
      <c r="J359" s="13">
        <f t="shared" si="46"/>
        <v>478507304.51521641</v>
      </c>
      <c r="K359" s="13">
        <f t="shared" si="47"/>
        <v>478507111.08051777</v>
      </c>
      <c r="L359" s="13">
        <f t="shared" si="41"/>
        <v>577.24569067493098</v>
      </c>
      <c r="M359" s="13">
        <f t="shared" si="42"/>
        <v>478507112.69293588</v>
      </c>
      <c r="N359" s="13">
        <f t="shared" si="43"/>
        <v>478507304.51521641</v>
      </c>
    </row>
    <row r="360" spans="6:14" x14ac:dyDescent="0.2">
      <c r="F360" s="13">
        <f t="shared" si="44"/>
        <v>478507111.10250485</v>
      </c>
      <c r="G360">
        <v>359</v>
      </c>
      <c r="H360" s="13">
        <f t="shared" si="45"/>
        <v>1267.2507099161796</v>
      </c>
      <c r="I360" s="13">
        <f t="shared" si="40"/>
        <v>478507114.63245112</v>
      </c>
      <c r="J360" s="13">
        <f t="shared" si="46"/>
        <v>478507304.51521641</v>
      </c>
      <c r="K360" s="13">
        <f t="shared" si="47"/>
        <v>478507111.08051777</v>
      </c>
      <c r="L360" s="13">
        <f t="shared" si="41"/>
        <v>577.24569067493098</v>
      </c>
      <c r="M360" s="13">
        <f t="shared" si="42"/>
        <v>478507112.6884445</v>
      </c>
      <c r="N360" s="13">
        <f t="shared" si="43"/>
        <v>478507304.51521641</v>
      </c>
    </row>
    <row r="361" spans="6:14" x14ac:dyDescent="0.2">
      <c r="F361" s="13">
        <f t="shared" si="44"/>
        <v>478507111.10250485</v>
      </c>
      <c r="G361">
        <v>360</v>
      </c>
      <c r="H361" s="13">
        <f t="shared" si="45"/>
        <v>1267.2507099161796</v>
      </c>
      <c r="I361" s="13">
        <f t="shared" si="40"/>
        <v>478507114.62264574</v>
      </c>
      <c r="J361" s="13">
        <f t="shared" si="46"/>
        <v>478507304.51521641</v>
      </c>
      <c r="K361" s="13">
        <f t="shared" si="47"/>
        <v>478507111.08051777</v>
      </c>
      <c r="L361" s="13">
        <f t="shared" si="41"/>
        <v>577.24569067493098</v>
      </c>
      <c r="M361" s="13">
        <f t="shared" si="42"/>
        <v>478507112.68397802</v>
      </c>
      <c r="N361" s="13">
        <f t="shared" si="43"/>
        <v>478507304.51521641</v>
      </c>
    </row>
    <row r="362" spans="6:14" x14ac:dyDescent="0.2">
      <c r="F362" s="13">
        <f t="shared" si="44"/>
        <v>478507111.10250485</v>
      </c>
      <c r="G362">
        <v>361</v>
      </c>
      <c r="H362" s="13">
        <f t="shared" si="45"/>
        <v>1267.2507099161796</v>
      </c>
      <c r="I362" s="13">
        <f t="shared" si="40"/>
        <v>478507114.61289465</v>
      </c>
      <c r="J362" s="13">
        <f t="shared" si="46"/>
        <v>478507304.51521641</v>
      </c>
      <c r="K362" s="13">
        <f t="shared" si="47"/>
        <v>478507111.08051777</v>
      </c>
      <c r="L362" s="13">
        <f t="shared" si="41"/>
        <v>577.24569067493098</v>
      </c>
      <c r="M362" s="13">
        <f t="shared" si="42"/>
        <v>478507112.67953628</v>
      </c>
      <c r="N362" s="13">
        <f t="shared" si="43"/>
        <v>478507304.51521641</v>
      </c>
    </row>
    <row r="363" spans="6:14" x14ac:dyDescent="0.2">
      <c r="F363" s="13">
        <f t="shared" si="44"/>
        <v>478507111.10250485</v>
      </c>
      <c r="G363">
        <v>362</v>
      </c>
      <c r="H363" s="13">
        <f t="shared" si="45"/>
        <v>1267.2507099161796</v>
      </c>
      <c r="I363" s="13">
        <f t="shared" si="40"/>
        <v>478507114.6031974</v>
      </c>
      <c r="J363" s="13">
        <f t="shared" si="46"/>
        <v>478507304.51521641</v>
      </c>
      <c r="K363" s="13">
        <f t="shared" si="47"/>
        <v>478507111.08051777</v>
      </c>
      <c r="L363" s="13">
        <f t="shared" si="41"/>
        <v>577.24569067493098</v>
      </c>
      <c r="M363" s="13">
        <f t="shared" si="42"/>
        <v>478507112.6751191</v>
      </c>
      <c r="N363" s="13">
        <f t="shared" si="43"/>
        <v>478507304.51521641</v>
      </c>
    </row>
    <row r="364" spans="6:14" x14ac:dyDescent="0.2">
      <c r="F364" s="13">
        <f t="shared" si="44"/>
        <v>478507111.10250485</v>
      </c>
      <c r="G364">
        <v>363</v>
      </c>
      <c r="H364" s="13">
        <f t="shared" si="45"/>
        <v>1267.2507099161796</v>
      </c>
      <c r="I364" s="13">
        <f t="shared" si="40"/>
        <v>478507114.59355366</v>
      </c>
      <c r="J364" s="13">
        <f t="shared" si="46"/>
        <v>478507304.51521641</v>
      </c>
      <c r="K364" s="13">
        <f t="shared" si="47"/>
        <v>478507111.08051777</v>
      </c>
      <c r="L364" s="13">
        <f t="shared" si="41"/>
        <v>577.24569067493098</v>
      </c>
      <c r="M364" s="13">
        <f t="shared" si="42"/>
        <v>478507112.6707263</v>
      </c>
      <c r="N364" s="13">
        <f t="shared" si="43"/>
        <v>478507304.51521641</v>
      </c>
    </row>
    <row r="365" spans="6:14" x14ac:dyDescent="0.2">
      <c r="F365" s="13">
        <f t="shared" si="44"/>
        <v>478507111.10250485</v>
      </c>
      <c r="G365">
        <v>364</v>
      </c>
      <c r="H365" s="13">
        <f t="shared" si="45"/>
        <v>1267.2507099161796</v>
      </c>
      <c r="I365" s="13">
        <f t="shared" si="40"/>
        <v>478507114.58396286</v>
      </c>
      <c r="J365" s="13">
        <f t="shared" si="46"/>
        <v>478507304.51521641</v>
      </c>
      <c r="K365" s="13">
        <f t="shared" si="47"/>
        <v>478507111.08051777</v>
      </c>
      <c r="L365" s="13">
        <f t="shared" si="41"/>
        <v>577.24569067493098</v>
      </c>
      <c r="M365" s="13">
        <f t="shared" si="42"/>
        <v>478507112.66635758</v>
      </c>
      <c r="N365" s="13">
        <f t="shared" si="43"/>
        <v>478507304.51521641</v>
      </c>
    </row>
    <row r="366" spans="6:14" x14ac:dyDescent="0.2">
      <c r="F366" s="13">
        <f t="shared" si="44"/>
        <v>478507111.10250485</v>
      </c>
      <c r="G366">
        <v>365</v>
      </c>
      <c r="H366" s="13">
        <f t="shared" si="45"/>
        <v>1267.2507099161796</v>
      </c>
      <c r="I366" s="13">
        <f t="shared" si="40"/>
        <v>478507114.57442462</v>
      </c>
      <c r="J366" s="13">
        <f t="shared" si="46"/>
        <v>478507304.51521641</v>
      </c>
      <c r="K366" s="13">
        <f t="shared" si="47"/>
        <v>478507111.08051777</v>
      </c>
      <c r="L366" s="13">
        <f t="shared" si="41"/>
        <v>577.24569067493098</v>
      </c>
      <c r="M366" s="13">
        <f t="shared" si="42"/>
        <v>478507112.66201282</v>
      </c>
      <c r="N366" s="13">
        <f t="shared" si="43"/>
        <v>478507304.51521641</v>
      </c>
    </row>
    <row r="367" spans="6:14" x14ac:dyDescent="0.2">
      <c r="F367" s="13">
        <f t="shared" si="44"/>
        <v>478507111.10250485</v>
      </c>
      <c r="G367">
        <v>366</v>
      </c>
      <c r="H367" s="13">
        <f t="shared" si="45"/>
        <v>1267.2507099161796</v>
      </c>
      <c r="I367" s="13">
        <f t="shared" si="40"/>
        <v>478507114.56493849</v>
      </c>
      <c r="J367" s="13">
        <f t="shared" si="46"/>
        <v>478507304.51521641</v>
      </c>
      <c r="K367" s="13">
        <f t="shared" si="47"/>
        <v>478507111.08051777</v>
      </c>
      <c r="L367" s="13">
        <f t="shared" si="41"/>
        <v>577.24569067493098</v>
      </c>
      <c r="M367" s="13">
        <f t="shared" si="42"/>
        <v>478507112.65769178</v>
      </c>
      <c r="N367" s="13">
        <f t="shared" si="43"/>
        <v>478507304.51521641</v>
      </c>
    </row>
    <row r="368" spans="6:14" x14ac:dyDescent="0.2">
      <c r="F368" s="13">
        <f t="shared" si="44"/>
        <v>478507111.10250485</v>
      </c>
      <c r="G368">
        <v>367</v>
      </c>
      <c r="H368" s="13">
        <f t="shared" si="45"/>
        <v>1267.2507099161796</v>
      </c>
      <c r="I368" s="13">
        <f t="shared" si="40"/>
        <v>478507114.55550408</v>
      </c>
      <c r="J368" s="13">
        <f t="shared" si="46"/>
        <v>478507304.51521641</v>
      </c>
      <c r="K368" s="13">
        <f t="shared" si="47"/>
        <v>478507111.08051777</v>
      </c>
      <c r="L368" s="13">
        <f t="shared" si="41"/>
        <v>577.24569067493098</v>
      </c>
      <c r="M368" s="13">
        <f t="shared" si="42"/>
        <v>478507112.65339428</v>
      </c>
      <c r="N368" s="13">
        <f t="shared" si="43"/>
        <v>478507304.51521641</v>
      </c>
    </row>
    <row r="369" spans="6:14" x14ac:dyDescent="0.2">
      <c r="F369" s="13">
        <f t="shared" si="44"/>
        <v>478507111.10250485</v>
      </c>
      <c r="G369">
        <v>368</v>
      </c>
      <c r="H369" s="13">
        <f t="shared" si="45"/>
        <v>1267.2507099161796</v>
      </c>
      <c r="I369" s="13">
        <f t="shared" si="40"/>
        <v>478507114.54612088</v>
      </c>
      <c r="J369" s="13">
        <f t="shared" si="46"/>
        <v>478507304.51521641</v>
      </c>
      <c r="K369" s="13">
        <f t="shared" si="47"/>
        <v>478507111.08051777</v>
      </c>
      <c r="L369" s="13">
        <f t="shared" si="41"/>
        <v>577.24569067493098</v>
      </c>
      <c r="M369" s="13">
        <f t="shared" si="42"/>
        <v>478507112.64912021</v>
      </c>
      <c r="N369" s="13">
        <f t="shared" si="43"/>
        <v>478507304.51521641</v>
      </c>
    </row>
    <row r="370" spans="6:14" x14ac:dyDescent="0.2">
      <c r="F370" s="13">
        <f t="shared" si="44"/>
        <v>478507111.10250485</v>
      </c>
      <c r="G370">
        <v>369</v>
      </c>
      <c r="H370" s="13">
        <f t="shared" si="45"/>
        <v>1267.2507099161796</v>
      </c>
      <c r="I370" s="13">
        <f t="shared" si="40"/>
        <v>478507114.53678864</v>
      </c>
      <c r="J370" s="13">
        <f t="shared" si="46"/>
        <v>478507304.51521641</v>
      </c>
      <c r="K370" s="13">
        <f t="shared" si="47"/>
        <v>478507111.08051777</v>
      </c>
      <c r="L370" s="13">
        <f t="shared" si="41"/>
        <v>577.24569067493098</v>
      </c>
      <c r="M370" s="13">
        <f t="shared" si="42"/>
        <v>478507112.64486921</v>
      </c>
      <c r="N370" s="13">
        <f t="shared" si="43"/>
        <v>478507304.51521641</v>
      </c>
    </row>
    <row r="371" spans="6:14" x14ac:dyDescent="0.2">
      <c r="F371" s="13">
        <f t="shared" si="44"/>
        <v>478507111.10250485</v>
      </c>
      <c r="G371">
        <v>370</v>
      </c>
      <c r="H371" s="13">
        <f t="shared" si="45"/>
        <v>1267.2507099161796</v>
      </c>
      <c r="I371" s="13">
        <f t="shared" si="40"/>
        <v>478507114.52750677</v>
      </c>
      <c r="J371" s="13">
        <f t="shared" si="46"/>
        <v>478507304.51521641</v>
      </c>
      <c r="K371" s="13">
        <f t="shared" si="47"/>
        <v>478507111.08051777</v>
      </c>
      <c r="L371" s="13">
        <f t="shared" si="41"/>
        <v>577.24569067493098</v>
      </c>
      <c r="M371" s="13">
        <f t="shared" si="42"/>
        <v>478507112.64064127</v>
      </c>
      <c r="N371" s="13">
        <f t="shared" si="43"/>
        <v>478507304.51521641</v>
      </c>
    </row>
    <row r="372" spans="6:14" x14ac:dyDescent="0.2">
      <c r="F372" s="13">
        <f t="shared" si="44"/>
        <v>478507111.10250485</v>
      </c>
      <c r="G372">
        <v>371</v>
      </c>
      <c r="H372" s="13">
        <f t="shared" si="45"/>
        <v>1267.2507099161796</v>
      </c>
      <c r="I372" s="13">
        <f t="shared" si="40"/>
        <v>478507114.51827496</v>
      </c>
      <c r="J372" s="13">
        <f t="shared" si="46"/>
        <v>478507304.51521641</v>
      </c>
      <c r="K372" s="13">
        <f t="shared" si="47"/>
        <v>478507111.08051777</v>
      </c>
      <c r="L372" s="13">
        <f t="shared" si="41"/>
        <v>577.24569067493098</v>
      </c>
      <c r="M372" s="13">
        <f t="shared" si="42"/>
        <v>478507112.63643605</v>
      </c>
      <c r="N372" s="13">
        <f t="shared" si="43"/>
        <v>478507304.51521641</v>
      </c>
    </row>
    <row r="373" spans="6:14" x14ac:dyDescent="0.2">
      <c r="F373" s="13">
        <f t="shared" si="44"/>
        <v>478507111.10250485</v>
      </c>
      <c r="G373">
        <v>372</v>
      </c>
      <c r="H373" s="13">
        <f t="shared" si="45"/>
        <v>1267.2507099161796</v>
      </c>
      <c r="I373" s="13">
        <f t="shared" si="40"/>
        <v>478507114.50909281</v>
      </c>
      <c r="J373" s="13">
        <f t="shared" si="46"/>
        <v>478507304.51521641</v>
      </c>
      <c r="K373" s="13">
        <f t="shared" si="47"/>
        <v>478507111.08051777</v>
      </c>
      <c r="L373" s="13">
        <f t="shared" si="41"/>
        <v>577.24569067493098</v>
      </c>
      <c r="M373" s="13">
        <f t="shared" si="42"/>
        <v>478507112.63225347</v>
      </c>
      <c r="N373" s="13">
        <f t="shared" si="43"/>
        <v>478507304.51521641</v>
      </c>
    </row>
    <row r="374" spans="6:14" x14ac:dyDescent="0.2">
      <c r="F374" s="13">
        <f t="shared" si="44"/>
        <v>478507111.10250485</v>
      </c>
      <c r="G374">
        <v>373</v>
      </c>
      <c r="H374" s="13">
        <f t="shared" si="45"/>
        <v>1267.2507099161796</v>
      </c>
      <c r="I374" s="13">
        <f t="shared" si="40"/>
        <v>478507114.49995983</v>
      </c>
      <c r="J374" s="13">
        <f t="shared" si="46"/>
        <v>478507304.51521641</v>
      </c>
      <c r="K374" s="13">
        <f t="shared" si="47"/>
        <v>478507111.08051777</v>
      </c>
      <c r="L374" s="13">
        <f t="shared" si="41"/>
        <v>577.24569067493098</v>
      </c>
      <c r="M374" s="13">
        <f t="shared" si="42"/>
        <v>478507112.62809336</v>
      </c>
      <c r="N374" s="13">
        <f t="shared" si="43"/>
        <v>478507304.51521641</v>
      </c>
    </row>
    <row r="375" spans="6:14" x14ac:dyDescent="0.2">
      <c r="F375" s="13">
        <f t="shared" si="44"/>
        <v>478507111.10250485</v>
      </c>
      <c r="G375">
        <v>374</v>
      </c>
      <c r="H375" s="13">
        <f t="shared" si="45"/>
        <v>1267.2507099161796</v>
      </c>
      <c r="I375" s="13">
        <f t="shared" si="40"/>
        <v>478507114.49087572</v>
      </c>
      <c r="J375" s="13">
        <f t="shared" si="46"/>
        <v>478507304.51521641</v>
      </c>
      <c r="K375" s="13">
        <f t="shared" si="47"/>
        <v>478507111.08051777</v>
      </c>
      <c r="L375" s="13">
        <f t="shared" si="41"/>
        <v>577.24569067493098</v>
      </c>
      <c r="M375" s="13">
        <f t="shared" si="42"/>
        <v>478507112.62395543</v>
      </c>
      <c r="N375" s="13">
        <f t="shared" si="43"/>
        <v>478507304.51521641</v>
      </c>
    </row>
    <row r="376" spans="6:14" x14ac:dyDescent="0.2">
      <c r="F376" s="13">
        <f t="shared" si="44"/>
        <v>478507111.10250485</v>
      </c>
      <c r="G376">
        <v>375</v>
      </c>
      <c r="H376" s="13">
        <f t="shared" si="45"/>
        <v>1267.2507099161796</v>
      </c>
      <c r="I376" s="13">
        <f t="shared" si="40"/>
        <v>478507114.48184007</v>
      </c>
      <c r="J376" s="13">
        <f t="shared" si="46"/>
        <v>478507304.51521641</v>
      </c>
      <c r="K376" s="13">
        <f t="shared" si="47"/>
        <v>478507111.08051777</v>
      </c>
      <c r="L376" s="13">
        <f t="shared" si="41"/>
        <v>577.24569067493098</v>
      </c>
      <c r="M376" s="13">
        <f t="shared" si="42"/>
        <v>478507112.61983961</v>
      </c>
      <c r="N376" s="13">
        <f t="shared" si="43"/>
        <v>478507304.51521641</v>
      </c>
    </row>
    <row r="377" spans="6:14" x14ac:dyDescent="0.2">
      <c r="F377" s="13">
        <f t="shared" si="44"/>
        <v>478507111.10250485</v>
      </c>
      <c r="G377">
        <v>376</v>
      </c>
      <c r="H377" s="13">
        <f t="shared" si="45"/>
        <v>1267.2507099161796</v>
      </c>
      <c r="I377" s="13">
        <f t="shared" si="40"/>
        <v>478507114.47285247</v>
      </c>
      <c r="J377" s="13">
        <f t="shared" si="46"/>
        <v>478507304.51521641</v>
      </c>
      <c r="K377" s="13">
        <f t="shared" si="47"/>
        <v>478507111.08051777</v>
      </c>
      <c r="L377" s="13">
        <f t="shared" si="41"/>
        <v>577.24569067493098</v>
      </c>
      <c r="M377" s="13">
        <f t="shared" si="42"/>
        <v>478507112.61574566</v>
      </c>
      <c r="N377" s="13">
        <f t="shared" si="43"/>
        <v>478507304.51521641</v>
      </c>
    </row>
    <row r="378" spans="6:14" x14ac:dyDescent="0.2">
      <c r="F378" s="13">
        <f t="shared" si="44"/>
        <v>478507111.10250485</v>
      </c>
      <c r="G378">
        <v>377</v>
      </c>
      <c r="H378" s="13">
        <f t="shared" si="45"/>
        <v>1267.2507099161796</v>
      </c>
      <c r="I378" s="13">
        <f t="shared" si="40"/>
        <v>478507114.46391255</v>
      </c>
      <c r="J378" s="13">
        <f t="shared" si="46"/>
        <v>478507304.51521641</v>
      </c>
      <c r="K378" s="13">
        <f t="shared" si="47"/>
        <v>478507111.08051777</v>
      </c>
      <c r="L378" s="13">
        <f t="shared" si="41"/>
        <v>577.24569067493098</v>
      </c>
      <c r="M378" s="13">
        <f t="shared" si="42"/>
        <v>478507112.61167347</v>
      </c>
      <c r="N378" s="13">
        <f t="shared" si="43"/>
        <v>478507304.51521641</v>
      </c>
    </row>
    <row r="379" spans="6:14" x14ac:dyDescent="0.2">
      <c r="F379" s="13">
        <f t="shared" si="44"/>
        <v>478507111.10250485</v>
      </c>
      <c r="G379">
        <v>378</v>
      </c>
      <c r="H379" s="13">
        <f t="shared" si="45"/>
        <v>1267.2507099161796</v>
      </c>
      <c r="I379" s="13">
        <f t="shared" si="40"/>
        <v>478507114.45501995</v>
      </c>
      <c r="J379" s="13">
        <f t="shared" si="46"/>
        <v>478507304.51521641</v>
      </c>
      <c r="K379" s="13">
        <f t="shared" si="47"/>
        <v>478507111.08051777</v>
      </c>
      <c r="L379" s="13">
        <f t="shared" si="41"/>
        <v>577.24569067493098</v>
      </c>
      <c r="M379" s="13">
        <f t="shared" si="42"/>
        <v>478507112.60762274</v>
      </c>
      <c r="N379" s="13">
        <f t="shared" si="43"/>
        <v>478507304.51521641</v>
      </c>
    </row>
    <row r="380" spans="6:14" x14ac:dyDescent="0.2">
      <c r="F380" s="13">
        <f t="shared" si="44"/>
        <v>478507111.10250485</v>
      </c>
      <c r="G380">
        <v>379</v>
      </c>
      <c r="H380" s="13">
        <f t="shared" si="45"/>
        <v>1267.2507099161796</v>
      </c>
      <c r="I380" s="13">
        <f t="shared" si="40"/>
        <v>478507114.44617426</v>
      </c>
      <c r="J380" s="13">
        <f t="shared" si="46"/>
        <v>478507304.51521641</v>
      </c>
      <c r="K380" s="13">
        <f t="shared" si="47"/>
        <v>478507111.08051777</v>
      </c>
      <c r="L380" s="13">
        <f t="shared" si="41"/>
        <v>577.24569067493098</v>
      </c>
      <c r="M380" s="13">
        <f t="shared" si="42"/>
        <v>478507112.60359347</v>
      </c>
      <c r="N380" s="13">
        <f t="shared" si="43"/>
        <v>478507304.51521641</v>
      </c>
    </row>
    <row r="381" spans="6:14" x14ac:dyDescent="0.2">
      <c r="F381" s="13">
        <f t="shared" si="44"/>
        <v>478507111.10250485</v>
      </c>
      <c r="G381">
        <v>380</v>
      </c>
      <c r="H381" s="13">
        <f t="shared" si="45"/>
        <v>1267.2507099161796</v>
      </c>
      <c r="I381" s="13">
        <f t="shared" si="40"/>
        <v>478507114.43737513</v>
      </c>
      <c r="J381" s="13">
        <f t="shared" si="46"/>
        <v>478507304.51521641</v>
      </c>
      <c r="K381" s="13">
        <f t="shared" si="47"/>
        <v>478507111.08051777</v>
      </c>
      <c r="L381" s="13">
        <f t="shared" si="41"/>
        <v>577.24569067493098</v>
      </c>
      <c r="M381" s="13">
        <f t="shared" si="42"/>
        <v>478507112.59958535</v>
      </c>
      <c r="N381" s="13">
        <f t="shared" si="43"/>
        <v>478507304.51521641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C88A3-5F53-4736-97B6-A270A76D77C6}">
  <dimension ref="A1:D6"/>
  <sheetViews>
    <sheetView workbookViewId="0">
      <selection activeCell="H9" sqref="H9"/>
    </sheetView>
  </sheetViews>
  <sheetFormatPr defaultRowHeight="12.75" x14ac:dyDescent="0.2"/>
  <cols>
    <col min="3" max="3" width="9.28515625" bestFit="1" customWidth="1"/>
  </cols>
  <sheetData>
    <row r="1" spans="1:4" x14ac:dyDescent="0.2">
      <c r="B1" t="s">
        <v>325</v>
      </c>
      <c r="C1" t="s">
        <v>326</v>
      </c>
      <c r="D1" t="s">
        <v>327</v>
      </c>
    </row>
    <row r="2" spans="1:4" x14ac:dyDescent="0.2">
      <c r="A2" t="s">
        <v>18</v>
      </c>
      <c r="B2" s="13" t="e">
        <f>#REF!</f>
        <v>#REF!</v>
      </c>
      <c r="C2" s="13">
        <f>'FU AIC'!B19</f>
        <v>445.6571819279344</v>
      </c>
      <c r="D2" s="13">
        <f>'FU AAC'!B19</f>
        <v>445.6538349851478</v>
      </c>
    </row>
    <row r="3" spans="1:4" x14ac:dyDescent="0.2">
      <c r="A3" t="s">
        <v>19</v>
      </c>
      <c r="B3" s="13" t="e">
        <f>#REF!</f>
        <v>#REF!</v>
      </c>
      <c r="C3" s="13">
        <f>'FU AIC'!C19</f>
        <v>180.49379195525049</v>
      </c>
      <c r="D3" s="13">
        <f>'FU AAC'!C19</f>
        <v>180.49243705888176</v>
      </c>
    </row>
    <row r="6" spans="1:4" x14ac:dyDescent="0.2">
      <c r="C6" s="1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878E5-E1EC-4345-A1B5-25110B11D67E}">
  <dimension ref="A1:AN381"/>
  <sheetViews>
    <sheetView topLeftCell="A3" workbookViewId="0">
      <selection activeCell="B20" sqref="B20"/>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478507111.10250485</v>
      </c>
      <c r="G2">
        <v>1</v>
      </c>
      <c r="H2" s="13">
        <f>$B$9+$B$10</f>
        <v>2366.3782044107388</v>
      </c>
      <c r="I2" s="13">
        <f t="shared" ref="I2:I65" si="0">H2/G2+F2</f>
        <v>478509477.48070925</v>
      </c>
      <c r="J2" s="13">
        <f>$B$16+$B$15+$B$12+$B$11</f>
        <v>478507304.51521641</v>
      </c>
      <c r="K2" s="13">
        <f>SUM(C11:C13,C15)</f>
        <v>478507111.08467281</v>
      </c>
      <c r="L2" s="13">
        <f t="shared" ref="L2:L65" si="1">$C$9+$C$10</f>
        <v>1676.373244596032</v>
      </c>
      <c r="M2" s="13">
        <f t="shared" ref="M2:M65" si="2">L2/G2+K2</f>
        <v>478508787.45791739</v>
      </c>
      <c r="N2" s="13">
        <f t="shared" ref="N2:N65" si="3">$C$16+$C$15+$C$12+$C$11</f>
        <v>478507304.51521641</v>
      </c>
      <c r="S2" s="20"/>
    </row>
    <row r="3" spans="1:40" x14ac:dyDescent="0.2">
      <c r="A3" t="str">
        <f>'DU LCI'!$A$17</f>
        <v>1 birth</v>
      </c>
      <c r="B3" s="13">
        <f>'DU LCI'!$C$17</f>
        <v>1</v>
      </c>
      <c r="C3" s="13">
        <f>'DU LCI'!D17</f>
        <v>1</v>
      </c>
      <c r="D3" t="str">
        <f>'DU LCI'!$E$18</f>
        <v>kg N2O</v>
      </c>
      <c r="F3" s="13">
        <f t="shared" ref="F3:F66" si="4">SUM($B$11:$B$15)</f>
        <v>478507111.10250485</v>
      </c>
      <c r="G3">
        <v>2</v>
      </c>
      <c r="H3" s="13">
        <f t="shared" ref="H3:H66" si="5">$B$9+$B$10</f>
        <v>2366.3782044107388</v>
      </c>
      <c r="I3" s="13">
        <f t="shared" si="0"/>
        <v>478508294.29160708</v>
      </c>
      <c r="J3" s="13">
        <f t="shared" ref="J3:J66" si="6">$B$16+$B$15+$B$12+$B$11</f>
        <v>478507304.51521641</v>
      </c>
      <c r="K3" s="13">
        <f>SUM($C$11:$C$12,$C$14:$C$15)</f>
        <v>478507111.08051777</v>
      </c>
      <c r="L3" s="13">
        <f t="shared" si="1"/>
        <v>1676.373244596032</v>
      </c>
      <c r="M3" s="13">
        <f t="shared" si="2"/>
        <v>478507949.26714009</v>
      </c>
      <c r="N3" s="13">
        <f t="shared" si="3"/>
        <v>478507304.51521641</v>
      </c>
      <c r="S3" s="20"/>
    </row>
    <row r="4" spans="1:40" x14ac:dyDescent="0.2">
      <c r="A4" t="str">
        <f>'DU LCI'!$A$18</f>
        <v>Amount of N2O pr birth</v>
      </c>
      <c r="B4" s="13">
        <f>'DU LCI'!$C$18</f>
        <v>0.86746067512178404</v>
      </c>
      <c r="C4" s="13">
        <f>'DU LCI'!$D$18</f>
        <v>0.86746067512178404</v>
      </c>
      <c r="F4" s="13">
        <f t="shared" si="4"/>
        <v>478507111.10250485</v>
      </c>
      <c r="G4">
        <v>3</v>
      </c>
      <c r="H4" s="13">
        <f t="shared" si="5"/>
        <v>2366.3782044107388</v>
      </c>
      <c r="I4" s="13">
        <f t="shared" si="0"/>
        <v>478507899.89523965</v>
      </c>
      <c r="J4" s="13">
        <f t="shared" si="6"/>
        <v>478507304.51521641</v>
      </c>
      <c r="K4" s="13">
        <f t="shared" ref="K4:K67" si="7">SUM($C$11:$C$12,$C$14:$C$15)</f>
        <v>478507111.08051777</v>
      </c>
      <c r="L4" s="13">
        <f t="shared" si="1"/>
        <v>1676.373244596032</v>
      </c>
      <c r="M4" s="13">
        <f t="shared" si="2"/>
        <v>478507669.87159932</v>
      </c>
      <c r="N4" s="13">
        <f t="shared" si="3"/>
        <v>478507304.51521641</v>
      </c>
    </row>
    <row r="5" spans="1:40" x14ac:dyDescent="0.2">
      <c r="A5" t="str">
        <f>'DU LCI'!$A$21</f>
        <v>CO2e emissions pr birth</v>
      </c>
      <c r="B5" s="13">
        <f>'DU LCI'!$C$21</f>
        <v>43.37952652575035</v>
      </c>
      <c r="C5" s="13">
        <f>'DU LCI'!$D$21</f>
        <v>43.37952652575035</v>
      </c>
      <c r="D5" t="str">
        <f>'DU LCI'!$E$21</f>
        <v>kg CO2e</v>
      </c>
      <c r="F5" s="13">
        <f t="shared" si="4"/>
        <v>478507111.10250485</v>
      </c>
      <c r="G5">
        <v>4</v>
      </c>
      <c r="H5" s="13">
        <f t="shared" si="5"/>
        <v>2366.3782044107388</v>
      </c>
      <c r="I5" s="13">
        <f t="shared" si="0"/>
        <v>478507702.69705594</v>
      </c>
      <c r="J5" s="13">
        <f t="shared" si="6"/>
        <v>478507304.51521641</v>
      </c>
      <c r="K5" s="13">
        <f t="shared" si="7"/>
        <v>478507111.08051777</v>
      </c>
      <c r="L5" s="13">
        <f t="shared" si="1"/>
        <v>1676.373244596032</v>
      </c>
      <c r="M5" s="13">
        <f t="shared" si="2"/>
        <v>478507530.1738289</v>
      </c>
      <c r="N5" s="13">
        <f t="shared" si="3"/>
        <v>478507304.51521641</v>
      </c>
    </row>
    <row r="6" spans="1:40" x14ac:dyDescent="0.2">
      <c r="A6">
        <f>'DU LCI'!$M$4</f>
        <v>0</v>
      </c>
      <c r="B6" s="13">
        <f>'DU LCI'!$N$4</f>
        <v>0</v>
      </c>
      <c r="C6" s="13">
        <f>'DU LCI'!$J$24</f>
        <v>39</v>
      </c>
      <c r="F6" s="13">
        <f t="shared" si="4"/>
        <v>478507111.10250485</v>
      </c>
      <c r="G6">
        <v>5</v>
      </c>
      <c r="H6" s="13">
        <f t="shared" si="5"/>
        <v>2366.3782044107388</v>
      </c>
      <c r="I6" s="13">
        <f t="shared" si="0"/>
        <v>478507584.37814575</v>
      </c>
      <c r="J6" s="13">
        <f t="shared" si="6"/>
        <v>478507304.51521641</v>
      </c>
      <c r="K6" s="13">
        <f t="shared" si="7"/>
        <v>478507111.08051777</v>
      </c>
      <c r="L6" s="13">
        <f t="shared" si="1"/>
        <v>1676.373244596032</v>
      </c>
      <c r="M6" s="13">
        <f t="shared" si="2"/>
        <v>478507446.35516667</v>
      </c>
      <c r="N6" s="13">
        <f t="shared" si="3"/>
        <v>478507304.51521641</v>
      </c>
    </row>
    <row r="7" spans="1:40" x14ac:dyDescent="0.2">
      <c r="A7" t="str">
        <f>'DU LCI'!$A$26</f>
        <v>Share of 50L cylinder consumption pr birth</v>
      </c>
      <c r="B7" s="83">
        <f>'DU LCI'!$I$15</f>
        <v>2111</v>
      </c>
      <c r="C7" s="83">
        <f>'DU LCI'!$I$15</f>
        <v>2111</v>
      </c>
      <c r="F7" s="13">
        <f t="shared" si="4"/>
        <v>478507111.10250485</v>
      </c>
      <c r="G7">
        <v>6</v>
      </c>
      <c r="H7" s="13">
        <f t="shared" si="5"/>
        <v>2366.3782044107388</v>
      </c>
      <c r="I7" s="13">
        <f t="shared" si="0"/>
        <v>478507505.49887228</v>
      </c>
      <c r="J7" s="13">
        <f t="shared" si="6"/>
        <v>478507304.51521641</v>
      </c>
      <c r="K7" s="13">
        <f t="shared" si="7"/>
        <v>478507111.08051777</v>
      </c>
      <c r="L7" s="13">
        <f t="shared" si="1"/>
        <v>1676.373244596032</v>
      </c>
      <c r="M7" s="13">
        <f t="shared" si="2"/>
        <v>478507390.47605854</v>
      </c>
      <c r="N7" s="13">
        <f t="shared" si="3"/>
        <v>478507304.51521641</v>
      </c>
    </row>
    <row r="8" spans="1:40" x14ac:dyDescent="0.2">
      <c r="F8" s="13">
        <f t="shared" si="4"/>
        <v>478507111.10250485</v>
      </c>
      <c r="G8">
        <v>7</v>
      </c>
      <c r="H8" s="13">
        <f t="shared" si="5"/>
        <v>2366.3782044107388</v>
      </c>
      <c r="I8" s="13">
        <f t="shared" si="0"/>
        <v>478507449.15653408</v>
      </c>
      <c r="J8" s="13">
        <f t="shared" si="6"/>
        <v>478507304.51521641</v>
      </c>
      <c r="K8" s="13">
        <f t="shared" si="7"/>
        <v>478507111.08051777</v>
      </c>
      <c r="L8" s="13">
        <f t="shared" si="1"/>
        <v>1676.373244596032</v>
      </c>
      <c r="M8" s="13">
        <f t="shared" si="2"/>
        <v>478507350.56240988</v>
      </c>
      <c r="N8" s="13">
        <f t="shared" si="3"/>
        <v>478507304.51521641</v>
      </c>
    </row>
    <row r="9" spans="1:40" x14ac:dyDescent="0.2">
      <c r="A9" t="s">
        <v>92</v>
      </c>
      <c r="B9" s="13">
        <f>Impact!$B$4/'FU break even'!B2</f>
        <v>2621.6119925744597</v>
      </c>
      <c r="C9" s="13">
        <f>Impact!$C$4/'FU break even'!C2</f>
        <v>1877.914004662051</v>
      </c>
      <c r="D9" t="s">
        <v>27</v>
      </c>
      <c r="F9" s="13">
        <f t="shared" si="4"/>
        <v>478507111.10250485</v>
      </c>
      <c r="G9">
        <v>8</v>
      </c>
      <c r="H9" s="13">
        <f t="shared" si="5"/>
        <v>2366.3782044107388</v>
      </c>
      <c r="I9" s="13">
        <f t="shared" si="0"/>
        <v>478507406.89978039</v>
      </c>
      <c r="J9" s="13">
        <f t="shared" si="6"/>
        <v>478507304.51521641</v>
      </c>
      <c r="K9" s="13">
        <f t="shared" si="7"/>
        <v>478507111.08051777</v>
      </c>
      <c r="L9" s="13">
        <f t="shared" si="1"/>
        <v>1676.373244596032</v>
      </c>
      <c r="M9" s="13">
        <f t="shared" si="2"/>
        <v>478507320.62717336</v>
      </c>
      <c r="N9" s="13">
        <f t="shared" si="3"/>
        <v>478507304.51521641</v>
      </c>
      <c r="R9" s="105">
        <v>63.141108882628103</v>
      </c>
    </row>
    <row r="10" spans="1:40" x14ac:dyDescent="0.2">
      <c r="A10" t="s">
        <v>91</v>
      </c>
      <c r="B10" s="13">
        <f>B24</f>
        <v>-255.23378816372099</v>
      </c>
      <c r="C10" s="13">
        <f>B27/C2</f>
        <v>-201.540760066019</v>
      </c>
      <c r="D10" t="s">
        <v>27</v>
      </c>
      <c r="F10" s="13">
        <f t="shared" si="4"/>
        <v>478507111.10250485</v>
      </c>
      <c r="G10">
        <v>9</v>
      </c>
      <c r="H10" s="13">
        <f t="shared" si="5"/>
        <v>2366.3782044107388</v>
      </c>
      <c r="I10" s="13">
        <f t="shared" si="0"/>
        <v>478507374.03341645</v>
      </c>
      <c r="J10" s="13">
        <f t="shared" si="6"/>
        <v>478507304.51521641</v>
      </c>
      <c r="K10" s="13">
        <f t="shared" si="7"/>
        <v>478507111.08051777</v>
      </c>
      <c r="L10" s="13">
        <f t="shared" si="1"/>
        <v>1676.373244596032</v>
      </c>
      <c r="M10" s="13">
        <f t="shared" si="2"/>
        <v>478507297.34421164</v>
      </c>
      <c r="N10" s="13">
        <f t="shared" si="3"/>
        <v>478507304.51521641</v>
      </c>
    </row>
    <row r="11" spans="1:40" x14ac:dyDescent="0.2">
      <c r="A11" t="s">
        <v>93</v>
      </c>
      <c r="B11" s="83">
        <f>B32*B7</f>
        <v>2276073.458800321</v>
      </c>
      <c r="C11" s="83">
        <f>B32*C7</f>
        <v>2276073.458800321</v>
      </c>
      <c r="D11" t="s">
        <v>27</v>
      </c>
      <c r="F11" s="13">
        <f t="shared" si="4"/>
        <v>478507111.10250485</v>
      </c>
      <c r="G11">
        <v>10</v>
      </c>
      <c r="H11" s="13">
        <f t="shared" si="5"/>
        <v>2366.3782044107388</v>
      </c>
      <c r="I11" s="13">
        <f t="shared" si="0"/>
        <v>478507347.74032527</v>
      </c>
      <c r="J11" s="13">
        <f t="shared" si="6"/>
        <v>478507304.51521641</v>
      </c>
      <c r="K11" s="13">
        <f t="shared" si="7"/>
        <v>478507111.08051777</v>
      </c>
      <c r="L11" s="13">
        <f t="shared" si="1"/>
        <v>1676.373244596032</v>
      </c>
      <c r="M11" s="13">
        <f t="shared" si="2"/>
        <v>478507278.71784222</v>
      </c>
      <c r="N11" s="13">
        <f t="shared" si="3"/>
        <v>478507304.51521641</v>
      </c>
    </row>
    <row r="12" spans="1:40" x14ac:dyDescent="0.2">
      <c r="A12" t="s">
        <v>94</v>
      </c>
      <c r="B12" s="13">
        <f>B7*B33</f>
        <v>476230994.2396518</v>
      </c>
      <c r="C12" s="13">
        <f>B33*C7</f>
        <v>476230994.2396518</v>
      </c>
      <c r="D12" t="s">
        <v>27</v>
      </c>
      <c r="F12" s="13">
        <f t="shared" si="4"/>
        <v>478507111.10250485</v>
      </c>
      <c r="G12">
        <v>11</v>
      </c>
      <c r="H12" s="13">
        <f t="shared" si="5"/>
        <v>2366.3782044107388</v>
      </c>
      <c r="I12" s="13">
        <f t="shared" si="0"/>
        <v>478507326.22779614</v>
      </c>
      <c r="J12" s="13">
        <f t="shared" si="6"/>
        <v>478507304.51521641</v>
      </c>
      <c r="K12" s="13">
        <f t="shared" si="7"/>
        <v>478507111.08051777</v>
      </c>
      <c r="L12" s="13">
        <f t="shared" si="1"/>
        <v>1676.373244596032</v>
      </c>
      <c r="M12" s="13">
        <f t="shared" si="2"/>
        <v>478507263.47808546</v>
      </c>
      <c r="N12" s="13">
        <f t="shared" si="3"/>
        <v>478507304.51521641</v>
      </c>
    </row>
    <row r="13" spans="1:40" x14ac:dyDescent="0.2">
      <c r="A13" t="s">
        <v>75</v>
      </c>
      <c r="B13" s="13">
        <f>'DU LCI'!$C$14*Impact!$B$1/'DU LCI'!$C$7</f>
        <v>2.452624347466692E-2</v>
      </c>
      <c r="C13" s="13">
        <f>'DU LCI'!D14*Impact!$B$1/'DU LCI'!$D$7/$C$2</f>
        <v>6.6942217483796761E-3</v>
      </c>
      <c r="D13" t="s">
        <v>27</v>
      </c>
      <c r="F13" s="13">
        <f t="shared" si="4"/>
        <v>478507111.10250485</v>
      </c>
      <c r="G13">
        <v>12</v>
      </c>
      <c r="H13" s="13">
        <f t="shared" si="5"/>
        <v>2366.3782044107388</v>
      </c>
      <c r="I13" s="13">
        <f t="shared" si="0"/>
        <v>478507308.30068856</v>
      </c>
      <c r="J13" s="13">
        <f t="shared" si="6"/>
        <v>478507304.51521641</v>
      </c>
      <c r="K13" s="13">
        <f t="shared" si="7"/>
        <v>478507111.08051777</v>
      </c>
      <c r="L13" s="13">
        <f t="shared" si="1"/>
        <v>1676.373244596032</v>
      </c>
      <c r="M13" s="13">
        <f t="shared" si="2"/>
        <v>478507250.77828813</v>
      </c>
      <c r="N13" s="13">
        <f t="shared" si="3"/>
        <v>478507304.51521641</v>
      </c>
    </row>
    <row r="14" spans="1:40" x14ac:dyDescent="0.2">
      <c r="C14" s="13">
        <f>'DU LCI'!D15*Impact!$B$1/'DU LCI'!$D$7/$C$2</f>
        <v>2.5391875597302227E-3</v>
      </c>
      <c r="D14" t="s">
        <v>27</v>
      </c>
      <c r="F14" s="13">
        <f t="shared" si="4"/>
        <v>478507111.10250485</v>
      </c>
      <c r="G14">
        <v>13</v>
      </c>
      <c r="H14" s="13">
        <f t="shared" si="5"/>
        <v>2366.3782044107388</v>
      </c>
      <c r="I14" s="13">
        <f t="shared" si="0"/>
        <v>478507293.13159752</v>
      </c>
      <c r="J14" s="13">
        <f t="shared" si="6"/>
        <v>478507304.51521641</v>
      </c>
      <c r="K14" s="13">
        <f t="shared" si="7"/>
        <v>478507111.08051777</v>
      </c>
      <c r="L14" s="13">
        <f t="shared" si="1"/>
        <v>1676.373244596032</v>
      </c>
      <c r="M14" s="13">
        <f t="shared" si="2"/>
        <v>478507240.03230584</v>
      </c>
      <c r="N14" s="13">
        <f t="shared" si="3"/>
        <v>478507304.51521641</v>
      </c>
    </row>
    <row r="15" spans="1:40" x14ac:dyDescent="0.2">
      <c r="A15" s="20" t="s">
        <v>95</v>
      </c>
      <c r="B15" s="13">
        <f>B5</f>
        <v>43.37952652575035</v>
      </c>
      <c r="C15" s="13">
        <f>C5</f>
        <v>43.37952652575035</v>
      </c>
      <c r="D15" t="s">
        <v>27</v>
      </c>
      <c r="F15" s="13">
        <f t="shared" si="4"/>
        <v>478507111.10250485</v>
      </c>
      <c r="G15">
        <v>14</v>
      </c>
      <c r="H15" s="13">
        <f t="shared" si="5"/>
        <v>2366.3782044107388</v>
      </c>
      <c r="I15" s="13">
        <f t="shared" si="0"/>
        <v>478507280.12951946</v>
      </c>
      <c r="J15" s="13">
        <f t="shared" si="6"/>
        <v>478507304.51521641</v>
      </c>
      <c r="K15" s="13">
        <f t="shared" si="7"/>
        <v>478507111.08051777</v>
      </c>
      <c r="L15" s="13">
        <f t="shared" si="1"/>
        <v>1676.373244596032</v>
      </c>
      <c r="M15" s="13">
        <f t="shared" si="2"/>
        <v>478507230.82146382</v>
      </c>
      <c r="N15" s="13">
        <f t="shared" si="3"/>
        <v>478507304.51521641</v>
      </c>
      <c r="T15" s="20"/>
      <c r="V15" s="20"/>
      <c r="X15" s="13"/>
      <c r="Z15" s="20"/>
    </row>
    <row r="16" spans="1:40" x14ac:dyDescent="0.2">
      <c r="A16" s="52" t="s">
        <v>252</v>
      </c>
      <c r="B16" s="13">
        <f>(B4*'DU LCI'!$C$12-B15)</f>
        <v>193.43723778249668</v>
      </c>
      <c r="C16" s="13">
        <f>(C4*'DU LCI'!$C$12-C15)</f>
        <v>193.43723778249668</v>
      </c>
      <c r="D16" t="s">
        <v>27</v>
      </c>
      <c r="F16" s="13">
        <f t="shared" si="4"/>
        <v>478507111.10250485</v>
      </c>
      <c r="G16">
        <v>15</v>
      </c>
      <c r="H16" s="13">
        <f t="shared" si="5"/>
        <v>2366.3782044107388</v>
      </c>
      <c r="I16" s="13">
        <f t="shared" si="0"/>
        <v>478507268.8610518</v>
      </c>
      <c r="J16" s="13">
        <f t="shared" si="6"/>
        <v>478507304.51521641</v>
      </c>
      <c r="K16" s="13">
        <f t="shared" si="7"/>
        <v>478507111.08051777</v>
      </c>
      <c r="L16" s="13">
        <f t="shared" si="1"/>
        <v>1676.373244596032</v>
      </c>
      <c r="M16" s="13">
        <f t="shared" si="2"/>
        <v>478507222.83873409</v>
      </c>
      <c r="N16" s="13">
        <f t="shared" si="3"/>
        <v>478507304.51521641</v>
      </c>
      <c r="Q16" s="83"/>
      <c r="W16" s="83"/>
      <c r="Y16" s="83"/>
      <c r="Z16" s="83"/>
      <c r="AC16" s="83"/>
      <c r="AD16" s="83"/>
      <c r="AG16" s="83"/>
      <c r="AH16" s="83"/>
      <c r="AI16" s="83"/>
      <c r="AJ16" s="83"/>
      <c r="AK16" s="83"/>
      <c r="AL16" s="83"/>
      <c r="AM16" s="83"/>
      <c r="AN16" s="83"/>
    </row>
    <row r="17" spans="1:40" x14ac:dyDescent="0.2">
      <c r="F17" s="13">
        <f t="shared" si="4"/>
        <v>478507111.10250485</v>
      </c>
      <c r="G17">
        <v>16</v>
      </c>
      <c r="H17" s="13">
        <f t="shared" si="5"/>
        <v>2366.3782044107388</v>
      </c>
      <c r="I17" s="13">
        <f t="shared" si="0"/>
        <v>478507259.00114262</v>
      </c>
      <c r="J17" s="13">
        <f t="shared" si="6"/>
        <v>478507304.51521641</v>
      </c>
      <c r="K17" s="13">
        <f t="shared" si="7"/>
        <v>478507111.08051777</v>
      </c>
      <c r="L17" s="13">
        <f t="shared" si="1"/>
        <v>1676.373244596032</v>
      </c>
      <c r="M17" s="13">
        <f t="shared" si="2"/>
        <v>478507215.85384554</v>
      </c>
      <c r="N17" s="13">
        <f t="shared" si="3"/>
        <v>478507304.51521641</v>
      </c>
      <c r="Q17" s="83"/>
      <c r="W17" s="83"/>
      <c r="AC17" s="83"/>
      <c r="AD17" s="83"/>
      <c r="AG17" s="83"/>
      <c r="AI17" s="83"/>
      <c r="AJ17" s="83"/>
      <c r="AK17" s="83"/>
      <c r="AL17" s="83"/>
      <c r="AM17" s="83"/>
      <c r="AN17" s="83"/>
    </row>
    <row r="18" spans="1:40" x14ac:dyDescent="0.2">
      <c r="A18" s="52" t="s">
        <v>243</v>
      </c>
      <c r="B18" s="13">
        <f>F2*365*10^-3</f>
        <v>174655095.55241427</v>
      </c>
      <c r="C18" s="13">
        <f>K2*365*10^-3</f>
        <v>174655095.54590559</v>
      </c>
      <c r="D18" t="s">
        <v>24</v>
      </c>
      <c r="F18" s="13">
        <f t="shared" si="4"/>
        <v>478507111.10250485</v>
      </c>
      <c r="G18">
        <v>17</v>
      </c>
      <c r="H18" s="13">
        <f t="shared" si="5"/>
        <v>2366.3782044107388</v>
      </c>
      <c r="I18" s="13">
        <f t="shared" si="0"/>
        <v>478507250.30122274</v>
      </c>
      <c r="J18" s="13">
        <f t="shared" si="6"/>
        <v>478507304.51521641</v>
      </c>
      <c r="K18" s="13">
        <f t="shared" si="7"/>
        <v>478507111.08051777</v>
      </c>
      <c r="L18" s="13">
        <f t="shared" si="1"/>
        <v>1676.373244596032</v>
      </c>
      <c r="M18" s="13">
        <f t="shared" si="2"/>
        <v>478507209.69070864</v>
      </c>
      <c r="N18" s="13">
        <f t="shared" si="3"/>
        <v>478507304.51521641</v>
      </c>
      <c r="Q18" s="83"/>
      <c r="W18" s="83"/>
      <c r="Y18" s="83"/>
      <c r="AC18" s="83"/>
      <c r="AD18" s="83"/>
      <c r="AH18" s="83"/>
      <c r="AI18" s="83"/>
      <c r="AJ18" s="83"/>
      <c r="AK18" s="83"/>
      <c r="AL18" s="83"/>
      <c r="AM18" s="83"/>
      <c r="AN18" s="83"/>
    </row>
    <row r="19" spans="1:40" x14ac:dyDescent="0.2">
      <c r="A19" s="52" t="s">
        <v>106</v>
      </c>
      <c r="B19" s="13">
        <f>'Annulized cost'!B5/(B16*365*10^-3)</f>
        <v>890.39477497039991</v>
      </c>
      <c r="C19" s="13">
        <f>'Annulized cost'!C5/C2/(C16*365*10^-3)</f>
        <v>360.82481562978893</v>
      </c>
      <c r="D19" t="s">
        <v>244</v>
      </c>
      <c r="F19" s="13">
        <f t="shared" si="4"/>
        <v>478507111.10250485</v>
      </c>
      <c r="G19">
        <v>18</v>
      </c>
      <c r="H19" s="13">
        <f t="shared" si="5"/>
        <v>2366.3782044107388</v>
      </c>
      <c r="I19" s="13">
        <f t="shared" si="0"/>
        <v>478507242.56796068</v>
      </c>
      <c r="J19" s="13">
        <f t="shared" si="6"/>
        <v>478507304.51521641</v>
      </c>
      <c r="K19" s="13">
        <f t="shared" si="7"/>
        <v>478507111.08051777</v>
      </c>
      <c r="L19" s="13">
        <f t="shared" si="1"/>
        <v>1676.373244596032</v>
      </c>
      <c r="M19" s="13">
        <f t="shared" si="2"/>
        <v>478507204.21236467</v>
      </c>
      <c r="N19" s="13">
        <f t="shared" si="3"/>
        <v>478507304.51521641</v>
      </c>
      <c r="Q19" s="83"/>
    </row>
    <row r="20" spans="1:40" x14ac:dyDescent="0.2">
      <c r="A20" s="52"/>
      <c r="B20" s="56">
        <f>B18/$B$21</f>
        <v>0.99999959579987641</v>
      </c>
      <c r="C20" s="56">
        <f>C18/$B$21</f>
        <v>0.99999959576261055</v>
      </c>
      <c r="F20" s="13">
        <f t="shared" si="4"/>
        <v>478507111.10250485</v>
      </c>
      <c r="G20">
        <v>19</v>
      </c>
      <c r="H20" s="13">
        <f t="shared" si="5"/>
        <v>2366.3782044107388</v>
      </c>
      <c r="I20" s="13">
        <f t="shared" si="0"/>
        <v>478507235.64872611</v>
      </c>
      <c r="J20" s="13">
        <f t="shared" si="6"/>
        <v>478507304.51521641</v>
      </c>
      <c r="K20" s="13">
        <f t="shared" si="7"/>
        <v>478507111.08051777</v>
      </c>
      <c r="L20" s="13">
        <f t="shared" si="1"/>
        <v>1676.373244596032</v>
      </c>
      <c r="M20" s="13">
        <f t="shared" si="2"/>
        <v>478507199.31068856</v>
      </c>
      <c r="N20" s="13">
        <f t="shared" si="3"/>
        <v>478507304.51521641</v>
      </c>
      <c r="Q20" s="83"/>
      <c r="AC20" s="83"/>
      <c r="AD20" s="83"/>
      <c r="AJ20" s="83"/>
      <c r="AK20" s="83"/>
    </row>
    <row r="21" spans="1:40" x14ac:dyDescent="0.2">
      <c r="A21" s="52" t="s">
        <v>299</v>
      </c>
      <c r="B21" s="13">
        <f>J2*365*10^-3</f>
        <v>174655166.148054</v>
      </c>
      <c r="C21" t="s">
        <v>24</v>
      </c>
      <c r="F21" s="13">
        <f t="shared" si="4"/>
        <v>478507111.10250485</v>
      </c>
      <c r="G21">
        <v>20</v>
      </c>
      <c r="H21" s="13">
        <f t="shared" si="5"/>
        <v>2366.3782044107388</v>
      </c>
      <c r="I21" s="13">
        <f t="shared" si="0"/>
        <v>478507229.42141509</v>
      </c>
      <c r="J21" s="13">
        <f t="shared" si="6"/>
        <v>478507304.51521641</v>
      </c>
      <c r="K21" s="13">
        <f t="shared" si="7"/>
        <v>478507111.08051777</v>
      </c>
      <c r="L21" s="13">
        <f t="shared" si="1"/>
        <v>1676.373244596032</v>
      </c>
      <c r="M21" s="13">
        <f t="shared" si="2"/>
        <v>478507194.89918</v>
      </c>
      <c r="N21" s="13">
        <f t="shared" si="3"/>
        <v>478507304.51521641</v>
      </c>
      <c r="Q21" s="83"/>
    </row>
    <row r="22" spans="1:40" x14ac:dyDescent="0.2">
      <c r="F22" s="13">
        <f t="shared" si="4"/>
        <v>478507111.10250485</v>
      </c>
      <c r="G22">
        <v>21</v>
      </c>
      <c r="H22" s="13">
        <f t="shared" si="5"/>
        <v>2366.3782044107388</v>
      </c>
      <c r="I22" s="13">
        <f t="shared" si="0"/>
        <v>478507223.78718126</v>
      </c>
      <c r="J22" s="13">
        <f t="shared" si="6"/>
        <v>478507304.51521641</v>
      </c>
      <c r="K22" s="13">
        <f t="shared" si="7"/>
        <v>478507111.08051777</v>
      </c>
      <c r="L22" s="13">
        <f t="shared" si="1"/>
        <v>1676.373244596032</v>
      </c>
      <c r="M22" s="13">
        <f t="shared" si="2"/>
        <v>478507190.90781516</v>
      </c>
      <c r="N22" s="13">
        <f t="shared" si="3"/>
        <v>478507304.51521641</v>
      </c>
    </row>
    <row r="23" spans="1:40" x14ac:dyDescent="0.2">
      <c r="A23" s="20" t="s">
        <v>105</v>
      </c>
      <c r="B23" t="s">
        <v>80</v>
      </c>
      <c r="F23" s="13">
        <f t="shared" si="4"/>
        <v>478507111.10250485</v>
      </c>
      <c r="G23">
        <v>22</v>
      </c>
      <c r="H23" s="13">
        <f t="shared" si="5"/>
        <v>2366.3782044107388</v>
      </c>
      <c r="I23" s="13">
        <f t="shared" si="0"/>
        <v>478507218.66515052</v>
      </c>
      <c r="J23" s="13">
        <f t="shared" si="6"/>
        <v>478507304.51521641</v>
      </c>
      <c r="K23" s="13">
        <f t="shared" si="7"/>
        <v>478507111.08051777</v>
      </c>
      <c r="L23" s="13">
        <f t="shared" si="1"/>
        <v>1676.373244596032</v>
      </c>
      <c r="M23" s="13">
        <f t="shared" si="2"/>
        <v>478507187.27930164</v>
      </c>
      <c r="N23" s="13">
        <f t="shared" si="3"/>
        <v>478507304.51521641</v>
      </c>
    </row>
    <row r="24" spans="1:40" x14ac:dyDescent="0.2">
      <c r="A24" t="s">
        <v>81</v>
      </c>
      <c r="B24">
        <v>-255.23378816372099</v>
      </c>
      <c r="F24" s="13">
        <f t="shared" si="4"/>
        <v>478507111.10250485</v>
      </c>
      <c r="G24">
        <v>23</v>
      </c>
      <c r="H24" s="13">
        <f t="shared" si="5"/>
        <v>2366.3782044107388</v>
      </c>
      <c r="I24" s="13">
        <f t="shared" si="0"/>
        <v>478507213.98851371</v>
      </c>
      <c r="J24" s="13">
        <f t="shared" si="6"/>
        <v>478507304.51521641</v>
      </c>
      <c r="K24" s="13">
        <f t="shared" si="7"/>
        <v>478507111.08051777</v>
      </c>
      <c r="L24" s="13">
        <f t="shared" si="1"/>
        <v>1676.373244596032</v>
      </c>
      <c r="M24" s="13">
        <f t="shared" si="2"/>
        <v>478507183.96631104</v>
      </c>
      <c r="N24" s="13">
        <f t="shared" si="3"/>
        <v>478507304.51521641</v>
      </c>
    </row>
    <row r="25" spans="1:40" x14ac:dyDescent="0.2">
      <c r="A25" t="s">
        <v>82</v>
      </c>
      <c r="B25">
        <v>-447.40476215074102</v>
      </c>
      <c r="F25" s="13">
        <f t="shared" si="4"/>
        <v>478507111.10250485</v>
      </c>
      <c r="G25">
        <v>24</v>
      </c>
      <c r="H25" s="13">
        <f t="shared" si="5"/>
        <v>2366.3782044107388</v>
      </c>
      <c r="I25" s="13">
        <f t="shared" si="0"/>
        <v>478507209.70159668</v>
      </c>
      <c r="J25" s="13">
        <f t="shared" si="6"/>
        <v>478507304.51521641</v>
      </c>
      <c r="K25" s="13">
        <f t="shared" si="7"/>
        <v>478507111.08051777</v>
      </c>
      <c r="L25" s="13">
        <f t="shared" si="1"/>
        <v>1676.373244596032</v>
      </c>
      <c r="M25" s="13">
        <f t="shared" si="2"/>
        <v>478507180.92940295</v>
      </c>
      <c r="N25" s="13">
        <f t="shared" si="3"/>
        <v>478507304.51521641</v>
      </c>
    </row>
    <row r="26" spans="1:40" x14ac:dyDescent="0.2">
      <c r="A26" t="s">
        <v>83</v>
      </c>
      <c r="B26">
        <v>-1354.3612826582901</v>
      </c>
      <c r="F26" s="13">
        <f t="shared" si="4"/>
        <v>478507111.10250485</v>
      </c>
      <c r="G26">
        <v>25</v>
      </c>
      <c r="H26" s="13">
        <f t="shared" si="5"/>
        <v>2366.3782044107388</v>
      </c>
      <c r="I26" s="13">
        <f t="shared" si="0"/>
        <v>478507205.75763303</v>
      </c>
      <c r="J26" s="13">
        <f t="shared" si="6"/>
        <v>478507304.51521641</v>
      </c>
      <c r="K26" s="13">
        <f t="shared" si="7"/>
        <v>478507111.08051777</v>
      </c>
      <c r="L26" s="13">
        <f t="shared" si="1"/>
        <v>1676.373244596032</v>
      </c>
      <c r="M26" s="13">
        <f t="shared" si="2"/>
        <v>478507178.13544756</v>
      </c>
      <c r="N26" s="13">
        <f t="shared" si="3"/>
        <v>478507304.51521641</v>
      </c>
    </row>
    <row r="27" spans="1:40" x14ac:dyDescent="0.2">
      <c r="A27" t="s">
        <v>84</v>
      </c>
      <c r="B27">
        <v>-2015.4076006601899</v>
      </c>
      <c r="F27" s="13">
        <f t="shared" si="4"/>
        <v>478507111.10250485</v>
      </c>
      <c r="G27">
        <v>26</v>
      </c>
      <c r="H27" s="13">
        <f t="shared" si="5"/>
        <v>2366.3782044107388</v>
      </c>
      <c r="I27" s="13">
        <f t="shared" si="0"/>
        <v>478507202.11705118</v>
      </c>
      <c r="J27" s="13">
        <f t="shared" si="6"/>
        <v>478507304.51521641</v>
      </c>
      <c r="K27" s="13">
        <f t="shared" si="7"/>
        <v>478507111.08051777</v>
      </c>
      <c r="L27" s="13">
        <f t="shared" si="1"/>
        <v>1676.373244596032</v>
      </c>
      <c r="M27" s="13">
        <f t="shared" si="2"/>
        <v>478507175.5564118</v>
      </c>
      <c r="N27" s="13">
        <f t="shared" si="3"/>
        <v>478507304.51521641</v>
      </c>
    </row>
    <row r="28" spans="1:40" x14ac:dyDescent="0.2">
      <c r="A28" t="s">
        <v>85</v>
      </c>
      <c r="B28">
        <v>-3937.1176021260999</v>
      </c>
      <c r="F28" s="13">
        <f t="shared" si="4"/>
        <v>478507111.10250485</v>
      </c>
      <c r="G28">
        <v>27</v>
      </c>
      <c r="H28" s="13">
        <f t="shared" si="5"/>
        <v>2366.3782044107388</v>
      </c>
      <c r="I28" s="13">
        <f t="shared" si="0"/>
        <v>478507198.74614203</v>
      </c>
      <c r="J28" s="13">
        <f t="shared" si="6"/>
        <v>478507304.51521641</v>
      </c>
      <c r="K28" s="13">
        <f t="shared" si="7"/>
        <v>478507111.08051777</v>
      </c>
      <c r="L28" s="13">
        <f t="shared" si="1"/>
        <v>1676.373244596032</v>
      </c>
      <c r="M28" s="13">
        <f t="shared" si="2"/>
        <v>478507173.16841573</v>
      </c>
      <c r="N28" s="13">
        <f t="shared" si="3"/>
        <v>478507304.51521641</v>
      </c>
    </row>
    <row r="29" spans="1:40" x14ac:dyDescent="0.2">
      <c r="A29" t="s">
        <v>86</v>
      </c>
      <c r="B29">
        <v>-13006.6831398713</v>
      </c>
      <c r="F29" s="13">
        <f t="shared" si="4"/>
        <v>478507111.10250485</v>
      </c>
      <c r="G29">
        <v>28</v>
      </c>
      <c r="H29" s="13">
        <f t="shared" si="5"/>
        <v>2366.3782044107388</v>
      </c>
      <c r="I29" s="13">
        <f t="shared" si="0"/>
        <v>478507195.61601216</v>
      </c>
      <c r="J29" s="13">
        <f t="shared" si="6"/>
        <v>478507304.51521641</v>
      </c>
      <c r="K29" s="13">
        <f t="shared" si="7"/>
        <v>478507111.08051777</v>
      </c>
      <c r="L29" s="13">
        <f t="shared" si="1"/>
        <v>1676.373244596032</v>
      </c>
      <c r="M29" s="13">
        <f t="shared" si="2"/>
        <v>478507170.9509908</v>
      </c>
      <c r="N29" s="13">
        <f t="shared" si="3"/>
        <v>478507304.51521641</v>
      </c>
    </row>
    <row r="30" spans="1:40" x14ac:dyDescent="0.2">
      <c r="F30" s="13">
        <f t="shared" si="4"/>
        <v>478507111.10250485</v>
      </c>
      <c r="G30">
        <v>29</v>
      </c>
      <c r="H30" s="13">
        <f t="shared" si="5"/>
        <v>2366.3782044107388</v>
      </c>
      <c r="I30" s="13">
        <f t="shared" si="0"/>
        <v>478507192.70175326</v>
      </c>
      <c r="J30" s="13">
        <f t="shared" si="6"/>
        <v>478507304.51521641</v>
      </c>
      <c r="K30" s="13">
        <f t="shared" si="7"/>
        <v>478507111.08051777</v>
      </c>
      <c r="L30" s="13">
        <f t="shared" si="1"/>
        <v>1676.373244596032</v>
      </c>
      <c r="M30" s="13">
        <f t="shared" si="2"/>
        <v>478507168.88649172</v>
      </c>
      <c r="N30" s="13">
        <f t="shared" si="3"/>
        <v>478507304.51521641</v>
      </c>
    </row>
    <row r="31" spans="1:40" x14ac:dyDescent="0.2">
      <c r="F31" s="13">
        <f t="shared" si="4"/>
        <v>478507111.10250485</v>
      </c>
      <c r="G31">
        <v>30</v>
      </c>
      <c r="H31" s="13">
        <f t="shared" si="5"/>
        <v>2366.3782044107388</v>
      </c>
      <c r="I31" s="13">
        <f t="shared" si="0"/>
        <v>478507189.98177832</v>
      </c>
      <c r="J31" s="13">
        <f t="shared" si="6"/>
        <v>478507304.51521641</v>
      </c>
      <c r="K31" s="13">
        <f t="shared" si="7"/>
        <v>478507111.08051777</v>
      </c>
      <c r="L31" s="13">
        <f t="shared" si="1"/>
        <v>1676.373244596032</v>
      </c>
      <c r="M31" s="13">
        <f t="shared" si="2"/>
        <v>478507166.9596259</v>
      </c>
      <c r="N31" s="13">
        <f t="shared" si="3"/>
        <v>478507304.51521641</v>
      </c>
    </row>
    <row r="32" spans="1:40" x14ac:dyDescent="0.2">
      <c r="A32" s="20" t="s">
        <v>122</v>
      </c>
      <c r="B32">
        <v>1078.1968066320801</v>
      </c>
      <c r="F32" s="13">
        <f t="shared" si="4"/>
        <v>478507111.10250485</v>
      </c>
      <c r="G32">
        <v>31</v>
      </c>
      <c r="H32" s="13">
        <f t="shared" si="5"/>
        <v>2366.3782044107388</v>
      </c>
      <c r="I32" s="13">
        <f t="shared" si="0"/>
        <v>478507187.43728566</v>
      </c>
      <c r="J32" s="13">
        <f t="shared" si="6"/>
        <v>478507304.51521641</v>
      </c>
      <c r="K32" s="13">
        <f t="shared" si="7"/>
        <v>478507111.08051777</v>
      </c>
      <c r="L32" s="13">
        <f t="shared" si="1"/>
        <v>1676.373244596032</v>
      </c>
      <c r="M32" s="13">
        <f t="shared" si="2"/>
        <v>478507165.15707403</v>
      </c>
      <c r="N32" s="13">
        <f t="shared" si="3"/>
        <v>478507304.51521641</v>
      </c>
    </row>
    <row r="33" spans="1:14" x14ac:dyDescent="0.2">
      <c r="A33" s="20" t="s">
        <v>302</v>
      </c>
      <c r="B33" s="13">
        <v>225594.97595435899</v>
      </c>
      <c r="F33" s="13">
        <f t="shared" si="4"/>
        <v>478507111.10250485</v>
      </c>
      <c r="G33">
        <v>32</v>
      </c>
      <c r="H33" s="13">
        <f t="shared" si="5"/>
        <v>2366.3782044107388</v>
      </c>
      <c r="I33" s="13">
        <f t="shared" si="0"/>
        <v>478507185.05182374</v>
      </c>
      <c r="J33" s="13">
        <f t="shared" si="6"/>
        <v>478507304.51521641</v>
      </c>
      <c r="K33" s="13">
        <f t="shared" si="7"/>
        <v>478507111.08051777</v>
      </c>
      <c r="L33" s="13">
        <f t="shared" si="1"/>
        <v>1676.373244596032</v>
      </c>
      <c r="M33" s="13">
        <f t="shared" si="2"/>
        <v>478507163.46718168</v>
      </c>
      <c r="N33" s="13">
        <f t="shared" si="3"/>
        <v>478507304.51521641</v>
      </c>
    </row>
    <row r="34" spans="1:14" x14ac:dyDescent="0.2">
      <c r="F34" s="13">
        <f t="shared" si="4"/>
        <v>478507111.10250485</v>
      </c>
      <c r="G34">
        <v>33</v>
      </c>
      <c r="H34" s="13">
        <f t="shared" si="5"/>
        <v>2366.3782044107388</v>
      </c>
      <c r="I34" s="13">
        <f t="shared" si="0"/>
        <v>478507182.81093526</v>
      </c>
      <c r="J34" s="13">
        <f t="shared" si="6"/>
        <v>478507304.51521641</v>
      </c>
      <c r="K34" s="13">
        <f t="shared" si="7"/>
        <v>478507111.08051777</v>
      </c>
      <c r="L34" s="13">
        <f t="shared" si="1"/>
        <v>1676.373244596032</v>
      </c>
      <c r="M34" s="13">
        <f t="shared" si="2"/>
        <v>478507161.87970698</v>
      </c>
      <c r="N34" s="13">
        <f t="shared" si="3"/>
        <v>478507304.51521641</v>
      </c>
    </row>
    <row r="35" spans="1:14" x14ac:dyDescent="0.2">
      <c r="D35" s="107"/>
      <c r="F35" s="13">
        <f t="shared" si="4"/>
        <v>478507111.10250485</v>
      </c>
      <c r="G35">
        <v>34</v>
      </c>
      <c r="H35" s="13">
        <f t="shared" si="5"/>
        <v>2366.3782044107388</v>
      </c>
      <c r="I35" s="13">
        <f t="shared" si="0"/>
        <v>478507180.70186383</v>
      </c>
      <c r="J35" s="13">
        <f t="shared" si="6"/>
        <v>478507304.51521641</v>
      </c>
      <c r="K35" s="13">
        <f t="shared" si="7"/>
        <v>478507111.08051777</v>
      </c>
      <c r="L35" s="13">
        <f t="shared" si="1"/>
        <v>1676.373244596032</v>
      </c>
      <c r="M35" s="13">
        <f t="shared" si="2"/>
        <v>478507160.3856132</v>
      </c>
      <c r="N35" s="13">
        <f t="shared" si="3"/>
        <v>478507304.51521641</v>
      </c>
    </row>
    <row r="36" spans="1:14" x14ac:dyDescent="0.2">
      <c r="D36" s="13"/>
      <c r="F36" s="13">
        <f t="shared" si="4"/>
        <v>478507111.10250485</v>
      </c>
      <c r="G36">
        <v>35</v>
      </c>
      <c r="H36" s="13">
        <f t="shared" si="5"/>
        <v>2366.3782044107388</v>
      </c>
      <c r="I36" s="13">
        <f t="shared" si="0"/>
        <v>478507178.71331072</v>
      </c>
      <c r="J36" s="13">
        <f t="shared" si="6"/>
        <v>478507304.51521641</v>
      </c>
      <c r="K36" s="13">
        <f t="shared" si="7"/>
        <v>478507111.08051777</v>
      </c>
      <c r="L36" s="13">
        <f t="shared" si="1"/>
        <v>1676.373244596032</v>
      </c>
      <c r="M36" s="13">
        <f t="shared" si="2"/>
        <v>478507158.97689617</v>
      </c>
      <c r="N36" s="13">
        <f t="shared" si="3"/>
        <v>478507304.51521641</v>
      </c>
    </row>
    <row r="37" spans="1:14" x14ac:dyDescent="0.2">
      <c r="F37" s="13">
        <f t="shared" si="4"/>
        <v>478507111.10250485</v>
      </c>
      <c r="G37">
        <v>36</v>
      </c>
      <c r="H37" s="13">
        <f t="shared" si="5"/>
        <v>2366.3782044107388</v>
      </c>
      <c r="I37" s="13">
        <f t="shared" si="0"/>
        <v>478507176.83523273</v>
      </c>
      <c r="J37" s="13">
        <f t="shared" si="6"/>
        <v>478507304.51521641</v>
      </c>
      <c r="K37" s="13">
        <f t="shared" si="7"/>
        <v>478507111.08051777</v>
      </c>
      <c r="L37" s="13">
        <f t="shared" si="1"/>
        <v>1676.373244596032</v>
      </c>
      <c r="M37" s="13">
        <f t="shared" si="2"/>
        <v>478507157.64644122</v>
      </c>
      <c r="N37" s="13">
        <f t="shared" si="3"/>
        <v>478507304.51521641</v>
      </c>
    </row>
    <row r="38" spans="1:14" x14ac:dyDescent="0.2">
      <c r="F38" s="13">
        <f t="shared" si="4"/>
        <v>478507111.10250485</v>
      </c>
      <c r="G38">
        <v>37</v>
      </c>
      <c r="H38" s="13">
        <f t="shared" si="5"/>
        <v>2366.3782044107388</v>
      </c>
      <c r="I38" s="13">
        <f t="shared" si="0"/>
        <v>478507175.05867255</v>
      </c>
      <c r="J38" s="13">
        <f t="shared" si="6"/>
        <v>478507304.51521641</v>
      </c>
      <c r="K38" s="13">
        <f t="shared" si="7"/>
        <v>478507111.08051777</v>
      </c>
      <c r="L38" s="13">
        <f t="shared" si="1"/>
        <v>1676.373244596032</v>
      </c>
      <c r="M38" s="13">
        <f t="shared" si="2"/>
        <v>478507156.38790274</v>
      </c>
      <c r="N38" s="13">
        <f t="shared" si="3"/>
        <v>478507304.51521641</v>
      </c>
    </row>
    <row r="39" spans="1:14" x14ac:dyDescent="0.2">
      <c r="F39" s="13">
        <f t="shared" si="4"/>
        <v>478507111.10250485</v>
      </c>
      <c r="G39">
        <v>38</v>
      </c>
      <c r="H39" s="13">
        <f t="shared" si="5"/>
        <v>2366.3782044107388</v>
      </c>
      <c r="I39" s="13">
        <f t="shared" si="0"/>
        <v>478507173.37561548</v>
      </c>
      <c r="J39" s="13">
        <f t="shared" si="6"/>
        <v>478507304.51521641</v>
      </c>
      <c r="K39" s="13">
        <f t="shared" si="7"/>
        <v>478507111.08051777</v>
      </c>
      <c r="L39" s="13">
        <f t="shared" si="1"/>
        <v>1676.373244596032</v>
      </c>
      <c r="M39" s="13">
        <f t="shared" si="2"/>
        <v>478507155.19560313</v>
      </c>
      <c r="N39" s="13">
        <f t="shared" si="3"/>
        <v>478507304.51521641</v>
      </c>
    </row>
    <row r="40" spans="1:14" x14ac:dyDescent="0.2">
      <c r="F40" s="13">
        <f t="shared" si="4"/>
        <v>478507111.10250485</v>
      </c>
      <c r="G40">
        <v>39</v>
      </c>
      <c r="H40" s="13">
        <f t="shared" si="5"/>
        <v>2366.3782044107388</v>
      </c>
      <c r="I40" s="13">
        <f t="shared" si="0"/>
        <v>478507171.77886909</v>
      </c>
      <c r="J40" s="13">
        <f t="shared" si="6"/>
        <v>478507304.51521641</v>
      </c>
      <c r="K40" s="13">
        <f t="shared" si="7"/>
        <v>478507111.08051777</v>
      </c>
      <c r="L40" s="13">
        <f t="shared" si="1"/>
        <v>1676.373244596032</v>
      </c>
      <c r="M40" s="13">
        <f t="shared" si="2"/>
        <v>478507154.0644471</v>
      </c>
      <c r="N40" s="13">
        <f t="shared" si="3"/>
        <v>478507304.51521641</v>
      </c>
    </row>
    <row r="41" spans="1:14" x14ac:dyDescent="0.2">
      <c r="F41" s="13">
        <f t="shared" si="4"/>
        <v>478507111.10250485</v>
      </c>
      <c r="G41">
        <v>40</v>
      </c>
      <c r="H41" s="13">
        <f t="shared" si="5"/>
        <v>2366.3782044107388</v>
      </c>
      <c r="I41" s="13">
        <f t="shared" si="0"/>
        <v>478507170.26195997</v>
      </c>
      <c r="J41" s="13">
        <f t="shared" si="6"/>
        <v>478507304.51521641</v>
      </c>
      <c r="K41" s="13">
        <f t="shared" si="7"/>
        <v>478507111.08051777</v>
      </c>
      <c r="L41" s="13">
        <f t="shared" si="1"/>
        <v>1676.373244596032</v>
      </c>
      <c r="M41" s="13">
        <f t="shared" si="2"/>
        <v>478507152.98984891</v>
      </c>
      <c r="N41" s="13">
        <f t="shared" si="3"/>
        <v>478507304.51521641</v>
      </c>
    </row>
    <row r="42" spans="1:14" x14ac:dyDescent="0.2">
      <c r="F42" s="13">
        <f t="shared" si="4"/>
        <v>478507111.10250485</v>
      </c>
      <c r="G42">
        <v>41</v>
      </c>
      <c r="H42" s="13">
        <f t="shared" si="5"/>
        <v>2366.3782044107388</v>
      </c>
      <c r="I42" s="13">
        <f t="shared" si="0"/>
        <v>478507168.81904644</v>
      </c>
      <c r="J42" s="13">
        <f t="shared" si="6"/>
        <v>478507304.51521641</v>
      </c>
      <c r="K42" s="13">
        <f t="shared" si="7"/>
        <v>478507111.08051777</v>
      </c>
      <c r="L42" s="13">
        <f t="shared" si="1"/>
        <v>1676.373244596032</v>
      </c>
      <c r="M42" s="13">
        <f t="shared" si="2"/>
        <v>478507151.96767008</v>
      </c>
      <c r="N42" s="13">
        <f t="shared" si="3"/>
        <v>478507304.51521641</v>
      </c>
    </row>
    <row r="43" spans="1:14" x14ac:dyDescent="0.2">
      <c r="F43" s="13">
        <f t="shared" si="4"/>
        <v>478507111.10250485</v>
      </c>
      <c r="G43">
        <v>42</v>
      </c>
      <c r="H43" s="13">
        <f t="shared" si="5"/>
        <v>2366.3782044107388</v>
      </c>
      <c r="I43" s="13">
        <f t="shared" si="0"/>
        <v>478507167.44484305</v>
      </c>
      <c r="J43" s="13">
        <f t="shared" si="6"/>
        <v>478507304.51521641</v>
      </c>
      <c r="K43" s="13">
        <f t="shared" si="7"/>
        <v>478507111.08051777</v>
      </c>
      <c r="L43" s="13">
        <f t="shared" si="1"/>
        <v>1676.373244596032</v>
      </c>
      <c r="M43" s="13">
        <f t="shared" si="2"/>
        <v>478507150.99416643</v>
      </c>
      <c r="N43" s="13">
        <f t="shared" si="3"/>
        <v>478507304.51521641</v>
      </c>
    </row>
    <row r="44" spans="1:14" x14ac:dyDescent="0.2">
      <c r="F44" s="13">
        <f t="shared" si="4"/>
        <v>478507111.10250485</v>
      </c>
      <c r="G44">
        <v>43</v>
      </c>
      <c r="H44" s="13">
        <f t="shared" si="5"/>
        <v>2366.3782044107388</v>
      </c>
      <c r="I44" s="13">
        <f t="shared" si="0"/>
        <v>478507166.13455611</v>
      </c>
      <c r="J44" s="13">
        <f t="shared" si="6"/>
        <v>478507304.51521641</v>
      </c>
      <c r="K44" s="13">
        <f t="shared" si="7"/>
        <v>478507111.08051777</v>
      </c>
      <c r="L44" s="13">
        <f t="shared" si="1"/>
        <v>1676.373244596032</v>
      </c>
      <c r="M44" s="13">
        <f t="shared" si="2"/>
        <v>478507150.06594205</v>
      </c>
      <c r="N44" s="13">
        <f t="shared" si="3"/>
        <v>478507304.51521641</v>
      </c>
    </row>
    <row r="45" spans="1:14" x14ac:dyDescent="0.2">
      <c r="F45" s="13">
        <f t="shared" si="4"/>
        <v>478507111.10250485</v>
      </c>
      <c r="G45">
        <v>44</v>
      </c>
      <c r="H45" s="13">
        <f t="shared" si="5"/>
        <v>2366.3782044107388</v>
      </c>
      <c r="I45" s="13">
        <f t="shared" si="0"/>
        <v>478507164.88382769</v>
      </c>
      <c r="J45" s="13">
        <f t="shared" si="6"/>
        <v>478507304.51521641</v>
      </c>
      <c r="K45" s="13">
        <f t="shared" si="7"/>
        <v>478507111.08051777</v>
      </c>
      <c r="L45" s="13">
        <f t="shared" si="1"/>
        <v>1676.373244596032</v>
      </c>
      <c r="M45" s="13">
        <f t="shared" si="2"/>
        <v>478507149.17990971</v>
      </c>
      <c r="N45" s="13">
        <f t="shared" si="3"/>
        <v>478507304.51521641</v>
      </c>
    </row>
    <row r="46" spans="1:14" x14ac:dyDescent="0.2">
      <c r="F46" s="13">
        <f t="shared" si="4"/>
        <v>478507111.10250485</v>
      </c>
      <c r="G46">
        <v>45</v>
      </c>
      <c r="H46" s="13">
        <f t="shared" si="5"/>
        <v>2366.3782044107388</v>
      </c>
      <c r="I46" s="13">
        <f t="shared" si="0"/>
        <v>478507163.68868715</v>
      </c>
      <c r="J46" s="13">
        <f t="shared" si="6"/>
        <v>478507304.51521641</v>
      </c>
      <c r="K46" s="13">
        <f t="shared" si="7"/>
        <v>478507111.08051777</v>
      </c>
      <c r="L46" s="13">
        <f t="shared" si="1"/>
        <v>1676.373244596032</v>
      </c>
      <c r="M46" s="13">
        <f t="shared" si="2"/>
        <v>478507148.33325654</v>
      </c>
      <c r="N46" s="13">
        <f t="shared" si="3"/>
        <v>478507304.51521641</v>
      </c>
    </row>
    <row r="47" spans="1:14" x14ac:dyDescent="0.2">
      <c r="F47" s="13">
        <f t="shared" si="4"/>
        <v>478507111.10250485</v>
      </c>
      <c r="G47">
        <v>46</v>
      </c>
      <c r="H47" s="13">
        <f t="shared" si="5"/>
        <v>2366.3782044107388</v>
      </c>
      <c r="I47" s="13">
        <f t="shared" si="0"/>
        <v>478507162.54550928</v>
      </c>
      <c r="J47" s="13">
        <f t="shared" si="6"/>
        <v>478507304.51521641</v>
      </c>
      <c r="K47" s="13">
        <f t="shared" si="7"/>
        <v>478507111.08051777</v>
      </c>
      <c r="L47" s="13">
        <f t="shared" si="1"/>
        <v>1676.373244596032</v>
      </c>
      <c r="M47" s="13">
        <f t="shared" si="2"/>
        <v>478507147.52341437</v>
      </c>
      <c r="N47" s="13">
        <f t="shared" si="3"/>
        <v>478507304.51521641</v>
      </c>
    </row>
    <row r="48" spans="1:14" x14ac:dyDescent="0.2">
      <c r="F48" s="13">
        <f t="shared" si="4"/>
        <v>478507111.10250485</v>
      </c>
      <c r="G48">
        <v>47</v>
      </c>
      <c r="H48" s="13">
        <f t="shared" si="5"/>
        <v>2366.3782044107388</v>
      </c>
      <c r="I48" s="13">
        <f t="shared" si="0"/>
        <v>478507161.45097727</v>
      </c>
      <c r="J48" s="13">
        <f t="shared" si="6"/>
        <v>478507304.51521641</v>
      </c>
      <c r="K48" s="13">
        <f t="shared" si="7"/>
        <v>478507111.08051777</v>
      </c>
      <c r="L48" s="13">
        <f t="shared" si="1"/>
        <v>1676.373244596032</v>
      </c>
      <c r="M48" s="13">
        <f t="shared" si="2"/>
        <v>478507146.74803358</v>
      </c>
      <c r="N48" s="13">
        <f t="shared" si="3"/>
        <v>478507304.51521641</v>
      </c>
    </row>
    <row r="49" spans="6:14" x14ac:dyDescent="0.2">
      <c r="F49" s="13">
        <f t="shared" si="4"/>
        <v>478507111.10250485</v>
      </c>
      <c r="G49">
        <v>48</v>
      </c>
      <c r="H49" s="13">
        <f t="shared" si="5"/>
        <v>2366.3782044107388</v>
      </c>
      <c r="I49" s="13">
        <f t="shared" si="0"/>
        <v>478507160.40205079</v>
      </c>
      <c r="J49" s="13">
        <f t="shared" si="6"/>
        <v>478507304.51521641</v>
      </c>
      <c r="K49" s="13">
        <f t="shared" si="7"/>
        <v>478507111.08051777</v>
      </c>
      <c r="L49" s="13">
        <f t="shared" si="1"/>
        <v>1676.373244596032</v>
      </c>
      <c r="M49" s="13">
        <f t="shared" si="2"/>
        <v>478507146.00496036</v>
      </c>
      <c r="N49" s="13">
        <f t="shared" si="3"/>
        <v>478507304.51521641</v>
      </c>
    </row>
    <row r="50" spans="6:14" x14ac:dyDescent="0.2">
      <c r="F50" s="13">
        <f t="shared" si="4"/>
        <v>478507111.10250485</v>
      </c>
      <c r="G50">
        <v>49</v>
      </c>
      <c r="H50" s="13">
        <f t="shared" si="5"/>
        <v>2366.3782044107388</v>
      </c>
      <c r="I50" s="13">
        <f t="shared" si="0"/>
        <v>478507159.39593762</v>
      </c>
      <c r="J50" s="13">
        <f t="shared" si="6"/>
        <v>478507304.51521641</v>
      </c>
      <c r="K50" s="13">
        <f t="shared" si="7"/>
        <v>478507111.08051777</v>
      </c>
      <c r="L50" s="13">
        <f t="shared" si="1"/>
        <v>1676.373244596032</v>
      </c>
      <c r="M50" s="13">
        <f t="shared" si="2"/>
        <v>478507145.29221666</v>
      </c>
      <c r="N50" s="13">
        <f t="shared" si="3"/>
        <v>478507304.51521641</v>
      </c>
    </row>
    <row r="51" spans="6:14" x14ac:dyDescent="0.2">
      <c r="F51" s="13">
        <f t="shared" si="4"/>
        <v>478507111.10250485</v>
      </c>
      <c r="G51">
        <v>50</v>
      </c>
      <c r="H51" s="13">
        <f t="shared" si="5"/>
        <v>2366.3782044107388</v>
      </c>
      <c r="I51" s="13">
        <f t="shared" si="0"/>
        <v>478507158.43006891</v>
      </c>
      <c r="J51" s="13">
        <f t="shared" si="6"/>
        <v>478507304.51521641</v>
      </c>
      <c r="K51" s="13">
        <f t="shared" si="7"/>
        <v>478507111.08051777</v>
      </c>
      <c r="L51" s="13">
        <f t="shared" si="1"/>
        <v>1676.373244596032</v>
      </c>
      <c r="M51" s="13">
        <f t="shared" si="2"/>
        <v>478507144.60798264</v>
      </c>
      <c r="N51" s="13">
        <f t="shared" si="3"/>
        <v>478507304.51521641</v>
      </c>
    </row>
    <row r="52" spans="6:14" x14ac:dyDescent="0.2">
      <c r="F52" s="13">
        <f t="shared" si="4"/>
        <v>478507111.10250485</v>
      </c>
      <c r="G52">
        <v>51</v>
      </c>
      <c r="H52" s="13">
        <f t="shared" si="5"/>
        <v>2366.3782044107388</v>
      </c>
      <c r="I52" s="13">
        <f t="shared" si="0"/>
        <v>478507157.50207746</v>
      </c>
      <c r="J52" s="13">
        <f t="shared" si="6"/>
        <v>478507304.51521641</v>
      </c>
      <c r="K52" s="13">
        <f t="shared" si="7"/>
        <v>478507111.08051777</v>
      </c>
      <c r="L52" s="13">
        <f t="shared" si="1"/>
        <v>1676.373244596032</v>
      </c>
      <c r="M52" s="13">
        <f t="shared" si="2"/>
        <v>478507143.95058137</v>
      </c>
      <c r="N52" s="13">
        <f t="shared" si="3"/>
        <v>478507304.51521641</v>
      </c>
    </row>
    <row r="53" spans="6:14" x14ac:dyDescent="0.2">
      <c r="F53" s="13">
        <f t="shared" si="4"/>
        <v>478507111.10250485</v>
      </c>
      <c r="G53">
        <v>52</v>
      </c>
      <c r="H53" s="13">
        <f t="shared" si="5"/>
        <v>2366.3782044107388</v>
      </c>
      <c r="I53" s="13">
        <f t="shared" si="0"/>
        <v>478507156.60977799</v>
      </c>
      <c r="J53" s="13">
        <f t="shared" si="6"/>
        <v>478507304.51521641</v>
      </c>
      <c r="K53" s="13">
        <f t="shared" si="7"/>
        <v>478507111.08051777</v>
      </c>
      <c r="L53" s="13">
        <f t="shared" si="1"/>
        <v>1676.373244596032</v>
      </c>
      <c r="M53" s="13">
        <f t="shared" si="2"/>
        <v>478507143.31846476</v>
      </c>
      <c r="N53" s="13">
        <f t="shared" si="3"/>
        <v>478507304.51521641</v>
      </c>
    </row>
    <row r="54" spans="6:14" x14ac:dyDescent="0.2">
      <c r="F54" s="13">
        <f t="shared" si="4"/>
        <v>478507111.10250485</v>
      </c>
      <c r="G54">
        <v>53</v>
      </c>
      <c r="H54" s="13">
        <f t="shared" si="5"/>
        <v>2366.3782044107388</v>
      </c>
      <c r="I54" s="13">
        <f t="shared" si="0"/>
        <v>478507155.75115019</v>
      </c>
      <c r="J54" s="13">
        <f t="shared" si="6"/>
        <v>478507304.51521641</v>
      </c>
      <c r="K54" s="13">
        <f t="shared" si="7"/>
        <v>478507111.08051777</v>
      </c>
      <c r="L54" s="13">
        <f t="shared" si="1"/>
        <v>1676.373244596032</v>
      </c>
      <c r="M54" s="13">
        <f t="shared" si="2"/>
        <v>478507142.71020162</v>
      </c>
      <c r="N54" s="13">
        <f t="shared" si="3"/>
        <v>478507304.51521641</v>
      </c>
    </row>
    <row r="55" spans="6:14" x14ac:dyDescent="0.2">
      <c r="F55" s="13">
        <f t="shared" si="4"/>
        <v>478507111.10250485</v>
      </c>
      <c r="G55">
        <v>54</v>
      </c>
      <c r="H55" s="13">
        <f t="shared" si="5"/>
        <v>2366.3782044107388</v>
      </c>
      <c r="I55" s="13">
        <f t="shared" si="0"/>
        <v>478507154.92432344</v>
      </c>
      <c r="J55" s="13">
        <f t="shared" si="6"/>
        <v>478507304.51521641</v>
      </c>
      <c r="K55" s="13">
        <f t="shared" si="7"/>
        <v>478507111.08051777</v>
      </c>
      <c r="L55" s="13">
        <f t="shared" si="1"/>
        <v>1676.373244596032</v>
      </c>
      <c r="M55" s="13">
        <f t="shared" si="2"/>
        <v>478507142.12446672</v>
      </c>
      <c r="N55" s="13">
        <f t="shared" si="3"/>
        <v>478507304.51521641</v>
      </c>
    </row>
    <row r="56" spans="6:14" x14ac:dyDescent="0.2">
      <c r="F56" s="13">
        <f t="shared" si="4"/>
        <v>478507111.10250485</v>
      </c>
      <c r="G56">
        <v>55</v>
      </c>
      <c r="H56" s="13">
        <f t="shared" si="5"/>
        <v>2366.3782044107388</v>
      </c>
      <c r="I56" s="13">
        <f t="shared" si="0"/>
        <v>478507154.12756312</v>
      </c>
      <c r="J56" s="13">
        <f t="shared" si="6"/>
        <v>478507304.51521641</v>
      </c>
      <c r="K56" s="13">
        <f t="shared" si="7"/>
        <v>478507111.08051777</v>
      </c>
      <c r="L56" s="13">
        <f t="shared" si="1"/>
        <v>1676.373244596032</v>
      </c>
      <c r="M56" s="13">
        <f t="shared" si="2"/>
        <v>478507141.56003129</v>
      </c>
      <c r="N56" s="13">
        <f t="shared" si="3"/>
        <v>478507304.51521641</v>
      </c>
    </row>
    <row r="57" spans="6:14" x14ac:dyDescent="0.2">
      <c r="F57" s="13">
        <f t="shared" si="4"/>
        <v>478507111.10250485</v>
      </c>
      <c r="G57">
        <v>56</v>
      </c>
      <c r="H57" s="13">
        <f t="shared" si="5"/>
        <v>2366.3782044107388</v>
      </c>
      <c r="I57" s="13">
        <f t="shared" si="0"/>
        <v>478507153.35925847</v>
      </c>
      <c r="J57" s="13">
        <f t="shared" si="6"/>
        <v>478507304.51521641</v>
      </c>
      <c r="K57" s="13">
        <f t="shared" si="7"/>
        <v>478507111.08051777</v>
      </c>
      <c r="L57" s="13">
        <f t="shared" si="1"/>
        <v>1676.373244596032</v>
      </c>
      <c r="M57" s="13">
        <f t="shared" si="2"/>
        <v>478507141.01575428</v>
      </c>
      <c r="N57" s="13">
        <f t="shared" si="3"/>
        <v>478507304.51521641</v>
      </c>
    </row>
    <row r="58" spans="6:14" x14ac:dyDescent="0.2">
      <c r="F58" s="13">
        <f t="shared" si="4"/>
        <v>478507111.10250485</v>
      </c>
      <c r="G58">
        <v>57</v>
      </c>
      <c r="H58" s="13">
        <f t="shared" si="5"/>
        <v>2366.3782044107388</v>
      </c>
      <c r="I58" s="13">
        <f t="shared" si="0"/>
        <v>478507152.61791193</v>
      </c>
      <c r="J58" s="13">
        <f t="shared" si="6"/>
        <v>478507304.51521641</v>
      </c>
      <c r="K58" s="13">
        <f t="shared" si="7"/>
        <v>478507111.08051777</v>
      </c>
      <c r="L58" s="13">
        <f t="shared" si="1"/>
        <v>1676.373244596032</v>
      </c>
      <c r="M58" s="13">
        <f t="shared" si="2"/>
        <v>478507140.49057472</v>
      </c>
      <c r="N58" s="13">
        <f t="shared" si="3"/>
        <v>478507304.51521641</v>
      </c>
    </row>
    <row r="59" spans="6:14" x14ac:dyDescent="0.2">
      <c r="F59" s="13">
        <f t="shared" si="4"/>
        <v>478507111.10250485</v>
      </c>
      <c r="G59">
        <v>58</v>
      </c>
      <c r="H59" s="13">
        <f t="shared" si="5"/>
        <v>2366.3782044107388</v>
      </c>
      <c r="I59" s="13">
        <f t="shared" si="0"/>
        <v>478507151.90212905</v>
      </c>
      <c r="J59" s="13">
        <f t="shared" si="6"/>
        <v>478507304.51521641</v>
      </c>
      <c r="K59" s="13">
        <f t="shared" si="7"/>
        <v>478507111.08051777</v>
      </c>
      <c r="L59" s="13">
        <f t="shared" si="1"/>
        <v>1676.373244596032</v>
      </c>
      <c r="M59" s="13">
        <f t="shared" si="2"/>
        <v>478507139.98350477</v>
      </c>
      <c r="N59" s="13">
        <f t="shared" si="3"/>
        <v>478507304.51521641</v>
      </c>
    </row>
    <row r="60" spans="6:14" x14ac:dyDescent="0.2">
      <c r="F60" s="13">
        <f t="shared" si="4"/>
        <v>478507111.10250485</v>
      </c>
      <c r="G60">
        <v>59</v>
      </c>
      <c r="H60" s="13">
        <f t="shared" si="5"/>
        <v>2366.3782044107388</v>
      </c>
      <c r="I60" s="13">
        <f t="shared" si="0"/>
        <v>478507151.21061003</v>
      </c>
      <c r="J60" s="13">
        <f t="shared" si="6"/>
        <v>478507304.51521641</v>
      </c>
      <c r="K60" s="13">
        <f t="shared" si="7"/>
        <v>478507111.08051777</v>
      </c>
      <c r="L60" s="13">
        <f t="shared" si="1"/>
        <v>1676.373244596032</v>
      </c>
      <c r="M60" s="13">
        <f t="shared" si="2"/>
        <v>478507139.49362361</v>
      </c>
      <c r="N60" s="13">
        <f t="shared" si="3"/>
        <v>478507304.51521641</v>
      </c>
    </row>
    <row r="61" spans="6:14" x14ac:dyDescent="0.2">
      <c r="F61" s="13">
        <f t="shared" si="4"/>
        <v>478507111.10250485</v>
      </c>
      <c r="G61">
        <v>60</v>
      </c>
      <c r="H61" s="13">
        <f t="shared" si="5"/>
        <v>2366.3782044107388</v>
      </c>
      <c r="I61" s="13">
        <f t="shared" si="0"/>
        <v>478507150.54214162</v>
      </c>
      <c r="J61" s="13">
        <f t="shared" si="6"/>
        <v>478507304.51521641</v>
      </c>
      <c r="K61" s="13">
        <f t="shared" si="7"/>
        <v>478507111.08051777</v>
      </c>
      <c r="L61" s="13">
        <f t="shared" si="1"/>
        <v>1676.373244596032</v>
      </c>
      <c r="M61" s="13">
        <f t="shared" si="2"/>
        <v>478507139.02007186</v>
      </c>
      <c r="N61" s="13">
        <f t="shared" si="3"/>
        <v>478507304.51521641</v>
      </c>
    </row>
    <row r="62" spans="6:14" x14ac:dyDescent="0.2">
      <c r="F62" s="13">
        <f t="shared" si="4"/>
        <v>478507111.10250485</v>
      </c>
      <c r="G62">
        <v>61</v>
      </c>
      <c r="H62" s="13">
        <f t="shared" si="5"/>
        <v>2366.3782044107388</v>
      </c>
      <c r="I62" s="13">
        <f t="shared" si="0"/>
        <v>478507149.89559019</v>
      </c>
      <c r="J62" s="13">
        <f t="shared" si="6"/>
        <v>478507304.51521641</v>
      </c>
      <c r="K62" s="13">
        <f t="shared" si="7"/>
        <v>478507111.08051777</v>
      </c>
      <c r="L62" s="13">
        <f t="shared" si="1"/>
        <v>1676.373244596032</v>
      </c>
      <c r="M62" s="13">
        <f t="shared" si="2"/>
        <v>478507138.56204635</v>
      </c>
      <c r="N62" s="13">
        <f t="shared" si="3"/>
        <v>478507304.51521641</v>
      </c>
    </row>
    <row r="63" spans="6:14" x14ac:dyDescent="0.2">
      <c r="F63" s="13">
        <f t="shared" si="4"/>
        <v>478507111.10250485</v>
      </c>
      <c r="G63">
        <v>62</v>
      </c>
      <c r="H63" s="13">
        <f t="shared" si="5"/>
        <v>2366.3782044107388</v>
      </c>
      <c r="I63" s="13">
        <f t="shared" si="0"/>
        <v>478507149.26989526</v>
      </c>
      <c r="J63" s="13">
        <f t="shared" si="6"/>
        <v>478507304.51521641</v>
      </c>
      <c r="K63" s="13">
        <f t="shared" si="7"/>
        <v>478507111.08051777</v>
      </c>
      <c r="L63" s="13">
        <f t="shared" si="1"/>
        <v>1676.373244596032</v>
      </c>
      <c r="M63" s="13">
        <f t="shared" si="2"/>
        <v>478507138.11879593</v>
      </c>
      <c r="N63" s="13">
        <f t="shared" si="3"/>
        <v>478507304.51521641</v>
      </c>
    </row>
    <row r="64" spans="6:14" x14ac:dyDescent="0.2">
      <c r="F64" s="13">
        <f t="shared" si="4"/>
        <v>478507111.10250485</v>
      </c>
      <c r="G64">
        <v>63</v>
      </c>
      <c r="H64" s="13">
        <f t="shared" si="5"/>
        <v>2366.3782044107388</v>
      </c>
      <c r="I64" s="13">
        <f t="shared" si="0"/>
        <v>478507148.66406363</v>
      </c>
      <c r="J64" s="13">
        <f t="shared" si="6"/>
        <v>478507304.51521641</v>
      </c>
      <c r="K64" s="13">
        <f t="shared" si="7"/>
        <v>478507111.08051777</v>
      </c>
      <c r="L64" s="13">
        <f t="shared" si="1"/>
        <v>1676.373244596032</v>
      </c>
      <c r="M64" s="13">
        <f t="shared" si="2"/>
        <v>478507137.68961692</v>
      </c>
      <c r="N64" s="13">
        <f t="shared" si="3"/>
        <v>478507304.51521641</v>
      </c>
    </row>
    <row r="65" spans="6:14" x14ac:dyDescent="0.2">
      <c r="F65" s="13">
        <f t="shared" si="4"/>
        <v>478507111.10250485</v>
      </c>
      <c r="G65">
        <v>64</v>
      </c>
      <c r="H65" s="13">
        <f t="shared" si="5"/>
        <v>2366.3782044107388</v>
      </c>
      <c r="I65" s="13">
        <f t="shared" si="0"/>
        <v>478507148.07716429</v>
      </c>
      <c r="J65" s="13">
        <f t="shared" si="6"/>
        <v>478507304.51521641</v>
      </c>
      <c r="K65" s="13">
        <f t="shared" si="7"/>
        <v>478507111.08051777</v>
      </c>
      <c r="L65" s="13">
        <f t="shared" si="1"/>
        <v>1676.373244596032</v>
      </c>
      <c r="M65" s="13">
        <f t="shared" si="2"/>
        <v>478507137.27384973</v>
      </c>
      <c r="N65" s="13">
        <f t="shared" si="3"/>
        <v>478507304.51521641</v>
      </c>
    </row>
    <row r="66" spans="6:14" x14ac:dyDescent="0.2">
      <c r="F66" s="13">
        <f t="shared" si="4"/>
        <v>478507111.10250485</v>
      </c>
      <c r="G66">
        <v>65</v>
      </c>
      <c r="H66" s="13">
        <f t="shared" si="5"/>
        <v>2366.3782044107388</v>
      </c>
      <c r="I66" s="13">
        <f t="shared" ref="I66:I129" si="8">H66/G66+F66</f>
        <v>478507147.50832337</v>
      </c>
      <c r="J66" s="13">
        <f t="shared" si="6"/>
        <v>478507304.51521641</v>
      </c>
      <c r="K66" s="13">
        <f t="shared" si="7"/>
        <v>478507111.08051777</v>
      </c>
      <c r="L66" s="13">
        <f t="shared" ref="L66:L129" si="9">$C$9+$C$10</f>
        <v>1676.373244596032</v>
      </c>
      <c r="M66" s="13">
        <f t="shared" ref="M66:M129" si="10">L66/G66+K66</f>
        <v>478507136.87087536</v>
      </c>
      <c r="N66" s="13">
        <f t="shared" ref="N66:N129" si="11">$C$16+$C$15+$C$12+$C$11</f>
        <v>478507304.51521641</v>
      </c>
    </row>
    <row r="67" spans="6:14" x14ac:dyDescent="0.2">
      <c r="F67" s="13">
        <f t="shared" ref="F67:F130" si="12">SUM($B$11:$B$15)</f>
        <v>478507111.10250485</v>
      </c>
      <c r="G67">
        <v>66</v>
      </c>
      <c r="H67" s="13">
        <f t="shared" ref="H67:H130" si="13">$B$9+$B$10</f>
        <v>2366.3782044107388</v>
      </c>
      <c r="I67" s="13">
        <f t="shared" si="8"/>
        <v>478507146.95672005</v>
      </c>
      <c r="J67" s="13">
        <f t="shared" ref="J67:J130" si="14">$B$16+$B$15+$B$12+$B$11</f>
        <v>478507304.51521641</v>
      </c>
      <c r="K67" s="13">
        <f t="shared" si="7"/>
        <v>478507111.08051777</v>
      </c>
      <c r="L67" s="13">
        <f t="shared" si="9"/>
        <v>1676.373244596032</v>
      </c>
      <c r="M67" s="13">
        <f t="shared" si="10"/>
        <v>478507136.48011237</v>
      </c>
      <c r="N67" s="13">
        <f t="shared" si="11"/>
        <v>478507304.51521641</v>
      </c>
    </row>
    <row r="68" spans="6:14" x14ac:dyDescent="0.2">
      <c r="F68" s="13">
        <f t="shared" si="12"/>
        <v>478507111.10250485</v>
      </c>
      <c r="G68">
        <v>67</v>
      </c>
      <c r="H68" s="13">
        <f t="shared" si="13"/>
        <v>2366.3782044107388</v>
      </c>
      <c r="I68" s="13">
        <f t="shared" si="8"/>
        <v>478507146.42158252</v>
      </c>
      <c r="J68" s="13">
        <f t="shared" si="14"/>
        <v>478507304.51521641</v>
      </c>
      <c r="K68" s="13">
        <f t="shared" ref="K68:K131" si="15">SUM($C$11:$C$12,$C$14:$C$15)</f>
        <v>478507111.08051777</v>
      </c>
      <c r="L68" s="13">
        <f t="shared" si="9"/>
        <v>1676.373244596032</v>
      </c>
      <c r="M68" s="13">
        <f t="shared" si="10"/>
        <v>478507136.10101396</v>
      </c>
      <c r="N68" s="13">
        <f t="shared" si="11"/>
        <v>478507304.51521641</v>
      </c>
    </row>
    <row r="69" spans="6:14" x14ac:dyDescent="0.2">
      <c r="F69" s="13">
        <f t="shared" si="12"/>
        <v>478507111.10250485</v>
      </c>
      <c r="G69">
        <v>68</v>
      </c>
      <c r="H69" s="13">
        <f t="shared" si="13"/>
        <v>2366.3782044107388</v>
      </c>
      <c r="I69" s="13">
        <f t="shared" si="8"/>
        <v>478507145.90218431</v>
      </c>
      <c r="J69" s="13">
        <f t="shared" si="14"/>
        <v>478507304.51521641</v>
      </c>
      <c r="K69" s="13">
        <f t="shared" si="15"/>
        <v>478507111.08051777</v>
      </c>
      <c r="L69" s="13">
        <f t="shared" si="9"/>
        <v>1676.373244596032</v>
      </c>
      <c r="M69" s="13">
        <f t="shared" si="10"/>
        <v>478507135.73306549</v>
      </c>
      <c r="N69" s="13">
        <f t="shared" si="11"/>
        <v>478507304.51521641</v>
      </c>
    </row>
    <row r="70" spans="6:14" x14ac:dyDescent="0.2">
      <c r="F70" s="13">
        <f t="shared" si="12"/>
        <v>478507111.10250485</v>
      </c>
      <c r="G70">
        <v>69</v>
      </c>
      <c r="H70" s="13">
        <f t="shared" si="13"/>
        <v>2366.3782044107388</v>
      </c>
      <c r="I70" s="13">
        <f t="shared" si="8"/>
        <v>478507145.39784116</v>
      </c>
      <c r="J70" s="13">
        <f t="shared" si="14"/>
        <v>478507304.51521641</v>
      </c>
      <c r="K70" s="13">
        <f t="shared" si="15"/>
        <v>478507111.08051777</v>
      </c>
      <c r="L70" s="13">
        <f t="shared" si="9"/>
        <v>1676.373244596032</v>
      </c>
      <c r="M70" s="13">
        <f t="shared" si="10"/>
        <v>478507135.37578219</v>
      </c>
      <c r="N70" s="13">
        <f t="shared" si="11"/>
        <v>478507304.51521641</v>
      </c>
    </row>
    <row r="71" spans="6:14" x14ac:dyDescent="0.2">
      <c r="F71" s="13">
        <f t="shared" si="12"/>
        <v>478507111.10250485</v>
      </c>
      <c r="G71">
        <v>70</v>
      </c>
      <c r="H71" s="13">
        <f t="shared" si="13"/>
        <v>2366.3782044107388</v>
      </c>
      <c r="I71" s="13">
        <f t="shared" si="8"/>
        <v>478507144.90790778</v>
      </c>
      <c r="J71" s="13">
        <f t="shared" si="14"/>
        <v>478507304.51521641</v>
      </c>
      <c r="K71" s="13">
        <f t="shared" si="15"/>
        <v>478507111.08051777</v>
      </c>
      <c r="L71" s="13">
        <f t="shared" si="9"/>
        <v>1676.373244596032</v>
      </c>
      <c r="M71" s="13">
        <f t="shared" si="10"/>
        <v>478507135.02870697</v>
      </c>
      <c r="N71" s="13">
        <f t="shared" si="11"/>
        <v>478507304.51521641</v>
      </c>
    </row>
    <row r="72" spans="6:14" x14ac:dyDescent="0.2">
      <c r="F72" s="13">
        <f t="shared" si="12"/>
        <v>478507111.10250485</v>
      </c>
      <c r="G72">
        <v>71</v>
      </c>
      <c r="H72" s="13">
        <f t="shared" si="13"/>
        <v>2366.3782044107388</v>
      </c>
      <c r="I72" s="13">
        <f t="shared" si="8"/>
        <v>478507144.43177533</v>
      </c>
      <c r="J72" s="13">
        <f t="shared" si="14"/>
        <v>478507304.51521641</v>
      </c>
      <c r="K72" s="13">
        <f t="shared" si="15"/>
        <v>478507111.08051777</v>
      </c>
      <c r="L72" s="13">
        <f t="shared" si="9"/>
        <v>1676.373244596032</v>
      </c>
      <c r="M72" s="13">
        <f t="shared" si="10"/>
        <v>478507134.69140851</v>
      </c>
      <c r="N72" s="13">
        <f t="shared" si="11"/>
        <v>478507304.51521641</v>
      </c>
    </row>
    <row r="73" spans="6:14" x14ac:dyDescent="0.2">
      <c r="F73" s="13">
        <f t="shared" si="12"/>
        <v>478507111.10250485</v>
      </c>
      <c r="G73">
        <v>72</v>
      </c>
      <c r="H73" s="13">
        <f t="shared" si="13"/>
        <v>2366.3782044107388</v>
      </c>
      <c r="I73" s="13">
        <f t="shared" si="8"/>
        <v>478507143.96886879</v>
      </c>
      <c r="J73" s="13">
        <f t="shared" si="14"/>
        <v>478507304.51521641</v>
      </c>
      <c r="K73" s="13">
        <f t="shared" si="15"/>
        <v>478507111.08051777</v>
      </c>
      <c r="L73" s="13">
        <f t="shared" si="9"/>
        <v>1676.373244596032</v>
      </c>
      <c r="M73" s="13">
        <f t="shared" si="10"/>
        <v>478507134.3634795</v>
      </c>
      <c r="N73" s="13">
        <f t="shared" si="11"/>
        <v>478507304.51521641</v>
      </c>
    </row>
    <row r="74" spans="6:14" x14ac:dyDescent="0.2">
      <c r="F74" s="13">
        <f t="shared" si="12"/>
        <v>478507111.10250485</v>
      </c>
      <c r="G74">
        <v>73</v>
      </c>
      <c r="H74" s="13">
        <f t="shared" si="13"/>
        <v>2366.3782044107388</v>
      </c>
      <c r="I74" s="13">
        <f t="shared" si="8"/>
        <v>478507143.51864463</v>
      </c>
      <c r="J74" s="13">
        <f t="shared" si="14"/>
        <v>478507304.51521641</v>
      </c>
      <c r="K74" s="13">
        <f t="shared" si="15"/>
        <v>478507111.08051777</v>
      </c>
      <c r="L74" s="13">
        <f t="shared" si="9"/>
        <v>1676.373244596032</v>
      </c>
      <c r="M74" s="13">
        <f t="shared" si="10"/>
        <v>478507134.0445348</v>
      </c>
      <c r="N74" s="13">
        <f t="shared" si="11"/>
        <v>478507304.51521641</v>
      </c>
    </row>
    <row r="75" spans="6:14" x14ac:dyDescent="0.2">
      <c r="F75" s="13">
        <f t="shared" si="12"/>
        <v>478507111.10250485</v>
      </c>
      <c r="G75">
        <v>74</v>
      </c>
      <c r="H75" s="13">
        <f t="shared" si="13"/>
        <v>2366.3782044107388</v>
      </c>
      <c r="I75" s="13">
        <f t="shared" si="8"/>
        <v>478507143.0805887</v>
      </c>
      <c r="J75" s="13">
        <f t="shared" si="14"/>
        <v>478507304.51521641</v>
      </c>
      <c r="K75" s="13">
        <f t="shared" si="15"/>
        <v>478507111.08051777</v>
      </c>
      <c r="L75" s="13">
        <f t="shared" si="9"/>
        <v>1676.373244596032</v>
      </c>
      <c r="M75" s="13">
        <f t="shared" si="10"/>
        <v>478507133.73421025</v>
      </c>
      <c r="N75" s="13">
        <f t="shared" si="11"/>
        <v>478507304.51521641</v>
      </c>
    </row>
    <row r="76" spans="6:14" x14ac:dyDescent="0.2">
      <c r="F76" s="13">
        <f t="shared" si="12"/>
        <v>478507111.10250485</v>
      </c>
      <c r="G76">
        <v>75</v>
      </c>
      <c r="H76" s="13">
        <f t="shared" si="13"/>
        <v>2366.3782044107388</v>
      </c>
      <c r="I76" s="13">
        <f t="shared" si="8"/>
        <v>478507142.65421426</v>
      </c>
      <c r="J76" s="13">
        <f t="shared" si="14"/>
        <v>478507304.51521641</v>
      </c>
      <c r="K76" s="13">
        <f t="shared" si="15"/>
        <v>478507111.08051777</v>
      </c>
      <c r="L76" s="13">
        <f t="shared" si="9"/>
        <v>1676.373244596032</v>
      </c>
      <c r="M76" s="13">
        <f t="shared" si="10"/>
        <v>478507133.43216103</v>
      </c>
      <c r="N76" s="13">
        <f t="shared" si="11"/>
        <v>478507304.51521641</v>
      </c>
    </row>
    <row r="77" spans="6:14" x14ac:dyDescent="0.2">
      <c r="F77" s="13">
        <f t="shared" si="12"/>
        <v>478507111.10250485</v>
      </c>
      <c r="G77">
        <v>76</v>
      </c>
      <c r="H77" s="13">
        <f t="shared" si="13"/>
        <v>2366.3782044107388</v>
      </c>
      <c r="I77" s="13">
        <f t="shared" si="8"/>
        <v>478507142.23906016</v>
      </c>
      <c r="J77" s="13">
        <f t="shared" si="14"/>
        <v>478507304.51521641</v>
      </c>
      <c r="K77" s="13">
        <f t="shared" si="15"/>
        <v>478507111.08051777</v>
      </c>
      <c r="L77" s="13">
        <f t="shared" si="9"/>
        <v>1676.373244596032</v>
      </c>
      <c r="M77" s="13">
        <f t="shared" si="10"/>
        <v>478507133.13806045</v>
      </c>
      <c r="N77" s="13">
        <f t="shared" si="11"/>
        <v>478507304.51521641</v>
      </c>
    </row>
    <row r="78" spans="6:14" x14ac:dyDescent="0.2">
      <c r="F78" s="13">
        <f t="shared" si="12"/>
        <v>478507111.10250485</v>
      </c>
      <c r="G78">
        <v>77</v>
      </c>
      <c r="H78" s="13">
        <f t="shared" si="13"/>
        <v>2366.3782044107388</v>
      </c>
      <c r="I78" s="13">
        <f t="shared" si="8"/>
        <v>478507141.83468932</v>
      </c>
      <c r="J78" s="13">
        <f t="shared" si="14"/>
        <v>478507304.51521641</v>
      </c>
      <c r="K78" s="13">
        <f t="shared" si="15"/>
        <v>478507111.08051777</v>
      </c>
      <c r="L78" s="13">
        <f t="shared" si="9"/>
        <v>1676.373244596032</v>
      </c>
      <c r="M78" s="13">
        <f t="shared" si="10"/>
        <v>478507132.85159886</v>
      </c>
      <c r="N78" s="13">
        <f t="shared" si="11"/>
        <v>478507304.51521641</v>
      </c>
    </row>
    <row r="79" spans="6:14" x14ac:dyDescent="0.2">
      <c r="F79" s="13">
        <f t="shared" si="12"/>
        <v>478507111.10250485</v>
      </c>
      <c r="G79">
        <v>78</v>
      </c>
      <c r="H79" s="13">
        <f t="shared" si="13"/>
        <v>2366.3782044107388</v>
      </c>
      <c r="I79" s="13">
        <f t="shared" si="8"/>
        <v>478507141.44068694</v>
      </c>
      <c r="J79" s="13">
        <f t="shared" si="14"/>
        <v>478507304.51521641</v>
      </c>
      <c r="K79" s="13">
        <f t="shared" si="15"/>
        <v>478507111.08051777</v>
      </c>
      <c r="L79" s="13">
        <f t="shared" si="9"/>
        <v>1676.373244596032</v>
      </c>
      <c r="M79" s="13">
        <f t="shared" si="10"/>
        <v>478507132.57248247</v>
      </c>
      <c r="N79" s="13">
        <f t="shared" si="11"/>
        <v>478507304.51521641</v>
      </c>
    </row>
    <row r="80" spans="6:14" x14ac:dyDescent="0.2">
      <c r="F80" s="13">
        <f t="shared" si="12"/>
        <v>478507111.10250485</v>
      </c>
      <c r="G80">
        <v>79</v>
      </c>
      <c r="H80" s="13">
        <f t="shared" si="13"/>
        <v>2366.3782044107388</v>
      </c>
      <c r="I80" s="13">
        <f t="shared" si="8"/>
        <v>478507141.05665934</v>
      </c>
      <c r="J80" s="13">
        <f t="shared" si="14"/>
        <v>478507304.51521641</v>
      </c>
      <c r="K80" s="13">
        <f t="shared" si="15"/>
        <v>478507111.08051777</v>
      </c>
      <c r="L80" s="13">
        <f t="shared" si="9"/>
        <v>1676.373244596032</v>
      </c>
      <c r="M80" s="13">
        <f t="shared" si="10"/>
        <v>478507132.30043226</v>
      </c>
      <c r="N80" s="13">
        <f t="shared" si="11"/>
        <v>478507304.51521641</v>
      </c>
    </row>
    <row r="81" spans="6:14" x14ac:dyDescent="0.2">
      <c r="F81" s="13">
        <f t="shared" si="12"/>
        <v>478507111.10250485</v>
      </c>
      <c r="G81">
        <v>80</v>
      </c>
      <c r="H81" s="13">
        <f t="shared" si="13"/>
        <v>2366.3782044107388</v>
      </c>
      <c r="I81" s="13">
        <f t="shared" si="8"/>
        <v>478507140.68223238</v>
      </c>
      <c r="J81" s="13">
        <f t="shared" si="14"/>
        <v>478507304.51521641</v>
      </c>
      <c r="K81" s="13">
        <f t="shared" si="15"/>
        <v>478507111.08051777</v>
      </c>
      <c r="L81" s="13">
        <f t="shared" si="9"/>
        <v>1676.373244596032</v>
      </c>
      <c r="M81" s="13">
        <f t="shared" si="10"/>
        <v>478507132.03518331</v>
      </c>
      <c r="N81" s="13">
        <f t="shared" si="11"/>
        <v>478507304.51521641</v>
      </c>
    </row>
    <row r="82" spans="6:14" x14ac:dyDescent="0.2">
      <c r="F82" s="13">
        <f t="shared" si="12"/>
        <v>478507111.10250485</v>
      </c>
      <c r="G82">
        <v>81</v>
      </c>
      <c r="H82" s="13">
        <f t="shared" si="13"/>
        <v>2366.3782044107388</v>
      </c>
      <c r="I82" s="13">
        <f t="shared" si="8"/>
        <v>478507140.31705058</v>
      </c>
      <c r="J82" s="13">
        <f t="shared" si="14"/>
        <v>478507304.51521641</v>
      </c>
      <c r="K82" s="13">
        <f t="shared" si="15"/>
        <v>478507111.08051777</v>
      </c>
      <c r="L82" s="13">
        <f t="shared" si="9"/>
        <v>1676.373244596032</v>
      </c>
      <c r="M82" s="13">
        <f t="shared" si="10"/>
        <v>478507131.77648377</v>
      </c>
      <c r="N82" s="13">
        <f t="shared" si="11"/>
        <v>478507304.51521641</v>
      </c>
    </row>
    <row r="83" spans="6:14" x14ac:dyDescent="0.2">
      <c r="F83" s="13">
        <f t="shared" si="12"/>
        <v>478507111.10250485</v>
      </c>
      <c r="G83">
        <v>82</v>
      </c>
      <c r="H83" s="13">
        <f t="shared" si="13"/>
        <v>2366.3782044107388</v>
      </c>
      <c r="I83" s="13">
        <f t="shared" si="8"/>
        <v>478507139.96077561</v>
      </c>
      <c r="J83" s="13">
        <f t="shared" si="14"/>
        <v>478507304.51521641</v>
      </c>
      <c r="K83" s="13">
        <f t="shared" si="15"/>
        <v>478507111.08051777</v>
      </c>
      <c r="L83" s="13">
        <f t="shared" si="9"/>
        <v>1676.373244596032</v>
      </c>
      <c r="M83" s="13">
        <f t="shared" si="10"/>
        <v>478507131.52409393</v>
      </c>
      <c r="N83" s="13">
        <f t="shared" si="11"/>
        <v>478507304.51521641</v>
      </c>
    </row>
    <row r="84" spans="6:14" x14ac:dyDescent="0.2">
      <c r="F84" s="13">
        <f t="shared" si="12"/>
        <v>478507111.10250485</v>
      </c>
      <c r="G84">
        <v>83</v>
      </c>
      <c r="H84" s="13">
        <f t="shared" si="13"/>
        <v>2366.3782044107388</v>
      </c>
      <c r="I84" s="13">
        <f t="shared" si="8"/>
        <v>478507139.61308563</v>
      </c>
      <c r="J84" s="13">
        <f t="shared" si="14"/>
        <v>478507304.51521641</v>
      </c>
      <c r="K84" s="13">
        <f t="shared" si="15"/>
        <v>478507111.08051777</v>
      </c>
      <c r="L84" s="13">
        <f t="shared" si="9"/>
        <v>1676.373244596032</v>
      </c>
      <c r="M84" s="13">
        <f t="shared" si="10"/>
        <v>478507131.27778578</v>
      </c>
      <c r="N84" s="13">
        <f t="shared" si="11"/>
        <v>478507304.51521641</v>
      </c>
    </row>
    <row r="85" spans="6:14" x14ac:dyDescent="0.2">
      <c r="F85" s="13">
        <f t="shared" si="12"/>
        <v>478507111.10250485</v>
      </c>
      <c r="G85">
        <v>84</v>
      </c>
      <c r="H85" s="13">
        <f t="shared" si="13"/>
        <v>2366.3782044107388</v>
      </c>
      <c r="I85" s="13">
        <f t="shared" si="8"/>
        <v>478507139.27367395</v>
      </c>
      <c r="J85" s="13">
        <f t="shared" si="14"/>
        <v>478507304.51521641</v>
      </c>
      <c r="K85" s="13">
        <f t="shared" si="15"/>
        <v>478507111.08051777</v>
      </c>
      <c r="L85" s="13">
        <f t="shared" si="9"/>
        <v>1676.373244596032</v>
      </c>
      <c r="M85" s="13">
        <f t="shared" si="10"/>
        <v>478507131.03734213</v>
      </c>
      <c r="N85" s="13">
        <f t="shared" si="11"/>
        <v>478507304.51521641</v>
      </c>
    </row>
    <row r="86" spans="6:14" x14ac:dyDescent="0.2">
      <c r="F86" s="13">
        <f t="shared" si="12"/>
        <v>478507111.10250485</v>
      </c>
      <c r="G86">
        <v>85</v>
      </c>
      <c r="H86" s="13">
        <f t="shared" si="13"/>
        <v>2366.3782044107388</v>
      </c>
      <c r="I86" s="13">
        <f t="shared" si="8"/>
        <v>478507138.9422484</v>
      </c>
      <c r="J86" s="13">
        <f t="shared" si="14"/>
        <v>478507304.51521641</v>
      </c>
      <c r="K86" s="13">
        <f t="shared" si="15"/>
        <v>478507111.08051777</v>
      </c>
      <c r="L86" s="13">
        <f t="shared" si="9"/>
        <v>1676.373244596032</v>
      </c>
      <c r="M86" s="13">
        <f t="shared" si="10"/>
        <v>478507130.80255592</v>
      </c>
      <c r="N86" s="13">
        <f t="shared" si="11"/>
        <v>478507304.51521641</v>
      </c>
    </row>
    <row r="87" spans="6:14" x14ac:dyDescent="0.2">
      <c r="F87" s="13">
        <f t="shared" si="12"/>
        <v>478507111.10250485</v>
      </c>
      <c r="G87">
        <v>86</v>
      </c>
      <c r="H87" s="13">
        <f t="shared" si="13"/>
        <v>2366.3782044107388</v>
      </c>
      <c r="I87" s="13">
        <f t="shared" si="8"/>
        <v>478507138.61853051</v>
      </c>
      <c r="J87" s="13">
        <f t="shared" si="14"/>
        <v>478507304.51521641</v>
      </c>
      <c r="K87" s="13">
        <f t="shared" si="15"/>
        <v>478507111.08051777</v>
      </c>
      <c r="L87" s="13">
        <f t="shared" si="9"/>
        <v>1676.373244596032</v>
      </c>
      <c r="M87" s="13">
        <f t="shared" si="10"/>
        <v>478507130.57322991</v>
      </c>
      <c r="N87" s="13">
        <f t="shared" si="11"/>
        <v>478507304.51521641</v>
      </c>
    </row>
    <row r="88" spans="6:14" x14ac:dyDescent="0.2">
      <c r="F88" s="13">
        <f t="shared" si="12"/>
        <v>478507111.10250485</v>
      </c>
      <c r="G88">
        <v>87</v>
      </c>
      <c r="H88" s="13">
        <f t="shared" si="13"/>
        <v>2366.3782044107388</v>
      </c>
      <c r="I88" s="13">
        <f t="shared" si="8"/>
        <v>478507138.30225432</v>
      </c>
      <c r="J88" s="13">
        <f t="shared" si="14"/>
        <v>478507304.51521641</v>
      </c>
      <c r="K88" s="13">
        <f t="shared" si="15"/>
        <v>478507111.08051777</v>
      </c>
      <c r="L88" s="13">
        <f t="shared" si="9"/>
        <v>1676.373244596032</v>
      </c>
      <c r="M88" s="13">
        <f t="shared" si="10"/>
        <v>478507130.34917575</v>
      </c>
      <c r="N88" s="13">
        <f t="shared" si="11"/>
        <v>478507304.51521641</v>
      </c>
    </row>
    <row r="89" spans="6:14" x14ac:dyDescent="0.2">
      <c r="F89" s="13">
        <f t="shared" si="12"/>
        <v>478507111.10250485</v>
      </c>
      <c r="G89">
        <v>88</v>
      </c>
      <c r="H89" s="13">
        <f t="shared" si="13"/>
        <v>2366.3782044107388</v>
      </c>
      <c r="I89" s="13">
        <f t="shared" si="8"/>
        <v>478507137.99316627</v>
      </c>
      <c r="J89" s="13">
        <f t="shared" si="14"/>
        <v>478507304.51521641</v>
      </c>
      <c r="K89" s="13">
        <f t="shared" si="15"/>
        <v>478507111.08051777</v>
      </c>
      <c r="L89" s="13">
        <f t="shared" si="9"/>
        <v>1676.373244596032</v>
      </c>
      <c r="M89" s="13">
        <f t="shared" si="10"/>
        <v>478507130.13021374</v>
      </c>
      <c r="N89" s="13">
        <f t="shared" si="11"/>
        <v>478507304.51521641</v>
      </c>
    </row>
    <row r="90" spans="6:14" x14ac:dyDescent="0.2">
      <c r="F90" s="13">
        <f t="shared" si="12"/>
        <v>478507111.10250485</v>
      </c>
      <c r="G90">
        <v>89</v>
      </c>
      <c r="H90" s="13">
        <f t="shared" si="13"/>
        <v>2366.3782044107388</v>
      </c>
      <c r="I90" s="13">
        <f t="shared" si="8"/>
        <v>478507137.69102401</v>
      </c>
      <c r="J90" s="13">
        <f t="shared" si="14"/>
        <v>478507304.51521641</v>
      </c>
      <c r="K90" s="13">
        <f t="shared" si="15"/>
        <v>478507111.08051777</v>
      </c>
      <c r="L90" s="13">
        <f t="shared" si="9"/>
        <v>1676.373244596032</v>
      </c>
      <c r="M90" s="13">
        <f t="shared" si="10"/>
        <v>478507129.91617221</v>
      </c>
      <c r="N90" s="13">
        <f t="shared" si="11"/>
        <v>478507304.51521641</v>
      </c>
    </row>
    <row r="91" spans="6:14" x14ac:dyDescent="0.2">
      <c r="F91" s="13">
        <f t="shared" si="12"/>
        <v>478507111.10250485</v>
      </c>
      <c r="G91">
        <v>90</v>
      </c>
      <c r="H91" s="13">
        <f t="shared" si="13"/>
        <v>2366.3782044107388</v>
      </c>
      <c r="I91" s="13">
        <f t="shared" si="8"/>
        <v>478507137.39559603</v>
      </c>
      <c r="J91" s="13">
        <f t="shared" si="14"/>
        <v>478507304.51521641</v>
      </c>
      <c r="K91" s="13">
        <f t="shared" si="15"/>
        <v>478507111.08051777</v>
      </c>
      <c r="L91" s="13">
        <f t="shared" si="9"/>
        <v>1676.373244596032</v>
      </c>
      <c r="M91" s="13">
        <f t="shared" si="10"/>
        <v>478507129.70688713</v>
      </c>
      <c r="N91" s="13">
        <f t="shared" si="11"/>
        <v>478507304.51521641</v>
      </c>
    </row>
    <row r="92" spans="6:14" x14ac:dyDescent="0.2">
      <c r="F92" s="13">
        <f t="shared" si="12"/>
        <v>478507111.10250485</v>
      </c>
      <c r="G92">
        <v>91</v>
      </c>
      <c r="H92" s="13">
        <f t="shared" si="13"/>
        <v>2366.3782044107388</v>
      </c>
      <c r="I92" s="13">
        <f t="shared" si="8"/>
        <v>478507137.10666096</v>
      </c>
      <c r="J92" s="13">
        <f t="shared" si="14"/>
        <v>478507304.51521641</v>
      </c>
      <c r="K92" s="13">
        <f t="shared" si="15"/>
        <v>478507111.08051777</v>
      </c>
      <c r="L92" s="13">
        <f t="shared" si="9"/>
        <v>1676.373244596032</v>
      </c>
      <c r="M92" s="13">
        <f t="shared" si="10"/>
        <v>478507129.5022018</v>
      </c>
      <c r="N92" s="13">
        <f t="shared" si="11"/>
        <v>478507304.51521641</v>
      </c>
    </row>
    <row r="93" spans="6:14" x14ac:dyDescent="0.2">
      <c r="F93" s="13">
        <f t="shared" si="12"/>
        <v>478507111.10250485</v>
      </c>
      <c r="G93">
        <v>92</v>
      </c>
      <c r="H93" s="13">
        <f t="shared" si="13"/>
        <v>2366.3782044107388</v>
      </c>
      <c r="I93" s="13">
        <f t="shared" si="8"/>
        <v>478507136.82400709</v>
      </c>
      <c r="J93" s="13">
        <f t="shared" si="14"/>
        <v>478507304.51521641</v>
      </c>
      <c r="K93" s="13">
        <f t="shared" si="15"/>
        <v>478507111.08051777</v>
      </c>
      <c r="L93" s="13">
        <f t="shared" si="9"/>
        <v>1676.373244596032</v>
      </c>
      <c r="M93" s="13">
        <f t="shared" si="10"/>
        <v>478507129.30196607</v>
      </c>
      <c r="N93" s="13">
        <f t="shared" si="11"/>
        <v>478507304.51521641</v>
      </c>
    </row>
    <row r="94" spans="6:14" x14ac:dyDescent="0.2">
      <c r="F94" s="13">
        <f t="shared" si="12"/>
        <v>478507111.10250485</v>
      </c>
      <c r="G94">
        <v>93</v>
      </c>
      <c r="H94" s="13">
        <f t="shared" si="13"/>
        <v>2366.3782044107388</v>
      </c>
      <c r="I94" s="13">
        <f t="shared" si="8"/>
        <v>478507136.54743177</v>
      </c>
      <c r="J94" s="13">
        <f t="shared" si="14"/>
        <v>478507304.51521641</v>
      </c>
      <c r="K94" s="13">
        <f t="shared" si="15"/>
        <v>478507111.08051777</v>
      </c>
      <c r="L94" s="13">
        <f t="shared" si="9"/>
        <v>1676.373244596032</v>
      </c>
      <c r="M94" s="13">
        <f t="shared" si="10"/>
        <v>478507129.10603654</v>
      </c>
      <c r="N94" s="13">
        <f t="shared" si="11"/>
        <v>478507304.51521641</v>
      </c>
    </row>
    <row r="95" spans="6:14" x14ac:dyDescent="0.2">
      <c r="F95" s="13">
        <f t="shared" si="12"/>
        <v>478507111.10250485</v>
      </c>
      <c r="G95">
        <v>94</v>
      </c>
      <c r="H95" s="13">
        <f t="shared" si="13"/>
        <v>2366.3782044107388</v>
      </c>
      <c r="I95" s="13">
        <f t="shared" si="8"/>
        <v>478507136.27674109</v>
      </c>
      <c r="J95" s="13">
        <f t="shared" si="14"/>
        <v>478507304.51521641</v>
      </c>
      <c r="K95" s="13">
        <f t="shared" si="15"/>
        <v>478507111.08051777</v>
      </c>
      <c r="L95" s="13">
        <f t="shared" si="9"/>
        <v>1676.373244596032</v>
      </c>
      <c r="M95" s="13">
        <f t="shared" si="10"/>
        <v>478507128.91427571</v>
      </c>
      <c r="N95" s="13">
        <f t="shared" si="11"/>
        <v>478507304.51521641</v>
      </c>
    </row>
    <row r="96" spans="6:14" x14ac:dyDescent="0.2">
      <c r="F96" s="13">
        <f t="shared" si="12"/>
        <v>478507111.10250485</v>
      </c>
      <c r="G96">
        <v>95</v>
      </c>
      <c r="H96" s="13">
        <f t="shared" si="13"/>
        <v>2366.3782044107388</v>
      </c>
      <c r="I96" s="13">
        <f t="shared" si="8"/>
        <v>478507136.01174909</v>
      </c>
      <c r="J96" s="13">
        <f t="shared" si="14"/>
        <v>478507304.51521641</v>
      </c>
      <c r="K96" s="13">
        <f t="shared" si="15"/>
        <v>478507111.08051777</v>
      </c>
      <c r="L96" s="13">
        <f t="shared" si="9"/>
        <v>1676.373244596032</v>
      </c>
      <c r="M96" s="13">
        <f t="shared" si="10"/>
        <v>478507128.72655195</v>
      </c>
      <c r="N96" s="13">
        <f t="shared" si="11"/>
        <v>478507304.51521641</v>
      </c>
    </row>
    <row r="97" spans="6:14" x14ac:dyDescent="0.2">
      <c r="F97" s="13">
        <f t="shared" si="12"/>
        <v>478507111.10250485</v>
      </c>
      <c r="G97">
        <v>96</v>
      </c>
      <c r="H97" s="13">
        <f t="shared" si="13"/>
        <v>2366.3782044107388</v>
      </c>
      <c r="I97" s="13">
        <f t="shared" si="8"/>
        <v>478507135.75227779</v>
      </c>
      <c r="J97" s="13">
        <f t="shared" si="14"/>
        <v>478507304.51521641</v>
      </c>
      <c r="K97" s="13">
        <f t="shared" si="15"/>
        <v>478507111.08051777</v>
      </c>
      <c r="L97" s="13">
        <f t="shared" si="9"/>
        <v>1676.373244596032</v>
      </c>
      <c r="M97" s="13">
        <f t="shared" si="10"/>
        <v>478507128.54273909</v>
      </c>
      <c r="N97" s="13">
        <f t="shared" si="11"/>
        <v>478507304.51521641</v>
      </c>
    </row>
    <row r="98" spans="6:14" x14ac:dyDescent="0.2">
      <c r="F98" s="13">
        <f t="shared" si="12"/>
        <v>478507111.10250485</v>
      </c>
      <c r="G98">
        <v>97</v>
      </c>
      <c r="H98" s="13">
        <f t="shared" si="13"/>
        <v>2366.3782044107388</v>
      </c>
      <c r="I98" s="13">
        <f t="shared" si="8"/>
        <v>478507135.49815643</v>
      </c>
      <c r="J98" s="13">
        <f t="shared" si="14"/>
        <v>478507304.51521641</v>
      </c>
      <c r="K98" s="13">
        <f t="shared" si="15"/>
        <v>478507111.08051777</v>
      </c>
      <c r="L98" s="13">
        <f t="shared" si="9"/>
        <v>1676.373244596032</v>
      </c>
      <c r="M98" s="13">
        <f t="shared" si="10"/>
        <v>478507128.36271614</v>
      </c>
      <c r="N98" s="13">
        <f t="shared" si="11"/>
        <v>478507304.51521641</v>
      </c>
    </row>
    <row r="99" spans="6:14" x14ac:dyDescent="0.2">
      <c r="F99" s="13">
        <f t="shared" si="12"/>
        <v>478507111.10250485</v>
      </c>
      <c r="G99">
        <v>98</v>
      </c>
      <c r="H99" s="13">
        <f t="shared" si="13"/>
        <v>2366.3782044107388</v>
      </c>
      <c r="I99" s="13">
        <f t="shared" si="8"/>
        <v>478507135.24922121</v>
      </c>
      <c r="J99" s="13">
        <f t="shared" si="14"/>
        <v>478507304.51521641</v>
      </c>
      <c r="K99" s="13">
        <f t="shared" si="15"/>
        <v>478507111.08051777</v>
      </c>
      <c r="L99" s="13">
        <f t="shared" si="9"/>
        <v>1676.373244596032</v>
      </c>
      <c r="M99" s="13">
        <f t="shared" si="10"/>
        <v>478507128.18636721</v>
      </c>
      <c r="N99" s="13">
        <f t="shared" si="11"/>
        <v>478507304.51521641</v>
      </c>
    </row>
    <row r="100" spans="6:14" x14ac:dyDescent="0.2">
      <c r="F100" s="13">
        <f t="shared" si="12"/>
        <v>478507111.10250485</v>
      </c>
      <c r="G100">
        <v>99</v>
      </c>
      <c r="H100" s="13">
        <f t="shared" si="13"/>
        <v>2366.3782044107388</v>
      </c>
      <c r="I100" s="13">
        <f t="shared" si="8"/>
        <v>478507135.00531501</v>
      </c>
      <c r="J100" s="13">
        <f t="shared" si="14"/>
        <v>478507304.51521641</v>
      </c>
      <c r="K100" s="13">
        <f t="shared" si="15"/>
        <v>478507111.08051777</v>
      </c>
      <c r="L100" s="13">
        <f t="shared" si="9"/>
        <v>1676.373244596032</v>
      </c>
      <c r="M100" s="13">
        <f t="shared" si="10"/>
        <v>478507128.01358086</v>
      </c>
      <c r="N100" s="13">
        <f t="shared" si="11"/>
        <v>478507304.51521641</v>
      </c>
    </row>
    <row r="101" spans="6:14" x14ac:dyDescent="0.2">
      <c r="F101" s="13">
        <f t="shared" si="12"/>
        <v>478507111.10250485</v>
      </c>
      <c r="G101">
        <v>100</v>
      </c>
      <c r="H101" s="13">
        <f t="shared" si="13"/>
        <v>2366.3782044107388</v>
      </c>
      <c r="I101" s="13">
        <f t="shared" si="8"/>
        <v>478507134.76628691</v>
      </c>
      <c r="J101" s="13">
        <f t="shared" si="14"/>
        <v>478507304.51521641</v>
      </c>
      <c r="K101" s="13">
        <f t="shared" si="15"/>
        <v>478507111.08051777</v>
      </c>
      <c r="L101" s="13">
        <f t="shared" si="9"/>
        <v>1676.373244596032</v>
      </c>
      <c r="M101" s="13">
        <f t="shared" si="10"/>
        <v>478507127.8442502</v>
      </c>
      <c r="N101" s="13">
        <f t="shared" si="11"/>
        <v>478507304.51521641</v>
      </c>
    </row>
    <row r="102" spans="6:14" x14ac:dyDescent="0.2">
      <c r="F102" s="13">
        <f t="shared" si="12"/>
        <v>478507111.10250485</v>
      </c>
      <c r="G102">
        <v>101</v>
      </c>
      <c r="H102" s="13">
        <f t="shared" si="13"/>
        <v>2366.3782044107388</v>
      </c>
      <c r="I102" s="13">
        <f t="shared" si="8"/>
        <v>478507134.53199202</v>
      </c>
      <c r="J102" s="13">
        <f t="shared" si="14"/>
        <v>478507304.51521641</v>
      </c>
      <c r="K102" s="13">
        <f t="shared" si="15"/>
        <v>478507111.08051777</v>
      </c>
      <c r="L102" s="13">
        <f t="shared" si="9"/>
        <v>1676.373244596032</v>
      </c>
      <c r="M102" s="13">
        <f t="shared" si="10"/>
        <v>478507127.67827266</v>
      </c>
      <c r="N102" s="13">
        <f t="shared" si="11"/>
        <v>478507304.51521641</v>
      </c>
    </row>
    <row r="103" spans="6:14" x14ac:dyDescent="0.2">
      <c r="F103" s="13">
        <f t="shared" si="12"/>
        <v>478507111.10250485</v>
      </c>
      <c r="G103">
        <v>102</v>
      </c>
      <c r="H103" s="13">
        <f t="shared" si="13"/>
        <v>2366.3782044107388</v>
      </c>
      <c r="I103" s="13">
        <f t="shared" si="8"/>
        <v>478507134.30229115</v>
      </c>
      <c r="J103" s="13">
        <f t="shared" si="14"/>
        <v>478507304.51521641</v>
      </c>
      <c r="K103" s="13">
        <f t="shared" si="15"/>
        <v>478507111.08051777</v>
      </c>
      <c r="L103" s="13">
        <f t="shared" si="9"/>
        <v>1676.373244596032</v>
      </c>
      <c r="M103" s="13">
        <f t="shared" si="10"/>
        <v>478507127.5155496</v>
      </c>
      <c r="N103" s="13">
        <f t="shared" si="11"/>
        <v>478507304.51521641</v>
      </c>
    </row>
    <row r="104" spans="6:14" x14ac:dyDescent="0.2">
      <c r="F104" s="13">
        <f t="shared" si="12"/>
        <v>478507111.10250485</v>
      </c>
      <c r="G104">
        <v>103</v>
      </c>
      <c r="H104" s="13">
        <f t="shared" si="13"/>
        <v>2366.3782044107388</v>
      </c>
      <c r="I104" s="13">
        <f t="shared" si="8"/>
        <v>478507134.07705051</v>
      </c>
      <c r="J104" s="13">
        <f t="shared" si="14"/>
        <v>478507304.51521641</v>
      </c>
      <c r="K104" s="13">
        <f t="shared" si="15"/>
        <v>478507111.08051777</v>
      </c>
      <c r="L104" s="13">
        <f t="shared" si="9"/>
        <v>1676.373244596032</v>
      </c>
      <c r="M104" s="13">
        <f t="shared" si="10"/>
        <v>478507127.35598618</v>
      </c>
      <c r="N104" s="13">
        <f t="shared" si="11"/>
        <v>478507304.51521641</v>
      </c>
    </row>
    <row r="105" spans="6:14" x14ac:dyDescent="0.2">
      <c r="F105" s="13">
        <f t="shared" si="12"/>
        <v>478507111.10250485</v>
      </c>
      <c r="G105">
        <v>104</v>
      </c>
      <c r="H105" s="13">
        <f t="shared" si="13"/>
        <v>2366.3782044107388</v>
      </c>
      <c r="I105" s="13">
        <f t="shared" si="8"/>
        <v>478507133.85614145</v>
      </c>
      <c r="J105" s="13">
        <f t="shared" si="14"/>
        <v>478507304.51521641</v>
      </c>
      <c r="K105" s="13">
        <f t="shared" si="15"/>
        <v>478507111.08051777</v>
      </c>
      <c r="L105" s="13">
        <f t="shared" si="9"/>
        <v>1676.373244596032</v>
      </c>
      <c r="M105" s="13">
        <f t="shared" si="10"/>
        <v>478507127.19949126</v>
      </c>
      <c r="N105" s="13">
        <f t="shared" si="11"/>
        <v>478507304.51521641</v>
      </c>
    </row>
    <row r="106" spans="6:14" x14ac:dyDescent="0.2">
      <c r="F106" s="13">
        <f t="shared" si="12"/>
        <v>478507111.10250485</v>
      </c>
      <c r="G106">
        <v>105</v>
      </c>
      <c r="H106" s="13">
        <f t="shared" si="13"/>
        <v>2366.3782044107388</v>
      </c>
      <c r="I106" s="13">
        <f t="shared" si="8"/>
        <v>478507133.63944012</v>
      </c>
      <c r="J106" s="13">
        <f t="shared" si="14"/>
        <v>478507304.51521641</v>
      </c>
      <c r="K106" s="13">
        <f t="shared" si="15"/>
        <v>478507111.08051777</v>
      </c>
      <c r="L106" s="13">
        <f t="shared" si="9"/>
        <v>1676.373244596032</v>
      </c>
      <c r="M106" s="13">
        <f t="shared" si="10"/>
        <v>478507127.04597723</v>
      </c>
      <c r="N106" s="13">
        <f t="shared" si="11"/>
        <v>478507304.51521641</v>
      </c>
    </row>
    <row r="107" spans="6:14" x14ac:dyDescent="0.2">
      <c r="F107" s="13">
        <f t="shared" si="12"/>
        <v>478507111.10250485</v>
      </c>
      <c r="G107">
        <v>106</v>
      </c>
      <c r="H107" s="13">
        <f t="shared" si="13"/>
        <v>2366.3782044107388</v>
      </c>
      <c r="I107" s="13">
        <f t="shared" si="8"/>
        <v>478507133.42682755</v>
      </c>
      <c r="J107" s="13">
        <f t="shared" si="14"/>
        <v>478507304.51521641</v>
      </c>
      <c r="K107" s="13">
        <f t="shared" si="15"/>
        <v>478507111.08051777</v>
      </c>
      <c r="L107" s="13">
        <f t="shared" si="9"/>
        <v>1676.373244596032</v>
      </c>
      <c r="M107" s="13">
        <f t="shared" si="10"/>
        <v>478507126.89535969</v>
      </c>
      <c r="N107" s="13">
        <f t="shared" si="11"/>
        <v>478507304.51521641</v>
      </c>
    </row>
    <row r="108" spans="6:14" x14ac:dyDescent="0.2">
      <c r="F108" s="13">
        <f t="shared" si="12"/>
        <v>478507111.10250485</v>
      </c>
      <c r="G108">
        <v>107</v>
      </c>
      <c r="H108" s="13">
        <f t="shared" si="13"/>
        <v>2366.3782044107388</v>
      </c>
      <c r="I108" s="13">
        <f t="shared" si="8"/>
        <v>478507133.218189</v>
      </c>
      <c r="J108" s="13">
        <f t="shared" si="14"/>
        <v>478507304.51521641</v>
      </c>
      <c r="K108" s="13">
        <f t="shared" si="15"/>
        <v>478507111.08051777</v>
      </c>
      <c r="L108" s="13">
        <f t="shared" si="9"/>
        <v>1676.373244596032</v>
      </c>
      <c r="M108" s="13">
        <f t="shared" si="10"/>
        <v>478507126.74755746</v>
      </c>
      <c r="N108" s="13">
        <f t="shared" si="11"/>
        <v>478507304.51521641</v>
      </c>
    </row>
    <row r="109" spans="6:14" x14ac:dyDescent="0.2">
      <c r="F109" s="13">
        <f t="shared" si="12"/>
        <v>478507111.10250485</v>
      </c>
      <c r="G109">
        <v>108</v>
      </c>
      <c r="H109" s="13">
        <f t="shared" si="13"/>
        <v>2366.3782044107388</v>
      </c>
      <c r="I109" s="13">
        <f t="shared" si="8"/>
        <v>478507133.01341414</v>
      </c>
      <c r="J109" s="13">
        <f t="shared" si="14"/>
        <v>478507304.51521641</v>
      </c>
      <c r="K109" s="13">
        <f t="shared" si="15"/>
        <v>478507111.08051777</v>
      </c>
      <c r="L109" s="13">
        <f t="shared" si="9"/>
        <v>1676.373244596032</v>
      </c>
      <c r="M109" s="13">
        <f t="shared" si="10"/>
        <v>478507126.60249227</v>
      </c>
      <c r="N109" s="13">
        <f t="shared" si="11"/>
        <v>478507304.51521641</v>
      </c>
    </row>
    <row r="110" spans="6:14" x14ac:dyDescent="0.2">
      <c r="F110" s="13">
        <f t="shared" si="12"/>
        <v>478507111.10250485</v>
      </c>
      <c r="G110">
        <v>109</v>
      </c>
      <c r="H110" s="13">
        <f t="shared" si="13"/>
        <v>2366.3782044107388</v>
      </c>
      <c r="I110" s="13">
        <f t="shared" si="8"/>
        <v>478507132.81239665</v>
      </c>
      <c r="J110" s="13">
        <f t="shared" si="14"/>
        <v>478507304.51521641</v>
      </c>
      <c r="K110" s="13">
        <f t="shared" si="15"/>
        <v>478507111.08051777</v>
      </c>
      <c r="L110" s="13">
        <f t="shared" si="9"/>
        <v>1676.373244596032</v>
      </c>
      <c r="M110" s="13">
        <f t="shared" si="10"/>
        <v>478507126.46008885</v>
      </c>
      <c r="N110" s="13">
        <f t="shared" si="11"/>
        <v>478507304.51521641</v>
      </c>
    </row>
    <row r="111" spans="6:14" x14ac:dyDescent="0.2">
      <c r="F111" s="13">
        <f t="shared" si="12"/>
        <v>478507111.10250485</v>
      </c>
      <c r="G111">
        <v>110</v>
      </c>
      <c r="H111" s="13">
        <f t="shared" si="13"/>
        <v>2366.3782044107388</v>
      </c>
      <c r="I111" s="13">
        <f t="shared" si="8"/>
        <v>478507132.61503398</v>
      </c>
      <c r="J111" s="13">
        <f t="shared" si="14"/>
        <v>478507304.51521641</v>
      </c>
      <c r="K111" s="13">
        <f t="shared" si="15"/>
        <v>478507111.08051777</v>
      </c>
      <c r="L111" s="13">
        <f t="shared" si="9"/>
        <v>1676.373244596032</v>
      </c>
      <c r="M111" s="13">
        <f t="shared" si="10"/>
        <v>478507126.32027453</v>
      </c>
      <c r="N111" s="13">
        <f t="shared" si="11"/>
        <v>478507304.51521641</v>
      </c>
    </row>
    <row r="112" spans="6:14" x14ac:dyDescent="0.2">
      <c r="F112" s="13">
        <f t="shared" si="12"/>
        <v>478507111.10250485</v>
      </c>
      <c r="G112">
        <v>111</v>
      </c>
      <c r="H112" s="13">
        <f t="shared" si="13"/>
        <v>2366.3782044107388</v>
      </c>
      <c r="I112" s="13">
        <f t="shared" si="8"/>
        <v>478507132.4212274</v>
      </c>
      <c r="J112" s="13">
        <f t="shared" si="14"/>
        <v>478507304.51521641</v>
      </c>
      <c r="K112" s="13">
        <f t="shared" si="15"/>
        <v>478507111.08051777</v>
      </c>
      <c r="L112" s="13">
        <f t="shared" si="9"/>
        <v>1676.373244596032</v>
      </c>
      <c r="M112" s="13">
        <f t="shared" si="10"/>
        <v>478507126.1829794</v>
      </c>
      <c r="N112" s="13">
        <f t="shared" si="11"/>
        <v>478507304.51521641</v>
      </c>
    </row>
    <row r="113" spans="6:14" x14ac:dyDescent="0.2">
      <c r="F113" s="13">
        <f t="shared" si="12"/>
        <v>478507111.10250485</v>
      </c>
      <c r="G113">
        <v>112</v>
      </c>
      <c r="H113" s="13">
        <f t="shared" si="13"/>
        <v>2366.3782044107388</v>
      </c>
      <c r="I113" s="13">
        <f t="shared" si="8"/>
        <v>478507132.23088169</v>
      </c>
      <c r="J113" s="13">
        <f t="shared" si="14"/>
        <v>478507304.51521641</v>
      </c>
      <c r="K113" s="13">
        <f t="shared" si="15"/>
        <v>478507111.08051777</v>
      </c>
      <c r="L113" s="13">
        <f t="shared" si="9"/>
        <v>1676.373244596032</v>
      </c>
      <c r="M113" s="13">
        <f t="shared" si="10"/>
        <v>478507126.048136</v>
      </c>
      <c r="N113" s="13">
        <f t="shared" si="11"/>
        <v>478507304.51521641</v>
      </c>
    </row>
    <row r="114" spans="6:14" x14ac:dyDescent="0.2">
      <c r="F114" s="13">
        <f t="shared" si="12"/>
        <v>478507111.10250485</v>
      </c>
      <c r="G114">
        <v>113</v>
      </c>
      <c r="H114" s="13">
        <f t="shared" si="13"/>
        <v>2366.3782044107388</v>
      </c>
      <c r="I114" s="13">
        <f t="shared" si="8"/>
        <v>478507132.0439049</v>
      </c>
      <c r="J114" s="13">
        <f t="shared" si="14"/>
        <v>478507304.51521641</v>
      </c>
      <c r="K114" s="13">
        <f t="shared" si="15"/>
        <v>478507111.08051777</v>
      </c>
      <c r="L114" s="13">
        <f t="shared" si="9"/>
        <v>1676.373244596032</v>
      </c>
      <c r="M114" s="13">
        <f t="shared" si="10"/>
        <v>478507125.91567922</v>
      </c>
      <c r="N114" s="13">
        <f t="shared" si="11"/>
        <v>478507304.51521641</v>
      </c>
    </row>
    <row r="115" spans="6:14" x14ac:dyDescent="0.2">
      <c r="F115" s="13">
        <f t="shared" si="12"/>
        <v>478507111.10250485</v>
      </c>
      <c r="G115">
        <v>114</v>
      </c>
      <c r="H115" s="13">
        <f t="shared" si="13"/>
        <v>2366.3782044107388</v>
      </c>
      <c r="I115" s="13">
        <f t="shared" si="8"/>
        <v>478507131.86020839</v>
      </c>
      <c r="J115" s="13">
        <f t="shared" si="14"/>
        <v>478507304.51521641</v>
      </c>
      <c r="K115" s="13">
        <f t="shared" si="15"/>
        <v>478507111.08051777</v>
      </c>
      <c r="L115" s="13">
        <f t="shared" si="9"/>
        <v>1676.373244596032</v>
      </c>
      <c r="M115" s="13">
        <f t="shared" si="10"/>
        <v>478507125.78554624</v>
      </c>
      <c r="N115" s="13">
        <f t="shared" si="11"/>
        <v>478507304.51521641</v>
      </c>
    </row>
    <row r="116" spans="6:14" x14ac:dyDescent="0.2">
      <c r="F116" s="13">
        <f t="shared" si="12"/>
        <v>478507111.10250485</v>
      </c>
      <c r="G116">
        <v>115</v>
      </c>
      <c r="H116" s="13">
        <f t="shared" si="13"/>
        <v>2366.3782044107388</v>
      </c>
      <c r="I116" s="13">
        <f t="shared" si="8"/>
        <v>478507131.67970663</v>
      </c>
      <c r="J116" s="13">
        <f t="shared" si="14"/>
        <v>478507304.51521641</v>
      </c>
      <c r="K116" s="13">
        <f t="shared" si="15"/>
        <v>478507111.08051777</v>
      </c>
      <c r="L116" s="13">
        <f t="shared" si="9"/>
        <v>1676.373244596032</v>
      </c>
      <c r="M116" s="13">
        <f t="shared" si="10"/>
        <v>478507125.6576764</v>
      </c>
      <c r="N116" s="13">
        <f t="shared" si="11"/>
        <v>478507304.51521641</v>
      </c>
    </row>
    <row r="117" spans="6:14" x14ac:dyDescent="0.2">
      <c r="F117" s="13">
        <f t="shared" si="12"/>
        <v>478507111.10250485</v>
      </c>
      <c r="G117">
        <v>116</v>
      </c>
      <c r="H117" s="13">
        <f t="shared" si="13"/>
        <v>2366.3782044107388</v>
      </c>
      <c r="I117" s="13">
        <f t="shared" si="8"/>
        <v>478507131.50231695</v>
      </c>
      <c r="J117" s="13">
        <f t="shared" si="14"/>
        <v>478507304.51521641</v>
      </c>
      <c r="K117" s="13">
        <f t="shared" si="15"/>
        <v>478507111.08051777</v>
      </c>
      <c r="L117" s="13">
        <f t="shared" si="9"/>
        <v>1676.373244596032</v>
      </c>
      <c r="M117" s="13">
        <f t="shared" si="10"/>
        <v>478507125.53201127</v>
      </c>
      <c r="N117" s="13">
        <f t="shared" si="11"/>
        <v>478507304.51521641</v>
      </c>
    </row>
    <row r="118" spans="6:14" x14ac:dyDescent="0.2">
      <c r="F118" s="13">
        <f t="shared" si="12"/>
        <v>478507111.10250485</v>
      </c>
      <c r="G118">
        <v>117</v>
      </c>
      <c r="H118" s="13">
        <f t="shared" si="13"/>
        <v>2366.3782044107388</v>
      </c>
      <c r="I118" s="13">
        <f t="shared" si="8"/>
        <v>478507131.3279596</v>
      </c>
      <c r="J118" s="13">
        <f t="shared" si="14"/>
        <v>478507304.51521641</v>
      </c>
      <c r="K118" s="13">
        <f t="shared" si="15"/>
        <v>478507111.08051777</v>
      </c>
      <c r="L118" s="13">
        <f t="shared" si="9"/>
        <v>1676.373244596032</v>
      </c>
      <c r="M118" s="13">
        <f t="shared" si="10"/>
        <v>478507125.40849423</v>
      </c>
      <c r="N118" s="13">
        <f t="shared" si="11"/>
        <v>478507304.51521641</v>
      </c>
    </row>
    <row r="119" spans="6:14" x14ac:dyDescent="0.2">
      <c r="F119" s="13">
        <f t="shared" si="12"/>
        <v>478507111.10250485</v>
      </c>
      <c r="G119">
        <v>118</v>
      </c>
      <c r="H119" s="13">
        <f t="shared" si="13"/>
        <v>2366.3782044107388</v>
      </c>
      <c r="I119" s="13">
        <f t="shared" si="8"/>
        <v>478507131.15655744</v>
      </c>
      <c r="J119" s="13">
        <f t="shared" si="14"/>
        <v>478507304.51521641</v>
      </c>
      <c r="K119" s="13">
        <f t="shared" si="15"/>
        <v>478507111.08051777</v>
      </c>
      <c r="L119" s="13">
        <f t="shared" si="9"/>
        <v>1676.373244596032</v>
      </c>
      <c r="M119" s="13">
        <f t="shared" si="10"/>
        <v>478507125.28707069</v>
      </c>
      <c r="N119" s="13">
        <f t="shared" si="11"/>
        <v>478507304.51521641</v>
      </c>
    </row>
    <row r="120" spans="6:14" x14ac:dyDescent="0.2">
      <c r="F120" s="13">
        <f t="shared" si="12"/>
        <v>478507111.10250485</v>
      </c>
      <c r="G120">
        <v>119</v>
      </c>
      <c r="H120" s="13">
        <f t="shared" si="13"/>
        <v>2366.3782044107388</v>
      </c>
      <c r="I120" s="13">
        <f t="shared" si="8"/>
        <v>478507130.98803598</v>
      </c>
      <c r="J120" s="13">
        <f t="shared" si="14"/>
        <v>478507304.51521641</v>
      </c>
      <c r="K120" s="13">
        <f t="shared" si="15"/>
        <v>478507111.08051777</v>
      </c>
      <c r="L120" s="13">
        <f t="shared" si="9"/>
        <v>1676.373244596032</v>
      </c>
      <c r="M120" s="13">
        <f t="shared" si="10"/>
        <v>478507125.16768789</v>
      </c>
      <c r="N120" s="13">
        <f t="shared" si="11"/>
        <v>478507304.51521641</v>
      </c>
    </row>
    <row r="121" spans="6:14" x14ac:dyDescent="0.2">
      <c r="F121" s="13">
        <f t="shared" si="12"/>
        <v>478507111.10250485</v>
      </c>
      <c r="G121">
        <v>120</v>
      </c>
      <c r="H121" s="13">
        <f t="shared" si="13"/>
        <v>2366.3782044107388</v>
      </c>
      <c r="I121" s="13">
        <f t="shared" si="8"/>
        <v>478507130.8223232</v>
      </c>
      <c r="J121" s="13">
        <f t="shared" si="14"/>
        <v>478507304.51521641</v>
      </c>
      <c r="K121" s="13">
        <f t="shared" si="15"/>
        <v>478507111.08051777</v>
      </c>
      <c r="L121" s="13">
        <f t="shared" si="9"/>
        <v>1676.373244596032</v>
      </c>
      <c r="M121" s="13">
        <f t="shared" si="10"/>
        <v>478507125.05029482</v>
      </c>
      <c r="N121" s="13">
        <f t="shared" si="11"/>
        <v>478507304.51521641</v>
      </c>
    </row>
    <row r="122" spans="6:14" x14ac:dyDescent="0.2">
      <c r="F122" s="13">
        <f t="shared" si="12"/>
        <v>478507111.10250485</v>
      </c>
      <c r="G122">
        <v>121</v>
      </c>
      <c r="H122" s="13">
        <f t="shared" si="13"/>
        <v>2366.3782044107388</v>
      </c>
      <c r="I122" s="13">
        <f t="shared" si="8"/>
        <v>478507130.6593495</v>
      </c>
      <c r="J122" s="13">
        <f t="shared" si="14"/>
        <v>478507304.51521641</v>
      </c>
      <c r="K122" s="13">
        <f t="shared" si="15"/>
        <v>478507111.08051777</v>
      </c>
      <c r="L122" s="13">
        <f t="shared" si="9"/>
        <v>1676.373244596032</v>
      </c>
      <c r="M122" s="13">
        <f t="shared" si="10"/>
        <v>478507124.93484211</v>
      </c>
      <c r="N122" s="13">
        <f t="shared" si="11"/>
        <v>478507304.51521641</v>
      </c>
    </row>
    <row r="123" spans="6:14" x14ac:dyDescent="0.2">
      <c r="F123" s="13">
        <f t="shared" si="12"/>
        <v>478507111.10250485</v>
      </c>
      <c r="G123">
        <v>122</v>
      </c>
      <c r="H123" s="13">
        <f t="shared" si="13"/>
        <v>2366.3782044107388</v>
      </c>
      <c r="I123" s="13">
        <f t="shared" si="8"/>
        <v>478507130.49904752</v>
      </c>
      <c r="J123" s="13">
        <f t="shared" si="14"/>
        <v>478507304.51521641</v>
      </c>
      <c r="K123" s="13">
        <f t="shared" si="15"/>
        <v>478507111.08051777</v>
      </c>
      <c r="L123" s="13">
        <f t="shared" si="9"/>
        <v>1676.373244596032</v>
      </c>
      <c r="M123" s="13">
        <f t="shared" si="10"/>
        <v>478507124.82128209</v>
      </c>
      <c r="N123" s="13">
        <f t="shared" si="11"/>
        <v>478507304.51521641</v>
      </c>
    </row>
    <row r="124" spans="6:14" x14ac:dyDescent="0.2">
      <c r="F124" s="13">
        <f t="shared" si="12"/>
        <v>478507111.10250485</v>
      </c>
      <c r="G124">
        <v>123</v>
      </c>
      <c r="H124" s="13">
        <f t="shared" si="13"/>
        <v>2366.3782044107388</v>
      </c>
      <c r="I124" s="13">
        <f t="shared" si="8"/>
        <v>478507130.34135205</v>
      </c>
      <c r="J124" s="13">
        <f t="shared" si="14"/>
        <v>478507304.51521641</v>
      </c>
      <c r="K124" s="13">
        <f t="shared" si="15"/>
        <v>478507111.08051777</v>
      </c>
      <c r="L124" s="13">
        <f t="shared" si="9"/>
        <v>1676.373244596032</v>
      </c>
      <c r="M124" s="13">
        <f t="shared" si="10"/>
        <v>478507124.70956856</v>
      </c>
      <c r="N124" s="13">
        <f t="shared" si="11"/>
        <v>478507304.51521641</v>
      </c>
    </row>
    <row r="125" spans="6:14" x14ac:dyDescent="0.2">
      <c r="F125" s="13">
        <f t="shared" si="12"/>
        <v>478507111.10250485</v>
      </c>
      <c r="G125">
        <v>124</v>
      </c>
      <c r="H125" s="13">
        <f t="shared" si="13"/>
        <v>2366.3782044107388</v>
      </c>
      <c r="I125" s="13">
        <f t="shared" si="8"/>
        <v>478507130.18620002</v>
      </c>
      <c r="J125" s="13">
        <f t="shared" si="14"/>
        <v>478507304.51521641</v>
      </c>
      <c r="K125" s="13">
        <f t="shared" si="15"/>
        <v>478507111.08051777</v>
      </c>
      <c r="L125" s="13">
        <f t="shared" si="9"/>
        <v>1676.373244596032</v>
      </c>
      <c r="M125" s="13">
        <f t="shared" si="10"/>
        <v>478507124.59965682</v>
      </c>
      <c r="N125" s="13">
        <f t="shared" si="11"/>
        <v>478507304.51521641</v>
      </c>
    </row>
    <row r="126" spans="6:14" x14ac:dyDescent="0.2">
      <c r="F126" s="13">
        <f t="shared" si="12"/>
        <v>478507111.10250485</v>
      </c>
      <c r="G126">
        <v>125</v>
      </c>
      <c r="H126" s="13">
        <f t="shared" si="13"/>
        <v>2366.3782044107388</v>
      </c>
      <c r="I126" s="13">
        <f t="shared" si="8"/>
        <v>478507130.03353047</v>
      </c>
      <c r="J126" s="13">
        <f t="shared" si="14"/>
        <v>478507304.51521641</v>
      </c>
      <c r="K126" s="13">
        <f t="shared" si="15"/>
        <v>478507111.08051777</v>
      </c>
      <c r="L126" s="13">
        <f t="shared" si="9"/>
        <v>1676.373244596032</v>
      </c>
      <c r="M126" s="13">
        <f t="shared" si="10"/>
        <v>478507124.49150372</v>
      </c>
      <c r="N126" s="13">
        <f t="shared" si="11"/>
        <v>478507304.51521641</v>
      </c>
    </row>
    <row r="127" spans="6:14" x14ac:dyDescent="0.2">
      <c r="F127" s="13">
        <f t="shared" si="12"/>
        <v>478507111.10250485</v>
      </c>
      <c r="G127">
        <v>126</v>
      </c>
      <c r="H127" s="13">
        <f t="shared" si="13"/>
        <v>2366.3782044107388</v>
      </c>
      <c r="I127" s="13">
        <f t="shared" si="8"/>
        <v>478507129.88328427</v>
      </c>
      <c r="J127" s="13">
        <f t="shared" si="14"/>
        <v>478507304.51521641</v>
      </c>
      <c r="K127" s="13">
        <f t="shared" si="15"/>
        <v>478507111.08051777</v>
      </c>
      <c r="L127" s="13">
        <f t="shared" si="9"/>
        <v>1676.373244596032</v>
      </c>
      <c r="M127" s="13">
        <f t="shared" si="10"/>
        <v>478507124.38506734</v>
      </c>
      <c r="N127" s="13">
        <f t="shared" si="11"/>
        <v>478507304.51521641</v>
      </c>
    </row>
    <row r="128" spans="6:14" x14ac:dyDescent="0.2">
      <c r="F128" s="13">
        <f t="shared" si="12"/>
        <v>478507111.10250485</v>
      </c>
      <c r="G128">
        <v>127</v>
      </c>
      <c r="H128" s="13">
        <f t="shared" si="13"/>
        <v>2366.3782044107388</v>
      </c>
      <c r="I128" s="13">
        <f t="shared" si="8"/>
        <v>478507129.73540407</v>
      </c>
      <c r="J128" s="13">
        <f t="shared" si="14"/>
        <v>478507304.51521641</v>
      </c>
      <c r="K128" s="13">
        <f t="shared" si="15"/>
        <v>478507111.08051777</v>
      </c>
      <c r="L128" s="13">
        <f t="shared" si="9"/>
        <v>1676.373244596032</v>
      </c>
      <c r="M128" s="13">
        <f t="shared" si="10"/>
        <v>478507124.28030711</v>
      </c>
      <c r="N128" s="13">
        <f t="shared" si="11"/>
        <v>478507304.51521641</v>
      </c>
    </row>
    <row r="129" spans="6:14" x14ac:dyDescent="0.2">
      <c r="F129" s="13">
        <f t="shared" si="12"/>
        <v>478507111.10250485</v>
      </c>
      <c r="G129">
        <v>128</v>
      </c>
      <c r="H129" s="13">
        <f t="shared" si="13"/>
        <v>2366.3782044107388</v>
      </c>
      <c r="I129" s="13">
        <f t="shared" si="8"/>
        <v>478507129.58983457</v>
      </c>
      <c r="J129" s="13">
        <f t="shared" si="14"/>
        <v>478507304.51521641</v>
      </c>
      <c r="K129" s="13">
        <f t="shared" si="15"/>
        <v>478507111.08051777</v>
      </c>
      <c r="L129" s="13">
        <f t="shared" si="9"/>
        <v>1676.373244596032</v>
      </c>
      <c r="M129" s="13">
        <f t="shared" si="10"/>
        <v>478507124.17718375</v>
      </c>
      <c r="N129" s="13">
        <f t="shared" si="11"/>
        <v>478507304.51521641</v>
      </c>
    </row>
    <row r="130" spans="6:14" x14ac:dyDescent="0.2">
      <c r="F130" s="13">
        <f t="shared" si="12"/>
        <v>478507111.10250485</v>
      </c>
      <c r="G130">
        <v>129</v>
      </c>
      <c r="H130" s="13">
        <f t="shared" si="13"/>
        <v>2366.3782044107388</v>
      </c>
      <c r="I130" s="13">
        <f t="shared" ref="I130:I193" si="16">H130/G130+F130</f>
        <v>478507129.44652194</v>
      </c>
      <c r="J130" s="13">
        <f t="shared" si="14"/>
        <v>478507304.51521641</v>
      </c>
      <c r="K130" s="13">
        <f t="shared" si="15"/>
        <v>478507111.08051777</v>
      </c>
      <c r="L130" s="13">
        <f t="shared" ref="L130:L193" si="17">$C$9+$C$10</f>
        <v>1676.373244596032</v>
      </c>
      <c r="M130" s="13">
        <f t="shared" ref="M130:M193" si="18">L130/G130+K130</f>
        <v>478507124.07565922</v>
      </c>
      <c r="N130" s="13">
        <f t="shared" ref="N130:N193" si="19">$C$16+$C$15+$C$12+$C$11</f>
        <v>478507304.51521641</v>
      </c>
    </row>
    <row r="131" spans="6:14" x14ac:dyDescent="0.2">
      <c r="F131" s="13">
        <f t="shared" ref="F131:F194" si="20">SUM($B$11:$B$15)</f>
        <v>478507111.10250485</v>
      </c>
      <c r="G131">
        <v>130</v>
      </c>
      <c r="H131" s="13">
        <f t="shared" ref="H131:H194" si="21">$B$9+$B$10</f>
        <v>2366.3782044107388</v>
      </c>
      <c r="I131" s="13">
        <f t="shared" si="16"/>
        <v>478507129.30541414</v>
      </c>
      <c r="J131" s="13">
        <f t="shared" ref="J131:J194" si="22">$B$16+$B$15+$B$12+$B$11</f>
        <v>478507304.51521641</v>
      </c>
      <c r="K131" s="13">
        <f t="shared" si="15"/>
        <v>478507111.08051777</v>
      </c>
      <c r="L131" s="13">
        <f t="shared" si="17"/>
        <v>1676.373244596032</v>
      </c>
      <c r="M131" s="13">
        <f t="shared" si="18"/>
        <v>478507123.97569656</v>
      </c>
      <c r="N131" s="13">
        <f t="shared" si="19"/>
        <v>478507304.51521641</v>
      </c>
    </row>
    <row r="132" spans="6:14" x14ac:dyDescent="0.2">
      <c r="F132" s="13">
        <f t="shared" si="20"/>
        <v>478507111.10250485</v>
      </c>
      <c r="G132">
        <v>131</v>
      </c>
      <c r="H132" s="13">
        <f t="shared" si="21"/>
        <v>2366.3782044107388</v>
      </c>
      <c r="I132" s="13">
        <f t="shared" si="16"/>
        <v>478507129.16646063</v>
      </c>
      <c r="J132" s="13">
        <f t="shared" si="22"/>
        <v>478507304.51521641</v>
      </c>
      <c r="K132" s="13">
        <f t="shared" ref="K132:K195" si="23">SUM($C$11:$C$12,$C$14:$C$15)</f>
        <v>478507111.08051777</v>
      </c>
      <c r="L132" s="13">
        <f t="shared" si="17"/>
        <v>1676.373244596032</v>
      </c>
      <c r="M132" s="13">
        <f t="shared" si="18"/>
        <v>478507123.87726009</v>
      </c>
      <c r="N132" s="13">
        <f t="shared" si="19"/>
        <v>478507304.51521641</v>
      </c>
    </row>
    <row r="133" spans="6:14" x14ac:dyDescent="0.2">
      <c r="F133" s="13">
        <f t="shared" si="20"/>
        <v>478507111.10250485</v>
      </c>
      <c r="G133">
        <v>132</v>
      </c>
      <c r="H133" s="13">
        <f t="shared" si="21"/>
        <v>2366.3782044107388</v>
      </c>
      <c r="I133" s="13">
        <f t="shared" si="16"/>
        <v>478507129.02961248</v>
      </c>
      <c r="J133" s="13">
        <f t="shared" si="22"/>
        <v>478507304.51521641</v>
      </c>
      <c r="K133" s="13">
        <f t="shared" si="23"/>
        <v>478507111.08051777</v>
      </c>
      <c r="L133" s="13">
        <f t="shared" si="17"/>
        <v>1676.373244596032</v>
      </c>
      <c r="M133" s="13">
        <f t="shared" si="18"/>
        <v>478507123.7803151</v>
      </c>
      <c r="N133" s="13">
        <f t="shared" si="19"/>
        <v>478507304.51521641</v>
      </c>
    </row>
    <row r="134" spans="6:14" x14ac:dyDescent="0.2">
      <c r="F134" s="13">
        <f t="shared" si="20"/>
        <v>478507111.10250485</v>
      </c>
      <c r="G134">
        <v>133</v>
      </c>
      <c r="H134" s="13">
        <f t="shared" si="21"/>
        <v>2366.3782044107388</v>
      </c>
      <c r="I134" s="13">
        <f t="shared" si="16"/>
        <v>478507128.89482218</v>
      </c>
      <c r="J134" s="13">
        <f t="shared" si="22"/>
        <v>478507304.51521641</v>
      </c>
      <c r="K134" s="13">
        <f t="shared" si="23"/>
        <v>478507111.08051777</v>
      </c>
      <c r="L134" s="13">
        <f t="shared" si="17"/>
        <v>1676.373244596032</v>
      </c>
      <c r="M134" s="13">
        <f t="shared" si="18"/>
        <v>478507123.68482786</v>
      </c>
      <c r="N134" s="13">
        <f t="shared" si="19"/>
        <v>478507304.51521641</v>
      </c>
    </row>
    <row r="135" spans="6:14" x14ac:dyDescent="0.2">
      <c r="F135" s="13">
        <f t="shared" si="20"/>
        <v>478507111.10250485</v>
      </c>
      <c r="G135">
        <v>134</v>
      </c>
      <c r="H135" s="13">
        <f t="shared" si="21"/>
        <v>2366.3782044107388</v>
      </c>
      <c r="I135" s="13">
        <f t="shared" si="16"/>
        <v>478507128.76204371</v>
      </c>
      <c r="J135" s="13">
        <f t="shared" si="22"/>
        <v>478507304.51521641</v>
      </c>
      <c r="K135" s="13">
        <f t="shared" si="23"/>
        <v>478507111.08051777</v>
      </c>
      <c r="L135" s="13">
        <f t="shared" si="17"/>
        <v>1676.373244596032</v>
      </c>
      <c r="M135" s="13">
        <f t="shared" si="18"/>
        <v>478507123.59076583</v>
      </c>
      <c r="N135" s="13">
        <f t="shared" si="19"/>
        <v>478507304.51521641</v>
      </c>
    </row>
    <row r="136" spans="6:14" x14ac:dyDescent="0.2">
      <c r="F136" s="13">
        <f t="shared" si="20"/>
        <v>478507111.10250485</v>
      </c>
      <c r="G136">
        <v>135</v>
      </c>
      <c r="H136" s="13">
        <f t="shared" si="21"/>
        <v>2366.3782044107388</v>
      </c>
      <c r="I136" s="13">
        <f t="shared" si="16"/>
        <v>478507128.63123226</v>
      </c>
      <c r="J136" s="13">
        <f t="shared" si="22"/>
        <v>478507304.51521641</v>
      </c>
      <c r="K136" s="13">
        <f t="shared" si="23"/>
        <v>478507111.08051777</v>
      </c>
      <c r="L136" s="13">
        <f t="shared" si="17"/>
        <v>1676.373244596032</v>
      </c>
      <c r="M136" s="13">
        <f t="shared" si="18"/>
        <v>478507123.49809736</v>
      </c>
      <c r="N136" s="13">
        <f t="shared" si="19"/>
        <v>478507304.51521641</v>
      </c>
    </row>
    <row r="137" spans="6:14" x14ac:dyDescent="0.2">
      <c r="F137" s="13">
        <f t="shared" si="20"/>
        <v>478507111.10250485</v>
      </c>
      <c r="G137">
        <v>136</v>
      </c>
      <c r="H137" s="13">
        <f t="shared" si="21"/>
        <v>2366.3782044107388</v>
      </c>
      <c r="I137" s="13">
        <f t="shared" si="16"/>
        <v>478507128.50234461</v>
      </c>
      <c r="J137" s="13">
        <f t="shared" si="22"/>
        <v>478507304.51521641</v>
      </c>
      <c r="K137" s="13">
        <f t="shared" si="23"/>
        <v>478507111.08051777</v>
      </c>
      <c r="L137" s="13">
        <f t="shared" si="17"/>
        <v>1676.373244596032</v>
      </c>
      <c r="M137" s="13">
        <f t="shared" si="18"/>
        <v>478507123.40679163</v>
      </c>
      <c r="N137" s="13">
        <f t="shared" si="19"/>
        <v>478507304.51521641</v>
      </c>
    </row>
    <row r="138" spans="6:14" x14ac:dyDescent="0.2">
      <c r="F138" s="13">
        <f t="shared" si="20"/>
        <v>478507111.10250485</v>
      </c>
      <c r="G138">
        <v>137</v>
      </c>
      <c r="H138" s="13">
        <f t="shared" si="21"/>
        <v>2366.3782044107388</v>
      </c>
      <c r="I138" s="13">
        <f t="shared" si="16"/>
        <v>478507128.37533844</v>
      </c>
      <c r="J138" s="13">
        <f t="shared" si="22"/>
        <v>478507304.51521641</v>
      </c>
      <c r="K138" s="13">
        <f t="shared" si="23"/>
        <v>478507111.08051777</v>
      </c>
      <c r="L138" s="13">
        <f t="shared" si="17"/>
        <v>1676.373244596032</v>
      </c>
      <c r="M138" s="13">
        <f t="shared" si="18"/>
        <v>478507123.31681883</v>
      </c>
      <c r="N138" s="13">
        <f t="shared" si="19"/>
        <v>478507304.51521641</v>
      </c>
    </row>
    <row r="139" spans="6:14" x14ac:dyDescent="0.2">
      <c r="F139" s="13">
        <f t="shared" si="20"/>
        <v>478507111.10250485</v>
      </c>
      <c r="G139">
        <v>138</v>
      </c>
      <c r="H139" s="13">
        <f t="shared" si="21"/>
        <v>2366.3782044107388</v>
      </c>
      <c r="I139" s="13">
        <f t="shared" si="16"/>
        <v>478507128.25017297</v>
      </c>
      <c r="J139" s="13">
        <f t="shared" si="22"/>
        <v>478507304.51521641</v>
      </c>
      <c r="K139" s="13">
        <f t="shared" si="23"/>
        <v>478507111.08051777</v>
      </c>
      <c r="L139" s="13">
        <f t="shared" si="17"/>
        <v>1676.373244596032</v>
      </c>
      <c r="M139" s="13">
        <f t="shared" si="18"/>
        <v>478507123.22814995</v>
      </c>
      <c r="N139" s="13">
        <f t="shared" si="19"/>
        <v>478507304.51521641</v>
      </c>
    </row>
    <row r="140" spans="6:14" x14ac:dyDescent="0.2">
      <c r="F140" s="13">
        <f t="shared" si="20"/>
        <v>478507111.10250485</v>
      </c>
      <c r="G140">
        <v>139</v>
      </c>
      <c r="H140" s="13">
        <f t="shared" si="21"/>
        <v>2366.3782044107388</v>
      </c>
      <c r="I140" s="13">
        <f t="shared" si="16"/>
        <v>478507128.12680846</v>
      </c>
      <c r="J140" s="13">
        <f t="shared" si="22"/>
        <v>478507304.51521641</v>
      </c>
      <c r="K140" s="13">
        <f t="shared" si="23"/>
        <v>478507111.08051777</v>
      </c>
      <c r="L140" s="13">
        <f t="shared" si="17"/>
        <v>1676.373244596032</v>
      </c>
      <c r="M140" s="13">
        <f t="shared" si="18"/>
        <v>478507123.14075696</v>
      </c>
      <c r="N140" s="13">
        <f t="shared" si="19"/>
        <v>478507304.51521641</v>
      </c>
    </row>
    <row r="141" spans="6:14" x14ac:dyDescent="0.2">
      <c r="F141" s="13">
        <f t="shared" si="20"/>
        <v>478507111.10250485</v>
      </c>
      <c r="G141">
        <v>140</v>
      </c>
      <c r="H141" s="13">
        <f t="shared" si="21"/>
        <v>2366.3782044107388</v>
      </c>
      <c r="I141" s="13">
        <f t="shared" si="16"/>
        <v>478507128.00520629</v>
      </c>
      <c r="J141" s="13">
        <f t="shared" si="22"/>
        <v>478507304.51521641</v>
      </c>
      <c r="K141" s="13">
        <f t="shared" si="23"/>
        <v>478507111.08051777</v>
      </c>
      <c r="L141" s="13">
        <f t="shared" si="17"/>
        <v>1676.373244596032</v>
      </c>
      <c r="M141" s="13">
        <f t="shared" si="18"/>
        <v>478507123.0546124</v>
      </c>
      <c r="N141" s="13">
        <f t="shared" si="19"/>
        <v>478507304.51521641</v>
      </c>
    </row>
    <row r="142" spans="6:14" x14ac:dyDescent="0.2">
      <c r="F142" s="13">
        <f t="shared" si="20"/>
        <v>478507111.10250485</v>
      </c>
      <c r="G142">
        <v>141</v>
      </c>
      <c r="H142" s="13">
        <f t="shared" si="21"/>
        <v>2366.3782044107388</v>
      </c>
      <c r="I142" s="13">
        <f t="shared" si="16"/>
        <v>478507127.88532901</v>
      </c>
      <c r="J142" s="13">
        <f t="shared" si="22"/>
        <v>478507304.51521641</v>
      </c>
      <c r="K142" s="13">
        <f t="shared" si="23"/>
        <v>478507111.08051777</v>
      </c>
      <c r="L142" s="13">
        <f t="shared" si="17"/>
        <v>1676.373244596032</v>
      </c>
      <c r="M142" s="13">
        <f t="shared" si="18"/>
        <v>478507122.96968973</v>
      </c>
      <c r="N142" s="13">
        <f t="shared" si="19"/>
        <v>478507304.51521641</v>
      </c>
    </row>
    <row r="143" spans="6:14" x14ac:dyDescent="0.2">
      <c r="F143" s="13">
        <f t="shared" si="20"/>
        <v>478507111.10250485</v>
      </c>
      <c r="G143">
        <v>142</v>
      </c>
      <c r="H143" s="13">
        <f t="shared" si="21"/>
        <v>2366.3782044107388</v>
      </c>
      <c r="I143" s="13">
        <f t="shared" si="16"/>
        <v>478507127.76714009</v>
      </c>
      <c r="J143" s="13">
        <f t="shared" si="22"/>
        <v>478507304.51521641</v>
      </c>
      <c r="K143" s="13">
        <f t="shared" si="23"/>
        <v>478507111.08051777</v>
      </c>
      <c r="L143" s="13">
        <f t="shared" si="17"/>
        <v>1676.373244596032</v>
      </c>
      <c r="M143" s="13">
        <f t="shared" si="18"/>
        <v>478507122.88596314</v>
      </c>
      <c r="N143" s="13">
        <f t="shared" si="19"/>
        <v>478507304.51521641</v>
      </c>
    </row>
    <row r="144" spans="6:14" x14ac:dyDescent="0.2">
      <c r="F144" s="13">
        <f t="shared" si="20"/>
        <v>478507111.10250485</v>
      </c>
      <c r="G144">
        <v>143</v>
      </c>
      <c r="H144" s="13">
        <f t="shared" si="21"/>
        <v>2366.3782044107388</v>
      </c>
      <c r="I144" s="13">
        <f t="shared" si="16"/>
        <v>478507127.65060419</v>
      </c>
      <c r="J144" s="13">
        <f t="shared" si="22"/>
        <v>478507304.51521641</v>
      </c>
      <c r="K144" s="13">
        <f t="shared" si="23"/>
        <v>478507111.08051777</v>
      </c>
      <c r="L144" s="13">
        <f t="shared" si="17"/>
        <v>1676.373244596032</v>
      </c>
      <c r="M144" s="13">
        <f t="shared" si="18"/>
        <v>478507122.80340761</v>
      </c>
      <c r="N144" s="13">
        <f t="shared" si="19"/>
        <v>478507304.51521641</v>
      </c>
    </row>
    <row r="145" spans="6:14" x14ac:dyDescent="0.2">
      <c r="F145" s="13">
        <f t="shared" si="20"/>
        <v>478507111.10250485</v>
      </c>
      <c r="G145">
        <v>144</v>
      </c>
      <c r="H145" s="13">
        <f t="shared" si="21"/>
        <v>2366.3782044107388</v>
      </c>
      <c r="I145" s="13">
        <f t="shared" si="16"/>
        <v>478507127.53568685</v>
      </c>
      <c r="J145" s="13">
        <f t="shared" si="22"/>
        <v>478507304.51521641</v>
      </c>
      <c r="K145" s="13">
        <f t="shared" si="23"/>
        <v>478507111.08051777</v>
      </c>
      <c r="L145" s="13">
        <f t="shared" si="17"/>
        <v>1676.373244596032</v>
      </c>
      <c r="M145" s="13">
        <f t="shared" si="18"/>
        <v>478507122.72199863</v>
      </c>
      <c r="N145" s="13">
        <f t="shared" si="19"/>
        <v>478507304.51521641</v>
      </c>
    </row>
    <row r="146" spans="6:14" x14ac:dyDescent="0.2">
      <c r="F146" s="13">
        <f t="shared" si="20"/>
        <v>478507111.10250485</v>
      </c>
      <c r="G146">
        <v>145</v>
      </c>
      <c r="H146" s="13">
        <f t="shared" si="21"/>
        <v>2366.3782044107388</v>
      </c>
      <c r="I146" s="13">
        <f t="shared" si="16"/>
        <v>478507127.42235452</v>
      </c>
      <c r="J146" s="13">
        <f t="shared" si="22"/>
        <v>478507304.51521641</v>
      </c>
      <c r="K146" s="13">
        <f t="shared" si="23"/>
        <v>478507111.08051777</v>
      </c>
      <c r="L146" s="13">
        <f t="shared" si="17"/>
        <v>1676.373244596032</v>
      </c>
      <c r="M146" s="13">
        <f t="shared" si="18"/>
        <v>478507122.64171255</v>
      </c>
      <c r="N146" s="13">
        <f t="shared" si="19"/>
        <v>478507304.51521641</v>
      </c>
    </row>
    <row r="147" spans="6:14" x14ac:dyDescent="0.2">
      <c r="F147" s="13">
        <f t="shared" si="20"/>
        <v>478507111.10250485</v>
      </c>
      <c r="G147">
        <v>146</v>
      </c>
      <c r="H147" s="13">
        <f t="shared" si="21"/>
        <v>2366.3782044107388</v>
      </c>
      <c r="I147" s="13">
        <f t="shared" si="16"/>
        <v>478507127.31057477</v>
      </c>
      <c r="J147" s="13">
        <f t="shared" si="22"/>
        <v>478507304.51521641</v>
      </c>
      <c r="K147" s="13">
        <f t="shared" si="23"/>
        <v>478507111.08051777</v>
      </c>
      <c r="L147" s="13">
        <f t="shared" si="17"/>
        <v>1676.373244596032</v>
      </c>
      <c r="M147" s="13">
        <f t="shared" si="18"/>
        <v>478507122.56252629</v>
      </c>
      <c r="N147" s="13">
        <f t="shared" si="19"/>
        <v>478507304.51521641</v>
      </c>
    </row>
    <row r="148" spans="6:14" x14ac:dyDescent="0.2">
      <c r="F148" s="13">
        <f t="shared" si="20"/>
        <v>478507111.10250485</v>
      </c>
      <c r="G148">
        <v>147</v>
      </c>
      <c r="H148" s="13">
        <f t="shared" si="21"/>
        <v>2366.3782044107388</v>
      </c>
      <c r="I148" s="13">
        <f t="shared" si="16"/>
        <v>478507127.20031577</v>
      </c>
      <c r="J148" s="13">
        <f t="shared" si="22"/>
        <v>478507304.51521641</v>
      </c>
      <c r="K148" s="13">
        <f t="shared" si="23"/>
        <v>478507111.08051777</v>
      </c>
      <c r="L148" s="13">
        <f t="shared" si="17"/>
        <v>1676.373244596032</v>
      </c>
      <c r="M148" s="13">
        <f t="shared" si="18"/>
        <v>478507122.48441738</v>
      </c>
      <c r="N148" s="13">
        <f t="shared" si="19"/>
        <v>478507304.51521641</v>
      </c>
    </row>
    <row r="149" spans="6:14" x14ac:dyDescent="0.2">
      <c r="F149" s="13">
        <f t="shared" si="20"/>
        <v>478507111.10250485</v>
      </c>
      <c r="G149">
        <v>148</v>
      </c>
      <c r="H149" s="13">
        <f t="shared" si="21"/>
        <v>2366.3782044107388</v>
      </c>
      <c r="I149" s="13">
        <f t="shared" si="16"/>
        <v>478507127.09154677</v>
      </c>
      <c r="J149" s="13">
        <f t="shared" si="22"/>
        <v>478507304.51521641</v>
      </c>
      <c r="K149" s="13">
        <f t="shared" si="23"/>
        <v>478507111.08051777</v>
      </c>
      <c r="L149" s="13">
        <f t="shared" si="17"/>
        <v>1676.373244596032</v>
      </c>
      <c r="M149" s="13">
        <f t="shared" si="18"/>
        <v>478507122.40736401</v>
      </c>
      <c r="N149" s="13">
        <f t="shared" si="19"/>
        <v>478507304.51521641</v>
      </c>
    </row>
    <row r="150" spans="6:14" x14ac:dyDescent="0.2">
      <c r="F150" s="13">
        <f t="shared" si="20"/>
        <v>478507111.10250485</v>
      </c>
      <c r="G150">
        <v>149</v>
      </c>
      <c r="H150" s="13">
        <f t="shared" si="21"/>
        <v>2366.3782044107388</v>
      </c>
      <c r="I150" s="13">
        <f t="shared" si="16"/>
        <v>478507126.98423779</v>
      </c>
      <c r="J150" s="13">
        <f t="shared" si="22"/>
        <v>478507304.51521641</v>
      </c>
      <c r="K150" s="13">
        <f t="shared" si="23"/>
        <v>478507111.08051777</v>
      </c>
      <c r="L150" s="13">
        <f t="shared" si="17"/>
        <v>1676.373244596032</v>
      </c>
      <c r="M150" s="13">
        <f t="shared" si="18"/>
        <v>478507122.3313449</v>
      </c>
      <c r="N150" s="13">
        <f t="shared" si="19"/>
        <v>478507304.51521641</v>
      </c>
    </row>
    <row r="151" spans="6:14" x14ac:dyDescent="0.2">
      <c r="F151" s="13">
        <f t="shared" si="20"/>
        <v>478507111.10250485</v>
      </c>
      <c r="G151">
        <v>150</v>
      </c>
      <c r="H151" s="13">
        <f t="shared" si="21"/>
        <v>2366.3782044107388</v>
      </c>
      <c r="I151" s="13">
        <f t="shared" si="16"/>
        <v>478507126.87835956</v>
      </c>
      <c r="J151" s="13">
        <f t="shared" si="22"/>
        <v>478507304.51521641</v>
      </c>
      <c r="K151" s="13">
        <f t="shared" si="23"/>
        <v>478507111.08051777</v>
      </c>
      <c r="L151" s="13">
        <f t="shared" si="17"/>
        <v>1676.373244596032</v>
      </c>
      <c r="M151" s="13">
        <f t="shared" si="18"/>
        <v>478507122.25633937</v>
      </c>
      <c r="N151" s="13">
        <f t="shared" si="19"/>
        <v>478507304.51521641</v>
      </c>
    </row>
    <row r="152" spans="6:14" x14ac:dyDescent="0.2">
      <c r="F152" s="13">
        <f t="shared" si="20"/>
        <v>478507111.10250485</v>
      </c>
      <c r="G152">
        <v>151</v>
      </c>
      <c r="H152" s="13">
        <f t="shared" si="21"/>
        <v>2366.3782044107388</v>
      </c>
      <c r="I152" s="13">
        <f t="shared" si="16"/>
        <v>478507126.7738837</v>
      </c>
      <c r="J152" s="13">
        <f t="shared" si="22"/>
        <v>478507304.51521641</v>
      </c>
      <c r="K152" s="13">
        <f t="shared" si="23"/>
        <v>478507111.08051777</v>
      </c>
      <c r="L152" s="13">
        <f t="shared" si="17"/>
        <v>1676.373244596032</v>
      </c>
      <c r="M152" s="13">
        <f t="shared" si="18"/>
        <v>478507122.18232733</v>
      </c>
      <c r="N152" s="13">
        <f t="shared" si="19"/>
        <v>478507304.51521641</v>
      </c>
    </row>
    <row r="153" spans="6:14" x14ac:dyDescent="0.2">
      <c r="F153" s="13">
        <f t="shared" si="20"/>
        <v>478507111.10250485</v>
      </c>
      <c r="G153">
        <v>152</v>
      </c>
      <c r="H153" s="13">
        <f t="shared" si="21"/>
        <v>2366.3782044107388</v>
      </c>
      <c r="I153" s="13">
        <f t="shared" si="16"/>
        <v>478507126.67078251</v>
      </c>
      <c r="J153" s="13">
        <f t="shared" si="22"/>
        <v>478507304.51521641</v>
      </c>
      <c r="K153" s="13">
        <f t="shared" si="23"/>
        <v>478507111.08051777</v>
      </c>
      <c r="L153" s="13">
        <f t="shared" si="17"/>
        <v>1676.373244596032</v>
      </c>
      <c r="M153" s="13">
        <f t="shared" si="18"/>
        <v>478507122.10928911</v>
      </c>
      <c r="N153" s="13">
        <f t="shared" si="19"/>
        <v>478507304.51521641</v>
      </c>
    </row>
    <row r="154" spans="6:14" x14ac:dyDescent="0.2">
      <c r="F154" s="13">
        <f t="shared" si="20"/>
        <v>478507111.10250485</v>
      </c>
      <c r="G154">
        <v>153</v>
      </c>
      <c r="H154" s="13">
        <f t="shared" si="21"/>
        <v>2366.3782044107388</v>
      </c>
      <c r="I154" s="13">
        <f t="shared" si="16"/>
        <v>478507126.56902903</v>
      </c>
      <c r="J154" s="13">
        <f t="shared" si="22"/>
        <v>478507304.51521641</v>
      </c>
      <c r="K154" s="13">
        <f t="shared" si="23"/>
        <v>478507111.08051777</v>
      </c>
      <c r="L154" s="13">
        <f t="shared" si="17"/>
        <v>1676.373244596032</v>
      </c>
      <c r="M154" s="13">
        <f t="shared" si="18"/>
        <v>478507122.03720564</v>
      </c>
      <c r="N154" s="13">
        <f t="shared" si="19"/>
        <v>478507304.51521641</v>
      </c>
    </row>
    <row r="155" spans="6:14" x14ac:dyDescent="0.2">
      <c r="F155" s="13">
        <f t="shared" si="20"/>
        <v>478507111.10250485</v>
      </c>
      <c r="G155">
        <v>154</v>
      </c>
      <c r="H155" s="13">
        <f t="shared" si="21"/>
        <v>2366.3782044107388</v>
      </c>
      <c r="I155" s="13">
        <f t="shared" si="16"/>
        <v>478507126.46859711</v>
      </c>
      <c r="J155" s="13">
        <f t="shared" si="22"/>
        <v>478507304.51521641</v>
      </c>
      <c r="K155" s="13">
        <f t="shared" si="23"/>
        <v>478507111.08051777</v>
      </c>
      <c r="L155" s="13">
        <f t="shared" si="17"/>
        <v>1676.373244596032</v>
      </c>
      <c r="M155" s="13">
        <f t="shared" si="18"/>
        <v>478507121.96605831</v>
      </c>
      <c r="N155" s="13">
        <f t="shared" si="19"/>
        <v>478507304.51521641</v>
      </c>
    </row>
    <row r="156" spans="6:14" x14ac:dyDescent="0.2">
      <c r="F156" s="13">
        <f t="shared" si="20"/>
        <v>478507111.10250485</v>
      </c>
      <c r="G156">
        <v>155</v>
      </c>
      <c r="H156" s="13">
        <f t="shared" si="21"/>
        <v>2366.3782044107388</v>
      </c>
      <c r="I156" s="13">
        <f t="shared" si="16"/>
        <v>478507126.369461</v>
      </c>
      <c r="J156" s="13">
        <f t="shared" si="22"/>
        <v>478507304.51521641</v>
      </c>
      <c r="K156" s="13">
        <f t="shared" si="23"/>
        <v>478507111.08051777</v>
      </c>
      <c r="L156" s="13">
        <f t="shared" si="17"/>
        <v>1676.373244596032</v>
      </c>
      <c r="M156" s="13">
        <f t="shared" si="18"/>
        <v>478507121.89582902</v>
      </c>
      <c r="N156" s="13">
        <f t="shared" si="19"/>
        <v>478507304.51521641</v>
      </c>
    </row>
    <row r="157" spans="6:14" x14ac:dyDescent="0.2">
      <c r="F157" s="13">
        <f t="shared" si="20"/>
        <v>478507111.10250485</v>
      </c>
      <c r="G157">
        <v>156</v>
      </c>
      <c r="H157" s="13">
        <f t="shared" si="21"/>
        <v>2366.3782044107388</v>
      </c>
      <c r="I157" s="13">
        <f t="shared" si="16"/>
        <v>478507126.2715959</v>
      </c>
      <c r="J157" s="13">
        <f t="shared" si="22"/>
        <v>478507304.51521641</v>
      </c>
      <c r="K157" s="13">
        <f t="shared" si="23"/>
        <v>478507111.08051777</v>
      </c>
      <c r="L157" s="13">
        <f t="shared" si="17"/>
        <v>1676.373244596032</v>
      </c>
      <c r="M157" s="13">
        <f t="shared" si="18"/>
        <v>478507121.82650012</v>
      </c>
      <c r="N157" s="13">
        <f t="shared" si="19"/>
        <v>478507304.51521641</v>
      </c>
    </row>
    <row r="158" spans="6:14" x14ac:dyDescent="0.2">
      <c r="F158" s="13">
        <f t="shared" si="20"/>
        <v>478507111.10250485</v>
      </c>
      <c r="G158">
        <v>157</v>
      </c>
      <c r="H158" s="13">
        <f t="shared" si="21"/>
        <v>2366.3782044107388</v>
      </c>
      <c r="I158" s="13">
        <f t="shared" si="16"/>
        <v>478507126.17497748</v>
      </c>
      <c r="J158" s="13">
        <f t="shared" si="22"/>
        <v>478507304.51521641</v>
      </c>
      <c r="K158" s="13">
        <f t="shared" si="23"/>
        <v>478507111.08051777</v>
      </c>
      <c r="L158" s="13">
        <f t="shared" si="17"/>
        <v>1676.373244596032</v>
      </c>
      <c r="M158" s="13">
        <f t="shared" si="18"/>
        <v>478507121.75805438</v>
      </c>
      <c r="N158" s="13">
        <f t="shared" si="19"/>
        <v>478507304.51521641</v>
      </c>
    </row>
    <row r="159" spans="6:14" x14ac:dyDescent="0.2">
      <c r="F159" s="13">
        <f t="shared" si="20"/>
        <v>478507111.10250485</v>
      </c>
      <c r="G159">
        <v>158</v>
      </c>
      <c r="H159" s="13">
        <f t="shared" si="21"/>
        <v>2366.3782044107388</v>
      </c>
      <c r="I159" s="13">
        <f t="shared" si="16"/>
        <v>478507126.0795821</v>
      </c>
      <c r="J159" s="13">
        <f t="shared" si="22"/>
        <v>478507304.51521641</v>
      </c>
      <c r="K159" s="13">
        <f t="shared" si="23"/>
        <v>478507111.08051777</v>
      </c>
      <c r="L159" s="13">
        <f t="shared" si="17"/>
        <v>1676.373244596032</v>
      </c>
      <c r="M159" s="13">
        <f t="shared" si="18"/>
        <v>478507121.69047499</v>
      </c>
      <c r="N159" s="13">
        <f t="shared" si="19"/>
        <v>478507304.51521641</v>
      </c>
    </row>
    <row r="160" spans="6:14" x14ac:dyDescent="0.2">
      <c r="F160" s="13">
        <f t="shared" si="20"/>
        <v>478507111.10250485</v>
      </c>
      <c r="G160">
        <v>159</v>
      </c>
      <c r="H160" s="13">
        <f t="shared" si="21"/>
        <v>2366.3782044107388</v>
      </c>
      <c r="I160" s="13">
        <f t="shared" si="16"/>
        <v>478507125.98538661</v>
      </c>
      <c r="J160" s="13">
        <f t="shared" si="22"/>
        <v>478507304.51521641</v>
      </c>
      <c r="K160" s="13">
        <f t="shared" si="23"/>
        <v>478507111.08051777</v>
      </c>
      <c r="L160" s="13">
        <f t="shared" si="17"/>
        <v>1676.373244596032</v>
      </c>
      <c r="M160" s="13">
        <f t="shared" si="18"/>
        <v>478507121.62374574</v>
      </c>
      <c r="N160" s="13">
        <f t="shared" si="19"/>
        <v>478507304.51521641</v>
      </c>
    </row>
    <row r="161" spans="6:14" x14ac:dyDescent="0.2">
      <c r="F161" s="13">
        <f t="shared" si="20"/>
        <v>478507111.10250485</v>
      </c>
      <c r="G161">
        <v>160</v>
      </c>
      <c r="H161" s="13">
        <f t="shared" si="21"/>
        <v>2366.3782044107388</v>
      </c>
      <c r="I161" s="13">
        <f t="shared" si="16"/>
        <v>478507125.89236861</v>
      </c>
      <c r="J161" s="13">
        <f t="shared" si="22"/>
        <v>478507304.51521641</v>
      </c>
      <c r="K161" s="13">
        <f t="shared" si="23"/>
        <v>478507111.08051777</v>
      </c>
      <c r="L161" s="13">
        <f t="shared" si="17"/>
        <v>1676.373244596032</v>
      </c>
      <c r="M161" s="13">
        <f t="shared" si="18"/>
        <v>478507121.55785054</v>
      </c>
      <c r="N161" s="13">
        <f t="shared" si="19"/>
        <v>478507304.51521641</v>
      </c>
    </row>
    <row r="162" spans="6:14" x14ac:dyDescent="0.2">
      <c r="F162" s="13">
        <f t="shared" si="20"/>
        <v>478507111.10250485</v>
      </c>
      <c r="G162">
        <v>161</v>
      </c>
      <c r="H162" s="13">
        <f t="shared" si="21"/>
        <v>2366.3782044107388</v>
      </c>
      <c r="I162" s="13">
        <f t="shared" si="16"/>
        <v>478507125.80050611</v>
      </c>
      <c r="J162" s="13">
        <f t="shared" si="22"/>
        <v>478507304.51521641</v>
      </c>
      <c r="K162" s="13">
        <f t="shared" si="23"/>
        <v>478507111.08051777</v>
      </c>
      <c r="L162" s="13">
        <f t="shared" si="17"/>
        <v>1676.373244596032</v>
      </c>
      <c r="M162" s="13">
        <f t="shared" si="18"/>
        <v>478507121.49277395</v>
      </c>
      <c r="N162" s="13">
        <f t="shared" si="19"/>
        <v>478507304.51521641</v>
      </c>
    </row>
    <row r="163" spans="6:14" x14ac:dyDescent="0.2">
      <c r="F163" s="13">
        <f t="shared" si="20"/>
        <v>478507111.10250485</v>
      </c>
      <c r="G163">
        <v>162</v>
      </c>
      <c r="H163" s="13">
        <f t="shared" si="21"/>
        <v>2366.3782044107388</v>
      </c>
      <c r="I163" s="13">
        <f t="shared" si="16"/>
        <v>478507125.70977771</v>
      </c>
      <c r="J163" s="13">
        <f t="shared" si="22"/>
        <v>478507304.51521641</v>
      </c>
      <c r="K163" s="13">
        <f t="shared" si="23"/>
        <v>478507111.08051777</v>
      </c>
      <c r="L163" s="13">
        <f t="shared" si="17"/>
        <v>1676.373244596032</v>
      </c>
      <c r="M163" s="13">
        <f t="shared" si="18"/>
        <v>478507121.42850077</v>
      </c>
      <c r="N163" s="13">
        <f t="shared" si="19"/>
        <v>478507304.51521641</v>
      </c>
    </row>
    <row r="164" spans="6:14" x14ac:dyDescent="0.2">
      <c r="F164" s="13">
        <f t="shared" si="20"/>
        <v>478507111.10250485</v>
      </c>
      <c r="G164">
        <v>163</v>
      </c>
      <c r="H164" s="13">
        <f t="shared" si="21"/>
        <v>2366.3782044107388</v>
      </c>
      <c r="I164" s="13">
        <f t="shared" si="16"/>
        <v>478507125.62016255</v>
      </c>
      <c r="J164" s="13">
        <f t="shared" si="22"/>
        <v>478507304.51521641</v>
      </c>
      <c r="K164" s="13">
        <f t="shared" si="23"/>
        <v>478507111.08051777</v>
      </c>
      <c r="L164" s="13">
        <f t="shared" si="17"/>
        <v>1676.373244596032</v>
      </c>
      <c r="M164" s="13">
        <f t="shared" si="18"/>
        <v>478507121.36501622</v>
      </c>
      <c r="N164" s="13">
        <f t="shared" si="19"/>
        <v>478507304.51521641</v>
      </c>
    </row>
    <row r="165" spans="6:14" x14ac:dyDescent="0.2">
      <c r="F165" s="13">
        <f t="shared" si="20"/>
        <v>478507111.10250485</v>
      </c>
      <c r="G165">
        <v>164</v>
      </c>
      <c r="H165" s="13">
        <f t="shared" si="21"/>
        <v>2366.3782044107388</v>
      </c>
      <c r="I165" s="13">
        <f t="shared" si="16"/>
        <v>478507125.53164023</v>
      </c>
      <c r="J165" s="13">
        <f t="shared" si="22"/>
        <v>478507304.51521641</v>
      </c>
      <c r="K165" s="13">
        <f t="shared" si="23"/>
        <v>478507111.08051777</v>
      </c>
      <c r="L165" s="13">
        <f t="shared" si="17"/>
        <v>1676.373244596032</v>
      </c>
      <c r="M165" s="13">
        <f t="shared" si="18"/>
        <v>478507121.30230582</v>
      </c>
      <c r="N165" s="13">
        <f t="shared" si="19"/>
        <v>478507304.51521641</v>
      </c>
    </row>
    <row r="166" spans="6:14" x14ac:dyDescent="0.2">
      <c r="F166" s="13">
        <f t="shared" si="20"/>
        <v>478507111.10250485</v>
      </c>
      <c r="G166">
        <v>165</v>
      </c>
      <c r="H166" s="13">
        <f t="shared" si="21"/>
        <v>2366.3782044107388</v>
      </c>
      <c r="I166" s="13">
        <f t="shared" si="16"/>
        <v>478507125.44419092</v>
      </c>
      <c r="J166" s="13">
        <f t="shared" si="22"/>
        <v>478507304.51521641</v>
      </c>
      <c r="K166" s="13">
        <f t="shared" si="23"/>
        <v>478507111.08051777</v>
      </c>
      <c r="L166" s="13">
        <f t="shared" si="17"/>
        <v>1676.373244596032</v>
      </c>
      <c r="M166" s="13">
        <f t="shared" si="18"/>
        <v>478507121.24035561</v>
      </c>
      <c r="N166" s="13">
        <f t="shared" si="19"/>
        <v>478507304.51521641</v>
      </c>
    </row>
    <row r="167" spans="6:14" x14ac:dyDescent="0.2">
      <c r="F167" s="13">
        <f t="shared" si="20"/>
        <v>478507111.10250485</v>
      </c>
      <c r="G167">
        <v>166</v>
      </c>
      <c r="H167" s="13">
        <f t="shared" si="21"/>
        <v>2366.3782044107388</v>
      </c>
      <c r="I167" s="13">
        <f t="shared" si="16"/>
        <v>478507125.35779524</v>
      </c>
      <c r="J167" s="13">
        <f t="shared" si="22"/>
        <v>478507304.51521641</v>
      </c>
      <c r="K167" s="13">
        <f t="shared" si="23"/>
        <v>478507111.08051777</v>
      </c>
      <c r="L167" s="13">
        <f t="shared" si="17"/>
        <v>1676.373244596032</v>
      </c>
      <c r="M167" s="13">
        <f t="shared" si="18"/>
        <v>478507121.17915177</v>
      </c>
      <c r="N167" s="13">
        <f t="shared" si="19"/>
        <v>478507304.51521641</v>
      </c>
    </row>
    <row r="168" spans="6:14" x14ac:dyDescent="0.2">
      <c r="F168" s="13">
        <f t="shared" si="20"/>
        <v>478507111.10250485</v>
      </c>
      <c r="G168">
        <v>167</v>
      </c>
      <c r="H168" s="13">
        <f t="shared" si="21"/>
        <v>2366.3782044107388</v>
      </c>
      <c r="I168" s="13">
        <f t="shared" si="16"/>
        <v>478507125.27243423</v>
      </c>
      <c r="J168" s="13">
        <f t="shared" si="22"/>
        <v>478507304.51521641</v>
      </c>
      <c r="K168" s="13">
        <f t="shared" si="23"/>
        <v>478507111.08051777</v>
      </c>
      <c r="L168" s="13">
        <f t="shared" si="17"/>
        <v>1676.373244596032</v>
      </c>
      <c r="M168" s="13">
        <f t="shared" si="18"/>
        <v>478507121.11868089</v>
      </c>
      <c r="N168" s="13">
        <f t="shared" si="19"/>
        <v>478507304.51521641</v>
      </c>
    </row>
    <row r="169" spans="6:14" x14ac:dyDescent="0.2">
      <c r="F169" s="13">
        <f t="shared" si="20"/>
        <v>478507111.10250485</v>
      </c>
      <c r="G169">
        <v>168</v>
      </c>
      <c r="H169" s="13">
        <f t="shared" si="21"/>
        <v>2366.3782044107388</v>
      </c>
      <c r="I169" s="13">
        <f t="shared" si="16"/>
        <v>478507125.18808937</v>
      </c>
      <c r="J169" s="13">
        <f t="shared" si="22"/>
        <v>478507304.51521641</v>
      </c>
      <c r="K169" s="13">
        <f t="shared" si="23"/>
        <v>478507111.08051777</v>
      </c>
      <c r="L169" s="13">
        <f t="shared" si="17"/>
        <v>1676.373244596032</v>
      </c>
      <c r="M169" s="13">
        <f t="shared" si="18"/>
        <v>478507121.05892992</v>
      </c>
      <c r="N169" s="13">
        <f t="shared" si="19"/>
        <v>478507304.51521641</v>
      </c>
    </row>
    <row r="170" spans="6:14" x14ac:dyDescent="0.2">
      <c r="F170" s="13">
        <f t="shared" si="20"/>
        <v>478507111.10250485</v>
      </c>
      <c r="G170">
        <v>169</v>
      </c>
      <c r="H170" s="13">
        <f t="shared" si="21"/>
        <v>2366.3782044107388</v>
      </c>
      <c r="I170" s="13">
        <f t="shared" si="16"/>
        <v>478507125.10474277</v>
      </c>
      <c r="J170" s="13">
        <f t="shared" si="22"/>
        <v>478507304.51521641</v>
      </c>
      <c r="K170" s="13">
        <f t="shared" si="23"/>
        <v>478507111.08051777</v>
      </c>
      <c r="L170" s="13">
        <f t="shared" si="17"/>
        <v>1676.373244596032</v>
      </c>
      <c r="M170" s="13">
        <f t="shared" si="18"/>
        <v>478507120.9998861</v>
      </c>
      <c r="N170" s="13">
        <f t="shared" si="19"/>
        <v>478507304.51521641</v>
      </c>
    </row>
    <row r="171" spans="6:14" x14ac:dyDescent="0.2">
      <c r="F171" s="13">
        <f t="shared" si="20"/>
        <v>478507111.10250485</v>
      </c>
      <c r="G171">
        <v>170</v>
      </c>
      <c r="H171" s="13">
        <f t="shared" si="21"/>
        <v>2366.3782044107388</v>
      </c>
      <c r="I171" s="13">
        <f t="shared" si="16"/>
        <v>478507125.02237666</v>
      </c>
      <c r="J171" s="13">
        <f t="shared" si="22"/>
        <v>478507304.51521641</v>
      </c>
      <c r="K171" s="13">
        <f t="shared" si="23"/>
        <v>478507111.08051777</v>
      </c>
      <c r="L171" s="13">
        <f t="shared" si="17"/>
        <v>1676.373244596032</v>
      </c>
      <c r="M171" s="13">
        <f t="shared" si="18"/>
        <v>478507120.94153684</v>
      </c>
      <c r="N171" s="13">
        <f t="shared" si="19"/>
        <v>478507304.51521641</v>
      </c>
    </row>
    <row r="172" spans="6:14" x14ac:dyDescent="0.2">
      <c r="F172" s="13">
        <f t="shared" si="20"/>
        <v>478507111.10250485</v>
      </c>
      <c r="G172">
        <v>171</v>
      </c>
      <c r="H172" s="13">
        <f t="shared" si="21"/>
        <v>2366.3782044107388</v>
      </c>
      <c r="I172" s="13">
        <f t="shared" si="16"/>
        <v>478507124.94097388</v>
      </c>
      <c r="J172" s="13">
        <f t="shared" si="22"/>
        <v>478507304.51521641</v>
      </c>
      <c r="K172" s="13">
        <f t="shared" si="23"/>
        <v>478507111.08051777</v>
      </c>
      <c r="L172" s="13">
        <f t="shared" si="17"/>
        <v>1676.373244596032</v>
      </c>
      <c r="M172" s="13">
        <f t="shared" si="18"/>
        <v>478507120.88387007</v>
      </c>
      <c r="N172" s="13">
        <f t="shared" si="19"/>
        <v>478507304.51521641</v>
      </c>
    </row>
    <row r="173" spans="6:14" x14ac:dyDescent="0.2">
      <c r="F173" s="13">
        <f t="shared" si="20"/>
        <v>478507111.10250485</v>
      </c>
      <c r="G173">
        <v>172</v>
      </c>
      <c r="H173" s="13">
        <f t="shared" si="21"/>
        <v>2366.3782044107388</v>
      </c>
      <c r="I173" s="13">
        <f t="shared" si="16"/>
        <v>478507124.86051768</v>
      </c>
      <c r="J173" s="13">
        <f t="shared" si="22"/>
        <v>478507304.51521641</v>
      </c>
      <c r="K173" s="13">
        <f t="shared" si="23"/>
        <v>478507111.08051777</v>
      </c>
      <c r="L173" s="13">
        <f t="shared" si="17"/>
        <v>1676.373244596032</v>
      </c>
      <c r="M173" s="13">
        <f t="shared" si="18"/>
        <v>478507120.82687384</v>
      </c>
      <c r="N173" s="13">
        <f t="shared" si="19"/>
        <v>478507304.51521641</v>
      </c>
    </row>
    <row r="174" spans="6:14" x14ac:dyDescent="0.2">
      <c r="F174" s="13">
        <f t="shared" si="20"/>
        <v>478507111.10250485</v>
      </c>
      <c r="G174">
        <v>173</v>
      </c>
      <c r="H174" s="13">
        <f t="shared" si="21"/>
        <v>2366.3782044107388</v>
      </c>
      <c r="I174" s="13">
        <f t="shared" si="16"/>
        <v>478507124.78099155</v>
      </c>
      <c r="J174" s="13">
        <f t="shared" si="22"/>
        <v>478507304.51521641</v>
      </c>
      <c r="K174" s="13">
        <f t="shared" si="23"/>
        <v>478507111.08051777</v>
      </c>
      <c r="L174" s="13">
        <f t="shared" si="17"/>
        <v>1676.373244596032</v>
      </c>
      <c r="M174" s="13">
        <f t="shared" si="18"/>
        <v>478507120.77053654</v>
      </c>
      <c r="N174" s="13">
        <f t="shared" si="19"/>
        <v>478507304.51521641</v>
      </c>
    </row>
    <row r="175" spans="6:14" x14ac:dyDescent="0.2">
      <c r="F175" s="13">
        <f t="shared" si="20"/>
        <v>478507111.10250485</v>
      </c>
      <c r="G175">
        <v>174</v>
      </c>
      <c r="H175" s="13">
        <f t="shared" si="21"/>
        <v>2366.3782044107388</v>
      </c>
      <c r="I175" s="13">
        <f t="shared" si="16"/>
        <v>478507124.70237958</v>
      </c>
      <c r="J175" s="13">
        <f t="shared" si="22"/>
        <v>478507304.51521641</v>
      </c>
      <c r="K175" s="13">
        <f t="shared" si="23"/>
        <v>478507111.08051777</v>
      </c>
      <c r="L175" s="13">
        <f t="shared" si="17"/>
        <v>1676.373244596032</v>
      </c>
      <c r="M175" s="13">
        <f t="shared" si="18"/>
        <v>478507120.71484679</v>
      </c>
      <c r="N175" s="13">
        <f t="shared" si="19"/>
        <v>478507304.51521641</v>
      </c>
    </row>
    <row r="176" spans="6:14" x14ac:dyDescent="0.2">
      <c r="F176" s="13">
        <f t="shared" si="20"/>
        <v>478507111.10250485</v>
      </c>
      <c r="G176">
        <v>175</v>
      </c>
      <c r="H176" s="13">
        <f t="shared" si="21"/>
        <v>2366.3782044107388</v>
      </c>
      <c r="I176" s="13">
        <f t="shared" si="16"/>
        <v>478507124.62466604</v>
      </c>
      <c r="J176" s="13">
        <f t="shared" si="22"/>
        <v>478507304.51521641</v>
      </c>
      <c r="K176" s="13">
        <f t="shared" si="23"/>
        <v>478507111.08051777</v>
      </c>
      <c r="L176" s="13">
        <f t="shared" si="17"/>
        <v>1676.373244596032</v>
      </c>
      <c r="M176" s="13">
        <f t="shared" si="18"/>
        <v>478507120.65979344</v>
      </c>
      <c r="N176" s="13">
        <f t="shared" si="19"/>
        <v>478507304.51521641</v>
      </c>
    </row>
    <row r="177" spans="6:14" x14ac:dyDescent="0.2">
      <c r="F177" s="13">
        <f t="shared" si="20"/>
        <v>478507111.10250485</v>
      </c>
      <c r="G177">
        <v>176</v>
      </c>
      <c r="H177" s="13">
        <f t="shared" si="21"/>
        <v>2366.3782044107388</v>
      </c>
      <c r="I177" s="13">
        <f t="shared" si="16"/>
        <v>478507124.54783553</v>
      </c>
      <c r="J177" s="13">
        <f t="shared" si="22"/>
        <v>478507304.51521641</v>
      </c>
      <c r="K177" s="13">
        <f t="shared" si="23"/>
        <v>478507111.08051777</v>
      </c>
      <c r="L177" s="13">
        <f t="shared" si="17"/>
        <v>1676.373244596032</v>
      </c>
      <c r="M177" s="13">
        <f t="shared" si="18"/>
        <v>478507120.60536575</v>
      </c>
      <c r="N177" s="13">
        <f t="shared" si="19"/>
        <v>478507304.51521641</v>
      </c>
    </row>
    <row r="178" spans="6:14" x14ac:dyDescent="0.2">
      <c r="F178" s="13">
        <f t="shared" si="20"/>
        <v>478507111.10250485</v>
      </c>
      <c r="G178">
        <v>177</v>
      </c>
      <c r="H178" s="13">
        <f t="shared" si="21"/>
        <v>2366.3782044107388</v>
      </c>
      <c r="I178" s="13">
        <f t="shared" si="16"/>
        <v>478507124.47187322</v>
      </c>
      <c r="J178" s="13">
        <f t="shared" si="22"/>
        <v>478507304.51521641</v>
      </c>
      <c r="K178" s="13">
        <f t="shared" si="23"/>
        <v>478507111.08051777</v>
      </c>
      <c r="L178" s="13">
        <f t="shared" si="17"/>
        <v>1676.373244596032</v>
      </c>
      <c r="M178" s="13">
        <f t="shared" si="18"/>
        <v>478507120.55155307</v>
      </c>
      <c r="N178" s="13">
        <f t="shared" si="19"/>
        <v>478507304.51521641</v>
      </c>
    </row>
    <row r="179" spans="6:14" x14ac:dyDescent="0.2">
      <c r="F179" s="13">
        <f t="shared" si="20"/>
        <v>478507111.10250485</v>
      </c>
      <c r="G179">
        <v>178</v>
      </c>
      <c r="H179" s="13">
        <f t="shared" si="21"/>
        <v>2366.3782044107388</v>
      </c>
      <c r="I179" s="13">
        <f t="shared" si="16"/>
        <v>478507124.3967644</v>
      </c>
      <c r="J179" s="13">
        <f t="shared" si="22"/>
        <v>478507304.51521641</v>
      </c>
      <c r="K179" s="13">
        <f t="shared" si="23"/>
        <v>478507111.08051777</v>
      </c>
      <c r="L179" s="13">
        <f t="shared" si="17"/>
        <v>1676.373244596032</v>
      </c>
      <c r="M179" s="13">
        <f t="shared" si="18"/>
        <v>478507120.49834496</v>
      </c>
      <c r="N179" s="13">
        <f t="shared" si="19"/>
        <v>478507304.51521641</v>
      </c>
    </row>
    <row r="180" spans="6:14" x14ac:dyDescent="0.2">
      <c r="F180" s="13">
        <f t="shared" si="20"/>
        <v>478507111.10250485</v>
      </c>
      <c r="G180">
        <v>179</v>
      </c>
      <c r="H180" s="13">
        <f t="shared" si="21"/>
        <v>2366.3782044107388</v>
      </c>
      <c r="I180" s="13">
        <f t="shared" si="16"/>
        <v>478507124.3224948</v>
      </c>
      <c r="J180" s="13">
        <f t="shared" si="22"/>
        <v>478507304.51521641</v>
      </c>
      <c r="K180" s="13">
        <f t="shared" si="23"/>
        <v>478507111.08051777</v>
      </c>
      <c r="L180" s="13">
        <f t="shared" si="17"/>
        <v>1676.373244596032</v>
      </c>
      <c r="M180" s="13">
        <f t="shared" si="18"/>
        <v>478507120.4457314</v>
      </c>
      <c r="N180" s="13">
        <f t="shared" si="19"/>
        <v>478507304.51521641</v>
      </c>
    </row>
    <row r="181" spans="6:14" x14ac:dyDescent="0.2">
      <c r="F181" s="13">
        <f t="shared" si="20"/>
        <v>478507111.10250485</v>
      </c>
      <c r="G181">
        <v>180</v>
      </c>
      <c r="H181" s="13">
        <f t="shared" si="21"/>
        <v>2366.3782044107388</v>
      </c>
      <c r="I181" s="13">
        <f t="shared" si="16"/>
        <v>478507124.24905044</v>
      </c>
      <c r="J181" s="13">
        <f t="shared" si="22"/>
        <v>478507304.51521641</v>
      </c>
      <c r="K181" s="13">
        <f t="shared" si="23"/>
        <v>478507111.08051777</v>
      </c>
      <c r="L181" s="13">
        <f t="shared" si="17"/>
        <v>1676.373244596032</v>
      </c>
      <c r="M181" s="13">
        <f t="shared" si="18"/>
        <v>478507120.39370245</v>
      </c>
      <c r="N181" s="13">
        <f t="shared" si="19"/>
        <v>478507304.51521641</v>
      </c>
    </row>
    <row r="182" spans="6:14" x14ac:dyDescent="0.2">
      <c r="F182" s="13">
        <f t="shared" si="20"/>
        <v>478507111.10250485</v>
      </c>
      <c r="G182">
        <v>181</v>
      </c>
      <c r="H182" s="13">
        <f t="shared" si="21"/>
        <v>2366.3782044107388</v>
      </c>
      <c r="I182" s="13">
        <f t="shared" si="16"/>
        <v>478507124.17641759</v>
      </c>
      <c r="J182" s="13">
        <f t="shared" si="22"/>
        <v>478507304.51521641</v>
      </c>
      <c r="K182" s="13">
        <f t="shared" si="23"/>
        <v>478507111.08051777</v>
      </c>
      <c r="L182" s="13">
        <f t="shared" si="17"/>
        <v>1676.373244596032</v>
      </c>
      <c r="M182" s="13">
        <f t="shared" si="18"/>
        <v>478507120.34224838</v>
      </c>
      <c r="N182" s="13">
        <f t="shared" si="19"/>
        <v>478507304.51521641</v>
      </c>
    </row>
    <row r="183" spans="6:14" x14ac:dyDescent="0.2">
      <c r="F183" s="13">
        <f t="shared" si="20"/>
        <v>478507111.10250485</v>
      </c>
      <c r="G183">
        <v>182</v>
      </c>
      <c r="H183" s="13">
        <f t="shared" si="21"/>
        <v>2366.3782044107388</v>
      </c>
      <c r="I183" s="13">
        <f t="shared" si="16"/>
        <v>478507124.10458291</v>
      </c>
      <c r="J183" s="13">
        <f t="shared" si="22"/>
        <v>478507304.51521641</v>
      </c>
      <c r="K183" s="13">
        <f t="shared" si="23"/>
        <v>478507111.08051777</v>
      </c>
      <c r="L183" s="13">
        <f t="shared" si="17"/>
        <v>1676.373244596032</v>
      </c>
      <c r="M183" s="13">
        <f t="shared" si="18"/>
        <v>478507120.29135978</v>
      </c>
      <c r="N183" s="13">
        <f t="shared" si="19"/>
        <v>478507304.51521641</v>
      </c>
    </row>
    <row r="184" spans="6:14" x14ac:dyDescent="0.2">
      <c r="F184" s="13">
        <f t="shared" si="20"/>
        <v>478507111.10250485</v>
      </c>
      <c r="G184">
        <v>183</v>
      </c>
      <c r="H184" s="13">
        <f t="shared" si="21"/>
        <v>2366.3782044107388</v>
      </c>
      <c r="I184" s="13">
        <f t="shared" si="16"/>
        <v>478507124.03353328</v>
      </c>
      <c r="J184" s="13">
        <f t="shared" si="22"/>
        <v>478507304.51521641</v>
      </c>
      <c r="K184" s="13">
        <f t="shared" si="23"/>
        <v>478507111.08051777</v>
      </c>
      <c r="L184" s="13">
        <f t="shared" si="17"/>
        <v>1676.373244596032</v>
      </c>
      <c r="M184" s="13">
        <f t="shared" si="18"/>
        <v>478507120.2410273</v>
      </c>
      <c r="N184" s="13">
        <f t="shared" si="19"/>
        <v>478507304.51521641</v>
      </c>
    </row>
    <row r="185" spans="6:14" x14ac:dyDescent="0.2">
      <c r="F185" s="13">
        <f t="shared" si="20"/>
        <v>478507111.10250485</v>
      </c>
      <c r="G185">
        <v>184</v>
      </c>
      <c r="H185" s="13">
        <f t="shared" si="21"/>
        <v>2366.3782044107388</v>
      </c>
      <c r="I185" s="13">
        <f t="shared" si="16"/>
        <v>478507123.96325594</v>
      </c>
      <c r="J185" s="13">
        <f t="shared" si="22"/>
        <v>478507304.51521641</v>
      </c>
      <c r="K185" s="13">
        <f t="shared" si="23"/>
        <v>478507111.08051777</v>
      </c>
      <c r="L185" s="13">
        <f t="shared" si="17"/>
        <v>1676.373244596032</v>
      </c>
      <c r="M185" s="13">
        <f t="shared" si="18"/>
        <v>478507120.19124192</v>
      </c>
      <c r="N185" s="13">
        <f t="shared" si="19"/>
        <v>478507304.51521641</v>
      </c>
    </row>
    <row r="186" spans="6:14" x14ac:dyDescent="0.2">
      <c r="F186" s="13">
        <f t="shared" si="20"/>
        <v>478507111.10250485</v>
      </c>
      <c r="G186">
        <v>185</v>
      </c>
      <c r="H186" s="13">
        <f t="shared" si="21"/>
        <v>2366.3782044107388</v>
      </c>
      <c r="I186" s="13">
        <f t="shared" si="16"/>
        <v>478507123.89373839</v>
      </c>
      <c r="J186" s="13">
        <f t="shared" si="22"/>
        <v>478507304.51521641</v>
      </c>
      <c r="K186" s="13">
        <f t="shared" si="23"/>
        <v>478507111.08051777</v>
      </c>
      <c r="L186" s="13">
        <f t="shared" si="17"/>
        <v>1676.373244596032</v>
      </c>
      <c r="M186" s="13">
        <f t="shared" si="18"/>
        <v>478507120.14199477</v>
      </c>
      <c r="N186" s="13">
        <f t="shared" si="19"/>
        <v>478507304.51521641</v>
      </c>
    </row>
    <row r="187" spans="6:14" x14ac:dyDescent="0.2">
      <c r="F187" s="13">
        <f t="shared" si="20"/>
        <v>478507111.10250485</v>
      </c>
      <c r="G187">
        <v>186</v>
      </c>
      <c r="H187" s="13">
        <f t="shared" si="21"/>
        <v>2366.3782044107388</v>
      </c>
      <c r="I187" s="13">
        <f t="shared" si="16"/>
        <v>478507123.82496834</v>
      </c>
      <c r="J187" s="13">
        <f t="shared" si="22"/>
        <v>478507304.51521641</v>
      </c>
      <c r="K187" s="13">
        <f t="shared" si="23"/>
        <v>478507111.08051777</v>
      </c>
      <c r="L187" s="13">
        <f t="shared" si="17"/>
        <v>1676.373244596032</v>
      </c>
      <c r="M187" s="13">
        <f t="shared" si="18"/>
        <v>478507120.09327716</v>
      </c>
      <c r="N187" s="13">
        <f t="shared" si="19"/>
        <v>478507304.51521641</v>
      </c>
    </row>
    <row r="188" spans="6:14" x14ac:dyDescent="0.2">
      <c r="F188" s="13">
        <f t="shared" si="20"/>
        <v>478507111.10250485</v>
      </c>
      <c r="G188">
        <v>187</v>
      </c>
      <c r="H188" s="13">
        <f t="shared" si="21"/>
        <v>2366.3782044107388</v>
      </c>
      <c r="I188" s="13">
        <f t="shared" si="16"/>
        <v>478507123.75693375</v>
      </c>
      <c r="J188" s="13">
        <f t="shared" si="22"/>
        <v>478507304.51521641</v>
      </c>
      <c r="K188" s="13">
        <f t="shared" si="23"/>
        <v>478507111.08051777</v>
      </c>
      <c r="L188" s="13">
        <f t="shared" si="17"/>
        <v>1676.373244596032</v>
      </c>
      <c r="M188" s="13">
        <f t="shared" si="18"/>
        <v>478507120.0450806</v>
      </c>
      <c r="N188" s="13">
        <f t="shared" si="19"/>
        <v>478507304.51521641</v>
      </c>
    </row>
    <row r="189" spans="6:14" x14ac:dyDescent="0.2">
      <c r="F189" s="13">
        <f t="shared" si="20"/>
        <v>478507111.10250485</v>
      </c>
      <c r="G189">
        <v>188</v>
      </c>
      <c r="H189" s="13">
        <f t="shared" si="21"/>
        <v>2366.3782044107388</v>
      </c>
      <c r="I189" s="13">
        <f t="shared" si="16"/>
        <v>478507123.68962294</v>
      </c>
      <c r="J189" s="13">
        <f t="shared" si="22"/>
        <v>478507304.51521641</v>
      </c>
      <c r="K189" s="13">
        <f t="shared" si="23"/>
        <v>478507111.08051777</v>
      </c>
      <c r="L189" s="13">
        <f t="shared" si="17"/>
        <v>1676.373244596032</v>
      </c>
      <c r="M189" s="13">
        <f t="shared" si="18"/>
        <v>478507119.99739671</v>
      </c>
      <c r="N189" s="13">
        <f t="shared" si="19"/>
        <v>478507304.51521641</v>
      </c>
    </row>
    <row r="190" spans="6:14" x14ac:dyDescent="0.2">
      <c r="F190" s="13">
        <f t="shared" si="20"/>
        <v>478507111.10250485</v>
      </c>
      <c r="G190">
        <v>189</v>
      </c>
      <c r="H190" s="13">
        <f t="shared" si="21"/>
        <v>2366.3782044107388</v>
      </c>
      <c r="I190" s="13">
        <f t="shared" si="16"/>
        <v>478507123.62302446</v>
      </c>
      <c r="J190" s="13">
        <f t="shared" si="22"/>
        <v>478507304.51521641</v>
      </c>
      <c r="K190" s="13">
        <f t="shared" si="23"/>
        <v>478507111.08051777</v>
      </c>
      <c r="L190" s="13">
        <f t="shared" si="17"/>
        <v>1676.373244596032</v>
      </c>
      <c r="M190" s="13">
        <f t="shared" si="18"/>
        <v>478507119.95021749</v>
      </c>
      <c r="N190" s="13">
        <f t="shared" si="19"/>
        <v>478507304.51521641</v>
      </c>
    </row>
    <row r="191" spans="6:14" x14ac:dyDescent="0.2">
      <c r="F191" s="13">
        <f t="shared" si="20"/>
        <v>478507111.10250485</v>
      </c>
      <c r="G191">
        <v>190</v>
      </c>
      <c r="H191" s="13">
        <f t="shared" si="21"/>
        <v>2366.3782044107388</v>
      </c>
      <c r="I191" s="13">
        <f t="shared" si="16"/>
        <v>478507123.557127</v>
      </c>
      <c r="J191" s="13">
        <f t="shared" si="22"/>
        <v>478507304.51521641</v>
      </c>
      <c r="K191" s="13">
        <f t="shared" si="23"/>
        <v>478507111.08051777</v>
      </c>
      <c r="L191" s="13">
        <f t="shared" si="17"/>
        <v>1676.373244596032</v>
      </c>
      <c r="M191" s="13">
        <f t="shared" si="18"/>
        <v>478507119.90353483</v>
      </c>
      <c r="N191" s="13">
        <f t="shared" si="19"/>
        <v>478507304.51521641</v>
      </c>
    </row>
    <row r="192" spans="6:14" x14ac:dyDescent="0.2">
      <c r="F192" s="13">
        <f t="shared" si="20"/>
        <v>478507111.10250485</v>
      </c>
      <c r="G192">
        <v>191</v>
      </c>
      <c r="H192" s="13">
        <f t="shared" si="21"/>
        <v>2366.3782044107388</v>
      </c>
      <c r="I192" s="13">
        <f t="shared" si="16"/>
        <v>478507123.49191952</v>
      </c>
      <c r="J192" s="13">
        <f t="shared" si="22"/>
        <v>478507304.51521641</v>
      </c>
      <c r="K192" s="13">
        <f t="shared" si="23"/>
        <v>478507111.08051777</v>
      </c>
      <c r="L192" s="13">
        <f t="shared" si="17"/>
        <v>1676.373244596032</v>
      </c>
      <c r="M192" s="13">
        <f t="shared" si="18"/>
        <v>478507119.85734105</v>
      </c>
      <c r="N192" s="13">
        <f t="shared" si="19"/>
        <v>478507304.51521641</v>
      </c>
    </row>
    <row r="193" spans="6:14" x14ac:dyDescent="0.2">
      <c r="F193" s="13">
        <f t="shared" si="20"/>
        <v>478507111.10250485</v>
      </c>
      <c r="G193">
        <v>192</v>
      </c>
      <c r="H193" s="13">
        <f t="shared" si="21"/>
        <v>2366.3782044107388</v>
      </c>
      <c r="I193" s="13">
        <f t="shared" si="16"/>
        <v>478507123.42739135</v>
      </c>
      <c r="J193" s="13">
        <f t="shared" si="22"/>
        <v>478507304.51521641</v>
      </c>
      <c r="K193" s="13">
        <f t="shared" si="23"/>
        <v>478507111.08051777</v>
      </c>
      <c r="L193" s="13">
        <f t="shared" si="17"/>
        <v>1676.373244596032</v>
      </c>
      <c r="M193" s="13">
        <f t="shared" si="18"/>
        <v>478507119.8116284</v>
      </c>
      <c r="N193" s="13">
        <f t="shared" si="19"/>
        <v>478507304.51521641</v>
      </c>
    </row>
    <row r="194" spans="6:14" x14ac:dyDescent="0.2">
      <c r="F194" s="13">
        <f t="shared" si="20"/>
        <v>478507111.10250485</v>
      </c>
      <c r="G194">
        <v>193</v>
      </c>
      <c r="H194" s="13">
        <f t="shared" si="21"/>
        <v>2366.3782044107388</v>
      </c>
      <c r="I194" s="13">
        <f t="shared" ref="I194:I257" si="24">H194/G194+F194</f>
        <v>478507123.36353183</v>
      </c>
      <c r="J194" s="13">
        <f t="shared" si="22"/>
        <v>478507304.51521641</v>
      </c>
      <c r="K194" s="13">
        <f t="shared" si="23"/>
        <v>478507111.08051777</v>
      </c>
      <c r="L194" s="13">
        <f t="shared" ref="L194:L257" si="25">$C$9+$C$10</f>
        <v>1676.373244596032</v>
      </c>
      <c r="M194" s="13">
        <f t="shared" ref="M194:M257" si="26">L194/G194+K194</f>
        <v>478507119.76638949</v>
      </c>
      <c r="N194" s="13">
        <f t="shared" ref="N194:N257" si="27">$C$16+$C$15+$C$12+$C$11</f>
        <v>478507304.51521641</v>
      </c>
    </row>
    <row r="195" spans="6:14" x14ac:dyDescent="0.2">
      <c r="F195" s="13">
        <f t="shared" ref="F195:F258" si="28">SUM($B$11:$B$15)</f>
        <v>478507111.10250485</v>
      </c>
      <c r="G195">
        <v>194</v>
      </c>
      <c r="H195" s="13">
        <f t="shared" ref="H195:H258" si="29">$B$9+$B$10</f>
        <v>2366.3782044107388</v>
      </c>
      <c r="I195" s="13">
        <f t="shared" si="24"/>
        <v>478507123.30033064</v>
      </c>
      <c r="J195" s="13">
        <f t="shared" ref="J195:J258" si="30">$B$16+$B$15+$B$12+$B$11</f>
        <v>478507304.51521641</v>
      </c>
      <c r="K195" s="13">
        <f t="shared" si="23"/>
        <v>478507111.08051777</v>
      </c>
      <c r="L195" s="13">
        <f t="shared" si="25"/>
        <v>1676.373244596032</v>
      </c>
      <c r="M195" s="13">
        <f t="shared" si="26"/>
        <v>478507119.72161698</v>
      </c>
      <c r="N195" s="13">
        <f t="shared" si="27"/>
        <v>478507304.51521641</v>
      </c>
    </row>
    <row r="196" spans="6:14" x14ac:dyDescent="0.2">
      <c r="F196" s="13">
        <f t="shared" si="28"/>
        <v>478507111.10250485</v>
      </c>
      <c r="G196">
        <v>195</v>
      </c>
      <c r="H196" s="13">
        <f t="shared" si="29"/>
        <v>2366.3782044107388</v>
      </c>
      <c r="I196" s="13">
        <f t="shared" si="24"/>
        <v>478507123.23777771</v>
      </c>
      <c r="J196" s="13">
        <f t="shared" si="30"/>
        <v>478507304.51521641</v>
      </c>
      <c r="K196" s="13">
        <f t="shared" ref="K196:K259" si="31">SUM($C$11:$C$12,$C$14:$C$15)</f>
        <v>478507111.08051777</v>
      </c>
      <c r="L196" s="13">
        <f t="shared" si="25"/>
        <v>1676.373244596032</v>
      </c>
      <c r="M196" s="13">
        <f t="shared" si="26"/>
        <v>478507119.67730361</v>
      </c>
      <c r="N196" s="13">
        <f t="shared" si="27"/>
        <v>478507304.51521641</v>
      </c>
    </row>
    <row r="197" spans="6:14" x14ac:dyDescent="0.2">
      <c r="F197" s="13">
        <f t="shared" si="28"/>
        <v>478507111.10250485</v>
      </c>
      <c r="G197">
        <v>196</v>
      </c>
      <c r="H197" s="13">
        <f t="shared" si="29"/>
        <v>2366.3782044107388</v>
      </c>
      <c r="I197" s="13">
        <f t="shared" si="24"/>
        <v>478507123.17586303</v>
      </c>
      <c r="J197" s="13">
        <f t="shared" si="30"/>
        <v>478507304.51521641</v>
      </c>
      <c r="K197" s="13">
        <f t="shared" si="31"/>
        <v>478507111.08051777</v>
      </c>
      <c r="L197" s="13">
        <f t="shared" si="25"/>
        <v>1676.373244596032</v>
      </c>
      <c r="M197" s="13">
        <f t="shared" si="26"/>
        <v>478507119.63344246</v>
      </c>
      <c r="N197" s="13">
        <f t="shared" si="27"/>
        <v>478507304.51521641</v>
      </c>
    </row>
    <row r="198" spans="6:14" x14ac:dyDescent="0.2">
      <c r="F198" s="13">
        <f t="shared" si="28"/>
        <v>478507111.10250485</v>
      </c>
      <c r="G198">
        <v>197</v>
      </c>
      <c r="H198" s="13">
        <f t="shared" si="29"/>
        <v>2366.3782044107388</v>
      </c>
      <c r="I198" s="13">
        <f t="shared" si="24"/>
        <v>478507123.11457694</v>
      </c>
      <c r="J198" s="13">
        <f t="shared" si="30"/>
        <v>478507304.51521641</v>
      </c>
      <c r="K198" s="13">
        <f t="shared" si="31"/>
        <v>478507111.08051777</v>
      </c>
      <c r="L198" s="13">
        <f t="shared" si="25"/>
        <v>1676.373244596032</v>
      </c>
      <c r="M198" s="13">
        <f t="shared" si="26"/>
        <v>478507119.59002662</v>
      </c>
      <c r="N198" s="13">
        <f t="shared" si="27"/>
        <v>478507304.51521641</v>
      </c>
    </row>
    <row r="199" spans="6:14" x14ac:dyDescent="0.2">
      <c r="F199" s="13">
        <f t="shared" si="28"/>
        <v>478507111.10250485</v>
      </c>
      <c r="G199">
        <v>198</v>
      </c>
      <c r="H199" s="13">
        <f t="shared" si="29"/>
        <v>2366.3782044107388</v>
      </c>
      <c r="I199" s="13">
        <f t="shared" si="24"/>
        <v>478507123.0539099</v>
      </c>
      <c r="J199" s="13">
        <f t="shared" si="30"/>
        <v>478507304.51521641</v>
      </c>
      <c r="K199" s="13">
        <f t="shared" si="31"/>
        <v>478507111.08051777</v>
      </c>
      <c r="L199" s="13">
        <f t="shared" si="25"/>
        <v>1676.373244596032</v>
      </c>
      <c r="M199" s="13">
        <f t="shared" si="26"/>
        <v>478507119.54704928</v>
      </c>
      <c r="N199" s="13">
        <f t="shared" si="27"/>
        <v>478507304.51521641</v>
      </c>
    </row>
    <row r="200" spans="6:14" x14ac:dyDescent="0.2">
      <c r="F200" s="13">
        <f t="shared" si="28"/>
        <v>478507111.10250485</v>
      </c>
      <c r="G200">
        <v>199</v>
      </c>
      <c r="H200" s="13">
        <f t="shared" si="29"/>
        <v>2366.3782044107388</v>
      </c>
      <c r="I200" s="13">
        <f t="shared" si="24"/>
        <v>478507122.99385262</v>
      </c>
      <c r="J200" s="13">
        <f t="shared" si="30"/>
        <v>478507304.51521641</v>
      </c>
      <c r="K200" s="13">
        <f t="shared" si="31"/>
        <v>478507111.08051777</v>
      </c>
      <c r="L200" s="13">
        <f t="shared" si="25"/>
        <v>1676.373244596032</v>
      </c>
      <c r="M200" s="13">
        <f t="shared" si="26"/>
        <v>478507119.50450391</v>
      </c>
      <c r="N200" s="13">
        <f t="shared" si="27"/>
        <v>478507304.51521641</v>
      </c>
    </row>
    <row r="201" spans="6:14" x14ac:dyDescent="0.2">
      <c r="F201" s="13">
        <f t="shared" si="28"/>
        <v>478507111.10250485</v>
      </c>
      <c r="G201">
        <v>200</v>
      </c>
      <c r="H201" s="13">
        <f t="shared" si="29"/>
        <v>2366.3782044107388</v>
      </c>
      <c r="I201" s="13">
        <f t="shared" si="24"/>
        <v>478507122.93439585</v>
      </c>
      <c r="J201" s="13">
        <f t="shared" si="30"/>
        <v>478507304.51521641</v>
      </c>
      <c r="K201" s="13">
        <f t="shared" si="31"/>
        <v>478507111.08051777</v>
      </c>
      <c r="L201" s="13">
        <f t="shared" si="25"/>
        <v>1676.373244596032</v>
      </c>
      <c r="M201" s="13">
        <f t="shared" si="26"/>
        <v>478507119.46238399</v>
      </c>
      <c r="N201" s="13">
        <f t="shared" si="27"/>
        <v>478507304.51521641</v>
      </c>
    </row>
    <row r="202" spans="6:14" x14ac:dyDescent="0.2">
      <c r="F202" s="13">
        <f t="shared" si="28"/>
        <v>478507111.10250485</v>
      </c>
      <c r="G202">
        <v>201</v>
      </c>
      <c r="H202" s="13">
        <f t="shared" si="29"/>
        <v>2366.3782044107388</v>
      </c>
      <c r="I202" s="13">
        <f t="shared" si="24"/>
        <v>478507122.87553072</v>
      </c>
      <c r="J202" s="13">
        <f t="shared" si="30"/>
        <v>478507304.51521641</v>
      </c>
      <c r="K202" s="13">
        <f t="shared" si="31"/>
        <v>478507111.08051777</v>
      </c>
      <c r="L202" s="13">
        <f t="shared" si="25"/>
        <v>1676.373244596032</v>
      </c>
      <c r="M202" s="13">
        <f t="shared" si="26"/>
        <v>478507119.42068315</v>
      </c>
      <c r="N202" s="13">
        <f t="shared" si="27"/>
        <v>478507304.51521641</v>
      </c>
    </row>
    <row r="203" spans="6:14" x14ac:dyDescent="0.2">
      <c r="F203" s="13">
        <f t="shared" si="28"/>
        <v>478507111.10250485</v>
      </c>
      <c r="G203">
        <v>202</v>
      </c>
      <c r="H203" s="13">
        <f t="shared" si="29"/>
        <v>2366.3782044107388</v>
      </c>
      <c r="I203" s="13">
        <f t="shared" si="24"/>
        <v>478507122.81724846</v>
      </c>
      <c r="J203" s="13">
        <f t="shared" si="30"/>
        <v>478507304.51521641</v>
      </c>
      <c r="K203" s="13">
        <f t="shared" si="31"/>
        <v>478507111.08051777</v>
      </c>
      <c r="L203" s="13">
        <f t="shared" si="25"/>
        <v>1676.373244596032</v>
      </c>
      <c r="M203" s="13">
        <f t="shared" si="26"/>
        <v>478507119.37939525</v>
      </c>
      <c r="N203" s="13">
        <f t="shared" si="27"/>
        <v>478507304.51521641</v>
      </c>
    </row>
    <row r="204" spans="6:14" x14ac:dyDescent="0.2">
      <c r="F204" s="13">
        <f t="shared" si="28"/>
        <v>478507111.10250485</v>
      </c>
      <c r="G204">
        <v>203</v>
      </c>
      <c r="H204" s="13">
        <f t="shared" si="29"/>
        <v>2366.3782044107388</v>
      </c>
      <c r="I204" s="13">
        <f t="shared" si="24"/>
        <v>478507122.75954032</v>
      </c>
      <c r="J204" s="13">
        <f t="shared" si="30"/>
        <v>478507304.51521641</v>
      </c>
      <c r="K204" s="13">
        <f t="shared" si="31"/>
        <v>478507111.08051777</v>
      </c>
      <c r="L204" s="13">
        <f t="shared" si="25"/>
        <v>1676.373244596032</v>
      </c>
      <c r="M204" s="13">
        <f t="shared" si="26"/>
        <v>478507119.33851403</v>
      </c>
      <c r="N204" s="13">
        <f t="shared" si="27"/>
        <v>478507304.51521641</v>
      </c>
    </row>
    <row r="205" spans="6:14" x14ac:dyDescent="0.2">
      <c r="F205" s="13">
        <f t="shared" si="28"/>
        <v>478507111.10250485</v>
      </c>
      <c r="G205">
        <v>204</v>
      </c>
      <c r="H205" s="13">
        <f t="shared" si="29"/>
        <v>2366.3782044107388</v>
      </c>
      <c r="I205" s="13">
        <f t="shared" si="24"/>
        <v>478507122.702398</v>
      </c>
      <c r="J205" s="13">
        <f t="shared" si="30"/>
        <v>478507304.51521641</v>
      </c>
      <c r="K205" s="13">
        <f t="shared" si="31"/>
        <v>478507111.08051777</v>
      </c>
      <c r="L205" s="13">
        <f t="shared" si="25"/>
        <v>1676.373244596032</v>
      </c>
      <c r="M205" s="13">
        <f t="shared" si="26"/>
        <v>478507119.29803365</v>
      </c>
      <c r="N205" s="13">
        <f t="shared" si="27"/>
        <v>478507304.51521641</v>
      </c>
    </row>
    <row r="206" spans="6:14" x14ac:dyDescent="0.2">
      <c r="F206" s="13">
        <f t="shared" si="28"/>
        <v>478507111.10250485</v>
      </c>
      <c r="G206">
        <v>205</v>
      </c>
      <c r="H206" s="13">
        <f t="shared" si="29"/>
        <v>2366.3782044107388</v>
      </c>
      <c r="I206" s="13">
        <f t="shared" si="24"/>
        <v>478507122.64581317</v>
      </c>
      <c r="J206" s="13">
        <f t="shared" si="30"/>
        <v>478507304.51521641</v>
      </c>
      <c r="K206" s="13">
        <f t="shared" si="31"/>
        <v>478507111.08051777</v>
      </c>
      <c r="L206" s="13">
        <f t="shared" si="25"/>
        <v>1676.373244596032</v>
      </c>
      <c r="M206" s="13">
        <f t="shared" si="26"/>
        <v>478507119.25794822</v>
      </c>
      <c r="N206" s="13">
        <f t="shared" si="27"/>
        <v>478507304.51521641</v>
      </c>
    </row>
    <row r="207" spans="6:14" x14ac:dyDescent="0.2">
      <c r="F207" s="13">
        <f t="shared" si="28"/>
        <v>478507111.10250485</v>
      </c>
      <c r="G207">
        <v>206</v>
      </c>
      <c r="H207" s="13">
        <f t="shared" si="29"/>
        <v>2366.3782044107388</v>
      </c>
      <c r="I207" s="13">
        <f t="shared" si="24"/>
        <v>478507122.58977771</v>
      </c>
      <c r="J207" s="13">
        <f t="shared" si="30"/>
        <v>478507304.51521641</v>
      </c>
      <c r="K207" s="13">
        <f t="shared" si="31"/>
        <v>478507111.08051777</v>
      </c>
      <c r="L207" s="13">
        <f t="shared" si="25"/>
        <v>1676.373244596032</v>
      </c>
      <c r="M207" s="13">
        <f t="shared" si="26"/>
        <v>478507119.21825194</v>
      </c>
      <c r="N207" s="13">
        <f t="shared" si="27"/>
        <v>478507304.51521641</v>
      </c>
    </row>
    <row r="208" spans="6:14" x14ac:dyDescent="0.2">
      <c r="F208" s="13">
        <f t="shared" si="28"/>
        <v>478507111.10250485</v>
      </c>
      <c r="G208">
        <v>207</v>
      </c>
      <c r="H208" s="13">
        <f t="shared" si="29"/>
        <v>2366.3782044107388</v>
      </c>
      <c r="I208" s="13">
        <f t="shared" si="24"/>
        <v>478507122.53428364</v>
      </c>
      <c r="J208" s="13">
        <f t="shared" si="30"/>
        <v>478507304.51521641</v>
      </c>
      <c r="K208" s="13">
        <f t="shared" si="31"/>
        <v>478507111.08051777</v>
      </c>
      <c r="L208" s="13">
        <f t="shared" si="25"/>
        <v>1676.373244596032</v>
      </c>
      <c r="M208" s="13">
        <f t="shared" si="26"/>
        <v>478507119.17893922</v>
      </c>
      <c r="N208" s="13">
        <f t="shared" si="27"/>
        <v>478507304.51521641</v>
      </c>
    </row>
    <row r="209" spans="6:14" x14ac:dyDescent="0.2">
      <c r="F209" s="13">
        <f t="shared" si="28"/>
        <v>478507111.10250485</v>
      </c>
      <c r="G209">
        <v>208</v>
      </c>
      <c r="H209" s="13">
        <f t="shared" si="29"/>
        <v>2366.3782044107388</v>
      </c>
      <c r="I209" s="13">
        <f t="shared" si="24"/>
        <v>478507122.47932315</v>
      </c>
      <c r="J209" s="13">
        <f t="shared" si="30"/>
        <v>478507304.51521641</v>
      </c>
      <c r="K209" s="13">
        <f t="shared" si="31"/>
        <v>478507111.08051777</v>
      </c>
      <c r="L209" s="13">
        <f t="shared" si="25"/>
        <v>1676.373244596032</v>
      </c>
      <c r="M209" s="13">
        <f t="shared" si="26"/>
        <v>478507119.14000452</v>
      </c>
      <c r="N209" s="13">
        <f t="shared" si="27"/>
        <v>478507304.51521641</v>
      </c>
    </row>
    <row r="210" spans="6:14" x14ac:dyDescent="0.2">
      <c r="F210" s="13">
        <f t="shared" si="28"/>
        <v>478507111.10250485</v>
      </c>
      <c r="G210">
        <v>209</v>
      </c>
      <c r="H210" s="13">
        <f t="shared" si="29"/>
        <v>2366.3782044107388</v>
      </c>
      <c r="I210" s="13">
        <f t="shared" si="24"/>
        <v>478507122.42488861</v>
      </c>
      <c r="J210" s="13">
        <f t="shared" si="30"/>
        <v>478507304.51521641</v>
      </c>
      <c r="K210" s="13">
        <f t="shared" si="31"/>
        <v>478507111.08051777</v>
      </c>
      <c r="L210" s="13">
        <f t="shared" si="25"/>
        <v>1676.373244596032</v>
      </c>
      <c r="M210" s="13">
        <f t="shared" si="26"/>
        <v>478507119.1014424</v>
      </c>
      <c r="N210" s="13">
        <f t="shared" si="27"/>
        <v>478507304.51521641</v>
      </c>
    </row>
    <row r="211" spans="6:14" x14ac:dyDescent="0.2">
      <c r="F211" s="13">
        <f t="shared" si="28"/>
        <v>478507111.10250485</v>
      </c>
      <c r="G211">
        <v>210</v>
      </c>
      <c r="H211" s="13">
        <f t="shared" si="29"/>
        <v>2366.3782044107388</v>
      </c>
      <c r="I211" s="13">
        <f t="shared" si="24"/>
        <v>478507122.37097251</v>
      </c>
      <c r="J211" s="13">
        <f t="shared" si="30"/>
        <v>478507304.51521641</v>
      </c>
      <c r="K211" s="13">
        <f t="shared" si="31"/>
        <v>478507111.08051777</v>
      </c>
      <c r="L211" s="13">
        <f t="shared" si="25"/>
        <v>1676.373244596032</v>
      </c>
      <c r="M211" s="13">
        <f t="shared" si="26"/>
        <v>478507119.0632475</v>
      </c>
      <c r="N211" s="13">
        <f t="shared" si="27"/>
        <v>478507304.51521641</v>
      </c>
    </row>
    <row r="212" spans="6:14" x14ac:dyDescent="0.2">
      <c r="F212" s="13">
        <f t="shared" si="28"/>
        <v>478507111.10250485</v>
      </c>
      <c r="G212">
        <v>211</v>
      </c>
      <c r="H212" s="13">
        <f t="shared" si="29"/>
        <v>2366.3782044107388</v>
      </c>
      <c r="I212" s="13">
        <f t="shared" si="24"/>
        <v>478507122.31756741</v>
      </c>
      <c r="J212" s="13">
        <f t="shared" si="30"/>
        <v>478507304.51521641</v>
      </c>
      <c r="K212" s="13">
        <f t="shared" si="31"/>
        <v>478507111.08051777</v>
      </c>
      <c r="L212" s="13">
        <f t="shared" si="25"/>
        <v>1676.373244596032</v>
      </c>
      <c r="M212" s="13">
        <f t="shared" si="26"/>
        <v>478507119.02541465</v>
      </c>
      <c r="N212" s="13">
        <f t="shared" si="27"/>
        <v>478507304.51521641</v>
      </c>
    </row>
    <row r="213" spans="6:14" x14ac:dyDescent="0.2">
      <c r="F213" s="13">
        <f t="shared" si="28"/>
        <v>478507111.10250485</v>
      </c>
      <c r="G213">
        <v>212</v>
      </c>
      <c r="H213" s="13">
        <f t="shared" si="29"/>
        <v>2366.3782044107388</v>
      </c>
      <c r="I213" s="13">
        <f t="shared" si="24"/>
        <v>478507122.2646662</v>
      </c>
      <c r="J213" s="13">
        <f t="shared" si="30"/>
        <v>478507304.51521641</v>
      </c>
      <c r="K213" s="13">
        <f t="shared" si="31"/>
        <v>478507111.08051777</v>
      </c>
      <c r="L213" s="13">
        <f t="shared" si="25"/>
        <v>1676.373244596032</v>
      </c>
      <c r="M213" s="13">
        <f t="shared" si="26"/>
        <v>478507118.98793876</v>
      </c>
      <c r="N213" s="13">
        <f t="shared" si="27"/>
        <v>478507304.51521641</v>
      </c>
    </row>
    <row r="214" spans="6:14" x14ac:dyDescent="0.2">
      <c r="F214" s="13">
        <f t="shared" si="28"/>
        <v>478507111.10250485</v>
      </c>
      <c r="G214">
        <v>213</v>
      </c>
      <c r="H214" s="13">
        <f t="shared" si="29"/>
        <v>2366.3782044107388</v>
      </c>
      <c r="I214" s="13">
        <f t="shared" si="24"/>
        <v>478507122.21226168</v>
      </c>
      <c r="J214" s="13">
        <f t="shared" si="30"/>
        <v>478507304.51521641</v>
      </c>
      <c r="K214" s="13">
        <f t="shared" si="31"/>
        <v>478507111.08051777</v>
      </c>
      <c r="L214" s="13">
        <f t="shared" si="25"/>
        <v>1676.373244596032</v>
      </c>
      <c r="M214" s="13">
        <f t="shared" si="26"/>
        <v>478507118.95081466</v>
      </c>
      <c r="N214" s="13">
        <f t="shared" si="27"/>
        <v>478507304.51521641</v>
      </c>
    </row>
    <row r="215" spans="6:14" x14ac:dyDescent="0.2">
      <c r="F215" s="13">
        <f t="shared" si="28"/>
        <v>478507111.10250485</v>
      </c>
      <c r="G215">
        <v>214</v>
      </c>
      <c r="H215" s="13">
        <f t="shared" si="29"/>
        <v>2366.3782044107388</v>
      </c>
      <c r="I215" s="13">
        <f t="shared" si="24"/>
        <v>478507122.16034693</v>
      </c>
      <c r="J215" s="13">
        <f t="shared" si="30"/>
        <v>478507304.51521641</v>
      </c>
      <c r="K215" s="13">
        <f t="shared" si="31"/>
        <v>478507111.08051777</v>
      </c>
      <c r="L215" s="13">
        <f t="shared" si="25"/>
        <v>1676.373244596032</v>
      </c>
      <c r="M215" s="13">
        <f t="shared" si="26"/>
        <v>478507118.91403759</v>
      </c>
      <c r="N215" s="13">
        <f t="shared" si="27"/>
        <v>478507304.51521641</v>
      </c>
    </row>
    <row r="216" spans="6:14" x14ac:dyDescent="0.2">
      <c r="F216" s="13">
        <f t="shared" si="28"/>
        <v>478507111.10250485</v>
      </c>
      <c r="G216">
        <v>215</v>
      </c>
      <c r="H216" s="13">
        <f t="shared" si="29"/>
        <v>2366.3782044107388</v>
      </c>
      <c r="I216" s="13">
        <f t="shared" si="24"/>
        <v>478507122.10891509</v>
      </c>
      <c r="J216" s="13">
        <f t="shared" si="30"/>
        <v>478507304.51521641</v>
      </c>
      <c r="K216" s="13">
        <f t="shared" si="31"/>
        <v>478507111.08051777</v>
      </c>
      <c r="L216" s="13">
        <f t="shared" si="25"/>
        <v>1676.373244596032</v>
      </c>
      <c r="M216" s="13">
        <f t="shared" si="26"/>
        <v>478507118.87760264</v>
      </c>
      <c r="N216" s="13">
        <f t="shared" si="27"/>
        <v>478507304.51521641</v>
      </c>
    </row>
    <row r="217" spans="6:14" x14ac:dyDescent="0.2">
      <c r="F217" s="13">
        <f t="shared" si="28"/>
        <v>478507111.10250485</v>
      </c>
      <c r="G217">
        <v>216</v>
      </c>
      <c r="H217" s="13">
        <f t="shared" si="29"/>
        <v>2366.3782044107388</v>
      </c>
      <c r="I217" s="13">
        <f t="shared" si="24"/>
        <v>478507122.0579595</v>
      </c>
      <c r="J217" s="13">
        <f t="shared" si="30"/>
        <v>478507304.51521641</v>
      </c>
      <c r="K217" s="13">
        <f t="shared" si="31"/>
        <v>478507111.08051777</v>
      </c>
      <c r="L217" s="13">
        <f t="shared" si="25"/>
        <v>1676.373244596032</v>
      </c>
      <c r="M217" s="13">
        <f t="shared" si="26"/>
        <v>478507118.84150499</v>
      </c>
      <c r="N217" s="13">
        <f t="shared" si="27"/>
        <v>478507304.51521641</v>
      </c>
    </row>
    <row r="218" spans="6:14" x14ac:dyDescent="0.2">
      <c r="F218" s="13">
        <f t="shared" si="28"/>
        <v>478507111.10250485</v>
      </c>
      <c r="G218">
        <v>217</v>
      </c>
      <c r="H218" s="13">
        <f t="shared" si="29"/>
        <v>2366.3782044107388</v>
      </c>
      <c r="I218" s="13">
        <f t="shared" si="24"/>
        <v>478507122.00747353</v>
      </c>
      <c r="J218" s="13">
        <f t="shared" si="30"/>
        <v>478507304.51521641</v>
      </c>
      <c r="K218" s="13">
        <f t="shared" si="31"/>
        <v>478507111.08051777</v>
      </c>
      <c r="L218" s="13">
        <f t="shared" si="25"/>
        <v>1676.373244596032</v>
      </c>
      <c r="M218" s="13">
        <f t="shared" si="26"/>
        <v>478507118.80574012</v>
      </c>
      <c r="N218" s="13">
        <f t="shared" si="27"/>
        <v>478507304.51521641</v>
      </c>
    </row>
    <row r="219" spans="6:14" x14ac:dyDescent="0.2">
      <c r="F219" s="13">
        <f t="shared" si="28"/>
        <v>478507111.10250485</v>
      </c>
      <c r="G219">
        <v>218</v>
      </c>
      <c r="H219" s="13">
        <f t="shared" si="29"/>
        <v>2366.3782044107388</v>
      </c>
      <c r="I219" s="13">
        <f t="shared" si="24"/>
        <v>478507121.95745075</v>
      </c>
      <c r="J219" s="13">
        <f t="shared" si="30"/>
        <v>478507304.51521641</v>
      </c>
      <c r="K219" s="13">
        <f t="shared" si="31"/>
        <v>478507111.08051777</v>
      </c>
      <c r="L219" s="13">
        <f t="shared" si="25"/>
        <v>1676.373244596032</v>
      </c>
      <c r="M219" s="13">
        <f t="shared" si="26"/>
        <v>478507118.77030331</v>
      </c>
      <c r="N219" s="13">
        <f t="shared" si="27"/>
        <v>478507304.51521641</v>
      </c>
    </row>
    <row r="220" spans="6:14" x14ac:dyDescent="0.2">
      <c r="F220" s="13">
        <f t="shared" si="28"/>
        <v>478507111.10250485</v>
      </c>
      <c r="G220">
        <v>219</v>
      </c>
      <c r="H220" s="13">
        <f t="shared" si="29"/>
        <v>2366.3782044107388</v>
      </c>
      <c r="I220" s="13">
        <f t="shared" si="24"/>
        <v>478507121.90788478</v>
      </c>
      <c r="J220" s="13">
        <f t="shared" si="30"/>
        <v>478507304.51521641</v>
      </c>
      <c r="K220" s="13">
        <f t="shared" si="31"/>
        <v>478507111.08051777</v>
      </c>
      <c r="L220" s="13">
        <f t="shared" si="25"/>
        <v>1676.373244596032</v>
      </c>
      <c r="M220" s="13">
        <f t="shared" si="26"/>
        <v>478507118.73519009</v>
      </c>
      <c r="N220" s="13">
        <f t="shared" si="27"/>
        <v>478507304.51521641</v>
      </c>
    </row>
    <row r="221" spans="6:14" x14ac:dyDescent="0.2">
      <c r="F221" s="13">
        <f t="shared" si="28"/>
        <v>478507111.10250485</v>
      </c>
      <c r="G221">
        <v>220</v>
      </c>
      <c r="H221" s="13">
        <f t="shared" si="29"/>
        <v>2366.3782044107388</v>
      </c>
      <c r="I221" s="13">
        <f t="shared" si="24"/>
        <v>478507121.85876942</v>
      </c>
      <c r="J221" s="13">
        <f t="shared" si="30"/>
        <v>478507304.51521641</v>
      </c>
      <c r="K221" s="13">
        <f t="shared" si="31"/>
        <v>478507111.08051777</v>
      </c>
      <c r="L221" s="13">
        <f t="shared" si="25"/>
        <v>1676.373244596032</v>
      </c>
      <c r="M221" s="13">
        <f t="shared" si="26"/>
        <v>478507118.70039618</v>
      </c>
      <c r="N221" s="13">
        <f t="shared" si="27"/>
        <v>478507304.51521641</v>
      </c>
    </row>
    <row r="222" spans="6:14" x14ac:dyDescent="0.2">
      <c r="F222" s="13">
        <f t="shared" si="28"/>
        <v>478507111.10250485</v>
      </c>
      <c r="G222">
        <v>221</v>
      </c>
      <c r="H222" s="13">
        <f t="shared" si="29"/>
        <v>2366.3782044107388</v>
      </c>
      <c r="I222" s="13">
        <f t="shared" si="24"/>
        <v>478507121.81009853</v>
      </c>
      <c r="J222" s="13">
        <f t="shared" si="30"/>
        <v>478507304.51521641</v>
      </c>
      <c r="K222" s="13">
        <f t="shared" si="31"/>
        <v>478507111.08051777</v>
      </c>
      <c r="L222" s="13">
        <f t="shared" si="25"/>
        <v>1676.373244596032</v>
      </c>
      <c r="M222" s="13">
        <f t="shared" si="26"/>
        <v>478507118.66591704</v>
      </c>
      <c r="N222" s="13">
        <f t="shared" si="27"/>
        <v>478507304.51521641</v>
      </c>
    </row>
    <row r="223" spans="6:14" x14ac:dyDescent="0.2">
      <c r="F223" s="13">
        <f t="shared" si="28"/>
        <v>478507111.10250485</v>
      </c>
      <c r="G223">
        <v>222</v>
      </c>
      <c r="H223" s="13">
        <f t="shared" si="29"/>
        <v>2366.3782044107388</v>
      </c>
      <c r="I223" s="13">
        <f t="shared" si="24"/>
        <v>478507121.76186615</v>
      </c>
      <c r="J223" s="13">
        <f t="shared" si="30"/>
        <v>478507304.51521641</v>
      </c>
      <c r="K223" s="13">
        <f t="shared" si="31"/>
        <v>478507111.08051777</v>
      </c>
      <c r="L223" s="13">
        <f t="shared" si="25"/>
        <v>1676.373244596032</v>
      </c>
      <c r="M223" s="13">
        <f t="shared" si="26"/>
        <v>478507118.63174862</v>
      </c>
      <c r="N223" s="13">
        <f t="shared" si="27"/>
        <v>478507304.51521641</v>
      </c>
    </row>
    <row r="224" spans="6:14" x14ac:dyDescent="0.2">
      <c r="F224" s="13">
        <f t="shared" si="28"/>
        <v>478507111.10250485</v>
      </c>
      <c r="G224">
        <v>223</v>
      </c>
      <c r="H224" s="13">
        <f t="shared" si="29"/>
        <v>2366.3782044107388</v>
      </c>
      <c r="I224" s="13">
        <f t="shared" si="24"/>
        <v>478507121.71406633</v>
      </c>
      <c r="J224" s="13">
        <f t="shared" si="30"/>
        <v>478507304.51521641</v>
      </c>
      <c r="K224" s="13">
        <f t="shared" si="31"/>
        <v>478507111.08051777</v>
      </c>
      <c r="L224" s="13">
        <f t="shared" si="25"/>
        <v>1676.373244596032</v>
      </c>
      <c r="M224" s="13">
        <f t="shared" si="26"/>
        <v>478507118.59788656</v>
      </c>
      <c r="N224" s="13">
        <f t="shared" si="27"/>
        <v>478507304.51521641</v>
      </c>
    </row>
    <row r="225" spans="6:14" x14ac:dyDescent="0.2">
      <c r="F225" s="13">
        <f t="shared" si="28"/>
        <v>478507111.10250485</v>
      </c>
      <c r="G225">
        <v>224</v>
      </c>
      <c r="H225" s="13">
        <f t="shared" si="29"/>
        <v>2366.3782044107388</v>
      </c>
      <c r="I225" s="13">
        <f t="shared" si="24"/>
        <v>478507121.66669327</v>
      </c>
      <c r="J225" s="13">
        <f t="shared" si="30"/>
        <v>478507304.51521641</v>
      </c>
      <c r="K225" s="13">
        <f t="shared" si="31"/>
        <v>478507111.08051777</v>
      </c>
      <c r="L225" s="13">
        <f t="shared" si="25"/>
        <v>1676.373244596032</v>
      </c>
      <c r="M225" s="13">
        <f t="shared" si="26"/>
        <v>478507118.56432688</v>
      </c>
      <c r="N225" s="13">
        <f t="shared" si="27"/>
        <v>478507304.51521641</v>
      </c>
    </row>
    <row r="226" spans="6:14" x14ac:dyDescent="0.2">
      <c r="F226" s="13">
        <f t="shared" si="28"/>
        <v>478507111.10250485</v>
      </c>
      <c r="G226">
        <v>225</v>
      </c>
      <c r="H226" s="13">
        <f t="shared" si="29"/>
        <v>2366.3782044107388</v>
      </c>
      <c r="I226" s="13">
        <f t="shared" si="24"/>
        <v>478507121.61974132</v>
      </c>
      <c r="J226" s="13">
        <f t="shared" si="30"/>
        <v>478507304.51521641</v>
      </c>
      <c r="K226" s="13">
        <f t="shared" si="31"/>
        <v>478507111.08051777</v>
      </c>
      <c r="L226" s="13">
        <f t="shared" si="25"/>
        <v>1676.373244596032</v>
      </c>
      <c r="M226" s="13">
        <f t="shared" si="26"/>
        <v>478507118.53106552</v>
      </c>
      <c r="N226" s="13">
        <f t="shared" si="27"/>
        <v>478507304.51521641</v>
      </c>
    </row>
    <row r="227" spans="6:14" x14ac:dyDescent="0.2">
      <c r="F227" s="13">
        <f t="shared" si="28"/>
        <v>478507111.10250485</v>
      </c>
      <c r="G227">
        <v>226</v>
      </c>
      <c r="H227" s="13">
        <f t="shared" si="29"/>
        <v>2366.3782044107388</v>
      </c>
      <c r="I227" s="13">
        <f t="shared" si="24"/>
        <v>478507121.57320487</v>
      </c>
      <c r="J227" s="13">
        <f t="shared" si="30"/>
        <v>478507304.51521641</v>
      </c>
      <c r="K227" s="13">
        <f t="shared" si="31"/>
        <v>478507111.08051777</v>
      </c>
      <c r="L227" s="13">
        <f t="shared" si="25"/>
        <v>1676.373244596032</v>
      </c>
      <c r="M227" s="13">
        <f t="shared" si="26"/>
        <v>478507118.49809849</v>
      </c>
      <c r="N227" s="13">
        <f t="shared" si="27"/>
        <v>478507304.51521641</v>
      </c>
    </row>
    <row r="228" spans="6:14" x14ac:dyDescent="0.2">
      <c r="F228" s="13">
        <f t="shared" si="28"/>
        <v>478507111.10250485</v>
      </c>
      <c r="G228">
        <v>227</v>
      </c>
      <c r="H228" s="13">
        <f t="shared" si="29"/>
        <v>2366.3782044107388</v>
      </c>
      <c r="I228" s="13">
        <f t="shared" si="24"/>
        <v>478507121.52707845</v>
      </c>
      <c r="J228" s="13">
        <f t="shared" si="30"/>
        <v>478507304.51521641</v>
      </c>
      <c r="K228" s="13">
        <f t="shared" si="31"/>
        <v>478507111.08051777</v>
      </c>
      <c r="L228" s="13">
        <f t="shared" si="25"/>
        <v>1676.373244596032</v>
      </c>
      <c r="M228" s="13">
        <f t="shared" si="26"/>
        <v>478507118.46542192</v>
      </c>
      <c r="N228" s="13">
        <f t="shared" si="27"/>
        <v>478507304.51521641</v>
      </c>
    </row>
    <row r="229" spans="6:14" x14ac:dyDescent="0.2">
      <c r="F229" s="13">
        <f t="shared" si="28"/>
        <v>478507111.10250485</v>
      </c>
      <c r="G229">
        <v>228</v>
      </c>
      <c r="H229" s="13">
        <f t="shared" si="29"/>
        <v>2366.3782044107388</v>
      </c>
      <c r="I229" s="13">
        <f t="shared" si="24"/>
        <v>478507121.48135662</v>
      </c>
      <c r="J229" s="13">
        <f t="shared" si="30"/>
        <v>478507304.51521641</v>
      </c>
      <c r="K229" s="13">
        <f t="shared" si="31"/>
        <v>478507111.08051777</v>
      </c>
      <c r="L229" s="13">
        <f t="shared" si="25"/>
        <v>1676.373244596032</v>
      </c>
      <c r="M229" s="13">
        <f t="shared" si="26"/>
        <v>478507118.43303198</v>
      </c>
      <c r="N229" s="13">
        <f t="shared" si="27"/>
        <v>478507304.51521641</v>
      </c>
    </row>
    <row r="230" spans="6:14" x14ac:dyDescent="0.2">
      <c r="F230" s="13">
        <f t="shared" si="28"/>
        <v>478507111.10250485</v>
      </c>
      <c r="G230">
        <v>229</v>
      </c>
      <c r="H230" s="13">
        <f t="shared" si="29"/>
        <v>2366.3782044107388</v>
      </c>
      <c r="I230" s="13">
        <f t="shared" si="24"/>
        <v>478507121.43603414</v>
      </c>
      <c r="J230" s="13">
        <f t="shared" si="30"/>
        <v>478507304.51521641</v>
      </c>
      <c r="K230" s="13">
        <f t="shared" si="31"/>
        <v>478507111.08051777</v>
      </c>
      <c r="L230" s="13">
        <f t="shared" si="25"/>
        <v>1676.373244596032</v>
      </c>
      <c r="M230" s="13">
        <f t="shared" si="26"/>
        <v>478507118.40092492</v>
      </c>
      <c r="N230" s="13">
        <f t="shared" si="27"/>
        <v>478507304.51521641</v>
      </c>
    </row>
    <row r="231" spans="6:14" x14ac:dyDescent="0.2">
      <c r="F231" s="13">
        <f t="shared" si="28"/>
        <v>478507111.10250485</v>
      </c>
      <c r="G231">
        <v>230</v>
      </c>
      <c r="H231" s="13">
        <f t="shared" si="29"/>
        <v>2366.3782044107388</v>
      </c>
      <c r="I231" s="13">
        <f t="shared" si="24"/>
        <v>478507121.39110571</v>
      </c>
      <c r="J231" s="13">
        <f t="shared" si="30"/>
        <v>478507304.51521641</v>
      </c>
      <c r="K231" s="13">
        <f t="shared" si="31"/>
        <v>478507111.08051777</v>
      </c>
      <c r="L231" s="13">
        <f t="shared" si="25"/>
        <v>1676.373244596032</v>
      </c>
      <c r="M231" s="13">
        <f t="shared" si="26"/>
        <v>478507118.36909711</v>
      </c>
      <c r="N231" s="13">
        <f t="shared" si="27"/>
        <v>478507304.51521641</v>
      </c>
    </row>
    <row r="232" spans="6:14" x14ac:dyDescent="0.2">
      <c r="F232" s="13">
        <f t="shared" si="28"/>
        <v>478507111.10250485</v>
      </c>
      <c r="G232">
        <v>231</v>
      </c>
      <c r="H232" s="13">
        <f t="shared" si="29"/>
        <v>2366.3782044107388</v>
      </c>
      <c r="I232" s="13">
        <f t="shared" si="24"/>
        <v>478507121.34656632</v>
      </c>
      <c r="J232" s="13">
        <f t="shared" si="30"/>
        <v>478507304.51521641</v>
      </c>
      <c r="K232" s="13">
        <f t="shared" si="31"/>
        <v>478507111.08051777</v>
      </c>
      <c r="L232" s="13">
        <f t="shared" si="25"/>
        <v>1676.373244596032</v>
      </c>
      <c r="M232" s="13">
        <f t="shared" si="26"/>
        <v>478507118.3375448</v>
      </c>
      <c r="N232" s="13">
        <f t="shared" si="27"/>
        <v>478507304.51521641</v>
      </c>
    </row>
    <row r="233" spans="6:14" x14ac:dyDescent="0.2">
      <c r="F233" s="13">
        <f t="shared" si="28"/>
        <v>478507111.10250485</v>
      </c>
      <c r="G233">
        <v>232</v>
      </c>
      <c r="H233" s="13">
        <f t="shared" si="29"/>
        <v>2366.3782044107388</v>
      </c>
      <c r="I233" s="13">
        <f t="shared" si="24"/>
        <v>478507121.3024109</v>
      </c>
      <c r="J233" s="13">
        <f t="shared" si="30"/>
        <v>478507304.51521641</v>
      </c>
      <c r="K233" s="13">
        <f t="shared" si="31"/>
        <v>478507111.08051777</v>
      </c>
      <c r="L233" s="13">
        <f t="shared" si="25"/>
        <v>1676.373244596032</v>
      </c>
      <c r="M233" s="13">
        <f t="shared" si="26"/>
        <v>478507118.30626452</v>
      </c>
      <c r="N233" s="13">
        <f t="shared" si="27"/>
        <v>478507304.51521641</v>
      </c>
    </row>
    <row r="234" spans="6:14" x14ac:dyDescent="0.2">
      <c r="F234" s="13">
        <f t="shared" si="28"/>
        <v>478507111.10250485</v>
      </c>
      <c r="G234">
        <v>233</v>
      </c>
      <c r="H234" s="13">
        <f t="shared" si="29"/>
        <v>2366.3782044107388</v>
      </c>
      <c r="I234" s="13">
        <f t="shared" si="24"/>
        <v>478507121.25863451</v>
      </c>
      <c r="J234" s="13">
        <f t="shared" si="30"/>
        <v>478507304.51521641</v>
      </c>
      <c r="K234" s="13">
        <f t="shared" si="31"/>
        <v>478507111.08051777</v>
      </c>
      <c r="L234" s="13">
        <f t="shared" si="25"/>
        <v>1676.373244596032</v>
      </c>
      <c r="M234" s="13">
        <f t="shared" si="26"/>
        <v>478507118.2752527</v>
      </c>
      <c r="N234" s="13">
        <f t="shared" si="27"/>
        <v>478507304.51521641</v>
      </c>
    </row>
    <row r="235" spans="6:14" x14ac:dyDescent="0.2">
      <c r="F235" s="13">
        <f t="shared" si="28"/>
        <v>478507111.10250485</v>
      </c>
      <c r="G235">
        <v>234</v>
      </c>
      <c r="H235" s="13">
        <f t="shared" si="29"/>
        <v>2366.3782044107388</v>
      </c>
      <c r="I235" s="13">
        <f t="shared" si="24"/>
        <v>478507121.21523219</v>
      </c>
      <c r="J235" s="13">
        <f t="shared" si="30"/>
        <v>478507304.51521641</v>
      </c>
      <c r="K235" s="13">
        <f t="shared" si="31"/>
        <v>478507111.08051777</v>
      </c>
      <c r="L235" s="13">
        <f t="shared" si="25"/>
        <v>1676.373244596032</v>
      </c>
      <c r="M235" s="13">
        <f t="shared" si="26"/>
        <v>478507118.244506</v>
      </c>
      <c r="N235" s="13">
        <f t="shared" si="27"/>
        <v>478507304.51521641</v>
      </c>
    </row>
    <row r="236" spans="6:14" x14ac:dyDescent="0.2">
      <c r="F236" s="13">
        <f t="shared" si="28"/>
        <v>478507111.10250485</v>
      </c>
      <c r="G236">
        <v>235</v>
      </c>
      <c r="H236" s="13">
        <f t="shared" si="29"/>
        <v>2366.3782044107388</v>
      </c>
      <c r="I236" s="13">
        <f t="shared" si="24"/>
        <v>478507121.17219931</v>
      </c>
      <c r="J236" s="13">
        <f t="shared" si="30"/>
        <v>478507304.51521641</v>
      </c>
      <c r="K236" s="13">
        <f t="shared" si="31"/>
        <v>478507111.08051777</v>
      </c>
      <c r="L236" s="13">
        <f t="shared" si="25"/>
        <v>1676.373244596032</v>
      </c>
      <c r="M236" s="13">
        <f t="shared" si="26"/>
        <v>478507118.21402091</v>
      </c>
      <c r="N236" s="13">
        <f t="shared" si="27"/>
        <v>478507304.51521641</v>
      </c>
    </row>
    <row r="237" spans="6:14" x14ac:dyDescent="0.2">
      <c r="F237" s="13">
        <f t="shared" si="28"/>
        <v>478507111.10250485</v>
      </c>
      <c r="G237">
        <v>236</v>
      </c>
      <c r="H237" s="13">
        <f t="shared" si="29"/>
        <v>2366.3782044107388</v>
      </c>
      <c r="I237" s="13">
        <f t="shared" si="24"/>
        <v>478507121.12953115</v>
      </c>
      <c r="J237" s="13">
        <f t="shared" si="30"/>
        <v>478507304.51521641</v>
      </c>
      <c r="K237" s="13">
        <f t="shared" si="31"/>
        <v>478507111.08051777</v>
      </c>
      <c r="L237" s="13">
        <f t="shared" si="25"/>
        <v>1676.373244596032</v>
      </c>
      <c r="M237" s="13">
        <f t="shared" si="26"/>
        <v>478507118.1837942</v>
      </c>
      <c r="N237" s="13">
        <f t="shared" si="27"/>
        <v>478507304.51521641</v>
      </c>
    </row>
    <row r="238" spans="6:14" x14ac:dyDescent="0.2">
      <c r="F238" s="13">
        <f t="shared" si="28"/>
        <v>478507111.10250485</v>
      </c>
      <c r="G238">
        <v>237</v>
      </c>
      <c r="H238" s="13">
        <f t="shared" si="29"/>
        <v>2366.3782044107388</v>
      </c>
      <c r="I238" s="13">
        <f t="shared" si="24"/>
        <v>478507121.08722299</v>
      </c>
      <c r="J238" s="13">
        <f t="shared" si="30"/>
        <v>478507304.51521641</v>
      </c>
      <c r="K238" s="13">
        <f t="shared" si="31"/>
        <v>478507111.08051777</v>
      </c>
      <c r="L238" s="13">
        <f t="shared" si="25"/>
        <v>1676.373244596032</v>
      </c>
      <c r="M238" s="13">
        <f t="shared" si="26"/>
        <v>478507118.1538226</v>
      </c>
      <c r="N238" s="13">
        <f t="shared" si="27"/>
        <v>478507304.51521641</v>
      </c>
    </row>
    <row r="239" spans="6:14" x14ac:dyDescent="0.2">
      <c r="F239" s="13">
        <f t="shared" si="28"/>
        <v>478507111.10250485</v>
      </c>
      <c r="G239">
        <v>238</v>
      </c>
      <c r="H239" s="13">
        <f t="shared" si="29"/>
        <v>2366.3782044107388</v>
      </c>
      <c r="I239" s="13">
        <f t="shared" si="24"/>
        <v>478507121.04527044</v>
      </c>
      <c r="J239" s="13">
        <f t="shared" si="30"/>
        <v>478507304.51521641</v>
      </c>
      <c r="K239" s="13">
        <f t="shared" si="31"/>
        <v>478507111.08051777</v>
      </c>
      <c r="L239" s="13">
        <f t="shared" si="25"/>
        <v>1676.373244596032</v>
      </c>
      <c r="M239" s="13">
        <f t="shared" si="26"/>
        <v>478507118.12410283</v>
      </c>
      <c r="N239" s="13">
        <f t="shared" si="27"/>
        <v>478507304.51521641</v>
      </c>
    </row>
    <row r="240" spans="6:14" x14ac:dyDescent="0.2">
      <c r="F240" s="13">
        <f t="shared" si="28"/>
        <v>478507111.10250485</v>
      </c>
      <c r="G240">
        <v>239</v>
      </c>
      <c r="H240" s="13">
        <f t="shared" si="29"/>
        <v>2366.3782044107388</v>
      </c>
      <c r="I240" s="13">
        <f t="shared" si="24"/>
        <v>478507121.0036689</v>
      </c>
      <c r="J240" s="13">
        <f t="shared" si="30"/>
        <v>478507304.51521641</v>
      </c>
      <c r="K240" s="13">
        <f t="shared" si="31"/>
        <v>478507111.08051777</v>
      </c>
      <c r="L240" s="13">
        <f t="shared" si="25"/>
        <v>1676.373244596032</v>
      </c>
      <c r="M240" s="13">
        <f t="shared" si="26"/>
        <v>478507118.09463179</v>
      </c>
      <c r="N240" s="13">
        <f t="shared" si="27"/>
        <v>478507304.51521641</v>
      </c>
    </row>
    <row r="241" spans="6:14" x14ac:dyDescent="0.2">
      <c r="F241" s="13">
        <f t="shared" si="28"/>
        <v>478507111.10250485</v>
      </c>
      <c r="G241">
        <v>240</v>
      </c>
      <c r="H241" s="13">
        <f t="shared" si="29"/>
        <v>2366.3782044107388</v>
      </c>
      <c r="I241" s="13">
        <f t="shared" si="24"/>
        <v>478507120.96241403</v>
      </c>
      <c r="J241" s="13">
        <f t="shared" si="30"/>
        <v>478507304.51521641</v>
      </c>
      <c r="K241" s="13">
        <f t="shared" si="31"/>
        <v>478507111.08051777</v>
      </c>
      <c r="L241" s="13">
        <f t="shared" si="25"/>
        <v>1676.373244596032</v>
      </c>
      <c r="M241" s="13">
        <f t="shared" si="26"/>
        <v>478507118.06540626</v>
      </c>
      <c r="N241" s="13">
        <f t="shared" si="27"/>
        <v>478507304.51521641</v>
      </c>
    </row>
    <row r="242" spans="6:14" x14ac:dyDescent="0.2">
      <c r="F242" s="13">
        <f t="shared" si="28"/>
        <v>478507111.10250485</v>
      </c>
      <c r="G242">
        <v>241</v>
      </c>
      <c r="H242" s="13">
        <f t="shared" si="29"/>
        <v>2366.3782044107388</v>
      </c>
      <c r="I242" s="13">
        <f t="shared" si="24"/>
        <v>478507120.92150158</v>
      </c>
      <c r="J242" s="13">
        <f t="shared" si="30"/>
        <v>478507304.51521641</v>
      </c>
      <c r="K242" s="13">
        <f t="shared" si="31"/>
        <v>478507111.08051777</v>
      </c>
      <c r="L242" s="13">
        <f t="shared" si="25"/>
        <v>1676.373244596032</v>
      </c>
      <c r="M242" s="13">
        <f t="shared" si="26"/>
        <v>478507118.03642333</v>
      </c>
      <c r="N242" s="13">
        <f t="shared" si="27"/>
        <v>478507304.51521641</v>
      </c>
    </row>
    <row r="243" spans="6:14" x14ac:dyDescent="0.2">
      <c r="F243" s="13">
        <f t="shared" si="28"/>
        <v>478507111.10250485</v>
      </c>
      <c r="G243">
        <v>242</v>
      </c>
      <c r="H243" s="13">
        <f t="shared" si="29"/>
        <v>2366.3782044107388</v>
      </c>
      <c r="I243" s="13">
        <f t="shared" si="24"/>
        <v>478507120.88092721</v>
      </c>
      <c r="J243" s="13">
        <f t="shared" si="30"/>
        <v>478507304.51521641</v>
      </c>
      <c r="K243" s="13">
        <f t="shared" si="31"/>
        <v>478507111.08051777</v>
      </c>
      <c r="L243" s="13">
        <f t="shared" si="25"/>
        <v>1676.373244596032</v>
      </c>
      <c r="M243" s="13">
        <f t="shared" si="26"/>
        <v>478507118.00767994</v>
      </c>
      <c r="N243" s="13">
        <f t="shared" si="27"/>
        <v>478507304.51521641</v>
      </c>
    </row>
    <row r="244" spans="6:14" x14ac:dyDescent="0.2">
      <c r="F244" s="13">
        <f t="shared" si="28"/>
        <v>478507111.10250485</v>
      </c>
      <c r="G244">
        <v>243</v>
      </c>
      <c r="H244" s="13">
        <f t="shared" si="29"/>
        <v>2366.3782044107388</v>
      </c>
      <c r="I244" s="13">
        <f t="shared" si="24"/>
        <v>478507120.84068674</v>
      </c>
      <c r="J244" s="13">
        <f t="shared" si="30"/>
        <v>478507304.51521641</v>
      </c>
      <c r="K244" s="13">
        <f t="shared" si="31"/>
        <v>478507111.08051777</v>
      </c>
      <c r="L244" s="13">
        <f t="shared" si="25"/>
        <v>1676.373244596032</v>
      </c>
      <c r="M244" s="13">
        <f t="shared" si="26"/>
        <v>478507117.97917312</v>
      </c>
      <c r="N244" s="13">
        <f t="shared" si="27"/>
        <v>478507304.51521641</v>
      </c>
    </row>
    <row r="245" spans="6:14" x14ac:dyDescent="0.2">
      <c r="F245" s="13">
        <f t="shared" si="28"/>
        <v>478507111.10250485</v>
      </c>
      <c r="G245">
        <v>244</v>
      </c>
      <c r="H245" s="13">
        <f t="shared" si="29"/>
        <v>2366.3782044107388</v>
      </c>
      <c r="I245" s="13">
        <f t="shared" si="24"/>
        <v>478507120.80077618</v>
      </c>
      <c r="J245" s="13">
        <f t="shared" si="30"/>
        <v>478507304.51521641</v>
      </c>
      <c r="K245" s="13">
        <f t="shared" si="31"/>
        <v>478507111.08051777</v>
      </c>
      <c r="L245" s="13">
        <f t="shared" si="25"/>
        <v>1676.373244596032</v>
      </c>
      <c r="M245" s="13">
        <f t="shared" si="26"/>
        <v>478507117.9508999</v>
      </c>
      <c r="N245" s="13">
        <f t="shared" si="27"/>
        <v>478507304.51521641</v>
      </c>
    </row>
    <row r="246" spans="6:14" x14ac:dyDescent="0.2">
      <c r="F246" s="13">
        <f t="shared" si="28"/>
        <v>478507111.10250485</v>
      </c>
      <c r="G246">
        <v>245</v>
      </c>
      <c r="H246" s="13">
        <f t="shared" si="29"/>
        <v>2366.3782044107388</v>
      </c>
      <c r="I246" s="13">
        <f t="shared" si="24"/>
        <v>478507120.76119143</v>
      </c>
      <c r="J246" s="13">
        <f t="shared" si="30"/>
        <v>478507304.51521641</v>
      </c>
      <c r="K246" s="13">
        <f t="shared" si="31"/>
        <v>478507111.08051777</v>
      </c>
      <c r="L246" s="13">
        <f t="shared" si="25"/>
        <v>1676.373244596032</v>
      </c>
      <c r="M246" s="13">
        <f t="shared" si="26"/>
        <v>478507117.92285752</v>
      </c>
      <c r="N246" s="13">
        <f t="shared" si="27"/>
        <v>478507304.51521641</v>
      </c>
    </row>
    <row r="247" spans="6:14" x14ac:dyDescent="0.2">
      <c r="F247" s="13">
        <f t="shared" si="28"/>
        <v>478507111.10250485</v>
      </c>
      <c r="G247">
        <v>246</v>
      </c>
      <c r="H247" s="13">
        <f t="shared" si="29"/>
        <v>2366.3782044107388</v>
      </c>
      <c r="I247" s="13">
        <f t="shared" si="24"/>
        <v>478507120.72192842</v>
      </c>
      <c r="J247" s="13">
        <f t="shared" si="30"/>
        <v>478507304.51521641</v>
      </c>
      <c r="K247" s="13">
        <f t="shared" si="31"/>
        <v>478507111.08051777</v>
      </c>
      <c r="L247" s="13">
        <f t="shared" si="25"/>
        <v>1676.373244596032</v>
      </c>
      <c r="M247" s="13">
        <f t="shared" si="26"/>
        <v>478507117.89504313</v>
      </c>
      <c r="N247" s="13">
        <f t="shared" si="27"/>
        <v>478507304.51521641</v>
      </c>
    </row>
    <row r="248" spans="6:14" x14ac:dyDescent="0.2">
      <c r="F248" s="13">
        <f t="shared" si="28"/>
        <v>478507111.10250485</v>
      </c>
      <c r="G248">
        <v>247</v>
      </c>
      <c r="H248" s="13">
        <f t="shared" si="29"/>
        <v>2366.3782044107388</v>
      </c>
      <c r="I248" s="13">
        <f t="shared" si="24"/>
        <v>478507120.6829834</v>
      </c>
      <c r="J248" s="13">
        <f t="shared" si="30"/>
        <v>478507304.51521641</v>
      </c>
      <c r="K248" s="13">
        <f t="shared" si="31"/>
        <v>478507111.08051777</v>
      </c>
      <c r="L248" s="13">
        <f t="shared" si="25"/>
        <v>1676.373244596032</v>
      </c>
      <c r="M248" s="13">
        <f t="shared" si="26"/>
        <v>478507117.86745399</v>
      </c>
      <c r="N248" s="13">
        <f t="shared" si="27"/>
        <v>478507304.51521641</v>
      </c>
    </row>
    <row r="249" spans="6:14" x14ac:dyDescent="0.2">
      <c r="F249" s="13">
        <f t="shared" si="28"/>
        <v>478507111.10250485</v>
      </c>
      <c r="G249">
        <v>248</v>
      </c>
      <c r="H249" s="13">
        <f t="shared" si="29"/>
        <v>2366.3782044107388</v>
      </c>
      <c r="I249" s="13">
        <f t="shared" si="24"/>
        <v>478507120.64435244</v>
      </c>
      <c r="J249" s="13">
        <f t="shared" si="30"/>
        <v>478507304.51521641</v>
      </c>
      <c r="K249" s="13">
        <f t="shared" si="31"/>
        <v>478507111.08051777</v>
      </c>
      <c r="L249" s="13">
        <f t="shared" si="25"/>
        <v>1676.373244596032</v>
      </c>
      <c r="M249" s="13">
        <f t="shared" si="26"/>
        <v>478507117.84008729</v>
      </c>
      <c r="N249" s="13">
        <f t="shared" si="27"/>
        <v>478507304.51521641</v>
      </c>
    </row>
    <row r="250" spans="6:14" x14ac:dyDescent="0.2">
      <c r="F250" s="13">
        <f t="shared" si="28"/>
        <v>478507111.10250485</v>
      </c>
      <c r="G250">
        <v>249</v>
      </c>
      <c r="H250" s="13">
        <f t="shared" si="29"/>
        <v>2366.3782044107388</v>
      </c>
      <c r="I250" s="13">
        <f t="shared" si="24"/>
        <v>478507120.60603178</v>
      </c>
      <c r="J250" s="13">
        <f t="shared" si="30"/>
        <v>478507304.51521641</v>
      </c>
      <c r="K250" s="13">
        <f t="shared" si="31"/>
        <v>478507111.08051777</v>
      </c>
      <c r="L250" s="13">
        <f t="shared" si="25"/>
        <v>1676.373244596032</v>
      </c>
      <c r="M250" s="13">
        <f t="shared" si="26"/>
        <v>478507117.81294042</v>
      </c>
      <c r="N250" s="13">
        <f t="shared" si="27"/>
        <v>478507304.51521641</v>
      </c>
    </row>
    <row r="251" spans="6:14" x14ac:dyDescent="0.2">
      <c r="F251" s="13">
        <f t="shared" si="28"/>
        <v>478507111.10250485</v>
      </c>
      <c r="G251">
        <v>250</v>
      </c>
      <c r="H251" s="13">
        <f t="shared" si="29"/>
        <v>2366.3782044107388</v>
      </c>
      <c r="I251" s="13">
        <f t="shared" si="24"/>
        <v>478507120.56801766</v>
      </c>
      <c r="J251" s="13">
        <f t="shared" si="30"/>
        <v>478507304.51521641</v>
      </c>
      <c r="K251" s="13">
        <f t="shared" si="31"/>
        <v>478507111.08051777</v>
      </c>
      <c r="L251" s="13">
        <f t="shared" si="25"/>
        <v>1676.373244596032</v>
      </c>
      <c r="M251" s="13">
        <f t="shared" si="26"/>
        <v>478507117.78601074</v>
      </c>
      <c r="N251" s="13">
        <f t="shared" si="27"/>
        <v>478507304.51521641</v>
      </c>
    </row>
    <row r="252" spans="6:14" x14ac:dyDescent="0.2">
      <c r="F252" s="13">
        <f t="shared" si="28"/>
        <v>478507111.10250485</v>
      </c>
      <c r="G252">
        <v>251</v>
      </c>
      <c r="H252" s="13">
        <f t="shared" si="29"/>
        <v>2366.3782044107388</v>
      </c>
      <c r="I252" s="13">
        <f t="shared" si="24"/>
        <v>478507120.53030646</v>
      </c>
      <c r="J252" s="13">
        <f t="shared" si="30"/>
        <v>478507304.51521641</v>
      </c>
      <c r="K252" s="13">
        <f t="shared" si="31"/>
        <v>478507111.08051777</v>
      </c>
      <c r="L252" s="13">
        <f t="shared" si="25"/>
        <v>1676.373244596032</v>
      </c>
      <c r="M252" s="13">
        <f t="shared" si="26"/>
        <v>478507117.75929564</v>
      </c>
      <c r="N252" s="13">
        <f t="shared" si="27"/>
        <v>478507304.51521641</v>
      </c>
    </row>
    <row r="253" spans="6:14" x14ac:dyDescent="0.2">
      <c r="F253" s="13">
        <f t="shared" si="28"/>
        <v>478507111.10250485</v>
      </c>
      <c r="G253">
        <v>252</v>
      </c>
      <c r="H253" s="13">
        <f t="shared" si="29"/>
        <v>2366.3782044107388</v>
      </c>
      <c r="I253" s="13">
        <f t="shared" si="24"/>
        <v>478507120.49289453</v>
      </c>
      <c r="J253" s="13">
        <f t="shared" si="30"/>
        <v>478507304.51521641</v>
      </c>
      <c r="K253" s="13">
        <f t="shared" si="31"/>
        <v>478507111.08051777</v>
      </c>
      <c r="L253" s="13">
        <f t="shared" si="25"/>
        <v>1676.373244596032</v>
      </c>
      <c r="M253" s="13">
        <f t="shared" si="26"/>
        <v>478507117.73279256</v>
      </c>
      <c r="N253" s="13">
        <f t="shared" si="27"/>
        <v>478507304.51521641</v>
      </c>
    </row>
    <row r="254" spans="6:14" x14ac:dyDescent="0.2">
      <c r="F254" s="13">
        <f t="shared" si="28"/>
        <v>478507111.10250485</v>
      </c>
      <c r="G254">
        <v>253</v>
      </c>
      <c r="H254" s="13">
        <f t="shared" si="29"/>
        <v>2366.3782044107388</v>
      </c>
      <c r="I254" s="13">
        <f t="shared" si="24"/>
        <v>478507120.45577836</v>
      </c>
      <c r="J254" s="13">
        <f t="shared" si="30"/>
        <v>478507304.51521641</v>
      </c>
      <c r="K254" s="13">
        <f t="shared" si="31"/>
        <v>478507111.08051777</v>
      </c>
      <c r="L254" s="13">
        <f t="shared" si="25"/>
        <v>1676.373244596032</v>
      </c>
      <c r="M254" s="13">
        <f t="shared" si="26"/>
        <v>478507117.70649898</v>
      </c>
      <c r="N254" s="13">
        <f t="shared" si="27"/>
        <v>478507304.51521641</v>
      </c>
    </row>
    <row r="255" spans="6:14" x14ac:dyDescent="0.2">
      <c r="F255" s="13">
        <f t="shared" si="28"/>
        <v>478507111.10250485</v>
      </c>
      <c r="G255">
        <v>254</v>
      </c>
      <c r="H255" s="13">
        <f t="shared" si="29"/>
        <v>2366.3782044107388</v>
      </c>
      <c r="I255" s="13">
        <f t="shared" si="24"/>
        <v>478507120.41895449</v>
      </c>
      <c r="J255" s="13">
        <f t="shared" si="30"/>
        <v>478507304.51521641</v>
      </c>
      <c r="K255" s="13">
        <f t="shared" si="31"/>
        <v>478507111.08051777</v>
      </c>
      <c r="L255" s="13">
        <f t="shared" si="25"/>
        <v>1676.373244596032</v>
      </c>
      <c r="M255" s="13">
        <f t="shared" si="26"/>
        <v>478507117.68041241</v>
      </c>
      <c r="N255" s="13">
        <f t="shared" si="27"/>
        <v>478507304.51521641</v>
      </c>
    </row>
    <row r="256" spans="6:14" x14ac:dyDescent="0.2">
      <c r="F256" s="13">
        <f t="shared" si="28"/>
        <v>478507111.10250485</v>
      </c>
      <c r="G256">
        <v>255</v>
      </c>
      <c r="H256" s="13">
        <f t="shared" si="29"/>
        <v>2366.3782044107388</v>
      </c>
      <c r="I256" s="13">
        <f t="shared" si="24"/>
        <v>478507120.38241935</v>
      </c>
      <c r="J256" s="13">
        <f t="shared" si="30"/>
        <v>478507304.51521641</v>
      </c>
      <c r="K256" s="13">
        <f t="shared" si="31"/>
        <v>478507111.08051777</v>
      </c>
      <c r="L256" s="13">
        <f t="shared" si="25"/>
        <v>1676.373244596032</v>
      </c>
      <c r="M256" s="13">
        <f t="shared" si="26"/>
        <v>478507117.65453047</v>
      </c>
      <c r="N256" s="13">
        <f t="shared" si="27"/>
        <v>478507304.51521641</v>
      </c>
    </row>
    <row r="257" spans="6:14" x14ac:dyDescent="0.2">
      <c r="F257" s="13">
        <f t="shared" si="28"/>
        <v>478507111.10250485</v>
      </c>
      <c r="G257">
        <v>256</v>
      </c>
      <c r="H257" s="13">
        <f t="shared" si="29"/>
        <v>2366.3782044107388</v>
      </c>
      <c r="I257" s="13">
        <f t="shared" si="24"/>
        <v>478507120.34616971</v>
      </c>
      <c r="J257" s="13">
        <f t="shared" si="30"/>
        <v>478507304.51521641</v>
      </c>
      <c r="K257" s="13">
        <f t="shared" si="31"/>
        <v>478507111.08051777</v>
      </c>
      <c r="L257" s="13">
        <f t="shared" si="25"/>
        <v>1676.373244596032</v>
      </c>
      <c r="M257" s="13">
        <f t="shared" si="26"/>
        <v>478507117.62885076</v>
      </c>
      <c r="N257" s="13">
        <f t="shared" si="27"/>
        <v>478507304.51521641</v>
      </c>
    </row>
    <row r="258" spans="6:14" x14ac:dyDescent="0.2">
      <c r="F258" s="13">
        <f t="shared" si="28"/>
        <v>478507111.10250485</v>
      </c>
      <c r="G258">
        <v>257</v>
      </c>
      <c r="H258" s="13">
        <f t="shared" si="29"/>
        <v>2366.3782044107388</v>
      </c>
      <c r="I258" s="13">
        <f t="shared" ref="I258:I321" si="32">H258/G258+F258</f>
        <v>478507120.31020212</v>
      </c>
      <c r="J258" s="13">
        <f t="shared" si="30"/>
        <v>478507304.51521641</v>
      </c>
      <c r="K258" s="13">
        <f t="shared" si="31"/>
        <v>478507111.08051777</v>
      </c>
      <c r="L258" s="13">
        <f t="shared" ref="L258:L321" si="33">$C$9+$C$10</f>
        <v>1676.373244596032</v>
      </c>
      <c r="M258" s="13">
        <f t="shared" ref="M258:M321" si="34">L258/G258+K258</f>
        <v>478507117.60337085</v>
      </c>
      <c r="N258" s="13">
        <f t="shared" ref="N258:N321" si="35">$C$16+$C$15+$C$12+$C$11</f>
        <v>478507304.51521641</v>
      </c>
    </row>
    <row r="259" spans="6:14" x14ac:dyDescent="0.2">
      <c r="F259" s="13">
        <f t="shared" ref="F259:F322" si="36">SUM($B$11:$B$15)</f>
        <v>478507111.10250485</v>
      </c>
      <c r="G259">
        <v>258</v>
      </c>
      <c r="H259" s="13">
        <f t="shared" ref="H259:H322" si="37">$B$9+$B$10</f>
        <v>2366.3782044107388</v>
      </c>
      <c r="I259" s="13">
        <f t="shared" si="32"/>
        <v>478507120.27451342</v>
      </c>
      <c r="J259" s="13">
        <f t="shared" ref="J259:J322" si="38">$B$16+$B$15+$B$12+$B$11</f>
        <v>478507304.51521641</v>
      </c>
      <c r="K259" s="13">
        <f t="shared" si="31"/>
        <v>478507111.08051777</v>
      </c>
      <c r="L259" s="13">
        <f t="shared" si="33"/>
        <v>1676.373244596032</v>
      </c>
      <c r="M259" s="13">
        <f t="shared" si="34"/>
        <v>478507117.57808846</v>
      </c>
      <c r="N259" s="13">
        <f t="shared" si="35"/>
        <v>478507304.51521641</v>
      </c>
    </row>
    <row r="260" spans="6:14" x14ac:dyDescent="0.2">
      <c r="F260" s="13">
        <f t="shared" si="36"/>
        <v>478507111.10250485</v>
      </c>
      <c r="G260">
        <v>259</v>
      </c>
      <c r="H260" s="13">
        <f t="shared" si="37"/>
        <v>2366.3782044107388</v>
      </c>
      <c r="I260" s="13">
        <f t="shared" si="32"/>
        <v>478507120.23910022</v>
      </c>
      <c r="J260" s="13">
        <f t="shared" si="38"/>
        <v>478507304.51521641</v>
      </c>
      <c r="K260" s="13">
        <f t="shared" ref="K260:K323" si="39">SUM($C$11:$C$12,$C$14:$C$15)</f>
        <v>478507111.08051777</v>
      </c>
      <c r="L260" s="13">
        <f t="shared" si="33"/>
        <v>1676.373244596032</v>
      </c>
      <c r="M260" s="13">
        <f t="shared" si="34"/>
        <v>478507117.55300134</v>
      </c>
      <c r="N260" s="13">
        <f t="shared" si="35"/>
        <v>478507304.51521641</v>
      </c>
    </row>
    <row r="261" spans="6:14" x14ac:dyDescent="0.2">
      <c r="F261" s="13">
        <f t="shared" si="36"/>
        <v>478507111.10250485</v>
      </c>
      <c r="G261">
        <v>260</v>
      </c>
      <c r="H261" s="13">
        <f t="shared" si="37"/>
        <v>2366.3782044107388</v>
      </c>
      <c r="I261" s="13">
        <f t="shared" si="32"/>
        <v>478507120.20395947</v>
      </c>
      <c r="J261" s="13">
        <f t="shared" si="38"/>
        <v>478507304.51521641</v>
      </c>
      <c r="K261" s="13">
        <f t="shared" si="39"/>
        <v>478507111.08051777</v>
      </c>
      <c r="L261" s="13">
        <f t="shared" si="33"/>
        <v>1676.373244596032</v>
      </c>
      <c r="M261" s="13">
        <f t="shared" si="34"/>
        <v>478507117.52810717</v>
      </c>
      <c r="N261" s="13">
        <f t="shared" si="35"/>
        <v>478507304.51521641</v>
      </c>
    </row>
    <row r="262" spans="6:14" x14ac:dyDescent="0.2">
      <c r="F262" s="13">
        <f t="shared" si="36"/>
        <v>478507111.10250485</v>
      </c>
      <c r="G262">
        <v>261</v>
      </c>
      <c r="H262" s="13">
        <f t="shared" si="37"/>
        <v>2366.3782044107388</v>
      </c>
      <c r="I262" s="13">
        <f t="shared" si="32"/>
        <v>478507120.16908801</v>
      </c>
      <c r="J262" s="13">
        <f t="shared" si="38"/>
        <v>478507304.51521641</v>
      </c>
      <c r="K262" s="13">
        <f t="shared" si="39"/>
        <v>478507111.08051777</v>
      </c>
      <c r="L262" s="13">
        <f t="shared" si="33"/>
        <v>1676.373244596032</v>
      </c>
      <c r="M262" s="13">
        <f t="shared" si="34"/>
        <v>478507117.50340378</v>
      </c>
      <c r="N262" s="13">
        <f t="shared" si="35"/>
        <v>478507304.51521641</v>
      </c>
    </row>
    <row r="263" spans="6:14" x14ac:dyDescent="0.2">
      <c r="F263" s="13">
        <f t="shared" si="36"/>
        <v>478507111.10250485</v>
      </c>
      <c r="G263">
        <v>262</v>
      </c>
      <c r="H263" s="13">
        <f t="shared" si="37"/>
        <v>2366.3782044107388</v>
      </c>
      <c r="I263" s="13">
        <f t="shared" si="32"/>
        <v>478507120.13448274</v>
      </c>
      <c r="J263" s="13">
        <f t="shared" si="38"/>
        <v>478507304.51521641</v>
      </c>
      <c r="K263" s="13">
        <f t="shared" si="39"/>
        <v>478507111.08051777</v>
      </c>
      <c r="L263" s="13">
        <f t="shared" si="33"/>
        <v>1676.373244596032</v>
      </c>
      <c r="M263" s="13">
        <f t="shared" si="34"/>
        <v>478507117.47888893</v>
      </c>
      <c r="N263" s="13">
        <f t="shared" si="35"/>
        <v>478507304.51521641</v>
      </c>
    </row>
    <row r="264" spans="6:14" x14ac:dyDescent="0.2">
      <c r="F264" s="13">
        <f t="shared" si="36"/>
        <v>478507111.10250485</v>
      </c>
      <c r="G264">
        <v>263</v>
      </c>
      <c r="H264" s="13">
        <f t="shared" si="37"/>
        <v>2366.3782044107388</v>
      </c>
      <c r="I264" s="13">
        <f t="shared" si="32"/>
        <v>478507120.10014063</v>
      </c>
      <c r="J264" s="13">
        <f t="shared" si="38"/>
        <v>478507304.51521641</v>
      </c>
      <c r="K264" s="13">
        <f t="shared" si="39"/>
        <v>478507111.08051777</v>
      </c>
      <c r="L264" s="13">
        <f t="shared" si="33"/>
        <v>1676.373244596032</v>
      </c>
      <c r="M264" s="13">
        <f t="shared" si="34"/>
        <v>478507117.45456052</v>
      </c>
      <c r="N264" s="13">
        <f t="shared" si="35"/>
        <v>478507304.51521641</v>
      </c>
    </row>
    <row r="265" spans="6:14" x14ac:dyDescent="0.2">
      <c r="F265" s="13">
        <f t="shared" si="36"/>
        <v>478507111.10250485</v>
      </c>
      <c r="G265">
        <v>264</v>
      </c>
      <c r="H265" s="13">
        <f t="shared" si="37"/>
        <v>2366.3782044107388</v>
      </c>
      <c r="I265" s="13">
        <f t="shared" si="32"/>
        <v>478507120.06605864</v>
      </c>
      <c r="J265" s="13">
        <f t="shared" si="38"/>
        <v>478507304.51521641</v>
      </c>
      <c r="K265" s="13">
        <f t="shared" si="39"/>
        <v>478507111.08051777</v>
      </c>
      <c r="L265" s="13">
        <f t="shared" si="33"/>
        <v>1676.373244596032</v>
      </c>
      <c r="M265" s="13">
        <f t="shared" si="34"/>
        <v>478507117.43041641</v>
      </c>
      <c r="N265" s="13">
        <f t="shared" si="35"/>
        <v>478507304.51521641</v>
      </c>
    </row>
    <row r="266" spans="6:14" x14ac:dyDescent="0.2">
      <c r="F266" s="13">
        <f t="shared" si="36"/>
        <v>478507111.10250485</v>
      </c>
      <c r="G266">
        <v>265</v>
      </c>
      <c r="H266" s="13">
        <f t="shared" si="37"/>
        <v>2366.3782044107388</v>
      </c>
      <c r="I266" s="13">
        <f t="shared" si="32"/>
        <v>478507120.03223389</v>
      </c>
      <c r="J266" s="13">
        <f t="shared" si="38"/>
        <v>478507304.51521641</v>
      </c>
      <c r="K266" s="13">
        <f t="shared" si="39"/>
        <v>478507111.08051777</v>
      </c>
      <c r="L266" s="13">
        <f t="shared" si="33"/>
        <v>1676.373244596032</v>
      </c>
      <c r="M266" s="13">
        <f t="shared" si="34"/>
        <v>478507117.40645456</v>
      </c>
      <c r="N266" s="13">
        <f t="shared" si="35"/>
        <v>478507304.51521641</v>
      </c>
    </row>
    <row r="267" spans="6:14" x14ac:dyDescent="0.2">
      <c r="F267" s="13">
        <f t="shared" si="36"/>
        <v>478507111.10250485</v>
      </c>
      <c r="G267">
        <v>266</v>
      </c>
      <c r="H267" s="13">
        <f t="shared" si="37"/>
        <v>2366.3782044107388</v>
      </c>
      <c r="I267" s="13">
        <f t="shared" si="32"/>
        <v>478507119.99866349</v>
      </c>
      <c r="J267" s="13">
        <f t="shared" si="38"/>
        <v>478507304.51521641</v>
      </c>
      <c r="K267" s="13">
        <f t="shared" si="39"/>
        <v>478507111.08051777</v>
      </c>
      <c r="L267" s="13">
        <f t="shared" si="33"/>
        <v>1676.373244596032</v>
      </c>
      <c r="M267" s="13">
        <f t="shared" si="34"/>
        <v>478507117.38267285</v>
      </c>
      <c r="N267" s="13">
        <f t="shared" si="35"/>
        <v>478507304.51521641</v>
      </c>
    </row>
    <row r="268" spans="6:14" x14ac:dyDescent="0.2">
      <c r="F268" s="13">
        <f t="shared" si="36"/>
        <v>478507111.10250485</v>
      </c>
      <c r="G268">
        <v>267</v>
      </c>
      <c r="H268" s="13">
        <f t="shared" si="37"/>
        <v>2366.3782044107388</v>
      </c>
      <c r="I268" s="13">
        <f t="shared" si="32"/>
        <v>478507119.96534455</v>
      </c>
      <c r="J268" s="13">
        <f t="shared" si="38"/>
        <v>478507304.51521641</v>
      </c>
      <c r="K268" s="13">
        <f t="shared" si="39"/>
        <v>478507111.08051777</v>
      </c>
      <c r="L268" s="13">
        <f t="shared" si="33"/>
        <v>1676.373244596032</v>
      </c>
      <c r="M268" s="13">
        <f t="shared" si="34"/>
        <v>478507117.35906923</v>
      </c>
      <c r="N268" s="13">
        <f t="shared" si="35"/>
        <v>478507304.51521641</v>
      </c>
    </row>
    <row r="269" spans="6:14" x14ac:dyDescent="0.2">
      <c r="F269" s="13">
        <f t="shared" si="36"/>
        <v>478507111.10250485</v>
      </c>
      <c r="G269">
        <v>268</v>
      </c>
      <c r="H269" s="13">
        <f t="shared" si="37"/>
        <v>2366.3782044107388</v>
      </c>
      <c r="I269" s="13">
        <f t="shared" si="32"/>
        <v>478507119.93227428</v>
      </c>
      <c r="J269" s="13">
        <f t="shared" si="38"/>
        <v>478507304.51521641</v>
      </c>
      <c r="K269" s="13">
        <f t="shared" si="39"/>
        <v>478507111.08051777</v>
      </c>
      <c r="L269" s="13">
        <f t="shared" si="33"/>
        <v>1676.373244596032</v>
      </c>
      <c r="M269" s="13">
        <f t="shared" si="34"/>
        <v>478507117.3356418</v>
      </c>
      <c r="N269" s="13">
        <f t="shared" si="35"/>
        <v>478507304.51521641</v>
      </c>
    </row>
    <row r="270" spans="6:14" x14ac:dyDescent="0.2">
      <c r="F270" s="13">
        <f t="shared" si="36"/>
        <v>478507111.10250485</v>
      </c>
      <c r="G270">
        <v>269</v>
      </c>
      <c r="H270" s="13">
        <f t="shared" si="37"/>
        <v>2366.3782044107388</v>
      </c>
      <c r="I270" s="13">
        <f t="shared" si="32"/>
        <v>478507119.89944983</v>
      </c>
      <c r="J270" s="13">
        <f t="shared" si="38"/>
        <v>478507304.51521641</v>
      </c>
      <c r="K270" s="13">
        <f t="shared" si="39"/>
        <v>478507111.08051777</v>
      </c>
      <c r="L270" s="13">
        <f t="shared" si="33"/>
        <v>1676.373244596032</v>
      </c>
      <c r="M270" s="13">
        <f t="shared" si="34"/>
        <v>478507117.31238854</v>
      </c>
      <c r="N270" s="13">
        <f t="shared" si="35"/>
        <v>478507304.51521641</v>
      </c>
    </row>
    <row r="271" spans="6:14" x14ac:dyDescent="0.2">
      <c r="F271" s="13">
        <f t="shared" si="36"/>
        <v>478507111.10250485</v>
      </c>
      <c r="G271">
        <v>270</v>
      </c>
      <c r="H271" s="13">
        <f t="shared" si="37"/>
        <v>2366.3782044107388</v>
      </c>
      <c r="I271" s="13">
        <f t="shared" si="32"/>
        <v>478507119.86686856</v>
      </c>
      <c r="J271" s="13">
        <f t="shared" si="38"/>
        <v>478507304.51521641</v>
      </c>
      <c r="K271" s="13">
        <f t="shared" si="39"/>
        <v>478507111.08051777</v>
      </c>
      <c r="L271" s="13">
        <f t="shared" si="33"/>
        <v>1676.373244596032</v>
      </c>
      <c r="M271" s="13">
        <f t="shared" si="34"/>
        <v>478507117.28930753</v>
      </c>
      <c r="N271" s="13">
        <f t="shared" si="35"/>
        <v>478507304.51521641</v>
      </c>
    </row>
    <row r="272" spans="6:14" x14ac:dyDescent="0.2">
      <c r="F272" s="13">
        <f t="shared" si="36"/>
        <v>478507111.10250485</v>
      </c>
      <c r="G272">
        <v>271</v>
      </c>
      <c r="H272" s="13">
        <f t="shared" si="37"/>
        <v>2366.3782044107388</v>
      </c>
      <c r="I272" s="13">
        <f t="shared" si="32"/>
        <v>478507119.83452773</v>
      </c>
      <c r="J272" s="13">
        <f t="shared" si="38"/>
        <v>478507304.51521641</v>
      </c>
      <c r="K272" s="13">
        <f t="shared" si="39"/>
        <v>478507111.08051777</v>
      </c>
      <c r="L272" s="13">
        <f t="shared" si="33"/>
        <v>1676.373244596032</v>
      </c>
      <c r="M272" s="13">
        <f t="shared" si="34"/>
        <v>478507117.26639688</v>
      </c>
      <c r="N272" s="13">
        <f t="shared" si="35"/>
        <v>478507304.51521641</v>
      </c>
    </row>
    <row r="273" spans="6:14" x14ac:dyDescent="0.2">
      <c r="F273" s="13">
        <f t="shared" si="36"/>
        <v>478507111.10250485</v>
      </c>
      <c r="G273">
        <v>272</v>
      </c>
      <c r="H273" s="13">
        <f t="shared" si="37"/>
        <v>2366.3782044107388</v>
      </c>
      <c r="I273" s="13">
        <f t="shared" si="32"/>
        <v>478507119.80242473</v>
      </c>
      <c r="J273" s="13">
        <f t="shared" si="38"/>
        <v>478507304.51521641</v>
      </c>
      <c r="K273" s="13">
        <f t="shared" si="39"/>
        <v>478507111.08051777</v>
      </c>
      <c r="L273" s="13">
        <f t="shared" si="33"/>
        <v>1676.373244596032</v>
      </c>
      <c r="M273" s="13">
        <f t="shared" si="34"/>
        <v>478507117.24365467</v>
      </c>
      <c r="N273" s="13">
        <f t="shared" si="35"/>
        <v>478507304.51521641</v>
      </c>
    </row>
    <row r="274" spans="6:14" x14ac:dyDescent="0.2">
      <c r="F274" s="13">
        <f t="shared" si="36"/>
        <v>478507111.10250485</v>
      </c>
      <c r="G274">
        <v>273</v>
      </c>
      <c r="H274" s="13">
        <f t="shared" si="37"/>
        <v>2366.3782044107388</v>
      </c>
      <c r="I274" s="13">
        <f t="shared" si="32"/>
        <v>478507119.77055687</v>
      </c>
      <c r="J274" s="13">
        <f t="shared" si="38"/>
        <v>478507304.51521641</v>
      </c>
      <c r="K274" s="13">
        <f t="shared" si="39"/>
        <v>478507111.08051777</v>
      </c>
      <c r="L274" s="13">
        <f t="shared" si="33"/>
        <v>1676.373244596032</v>
      </c>
      <c r="M274" s="13">
        <f t="shared" si="34"/>
        <v>478507117.22107911</v>
      </c>
      <c r="N274" s="13">
        <f t="shared" si="35"/>
        <v>478507304.51521641</v>
      </c>
    </row>
    <row r="275" spans="6:14" x14ac:dyDescent="0.2">
      <c r="F275" s="13">
        <f t="shared" si="36"/>
        <v>478507111.10250485</v>
      </c>
      <c r="G275">
        <v>274</v>
      </c>
      <c r="H275" s="13">
        <f t="shared" si="37"/>
        <v>2366.3782044107388</v>
      </c>
      <c r="I275" s="13">
        <f t="shared" si="32"/>
        <v>478507119.73892164</v>
      </c>
      <c r="J275" s="13">
        <f t="shared" si="38"/>
        <v>478507304.51521641</v>
      </c>
      <c r="K275" s="13">
        <f t="shared" si="39"/>
        <v>478507111.08051777</v>
      </c>
      <c r="L275" s="13">
        <f t="shared" si="33"/>
        <v>1676.373244596032</v>
      </c>
      <c r="M275" s="13">
        <f t="shared" si="34"/>
        <v>478507117.1986683</v>
      </c>
      <c r="N275" s="13">
        <f t="shared" si="35"/>
        <v>478507304.51521641</v>
      </c>
    </row>
    <row r="276" spans="6:14" x14ac:dyDescent="0.2">
      <c r="F276" s="13">
        <f t="shared" si="36"/>
        <v>478507111.10250485</v>
      </c>
      <c r="G276">
        <v>275</v>
      </c>
      <c r="H276" s="13">
        <f t="shared" si="37"/>
        <v>2366.3782044107388</v>
      </c>
      <c r="I276" s="13">
        <f t="shared" si="32"/>
        <v>478507119.70751649</v>
      </c>
      <c r="J276" s="13">
        <f t="shared" si="38"/>
        <v>478507304.51521641</v>
      </c>
      <c r="K276" s="13">
        <f t="shared" si="39"/>
        <v>478507111.08051777</v>
      </c>
      <c r="L276" s="13">
        <f t="shared" si="33"/>
        <v>1676.373244596032</v>
      </c>
      <c r="M276" s="13">
        <f t="shared" si="34"/>
        <v>478507117.17642045</v>
      </c>
      <c r="N276" s="13">
        <f t="shared" si="35"/>
        <v>478507304.51521641</v>
      </c>
    </row>
    <row r="277" spans="6:14" x14ac:dyDescent="0.2">
      <c r="F277" s="13">
        <f t="shared" si="36"/>
        <v>478507111.10250485</v>
      </c>
      <c r="G277">
        <v>276</v>
      </c>
      <c r="H277" s="13">
        <f t="shared" si="37"/>
        <v>2366.3782044107388</v>
      </c>
      <c r="I277" s="13">
        <f t="shared" si="32"/>
        <v>478507119.67633891</v>
      </c>
      <c r="J277" s="13">
        <f t="shared" si="38"/>
        <v>478507304.51521641</v>
      </c>
      <c r="K277" s="13">
        <f t="shared" si="39"/>
        <v>478507111.08051777</v>
      </c>
      <c r="L277" s="13">
        <f t="shared" si="33"/>
        <v>1676.373244596032</v>
      </c>
      <c r="M277" s="13">
        <f t="shared" si="34"/>
        <v>478507117.15433389</v>
      </c>
      <c r="N277" s="13">
        <f t="shared" si="35"/>
        <v>478507304.51521641</v>
      </c>
    </row>
    <row r="278" spans="6:14" x14ac:dyDescent="0.2">
      <c r="F278" s="13">
        <f t="shared" si="36"/>
        <v>478507111.10250485</v>
      </c>
      <c r="G278">
        <v>277</v>
      </c>
      <c r="H278" s="13">
        <f t="shared" si="37"/>
        <v>2366.3782044107388</v>
      </c>
      <c r="I278" s="13">
        <f t="shared" si="32"/>
        <v>478507119.64538646</v>
      </c>
      <c r="J278" s="13">
        <f t="shared" si="38"/>
        <v>478507304.51521641</v>
      </c>
      <c r="K278" s="13">
        <f t="shared" si="39"/>
        <v>478507111.08051777</v>
      </c>
      <c r="L278" s="13">
        <f t="shared" si="33"/>
        <v>1676.373244596032</v>
      </c>
      <c r="M278" s="13">
        <f t="shared" si="34"/>
        <v>478507117.13240671</v>
      </c>
      <c r="N278" s="13">
        <f t="shared" si="35"/>
        <v>478507304.51521641</v>
      </c>
    </row>
    <row r="279" spans="6:14" x14ac:dyDescent="0.2">
      <c r="F279" s="13">
        <f t="shared" si="36"/>
        <v>478507111.10250485</v>
      </c>
      <c r="G279">
        <v>278</v>
      </c>
      <c r="H279" s="13">
        <f t="shared" si="37"/>
        <v>2366.3782044107388</v>
      </c>
      <c r="I279" s="13">
        <f t="shared" si="32"/>
        <v>478507119.61465669</v>
      </c>
      <c r="J279" s="13">
        <f t="shared" si="38"/>
        <v>478507304.51521641</v>
      </c>
      <c r="K279" s="13">
        <f t="shared" si="39"/>
        <v>478507111.08051777</v>
      </c>
      <c r="L279" s="13">
        <f t="shared" si="33"/>
        <v>1676.373244596032</v>
      </c>
      <c r="M279" s="13">
        <f t="shared" si="34"/>
        <v>478507117.11063737</v>
      </c>
      <c r="N279" s="13">
        <f t="shared" si="35"/>
        <v>478507304.51521641</v>
      </c>
    </row>
    <row r="280" spans="6:14" x14ac:dyDescent="0.2">
      <c r="F280" s="13">
        <f t="shared" si="36"/>
        <v>478507111.10250485</v>
      </c>
      <c r="G280">
        <v>279</v>
      </c>
      <c r="H280" s="13">
        <f t="shared" si="37"/>
        <v>2366.3782044107388</v>
      </c>
      <c r="I280" s="13">
        <f t="shared" si="32"/>
        <v>478507119.58414716</v>
      </c>
      <c r="J280" s="13">
        <f t="shared" si="38"/>
        <v>478507304.51521641</v>
      </c>
      <c r="K280" s="13">
        <f t="shared" si="39"/>
        <v>478507111.08051777</v>
      </c>
      <c r="L280" s="13">
        <f t="shared" si="33"/>
        <v>1676.373244596032</v>
      </c>
      <c r="M280" s="13">
        <f t="shared" si="34"/>
        <v>478507117.08902401</v>
      </c>
      <c r="N280" s="13">
        <f t="shared" si="35"/>
        <v>478507304.51521641</v>
      </c>
    </row>
    <row r="281" spans="6:14" x14ac:dyDescent="0.2">
      <c r="F281" s="13">
        <f t="shared" si="36"/>
        <v>478507111.10250485</v>
      </c>
      <c r="G281">
        <v>280</v>
      </c>
      <c r="H281" s="13">
        <f t="shared" si="37"/>
        <v>2366.3782044107388</v>
      </c>
      <c r="I281" s="13">
        <f t="shared" si="32"/>
        <v>478507119.5538556</v>
      </c>
      <c r="J281" s="13">
        <f t="shared" si="38"/>
        <v>478507304.51521641</v>
      </c>
      <c r="K281" s="13">
        <f t="shared" si="39"/>
        <v>478507111.08051777</v>
      </c>
      <c r="L281" s="13">
        <f t="shared" si="33"/>
        <v>1676.373244596032</v>
      </c>
      <c r="M281" s="13">
        <f t="shared" si="34"/>
        <v>478507117.06756508</v>
      </c>
      <c r="N281" s="13">
        <f t="shared" si="35"/>
        <v>478507304.51521641</v>
      </c>
    </row>
    <row r="282" spans="6:14" x14ac:dyDescent="0.2">
      <c r="F282" s="13">
        <f t="shared" si="36"/>
        <v>478507111.10250485</v>
      </c>
      <c r="G282">
        <v>281</v>
      </c>
      <c r="H282" s="13">
        <f t="shared" si="37"/>
        <v>2366.3782044107388</v>
      </c>
      <c r="I282" s="13">
        <f t="shared" si="32"/>
        <v>478507119.52377957</v>
      </c>
      <c r="J282" s="13">
        <f t="shared" si="38"/>
        <v>478507304.51521641</v>
      </c>
      <c r="K282" s="13">
        <f t="shared" si="39"/>
        <v>478507111.08051777</v>
      </c>
      <c r="L282" s="13">
        <f t="shared" si="33"/>
        <v>1676.373244596032</v>
      </c>
      <c r="M282" s="13">
        <f t="shared" si="34"/>
        <v>478507117.04625887</v>
      </c>
      <c r="N282" s="13">
        <f t="shared" si="35"/>
        <v>478507304.51521641</v>
      </c>
    </row>
    <row r="283" spans="6:14" x14ac:dyDescent="0.2">
      <c r="F283" s="13">
        <f t="shared" si="36"/>
        <v>478507111.10250485</v>
      </c>
      <c r="G283">
        <v>282</v>
      </c>
      <c r="H283" s="13">
        <f t="shared" si="37"/>
        <v>2366.3782044107388</v>
      </c>
      <c r="I283" s="13">
        <f t="shared" si="32"/>
        <v>478507119.49391693</v>
      </c>
      <c r="J283" s="13">
        <f t="shared" si="38"/>
        <v>478507304.51521641</v>
      </c>
      <c r="K283" s="13">
        <f t="shared" si="39"/>
        <v>478507111.08051777</v>
      </c>
      <c r="L283" s="13">
        <f t="shared" si="33"/>
        <v>1676.373244596032</v>
      </c>
      <c r="M283" s="13">
        <f t="shared" si="34"/>
        <v>478507117.02510375</v>
      </c>
      <c r="N283" s="13">
        <f t="shared" si="35"/>
        <v>478507304.51521641</v>
      </c>
    </row>
    <row r="284" spans="6:14" x14ac:dyDescent="0.2">
      <c r="F284" s="13">
        <f t="shared" si="36"/>
        <v>478507111.10250485</v>
      </c>
      <c r="G284">
        <v>283</v>
      </c>
      <c r="H284" s="13">
        <f t="shared" si="37"/>
        <v>2366.3782044107388</v>
      </c>
      <c r="I284" s="13">
        <f t="shared" si="32"/>
        <v>478507119.46426529</v>
      </c>
      <c r="J284" s="13">
        <f t="shared" si="38"/>
        <v>478507304.51521641</v>
      </c>
      <c r="K284" s="13">
        <f t="shared" si="39"/>
        <v>478507111.08051777</v>
      </c>
      <c r="L284" s="13">
        <f t="shared" si="33"/>
        <v>1676.373244596032</v>
      </c>
      <c r="M284" s="13">
        <f t="shared" si="34"/>
        <v>478507117.00409812</v>
      </c>
      <c r="N284" s="13">
        <f t="shared" si="35"/>
        <v>478507304.51521641</v>
      </c>
    </row>
    <row r="285" spans="6:14" x14ac:dyDescent="0.2">
      <c r="F285" s="13">
        <f t="shared" si="36"/>
        <v>478507111.10250485</v>
      </c>
      <c r="G285">
        <v>284</v>
      </c>
      <c r="H285" s="13">
        <f t="shared" si="37"/>
        <v>2366.3782044107388</v>
      </c>
      <c r="I285" s="13">
        <f t="shared" si="32"/>
        <v>478507119.4348225</v>
      </c>
      <c r="J285" s="13">
        <f t="shared" si="38"/>
        <v>478507304.51521641</v>
      </c>
      <c r="K285" s="13">
        <f t="shared" si="39"/>
        <v>478507111.08051777</v>
      </c>
      <c r="L285" s="13">
        <f t="shared" si="33"/>
        <v>1676.373244596032</v>
      </c>
      <c r="M285" s="13">
        <f t="shared" si="34"/>
        <v>478507116.98324049</v>
      </c>
      <c r="N285" s="13">
        <f t="shared" si="35"/>
        <v>478507304.51521641</v>
      </c>
    </row>
    <row r="286" spans="6:14" x14ac:dyDescent="0.2">
      <c r="F286" s="13">
        <f t="shared" si="36"/>
        <v>478507111.10250485</v>
      </c>
      <c r="G286">
        <v>285</v>
      </c>
      <c r="H286" s="13">
        <f t="shared" si="37"/>
        <v>2366.3782044107388</v>
      </c>
      <c r="I286" s="13">
        <f t="shared" si="32"/>
        <v>478507119.40558624</v>
      </c>
      <c r="J286" s="13">
        <f t="shared" si="38"/>
        <v>478507304.51521641</v>
      </c>
      <c r="K286" s="13">
        <f t="shared" si="39"/>
        <v>478507111.08051777</v>
      </c>
      <c r="L286" s="13">
        <f t="shared" si="33"/>
        <v>1676.373244596032</v>
      </c>
      <c r="M286" s="13">
        <f t="shared" si="34"/>
        <v>478507116.96252918</v>
      </c>
      <c r="N286" s="13">
        <f t="shared" si="35"/>
        <v>478507304.51521641</v>
      </c>
    </row>
    <row r="287" spans="6:14" x14ac:dyDescent="0.2">
      <c r="F287" s="13">
        <f t="shared" si="36"/>
        <v>478507111.10250485</v>
      </c>
      <c r="G287">
        <v>286</v>
      </c>
      <c r="H287" s="13">
        <f t="shared" si="37"/>
        <v>2366.3782044107388</v>
      </c>
      <c r="I287" s="13">
        <f t="shared" si="32"/>
        <v>478507119.37655449</v>
      </c>
      <c r="J287" s="13">
        <f t="shared" si="38"/>
        <v>478507304.51521641</v>
      </c>
      <c r="K287" s="13">
        <f t="shared" si="39"/>
        <v>478507111.08051777</v>
      </c>
      <c r="L287" s="13">
        <f t="shared" si="33"/>
        <v>1676.373244596032</v>
      </c>
      <c r="M287" s="13">
        <f t="shared" si="34"/>
        <v>478507116.94196266</v>
      </c>
      <c r="N287" s="13">
        <f t="shared" si="35"/>
        <v>478507304.51521641</v>
      </c>
    </row>
    <row r="288" spans="6:14" x14ac:dyDescent="0.2">
      <c r="F288" s="13">
        <f t="shared" si="36"/>
        <v>478507111.10250485</v>
      </c>
      <c r="G288">
        <v>287</v>
      </c>
      <c r="H288" s="13">
        <f t="shared" si="37"/>
        <v>2366.3782044107388</v>
      </c>
      <c r="I288" s="13">
        <f t="shared" si="32"/>
        <v>478507119.34772509</v>
      </c>
      <c r="J288" s="13">
        <f t="shared" si="38"/>
        <v>478507304.51521641</v>
      </c>
      <c r="K288" s="13">
        <f t="shared" si="39"/>
        <v>478507111.08051777</v>
      </c>
      <c r="L288" s="13">
        <f t="shared" si="33"/>
        <v>1676.373244596032</v>
      </c>
      <c r="M288" s="13">
        <f t="shared" si="34"/>
        <v>478507116.92153955</v>
      </c>
      <c r="N288" s="13">
        <f t="shared" si="35"/>
        <v>478507304.51521641</v>
      </c>
    </row>
    <row r="289" spans="6:14" x14ac:dyDescent="0.2">
      <c r="F289" s="13">
        <f t="shared" si="36"/>
        <v>478507111.10250485</v>
      </c>
      <c r="G289">
        <v>288</v>
      </c>
      <c r="H289" s="13">
        <f t="shared" si="37"/>
        <v>2366.3782044107388</v>
      </c>
      <c r="I289" s="13">
        <f t="shared" si="32"/>
        <v>478507119.31909585</v>
      </c>
      <c r="J289" s="13">
        <f t="shared" si="38"/>
        <v>478507304.51521641</v>
      </c>
      <c r="K289" s="13">
        <f t="shared" si="39"/>
        <v>478507111.08051777</v>
      </c>
      <c r="L289" s="13">
        <f t="shared" si="33"/>
        <v>1676.373244596032</v>
      </c>
      <c r="M289" s="13">
        <f t="shared" si="34"/>
        <v>478507116.90125823</v>
      </c>
      <c r="N289" s="13">
        <f t="shared" si="35"/>
        <v>478507304.51521641</v>
      </c>
    </row>
    <row r="290" spans="6:14" x14ac:dyDescent="0.2">
      <c r="F290" s="13">
        <f t="shared" si="36"/>
        <v>478507111.10250485</v>
      </c>
      <c r="G290">
        <v>289</v>
      </c>
      <c r="H290" s="13">
        <f t="shared" si="37"/>
        <v>2366.3782044107388</v>
      </c>
      <c r="I290" s="13">
        <f t="shared" si="32"/>
        <v>478507119.29066473</v>
      </c>
      <c r="J290" s="13">
        <f t="shared" si="38"/>
        <v>478507304.51521641</v>
      </c>
      <c r="K290" s="13">
        <f t="shared" si="39"/>
        <v>478507111.08051777</v>
      </c>
      <c r="L290" s="13">
        <f t="shared" si="33"/>
        <v>1676.373244596032</v>
      </c>
      <c r="M290" s="13">
        <f t="shared" si="34"/>
        <v>478507116.88111722</v>
      </c>
      <c r="N290" s="13">
        <f t="shared" si="35"/>
        <v>478507304.51521641</v>
      </c>
    </row>
    <row r="291" spans="6:14" x14ac:dyDescent="0.2">
      <c r="F291" s="13">
        <f t="shared" si="36"/>
        <v>478507111.10250485</v>
      </c>
      <c r="G291">
        <v>290</v>
      </c>
      <c r="H291" s="13">
        <f t="shared" si="37"/>
        <v>2366.3782044107388</v>
      </c>
      <c r="I291" s="13">
        <f t="shared" si="32"/>
        <v>478507119.26242971</v>
      </c>
      <c r="J291" s="13">
        <f t="shared" si="38"/>
        <v>478507304.51521641</v>
      </c>
      <c r="K291" s="13">
        <f t="shared" si="39"/>
        <v>478507111.08051777</v>
      </c>
      <c r="L291" s="13">
        <f t="shared" si="33"/>
        <v>1676.373244596032</v>
      </c>
      <c r="M291" s="13">
        <f t="shared" si="34"/>
        <v>478507116.86111516</v>
      </c>
      <c r="N291" s="13">
        <f t="shared" si="35"/>
        <v>478507304.51521641</v>
      </c>
    </row>
    <row r="292" spans="6:14" x14ac:dyDescent="0.2">
      <c r="F292" s="13">
        <f t="shared" si="36"/>
        <v>478507111.10250485</v>
      </c>
      <c r="G292">
        <v>291</v>
      </c>
      <c r="H292" s="13">
        <f t="shared" si="37"/>
        <v>2366.3782044107388</v>
      </c>
      <c r="I292" s="13">
        <f t="shared" si="32"/>
        <v>478507119.23438871</v>
      </c>
      <c r="J292" s="13">
        <f t="shared" si="38"/>
        <v>478507304.51521641</v>
      </c>
      <c r="K292" s="13">
        <f t="shared" si="39"/>
        <v>478507111.08051777</v>
      </c>
      <c r="L292" s="13">
        <f t="shared" si="33"/>
        <v>1676.373244596032</v>
      </c>
      <c r="M292" s="13">
        <f t="shared" si="34"/>
        <v>478507116.84125054</v>
      </c>
      <c r="N292" s="13">
        <f t="shared" si="35"/>
        <v>478507304.51521641</v>
      </c>
    </row>
    <row r="293" spans="6:14" x14ac:dyDescent="0.2">
      <c r="F293" s="13">
        <f t="shared" si="36"/>
        <v>478507111.10250485</v>
      </c>
      <c r="G293">
        <v>292</v>
      </c>
      <c r="H293" s="13">
        <f t="shared" si="37"/>
        <v>2366.3782044107388</v>
      </c>
      <c r="I293" s="13">
        <f t="shared" si="32"/>
        <v>478507119.20653981</v>
      </c>
      <c r="J293" s="13">
        <f t="shared" si="38"/>
        <v>478507304.51521641</v>
      </c>
      <c r="K293" s="13">
        <f t="shared" si="39"/>
        <v>478507111.08051777</v>
      </c>
      <c r="L293" s="13">
        <f t="shared" si="33"/>
        <v>1676.373244596032</v>
      </c>
      <c r="M293" s="13">
        <f t="shared" si="34"/>
        <v>478507116.82152206</v>
      </c>
      <c r="N293" s="13">
        <f t="shared" si="35"/>
        <v>478507304.51521641</v>
      </c>
    </row>
    <row r="294" spans="6:14" x14ac:dyDescent="0.2">
      <c r="F294" s="13">
        <f t="shared" si="36"/>
        <v>478507111.10250485</v>
      </c>
      <c r="G294">
        <v>293</v>
      </c>
      <c r="H294" s="13">
        <f t="shared" si="37"/>
        <v>2366.3782044107388</v>
      </c>
      <c r="I294" s="13">
        <f t="shared" si="32"/>
        <v>478507119.17888099</v>
      </c>
      <c r="J294" s="13">
        <f t="shared" si="38"/>
        <v>478507304.51521641</v>
      </c>
      <c r="K294" s="13">
        <f t="shared" si="39"/>
        <v>478507111.08051777</v>
      </c>
      <c r="L294" s="13">
        <f t="shared" si="33"/>
        <v>1676.373244596032</v>
      </c>
      <c r="M294" s="13">
        <f t="shared" si="34"/>
        <v>478507116.80192816</v>
      </c>
      <c r="N294" s="13">
        <f t="shared" si="35"/>
        <v>478507304.51521641</v>
      </c>
    </row>
    <row r="295" spans="6:14" x14ac:dyDescent="0.2">
      <c r="F295" s="13">
        <f t="shared" si="36"/>
        <v>478507111.10250485</v>
      </c>
      <c r="G295">
        <v>294</v>
      </c>
      <c r="H295" s="13">
        <f t="shared" si="37"/>
        <v>2366.3782044107388</v>
      </c>
      <c r="I295" s="13">
        <f t="shared" si="32"/>
        <v>478507119.15141028</v>
      </c>
      <c r="J295" s="13">
        <f t="shared" si="38"/>
        <v>478507304.51521641</v>
      </c>
      <c r="K295" s="13">
        <f t="shared" si="39"/>
        <v>478507111.08051777</v>
      </c>
      <c r="L295" s="13">
        <f t="shared" si="33"/>
        <v>1676.373244596032</v>
      </c>
      <c r="M295" s="13">
        <f t="shared" si="34"/>
        <v>478507116.7824676</v>
      </c>
      <c r="N295" s="13">
        <f t="shared" si="35"/>
        <v>478507304.51521641</v>
      </c>
    </row>
    <row r="296" spans="6:14" x14ac:dyDescent="0.2">
      <c r="F296" s="13">
        <f t="shared" si="36"/>
        <v>478507111.10250485</v>
      </c>
      <c r="G296">
        <v>295</v>
      </c>
      <c r="H296" s="13">
        <f t="shared" si="37"/>
        <v>2366.3782044107388</v>
      </c>
      <c r="I296" s="13">
        <f t="shared" si="32"/>
        <v>478507119.1241259</v>
      </c>
      <c r="J296" s="13">
        <f t="shared" si="38"/>
        <v>478507304.51521641</v>
      </c>
      <c r="K296" s="13">
        <f t="shared" si="39"/>
        <v>478507111.08051777</v>
      </c>
      <c r="L296" s="13">
        <f t="shared" si="33"/>
        <v>1676.373244596032</v>
      </c>
      <c r="M296" s="13">
        <f t="shared" si="34"/>
        <v>478507116.76313895</v>
      </c>
      <c r="N296" s="13">
        <f t="shared" si="35"/>
        <v>478507304.51521641</v>
      </c>
    </row>
    <row r="297" spans="6:14" x14ac:dyDescent="0.2">
      <c r="F297" s="13">
        <f t="shared" si="36"/>
        <v>478507111.10250485</v>
      </c>
      <c r="G297">
        <v>296</v>
      </c>
      <c r="H297" s="13">
        <f t="shared" si="37"/>
        <v>2366.3782044107388</v>
      </c>
      <c r="I297" s="13">
        <f t="shared" si="32"/>
        <v>478507119.09702581</v>
      </c>
      <c r="J297" s="13">
        <f t="shared" si="38"/>
        <v>478507304.51521641</v>
      </c>
      <c r="K297" s="13">
        <f t="shared" si="39"/>
        <v>478507111.08051777</v>
      </c>
      <c r="L297" s="13">
        <f t="shared" si="33"/>
        <v>1676.373244596032</v>
      </c>
      <c r="M297" s="13">
        <f t="shared" si="34"/>
        <v>478507116.74394089</v>
      </c>
      <c r="N297" s="13">
        <f t="shared" si="35"/>
        <v>478507304.51521641</v>
      </c>
    </row>
    <row r="298" spans="6:14" x14ac:dyDescent="0.2">
      <c r="F298" s="13">
        <f t="shared" si="36"/>
        <v>478507111.10250485</v>
      </c>
      <c r="G298">
        <v>297</v>
      </c>
      <c r="H298" s="13">
        <f t="shared" si="37"/>
        <v>2366.3782044107388</v>
      </c>
      <c r="I298" s="13">
        <f t="shared" si="32"/>
        <v>478507119.07010823</v>
      </c>
      <c r="J298" s="13">
        <f t="shared" si="38"/>
        <v>478507304.51521641</v>
      </c>
      <c r="K298" s="13">
        <f t="shared" si="39"/>
        <v>478507111.08051777</v>
      </c>
      <c r="L298" s="13">
        <f t="shared" si="33"/>
        <v>1676.373244596032</v>
      </c>
      <c r="M298" s="13">
        <f t="shared" si="34"/>
        <v>478507116.72487211</v>
      </c>
      <c r="N298" s="13">
        <f t="shared" si="35"/>
        <v>478507304.51521641</v>
      </c>
    </row>
    <row r="299" spans="6:14" x14ac:dyDescent="0.2">
      <c r="F299" s="13">
        <f t="shared" si="36"/>
        <v>478507111.10250485</v>
      </c>
      <c r="G299">
        <v>298</v>
      </c>
      <c r="H299" s="13">
        <f t="shared" si="37"/>
        <v>2366.3782044107388</v>
      </c>
      <c r="I299" s="13">
        <f t="shared" si="32"/>
        <v>478507119.04337132</v>
      </c>
      <c r="J299" s="13">
        <f t="shared" si="38"/>
        <v>478507304.51521641</v>
      </c>
      <c r="K299" s="13">
        <f t="shared" si="39"/>
        <v>478507111.08051777</v>
      </c>
      <c r="L299" s="13">
        <f t="shared" si="33"/>
        <v>1676.373244596032</v>
      </c>
      <c r="M299" s="13">
        <f t="shared" si="34"/>
        <v>478507116.70593137</v>
      </c>
      <c r="N299" s="13">
        <f t="shared" si="35"/>
        <v>478507304.51521641</v>
      </c>
    </row>
    <row r="300" spans="6:14" x14ac:dyDescent="0.2">
      <c r="F300" s="13">
        <f t="shared" si="36"/>
        <v>478507111.10250485</v>
      </c>
      <c r="G300">
        <v>299</v>
      </c>
      <c r="H300" s="13">
        <f t="shared" si="37"/>
        <v>2366.3782044107388</v>
      </c>
      <c r="I300" s="13">
        <f t="shared" si="32"/>
        <v>478507119.01681322</v>
      </c>
      <c r="J300" s="13">
        <f t="shared" si="38"/>
        <v>478507304.51521641</v>
      </c>
      <c r="K300" s="13">
        <f t="shared" si="39"/>
        <v>478507111.08051777</v>
      </c>
      <c r="L300" s="13">
        <f t="shared" si="33"/>
        <v>1676.373244596032</v>
      </c>
      <c r="M300" s="13">
        <f t="shared" si="34"/>
        <v>478507116.68711728</v>
      </c>
      <c r="N300" s="13">
        <f t="shared" si="35"/>
        <v>478507304.51521641</v>
      </c>
    </row>
    <row r="301" spans="6:14" x14ac:dyDescent="0.2">
      <c r="F301" s="13">
        <f t="shared" si="36"/>
        <v>478507111.10250485</v>
      </c>
      <c r="G301">
        <v>300</v>
      </c>
      <c r="H301" s="13">
        <f t="shared" si="37"/>
        <v>2366.3782044107388</v>
      </c>
      <c r="I301" s="13">
        <f t="shared" si="32"/>
        <v>478507118.9904322</v>
      </c>
      <c r="J301" s="13">
        <f t="shared" si="38"/>
        <v>478507304.51521641</v>
      </c>
      <c r="K301" s="13">
        <f t="shared" si="39"/>
        <v>478507111.08051777</v>
      </c>
      <c r="L301" s="13">
        <f t="shared" si="33"/>
        <v>1676.373244596032</v>
      </c>
      <c r="M301" s="13">
        <f t="shared" si="34"/>
        <v>478507116.6684286</v>
      </c>
      <c r="N301" s="13">
        <f t="shared" si="35"/>
        <v>478507304.51521641</v>
      </c>
    </row>
    <row r="302" spans="6:14" x14ac:dyDescent="0.2">
      <c r="F302" s="13">
        <f t="shared" si="36"/>
        <v>478507111.10250485</v>
      </c>
      <c r="G302">
        <v>301</v>
      </c>
      <c r="H302" s="13">
        <f t="shared" si="37"/>
        <v>2366.3782044107388</v>
      </c>
      <c r="I302" s="13">
        <f t="shared" si="32"/>
        <v>478507118.96422648</v>
      </c>
      <c r="J302" s="13">
        <f t="shared" si="38"/>
        <v>478507304.51521641</v>
      </c>
      <c r="K302" s="13">
        <f t="shared" si="39"/>
        <v>478507111.08051777</v>
      </c>
      <c r="L302" s="13">
        <f t="shared" si="33"/>
        <v>1676.373244596032</v>
      </c>
      <c r="M302" s="13">
        <f t="shared" si="34"/>
        <v>478507116.64986408</v>
      </c>
      <c r="N302" s="13">
        <f t="shared" si="35"/>
        <v>478507304.51521641</v>
      </c>
    </row>
    <row r="303" spans="6:14" x14ac:dyDescent="0.2">
      <c r="F303" s="13">
        <f t="shared" si="36"/>
        <v>478507111.10250485</v>
      </c>
      <c r="G303">
        <v>302</v>
      </c>
      <c r="H303" s="13">
        <f t="shared" si="37"/>
        <v>2366.3782044107388</v>
      </c>
      <c r="I303" s="13">
        <f t="shared" si="32"/>
        <v>478507118.93819427</v>
      </c>
      <c r="J303" s="13">
        <f t="shared" si="38"/>
        <v>478507304.51521641</v>
      </c>
      <c r="K303" s="13">
        <f t="shared" si="39"/>
        <v>478507111.08051777</v>
      </c>
      <c r="L303" s="13">
        <f t="shared" si="33"/>
        <v>1676.373244596032</v>
      </c>
      <c r="M303" s="13">
        <f t="shared" si="34"/>
        <v>478507116.63142258</v>
      </c>
      <c r="N303" s="13">
        <f t="shared" si="35"/>
        <v>478507304.51521641</v>
      </c>
    </row>
    <row r="304" spans="6:14" x14ac:dyDescent="0.2">
      <c r="F304" s="13">
        <f t="shared" si="36"/>
        <v>478507111.10250485</v>
      </c>
      <c r="G304">
        <v>303</v>
      </c>
      <c r="H304" s="13">
        <f t="shared" si="37"/>
        <v>2366.3782044107388</v>
      </c>
      <c r="I304" s="13">
        <f t="shared" si="32"/>
        <v>478507118.91233391</v>
      </c>
      <c r="J304" s="13">
        <f t="shared" si="38"/>
        <v>478507304.51521641</v>
      </c>
      <c r="K304" s="13">
        <f t="shared" si="39"/>
        <v>478507111.08051777</v>
      </c>
      <c r="L304" s="13">
        <f t="shared" si="33"/>
        <v>1676.373244596032</v>
      </c>
      <c r="M304" s="13">
        <f t="shared" si="34"/>
        <v>478507116.61310273</v>
      </c>
      <c r="N304" s="13">
        <f t="shared" si="35"/>
        <v>478507304.51521641</v>
      </c>
    </row>
    <row r="305" spans="6:14" x14ac:dyDescent="0.2">
      <c r="F305" s="13">
        <f t="shared" si="36"/>
        <v>478507111.10250485</v>
      </c>
      <c r="G305">
        <v>304</v>
      </c>
      <c r="H305" s="13">
        <f t="shared" si="37"/>
        <v>2366.3782044107388</v>
      </c>
      <c r="I305" s="13">
        <f t="shared" si="32"/>
        <v>478507118.88664371</v>
      </c>
      <c r="J305" s="13">
        <f t="shared" si="38"/>
        <v>478507304.51521641</v>
      </c>
      <c r="K305" s="13">
        <f t="shared" si="39"/>
        <v>478507111.08051777</v>
      </c>
      <c r="L305" s="13">
        <f t="shared" si="33"/>
        <v>1676.373244596032</v>
      </c>
      <c r="M305" s="13">
        <f t="shared" si="34"/>
        <v>478507116.59490347</v>
      </c>
      <c r="N305" s="13">
        <f t="shared" si="35"/>
        <v>478507304.51521641</v>
      </c>
    </row>
    <row r="306" spans="6:14" x14ac:dyDescent="0.2">
      <c r="F306" s="13">
        <f t="shared" si="36"/>
        <v>478507111.10250485</v>
      </c>
      <c r="G306">
        <v>305</v>
      </c>
      <c r="H306" s="13">
        <f t="shared" si="37"/>
        <v>2366.3782044107388</v>
      </c>
      <c r="I306" s="13">
        <f t="shared" si="32"/>
        <v>478507118.86112189</v>
      </c>
      <c r="J306" s="13">
        <f t="shared" si="38"/>
        <v>478507304.51521641</v>
      </c>
      <c r="K306" s="13">
        <f t="shared" si="39"/>
        <v>478507111.08051777</v>
      </c>
      <c r="L306" s="13">
        <f t="shared" si="33"/>
        <v>1676.373244596032</v>
      </c>
      <c r="M306" s="13">
        <f t="shared" si="34"/>
        <v>478507116.57682347</v>
      </c>
      <c r="N306" s="13">
        <f t="shared" si="35"/>
        <v>478507304.51521641</v>
      </c>
    </row>
    <row r="307" spans="6:14" x14ac:dyDescent="0.2">
      <c r="F307" s="13">
        <f t="shared" si="36"/>
        <v>478507111.10250485</v>
      </c>
      <c r="G307">
        <v>306</v>
      </c>
      <c r="H307" s="13">
        <f t="shared" si="37"/>
        <v>2366.3782044107388</v>
      </c>
      <c r="I307" s="13">
        <f t="shared" si="32"/>
        <v>478507118.83576697</v>
      </c>
      <c r="J307" s="13">
        <f t="shared" si="38"/>
        <v>478507304.51521641</v>
      </c>
      <c r="K307" s="13">
        <f t="shared" si="39"/>
        <v>478507111.08051777</v>
      </c>
      <c r="L307" s="13">
        <f t="shared" si="33"/>
        <v>1676.373244596032</v>
      </c>
      <c r="M307" s="13">
        <f t="shared" si="34"/>
        <v>478507116.55886173</v>
      </c>
      <c r="N307" s="13">
        <f t="shared" si="35"/>
        <v>478507304.51521641</v>
      </c>
    </row>
    <row r="308" spans="6:14" x14ac:dyDescent="0.2">
      <c r="F308" s="13">
        <f t="shared" si="36"/>
        <v>478507111.10250485</v>
      </c>
      <c r="G308">
        <v>307</v>
      </c>
      <c r="H308" s="13">
        <f t="shared" si="37"/>
        <v>2366.3782044107388</v>
      </c>
      <c r="I308" s="13">
        <f t="shared" si="32"/>
        <v>478507118.81057715</v>
      </c>
      <c r="J308" s="13">
        <f t="shared" si="38"/>
        <v>478507304.51521641</v>
      </c>
      <c r="K308" s="13">
        <f t="shared" si="39"/>
        <v>478507111.08051777</v>
      </c>
      <c r="L308" s="13">
        <f t="shared" si="33"/>
        <v>1676.373244596032</v>
      </c>
      <c r="M308" s="13">
        <f t="shared" si="34"/>
        <v>478507116.54101694</v>
      </c>
      <c r="N308" s="13">
        <f t="shared" si="35"/>
        <v>478507304.51521641</v>
      </c>
    </row>
    <row r="309" spans="6:14" x14ac:dyDescent="0.2">
      <c r="F309" s="13">
        <f t="shared" si="36"/>
        <v>478507111.10250485</v>
      </c>
      <c r="G309">
        <v>308</v>
      </c>
      <c r="H309" s="13">
        <f t="shared" si="37"/>
        <v>2366.3782044107388</v>
      </c>
      <c r="I309" s="13">
        <f t="shared" si="32"/>
        <v>478507118.78555095</v>
      </c>
      <c r="J309" s="13">
        <f t="shared" si="38"/>
        <v>478507304.51521641</v>
      </c>
      <c r="K309" s="13">
        <f t="shared" si="39"/>
        <v>478507111.08051777</v>
      </c>
      <c r="L309" s="13">
        <f t="shared" si="33"/>
        <v>1676.373244596032</v>
      </c>
      <c r="M309" s="13">
        <f t="shared" si="34"/>
        <v>478507116.52328807</v>
      </c>
      <c r="N309" s="13">
        <f t="shared" si="35"/>
        <v>478507304.51521641</v>
      </c>
    </row>
    <row r="310" spans="6:14" x14ac:dyDescent="0.2">
      <c r="F310" s="13">
        <f t="shared" si="36"/>
        <v>478507111.10250485</v>
      </c>
      <c r="G310">
        <v>309</v>
      </c>
      <c r="H310" s="13">
        <f t="shared" si="37"/>
        <v>2366.3782044107388</v>
      </c>
      <c r="I310" s="13">
        <f t="shared" si="32"/>
        <v>478507118.76068676</v>
      </c>
      <c r="J310" s="13">
        <f t="shared" si="38"/>
        <v>478507304.51521641</v>
      </c>
      <c r="K310" s="13">
        <f t="shared" si="39"/>
        <v>478507111.08051777</v>
      </c>
      <c r="L310" s="13">
        <f t="shared" si="33"/>
        <v>1676.373244596032</v>
      </c>
      <c r="M310" s="13">
        <f t="shared" si="34"/>
        <v>478507116.50567389</v>
      </c>
      <c r="N310" s="13">
        <f t="shared" si="35"/>
        <v>478507304.51521641</v>
      </c>
    </row>
    <row r="311" spans="6:14" x14ac:dyDescent="0.2">
      <c r="F311" s="13">
        <f t="shared" si="36"/>
        <v>478507111.10250485</v>
      </c>
      <c r="G311">
        <v>310</v>
      </c>
      <c r="H311" s="13">
        <f t="shared" si="37"/>
        <v>2366.3782044107388</v>
      </c>
      <c r="I311" s="13">
        <f t="shared" si="32"/>
        <v>478507118.73598295</v>
      </c>
      <c r="J311" s="13">
        <f t="shared" si="38"/>
        <v>478507304.51521641</v>
      </c>
      <c r="K311" s="13">
        <f t="shared" si="39"/>
        <v>478507111.08051777</v>
      </c>
      <c r="L311" s="13">
        <f t="shared" si="33"/>
        <v>1676.373244596032</v>
      </c>
      <c r="M311" s="13">
        <f t="shared" si="34"/>
        <v>478507116.48817343</v>
      </c>
      <c r="N311" s="13">
        <f t="shared" si="35"/>
        <v>478507304.51521641</v>
      </c>
    </row>
    <row r="312" spans="6:14" x14ac:dyDescent="0.2">
      <c r="F312" s="13">
        <f t="shared" si="36"/>
        <v>478507111.10250485</v>
      </c>
      <c r="G312">
        <v>311</v>
      </c>
      <c r="H312" s="13">
        <f t="shared" si="37"/>
        <v>2366.3782044107388</v>
      </c>
      <c r="I312" s="13">
        <f t="shared" si="32"/>
        <v>478507118.711438</v>
      </c>
      <c r="J312" s="13">
        <f t="shared" si="38"/>
        <v>478507304.51521641</v>
      </c>
      <c r="K312" s="13">
        <f t="shared" si="39"/>
        <v>478507111.08051777</v>
      </c>
      <c r="L312" s="13">
        <f t="shared" si="33"/>
        <v>1676.373244596032</v>
      </c>
      <c r="M312" s="13">
        <f t="shared" si="34"/>
        <v>478507116.47078544</v>
      </c>
      <c r="N312" s="13">
        <f t="shared" si="35"/>
        <v>478507304.51521641</v>
      </c>
    </row>
    <row r="313" spans="6:14" x14ac:dyDescent="0.2">
      <c r="F313" s="13">
        <f t="shared" si="36"/>
        <v>478507111.10250485</v>
      </c>
      <c r="G313">
        <v>312</v>
      </c>
      <c r="H313" s="13">
        <f t="shared" si="37"/>
        <v>2366.3782044107388</v>
      </c>
      <c r="I313" s="13">
        <f t="shared" si="32"/>
        <v>478507118.6870504</v>
      </c>
      <c r="J313" s="13">
        <f t="shared" si="38"/>
        <v>478507304.51521641</v>
      </c>
      <c r="K313" s="13">
        <f t="shared" si="39"/>
        <v>478507111.08051777</v>
      </c>
      <c r="L313" s="13">
        <f t="shared" si="33"/>
        <v>1676.373244596032</v>
      </c>
      <c r="M313" s="13">
        <f t="shared" si="34"/>
        <v>478507116.45350891</v>
      </c>
      <c r="N313" s="13">
        <f t="shared" si="35"/>
        <v>478507304.51521641</v>
      </c>
    </row>
    <row r="314" spans="6:14" x14ac:dyDescent="0.2">
      <c r="F314" s="13">
        <f t="shared" si="36"/>
        <v>478507111.10250485</v>
      </c>
      <c r="G314">
        <v>313</v>
      </c>
      <c r="H314" s="13">
        <f t="shared" si="37"/>
        <v>2366.3782044107388</v>
      </c>
      <c r="I314" s="13">
        <f t="shared" si="32"/>
        <v>478507118.66281861</v>
      </c>
      <c r="J314" s="13">
        <f t="shared" si="38"/>
        <v>478507304.51521641</v>
      </c>
      <c r="K314" s="13">
        <f t="shared" si="39"/>
        <v>478507111.08051777</v>
      </c>
      <c r="L314" s="13">
        <f t="shared" si="33"/>
        <v>1676.373244596032</v>
      </c>
      <c r="M314" s="13">
        <f t="shared" si="34"/>
        <v>478507116.43634284</v>
      </c>
      <c r="N314" s="13">
        <f t="shared" si="35"/>
        <v>478507304.51521641</v>
      </c>
    </row>
    <row r="315" spans="6:14" x14ac:dyDescent="0.2">
      <c r="F315" s="13">
        <f t="shared" si="36"/>
        <v>478507111.10250485</v>
      </c>
      <c r="G315">
        <v>314</v>
      </c>
      <c r="H315" s="13">
        <f t="shared" si="37"/>
        <v>2366.3782044107388</v>
      </c>
      <c r="I315" s="13">
        <f t="shared" si="32"/>
        <v>478507118.6387412</v>
      </c>
      <c r="J315" s="13">
        <f t="shared" si="38"/>
        <v>478507304.51521641</v>
      </c>
      <c r="K315" s="13">
        <f t="shared" si="39"/>
        <v>478507111.08051777</v>
      </c>
      <c r="L315" s="13">
        <f t="shared" si="33"/>
        <v>1676.373244596032</v>
      </c>
      <c r="M315" s="13">
        <f t="shared" si="34"/>
        <v>478507116.41928607</v>
      </c>
      <c r="N315" s="13">
        <f t="shared" si="35"/>
        <v>478507304.51521641</v>
      </c>
    </row>
    <row r="316" spans="6:14" x14ac:dyDescent="0.2">
      <c r="F316" s="13">
        <f t="shared" si="36"/>
        <v>478507111.10250485</v>
      </c>
      <c r="G316">
        <v>315</v>
      </c>
      <c r="H316" s="13">
        <f t="shared" si="37"/>
        <v>2366.3782044107388</v>
      </c>
      <c r="I316" s="13">
        <f t="shared" si="32"/>
        <v>478507118.61481661</v>
      </c>
      <c r="J316" s="13">
        <f t="shared" si="38"/>
        <v>478507304.51521641</v>
      </c>
      <c r="K316" s="13">
        <f t="shared" si="39"/>
        <v>478507111.08051777</v>
      </c>
      <c r="L316" s="13">
        <f t="shared" si="33"/>
        <v>1676.373244596032</v>
      </c>
      <c r="M316" s="13">
        <f t="shared" si="34"/>
        <v>478507116.40233761</v>
      </c>
      <c r="N316" s="13">
        <f t="shared" si="35"/>
        <v>478507304.51521641</v>
      </c>
    </row>
    <row r="317" spans="6:14" x14ac:dyDescent="0.2">
      <c r="F317" s="13">
        <f t="shared" si="36"/>
        <v>478507111.10250485</v>
      </c>
      <c r="G317">
        <v>316</v>
      </c>
      <c r="H317" s="13">
        <f t="shared" si="37"/>
        <v>2366.3782044107388</v>
      </c>
      <c r="I317" s="13">
        <f t="shared" si="32"/>
        <v>478507118.59104347</v>
      </c>
      <c r="J317" s="13">
        <f t="shared" si="38"/>
        <v>478507304.51521641</v>
      </c>
      <c r="K317" s="13">
        <f t="shared" si="39"/>
        <v>478507111.08051777</v>
      </c>
      <c r="L317" s="13">
        <f t="shared" si="33"/>
        <v>1676.373244596032</v>
      </c>
      <c r="M317" s="13">
        <f t="shared" si="34"/>
        <v>478507116.38549638</v>
      </c>
      <c r="N317" s="13">
        <f t="shared" si="35"/>
        <v>478507304.51521641</v>
      </c>
    </row>
    <row r="318" spans="6:14" x14ac:dyDescent="0.2">
      <c r="F318" s="13">
        <f t="shared" si="36"/>
        <v>478507111.10250485</v>
      </c>
      <c r="G318">
        <v>317</v>
      </c>
      <c r="H318" s="13">
        <f t="shared" si="37"/>
        <v>2366.3782044107388</v>
      </c>
      <c r="I318" s="13">
        <f t="shared" si="32"/>
        <v>478507118.5674203</v>
      </c>
      <c r="J318" s="13">
        <f t="shared" si="38"/>
        <v>478507304.51521641</v>
      </c>
      <c r="K318" s="13">
        <f t="shared" si="39"/>
        <v>478507111.08051777</v>
      </c>
      <c r="L318" s="13">
        <f t="shared" si="33"/>
        <v>1676.373244596032</v>
      </c>
      <c r="M318" s="13">
        <f t="shared" si="34"/>
        <v>478507116.36876142</v>
      </c>
      <c r="N318" s="13">
        <f t="shared" si="35"/>
        <v>478507304.51521641</v>
      </c>
    </row>
    <row r="319" spans="6:14" x14ac:dyDescent="0.2">
      <c r="F319" s="13">
        <f t="shared" si="36"/>
        <v>478507111.10250485</v>
      </c>
      <c r="G319">
        <v>318</v>
      </c>
      <c r="H319" s="13">
        <f t="shared" si="37"/>
        <v>2366.3782044107388</v>
      </c>
      <c r="I319" s="13">
        <f t="shared" si="32"/>
        <v>478507118.54394573</v>
      </c>
      <c r="J319" s="13">
        <f t="shared" si="38"/>
        <v>478507304.51521641</v>
      </c>
      <c r="K319" s="13">
        <f t="shared" si="39"/>
        <v>478507111.08051777</v>
      </c>
      <c r="L319" s="13">
        <f t="shared" si="33"/>
        <v>1676.373244596032</v>
      </c>
      <c r="M319" s="13">
        <f t="shared" si="34"/>
        <v>478507116.35213172</v>
      </c>
      <c r="N319" s="13">
        <f t="shared" si="35"/>
        <v>478507304.51521641</v>
      </c>
    </row>
    <row r="320" spans="6:14" x14ac:dyDescent="0.2">
      <c r="F320" s="13">
        <f t="shared" si="36"/>
        <v>478507111.10250485</v>
      </c>
      <c r="G320">
        <v>319</v>
      </c>
      <c r="H320" s="13">
        <f t="shared" si="37"/>
        <v>2366.3782044107388</v>
      </c>
      <c r="I320" s="13">
        <f t="shared" si="32"/>
        <v>478507118.52061832</v>
      </c>
      <c r="J320" s="13">
        <f t="shared" si="38"/>
        <v>478507304.51521641</v>
      </c>
      <c r="K320" s="13">
        <f t="shared" si="39"/>
        <v>478507111.08051777</v>
      </c>
      <c r="L320" s="13">
        <f t="shared" si="33"/>
        <v>1676.373244596032</v>
      </c>
      <c r="M320" s="13">
        <f t="shared" si="34"/>
        <v>478507116.33560634</v>
      </c>
      <c r="N320" s="13">
        <f t="shared" si="35"/>
        <v>478507304.51521641</v>
      </c>
    </row>
    <row r="321" spans="6:14" x14ac:dyDescent="0.2">
      <c r="F321" s="13">
        <f t="shared" si="36"/>
        <v>478507111.10250485</v>
      </c>
      <c r="G321">
        <v>320</v>
      </c>
      <c r="H321" s="13">
        <f t="shared" si="37"/>
        <v>2366.3782044107388</v>
      </c>
      <c r="I321" s="13">
        <f t="shared" si="32"/>
        <v>478507118.49743676</v>
      </c>
      <c r="J321" s="13">
        <f t="shared" si="38"/>
        <v>478507304.51521641</v>
      </c>
      <c r="K321" s="13">
        <f t="shared" si="39"/>
        <v>478507111.08051777</v>
      </c>
      <c r="L321" s="13">
        <f t="shared" si="33"/>
        <v>1676.373244596032</v>
      </c>
      <c r="M321" s="13">
        <f t="shared" si="34"/>
        <v>478507116.31918418</v>
      </c>
      <c r="N321" s="13">
        <f t="shared" si="35"/>
        <v>478507304.51521641</v>
      </c>
    </row>
    <row r="322" spans="6:14" x14ac:dyDescent="0.2">
      <c r="F322" s="13">
        <f t="shared" si="36"/>
        <v>478507111.10250485</v>
      </c>
      <c r="G322">
        <v>321</v>
      </c>
      <c r="H322" s="13">
        <f t="shared" si="37"/>
        <v>2366.3782044107388</v>
      </c>
      <c r="I322" s="13">
        <f t="shared" ref="I322:I381" si="40">H322/G322+F322</f>
        <v>478507118.47439957</v>
      </c>
      <c r="J322" s="13">
        <f t="shared" si="38"/>
        <v>478507304.51521641</v>
      </c>
      <c r="K322" s="13">
        <f t="shared" si="39"/>
        <v>478507111.08051777</v>
      </c>
      <c r="L322" s="13">
        <f t="shared" ref="L322:L381" si="41">$C$9+$C$10</f>
        <v>1676.373244596032</v>
      </c>
      <c r="M322" s="13">
        <f t="shared" ref="M322:M381" si="42">L322/G322+K322</f>
        <v>478507116.30286431</v>
      </c>
      <c r="N322" s="13">
        <f t="shared" ref="N322:N381" si="43">$C$16+$C$15+$C$12+$C$11</f>
        <v>478507304.51521641</v>
      </c>
    </row>
    <row r="323" spans="6:14" x14ac:dyDescent="0.2">
      <c r="F323" s="13">
        <f t="shared" ref="F323:F381" si="44">SUM($B$11:$B$15)</f>
        <v>478507111.10250485</v>
      </c>
      <c r="G323">
        <v>322</v>
      </c>
      <c r="H323" s="13">
        <f t="shared" ref="H323:H381" si="45">$B$9+$B$10</f>
        <v>2366.3782044107388</v>
      </c>
      <c r="I323" s="13">
        <f t="shared" si="40"/>
        <v>478507118.45150548</v>
      </c>
      <c r="J323" s="13">
        <f t="shared" ref="J323:J381" si="46">$B$16+$B$15+$B$12+$B$11</f>
        <v>478507304.51521641</v>
      </c>
      <c r="K323" s="13">
        <f t="shared" si="39"/>
        <v>478507111.08051777</v>
      </c>
      <c r="L323" s="13">
        <f t="shared" si="41"/>
        <v>1676.373244596032</v>
      </c>
      <c r="M323" s="13">
        <f t="shared" si="42"/>
        <v>478507116.28664583</v>
      </c>
      <c r="N323" s="13">
        <f t="shared" si="43"/>
        <v>478507304.51521641</v>
      </c>
    </row>
    <row r="324" spans="6:14" x14ac:dyDescent="0.2">
      <c r="F324" s="13">
        <f t="shared" si="44"/>
        <v>478507111.10250485</v>
      </c>
      <c r="G324">
        <v>323</v>
      </c>
      <c r="H324" s="13">
        <f t="shared" si="45"/>
        <v>2366.3782044107388</v>
      </c>
      <c r="I324" s="13">
        <f t="shared" si="40"/>
        <v>478507118.42875314</v>
      </c>
      <c r="J324" s="13">
        <f t="shared" si="46"/>
        <v>478507304.51521641</v>
      </c>
      <c r="K324" s="13">
        <f t="shared" ref="K324:K381" si="47">SUM($C$11:$C$12,$C$14:$C$15)</f>
        <v>478507111.08051777</v>
      </c>
      <c r="L324" s="13">
        <f t="shared" si="41"/>
        <v>1676.373244596032</v>
      </c>
      <c r="M324" s="13">
        <f t="shared" si="42"/>
        <v>478507116.27052784</v>
      </c>
      <c r="N324" s="13">
        <f t="shared" si="43"/>
        <v>478507304.51521641</v>
      </c>
    </row>
    <row r="325" spans="6:14" x14ac:dyDescent="0.2">
      <c r="F325" s="13">
        <f t="shared" si="44"/>
        <v>478507111.10250485</v>
      </c>
      <c r="G325">
        <v>324</v>
      </c>
      <c r="H325" s="13">
        <f t="shared" si="45"/>
        <v>2366.3782044107388</v>
      </c>
      <c r="I325" s="13">
        <f t="shared" si="40"/>
        <v>478507118.40614128</v>
      </c>
      <c r="J325" s="13">
        <f t="shared" si="46"/>
        <v>478507304.51521641</v>
      </c>
      <c r="K325" s="13">
        <f t="shared" si="47"/>
        <v>478507111.08051777</v>
      </c>
      <c r="L325" s="13">
        <f t="shared" si="41"/>
        <v>1676.373244596032</v>
      </c>
      <c r="M325" s="13">
        <f t="shared" si="42"/>
        <v>478507116.25450927</v>
      </c>
      <c r="N325" s="13">
        <f t="shared" si="43"/>
        <v>478507304.51521641</v>
      </c>
    </row>
    <row r="326" spans="6:14" x14ac:dyDescent="0.2">
      <c r="F326" s="13">
        <f t="shared" si="44"/>
        <v>478507111.10250485</v>
      </c>
      <c r="G326">
        <v>325</v>
      </c>
      <c r="H326" s="13">
        <f t="shared" si="45"/>
        <v>2366.3782044107388</v>
      </c>
      <c r="I326" s="13">
        <f t="shared" si="40"/>
        <v>478507118.38366854</v>
      </c>
      <c r="J326" s="13">
        <f t="shared" si="46"/>
        <v>478507304.51521641</v>
      </c>
      <c r="K326" s="13">
        <f t="shared" si="47"/>
        <v>478507111.08051777</v>
      </c>
      <c r="L326" s="13">
        <f t="shared" si="41"/>
        <v>1676.373244596032</v>
      </c>
      <c r="M326" s="13">
        <f t="shared" si="42"/>
        <v>478507116.23858929</v>
      </c>
      <c r="N326" s="13">
        <f t="shared" si="43"/>
        <v>478507304.51521641</v>
      </c>
    </row>
    <row r="327" spans="6:14" x14ac:dyDescent="0.2">
      <c r="F327" s="13">
        <f t="shared" si="44"/>
        <v>478507111.10250485</v>
      </c>
      <c r="G327">
        <v>326</v>
      </c>
      <c r="H327" s="13">
        <f t="shared" si="45"/>
        <v>2366.3782044107388</v>
      </c>
      <c r="I327" s="13">
        <f t="shared" si="40"/>
        <v>478507118.36133367</v>
      </c>
      <c r="J327" s="13">
        <f t="shared" si="46"/>
        <v>478507304.51521641</v>
      </c>
      <c r="K327" s="13">
        <f t="shared" si="47"/>
        <v>478507111.08051777</v>
      </c>
      <c r="L327" s="13">
        <f t="shared" si="41"/>
        <v>1676.373244596032</v>
      </c>
      <c r="M327" s="13">
        <f t="shared" si="42"/>
        <v>478507116.222767</v>
      </c>
      <c r="N327" s="13">
        <f t="shared" si="43"/>
        <v>478507304.51521641</v>
      </c>
    </row>
    <row r="328" spans="6:14" x14ac:dyDescent="0.2">
      <c r="F328" s="13">
        <f t="shared" si="44"/>
        <v>478507111.10250485</v>
      </c>
      <c r="G328">
        <v>327</v>
      </c>
      <c r="H328" s="13">
        <f t="shared" si="45"/>
        <v>2366.3782044107388</v>
      </c>
      <c r="I328" s="13">
        <f t="shared" si="40"/>
        <v>478507118.33913547</v>
      </c>
      <c r="J328" s="13">
        <f t="shared" si="46"/>
        <v>478507304.51521641</v>
      </c>
      <c r="K328" s="13">
        <f t="shared" si="47"/>
        <v>478507111.08051777</v>
      </c>
      <c r="L328" s="13">
        <f t="shared" si="41"/>
        <v>1676.373244596032</v>
      </c>
      <c r="M328" s="13">
        <f t="shared" si="42"/>
        <v>478507116.20704144</v>
      </c>
      <c r="N328" s="13">
        <f t="shared" si="43"/>
        <v>478507304.51521641</v>
      </c>
    </row>
    <row r="329" spans="6:14" x14ac:dyDescent="0.2">
      <c r="F329" s="13">
        <f t="shared" si="44"/>
        <v>478507111.10250485</v>
      </c>
      <c r="G329">
        <v>328</v>
      </c>
      <c r="H329" s="13">
        <f t="shared" si="45"/>
        <v>2366.3782044107388</v>
      </c>
      <c r="I329" s="13">
        <f t="shared" si="40"/>
        <v>478507118.31707257</v>
      </c>
      <c r="J329" s="13">
        <f t="shared" si="46"/>
        <v>478507304.51521641</v>
      </c>
      <c r="K329" s="13">
        <f t="shared" si="47"/>
        <v>478507111.08051777</v>
      </c>
      <c r="L329" s="13">
        <f t="shared" si="41"/>
        <v>1676.373244596032</v>
      </c>
      <c r="M329" s="13">
        <f t="shared" si="42"/>
        <v>478507116.19141179</v>
      </c>
      <c r="N329" s="13">
        <f t="shared" si="43"/>
        <v>478507304.51521641</v>
      </c>
    </row>
    <row r="330" spans="6:14" x14ac:dyDescent="0.2">
      <c r="F330" s="13">
        <f t="shared" si="44"/>
        <v>478507111.10250485</v>
      </c>
      <c r="G330">
        <v>329</v>
      </c>
      <c r="H330" s="13">
        <f t="shared" si="45"/>
        <v>2366.3782044107388</v>
      </c>
      <c r="I330" s="13">
        <f t="shared" si="40"/>
        <v>478507118.29514378</v>
      </c>
      <c r="J330" s="13">
        <f t="shared" si="46"/>
        <v>478507304.51521641</v>
      </c>
      <c r="K330" s="13">
        <f t="shared" si="47"/>
        <v>478507111.08051777</v>
      </c>
      <c r="L330" s="13">
        <f t="shared" si="41"/>
        <v>1676.373244596032</v>
      </c>
      <c r="M330" s="13">
        <f t="shared" si="42"/>
        <v>478507116.17587715</v>
      </c>
      <c r="N330" s="13">
        <f t="shared" si="43"/>
        <v>478507304.51521641</v>
      </c>
    </row>
    <row r="331" spans="6:14" x14ac:dyDescent="0.2">
      <c r="F331" s="13">
        <f t="shared" si="44"/>
        <v>478507111.10250485</v>
      </c>
      <c r="G331">
        <v>330</v>
      </c>
      <c r="H331" s="13">
        <f t="shared" si="45"/>
        <v>2366.3782044107388</v>
      </c>
      <c r="I331" s="13">
        <f t="shared" si="40"/>
        <v>478507118.27334791</v>
      </c>
      <c r="J331" s="13">
        <f t="shared" si="46"/>
        <v>478507304.51521641</v>
      </c>
      <c r="K331" s="13">
        <f t="shared" si="47"/>
        <v>478507111.08051777</v>
      </c>
      <c r="L331" s="13">
        <f t="shared" si="41"/>
        <v>1676.373244596032</v>
      </c>
      <c r="M331" s="13">
        <f t="shared" si="42"/>
        <v>478507116.16043669</v>
      </c>
      <c r="N331" s="13">
        <f t="shared" si="43"/>
        <v>478507304.51521641</v>
      </c>
    </row>
    <row r="332" spans="6:14" x14ac:dyDescent="0.2">
      <c r="F332" s="13">
        <f t="shared" si="44"/>
        <v>478507111.10250485</v>
      </c>
      <c r="G332">
        <v>331</v>
      </c>
      <c r="H332" s="13">
        <f t="shared" si="45"/>
        <v>2366.3782044107388</v>
      </c>
      <c r="I332" s="13">
        <f t="shared" si="40"/>
        <v>478507118.25168371</v>
      </c>
      <c r="J332" s="13">
        <f t="shared" si="46"/>
        <v>478507304.51521641</v>
      </c>
      <c r="K332" s="13">
        <f t="shared" si="47"/>
        <v>478507111.08051777</v>
      </c>
      <c r="L332" s="13">
        <f t="shared" si="41"/>
        <v>1676.373244596032</v>
      </c>
      <c r="M332" s="13">
        <f t="shared" si="42"/>
        <v>478507116.14508951</v>
      </c>
      <c r="N332" s="13">
        <f t="shared" si="43"/>
        <v>478507304.51521641</v>
      </c>
    </row>
    <row r="333" spans="6:14" x14ac:dyDescent="0.2">
      <c r="F333" s="13">
        <f t="shared" si="44"/>
        <v>478507111.10250485</v>
      </c>
      <c r="G333">
        <v>332</v>
      </c>
      <c r="H333" s="13">
        <f t="shared" si="45"/>
        <v>2366.3782044107388</v>
      </c>
      <c r="I333" s="13">
        <f t="shared" si="40"/>
        <v>478507118.23015004</v>
      </c>
      <c r="J333" s="13">
        <f t="shared" si="46"/>
        <v>478507304.51521641</v>
      </c>
      <c r="K333" s="13">
        <f t="shared" si="47"/>
        <v>478507111.08051777</v>
      </c>
      <c r="L333" s="13">
        <f t="shared" si="41"/>
        <v>1676.373244596032</v>
      </c>
      <c r="M333" s="13">
        <f t="shared" si="42"/>
        <v>478507116.12983477</v>
      </c>
      <c r="N333" s="13">
        <f t="shared" si="43"/>
        <v>478507304.51521641</v>
      </c>
    </row>
    <row r="334" spans="6:14" x14ac:dyDescent="0.2">
      <c r="F334" s="13">
        <f t="shared" si="44"/>
        <v>478507111.10250485</v>
      </c>
      <c r="G334">
        <v>333</v>
      </c>
      <c r="H334" s="13">
        <f t="shared" si="45"/>
        <v>2366.3782044107388</v>
      </c>
      <c r="I334" s="13">
        <f t="shared" si="40"/>
        <v>478507118.20874572</v>
      </c>
      <c r="J334" s="13">
        <f t="shared" si="46"/>
        <v>478507304.51521641</v>
      </c>
      <c r="K334" s="13">
        <f t="shared" si="47"/>
        <v>478507111.08051777</v>
      </c>
      <c r="L334" s="13">
        <f t="shared" si="41"/>
        <v>1676.373244596032</v>
      </c>
      <c r="M334" s="13">
        <f t="shared" si="42"/>
        <v>478507116.11467165</v>
      </c>
      <c r="N334" s="13">
        <f t="shared" si="43"/>
        <v>478507304.51521641</v>
      </c>
    </row>
    <row r="335" spans="6:14" x14ac:dyDescent="0.2">
      <c r="F335" s="13">
        <f t="shared" si="44"/>
        <v>478507111.10250485</v>
      </c>
      <c r="G335">
        <v>334</v>
      </c>
      <c r="H335" s="13">
        <f t="shared" si="45"/>
        <v>2366.3782044107388</v>
      </c>
      <c r="I335" s="13">
        <f t="shared" si="40"/>
        <v>478507118.18746954</v>
      </c>
      <c r="J335" s="13">
        <f t="shared" si="46"/>
        <v>478507304.51521641</v>
      </c>
      <c r="K335" s="13">
        <f t="shared" si="47"/>
        <v>478507111.08051777</v>
      </c>
      <c r="L335" s="13">
        <f t="shared" si="41"/>
        <v>1676.373244596032</v>
      </c>
      <c r="M335" s="13">
        <f t="shared" si="42"/>
        <v>478507116.09959936</v>
      </c>
      <c r="N335" s="13">
        <f t="shared" si="43"/>
        <v>478507304.51521641</v>
      </c>
    </row>
    <row r="336" spans="6:14" x14ac:dyDescent="0.2">
      <c r="F336" s="13">
        <f t="shared" si="44"/>
        <v>478507111.10250485</v>
      </c>
      <c r="G336">
        <v>335</v>
      </c>
      <c r="H336" s="13">
        <f t="shared" si="45"/>
        <v>2366.3782044107388</v>
      </c>
      <c r="I336" s="13">
        <f t="shared" si="40"/>
        <v>478507118.16632038</v>
      </c>
      <c r="J336" s="13">
        <f t="shared" si="46"/>
        <v>478507304.51521641</v>
      </c>
      <c r="K336" s="13">
        <f t="shared" si="47"/>
        <v>478507111.08051777</v>
      </c>
      <c r="L336" s="13">
        <f t="shared" si="41"/>
        <v>1676.373244596032</v>
      </c>
      <c r="M336" s="13">
        <f t="shared" si="42"/>
        <v>478507116.08461702</v>
      </c>
      <c r="N336" s="13">
        <f t="shared" si="43"/>
        <v>478507304.51521641</v>
      </c>
    </row>
    <row r="337" spans="6:14" x14ac:dyDescent="0.2">
      <c r="F337" s="13">
        <f t="shared" si="44"/>
        <v>478507111.10250485</v>
      </c>
      <c r="G337">
        <v>336</v>
      </c>
      <c r="H337" s="13">
        <f t="shared" si="45"/>
        <v>2366.3782044107388</v>
      </c>
      <c r="I337" s="13">
        <f t="shared" si="40"/>
        <v>478507118.14529711</v>
      </c>
      <c r="J337" s="13">
        <f t="shared" si="46"/>
        <v>478507304.51521641</v>
      </c>
      <c r="K337" s="13">
        <f t="shared" si="47"/>
        <v>478507111.08051777</v>
      </c>
      <c r="L337" s="13">
        <f t="shared" si="41"/>
        <v>1676.373244596032</v>
      </c>
      <c r="M337" s="13">
        <f t="shared" si="42"/>
        <v>478507116.06972384</v>
      </c>
      <c r="N337" s="13">
        <f t="shared" si="43"/>
        <v>478507304.51521641</v>
      </c>
    </row>
    <row r="338" spans="6:14" x14ac:dyDescent="0.2">
      <c r="F338" s="13">
        <f t="shared" si="44"/>
        <v>478507111.10250485</v>
      </c>
      <c r="G338">
        <v>337</v>
      </c>
      <c r="H338" s="13">
        <f t="shared" si="45"/>
        <v>2366.3782044107388</v>
      </c>
      <c r="I338" s="13">
        <f t="shared" si="40"/>
        <v>478507118.12439865</v>
      </c>
      <c r="J338" s="13">
        <f t="shared" si="46"/>
        <v>478507304.51521641</v>
      </c>
      <c r="K338" s="13">
        <f t="shared" si="47"/>
        <v>478507111.08051777</v>
      </c>
      <c r="L338" s="13">
        <f t="shared" si="41"/>
        <v>1676.373244596032</v>
      </c>
      <c r="M338" s="13">
        <f t="shared" si="42"/>
        <v>478507116.05491906</v>
      </c>
      <c r="N338" s="13">
        <f t="shared" si="43"/>
        <v>478507304.51521641</v>
      </c>
    </row>
    <row r="339" spans="6:14" x14ac:dyDescent="0.2">
      <c r="F339" s="13">
        <f t="shared" si="44"/>
        <v>478507111.10250485</v>
      </c>
      <c r="G339">
        <v>338</v>
      </c>
      <c r="H339" s="13">
        <f t="shared" si="45"/>
        <v>2366.3782044107388</v>
      </c>
      <c r="I339" s="13">
        <f t="shared" si="40"/>
        <v>478507118.10362381</v>
      </c>
      <c r="J339" s="13">
        <f t="shared" si="46"/>
        <v>478507304.51521641</v>
      </c>
      <c r="K339" s="13">
        <f t="shared" si="47"/>
        <v>478507111.08051777</v>
      </c>
      <c r="L339" s="13">
        <f t="shared" si="41"/>
        <v>1676.373244596032</v>
      </c>
      <c r="M339" s="13">
        <f t="shared" si="42"/>
        <v>478507116.0402019</v>
      </c>
      <c r="N339" s="13">
        <f t="shared" si="43"/>
        <v>478507304.51521641</v>
      </c>
    </row>
    <row r="340" spans="6:14" x14ac:dyDescent="0.2">
      <c r="F340" s="13">
        <f t="shared" si="44"/>
        <v>478507111.10250485</v>
      </c>
      <c r="G340">
        <v>339</v>
      </c>
      <c r="H340" s="13">
        <f t="shared" si="45"/>
        <v>2366.3782044107388</v>
      </c>
      <c r="I340" s="13">
        <f t="shared" si="40"/>
        <v>478507118.08297151</v>
      </c>
      <c r="J340" s="13">
        <f t="shared" si="46"/>
        <v>478507304.51521641</v>
      </c>
      <c r="K340" s="13">
        <f t="shared" si="47"/>
        <v>478507111.08051777</v>
      </c>
      <c r="L340" s="13">
        <f t="shared" si="41"/>
        <v>1676.373244596032</v>
      </c>
      <c r="M340" s="13">
        <f t="shared" si="42"/>
        <v>478507116.02557158</v>
      </c>
      <c r="N340" s="13">
        <f t="shared" si="43"/>
        <v>478507304.51521641</v>
      </c>
    </row>
    <row r="341" spans="6:14" x14ac:dyDescent="0.2">
      <c r="F341" s="13">
        <f t="shared" si="44"/>
        <v>478507111.10250485</v>
      </c>
      <c r="G341">
        <v>340</v>
      </c>
      <c r="H341" s="13">
        <f t="shared" si="45"/>
        <v>2366.3782044107388</v>
      </c>
      <c r="I341" s="13">
        <f t="shared" si="40"/>
        <v>478507118.06244075</v>
      </c>
      <c r="J341" s="13">
        <f t="shared" si="46"/>
        <v>478507304.51521641</v>
      </c>
      <c r="K341" s="13">
        <f t="shared" si="47"/>
        <v>478507111.08051777</v>
      </c>
      <c r="L341" s="13">
        <f t="shared" si="41"/>
        <v>1676.373244596032</v>
      </c>
      <c r="M341" s="13">
        <f t="shared" si="42"/>
        <v>478507116.01102734</v>
      </c>
      <c r="N341" s="13">
        <f t="shared" si="43"/>
        <v>478507304.51521641</v>
      </c>
    </row>
    <row r="342" spans="6:14" x14ac:dyDescent="0.2">
      <c r="F342" s="13">
        <f t="shared" si="44"/>
        <v>478507111.10250485</v>
      </c>
      <c r="G342">
        <v>341</v>
      </c>
      <c r="H342" s="13">
        <f t="shared" si="45"/>
        <v>2366.3782044107388</v>
      </c>
      <c r="I342" s="13">
        <f t="shared" si="40"/>
        <v>478507118.04203039</v>
      </c>
      <c r="J342" s="13">
        <f t="shared" si="46"/>
        <v>478507304.51521641</v>
      </c>
      <c r="K342" s="13">
        <f t="shared" si="47"/>
        <v>478507111.08051777</v>
      </c>
      <c r="L342" s="13">
        <f t="shared" si="41"/>
        <v>1676.373244596032</v>
      </c>
      <c r="M342" s="13">
        <f t="shared" si="42"/>
        <v>478507115.99656832</v>
      </c>
      <c r="N342" s="13">
        <f t="shared" si="43"/>
        <v>478507304.51521641</v>
      </c>
    </row>
    <row r="343" spans="6:14" x14ac:dyDescent="0.2">
      <c r="F343" s="13">
        <f t="shared" si="44"/>
        <v>478507111.10250485</v>
      </c>
      <c r="G343">
        <v>342</v>
      </c>
      <c r="H343" s="13">
        <f t="shared" si="45"/>
        <v>2366.3782044107388</v>
      </c>
      <c r="I343" s="13">
        <f t="shared" si="40"/>
        <v>478507118.02173936</v>
      </c>
      <c r="J343" s="13">
        <f t="shared" si="46"/>
        <v>478507304.51521641</v>
      </c>
      <c r="K343" s="13">
        <f t="shared" si="47"/>
        <v>478507111.08051777</v>
      </c>
      <c r="L343" s="13">
        <f t="shared" si="41"/>
        <v>1676.373244596032</v>
      </c>
      <c r="M343" s="13">
        <f t="shared" si="42"/>
        <v>478507115.98219395</v>
      </c>
      <c r="N343" s="13">
        <f t="shared" si="43"/>
        <v>478507304.51521641</v>
      </c>
    </row>
    <row r="344" spans="6:14" x14ac:dyDescent="0.2">
      <c r="F344" s="13">
        <f t="shared" si="44"/>
        <v>478507111.10250485</v>
      </c>
      <c r="G344">
        <v>343</v>
      </c>
      <c r="H344" s="13">
        <f t="shared" si="45"/>
        <v>2366.3782044107388</v>
      </c>
      <c r="I344" s="13">
        <f t="shared" si="40"/>
        <v>478507118.00156665</v>
      </c>
      <c r="J344" s="13">
        <f t="shared" si="46"/>
        <v>478507304.51521641</v>
      </c>
      <c r="K344" s="13">
        <f t="shared" si="47"/>
        <v>478507111.08051777</v>
      </c>
      <c r="L344" s="13">
        <f t="shared" si="41"/>
        <v>1676.373244596032</v>
      </c>
      <c r="M344" s="13">
        <f t="shared" si="42"/>
        <v>478507115.96790332</v>
      </c>
      <c r="N344" s="13">
        <f t="shared" si="43"/>
        <v>478507304.51521641</v>
      </c>
    </row>
    <row r="345" spans="6:14" x14ac:dyDescent="0.2">
      <c r="F345" s="13">
        <f t="shared" si="44"/>
        <v>478507111.10250485</v>
      </c>
      <c r="G345">
        <v>344</v>
      </c>
      <c r="H345" s="13">
        <f t="shared" si="45"/>
        <v>2366.3782044107388</v>
      </c>
      <c r="I345" s="13">
        <f t="shared" si="40"/>
        <v>478507117.98151124</v>
      </c>
      <c r="J345" s="13">
        <f t="shared" si="46"/>
        <v>478507304.51521641</v>
      </c>
      <c r="K345" s="13">
        <f t="shared" si="47"/>
        <v>478507111.08051777</v>
      </c>
      <c r="L345" s="13">
        <f t="shared" si="41"/>
        <v>1676.373244596032</v>
      </c>
      <c r="M345" s="13">
        <f t="shared" si="42"/>
        <v>478507115.95369583</v>
      </c>
      <c r="N345" s="13">
        <f t="shared" si="43"/>
        <v>478507304.51521641</v>
      </c>
    </row>
    <row r="346" spans="6:14" x14ac:dyDescent="0.2">
      <c r="F346" s="13">
        <f t="shared" si="44"/>
        <v>478507111.10250485</v>
      </c>
      <c r="G346">
        <v>345</v>
      </c>
      <c r="H346" s="13">
        <f t="shared" si="45"/>
        <v>2366.3782044107388</v>
      </c>
      <c r="I346" s="13">
        <f t="shared" si="40"/>
        <v>478507117.96157211</v>
      </c>
      <c r="J346" s="13">
        <f t="shared" si="46"/>
        <v>478507304.51521641</v>
      </c>
      <c r="K346" s="13">
        <f t="shared" si="47"/>
        <v>478507111.08051777</v>
      </c>
      <c r="L346" s="13">
        <f t="shared" si="41"/>
        <v>1676.373244596032</v>
      </c>
      <c r="M346" s="13">
        <f t="shared" si="42"/>
        <v>478507115.93957067</v>
      </c>
      <c r="N346" s="13">
        <f t="shared" si="43"/>
        <v>478507304.51521641</v>
      </c>
    </row>
    <row r="347" spans="6:14" x14ac:dyDescent="0.2">
      <c r="F347" s="13">
        <f t="shared" si="44"/>
        <v>478507111.10250485</v>
      </c>
      <c r="G347">
        <v>346</v>
      </c>
      <c r="H347" s="13">
        <f t="shared" si="45"/>
        <v>2366.3782044107388</v>
      </c>
      <c r="I347" s="13">
        <f t="shared" si="40"/>
        <v>478507117.9417482</v>
      </c>
      <c r="J347" s="13">
        <f t="shared" si="46"/>
        <v>478507304.51521641</v>
      </c>
      <c r="K347" s="13">
        <f t="shared" si="47"/>
        <v>478507111.08051777</v>
      </c>
      <c r="L347" s="13">
        <f t="shared" si="41"/>
        <v>1676.373244596032</v>
      </c>
      <c r="M347" s="13">
        <f t="shared" si="42"/>
        <v>478507115.92552716</v>
      </c>
      <c r="N347" s="13">
        <f t="shared" si="43"/>
        <v>478507304.51521641</v>
      </c>
    </row>
    <row r="348" spans="6:14" x14ac:dyDescent="0.2">
      <c r="F348" s="13">
        <f t="shared" si="44"/>
        <v>478507111.10250485</v>
      </c>
      <c r="G348">
        <v>347</v>
      </c>
      <c r="H348" s="13">
        <f t="shared" si="45"/>
        <v>2366.3782044107388</v>
      </c>
      <c r="I348" s="13">
        <f t="shared" si="40"/>
        <v>478507117.92203856</v>
      </c>
      <c r="J348" s="13">
        <f t="shared" si="46"/>
        <v>478507304.51521641</v>
      </c>
      <c r="K348" s="13">
        <f t="shared" si="47"/>
        <v>478507111.08051777</v>
      </c>
      <c r="L348" s="13">
        <f t="shared" si="41"/>
        <v>1676.373244596032</v>
      </c>
      <c r="M348" s="13">
        <f t="shared" si="42"/>
        <v>478507115.91156459</v>
      </c>
      <c r="N348" s="13">
        <f t="shared" si="43"/>
        <v>478507304.51521641</v>
      </c>
    </row>
    <row r="349" spans="6:14" x14ac:dyDescent="0.2">
      <c r="F349" s="13">
        <f t="shared" si="44"/>
        <v>478507111.10250485</v>
      </c>
      <c r="G349">
        <v>348</v>
      </c>
      <c r="H349" s="13">
        <f t="shared" si="45"/>
        <v>2366.3782044107388</v>
      </c>
      <c r="I349" s="13">
        <f t="shared" si="40"/>
        <v>478507117.90244222</v>
      </c>
      <c r="J349" s="13">
        <f t="shared" si="46"/>
        <v>478507304.51521641</v>
      </c>
      <c r="K349" s="13">
        <f t="shared" si="47"/>
        <v>478507111.08051777</v>
      </c>
      <c r="L349" s="13">
        <f t="shared" si="41"/>
        <v>1676.373244596032</v>
      </c>
      <c r="M349" s="13">
        <f t="shared" si="42"/>
        <v>478507115.89768225</v>
      </c>
      <c r="N349" s="13">
        <f t="shared" si="43"/>
        <v>478507304.51521641</v>
      </c>
    </row>
    <row r="350" spans="6:14" x14ac:dyDescent="0.2">
      <c r="F350" s="13">
        <f t="shared" si="44"/>
        <v>478507111.10250485</v>
      </c>
      <c r="G350">
        <v>349</v>
      </c>
      <c r="H350" s="13">
        <f t="shared" si="45"/>
        <v>2366.3782044107388</v>
      </c>
      <c r="I350" s="13">
        <f t="shared" si="40"/>
        <v>478507117.88295817</v>
      </c>
      <c r="J350" s="13">
        <f t="shared" si="46"/>
        <v>478507304.51521641</v>
      </c>
      <c r="K350" s="13">
        <f t="shared" si="47"/>
        <v>478507111.08051777</v>
      </c>
      <c r="L350" s="13">
        <f t="shared" si="41"/>
        <v>1676.373244596032</v>
      </c>
      <c r="M350" s="13">
        <f t="shared" si="42"/>
        <v>478507115.88387948</v>
      </c>
      <c r="N350" s="13">
        <f t="shared" si="43"/>
        <v>478507304.51521641</v>
      </c>
    </row>
    <row r="351" spans="6:14" x14ac:dyDescent="0.2">
      <c r="F351" s="13">
        <f t="shared" si="44"/>
        <v>478507111.10250485</v>
      </c>
      <c r="G351">
        <v>350</v>
      </c>
      <c r="H351" s="13">
        <f t="shared" si="45"/>
        <v>2366.3782044107388</v>
      </c>
      <c r="I351" s="13">
        <f t="shared" si="40"/>
        <v>478507117.86358541</v>
      </c>
      <c r="J351" s="13">
        <f t="shared" si="46"/>
        <v>478507304.51521641</v>
      </c>
      <c r="K351" s="13">
        <f t="shared" si="47"/>
        <v>478507111.08051777</v>
      </c>
      <c r="L351" s="13">
        <f t="shared" si="41"/>
        <v>1676.373244596032</v>
      </c>
      <c r="M351" s="13">
        <f t="shared" si="42"/>
        <v>478507115.87015563</v>
      </c>
      <c r="N351" s="13">
        <f t="shared" si="43"/>
        <v>478507304.51521641</v>
      </c>
    </row>
    <row r="352" spans="6:14" x14ac:dyDescent="0.2">
      <c r="F352" s="13">
        <f t="shared" si="44"/>
        <v>478507111.10250485</v>
      </c>
      <c r="G352">
        <v>351</v>
      </c>
      <c r="H352" s="13">
        <f t="shared" si="45"/>
        <v>2366.3782044107388</v>
      </c>
      <c r="I352" s="13">
        <f t="shared" si="40"/>
        <v>478507117.8443231</v>
      </c>
      <c r="J352" s="13">
        <f t="shared" si="46"/>
        <v>478507304.51521641</v>
      </c>
      <c r="K352" s="13">
        <f t="shared" si="47"/>
        <v>478507111.08051777</v>
      </c>
      <c r="L352" s="13">
        <f t="shared" si="41"/>
        <v>1676.373244596032</v>
      </c>
      <c r="M352" s="13">
        <f t="shared" si="42"/>
        <v>478507115.85650992</v>
      </c>
      <c r="N352" s="13">
        <f t="shared" si="43"/>
        <v>478507304.51521641</v>
      </c>
    </row>
    <row r="353" spans="6:14" x14ac:dyDescent="0.2">
      <c r="F353" s="13">
        <f t="shared" si="44"/>
        <v>478507111.10250485</v>
      </c>
      <c r="G353">
        <v>352</v>
      </c>
      <c r="H353" s="13">
        <f t="shared" si="45"/>
        <v>2366.3782044107388</v>
      </c>
      <c r="I353" s="13">
        <f t="shared" si="40"/>
        <v>478507117.82517022</v>
      </c>
      <c r="J353" s="13">
        <f t="shared" si="46"/>
        <v>478507304.51521641</v>
      </c>
      <c r="K353" s="13">
        <f t="shared" si="47"/>
        <v>478507111.08051777</v>
      </c>
      <c r="L353" s="13">
        <f t="shared" si="41"/>
        <v>1676.373244596032</v>
      </c>
      <c r="M353" s="13">
        <f t="shared" si="42"/>
        <v>478507115.84294176</v>
      </c>
      <c r="N353" s="13">
        <f t="shared" si="43"/>
        <v>478507304.51521641</v>
      </c>
    </row>
    <row r="354" spans="6:14" x14ac:dyDescent="0.2">
      <c r="F354" s="13">
        <f t="shared" si="44"/>
        <v>478507111.10250485</v>
      </c>
      <c r="G354">
        <v>353</v>
      </c>
      <c r="H354" s="13">
        <f t="shared" si="45"/>
        <v>2366.3782044107388</v>
      </c>
      <c r="I354" s="13">
        <f t="shared" si="40"/>
        <v>478507117.80612582</v>
      </c>
      <c r="J354" s="13">
        <f t="shared" si="46"/>
        <v>478507304.51521641</v>
      </c>
      <c r="K354" s="13">
        <f t="shared" si="47"/>
        <v>478507111.08051777</v>
      </c>
      <c r="L354" s="13">
        <f t="shared" si="41"/>
        <v>1676.373244596032</v>
      </c>
      <c r="M354" s="13">
        <f t="shared" si="42"/>
        <v>478507115.82945049</v>
      </c>
      <c r="N354" s="13">
        <f t="shared" si="43"/>
        <v>478507304.51521641</v>
      </c>
    </row>
    <row r="355" spans="6:14" x14ac:dyDescent="0.2">
      <c r="F355" s="13">
        <f t="shared" si="44"/>
        <v>478507111.10250485</v>
      </c>
      <c r="G355">
        <v>354</v>
      </c>
      <c r="H355" s="13">
        <f t="shared" si="45"/>
        <v>2366.3782044107388</v>
      </c>
      <c r="I355" s="13">
        <f t="shared" si="40"/>
        <v>478507117.78718907</v>
      </c>
      <c r="J355" s="13">
        <f t="shared" si="46"/>
        <v>478507304.51521641</v>
      </c>
      <c r="K355" s="13">
        <f t="shared" si="47"/>
        <v>478507111.08051777</v>
      </c>
      <c r="L355" s="13">
        <f t="shared" si="41"/>
        <v>1676.373244596032</v>
      </c>
      <c r="M355" s="13">
        <f t="shared" si="42"/>
        <v>478507115.81603539</v>
      </c>
      <c r="N355" s="13">
        <f t="shared" si="43"/>
        <v>478507304.51521641</v>
      </c>
    </row>
    <row r="356" spans="6:14" x14ac:dyDescent="0.2">
      <c r="F356" s="13">
        <f t="shared" si="44"/>
        <v>478507111.10250485</v>
      </c>
      <c r="G356">
        <v>355</v>
      </c>
      <c r="H356" s="13">
        <f t="shared" si="45"/>
        <v>2366.3782044107388</v>
      </c>
      <c r="I356" s="13">
        <f t="shared" si="40"/>
        <v>478507117.76835895</v>
      </c>
      <c r="J356" s="13">
        <f t="shared" si="46"/>
        <v>478507304.51521641</v>
      </c>
      <c r="K356" s="13">
        <f t="shared" si="47"/>
        <v>478507111.08051777</v>
      </c>
      <c r="L356" s="13">
        <f t="shared" si="41"/>
        <v>1676.373244596032</v>
      </c>
      <c r="M356" s="13">
        <f t="shared" si="42"/>
        <v>478507115.80269593</v>
      </c>
      <c r="N356" s="13">
        <f t="shared" si="43"/>
        <v>478507304.51521641</v>
      </c>
    </row>
    <row r="357" spans="6:14" x14ac:dyDescent="0.2">
      <c r="F357" s="13">
        <f t="shared" si="44"/>
        <v>478507111.10250485</v>
      </c>
      <c r="G357">
        <v>356</v>
      </c>
      <c r="H357" s="13">
        <f t="shared" si="45"/>
        <v>2366.3782044107388</v>
      </c>
      <c r="I357" s="13">
        <f t="shared" si="40"/>
        <v>478507117.74963462</v>
      </c>
      <c r="J357" s="13">
        <f t="shared" si="46"/>
        <v>478507304.51521641</v>
      </c>
      <c r="K357" s="13">
        <f t="shared" si="47"/>
        <v>478507111.08051777</v>
      </c>
      <c r="L357" s="13">
        <f t="shared" si="41"/>
        <v>1676.373244596032</v>
      </c>
      <c r="M357" s="13">
        <f t="shared" si="42"/>
        <v>478507115.78943139</v>
      </c>
      <c r="N357" s="13">
        <f t="shared" si="43"/>
        <v>478507304.51521641</v>
      </c>
    </row>
    <row r="358" spans="6:14" x14ac:dyDescent="0.2">
      <c r="F358" s="13">
        <f t="shared" si="44"/>
        <v>478507111.10250485</v>
      </c>
      <c r="G358">
        <v>357</v>
      </c>
      <c r="H358" s="13">
        <f t="shared" si="45"/>
        <v>2366.3782044107388</v>
      </c>
      <c r="I358" s="13">
        <f t="shared" si="40"/>
        <v>478507117.73101521</v>
      </c>
      <c r="J358" s="13">
        <f t="shared" si="46"/>
        <v>478507304.51521641</v>
      </c>
      <c r="K358" s="13">
        <f t="shared" si="47"/>
        <v>478507111.08051777</v>
      </c>
      <c r="L358" s="13">
        <f t="shared" si="41"/>
        <v>1676.373244596032</v>
      </c>
      <c r="M358" s="13">
        <f t="shared" si="42"/>
        <v>478507115.77624112</v>
      </c>
      <c r="N358" s="13">
        <f t="shared" si="43"/>
        <v>478507304.51521641</v>
      </c>
    </row>
    <row r="359" spans="6:14" x14ac:dyDescent="0.2">
      <c r="F359" s="13">
        <f t="shared" si="44"/>
        <v>478507111.10250485</v>
      </c>
      <c r="G359">
        <v>358</v>
      </c>
      <c r="H359" s="13">
        <f t="shared" si="45"/>
        <v>2366.3782044107388</v>
      </c>
      <c r="I359" s="13">
        <f t="shared" si="40"/>
        <v>478507117.71249986</v>
      </c>
      <c r="J359" s="13">
        <f t="shared" si="46"/>
        <v>478507304.51521641</v>
      </c>
      <c r="K359" s="13">
        <f t="shared" si="47"/>
        <v>478507111.08051777</v>
      </c>
      <c r="L359" s="13">
        <f t="shared" si="41"/>
        <v>1676.373244596032</v>
      </c>
      <c r="M359" s="13">
        <f t="shared" si="42"/>
        <v>478507115.76312459</v>
      </c>
      <c r="N359" s="13">
        <f t="shared" si="43"/>
        <v>478507304.51521641</v>
      </c>
    </row>
    <row r="360" spans="6:14" x14ac:dyDescent="0.2">
      <c r="F360" s="13">
        <f t="shared" si="44"/>
        <v>478507111.10250485</v>
      </c>
      <c r="G360">
        <v>359</v>
      </c>
      <c r="H360" s="13">
        <f t="shared" si="45"/>
        <v>2366.3782044107388</v>
      </c>
      <c r="I360" s="13">
        <f t="shared" si="40"/>
        <v>478507117.69408756</v>
      </c>
      <c r="J360" s="13">
        <f t="shared" si="46"/>
        <v>478507304.51521641</v>
      </c>
      <c r="K360" s="13">
        <f t="shared" si="47"/>
        <v>478507111.08051777</v>
      </c>
      <c r="L360" s="13">
        <f t="shared" si="41"/>
        <v>1676.373244596032</v>
      </c>
      <c r="M360" s="13">
        <f t="shared" si="42"/>
        <v>478507115.75008112</v>
      </c>
      <c r="N360" s="13">
        <f t="shared" si="43"/>
        <v>478507304.51521641</v>
      </c>
    </row>
    <row r="361" spans="6:14" x14ac:dyDescent="0.2">
      <c r="F361" s="13">
        <f t="shared" si="44"/>
        <v>478507111.10250485</v>
      </c>
      <c r="G361">
        <v>360</v>
      </c>
      <c r="H361" s="13">
        <f t="shared" si="45"/>
        <v>2366.3782044107388</v>
      </c>
      <c r="I361" s="13">
        <f t="shared" si="40"/>
        <v>478507117.67577761</v>
      </c>
      <c r="J361" s="13">
        <f t="shared" si="46"/>
        <v>478507304.51521641</v>
      </c>
      <c r="K361" s="13">
        <f t="shared" si="47"/>
        <v>478507111.08051777</v>
      </c>
      <c r="L361" s="13">
        <f t="shared" si="41"/>
        <v>1676.373244596032</v>
      </c>
      <c r="M361" s="13">
        <f t="shared" si="42"/>
        <v>478507115.73711014</v>
      </c>
      <c r="N361" s="13">
        <f t="shared" si="43"/>
        <v>478507304.51521641</v>
      </c>
    </row>
    <row r="362" spans="6:14" x14ac:dyDescent="0.2">
      <c r="F362" s="13">
        <f t="shared" si="44"/>
        <v>478507111.10250485</v>
      </c>
      <c r="G362">
        <v>361</v>
      </c>
      <c r="H362" s="13">
        <f t="shared" si="45"/>
        <v>2366.3782044107388</v>
      </c>
      <c r="I362" s="13">
        <f t="shared" si="40"/>
        <v>478507117.65756911</v>
      </c>
      <c r="J362" s="13">
        <f t="shared" si="46"/>
        <v>478507304.51521641</v>
      </c>
      <c r="K362" s="13">
        <f t="shared" si="47"/>
        <v>478507111.08051777</v>
      </c>
      <c r="L362" s="13">
        <f t="shared" si="41"/>
        <v>1676.373244596032</v>
      </c>
      <c r="M362" s="13">
        <f t="shared" si="42"/>
        <v>478507115.72421098</v>
      </c>
      <c r="N362" s="13">
        <f t="shared" si="43"/>
        <v>478507304.51521641</v>
      </c>
    </row>
    <row r="363" spans="6:14" x14ac:dyDescent="0.2">
      <c r="F363" s="13">
        <f t="shared" si="44"/>
        <v>478507111.10250485</v>
      </c>
      <c r="G363">
        <v>362</v>
      </c>
      <c r="H363" s="13">
        <f t="shared" si="45"/>
        <v>2366.3782044107388</v>
      </c>
      <c r="I363" s="13">
        <f t="shared" si="40"/>
        <v>478507117.63946122</v>
      </c>
      <c r="J363" s="13">
        <f t="shared" si="46"/>
        <v>478507304.51521641</v>
      </c>
      <c r="K363" s="13">
        <f t="shared" si="47"/>
        <v>478507111.08051777</v>
      </c>
      <c r="L363" s="13">
        <f t="shared" si="41"/>
        <v>1676.373244596032</v>
      </c>
      <c r="M363" s="13">
        <f t="shared" si="42"/>
        <v>478507115.7113831</v>
      </c>
      <c r="N363" s="13">
        <f t="shared" si="43"/>
        <v>478507304.51521641</v>
      </c>
    </row>
    <row r="364" spans="6:14" x14ac:dyDescent="0.2">
      <c r="F364" s="13">
        <f t="shared" si="44"/>
        <v>478507111.10250485</v>
      </c>
      <c r="G364">
        <v>363</v>
      </c>
      <c r="H364" s="13">
        <f t="shared" si="45"/>
        <v>2366.3782044107388</v>
      </c>
      <c r="I364" s="13">
        <f t="shared" si="40"/>
        <v>478507117.62145305</v>
      </c>
      <c r="J364" s="13">
        <f t="shared" si="46"/>
        <v>478507304.51521641</v>
      </c>
      <c r="K364" s="13">
        <f t="shared" si="47"/>
        <v>478507111.08051777</v>
      </c>
      <c r="L364" s="13">
        <f t="shared" si="41"/>
        <v>1676.373244596032</v>
      </c>
      <c r="M364" s="13">
        <f t="shared" si="42"/>
        <v>478507115.69862586</v>
      </c>
      <c r="N364" s="13">
        <f t="shared" si="43"/>
        <v>478507304.51521641</v>
      </c>
    </row>
    <row r="365" spans="6:14" x14ac:dyDescent="0.2">
      <c r="F365" s="13">
        <f t="shared" si="44"/>
        <v>478507111.10250485</v>
      </c>
      <c r="G365">
        <v>364</v>
      </c>
      <c r="H365" s="13">
        <f t="shared" si="45"/>
        <v>2366.3782044107388</v>
      </c>
      <c r="I365" s="13">
        <f t="shared" si="40"/>
        <v>478507117.60354388</v>
      </c>
      <c r="J365" s="13">
        <f t="shared" si="46"/>
        <v>478507304.51521641</v>
      </c>
      <c r="K365" s="13">
        <f t="shared" si="47"/>
        <v>478507111.08051777</v>
      </c>
      <c r="L365" s="13">
        <f t="shared" si="41"/>
        <v>1676.373244596032</v>
      </c>
      <c r="M365" s="13">
        <f t="shared" si="42"/>
        <v>478507115.68593878</v>
      </c>
      <c r="N365" s="13">
        <f t="shared" si="43"/>
        <v>478507304.51521641</v>
      </c>
    </row>
    <row r="366" spans="6:14" x14ac:dyDescent="0.2">
      <c r="F366" s="13">
        <f t="shared" si="44"/>
        <v>478507111.10250485</v>
      </c>
      <c r="G366">
        <v>365</v>
      </c>
      <c r="H366" s="13">
        <f t="shared" si="45"/>
        <v>2366.3782044107388</v>
      </c>
      <c r="I366" s="13">
        <f t="shared" si="40"/>
        <v>478507117.58573282</v>
      </c>
      <c r="J366" s="13">
        <f t="shared" si="46"/>
        <v>478507304.51521641</v>
      </c>
      <c r="K366" s="13">
        <f t="shared" si="47"/>
        <v>478507111.08051777</v>
      </c>
      <c r="L366" s="13">
        <f t="shared" si="41"/>
        <v>1676.373244596032</v>
      </c>
      <c r="M366" s="13">
        <f t="shared" si="42"/>
        <v>478507115.67332119</v>
      </c>
      <c r="N366" s="13">
        <f t="shared" si="43"/>
        <v>478507304.51521641</v>
      </c>
    </row>
    <row r="367" spans="6:14" x14ac:dyDescent="0.2">
      <c r="F367" s="13">
        <f t="shared" si="44"/>
        <v>478507111.10250485</v>
      </c>
      <c r="G367">
        <v>366</v>
      </c>
      <c r="H367" s="13">
        <f t="shared" si="45"/>
        <v>2366.3782044107388</v>
      </c>
      <c r="I367" s="13">
        <f t="shared" si="40"/>
        <v>478507117.56801909</v>
      </c>
      <c r="J367" s="13">
        <f t="shared" si="46"/>
        <v>478507304.51521641</v>
      </c>
      <c r="K367" s="13">
        <f t="shared" si="47"/>
        <v>478507111.08051777</v>
      </c>
      <c r="L367" s="13">
        <f t="shared" si="41"/>
        <v>1676.373244596032</v>
      </c>
      <c r="M367" s="13">
        <f t="shared" si="42"/>
        <v>478507115.66077256</v>
      </c>
      <c r="N367" s="13">
        <f t="shared" si="43"/>
        <v>478507304.51521641</v>
      </c>
    </row>
    <row r="368" spans="6:14" x14ac:dyDescent="0.2">
      <c r="F368" s="13">
        <f t="shared" si="44"/>
        <v>478507111.10250485</v>
      </c>
      <c r="G368">
        <v>367</v>
      </c>
      <c r="H368" s="13">
        <f t="shared" si="45"/>
        <v>2366.3782044107388</v>
      </c>
      <c r="I368" s="13">
        <f t="shared" si="40"/>
        <v>478507117.55040187</v>
      </c>
      <c r="J368" s="13">
        <f t="shared" si="46"/>
        <v>478507304.51521641</v>
      </c>
      <c r="K368" s="13">
        <f t="shared" si="47"/>
        <v>478507111.08051777</v>
      </c>
      <c r="L368" s="13">
        <f t="shared" si="41"/>
        <v>1676.373244596032</v>
      </c>
      <c r="M368" s="13">
        <f t="shared" si="42"/>
        <v>478507115.6482923</v>
      </c>
      <c r="N368" s="13">
        <f t="shared" si="43"/>
        <v>478507304.51521641</v>
      </c>
    </row>
    <row r="369" spans="6:14" x14ac:dyDescent="0.2">
      <c r="F369" s="13">
        <f t="shared" si="44"/>
        <v>478507111.10250485</v>
      </c>
      <c r="G369">
        <v>368</v>
      </c>
      <c r="H369" s="13">
        <f t="shared" si="45"/>
        <v>2366.3782044107388</v>
      </c>
      <c r="I369" s="13">
        <f t="shared" si="40"/>
        <v>478507117.53288043</v>
      </c>
      <c r="J369" s="13">
        <f t="shared" si="46"/>
        <v>478507304.51521641</v>
      </c>
      <c r="K369" s="13">
        <f t="shared" si="47"/>
        <v>478507111.08051777</v>
      </c>
      <c r="L369" s="13">
        <f t="shared" si="41"/>
        <v>1676.373244596032</v>
      </c>
      <c r="M369" s="13">
        <f t="shared" si="42"/>
        <v>478507115.63587987</v>
      </c>
      <c r="N369" s="13">
        <f t="shared" si="43"/>
        <v>478507304.51521641</v>
      </c>
    </row>
    <row r="370" spans="6:14" x14ac:dyDescent="0.2">
      <c r="F370" s="13">
        <f t="shared" si="44"/>
        <v>478507111.10250485</v>
      </c>
      <c r="G370">
        <v>369</v>
      </c>
      <c r="H370" s="13">
        <f t="shared" si="45"/>
        <v>2366.3782044107388</v>
      </c>
      <c r="I370" s="13">
        <f t="shared" si="40"/>
        <v>478507117.51545393</v>
      </c>
      <c r="J370" s="13">
        <f t="shared" si="46"/>
        <v>478507304.51521641</v>
      </c>
      <c r="K370" s="13">
        <f t="shared" si="47"/>
        <v>478507111.08051777</v>
      </c>
      <c r="L370" s="13">
        <f t="shared" si="41"/>
        <v>1676.373244596032</v>
      </c>
      <c r="M370" s="13">
        <f t="shared" si="42"/>
        <v>478507115.62353468</v>
      </c>
      <c r="N370" s="13">
        <f t="shared" si="43"/>
        <v>478507304.51521641</v>
      </c>
    </row>
    <row r="371" spans="6:14" x14ac:dyDescent="0.2">
      <c r="F371" s="13">
        <f t="shared" si="44"/>
        <v>478507111.10250485</v>
      </c>
      <c r="G371">
        <v>370</v>
      </c>
      <c r="H371" s="13">
        <f t="shared" si="45"/>
        <v>2366.3782044107388</v>
      </c>
      <c r="I371" s="13">
        <f t="shared" si="40"/>
        <v>478507117.49812162</v>
      </c>
      <c r="J371" s="13">
        <f t="shared" si="46"/>
        <v>478507304.51521641</v>
      </c>
      <c r="K371" s="13">
        <f t="shared" si="47"/>
        <v>478507111.08051777</v>
      </c>
      <c r="L371" s="13">
        <f t="shared" si="41"/>
        <v>1676.373244596032</v>
      </c>
      <c r="M371" s="13">
        <f t="shared" si="42"/>
        <v>478507115.61125624</v>
      </c>
      <c r="N371" s="13">
        <f t="shared" si="43"/>
        <v>478507304.51521641</v>
      </c>
    </row>
    <row r="372" spans="6:14" x14ac:dyDescent="0.2">
      <c r="F372" s="13">
        <f t="shared" si="44"/>
        <v>478507111.10250485</v>
      </c>
      <c r="G372">
        <v>371</v>
      </c>
      <c r="H372" s="13">
        <f t="shared" si="45"/>
        <v>2366.3782044107388</v>
      </c>
      <c r="I372" s="13">
        <f t="shared" si="40"/>
        <v>478507117.48088276</v>
      </c>
      <c r="J372" s="13">
        <f t="shared" si="46"/>
        <v>478507304.51521641</v>
      </c>
      <c r="K372" s="13">
        <f t="shared" si="47"/>
        <v>478507111.08051777</v>
      </c>
      <c r="L372" s="13">
        <f t="shared" si="41"/>
        <v>1676.373244596032</v>
      </c>
      <c r="M372" s="13">
        <f t="shared" si="42"/>
        <v>478507115.59904402</v>
      </c>
      <c r="N372" s="13">
        <f t="shared" si="43"/>
        <v>478507304.51521641</v>
      </c>
    </row>
    <row r="373" spans="6:14" x14ac:dyDescent="0.2">
      <c r="F373" s="13">
        <f t="shared" si="44"/>
        <v>478507111.10250485</v>
      </c>
      <c r="G373">
        <v>372</v>
      </c>
      <c r="H373" s="13">
        <f t="shared" si="45"/>
        <v>2366.3782044107388</v>
      </c>
      <c r="I373" s="13">
        <f t="shared" si="40"/>
        <v>478507117.46373659</v>
      </c>
      <c r="J373" s="13">
        <f t="shared" si="46"/>
        <v>478507304.51521641</v>
      </c>
      <c r="K373" s="13">
        <f t="shared" si="47"/>
        <v>478507111.08051777</v>
      </c>
      <c r="L373" s="13">
        <f t="shared" si="41"/>
        <v>1676.373244596032</v>
      </c>
      <c r="M373" s="13">
        <f t="shared" si="42"/>
        <v>478507115.58689743</v>
      </c>
      <c r="N373" s="13">
        <f t="shared" si="43"/>
        <v>478507304.51521641</v>
      </c>
    </row>
    <row r="374" spans="6:14" x14ac:dyDescent="0.2">
      <c r="F374" s="13">
        <f t="shared" si="44"/>
        <v>478507111.10250485</v>
      </c>
      <c r="G374">
        <v>373</v>
      </c>
      <c r="H374" s="13">
        <f t="shared" si="45"/>
        <v>2366.3782044107388</v>
      </c>
      <c r="I374" s="13">
        <f t="shared" si="40"/>
        <v>478507117.44668233</v>
      </c>
      <c r="J374" s="13">
        <f t="shared" si="46"/>
        <v>478507304.51521641</v>
      </c>
      <c r="K374" s="13">
        <f t="shared" si="47"/>
        <v>478507111.08051777</v>
      </c>
      <c r="L374" s="13">
        <f t="shared" si="41"/>
        <v>1676.373244596032</v>
      </c>
      <c r="M374" s="13">
        <f t="shared" si="42"/>
        <v>478507115.57481599</v>
      </c>
      <c r="N374" s="13">
        <f t="shared" si="43"/>
        <v>478507304.51521641</v>
      </c>
    </row>
    <row r="375" spans="6:14" x14ac:dyDescent="0.2">
      <c r="F375" s="13">
        <f t="shared" si="44"/>
        <v>478507111.10250485</v>
      </c>
      <c r="G375">
        <v>374</v>
      </c>
      <c r="H375" s="13">
        <f t="shared" si="45"/>
        <v>2366.3782044107388</v>
      </c>
      <c r="I375" s="13">
        <f t="shared" si="40"/>
        <v>478507117.42971933</v>
      </c>
      <c r="J375" s="13">
        <f t="shared" si="46"/>
        <v>478507304.51521641</v>
      </c>
      <c r="K375" s="13">
        <f t="shared" si="47"/>
        <v>478507111.08051777</v>
      </c>
      <c r="L375" s="13">
        <f t="shared" si="41"/>
        <v>1676.373244596032</v>
      </c>
      <c r="M375" s="13">
        <f t="shared" si="42"/>
        <v>478507115.56279916</v>
      </c>
      <c r="N375" s="13">
        <f t="shared" si="43"/>
        <v>478507304.51521641</v>
      </c>
    </row>
    <row r="376" spans="6:14" x14ac:dyDescent="0.2">
      <c r="F376" s="13">
        <f t="shared" si="44"/>
        <v>478507111.10250485</v>
      </c>
      <c r="G376">
        <v>375</v>
      </c>
      <c r="H376" s="13">
        <f t="shared" si="45"/>
        <v>2366.3782044107388</v>
      </c>
      <c r="I376" s="13">
        <f t="shared" si="40"/>
        <v>478507117.41284674</v>
      </c>
      <c r="J376" s="13">
        <f t="shared" si="46"/>
        <v>478507304.51521641</v>
      </c>
      <c r="K376" s="13">
        <f t="shared" si="47"/>
        <v>478507111.08051777</v>
      </c>
      <c r="L376" s="13">
        <f t="shared" si="41"/>
        <v>1676.373244596032</v>
      </c>
      <c r="M376" s="13">
        <f t="shared" si="42"/>
        <v>478507115.5508464</v>
      </c>
      <c r="N376" s="13">
        <f t="shared" si="43"/>
        <v>478507304.51521641</v>
      </c>
    </row>
    <row r="377" spans="6:14" x14ac:dyDescent="0.2">
      <c r="F377" s="13">
        <f t="shared" si="44"/>
        <v>478507111.10250485</v>
      </c>
      <c r="G377">
        <v>376</v>
      </c>
      <c r="H377" s="13">
        <f t="shared" si="45"/>
        <v>2366.3782044107388</v>
      </c>
      <c r="I377" s="13">
        <f t="shared" si="40"/>
        <v>478507117.39606392</v>
      </c>
      <c r="J377" s="13">
        <f t="shared" si="46"/>
        <v>478507304.51521641</v>
      </c>
      <c r="K377" s="13">
        <f t="shared" si="47"/>
        <v>478507111.08051777</v>
      </c>
      <c r="L377" s="13">
        <f t="shared" si="41"/>
        <v>1676.373244596032</v>
      </c>
      <c r="M377" s="13">
        <f t="shared" si="42"/>
        <v>478507115.53895724</v>
      </c>
      <c r="N377" s="13">
        <f t="shared" si="43"/>
        <v>478507304.51521641</v>
      </c>
    </row>
    <row r="378" spans="6:14" x14ac:dyDescent="0.2">
      <c r="F378" s="13">
        <f t="shared" si="44"/>
        <v>478507111.10250485</v>
      </c>
      <c r="G378">
        <v>377</v>
      </c>
      <c r="H378" s="13">
        <f t="shared" si="45"/>
        <v>2366.3782044107388</v>
      </c>
      <c r="I378" s="13">
        <f t="shared" si="40"/>
        <v>478507117.37937009</v>
      </c>
      <c r="J378" s="13">
        <f t="shared" si="46"/>
        <v>478507304.51521641</v>
      </c>
      <c r="K378" s="13">
        <f t="shared" si="47"/>
        <v>478507111.08051777</v>
      </c>
      <c r="L378" s="13">
        <f t="shared" si="41"/>
        <v>1676.373244596032</v>
      </c>
      <c r="M378" s="13">
        <f t="shared" si="42"/>
        <v>478507115.52713114</v>
      </c>
      <c r="N378" s="13">
        <f t="shared" si="43"/>
        <v>478507304.51521641</v>
      </c>
    </row>
    <row r="379" spans="6:14" x14ac:dyDescent="0.2">
      <c r="F379" s="13">
        <f t="shared" si="44"/>
        <v>478507111.10250485</v>
      </c>
      <c r="G379">
        <v>378</v>
      </c>
      <c r="H379" s="13">
        <f t="shared" si="45"/>
        <v>2366.3782044107388</v>
      </c>
      <c r="I379" s="13">
        <f t="shared" si="40"/>
        <v>478507117.36276466</v>
      </c>
      <c r="J379" s="13">
        <f t="shared" si="46"/>
        <v>478507304.51521641</v>
      </c>
      <c r="K379" s="13">
        <f t="shared" si="47"/>
        <v>478507111.08051777</v>
      </c>
      <c r="L379" s="13">
        <f t="shared" si="41"/>
        <v>1676.373244596032</v>
      </c>
      <c r="M379" s="13">
        <f t="shared" si="42"/>
        <v>478507115.51536763</v>
      </c>
      <c r="N379" s="13">
        <f t="shared" si="43"/>
        <v>478507304.51521641</v>
      </c>
    </row>
    <row r="380" spans="6:14" x14ac:dyDescent="0.2">
      <c r="F380" s="13">
        <f t="shared" si="44"/>
        <v>478507111.10250485</v>
      </c>
      <c r="G380">
        <v>379</v>
      </c>
      <c r="H380" s="13">
        <f t="shared" si="45"/>
        <v>2366.3782044107388</v>
      </c>
      <c r="I380" s="13">
        <f t="shared" si="40"/>
        <v>478507117.34624684</v>
      </c>
      <c r="J380" s="13">
        <f t="shared" si="46"/>
        <v>478507304.51521641</v>
      </c>
      <c r="K380" s="13">
        <f t="shared" si="47"/>
        <v>478507111.08051777</v>
      </c>
      <c r="L380" s="13">
        <f t="shared" si="41"/>
        <v>1676.373244596032</v>
      </c>
      <c r="M380" s="13">
        <f t="shared" si="42"/>
        <v>478507115.50366616</v>
      </c>
      <c r="N380" s="13">
        <f t="shared" si="43"/>
        <v>478507304.51521641</v>
      </c>
    </row>
    <row r="381" spans="6:14" x14ac:dyDescent="0.2">
      <c r="F381" s="13">
        <f t="shared" si="44"/>
        <v>478507111.10250485</v>
      </c>
      <c r="G381">
        <v>380</v>
      </c>
      <c r="H381" s="13">
        <f t="shared" si="45"/>
        <v>2366.3782044107388</v>
      </c>
      <c r="I381" s="13">
        <f t="shared" si="40"/>
        <v>478507117.32981592</v>
      </c>
      <c r="J381" s="13">
        <f t="shared" si="46"/>
        <v>478507304.51521641</v>
      </c>
      <c r="K381" s="13">
        <f t="shared" si="47"/>
        <v>478507111.08051777</v>
      </c>
      <c r="L381" s="13">
        <f t="shared" si="41"/>
        <v>1676.373244596032</v>
      </c>
      <c r="M381" s="13">
        <f t="shared" si="42"/>
        <v>478507115.49202633</v>
      </c>
      <c r="N381" s="13">
        <f t="shared" si="43"/>
        <v>478507304.51521641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C07D-339B-4456-816C-60273D56DAF7}">
  <dimension ref="A1:AO381"/>
  <sheetViews>
    <sheetView workbookViewId="0">
      <selection activeCell="B42" sqref="B42"/>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0" width="19.7109375" bestFit="1" customWidth="1"/>
    <col min="11" max="11" width="19.7109375" customWidth="1"/>
    <col min="12" max="12" width="19.7109375" bestFit="1" customWidth="1"/>
    <col min="13" max="13" width="11.7109375" bestFit="1" customWidth="1"/>
    <col min="14" max="14" width="15.5703125" bestFit="1" customWidth="1"/>
    <col min="15" max="15" width="19.7109375" bestFit="1" customWidth="1"/>
    <col min="17" max="17" width="14.85546875" bestFit="1" customWidth="1"/>
    <col min="21" max="21" width="28.7109375" bestFit="1" customWidth="1"/>
    <col min="22" max="22" width="10.5703125" bestFit="1" customWidth="1"/>
  </cols>
  <sheetData>
    <row r="1" spans="1:41" x14ac:dyDescent="0.2">
      <c r="B1" t="s">
        <v>18</v>
      </c>
      <c r="C1" t="s">
        <v>19</v>
      </c>
      <c r="D1" t="s">
        <v>28</v>
      </c>
      <c r="F1" s="20" t="s">
        <v>97</v>
      </c>
      <c r="G1" s="20" t="s">
        <v>96</v>
      </c>
      <c r="H1" s="20" t="s">
        <v>99</v>
      </c>
      <c r="I1" s="20" t="s">
        <v>103</v>
      </c>
      <c r="J1" s="20" t="s">
        <v>101</v>
      </c>
      <c r="K1" s="20" t="s">
        <v>350</v>
      </c>
      <c r="L1" s="20" t="s">
        <v>98</v>
      </c>
      <c r="M1" s="20" t="s">
        <v>100</v>
      </c>
      <c r="N1" s="20" t="s">
        <v>104</v>
      </c>
      <c r="O1" s="20" t="s">
        <v>102</v>
      </c>
    </row>
    <row r="2" spans="1:41" x14ac:dyDescent="0.2">
      <c r="A2" t="s">
        <v>32</v>
      </c>
      <c r="B2">
        <v>1</v>
      </c>
      <c r="C2">
        <v>10</v>
      </c>
      <c r="F2" s="13">
        <f>SUM($B$10:$B$14)</f>
        <v>50.913291446189618</v>
      </c>
      <c r="G2">
        <v>1</v>
      </c>
      <c r="H2" s="13">
        <f>$B$8+$B$9</f>
        <v>2413.8649711302064</v>
      </c>
      <c r="I2" s="13">
        <f t="shared" ref="I2:I65" si="0">H2/G2+F2</f>
        <v>2464.7782625763962</v>
      </c>
      <c r="J2" s="13">
        <f>$B$15+$B$14+$B$11+$B$10</f>
        <v>179.06175834937181</v>
      </c>
      <c r="K2" s="13" t="str">
        <f>IF(I2&lt;J2,G2,"")</f>
        <v/>
      </c>
      <c r="L2" s="13">
        <f>SUM(C10:C12,C14)</f>
        <v>50.895459424463333</v>
      </c>
      <c r="M2" s="13">
        <f t="shared" ref="M2:M65" si="1">$C$8+$C$9</f>
        <v>1717.7554375009063</v>
      </c>
      <c r="N2" s="13">
        <f t="shared" ref="N2:N65" si="2">M2/G2+L2</f>
        <v>1768.6508969253696</v>
      </c>
      <c r="O2" s="13">
        <f t="shared" ref="O2:O65" si="3">$C$15+$C$14+$C$11+$C$10</f>
        <v>362.73438513933519</v>
      </c>
      <c r="P2" s="13" t="str">
        <f>IF(N2&lt;O2,G2,"")</f>
        <v/>
      </c>
      <c r="T2" s="20"/>
    </row>
    <row r="3" spans="1:41" x14ac:dyDescent="0.2">
      <c r="A3" t="str">
        <f>'DU LCI'!$A$17</f>
        <v>1 birth</v>
      </c>
      <c r="B3" s="13">
        <f>'DU LCI'!$C$17</f>
        <v>1</v>
      </c>
      <c r="C3" s="13">
        <f>'DU LCI'!D17</f>
        <v>1</v>
      </c>
      <c r="F3" s="13">
        <f t="shared" ref="F3:F66" si="4">SUM($B$10:$B$14)</f>
        <v>50.913291446189618</v>
      </c>
      <c r="G3">
        <v>2</v>
      </c>
      <c r="H3" s="13">
        <f t="shared" ref="H3:H66" si="5">$B$8+$B$9</f>
        <v>2413.8649711302064</v>
      </c>
      <c r="I3" s="13">
        <f t="shared" si="0"/>
        <v>1257.8457770112927</v>
      </c>
      <c r="J3" s="13">
        <f t="shared" ref="J3:J66" si="6">$B$15+$B$14+$B$11+$B$10</f>
        <v>179.06175834937181</v>
      </c>
      <c r="K3" s="13" t="str">
        <f t="shared" ref="K3:K66" si="7">IF(I3&lt;J3,G3,"")</f>
        <v/>
      </c>
      <c r="L3" s="13">
        <f>SUM($C$10:$C$11,$C$13:$C$14)</f>
        <v>50.891304390274684</v>
      </c>
      <c r="M3" s="13">
        <f t="shared" si="1"/>
        <v>1717.7554375009063</v>
      </c>
      <c r="N3" s="13">
        <f t="shared" si="2"/>
        <v>909.76902314072777</v>
      </c>
      <c r="O3" s="13">
        <f t="shared" si="3"/>
        <v>362.73438513933519</v>
      </c>
      <c r="P3" s="13" t="str">
        <f t="shared" ref="P3:P66" si="8">IF(N3&lt;O3,G3,"")</f>
        <v/>
      </c>
      <c r="T3" s="20"/>
    </row>
    <row r="4" spans="1:41" x14ac:dyDescent="0.2">
      <c r="A4" t="str">
        <f>'DU LCI'!$A$18</f>
        <v>Amount of N2O pr birth</v>
      </c>
      <c r="B4" s="13">
        <f>'DU LCI'!$C$18*B34</f>
        <v>0.62839750795753557</v>
      </c>
      <c r="C4" s="13">
        <f>'DU LCI'!$D$18*B35</f>
        <v>1.301191012682676</v>
      </c>
      <c r="D4" t="str">
        <f>'DU LCI'!$E$18</f>
        <v>kg N2O</v>
      </c>
      <c r="F4" s="13">
        <f t="shared" si="4"/>
        <v>50.913291446189618</v>
      </c>
      <c r="G4">
        <v>3</v>
      </c>
      <c r="H4" s="13">
        <f t="shared" si="5"/>
        <v>2413.8649711302064</v>
      </c>
      <c r="I4" s="13">
        <f t="shared" si="0"/>
        <v>855.53494848959178</v>
      </c>
      <c r="J4" s="13">
        <f t="shared" si="6"/>
        <v>179.06175834937181</v>
      </c>
      <c r="K4" s="13" t="str">
        <f t="shared" si="7"/>
        <v/>
      </c>
      <c r="L4" s="13">
        <f t="shared" ref="L4:L67" si="9">SUM($C$10:$C$11,$C$13:$C$14)</f>
        <v>50.891304390274684</v>
      </c>
      <c r="M4" s="13">
        <f t="shared" si="1"/>
        <v>1717.7554375009063</v>
      </c>
      <c r="N4" s="13">
        <f t="shared" si="2"/>
        <v>623.47645022391021</v>
      </c>
      <c r="O4" s="13">
        <f t="shared" si="3"/>
        <v>362.73438513933519</v>
      </c>
      <c r="P4" s="13" t="str">
        <f t="shared" si="8"/>
        <v/>
      </c>
    </row>
    <row r="5" spans="1:41" x14ac:dyDescent="0.2">
      <c r="A5" t="str">
        <f>'DU LCI'!$A$21</f>
        <v>CO2e emissions pr birth</v>
      </c>
      <c r="B5" s="13">
        <f>'DU LCI'!$C$21</f>
        <v>43.37952652575035</v>
      </c>
      <c r="C5" s="13">
        <f>'DU LCI'!$D$21</f>
        <v>43.37952652575035</v>
      </c>
      <c r="D5" t="str">
        <f>'DU LCI'!$E$21</f>
        <v>kg CO2e</v>
      </c>
      <c r="F5" s="13">
        <f t="shared" si="4"/>
        <v>50.913291446189618</v>
      </c>
      <c r="G5">
        <v>4</v>
      </c>
      <c r="H5" s="13">
        <f t="shared" si="5"/>
        <v>2413.8649711302064</v>
      </c>
      <c r="I5" s="13">
        <f t="shared" si="0"/>
        <v>654.37953422874125</v>
      </c>
      <c r="J5" s="13">
        <f t="shared" si="6"/>
        <v>179.06175834937181</v>
      </c>
      <c r="K5" s="13" t="str">
        <f t="shared" si="7"/>
        <v/>
      </c>
      <c r="L5" s="13">
        <f t="shared" si="9"/>
        <v>50.891304390274684</v>
      </c>
      <c r="M5" s="13">
        <f t="shared" si="1"/>
        <v>1717.7554375009063</v>
      </c>
      <c r="N5" s="13">
        <f t="shared" si="2"/>
        <v>480.33016376550125</v>
      </c>
      <c r="O5" s="13">
        <f t="shared" si="3"/>
        <v>362.73438513933519</v>
      </c>
      <c r="P5" s="13" t="str">
        <f t="shared" si="8"/>
        <v/>
      </c>
    </row>
    <row r="6" spans="1:41" x14ac:dyDescent="0.2">
      <c r="A6" t="str">
        <f>'DU LCI'!$A$26</f>
        <v>Share of 50L cylinder consumption pr birth</v>
      </c>
      <c r="B6" s="83">
        <f>'DU LCI'!$K$10</f>
        <v>6.8493150684931502E-5</v>
      </c>
      <c r="C6" s="83">
        <f>'DU LCI'!$K$10</f>
        <v>6.8493150684931502E-5</v>
      </c>
      <c r="F6" s="13">
        <f t="shared" si="4"/>
        <v>50.913291446189618</v>
      </c>
      <c r="G6">
        <v>5</v>
      </c>
      <c r="H6" s="13">
        <f t="shared" si="5"/>
        <v>2413.8649711302064</v>
      </c>
      <c r="I6" s="13">
        <f t="shared" si="0"/>
        <v>533.68628567223095</v>
      </c>
      <c r="J6" s="13">
        <f t="shared" si="6"/>
        <v>179.06175834937181</v>
      </c>
      <c r="K6" s="13" t="str">
        <f t="shared" si="7"/>
        <v/>
      </c>
      <c r="L6" s="13">
        <f t="shared" si="9"/>
        <v>50.891304390274684</v>
      </c>
      <c r="M6" s="13">
        <f t="shared" si="1"/>
        <v>1717.7554375009063</v>
      </c>
      <c r="N6" s="13">
        <f t="shared" si="2"/>
        <v>394.44239189045595</v>
      </c>
      <c r="O6" s="13">
        <f t="shared" si="3"/>
        <v>362.73438513933519</v>
      </c>
      <c r="P6" s="113" t="str">
        <f t="shared" si="8"/>
        <v/>
      </c>
    </row>
    <row r="7" spans="1:41" x14ac:dyDescent="0.2">
      <c r="F7" s="13">
        <f t="shared" si="4"/>
        <v>50.913291446189618</v>
      </c>
      <c r="G7">
        <v>6</v>
      </c>
      <c r="H7" s="13">
        <f t="shared" si="5"/>
        <v>2413.8649711302064</v>
      </c>
      <c r="I7" s="13">
        <f t="shared" si="0"/>
        <v>453.22411996789072</v>
      </c>
      <c r="J7" s="13">
        <f t="shared" si="6"/>
        <v>179.06175834937181</v>
      </c>
      <c r="K7" s="13" t="str">
        <f t="shared" si="7"/>
        <v/>
      </c>
      <c r="L7" s="13">
        <f t="shared" si="9"/>
        <v>50.891304390274684</v>
      </c>
      <c r="M7" s="13">
        <f t="shared" si="1"/>
        <v>1717.7554375009063</v>
      </c>
      <c r="N7" s="13">
        <f t="shared" si="2"/>
        <v>337.18387730709242</v>
      </c>
      <c r="O7" s="13">
        <f t="shared" si="3"/>
        <v>362.73438513933519</v>
      </c>
      <c r="P7" s="113">
        <f t="shared" si="8"/>
        <v>6</v>
      </c>
    </row>
    <row r="8" spans="1:41" x14ac:dyDescent="0.2">
      <c r="A8" t="s">
        <v>92</v>
      </c>
      <c r="B8" s="13">
        <f>Impact!$B$4/B2</f>
        <v>2621.6119925744597</v>
      </c>
      <c r="C8" s="13">
        <f>Impact!$C$4/C2</f>
        <v>1877.914004662051</v>
      </c>
      <c r="D8" t="s">
        <v>27</v>
      </c>
      <c r="F8" s="13">
        <f t="shared" si="4"/>
        <v>50.913291446189618</v>
      </c>
      <c r="G8">
        <v>7</v>
      </c>
      <c r="H8" s="13">
        <f t="shared" si="5"/>
        <v>2413.8649711302064</v>
      </c>
      <c r="I8" s="13">
        <f t="shared" si="0"/>
        <v>395.75114446479051</v>
      </c>
      <c r="J8" s="13">
        <f t="shared" si="6"/>
        <v>179.06175834937181</v>
      </c>
      <c r="K8" s="13" t="str">
        <f t="shared" si="7"/>
        <v/>
      </c>
      <c r="L8" s="13">
        <f t="shared" si="9"/>
        <v>50.891304390274684</v>
      </c>
      <c r="M8" s="13">
        <f t="shared" si="1"/>
        <v>1717.7554375009063</v>
      </c>
      <c r="N8" s="13">
        <f t="shared" si="2"/>
        <v>296.28493831897561</v>
      </c>
      <c r="O8" s="13">
        <f t="shared" si="3"/>
        <v>362.73438513933519</v>
      </c>
      <c r="P8" s="113">
        <f t="shared" si="8"/>
        <v>7</v>
      </c>
    </row>
    <row r="9" spans="1:41" x14ac:dyDescent="0.2">
      <c r="A9" t="s">
        <v>91</v>
      </c>
      <c r="B9" s="13">
        <f>B25</f>
        <v>-207.74702144425348</v>
      </c>
      <c r="C9" s="13">
        <f>B26/C2</f>
        <v>-160.15856716114459</v>
      </c>
      <c r="D9" t="s">
        <v>27</v>
      </c>
      <c r="F9" s="13">
        <f t="shared" si="4"/>
        <v>50.913291446189618</v>
      </c>
      <c r="G9">
        <v>8</v>
      </c>
      <c r="H9" s="13">
        <f t="shared" si="5"/>
        <v>2413.8649711302064</v>
      </c>
      <c r="I9" s="13">
        <f t="shared" si="0"/>
        <v>352.64641283746539</v>
      </c>
      <c r="J9" s="13">
        <f t="shared" si="6"/>
        <v>179.06175834937181</v>
      </c>
      <c r="K9" s="13" t="str">
        <f t="shared" si="7"/>
        <v/>
      </c>
      <c r="L9" s="13">
        <f t="shared" si="9"/>
        <v>50.891304390274684</v>
      </c>
      <c r="M9" s="13">
        <f t="shared" si="1"/>
        <v>1717.7554375009063</v>
      </c>
      <c r="N9" s="13">
        <f t="shared" si="2"/>
        <v>265.61073407788797</v>
      </c>
      <c r="O9" s="13">
        <f t="shared" si="3"/>
        <v>362.73438513933519</v>
      </c>
      <c r="P9" s="113">
        <f t="shared" si="8"/>
        <v>8</v>
      </c>
      <c r="S9" s="105">
        <v>63.141108882628103</v>
      </c>
    </row>
    <row r="10" spans="1:41" x14ac:dyDescent="0.2">
      <c r="A10" t="s">
        <v>93</v>
      </c>
      <c r="B10" s="83">
        <f>B28*B6</f>
        <v>6.2762125400290747E-2</v>
      </c>
      <c r="C10" s="83">
        <f>B28*C6</f>
        <v>6.2762125400290747E-2</v>
      </c>
      <c r="D10" t="s">
        <v>27</v>
      </c>
      <c r="F10" s="13">
        <f t="shared" si="4"/>
        <v>50.913291446189618</v>
      </c>
      <c r="G10">
        <v>9</v>
      </c>
      <c r="H10" s="13">
        <f t="shared" si="5"/>
        <v>2413.8649711302064</v>
      </c>
      <c r="I10" s="13">
        <f t="shared" si="0"/>
        <v>319.12051046065699</v>
      </c>
      <c r="J10" s="13">
        <f t="shared" si="6"/>
        <v>179.06175834937181</v>
      </c>
      <c r="K10" s="113" t="str">
        <f>IF(I10&lt;J10,G10,"")</f>
        <v/>
      </c>
      <c r="L10" s="13">
        <f t="shared" si="9"/>
        <v>50.891304390274684</v>
      </c>
      <c r="M10" s="13">
        <f t="shared" si="1"/>
        <v>1717.7554375009063</v>
      </c>
      <c r="N10" s="13">
        <f t="shared" si="2"/>
        <v>241.75301966815317</v>
      </c>
      <c r="O10" s="13">
        <f t="shared" si="3"/>
        <v>362.73438513933519</v>
      </c>
      <c r="P10" s="113">
        <f t="shared" si="8"/>
        <v>9</v>
      </c>
    </row>
    <row r="11" spans="1:41" x14ac:dyDescent="0.2">
      <c r="A11" t="s">
        <v>94</v>
      </c>
      <c r="B11" s="13">
        <f>B6*B29</f>
        <v>7.4464765515643139</v>
      </c>
      <c r="C11" s="13">
        <f>B29*C6</f>
        <v>7.4464765515643139</v>
      </c>
      <c r="D11" t="s">
        <v>27</v>
      </c>
      <c r="F11" s="13">
        <f t="shared" si="4"/>
        <v>50.913291446189618</v>
      </c>
      <c r="G11">
        <v>10</v>
      </c>
      <c r="H11" s="13">
        <f t="shared" si="5"/>
        <v>2413.8649711302064</v>
      </c>
      <c r="I11" s="13">
        <f t="shared" si="0"/>
        <v>292.29978855921024</v>
      </c>
      <c r="J11" s="13">
        <f t="shared" si="6"/>
        <v>179.06175834937181</v>
      </c>
      <c r="K11" s="113" t="str">
        <f t="shared" si="7"/>
        <v/>
      </c>
      <c r="L11" s="13">
        <f t="shared" si="9"/>
        <v>50.891304390274684</v>
      </c>
      <c r="M11" s="13">
        <f t="shared" si="1"/>
        <v>1717.7554375009063</v>
      </c>
      <c r="N11" s="13">
        <f t="shared" si="2"/>
        <v>222.66684814036532</v>
      </c>
      <c r="O11" s="13">
        <f t="shared" si="3"/>
        <v>362.73438513933519</v>
      </c>
      <c r="P11" s="113">
        <f t="shared" si="8"/>
        <v>10</v>
      </c>
    </row>
    <row r="12" spans="1:41" x14ac:dyDescent="0.2">
      <c r="A12" t="s">
        <v>75</v>
      </c>
      <c r="B12" s="13">
        <f>'DU LCI'!$C$14*Impact!$B$1/'DU LCI'!$C$7</f>
        <v>2.452624347466692E-2</v>
      </c>
      <c r="C12" s="13">
        <f>'DU LCI'!D14*Impact!$B$1/'DU LCI'!$D$7/$C$2</f>
        <v>6.6942217483796761E-3</v>
      </c>
      <c r="D12" t="s">
        <v>27</v>
      </c>
      <c r="F12" s="13">
        <f t="shared" si="4"/>
        <v>50.913291446189618</v>
      </c>
      <c r="G12">
        <v>11</v>
      </c>
      <c r="H12" s="13">
        <f t="shared" si="5"/>
        <v>2413.8649711302064</v>
      </c>
      <c r="I12" s="13">
        <f t="shared" si="0"/>
        <v>270.35556154893567</v>
      </c>
      <c r="J12" s="13">
        <f t="shared" si="6"/>
        <v>179.06175834937181</v>
      </c>
      <c r="K12" s="113" t="str">
        <f t="shared" si="7"/>
        <v/>
      </c>
      <c r="L12" s="13">
        <f t="shared" si="9"/>
        <v>50.891304390274684</v>
      </c>
      <c r="M12" s="13">
        <f t="shared" si="1"/>
        <v>1717.7554375009063</v>
      </c>
      <c r="N12" s="13">
        <f t="shared" si="2"/>
        <v>207.05088961762979</v>
      </c>
      <c r="O12" s="13">
        <f t="shared" si="3"/>
        <v>362.73438513933519</v>
      </c>
      <c r="P12" s="113">
        <f t="shared" si="8"/>
        <v>11</v>
      </c>
    </row>
    <row r="13" spans="1:41" x14ac:dyDescent="0.2">
      <c r="C13" s="13">
        <f>'DU LCI'!D15*Impact!$B$1/'DU LCI'!$D$7/$C$2</f>
        <v>2.5391875597302227E-3</v>
      </c>
      <c r="D13" t="s">
        <v>27</v>
      </c>
      <c r="F13" s="13">
        <f t="shared" si="4"/>
        <v>50.913291446189618</v>
      </c>
      <c r="G13">
        <v>12</v>
      </c>
      <c r="H13" s="13">
        <f t="shared" si="5"/>
        <v>2413.8649711302064</v>
      </c>
      <c r="I13" s="13">
        <f t="shared" si="0"/>
        <v>252.06870570704015</v>
      </c>
      <c r="J13" s="13">
        <f t="shared" si="6"/>
        <v>179.06175834937181</v>
      </c>
      <c r="K13" s="113" t="str">
        <f t="shared" si="7"/>
        <v/>
      </c>
      <c r="L13" s="13">
        <f t="shared" si="9"/>
        <v>50.891304390274684</v>
      </c>
      <c r="M13" s="13">
        <f t="shared" si="1"/>
        <v>1717.7554375009063</v>
      </c>
      <c r="N13" s="13">
        <f t="shared" si="2"/>
        <v>194.03759084868355</v>
      </c>
      <c r="O13" s="13">
        <f t="shared" si="3"/>
        <v>362.73438513933519</v>
      </c>
      <c r="P13" s="113">
        <f t="shared" si="8"/>
        <v>12</v>
      </c>
    </row>
    <row r="14" spans="1:41" x14ac:dyDescent="0.2">
      <c r="A14" s="20" t="s">
        <v>95</v>
      </c>
      <c r="B14" s="13">
        <f>B5</f>
        <v>43.37952652575035</v>
      </c>
      <c r="C14" s="13">
        <f>C5</f>
        <v>43.37952652575035</v>
      </c>
      <c r="D14" t="s">
        <v>27</v>
      </c>
      <c r="F14" s="13">
        <f t="shared" si="4"/>
        <v>50.913291446189618</v>
      </c>
      <c r="G14">
        <v>13</v>
      </c>
      <c r="H14" s="13">
        <f t="shared" si="5"/>
        <v>2413.8649711302064</v>
      </c>
      <c r="I14" s="13">
        <f t="shared" si="0"/>
        <v>236.59521230235933</v>
      </c>
      <c r="J14" s="13">
        <f t="shared" si="6"/>
        <v>179.06175834937181</v>
      </c>
      <c r="K14" s="113" t="str">
        <f t="shared" si="7"/>
        <v/>
      </c>
      <c r="L14" s="13">
        <f t="shared" si="9"/>
        <v>50.891304390274684</v>
      </c>
      <c r="M14" s="13">
        <f t="shared" si="1"/>
        <v>1717.7554375009063</v>
      </c>
      <c r="N14" s="13">
        <f t="shared" si="2"/>
        <v>183.02633804419054</v>
      </c>
      <c r="O14" s="13">
        <f t="shared" si="3"/>
        <v>362.73438513933519</v>
      </c>
      <c r="P14" s="113">
        <f t="shared" si="8"/>
        <v>13</v>
      </c>
    </row>
    <row r="15" spans="1:41" x14ac:dyDescent="0.2">
      <c r="A15" s="52" t="s">
        <v>252</v>
      </c>
      <c r="B15" s="13">
        <f>(B4*'DU LCI'!$C$12-B14)</f>
        <v>128.17299314665686</v>
      </c>
      <c r="C15" s="13">
        <f>(C4*'DU LCI'!$C$12-C14)</f>
        <v>311.84561993662021</v>
      </c>
      <c r="D15" t="s">
        <v>27</v>
      </c>
      <c r="F15" s="13">
        <f t="shared" si="4"/>
        <v>50.913291446189618</v>
      </c>
      <c r="G15">
        <v>14</v>
      </c>
      <c r="H15" s="13">
        <f t="shared" si="5"/>
        <v>2413.8649711302064</v>
      </c>
      <c r="I15" s="13">
        <f t="shared" si="0"/>
        <v>223.33221795549008</v>
      </c>
      <c r="J15" s="13">
        <f t="shared" si="6"/>
        <v>179.06175834937181</v>
      </c>
      <c r="K15" s="113" t="str">
        <f t="shared" si="7"/>
        <v/>
      </c>
      <c r="L15" s="13">
        <f t="shared" si="9"/>
        <v>50.891304390274684</v>
      </c>
      <c r="M15" s="13">
        <f t="shared" si="1"/>
        <v>1717.7554375009063</v>
      </c>
      <c r="N15" s="13">
        <f t="shared" si="2"/>
        <v>173.58812135462512</v>
      </c>
      <c r="O15" s="13">
        <f t="shared" si="3"/>
        <v>362.73438513933519</v>
      </c>
      <c r="P15" s="113">
        <f t="shared" si="8"/>
        <v>14</v>
      </c>
      <c r="U15" s="20"/>
      <c r="W15" s="20"/>
      <c r="Y15" s="13"/>
      <c r="AA15" s="20"/>
    </row>
    <row r="16" spans="1:41" x14ac:dyDescent="0.2">
      <c r="B16" s="122">
        <f>($B$21-B17)/$B$21</f>
        <v>0.71381964327297809</v>
      </c>
      <c r="C16" s="122">
        <f>($B$21-C17)/$B$21</f>
        <v>0.71445176870908389</v>
      </c>
      <c r="F16" s="13">
        <f t="shared" si="4"/>
        <v>50.913291446189618</v>
      </c>
      <c r="G16">
        <v>15</v>
      </c>
      <c r="H16" s="13">
        <f t="shared" si="5"/>
        <v>2413.8649711302064</v>
      </c>
      <c r="I16" s="13">
        <f t="shared" si="0"/>
        <v>211.83762285487003</v>
      </c>
      <c r="J16" s="13">
        <f t="shared" si="6"/>
        <v>179.06175834937181</v>
      </c>
      <c r="K16" s="113" t="str">
        <f t="shared" si="7"/>
        <v/>
      </c>
      <c r="L16" s="13">
        <f t="shared" si="9"/>
        <v>50.891304390274684</v>
      </c>
      <c r="M16" s="13">
        <f t="shared" si="1"/>
        <v>1717.7554375009063</v>
      </c>
      <c r="N16" s="13">
        <f t="shared" si="2"/>
        <v>165.40833355700175</v>
      </c>
      <c r="O16" s="13">
        <f t="shared" si="3"/>
        <v>362.73438513933519</v>
      </c>
      <c r="P16" s="113">
        <f t="shared" si="8"/>
        <v>15</v>
      </c>
      <c r="R16" s="83"/>
      <c r="X16" s="83"/>
      <c r="Z16" s="83"/>
      <c r="AA16" s="83"/>
      <c r="AD16" s="83"/>
      <c r="AE16" s="83"/>
      <c r="AH16" s="83"/>
      <c r="AI16" s="83"/>
      <c r="AJ16" s="83"/>
      <c r="AK16" s="83"/>
      <c r="AL16" s="83"/>
      <c r="AM16" s="83"/>
      <c r="AN16" s="83"/>
      <c r="AO16" s="83"/>
    </row>
    <row r="17" spans="1:41" x14ac:dyDescent="0.2">
      <c r="A17" s="52" t="s">
        <v>243</v>
      </c>
      <c r="B17" s="13">
        <f>(F2*365*2+SUM(B8:B9)/'DU LCI'!C9)*10^-3</f>
        <v>37.408089252831445</v>
      </c>
      <c r="C17" s="13">
        <f>(L2*365*2+SUM(C8:C9)/'DU LCI'!C9)*10^-3</f>
        <v>37.325460923608318</v>
      </c>
      <c r="D17" t="s">
        <v>24</v>
      </c>
      <c r="F17" s="13">
        <f t="shared" si="4"/>
        <v>50.913291446189618</v>
      </c>
      <c r="G17">
        <v>16</v>
      </c>
      <c r="H17" s="13">
        <f t="shared" si="5"/>
        <v>2413.8649711302064</v>
      </c>
      <c r="I17" s="13">
        <f t="shared" si="0"/>
        <v>201.77985214182752</v>
      </c>
      <c r="J17" s="13">
        <f t="shared" si="6"/>
        <v>179.06175834937181</v>
      </c>
      <c r="K17" s="113" t="str">
        <f t="shared" si="7"/>
        <v/>
      </c>
      <c r="L17" s="13">
        <f t="shared" si="9"/>
        <v>50.891304390274684</v>
      </c>
      <c r="M17" s="13">
        <f t="shared" si="1"/>
        <v>1717.7554375009063</v>
      </c>
      <c r="N17" s="13">
        <f t="shared" si="2"/>
        <v>158.25101923408133</v>
      </c>
      <c r="O17" s="13">
        <f t="shared" si="3"/>
        <v>362.73438513933519</v>
      </c>
      <c r="P17" s="113">
        <f t="shared" si="8"/>
        <v>16</v>
      </c>
      <c r="R17" s="83"/>
      <c r="X17" s="83"/>
      <c r="AD17" s="83"/>
      <c r="AE17" s="83"/>
      <c r="AH17" s="83"/>
      <c r="AJ17" s="83"/>
      <c r="AK17" s="83"/>
      <c r="AL17" s="83"/>
      <c r="AM17" s="83"/>
      <c r="AN17" s="83"/>
      <c r="AO17" s="83"/>
    </row>
    <row r="18" spans="1:41" x14ac:dyDescent="0.2">
      <c r="A18" s="52" t="s">
        <v>106</v>
      </c>
      <c r="B18" s="13">
        <f>'Annulized cost'!B5/(B2*($B$21-B17))</f>
        <v>673.75398878151566</v>
      </c>
      <c r="C18" s="13">
        <f>'Annulized cost'!C5/(C2*($B$21-C17))</f>
        <v>272.79143106824688</v>
      </c>
      <c r="D18" t="s">
        <v>244</v>
      </c>
      <c r="F18" s="13">
        <f t="shared" si="4"/>
        <v>50.913291446189618</v>
      </c>
      <c r="G18">
        <v>17</v>
      </c>
      <c r="H18" s="13">
        <f t="shared" si="5"/>
        <v>2413.8649711302064</v>
      </c>
      <c r="I18" s="13">
        <f t="shared" si="0"/>
        <v>192.90534857149586</v>
      </c>
      <c r="J18" s="13">
        <f t="shared" si="6"/>
        <v>179.06175834937181</v>
      </c>
      <c r="K18" s="113" t="str">
        <f t="shared" si="7"/>
        <v/>
      </c>
      <c r="L18" s="13">
        <f t="shared" si="9"/>
        <v>50.891304390274684</v>
      </c>
      <c r="M18" s="13">
        <f t="shared" si="1"/>
        <v>1717.7554375009063</v>
      </c>
      <c r="N18" s="13">
        <f t="shared" si="2"/>
        <v>151.93574189032799</v>
      </c>
      <c r="O18" s="13">
        <f t="shared" si="3"/>
        <v>362.73438513933519</v>
      </c>
      <c r="P18" s="113">
        <f t="shared" si="8"/>
        <v>17</v>
      </c>
      <c r="R18" s="83"/>
      <c r="X18" s="83"/>
      <c r="Z18" s="83"/>
      <c r="AD18" s="83"/>
      <c r="AE18" s="83"/>
      <c r="AI18" s="83"/>
      <c r="AJ18" s="83"/>
      <c r="AK18" s="83"/>
      <c r="AL18" s="83"/>
      <c r="AM18" s="83"/>
      <c r="AN18" s="83"/>
      <c r="AO18" s="83"/>
    </row>
    <row r="19" spans="1:41" x14ac:dyDescent="0.2">
      <c r="A19" s="52" t="s">
        <v>323</v>
      </c>
      <c r="B19" s="103">
        <f>B18*'DU LCI'!C18*10^-3</f>
        <v>0.58445508997440843</v>
      </c>
      <c r="C19" s="103">
        <f>C18*'DU LCI'!D18*10^-3</f>
        <v>0.23663583896189905</v>
      </c>
      <c r="D19" t="s">
        <v>324</v>
      </c>
      <c r="F19" s="13">
        <f t="shared" si="4"/>
        <v>50.913291446189618</v>
      </c>
      <c r="G19">
        <v>18</v>
      </c>
      <c r="H19" s="13">
        <f t="shared" si="5"/>
        <v>2413.8649711302064</v>
      </c>
      <c r="I19" s="13">
        <f t="shared" si="0"/>
        <v>185.01690095342332</v>
      </c>
      <c r="J19" s="13">
        <f t="shared" si="6"/>
        <v>179.06175834937181</v>
      </c>
      <c r="K19" s="113" t="str">
        <f t="shared" si="7"/>
        <v/>
      </c>
      <c r="L19" s="13">
        <f t="shared" si="9"/>
        <v>50.891304390274684</v>
      </c>
      <c r="M19" s="13">
        <f t="shared" si="1"/>
        <v>1717.7554375009063</v>
      </c>
      <c r="N19" s="13">
        <f t="shared" si="2"/>
        <v>146.32216202921393</v>
      </c>
      <c r="O19" s="13">
        <f t="shared" si="3"/>
        <v>362.73438513933519</v>
      </c>
      <c r="P19" s="113">
        <f t="shared" si="8"/>
        <v>18</v>
      </c>
      <c r="R19" s="83"/>
    </row>
    <row r="20" spans="1:41" x14ac:dyDescent="0.2">
      <c r="B20" s="13">
        <f>B19*1.5068</f>
        <v>0.88065692957343855</v>
      </c>
      <c r="C20" s="13">
        <f>C19*1.5068</f>
        <v>0.35656288214778947</v>
      </c>
      <c r="D20" t="s">
        <v>355</v>
      </c>
      <c r="F20" s="13">
        <f t="shared" si="4"/>
        <v>50.913291446189618</v>
      </c>
      <c r="G20">
        <v>19</v>
      </c>
      <c r="H20" s="13">
        <f t="shared" si="5"/>
        <v>2413.8649711302064</v>
      </c>
      <c r="I20" s="13">
        <f t="shared" si="0"/>
        <v>177.95881624251626</v>
      </c>
      <c r="J20" s="13">
        <f t="shared" si="6"/>
        <v>179.06175834937181</v>
      </c>
      <c r="K20" s="113">
        <f t="shared" si="7"/>
        <v>19</v>
      </c>
      <c r="L20" s="13">
        <f t="shared" si="9"/>
        <v>50.891304390274684</v>
      </c>
      <c r="M20" s="13">
        <f t="shared" si="1"/>
        <v>1717.7554375009063</v>
      </c>
      <c r="N20" s="13">
        <f t="shared" si="2"/>
        <v>141.29948531137501</v>
      </c>
      <c r="O20" s="13">
        <f t="shared" si="3"/>
        <v>362.73438513933519</v>
      </c>
      <c r="P20" s="113">
        <f t="shared" si="8"/>
        <v>19</v>
      </c>
      <c r="R20" s="83"/>
      <c r="AD20" s="83"/>
      <c r="AE20" s="83"/>
      <c r="AK20" s="83"/>
      <c r="AL20" s="83"/>
    </row>
    <row r="21" spans="1:41" x14ac:dyDescent="0.2">
      <c r="A21" s="52" t="s">
        <v>299</v>
      </c>
      <c r="B21" s="13">
        <f>J2*365*2*10^-3</f>
        <v>130.71508359504142</v>
      </c>
      <c r="C21" t="s">
        <v>24</v>
      </c>
      <c r="F21" s="13">
        <f t="shared" si="4"/>
        <v>50.913291446189618</v>
      </c>
      <c r="G21">
        <v>20</v>
      </c>
      <c r="H21" s="13">
        <f t="shared" si="5"/>
        <v>2413.8649711302064</v>
      </c>
      <c r="I21" s="13">
        <f t="shared" si="0"/>
        <v>171.60654000269994</v>
      </c>
      <c r="J21" s="13">
        <f t="shared" si="6"/>
        <v>179.06175834937181</v>
      </c>
      <c r="K21" s="113">
        <f t="shared" si="7"/>
        <v>20</v>
      </c>
      <c r="L21" s="13">
        <f t="shared" si="9"/>
        <v>50.891304390274684</v>
      </c>
      <c r="M21" s="13">
        <f t="shared" si="1"/>
        <v>1717.7554375009063</v>
      </c>
      <c r="N21" s="13">
        <f t="shared" si="2"/>
        <v>136.77907626531999</v>
      </c>
      <c r="O21" s="13">
        <f t="shared" si="3"/>
        <v>362.73438513933519</v>
      </c>
      <c r="P21" s="113">
        <f t="shared" si="8"/>
        <v>20</v>
      </c>
      <c r="R21" s="83"/>
    </row>
    <row r="22" spans="1:41" x14ac:dyDescent="0.2">
      <c r="F22" s="13">
        <f t="shared" si="4"/>
        <v>50.913291446189618</v>
      </c>
      <c r="G22">
        <v>21</v>
      </c>
      <c r="H22" s="13">
        <f t="shared" si="5"/>
        <v>2413.8649711302064</v>
      </c>
      <c r="I22" s="13">
        <f t="shared" si="0"/>
        <v>165.85924245238994</v>
      </c>
      <c r="J22" s="13">
        <f t="shared" si="6"/>
        <v>179.06175834937181</v>
      </c>
      <c r="K22" s="113">
        <f t="shared" si="7"/>
        <v>21</v>
      </c>
      <c r="L22" s="13">
        <f t="shared" si="9"/>
        <v>50.891304390274684</v>
      </c>
      <c r="M22" s="13">
        <f t="shared" si="1"/>
        <v>1717.7554375009063</v>
      </c>
      <c r="N22" s="13">
        <f t="shared" si="2"/>
        <v>132.68918236650831</v>
      </c>
      <c r="O22" s="13">
        <f t="shared" si="3"/>
        <v>362.73438513933519</v>
      </c>
      <c r="P22" s="113">
        <f t="shared" si="8"/>
        <v>21</v>
      </c>
    </row>
    <row r="23" spans="1:41" x14ac:dyDescent="0.2">
      <c r="F23" s="13">
        <f t="shared" si="4"/>
        <v>50.913291446189618</v>
      </c>
      <c r="G23">
        <v>22</v>
      </c>
      <c r="H23" s="13">
        <f t="shared" si="5"/>
        <v>2413.8649711302064</v>
      </c>
      <c r="I23" s="13">
        <f t="shared" si="0"/>
        <v>160.63442649756263</v>
      </c>
      <c r="J23" s="13">
        <f t="shared" si="6"/>
        <v>179.06175834937181</v>
      </c>
      <c r="K23" s="113">
        <f t="shared" si="7"/>
        <v>22</v>
      </c>
      <c r="L23" s="13">
        <f t="shared" si="9"/>
        <v>50.891304390274684</v>
      </c>
      <c r="M23" s="13">
        <f t="shared" si="1"/>
        <v>1717.7554375009063</v>
      </c>
      <c r="N23" s="13">
        <f t="shared" si="2"/>
        <v>128.97109700395225</v>
      </c>
      <c r="O23" s="13">
        <f t="shared" si="3"/>
        <v>362.73438513933519</v>
      </c>
      <c r="P23" s="113">
        <f t="shared" si="8"/>
        <v>22</v>
      </c>
    </row>
    <row r="24" spans="1:41" x14ac:dyDescent="0.2">
      <c r="A24" s="20" t="s">
        <v>105</v>
      </c>
      <c r="B24" t="s">
        <v>80</v>
      </c>
      <c r="F24" s="13">
        <f t="shared" si="4"/>
        <v>50.913291446189618</v>
      </c>
      <c r="G24">
        <v>23</v>
      </c>
      <c r="H24" s="13">
        <f t="shared" si="5"/>
        <v>2413.8649711302064</v>
      </c>
      <c r="I24" s="13">
        <f t="shared" si="0"/>
        <v>155.86394236489423</v>
      </c>
      <c r="J24" s="13">
        <f t="shared" si="6"/>
        <v>179.06175834937181</v>
      </c>
      <c r="K24" s="113">
        <f t="shared" si="7"/>
        <v>23</v>
      </c>
      <c r="L24" s="13">
        <f t="shared" si="9"/>
        <v>50.891304390274684</v>
      </c>
      <c r="M24" s="13">
        <f t="shared" si="1"/>
        <v>1717.7554375009063</v>
      </c>
      <c r="N24" s="13">
        <f t="shared" si="2"/>
        <v>125.57632341205321</v>
      </c>
      <c r="O24" s="13">
        <f t="shared" si="3"/>
        <v>362.73438513933519</v>
      </c>
      <c r="P24" s="113">
        <f t="shared" si="8"/>
        <v>23</v>
      </c>
    </row>
    <row r="25" spans="1:41" x14ac:dyDescent="0.2">
      <c r="A25" t="s">
        <v>81</v>
      </c>
      <c r="B25" s="13">
        <f>-0.0284584960882539/'DU LCI'!C25</f>
        <v>-207.74702144425348</v>
      </c>
      <c r="F25" s="13">
        <f t="shared" si="4"/>
        <v>50.913291446189618</v>
      </c>
      <c r="G25">
        <v>24</v>
      </c>
      <c r="H25" s="13">
        <f t="shared" si="5"/>
        <v>2413.8649711302064</v>
      </c>
      <c r="I25" s="13">
        <f t="shared" si="0"/>
        <v>151.49099857661488</v>
      </c>
      <c r="J25" s="13">
        <f t="shared" si="6"/>
        <v>179.06175834937181</v>
      </c>
      <c r="K25" s="113">
        <f t="shared" si="7"/>
        <v>24</v>
      </c>
      <c r="L25" s="13">
        <f t="shared" si="9"/>
        <v>50.891304390274684</v>
      </c>
      <c r="M25" s="13">
        <f t="shared" si="1"/>
        <v>1717.7554375009063</v>
      </c>
      <c r="N25" s="13">
        <f t="shared" si="2"/>
        <v>122.46444761947912</v>
      </c>
      <c r="O25" s="13">
        <f t="shared" si="3"/>
        <v>362.73438513933519</v>
      </c>
      <c r="P25" s="113">
        <f t="shared" si="8"/>
        <v>24</v>
      </c>
    </row>
    <row r="26" spans="1:41" x14ac:dyDescent="0.2">
      <c r="A26" t="s">
        <v>84</v>
      </c>
      <c r="B26" s="13">
        <f>-0.010969764874051/'DU LCI'!D25</f>
        <v>-1601.5856716114458</v>
      </c>
      <c r="F26" s="13">
        <f t="shared" si="4"/>
        <v>50.913291446189618</v>
      </c>
      <c r="G26">
        <v>25</v>
      </c>
      <c r="H26" s="13">
        <f t="shared" si="5"/>
        <v>2413.8649711302064</v>
      </c>
      <c r="I26" s="13">
        <f t="shared" si="0"/>
        <v>147.46789029139788</v>
      </c>
      <c r="J26" s="13">
        <f t="shared" si="6"/>
        <v>179.06175834937181</v>
      </c>
      <c r="K26" s="113">
        <f t="shared" si="7"/>
        <v>25</v>
      </c>
      <c r="L26" s="13">
        <f t="shared" si="9"/>
        <v>50.891304390274684</v>
      </c>
      <c r="M26" s="13">
        <f t="shared" si="1"/>
        <v>1717.7554375009063</v>
      </c>
      <c r="N26" s="13">
        <f t="shared" si="2"/>
        <v>119.60152189031093</v>
      </c>
      <c r="O26" s="13">
        <f t="shared" si="3"/>
        <v>362.73438513933519</v>
      </c>
      <c r="P26" s="113">
        <f t="shared" si="8"/>
        <v>25</v>
      </c>
    </row>
    <row r="27" spans="1:41" x14ac:dyDescent="0.2">
      <c r="B27" s="13"/>
      <c r="F27" s="13">
        <f t="shared" si="4"/>
        <v>50.913291446189618</v>
      </c>
      <c r="G27">
        <v>26</v>
      </c>
      <c r="H27" s="13">
        <f t="shared" si="5"/>
        <v>2413.8649711302064</v>
      </c>
      <c r="I27" s="13">
        <f t="shared" si="0"/>
        <v>143.75425187427447</v>
      </c>
      <c r="J27" s="13">
        <f t="shared" si="6"/>
        <v>179.06175834937181</v>
      </c>
      <c r="K27" s="113">
        <f t="shared" si="7"/>
        <v>26</v>
      </c>
      <c r="L27" s="13">
        <f t="shared" si="9"/>
        <v>50.891304390274684</v>
      </c>
      <c r="M27" s="13">
        <f t="shared" si="1"/>
        <v>1717.7554375009063</v>
      </c>
      <c r="N27" s="13">
        <f t="shared" si="2"/>
        <v>116.95882121723261</v>
      </c>
      <c r="O27" s="13">
        <f t="shared" si="3"/>
        <v>362.73438513933519</v>
      </c>
      <c r="P27" s="113">
        <f t="shared" si="8"/>
        <v>26</v>
      </c>
    </row>
    <row r="28" spans="1:41" x14ac:dyDescent="0.2">
      <c r="A28" s="20" t="s">
        <v>122</v>
      </c>
      <c r="B28" s="13">
        <v>916.32703084424497</v>
      </c>
      <c r="F28" s="13">
        <f t="shared" si="4"/>
        <v>50.913291446189618</v>
      </c>
      <c r="G28">
        <v>27</v>
      </c>
      <c r="H28" s="13">
        <f t="shared" si="5"/>
        <v>2413.8649711302064</v>
      </c>
      <c r="I28" s="13">
        <f t="shared" si="0"/>
        <v>140.31569778434542</v>
      </c>
      <c r="J28" s="13">
        <f t="shared" si="6"/>
        <v>179.06175834937181</v>
      </c>
      <c r="K28" s="113">
        <f t="shared" si="7"/>
        <v>27</v>
      </c>
      <c r="L28" s="13">
        <f t="shared" si="9"/>
        <v>50.891304390274684</v>
      </c>
      <c r="M28" s="13">
        <f t="shared" si="1"/>
        <v>1717.7554375009063</v>
      </c>
      <c r="N28" s="13">
        <f t="shared" si="2"/>
        <v>114.51187614956751</v>
      </c>
      <c r="O28" s="13">
        <f t="shared" si="3"/>
        <v>362.73438513933519</v>
      </c>
      <c r="P28" s="113">
        <f t="shared" si="8"/>
        <v>27</v>
      </c>
    </row>
    <row r="29" spans="1:41" x14ac:dyDescent="0.2">
      <c r="A29" s="20" t="s">
        <v>302</v>
      </c>
      <c r="B29" s="13">
        <v>108718.55765283899</v>
      </c>
      <c r="F29" s="13">
        <f t="shared" si="4"/>
        <v>50.913291446189618</v>
      </c>
      <c r="G29">
        <v>28</v>
      </c>
      <c r="H29" s="13">
        <f t="shared" si="5"/>
        <v>2413.8649711302064</v>
      </c>
      <c r="I29" s="13">
        <f t="shared" si="0"/>
        <v>137.12275470083983</v>
      </c>
      <c r="J29" s="13">
        <f t="shared" si="6"/>
        <v>179.06175834937181</v>
      </c>
      <c r="K29" s="113">
        <f t="shared" si="7"/>
        <v>28</v>
      </c>
      <c r="L29" s="13">
        <f t="shared" si="9"/>
        <v>50.891304390274684</v>
      </c>
      <c r="M29" s="13">
        <f t="shared" si="1"/>
        <v>1717.7554375009063</v>
      </c>
      <c r="N29" s="13">
        <f t="shared" si="2"/>
        <v>112.2397128724499</v>
      </c>
      <c r="O29" s="13">
        <f t="shared" si="3"/>
        <v>362.73438513933519</v>
      </c>
      <c r="P29" s="113">
        <f t="shared" si="8"/>
        <v>28</v>
      </c>
    </row>
    <row r="30" spans="1:41" x14ac:dyDescent="0.2">
      <c r="B30" s="13"/>
      <c r="F30" s="13">
        <f t="shared" si="4"/>
        <v>50.913291446189618</v>
      </c>
      <c r="G30">
        <v>29</v>
      </c>
      <c r="H30" s="13">
        <f t="shared" si="5"/>
        <v>2413.8649711302064</v>
      </c>
      <c r="I30" s="13">
        <f t="shared" si="0"/>
        <v>134.15001458861053</v>
      </c>
      <c r="J30" s="13">
        <f t="shared" si="6"/>
        <v>179.06175834937181</v>
      </c>
      <c r="K30" s="113">
        <f t="shared" si="7"/>
        <v>29</v>
      </c>
      <c r="L30" s="13">
        <f t="shared" si="9"/>
        <v>50.891304390274684</v>
      </c>
      <c r="M30" s="13">
        <f t="shared" si="1"/>
        <v>1717.7554375009063</v>
      </c>
      <c r="N30" s="13">
        <f t="shared" si="2"/>
        <v>110.12425051099558</v>
      </c>
      <c r="O30" s="13">
        <f t="shared" si="3"/>
        <v>362.73438513933519</v>
      </c>
      <c r="P30" s="113">
        <f t="shared" si="8"/>
        <v>29</v>
      </c>
    </row>
    <row r="31" spans="1:41" x14ac:dyDescent="0.2">
      <c r="F31" s="13">
        <f t="shared" si="4"/>
        <v>50.913291446189618</v>
      </c>
      <c r="G31">
        <v>30</v>
      </c>
      <c r="H31" s="13">
        <f t="shared" si="5"/>
        <v>2413.8649711302064</v>
      </c>
      <c r="I31" s="13">
        <f t="shared" si="0"/>
        <v>131.37545715052983</v>
      </c>
      <c r="J31" s="13">
        <f t="shared" si="6"/>
        <v>179.06175834937181</v>
      </c>
      <c r="K31" s="113">
        <f t="shared" si="7"/>
        <v>30</v>
      </c>
      <c r="L31" s="13">
        <f t="shared" si="9"/>
        <v>50.891304390274684</v>
      </c>
      <c r="M31" s="13">
        <f t="shared" si="1"/>
        <v>1717.7554375009063</v>
      </c>
      <c r="N31" s="13">
        <f t="shared" si="2"/>
        <v>108.14981897363822</v>
      </c>
      <c r="O31" s="13">
        <f t="shared" si="3"/>
        <v>362.73438513933519</v>
      </c>
      <c r="P31" s="113">
        <f t="shared" si="8"/>
        <v>30</v>
      </c>
    </row>
    <row r="32" spans="1:41" x14ac:dyDescent="0.2">
      <c r="F32" s="13">
        <f t="shared" si="4"/>
        <v>50.913291446189618</v>
      </c>
      <c r="G32">
        <v>31</v>
      </c>
      <c r="H32" s="13">
        <f t="shared" si="5"/>
        <v>2413.8649711302064</v>
      </c>
      <c r="I32" s="13">
        <f t="shared" si="0"/>
        <v>128.77990341813177</v>
      </c>
      <c r="J32" s="13">
        <f t="shared" si="6"/>
        <v>179.06175834937181</v>
      </c>
      <c r="K32" s="113">
        <f t="shared" si="7"/>
        <v>31</v>
      </c>
      <c r="L32" s="13">
        <f t="shared" si="9"/>
        <v>50.891304390274684</v>
      </c>
      <c r="M32" s="13">
        <f t="shared" si="1"/>
        <v>1717.7554375009063</v>
      </c>
      <c r="N32" s="13">
        <f t="shared" si="2"/>
        <v>106.30277011611037</v>
      </c>
      <c r="O32" s="13">
        <f t="shared" si="3"/>
        <v>362.73438513933519</v>
      </c>
      <c r="P32" s="113">
        <f t="shared" si="8"/>
        <v>31</v>
      </c>
    </row>
    <row r="33" spans="1:16" x14ac:dyDescent="0.2">
      <c r="F33" s="13">
        <f t="shared" si="4"/>
        <v>50.913291446189618</v>
      </c>
      <c r="G33">
        <v>32</v>
      </c>
      <c r="H33" s="13">
        <f t="shared" si="5"/>
        <v>2413.8649711302064</v>
      </c>
      <c r="I33" s="13">
        <f t="shared" si="0"/>
        <v>126.34657179400857</v>
      </c>
      <c r="J33" s="13">
        <f t="shared" si="6"/>
        <v>179.06175834937181</v>
      </c>
      <c r="K33" s="113">
        <f t="shared" si="7"/>
        <v>32</v>
      </c>
      <c r="L33" s="13">
        <f t="shared" si="9"/>
        <v>50.891304390274684</v>
      </c>
      <c r="M33" s="13">
        <f t="shared" si="1"/>
        <v>1717.7554375009063</v>
      </c>
      <c r="N33" s="13">
        <f t="shared" si="2"/>
        <v>104.571161812178</v>
      </c>
      <c r="O33" s="13">
        <f t="shared" si="3"/>
        <v>362.73438513933519</v>
      </c>
      <c r="P33" s="113">
        <f t="shared" si="8"/>
        <v>32</v>
      </c>
    </row>
    <row r="34" spans="1:16" x14ac:dyDescent="0.2">
      <c r="A34" t="s">
        <v>353</v>
      </c>
      <c r="B34" s="13">
        <v>0.72441036923006796</v>
      </c>
      <c r="D34" s="107"/>
      <c r="F34" s="13">
        <f t="shared" si="4"/>
        <v>50.913291446189618</v>
      </c>
      <c r="G34">
        <v>33</v>
      </c>
      <c r="H34" s="13">
        <f t="shared" si="5"/>
        <v>2413.8649711302064</v>
      </c>
      <c r="I34" s="13">
        <f t="shared" si="0"/>
        <v>124.06071481377163</v>
      </c>
      <c r="J34" s="13">
        <f t="shared" si="6"/>
        <v>179.06175834937181</v>
      </c>
      <c r="K34" s="113">
        <f t="shared" si="7"/>
        <v>33</v>
      </c>
      <c r="L34" s="13">
        <f t="shared" si="9"/>
        <v>50.891304390274684</v>
      </c>
      <c r="M34" s="13">
        <f t="shared" si="1"/>
        <v>1717.7554375009063</v>
      </c>
      <c r="N34" s="13">
        <f t="shared" si="2"/>
        <v>102.94449946605972</v>
      </c>
      <c r="O34" s="13">
        <f t="shared" si="3"/>
        <v>362.73438513933519</v>
      </c>
      <c r="P34" s="113">
        <f t="shared" si="8"/>
        <v>33</v>
      </c>
    </row>
    <row r="35" spans="1:16" x14ac:dyDescent="0.2">
      <c r="A35" t="s">
        <v>354</v>
      </c>
      <c r="B35" s="13">
        <v>1.5</v>
      </c>
      <c r="D35" s="13"/>
      <c r="F35" s="13">
        <f t="shared" si="4"/>
        <v>50.913291446189618</v>
      </c>
      <c r="G35">
        <v>34</v>
      </c>
      <c r="H35" s="13">
        <f t="shared" si="5"/>
        <v>2413.8649711302064</v>
      </c>
      <c r="I35" s="13">
        <f t="shared" si="0"/>
        <v>121.90932000884274</v>
      </c>
      <c r="J35" s="13">
        <f t="shared" si="6"/>
        <v>179.06175834937181</v>
      </c>
      <c r="K35" s="113">
        <f t="shared" si="7"/>
        <v>34</v>
      </c>
      <c r="L35" s="13">
        <f t="shared" si="9"/>
        <v>50.891304390274684</v>
      </c>
      <c r="M35" s="13">
        <f t="shared" si="1"/>
        <v>1717.7554375009063</v>
      </c>
      <c r="N35" s="13">
        <f t="shared" si="2"/>
        <v>101.41352314030134</v>
      </c>
      <c r="O35" s="13">
        <f t="shared" si="3"/>
        <v>362.73438513933519</v>
      </c>
      <c r="P35" s="113">
        <f t="shared" si="8"/>
        <v>34</v>
      </c>
    </row>
    <row r="36" spans="1:16" x14ac:dyDescent="0.2">
      <c r="B36" t="s">
        <v>165</v>
      </c>
      <c r="F36" s="13">
        <f t="shared" si="4"/>
        <v>50.913291446189618</v>
      </c>
      <c r="G36">
        <v>35</v>
      </c>
      <c r="H36" s="13">
        <f t="shared" si="5"/>
        <v>2413.8649711302064</v>
      </c>
      <c r="I36" s="13">
        <f t="shared" si="0"/>
        <v>119.88086204990979</v>
      </c>
      <c r="J36" s="13">
        <f t="shared" si="6"/>
        <v>179.06175834937181</v>
      </c>
      <c r="K36" s="113">
        <f t="shared" si="7"/>
        <v>35</v>
      </c>
      <c r="L36" s="13">
        <f t="shared" si="9"/>
        <v>50.891304390274684</v>
      </c>
      <c r="M36" s="13">
        <f t="shared" si="1"/>
        <v>1717.7554375009063</v>
      </c>
      <c r="N36" s="13">
        <f t="shared" si="2"/>
        <v>99.970031176014857</v>
      </c>
      <c r="O36" s="13">
        <f t="shared" si="3"/>
        <v>362.73438513933519</v>
      </c>
      <c r="P36" s="113">
        <f t="shared" si="8"/>
        <v>35</v>
      </c>
    </row>
    <row r="37" spans="1:16" x14ac:dyDescent="0.2">
      <c r="F37" s="13">
        <f t="shared" si="4"/>
        <v>50.913291446189618</v>
      </c>
      <c r="G37">
        <v>36</v>
      </c>
      <c r="H37" s="13">
        <f t="shared" si="5"/>
        <v>2413.8649711302064</v>
      </c>
      <c r="I37" s="13">
        <f t="shared" si="0"/>
        <v>117.96509619980647</v>
      </c>
      <c r="J37" s="13">
        <f t="shared" si="6"/>
        <v>179.06175834937181</v>
      </c>
      <c r="K37" s="113">
        <f t="shared" si="7"/>
        <v>36</v>
      </c>
      <c r="L37" s="13">
        <f t="shared" si="9"/>
        <v>50.891304390274684</v>
      </c>
      <c r="M37" s="13">
        <f t="shared" si="1"/>
        <v>1717.7554375009063</v>
      </c>
      <c r="N37" s="13">
        <f t="shared" si="2"/>
        <v>98.606733209744306</v>
      </c>
      <c r="O37" s="13">
        <f t="shared" si="3"/>
        <v>362.73438513933519</v>
      </c>
      <c r="P37" s="113">
        <f t="shared" si="8"/>
        <v>36</v>
      </c>
    </row>
    <row r="38" spans="1:16" x14ac:dyDescent="0.2">
      <c r="F38" s="13">
        <f t="shared" si="4"/>
        <v>50.913291446189618</v>
      </c>
      <c r="G38">
        <v>37</v>
      </c>
      <c r="H38" s="13">
        <f t="shared" si="5"/>
        <v>2413.8649711302064</v>
      </c>
      <c r="I38" s="13">
        <f t="shared" si="0"/>
        <v>116.15288526051953</v>
      </c>
      <c r="J38" s="13">
        <f t="shared" si="6"/>
        <v>179.06175834937181</v>
      </c>
      <c r="K38" s="113">
        <f t="shared" si="7"/>
        <v>37</v>
      </c>
      <c r="L38" s="13">
        <f t="shared" si="9"/>
        <v>50.891304390274684</v>
      </c>
      <c r="M38" s="13">
        <f t="shared" si="1"/>
        <v>1717.7554375009063</v>
      </c>
      <c r="N38" s="13">
        <f t="shared" si="2"/>
        <v>97.317127025434303</v>
      </c>
      <c r="O38" s="13">
        <f t="shared" si="3"/>
        <v>362.73438513933519</v>
      </c>
      <c r="P38" s="113">
        <f t="shared" si="8"/>
        <v>37</v>
      </c>
    </row>
    <row r="39" spans="1:16" x14ac:dyDescent="0.2">
      <c r="F39" s="13">
        <f t="shared" si="4"/>
        <v>50.913291446189618</v>
      </c>
      <c r="G39">
        <v>38</v>
      </c>
      <c r="H39" s="13">
        <f t="shared" si="5"/>
        <v>2413.8649711302064</v>
      </c>
      <c r="I39" s="13">
        <f t="shared" si="0"/>
        <v>114.43605384435295</v>
      </c>
      <c r="J39" s="13">
        <f t="shared" si="6"/>
        <v>179.06175834937181</v>
      </c>
      <c r="K39" s="113">
        <f t="shared" si="7"/>
        <v>38</v>
      </c>
      <c r="L39" s="13">
        <f t="shared" si="9"/>
        <v>50.891304390274684</v>
      </c>
      <c r="M39" s="13">
        <f t="shared" si="1"/>
        <v>1717.7554375009063</v>
      </c>
      <c r="N39" s="13">
        <f t="shared" si="2"/>
        <v>96.095394850824846</v>
      </c>
      <c r="O39" s="13">
        <f t="shared" si="3"/>
        <v>362.73438513933519</v>
      </c>
      <c r="P39" s="113">
        <f t="shared" si="8"/>
        <v>38</v>
      </c>
    </row>
    <row r="40" spans="1:16" x14ac:dyDescent="0.2">
      <c r="F40" s="13">
        <f t="shared" si="4"/>
        <v>50.913291446189618</v>
      </c>
      <c r="G40">
        <v>39</v>
      </c>
      <c r="H40" s="13">
        <f t="shared" si="5"/>
        <v>2413.8649711302064</v>
      </c>
      <c r="I40" s="13">
        <f t="shared" si="0"/>
        <v>112.80726506491285</v>
      </c>
      <c r="J40" s="13">
        <f t="shared" si="6"/>
        <v>179.06175834937181</v>
      </c>
      <c r="K40" s="113">
        <f t="shared" si="7"/>
        <v>39</v>
      </c>
      <c r="L40" s="13">
        <f t="shared" si="9"/>
        <v>50.891304390274684</v>
      </c>
      <c r="M40" s="13">
        <f t="shared" si="1"/>
        <v>1717.7554375009063</v>
      </c>
      <c r="N40" s="13">
        <f t="shared" si="2"/>
        <v>94.936315608246645</v>
      </c>
      <c r="O40" s="13">
        <f t="shared" si="3"/>
        <v>362.73438513933519</v>
      </c>
      <c r="P40" s="113">
        <f t="shared" si="8"/>
        <v>39</v>
      </c>
    </row>
    <row r="41" spans="1:16" x14ac:dyDescent="0.2">
      <c r="F41" s="13">
        <f t="shared" si="4"/>
        <v>50.913291446189618</v>
      </c>
      <c r="G41">
        <v>40</v>
      </c>
      <c r="H41" s="13">
        <f t="shared" si="5"/>
        <v>2413.8649711302064</v>
      </c>
      <c r="I41" s="13">
        <f t="shared" si="0"/>
        <v>111.25991572444478</v>
      </c>
      <c r="J41" s="13">
        <f t="shared" si="6"/>
        <v>179.06175834937181</v>
      </c>
      <c r="K41" s="113">
        <f t="shared" si="7"/>
        <v>40</v>
      </c>
      <c r="L41" s="13">
        <f t="shared" si="9"/>
        <v>50.891304390274684</v>
      </c>
      <c r="M41" s="13">
        <f t="shared" si="1"/>
        <v>1717.7554375009063</v>
      </c>
      <c r="N41" s="13">
        <f t="shared" si="2"/>
        <v>93.835190327797335</v>
      </c>
      <c r="O41" s="13">
        <f t="shared" si="3"/>
        <v>362.73438513933519</v>
      </c>
      <c r="P41" s="113">
        <f t="shared" si="8"/>
        <v>40</v>
      </c>
    </row>
    <row r="42" spans="1:16" x14ac:dyDescent="0.2">
      <c r="F42" s="13">
        <f t="shared" si="4"/>
        <v>50.913291446189618</v>
      </c>
      <c r="G42">
        <v>41</v>
      </c>
      <c r="H42" s="13">
        <f t="shared" si="5"/>
        <v>2413.8649711302064</v>
      </c>
      <c r="I42" s="13">
        <f t="shared" si="0"/>
        <v>109.78804683960928</v>
      </c>
      <c r="J42" s="13">
        <f t="shared" si="6"/>
        <v>179.06175834937181</v>
      </c>
      <c r="K42" s="113">
        <f t="shared" si="7"/>
        <v>41</v>
      </c>
      <c r="L42" s="13">
        <f t="shared" si="9"/>
        <v>50.891304390274684</v>
      </c>
      <c r="M42" s="13">
        <f t="shared" si="1"/>
        <v>1717.7554375009063</v>
      </c>
      <c r="N42" s="13">
        <f t="shared" si="2"/>
        <v>92.787778475662634</v>
      </c>
      <c r="O42" s="13">
        <f t="shared" si="3"/>
        <v>362.73438513933519</v>
      </c>
      <c r="P42" s="113">
        <f t="shared" si="8"/>
        <v>41</v>
      </c>
    </row>
    <row r="43" spans="1:16" x14ac:dyDescent="0.2">
      <c r="F43" s="13">
        <f t="shared" si="4"/>
        <v>50.913291446189618</v>
      </c>
      <c r="G43">
        <v>42</v>
      </c>
      <c r="H43" s="13">
        <f t="shared" si="5"/>
        <v>2413.8649711302064</v>
      </c>
      <c r="I43" s="13">
        <f t="shared" si="0"/>
        <v>108.38626694928976</v>
      </c>
      <c r="J43" s="13">
        <f t="shared" si="6"/>
        <v>179.06175834937181</v>
      </c>
      <c r="K43" s="113">
        <f t="shared" si="7"/>
        <v>42</v>
      </c>
      <c r="L43" s="13">
        <f t="shared" si="9"/>
        <v>50.891304390274684</v>
      </c>
      <c r="M43" s="13">
        <f t="shared" si="1"/>
        <v>1717.7554375009063</v>
      </c>
      <c r="N43" s="13">
        <f t="shared" si="2"/>
        <v>91.790243378391494</v>
      </c>
      <c r="O43" s="13">
        <f t="shared" si="3"/>
        <v>362.73438513933519</v>
      </c>
      <c r="P43" s="113">
        <f t="shared" si="8"/>
        <v>42</v>
      </c>
    </row>
    <row r="44" spans="1:16" x14ac:dyDescent="0.2">
      <c r="F44" s="13">
        <f t="shared" si="4"/>
        <v>50.913291446189618</v>
      </c>
      <c r="G44">
        <v>43</v>
      </c>
      <c r="H44" s="13">
        <f t="shared" si="5"/>
        <v>2413.8649711302064</v>
      </c>
      <c r="I44" s="13">
        <f t="shared" si="0"/>
        <v>107.04968612363628</v>
      </c>
      <c r="J44" s="13">
        <f t="shared" si="6"/>
        <v>179.06175834937181</v>
      </c>
      <c r="K44" s="113">
        <f t="shared" si="7"/>
        <v>43</v>
      </c>
      <c r="L44" s="13">
        <f t="shared" si="9"/>
        <v>50.891304390274684</v>
      </c>
      <c r="M44" s="13">
        <f t="shared" si="1"/>
        <v>1717.7554375009063</v>
      </c>
      <c r="N44" s="13">
        <f t="shared" si="2"/>
        <v>90.839105262388784</v>
      </c>
      <c r="O44" s="13">
        <f t="shared" si="3"/>
        <v>362.73438513933519</v>
      </c>
      <c r="P44" s="113">
        <f t="shared" si="8"/>
        <v>43</v>
      </c>
    </row>
    <row r="45" spans="1:16" x14ac:dyDescent="0.2">
      <c r="F45" s="13">
        <f t="shared" si="4"/>
        <v>50.913291446189618</v>
      </c>
      <c r="G45">
        <v>44</v>
      </c>
      <c r="H45" s="13">
        <f t="shared" si="5"/>
        <v>2413.8649711302064</v>
      </c>
      <c r="I45" s="13">
        <f t="shared" si="0"/>
        <v>105.77385897187614</v>
      </c>
      <c r="J45" s="13">
        <f t="shared" si="6"/>
        <v>179.06175834937181</v>
      </c>
      <c r="K45" s="113">
        <f t="shared" si="7"/>
        <v>44</v>
      </c>
      <c r="L45" s="13">
        <f t="shared" si="9"/>
        <v>50.891304390274684</v>
      </c>
      <c r="M45" s="13">
        <f t="shared" si="1"/>
        <v>1717.7554375009063</v>
      </c>
      <c r="N45" s="13">
        <f t="shared" si="2"/>
        <v>89.931200697113468</v>
      </c>
      <c r="O45" s="13">
        <f t="shared" si="3"/>
        <v>362.73438513933519</v>
      </c>
      <c r="P45" s="113">
        <f t="shared" si="8"/>
        <v>44</v>
      </c>
    </row>
    <row r="46" spans="1:16" x14ac:dyDescent="0.2">
      <c r="F46" s="13">
        <f t="shared" si="4"/>
        <v>50.913291446189618</v>
      </c>
      <c r="G46">
        <v>45</v>
      </c>
      <c r="H46" s="13">
        <f t="shared" si="5"/>
        <v>2413.8649711302064</v>
      </c>
      <c r="I46" s="13">
        <f t="shared" si="0"/>
        <v>104.55473524908309</v>
      </c>
      <c r="J46" s="13">
        <f t="shared" si="6"/>
        <v>179.06175834937181</v>
      </c>
      <c r="K46" s="113">
        <f t="shared" si="7"/>
        <v>45</v>
      </c>
      <c r="L46" s="13">
        <f t="shared" si="9"/>
        <v>50.891304390274684</v>
      </c>
      <c r="M46" s="13">
        <f t="shared" si="1"/>
        <v>1717.7554375009063</v>
      </c>
      <c r="N46" s="13">
        <f t="shared" si="2"/>
        <v>89.063647445850378</v>
      </c>
      <c r="O46" s="13">
        <f t="shared" si="3"/>
        <v>362.73438513933519</v>
      </c>
      <c r="P46" s="113">
        <f t="shared" si="8"/>
        <v>45</v>
      </c>
    </row>
    <row r="47" spans="1:16" x14ac:dyDescent="0.2">
      <c r="F47" s="13">
        <f t="shared" si="4"/>
        <v>50.913291446189618</v>
      </c>
      <c r="G47">
        <v>46</v>
      </c>
      <c r="H47" s="13">
        <f t="shared" si="5"/>
        <v>2413.8649711302064</v>
      </c>
      <c r="I47" s="13">
        <f t="shared" si="0"/>
        <v>103.38861690554194</v>
      </c>
      <c r="J47" s="13">
        <f t="shared" si="6"/>
        <v>179.06175834937181</v>
      </c>
      <c r="K47" s="113">
        <f t="shared" si="7"/>
        <v>46</v>
      </c>
      <c r="L47" s="13">
        <f t="shared" si="9"/>
        <v>50.891304390274684</v>
      </c>
      <c r="M47" s="13">
        <f t="shared" si="1"/>
        <v>1717.7554375009063</v>
      </c>
      <c r="N47" s="13">
        <f t="shared" si="2"/>
        <v>88.233813901163956</v>
      </c>
      <c r="O47" s="13">
        <f t="shared" si="3"/>
        <v>362.73438513933519</v>
      </c>
      <c r="P47" s="113">
        <f t="shared" si="8"/>
        <v>46</v>
      </c>
    </row>
    <row r="48" spans="1:16" x14ac:dyDescent="0.2">
      <c r="F48" s="13">
        <f t="shared" si="4"/>
        <v>50.913291446189618</v>
      </c>
      <c r="G48">
        <v>47</v>
      </c>
      <c r="H48" s="13">
        <f t="shared" si="5"/>
        <v>2413.8649711302064</v>
      </c>
      <c r="I48" s="13">
        <f t="shared" si="0"/>
        <v>102.27212061917274</v>
      </c>
      <c r="J48" s="13">
        <f t="shared" si="6"/>
        <v>179.06175834937181</v>
      </c>
      <c r="K48" s="113">
        <f t="shared" si="7"/>
        <v>47</v>
      </c>
      <c r="L48" s="13">
        <f t="shared" si="9"/>
        <v>50.891304390274684</v>
      </c>
      <c r="M48" s="13">
        <f t="shared" si="1"/>
        <v>1717.7554375009063</v>
      </c>
      <c r="N48" s="13">
        <f t="shared" si="2"/>
        <v>87.439292422208865</v>
      </c>
      <c r="O48" s="13">
        <f t="shared" si="3"/>
        <v>362.73438513933519</v>
      </c>
      <c r="P48" s="113">
        <f t="shared" si="8"/>
        <v>47</v>
      </c>
    </row>
    <row r="49" spans="6:16" x14ac:dyDescent="0.2">
      <c r="F49" s="13">
        <f t="shared" si="4"/>
        <v>50.913291446189618</v>
      </c>
      <c r="G49">
        <v>48</v>
      </c>
      <c r="H49" s="13">
        <f t="shared" si="5"/>
        <v>2413.8649711302064</v>
      </c>
      <c r="I49" s="13">
        <f t="shared" si="0"/>
        <v>101.20214501140225</v>
      </c>
      <c r="J49" s="13">
        <f t="shared" si="6"/>
        <v>179.06175834937181</v>
      </c>
      <c r="K49" s="113">
        <f t="shared" si="7"/>
        <v>48</v>
      </c>
      <c r="L49" s="13">
        <f t="shared" si="9"/>
        <v>50.891304390274684</v>
      </c>
      <c r="M49" s="13">
        <f t="shared" si="1"/>
        <v>1717.7554375009063</v>
      </c>
      <c r="N49" s="13">
        <f t="shared" si="2"/>
        <v>86.677876004876907</v>
      </c>
      <c r="O49" s="13">
        <f t="shared" si="3"/>
        <v>362.73438513933519</v>
      </c>
      <c r="P49" s="113">
        <f t="shared" si="8"/>
        <v>48</v>
      </c>
    </row>
    <row r="50" spans="6:16" x14ac:dyDescent="0.2">
      <c r="F50" s="13">
        <f t="shared" si="4"/>
        <v>50.913291446189618</v>
      </c>
      <c r="G50">
        <v>49</v>
      </c>
      <c r="H50" s="13">
        <f t="shared" si="5"/>
        <v>2413.8649711302064</v>
      </c>
      <c r="I50" s="13">
        <f t="shared" si="0"/>
        <v>100.17584187741832</v>
      </c>
      <c r="J50" s="13">
        <f t="shared" si="6"/>
        <v>179.06175834937181</v>
      </c>
      <c r="K50" s="113">
        <f t="shared" si="7"/>
        <v>49</v>
      </c>
      <c r="L50" s="13">
        <f t="shared" si="9"/>
        <v>50.891304390274684</v>
      </c>
      <c r="M50" s="13">
        <f t="shared" si="1"/>
        <v>1717.7554375009063</v>
      </c>
      <c r="N50" s="13">
        <f t="shared" si="2"/>
        <v>85.947537808660528</v>
      </c>
      <c r="O50" s="13">
        <f t="shared" si="3"/>
        <v>362.73438513933519</v>
      </c>
      <c r="P50" s="113">
        <f t="shared" si="8"/>
        <v>49</v>
      </c>
    </row>
    <row r="51" spans="6:16" x14ac:dyDescent="0.2">
      <c r="F51" s="13">
        <f t="shared" si="4"/>
        <v>50.913291446189618</v>
      </c>
      <c r="G51">
        <v>50</v>
      </c>
      <c r="H51" s="13">
        <f t="shared" si="5"/>
        <v>2413.8649711302064</v>
      </c>
      <c r="I51" s="13">
        <f t="shared" si="0"/>
        <v>99.190590868793748</v>
      </c>
      <c r="J51" s="13">
        <f t="shared" si="6"/>
        <v>179.06175834937181</v>
      </c>
      <c r="K51" s="113">
        <f t="shared" si="7"/>
        <v>50</v>
      </c>
      <c r="L51" s="13">
        <f t="shared" si="9"/>
        <v>50.891304390274684</v>
      </c>
      <c r="M51" s="13">
        <f t="shared" si="1"/>
        <v>1717.7554375009063</v>
      </c>
      <c r="N51" s="13">
        <f t="shared" si="2"/>
        <v>85.246413140292816</v>
      </c>
      <c r="O51" s="13">
        <f t="shared" si="3"/>
        <v>362.73438513933519</v>
      </c>
      <c r="P51" s="113">
        <f t="shared" si="8"/>
        <v>50</v>
      </c>
    </row>
    <row r="52" spans="6:16" x14ac:dyDescent="0.2">
      <c r="F52" s="13">
        <f t="shared" si="4"/>
        <v>50.913291446189618</v>
      </c>
      <c r="G52">
        <v>51</v>
      </c>
      <c r="H52" s="13">
        <f t="shared" si="5"/>
        <v>2413.8649711302064</v>
      </c>
      <c r="I52" s="13">
        <f t="shared" si="0"/>
        <v>98.243977154625043</v>
      </c>
      <c r="J52" s="13">
        <f t="shared" si="6"/>
        <v>179.06175834937181</v>
      </c>
      <c r="K52" s="113">
        <f t="shared" si="7"/>
        <v>51</v>
      </c>
      <c r="L52" s="13">
        <f t="shared" si="9"/>
        <v>50.891304390274684</v>
      </c>
      <c r="M52" s="13">
        <f t="shared" si="1"/>
        <v>1717.7554375009063</v>
      </c>
      <c r="N52" s="13">
        <f t="shared" si="2"/>
        <v>84.572783556959124</v>
      </c>
      <c r="O52" s="13">
        <f t="shared" si="3"/>
        <v>362.73438513933519</v>
      </c>
      <c r="P52" s="113">
        <f t="shared" si="8"/>
        <v>51</v>
      </c>
    </row>
    <row r="53" spans="6:16" x14ac:dyDescent="0.2">
      <c r="F53" s="13">
        <f t="shared" si="4"/>
        <v>50.913291446189618</v>
      </c>
      <c r="G53">
        <v>52</v>
      </c>
      <c r="H53" s="13">
        <f t="shared" si="5"/>
        <v>2413.8649711302064</v>
      </c>
      <c r="I53" s="13">
        <f t="shared" si="0"/>
        <v>97.333771660232046</v>
      </c>
      <c r="J53" s="13">
        <f t="shared" si="6"/>
        <v>179.06175834937181</v>
      </c>
      <c r="K53" s="113">
        <f t="shared" si="7"/>
        <v>52</v>
      </c>
      <c r="L53" s="13">
        <f t="shared" si="9"/>
        <v>50.891304390274684</v>
      </c>
      <c r="M53" s="13">
        <f t="shared" si="1"/>
        <v>1717.7554375009063</v>
      </c>
      <c r="N53" s="13">
        <f t="shared" si="2"/>
        <v>83.925062803753647</v>
      </c>
      <c r="O53" s="13">
        <f t="shared" si="3"/>
        <v>362.73438513933519</v>
      </c>
      <c r="P53" s="113">
        <f t="shared" si="8"/>
        <v>52</v>
      </c>
    </row>
    <row r="54" spans="6:16" x14ac:dyDescent="0.2">
      <c r="F54" s="13">
        <f t="shared" si="4"/>
        <v>50.913291446189618</v>
      </c>
      <c r="G54">
        <v>53</v>
      </c>
      <c r="H54" s="13">
        <f t="shared" si="5"/>
        <v>2413.8649711302064</v>
      </c>
      <c r="I54" s="13">
        <f t="shared" si="0"/>
        <v>96.457913542985963</v>
      </c>
      <c r="J54" s="13">
        <f t="shared" si="6"/>
        <v>179.06175834937181</v>
      </c>
      <c r="K54" s="113">
        <f t="shared" si="7"/>
        <v>53</v>
      </c>
      <c r="L54" s="13">
        <f t="shared" si="9"/>
        <v>50.891304390274684</v>
      </c>
      <c r="M54" s="13">
        <f t="shared" si="1"/>
        <v>1717.7554375009063</v>
      </c>
      <c r="N54" s="13">
        <f t="shared" si="2"/>
        <v>83.301784343121966</v>
      </c>
      <c r="O54" s="13">
        <f t="shared" si="3"/>
        <v>362.73438513933519</v>
      </c>
      <c r="P54" s="113">
        <f t="shared" si="8"/>
        <v>53</v>
      </c>
    </row>
    <row r="55" spans="6:16" x14ac:dyDescent="0.2">
      <c r="F55" s="13">
        <f t="shared" si="4"/>
        <v>50.913291446189618</v>
      </c>
      <c r="G55">
        <v>54</v>
      </c>
      <c r="H55" s="13">
        <f t="shared" si="5"/>
        <v>2413.8649711302064</v>
      </c>
      <c r="I55" s="13">
        <f t="shared" si="0"/>
        <v>95.614494615267517</v>
      </c>
      <c r="J55" s="13">
        <f t="shared" si="6"/>
        <v>179.06175834937181</v>
      </c>
      <c r="K55" s="113">
        <f t="shared" si="7"/>
        <v>54</v>
      </c>
      <c r="L55" s="13">
        <f t="shared" si="9"/>
        <v>50.891304390274684</v>
      </c>
      <c r="M55" s="13">
        <f t="shared" si="1"/>
        <v>1717.7554375009063</v>
      </c>
      <c r="N55" s="13">
        <f t="shared" si="2"/>
        <v>82.701590269921098</v>
      </c>
      <c r="O55" s="13">
        <f t="shared" si="3"/>
        <v>362.73438513933519</v>
      </c>
      <c r="P55" s="113">
        <f t="shared" si="8"/>
        <v>54</v>
      </c>
    </row>
    <row r="56" spans="6:16" x14ac:dyDescent="0.2">
      <c r="F56" s="13">
        <f t="shared" si="4"/>
        <v>50.913291446189618</v>
      </c>
      <c r="G56">
        <v>55</v>
      </c>
      <c r="H56" s="13">
        <f t="shared" si="5"/>
        <v>2413.8649711302064</v>
      </c>
      <c r="I56" s="13">
        <f t="shared" si="0"/>
        <v>94.801745466738822</v>
      </c>
      <c r="J56" s="13">
        <f t="shared" si="6"/>
        <v>179.06175834937181</v>
      </c>
      <c r="K56" s="113">
        <f t="shared" si="7"/>
        <v>55</v>
      </c>
      <c r="L56" s="13">
        <f t="shared" si="9"/>
        <v>50.891304390274684</v>
      </c>
      <c r="M56" s="13">
        <f t="shared" si="1"/>
        <v>1717.7554375009063</v>
      </c>
      <c r="N56" s="13">
        <f t="shared" si="2"/>
        <v>82.123221435745705</v>
      </c>
      <c r="O56" s="13">
        <f t="shared" si="3"/>
        <v>362.73438513933519</v>
      </c>
      <c r="P56" s="113">
        <f t="shared" si="8"/>
        <v>55</v>
      </c>
    </row>
    <row r="57" spans="6:16" x14ac:dyDescent="0.2">
      <c r="F57" s="13">
        <f t="shared" si="4"/>
        <v>50.913291446189618</v>
      </c>
      <c r="G57">
        <v>56</v>
      </c>
      <c r="H57" s="13">
        <f t="shared" si="5"/>
        <v>2413.8649711302064</v>
      </c>
      <c r="I57" s="13">
        <f t="shared" si="0"/>
        <v>94.01802307351474</v>
      </c>
      <c r="J57" s="13">
        <f t="shared" si="6"/>
        <v>179.06175834937181</v>
      </c>
      <c r="K57" s="113">
        <f t="shared" si="7"/>
        <v>56</v>
      </c>
      <c r="L57" s="13">
        <f t="shared" si="9"/>
        <v>50.891304390274684</v>
      </c>
      <c r="M57" s="13">
        <f t="shared" si="1"/>
        <v>1717.7554375009063</v>
      </c>
      <c r="N57" s="13">
        <f t="shared" si="2"/>
        <v>81.565508631362292</v>
      </c>
      <c r="O57" s="13">
        <f t="shared" si="3"/>
        <v>362.73438513933519</v>
      </c>
      <c r="P57" s="113">
        <f t="shared" si="8"/>
        <v>56</v>
      </c>
    </row>
    <row r="58" spans="6:16" x14ac:dyDescent="0.2">
      <c r="F58" s="13">
        <f t="shared" si="4"/>
        <v>50.913291446189618</v>
      </c>
      <c r="G58">
        <v>57</v>
      </c>
      <c r="H58" s="13">
        <f t="shared" si="5"/>
        <v>2413.8649711302064</v>
      </c>
      <c r="I58" s="13">
        <f t="shared" si="0"/>
        <v>93.261799711631838</v>
      </c>
      <c r="J58" s="13">
        <f t="shared" si="6"/>
        <v>179.06175834937181</v>
      </c>
      <c r="K58" s="113">
        <f t="shared" si="7"/>
        <v>57</v>
      </c>
      <c r="L58" s="13">
        <f t="shared" si="9"/>
        <v>50.891304390274684</v>
      </c>
      <c r="M58" s="13">
        <f t="shared" si="1"/>
        <v>1717.7554375009063</v>
      </c>
      <c r="N58" s="13">
        <f t="shared" si="2"/>
        <v>81.02736469730813</v>
      </c>
      <c r="O58" s="13">
        <f t="shared" si="3"/>
        <v>362.73438513933519</v>
      </c>
      <c r="P58" s="113">
        <f t="shared" si="8"/>
        <v>57</v>
      </c>
    </row>
    <row r="59" spans="6:16" x14ac:dyDescent="0.2">
      <c r="F59" s="13">
        <f t="shared" si="4"/>
        <v>50.913291446189618</v>
      </c>
      <c r="G59">
        <v>58</v>
      </c>
      <c r="H59" s="13">
        <f t="shared" si="5"/>
        <v>2413.8649711302064</v>
      </c>
      <c r="I59" s="13">
        <f t="shared" si="0"/>
        <v>92.531653017400075</v>
      </c>
      <c r="J59" s="13">
        <f t="shared" si="6"/>
        <v>179.06175834937181</v>
      </c>
      <c r="K59" s="113">
        <f t="shared" si="7"/>
        <v>58</v>
      </c>
      <c r="L59" s="13">
        <f t="shared" si="9"/>
        <v>50.891304390274684</v>
      </c>
      <c r="M59" s="13">
        <f t="shared" si="1"/>
        <v>1717.7554375009063</v>
      </c>
      <c r="N59" s="13">
        <f t="shared" si="2"/>
        <v>80.507777450635132</v>
      </c>
      <c r="O59" s="13">
        <f t="shared" si="3"/>
        <v>362.73438513933519</v>
      </c>
      <c r="P59" s="113">
        <f t="shared" si="8"/>
        <v>58</v>
      </c>
    </row>
    <row r="60" spans="6:16" x14ac:dyDescent="0.2">
      <c r="F60" s="13">
        <f t="shared" si="4"/>
        <v>50.913291446189618</v>
      </c>
      <c r="G60">
        <v>59</v>
      </c>
      <c r="H60" s="13">
        <f t="shared" si="5"/>
        <v>2413.8649711302064</v>
      </c>
      <c r="I60" s="13">
        <f t="shared" si="0"/>
        <v>91.826257058566</v>
      </c>
      <c r="J60" s="13">
        <f t="shared" si="6"/>
        <v>179.06175834937181</v>
      </c>
      <c r="K60" s="113">
        <f t="shared" si="7"/>
        <v>59</v>
      </c>
      <c r="L60" s="13">
        <f t="shared" si="9"/>
        <v>50.891304390274684</v>
      </c>
      <c r="M60" s="13">
        <f t="shared" si="1"/>
        <v>1717.7554375009063</v>
      </c>
      <c r="N60" s="13">
        <f t="shared" si="2"/>
        <v>80.005803330968007</v>
      </c>
      <c r="O60" s="13">
        <f t="shared" si="3"/>
        <v>362.73438513933519</v>
      </c>
      <c r="P60" s="113">
        <f t="shared" si="8"/>
        <v>59</v>
      </c>
    </row>
    <row r="61" spans="6:16" x14ac:dyDescent="0.2">
      <c r="F61" s="13">
        <f t="shared" si="4"/>
        <v>50.913291446189618</v>
      </c>
      <c r="G61">
        <v>60</v>
      </c>
      <c r="H61" s="13">
        <f t="shared" si="5"/>
        <v>2413.8649711302064</v>
      </c>
      <c r="I61" s="13">
        <f t="shared" si="0"/>
        <v>91.144374298359722</v>
      </c>
      <c r="J61" s="13">
        <f t="shared" si="6"/>
        <v>179.06175834937181</v>
      </c>
      <c r="K61" s="113">
        <f t="shared" si="7"/>
        <v>60</v>
      </c>
      <c r="L61" s="13">
        <f t="shared" si="9"/>
        <v>50.891304390274684</v>
      </c>
      <c r="M61" s="13">
        <f t="shared" si="1"/>
        <v>1717.7554375009063</v>
      </c>
      <c r="N61" s="13">
        <f t="shared" si="2"/>
        <v>79.520561681956451</v>
      </c>
      <c r="O61" s="13">
        <f t="shared" si="3"/>
        <v>362.73438513933519</v>
      </c>
      <c r="P61" s="113">
        <f t="shared" si="8"/>
        <v>60</v>
      </c>
    </row>
    <row r="62" spans="6:16" x14ac:dyDescent="0.2">
      <c r="F62" s="13">
        <f t="shared" si="4"/>
        <v>50.913291446189618</v>
      </c>
      <c r="G62">
        <v>61</v>
      </c>
      <c r="H62" s="13">
        <f t="shared" si="5"/>
        <v>2413.8649711302064</v>
      </c>
      <c r="I62" s="13">
        <f t="shared" si="0"/>
        <v>90.484848349963499</v>
      </c>
      <c r="J62" s="13">
        <f t="shared" si="6"/>
        <v>179.06175834937181</v>
      </c>
      <c r="K62" s="113">
        <f t="shared" si="7"/>
        <v>61</v>
      </c>
      <c r="L62" s="13">
        <f t="shared" si="9"/>
        <v>50.891304390274684</v>
      </c>
      <c r="M62" s="13">
        <f t="shared" si="1"/>
        <v>1717.7554375009063</v>
      </c>
      <c r="N62" s="13">
        <f t="shared" si="2"/>
        <v>79.051229595207573</v>
      </c>
      <c r="O62" s="13">
        <f t="shared" si="3"/>
        <v>362.73438513933519</v>
      </c>
      <c r="P62" s="113">
        <f t="shared" si="8"/>
        <v>61</v>
      </c>
    </row>
    <row r="63" spans="6:16" x14ac:dyDescent="0.2">
      <c r="F63" s="13">
        <f t="shared" si="4"/>
        <v>50.913291446189618</v>
      </c>
      <c r="G63">
        <v>62</v>
      </c>
      <c r="H63" s="13">
        <f t="shared" si="5"/>
        <v>2413.8649711302064</v>
      </c>
      <c r="I63" s="13">
        <f t="shared" si="0"/>
        <v>89.846597432160692</v>
      </c>
      <c r="J63" s="13">
        <f t="shared" si="6"/>
        <v>179.06175834937181</v>
      </c>
      <c r="K63" s="113">
        <f t="shared" si="7"/>
        <v>62</v>
      </c>
      <c r="L63" s="13">
        <f t="shared" si="9"/>
        <v>50.891304390274684</v>
      </c>
      <c r="M63" s="13">
        <f t="shared" si="1"/>
        <v>1717.7554375009063</v>
      </c>
      <c r="N63" s="13">
        <f t="shared" si="2"/>
        <v>78.597037253192525</v>
      </c>
      <c r="O63" s="13">
        <f t="shared" si="3"/>
        <v>362.73438513933519</v>
      </c>
      <c r="P63" s="113">
        <f t="shared" si="8"/>
        <v>62</v>
      </c>
    </row>
    <row r="64" spans="6:16" x14ac:dyDescent="0.2">
      <c r="F64" s="13">
        <f t="shared" si="4"/>
        <v>50.913291446189618</v>
      </c>
      <c r="G64">
        <v>63</v>
      </c>
      <c r="H64" s="13">
        <f t="shared" si="5"/>
        <v>2413.8649711302064</v>
      </c>
      <c r="I64" s="13">
        <f t="shared" si="0"/>
        <v>89.228608448256381</v>
      </c>
      <c r="J64" s="13">
        <f t="shared" si="6"/>
        <v>179.06175834937181</v>
      </c>
      <c r="K64" s="113">
        <f t="shared" si="7"/>
        <v>63</v>
      </c>
      <c r="L64" s="13">
        <f t="shared" si="9"/>
        <v>50.891304390274684</v>
      </c>
      <c r="M64" s="13">
        <f t="shared" si="1"/>
        <v>1717.7554375009063</v>
      </c>
      <c r="N64" s="13">
        <f t="shared" si="2"/>
        <v>78.1572637156859</v>
      </c>
      <c r="O64" s="13">
        <f t="shared" si="3"/>
        <v>362.73438513933519</v>
      </c>
      <c r="P64" s="113">
        <f t="shared" si="8"/>
        <v>63</v>
      </c>
    </row>
    <row r="65" spans="6:16" x14ac:dyDescent="0.2">
      <c r="F65" s="13">
        <f t="shared" si="4"/>
        <v>50.913291446189618</v>
      </c>
      <c r="G65">
        <v>64</v>
      </c>
      <c r="H65" s="13">
        <f t="shared" si="5"/>
        <v>2413.8649711302064</v>
      </c>
      <c r="I65" s="13">
        <f t="shared" si="0"/>
        <v>88.629931620099086</v>
      </c>
      <c r="J65" s="13">
        <f t="shared" si="6"/>
        <v>179.06175834937181</v>
      </c>
      <c r="K65" s="113">
        <f t="shared" si="7"/>
        <v>64</v>
      </c>
      <c r="L65" s="13">
        <f t="shared" si="9"/>
        <v>50.891304390274684</v>
      </c>
      <c r="M65" s="13">
        <f t="shared" si="1"/>
        <v>1717.7554375009063</v>
      </c>
      <c r="N65" s="13">
        <f t="shared" si="2"/>
        <v>77.731233101226337</v>
      </c>
      <c r="O65" s="13">
        <f t="shared" si="3"/>
        <v>362.73438513933519</v>
      </c>
      <c r="P65" s="113">
        <f t="shared" si="8"/>
        <v>64</v>
      </c>
    </row>
    <row r="66" spans="6:16" x14ac:dyDescent="0.2">
      <c r="F66" s="13">
        <f t="shared" si="4"/>
        <v>50.913291446189618</v>
      </c>
      <c r="G66">
        <v>65</v>
      </c>
      <c r="H66" s="13">
        <f t="shared" si="5"/>
        <v>2413.8649711302064</v>
      </c>
      <c r="I66" s="13">
        <f t="shared" ref="I66:I129" si="10">H66/G66+F66</f>
        <v>88.04967561742356</v>
      </c>
      <c r="J66" s="13">
        <f t="shared" si="6"/>
        <v>179.06175834937181</v>
      </c>
      <c r="K66" s="113">
        <f t="shared" si="7"/>
        <v>65</v>
      </c>
      <c r="L66" s="13">
        <f t="shared" si="9"/>
        <v>50.891304390274684</v>
      </c>
      <c r="M66" s="13">
        <f t="shared" ref="M66:M129" si="11">$C$8+$C$9</f>
        <v>1717.7554375009063</v>
      </c>
      <c r="N66" s="13">
        <f t="shared" ref="N66:N129" si="12">M66/G66+L66</f>
        <v>77.31831112105786</v>
      </c>
      <c r="O66" s="13">
        <f t="shared" ref="O66:O129" si="13">$C$15+$C$14+$C$11+$C$10</f>
        <v>362.73438513933519</v>
      </c>
      <c r="P66" s="113">
        <f t="shared" si="8"/>
        <v>65</v>
      </c>
    </row>
    <row r="67" spans="6:16" x14ac:dyDescent="0.2">
      <c r="F67" s="13">
        <f t="shared" ref="F67:F130" si="14">SUM($B$10:$B$14)</f>
        <v>50.913291446189618</v>
      </c>
      <c r="G67">
        <v>66</v>
      </c>
      <c r="H67" s="13">
        <f t="shared" ref="H67:H130" si="15">$B$8+$B$9</f>
        <v>2413.8649711302064</v>
      </c>
      <c r="I67" s="13">
        <f t="shared" si="10"/>
        <v>87.487003129980621</v>
      </c>
      <c r="J67" s="13">
        <f t="shared" ref="J67:J130" si="16">$B$15+$B$14+$B$11+$B$10</f>
        <v>179.06175834937181</v>
      </c>
      <c r="K67" s="113">
        <f t="shared" ref="K67:K130" si="17">IF(I67&lt;J67,G67,"")</f>
        <v>66</v>
      </c>
      <c r="L67" s="13">
        <f t="shared" si="9"/>
        <v>50.891304390274684</v>
      </c>
      <c r="M67" s="13">
        <f t="shared" si="11"/>
        <v>1717.7554375009063</v>
      </c>
      <c r="N67" s="13">
        <f t="shared" si="12"/>
        <v>76.917901928167197</v>
      </c>
      <c r="O67" s="13">
        <f t="shared" si="13"/>
        <v>362.73438513933519</v>
      </c>
      <c r="P67" s="113">
        <f t="shared" ref="P67:P130" si="18">IF(N67&lt;O67,G67,"")</f>
        <v>66</v>
      </c>
    </row>
    <row r="68" spans="6:16" x14ac:dyDescent="0.2">
      <c r="F68" s="13">
        <f t="shared" si="14"/>
        <v>50.913291446189618</v>
      </c>
      <c r="G68">
        <v>67</v>
      </c>
      <c r="H68" s="13">
        <f t="shared" si="15"/>
        <v>2413.8649711302064</v>
      </c>
      <c r="I68" s="13">
        <f t="shared" si="10"/>
        <v>86.941126836192694</v>
      </c>
      <c r="J68" s="13">
        <f t="shared" si="16"/>
        <v>179.06175834937181</v>
      </c>
      <c r="K68" s="113">
        <f t="shared" si="17"/>
        <v>67</v>
      </c>
      <c r="L68" s="13">
        <f t="shared" ref="L68:L131" si="19">SUM($C$10:$C$11,$C$13:$C$14)</f>
        <v>50.891304390274684</v>
      </c>
      <c r="M68" s="13">
        <f t="shared" si="11"/>
        <v>1717.7554375009063</v>
      </c>
      <c r="N68" s="13">
        <f t="shared" si="12"/>
        <v>76.529445248497169</v>
      </c>
      <c r="O68" s="13">
        <f t="shared" si="13"/>
        <v>362.73438513933519</v>
      </c>
      <c r="P68" s="113">
        <f t="shared" si="18"/>
        <v>67</v>
      </c>
    </row>
    <row r="69" spans="6:16" x14ac:dyDescent="0.2">
      <c r="F69" s="13">
        <f t="shared" si="14"/>
        <v>50.913291446189618</v>
      </c>
      <c r="G69">
        <v>68</v>
      </c>
      <c r="H69" s="13">
        <f t="shared" si="15"/>
        <v>2413.8649711302064</v>
      </c>
      <c r="I69" s="13">
        <f t="shared" si="10"/>
        <v>86.411305727516179</v>
      </c>
      <c r="J69" s="13">
        <f t="shared" si="16"/>
        <v>179.06175834937181</v>
      </c>
      <c r="K69" s="113">
        <f t="shared" si="17"/>
        <v>68</v>
      </c>
      <c r="L69" s="13">
        <f t="shared" si="19"/>
        <v>50.891304390274684</v>
      </c>
      <c r="M69" s="13">
        <f t="shared" si="11"/>
        <v>1717.7554375009063</v>
      </c>
      <c r="N69" s="13">
        <f t="shared" si="12"/>
        <v>76.152413765288003</v>
      </c>
      <c r="O69" s="13">
        <f t="shared" si="13"/>
        <v>362.73438513933519</v>
      </c>
      <c r="P69" s="113">
        <f t="shared" si="18"/>
        <v>68</v>
      </c>
    </row>
    <row r="70" spans="6:16" x14ac:dyDescent="0.2">
      <c r="F70" s="13">
        <f t="shared" si="14"/>
        <v>50.913291446189618</v>
      </c>
      <c r="G70">
        <v>69</v>
      </c>
      <c r="H70" s="13">
        <f t="shared" si="15"/>
        <v>2413.8649711302064</v>
      </c>
      <c r="I70" s="13">
        <f t="shared" si="10"/>
        <v>85.896841752424493</v>
      </c>
      <c r="J70" s="13">
        <f t="shared" si="16"/>
        <v>179.06175834937181</v>
      </c>
      <c r="K70" s="113">
        <f t="shared" si="17"/>
        <v>69</v>
      </c>
      <c r="L70" s="13">
        <f t="shared" si="19"/>
        <v>50.891304390274684</v>
      </c>
      <c r="M70" s="13">
        <f t="shared" si="11"/>
        <v>1717.7554375009063</v>
      </c>
      <c r="N70" s="13">
        <f t="shared" si="12"/>
        <v>75.786310730867527</v>
      </c>
      <c r="O70" s="13">
        <f t="shared" si="13"/>
        <v>362.73438513933519</v>
      </c>
      <c r="P70" s="113">
        <f t="shared" si="18"/>
        <v>69</v>
      </c>
    </row>
    <row r="71" spans="6:16" x14ac:dyDescent="0.2">
      <c r="F71" s="13">
        <f t="shared" si="14"/>
        <v>50.913291446189618</v>
      </c>
      <c r="G71">
        <v>70</v>
      </c>
      <c r="H71" s="13">
        <f t="shared" si="15"/>
        <v>2413.8649711302064</v>
      </c>
      <c r="I71" s="13">
        <f t="shared" si="10"/>
        <v>85.397076748049699</v>
      </c>
      <c r="J71" s="13">
        <f t="shared" si="16"/>
        <v>179.06175834937181</v>
      </c>
      <c r="K71" s="113">
        <f t="shared" si="17"/>
        <v>70</v>
      </c>
      <c r="L71" s="13">
        <f t="shared" si="19"/>
        <v>50.891304390274684</v>
      </c>
      <c r="M71" s="13">
        <f t="shared" si="11"/>
        <v>1717.7554375009063</v>
      </c>
      <c r="N71" s="13">
        <f t="shared" si="12"/>
        <v>75.43066778314477</v>
      </c>
      <c r="O71" s="13">
        <f t="shared" si="13"/>
        <v>362.73438513933519</v>
      </c>
      <c r="P71" s="113">
        <f t="shared" si="18"/>
        <v>70</v>
      </c>
    </row>
    <row r="72" spans="6:16" x14ac:dyDescent="0.2">
      <c r="F72" s="13">
        <f t="shared" si="14"/>
        <v>50.913291446189618</v>
      </c>
      <c r="G72">
        <v>71</v>
      </c>
      <c r="H72" s="13">
        <f t="shared" si="15"/>
        <v>2413.8649711302064</v>
      </c>
      <c r="I72" s="13">
        <f t="shared" si="10"/>
        <v>84.911389631122105</v>
      </c>
      <c r="J72" s="13">
        <f t="shared" si="16"/>
        <v>179.06175834937181</v>
      </c>
      <c r="K72" s="113">
        <f t="shared" si="17"/>
        <v>71</v>
      </c>
      <c r="L72" s="13">
        <f t="shared" si="19"/>
        <v>50.891304390274684</v>
      </c>
      <c r="M72" s="13">
        <f t="shared" si="11"/>
        <v>1717.7554375009063</v>
      </c>
      <c r="N72" s="13">
        <f t="shared" si="12"/>
        <v>75.085042946625478</v>
      </c>
      <c r="O72" s="13">
        <f t="shared" si="13"/>
        <v>362.73438513933519</v>
      </c>
      <c r="P72" s="113">
        <f t="shared" si="18"/>
        <v>71</v>
      </c>
    </row>
    <row r="73" spans="6:16" x14ac:dyDescent="0.2">
      <c r="F73" s="13">
        <f t="shared" si="14"/>
        <v>50.913291446189618</v>
      </c>
      <c r="G73">
        <v>72</v>
      </c>
      <c r="H73" s="13">
        <f t="shared" si="15"/>
        <v>2413.8649711302064</v>
      </c>
      <c r="I73" s="13">
        <f t="shared" si="10"/>
        <v>84.43919382299805</v>
      </c>
      <c r="J73" s="13">
        <f t="shared" si="16"/>
        <v>179.06175834937181</v>
      </c>
      <c r="K73" s="113">
        <f t="shared" si="17"/>
        <v>72</v>
      </c>
      <c r="L73" s="13">
        <f t="shared" si="19"/>
        <v>50.891304390274684</v>
      </c>
      <c r="M73" s="13">
        <f t="shared" si="11"/>
        <v>1717.7554375009063</v>
      </c>
      <c r="N73" s="13">
        <f t="shared" si="12"/>
        <v>74.749018800009495</v>
      </c>
      <c r="O73" s="13">
        <f t="shared" si="13"/>
        <v>362.73438513933519</v>
      </c>
      <c r="P73" s="113">
        <f t="shared" si="18"/>
        <v>72</v>
      </c>
    </row>
    <row r="74" spans="6:16" x14ac:dyDescent="0.2">
      <c r="F74" s="13">
        <f t="shared" si="14"/>
        <v>50.913291446189618</v>
      </c>
      <c r="G74">
        <v>73</v>
      </c>
      <c r="H74" s="13">
        <f t="shared" si="15"/>
        <v>2413.8649711302064</v>
      </c>
      <c r="I74" s="13">
        <f t="shared" si="10"/>
        <v>83.979934886329431</v>
      </c>
      <c r="J74" s="13">
        <f t="shared" si="16"/>
        <v>179.06175834937181</v>
      </c>
      <c r="K74" s="113">
        <f t="shared" si="17"/>
        <v>73</v>
      </c>
      <c r="L74" s="13">
        <f t="shared" si="19"/>
        <v>50.891304390274684</v>
      </c>
      <c r="M74" s="13">
        <f t="shared" si="11"/>
        <v>1717.7554375009063</v>
      </c>
      <c r="N74" s="13">
        <f t="shared" si="12"/>
        <v>74.422200794396687</v>
      </c>
      <c r="O74" s="13">
        <f t="shared" si="13"/>
        <v>362.73438513933519</v>
      </c>
      <c r="P74" s="113">
        <f t="shared" si="18"/>
        <v>73</v>
      </c>
    </row>
    <row r="75" spans="6:16" x14ac:dyDescent="0.2">
      <c r="F75" s="13">
        <f t="shared" si="14"/>
        <v>50.913291446189618</v>
      </c>
      <c r="G75">
        <v>74</v>
      </c>
      <c r="H75" s="13">
        <f t="shared" si="15"/>
        <v>2413.8649711302064</v>
      </c>
      <c r="I75" s="13">
        <f t="shared" si="10"/>
        <v>83.533088353354572</v>
      </c>
      <c r="J75" s="13">
        <f t="shared" si="16"/>
        <v>179.06175834937181</v>
      </c>
      <c r="K75" s="113">
        <f t="shared" si="17"/>
        <v>74</v>
      </c>
      <c r="L75" s="13">
        <f t="shared" si="19"/>
        <v>50.891304390274684</v>
      </c>
      <c r="M75" s="13">
        <f t="shared" si="11"/>
        <v>1717.7554375009063</v>
      </c>
      <c r="N75" s="13">
        <f t="shared" si="12"/>
        <v>74.104215707854493</v>
      </c>
      <c r="O75" s="13">
        <f t="shared" si="13"/>
        <v>362.73438513933519</v>
      </c>
      <c r="P75" s="113">
        <f t="shared" si="18"/>
        <v>74</v>
      </c>
    </row>
    <row r="76" spans="6:16" x14ac:dyDescent="0.2">
      <c r="F76" s="13">
        <f t="shared" si="14"/>
        <v>50.913291446189618</v>
      </c>
      <c r="G76">
        <v>75</v>
      </c>
      <c r="H76" s="13">
        <f t="shared" si="15"/>
        <v>2413.8649711302064</v>
      </c>
      <c r="I76" s="13">
        <f t="shared" si="10"/>
        <v>83.098157727925695</v>
      </c>
      <c r="J76" s="13">
        <f t="shared" si="16"/>
        <v>179.06175834937181</v>
      </c>
      <c r="K76" s="113">
        <f t="shared" si="17"/>
        <v>75</v>
      </c>
      <c r="L76" s="13">
        <f t="shared" si="19"/>
        <v>50.891304390274684</v>
      </c>
      <c r="M76" s="13">
        <f t="shared" si="11"/>
        <v>1717.7554375009063</v>
      </c>
      <c r="N76" s="13">
        <f t="shared" si="12"/>
        <v>73.7947102236201</v>
      </c>
      <c r="O76" s="13">
        <f t="shared" si="13"/>
        <v>362.73438513933519</v>
      </c>
      <c r="P76" s="113">
        <f t="shared" si="18"/>
        <v>75</v>
      </c>
    </row>
    <row r="77" spans="6:16" x14ac:dyDescent="0.2">
      <c r="F77" s="13">
        <f t="shared" si="14"/>
        <v>50.913291446189618</v>
      </c>
      <c r="G77">
        <v>76</v>
      </c>
      <c r="H77" s="13">
        <f t="shared" si="15"/>
        <v>2413.8649711302064</v>
      </c>
      <c r="I77" s="13">
        <f t="shared" si="10"/>
        <v>82.674672645271286</v>
      </c>
      <c r="J77" s="13">
        <f t="shared" si="16"/>
        <v>179.06175834937181</v>
      </c>
      <c r="K77" s="113">
        <f t="shared" si="17"/>
        <v>76</v>
      </c>
      <c r="L77" s="13">
        <f t="shared" si="19"/>
        <v>50.891304390274684</v>
      </c>
      <c r="M77" s="13">
        <f t="shared" si="11"/>
        <v>1717.7554375009063</v>
      </c>
      <c r="N77" s="13">
        <f t="shared" si="12"/>
        <v>73.493349620549765</v>
      </c>
      <c r="O77" s="13">
        <f t="shared" si="13"/>
        <v>362.73438513933519</v>
      </c>
      <c r="P77" s="113">
        <f t="shared" si="18"/>
        <v>76</v>
      </c>
    </row>
    <row r="78" spans="6:16" x14ac:dyDescent="0.2">
      <c r="F78" s="13">
        <f t="shared" si="14"/>
        <v>50.913291446189618</v>
      </c>
      <c r="G78">
        <v>77</v>
      </c>
      <c r="H78" s="13">
        <f t="shared" si="15"/>
        <v>2413.8649711302064</v>
      </c>
      <c r="I78" s="13">
        <f t="shared" si="10"/>
        <v>82.262187175153343</v>
      </c>
      <c r="J78" s="13">
        <f t="shared" si="16"/>
        <v>179.06175834937181</v>
      </c>
      <c r="K78" s="113">
        <f t="shared" si="17"/>
        <v>77</v>
      </c>
      <c r="L78" s="13">
        <f t="shared" si="19"/>
        <v>50.891304390274684</v>
      </c>
      <c r="M78" s="13">
        <f t="shared" si="11"/>
        <v>1717.7554375009063</v>
      </c>
      <c r="N78" s="13">
        <f t="shared" si="12"/>
        <v>73.19981656561113</v>
      </c>
      <c r="O78" s="13">
        <f t="shared" si="13"/>
        <v>362.73438513933519</v>
      </c>
      <c r="P78" s="113">
        <f t="shared" si="18"/>
        <v>77</v>
      </c>
    </row>
    <row r="79" spans="6:16" x14ac:dyDescent="0.2">
      <c r="F79" s="13">
        <f t="shared" si="14"/>
        <v>50.913291446189618</v>
      </c>
      <c r="G79">
        <v>78</v>
      </c>
      <c r="H79" s="13">
        <f t="shared" si="15"/>
        <v>2413.8649711302064</v>
      </c>
      <c r="I79" s="13">
        <f t="shared" si="10"/>
        <v>81.860278255551236</v>
      </c>
      <c r="J79" s="13">
        <f t="shared" si="16"/>
        <v>179.06175834937181</v>
      </c>
      <c r="K79" s="113">
        <f t="shared" si="17"/>
        <v>78</v>
      </c>
      <c r="L79" s="13">
        <f t="shared" si="19"/>
        <v>50.891304390274684</v>
      </c>
      <c r="M79" s="13">
        <f t="shared" si="11"/>
        <v>1717.7554375009063</v>
      </c>
      <c r="N79" s="13">
        <f t="shared" si="12"/>
        <v>72.913809999260664</v>
      </c>
      <c r="O79" s="13">
        <f t="shared" si="13"/>
        <v>362.73438513933519</v>
      </c>
      <c r="P79" s="113">
        <f t="shared" si="18"/>
        <v>78</v>
      </c>
    </row>
    <row r="80" spans="6:16" x14ac:dyDescent="0.2">
      <c r="F80" s="13">
        <f t="shared" si="14"/>
        <v>50.913291446189618</v>
      </c>
      <c r="G80">
        <v>79</v>
      </c>
      <c r="H80" s="13">
        <f t="shared" si="15"/>
        <v>2413.8649711302064</v>
      </c>
      <c r="I80" s="13">
        <f t="shared" si="10"/>
        <v>81.468544245306163</v>
      </c>
      <c r="J80" s="13">
        <f t="shared" si="16"/>
        <v>179.06175834937181</v>
      </c>
      <c r="K80" s="113">
        <f t="shared" si="17"/>
        <v>79</v>
      </c>
      <c r="L80" s="13">
        <f t="shared" si="19"/>
        <v>50.891304390274684</v>
      </c>
      <c r="M80" s="13">
        <f t="shared" si="11"/>
        <v>1717.7554375009063</v>
      </c>
      <c r="N80" s="13">
        <f t="shared" si="12"/>
        <v>72.635044105476027</v>
      </c>
      <c r="O80" s="13">
        <f t="shared" si="13"/>
        <v>362.73438513933519</v>
      </c>
      <c r="P80" s="113">
        <f t="shared" si="18"/>
        <v>79</v>
      </c>
    </row>
    <row r="81" spans="6:16" x14ac:dyDescent="0.2">
      <c r="F81" s="13">
        <f t="shared" si="14"/>
        <v>50.913291446189618</v>
      </c>
      <c r="G81">
        <v>80</v>
      </c>
      <c r="H81" s="13">
        <f t="shared" si="15"/>
        <v>2413.8649711302064</v>
      </c>
      <c r="I81" s="13">
        <f t="shared" si="10"/>
        <v>81.086603585317192</v>
      </c>
      <c r="J81" s="13">
        <f t="shared" si="16"/>
        <v>179.06175834937181</v>
      </c>
      <c r="K81" s="113">
        <f t="shared" si="17"/>
        <v>80</v>
      </c>
      <c r="L81" s="13">
        <f t="shared" si="19"/>
        <v>50.891304390274684</v>
      </c>
      <c r="M81" s="13">
        <f t="shared" si="11"/>
        <v>1717.7554375009063</v>
      </c>
      <c r="N81" s="13">
        <f t="shared" si="12"/>
        <v>72.363247359036009</v>
      </c>
      <c r="O81" s="13">
        <f t="shared" si="13"/>
        <v>362.73438513933519</v>
      </c>
      <c r="P81" s="113">
        <f t="shared" si="18"/>
        <v>80</v>
      </c>
    </row>
    <row r="82" spans="6:16" x14ac:dyDescent="0.2">
      <c r="F82" s="13">
        <f t="shared" si="14"/>
        <v>50.913291446189618</v>
      </c>
      <c r="G82">
        <v>81</v>
      </c>
      <c r="H82" s="13">
        <f t="shared" si="15"/>
        <v>2413.8649711302064</v>
      </c>
      <c r="I82" s="13">
        <f t="shared" si="10"/>
        <v>80.714093558908218</v>
      </c>
      <c r="J82" s="13">
        <f t="shared" si="16"/>
        <v>179.06175834937181</v>
      </c>
      <c r="K82" s="113">
        <f t="shared" si="17"/>
        <v>81</v>
      </c>
      <c r="L82" s="13">
        <f t="shared" si="19"/>
        <v>50.891304390274684</v>
      </c>
      <c r="M82" s="13">
        <f t="shared" si="11"/>
        <v>1717.7554375009063</v>
      </c>
      <c r="N82" s="13">
        <f t="shared" si="12"/>
        <v>72.098161643372293</v>
      </c>
      <c r="O82" s="13">
        <f t="shared" si="13"/>
        <v>362.73438513933519</v>
      </c>
      <c r="P82" s="113">
        <f t="shared" si="18"/>
        <v>81</v>
      </c>
    </row>
    <row r="83" spans="6:16" x14ac:dyDescent="0.2">
      <c r="F83" s="13">
        <f t="shared" si="14"/>
        <v>50.913291446189618</v>
      </c>
      <c r="G83">
        <v>82</v>
      </c>
      <c r="H83" s="13">
        <f t="shared" si="15"/>
        <v>2413.8649711302064</v>
      </c>
      <c r="I83" s="13">
        <f t="shared" si="10"/>
        <v>80.350669142899449</v>
      </c>
      <c r="J83" s="13">
        <f t="shared" si="16"/>
        <v>179.06175834937181</v>
      </c>
      <c r="K83" s="113">
        <f t="shared" si="17"/>
        <v>82</v>
      </c>
      <c r="L83" s="13">
        <f t="shared" si="19"/>
        <v>50.891304390274684</v>
      </c>
      <c r="M83" s="13">
        <f t="shared" si="11"/>
        <v>1717.7554375009063</v>
      </c>
      <c r="N83" s="13">
        <f t="shared" si="12"/>
        <v>71.839541432968659</v>
      </c>
      <c r="O83" s="13">
        <f t="shared" si="13"/>
        <v>362.73438513933519</v>
      </c>
      <c r="P83" s="113">
        <f t="shared" si="18"/>
        <v>82</v>
      </c>
    </row>
    <row r="84" spans="6:16" x14ac:dyDescent="0.2">
      <c r="F84" s="13">
        <f t="shared" si="14"/>
        <v>50.913291446189618</v>
      </c>
      <c r="G84">
        <v>83</v>
      </c>
      <c r="H84" s="13">
        <f t="shared" si="15"/>
        <v>2413.8649711302064</v>
      </c>
      <c r="I84" s="13">
        <f t="shared" si="10"/>
        <v>79.996001941734278</v>
      </c>
      <c r="J84" s="13">
        <f t="shared" si="16"/>
        <v>179.06175834937181</v>
      </c>
      <c r="K84" s="113">
        <f t="shared" si="17"/>
        <v>83</v>
      </c>
      <c r="L84" s="13">
        <f t="shared" si="19"/>
        <v>50.891304390274684</v>
      </c>
      <c r="M84" s="13">
        <f t="shared" si="11"/>
        <v>1717.7554375009063</v>
      </c>
      <c r="N84" s="13">
        <f t="shared" si="12"/>
        <v>71.587153034863917</v>
      </c>
      <c r="O84" s="13">
        <f t="shared" si="13"/>
        <v>362.73438513933519</v>
      </c>
      <c r="P84" s="113">
        <f t="shared" si="18"/>
        <v>83</v>
      </c>
    </row>
    <row r="85" spans="6:16" x14ac:dyDescent="0.2">
      <c r="F85" s="13">
        <f t="shared" si="14"/>
        <v>50.913291446189618</v>
      </c>
      <c r="G85">
        <v>84</v>
      </c>
      <c r="H85" s="13">
        <f t="shared" si="15"/>
        <v>2413.8649711302064</v>
      </c>
      <c r="I85" s="13">
        <f t="shared" si="10"/>
        <v>79.64977919773969</v>
      </c>
      <c r="J85" s="13">
        <f t="shared" si="16"/>
        <v>179.06175834937181</v>
      </c>
      <c r="K85" s="113">
        <f t="shared" si="17"/>
        <v>84</v>
      </c>
      <c r="L85" s="13">
        <f t="shared" si="19"/>
        <v>50.891304390274684</v>
      </c>
      <c r="M85" s="13">
        <f t="shared" si="11"/>
        <v>1717.7554375009063</v>
      </c>
      <c r="N85" s="13">
        <f t="shared" si="12"/>
        <v>71.340773884333089</v>
      </c>
      <c r="O85" s="13">
        <f t="shared" si="13"/>
        <v>362.73438513933519</v>
      </c>
      <c r="P85" s="113">
        <f t="shared" si="18"/>
        <v>84</v>
      </c>
    </row>
    <row r="86" spans="6:16" x14ac:dyDescent="0.2">
      <c r="F86" s="13">
        <f t="shared" si="14"/>
        <v>50.913291446189618</v>
      </c>
      <c r="G86">
        <v>85</v>
      </c>
      <c r="H86" s="13">
        <f t="shared" si="15"/>
        <v>2413.8649711302064</v>
      </c>
      <c r="I86" s="13">
        <f t="shared" si="10"/>
        <v>79.311702871250873</v>
      </c>
      <c r="J86" s="13">
        <f t="shared" si="16"/>
        <v>179.06175834937181</v>
      </c>
      <c r="K86" s="113">
        <f t="shared" si="17"/>
        <v>85</v>
      </c>
      <c r="L86" s="13">
        <f t="shared" si="19"/>
        <v>50.891304390274684</v>
      </c>
      <c r="M86" s="13">
        <f t="shared" si="11"/>
        <v>1717.7554375009063</v>
      </c>
      <c r="N86" s="13">
        <f t="shared" si="12"/>
        <v>71.100191890285345</v>
      </c>
      <c r="O86" s="13">
        <f t="shared" si="13"/>
        <v>362.73438513933519</v>
      </c>
      <c r="P86" s="113">
        <f t="shared" si="18"/>
        <v>85</v>
      </c>
    </row>
    <row r="87" spans="6:16" x14ac:dyDescent="0.2">
      <c r="F87" s="13">
        <f t="shared" si="14"/>
        <v>50.913291446189618</v>
      </c>
      <c r="G87">
        <v>86</v>
      </c>
      <c r="H87" s="13">
        <f t="shared" si="15"/>
        <v>2413.8649711302064</v>
      </c>
      <c r="I87" s="13">
        <f t="shared" si="10"/>
        <v>78.981488784912955</v>
      </c>
      <c r="J87" s="13">
        <f t="shared" si="16"/>
        <v>179.06175834937181</v>
      </c>
      <c r="K87" s="113">
        <f t="shared" si="17"/>
        <v>86</v>
      </c>
      <c r="L87" s="13">
        <f t="shared" si="19"/>
        <v>50.891304390274684</v>
      </c>
      <c r="M87" s="13">
        <f t="shared" si="11"/>
        <v>1717.7554375009063</v>
      </c>
      <c r="N87" s="13">
        <f t="shared" si="12"/>
        <v>70.865204826331734</v>
      </c>
      <c r="O87" s="13">
        <f t="shared" si="13"/>
        <v>362.73438513933519</v>
      </c>
      <c r="P87" s="113">
        <f t="shared" si="18"/>
        <v>86</v>
      </c>
    </row>
    <row r="88" spans="6:16" x14ac:dyDescent="0.2">
      <c r="F88" s="13">
        <f t="shared" si="14"/>
        <v>50.913291446189618</v>
      </c>
      <c r="G88">
        <v>87</v>
      </c>
      <c r="H88" s="13">
        <f t="shared" si="15"/>
        <v>2413.8649711302064</v>
      </c>
      <c r="I88" s="13">
        <f t="shared" si="10"/>
        <v>78.658865826996589</v>
      </c>
      <c r="J88" s="13">
        <f t="shared" si="16"/>
        <v>179.06175834937181</v>
      </c>
      <c r="K88" s="113">
        <f t="shared" si="17"/>
        <v>87</v>
      </c>
      <c r="L88" s="13">
        <f t="shared" si="19"/>
        <v>50.891304390274684</v>
      </c>
      <c r="M88" s="13">
        <f t="shared" si="11"/>
        <v>1717.7554375009063</v>
      </c>
      <c r="N88" s="13">
        <f t="shared" si="12"/>
        <v>70.635619763848325</v>
      </c>
      <c r="O88" s="13">
        <f t="shared" si="13"/>
        <v>362.73438513933519</v>
      </c>
      <c r="P88" s="113">
        <f t="shared" si="18"/>
        <v>87</v>
      </c>
    </row>
    <row r="89" spans="6:16" x14ac:dyDescent="0.2">
      <c r="F89" s="13">
        <f t="shared" si="14"/>
        <v>50.913291446189618</v>
      </c>
      <c r="G89">
        <v>88</v>
      </c>
      <c r="H89" s="13">
        <f t="shared" si="15"/>
        <v>2413.8649711302064</v>
      </c>
      <c r="I89" s="13">
        <f t="shared" si="10"/>
        <v>78.343575209032878</v>
      </c>
      <c r="J89" s="13">
        <f t="shared" si="16"/>
        <v>179.06175834937181</v>
      </c>
      <c r="K89" s="113">
        <f t="shared" si="17"/>
        <v>88</v>
      </c>
      <c r="L89" s="13">
        <f t="shared" si="19"/>
        <v>50.891304390274684</v>
      </c>
      <c r="M89" s="13">
        <f t="shared" si="11"/>
        <v>1717.7554375009063</v>
      </c>
      <c r="N89" s="13">
        <f t="shared" si="12"/>
        <v>70.411252543694076</v>
      </c>
      <c r="O89" s="13">
        <f t="shared" si="13"/>
        <v>362.73438513933519</v>
      </c>
      <c r="P89" s="113">
        <f t="shared" si="18"/>
        <v>88</v>
      </c>
    </row>
    <row r="90" spans="6:16" x14ac:dyDescent="0.2">
      <c r="F90" s="13">
        <f t="shared" si="14"/>
        <v>50.913291446189618</v>
      </c>
      <c r="G90">
        <v>89</v>
      </c>
      <c r="H90" s="13">
        <f t="shared" si="15"/>
        <v>2413.8649711302064</v>
      </c>
      <c r="I90" s="13">
        <f t="shared" si="10"/>
        <v>78.035369773495304</v>
      </c>
      <c r="J90" s="13">
        <f t="shared" si="16"/>
        <v>179.06175834937181</v>
      </c>
      <c r="K90" s="113">
        <f t="shared" si="17"/>
        <v>89</v>
      </c>
      <c r="L90" s="13">
        <f t="shared" si="19"/>
        <v>50.891304390274684</v>
      </c>
      <c r="M90" s="13">
        <f t="shared" si="11"/>
        <v>1717.7554375009063</v>
      </c>
      <c r="N90" s="13">
        <f t="shared" si="12"/>
        <v>70.191927283543293</v>
      </c>
      <c r="O90" s="13">
        <f t="shared" si="13"/>
        <v>362.73438513933519</v>
      </c>
      <c r="P90" s="113">
        <f t="shared" si="18"/>
        <v>89</v>
      </c>
    </row>
    <row r="91" spans="6:16" x14ac:dyDescent="0.2">
      <c r="F91" s="13">
        <f t="shared" si="14"/>
        <v>50.913291446189618</v>
      </c>
      <c r="G91">
        <v>90</v>
      </c>
      <c r="H91" s="13">
        <f t="shared" si="15"/>
        <v>2413.8649711302064</v>
      </c>
      <c r="I91" s="13">
        <f t="shared" si="10"/>
        <v>77.734013347636363</v>
      </c>
      <c r="J91" s="13">
        <f t="shared" si="16"/>
        <v>179.06175834937181</v>
      </c>
      <c r="K91" s="113">
        <f t="shared" si="17"/>
        <v>90</v>
      </c>
      <c r="L91" s="13">
        <f t="shared" si="19"/>
        <v>50.891304390274684</v>
      </c>
      <c r="M91" s="13">
        <f t="shared" si="11"/>
        <v>1717.7554375009063</v>
      </c>
      <c r="N91" s="13">
        <f t="shared" si="12"/>
        <v>69.977475918062538</v>
      </c>
      <c r="O91" s="13">
        <f t="shared" si="13"/>
        <v>362.73438513933519</v>
      </c>
      <c r="P91" s="113">
        <f t="shared" si="18"/>
        <v>90</v>
      </c>
    </row>
    <row r="92" spans="6:16" x14ac:dyDescent="0.2">
      <c r="F92" s="13">
        <f t="shared" si="14"/>
        <v>50.913291446189618</v>
      </c>
      <c r="G92">
        <v>91</v>
      </c>
      <c r="H92" s="13">
        <f t="shared" si="15"/>
        <v>2413.8649711302064</v>
      </c>
      <c r="I92" s="13">
        <f t="shared" si="10"/>
        <v>77.439280139928144</v>
      </c>
      <c r="J92" s="13">
        <f t="shared" si="16"/>
        <v>179.06175834937181</v>
      </c>
      <c r="K92" s="113">
        <f t="shared" si="17"/>
        <v>91</v>
      </c>
      <c r="L92" s="13">
        <f t="shared" si="19"/>
        <v>50.891304390274684</v>
      </c>
      <c r="M92" s="13">
        <f t="shared" si="11"/>
        <v>1717.7554375009063</v>
      </c>
      <c r="N92" s="13">
        <f t="shared" si="12"/>
        <v>69.767737769405528</v>
      </c>
      <c r="O92" s="13">
        <f t="shared" si="13"/>
        <v>362.73438513933519</v>
      </c>
      <c r="P92" s="113">
        <f t="shared" si="18"/>
        <v>91</v>
      </c>
    </row>
    <row r="93" spans="6:16" x14ac:dyDescent="0.2">
      <c r="F93" s="13">
        <f t="shared" si="14"/>
        <v>50.913291446189618</v>
      </c>
      <c r="G93">
        <v>92</v>
      </c>
      <c r="H93" s="13">
        <f t="shared" si="15"/>
        <v>2413.8649711302064</v>
      </c>
      <c r="I93" s="13">
        <f t="shared" si="10"/>
        <v>77.150954175865778</v>
      </c>
      <c r="J93" s="13">
        <f t="shared" si="16"/>
        <v>179.06175834937181</v>
      </c>
      <c r="K93" s="113">
        <f t="shared" si="17"/>
        <v>92</v>
      </c>
      <c r="L93" s="13">
        <f t="shared" si="19"/>
        <v>50.891304390274684</v>
      </c>
      <c r="M93" s="13">
        <f t="shared" si="11"/>
        <v>1717.7554375009063</v>
      </c>
      <c r="N93" s="13">
        <f t="shared" si="12"/>
        <v>69.56255914571932</v>
      </c>
      <c r="O93" s="13">
        <f t="shared" si="13"/>
        <v>362.73438513933519</v>
      </c>
      <c r="P93" s="113">
        <f t="shared" si="18"/>
        <v>92</v>
      </c>
    </row>
    <row r="94" spans="6:16" x14ac:dyDescent="0.2">
      <c r="F94" s="13">
        <f t="shared" si="14"/>
        <v>50.913291446189618</v>
      </c>
      <c r="G94">
        <v>93</v>
      </c>
      <c r="H94" s="13">
        <f t="shared" si="15"/>
        <v>2413.8649711302064</v>
      </c>
      <c r="I94" s="13">
        <f t="shared" si="10"/>
        <v>76.868828770170325</v>
      </c>
      <c r="J94" s="13">
        <f t="shared" si="16"/>
        <v>179.06175834937181</v>
      </c>
      <c r="K94" s="113">
        <f t="shared" si="17"/>
        <v>93</v>
      </c>
      <c r="L94" s="13">
        <f t="shared" si="19"/>
        <v>50.891304390274684</v>
      </c>
      <c r="M94" s="13">
        <f t="shared" si="11"/>
        <v>1717.7554375009063</v>
      </c>
      <c r="N94" s="13">
        <f t="shared" si="12"/>
        <v>69.361792965553249</v>
      </c>
      <c r="O94" s="13">
        <f t="shared" si="13"/>
        <v>362.73438513933519</v>
      </c>
      <c r="P94" s="113">
        <f t="shared" si="18"/>
        <v>93</v>
      </c>
    </row>
    <row r="95" spans="6:16" x14ac:dyDescent="0.2">
      <c r="F95" s="13">
        <f t="shared" si="14"/>
        <v>50.913291446189618</v>
      </c>
      <c r="G95">
        <v>94</v>
      </c>
      <c r="H95" s="13">
        <f t="shared" si="15"/>
        <v>2413.8649711302064</v>
      </c>
      <c r="I95" s="13">
        <f t="shared" si="10"/>
        <v>76.592706032681178</v>
      </c>
      <c r="J95" s="13">
        <f t="shared" si="16"/>
        <v>179.06175834937181</v>
      </c>
      <c r="K95" s="113">
        <f t="shared" si="17"/>
        <v>94</v>
      </c>
      <c r="L95" s="13">
        <f t="shared" si="19"/>
        <v>50.891304390274684</v>
      </c>
      <c r="M95" s="13">
        <f t="shared" si="11"/>
        <v>1717.7554375009063</v>
      </c>
      <c r="N95" s="13">
        <f t="shared" si="12"/>
        <v>69.165298406241774</v>
      </c>
      <c r="O95" s="13">
        <f t="shared" si="13"/>
        <v>362.73438513933519</v>
      </c>
      <c r="P95" s="113">
        <f t="shared" si="18"/>
        <v>94</v>
      </c>
    </row>
    <row r="96" spans="6:16" x14ac:dyDescent="0.2">
      <c r="F96" s="13">
        <f t="shared" si="14"/>
        <v>50.913291446189618</v>
      </c>
      <c r="G96">
        <v>95</v>
      </c>
      <c r="H96" s="13">
        <f t="shared" si="15"/>
        <v>2413.8649711302064</v>
      </c>
      <c r="I96" s="13">
        <f t="shared" si="10"/>
        <v>76.322396405454953</v>
      </c>
      <c r="J96" s="13">
        <f t="shared" si="16"/>
        <v>179.06175834937181</v>
      </c>
      <c r="K96" s="113">
        <f t="shared" si="17"/>
        <v>95</v>
      </c>
      <c r="L96" s="13">
        <f t="shared" si="19"/>
        <v>50.891304390274684</v>
      </c>
      <c r="M96" s="13">
        <f t="shared" si="11"/>
        <v>1717.7554375009063</v>
      </c>
      <c r="N96" s="13">
        <f t="shared" si="12"/>
        <v>68.972940574494743</v>
      </c>
      <c r="O96" s="13">
        <f t="shared" si="13"/>
        <v>362.73438513933519</v>
      </c>
      <c r="P96" s="113">
        <f t="shared" si="18"/>
        <v>95</v>
      </c>
    </row>
    <row r="97" spans="6:16" x14ac:dyDescent="0.2">
      <c r="F97" s="13">
        <f t="shared" si="14"/>
        <v>50.913291446189618</v>
      </c>
      <c r="G97">
        <v>96</v>
      </c>
      <c r="H97" s="13">
        <f t="shared" si="15"/>
        <v>2413.8649711302064</v>
      </c>
      <c r="I97" s="13">
        <f t="shared" si="10"/>
        <v>76.057718228795935</v>
      </c>
      <c r="J97" s="13">
        <f t="shared" si="16"/>
        <v>179.06175834937181</v>
      </c>
      <c r="K97" s="113">
        <f t="shared" si="17"/>
        <v>96</v>
      </c>
      <c r="L97" s="13">
        <f t="shared" si="19"/>
        <v>50.891304390274684</v>
      </c>
      <c r="M97" s="13">
        <f t="shared" si="11"/>
        <v>1717.7554375009063</v>
      </c>
      <c r="N97" s="13">
        <f t="shared" si="12"/>
        <v>68.784590197575795</v>
      </c>
      <c r="O97" s="13">
        <f t="shared" si="13"/>
        <v>362.73438513933519</v>
      </c>
      <c r="P97" s="113">
        <f t="shared" si="18"/>
        <v>96</v>
      </c>
    </row>
    <row r="98" spans="6:16" x14ac:dyDescent="0.2">
      <c r="F98" s="13">
        <f t="shared" si="14"/>
        <v>50.913291446189618</v>
      </c>
      <c r="G98">
        <v>97</v>
      </c>
      <c r="H98" s="13">
        <f t="shared" si="15"/>
        <v>2413.8649711302064</v>
      </c>
      <c r="I98" s="13">
        <f t="shared" si="10"/>
        <v>75.798497334129891</v>
      </c>
      <c r="J98" s="13">
        <f t="shared" si="16"/>
        <v>179.06175834937181</v>
      </c>
      <c r="K98" s="113">
        <f t="shared" si="17"/>
        <v>97</v>
      </c>
      <c r="L98" s="13">
        <f t="shared" si="19"/>
        <v>50.891304390274684</v>
      </c>
      <c r="M98" s="13">
        <f t="shared" si="11"/>
        <v>1717.7554375009063</v>
      </c>
      <c r="N98" s="13">
        <f t="shared" si="12"/>
        <v>68.600123333582999</v>
      </c>
      <c r="O98" s="13">
        <f t="shared" si="13"/>
        <v>362.73438513933519</v>
      </c>
      <c r="P98" s="113">
        <f t="shared" si="18"/>
        <v>97</v>
      </c>
    </row>
    <row r="99" spans="6:16" x14ac:dyDescent="0.2">
      <c r="F99" s="13">
        <f t="shared" si="14"/>
        <v>50.913291446189618</v>
      </c>
      <c r="G99">
        <v>98</v>
      </c>
      <c r="H99" s="13">
        <f t="shared" si="15"/>
        <v>2413.8649711302064</v>
      </c>
      <c r="I99" s="13">
        <f t="shared" si="10"/>
        <v>75.54456666180397</v>
      </c>
      <c r="J99" s="13">
        <f t="shared" si="16"/>
        <v>179.06175834937181</v>
      </c>
      <c r="K99" s="113">
        <f t="shared" si="17"/>
        <v>98</v>
      </c>
      <c r="L99" s="13">
        <f t="shared" si="19"/>
        <v>50.891304390274684</v>
      </c>
      <c r="M99" s="13">
        <f t="shared" si="11"/>
        <v>1717.7554375009063</v>
      </c>
      <c r="N99" s="13">
        <f t="shared" si="12"/>
        <v>68.419421099467598</v>
      </c>
      <c r="O99" s="13">
        <f t="shared" si="13"/>
        <v>362.73438513933519</v>
      </c>
      <c r="P99" s="113">
        <f t="shared" si="18"/>
        <v>98</v>
      </c>
    </row>
    <row r="100" spans="6:16" x14ac:dyDescent="0.2">
      <c r="F100" s="13">
        <f t="shared" si="14"/>
        <v>50.913291446189618</v>
      </c>
      <c r="G100">
        <v>99</v>
      </c>
      <c r="H100" s="13">
        <f t="shared" si="15"/>
        <v>2413.8649711302064</v>
      </c>
      <c r="I100" s="13">
        <f t="shared" si="10"/>
        <v>75.295765902050292</v>
      </c>
      <c r="J100" s="13">
        <f t="shared" si="16"/>
        <v>179.06175834937181</v>
      </c>
      <c r="K100" s="113">
        <f t="shared" si="17"/>
        <v>99</v>
      </c>
      <c r="L100" s="13">
        <f t="shared" si="19"/>
        <v>50.891304390274684</v>
      </c>
      <c r="M100" s="13">
        <f t="shared" si="11"/>
        <v>1717.7554375009063</v>
      </c>
      <c r="N100" s="13">
        <f t="shared" si="12"/>
        <v>68.242369415536359</v>
      </c>
      <c r="O100" s="13">
        <f t="shared" si="13"/>
        <v>362.73438513933519</v>
      </c>
      <c r="P100" s="113">
        <f t="shared" si="18"/>
        <v>99</v>
      </c>
    </row>
    <row r="101" spans="6:16" x14ac:dyDescent="0.2">
      <c r="F101" s="13">
        <f t="shared" si="14"/>
        <v>50.913291446189618</v>
      </c>
      <c r="G101">
        <v>100</v>
      </c>
      <c r="H101" s="13">
        <f t="shared" si="15"/>
        <v>2413.8649711302064</v>
      </c>
      <c r="I101" s="13">
        <f t="shared" si="10"/>
        <v>75.051941157491683</v>
      </c>
      <c r="J101" s="13">
        <f t="shared" si="16"/>
        <v>179.06175834937181</v>
      </c>
      <c r="K101" s="113">
        <f t="shared" si="17"/>
        <v>100</v>
      </c>
      <c r="L101" s="13">
        <f t="shared" si="19"/>
        <v>50.891304390274684</v>
      </c>
      <c r="M101" s="13">
        <f t="shared" si="11"/>
        <v>1717.7554375009063</v>
      </c>
      <c r="N101" s="13">
        <f t="shared" si="12"/>
        <v>68.06885876528375</v>
      </c>
      <c r="O101" s="13">
        <f t="shared" si="13"/>
        <v>362.73438513933519</v>
      </c>
      <c r="P101" s="113">
        <f t="shared" si="18"/>
        <v>100</v>
      </c>
    </row>
    <row r="102" spans="6:16" x14ac:dyDescent="0.2">
      <c r="F102" s="13">
        <f t="shared" si="14"/>
        <v>50.913291446189618</v>
      </c>
      <c r="G102">
        <v>101</v>
      </c>
      <c r="H102" s="13">
        <f t="shared" si="15"/>
        <v>2413.8649711302064</v>
      </c>
      <c r="I102" s="13">
        <f t="shared" si="10"/>
        <v>74.812944625696616</v>
      </c>
      <c r="J102" s="13">
        <f t="shared" si="16"/>
        <v>179.06175834937181</v>
      </c>
      <c r="K102" s="113">
        <f t="shared" si="17"/>
        <v>101</v>
      </c>
      <c r="L102" s="13">
        <f t="shared" si="19"/>
        <v>50.891304390274684</v>
      </c>
      <c r="M102" s="13">
        <f t="shared" si="11"/>
        <v>1717.7554375009063</v>
      </c>
      <c r="N102" s="13">
        <f t="shared" si="12"/>
        <v>67.898783969491575</v>
      </c>
      <c r="O102" s="13">
        <f t="shared" si="13"/>
        <v>362.73438513933519</v>
      </c>
      <c r="P102" s="113">
        <f t="shared" si="18"/>
        <v>101</v>
      </c>
    </row>
    <row r="103" spans="6:16" x14ac:dyDescent="0.2">
      <c r="F103" s="13">
        <f t="shared" si="14"/>
        <v>50.913291446189618</v>
      </c>
      <c r="G103">
        <v>102</v>
      </c>
      <c r="H103" s="13">
        <f t="shared" si="15"/>
        <v>2413.8649711302064</v>
      </c>
      <c r="I103" s="13">
        <f t="shared" si="10"/>
        <v>74.57863430040733</v>
      </c>
      <c r="J103" s="13">
        <f t="shared" si="16"/>
        <v>179.06175834937181</v>
      </c>
      <c r="K103" s="113">
        <f t="shared" si="17"/>
        <v>102</v>
      </c>
      <c r="L103" s="13">
        <f t="shared" si="19"/>
        <v>50.891304390274684</v>
      </c>
      <c r="M103" s="13">
        <f t="shared" si="11"/>
        <v>1717.7554375009063</v>
      </c>
      <c r="N103" s="13">
        <f t="shared" si="12"/>
        <v>67.732043973616896</v>
      </c>
      <c r="O103" s="13">
        <f t="shared" si="13"/>
        <v>362.73438513933519</v>
      </c>
      <c r="P103" s="113">
        <f t="shared" si="18"/>
        <v>102</v>
      </c>
    </row>
    <row r="104" spans="6:16" x14ac:dyDescent="0.2">
      <c r="F104" s="13">
        <f t="shared" si="14"/>
        <v>50.913291446189618</v>
      </c>
      <c r="G104">
        <v>103</v>
      </c>
      <c r="H104" s="13">
        <f t="shared" si="15"/>
        <v>2413.8649711302064</v>
      </c>
      <c r="I104" s="13">
        <f t="shared" si="10"/>
        <v>74.348873690172212</v>
      </c>
      <c r="J104" s="13">
        <f t="shared" si="16"/>
        <v>179.06175834937181</v>
      </c>
      <c r="K104" s="113">
        <f t="shared" si="17"/>
        <v>103</v>
      </c>
      <c r="L104" s="13">
        <f t="shared" si="19"/>
        <v>50.891304390274684</v>
      </c>
      <c r="M104" s="13">
        <f t="shared" si="11"/>
        <v>1717.7554375009063</v>
      </c>
      <c r="N104" s="13">
        <f t="shared" si="12"/>
        <v>67.568541647565041</v>
      </c>
      <c r="O104" s="13">
        <f t="shared" si="13"/>
        <v>362.73438513933519</v>
      </c>
      <c r="P104" s="113">
        <f t="shared" si="18"/>
        <v>103</v>
      </c>
    </row>
    <row r="105" spans="6:16" x14ac:dyDescent="0.2">
      <c r="F105" s="13">
        <f t="shared" si="14"/>
        <v>50.913291446189618</v>
      </c>
      <c r="G105">
        <v>104</v>
      </c>
      <c r="H105" s="13">
        <f t="shared" si="15"/>
        <v>2413.8649711302064</v>
      </c>
      <c r="I105" s="13">
        <f t="shared" si="10"/>
        <v>74.123531553210825</v>
      </c>
      <c r="J105" s="13">
        <f t="shared" si="16"/>
        <v>179.06175834937181</v>
      </c>
      <c r="K105" s="113">
        <f t="shared" si="17"/>
        <v>104</v>
      </c>
      <c r="L105" s="13">
        <f t="shared" si="19"/>
        <v>50.891304390274684</v>
      </c>
      <c r="M105" s="13">
        <f t="shared" si="11"/>
        <v>1717.7554375009063</v>
      </c>
      <c r="N105" s="13">
        <f t="shared" si="12"/>
        <v>67.408183597014158</v>
      </c>
      <c r="O105" s="13">
        <f t="shared" si="13"/>
        <v>362.73438513933519</v>
      </c>
      <c r="P105" s="113">
        <f t="shared" si="18"/>
        <v>104</v>
      </c>
    </row>
    <row r="106" spans="6:16" x14ac:dyDescent="0.2">
      <c r="F106" s="13">
        <f t="shared" si="14"/>
        <v>50.913291446189618</v>
      </c>
      <c r="G106">
        <v>105</v>
      </c>
      <c r="H106" s="13">
        <f t="shared" si="15"/>
        <v>2413.8649711302064</v>
      </c>
      <c r="I106" s="13">
        <f t="shared" si="10"/>
        <v>73.902481647429681</v>
      </c>
      <c r="J106" s="13">
        <f t="shared" si="16"/>
        <v>179.06175834937181</v>
      </c>
      <c r="K106" s="113">
        <f t="shared" si="17"/>
        <v>105</v>
      </c>
      <c r="L106" s="13">
        <f t="shared" si="19"/>
        <v>50.891304390274684</v>
      </c>
      <c r="M106" s="13">
        <f t="shared" si="11"/>
        <v>1717.7554375009063</v>
      </c>
      <c r="N106" s="13">
        <f t="shared" si="12"/>
        <v>67.250879985521408</v>
      </c>
      <c r="O106" s="13">
        <f t="shared" si="13"/>
        <v>362.73438513933519</v>
      </c>
      <c r="P106" s="113">
        <f t="shared" si="18"/>
        <v>105</v>
      </c>
    </row>
    <row r="107" spans="6:16" x14ac:dyDescent="0.2">
      <c r="F107" s="13">
        <f t="shared" si="14"/>
        <v>50.913291446189618</v>
      </c>
      <c r="G107">
        <v>106</v>
      </c>
      <c r="H107" s="13">
        <f t="shared" si="15"/>
        <v>2413.8649711302064</v>
      </c>
      <c r="I107" s="13">
        <f t="shared" si="10"/>
        <v>73.685602494587783</v>
      </c>
      <c r="J107" s="13">
        <f t="shared" si="16"/>
        <v>179.06175834937181</v>
      </c>
      <c r="K107" s="113">
        <f t="shared" si="17"/>
        <v>106</v>
      </c>
      <c r="L107" s="13">
        <f t="shared" si="19"/>
        <v>50.891304390274684</v>
      </c>
      <c r="M107" s="13">
        <f t="shared" si="11"/>
        <v>1717.7554375009063</v>
      </c>
      <c r="N107" s="13">
        <f t="shared" si="12"/>
        <v>67.096544366698325</v>
      </c>
      <c r="O107" s="13">
        <f t="shared" si="13"/>
        <v>362.73438513933519</v>
      </c>
      <c r="P107" s="113">
        <f t="shared" si="18"/>
        <v>106</v>
      </c>
    </row>
    <row r="108" spans="6:16" x14ac:dyDescent="0.2">
      <c r="F108" s="13">
        <f t="shared" si="14"/>
        <v>50.913291446189618</v>
      </c>
      <c r="G108">
        <v>107</v>
      </c>
      <c r="H108" s="13">
        <f t="shared" si="15"/>
        <v>2413.8649711302064</v>
      </c>
      <c r="I108" s="13">
        <f t="shared" si="10"/>
        <v>73.472777157686878</v>
      </c>
      <c r="J108" s="13">
        <f t="shared" si="16"/>
        <v>179.06175834937181</v>
      </c>
      <c r="K108" s="113">
        <f t="shared" si="17"/>
        <v>107</v>
      </c>
      <c r="L108" s="13">
        <f t="shared" si="19"/>
        <v>50.891304390274684</v>
      </c>
      <c r="M108" s="13">
        <f t="shared" si="11"/>
        <v>1717.7554375009063</v>
      </c>
      <c r="N108" s="13">
        <f t="shared" si="12"/>
        <v>66.945093525797176</v>
      </c>
      <c r="O108" s="13">
        <f t="shared" si="13"/>
        <v>362.73438513933519</v>
      </c>
      <c r="P108" s="113">
        <f t="shared" si="18"/>
        <v>107</v>
      </c>
    </row>
    <row r="109" spans="6:16" x14ac:dyDescent="0.2">
      <c r="F109" s="13">
        <f t="shared" si="14"/>
        <v>50.913291446189618</v>
      </c>
      <c r="G109">
        <v>108</v>
      </c>
      <c r="H109" s="13">
        <f t="shared" si="15"/>
        <v>2413.8649711302064</v>
      </c>
      <c r="I109" s="13">
        <f t="shared" si="10"/>
        <v>73.263893030728568</v>
      </c>
      <c r="J109" s="13">
        <f t="shared" si="16"/>
        <v>179.06175834937181</v>
      </c>
      <c r="K109" s="113">
        <f t="shared" si="17"/>
        <v>108</v>
      </c>
      <c r="L109" s="13">
        <f t="shared" si="19"/>
        <v>50.891304390274684</v>
      </c>
      <c r="M109" s="13">
        <f t="shared" si="11"/>
        <v>1717.7554375009063</v>
      </c>
      <c r="N109" s="13">
        <f t="shared" si="12"/>
        <v>66.796447330097891</v>
      </c>
      <c r="O109" s="13">
        <f t="shared" si="13"/>
        <v>362.73438513933519</v>
      </c>
      <c r="P109" s="113">
        <f t="shared" si="18"/>
        <v>108</v>
      </c>
    </row>
    <row r="110" spans="6:16" x14ac:dyDescent="0.2">
      <c r="F110" s="13">
        <f t="shared" si="14"/>
        <v>50.913291446189618</v>
      </c>
      <c r="G110">
        <v>109</v>
      </c>
      <c r="H110" s="13">
        <f t="shared" si="15"/>
        <v>2413.8649711302064</v>
      </c>
      <c r="I110" s="13">
        <f t="shared" si="10"/>
        <v>73.058841640044719</v>
      </c>
      <c r="J110" s="13">
        <f t="shared" si="16"/>
        <v>179.06175834937181</v>
      </c>
      <c r="K110" s="113">
        <f t="shared" si="17"/>
        <v>109</v>
      </c>
      <c r="L110" s="13">
        <f t="shared" si="19"/>
        <v>50.891304390274684</v>
      </c>
      <c r="M110" s="13">
        <f t="shared" si="11"/>
        <v>1717.7554375009063</v>
      </c>
      <c r="N110" s="13">
        <f t="shared" si="12"/>
        <v>66.650528587530701</v>
      </c>
      <c r="O110" s="13">
        <f t="shared" si="13"/>
        <v>362.73438513933519</v>
      </c>
      <c r="P110" s="113">
        <f t="shared" si="18"/>
        <v>109</v>
      </c>
    </row>
    <row r="111" spans="6:16" x14ac:dyDescent="0.2">
      <c r="F111" s="13">
        <f t="shared" si="14"/>
        <v>50.913291446189618</v>
      </c>
      <c r="G111">
        <v>110</v>
      </c>
      <c r="H111" s="13">
        <f t="shared" si="15"/>
        <v>2413.8649711302064</v>
      </c>
      <c r="I111" s="13">
        <f t="shared" si="10"/>
        <v>72.85751845646422</v>
      </c>
      <c r="J111" s="13">
        <f t="shared" si="16"/>
        <v>179.06175834937181</v>
      </c>
      <c r="K111" s="113">
        <f t="shared" si="17"/>
        <v>110</v>
      </c>
      <c r="L111" s="13">
        <f t="shared" si="19"/>
        <v>50.891304390274684</v>
      </c>
      <c r="M111" s="13">
        <f t="shared" si="11"/>
        <v>1717.7554375009063</v>
      </c>
      <c r="N111" s="13">
        <f t="shared" si="12"/>
        <v>66.507262913010194</v>
      </c>
      <c r="O111" s="13">
        <f t="shared" si="13"/>
        <v>362.73438513933519</v>
      </c>
      <c r="P111" s="113">
        <f t="shared" si="18"/>
        <v>110</v>
      </c>
    </row>
    <row r="112" spans="6:16" x14ac:dyDescent="0.2">
      <c r="F112" s="13">
        <f t="shared" si="14"/>
        <v>50.913291446189618</v>
      </c>
      <c r="G112">
        <v>111</v>
      </c>
      <c r="H112" s="13">
        <f t="shared" si="15"/>
        <v>2413.8649711302064</v>
      </c>
      <c r="I112" s="13">
        <f t="shared" si="10"/>
        <v>72.65982271763292</v>
      </c>
      <c r="J112" s="13">
        <f t="shared" si="16"/>
        <v>179.06175834937181</v>
      </c>
      <c r="K112" s="113">
        <f t="shared" si="17"/>
        <v>111</v>
      </c>
      <c r="L112" s="13">
        <f t="shared" si="19"/>
        <v>50.891304390274684</v>
      </c>
      <c r="M112" s="13">
        <f t="shared" si="11"/>
        <v>1717.7554375009063</v>
      </c>
      <c r="N112" s="13">
        <f t="shared" si="12"/>
        <v>66.366578601994561</v>
      </c>
      <c r="O112" s="13">
        <f t="shared" si="13"/>
        <v>362.73438513933519</v>
      </c>
      <c r="P112" s="113">
        <f t="shared" si="18"/>
        <v>111</v>
      </c>
    </row>
    <row r="113" spans="6:16" x14ac:dyDescent="0.2">
      <c r="F113" s="13">
        <f t="shared" si="14"/>
        <v>50.913291446189618</v>
      </c>
      <c r="G113">
        <v>112</v>
      </c>
      <c r="H113" s="13">
        <f t="shared" si="15"/>
        <v>2413.8649711302064</v>
      </c>
      <c r="I113" s="13">
        <f t="shared" si="10"/>
        <v>72.465657259852179</v>
      </c>
      <c r="J113" s="13">
        <f t="shared" si="16"/>
        <v>179.06175834937181</v>
      </c>
      <c r="K113" s="113">
        <f t="shared" si="17"/>
        <v>112</v>
      </c>
      <c r="L113" s="13">
        <f t="shared" si="19"/>
        <v>50.891304390274684</v>
      </c>
      <c r="M113" s="13">
        <f t="shared" si="11"/>
        <v>1717.7554375009063</v>
      </c>
      <c r="N113" s="13">
        <f t="shared" si="12"/>
        <v>66.228406510818488</v>
      </c>
      <c r="O113" s="13">
        <f t="shared" si="13"/>
        <v>362.73438513933519</v>
      </c>
      <c r="P113" s="113">
        <f t="shared" si="18"/>
        <v>112</v>
      </c>
    </row>
    <row r="114" spans="6:16" x14ac:dyDescent="0.2">
      <c r="F114" s="13">
        <f t="shared" si="14"/>
        <v>50.913291446189618</v>
      </c>
      <c r="G114">
        <v>113</v>
      </c>
      <c r="H114" s="13">
        <f t="shared" si="15"/>
        <v>2413.8649711302064</v>
      </c>
      <c r="I114" s="13">
        <f t="shared" si="10"/>
        <v>72.27492835884631</v>
      </c>
      <c r="J114" s="13">
        <f t="shared" si="16"/>
        <v>179.06175834937181</v>
      </c>
      <c r="K114" s="113">
        <f t="shared" si="17"/>
        <v>113</v>
      </c>
      <c r="L114" s="13">
        <f t="shared" si="19"/>
        <v>50.891304390274684</v>
      </c>
      <c r="M114" s="13">
        <f t="shared" si="11"/>
        <v>1717.7554375009063</v>
      </c>
      <c r="N114" s="13">
        <f t="shared" si="12"/>
        <v>66.092679943380048</v>
      </c>
      <c r="O114" s="13">
        <f t="shared" si="13"/>
        <v>362.73438513933519</v>
      </c>
      <c r="P114" s="113">
        <f t="shared" si="18"/>
        <v>113</v>
      </c>
    </row>
    <row r="115" spans="6:16" x14ac:dyDescent="0.2">
      <c r="F115" s="13">
        <f t="shared" si="14"/>
        <v>50.913291446189618</v>
      </c>
      <c r="G115">
        <v>114</v>
      </c>
      <c r="H115" s="13">
        <f t="shared" si="15"/>
        <v>2413.8649711302064</v>
      </c>
      <c r="I115" s="13">
        <f t="shared" si="10"/>
        <v>72.087545578910721</v>
      </c>
      <c r="J115" s="13">
        <f t="shared" si="16"/>
        <v>179.06175834937181</v>
      </c>
      <c r="K115" s="113">
        <f t="shared" si="17"/>
        <v>114</v>
      </c>
      <c r="L115" s="13">
        <f t="shared" si="19"/>
        <v>50.891304390274684</v>
      </c>
      <c r="M115" s="13">
        <f t="shared" si="11"/>
        <v>1717.7554375009063</v>
      </c>
      <c r="N115" s="13">
        <f t="shared" si="12"/>
        <v>65.9593345437914</v>
      </c>
      <c r="O115" s="13">
        <f t="shared" si="13"/>
        <v>362.73438513933519</v>
      </c>
      <c r="P115" s="113">
        <f t="shared" si="18"/>
        <v>114</v>
      </c>
    </row>
    <row r="116" spans="6:16" x14ac:dyDescent="0.2">
      <c r="F116" s="13">
        <f t="shared" si="14"/>
        <v>50.913291446189618</v>
      </c>
      <c r="G116">
        <v>115</v>
      </c>
      <c r="H116" s="13">
        <f t="shared" si="15"/>
        <v>2413.8649711302064</v>
      </c>
      <c r="I116" s="13">
        <f t="shared" si="10"/>
        <v>71.903421629930548</v>
      </c>
      <c r="J116" s="13">
        <f t="shared" si="16"/>
        <v>179.06175834937181</v>
      </c>
      <c r="K116" s="113">
        <f t="shared" si="17"/>
        <v>115</v>
      </c>
      <c r="L116" s="13">
        <f t="shared" si="19"/>
        <v>50.891304390274684</v>
      </c>
      <c r="M116" s="13">
        <f t="shared" si="11"/>
        <v>1717.7554375009063</v>
      </c>
      <c r="N116" s="13">
        <f t="shared" si="12"/>
        <v>65.828308194630395</v>
      </c>
      <c r="O116" s="13">
        <f t="shared" si="13"/>
        <v>362.73438513933519</v>
      </c>
      <c r="P116" s="113">
        <f t="shared" si="18"/>
        <v>115</v>
      </c>
    </row>
    <row r="117" spans="6:16" x14ac:dyDescent="0.2">
      <c r="F117" s="13">
        <f t="shared" si="14"/>
        <v>50.913291446189618</v>
      </c>
      <c r="G117">
        <v>116</v>
      </c>
      <c r="H117" s="13">
        <f t="shared" si="15"/>
        <v>2413.8649711302064</v>
      </c>
      <c r="I117" s="13">
        <f t="shared" si="10"/>
        <v>71.722472231794853</v>
      </c>
      <c r="J117" s="13">
        <f t="shared" si="16"/>
        <v>179.06175834937181</v>
      </c>
      <c r="K117" s="113">
        <f t="shared" si="17"/>
        <v>116</v>
      </c>
      <c r="L117" s="13">
        <f t="shared" si="19"/>
        <v>50.891304390274684</v>
      </c>
      <c r="M117" s="13">
        <f t="shared" si="11"/>
        <v>1717.7554375009063</v>
      </c>
      <c r="N117" s="13">
        <f t="shared" si="12"/>
        <v>65.699540920454908</v>
      </c>
      <c r="O117" s="13">
        <f t="shared" si="13"/>
        <v>362.73438513933519</v>
      </c>
      <c r="P117" s="113">
        <f t="shared" si="18"/>
        <v>116</v>
      </c>
    </row>
    <row r="118" spans="6:16" x14ac:dyDescent="0.2">
      <c r="F118" s="13">
        <f t="shared" si="14"/>
        <v>50.913291446189618</v>
      </c>
      <c r="G118">
        <v>117</v>
      </c>
      <c r="H118" s="13">
        <f t="shared" si="15"/>
        <v>2413.8649711302064</v>
      </c>
      <c r="I118" s="13">
        <f t="shared" si="10"/>
        <v>71.54461598576404</v>
      </c>
      <c r="J118" s="13">
        <f t="shared" si="16"/>
        <v>179.06175834937181</v>
      </c>
      <c r="K118" s="113">
        <f t="shared" si="17"/>
        <v>117</v>
      </c>
      <c r="L118" s="13">
        <f t="shared" si="19"/>
        <v>50.891304390274684</v>
      </c>
      <c r="M118" s="13">
        <f t="shared" si="11"/>
        <v>1717.7554375009063</v>
      </c>
      <c r="N118" s="13">
        <f t="shared" si="12"/>
        <v>65.572974796265328</v>
      </c>
      <c r="O118" s="13">
        <f t="shared" si="13"/>
        <v>362.73438513933519</v>
      </c>
      <c r="P118" s="113">
        <f t="shared" si="18"/>
        <v>117</v>
      </c>
    </row>
    <row r="119" spans="6:16" x14ac:dyDescent="0.2">
      <c r="F119" s="13">
        <f t="shared" si="14"/>
        <v>50.913291446189618</v>
      </c>
      <c r="G119">
        <v>118</v>
      </c>
      <c r="H119" s="13">
        <f t="shared" si="15"/>
        <v>2413.8649711302064</v>
      </c>
      <c r="I119" s="13">
        <f t="shared" si="10"/>
        <v>71.369774252377809</v>
      </c>
      <c r="J119" s="13">
        <f t="shared" si="16"/>
        <v>179.06175834937181</v>
      </c>
      <c r="K119" s="113">
        <f t="shared" si="17"/>
        <v>118</v>
      </c>
      <c r="L119" s="13">
        <f t="shared" si="19"/>
        <v>50.891304390274684</v>
      </c>
      <c r="M119" s="13">
        <f t="shared" si="11"/>
        <v>1717.7554375009063</v>
      </c>
      <c r="N119" s="13">
        <f t="shared" si="12"/>
        <v>65.448553860621345</v>
      </c>
      <c r="O119" s="13">
        <f t="shared" si="13"/>
        <v>362.73438513933519</v>
      </c>
      <c r="P119" s="113">
        <f t="shared" si="18"/>
        <v>118</v>
      </c>
    </row>
    <row r="120" spans="6:16" x14ac:dyDescent="0.2">
      <c r="F120" s="13">
        <f t="shared" si="14"/>
        <v>50.913291446189618</v>
      </c>
      <c r="G120">
        <v>119</v>
      </c>
      <c r="H120" s="13">
        <f t="shared" si="15"/>
        <v>2413.8649711302064</v>
      </c>
      <c r="I120" s="13">
        <f t="shared" si="10"/>
        <v>71.197871035519086</v>
      </c>
      <c r="J120" s="13">
        <f t="shared" si="16"/>
        <v>179.06175834937181</v>
      </c>
      <c r="K120" s="113">
        <f t="shared" si="17"/>
        <v>119</v>
      </c>
      <c r="L120" s="13">
        <f t="shared" si="19"/>
        <v>50.891304390274684</v>
      </c>
      <c r="M120" s="13">
        <f t="shared" si="11"/>
        <v>1717.7554375009063</v>
      </c>
      <c r="N120" s="13">
        <f t="shared" si="12"/>
        <v>65.326224033139439</v>
      </c>
      <c r="O120" s="13">
        <f t="shared" si="13"/>
        <v>362.73438513933519</v>
      </c>
      <c r="P120" s="113">
        <f t="shared" si="18"/>
        <v>119</v>
      </c>
    </row>
    <row r="121" spans="6:16" x14ac:dyDescent="0.2">
      <c r="F121" s="13">
        <f t="shared" si="14"/>
        <v>50.913291446189618</v>
      </c>
      <c r="G121">
        <v>120</v>
      </c>
      <c r="H121" s="13">
        <f t="shared" si="15"/>
        <v>2413.8649711302064</v>
      </c>
      <c r="I121" s="13">
        <f t="shared" si="10"/>
        <v>71.028832872274677</v>
      </c>
      <c r="J121" s="13">
        <f t="shared" si="16"/>
        <v>179.06175834937181</v>
      </c>
      <c r="K121" s="113">
        <f t="shared" si="17"/>
        <v>120</v>
      </c>
      <c r="L121" s="13">
        <f t="shared" si="19"/>
        <v>50.891304390274684</v>
      </c>
      <c r="M121" s="13">
        <f t="shared" si="11"/>
        <v>1717.7554375009063</v>
      </c>
      <c r="N121" s="13">
        <f t="shared" si="12"/>
        <v>65.205933036115567</v>
      </c>
      <c r="O121" s="13">
        <f t="shared" si="13"/>
        <v>362.73438513933519</v>
      </c>
      <c r="P121" s="113">
        <f t="shared" si="18"/>
        <v>120</v>
      </c>
    </row>
    <row r="122" spans="6:16" x14ac:dyDescent="0.2">
      <c r="F122" s="13">
        <f t="shared" si="14"/>
        <v>50.913291446189618</v>
      </c>
      <c r="G122">
        <v>121</v>
      </c>
      <c r="H122" s="13">
        <f t="shared" si="15"/>
        <v>2413.8649711302064</v>
      </c>
      <c r="I122" s="13">
        <f t="shared" si="10"/>
        <v>70.862588728257435</v>
      </c>
      <c r="J122" s="13">
        <f t="shared" si="16"/>
        <v>179.06175834937181</v>
      </c>
      <c r="K122" s="113">
        <f t="shared" si="17"/>
        <v>121</v>
      </c>
      <c r="L122" s="13">
        <f t="shared" si="19"/>
        <v>50.891304390274684</v>
      </c>
      <c r="M122" s="13">
        <f t="shared" si="11"/>
        <v>1717.7554375009063</v>
      </c>
      <c r="N122" s="13">
        <f t="shared" si="12"/>
        <v>65.087630320034236</v>
      </c>
      <c r="O122" s="13">
        <f t="shared" si="13"/>
        <v>362.73438513933519</v>
      </c>
      <c r="P122" s="113">
        <f t="shared" si="18"/>
        <v>121</v>
      </c>
    </row>
    <row r="123" spans="6:16" x14ac:dyDescent="0.2">
      <c r="F123" s="13">
        <f t="shared" si="14"/>
        <v>50.913291446189618</v>
      </c>
      <c r="G123">
        <v>122</v>
      </c>
      <c r="H123" s="13">
        <f t="shared" si="15"/>
        <v>2413.8649711302064</v>
      </c>
      <c r="I123" s="13">
        <f t="shared" si="10"/>
        <v>70.699069898076559</v>
      </c>
      <c r="J123" s="13">
        <f t="shared" si="16"/>
        <v>179.06175834937181</v>
      </c>
      <c r="K123" s="113">
        <f t="shared" si="17"/>
        <v>122</v>
      </c>
      <c r="L123" s="13">
        <f t="shared" si="19"/>
        <v>50.891304390274684</v>
      </c>
      <c r="M123" s="13">
        <f t="shared" si="11"/>
        <v>1717.7554375009063</v>
      </c>
      <c r="N123" s="13">
        <f t="shared" si="12"/>
        <v>64.971266992741135</v>
      </c>
      <c r="O123" s="13">
        <f t="shared" si="13"/>
        <v>362.73438513933519</v>
      </c>
      <c r="P123" s="113">
        <f t="shared" si="18"/>
        <v>122</v>
      </c>
    </row>
    <row r="124" spans="6:16" x14ac:dyDescent="0.2">
      <c r="F124" s="13">
        <f t="shared" si="14"/>
        <v>50.913291446189618</v>
      </c>
      <c r="G124">
        <v>123</v>
      </c>
      <c r="H124" s="13">
        <f t="shared" si="15"/>
        <v>2413.8649711302064</v>
      </c>
      <c r="I124" s="13">
        <f t="shared" si="10"/>
        <v>70.538209910662843</v>
      </c>
      <c r="J124" s="13">
        <f t="shared" si="16"/>
        <v>179.06175834937181</v>
      </c>
      <c r="K124" s="113">
        <f t="shared" si="17"/>
        <v>123</v>
      </c>
      <c r="L124" s="13">
        <f t="shared" si="19"/>
        <v>50.891304390274684</v>
      </c>
      <c r="M124" s="13">
        <f t="shared" si="11"/>
        <v>1717.7554375009063</v>
      </c>
      <c r="N124" s="13">
        <f t="shared" si="12"/>
        <v>64.856795752070667</v>
      </c>
      <c r="O124" s="13">
        <f t="shared" si="13"/>
        <v>362.73438513933519</v>
      </c>
      <c r="P124" s="113">
        <f t="shared" si="18"/>
        <v>123</v>
      </c>
    </row>
    <row r="125" spans="6:16" x14ac:dyDescent="0.2">
      <c r="F125" s="13">
        <f t="shared" si="14"/>
        <v>50.913291446189618</v>
      </c>
      <c r="G125">
        <v>124</v>
      </c>
      <c r="H125" s="13">
        <f t="shared" si="15"/>
        <v>2413.8649711302064</v>
      </c>
      <c r="I125" s="13">
        <f t="shared" si="10"/>
        <v>70.379944439175148</v>
      </c>
      <c r="J125" s="13">
        <f t="shared" si="16"/>
        <v>179.06175834937181</v>
      </c>
      <c r="K125" s="113">
        <f t="shared" si="17"/>
        <v>124</v>
      </c>
      <c r="L125" s="13">
        <f t="shared" si="19"/>
        <v>50.891304390274684</v>
      </c>
      <c r="M125" s="13">
        <f t="shared" si="11"/>
        <v>1717.7554375009063</v>
      </c>
      <c r="N125" s="13">
        <f t="shared" si="12"/>
        <v>64.744170821733604</v>
      </c>
      <c r="O125" s="13">
        <f t="shared" si="13"/>
        <v>362.73438513933519</v>
      </c>
      <c r="P125" s="113">
        <f t="shared" si="18"/>
        <v>124</v>
      </c>
    </row>
    <row r="126" spans="6:16" x14ac:dyDescent="0.2">
      <c r="F126" s="13">
        <f t="shared" si="14"/>
        <v>50.913291446189618</v>
      </c>
      <c r="G126">
        <v>125</v>
      </c>
      <c r="H126" s="13">
        <f t="shared" si="15"/>
        <v>2413.8649711302064</v>
      </c>
      <c r="I126" s="13">
        <f t="shared" si="10"/>
        <v>70.224211215231264</v>
      </c>
      <c r="J126" s="13">
        <f t="shared" si="16"/>
        <v>179.06175834937181</v>
      </c>
      <c r="K126" s="113">
        <f t="shared" si="17"/>
        <v>125</v>
      </c>
      <c r="L126" s="13">
        <f t="shared" si="19"/>
        <v>50.891304390274684</v>
      </c>
      <c r="M126" s="13">
        <f t="shared" si="11"/>
        <v>1717.7554375009063</v>
      </c>
      <c r="N126" s="13">
        <f t="shared" si="12"/>
        <v>64.633347890281939</v>
      </c>
      <c r="O126" s="13">
        <f t="shared" si="13"/>
        <v>362.73438513933519</v>
      </c>
      <c r="P126" s="113">
        <f t="shared" si="18"/>
        <v>125</v>
      </c>
    </row>
    <row r="127" spans="6:16" x14ac:dyDescent="0.2">
      <c r="F127" s="13">
        <f t="shared" si="14"/>
        <v>50.913291446189618</v>
      </c>
      <c r="G127">
        <v>126</v>
      </c>
      <c r="H127" s="13">
        <f t="shared" si="15"/>
        <v>2413.8649711302064</v>
      </c>
      <c r="I127" s="13">
        <f t="shared" si="10"/>
        <v>70.070949947222999</v>
      </c>
      <c r="J127" s="13">
        <f t="shared" si="16"/>
        <v>179.06175834937181</v>
      </c>
      <c r="K127" s="113">
        <f t="shared" si="17"/>
        <v>126</v>
      </c>
      <c r="L127" s="13">
        <f t="shared" si="19"/>
        <v>50.891304390274684</v>
      </c>
      <c r="M127" s="13">
        <f t="shared" si="11"/>
        <v>1717.7554375009063</v>
      </c>
      <c r="N127" s="13">
        <f t="shared" si="12"/>
        <v>64.524284052980292</v>
      </c>
      <c r="O127" s="13">
        <f t="shared" si="13"/>
        <v>362.73438513933519</v>
      </c>
      <c r="P127" s="113">
        <f t="shared" si="18"/>
        <v>126</v>
      </c>
    </row>
    <row r="128" spans="6:16" x14ac:dyDescent="0.2">
      <c r="F128" s="13">
        <f t="shared" si="14"/>
        <v>50.913291446189618</v>
      </c>
      <c r="G128">
        <v>127</v>
      </c>
      <c r="H128" s="13">
        <f t="shared" si="15"/>
        <v>2413.8649711302064</v>
      </c>
      <c r="I128" s="13">
        <f t="shared" si="10"/>
        <v>69.920102242490458</v>
      </c>
      <c r="J128" s="13">
        <f t="shared" si="16"/>
        <v>179.06175834937181</v>
      </c>
      <c r="K128" s="113">
        <f t="shared" si="17"/>
        <v>127</v>
      </c>
      <c r="L128" s="13">
        <f t="shared" si="19"/>
        <v>50.891304390274684</v>
      </c>
      <c r="M128" s="13">
        <f t="shared" si="11"/>
        <v>1717.7554375009063</v>
      </c>
      <c r="N128" s="13">
        <f t="shared" si="12"/>
        <v>64.41693775642355</v>
      </c>
      <c r="O128" s="13">
        <f t="shared" si="13"/>
        <v>362.73438513933519</v>
      </c>
      <c r="P128" s="113">
        <f t="shared" si="18"/>
        <v>127</v>
      </c>
    </row>
    <row r="129" spans="6:16" x14ac:dyDescent="0.2">
      <c r="F129" s="13">
        <f t="shared" si="14"/>
        <v>50.913291446189618</v>
      </c>
      <c r="G129">
        <v>128</v>
      </c>
      <c r="H129" s="13">
        <f t="shared" si="15"/>
        <v>2413.8649711302064</v>
      </c>
      <c r="I129" s="13">
        <f t="shared" si="10"/>
        <v>69.771611533144352</v>
      </c>
      <c r="J129" s="13">
        <f t="shared" si="16"/>
        <v>179.06175834937181</v>
      </c>
      <c r="K129" s="113">
        <f t="shared" si="17"/>
        <v>128</v>
      </c>
      <c r="L129" s="13">
        <f t="shared" si="19"/>
        <v>50.891304390274684</v>
      </c>
      <c r="M129" s="13">
        <f t="shared" si="11"/>
        <v>1717.7554375009063</v>
      </c>
      <c r="N129" s="13">
        <f t="shared" si="12"/>
        <v>64.31126874575051</v>
      </c>
      <c r="O129" s="13">
        <f t="shared" si="13"/>
        <v>362.73438513933519</v>
      </c>
      <c r="P129" s="113">
        <f t="shared" si="18"/>
        <v>128</v>
      </c>
    </row>
    <row r="130" spans="6:16" x14ac:dyDescent="0.2">
      <c r="F130" s="13">
        <f t="shared" si="14"/>
        <v>50.913291446189618</v>
      </c>
      <c r="G130">
        <v>129</v>
      </c>
      <c r="H130" s="13">
        <f t="shared" si="15"/>
        <v>2413.8649711302064</v>
      </c>
      <c r="I130" s="13">
        <f t="shared" ref="I130:I193" si="20">H130/G130+F130</f>
        <v>69.625423005338504</v>
      </c>
      <c r="J130" s="13">
        <f t="shared" si="16"/>
        <v>179.06175834937181</v>
      </c>
      <c r="K130" s="113">
        <f t="shared" si="17"/>
        <v>129</v>
      </c>
      <c r="L130" s="13">
        <f t="shared" si="19"/>
        <v>50.891304390274684</v>
      </c>
      <c r="M130" s="13">
        <f t="shared" ref="M130:M193" si="21">$C$8+$C$9</f>
        <v>1717.7554375009063</v>
      </c>
      <c r="N130" s="13">
        <f t="shared" ref="N130:N193" si="22">M130/G130+L130</f>
        <v>64.207238014312722</v>
      </c>
      <c r="O130" s="13">
        <f t="shared" ref="O130:O193" si="23">$C$15+$C$14+$C$11+$C$10</f>
        <v>362.73438513933519</v>
      </c>
      <c r="P130" s="113">
        <f t="shared" si="18"/>
        <v>129</v>
      </c>
    </row>
    <row r="131" spans="6:16" x14ac:dyDescent="0.2">
      <c r="F131" s="13">
        <f t="shared" ref="F131:F194" si="24">SUM($B$10:$B$14)</f>
        <v>50.913291446189618</v>
      </c>
      <c r="G131">
        <v>130</v>
      </c>
      <c r="H131" s="13">
        <f t="shared" ref="H131:H194" si="25">$B$8+$B$9</f>
        <v>2413.8649711302064</v>
      </c>
      <c r="I131" s="13">
        <f t="shared" si="20"/>
        <v>69.481483531806589</v>
      </c>
      <c r="J131" s="13">
        <f t="shared" ref="J131:J194" si="26">$B$15+$B$14+$B$11+$B$10</f>
        <v>179.06175834937181</v>
      </c>
      <c r="K131" s="113">
        <f t="shared" ref="K131:K194" si="27">IF(I131&lt;J131,G131,"")</f>
        <v>130</v>
      </c>
      <c r="L131" s="13">
        <f t="shared" si="19"/>
        <v>50.891304390274684</v>
      </c>
      <c r="M131" s="13">
        <f t="shared" si="21"/>
        <v>1717.7554375009063</v>
      </c>
      <c r="N131" s="13">
        <f t="shared" si="22"/>
        <v>64.104807755666272</v>
      </c>
      <c r="O131" s="13">
        <f t="shared" si="23"/>
        <v>362.73438513933519</v>
      </c>
      <c r="P131" s="113">
        <f t="shared" ref="P131:P194" si="28">IF(N131&lt;O131,G131,"")</f>
        <v>130</v>
      </c>
    </row>
    <row r="132" spans="6:16" x14ac:dyDescent="0.2">
      <c r="F132" s="13">
        <f t="shared" si="24"/>
        <v>50.913291446189618</v>
      </c>
      <c r="G132">
        <v>131</v>
      </c>
      <c r="H132" s="13">
        <f t="shared" si="25"/>
        <v>2413.8649711302064</v>
      </c>
      <c r="I132" s="13">
        <f t="shared" si="20"/>
        <v>69.339741607488904</v>
      </c>
      <c r="J132" s="13">
        <f t="shared" si="26"/>
        <v>179.06175834937181</v>
      </c>
      <c r="K132" s="113">
        <f t="shared" si="27"/>
        <v>131</v>
      </c>
      <c r="L132" s="13">
        <f t="shared" ref="L132:L195" si="29">SUM($C$10:$C$11,$C$13:$C$14)</f>
        <v>50.891304390274684</v>
      </c>
      <c r="M132" s="13">
        <f t="shared" si="21"/>
        <v>1717.7554375009063</v>
      </c>
      <c r="N132" s="13">
        <f t="shared" si="22"/>
        <v>64.003941317762525</v>
      </c>
      <c r="O132" s="13">
        <f t="shared" si="23"/>
        <v>362.73438513933519</v>
      </c>
      <c r="P132" s="113">
        <f t="shared" si="28"/>
        <v>131</v>
      </c>
    </row>
    <row r="133" spans="6:16" x14ac:dyDescent="0.2">
      <c r="F133" s="13">
        <f t="shared" si="24"/>
        <v>50.913291446189618</v>
      </c>
      <c r="G133">
        <v>132</v>
      </c>
      <c r="H133" s="13">
        <f t="shared" si="25"/>
        <v>2413.8649711302064</v>
      </c>
      <c r="I133" s="13">
        <f t="shared" si="20"/>
        <v>69.20014728808512</v>
      </c>
      <c r="J133" s="13">
        <f t="shared" si="26"/>
        <v>179.06175834937181</v>
      </c>
      <c r="K133" s="113">
        <f t="shared" si="27"/>
        <v>132</v>
      </c>
      <c r="L133" s="13">
        <f t="shared" si="29"/>
        <v>50.891304390274684</v>
      </c>
      <c r="M133" s="13">
        <f t="shared" si="21"/>
        <v>1717.7554375009063</v>
      </c>
      <c r="N133" s="13">
        <f t="shared" si="22"/>
        <v>63.90460315922094</v>
      </c>
      <c r="O133" s="13">
        <f t="shared" si="23"/>
        <v>362.73438513933519</v>
      </c>
      <c r="P133" s="113">
        <f t="shared" si="28"/>
        <v>132</v>
      </c>
    </row>
    <row r="134" spans="6:16" x14ac:dyDescent="0.2">
      <c r="F134" s="13">
        <f t="shared" si="24"/>
        <v>50.913291446189618</v>
      </c>
      <c r="G134">
        <v>133</v>
      </c>
      <c r="H134" s="13">
        <f t="shared" si="25"/>
        <v>2413.8649711302064</v>
      </c>
      <c r="I134" s="13">
        <f t="shared" si="20"/>
        <v>69.062652131379139</v>
      </c>
      <c r="J134" s="13">
        <f t="shared" si="26"/>
        <v>179.06175834937181</v>
      </c>
      <c r="K134" s="113">
        <f t="shared" si="27"/>
        <v>133</v>
      </c>
      <c r="L134" s="13">
        <f t="shared" si="29"/>
        <v>50.891304390274684</v>
      </c>
      <c r="M134" s="13">
        <f t="shared" si="21"/>
        <v>1717.7554375009063</v>
      </c>
      <c r="N134" s="13">
        <f t="shared" si="22"/>
        <v>63.806758807574731</v>
      </c>
      <c r="O134" s="13">
        <f t="shared" si="23"/>
        <v>362.73438513933519</v>
      </c>
      <c r="P134" s="113">
        <f t="shared" si="28"/>
        <v>133</v>
      </c>
    </row>
    <row r="135" spans="6:16" x14ac:dyDescent="0.2">
      <c r="F135" s="13">
        <f t="shared" si="24"/>
        <v>50.913291446189618</v>
      </c>
      <c r="G135">
        <v>134</v>
      </c>
      <c r="H135" s="13">
        <f t="shared" si="25"/>
        <v>2413.8649711302064</v>
      </c>
      <c r="I135" s="13">
        <f t="shared" si="20"/>
        <v>68.927209141191156</v>
      </c>
      <c r="J135" s="13">
        <f t="shared" si="26"/>
        <v>179.06175834937181</v>
      </c>
      <c r="K135" s="113">
        <f t="shared" si="27"/>
        <v>134</v>
      </c>
      <c r="L135" s="13">
        <f t="shared" si="29"/>
        <v>50.891304390274684</v>
      </c>
      <c r="M135" s="13">
        <f t="shared" si="21"/>
        <v>1717.7554375009063</v>
      </c>
      <c r="N135" s="13">
        <f t="shared" si="22"/>
        <v>63.710374819385926</v>
      </c>
      <c r="O135" s="13">
        <f t="shared" si="23"/>
        <v>362.73438513933519</v>
      </c>
      <c r="P135" s="113">
        <f t="shared" si="28"/>
        <v>134</v>
      </c>
    </row>
    <row r="136" spans="6:16" x14ac:dyDescent="0.2">
      <c r="F136" s="13">
        <f t="shared" si="24"/>
        <v>50.913291446189618</v>
      </c>
      <c r="G136">
        <v>135</v>
      </c>
      <c r="H136" s="13">
        <f t="shared" si="25"/>
        <v>2413.8649711302064</v>
      </c>
      <c r="I136" s="13">
        <f t="shared" si="20"/>
        <v>68.793772713820772</v>
      </c>
      <c r="J136" s="13">
        <f t="shared" si="26"/>
        <v>179.06175834937181</v>
      </c>
      <c r="K136" s="113">
        <f t="shared" si="27"/>
        <v>135</v>
      </c>
      <c r="L136" s="13">
        <f t="shared" si="29"/>
        <v>50.891304390274684</v>
      </c>
      <c r="M136" s="13">
        <f t="shared" si="21"/>
        <v>1717.7554375009063</v>
      </c>
      <c r="N136" s="13">
        <f t="shared" si="22"/>
        <v>63.615418742133251</v>
      </c>
      <c r="O136" s="13">
        <f t="shared" si="23"/>
        <v>362.73438513933519</v>
      </c>
      <c r="P136" s="113">
        <f t="shared" si="28"/>
        <v>135</v>
      </c>
    </row>
    <row r="137" spans="6:16" x14ac:dyDescent="0.2">
      <c r="F137" s="13">
        <f t="shared" si="24"/>
        <v>50.913291446189618</v>
      </c>
      <c r="G137">
        <v>136</v>
      </c>
      <c r="H137" s="13">
        <f t="shared" si="25"/>
        <v>2413.8649711302064</v>
      </c>
      <c r="I137" s="13">
        <f t="shared" si="20"/>
        <v>68.662298586852899</v>
      </c>
      <c r="J137" s="13">
        <f t="shared" si="26"/>
        <v>179.06175834937181</v>
      </c>
      <c r="K137" s="113">
        <f t="shared" si="27"/>
        <v>136</v>
      </c>
      <c r="L137" s="13">
        <f t="shared" si="29"/>
        <v>50.891304390274684</v>
      </c>
      <c r="M137" s="13">
        <f t="shared" si="21"/>
        <v>1717.7554375009063</v>
      </c>
      <c r="N137" s="13">
        <f t="shared" si="22"/>
        <v>63.521859077781343</v>
      </c>
      <c r="O137" s="13">
        <f t="shared" si="23"/>
        <v>362.73438513933519</v>
      </c>
      <c r="P137" s="113">
        <f t="shared" si="28"/>
        <v>136</v>
      </c>
    </row>
    <row r="138" spans="6:16" x14ac:dyDescent="0.2">
      <c r="F138" s="13">
        <f t="shared" si="24"/>
        <v>50.913291446189618</v>
      </c>
      <c r="G138">
        <v>137</v>
      </c>
      <c r="H138" s="13">
        <f t="shared" si="25"/>
        <v>2413.8649711302064</v>
      </c>
      <c r="I138" s="13">
        <f t="shared" si="20"/>
        <v>68.532743790205728</v>
      </c>
      <c r="J138" s="13">
        <f t="shared" si="26"/>
        <v>179.06175834937181</v>
      </c>
      <c r="K138" s="113">
        <f t="shared" si="27"/>
        <v>137</v>
      </c>
      <c r="L138" s="13">
        <f t="shared" si="29"/>
        <v>50.891304390274684</v>
      </c>
      <c r="M138" s="13">
        <f t="shared" si="21"/>
        <v>1717.7554375009063</v>
      </c>
      <c r="N138" s="13">
        <f t="shared" si="22"/>
        <v>63.429665247945536</v>
      </c>
      <c r="O138" s="13">
        <f t="shared" si="23"/>
        <v>362.73438513933519</v>
      </c>
      <c r="P138" s="113">
        <f t="shared" si="28"/>
        <v>137</v>
      </c>
    </row>
    <row r="139" spans="6:16" x14ac:dyDescent="0.2">
      <c r="F139" s="13">
        <f t="shared" si="24"/>
        <v>50.913291446189618</v>
      </c>
      <c r="G139">
        <v>138</v>
      </c>
      <c r="H139" s="13">
        <f t="shared" si="25"/>
        <v>2413.8649711302064</v>
      </c>
      <c r="I139" s="13">
        <f t="shared" si="20"/>
        <v>68.405066599307048</v>
      </c>
      <c r="J139" s="13">
        <f t="shared" si="26"/>
        <v>179.06175834937181</v>
      </c>
      <c r="K139" s="113">
        <f t="shared" si="27"/>
        <v>138</v>
      </c>
      <c r="L139" s="13">
        <f t="shared" si="29"/>
        <v>50.891304390274684</v>
      </c>
      <c r="M139" s="13">
        <f t="shared" si="21"/>
        <v>1717.7554375009063</v>
      </c>
      <c r="N139" s="13">
        <f t="shared" si="22"/>
        <v>63.338807560571105</v>
      </c>
      <c r="O139" s="13">
        <f t="shared" si="23"/>
        <v>362.73438513933519</v>
      </c>
      <c r="P139" s="113">
        <f t="shared" si="28"/>
        <v>138</v>
      </c>
    </row>
    <row r="140" spans="6:16" x14ac:dyDescent="0.2">
      <c r="F140" s="13">
        <f t="shared" si="24"/>
        <v>50.913291446189618</v>
      </c>
      <c r="G140">
        <v>139</v>
      </c>
      <c r="H140" s="13">
        <f t="shared" si="25"/>
        <v>2413.8649711302064</v>
      </c>
      <c r="I140" s="13">
        <f t="shared" si="20"/>
        <v>68.279226490291819</v>
      </c>
      <c r="J140" s="13">
        <f t="shared" si="26"/>
        <v>179.06175834937181</v>
      </c>
      <c r="K140" s="113">
        <f t="shared" si="27"/>
        <v>139</v>
      </c>
      <c r="L140" s="13">
        <f t="shared" si="29"/>
        <v>50.891304390274684</v>
      </c>
      <c r="M140" s="13">
        <f t="shared" si="21"/>
        <v>1717.7554375009063</v>
      </c>
      <c r="N140" s="13">
        <f t="shared" si="22"/>
        <v>63.249257178050989</v>
      </c>
      <c r="O140" s="13">
        <f t="shared" si="23"/>
        <v>362.73438513933519</v>
      </c>
      <c r="P140" s="113">
        <f t="shared" si="28"/>
        <v>139</v>
      </c>
    </row>
    <row r="141" spans="6:16" x14ac:dyDescent="0.2">
      <c r="F141" s="13">
        <f t="shared" si="24"/>
        <v>50.913291446189618</v>
      </c>
      <c r="G141">
        <v>140</v>
      </c>
      <c r="H141" s="13">
        <f t="shared" si="25"/>
        <v>2413.8649711302064</v>
      </c>
      <c r="I141" s="13">
        <f t="shared" si="20"/>
        <v>68.155184097119658</v>
      </c>
      <c r="J141" s="13">
        <f t="shared" si="26"/>
        <v>179.06175834937181</v>
      </c>
      <c r="K141" s="113">
        <f t="shared" si="27"/>
        <v>140</v>
      </c>
      <c r="L141" s="13">
        <f t="shared" si="29"/>
        <v>50.891304390274684</v>
      </c>
      <c r="M141" s="13">
        <f t="shared" si="21"/>
        <v>1717.7554375009063</v>
      </c>
      <c r="N141" s="13">
        <f t="shared" si="22"/>
        <v>63.160986086709727</v>
      </c>
      <c r="O141" s="13">
        <f t="shared" si="23"/>
        <v>362.73438513933519</v>
      </c>
      <c r="P141" s="113">
        <f t="shared" si="28"/>
        <v>140</v>
      </c>
    </row>
    <row r="142" spans="6:16" x14ac:dyDescent="0.2">
      <c r="F142" s="13">
        <f t="shared" si="24"/>
        <v>50.913291446189618</v>
      </c>
      <c r="G142">
        <v>141</v>
      </c>
      <c r="H142" s="13">
        <f t="shared" si="25"/>
        <v>2413.8649711302064</v>
      </c>
      <c r="I142" s="13">
        <f t="shared" si="20"/>
        <v>68.03290117051732</v>
      </c>
      <c r="J142" s="13">
        <f t="shared" si="26"/>
        <v>179.06175834937181</v>
      </c>
      <c r="K142" s="113">
        <f t="shared" si="27"/>
        <v>141</v>
      </c>
      <c r="L142" s="13">
        <f t="shared" si="29"/>
        <v>50.891304390274684</v>
      </c>
      <c r="M142" s="13">
        <f t="shared" si="21"/>
        <v>1717.7554375009063</v>
      </c>
      <c r="N142" s="13">
        <f t="shared" si="22"/>
        <v>63.073967067586075</v>
      </c>
      <c r="O142" s="13">
        <f t="shared" si="23"/>
        <v>362.73438513933519</v>
      </c>
      <c r="P142" s="113">
        <f t="shared" si="28"/>
        <v>141</v>
      </c>
    </row>
    <row r="143" spans="6:16" x14ac:dyDescent="0.2">
      <c r="F143" s="13">
        <f t="shared" si="24"/>
        <v>50.913291446189618</v>
      </c>
      <c r="G143">
        <v>142</v>
      </c>
      <c r="H143" s="13">
        <f t="shared" si="25"/>
        <v>2413.8649711302064</v>
      </c>
      <c r="I143" s="13">
        <f t="shared" si="20"/>
        <v>67.912340538655855</v>
      </c>
      <c r="J143" s="13">
        <f t="shared" si="26"/>
        <v>179.06175834937181</v>
      </c>
      <c r="K143" s="113">
        <f t="shared" si="27"/>
        <v>142</v>
      </c>
      <c r="L143" s="13">
        <f t="shared" si="29"/>
        <v>50.891304390274684</v>
      </c>
      <c r="M143" s="13">
        <f t="shared" si="21"/>
        <v>1717.7554375009063</v>
      </c>
      <c r="N143" s="13">
        <f t="shared" si="22"/>
        <v>62.988173668450081</v>
      </c>
      <c r="O143" s="13">
        <f t="shared" si="23"/>
        <v>362.73438513933519</v>
      </c>
      <c r="P143" s="113">
        <f t="shared" si="28"/>
        <v>142</v>
      </c>
    </row>
    <row r="144" spans="6:16" x14ac:dyDescent="0.2">
      <c r="F144" s="13">
        <f t="shared" si="24"/>
        <v>50.913291446189618</v>
      </c>
      <c r="G144">
        <v>143</v>
      </c>
      <c r="H144" s="13">
        <f t="shared" si="25"/>
        <v>2413.8649711302064</v>
      </c>
      <c r="I144" s="13">
        <f t="shared" si="20"/>
        <v>67.793466069477773</v>
      </c>
      <c r="J144" s="13">
        <f t="shared" si="26"/>
        <v>179.06175834937181</v>
      </c>
      <c r="K144" s="113">
        <f t="shared" si="27"/>
        <v>143</v>
      </c>
      <c r="L144" s="13">
        <f t="shared" si="29"/>
        <v>50.891304390274684</v>
      </c>
      <c r="M144" s="13">
        <f t="shared" si="21"/>
        <v>1717.7554375009063</v>
      </c>
      <c r="N144" s="13">
        <f t="shared" si="22"/>
        <v>62.903580176994311</v>
      </c>
      <c r="O144" s="13">
        <f t="shared" si="23"/>
        <v>362.73438513933519</v>
      </c>
      <c r="P144" s="113">
        <f t="shared" si="28"/>
        <v>143</v>
      </c>
    </row>
    <row r="145" spans="6:16" x14ac:dyDescent="0.2">
      <c r="F145" s="13">
        <f t="shared" si="24"/>
        <v>50.913291446189618</v>
      </c>
      <c r="G145">
        <v>144</v>
      </c>
      <c r="H145" s="13">
        <f t="shared" si="25"/>
        <v>2413.8649711302064</v>
      </c>
      <c r="I145" s="13">
        <f t="shared" si="20"/>
        <v>67.676242634593834</v>
      </c>
      <c r="J145" s="13">
        <f t="shared" si="26"/>
        <v>179.06175834937181</v>
      </c>
      <c r="K145" s="113">
        <f t="shared" si="27"/>
        <v>144</v>
      </c>
      <c r="L145" s="13">
        <f t="shared" si="29"/>
        <v>50.891304390274684</v>
      </c>
      <c r="M145" s="13">
        <f t="shared" si="21"/>
        <v>1717.7554375009063</v>
      </c>
      <c r="N145" s="13">
        <f t="shared" si="22"/>
        <v>62.820161595142089</v>
      </c>
      <c r="O145" s="13">
        <f t="shared" si="23"/>
        <v>362.73438513933519</v>
      </c>
      <c r="P145" s="113">
        <f t="shared" si="28"/>
        <v>144</v>
      </c>
    </row>
    <row r="146" spans="6:16" x14ac:dyDescent="0.2">
      <c r="F146" s="13">
        <f t="shared" si="24"/>
        <v>50.913291446189618</v>
      </c>
      <c r="G146">
        <v>145</v>
      </c>
      <c r="H146" s="13">
        <f t="shared" si="25"/>
        <v>2413.8649711302064</v>
      </c>
      <c r="I146" s="13">
        <f t="shared" si="20"/>
        <v>67.560636074673795</v>
      </c>
      <c r="J146" s="13">
        <f t="shared" si="26"/>
        <v>179.06175834937181</v>
      </c>
      <c r="K146" s="113">
        <f t="shared" si="27"/>
        <v>145</v>
      </c>
      <c r="L146" s="13">
        <f t="shared" si="29"/>
        <v>50.891304390274684</v>
      </c>
      <c r="M146" s="13">
        <f t="shared" si="21"/>
        <v>1717.7554375009063</v>
      </c>
      <c r="N146" s="13">
        <f t="shared" si="22"/>
        <v>62.737893614418866</v>
      </c>
      <c r="O146" s="13">
        <f t="shared" si="23"/>
        <v>362.73438513933519</v>
      </c>
      <c r="P146" s="113">
        <f t="shared" si="28"/>
        <v>145</v>
      </c>
    </row>
    <row r="147" spans="6:16" x14ac:dyDescent="0.2">
      <c r="F147" s="13">
        <f t="shared" si="24"/>
        <v>50.913291446189618</v>
      </c>
      <c r="G147">
        <v>146</v>
      </c>
      <c r="H147" s="13">
        <f t="shared" si="25"/>
        <v>2413.8649711302064</v>
      </c>
      <c r="I147" s="13">
        <f t="shared" si="20"/>
        <v>67.446613166259525</v>
      </c>
      <c r="J147" s="13">
        <f t="shared" si="26"/>
        <v>179.06175834937181</v>
      </c>
      <c r="K147" s="113">
        <f t="shared" si="27"/>
        <v>146</v>
      </c>
      <c r="L147" s="13">
        <f t="shared" si="29"/>
        <v>50.891304390274684</v>
      </c>
      <c r="M147" s="13">
        <f t="shared" si="21"/>
        <v>1717.7554375009063</v>
      </c>
      <c r="N147" s="13">
        <f t="shared" si="22"/>
        <v>62.656752592335685</v>
      </c>
      <c r="O147" s="13">
        <f t="shared" si="23"/>
        <v>362.73438513933519</v>
      </c>
      <c r="P147" s="113">
        <f t="shared" si="28"/>
        <v>146</v>
      </c>
    </row>
    <row r="148" spans="6:16" x14ac:dyDescent="0.2">
      <c r="F148" s="13">
        <f t="shared" si="24"/>
        <v>50.913291446189618</v>
      </c>
      <c r="G148">
        <v>147</v>
      </c>
      <c r="H148" s="13">
        <f t="shared" si="25"/>
        <v>2413.8649711302064</v>
      </c>
      <c r="I148" s="13">
        <f t="shared" si="20"/>
        <v>67.334141589932514</v>
      </c>
      <c r="J148" s="13">
        <f t="shared" si="26"/>
        <v>179.06175834937181</v>
      </c>
      <c r="K148" s="113">
        <f t="shared" si="27"/>
        <v>147</v>
      </c>
      <c r="L148" s="13">
        <f t="shared" si="29"/>
        <v>50.891304390274684</v>
      </c>
      <c r="M148" s="13">
        <f t="shared" si="21"/>
        <v>1717.7554375009063</v>
      </c>
      <c r="N148" s="13">
        <f t="shared" si="22"/>
        <v>62.576715529736632</v>
      </c>
      <c r="O148" s="13">
        <f t="shared" si="23"/>
        <v>362.73438513933519</v>
      </c>
      <c r="P148" s="113">
        <f t="shared" si="28"/>
        <v>147</v>
      </c>
    </row>
    <row r="149" spans="6:16" x14ac:dyDescent="0.2">
      <c r="F149" s="13">
        <f t="shared" si="24"/>
        <v>50.913291446189618</v>
      </c>
      <c r="G149">
        <v>148</v>
      </c>
      <c r="H149" s="13">
        <f t="shared" si="25"/>
        <v>2413.8649711302064</v>
      </c>
      <c r="I149" s="13">
        <f t="shared" si="20"/>
        <v>67.223189899772095</v>
      </c>
      <c r="J149" s="13">
        <f t="shared" si="26"/>
        <v>179.06175834937181</v>
      </c>
      <c r="K149" s="113">
        <f t="shared" si="27"/>
        <v>148</v>
      </c>
      <c r="L149" s="13">
        <f t="shared" si="29"/>
        <v>50.891304390274684</v>
      </c>
      <c r="M149" s="13">
        <f t="shared" si="21"/>
        <v>1717.7554375009063</v>
      </c>
      <c r="N149" s="13">
        <f t="shared" si="22"/>
        <v>62.497760049064588</v>
      </c>
      <c r="O149" s="13">
        <f t="shared" si="23"/>
        <v>362.73438513933519</v>
      </c>
      <c r="P149" s="113">
        <f t="shared" si="28"/>
        <v>148</v>
      </c>
    </row>
    <row r="150" spans="6:16" x14ac:dyDescent="0.2">
      <c r="F150" s="13">
        <f t="shared" si="24"/>
        <v>50.913291446189618</v>
      </c>
      <c r="G150">
        <v>149</v>
      </c>
      <c r="H150" s="13">
        <f t="shared" si="25"/>
        <v>2413.8649711302064</v>
      </c>
      <c r="I150" s="13">
        <f t="shared" si="20"/>
        <v>67.11372749404336</v>
      </c>
      <c r="J150" s="13">
        <f t="shared" si="26"/>
        <v>179.06175834937181</v>
      </c>
      <c r="K150" s="113">
        <f t="shared" si="27"/>
        <v>149</v>
      </c>
      <c r="L150" s="13">
        <f t="shared" si="29"/>
        <v>50.891304390274684</v>
      </c>
      <c r="M150" s="13">
        <f t="shared" si="21"/>
        <v>1717.7554375009063</v>
      </c>
      <c r="N150" s="13">
        <f t="shared" si="22"/>
        <v>62.419864373502243</v>
      </c>
      <c r="O150" s="13">
        <f t="shared" si="23"/>
        <v>362.73438513933519</v>
      </c>
      <c r="P150" s="113">
        <f t="shared" si="28"/>
        <v>149</v>
      </c>
    </row>
    <row r="151" spans="6:16" x14ac:dyDescent="0.2">
      <c r="F151" s="13">
        <f t="shared" si="24"/>
        <v>50.913291446189618</v>
      </c>
      <c r="G151">
        <v>150</v>
      </c>
      <c r="H151" s="13">
        <f t="shared" si="25"/>
        <v>2413.8649711302064</v>
      </c>
      <c r="I151" s="13">
        <f t="shared" si="20"/>
        <v>67.005724587057657</v>
      </c>
      <c r="J151" s="13">
        <f t="shared" si="26"/>
        <v>179.06175834937181</v>
      </c>
      <c r="K151" s="113">
        <f t="shared" si="27"/>
        <v>150</v>
      </c>
      <c r="L151" s="13">
        <f t="shared" si="29"/>
        <v>50.891304390274684</v>
      </c>
      <c r="M151" s="13">
        <f t="shared" si="21"/>
        <v>1717.7554375009063</v>
      </c>
      <c r="N151" s="13">
        <f t="shared" si="22"/>
        <v>62.343007306947392</v>
      </c>
      <c r="O151" s="13">
        <f t="shared" si="23"/>
        <v>362.73438513933519</v>
      </c>
      <c r="P151" s="113">
        <f t="shared" si="28"/>
        <v>150</v>
      </c>
    </row>
    <row r="152" spans="6:16" x14ac:dyDescent="0.2">
      <c r="F152" s="13">
        <f t="shared" si="24"/>
        <v>50.913291446189618</v>
      </c>
      <c r="G152">
        <v>151</v>
      </c>
      <c r="H152" s="13">
        <f t="shared" si="25"/>
        <v>2413.8649711302064</v>
      </c>
      <c r="I152" s="13">
        <f t="shared" si="20"/>
        <v>66.899152182151255</v>
      </c>
      <c r="J152" s="13">
        <f t="shared" si="26"/>
        <v>179.06175834937181</v>
      </c>
      <c r="K152" s="113">
        <f t="shared" si="27"/>
        <v>151</v>
      </c>
      <c r="L152" s="13">
        <f t="shared" si="29"/>
        <v>50.891304390274684</v>
      </c>
      <c r="M152" s="13">
        <f t="shared" si="21"/>
        <v>1717.7554375009063</v>
      </c>
      <c r="N152" s="13">
        <f t="shared" si="22"/>
        <v>62.267168214783993</v>
      </c>
      <c r="O152" s="13">
        <f t="shared" si="23"/>
        <v>362.73438513933519</v>
      </c>
      <c r="P152" s="113">
        <f t="shared" si="28"/>
        <v>151</v>
      </c>
    </row>
    <row r="153" spans="6:16" x14ac:dyDescent="0.2">
      <c r="F153" s="13">
        <f t="shared" si="24"/>
        <v>50.913291446189618</v>
      </c>
      <c r="G153">
        <v>152</v>
      </c>
      <c r="H153" s="13">
        <f t="shared" si="25"/>
        <v>2413.8649711302064</v>
      </c>
      <c r="I153" s="13">
        <f t="shared" si="20"/>
        <v>66.793982045730445</v>
      </c>
      <c r="J153" s="13">
        <f t="shared" si="26"/>
        <v>179.06175834937181</v>
      </c>
      <c r="K153" s="113">
        <f t="shared" si="27"/>
        <v>152</v>
      </c>
      <c r="L153" s="13">
        <f t="shared" si="29"/>
        <v>50.891304390274684</v>
      </c>
      <c r="M153" s="13">
        <f t="shared" si="21"/>
        <v>1717.7554375009063</v>
      </c>
      <c r="N153" s="13">
        <f t="shared" si="22"/>
        <v>62.192327005412224</v>
      </c>
      <c r="O153" s="13">
        <f t="shared" si="23"/>
        <v>362.73438513933519</v>
      </c>
      <c r="P153" s="113">
        <f t="shared" si="28"/>
        <v>152</v>
      </c>
    </row>
    <row r="154" spans="6:16" x14ac:dyDescent="0.2">
      <c r="F154" s="13">
        <f t="shared" si="24"/>
        <v>50.913291446189618</v>
      </c>
      <c r="G154">
        <v>153</v>
      </c>
      <c r="H154" s="13">
        <f t="shared" si="25"/>
        <v>2413.8649711302064</v>
      </c>
      <c r="I154" s="13">
        <f t="shared" si="20"/>
        <v>66.690186682334755</v>
      </c>
      <c r="J154" s="13">
        <f t="shared" si="26"/>
        <v>179.06175834937181</v>
      </c>
      <c r="K154" s="113">
        <f t="shared" si="27"/>
        <v>153</v>
      </c>
      <c r="L154" s="13">
        <f t="shared" si="29"/>
        <v>50.891304390274684</v>
      </c>
      <c r="M154" s="13">
        <f t="shared" si="21"/>
        <v>1717.7554375009063</v>
      </c>
      <c r="N154" s="13">
        <f t="shared" si="22"/>
        <v>62.118464112502828</v>
      </c>
      <c r="O154" s="13">
        <f t="shared" si="23"/>
        <v>362.73438513933519</v>
      </c>
      <c r="P154" s="113">
        <f t="shared" si="28"/>
        <v>153</v>
      </c>
    </row>
    <row r="155" spans="6:16" x14ac:dyDescent="0.2">
      <c r="F155" s="13">
        <f t="shared" si="24"/>
        <v>50.913291446189618</v>
      </c>
      <c r="G155">
        <v>154</v>
      </c>
      <c r="H155" s="13">
        <f t="shared" si="25"/>
        <v>2413.8649711302064</v>
      </c>
      <c r="I155" s="13">
        <f t="shared" si="20"/>
        <v>66.587739310671481</v>
      </c>
      <c r="J155" s="13">
        <f t="shared" si="26"/>
        <v>179.06175834937181</v>
      </c>
      <c r="K155" s="113">
        <f t="shared" si="27"/>
        <v>154</v>
      </c>
      <c r="L155" s="13">
        <f t="shared" si="29"/>
        <v>50.891304390274684</v>
      </c>
      <c r="M155" s="13">
        <f t="shared" si="21"/>
        <v>1717.7554375009063</v>
      </c>
      <c r="N155" s="13">
        <f t="shared" si="22"/>
        <v>62.045560477942907</v>
      </c>
      <c r="O155" s="13">
        <f t="shared" si="23"/>
        <v>362.73438513933519</v>
      </c>
      <c r="P155" s="113">
        <f t="shared" si="28"/>
        <v>154</v>
      </c>
    </row>
    <row r="156" spans="6:16" x14ac:dyDescent="0.2">
      <c r="F156" s="13">
        <f t="shared" si="24"/>
        <v>50.913291446189618</v>
      </c>
      <c r="G156">
        <v>155</v>
      </c>
      <c r="H156" s="13">
        <f t="shared" si="25"/>
        <v>2413.8649711302064</v>
      </c>
      <c r="I156" s="13">
        <f t="shared" si="20"/>
        <v>66.486613840578045</v>
      </c>
      <c r="J156" s="13">
        <f t="shared" si="26"/>
        <v>179.06175834937181</v>
      </c>
      <c r="K156" s="113">
        <f t="shared" si="27"/>
        <v>155</v>
      </c>
      <c r="L156" s="13">
        <f t="shared" si="29"/>
        <v>50.891304390274684</v>
      </c>
      <c r="M156" s="13">
        <f t="shared" si="21"/>
        <v>1717.7554375009063</v>
      </c>
      <c r="N156" s="13">
        <f t="shared" si="22"/>
        <v>61.973597535441819</v>
      </c>
      <c r="O156" s="13">
        <f t="shared" si="23"/>
        <v>362.73438513933519</v>
      </c>
      <c r="P156" s="113">
        <f t="shared" si="28"/>
        <v>155</v>
      </c>
    </row>
    <row r="157" spans="6:16" x14ac:dyDescent="0.2">
      <c r="F157" s="13">
        <f t="shared" si="24"/>
        <v>50.913291446189618</v>
      </c>
      <c r="G157">
        <v>156</v>
      </c>
      <c r="H157" s="13">
        <f t="shared" si="25"/>
        <v>2413.8649711302064</v>
      </c>
      <c r="I157" s="13">
        <f t="shared" si="20"/>
        <v>66.386784850870427</v>
      </c>
      <c r="J157" s="13">
        <f t="shared" si="26"/>
        <v>179.06175834937181</v>
      </c>
      <c r="K157" s="113">
        <f t="shared" si="27"/>
        <v>156</v>
      </c>
      <c r="L157" s="13">
        <f t="shared" si="29"/>
        <v>50.891304390274684</v>
      </c>
      <c r="M157" s="13">
        <f t="shared" si="21"/>
        <v>1717.7554375009063</v>
      </c>
      <c r="N157" s="13">
        <f t="shared" si="22"/>
        <v>61.902557194767674</v>
      </c>
      <c r="O157" s="13">
        <f t="shared" si="23"/>
        <v>362.73438513933519</v>
      </c>
      <c r="P157" s="113">
        <f t="shared" si="28"/>
        <v>156</v>
      </c>
    </row>
    <row r="158" spans="6:16" x14ac:dyDescent="0.2">
      <c r="F158" s="13">
        <f t="shared" si="24"/>
        <v>50.913291446189618</v>
      </c>
      <c r="G158">
        <v>157</v>
      </c>
      <c r="H158" s="13">
        <f t="shared" si="25"/>
        <v>2413.8649711302064</v>
      </c>
      <c r="I158" s="13">
        <f t="shared" si="20"/>
        <v>66.288227568038067</v>
      </c>
      <c r="J158" s="13">
        <f t="shared" si="26"/>
        <v>179.06175834937181</v>
      </c>
      <c r="K158" s="113">
        <f t="shared" si="27"/>
        <v>157</v>
      </c>
      <c r="L158" s="13">
        <f t="shared" si="29"/>
        <v>50.891304390274684</v>
      </c>
      <c r="M158" s="13">
        <f t="shared" si="21"/>
        <v>1717.7554375009063</v>
      </c>
      <c r="N158" s="13">
        <f t="shared" si="22"/>
        <v>61.832421826586184</v>
      </c>
      <c r="O158" s="13">
        <f t="shared" si="23"/>
        <v>362.73438513933519</v>
      </c>
      <c r="P158" s="113">
        <f t="shared" si="28"/>
        <v>157</v>
      </c>
    </row>
    <row r="159" spans="6:16" x14ac:dyDescent="0.2">
      <c r="F159" s="13">
        <f t="shared" si="24"/>
        <v>50.913291446189618</v>
      </c>
      <c r="G159">
        <v>158</v>
      </c>
      <c r="H159" s="13">
        <f t="shared" si="25"/>
        <v>2413.8649711302064</v>
      </c>
      <c r="I159" s="13">
        <f t="shared" si="20"/>
        <v>66.19091784574789</v>
      </c>
      <c r="J159" s="13">
        <f t="shared" si="26"/>
        <v>179.06175834937181</v>
      </c>
      <c r="K159" s="113">
        <f t="shared" si="27"/>
        <v>158</v>
      </c>
      <c r="L159" s="13">
        <f t="shared" si="29"/>
        <v>50.891304390274684</v>
      </c>
      <c r="M159" s="13">
        <f t="shared" si="21"/>
        <v>1717.7554375009063</v>
      </c>
      <c r="N159" s="13">
        <f t="shared" si="22"/>
        <v>61.763174247875355</v>
      </c>
      <c r="O159" s="13">
        <f t="shared" si="23"/>
        <v>362.73438513933519</v>
      </c>
      <c r="P159" s="113">
        <f t="shared" si="28"/>
        <v>158</v>
      </c>
    </row>
    <row r="160" spans="6:16" x14ac:dyDescent="0.2">
      <c r="F160" s="13">
        <f t="shared" si="24"/>
        <v>50.913291446189618</v>
      </c>
      <c r="G160">
        <v>159</v>
      </c>
      <c r="H160" s="13">
        <f t="shared" si="25"/>
        <v>2413.8649711302064</v>
      </c>
      <c r="I160" s="13">
        <f t="shared" si="20"/>
        <v>66.094832145121728</v>
      </c>
      <c r="J160" s="13">
        <f t="shared" si="26"/>
        <v>179.06175834937181</v>
      </c>
      <c r="K160" s="113">
        <f t="shared" si="27"/>
        <v>159</v>
      </c>
      <c r="L160" s="13">
        <f t="shared" si="29"/>
        <v>50.891304390274684</v>
      </c>
      <c r="M160" s="13">
        <f t="shared" si="21"/>
        <v>1717.7554375009063</v>
      </c>
      <c r="N160" s="13">
        <f t="shared" si="22"/>
        <v>61.694797707890444</v>
      </c>
      <c r="O160" s="13">
        <f t="shared" si="23"/>
        <v>362.73438513933519</v>
      </c>
      <c r="P160" s="113">
        <f t="shared" si="28"/>
        <v>159</v>
      </c>
    </row>
    <row r="161" spans="6:16" x14ac:dyDescent="0.2">
      <c r="F161" s="13">
        <f t="shared" si="24"/>
        <v>50.913291446189618</v>
      </c>
      <c r="G161">
        <v>160</v>
      </c>
      <c r="H161" s="13">
        <f t="shared" si="25"/>
        <v>2413.8649711302064</v>
      </c>
      <c r="I161" s="13">
        <f t="shared" si="20"/>
        <v>65.999947515753405</v>
      </c>
      <c r="J161" s="13">
        <f t="shared" si="26"/>
        <v>179.06175834937181</v>
      </c>
      <c r="K161" s="113">
        <f t="shared" si="27"/>
        <v>160</v>
      </c>
      <c r="L161" s="13">
        <f t="shared" si="29"/>
        <v>50.891304390274684</v>
      </c>
      <c r="M161" s="13">
        <f t="shared" si="21"/>
        <v>1717.7554375009063</v>
      </c>
      <c r="N161" s="13">
        <f t="shared" si="22"/>
        <v>61.627275874655346</v>
      </c>
      <c r="O161" s="13">
        <f t="shared" si="23"/>
        <v>362.73438513933519</v>
      </c>
      <c r="P161" s="113">
        <f t="shared" si="28"/>
        <v>160</v>
      </c>
    </row>
    <row r="162" spans="6:16" x14ac:dyDescent="0.2">
      <c r="F162" s="13">
        <f t="shared" si="24"/>
        <v>50.913291446189618</v>
      </c>
      <c r="G162">
        <v>161</v>
      </c>
      <c r="H162" s="13">
        <f t="shared" si="25"/>
        <v>2413.8649711302064</v>
      </c>
      <c r="I162" s="13">
        <f t="shared" si="20"/>
        <v>65.906241577433136</v>
      </c>
      <c r="J162" s="13">
        <f t="shared" si="26"/>
        <v>179.06175834937181</v>
      </c>
      <c r="K162" s="113">
        <f t="shared" si="27"/>
        <v>161</v>
      </c>
      <c r="L162" s="13">
        <f t="shared" si="29"/>
        <v>50.891304390274684</v>
      </c>
      <c r="M162" s="13">
        <f t="shared" si="21"/>
        <v>1717.7554375009063</v>
      </c>
      <c r="N162" s="13">
        <f t="shared" si="22"/>
        <v>61.560592821957329</v>
      </c>
      <c r="O162" s="13">
        <f t="shared" si="23"/>
        <v>362.73438513933519</v>
      </c>
      <c r="P162" s="113">
        <f t="shared" si="28"/>
        <v>161</v>
      </c>
    </row>
    <row r="163" spans="6:16" x14ac:dyDescent="0.2">
      <c r="F163" s="13">
        <f t="shared" si="24"/>
        <v>50.913291446189618</v>
      </c>
      <c r="G163">
        <v>162</v>
      </c>
      <c r="H163" s="13">
        <f t="shared" si="25"/>
        <v>2413.8649711302064</v>
      </c>
      <c r="I163" s="13">
        <f t="shared" si="20"/>
        <v>65.813692502548918</v>
      </c>
      <c r="J163" s="13">
        <f t="shared" si="26"/>
        <v>179.06175834937181</v>
      </c>
      <c r="K163" s="113">
        <f t="shared" si="27"/>
        <v>162</v>
      </c>
      <c r="L163" s="13">
        <f t="shared" si="29"/>
        <v>50.891304390274684</v>
      </c>
      <c r="M163" s="13">
        <f t="shared" si="21"/>
        <v>1717.7554375009063</v>
      </c>
      <c r="N163" s="13">
        <f t="shared" si="22"/>
        <v>61.494733016823488</v>
      </c>
      <c r="O163" s="13">
        <f t="shared" si="23"/>
        <v>362.73438513933519</v>
      </c>
      <c r="P163" s="113">
        <f t="shared" si="28"/>
        <v>162</v>
      </c>
    </row>
    <row r="164" spans="6:16" x14ac:dyDescent="0.2">
      <c r="F164" s="13">
        <f t="shared" si="24"/>
        <v>50.913291446189618</v>
      </c>
      <c r="G164">
        <v>163</v>
      </c>
      <c r="H164" s="13">
        <f t="shared" si="25"/>
        <v>2413.8649711302064</v>
      </c>
      <c r="I164" s="13">
        <f t="shared" si="20"/>
        <v>65.722278999135668</v>
      </c>
      <c r="J164" s="13">
        <f t="shared" si="26"/>
        <v>179.06175834937181</v>
      </c>
      <c r="K164" s="113">
        <f t="shared" si="27"/>
        <v>163</v>
      </c>
      <c r="L164" s="13">
        <f t="shared" si="29"/>
        <v>50.891304390274684</v>
      </c>
      <c r="M164" s="13">
        <f t="shared" si="21"/>
        <v>1717.7554375009063</v>
      </c>
      <c r="N164" s="13">
        <f t="shared" si="22"/>
        <v>61.429681307458154</v>
      </c>
      <c r="O164" s="13">
        <f t="shared" si="23"/>
        <v>362.73438513933519</v>
      </c>
      <c r="P164" s="113">
        <f t="shared" si="28"/>
        <v>163</v>
      </c>
    </row>
    <row r="165" spans="6:16" x14ac:dyDescent="0.2">
      <c r="F165" s="13">
        <f t="shared" si="24"/>
        <v>50.913291446189618</v>
      </c>
      <c r="G165">
        <v>164</v>
      </c>
      <c r="H165" s="13">
        <f t="shared" si="25"/>
        <v>2413.8649711302064</v>
      </c>
      <c r="I165" s="13">
        <f t="shared" si="20"/>
        <v>65.631980294544533</v>
      </c>
      <c r="J165" s="13">
        <f t="shared" si="26"/>
        <v>179.06175834937181</v>
      </c>
      <c r="K165" s="113">
        <f t="shared" si="27"/>
        <v>164</v>
      </c>
      <c r="L165" s="13">
        <f t="shared" si="29"/>
        <v>50.891304390274684</v>
      </c>
      <c r="M165" s="13">
        <f t="shared" si="21"/>
        <v>1717.7554375009063</v>
      </c>
      <c r="N165" s="13">
        <f t="shared" si="22"/>
        <v>61.365422911621671</v>
      </c>
      <c r="O165" s="13">
        <f t="shared" si="23"/>
        <v>362.73438513933519</v>
      </c>
      <c r="P165" s="113">
        <f t="shared" si="28"/>
        <v>164</v>
      </c>
    </row>
    <row r="166" spans="6:16" x14ac:dyDescent="0.2">
      <c r="F166" s="13">
        <f t="shared" si="24"/>
        <v>50.913291446189618</v>
      </c>
      <c r="G166">
        <v>165</v>
      </c>
      <c r="H166" s="13">
        <f t="shared" si="25"/>
        <v>2413.8649711302064</v>
      </c>
      <c r="I166" s="13">
        <f t="shared" si="20"/>
        <v>65.542776119706019</v>
      </c>
      <c r="J166" s="13">
        <f t="shared" si="26"/>
        <v>179.06175834937181</v>
      </c>
      <c r="K166" s="113">
        <f t="shared" si="27"/>
        <v>165</v>
      </c>
      <c r="L166" s="13">
        <f t="shared" si="29"/>
        <v>50.891304390274684</v>
      </c>
      <c r="M166" s="13">
        <f t="shared" si="21"/>
        <v>1717.7554375009063</v>
      </c>
      <c r="N166" s="13">
        <f t="shared" si="22"/>
        <v>61.301943405431693</v>
      </c>
      <c r="O166" s="13">
        <f t="shared" si="23"/>
        <v>362.73438513933519</v>
      </c>
      <c r="P166" s="113">
        <f t="shared" si="28"/>
        <v>165</v>
      </c>
    </row>
    <row r="167" spans="6:16" x14ac:dyDescent="0.2">
      <c r="F167" s="13">
        <f t="shared" si="24"/>
        <v>50.913291446189618</v>
      </c>
      <c r="G167">
        <v>166</v>
      </c>
      <c r="H167" s="13">
        <f t="shared" si="25"/>
        <v>2413.8649711302064</v>
      </c>
      <c r="I167" s="13">
        <f t="shared" si="20"/>
        <v>65.454646693961948</v>
      </c>
      <c r="J167" s="13">
        <f t="shared" si="26"/>
        <v>179.06175834937181</v>
      </c>
      <c r="K167" s="113">
        <f t="shared" si="27"/>
        <v>166</v>
      </c>
      <c r="L167" s="13">
        <f t="shared" si="29"/>
        <v>50.891304390274684</v>
      </c>
      <c r="M167" s="13">
        <f t="shared" si="21"/>
        <v>1717.7554375009063</v>
      </c>
      <c r="N167" s="13">
        <f t="shared" si="22"/>
        <v>61.2392287125693</v>
      </c>
      <c r="O167" s="13">
        <f t="shared" si="23"/>
        <v>362.73438513933519</v>
      </c>
      <c r="P167" s="113">
        <f t="shared" si="28"/>
        <v>166</v>
      </c>
    </row>
    <row r="168" spans="6:16" x14ac:dyDescent="0.2">
      <c r="F168" s="13">
        <f t="shared" si="24"/>
        <v>50.913291446189618</v>
      </c>
      <c r="G168">
        <v>167</v>
      </c>
      <c r="H168" s="13">
        <f t="shared" si="25"/>
        <v>2413.8649711302064</v>
      </c>
      <c r="I168" s="13">
        <f t="shared" si="20"/>
        <v>65.367572710442346</v>
      </c>
      <c r="J168" s="13">
        <f t="shared" si="26"/>
        <v>179.06175834937181</v>
      </c>
      <c r="K168" s="113">
        <f t="shared" si="27"/>
        <v>167</v>
      </c>
      <c r="L168" s="13">
        <f t="shared" si="29"/>
        <v>50.891304390274684</v>
      </c>
      <c r="M168" s="13">
        <f t="shared" si="21"/>
        <v>1717.7554375009063</v>
      </c>
      <c r="N168" s="13">
        <f t="shared" si="22"/>
        <v>61.177265093872926</v>
      </c>
      <c r="O168" s="13">
        <f t="shared" si="23"/>
        <v>362.73438513933519</v>
      </c>
      <c r="P168" s="113">
        <f t="shared" si="28"/>
        <v>167</v>
      </c>
    </row>
    <row r="169" spans="6:16" x14ac:dyDescent="0.2">
      <c r="F169" s="13">
        <f t="shared" si="24"/>
        <v>50.913291446189618</v>
      </c>
      <c r="G169">
        <v>168</v>
      </c>
      <c r="H169" s="13">
        <f t="shared" si="25"/>
        <v>2413.8649711302064</v>
      </c>
      <c r="I169" s="13">
        <f t="shared" si="20"/>
        <v>65.281535321964654</v>
      </c>
      <c r="J169" s="13">
        <f t="shared" si="26"/>
        <v>179.06175834937181</v>
      </c>
      <c r="K169" s="113">
        <f t="shared" si="27"/>
        <v>168</v>
      </c>
      <c r="L169" s="13">
        <f t="shared" si="29"/>
        <v>50.891304390274684</v>
      </c>
      <c r="M169" s="13">
        <f t="shared" si="21"/>
        <v>1717.7554375009063</v>
      </c>
      <c r="N169" s="13">
        <f t="shared" si="22"/>
        <v>61.116039137303886</v>
      </c>
      <c r="O169" s="13">
        <f t="shared" si="23"/>
        <v>362.73438513933519</v>
      </c>
      <c r="P169" s="113">
        <f t="shared" si="28"/>
        <v>168</v>
      </c>
    </row>
    <row r="170" spans="6:16" x14ac:dyDescent="0.2">
      <c r="F170" s="13">
        <f t="shared" si="24"/>
        <v>50.913291446189618</v>
      </c>
      <c r="G170">
        <v>169</v>
      </c>
      <c r="H170" s="13">
        <f t="shared" si="25"/>
        <v>2413.8649711302064</v>
      </c>
      <c r="I170" s="13">
        <f t="shared" si="20"/>
        <v>65.196516127433441</v>
      </c>
      <c r="J170" s="13">
        <f t="shared" si="26"/>
        <v>179.06175834937181</v>
      </c>
      <c r="K170" s="113">
        <f t="shared" si="27"/>
        <v>169</v>
      </c>
      <c r="L170" s="13">
        <f t="shared" si="29"/>
        <v>50.891304390274684</v>
      </c>
      <c r="M170" s="13">
        <f t="shared" si="21"/>
        <v>1717.7554375009063</v>
      </c>
      <c r="N170" s="13">
        <f t="shared" si="22"/>
        <v>61.055537748268208</v>
      </c>
      <c r="O170" s="13">
        <f t="shared" si="23"/>
        <v>362.73438513933519</v>
      </c>
      <c r="P170" s="113">
        <f t="shared" si="28"/>
        <v>169</v>
      </c>
    </row>
    <row r="171" spans="6:16" x14ac:dyDescent="0.2">
      <c r="F171" s="13">
        <f t="shared" si="24"/>
        <v>50.913291446189618</v>
      </c>
      <c r="G171">
        <v>170</v>
      </c>
      <c r="H171" s="13">
        <f t="shared" si="25"/>
        <v>2413.8649711302064</v>
      </c>
      <c r="I171" s="13">
        <f t="shared" si="20"/>
        <v>65.112497158720245</v>
      </c>
      <c r="J171" s="13">
        <f t="shared" si="26"/>
        <v>179.06175834937181</v>
      </c>
      <c r="K171" s="113">
        <f t="shared" si="27"/>
        <v>170</v>
      </c>
      <c r="L171" s="13">
        <f t="shared" si="29"/>
        <v>50.891304390274684</v>
      </c>
      <c r="M171" s="13">
        <f t="shared" si="21"/>
        <v>1717.7554375009063</v>
      </c>
      <c r="N171" s="13">
        <f t="shared" si="22"/>
        <v>60.995748140280014</v>
      </c>
      <c r="O171" s="13">
        <f t="shared" si="23"/>
        <v>362.73438513933519</v>
      </c>
      <c r="P171" s="113">
        <f t="shared" si="28"/>
        <v>170</v>
      </c>
    </row>
    <row r="172" spans="6:16" x14ac:dyDescent="0.2">
      <c r="F172" s="13">
        <f t="shared" si="24"/>
        <v>50.913291446189618</v>
      </c>
      <c r="G172">
        <v>171</v>
      </c>
      <c r="H172" s="13">
        <f t="shared" si="25"/>
        <v>2413.8649711302064</v>
      </c>
      <c r="I172" s="13">
        <f t="shared" si="20"/>
        <v>65.029460868003696</v>
      </c>
      <c r="J172" s="13">
        <f t="shared" si="26"/>
        <v>179.06175834937181</v>
      </c>
      <c r="K172" s="113">
        <f t="shared" si="27"/>
        <v>171</v>
      </c>
      <c r="L172" s="13">
        <f t="shared" si="29"/>
        <v>50.891304390274684</v>
      </c>
      <c r="M172" s="13">
        <f t="shared" si="21"/>
        <v>1717.7554375009063</v>
      </c>
      <c r="N172" s="13">
        <f t="shared" si="22"/>
        <v>60.936657825952494</v>
      </c>
      <c r="O172" s="13">
        <f t="shared" si="23"/>
        <v>362.73438513933519</v>
      </c>
      <c r="P172" s="113">
        <f t="shared" si="28"/>
        <v>171</v>
      </c>
    </row>
    <row r="173" spans="6:16" x14ac:dyDescent="0.2">
      <c r="F173" s="13">
        <f t="shared" si="24"/>
        <v>50.913291446189618</v>
      </c>
      <c r="G173">
        <v>172</v>
      </c>
      <c r="H173" s="13">
        <f t="shared" si="25"/>
        <v>2413.8649711302064</v>
      </c>
      <c r="I173" s="13">
        <f t="shared" si="20"/>
        <v>64.947390115551286</v>
      </c>
      <c r="J173" s="13">
        <f t="shared" si="26"/>
        <v>179.06175834937181</v>
      </c>
      <c r="K173" s="113">
        <f t="shared" si="27"/>
        <v>172</v>
      </c>
      <c r="L173" s="13">
        <f t="shared" si="29"/>
        <v>50.891304390274684</v>
      </c>
      <c r="M173" s="13">
        <f t="shared" si="21"/>
        <v>1717.7554375009063</v>
      </c>
      <c r="N173" s="13">
        <f t="shared" si="22"/>
        <v>60.878254608303209</v>
      </c>
      <c r="O173" s="13">
        <f t="shared" si="23"/>
        <v>362.73438513933519</v>
      </c>
      <c r="P173" s="113">
        <f t="shared" si="28"/>
        <v>172</v>
      </c>
    </row>
    <row r="174" spans="6:16" x14ac:dyDescent="0.2">
      <c r="F174" s="13">
        <f t="shared" si="24"/>
        <v>50.913291446189618</v>
      </c>
      <c r="G174">
        <v>173</v>
      </c>
      <c r="H174" s="13">
        <f t="shared" si="25"/>
        <v>2413.8649711302064</v>
      </c>
      <c r="I174" s="13">
        <f t="shared" si="20"/>
        <v>64.866268157924921</v>
      </c>
      <c r="J174" s="13">
        <f t="shared" si="26"/>
        <v>179.06175834937181</v>
      </c>
      <c r="K174" s="113">
        <f t="shared" si="27"/>
        <v>173</v>
      </c>
      <c r="L174" s="13">
        <f t="shared" si="29"/>
        <v>50.891304390274684</v>
      </c>
      <c r="M174" s="13">
        <f t="shared" si="21"/>
        <v>1717.7554375009063</v>
      </c>
      <c r="N174" s="13">
        <f t="shared" si="22"/>
        <v>60.820526572360848</v>
      </c>
      <c r="O174" s="13">
        <f t="shared" si="23"/>
        <v>362.73438513933519</v>
      </c>
      <c r="P174" s="113">
        <f t="shared" si="28"/>
        <v>173</v>
      </c>
    </row>
    <row r="175" spans="6:16" x14ac:dyDescent="0.2">
      <c r="F175" s="13">
        <f t="shared" si="24"/>
        <v>50.913291446189618</v>
      </c>
      <c r="G175">
        <v>174</v>
      </c>
      <c r="H175" s="13">
        <f t="shared" si="25"/>
        <v>2413.8649711302064</v>
      </c>
      <c r="I175" s="13">
        <f t="shared" si="20"/>
        <v>64.786078636593103</v>
      </c>
      <c r="J175" s="13">
        <f t="shared" si="26"/>
        <v>179.06175834937181</v>
      </c>
      <c r="K175" s="113">
        <f t="shared" si="27"/>
        <v>174</v>
      </c>
      <c r="L175" s="13">
        <f t="shared" si="29"/>
        <v>50.891304390274684</v>
      </c>
      <c r="M175" s="13">
        <f t="shared" si="21"/>
        <v>1717.7554375009063</v>
      </c>
      <c r="N175" s="13">
        <f t="shared" si="22"/>
        <v>60.763462077061504</v>
      </c>
      <c r="O175" s="13">
        <f t="shared" si="23"/>
        <v>362.73438513933519</v>
      </c>
      <c r="P175" s="113">
        <f t="shared" si="28"/>
        <v>174</v>
      </c>
    </row>
    <row r="176" spans="6:16" x14ac:dyDescent="0.2">
      <c r="F176" s="13">
        <f t="shared" si="24"/>
        <v>50.913291446189618</v>
      </c>
      <c r="G176">
        <v>175</v>
      </c>
      <c r="H176" s="13">
        <f t="shared" si="25"/>
        <v>2413.8649711302064</v>
      </c>
      <c r="I176" s="13">
        <f t="shared" si="20"/>
        <v>64.706805566933653</v>
      </c>
      <c r="J176" s="13">
        <f t="shared" si="26"/>
        <v>179.06175834937181</v>
      </c>
      <c r="K176" s="113">
        <f t="shared" si="27"/>
        <v>175</v>
      </c>
      <c r="L176" s="13">
        <f t="shared" si="29"/>
        <v>50.891304390274684</v>
      </c>
      <c r="M176" s="13">
        <f t="shared" si="21"/>
        <v>1717.7554375009063</v>
      </c>
      <c r="N176" s="13">
        <f t="shared" si="22"/>
        <v>60.707049747422715</v>
      </c>
      <c r="O176" s="13">
        <f t="shared" si="23"/>
        <v>362.73438513933519</v>
      </c>
      <c r="P176" s="113">
        <f t="shared" si="28"/>
        <v>175</v>
      </c>
    </row>
    <row r="177" spans="6:16" x14ac:dyDescent="0.2">
      <c r="F177" s="13">
        <f t="shared" si="24"/>
        <v>50.913291446189618</v>
      </c>
      <c r="G177">
        <v>176</v>
      </c>
      <c r="H177" s="13">
        <f t="shared" si="25"/>
        <v>2413.8649711302064</v>
      </c>
      <c r="I177" s="13">
        <f t="shared" si="20"/>
        <v>64.628433327611248</v>
      </c>
      <c r="J177" s="13">
        <f t="shared" si="26"/>
        <v>179.06175834937181</v>
      </c>
      <c r="K177" s="113">
        <f t="shared" si="27"/>
        <v>176</v>
      </c>
      <c r="L177" s="13">
        <f t="shared" si="29"/>
        <v>50.891304390274684</v>
      </c>
      <c r="M177" s="13">
        <f t="shared" si="21"/>
        <v>1717.7554375009063</v>
      </c>
      <c r="N177" s="13">
        <f t="shared" si="22"/>
        <v>60.65127846698438</v>
      </c>
      <c r="O177" s="13">
        <f t="shared" si="23"/>
        <v>362.73438513933519</v>
      </c>
      <c r="P177" s="113">
        <f t="shared" si="28"/>
        <v>176</v>
      </c>
    </row>
    <row r="178" spans="6:16" x14ac:dyDescent="0.2">
      <c r="F178" s="13">
        <f t="shared" si="24"/>
        <v>50.913291446189618</v>
      </c>
      <c r="G178">
        <v>177</v>
      </c>
      <c r="H178" s="13">
        <f t="shared" si="25"/>
        <v>2413.8649711302064</v>
      </c>
      <c r="I178" s="13">
        <f t="shared" si="20"/>
        <v>64.550946650315083</v>
      </c>
      <c r="J178" s="13">
        <f t="shared" si="26"/>
        <v>179.06175834937181</v>
      </c>
      <c r="K178" s="113">
        <f t="shared" si="27"/>
        <v>177</v>
      </c>
      <c r="L178" s="13">
        <f t="shared" si="29"/>
        <v>50.891304390274684</v>
      </c>
      <c r="M178" s="13">
        <f t="shared" si="21"/>
        <v>1717.7554375009063</v>
      </c>
      <c r="N178" s="13">
        <f t="shared" si="22"/>
        <v>60.596137370505794</v>
      </c>
      <c r="O178" s="13">
        <f t="shared" si="23"/>
        <v>362.73438513933519</v>
      </c>
      <c r="P178" s="113">
        <f t="shared" si="28"/>
        <v>177</v>
      </c>
    </row>
    <row r="179" spans="6:16" x14ac:dyDescent="0.2">
      <c r="F179" s="13">
        <f t="shared" si="24"/>
        <v>50.913291446189618</v>
      </c>
      <c r="G179">
        <v>178</v>
      </c>
      <c r="H179" s="13">
        <f t="shared" si="25"/>
        <v>2413.8649711302064</v>
      </c>
      <c r="I179" s="13">
        <f t="shared" si="20"/>
        <v>64.474330609842468</v>
      </c>
      <c r="J179" s="13">
        <f t="shared" si="26"/>
        <v>179.06175834937181</v>
      </c>
      <c r="K179" s="113">
        <f t="shared" si="27"/>
        <v>178</v>
      </c>
      <c r="L179" s="13">
        <f t="shared" si="29"/>
        <v>50.891304390274684</v>
      </c>
      <c r="M179" s="13">
        <f t="shared" si="21"/>
        <v>1717.7554375009063</v>
      </c>
      <c r="N179" s="13">
        <f t="shared" si="22"/>
        <v>60.541615836908989</v>
      </c>
      <c r="O179" s="13">
        <f t="shared" si="23"/>
        <v>362.73438513933519</v>
      </c>
      <c r="P179" s="113">
        <f t="shared" si="28"/>
        <v>178</v>
      </c>
    </row>
    <row r="180" spans="6:16" x14ac:dyDescent="0.2">
      <c r="F180" s="13">
        <f t="shared" si="24"/>
        <v>50.913291446189618</v>
      </c>
      <c r="G180">
        <v>179</v>
      </c>
      <c r="H180" s="13">
        <f t="shared" si="25"/>
        <v>2413.8649711302064</v>
      </c>
      <c r="I180" s="13">
        <f t="shared" si="20"/>
        <v>64.398570614514796</v>
      </c>
      <c r="J180" s="13">
        <f t="shared" si="26"/>
        <v>179.06175834937181</v>
      </c>
      <c r="K180" s="113">
        <f t="shared" si="27"/>
        <v>179</v>
      </c>
      <c r="L180" s="13">
        <f t="shared" si="29"/>
        <v>50.891304390274684</v>
      </c>
      <c r="M180" s="13">
        <f t="shared" si="21"/>
        <v>1717.7554375009063</v>
      </c>
      <c r="N180" s="13">
        <f t="shared" si="22"/>
        <v>60.487703482458514</v>
      </c>
      <c r="O180" s="13">
        <f t="shared" si="23"/>
        <v>362.73438513933519</v>
      </c>
      <c r="P180" s="113">
        <f t="shared" si="28"/>
        <v>179</v>
      </c>
    </row>
    <row r="181" spans="6:16" x14ac:dyDescent="0.2">
      <c r="F181" s="13">
        <f t="shared" si="24"/>
        <v>50.913291446189618</v>
      </c>
      <c r="G181">
        <v>180</v>
      </c>
      <c r="H181" s="13">
        <f t="shared" si="25"/>
        <v>2413.8649711302064</v>
      </c>
      <c r="I181" s="13">
        <f t="shared" si="20"/>
        <v>64.323652396912991</v>
      </c>
      <c r="J181" s="13">
        <f t="shared" si="26"/>
        <v>179.06175834937181</v>
      </c>
      <c r="K181" s="113">
        <f t="shared" si="27"/>
        <v>180</v>
      </c>
      <c r="L181" s="13">
        <f t="shared" si="29"/>
        <v>50.891304390274684</v>
      </c>
      <c r="M181" s="13">
        <f t="shared" si="21"/>
        <v>1717.7554375009063</v>
      </c>
      <c r="N181" s="13">
        <f t="shared" si="22"/>
        <v>60.434390154168611</v>
      </c>
      <c r="O181" s="13">
        <f t="shared" si="23"/>
        <v>362.73438513933519</v>
      </c>
      <c r="P181" s="113">
        <f t="shared" si="28"/>
        <v>180</v>
      </c>
    </row>
    <row r="182" spans="6:16" x14ac:dyDescent="0.2">
      <c r="F182" s="13">
        <f t="shared" si="24"/>
        <v>50.913291446189618</v>
      </c>
      <c r="G182">
        <v>181</v>
      </c>
      <c r="H182" s="13">
        <f t="shared" si="25"/>
        <v>2413.8649711302064</v>
      </c>
      <c r="I182" s="13">
        <f t="shared" si="20"/>
        <v>64.249562004920037</v>
      </c>
      <c r="J182" s="13">
        <f t="shared" si="26"/>
        <v>179.06175834937181</v>
      </c>
      <c r="K182" s="113">
        <f t="shared" si="27"/>
        <v>181</v>
      </c>
      <c r="L182" s="13">
        <f t="shared" si="29"/>
        <v>50.891304390274684</v>
      </c>
      <c r="M182" s="13">
        <f t="shared" si="21"/>
        <v>1717.7554375009063</v>
      </c>
      <c r="N182" s="13">
        <f t="shared" si="22"/>
        <v>60.381665923428862</v>
      </c>
      <c r="O182" s="13">
        <f t="shared" si="23"/>
        <v>362.73438513933519</v>
      </c>
      <c r="P182" s="113">
        <f t="shared" si="28"/>
        <v>181</v>
      </c>
    </row>
    <row r="183" spans="6:16" x14ac:dyDescent="0.2">
      <c r="F183" s="13">
        <f t="shared" si="24"/>
        <v>50.913291446189618</v>
      </c>
      <c r="G183">
        <v>182</v>
      </c>
      <c r="H183" s="13">
        <f t="shared" si="25"/>
        <v>2413.8649711302064</v>
      </c>
      <c r="I183" s="13">
        <f t="shared" si="20"/>
        <v>64.176285793058881</v>
      </c>
      <c r="J183" s="13">
        <f t="shared" si="26"/>
        <v>179.06175834937181</v>
      </c>
      <c r="K183" s="113">
        <f t="shared" si="27"/>
        <v>182</v>
      </c>
      <c r="L183" s="13">
        <f t="shared" si="29"/>
        <v>50.891304390274684</v>
      </c>
      <c r="M183" s="13">
        <f t="shared" si="21"/>
        <v>1717.7554375009063</v>
      </c>
      <c r="N183" s="13">
        <f t="shared" si="22"/>
        <v>60.329521079840106</v>
      </c>
      <c r="O183" s="13">
        <f t="shared" si="23"/>
        <v>362.73438513933519</v>
      </c>
      <c r="P183" s="113">
        <f t="shared" si="28"/>
        <v>182</v>
      </c>
    </row>
    <row r="184" spans="6:16" x14ac:dyDescent="0.2">
      <c r="F184" s="13">
        <f t="shared" si="24"/>
        <v>50.913291446189618</v>
      </c>
      <c r="G184">
        <v>183</v>
      </c>
      <c r="H184" s="13">
        <f t="shared" si="25"/>
        <v>2413.8649711302064</v>
      </c>
      <c r="I184" s="13">
        <f t="shared" si="20"/>
        <v>64.103810414114236</v>
      </c>
      <c r="J184" s="13">
        <f t="shared" si="26"/>
        <v>179.06175834937181</v>
      </c>
      <c r="K184" s="113">
        <f t="shared" si="27"/>
        <v>183</v>
      </c>
      <c r="L184" s="13">
        <f t="shared" si="29"/>
        <v>50.891304390274684</v>
      </c>
      <c r="M184" s="13">
        <f t="shared" si="21"/>
        <v>1717.7554375009063</v>
      </c>
      <c r="N184" s="13">
        <f t="shared" si="22"/>
        <v>60.277946125252313</v>
      </c>
      <c r="O184" s="13">
        <f t="shared" si="23"/>
        <v>362.73438513933519</v>
      </c>
      <c r="P184" s="113">
        <f t="shared" si="28"/>
        <v>183</v>
      </c>
    </row>
    <row r="185" spans="6:16" x14ac:dyDescent="0.2">
      <c r="F185" s="13">
        <f t="shared" si="24"/>
        <v>50.913291446189618</v>
      </c>
      <c r="G185">
        <v>184</v>
      </c>
      <c r="H185" s="13">
        <f t="shared" si="25"/>
        <v>2413.8649711302064</v>
      </c>
      <c r="I185" s="13">
        <f t="shared" si="20"/>
        <v>64.032122811027691</v>
      </c>
      <c r="J185" s="13">
        <f t="shared" si="26"/>
        <v>179.06175834937181</v>
      </c>
      <c r="K185" s="113">
        <f t="shared" si="27"/>
        <v>184</v>
      </c>
      <c r="L185" s="13">
        <f t="shared" si="29"/>
        <v>50.891304390274684</v>
      </c>
      <c r="M185" s="13">
        <f t="shared" si="21"/>
        <v>1717.7554375009063</v>
      </c>
      <c r="N185" s="13">
        <f t="shared" si="22"/>
        <v>60.226931767997002</v>
      </c>
      <c r="O185" s="13">
        <f t="shared" si="23"/>
        <v>362.73438513933519</v>
      </c>
      <c r="P185" s="113">
        <f t="shared" si="28"/>
        <v>184</v>
      </c>
    </row>
    <row r="186" spans="6:16" x14ac:dyDescent="0.2">
      <c r="F186" s="13">
        <f t="shared" si="24"/>
        <v>50.913291446189618</v>
      </c>
      <c r="G186">
        <v>185</v>
      </c>
      <c r="H186" s="13">
        <f t="shared" si="25"/>
        <v>2413.8649711302064</v>
      </c>
      <c r="I186" s="13">
        <f t="shared" si="20"/>
        <v>63.961210209055601</v>
      </c>
      <c r="J186" s="13">
        <f t="shared" si="26"/>
        <v>179.06175834937181</v>
      </c>
      <c r="K186" s="113">
        <f t="shared" si="27"/>
        <v>185</v>
      </c>
      <c r="L186" s="13">
        <f t="shared" si="29"/>
        <v>50.891304390274684</v>
      </c>
      <c r="M186" s="13">
        <f t="shared" si="21"/>
        <v>1717.7554375009063</v>
      </c>
      <c r="N186" s="13">
        <f t="shared" si="22"/>
        <v>60.176468917306607</v>
      </c>
      <c r="O186" s="13">
        <f t="shared" si="23"/>
        <v>362.73438513933519</v>
      </c>
      <c r="P186" s="113">
        <f t="shared" si="28"/>
        <v>185</v>
      </c>
    </row>
    <row r="187" spans="6:16" x14ac:dyDescent="0.2">
      <c r="F187" s="13">
        <f t="shared" si="24"/>
        <v>50.913291446189618</v>
      </c>
      <c r="G187">
        <v>186</v>
      </c>
      <c r="H187" s="13">
        <f t="shared" si="25"/>
        <v>2413.8649711302064</v>
      </c>
      <c r="I187" s="13">
        <f t="shared" si="20"/>
        <v>63.891060108179971</v>
      </c>
      <c r="J187" s="13">
        <f t="shared" si="26"/>
        <v>179.06175834937181</v>
      </c>
      <c r="K187" s="113">
        <f t="shared" si="27"/>
        <v>186</v>
      </c>
      <c r="L187" s="13">
        <f t="shared" si="29"/>
        <v>50.891304390274684</v>
      </c>
      <c r="M187" s="13">
        <f t="shared" si="21"/>
        <v>1717.7554375009063</v>
      </c>
      <c r="N187" s="13">
        <f t="shared" si="22"/>
        <v>60.126548677913966</v>
      </c>
      <c r="O187" s="13">
        <f t="shared" si="23"/>
        <v>362.73438513933519</v>
      </c>
      <c r="P187" s="113">
        <f t="shared" si="28"/>
        <v>186</v>
      </c>
    </row>
    <row r="188" spans="6:16" x14ac:dyDescent="0.2">
      <c r="F188" s="13">
        <f t="shared" si="24"/>
        <v>50.913291446189618</v>
      </c>
      <c r="G188">
        <v>187</v>
      </c>
      <c r="H188" s="13">
        <f t="shared" si="25"/>
        <v>2413.8649711302064</v>
      </c>
      <c r="I188" s="13">
        <f t="shared" si="20"/>
        <v>63.821660275762916</v>
      </c>
      <c r="J188" s="13">
        <f t="shared" si="26"/>
        <v>179.06175834937181</v>
      </c>
      <c r="K188" s="113">
        <f t="shared" si="27"/>
        <v>187</v>
      </c>
      <c r="L188" s="13">
        <f t="shared" si="29"/>
        <v>50.891304390274684</v>
      </c>
      <c r="M188" s="13">
        <f t="shared" si="21"/>
        <v>1717.7554375009063</v>
      </c>
      <c r="N188" s="13">
        <f t="shared" si="22"/>
        <v>60.077162344824984</v>
      </c>
      <c r="O188" s="13">
        <f t="shared" si="23"/>
        <v>362.73438513933519</v>
      </c>
      <c r="P188" s="113">
        <f t="shared" si="28"/>
        <v>187</v>
      </c>
    </row>
    <row r="189" spans="6:16" x14ac:dyDescent="0.2">
      <c r="F189" s="13">
        <f t="shared" si="24"/>
        <v>50.913291446189618</v>
      </c>
      <c r="G189">
        <v>188</v>
      </c>
      <c r="H189" s="13">
        <f t="shared" si="25"/>
        <v>2413.8649711302064</v>
      </c>
      <c r="I189" s="13">
        <f t="shared" si="20"/>
        <v>63.752998739435398</v>
      </c>
      <c r="J189" s="13">
        <f t="shared" si="26"/>
        <v>179.06175834937181</v>
      </c>
      <c r="K189" s="113">
        <f t="shared" si="27"/>
        <v>188</v>
      </c>
      <c r="L189" s="13">
        <f t="shared" si="29"/>
        <v>50.891304390274684</v>
      </c>
      <c r="M189" s="13">
        <f t="shared" si="21"/>
        <v>1717.7554375009063</v>
      </c>
      <c r="N189" s="13">
        <f t="shared" si="22"/>
        <v>60.028301398258229</v>
      </c>
      <c r="O189" s="13">
        <f t="shared" si="23"/>
        <v>362.73438513933519</v>
      </c>
      <c r="P189" s="113">
        <f t="shared" si="28"/>
        <v>188</v>
      </c>
    </row>
    <row r="190" spans="6:16" x14ac:dyDescent="0.2">
      <c r="F190" s="13">
        <f t="shared" si="24"/>
        <v>50.913291446189618</v>
      </c>
      <c r="G190">
        <v>189</v>
      </c>
      <c r="H190" s="13">
        <f t="shared" si="25"/>
        <v>2413.8649711302064</v>
      </c>
      <c r="I190" s="13">
        <f t="shared" si="20"/>
        <v>63.685063780211877</v>
      </c>
      <c r="J190" s="13">
        <f t="shared" si="26"/>
        <v>179.06175834937181</v>
      </c>
      <c r="K190" s="113">
        <f t="shared" si="27"/>
        <v>189</v>
      </c>
      <c r="L190" s="13">
        <f t="shared" si="29"/>
        <v>50.891304390274684</v>
      </c>
      <c r="M190" s="13">
        <f t="shared" si="21"/>
        <v>1717.7554375009063</v>
      </c>
      <c r="N190" s="13">
        <f t="shared" si="22"/>
        <v>59.979957498745087</v>
      </c>
      <c r="O190" s="13">
        <f t="shared" si="23"/>
        <v>362.73438513933519</v>
      </c>
      <c r="P190" s="113">
        <f t="shared" si="28"/>
        <v>189</v>
      </c>
    </row>
    <row r="191" spans="6:16" x14ac:dyDescent="0.2">
      <c r="F191" s="13">
        <f t="shared" si="24"/>
        <v>50.913291446189618</v>
      </c>
      <c r="G191">
        <v>190</v>
      </c>
      <c r="H191" s="13">
        <f t="shared" si="25"/>
        <v>2413.8649711302064</v>
      </c>
      <c r="I191" s="13">
        <f t="shared" si="20"/>
        <v>63.617843925822285</v>
      </c>
      <c r="J191" s="13">
        <f t="shared" si="26"/>
        <v>179.06175834937181</v>
      </c>
      <c r="K191" s="113">
        <f t="shared" si="27"/>
        <v>190</v>
      </c>
      <c r="L191" s="13">
        <f t="shared" si="29"/>
        <v>50.891304390274684</v>
      </c>
      <c r="M191" s="13">
        <f t="shared" si="21"/>
        <v>1717.7554375009063</v>
      </c>
      <c r="N191" s="13">
        <f t="shared" si="22"/>
        <v>59.932122482384713</v>
      </c>
      <c r="O191" s="13">
        <f t="shared" si="23"/>
        <v>362.73438513933519</v>
      </c>
      <c r="P191" s="113">
        <f t="shared" si="28"/>
        <v>190</v>
      </c>
    </row>
    <row r="192" spans="6:16" x14ac:dyDescent="0.2">
      <c r="F192" s="13">
        <f t="shared" si="24"/>
        <v>50.913291446189618</v>
      </c>
      <c r="G192">
        <v>191</v>
      </c>
      <c r="H192" s="13">
        <f t="shared" si="25"/>
        <v>2413.8649711302064</v>
      </c>
      <c r="I192" s="13">
        <f t="shared" si="20"/>
        <v>63.551327944253529</v>
      </c>
      <c r="J192" s="13">
        <f t="shared" si="26"/>
        <v>179.06175834937181</v>
      </c>
      <c r="K192" s="113">
        <f t="shared" si="27"/>
        <v>191</v>
      </c>
      <c r="L192" s="13">
        <f t="shared" si="29"/>
        <v>50.891304390274684</v>
      </c>
      <c r="M192" s="13">
        <f t="shared" si="21"/>
        <v>1717.7554375009063</v>
      </c>
      <c r="N192" s="13">
        <f t="shared" si="22"/>
        <v>59.884788356248016</v>
      </c>
      <c r="O192" s="13">
        <f t="shared" si="23"/>
        <v>362.73438513933519</v>
      </c>
      <c r="P192" s="113">
        <f t="shared" si="28"/>
        <v>191</v>
      </c>
    </row>
    <row r="193" spans="6:16" x14ac:dyDescent="0.2">
      <c r="F193" s="13">
        <f t="shared" si="24"/>
        <v>50.913291446189618</v>
      </c>
      <c r="G193">
        <v>192</v>
      </c>
      <c r="H193" s="13">
        <f t="shared" si="25"/>
        <v>2413.8649711302064</v>
      </c>
      <c r="I193" s="13">
        <f t="shared" si="20"/>
        <v>63.485504837492776</v>
      </c>
      <c r="J193" s="13">
        <f t="shared" si="26"/>
        <v>179.06175834937181</v>
      </c>
      <c r="K193" s="113">
        <f t="shared" si="27"/>
        <v>192</v>
      </c>
      <c r="L193" s="13">
        <f t="shared" si="29"/>
        <v>50.891304390274684</v>
      </c>
      <c r="M193" s="13">
        <f t="shared" si="21"/>
        <v>1717.7554375009063</v>
      </c>
      <c r="N193" s="13">
        <f t="shared" si="22"/>
        <v>59.837947293925239</v>
      </c>
      <c r="O193" s="13">
        <f t="shared" si="23"/>
        <v>362.73438513933519</v>
      </c>
      <c r="P193" s="113">
        <f t="shared" si="28"/>
        <v>192</v>
      </c>
    </row>
    <row r="194" spans="6:16" x14ac:dyDescent="0.2">
      <c r="F194" s="13">
        <f t="shared" si="24"/>
        <v>50.913291446189618</v>
      </c>
      <c r="G194">
        <v>193</v>
      </c>
      <c r="H194" s="13">
        <f t="shared" si="25"/>
        <v>2413.8649711302064</v>
      </c>
      <c r="I194" s="13">
        <f t="shared" ref="I194:I257" si="30">H194/G194+F194</f>
        <v>63.420363835465295</v>
      </c>
      <c r="J194" s="13">
        <f t="shared" si="26"/>
        <v>179.06175834937181</v>
      </c>
      <c r="K194" s="113">
        <f t="shared" si="27"/>
        <v>193</v>
      </c>
      <c r="L194" s="13">
        <f t="shared" si="29"/>
        <v>50.891304390274684</v>
      </c>
      <c r="M194" s="13">
        <f t="shared" ref="M194:M257" si="31">$C$8+$C$9</f>
        <v>1717.7554375009063</v>
      </c>
      <c r="N194" s="13">
        <f t="shared" ref="N194:N257" si="32">M194/G194+L194</f>
        <v>59.791591631212022</v>
      </c>
      <c r="O194" s="13">
        <f t="shared" ref="O194:O257" si="33">$C$15+$C$14+$C$11+$C$10</f>
        <v>362.73438513933519</v>
      </c>
      <c r="P194" s="113">
        <f t="shared" si="28"/>
        <v>193</v>
      </c>
    </row>
    <row r="195" spans="6:16" x14ac:dyDescent="0.2">
      <c r="F195" s="13">
        <f t="shared" ref="F195:F258" si="34">SUM($B$10:$B$14)</f>
        <v>50.913291446189618</v>
      </c>
      <c r="G195">
        <v>194</v>
      </c>
      <c r="H195" s="13">
        <f t="shared" ref="H195:H258" si="35">$B$8+$B$9</f>
        <v>2413.8649711302064</v>
      </c>
      <c r="I195" s="13">
        <f t="shared" si="30"/>
        <v>63.355894390159754</v>
      </c>
      <c r="J195" s="13">
        <f t="shared" ref="J195:J258" si="36">$B$15+$B$14+$B$11+$B$10</f>
        <v>179.06175834937181</v>
      </c>
      <c r="K195" s="113">
        <f t="shared" ref="K195:K258" si="37">IF(I195&lt;J195,G195,"")</f>
        <v>194</v>
      </c>
      <c r="L195" s="13">
        <f t="shared" si="29"/>
        <v>50.891304390274684</v>
      </c>
      <c r="M195" s="13">
        <f t="shared" si="31"/>
        <v>1717.7554375009063</v>
      </c>
      <c r="N195" s="13">
        <f t="shared" si="32"/>
        <v>59.745713861928841</v>
      </c>
      <c r="O195" s="13">
        <f t="shared" si="33"/>
        <v>362.73438513933519</v>
      </c>
      <c r="P195" s="113">
        <f t="shared" ref="P195:P258" si="38">IF(N195&lt;O195,G195,"")</f>
        <v>194</v>
      </c>
    </row>
    <row r="196" spans="6:16" x14ac:dyDescent="0.2">
      <c r="F196" s="13">
        <f t="shared" si="34"/>
        <v>50.913291446189618</v>
      </c>
      <c r="G196">
        <v>195</v>
      </c>
      <c r="H196" s="13">
        <f t="shared" si="35"/>
        <v>2413.8649711302064</v>
      </c>
      <c r="I196" s="13">
        <f t="shared" si="30"/>
        <v>63.292086169934265</v>
      </c>
      <c r="J196" s="13">
        <f t="shared" si="36"/>
        <v>179.06175834937181</v>
      </c>
      <c r="K196" s="113">
        <f t="shared" si="37"/>
        <v>195</v>
      </c>
      <c r="L196" s="13">
        <f t="shared" ref="L196:L259" si="39">SUM($C$10:$C$11,$C$13:$C$14)</f>
        <v>50.891304390274684</v>
      </c>
      <c r="M196" s="13">
        <f t="shared" si="31"/>
        <v>1717.7554375009063</v>
      </c>
      <c r="N196" s="13">
        <f t="shared" si="32"/>
        <v>59.700306633869076</v>
      </c>
      <c r="O196" s="13">
        <f t="shared" si="33"/>
        <v>362.73438513933519</v>
      </c>
      <c r="P196" s="113">
        <f t="shared" si="38"/>
        <v>195</v>
      </c>
    </row>
    <row r="197" spans="6:16" x14ac:dyDescent="0.2">
      <c r="F197" s="13">
        <f t="shared" si="34"/>
        <v>50.913291446189618</v>
      </c>
      <c r="G197">
        <v>196</v>
      </c>
      <c r="H197" s="13">
        <f t="shared" si="35"/>
        <v>2413.8649711302064</v>
      </c>
      <c r="I197" s="13">
        <f t="shared" si="30"/>
        <v>63.228929053996794</v>
      </c>
      <c r="J197" s="13">
        <f t="shared" si="36"/>
        <v>179.06175834937181</v>
      </c>
      <c r="K197" s="113">
        <f t="shared" si="37"/>
        <v>196</v>
      </c>
      <c r="L197" s="13">
        <f t="shared" si="39"/>
        <v>50.891304390274684</v>
      </c>
      <c r="M197" s="13">
        <f t="shared" si="31"/>
        <v>1717.7554375009063</v>
      </c>
      <c r="N197" s="13">
        <f t="shared" si="32"/>
        <v>59.655362744871141</v>
      </c>
      <c r="O197" s="13">
        <f t="shared" si="33"/>
        <v>362.73438513933519</v>
      </c>
      <c r="P197" s="113">
        <f t="shared" si="38"/>
        <v>196</v>
      </c>
    </row>
    <row r="198" spans="6:16" x14ac:dyDescent="0.2">
      <c r="F198" s="13">
        <f t="shared" si="34"/>
        <v>50.913291446189618</v>
      </c>
      <c r="G198">
        <v>197</v>
      </c>
      <c r="H198" s="13">
        <f t="shared" si="35"/>
        <v>2413.8649711302064</v>
      </c>
      <c r="I198" s="13">
        <f t="shared" si="30"/>
        <v>63.166413127053609</v>
      </c>
      <c r="J198" s="13">
        <f t="shared" si="36"/>
        <v>179.06175834937181</v>
      </c>
      <c r="K198" s="113">
        <f t="shared" si="37"/>
        <v>197</v>
      </c>
      <c r="L198" s="13">
        <f t="shared" si="39"/>
        <v>50.891304390274684</v>
      </c>
      <c r="M198" s="13">
        <f t="shared" si="31"/>
        <v>1717.7554375009063</v>
      </c>
      <c r="N198" s="13">
        <f t="shared" si="32"/>
        <v>59.610875139010247</v>
      </c>
      <c r="O198" s="13">
        <f t="shared" si="33"/>
        <v>362.73438513933519</v>
      </c>
      <c r="P198" s="113">
        <f t="shared" si="38"/>
        <v>197</v>
      </c>
    </row>
    <row r="199" spans="6:16" x14ac:dyDescent="0.2">
      <c r="F199" s="13">
        <f t="shared" si="34"/>
        <v>50.913291446189618</v>
      </c>
      <c r="G199">
        <v>198</v>
      </c>
      <c r="H199" s="13">
        <f t="shared" si="35"/>
        <v>2413.8649711302064</v>
      </c>
      <c r="I199" s="13">
        <f t="shared" si="30"/>
        <v>63.104528674119955</v>
      </c>
      <c r="J199" s="13">
        <f t="shared" si="36"/>
        <v>179.06175834937181</v>
      </c>
      <c r="K199" s="113">
        <f t="shared" si="37"/>
        <v>198</v>
      </c>
      <c r="L199" s="13">
        <f t="shared" si="39"/>
        <v>50.891304390274684</v>
      </c>
      <c r="M199" s="13">
        <f t="shared" si="31"/>
        <v>1717.7554375009063</v>
      </c>
      <c r="N199" s="13">
        <f t="shared" si="32"/>
        <v>59.566836902905521</v>
      </c>
      <c r="O199" s="13">
        <f t="shared" si="33"/>
        <v>362.73438513933519</v>
      </c>
      <c r="P199" s="113">
        <f t="shared" si="38"/>
        <v>198</v>
      </c>
    </row>
    <row r="200" spans="6:16" x14ac:dyDescent="0.2">
      <c r="F200" s="13">
        <f t="shared" si="34"/>
        <v>50.913291446189618</v>
      </c>
      <c r="G200">
        <v>199</v>
      </c>
      <c r="H200" s="13">
        <f t="shared" si="35"/>
        <v>2413.8649711302064</v>
      </c>
      <c r="I200" s="13">
        <f t="shared" si="30"/>
        <v>63.043266175487133</v>
      </c>
      <c r="J200" s="13">
        <f t="shared" si="36"/>
        <v>179.06175834937181</v>
      </c>
      <c r="K200" s="113">
        <f t="shared" si="37"/>
        <v>199</v>
      </c>
      <c r="L200" s="13">
        <f t="shared" si="39"/>
        <v>50.891304390274684</v>
      </c>
      <c r="M200" s="13">
        <f t="shared" si="31"/>
        <v>1717.7554375009063</v>
      </c>
      <c r="N200" s="13">
        <f t="shared" si="32"/>
        <v>59.523241262138534</v>
      </c>
      <c r="O200" s="13">
        <f t="shared" si="33"/>
        <v>362.73438513933519</v>
      </c>
      <c r="P200" s="113">
        <f t="shared" si="38"/>
        <v>199</v>
      </c>
    </row>
    <row r="201" spans="6:16" x14ac:dyDescent="0.2">
      <c r="F201" s="13">
        <f t="shared" si="34"/>
        <v>50.913291446189618</v>
      </c>
      <c r="G201">
        <v>200</v>
      </c>
      <c r="H201" s="13">
        <f t="shared" si="35"/>
        <v>2413.8649711302064</v>
      </c>
      <c r="I201" s="13">
        <f t="shared" si="30"/>
        <v>62.98261630184065</v>
      </c>
      <c r="J201" s="13">
        <f t="shared" si="36"/>
        <v>179.06175834937181</v>
      </c>
      <c r="K201" s="113">
        <f t="shared" si="37"/>
        <v>200</v>
      </c>
      <c r="L201" s="13">
        <f t="shared" si="39"/>
        <v>50.891304390274684</v>
      </c>
      <c r="M201" s="13">
        <f t="shared" si="31"/>
        <v>1717.7554375009063</v>
      </c>
      <c r="N201" s="13">
        <f t="shared" si="32"/>
        <v>59.480081577779217</v>
      </c>
      <c r="O201" s="13">
        <f t="shared" si="33"/>
        <v>362.73438513933519</v>
      </c>
      <c r="P201" s="113">
        <f t="shared" si="38"/>
        <v>200</v>
      </c>
    </row>
    <row r="202" spans="6:16" x14ac:dyDescent="0.2">
      <c r="F202" s="13">
        <f t="shared" si="34"/>
        <v>50.913291446189618</v>
      </c>
      <c r="G202">
        <v>201</v>
      </c>
      <c r="H202" s="13">
        <f t="shared" si="35"/>
        <v>2413.8649711302064</v>
      </c>
      <c r="I202" s="13">
        <f t="shared" si="30"/>
        <v>62.922569909523979</v>
      </c>
      <c r="J202" s="13">
        <f t="shared" si="36"/>
        <v>179.06175834937181</v>
      </c>
      <c r="K202" s="113">
        <f t="shared" si="37"/>
        <v>201</v>
      </c>
      <c r="L202" s="13">
        <f t="shared" si="39"/>
        <v>50.891304390274684</v>
      </c>
      <c r="M202" s="13">
        <f t="shared" si="31"/>
        <v>1717.7554375009063</v>
      </c>
      <c r="N202" s="13">
        <f t="shared" si="32"/>
        <v>59.437351343015507</v>
      </c>
      <c r="O202" s="13">
        <f t="shared" si="33"/>
        <v>362.73438513933519</v>
      </c>
      <c r="P202" s="113">
        <f t="shared" si="38"/>
        <v>201</v>
      </c>
    </row>
    <row r="203" spans="6:16" x14ac:dyDescent="0.2">
      <c r="F203" s="13">
        <f t="shared" si="34"/>
        <v>50.913291446189618</v>
      </c>
      <c r="G203">
        <v>202</v>
      </c>
      <c r="H203" s="13">
        <f t="shared" si="35"/>
        <v>2413.8649711302064</v>
      </c>
      <c r="I203" s="13">
        <f t="shared" si="30"/>
        <v>62.863118035943117</v>
      </c>
      <c r="J203" s="13">
        <f t="shared" si="36"/>
        <v>179.06175834937181</v>
      </c>
      <c r="K203" s="113">
        <f t="shared" si="37"/>
        <v>202</v>
      </c>
      <c r="L203" s="13">
        <f t="shared" si="39"/>
        <v>50.891304390274684</v>
      </c>
      <c r="M203" s="13">
        <f t="shared" si="31"/>
        <v>1717.7554375009063</v>
      </c>
      <c r="N203" s="13">
        <f t="shared" si="32"/>
        <v>59.395044179883129</v>
      </c>
      <c r="O203" s="13">
        <f t="shared" si="33"/>
        <v>362.73438513933519</v>
      </c>
      <c r="P203" s="113">
        <f t="shared" si="38"/>
        <v>202</v>
      </c>
    </row>
    <row r="204" spans="6:16" x14ac:dyDescent="0.2">
      <c r="F204" s="13">
        <f t="shared" si="34"/>
        <v>50.913291446189618</v>
      </c>
      <c r="G204">
        <v>203</v>
      </c>
      <c r="H204" s="13">
        <f t="shared" si="35"/>
        <v>2413.8649711302064</v>
      </c>
      <c r="I204" s="13">
        <f t="shared" si="30"/>
        <v>62.804251895106887</v>
      </c>
      <c r="J204" s="13">
        <f t="shared" si="36"/>
        <v>179.06175834937181</v>
      </c>
      <c r="K204" s="113">
        <f t="shared" si="37"/>
        <v>203</v>
      </c>
      <c r="L204" s="13">
        <f t="shared" si="39"/>
        <v>50.891304390274684</v>
      </c>
      <c r="M204" s="13">
        <f t="shared" si="31"/>
        <v>1717.7554375009063</v>
      </c>
      <c r="N204" s="13">
        <f t="shared" si="32"/>
        <v>59.353153836091955</v>
      </c>
      <c r="O204" s="13">
        <f t="shared" si="33"/>
        <v>362.73438513933519</v>
      </c>
      <c r="P204" s="113">
        <f t="shared" si="38"/>
        <v>203</v>
      </c>
    </row>
    <row r="205" spans="6:16" x14ac:dyDescent="0.2">
      <c r="F205" s="13">
        <f t="shared" si="34"/>
        <v>50.913291446189618</v>
      </c>
      <c r="G205">
        <v>204</v>
      </c>
      <c r="H205" s="13">
        <f t="shared" si="35"/>
        <v>2413.8649711302064</v>
      </c>
      <c r="I205" s="13">
        <f t="shared" si="30"/>
        <v>62.745962873298474</v>
      </c>
      <c r="J205" s="13">
        <f t="shared" si="36"/>
        <v>179.06175834937181</v>
      </c>
      <c r="K205" s="113">
        <f t="shared" si="37"/>
        <v>204</v>
      </c>
      <c r="L205" s="13">
        <f t="shared" si="39"/>
        <v>50.891304390274684</v>
      </c>
      <c r="M205" s="13">
        <f t="shared" si="31"/>
        <v>1717.7554375009063</v>
      </c>
      <c r="N205" s="13">
        <f t="shared" si="32"/>
        <v>59.31167418194579</v>
      </c>
      <c r="O205" s="13">
        <f t="shared" si="33"/>
        <v>362.73438513933519</v>
      </c>
      <c r="P205" s="113">
        <f t="shared" si="38"/>
        <v>204</v>
      </c>
    </row>
    <row r="206" spans="6:16" x14ac:dyDescent="0.2">
      <c r="F206" s="13">
        <f t="shared" si="34"/>
        <v>50.913291446189618</v>
      </c>
      <c r="G206">
        <v>205</v>
      </c>
      <c r="H206" s="13">
        <f t="shared" si="35"/>
        <v>2413.8649711302064</v>
      </c>
      <c r="I206" s="13">
        <f t="shared" si="30"/>
        <v>62.688242524873552</v>
      </c>
      <c r="J206" s="13">
        <f t="shared" si="36"/>
        <v>179.06175834937181</v>
      </c>
      <c r="K206" s="113">
        <f t="shared" si="37"/>
        <v>205</v>
      </c>
      <c r="L206" s="13">
        <f t="shared" si="39"/>
        <v>50.891304390274684</v>
      </c>
      <c r="M206" s="13">
        <f t="shared" si="31"/>
        <v>1717.7554375009063</v>
      </c>
      <c r="N206" s="13">
        <f t="shared" si="32"/>
        <v>59.270599207352276</v>
      </c>
      <c r="O206" s="13">
        <f t="shared" si="33"/>
        <v>362.73438513933519</v>
      </c>
      <c r="P206" s="113">
        <f t="shared" si="38"/>
        <v>205</v>
      </c>
    </row>
    <row r="207" spans="6:16" x14ac:dyDescent="0.2">
      <c r="F207" s="13">
        <f t="shared" si="34"/>
        <v>50.913291446189618</v>
      </c>
      <c r="G207">
        <v>206</v>
      </c>
      <c r="H207" s="13">
        <f t="shared" si="35"/>
        <v>2413.8649711302064</v>
      </c>
      <c r="I207" s="13">
        <f t="shared" si="30"/>
        <v>62.631082568180915</v>
      </c>
      <c r="J207" s="13">
        <f t="shared" si="36"/>
        <v>179.06175834937181</v>
      </c>
      <c r="K207" s="113">
        <f t="shared" si="37"/>
        <v>206</v>
      </c>
      <c r="L207" s="13">
        <f t="shared" si="39"/>
        <v>50.891304390274684</v>
      </c>
      <c r="M207" s="13">
        <f t="shared" si="31"/>
        <v>1717.7554375009063</v>
      </c>
      <c r="N207" s="13">
        <f t="shared" si="32"/>
        <v>59.229923018919862</v>
      </c>
      <c r="O207" s="13">
        <f t="shared" si="33"/>
        <v>362.73438513933519</v>
      </c>
      <c r="P207" s="113">
        <f t="shared" si="38"/>
        <v>206</v>
      </c>
    </row>
    <row r="208" spans="6:16" x14ac:dyDescent="0.2">
      <c r="F208" s="13">
        <f t="shared" si="34"/>
        <v>50.913291446189618</v>
      </c>
      <c r="G208">
        <v>207</v>
      </c>
      <c r="H208" s="13">
        <f t="shared" si="35"/>
        <v>2413.8649711302064</v>
      </c>
      <c r="I208" s="13">
        <f t="shared" si="30"/>
        <v>62.57447488160124</v>
      </c>
      <c r="J208" s="13">
        <f t="shared" si="36"/>
        <v>179.06175834937181</v>
      </c>
      <c r="K208" s="113">
        <f t="shared" si="37"/>
        <v>207</v>
      </c>
      <c r="L208" s="13">
        <f t="shared" si="39"/>
        <v>50.891304390274684</v>
      </c>
      <c r="M208" s="13">
        <f t="shared" si="31"/>
        <v>1717.7554375009063</v>
      </c>
      <c r="N208" s="13">
        <f t="shared" si="32"/>
        <v>59.189639837138969</v>
      </c>
      <c r="O208" s="13">
        <f t="shared" si="33"/>
        <v>362.73438513933519</v>
      </c>
      <c r="P208" s="113">
        <f t="shared" si="38"/>
        <v>207</v>
      </c>
    </row>
    <row r="209" spans="6:16" x14ac:dyDescent="0.2">
      <c r="F209" s="13">
        <f t="shared" si="34"/>
        <v>50.913291446189618</v>
      </c>
      <c r="G209">
        <v>208</v>
      </c>
      <c r="H209" s="13">
        <f t="shared" si="35"/>
        <v>2413.8649711302064</v>
      </c>
      <c r="I209" s="13">
        <f t="shared" si="30"/>
        <v>62.518411499700221</v>
      </c>
      <c r="J209" s="13">
        <f t="shared" si="36"/>
        <v>179.06175834937181</v>
      </c>
      <c r="K209" s="113">
        <f t="shared" si="37"/>
        <v>208</v>
      </c>
      <c r="L209" s="13">
        <f t="shared" si="39"/>
        <v>50.891304390274684</v>
      </c>
      <c r="M209" s="13">
        <f t="shared" si="31"/>
        <v>1717.7554375009063</v>
      </c>
      <c r="N209" s="13">
        <f t="shared" si="32"/>
        <v>59.149743993644421</v>
      </c>
      <c r="O209" s="13">
        <f t="shared" si="33"/>
        <v>362.73438513933519</v>
      </c>
      <c r="P209" s="113">
        <f t="shared" si="38"/>
        <v>208</v>
      </c>
    </row>
    <row r="210" spans="6:16" x14ac:dyDescent="0.2">
      <c r="F210" s="13">
        <f t="shared" si="34"/>
        <v>50.913291446189618</v>
      </c>
      <c r="G210">
        <v>209</v>
      </c>
      <c r="H210" s="13">
        <f t="shared" si="35"/>
        <v>2413.8649711302064</v>
      </c>
      <c r="I210" s="13">
        <f t="shared" si="30"/>
        <v>62.462884609492043</v>
      </c>
      <c r="J210" s="13">
        <f t="shared" si="36"/>
        <v>179.06175834937181</v>
      </c>
      <c r="K210" s="113">
        <f t="shared" si="37"/>
        <v>209</v>
      </c>
      <c r="L210" s="13">
        <f t="shared" si="39"/>
        <v>50.891304390274684</v>
      </c>
      <c r="M210" s="13">
        <f t="shared" si="31"/>
        <v>1717.7554375009063</v>
      </c>
      <c r="N210" s="13">
        <f t="shared" si="32"/>
        <v>59.110229928556535</v>
      </c>
      <c r="O210" s="13">
        <f t="shared" si="33"/>
        <v>362.73438513933519</v>
      </c>
      <c r="P210" s="113">
        <f t="shared" si="38"/>
        <v>209</v>
      </c>
    </row>
    <row r="211" spans="6:16" x14ac:dyDescent="0.2">
      <c r="F211" s="13">
        <f t="shared" si="34"/>
        <v>50.913291446189618</v>
      </c>
      <c r="G211">
        <v>210</v>
      </c>
      <c r="H211" s="13">
        <f t="shared" si="35"/>
        <v>2413.8649711302064</v>
      </c>
      <c r="I211" s="13">
        <f t="shared" si="30"/>
        <v>62.40788654680965</v>
      </c>
      <c r="J211" s="13">
        <f t="shared" si="36"/>
        <v>179.06175834937181</v>
      </c>
      <c r="K211" s="113">
        <f t="shared" si="37"/>
        <v>210</v>
      </c>
      <c r="L211" s="13">
        <f t="shared" si="39"/>
        <v>50.891304390274684</v>
      </c>
      <c r="M211" s="13">
        <f t="shared" si="31"/>
        <v>1717.7554375009063</v>
      </c>
      <c r="N211" s="13">
        <f t="shared" si="32"/>
        <v>59.071092187898046</v>
      </c>
      <c r="O211" s="13">
        <f t="shared" si="33"/>
        <v>362.73438513933519</v>
      </c>
      <c r="P211" s="113">
        <f t="shared" si="38"/>
        <v>210</v>
      </c>
    </row>
    <row r="212" spans="6:16" x14ac:dyDescent="0.2">
      <c r="F212" s="13">
        <f t="shared" si="34"/>
        <v>50.913291446189618</v>
      </c>
      <c r="G212">
        <v>211</v>
      </c>
      <c r="H212" s="13">
        <f t="shared" si="35"/>
        <v>2413.8649711302064</v>
      </c>
      <c r="I212" s="13">
        <f t="shared" si="30"/>
        <v>62.353409792778272</v>
      </c>
      <c r="J212" s="13">
        <f t="shared" si="36"/>
        <v>179.06175834937181</v>
      </c>
      <c r="K212" s="113">
        <f t="shared" si="37"/>
        <v>211</v>
      </c>
      <c r="L212" s="13">
        <f t="shared" si="39"/>
        <v>50.891304390274684</v>
      </c>
      <c r="M212" s="13">
        <f t="shared" si="31"/>
        <v>1717.7554375009063</v>
      </c>
      <c r="N212" s="13">
        <f t="shared" si="32"/>
        <v>59.032325421084664</v>
      </c>
      <c r="O212" s="13">
        <f t="shared" si="33"/>
        <v>362.73438513933519</v>
      </c>
      <c r="P212" s="113">
        <f t="shared" si="38"/>
        <v>211</v>
      </c>
    </row>
    <row r="213" spans="6:16" x14ac:dyDescent="0.2">
      <c r="F213" s="13">
        <f t="shared" si="34"/>
        <v>50.913291446189618</v>
      </c>
      <c r="G213">
        <v>212</v>
      </c>
      <c r="H213" s="13">
        <f t="shared" si="35"/>
        <v>2413.8649711302064</v>
      </c>
      <c r="I213" s="13">
        <f t="shared" si="30"/>
        <v>62.299446970388701</v>
      </c>
      <c r="J213" s="13">
        <f t="shared" si="36"/>
        <v>179.06175834937181</v>
      </c>
      <c r="K213" s="113">
        <f t="shared" si="37"/>
        <v>212</v>
      </c>
      <c r="L213" s="13">
        <f t="shared" si="39"/>
        <v>50.891304390274684</v>
      </c>
      <c r="M213" s="13">
        <f t="shared" si="31"/>
        <v>1717.7554375009063</v>
      </c>
      <c r="N213" s="13">
        <f t="shared" si="32"/>
        <v>58.993924378486504</v>
      </c>
      <c r="O213" s="13">
        <f t="shared" si="33"/>
        <v>362.73438513933519</v>
      </c>
      <c r="P213" s="113">
        <f t="shared" si="38"/>
        <v>212</v>
      </c>
    </row>
    <row r="214" spans="6:16" x14ac:dyDescent="0.2">
      <c r="F214" s="13">
        <f t="shared" si="34"/>
        <v>50.913291446189618</v>
      </c>
      <c r="G214">
        <v>213</v>
      </c>
      <c r="H214" s="13">
        <f t="shared" si="35"/>
        <v>2413.8649711302064</v>
      </c>
      <c r="I214" s="13">
        <f t="shared" si="30"/>
        <v>62.245990841167114</v>
      </c>
      <c r="J214" s="13">
        <f t="shared" si="36"/>
        <v>179.06175834937181</v>
      </c>
      <c r="K214" s="113">
        <f t="shared" si="37"/>
        <v>213</v>
      </c>
      <c r="L214" s="13">
        <f t="shared" si="39"/>
        <v>50.891304390274684</v>
      </c>
      <c r="M214" s="13">
        <f t="shared" si="31"/>
        <v>1717.7554375009063</v>
      </c>
      <c r="N214" s="13">
        <f t="shared" si="32"/>
        <v>58.955883909058279</v>
      </c>
      <c r="O214" s="13">
        <f t="shared" si="33"/>
        <v>362.73438513933519</v>
      </c>
      <c r="P214" s="113">
        <f t="shared" si="38"/>
        <v>213</v>
      </c>
    </row>
    <row r="215" spans="6:16" x14ac:dyDescent="0.2">
      <c r="F215" s="13">
        <f t="shared" si="34"/>
        <v>50.913291446189618</v>
      </c>
      <c r="G215">
        <v>214</v>
      </c>
      <c r="H215" s="13">
        <f t="shared" si="35"/>
        <v>2413.8649711302064</v>
      </c>
      <c r="I215" s="13">
        <f t="shared" si="30"/>
        <v>62.193034301938248</v>
      </c>
      <c r="J215" s="13">
        <f t="shared" si="36"/>
        <v>179.06175834937181</v>
      </c>
      <c r="K215" s="113">
        <f t="shared" si="37"/>
        <v>214</v>
      </c>
      <c r="L215" s="13">
        <f t="shared" si="39"/>
        <v>50.891304390274684</v>
      </c>
      <c r="M215" s="13">
        <f t="shared" si="31"/>
        <v>1717.7554375009063</v>
      </c>
      <c r="N215" s="13">
        <f t="shared" si="32"/>
        <v>58.91819895803593</v>
      </c>
      <c r="O215" s="13">
        <f t="shared" si="33"/>
        <v>362.73438513933519</v>
      </c>
      <c r="P215" s="113">
        <f t="shared" si="38"/>
        <v>214</v>
      </c>
    </row>
    <row r="216" spans="6:16" x14ac:dyDescent="0.2">
      <c r="F216" s="13">
        <f t="shared" si="34"/>
        <v>50.913291446189618</v>
      </c>
      <c r="G216">
        <v>215</v>
      </c>
      <c r="H216" s="13">
        <f t="shared" si="35"/>
        <v>2413.8649711302064</v>
      </c>
      <c r="I216" s="13">
        <f t="shared" si="30"/>
        <v>62.140570381678948</v>
      </c>
      <c r="J216" s="13">
        <f t="shared" si="36"/>
        <v>179.06175834937181</v>
      </c>
      <c r="K216" s="113">
        <f t="shared" si="37"/>
        <v>215</v>
      </c>
      <c r="L216" s="13">
        <f t="shared" si="39"/>
        <v>50.891304390274684</v>
      </c>
      <c r="M216" s="13">
        <f t="shared" si="31"/>
        <v>1717.7554375009063</v>
      </c>
      <c r="N216" s="13">
        <f t="shared" si="32"/>
        <v>58.880864564697504</v>
      </c>
      <c r="O216" s="13">
        <f t="shared" si="33"/>
        <v>362.73438513933519</v>
      </c>
      <c r="P216" s="113">
        <f t="shared" si="38"/>
        <v>215</v>
      </c>
    </row>
    <row r="217" spans="6:16" x14ac:dyDescent="0.2">
      <c r="F217" s="13">
        <f t="shared" si="34"/>
        <v>50.913291446189618</v>
      </c>
      <c r="G217">
        <v>216</v>
      </c>
      <c r="H217" s="13">
        <f t="shared" si="35"/>
        <v>2413.8649711302064</v>
      </c>
      <c r="I217" s="13">
        <f t="shared" si="30"/>
        <v>62.088592238459093</v>
      </c>
      <c r="J217" s="13">
        <f t="shared" si="36"/>
        <v>179.06175834937181</v>
      </c>
      <c r="K217" s="113">
        <f t="shared" si="37"/>
        <v>216</v>
      </c>
      <c r="L217" s="13">
        <f t="shared" si="39"/>
        <v>50.891304390274684</v>
      </c>
      <c r="M217" s="13">
        <f t="shared" si="31"/>
        <v>1717.7554375009063</v>
      </c>
      <c r="N217" s="13">
        <f t="shared" si="32"/>
        <v>58.843875860186287</v>
      </c>
      <c r="O217" s="13">
        <f t="shared" si="33"/>
        <v>362.73438513933519</v>
      </c>
      <c r="P217" s="113">
        <f t="shared" si="38"/>
        <v>216</v>
      </c>
    </row>
    <row r="218" spans="6:16" x14ac:dyDescent="0.2">
      <c r="F218" s="13">
        <f t="shared" si="34"/>
        <v>50.913291446189618</v>
      </c>
      <c r="G218">
        <v>217</v>
      </c>
      <c r="H218" s="13">
        <f t="shared" si="35"/>
        <v>2413.8649711302064</v>
      </c>
      <c r="I218" s="13">
        <f t="shared" si="30"/>
        <v>62.037093156467066</v>
      </c>
      <c r="J218" s="13">
        <f t="shared" si="36"/>
        <v>179.06175834937181</v>
      </c>
      <c r="K218" s="113">
        <f t="shared" si="37"/>
        <v>217</v>
      </c>
      <c r="L218" s="13">
        <f t="shared" si="39"/>
        <v>50.891304390274684</v>
      </c>
      <c r="M218" s="13">
        <f t="shared" si="31"/>
        <v>1717.7554375009063</v>
      </c>
      <c r="N218" s="13">
        <f t="shared" si="32"/>
        <v>58.807228065394071</v>
      </c>
      <c r="O218" s="13">
        <f t="shared" si="33"/>
        <v>362.73438513933519</v>
      </c>
      <c r="P218" s="113">
        <f t="shared" si="38"/>
        <v>217</v>
      </c>
    </row>
    <row r="219" spans="6:16" x14ac:dyDescent="0.2">
      <c r="F219" s="13">
        <f t="shared" si="34"/>
        <v>50.913291446189618</v>
      </c>
      <c r="G219">
        <v>218</v>
      </c>
      <c r="H219" s="13">
        <f t="shared" si="35"/>
        <v>2413.8649711302064</v>
      </c>
      <c r="I219" s="13">
        <f t="shared" si="30"/>
        <v>61.986066543117168</v>
      </c>
      <c r="J219" s="13">
        <f t="shared" si="36"/>
        <v>179.06175834937181</v>
      </c>
      <c r="K219" s="113">
        <f t="shared" si="37"/>
        <v>218</v>
      </c>
      <c r="L219" s="13">
        <f t="shared" si="39"/>
        <v>50.891304390274684</v>
      </c>
      <c r="M219" s="13">
        <f t="shared" si="31"/>
        <v>1717.7554375009063</v>
      </c>
      <c r="N219" s="13">
        <f t="shared" si="32"/>
        <v>58.770916488902692</v>
      </c>
      <c r="O219" s="13">
        <f t="shared" si="33"/>
        <v>362.73438513933519</v>
      </c>
      <c r="P219" s="113">
        <f t="shared" si="38"/>
        <v>218</v>
      </c>
    </row>
    <row r="220" spans="6:16" x14ac:dyDescent="0.2">
      <c r="F220" s="13">
        <f t="shared" si="34"/>
        <v>50.913291446189618</v>
      </c>
      <c r="G220">
        <v>219</v>
      </c>
      <c r="H220" s="13">
        <f t="shared" si="35"/>
        <v>2413.8649711302064</v>
      </c>
      <c r="I220" s="13">
        <f t="shared" si="30"/>
        <v>61.935505926236225</v>
      </c>
      <c r="J220" s="13">
        <f t="shared" si="36"/>
        <v>179.06175834937181</v>
      </c>
      <c r="K220" s="113">
        <f t="shared" si="37"/>
        <v>219</v>
      </c>
      <c r="L220" s="13">
        <f t="shared" si="39"/>
        <v>50.891304390274684</v>
      </c>
      <c r="M220" s="13">
        <f t="shared" si="31"/>
        <v>1717.7554375009063</v>
      </c>
      <c r="N220" s="13">
        <f t="shared" si="32"/>
        <v>58.734936524982018</v>
      </c>
      <c r="O220" s="13">
        <f t="shared" si="33"/>
        <v>362.73438513933519</v>
      </c>
      <c r="P220" s="113">
        <f t="shared" si="38"/>
        <v>219</v>
      </c>
    </row>
    <row r="221" spans="6:16" x14ac:dyDescent="0.2">
      <c r="F221" s="13">
        <f t="shared" si="34"/>
        <v>50.913291446189618</v>
      </c>
      <c r="G221">
        <v>220</v>
      </c>
      <c r="H221" s="13">
        <f t="shared" si="35"/>
        <v>2413.8649711302064</v>
      </c>
      <c r="I221" s="13">
        <f t="shared" si="30"/>
        <v>61.885404951326919</v>
      </c>
      <c r="J221" s="13">
        <f t="shared" si="36"/>
        <v>179.06175834937181</v>
      </c>
      <c r="K221" s="113">
        <f t="shared" si="37"/>
        <v>220</v>
      </c>
      <c r="L221" s="13">
        <f t="shared" si="39"/>
        <v>50.891304390274684</v>
      </c>
      <c r="M221" s="13">
        <f t="shared" si="31"/>
        <v>1717.7554375009063</v>
      </c>
      <c r="N221" s="13">
        <f t="shared" si="32"/>
        <v>58.699283651642439</v>
      </c>
      <c r="O221" s="13">
        <f t="shared" si="33"/>
        <v>362.73438513933519</v>
      </c>
      <c r="P221" s="113">
        <f t="shared" si="38"/>
        <v>220</v>
      </c>
    </row>
    <row r="222" spans="6:16" x14ac:dyDescent="0.2">
      <c r="F222" s="13">
        <f t="shared" si="34"/>
        <v>50.913291446189618</v>
      </c>
      <c r="G222">
        <v>221</v>
      </c>
      <c r="H222" s="13">
        <f t="shared" si="35"/>
        <v>2413.8649711302064</v>
      </c>
      <c r="I222" s="13">
        <f t="shared" si="30"/>
        <v>61.835757378905484</v>
      </c>
      <c r="J222" s="13">
        <f t="shared" si="36"/>
        <v>179.06175834937181</v>
      </c>
      <c r="K222" s="113">
        <f t="shared" si="37"/>
        <v>221</v>
      </c>
      <c r="L222" s="13">
        <f t="shared" si="39"/>
        <v>50.891304390274684</v>
      </c>
      <c r="M222" s="13">
        <f t="shared" si="31"/>
        <v>1717.7554375009063</v>
      </c>
      <c r="N222" s="13">
        <f t="shared" si="32"/>
        <v>58.663953428740321</v>
      </c>
      <c r="O222" s="13">
        <f t="shared" si="33"/>
        <v>362.73438513933519</v>
      </c>
      <c r="P222" s="113">
        <f t="shared" si="38"/>
        <v>221</v>
      </c>
    </row>
    <row r="223" spans="6:16" x14ac:dyDescent="0.2">
      <c r="F223" s="13">
        <f t="shared" si="34"/>
        <v>50.913291446189618</v>
      </c>
      <c r="G223">
        <v>222</v>
      </c>
      <c r="H223" s="13">
        <f t="shared" si="35"/>
        <v>2413.8649711302064</v>
      </c>
      <c r="I223" s="13">
        <f t="shared" si="30"/>
        <v>61.786557081911269</v>
      </c>
      <c r="J223" s="13">
        <f t="shared" si="36"/>
        <v>179.06175834937181</v>
      </c>
      <c r="K223" s="113">
        <f t="shared" si="37"/>
        <v>222</v>
      </c>
      <c r="L223" s="13">
        <f t="shared" si="39"/>
        <v>50.891304390274684</v>
      </c>
      <c r="M223" s="13">
        <f t="shared" si="31"/>
        <v>1717.7554375009063</v>
      </c>
      <c r="N223" s="13">
        <f t="shared" si="32"/>
        <v>58.628941496134622</v>
      </c>
      <c r="O223" s="13">
        <f t="shared" si="33"/>
        <v>362.73438513933519</v>
      </c>
      <c r="P223" s="113">
        <f t="shared" si="38"/>
        <v>222</v>
      </c>
    </row>
    <row r="224" spans="6:16" x14ac:dyDescent="0.2">
      <c r="F224" s="13">
        <f t="shared" si="34"/>
        <v>50.913291446189618</v>
      </c>
      <c r="G224">
        <v>223</v>
      </c>
      <c r="H224" s="13">
        <f t="shared" si="35"/>
        <v>2413.8649711302064</v>
      </c>
      <c r="I224" s="13">
        <f t="shared" si="30"/>
        <v>61.737798043186061</v>
      </c>
      <c r="J224" s="13">
        <f t="shared" si="36"/>
        <v>179.06175834937181</v>
      </c>
      <c r="K224" s="113">
        <f t="shared" si="37"/>
        <v>223</v>
      </c>
      <c r="L224" s="13">
        <f t="shared" si="39"/>
        <v>50.891304390274684</v>
      </c>
      <c r="M224" s="13">
        <f t="shared" si="31"/>
        <v>1717.7554375009063</v>
      </c>
      <c r="N224" s="13">
        <f t="shared" si="32"/>
        <v>58.594243571893095</v>
      </c>
      <c r="O224" s="13">
        <f t="shared" si="33"/>
        <v>362.73438513933519</v>
      </c>
      <c r="P224" s="113">
        <f t="shared" si="38"/>
        <v>223</v>
      </c>
    </row>
    <row r="225" spans="6:16" x14ac:dyDescent="0.2">
      <c r="F225" s="13">
        <f t="shared" si="34"/>
        <v>50.913291446189618</v>
      </c>
      <c r="G225">
        <v>224</v>
      </c>
      <c r="H225" s="13">
        <f t="shared" si="35"/>
        <v>2413.8649711302064</v>
      </c>
      <c r="I225" s="13">
        <f t="shared" si="30"/>
        <v>61.689474353020898</v>
      </c>
      <c r="J225" s="13">
        <f t="shared" si="36"/>
        <v>179.06175834937181</v>
      </c>
      <c r="K225" s="113">
        <f t="shared" si="37"/>
        <v>224</v>
      </c>
      <c r="L225" s="13">
        <f t="shared" si="39"/>
        <v>50.891304390274684</v>
      </c>
      <c r="M225" s="13">
        <f t="shared" si="31"/>
        <v>1717.7554375009063</v>
      </c>
      <c r="N225" s="13">
        <f t="shared" si="32"/>
        <v>58.559855450546586</v>
      </c>
      <c r="O225" s="13">
        <f t="shared" si="33"/>
        <v>362.73438513933519</v>
      </c>
      <c r="P225" s="113">
        <f t="shared" si="38"/>
        <v>224</v>
      </c>
    </row>
    <row r="226" spans="6:16" x14ac:dyDescent="0.2">
      <c r="F226" s="13">
        <f t="shared" si="34"/>
        <v>50.913291446189618</v>
      </c>
      <c r="G226">
        <v>225</v>
      </c>
      <c r="H226" s="13">
        <f t="shared" si="35"/>
        <v>2413.8649711302064</v>
      </c>
      <c r="I226" s="13">
        <f t="shared" si="30"/>
        <v>61.64158020676831</v>
      </c>
      <c r="J226" s="13">
        <f t="shared" si="36"/>
        <v>179.06175834937181</v>
      </c>
      <c r="K226" s="113">
        <f t="shared" si="37"/>
        <v>225</v>
      </c>
      <c r="L226" s="13">
        <f t="shared" si="39"/>
        <v>50.891304390274684</v>
      </c>
      <c r="M226" s="13">
        <f t="shared" si="31"/>
        <v>1717.7554375009063</v>
      </c>
      <c r="N226" s="13">
        <f t="shared" si="32"/>
        <v>58.525773001389823</v>
      </c>
      <c r="O226" s="13">
        <f t="shared" si="33"/>
        <v>362.73438513933519</v>
      </c>
      <c r="P226" s="113">
        <f t="shared" si="38"/>
        <v>225</v>
      </c>
    </row>
    <row r="227" spans="6:16" x14ac:dyDescent="0.2">
      <c r="F227" s="13">
        <f t="shared" si="34"/>
        <v>50.913291446189618</v>
      </c>
      <c r="G227">
        <v>226</v>
      </c>
      <c r="H227" s="13">
        <f t="shared" si="35"/>
        <v>2413.8649711302064</v>
      </c>
      <c r="I227" s="13">
        <f t="shared" si="30"/>
        <v>61.594109902517964</v>
      </c>
      <c r="J227" s="13">
        <f t="shared" si="36"/>
        <v>179.06175834937181</v>
      </c>
      <c r="K227" s="113">
        <f t="shared" si="37"/>
        <v>226</v>
      </c>
      <c r="L227" s="13">
        <f t="shared" si="39"/>
        <v>50.891304390274684</v>
      </c>
      <c r="M227" s="13">
        <f t="shared" si="31"/>
        <v>1717.7554375009063</v>
      </c>
      <c r="N227" s="13">
        <f t="shared" si="32"/>
        <v>58.491992166827366</v>
      </c>
      <c r="O227" s="13">
        <f t="shared" si="33"/>
        <v>362.73438513933519</v>
      </c>
      <c r="P227" s="113">
        <f t="shared" si="38"/>
        <v>226</v>
      </c>
    </row>
    <row r="228" spans="6:16" x14ac:dyDescent="0.2">
      <c r="F228" s="13">
        <f t="shared" si="34"/>
        <v>50.913291446189618</v>
      </c>
      <c r="G228">
        <v>227</v>
      </c>
      <c r="H228" s="13">
        <f t="shared" si="35"/>
        <v>2413.8649711302064</v>
      </c>
      <c r="I228" s="13">
        <f t="shared" si="30"/>
        <v>61.547057838833695</v>
      </c>
      <c r="J228" s="13">
        <f t="shared" si="36"/>
        <v>179.06175834937181</v>
      </c>
      <c r="K228" s="113">
        <f t="shared" si="37"/>
        <v>227</v>
      </c>
      <c r="L228" s="13">
        <f t="shared" si="39"/>
        <v>50.891304390274684</v>
      </c>
      <c r="M228" s="13">
        <f t="shared" si="31"/>
        <v>1717.7554375009063</v>
      </c>
      <c r="N228" s="13">
        <f t="shared" si="32"/>
        <v>58.458508960763254</v>
      </c>
      <c r="O228" s="13">
        <f t="shared" si="33"/>
        <v>362.73438513933519</v>
      </c>
      <c r="P228" s="113">
        <f t="shared" si="38"/>
        <v>227</v>
      </c>
    </row>
    <row r="229" spans="6:16" x14ac:dyDescent="0.2">
      <c r="F229" s="13">
        <f t="shared" si="34"/>
        <v>50.913291446189618</v>
      </c>
      <c r="G229">
        <v>228</v>
      </c>
      <c r="H229" s="13">
        <f t="shared" si="35"/>
        <v>2413.8649711302064</v>
      </c>
      <c r="I229" s="13">
        <f t="shared" si="30"/>
        <v>61.500418512550169</v>
      </c>
      <c r="J229" s="13">
        <f t="shared" si="36"/>
        <v>179.06175834937181</v>
      </c>
      <c r="K229" s="113">
        <f t="shared" si="37"/>
        <v>228</v>
      </c>
      <c r="L229" s="13">
        <f t="shared" si="39"/>
        <v>50.891304390274684</v>
      </c>
      <c r="M229" s="13">
        <f t="shared" si="31"/>
        <v>1717.7554375009063</v>
      </c>
      <c r="N229" s="13">
        <f t="shared" si="32"/>
        <v>58.425319467033042</v>
      </c>
      <c r="O229" s="13">
        <f t="shared" si="33"/>
        <v>362.73438513933519</v>
      </c>
      <c r="P229" s="113">
        <f t="shared" si="38"/>
        <v>228</v>
      </c>
    </row>
    <row r="230" spans="6:16" x14ac:dyDescent="0.2">
      <c r="F230" s="13">
        <f t="shared" si="34"/>
        <v>50.913291446189618</v>
      </c>
      <c r="G230">
        <v>229</v>
      </c>
      <c r="H230" s="13">
        <f t="shared" si="35"/>
        <v>2413.8649711302064</v>
      </c>
      <c r="I230" s="13">
        <f t="shared" si="30"/>
        <v>61.454186516627203</v>
      </c>
      <c r="J230" s="13">
        <f t="shared" si="36"/>
        <v>179.06175834937181</v>
      </c>
      <c r="K230" s="113">
        <f t="shared" si="37"/>
        <v>229</v>
      </c>
      <c r="L230" s="13">
        <f t="shared" si="39"/>
        <v>50.891304390274684</v>
      </c>
      <c r="M230" s="13">
        <f t="shared" si="31"/>
        <v>1717.7554375009063</v>
      </c>
      <c r="N230" s="13">
        <f t="shared" si="32"/>
        <v>58.392419837876893</v>
      </c>
      <c r="O230" s="13">
        <f t="shared" si="33"/>
        <v>362.73438513933519</v>
      </c>
      <c r="P230" s="113">
        <f t="shared" si="38"/>
        <v>229</v>
      </c>
    </row>
    <row r="231" spans="6:16" x14ac:dyDescent="0.2">
      <c r="F231" s="13">
        <f t="shared" si="34"/>
        <v>50.913291446189618</v>
      </c>
      <c r="G231">
        <v>230</v>
      </c>
      <c r="H231" s="13">
        <f t="shared" si="35"/>
        <v>2413.8649711302064</v>
      </c>
      <c r="I231" s="13">
        <f t="shared" si="30"/>
        <v>61.408356538060083</v>
      </c>
      <c r="J231" s="13">
        <f t="shared" si="36"/>
        <v>179.06175834937181</v>
      </c>
      <c r="K231" s="113">
        <f t="shared" si="37"/>
        <v>230</v>
      </c>
      <c r="L231" s="13">
        <f t="shared" si="39"/>
        <v>50.891304390274684</v>
      </c>
      <c r="M231" s="13">
        <f t="shared" si="31"/>
        <v>1717.7554375009063</v>
      </c>
      <c r="N231" s="13">
        <f t="shared" si="32"/>
        <v>58.359806292452539</v>
      </c>
      <c r="O231" s="13">
        <f t="shared" si="33"/>
        <v>362.73438513933519</v>
      </c>
      <c r="P231" s="113">
        <f t="shared" si="38"/>
        <v>230</v>
      </c>
    </row>
    <row r="232" spans="6:16" x14ac:dyDescent="0.2">
      <c r="F232" s="13">
        <f t="shared" si="34"/>
        <v>50.913291446189618</v>
      </c>
      <c r="G232">
        <v>231</v>
      </c>
      <c r="H232" s="13">
        <f t="shared" si="35"/>
        <v>2413.8649711302064</v>
      </c>
      <c r="I232" s="13">
        <f t="shared" si="30"/>
        <v>61.362923355844188</v>
      </c>
      <c r="J232" s="13">
        <f t="shared" si="36"/>
        <v>179.06175834937181</v>
      </c>
      <c r="K232" s="113">
        <f t="shared" si="37"/>
        <v>231</v>
      </c>
      <c r="L232" s="13">
        <f t="shared" si="39"/>
        <v>50.891304390274684</v>
      </c>
      <c r="M232" s="13">
        <f t="shared" si="31"/>
        <v>1717.7554375009063</v>
      </c>
      <c r="N232" s="13">
        <f t="shared" si="32"/>
        <v>58.327475115386832</v>
      </c>
      <c r="O232" s="13">
        <f t="shared" si="33"/>
        <v>362.73438513933519</v>
      </c>
      <c r="P232" s="113">
        <f t="shared" si="38"/>
        <v>231</v>
      </c>
    </row>
    <row r="233" spans="6:16" x14ac:dyDescent="0.2">
      <c r="F233" s="13">
        <f t="shared" si="34"/>
        <v>50.913291446189618</v>
      </c>
      <c r="G233">
        <v>232</v>
      </c>
      <c r="H233" s="13">
        <f t="shared" si="35"/>
        <v>2413.8649711302064</v>
      </c>
      <c r="I233" s="13">
        <f t="shared" si="30"/>
        <v>61.317881838992236</v>
      </c>
      <c r="J233" s="13">
        <f t="shared" si="36"/>
        <v>179.06175834937181</v>
      </c>
      <c r="K233" s="113">
        <f t="shared" si="37"/>
        <v>232</v>
      </c>
      <c r="L233" s="13">
        <f t="shared" si="39"/>
        <v>50.891304390274684</v>
      </c>
      <c r="M233" s="13">
        <f t="shared" si="31"/>
        <v>1717.7554375009063</v>
      </c>
      <c r="N233" s="13">
        <f t="shared" si="32"/>
        <v>58.295422655364796</v>
      </c>
      <c r="O233" s="13">
        <f t="shared" si="33"/>
        <v>362.73438513933519</v>
      </c>
      <c r="P233" s="113">
        <f t="shared" si="38"/>
        <v>232</v>
      </c>
    </row>
    <row r="234" spans="6:16" x14ac:dyDescent="0.2">
      <c r="F234" s="13">
        <f t="shared" si="34"/>
        <v>50.913291446189618</v>
      </c>
      <c r="G234">
        <v>233</v>
      </c>
      <c r="H234" s="13">
        <f t="shared" si="35"/>
        <v>2413.8649711302064</v>
      </c>
      <c r="I234" s="13">
        <f t="shared" si="30"/>
        <v>61.27322694460252</v>
      </c>
      <c r="J234" s="13">
        <f t="shared" si="36"/>
        <v>179.06175834937181</v>
      </c>
      <c r="K234" s="113">
        <f t="shared" si="37"/>
        <v>233</v>
      </c>
      <c r="L234" s="13">
        <f t="shared" si="39"/>
        <v>50.891304390274684</v>
      </c>
      <c r="M234" s="13">
        <f t="shared" si="31"/>
        <v>1717.7554375009063</v>
      </c>
      <c r="N234" s="13">
        <f t="shared" si="32"/>
        <v>58.263645323754972</v>
      </c>
      <c r="O234" s="13">
        <f t="shared" si="33"/>
        <v>362.73438513933519</v>
      </c>
      <c r="P234" s="113">
        <f t="shared" si="38"/>
        <v>233</v>
      </c>
    </row>
    <row r="235" spans="6:16" x14ac:dyDescent="0.2">
      <c r="F235" s="13">
        <f t="shared" si="34"/>
        <v>50.913291446189618</v>
      </c>
      <c r="G235">
        <v>234</v>
      </c>
      <c r="H235" s="13">
        <f t="shared" si="35"/>
        <v>2413.8649711302064</v>
      </c>
      <c r="I235" s="13">
        <f t="shared" si="30"/>
        <v>61.228953715976829</v>
      </c>
      <c r="J235" s="13">
        <f t="shared" si="36"/>
        <v>179.06175834937181</v>
      </c>
      <c r="K235" s="113">
        <f t="shared" si="37"/>
        <v>234</v>
      </c>
      <c r="L235" s="13">
        <f t="shared" si="39"/>
        <v>50.891304390274684</v>
      </c>
      <c r="M235" s="13">
        <f t="shared" si="31"/>
        <v>1717.7554375009063</v>
      </c>
      <c r="N235" s="13">
        <f t="shared" si="32"/>
        <v>58.232139593270006</v>
      </c>
      <c r="O235" s="13">
        <f t="shared" si="33"/>
        <v>362.73438513933519</v>
      </c>
      <c r="P235" s="113">
        <f t="shared" si="38"/>
        <v>234</v>
      </c>
    </row>
    <row r="236" spans="6:16" x14ac:dyDescent="0.2">
      <c r="F236" s="13">
        <f t="shared" si="34"/>
        <v>50.913291446189618</v>
      </c>
      <c r="G236">
        <v>235</v>
      </c>
      <c r="H236" s="13">
        <f t="shared" si="35"/>
        <v>2413.8649711302064</v>
      </c>
      <c r="I236" s="13">
        <f t="shared" si="30"/>
        <v>61.185057280786239</v>
      </c>
      <c r="J236" s="13">
        <f t="shared" si="36"/>
        <v>179.06175834937181</v>
      </c>
      <c r="K236" s="113">
        <f t="shared" si="37"/>
        <v>235</v>
      </c>
      <c r="L236" s="13">
        <f t="shared" si="39"/>
        <v>50.891304390274684</v>
      </c>
      <c r="M236" s="13">
        <f t="shared" si="31"/>
        <v>1717.7554375009063</v>
      </c>
      <c r="N236" s="13">
        <f t="shared" si="32"/>
        <v>58.200901996661521</v>
      </c>
      <c r="O236" s="13">
        <f t="shared" si="33"/>
        <v>362.73438513933519</v>
      </c>
      <c r="P236" s="113">
        <f t="shared" si="38"/>
        <v>235</v>
      </c>
    </row>
    <row r="237" spans="6:16" x14ac:dyDescent="0.2">
      <c r="F237" s="13">
        <f t="shared" si="34"/>
        <v>50.913291446189618</v>
      </c>
      <c r="G237">
        <v>236</v>
      </c>
      <c r="H237" s="13">
        <f t="shared" si="35"/>
        <v>2413.8649711302064</v>
      </c>
      <c r="I237" s="13">
        <f t="shared" si="30"/>
        <v>61.141532849283713</v>
      </c>
      <c r="J237" s="13">
        <f t="shared" si="36"/>
        <v>179.06175834937181</v>
      </c>
      <c r="K237" s="113">
        <f t="shared" si="37"/>
        <v>236</v>
      </c>
      <c r="L237" s="13">
        <f t="shared" si="39"/>
        <v>50.891304390274684</v>
      </c>
      <c r="M237" s="13">
        <f t="shared" si="31"/>
        <v>1717.7554375009063</v>
      </c>
      <c r="N237" s="13">
        <f t="shared" si="32"/>
        <v>58.169929125448014</v>
      </c>
      <c r="O237" s="13">
        <f t="shared" si="33"/>
        <v>362.73438513933519</v>
      </c>
      <c r="P237" s="113">
        <f t="shared" si="38"/>
        <v>236</v>
      </c>
    </row>
    <row r="238" spans="6:16" x14ac:dyDescent="0.2">
      <c r="F238" s="13">
        <f t="shared" si="34"/>
        <v>50.913291446189618</v>
      </c>
      <c r="G238">
        <v>237</v>
      </c>
      <c r="H238" s="13">
        <f t="shared" si="35"/>
        <v>2413.8649711302064</v>
      </c>
      <c r="I238" s="13">
        <f t="shared" si="30"/>
        <v>61.098375712561797</v>
      </c>
      <c r="J238" s="13">
        <f t="shared" si="36"/>
        <v>179.06175834937181</v>
      </c>
      <c r="K238" s="113">
        <f t="shared" si="37"/>
        <v>237</v>
      </c>
      <c r="L238" s="13">
        <f t="shared" si="39"/>
        <v>50.891304390274684</v>
      </c>
      <c r="M238" s="13">
        <f t="shared" si="31"/>
        <v>1717.7554375009063</v>
      </c>
      <c r="N238" s="13">
        <f t="shared" si="32"/>
        <v>58.139217628675134</v>
      </c>
      <c r="O238" s="13">
        <f t="shared" si="33"/>
        <v>362.73438513933519</v>
      </c>
      <c r="P238" s="113">
        <f t="shared" si="38"/>
        <v>237</v>
      </c>
    </row>
    <row r="239" spans="6:16" x14ac:dyDescent="0.2">
      <c r="F239" s="13">
        <f t="shared" si="34"/>
        <v>50.913291446189618</v>
      </c>
      <c r="G239">
        <v>238</v>
      </c>
      <c r="H239" s="13">
        <f t="shared" si="35"/>
        <v>2413.8649711302064</v>
      </c>
      <c r="I239" s="13">
        <f t="shared" si="30"/>
        <v>61.055581240854352</v>
      </c>
      <c r="J239" s="13">
        <f t="shared" si="36"/>
        <v>179.06175834937181</v>
      </c>
      <c r="K239" s="113">
        <f t="shared" si="37"/>
        <v>238</v>
      </c>
      <c r="L239" s="13">
        <f t="shared" si="39"/>
        <v>50.891304390274684</v>
      </c>
      <c r="M239" s="13">
        <f t="shared" si="31"/>
        <v>1717.7554375009063</v>
      </c>
      <c r="N239" s="13">
        <f t="shared" si="32"/>
        <v>58.108764211707062</v>
      </c>
      <c r="O239" s="13">
        <f t="shared" si="33"/>
        <v>362.73438513933519</v>
      </c>
      <c r="P239" s="113">
        <f t="shared" si="38"/>
        <v>238</v>
      </c>
    </row>
    <row r="240" spans="6:16" x14ac:dyDescent="0.2">
      <c r="F240" s="13">
        <f t="shared" si="34"/>
        <v>50.913291446189618</v>
      </c>
      <c r="G240">
        <v>239</v>
      </c>
      <c r="H240" s="13">
        <f t="shared" si="35"/>
        <v>2413.8649711302064</v>
      </c>
      <c r="I240" s="13">
        <f t="shared" si="30"/>
        <v>61.013144881880862</v>
      </c>
      <c r="J240" s="13">
        <f t="shared" si="36"/>
        <v>179.06175834937181</v>
      </c>
      <c r="K240" s="113">
        <f t="shared" si="37"/>
        <v>239</v>
      </c>
      <c r="L240" s="13">
        <f t="shared" si="39"/>
        <v>50.891304390274684</v>
      </c>
      <c r="M240" s="13">
        <f t="shared" si="31"/>
        <v>1717.7554375009063</v>
      </c>
      <c r="N240" s="13">
        <f t="shared" si="32"/>
        <v>58.078565635048349</v>
      </c>
      <c r="O240" s="13">
        <f t="shared" si="33"/>
        <v>362.73438513933519</v>
      </c>
      <c r="P240" s="113">
        <f t="shared" si="38"/>
        <v>239</v>
      </c>
    </row>
    <row r="241" spans="6:16" x14ac:dyDescent="0.2">
      <c r="F241" s="13">
        <f t="shared" si="34"/>
        <v>50.913291446189618</v>
      </c>
      <c r="G241">
        <v>240</v>
      </c>
      <c r="H241" s="13">
        <f t="shared" si="35"/>
        <v>2413.8649711302064</v>
      </c>
      <c r="I241" s="13">
        <f t="shared" si="30"/>
        <v>60.971062159232147</v>
      </c>
      <c r="J241" s="13">
        <f t="shared" si="36"/>
        <v>179.06175834937181</v>
      </c>
      <c r="K241" s="113">
        <f t="shared" si="37"/>
        <v>240</v>
      </c>
      <c r="L241" s="13">
        <f t="shared" si="39"/>
        <v>50.891304390274684</v>
      </c>
      <c r="M241" s="13">
        <f t="shared" si="31"/>
        <v>1717.7554375009063</v>
      </c>
      <c r="N241" s="13">
        <f t="shared" si="32"/>
        <v>58.048618713195125</v>
      </c>
      <c r="O241" s="13">
        <f t="shared" si="33"/>
        <v>362.73438513933519</v>
      </c>
      <c r="P241" s="113">
        <f t="shared" si="38"/>
        <v>240</v>
      </c>
    </row>
    <row r="242" spans="6:16" x14ac:dyDescent="0.2">
      <c r="F242" s="13">
        <f t="shared" si="34"/>
        <v>50.913291446189618</v>
      </c>
      <c r="G242">
        <v>241</v>
      </c>
      <c r="H242" s="13">
        <f t="shared" si="35"/>
        <v>2413.8649711302064</v>
      </c>
      <c r="I242" s="13">
        <f t="shared" si="30"/>
        <v>60.929328670796281</v>
      </c>
      <c r="J242" s="13">
        <f t="shared" si="36"/>
        <v>179.06175834937181</v>
      </c>
      <c r="K242" s="113">
        <f t="shared" si="37"/>
        <v>241</v>
      </c>
      <c r="L242" s="13">
        <f t="shared" si="39"/>
        <v>50.891304390274684</v>
      </c>
      <c r="M242" s="13">
        <f t="shared" si="31"/>
        <v>1717.7554375009063</v>
      </c>
      <c r="N242" s="13">
        <f t="shared" si="32"/>
        <v>58.018920313514961</v>
      </c>
      <c r="O242" s="13">
        <f t="shared" si="33"/>
        <v>362.73438513933519</v>
      </c>
      <c r="P242" s="113">
        <f t="shared" si="38"/>
        <v>241</v>
      </c>
    </row>
    <row r="243" spans="6:16" x14ac:dyDescent="0.2">
      <c r="F243" s="13">
        <f t="shared" si="34"/>
        <v>50.913291446189618</v>
      </c>
      <c r="G243">
        <v>242</v>
      </c>
      <c r="H243" s="13">
        <f t="shared" si="35"/>
        <v>2413.8649711302064</v>
      </c>
      <c r="I243" s="13">
        <f t="shared" si="30"/>
        <v>60.887940087223527</v>
      </c>
      <c r="J243" s="13">
        <f t="shared" si="36"/>
        <v>179.06175834937181</v>
      </c>
      <c r="K243" s="113">
        <f t="shared" si="37"/>
        <v>242</v>
      </c>
      <c r="L243" s="13">
        <f t="shared" si="39"/>
        <v>50.891304390274684</v>
      </c>
      <c r="M243" s="13">
        <f t="shared" si="31"/>
        <v>1717.7554375009063</v>
      </c>
      <c r="N243" s="13">
        <f t="shared" si="32"/>
        <v>57.98946735515446</v>
      </c>
      <c r="O243" s="13">
        <f t="shared" si="33"/>
        <v>362.73438513933519</v>
      </c>
      <c r="P243" s="113">
        <f t="shared" si="38"/>
        <v>242</v>
      </c>
    </row>
    <row r="244" spans="6:16" x14ac:dyDescent="0.2">
      <c r="F244" s="13">
        <f t="shared" si="34"/>
        <v>50.913291446189618</v>
      </c>
      <c r="G244">
        <v>243</v>
      </c>
      <c r="H244" s="13">
        <f t="shared" si="35"/>
        <v>2413.8649711302064</v>
      </c>
      <c r="I244" s="13">
        <f t="shared" si="30"/>
        <v>60.846892150429149</v>
      </c>
      <c r="J244" s="13">
        <f t="shared" si="36"/>
        <v>179.06175834937181</v>
      </c>
      <c r="K244" s="113">
        <f t="shared" si="37"/>
        <v>243</v>
      </c>
      <c r="L244" s="13">
        <f t="shared" si="39"/>
        <v>50.891304390274684</v>
      </c>
      <c r="M244" s="13">
        <f t="shared" si="31"/>
        <v>1717.7554375009063</v>
      </c>
      <c r="N244" s="13">
        <f t="shared" si="32"/>
        <v>57.960256807973884</v>
      </c>
      <c r="O244" s="13">
        <f t="shared" si="33"/>
        <v>362.73438513933519</v>
      </c>
      <c r="P244" s="113">
        <f t="shared" si="38"/>
        <v>243</v>
      </c>
    </row>
    <row r="245" spans="6:16" x14ac:dyDescent="0.2">
      <c r="F245" s="13">
        <f t="shared" si="34"/>
        <v>50.913291446189618</v>
      </c>
      <c r="G245">
        <v>244</v>
      </c>
      <c r="H245" s="13">
        <f t="shared" si="35"/>
        <v>2413.8649711302064</v>
      </c>
      <c r="I245" s="13">
        <f t="shared" si="30"/>
        <v>60.806180672133088</v>
      </c>
      <c r="J245" s="13">
        <f t="shared" si="36"/>
        <v>179.06175834937181</v>
      </c>
      <c r="K245" s="113">
        <f t="shared" si="37"/>
        <v>244</v>
      </c>
      <c r="L245" s="13">
        <f t="shared" si="39"/>
        <v>50.891304390274684</v>
      </c>
      <c r="M245" s="13">
        <f t="shared" si="31"/>
        <v>1717.7554375009063</v>
      </c>
      <c r="N245" s="13">
        <f t="shared" si="32"/>
        <v>57.93128569150791</v>
      </c>
      <c r="O245" s="13">
        <f t="shared" si="33"/>
        <v>362.73438513933519</v>
      </c>
      <c r="P245" s="113">
        <f t="shared" si="38"/>
        <v>244</v>
      </c>
    </row>
    <row r="246" spans="6:16" x14ac:dyDescent="0.2">
      <c r="F246" s="13">
        <f t="shared" si="34"/>
        <v>50.913291446189618</v>
      </c>
      <c r="G246">
        <v>245</v>
      </c>
      <c r="H246" s="13">
        <f t="shared" si="35"/>
        <v>2413.8649711302064</v>
      </c>
      <c r="I246" s="13">
        <f t="shared" si="30"/>
        <v>60.765801532435361</v>
      </c>
      <c r="J246" s="13">
        <f t="shared" si="36"/>
        <v>179.06175834937181</v>
      </c>
      <c r="K246" s="113">
        <f t="shared" si="37"/>
        <v>245</v>
      </c>
      <c r="L246" s="13">
        <f t="shared" si="39"/>
        <v>50.891304390274684</v>
      </c>
      <c r="M246" s="13">
        <f t="shared" si="31"/>
        <v>1717.7554375009063</v>
      </c>
      <c r="N246" s="13">
        <f t="shared" si="32"/>
        <v>57.902551073951855</v>
      </c>
      <c r="O246" s="13">
        <f t="shared" si="33"/>
        <v>362.73438513933519</v>
      </c>
      <c r="P246" s="113">
        <f t="shared" si="38"/>
        <v>245</v>
      </c>
    </row>
    <row r="247" spans="6:16" x14ac:dyDescent="0.2">
      <c r="F247" s="13">
        <f t="shared" si="34"/>
        <v>50.913291446189618</v>
      </c>
      <c r="G247">
        <v>246</v>
      </c>
      <c r="H247" s="13">
        <f t="shared" si="35"/>
        <v>2413.8649711302064</v>
      </c>
      <c r="I247" s="13">
        <f t="shared" si="30"/>
        <v>60.72575067842623</v>
      </c>
      <c r="J247" s="13">
        <f t="shared" si="36"/>
        <v>179.06175834937181</v>
      </c>
      <c r="K247" s="113">
        <f t="shared" si="37"/>
        <v>246</v>
      </c>
      <c r="L247" s="13">
        <f t="shared" si="39"/>
        <v>50.891304390274684</v>
      </c>
      <c r="M247" s="13">
        <f t="shared" si="31"/>
        <v>1717.7554375009063</v>
      </c>
      <c r="N247" s="13">
        <f t="shared" si="32"/>
        <v>57.874050071172675</v>
      </c>
      <c r="O247" s="13">
        <f t="shared" si="33"/>
        <v>362.73438513933519</v>
      </c>
      <c r="P247" s="113">
        <f t="shared" si="38"/>
        <v>246</v>
      </c>
    </row>
    <row r="248" spans="6:16" x14ac:dyDescent="0.2">
      <c r="F248" s="13">
        <f t="shared" si="34"/>
        <v>50.913291446189618</v>
      </c>
      <c r="G248">
        <v>247</v>
      </c>
      <c r="H248" s="13">
        <f t="shared" si="35"/>
        <v>2413.8649711302064</v>
      </c>
      <c r="I248" s="13">
        <f t="shared" si="30"/>
        <v>60.686024122830133</v>
      </c>
      <c r="J248" s="13">
        <f t="shared" si="36"/>
        <v>179.06175834937181</v>
      </c>
      <c r="K248" s="113">
        <f t="shared" si="37"/>
        <v>247</v>
      </c>
      <c r="L248" s="13">
        <f t="shared" si="39"/>
        <v>50.891304390274684</v>
      </c>
      <c r="M248" s="13">
        <f t="shared" si="31"/>
        <v>1717.7554375009063</v>
      </c>
      <c r="N248" s="13">
        <f t="shared" si="32"/>
        <v>57.845779845743941</v>
      </c>
      <c r="O248" s="13">
        <f t="shared" si="33"/>
        <v>362.73438513933519</v>
      </c>
      <c r="P248" s="113">
        <f t="shared" si="38"/>
        <v>247</v>
      </c>
    </row>
    <row r="249" spans="6:16" x14ac:dyDescent="0.2">
      <c r="F249" s="13">
        <f t="shared" si="34"/>
        <v>50.913291446189618</v>
      </c>
      <c r="G249">
        <v>248</v>
      </c>
      <c r="H249" s="13">
        <f t="shared" si="35"/>
        <v>2413.8649711302064</v>
      </c>
      <c r="I249" s="13">
        <f t="shared" si="30"/>
        <v>60.646617942682383</v>
      </c>
      <c r="J249" s="13">
        <f t="shared" si="36"/>
        <v>179.06175834937181</v>
      </c>
      <c r="K249" s="113">
        <f t="shared" si="37"/>
        <v>248</v>
      </c>
      <c r="L249" s="13">
        <f t="shared" si="39"/>
        <v>50.891304390274684</v>
      </c>
      <c r="M249" s="13">
        <f t="shared" si="31"/>
        <v>1717.7554375009063</v>
      </c>
      <c r="N249" s="13">
        <f t="shared" si="32"/>
        <v>57.817737606004144</v>
      </c>
      <c r="O249" s="13">
        <f t="shared" si="33"/>
        <v>362.73438513933519</v>
      </c>
      <c r="P249" s="113">
        <f t="shared" si="38"/>
        <v>248</v>
      </c>
    </row>
    <row r="250" spans="6:16" x14ac:dyDescent="0.2">
      <c r="F250" s="13">
        <f t="shared" si="34"/>
        <v>50.913291446189618</v>
      </c>
      <c r="G250">
        <v>249</v>
      </c>
      <c r="H250" s="13">
        <f t="shared" si="35"/>
        <v>2413.8649711302064</v>
      </c>
      <c r="I250" s="13">
        <f t="shared" si="30"/>
        <v>60.607528278037833</v>
      </c>
      <c r="J250" s="13">
        <f t="shared" si="36"/>
        <v>179.06175834937181</v>
      </c>
      <c r="K250" s="113">
        <f t="shared" si="37"/>
        <v>249</v>
      </c>
      <c r="L250" s="13">
        <f t="shared" si="39"/>
        <v>50.891304390274684</v>
      </c>
      <c r="M250" s="13">
        <f t="shared" si="31"/>
        <v>1717.7554375009063</v>
      </c>
      <c r="N250" s="13">
        <f t="shared" si="32"/>
        <v>57.789920605137759</v>
      </c>
      <c r="O250" s="13">
        <f t="shared" si="33"/>
        <v>362.73438513933519</v>
      </c>
      <c r="P250" s="113">
        <f t="shared" si="38"/>
        <v>249</v>
      </c>
    </row>
    <row r="251" spans="6:16" x14ac:dyDescent="0.2">
      <c r="F251" s="13">
        <f t="shared" si="34"/>
        <v>50.913291446189618</v>
      </c>
      <c r="G251">
        <v>250</v>
      </c>
      <c r="H251" s="13">
        <f t="shared" si="35"/>
        <v>2413.8649711302064</v>
      </c>
      <c r="I251" s="13">
        <f t="shared" si="30"/>
        <v>60.568751330710441</v>
      </c>
      <c r="J251" s="13">
        <f t="shared" si="36"/>
        <v>179.06175834937181</v>
      </c>
      <c r="K251" s="113">
        <f t="shared" si="37"/>
        <v>250</v>
      </c>
      <c r="L251" s="13">
        <f t="shared" si="39"/>
        <v>50.891304390274684</v>
      </c>
      <c r="M251" s="13">
        <f t="shared" si="31"/>
        <v>1717.7554375009063</v>
      </c>
      <c r="N251" s="13">
        <f t="shared" si="32"/>
        <v>57.762326140278311</v>
      </c>
      <c r="O251" s="13">
        <f t="shared" si="33"/>
        <v>362.73438513933519</v>
      </c>
      <c r="P251" s="113">
        <f t="shared" si="38"/>
        <v>250</v>
      </c>
    </row>
    <row r="252" spans="6:16" x14ac:dyDescent="0.2">
      <c r="F252" s="13">
        <f t="shared" si="34"/>
        <v>50.913291446189618</v>
      </c>
      <c r="G252">
        <v>251</v>
      </c>
      <c r="H252" s="13">
        <f t="shared" si="35"/>
        <v>2413.8649711302064</v>
      </c>
      <c r="I252" s="13">
        <f t="shared" si="30"/>
        <v>60.530283363043026</v>
      </c>
      <c r="J252" s="13">
        <f t="shared" si="36"/>
        <v>179.06175834937181</v>
      </c>
      <c r="K252" s="113">
        <f t="shared" si="37"/>
        <v>251</v>
      </c>
      <c r="L252" s="13">
        <f t="shared" si="39"/>
        <v>50.891304390274684</v>
      </c>
      <c r="M252" s="13">
        <f t="shared" si="31"/>
        <v>1717.7554375009063</v>
      </c>
      <c r="N252" s="13">
        <f t="shared" si="32"/>
        <v>57.734951551632875</v>
      </c>
      <c r="O252" s="13">
        <f t="shared" si="33"/>
        <v>362.73438513933519</v>
      </c>
      <c r="P252" s="113">
        <f t="shared" si="38"/>
        <v>251</v>
      </c>
    </row>
    <row r="253" spans="6:16" x14ac:dyDescent="0.2">
      <c r="F253" s="13">
        <f t="shared" si="34"/>
        <v>50.913291446189618</v>
      </c>
      <c r="G253">
        <v>252</v>
      </c>
      <c r="H253" s="13">
        <f t="shared" si="35"/>
        <v>2413.8649711302064</v>
      </c>
      <c r="I253" s="13">
        <f t="shared" si="30"/>
        <v>60.492120696706309</v>
      </c>
      <c r="J253" s="13">
        <f t="shared" si="36"/>
        <v>179.06175834937181</v>
      </c>
      <c r="K253" s="113">
        <f t="shared" si="37"/>
        <v>252</v>
      </c>
      <c r="L253" s="13">
        <f t="shared" si="39"/>
        <v>50.891304390274684</v>
      </c>
      <c r="M253" s="13">
        <f t="shared" si="31"/>
        <v>1717.7554375009063</v>
      </c>
      <c r="N253" s="13">
        <f t="shared" si="32"/>
        <v>57.707794221627488</v>
      </c>
      <c r="O253" s="13">
        <f t="shared" si="33"/>
        <v>362.73438513933519</v>
      </c>
      <c r="P253" s="113">
        <f t="shared" si="38"/>
        <v>252</v>
      </c>
    </row>
    <row r="254" spans="6:16" x14ac:dyDescent="0.2">
      <c r="F254" s="13">
        <f t="shared" si="34"/>
        <v>50.913291446189618</v>
      </c>
      <c r="G254">
        <v>253</v>
      </c>
      <c r="H254" s="13">
        <f t="shared" si="35"/>
        <v>2413.8649711302064</v>
      </c>
      <c r="I254" s="13">
        <f t="shared" si="30"/>
        <v>60.454259711526404</v>
      </c>
      <c r="J254" s="13">
        <f t="shared" si="36"/>
        <v>179.06175834937181</v>
      </c>
      <c r="K254" s="113">
        <f t="shared" si="37"/>
        <v>253</v>
      </c>
      <c r="L254" s="13">
        <f t="shared" si="39"/>
        <v>50.891304390274684</v>
      </c>
      <c r="M254" s="13">
        <f t="shared" si="31"/>
        <v>1717.7554375009063</v>
      </c>
      <c r="N254" s="13">
        <f t="shared" si="32"/>
        <v>57.680851574072733</v>
      </c>
      <c r="O254" s="13">
        <f t="shared" si="33"/>
        <v>362.73438513933519</v>
      </c>
      <c r="P254" s="113">
        <f t="shared" si="38"/>
        <v>253</v>
      </c>
    </row>
    <row r="255" spans="6:16" x14ac:dyDescent="0.2">
      <c r="F255" s="13">
        <f t="shared" si="34"/>
        <v>50.913291446189618</v>
      </c>
      <c r="G255">
        <v>254</v>
      </c>
      <c r="H255" s="13">
        <f t="shared" si="35"/>
        <v>2413.8649711302064</v>
      </c>
      <c r="I255" s="13">
        <f t="shared" si="30"/>
        <v>60.416696844340038</v>
      </c>
      <c r="J255" s="13">
        <f t="shared" si="36"/>
        <v>179.06175834937181</v>
      </c>
      <c r="K255" s="113">
        <f t="shared" si="37"/>
        <v>254</v>
      </c>
      <c r="L255" s="13">
        <f t="shared" si="39"/>
        <v>50.891304390274684</v>
      </c>
      <c r="M255" s="13">
        <f t="shared" si="31"/>
        <v>1717.7554375009063</v>
      </c>
      <c r="N255" s="13">
        <f t="shared" si="32"/>
        <v>57.654121073349117</v>
      </c>
      <c r="O255" s="13">
        <f t="shared" si="33"/>
        <v>362.73438513933519</v>
      </c>
      <c r="P255" s="113">
        <f t="shared" si="38"/>
        <v>254</v>
      </c>
    </row>
    <row r="256" spans="6:16" x14ac:dyDescent="0.2">
      <c r="F256" s="13">
        <f t="shared" si="34"/>
        <v>50.913291446189618</v>
      </c>
      <c r="G256">
        <v>255</v>
      </c>
      <c r="H256" s="13">
        <f t="shared" si="35"/>
        <v>2413.8649711302064</v>
      </c>
      <c r="I256" s="13">
        <f t="shared" si="30"/>
        <v>60.379428587876703</v>
      </c>
      <c r="J256" s="13">
        <f t="shared" si="36"/>
        <v>179.06175834937181</v>
      </c>
      <c r="K256" s="113">
        <f t="shared" si="37"/>
        <v>255</v>
      </c>
      <c r="L256" s="13">
        <f t="shared" si="39"/>
        <v>50.891304390274684</v>
      </c>
      <c r="M256" s="13">
        <f t="shared" si="31"/>
        <v>1717.7554375009063</v>
      </c>
      <c r="N256" s="13">
        <f t="shared" si="32"/>
        <v>57.627600223611573</v>
      </c>
      <c r="O256" s="13">
        <f t="shared" si="33"/>
        <v>362.73438513933519</v>
      </c>
      <c r="P256" s="113">
        <f t="shared" si="38"/>
        <v>255</v>
      </c>
    </row>
    <row r="257" spans="6:16" x14ac:dyDescent="0.2">
      <c r="F257" s="13">
        <f t="shared" si="34"/>
        <v>50.913291446189618</v>
      </c>
      <c r="G257">
        <v>256</v>
      </c>
      <c r="H257" s="13">
        <f t="shared" si="35"/>
        <v>2413.8649711302064</v>
      </c>
      <c r="I257" s="13">
        <f t="shared" si="30"/>
        <v>60.342451489666985</v>
      </c>
      <c r="J257" s="13">
        <f t="shared" si="36"/>
        <v>179.06175834937181</v>
      </c>
      <c r="K257" s="113">
        <f t="shared" si="37"/>
        <v>256</v>
      </c>
      <c r="L257" s="13">
        <f t="shared" si="39"/>
        <v>50.891304390274684</v>
      </c>
      <c r="M257" s="13">
        <f t="shared" si="31"/>
        <v>1717.7554375009063</v>
      </c>
      <c r="N257" s="13">
        <f t="shared" si="32"/>
        <v>57.601286568012597</v>
      </c>
      <c r="O257" s="13">
        <f t="shared" si="33"/>
        <v>362.73438513933519</v>
      </c>
      <c r="P257" s="113">
        <f t="shared" si="38"/>
        <v>256</v>
      </c>
    </row>
    <row r="258" spans="6:16" x14ac:dyDescent="0.2">
      <c r="F258" s="13">
        <f t="shared" si="34"/>
        <v>50.913291446189618</v>
      </c>
      <c r="G258">
        <v>257</v>
      </c>
      <c r="H258" s="13">
        <f t="shared" si="35"/>
        <v>2413.8649711302064</v>
      </c>
      <c r="I258" s="13">
        <f t="shared" ref="I258:I321" si="40">H258/G258+F258</f>
        <v>60.305762150976413</v>
      </c>
      <c r="J258" s="13">
        <f t="shared" si="36"/>
        <v>179.06175834937181</v>
      </c>
      <c r="K258" s="113">
        <f t="shared" si="37"/>
        <v>257</v>
      </c>
      <c r="L258" s="13">
        <f t="shared" si="39"/>
        <v>50.891304390274684</v>
      </c>
      <c r="M258" s="13">
        <f t="shared" ref="M258:M321" si="41">$C$8+$C$9</f>
        <v>1717.7554375009063</v>
      </c>
      <c r="N258" s="13">
        <f t="shared" ref="N258:N321" si="42">M258/G258+L258</f>
        <v>57.575177687943579</v>
      </c>
      <c r="O258" s="13">
        <f t="shared" ref="O258:O321" si="43">$C$15+$C$14+$C$11+$C$10</f>
        <v>362.73438513933519</v>
      </c>
      <c r="P258" s="113">
        <f t="shared" si="38"/>
        <v>257</v>
      </c>
    </row>
    <row r="259" spans="6:16" x14ac:dyDescent="0.2">
      <c r="F259" s="13">
        <f t="shared" ref="F259:F322" si="44">SUM($B$10:$B$14)</f>
        <v>50.913291446189618</v>
      </c>
      <c r="G259">
        <v>258</v>
      </c>
      <c r="H259" s="13">
        <f t="shared" ref="H259:H322" si="45">$B$8+$B$9</f>
        <v>2413.8649711302064</v>
      </c>
      <c r="I259" s="13">
        <f t="shared" si="40"/>
        <v>60.269357225764061</v>
      </c>
      <c r="J259" s="13">
        <f t="shared" ref="J259:J322" si="46">$B$15+$B$14+$B$11+$B$10</f>
        <v>179.06175834937181</v>
      </c>
      <c r="K259" s="113">
        <f t="shared" ref="K259:K322" si="47">IF(I259&lt;J259,G259,"")</f>
        <v>258</v>
      </c>
      <c r="L259" s="13">
        <f t="shared" si="39"/>
        <v>50.891304390274684</v>
      </c>
      <c r="M259" s="13">
        <f t="shared" si="41"/>
        <v>1717.7554375009063</v>
      </c>
      <c r="N259" s="13">
        <f t="shared" si="42"/>
        <v>57.549271202293703</v>
      </c>
      <c r="O259" s="13">
        <f t="shared" si="43"/>
        <v>362.73438513933519</v>
      </c>
      <c r="P259" s="113">
        <f t="shared" ref="P259:P322" si="48">IF(N259&lt;O259,G259,"")</f>
        <v>258</v>
      </c>
    </row>
    <row r="260" spans="6:16" x14ac:dyDescent="0.2">
      <c r="F260" s="13">
        <f t="shared" si="44"/>
        <v>50.913291446189618</v>
      </c>
      <c r="G260">
        <v>259</v>
      </c>
      <c r="H260" s="13">
        <f t="shared" si="45"/>
        <v>2413.8649711302064</v>
      </c>
      <c r="I260" s="13">
        <f t="shared" si="40"/>
        <v>60.233233419665318</v>
      </c>
      <c r="J260" s="13">
        <f t="shared" si="46"/>
        <v>179.06175834937181</v>
      </c>
      <c r="K260" s="113">
        <f t="shared" si="47"/>
        <v>259</v>
      </c>
      <c r="L260" s="13">
        <f t="shared" ref="L260:L323" si="49">SUM($C$10:$C$11,$C$13:$C$14)</f>
        <v>50.891304390274684</v>
      </c>
      <c r="M260" s="13">
        <f t="shared" si="41"/>
        <v>1717.7554375009063</v>
      </c>
      <c r="N260" s="13">
        <f t="shared" si="42"/>
        <v>57.523564766726061</v>
      </c>
      <c r="O260" s="13">
        <f t="shared" si="43"/>
        <v>362.73438513933519</v>
      </c>
      <c r="P260" s="113">
        <f t="shared" si="48"/>
        <v>259</v>
      </c>
    </row>
    <row r="261" spans="6:16" x14ac:dyDescent="0.2">
      <c r="F261" s="13">
        <f t="shared" si="44"/>
        <v>50.913291446189618</v>
      </c>
      <c r="G261">
        <v>260</v>
      </c>
      <c r="H261" s="13">
        <f t="shared" si="45"/>
        <v>2413.8649711302064</v>
      </c>
      <c r="I261" s="13">
        <f t="shared" si="40"/>
        <v>60.197387488998103</v>
      </c>
      <c r="J261" s="13">
        <f t="shared" si="46"/>
        <v>179.06175834937181</v>
      </c>
      <c r="K261" s="113">
        <f t="shared" si="47"/>
        <v>260</v>
      </c>
      <c r="L261" s="13">
        <f t="shared" si="49"/>
        <v>50.891304390274684</v>
      </c>
      <c r="M261" s="13">
        <f t="shared" si="41"/>
        <v>1717.7554375009063</v>
      </c>
      <c r="N261" s="13">
        <f t="shared" si="42"/>
        <v>57.498056072970478</v>
      </c>
      <c r="O261" s="13">
        <f t="shared" si="43"/>
        <v>362.73438513933519</v>
      </c>
      <c r="P261" s="113">
        <f t="shared" si="48"/>
        <v>260</v>
      </c>
    </row>
    <row r="262" spans="6:16" x14ac:dyDescent="0.2">
      <c r="F262" s="13">
        <f t="shared" si="44"/>
        <v>50.913291446189618</v>
      </c>
      <c r="G262">
        <v>261</v>
      </c>
      <c r="H262" s="13">
        <f t="shared" si="45"/>
        <v>2413.8649711302064</v>
      </c>
      <c r="I262" s="13">
        <f t="shared" si="40"/>
        <v>60.161816239791939</v>
      </c>
      <c r="J262" s="13">
        <f t="shared" si="46"/>
        <v>179.06175834937181</v>
      </c>
      <c r="K262" s="113">
        <f t="shared" si="47"/>
        <v>261</v>
      </c>
      <c r="L262" s="13">
        <f t="shared" si="49"/>
        <v>50.891304390274684</v>
      </c>
      <c r="M262" s="13">
        <f t="shared" si="41"/>
        <v>1717.7554375009063</v>
      </c>
      <c r="N262" s="13">
        <f t="shared" si="42"/>
        <v>57.472742848132562</v>
      </c>
      <c r="O262" s="13">
        <f t="shared" si="43"/>
        <v>362.73438513933519</v>
      </c>
      <c r="P262" s="113">
        <f t="shared" si="48"/>
        <v>261</v>
      </c>
    </row>
    <row r="263" spans="6:16" x14ac:dyDescent="0.2">
      <c r="F263" s="13">
        <f t="shared" si="44"/>
        <v>50.913291446189618</v>
      </c>
      <c r="G263">
        <v>262</v>
      </c>
      <c r="H263" s="13">
        <f t="shared" si="45"/>
        <v>2413.8649711302064</v>
      </c>
      <c r="I263" s="13">
        <f t="shared" si="40"/>
        <v>60.126516526839261</v>
      </c>
      <c r="J263" s="13">
        <f t="shared" si="46"/>
        <v>179.06175834937181</v>
      </c>
      <c r="K263" s="113">
        <f t="shared" si="47"/>
        <v>262</v>
      </c>
      <c r="L263" s="13">
        <f t="shared" si="49"/>
        <v>50.891304390274684</v>
      </c>
      <c r="M263" s="13">
        <f t="shared" si="41"/>
        <v>1717.7554375009063</v>
      </c>
      <c r="N263" s="13">
        <f t="shared" si="42"/>
        <v>57.447622854018604</v>
      </c>
      <c r="O263" s="13">
        <f t="shared" si="43"/>
        <v>362.73438513933519</v>
      </c>
      <c r="P263" s="113">
        <f t="shared" si="48"/>
        <v>262</v>
      </c>
    </row>
    <row r="264" spans="6:16" x14ac:dyDescent="0.2">
      <c r="F264" s="13">
        <f t="shared" si="44"/>
        <v>50.913291446189618</v>
      </c>
      <c r="G264">
        <v>263</v>
      </c>
      <c r="H264" s="13">
        <f t="shared" si="45"/>
        <v>2413.8649711302064</v>
      </c>
      <c r="I264" s="13">
        <f t="shared" si="40"/>
        <v>60.091485252768351</v>
      </c>
      <c r="J264" s="13">
        <f t="shared" si="46"/>
        <v>179.06175834937181</v>
      </c>
      <c r="K264" s="113">
        <f t="shared" si="47"/>
        <v>263</v>
      </c>
      <c r="L264" s="13">
        <f t="shared" si="49"/>
        <v>50.891304390274684</v>
      </c>
      <c r="M264" s="13">
        <f t="shared" si="41"/>
        <v>1717.7554375009063</v>
      </c>
      <c r="N264" s="13">
        <f t="shared" si="42"/>
        <v>57.422693886475848</v>
      </c>
      <c r="O264" s="13">
        <f t="shared" si="43"/>
        <v>362.73438513933519</v>
      </c>
      <c r="P264" s="113">
        <f t="shared" si="48"/>
        <v>263</v>
      </c>
    </row>
    <row r="265" spans="6:16" x14ac:dyDescent="0.2">
      <c r="F265" s="13">
        <f t="shared" si="44"/>
        <v>50.913291446189618</v>
      </c>
      <c r="G265">
        <v>264</v>
      </c>
      <c r="H265" s="13">
        <f t="shared" si="45"/>
        <v>2413.8649711302064</v>
      </c>
      <c r="I265" s="13">
        <f t="shared" si="40"/>
        <v>60.056719367137369</v>
      </c>
      <c r="J265" s="13">
        <f t="shared" si="46"/>
        <v>179.06175834937181</v>
      </c>
      <c r="K265" s="113">
        <f t="shared" si="47"/>
        <v>264</v>
      </c>
      <c r="L265" s="13">
        <f t="shared" si="49"/>
        <v>50.891304390274684</v>
      </c>
      <c r="M265" s="13">
        <f t="shared" si="41"/>
        <v>1717.7554375009063</v>
      </c>
      <c r="N265" s="13">
        <f t="shared" si="42"/>
        <v>57.397953774747812</v>
      </c>
      <c r="O265" s="13">
        <f t="shared" si="43"/>
        <v>362.73438513933519</v>
      </c>
      <c r="P265" s="113">
        <f t="shared" si="48"/>
        <v>264</v>
      </c>
    </row>
    <row r="266" spans="6:16" x14ac:dyDescent="0.2">
      <c r="F266" s="13">
        <f t="shared" si="44"/>
        <v>50.913291446189618</v>
      </c>
      <c r="G266">
        <v>265</v>
      </c>
      <c r="H266" s="13">
        <f t="shared" si="45"/>
        <v>2413.8649711302064</v>
      </c>
      <c r="I266" s="13">
        <f t="shared" si="40"/>
        <v>60.022215865548887</v>
      </c>
      <c r="J266" s="13">
        <f t="shared" si="46"/>
        <v>179.06175834937181</v>
      </c>
      <c r="K266" s="113">
        <f t="shared" si="47"/>
        <v>265</v>
      </c>
      <c r="L266" s="13">
        <f t="shared" si="49"/>
        <v>50.891304390274684</v>
      </c>
      <c r="M266" s="13">
        <f t="shared" si="41"/>
        <v>1717.7554375009063</v>
      </c>
      <c r="N266" s="13">
        <f t="shared" si="42"/>
        <v>57.373400380844139</v>
      </c>
      <c r="O266" s="13">
        <f t="shared" si="43"/>
        <v>362.73438513933519</v>
      </c>
      <c r="P266" s="113">
        <f t="shared" si="48"/>
        <v>265</v>
      </c>
    </row>
    <row r="267" spans="6:16" x14ac:dyDescent="0.2">
      <c r="F267" s="13">
        <f t="shared" si="44"/>
        <v>50.913291446189618</v>
      </c>
      <c r="G267">
        <v>266</v>
      </c>
      <c r="H267" s="13">
        <f t="shared" si="45"/>
        <v>2413.8649711302064</v>
      </c>
      <c r="I267" s="13">
        <f t="shared" si="40"/>
        <v>59.987971788784378</v>
      </c>
      <c r="J267" s="13">
        <f t="shared" si="46"/>
        <v>179.06175834937181</v>
      </c>
      <c r="K267" s="113">
        <f t="shared" si="47"/>
        <v>266</v>
      </c>
      <c r="L267" s="13">
        <f t="shared" si="49"/>
        <v>50.891304390274684</v>
      </c>
      <c r="M267" s="13">
        <f t="shared" si="41"/>
        <v>1717.7554375009063</v>
      </c>
      <c r="N267" s="13">
        <f t="shared" si="42"/>
        <v>57.349031598924711</v>
      </c>
      <c r="O267" s="13">
        <f t="shared" si="43"/>
        <v>362.73438513933519</v>
      </c>
      <c r="P267" s="113">
        <f t="shared" si="48"/>
        <v>266</v>
      </c>
    </row>
    <row r="268" spans="6:16" x14ac:dyDescent="0.2">
      <c r="F268" s="13">
        <f t="shared" si="44"/>
        <v>50.913291446189618</v>
      </c>
      <c r="G268">
        <v>267</v>
      </c>
      <c r="H268" s="13">
        <f t="shared" si="45"/>
        <v>2413.8649711302064</v>
      </c>
      <c r="I268" s="13">
        <f t="shared" si="40"/>
        <v>59.95398422195818</v>
      </c>
      <c r="J268" s="13">
        <f t="shared" si="46"/>
        <v>179.06175834937181</v>
      </c>
      <c r="K268" s="113">
        <f t="shared" si="47"/>
        <v>267</v>
      </c>
      <c r="L268" s="13">
        <f t="shared" si="49"/>
        <v>50.891304390274684</v>
      </c>
      <c r="M268" s="13">
        <f t="shared" si="41"/>
        <v>1717.7554375009063</v>
      </c>
      <c r="N268" s="13">
        <f t="shared" si="42"/>
        <v>57.324845354697551</v>
      </c>
      <c r="O268" s="13">
        <f t="shared" si="43"/>
        <v>362.73438513933519</v>
      </c>
      <c r="P268" s="113">
        <f t="shared" si="48"/>
        <v>267</v>
      </c>
    </row>
    <row r="269" spans="6:16" x14ac:dyDescent="0.2">
      <c r="F269" s="13">
        <f t="shared" si="44"/>
        <v>50.913291446189618</v>
      </c>
      <c r="G269">
        <v>268</v>
      </c>
      <c r="H269" s="13">
        <f t="shared" si="45"/>
        <v>2413.8649711302064</v>
      </c>
      <c r="I269" s="13">
        <f t="shared" si="40"/>
        <v>59.920250293690387</v>
      </c>
      <c r="J269" s="13">
        <f t="shared" si="46"/>
        <v>179.06175834937181</v>
      </c>
      <c r="K269" s="113">
        <f t="shared" si="47"/>
        <v>268</v>
      </c>
      <c r="L269" s="13">
        <f t="shared" si="49"/>
        <v>50.891304390274684</v>
      </c>
      <c r="M269" s="13">
        <f t="shared" si="41"/>
        <v>1717.7554375009063</v>
      </c>
      <c r="N269" s="13">
        <f t="shared" si="42"/>
        <v>57.300839604830301</v>
      </c>
      <c r="O269" s="13">
        <f t="shared" si="43"/>
        <v>362.73438513933519</v>
      </c>
      <c r="P269" s="113">
        <f t="shared" si="48"/>
        <v>268</v>
      </c>
    </row>
    <row r="270" spans="6:16" x14ac:dyDescent="0.2">
      <c r="F270" s="13">
        <f t="shared" si="44"/>
        <v>50.913291446189618</v>
      </c>
      <c r="G270">
        <v>269</v>
      </c>
      <c r="H270" s="13">
        <f t="shared" si="45"/>
        <v>2413.8649711302064</v>
      </c>
      <c r="I270" s="13">
        <f t="shared" si="40"/>
        <v>59.886767175298189</v>
      </c>
      <c r="J270" s="13">
        <f t="shared" si="46"/>
        <v>179.06175834937181</v>
      </c>
      <c r="K270" s="113">
        <f t="shared" si="47"/>
        <v>269</v>
      </c>
      <c r="L270" s="13">
        <f t="shared" si="49"/>
        <v>50.891304390274684</v>
      </c>
      <c r="M270" s="13">
        <f t="shared" si="41"/>
        <v>1717.7554375009063</v>
      </c>
      <c r="N270" s="13">
        <f t="shared" si="42"/>
        <v>57.27701233637471</v>
      </c>
      <c r="O270" s="13">
        <f t="shared" si="43"/>
        <v>362.73438513933519</v>
      </c>
      <c r="P270" s="113">
        <f t="shared" si="48"/>
        <v>269</v>
      </c>
    </row>
    <row r="271" spans="6:16" x14ac:dyDescent="0.2">
      <c r="F271" s="13">
        <f t="shared" si="44"/>
        <v>50.913291446189618</v>
      </c>
      <c r="G271">
        <v>270</v>
      </c>
      <c r="H271" s="13">
        <f t="shared" si="45"/>
        <v>2413.8649711302064</v>
      </c>
      <c r="I271" s="13">
        <f t="shared" si="40"/>
        <v>59.853532080005195</v>
      </c>
      <c r="J271" s="13">
        <f t="shared" si="46"/>
        <v>179.06175834937181</v>
      </c>
      <c r="K271" s="113">
        <f t="shared" si="47"/>
        <v>270</v>
      </c>
      <c r="L271" s="13">
        <f t="shared" si="49"/>
        <v>50.891304390274684</v>
      </c>
      <c r="M271" s="13">
        <f t="shared" si="41"/>
        <v>1717.7554375009063</v>
      </c>
      <c r="N271" s="13">
        <f t="shared" si="42"/>
        <v>57.253361566203964</v>
      </c>
      <c r="O271" s="13">
        <f t="shared" si="43"/>
        <v>362.73438513933519</v>
      </c>
      <c r="P271" s="113">
        <f t="shared" si="48"/>
        <v>270</v>
      </c>
    </row>
    <row r="272" spans="6:16" x14ac:dyDescent="0.2">
      <c r="F272" s="13">
        <f t="shared" si="44"/>
        <v>50.913291446189618</v>
      </c>
      <c r="G272">
        <v>271</v>
      </c>
      <c r="H272" s="13">
        <f t="shared" si="45"/>
        <v>2413.8649711302064</v>
      </c>
      <c r="I272" s="13">
        <f t="shared" si="40"/>
        <v>59.820542262168239</v>
      </c>
      <c r="J272" s="13">
        <f t="shared" si="46"/>
        <v>179.06175834937181</v>
      </c>
      <c r="K272" s="113">
        <f t="shared" si="47"/>
        <v>271</v>
      </c>
      <c r="L272" s="13">
        <f t="shared" si="49"/>
        <v>50.891304390274684</v>
      </c>
      <c r="M272" s="13">
        <f t="shared" si="41"/>
        <v>1717.7554375009063</v>
      </c>
      <c r="N272" s="13">
        <f t="shared" si="42"/>
        <v>57.229885340462531</v>
      </c>
      <c r="O272" s="13">
        <f t="shared" si="43"/>
        <v>362.73438513933519</v>
      </c>
      <c r="P272" s="113">
        <f t="shared" si="48"/>
        <v>271</v>
      </c>
    </row>
    <row r="273" spans="6:16" x14ac:dyDescent="0.2">
      <c r="F273" s="13">
        <f t="shared" si="44"/>
        <v>50.913291446189618</v>
      </c>
      <c r="G273">
        <v>272</v>
      </c>
      <c r="H273" s="13">
        <f t="shared" si="45"/>
        <v>2413.8649711302064</v>
      </c>
      <c r="I273" s="13">
        <f t="shared" si="40"/>
        <v>59.787795016521258</v>
      </c>
      <c r="J273" s="13">
        <f t="shared" si="46"/>
        <v>179.06175834937181</v>
      </c>
      <c r="K273" s="113">
        <f t="shared" si="47"/>
        <v>272</v>
      </c>
      <c r="L273" s="13">
        <f t="shared" si="49"/>
        <v>50.891304390274684</v>
      </c>
      <c r="M273" s="13">
        <f t="shared" si="41"/>
        <v>1717.7554375009063</v>
      </c>
      <c r="N273" s="13">
        <f t="shared" si="42"/>
        <v>57.206581734028013</v>
      </c>
      <c r="O273" s="13">
        <f t="shared" si="43"/>
        <v>362.73438513933519</v>
      </c>
      <c r="P273" s="113">
        <f t="shared" si="48"/>
        <v>272</v>
      </c>
    </row>
    <row r="274" spans="6:16" x14ac:dyDescent="0.2">
      <c r="F274" s="13">
        <f t="shared" si="44"/>
        <v>50.913291446189618</v>
      </c>
      <c r="G274">
        <v>273</v>
      </c>
      <c r="H274" s="13">
        <f t="shared" si="45"/>
        <v>2413.8649711302064</v>
      </c>
      <c r="I274" s="13">
        <f t="shared" si="40"/>
        <v>59.755287677435796</v>
      </c>
      <c r="J274" s="13">
        <f t="shared" si="46"/>
        <v>179.06175834937181</v>
      </c>
      <c r="K274" s="113">
        <f t="shared" si="47"/>
        <v>273</v>
      </c>
      <c r="L274" s="13">
        <f t="shared" si="49"/>
        <v>50.891304390274684</v>
      </c>
      <c r="M274" s="13">
        <f t="shared" si="41"/>
        <v>1717.7554375009063</v>
      </c>
      <c r="N274" s="13">
        <f t="shared" si="42"/>
        <v>57.183448849984963</v>
      </c>
      <c r="O274" s="13">
        <f t="shared" si="43"/>
        <v>362.73438513933519</v>
      </c>
      <c r="P274" s="113">
        <f t="shared" si="48"/>
        <v>273</v>
      </c>
    </row>
    <row r="275" spans="6:16" x14ac:dyDescent="0.2">
      <c r="F275" s="13">
        <f t="shared" si="44"/>
        <v>50.913291446189618</v>
      </c>
      <c r="G275">
        <v>274</v>
      </c>
      <c r="H275" s="13">
        <f t="shared" si="45"/>
        <v>2413.8649711302064</v>
      </c>
      <c r="I275" s="13">
        <f t="shared" si="40"/>
        <v>59.723017618197673</v>
      </c>
      <c r="J275" s="13">
        <f t="shared" si="46"/>
        <v>179.06175834937181</v>
      </c>
      <c r="K275" s="113">
        <f t="shared" si="47"/>
        <v>274</v>
      </c>
      <c r="L275" s="13">
        <f t="shared" si="49"/>
        <v>50.891304390274684</v>
      </c>
      <c r="M275" s="13">
        <f t="shared" si="41"/>
        <v>1717.7554375009063</v>
      </c>
      <c r="N275" s="13">
        <f t="shared" si="42"/>
        <v>57.16048481911011</v>
      </c>
      <c r="O275" s="13">
        <f t="shared" si="43"/>
        <v>362.73438513933519</v>
      </c>
      <c r="P275" s="113">
        <f t="shared" si="48"/>
        <v>274</v>
      </c>
    </row>
    <row r="276" spans="6:16" x14ac:dyDescent="0.2">
      <c r="F276" s="13">
        <f t="shared" si="44"/>
        <v>50.913291446189618</v>
      </c>
      <c r="G276">
        <v>275</v>
      </c>
      <c r="H276" s="13">
        <f t="shared" si="45"/>
        <v>2413.8649711302064</v>
      </c>
      <c r="I276" s="13">
        <f t="shared" si="40"/>
        <v>59.690982250299456</v>
      </c>
      <c r="J276" s="13">
        <f t="shared" si="46"/>
        <v>179.06175834937181</v>
      </c>
      <c r="K276" s="113">
        <f t="shared" si="47"/>
        <v>275</v>
      </c>
      <c r="L276" s="13">
        <f t="shared" si="49"/>
        <v>50.891304390274684</v>
      </c>
      <c r="M276" s="13">
        <f t="shared" si="41"/>
        <v>1717.7554375009063</v>
      </c>
      <c r="N276" s="13">
        <f t="shared" si="42"/>
        <v>57.137687799368891</v>
      </c>
      <c r="O276" s="13">
        <f t="shared" si="43"/>
        <v>362.73438513933519</v>
      </c>
      <c r="P276" s="113">
        <f t="shared" si="48"/>
        <v>275</v>
      </c>
    </row>
    <row r="277" spans="6:16" x14ac:dyDescent="0.2">
      <c r="F277" s="13">
        <f t="shared" si="44"/>
        <v>50.913291446189618</v>
      </c>
      <c r="G277">
        <v>276</v>
      </c>
      <c r="H277" s="13">
        <f t="shared" si="45"/>
        <v>2413.8649711302064</v>
      </c>
      <c r="I277" s="13">
        <f t="shared" si="40"/>
        <v>59.659179022748333</v>
      </c>
      <c r="J277" s="13">
        <f t="shared" si="46"/>
        <v>179.06175834937181</v>
      </c>
      <c r="K277" s="113">
        <f t="shared" si="47"/>
        <v>276</v>
      </c>
      <c r="L277" s="13">
        <f t="shared" si="49"/>
        <v>50.891304390274684</v>
      </c>
      <c r="M277" s="13">
        <f t="shared" si="41"/>
        <v>1717.7554375009063</v>
      </c>
      <c r="N277" s="13">
        <f t="shared" si="42"/>
        <v>57.115055975422891</v>
      </c>
      <c r="O277" s="13">
        <f t="shared" si="43"/>
        <v>362.73438513933519</v>
      </c>
      <c r="P277" s="113">
        <f t="shared" si="48"/>
        <v>276</v>
      </c>
    </row>
    <row r="278" spans="6:16" x14ac:dyDescent="0.2">
      <c r="F278" s="13">
        <f t="shared" si="44"/>
        <v>50.913291446189618</v>
      </c>
      <c r="G278">
        <v>277</v>
      </c>
      <c r="H278" s="13">
        <f t="shared" si="45"/>
        <v>2413.8649711302064</v>
      </c>
      <c r="I278" s="13">
        <f t="shared" si="40"/>
        <v>59.627605421388921</v>
      </c>
      <c r="J278" s="13">
        <f t="shared" si="46"/>
        <v>179.06175834937181</v>
      </c>
      <c r="K278" s="113">
        <f t="shared" si="47"/>
        <v>277</v>
      </c>
      <c r="L278" s="13">
        <f t="shared" si="49"/>
        <v>50.891304390274684</v>
      </c>
      <c r="M278" s="13">
        <f t="shared" si="41"/>
        <v>1717.7554375009063</v>
      </c>
      <c r="N278" s="13">
        <f t="shared" si="42"/>
        <v>57.09258755814799</v>
      </c>
      <c r="O278" s="13">
        <f t="shared" si="43"/>
        <v>362.73438513933519</v>
      </c>
      <c r="P278" s="113">
        <f t="shared" si="48"/>
        <v>277</v>
      </c>
    </row>
    <row r="279" spans="6:16" x14ac:dyDescent="0.2">
      <c r="F279" s="13">
        <f t="shared" si="44"/>
        <v>50.913291446189618</v>
      </c>
      <c r="G279">
        <v>278</v>
      </c>
      <c r="H279" s="13">
        <f t="shared" si="45"/>
        <v>2413.8649711302064</v>
      </c>
      <c r="I279" s="13">
        <f t="shared" si="40"/>
        <v>59.596258968240718</v>
      </c>
      <c r="J279" s="13">
        <f t="shared" si="46"/>
        <v>179.06175834937181</v>
      </c>
      <c r="K279" s="113">
        <f t="shared" si="47"/>
        <v>278</v>
      </c>
      <c r="L279" s="13">
        <f t="shared" si="49"/>
        <v>50.891304390274684</v>
      </c>
      <c r="M279" s="13">
        <f t="shared" si="41"/>
        <v>1717.7554375009063</v>
      </c>
      <c r="N279" s="13">
        <f t="shared" si="42"/>
        <v>57.070280784162833</v>
      </c>
      <c r="O279" s="13">
        <f t="shared" si="43"/>
        <v>362.73438513933519</v>
      </c>
      <c r="P279" s="113">
        <f t="shared" si="48"/>
        <v>278</v>
      </c>
    </row>
    <row r="280" spans="6:16" x14ac:dyDescent="0.2">
      <c r="F280" s="13">
        <f t="shared" si="44"/>
        <v>50.913291446189618</v>
      </c>
      <c r="G280">
        <v>279</v>
      </c>
      <c r="H280" s="13">
        <f t="shared" si="45"/>
        <v>2413.8649711302064</v>
      </c>
      <c r="I280" s="13">
        <f t="shared" si="40"/>
        <v>59.565137220849856</v>
      </c>
      <c r="J280" s="13">
        <f t="shared" si="46"/>
        <v>179.06175834937181</v>
      </c>
      <c r="K280" s="113">
        <f t="shared" si="47"/>
        <v>279</v>
      </c>
      <c r="L280" s="13">
        <f t="shared" si="49"/>
        <v>50.891304390274684</v>
      </c>
      <c r="M280" s="13">
        <f t="shared" si="41"/>
        <v>1717.7554375009063</v>
      </c>
      <c r="N280" s="13">
        <f t="shared" si="42"/>
        <v>57.048133915367536</v>
      </c>
      <c r="O280" s="13">
        <f t="shared" si="43"/>
        <v>362.73438513933519</v>
      </c>
      <c r="P280" s="113">
        <f t="shared" si="48"/>
        <v>279</v>
      </c>
    </row>
    <row r="281" spans="6:16" x14ac:dyDescent="0.2">
      <c r="F281" s="13">
        <f t="shared" si="44"/>
        <v>50.913291446189618</v>
      </c>
      <c r="G281">
        <v>280</v>
      </c>
      <c r="H281" s="13">
        <f t="shared" si="45"/>
        <v>2413.8649711302064</v>
      </c>
      <c r="I281" s="13">
        <f t="shared" si="40"/>
        <v>59.534237771654638</v>
      </c>
      <c r="J281" s="13">
        <f t="shared" si="46"/>
        <v>179.06175834937181</v>
      </c>
      <c r="K281" s="113">
        <f t="shared" si="47"/>
        <v>280</v>
      </c>
      <c r="L281" s="13">
        <f t="shared" si="49"/>
        <v>50.891304390274684</v>
      </c>
      <c r="M281" s="13">
        <f t="shared" si="41"/>
        <v>1717.7554375009063</v>
      </c>
      <c r="N281" s="13">
        <f t="shared" si="42"/>
        <v>57.026145238492205</v>
      </c>
      <c r="O281" s="13">
        <f t="shared" si="43"/>
        <v>362.73438513933519</v>
      </c>
      <c r="P281" s="113">
        <f t="shared" si="48"/>
        <v>280</v>
      </c>
    </row>
    <row r="282" spans="6:16" x14ac:dyDescent="0.2">
      <c r="F282" s="13">
        <f t="shared" si="44"/>
        <v>50.913291446189618</v>
      </c>
      <c r="G282">
        <v>281</v>
      </c>
      <c r="H282" s="13">
        <f t="shared" si="45"/>
        <v>2413.8649711302064</v>
      </c>
      <c r="I282" s="13">
        <f t="shared" si="40"/>
        <v>59.50355824736473</v>
      </c>
      <c r="J282" s="13">
        <f t="shared" si="46"/>
        <v>179.06175834937181</v>
      </c>
      <c r="K282" s="113">
        <f t="shared" si="47"/>
        <v>281</v>
      </c>
      <c r="L282" s="13">
        <f t="shared" si="49"/>
        <v>50.891304390274684</v>
      </c>
      <c r="M282" s="13">
        <f t="shared" si="41"/>
        <v>1717.7554375009063</v>
      </c>
      <c r="N282" s="13">
        <f t="shared" si="42"/>
        <v>57.004313064655136</v>
      </c>
      <c r="O282" s="13">
        <f t="shared" si="43"/>
        <v>362.73438513933519</v>
      </c>
      <c r="P282" s="113">
        <f t="shared" si="48"/>
        <v>281</v>
      </c>
    </row>
    <row r="283" spans="6:16" x14ac:dyDescent="0.2">
      <c r="F283" s="13">
        <f t="shared" si="44"/>
        <v>50.913291446189618</v>
      </c>
      <c r="G283">
        <v>282</v>
      </c>
      <c r="H283" s="13">
        <f t="shared" si="45"/>
        <v>2413.8649711302064</v>
      </c>
      <c r="I283" s="13">
        <f t="shared" si="40"/>
        <v>59.473096308353469</v>
      </c>
      <c r="J283" s="13">
        <f t="shared" si="46"/>
        <v>179.06175834937181</v>
      </c>
      <c r="K283" s="113">
        <f t="shared" si="47"/>
        <v>282</v>
      </c>
      <c r="L283" s="13">
        <f t="shared" si="49"/>
        <v>50.891304390274684</v>
      </c>
      <c r="M283" s="13">
        <f t="shared" si="41"/>
        <v>1717.7554375009063</v>
      </c>
      <c r="N283" s="13">
        <f t="shared" si="42"/>
        <v>56.982635728930376</v>
      </c>
      <c r="O283" s="13">
        <f t="shared" si="43"/>
        <v>362.73438513933519</v>
      </c>
      <c r="P283" s="113">
        <f t="shared" si="48"/>
        <v>282</v>
      </c>
    </row>
    <row r="284" spans="6:16" x14ac:dyDescent="0.2">
      <c r="F284" s="13">
        <f t="shared" si="44"/>
        <v>50.913291446189618</v>
      </c>
      <c r="G284">
        <v>283</v>
      </c>
      <c r="H284" s="13">
        <f t="shared" si="45"/>
        <v>2413.8649711302064</v>
      </c>
      <c r="I284" s="13">
        <f t="shared" si="40"/>
        <v>59.442849648063138</v>
      </c>
      <c r="J284" s="13">
        <f t="shared" si="46"/>
        <v>179.06175834937181</v>
      </c>
      <c r="K284" s="113">
        <f t="shared" si="47"/>
        <v>283</v>
      </c>
      <c r="L284" s="13">
        <f t="shared" si="49"/>
        <v>50.891304390274684</v>
      </c>
      <c r="M284" s="13">
        <f t="shared" si="41"/>
        <v>1717.7554375009063</v>
      </c>
      <c r="N284" s="13">
        <f t="shared" si="42"/>
        <v>56.961111589924528</v>
      </c>
      <c r="O284" s="13">
        <f t="shared" si="43"/>
        <v>362.73438513933519</v>
      </c>
      <c r="P284" s="113">
        <f t="shared" si="48"/>
        <v>283</v>
      </c>
    </row>
    <row r="285" spans="6:16" x14ac:dyDescent="0.2">
      <c r="F285" s="13">
        <f t="shared" si="44"/>
        <v>50.913291446189618</v>
      </c>
      <c r="G285">
        <v>284</v>
      </c>
      <c r="H285" s="13">
        <f t="shared" si="45"/>
        <v>2413.8649711302064</v>
      </c>
      <c r="I285" s="13">
        <f t="shared" si="40"/>
        <v>59.412815992422736</v>
      </c>
      <c r="J285" s="13">
        <f t="shared" si="46"/>
        <v>179.06175834937181</v>
      </c>
      <c r="K285" s="113">
        <f t="shared" si="47"/>
        <v>284</v>
      </c>
      <c r="L285" s="13">
        <f t="shared" si="49"/>
        <v>50.891304390274684</v>
      </c>
      <c r="M285" s="13">
        <f t="shared" si="41"/>
        <v>1717.7554375009063</v>
      </c>
      <c r="N285" s="13">
        <f t="shared" si="42"/>
        <v>56.939739029362379</v>
      </c>
      <c r="O285" s="13">
        <f t="shared" si="43"/>
        <v>362.73438513933519</v>
      </c>
      <c r="P285" s="113">
        <f t="shared" si="48"/>
        <v>284</v>
      </c>
    </row>
    <row r="286" spans="6:16" x14ac:dyDescent="0.2">
      <c r="F286" s="13">
        <f t="shared" si="44"/>
        <v>50.913291446189618</v>
      </c>
      <c r="G286">
        <v>285</v>
      </c>
      <c r="H286" s="13">
        <f t="shared" si="45"/>
        <v>2413.8649711302064</v>
      </c>
      <c r="I286" s="13">
        <f t="shared" si="40"/>
        <v>59.38299309927806</v>
      </c>
      <c r="J286" s="13">
        <f t="shared" si="46"/>
        <v>179.06175834937181</v>
      </c>
      <c r="K286" s="113">
        <f t="shared" si="47"/>
        <v>285</v>
      </c>
      <c r="L286" s="13">
        <f t="shared" si="49"/>
        <v>50.891304390274684</v>
      </c>
      <c r="M286" s="13">
        <f t="shared" si="41"/>
        <v>1717.7554375009063</v>
      </c>
      <c r="N286" s="13">
        <f t="shared" si="42"/>
        <v>56.91851645168137</v>
      </c>
      <c r="O286" s="13">
        <f t="shared" si="43"/>
        <v>362.73438513933519</v>
      </c>
      <c r="P286" s="113">
        <f t="shared" si="48"/>
        <v>285</v>
      </c>
    </row>
    <row r="287" spans="6:16" x14ac:dyDescent="0.2">
      <c r="F287" s="13">
        <f t="shared" si="44"/>
        <v>50.913291446189618</v>
      </c>
      <c r="G287">
        <v>286</v>
      </c>
      <c r="H287" s="13">
        <f t="shared" si="45"/>
        <v>2413.8649711302064</v>
      </c>
      <c r="I287" s="13">
        <f t="shared" si="40"/>
        <v>59.353378757833696</v>
      </c>
      <c r="J287" s="13">
        <f t="shared" si="46"/>
        <v>179.06175834937181</v>
      </c>
      <c r="K287" s="113">
        <f t="shared" si="47"/>
        <v>286</v>
      </c>
      <c r="L287" s="13">
        <f t="shared" si="49"/>
        <v>50.891304390274684</v>
      </c>
      <c r="M287" s="13">
        <f t="shared" si="41"/>
        <v>1717.7554375009063</v>
      </c>
      <c r="N287" s="13">
        <f t="shared" si="42"/>
        <v>56.897442283634497</v>
      </c>
      <c r="O287" s="13">
        <f t="shared" si="43"/>
        <v>362.73438513933519</v>
      </c>
      <c r="P287" s="113">
        <f t="shared" si="48"/>
        <v>286</v>
      </c>
    </row>
    <row r="288" spans="6:16" x14ac:dyDescent="0.2">
      <c r="F288" s="13">
        <f t="shared" si="44"/>
        <v>50.913291446189618</v>
      </c>
      <c r="G288">
        <v>287</v>
      </c>
      <c r="H288" s="13">
        <f t="shared" si="45"/>
        <v>2413.8649711302064</v>
      </c>
      <c r="I288" s="13">
        <f t="shared" si="40"/>
        <v>59.323970788106713</v>
      </c>
      <c r="J288" s="13">
        <f t="shared" si="46"/>
        <v>179.06175834937181</v>
      </c>
      <c r="K288" s="113">
        <f t="shared" si="47"/>
        <v>287</v>
      </c>
      <c r="L288" s="13">
        <f t="shared" si="49"/>
        <v>50.891304390274684</v>
      </c>
      <c r="M288" s="13">
        <f t="shared" si="41"/>
        <v>1717.7554375009063</v>
      </c>
      <c r="N288" s="13">
        <f t="shared" si="42"/>
        <v>56.876514973901536</v>
      </c>
      <c r="O288" s="13">
        <f t="shared" si="43"/>
        <v>362.73438513933519</v>
      </c>
      <c r="P288" s="113">
        <f t="shared" si="48"/>
        <v>287</v>
      </c>
    </row>
    <row r="289" spans="6:16" x14ac:dyDescent="0.2">
      <c r="F289" s="13">
        <f t="shared" si="44"/>
        <v>50.913291446189618</v>
      </c>
      <c r="G289">
        <v>288</v>
      </c>
      <c r="H289" s="13">
        <f t="shared" si="45"/>
        <v>2413.8649711302064</v>
      </c>
      <c r="I289" s="13">
        <f t="shared" si="40"/>
        <v>59.294767040391726</v>
      </c>
      <c r="J289" s="13">
        <f t="shared" si="46"/>
        <v>179.06175834937181</v>
      </c>
      <c r="K289" s="113">
        <f t="shared" si="47"/>
        <v>288</v>
      </c>
      <c r="L289" s="13">
        <f t="shared" si="49"/>
        <v>50.891304390274684</v>
      </c>
      <c r="M289" s="13">
        <f t="shared" si="41"/>
        <v>1717.7554375009063</v>
      </c>
      <c r="N289" s="13">
        <f t="shared" si="42"/>
        <v>56.855732992708383</v>
      </c>
      <c r="O289" s="13">
        <f t="shared" si="43"/>
        <v>362.73438513933519</v>
      </c>
      <c r="P289" s="113">
        <f t="shared" si="48"/>
        <v>288</v>
      </c>
    </row>
    <row r="290" spans="6:16" x14ac:dyDescent="0.2">
      <c r="F290" s="13">
        <f t="shared" si="44"/>
        <v>50.913291446189618</v>
      </c>
      <c r="G290">
        <v>289</v>
      </c>
      <c r="H290" s="13">
        <f t="shared" si="45"/>
        <v>2413.8649711302064</v>
      </c>
      <c r="I290" s="13">
        <f t="shared" si="40"/>
        <v>59.265765394737045</v>
      </c>
      <c r="J290" s="13">
        <f t="shared" si="46"/>
        <v>179.06175834937181</v>
      </c>
      <c r="K290" s="113">
        <f t="shared" si="47"/>
        <v>289</v>
      </c>
      <c r="L290" s="13">
        <f t="shared" si="49"/>
        <v>50.891304390274684</v>
      </c>
      <c r="M290" s="13">
        <f t="shared" si="41"/>
        <v>1717.7554375009063</v>
      </c>
      <c r="N290" s="13">
        <f t="shared" si="42"/>
        <v>56.835094831454292</v>
      </c>
      <c r="O290" s="13">
        <f t="shared" si="43"/>
        <v>362.73438513933519</v>
      </c>
      <c r="P290" s="113">
        <f t="shared" si="48"/>
        <v>289</v>
      </c>
    </row>
    <row r="291" spans="6:16" x14ac:dyDescent="0.2">
      <c r="F291" s="13">
        <f t="shared" si="44"/>
        <v>50.913291446189618</v>
      </c>
      <c r="G291">
        <v>290</v>
      </c>
      <c r="H291" s="13">
        <f t="shared" si="45"/>
        <v>2413.8649711302064</v>
      </c>
      <c r="I291" s="13">
        <f t="shared" si="40"/>
        <v>59.236963760431706</v>
      </c>
      <c r="J291" s="13">
        <f t="shared" si="46"/>
        <v>179.06175834937181</v>
      </c>
      <c r="K291" s="113">
        <f t="shared" si="47"/>
        <v>290</v>
      </c>
      <c r="L291" s="13">
        <f t="shared" si="49"/>
        <v>50.891304390274684</v>
      </c>
      <c r="M291" s="13">
        <f t="shared" si="41"/>
        <v>1717.7554375009063</v>
      </c>
      <c r="N291" s="13">
        <f t="shared" si="42"/>
        <v>56.814599002346775</v>
      </c>
      <c r="O291" s="13">
        <f t="shared" si="43"/>
        <v>362.73438513933519</v>
      </c>
      <c r="P291" s="113">
        <f t="shared" si="48"/>
        <v>290</v>
      </c>
    </row>
    <row r="292" spans="6:16" x14ac:dyDescent="0.2">
      <c r="F292" s="13">
        <f t="shared" si="44"/>
        <v>50.913291446189618</v>
      </c>
      <c r="G292">
        <v>291</v>
      </c>
      <c r="H292" s="13">
        <f t="shared" si="45"/>
        <v>2413.8649711302064</v>
      </c>
      <c r="I292" s="13">
        <f t="shared" si="40"/>
        <v>59.208360075503037</v>
      </c>
      <c r="J292" s="13">
        <f t="shared" si="46"/>
        <v>179.06175834937181</v>
      </c>
      <c r="K292" s="113">
        <f t="shared" si="47"/>
        <v>291</v>
      </c>
      <c r="L292" s="13">
        <f t="shared" si="49"/>
        <v>50.891304390274684</v>
      </c>
      <c r="M292" s="13">
        <f t="shared" si="41"/>
        <v>1717.7554375009063</v>
      </c>
      <c r="N292" s="13">
        <f t="shared" si="42"/>
        <v>56.79424403804412</v>
      </c>
      <c r="O292" s="13">
        <f t="shared" si="43"/>
        <v>362.73438513933519</v>
      </c>
      <c r="P292" s="113">
        <f t="shared" si="48"/>
        <v>291</v>
      </c>
    </row>
    <row r="293" spans="6:16" x14ac:dyDescent="0.2">
      <c r="F293" s="13">
        <f t="shared" si="44"/>
        <v>50.913291446189618</v>
      </c>
      <c r="G293">
        <v>292</v>
      </c>
      <c r="H293" s="13">
        <f t="shared" si="45"/>
        <v>2413.8649711302064</v>
      </c>
      <c r="I293" s="13">
        <f t="shared" si="40"/>
        <v>59.179952306224571</v>
      </c>
      <c r="J293" s="13">
        <f t="shared" si="46"/>
        <v>179.06175834937181</v>
      </c>
      <c r="K293" s="113">
        <f t="shared" si="47"/>
        <v>292</v>
      </c>
      <c r="L293" s="13">
        <f t="shared" si="49"/>
        <v>50.891304390274684</v>
      </c>
      <c r="M293" s="13">
        <f t="shared" si="41"/>
        <v>1717.7554375009063</v>
      </c>
      <c r="N293" s="13">
        <f t="shared" si="42"/>
        <v>56.774028491305188</v>
      </c>
      <c r="O293" s="13">
        <f t="shared" si="43"/>
        <v>362.73438513933519</v>
      </c>
      <c r="P293" s="113">
        <f t="shared" si="48"/>
        <v>292</v>
      </c>
    </row>
    <row r="294" spans="6:16" x14ac:dyDescent="0.2">
      <c r="F294" s="13">
        <f t="shared" si="44"/>
        <v>50.913291446189618</v>
      </c>
      <c r="G294">
        <v>293</v>
      </c>
      <c r="H294" s="13">
        <f t="shared" si="45"/>
        <v>2413.8649711302064</v>
      </c>
      <c r="I294" s="13">
        <f t="shared" si="40"/>
        <v>59.151738446634006</v>
      </c>
      <c r="J294" s="13">
        <f t="shared" si="46"/>
        <v>179.06175834937181</v>
      </c>
      <c r="K294" s="113">
        <f t="shared" si="47"/>
        <v>293</v>
      </c>
      <c r="L294" s="13">
        <f t="shared" si="49"/>
        <v>50.891304390274684</v>
      </c>
      <c r="M294" s="13">
        <f t="shared" si="41"/>
        <v>1717.7554375009063</v>
      </c>
      <c r="N294" s="13">
        <f t="shared" si="42"/>
        <v>56.753950934646376</v>
      </c>
      <c r="O294" s="13">
        <f t="shared" si="43"/>
        <v>362.73438513933519</v>
      </c>
      <c r="P294" s="113">
        <f t="shared" si="48"/>
        <v>293</v>
      </c>
    </row>
    <row r="295" spans="6:16" x14ac:dyDescent="0.2">
      <c r="F295" s="13">
        <f t="shared" si="44"/>
        <v>50.913291446189618</v>
      </c>
      <c r="G295">
        <v>294</v>
      </c>
      <c r="H295" s="13">
        <f t="shared" si="45"/>
        <v>2413.8649711302064</v>
      </c>
      <c r="I295" s="13">
        <f t="shared" si="40"/>
        <v>59.123716518061066</v>
      </c>
      <c r="J295" s="13">
        <f t="shared" si="46"/>
        <v>179.06175834937181</v>
      </c>
      <c r="K295" s="113">
        <f t="shared" si="47"/>
        <v>294</v>
      </c>
      <c r="L295" s="13">
        <f t="shared" si="49"/>
        <v>50.891304390274684</v>
      </c>
      <c r="M295" s="13">
        <f t="shared" si="41"/>
        <v>1717.7554375009063</v>
      </c>
      <c r="N295" s="13">
        <f t="shared" si="42"/>
        <v>56.734009960005658</v>
      </c>
      <c r="O295" s="13">
        <f t="shared" si="43"/>
        <v>362.73438513933519</v>
      </c>
      <c r="P295" s="113">
        <f t="shared" si="48"/>
        <v>294</v>
      </c>
    </row>
    <row r="296" spans="6:16" x14ac:dyDescent="0.2">
      <c r="F296" s="13">
        <f t="shared" si="44"/>
        <v>50.913291446189618</v>
      </c>
      <c r="G296">
        <v>295</v>
      </c>
      <c r="H296" s="13">
        <f t="shared" si="45"/>
        <v>2413.8649711302064</v>
      </c>
      <c r="I296" s="13">
        <f t="shared" si="40"/>
        <v>59.095884568664893</v>
      </c>
      <c r="J296" s="13">
        <f t="shared" si="46"/>
        <v>179.06175834937181</v>
      </c>
      <c r="K296" s="113">
        <f t="shared" si="47"/>
        <v>295</v>
      </c>
      <c r="L296" s="13">
        <f t="shared" si="49"/>
        <v>50.891304390274684</v>
      </c>
      <c r="M296" s="13">
        <f t="shared" si="41"/>
        <v>1717.7554375009063</v>
      </c>
      <c r="N296" s="13">
        <f t="shared" si="42"/>
        <v>56.714204178413347</v>
      </c>
      <c r="O296" s="13">
        <f t="shared" si="43"/>
        <v>362.73438513933519</v>
      </c>
      <c r="P296" s="113">
        <f t="shared" si="48"/>
        <v>295</v>
      </c>
    </row>
    <row r="297" spans="6:16" x14ac:dyDescent="0.2">
      <c r="F297" s="13">
        <f t="shared" si="44"/>
        <v>50.913291446189618</v>
      </c>
      <c r="G297">
        <v>296</v>
      </c>
      <c r="H297" s="13">
        <f t="shared" si="45"/>
        <v>2413.8649711302064</v>
      </c>
      <c r="I297" s="13">
        <f t="shared" si="40"/>
        <v>59.068240672980856</v>
      </c>
      <c r="J297" s="13">
        <f t="shared" si="46"/>
        <v>179.06175834937181</v>
      </c>
      <c r="K297" s="113">
        <f t="shared" si="47"/>
        <v>296</v>
      </c>
      <c r="L297" s="13">
        <f t="shared" si="49"/>
        <v>50.891304390274684</v>
      </c>
      <c r="M297" s="13">
        <f t="shared" si="41"/>
        <v>1717.7554375009063</v>
      </c>
      <c r="N297" s="13">
        <f t="shared" si="42"/>
        <v>56.69453221966964</v>
      </c>
      <c r="O297" s="13">
        <f t="shared" si="43"/>
        <v>362.73438513933519</v>
      </c>
      <c r="P297" s="113">
        <f t="shared" si="48"/>
        <v>296</v>
      </c>
    </row>
    <row r="298" spans="6:16" x14ac:dyDescent="0.2">
      <c r="F298" s="13">
        <f t="shared" si="44"/>
        <v>50.913291446189618</v>
      </c>
      <c r="G298">
        <v>297</v>
      </c>
      <c r="H298" s="13">
        <f t="shared" si="45"/>
        <v>2413.8649711302064</v>
      </c>
      <c r="I298" s="13">
        <f t="shared" si="40"/>
        <v>59.040782931476507</v>
      </c>
      <c r="J298" s="13">
        <f t="shared" si="46"/>
        <v>179.06175834937181</v>
      </c>
      <c r="K298" s="113">
        <f t="shared" si="47"/>
        <v>297</v>
      </c>
      <c r="L298" s="13">
        <f t="shared" si="49"/>
        <v>50.891304390274684</v>
      </c>
      <c r="M298" s="13">
        <f t="shared" si="41"/>
        <v>1717.7554375009063</v>
      </c>
      <c r="N298" s="13">
        <f t="shared" si="42"/>
        <v>56.674992732028578</v>
      </c>
      <c r="O298" s="13">
        <f t="shared" si="43"/>
        <v>362.73438513933519</v>
      </c>
      <c r="P298" s="113">
        <f t="shared" si="48"/>
        <v>297</v>
      </c>
    </row>
    <row r="299" spans="6:16" x14ac:dyDescent="0.2">
      <c r="F299" s="13">
        <f t="shared" si="44"/>
        <v>50.913291446189618</v>
      </c>
      <c r="G299">
        <v>298</v>
      </c>
      <c r="H299" s="13">
        <f t="shared" si="45"/>
        <v>2413.8649711302064</v>
      </c>
      <c r="I299" s="13">
        <f t="shared" si="40"/>
        <v>59.013509470116489</v>
      </c>
      <c r="J299" s="13">
        <f t="shared" si="46"/>
        <v>179.06175834937181</v>
      </c>
      <c r="K299" s="113">
        <f t="shared" si="47"/>
        <v>298</v>
      </c>
      <c r="L299" s="13">
        <f t="shared" si="49"/>
        <v>50.891304390274684</v>
      </c>
      <c r="M299" s="13">
        <f t="shared" si="41"/>
        <v>1717.7554375009063</v>
      </c>
      <c r="N299" s="13">
        <f t="shared" si="42"/>
        <v>56.65558438188846</v>
      </c>
      <c r="O299" s="13">
        <f t="shared" si="43"/>
        <v>362.73438513933519</v>
      </c>
      <c r="P299" s="113">
        <f t="shared" si="48"/>
        <v>298</v>
      </c>
    </row>
    <row r="300" spans="6:16" x14ac:dyDescent="0.2">
      <c r="F300" s="13">
        <f t="shared" si="44"/>
        <v>50.913291446189618</v>
      </c>
      <c r="G300">
        <v>299</v>
      </c>
      <c r="H300" s="13">
        <f t="shared" si="45"/>
        <v>2413.8649711302064</v>
      </c>
      <c r="I300" s="13">
        <f t="shared" si="40"/>
        <v>58.986418439936131</v>
      </c>
      <c r="J300" s="13">
        <f t="shared" si="46"/>
        <v>179.06175834937181</v>
      </c>
      <c r="K300" s="113">
        <f t="shared" si="47"/>
        <v>299</v>
      </c>
      <c r="L300" s="13">
        <f t="shared" si="49"/>
        <v>50.891304390274684</v>
      </c>
      <c r="M300" s="13">
        <f t="shared" si="41"/>
        <v>1717.7554375009063</v>
      </c>
      <c r="N300" s="13">
        <f t="shared" si="42"/>
        <v>56.636305853488416</v>
      </c>
      <c r="O300" s="13">
        <f t="shared" si="43"/>
        <v>362.73438513933519</v>
      </c>
      <c r="P300" s="113">
        <f t="shared" si="48"/>
        <v>299</v>
      </c>
    </row>
    <row r="301" spans="6:16" x14ac:dyDescent="0.2">
      <c r="F301" s="13">
        <f t="shared" si="44"/>
        <v>50.913291446189618</v>
      </c>
      <c r="G301">
        <v>300</v>
      </c>
      <c r="H301" s="13">
        <f t="shared" si="45"/>
        <v>2413.8649711302064</v>
      </c>
      <c r="I301" s="13">
        <f t="shared" si="40"/>
        <v>58.959508016623637</v>
      </c>
      <c r="J301" s="13">
        <f t="shared" si="46"/>
        <v>179.06175834937181</v>
      </c>
      <c r="K301" s="113">
        <f t="shared" si="47"/>
        <v>300</v>
      </c>
      <c r="L301" s="13">
        <f t="shared" si="49"/>
        <v>50.891304390274684</v>
      </c>
      <c r="M301" s="13">
        <f t="shared" si="41"/>
        <v>1717.7554375009063</v>
      </c>
      <c r="N301" s="13">
        <f t="shared" si="42"/>
        <v>56.617155848611034</v>
      </c>
      <c r="O301" s="13">
        <f t="shared" si="43"/>
        <v>362.73438513933519</v>
      </c>
      <c r="P301" s="113">
        <f t="shared" si="48"/>
        <v>300</v>
      </c>
    </row>
    <row r="302" spans="6:16" x14ac:dyDescent="0.2">
      <c r="F302" s="13">
        <f t="shared" si="44"/>
        <v>50.913291446189618</v>
      </c>
      <c r="G302">
        <v>301</v>
      </c>
      <c r="H302" s="13">
        <f t="shared" si="45"/>
        <v>2413.8649711302064</v>
      </c>
      <c r="I302" s="13">
        <f t="shared" si="40"/>
        <v>58.932776400110569</v>
      </c>
      <c r="J302" s="13">
        <f t="shared" si="46"/>
        <v>179.06175834937181</v>
      </c>
      <c r="K302" s="113">
        <f t="shared" si="47"/>
        <v>301</v>
      </c>
      <c r="L302" s="13">
        <f t="shared" si="49"/>
        <v>50.891304390274684</v>
      </c>
      <c r="M302" s="13">
        <f t="shared" si="41"/>
        <v>1717.7554375009063</v>
      </c>
      <c r="N302" s="13">
        <f t="shared" si="42"/>
        <v>56.598133086290986</v>
      </c>
      <c r="O302" s="13">
        <f t="shared" si="43"/>
        <v>362.73438513933519</v>
      </c>
      <c r="P302" s="113">
        <f t="shared" si="48"/>
        <v>301</v>
      </c>
    </row>
    <row r="303" spans="6:16" x14ac:dyDescent="0.2">
      <c r="F303" s="13">
        <f t="shared" si="44"/>
        <v>50.913291446189618</v>
      </c>
      <c r="G303">
        <v>302</v>
      </c>
      <c r="H303" s="13">
        <f t="shared" si="45"/>
        <v>2413.8649711302064</v>
      </c>
      <c r="I303" s="13">
        <f t="shared" si="40"/>
        <v>58.906221814170436</v>
      </c>
      <c r="J303" s="13">
        <f t="shared" si="46"/>
        <v>179.06175834937181</v>
      </c>
      <c r="K303" s="113">
        <f t="shared" si="47"/>
        <v>302</v>
      </c>
      <c r="L303" s="13">
        <f t="shared" si="49"/>
        <v>50.891304390274684</v>
      </c>
      <c r="M303" s="13">
        <f t="shared" si="41"/>
        <v>1717.7554375009063</v>
      </c>
      <c r="N303" s="13">
        <f t="shared" si="42"/>
        <v>56.579236302529338</v>
      </c>
      <c r="O303" s="13">
        <f t="shared" si="43"/>
        <v>362.73438513933519</v>
      </c>
      <c r="P303" s="113">
        <f t="shared" si="48"/>
        <v>302</v>
      </c>
    </row>
    <row r="304" spans="6:16" x14ac:dyDescent="0.2">
      <c r="F304" s="13">
        <f t="shared" si="44"/>
        <v>50.913291446189618</v>
      </c>
      <c r="G304">
        <v>303</v>
      </c>
      <c r="H304" s="13">
        <f t="shared" si="45"/>
        <v>2413.8649711302064</v>
      </c>
      <c r="I304" s="13">
        <f t="shared" si="40"/>
        <v>58.879842506025284</v>
      </c>
      <c r="J304" s="13">
        <f t="shared" si="46"/>
        <v>179.06175834937181</v>
      </c>
      <c r="K304" s="113">
        <f t="shared" si="47"/>
        <v>303</v>
      </c>
      <c r="L304" s="13">
        <f t="shared" si="49"/>
        <v>50.891304390274684</v>
      </c>
      <c r="M304" s="13">
        <f t="shared" si="41"/>
        <v>1717.7554375009063</v>
      </c>
      <c r="N304" s="13">
        <f t="shared" si="42"/>
        <v>56.560464250013652</v>
      </c>
      <c r="O304" s="13">
        <f t="shared" si="43"/>
        <v>362.73438513933519</v>
      </c>
      <c r="P304" s="113">
        <f t="shared" si="48"/>
        <v>303</v>
      </c>
    </row>
    <row r="305" spans="6:16" x14ac:dyDescent="0.2">
      <c r="F305" s="13">
        <f t="shared" si="44"/>
        <v>50.913291446189618</v>
      </c>
      <c r="G305">
        <v>304</v>
      </c>
      <c r="H305" s="13">
        <f t="shared" si="45"/>
        <v>2413.8649711302064</v>
      </c>
      <c r="I305" s="13">
        <f t="shared" si="40"/>
        <v>58.853636745960031</v>
      </c>
      <c r="J305" s="13">
        <f t="shared" si="46"/>
        <v>179.06175834937181</v>
      </c>
      <c r="K305" s="113">
        <f t="shared" si="47"/>
        <v>304</v>
      </c>
      <c r="L305" s="13">
        <f t="shared" si="49"/>
        <v>50.891304390274684</v>
      </c>
      <c r="M305" s="13">
        <f t="shared" si="41"/>
        <v>1717.7554375009063</v>
      </c>
      <c r="N305" s="13">
        <f t="shared" si="42"/>
        <v>56.541815697843454</v>
      </c>
      <c r="O305" s="13">
        <f t="shared" si="43"/>
        <v>362.73438513933519</v>
      </c>
      <c r="P305" s="113">
        <f t="shared" si="48"/>
        <v>304</v>
      </c>
    </row>
    <row r="306" spans="6:16" x14ac:dyDescent="0.2">
      <c r="F306" s="13">
        <f t="shared" si="44"/>
        <v>50.913291446189618</v>
      </c>
      <c r="G306">
        <v>305</v>
      </c>
      <c r="H306" s="13">
        <f t="shared" si="45"/>
        <v>2413.8649711302064</v>
      </c>
      <c r="I306" s="13">
        <f t="shared" si="40"/>
        <v>58.827602826944393</v>
      </c>
      <c r="J306" s="13">
        <f t="shared" si="46"/>
        <v>179.06175834937181</v>
      </c>
      <c r="K306" s="113">
        <f t="shared" si="47"/>
        <v>305</v>
      </c>
      <c r="L306" s="13">
        <f t="shared" si="49"/>
        <v>50.891304390274684</v>
      </c>
      <c r="M306" s="13">
        <f t="shared" si="41"/>
        <v>1717.7554375009063</v>
      </c>
      <c r="N306" s="13">
        <f t="shared" si="42"/>
        <v>56.523289431261261</v>
      </c>
      <c r="O306" s="13">
        <f t="shared" si="43"/>
        <v>362.73438513933519</v>
      </c>
      <c r="P306" s="113">
        <f t="shared" si="48"/>
        <v>305</v>
      </c>
    </row>
    <row r="307" spans="6:16" x14ac:dyDescent="0.2">
      <c r="F307" s="13">
        <f t="shared" si="44"/>
        <v>50.913291446189618</v>
      </c>
      <c r="G307">
        <v>306</v>
      </c>
      <c r="H307" s="13">
        <f t="shared" si="45"/>
        <v>2413.8649711302064</v>
      </c>
      <c r="I307" s="13">
        <f t="shared" si="40"/>
        <v>58.801739064262186</v>
      </c>
      <c r="J307" s="13">
        <f t="shared" si="46"/>
        <v>179.06175834937181</v>
      </c>
      <c r="K307" s="113">
        <f t="shared" si="47"/>
        <v>306</v>
      </c>
      <c r="L307" s="13">
        <f t="shared" si="49"/>
        <v>50.891304390274684</v>
      </c>
      <c r="M307" s="13">
        <f t="shared" si="41"/>
        <v>1717.7554375009063</v>
      </c>
      <c r="N307" s="13">
        <f t="shared" si="42"/>
        <v>56.504884251388759</v>
      </c>
      <c r="O307" s="13">
        <f t="shared" si="43"/>
        <v>362.73438513933519</v>
      </c>
      <c r="P307" s="113">
        <f t="shared" si="48"/>
        <v>306</v>
      </c>
    </row>
    <row r="308" spans="6:16" x14ac:dyDescent="0.2">
      <c r="F308" s="13">
        <f t="shared" si="44"/>
        <v>50.913291446189618</v>
      </c>
      <c r="G308">
        <v>307</v>
      </c>
      <c r="H308" s="13">
        <f t="shared" si="45"/>
        <v>2413.8649711302064</v>
      </c>
      <c r="I308" s="13">
        <f t="shared" si="40"/>
        <v>58.776043795147942</v>
      </c>
      <c r="J308" s="13">
        <f t="shared" si="46"/>
        <v>179.06175834937181</v>
      </c>
      <c r="K308" s="113">
        <f t="shared" si="47"/>
        <v>307</v>
      </c>
      <c r="L308" s="13">
        <f t="shared" si="49"/>
        <v>50.891304390274684</v>
      </c>
      <c r="M308" s="13">
        <f t="shared" si="41"/>
        <v>1717.7554375009063</v>
      </c>
      <c r="N308" s="13">
        <f t="shared" si="42"/>
        <v>56.486598974968189</v>
      </c>
      <c r="O308" s="13">
        <f t="shared" si="43"/>
        <v>362.73438513933519</v>
      </c>
      <c r="P308" s="113">
        <f t="shared" si="48"/>
        <v>307</v>
      </c>
    </row>
    <row r="309" spans="6:16" x14ac:dyDescent="0.2">
      <c r="F309" s="13">
        <f t="shared" si="44"/>
        <v>50.913291446189618</v>
      </c>
      <c r="G309">
        <v>308</v>
      </c>
      <c r="H309" s="13">
        <f t="shared" si="45"/>
        <v>2413.8649711302064</v>
      </c>
      <c r="I309" s="13">
        <f t="shared" si="40"/>
        <v>58.750515378430549</v>
      </c>
      <c r="J309" s="13">
        <f t="shared" si="46"/>
        <v>179.06175834937181</v>
      </c>
      <c r="K309" s="113">
        <f t="shared" si="47"/>
        <v>308</v>
      </c>
      <c r="L309" s="13">
        <f t="shared" si="49"/>
        <v>50.891304390274684</v>
      </c>
      <c r="M309" s="13">
        <f t="shared" si="41"/>
        <v>1717.7554375009063</v>
      </c>
      <c r="N309" s="13">
        <f t="shared" si="42"/>
        <v>56.468432434108792</v>
      </c>
      <c r="O309" s="13">
        <f t="shared" si="43"/>
        <v>362.73438513933519</v>
      </c>
      <c r="P309" s="113">
        <f t="shared" si="48"/>
        <v>308</v>
      </c>
    </row>
    <row r="310" spans="6:16" x14ac:dyDescent="0.2">
      <c r="F310" s="13">
        <f t="shared" si="44"/>
        <v>50.913291446189618</v>
      </c>
      <c r="G310">
        <v>309</v>
      </c>
      <c r="H310" s="13">
        <f t="shared" si="45"/>
        <v>2413.8649711302064</v>
      </c>
      <c r="I310" s="13">
        <f t="shared" si="40"/>
        <v>58.725152194183813</v>
      </c>
      <c r="J310" s="13">
        <f t="shared" si="46"/>
        <v>179.06175834937181</v>
      </c>
      <c r="K310" s="113">
        <f t="shared" si="47"/>
        <v>309</v>
      </c>
      <c r="L310" s="13">
        <f t="shared" si="49"/>
        <v>50.891304390274684</v>
      </c>
      <c r="M310" s="13">
        <f t="shared" si="41"/>
        <v>1717.7554375009063</v>
      </c>
      <c r="N310" s="13">
        <f t="shared" si="42"/>
        <v>56.450383476038134</v>
      </c>
      <c r="O310" s="13">
        <f t="shared" si="43"/>
        <v>362.73438513933519</v>
      </c>
      <c r="P310" s="113">
        <f t="shared" si="48"/>
        <v>309</v>
      </c>
    </row>
    <row r="311" spans="6:16" x14ac:dyDescent="0.2">
      <c r="F311" s="13">
        <f t="shared" si="44"/>
        <v>50.913291446189618</v>
      </c>
      <c r="G311">
        <v>310</v>
      </c>
      <c r="H311" s="13">
        <f t="shared" si="45"/>
        <v>2413.8649711302064</v>
      </c>
      <c r="I311" s="13">
        <f t="shared" si="40"/>
        <v>58.699952643383831</v>
      </c>
      <c r="J311" s="13">
        <f t="shared" si="46"/>
        <v>179.06175834937181</v>
      </c>
      <c r="K311" s="113">
        <f t="shared" si="47"/>
        <v>310</v>
      </c>
      <c r="L311" s="13">
        <f t="shared" si="49"/>
        <v>50.891304390274684</v>
      </c>
      <c r="M311" s="13">
        <f t="shared" si="41"/>
        <v>1717.7554375009063</v>
      </c>
      <c r="N311" s="13">
        <f t="shared" si="42"/>
        <v>56.432450962858255</v>
      </c>
      <c r="O311" s="13">
        <f t="shared" si="43"/>
        <v>362.73438513933519</v>
      </c>
      <c r="P311" s="113">
        <f t="shared" si="48"/>
        <v>310</v>
      </c>
    </row>
    <row r="312" spans="6:16" x14ac:dyDescent="0.2">
      <c r="F312" s="13">
        <f t="shared" si="44"/>
        <v>50.913291446189618</v>
      </c>
      <c r="G312">
        <v>311</v>
      </c>
      <c r="H312" s="13">
        <f t="shared" si="45"/>
        <v>2413.8649711302064</v>
      </c>
      <c r="I312" s="13">
        <f t="shared" si="40"/>
        <v>58.674915147572918</v>
      </c>
      <c r="J312" s="13">
        <f t="shared" si="46"/>
        <v>179.06175834937181</v>
      </c>
      <c r="K312" s="113">
        <f t="shared" si="47"/>
        <v>311</v>
      </c>
      <c r="L312" s="13">
        <f t="shared" si="49"/>
        <v>50.891304390274684</v>
      </c>
      <c r="M312" s="13">
        <f t="shared" si="41"/>
        <v>1717.7554375009063</v>
      </c>
      <c r="N312" s="13">
        <f t="shared" si="42"/>
        <v>56.414633771306534</v>
      </c>
      <c r="O312" s="13">
        <f t="shared" si="43"/>
        <v>362.73438513933519</v>
      </c>
      <c r="P312" s="113">
        <f t="shared" si="48"/>
        <v>311</v>
      </c>
    </row>
    <row r="313" spans="6:16" x14ac:dyDescent="0.2">
      <c r="F313" s="13">
        <f t="shared" si="44"/>
        <v>50.913291446189618</v>
      </c>
      <c r="G313">
        <v>312</v>
      </c>
      <c r="H313" s="13">
        <f t="shared" si="45"/>
        <v>2413.8649711302064</v>
      </c>
      <c r="I313" s="13">
        <f t="shared" si="40"/>
        <v>58.650038148530022</v>
      </c>
      <c r="J313" s="13">
        <f t="shared" si="46"/>
        <v>179.06175834937181</v>
      </c>
      <c r="K313" s="113">
        <f t="shared" si="47"/>
        <v>312</v>
      </c>
      <c r="L313" s="13">
        <f t="shared" si="49"/>
        <v>50.891304390274684</v>
      </c>
      <c r="M313" s="13">
        <f t="shared" si="41"/>
        <v>1717.7554375009063</v>
      </c>
      <c r="N313" s="13">
        <f t="shared" si="42"/>
        <v>56.396930792521175</v>
      </c>
      <c r="O313" s="13">
        <f t="shared" si="43"/>
        <v>362.73438513933519</v>
      </c>
      <c r="P313" s="113">
        <f t="shared" si="48"/>
        <v>312</v>
      </c>
    </row>
    <row r="314" spans="6:16" x14ac:dyDescent="0.2">
      <c r="F314" s="13">
        <f t="shared" si="44"/>
        <v>50.913291446189618</v>
      </c>
      <c r="G314">
        <v>313</v>
      </c>
      <c r="H314" s="13">
        <f t="shared" si="45"/>
        <v>2413.8649711302064</v>
      </c>
      <c r="I314" s="13">
        <f t="shared" si="40"/>
        <v>58.625320107947466</v>
      </c>
      <c r="J314" s="13">
        <f t="shared" si="46"/>
        <v>179.06175834937181</v>
      </c>
      <c r="K314" s="113">
        <f t="shared" si="47"/>
        <v>313</v>
      </c>
      <c r="L314" s="13">
        <f t="shared" si="49"/>
        <v>50.891304390274684</v>
      </c>
      <c r="M314" s="13">
        <f t="shared" si="41"/>
        <v>1717.7554375009063</v>
      </c>
      <c r="N314" s="13">
        <f t="shared" si="42"/>
        <v>56.379340931811129</v>
      </c>
      <c r="O314" s="13">
        <f t="shared" si="43"/>
        <v>362.73438513933519</v>
      </c>
      <c r="P314" s="113">
        <f t="shared" si="48"/>
        <v>313</v>
      </c>
    </row>
    <row r="315" spans="6:16" x14ac:dyDescent="0.2">
      <c r="F315" s="13">
        <f t="shared" si="44"/>
        <v>50.913291446189618</v>
      </c>
      <c r="G315">
        <v>314</v>
      </c>
      <c r="H315" s="13">
        <f t="shared" si="45"/>
        <v>2413.8649711302064</v>
      </c>
      <c r="I315" s="13">
        <f t="shared" si="40"/>
        <v>58.600759507113843</v>
      </c>
      <c r="J315" s="13">
        <f t="shared" si="46"/>
        <v>179.06175834937181</v>
      </c>
      <c r="K315" s="113">
        <f t="shared" si="47"/>
        <v>314</v>
      </c>
      <c r="L315" s="13">
        <f t="shared" si="49"/>
        <v>50.891304390274684</v>
      </c>
      <c r="M315" s="13">
        <f t="shared" si="41"/>
        <v>1717.7554375009063</v>
      </c>
      <c r="N315" s="13">
        <f t="shared" si="42"/>
        <v>56.361863108430434</v>
      </c>
      <c r="O315" s="13">
        <f t="shared" si="43"/>
        <v>362.73438513933519</v>
      </c>
      <c r="P315" s="113">
        <f t="shared" si="48"/>
        <v>314</v>
      </c>
    </row>
    <row r="316" spans="6:16" x14ac:dyDescent="0.2">
      <c r="F316" s="13">
        <f t="shared" si="44"/>
        <v>50.913291446189618</v>
      </c>
      <c r="G316">
        <v>315</v>
      </c>
      <c r="H316" s="13">
        <f t="shared" si="45"/>
        <v>2413.8649711302064</v>
      </c>
      <c r="I316" s="13">
        <f t="shared" si="40"/>
        <v>58.576354846602968</v>
      </c>
      <c r="J316" s="13">
        <f t="shared" si="46"/>
        <v>179.06175834937181</v>
      </c>
      <c r="K316" s="113">
        <f t="shared" si="47"/>
        <v>315</v>
      </c>
      <c r="L316" s="13">
        <f t="shared" si="49"/>
        <v>50.891304390274684</v>
      </c>
      <c r="M316" s="13">
        <f t="shared" si="41"/>
        <v>1717.7554375009063</v>
      </c>
      <c r="N316" s="13">
        <f t="shared" si="42"/>
        <v>56.344496255356923</v>
      </c>
      <c r="O316" s="13">
        <f t="shared" si="43"/>
        <v>362.73438513933519</v>
      </c>
      <c r="P316" s="113">
        <f t="shared" si="48"/>
        <v>315</v>
      </c>
    </row>
    <row r="317" spans="6:16" x14ac:dyDescent="0.2">
      <c r="F317" s="13">
        <f t="shared" si="44"/>
        <v>50.913291446189618</v>
      </c>
      <c r="G317">
        <v>316</v>
      </c>
      <c r="H317" s="13">
        <f t="shared" si="45"/>
        <v>2413.8649711302064</v>
      </c>
      <c r="I317" s="13">
        <f t="shared" si="40"/>
        <v>58.552104645968754</v>
      </c>
      <c r="J317" s="13">
        <f t="shared" si="46"/>
        <v>179.06175834937181</v>
      </c>
      <c r="K317" s="113">
        <f t="shared" si="47"/>
        <v>316</v>
      </c>
      <c r="L317" s="13">
        <f t="shared" si="49"/>
        <v>50.891304390274684</v>
      </c>
      <c r="M317" s="13">
        <f t="shared" si="41"/>
        <v>1717.7554375009063</v>
      </c>
      <c r="N317" s="13">
        <f t="shared" si="42"/>
        <v>56.327239319075019</v>
      </c>
      <c r="O317" s="13">
        <f t="shared" si="43"/>
        <v>362.73438513933519</v>
      </c>
      <c r="P317" s="113">
        <f t="shared" si="48"/>
        <v>316</v>
      </c>
    </row>
    <row r="318" spans="6:16" x14ac:dyDescent="0.2">
      <c r="F318" s="13">
        <f t="shared" si="44"/>
        <v>50.913291446189618</v>
      </c>
      <c r="G318">
        <v>317</v>
      </c>
      <c r="H318" s="13">
        <f t="shared" si="45"/>
        <v>2413.8649711302064</v>
      </c>
      <c r="I318" s="13">
        <f t="shared" si="40"/>
        <v>58.528007443445787</v>
      </c>
      <c r="J318" s="13">
        <f t="shared" si="46"/>
        <v>179.06175834937181</v>
      </c>
      <c r="K318" s="113">
        <f t="shared" si="47"/>
        <v>317</v>
      </c>
      <c r="L318" s="13">
        <f t="shared" si="49"/>
        <v>50.891304390274684</v>
      </c>
      <c r="M318" s="13">
        <f t="shared" si="41"/>
        <v>1717.7554375009063</v>
      </c>
      <c r="N318" s="13">
        <f t="shared" si="42"/>
        <v>56.310091259362714</v>
      </c>
      <c r="O318" s="13">
        <f t="shared" si="43"/>
        <v>362.73438513933519</v>
      </c>
      <c r="P318" s="113">
        <f t="shared" si="48"/>
        <v>317</v>
      </c>
    </row>
    <row r="319" spans="6:16" x14ac:dyDescent="0.2">
      <c r="F319" s="13">
        <f t="shared" si="44"/>
        <v>50.913291446189618</v>
      </c>
      <c r="G319">
        <v>318</v>
      </c>
      <c r="H319" s="13">
        <f t="shared" si="45"/>
        <v>2413.8649711302064</v>
      </c>
      <c r="I319" s="13">
        <f t="shared" si="40"/>
        <v>58.504061795655673</v>
      </c>
      <c r="J319" s="13">
        <f t="shared" si="46"/>
        <v>179.06175834937181</v>
      </c>
      <c r="K319" s="113">
        <f t="shared" si="47"/>
        <v>318</v>
      </c>
      <c r="L319" s="13">
        <f t="shared" si="49"/>
        <v>50.891304390274684</v>
      </c>
      <c r="M319" s="13">
        <f t="shared" si="41"/>
        <v>1717.7554375009063</v>
      </c>
      <c r="N319" s="13">
        <f t="shared" si="42"/>
        <v>56.293051049082564</v>
      </c>
      <c r="O319" s="13">
        <f t="shared" si="43"/>
        <v>362.73438513933519</v>
      </c>
      <c r="P319" s="113">
        <f t="shared" si="48"/>
        <v>318</v>
      </c>
    </row>
    <row r="320" spans="6:16" x14ac:dyDescent="0.2">
      <c r="F320" s="13">
        <f t="shared" si="44"/>
        <v>50.913291446189618</v>
      </c>
      <c r="G320">
        <v>319</v>
      </c>
      <c r="H320" s="13">
        <f t="shared" si="45"/>
        <v>2413.8649711302064</v>
      </c>
      <c r="I320" s="13">
        <f t="shared" si="40"/>
        <v>58.48026627731879</v>
      </c>
      <c r="J320" s="13">
        <f t="shared" si="46"/>
        <v>179.06175834937181</v>
      </c>
      <c r="K320" s="113">
        <f t="shared" si="47"/>
        <v>319</v>
      </c>
      <c r="L320" s="13">
        <f t="shared" si="49"/>
        <v>50.891304390274684</v>
      </c>
      <c r="M320" s="13">
        <f t="shared" si="41"/>
        <v>1717.7554375009063</v>
      </c>
      <c r="N320" s="13">
        <f t="shared" si="42"/>
        <v>56.276117673976586</v>
      </c>
      <c r="O320" s="13">
        <f t="shared" si="43"/>
        <v>362.73438513933519</v>
      </c>
      <c r="P320" s="113">
        <f t="shared" si="48"/>
        <v>319</v>
      </c>
    </row>
    <row r="321" spans="6:16" x14ac:dyDescent="0.2">
      <c r="F321" s="13">
        <f t="shared" si="44"/>
        <v>50.913291446189618</v>
      </c>
      <c r="G321">
        <v>320</v>
      </c>
      <c r="H321" s="13">
        <f t="shared" si="45"/>
        <v>2413.8649711302064</v>
      </c>
      <c r="I321" s="13">
        <f t="shared" si="40"/>
        <v>58.456619480971511</v>
      </c>
      <c r="J321" s="13">
        <f t="shared" si="46"/>
        <v>179.06175834937181</v>
      </c>
      <c r="K321" s="113">
        <f t="shared" si="47"/>
        <v>320</v>
      </c>
      <c r="L321" s="13">
        <f t="shared" si="49"/>
        <v>50.891304390274684</v>
      </c>
      <c r="M321" s="13">
        <f t="shared" si="41"/>
        <v>1717.7554375009063</v>
      </c>
      <c r="N321" s="13">
        <f t="shared" si="42"/>
        <v>56.259290132465019</v>
      </c>
      <c r="O321" s="13">
        <f t="shared" si="43"/>
        <v>362.73438513933519</v>
      </c>
      <c r="P321" s="113">
        <f t="shared" si="48"/>
        <v>320</v>
      </c>
    </row>
    <row r="322" spans="6:16" x14ac:dyDescent="0.2">
      <c r="F322" s="13">
        <f t="shared" si="44"/>
        <v>50.913291446189618</v>
      </c>
      <c r="G322">
        <v>321</v>
      </c>
      <c r="H322" s="13">
        <f t="shared" si="45"/>
        <v>2413.8649711302064</v>
      </c>
      <c r="I322" s="13">
        <f t="shared" ref="I322:I381" si="50">H322/G322+F322</f>
        <v>58.433120016688704</v>
      </c>
      <c r="J322" s="13">
        <f t="shared" si="46"/>
        <v>179.06175834937181</v>
      </c>
      <c r="K322" s="113">
        <f t="shared" si="47"/>
        <v>321</v>
      </c>
      <c r="L322" s="13">
        <f t="shared" si="49"/>
        <v>50.891304390274684</v>
      </c>
      <c r="M322" s="13">
        <f t="shared" ref="M322:M381" si="51">$C$8+$C$9</f>
        <v>1717.7554375009063</v>
      </c>
      <c r="N322" s="13">
        <f t="shared" ref="N322:N381" si="52">M322/G322+L322</f>
        <v>56.242567435448848</v>
      </c>
      <c r="O322" s="13">
        <f t="shared" ref="O322:O381" si="53">$C$15+$C$14+$C$11+$C$10</f>
        <v>362.73438513933519</v>
      </c>
      <c r="P322" s="113">
        <f t="shared" si="48"/>
        <v>321</v>
      </c>
    </row>
    <row r="323" spans="6:16" x14ac:dyDescent="0.2">
      <c r="F323" s="13">
        <f t="shared" ref="F323:F381" si="54">SUM($B$10:$B$14)</f>
        <v>50.913291446189618</v>
      </c>
      <c r="G323">
        <v>322</v>
      </c>
      <c r="H323" s="13">
        <f t="shared" ref="H323:H381" si="55">$B$8+$B$9</f>
        <v>2413.8649711302064</v>
      </c>
      <c r="I323" s="13">
        <f t="shared" si="50"/>
        <v>58.409766511811377</v>
      </c>
      <c r="J323" s="13">
        <f t="shared" ref="J323:J381" si="56">$B$15+$B$14+$B$11+$B$10</f>
        <v>179.06175834937181</v>
      </c>
      <c r="K323" s="113">
        <f t="shared" ref="K323:K381" si="57">IF(I323&lt;J323,G323,"")</f>
        <v>322</v>
      </c>
      <c r="L323" s="13">
        <f t="shared" si="49"/>
        <v>50.891304390274684</v>
      </c>
      <c r="M323" s="13">
        <f t="shared" si="51"/>
        <v>1717.7554375009063</v>
      </c>
      <c r="N323" s="13">
        <f t="shared" si="52"/>
        <v>56.225948606116006</v>
      </c>
      <c r="O323" s="13">
        <f t="shared" si="53"/>
        <v>362.73438513933519</v>
      </c>
      <c r="P323" s="113">
        <f t="shared" ref="P323:P381" si="58">IF(N323&lt;O323,G323,"")</f>
        <v>322</v>
      </c>
    </row>
    <row r="324" spans="6:16" x14ac:dyDescent="0.2">
      <c r="F324" s="13">
        <f t="shared" si="54"/>
        <v>50.913291446189618</v>
      </c>
      <c r="G324">
        <v>323</v>
      </c>
      <c r="H324" s="13">
        <f t="shared" si="55"/>
        <v>2413.8649711302064</v>
      </c>
      <c r="I324" s="13">
        <f t="shared" si="50"/>
        <v>58.386557610679418</v>
      </c>
      <c r="J324" s="13">
        <f t="shared" si="56"/>
        <v>179.06175834937181</v>
      </c>
      <c r="K324" s="113">
        <f t="shared" si="57"/>
        <v>323</v>
      </c>
      <c r="L324" s="13">
        <f t="shared" ref="L324:L355" si="59">SUM($C$10:$C$11,$C$13:$C$14)</f>
        <v>50.891304390274684</v>
      </c>
      <c r="M324" s="13">
        <f t="shared" si="51"/>
        <v>1717.7554375009063</v>
      </c>
      <c r="N324" s="13">
        <f t="shared" si="52"/>
        <v>56.209432679751174</v>
      </c>
      <c r="O324" s="13">
        <f t="shared" si="53"/>
        <v>362.73438513933519</v>
      </c>
      <c r="P324" s="113">
        <f t="shared" si="58"/>
        <v>323</v>
      </c>
    </row>
    <row r="325" spans="6:16" x14ac:dyDescent="0.2">
      <c r="F325" s="13">
        <f t="shared" si="54"/>
        <v>50.913291446189618</v>
      </c>
      <c r="G325">
        <v>324</v>
      </c>
      <c r="H325" s="13">
        <f t="shared" si="55"/>
        <v>2413.8649711302064</v>
      </c>
      <c r="I325" s="13">
        <f t="shared" si="50"/>
        <v>58.363491974369268</v>
      </c>
      <c r="J325" s="13">
        <f t="shared" si="56"/>
        <v>179.06175834937181</v>
      </c>
      <c r="K325" s="113">
        <f t="shared" si="57"/>
        <v>324</v>
      </c>
      <c r="L325" s="13">
        <f t="shared" si="59"/>
        <v>50.891304390274684</v>
      </c>
      <c r="M325" s="13">
        <f t="shared" si="51"/>
        <v>1717.7554375009063</v>
      </c>
      <c r="N325" s="13">
        <f t="shared" si="52"/>
        <v>56.193018703549086</v>
      </c>
      <c r="O325" s="13">
        <f t="shared" si="53"/>
        <v>362.73438513933519</v>
      </c>
      <c r="P325" s="113">
        <f t="shared" si="58"/>
        <v>324</v>
      </c>
    </row>
    <row r="326" spans="6:16" x14ac:dyDescent="0.2">
      <c r="F326" s="13">
        <f t="shared" si="54"/>
        <v>50.913291446189618</v>
      </c>
      <c r="G326">
        <v>325</v>
      </c>
      <c r="H326" s="13">
        <f t="shared" si="55"/>
        <v>2413.8649711302064</v>
      </c>
      <c r="I326" s="13">
        <f t="shared" si="50"/>
        <v>58.340568280436408</v>
      </c>
      <c r="J326" s="13">
        <f t="shared" si="56"/>
        <v>179.06175834937181</v>
      </c>
      <c r="K326" s="113">
        <f t="shared" si="57"/>
        <v>325</v>
      </c>
      <c r="L326" s="13">
        <f t="shared" si="59"/>
        <v>50.891304390274684</v>
      </c>
      <c r="M326" s="13">
        <f t="shared" si="51"/>
        <v>1717.7554375009063</v>
      </c>
      <c r="N326" s="13">
        <f t="shared" si="52"/>
        <v>56.176705736431316</v>
      </c>
      <c r="O326" s="13">
        <f t="shared" si="53"/>
        <v>362.73438513933519</v>
      </c>
      <c r="P326" s="113">
        <f t="shared" si="58"/>
        <v>325</v>
      </c>
    </row>
    <row r="327" spans="6:16" x14ac:dyDescent="0.2">
      <c r="F327" s="13">
        <f t="shared" si="54"/>
        <v>50.913291446189618</v>
      </c>
      <c r="G327">
        <v>326</v>
      </c>
      <c r="H327" s="13">
        <f t="shared" si="55"/>
        <v>2413.8649711302064</v>
      </c>
      <c r="I327" s="13">
        <f t="shared" si="50"/>
        <v>58.317785222662643</v>
      </c>
      <c r="J327" s="13">
        <f t="shared" si="56"/>
        <v>179.06175834937181</v>
      </c>
      <c r="K327" s="113">
        <f t="shared" si="57"/>
        <v>326</v>
      </c>
      <c r="L327" s="13">
        <f t="shared" si="59"/>
        <v>50.891304390274684</v>
      </c>
      <c r="M327" s="13">
        <f t="shared" si="51"/>
        <v>1717.7554375009063</v>
      </c>
      <c r="N327" s="13">
        <f t="shared" si="52"/>
        <v>56.160492848866419</v>
      </c>
      <c r="O327" s="13">
        <f t="shared" si="53"/>
        <v>362.73438513933519</v>
      </c>
      <c r="P327" s="113">
        <f t="shared" si="58"/>
        <v>326</v>
      </c>
    </row>
    <row r="328" spans="6:16" x14ac:dyDescent="0.2">
      <c r="F328" s="13">
        <f t="shared" si="54"/>
        <v>50.913291446189618</v>
      </c>
      <c r="G328">
        <v>327</v>
      </c>
      <c r="H328" s="13">
        <f t="shared" si="55"/>
        <v>2413.8649711302064</v>
      </c>
      <c r="I328" s="13">
        <f t="shared" si="50"/>
        <v>58.295141510807987</v>
      </c>
      <c r="J328" s="13">
        <f t="shared" si="56"/>
        <v>179.06175834937181</v>
      </c>
      <c r="K328" s="113">
        <f t="shared" si="57"/>
        <v>327</v>
      </c>
      <c r="L328" s="13">
        <f t="shared" si="59"/>
        <v>50.891304390274684</v>
      </c>
      <c r="M328" s="13">
        <f t="shared" si="51"/>
        <v>1717.7554375009063</v>
      </c>
      <c r="N328" s="13">
        <f t="shared" si="52"/>
        <v>56.144379122693358</v>
      </c>
      <c r="O328" s="13">
        <f t="shared" si="53"/>
        <v>362.73438513933519</v>
      </c>
      <c r="P328" s="113">
        <f t="shared" si="58"/>
        <v>327</v>
      </c>
    </row>
    <row r="329" spans="6:16" x14ac:dyDescent="0.2">
      <c r="F329" s="13">
        <f t="shared" si="54"/>
        <v>50.913291446189618</v>
      </c>
      <c r="G329">
        <v>328</v>
      </c>
      <c r="H329" s="13">
        <f t="shared" si="55"/>
        <v>2413.8649711302064</v>
      </c>
      <c r="I329" s="13">
        <f t="shared" si="50"/>
        <v>58.272635870367075</v>
      </c>
      <c r="J329" s="13">
        <f t="shared" si="56"/>
        <v>179.06175834937181</v>
      </c>
      <c r="K329" s="113">
        <f t="shared" si="57"/>
        <v>328</v>
      </c>
      <c r="L329" s="13">
        <f t="shared" si="59"/>
        <v>50.891304390274684</v>
      </c>
      <c r="M329" s="13">
        <f t="shared" si="51"/>
        <v>1717.7554375009063</v>
      </c>
      <c r="N329" s="13">
        <f t="shared" si="52"/>
        <v>56.128363650948181</v>
      </c>
      <c r="O329" s="13">
        <f t="shared" si="53"/>
        <v>362.73438513933519</v>
      </c>
      <c r="P329" s="113">
        <f t="shared" si="58"/>
        <v>328</v>
      </c>
    </row>
    <row r="330" spans="6:16" x14ac:dyDescent="0.2">
      <c r="F330" s="13">
        <f t="shared" si="54"/>
        <v>50.913291446189618</v>
      </c>
      <c r="G330">
        <v>329</v>
      </c>
      <c r="H330" s="13">
        <f t="shared" si="55"/>
        <v>2413.8649711302064</v>
      </c>
      <c r="I330" s="13">
        <f t="shared" si="50"/>
        <v>58.250267042330066</v>
      </c>
      <c r="J330" s="13">
        <f t="shared" si="56"/>
        <v>179.06175834937181</v>
      </c>
      <c r="K330" s="113">
        <f t="shared" si="57"/>
        <v>329</v>
      </c>
      <c r="L330" s="13">
        <f t="shared" si="59"/>
        <v>50.891304390274684</v>
      </c>
      <c r="M330" s="13">
        <f t="shared" si="51"/>
        <v>1717.7554375009063</v>
      </c>
      <c r="N330" s="13">
        <f t="shared" si="52"/>
        <v>56.112445537693851</v>
      </c>
      <c r="O330" s="13">
        <f t="shared" si="53"/>
        <v>362.73438513933519</v>
      </c>
      <c r="P330" s="113">
        <f t="shared" si="58"/>
        <v>329</v>
      </c>
    </row>
    <row r="331" spans="6:16" x14ac:dyDescent="0.2">
      <c r="F331" s="13">
        <f t="shared" si="54"/>
        <v>50.913291446189618</v>
      </c>
      <c r="G331">
        <v>330</v>
      </c>
      <c r="H331" s="13">
        <f t="shared" si="55"/>
        <v>2413.8649711302064</v>
      </c>
      <c r="I331" s="13">
        <f t="shared" si="50"/>
        <v>58.228033782947819</v>
      </c>
      <c r="J331" s="13">
        <f t="shared" si="56"/>
        <v>179.06175834937181</v>
      </c>
      <c r="K331" s="113">
        <f t="shared" si="57"/>
        <v>330</v>
      </c>
      <c r="L331" s="13">
        <f t="shared" si="59"/>
        <v>50.891304390274684</v>
      </c>
      <c r="M331" s="13">
        <f t="shared" si="51"/>
        <v>1717.7554375009063</v>
      </c>
      <c r="N331" s="13">
        <f t="shared" si="52"/>
        <v>56.096623897853185</v>
      </c>
      <c r="O331" s="13">
        <f t="shared" si="53"/>
        <v>362.73438513933519</v>
      </c>
      <c r="P331" s="113">
        <f t="shared" si="58"/>
        <v>330</v>
      </c>
    </row>
    <row r="332" spans="6:16" x14ac:dyDescent="0.2">
      <c r="F332" s="13">
        <f t="shared" si="54"/>
        <v>50.913291446189618</v>
      </c>
      <c r="G332">
        <v>331</v>
      </c>
      <c r="H332" s="13">
        <f t="shared" si="55"/>
        <v>2413.8649711302064</v>
      </c>
      <c r="I332" s="13">
        <f t="shared" si="50"/>
        <v>58.205934863501419</v>
      </c>
      <c r="J332" s="13">
        <f t="shared" si="56"/>
        <v>179.06175834937181</v>
      </c>
      <c r="K332" s="113">
        <f t="shared" si="57"/>
        <v>331</v>
      </c>
      <c r="L332" s="13">
        <f t="shared" si="59"/>
        <v>50.891304390274684</v>
      </c>
      <c r="M332" s="13">
        <f t="shared" si="51"/>
        <v>1717.7554375009063</v>
      </c>
      <c r="N332" s="13">
        <f t="shared" si="52"/>
        <v>56.080897857044796</v>
      </c>
      <c r="O332" s="13">
        <f t="shared" si="53"/>
        <v>362.73438513933519</v>
      </c>
      <c r="P332" s="113">
        <f t="shared" si="58"/>
        <v>331</v>
      </c>
    </row>
    <row r="333" spans="6:16" x14ac:dyDescent="0.2">
      <c r="F333" s="13">
        <f t="shared" si="54"/>
        <v>50.913291446189618</v>
      </c>
      <c r="G333">
        <v>332</v>
      </c>
      <c r="H333" s="13">
        <f t="shared" si="55"/>
        <v>2413.8649711302064</v>
      </c>
      <c r="I333" s="13">
        <f t="shared" si="50"/>
        <v>58.183969070075783</v>
      </c>
      <c r="J333" s="13">
        <f t="shared" si="56"/>
        <v>179.06175834937181</v>
      </c>
      <c r="K333" s="113">
        <f t="shared" si="57"/>
        <v>332</v>
      </c>
      <c r="L333" s="13">
        <f t="shared" si="59"/>
        <v>50.891304390274684</v>
      </c>
      <c r="M333" s="13">
        <f t="shared" si="51"/>
        <v>1717.7554375009063</v>
      </c>
      <c r="N333" s="13">
        <f t="shared" si="52"/>
        <v>56.065266551421992</v>
      </c>
      <c r="O333" s="13">
        <f t="shared" si="53"/>
        <v>362.73438513933519</v>
      </c>
      <c r="P333" s="113">
        <f t="shared" si="58"/>
        <v>332</v>
      </c>
    </row>
    <row r="334" spans="6:16" x14ac:dyDescent="0.2">
      <c r="F334" s="13">
        <f t="shared" si="54"/>
        <v>50.913291446189618</v>
      </c>
      <c r="G334">
        <v>333</v>
      </c>
      <c r="H334" s="13">
        <f t="shared" si="55"/>
        <v>2413.8649711302064</v>
      </c>
      <c r="I334" s="13">
        <f t="shared" si="50"/>
        <v>58.162135203337385</v>
      </c>
      <c r="J334" s="13">
        <f t="shared" si="56"/>
        <v>179.06175834937181</v>
      </c>
      <c r="K334" s="113">
        <f t="shared" si="57"/>
        <v>333</v>
      </c>
      <c r="L334" s="13">
        <f t="shared" si="59"/>
        <v>50.891304390274684</v>
      </c>
      <c r="M334" s="13">
        <f t="shared" si="51"/>
        <v>1717.7554375009063</v>
      </c>
      <c r="N334" s="13">
        <f t="shared" si="52"/>
        <v>56.049729127514645</v>
      </c>
      <c r="O334" s="13">
        <f t="shared" si="53"/>
        <v>362.73438513933519</v>
      </c>
      <c r="P334" s="113">
        <f t="shared" si="58"/>
        <v>333</v>
      </c>
    </row>
    <row r="335" spans="6:16" x14ac:dyDescent="0.2">
      <c r="F335" s="13">
        <f t="shared" si="54"/>
        <v>50.913291446189618</v>
      </c>
      <c r="G335">
        <v>334</v>
      </c>
      <c r="H335" s="13">
        <f t="shared" si="55"/>
        <v>2413.8649711302064</v>
      </c>
      <c r="I335" s="13">
        <f t="shared" si="50"/>
        <v>58.140432078315982</v>
      </c>
      <c r="J335" s="13">
        <f t="shared" si="56"/>
        <v>179.06175834937181</v>
      </c>
      <c r="K335" s="113">
        <f t="shared" si="57"/>
        <v>334</v>
      </c>
      <c r="L335" s="13">
        <f t="shared" si="59"/>
        <v>50.891304390274684</v>
      </c>
      <c r="M335" s="13">
        <f t="shared" si="51"/>
        <v>1717.7554375009063</v>
      </c>
      <c r="N335" s="13">
        <f t="shared" si="52"/>
        <v>56.034284742073801</v>
      </c>
      <c r="O335" s="13">
        <f t="shared" si="53"/>
        <v>362.73438513933519</v>
      </c>
      <c r="P335" s="113">
        <f t="shared" si="58"/>
        <v>334</v>
      </c>
    </row>
    <row r="336" spans="6:16" x14ac:dyDescent="0.2">
      <c r="F336" s="13">
        <f t="shared" si="54"/>
        <v>50.913291446189618</v>
      </c>
      <c r="G336">
        <v>335</v>
      </c>
      <c r="H336" s="13">
        <f t="shared" si="55"/>
        <v>2413.8649711302064</v>
      </c>
      <c r="I336" s="13">
        <f t="shared" si="50"/>
        <v>58.11885852419023</v>
      </c>
      <c r="J336" s="13">
        <f t="shared" si="56"/>
        <v>179.06175834937181</v>
      </c>
      <c r="K336" s="113">
        <f t="shared" si="57"/>
        <v>335</v>
      </c>
      <c r="L336" s="13">
        <f t="shared" si="59"/>
        <v>50.891304390274684</v>
      </c>
      <c r="M336" s="13">
        <f t="shared" si="51"/>
        <v>1717.7554375009063</v>
      </c>
      <c r="N336" s="13">
        <f t="shared" si="52"/>
        <v>56.018932561919179</v>
      </c>
      <c r="O336" s="13">
        <f t="shared" si="53"/>
        <v>362.73438513933519</v>
      </c>
      <c r="P336" s="113">
        <f t="shared" si="58"/>
        <v>335</v>
      </c>
    </row>
    <row r="337" spans="6:16" x14ac:dyDescent="0.2">
      <c r="F337" s="13">
        <f t="shared" si="54"/>
        <v>50.913291446189618</v>
      </c>
      <c r="G337">
        <v>336</v>
      </c>
      <c r="H337" s="13">
        <f t="shared" si="55"/>
        <v>2413.8649711302064</v>
      </c>
      <c r="I337" s="13">
        <f t="shared" si="50"/>
        <v>58.097413384077136</v>
      </c>
      <c r="J337" s="13">
        <f t="shared" si="56"/>
        <v>179.06175834937181</v>
      </c>
      <c r="K337" s="113">
        <f t="shared" si="57"/>
        <v>336</v>
      </c>
      <c r="L337" s="13">
        <f t="shared" si="59"/>
        <v>50.891304390274684</v>
      </c>
      <c r="M337" s="13">
        <f t="shared" si="51"/>
        <v>1717.7554375009063</v>
      </c>
      <c r="N337" s="13">
        <f t="shared" si="52"/>
        <v>56.003671763789285</v>
      </c>
      <c r="O337" s="13">
        <f t="shared" si="53"/>
        <v>362.73438513933519</v>
      </c>
      <c r="P337" s="113">
        <f t="shared" si="58"/>
        <v>336</v>
      </c>
    </row>
    <row r="338" spans="6:16" x14ac:dyDescent="0.2">
      <c r="F338" s="13">
        <f t="shared" si="54"/>
        <v>50.913291446189618</v>
      </c>
      <c r="G338">
        <v>337</v>
      </c>
      <c r="H338" s="13">
        <f t="shared" si="55"/>
        <v>2413.8649711302064</v>
      </c>
      <c r="I338" s="13">
        <f t="shared" si="50"/>
        <v>58.076095514825248</v>
      </c>
      <c r="J338" s="13">
        <f t="shared" si="56"/>
        <v>179.06175834937181</v>
      </c>
      <c r="K338" s="113">
        <f t="shared" si="57"/>
        <v>337</v>
      </c>
      <c r="L338" s="13">
        <f t="shared" si="59"/>
        <v>50.891304390274684</v>
      </c>
      <c r="M338" s="13">
        <f t="shared" si="51"/>
        <v>1717.7554375009063</v>
      </c>
      <c r="N338" s="13">
        <f t="shared" si="52"/>
        <v>55.988501534194285</v>
      </c>
      <c r="O338" s="13">
        <f t="shared" si="53"/>
        <v>362.73438513933519</v>
      </c>
      <c r="P338" s="113">
        <f t="shared" si="58"/>
        <v>337</v>
      </c>
    </row>
    <row r="339" spans="6:16" x14ac:dyDescent="0.2">
      <c r="F339" s="13">
        <f t="shared" si="54"/>
        <v>50.913291446189618</v>
      </c>
      <c r="G339">
        <v>338</v>
      </c>
      <c r="H339" s="13">
        <f t="shared" si="55"/>
        <v>2413.8649711302064</v>
      </c>
      <c r="I339" s="13">
        <f t="shared" si="50"/>
        <v>58.054903786811529</v>
      </c>
      <c r="J339" s="13">
        <f t="shared" si="56"/>
        <v>179.06175834937181</v>
      </c>
      <c r="K339" s="113">
        <f t="shared" si="57"/>
        <v>338</v>
      </c>
      <c r="L339" s="13">
        <f t="shared" si="59"/>
        <v>50.891304390274684</v>
      </c>
      <c r="M339" s="13">
        <f t="shared" si="51"/>
        <v>1717.7554375009063</v>
      </c>
      <c r="N339" s="13">
        <f t="shared" si="52"/>
        <v>55.973421069271446</v>
      </c>
      <c r="O339" s="13">
        <f t="shared" si="53"/>
        <v>362.73438513933519</v>
      </c>
      <c r="P339" s="113">
        <f t="shared" si="58"/>
        <v>338</v>
      </c>
    </row>
    <row r="340" spans="6:16" x14ac:dyDescent="0.2">
      <c r="F340" s="13">
        <f t="shared" si="54"/>
        <v>50.913291446189618</v>
      </c>
      <c r="G340">
        <v>339</v>
      </c>
      <c r="H340" s="13">
        <f t="shared" si="55"/>
        <v>2413.8649711302064</v>
      </c>
      <c r="I340" s="13">
        <f t="shared" si="50"/>
        <v>58.033837083741851</v>
      </c>
      <c r="J340" s="13">
        <f t="shared" si="56"/>
        <v>179.06175834937181</v>
      </c>
      <c r="K340" s="113">
        <f t="shared" si="57"/>
        <v>339</v>
      </c>
      <c r="L340" s="13">
        <f t="shared" si="59"/>
        <v>50.891304390274684</v>
      </c>
      <c r="M340" s="13">
        <f t="shared" si="51"/>
        <v>1717.7554375009063</v>
      </c>
      <c r="N340" s="13">
        <f t="shared" si="52"/>
        <v>55.958429574643141</v>
      </c>
      <c r="O340" s="13">
        <f t="shared" si="53"/>
        <v>362.73438513933519</v>
      </c>
      <c r="P340" s="113">
        <f t="shared" si="58"/>
        <v>339</v>
      </c>
    </row>
    <row r="341" spans="6:16" x14ac:dyDescent="0.2">
      <c r="F341" s="13">
        <f t="shared" si="54"/>
        <v>50.913291446189618</v>
      </c>
      <c r="G341">
        <v>340</v>
      </c>
      <c r="H341" s="13">
        <f t="shared" si="55"/>
        <v>2413.8649711302064</v>
      </c>
      <c r="I341" s="13">
        <f t="shared" si="50"/>
        <v>58.012894302454932</v>
      </c>
      <c r="J341" s="13">
        <f t="shared" si="56"/>
        <v>179.06175834937181</v>
      </c>
      <c r="K341" s="113">
        <f t="shared" si="57"/>
        <v>340</v>
      </c>
      <c r="L341" s="13">
        <f t="shared" si="59"/>
        <v>50.891304390274684</v>
      </c>
      <c r="M341" s="13">
        <f t="shared" si="51"/>
        <v>1717.7554375009063</v>
      </c>
      <c r="N341" s="13">
        <f t="shared" si="52"/>
        <v>55.943526265277349</v>
      </c>
      <c r="O341" s="13">
        <f t="shared" si="53"/>
        <v>362.73438513933519</v>
      </c>
      <c r="P341" s="113">
        <f t="shared" si="58"/>
        <v>340</v>
      </c>
    </row>
    <row r="342" spans="6:16" x14ac:dyDescent="0.2">
      <c r="F342" s="13">
        <f t="shared" si="54"/>
        <v>50.913291446189618</v>
      </c>
      <c r="G342">
        <v>341</v>
      </c>
      <c r="H342" s="13">
        <f t="shared" si="55"/>
        <v>2413.8649711302064</v>
      </c>
      <c r="I342" s="13">
        <f t="shared" si="50"/>
        <v>57.992074352729816</v>
      </c>
      <c r="J342" s="13">
        <f t="shared" si="56"/>
        <v>179.06175834937181</v>
      </c>
      <c r="K342" s="113">
        <f t="shared" si="57"/>
        <v>341</v>
      </c>
      <c r="L342" s="13">
        <f t="shared" si="59"/>
        <v>50.891304390274684</v>
      </c>
      <c r="M342" s="13">
        <f t="shared" si="51"/>
        <v>1717.7554375009063</v>
      </c>
      <c r="N342" s="13">
        <f t="shared" si="52"/>
        <v>55.928710365350653</v>
      </c>
      <c r="O342" s="13">
        <f t="shared" si="53"/>
        <v>362.73438513933519</v>
      </c>
      <c r="P342" s="113">
        <f t="shared" si="58"/>
        <v>341</v>
      </c>
    </row>
    <row r="343" spans="6:16" x14ac:dyDescent="0.2">
      <c r="F343" s="13">
        <f t="shared" si="54"/>
        <v>50.913291446189618</v>
      </c>
      <c r="G343">
        <v>342</v>
      </c>
      <c r="H343" s="13">
        <f t="shared" si="55"/>
        <v>2413.8649711302064</v>
      </c>
      <c r="I343" s="13">
        <f t="shared" si="50"/>
        <v>57.971376157096657</v>
      </c>
      <c r="J343" s="13">
        <f t="shared" si="56"/>
        <v>179.06175834937181</v>
      </c>
      <c r="K343" s="113">
        <f t="shared" si="57"/>
        <v>342</v>
      </c>
      <c r="L343" s="13">
        <f t="shared" si="59"/>
        <v>50.891304390274684</v>
      </c>
      <c r="M343" s="13">
        <f t="shared" si="51"/>
        <v>1717.7554375009063</v>
      </c>
      <c r="N343" s="13">
        <f t="shared" si="52"/>
        <v>55.913981108113589</v>
      </c>
      <c r="O343" s="13">
        <f t="shared" si="53"/>
        <v>362.73438513933519</v>
      </c>
      <c r="P343" s="113">
        <f t="shared" si="58"/>
        <v>342</v>
      </c>
    </row>
    <row r="344" spans="6:16" x14ac:dyDescent="0.2">
      <c r="F344" s="13">
        <f t="shared" si="54"/>
        <v>50.913291446189618</v>
      </c>
      <c r="G344">
        <v>343</v>
      </c>
      <c r="H344" s="13">
        <f t="shared" si="55"/>
        <v>2413.8649711302064</v>
      </c>
      <c r="I344" s="13">
        <f t="shared" si="50"/>
        <v>57.95079865065086</v>
      </c>
      <c r="J344" s="13">
        <f t="shared" si="56"/>
        <v>179.06175834937181</v>
      </c>
      <c r="K344" s="113">
        <f t="shared" si="57"/>
        <v>343</v>
      </c>
      <c r="L344" s="13">
        <f t="shared" si="59"/>
        <v>50.891304390274684</v>
      </c>
      <c r="M344" s="13">
        <f t="shared" si="51"/>
        <v>1717.7554375009063</v>
      </c>
      <c r="N344" s="13">
        <f t="shared" si="52"/>
        <v>55.899337735758373</v>
      </c>
      <c r="O344" s="13">
        <f t="shared" si="53"/>
        <v>362.73438513933519</v>
      </c>
      <c r="P344" s="113">
        <f t="shared" si="58"/>
        <v>343</v>
      </c>
    </row>
    <row r="345" spans="6:16" x14ac:dyDescent="0.2">
      <c r="F345" s="13">
        <f t="shared" si="54"/>
        <v>50.913291446189618</v>
      </c>
      <c r="G345">
        <v>344</v>
      </c>
      <c r="H345" s="13">
        <f t="shared" si="55"/>
        <v>2413.8649711302064</v>
      </c>
      <c r="I345" s="13">
        <f t="shared" si="50"/>
        <v>57.930340780870452</v>
      </c>
      <c r="J345" s="13">
        <f t="shared" si="56"/>
        <v>179.06175834937181</v>
      </c>
      <c r="K345" s="113">
        <f t="shared" si="57"/>
        <v>344</v>
      </c>
      <c r="L345" s="13">
        <f t="shared" si="59"/>
        <v>50.891304390274684</v>
      </c>
      <c r="M345" s="13">
        <f t="shared" si="51"/>
        <v>1717.7554375009063</v>
      </c>
      <c r="N345" s="13">
        <f t="shared" si="52"/>
        <v>55.884779499288946</v>
      </c>
      <c r="O345" s="13">
        <f t="shared" si="53"/>
        <v>362.73438513933519</v>
      </c>
      <c r="P345" s="113">
        <f t="shared" si="58"/>
        <v>344</v>
      </c>
    </row>
    <row r="346" spans="6:16" x14ac:dyDescent="0.2">
      <c r="F346" s="13">
        <f t="shared" si="54"/>
        <v>50.913291446189618</v>
      </c>
      <c r="G346">
        <v>345</v>
      </c>
      <c r="H346" s="13">
        <f t="shared" si="55"/>
        <v>2413.8649711302064</v>
      </c>
      <c r="I346" s="13">
        <f t="shared" si="50"/>
        <v>57.91000150743659</v>
      </c>
      <c r="J346" s="13">
        <f t="shared" si="56"/>
        <v>179.06175834937181</v>
      </c>
      <c r="K346" s="113">
        <f t="shared" si="57"/>
        <v>345</v>
      </c>
      <c r="L346" s="13">
        <f t="shared" si="59"/>
        <v>50.891304390274684</v>
      </c>
      <c r="M346" s="13">
        <f t="shared" si="51"/>
        <v>1717.7554375009063</v>
      </c>
      <c r="N346" s="13">
        <f t="shared" si="52"/>
        <v>55.870305658393249</v>
      </c>
      <c r="O346" s="13">
        <f t="shared" si="53"/>
        <v>362.73438513933519</v>
      </c>
      <c r="P346" s="113">
        <f t="shared" si="58"/>
        <v>345</v>
      </c>
    </row>
    <row r="347" spans="6:16" x14ac:dyDescent="0.2">
      <c r="F347" s="13">
        <f t="shared" si="54"/>
        <v>50.913291446189618</v>
      </c>
      <c r="G347">
        <v>346</v>
      </c>
      <c r="H347" s="13">
        <f t="shared" si="55"/>
        <v>2413.8649711302064</v>
      </c>
      <c r="I347" s="13">
        <f t="shared" si="50"/>
        <v>57.889779802057269</v>
      </c>
      <c r="J347" s="13">
        <f t="shared" si="56"/>
        <v>179.06175834937181</v>
      </c>
      <c r="K347" s="113">
        <f t="shared" si="57"/>
        <v>346</v>
      </c>
      <c r="L347" s="13">
        <f t="shared" si="59"/>
        <v>50.891304390274684</v>
      </c>
      <c r="M347" s="13">
        <f t="shared" si="51"/>
        <v>1717.7554375009063</v>
      </c>
      <c r="N347" s="13">
        <f t="shared" si="52"/>
        <v>55.855915481317766</v>
      </c>
      <c r="O347" s="13">
        <f t="shared" si="53"/>
        <v>362.73438513933519</v>
      </c>
      <c r="P347" s="113">
        <f t="shared" si="58"/>
        <v>346</v>
      </c>
    </row>
    <row r="348" spans="6:16" x14ac:dyDescent="0.2">
      <c r="F348" s="13">
        <f t="shared" si="54"/>
        <v>50.913291446189618</v>
      </c>
      <c r="G348">
        <v>347</v>
      </c>
      <c r="H348" s="13">
        <f t="shared" si="55"/>
        <v>2413.8649711302064</v>
      </c>
      <c r="I348" s="13">
        <f t="shared" si="50"/>
        <v>57.869674648293959</v>
      </c>
      <c r="J348" s="13">
        <f t="shared" si="56"/>
        <v>179.06175834937181</v>
      </c>
      <c r="K348" s="113">
        <f t="shared" si="57"/>
        <v>347</v>
      </c>
      <c r="L348" s="13">
        <f t="shared" si="59"/>
        <v>50.891304390274684</v>
      </c>
      <c r="M348" s="13">
        <f t="shared" si="51"/>
        <v>1717.7554375009063</v>
      </c>
      <c r="N348" s="13">
        <f t="shared" si="52"/>
        <v>55.841608244744151</v>
      </c>
      <c r="O348" s="13">
        <f t="shared" si="53"/>
        <v>362.73438513933519</v>
      </c>
      <c r="P348" s="113">
        <f t="shared" si="58"/>
        <v>347</v>
      </c>
    </row>
    <row r="349" spans="6:16" x14ac:dyDescent="0.2">
      <c r="F349" s="13">
        <f t="shared" si="54"/>
        <v>50.913291446189618</v>
      </c>
      <c r="G349">
        <v>348</v>
      </c>
      <c r="H349" s="13">
        <f t="shared" si="55"/>
        <v>2413.8649711302064</v>
      </c>
      <c r="I349" s="13">
        <f t="shared" si="50"/>
        <v>57.849685041391361</v>
      </c>
      <c r="J349" s="13">
        <f t="shared" si="56"/>
        <v>179.06175834937181</v>
      </c>
      <c r="K349" s="113">
        <f t="shared" si="57"/>
        <v>348</v>
      </c>
      <c r="L349" s="13">
        <f t="shared" si="59"/>
        <v>50.891304390274684</v>
      </c>
      <c r="M349" s="13">
        <f t="shared" si="51"/>
        <v>1717.7554375009063</v>
      </c>
      <c r="N349" s="13">
        <f t="shared" si="52"/>
        <v>55.827383233668094</v>
      </c>
      <c r="O349" s="13">
        <f t="shared" si="53"/>
        <v>362.73438513933519</v>
      </c>
      <c r="P349" s="113">
        <f t="shared" si="58"/>
        <v>348</v>
      </c>
    </row>
    <row r="350" spans="6:16" x14ac:dyDescent="0.2">
      <c r="F350" s="13">
        <f t="shared" si="54"/>
        <v>50.913291446189618</v>
      </c>
      <c r="G350">
        <v>349</v>
      </c>
      <c r="H350" s="13">
        <f t="shared" si="55"/>
        <v>2413.8649711302064</v>
      </c>
      <c r="I350" s="13">
        <f t="shared" si="50"/>
        <v>57.829809988109979</v>
      </c>
      <c r="J350" s="13">
        <f t="shared" si="56"/>
        <v>179.06175834937181</v>
      </c>
      <c r="K350" s="113">
        <f t="shared" si="57"/>
        <v>349</v>
      </c>
      <c r="L350" s="13">
        <f t="shared" si="59"/>
        <v>50.891304390274684</v>
      </c>
      <c r="M350" s="13">
        <f t="shared" si="51"/>
        <v>1717.7554375009063</v>
      </c>
      <c r="N350" s="13">
        <f t="shared" si="52"/>
        <v>55.813239741280142</v>
      </c>
      <c r="O350" s="13">
        <f t="shared" si="53"/>
        <v>362.73438513933519</v>
      </c>
      <c r="P350" s="113">
        <f t="shared" si="58"/>
        <v>349</v>
      </c>
    </row>
    <row r="351" spans="6:16" x14ac:dyDescent="0.2">
      <c r="F351" s="13">
        <f t="shared" si="54"/>
        <v>50.913291446189618</v>
      </c>
      <c r="G351">
        <v>350</v>
      </c>
      <c r="H351" s="13">
        <f t="shared" si="55"/>
        <v>2413.8649711302064</v>
      </c>
      <c r="I351" s="13">
        <f t="shared" si="50"/>
        <v>57.810048506561635</v>
      </c>
      <c r="J351" s="13">
        <f t="shared" si="56"/>
        <v>179.06175834937181</v>
      </c>
      <c r="K351" s="113">
        <f t="shared" si="57"/>
        <v>350</v>
      </c>
      <c r="L351" s="13">
        <f t="shared" si="59"/>
        <v>50.891304390274684</v>
      </c>
      <c r="M351" s="13">
        <f t="shared" si="51"/>
        <v>1717.7554375009063</v>
      </c>
      <c r="N351" s="13">
        <f t="shared" si="52"/>
        <v>55.799177068848699</v>
      </c>
      <c r="O351" s="13">
        <f t="shared" si="53"/>
        <v>362.73438513933519</v>
      </c>
      <c r="P351" s="113">
        <f t="shared" si="58"/>
        <v>350</v>
      </c>
    </row>
    <row r="352" spans="6:16" x14ac:dyDescent="0.2">
      <c r="F352" s="13">
        <f t="shared" si="54"/>
        <v>50.913291446189618</v>
      </c>
      <c r="G352">
        <v>351</v>
      </c>
      <c r="H352" s="13">
        <f t="shared" si="55"/>
        <v>2413.8649711302064</v>
      </c>
      <c r="I352" s="13">
        <f t="shared" si="50"/>
        <v>57.790399626047758</v>
      </c>
      <c r="J352" s="13">
        <f t="shared" si="56"/>
        <v>179.06175834937181</v>
      </c>
      <c r="K352" s="113">
        <f t="shared" si="57"/>
        <v>351</v>
      </c>
      <c r="L352" s="13">
        <f t="shared" si="59"/>
        <v>50.891304390274684</v>
      </c>
      <c r="M352" s="13">
        <f t="shared" si="51"/>
        <v>1717.7554375009063</v>
      </c>
      <c r="N352" s="13">
        <f t="shared" si="52"/>
        <v>55.785194525604901</v>
      </c>
      <c r="O352" s="13">
        <f t="shared" si="53"/>
        <v>362.73438513933519</v>
      </c>
      <c r="P352" s="113">
        <f t="shared" si="58"/>
        <v>351</v>
      </c>
    </row>
    <row r="353" spans="6:16" x14ac:dyDescent="0.2">
      <c r="F353" s="13">
        <f t="shared" si="54"/>
        <v>50.913291446189618</v>
      </c>
      <c r="G353">
        <v>352</v>
      </c>
      <c r="H353" s="13">
        <f t="shared" si="55"/>
        <v>2413.8649711302064</v>
      </c>
      <c r="I353" s="13">
        <f t="shared" si="50"/>
        <v>57.770862386900433</v>
      </c>
      <c r="J353" s="13">
        <f t="shared" si="56"/>
        <v>179.06175834937181</v>
      </c>
      <c r="K353" s="113">
        <f t="shared" si="57"/>
        <v>352</v>
      </c>
      <c r="L353" s="13">
        <f t="shared" si="59"/>
        <v>50.891304390274684</v>
      </c>
      <c r="M353" s="13">
        <f t="shared" si="51"/>
        <v>1717.7554375009063</v>
      </c>
      <c r="N353" s="13">
        <f t="shared" si="52"/>
        <v>55.771291428629532</v>
      </c>
      <c r="O353" s="13">
        <f t="shared" si="53"/>
        <v>362.73438513933519</v>
      </c>
      <c r="P353" s="113">
        <f t="shared" si="58"/>
        <v>352</v>
      </c>
    </row>
    <row r="354" spans="6:16" x14ac:dyDescent="0.2">
      <c r="F354" s="13">
        <f t="shared" si="54"/>
        <v>50.913291446189618</v>
      </c>
      <c r="G354">
        <v>353</v>
      </c>
      <c r="H354" s="13">
        <f t="shared" si="55"/>
        <v>2413.8649711302064</v>
      </c>
      <c r="I354" s="13">
        <f t="shared" si="50"/>
        <v>57.751435840326181</v>
      </c>
      <c r="J354" s="13">
        <f t="shared" si="56"/>
        <v>179.06175834937181</v>
      </c>
      <c r="K354" s="113">
        <f t="shared" si="57"/>
        <v>353</v>
      </c>
      <c r="L354" s="13">
        <f t="shared" si="59"/>
        <v>50.891304390274684</v>
      </c>
      <c r="M354" s="13">
        <f t="shared" si="51"/>
        <v>1717.7554375009063</v>
      </c>
      <c r="N354" s="13">
        <f t="shared" si="52"/>
        <v>55.757467102741842</v>
      </c>
      <c r="O354" s="13">
        <f t="shared" si="53"/>
        <v>362.73438513933519</v>
      </c>
      <c r="P354" s="113">
        <f t="shared" si="58"/>
        <v>353</v>
      </c>
    </row>
    <row r="355" spans="6:16" x14ac:dyDescent="0.2">
      <c r="F355" s="13">
        <f t="shared" si="54"/>
        <v>50.913291446189618</v>
      </c>
      <c r="G355">
        <v>354</v>
      </c>
      <c r="H355" s="13">
        <f t="shared" si="55"/>
        <v>2413.8649711302064</v>
      </c>
      <c r="I355" s="13">
        <f t="shared" si="50"/>
        <v>57.732119048252351</v>
      </c>
      <c r="J355" s="13">
        <f t="shared" si="56"/>
        <v>179.06175834937181</v>
      </c>
      <c r="K355" s="113">
        <f t="shared" si="57"/>
        <v>354</v>
      </c>
      <c r="L355" s="13">
        <f t="shared" si="59"/>
        <v>50.891304390274684</v>
      </c>
      <c r="M355" s="13">
        <f t="shared" si="51"/>
        <v>1717.7554375009063</v>
      </c>
      <c r="N355" s="13">
        <f t="shared" si="52"/>
        <v>55.743720880390235</v>
      </c>
      <c r="O355" s="13">
        <f t="shared" si="53"/>
        <v>362.73438513933519</v>
      </c>
      <c r="P355" s="113">
        <f t="shared" si="58"/>
        <v>354</v>
      </c>
    </row>
    <row r="356" spans="6:16" x14ac:dyDescent="0.2">
      <c r="F356" s="13">
        <f t="shared" si="54"/>
        <v>50.913291446189618</v>
      </c>
      <c r="G356">
        <v>355</v>
      </c>
      <c r="H356" s="13">
        <f t="shared" si="55"/>
        <v>2413.8649711302064</v>
      </c>
      <c r="I356" s="13">
        <f t="shared" si="50"/>
        <v>57.712911083176117</v>
      </c>
      <c r="J356" s="13">
        <f t="shared" si="56"/>
        <v>179.06175834937181</v>
      </c>
      <c r="K356" s="113">
        <f t="shared" si="57"/>
        <v>355</v>
      </c>
      <c r="L356" s="13">
        <f t="shared" ref="L356:L381" si="60">SUM($C$10:$C$11,$C$13:$C$14)</f>
        <v>50.891304390274684</v>
      </c>
      <c r="M356" s="13">
        <f t="shared" si="51"/>
        <v>1717.7554375009063</v>
      </c>
      <c r="N356" s="13">
        <f t="shared" si="52"/>
        <v>55.730052101544842</v>
      </c>
      <c r="O356" s="13">
        <f t="shared" si="53"/>
        <v>362.73438513933519</v>
      </c>
      <c r="P356" s="113">
        <f t="shared" si="58"/>
        <v>355</v>
      </c>
    </row>
    <row r="357" spans="6:16" x14ac:dyDescent="0.2">
      <c r="F357" s="13">
        <f t="shared" si="54"/>
        <v>50.913291446189618</v>
      </c>
      <c r="G357">
        <v>356</v>
      </c>
      <c r="H357" s="13">
        <f t="shared" si="55"/>
        <v>2413.8649711302064</v>
      </c>
      <c r="I357" s="13">
        <f t="shared" si="50"/>
        <v>57.693811028016043</v>
      </c>
      <c r="J357" s="13">
        <f t="shared" si="56"/>
        <v>179.06175834937181</v>
      </c>
      <c r="K357" s="113">
        <f t="shared" si="57"/>
        <v>356</v>
      </c>
      <c r="L357" s="13">
        <f t="shared" si="60"/>
        <v>50.891304390274684</v>
      </c>
      <c r="M357" s="13">
        <f t="shared" si="51"/>
        <v>1717.7554375009063</v>
      </c>
      <c r="N357" s="13">
        <f t="shared" si="52"/>
        <v>55.716460113591836</v>
      </c>
      <c r="O357" s="13">
        <f t="shared" si="53"/>
        <v>362.73438513933519</v>
      </c>
      <c r="P357" s="113">
        <f t="shared" si="58"/>
        <v>356</v>
      </c>
    </row>
    <row r="358" spans="6:16" x14ac:dyDescent="0.2">
      <c r="F358" s="13">
        <f t="shared" si="54"/>
        <v>50.913291446189618</v>
      </c>
      <c r="G358">
        <v>357</v>
      </c>
      <c r="H358" s="13">
        <f t="shared" si="55"/>
        <v>2413.8649711302064</v>
      </c>
      <c r="I358" s="13">
        <f t="shared" si="50"/>
        <v>57.674817975966107</v>
      </c>
      <c r="J358" s="13">
        <f t="shared" si="56"/>
        <v>179.06175834937181</v>
      </c>
      <c r="K358" s="113">
        <f t="shared" si="57"/>
        <v>357</v>
      </c>
      <c r="L358" s="13">
        <f t="shared" si="60"/>
        <v>50.891304390274684</v>
      </c>
      <c r="M358" s="13">
        <f t="shared" si="51"/>
        <v>1717.7554375009063</v>
      </c>
      <c r="N358" s="13">
        <f t="shared" si="52"/>
        <v>55.702944271229605</v>
      </c>
      <c r="O358" s="13">
        <f t="shared" si="53"/>
        <v>362.73438513933519</v>
      </c>
      <c r="P358" s="113">
        <f t="shared" si="58"/>
        <v>357</v>
      </c>
    </row>
    <row r="359" spans="6:16" x14ac:dyDescent="0.2">
      <c r="F359" s="13">
        <f t="shared" si="54"/>
        <v>50.913291446189618</v>
      </c>
      <c r="G359">
        <v>358</v>
      </c>
      <c r="H359" s="13">
        <f t="shared" si="55"/>
        <v>2413.8649711302064</v>
      </c>
      <c r="I359" s="13">
        <f t="shared" si="50"/>
        <v>57.655931030352207</v>
      </c>
      <c r="J359" s="13">
        <f t="shared" si="56"/>
        <v>179.06175834937181</v>
      </c>
      <c r="K359" s="113">
        <f t="shared" si="57"/>
        <v>358</v>
      </c>
      <c r="L359" s="13">
        <f t="shared" si="60"/>
        <v>50.891304390274684</v>
      </c>
      <c r="M359" s="13">
        <f t="shared" si="51"/>
        <v>1717.7554375009063</v>
      </c>
      <c r="N359" s="13">
        <f t="shared" si="52"/>
        <v>55.689503936366599</v>
      </c>
      <c r="O359" s="13">
        <f t="shared" si="53"/>
        <v>362.73438513933519</v>
      </c>
      <c r="P359" s="113">
        <f t="shared" si="58"/>
        <v>358</v>
      </c>
    </row>
    <row r="360" spans="6:16" x14ac:dyDescent="0.2">
      <c r="F360" s="13">
        <f t="shared" si="54"/>
        <v>50.913291446189618</v>
      </c>
      <c r="G360">
        <v>359</v>
      </c>
      <c r="H360" s="13">
        <f t="shared" si="55"/>
        <v>2413.8649711302064</v>
      </c>
      <c r="I360" s="13">
        <f t="shared" si="50"/>
        <v>57.637149304491032</v>
      </c>
      <c r="J360" s="13">
        <f t="shared" si="56"/>
        <v>179.06175834937181</v>
      </c>
      <c r="K360" s="113">
        <f t="shared" si="57"/>
        <v>359</v>
      </c>
      <c r="L360" s="13">
        <f t="shared" si="60"/>
        <v>50.891304390274684</v>
      </c>
      <c r="M360" s="13">
        <f t="shared" si="51"/>
        <v>1717.7554375009063</v>
      </c>
      <c r="N360" s="13">
        <f t="shared" si="52"/>
        <v>55.676138478020938</v>
      </c>
      <c r="O360" s="13">
        <f t="shared" si="53"/>
        <v>362.73438513933519</v>
      </c>
      <c r="P360" s="113">
        <f t="shared" si="58"/>
        <v>359</v>
      </c>
    </row>
    <row r="361" spans="6:16" x14ac:dyDescent="0.2">
      <c r="F361" s="13">
        <f t="shared" si="54"/>
        <v>50.913291446189618</v>
      </c>
      <c r="G361">
        <v>360</v>
      </c>
      <c r="H361" s="13">
        <f t="shared" si="55"/>
        <v>2413.8649711302064</v>
      </c>
      <c r="I361" s="13">
        <f t="shared" si="50"/>
        <v>57.618471921551304</v>
      </c>
      <c r="J361" s="13">
        <f t="shared" si="56"/>
        <v>179.06175834937181</v>
      </c>
      <c r="K361" s="113">
        <f t="shared" si="57"/>
        <v>360</v>
      </c>
      <c r="L361" s="13">
        <f t="shared" si="60"/>
        <v>50.891304390274684</v>
      </c>
      <c r="M361" s="13">
        <f t="shared" si="51"/>
        <v>1717.7554375009063</v>
      </c>
      <c r="N361" s="13">
        <f t="shared" si="52"/>
        <v>55.662847272221647</v>
      </c>
      <c r="O361" s="13">
        <f t="shared" si="53"/>
        <v>362.73438513933519</v>
      </c>
      <c r="P361" s="113">
        <f t="shared" si="58"/>
        <v>360</v>
      </c>
    </row>
    <row r="362" spans="6:16" x14ac:dyDescent="0.2">
      <c r="F362" s="13">
        <f t="shared" si="54"/>
        <v>50.913291446189618</v>
      </c>
      <c r="G362">
        <v>361</v>
      </c>
      <c r="H362" s="13">
        <f t="shared" si="55"/>
        <v>2413.8649711302064</v>
      </c>
      <c r="I362" s="13">
        <f t="shared" si="50"/>
        <v>57.599898014417334</v>
      </c>
      <c r="J362" s="13">
        <f t="shared" si="56"/>
        <v>179.06175834937181</v>
      </c>
      <c r="K362" s="113">
        <f t="shared" si="57"/>
        <v>361</v>
      </c>
      <c r="L362" s="13">
        <f t="shared" si="60"/>
        <v>50.891304390274684</v>
      </c>
      <c r="M362" s="13">
        <f t="shared" si="51"/>
        <v>1717.7554375009063</v>
      </c>
      <c r="N362" s="13">
        <f t="shared" si="52"/>
        <v>55.649629701911543</v>
      </c>
      <c r="O362" s="13">
        <f t="shared" si="53"/>
        <v>362.73438513933519</v>
      </c>
      <c r="P362" s="113">
        <f t="shared" si="58"/>
        <v>361</v>
      </c>
    </row>
    <row r="363" spans="6:16" x14ac:dyDescent="0.2">
      <c r="F363" s="13">
        <f t="shared" si="54"/>
        <v>50.913291446189618</v>
      </c>
      <c r="G363">
        <v>362</v>
      </c>
      <c r="H363" s="13">
        <f t="shared" si="55"/>
        <v>2413.8649711302064</v>
      </c>
      <c r="I363" s="13">
        <f t="shared" si="50"/>
        <v>57.581426725554827</v>
      </c>
      <c r="J363" s="13">
        <f t="shared" si="56"/>
        <v>179.06175834937181</v>
      </c>
      <c r="K363" s="113">
        <f t="shared" si="57"/>
        <v>362</v>
      </c>
      <c r="L363" s="13">
        <f t="shared" si="60"/>
        <v>50.891304390274684</v>
      </c>
      <c r="M363" s="13">
        <f t="shared" si="51"/>
        <v>1717.7554375009063</v>
      </c>
      <c r="N363" s="13">
        <f t="shared" si="52"/>
        <v>55.636485156851776</v>
      </c>
      <c r="O363" s="13">
        <f t="shared" si="53"/>
        <v>362.73438513933519</v>
      </c>
      <c r="P363" s="113">
        <f t="shared" si="58"/>
        <v>362</v>
      </c>
    </row>
    <row r="364" spans="6:16" x14ac:dyDescent="0.2">
      <c r="F364" s="13">
        <f t="shared" si="54"/>
        <v>50.913291446189618</v>
      </c>
      <c r="G364">
        <v>363</v>
      </c>
      <c r="H364" s="13">
        <f t="shared" si="55"/>
        <v>2413.8649711302064</v>
      </c>
      <c r="I364" s="13">
        <f t="shared" si="50"/>
        <v>57.563057206878895</v>
      </c>
      <c r="J364" s="13">
        <f t="shared" si="56"/>
        <v>179.06175834937181</v>
      </c>
      <c r="K364" s="113">
        <f t="shared" si="57"/>
        <v>363</v>
      </c>
      <c r="L364" s="13">
        <f t="shared" si="60"/>
        <v>50.891304390274684</v>
      </c>
      <c r="M364" s="13">
        <f t="shared" si="51"/>
        <v>1717.7554375009063</v>
      </c>
      <c r="N364" s="13">
        <f t="shared" si="52"/>
        <v>55.623413033527868</v>
      </c>
      <c r="O364" s="13">
        <f t="shared" si="53"/>
        <v>362.73438513933519</v>
      </c>
      <c r="P364" s="113">
        <f t="shared" si="58"/>
        <v>363</v>
      </c>
    </row>
    <row r="365" spans="6:16" x14ac:dyDescent="0.2">
      <c r="F365" s="13">
        <f t="shared" si="54"/>
        <v>50.913291446189618</v>
      </c>
      <c r="G365">
        <v>364</v>
      </c>
      <c r="H365" s="13">
        <f t="shared" si="55"/>
        <v>2413.8649711302064</v>
      </c>
      <c r="I365" s="13">
        <f t="shared" si="50"/>
        <v>57.544788619624249</v>
      </c>
      <c r="J365" s="13">
        <f t="shared" si="56"/>
        <v>179.06175834937181</v>
      </c>
      <c r="K365" s="113">
        <f t="shared" si="57"/>
        <v>364</v>
      </c>
      <c r="L365" s="13">
        <f t="shared" si="60"/>
        <v>50.891304390274684</v>
      </c>
      <c r="M365" s="13">
        <f t="shared" si="51"/>
        <v>1717.7554375009063</v>
      </c>
      <c r="N365" s="13">
        <f t="shared" si="52"/>
        <v>55.610412735057395</v>
      </c>
      <c r="O365" s="13">
        <f t="shared" si="53"/>
        <v>362.73438513933519</v>
      </c>
      <c r="P365" s="113">
        <f t="shared" si="58"/>
        <v>364</v>
      </c>
    </row>
    <row r="366" spans="6:16" x14ac:dyDescent="0.2">
      <c r="F366" s="13">
        <f t="shared" si="54"/>
        <v>50.913291446189618</v>
      </c>
      <c r="G366">
        <v>365</v>
      </c>
      <c r="H366" s="13">
        <f t="shared" si="55"/>
        <v>2413.8649711302064</v>
      </c>
      <c r="I366" s="13">
        <f t="shared" si="50"/>
        <v>57.52662013421758</v>
      </c>
      <c r="J366" s="13">
        <f t="shared" si="56"/>
        <v>179.06175834937181</v>
      </c>
      <c r="K366" s="113">
        <f t="shared" si="57"/>
        <v>365</v>
      </c>
      <c r="L366" s="13">
        <f t="shared" si="60"/>
        <v>50.891304390274684</v>
      </c>
      <c r="M366" s="13">
        <f t="shared" si="51"/>
        <v>1717.7554375009063</v>
      </c>
      <c r="N366" s="13">
        <f t="shared" si="52"/>
        <v>55.597483671099084</v>
      </c>
      <c r="O366" s="13">
        <f t="shared" si="53"/>
        <v>362.73438513933519</v>
      </c>
      <c r="P366" s="113">
        <f t="shared" si="58"/>
        <v>365</v>
      </c>
    </row>
    <row r="367" spans="6:16" x14ac:dyDescent="0.2">
      <c r="F367" s="13">
        <f t="shared" si="54"/>
        <v>50.913291446189618</v>
      </c>
      <c r="G367">
        <v>366</v>
      </c>
      <c r="H367" s="13">
        <f t="shared" si="55"/>
        <v>2413.8649711302064</v>
      </c>
      <c r="I367" s="13">
        <f t="shared" si="50"/>
        <v>57.508550930151927</v>
      </c>
      <c r="J367" s="13">
        <f t="shared" si="56"/>
        <v>179.06175834937181</v>
      </c>
      <c r="K367" s="113">
        <f t="shared" si="57"/>
        <v>366</v>
      </c>
      <c r="L367" s="13">
        <f t="shared" si="60"/>
        <v>50.891304390274684</v>
      </c>
      <c r="M367" s="13">
        <f t="shared" si="51"/>
        <v>1717.7554375009063</v>
      </c>
      <c r="N367" s="13">
        <f t="shared" si="52"/>
        <v>55.584625257763498</v>
      </c>
      <c r="O367" s="13">
        <f t="shared" si="53"/>
        <v>362.73438513933519</v>
      </c>
      <c r="P367" s="113">
        <f t="shared" si="58"/>
        <v>366</v>
      </c>
    </row>
    <row r="368" spans="6:16" x14ac:dyDescent="0.2">
      <c r="F368" s="13">
        <f t="shared" si="54"/>
        <v>50.913291446189618</v>
      </c>
      <c r="G368">
        <v>367</v>
      </c>
      <c r="H368" s="13">
        <f t="shared" si="55"/>
        <v>2413.8649711302064</v>
      </c>
      <c r="I368" s="13">
        <f t="shared" si="50"/>
        <v>57.490580195863203</v>
      </c>
      <c r="J368" s="13">
        <f t="shared" si="56"/>
        <v>179.06175834937181</v>
      </c>
      <c r="K368" s="113">
        <f t="shared" si="57"/>
        <v>367</v>
      </c>
      <c r="L368" s="13">
        <f t="shared" si="60"/>
        <v>50.891304390274684</v>
      </c>
      <c r="M368" s="13">
        <f t="shared" si="51"/>
        <v>1717.7554375009063</v>
      </c>
      <c r="N368" s="13">
        <f t="shared" si="52"/>
        <v>55.571836917525111</v>
      </c>
      <c r="O368" s="13">
        <f t="shared" si="53"/>
        <v>362.73438513933519</v>
      </c>
      <c r="P368" s="113">
        <f t="shared" si="58"/>
        <v>367</v>
      </c>
    </row>
    <row r="369" spans="6:16" x14ac:dyDescent="0.2">
      <c r="F369" s="13">
        <f t="shared" si="54"/>
        <v>50.913291446189618</v>
      </c>
      <c r="G369">
        <v>368</v>
      </c>
      <c r="H369" s="13">
        <f t="shared" si="55"/>
        <v>2413.8649711302064</v>
      </c>
      <c r="I369" s="13">
        <f t="shared" si="50"/>
        <v>57.472707128608654</v>
      </c>
      <c r="J369" s="13">
        <f t="shared" si="56"/>
        <v>179.06175834937181</v>
      </c>
      <c r="K369" s="113">
        <f t="shared" si="57"/>
        <v>368</v>
      </c>
      <c r="L369" s="13">
        <f t="shared" si="60"/>
        <v>50.891304390274684</v>
      </c>
      <c r="M369" s="13">
        <f t="shared" si="51"/>
        <v>1717.7554375009063</v>
      </c>
      <c r="N369" s="13">
        <f t="shared" si="52"/>
        <v>55.559118079135843</v>
      </c>
      <c r="O369" s="13">
        <f t="shared" si="53"/>
        <v>362.73438513933519</v>
      </c>
      <c r="P369" s="113">
        <f t="shared" si="58"/>
        <v>368</v>
      </c>
    </row>
    <row r="370" spans="6:16" x14ac:dyDescent="0.2">
      <c r="F370" s="13">
        <f t="shared" si="54"/>
        <v>50.913291446189618</v>
      </c>
      <c r="G370">
        <v>369</v>
      </c>
      <c r="H370" s="13">
        <f t="shared" si="55"/>
        <v>2413.8649711302064</v>
      </c>
      <c r="I370" s="13">
        <f t="shared" si="50"/>
        <v>57.45493093434736</v>
      </c>
      <c r="J370" s="13">
        <f t="shared" si="56"/>
        <v>179.06175834937181</v>
      </c>
      <c r="K370" s="113">
        <f t="shared" si="57"/>
        <v>369</v>
      </c>
      <c r="L370" s="13">
        <f t="shared" si="60"/>
        <v>50.891304390274684</v>
      </c>
      <c r="M370" s="13">
        <f t="shared" si="51"/>
        <v>1717.7554375009063</v>
      </c>
      <c r="N370" s="13">
        <f t="shared" si="52"/>
        <v>55.546468177540014</v>
      </c>
      <c r="O370" s="13">
        <f t="shared" si="53"/>
        <v>362.73438513933519</v>
      </c>
      <c r="P370" s="113">
        <f t="shared" si="58"/>
        <v>369</v>
      </c>
    </row>
    <row r="371" spans="6:16" x14ac:dyDescent="0.2">
      <c r="F371" s="13">
        <f t="shared" si="54"/>
        <v>50.913291446189618</v>
      </c>
      <c r="G371">
        <v>370</v>
      </c>
      <c r="H371" s="13">
        <f t="shared" si="55"/>
        <v>2413.8649711302064</v>
      </c>
      <c r="I371" s="13">
        <f t="shared" si="50"/>
        <v>57.437250827622606</v>
      </c>
      <c r="J371" s="13">
        <f t="shared" si="56"/>
        <v>179.06175834937181</v>
      </c>
      <c r="K371" s="113">
        <f t="shared" si="57"/>
        <v>370</v>
      </c>
      <c r="L371" s="13">
        <f t="shared" si="60"/>
        <v>50.891304390274684</v>
      </c>
      <c r="M371" s="13">
        <f t="shared" si="51"/>
        <v>1717.7554375009063</v>
      </c>
      <c r="N371" s="13">
        <f t="shared" si="52"/>
        <v>55.533886653790645</v>
      </c>
      <c r="O371" s="13">
        <f t="shared" si="53"/>
        <v>362.73438513933519</v>
      </c>
      <c r="P371" s="113">
        <f t="shared" si="58"/>
        <v>370</v>
      </c>
    </row>
    <row r="372" spans="6:16" x14ac:dyDescent="0.2">
      <c r="F372" s="13">
        <f t="shared" si="54"/>
        <v>50.913291446189618</v>
      </c>
      <c r="G372">
        <v>371</v>
      </c>
      <c r="H372" s="13">
        <f t="shared" si="55"/>
        <v>2413.8649711302064</v>
      </c>
      <c r="I372" s="13">
        <f t="shared" si="50"/>
        <v>57.419666031446241</v>
      </c>
      <c r="J372" s="13">
        <f t="shared" si="56"/>
        <v>179.06175834937181</v>
      </c>
      <c r="K372" s="113">
        <f t="shared" si="57"/>
        <v>371</v>
      </c>
      <c r="L372" s="13">
        <f t="shared" si="60"/>
        <v>50.891304390274684</v>
      </c>
      <c r="M372" s="13">
        <f t="shared" si="51"/>
        <v>1717.7554375009063</v>
      </c>
      <c r="N372" s="13">
        <f t="shared" si="52"/>
        <v>55.521372954967156</v>
      </c>
      <c r="O372" s="13">
        <f t="shared" si="53"/>
        <v>362.73438513933519</v>
      </c>
      <c r="P372" s="113">
        <f t="shared" si="58"/>
        <v>371</v>
      </c>
    </row>
    <row r="373" spans="6:16" x14ac:dyDescent="0.2">
      <c r="F373" s="13">
        <f t="shared" si="54"/>
        <v>50.913291446189618</v>
      </c>
      <c r="G373">
        <v>372</v>
      </c>
      <c r="H373" s="13">
        <f t="shared" si="55"/>
        <v>2413.8649711302064</v>
      </c>
      <c r="I373" s="13">
        <f t="shared" si="50"/>
        <v>57.402175777184794</v>
      </c>
      <c r="J373" s="13">
        <f t="shared" si="56"/>
        <v>179.06175834937181</v>
      </c>
      <c r="K373" s="113">
        <f t="shared" si="57"/>
        <v>372</v>
      </c>
      <c r="L373" s="13">
        <f t="shared" si="60"/>
        <v>50.891304390274684</v>
      </c>
      <c r="M373" s="13">
        <f t="shared" si="51"/>
        <v>1717.7554375009063</v>
      </c>
      <c r="N373" s="13">
        <f t="shared" si="52"/>
        <v>55.508926534094321</v>
      </c>
      <c r="O373" s="13">
        <f t="shared" si="53"/>
        <v>362.73438513933519</v>
      </c>
      <c r="P373" s="113">
        <f t="shared" si="58"/>
        <v>372</v>
      </c>
    </row>
    <row r="374" spans="6:16" x14ac:dyDescent="0.2">
      <c r="F374" s="13">
        <f t="shared" si="54"/>
        <v>50.913291446189618</v>
      </c>
      <c r="G374">
        <v>373</v>
      </c>
      <c r="H374" s="13">
        <f t="shared" si="55"/>
        <v>2413.8649711302064</v>
      </c>
      <c r="I374" s="13">
        <f t="shared" si="50"/>
        <v>57.384779304447541</v>
      </c>
      <c r="J374" s="13">
        <f t="shared" si="56"/>
        <v>179.06175834937181</v>
      </c>
      <c r="K374" s="113">
        <f t="shared" si="57"/>
        <v>373</v>
      </c>
      <c r="L374" s="13">
        <f t="shared" si="60"/>
        <v>50.891304390274684</v>
      </c>
      <c r="M374" s="13">
        <f t="shared" si="51"/>
        <v>1717.7554375009063</v>
      </c>
      <c r="N374" s="13">
        <f t="shared" si="52"/>
        <v>55.496546850062636</v>
      </c>
      <c r="O374" s="13">
        <f t="shared" si="53"/>
        <v>362.73438513933519</v>
      </c>
      <c r="P374" s="113">
        <f t="shared" si="58"/>
        <v>373</v>
      </c>
    </row>
    <row r="375" spans="6:16" x14ac:dyDescent="0.2">
      <c r="F375" s="13">
        <f t="shared" si="54"/>
        <v>50.913291446189618</v>
      </c>
      <c r="G375">
        <v>374</v>
      </c>
      <c r="H375" s="13">
        <f t="shared" si="55"/>
        <v>2413.8649711302064</v>
      </c>
      <c r="I375" s="13">
        <f t="shared" si="50"/>
        <v>57.367475860976263</v>
      </c>
      <c r="J375" s="13">
        <f t="shared" si="56"/>
        <v>179.06175834937181</v>
      </c>
      <c r="K375" s="113">
        <f t="shared" si="57"/>
        <v>374</v>
      </c>
      <c r="L375" s="13">
        <f t="shared" si="60"/>
        <v>50.891304390274684</v>
      </c>
      <c r="M375" s="13">
        <f t="shared" si="51"/>
        <v>1717.7554375009063</v>
      </c>
      <c r="N375" s="13">
        <f t="shared" si="52"/>
        <v>55.484233367549834</v>
      </c>
      <c r="O375" s="13">
        <f t="shared" si="53"/>
        <v>362.73438513933519</v>
      </c>
      <c r="P375" s="113">
        <f t="shared" si="58"/>
        <v>374</v>
      </c>
    </row>
    <row r="376" spans="6:16" x14ac:dyDescent="0.2">
      <c r="F376" s="13">
        <f t="shared" si="54"/>
        <v>50.913291446189618</v>
      </c>
      <c r="G376">
        <v>375</v>
      </c>
      <c r="H376" s="13">
        <f t="shared" si="55"/>
        <v>2413.8649711302064</v>
      </c>
      <c r="I376" s="13">
        <f t="shared" si="50"/>
        <v>57.350264702536833</v>
      </c>
      <c r="J376" s="13">
        <f t="shared" si="56"/>
        <v>179.06175834937181</v>
      </c>
      <c r="K376" s="113">
        <f t="shared" si="57"/>
        <v>375</v>
      </c>
      <c r="L376" s="13">
        <f t="shared" si="60"/>
        <v>50.891304390274684</v>
      </c>
      <c r="M376" s="13">
        <f t="shared" si="51"/>
        <v>1717.7554375009063</v>
      </c>
      <c r="N376" s="13">
        <f t="shared" si="52"/>
        <v>55.471985556943764</v>
      </c>
      <c r="O376" s="13">
        <f t="shared" si="53"/>
        <v>362.73438513933519</v>
      </c>
      <c r="P376" s="113">
        <f t="shared" si="58"/>
        <v>375</v>
      </c>
    </row>
    <row r="377" spans="6:16" x14ac:dyDescent="0.2">
      <c r="F377" s="13">
        <f t="shared" si="54"/>
        <v>50.913291446189618</v>
      </c>
      <c r="G377">
        <v>376</v>
      </c>
      <c r="H377" s="13">
        <f t="shared" si="55"/>
        <v>2413.8649711302064</v>
      </c>
      <c r="I377" s="13">
        <f t="shared" si="50"/>
        <v>57.333145092812508</v>
      </c>
      <c r="J377" s="13">
        <f t="shared" si="56"/>
        <v>179.06175834937181</v>
      </c>
      <c r="K377" s="113">
        <f t="shared" si="57"/>
        <v>376</v>
      </c>
      <c r="L377" s="13">
        <f t="shared" si="60"/>
        <v>50.891304390274684</v>
      </c>
      <c r="M377" s="13">
        <f t="shared" si="51"/>
        <v>1717.7554375009063</v>
      </c>
      <c r="N377" s="13">
        <f t="shared" si="52"/>
        <v>55.459802894266453</v>
      </c>
      <c r="O377" s="13">
        <f t="shared" si="53"/>
        <v>362.73438513933519</v>
      </c>
      <c r="P377" s="113">
        <f t="shared" si="58"/>
        <v>376</v>
      </c>
    </row>
    <row r="378" spans="6:16" x14ac:dyDescent="0.2">
      <c r="F378" s="13">
        <f t="shared" si="54"/>
        <v>50.913291446189618</v>
      </c>
      <c r="G378">
        <v>377</v>
      </c>
      <c r="H378" s="13">
        <f t="shared" si="55"/>
        <v>2413.8649711302064</v>
      </c>
      <c r="I378" s="13">
        <f t="shared" si="50"/>
        <v>57.316116303298919</v>
      </c>
      <c r="J378" s="13">
        <f t="shared" si="56"/>
        <v>179.06175834937181</v>
      </c>
      <c r="K378" s="113">
        <f t="shared" si="57"/>
        <v>377</v>
      </c>
      <c r="L378" s="13">
        <f t="shared" si="60"/>
        <v>50.891304390274684</v>
      </c>
      <c r="M378" s="13">
        <f t="shared" si="51"/>
        <v>1717.7554375009063</v>
      </c>
      <c r="N378" s="13">
        <f t="shared" si="52"/>
        <v>55.447684861099368</v>
      </c>
      <c r="O378" s="13">
        <f t="shared" si="53"/>
        <v>362.73438513933519</v>
      </c>
      <c r="P378" s="113">
        <f t="shared" si="58"/>
        <v>377</v>
      </c>
    </row>
    <row r="379" spans="6:16" x14ac:dyDescent="0.2">
      <c r="F379" s="13">
        <f t="shared" si="54"/>
        <v>50.913291446189618</v>
      </c>
      <c r="G379">
        <v>378</v>
      </c>
      <c r="H379" s="13">
        <f t="shared" si="55"/>
        <v>2413.8649711302064</v>
      </c>
      <c r="I379" s="13">
        <f t="shared" si="50"/>
        <v>57.299177613200747</v>
      </c>
      <c r="J379" s="13">
        <f t="shared" si="56"/>
        <v>179.06175834937181</v>
      </c>
      <c r="K379" s="113">
        <f t="shared" si="57"/>
        <v>378</v>
      </c>
      <c r="L379" s="13">
        <f t="shared" si="60"/>
        <v>50.891304390274684</v>
      </c>
      <c r="M379" s="13">
        <f t="shared" si="51"/>
        <v>1717.7554375009063</v>
      </c>
      <c r="N379" s="13">
        <f t="shared" si="52"/>
        <v>55.435630944509882</v>
      </c>
      <c r="O379" s="13">
        <f t="shared" si="53"/>
        <v>362.73438513933519</v>
      </c>
      <c r="P379" s="113">
        <f t="shared" si="58"/>
        <v>378</v>
      </c>
    </row>
    <row r="380" spans="6:16" x14ac:dyDescent="0.2">
      <c r="F380" s="13">
        <f t="shared" si="54"/>
        <v>50.913291446189618</v>
      </c>
      <c r="G380">
        <v>379</v>
      </c>
      <c r="H380" s="13">
        <f t="shared" si="55"/>
        <v>2413.8649711302064</v>
      </c>
      <c r="I380" s="13">
        <f t="shared" si="50"/>
        <v>57.282328309330005</v>
      </c>
      <c r="J380" s="13">
        <f t="shared" si="56"/>
        <v>179.06175834937181</v>
      </c>
      <c r="K380" s="113">
        <f t="shared" si="57"/>
        <v>379</v>
      </c>
      <c r="L380" s="13">
        <f t="shared" si="60"/>
        <v>50.891304390274684</v>
      </c>
      <c r="M380" s="13">
        <f t="shared" si="51"/>
        <v>1717.7554375009063</v>
      </c>
      <c r="N380" s="13">
        <f t="shared" si="52"/>
        <v>55.423640636978924</v>
      </c>
      <c r="O380" s="13">
        <f t="shared" si="53"/>
        <v>362.73438513933519</v>
      </c>
      <c r="P380" s="113">
        <f t="shared" si="58"/>
        <v>379</v>
      </c>
    </row>
    <row r="381" spans="6:16" x14ac:dyDescent="0.2">
      <c r="F381" s="13">
        <f t="shared" si="54"/>
        <v>50.913291446189618</v>
      </c>
      <c r="G381">
        <v>380</v>
      </c>
      <c r="H381" s="13">
        <f t="shared" si="55"/>
        <v>2413.8649711302064</v>
      </c>
      <c r="I381" s="13">
        <f t="shared" si="50"/>
        <v>57.265567686005951</v>
      </c>
      <c r="J381" s="13">
        <f t="shared" si="56"/>
        <v>179.06175834937181</v>
      </c>
      <c r="K381" s="113">
        <f t="shared" si="57"/>
        <v>380</v>
      </c>
      <c r="L381" s="13">
        <f t="shared" si="60"/>
        <v>50.891304390274684</v>
      </c>
      <c r="M381" s="13">
        <f t="shared" si="51"/>
        <v>1717.7554375009063</v>
      </c>
      <c r="N381" s="13">
        <f t="shared" si="52"/>
        <v>55.411713436329698</v>
      </c>
      <c r="O381" s="13">
        <f t="shared" si="53"/>
        <v>362.73438513933519</v>
      </c>
      <c r="P381" s="113">
        <f t="shared" si="58"/>
        <v>380</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5A4D2-514C-470F-AF8D-A1D28F3B5BBA}">
  <dimension ref="A1:C2"/>
  <sheetViews>
    <sheetView workbookViewId="0">
      <selection activeCell="B2" sqref="B2"/>
    </sheetView>
  </sheetViews>
  <sheetFormatPr defaultRowHeight="12.75" x14ac:dyDescent="0.2"/>
  <sheetData>
    <row r="1" spans="1:3" x14ac:dyDescent="0.2">
      <c r="B1" t="s">
        <v>18</v>
      </c>
      <c r="C1" t="s">
        <v>19</v>
      </c>
    </row>
    <row r="2" spans="1:3" x14ac:dyDescent="0.2">
      <c r="A2" t="s">
        <v>322</v>
      </c>
      <c r="B2" s="13" t="e">
        <f>#REF!</f>
        <v>#REF!</v>
      </c>
      <c r="C2" s="13" t="e">
        <f>#REF!</f>
        <v>#REF!</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E002E-AF7E-4F49-8D68-4F961B56A742}">
  <dimension ref="A1:F17"/>
  <sheetViews>
    <sheetView workbookViewId="0">
      <selection activeCell="E16" sqref="E16"/>
    </sheetView>
  </sheetViews>
  <sheetFormatPr defaultRowHeight="12.75" x14ac:dyDescent="0.2"/>
  <sheetData>
    <row r="1" spans="1:6" x14ac:dyDescent="0.2">
      <c r="A1" s="84"/>
      <c r="B1" s="85"/>
      <c r="C1" s="85"/>
      <c r="D1" s="85"/>
      <c r="E1" s="155" t="s">
        <v>271</v>
      </c>
      <c r="F1" s="156"/>
    </row>
    <row r="2" spans="1:6" ht="51" x14ac:dyDescent="0.2">
      <c r="A2" s="86" t="s">
        <v>272</v>
      </c>
      <c r="B2" s="87" t="s">
        <v>273</v>
      </c>
      <c r="C2" s="87" t="s">
        <v>274</v>
      </c>
      <c r="D2" s="87" t="s">
        <v>275</v>
      </c>
      <c r="E2" s="87" t="s">
        <v>276</v>
      </c>
      <c r="F2" s="88" t="s">
        <v>277</v>
      </c>
    </row>
    <row r="3" spans="1:6" x14ac:dyDescent="0.2">
      <c r="A3" s="89" t="s">
        <v>278</v>
      </c>
      <c r="B3" s="90" t="s">
        <v>115</v>
      </c>
      <c r="C3" s="90"/>
      <c r="D3" s="90"/>
      <c r="E3" s="90">
        <v>5</v>
      </c>
      <c r="F3" s="91">
        <v>1900</v>
      </c>
    </row>
    <row r="4" spans="1:6" x14ac:dyDescent="0.2">
      <c r="A4" s="89" t="s">
        <v>278</v>
      </c>
      <c r="B4" s="90" t="s">
        <v>112</v>
      </c>
      <c r="C4" s="90"/>
      <c r="D4" s="90"/>
      <c r="E4" s="90">
        <v>8</v>
      </c>
      <c r="F4" s="91">
        <v>3500</v>
      </c>
    </row>
    <row r="5" spans="1:6" x14ac:dyDescent="0.2">
      <c r="A5" s="89" t="s">
        <v>278</v>
      </c>
      <c r="B5" s="90" t="s">
        <v>279</v>
      </c>
      <c r="C5" s="90"/>
      <c r="D5" s="90"/>
      <c r="E5" s="90">
        <v>14</v>
      </c>
      <c r="F5" s="91">
        <v>4500</v>
      </c>
    </row>
    <row r="6" spans="1:6" x14ac:dyDescent="0.2">
      <c r="A6" s="89" t="s">
        <v>278</v>
      </c>
      <c r="B6" s="90" t="s">
        <v>116</v>
      </c>
      <c r="C6" s="90"/>
      <c r="D6" s="90"/>
      <c r="E6" s="90">
        <v>6</v>
      </c>
      <c r="F6" s="91">
        <v>1800</v>
      </c>
    </row>
    <row r="12" spans="1:6" x14ac:dyDescent="0.2">
      <c r="A12" s="92" t="s">
        <v>112</v>
      </c>
      <c r="B12">
        <f>ROUND(E4*('Births holistic'!I7/SUM('Births holistic'!I7,'Births holistic'!I29)),0)</f>
        <v>5</v>
      </c>
    </row>
    <row r="13" spans="1:6" x14ac:dyDescent="0.2">
      <c r="A13" s="92" t="s">
        <v>113</v>
      </c>
      <c r="B13">
        <f>ROUND($E$5*('Births holistic'!$I$14/SUM('Births holistic'!$I$14,'Births holistic'!$I$18)),0)</f>
        <v>12</v>
      </c>
    </row>
    <row r="14" spans="1:6" x14ac:dyDescent="0.2">
      <c r="A14" s="93" t="s">
        <v>114</v>
      </c>
      <c r="B14">
        <f>ROUND($E$5*('Births holistic'!$I$18/SUM('Births holistic'!$I$14,'Births holistic'!$I$18)),0)</f>
        <v>2</v>
      </c>
    </row>
    <row r="15" spans="1:6" x14ac:dyDescent="0.2">
      <c r="A15" s="92" t="s">
        <v>115</v>
      </c>
      <c r="B15">
        <f>E3</f>
        <v>5</v>
      </c>
    </row>
    <row r="16" spans="1:6" x14ac:dyDescent="0.2">
      <c r="A16" s="92" t="s">
        <v>116</v>
      </c>
      <c r="B16">
        <f>E6</f>
        <v>6</v>
      </c>
    </row>
    <row r="17" spans="1:2" x14ac:dyDescent="0.2">
      <c r="A17" s="92" t="s">
        <v>117</v>
      </c>
      <c r="B17">
        <f>ROUND(E4*('Births holistic'!I29/SUM('Births holistic'!I7,'Births holistic'!I29)),0)</f>
        <v>3</v>
      </c>
    </row>
  </sheetData>
  <mergeCells count="1">
    <mergeCell ref="E1:F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7081-317E-4306-95F2-61C13D8FBADE}">
  <dimension ref="A1:AN381"/>
  <sheetViews>
    <sheetView zoomScale="85" zoomScaleNormal="85" workbookViewId="0">
      <selection activeCell="C19" sqref="C19"/>
    </sheetView>
  </sheetViews>
  <sheetFormatPr defaultRowHeight="12.75" x14ac:dyDescent="0.2"/>
  <cols>
    <col min="1" max="1" width="35.28515625" bestFit="1" customWidth="1"/>
    <col min="2" max="3" width="12.7109375" bestFit="1" customWidth="1"/>
    <col min="4" max="4" width="19.28515625" bestFit="1" customWidth="1"/>
    <col min="6" max="6" width="19.7109375" bestFit="1" customWidth="1"/>
    <col min="7" max="7" width="10.7109375" bestFit="1" customWidth="1"/>
    <col min="8" max="8" width="11.7109375" customWidth="1"/>
    <col min="9" max="9" width="15.5703125" bestFit="1" customWidth="1"/>
    <col min="10" max="11" width="19.7109375" bestFit="1" customWidth="1"/>
    <col min="12" max="12" width="11.7109375" bestFit="1" customWidth="1"/>
    <col min="13" max="13" width="15.5703125" bestFit="1" customWidth="1"/>
    <col min="14" max="14" width="19.7109375" bestFit="1" customWidth="1"/>
    <col min="16" max="16" width="14.85546875" bestFit="1" customWidth="1"/>
    <col min="20" max="20" width="28.7109375" bestFit="1" customWidth="1"/>
    <col min="21" max="21" width="10.5703125" bestFit="1" customWidth="1"/>
  </cols>
  <sheetData>
    <row r="1" spans="1:40" x14ac:dyDescent="0.2">
      <c r="B1" t="s">
        <v>18</v>
      </c>
      <c r="C1" t="s">
        <v>19</v>
      </c>
      <c r="D1" t="s">
        <v>28</v>
      </c>
      <c r="F1" s="20" t="s">
        <v>97</v>
      </c>
      <c r="G1" s="20" t="s">
        <v>96</v>
      </c>
      <c r="H1" s="20" t="s">
        <v>99</v>
      </c>
      <c r="I1" s="20" t="s">
        <v>103</v>
      </c>
      <c r="J1" s="20" t="s">
        <v>101</v>
      </c>
      <c r="K1" s="20" t="s">
        <v>98</v>
      </c>
      <c r="L1" s="20" t="s">
        <v>100</v>
      </c>
      <c r="M1" s="20" t="s">
        <v>104</v>
      </c>
      <c r="N1" s="20" t="s">
        <v>102</v>
      </c>
    </row>
    <row r="2" spans="1:40" x14ac:dyDescent="0.2">
      <c r="A2" t="s">
        <v>32</v>
      </c>
      <c r="B2">
        <v>1</v>
      </c>
      <c r="C2">
        <v>10</v>
      </c>
      <c r="F2" s="13">
        <f>SUM($B$11:$B$15)</f>
        <v>869957025.72767055</v>
      </c>
      <c r="G2">
        <v>1</v>
      </c>
      <c r="H2" s="13">
        <f>$B$9+$B$10</f>
        <v>4990.636489133135</v>
      </c>
      <c r="I2" s="13">
        <f>H2/G2+F2</f>
        <v>869962016.3641597</v>
      </c>
      <c r="J2" s="13">
        <f>$B$16+$B$15+$B$12+$B$11</f>
        <v>869957219.14038217</v>
      </c>
      <c r="K2" s="13">
        <f>SUM(C11:C13,C15)</f>
        <v>869957025.70983851</v>
      </c>
      <c r="L2" s="13">
        <f t="shared" ref="L2:L65" si="0">$C$9+$C$10</f>
        <v>4300.631529318428</v>
      </c>
      <c r="M2" s="13">
        <f t="shared" ref="M2:M65" si="1">L2/G2+K2</f>
        <v>869961326.34136784</v>
      </c>
      <c r="N2" s="13">
        <f t="shared" ref="N2:N65" si="2">$C$16+$C$15+$C$12+$C$11</f>
        <v>869957219.14038217</v>
      </c>
      <c r="S2" s="20"/>
    </row>
    <row r="3" spans="1:40" x14ac:dyDescent="0.2">
      <c r="A3" t="str">
        <f>'DU LCI'!$A$17</f>
        <v>1 birth</v>
      </c>
      <c r="B3" s="13">
        <f>'DU LCI'!$C$17</f>
        <v>1</v>
      </c>
      <c r="C3" s="13">
        <f>'DU LCI'!D17</f>
        <v>1</v>
      </c>
      <c r="D3" t="str">
        <f>'DU LCI'!$E$18</f>
        <v>kg N2O</v>
      </c>
      <c r="F3" s="13">
        <f t="shared" ref="F3:F66" si="3">SUM($B$11:$B$15)</f>
        <v>869957025.72767055</v>
      </c>
      <c r="G3">
        <v>2</v>
      </c>
      <c r="H3" s="13">
        <f t="shared" ref="H3:H66" si="4">$B$9+$B$10</f>
        <v>4990.636489133135</v>
      </c>
      <c r="I3" s="13">
        <f t="shared" ref="I3:I66" si="5">H3/G3+F3</f>
        <v>869959521.04591513</v>
      </c>
      <c r="J3" s="13">
        <f t="shared" ref="J3:J66" si="6">$B$16+$B$15+$B$12+$B$11</f>
        <v>869957219.14038217</v>
      </c>
      <c r="K3" s="13">
        <f>SUM($C$11:$C$12,$C$14:$C$15)</f>
        <v>869957025.70568347</v>
      </c>
      <c r="L3" s="13">
        <f t="shared" si="0"/>
        <v>4300.631529318428</v>
      </c>
      <c r="M3" s="13">
        <f t="shared" si="1"/>
        <v>869959176.02144814</v>
      </c>
      <c r="N3" s="13">
        <f t="shared" si="2"/>
        <v>869957219.14038217</v>
      </c>
      <c r="S3" s="20"/>
    </row>
    <row r="4" spans="1:40" x14ac:dyDescent="0.2">
      <c r="A4" t="str">
        <f>'DU LCI'!$A$18</f>
        <v>Amount of N2O pr birth</v>
      </c>
      <c r="B4" s="13">
        <f>'DU LCI'!$C$18</f>
        <v>0.86746067512178404</v>
      </c>
      <c r="C4" s="13">
        <f>'DU LCI'!$D$18</f>
        <v>0.86746067512178404</v>
      </c>
      <c r="F4" s="13">
        <f t="shared" si="3"/>
        <v>869957025.72767055</v>
      </c>
      <c r="G4">
        <v>3</v>
      </c>
      <c r="H4" s="13">
        <f t="shared" si="4"/>
        <v>4990.636489133135</v>
      </c>
      <c r="I4" s="13">
        <f t="shared" si="5"/>
        <v>869958689.27316689</v>
      </c>
      <c r="J4" s="13">
        <f t="shared" si="6"/>
        <v>869957219.14038217</v>
      </c>
      <c r="K4" s="13">
        <f t="shared" ref="K4:K67" si="7">SUM($C$11:$C$12,$C$14:$C$15)</f>
        <v>869957025.70568347</v>
      </c>
      <c r="L4" s="13">
        <f t="shared" si="0"/>
        <v>4300.631529318428</v>
      </c>
      <c r="M4" s="13">
        <f t="shared" si="1"/>
        <v>869958459.24952662</v>
      </c>
      <c r="N4" s="13">
        <f t="shared" si="2"/>
        <v>869957219.14038217</v>
      </c>
    </row>
    <row r="5" spans="1:40" x14ac:dyDescent="0.2">
      <c r="A5" t="str">
        <f>'DU LCI'!$A$21</f>
        <v>CO2e emissions pr birth</v>
      </c>
      <c r="B5" s="13">
        <f>'DU LCI'!$C$21</f>
        <v>43.37952652575035</v>
      </c>
      <c r="C5" s="13">
        <f>'DU LCI'!$D$21</f>
        <v>43.37952652575035</v>
      </c>
      <c r="D5" t="str">
        <f>'DU LCI'!$E$21</f>
        <v>kg CO2e</v>
      </c>
      <c r="F5" s="13">
        <f t="shared" si="3"/>
        <v>869957025.72767055</v>
      </c>
      <c r="G5">
        <v>4</v>
      </c>
      <c r="H5" s="13">
        <f t="shared" si="4"/>
        <v>4990.636489133135</v>
      </c>
      <c r="I5" s="13">
        <f t="shared" si="5"/>
        <v>869958273.38679278</v>
      </c>
      <c r="J5" s="13">
        <f t="shared" si="6"/>
        <v>869957219.14038217</v>
      </c>
      <c r="K5" s="13">
        <f t="shared" si="7"/>
        <v>869957025.70568347</v>
      </c>
      <c r="L5" s="13">
        <f t="shared" si="0"/>
        <v>4300.631529318428</v>
      </c>
      <c r="M5" s="13">
        <f t="shared" si="1"/>
        <v>869958100.8635658</v>
      </c>
      <c r="N5" s="13">
        <f t="shared" si="2"/>
        <v>869957219.14038217</v>
      </c>
    </row>
    <row r="6" spans="1:40" x14ac:dyDescent="0.2">
      <c r="A6">
        <f>'DU LCI'!$M$4</f>
        <v>0</v>
      </c>
      <c r="B6" s="13">
        <f>'DU LCI'!$N$4</f>
        <v>0</v>
      </c>
      <c r="C6" s="13">
        <f>'DU LCI'!$J$24</f>
        <v>39</v>
      </c>
      <c r="F6" s="13">
        <f t="shared" si="3"/>
        <v>869957025.72767055</v>
      </c>
      <c r="G6">
        <v>5</v>
      </c>
      <c r="H6" s="13">
        <f t="shared" si="4"/>
        <v>4990.636489133135</v>
      </c>
      <c r="I6" s="13">
        <f t="shared" si="5"/>
        <v>869958023.85496843</v>
      </c>
      <c r="J6" s="13">
        <f t="shared" si="6"/>
        <v>869957219.14038217</v>
      </c>
      <c r="K6" s="13">
        <f t="shared" si="7"/>
        <v>869957025.70568347</v>
      </c>
      <c r="L6" s="13">
        <f t="shared" si="0"/>
        <v>4300.631529318428</v>
      </c>
      <c r="M6" s="13">
        <f t="shared" si="1"/>
        <v>869957885.83198929</v>
      </c>
      <c r="N6" s="13">
        <f t="shared" si="2"/>
        <v>869957219.14038217</v>
      </c>
    </row>
    <row r="7" spans="1:40" x14ac:dyDescent="0.2">
      <c r="A7" t="str">
        <f>'DU LCI'!$A$26</f>
        <v>Share of 50L cylinder consumption pr birth</v>
      </c>
      <c r="B7" s="83">
        <f>'DU LCI'!$I$15</f>
        <v>2111</v>
      </c>
      <c r="C7" s="83">
        <f>'DU LCI'!$I$15</f>
        <v>2111</v>
      </c>
      <c r="F7" s="13">
        <f t="shared" si="3"/>
        <v>869957025.72767055</v>
      </c>
      <c r="G7">
        <v>6</v>
      </c>
      <c r="H7" s="13">
        <f t="shared" si="4"/>
        <v>4990.636489133135</v>
      </c>
      <c r="I7" s="13">
        <f t="shared" si="5"/>
        <v>869957857.50041878</v>
      </c>
      <c r="J7" s="13">
        <f t="shared" si="6"/>
        <v>869957219.14038217</v>
      </c>
      <c r="K7" s="13">
        <f t="shared" si="7"/>
        <v>869957025.70568347</v>
      </c>
      <c r="L7" s="13">
        <f t="shared" si="0"/>
        <v>4300.631529318428</v>
      </c>
      <c r="M7" s="13">
        <f t="shared" si="1"/>
        <v>869957742.47760499</v>
      </c>
      <c r="N7" s="13">
        <f t="shared" si="2"/>
        <v>869957219.14038217</v>
      </c>
    </row>
    <row r="8" spans="1:40" x14ac:dyDescent="0.2">
      <c r="F8" s="13">
        <f t="shared" si="3"/>
        <v>869957025.72767055</v>
      </c>
      <c r="G8">
        <v>7</v>
      </c>
      <c r="H8" s="13">
        <f t="shared" si="4"/>
        <v>4990.636489133135</v>
      </c>
      <c r="I8" s="13">
        <f t="shared" si="5"/>
        <v>869957738.67574048</v>
      </c>
      <c r="J8" s="13">
        <f t="shared" si="6"/>
        <v>869957219.14038217</v>
      </c>
      <c r="K8" s="13">
        <f t="shared" si="7"/>
        <v>869957025.70568347</v>
      </c>
      <c r="L8" s="13">
        <f t="shared" si="0"/>
        <v>4300.631529318428</v>
      </c>
      <c r="M8" s="13">
        <f t="shared" si="1"/>
        <v>869957640.08161628</v>
      </c>
      <c r="N8" s="13">
        <f t="shared" si="2"/>
        <v>869957219.14038217</v>
      </c>
    </row>
    <row r="9" spans="1:40" x14ac:dyDescent="0.2">
      <c r="A9" t="s">
        <v>92</v>
      </c>
      <c r="B9" s="13">
        <f>(Impact!$B$4-1.3*981.339780982772+3*1.3*10^3)/'FU break even (2)'!B2</f>
        <v>5245.8702772968563</v>
      </c>
      <c r="C9" s="13">
        <f>(Impact!$C$4-13*981.339780982772+3*13*10^3)/'FU break even (2)'!C2</f>
        <v>4502.1722893844471</v>
      </c>
      <c r="D9" t="s">
        <v>27</v>
      </c>
      <c r="F9" s="13">
        <f t="shared" si="3"/>
        <v>869957025.72767055</v>
      </c>
      <c r="G9">
        <v>8</v>
      </c>
      <c r="H9" s="13">
        <f t="shared" si="4"/>
        <v>4990.636489133135</v>
      </c>
      <c r="I9" s="13">
        <f t="shared" si="5"/>
        <v>869957649.55723166</v>
      </c>
      <c r="J9" s="13">
        <f t="shared" si="6"/>
        <v>869957219.14038217</v>
      </c>
      <c r="K9" s="13">
        <f t="shared" si="7"/>
        <v>869957025.70568347</v>
      </c>
      <c r="L9" s="13">
        <f t="shared" si="0"/>
        <v>4300.631529318428</v>
      </c>
      <c r="M9" s="13">
        <f t="shared" si="1"/>
        <v>869957563.28462458</v>
      </c>
      <c r="N9" s="13">
        <f t="shared" si="2"/>
        <v>869957219.14038217</v>
      </c>
      <c r="R9" s="105">
        <v>63.141108882628103</v>
      </c>
    </row>
    <row r="10" spans="1:40" x14ac:dyDescent="0.2">
      <c r="A10" t="s">
        <v>91</v>
      </c>
      <c r="B10" s="13">
        <f>B24</f>
        <v>-255.23378816372099</v>
      </c>
      <c r="C10" s="13">
        <f>B27/C2</f>
        <v>-201.540760066019</v>
      </c>
      <c r="D10" t="s">
        <v>27</v>
      </c>
      <c r="F10" s="13">
        <f t="shared" si="3"/>
        <v>869957025.72767055</v>
      </c>
      <c r="G10">
        <v>9</v>
      </c>
      <c r="H10" s="13">
        <f t="shared" si="4"/>
        <v>4990.636489133135</v>
      </c>
      <c r="I10" s="13">
        <f t="shared" si="5"/>
        <v>869957580.242836</v>
      </c>
      <c r="J10" s="13">
        <f t="shared" si="6"/>
        <v>869957219.14038217</v>
      </c>
      <c r="K10" s="13">
        <f t="shared" si="7"/>
        <v>869957025.70568347</v>
      </c>
      <c r="L10" s="13">
        <f t="shared" si="0"/>
        <v>4300.631529318428</v>
      </c>
      <c r="M10" s="13">
        <f t="shared" si="1"/>
        <v>869957503.55363119</v>
      </c>
      <c r="N10" s="13">
        <f t="shared" si="2"/>
        <v>869957219.14038217</v>
      </c>
    </row>
    <row r="11" spans="1:40" x14ac:dyDescent="0.2">
      <c r="A11" t="s">
        <v>93</v>
      </c>
      <c r="B11" s="83">
        <f>B32*B7</f>
        <v>2276073.458800321</v>
      </c>
      <c r="C11" s="83">
        <f>B32*C7</f>
        <v>2276073.458800321</v>
      </c>
      <c r="D11" t="s">
        <v>27</v>
      </c>
      <c r="F11" s="13">
        <f t="shared" si="3"/>
        <v>869957025.72767055</v>
      </c>
      <c r="G11">
        <v>10</v>
      </c>
      <c r="H11" s="13">
        <f t="shared" si="4"/>
        <v>4990.636489133135</v>
      </c>
      <c r="I11" s="13">
        <f t="shared" si="5"/>
        <v>869957524.79131949</v>
      </c>
      <c r="J11" s="13">
        <f t="shared" si="6"/>
        <v>869957219.14038217</v>
      </c>
      <c r="K11" s="13">
        <f t="shared" si="7"/>
        <v>869957025.70568347</v>
      </c>
      <c r="L11" s="13">
        <f t="shared" si="0"/>
        <v>4300.631529318428</v>
      </c>
      <c r="M11" s="13">
        <f t="shared" si="1"/>
        <v>869957455.76883638</v>
      </c>
      <c r="N11" s="13">
        <f t="shared" si="2"/>
        <v>869957219.14038217</v>
      </c>
    </row>
    <row r="12" spans="1:40" x14ac:dyDescent="0.2">
      <c r="A12" t="s">
        <v>94</v>
      </c>
      <c r="B12" s="13">
        <f>B7*B34</f>
        <v>867680908.8648175</v>
      </c>
      <c r="C12" s="13">
        <f>B34*C7</f>
        <v>867680908.8648175</v>
      </c>
      <c r="D12" t="s">
        <v>27</v>
      </c>
      <c r="F12" s="13">
        <f t="shared" si="3"/>
        <v>869957025.72767055</v>
      </c>
      <c r="G12">
        <v>11</v>
      </c>
      <c r="H12" s="13">
        <f t="shared" si="4"/>
        <v>4990.636489133135</v>
      </c>
      <c r="I12" s="13">
        <f t="shared" si="5"/>
        <v>869957479.42189682</v>
      </c>
      <c r="J12" s="13">
        <f t="shared" si="6"/>
        <v>869957219.14038217</v>
      </c>
      <c r="K12" s="13">
        <f t="shared" si="7"/>
        <v>869957025.70568347</v>
      </c>
      <c r="L12" s="13">
        <f t="shared" si="0"/>
        <v>4300.631529318428</v>
      </c>
      <c r="M12" s="13">
        <f t="shared" si="1"/>
        <v>869957416.67218614</v>
      </c>
      <c r="N12" s="13">
        <f t="shared" si="2"/>
        <v>869957219.14038217</v>
      </c>
    </row>
    <row r="13" spans="1:40" x14ac:dyDescent="0.2">
      <c r="A13" t="s">
        <v>75</v>
      </c>
      <c r="B13" s="13">
        <f>'DU LCI'!$C$14*Impact!$B$1/'DU LCI'!$C$7</f>
        <v>2.452624347466692E-2</v>
      </c>
      <c r="C13" s="13">
        <f>'DU LCI'!D14*Impact!$B$1/'DU LCI'!$D$7/$C$2</f>
        <v>6.6942217483796761E-3</v>
      </c>
      <c r="D13" t="s">
        <v>27</v>
      </c>
      <c r="F13" s="13">
        <f t="shared" si="3"/>
        <v>869957025.72767055</v>
      </c>
      <c r="G13">
        <v>12</v>
      </c>
      <c r="H13" s="13">
        <f t="shared" si="4"/>
        <v>4990.636489133135</v>
      </c>
      <c r="I13" s="13">
        <f t="shared" si="5"/>
        <v>869957441.61404467</v>
      </c>
      <c r="J13" s="13">
        <f t="shared" si="6"/>
        <v>869957219.14038217</v>
      </c>
      <c r="K13" s="13">
        <f t="shared" si="7"/>
        <v>869957025.70568347</v>
      </c>
      <c r="L13" s="13">
        <f t="shared" si="0"/>
        <v>4300.631529318428</v>
      </c>
      <c r="M13" s="13">
        <f t="shared" si="1"/>
        <v>869957384.09164429</v>
      </c>
      <c r="N13" s="13">
        <f t="shared" si="2"/>
        <v>869957219.14038217</v>
      </c>
    </row>
    <row r="14" spans="1:40" x14ac:dyDescent="0.2">
      <c r="C14" s="13">
        <f>'DU LCI'!D15*Impact!$B$1/'DU LCI'!$D$7/$C$2</f>
        <v>2.5391875597302227E-3</v>
      </c>
      <c r="D14" t="s">
        <v>27</v>
      </c>
      <c r="F14" s="13">
        <f t="shared" si="3"/>
        <v>869957025.72767055</v>
      </c>
      <c r="G14">
        <v>13</v>
      </c>
      <c r="H14" s="13">
        <f t="shared" si="4"/>
        <v>4990.636489133135</v>
      </c>
      <c r="I14" s="13">
        <f t="shared" si="5"/>
        <v>869957409.62278509</v>
      </c>
      <c r="J14" s="13">
        <f t="shared" si="6"/>
        <v>869957219.14038217</v>
      </c>
      <c r="K14" s="13">
        <f t="shared" si="7"/>
        <v>869957025.70568347</v>
      </c>
      <c r="L14" s="13">
        <f t="shared" si="0"/>
        <v>4300.631529318428</v>
      </c>
      <c r="M14" s="13">
        <f t="shared" si="1"/>
        <v>869957356.52349341</v>
      </c>
      <c r="N14" s="13">
        <f t="shared" si="2"/>
        <v>869957219.14038217</v>
      </c>
    </row>
    <row r="15" spans="1:40" x14ac:dyDescent="0.2">
      <c r="A15" s="20" t="s">
        <v>95</v>
      </c>
      <c r="B15" s="13">
        <f>B5</f>
        <v>43.37952652575035</v>
      </c>
      <c r="C15" s="13">
        <f>C5</f>
        <v>43.37952652575035</v>
      </c>
      <c r="D15" t="s">
        <v>27</v>
      </c>
      <c r="F15" s="13">
        <f t="shared" si="3"/>
        <v>869957025.72767055</v>
      </c>
      <c r="G15">
        <v>14</v>
      </c>
      <c r="H15" s="13">
        <f t="shared" si="4"/>
        <v>4990.636489133135</v>
      </c>
      <c r="I15" s="13">
        <f t="shared" si="5"/>
        <v>869957382.20170546</v>
      </c>
      <c r="J15" s="13">
        <f t="shared" si="6"/>
        <v>869957219.14038217</v>
      </c>
      <c r="K15" s="13">
        <f t="shared" si="7"/>
        <v>869957025.70568347</v>
      </c>
      <c r="L15" s="13">
        <f t="shared" si="0"/>
        <v>4300.631529318428</v>
      </c>
      <c r="M15" s="13">
        <f t="shared" si="1"/>
        <v>869957332.89364982</v>
      </c>
      <c r="N15" s="13">
        <f t="shared" si="2"/>
        <v>869957219.14038217</v>
      </c>
      <c r="T15" s="20"/>
      <c r="V15" s="20"/>
      <c r="X15" s="13"/>
      <c r="Z15" s="20"/>
    </row>
    <row r="16" spans="1:40" x14ac:dyDescent="0.2">
      <c r="A16" s="52" t="s">
        <v>252</v>
      </c>
      <c r="B16" s="13">
        <f>(B4*'DU LCI'!$C$12-B15)</f>
        <v>193.43723778249668</v>
      </c>
      <c r="C16" s="13">
        <f>(C4*'DU LCI'!$C$12-C15)</f>
        <v>193.43723778249668</v>
      </c>
      <c r="D16" t="s">
        <v>27</v>
      </c>
      <c r="F16" s="13">
        <f t="shared" si="3"/>
        <v>869957025.72767055</v>
      </c>
      <c r="G16">
        <v>15</v>
      </c>
      <c r="H16" s="13">
        <f t="shared" si="4"/>
        <v>4990.636489133135</v>
      </c>
      <c r="I16" s="13">
        <f t="shared" si="5"/>
        <v>869957358.43676984</v>
      </c>
      <c r="J16" s="13">
        <f t="shared" si="6"/>
        <v>869957219.14038217</v>
      </c>
      <c r="K16" s="13">
        <f t="shared" si="7"/>
        <v>869957025.70568347</v>
      </c>
      <c r="L16" s="13">
        <f t="shared" si="0"/>
        <v>4300.631529318428</v>
      </c>
      <c r="M16" s="13">
        <f t="shared" si="1"/>
        <v>869957312.41445208</v>
      </c>
      <c r="N16" s="13">
        <f t="shared" si="2"/>
        <v>869957219.14038217</v>
      </c>
      <c r="Q16" s="83"/>
      <c r="W16" s="83"/>
      <c r="Y16" s="83"/>
      <c r="Z16" s="83"/>
      <c r="AC16" s="83"/>
      <c r="AD16" s="83"/>
      <c r="AG16" s="83"/>
      <c r="AH16" s="83"/>
      <c r="AI16" s="83"/>
      <c r="AJ16" s="83"/>
      <c r="AK16" s="83"/>
      <c r="AL16" s="83"/>
      <c r="AM16" s="83"/>
      <c r="AN16" s="83"/>
    </row>
    <row r="17" spans="1:40" x14ac:dyDescent="0.2">
      <c r="F17" s="13">
        <f t="shared" si="3"/>
        <v>869957025.72767055</v>
      </c>
      <c r="G17">
        <v>16</v>
      </c>
      <c r="H17" s="13">
        <f t="shared" si="4"/>
        <v>4990.636489133135</v>
      </c>
      <c r="I17" s="13">
        <f t="shared" si="5"/>
        <v>869957337.64245117</v>
      </c>
      <c r="J17" s="13">
        <f t="shared" si="6"/>
        <v>869957219.14038217</v>
      </c>
      <c r="K17" s="13">
        <f t="shared" si="7"/>
        <v>869957025.70568347</v>
      </c>
      <c r="L17" s="13">
        <f t="shared" si="0"/>
        <v>4300.631529318428</v>
      </c>
      <c r="M17" s="13">
        <f t="shared" si="1"/>
        <v>869957294.49515402</v>
      </c>
      <c r="N17" s="13">
        <f t="shared" si="2"/>
        <v>869957219.14038217</v>
      </c>
      <c r="Q17" s="83"/>
      <c r="W17" s="83"/>
      <c r="AC17" s="83"/>
      <c r="AD17" s="83"/>
      <c r="AG17" s="83"/>
      <c r="AI17" s="83"/>
      <c r="AJ17" s="83"/>
      <c r="AK17" s="83"/>
      <c r="AL17" s="83"/>
      <c r="AM17" s="83"/>
      <c r="AN17" s="83"/>
    </row>
    <row r="18" spans="1:40" x14ac:dyDescent="0.2">
      <c r="A18" s="52" t="s">
        <v>243</v>
      </c>
      <c r="B18" s="13">
        <f>F2*365*10^-3</f>
        <v>317534314.39059973</v>
      </c>
      <c r="C18" s="13">
        <f>K2*365*10^-3</f>
        <v>317534314.38409108</v>
      </c>
      <c r="D18" t="s">
        <v>24</v>
      </c>
      <c r="F18" s="13">
        <f t="shared" si="3"/>
        <v>869957025.72767055</v>
      </c>
      <c r="G18">
        <v>17</v>
      </c>
      <c r="H18" s="13">
        <f t="shared" si="4"/>
        <v>4990.636489133135</v>
      </c>
      <c r="I18" s="13">
        <f t="shared" si="5"/>
        <v>869957319.29452288</v>
      </c>
      <c r="J18" s="13">
        <f t="shared" si="6"/>
        <v>869957219.14038217</v>
      </c>
      <c r="K18" s="13">
        <f t="shared" si="7"/>
        <v>869957025.70568347</v>
      </c>
      <c r="L18" s="13">
        <f t="shared" si="0"/>
        <v>4300.631529318428</v>
      </c>
      <c r="M18" s="13">
        <f t="shared" si="1"/>
        <v>869957278.68400872</v>
      </c>
      <c r="N18" s="13">
        <f t="shared" si="2"/>
        <v>869957219.14038217</v>
      </c>
      <c r="Q18" s="83"/>
      <c r="W18" s="83"/>
      <c r="Y18" s="83"/>
      <c r="AC18" s="83"/>
      <c r="AD18" s="83"/>
      <c r="AH18" s="83"/>
      <c r="AI18" s="83"/>
      <c r="AJ18" s="83"/>
      <c r="AK18" s="83"/>
      <c r="AL18" s="83"/>
      <c r="AM18" s="83"/>
      <c r="AN18" s="83"/>
    </row>
    <row r="19" spans="1:40" x14ac:dyDescent="0.2">
      <c r="A19" s="52" t="s">
        <v>106</v>
      </c>
      <c r="B19" s="13">
        <f>'Annulized cost'!B5/(B16*365*10^-3-B18+((B9+B10)/'DU LCI'!C9)*10^-3)</f>
        <v>-1.9798166953120889E-4</v>
      </c>
      <c r="C19" s="13">
        <f>'Annulized cost'!C5/C2/(C16*365*10^-3-C18+((C9+C10)/'DU LCI'!D9)*10^-3)</f>
        <v>-8.0230366745599705E-5</v>
      </c>
      <c r="D19" t="s">
        <v>244</v>
      </c>
      <c r="F19" s="13">
        <f t="shared" si="3"/>
        <v>869957025.72767055</v>
      </c>
      <c r="G19">
        <v>18</v>
      </c>
      <c r="H19" s="13">
        <f t="shared" si="4"/>
        <v>4990.636489133135</v>
      </c>
      <c r="I19" s="13">
        <f t="shared" si="5"/>
        <v>869957302.98525333</v>
      </c>
      <c r="J19" s="13">
        <f t="shared" si="6"/>
        <v>869957219.14038217</v>
      </c>
      <c r="K19" s="13">
        <f t="shared" si="7"/>
        <v>869957025.70568347</v>
      </c>
      <c r="L19" s="13">
        <f t="shared" si="0"/>
        <v>4300.631529318428</v>
      </c>
      <c r="M19" s="13">
        <f t="shared" si="1"/>
        <v>869957264.62965727</v>
      </c>
      <c r="N19" s="13">
        <f t="shared" si="2"/>
        <v>869957219.14038217</v>
      </c>
      <c r="Q19" s="83"/>
    </row>
    <row r="20" spans="1:40" x14ac:dyDescent="0.2">
      <c r="A20" s="52"/>
      <c r="B20" s="56">
        <f>B18/$B$21</f>
        <v>0.99999977767560588</v>
      </c>
      <c r="C20" s="56">
        <f>C18/$B$21</f>
        <v>0.99999977765510839</v>
      </c>
      <c r="F20" s="13">
        <f t="shared" si="3"/>
        <v>869957025.72767055</v>
      </c>
      <c r="G20">
        <v>19</v>
      </c>
      <c r="H20" s="13">
        <f t="shared" si="4"/>
        <v>4990.636489133135</v>
      </c>
      <c r="I20" s="13">
        <f t="shared" si="5"/>
        <v>869957288.39274895</v>
      </c>
      <c r="J20" s="13">
        <f t="shared" si="6"/>
        <v>869957219.14038217</v>
      </c>
      <c r="K20" s="13">
        <f t="shared" si="7"/>
        <v>869957025.70568347</v>
      </c>
      <c r="L20" s="13">
        <f t="shared" si="0"/>
        <v>4300.631529318428</v>
      </c>
      <c r="M20" s="13">
        <f t="shared" si="1"/>
        <v>869957252.05471134</v>
      </c>
      <c r="N20" s="13">
        <f t="shared" si="2"/>
        <v>869957219.14038217</v>
      </c>
      <c r="Q20" s="83"/>
      <c r="AC20" s="83"/>
      <c r="AD20" s="83"/>
      <c r="AJ20" s="83"/>
      <c r="AK20" s="83"/>
    </row>
    <row r="21" spans="1:40" x14ac:dyDescent="0.2">
      <c r="A21" s="52" t="s">
        <v>299</v>
      </c>
      <c r="B21" s="13">
        <f>J2*365*10^-3</f>
        <v>317534384.98623949</v>
      </c>
      <c r="C21" t="s">
        <v>24</v>
      </c>
      <c r="F21" s="13">
        <f t="shared" si="3"/>
        <v>869957025.72767055</v>
      </c>
      <c r="G21">
        <v>20</v>
      </c>
      <c r="H21" s="13">
        <f t="shared" si="4"/>
        <v>4990.636489133135</v>
      </c>
      <c r="I21" s="13">
        <f t="shared" si="5"/>
        <v>869957275.25949502</v>
      </c>
      <c r="J21" s="13">
        <f t="shared" si="6"/>
        <v>869957219.14038217</v>
      </c>
      <c r="K21" s="13">
        <f t="shared" si="7"/>
        <v>869957025.70568347</v>
      </c>
      <c r="L21" s="13">
        <f t="shared" si="0"/>
        <v>4300.631529318428</v>
      </c>
      <c r="M21" s="13">
        <f t="shared" si="1"/>
        <v>869957240.73725998</v>
      </c>
      <c r="N21" s="13">
        <f t="shared" si="2"/>
        <v>869957219.14038217</v>
      </c>
      <c r="Q21" s="83"/>
    </row>
    <row r="22" spans="1:40" x14ac:dyDescent="0.2">
      <c r="B22" s="56">
        <f>B19/'FU break even'!B21</f>
        <v>-1.7002638756730642E-7</v>
      </c>
      <c r="C22" s="56">
        <f>C19/'FU break even'!C21</f>
        <v>-2.1690404219236932E-7</v>
      </c>
      <c r="F22" s="13">
        <f t="shared" si="3"/>
        <v>869957025.72767055</v>
      </c>
      <c r="G22">
        <v>21</v>
      </c>
      <c r="H22" s="13">
        <f t="shared" si="4"/>
        <v>4990.636489133135</v>
      </c>
      <c r="I22" s="13">
        <f t="shared" si="5"/>
        <v>869957263.37702715</v>
      </c>
      <c r="J22" s="13">
        <f t="shared" si="6"/>
        <v>869957219.14038217</v>
      </c>
      <c r="K22" s="13">
        <f t="shared" si="7"/>
        <v>869957025.70568347</v>
      </c>
      <c r="L22" s="13">
        <f t="shared" si="0"/>
        <v>4300.631529318428</v>
      </c>
      <c r="M22" s="13">
        <f t="shared" si="1"/>
        <v>869957230.49766111</v>
      </c>
      <c r="N22" s="13">
        <f t="shared" si="2"/>
        <v>869957219.14038217</v>
      </c>
    </row>
    <row r="23" spans="1:40" x14ac:dyDescent="0.2">
      <c r="A23" s="20" t="s">
        <v>105</v>
      </c>
      <c r="B23" t="s">
        <v>80</v>
      </c>
      <c r="F23" s="13">
        <f t="shared" si="3"/>
        <v>869957025.72767055</v>
      </c>
      <c r="G23">
        <v>22</v>
      </c>
      <c r="H23" s="13">
        <f t="shared" si="4"/>
        <v>4990.636489133135</v>
      </c>
      <c r="I23" s="13">
        <f t="shared" si="5"/>
        <v>869957252.57478368</v>
      </c>
      <c r="J23" s="13">
        <f t="shared" si="6"/>
        <v>869957219.14038217</v>
      </c>
      <c r="K23" s="13">
        <f t="shared" si="7"/>
        <v>869957025.70568347</v>
      </c>
      <c r="L23" s="13">
        <f t="shared" si="0"/>
        <v>4300.631529318428</v>
      </c>
      <c r="M23" s="13">
        <f t="shared" si="1"/>
        <v>869957221.1889348</v>
      </c>
      <c r="N23" s="13">
        <f t="shared" si="2"/>
        <v>869957219.14038217</v>
      </c>
    </row>
    <row r="24" spans="1:40" x14ac:dyDescent="0.2">
      <c r="A24" t="s">
        <v>81</v>
      </c>
      <c r="B24">
        <v>-255.23378816372099</v>
      </c>
      <c r="F24" s="13">
        <f t="shared" si="3"/>
        <v>869957025.72767055</v>
      </c>
      <c r="G24">
        <v>23</v>
      </c>
      <c r="H24" s="13">
        <f t="shared" si="4"/>
        <v>4990.636489133135</v>
      </c>
      <c r="I24" s="13">
        <f t="shared" si="5"/>
        <v>869957242.71186578</v>
      </c>
      <c r="J24" s="13">
        <f t="shared" si="6"/>
        <v>869957219.14038217</v>
      </c>
      <c r="K24" s="13">
        <f t="shared" si="7"/>
        <v>869957025.70568347</v>
      </c>
      <c r="L24" s="13">
        <f t="shared" si="0"/>
        <v>4300.631529318428</v>
      </c>
      <c r="M24" s="13">
        <f t="shared" si="1"/>
        <v>869957212.68966305</v>
      </c>
      <c r="N24" s="13">
        <f t="shared" si="2"/>
        <v>869957219.14038217</v>
      </c>
    </row>
    <row r="25" spans="1:40" x14ac:dyDescent="0.2">
      <c r="A25" t="s">
        <v>82</v>
      </c>
      <c r="B25">
        <v>-447.40476215074102</v>
      </c>
      <c r="F25" s="13">
        <f t="shared" si="3"/>
        <v>869957025.72767055</v>
      </c>
      <c r="G25">
        <v>24</v>
      </c>
      <c r="H25" s="13">
        <f t="shared" si="4"/>
        <v>4990.636489133135</v>
      </c>
      <c r="I25" s="13">
        <f t="shared" si="5"/>
        <v>869957233.67085755</v>
      </c>
      <c r="J25" s="13">
        <f t="shared" si="6"/>
        <v>869957219.14038217</v>
      </c>
      <c r="K25" s="13">
        <f t="shared" si="7"/>
        <v>869957025.70568347</v>
      </c>
      <c r="L25" s="13">
        <f t="shared" si="0"/>
        <v>4300.631529318428</v>
      </c>
      <c r="M25" s="13">
        <f t="shared" si="1"/>
        <v>869957204.89866388</v>
      </c>
      <c r="N25" s="13">
        <f t="shared" si="2"/>
        <v>869957219.14038217</v>
      </c>
    </row>
    <row r="26" spans="1:40" x14ac:dyDescent="0.2">
      <c r="A26" t="s">
        <v>83</v>
      </c>
      <c r="B26">
        <v>-1354.3612826582901</v>
      </c>
      <c r="F26" s="13">
        <f t="shared" si="3"/>
        <v>869957025.72767055</v>
      </c>
      <c r="G26">
        <v>25</v>
      </c>
      <c r="H26" s="13">
        <f t="shared" si="4"/>
        <v>4990.636489133135</v>
      </c>
      <c r="I26" s="13">
        <f t="shared" si="5"/>
        <v>869957225.3531301</v>
      </c>
      <c r="J26" s="13">
        <f t="shared" si="6"/>
        <v>869957219.14038217</v>
      </c>
      <c r="K26" s="13">
        <f t="shared" si="7"/>
        <v>869957025.70568347</v>
      </c>
      <c r="L26" s="13">
        <f t="shared" si="0"/>
        <v>4300.631529318428</v>
      </c>
      <c r="M26" s="13">
        <f t="shared" si="1"/>
        <v>869957197.73094463</v>
      </c>
      <c r="N26" s="13">
        <f t="shared" si="2"/>
        <v>869957219.14038217</v>
      </c>
    </row>
    <row r="27" spans="1:40" x14ac:dyDescent="0.2">
      <c r="A27" t="s">
        <v>84</v>
      </c>
      <c r="B27">
        <v>-2015.4076006601899</v>
      </c>
      <c r="F27" s="13">
        <f t="shared" si="3"/>
        <v>869957025.72767055</v>
      </c>
      <c r="G27">
        <v>26</v>
      </c>
      <c r="H27" s="13">
        <f t="shared" si="4"/>
        <v>4990.636489133135</v>
      </c>
      <c r="I27" s="13">
        <f t="shared" si="5"/>
        <v>869957217.67522788</v>
      </c>
      <c r="J27" s="13">
        <f t="shared" si="6"/>
        <v>869957219.14038217</v>
      </c>
      <c r="K27" s="13">
        <f t="shared" si="7"/>
        <v>869957025.70568347</v>
      </c>
      <c r="L27" s="13">
        <f t="shared" si="0"/>
        <v>4300.631529318428</v>
      </c>
      <c r="M27" s="13">
        <f t="shared" si="1"/>
        <v>869957191.1145885</v>
      </c>
      <c r="N27" s="13">
        <f t="shared" si="2"/>
        <v>869957219.14038217</v>
      </c>
    </row>
    <row r="28" spans="1:40" x14ac:dyDescent="0.2">
      <c r="A28" t="s">
        <v>85</v>
      </c>
      <c r="B28">
        <v>-3937.1176021260999</v>
      </c>
      <c r="F28" s="13">
        <f t="shared" si="3"/>
        <v>869957025.72767055</v>
      </c>
      <c r="G28">
        <v>27</v>
      </c>
      <c r="H28" s="13">
        <f t="shared" si="4"/>
        <v>4990.636489133135</v>
      </c>
      <c r="I28" s="13">
        <f t="shared" si="5"/>
        <v>869957210.56605899</v>
      </c>
      <c r="J28" s="13">
        <f t="shared" si="6"/>
        <v>869957219.14038217</v>
      </c>
      <c r="K28" s="13">
        <f t="shared" si="7"/>
        <v>869957025.70568347</v>
      </c>
      <c r="L28" s="13">
        <f t="shared" si="0"/>
        <v>4300.631529318428</v>
      </c>
      <c r="M28" s="13">
        <f t="shared" si="1"/>
        <v>869957184.98833275</v>
      </c>
      <c r="N28" s="13">
        <f t="shared" si="2"/>
        <v>869957219.14038217</v>
      </c>
    </row>
    <row r="29" spans="1:40" x14ac:dyDescent="0.2">
      <c r="A29" t="s">
        <v>86</v>
      </c>
      <c r="B29">
        <v>-13006.6831398713</v>
      </c>
      <c r="F29" s="13">
        <f t="shared" si="3"/>
        <v>869957025.72767055</v>
      </c>
      <c r="G29">
        <v>28</v>
      </c>
      <c r="H29" s="13">
        <f t="shared" si="4"/>
        <v>4990.636489133135</v>
      </c>
      <c r="I29" s="13">
        <f t="shared" si="5"/>
        <v>869957203.96468806</v>
      </c>
      <c r="J29" s="13">
        <f t="shared" si="6"/>
        <v>869957219.14038217</v>
      </c>
      <c r="K29" s="13">
        <f t="shared" si="7"/>
        <v>869957025.70568347</v>
      </c>
      <c r="L29" s="13">
        <f t="shared" si="0"/>
        <v>4300.631529318428</v>
      </c>
      <c r="M29" s="13">
        <f t="shared" si="1"/>
        <v>869957179.29966664</v>
      </c>
      <c r="N29" s="13">
        <f t="shared" si="2"/>
        <v>869957219.14038217</v>
      </c>
    </row>
    <row r="30" spans="1:40" x14ac:dyDescent="0.2">
      <c r="F30" s="13">
        <f t="shared" si="3"/>
        <v>869957025.72767055</v>
      </c>
      <c r="G30">
        <v>29</v>
      </c>
      <c r="H30" s="13">
        <f t="shared" si="4"/>
        <v>4990.636489133135</v>
      </c>
      <c r="I30" s="13">
        <f t="shared" si="5"/>
        <v>869957197.81858397</v>
      </c>
      <c r="J30" s="13">
        <f t="shared" si="6"/>
        <v>869957219.14038217</v>
      </c>
      <c r="K30" s="13">
        <f t="shared" si="7"/>
        <v>869957025.70568347</v>
      </c>
      <c r="L30" s="13">
        <f t="shared" si="0"/>
        <v>4300.631529318428</v>
      </c>
      <c r="M30" s="13">
        <f t="shared" si="1"/>
        <v>869957174.00332236</v>
      </c>
      <c r="N30" s="13">
        <f t="shared" si="2"/>
        <v>869957219.14038217</v>
      </c>
    </row>
    <row r="31" spans="1:40" x14ac:dyDescent="0.2">
      <c r="A31" t="s">
        <v>87</v>
      </c>
      <c r="B31">
        <v>63.141108882628103</v>
      </c>
      <c r="F31" s="13">
        <f t="shared" si="3"/>
        <v>869957025.72767055</v>
      </c>
      <c r="G31">
        <v>30</v>
      </c>
      <c r="H31" s="13">
        <f t="shared" si="4"/>
        <v>4990.636489133135</v>
      </c>
      <c r="I31" s="13">
        <f t="shared" si="5"/>
        <v>869957192.0822202</v>
      </c>
      <c r="J31" s="13">
        <f t="shared" si="6"/>
        <v>869957219.14038217</v>
      </c>
      <c r="K31" s="13">
        <f t="shared" si="7"/>
        <v>869957025.70568347</v>
      </c>
      <c r="L31" s="13">
        <f t="shared" si="0"/>
        <v>4300.631529318428</v>
      </c>
      <c r="M31" s="13">
        <f t="shared" si="1"/>
        <v>869957169.06006777</v>
      </c>
      <c r="N31" s="13">
        <f t="shared" si="2"/>
        <v>869957219.14038217</v>
      </c>
    </row>
    <row r="32" spans="1:40" x14ac:dyDescent="0.2">
      <c r="A32" t="s">
        <v>88</v>
      </c>
      <c r="B32">
        <v>1078.1968066320801</v>
      </c>
      <c r="F32" s="13">
        <f t="shared" si="3"/>
        <v>869957025.72767055</v>
      </c>
      <c r="G32">
        <v>31</v>
      </c>
      <c r="H32" s="13">
        <f t="shared" si="4"/>
        <v>4990.636489133135</v>
      </c>
      <c r="I32" s="13">
        <f t="shared" si="5"/>
        <v>869957186.71594441</v>
      </c>
      <c r="J32" s="13">
        <f t="shared" si="6"/>
        <v>869957219.14038217</v>
      </c>
      <c r="K32" s="13">
        <f t="shared" si="7"/>
        <v>869957025.70568347</v>
      </c>
      <c r="L32" s="13">
        <f t="shared" si="0"/>
        <v>4300.631529318428</v>
      </c>
      <c r="M32" s="13">
        <f t="shared" si="1"/>
        <v>869957164.43573284</v>
      </c>
      <c r="N32" s="13">
        <f t="shared" si="2"/>
        <v>869957219.14038217</v>
      </c>
    </row>
    <row r="33" spans="1:14" x14ac:dyDescent="0.2">
      <c r="A33" t="s">
        <v>89</v>
      </c>
      <c r="B33">
        <v>1699527.70071973</v>
      </c>
      <c r="F33" s="13">
        <f t="shared" si="3"/>
        <v>869957025.72767055</v>
      </c>
      <c r="G33">
        <v>32</v>
      </c>
      <c r="H33" s="13">
        <f t="shared" si="4"/>
        <v>4990.636489133135</v>
      </c>
      <c r="I33" s="13">
        <f t="shared" si="5"/>
        <v>869957181.68506086</v>
      </c>
      <c r="J33" s="13">
        <f t="shared" si="6"/>
        <v>869957219.14038217</v>
      </c>
      <c r="K33" s="13">
        <f t="shared" si="7"/>
        <v>869957025.70568347</v>
      </c>
      <c r="L33" s="13">
        <f t="shared" si="0"/>
        <v>4300.631529318428</v>
      </c>
      <c r="M33" s="13">
        <f t="shared" si="1"/>
        <v>869957160.10041881</v>
      </c>
      <c r="N33" s="13">
        <f t="shared" si="2"/>
        <v>869957219.14038217</v>
      </c>
    </row>
    <row r="34" spans="1:14" x14ac:dyDescent="0.2">
      <c r="A34" t="s">
        <v>90</v>
      </c>
      <c r="B34">
        <v>411028.37937698601</v>
      </c>
      <c r="F34" s="13">
        <f t="shared" si="3"/>
        <v>869957025.72767055</v>
      </c>
      <c r="G34">
        <v>33</v>
      </c>
      <c r="H34" s="13">
        <f t="shared" si="4"/>
        <v>4990.636489133135</v>
      </c>
      <c r="I34" s="13">
        <f t="shared" si="5"/>
        <v>869957176.95907927</v>
      </c>
      <c r="J34" s="13">
        <f t="shared" si="6"/>
        <v>869957219.14038217</v>
      </c>
      <c r="K34" s="13">
        <f t="shared" si="7"/>
        <v>869957025.70568347</v>
      </c>
      <c r="L34" s="13">
        <f t="shared" si="0"/>
        <v>4300.631529318428</v>
      </c>
      <c r="M34" s="13">
        <f t="shared" si="1"/>
        <v>869957156.02785099</v>
      </c>
      <c r="N34" s="13">
        <f t="shared" si="2"/>
        <v>869957219.14038217</v>
      </c>
    </row>
    <row r="35" spans="1:14" x14ac:dyDescent="0.2">
      <c r="F35" s="13">
        <f t="shared" si="3"/>
        <v>869957025.72767055</v>
      </c>
      <c r="G35">
        <v>34</v>
      </c>
      <c r="H35" s="13">
        <f t="shared" si="4"/>
        <v>4990.636489133135</v>
      </c>
      <c r="I35" s="13">
        <f t="shared" si="5"/>
        <v>869957172.51109672</v>
      </c>
      <c r="J35" s="13">
        <f t="shared" si="6"/>
        <v>869957219.14038217</v>
      </c>
      <c r="K35" s="13">
        <f t="shared" si="7"/>
        <v>869957025.70568347</v>
      </c>
      <c r="L35" s="13">
        <f t="shared" si="0"/>
        <v>4300.631529318428</v>
      </c>
      <c r="M35" s="13">
        <f t="shared" si="1"/>
        <v>869957152.19484615</v>
      </c>
      <c r="N35" s="13">
        <f t="shared" si="2"/>
        <v>869957219.14038217</v>
      </c>
    </row>
    <row r="36" spans="1:14" x14ac:dyDescent="0.2">
      <c r="F36" s="13">
        <f t="shared" si="3"/>
        <v>869957025.72767055</v>
      </c>
      <c r="G36">
        <v>35</v>
      </c>
      <c r="H36" s="13">
        <f t="shared" si="4"/>
        <v>4990.636489133135</v>
      </c>
      <c r="I36" s="13">
        <f t="shared" si="5"/>
        <v>869957168.31728458</v>
      </c>
      <c r="J36" s="13">
        <f t="shared" si="6"/>
        <v>869957219.14038217</v>
      </c>
      <c r="K36" s="13">
        <f t="shared" si="7"/>
        <v>869957025.70568347</v>
      </c>
      <c r="L36" s="13">
        <f t="shared" si="0"/>
        <v>4300.631529318428</v>
      </c>
      <c r="M36" s="13">
        <f t="shared" si="1"/>
        <v>869957148.58087003</v>
      </c>
      <c r="N36" s="13">
        <f t="shared" si="2"/>
        <v>869957219.14038217</v>
      </c>
    </row>
    <row r="37" spans="1:14" x14ac:dyDescent="0.2">
      <c r="F37" s="13">
        <f t="shared" si="3"/>
        <v>869957025.72767055</v>
      </c>
      <c r="G37">
        <v>36</v>
      </c>
      <c r="H37" s="13">
        <f t="shared" si="4"/>
        <v>4990.636489133135</v>
      </c>
      <c r="I37" s="13">
        <f t="shared" si="5"/>
        <v>869957164.35646188</v>
      </c>
      <c r="J37" s="13">
        <f t="shared" si="6"/>
        <v>869957219.14038217</v>
      </c>
      <c r="K37" s="13">
        <f t="shared" si="7"/>
        <v>869957025.70568347</v>
      </c>
      <c r="L37" s="13">
        <f t="shared" si="0"/>
        <v>4300.631529318428</v>
      </c>
      <c r="M37" s="13">
        <f t="shared" si="1"/>
        <v>869957145.16767037</v>
      </c>
      <c r="N37" s="13">
        <f t="shared" si="2"/>
        <v>869957219.14038217</v>
      </c>
    </row>
    <row r="38" spans="1:14" x14ac:dyDescent="0.2">
      <c r="F38" s="13">
        <f t="shared" si="3"/>
        <v>869957025.72767055</v>
      </c>
      <c r="G38">
        <v>37</v>
      </c>
      <c r="H38" s="13">
        <f t="shared" si="4"/>
        <v>4990.636489133135</v>
      </c>
      <c r="I38" s="13">
        <f t="shared" si="5"/>
        <v>869957160.60973787</v>
      </c>
      <c r="J38" s="13">
        <f t="shared" si="6"/>
        <v>869957219.14038217</v>
      </c>
      <c r="K38" s="13">
        <f t="shared" si="7"/>
        <v>869957025.70568347</v>
      </c>
      <c r="L38" s="13">
        <f t="shared" si="0"/>
        <v>4300.631529318428</v>
      </c>
      <c r="M38" s="13">
        <f t="shared" si="1"/>
        <v>869957141.93896806</v>
      </c>
      <c r="N38" s="13">
        <f t="shared" si="2"/>
        <v>869957219.14038217</v>
      </c>
    </row>
    <row r="39" spans="1:14" x14ac:dyDescent="0.2">
      <c r="F39" s="13">
        <f t="shared" si="3"/>
        <v>869957025.72767055</v>
      </c>
      <c r="G39">
        <v>38</v>
      </c>
      <c r="H39" s="13">
        <f t="shared" si="4"/>
        <v>4990.636489133135</v>
      </c>
      <c r="I39" s="13">
        <f t="shared" si="5"/>
        <v>869957157.06020975</v>
      </c>
      <c r="J39" s="13">
        <f t="shared" si="6"/>
        <v>869957219.14038217</v>
      </c>
      <c r="K39" s="13">
        <f t="shared" si="7"/>
        <v>869957025.70568347</v>
      </c>
      <c r="L39" s="13">
        <f t="shared" si="0"/>
        <v>4300.631529318428</v>
      </c>
      <c r="M39" s="13">
        <f t="shared" si="1"/>
        <v>869957138.88019741</v>
      </c>
      <c r="N39" s="13">
        <f t="shared" si="2"/>
        <v>869957219.14038217</v>
      </c>
    </row>
    <row r="40" spans="1:14" x14ac:dyDescent="0.2">
      <c r="F40" s="13">
        <f t="shared" si="3"/>
        <v>869957025.72767055</v>
      </c>
      <c r="G40">
        <v>39</v>
      </c>
      <c r="H40" s="13">
        <f t="shared" si="4"/>
        <v>4990.636489133135</v>
      </c>
      <c r="I40" s="13">
        <f t="shared" si="5"/>
        <v>869957153.69270873</v>
      </c>
      <c r="J40" s="13">
        <f t="shared" si="6"/>
        <v>869957219.14038217</v>
      </c>
      <c r="K40" s="13">
        <f t="shared" si="7"/>
        <v>869957025.70568347</v>
      </c>
      <c r="L40" s="13">
        <f t="shared" si="0"/>
        <v>4300.631529318428</v>
      </c>
      <c r="M40" s="13">
        <f t="shared" si="1"/>
        <v>869957135.97828674</v>
      </c>
      <c r="N40" s="13">
        <f t="shared" si="2"/>
        <v>869957219.14038217</v>
      </c>
    </row>
    <row r="41" spans="1:14" x14ac:dyDescent="0.2">
      <c r="F41" s="13">
        <f t="shared" si="3"/>
        <v>869957025.72767055</v>
      </c>
      <c r="G41">
        <v>40</v>
      </c>
      <c r="H41" s="13">
        <f t="shared" si="4"/>
        <v>4990.636489133135</v>
      </c>
      <c r="I41" s="13">
        <f t="shared" si="5"/>
        <v>869957150.49358273</v>
      </c>
      <c r="J41" s="13">
        <f t="shared" si="6"/>
        <v>869957219.14038217</v>
      </c>
      <c r="K41" s="13">
        <f t="shared" si="7"/>
        <v>869957025.70568347</v>
      </c>
      <c r="L41" s="13">
        <f t="shared" si="0"/>
        <v>4300.631529318428</v>
      </c>
      <c r="M41" s="13">
        <f t="shared" si="1"/>
        <v>869957133.22147167</v>
      </c>
      <c r="N41" s="13">
        <f t="shared" si="2"/>
        <v>869957219.14038217</v>
      </c>
    </row>
    <row r="42" spans="1:14" x14ac:dyDescent="0.2">
      <c r="F42" s="13">
        <f t="shared" si="3"/>
        <v>869957025.72767055</v>
      </c>
      <c r="G42">
        <v>41</v>
      </c>
      <c r="H42" s="13">
        <f t="shared" si="4"/>
        <v>4990.636489133135</v>
      </c>
      <c r="I42" s="13">
        <f t="shared" si="5"/>
        <v>869957147.45051169</v>
      </c>
      <c r="J42" s="13">
        <f t="shared" si="6"/>
        <v>869957219.14038217</v>
      </c>
      <c r="K42" s="13">
        <f t="shared" si="7"/>
        <v>869957025.70568347</v>
      </c>
      <c r="L42" s="13">
        <f t="shared" si="0"/>
        <v>4300.631529318428</v>
      </c>
      <c r="M42" s="13">
        <f t="shared" si="1"/>
        <v>869957130.5991354</v>
      </c>
      <c r="N42" s="13">
        <f t="shared" si="2"/>
        <v>869957219.14038217</v>
      </c>
    </row>
    <row r="43" spans="1:14" x14ac:dyDescent="0.2">
      <c r="F43" s="13">
        <f t="shared" si="3"/>
        <v>869957025.72767055</v>
      </c>
      <c r="G43">
        <v>42</v>
      </c>
      <c r="H43" s="13">
        <f t="shared" si="4"/>
        <v>4990.636489133135</v>
      </c>
      <c r="I43" s="13">
        <f t="shared" si="5"/>
        <v>869957144.55234885</v>
      </c>
      <c r="J43" s="13">
        <f t="shared" si="6"/>
        <v>869957219.14038217</v>
      </c>
      <c r="K43" s="13">
        <f t="shared" si="7"/>
        <v>869957025.70568347</v>
      </c>
      <c r="L43" s="13">
        <f t="shared" si="0"/>
        <v>4300.631529318428</v>
      </c>
      <c r="M43" s="13">
        <f t="shared" si="1"/>
        <v>869957128.10167229</v>
      </c>
      <c r="N43" s="13">
        <f t="shared" si="2"/>
        <v>869957219.14038217</v>
      </c>
    </row>
    <row r="44" spans="1:14" x14ac:dyDescent="0.2">
      <c r="F44" s="13">
        <f t="shared" si="3"/>
        <v>869957025.72767055</v>
      </c>
      <c r="G44">
        <v>43</v>
      </c>
      <c r="H44" s="13">
        <f t="shared" si="4"/>
        <v>4990.636489133135</v>
      </c>
      <c r="I44" s="13">
        <f t="shared" si="5"/>
        <v>869957141.7889843</v>
      </c>
      <c r="J44" s="13">
        <f t="shared" si="6"/>
        <v>869957219.14038217</v>
      </c>
      <c r="K44" s="13">
        <f t="shared" si="7"/>
        <v>869957025.70568347</v>
      </c>
      <c r="L44" s="13">
        <f t="shared" si="0"/>
        <v>4300.631529318428</v>
      </c>
      <c r="M44" s="13">
        <f t="shared" si="1"/>
        <v>869957125.72037017</v>
      </c>
      <c r="N44" s="13">
        <f t="shared" si="2"/>
        <v>869957219.14038217</v>
      </c>
    </row>
    <row r="45" spans="1:14" x14ac:dyDescent="0.2">
      <c r="F45" s="13">
        <f t="shared" si="3"/>
        <v>869957025.72767055</v>
      </c>
      <c r="G45">
        <v>44</v>
      </c>
      <c r="H45" s="13">
        <f t="shared" si="4"/>
        <v>4990.636489133135</v>
      </c>
      <c r="I45" s="13">
        <f t="shared" si="5"/>
        <v>869957139.15122712</v>
      </c>
      <c r="J45" s="13">
        <f t="shared" si="6"/>
        <v>869957219.14038217</v>
      </c>
      <c r="K45" s="13">
        <f t="shared" si="7"/>
        <v>869957025.70568347</v>
      </c>
      <c r="L45" s="13">
        <f t="shared" si="0"/>
        <v>4300.631529318428</v>
      </c>
      <c r="M45" s="13">
        <f t="shared" si="1"/>
        <v>869957123.44730914</v>
      </c>
      <c r="N45" s="13">
        <f t="shared" si="2"/>
        <v>869957219.14038217</v>
      </c>
    </row>
    <row r="46" spans="1:14" x14ac:dyDescent="0.2">
      <c r="F46" s="13">
        <f t="shared" si="3"/>
        <v>869957025.72767055</v>
      </c>
      <c r="G46">
        <v>45</v>
      </c>
      <c r="H46" s="13">
        <f t="shared" si="4"/>
        <v>4990.636489133135</v>
      </c>
      <c r="I46" s="13">
        <f t="shared" si="5"/>
        <v>869957136.63070369</v>
      </c>
      <c r="J46" s="13">
        <f t="shared" si="6"/>
        <v>869957219.14038217</v>
      </c>
      <c r="K46" s="13">
        <f t="shared" si="7"/>
        <v>869957025.70568347</v>
      </c>
      <c r="L46" s="13">
        <f t="shared" si="0"/>
        <v>4300.631529318428</v>
      </c>
      <c r="M46" s="13">
        <f t="shared" si="1"/>
        <v>869957121.27527297</v>
      </c>
      <c r="N46" s="13">
        <f t="shared" si="2"/>
        <v>869957219.14038217</v>
      </c>
    </row>
    <row r="47" spans="1:14" x14ac:dyDescent="0.2">
      <c r="F47" s="13">
        <f t="shared" si="3"/>
        <v>869957025.72767055</v>
      </c>
      <c r="G47">
        <v>46</v>
      </c>
      <c r="H47" s="13">
        <f t="shared" si="4"/>
        <v>4990.636489133135</v>
      </c>
      <c r="I47" s="13">
        <f t="shared" si="5"/>
        <v>869957134.21976817</v>
      </c>
      <c r="J47" s="13">
        <f t="shared" si="6"/>
        <v>869957219.14038217</v>
      </c>
      <c r="K47" s="13">
        <f t="shared" si="7"/>
        <v>869957025.70568347</v>
      </c>
      <c r="L47" s="13">
        <f t="shared" si="0"/>
        <v>4300.631529318428</v>
      </c>
      <c r="M47" s="13">
        <f t="shared" si="1"/>
        <v>869957119.1976732</v>
      </c>
      <c r="N47" s="13">
        <f t="shared" si="2"/>
        <v>869957219.14038217</v>
      </c>
    </row>
    <row r="48" spans="1:14" x14ac:dyDescent="0.2">
      <c r="F48" s="13">
        <f t="shared" si="3"/>
        <v>869957025.72767055</v>
      </c>
      <c r="G48">
        <v>47</v>
      </c>
      <c r="H48" s="13">
        <f t="shared" si="4"/>
        <v>4990.636489133135</v>
      </c>
      <c r="I48" s="13">
        <f t="shared" si="5"/>
        <v>869957131.91142559</v>
      </c>
      <c r="J48" s="13">
        <f t="shared" si="6"/>
        <v>869957219.14038217</v>
      </c>
      <c r="K48" s="13">
        <f t="shared" si="7"/>
        <v>869957025.70568347</v>
      </c>
      <c r="L48" s="13">
        <f t="shared" si="0"/>
        <v>4300.631529318428</v>
      </c>
      <c r="M48" s="13">
        <f t="shared" si="1"/>
        <v>869957117.20848191</v>
      </c>
      <c r="N48" s="13">
        <f t="shared" si="2"/>
        <v>869957219.14038217</v>
      </c>
    </row>
    <row r="49" spans="6:14" x14ac:dyDescent="0.2">
      <c r="F49" s="13">
        <f t="shared" si="3"/>
        <v>869957025.72767055</v>
      </c>
      <c r="G49">
        <v>48</v>
      </c>
      <c r="H49" s="13">
        <f t="shared" si="4"/>
        <v>4990.636489133135</v>
      </c>
      <c r="I49" s="13">
        <f t="shared" si="5"/>
        <v>869957129.69926405</v>
      </c>
      <c r="J49" s="13">
        <f t="shared" si="6"/>
        <v>869957219.14038217</v>
      </c>
      <c r="K49" s="13">
        <f t="shared" si="7"/>
        <v>869957025.70568347</v>
      </c>
      <c r="L49" s="13">
        <f t="shared" si="0"/>
        <v>4300.631529318428</v>
      </c>
      <c r="M49" s="13">
        <f t="shared" si="1"/>
        <v>869957115.30217361</v>
      </c>
      <c r="N49" s="13">
        <f t="shared" si="2"/>
        <v>869957219.14038217</v>
      </c>
    </row>
    <row r="50" spans="6:14" x14ac:dyDescent="0.2">
      <c r="F50" s="13">
        <f t="shared" si="3"/>
        <v>869957025.72767055</v>
      </c>
      <c r="G50">
        <v>49</v>
      </c>
      <c r="H50" s="13">
        <f t="shared" si="4"/>
        <v>4990.636489133135</v>
      </c>
      <c r="I50" s="13">
        <f t="shared" si="5"/>
        <v>869957127.57739484</v>
      </c>
      <c r="J50" s="13">
        <f t="shared" si="6"/>
        <v>869957219.14038217</v>
      </c>
      <c r="K50" s="13">
        <f t="shared" si="7"/>
        <v>869957025.70568347</v>
      </c>
      <c r="L50" s="13">
        <f t="shared" si="0"/>
        <v>4300.631529318428</v>
      </c>
      <c r="M50" s="13">
        <f t="shared" si="1"/>
        <v>869957113.47367382</v>
      </c>
      <c r="N50" s="13">
        <f t="shared" si="2"/>
        <v>869957219.14038217</v>
      </c>
    </row>
    <row r="51" spans="6:14" x14ac:dyDescent="0.2">
      <c r="F51" s="13">
        <f t="shared" si="3"/>
        <v>869957025.72767055</v>
      </c>
      <c r="G51">
        <v>50</v>
      </c>
      <c r="H51" s="13">
        <f t="shared" si="4"/>
        <v>4990.636489133135</v>
      </c>
      <c r="I51" s="13">
        <f t="shared" si="5"/>
        <v>869957125.54040039</v>
      </c>
      <c r="J51" s="13">
        <f t="shared" si="6"/>
        <v>869957219.14038217</v>
      </c>
      <c r="K51" s="13">
        <f t="shared" si="7"/>
        <v>869957025.70568347</v>
      </c>
      <c r="L51" s="13">
        <f t="shared" si="0"/>
        <v>4300.631529318428</v>
      </c>
      <c r="M51" s="13">
        <f t="shared" si="1"/>
        <v>869957111.71831405</v>
      </c>
      <c r="N51" s="13">
        <f t="shared" si="2"/>
        <v>869957219.14038217</v>
      </c>
    </row>
    <row r="52" spans="6:14" x14ac:dyDescent="0.2">
      <c r="F52" s="13">
        <f t="shared" si="3"/>
        <v>869957025.72767055</v>
      </c>
      <c r="G52">
        <v>51</v>
      </c>
      <c r="H52" s="13">
        <f t="shared" si="4"/>
        <v>4990.636489133135</v>
      </c>
      <c r="I52" s="13">
        <f t="shared" si="5"/>
        <v>869957123.58328795</v>
      </c>
      <c r="J52" s="13">
        <f t="shared" si="6"/>
        <v>869957219.14038217</v>
      </c>
      <c r="K52" s="13">
        <f t="shared" si="7"/>
        <v>869957025.70568347</v>
      </c>
      <c r="L52" s="13">
        <f t="shared" si="0"/>
        <v>4300.631529318428</v>
      </c>
      <c r="M52" s="13">
        <f t="shared" si="1"/>
        <v>869957110.03179193</v>
      </c>
      <c r="N52" s="13">
        <f t="shared" si="2"/>
        <v>869957219.14038217</v>
      </c>
    </row>
    <row r="53" spans="6:14" x14ac:dyDescent="0.2">
      <c r="F53" s="13">
        <f t="shared" si="3"/>
        <v>869957025.72767055</v>
      </c>
      <c r="G53">
        <v>52</v>
      </c>
      <c r="H53" s="13">
        <f t="shared" si="4"/>
        <v>4990.636489133135</v>
      </c>
      <c r="I53" s="13">
        <f t="shared" si="5"/>
        <v>869957121.70144916</v>
      </c>
      <c r="J53" s="13">
        <f t="shared" si="6"/>
        <v>869957219.14038217</v>
      </c>
      <c r="K53" s="13">
        <f t="shared" si="7"/>
        <v>869957025.70568347</v>
      </c>
      <c r="L53" s="13">
        <f t="shared" si="0"/>
        <v>4300.631529318428</v>
      </c>
      <c r="M53" s="13">
        <f t="shared" si="1"/>
        <v>869957108.41013598</v>
      </c>
      <c r="N53" s="13">
        <f t="shared" si="2"/>
        <v>869957219.14038217</v>
      </c>
    </row>
    <row r="54" spans="6:14" x14ac:dyDescent="0.2">
      <c r="F54" s="13">
        <f t="shared" si="3"/>
        <v>869957025.72767055</v>
      </c>
      <c r="G54">
        <v>53</v>
      </c>
      <c r="H54" s="13">
        <f t="shared" si="4"/>
        <v>4990.636489133135</v>
      </c>
      <c r="I54" s="13">
        <f t="shared" si="5"/>
        <v>869957119.89062321</v>
      </c>
      <c r="J54" s="13">
        <f t="shared" si="6"/>
        <v>869957219.14038217</v>
      </c>
      <c r="K54" s="13">
        <f t="shared" si="7"/>
        <v>869957025.70568347</v>
      </c>
      <c r="L54" s="13">
        <f t="shared" si="0"/>
        <v>4300.631529318428</v>
      </c>
      <c r="M54" s="13">
        <f t="shared" si="1"/>
        <v>869957106.84967458</v>
      </c>
      <c r="N54" s="13">
        <f t="shared" si="2"/>
        <v>869957219.14038217</v>
      </c>
    </row>
    <row r="55" spans="6:14" x14ac:dyDescent="0.2">
      <c r="F55" s="13">
        <f t="shared" si="3"/>
        <v>869957025.72767055</v>
      </c>
      <c r="G55">
        <v>54</v>
      </c>
      <c r="H55" s="13">
        <f t="shared" si="4"/>
        <v>4990.636489133135</v>
      </c>
      <c r="I55" s="13">
        <f t="shared" si="5"/>
        <v>869957118.14686477</v>
      </c>
      <c r="J55" s="13">
        <f t="shared" si="6"/>
        <v>869957219.14038217</v>
      </c>
      <c r="K55" s="13">
        <f t="shared" si="7"/>
        <v>869957025.70568347</v>
      </c>
      <c r="L55" s="13">
        <f t="shared" si="0"/>
        <v>4300.631529318428</v>
      </c>
      <c r="M55" s="13">
        <f t="shared" si="1"/>
        <v>869957105.34700811</v>
      </c>
      <c r="N55" s="13">
        <f t="shared" si="2"/>
        <v>869957219.14038217</v>
      </c>
    </row>
    <row r="56" spans="6:14" x14ac:dyDescent="0.2">
      <c r="F56" s="13">
        <f t="shared" si="3"/>
        <v>869957025.72767055</v>
      </c>
      <c r="G56">
        <v>55</v>
      </c>
      <c r="H56" s="13">
        <f t="shared" si="4"/>
        <v>4990.636489133135</v>
      </c>
      <c r="I56" s="13">
        <f t="shared" si="5"/>
        <v>869957116.46651578</v>
      </c>
      <c r="J56" s="13">
        <f t="shared" si="6"/>
        <v>869957219.14038217</v>
      </c>
      <c r="K56" s="13">
        <f t="shared" si="7"/>
        <v>869957025.70568347</v>
      </c>
      <c r="L56" s="13">
        <f t="shared" si="0"/>
        <v>4300.631529318428</v>
      </c>
      <c r="M56" s="13">
        <f t="shared" si="1"/>
        <v>869957103.89898396</v>
      </c>
      <c r="N56" s="13">
        <f t="shared" si="2"/>
        <v>869957219.14038217</v>
      </c>
    </row>
    <row r="57" spans="6:14" x14ac:dyDescent="0.2">
      <c r="F57" s="13">
        <f t="shared" si="3"/>
        <v>869957025.72767055</v>
      </c>
      <c r="G57">
        <v>56</v>
      </c>
      <c r="H57" s="13">
        <f t="shared" si="4"/>
        <v>4990.636489133135</v>
      </c>
      <c r="I57" s="13">
        <f t="shared" si="5"/>
        <v>869957114.84617925</v>
      </c>
      <c r="J57" s="13">
        <f t="shared" si="6"/>
        <v>869957219.14038217</v>
      </c>
      <c r="K57" s="13">
        <f t="shared" si="7"/>
        <v>869957025.70568347</v>
      </c>
      <c r="L57" s="13">
        <f t="shared" si="0"/>
        <v>4300.631529318428</v>
      </c>
      <c r="M57" s="13">
        <f t="shared" si="1"/>
        <v>869957102.50267506</v>
      </c>
      <c r="N57" s="13">
        <f t="shared" si="2"/>
        <v>869957219.14038217</v>
      </c>
    </row>
    <row r="58" spans="6:14" x14ac:dyDescent="0.2">
      <c r="F58" s="13">
        <f t="shared" si="3"/>
        <v>869957025.72767055</v>
      </c>
      <c r="G58">
        <v>57</v>
      </c>
      <c r="H58" s="13">
        <f t="shared" si="4"/>
        <v>4990.636489133135</v>
      </c>
      <c r="I58" s="13">
        <f t="shared" si="5"/>
        <v>869957113.28269672</v>
      </c>
      <c r="J58" s="13">
        <f t="shared" si="6"/>
        <v>869957219.14038217</v>
      </c>
      <c r="K58" s="13">
        <f t="shared" si="7"/>
        <v>869957025.70568347</v>
      </c>
      <c r="L58" s="13">
        <f t="shared" si="0"/>
        <v>4300.631529318428</v>
      </c>
      <c r="M58" s="13">
        <f t="shared" si="1"/>
        <v>869957101.15535939</v>
      </c>
      <c r="N58" s="13">
        <f t="shared" si="2"/>
        <v>869957219.14038217</v>
      </c>
    </row>
    <row r="59" spans="6:14" x14ac:dyDescent="0.2">
      <c r="F59" s="13">
        <f t="shared" si="3"/>
        <v>869957025.72767055</v>
      </c>
      <c r="G59">
        <v>58</v>
      </c>
      <c r="H59" s="13">
        <f t="shared" si="4"/>
        <v>4990.636489133135</v>
      </c>
      <c r="I59" s="13">
        <f t="shared" si="5"/>
        <v>869957111.77312732</v>
      </c>
      <c r="J59" s="13">
        <f t="shared" si="6"/>
        <v>869957219.14038217</v>
      </c>
      <c r="K59" s="13">
        <f t="shared" si="7"/>
        <v>869957025.70568347</v>
      </c>
      <c r="L59" s="13">
        <f t="shared" si="0"/>
        <v>4300.631529318428</v>
      </c>
      <c r="M59" s="13">
        <f t="shared" si="1"/>
        <v>869957099.85450292</v>
      </c>
      <c r="N59" s="13">
        <f t="shared" si="2"/>
        <v>869957219.14038217</v>
      </c>
    </row>
    <row r="60" spans="6:14" x14ac:dyDescent="0.2">
      <c r="F60" s="13">
        <f t="shared" si="3"/>
        <v>869957025.72767055</v>
      </c>
      <c r="G60">
        <v>59</v>
      </c>
      <c r="H60" s="13">
        <f t="shared" si="4"/>
        <v>4990.636489133135</v>
      </c>
      <c r="I60" s="13">
        <f t="shared" si="5"/>
        <v>869957110.31472969</v>
      </c>
      <c r="J60" s="13">
        <f t="shared" si="6"/>
        <v>869957219.14038217</v>
      </c>
      <c r="K60" s="13">
        <f t="shared" si="7"/>
        <v>869957025.70568347</v>
      </c>
      <c r="L60" s="13">
        <f t="shared" si="0"/>
        <v>4300.631529318428</v>
      </c>
      <c r="M60" s="13">
        <f t="shared" si="1"/>
        <v>869957098.59774327</v>
      </c>
      <c r="N60" s="13">
        <f t="shared" si="2"/>
        <v>869957219.14038217</v>
      </c>
    </row>
    <row r="61" spans="6:14" x14ac:dyDescent="0.2">
      <c r="F61" s="13">
        <f t="shared" si="3"/>
        <v>869957025.72767055</v>
      </c>
      <c r="G61">
        <v>60</v>
      </c>
      <c r="H61" s="13">
        <f t="shared" si="4"/>
        <v>4990.636489133135</v>
      </c>
      <c r="I61" s="13">
        <f t="shared" si="5"/>
        <v>869957108.90494537</v>
      </c>
      <c r="J61" s="13">
        <f t="shared" si="6"/>
        <v>869957219.14038217</v>
      </c>
      <c r="K61" s="13">
        <f t="shared" si="7"/>
        <v>869957025.70568347</v>
      </c>
      <c r="L61" s="13">
        <f t="shared" si="0"/>
        <v>4300.631529318428</v>
      </c>
      <c r="M61" s="13">
        <f t="shared" si="1"/>
        <v>869957097.38287568</v>
      </c>
      <c r="N61" s="13">
        <f t="shared" si="2"/>
        <v>869957219.14038217</v>
      </c>
    </row>
    <row r="62" spans="6:14" x14ac:dyDescent="0.2">
      <c r="F62" s="13">
        <f t="shared" si="3"/>
        <v>869957025.72767055</v>
      </c>
      <c r="G62">
        <v>61</v>
      </c>
      <c r="H62" s="13">
        <f t="shared" si="4"/>
        <v>4990.636489133135</v>
      </c>
      <c r="I62" s="13">
        <f t="shared" si="5"/>
        <v>869957107.5413835</v>
      </c>
      <c r="J62" s="13">
        <f t="shared" si="6"/>
        <v>869957219.14038217</v>
      </c>
      <c r="K62" s="13">
        <f t="shared" si="7"/>
        <v>869957025.70568347</v>
      </c>
      <c r="L62" s="13">
        <f t="shared" si="0"/>
        <v>4300.631529318428</v>
      </c>
      <c r="M62" s="13">
        <f t="shared" si="1"/>
        <v>869957096.20783973</v>
      </c>
      <c r="N62" s="13">
        <f t="shared" si="2"/>
        <v>869957219.14038217</v>
      </c>
    </row>
    <row r="63" spans="6:14" x14ac:dyDescent="0.2">
      <c r="F63" s="13">
        <f t="shared" si="3"/>
        <v>869957025.72767055</v>
      </c>
      <c r="G63">
        <v>62</v>
      </c>
      <c r="H63" s="13">
        <f t="shared" si="4"/>
        <v>4990.636489133135</v>
      </c>
      <c r="I63" s="13">
        <f t="shared" si="5"/>
        <v>869957106.22180748</v>
      </c>
      <c r="J63" s="13">
        <f t="shared" si="6"/>
        <v>869957219.14038217</v>
      </c>
      <c r="K63" s="13">
        <f t="shared" si="7"/>
        <v>869957025.70568347</v>
      </c>
      <c r="L63" s="13">
        <f t="shared" si="0"/>
        <v>4300.631529318428</v>
      </c>
      <c r="M63" s="13">
        <f t="shared" si="1"/>
        <v>869957095.07070816</v>
      </c>
      <c r="N63" s="13">
        <f t="shared" si="2"/>
        <v>869957219.14038217</v>
      </c>
    </row>
    <row r="64" spans="6:14" x14ac:dyDescent="0.2">
      <c r="F64" s="13">
        <f t="shared" si="3"/>
        <v>869957025.72767055</v>
      </c>
      <c r="G64">
        <v>63</v>
      </c>
      <c r="H64" s="13">
        <f t="shared" si="4"/>
        <v>4990.636489133135</v>
      </c>
      <c r="I64" s="13">
        <f t="shared" si="5"/>
        <v>869957104.94412279</v>
      </c>
      <c r="J64" s="13">
        <f t="shared" si="6"/>
        <v>869957219.14038217</v>
      </c>
      <c r="K64" s="13">
        <f t="shared" si="7"/>
        <v>869957025.70568347</v>
      </c>
      <c r="L64" s="13">
        <f t="shared" si="0"/>
        <v>4300.631529318428</v>
      </c>
      <c r="M64" s="13">
        <f t="shared" si="1"/>
        <v>869957093.96967602</v>
      </c>
      <c r="N64" s="13">
        <f t="shared" si="2"/>
        <v>869957219.14038217</v>
      </c>
    </row>
    <row r="65" spans="6:14" x14ac:dyDescent="0.2">
      <c r="F65" s="13">
        <f t="shared" si="3"/>
        <v>869957025.72767055</v>
      </c>
      <c r="G65">
        <v>64</v>
      </c>
      <c r="H65" s="13">
        <f t="shared" si="4"/>
        <v>4990.636489133135</v>
      </c>
      <c r="I65" s="13">
        <f t="shared" si="5"/>
        <v>869957103.7063657</v>
      </c>
      <c r="J65" s="13">
        <f t="shared" si="6"/>
        <v>869957219.14038217</v>
      </c>
      <c r="K65" s="13">
        <f t="shared" si="7"/>
        <v>869957025.70568347</v>
      </c>
      <c r="L65" s="13">
        <f t="shared" si="0"/>
        <v>4300.631529318428</v>
      </c>
      <c r="M65" s="13">
        <f t="shared" si="1"/>
        <v>869957092.90305114</v>
      </c>
      <c r="N65" s="13">
        <f t="shared" si="2"/>
        <v>869957219.14038217</v>
      </c>
    </row>
    <row r="66" spans="6:14" x14ac:dyDescent="0.2">
      <c r="F66" s="13">
        <f t="shared" si="3"/>
        <v>869957025.72767055</v>
      </c>
      <c r="G66">
        <v>65</v>
      </c>
      <c r="H66" s="13">
        <f t="shared" si="4"/>
        <v>4990.636489133135</v>
      </c>
      <c r="I66" s="13">
        <f t="shared" si="5"/>
        <v>869957102.50669348</v>
      </c>
      <c r="J66" s="13">
        <f t="shared" si="6"/>
        <v>869957219.14038217</v>
      </c>
      <c r="K66" s="13">
        <f t="shared" si="7"/>
        <v>869957025.70568347</v>
      </c>
      <c r="L66" s="13">
        <f t="shared" ref="L66:L129" si="8">$C$9+$C$10</f>
        <v>4300.631529318428</v>
      </c>
      <c r="M66" s="13">
        <f t="shared" ref="M66:M129" si="9">L66/G66+K66</f>
        <v>869957091.86924541</v>
      </c>
      <c r="N66" s="13">
        <f t="shared" ref="N66:N129" si="10">$C$16+$C$15+$C$12+$C$11</f>
        <v>869957219.14038217</v>
      </c>
    </row>
    <row r="67" spans="6:14" x14ac:dyDescent="0.2">
      <c r="F67" s="13">
        <f t="shared" ref="F67:F130" si="11">SUM($B$11:$B$15)</f>
        <v>869957025.72767055</v>
      </c>
      <c r="G67">
        <v>66</v>
      </c>
      <c r="H67" s="13">
        <f t="shared" ref="H67:H130" si="12">$B$9+$B$10</f>
        <v>4990.636489133135</v>
      </c>
      <c r="I67" s="13">
        <f t="shared" ref="I67:I130" si="13">H67/G67+F67</f>
        <v>869957101.34337497</v>
      </c>
      <c r="J67" s="13">
        <f t="shared" ref="J67:J130" si="14">$B$16+$B$15+$B$12+$B$11</f>
        <v>869957219.14038217</v>
      </c>
      <c r="K67" s="13">
        <f t="shared" si="7"/>
        <v>869957025.70568347</v>
      </c>
      <c r="L67" s="13">
        <f t="shared" si="8"/>
        <v>4300.631529318428</v>
      </c>
      <c r="M67" s="13">
        <f t="shared" si="9"/>
        <v>869957090.86676729</v>
      </c>
      <c r="N67" s="13">
        <f t="shared" si="10"/>
        <v>869957219.14038217</v>
      </c>
    </row>
    <row r="68" spans="6:14" x14ac:dyDescent="0.2">
      <c r="F68" s="13">
        <f t="shared" si="11"/>
        <v>869957025.72767055</v>
      </c>
      <c r="G68">
        <v>67</v>
      </c>
      <c r="H68" s="13">
        <f t="shared" si="12"/>
        <v>4990.636489133135</v>
      </c>
      <c r="I68" s="13">
        <f t="shared" si="13"/>
        <v>869957100.21478236</v>
      </c>
      <c r="J68" s="13">
        <f t="shared" si="14"/>
        <v>869957219.14038217</v>
      </c>
      <c r="K68" s="13">
        <f t="shared" ref="K68:K131" si="15">SUM($C$11:$C$12,$C$14:$C$15)</f>
        <v>869957025.70568347</v>
      </c>
      <c r="L68" s="13">
        <f t="shared" si="8"/>
        <v>4300.631529318428</v>
      </c>
      <c r="M68" s="13">
        <f t="shared" si="9"/>
        <v>869957089.8942138</v>
      </c>
      <c r="N68" s="13">
        <f t="shared" si="10"/>
        <v>869957219.14038217</v>
      </c>
    </row>
    <row r="69" spans="6:14" x14ac:dyDescent="0.2">
      <c r="F69" s="13">
        <f t="shared" si="11"/>
        <v>869957025.72767055</v>
      </c>
      <c r="G69">
        <v>68</v>
      </c>
      <c r="H69" s="13">
        <f t="shared" si="12"/>
        <v>4990.636489133135</v>
      </c>
      <c r="I69" s="13">
        <f t="shared" si="13"/>
        <v>869957099.11938357</v>
      </c>
      <c r="J69" s="13">
        <f t="shared" si="14"/>
        <v>869957219.14038217</v>
      </c>
      <c r="K69" s="13">
        <f t="shared" si="15"/>
        <v>869957025.70568347</v>
      </c>
      <c r="L69" s="13">
        <f t="shared" si="8"/>
        <v>4300.631529318428</v>
      </c>
      <c r="M69" s="13">
        <f t="shared" si="9"/>
        <v>869957088.95026481</v>
      </c>
      <c r="N69" s="13">
        <f t="shared" si="10"/>
        <v>869957219.14038217</v>
      </c>
    </row>
    <row r="70" spans="6:14" x14ac:dyDescent="0.2">
      <c r="F70" s="13">
        <f t="shared" si="11"/>
        <v>869957025.72767055</v>
      </c>
      <c r="G70">
        <v>69</v>
      </c>
      <c r="H70" s="13">
        <f t="shared" si="12"/>
        <v>4990.636489133135</v>
      </c>
      <c r="I70" s="13">
        <f t="shared" si="13"/>
        <v>869957098.05573559</v>
      </c>
      <c r="J70" s="13">
        <f t="shared" si="14"/>
        <v>869957219.14038217</v>
      </c>
      <c r="K70" s="13">
        <f t="shared" si="15"/>
        <v>869957025.70568347</v>
      </c>
      <c r="L70" s="13">
        <f t="shared" si="8"/>
        <v>4300.631529318428</v>
      </c>
      <c r="M70" s="13">
        <f t="shared" si="9"/>
        <v>869957088.03367662</v>
      </c>
      <c r="N70" s="13">
        <f t="shared" si="10"/>
        <v>869957219.14038217</v>
      </c>
    </row>
    <row r="71" spans="6:14" x14ac:dyDescent="0.2">
      <c r="F71" s="13">
        <f t="shared" si="11"/>
        <v>869957025.72767055</v>
      </c>
      <c r="G71">
        <v>70</v>
      </c>
      <c r="H71" s="13">
        <f t="shared" si="12"/>
        <v>4990.636489133135</v>
      </c>
      <c r="I71" s="13">
        <f t="shared" si="13"/>
        <v>869957097.02247751</v>
      </c>
      <c r="J71" s="13">
        <f t="shared" si="14"/>
        <v>869957219.14038217</v>
      </c>
      <c r="K71" s="13">
        <f t="shared" si="15"/>
        <v>869957025.70568347</v>
      </c>
      <c r="L71" s="13">
        <f t="shared" si="8"/>
        <v>4300.631529318428</v>
      </c>
      <c r="M71" s="13">
        <f t="shared" si="9"/>
        <v>869957087.14327669</v>
      </c>
      <c r="N71" s="13">
        <f t="shared" si="10"/>
        <v>869957219.14038217</v>
      </c>
    </row>
    <row r="72" spans="6:14" x14ac:dyDescent="0.2">
      <c r="F72" s="13">
        <f t="shared" si="11"/>
        <v>869957025.72767055</v>
      </c>
      <c r="G72">
        <v>71</v>
      </c>
      <c r="H72" s="13">
        <f t="shared" si="12"/>
        <v>4990.636489133135</v>
      </c>
      <c r="I72" s="13">
        <f t="shared" si="13"/>
        <v>869957096.01832533</v>
      </c>
      <c r="J72" s="13">
        <f t="shared" si="14"/>
        <v>869957219.14038217</v>
      </c>
      <c r="K72" s="13">
        <f t="shared" si="15"/>
        <v>869957025.70568347</v>
      </c>
      <c r="L72" s="13">
        <f t="shared" si="8"/>
        <v>4300.631529318428</v>
      </c>
      <c r="M72" s="13">
        <f t="shared" si="9"/>
        <v>869957086.27795851</v>
      </c>
      <c r="N72" s="13">
        <f t="shared" si="10"/>
        <v>869957219.14038217</v>
      </c>
    </row>
    <row r="73" spans="6:14" x14ac:dyDescent="0.2">
      <c r="F73" s="13">
        <f t="shared" si="11"/>
        <v>869957025.72767055</v>
      </c>
      <c r="G73">
        <v>72</v>
      </c>
      <c r="H73" s="13">
        <f t="shared" si="12"/>
        <v>4990.636489133135</v>
      </c>
      <c r="I73" s="13">
        <f t="shared" si="13"/>
        <v>869957095.04206622</v>
      </c>
      <c r="J73" s="13">
        <f t="shared" si="14"/>
        <v>869957219.14038217</v>
      </c>
      <c r="K73" s="13">
        <f t="shared" si="15"/>
        <v>869957025.70568347</v>
      </c>
      <c r="L73" s="13">
        <f t="shared" si="8"/>
        <v>4300.631529318428</v>
      </c>
      <c r="M73" s="13">
        <f t="shared" si="9"/>
        <v>869957085.43667698</v>
      </c>
      <c r="N73" s="13">
        <f t="shared" si="10"/>
        <v>869957219.14038217</v>
      </c>
    </row>
    <row r="74" spans="6:14" x14ac:dyDescent="0.2">
      <c r="F74" s="13">
        <f t="shared" si="11"/>
        <v>869957025.72767055</v>
      </c>
      <c r="G74">
        <v>73</v>
      </c>
      <c r="H74" s="13">
        <f t="shared" si="12"/>
        <v>4990.636489133135</v>
      </c>
      <c r="I74" s="13">
        <f t="shared" si="13"/>
        <v>869957094.09255397</v>
      </c>
      <c r="J74" s="13">
        <f t="shared" si="14"/>
        <v>869957219.14038217</v>
      </c>
      <c r="K74" s="13">
        <f t="shared" si="15"/>
        <v>869957025.70568347</v>
      </c>
      <c r="L74" s="13">
        <f t="shared" si="8"/>
        <v>4300.631529318428</v>
      </c>
      <c r="M74" s="13">
        <f t="shared" si="9"/>
        <v>869957084.6184442</v>
      </c>
      <c r="N74" s="13">
        <f t="shared" si="10"/>
        <v>869957219.14038217</v>
      </c>
    </row>
    <row r="75" spans="6:14" x14ac:dyDescent="0.2">
      <c r="F75" s="13">
        <f t="shared" si="11"/>
        <v>869957025.72767055</v>
      </c>
      <c r="G75">
        <v>74</v>
      </c>
      <c r="H75" s="13">
        <f t="shared" si="12"/>
        <v>4990.636489133135</v>
      </c>
      <c r="I75" s="13">
        <f t="shared" si="13"/>
        <v>869957093.16870415</v>
      </c>
      <c r="J75" s="13">
        <f t="shared" si="14"/>
        <v>869957219.14038217</v>
      </c>
      <c r="K75" s="13">
        <f t="shared" si="15"/>
        <v>869957025.70568347</v>
      </c>
      <c r="L75" s="13">
        <f t="shared" si="8"/>
        <v>4300.631529318428</v>
      </c>
      <c r="M75" s="13">
        <f t="shared" si="9"/>
        <v>869957083.82232571</v>
      </c>
      <c r="N75" s="13">
        <f t="shared" si="10"/>
        <v>869957219.14038217</v>
      </c>
    </row>
    <row r="76" spans="6:14" x14ac:dyDescent="0.2">
      <c r="F76" s="13">
        <f t="shared" si="11"/>
        <v>869957025.72767055</v>
      </c>
      <c r="G76">
        <v>75</v>
      </c>
      <c r="H76" s="13">
        <f t="shared" si="12"/>
        <v>4990.636489133135</v>
      </c>
      <c r="I76" s="13">
        <f t="shared" si="13"/>
        <v>869957092.26949036</v>
      </c>
      <c r="J76" s="13">
        <f t="shared" si="14"/>
        <v>869957219.14038217</v>
      </c>
      <c r="K76" s="13">
        <f t="shared" si="15"/>
        <v>869957025.70568347</v>
      </c>
      <c r="L76" s="13">
        <f t="shared" si="8"/>
        <v>4300.631529318428</v>
      </c>
      <c r="M76" s="13">
        <f t="shared" si="9"/>
        <v>869957083.04743719</v>
      </c>
      <c r="N76" s="13">
        <f t="shared" si="10"/>
        <v>869957219.14038217</v>
      </c>
    </row>
    <row r="77" spans="6:14" x14ac:dyDescent="0.2">
      <c r="F77" s="13">
        <f t="shared" si="11"/>
        <v>869957025.72767055</v>
      </c>
      <c r="G77">
        <v>76</v>
      </c>
      <c r="H77" s="13">
        <f t="shared" si="12"/>
        <v>4990.636489133135</v>
      </c>
      <c r="I77" s="13">
        <f t="shared" si="13"/>
        <v>869957091.39394009</v>
      </c>
      <c r="J77" s="13">
        <f t="shared" si="14"/>
        <v>869957219.14038217</v>
      </c>
      <c r="K77" s="13">
        <f t="shared" si="15"/>
        <v>869957025.70568347</v>
      </c>
      <c r="L77" s="13">
        <f t="shared" si="8"/>
        <v>4300.631529318428</v>
      </c>
      <c r="M77" s="13">
        <f t="shared" si="9"/>
        <v>869957082.29294038</v>
      </c>
      <c r="N77" s="13">
        <f t="shared" si="10"/>
        <v>869957219.14038217</v>
      </c>
    </row>
    <row r="78" spans="6:14" x14ac:dyDescent="0.2">
      <c r="F78" s="13">
        <f t="shared" si="11"/>
        <v>869957025.72767055</v>
      </c>
      <c r="G78">
        <v>77</v>
      </c>
      <c r="H78" s="13">
        <f t="shared" si="12"/>
        <v>4990.636489133135</v>
      </c>
      <c r="I78" s="13">
        <f t="shared" si="13"/>
        <v>869957090.5411315</v>
      </c>
      <c r="J78" s="13">
        <f t="shared" si="14"/>
        <v>869957219.14038217</v>
      </c>
      <c r="K78" s="13">
        <f t="shared" si="15"/>
        <v>869957025.70568347</v>
      </c>
      <c r="L78" s="13">
        <f t="shared" si="8"/>
        <v>4300.631529318428</v>
      </c>
      <c r="M78" s="13">
        <f t="shared" si="9"/>
        <v>869957081.55804098</v>
      </c>
      <c r="N78" s="13">
        <f t="shared" si="10"/>
        <v>869957219.14038217</v>
      </c>
    </row>
    <row r="79" spans="6:14" x14ac:dyDescent="0.2">
      <c r="F79" s="13">
        <f t="shared" si="11"/>
        <v>869957025.72767055</v>
      </c>
      <c r="G79">
        <v>78</v>
      </c>
      <c r="H79" s="13">
        <f t="shared" si="12"/>
        <v>4990.636489133135</v>
      </c>
      <c r="I79" s="13">
        <f t="shared" si="13"/>
        <v>869957089.7101897</v>
      </c>
      <c r="J79" s="13">
        <f t="shared" si="14"/>
        <v>869957219.14038217</v>
      </c>
      <c r="K79" s="13">
        <f t="shared" si="15"/>
        <v>869957025.70568347</v>
      </c>
      <c r="L79" s="13">
        <f t="shared" si="8"/>
        <v>4300.631529318428</v>
      </c>
      <c r="M79" s="13">
        <f t="shared" si="9"/>
        <v>869957080.84198511</v>
      </c>
      <c r="N79" s="13">
        <f t="shared" si="10"/>
        <v>869957219.14038217</v>
      </c>
    </row>
    <row r="80" spans="6:14" x14ac:dyDescent="0.2">
      <c r="F80" s="13">
        <f t="shared" si="11"/>
        <v>869957025.72767055</v>
      </c>
      <c r="G80">
        <v>79</v>
      </c>
      <c r="H80" s="13">
        <f t="shared" si="12"/>
        <v>4990.636489133135</v>
      </c>
      <c r="I80" s="13">
        <f t="shared" si="13"/>
        <v>869957088.90028429</v>
      </c>
      <c r="J80" s="13">
        <f t="shared" si="14"/>
        <v>869957219.14038217</v>
      </c>
      <c r="K80" s="13">
        <f t="shared" si="15"/>
        <v>869957025.70568347</v>
      </c>
      <c r="L80" s="13">
        <f t="shared" si="8"/>
        <v>4300.631529318428</v>
      </c>
      <c r="M80" s="13">
        <f t="shared" si="9"/>
        <v>869957080.14405727</v>
      </c>
      <c r="N80" s="13">
        <f t="shared" si="10"/>
        <v>869957219.14038217</v>
      </c>
    </row>
    <row r="81" spans="6:14" x14ac:dyDescent="0.2">
      <c r="F81" s="13">
        <f t="shared" si="11"/>
        <v>869957025.72767055</v>
      </c>
      <c r="G81">
        <v>80</v>
      </c>
      <c r="H81" s="13">
        <f t="shared" si="12"/>
        <v>4990.636489133135</v>
      </c>
      <c r="I81" s="13">
        <f t="shared" si="13"/>
        <v>869957088.1106267</v>
      </c>
      <c r="J81" s="13">
        <f t="shared" si="14"/>
        <v>869957219.14038217</v>
      </c>
      <c r="K81" s="13">
        <f t="shared" si="15"/>
        <v>869957025.70568347</v>
      </c>
      <c r="L81" s="13">
        <f t="shared" si="8"/>
        <v>4300.631529318428</v>
      </c>
      <c r="M81" s="13">
        <f t="shared" si="9"/>
        <v>869957079.46357763</v>
      </c>
      <c r="N81" s="13">
        <f t="shared" si="10"/>
        <v>869957219.14038217</v>
      </c>
    </row>
    <row r="82" spans="6:14" x14ac:dyDescent="0.2">
      <c r="F82" s="13">
        <f t="shared" si="11"/>
        <v>869957025.72767055</v>
      </c>
      <c r="G82">
        <v>81</v>
      </c>
      <c r="H82" s="13">
        <f t="shared" si="12"/>
        <v>4990.636489133135</v>
      </c>
      <c r="I82" s="13">
        <f t="shared" si="13"/>
        <v>869957087.34046674</v>
      </c>
      <c r="J82" s="13">
        <f t="shared" si="14"/>
        <v>869957219.14038217</v>
      </c>
      <c r="K82" s="13">
        <f t="shared" si="15"/>
        <v>869957025.70568347</v>
      </c>
      <c r="L82" s="13">
        <f t="shared" si="8"/>
        <v>4300.631529318428</v>
      </c>
      <c r="M82" s="13">
        <f t="shared" si="9"/>
        <v>869957078.79989994</v>
      </c>
      <c r="N82" s="13">
        <f t="shared" si="10"/>
        <v>869957219.14038217</v>
      </c>
    </row>
    <row r="83" spans="6:14" x14ac:dyDescent="0.2">
      <c r="F83" s="13">
        <f t="shared" si="11"/>
        <v>869957025.72767055</v>
      </c>
      <c r="G83">
        <v>82</v>
      </c>
      <c r="H83" s="13">
        <f t="shared" si="12"/>
        <v>4990.636489133135</v>
      </c>
      <c r="I83" s="13">
        <f t="shared" si="13"/>
        <v>869957086.58909118</v>
      </c>
      <c r="J83" s="13">
        <f t="shared" si="14"/>
        <v>869957219.14038217</v>
      </c>
      <c r="K83" s="13">
        <f t="shared" si="15"/>
        <v>869957025.70568347</v>
      </c>
      <c r="L83" s="13">
        <f t="shared" si="8"/>
        <v>4300.631529318428</v>
      </c>
      <c r="M83" s="13">
        <f t="shared" si="9"/>
        <v>869957078.15240943</v>
      </c>
      <c r="N83" s="13">
        <f t="shared" si="10"/>
        <v>869957219.14038217</v>
      </c>
    </row>
    <row r="84" spans="6:14" x14ac:dyDescent="0.2">
      <c r="F84" s="13">
        <f t="shared" si="11"/>
        <v>869957025.72767055</v>
      </c>
      <c r="G84">
        <v>83</v>
      </c>
      <c r="H84" s="13">
        <f t="shared" si="12"/>
        <v>4990.636489133135</v>
      </c>
      <c r="I84" s="13">
        <f t="shared" si="13"/>
        <v>869957085.85582101</v>
      </c>
      <c r="J84" s="13">
        <f t="shared" si="14"/>
        <v>869957219.14038217</v>
      </c>
      <c r="K84" s="13">
        <f t="shared" si="15"/>
        <v>869957025.70568347</v>
      </c>
      <c r="L84" s="13">
        <f t="shared" si="8"/>
        <v>4300.631529318428</v>
      </c>
      <c r="M84" s="13">
        <f t="shared" si="9"/>
        <v>869957077.52052116</v>
      </c>
      <c r="N84" s="13">
        <f t="shared" si="10"/>
        <v>869957219.14038217</v>
      </c>
    </row>
    <row r="85" spans="6:14" x14ac:dyDescent="0.2">
      <c r="F85" s="13">
        <f t="shared" si="11"/>
        <v>869957025.72767055</v>
      </c>
      <c r="G85">
        <v>84</v>
      </c>
      <c r="H85" s="13">
        <f t="shared" si="12"/>
        <v>4990.636489133135</v>
      </c>
      <c r="I85" s="13">
        <f t="shared" si="13"/>
        <v>869957085.14000976</v>
      </c>
      <c r="J85" s="13">
        <f t="shared" si="14"/>
        <v>869957219.14038217</v>
      </c>
      <c r="K85" s="13">
        <f t="shared" si="15"/>
        <v>869957025.70568347</v>
      </c>
      <c r="L85" s="13">
        <f t="shared" si="8"/>
        <v>4300.631529318428</v>
      </c>
      <c r="M85" s="13">
        <f t="shared" si="9"/>
        <v>869957076.90367782</v>
      </c>
      <c r="N85" s="13">
        <f t="shared" si="10"/>
        <v>869957219.14038217</v>
      </c>
    </row>
    <row r="86" spans="6:14" x14ac:dyDescent="0.2">
      <c r="F86" s="13">
        <f t="shared" si="11"/>
        <v>869957025.72767055</v>
      </c>
      <c r="G86">
        <v>85</v>
      </c>
      <c r="H86" s="13">
        <f t="shared" si="12"/>
        <v>4990.636489133135</v>
      </c>
      <c r="I86" s="13">
        <f t="shared" si="13"/>
        <v>869957084.44104099</v>
      </c>
      <c r="J86" s="13">
        <f t="shared" si="14"/>
        <v>869957219.14038217</v>
      </c>
      <c r="K86" s="13">
        <f t="shared" si="15"/>
        <v>869957025.70568347</v>
      </c>
      <c r="L86" s="13">
        <f t="shared" si="8"/>
        <v>4300.631529318428</v>
      </c>
      <c r="M86" s="13">
        <f t="shared" si="9"/>
        <v>869957076.30134857</v>
      </c>
      <c r="N86" s="13">
        <f t="shared" si="10"/>
        <v>869957219.14038217</v>
      </c>
    </row>
    <row r="87" spans="6:14" x14ac:dyDescent="0.2">
      <c r="F87" s="13">
        <f t="shared" si="11"/>
        <v>869957025.72767055</v>
      </c>
      <c r="G87">
        <v>86</v>
      </c>
      <c r="H87" s="13">
        <f t="shared" si="12"/>
        <v>4990.636489133135</v>
      </c>
      <c r="I87" s="13">
        <f t="shared" si="13"/>
        <v>869957083.75832736</v>
      </c>
      <c r="J87" s="13">
        <f t="shared" si="14"/>
        <v>869957219.14038217</v>
      </c>
      <c r="K87" s="13">
        <f t="shared" si="15"/>
        <v>869957025.70568347</v>
      </c>
      <c r="L87" s="13">
        <f t="shared" si="8"/>
        <v>4300.631529318428</v>
      </c>
      <c r="M87" s="13">
        <f t="shared" si="9"/>
        <v>869957075.71302688</v>
      </c>
      <c r="N87" s="13">
        <f t="shared" si="10"/>
        <v>869957219.14038217</v>
      </c>
    </row>
    <row r="88" spans="6:14" x14ac:dyDescent="0.2">
      <c r="F88" s="13">
        <f t="shared" si="11"/>
        <v>869957025.72767055</v>
      </c>
      <c r="G88">
        <v>87</v>
      </c>
      <c r="H88" s="13">
        <f t="shared" si="12"/>
        <v>4990.636489133135</v>
      </c>
      <c r="I88" s="13">
        <f t="shared" si="13"/>
        <v>869957083.09130836</v>
      </c>
      <c r="J88" s="13">
        <f t="shared" si="14"/>
        <v>869957219.14038217</v>
      </c>
      <c r="K88" s="13">
        <f t="shared" si="15"/>
        <v>869957025.70568347</v>
      </c>
      <c r="L88" s="13">
        <f t="shared" si="8"/>
        <v>4300.631529318428</v>
      </c>
      <c r="M88" s="13">
        <f t="shared" si="9"/>
        <v>869957075.13822973</v>
      </c>
      <c r="N88" s="13">
        <f t="shared" si="10"/>
        <v>869957219.14038217</v>
      </c>
    </row>
    <row r="89" spans="6:14" x14ac:dyDescent="0.2">
      <c r="F89" s="13">
        <f t="shared" si="11"/>
        <v>869957025.72767055</v>
      </c>
      <c r="G89">
        <v>88</v>
      </c>
      <c r="H89" s="13">
        <f t="shared" si="12"/>
        <v>4990.636489133135</v>
      </c>
      <c r="I89" s="13">
        <f t="shared" si="13"/>
        <v>869957082.43944883</v>
      </c>
      <c r="J89" s="13">
        <f t="shared" si="14"/>
        <v>869957219.14038217</v>
      </c>
      <c r="K89" s="13">
        <f t="shared" si="15"/>
        <v>869957025.70568347</v>
      </c>
      <c r="L89" s="13">
        <f t="shared" si="8"/>
        <v>4300.631529318428</v>
      </c>
      <c r="M89" s="13">
        <f t="shared" si="9"/>
        <v>869957074.57649624</v>
      </c>
      <c r="N89" s="13">
        <f t="shared" si="10"/>
        <v>869957219.14038217</v>
      </c>
    </row>
    <row r="90" spans="6:14" x14ac:dyDescent="0.2">
      <c r="F90" s="13">
        <f t="shared" si="11"/>
        <v>869957025.72767055</v>
      </c>
      <c r="G90">
        <v>89</v>
      </c>
      <c r="H90" s="13">
        <f t="shared" si="12"/>
        <v>4990.636489133135</v>
      </c>
      <c r="I90" s="13">
        <f t="shared" si="13"/>
        <v>869957081.80223787</v>
      </c>
      <c r="J90" s="13">
        <f t="shared" si="14"/>
        <v>869957219.14038217</v>
      </c>
      <c r="K90" s="13">
        <f t="shared" si="15"/>
        <v>869957025.70568347</v>
      </c>
      <c r="L90" s="13">
        <f t="shared" si="8"/>
        <v>4300.631529318428</v>
      </c>
      <c r="M90" s="13">
        <f t="shared" si="9"/>
        <v>869957074.02738607</v>
      </c>
      <c r="N90" s="13">
        <f t="shared" si="10"/>
        <v>869957219.14038217</v>
      </c>
    </row>
    <row r="91" spans="6:14" x14ac:dyDescent="0.2">
      <c r="F91" s="13">
        <f t="shared" si="11"/>
        <v>869957025.72767055</v>
      </c>
      <c r="G91">
        <v>90</v>
      </c>
      <c r="H91" s="13">
        <f t="shared" si="12"/>
        <v>4990.636489133135</v>
      </c>
      <c r="I91" s="13">
        <f t="shared" si="13"/>
        <v>869957081.17918706</v>
      </c>
      <c r="J91" s="13">
        <f t="shared" si="14"/>
        <v>869957219.14038217</v>
      </c>
      <c r="K91" s="13">
        <f t="shared" si="15"/>
        <v>869957025.70568347</v>
      </c>
      <c r="L91" s="13">
        <f t="shared" si="8"/>
        <v>4300.631529318428</v>
      </c>
      <c r="M91" s="13">
        <f t="shared" si="9"/>
        <v>869957073.49047828</v>
      </c>
      <c r="N91" s="13">
        <f t="shared" si="10"/>
        <v>869957219.14038217</v>
      </c>
    </row>
    <row r="92" spans="6:14" x14ac:dyDescent="0.2">
      <c r="F92" s="13">
        <f t="shared" si="11"/>
        <v>869957025.72767055</v>
      </c>
      <c r="G92">
        <v>91</v>
      </c>
      <c r="H92" s="13">
        <f t="shared" si="12"/>
        <v>4990.636489133135</v>
      </c>
      <c r="I92" s="13">
        <f t="shared" si="13"/>
        <v>869957080.56982982</v>
      </c>
      <c r="J92" s="13">
        <f t="shared" si="14"/>
        <v>869957219.14038217</v>
      </c>
      <c r="K92" s="13">
        <f t="shared" si="15"/>
        <v>869957025.70568347</v>
      </c>
      <c r="L92" s="13">
        <f t="shared" si="8"/>
        <v>4300.631529318428</v>
      </c>
      <c r="M92" s="13">
        <f t="shared" si="9"/>
        <v>869957072.96537066</v>
      </c>
      <c r="N92" s="13">
        <f t="shared" si="10"/>
        <v>869957219.14038217</v>
      </c>
    </row>
    <row r="93" spans="6:14" x14ac:dyDescent="0.2">
      <c r="F93" s="13">
        <f t="shared" si="11"/>
        <v>869957025.72767055</v>
      </c>
      <c r="G93">
        <v>92</v>
      </c>
      <c r="H93" s="13">
        <f t="shared" si="12"/>
        <v>4990.636489133135</v>
      </c>
      <c r="I93" s="13">
        <f t="shared" si="13"/>
        <v>869957079.97371936</v>
      </c>
      <c r="J93" s="13">
        <f t="shared" si="14"/>
        <v>869957219.14038217</v>
      </c>
      <c r="K93" s="13">
        <f t="shared" si="15"/>
        <v>869957025.70568347</v>
      </c>
      <c r="L93" s="13">
        <f t="shared" si="8"/>
        <v>4300.631529318428</v>
      </c>
      <c r="M93" s="13">
        <f t="shared" si="9"/>
        <v>869957072.4516784</v>
      </c>
      <c r="N93" s="13">
        <f t="shared" si="10"/>
        <v>869957219.14038217</v>
      </c>
    </row>
    <row r="94" spans="6:14" x14ac:dyDescent="0.2">
      <c r="F94" s="13">
        <f t="shared" si="11"/>
        <v>869957025.72767055</v>
      </c>
      <c r="G94">
        <v>93</v>
      </c>
      <c r="H94" s="13">
        <f t="shared" si="12"/>
        <v>4990.636489133135</v>
      </c>
      <c r="I94" s="13">
        <f t="shared" si="13"/>
        <v>869957079.39042854</v>
      </c>
      <c r="J94" s="13">
        <f t="shared" si="14"/>
        <v>869957219.14038217</v>
      </c>
      <c r="K94" s="13">
        <f t="shared" si="15"/>
        <v>869957025.70568347</v>
      </c>
      <c r="L94" s="13">
        <f t="shared" si="8"/>
        <v>4300.631529318428</v>
      </c>
      <c r="M94" s="13">
        <f t="shared" si="9"/>
        <v>869957071.94903326</v>
      </c>
      <c r="N94" s="13">
        <f t="shared" si="10"/>
        <v>869957219.14038217</v>
      </c>
    </row>
    <row r="95" spans="6:14" x14ac:dyDescent="0.2">
      <c r="F95" s="13">
        <f t="shared" si="11"/>
        <v>869957025.72767055</v>
      </c>
      <c r="G95">
        <v>94</v>
      </c>
      <c r="H95" s="13">
        <f t="shared" si="12"/>
        <v>4990.636489133135</v>
      </c>
      <c r="I95" s="13">
        <f t="shared" si="13"/>
        <v>869957078.81954813</v>
      </c>
      <c r="J95" s="13">
        <f t="shared" si="14"/>
        <v>869957219.14038217</v>
      </c>
      <c r="K95" s="13">
        <f t="shared" si="15"/>
        <v>869957025.70568347</v>
      </c>
      <c r="L95" s="13">
        <f t="shared" si="8"/>
        <v>4300.631529318428</v>
      </c>
      <c r="M95" s="13">
        <f t="shared" si="9"/>
        <v>869957071.45708275</v>
      </c>
      <c r="N95" s="13">
        <f t="shared" si="10"/>
        <v>869957219.14038217</v>
      </c>
    </row>
    <row r="96" spans="6:14" x14ac:dyDescent="0.2">
      <c r="F96" s="13">
        <f t="shared" si="11"/>
        <v>869957025.72767055</v>
      </c>
      <c r="G96">
        <v>95</v>
      </c>
      <c r="H96" s="13">
        <f t="shared" si="12"/>
        <v>4990.636489133135</v>
      </c>
      <c r="I96" s="13">
        <f t="shared" si="13"/>
        <v>869957078.26068628</v>
      </c>
      <c r="J96" s="13">
        <f t="shared" si="14"/>
        <v>869957219.14038217</v>
      </c>
      <c r="K96" s="13">
        <f t="shared" si="15"/>
        <v>869957025.70568347</v>
      </c>
      <c r="L96" s="13">
        <f t="shared" si="8"/>
        <v>4300.631529318428</v>
      </c>
      <c r="M96" s="13">
        <f t="shared" si="9"/>
        <v>869957070.97548902</v>
      </c>
      <c r="N96" s="13">
        <f t="shared" si="10"/>
        <v>869957219.14038217</v>
      </c>
    </row>
    <row r="97" spans="6:14" x14ac:dyDescent="0.2">
      <c r="F97" s="13">
        <f t="shared" si="11"/>
        <v>869957025.72767055</v>
      </c>
      <c r="G97">
        <v>96</v>
      </c>
      <c r="H97" s="13">
        <f t="shared" si="12"/>
        <v>4990.636489133135</v>
      </c>
      <c r="I97" s="13">
        <f t="shared" si="13"/>
        <v>869957077.71346736</v>
      </c>
      <c r="J97" s="13">
        <f t="shared" si="14"/>
        <v>869957219.14038217</v>
      </c>
      <c r="K97" s="13">
        <f t="shared" si="15"/>
        <v>869957025.70568347</v>
      </c>
      <c r="L97" s="13">
        <f t="shared" si="8"/>
        <v>4300.631529318428</v>
      </c>
      <c r="M97" s="13">
        <f t="shared" si="9"/>
        <v>869957070.50392854</v>
      </c>
      <c r="N97" s="13">
        <f t="shared" si="10"/>
        <v>869957219.14038217</v>
      </c>
    </row>
    <row r="98" spans="6:14" x14ac:dyDescent="0.2">
      <c r="F98" s="13">
        <f t="shared" si="11"/>
        <v>869957025.72767055</v>
      </c>
      <c r="G98">
        <v>97</v>
      </c>
      <c r="H98" s="13">
        <f t="shared" si="12"/>
        <v>4990.636489133135</v>
      </c>
      <c r="I98" s="13">
        <f t="shared" si="13"/>
        <v>869957077.17753124</v>
      </c>
      <c r="J98" s="13">
        <f t="shared" si="14"/>
        <v>869957219.14038217</v>
      </c>
      <c r="K98" s="13">
        <f t="shared" si="15"/>
        <v>869957025.70568347</v>
      </c>
      <c r="L98" s="13">
        <f t="shared" si="8"/>
        <v>4300.631529318428</v>
      </c>
      <c r="M98" s="13">
        <f t="shared" si="9"/>
        <v>869957070.04209101</v>
      </c>
      <c r="N98" s="13">
        <f t="shared" si="10"/>
        <v>869957219.14038217</v>
      </c>
    </row>
    <row r="99" spans="6:14" x14ac:dyDescent="0.2">
      <c r="F99" s="13">
        <f t="shared" si="11"/>
        <v>869957025.72767055</v>
      </c>
      <c r="G99">
        <v>98</v>
      </c>
      <c r="H99" s="13">
        <f t="shared" si="12"/>
        <v>4990.636489133135</v>
      </c>
      <c r="I99" s="13">
        <f t="shared" si="13"/>
        <v>869957076.6525327</v>
      </c>
      <c r="J99" s="13">
        <f t="shared" si="14"/>
        <v>869957219.14038217</v>
      </c>
      <c r="K99" s="13">
        <f t="shared" si="15"/>
        <v>869957025.70568347</v>
      </c>
      <c r="L99" s="13">
        <f t="shared" si="8"/>
        <v>4300.631529318428</v>
      </c>
      <c r="M99" s="13">
        <f t="shared" si="9"/>
        <v>869957069.58967865</v>
      </c>
      <c r="N99" s="13">
        <f t="shared" si="10"/>
        <v>869957219.14038217</v>
      </c>
    </row>
    <row r="100" spans="6:14" x14ac:dyDescent="0.2">
      <c r="F100" s="13">
        <f t="shared" si="11"/>
        <v>869957025.72767055</v>
      </c>
      <c r="G100">
        <v>99</v>
      </c>
      <c r="H100" s="13">
        <f t="shared" si="12"/>
        <v>4990.636489133135</v>
      </c>
      <c r="I100" s="13">
        <f t="shared" si="13"/>
        <v>869957076.13814008</v>
      </c>
      <c r="J100" s="13">
        <f t="shared" si="14"/>
        <v>869957219.14038217</v>
      </c>
      <c r="K100" s="13">
        <f t="shared" si="15"/>
        <v>869957025.70568347</v>
      </c>
      <c r="L100" s="13">
        <f t="shared" si="8"/>
        <v>4300.631529318428</v>
      </c>
      <c r="M100" s="13">
        <f t="shared" si="9"/>
        <v>869957069.14640594</v>
      </c>
      <c r="N100" s="13">
        <f t="shared" si="10"/>
        <v>869957219.14038217</v>
      </c>
    </row>
    <row r="101" spans="6:14" x14ac:dyDescent="0.2">
      <c r="F101" s="13">
        <f t="shared" si="11"/>
        <v>869957025.72767055</v>
      </c>
      <c r="G101">
        <v>100</v>
      </c>
      <c r="H101" s="13">
        <f t="shared" si="12"/>
        <v>4990.636489133135</v>
      </c>
      <c r="I101" s="13">
        <f t="shared" si="13"/>
        <v>869957075.63403547</v>
      </c>
      <c r="J101" s="13">
        <f t="shared" si="14"/>
        <v>869957219.14038217</v>
      </c>
      <c r="K101" s="13">
        <f t="shared" si="15"/>
        <v>869957025.70568347</v>
      </c>
      <c r="L101" s="13">
        <f t="shared" si="8"/>
        <v>4300.631529318428</v>
      </c>
      <c r="M101" s="13">
        <f t="shared" si="9"/>
        <v>869957068.71199882</v>
      </c>
      <c r="N101" s="13">
        <f t="shared" si="10"/>
        <v>869957219.14038217</v>
      </c>
    </row>
    <row r="102" spans="6:14" x14ac:dyDescent="0.2">
      <c r="F102" s="13">
        <f t="shared" si="11"/>
        <v>869957025.72767055</v>
      </c>
      <c r="G102">
        <v>101</v>
      </c>
      <c r="H102" s="13">
        <f t="shared" si="12"/>
        <v>4990.636489133135</v>
      </c>
      <c r="I102" s="13">
        <f t="shared" si="13"/>
        <v>869957075.13991296</v>
      </c>
      <c r="J102" s="13">
        <f t="shared" si="14"/>
        <v>869957219.14038217</v>
      </c>
      <c r="K102" s="13">
        <f t="shared" si="15"/>
        <v>869957025.70568347</v>
      </c>
      <c r="L102" s="13">
        <f t="shared" si="8"/>
        <v>4300.631529318428</v>
      </c>
      <c r="M102" s="13">
        <f t="shared" si="9"/>
        <v>869957068.28619361</v>
      </c>
      <c r="N102" s="13">
        <f t="shared" si="10"/>
        <v>869957219.14038217</v>
      </c>
    </row>
    <row r="103" spans="6:14" x14ac:dyDescent="0.2">
      <c r="F103" s="13">
        <f t="shared" si="11"/>
        <v>869957025.72767055</v>
      </c>
      <c r="G103">
        <v>102</v>
      </c>
      <c r="H103" s="13">
        <f t="shared" si="12"/>
        <v>4990.636489133135</v>
      </c>
      <c r="I103" s="13">
        <f t="shared" si="13"/>
        <v>869957074.65547931</v>
      </c>
      <c r="J103" s="13">
        <f t="shared" si="14"/>
        <v>869957219.14038217</v>
      </c>
      <c r="K103" s="13">
        <f t="shared" si="15"/>
        <v>869957025.70568347</v>
      </c>
      <c r="L103" s="13">
        <f t="shared" si="8"/>
        <v>4300.631529318428</v>
      </c>
      <c r="M103" s="13">
        <f t="shared" si="9"/>
        <v>869957067.8687377</v>
      </c>
      <c r="N103" s="13">
        <f t="shared" si="10"/>
        <v>869957219.14038217</v>
      </c>
    </row>
    <row r="104" spans="6:14" x14ac:dyDescent="0.2">
      <c r="F104" s="13">
        <f t="shared" si="11"/>
        <v>869957025.72767055</v>
      </c>
      <c r="G104">
        <v>103</v>
      </c>
      <c r="H104" s="13">
        <f t="shared" si="12"/>
        <v>4990.636489133135</v>
      </c>
      <c r="I104" s="13">
        <f t="shared" si="13"/>
        <v>869957074.18045199</v>
      </c>
      <c r="J104" s="13">
        <f t="shared" si="14"/>
        <v>869957219.14038217</v>
      </c>
      <c r="K104" s="13">
        <f t="shared" si="15"/>
        <v>869957025.70568347</v>
      </c>
      <c r="L104" s="13">
        <f t="shared" si="8"/>
        <v>4300.631529318428</v>
      </c>
      <c r="M104" s="13">
        <f t="shared" si="9"/>
        <v>869957067.45938766</v>
      </c>
      <c r="N104" s="13">
        <f t="shared" si="10"/>
        <v>869957219.14038217</v>
      </c>
    </row>
    <row r="105" spans="6:14" x14ac:dyDescent="0.2">
      <c r="F105" s="13">
        <f t="shared" si="11"/>
        <v>869957025.72767055</v>
      </c>
      <c r="G105">
        <v>104</v>
      </c>
      <c r="H105" s="13">
        <f t="shared" si="12"/>
        <v>4990.636489133135</v>
      </c>
      <c r="I105" s="13">
        <f t="shared" si="13"/>
        <v>869957073.71455991</v>
      </c>
      <c r="J105" s="13">
        <f t="shared" si="14"/>
        <v>869957219.14038217</v>
      </c>
      <c r="K105" s="13">
        <f t="shared" si="15"/>
        <v>869957025.70568347</v>
      </c>
      <c r="L105" s="13">
        <f t="shared" si="8"/>
        <v>4300.631529318428</v>
      </c>
      <c r="M105" s="13">
        <f t="shared" si="9"/>
        <v>869957067.05790973</v>
      </c>
      <c r="N105" s="13">
        <f t="shared" si="10"/>
        <v>869957219.14038217</v>
      </c>
    </row>
    <row r="106" spans="6:14" x14ac:dyDescent="0.2">
      <c r="F106" s="13">
        <f t="shared" si="11"/>
        <v>869957025.72767055</v>
      </c>
      <c r="G106">
        <v>105</v>
      </c>
      <c r="H106" s="13">
        <f t="shared" si="12"/>
        <v>4990.636489133135</v>
      </c>
      <c r="I106" s="13">
        <f t="shared" si="13"/>
        <v>869957073.25754189</v>
      </c>
      <c r="J106" s="13">
        <f t="shared" si="14"/>
        <v>869957219.14038217</v>
      </c>
      <c r="K106" s="13">
        <f t="shared" si="15"/>
        <v>869957025.70568347</v>
      </c>
      <c r="L106" s="13">
        <f t="shared" si="8"/>
        <v>4300.631529318428</v>
      </c>
      <c r="M106" s="13">
        <f t="shared" si="9"/>
        <v>869957066.66407895</v>
      </c>
      <c r="N106" s="13">
        <f t="shared" si="10"/>
        <v>869957219.14038217</v>
      </c>
    </row>
    <row r="107" spans="6:14" x14ac:dyDescent="0.2">
      <c r="F107" s="13">
        <f t="shared" si="11"/>
        <v>869957025.72767055</v>
      </c>
      <c r="G107">
        <v>106</v>
      </c>
      <c r="H107" s="13">
        <f t="shared" si="12"/>
        <v>4990.636489133135</v>
      </c>
      <c r="I107" s="13">
        <f t="shared" si="13"/>
        <v>869957072.80914688</v>
      </c>
      <c r="J107" s="13">
        <f t="shared" si="14"/>
        <v>869957219.14038217</v>
      </c>
      <c r="K107" s="13">
        <f t="shared" si="15"/>
        <v>869957025.70568347</v>
      </c>
      <c r="L107" s="13">
        <f t="shared" si="8"/>
        <v>4300.631529318428</v>
      </c>
      <c r="M107" s="13">
        <f t="shared" si="9"/>
        <v>869957066.27767909</v>
      </c>
      <c r="N107" s="13">
        <f t="shared" si="10"/>
        <v>869957219.14038217</v>
      </c>
    </row>
    <row r="108" spans="6:14" x14ac:dyDescent="0.2">
      <c r="F108" s="13">
        <f t="shared" si="11"/>
        <v>869957025.72767055</v>
      </c>
      <c r="G108">
        <v>107</v>
      </c>
      <c r="H108" s="13">
        <f t="shared" si="12"/>
        <v>4990.636489133135</v>
      </c>
      <c r="I108" s="13">
        <f t="shared" si="13"/>
        <v>869957072.36913311</v>
      </c>
      <c r="J108" s="13">
        <f t="shared" si="14"/>
        <v>869957219.14038217</v>
      </c>
      <c r="K108" s="13">
        <f t="shared" si="15"/>
        <v>869957025.70568347</v>
      </c>
      <c r="L108" s="13">
        <f t="shared" si="8"/>
        <v>4300.631529318428</v>
      </c>
      <c r="M108" s="13">
        <f t="shared" si="9"/>
        <v>869957065.89850152</v>
      </c>
      <c r="N108" s="13">
        <f t="shared" si="10"/>
        <v>869957219.14038217</v>
      </c>
    </row>
    <row r="109" spans="6:14" x14ac:dyDescent="0.2">
      <c r="F109" s="13">
        <f t="shared" si="11"/>
        <v>869957025.72767055</v>
      </c>
      <c r="G109">
        <v>108</v>
      </c>
      <c r="H109" s="13">
        <f t="shared" si="12"/>
        <v>4990.636489133135</v>
      </c>
      <c r="I109" s="13">
        <f t="shared" si="13"/>
        <v>869957071.93726766</v>
      </c>
      <c r="J109" s="13">
        <f t="shared" si="14"/>
        <v>869957219.14038217</v>
      </c>
      <c r="K109" s="13">
        <f t="shared" si="15"/>
        <v>869957025.70568347</v>
      </c>
      <c r="L109" s="13">
        <f t="shared" si="8"/>
        <v>4300.631529318428</v>
      </c>
      <c r="M109" s="13">
        <f t="shared" si="9"/>
        <v>869957065.52634573</v>
      </c>
      <c r="N109" s="13">
        <f t="shared" si="10"/>
        <v>869957219.14038217</v>
      </c>
    </row>
    <row r="110" spans="6:14" x14ac:dyDescent="0.2">
      <c r="F110" s="13">
        <f t="shared" si="11"/>
        <v>869957025.72767055</v>
      </c>
      <c r="G110">
        <v>109</v>
      </c>
      <c r="H110" s="13">
        <f t="shared" si="12"/>
        <v>4990.636489133135</v>
      </c>
      <c r="I110" s="13">
        <f t="shared" si="13"/>
        <v>869957071.51332641</v>
      </c>
      <c r="J110" s="13">
        <f t="shared" si="14"/>
        <v>869957219.14038217</v>
      </c>
      <c r="K110" s="13">
        <f t="shared" si="15"/>
        <v>869957025.70568347</v>
      </c>
      <c r="L110" s="13">
        <f t="shared" si="8"/>
        <v>4300.631529318428</v>
      </c>
      <c r="M110" s="13">
        <f t="shared" si="9"/>
        <v>869957065.16101861</v>
      </c>
      <c r="N110" s="13">
        <f t="shared" si="10"/>
        <v>869957219.14038217</v>
      </c>
    </row>
    <row r="111" spans="6:14" x14ac:dyDescent="0.2">
      <c r="F111" s="13">
        <f t="shared" si="11"/>
        <v>869957025.72767055</v>
      </c>
      <c r="G111">
        <v>110</v>
      </c>
      <c r="H111" s="13">
        <f t="shared" si="12"/>
        <v>4990.636489133135</v>
      </c>
      <c r="I111" s="13">
        <f t="shared" si="13"/>
        <v>869957071.09709322</v>
      </c>
      <c r="J111" s="13">
        <f t="shared" si="14"/>
        <v>869957219.14038217</v>
      </c>
      <c r="K111" s="13">
        <f t="shared" si="15"/>
        <v>869957025.70568347</v>
      </c>
      <c r="L111" s="13">
        <f t="shared" si="8"/>
        <v>4300.631529318428</v>
      </c>
      <c r="M111" s="13">
        <f t="shared" si="9"/>
        <v>869957064.80233371</v>
      </c>
      <c r="N111" s="13">
        <f t="shared" si="10"/>
        <v>869957219.14038217</v>
      </c>
    </row>
    <row r="112" spans="6:14" x14ac:dyDescent="0.2">
      <c r="F112" s="13">
        <f t="shared" si="11"/>
        <v>869957025.72767055</v>
      </c>
      <c r="G112">
        <v>111</v>
      </c>
      <c r="H112" s="13">
        <f t="shared" si="12"/>
        <v>4990.636489133135</v>
      </c>
      <c r="I112" s="13">
        <f t="shared" si="13"/>
        <v>869957070.68835962</v>
      </c>
      <c r="J112" s="13">
        <f t="shared" si="14"/>
        <v>869957219.14038217</v>
      </c>
      <c r="K112" s="13">
        <f t="shared" si="15"/>
        <v>869957025.70568347</v>
      </c>
      <c r="L112" s="13">
        <f t="shared" si="8"/>
        <v>4300.631529318428</v>
      </c>
      <c r="M112" s="13">
        <f t="shared" si="9"/>
        <v>869957064.45011163</v>
      </c>
      <c r="N112" s="13">
        <f t="shared" si="10"/>
        <v>869957219.14038217</v>
      </c>
    </row>
    <row r="113" spans="6:14" x14ac:dyDescent="0.2">
      <c r="F113" s="13">
        <f t="shared" si="11"/>
        <v>869957025.72767055</v>
      </c>
      <c r="G113">
        <v>112</v>
      </c>
      <c r="H113" s="13">
        <f t="shared" si="12"/>
        <v>4990.636489133135</v>
      </c>
      <c r="I113" s="13">
        <f t="shared" si="13"/>
        <v>869957070.28692496</v>
      </c>
      <c r="J113" s="13">
        <f t="shared" si="14"/>
        <v>869957219.14038217</v>
      </c>
      <c r="K113" s="13">
        <f t="shared" si="15"/>
        <v>869957025.70568347</v>
      </c>
      <c r="L113" s="13">
        <f t="shared" si="8"/>
        <v>4300.631529318428</v>
      </c>
      <c r="M113" s="13">
        <f t="shared" si="9"/>
        <v>869957064.10417926</v>
      </c>
      <c r="N113" s="13">
        <f t="shared" si="10"/>
        <v>869957219.14038217</v>
      </c>
    </row>
    <row r="114" spans="6:14" x14ac:dyDescent="0.2">
      <c r="F114" s="13">
        <f t="shared" si="11"/>
        <v>869957025.72767055</v>
      </c>
      <c r="G114">
        <v>113</v>
      </c>
      <c r="H114" s="13">
        <f t="shared" si="12"/>
        <v>4990.636489133135</v>
      </c>
      <c r="I114" s="13">
        <f t="shared" si="13"/>
        <v>869957069.89259529</v>
      </c>
      <c r="J114" s="13">
        <f t="shared" si="14"/>
        <v>869957219.14038217</v>
      </c>
      <c r="K114" s="13">
        <f t="shared" si="15"/>
        <v>869957025.70568347</v>
      </c>
      <c r="L114" s="13">
        <f t="shared" si="8"/>
        <v>4300.631529318428</v>
      </c>
      <c r="M114" s="13">
        <f t="shared" si="9"/>
        <v>869957063.76436961</v>
      </c>
      <c r="N114" s="13">
        <f t="shared" si="10"/>
        <v>869957219.14038217</v>
      </c>
    </row>
    <row r="115" spans="6:14" x14ac:dyDescent="0.2">
      <c r="F115" s="13">
        <f t="shared" si="11"/>
        <v>869957025.72767055</v>
      </c>
      <c r="G115">
        <v>114</v>
      </c>
      <c r="H115" s="13">
        <f t="shared" si="12"/>
        <v>4990.636489133135</v>
      </c>
      <c r="I115" s="13">
        <f t="shared" si="13"/>
        <v>869957069.50518358</v>
      </c>
      <c r="J115" s="13">
        <f t="shared" si="14"/>
        <v>869957219.14038217</v>
      </c>
      <c r="K115" s="13">
        <f t="shared" si="15"/>
        <v>869957025.70568347</v>
      </c>
      <c r="L115" s="13">
        <f t="shared" si="8"/>
        <v>4300.631529318428</v>
      </c>
      <c r="M115" s="13">
        <f t="shared" si="9"/>
        <v>869957063.43052149</v>
      </c>
      <c r="N115" s="13">
        <f t="shared" si="10"/>
        <v>869957219.14038217</v>
      </c>
    </row>
    <row r="116" spans="6:14" x14ac:dyDescent="0.2">
      <c r="F116" s="13">
        <f t="shared" si="11"/>
        <v>869957025.72767055</v>
      </c>
      <c r="G116">
        <v>115</v>
      </c>
      <c r="H116" s="13">
        <f t="shared" si="12"/>
        <v>4990.636489133135</v>
      </c>
      <c r="I116" s="13">
        <f t="shared" si="13"/>
        <v>869957069.12450957</v>
      </c>
      <c r="J116" s="13">
        <f t="shared" si="14"/>
        <v>869957219.14038217</v>
      </c>
      <c r="K116" s="13">
        <f t="shared" si="15"/>
        <v>869957025.70568347</v>
      </c>
      <c r="L116" s="13">
        <f t="shared" si="8"/>
        <v>4300.631529318428</v>
      </c>
      <c r="M116" s="13">
        <f t="shared" si="9"/>
        <v>869957063.10247934</v>
      </c>
      <c r="N116" s="13">
        <f t="shared" si="10"/>
        <v>869957219.14038217</v>
      </c>
    </row>
    <row r="117" spans="6:14" x14ac:dyDescent="0.2">
      <c r="F117" s="13">
        <f t="shared" si="11"/>
        <v>869957025.72767055</v>
      </c>
      <c r="G117">
        <v>116</v>
      </c>
      <c r="H117" s="13">
        <f t="shared" si="12"/>
        <v>4990.636489133135</v>
      </c>
      <c r="I117" s="13">
        <f t="shared" si="13"/>
        <v>869957068.75039887</v>
      </c>
      <c r="J117" s="13">
        <f t="shared" si="14"/>
        <v>869957219.14038217</v>
      </c>
      <c r="K117" s="13">
        <f t="shared" si="15"/>
        <v>869957025.70568347</v>
      </c>
      <c r="L117" s="13">
        <f t="shared" si="8"/>
        <v>4300.631529318428</v>
      </c>
      <c r="M117" s="13">
        <f t="shared" si="9"/>
        <v>869957062.78009319</v>
      </c>
      <c r="N117" s="13">
        <f t="shared" si="10"/>
        <v>869957219.14038217</v>
      </c>
    </row>
    <row r="118" spans="6:14" x14ac:dyDescent="0.2">
      <c r="F118" s="13">
        <f t="shared" si="11"/>
        <v>869957025.72767055</v>
      </c>
      <c r="G118">
        <v>117</v>
      </c>
      <c r="H118" s="13">
        <f t="shared" si="12"/>
        <v>4990.636489133135</v>
      </c>
      <c r="I118" s="13">
        <f t="shared" si="13"/>
        <v>869957068.38268328</v>
      </c>
      <c r="J118" s="13">
        <f t="shared" si="14"/>
        <v>869957219.14038217</v>
      </c>
      <c r="K118" s="13">
        <f t="shared" si="15"/>
        <v>869957025.70568347</v>
      </c>
      <c r="L118" s="13">
        <f t="shared" si="8"/>
        <v>4300.631529318428</v>
      </c>
      <c r="M118" s="13">
        <f t="shared" si="9"/>
        <v>869957062.46321785</v>
      </c>
      <c r="N118" s="13">
        <f t="shared" si="10"/>
        <v>869957219.14038217</v>
      </c>
    </row>
    <row r="119" spans="6:14" x14ac:dyDescent="0.2">
      <c r="F119" s="13">
        <f t="shared" si="11"/>
        <v>869957025.72767055</v>
      </c>
      <c r="G119">
        <v>118</v>
      </c>
      <c r="H119" s="13">
        <f t="shared" si="12"/>
        <v>4990.636489133135</v>
      </c>
      <c r="I119" s="13">
        <f t="shared" si="13"/>
        <v>869957068.02120006</v>
      </c>
      <c r="J119" s="13">
        <f t="shared" si="14"/>
        <v>869957219.14038217</v>
      </c>
      <c r="K119" s="13">
        <f t="shared" si="15"/>
        <v>869957025.70568347</v>
      </c>
      <c r="L119" s="13">
        <f t="shared" si="8"/>
        <v>4300.631529318428</v>
      </c>
      <c r="M119" s="13">
        <f t="shared" si="9"/>
        <v>869957062.15171337</v>
      </c>
      <c r="N119" s="13">
        <f t="shared" si="10"/>
        <v>869957219.14038217</v>
      </c>
    </row>
    <row r="120" spans="6:14" x14ac:dyDescent="0.2">
      <c r="F120" s="13">
        <f t="shared" si="11"/>
        <v>869957025.72767055</v>
      </c>
      <c r="G120">
        <v>119</v>
      </c>
      <c r="H120" s="13">
        <f t="shared" si="12"/>
        <v>4990.636489133135</v>
      </c>
      <c r="I120" s="13">
        <f t="shared" si="13"/>
        <v>869957067.66579235</v>
      </c>
      <c r="J120" s="13">
        <f t="shared" si="14"/>
        <v>869957219.14038217</v>
      </c>
      <c r="K120" s="13">
        <f t="shared" si="15"/>
        <v>869957025.70568347</v>
      </c>
      <c r="L120" s="13">
        <f t="shared" si="8"/>
        <v>4300.631529318428</v>
      </c>
      <c r="M120" s="13">
        <f t="shared" si="9"/>
        <v>869957061.8454442</v>
      </c>
      <c r="N120" s="13">
        <f t="shared" si="10"/>
        <v>869957219.14038217</v>
      </c>
    </row>
    <row r="121" spans="6:14" x14ac:dyDescent="0.2">
      <c r="F121" s="13">
        <f t="shared" si="11"/>
        <v>869957025.72767055</v>
      </c>
      <c r="G121">
        <v>120</v>
      </c>
      <c r="H121" s="13">
        <f t="shared" si="12"/>
        <v>4990.636489133135</v>
      </c>
      <c r="I121" s="13">
        <f t="shared" si="13"/>
        <v>869957067.3163079</v>
      </c>
      <c r="J121" s="13">
        <f t="shared" si="14"/>
        <v>869957219.14038217</v>
      </c>
      <c r="K121" s="13">
        <f t="shared" si="15"/>
        <v>869957025.70568347</v>
      </c>
      <c r="L121" s="13">
        <f t="shared" si="8"/>
        <v>4300.631529318428</v>
      </c>
      <c r="M121" s="13">
        <f t="shared" si="9"/>
        <v>869957061.54427958</v>
      </c>
      <c r="N121" s="13">
        <f t="shared" si="10"/>
        <v>869957219.14038217</v>
      </c>
    </row>
    <row r="122" spans="6:14" x14ac:dyDescent="0.2">
      <c r="F122" s="13">
        <f t="shared" si="11"/>
        <v>869957025.72767055</v>
      </c>
      <c r="G122">
        <v>121</v>
      </c>
      <c r="H122" s="13">
        <f t="shared" si="12"/>
        <v>4990.636489133135</v>
      </c>
      <c r="I122" s="13">
        <f t="shared" si="13"/>
        <v>869957066.97260022</v>
      </c>
      <c r="J122" s="13">
        <f t="shared" si="14"/>
        <v>869957219.14038217</v>
      </c>
      <c r="K122" s="13">
        <f t="shared" si="15"/>
        <v>869957025.70568347</v>
      </c>
      <c r="L122" s="13">
        <f t="shared" si="8"/>
        <v>4300.631529318428</v>
      </c>
      <c r="M122" s="13">
        <f t="shared" si="9"/>
        <v>869957061.24809277</v>
      </c>
      <c r="N122" s="13">
        <f t="shared" si="10"/>
        <v>869957219.14038217</v>
      </c>
    </row>
    <row r="123" spans="6:14" x14ac:dyDescent="0.2">
      <c r="F123" s="13">
        <f t="shared" si="11"/>
        <v>869957025.72767055</v>
      </c>
      <c r="G123">
        <v>122</v>
      </c>
      <c r="H123" s="13">
        <f t="shared" si="12"/>
        <v>4990.636489133135</v>
      </c>
      <c r="I123" s="13">
        <f t="shared" si="13"/>
        <v>869957066.63452697</v>
      </c>
      <c r="J123" s="13">
        <f t="shared" si="14"/>
        <v>869957219.14038217</v>
      </c>
      <c r="K123" s="13">
        <f t="shared" si="15"/>
        <v>869957025.70568347</v>
      </c>
      <c r="L123" s="13">
        <f t="shared" si="8"/>
        <v>4300.631529318428</v>
      </c>
      <c r="M123" s="13">
        <f t="shared" si="9"/>
        <v>869957060.9567616</v>
      </c>
      <c r="N123" s="13">
        <f t="shared" si="10"/>
        <v>869957219.14038217</v>
      </c>
    </row>
    <row r="124" spans="6:14" x14ac:dyDescent="0.2">
      <c r="F124" s="13">
        <f t="shared" si="11"/>
        <v>869957025.72767055</v>
      </c>
      <c r="G124">
        <v>123</v>
      </c>
      <c r="H124" s="13">
        <f t="shared" si="12"/>
        <v>4990.636489133135</v>
      </c>
      <c r="I124" s="13">
        <f t="shared" si="13"/>
        <v>869957066.30195093</v>
      </c>
      <c r="J124" s="13">
        <f t="shared" si="14"/>
        <v>869957219.14038217</v>
      </c>
      <c r="K124" s="13">
        <f t="shared" si="15"/>
        <v>869957025.70568347</v>
      </c>
      <c r="L124" s="13">
        <f t="shared" si="8"/>
        <v>4300.631529318428</v>
      </c>
      <c r="M124" s="13">
        <f t="shared" si="9"/>
        <v>869957060.67016745</v>
      </c>
      <c r="N124" s="13">
        <f t="shared" si="10"/>
        <v>869957219.14038217</v>
      </c>
    </row>
    <row r="125" spans="6:14" x14ac:dyDescent="0.2">
      <c r="F125" s="13">
        <f t="shared" si="11"/>
        <v>869957025.72767055</v>
      </c>
      <c r="G125">
        <v>124</v>
      </c>
      <c r="H125" s="13">
        <f t="shared" si="12"/>
        <v>4990.636489133135</v>
      </c>
      <c r="I125" s="13">
        <f t="shared" si="13"/>
        <v>869957065.97473896</v>
      </c>
      <c r="J125" s="13">
        <f t="shared" si="14"/>
        <v>869957219.14038217</v>
      </c>
      <c r="K125" s="13">
        <f t="shared" si="15"/>
        <v>869957025.70568347</v>
      </c>
      <c r="L125" s="13">
        <f t="shared" si="8"/>
        <v>4300.631529318428</v>
      </c>
      <c r="M125" s="13">
        <f t="shared" si="9"/>
        <v>869957060.38819575</v>
      </c>
      <c r="N125" s="13">
        <f t="shared" si="10"/>
        <v>869957219.14038217</v>
      </c>
    </row>
    <row r="126" spans="6:14" x14ac:dyDescent="0.2">
      <c r="F126" s="13">
        <f t="shared" si="11"/>
        <v>869957025.72767055</v>
      </c>
      <c r="G126">
        <v>125</v>
      </c>
      <c r="H126" s="13">
        <f t="shared" si="12"/>
        <v>4990.636489133135</v>
      </c>
      <c r="I126" s="13">
        <f t="shared" si="13"/>
        <v>869957065.65276241</v>
      </c>
      <c r="J126" s="13">
        <f t="shared" si="14"/>
        <v>869957219.14038217</v>
      </c>
      <c r="K126" s="13">
        <f t="shared" si="15"/>
        <v>869957025.70568347</v>
      </c>
      <c r="L126" s="13">
        <f t="shared" si="8"/>
        <v>4300.631529318428</v>
      </c>
      <c r="M126" s="13">
        <f t="shared" si="9"/>
        <v>869957060.11073565</v>
      </c>
      <c r="N126" s="13">
        <f t="shared" si="10"/>
        <v>869957219.14038217</v>
      </c>
    </row>
    <row r="127" spans="6:14" x14ac:dyDescent="0.2">
      <c r="F127" s="13">
        <f t="shared" si="11"/>
        <v>869957025.72767055</v>
      </c>
      <c r="G127">
        <v>126</v>
      </c>
      <c r="H127" s="13">
        <f t="shared" si="12"/>
        <v>4990.636489133135</v>
      </c>
      <c r="I127" s="13">
        <f t="shared" si="13"/>
        <v>869957065.33589661</v>
      </c>
      <c r="J127" s="13">
        <f t="shared" si="14"/>
        <v>869957219.14038217</v>
      </c>
      <c r="K127" s="13">
        <f t="shared" si="15"/>
        <v>869957025.70568347</v>
      </c>
      <c r="L127" s="13">
        <f t="shared" si="8"/>
        <v>4300.631529318428</v>
      </c>
      <c r="M127" s="13">
        <f t="shared" si="9"/>
        <v>869957059.83767974</v>
      </c>
      <c r="N127" s="13">
        <f t="shared" si="10"/>
        <v>869957219.14038217</v>
      </c>
    </row>
    <row r="128" spans="6:14" x14ac:dyDescent="0.2">
      <c r="F128" s="13">
        <f t="shared" si="11"/>
        <v>869957025.72767055</v>
      </c>
      <c r="G128">
        <v>127</v>
      </c>
      <c r="H128" s="13">
        <f t="shared" si="12"/>
        <v>4990.636489133135</v>
      </c>
      <c r="I128" s="13">
        <f t="shared" si="13"/>
        <v>869957065.02402091</v>
      </c>
      <c r="J128" s="13">
        <f t="shared" si="14"/>
        <v>869957219.14038217</v>
      </c>
      <c r="K128" s="13">
        <f t="shared" si="15"/>
        <v>869957025.70568347</v>
      </c>
      <c r="L128" s="13">
        <f t="shared" si="8"/>
        <v>4300.631529318428</v>
      </c>
      <c r="M128" s="13">
        <f t="shared" si="9"/>
        <v>869957059.56892383</v>
      </c>
      <c r="N128" s="13">
        <f t="shared" si="10"/>
        <v>869957219.14038217</v>
      </c>
    </row>
    <row r="129" spans="6:14" x14ac:dyDescent="0.2">
      <c r="F129" s="13">
        <f t="shared" si="11"/>
        <v>869957025.72767055</v>
      </c>
      <c r="G129">
        <v>128</v>
      </c>
      <c r="H129" s="13">
        <f t="shared" si="12"/>
        <v>4990.636489133135</v>
      </c>
      <c r="I129" s="13">
        <f t="shared" si="13"/>
        <v>869957064.71701813</v>
      </c>
      <c r="J129" s="13">
        <f t="shared" si="14"/>
        <v>869957219.14038217</v>
      </c>
      <c r="K129" s="13">
        <f t="shared" si="15"/>
        <v>869957025.70568347</v>
      </c>
      <c r="L129" s="13">
        <f t="shared" si="8"/>
        <v>4300.631529318428</v>
      </c>
      <c r="M129" s="13">
        <f t="shared" si="9"/>
        <v>869957059.3043673</v>
      </c>
      <c r="N129" s="13">
        <f t="shared" si="10"/>
        <v>869957219.14038217</v>
      </c>
    </row>
    <row r="130" spans="6:14" x14ac:dyDescent="0.2">
      <c r="F130" s="13">
        <f t="shared" si="11"/>
        <v>869957025.72767055</v>
      </c>
      <c r="G130">
        <v>129</v>
      </c>
      <c r="H130" s="13">
        <f t="shared" si="12"/>
        <v>4990.636489133135</v>
      </c>
      <c r="I130" s="13">
        <f t="shared" si="13"/>
        <v>869957064.41477513</v>
      </c>
      <c r="J130" s="13">
        <f t="shared" si="14"/>
        <v>869957219.14038217</v>
      </c>
      <c r="K130" s="13">
        <f t="shared" si="15"/>
        <v>869957025.70568347</v>
      </c>
      <c r="L130" s="13">
        <f t="shared" ref="L130:L193" si="16">$C$9+$C$10</f>
        <v>4300.631529318428</v>
      </c>
      <c r="M130" s="13">
        <f t="shared" ref="M130:M193" si="17">L130/G130+K130</f>
        <v>869957059.04391241</v>
      </c>
      <c r="N130" s="13">
        <f t="shared" ref="N130:N193" si="18">$C$16+$C$15+$C$12+$C$11</f>
        <v>869957219.14038217</v>
      </c>
    </row>
    <row r="131" spans="6:14" x14ac:dyDescent="0.2">
      <c r="F131" s="13">
        <f t="shared" ref="F131:F194" si="19">SUM($B$11:$B$15)</f>
        <v>869957025.72767055</v>
      </c>
      <c r="G131">
        <v>130</v>
      </c>
      <c r="H131" s="13">
        <f t="shared" ref="H131:H194" si="20">$B$9+$B$10</f>
        <v>4990.636489133135</v>
      </c>
      <c r="I131" s="13">
        <f t="shared" ref="I131:I194" si="21">H131/G131+F131</f>
        <v>869957064.11718202</v>
      </c>
      <c r="J131" s="13">
        <f t="shared" ref="J131:J194" si="22">$B$16+$B$15+$B$12+$B$11</f>
        <v>869957219.14038217</v>
      </c>
      <c r="K131" s="13">
        <f t="shared" si="15"/>
        <v>869957025.70568347</v>
      </c>
      <c r="L131" s="13">
        <f t="shared" si="16"/>
        <v>4300.631529318428</v>
      </c>
      <c r="M131" s="13">
        <f t="shared" si="17"/>
        <v>869957058.7874645</v>
      </c>
      <c r="N131" s="13">
        <f t="shared" si="18"/>
        <v>869957219.14038217</v>
      </c>
    </row>
    <row r="132" spans="6:14" x14ac:dyDescent="0.2">
      <c r="F132" s="13">
        <f t="shared" si="19"/>
        <v>869957025.72767055</v>
      </c>
      <c r="G132">
        <v>131</v>
      </c>
      <c r="H132" s="13">
        <f t="shared" si="20"/>
        <v>4990.636489133135</v>
      </c>
      <c r="I132" s="13">
        <f t="shared" si="21"/>
        <v>869957063.82413232</v>
      </c>
      <c r="J132" s="13">
        <f t="shared" si="22"/>
        <v>869957219.14038217</v>
      </c>
      <c r="K132" s="13">
        <f t="shared" ref="K132:K195" si="23">SUM($C$11:$C$12,$C$14:$C$15)</f>
        <v>869957025.70568347</v>
      </c>
      <c r="L132" s="13">
        <f t="shared" si="16"/>
        <v>4300.631529318428</v>
      </c>
      <c r="M132" s="13">
        <f t="shared" si="17"/>
        <v>869957058.53493178</v>
      </c>
      <c r="N132" s="13">
        <f t="shared" si="18"/>
        <v>869957219.14038217</v>
      </c>
    </row>
    <row r="133" spans="6:14" x14ac:dyDescent="0.2">
      <c r="F133" s="13">
        <f t="shared" si="19"/>
        <v>869957025.72767055</v>
      </c>
      <c r="G133">
        <v>132</v>
      </c>
      <c r="H133" s="13">
        <f t="shared" si="20"/>
        <v>4990.636489133135</v>
      </c>
      <c r="I133" s="13">
        <f t="shared" si="21"/>
        <v>869957063.5355227</v>
      </c>
      <c r="J133" s="13">
        <f t="shared" si="22"/>
        <v>869957219.14038217</v>
      </c>
      <c r="K133" s="13">
        <f t="shared" si="23"/>
        <v>869957025.70568347</v>
      </c>
      <c r="L133" s="13">
        <f t="shared" si="16"/>
        <v>4300.631529318428</v>
      </c>
      <c r="M133" s="13">
        <f t="shared" si="17"/>
        <v>869957058.28622532</v>
      </c>
      <c r="N133" s="13">
        <f t="shared" si="18"/>
        <v>869957219.14038217</v>
      </c>
    </row>
    <row r="134" spans="6:14" x14ac:dyDescent="0.2">
      <c r="F134" s="13">
        <f t="shared" si="19"/>
        <v>869957025.72767055</v>
      </c>
      <c r="G134">
        <v>133</v>
      </c>
      <c r="H134" s="13">
        <f t="shared" si="20"/>
        <v>4990.636489133135</v>
      </c>
      <c r="I134" s="13">
        <f t="shared" si="21"/>
        <v>869957063.25125313</v>
      </c>
      <c r="J134" s="13">
        <f t="shared" si="22"/>
        <v>869957219.14038217</v>
      </c>
      <c r="K134" s="13">
        <f t="shared" si="23"/>
        <v>869957025.70568347</v>
      </c>
      <c r="L134" s="13">
        <f t="shared" si="16"/>
        <v>4300.631529318428</v>
      </c>
      <c r="M134" s="13">
        <f t="shared" si="17"/>
        <v>869957058.04125893</v>
      </c>
      <c r="N134" s="13">
        <f t="shared" si="18"/>
        <v>869957219.14038217</v>
      </c>
    </row>
    <row r="135" spans="6:14" x14ac:dyDescent="0.2">
      <c r="F135" s="13">
        <f t="shared" si="19"/>
        <v>869957025.72767055</v>
      </c>
      <c r="G135">
        <v>134</v>
      </c>
      <c r="H135" s="13">
        <f t="shared" si="20"/>
        <v>4990.636489133135</v>
      </c>
      <c r="I135" s="13">
        <f t="shared" si="21"/>
        <v>869957062.97122645</v>
      </c>
      <c r="J135" s="13">
        <f t="shared" si="22"/>
        <v>869957219.14038217</v>
      </c>
      <c r="K135" s="13">
        <f t="shared" si="23"/>
        <v>869957025.70568347</v>
      </c>
      <c r="L135" s="13">
        <f t="shared" si="16"/>
        <v>4300.631529318428</v>
      </c>
      <c r="M135" s="13">
        <f t="shared" si="17"/>
        <v>869957057.79994857</v>
      </c>
      <c r="N135" s="13">
        <f t="shared" si="18"/>
        <v>869957219.14038217</v>
      </c>
    </row>
    <row r="136" spans="6:14" x14ac:dyDescent="0.2">
      <c r="F136" s="13">
        <f t="shared" si="19"/>
        <v>869957025.72767055</v>
      </c>
      <c r="G136">
        <v>135</v>
      </c>
      <c r="H136" s="13">
        <f t="shared" si="20"/>
        <v>4990.636489133135</v>
      </c>
      <c r="I136" s="13">
        <f t="shared" si="21"/>
        <v>869957062.69534826</v>
      </c>
      <c r="J136" s="13">
        <f t="shared" si="22"/>
        <v>869957219.14038217</v>
      </c>
      <c r="K136" s="13">
        <f t="shared" si="23"/>
        <v>869957025.70568347</v>
      </c>
      <c r="L136" s="13">
        <f t="shared" si="16"/>
        <v>4300.631529318428</v>
      </c>
      <c r="M136" s="13">
        <f t="shared" si="17"/>
        <v>869957057.5622133</v>
      </c>
      <c r="N136" s="13">
        <f t="shared" si="18"/>
        <v>869957219.14038217</v>
      </c>
    </row>
    <row r="137" spans="6:14" x14ac:dyDescent="0.2">
      <c r="F137" s="13">
        <f t="shared" si="19"/>
        <v>869957025.72767055</v>
      </c>
      <c r="G137">
        <v>136</v>
      </c>
      <c r="H137" s="13">
        <f t="shared" si="20"/>
        <v>4990.636489133135</v>
      </c>
      <c r="I137" s="13">
        <f t="shared" si="21"/>
        <v>869957062.42352712</v>
      </c>
      <c r="J137" s="13">
        <f t="shared" si="22"/>
        <v>869957219.14038217</v>
      </c>
      <c r="K137" s="13">
        <f t="shared" si="23"/>
        <v>869957025.70568347</v>
      </c>
      <c r="L137" s="13">
        <f t="shared" si="16"/>
        <v>4300.631529318428</v>
      </c>
      <c r="M137" s="13">
        <f t="shared" si="17"/>
        <v>869957057.32797408</v>
      </c>
      <c r="N137" s="13">
        <f t="shared" si="18"/>
        <v>869957219.14038217</v>
      </c>
    </row>
    <row r="138" spans="6:14" x14ac:dyDescent="0.2">
      <c r="F138" s="13">
        <f t="shared" si="19"/>
        <v>869957025.72767055</v>
      </c>
      <c r="G138">
        <v>137</v>
      </c>
      <c r="H138" s="13">
        <f t="shared" si="20"/>
        <v>4990.636489133135</v>
      </c>
      <c r="I138" s="13">
        <f t="shared" si="21"/>
        <v>869957062.1556741</v>
      </c>
      <c r="J138" s="13">
        <f t="shared" si="22"/>
        <v>869957219.14038217</v>
      </c>
      <c r="K138" s="13">
        <f t="shared" si="23"/>
        <v>869957025.70568347</v>
      </c>
      <c r="L138" s="13">
        <f t="shared" si="16"/>
        <v>4300.631529318428</v>
      </c>
      <c r="M138" s="13">
        <f t="shared" si="17"/>
        <v>869957057.0971545</v>
      </c>
      <c r="N138" s="13">
        <f t="shared" si="18"/>
        <v>869957219.14038217</v>
      </c>
    </row>
    <row r="139" spans="6:14" x14ac:dyDescent="0.2">
      <c r="F139" s="13">
        <f t="shared" si="19"/>
        <v>869957025.72767055</v>
      </c>
      <c r="G139">
        <v>138</v>
      </c>
      <c r="H139" s="13">
        <f t="shared" si="20"/>
        <v>4990.636489133135</v>
      </c>
      <c r="I139" s="13">
        <f t="shared" si="21"/>
        <v>869957061.89170313</v>
      </c>
      <c r="J139" s="13">
        <f t="shared" si="22"/>
        <v>869957219.14038217</v>
      </c>
      <c r="K139" s="13">
        <f t="shared" si="23"/>
        <v>869957025.70568347</v>
      </c>
      <c r="L139" s="13">
        <f t="shared" si="16"/>
        <v>4300.631529318428</v>
      </c>
      <c r="M139" s="13">
        <f t="shared" si="17"/>
        <v>869957056.86968005</v>
      </c>
      <c r="N139" s="13">
        <f t="shared" si="18"/>
        <v>869957219.14038217</v>
      </c>
    </row>
    <row r="140" spans="6:14" x14ac:dyDescent="0.2">
      <c r="F140" s="13">
        <f t="shared" si="19"/>
        <v>869957025.72767055</v>
      </c>
      <c r="G140">
        <v>139</v>
      </c>
      <c r="H140" s="13">
        <f t="shared" si="20"/>
        <v>4990.636489133135</v>
      </c>
      <c r="I140" s="13">
        <f t="shared" si="21"/>
        <v>869957061.63153017</v>
      </c>
      <c r="J140" s="13">
        <f t="shared" si="22"/>
        <v>869957219.14038217</v>
      </c>
      <c r="K140" s="13">
        <f t="shared" si="23"/>
        <v>869957025.70568347</v>
      </c>
      <c r="L140" s="13">
        <f t="shared" si="16"/>
        <v>4300.631529318428</v>
      </c>
      <c r="M140" s="13">
        <f t="shared" si="17"/>
        <v>869957056.64547861</v>
      </c>
      <c r="N140" s="13">
        <f t="shared" si="18"/>
        <v>869957219.14038217</v>
      </c>
    </row>
    <row r="141" spans="6:14" x14ac:dyDescent="0.2">
      <c r="F141" s="13">
        <f t="shared" si="19"/>
        <v>869957025.72767055</v>
      </c>
      <c r="G141">
        <v>140</v>
      </c>
      <c r="H141" s="13">
        <f t="shared" si="20"/>
        <v>4990.636489133135</v>
      </c>
      <c r="I141" s="13">
        <f t="shared" si="21"/>
        <v>869957061.37507403</v>
      </c>
      <c r="J141" s="13">
        <f t="shared" si="22"/>
        <v>869957219.14038217</v>
      </c>
      <c r="K141" s="13">
        <f t="shared" si="23"/>
        <v>869957025.70568347</v>
      </c>
      <c r="L141" s="13">
        <f t="shared" si="16"/>
        <v>4300.631529318428</v>
      </c>
      <c r="M141" s="13">
        <f t="shared" si="17"/>
        <v>869957056.42448008</v>
      </c>
      <c r="N141" s="13">
        <f t="shared" si="18"/>
        <v>869957219.14038217</v>
      </c>
    </row>
    <row r="142" spans="6:14" x14ac:dyDescent="0.2">
      <c r="F142" s="13">
        <f t="shared" si="19"/>
        <v>869957025.72767055</v>
      </c>
      <c r="G142">
        <v>141</v>
      </c>
      <c r="H142" s="13">
        <f t="shared" si="20"/>
        <v>4990.636489133135</v>
      </c>
      <c r="I142" s="13">
        <f t="shared" si="21"/>
        <v>869957061.12225556</v>
      </c>
      <c r="J142" s="13">
        <f t="shared" si="22"/>
        <v>869957219.14038217</v>
      </c>
      <c r="K142" s="13">
        <f t="shared" si="23"/>
        <v>869957025.70568347</v>
      </c>
      <c r="L142" s="13">
        <f t="shared" si="16"/>
        <v>4300.631529318428</v>
      </c>
      <c r="M142" s="13">
        <f t="shared" si="17"/>
        <v>869957056.20661628</v>
      </c>
      <c r="N142" s="13">
        <f t="shared" si="18"/>
        <v>869957219.14038217</v>
      </c>
    </row>
    <row r="143" spans="6:14" x14ac:dyDescent="0.2">
      <c r="F143" s="13">
        <f t="shared" si="19"/>
        <v>869957025.72767055</v>
      </c>
      <c r="G143">
        <v>142</v>
      </c>
      <c r="H143" s="13">
        <f t="shared" si="20"/>
        <v>4990.636489133135</v>
      </c>
      <c r="I143" s="13">
        <f t="shared" si="21"/>
        <v>869957060.87299788</v>
      </c>
      <c r="J143" s="13">
        <f t="shared" si="22"/>
        <v>869957219.14038217</v>
      </c>
      <c r="K143" s="13">
        <f t="shared" si="23"/>
        <v>869957025.70568347</v>
      </c>
      <c r="L143" s="13">
        <f t="shared" si="16"/>
        <v>4300.631529318428</v>
      </c>
      <c r="M143" s="13">
        <f t="shared" si="17"/>
        <v>869957055.99182105</v>
      </c>
      <c r="N143" s="13">
        <f t="shared" si="18"/>
        <v>869957219.14038217</v>
      </c>
    </row>
    <row r="144" spans="6:14" x14ac:dyDescent="0.2">
      <c r="F144" s="13">
        <f t="shared" si="19"/>
        <v>869957025.72767055</v>
      </c>
      <c r="G144">
        <v>143</v>
      </c>
      <c r="H144" s="13">
        <f t="shared" si="20"/>
        <v>4990.636489133135</v>
      </c>
      <c r="I144" s="13">
        <f t="shared" si="21"/>
        <v>869957060.62722647</v>
      </c>
      <c r="J144" s="13">
        <f t="shared" si="22"/>
        <v>869957219.14038217</v>
      </c>
      <c r="K144" s="13">
        <f t="shared" si="23"/>
        <v>869957025.70568347</v>
      </c>
      <c r="L144" s="13">
        <f t="shared" si="16"/>
        <v>4300.631529318428</v>
      </c>
      <c r="M144" s="13">
        <f t="shared" si="17"/>
        <v>869957055.78002977</v>
      </c>
      <c r="N144" s="13">
        <f t="shared" si="18"/>
        <v>869957219.14038217</v>
      </c>
    </row>
    <row r="145" spans="6:14" x14ac:dyDescent="0.2">
      <c r="F145" s="13">
        <f t="shared" si="19"/>
        <v>869957025.72767055</v>
      </c>
      <c r="G145">
        <v>144</v>
      </c>
      <c r="H145" s="13">
        <f t="shared" si="20"/>
        <v>4990.636489133135</v>
      </c>
      <c r="I145" s="13">
        <f t="shared" si="21"/>
        <v>869957060.38486838</v>
      </c>
      <c r="J145" s="13">
        <f t="shared" si="22"/>
        <v>869957219.14038217</v>
      </c>
      <c r="K145" s="13">
        <f t="shared" si="23"/>
        <v>869957025.70568347</v>
      </c>
      <c r="L145" s="13">
        <f t="shared" si="16"/>
        <v>4300.631529318428</v>
      </c>
      <c r="M145" s="13">
        <f t="shared" si="17"/>
        <v>869957055.57118022</v>
      </c>
      <c r="N145" s="13">
        <f t="shared" si="18"/>
        <v>869957219.14038217</v>
      </c>
    </row>
    <row r="146" spans="6:14" x14ac:dyDescent="0.2">
      <c r="F146" s="13">
        <f t="shared" si="19"/>
        <v>869957025.72767055</v>
      </c>
      <c r="G146">
        <v>145</v>
      </c>
      <c r="H146" s="13">
        <f t="shared" si="20"/>
        <v>4990.636489133135</v>
      </c>
      <c r="I146" s="13">
        <f t="shared" si="21"/>
        <v>869957060.14585328</v>
      </c>
      <c r="J146" s="13">
        <f t="shared" si="22"/>
        <v>869957219.14038217</v>
      </c>
      <c r="K146" s="13">
        <f t="shared" si="23"/>
        <v>869957025.70568347</v>
      </c>
      <c r="L146" s="13">
        <f t="shared" si="16"/>
        <v>4300.631529318428</v>
      </c>
      <c r="M146" s="13">
        <f t="shared" si="17"/>
        <v>869957055.36521125</v>
      </c>
      <c r="N146" s="13">
        <f t="shared" si="18"/>
        <v>869957219.14038217</v>
      </c>
    </row>
    <row r="147" spans="6:14" x14ac:dyDescent="0.2">
      <c r="F147" s="13">
        <f t="shared" si="19"/>
        <v>869957025.72767055</v>
      </c>
      <c r="G147">
        <v>146</v>
      </c>
      <c r="H147" s="13">
        <f t="shared" si="20"/>
        <v>4990.636489133135</v>
      </c>
      <c r="I147" s="13">
        <f t="shared" si="21"/>
        <v>869957059.91011226</v>
      </c>
      <c r="J147" s="13">
        <f t="shared" si="22"/>
        <v>869957219.14038217</v>
      </c>
      <c r="K147" s="13">
        <f t="shared" si="23"/>
        <v>869957025.70568347</v>
      </c>
      <c r="L147" s="13">
        <f t="shared" si="16"/>
        <v>4300.631529318428</v>
      </c>
      <c r="M147" s="13">
        <f t="shared" si="17"/>
        <v>869957055.16206384</v>
      </c>
      <c r="N147" s="13">
        <f t="shared" si="18"/>
        <v>869957219.14038217</v>
      </c>
    </row>
    <row r="148" spans="6:14" x14ac:dyDescent="0.2">
      <c r="F148" s="13">
        <f t="shared" si="19"/>
        <v>869957025.72767055</v>
      </c>
      <c r="G148">
        <v>147</v>
      </c>
      <c r="H148" s="13">
        <f t="shared" si="20"/>
        <v>4990.636489133135</v>
      </c>
      <c r="I148" s="13">
        <f t="shared" si="21"/>
        <v>869957059.67757869</v>
      </c>
      <c r="J148" s="13">
        <f t="shared" si="22"/>
        <v>869957219.14038217</v>
      </c>
      <c r="K148" s="13">
        <f t="shared" si="23"/>
        <v>869957025.70568347</v>
      </c>
      <c r="L148" s="13">
        <f t="shared" si="16"/>
        <v>4300.631529318428</v>
      </c>
      <c r="M148" s="13">
        <f t="shared" si="17"/>
        <v>869957054.96168029</v>
      </c>
      <c r="N148" s="13">
        <f t="shared" si="18"/>
        <v>869957219.14038217</v>
      </c>
    </row>
    <row r="149" spans="6:14" x14ac:dyDescent="0.2">
      <c r="F149" s="13">
        <f t="shared" si="19"/>
        <v>869957025.72767055</v>
      </c>
      <c r="G149">
        <v>148</v>
      </c>
      <c r="H149" s="13">
        <f t="shared" si="20"/>
        <v>4990.636489133135</v>
      </c>
      <c r="I149" s="13">
        <f t="shared" si="21"/>
        <v>869957059.44818735</v>
      </c>
      <c r="J149" s="13">
        <f t="shared" si="22"/>
        <v>869957219.14038217</v>
      </c>
      <c r="K149" s="13">
        <f t="shared" si="23"/>
        <v>869957025.70568347</v>
      </c>
      <c r="L149" s="13">
        <f t="shared" si="16"/>
        <v>4300.631529318428</v>
      </c>
      <c r="M149" s="13">
        <f t="shared" si="17"/>
        <v>869957054.76400459</v>
      </c>
      <c r="N149" s="13">
        <f t="shared" si="18"/>
        <v>869957219.14038217</v>
      </c>
    </row>
    <row r="150" spans="6:14" x14ac:dyDescent="0.2">
      <c r="F150" s="13">
        <f t="shared" si="19"/>
        <v>869957025.72767055</v>
      </c>
      <c r="G150">
        <v>149</v>
      </c>
      <c r="H150" s="13">
        <f t="shared" si="20"/>
        <v>4990.636489133135</v>
      </c>
      <c r="I150" s="13">
        <f t="shared" si="21"/>
        <v>869957059.22187519</v>
      </c>
      <c r="J150" s="13">
        <f t="shared" si="22"/>
        <v>869957219.14038217</v>
      </c>
      <c r="K150" s="13">
        <f t="shared" si="23"/>
        <v>869957025.70568347</v>
      </c>
      <c r="L150" s="13">
        <f t="shared" si="16"/>
        <v>4300.631529318428</v>
      </c>
      <c r="M150" s="13">
        <f t="shared" si="17"/>
        <v>869957054.56898236</v>
      </c>
      <c r="N150" s="13">
        <f t="shared" si="18"/>
        <v>869957219.14038217</v>
      </c>
    </row>
    <row r="151" spans="6:14" x14ac:dyDescent="0.2">
      <c r="F151" s="13">
        <f t="shared" si="19"/>
        <v>869957025.72767055</v>
      </c>
      <c r="G151">
        <v>150</v>
      </c>
      <c r="H151" s="13">
        <f t="shared" si="20"/>
        <v>4990.636489133135</v>
      </c>
      <c r="I151" s="13">
        <f t="shared" si="21"/>
        <v>869957058.99858046</v>
      </c>
      <c r="J151" s="13">
        <f t="shared" si="22"/>
        <v>869957219.14038217</v>
      </c>
      <c r="K151" s="13">
        <f t="shared" si="23"/>
        <v>869957025.70568347</v>
      </c>
      <c r="L151" s="13">
        <f t="shared" si="16"/>
        <v>4300.631529318428</v>
      </c>
      <c r="M151" s="13">
        <f t="shared" si="17"/>
        <v>869957054.37656033</v>
      </c>
      <c r="N151" s="13">
        <f t="shared" si="18"/>
        <v>869957219.14038217</v>
      </c>
    </row>
    <row r="152" spans="6:14" x14ac:dyDescent="0.2">
      <c r="F152" s="13">
        <f t="shared" si="19"/>
        <v>869957025.72767055</v>
      </c>
      <c r="G152">
        <v>151</v>
      </c>
      <c r="H152" s="13">
        <f t="shared" si="20"/>
        <v>4990.636489133135</v>
      </c>
      <c r="I152" s="13">
        <f t="shared" si="21"/>
        <v>869957058.7782433</v>
      </c>
      <c r="J152" s="13">
        <f t="shared" si="22"/>
        <v>869957219.14038217</v>
      </c>
      <c r="K152" s="13">
        <f t="shared" si="23"/>
        <v>869957025.70568347</v>
      </c>
      <c r="L152" s="13">
        <f t="shared" si="16"/>
        <v>4300.631529318428</v>
      </c>
      <c r="M152" s="13">
        <f t="shared" si="17"/>
        <v>869957054.18668699</v>
      </c>
      <c r="N152" s="13">
        <f t="shared" si="18"/>
        <v>869957219.14038217</v>
      </c>
    </row>
    <row r="153" spans="6:14" x14ac:dyDescent="0.2">
      <c r="F153" s="13">
        <f t="shared" si="19"/>
        <v>869957025.72767055</v>
      </c>
      <c r="G153">
        <v>152</v>
      </c>
      <c r="H153" s="13">
        <f t="shared" si="20"/>
        <v>4990.636489133135</v>
      </c>
      <c r="I153" s="13">
        <f t="shared" si="21"/>
        <v>869957058.56080532</v>
      </c>
      <c r="J153" s="13">
        <f t="shared" si="22"/>
        <v>869957219.14038217</v>
      </c>
      <c r="K153" s="13">
        <f t="shared" si="23"/>
        <v>869957025.70568347</v>
      </c>
      <c r="L153" s="13">
        <f t="shared" si="16"/>
        <v>4300.631529318428</v>
      </c>
      <c r="M153" s="13">
        <f t="shared" si="17"/>
        <v>869957053.99931192</v>
      </c>
      <c r="N153" s="13">
        <f t="shared" si="18"/>
        <v>869957219.14038217</v>
      </c>
    </row>
    <row r="154" spans="6:14" x14ac:dyDescent="0.2">
      <c r="F154" s="13">
        <f t="shared" si="19"/>
        <v>869957025.72767055</v>
      </c>
      <c r="G154">
        <v>153</v>
      </c>
      <c r="H154" s="13">
        <f t="shared" si="20"/>
        <v>4990.636489133135</v>
      </c>
      <c r="I154" s="13">
        <f t="shared" si="21"/>
        <v>869957058.34620965</v>
      </c>
      <c r="J154" s="13">
        <f t="shared" si="22"/>
        <v>869957219.14038217</v>
      </c>
      <c r="K154" s="13">
        <f t="shared" si="23"/>
        <v>869957025.70568347</v>
      </c>
      <c r="L154" s="13">
        <f t="shared" si="16"/>
        <v>4300.631529318428</v>
      </c>
      <c r="M154" s="13">
        <f t="shared" si="17"/>
        <v>869957053.81438625</v>
      </c>
      <c r="N154" s="13">
        <f t="shared" si="18"/>
        <v>869957219.14038217</v>
      </c>
    </row>
    <row r="155" spans="6:14" x14ac:dyDescent="0.2">
      <c r="F155" s="13">
        <f t="shared" si="19"/>
        <v>869957025.72767055</v>
      </c>
      <c r="G155">
        <v>154</v>
      </c>
      <c r="H155" s="13">
        <f t="shared" si="20"/>
        <v>4990.636489133135</v>
      </c>
      <c r="I155" s="13">
        <f t="shared" si="21"/>
        <v>869957058.13440096</v>
      </c>
      <c r="J155" s="13">
        <f t="shared" si="22"/>
        <v>869957219.14038217</v>
      </c>
      <c r="K155" s="13">
        <f t="shared" si="23"/>
        <v>869957025.70568347</v>
      </c>
      <c r="L155" s="13">
        <f t="shared" si="16"/>
        <v>4300.631529318428</v>
      </c>
      <c r="M155" s="13">
        <f t="shared" si="17"/>
        <v>869957053.63186228</v>
      </c>
      <c r="N155" s="13">
        <f t="shared" si="18"/>
        <v>869957219.14038217</v>
      </c>
    </row>
    <row r="156" spans="6:14" x14ac:dyDescent="0.2">
      <c r="F156" s="13">
        <f t="shared" si="19"/>
        <v>869957025.72767055</v>
      </c>
      <c r="G156">
        <v>155</v>
      </c>
      <c r="H156" s="13">
        <f t="shared" si="20"/>
        <v>4990.636489133135</v>
      </c>
      <c r="I156" s="13">
        <f t="shared" si="21"/>
        <v>869957057.92532527</v>
      </c>
      <c r="J156" s="13">
        <f t="shared" si="22"/>
        <v>869957219.14038217</v>
      </c>
      <c r="K156" s="13">
        <f t="shared" si="23"/>
        <v>869957025.70568347</v>
      </c>
      <c r="L156" s="13">
        <f t="shared" si="16"/>
        <v>4300.631529318428</v>
      </c>
      <c r="M156" s="13">
        <f t="shared" si="17"/>
        <v>869957053.4516933</v>
      </c>
      <c r="N156" s="13">
        <f t="shared" si="18"/>
        <v>869957219.14038217</v>
      </c>
    </row>
    <row r="157" spans="6:14" x14ac:dyDescent="0.2">
      <c r="F157" s="13">
        <f t="shared" si="19"/>
        <v>869957025.72767055</v>
      </c>
      <c r="G157">
        <v>156</v>
      </c>
      <c r="H157" s="13">
        <f t="shared" si="20"/>
        <v>4990.636489133135</v>
      </c>
      <c r="I157" s="13">
        <f t="shared" si="21"/>
        <v>869957057.71893013</v>
      </c>
      <c r="J157" s="13">
        <f t="shared" si="22"/>
        <v>869957219.14038217</v>
      </c>
      <c r="K157" s="13">
        <f t="shared" si="23"/>
        <v>869957025.70568347</v>
      </c>
      <c r="L157" s="13">
        <f t="shared" si="16"/>
        <v>4300.631529318428</v>
      </c>
      <c r="M157" s="13">
        <f t="shared" si="17"/>
        <v>869957053.27383435</v>
      </c>
      <c r="N157" s="13">
        <f t="shared" si="18"/>
        <v>869957219.14038217</v>
      </c>
    </row>
    <row r="158" spans="6:14" x14ac:dyDescent="0.2">
      <c r="F158" s="13">
        <f t="shared" si="19"/>
        <v>869957025.72767055</v>
      </c>
      <c r="G158">
        <v>157</v>
      </c>
      <c r="H158" s="13">
        <f t="shared" si="20"/>
        <v>4990.636489133135</v>
      </c>
      <c r="I158" s="13">
        <f t="shared" si="21"/>
        <v>869957057.51516414</v>
      </c>
      <c r="J158" s="13">
        <f t="shared" si="22"/>
        <v>869957219.14038217</v>
      </c>
      <c r="K158" s="13">
        <f t="shared" si="23"/>
        <v>869957025.70568347</v>
      </c>
      <c r="L158" s="13">
        <f t="shared" si="16"/>
        <v>4300.631529318428</v>
      </c>
      <c r="M158" s="13">
        <f t="shared" si="17"/>
        <v>869957053.09824097</v>
      </c>
      <c r="N158" s="13">
        <f t="shared" si="18"/>
        <v>869957219.14038217</v>
      </c>
    </row>
    <row r="159" spans="6:14" x14ac:dyDescent="0.2">
      <c r="F159" s="13">
        <f t="shared" si="19"/>
        <v>869957025.72767055</v>
      </c>
      <c r="G159">
        <v>158</v>
      </c>
      <c r="H159" s="13">
        <f t="shared" si="20"/>
        <v>4990.636489133135</v>
      </c>
      <c r="I159" s="13">
        <f t="shared" si="21"/>
        <v>869957057.31397748</v>
      </c>
      <c r="J159" s="13">
        <f t="shared" si="22"/>
        <v>869957219.14038217</v>
      </c>
      <c r="K159" s="13">
        <f t="shared" si="23"/>
        <v>869957025.70568347</v>
      </c>
      <c r="L159" s="13">
        <f t="shared" si="16"/>
        <v>4300.631529318428</v>
      </c>
      <c r="M159" s="13">
        <f t="shared" si="17"/>
        <v>869957052.92487037</v>
      </c>
      <c r="N159" s="13">
        <f t="shared" si="18"/>
        <v>869957219.14038217</v>
      </c>
    </row>
    <row r="160" spans="6:14" x14ac:dyDescent="0.2">
      <c r="F160" s="13">
        <f t="shared" si="19"/>
        <v>869957025.72767055</v>
      </c>
      <c r="G160">
        <v>159</v>
      </c>
      <c r="H160" s="13">
        <f t="shared" si="20"/>
        <v>4990.636489133135</v>
      </c>
      <c r="I160" s="13">
        <f t="shared" si="21"/>
        <v>869957057.1153214</v>
      </c>
      <c r="J160" s="13">
        <f t="shared" si="22"/>
        <v>869957219.14038217</v>
      </c>
      <c r="K160" s="13">
        <f t="shared" si="23"/>
        <v>869957025.70568347</v>
      </c>
      <c r="L160" s="13">
        <f t="shared" si="16"/>
        <v>4300.631529318428</v>
      </c>
      <c r="M160" s="13">
        <f t="shared" si="17"/>
        <v>869957052.75368047</v>
      </c>
      <c r="N160" s="13">
        <f t="shared" si="18"/>
        <v>869957219.14038217</v>
      </c>
    </row>
    <row r="161" spans="6:14" x14ac:dyDescent="0.2">
      <c r="F161" s="13">
        <f t="shared" si="19"/>
        <v>869957025.72767055</v>
      </c>
      <c r="G161">
        <v>160</v>
      </c>
      <c r="H161" s="13">
        <f t="shared" si="20"/>
        <v>4990.636489133135</v>
      </c>
      <c r="I161" s="13">
        <f t="shared" si="21"/>
        <v>869957056.91914856</v>
      </c>
      <c r="J161" s="13">
        <f t="shared" si="22"/>
        <v>869957219.14038217</v>
      </c>
      <c r="K161" s="13">
        <f t="shared" si="23"/>
        <v>869957025.70568347</v>
      </c>
      <c r="L161" s="13">
        <f t="shared" si="16"/>
        <v>4300.631529318428</v>
      </c>
      <c r="M161" s="13">
        <f t="shared" si="17"/>
        <v>869957052.58463049</v>
      </c>
      <c r="N161" s="13">
        <f t="shared" si="18"/>
        <v>869957219.14038217</v>
      </c>
    </row>
    <row r="162" spans="6:14" x14ac:dyDescent="0.2">
      <c r="F162" s="13">
        <f t="shared" si="19"/>
        <v>869957025.72767055</v>
      </c>
      <c r="G162">
        <v>161</v>
      </c>
      <c r="H162" s="13">
        <f t="shared" si="20"/>
        <v>4990.636489133135</v>
      </c>
      <c r="I162" s="13">
        <f t="shared" si="21"/>
        <v>869957056.72541273</v>
      </c>
      <c r="J162" s="13">
        <f t="shared" si="22"/>
        <v>869957219.14038217</v>
      </c>
      <c r="K162" s="13">
        <f t="shared" si="23"/>
        <v>869957025.70568347</v>
      </c>
      <c r="L162" s="13">
        <f t="shared" si="16"/>
        <v>4300.631529318428</v>
      </c>
      <c r="M162" s="13">
        <f t="shared" si="17"/>
        <v>869957052.4176805</v>
      </c>
      <c r="N162" s="13">
        <f t="shared" si="18"/>
        <v>869957219.14038217</v>
      </c>
    </row>
    <row r="163" spans="6:14" x14ac:dyDescent="0.2">
      <c r="F163" s="13">
        <f t="shared" si="19"/>
        <v>869957025.72767055</v>
      </c>
      <c r="G163">
        <v>162</v>
      </c>
      <c r="H163" s="13">
        <f t="shared" si="20"/>
        <v>4990.636489133135</v>
      </c>
      <c r="I163" s="13">
        <f t="shared" si="21"/>
        <v>869957056.53406858</v>
      </c>
      <c r="J163" s="13">
        <f t="shared" si="22"/>
        <v>869957219.14038217</v>
      </c>
      <c r="K163" s="13">
        <f t="shared" si="23"/>
        <v>869957025.70568347</v>
      </c>
      <c r="L163" s="13">
        <f t="shared" si="16"/>
        <v>4300.631529318428</v>
      </c>
      <c r="M163" s="13">
        <f t="shared" si="17"/>
        <v>869957052.25279164</v>
      </c>
      <c r="N163" s="13">
        <f t="shared" si="18"/>
        <v>869957219.14038217</v>
      </c>
    </row>
    <row r="164" spans="6:14" x14ac:dyDescent="0.2">
      <c r="F164" s="13">
        <f t="shared" si="19"/>
        <v>869957025.72767055</v>
      </c>
      <c r="G164">
        <v>163</v>
      </c>
      <c r="H164" s="13">
        <f t="shared" si="20"/>
        <v>4990.636489133135</v>
      </c>
      <c r="I164" s="13">
        <f t="shared" si="21"/>
        <v>869957056.34507227</v>
      </c>
      <c r="J164" s="13">
        <f t="shared" si="22"/>
        <v>869957219.14038217</v>
      </c>
      <c r="K164" s="13">
        <f t="shared" si="23"/>
        <v>869957025.70568347</v>
      </c>
      <c r="L164" s="13">
        <f t="shared" si="16"/>
        <v>4300.631529318428</v>
      </c>
      <c r="M164" s="13">
        <f t="shared" si="17"/>
        <v>869957052.089926</v>
      </c>
      <c r="N164" s="13">
        <f t="shared" si="18"/>
        <v>869957219.14038217</v>
      </c>
    </row>
    <row r="165" spans="6:14" x14ac:dyDescent="0.2">
      <c r="F165" s="13">
        <f t="shared" si="19"/>
        <v>869957025.72767055</v>
      </c>
      <c r="G165">
        <v>164</v>
      </c>
      <c r="H165" s="13">
        <f t="shared" si="20"/>
        <v>4990.636489133135</v>
      </c>
      <c r="I165" s="13">
        <f t="shared" si="21"/>
        <v>869957056.15838087</v>
      </c>
      <c r="J165" s="13">
        <f t="shared" si="22"/>
        <v>869957219.14038217</v>
      </c>
      <c r="K165" s="13">
        <f t="shared" si="23"/>
        <v>869957025.70568347</v>
      </c>
      <c r="L165" s="13">
        <f t="shared" si="16"/>
        <v>4300.631529318428</v>
      </c>
      <c r="M165" s="13">
        <f t="shared" si="17"/>
        <v>869957051.92904651</v>
      </c>
      <c r="N165" s="13">
        <f t="shared" si="18"/>
        <v>869957219.14038217</v>
      </c>
    </row>
    <row r="166" spans="6:14" x14ac:dyDescent="0.2">
      <c r="F166" s="13">
        <f t="shared" si="19"/>
        <v>869957025.72767055</v>
      </c>
      <c r="G166">
        <v>165</v>
      </c>
      <c r="H166" s="13">
        <f t="shared" si="20"/>
        <v>4990.636489133135</v>
      </c>
      <c r="I166" s="13">
        <f t="shared" si="21"/>
        <v>869957055.97395229</v>
      </c>
      <c r="J166" s="13">
        <f t="shared" si="22"/>
        <v>869957219.14038217</v>
      </c>
      <c r="K166" s="13">
        <f t="shared" si="23"/>
        <v>869957025.70568347</v>
      </c>
      <c r="L166" s="13">
        <f t="shared" si="16"/>
        <v>4300.631529318428</v>
      </c>
      <c r="M166" s="13">
        <f t="shared" si="17"/>
        <v>869957051.77011693</v>
      </c>
      <c r="N166" s="13">
        <f t="shared" si="18"/>
        <v>869957219.14038217</v>
      </c>
    </row>
    <row r="167" spans="6:14" x14ac:dyDescent="0.2">
      <c r="F167" s="13">
        <f t="shared" si="19"/>
        <v>869957025.72767055</v>
      </c>
      <c r="G167">
        <v>166</v>
      </c>
      <c r="H167" s="13">
        <f t="shared" si="20"/>
        <v>4990.636489133135</v>
      </c>
      <c r="I167" s="13">
        <f t="shared" si="21"/>
        <v>869957055.79174578</v>
      </c>
      <c r="J167" s="13">
        <f t="shared" si="22"/>
        <v>869957219.14038217</v>
      </c>
      <c r="K167" s="13">
        <f t="shared" si="23"/>
        <v>869957025.70568347</v>
      </c>
      <c r="L167" s="13">
        <f t="shared" si="16"/>
        <v>4300.631529318428</v>
      </c>
      <c r="M167" s="13">
        <f t="shared" si="17"/>
        <v>869957051.61310232</v>
      </c>
      <c r="N167" s="13">
        <f t="shared" si="18"/>
        <v>869957219.14038217</v>
      </c>
    </row>
    <row r="168" spans="6:14" x14ac:dyDescent="0.2">
      <c r="F168" s="13">
        <f t="shared" si="19"/>
        <v>869957025.72767055</v>
      </c>
      <c r="G168">
        <v>167</v>
      </c>
      <c r="H168" s="13">
        <f t="shared" si="20"/>
        <v>4990.636489133135</v>
      </c>
      <c r="I168" s="13">
        <f t="shared" si="21"/>
        <v>869957055.6117214</v>
      </c>
      <c r="J168" s="13">
        <f t="shared" si="22"/>
        <v>869957219.14038217</v>
      </c>
      <c r="K168" s="13">
        <f t="shared" si="23"/>
        <v>869957025.70568347</v>
      </c>
      <c r="L168" s="13">
        <f t="shared" si="16"/>
        <v>4300.631529318428</v>
      </c>
      <c r="M168" s="13">
        <f t="shared" si="17"/>
        <v>869957051.45796812</v>
      </c>
      <c r="N168" s="13">
        <f t="shared" si="18"/>
        <v>869957219.14038217</v>
      </c>
    </row>
    <row r="169" spans="6:14" x14ac:dyDescent="0.2">
      <c r="F169" s="13">
        <f t="shared" si="19"/>
        <v>869957025.72767055</v>
      </c>
      <c r="G169">
        <v>168</v>
      </c>
      <c r="H169" s="13">
        <f t="shared" si="20"/>
        <v>4990.636489133135</v>
      </c>
      <c r="I169" s="13">
        <f t="shared" si="21"/>
        <v>869957055.43384016</v>
      </c>
      <c r="J169" s="13">
        <f t="shared" si="22"/>
        <v>869957219.14038217</v>
      </c>
      <c r="K169" s="13">
        <f t="shared" si="23"/>
        <v>869957025.70568347</v>
      </c>
      <c r="L169" s="13">
        <f t="shared" si="16"/>
        <v>4300.631529318428</v>
      </c>
      <c r="M169" s="13">
        <f t="shared" si="17"/>
        <v>869957051.30468071</v>
      </c>
      <c r="N169" s="13">
        <f t="shared" si="18"/>
        <v>869957219.14038217</v>
      </c>
    </row>
    <row r="170" spans="6:14" x14ac:dyDescent="0.2">
      <c r="F170" s="13">
        <f t="shared" si="19"/>
        <v>869957025.72767055</v>
      </c>
      <c r="G170">
        <v>169</v>
      </c>
      <c r="H170" s="13">
        <f t="shared" si="20"/>
        <v>4990.636489133135</v>
      </c>
      <c r="I170" s="13">
        <f t="shared" si="21"/>
        <v>869957055.25806403</v>
      </c>
      <c r="J170" s="13">
        <f t="shared" si="22"/>
        <v>869957219.14038217</v>
      </c>
      <c r="K170" s="13">
        <f t="shared" si="23"/>
        <v>869957025.70568347</v>
      </c>
      <c r="L170" s="13">
        <f t="shared" si="16"/>
        <v>4300.631529318428</v>
      </c>
      <c r="M170" s="13">
        <f t="shared" si="17"/>
        <v>869957051.1532073</v>
      </c>
      <c r="N170" s="13">
        <f t="shared" si="18"/>
        <v>869957219.14038217</v>
      </c>
    </row>
    <row r="171" spans="6:14" x14ac:dyDescent="0.2">
      <c r="F171" s="13">
        <f t="shared" si="19"/>
        <v>869957025.72767055</v>
      </c>
      <c r="G171">
        <v>170</v>
      </c>
      <c r="H171" s="13">
        <f t="shared" si="20"/>
        <v>4990.636489133135</v>
      </c>
      <c r="I171" s="13">
        <f t="shared" si="21"/>
        <v>869957055.08435583</v>
      </c>
      <c r="J171" s="13">
        <f t="shared" si="22"/>
        <v>869957219.14038217</v>
      </c>
      <c r="K171" s="13">
        <f t="shared" si="23"/>
        <v>869957025.70568347</v>
      </c>
      <c r="L171" s="13">
        <f t="shared" si="16"/>
        <v>4300.631529318428</v>
      </c>
      <c r="M171" s="13">
        <f t="shared" si="17"/>
        <v>869957051.00351596</v>
      </c>
      <c r="N171" s="13">
        <f t="shared" si="18"/>
        <v>869957219.14038217</v>
      </c>
    </row>
    <row r="172" spans="6:14" x14ac:dyDescent="0.2">
      <c r="F172" s="13">
        <f t="shared" si="19"/>
        <v>869957025.72767055</v>
      </c>
      <c r="G172">
        <v>171</v>
      </c>
      <c r="H172" s="13">
        <f t="shared" si="20"/>
        <v>4990.636489133135</v>
      </c>
      <c r="I172" s="13">
        <f t="shared" si="21"/>
        <v>869957054.91267931</v>
      </c>
      <c r="J172" s="13">
        <f t="shared" si="22"/>
        <v>869957219.14038217</v>
      </c>
      <c r="K172" s="13">
        <f t="shared" si="23"/>
        <v>869957025.70568347</v>
      </c>
      <c r="L172" s="13">
        <f t="shared" si="16"/>
        <v>4300.631529318428</v>
      </c>
      <c r="M172" s="13">
        <f t="shared" si="17"/>
        <v>869957050.85557544</v>
      </c>
      <c r="N172" s="13">
        <f t="shared" si="18"/>
        <v>869957219.14038217</v>
      </c>
    </row>
    <row r="173" spans="6:14" x14ac:dyDescent="0.2">
      <c r="F173" s="13">
        <f t="shared" si="19"/>
        <v>869957025.72767055</v>
      </c>
      <c r="G173">
        <v>172</v>
      </c>
      <c r="H173" s="13">
        <f t="shared" si="20"/>
        <v>4990.636489133135</v>
      </c>
      <c r="I173" s="13">
        <f t="shared" si="21"/>
        <v>869957054.74299896</v>
      </c>
      <c r="J173" s="13">
        <f t="shared" si="22"/>
        <v>869957219.14038217</v>
      </c>
      <c r="K173" s="13">
        <f t="shared" si="23"/>
        <v>869957025.70568347</v>
      </c>
      <c r="L173" s="13">
        <f t="shared" si="16"/>
        <v>4300.631529318428</v>
      </c>
      <c r="M173" s="13">
        <f t="shared" si="17"/>
        <v>869957050.70935512</v>
      </c>
      <c r="N173" s="13">
        <f t="shared" si="18"/>
        <v>869957219.14038217</v>
      </c>
    </row>
    <row r="174" spans="6:14" x14ac:dyDescent="0.2">
      <c r="F174" s="13">
        <f t="shared" si="19"/>
        <v>869957025.72767055</v>
      </c>
      <c r="G174">
        <v>173</v>
      </c>
      <c r="H174" s="13">
        <f t="shared" si="20"/>
        <v>4990.636489133135</v>
      </c>
      <c r="I174" s="13">
        <f t="shared" si="21"/>
        <v>869957054.57528031</v>
      </c>
      <c r="J174" s="13">
        <f t="shared" si="22"/>
        <v>869957219.14038217</v>
      </c>
      <c r="K174" s="13">
        <f t="shared" si="23"/>
        <v>869957025.70568347</v>
      </c>
      <c r="L174" s="13">
        <f t="shared" si="16"/>
        <v>4300.631529318428</v>
      </c>
      <c r="M174" s="13">
        <f t="shared" si="17"/>
        <v>869957050.5648253</v>
      </c>
      <c r="N174" s="13">
        <f t="shared" si="18"/>
        <v>869957219.14038217</v>
      </c>
    </row>
    <row r="175" spans="6:14" x14ac:dyDescent="0.2">
      <c r="F175" s="13">
        <f t="shared" si="19"/>
        <v>869957025.72767055</v>
      </c>
      <c r="G175">
        <v>174</v>
      </c>
      <c r="H175" s="13">
        <f t="shared" si="20"/>
        <v>4990.636489133135</v>
      </c>
      <c r="I175" s="13">
        <f t="shared" si="21"/>
        <v>869957054.40948951</v>
      </c>
      <c r="J175" s="13">
        <f t="shared" si="22"/>
        <v>869957219.14038217</v>
      </c>
      <c r="K175" s="13">
        <f t="shared" si="23"/>
        <v>869957025.70568347</v>
      </c>
      <c r="L175" s="13">
        <f t="shared" si="16"/>
        <v>4300.631529318428</v>
      </c>
      <c r="M175" s="13">
        <f t="shared" si="17"/>
        <v>869957050.42195666</v>
      </c>
      <c r="N175" s="13">
        <f t="shared" si="18"/>
        <v>869957219.14038217</v>
      </c>
    </row>
    <row r="176" spans="6:14" x14ac:dyDescent="0.2">
      <c r="F176" s="13">
        <f t="shared" si="19"/>
        <v>869957025.72767055</v>
      </c>
      <c r="G176">
        <v>175</v>
      </c>
      <c r="H176" s="13">
        <f t="shared" si="20"/>
        <v>4990.636489133135</v>
      </c>
      <c r="I176" s="13">
        <f t="shared" si="21"/>
        <v>869957054.24559331</v>
      </c>
      <c r="J176" s="13">
        <f t="shared" si="22"/>
        <v>869957219.14038217</v>
      </c>
      <c r="K176" s="13">
        <f t="shared" si="23"/>
        <v>869957025.70568347</v>
      </c>
      <c r="L176" s="13">
        <f t="shared" si="16"/>
        <v>4300.631529318428</v>
      </c>
      <c r="M176" s="13">
        <f t="shared" si="17"/>
        <v>869957050.28072083</v>
      </c>
      <c r="N176" s="13">
        <f t="shared" si="18"/>
        <v>869957219.14038217</v>
      </c>
    </row>
    <row r="177" spans="6:14" x14ac:dyDescent="0.2">
      <c r="F177" s="13">
        <f t="shared" si="19"/>
        <v>869957025.72767055</v>
      </c>
      <c r="G177">
        <v>176</v>
      </c>
      <c r="H177" s="13">
        <f t="shared" si="20"/>
        <v>4990.636489133135</v>
      </c>
      <c r="I177" s="13">
        <f t="shared" si="21"/>
        <v>869957054.08355975</v>
      </c>
      <c r="J177" s="13">
        <f t="shared" si="22"/>
        <v>869957219.14038217</v>
      </c>
      <c r="K177" s="13">
        <f t="shared" si="23"/>
        <v>869957025.70568347</v>
      </c>
      <c r="L177" s="13">
        <f t="shared" si="16"/>
        <v>4300.631529318428</v>
      </c>
      <c r="M177" s="13">
        <f t="shared" si="17"/>
        <v>869957050.14108992</v>
      </c>
      <c r="N177" s="13">
        <f t="shared" si="18"/>
        <v>869957219.14038217</v>
      </c>
    </row>
    <row r="178" spans="6:14" x14ac:dyDescent="0.2">
      <c r="F178" s="13">
        <f t="shared" si="19"/>
        <v>869957025.72767055</v>
      </c>
      <c r="G178">
        <v>177</v>
      </c>
      <c r="H178" s="13">
        <f t="shared" si="20"/>
        <v>4990.636489133135</v>
      </c>
      <c r="I178" s="13">
        <f t="shared" si="21"/>
        <v>869957053.92335689</v>
      </c>
      <c r="J178" s="13">
        <f t="shared" si="22"/>
        <v>869957219.14038217</v>
      </c>
      <c r="K178" s="13">
        <f t="shared" si="23"/>
        <v>869957025.70568347</v>
      </c>
      <c r="L178" s="13">
        <f t="shared" si="16"/>
        <v>4300.631529318428</v>
      </c>
      <c r="M178" s="13">
        <f t="shared" si="17"/>
        <v>869957050.00303674</v>
      </c>
      <c r="N178" s="13">
        <f t="shared" si="18"/>
        <v>869957219.14038217</v>
      </c>
    </row>
    <row r="179" spans="6:14" x14ac:dyDescent="0.2">
      <c r="F179" s="13">
        <f t="shared" si="19"/>
        <v>869957025.72767055</v>
      </c>
      <c r="G179">
        <v>178</v>
      </c>
      <c r="H179" s="13">
        <f t="shared" si="20"/>
        <v>4990.636489133135</v>
      </c>
      <c r="I179" s="13">
        <f t="shared" si="21"/>
        <v>869957053.76495421</v>
      </c>
      <c r="J179" s="13">
        <f t="shared" si="22"/>
        <v>869957219.14038217</v>
      </c>
      <c r="K179" s="13">
        <f t="shared" si="23"/>
        <v>869957025.70568347</v>
      </c>
      <c r="L179" s="13">
        <f t="shared" si="16"/>
        <v>4300.631529318428</v>
      </c>
      <c r="M179" s="13">
        <f t="shared" si="17"/>
        <v>869957049.86653471</v>
      </c>
      <c r="N179" s="13">
        <f t="shared" si="18"/>
        <v>869957219.14038217</v>
      </c>
    </row>
    <row r="180" spans="6:14" x14ac:dyDescent="0.2">
      <c r="F180" s="13">
        <f t="shared" si="19"/>
        <v>869957025.72767055</v>
      </c>
      <c r="G180">
        <v>179</v>
      </c>
      <c r="H180" s="13">
        <f t="shared" si="20"/>
        <v>4990.636489133135</v>
      </c>
      <c r="I180" s="13">
        <f t="shared" si="21"/>
        <v>869957053.60832131</v>
      </c>
      <c r="J180" s="13">
        <f t="shared" si="22"/>
        <v>869957219.14038217</v>
      </c>
      <c r="K180" s="13">
        <f t="shared" si="23"/>
        <v>869957025.70568347</v>
      </c>
      <c r="L180" s="13">
        <f t="shared" si="16"/>
        <v>4300.631529318428</v>
      </c>
      <c r="M180" s="13">
        <f t="shared" si="17"/>
        <v>869957049.73155797</v>
      </c>
      <c r="N180" s="13">
        <f t="shared" si="18"/>
        <v>869957219.14038217</v>
      </c>
    </row>
    <row r="181" spans="6:14" x14ac:dyDescent="0.2">
      <c r="F181" s="13">
        <f t="shared" si="19"/>
        <v>869957025.72767055</v>
      </c>
      <c r="G181">
        <v>180</v>
      </c>
      <c r="H181" s="13">
        <f t="shared" si="20"/>
        <v>4990.636489133135</v>
      </c>
      <c r="I181" s="13">
        <f t="shared" si="21"/>
        <v>869957053.45342886</v>
      </c>
      <c r="J181" s="13">
        <f t="shared" si="22"/>
        <v>869957219.14038217</v>
      </c>
      <c r="K181" s="13">
        <f t="shared" si="23"/>
        <v>869957025.70568347</v>
      </c>
      <c r="L181" s="13">
        <f t="shared" si="16"/>
        <v>4300.631529318428</v>
      </c>
      <c r="M181" s="13">
        <f t="shared" si="17"/>
        <v>869957049.59808087</v>
      </c>
      <c r="N181" s="13">
        <f t="shared" si="18"/>
        <v>869957219.14038217</v>
      </c>
    </row>
    <row r="182" spans="6:14" x14ac:dyDescent="0.2">
      <c r="F182" s="13">
        <f t="shared" si="19"/>
        <v>869957025.72767055</v>
      </c>
      <c r="G182">
        <v>181</v>
      </c>
      <c r="H182" s="13">
        <f t="shared" si="20"/>
        <v>4990.636489133135</v>
      </c>
      <c r="I182" s="13">
        <f t="shared" si="21"/>
        <v>869957053.30024779</v>
      </c>
      <c r="J182" s="13">
        <f t="shared" si="22"/>
        <v>869957219.14038217</v>
      </c>
      <c r="K182" s="13">
        <f t="shared" si="23"/>
        <v>869957025.70568347</v>
      </c>
      <c r="L182" s="13">
        <f t="shared" si="16"/>
        <v>4300.631529318428</v>
      </c>
      <c r="M182" s="13">
        <f t="shared" si="17"/>
        <v>869957049.46607864</v>
      </c>
      <c r="N182" s="13">
        <f t="shared" si="18"/>
        <v>869957219.14038217</v>
      </c>
    </row>
    <row r="183" spans="6:14" x14ac:dyDescent="0.2">
      <c r="F183" s="13">
        <f t="shared" si="19"/>
        <v>869957025.72767055</v>
      </c>
      <c r="G183">
        <v>182</v>
      </c>
      <c r="H183" s="13">
        <f t="shared" si="20"/>
        <v>4990.636489133135</v>
      </c>
      <c r="I183" s="13">
        <f t="shared" si="21"/>
        <v>869957053.14875019</v>
      </c>
      <c r="J183" s="13">
        <f t="shared" si="22"/>
        <v>869957219.14038217</v>
      </c>
      <c r="K183" s="13">
        <f t="shared" si="23"/>
        <v>869957025.70568347</v>
      </c>
      <c r="L183" s="13">
        <f t="shared" si="16"/>
        <v>4300.631529318428</v>
      </c>
      <c r="M183" s="13">
        <f t="shared" si="17"/>
        <v>869957049.33552706</v>
      </c>
      <c r="N183" s="13">
        <f t="shared" si="18"/>
        <v>869957219.14038217</v>
      </c>
    </row>
    <row r="184" spans="6:14" x14ac:dyDescent="0.2">
      <c r="F184" s="13">
        <f t="shared" si="19"/>
        <v>869957025.72767055</v>
      </c>
      <c r="G184">
        <v>183</v>
      </c>
      <c r="H184" s="13">
        <f t="shared" si="20"/>
        <v>4990.636489133135</v>
      </c>
      <c r="I184" s="13">
        <f t="shared" si="21"/>
        <v>869957052.99890816</v>
      </c>
      <c r="J184" s="13">
        <f t="shared" si="22"/>
        <v>869957219.14038217</v>
      </c>
      <c r="K184" s="13">
        <f t="shared" si="23"/>
        <v>869957025.70568347</v>
      </c>
      <c r="L184" s="13">
        <f t="shared" si="16"/>
        <v>4300.631529318428</v>
      </c>
      <c r="M184" s="13">
        <f t="shared" si="17"/>
        <v>869957049.20640218</v>
      </c>
      <c r="N184" s="13">
        <f t="shared" si="18"/>
        <v>869957219.14038217</v>
      </c>
    </row>
    <row r="185" spans="6:14" x14ac:dyDescent="0.2">
      <c r="F185" s="13">
        <f t="shared" si="19"/>
        <v>869957025.72767055</v>
      </c>
      <c r="G185">
        <v>184</v>
      </c>
      <c r="H185" s="13">
        <f t="shared" si="20"/>
        <v>4990.636489133135</v>
      </c>
      <c r="I185" s="13">
        <f t="shared" si="21"/>
        <v>869957052.85069489</v>
      </c>
      <c r="J185" s="13">
        <f t="shared" si="22"/>
        <v>869957219.14038217</v>
      </c>
      <c r="K185" s="13">
        <f t="shared" si="23"/>
        <v>869957025.70568347</v>
      </c>
      <c r="L185" s="13">
        <f t="shared" si="16"/>
        <v>4300.631529318428</v>
      </c>
      <c r="M185" s="13">
        <f t="shared" si="17"/>
        <v>869957049.07868087</v>
      </c>
      <c r="N185" s="13">
        <f t="shared" si="18"/>
        <v>869957219.14038217</v>
      </c>
    </row>
    <row r="186" spans="6:14" x14ac:dyDescent="0.2">
      <c r="F186" s="13">
        <f t="shared" si="19"/>
        <v>869957025.72767055</v>
      </c>
      <c r="G186">
        <v>185</v>
      </c>
      <c r="H186" s="13">
        <f t="shared" si="20"/>
        <v>4990.636489133135</v>
      </c>
      <c r="I186" s="13">
        <f t="shared" si="21"/>
        <v>869957052.70408404</v>
      </c>
      <c r="J186" s="13">
        <f t="shared" si="22"/>
        <v>869957219.14038217</v>
      </c>
      <c r="K186" s="13">
        <f t="shared" si="23"/>
        <v>869957025.70568347</v>
      </c>
      <c r="L186" s="13">
        <f t="shared" si="16"/>
        <v>4300.631529318428</v>
      </c>
      <c r="M186" s="13">
        <f t="shared" si="17"/>
        <v>869957048.95234036</v>
      </c>
      <c r="N186" s="13">
        <f t="shared" si="18"/>
        <v>869957219.14038217</v>
      </c>
    </row>
    <row r="187" spans="6:14" x14ac:dyDescent="0.2">
      <c r="F187" s="13">
        <f t="shared" si="19"/>
        <v>869957025.72767055</v>
      </c>
      <c r="G187">
        <v>186</v>
      </c>
      <c r="H187" s="13">
        <f t="shared" si="20"/>
        <v>4990.636489133135</v>
      </c>
      <c r="I187" s="13">
        <f t="shared" si="21"/>
        <v>869957052.55904949</v>
      </c>
      <c r="J187" s="13">
        <f t="shared" si="22"/>
        <v>869957219.14038217</v>
      </c>
      <c r="K187" s="13">
        <f t="shared" si="23"/>
        <v>869957025.70568347</v>
      </c>
      <c r="L187" s="13">
        <f t="shared" si="16"/>
        <v>4300.631529318428</v>
      </c>
      <c r="M187" s="13">
        <f t="shared" si="17"/>
        <v>869957048.82735837</v>
      </c>
      <c r="N187" s="13">
        <f t="shared" si="18"/>
        <v>869957219.14038217</v>
      </c>
    </row>
    <row r="188" spans="6:14" x14ac:dyDescent="0.2">
      <c r="F188" s="13">
        <f t="shared" si="19"/>
        <v>869957025.72767055</v>
      </c>
      <c r="G188">
        <v>187</v>
      </c>
      <c r="H188" s="13">
        <f t="shared" si="20"/>
        <v>4990.636489133135</v>
      </c>
      <c r="I188" s="13">
        <f t="shared" si="21"/>
        <v>869957052.41556621</v>
      </c>
      <c r="J188" s="13">
        <f t="shared" si="22"/>
        <v>869957219.14038217</v>
      </c>
      <c r="K188" s="13">
        <f t="shared" si="23"/>
        <v>869957025.70568347</v>
      </c>
      <c r="L188" s="13">
        <f t="shared" si="16"/>
        <v>4300.631529318428</v>
      </c>
      <c r="M188" s="13">
        <f t="shared" si="17"/>
        <v>869957048.70371306</v>
      </c>
      <c r="N188" s="13">
        <f t="shared" si="18"/>
        <v>869957219.14038217</v>
      </c>
    </row>
    <row r="189" spans="6:14" x14ac:dyDescent="0.2">
      <c r="F189" s="13">
        <f t="shared" si="19"/>
        <v>869957025.72767055</v>
      </c>
      <c r="G189">
        <v>188</v>
      </c>
      <c r="H189" s="13">
        <f t="shared" si="20"/>
        <v>4990.636489133135</v>
      </c>
      <c r="I189" s="13">
        <f t="shared" si="21"/>
        <v>869957052.27360928</v>
      </c>
      <c r="J189" s="13">
        <f t="shared" si="22"/>
        <v>869957219.14038217</v>
      </c>
      <c r="K189" s="13">
        <f t="shared" si="23"/>
        <v>869957025.70568347</v>
      </c>
      <c r="L189" s="13">
        <f t="shared" si="16"/>
        <v>4300.631529318428</v>
      </c>
      <c r="M189" s="13">
        <f t="shared" si="17"/>
        <v>869957048.58138311</v>
      </c>
      <c r="N189" s="13">
        <f t="shared" si="18"/>
        <v>869957219.14038217</v>
      </c>
    </row>
    <row r="190" spans="6:14" x14ac:dyDescent="0.2">
      <c r="F190" s="13">
        <f t="shared" si="19"/>
        <v>869957025.72767055</v>
      </c>
      <c r="G190">
        <v>189</v>
      </c>
      <c r="H190" s="13">
        <f t="shared" si="20"/>
        <v>4990.636489133135</v>
      </c>
      <c r="I190" s="13">
        <f t="shared" si="21"/>
        <v>869957052.13315463</v>
      </c>
      <c r="J190" s="13">
        <f t="shared" si="22"/>
        <v>869957219.14038217</v>
      </c>
      <c r="K190" s="13">
        <f t="shared" si="23"/>
        <v>869957025.70568347</v>
      </c>
      <c r="L190" s="13">
        <f t="shared" si="16"/>
        <v>4300.631529318428</v>
      </c>
      <c r="M190" s="13">
        <f t="shared" si="17"/>
        <v>869957048.46034765</v>
      </c>
      <c r="N190" s="13">
        <f t="shared" si="18"/>
        <v>869957219.14038217</v>
      </c>
    </row>
    <row r="191" spans="6:14" x14ac:dyDescent="0.2">
      <c r="F191" s="13">
        <f t="shared" si="19"/>
        <v>869957025.72767055</v>
      </c>
      <c r="G191">
        <v>190</v>
      </c>
      <c r="H191" s="13">
        <f t="shared" si="20"/>
        <v>4990.636489133135</v>
      </c>
      <c r="I191" s="13">
        <f t="shared" si="21"/>
        <v>869957051.99417841</v>
      </c>
      <c r="J191" s="13">
        <f t="shared" si="22"/>
        <v>869957219.14038217</v>
      </c>
      <c r="K191" s="13">
        <f t="shared" si="23"/>
        <v>869957025.70568347</v>
      </c>
      <c r="L191" s="13">
        <f t="shared" si="16"/>
        <v>4300.631529318428</v>
      </c>
      <c r="M191" s="13">
        <f t="shared" si="17"/>
        <v>869957048.3405863</v>
      </c>
      <c r="N191" s="13">
        <f t="shared" si="18"/>
        <v>869957219.14038217</v>
      </c>
    </row>
    <row r="192" spans="6:14" x14ac:dyDescent="0.2">
      <c r="F192" s="13">
        <f t="shared" si="19"/>
        <v>869957025.72767055</v>
      </c>
      <c r="G192">
        <v>191</v>
      </c>
      <c r="H192" s="13">
        <f t="shared" si="20"/>
        <v>4990.636489133135</v>
      </c>
      <c r="I192" s="13">
        <f t="shared" si="21"/>
        <v>869957051.85665739</v>
      </c>
      <c r="J192" s="13">
        <f t="shared" si="22"/>
        <v>869957219.14038217</v>
      </c>
      <c r="K192" s="13">
        <f t="shared" si="23"/>
        <v>869957025.70568347</v>
      </c>
      <c r="L192" s="13">
        <f t="shared" si="16"/>
        <v>4300.631529318428</v>
      </c>
      <c r="M192" s="13">
        <f t="shared" si="17"/>
        <v>869957048.22207892</v>
      </c>
      <c r="N192" s="13">
        <f t="shared" si="18"/>
        <v>869957219.14038217</v>
      </c>
    </row>
    <row r="193" spans="6:14" x14ac:dyDescent="0.2">
      <c r="F193" s="13">
        <f t="shared" si="19"/>
        <v>869957025.72767055</v>
      </c>
      <c r="G193">
        <v>192</v>
      </c>
      <c r="H193" s="13">
        <f t="shared" si="20"/>
        <v>4990.636489133135</v>
      </c>
      <c r="I193" s="13">
        <f t="shared" si="21"/>
        <v>869957051.7205689</v>
      </c>
      <c r="J193" s="13">
        <f t="shared" si="22"/>
        <v>869957219.14038217</v>
      </c>
      <c r="K193" s="13">
        <f t="shared" si="23"/>
        <v>869957025.70568347</v>
      </c>
      <c r="L193" s="13">
        <f t="shared" si="16"/>
        <v>4300.631529318428</v>
      </c>
      <c r="M193" s="13">
        <f t="shared" si="17"/>
        <v>869957048.10480607</v>
      </c>
      <c r="N193" s="13">
        <f t="shared" si="18"/>
        <v>869957219.14038217</v>
      </c>
    </row>
    <row r="194" spans="6:14" x14ac:dyDescent="0.2">
      <c r="F194" s="13">
        <f t="shared" si="19"/>
        <v>869957025.72767055</v>
      </c>
      <c r="G194">
        <v>193</v>
      </c>
      <c r="H194" s="13">
        <f t="shared" si="20"/>
        <v>4990.636489133135</v>
      </c>
      <c r="I194" s="13">
        <f t="shared" si="21"/>
        <v>869957051.58589065</v>
      </c>
      <c r="J194" s="13">
        <f t="shared" si="22"/>
        <v>869957219.14038217</v>
      </c>
      <c r="K194" s="13">
        <f t="shared" si="23"/>
        <v>869957025.70568347</v>
      </c>
      <c r="L194" s="13">
        <f t="shared" ref="L194:L257" si="24">$C$9+$C$10</f>
        <v>4300.631529318428</v>
      </c>
      <c r="M194" s="13">
        <f t="shared" ref="M194:M257" si="25">L194/G194+K194</f>
        <v>869957047.98874843</v>
      </c>
      <c r="N194" s="13">
        <f t="shared" ref="N194:N257" si="26">$C$16+$C$15+$C$12+$C$11</f>
        <v>869957219.14038217</v>
      </c>
    </row>
    <row r="195" spans="6:14" x14ac:dyDescent="0.2">
      <c r="F195" s="13">
        <f t="shared" ref="F195:F258" si="27">SUM($B$11:$B$15)</f>
        <v>869957025.72767055</v>
      </c>
      <c r="G195">
        <v>194</v>
      </c>
      <c r="H195" s="13">
        <f t="shared" ref="H195:H258" si="28">$B$9+$B$10</f>
        <v>4990.636489133135</v>
      </c>
      <c r="I195" s="13">
        <f t="shared" ref="I195:I258" si="29">H195/G195+F195</f>
        <v>869957051.45260096</v>
      </c>
      <c r="J195" s="13">
        <f t="shared" ref="J195:J258" si="30">$B$16+$B$15+$B$12+$B$11</f>
        <v>869957219.14038217</v>
      </c>
      <c r="K195" s="13">
        <f t="shared" si="23"/>
        <v>869957025.70568347</v>
      </c>
      <c r="L195" s="13">
        <f t="shared" si="24"/>
        <v>4300.631529318428</v>
      </c>
      <c r="M195" s="13">
        <f t="shared" si="25"/>
        <v>869957047.87388718</v>
      </c>
      <c r="N195" s="13">
        <f t="shared" si="26"/>
        <v>869957219.14038217</v>
      </c>
    </row>
    <row r="196" spans="6:14" x14ac:dyDescent="0.2">
      <c r="F196" s="13">
        <f t="shared" si="27"/>
        <v>869957025.72767055</v>
      </c>
      <c r="G196">
        <v>195</v>
      </c>
      <c r="H196" s="13">
        <f t="shared" si="28"/>
        <v>4990.636489133135</v>
      </c>
      <c r="I196" s="13">
        <f t="shared" si="29"/>
        <v>869957051.32067823</v>
      </c>
      <c r="J196" s="13">
        <f t="shared" si="30"/>
        <v>869957219.14038217</v>
      </c>
      <c r="K196" s="13">
        <f t="shared" ref="K196:K259" si="31">SUM($C$11:$C$12,$C$14:$C$15)</f>
        <v>869957025.70568347</v>
      </c>
      <c r="L196" s="13">
        <f t="shared" si="24"/>
        <v>4300.631529318428</v>
      </c>
      <c r="M196" s="13">
        <f t="shared" si="25"/>
        <v>869957047.76020408</v>
      </c>
      <c r="N196" s="13">
        <f t="shared" si="26"/>
        <v>869957219.14038217</v>
      </c>
    </row>
    <row r="197" spans="6:14" x14ac:dyDescent="0.2">
      <c r="F197" s="13">
        <f t="shared" si="27"/>
        <v>869957025.72767055</v>
      </c>
      <c r="G197">
        <v>196</v>
      </c>
      <c r="H197" s="13">
        <f t="shared" si="28"/>
        <v>4990.636489133135</v>
      </c>
      <c r="I197" s="13">
        <f t="shared" si="29"/>
        <v>869957051.19010162</v>
      </c>
      <c r="J197" s="13">
        <f t="shared" si="30"/>
        <v>869957219.14038217</v>
      </c>
      <c r="K197" s="13">
        <f t="shared" si="31"/>
        <v>869957025.70568347</v>
      </c>
      <c r="L197" s="13">
        <f t="shared" si="24"/>
        <v>4300.631529318428</v>
      </c>
      <c r="M197" s="13">
        <f t="shared" si="25"/>
        <v>869957047.64768112</v>
      </c>
      <c r="N197" s="13">
        <f t="shared" si="26"/>
        <v>869957219.14038217</v>
      </c>
    </row>
    <row r="198" spans="6:14" x14ac:dyDescent="0.2">
      <c r="F198" s="13">
        <f t="shared" si="27"/>
        <v>869957025.72767055</v>
      </c>
      <c r="G198">
        <v>197</v>
      </c>
      <c r="H198" s="13">
        <f t="shared" si="28"/>
        <v>4990.636489133135</v>
      </c>
      <c r="I198" s="13">
        <f t="shared" si="29"/>
        <v>869957051.06085074</v>
      </c>
      <c r="J198" s="13">
        <f t="shared" si="30"/>
        <v>869957219.14038217</v>
      </c>
      <c r="K198" s="13">
        <f t="shared" si="31"/>
        <v>869957025.70568347</v>
      </c>
      <c r="L198" s="13">
        <f t="shared" si="24"/>
        <v>4300.631529318428</v>
      </c>
      <c r="M198" s="13">
        <f t="shared" si="25"/>
        <v>869957047.53630042</v>
      </c>
      <c r="N198" s="13">
        <f t="shared" si="26"/>
        <v>869957219.14038217</v>
      </c>
    </row>
    <row r="199" spans="6:14" x14ac:dyDescent="0.2">
      <c r="F199" s="13">
        <f t="shared" si="27"/>
        <v>869957025.72767055</v>
      </c>
      <c r="G199">
        <v>198</v>
      </c>
      <c r="H199" s="13">
        <f t="shared" si="28"/>
        <v>4990.636489133135</v>
      </c>
      <c r="I199" s="13">
        <f t="shared" si="29"/>
        <v>869957050.93290532</v>
      </c>
      <c r="J199" s="13">
        <f t="shared" si="30"/>
        <v>869957219.14038217</v>
      </c>
      <c r="K199" s="13">
        <f t="shared" si="31"/>
        <v>869957025.70568347</v>
      </c>
      <c r="L199" s="13">
        <f t="shared" si="24"/>
        <v>4300.631529318428</v>
      </c>
      <c r="M199" s="13">
        <f t="shared" si="25"/>
        <v>869957047.4260447</v>
      </c>
      <c r="N199" s="13">
        <f t="shared" si="26"/>
        <v>869957219.14038217</v>
      </c>
    </row>
    <row r="200" spans="6:14" x14ac:dyDescent="0.2">
      <c r="F200" s="13">
        <f t="shared" si="27"/>
        <v>869957025.72767055</v>
      </c>
      <c r="G200">
        <v>199</v>
      </c>
      <c r="H200" s="13">
        <f t="shared" si="28"/>
        <v>4990.636489133135</v>
      </c>
      <c r="I200" s="13">
        <f t="shared" si="29"/>
        <v>869957050.80624592</v>
      </c>
      <c r="J200" s="13">
        <f t="shared" si="30"/>
        <v>869957219.14038217</v>
      </c>
      <c r="K200" s="13">
        <f t="shared" si="31"/>
        <v>869957025.70568347</v>
      </c>
      <c r="L200" s="13">
        <f t="shared" si="24"/>
        <v>4300.631529318428</v>
      </c>
      <c r="M200" s="13">
        <f t="shared" si="25"/>
        <v>869957047.31689715</v>
      </c>
      <c r="N200" s="13">
        <f t="shared" si="26"/>
        <v>869957219.14038217</v>
      </c>
    </row>
    <row r="201" spans="6:14" x14ac:dyDescent="0.2">
      <c r="F201" s="13">
        <f t="shared" si="27"/>
        <v>869957025.72767055</v>
      </c>
      <c r="G201">
        <v>200</v>
      </c>
      <c r="H201" s="13">
        <f t="shared" si="28"/>
        <v>4990.636489133135</v>
      </c>
      <c r="I201" s="13">
        <f t="shared" si="29"/>
        <v>869957050.68085301</v>
      </c>
      <c r="J201" s="13">
        <f t="shared" si="30"/>
        <v>869957219.14038217</v>
      </c>
      <c r="K201" s="13">
        <f t="shared" si="31"/>
        <v>869957025.70568347</v>
      </c>
      <c r="L201" s="13">
        <f t="shared" si="24"/>
        <v>4300.631529318428</v>
      </c>
      <c r="M201" s="13">
        <f t="shared" si="25"/>
        <v>869957047.20884109</v>
      </c>
      <c r="N201" s="13">
        <f t="shared" si="26"/>
        <v>869957219.14038217</v>
      </c>
    </row>
    <row r="202" spans="6:14" x14ac:dyDescent="0.2">
      <c r="F202" s="13">
        <f t="shared" si="27"/>
        <v>869957025.72767055</v>
      </c>
      <c r="G202">
        <v>201</v>
      </c>
      <c r="H202" s="13">
        <f t="shared" si="28"/>
        <v>4990.636489133135</v>
      </c>
      <c r="I202" s="13">
        <f t="shared" si="29"/>
        <v>869957050.55670786</v>
      </c>
      <c r="J202" s="13">
        <f t="shared" si="30"/>
        <v>869957219.14038217</v>
      </c>
      <c r="K202" s="13">
        <f t="shared" si="31"/>
        <v>869957025.70568347</v>
      </c>
      <c r="L202" s="13">
        <f t="shared" si="24"/>
        <v>4300.631529318428</v>
      </c>
      <c r="M202" s="13">
        <f t="shared" si="25"/>
        <v>869957047.10186028</v>
      </c>
      <c r="N202" s="13">
        <f t="shared" si="26"/>
        <v>869957219.14038217</v>
      </c>
    </row>
    <row r="203" spans="6:14" x14ac:dyDescent="0.2">
      <c r="F203" s="13">
        <f t="shared" si="27"/>
        <v>869957025.72767055</v>
      </c>
      <c r="G203">
        <v>202</v>
      </c>
      <c r="H203" s="13">
        <f t="shared" si="28"/>
        <v>4990.636489133135</v>
      </c>
      <c r="I203" s="13">
        <f t="shared" si="29"/>
        <v>869957050.43379176</v>
      </c>
      <c r="J203" s="13">
        <f t="shared" si="30"/>
        <v>869957219.14038217</v>
      </c>
      <c r="K203" s="13">
        <f t="shared" si="31"/>
        <v>869957025.70568347</v>
      </c>
      <c r="L203" s="13">
        <f t="shared" si="24"/>
        <v>4300.631529318428</v>
      </c>
      <c r="M203" s="13">
        <f t="shared" si="25"/>
        <v>869957046.99593854</v>
      </c>
      <c r="N203" s="13">
        <f t="shared" si="26"/>
        <v>869957219.14038217</v>
      </c>
    </row>
    <row r="204" spans="6:14" x14ac:dyDescent="0.2">
      <c r="F204" s="13">
        <f t="shared" si="27"/>
        <v>869957025.72767055</v>
      </c>
      <c r="G204">
        <v>203</v>
      </c>
      <c r="H204" s="13">
        <f t="shared" si="28"/>
        <v>4990.636489133135</v>
      </c>
      <c r="I204" s="13">
        <f t="shared" si="29"/>
        <v>869957050.3120867</v>
      </c>
      <c r="J204" s="13">
        <f t="shared" si="30"/>
        <v>869957219.14038217</v>
      </c>
      <c r="K204" s="13">
        <f t="shared" si="31"/>
        <v>869957025.70568347</v>
      </c>
      <c r="L204" s="13">
        <f t="shared" si="24"/>
        <v>4300.631529318428</v>
      </c>
      <c r="M204" s="13">
        <f t="shared" si="25"/>
        <v>869957046.89106047</v>
      </c>
      <c r="N204" s="13">
        <f t="shared" si="26"/>
        <v>869957219.14038217</v>
      </c>
    </row>
    <row r="205" spans="6:14" x14ac:dyDescent="0.2">
      <c r="F205" s="13">
        <f t="shared" si="27"/>
        <v>869957025.72767055</v>
      </c>
      <c r="G205">
        <v>204</v>
      </c>
      <c r="H205" s="13">
        <f t="shared" si="28"/>
        <v>4990.636489133135</v>
      </c>
      <c r="I205" s="13">
        <f t="shared" si="29"/>
        <v>869957050.19157493</v>
      </c>
      <c r="J205" s="13">
        <f t="shared" si="30"/>
        <v>869957219.14038217</v>
      </c>
      <c r="K205" s="13">
        <f t="shared" si="31"/>
        <v>869957025.70568347</v>
      </c>
      <c r="L205" s="13">
        <f t="shared" si="24"/>
        <v>4300.631529318428</v>
      </c>
      <c r="M205" s="13">
        <f t="shared" si="25"/>
        <v>869957046.78721058</v>
      </c>
      <c r="N205" s="13">
        <f t="shared" si="26"/>
        <v>869957219.14038217</v>
      </c>
    </row>
    <row r="206" spans="6:14" x14ac:dyDescent="0.2">
      <c r="F206" s="13">
        <f t="shared" si="27"/>
        <v>869957025.72767055</v>
      </c>
      <c r="G206">
        <v>205</v>
      </c>
      <c r="H206" s="13">
        <f t="shared" si="28"/>
        <v>4990.636489133135</v>
      </c>
      <c r="I206" s="13">
        <f t="shared" si="29"/>
        <v>869957050.0722388</v>
      </c>
      <c r="J206" s="13">
        <f t="shared" si="30"/>
        <v>869957219.14038217</v>
      </c>
      <c r="K206" s="13">
        <f t="shared" si="31"/>
        <v>869957025.70568347</v>
      </c>
      <c r="L206" s="13">
        <f t="shared" si="24"/>
        <v>4300.631529318428</v>
      </c>
      <c r="M206" s="13">
        <f t="shared" si="25"/>
        <v>869957046.68437386</v>
      </c>
      <c r="N206" s="13">
        <f t="shared" si="26"/>
        <v>869957219.14038217</v>
      </c>
    </row>
    <row r="207" spans="6:14" x14ac:dyDescent="0.2">
      <c r="F207" s="13">
        <f t="shared" si="27"/>
        <v>869957025.72767055</v>
      </c>
      <c r="G207">
        <v>206</v>
      </c>
      <c r="H207" s="13">
        <f t="shared" si="28"/>
        <v>4990.636489133135</v>
      </c>
      <c r="I207" s="13">
        <f t="shared" si="29"/>
        <v>869957049.95406127</v>
      </c>
      <c r="J207" s="13">
        <f t="shared" si="30"/>
        <v>869957219.14038217</v>
      </c>
      <c r="K207" s="13">
        <f t="shared" si="31"/>
        <v>869957025.70568347</v>
      </c>
      <c r="L207" s="13">
        <f t="shared" si="24"/>
        <v>4300.631529318428</v>
      </c>
      <c r="M207" s="13">
        <f t="shared" si="25"/>
        <v>869957046.58253551</v>
      </c>
      <c r="N207" s="13">
        <f t="shared" si="26"/>
        <v>869957219.14038217</v>
      </c>
    </row>
    <row r="208" spans="6:14" x14ac:dyDescent="0.2">
      <c r="F208" s="13">
        <f t="shared" si="27"/>
        <v>869957025.72767055</v>
      </c>
      <c r="G208">
        <v>207</v>
      </c>
      <c r="H208" s="13">
        <f t="shared" si="28"/>
        <v>4990.636489133135</v>
      </c>
      <c r="I208" s="13">
        <f t="shared" si="29"/>
        <v>869957049.83702552</v>
      </c>
      <c r="J208" s="13">
        <f t="shared" si="30"/>
        <v>869957219.14038217</v>
      </c>
      <c r="K208" s="13">
        <f t="shared" si="31"/>
        <v>869957025.70568347</v>
      </c>
      <c r="L208" s="13">
        <f t="shared" si="24"/>
        <v>4300.631529318428</v>
      </c>
      <c r="M208" s="13">
        <f t="shared" si="25"/>
        <v>869957046.48168123</v>
      </c>
      <c r="N208" s="13">
        <f t="shared" si="26"/>
        <v>869957219.14038217</v>
      </c>
    </row>
    <row r="209" spans="6:14" x14ac:dyDescent="0.2">
      <c r="F209" s="13">
        <f t="shared" si="27"/>
        <v>869957025.72767055</v>
      </c>
      <c r="G209">
        <v>208</v>
      </c>
      <c r="H209" s="13">
        <f t="shared" si="28"/>
        <v>4990.636489133135</v>
      </c>
      <c r="I209" s="13">
        <f t="shared" si="29"/>
        <v>869957049.72111523</v>
      </c>
      <c r="J209" s="13">
        <f t="shared" si="30"/>
        <v>869957219.14038217</v>
      </c>
      <c r="K209" s="13">
        <f t="shared" si="31"/>
        <v>869957025.70568347</v>
      </c>
      <c r="L209" s="13">
        <f t="shared" si="24"/>
        <v>4300.631529318428</v>
      </c>
      <c r="M209" s="13">
        <f t="shared" si="25"/>
        <v>869957046.3817966</v>
      </c>
      <c r="N209" s="13">
        <f t="shared" si="26"/>
        <v>869957219.14038217</v>
      </c>
    </row>
    <row r="210" spans="6:14" x14ac:dyDescent="0.2">
      <c r="F210" s="13">
        <f t="shared" si="27"/>
        <v>869957025.72767055</v>
      </c>
      <c r="G210">
        <v>209</v>
      </c>
      <c r="H210" s="13">
        <f t="shared" si="28"/>
        <v>4990.636489133135</v>
      </c>
      <c r="I210" s="13">
        <f t="shared" si="29"/>
        <v>869957049.60631406</v>
      </c>
      <c r="J210" s="13">
        <f t="shared" si="30"/>
        <v>869957219.14038217</v>
      </c>
      <c r="K210" s="13">
        <f t="shared" si="31"/>
        <v>869957025.70568347</v>
      </c>
      <c r="L210" s="13">
        <f t="shared" si="24"/>
        <v>4300.631529318428</v>
      </c>
      <c r="M210" s="13">
        <f t="shared" si="25"/>
        <v>869957046.28286779</v>
      </c>
      <c r="N210" s="13">
        <f t="shared" si="26"/>
        <v>869957219.14038217</v>
      </c>
    </row>
    <row r="211" spans="6:14" x14ac:dyDescent="0.2">
      <c r="F211" s="13">
        <f t="shared" si="27"/>
        <v>869957025.72767055</v>
      </c>
      <c r="G211">
        <v>210</v>
      </c>
      <c r="H211" s="13">
        <f t="shared" si="28"/>
        <v>4990.636489133135</v>
      </c>
      <c r="I211" s="13">
        <f t="shared" si="29"/>
        <v>869957049.49260616</v>
      </c>
      <c r="J211" s="13">
        <f t="shared" si="30"/>
        <v>869957219.14038217</v>
      </c>
      <c r="K211" s="13">
        <f t="shared" si="31"/>
        <v>869957025.70568347</v>
      </c>
      <c r="L211" s="13">
        <f t="shared" si="24"/>
        <v>4300.631529318428</v>
      </c>
      <c r="M211" s="13">
        <f t="shared" si="25"/>
        <v>869957046.18488121</v>
      </c>
      <c r="N211" s="13">
        <f t="shared" si="26"/>
        <v>869957219.14038217</v>
      </c>
    </row>
    <row r="212" spans="6:14" x14ac:dyDescent="0.2">
      <c r="F212" s="13">
        <f t="shared" si="27"/>
        <v>869957025.72767055</v>
      </c>
      <c r="G212">
        <v>211</v>
      </c>
      <c r="H212" s="13">
        <f t="shared" si="28"/>
        <v>4990.636489133135</v>
      </c>
      <c r="I212" s="13">
        <f t="shared" si="29"/>
        <v>869957049.37997615</v>
      </c>
      <c r="J212" s="13">
        <f t="shared" si="30"/>
        <v>869957219.14038217</v>
      </c>
      <c r="K212" s="13">
        <f t="shared" si="31"/>
        <v>869957025.70568347</v>
      </c>
      <c r="L212" s="13">
        <f t="shared" si="24"/>
        <v>4300.631529318428</v>
      </c>
      <c r="M212" s="13">
        <f t="shared" si="25"/>
        <v>869957046.08782339</v>
      </c>
      <c r="N212" s="13">
        <f t="shared" si="26"/>
        <v>869957219.14038217</v>
      </c>
    </row>
    <row r="213" spans="6:14" x14ac:dyDescent="0.2">
      <c r="F213" s="13">
        <f t="shared" si="27"/>
        <v>869957025.72767055</v>
      </c>
      <c r="G213">
        <v>212</v>
      </c>
      <c r="H213" s="13">
        <f t="shared" si="28"/>
        <v>4990.636489133135</v>
      </c>
      <c r="I213" s="13">
        <f t="shared" si="29"/>
        <v>869957049.26840866</v>
      </c>
      <c r="J213" s="13">
        <f t="shared" si="30"/>
        <v>869957219.14038217</v>
      </c>
      <c r="K213" s="13">
        <f t="shared" si="31"/>
        <v>869957025.70568347</v>
      </c>
      <c r="L213" s="13">
        <f t="shared" si="24"/>
        <v>4300.631529318428</v>
      </c>
      <c r="M213" s="13">
        <f t="shared" si="25"/>
        <v>869957045.99168122</v>
      </c>
      <c r="N213" s="13">
        <f t="shared" si="26"/>
        <v>869957219.14038217</v>
      </c>
    </row>
    <row r="214" spans="6:14" x14ac:dyDescent="0.2">
      <c r="F214" s="13">
        <f t="shared" si="27"/>
        <v>869957025.72767055</v>
      </c>
      <c r="G214">
        <v>213</v>
      </c>
      <c r="H214" s="13">
        <f t="shared" si="28"/>
        <v>4990.636489133135</v>
      </c>
      <c r="I214" s="13">
        <f t="shared" si="29"/>
        <v>869957049.15788877</v>
      </c>
      <c r="J214" s="13">
        <f t="shared" si="30"/>
        <v>869957219.14038217</v>
      </c>
      <c r="K214" s="13">
        <f t="shared" si="31"/>
        <v>869957025.70568347</v>
      </c>
      <c r="L214" s="13">
        <f t="shared" si="24"/>
        <v>4300.631529318428</v>
      </c>
      <c r="M214" s="13">
        <f t="shared" si="25"/>
        <v>869957045.89644182</v>
      </c>
      <c r="N214" s="13">
        <f t="shared" si="26"/>
        <v>869957219.14038217</v>
      </c>
    </row>
    <row r="215" spans="6:14" x14ac:dyDescent="0.2">
      <c r="F215" s="13">
        <f t="shared" si="27"/>
        <v>869957025.72767055</v>
      </c>
      <c r="G215">
        <v>214</v>
      </c>
      <c r="H215" s="13">
        <f t="shared" si="28"/>
        <v>4990.636489133135</v>
      </c>
      <c r="I215" s="13">
        <f t="shared" si="29"/>
        <v>869957049.04840183</v>
      </c>
      <c r="J215" s="13">
        <f t="shared" si="30"/>
        <v>869957219.14038217</v>
      </c>
      <c r="K215" s="13">
        <f t="shared" si="31"/>
        <v>869957025.70568347</v>
      </c>
      <c r="L215" s="13">
        <f t="shared" si="24"/>
        <v>4300.631529318428</v>
      </c>
      <c r="M215" s="13">
        <f t="shared" si="25"/>
        <v>869957045.80209243</v>
      </c>
      <c r="N215" s="13">
        <f t="shared" si="26"/>
        <v>869957219.14038217</v>
      </c>
    </row>
    <row r="216" spans="6:14" x14ac:dyDescent="0.2">
      <c r="F216" s="13">
        <f t="shared" si="27"/>
        <v>869957025.72767055</v>
      </c>
      <c r="G216">
        <v>215</v>
      </c>
      <c r="H216" s="13">
        <f t="shared" si="28"/>
        <v>4990.636489133135</v>
      </c>
      <c r="I216" s="13">
        <f t="shared" si="29"/>
        <v>869957048.9399333</v>
      </c>
      <c r="J216" s="13">
        <f t="shared" si="30"/>
        <v>869957219.14038217</v>
      </c>
      <c r="K216" s="13">
        <f t="shared" si="31"/>
        <v>869957025.70568347</v>
      </c>
      <c r="L216" s="13">
        <f t="shared" si="24"/>
        <v>4300.631529318428</v>
      </c>
      <c r="M216" s="13">
        <f t="shared" si="25"/>
        <v>869957045.70862079</v>
      </c>
      <c r="N216" s="13">
        <f t="shared" si="26"/>
        <v>869957219.14038217</v>
      </c>
    </row>
    <row r="217" spans="6:14" x14ac:dyDescent="0.2">
      <c r="F217" s="13">
        <f t="shared" si="27"/>
        <v>869957025.72767055</v>
      </c>
      <c r="G217">
        <v>216</v>
      </c>
      <c r="H217" s="13">
        <f t="shared" si="28"/>
        <v>4990.636489133135</v>
      </c>
      <c r="I217" s="13">
        <f t="shared" si="29"/>
        <v>869957048.83246911</v>
      </c>
      <c r="J217" s="13">
        <f t="shared" si="30"/>
        <v>869957219.14038217</v>
      </c>
      <c r="K217" s="13">
        <f t="shared" si="31"/>
        <v>869957025.70568347</v>
      </c>
      <c r="L217" s="13">
        <f t="shared" si="24"/>
        <v>4300.631529318428</v>
      </c>
      <c r="M217" s="13">
        <f t="shared" si="25"/>
        <v>869957045.6160146</v>
      </c>
      <c r="N217" s="13">
        <f t="shared" si="26"/>
        <v>869957219.14038217</v>
      </c>
    </row>
    <row r="218" spans="6:14" x14ac:dyDescent="0.2">
      <c r="F218" s="13">
        <f t="shared" si="27"/>
        <v>869957025.72767055</v>
      </c>
      <c r="G218">
        <v>217</v>
      </c>
      <c r="H218" s="13">
        <f t="shared" si="28"/>
        <v>4990.636489133135</v>
      </c>
      <c r="I218" s="13">
        <f t="shared" si="29"/>
        <v>869957048.72599542</v>
      </c>
      <c r="J218" s="13">
        <f t="shared" si="30"/>
        <v>869957219.14038217</v>
      </c>
      <c r="K218" s="13">
        <f t="shared" si="31"/>
        <v>869957025.70568347</v>
      </c>
      <c r="L218" s="13">
        <f t="shared" si="24"/>
        <v>4300.631529318428</v>
      </c>
      <c r="M218" s="13">
        <f t="shared" si="25"/>
        <v>869957045.52426195</v>
      </c>
      <c r="N218" s="13">
        <f t="shared" si="26"/>
        <v>869957219.14038217</v>
      </c>
    </row>
    <row r="219" spans="6:14" x14ac:dyDescent="0.2">
      <c r="F219" s="13">
        <f t="shared" si="27"/>
        <v>869957025.72767055</v>
      </c>
      <c r="G219">
        <v>218</v>
      </c>
      <c r="H219" s="13">
        <f t="shared" si="28"/>
        <v>4990.636489133135</v>
      </c>
      <c r="I219" s="13">
        <f t="shared" si="29"/>
        <v>869957048.62049854</v>
      </c>
      <c r="J219" s="13">
        <f t="shared" si="30"/>
        <v>869957219.14038217</v>
      </c>
      <c r="K219" s="13">
        <f t="shared" si="31"/>
        <v>869957025.70568347</v>
      </c>
      <c r="L219" s="13">
        <f t="shared" si="24"/>
        <v>4300.631529318428</v>
      </c>
      <c r="M219" s="13">
        <f t="shared" si="25"/>
        <v>869957045.43335104</v>
      </c>
      <c r="N219" s="13">
        <f t="shared" si="26"/>
        <v>869957219.14038217</v>
      </c>
    </row>
    <row r="220" spans="6:14" x14ac:dyDescent="0.2">
      <c r="F220" s="13">
        <f t="shared" si="27"/>
        <v>869957025.72767055</v>
      </c>
      <c r="G220">
        <v>219</v>
      </c>
      <c r="H220" s="13">
        <f t="shared" si="28"/>
        <v>4990.636489133135</v>
      </c>
      <c r="I220" s="13">
        <f t="shared" si="29"/>
        <v>869957048.51596498</v>
      </c>
      <c r="J220" s="13">
        <f t="shared" si="30"/>
        <v>869957219.14038217</v>
      </c>
      <c r="K220" s="13">
        <f t="shared" si="31"/>
        <v>869957025.70568347</v>
      </c>
      <c r="L220" s="13">
        <f t="shared" si="24"/>
        <v>4300.631529318428</v>
      </c>
      <c r="M220" s="13">
        <f t="shared" si="25"/>
        <v>869957045.34327042</v>
      </c>
      <c r="N220" s="13">
        <f t="shared" si="26"/>
        <v>869957219.14038217</v>
      </c>
    </row>
    <row r="221" spans="6:14" x14ac:dyDescent="0.2">
      <c r="F221" s="13">
        <f t="shared" si="27"/>
        <v>869957025.72767055</v>
      </c>
      <c r="G221">
        <v>220</v>
      </c>
      <c r="H221" s="13">
        <f t="shared" si="28"/>
        <v>4990.636489133135</v>
      </c>
      <c r="I221" s="13">
        <f t="shared" si="29"/>
        <v>869957048.41238189</v>
      </c>
      <c r="J221" s="13">
        <f t="shared" si="30"/>
        <v>869957219.14038217</v>
      </c>
      <c r="K221" s="13">
        <f t="shared" si="31"/>
        <v>869957025.70568347</v>
      </c>
      <c r="L221" s="13">
        <f t="shared" si="24"/>
        <v>4300.631529318428</v>
      </c>
      <c r="M221" s="13">
        <f t="shared" si="25"/>
        <v>869957045.25400865</v>
      </c>
      <c r="N221" s="13">
        <f t="shared" si="26"/>
        <v>869957219.14038217</v>
      </c>
    </row>
    <row r="222" spans="6:14" x14ac:dyDescent="0.2">
      <c r="F222" s="13">
        <f t="shared" si="27"/>
        <v>869957025.72767055</v>
      </c>
      <c r="G222">
        <v>221</v>
      </c>
      <c r="H222" s="13">
        <f t="shared" si="28"/>
        <v>4990.636489133135</v>
      </c>
      <c r="I222" s="13">
        <f t="shared" si="29"/>
        <v>869957048.30973613</v>
      </c>
      <c r="J222" s="13">
        <f t="shared" si="30"/>
        <v>869957219.14038217</v>
      </c>
      <c r="K222" s="13">
        <f t="shared" si="31"/>
        <v>869957025.70568347</v>
      </c>
      <c r="L222" s="13">
        <f t="shared" si="24"/>
        <v>4300.631529318428</v>
      </c>
      <c r="M222" s="13">
        <f t="shared" si="25"/>
        <v>869957045.16555464</v>
      </c>
      <c r="N222" s="13">
        <f t="shared" si="26"/>
        <v>869957219.14038217</v>
      </c>
    </row>
    <row r="223" spans="6:14" x14ac:dyDescent="0.2">
      <c r="F223" s="13">
        <f t="shared" si="27"/>
        <v>869957025.72767055</v>
      </c>
      <c r="G223">
        <v>222</v>
      </c>
      <c r="H223" s="13">
        <f t="shared" si="28"/>
        <v>4990.636489133135</v>
      </c>
      <c r="I223" s="13">
        <f t="shared" si="29"/>
        <v>869957048.20801508</v>
      </c>
      <c r="J223" s="13">
        <f t="shared" si="30"/>
        <v>869957219.14038217</v>
      </c>
      <c r="K223" s="13">
        <f t="shared" si="31"/>
        <v>869957025.70568347</v>
      </c>
      <c r="L223" s="13">
        <f t="shared" si="24"/>
        <v>4300.631529318428</v>
      </c>
      <c r="M223" s="13">
        <f t="shared" si="25"/>
        <v>869957045.07789755</v>
      </c>
      <c r="N223" s="13">
        <f t="shared" si="26"/>
        <v>869957219.14038217</v>
      </c>
    </row>
    <row r="224" spans="6:14" x14ac:dyDescent="0.2">
      <c r="F224" s="13">
        <f t="shared" si="27"/>
        <v>869957025.72767055</v>
      </c>
      <c r="G224">
        <v>223</v>
      </c>
      <c r="H224" s="13">
        <f t="shared" si="28"/>
        <v>4990.636489133135</v>
      </c>
      <c r="I224" s="13">
        <f t="shared" si="29"/>
        <v>869957048.10720634</v>
      </c>
      <c r="J224" s="13">
        <f t="shared" si="30"/>
        <v>869957219.14038217</v>
      </c>
      <c r="K224" s="13">
        <f t="shared" si="31"/>
        <v>869957025.70568347</v>
      </c>
      <c r="L224" s="13">
        <f t="shared" si="24"/>
        <v>4300.631529318428</v>
      </c>
      <c r="M224" s="13">
        <f t="shared" si="25"/>
        <v>869957044.99102664</v>
      </c>
      <c r="N224" s="13">
        <f t="shared" si="26"/>
        <v>869957219.14038217</v>
      </c>
    </row>
    <row r="225" spans="6:14" x14ac:dyDescent="0.2">
      <c r="F225" s="13">
        <f t="shared" si="27"/>
        <v>869957025.72767055</v>
      </c>
      <c r="G225">
        <v>224</v>
      </c>
      <c r="H225" s="13">
        <f t="shared" si="28"/>
        <v>4990.636489133135</v>
      </c>
      <c r="I225" s="13">
        <f t="shared" si="29"/>
        <v>869957048.00729775</v>
      </c>
      <c r="J225" s="13">
        <f t="shared" si="30"/>
        <v>869957219.14038217</v>
      </c>
      <c r="K225" s="13">
        <f t="shared" si="31"/>
        <v>869957025.70568347</v>
      </c>
      <c r="L225" s="13">
        <f t="shared" si="24"/>
        <v>4300.631529318428</v>
      </c>
      <c r="M225" s="13">
        <f t="shared" si="25"/>
        <v>869957044.90493143</v>
      </c>
      <c r="N225" s="13">
        <f t="shared" si="26"/>
        <v>869957219.14038217</v>
      </c>
    </row>
    <row r="226" spans="6:14" x14ac:dyDescent="0.2">
      <c r="F226" s="13">
        <f t="shared" si="27"/>
        <v>869957025.72767055</v>
      </c>
      <c r="G226">
        <v>225</v>
      </c>
      <c r="H226" s="13">
        <f t="shared" si="28"/>
        <v>4990.636489133135</v>
      </c>
      <c r="I226" s="13">
        <f t="shared" si="29"/>
        <v>869957047.90827715</v>
      </c>
      <c r="J226" s="13">
        <f t="shared" si="30"/>
        <v>869957219.14038217</v>
      </c>
      <c r="K226" s="13">
        <f t="shared" si="31"/>
        <v>869957025.70568347</v>
      </c>
      <c r="L226" s="13">
        <f t="shared" si="24"/>
        <v>4300.631529318428</v>
      </c>
      <c r="M226" s="13">
        <f t="shared" si="25"/>
        <v>869957044.81960142</v>
      </c>
      <c r="N226" s="13">
        <f t="shared" si="26"/>
        <v>869957219.14038217</v>
      </c>
    </row>
    <row r="227" spans="6:14" x14ac:dyDescent="0.2">
      <c r="F227" s="13">
        <f t="shared" si="27"/>
        <v>869957025.72767055</v>
      </c>
      <c r="G227">
        <v>226</v>
      </c>
      <c r="H227" s="13">
        <f t="shared" si="28"/>
        <v>4990.636489133135</v>
      </c>
      <c r="I227" s="13">
        <f t="shared" si="29"/>
        <v>869957047.81013286</v>
      </c>
      <c r="J227" s="13">
        <f t="shared" si="30"/>
        <v>869957219.14038217</v>
      </c>
      <c r="K227" s="13">
        <f t="shared" si="31"/>
        <v>869957025.70568347</v>
      </c>
      <c r="L227" s="13">
        <f t="shared" si="24"/>
        <v>4300.631529318428</v>
      </c>
      <c r="M227" s="13">
        <f t="shared" si="25"/>
        <v>869957044.73502648</v>
      </c>
      <c r="N227" s="13">
        <f t="shared" si="26"/>
        <v>869957219.14038217</v>
      </c>
    </row>
    <row r="228" spans="6:14" x14ac:dyDescent="0.2">
      <c r="F228" s="13">
        <f t="shared" si="27"/>
        <v>869957025.72767055</v>
      </c>
      <c r="G228">
        <v>227</v>
      </c>
      <c r="H228" s="13">
        <f t="shared" si="28"/>
        <v>4990.636489133135</v>
      </c>
      <c r="I228" s="13">
        <f t="shared" si="29"/>
        <v>869957047.71285331</v>
      </c>
      <c r="J228" s="13">
        <f t="shared" si="30"/>
        <v>869957219.14038217</v>
      </c>
      <c r="K228" s="13">
        <f t="shared" si="31"/>
        <v>869957025.70568347</v>
      </c>
      <c r="L228" s="13">
        <f t="shared" si="24"/>
        <v>4300.631529318428</v>
      </c>
      <c r="M228" s="13">
        <f t="shared" si="25"/>
        <v>869957044.65119684</v>
      </c>
      <c r="N228" s="13">
        <f t="shared" si="26"/>
        <v>869957219.14038217</v>
      </c>
    </row>
    <row r="229" spans="6:14" x14ac:dyDescent="0.2">
      <c r="F229" s="13">
        <f t="shared" si="27"/>
        <v>869957025.72767055</v>
      </c>
      <c r="G229">
        <v>228</v>
      </c>
      <c r="H229" s="13">
        <f t="shared" si="28"/>
        <v>4990.636489133135</v>
      </c>
      <c r="I229" s="13">
        <f t="shared" si="29"/>
        <v>869957047.61642706</v>
      </c>
      <c r="J229" s="13">
        <f t="shared" si="30"/>
        <v>869957219.14038217</v>
      </c>
      <c r="K229" s="13">
        <f t="shared" si="31"/>
        <v>869957025.70568347</v>
      </c>
      <c r="L229" s="13">
        <f t="shared" si="24"/>
        <v>4300.631529318428</v>
      </c>
      <c r="M229" s="13">
        <f t="shared" si="25"/>
        <v>869957044.56810248</v>
      </c>
      <c r="N229" s="13">
        <f t="shared" si="26"/>
        <v>869957219.14038217</v>
      </c>
    </row>
    <row r="230" spans="6:14" x14ac:dyDescent="0.2">
      <c r="F230" s="13">
        <f t="shared" si="27"/>
        <v>869957025.72767055</v>
      </c>
      <c r="G230">
        <v>229</v>
      </c>
      <c r="H230" s="13">
        <f t="shared" si="28"/>
        <v>4990.636489133135</v>
      </c>
      <c r="I230" s="13">
        <f t="shared" si="29"/>
        <v>869957047.52084303</v>
      </c>
      <c r="J230" s="13">
        <f t="shared" si="30"/>
        <v>869957219.14038217</v>
      </c>
      <c r="K230" s="13">
        <f t="shared" si="31"/>
        <v>869957025.70568347</v>
      </c>
      <c r="L230" s="13">
        <f t="shared" si="24"/>
        <v>4300.631529318428</v>
      </c>
      <c r="M230" s="13">
        <f t="shared" si="25"/>
        <v>869957044.48573387</v>
      </c>
      <c r="N230" s="13">
        <f t="shared" si="26"/>
        <v>869957219.14038217</v>
      </c>
    </row>
    <row r="231" spans="6:14" x14ac:dyDescent="0.2">
      <c r="F231" s="13">
        <f t="shared" si="27"/>
        <v>869957025.72767055</v>
      </c>
      <c r="G231">
        <v>230</v>
      </c>
      <c r="H231" s="13">
        <f t="shared" si="28"/>
        <v>4990.636489133135</v>
      </c>
      <c r="I231" s="13">
        <f t="shared" si="29"/>
        <v>869957047.42609012</v>
      </c>
      <c r="J231" s="13">
        <f t="shared" si="30"/>
        <v>869957219.14038217</v>
      </c>
      <c r="K231" s="13">
        <f t="shared" si="31"/>
        <v>869957025.70568347</v>
      </c>
      <c r="L231" s="13">
        <f t="shared" si="24"/>
        <v>4300.631529318428</v>
      </c>
      <c r="M231" s="13">
        <f t="shared" si="25"/>
        <v>869957044.40408146</v>
      </c>
      <c r="N231" s="13">
        <f t="shared" si="26"/>
        <v>869957219.14038217</v>
      </c>
    </row>
    <row r="232" spans="6:14" x14ac:dyDescent="0.2">
      <c r="F232" s="13">
        <f t="shared" si="27"/>
        <v>869957025.72767055</v>
      </c>
      <c r="G232">
        <v>231</v>
      </c>
      <c r="H232" s="13">
        <f t="shared" si="28"/>
        <v>4990.636489133135</v>
      </c>
      <c r="I232" s="13">
        <f t="shared" si="29"/>
        <v>869957047.33215749</v>
      </c>
      <c r="J232" s="13">
        <f t="shared" si="30"/>
        <v>869957219.14038217</v>
      </c>
      <c r="K232" s="13">
        <f t="shared" si="31"/>
        <v>869957025.70568347</v>
      </c>
      <c r="L232" s="13">
        <f t="shared" si="24"/>
        <v>4300.631529318428</v>
      </c>
      <c r="M232" s="13">
        <f t="shared" si="25"/>
        <v>869957044.32313597</v>
      </c>
      <c r="N232" s="13">
        <f t="shared" si="26"/>
        <v>869957219.14038217</v>
      </c>
    </row>
    <row r="233" spans="6:14" x14ac:dyDescent="0.2">
      <c r="F233" s="13">
        <f t="shared" si="27"/>
        <v>869957025.72767055</v>
      </c>
      <c r="G233">
        <v>232</v>
      </c>
      <c r="H233" s="13">
        <f t="shared" si="28"/>
        <v>4990.636489133135</v>
      </c>
      <c r="I233" s="13">
        <f t="shared" si="29"/>
        <v>869957047.23903477</v>
      </c>
      <c r="J233" s="13">
        <f t="shared" si="30"/>
        <v>869957219.14038217</v>
      </c>
      <c r="K233" s="13">
        <f t="shared" si="31"/>
        <v>869957025.70568347</v>
      </c>
      <c r="L233" s="13">
        <f t="shared" si="24"/>
        <v>4300.631529318428</v>
      </c>
      <c r="M233" s="13">
        <f t="shared" si="25"/>
        <v>869957044.24288833</v>
      </c>
      <c r="N233" s="13">
        <f t="shared" si="26"/>
        <v>869957219.14038217</v>
      </c>
    </row>
    <row r="234" spans="6:14" x14ac:dyDescent="0.2">
      <c r="F234" s="13">
        <f t="shared" si="27"/>
        <v>869957025.72767055</v>
      </c>
      <c r="G234">
        <v>233</v>
      </c>
      <c r="H234" s="13">
        <f t="shared" si="28"/>
        <v>4990.636489133135</v>
      </c>
      <c r="I234" s="13">
        <f t="shared" si="29"/>
        <v>869957047.14671123</v>
      </c>
      <c r="J234" s="13">
        <f t="shared" si="30"/>
        <v>869957219.14038217</v>
      </c>
      <c r="K234" s="13">
        <f t="shared" si="31"/>
        <v>869957025.70568347</v>
      </c>
      <c r="L234" s="13">
        <f t="shared" si="24"/>
        <v>4300.631529318428</v>
      </c>
      <c r="M234" s="13">
        <f t="shared" si="25"/>
        <v>869957044.16332948</v>
      </c>
      <c r="N234" s="13">
        <f t="shared" si="26"/>
        <v>869957219.14038217</v>
      </c>
    </row>
    <row r="235" spans="6:14" x14ac:dyDescent="0.2">
      <c r="F235" s="13">
        <f t="shared" si="27"/>
        <v>869957025.72767055</v>
      </c>
      <c r="G235">
        <v>234</v>
      </c>
      <c r="H235" s="13">
        <f t="shared" si="28"/>
        <v>4990.636489133135</v>
      </c>
      <c r="I235" s="13">
        <f t="shared" si="29"/>
        <v>869957047.05517697</v>
      </c>
      <c r="J235" s="13">
        <f t="shared" si="30"/>
        <v>869957219.14038217</v>
      </c>
      <c r="K235" s="13">
        <f t="shared" si="31"/>
        <v>869957025.70568347</v>
      </c>
      <c r="L235" s="13">
        <f t="shared" si="24"/>
        <v>4300.631529318428</v>
      </c>
      <c r="M235" s="13">
        <f t="shared" si="25"/>
        <v>869957044.08445072</v>
      </c>
      <c r="N235" s="13">
        <f t="shared" si="26"/>
        <v>869957219.14038217</v>
      </c>
    </row>
    <row r="236" spans="6:14" x14ac:dyDescent="0.2">
      <c r="F236" s="13">
        <f t="shared" si="27"/>
        <v>869957025.72767055</v>
      </c>
      <c r="G236">
        <v>235</v>
      </c>
      <c r="H236" s="13">
        <f t="shared" si="28"/>
        <v>4990.636489133135</v>
      </c>
      <c r="I236" s="13">
        <f t="shared" si="29"/>
        <v>869957046.96442151</v>
      </c>
      <c r="J236" s="13">
        <f t="shared" si="30"/>
        <v>869957219.14038217</v>
      </c>
      <c r="K236" s="13">
        <f t="shared" si="31"/>
        <v>869957025.70568347</v>
      </c>
      <c r="L236" s="13">
        <f t="shared" si="24"/>
        <v>4300.631529318428</v>
      </c>
      <c r="M236" s="13">
        <f t="shared" si="25"/>
        <v>869957044.00624311</v>
      </c>
      <c r="N236" s="13">
        <f t="shared" si="26"/>
        <v>869957219.14038217</v>
      </c>
    </row>
    <row r="237" spans="6:14" x14ac:dyDescent="0.2">
      <c r="F237" s="13">
        <f t="shared" si="27"/>
        <v>869957025.72767055</v>
      </c>
      <c r="G237">
        <v>236</v>
      </c>
      <c r="H237" s="13">
        <f t="shared" si="28"/>
        <v>4990.636489133135</v>
      </c>
      <c r="I237" s="13">
        <f t="shared" si="29"/>
        <v>869957046.87443531</v>
      </c>
      <c r="J237" s="13">
        <f t="shared" si="30"/>
        <v>869957219.14038217</v>
      </c>
      <c r="K237" s="13">
        <f t="shared" si="31"/>
        <v>869957025.70568347</v>
      </c>
      <c r="L237" s="13">
        <f t="shared" si="24"/>
        <v>4300.631529318428</v>
      </c>
      <c r="M237" s="13">
        <f t="shared" si="25"/>
        <v>869957043.92869842</v>
      </c>
      <c r="N237" s="13">
        <f t="shared" si="26"/>
        <v>869957219.14038217</v>
      </c>
    </row>
    <row r="238" spans="6:14" x14ac:dyDescent="0.2">
      <c r="F238" s="13">
        <f t="shared" si="27"/>
        <v>869957025.72767055</v>
      </c>
      <c r="G238">
        <v>237</v>
      </c>
      <c r="H238" s="13">
        <f t="shared" si="28"/>
        <v>4990.636489133135</v>
      </c>
      <c r="I238" s="13">
        <f t="shared" si="29"/>
        <v>869957046.78520846</v>
      </c>
      <c r="J238" s="13">
        <f t="shared" si="30"/>
        <v>869957219.14038217</v>
      </c>
      <c r="K238" s="13">
        <f t="shared" si="31"/>
        <v>869957025.70568347</v>
      </c>
      <c r="L238" s="13">
        <f t="shared" si="24"/>
        <v>4300.631529318428</v>
      </c>
      <c r="M238" s="13">
        <f t="shared" si="25"/>
        <v>869957043.85180807</v>
      </c>
      <c r="N238" s="13">
        <f t="shared" si="26"/>
        <v>869957219.14038217</v>
      </c>
    </row>
    <row r="239" spans="6:14" x14ac:dyDescent="0.2">
      <c r="F239" s="13">
        <f t="shared" si="27"/>
        <v>869957025.72767055</v>
      </c>
      <c r="G239">
        <v>238</v>
      </c>
      <c r="H239" s="13">
        <f t="shared" si="28"/>
        <v>4990.636489133135</v>
      </c>
      <c r="I239" s="13">
        <f t="shared" si="29"/>
        <v>869957046.69673145</v>
      </c>
      <c r="J239" s="13">
        <f t="shared" si="30"/>
        <v>869957219.14038217</v>
      </c>
      <c r="K239" s="13">
        <f t="shared" si="31"/>
        <v>869957025.70568347</v>
      </c>
      <c r="L239" s="13">
        <f t="shared" si="24"/>
        <v>4300.631529318428</v>
      </c>
      <c r="M239" s="13">
        <f t="shared" si="25"/>
        <v>869957043.77556384</v>
      </c>
      <c r="N239" s="13">
        <f t="shared" si="26"/>
        <v>869957219.14038217</v>
      </c>
    </row>
    <row r="240" spans="6:14" x14ac:dyDescent="0.2">
      <c r="F240" s="13">
        <f t="shared" si="27"/>
        <v>869957025.72767055</v>
      </c>
      <c r="G240">
        <v>239</v>
      </c>
      <c r="H240" s="13">
        <f t="shared" si="28"/>
        <v>4990.636489133135</v>
      </c>
      <c r="I240" s="13">
        <f t="shared" si="29"/>
        <v>869957046.60899472</v>
      </c>
      <c r="J240" s="13">
        <f t="shared" si="30"/>
        <v>869957219.14038217</v>
      </c>
      <c r="K240" s="13">
        <f t="shared" si="31"/>
        <v>869957025.70568347</v>
      </c>
      <c r="L240" s="13">
        <f t="shared" si="24"/>
        <v>4300.631529318428</v>
      </c>
      <c r="M240" s="13">
        <f t="shared" si="25"/>
        <v>869957043.69995761</v>
      </c>
      <c r="N240" s="13">
        <f t="shared" si="26"/>
        <v>869957219.14038217</v>
      </c>
    </row>
    <row r="241" spans="6:14" x14ac:dyDescent="0.2">
      <c r="F241" s="13">
        <f t="shared" si="27"/>
        <v>869957025.72767055</v>
      </c>
      <c r="G241">
        <v>240</v>
      </c>
      <c r="H241" s="13">
        <f t="shared" si="28"/>
        <v>4990.636489133135</v>
      </c>
      <c r="I241" s="13">
        <f t="shared" si="29"/>
        <v>869957046.52198923</v>
      </c>
      <c r="J241" s="13">
        <f t="shared" si="30"/>
        <v>869957219.14038217</v>
      </c>
      <c r="K241" s="13">
        <f t="shared" si="31"/>
        <v>869957025.70568347</v>
      </c>
      <c r="L241" s="13">
        <f t="shared" si="24"/>
        <v>4300.631529318428</v>
      </c>
      <c r="M241" s="13">
        <f t="shared" si="25"/>
        <v>869957043.62498152</v>
      </c>
      <c r="N241" s="13">
        <f t="shared" si="26"/>
        <v>869957219.14038217</v>
      </c>
    </row>
    <row r="242" spans="6:14" x14ac:dyDescent="0.2">
      <c r="F242" s="13">
        <f t="shared" si="27"/>
        <v>869957025.72767055</v>
      </c>
      <c r="G242">
        <v>241</v>
      </c>
      <c r="H242" s="13">
        <f t="shared" si="28"/>
        <v>4990.636489133135</v>
      </c>
      <c r="I242" s="13">
        <f t="shared" si="29"/>
        <v>869957046.43570578</v>
      </c>
      <c r="J242" s="13">
        <f t="shared" si="30"/>
        <v>869957219.14038217</v>
      </c>
      <c r="K242" s="13">
        <f t="shared" si="31"/>
        <v>869957025.70568347</v>
      </c>
      <c r="L242" s="13">
        <f t="shared" si="24"/>
        <v>4300.631529318428</v>
      </c>
      <c r="M242" s="13">
        <f t="shared" si="25"/>
        <v>869957043.55062759</v>
      </c>
      <c r="N242" s="13">
        <f t="shared" si="26"/>
        <v>869957219.14038217</v>
      </c>
    </row>
    <row r="243" spans="6:14" x14ac:dyDescent="0.2">
      <c r="F243" s="13">
        <f t="shared" si="27"/>
        <v>869957025.72767055</v>
      </c>
      <c r="G243">
        <v>242</v>
      </c>
      <c r="H243" s="13">
        <f t="shared" si="28"/>
        <v>4990.636489133135</v>
      </c>
      <c r="I243" s="13">
        <f t="shared" si="29"/>
        <v>869957046.35013533</v>
      </c>
      <c r="J243" s="13">
        <f t="shared" si="30"/>
        <v>869957219.14038217</v>
      </c>
      <c r="K243" s="13">
        <f t="shared" si="31"/>
        <v>869957025.70568347</v>
      </c>
      <c r="L243" s="13">
        <f t="shared" si="24"/>
        <v>4300.631529318428</v>
      </c>
      <c r="M243" s="13">
        <f t="shared" si="25"/>
        <v>869957043.47688818</v>
      </c>
      <c r="N243" s="13">
        <f t="shared" si="26"/>
        <v>869957219.14038217</v>
      </c>
    </row>
    <row r="244" spans="6:14" x14ac:dyDescent="0.2">
      <c r="F244" s="13">
        <f t="shared" si="27"/>
        <v>869957025.72767055</v>
      </c>
      <c r="G244">
        <v>243</v>
      </c>
      <c r="H244" s="13">
        <f t="shared" si="28"/>
        <v>4990.636489133135</v>
      </c>
      <c r="I244" s="13">
        <f t="shared" si="29"/>
        <v>869957046.26526928</v>
      </c>
      <c r="J244" s="13">
        <f t="shared" si="30"/>
        <v>869957219.14038217</v>
      </c>
      <c r="K244" s="13">
        <f t="shared" si="31"/>
        <v>869957025.70568347</v>
      </c>
      <c r="L244" s="13">
        <f t="shared" si="24"/>
        <v>4300.631529318428</v>
      </c>
      <c r="M244" s="13">
        <f t="shared" si="25"/>
        <v>869957043.40375566</v>
      </c>
      <c r="N244" s="13">
        <f t="shared" si="26"/>
        <v>869957219.14038217</v>
      </c>
    </row>
    <row r="245" spans="6:14" x14ac:dyDescent="0.2">
      <c r="F245" s="13">
        <f t="shared" si="27"/>
        <v>869957025.72767055</v>
      </c>
      <c r="G245">
        <v>244</v>
      </c>
      <c r="H245" s="13">
        <f t="shared" si="28"/>
        <v>4990.636489133135</v>
      </c>
      <c r="I245" s="13">
        <f t="shared" si="29"/>
        <v>869957046.18109882</v>
      </c>
      <c r="J245" s="13">
        <f t="shared" si="30"/>
        <v>869957219.14038217</v>
      </c>
      <c r="K245" s="13">
        <f t="shared" si="31"/>
        <v>869957025.70568347</v>
      </c>
      <c r="L245" s="13">
        <f t="shared" si="24"/>
        <v>4300.631529318428</v>
      </c>
      <c r="M245" s="13">
        <f t="shared" si="25"/>
        <v>869957043.33122253</v>
      </c>
      <c r="N245" s="13">
        <f t="shared" si="26"/>
        <v>869957219.14038217</v>
      </c>
    </row>
    <row r="246" spans="6:14" x14ac:dyDescent="0.2">
      <c r="F246" s="13">
        <f t="shared" si="27"/>
        <v>869957025.72767055</v>
      </c>
      <c r="G246">
        <v>245</v>
      </c>
      <c r="H246" s="13">
        <f t="shared" si="28"/>
        <v>4990.636489133135</v>
      </c>
      <c r="I246" s="13">
        <f t="shared" si="29"/>
        <v>869957046.09761536</v>
      </c>
      <c r="J246" s="13">
        <f t="shared" si="30"/>
        <v>869957219.14038217</v>
      </c>
      <c r="K246" s="13">
        <f t="shared" si="31"/>
        <v>869957025.70568347</v>
      </c>
      <c r="L246" s="13">
        <f t="shared" si="24"/>
        <v>4300.631529318428</v>
      </c>
      <c r="M246" s="13">
        <f t="shared" si="25"/>
        <v>869957043.25928152</v>
      </c>
      <c r="N246" s="13">
        <f t="shared" si="26"/>
        <v>869957219.14038217</v>
      </c>
    </row>
    <row r="247" spans="6:14" x14ac:dyDescent="0.2">
      <c r="F247" s="13">
        <f t="shared" si="27"/>
        <v>869957025.72767055</v>
      </c>
      <c r="G247">
        <v>246</v>
      </c>
      <c r="H247" s="13">
        <f t="shared" si="28"/>
        <v>4990.636489133135</v>
      </c>
      <c r="I247" s="13">
        <f t="shared" si="29"/>
        <v>869957046.0148108</v>
      </c>
      <c r="J247" s="13">
        <f t="shared" si="30"/>
        <v>869957219.14038217</v>
      </c>
      <c r="K247" s="13">
        <f t="shared" si="31"/>
        <v>869957025.70568347</v>
      </c>
      <c r="L247" s="13">
        <f t="shared" si="24"/>
        <v>4300.631529318428</v>
      </c>
      <c r="M247" s="13">
        <f t="shared" si="25"/>
        <v>869957043.18792546</v>
      </c>
      <c r="N247" s="13">
        <f t="shared" si="26"/>
        <v>869957219.14038217</v>
      </c>
    </row>
    <row r="248" spans="6:14" x14ac:dyDescent="0.2">
      <c r="F248" s="13">
        <f t="shared" si="27"/>
        <v>869957025.72767055</v>
      </c>
      <c r="G248">
        <v>247</v>
      </c>
      <c r="H248" s="13">
        <f t="shared" si="28"/>
        <v>4990.636489133135</v>
      </c>
      <c r="I248" s="13">
        <f t="shared" si="29"/>
        <v>869957045.93267655</v>
      </c>
      <c r="J248" s="13">
        <f t="shared" si="30"/>
        <v>869957219.14038217</v>
      </c>
      <c r="K248" s="13">
        <f t="shared" si="31"/>
        <v>869957025.70568347</v>
      </c>
      <c r="L248" s="13">
        <f t="shared" si="24"/>
        <v>4300.631529318428</v>
      </c>
      <c r="M248" s="13">
        <f t="shared" si="25"/>
        <v>869957043.11714721</v>
      </c>
      <c r="N248" s="13">
        <f t="shared" si="26"/>
        <v>869957219.14038217</v>
      </c>
    </row>
    <row r="249" spans="6:14" x14ac:dyDescent="0.2">
      <c r="F249" s="13">
        <f t="shared" si="27"/>
        <v>869957025.72767055</v>
      </c>
      <c r="G249">
        <v>248</v>
      </c>
      <c r="H249" s="13">
        <f t="shared" si="28"/>
        <v>4990.636489133135</v>
      </c>
      <c r="I249" s="13">
        <f t="shared" si="29"/>
        <v>869957045.85120475</v>
      </c>
      <c r="J249" s="13">
        <f t="shared" si="30"/>
        <v>869957219.14038217</v>
      </c>
      <c r="K249" s="13">
        <f t="shared" si="31"/>
        <v>869957025.70568347</v>
      </c>
      <c r="L249" s="13">
        <f t="shared" si="24"/>
        <v>4300.631529318428</v>
      </c>
      <c r="M249" s="13">
        <f t="shared" si="25"/>
        <v>869957043.04693961</v>
      </c>
      <c r="N249" s="13">
        <f t="shared" si="26"/>
        <v>869957219.14038217</v>
      </c>
    </row>
    <row r="250" spans="6:14" x14ac:dyDescent="0.2">
      <c r="F250" s="13">
        <f t="shared" si="27"/>
        <v>869957025.72767055</v>
      </c>
      <c r="G250">
        <v>249</v>
      </c>
      <c r="H250" s="13">
        <f t="shared" si="28"/>
        <v>4990.636489133135</v>
      </c>
      <c r="I250" s="13">
        <f t="shared" si="29"/>
        <v>869957045.77038741</v>
      </c>
      <c r="J250" s="13">
        <f t="shared" si="30"/>
        <v>869957219.14038217</v>
      </c>
      <c r="K250" s="13">
        <f t="shared" si="31"/>
        <v>869957025.70568347</v>
      </c>
      <c r="L250" s="13">
        <f t="shared" si="24"/>
        <v>4300.631529318428</v>
      </c>
      <c r="M250" s="13">
        <f t="shared" si="25"/>
        <v>869957042.97729599</v>
      </c>
      <c r="N250" s="13">
        <f t="shared" si="26"/>
        <v>869957219.14038217</v>
      </c>
    </row>
    <row r="251" spans="6:14" x14ac:dyDescent="0.2">
      <c r="F251" s="13">
        <f t="shared" si="27"/>
        <v>869957025.72767055</v>
      </c>
      <c r="G251">
        <v>250</v>
      </c>
      <c r="H251" s="13">
        <f t="shared" si="28"/>
        <v>4990.636489133135</v>
      </c>
      <c r="I251" s="13">
        <f t="shared" si="29"/>
        <v>869957045.69021654</v>
      </c>
      <c r="J251" s="13">
        <f t="shared" si="30"/>
        <v>869957219.14038217</v>
      </c>
      <c r="K251" s="13">
        <f t="shared" si="31"/>
        <v>869957025.70568347</v>
      </c>
      <c r="L251" s="13">
        <f t="shared" si="24"/>
        <v>4300.631529318428</v>
      </c>
      <c r="M251" s="13">
        <f t="shared" si="25"/>
        <v>869957042.90820956</v>
      </c>
      <c r="N251" s="13">
        <f t="shared" si="26"/>
        <v>869957219.14038217</v>
      </c>
    </row>
    <row r="252" spans="6:14" x14ac:dyDescent="0.2">
      <c r="F252" s="13">
        <f t="shared" si="27"/>
        <v>869957025.72767055</v>
      </c>
      <c r="G252">
        <v>251</v>
      </c>
      <c r="H252" s="13">
        <f t="shared" si="28"/>
        <v>4990.636489133135</v>
      </c>
      <c r="I252" s="13">
        <f t="shared" si="29"/>
        <v>869957045.61068439</v>
      </c>
      <c r="J252" s="13">
        <f t="shared" si="30"/>
        <v>869957219.14038217</v>
      </c>
      <c r="K252" s="13">
        <f t="shared" si="31"/>
        <v>869957025.70568347</v>
      </c>
      <c r="L252" s="13">
        <f t="shared" si="24"/>
        <v>4300.631529318428</v>
      </c>
      <c r="M252" s="13">
        <f t="shared" si="25"/>
        <v>869957042.83967364</v>
      </c>
      <c r="N252" s="13">
        <f t="shared" si="26"/>
        <v>869957219.14038217</v>
      </c>
    </row>
    <row r="253" spans="6:14" x14ac:dyDescent="0.2">
      <c r="F253" s="13">
        <f t="shared" si="27"/>
        <v>869957025.72767055</v>
      </c>
      <c r="G253">
        <v>252</v>
      </c>
      <c r="H253" s="13">
        <f t="shared" si="28"/>
        <v>4990.636489133135</v>
      </c>
      <c r="I253" s="13">
        <f t="shared" si="29"/>
        <v>869957045.53178358</v>
      </c>
      <c r="J253" s="13">
        <f t="shared" si="30"/>
        <v>869957219.14038217</v>
      </c>
      <c r="K253" s="13">
        <f t="shared" si="31"/>
        <v>869957025.70568347</v>
      </c>
      <c r="L253" s="13">
        <f t="shared" si="24"/>
        <v>4300.631529318428</v>
      </c>
      <c r="M253" s="13">
        <f t="shared" si="25"/>
        <v>869957042.77168155</v>
      </c>
      <c r="N253" s="13">
        <f t="shared" si="26"/>
        <v>869957219.14038217</v>
      </c>
    </row>
    <row r="254" spans="6:14" x14ac:dyDescent="0.2">
      <c r="F254" s="13">
        <f t="shared" si="27"/>
        <v>869957025.72767055</v>
      </c>
      <c r="G254">
        <v>253</v>
      </c>
      <c r="H254" s="13">
        <f t="shared" si="28"/>
        <v>4990.636489133135</v>
      </c>
      <c r="I254" s="13">
        <f t="shared" si="29"/>
        <v>869957045.45350647</v>
      </c>
      <c r="J254" s="13">
        <f t="shared" si="30"/>
        <v>869957219.14038217</v>
      </c>
      <c r="K254" s="13">
        <f t="shared" si="31"/>
        <v>869957025.70568347</v>
      </c>
      <c r="L254" s="13">
        <f t="shared" si="24"/>
        <v>4300.631529318428</v>
      </c>
      <c r="M254" s="13">
        <f t="shared" si="25"/>
        <v>869957042.70422709</v>
      </c>
      <c r="N254" s="13">
        <f t="shared" si="26"/>
        <v>869957219.14038217</v>
      </c>
    </row>
    <row r="255" spans="6:14" x14ac:dyDescent="0.2">
      <c r="F255" s="13">
        <f t="shared" si="27"/>
        <v>869957025.72767055</v>
      </c>
      <c r="G255">
        <v>254</v>
      </c>
      <c r="H255" s="13">
        <f t="shared" si="28"/>
        <v>4990.636489133135</v>
      </c>
      <c r="I255" s="13">
        <f t="shared" si="29"/>
        <v>869957045.37584567</v>
      </c>
      <c r="J255" s="13">
        <f t="shared" si="30"/>
        <v>869957219.14038217</v>
      </c>
      <c r="K255" s="13">
        <f t="shared" si="31"/>
        <v>869957025.70568347</v>
      </c>
      <c r="L255" s="13">
        <f t="shared" si="24"/>
        <v>4300.631529318428</v>
      </c>
      <c r="M255" s="13">
        <f t="shared" si="25"/>
        <v>869957042.63730371</v>
      </c>
      <c r="N255" s="13">
        <f t="shared" si="26"/>
        <v>869957219.14038217</v>
      </c>
    </row>
    <row r="256" spans="6:14" x14ac:dyDescent="0.2">
      <c r="F256" s="13">
        <f t="shared" si="27"/>
        <v>869957025.72767055</v>
      </c>
      <c r="G256">
        <v>255</v>
      </c>
      <c r="H256" s="13">
        <f t="shared" si="28"/>
        <v>4990.636489133135</v>
      </c>
      <c r="I256" s="13">
        <f t="shared" si="29"/>
        <v>869957045.29879403</v>
      </c>
      <c r="J256" s="13">
        <f t="shared" si="30"/>
        <v>869957219.14038217</v>
      </c>
      <c r="K256" s="13">
        <f t="shared" si="31"/>
        <v>869957025.70568347</v>
      </c>
      <c r="L256" s="13">
        <f t="shared" si="24"/>
        <v>4300.631529318428</v>
      </c>
      <c r="M256" s="13">
        <f t="shared" si="25"/>
        <v>869957042.57090521</v>
      </c>
      <c r="N256" s="13">
        <f t="shared" si="26"/>
        <v>869957219.14038217</v>
      </c>
    </row>
    <row r="257" spans="6:14" x14ac:dyDescent="0.2">
      <c r="F257" s="13">
        <f t="shared" si="27"/>
        <v>869957025.72767055</v>
      </c>
      <c r="G257">
        <v>256</v>
      </c>
      <c r="H257" s="13">
        <f t="shared" si="28"/>
        <v>4990.636489133135</v>
      </c>
      <c r="I257" s="13">
        <f t="shared" si="29"/>
        <v>869957045.22234428</v>
      </c>
      <c r="J257" s="13">
        <f t="shared" si="30"/>
        <v>869957219.14038217</v>
      </c>
      <c r="K257" s="13">
        <f t="shared" si="31"/>
        <v>869957025.70568347</v>
      </c>
      <c r="L257" s="13">
        <f t="shared" si="24"/>
        <v>4300.631529318428</v>
      </c>
      <c r="M257" s="13">
        <f t="shared" si="25"/>
        <v>869957042.50502539</v>
      </c>
      <c r="N257" s="13">
        <f t="shared" si="26"/>
        <v>869957219.14038217</v>
      </c>
    </row>
    <row r="258" spans="6:14" x14ac:dyDescent="0.2">
      <c r="F258" s="13">
        <f t="shared" si="27"/>
        <v>869957025.72767055</v>
      </c>
      <c r="G258">
        <v>257</v>
      </c>
      <c r="H258" s="13">
        <f t="shared" si="28"/>
        <v>4990.636489133135</v>
      </c>
      <c r="I258" s="13">
        <f t="shared" si="29"/>
        <v>869957045.14648962</v>
      </c>
      <c r="J258" s="13">
        <f t="shared" si="30"/>
        <v>869957219.14038217</v>
      </c>
      <c r="K258" s="13">
        <f t="shared" si="31"/>
        <v>869957025.70568347</v>
      </c>
      <c r="L258" s="13">
        <f t="shared" ref="L258:L321" si="32">$C$9+$C$10</f>
        <v>4300.631529318428</v>
      </c>
      <c r="M258" s="13">
        <f t="shared" ref="M258:M321" si="33">L258/G258+K258</f>
        <v>869957042.43965828</v>
      </c>
      <c r="N258" s="13">
        <f t="shared" ref="N258:N321" si="34">$C$16+$C$15+$C$12+$C$11</f>
        <v>869957219.14038217</v>
      </c>
    </row>
    <row r="259" spans="6:14" x14ac:dyDescent="0.2">
      <c r="F259" s="13">
        <f t="shared" ref="F259:F322" si="35">SUM($B$11:$B$15)</f>
        <v>869957025.72767055</v>
      </c>
      <c r="G259">
        <v>258</v>
      </c>
      <c r="H259" s="13">
        <f t="shared" ref="H259:H322" si="36">$B$9+$B$10</f>
        <v>4990.636489133135</v>
      </c>
      <c r="I259" s="13">
        <f t="shared" ref="I259:I322" si="37">H259/G259+F259</f>
        <v>869957045.07122278</v>
      </c>
      <c r="J259" s="13">
        <f t="shared" ref="J259:J322" si="38">$B$16+$B$15+$B$12+$B$11</f>
        <v>869957219.14038217</v>
      </c>
      <c r="K259" s="13">
        <f t="shared" si="31"/>
        <v>869957025.70568347</v>
      </c>
      <c r="L259" s="13">
        <f t="shared" si="32"/>
        <v>4300.631529318428</v>
      </c>
      <c r="M259" s="13">
        <f t="shared" si="33"/>
        <v>869957042.37479794</v>
      </c>
      <c r="N259" s="13">
        <f t="shared" si="34"/>
        <v>869957219.14038217</v>
      </c>
    </row>
    <row r="260" spans="6:14" x14ac:dyDescent="0.2">
      <c r="F260" s="13">
        <f t="shared" si="35"/>
        <v>869957025.72767055</v>
      </c>
      <c r="G260">
        <v>259</v>
      </c>
      <c r="H260" s="13">
        <f t="shared" si="36"/>
        <v>4990.636489133135</v>
      </c>
      <c r="I260" s="13">
        <f t="shared" si="37"/>
        <v>869957044.99653733</v>
      </c>
      <c r="J260" s="13">
        <f t="shared" si="38"/>
        <v>869957219.14038217</v>
      </c>
      <c r="K260" s="13">
        <f t="shared" ref="K260:K323" si="39">SUM($C$11:$C$12,$C$14:$C$15)</f>
        <v>869957025.70568347</v>
      </c>
      <c r="L260" s="13">
        <f t="shared" si="32"/>
        <v>4300.631529318428</v>
      </c>
      <c r="M260" s="13">
        <f t="shared" si="33"/>
        <v>869957042.31043839</v>
      </c>
      <c r="N260" s="13">
        <f t="shared" si="34"/>
        <v>869957219.14038217</v>
      </c>
    </row>
    <row r="261" spans="6:14" x14ac:dyDescent="0.2">
      <c r="F261" s="13">
        <f t="shared" si="35"/>
        <v>869957025.72767055</v>
      </c>
      <c r="G261">
        <v>260</v>
      </c>
      <c r="H261" s="13">
        <f t="shared" si="36"/>
        <v>4990.636489133135</v>
      </c>
      <c r="I261" s="13">
        <f t="shared" si="37"/>
        <v>869957044.92242622</v>
      </c>
      <c r="J261" s="13">
        <f t="shared" si="38"/>
        <v>869957219.14038217</v>
      </c>
      <c r="K261" s="13">
        <f t="shared" si="39"/>
        <v>869957025.70568347</v>
      </c>
      <c r="L261" s="13">
        <f t="shared" si="32"/>
        <v>4300.631529318428</v>
      </c>
      <c r="M261" s="13">
        <f t="shared" si="33"/>
        <v>869957042.24657393</v>
      </c>
      <c r="N261" s="13">
        <f t="shared" si="34"/>
        <v>869957219.14038217</v>
      </c>
    </row>
    <row r="262" spans="6:14" x14ac:dyDescent="0.2">
      <c r="F262" s="13">
        <f t="shared" si="35"/>
        <v>869957025.72767055</v>
      </c>
      <c r="G262">
        <v>261</v>
      </c>
      <c r="H262" s="13">
        <f t="shared" si="36"/>
        <v>4990.636489133135</v>
      </c>
      <c r="I262" s="13">
        <f t="shared" si="37"/>
        <v>869957044.84888315</v>
      </c>
      <c r="J262" s="13">
        <f t="shared" si="38"/>
        <v>869957219.14038217</v>
      </c>
      <c r="K262" s="13">
        <f t="shared" si="39"/>
        <v>869957025.70568347</v>
      </c>
      <c r="L262" s="13">
        <f t="shared" si="32"/>
        <v>4300.631529318428</v>
      </c>
      <c r="M262" s="13">
        <f t="shared" si="33"/>
        <v>869957042.18319893</v>
      </c>
      <c r="N262" s="13">
        <f t="shared" si="34"/>
        <v>869957219.14038217</v>
      </c>
    </row>
    <row r="263" spans="6:14" x14ac:dyDescent="0.2">
      <c r="F263" s="13">
        <f t="shared" si="35"/>
        <v>869957025.72767055</v>
      </c>
      <c r="G263">
        <v>262</v>
      </c>
      <c r="H263" s="13">
        <f t="shared" si="36"/>
        <v>4990.636489133135</v>
      </c>
      <c r="I263" s="13">
        <f t="shared" si="37"/>
        <v>869957044.77590144</v>
      </c>
      <c r="J263" s="13">
        <f t="shared" si="38"/>
        <v>869957219.14038217</v>
      </c>
      <c r="K263" s="13">
        <f t="shared" si="39"/>
        <v>869957025.70568347</v>
      </c>
      <c r="L263" s="13">
        <f t="shared" si="32"/>
        <v>4300.631529318428</v>
      </c>
      <c r="M263" s="13">
        <f t="shared" si="33"/>
        <v>869957042.12030768</v>
      </c>
      <c r="N263" s="13">
        <f t="shared" si="34"/>
        <v>869957219.14038217</v>
      </c>
    </row>
    <row r="264" spans="6:14" x14ac:dyDescent="0.2">
      <c r="F264" s="13">
        <f t="shared" si="35"/>
        <v>869957025.72767055</v>
      </c>
      <c r="G264">
        <v>263</v>
      </c>
      <c r="H264" s="13">
        <f t="shared" si="36"/>
        <v>4990.636489133135</v>
      </c>
      <c r="I264" s="13">
        <f t="shared" si="37"/>
        <v>869957044.70347464</v>
      </c>
      <c r="J264" s="13">
        <f t="shared" si="38"/>
        <v>869957219.14038217</v>
      </c>
      <c r="K264" s="13">
        <f t="shared" si="39"/>
        <v>869957025.70568347</v>
      </c>
      <c r="L264" s="13">
        <f t="shared" si="32"/>
        <v>4300.631529318428</v>
      </c>
      <c r="M264" s="13">
        <f t="shared" si="33"/>
        <v>869957042.05789459</v>
      </c>
      <c r="N264" s="13">
        <f t="shared" si="34"/>
        <v>869957219.14038217</v>
      </c>
    </row>
    <row r="265" spans="6:14" x14ac:dyDescent="0.2">
      <c r="F265" s="13">
        <f t="shared" si="35"/>
        <v>869957025.72767055</v>
      </c>
      <c r="G265">
        <v>264</v>
      </c>
      <c r="H265" s="13">
        <f t="shared" si="36"/>
        <v>4990.636489133135</v>
      </c>
      <c r="I265" s="13">
        <f t="shared" si="37"/>
        <v>869957044.63159668</v>
      </c>
      <c r="J265" s="13">
        <f t="shared" si="38"/>
        <v>869957219.14038217</v>
      </c>
      <c r="K265" s="13">
        <f t="shared" si="39"/>
        <v>869957025.70568347</v>
      </c>
      <c r="L265" s="13">
        <f t="shared" si="32"/>
        <v>4300.631529318428</v>
      </c>
      <c r="M265" s="13">
        <f t="shared" si="33"/>
        <v>869957041.99595439</v>
      </c>
      <c r="N265" s="13">
        <f t="shared" si="34"/>
        <v>869957219.14038217</v>
      </c>
    </row>
    <row r="266" spans="6:14" x14ac:dyDescent="0.2">
      <c r="F266" s="13">
        <f t="shared" si="35"/>
        <v>869957025.72767055</v>
      </c>
      <c r="G266">
        <v>265</v>
      </c>
      <c r="H266" s="13">
        <f t="shared" si="36"/>
        <v>4990.636489133135</v>
      </c>
      <c r="I266" s="13">
        <f t="shared" si="37"/>
        <v>869957044.56026113</v>
      </c>
      <c r="J266" s="13">
        <f t="shared" si="38"/>
        <v>869957219.14038217</v>
      </c>
      <c r="K266" s="13">
        <f t="shared" si="39"/>
        <v>869957025.70568347</v>
      </c>
      <c r="L266" s="13">
        <f t="shared" si="32"/>
        <v>4300.631529318428</v>
      </c>
      <c r="M266" s="13">
        <f t="shared" si="33"/>
        <v>869957041.93448174</v>
      </c>
      <c r="N266" s="13">
        <f t="shared" si="34"/>
        <v>869957219.14038217</v>
      </c>
    </row>
    <row r="267" spans="6:14" x14ac:dyDescent="0.2">
      <c r="F267" s="13">
        <f t="shared" si="35"/>
        <v>869957025.72767055</v>
      </c>
      <c r="G267">
        <v>266</v>
      </c>
      <c r="H267" s="13">
        <f t="shared" si="36"/>
        <v>4990.636489133135</v>
      </c>
      <c r="I267" s="13">
        <f t="shared" si="37"/>
        <v>869957044.4894619</v>
      </c>
      <c r="J267" s="13">
        <f t="shared" si="38"/>
        <v>869957219.14038217</v>
      </c>
      <c r="K267" s="13">
        <f t="shared" si="39"/>
        <v>869957025.70568347</v>
      </c>
      <c r="L267" s="13">
        <f t="shared" si="32"/>
        <v>4300.631529318428</v>
      </c>
      <c r="M267" s="13">
        <f t="shared" si="33"/>
        <v>869957041.87347114</v>
      </c>
      <c r="N267" s="13">
        <f t="shared" si="34"/>
        <v>869957219.14038217</v>
      </c>
    </row>
    <row r="268" spans="6:14" x14ac:dyDescent="0.2">
      <c r="F268" s="13">
        <f t="shared" si="35"/>
        <v>869957025.72767055</v>
      </c>
      <c r="G268">
        <v>267</v>
      </c>
      <c r="H268" s="13">
        <f t="shared" si="36"/>
        <v>4990.636489133135</v>
      </c>
      <c r="I268" s="13">
        <f t="shared" si="37"/>
        <v>869957044.41919303</v>
      </c>
      <c r="J268" s="13">
        <f t="shared" si="38"/>
        <v>869957219.14038217</v>
      </c>
      <c r="K268" s="13">
        <f t="shared" si="39"/>
        <v>869957025.70568347</v>
      </c>
      <c r="L268" s="13">
        <f t="shared" si="32"/>
        <v>4300.631529318428</v>
      </c>
      <c r="M268" s="13">
        <f t="shared" si="33"/>
        <v>869957041.81291771</v>
      </c>
      <c r="N268" s="13">
        <f t="shared" si="34"/>
        <v>869957219.14038217</v>
      </c>
    </row>
    <row r="269" spans="6:14" x14ac:dyDescent="0.2">
      <c r="F269" s="13">
        <f t="shared" si="35"/>
        <v>869957025.72767055</v>
      </c>
      <c r="G269">
        <v>268</v>
      </c>
      <c r="H269" s="13">
        <f t="shared" si="36"/>
        <v>4990.636489133135</v>
      </c>
      <c r="I269" s="13">
        <f t="shared" si="37"/>
        <v>869957044.34944844</v>
      </c>
      <c r="J269" s="13">
        <f t="shared" si="38"/>
        <v>869957219.14038217</v>
      </c>
      <c r="K269" s="13">
        <f t="shared" si="39"/>
        <v>869957025.70568347</v>
      </c>
      <c r="L269" s="13">
        <f t="shared" si="32"/>
        <v>4300.631529318428</v>
      </c>
      <c r="M269" s="13">
        <f t="shared" si="33"/>
        <v>869957041.75281608</v>
      </c>
      <c r="N269" s="13">
        <f t="shared" si="34"/>
        <v>869957219.14038217</v>
      </c>
    </row>
    <row r="270" spans="6:14" x14ac:dyDescent="0.2">
      <c r="F270" s="13">
        <f t="shared" si="35"/>
        <v>869957025.72767055</v>
      </c>
      <c r="G270">
        <v>269</v>
      </c>
      <c r="H270" s="13">
        <f t="shared" si="36"/>
        <v>4990.636489133135</v>
      </c>
      <c r="I270" s="13">
        <f t="shared" si="37"/>
        <v>869957044.28022254</v>
      </c>
      <c r="J270" s="13">
        <f t="shared" si="38"/>
        <v>869957219.14038217</v>
      </c>
      <c r="K270" s="13">
        <f t="shared" si="39"/>
        <v>869957025.70568347</v>
      </c>
      <c r="L270" s="13">
        <f t="shared" si="32"/>
        <v>4300.631529318428</v>
      </c>
      <c r="M270" s="13">
        <f t="shared" si="33"/>
        <v>869957041.69316125</v>
      </c>
      <c r="N270" s="13">
        <f t="shared" si="34"/>
        <v>869957219.14038217</v>
      </c>
    </row>
    <row r="271" spans="6:14" x14ac:dyDescent="0.2">
      <c r="F271" s="13">
        <f t="shared" si="35"/>
        <v>869957025.72767055</v>
      </c>
      <c r="G271">
        <v>270</v>
      </c>
      <c r="H271" s="13">
        <f t="shared" si="36"/>
        <v>4990.636489133135</v>
      </c>
      <c r="I271" s="13">
        <f t="shared" si="37"/>
        <v>869957044.21150935</v>
      </c>
      <c r="J271" s="13">
        <f t="shared" si="38"/>
        <v>869957219.14038217</v>
      </c>
      <c r="K271" s="13">
        <f t="shared" si="39"/>
        <v>869957025.70568347</v>
      </c>
      <c r="L271" s="13">
        <f t="shared" si="32"/>
        <v>4300.631529318428</v>
      </c>
      <c r="M271" s="13">
        <f t="shared" si="33"/>
        <v>869957041.63394845</v>
      </c>
      <c r="N271" s="13">
        <f t="shared" si="34"/>
        <v>869957219.14038217</v>
      </c>
    </row>
    <row r="272" spans="6:14" x14ac:dyDescent="0.2">
      <c r="F272" s="13">
        <f t="shared" si="35"/>
        <v>869957025.72767055</v>
      </c>
      <c r="G272">
        <v>271</v>
      </c>
      <c r="H272" s="13">
        <f t="shared" si="36"/>
        <v>4990.636489133135</v>
      </c>
      <c r="I272" s="13">
        <f t="shared" si="37"/>
        <v>869957044.14330339</v>
      </c>
      <c r="J272" s="13">
        <f t="shared" si="38"/>
        <v>869957219.14038217</v>
      </c>
      <c r="K272" s="13">
        <f t="shared" si="39"/>
        <v>869957025.70568347</v>
      </c>
      <c r="L272" s="13">
        <f t="shared" si="32"/>
        <v>4300.631529318428</v>
      </c>
      <c r="M272" s="13">
        <f t="shared" si="33"/>
        <v>869957041.57517254</v>
      </c>
      <c r="N272" s="13">
        <f t="shared" si="34"/>
        <v>869957219.14038217</v>
      </c>
    </row>
    <row r="273" spans="6:14" x14ac:dyDescent="0.2">
      <c r="F273" s="13">
        <f t="shared" si="35"/>
        <v>869957025.72767055</v>
      </c>
      <c r="G273">
        <v>272</v>
      </c>
      <c r="H273" s="13">
        <f t="shared" si="36"/>
        <v>4990.636489133135</v>
      </c>
      <c r="I273" s="13">
        <f t="shared" si="37"/>
        <v>869957044.07559884</v>
      </c>
      <c r="J273" s="13">
        <f t="shared" si="38"/>
        <v>869957219.14038217</v>
      </c>
      <c r="K273" s="13">
        <f t="shared" si="39"/>
        <v>869957025.70568347</v>
      </c>
      <c r="L273" s="13">
        <f t="shared" si="32"/>
        <v>4300.631529318428</v>
      </c>
      <c r="M273" s="13">
        <f t="shared" si="33"/>
        <v>869957041.51682878</v>
      </c>
      <c r="N273" s="13">
        <f t="shared" si="34"/>
        <v>869957219.14038217</v>
      </c>
    </row>
    <row r="274" spans="6:14" x14ac:dyDescent="0.2">
      <c r="F274" s="13">
        <f t="shared" si="35"/>
        <v>869957025.72767055</v>
      </c>
      <c r="G274">
        <v>273</v>
      </c>
      <c r="H274" s="13">
        <f t="shared" si="36"/>
        <v>4990.636489133135</v>
      </c>
      <c r="I274" s="13">
        <f t="shared" si="37"/>
        <v>869957044.00839031</v>
      </c>
      <c r="J274" s="13">
        <f t="shared" si="38"/>
        <v>869957219.14038217</v>
      </c>
      <c r="K274" s="13">
        <f t="shared" si="39"/>
        <v>869957025.70568347</v>
      </c>
      <c r="L274" s="13">
        <f t="shared" si="32"/>
        <v>4300.631529318428</v>
      </c>
      <c r="M274" s="13">
        <f t="shared" si="33"/>
        <v>869957041.45891249</v>
      </c>
      <c r="N274" s="13">
        <f t="shared" si="34"/>
        <v>869957219.14038217</v>
      </c>
    </row>
    <row r="275" spans="6:14" x14ac:dyDescent="0.2">
      <c r="F275" s="13">
        <f t="shared" si="35"/>
        <v>869957025.72767055</v>
      </c>
      <c r="G275">
        <v>274</v>
      </c>
      <c r="H275" s="13">
        <f t="shared" si="36"/>
        <v>4990.636489133135</v>
      </c>
      <c r="I275" s="13">
        <f t="shared" si="37"/>
        <v>869957043.94167233</v>
      </c>
      <c r="J275" s="13">
        <f t="shared" si="38"/>
        <v>869957219.14038217</v>
      </c>
      <c r="K275" s="13">
        <f t="shared" si="39"/>
        <v>869957025.70568347</v>
      </c>
      <c r="L275" s="13">
        <f t="shared" si="32"/>
        <v>4300.631529318428</v>
      </c>
      <c r="M275" s="13">
        <f t="shared" si="33"/>
        <v>869957041.40141892</v>
      </c>
      <c r="N275" s="13">
        <f t="shared" si="34"/>
        <v>869957219.14038217</v>
      </c>
    </row>
    <row r="276" spans="6:14" x14ac:dyDescent="0.2">
      <c r="F276" s="13">
        <f t="shared" si="35"/>
        <v>869957025.72767055</v>
      </c>
      <c r="G276">
        <v>275</v>
      </c>
      <c r="H276" s="13">
        <f t="shared" si="36"/>
        <v>4990.636489133135</v>
      </c>
      <c r="I276" s="13">
        <f t="shared" si="37"/>
        <v>869957043.87543964</v>
      </c>
      <c r="J276" s="13">
        <f t="shared" si="38"/>
        <v>869957219.14038217</v>
      </c>
      <c r="K276" s="13">
        <f t="shared" si="39"/>
        <v>869957025.70568347</v>
      </c>
      <c r="L276" s="13">
        <f t="shared" si="32"/>
        <v>4300.631529318428</v>
      </c>
      <c r="M276" s="13">
        <f t="shared" si="33"/>
        <v>869957041.34434354</v>
      </c>
      <c r="N276" s="13">
        <f t="shared" si="34"/>
        <v>869957219.14038217</v>
      </c>
    </row>
    <row r="277" spans="6:14" x14ac:dyDescent="0.2">
      <c r="F277" s="13">
        <f t="shared" si="35"/>
        <v>869957025.72767055</v>
      </c>
      <c r="G277">
        <v>276</v>
      </c>
      <c r="H277" s="13">
        <f t="shared" si="36"/>
        <v>4990.636489133135</v>
      </c>
      <c r="I277" s="13">
        <f t="shared" si="37"/>
        <v>869957043.80968678</v>
      </c>
      <c r="J277" s="13">
        <f t="shared" si="38"/>
        <v>869957219.14038217</v>
      </c>
      <c r="K277" s="13">
        <f t="shared" si="39"/>
        <v>869957025.70568347</v>
      </c>
      <c r="L277" s="13">
        <f t="shared" si="32"/>
        <v>4300.631529318428</v>
      </c>
      <c r="M277" s="13">
        <f t="shared" si="33"/>
        <v>869957041.28768182</v>
      </c>
      <c r="N277" s="13">
        <f t="shared" si="34"/>
        <v>869957219.14038217</v>
      </c>
    </row>
    <row r="278" spans="6:14" x14ac:dyDescent="0.2">
      <c r="F278" s="13">
        <f t="shared" si="35"/>
        <v>869957025.72767055</v>
      </c>
      <c r="G278">
        <v>277</v>
      </c>
      <c r="H278" s="13">
        <f t="shared" si="36"/>
        <v>4990.636489133135</v>
      </c>
      <c r="I278" s="13">
        <f t="shared" si="37"/>
        <v>869957043.74440873</v>
      </c>
      <c r="J278" s="13">
        <f t="shared" si="38"/>
        <v>869957219.14038217</v>
      </c>
      <c r="K278" s="13">
        <f t="shared" si="39"/>
        <v>869957025.70568347</v>
      </c>
      <c r="L278" s="13">
        <f t="shared" si="32"/>
        <v>4300.631529318428</v>
      </c>
      <c r="M278" s="13">
        <f t="shared" si="33"/>
        <v>869957041.2314291</v>
      </c>
      <c r="N278" s="13">
        <f t="shared" si="34"/>
        <v>869957219.14038217</v>
      </c>
    </row>
    <row r="279" spans="6:14" x14ac:dyDescent="0.2">
      <c r="F279" s="13">
        <f t="shared" si="35"/>
        <v>869957025.72767055</v>
      </c>
      <c r="G279">
        <v>278</v>
      </c>
      <c r="H279" s="13">
        <f t="shared" si="36"/>
        <v>4990.636489133135</v>
      </c>
      <c r="I279" s="13">
        <f t="shared" si="37"/>
        <v>869957043.67960036</v>
      </c>
      <c r="J279" s="13">
        <f t="shared" si="38"/>
        <v>869957219.14038217</v>
      </c>
      <c r="K279" s="13">
        <f t="shared" si="39"/>
        <v>869957025.70568347</v>
      </c>
      <c r="L279" s="13">
        <f t="shared" si="32"/>
        <v>4300.631529318428</v>
      </c>
      <c r="M279" s="13">
        <f t="shared" si="33"/>
        <v>869957041.1755811</v>
      </c>
      <c r="N279" s="13">
        <f t="shared" si="34"/>
        <v>869957219.14038217</v>
      </c>
    </row>
    <row r="280" spans="6:14" x14ac:dyDescent="0.2">
      <c r="F280" s="13">
        <f t="shared" si="35"/>
        <v>869957025.72767055</v>
      </c>
      <c r="G280">
        <v>279</v>
      </c>
      <c r="H280" s="13">
        <f t="shared" si="36"/>
        <v>4990.636489133135</v>
      </c>
      <c r="I280" s="13">
        <f t="shared" si="37"/>
        <v>869957043.61525655</v>
      </c>
      <c r="J280" s="13">
        <f t="shared" si="38"/>
        <v>869957219.14038217</v>
      </c>
      <c r="K280" s="13">
        <f t="shared" si="39"/>
        <v>869957025.70568347</v>
      </c>
      <c r="L280" s="13">
        <f t="shared" si="32"/>
        <v>4300.631529318428</v>
      </c>
      <c r="M280" s="13">
        <f t="shared" si="33"/>
        <v>869957041.1201334</v>
      </c>
      <c r="N280" s="13">
        <f t="shared" si="34"/>
        <v>869957219.14038217</v>
      </c>
    </row>
    <row r="281" spans="6:14" x14ac:dyDescent="0.2">
      <c r="F281" s="13">
        <f t="shared" si="35"/>
        <v>869957025.72767055</v>
      </c>
      <c r="G281">
        <v>280</v>
      </c>
      <c r="H281" s="13">
        <f t="shared" si="36"/>
        <v>4990.636489133135</v>
      </c>
      <c r="I281" s="13">
        <f t="shared" si="37"/>
        <v>869957043.55137229</v>
      </c>
      <c r="J281" s="13">
        <f t="shared" si="38"/>
        <v>869957219.14038217</v>
      </c>
      <c r="K281" s="13">
        <f t="shared" si="39"/>
        <v>869957025.70568347</v>
      </c>
      <c r="L281" s="13">
        <f t="shared" si="32"/>
        <v>4300.631529318428</v>
      </c>
      <c r="M281" s="13">
        <f t="shared" si="33"/>
        <v>869957041.06508183</v>
      </c>
      <c r="N281" s="13">
        <f t="shared" si="34"/>
        <v>869957219.14038217</v>
      </c>
    </row>
    <row r="282" spans="6:14" x14ac:dyDescent="0.2">
      <c r="F282" s="13">
        <f t="shared" si="35"/>
        <v>869957025.72767055</v>
      </c>
      <c r="G282">
        <v>281</v>
      </c>
      <c r="H282" s="13">
        <f t="shared" si="36"/>
        <v>4990.636489133135</v>
      </c>
      <c r="I282" s="13">
        <f t="shared" si="37"/>
        <v>869957043.4879427</v>
      </c>
      <c r="J282" s="13">
        <f t="shared" si="38"/>
        <v>869957219.14038217</v>
      </c>
      <c r="K282" s="13">
        <f t="shared" si="39"/>
        <v>869957025.70568347</v>
      </c>
      <c r="L282" s="13">
        <f t="shared" si="32"/>
        <v>4300.631529318428</v>
      </c>
      <c r="M282" s="13">
        <f t="shared" si="33"/>
        <v>869957041.01042199</v>
      </c>
      <c r="N282" s="13">
        <f t="shared" si="34"/>
        <v>869957219.14038217</v>
      </c>
    </row>
    <row r="283" spans="6:14" x14ac:dyDescent="0.2">
      <c r="F283" s="13">
        <f t="shared" si="35"/>
        <v>869957025.72767055</v>
      </c>
      <c r="G283">
        <v>282</v>
      </c>
      <c r="H283" s="13">
        <f t="shared" si="36"/>
        <v>4990.636489133135</v>
      </c>
      <c r="I283" s="13">
        <f t="shared" si="37"/>
        <v>869957043.42496312</v>
      </c>
      <c r="J283" s="13">
        <f t="shared" si="38"/>
        <v>869957219.14038217</v>
      </c>
      <c r="K283" s="13">
        <f t="shared" si="39"/>
        <v>869957025.70568347</v>
      </c>
      <c r="L283" s="13">
        <f t="shared" si="32"/>
        <v>4300.631529318428</v>
      </c>
      <c r="M283" s="13">
        <f t="shared" si="33"/>
        <v>869957040.95614994</v>
      </c>
      <c r="N283" s="13">
        <f t="shared" si="34"/>
        <v>869957219.14038217</v>
      </c>
    </row>
    <row r="284" spans="6:14" x14ac:dyDescent="0.2">
      <c r="F284" s="13">
        <f t="shared" si="35"/>
        <v>869957025.72767055</v>
      </c>
      <c r="G284">
        <v>283</v>
      </c>
      <c r="H284" s="13">
        <f t="shared" si="36"/>
        <v>4990.636489133135</v>
      </c>
      <c r="I284" s="13">
        <f t="shared" si="37"/>
        <v>869957043.36242843</v>
      </c>
      <c r="J284" s="13">
        <f t="shared" si="38"/>
        <v>869957219.14038217</v>
      </c>
      <c r="K284" s="13">
        <f t="shared" si="39"/>
        <v>869957025.70568347</v>
      </c>
      <c r="L284" s="13">
        <f t="shared" si="32"/>
        <v>4300.631529318428</v>
      </c>
      <c r="M284" s="13">
        <f t="shared" si="33"/>
        <v>869957040.90226126</v>
      </c>
      <c r="N284" s="13">
        <f t="shared" si="34"/>
        <v>869957219.14038217</v>
      </c>
    </row>
    <row r="285" spans="6:14" x14ac:dyDescent="0.2">
      <c r="F285" s="13">
        <f t="shared" si="35"/>
        <v>869957025.72767055</v>
      </c>
      <c r="G285">
        <v>284</v>
      </c>
      <c r="H285" s="13">
        <f t="shared" si="36"/>
        <v>4990.636489133135</v>
      </c>
      <c r="I285" s="13">
        <f t="shared" si="37"/>
        <v>869957043.30033422</v>
      </c>
      <c r="J285" s="13">
        <f t="shared" si="38"/>
        <v>869957219.14038217</v>
      </c>
      <c r="K285" s="13">
        <f t="shared" si="39"/>
        <v>869957025.70568347</v>
      </c>
      <c r="L285" s="13">
        <f t="shared" si="32"/>
        <v>4300.631529318428</v>
      </c>
      <c r="M285" s="13">
        <f t="shared" si="33"/>
        <v>869957040.84875226</v>
      </c>
      <c r="N285" s="13">
        <f t="shared" si="34"/>
        <v>869957219.14038217</v>
      </c>
    </row>
    <row r="286" spans="6:14" x14ac:dyDescent="0.2">
      <c r="F286" s="13">
        <f t="shared" si="35"/>
        <v>869957025.72767055</v>
      </c>
      <c r="G286">
        <v>285</v>
      </c>
      <c r="H286" s="13">
        <f t="shared" si="36"/>
        <v>4990.636489133135</v>
      </c>
      <c r="I286" s="13">
        <f t="shared" si="37"/>
        <v>869957043.23867583</v>
      </c>
      <c r="J286" s="13">
        <f t="shared" si="38"/>
        <v>869957219.14038217</v>
      </c>
      <c r="K286" s="13">
        <f t="shared" si="39"/>
        <v>869957025.70568347</v>
      </c>
      <c r="L286" s="13">
        <f t="shared" si="32"/>
        <v>4300.631529318428</v>
      </c>
      <c r="M286" s="13">
        <f t="shared" si="33"/>
        <v>869957040.79561865</v>
      </c>
      <c r="N286" s="13">
        <f t="shared" si="34"/>
        <v>869957219.14038217</v>
      </c>
    </row>
    <row r="287" spans="6:14" x14ac:dyDescent="0.2">
      <c r="F287" s="13">
        <f t="shared" si="35"/>
        <v>869957025.72767055</v>
      </c>
      <c r="G287">
        <v>286</v>
      </c>
      <c r="H287" s="13">
        <f t="shared" si="36"/>
        <v>4990.636489133135</v>
      </c>
      <c r="I287" s="13">
        <f t="shared" si="37"/>
        <v>869957043.17744851</v>
      </c>
      <c r="J287" s="13">
        <f t="shared" si="38"/>
        <v>869957219.14038217</v>
      </c>
      <c r="K287" s="13">
        <f t="shared" si="39"/>
        <v>869957025.70568347</v>
      </c>
      <c r="L287" s="13">
        <f t="shared" si="32"/>
        <v>4300.631529318428</v>
      </c>
      <c r="M287" s="13">
        <f t="shared" si="33"/>
        <v>869957040.74285662</v>
      </c>
      <c r="N287" s="13">
        <f t="shared" si="34"/>
        <v>869957219.14038217</v>
      </c>
    </row>
    <row r="288" spans="6:14" x14ac:dyDescent="0.2">
      <c r="F288" s="13">
        <f t="shared" si="35"/>
        <v>869957025.72767055</v>
      </c>
      <c r="G288">
        <v>287</v>
      </c>
      <c r="H288" s="13">
        <f t="shared" si="36"/>
        <v>4990.636489133135</v>
      </c>
      <c r="I288" s="13">
        <f t="shared" si="37"/>
        <v>869957043.11664784</v>
      </c>
      <c r="J288" s="13">
        <f t="shared" si="38"/>
        <v>869957219.14038217</v>
      </c>
      <c r="K288" s="13">
        <f t="shared" si="39"/>
        <v>869957025.70568347</v>
      </c>
      <c r="L288" s="13">
        <f t="shared" si="32"/>
        <v>4300.631529318428</v>
      </c>
      <c r="M288" s="13">
        <f t="shared" si="33"/>
        <v>869957040.69046235</v>
      </c>
      <c r="N288" s="13">
        <f t="shared" si="34"/>
        <v>869957219.14038217</v>
      </c>
    </row>
    <row r="289" spans="6:14" x14ac:dyDescent="0.2">
      <c r="F289" s="13">
        <f t="shared" si="35"/>
        <v>869957025.72767055</v>
      </c>
      <c r="G289">
        <v>288</v>
      </c>
      <c r="H289" s="13">
        <f t="shared" si="36"/>
        <v>4990.636489133135</v>
      </c>
      <c r="I289" s="13">
        <f t="shared" si="37"/>
        <v>869957043.05626953</v>
      </c>
      <c r="J289" s="13">
        <f t="shared" si="38"/>
        <v>869957219.14038217</v>
      </c>
      <c r="K289" s="13">
        <f t="shared" si="39"/>
        <v>869957025.70568347</v>
      </c>
      <c r="L289" s="13">
        <f t="shared" si="32"/>
        <v>4300.631529318428</v>
      </c>
      <c r="M289" s="13">
        <f t="shared" si="33"/>
        <v>869957040.63843179</v>
      </c>
      <c r="N289" s="13">
        <f t="shared" si="34"/>
        <v>869957219.14038217</v>
      </c>
    </row>
    <row r="290" spans="6:14" x14ac:dyDescent="0.2">
      <c r="F290" s="13">
        <f t="shared" si="35"/>
        <v>869957025.72767055</v>
      </c>
      <c r="G290">
        <v>289</v>
      </c>
      <c r="H290" s="13">
        <f t="shared" si="36"/>
        <v>4990.636489133135</v>
      </c>
      <c r="I290" s="13">
        <f t="shared" si="37"/>
        <v>869957042.99630892</v>
      </c>
      <c r="J290" s="13">
        <f t="shared" si="38"/>
        <v>869957219.14038217</v>
      </c>
      <c r="K290" s="13">
        <f t="shared" si="39"/>
        <v>869957025.70568347</v>
      </c>
      <c r="L290" s="13">
        <f t="shared" si="32"/>
        <v>4300.631529318428</v>
      </c>
      <c r="M290" s="13">
        <f t="shared" si="33"/>
        <v>869957040.58676147</v>
      </c>
      <c r="N290" s="13">
        <f t="shared" si="34"/>
        <v>869957219.14038217</v>
      </c>
    </row>
    <row r="291" spans="6:14" x14ac:dyDescent="0.2">
      <c r="F291" s="13">
        <f t="shared" si="35"/>
        <v>869957025.72767055</v>
      </c>
      <c r="G291">
        <v>290</v>
      </c>
      <c r="H291" s="13">
        <f t="shared" si="36"/>
        <v>4990.636489133135</v>
      </c>
      <c r="I291" s="13">
        <f t="shared" si="37"/>
        <v>869957042.93676186</v>
      </c>
      <c r="J291" s="13">
        <f t="shared" si="38"/>
        <v>869957219.14038217</v>
      </c>
      <c r="K291" s="13">
        <f t="shared" si="39"/>
        <v>869957025.70568347</v>
      </c>
      <c r="L291" s="13">
        <f t="shared" si="32"/>
        <v>4300.631529318428</v>
      </c>
      <c r="M291" s="13">
        <f t="shared" si="33"/>
        <v>869957040.53544736</v>
      </c>
      <c r="N291" s="13">
        <f t="shared" si="34"/>
        <v>869957219.14038217</v>
      </c>
    </row>
    <row r="292" spans="6:14" x14ac:dyDescent="0.2">
      <c r="F292" s="13">
        <f t="shared" si="35"/>
        <v>869957025.72767055</v>
      </c>
      <c r="G292">
        <v>291</v>
      </c>
      <c r="H292" s="13">
        <f t="shared" si="36"/>
        <v>4990.636489133135</v>
      </c>
      <c r="I292" s="13">
        <f t="shared" si="37"/>
        <v>869957042.87762415</v>
      </c>
      <c r="J292" s="13">
        <f t="shared" si="38"/>
        <v>869957219.14038217</v>
      </c>
      <c r="K292" s="13">
        <f t="shared" si="39"/>
        <v>869957025.70568347</v>
      </c>
      <c r="L292" s="13">
        <f t="shared" si="32"/>
        <v>4300.631529318428</v>
      </c>
      <c r="M292" s="13">
        <f t="shared" si="33"/>
        <v>869957040.48448598</v>
      </c>
      <c r="N292" s="13">
        <f t="shared" si="34"/>
        <v>869957219.14038217</v>
      </c>
    </row>
    <row r="293" spans="6:14" x14ac:dyDescent="0.2">
      <c r="F293" s="13">
        <f t="shared" si="35"/>
        <v>869957025.72767055</v>
      </c>
      <c r="G293">
        <v>292</v>
      </c>
      <c r="H293" s="13">
        <f t="shared" si="36"/>
        <v>4990.636489133135</v>
      </c>
      <c r="I293" s="13">
        <f t="shared" si="37"/>
        <v>869957042.81889141</v>
      </c>
      <c r="J293" s="13">
        <f t="shared" si="38"/>
        <v>869957219.14038217</v>
      </c>
      <c r="K293" s="13">
        <f t="shared" si="39"/>
        <v>869957025.70568347</v>
      </c>
      <c r="L293" s="13">
        <f t="shared" si="32"/>
        <v>4300.631529318428</v>
      </c>
      <c r="M293" s="13">
        <f t="shared" si="33"/>
        <v>869957040.43387365</v>
      </c>
      <c r="N293" s="13">
        <f t="shared" si="34"/>
        <v>869957219.14038217</v>
      </c>
    </row>
    <row r="294" spans="6:14" x14ac:dyDescent="0.2">
      <c r="F294" s="13">
        <f t="shared" si="35"/>
        <v>869957025.72767055</v>
      </c>
      <c r="G294">
        <v>293</v>
      </c>
      <c r="H294" s="13">
        <f t="shared" si="36"/>
        <v>4990.636489133135</v>
      </c>
      <c r="I294" s="13">
        <f t="shared" si="37"/>
        <v>869957042.76055956</v>
      </c>
      <c r="J294" s="13">
        <f t="shared" si="38"/>
        <v>869957219.14038217</v>
      </c>
      <c r="K294" s="13">
        <f t="shared" si="39"/>
        <v>869957025.70568347</v>
      </c>
      <c r="L294" s="13">
        <f t="shared" si="32"/>
        <v>4300.631529318428</v>
      </c>
      <c r="M294" s="13">
        <f t="shared" si="33"/>
        <v>869957040.38360679</v>
      </c>
      <c r="N294" s="13">
        <f t="shared" si="34"/>
        <v>869957219.14038217</v>
      </c>
    </row>
    <row r="295" spans="6:14" x14ac:dyDescent="0.2">
      <c r="F295" s="13">
        <f t="shared" si="35"/>
        <v>869957025.72767055</v>
      </c>
      <c r="G295">
        <v>294</v>
      </c>
      <c r="H295" s="13">
        <f t="shared" si="36"/>
        <v>4990.636489133135</v>
      </c>
      <c r="I295" s="13">
        <f t="shared" si="37"/>
        <v>869957042.70262456</v>
      </c>
      <c r="J295" s="13">
        <f t="shared" si="38"/>
        <v>869957219.14038217</v>
      </c>
      <c r="K295" s="13">
        <f t="shared" si="39"/>
        <v>869957025.70568347</v>
      </c>
      <c r="L295" s="13">
        <f t="shared" si="32"/>
        <v>4300.631529318428</v>
      </c>
      <c r="M295" s="13">
        <f t="shared" si="33"/>
        <v>869957040.33368182</v>
      </c>
      <c r="N295" s="13">
        <f t="shared" si="34"/>
        <v>869957219.14038217</v>
      </c>
    </row>
    <row r="296" spans="6:14" x14ac:dyDescent="0.2">
      <c r="F296" s="13">
        <f t="shared" si="35"/>
        <v>869957025.72767055</v>
      </c>
      <c r="G296">
        <v>295</v>
      </c>
      <c r="H296" s="13">
        <f t="shared" si="36"/>
        <v>4990.636489133135</v>
      </c>
      <c r="I296" s="13">
        <f t="shared" si="37"/>
        <v>869957042.64508235</v>
      </c>
      <c r="J296" s="13">
        <f t="shared" si="38"/>
        <v>869957219.14038217</v>
      </c>
      <c r="K296" s="13">
        <f t="shared" si="39"/>
        <v>869957025.70568347</v>
      </c>
      <c r="L296" s="13">
        <f t="shared" si="32"/>
        <v>4300.631529318428</v>
      </c>
      <c r="M296" s="13">
        <f t="shared" si="33"/>
        <v>869957040.28409541</v>
      </c>
      <c r="N296" s="13">
        <f t="shared" si="34"/>
        <v>869957219.14038217</v>
      </c>
    </row>
    <row r="297" spans="6:14" x14ac:dyDescent="0.2">
      <c r="F297" s="13">
        <f t="shared" si="35"/>
        <v>869957025.72767055</v>
      </c>
      <c r="G297">
        <v>296</v>
      </c>
      <c r="H297" s="13">
        <f t="shared" si="36"/>
        <v>4990.636489133135</v>
      </c>
      <c r="I297" s="13">
        <f t="shared" si="37"/>
        <v>869957042.58792901</v>
      </c>
      <c r="J297" s="13">
        <f t="shared" si="38"/>
        <v>869957219.14038217</v>
      </c>
      <c r="K297" s="13">
        <f t="shared" si="39"/>
        <v>869957025.70568347</v>
      </c>
      <c r="L297" s="13">
        <f t="shared" si="32"/>
        <v>4300.631529318428</v>
      </c>
      <c r="M297" s="13">
        <f t="shared" si="33"/>
        <v>869957040.23484409</v>
      </c>
      <c r="N297" s="13">
        <f t="shared" si="34"/>
        <v>869957219.14038217</v>
      </c>
    </row>
    <row r="298" spans="6:14" x14ac:dyDescent="0.2">
      <c r="F298" s="13">
        <f t="shared" si="35"/>
        <v>869957025.72767055</v>
      </c>
      <c r="G298">
        <v>297</v>
      </c>
      <c r="H298" s="13">
        <f t="shared" si="36"/>
        <v>4990.636489133135</v>
      </c>
      <c r="I298" s="13">
        <f t="shared" si="37"/>
        <v>869957042.53116035</v>
      </c>
      <c r="J298" s="13">
        <f t="shared" si="38"/>
        <v>869957219.14038217</v>
      </c>
      <c r="K298" s="13">
        <f t="shared" si="39"/>
        <v>869957025.70568347</v>
      </c>
      <c r="L298" s="13">
        <f t="shared" si="32"/>
        <v>4300.631529318428</v>
      </c>
      <c r="M298" s="13">
        <f t="shared" si="33"/>
        <v>869957040.18592429</v>
      </c>
      <c r="N298" s="13">
        <f t="shared" si="34"/>
        <v>869957219.14038217</v>
      </c>
    </row>
    <row r="299" spans="6:14" x14ac:dyDescent="0.2">
      <c r="F299" s="13">
        <f t="shared" si="35"/>
        <v>869957025.72767055</v>
      </c>
      <c r="G299">
        <v>298</v>
      </c>
      <c r="H299" s="13">
        <f t="shared" si="36"/>
        <v>4990.636489133135</v>
      </c>
      <c r="I299" s="13">
        <f t="shared" si="37"/>
        <v>869957042.47477281</v>
      </c>
      <c r="J299" s="13">
        <f t="shared" si="38"/>
        <v>869957219.14038217</v>
      </c>
      <c r="K299" s="13">
        <f t="shared" si="39"/>
        <v>869957025.70568347</v>
      </c>
      <c r="L299" s="13">
        <f t="shared" si="32"/>
        <v>4300.631529318428</v>
      </c>
      <c r="M299" s="13">
        <f t="shared" si="33"/>
        <v>869957040.13733292</v>
      </c>
      <c r="N299" s="13">
        <f t="shared" si="34"/>
        <v>869957219.14038217</v>
      </c>
    </row>
    <row r="300" spans="6:14" x14ac:dyDescent="0.2">
      <c r="F300" s="13">
        <f t="shared" si="35"/>
        <v>869957025.72767055</v>
      </c>
      <c r="G300">
        <v>299</v>
      </c>
      <c r="H300" s="13">
        <f t="shared" si="36"/>
        <v>4990.636489133135</v>
      </c>
      <c r="I300" s="13">
        <f t="shared" si="37"/>
        <v>869957042.41876245</v>
      </c>
      <c r="J300" s="13">
        <f t="shared" si="38"/>
        <v>869957219.14038217</v>
      </c>
      <c r="K300" s="13">
        <f t="shared" si="39"/>
        <v>869957025.70568347</v>
      </c>
      <c r="L300" s="13">
        <f t="shared" si="32"/>
        <v>4300.631529318428</v>
      </c>
      <c r="M300" s="13">
        <f t="shared" si="33"/>
        <v>869957040.08906651</v>
      </c>
      <c r="N300" s="13">
        <f t="shared" si="34"/>
        <v>869957219.14038217</v>
      </c>
    </row>
    <row r="301" spans="6:14" x14ac:dyDescent="0.2">
      <c r="F301" s="13">
        <f t="shared" si="35"/>
        <v>869957025.72767055</v>
      </c>
      <c r="G301">
        <v>300</v>
      </c>
      <c r="H301" s="13">
        <f t="shared" si="36"/>
        <v>4990.636489133135</v>
      </c>
      <c r="I301" s="13">
        <f t="shared" si="37"/>
        <v>869957042.36312556</v>
      </c>
      <c r="J301" s="13">
        <f t="shared" si="38"/>
        <v>869957219.14038217</v>
      </c>
      <c r="K301" s="13">
        <f t="shared" si="39"/>
        <v>869957025.70568347</v>
      </c>
      <c r="L301" s="13">
        <f t="shared" si="32"/>
        <v>4300.631529318428</v>
      </c>
      <c r="M301" s="13">
        <f t="shared" si="33"/>
        <v>869957040.04112196</v>
      </c>
      <c r="N301" s="13">
        <f t="shared" si="34"/>
        <v>869957219.14038217</v>
      </c>
    </row>
    <row r="302" spans="6:14" x14ac:dyDescent="0.2">
      <c r="F302" s="13">
        <f t="shared" si="35"/>
        <v>869957025.72767055</v>
      </c>
      <c r="G302">
        <v>301</v>
      </c>
      <c r="H302" s="13">
        <f t="shared" si="36"/>
        <v>4990.636489133135</v>
      </c>
      <c r="I302" s="13">
        <f t="shared" si="37"/>
        <v>869957042.30785823</v>
      </c>
      <c r="J302" s="13">
        <f t="shared" si="38"/>
        <v>869957219.14038217</v>
      </c>
      <c r="K302" s="13">
        <f t="shared" si="39"/>
        <v>869957025.70568347</v>
      </c>
      <c r="L302" s="13">
        <f t="shared" si="32"/>
        <v>4300.631529318428</v>
      </c>
      <c r="M302" s="13">
        <f t="shared" si="33"/>
        <v>869957039.99349582</v>
      </c>
      <c r="N302" s="13">
        <f t="shared" si="34"/>
        <v>869957219.14038217</v>
      </c>
    </row>
    <row r="303" spans="6:14" x14ac:dyDescent="0.2">
      <c r="F303" s="13">
        <f t="shared" si="35"/>
        <v>869957025.72767055</v>
      </c>
      <c r="G303">
        <v>302</v>
      </c>
      <c r="H303" s="13">
        <f t="shared" si="36"/>
        <v>4990.636489133135</v>
      </c>
      <c r="I303" s="13">
        <f t="shared" si="37"/>
        <v>869957042.25295699</v>
      </c>
      <c r="J303" s="13">
        <f t="shared" si="38"/>
        <v>869957219.14038217</v>
      </c>
      <c r="K303" s="13">
        <f t="shared" si="39"/>
        <v>869957025.70568347</v>
      </c>
      <c r="L303" s="13">
        <f t="shared" si="32"/>
        <v>4300.631529318428</v>
      </c>
      <c r="M303" s="13">
        <f t="shared" si="33"/>
        <v>869957039.94618523</v>
      </c>
      <c r="N303" s="13">
        <f t="shared" si="34"/>
        <v>869957219.14038217</v>
      </c>
    </row>
    <row r="304" spans="6:14" x14ac:dyDescent="0.2">
      <c r="F304" s="13">
        <f t="shared" si="35"/>
        <v>869957025.72767055</v>
      </c>
      <c r="G304">
        <v>303</v>
      </c>
      <c r="H304" s="13">
        <f t="shared" si="36"/>
        <v>4990.636489133135</v>
      </c>
      <c r="I304" s="13">
        <f t="shared" si="37"/>
        <v>869957042.19841802</v>
      </c>
      <c r="J304" s="13">
        <f t="shared" si="38"/>
        <v>869957219.14038217</v>
      </c>
      <c r="K304" s="13">
        <f t="shared" si="39"/>
        <v>869957025.70568347</v>
      </c>
      <c r="L304" s="13">
        <f t="shared" si="32"/>
        <v>4300.631529318428</v>
      </c>
      <c r="M304" s="13">
        <f t="shared" si="33"/>
        <v>869957039.89918685</v>
      </c>
      <c r="N304" s="13">
        <f t="shared" si="34"/>
        <v>869957219.14038217</v>
      </c>
    </row>
    <row r="305" spans="6:14" x14ac:dyDescent="0.2">
      <c r="F305" s="13">
        <f t="shared" si="35"/>
        <v>869957025.72767055</v>
      </c>
      <c r="G305">
        <v>304</v>
      </c>
      <c r="H305" s="13">
        <f t="shared" si="36"/>
        <v>4990.636489133135</v>
      </c>
      <c r="I305" s="13">
        <f t="shared" si="37"/>
        <v>869957042.144238</v>
      </c>
      <c r="J305" s="13">
        <f t="shared" si="38"/>
        <v>869957219.14038217</v>
      </c>
      <c r="K305" s="13">
        <f t="shared" si="39"/>
        <v>869957025.70568347</v>
      </c>
      <c r="L305" s="13">
        <f t="shared" si="32"/>
        <v>4300.631529318428</v>
      </c>
      <c r="M305" s="13">
        <f t="shared" si="33"/>
        <v>869957039.8524977</v>
      </c>
      <c r="N305" s="13">
        <f t="shared" si="34"/>
        <v>869957219.14038217</v>
      </c>
    </row>
    <row r="306" spans="6:14" x14ac:dyDescent="0.2">
      <c r="F306" s="13">
        <f t="shared" si="35"/>
        <v>869957025.72767055</v>
      </c>
      <c r="G306">
        <v>305</v>
      </c>
      <c r="H306" s="13">
        <f t="shared" si="36"/>
        <v>4990.636489133135</v>
      </c>
      <c r="I306" s="13">
        <f t="shared" si="37"/>
        <v>869957042.09041309</v>
      </c>
      <c r="J306" s="13">
        <f t="shared" si="38"/>
        <v>869957219.14038217</v>
      </c>
      <c r="K306" s="13">
        <f t="shared" si="39"/>
        <v>869957025.70568347</v>
      </c>
      <c r="L306" s="13">
        <f t="shared" si="32"/>
        <v>4300.631529318428</v>
      </c>
      <c r="M306" s="13">
        <f t="shared" si="33"/>
        <v>869957039.80611467</v>
      </c>
      <c r="N306" s="13">
        <f t="shared" si="34"/>
        <v>869957219.14038217</v>
      </c>
    </row>
    <row r="307" spans="6:14" x14ac:dyDescent="0.2">
      <c r="F307" s="13">
        <f t="shared" si="35"/>
        <v>869957025.72767055</v>
      </c>
      <c r="G307">
        <v>306</v>
      </c>
      <c r="H307" s="13">
        <f t="shared" si="36"/>
        <v>4990.636489133135</v>
      </c>
      <c r="I307" s="13">
        <f t="shared" si="37"/>
        <v>869957042.0369401</v>
      </c>
      <c r="J307" s="13">
        <f t="shared" si="38"/>
        <v>869957219.14038217</v>
      </c>
      <c r="K307" s="13">
        <f t="shared" si="39"/>
        <v>869957025.70568347</v>
      </c>
      <c r="L307" s="13">
        <f t="shared" si="32"/>
        <v>4300.631529318428</v>
      </c>
      <c r="M307" s="13">
        <f t="shared" si="33"/>
        <v>869957039.76003492</v>
      </c>
      <c r="N307" s="13">
        <f t="shared" si="34"/>
        <v>869957219.14038217</v>
      </c>
    </row>
    <row r="308" spans="6:14" x14ac:dyDescent="0.2">
      <c r="F308" s="13">
        <f t="shared" si="35"/>
        <v>869957025.72767055</v>
      </c>
      <c r="G308">
        <v>307</v>
      </c>
      <c r="H308" s="13">
        <f t="shared" si="36"/>
        <v>4990.636489133135</v>
      </c>
      <c r="I308" s="13">
        <f t="shared" si="37"/>
        <v>869957041.98381543</v>
      </c>
      <c r="J308" s="13">
        <f t="shared" si="38"/>
        <v>869957219.14038217</v>
      </c>
      <c r="K308" s="13">
        <f t="shared" si="39"/>
        <v>869957025.70568347</v>
      </c>
      <c r="L308" s="13">
        <f t="shared" si="32"/>
        <v>4300.631529318428</v>
      </c>
      <c r="M308" s="13">
        <f t="shared" si="33"/>
        <v>869957039.71425521</v>
      </c>
      <c r="N308" s="13">
        <f t="shared" si="34"/>
        <v>869957219.14038217</v>
      </c>
    </row>
    <row r="309" spans="6:14" x14ac:dyDescent="0.2">
      <c r="F309" s="13">
        <f t="shared" si="35"/>
        <v>869957025.72767055</v>
      </c>
      <c r="G309">
        <v>308</v>
      </c>
      <c r="H309" s="13">
        <f t="shared" si="36"/>
        <v>4990.636489133135</v>
      </c>
      <c r="I309" s="13">
        <f t="shared" si="37"/>
        <v>869957041.93103576</v>
      </c>
      <c r="J309" s="13">
        <f t="shared" si="38"/>
        <v>869957219.14038217</v>
      </c>
      <c r="K309" s="13">
        <f t="shared" si="39"/>
        <v>869957025.70568347</v>
      </c>
      <c r="L309" s="13">
        <f t="shared" si="32"/>
        <v>4300.631529318428</v>
      </c>
      <c r="M309" s="13">
        <f t="shared" si="33"/>
        <v>869957039.66877282</v>
      </c>
      <c r="N309" s="13">
        <f t="shared" si="34"/>
        <v>869957219.14038217</v>
      </c>
    </row>
    <row r="310" spans="6:14" x14ac:dyDescent="0.2">
      <c r="F310" s="13">
        <f t="shared" si="35"/>
        <v>869957025.72767055</v>
      </c>
      <c r="G310">
        <v>309</v>
      </c>
      <c r="H310" s="13">
        <f t="shared" si="36"/>
        <v>4990.636489133135</v>
      </c>
      <c r="I310" s="13">
        <f t="shared" si="37"/>
        <v>869957041.87859774</v>
      </c>
      <c r="J310" s="13">
        <f t="shared" si="38"/>
        <v>869957219.14038217</v>
      </c>
      <c r="K310" s="13">
        <f t="shared" si="39"/>
        <v>869957025.70568347</v>
      </c>
      <c r="L310" s="13">
        <f t="shared" si="32"/>
        <v>4300.631529318428</v>
      </c>
      <c r="M310" s="13">
        <f t="shared" si="33"/>
        <v>869957039.62358487</v>
      </c>
      <c r="N310" s="13">
        <f t="shared" si="34"/>
        <v>869957219.14038217</v>
      </c>
    </row>
    <row r="311" spans="6:14" x14ac:dyDescent="0.2">
      <c r="F311" s="13">
        <f t="shared" si="35"/>
        <v>869957025.72767055</v>
      </c>
      <c r="G311">
        <v>310</v>
      </c>
      <c r="H311" s="13">
        <f t="shared" si="36"/>
        <v>4990.636489133135</v>
      </c>
      <c r="I311" s="13">
        <f t="shared" si="37"/>
        <v>869957041.82649791</v>
      </c>
      <c r="J311" s="13">
        <f t="shared" si="38"/>
        <v>869957219.14038217</v>
      </c>
      <c r="K311" s="13">
        <f t="shared" si="39"/>
        <v>869957025.70568347</v>
      </c>
      <c r="L311" s="13">
        <f t="shared" si="32"/>
        <v>4300.631529318428</v>
      </c>
      <c r="M311" s="13">
        <f t="shared" si="33"/>
        <v>869957039.57868838</v>
      </c>
      <c r="N311" s="13">
        <f t="shared" si="34"/>
        <v>869957219.14038217</v>
      </c>
    </row>
    <row r="312" spans="6:14" x14ac:dyDescent="0.2">
      <c r="F312" s="13">
        <f t="shared" si="35"/>
        <v>869957025.72767055</v>
      </c>
      <c r="G312">
        <v>311</v>
      </c>
      <c r="H312" s="13">
        <f t="shared" si="36"/>
        <v>4990.636489133135</v>
      </c>
      <c r="I312" s="13">
        <f t="shared" si="37"/>
        <v>869957041.77473319</v>
      </c>
      <c r="J312" s="13">
        <f t="shared" si="38"/>
        <v>869957219.14038217</v>
      </c>
      <c r="K312" s="13">
        <f t="shared" si="39"/>
        <v>869957025.70568347</v>
      </c>
      <c r="L312" s="13">
        <f t="shared" si="32"/>
        <v>4300.631529318428</v>
      </c>
      <c r="M312" s="13">
        <f t="shared" si="33"/>
        <v>869957039.53408062</v>
      </c>
      <c r="N312" s="13">
        <f t="shared" si="34"/>
        <v>869957219.14038217</v>
      </c>
    </row>
    <row r="313" spans="6:14" x14ac:dyDescent="0.2">
      <c r="F313" s="13">
        <f t="shared" si="35"/>
        <v>869957025.72767055</v>
      </c>
      <c r="G313">
        <v>312</v>
      </c>
      <c r="H313" s="13">
        <f t="shared" si="36"/>
        <v>4990.636489133135</v>
      </c>
      <c r="I313" s="13">
        <f t="shared" si="37"/>
        <v>869957041.72330034</v>
      </c>
      <c r="J313" s="13">
        <f t="shared" si="38"/>
        <v>869957219.14038217</v>
      </c>
      <c r="K313" s="13">
        <f t="shared" si="39"/>
        <v>869957025.70568347</v>
      </c>
      <c r="L313" s="13">
        <f t="shared" si="32"/>
        <v>4300.631529318428</v>
      </c>
      <c r="M313" s="13">
        <f t="shared" si="33"/>
        <v>869957039.48975885</v>
      </c>
      <c r="N313" s="13">
        <f t="shared" si="34"/>
        <v>869957219.14038217</v>
      </c>
    </row>
    <row r="314" spans="6:14" x14ac:dyDescent="0.2">
      <c r="F314" s="13">
        <f t="shared" si="35"/>
        <v>869957025.72767055</v>
      </c>
      <c r="G314">
        <v>313</v>
      </c>
      <c r="H314" s="13">
        <f t="shared" si="36"/>
        <v>4990.636489133135</v>
      </c>
      <c r="I314" s="13">
        <f t="shared" si="37"/>
        <v>869957041.67219603</v>
      </c>
      <c r="J314" s="13">
        <f t="shared" si="38"/>
        <v>869957219.14038217</v>
      </c>
      <c r="K314" s="13">
        <f t="shared" si="39"/>
        <v>869957025.70568347</v>
      </c>
      <c r="L314" s="13">
        <f t="shared" si="32"/>
        <v>4300.631529318428</v>
      </c>
      <c r="M314" s="13">
        <f t="shared" si="33"/>
        <v>869957039.44572031</v>
      </c>
      <c r="N314" s="13">
        <f t="shared" si="34"/>
        <v>869957219.14038217</v>
      </c>
    </row>
    <row r="315" spans="6:14" x14ac:dyDescent="0.2">
      <c r="F315" s="13">
        <f t="shared" si="35"/>
        <v>869957025.72767055</v>
      </c>
      <c r="G315">
        <v>314</v>
      </c>
      <c r="H315" s="13">
        <f t="shared" si="36"/>
        <v>4990.636489133135</v>
      </c>
      <c r="I315" s="13">
        <f t="shared" si="37"/>
        <v>869957041.62141728</v>
      </c>
      <c r="J315" s="13">
        <f t="shared" si="38"/>
        <v>869957219.14038217</v>
      </c>
      <c r="K315" s="13">
        <f t="shared" si="39"/>
        <v>869957025.70568347</v>
      </c>
      <c r="L315" s="13">
        <f t="shared" si="32"/>
        <v>4300.631529318428</v>
      </c>
      <c r="M315" s="13">
        <f t="shared" si="33"/>
        <v>869957039.40196228</v>
      </c>
      <c r="N315" s="13">
        <f t="shared" si="34"/>
        <v>869957219.14038217</v>
      </c>
    </row>
    <row r="316" spans="6:14" x14ac:dyDescent="0.2">
      <c r="F316" s="13">
        <f t="shared" si="35"/>
        <v>869957025.72767055</v>
      </c>
      <c r="G316">
        <v>315</v>
      </c>
      <c r="H316" s="13">
        <f t="shared" si="36"/>
        <v>4990.636489133135</v>
      </c>
      <c r="I316" s="13">
        <f t="shared" si="37"/>
        <v>869957041.570961</v>
      </c>
      <c r="J316" s="13">
        <f t="shared" si="38"/>
        <v>869957219.14038217</v>
      </c>
      <c r="K316" s="13">
        <f t="shared" si="39"/>
        <v>869957025.70568347</v>
      </c>
      <c r="L316" s="13">
        <f t="shared" si="32"/>
        <v>4300.631529318428</v>
      </c>
      <c r="M316" s="13">
        <f t="shared" si="33"/>
        <v>869957039.358482</v>
      </c>
      <c r="N316" s="13">
        <f t="shared" si="34"/>
        <v>869957219.14038217</v>
      </c>
    </row>
    <row r="317" spans="6:14" x14ac:dyDescent="0.2">
      <c r="F317" s="13">
        <f t="shared" si="35"/>
        <v>869957025.72767055</v>
      </c>
      <c r="G317">
        <v>316</v>
      </c>
      <c r="H317" s="13">
        <f t="shared" si="36"/>
        <v>4990.636489133135</v>
      </c>
      <c r="I317" s="13">
        <f t="shared" si="37"/>
        <v>869957041.52082396</v>
      </c>
      <c r="J317" s="13">
        <f t="shared" si="38"/>
        <v>869957219.14038217</v>
      </c>
      <c r="K317" s="13">
        <f t="shared" si="39"/>
        <v>869957025.70568347</v>
      </c>
      <c r="L317" s="13">
        <f t="shared" si="32"/>
        <v>4300.631529318428</v>
      </c>
      <c r="M317" s="13">
        <f t="shared" si="33"/>
        <v>869957039.31527686</v>
      </c>
      <c r="N317" s="13">
        <f t="shared" si="34"/>
        <v>869957219.14038217</v>
      </c>
    </row>
    <row r="318" spans="6:14" x14ac:dyDescent="0.2">
      <c r="F318" s="13">
        <f t="shared" si="35"/>
        <v>869957025.72767055</v>
      </c>
      <c r="G318">
        <v>317</v>
      </c>
      <c r="H318" s="13">
        <f t="shared" si="36"/>
        <v>4990.636489133135</v>
      </c>
      <c r="I318" s="13">
        <f t="shared" si="37"/>
        <v>869957041.47100329</v>
      </c>
      <c r="J318" s="13">
        <f t="shared" si="38"/>
        <v>869957219.14038217</v>
      </c>
      <c r="K318" s="13">
        <f t="shared" si="39"/>
        <v>869957025.70568347</v>
      </c>
      <c r="L318" s="13">
        <f t="shared" si="32"/>
        <v>4300.631529318428</v>
      </c>
      <c r="M318" s="13">
        <f t="shared" si="33"/>
        <v>869957039.27234447</v>
      </c>
      <c r="N318" s="13">
        <f t="shared" si="34"/>
        <v>869957219.14038217</v>
      </c>
    </row>
    <row r="319" spans="6:14" x14ac:dyDescent="0.2">
      <c r="F319" s="13">
        <f t="shared" si="35"/>
        <v>869957025.72767055</v>
      </c>
      <c r="G319">
        <v>318</v>
      </c>
      <c r="H319" s="13">
        <f t="shared" si="36"/>
        <v>4990.636489133135</v>
      </c>
      <c r="I319" s="13">
        <f t="shared" si="37"/>
        <v>869957041.42149603</v>
      </c>
      <c r="J319" s="13">
        <f t="shared" si="38"/>
        <v>869957219.14038217</v>
      </c>
      <c r="K319" s="13">
        <f t="shared" si="39"/>
        <v>869957025.70568347</v>
      </c>
      <c r="L319" s="13">
        <f t="shared" si="32"/>
        <v>4300.631529318428</v>
      </c>
      <c r="M319" s="13">
        <f t="shared" si="33"/>
        <v>869957039.22968197</v>
      </c>
      <c r="N319" s="13">
        <f t="shared" si="34"/>
        <v>869957219.14038217</v>
      </c>
    </row>
    <row r="320" spans="6:14" x14ac:dyDescent="0.2">
      <c r="F320" s="13">
        <f t="shared" si="35"/>
        <v>869957025.72767055</v>
      </c>
      <c r="G320">
        <v>319</v>
      </c>
      <c r="H320" s="13">
        <f t="shared" si="36"/>
        <v>4990.636489133135</v>
      </c>
      <c r="I320" s="13">
        <f t="shared" si="37"/>
        <v>869957041.37229908</v>
      </c>
      <c r="J320" s="13">
        <f t="shared" si="38"/>
        <v>869957219.14038217</v>
      </c>
      <c r="K320" s="13">
        <f t="shared" si="39"/>
        <v>869957025.70568347</v>
      </c>
      <c r="L320" s="13">
        <f t="shared" si="32"/>
        <v>4300.631529318428</v>
      </c>
      <c r="M320" s="13">
        <f t="shared" si="33"/>
        <v>869957039.18728697</v>
      </c>
      <c r="N320" s="13">
        <f t="shared" si="34"/>
        <v>869957219.14038217</v>
      </c>
    </row>
    <row r="321" spans="6:14" x14ac:dyDescent="0.2">
      <c r="F321" s="13">
        <f t="shared" si="35"/>
        <v>869957025.72767055</v>
      </c>
      <c r="G321">
        <v>320</v>
      </c>
      <c r="H321" s="13">
        <f t="shared" si="36"/>
        <v>4990.636489133135</v>
      </c>
      <c r="I321" s="13">
        <f t="shared" si="37"/>
        <v>869957041.32340956</v>
      </c>
      <c r="J321" s="13">
        <f t="shared" si="38"/>
        <v>869957219.14038217</v>
      </c>
      <c r="K321" s="13">
        <f t="shared" si="39"/>
        <v>869957025.70568347</v>
      </c>
      <c r="L321" s="13">
        <f t="shared" si="32"/>
        <v>4300.631529318428</v>
      </c>
      <c r="M321" s="13">
        <f t="shared" si="33"/>
        <v>869957039.14515698</v>
      </c>
      <c r="N321" s="13">
        <f t="shared" si="34"/>
        <v>869957219.14038217</v>
      </c>
    </row>
    <row r="322" spans="6:14" x14ac:dyDescent="0.2">
      <c r="F322" s="13">
        <f t="shared" si="35"/>
        <v>869957025.72767055</v>
      </c>
      <c r="G322">
        <v>321</v>
      </c>
      <c r="H322" s="13">
        <f t="shared" si="36"/>
        <v>4990.636489133135</v>
      </c>
      <c r="I322" s="13">
        <f t="shared" si="37"/>
        <v>869957041.27482474</v>
      </c>
      <c r="J322" s="13">
        <f t="shared" si="38"/>
        <v>869957219.14038217</v>
      </c>
      <c r="K322" s="13">
        <f t="shared" si="39"/>
        <v>869957025.70568347</v>
      </c>
      <c r="L322" s="13">
        <f t="shared" ref="L322:L381" si="40">$C$9+$C$10</f>
        <v>4300.631529318428</v>
      </c>
      <c r="M322" s="13">
        <f t="shared" ref="M322:M381" si="41">L322/G322+K322</f>
        <v>869957039.10328948</v>
      </c>
      <c r="N322" s="13">
        <f t="shared" ref="N322:N381" si="42">$C$16+$C$15+$C$12+$C$11</f>
        <v>869957219.14038217</v>
      </c>
    </row>
    <row r="323" spans="6:14" x14ac:dyDescent="0.2">
      <c r="F323" s="13">
        <f t="shared" ref="F323:F381" si="43">SUM($B$11:$B$15)</f>
        <v>869957025.72767055</v>
      </c>
      <c r="G323">
        <v>322</v>
      </c>
      <c r="H323" s="13">
        <f t="shared" ref="H323:H381" si="44">$B$9+$B$10</f>
        <v>4990.636489133135</v>
      </c>
      <c r="I323" s="13">
        <f t="shared" ref="I323:I381" si="45">H323/G323+F323</f>
        <v>869957041.22654164</v>
      </c>
      <c r="J323" s="13">
        <f t="shared" ref="J323:J381" si="46">$B$16+$B$15+$B$12+$B$11</f>
        <v>869957219.14038217</v>
      </c>
      <c r="K323" s="13">
        <f t="shared" si="39"/>
        <v>869957025.70568347</v>
      </c>
      <c r="L323" s="13">
        <f t="shared" si="40"/>
        <v>4300.631529318428</v>
      </c>
      <c r="M323" s="13">
        <f t="shared" si="41"/>
        <v>869957039.06168199</v>
      </c>
      <c r="N323" s="13">
        <f t="shared" si="42"/>
        <v>869957219.14038217</v>
      </c>
    </row>
    <row r="324" spans="6:14" x14ac:dyDescent="0.2">
      <c r="F324" s="13">
        <f t="shared" si="43"/>
        <v>869957025.72767055</v>
      </c>
      <c r="G324">
        <v>323</v>
      </c>
      <c r="H324" s="13">
        <f t="shared" si="44"/>
        <v>4990.636489133135</v>
      </c>
      <c r="I324" s="13">
        <f t="shared" si="45"/>
        <v>869957041.17855752</v>
      </c>
      <c r="J324" s="13">
        <f t="shared" si="46"/>
        <v>869957219.14038217</v>
      </c>
      <c r="K324" s="13">
        <f t="shared" ref="K324:K381" si="47">SUM($C$11:$C$12,$C$14:$C$15)</f>
        <v>869957025.70568347</v>
      </c>
      <c r="L324" s="13">
        <f t="shared" si="40"/>
        <v>4300.631529318428</v>
      </c>
      <c r="M324" s="13">
        <f t="shared" si="41"/>
        <v>869957039.02033222</v>
      </c>
      <c r="N324" s="13">
        <f t="shared" si="42"/>
        <v>869957219.14038217</v>
      </c>
    </row>
    <row r="325" spans="6:14" x14ac:dyDescent="0.2">
      <c r="F325" s="13">
        <f t="shared" si="43"/>
        <v>869957025.72767055</v>
      </c>
      <c r="G325">
        <v>324</v>
      </c>
      <c r="H325" s="13">
        <f t="shared" si="44"/>
        <v>4990.636489133135</v>
      </c>
      <c r="I325" s="13">
        <f t="shared" si="45"/>
        <v>869957041.13086963</v>
      </c>
      <c r="J325" s="13">
        <f t="shared" si="46"/>
        <v>869957219.14038217</v>
      </c>
      <c r="K325" s="13">
        <f t="shared" si="47"/>
        <v>869957025.70568347</v>
      </c>
      <c r="L325" s="13">
        <f t="shared" si="40"/>
        <v>4300.631529318428</v>
      </c>
      <c r="M325" s="13">
        <f t="shared" si="41"/>
        <v>869957038.97923756</v>
      </c>
      <c r="N325" s="13">
        <f t="shared" si="42"/>
        <v>869957219.14038217</v>
      </c>
    </row>
    <row r="326" spans="6:14" x14ac:dyDescent="0.2">
      <c r="F326" s="13">
        <f t="shared" si="43"/>
        <v>869957025.72767055</v>
      </c>
      <c r="G326">
        <v>325</v>
      </c>
      <c r="H326" s="13">
        <f t="shared" si="44"/>
        <v>4990.636489133135</v>
      </c>
      <c r="I326" s="13">
        <f t="shared" si="45"/>
        <v>869957041.08347511</v>
      </c>
      <c r="J326" s="13">
        <f t="shared" si="46"/>
        <v>869957219.14038217</v>
      </c>
      <c r="K326" s="13">
        <f t="shared" si="47"/>
        <v>869957025.70568347</v>
      </c>
      <c r="L326" s="13">
        <f t="shared" si="40"/>
        <v>4300.631529318428</v>
      </c>
      <c r="M326" s="13">
        <f t="shared" si="41"/>
        <v>869957038.93839586</v>
      </c>
      <c r="N326" s="13">
        <f t="shared" si="42"/>
        <v>869957219.14038217</v>
      </c>
    </row>
    <row r="327" spans="6:14" x14ac:dyDescent="0.2">
      <c r="F327" s="13">
        <f t="shared" si="43"/>
        <v>869957025.72767055</v>
      </c>
      <c r="G327">
        <v>326</v>
      </c>
      <c r="H327" s="13">
        <f t="shared" si="44"/>
        <v>4990.636489133135</v>
      </c>
      <c r="I327" s="13">
        <f t="shared" si="45"/>
        <v>869957041.03637147</v>
      </c>
      <c r="J327" s="13">
        <f t="shared" si="46"/>
        <v>869957219.14038217</v>
      </c>
      <c r="K327" s="13">
        <f t="shared" si="47"/>
        <v>869957025.70568347</v>
      </c>
      <c r="L327" s="13">
        <f t="shared" si="40"/>
        <v>4300.631529318428</v>
      </c>
      <c r="M327" s="13">
        <f t="shared" si="41"/>
        <v>869957038.89780474</v>
      </c>
      <c r="N327" s="13">
        <f t="shared" si="42"/>
        <v>869957219.14038217</v>
      </c>
    </row>
    <row r="328" spans="6:14" x14ac:dyDescent="0.2">
      <c r="F328" s="13">
        <f t="shared" si="43"/>
        <v>869957025.72767055</v>
      </c>
      <c r="G328">
        <v>327</v>
      </c>
      <c r="H328" s="13">
        <f t="shared" si="44"/>
        <v>4990.636489133135</v>
      </c>
      <c r="I328" s="13">
        <f t="shared" si="45"/>
        <v>869957040.98955584</v>
      </c>
      <c r="J328" s="13">
        <f t="shared" si="46"/>
        <v>869957219.14038217</v>
      </c>
      <c r="K328" s="13">
        <f t="shared" si="47"/>
        <v>869957025.70568347</v>
      </c>
      <c r="L328" s="13">
        <f t="shared" si="40"/>
        <v>4300.631529318428</v>
      </c>
      <c r="M328" s="13">
        <f t="shared" si="41"/>
        <v>869957038.85746181</v>
      </c>
      <c r="N328" s="13">
        <f t="shared" si="42"/>
        <v>869957219.14038217</v>
      </c>
    </row>
    <row r="329" spans="6:14" x14ac:dyDescent="0.2">
      <c r="F329" s="13">
        <f t="shared" si="43"/>
        <v>869957025.72767055</v>
      </c>
      <c r="G329">
        <v>328</v>
      </c>
      <c r="H329" s="13">
        <f t="shared" si="44"/>
        <v>4990.636489133135</v>
      </c>
      <c r="I329" s="13">
        <f t="shared" si="45"/>
        <v>869957040.94302571</v>
      </c>
      <c r="J329" s="13">
        <f t="shared" si="46"/>
        <v>869957219.14038217</v>
      </c>
      <c r="K329" s="13">
        <f t="shared" si="47"/>
        <v>869957025.70568347</v>
      </c>
      <c r="L329" s="13">
        <f t="shared" si="40"/>
        <v>4300.631529318428</v>
      </c>
      <c r="M329" s="13">
        <f t="shared" si="41"/>
        <v>869957038.81736493</v>
      </c>
      <c r="N329" s="13">
        <f t="shared" si="42"/>
        <v>869957219.14038217</v>
      </c>
    </row>
    <row r="330" spans="6:14" x14ac:dyDescent="0.2">
      <c r="F330" s="13">
        <f t="shared" si="43"/>
        <v>869957025.72767055</v>
      </c>
      <c r="G330">
        <v>329</v>
      </c>
      <c r="H330" s="13">
        <f t="shared" si="44"/>
        <v>4990.636489133135</v>
      </c>
      <c r="I330" s="13">
        <f t="shared" si="45"/>
        <v>869957040.89677846</v>
      </c>
      <c r="J330" s="13">
        <f t="shared" si="46"/>
        <v>869957219.14038217</v>
      </c>
      <c r="K330" s="13">
        <f t="shared" si="47"/>
        <v>869957025.70568347</v>
      </c>
      <c r="L330" s="13">
        <f t="shared" si="40"/>
        <v>4300.631529318428</v>
      </c>
      <c r="M330" s="13">
        <f t="shared" si="41"/>
        <v>869957038.77751184</v>
      </c>
      <c r="N330" s="13">
        <f t="shared" si="42"/>
        <v>869957219.14038217</v>
      </c>
    </row>
    <row r="331" spans="6:14" x14ac:dyDescent="0.2">
      <c r="F331" s="13">
        <f t="shared" si="43"/>
        <v>869957025.72767055</v>
      </c>
      <c r="G331">
        <v>330</v>
      </c>
      <c r="H331" s="13">
        <f t="shared" si="44"/>
        <v>4990.636489133135</v>
      </c>
      <c r="I331" s="13">
        <f t="shared" si="45"/>
        <v>869957040.85081148</v>
      </c>
      <c r="J331" s="13">
        <f t="shared" si="46"/>
        <v>869957219.14038217</v>
      </c>
      <c r="K331" s="13">
        <f t="shared" si="47"/>
        <v>869957025.70568347</v>
      </c>
      <c r="L331" s="13">
        <f t="shared" si="40"/>
        <v>4300.631529318428</v>
      </c>
      <c r="M331" s="13">
        <f t="shared" si="41"/>
        <v>869957038.73790026</v>
      </c>
      <c r="N331" s="13">
        <f t="shared" si="42"/>
        <v>869957219.14038217</v>
      </c>
    </row>
    <row r="332" spans="6:14" x14ac:dyDescent="0.2">
      <c r="F332" s="13">
        <f t="shared" si="43"/>
        <v>869957025.72767055</v>
      </c>
      <c r="G332">
        <v>331</v>
      </c>
      <c r="H332" s="13">
        <f t="shared" si="44"/>
        <v>4990.636489133135</v>
      </c>
      <c r="I332" s="13">
        <f t="shared" si="45"/>
        <v>869957040.80512214</v>
      </c>
      <c r="J332" s="13">
        <f t="shared" si="46"/>
        <v>869957219.14038217</v>
      </c>
      <c r="K332" s="13">
        <f t="shared" si="47"/>
        <v>869957025.70568347</v>
      </c>
      <c r="L332" s="13">
        <f t="shared" si="40"/>
        <v>4300.631529318428</v>
      </c>
      <c r="M332" s="13">
        <f t="shared" si="41"/>
        <v>869957038.69852793</v>
      </c>
      <c r="N332" s="13">
        <f t="shared" si="42"/>
        <v>869957219.14038217</v>
      </c>
    </row>
    <row r="333" spans="6:14" x14ac:dyDescent="0.2">
      <c r="F333" s="13">
        <f t="shared" si="43"/>
        <v>869957025.72767055</v>
      </c>
      <c r="G333">
        <v>332</v>
      </c>
      <c r="H333" s="13">
        <f t="shared" si="44"/>
        <v>4990.636489133135</v>
      </c>
      <c r="I333" s="13">
        <f t="shared" si="45"/>
        <v>869957040.75970817</v>
      </c>
      <c r="J333" s="13">
        <f t="shared" si="46"/>
        <v>869957219.14038217</v>
      </c>
      <c r="K333" s="13">
        <f t="shared" si="47"/>
        <v>869957025.70568347</v>
      </c>
      <c r="L333" s="13">
        <f t="shared" si="40"/>
        <v>4300.631529318428</v>
      </c>
      <c r="M333" s="13">
        <f t="shared" si="41"/>
        <v>869957038.65939295</v>
      </c>
      <c r="N333" s="13">
        <f t="shared" si="42"/>
        <v>869957219.14038217</v>
      </c>
    </row>
    <row r="334" spans="6:14" x14ac:dyDescent="0.2">
      <c r="F334" s="13">
        <f t="shared" si="43"/>
        <v>869957025.72767055</v>
      </c>
      <c r="G334">
        <v>333</v>
      </c>
      <c r="H334" s="13">
        <f t="shared" si="44"/>
        <v>4990.636489133135</v>
      </c>
      <c r="I334" s="13">
        <f t="shared" si="45"/>
        <v>869957040.71456695</v>
      </c>
      <c r="J334" s="13">
        <f t="shared" si="46"/>
        <v>869957219.14038217</v>
      </c>
      <c r="K334" s="13">
        <f t="shared" si="47"/>
        <v>869957025.70568347</v>
      </c>
      <c r="L334" s="13">
        <f t="shared" si="40"/>
        <v>4300.631529318428</v>
      </c>
      <c r="M334" s="13">
        <f t="shared" si="41"/>
        <v>869957038.62049282</v>
      </c>
      <c r="N334" s="13">
        <f t="shared" si="42"/>
        <v>869957219.14038217</v>
      </c>
    </row>
    <row r="335" spans="6:14" x14ac:dyDescent="0.2">
      <c r="F335" s="13">
        <f t="shared" si="43"/>
        <v>869957025.72767055</v>
      </c>
      <c r="G335">
        <v>334</v>
      </c>
      <c r="H335" s="13">
        <f t="shared" si="44"/>
        <v>4990.636489133135</v>
      </c>
      <c r="I335" s="13">
        <f t="shared" si="45"/>
        <v>869957040.66969597</v>
      </c>
      <c r="J335" s="13">
        <f t="shared" si="46"/>
        <v>869957219.14038217</v>
      </c>
      <c r="K335" s="13">
        <f t="shared" si="47"/>
        <v>869957025.70568347</v>
      </c>
      <c r="L335" s="13">
        <f t="shared" si="40"/>
        <v>4300.631529318428</v>
      </c>
      <c r="M335" s="13">
        <f t="shared" si="41"/>
        <v>869957038.58182573</v>
      </c>
      <c r="N335" s="13">
        <f t="shared" si="42"/>
        <v>869957219.14038217</v>
      </c>
    </row>
    <row r="336" spans="6:14" x14ac:dyDescent="0.2">
      <c r="F336" s="13">
        <f t="shared" si="43"/>
        <v>869957025.72767055</v>
      </c>
      <c r="G336">
        <v>335</v>
      </c>
      <c r="H336" s="13">
        <f t="shared" si="44"/>
        <v>4990.636489133135</v>
      </c>
      <c r="I336" s="13">
        <f t="shared" si="45"/>
        <v>869957040.62509286</v>
      </c>
      <c r="J336" s="13">
        <f t="shared" si="46"/>
        <v>869957219.14038217</v>
      </c>
      <c r="K336" s="13">
        <f t="shared" si="47"/>
        <v>869957025.70568347</v>
      </c>
      <c r="L336" s="13">
        <f t="shared" si="40"/>
        <v>4300.631529318428</v>
      </c>
      <c r="M336" s="13">
        <f t="shared" si="41"/>
        <v>869957038.54338956</v>
      </c>
      <c r="N336" s="13">
        <f t="shared" si="42"/>
        <v>869957219.14038217</v>
      </c>
    </row>
    <row r="337" spans="6:14" x14ac:dyDescent="0.2">
      <c r="F337" s="13">
        <f t="shared" si="43"/>
        <v>869957025.72767055</v>
      </c>
      <c r="G337">
        <v>336</v>
      </c>
      <c r="H337" s="13">
        <f t="shared" si="44"/>
        <v>4990.636489133135</v>
      </c>
      <c r="I337" s="13">
        <f t="shared" si="45"/>
        <v>869957040.58075535</v>
      </c>
      <c r="J337" s="13">
        <f t="shared" si="46"/>
        <v>869957219.14038217</v>
      </c>
      <c r="K337" s="13">
        <f t="shared" si="47"/>
        <v>869957025.70568347</v>
      </c>
      <c r="L337" s="13">
        <f t="shared" si="40"/>
        <v>4300.631529318428</v>
      </c>
      <c r="M337" s="13">
        <f t="shared" si="41"/>
        <v>869957038.50518203</v>
      </c>
      <c r="N337" s="13">
        <f t="shared" si="42"/>
        <v>869957219.14038217</v>
      </c>
    </row>
    <row r="338" spans="6:14" x14ac:dyDescent="0.2">
      <c r="F338" s="13">
        <f t="shared" si="43"/>
        <v>869957025.72767055</v>
      </c>
      <c r="G338">
        <v>337</v>
      </c>
      <c r="H338" s="13">
        <f t="shared" si="44"/>
        <v>4990.636489133135</v>
      </c>
      <c r="I338" s="13">
        <f t="shared" si="45"/>
        <v>869957040.53668094</v>
      </c>
      <c r="J338" s="13">
        <f t="shared" si="46"/>
        <v>869957219.14038217</v>
      </c>
      <c r="K338" s="13">
        <f t="shared" si="47"/>
        <v>869957025.70568347</v>
      </c>
      <c r="L338" s="13">
        <f t="shared" si="40"/>
        <v>4300.631529318428</v>
      </c>
      <c r="M338" s="13">
        <f t="shared" si="41"/>
        <v>869957038.46720135</v>
      </c>
      <c r="N338" s="13">
        <f t="shared" si="42"/>
        <v>869957219.14038217</v>
      </c>
    </row>
    <row r="339" spans="6:14" x14ac:dyDescent="0.2">
      <c r="F339" s="13">
        <f t="shared" si="43"/>
        <v>869957025.72767055</v>
      </c>
      <c r="G339">
        <v>338</v>
      </c>
      <c r="H339" s="13">
        <f t="shared" si="44"/>
        <v>4990.636489133135</v>
      </c>
      <c r="I339" s="13">
        <f t="shared" si="45"/>
        <v>869957040.49286723</v>
      </c>
      <c r="J339" s="13">
        <f t="shared" si="46"/>
        <v>869957219.14038217</v>
      </c>
      <c r="K339" s="13">
        <f t="shared" si="47"/>
        <v>869957025.70568347</v>
      </c>
      <c r="L339" s="13">
        <f t="shared" si="40"/>
        <v>4300.631529318428</v>
      </c>
      <c r="M339" s="13">
        <f t="shared" si="41"/>
        <v>869957038.42944539</v>
      </c>
      <c r="N339" s="13">
        <f t="shared" si="42"/>
        <v>869957219.14038217</v>
      </c>
    </row>
    <row r="340" spans="6:14" x14ac:dyDescent="0.2">
      <c r="F340" s="13">
        <f t="shared" si="43"/>
        <v>869957025.72767055</v>
      </c>
      <c r="G340">
        <v>339</v>
      </c>
      <c r="H340" s="13">
        <f t="shared" si="44"/>
        <v>4990.636489133135</v>
      </c>
      <c r="I340" s="13">
        <f t="shared" si="45"/>
        <v>869957040.44931209</v>
      </c>
      <c r="J340" s="13">
        <f t="shared" si="46"/>
        <v>869957219.14038217</v>
      </c>
      <c r="K340" s="13">
        <f t="shared" si="47"/>
        <v>869957025.70568347</v>
      </c>
      <c r="L340" s="13">
        <f t="shared" si="40"/>
        <v>4300.631529318428</v>
      </c>
      <c r="M340" s="13">
        <f t="shared" si="41"/>
        <v>869957038.39191222</v>
      </c>
      <c r="N340" s="13">
        <f t="shared" si="42"/>
        <v>869957219.14038217</v>
      </c>
    </row>
    <row r="341" spans="6:14" x14ac:dyDescent="0.2">
      <c r="F341" s="13">
        <f t="shared" si="43"/>
        <v>869957025.72767055</v>
      </c>
      <c r="G341">
        <v>340</v>
      </c>
      <c r="H341" s="13">
        <f t="shared" si="44"/>
        <v>4990.636489133135</v>
      </c>
      <c r="I341" s="13">
        <f t="shared" si="45"/>
        <v>869957040.40601313</v>
      </c>
      <c r="J341" s="13">
        <f t="shared" si="46"/>
        <v>869957219.14038217</v>
      </c>
      <c r="K341" s="13">
        <f t="shared" si="47"/>
        <v>869957025.70568347</v>
      </c>
      <c r="L341" s="13">
        <f t="shared" si="40"/>
        <v>4300.631529318428</v>
      </c>
      <c r="M341" s="13">
        <f t="shared" si="41"/>
        <v>869957038.35459971</v>
      </c>
      <c r="N341" s="13">
        <f t="shared" si="42"/>
        <v>869957219.14038217</v>
      </c>
    </row>
    <row r="342" spans="6:14" x14ac:dyDescent="0.2">
      <c r="F342" s="13">
        <f t="shared" si="43"/>
        <v>869957025.72767055</v>
      </c>
      <c r="G342">
        <v>341</v>
      </c>
      <c r="H342" s="13">
        <f t="shared" si="44"/>
        <v>4990.636489133135</v>
      </c>
      <c r="I342" s="13">
        <f t="shared" si="45"/>
        <v>869957040.36296821</v>
      </c>
      <c r="J342" s="13">
        <f t="shared" si="46"/>
        <v>869957219.14038217</v>
      </c>
      <c r="K342" s="13">
        <f t="shared" si="47"/>
        <v>869957025.70568347</v>
      </c>
      <c r="L342" s="13">
        <f t="shared" si="40"/>
        <v>4300.631529318428</v>
      </c>
      <c r="M342" s="13">
        <f t="shared" si="41"/>
        <v>869957038.31750619</v>
      </c>
      <c r="N342" s="13">
        <f t="shared" si="42"/>
        <v>869957219.14038217</v>
      </c>
    </row>
    <row r="343" spans="6:14" x14ac:dyDescent="0.2">
      <c r="F343" s="13">
        <f t="shared" si="43"/>
        <v>869957025.72767055</v>
      </c>
      <c r="G343">
        <v>342</v>
      </c>
      <c r="H343" s="13">
        <f t="shared" si="44"/>
        <v>4990.636489133135</v>
      </c>
      <c r="I343" s="13">
        <f t="shared" si="45"/>
        <v>869957040.32017493</v>
      </c>
      <c r="J343" s="13">
        <f t="shared" si="46"/>
        <v>869957219.14038217</v>
      </c>
      <c r="K343" s="13">
        <f t="shared" si="47"/>
        <v>869957025.70568347</v>
      </c>
      <c r="L343" s="13">
        <f t="shared" si="40"/>
        <v>4300.631529318428</v>
      </c>
      <c r="M343" s="13">
        <f t="shared" si="41"/>
        <v>869957038.28062952</v>
      </c>
      <c r="N343" s="13">
        <f t="shared" si="42"/>
        <v>869957219.14038217</v>
      </c>
    </row>
    <row r="344" spans="6:14" x14ac:dyDescent="0.2">
      <c r="F344" s="13">
        <f t="shared" si="43"/>
        <v>869957025.72767055</v>
      </c>
      <c r="G344">
        <v>343</v>
      </c>
      <c r="H344" s="13">
        <f t="shared" si="44"/>
        <v>4990.636489133135</v>
      </c>
      <c r="I344" s="13">
        <f t="shared" si="45"/>
        <v>869957040.27763116</v>
      </c>
      <c r="J344" s="13">
        <f t="shared" si="46"/>
        <v>869957219.14038217</v>
      </c>
      <c r="K344" s="13">
        <f t="shared" si="47"/>
        <v>869957025.70568347</v>
      </c>
      <c r="L344" s="13">
        <f t="shared" si="40"/>
        <v>4300.631529318428</v>
      </c>
      <c r="M344" s="13">
        <f t="shared" si="41"/>
        <v>869957038.24396777</v>
      </c>
      <c r="N344" s="13">
        <f t="shared" si="42"/>
        <v>869957219.14038217</v>
      </c>
    </row>
    <row r="345" spans="6:14" x14ac:dyDescent="0.2">
      <c r="F345" s="13">
        <f t="shared" si="43"/>
        <v>869957025.72767055</v>
      </c>
      <c r="G345">
        <v>344</v>
      </c>
      <c r="H345" s="13">
        <f t="shared" si="44"/>
        <v>4990.636489133135</v>
      </c>
      <c r="I345" s="13">
        <f t="shared" si="45"/>
        <v>869957040.23533475</v>
      </c>
      <c r="J345" s="13">
        <f t="shared" si="46"/>
        <v>869957219.14038217</v>
      </c>
      <c r="K345" s="13">
        <f t="shared" si="47"/>
        <v>869957025.70568347</v>
      </c>
      <c r="L345" s="13">
        <f t="shared" si="40"/>
        <v>4300.631529318428</v>
      </c>
      <c r="M345" s="13">
        <f t="shared" si="41"/>
        <v>869957038.20751929</v>
      </c>
      <c r="N345" s="13">
        <f t="shared" si="42"/>
        <v>869957219.14038217</v>
      </c>
    </row>
    <row r="346" spans="6:14" x14ac:dyDescent="0.2">
      <c r="F346" s="13">
        <f t="shared" si="43"/>
        <v>869957025.72767055</v>
      </c>
      <c r="G346">
        <v>345</v>
      </c>
      <c r="H346" s="13">
        <f t="shared" si="44"/>
        <v>4990.636489133135</v>
      </c>
      <c r="I346" s="13">
        <f t="shared" si="45"/>
        <v>869957040.19328356</v>
      </c>
      <c r="J346" s="13">
        <f t="shared" si="46"/>
        <v>869957219.14038217</v>
      </c>
      <c r="K346" s="13">
        <f t="shared" si="47"/>
        <v>869957025.70568347</v>
      </c>
      <c r="L346" s="13">
        <f t="shared" si="40"/>
        <v>4300.631529318428</v>
      </c>
      <c r="M346" s="13">
        <f t="shared" si="41"/>
        <v>869957038.17128205</v>
      </c>
      <c r="N346" s="13">
        <f t="shared" si="42"/>
        <v>869957219.14038217</v>
      </c>
    </row>
    <row r="347" spans="6:14" x14ac:dyDescent="0.2">
      <c r="F347" s="13">
        <f t="shared" si="43"/>
        <v>869957025.72767055</v>
      </c>
      <c r="G347">
        <v>346</v>
      </c>
      <c r="H347" s="13">
        <f t="shared" si="44"/>
        <v>4990.636489133135</v>
      </c>
      <c r="I347" s="13">
        <f t="shared" si="45"/>
        <v>869957040.15147543</v>
      </c>
      <c r="J347" s="13">
        <f t="shared" si="46"/>
        <v>869957219.14038217</v>
      </c>
      <c r="K347" s="13">
        <f t="shared" si="47"/>
        <v>869957025.70568347</v>
      </c>
      <c r="L347" s="13">
        <f t="shared" si="40"/>
        <v>4300.631529318428</v>
      </c>
      <c r="M347" s="13">
        <f t="shared" si="41"/>
        <v>869957038.13525438</v>
      </c>
      <c r="N347" s="13">
        <f t="shared" si="42"/>
        <v>869957219.14038217</v>
      </c>
    </row>
    <row r="348" spans="6:14" x14ac:dyDescent="0.2">
      <c r="F348" s="13">
        <f t="shared" si="43"/>
        <v>869957025.72767055</v>
      </c>
      <c r="G348">
        <v>347</v>
      </c>
      <c r="H348" s="13">
        <f t="shared" si="44"/>
        <v>4990.636489133135</v>
      </c>
      <c r="I348" s="13">
        <f t="shared" si="45"/>
        <v>869957040.10990822</v>
      </c>
      <c r="J348" s="13">
        <f t="shared" si="46"/>
        <v>869957219.14038217</v>
      </c>
      <c r="K348" s="13">
        <f t="shared" si="47"/>
        <v>869957025.70568347</v>
      </c>
      <c r="L348" s="13">
        <f t="shared" si="40"/>
        <v>4300.631529318428</v>
      </c>
      <c r="M348" s="13">
        <f t="shared" si="41"/>
        <v>869957038.09943426</v>
      </c>
      <c r="N348" s="13">
        <f t="shared" si="42"/>
        <v>869957219.14038217</v>
      </c>
    </row>
    <row r="349" spans="6:14" x14ac:dyDescent="0.2">
      <c r="F349" s="13">
        <f t="shared" si="43"/>
        <v>869957025.72767055</v>
      </c>
      <c r="G349">
        <v>348</v>
      </c>
      <c r="H349" s="13">
        <f t="shared" si="44"/>
        <v>4990.636489133135</v>
      </c>
      <c r="I349" s="13">
        <f t="shared" si="45"/>
        <v>869957040.06858003</v>
      </c>
      <c r="J349" s="13">
        <f t="shared" si="46"/>
        <v>869957219.14038217</v>
      </c>
      <c r="K349" s="13">
        <f t="shared" si="47"/>
        <v>869957025.70568347</v>
      </c>
      <c r="L349" s="13">
        <f t="shared" si="40"/>
        <v>4300.631529318428</v>
      </c>
      <c r="M349" s="13">
        <f t="shared" si="41"/>
        <v>869957038.06382</v>
      </c>
      <c r="N349" s="13">
        <f t="shared" si="42"/>
        <v>869957219.14038217</v>
      </c>
    </row>
    <row r="350" spans="6:14" x14ac:dyDescent="0.2">
      <c r="F350" s="13">
        <f t="shared" si="43"/>
        <v>869957025.72767055</v>
      </c>
      <c r="G350">
        <v>349</v>
      </c>
      <c r="H350" s="13">
        <f t="shared" si="44"/>
        <v>4990.636489133135</v>
      </c>
      <c r="I350" s="13">
        <f t="shared" si="45"/>
        <v>869957040.02748859</v>
      </c>
      <c r="J350" s="13">
        <f t="shared" si="46"/>
        <v>869957219.14038217</v>
      </c>
      <c r="K350" s="13">
        <f t="shared" si="47"/>
        <v>869957025.70568347</v>
      </c>
      <c r="L350" s="13">
        <f t="shared" si="40"/>
        <v>4300.631529318428</v>
      </c>
      <c r="M350" s="13">
        <f t="shared" si="41"/>
        <v>869957038.02840996</v>
      </c>
      <c r="N350" s="13">
        <f t="shared" si="42"/>
        <v>869957219.14038217</v>
      </c>
    </row>
    <row r="351" spans="6:14" x14ac:dyDescent="0.2">
      <c r="F351" s="13">
        <f t="shared" si="43"/>
        <v>869957025.72767055</v>
      </c>
      <c r="G351">
        <v>350</v>
      </c>
      <c r="H351" s="13">
        <f t="shared" si="44"/>
        <v>4990.636489133135</v>
      </c>
      <c r="I351" s="13">
        <f t="shared" si="45"/>
        <v>869957039.98663199</v>
      </c>
      <c r="J351" s="13">
        <f t="shared" si="46"/>
        <v>869957219.14038217</v>
      </c>
      <c r="K351" s="13">
        <f t="shared" si="47"/>
        <v>869957025.70568347</v>
      </c>
      <c r="L351" s="13">
        <f t="shared" si="40"/>
        <v>4300.631529318428</v>
      </c>
      <c r="M351" s="13">
        <f t="shared" si="41"/>
        <v>869957037.99320209</v>
      </c>
      <c r="N351" s="13">
        <f t="shared" si="42"/>
        <v>869957219.14038217</v>
      </c>
    </row>
    <row r="352" spans="6:14" x14ac:dyDescent="0.2">
      <c r="F352" s="13">
        <f t="shared" si="43"/>
        <v>869957025.72767055</v>
      </c>
      <c r="G352">
        <v>351</v>
      </c>
      <c r="H352" s="13">
        <f t="shared" si="44"/>
        <v>4990.636489133135</v>
      </c>
      <c r="I352" s="13">
        <f t="shared" si="45"/>
        <v>869957039.94600809</v>
      </c>
      <c r="J352" s="13">
        <f t="shared" si="46"/>
        <v>869957219.14038217</v>
      </c>
      <c r="K352" s="13">
        <f t="shared" si="47"/>
        <v>869957025.70568347</v>
      </c>
      <c r="L352" s="13">
        <f t="shared" si="40"/>
        <v>4300.631529318428</v>
      </c>
      <c r="M352" s="13">
        <f t="shared" si="41"/>
        <v>869957037.95819497</v>
      </c>
      <c r="N352" s="13">
        <f t="shared" si="42"/>
        <v>869957219.14038217</v>
      </c>
    </row>
    <row r="353" spans="6:14" x14ac:dyDescent="0.2">
      <c r="F353" s="13">
        <f t="shared" si="43"/>
        <v>869957025.72767055</v>
      </c>
      <c r="G353">
        <v>352</v>
      </c>
      <c r="H353" s="13">
        <f t="shared" si="44"/>
        <v>4990.636489133135</v>
      </c>
      <c r="I353" s="13">
        <f t="shared" si="45"/>
        <v>869957039.90561509</v>
      </c>
      <c r="J353" s="13">
        <f t="shared" si="46"/>
        <v>869957219.14038217</v>
      </c>
      <c r="K353" s="13">
        <f t="shared" si="47"/>
        <v>869957025.70568347</v>
      </c>
      <c r="L353" s="13">
        <f t="shared" si="40"/>
        <v>4300.631529318428</v>
      </c>
      <c r="M353" s="13">
        <f t="shared" si="41"/>
        <v>869957037.92338669</v>
      </c>
      <c r="N353" s="13">
        <f t="shared" si="42"/>
        <v>869957219.14038217</v>
      </c>
    </row>
    <row r="354" spans="6:14" x14ac:dyDescent="0.2">
      <c r="F354" s="13">
        <f t="shared" si="43"/>
        <v>869957025.72767055</v>
      </c>
      <c r="G354">
        <v>353</v>
      </c>
      <c r="H354" s="13">
        <f t="shared" si="44"/>
        <v>4990.636489133135</v>
      </c>
      <c r="I354" s="13">
        <f t="shared" si="45"/>
        <v>869957039.86545098</v>
      </c>
      <c r="J354" s="13">
        <f t="shared" si="46"/>
        <v>869957219.14038217</v>
      </c>
      <c r="K354" s="13">
        <f t="shared" si="47"/>
        <v>869957025.70568347</v>
      </c>
      <c r="L354" s="13">
        <f t="shared" si="40"/>
        <v>4300.631529318428</v>
      </c>
      <c r="M354" s="13">
        <f t="shared" si="41"/>
        <v>869957037.88877559</v>
      </c>
      <c r="N354" s="13">
        <f t="shared" si="42"/>
        <v>869957219.14038217</v>
      </c>
    </row>
    <row r="355" spans="6:14" x14ac:dyDescent="0.2">
      <c r="F355" s="13">
        <f t="shared" si="43"/>
        <v>869957025.72767055</v>
      </c>
      <c r="G355">
        <v>354</v>
      </c>
      <c r="H355" s="13">
        <f t="shared" si="44"/>
        <v>4990.636489133135</v>
      </c>
      <c r="I355" s="13">
        <f t="shared" si="45"/>
        <v>869957039.82551372</v>
      </c>
      <c r="J355" s="13">
        <f t="shared" si="46"/>
        <v>869957219.14038217</v>
      </c>
      <c r="K355" s="13">
        <f t="shared" si="47"/>
        <v>869957025.70568347</v>
      </c>
      <c r="L355" s="13">
        <f t="shared" si="40"/>
        <v>4300.631529318428</v>
      </c>
      <c r="M355" s="13">
        <f t="shared" si="41"/>
        <v>869957037.8543601</v>
      </c>
      <c r="N355" s="13">
        <f t="shared" si="42"/>
        <v>869957219.14038217</v>
      </c>
    </row>
    <row r="356" spans="6:14" x14ac:dyDescent="0.2">
      <c r="F356" s="13">
        <f t="shared" si="43"/>
        <v>869957025.72767055</v>
      </c>
      <c r="G356">
        <v>355</v>
      </c>
      <c r="H356" s="13">
        <f t="shared" si="44"/>
        <v>4990.636489133135</v>
      </c>
      <c r="I356" s="13">
        <f t="shared" si="45"/>
        <v>869957039.78580153</v>
      </c>
      <c r="J356" s="13">
        <f t="shared" si="46"/>
        <v>869957219.14038217</v>
      </c>
      <c r="K356" s="13">
        <f t="shared" si="47"/>
        <v>869957025.70568347</v>
      </c>
      <c r="L356" s="13">
        <f t="shared" si="40"/>
        <v>4300.631529318428</v>
      </c>
      <c r="M356" s="13">
        <f t="shared" si="41"/>
        <v>869957037.82013845</v>
      </c>
      <c r="N356" s="13">
        <f t="shared" si="42"/>
        <v>869957219.14038217</v>
      </c>
    </row>
    <row r="357" spans="6:14" x14ac:dyDescent="0.2">
      <c r="F357" s="13">
        <f t="shared" si="43"/>
        <v>869957025.72767055</v>
      </c>
      <c r="G357">
        <v>356</v>
      </c>
      <c r="H357" s="13">
        <f t="shared" si="44"/>
        <v>4990.636489133135</v>
      </c>
      <c r="I357" s="13">
        <f t="shared" si="45"/>
        <v>869957039.74631238</v>
      </c>
      <c r="J357" s="13">
        <f t="shared" si="46"/>
        <v>869957219.14038217</v>
      </c>
      <c r="K357" s="13">
        <f t="shared" si="47"/>
        <v>869957025.70568347</v>
      </c>
      <c r="L357" s="13">
        <f t="shared" si="40"/>
        <v>4300.631529318428</v>
      </c>
      <c r="M357" s="13">
        <f t="shared" si="41"/>
        <v>869957037.78610909</v>
      </c>
      <c r="N357" s="13">
        <f t="shared" si="42"/>
        <v>869957219.14038217</v>
      </c>
    </row>
    <row r="358" spans="6:14" x14ac:dyDescent="0.2">
      <c r="F358" s="13">
        <f t="shared" si="43"/>
        <v>869957025.72767055</v>
      </c>
      <c r="G358">
        <v>357</v>
      </c>
      <c r="H358" s="13">
        <f t="shared" si="44"/>
        <v>4990.636489133135</v>
      </c>
      <c r="I358" s="13">
        <f t="shared" si="45"/>
        <v>869957039.70704448</v>
      </c>
      <c r="J358" s="13">
        <f t="shared" si="46"/>
        <v>869957219.14038217</v>
      </c>
      <c r="K358" s="13">
        <f t="shared" si="47"/>
        <v>869957025.70568347</v>
      </c>
      <c r="L358" s="13">
        <f t="shared" si="40"/>
        <v>4300.631529318428</v>
      </c>
      <c r="M358" s="13">
        <f t="shared" si="41"/>
        <v>869957037.75227034</v>
      </c>
      <c r="N358" s="13">
        <f t="shared" si="42"/>
        <v>869957219.14038217</v>
      </c>
    </row>
    <row r="359" spans="6:14" x14ac:dyDescent="0.2">
      <c r="F359" s="13">
        <f t="shared" si="43"/>
        <v>869957025.72767055</v>
      </c>
      <c r="G359">
        <v>358</v>
      </c>
      <c r="H359" s="13">
        <f t="shared" si="44"/>
        <v>4990.636489133135</v>
      </c>
      <c r="I359" s="13">
        <f t="shared" si="45"/>
        <v>869957039.66799593</v>
      </c>
      <c r="J359" s="13">
        <f t="shared" si="46"/>
        <v>869957219.14038217</v>
      </c>
      <c r="K359" s="13">
        <f t="shared" si="47"/>
        <v>869957025.70568347</v>
      </c>
      <c r="L359" s="13">
        <f t="shared" si="40"/>
        <v>4300.631529318428</v>
      </c>
      <c r="M359" s="13">
        <f t="shared" si="41"/>
        <v>869957037.71862066</v>
      </c>
      <c r="N359" s="13">
        <f t="shared" si="42"/>
        <v>869957219.14038217</v>
      </c>
    </row>
    <row r="360" spans="6:14" x14ac:dyDescent="0.2">
      <c r="F360" s="13">
        <f t="shared" si="43"/>
        <v>869957025.72767055</v>
      </c>
      <c r="G360">
        <v>359</v>
      </c>
      <c r="H360" s="13">
        <f t="shared" si="44"/>
        <v>4990.636489133135</v>
      </c>
      <c r="I360" s="13">
        <f t="shared" si="45"/>
        <v>869957039.62916493</v>
      </c>
      <c r="J360" s="13">
        <f t="shared" si="46"/>
        <v>869957219.14038217</v>
      </c>
      <c r="K360" s="13">
        <f t="shared" si="47"/>
        <v>869957025.70568347</v>
      </c>
      <c r="L360" s="13">
        <f t="shared" si="40"/>
        <v>4300.631529318428</v>
      </c>
      <c r="M360" s="13">
        <f t="shared" si="41"/>
        <v>869957037.68515849</v>
      </c>
      <c r="N360" s="13">
        <f t="shared" si="42"/>
        <v>869957219.14038217</v>
      </c>
    </row>
    <row r="361" spans="6:14" x14ac:dyDescent="0.2">
      <c r="F361" s="13">
        <f t="shared" si="43"/>
        <v>869957025.72767055</v>
      </c>
      <c r="G361">
        <v>360</v>
      </c>
      <c r="H361" s="13">
        <f t="shared" si="44"/>
        <v>4990.636489133135</v>
      </c>
      <c r="I361" s="13">
        <f t="shared" si="45"/>
        <v>869957039.59054971</v>
      </c>
      <c r="J361" s="13">
        <f t="shared" si="46"/>
        <v>869957219.14038217</v>
      </c>
      <c r="K361" s="13">
        <f t="shared" si="47"/>
        <v>869957025.70568347</v>
      </c>
      <c r="L361" s="13">
        <f t="shared" si="40"/>
        <v>4300.631529318428</v>
      </c>
      <c r="M361" s="13">
        <f t="shared" si="41"/>
        <v>869957037.65188217</v>
      </c>
      <c r="N361" s="13">
        <f t="shared" si="42"/>
        <v>869957219.14038217</v>
      </c>
    </row>
    <row r="362" spans="6:14" x14ac:dyDescent="0.2">
      <c r="F362" s="13">
        <f t="shared" si="43"/>
        <v>869957025.72767055</v>
      </c>
      <c r="G362">
        <v>361</v>
      </c>
      <c r="H362" s="13">
        <f t="shared" si="44"/>
        <v>4990.636489133135</v>
      </c>
      <c r="I362" s="13">
        <f t="shared" si="45"/>
        <v>869957039.55214834</v>
      </c>
      <c r="J362" s="13">
        <f t="shared" si="46"/>
        <v>869957219.14038217</v>
      </c>
      <c r="K362" s="13">
        <f t="shared" si="47"/>
        <v>869957025.70568347</v>
      </c>
      <c r="L362" s="13">
        <f t="shared" si="40"/>
        <v>4300.631529318428</v>
      </c>
      <c r="M362" s="13">
        <f t="shared" si="41"/>
        <v>869957037.61879015</v>
      </c>
      <c r="N362" s="13">
        <f t="shared" si="42"/>
        <v>869957219.14038217</v>
      </c>
    </row>
    <row r="363" spans="6:14" x14ac:dyDescent="0.2">
      <c r="F363" s="13">
        <f t="shared" si="43"/>
        <v>869957025.72767055</v>
      </c>
      <c r="G363">
        <v>362</v>
      </c>
      <c r="H363" s="13">
        <f t="shared" si="44"/>
        <v>4990.636489133135</v>
      </c>
      <c r="I363" s="13">
        <f t="shared" si="45"/>
        <v>869957039.51395917</v>
      </c>
      <c r="J363" s="13">
        <f t="shared" si="46"/>
        <v>869957219.14038217</v>
      </c>
      <c r="K363" s="13">
        <f t="shared" si="47"/>
        <v>869957025.70568347</v>
      </c>
      <c r="L363" s="13">
        <f t="shared" si="40"/>
        <v>4300.631529318428</v>
      </c>
      <c r="M363" s="13">
        <f t="shared" si="41"/>
        <v>869957037.58588111</v>
      </c>
      <c r="N363" s="13">
        <f t="shared" si="42"/>
        <v>869957219.14038217</v>
      </c>
    </row>
    <row r="364" spans="6:14" x14ac:dyDescent="0.2">
      <c r="F364" s="13">
        <f t="shared" si="43"/>
        <v>869957025.72767055</v>
      </c>
      <c r="G364">
        <v>363</v>
      </c>
      <c r="H364" s="13">
        <f t="shared" si="44"/>
        <v>4990.636489133135</v>
      </c>
      <c r="I364" s="13">
        <f t="shared" si="45"/>
        <v>869957039.4759804</v>
      </c>
      <c r="J364" s="13">
        <f t="shared" si="46"/>
        <v>869957219.14038217</v>
      </c>
      <c r="K364" s="13">
        <f t="shared" si="47"/>
        <v>869957025.70568347</v>
      </c>
      <c r="L364" s="13">
        <f t="shared" si="40"/>
        <v>4300.631529318428</v>
      </c>
      <c r="M364" s="13">
        <f t="shared" si="41"/>
        <v>869957037.55315328</v>
      </c>
      <c r="N364" s="13">
        <f t="shared" si="42"/>
        <v>869957219.14038217</v>
      </c>
    </row>
    <row r="365" spans="6:14" x14ac:dyDescent="0.2">
      <c r="F365" s="13">
        <f t="shared" si="43"/>
        <v>869957025.72767055</v>
      </c>
      <c r="G365">
        <v>364</v>
      </c>
      <c r="H365" s="13">
        <f t="shared" si="44"/>
        <v>4990.636489133135</v>
      </c>
      <c r="I365" s="13">
        <f t="shared" si="45"/>
        <v>869957039.43821037</v>
      </c>
      <c r="J365" s="13">
        <f t="shared" si="46"/>
        <v>869957219.14038217</v>
      </c>
      <c r="K365" s="13">
        <f t="shared" si="47"/>
        <v>869957025.70568347</v>
      </c>
      <c r="L365" s="13">
        <f t="shared" si="40"/>
        <v>4300.631529318428</v>
      </c>
      <c r="M365" s="13">
        <f t="shared" si="41"/>
        <v>869957037.52060521</v>
      </c>
      <c r="N365" s="13">
        <f t="shared" si="42"/>
        <v>869957219.14038217</v>
      </c>
    </row>
    <row r="366" spans="6:14" x14ac:dyDescent="0.2">
      <c r="F366" s="13">
        <f t="shared" si="43"/>
        <v>869957025.72767055</v>
      </c>
      <c r="G366">
        <v>365</v>
      </c>
      <c r="H366" s="13">
        <f t="shared" si="44"/>
        <v>4990.636489133135</v>
      </c>
      <c r="I366" s="13">
        <f t="shared" si="45"/>
        <v>869957039.40064728</v>
      </c>
      <c r="J366" s="13">
        <f t="shared" si="46"/>
        <v>869957219.14038217</v>
      </c>
      <c r="K366" s="13">
        <f t="shared" si="47"/>
        <v>869957025.70568347</v>
      </c>
      <c r="L366" s="13">
        <f t="shared" si="40"/>
        <v>4300.631529318428</v>
      </c>
      <c r="M366" s="13">
        <f t="shared" si="41"/>
        <v>869957037.48823559</v>
      </c>
      <c r="N366" s="13">
        <f t="shared" si="42"/>
        <v>869957219.14038217</v>
      </c>
    </row>
    <row r="367" spans="6:14" x14ac:dyDescent="0.2">
      <c r="F367" s="13">
        <f t="shared" si="43"/>
        <v>869957025.72767055</v>
      </c>
      <c r="G367">
        <v>366</v>
      </c>
      <c r="H367" s="13">
        <f t="shared" si="44"/>
        <v>4990.636489133135</v>
      </c>
      <c r="I367" s="13">
        <f t="shared" si="45"/>
        <v>869957039.36328936</v>
      </c>
      <c r="J367" s="13">
        <f t="shared" si="46"/>
        <v>869957219.14038217</v>
      </c>
      <c r="K367" s="13">
        <f t="shared" si="47"/>
        <v>869957025.70568347</v>
      </c>
      <c r="L367" s="13">
        <f t="shared" si="40"/>
        <v>4300.631529318428</v>
      </c>
      <c r="M367" s="13">
        <f t="shared" si="41"/>
        <v>869957037.45604289</v>
      </c>
      <c r="N367" s="13">
        <f t="shared" si="42"/>
        <v>869957219.14038217</v>
      </c>
    </row>
    <row r="368" spans="6:14" x14ac:dyDescent="0.2">
      <c r="F368" s="13">
        <f t="shared" si="43"/>
        <v>869957025.72767055</v>
      </c>
      <c r="G368">
        <v>367</v>
      </c>
      <c r="H368" s="13">
        <f t="shared" si="44"/>
        <v>4990.636489133135</v>
      </c>
      <c r="I368" s="13">
        <f t="shared" si="45"/>
        <v>869957039.32613504</v>
      </c>
      <c r="J368" s="13">
        <f t="shared" si="46"/>
        <v>869957219.14038217</v>
      </c>
      <c r="K368" s="13">
        <f t="shared" si="47"/>
        <v>869957025.70568347</v>
      </c>
      <c r="L368" s="13">
        <f t="shared" si="40"/>
        <v>4300.631529318428</v>
      </c>
      <c r="M368" s="13">
        <f t="shared" si="41"/>
        <v>869957037.42402554</v>
      </c>
      <c r="N368" s="13">
        <f t="shared" si="42"/>
        <v>869957219.14038217</v>
      </c>
    </row>
    <row r="369" spans="6:14" x14ac:dyDescent="0.2">
      <c r="F369" s="13">
        <f t="shared" si="43"/>
        <v>869957025.72767055</v>
      </c>
      <c r="G369">
        <v>368</v>
      </c>
      <c r="H369" s="13">
        <f t="shared" si="44"/>
        <v>4990.636489133135</v>
      </c>
      <c r="I369" s="13">
        <f t="shared" si="45"/>
        <v>869957039.28918278</v>
      </c>
      <c r="J369" s="13">
        <f t="shared" si="46"/>
        <v>869957219.14038217</v>
      </c>
      <c r="K369" s="13">
        <f t="shared" si="47"/>
        <v>869957025.70568347</v>
      </c>
      <c r="L369" s="13">
        <f t="shared" si="40"/>
        <v>4300.631529318428</v>
      </c>
      <c r="M369" s="13">
        <f t="shared" si="41"/>
        <v>869957037.39218223</v>
      </c>
      <c r="N369" s="13">
        <f t="shared" si="42"/>
        <v>869957219.14038217</v>
      </c>
    </row>
    <row r="370" spans="6:14" x14ac:dyDescent="0.2">
      <c r="F370" s="13">
        <f t="shared" si="43"/>
        <v>869957025.72767055</v>
      </c>
      <c r="G370">
        <v>369</v>
      </c>
      <c r="H370" s="13">
        <f t="shared" si="44"/>
        <v>4990.636489133135</v>
      </c>
      <c r="I370" s="13">
        <f t="shared" si="45"/>
        <v>869957039.25243068</v>
      </c>
      <c r="J370" s="13">
        <f t="shared" si="46"/>
        <v>869957219.14038217</v>
      </c>
      <c r="K370" s="13">
        <f t="shared" si="47"/>
        <v>869957025.70568347</v>
      </c>
      <c r="L370" s="13">
        <f t="shared" si="40"/>
        <v>4300.631529318428</v>
      </c>
      <c r="M370" s="13">
        <f t="shared" si="41"/>
        <v>869957037.36051142</v>
      </c>
      <c r="N370" s="13">
        <f t="shared" si="42"/>
        <v>869957219.14038217</v>
      </c>
    </row>
    <row r="371" spans="6:14" x14ac:dyDescent="0.2">
      <c r="F371" s="13">
        <f t="shared" si="43"/>
        <v>869957025.72767055</v>
      </c>
      <c r="G371">
        <v>370</v>
      </c>
      <c r="H371" s="13">
        <f t="shared" si="44"/>
        <v>4990.636489133135</v>
      </c>
      <c r="I371" s="13">
        <f t="shared" si="45"/>
        <v>869957039.21587729</v>
      </c>
      <c r="J371" s="13">
        <f t="shared" si="46"/>
        <v>869957219.14038217</v>
      </c>
      <c r="K371" s="13">
        <f t="shared" si="47"/>
        <v>869957025.70568347</v>
      </c>
      <c r="L371" s="13">
        <f t="shared" si="40"/>
        <v>4300.631529318428</v>
      </c>
      <c r="M371" s="13">
        <f t="shared" si="41"/>
        <v>869957037.32901192</v>
      </c>
      <c r="N371" s="13">
        <f t="shared" si="42"/>
        <v>869957219.14038217</v>
      </c>
    </row>
    <row r="372" spans="6:14" x14ac:dyDescent="0.2">
      <c r="F372" s="13">
        <f t="shared" si="43"/>
        <v>869957025.72767055</v>
      </c>
      <c r="G372">
        <v>371</v>
      </c>
      <c r="H372" s="13">
        <f t="shared" si="44"/>
        <v>4990.636489133135</v>
      </c>
      <c r="I372" s="13">
        <f t="shared" si="45"/>
        <v>869957039.17952096</v>
      </c>
      <c r="J372" s="13">
        <f t="shared" si="46"/>
        <v>869957219.14038217</v>
      </c>
      <c r="K372" s="13">
        <f t="shared" si="47"/>
        <v>869957025.70568347</v>
      </c>
      <c r="L372" s="13">
        <f t="shared" si="40"/>
        <v>4300.631529318428</v>
      </c>
      <c r="M372" s="13">
        <f t="shared" si="41"/>
        <v>869957037.29768217</v>
      </c>
      <c r="N372" s="13">
        <f t="shared" si="42"/>
        <v>869957219.14038217</v>
      </c>
    </row>
    <row r="373" spans="6:14" x14ac:dyDescent="0.2">
      <c r="F373" s="13">
        <f t="shared" si="43"/>
        <v>869957025.72767055</v>
      </c>
      <c r="G373">
        <v>372</v>
      </c>
      <c r="H373" s="13">
        <f t="shared" si="44"/>
        <v>4990.636489133135</v>
      </c>
      <c r="I373" s="13">
        <f t="shared" si="45"/>
        <v>869957039.14336002</v>
      </c>
      <c r="J373" s="13">
        <f t="shared" si="46"/>
        <v>869957219.14038217</v>
      </c>
      <c r="K373" s="13">
        <f t="shared" si="47"/>
        <v>869957025.70568347</v>
      </c>
      <c r="L373" s="13">
        <f t="shared" si="40"/>
        <v>4300.631529318428</v>
      </c>
      <c r="M373" s="13">
        <f t="shared" si="41"/>
        <v>869957037.26652086</v>
      </c>
      <c r="N373" s="13">
        <f t="shared" si="42"/>
        <v>869957219.14038217</v>
      </c>
    </row>
    <row r="374" spans="6:14" x14ac:dyDescent="0.2">
      <c r="F374" s="13">
        <f t="shared" si="43"/>
        <v>869957025.72767055</v>
      </c>
      <c r="G374">
        <v>373</v>
      </c>
      <c r="H374" s="13">
        <f t="shared" si="44"/>
        <v>4990.636489133135</v>
      </c>
      <c r="I374" s="13">
        <f t="shared" si="45"/>
        <v>869957039.10739303</v>
      </c>
      <c r="J374" s="13">
        <f t="shared" si="46"/>
        <v>869957219.14038217</v>
      </c>
      <c r="K374" s="13">
        <f t="shared" si="47"/>
        <v>869957025.70568347</v>
      </c>
      <c r="L374" s="13">
        <f t="shared" si="40"/>
        <v>4300.631529318428</v>
      </c>
      <c r="M374" s="13">
        <f t="shared" si="41"/>
        <v>869957037.23552668</v>
      </c>
      <c r="N374" s="13">
        <f t="shared" si="42"/>
        <v>869957219.14038217</v>
      </c>
    </row>
    <row r="375" spans="6:14" x14ac:dyDescent="0.2">
      <c r="F375" s="13">
        <f t="shared" si="43"/>
        <v>869957025.72767055</v>
      </c>
      <c r="G375">
        <v>374</v>
      </c>
      <c r="H375" s="13">
        <f t="shared" si="44"/>
        <v>4990.636489133135</v>
      </c>
      <c r="I375" s="13">
        <f t="shared" si="45"/>
        <v>869957039.07161844</v>
      </c>
      <c r="J375" s="13">
        <f t="shared" si="46"/>
        <v>869957219.14038217</v>
      </c>
      <c r="K375" s="13">
        <f t="shared" si="47"/>
        <v>869957025.70568347</v>
      </c>
      <c r="L375" s="13">
        <f t="shared" si="40"/>
        <v>4300.631529318428</v>
      </c>
      <c r="M375" s="13">
        <f t="shared" si="41"/>
        <v>869957037.2046982</v>
      </c>
      <c r="N375" s="13">
        <f t="shared" si="42"/>
        <v>869957219.14038217</v>
      </c>
    </row>
    <row r="376" spans="6:14" x14ac:dyDescent="0.2">
      <c r="F376" s="13">
        <f t="shared" si="43"/>
        <v>869957025.72767055</v>
      </c>
      <c r="G376">
        <v>375</v>
      </c>
      <c r="H376" s="13">
        <f t="shared" si="44"/>
        <v>4990.636489133135</v>
      </c>
      <c r="I376" s="13">
        <f t="shared" si="45"/>
        <v>869957039.03603446</v>
      </c>
      <c r="J376" s="13">
        <f t="shared" si="46"/>
        <v>869957219.14038217</v>
      </c>
      <c r="K376" s="13">
        <f t="shared" si="47"/>
        <v>869957025.70568347</v>
      </c>
      <c r="L376" s="13">
        <f t="shared" si="40"/>
        <v>4300.631529318428</v>
      </c>
      <c r="M376" s="13">
        <f t="shared" si="41"/>
        <v>869957037.17403424</v>
      </c>
      <c r="N376" s="13">
        <f t="shared" si="42"/>
        <v>869957219.14038217</v>
      </c>
    </row>
    <row r="377" spans="6:14" x14ac:dyDescent="0.2">
      <c r="F377" s="13">
        <f t="shared" si="43"/>
        <v>869957025.72767055</v>
      </c>
      <c r="G377">
        <v>376</v>
      </c>
      <c r="H377" s="13">
        <f t="shared" si="44"/>
        <v>4990.636489133135</v>
      </c>
      <c r="I377" s="13">
        <f t="shared" si="45"/>
        <v>869957039.00063992</v>
      </c>
      <c r="J377" s="13">
        <f t="shared" si="46"/>
        <v>869957219.14038217</v>
      </c>
      <c r="K377" s="13">
        <f t="shared" si="47"/>
        <v>869957025.70568347</v>
      </c>
      <c r="L377" s="13">
        <f t="shared" si="40"/>
        <v>4300.631529318428</v>
      </c>
      <c r="M377" s="13">
        <f t="shared" si="41"/>
        <v>869957037.14353323</v>
      </c>
      <c r="N377" s="13">
        <f t="shared" si="42"/>
        <v>869957219.14038217</v>
      </c>
    </row>
    <row r="378" spans="6:14" x14ac:dyDescent="0.2">
      <c r="F378" s="13">
        <f t="shared" si="43"/>
        <v>869957025.72767055</v>
      </c>
      <c r="G378">
        <v>377</v>
      </c>
      <c r="H378" s="13">
        <f t="shared" si="44"/>
        <v>4990.636489133135</v>
      </c>
      <c r="I378" s="13">
        <f t="shared" si="45"/>
        <v>869957038.96543312</v>
      </c>
      <c r="J378" s="13">
        <f t="shared" si="46"/>
        <v>869957219.14038217</v>
      </c>
      <c r="K378" s="13">
        <f t="shared" si="47"/>
        <v>869957025.70568347</v>
      </c>
      <c r="L378" s="13">
        <f t="shared" si="40"/>
        <v>4300.631529318428</v>
      </c>
      <c r="M378" s="13">
        <f t="shared" si="41"/>
        <v>869957037.11319411</v>
      </c>
      <c r="N378" s="13">
        <f t="shared" si="42"/>
        <v>869957219.14038217</v>
      </c>
    </row>
    <row r="379" spans="6:14" x14ac:dyDescent="0.2">
      <c r="F379" s="13">
        <f t="shared" si="43"/>
        <v>869957025.72767055</v>
      </c>
      <c r="G379">
        <v>378</v>
      </c>
      <c r="H379" s="13">
        <f t="shared" si="44"/>
        <v>4990.636489133135</v>
      </c>
      <c r="I379" s="13">
        <f t="shared" si="45"/>
        <v>869957038.93041253</v>
      </c>
      <c r="J379" s="13">
        <f t="shared" si="46"/>
        <v>869957219.14038217</v>
      </c>
      <c r="K379" s="13">
        <f t="shared" si="47"/>
        <v>869957025.70568347</v>
      </c>
      <c r="L379" s="13">
        <f t="shared" si="40"/>
        <v>4300.631529318428</v>
      </c>
      <c r="M379" s="13">
        <f t="shared" si="41"/>
        <v>869957037.08301556</v>
      </c>
      <c r="N379" s="13">
        <f t="shared" si="42"/>
        <v>869957219.14038217</v>
      </c>
    </row>
    <row r="380" spans="6:14" x14ac:dyDescent="0.2">
      <c r="F380" s="13">
        <f t="shared" si="43"/>
        <v>869957025.72767055</v>
      </c>
      <c r="G380">
        <v>379</v>
      </c>
      <c r="H380" s="13">
        <f t="shared" si="44"/>
        <v>4990.636489133135</v>
      </c>
      <c r="I380" s="13">
        <f t="shared" si="45"/>
        <v>869957038.89557683</v>
      </c>
      <c r="J380" s="13">
        <f t="shared" si="46"/>
        <v>869957219.14038217</v>
      </c>
      <c r="K380" s="13">
        <f t="shared" si="47"/>
        <v>869957025.70568347</v>
      </c>
      <c r="L380" s="13">
        <f t="shared" si="40"/>
        <v>4300.631529318428</v>
      </c>
      <c r="M380" s="13">
        <f t="shared" si="41"/>
        <v>869957037.05299616</v>
      </c>
      <c r="N380" s="13">
        <f t="shared" si="42"/>
        <v>869957219.14038217</v>
      </c>
    </row>
    <row r="381" spans="6:14" x14ac:dyDescent="0.2">
      <c r="F381" s="13">
        <f t="shared" si="43"/>
        <v>869957025.72767055</v>
      </c>
      <c r="G381">
        <v>380</v>
      </c>
      <c r="H381" s="13">
        <f t="shared" si="44"/>
        <v>4990.636489133135</v>
      </c>
      <c r="I381" s="13">
        <f t="shared" si="45"/>
        <v>869957038.86092448</v>
      </c>
      <c r="J381" s="13">
        <f t="shared" si="46"/>
        <v>869957219.14038217</v>
      </c>
      <c r="K381" s="13">
        <f t="shared" si="47"/>
        <v>869957025.70568347</v>
      </c>
      <c r="L381" s="13">
        <f t="shared" si="40"/>
        <v>4300.631529318428</v>
      </c>
      <c r="M381" s="13">
        <f t="shared" si="41"/>
        <v>869957037.02313483</v>
      </c>
      <c r="N381" s="13">
        <f t="shared" si="42"/>
        <v>869957219.14038217</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78CAD-F8F8-4C37-BBF9-F0517C9310E9}">
  <dimension ref="A1:BZ382"/>
  <sheetViews>
    <sheetView zoomScaleNormal="100" workbookViewId="0">
      <selection activeCell="P107" sqref="P107"/>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57" t="s">
        <v>112</v>
      </c>
      <c r="G2" s="31" t="s">
        <v>129</v>
      </c>
      <c r="H2" s="32">
        <v>410</v>
      </c>
      <c r="I2" s="32">
        <v>332</v>
      </c>
      <c r="J2" s="32">
        <v>329</v>
      </c>
      <c r="K2" s="160">
        <f>'Region south'!B4</f>
        <v>20</v>
      </c>
      <c r="L2" s="160">
        <f>'Region south'!D4</f>
        <v>40</v>
      </c>
      <c r="M2" s="160">
        <f>'Region south'!E4</f>
        <v>22</v>
      </c>
      <c r="N2" s="163">
        <f>'Region south'!G4</f>
        <v>1.5707005596558392</v>
      </c>
      <c r="O2" s="166">
        <f>I7/$I$31</f>
        <v>0.22739972960793151</v>
      </c>
      <c r="P2" s="166">
        <f>N2/$N$31</f>
        <v>0.26076375490554882</v>
      </c>
      <c r="Q2" s="160">
        <f>ROUNDUP(I7*63%,0)</f>
        <v>1590</v>
      </c>
      <c r="R2" s="163">
        <f>N2*10^3/Q2</f>
        <v>0.98786198720493035</v>
      </c>
      <c r="S2" s="166">
        <f>K2/SUM($K$2:$M$7)</f>
        <v>0.24390243902439024</v>
      </c>
      <c r="T2" s="166">
        <f t="shared" ref="T2:U2" si="0">L2/SUM($K$2:$M$7)</f>
        <v>0.48780487804878048</v>
      </c>
      <c r="U2" s="166">
        <f t="shared" si="0"/>
        <v>0.26829268292682928</v>
      </c>
      <c r="V2" s="173">
        <f>ROUNDUP(Q2/365,0)</f>
        <v>5</v>
      </c>
      <c r="X2" t="s">
        <v>81</v>
      </c>
      <c r="Y2">
        <v>-255.23378816371701</v>
      </c>
      <c r="AC2">
        <v>1</v>
      </c>
      <c r="AD2" s="37">
        <f t="shared" ref="AD2:AD65" si="1">SUM($B$44:$B$48)</f>
        <v>517.28773978707602</v>
      </c>
      <c r="AE2" s="13">
        <f t="shared" ref="AE2:AE65" si="2">SUM($B$42:$B$43)</f>
        <v>14023.548067735466</v>
      </c>
      <c r="AF2">
        <f>AE2/$AC2+AD2</f>
        <v>14540.835807522542</v>
      </c>
      <c r="AG2" s="13">
        <f t="shared" ref="AG2:AG65" si="3">SUM($B$44:$B$45,$B$48:$B$49)</f>
        <v>1616.3024281585481</v>
      </c>
      <c r="AH2" s="13">
        <f>SUM($C$44:$C$46,C48)</f>
        <v>528.05338021167631</v>
      </c>
      <c r="AI2" s="13">
        <f t="shared" ref="AI2:AI65" si="4">SUM($C$42:$C$43)</f>
        <v>20379.984173517129</v>
      </c>
      <c r="AJ2">
        <f>AI2/$AC2+AH2</f>
        <v>20908.037553728806</v>
      </c>
      <c r="AK2" s="13">
        <f t="shared" ref="AK2:AK65" si="5">SUM($C$44:$C$45,$C$48:$C$49)</f>
        <v>1616.3024281585481</v>
      </c>
      <c r="AL2" s="37">
        <f t="shared" ref="AL2:AL65" si="6">SUM($D$44:$D$48)</f>
        <v>1162.5450724080165</v>
      </c>
      <c r="AM2" s="13">
        <f t="shared" ref="AM2:AM65" si="7">SUM($D$42:$D$43)</f>
        <v>16828.257681282557</v>
      </c>
      <c r="AN2">
        <f>AM2/$AC2+AL2</f>
        <v>17990.802753690572</v>
      </c>
      <c r="AO2" s="13">
        <f t="shared" ref="AO2:AO65" si="8">SUM($D$44:$D$45,$D$48:$D$49)</f>
        <v>3457.7835760522935</v>
      </c>
      <c r="AP2" s="13">
        <f>SUM($E$44:$E$46,$E$48)</f>
        <v>1172.8278213096137</v>
      </c>
      <c r="AQ2" s="13">
        <f t="shared" ref="AQ2:AQ65" si="9">SUM($E$42:$E$43)</f>
        <v>20379.984173517129</v>
      </c>
      <c r="AR2" s="13">
        <f>AQ2/$AC2+AP2</f>
        <v>21552.811994826741</v>
      </c>
      <c r="AS2" s="38">
        <f t="shared" ref="AS2:AS65" si="10">SUM($E$44:$E$45,$E$48:$E$49)</f>
        <v>3457.7835760522935</v>
      </c>
      <c r="AT2" s="37">
        <f t="shared" ref="AT2:AT65" si="11">SUM($F$44:$F$48)</f>
        <v>108.84359342095777</v>
      </c>
      <c r="AU2" s="13">
        <f t="shared" ref="AU2:AU65" si="12">SUM($F$42:$F$43)</f>
        <v>5609.4192270941858</v>
      </c>
      <c r="AV2">
        <f>AU2/$AC2+AT2</f>
        <v>5718.2628205151432</v>
      </c>
      <c r="AW2" s="13">
        <f t="shared" ref="AW2:AW65" si="13">SUM($F$44:$F$45,$F$48:$F$49)</f>
        <v>532.10518174559218</v>
      </c>
      <c r="AX2" s="13">
        <f>SUM($G$44:$G$46,$G$48)</f>
        <v>121.05790841456763</v>
      </c>
      <c r="AY2" s="13">
        <f t="shared" ref="AY2:AY65" si="14">SUM($G$42:$G$43)</f>
        <v>20379.984173517129</v>
      </c>
      <c r="AZ2">
        <f>AY2/$AC2+AX2</f>
        <v>20501.042081931697</v>
      </c>
      <c r="BA2" s="13">
        <f t="shared" ref="BA2:BA65" si="15">SUM($G$44:$G$45,$G$48:$G$49)</f>
        <v>532.10518174559218</v>
      </c>
      <c r="BB2" s="37">
        <f t="shared" ref="BB2:BB65" si="16">SUM($H$44:$H$48)</f>
        <v>124.21689020500847</v>
      </c>
      <c r="BC2" s="13">
        <f t="shared" ref="BC2:BC65" si="17">SUM($H$42:$H$43)</f>
        <v>8414.1288406412787</v>
      </c>
      <c r="BD2">
        <f>BC2/$AC2+BB2</f>
        <v>8538.3457308462876</v>
      </c>
      <c r="BE2" s="13">
        <f t="shared" ref="BE2:BE65" si="18">SUM($H$44:$H$45,$H$48:$H$49)</f>
        <v>533.91624408933046</v>
      </c>
      <c r="BF2" s="13">
        <f>SUM($I$44:$I$46,$I$48)</f>
        <v>135.94831367561517</v>
      </c>
      <c r="BG2" s="13">
        <f t="shared" ref="BG2:BG65" si="19">SUM($I$42:$I$43)</f>
        <v>20379.984173517129</v>
      </c>
      <c r="BH2">
        <f>BG2/$AC2+BF2</f>
        <v>20515.932487192742</v>
      </c>
      <c r="BI2" s="13">
        <f t="shared" ref="BI2:BI65" si="20">SUM($I$44:$I$45,$I$48:$I$49)</f>
        <v>533.91624408933046</v>
      </c>
      <c r="BJ2" s="37">
        <f t="shared" ref="BJ2:BJ65" si="21">SUM($J$44:$J$48)</f>
        <v>7.0828933962664289</v>
      </c>
      <c r="BK2" s="13">
        <f t="shared" ref="BK2:BK65" si="22">SUM($J$42:$J$43)</f>
        <v>8414.1288406412787</v>
      </c>
      <c r="BL2">
        <f>BK2/$AC2+BJ2</f>
        <v>8421.2117340375444</v>
      </c>
      <c r="BM2" s="13">
        <f t="shared" ref="BM2:BM65" si="23">SUM($J$44:$J$45,$J$48:$J$49)</f>
        <v>10.271511508174452</v>
      </c>
      <c r="BN2" s="13">
        <f>SUM($K$44:$K$46,$K$48)</f>
        <v>18.814316866873106</v>
      </c>
      <c r="BO2" s="13">
        <f t="shared" ref="BO2:BO65" si="24">SUM($K$42:$K$43)</f>
        <v>20379.984173517129</v>
      </c>
      <c r="BP2">
        <f>BO2/$AC2+BN2</f>
        <v>20398.798490384001</v>
      </c>
      <c r="BQ2" s="13">
        <f t="shared" ref="BQ2:BQ65" si="25">SUM($K$44:$K$45,$K$48:$K$49)</f>
        <v>10.271511508174452</v>
      </c>
      <c r="BR2" s="37">
        <f t="shared" ref="BR2:BR65" si="26">SUM($L$44:$L$48)</f>
        <v>159.78161370143422</v>
      </c>
      <c r="BS2" s="13">
        <f t="shared" ref="BS2:BS65" si="27">SUM($L$42:$L$43)</f>
        <v>8414.1288406412787</v>
      </c>
      <c r="BT2">
        <f>BS2/$AC2+BR2</f>
        <v>8573.9104543427129</v>
      </c>
      <c r="BU2" s="13">
        <f t="shared" ref="BU2:BU65" si="28">SUM($L$44:$L$45,$L$48:$L$49)</f>
        <v>836.26927694937092</v>
      </c>
      <c r="BV2" s="13">
        <f>SUM($M$44:$M$46,$M$48)</f>
        <v>171.51303717204092</v>
      </c>
      <c r="BW2" s="13">
        <f t="shared" ref="BW2:BW65" si="29">SUM($M$42:$M$43)</f>
        <v>20379.984173517129</v>
      </c>
      <c r="BX2">
        <f>BW2/$AC2+BV2</f>
        <v>20551.497210689169</v>
      </c>
      <c r="BY2" s="13">
        <f t="shared" ref="BY2:BY65" si="30">SUM($M$44:$M$45,$M$48:$M$49)</f>
        <v>836.26927694937092</v>
      </c>
      <c r="BZ2" s="20" t="s">
        <v>165</v>
      </c>
    </row>
    <row r="3" spans="1:78" ht="15" x14ac:dyDescent="0.25">
      <c r="A3" s="25" t="s">
        <v>125</v>
      </c>
      <c r="B3" s="26">
        <v>346</v>
      </c>
      <c r="C3" s="26">
        <v>316</v>
      </c>
      <c r="D3" s="26">
        <v>303</v>
      </c>
      <c r="F3" s="158"/>
      <c r="G3" s="29" t="s">
        <v>136</v>
      </c>
      <c r="H3" s="30">
        <v>480</v>
      </c>
      <c r="I3" s="30">
        <v>455</v>
      </c>
      <c r="J3" s="30">
        <v>471</v>
      </c>
      <c r="K3" s="161"/>
      <c r="L3" s="161"/>
      <c r="M3" s="161"/>
      <c r="N3" s="164"/>
      <c r="O3" s="167"/>
      <c r="P3" s="167"/>
      <c r="Q3" s="161"/>
      <c r="R3" s="164"/>
      <c r="S3" s="167"/>
      <c r="T3" s="167"/>
      <c r="U3" s="167"/>
      <c r="V3" s="174"/>
      <c r="X3" t="s">
        <v>82</v>
      </c>
      <c r="Y3">
        <v>-1343.76660856545</v>
      </c>
      <c r="AC3">
        <v>2</v>
      </c>
      <c r="AD3" s="37">
        <f t="shared" si="1"/>
        <v>517.28773978707602</v>
      </c>
      <c r="AE3" s="13">
        <f t="shared" si="2"/>
        <v>14023.548067735466</v>
      </c>
      <c r="AF3">
        <f>AE3/AC3+AD3</f>
        <v>7529.0617736548093</v>
      </c>
      <c r="AG3" s="13">
        <f t="shared" si="3"/>
        <v>1616.3024281585481</v>
      </c>
      <c r="AH3" s="13">
        <f t="shared" ref="AH3:AH66" si="31">SUM($C$44:$C$45,$C$47:$C$48)</f>
        <v>519.87262970432835</v>
      </c>
      <c r="AI3" s="13">
        <f t="shared" si="4"/>
        <v>20379.984173517129</v>
      </c>
      <c r="AJ3">
        <f t="shared" ref="AJ3:AJ66" si="32">AI3/$AC3+AH3</f>
        <v>10709.864716462893</v>
      </c>
      <c r="AK3" s="13">
        <f t="shared" si="5"/>
        <v>1616.3024281585481</v>
      </c>
      <c r="AL3" s="37">
        <f t="shared" si="6"/>
        <v>1162.5450724080165</v>
      </c>
      <c r="AM3" s="13">
        <f t="shared" si="7"/>
        <v>16828.257681282557</v>
      </c>
      <c r="AN3">
        <f t="shared" ref="AN3:AN66" si="33">AM3/$AC3+AL3</f>
        <v>9576.6739130492952</v>
      </c>
      <c r="AO3" s="13">
        <f t="shared" si="8"/>
        <v>3457.7835760522935</v>
      </c>
      <c r="AP3" s="13">
        <f t="shared" ref="AP3:AP66" si="34">SUM($E$44:$E$45,$E$47:$E$48)</f>
        <v>1164.6470708022655</v>
      </c>
      <c r="AQ3" s="13">
        <f t="shared" si="9"/>
        <v>20379.984173517129</v>
      </c>
      <c r="AR3" s="13">
        <f t="shared" ref="AR3:AR66" si="35">AQ3/$AC3+AP3</f>
        <v>11354.63915756083</v>
      </c>
      <c r="AS3" s="38">
        <f t="shared" si="10"/>
        <v>3457.7835760522935</v>
      </c>
      <c r="AT3" s="37">
        <f t="shared" si="11"/>
        <v>108.84359342095777</v>
      </c>
      <c r="AU3" s="13">
        <f t="shared" si="12"/>
        <v>5609.4192270941858</v>
      </c>
      <c r="AV3">
        <f t="shared" ref="AV3:AV66" si="36">AU3/$AC3+AT3</f>
        <v>2913.5532069680507</v>
      </c>
      <c r="AW3" s="13">
        <f t="shared" si="13"/>
        <v>532.10518174559218</v>
      </c>
      <c r="AX3" s="13">
        <f t="shared" ref="AX3:AX66" si="37">SUM($G$44:$G$45,$G$47:$G$48)</f>
        <v>112.87715790721964</v>
      </c>
      <c r="AY3" s="13">
        <f t="shared" si="14"/>
        <v>20379.984173517129</v>
      </c>
      <c r="AZ3">
        <f t="shared" ref="AZ3:AZ66" si="38">AY3/$AC3+AX3</f>
        <v>10302.869244665784</v>
      </c>
      <c r="BA3" s="13">
        <f t="shared" si="15"/>
        <v>532.10518174559218</v>
      </c>
      <c r="BB3" s="37">
        <f t="shared" si="16"/>
        <v>124.21689020500847</v>
      </c>
      <c r="BC3" s="13">
        <f t="shared" si="17"/>
        <v>8414.1288406412787</v>
      </c>
      <c r="BD3">
        <f t="shared" ref="BD3:BD66" si="39">BC3/$AC3+BB3</f>
        <v>4331.2813105256482</v>
      </c>
      <c r="BE3" s="13">
        <f t="shared" si="18"/>
        <v>533.91624408933046</v>
      </c>
      <c r="BF3" s="13">
        <f t="shared" ref="BF3:BF66" si="40">SUM($I$44:$I$45,$I$47:$I$48)</f>
        <v>127.76756316826715</v>
      </c>
      <c r="BG3" s="13">
        <f t="shared" si="19"/>
        <v>20379.984173517129</v>
      </c>
      <c r="BH3">
        <f t="shared" ref="BH3:BH66" si="41">BG3/$AC3+BF3</f>
        <v>10317.759649926831</v>
      </c>
      <c r="BI3" s="13">
        <f t="shared" si="20"/>
        <v>533.91624408933046</v>
      </c>
      <c r="BJ3" s="37">
        <f t="shared" si="21"/>
        <v>7.0828933962664289</v>
      </c>
      <c r="BK3" s="13">
        <f t="shared" si="22"/>
        <v>8414.1288406412787</v>
      </c>
      <c r="BL3">
        <f t="shared" ref="BL3:BL66" si="42">BK3/$AC3+BJ3</f>
        <v>4214.147313716906</v>
      </c>
      <c r="BM3" s="13">
        <f t="shared" si="23"/>
        <v>10.271511508174452</v>
      </c>
      <c r="BN3" s="13">
        <f t="shared" ref="BN3:BN66" si="43">SUM($K$44:$K$45,$K$47:$K$48)</f>
        <v>10.633566359525108</v>
      </c>
      <c r="BO3" s="13">
        <f t="shared" si="24"/>
        <v>20379.984173517129</v>
      </c>
      <c r="BP3">
        <f t="shared" ref="BP3:BP66" si="44">BO3/$AC3+BN3</f>
        <v>10200.62565311809</v>
      </c>
      <c r="BQ3" s="13">
        <f t="shared" si="25"/>
        <v>10.271511508174452</v>
      </c>
      <c r="BR3" s="37">
        <f t="shared" si="26"/>
        <v>159.78161370143422</v>
      </c>
      <c r="BS3" s="13">
        <f t="shared" si="27"/>
        <v>8414.1288406412787</v>
      </c>
      <c r="BT3">
        <f t="shared" ref="BT3:BT66" si="45">BS3/$AC3+BR3</f>
        <v>4366.8460340220736</v>
      </c>
      <c r="BU3" s="13">
        <f t="shared" si="28"/>
        <v>836.26927694937092</v>
      </c>
      <c r="BV3" s="13">
        <f t="shared" ref="BV3:BV66" si="46">SUM($M$44:$M$45,$M$47:$M$48)</f>
        <v>163.3322866646929</v>
      </c>
      <c r="BW3" s="13">
        <f t="shared" si="29"/>
        <v>20379.984173517129</v>
      </c>
      <c r="BX3">
        <f t="shared" ref="BX3:BX66" si="47">BW3/$AC3+BV3</f>
        <v>10353.324373423256</v>
      </c>
      <c r="BY3" s="13">
        <f t="shared" si="30"/>
        <v>836.26927694937092</v>
      </c>
    </row>
    <row r="4" spans="1:78" ht="15" x14ac:dyDescent="0.25">
      <c r="A4" s="25" t="s">
        <v>126</v>
      </c>
      <c r="B4" s="26">
        <v>463</v>
      </c>
      <c r="C4" s="26">
        <v>431</v>
      </c>
      <c r="D4" s="26">
        <v>423</v>
      </c>
      <c r="F4" s="158"/>
      <c r="G4" s="29" t="s">
        <v>137</v>
      </c>
      <c r="H4" s="30">
        <v>454</v>
      </c>
      <c r="I4" s="30">
        <v>418</v>
      </c>
      <c r="J4" s="30">
        <v>452</v>
      </c>
      <c r="K4" s="161"/>
      <c r="L4" s="161"/>
      <c r="M4" s="161"/>
      <c r="N4" s="164"/>
      <c r="O4" s="167"/>
      <c r="P4" s="167"/>
      <c r="Q4" s="161"/>
      <c r="R4" s="164"/>
      <c r="S4" s="167"/>
      <c r="T4" s="167"/>
      <c r="U4" s="167"/>
      <c r="V4" s="174"/>
      <c r="X4" t="s">
        <v>83</v>
      </c>
      <c r="Y4">
        <v>-1354.3612826582801</v>
      </c>
      <c r="Z4" s="21"/>
      <c r="AC4">
        <v>3</v>
      </c>
      <c r="AD4" s="37">
        <f t="shared" si="1"/>
        <v>517.28773978707602</v>
      </c>
      <c r="AE4" s="13">
        <f t="shared" si="2"/>
        <v>14023.548067735466</v>
      </c>
      <c r="AF4">
        <f t="shared" ref="AF4:AF50" si="48">AE4/AC4+AD4</f>
        <v>5191.8037623655646</v>
      </c>
      <c r="AG4" s="13">
        <f t="shared" si="3"/>
        <v>1616.3024281585481</v>
      </c>
      <c r="AH4" s="13">
        <f t="shared" si="31"/>
        <v>519.87262970432835</v>
      </c>
      <c r="AI4" s="13">
        <f t="shared" si="4"/>
        <v>20379.984173517129</v>
      </c>
      <c r="AJ4">
        <f t="shared" si="32"/>
        <v>7313.2006875433717</v>
      </c>
      <c r="AK4" s="13">
        <f t="shared" si="5"/>
        <v>1616.3024281585481</v>
      </c>
      <c r="AL4" s="37">
        <f t="shared" si="6"/>
        <v>1162.5450724080165</v>
      </c>
      <c r="AM4" s="13">
        <f t="shared" si="7"/>
        <v>16828.257681282557</v>
      </c>
      <c r="AN4">
        <f t="shared" si="33"/>
        <v>6771.9642995022023</v>
      </c>
      <c r="AO4" s="13">
        <f t="shared" si="8"/>
        <v>3457.7835760522935</v>
      </c>
      <c r="AP4" s="13">
        <f t="shared" si="34"/>
        <v>1164.6470708022655</v>
      </c>
      <c r="AQ4" s="13">
        <f t="shared" si="9"/>
        <v>20379.984173517129</v>
      </c>
      <c r="AR4" s="13">
        <f t="shared" si="35"/>
        <v>7957.9751286413084</v>
      </c>
      <c r="AS4" s="38">
        <f t="shared" si="10"/>
        <v>3457.7835760522935</v>
      </c>
      <c r="AT4" s="37">
        <f t="shared" si="11"/>
        <v>108.84359342095777</v>
      </c>
      <c r="AU4" s="13">
        <f t="shared" si="12"/>
        <v>5609.4192270941858</v>
      </c>
      <c r="AV4">
        <f t="shared" si="36"/>
        <v>1978.6500024523532</v>
      </c>
      <c r="AW4" s="13">
        <f t="shared" si="13"/>
        <v>532.10518174559218</v>
      </c>
      <c r="AX4" s="13">
        <f t="shared" si="37"/>
        <v>112.87715790721964</v>
      </c>
      <c r="AY4" s="13">
        <f t="shared" si="14"/>
        <v>20379.984173517129</v>
      </c>
      <c r="AZ4">
        <f t="shared" si="38"/>
        <v>6906.2052157462631</v>
      </c>
      <c r="BA4" s="13">
        <f t="shared" si="15"/>
        <v>532.10518174559218</v>
      </c>
      <c r="BB4" s="37">
        <f t="shared" si="16"/>
        <v>124.21689020500847</v>
      </c>
      <c r="BC4" s="13">
        <f t="shared" si="17"/>
        <v>8414.1288406412787</v>
      </c>
      <c r="BD4">
        <f t="shared" si="39"/>
        <v>2928.9265037521013</v>
      </c>
      <c r="BE4" s="13">
        <f t="shared" si="18"/>
        <v>533.91624408933046</v>
      </c>
      <c r="BF4" s="13">
        <f t="shared" si="40"/>
        <v>127.76756316826715</v>
      </c>
      <c r="BG4" s="13">
        <f t="shared" si="19"/>
        <v>20379.984173517129</v>
      </c>
      <c r="BH4">
        <f t="shared" si="41"/>
        <v>6921.09562100731</v>
      </c>
      <c r="BI4" s="13">
        <f t="shared" si="20"/>
        <v>533.91624408933046</v>
      </c>
      <c r="BJ4" s="37">
        <f t="shared" si="21"/>
        <v>7.0828933962664289</v>
      </c>
      <c r="BK4" s="13">
        <f t="shared" si="22"/>
        <v>8414.1288406412787</v>
      </c>
      <c r="BL4">
        <f t="shared" si="42"/>
        <v>2811.7925069433595</v>
      </c>
      <c r="BM4" s="13">
        <f t="shared" si="23"/>
        <v>10.271511508174452</v>
      </c>
      <c r="BN4" s="13">
        <f t="shared" si="43"/>
        <v>10.633566359525108</v>
      </c>
      <c r="BO4" s="13">
        <f t="shared" si="24"/>
        <v>20379.984173517129</v>
      </c>
      <c r="BP4">
        <f t="shared" si="44"/>
        <v>6803.9616241985686</v>
      </c>
      <c r="BQ4" s="13">
        <f t="shared" si="25"/>
        <v>10.271511508174452</v>
      </c>
      <c r="BR4" s="37">
        <f t="shared" si="26"/>
        <v>159.78161370143422</v>
      </c>
      <c r="BS4" s="13">
        <f t="shared" si="27"/>
        <v>8414.1288406412787</v>
      </c>
      <c r="BT4">
        <f t="shared" si="45"/>
        <v>2964.4912272485271</v>
      </c>
      <c r="BU4" s="13">
        <f t="shared" si="28"/>
        <v>836.26927694937092</v>
      </c>
      <c r="BV4" s="13">
        <f t="shared" si="46"/>
        <v>163.3322866646929</v>
      </c>
      <c r="BW4" s="13">
        <f t="shared" si="29"/>
        <v>20379.984173517129</v>
      </c>
      <c r="BX4">
        <f t="shared" si="47"/>
        <v>6956.6603445037363</v>
      </c>
      <c r="BY4" s="13">
        <f t="shared" si="30"/>
        <v>836.26927694937092</v>
      </c>
    </row>
    <row r="5" spans="1:78" ht="15" x14ac:dyDescent="0.25">
      <c r="A5" s="25" t="s">
        <v>127</v>
      </c>
      <c r="B5" s="26">
        <v>207</v>
      </c>
      <c r="C5" s="26">
        <v>191</v>
      </c>
      <c r="D5" s="26">
        <v>203</v>
      </c>
      <c r="F5" s="158"/>
      <c r="G5" s="29" t="s">
        <v>141</v>
      </c>
      <c r="H5" s="30">
        <v>429</v>
      </c>
      <c r="I5" s="30">
        <v>404</v>
      </c>
      <c r="J5" s="30">
        <v>361</v>
      </c>
      <c r="K5" s="161"/>
      <c r="L5" s="161"/>
      <c r="M5" s="161"/>
      <c r="N5" s="164"/>
      <c r="O5" s="167"/>
      <c r="P5" s="167"/>
      <c r="Q5" s="161"/>
      <c r="R5" s="164"/>
      <c r="S5" s="167"/>
      <c r="T5" s="167"/>
      <c r="U5" s="167"/>
      <c r="V5" s="174"/>
      <c r="X5" t="s">
        <v>84</v>
      </c>
      <c r="Y5">
        <v>-2015.4076006601699</v>
      </c>
      <c r="AC5">
        <v>4</v>
      </c>
      <c r="AD5" s="37">
        <f t="shared" si="1"/>
        <v>517.28773978707602</v>
      </c>
      <c r="AE5" s="13">
        <f t="shared" si="2"/>
        <v>14023.548067735466</v>
      </c>
      <c r="AF5">
        <f t="shared" si="48"/>
        <v>4023.1747567209427</v>
      </c>
      <c r="AG5" s="13">
        <f t="shared" si="3"/>
        <v>1616.3024281585481</v>
      </c>
      <c r="AH5" s="13">
        <f t="shared" si="31"/>
        <v>519.87262970432835</v>
      </c>
      <c r="AI5" s="13">
        <f t="shared" si="4"/>
        <v>20379.984173517129</v>
      </c>
      <c r="AJ5">
        <f t="shared" si="32"/>
        <v>5614.8686730836107</v>
      </c>
      <c r="AK5" s="13">
        <f t="shared" si="5"/>
        <v>1616.3024281585481</v>
      </c>
      <c r="AL5" s="37">
        <f t="shared" si="6"/>
        <v>1162.5450724080165</v>
      </c>
      <c r="AM5" s="13">
        <f t="shared" si="7"/>
        <v>16828.257681282557</v>
      </c>
      <c r="AN5">
        <f t="shared" si="33"/>
        <v>5369.6094927286558</v>
      </c>
      <c r="AO5" s="13">
        <f t="shared" si="8"/>
        <v>3457.7835760522935</v>
      </c>
      <c r="AP5" s="13">
        <f t="shared" si="34"/>
        <v>1164.6470708022655</v>
      </c>
      <c r="AQ5" s="13">
        <f t="shared" si="9"/>
        <v>20379.984173517129</v>
      </c>
      <c r="AR5" s="13">
        <f t="shared" si="35"/>
        <v>6259.6431141815474</v>
      </c>
      <c r="AS5" s="38">
        <f t="shared" si="10"/>
        <v>3457.7835760522935</v>
      </c>
      <c r="AT5" s="37">
        <f t="shared" si="11"/>
        <v>108.84359342095777</v>
      </c>
      <c r="AU5" s="13">
        <f t="shared" si="12"/>
        <v>5609.4192270941858</v>
      </c>
      <c r="AV5">
        <f t="shared" si="36"/>
        <v>1511.1984001945043</v>
      </c>
      <c r="AW5" s="13">
        <f t="shared" si="13"/>
        <v>532.10518174559218</v>
      </c>
      <c r="AX5" s="13">
        <f t="shared" si="37"/>
        <v>112.87715790721964</v>
      </c>
      <c r="AY5" s="13">
        <f t="shared" si="14"/>
        <v>20379.984173517129</v>
      </c>
      <c r="AZ5">
        <f t="shared" si="38"/>
        <v>5207.8732012865021</v>
      </c>
      <c r="BA5" s="13">
        <f t="shared" si="15"/>
        <v>532.10518174559218</v>
      </c>
      <c r="BB5" s="37">
        <f t="shared" si="16"/>
        <v>124.21689020500847</v>
      </c>
      <c r="BC5" s="13">
        <f t="shared" si="17"/>
        <v>8414.1288406412787</v>
      </c>
      <c r="BD5">
        <f t="shared" si="39"/>
        <v>2227.7491003653281</v>
      </c>
      <c r="BE5" s="13">
        <f t="shared" si="18"/>
        <v>533.91624408933046</v>
      </c>
      <c r="BF5" s="13">
        <f t="shared" si="40"/>
        <v>127.76756316826715</v>
      </c>
      <c r="BG5" s="13">
        <f t="shared" si="19"/>
        <v>20379.984173517129</v>
      </c>
      <c r="BH5">
        <f t="shared" si="41"/>
        <v>5222.763606547549</v>
      </c>
      <c r="BI5" s="13">
        <f t="shared" si="20"/>
        <v>533.91624408933046</v>
      </c>
      <c r="BJ5" s="37">
        <f t="shared" si="21"/>
        <v>7.0828933962664289</v>
      </c>
      <c r="BK5" s="13">
        <f t="shared" si="22"/>
        <v>8414.1288406412787</v>
      </c>
      <c r="BL5">
        <f t="shared" si="42"/>
        <v>2110.6151035565863</v>
      </c>
      <c r="BM5" s="13">
        <f t="shared" si="23"/>
        <v>10.271511508174452</v>
      </c>
      <c r="BN5" s="13">
        <f t="shared" si="43"/>
        <v>10.633566359525108</v>
      </c>
      <c r="BO5" s="13">
        <f t="shared" si="24"/>
        <v>20379.984173517129</v>
      </c>
      <c r="BP5">
        <f t="shared" si="44"/>
        <v>5105.6296097388076</v>
      </c>
      <c r="BQ5" s="13">
        <f t="shared" si="25"/>
        <v>10.271511508174452</v>
      </c>
      <c r="BR5" s="37">
        <f t="shared" si="26"/>
        <v>159.78161370143422</v>
      </c>
      <c r="BS5" s="13">
        <f t="shared" si="27"/>
        <v>8414.1288406412787</v>
      </c>
      <c r="BT5">
        <f t="shared" si="45"/>
        <v>2263.3138238617539</v>
      </c>
      <c r="BU5" s="13">
        <f t="shared" si="28"/>
        <v>836.26927694937092</v>
      </c>
      <c r="BV5" s="13">
        <f t="shared" si="46"/>
        <v>163.3322866646929</v>
      </c>
      <c r="BW5" s="13">
        <f t="shared" si="29"/>
        <v>20379.984173517129</v>
      </c>
      <c r="BX5">
        <f t="shared" si="47"/>
        <v>5258.3283300439753</v>
      </c>
      <c r="BY5" s="13">
        <f t="shared" si="30"/>
        <v>836.26927694937092</v>
      </c>
    </row>
    <row r="6" spans="1:78" ht="15" x14ac:dyDescent="0.25">
      <c r="A6" s="25" t="s">
        <v>128</v>
      </c>
      <c r="B6" s="26">
        <v>65</v>
      </c>
      <c r="C6" s="26">
        <v>60</v>
      </c>
      <c r="D6" s="26">
        <v>69</v>
      </c>
      <c r="F6" s="158"/>
      <c r="G6" s="29" t="s">
        <v>112</v>
      </c>
      <c r="H6" s="30">
        <v>965</v>
      </c>
      <c r="I6" s="30">
        <v>914</v>
      </c>
      <c r="J6" s="30">
        <v>914</v>
      </c>
      <c r="K6" s="161"/>
      <c r="L6" s="161"/>
      <c r="M6" s="161"/>
      <c r="N6" s="164"/>
      <c r="O6" s="167"/>
      <c r="P6" s="167"/>
      <c r="Q6" s="161"/>
      <c r="R6" s="164"/>
      <c r="S6" s="167"/>
      <c r="T6" s="167"/>
      <c r="U6" s="167"/>
      <c r="V6" s="174"/>
      <c r="W6" s="13"/>
      <c r="X6" t="s">
        <v>85</v>
      </c>
      <c r="Y6">
        <v>-12900.7363950568</v>
      </c>
      <c r="AC6">
        <v>5</v>
      </c>
      <c r="AD6" s="37">
        <f t="shared" si="1"/>
        <v>517.28773978707602</v>
      </c>
      <c r="AE6" s="13">
        <f t="shared" si="2"/>
        <v>14023.548067735466</v>
      </c>
      <c r="AF6">
        <f t="shared" si="48"/>
        <v>3321.9973533341695</v>
      </c>
      <c r="AG6" s="13">
        <f t="shared" si="3"/>
        <v>1616.3024281585481</v>
      </c>
      <c r="AH6" s="13">
        <f t="shared" si="31"/>
        <v>519.87262970432835</v>
      </c>
      <c r="AI6" s="13">
        <f t="shared" si="4"/>
        <v>20379.984173517129</v>
      </c>
      <c r="AJ6">
        <f t="shared" si="32"/>
        <v>4595.8694644077541</v>
      </c>
      <c r="AK6" s="13">
        <f t="shared" si="5"/>
        <v>1616.3024281585481</v>
      </c>
      <c r="AL6" s="37">
        <f t="shared" si="6"/>
        <v>1162.5450724080165</v>
      </c>
      <c r="AM6" s="13">
        <f t="shared" si="7"/>
        <v>16828.257681282557</v>
      </c>
      <c r="AN6">
        <f t="shared" si="33"/>
        <v>4528.196608664528</v>
      </c>
      <c r="AO6" s="13">
        <f t="shared" si="8"/>
        <v>3457.7835760522935</v>
      </c>
      <c r="AP6" s="13">
        <f t="shared" si="34"/>
        <v>1164.6470708022655</v>
      </c>
      <c r="AQ6" s="13">
        <f t="shared" si="9"/>
        <v>20379.984173517129</v>
      </c>
      <c r="AR6" s="13">
        <f t="shared" si="35"/>
        <v>5240.6439055056908</v>
      </c>
      <c r="AS6" s="38">
        <f t="shared" si="10"/>
        <v>3457.7835760522935</v>
      </c>
      <c r="AT6" s="37">
        <f t="shared" si="11"/>
        <v>108.84359342095777</v>
      </c>
      <c r="AU6" s="13">
        <f t="shared" si="12"/>
        <v>5609.4192270941858</v>
      </c>
      <c r="AV6">
        <f t="shared" si="36"/>
        <v>1230.727438839795</v>
      </c>
      <c r="AW6" s="13">
        <f t="shared" si="13"/>
        <v>532.10518174559218</v>
      </c>
      <c r="AX6" s="13">
        <f t="shared" si="37"/>
        <v>112.87715790721964</v>
      </c>
      <c r="AY6" s="13">
        <f t="shared" si="14"/>
        <v>20379.984173517129</v>
      </c>
      <c r="AZ6">
        <f t="shared" si="38"/>
        <v>4188.8739926106455</v>
      </c>
      <c r="BA6" s="13">
        <f t="shared" si="15"/>
        <v>532.10518174559218</v>
      </c>
      <c r="BB6" s="37">
        <f t="shared" si="16"/>
        <v>124.21689020500847</v>
      </c>
      <c r="BC6" s="13">
        <f t="shared" si="17"/>
        <v>8414.1288406412787</v>
      </c>
      <c r="BD6">
        <f t="shared" si="39"/>
        <v>1807.0426583332642</v>
      </c>
      <c r="BE6" s="13">
        <f t="shared" si="18"/>
        <v>533.91624408933046</v>
      </c>
      <c r="BF6" s="13">
        <f t="shared" si="40"/>
        <v>127.76756316826715</v>
      </c>
      <c r="BG6" s="13">
        <f t="shared" si="19"/>
        <v>20379.984173517129</v>
      </c>
      <c r="BH6">
        <f t="shared" si="41"/>
        <v>4203.7643978716924</v>
      </c>
      <c r="BI6" s="13">
        <f t="shared" si="20"/>
        <v>533.91624408933046</v>
      </c>
      <c r="BJ6" s="37">
        <f t="shared" si="21"/>
        <v>7.0828933962664289</v>
      </c>
      <c r="BK6" s="13">
        <f t="shared" si="22"/>
        <v>8414.1288406412787</v>
      </c>
      <c r="BL6">
        <f t="shared" si="42"/>
        <v>1689.9086615245221</v>
      </c>
      <c r="BM6" s="13">
        <f t="shared" si="23"/>
        <v>10.271511508174452</v>
      </c>
      <c r="BN6" s="13">
        <f t="shared" si="43"/>
        <v>10.633566359525108</v>
      </c>
      <c r="BO6" s="13">
        <f t="shared" si="24"/>
        <v>20379.984173517129</v>
      </c>
      <c r="BP6">
        <f t="shared" si="44"/>
        <v>4086.6304010629506</v>
      </c>
      <c r="BQ6" s="13">
        <f t="shared" si="25"/>
        <v>10.271511508174452</v>
      </c>
      <c r="BR6" s="37">
        <f t="shared" si="26"/>
        <v>159.78161370143422</v>
      </c>
      <c r="BS6" s="13">
        <f t="shared" si="27"/>
        <v>8414.1288406412787</v>
      </c>
      <c r="BT6">
        <f t="shared" si="45"/>
        <v>1842.60738182969</v>
      </c>
      <c r="BU6" s="13">
        <f t="shared" si="28"/>
        <v>836.26927694937092</v>
      </c>
      <c r="BV6" s="13">
        <f t="shared" si="46"/>
        <v>163.3322866646929</v>
      </c>
      <c r="BW6" s="13">
        <f t="shared" si="29"/>
        <v>20379.984173517129</v>
      </c>
      <c r="BX6">
        <f t="shared" si="47"/>
        <v>4239.3291213681186</v>
      </c>
      <c r="BY6" s="13">
        <f t="shared" si="30"/>
        <v>836.26927694937092</v>
      </c>
    </row>
    <row r="7" spans="1:78" ht="15" x14ac:dyDescent="0.25">
      <c r="A7" s="25" t="s">
        <v>129</v>
      </c>
      <c r="B7" s="26">
        <v>410</v>
      </c>
      <c r="C7" s="26">
        <v>332</v>
      </c>
      <c r="D7" s="26">
        <v>329</v>
      </c>
      <c r="F7" s="159"/>
      <c r="G7" s="33" t="s">
        <v>66</v>
      </c>
      <c r="H7" s="34">
        <f>SUM(H2:H6)</f>
        <v>2738</v>
      </c>
      <c r="I7" s="34">
        <f t="shared" ref="I7:J7" si="49">SUM(I2:I6)</f>
        <v>2523</v>
      </c>
      <c r="J7" s="34">
        <f t="shared" si="49"/>
        <v>2527</v>
      </c>
      <c r="K7" s="162"/>
      <c r="L7" s="162"/>
      <c r="M7" s="162"/>
      <c r="N7" s="165"/>
      <c r="O7" s="168"/>
      <c r="P7" s="168"/>
      <c r="Q7" s="162"/>
      <c r="R7" s="165"/>
      <c r="S7" s="168"/>
      <c r="T7" s="168"/>
      <c r="U7" s="168"/>
      <c r="V7" s="175"/>
      <c r="W7" s="13"/>
      <c r="X7" t="s">
        <v>86</v>
      </c>
      <c r="Y7">
        <v>-13006.6831398712</v>
      </c>
      <c r="AC7">
        <v>6</v>
      </c>
      <c r="AD7" s="37">
        <f t="shared" si="1"/>
        <v>517.28773978707602</v>
      </c>
      <c r="AE7" s="13">
        <f t="shared" si="2"/>
        <v>14023.548067735466</v>
      </c>
      <c r="AF7">
        <f t="shared" si="48"/>
        <v>2854.5457510763204</v>
      </c>
      <c r="AG7" s="13">
        <f t="shared" si="3"/>
        <v>1616.3024281585481</v>
      </c>
      <c r="AH7" s="13">
        <f t="shared" si="31"/>
        <v>519.87262970432835</v>
      </c>
      <c r="AI7" s="13">
        <f t="shared" si="4"/>
        <v>20379.984173517129</v>
      </c>
      <c r="AJ7">
        <f t="shared" si="32"/>
        <v>3916.5366586238497</v>
      </c>
      <c r="AK7" s="13">
        <f t="shared" si="5"/>
        <v>1616.3024281585481</v>
      </c>
      <c r="AL7" s="37">
        <f t="shared" si="6"/>
        <v>1162.5450724080165</v>
      </c>
      <c r="AM7" s="13">
        <f t="shared" si="7"/>
        <v>16828.257681282557</v>
      </c>
      <c r="AN7">
        <f t="shared" si="33"/>
        <v>3967.2546859551094</v>
      </c>
      <c r="AO7" s="13">
        <f t="shared" si="8"/>
        <v>3457.7835760522935</v>
      </c>
      <c r="AP7" s="13">
        <f t="shared" si="34"/>
        <v>1164.6470708022655</v>
      </c>
      <c r="AQ7" s="13">
        <f t="shared" si="9"/>
        <v>20379.984173517129</v>
      </c>
      <c r="AR7" s="13">
        <f t="shared" si="35"/>
        <v>4561.3110997217873</v>
      </c>
      <c r="AS7" s="38">
        <f t="shared" si="10"/>
        <v>3457.7835760522935</v>
      </c>
      <c r="AT7" s="37">
        <f t="shared" si="11"/>
        <v>108.84359342095777</v>
      </c>
      <c r="AU7" s="13">
        <f t="shared" si="12"/>
        <v>5609.4192270941858</v>
      </c>
      <c r="AV7">
        <f t="shared" si="36"/>
        <v>1043.7467979366554</v>
      </c>
      <c r="AW7" s="13">
        <f t="shared" si="13"/>
        <v>532.10518174559218</v>
      </c>
      <c r="AX7" s="13">
        <f t="shared" si="37"/>
        <v>112.87715790721964</v>
      </c>
      <c r="AY7" s="13">
        <f t="shared" si="14"/>
        <v>20379.984173517129</v>
      </c>
      <c r="AZ7">
        <f t="shared" si="38"/>
        <v>3509.5411868267411</v>
      </c>
      <c r="BA7" s="13">
        <f t="shared" si="15"/>
        <v>532.10518174559218</v>
      </c>
      <c r="BB7" s="37">
        <f t="shared" si="16"/>
        <v>124.21689020500847</v>
      </c>
      <c r="BC7" s="13">
        <f t="shared" si="17"/>
        <v>8414.1288406412787</v>
      </c>
      <c r="BD7">
        <f t="shared" si="39"/>
        <v>1526.5716969785549</v>
      </c>
      <c r="BE7" s="13">
        <f t="shared" si="18"/>
        <v>533.91624408933046</v>
      </c>
      <c r="BF7" s="13">
        <f t="shared" si="40"/>
        <v>127.76756316826715</v>
      </c>
      <c r="BG7" s="13">
        <f t="shared" si="19"/>
        <v>20379.984173517129</v>
      </c>
      <c r="BH7">
        <f t="shared" si="41"/>
        <v>3524.4315920877889</v>
      </c>
      <c r="BI7" s="13">
        <f t="shared" si="20"/>
        <v>533.91624408933046</v>
      </c>
      <c r="BJ7" s="37">
        <f t="shared" si="21"/>
        <v>7.0828933962664289</v>
      </c>
      <c r="BK7" s="13">
        <f t="shared" si="22"/>
        <v>8414.1288406412787</v>
      </c>
      <c r="BL7">
        <f t="shared" si="42"/>
        <v>1409.4377001698128</v>
      </c>
      <c r="BM7" s="13">
        <f t="shared" si="23"/>
        <v>10.271511508174452</v>
      </c>
      <c r="BN7" s="13">
        <f t="shared" si="43"/>
        <v>10.633566359525108</v>
      </c>
      <c r="BO7" s="13">
        <f t="shared" si="24"/>
        <v>20379.984173517129</v>
      </c>
      <c r="BP7">
        <f t="shared" si="44"/>
        <v>3407.2975952790466</v>
      </c>
      <c r="BQ7" s="13">
        <f t="shared" si="25"/>
        <v>10.271511508174452</v>
      </c>
      <c r="BR7" s="37">
        <f t="shared" si="26"/>
        <v>159.78161370143422</v>
      </c>
      <c r="BS7" s="13">
        <f t="shared" si="27"/>
        <v>8414.1288406412787</v>
      </c>
      <c r="BT7">
        <f t="shared" si="45"/>
        <v>1562.1364204749807</v>
      </c>
      <c r="BU7" s="13">
        <f t="shared" si="28"/>
        <v>836.26927694937092</v>
      </c>
      <c r="BV7" s="13">
        <f t="shared" si="46"/>
        <v>163.3322866646929</v>
      </c>
      <c r="BW7" s="13">
        <f t="shared" si="29"/>
        <v>20379.984173517129</v>
      </c>
      <c r="BX7">
        <f t="shared" si="47"/>
        <v>3559.9963155842142</v>
      </c>
      <c r="BY7" s="13">
        <f t="shared" si="30"/>
        <v>836.26927694937092</v>
      </c>
    </row>
    <row r="8" spans="1:78" ht="15" x14ac:dyDescent="0.25">
      <c r="A8" s="25" t="s">
        <v>130</v>
      </c>
      <c r="B8" s="26">
        <v>245</v>
      </c>
      <c r="C8" s="26">
        <v>220</v>
      </c>
      <c r="D8" s="26">
        <v>239</v>
      </c>
      <c r="F8" s="157" t="s">
        <v>113</v>
      </c>
      <c r="G8" s="31" t="s">
        <v>125</v>
      </c>
      <c r="H8" s="32">
        <v>346</v>
      </c>
      <c r="I8" s="32">
        <v>316</v>
      </c>
      <c r="J8" s="32">
        <v>303</v>
      </c>
      <c r="K8" s="160"/>
      <c r="L8" s="160">
        <f>'Region south'!D5</f>
        <v>88</v>
      </c>
      <c r="M8" s="160">
        <f>'Region south'!E5</f>
        <v>35</v>
      </c>
      <c r="N8" s="163">
        <f>'Region south'!G5</f>
        <v>3.3170236176342898</v>
      </c>
      <c r="O8" s="166">
        <f>I14/$I$31</f>
        <v>0.32230734565119423</v>
      </c>
      <c r="P8" s="166">
        <f>N8/N31</f>
        <v>0.55068391510233405</v>
      </c>
      <c r="Q8" s="160">
        <f>ROUNDUP(I14*63%,0)</f>
        <v>2253</v>
      </c>
      <c r="R8" s="169">
        <f>N8*10^3/Q8</f>
        <v>1.472269692691651</v>
      </c>
      <c r="S8" s="182">
        <f>K8/SUM($K$8:$M$14)</f>
        <v>0</v>
      </c>
      <c r="T8" s="182">
        <f t="shared" ref="T8:U8" si="50">L8/SUM($K$8:$M$14)</f>
        <v>0.71544715447154472</v>
      </c>
      <c r="U8" s="182">
        <f t="shared" si="50"/>
        <v>0.28455284552845528</v>
      </c>
      <c r="V8" s="176">
        <f>ROUNDUP(Q8/365,0)</f>
        <v>7</v>
      </c>
      <c r="W8" s="13"/>
      <c r="AC8">
        <v>7</v>
      </c>
      <c r="AD8" s="37">
        <f t="shared" si="1"/>
        <v>517.28773978707602</v>
      </c>
      <c r="AE8" s="13">
        <f t="shared" si="2"/>
        <v>14023.548067735466</v>
      </c>
      <c r="AF8">
        <f t="shared" si="48"/>
        <v>2520.6517494635714</v>
      </c>
      <c r="AG8" s="13">
        <f t="shared" si="3"/>
        <v>1616.3024281585481</v>
      </c>
      <c r="AH8" s="13">
        <f t="shared" si="31"/>
        <v>519.87262970432835</v>
      </c>
      <c r="AI8" s="13">
        <f t="shared" si="4"/>
        <v>20379.984173517129</v>
      </c>
      <c r="AJ8">
        <f t="shared" si="32"/>
        <v>3431.2989402067751</v>
      </c>
      <c r="AK8" s="13">
        <f t="shared" si="5"/>
        <v>1616.3024281585481</v>
      </c>
      <c r="AL8" s="37">
        <f t="shared" si="6"/>
        <v>1162.5450724080165</v>
      </c>
      <c r="AM8" s="13">
        <f t="shared" si="7"/>
        <v>16828.257681282557</v>
      </c>
      <c r="AN8">
        <f t="shared" si="33"/>
        <v>3566.5818840198103</v>
      </c>
      <c r="AO8" s="13">
        <f t="shared" si="8"/>
        <v>3457.7835760522935</v>
      </c>
      <c r="AP8" s="13">
        <f t="shared" si="34"/>
        <v>1164.6470708022655</v>
      </c>
      <c r="AQ8" s="13">
        <f t="shared" si="9"/>
        <v>20379.984173517129</v>
      </c>
      <c r="AR8" s="13">
        <f t="shared" si="35"/>
        <v>4076.0733813047127</v>
      </c>
      <c r="AS8" s="38">
        <f t="shared" si="10"/>
        <v>3457.7835760522935</v>
      </c>
      <c r="AT8" s="37">
        <f t="shared" si="11"/>
        <v>108.84359342095777</v>
      </c>
      <c r="AU8" s="13">
        <f t="shared" si="12"/>
        <v>5609.4192270941858</v>
      </c>
      <c r="AV8">
        <f t="shared" si="36"/>
        <v>910.18919729155573</v>
      </c>
      <c r="AW8" s="13">
        <f t="shared" si="13"/>
        <v>532.10518174559218</v>
      </c>
      <c r="AX8" s="13">
        <f t="shared" si="37"/>
        <v>112.87715790721964</v>
      </c>
      <c r="AY8" s="13">
        <f t="shared" si="14"/>
        <v>20379.984173517129</v>
      </c>
      <c r="AZ8">
        <f t="shared" si="38"/>
        <v>3024.3034684096665</v>
      </c>
      <c r="BA8" s="13">
        <f t="shared" si="15"/>
        <v>532.10518174559218</v>
      </c>
      <c r="BB8" s="37">
        <f t="shared" si="16"/>
        <v>124.21689020500847</v>
      </c>
      <c r="BC8" s="13">
        <f t="shared" si="17"/>
        <v>8414.1288406412787</v>
      </c>
      <c r="BD8">
        <f t="shared" si="39"/>
        <v>1326.2352960109054</v>
      </c>
      <c r="BE8" s="13">
        <f t="shared" si="18"/>
        <v>533.91624408933046</v>
      </c>
      <c r="BF8" s="13">
        <f t="shared" si="40"/>
        <v>127.76756316826715</v>
      </c>
      <c r="BG8" s="13">
        <f t="shared" si="19"/>
        <v>20379.984173517129</v>
      </c>
      <c r="BH8">
        <f t="shared" si="41"/>
        <v>3039.1938736707143</v>
      </c>
      <c r="BI8" s="13">
        <f t="shared" si="20"/>
        <v>533.91624408933046</v>
      </c>
      <c r="BJ8" s="37">
        <f t="shared" si="21"/>
        <v>7.0828933962664289</v>
      </c>
      <c r="BK8" s="13">
        <f t="shared" si="22"/>
        <v>8414.1288406412787</v>
      </c>
      <c r="BL8">
        <f t="shared" si="42"/>
        <v>1209.1012992021633</v>
      </c>
      <c r="BM8" s="13">
        <f t="shared" si="23"/>
        <v>10.271511508174452</v>
      </c>
      <c r="BN8" s="13">
        <f t="shared" si="43"/>
        <v>10.633566359525108</v>
      </c>
      <c r="BO8" s="13">
        <f t="shared" si="24"/>
        <v>20379.984173517129</v>
      </c>
      <c r="BP8">
        <f t="shared" si="44"/>
        <v>2922.059876861972</v>
      </c>
      <c r="BQ8" s="13">
        <f t="shared" si="25"/>
        <v>10.271511508174452</v>
      </c>
      <c r="BR8" s="37">
        <f t="shared" si="26"/>
        <v>159.78161370143422</v>
      </c>
      <c r="BS8" s="13">
        <f t="shared" si="27"/>
        <v>8414.1288406412787</v>
      </c>
      <c r="BT8">
        <f t="shared" si="45"/>
        <v>1361.8000195073312</v>
      </c>
      <c r="BU8" s="13">
        <f t="shared" si="28"/>
        <v>836.26927694937092</v>
      </c>
      <c r="BV8" s="13">
        <f t="shared" si="46"/>
        <v>163.3322866646929</v>
      </c>
      <c r="BW8" s="13">
        <f t="shared" si="29"/>
        <v>20379.984173517129</v>
      </c>
      <c r="BX8">
        <f t="shared" si="47"/>
        <v>3074.7585971671397</v>
      </c>
      <c r="BY8" s="13">
        <f t="shared" si="30"/>
        <v>836.26927694937092</v>
      </c>
    </row>
    <row r="9" spans="1:78" ht="15" x14ac:dyDescent="0.25">
      <c r="A9" s="25" t="s">
        <v>131</v>
      </c>
      <c r="B9" s="26">
        <v>253</v>
      </c>
      <c r="C9" s="26">
        <v>244</v>
      </c>
      <c r="D9" s="26">
        <v>232</v>
      </c>
      <c r="F9" s="158"/>
      <c r="G9" s="29" t="s">
        <v>126</v>
      </c>
      <c r="H9" s="30">
        <v>463</v>
      </c>
      <c r="I9" s="30">
        <v>431</v>
      </c>
      <c r="J9" s="30">
        <v>423</v>
      </c>
      <c r="K9" s="161"/>
      <c r="L9" s="161"/>
      <c r="M9" s="161"/>
      <c r="N9" s="164"/>
      <c r="O9" s="167"/>
      <c r="P9" s="167"/>
      <c r="Q9" s="161"/>
      <c r="R9" s="164"/>
      <c r="S9" s="183"/>
      <c r="T9" s="183"/>
      <c r="U9" s="183"/>
      <c r="V9" s="177"/>
      <c r="W9" s="13"/>
      <c r="X9" t="s">
        <v>154</v>
      </c>
      <c r="Y9">
        <v>63.141108882628103</v>
      </c>
      <c r="AC9">
        <v>8</v>
      </c>
      <c r="AD9" s="37">
        <f t="shared" si="1"/>
        <v>517.28773978707602</v>
      </c>
      <c r="AE9" s="13">
        <f t="shared" si="2"/>
        <v>14023.548067735466</v>
      </c>
      <c r="AF9">
        <f t="shared" si="48"/>
        <v>2270.2312482540092</v>
      </c>
      <c r="AG9" s="13">
        <f t="shared" si="3"/>
        <v>1616.3024281585481</v>
      </c>
      <c r="AH9" s="13">
        <f t="shared" si="31"/>
        <v>519.87262970432835</v>
      </c>
      <c r="AI9" s="13">
        <f t="shared" si="4"/>
        <v>20379.984173517129</v>
      </c>
      <c r="AJ9">
        <f t="shared" si="32"/>
        <v>3067.3706513939696</v>
      </c>
      <c r="AK9" s="13">
        <f t="shared" si="5"/>
        <v>1616.3024281585481</v>
      </c>
      <c r="AL9" s="37">
        <f t="shared" si="6"/>
        <v>1162.5450724080165</v>
      </c>
      <c r="AM9" s="13">
        <f t="shared" si="7"/>
        <v>16828.257681282557</v>
      </c>
      <c r="AN9">
        <f t="shared" si="33"/>
        <v>3266.0772825683362</v>
      </c>
      <c r="AO9" s="13">
        <f t="shared" si="8"/>
        <v>3457.7835760522935</v>
      </c>
      <c r="AP9" s="13">
        <f t="shared" si="34"/>
        <v>1164.6470708022655</v>
      </c>
      <c r="AQ9" s="13">
        <f t="shared" si="9"/>
        <v>20379.984173517129</v>
      </c>
      <c r="AR9" s="13">
        <f t="shared" si="35"/>
        <v>3712.1450924919063</v>
      </c>
      <c r="AS9" s="38">
        <f t="shared" si="10"/>
        <v>3457.7835760522935</v>
      </c>
      <c r="AT9" s="37">
        <f t="shared" si="11"/>
        <v>108.84359342095777</v>
      </c>
      <c r="AU9" s="13">
        <f t="shared" si="12"/>
        <v>5609.4192270941858</v>
      </c>
      <c r="AV9">
        <f t="shared" si="36"/>
        <v>810.02099680773097</v>
      </c>
      <c r="AW9" s="13">
        <f t="shared" si="13"/>
        <v>532.10518174559218</v>
      </c>
      <c r="AX9" s="13">
        <f t="shared" si="37"/>
        <v>112.87715790721964</v>
      </c>
      <c r="AY9" s="13">
        <f t="shared" si="14"/>
        <v>20379.984173517129</v>
      </c>
      <c r="AZ9">
        <f t="shared" si="38"/>
        <v>2660.3751795968606</v>
      </c>
      <c r="BA9" s="13">
        <f t="shared" si="15"/>
        <v>532.10518174559218</v>
      </c>
      <c r="BB9" s="37">
        <f t="shared" si="16"/>
        <v>124.21689020500847</v>
      </c>
      <c r="BC9" s="13">
        <f t="shared" si="17"/>
        <v>8414.1288406412787</v>
      </c>
      <c r="BD9">
        <f t="shared" si="39"/>
        <v>1175.9829952851683</v>
      </c>
      <c r="BE9" s="13">
        <f t="shared" si="18"/>
        <v>533.91624408933046</v>
      </c>
      <c r="BF9" s="13">
        <f t="shared" si="40"/>
        <v>127.76756316826715</v>
      </c>
      <c r="BG9" s="13">
        <f t="shared" si="19"/>
        <v>20379.984173517129</v>
      </c>
      <c r="BH9">
        <f t="shared" si="41"/>
        <v>2675.2655848579084</v>
      </c>
      <c r="BI9" s="13">
        <f t="shared" si="20"/>
        <v>533.91624408933046</v>
      </c>
      <c r="BJ9" s="37">
        <f t="shared" si="21"/>
        <v>7.0828933962664289</v>
      </c>
      <c r="BK9" s="13">
        <f t="shared" si="22"/>
        <v>8414.1288406412787</v>
      </c>
      <c r="BL9">
        <f t="shared" si="42"/>
        <v>1058.8489984764262</v>
      </c>
      <c r="BM9" s="13">
        <f t="shared" si="23"/>
        <v>10.271511508174452</v>
      </c>
      <c r="BN9" s="13">
        <f t="shared" si="43"/>
        <v>10.633566359525108</v>
      </c>
      <c r="BO9" s="13">
        <f t="shared" si="24"/>
        <v>20379.984173517129</v>
      </c>
      <c r="BP9">
        <f t="shared" si="44"/>
        <v>2558.1315880491661</v>
      </c>
      <c r="BQ9" s="13">
        <f t="shared" si="25"/>
        <v>10.271511508174452</v>
      </c>
      <c r="BR9" s="37">
        <f t="shared" si="26"/>
        <v>159.78161370143422</v>
      </c>
      <c r="BS9" s="13">
        <f t="shared" si="27"/>
        <v>8414.1288406412787</v>
      </c>
      <c r="BT9">
        <f t="shared" si="45"/>
        <v>1211.5477187815941</v>
      </c>
      <c r="BU9" s="13">
        <f t="shared" si="28"/>
        <v>836.26927694937092</v>
      </c>
      <c r="BV9" s="13">
        <f t="shared" si="46"/>
        <v>163.3322866646929</v>
      </c>
      <c r="BW9" s="13">
        <f t="shared" si="29"/>
        <v>20379.984173517129</v>
      </c>
      <c r="BX9">
        <f t="shared" si="47"/>
        <v>2710.8303083543342</v>
      </c>
      <c r="BY9" s="13">
        <f t="shared" si="30"/>
        <v>836.26927694937092</v>
      </c>
    </row>
    <row r="10" spans="1:78" ht="15" x14ac:dyDescent="0.25">
      <c r="A10" s="25" t="s">
        <v>132</v>
      </c>
      <c r="B10" s="26">
        <v>2358</v>
      </c>
      <c r="C10" s="26">
        <v>2174</v>
      </c>
      <c r="D10" s="26">
        <v>2200</v>
      </c>
      <c r="F10" s="158"/>
      <c r="G10" s="29" t="s">
        <v>127</v>
      </c>
      <c r="H10" s="30">
        <v>207</v>
      </c>
      <c r="I10" s="30">
        <v>191</v>
      </c>
      <c r="J10" s="30">
        <v>203</v>
      </c>
      <c r="K10" s="161"/>
      <c r="L10" s="161"/>
      <c r="M10" s="161"/>
      <c r="N10" s="164"/>
      <c r="O10" s="167"/>
      <c r="P10" s="167"/>
      <c r="Q10" s="161"/>
      <c r="R10" s="164"/>
      <c r="S10" s="183"/>
      <c r="T10" s="183"/>
      <c r="U10" s="183"/>
      <c r="V10" s="177"/>
      <c r="W10" s="13"/>
      <c r="X10" t="s">
        <v>155</v>
      </c>
      <c r="Y10">
        <v>1078.1968066320801</v>
      </c>
      <c r="AC10">
        <v>9</v>
      </c>
      <c r="AD10" s="37">
        <f t="shared" si="1"/>
        <v>517.28773978707602</v>
      </c>
      <c r="AE10" s="13">
        <f t="shared" si="2"/>
        <v>14023.548067735466</v>
      </c>
      <c r="AF10">
        <f t="shared" si="48"/>
        <v>2075.4597473132389</v>
      </c>
      <c r="AG10" s="13">
        <f t="shared" si="3"/>
        <v>1616.3024281585481</v>
      </c>
      <c r="AH10" s="13">
        <f t="shared" si="31"/>
        <v>519.87262970432835</v>
      </c>
      <c r="AI10" s="13">
        <f t="shared" si="4"/>
        <v>20379.984173517129</v>
      </c>
      <c r="AJ10">
        <f t="shared" si="32"/>
        <v>2784.315315650676</v>
      </c>
      <c r="AK10" s="13">
        <f t="shared" si="5"/>
        <v>1616.3024281585481</v>
      </c>
      <c r="AL10" s="37">
        <f t="shared" si="6"/>
        <v>1162.5450724080165</v>
      </c>
      <c r="AM10" s="13">
        <f t="shared" si="7"/>
        <v>16828.257681282557</v>
      </c>
      <c r="AN10">
        <f t="shared" si="33"/>
        <v>3032.3514814394121</v>
      </c>
      <c r="AO10" s="13">
        <f t="shared" si="8"/>
        <v>3457.7835760522935</v>
      </c>
      <c r="AP10" s="13">
        <f t="shared" si="34"/>
        <v>1164.6470708022655</v>
      </c>
      <c r="AQ10" s="13">
        <f t="shared" si="9"/>
        <v>20379.984173517129</v>
      </c>
      <c r="AR10" s="13">
        <f t="shared" si="35"/>
        <v>3429.0897567486127</v>
      </c>
      <c r="AS10" s="38">
        <f t="shared" si="10"/>
        <v>3457.7835760522935</v>
      </c>
      <c r="AT10" s="37">
        <f t="shared" si="11"/>
        <v>108.84359342095777</v>
      </c>
      <c r="AU10" s="13">
        <f t="shared" si="12"/>
        <v>5609.4192270941858</v>
      </c>
      <c r="AV10">
        <f t="shared" si="36"/>
        <v>732.11239643142278</v>
      </c>
      <c r="AW10" s="13">
        <f t="shared" si="13"/>
        <v>532.10518174559218</v>
      </c>
      <c r="AX10" s="13">
        <f t="shared" si="37"/>
        <v>112.87715790721964</v>
      </c>
      <c r="AY10" s="13">
        <f t="shared" si="14"/>
        <v>20379.984173517129</v>
      </c>
      <c r="AZ10">
        <f t="shared" si="38"/>
        <v>2377.3198438535669</v>
      </c>
      <c r="BA10" s="13">
        <f t="shared" si="15"/>
        <v>532.10518174559218</v>
      </c>
      <c r="BB10" s="37">
        <f t="shared" si="16"/>
        <v>124.21689020500847</v>
      </c>
      <c r="BC10" s="13">
        <f t="shared" si="17"/>
        <v>8414.1288406412787</v>
      </c>
      <c r="BD10">
        <f t="shared" si="39"/>
        <v>1059.1200947207062</v>
      </c>
      <c r="BE10" s="13">
        <f t="shared" si="18"/>
        <v>533.91624408933046</v>
      </c>
      <c r="BF10" s="13">
        <f t="shared" si="40"/>
        <v>127.76756316826715</v>
      </c>
      <c r="BG10" s="13">
        <f t="shared" si="19"/>
        <v>20379.984173517129</v>
      </c>
      <c r="BH10">
        <f t="shared" si="41"/>
        <v>2392.2102491146147</v>
      </c>
      <c r="BI10" s="13">
        <f t="shared" si="20"/>
        <v>533.91624408933046</v>
      </c>
      <c r="BJ10" s="37">
        <f t="shared" si="21"/>
        <v>7.0828933962664289</v>
      </c>
      <c r="BK10" s="13">
        <f t="shared" si="22"/>
        <v>8414.1288406412787</v>
      </c>
      <c r="BL10">
        <f t="shared" si="42"/>
        <v>941.98609791196407</v>
      </c>
      <c r="BM10" s="13">
        <f t="shared" si="23"/>
        <v>10.271511508174452</v>
      </c>
      <c r="BN10" s="13">
        <f t="shared" si="43"/>
        <v>10.633566359525108</v>
      </c>
      <c r="BO10" s="13">
        <f t="shared" si="24"/>
        <v>20379.984173517129</v>
      </c>
      <c r="BP10">
        <f t="shared" si="44"/>
        <v>2275.0762523058725</v>
      </c>
      <c r="BQ10" s="13">
        <f t="shared" si="25"/>
        <v>10.271511508174452</v>
      </c>
      <c r="BR10" s="37">
        <f t="shared" si="26"/>
        <v>159.78161370143422</v>
      </c>
      <c r="BS10" s="13">
        <f t="shared" si="27"/>
        <v>8414.1288406412787</v>
      </c>
      <c r="BT10">
        <f t="shared" si="45"/>
        <v>1094.6848182171318</v>
      </c>
      <c r="BU10" s="13">
        <f t="shared" si="28"/>
        <v>836.26927694937092</v>
      </c>
      <c r="BV10" s="13">
        <f t="shared" si="46"/>
        <v>163.3322866646929</v>
      </c>
      <c r="BW10" s="13">
        <f t="shared" si="29"/>
        <v>20379.984173517129</v>
      </c>
      <c r="BX10">
        <f t="shared" si="47"/>
        <v>2427.7749726110405</v>
      </c>
      <c r="BY10" s="13">
        <f t="shared" si="30"/>
        <v>836.26927694937092</v>
      </c>
    </row>
    <row r="11" spans="1:78" ht="15" x14ac:dyDescent="0.25">
      <c r="A11" s="25" t="s">
        <v>114</v>
      </c>
      <c r="B11" s="26">
        <v>560</v>
      </c>
      <c r="C11" s="26">
        <v>519</v>
      </c>
      <c r="D11" s="26">
        <v>448</v>
      </c>
      <c r="F11" s="158"/>
      <c r="G11" s="29" t="s">
        <v>130</v>
      </c>
      <c r="H11" s="30">
        <v>245</v>
      </c>
      <c r="I11" s="30">
        <v>220</v>
      </c>
      <c r="J11" s="30">
        <v>239</v>
      </c>
      <c r="K11" s="161"/>
      <c r="L11" s="161"/>
      <c r="M11" s="161"/>
      <c r="N11" s="164"/>
      <c r="O11" s="167"/>
      <c r="P11" s="167"/>
      <c r="Q11" s="161"/>
      <c r="R11" s="164"/>
      <c r="S11" s="183"/>
      <c r="T11" s="183"/>
      <c r="U11" s="183"/>
      <c r="V11" s="177"/>
      <c r="W11" s="13"/>
      <c r="X11" t="s">
        <v>156</v>
      </c>
      <c r="Y11">
        <v>62.151535424876201</v>
      </c>
      <c r="AC11">
        <v>10</v>
      </c>
      <c r="AD11" s="37">
        <f t="shared" si="1"/>
        <v>517.28773978707602</v>
      </c>
      <c r="AE11" s="13">
        <f t="shared" si="2"/>
        <v>14023.548067735466</v>
      </c>
      <c r="AF11">
        <f t="shared" si="48"/>
        <v>1919.6425465606226</v>
      </c>
      <c r="AG11" s="13">
        <f t="shared" si="3"/>
        <v>1616.3024281585481</v>
      </c>
      <c r="AH11" s="13">
        <f t="shared" si="31"/>
        <v>519.87262970432835</v>
      </c>
      <c r="AI11" s="13">
        <f t="shared" si="4"/>
        <v>20379.984173517129</v>
      </c>
      <c r="AJ11">
        <f t="shared" si="32"/>
        <v>2557.8710470560409</v>
      </c>
      <c r="AK11" s="13">
        <f t="shared" si="5"/>
        <v>1616.3024281585481</v>
      </c>
      <c r="AL11" s="37">
        <f t="shared" si="6"/>
        <v>1162.5450724080165</v>
      </c>
      <c r="AM11" s="13">
        <f t="shared" si="7"/>
        <v>16828.257681282557</v>
      </c>
      <c r="AN11">
        <f t="shared" si="33"/>
        <v>2845.3708405362722</v>
      </c>
      <c r="AO11" s="13">
        <f t="shared" si="8"/>
        <v>3457.7835760522935</v>
      </c>
      <c r="AP11" s="13">
        <f t="shared" si="34"/>
        <v>1164.6470708022655</v>
      </c>
      <c r="AQ11" s="13">
        <f t="shared" si="9"/>
        <v>20379.984173517129</v>
      </c>
      <c r="AR11" s="13">
        <f t="shared" si="35"/>
        <v>3202.6454881539785</v>
      </c>
      <c r="AS11" s="38">
        <f t="shared" si="10"/>
        <v>3457.7835760522935</v>
      </c>
      <c r="AT11" s="37">
        <f t="shared" si="11"/>
        <v>108.84359342095777</v>
      </c>
      <c r="AU11" s="13">
        <f t="shared" si="12"/>
        <v>5609.4192270941858</v>
      </c>
      <c r="AV11">
        <f t="shared" si="36"/>
        <v>669.78551613037632</v>
      </c>
      <c r="AW11" s="13">
        <f t="shared" si="13"/>
        <v>532.10518174559218</v>
      </c>
      <c r="AX11" s="13">
        <f t="shared" si="37"/>
        <v>112.87715790721964</v>
      </c>
      <c r="AY11" s="13">
        <f t="shared" si="14"/>
        <v>20379.984173517129</v>
      </c>
      <c r="AZ11">
        <f t="shared" si="38"/>
        <v>2150.8755752589323</v>
      </c>
      <c r="BA11" s="13">
        <f t="shared" si="15"/>
        <v>532.10518174559218</v>
      </c>
      <c r="BB11" s="37">
        <f t="shared" si="16"/>
        <v>124.21689020500847</v>
      </c>
      <c r="BC11" s="13">
        <f t="shared" si="17"/>
        <v>8414.1288406412787</v>
      </c>
      <c r="BD11">
        <f t="shared" si="39"/>
        <v>965.62977426913631</v>
      </c>
      <c r="BE11" s="13">
        <f t="shared" si="18"/>
        <v>533.91624408933046</v>
      </c>
      <c r="BF11" s="13">
        <f t="shared" si="40"/>
        <v>127.76756316826715</v>
      </c>
      <c r="BG11" s="13">
        <f t="shared" si="19"/>
        <v>20379.984173517129</v>
      </c>
      <c r="BH11">
        <f t="shared" si="41"/>
        <v>2165.7659805199801</v>
      </c>
      <c r="BI11" s="13">
        <f t="shared" si="20"/>
        <v>533.91624408933046</v>
      </c>
      <c r="BJ11" s="37">
        <f t="shared" si="21"/>
        <v>7.0828933962664289</v>
      </c>
      <c r="BK11" s="13">
        <f t="shared" si="22"/>
        <v>8414.1288406412787</v>
      </c>
      <c r="BL11">
        <f t="shared" si="42"/>
        <v>848.49577746039427</v>
      </c>
      <c r="BM11" s="13">
        <f t="shared" si="23"/>
        <v>10.271511508174452</v>
      </c>
      <c r="BN11" s="13">
        <f t="shared" si="43"/>
        <v>10.633566359525108</v>
      </c>
      <c r="BO11" s="13">
        <f t="shared" si="24"/>
        <v>20379.984173517129</v>
      </c>
      <c r="BP11">
        <f t="shared" si="44"/>
        <v>2048.6319837112378</v>
      </c>
      <c r="BQ11" s="13">
        <f t="shared" si="25"/>
        <v>10.271511508174452</v>
      </c>
      <c r="BR11" s="37">
        <f t="shared" si="26"/>
        <v>159.78161370143422</v>
      </c>
      <c r="BS11" s="13">
        <f t="shared" si="27"/>
        <v>8414.1288406412787</v>
      </c>
      <c r="BT11">
        <f t="shared" si="45"/>
        <v>1001.1944977655621</v>
      </c>
      <c r="BU11" s="13">
        <f t="shared" si="28"/>
        <v>836.26927694937092</v>
      </c>
      <c r="BV11" s="13">
        <f t="shared" si="46"/>
        <v>163.3322866646929</v>
      </c>
      <c r="BW11" s="13">
        <f t="shared" si="29"/>
        <v>20379.984173517129</v>
      </c>
      <c r="BX11">
        <f t="shared" si="47"/>
        <v>2201.3307040164054</v>
      </c>
      <c r="BY11" s="13">
        <f t="shared" si="30"/>
        <v>836.26927694937092</v>
      </c>
    </row>
    <row r="12" spans="1:78" ht="15" x14ac:dyDescent="0.25">
      <c r="A12" s="25" t="s">
        <v>133</v>
      </c>
      <c r="B12" s="26">
        <v>28</v>
      </c>
      <c r="C12" s="26">
        <v>26</v>
      </c>
      <c r="D12" s="26">
        <v>30</v>
      </c>
      <c r="F12" s="158"/>
      <c r="G12" s="29" t="s">
        <v>131</v>
      </c>
      <c r="H12" s="30">
        <v>253</v>
      </c>
      <c r="I12" s="30">
        <v>244</v>
      </c>
      <c r="J12" s="30">
        <v>232</v>
      </c>
      <c r="K12" s="161"/>
      <c r="L12" s="161"/>
      <c r="M12" s="161"/>
      <c r="N12" s="164"/>
      <c r="O12" s="167"/>
      <c r="P12" s="167"/>
      <c r="Q12" s="161"/>
      <c r="R12" s="164"/>
      <c r="S12" s="183"/>
      <c r="T12" s="183"/>
      <c r="U12" s="183"/>
      <c r="V12" s="177"/>
      <c r="W12" s="13"/>
      <c r="X12" t="s">
        <v>157</v>
      </c>
      <c r="Y12">
        <v>1193358.1329951701</v>
      </c>
      <c r="AC12">
        <v>11</v>
      </c>
      <c r="AD12" s="37">
        <f t="shared" si="1"/>
        <v>517.28773978707602</v>
      </c>
      <c r="AE12" s="13">
        <f t="shared" si="2"/>
        <v>14023.548067735466</v>
      </c>
      <c r="AF12">
        <f t="shared" si="48"/>
        <v>1792.1557459448459</v>
      </c>
      <c r="AG12" s="13">
        <f t="shared" si="3"/>
        <v>1616.3024281585481</v>
      </c>
      <c r="AH12" s="13">
        <f t="shared" si="31"/>
        <v>519.87262970432835</v>
      </c>
      <c r="AI12" s="13">
        <f t="shared" si="4"/>
        <v>20379.984173517129</v>
      </c>
      <c r="AJ12">
        <f t="shared" si="32"/>
        <v>2372.5984636604308</v>
      </c>
      <c r="AK12" s="13">
        <f t="shared" si="5"/>
        <v>1616.3024281585481</v>
      </c>
      <c r="AL12" s="37">
        <f t="shared" si="6"/>
        <v>1162.5450724080165</v>
      </c>
      <c r="AM12" s="13">
        <f t="shared" si="7"/>
        <v>16828.257681282557</v>
      </c>
      <c r="AN12">
        <f t="shared" si="33"/>
        <v>2692.3866797973396</v>
      </c>
      <c r="AO12" s="13">
        <f t="shared" si="8"/>
        <v>3457.7835760522935</v>
      </c>
      <c r="AP12" s="13">
        <f t="shared" si="34"/>
        <v>1164.6470708022655</v>
      </c>
      <c r="AQ12" s="13">
        <f t="shared" si="9"/>
        <v>20379.984173517129</v>
      </c>
      <c r="AR12" s="13">
        <f t="shared" si="35"/>
        <v>3017.3729047583683</v>
      </c>
      <c r="AS12" s="38">
        <f t="shared" si="10"/>
        <v>3457.7835760522935</v>
      </c>
      <c r="AT12" s="37">
        <f t="shared" si="11"/>
        <v>108.84359342095777</v>
      </c>
      <c r="AU12" s="13">
        <f t="shared" si="12"/>
        <v>5609.4192270941858</v>
      </c>
      <c r="AV12">
        <f t="shared" si="36"/>
        <v>618.79079588406557</v>
      </c>
      <c r="AW12" s="13">
        <f t="shared" si="13"/>
        <v>532.10518174559218</v>
      </c>
      <c r="AX12" s="13">
        <f t="shared" si="37"/>
        <v>112.87715790721964</v>
      </c>
      <c r="AY12" s="13">
        <f t="shared" si="14"/>
        <v>20379.984173517129</v>
      </c>
      <c r="AZ12">
        <f t="shared" si="38"/>
        <v>1965.6029918633224</v>
      </c>
      <c r="BA12" s="13">
        <f t="shared" si="15"/>
        <v>532.10518174559218</v>
      </c>
      <c r="BB12" s="37">
        <f t="shared" si="16"/>
        <v>124.21689020500847</v>
      </c>
      <c r="BC12" s="13">
        <f t="shared" si="17"/>
        <v>8414.1288406412787</v>
      </c>
      <c r="BD12">
        <f t="shared" si="39"/>
        <v>889.13769389967013</v>
      </c>
      <c r="BE12" s="13">
        <f t="shared" si="18"/>
        <v>533.91624408933046</v>
      </c>
      <c r="BF12" s="13">
        <f t="shared" si="40"/>
        <v>127.76756316826715</v>
      </c>
      <c r="BG12" s="13">
        <f t="shared" si="19"/>
        <v>20379.984173517129</v>
      </c>
      <c r="BH12">
        <f t="shared" si="41"/>
        <v>1980.4933971243697</v>
      </c>
      <c r="BI12" s="13">
        <f t="shared" si="20"/>
        <v>533.91624408933046</v>
      </c>
      <c r="BJ12" s="37">
        <f t="shared" si="21"/>
        <v>7.0828933962664289</v>
      </c>
      <c r="BK12" s="13">
        <f t="shared" si="22"/>
        <v>8414.1288406412787</v>
      </c>
      <c r="BL12">
        <f t="shared" si="42"/>
        <v>772.00369709092809</v>
      </c>
      <c r="BM12" s="13">
        <f t="shared" si="23"/>
        <v>10.271511508174452</v>
      </c>
      <c r="BN12" s="13">
        <f t="shared" si="43"/>
        <v>10.633566359525108</v>
      </c>
      <c r="BO12" s="13">
        <f t="shared" si="24"/>
        <v>20379.984173517129</v>
      </c>
      <c r="BP12">
        <f t="shared" si="44"/>
        <v>1863.3594003156277</v>
      </c>
      <c r="BQ12" s="13">
        <f t="shared" si="25"/>
        <v>10.271511508174452</v>
      </c>
      <c r="BR12" s="37">
        <f t="shared" si="26"/>
        <v>159.78161370143422</v>
      </c>
      <c r="BS12" s="13">
        <f t="shared" si="27"/>
        <v>8414.1288406412787</v>
      </c>
      <c r="BT12">
        <f t="shared" si="45"/>
        <v>924.70241739609594</v>
      </c>
      <c r="BU12" s="13">
        <f t="shared" si="28"/>
        <v>836.26927694937092</v>
      </c>
      <c r="BV12" s="13">
        <f t="shared" si="46"/>
        <v>163.3322866646929</v>
      </c>
      <c r="BW12" s="13">
        <f t="shared" si="29"/>
        <v>20379.984173517129</v>
      </c>
      <c r="BX12">
        <f t="shared" si="47"/>
        <v>2016.0581206207955</v>
      </c>
      <c r="BY12" s="13">
        <f t="shared" si="30"/>
        <v>836.26927694937092</v>
      </c>
    </row>
    <row r="13" spans="1:78" ht="15" x14ac:dyDescent="0.25">
      <c r="A13" s="25" t="s">
        <v>134</v>
      </c>
      <c r="B13" s="26">
        <v>275</v>
      </c>
      <c r="C13" s="26">
        <v>204</v>
      </c>
      <c r="D13" s="26">
        <v>241</v>
      </c>
      <c r="F13" s="158"/>
      <c r="G13" s="29" t="s">
        <v>132</v>
      </c>
      <c r="H13" s="30">
        <v>2358</v>
      </c>
      <c r="I13" s="30">
        <v>2174</v>
      </c>
      <c r="J13" s="30">
        <v>2200</v>
      </c>
      <c r="K13" s="161"/>
      <c r="L13" s="161"/>
      <c r="M13" s="161"/>
      <c r="N13" s="164"/>
      <c r="O13" s="167"/>
      <c r="P13" s="167"/>
      <c r="Q13" s="161"/>
      <c r="R13" s="164"/>
      <c r="S13" s="183"/>
      <c r="T13" s="183"/>
      <c r="U13" s="183"/>
      <c r="V13" s="177"/>
      <c r="X13" t="s">
        <v>158</v>
      </c>
      <c r="Y13">
        <v>225615.31943788001</v>
      </c>
      <c r="AC13">
        <v>12</v>
      </c>
      <c r="AD13" s="37">
        <f t="shared" si="1"/>
        <v>517.28773978707602</v>
      </c>
      <c r="AE13" s="13">
        <f t="shared" si="2"/>
        <v>14023.548067735466</v>
      </c>
      <c r="AF13">
        <f t="shared" si="48"/>
        <v>1685.916745431698</v>
      </c>
      <c r="AG13" s="13">
        <f t="shared" si="3"/>
        <v>1616.3024281585481</v>
      </c>
      <c r="AH13" s="13">
        <f t="shared" si="31"/>
        <v>519.87262970432835</v>
      </c>
      <c r="AI13" s="13">
        <f t="shared" si="4"/>
        <v>20379.984173517129</v>
      </c>
      <c r="AJ13">
        <f t="shared" si="32"/>
        <v>2218.2046441640891</v>
      </c>
      <c r="AK13" s="13">
        <f t="shared" si="5"/>
        <v>1616.3024281585481</v>
      </c>
      <c r="AL13" s="37">
        <f t="shared" si="6"/>
        <v>1162.5450724080165</v>
      </c>
      <c r="AM13" s="13">
        <f t="shared" si="7"/>
        <v>16828.257681282557</v>
      </c>
      <c r="AN13">
        <f t="shared" si="33"/>
        <v>2564.8998791815629</v>
      </c>
      <c r="AO13" s="13">
        <f t="shared" si="8"/>
        <v>3457.7835760522935</v>
      </c>
      <c r="AP13" s="13">
        <f t="shared" si="34"/>
        <v>1164.6470708022655</v>
      </c>
      <c r="AQ13" s="13">
        <f t="shared" si="9"/>
        <v>20379.984173517129</v>
      </c>
      <c r="AR13" s="13">
        <f t="shared" si="35"/>
        <v>2862.9790852620263</v>
      </c>
      <c r="AS13" s="38">
        <f t="shared" si="10"/>
        <v>3457.7835760522935</v>
      </c>
      <c r="AT13" s="37">
        <f t="shared" si="11"/>
        <v>108.84359342095777</v>
      </c>
      <c r="AU13" s="13">
        <f t="shared" si="12"/>
        <v>5609.4192270941858</v>
      </c>
      <c r="AV13">
        <f t="shared" si="36"/>
        <v>576.29519567880664</v>
      </c>
      <c r="AW13" s="13">
        <f t="shared" si="13"/>
        <v>532.10518174559218</v>
      </c>
      <c r="AX13" s="13">
        <f t="shared" si="37"/>
        <v>112.87715790721964</v>
      </c>
      <c r="AY13" s="13">
        <f t="shared" si="14"/>
        <v>20379.984173517129</v>
      </c>
      <c r="AZ13">
        <f t="shared" si="38"/>
        <v>1811.2091723669805</v>
      </c>
      <c r="BA13" s="13">
        <f t="shared" si="15"/>
        <v>532.10518174559218</v>
      </c>
      <c r="BB13" s="37">
        <f t="shared" si="16"/>
        <v>124.21689020500847</v>
      </c>
      <c r="BC13" s="13">
        <f t="shared" si="17"/>
        <v>8414.1288406412787</v>
      </c>
      <c r="BD13">
        <f t="shared" si="39"/>
        <v>825.39429359178166</v>
      </c>
      <c r="BE13" s="13">
        <f t="shared" si="18"/>
        <v>533.91624408933046</v>
      </c>
      <c r="BF13" s="13">
        <f t="shared" si="40"/>
        <v>127.76756316826715</v>
      </c>
      <c r="BG13" s="13">
        <f t="shared" si="19"/>
        <v>20379.984173517129</v>
      </c>
      <c r="BH13">
        <f t="shared" si="41"/>
        <v>1826.0995776280279</v>
      </c>
      <c r="BI13" s="13">
        <f t="shared" si="20"/>
        <v>533.91624408933046</v>
      </c>
      <c r="BJ13" s="37">
        <f t="shared" si="21"/>
        <v>7.0828933962664289</v>
      </c>
      <c r="BK13" s="13">
        <f t="shared" si="22"/>
        <v>8414.1288406412787</v>
      </c>
      <c r="BL13">
        <f t="shared" si="42"/>
        <v>708.26029678303962</v>
      </c>
      <c r="BM13" s="13">
        <f t="shared" si="23"/>
        <v>10.271511508174452</v>
      </c>
      <c r="BN13" s="13">
        <f t="shared" si="43"/>
        <v>10.633566359525108</v>
      </c>
      <c r="BO13" s="13">
        <f t="shared" si="24"/>
        <v>20379.984173517129</v>
      </c>
      <c r="BP13">
        <f t="shared" si="44"/>
        <v>1708.9655808192858</v>
      </c>
      <c r="BQ13" s="13">
        <f t="shared" si="25"/>
        <v>10.271511508174452</v>
      </c>
      <c r="BR13" s="37">
        <f t="shared" si="26"/>
        <v>159.78161370143422</v>
      </c>
      <c r="BS13" s="13">
        <f t="shared" si="27"/>
        <v>8414.1288406412787</v>
      </c>
      <c r="BT13">
        <f t="shared" si="45"/>
        <v>860.95901708820747</v>
      </c>
      <c r="BU13" s="13">
        <f t="shared" si="28"/>
        <v>836.26927694937092</v>
      </c>
      <c r="BV13" s="13">
        <f t="shared" si="46"/>
        <v>163.3322866646929</v>
      </c>
      <c r="BW13" s="13">
        <f t="shared" si="29"/>
        <v>20379.984173517129</v>
      </c>
      <c r="BX13">
        <f t="shared" si="47"/>
        <v>1861.6643011244537</v>
      </c>
      <c r="BY13" s="13">
        <f t="shared" si="30"/>
        <v>836.26927694937092</v>
      </c>
    </row>
    <row r="14" spans="1:78" ht="15" x14ac:dyDescent="0.25">
      <c r="A14" s="25" t="s">
        <v>115</v>
      </c>
      <c r="B14" s="26">
        <v>1198</v>
      </c>
      <c r="C14" s="26">
        <v>1116</v>
      </c>
      <c r="D14" s="26">
        <v>1032</v>
      </c>
      <c r="F14" s="159"/>
      <c r="G14" s="33" t="s">
        <v>66</v>
      </c>
      <c r="H14" s="34">
        <f>SUM(H8:H13)</f>
        <v>3872</v>
      </c>
      <c r="I14" s="34">
        <f t="shared" ref="I14:J14" si="51">SUM(I8:I13)</f>
        <v>3576</v>
      </c>
      <c r="J14" s="34">
        <f t="shared" si="51"/>
        <v>3600</v>
      </c>
      <c r="K14" s="162"/>
      <c r="L14" s="162"/>
      <c r="M14" s="162"/>
      <c r="N14" s="164"/>
      <c r="O14" s="168"/>
      <c r="P14" s="168"/>
      <c r="Q14" s="162"/>
      <c r="R14" s="165"/>
      <c r="S14" s="184"/>
      <c r="T14" s="184"/>
      <c r="U14" s="184"/>
      <c r="V14" s="178"/>
      <c r="X14" t="s">
        <v>159</v>
      </c>
      <c r="Y14">
        <v>706029.35393739596</v>
      </c>
      <c r="AC14">
        <v>13</v>
      </c>
      <c r="AD14" s="37">
        <f t="shared" si="1"/>
        <v>517.28773978707602</v>
      </c>
      <c r="AE14" s="13">
        <f t="shared" si="2"/>
        <v>14023.548067735466</v>
      </c>
      <c r="AF14">
        <f t="shared" si="48"/>
        <v>1596.022206535958</v>
      </c>
      <c r="AG14" s="13">
        <f t="shared" si="3"/>
        <v>1616.3024281585481</v>
      </c>
      <c r="AH14" s="13">
        <f t="shared" si="31"/>
        <v>519.87262970432835</v>
      </c>
      <c r="AI14" s="13">
        <f t="shared" si="4"/>
        <v>20379.984173517129</v>
      </c>
      <c r="AJ14">
        <f t="shared" si="32"/>
        <v>2087.5637199748767</v>
      </c>
      <c r="AK14" s="13">
        <f t="shared" si="5"/>
        <v>1616.3024281585481</v>
      </c>
      <c r="AL14" s="37">
        <f t="shared" si="6"/>
        <v>1162.5450724080165</v>
      </c>
      <c r="AM14" s="13">
        <f t="shared" si="7"/>
        <v>16828.257681282557</v>
      </c>
      <c r="AN14">
        <f t="shared" si="33"/>
        <v>2457.0264325066746</v>
      </c>
      <c r="AO14" s="13">
        <f t="shared" si="8"/>
        <v>3457.7835760522935</v>
      </c>
      <c r="AP14" s="13">
        <f t="shared" si="34"/>
        <v>1164.6470708022655</v>
      </c>
      <c r="AQ14" s="13">
        <f t="shared" si="9"/>
        <v>20379.984173517129</v>
      </c>
      <c r="AR14" s="13">
        <f t="shared" si="35"/>
        <v>2732.3381610728138</v>
      </c>
      <c r="AS14" s="38">
        <f t="shared" si="10"/>
        <v>3457.7835760522935</v>
      </c>
      <c r="AT14" s="37">
        <f t="shared" si="11"/>
        <v>108.84359342095777</v>
      </c>
      <c r="AU14" s="13">
        <f t="shared" si="12"/>
        <v>5609.4192270941858</v>
      </c>
      <c r="AV14">
        <f t="shared" si="36"/>
        <v>540.33738012051049</v>
      </c>
      <c r="AW14" s="13">
        <f t="shared" si="13"/>
        <v>532.10518174559218</v>
      </c>
      <c r="AX14" s="13">
        <f t="shared" si="37"/>
        <v>112.87715790721964</v>
      </c>
      <c r="AY14" s="13">
        <f t="shared" si="14"/>
        <v>20379.984173517129</v>
      </c>
      <c r="AZ14">
        <f t="shared" si="38"/>
        <v>1680.5682481777681</v>
      </c>
      <c r="BA14" s="13">
        <f t="shared" si="15"/>
        <v>532.10518174559218</v>
      </c>
      <c r="BB14" s="37">
        <f t="shared" si="16"/>
        <v>124.21689020500847</v>
      </c>
      <c r="BC14" s="13">
        <f t="shared" si="17"/>
        <v>8414.1288406412787</v>
      </c>
      <c r="BD14">
        <f t="shared" si="39"/>
        <v>771.45757025433761</v>
      </c>
      <c r="BE14" s="13">
        <f t="shared" si="18"/>
        <v>533.91624408933046</v>
      </c>
      <c r="BF14" s="13">
        <f t="shared" si="40"/>
        <v>127.76756316826715</v>
      </c>
      <c r="BG14" s="13">
        <f t="shared" si="19"/>
        <v>20379.984173517129</v>
      </c>
      <c r="BH14">
        <f t="shared" si="41"/>
        <v>1695.4586534388154</v>
      </c>
      <c r="BI14" s="13">
        <f t="shared" si="20"/>
        <v>533.91624408933046</v>
      </c>
      <c r="BJ14" s="37">
        <f t="shared" si="21"/>
        <v>7.0828933962664289</v>
      </c>
      <c r="BK14" s="13">
        <f t="shared" si="22"/>
        <v>8414.1288406412787</v>
      </c>
      <c r="BL14">
        <f t="shared" si="42"/>
        <v>654.32357344559557</v>
      </c>
      <c r="BM14" s="13">
        <f t="shared" si="23"/>
        <v>10.271511508174452</v>
      </c>
      <c r="BN14" s="13">
        <f t="shared" si="43"/>
        <v>10.633566359525108</v>
      </c>
      <c r="BO14" s="13">
        <f t="shared" si="24"/>
        <v>20379.984173517129</v>
      </c>
      <c r="BP14">
        <f t="shared" si="44"/>
        <v>1578.3246566300734</v>
      </c>
      <c r="BQ14" s="13">
        <f t="shared" si="25"/>
        <v>10.271511508174452</v>
      </c>
      <c r="BR14" s="37">
        <f t="shared" si="26"/>
        <v>159.78161370143422</v>
      </c>
      <c r="BS14" s="13">
        <f t="shared" si="27"/>
        <v>8414.1288406412787</v>
      </c>
      <c r="BT14">
        <f t="shared" si="45"/>
        <v>807.02229375076342</v>
      </c>
      <c r="BU14" s="13">
        <f t="shared" si="28"/>
        <v>836.26927694937092</v>
      </c>
      <c r="BV14" s="13">
        <f t="shared" si="46"/>
        <v>163.3322866646929</v>
      </c>
      <c r="BW14" s="13">
        <f t="shared" si="29"/>
        <v>20379.984173517129</v>
      </c>
      <c r="BX14">
        <f t="shared" si="47"/>
        <v>1731.0233769352412</v>
      </c>
      <c r="BY14" s="13">
        <f t="shared" si="30"/>
        <v>836.26927694937092</v>
      </c>
    </row>
    <row r="15" spans="1:78" ht="15" x14ac:dyDescent="0.25">
      <c r="A15" s="25" t="s">
        <v>135</v>
      </c>
      <c r="B15" s="26">
        <v>11</v>
      </c>
      <c r="C15" s="26">
        <v>22</v>
      </c>
      <c r="D15" s="26">
        <v>15</v>
      </c>
      <c r="F15" s="157" t="s">
        <v>114</v>
      </c>
      <c r="G15" s="29" t="s">
        <v>128</v>
      </c>
      <c r="H15" s="30">
        <v>65</v>
      </c>
      <c r="I15" s="30">
        <v>60</v>
      </c>
      <c r="J15" s="30">
        <v>69</v>
      </c>
      <c r="K15" s="161">
        <f>'Region south'!B6</f>
        <v>7</v>
      </c>
      <c r="L15" s="161">
        <f>'Region south'!D6</f>
        <v>9</v>
      </c>
      <c r="M15" s="161">
        <f>'Region south'!E6</f>
        <v>10</v>
      </c>
      <c r="N15" s="163">
        <f>'Region south'!G6</f>
        <v>0.36336389075265424</v>
      </c>
      <c r="O15" s="166">
        <f>I18/$I$31</f>
        <v>5.4529067147363677E-2</v>
      </c>
      <c r="P15" s="166">
        <f>N15/N31</f>
        <v>6.0324758890079697E-2</v>
      </c>
      <c r="Q15" s="160">
        <f>ROUNDUP(I18*63%,0)</f>
        <v>382</v>
      </c>
      <c r="R15" s="163">
        <f>N15*10^3/Q15</f>
        <v>0.95121437369804773</v>
      </c>
      <c r="S15" s="170">
        <f>K15/SUM($K$15:$M$18)</f>
        <v>0.26923076923076922</v>
      </c>
      <c r="T15" s="170">
        <f t="shared" ref="T15:U15" si="52">L15/SUM($K$15:$M$18)</f>
        <v>0.34615384615384615</v>
      </c>
      <c r="U15" s="170">
        <f t="shared" si="52"/>
        <v>0.38461538461538464</v>
      </c>
      <c r="V15" s="173">
        <f>ROUNDUP(Q15/365,0)</f>
        <v>2</v>
      </c>
      <c r="AC15">
        <v>14</v>
      </c>
      <c r="AD15" s="37">
        <f t="shared" si="1"/>
        <v>517.28773978707602</v>
      </c>
      <c r="AE15" s="13">
        <f t="shared" si="2"/>
        <v>14023.548067735466</v>
      </c>
      <c r="AF15">
        <f t="shared" si="48"/>
        <v>1518.9697446253235</v>
      </c>
      <c r="AG15" s="13">
        <f t="shared" si="3"/>
        <v>1616.3024281585481</v>
      </c>
      <c r="AH15" s="13">
        <f t="shared" si="31"/>
        <v>519.87262970432835</v>
      </c>
      <c r="AI15" s="13">
        <f t="shared" si="4"/>
        <v>20379.984173517129</v>
      </c>
      <c r="AJ15">
        <f t="shared" si="32"/>
        <v>1975.5857849555518</v>
      </c>
      <c r="AK15" s="13">
        <f t="shared" si="5"/>
        <v>1616.3024281585481</v>
      </c>
      <c r="AL15" s="37">
        <f t="shared" si="6"/>
        <v>1162.5450724080165</v>
      </c>
      <c r="AM15" s="13">
        <f t="shared" si="7"/>
        <v>16828.257681282557</v>
      </c>
      <c r="AN15">
        <f t="shared" si="33"/>
        <v>2364.5634782139132</v>
      </c>
      <c r="AO15" s="13">
        <f t="shared" si="8"/>
        <v>3457.7835760522935</v>
      </c>
      <c r="AP15" s="13">
        <f t="shared" si="34"/>
        <v>1164.6470708022655</v>
      </c>
      <c r="AQ15" s="13">
        <f t="shared" si="9"/>
        <v>20379.984173517129</v>
      </c>
      <c r="AR15" s="13">
        <f t="shared" si="35"/>
        <v>2620.360226053489</v>
      </c>
      <c r="AS15" s="38">
        <f t="shared" si="10"/>
        <v>3457.7835760522935</v>
      </c>
      <c r="AT15" s="37">
        <f t="shared" si="11"/>
        <v>108.84359342095777</v>
      </c>
      <c r="AU15" s="13">
        <f t="shared" si="12"/>
        <v>5609.4192270941858</v>
      </c>
      <c r="AV15">
        <f t="shared" si="36"/>
        <v>509.51639535625679</v>
      </c>
      <c r="AW15" s="13">
        <f t="shared" si="13"/>
        <v>532.10518174559218</v>
      </c>
      <c r="AX15" s="13">
        <f t="shared" si="37"/>
        <v>112.87715790721964</v>
      </c>
      <c r="AY15" s="13">
        <f t="shared" si="14"/>
        <v>20379.984173517129</v>
      </c>
      <c r="AZ15">
        <f t="shared" si="38"/>
        <v>1568.5903131584432</v>
      </c>
      <c r="BA15" s="13">
        <f t="shared" si="15"/>
        <v>532.10518174559218</v>
      </c>
      <c r="BB15" s="37">
        <f t="shared" si="16"/>
        <v>124.21689020500847</v>
      </c>
      <c r="BC15" s="13">
        <f t="shared" si="17"/>
        <v>8414.1288406412787</v>
      </c>
      <c r="BD15">
        <f t="shared" si="39"/>
        <v>725.2260931079569</v>
      </c>
      <c r="BE15" s="13">
        <f t="shared" si="18"/>
        <v>533.91624408933046</v>
      </c>
      <c r="BF15" s="13">
        <f t="shared" si="40"/>
        <v>127.76756316826715</v>
      </c>
      <c r="BG15" s="13">
        <f t="shared" si="19"/>
        <v>20379.984173517129</v>
      </c>
      <c r="BH15">
        <f t="shared" si="41"/>
        <v>1583.4807184194906</v>
      </c>
      <c r="BI15" s="13">
        <f t="shared" si="20"/>
        <v>533.91624408933046</v>
      </c>
      <c r="BJ15" s="37">
        <f t="shared" si="21"/>
        <v>7.0828933962664289</v>
      </c>
      <c r="BK15" s="13">
        <f t="shared" si="22"/>
        <v>8414.1288406412787</v>
      </c>
      <c r="BL15">
        <f t="shared" si="42"/>
        <v>608.09209629921486</v>
      </c>
      <c r="BM15" s="13">
        <f t="shared" si="23"/>
        <v>10.271511508174452</v>
      </c>
      <c r="BN15" s="13">
        <f t="shared" si="43"/>
        <v>10.633566359525108</v>
      </c>
      <c r="BO15" s="13">
        <f t="shared" si="24"/>
        <v>20379.984173517129</v>
      </c>
      <c r="BP15">
        <f t="shared" si="44"/>
        <v>1466.3467216107485</v>
      </c>
      <c r="BQ15" s="13">
        <f t="shared" si="25"/>
        <v>10.271511508174452</v>
      </c>
      <c r="BR15" s="37">
        <f t="shared" si="26"/>
        <v>159.78161370143422</v>
      </c>
      <c r="BS15" s="13">
        <f t="shared" si="27"/>
        <v>8414.1288406412787</v>
      </c>
      <c r="BT15">
        <f t="shared" si="45"/>
        <v>760.79081660438271</v>
      </c>
      <c r="BU15" s="13">
        <f t="shared" si="28"/>
        <v>836.26927694937092</v>
      </c>
      <c r="BV15" s="13">
        <f t="shared" si="46"/>
        <v>163.3322866646929</v>
      </c>
      <c r="BW15" s="13">
        <f t="shared" si="29"/>
        <v>20379.984173517129</v>
      </c>
      <c r="BX15">
        <f t="shared" si="47"/>
        <v>1619.0454419159164</v>
      </c>
      <c r="BY15" s="13">
        <f t="shared" si="30"/>
        <v>836.26927694937092</v>
      </c>
    </row>
    <row r="16" spans="1:78" ht="15" x14ac:dyDescent="0.25">
      <c r="A16" s="25" t="s">
        <v>136</v>
      </c>
      <c r="B16" s="26">
        <v>480</v>
      </c>
      <c r="C16" s="26">
        <v>455</v>
      </c>
      <c r="D16" s="26">
        <v>471</v>
      </c>
      <c r="F16" s="158"/>
      <c r="G16" s="29" t="s">
        <v>114</v>
      </c>
      <c r="H16" s="30">
        <v>560</v>
      </c>
      <c r="I16" s="30">
        <v>519</v>
      </c>
      <c r="J16" s="30">
        <v>448</v>
      </c>
      <c r="K16" s="161"/>
      <c r="L16" s="161"/>
      <c r="M16" s="161"/>
      <c r="N16" s="164"/>
      <c r="O16" s="167"/>
      <c r="P16" s="167"/>
      <c r="Q16" s="161"/>
      <c r="R16" s="164"/>
      <c r="S16" s="171"/>
      <c r="T16" s="171"/>
      <c r="U16" s="171"/>
      <c r="V16" s="174"/>
      <c r="AC16">
        <v>15</v>
      </c>
      <c r="AD16" s="37">
        <f t="shared" si="1"/>
        <v>517.28773978707602</v>
      </c>
      <c r="AE16" s="13">
        <f t="shared" si="2"/>
        <v>14023.548067735466</v>
      </c>
      <c r="AF16">
        <f t="shared" si="48"/>
        <v>1452.1909443027739</v>
      </c>
      <c r="AG16" s="13">
        <f t="shared" si="3"/>
        <v>1616.3024281585481</v>
      </c>
      <c r="AH16" s="13">
        <f t="shared" si="31"/>
        <v>519.87262970432835</v>
      </c>
      <c r="AI16" s="13">
        <f t="shared" si="4"/>
        <v>20379.984173517129</v>
      </c>
      <c r="AJ16">
        <f t="shared" si="32"/>
        <v>1878.5382412721369</v>
      </c>
      <c r="AK16" s="13">
        <f t="shared" si="5"/>
        <v>1616.3024281585481</v>
      </c>
      <c r="AL16" s="37">
        <f t="shared" si="6"/>
        <v>1162.5450724080165</v>
      </c>
      <c r="AM16" s="13">
        <f t="shared" si="7"/>
        <v>16828.257681282557</v>
      </c>
      <c r="AN16">
        <f t="shared" si="33"/>
        <v>2284.4289178268536</v>
      </c>
      <c r="AO16" s="13">
        <f t="shared" si="8"/>
        <v>3457.7835760522935</v>
      </c>
      <c r="AP16" s="13">
        <f t="shared" si="34"/>
        <v>1164.6470708022655</v>
      </c>
      <c r="AQ16" s="13">
        <f t="shared" si="9"/>
        <v>20379.984173517129</v>
      </c>
      <c r="AR16" s="13">
        <f t="shared" si="35"/>
        <v>2523.3126823700741</v>
      </c>
      <c r="AS16" s="38">
        <f t="shared" si="10"/>
        <v>3457.7835760522935</v>
      </c>
      <c r="AT16" s="37">
        <f t="shared" si="11"/>
        <v>108.84359342095777</v>
      </c>
      <c r="AU16" s="13">
        <f t="shared" si="12"/>
        <v>5609.4192270941858</v>
      </c>
      <c r="AV16">
        <f t="shared" si="36"/>
        <v>482.80487522723683</v>
      </c>
      <c r="AW16" s="13">
        <f t="shared" si="13"/>
        <v>532.10518174559218</v>
      </c>
      <c r="AX16" s="13">
        <f t="shared" si="37"/>
        <v>112.87715790721964</v>
      </c>
      <c r="AY16" s="13">
        <f t="shared" si="14"/>
        <v>20379.984173517129</v>
      </c>
      <c r="AZ16">
        <f t="shared" si="38"/>
        <v>1471.5427694750283</v>
      </c>
      <c r="BA16" s="13">
        <f t="shared" si="15"/>
        <v>532.10518174559218</v>
      </c>
      <c r="BB16" s="37">
        <f t="shared" si="16"/>
        <v>124.21689020500847</v>
      </c>
      <c r="BC16" s="13">
        <f t="shared" si="17"/>
        <v>8414.1288406412787</v>
      </c>
      <c r="BD16">
        <f t="shared" si="39"/>
        <v>685.15881291442702</v>
      </c>
      <c r="BE16" s="13">
        <f t="shared" si="18"/>
        <v>533.91624408933046</v>
      </c>
      <c r="BF16" s="13">
        <f t="shared" si="40"/>
        <v>127.76756316826715</v>
      </c>
      <c r="BG16" s="13">
        <f t="shared" si="19"/>
        <v>20379.984173517129</v>
      </c>
      <c r="BH16">
        <f t="shared" si="41"/>
        <v>1486.4331747360757</v>
      </c>
      <c r="BI16" s="13">
        <f t="shared" si="20"/>
        <v>533.91624408933046</v>
      </c>
      <c r="BJ16" s="37">
        <f t="shared" si="21"/>
        <v>7.0828933962664289</v>
      </c>
      <c r="BK16" s="13">
        <f t="shared" si="22"/>
        <v>8414.1288406412787</v>
      </c>
      <c r="BL16">
        <f t="shared" si="42"/>
        <v>568.02481610568498</v>
      </c>
      <c r="BM16" s="13">
        <f t="shared" si="23"/>
        <v>10.271511508174452</v>
      </c>
      <c r="BN16" s="13">
        <f t="shared" si="43"/>
        <v>10.633566359525108</v>
      </c>
      <c r="BO16" s="13">
        <f t="shared" si="24"/>
        <v>20379.984173517129</v>
      </c>
      <c r="BP16">
        <f t="shared" si="44"/>
        <v>1369.2991779273336</v>
      </c>
      <c r="BQ16" s="13">
        <f t="shared" si="25"/>
        <v>10.271511508174452</v>
      </c>
      <c r="BR16" s="37">
        <f t="shared" si="26"/>
        <v>159.78161370143422</v>
      </c>
      <c r="BS16" s="13">
        <f t="shared" si="27"/>
        <v>8414.1288406412787</v>
      </c>
      <c r="BT16">
        <f t="shared" si="45"/>
        <v>720.72353641085283</v>
      </c>
      <c r="BU16" s="13">
        <f t="shared" si="28"/>
        <v>836.26927694937092</v>
      </c>
      <c r="BV16" s="13">
        <f t="shared" si="46"/>
        <v>163.3322866646929</v>
      </c>
      <c r="BW16" s="13">
        <f t="shared" si="29"/>
        <v>20379.984173517129</v>
      </c>
      <c r="BX16">
        <f t="shared" si="47"/>
        <v>1521.9978982325015</v>
      </c>
      <c r="BY16" s="13">
        <f t="shared" si="30"/>
        <v>836.26927694937092</v>
      </c>
    </row>
    <row r="17" spans="1:77" ht="15" x14ac:dyDescent="0.25">
      <c r="A17" s="25" t="s">
        <v>137</v>
      </c>
      <c r="B17" s="26">
        <v>454</v>
      </c>
      <c r="C17" s="26">
        <v>418</v>
      </c>
      <c r="D17" s="26">
        <v>452</v>
      </c>
      <c r="F17" s="158"/>
      <c r="G17" s="29" t="s">
        <v>133</v>
      </c>
      <c r="H17" s="30">
        <v>28</v>
      </c>
      <c r="I17" s="30">
        <v>26</v>
      </c>
      <c r="J17" s="30">
        <v>30</v>
      </c>
      <c r="K17" s="161"/>
      <c r="L17" s="161"/>
      <c r="M17" s="161"/>
      <c r="N17" s="164"/>
      <c r="O17" s="167"/>
      <c r="P17" s="167"/>
      <c r="Q17" s="161"/>
      <c r="R17" s="164"/>
      <c r="S17" s="171"/>
      <c r="T17" s="171"/>
      <c r="U17" s="171"/>
      <c r="V17" s="174"/>
      <c r="X17" s="20" t="s">
        <v>25</v>
      </c>
      <c r="Y17">
        <f>'DU LCI'!C12</f>
        <v>273</v>
      </c>
      <c r="AC17">
        <v>16</v>
      </c>
      <c r="AD17" s="37">
        <f t="shared" si="1"/>
        <v>517.28773978707602</v>
      </c>
      <c r="AE17" s="13">
        <f t="shared" si="2"/>
        <v>14023.548067735466</v>
      </c>
      <c r="AF17">
        <f t="shared" si="48"/>
        <v>1393.7594940205427</v>
      </c>
      <c r="AG17" s="13">
        <f t="shared" si="3"/>
        <v>1616.3024281585481</v>
      </c>
      <c r="AH17" s="13">
        <f t="shared" si="31"/>
        <v>519.87262970432835</v>
      </c>
      <c r="AI17" s="13">
        <f t="shared" si="4"/>
        <v>20379.984173517129</v>
      </c>
      <c r="AJ17">
        <f t="shared" si="32"/>
        <v>1793.6216405491489</v>
      </c>
      <c r="AK17" s="13">
        <f t="shared" si="5"/>
        <v>1616.3024281585481</v>
      </c>
      <c r="AL17" s="37">
        <f t="shared" si="6"/>
        <v>1162.5450724080165</v>
      </c>
      <c r="AM17" s="13">
        <f t="shared" si="7"/>
        <v>16828.257681282557</v>
      </c>
      <c r="AN17">
        <f t="shared" si="33"/>
        <v>2214.3111774881763</v>
      </c>
      <c r="AO17" s="13">
        <f t="shared" si="8"/>
        <v>3457.7835760522935</v>
      </c>
      <c r="AP17" s="13">
        <f t="shared" si="34"/>
        <v>1164.6470708022655</v>
      </c>
      <c r="AQ17" s="13">
        <f t="shared" si="9"/>
        <v>20379.984173517129</v>
      </c>
      <c r="AR17" s="13">
        <f t="shared" si="35"/>
        <v>2438.3960816470862</v>
      </c>
      <c r="AS17" s="38">
        <f t="shared" si="10"/>
        <v>3457.7835760522935</v>
      </c>
      <c r="AT17" s="37">
        <f t="shared" si="11"/>
        <v>108.84359342095777</v>
      </c>
      <c r="AU17" s="13">
        <f t="shared" si="12"/>
        <v>5609.4192270941858</v>
      </c>
      <c r="AV17">
        <f t="shared" si="36"/>
        <v>459.43229511434436</v>
      </c>
      <c r="AW17" s="13">
        <f t="shared" si="13"/>
        <v>532.10518174559218</v>
      </c>
      <c r="AX17" s="13">
        <f t="shared" si="37"/>
        <v>112.87715790721964</v>
      </c>
      <c r="AY17" s="13">
        <f t="shared" si="14"/>
        <v>20379.984173517129</v>
      </c>
      <c r="AZ17">
        <f t="shared" si="38"/>
        <v>1386.6261687520403</v>
      </c>
      <c r="BA17" s="13">
        <f t="shared" si="15"/>
        <v>532.10518174559218</v>
      </c>
      <c r="BB17" s="37">
        <f t="shared" si="16"/>
        <v>124.21689020500847</v>
      </c>
      <c r="BC17" s="13">
        <f t="shared" si="17"/>
        <v>8414.1288406412787</v>
      </c>
      <c r="BD17">
        <f t="shared" si="39"/>
        <v>650.09994274508836</v>
      </c>
      <c r="BE17" s="13">
        <f t="shared" si="18"/>
        <v>533.91624408933046</v>
      </c>
      <c r="BF17" s="13">
        <f t="shared" si="40"/>
        <v>127.76756316826715</v>
      </c>
      <c r="BG17" s="13">
        <f t="shared" si="19"/>
        <v>20379.984173517129</v>
      </c>
      <c r="BH17">
        <f t="shared" si="41"/>
        <v>1401.5165740130876</v>
      </c>
      <c r="BI17" s="13">
        <f t="shared" si="20"/>
        <v>533.91624408933046</v>
      </c>
      <c r="BJ17" s="37">
        <f t="shared" si="21"/>
        <v>7.0828933962664289</v>
      </c>
      <c r="BK17" s="13">
        <f t="shared" si="22"/>
        <v>8414.1288406412787</v>
      </c>
      <c r="BL17">
        <f t="shared" si="42"/>
        <v>532.96594593634632</v>
      </c>
      <c r="BM17" s="13">
        <f t="shared" si="23"/>
        <v>10.271511508174452</v>
      </c>
      <c r="BN17" s="13">
        <f t="shared" si="43"/>
        <v>10.633566359525108</v>
      </c>
      <c r="BO17" s="13">
        <f t="shared" si="24"/>
        <v>20379.984173517129</v>
      </c>
      <c r="BP17">
        <f t="shared" si="44"/>
        <v>1284.3825772043456</v>
      </c>
      <c r="BQ17" s="13">
        <f t="shared" si="25"/>
        <v>10.271511508174452</v>
      </c>
      <c r="BR17" s="37">
        <f t="shared" si="26"/>
        <v>159.78161370143422</v>
      </c>
      <c r="BS17" s="13">
        <f t="shared" si="27"/>
        <v>8414.1288406412787</v>
      </c>
      <c r="BT17">
        <f t="shared" si="45"/>
        <v>685.66466624151417</v>
      </c>
      <c r="BU17" s="13">
        <f t="shared" si="28"/>
        <v>836.26927694937092</v>
      </c>
      <c r="BV17" s="13">
        <f t="shared" si="46"/>
        <v>163.3322866646929</v>
      </c>
      <c r="BW17" s="13">
        <f t="shared" si="29"/>
        <v>20379.984173517129</v>
      </c>
      <c r="BX17">
        <f t="shared" si="47"/>
        <v>1437.0812975095134</v>
      </c>
      <c r="BY17" s="13">
        <f t="shared" si="30"/>
        <v>836.26927694937092</v>
      </c>
    </row>
    <row r="18" spans="1:77" ht="15" x14ac:dyDescent="0.25">
      <c r="A18" s="25" t="s">
        <v>112</v>
      </c>
      <c r="B18" s="26">
        <v>965</v>
      </c>
      <c r="C18" s="26">
        <v>914</v>
      </c>
      <c r="D18" s="26">
        <v>914</v>
      </c>
      <c r="F18" s="159"/>
      <c r="G18" s="33" t="s">
        <v>66</v>
      </c>
      <c r="H18" s="34">
        <f>SUM(H15:H17)</f>
        <v>653</v>
      </c>
      <c r="I18" s="34">
        <f t="shared" ref="I18:J18" si="53">SUM(I15:I17)</f>
        <v>605</v>
      </c>
      <c r="J18" s="34">
        <f t="shared" si="53"/>
        <v>547</v>
      </c>
      <c r="K18" s="162"/>
      <c r="L18" s="162"/>
      <c r="M18" s="162"/>
      <c r="N18" s="165"/>
      <c r="O18" s="168"/>
      <c r="P18" s="168"/>
      <c r="Q18" s="162"/>
      <c r="R18" s="165"/>
      <c r="S18" s="172"/>
      <c r="T18" s="172"/>
      <c r="U18" s="172"/>
      <c r="V18" s="175"/>
      <c r="AC18">
        <v>17</v>
      </c>
      <c r="AD18" s="37">
        <f t="shared" si="1"/>
        <v>517.28773978707602</v>
      </c>
      <c r="AE18" s="13">
        <f t="shared" si="2"/>
        <v>14023.548067735466</v>
      </c>
      <c r="AF18">
        <f t="shared" si="48"/>
        <v>1342.2023320068092</v>
      </c>
      <c r="AG18" s="13">
        <f t="shared" si="3"/>
        <v>1616.3024281585481</v>
      </c>
      <c r="AH18" s="13">
        <f t="shared" si="31"/>
        <v>519.87262970432835</v>
      </c>
      <c r="AI18" s="13">
        <f t="shared" si="4"/>
        <v>20379.984173517129</v>
      </c>
      <c r="AJ18">
        <f t="shared" si="32"/>
        <v>1718.6952281465124</v>
      </c>
      <c r="AK18" s="13">
        <f t="shared" si="5"/>
        <v>1616.3024281585481</v>
      </c>
      <c r="AL18" s="37">
        <f t="shared" si="6"/>
        <v>1162.5450724080165</v>
      </c>
      <c r="AM18" s="13">
        <f t="shared" si="7"/>
        <v>16828.257681282557</v>
      </c>
      <c r="AN18">
        <f t="shared" si="33"/>
        <v>2152.4425830716964</v>
      </c>
      <c r="AO18" s="13">
        <f t="shared" si="8"/>
        <v>3457.7835760522935</v>
      </c>
      <c r="AP18" s="13">
        <f t="shared" si="34"/>
        <v>1164.6470708022655</v>
      </c>
      <c r="AQ18" s="13">
        <f t="shared" si="9"/>
        <v>20379.984173517129</v>
      </c>
      <c r="AR18" s="13">
        <f t="shared" si="35"/>
        <v>2363.4696692444495</v>
      </c>
      <c r="AS18" s="38">
        <f t="shared" si="10"/>
        <v>3457.7835760522935</v>
      </c>
      <c r="AT18" s="37">
        <f t="shared" si="11"/>
        <v>108.84359342095777</v>
      </c>
      <c r="AU18" s="13">
        <f t="shared" si="12"/>
        <v>5609.4192270941858</v>
      </c>
      <c r="AV18">
        <f t="shared" si="36"/>
        <v>438.80943030885101</v>
      </c>
      <c r="AW18" s="13">
        <f t="shared" si="13"/>
        <v>532.10518174559218</v>
      </c>
      <c r="AX18" s="13">
        <f t="shared" si="37"/>
        <v>112.87715790721964</v>
      </c>
      <c r="AY18" s="13">
        <f t="shared" si="14"/>
        <v>20379.984173517129</v>
      </c>
      <c r="AZ18">
        <f t="shared" si="38"/>
        <v>1311.6997563494037</v>
      </c>
      <c r="BA18" s="13">
        <f t="shared" si="15"/>
        <v>532.10518174559218</v>
      </c>
      <c r="BB18" s="37">
        <f t="shared" si="16"/>
        <v>124.21689020500847</v>
      </c>
      <c r="BC18" s="13">
        <f t="shared" si="17"/>
        <v>8414.1288406412787</v>
      </c>
      <c r="BD18">
        <f t="shared" si="39"/>
        <v>619.16564553684839</v>
      </c>
      <c r="BE18" s="13">
        <f t="shared" si="18"/>
        <v>533.91624408933046</v>
      </c>
      <c r="BF18" s="13">
        <f t="shared" si="40"/>
        <v>127.76756316826715</v>
      </c>
      <c r="BG18" s="13">
        <f t="shared" si="19"/>
        <v>20379.984173517129</v>
      </c>
      <c r="BH18">
        <f t="shared" si="41"/>
        <v>1326.5901616104511</v>
      </c>
      <c r="BI18" s="13">
        <f t="shared" si="20"/>
        <v>533.91624408933046</v>
      </c>
      <c r="BJ18" s="37">
        <f t="shared" si="21"/>
        <v>7.0828933962664289</v>
      </c>
      <c r="BK18" s="13">
        <f t="shared" si="22"/>
        <v>8414.1288406412787</v>
      </c>
      <c r="BL18">
        <f t="shared" si="42"/>
        <v>502.0316487281064</v>
      </c>
      <c r="BM18" s="13">
        <f t="shared" si="23"/>
        <v>10.271511508174452</v>
      </c>
      <c r="BN18" s="13">
        <f t="shared" si="43"/>
        <v>10.633566359525108</v>
      </c>
      <c r="BO18" s="13">
        <f t="shared" si="24"/>
        <v>20379.984173517129</v>
      </c>
      <c r="BP18">
        <f t="shared" si="44"/>
        <v>1209.4561648017091</v>
      </c>
      <c r="BQ18" s="13">
        <f t="shared" si="25"/>
        <v>10.271511508174452</v>
      </c>
      <c r="BR18" s="37">
        <f t="shared" si="26"/>
        <v>159.78161370143422</v>
      </c>
      <c r="BS18" s="13">
        <f t="shared" si="27"/>
        <v>8414.1288406412787</v>
      </c>
      <c r="BT18">
        <f t="shared" si="45"/>
        <v>654.7303690332742</v>
      </c>
      <c r="BU18" s="13">
        <f t="shared" si="28"/>
        <v>836.26927694937092</v>
      </c>
      <c r="BV18" s="13">
        <f t="shared" si="46"/>
        <v>163.3322866646929</v>
      </c>
      <c r="BW18" s="13">
        <f t="shared" si="29"/>
        <v>20379.984173517129</v>
      </c>
      <c r="BX18">
        <f t="shared" si="47"/>
        <v>1362.1548851068769</v>
      </c>
      <c r="BY18" s="13">
        <f t="shared" si="30"/>
        <v>836.26927694937092</v>
      </c>
    </row>
    <row r="19" spans="1:77" ht="15" x14ac:dyDescent="0.25">
      <c r="A19" s="25" t="s">
        <v>138</v>
      </c>
      <c r="B19" s="26">
        <v>599</v>
      </c>
      <c r="C19" s="26">
        <v>558</v>
      </c>
      <c r="D19" s="26">
        <v>584</v>
      </c>
      <c r="F19" s="157" t="s">
        <v>115</v>
      </c>
      <c r="G19" s="31" t="s">
        <v>115</v>
      </c>
      <c r="H19" s="32">
        <v>1198</v>
      </c>
      <c r="I19" s="32">
        <v>1116</v>
      </c>
      <c r="J19" s="32">
        <v>1032</v>
      </c>
      <c r="K19" s="160"/>
      <c r="L19" s="160">
        <f>'Region south'!D7</f>
        <v>16</v>
      </c>
      <c r="M19" s="160">
        <f>'Region south'!E7</f>
        <v>30</v>
      </c>
      <c r="N19" s="163">
        <f>'Region south'!G7</f>
        <v>0.61459167225796263</v>
      </c>
      <c r="O19" s="166">
        <f>I22/$I$31</f>
        <v>0.14303740423614242</v>
      </c>
      <c r="P19" s="166">
        <f>N19/N31</f>
        <v>0.10203296306635461</v>
      </c>
      <c r="Q19" s="160">
        <f>ROUNDUP(I22*63%,0)</f>
        <v>1000</v>
      </c>
      <c r="R19" s="163">
        <f>N19*10^3/Q19</f>
        <v>0.61459167225796263</v>
      </c>
      <c r="S19" s="166">
        <f>K19/SUM($K$19:$M$22)</f>
        <v>0</v>
      </c>
      <c r="T19" s="166">
        <f t="shared" ref="T19:U19" si="54">L19/SUM($K$19:$M$22)</f>
        <v>0.34782608695652173</v>
      </c>
      <c r="U19" s="166">
        <f t="shared" si="54"/>
        <v>0.65217391304347827</v>
      </c>
      <c r="V19" s="173">
        <f>ROUNDUP(Q19/365,0)</f>
        <v>3</v>
      </c>
      <c r="AC19">
        <v>18</v>
      </c>
      <c r="AD19" s="37">
        <f t="shared" si="1"/>
        <v>517.28773978707602</v>
      </c>
      <c r="AE19" s="13">
        <f t="shared" si="2"/>
        <v>14023.548067735466</v>
      </c>
      <c r="AF19">
        <f t="shared" si="48"/>
        <v>1296.3737435501575</v>
      </c>
      <c r="AG19" s="13">
        <f t="shared" si="3"/>
        <v>1616.3024281585481</v>
      </c>
      <c r="AH19" s="13">
        <f t="shared" si="31"/>
        <v>519.87262970432835</v>
      </c>
      <c r="AI19" s="13">
        <f t="shared" si="4"/>
        <v>20379.984173517129</v>
      </c>
      <c r="AJ19">
        <f t="shared" si="32"/>
        <v>1652.0939726775021</v>
      </c>
      <c r="AK19" s="13">
        <f t="shared" si="5"/>
        <v>1616.3024281585481</v>
      </c>
      <c r="AL19" s="37">
        <f t="shared" si="6"/>
        <v>1162.5450724080165</v>
      </c>
      <c r="AM19" s="13">
        <f t="shared" si="7"/>
        <v>16828.257681282557</v>
      </c>
      <c r="AN19">
        <f t="shared" si="33"/>
        <v>2097.4482769237143</v>
      </c>
      <c r="AO19" s="13">
        <f t="shared" si="8"/>
        <v>3457.7835760522935</v>
      </c>
      <c r="AP19" s="13">
        <f t="shared" si="34"/>
        <v>1164.6470708022655</v>
      </c>
      <c r="AQ19" s="13">
        <f t="shared" si="9"/>
        <v>20379.984173517129</v>
      </c>
      <c r="AR19" s="13">
        <f t="shared" si="35"/>
        <v>2296.868413775439</v>
      </c>
      <c r="AS19" s="38">
        <f t="shared" si="10"/>
        <v>3457.7835760522935</v>
      </c>
      <c r="AT19" s="37">
        <f t="shared" si="11"/>
        <v>108.84359342095777</v>
      </c>
      <c r="AU19" s="13">
        <f t="shared" si="12"/>
        <v>5609.4192270941858</v>
      </c>
      <c r="AV19">
        <f t="shared" si="36"/>
        <v>420.47799492619026</v>
      </c>
      <c r="AW19" s="13">
        <f t="shared" si="13"/>
        <v>532.10518174559218</v>
      </c>
      <c r="AX19" s="13">
        <f t="shared" si="37"/>
        <v>112.87715790721964</v>
      </c>
      <c r="AY19" s="13">
        <f t="shared" si="14"/>
        <v>20379.984173517129</v>
      </c>
      <c r="AZ19">
        <f t="shared" si="38"/>
        <v>1245.0985008803934</v>
      </c>
      <c r="BA19" s="13">
        <f t="shared" si="15"/>
        <v>532.10518174559218</v>
      </c>
      <c r="BB19" s="37">
        <f t="shared" si="16"/>
        <v>124.21689020500847</v>
      </c>
      <c r="BC19" s="13">
        <f t="shared" si="17"/>
        <v>8414.1288406412787</v>
      </c>
      <c r="BD19">
        <f t="shared" si="39"/>
        <v>591.66849246285733</v>
      </c>
      <c r="BE19" s="13">
        <f t="shared" si="18"/>
        <v>533.91624408933046</v>
      </c>
      <c r="BF19" s="13">
        <f t="shared" si="40"/>
        <v>127.76756316826715</v>
      </c>
      <c r="BG19" s="13">
        <f t="shared" si="19"/>
        <v>20379.984173517129</v>
      </c>
      <c r="BH19">
        <f t="shared" si="41"/>
        <v>1259.9889061414408</v>
      </c>
      <c r="BI19" s="13">
        <f t="shared" si="20"/>
        <v>533.91624408933046</v>
      </c>
      <c r="BJ19" s="37">
        <f t="shared" si="21"/>
        <v>7.0828933962664289</v>
      </c>
      <c r="BK19" s="13">
        <f t="shared" si="22"/>
        <v>8414.1288406412787</v>
      </c>
      <c r="BL19">
        <f t="shared" si="42"/>
        <v>474.53449565411529</v>
      </c>
      <c r="BM19" s="13">
        <f t="shared" si="23"/>
        <v>10.271511508174452</v>
      </c>
      <c r="BN19" s="13">
        <f t="shared" si="43"/>
        <v>10.633566359525108</v>
      </c>
      <c r="BO19" s="13">
        <f t="shared" si="24"/>
        <v>20379.984173517129</v>
      </c>
      <c r="BP19">
        <f t="shared" si="44"/>
        <v>1142.8549093326988</v>
      </c>
      <c r="BQ19" s="13">
        <f t="shared" si="25"/>
        <v>10.271511508174452</v>
      </c>
      <c r="BR19" s="37">
        <f t="shared" si="26"/>
        <v>159.78161370143422</v>
      </c>
      <c r="BS19" s="13">
        <f t="shared" si="27"/>
        <v>8414.1288406412787</v>
      </c>
      <c r="BT19">
        <f t="shared" si="45"/>
        <v>627.23321595928303</v>
      </c>
      <c r="BU19" s="13">
        <f t="shared" si="28"/>
        <v>836.26927694937092</v>
      </c>
      <c r="BV19" s="13">
        <f t="shared" si="46"/>
        <v>163.3322866646929</v>
      </c>
      <c r="BW19" s="13">
        <f t="shared" si="29"/>
        <v>20379.984173517129</v>
      </c>
      <c r="BX19">
        <f t="shared" si="47"/>
        <v>1295.5536296378666</v>
      </c>
      <c r="BY19" s="13">
        <f t="shared" si="30"/>
        <v>836.26927694937092</v>
      </c>
    </row>
    <row r="20" spans="1:77" ht="15" x14ac:dyDescent="0.25">
      <c r="A20" s="25" t="s">
        <v>139</v>
      </c>
      <c r="B20" s="26">
        <v>321</v>
      </c>
      <c r="C20" s="26">
        <v>293</v>
      </c>
      <c r="D20" s="26">
        <v>291</v>
      </c>
      <c r="F20" s="158"/>
      <c r="G20" s="29" t="s">
        <v>135</v>
      </c>
      <c r="H20" s="30">
        <v>11</v>
      </c>
      <c r="I20" s="30">
        <v>22</v>
      </c>
      <c r="J20" s="30">
        <v>15</v>
      </c>
      <c r="K20" s="161"/>
      <c r="L20" s="161"/>
      <c r="M20" s="161"/>
      <c r="N20" s="164"/>
      <c r="O20" s="167"/>
      <c r="P20" s="167"/>
      <c r="Q20" s="161"/>
      <c r="R20" s="164"/>
      <c r="S20" s="167"/>
      <c r="T20" s="167"/>
      <c r="U20" s="167"/>
      <c r="V20" s="174"/>
      <c r="AC20">
        <v>19</v>
      </c>
      <c r="AD20" s="37">
        <f t="shared" si="1"/>
        <v>517.28773978707602</v>
      </c>
      <c r="AE20" s="13">
        <f t="shared" si="2"/>
        <v>14023.548067735466</v>
      </c>
      <c r="AF20">
        <f t="shared" si="48"/>
        <v>1255.3692170363111</v>
      </c>
      <c r="AG20" s="13">
        <f t="shared" si="3"/>
        <v>1616.3024281585481</v>
      </c>
      <c r="AH20" s="13">
        <f t="shared" si="31"/>
        <v>519.87262970432835</v>
      </c>
      <c r="AI20" s="13">
        <f t="shared" si="4"/>
        <v>20379.984173517129</v>
      </c>
      <c r="AJ20">
        <f t="shared" si="32"/>
        <v>1592.5033756789142</v>
      </c>
      <c r="AK20" s="13">
        <f t="shared" si="5"/>
        <v>1616.3024281585481</v>
      </c>
      <c r="AL20" s="37">
        <f t="shared" si="6"/>
        <v>1162.5450724080165</v>
      </c>
      <c r="AM20" s="13">
        <f t="shared" si="7"/>
        <v>16828.257681282557</v>
      </c>
      <c r="AN20">
        <f t="shared" si="33"/>
        <v>2048.2428451070982</v>
      </c>
      <c r="AO20" s="13">
        <f t="shared" si="8"/>
        <v>3457.7835760522935</v>
      </c>
      <c r="AP20" s="13">
        <f t="shared" si="34"/>
        <v>1164.6470708022655</v>
      </c>
      <c r="AQ20" s="13">
        <f t="shared" si="9"/>
        <v>20379.984173517129</v>
      </c>
      <c r="AR20" s="13">
        <f t="shared" si="35"/>
        <v>2237.2778167768511</v>
      </c>
      <c r="AS20" s="38">
        <f t="shared" si="10"/>
        <v>3457.7835760522935</v>
      </c>
      <c r="AT20" s="37">
        <f t="shared" si="11"/>
        <v>108.84359342095777</v>
      </c>
      <c r="AU20" s="13">
        <f t="shared" si="12"/>
        <v>5609.4192270941858</v>
      </c>
      <c r="AV20">
        <f t="shared" si="36"/>
        <v>404.07618432065181</v>
      </c>
      <c r="AW20" s="13">
        <f t="shared" si="13"/>
        <v>532.10518174559218</v>
      </c>
      <c r="AX20" s="13">
        <f t="shared" si="37"/>
        <v>112.87715790721964</v>
      </c>
      <c r="AY20" s="13">
        <f t="shared" si="14"/>
        <v>20379.984173517129</v>
      </c>
      <c r="AZ20">
        <f t="shared" si="38"/>
        <v>1185.5079038818055</v>
      </c>
      <c r="BA20" s="13">
        <f t="shared" si="15"/>
        <v>532.10518174559218</v>
      </c>
      <c r="BB20" s="37">
        <f t="shared" si="16"/>
        <v>124.21689020500847</v>
      </c>
      <c r="BC20" s="13">
        <f t="shared" si="17"/>
        <v>8414.1288406412787</v>
      </c>
      <c r="BD20">
        <f t="shared" si="39"/>
        <v>567.06577655454942</v>
      </c>
      <c r="BE20" s="13">
        <f t="shared" si="18"/>
        <v>533.91624408933046</v>
      </c>
      <c r="BF20" s="13">
        <f t="shared" si="40"/>
        <v>127.76756316826715</v>
      </c>
      <c r="BG20" s="13">
        <f t="shared" si="19"/>
        <v>20379.984173517129</v>
      </c>
      <c r="BH20">
        <f t="shared" si="41"/>
        <v>1200.3983091428529</v>
      </c>
      <c r="BI20" s="13">
        <f t="shared" si="20"/>
        <v>533.91624408933046</v>
      </c>
      <c r="BJ20" s="37">
        <f t="shared" si="21"/>
        <v>7.0828933962664289</v>
      </c>
      <c r="BK20" s="13">
        <f t="shared" si="22"/>
        <v>8414.1288406412787</v>
      </c>
      <c r="BL20">
        <f t="shared" si="42"/>
        <v>449.93177974580743</v>
      </c>
      <c r="BM20" s="13">
        <f t="shared" si="23"/>
        <v>10.271511508174452</v>
      </c>
      <c r="BN20" s="13">
        <f t="shared" si="43"/>
        <v>10.633566359525108</v>
      </c>
      <c r="BO20" s="13">
        <f t="shared" si="24"/>
        <v>20379.984173517129</v>
      </c>
      <c r="BP20">
        <f t="shared" si="44"/>
        <v>1083.2643123341109</v>
      </c>
      <c r="BQ20" s="13">
        <f t="shared" si="25"/>
        <v>10.271511508174452</v>
      </c>
      <c r="BR20" s="37">
        <f t="shared" si="26"/>
        <v>159.78161370143422</v>
      </c>
      <c r="BS20" s="13">
        <f t="shared" si="27"/>
        <v>8414.1288406412787</v>
      </c>
      <c r="BT20">
        <f t="shared" si="45"/>
        <v>602.63050005097523</v>
      </c>
      <c r="BU20" s="13">
        <f t="shared" si="28"/>
        <v>836.26927694937092</v>
      </c>
      <c r="BV20" s="13">
        <f t="shared" si="46"/>
        <v>163.3322866646929</v>
      </c>
      <c r="BW20" s="13">
        <f t="shared" si="29"/>
        <v>20379.984173517129</v>
      </c>
      <c r="BX20">
        <f t="shared" si="47"/>
        <v>1235.9630326392787</v>
      </c>
      <c r="BY20" s="13">
        <f t="shared" si="30"/>
        <v>836.26927694937092</v>
      </c>
    </row>
    <row r="21" spans="1:77" ht="15" x14ac:dyDescent="0.25">
      <c r="A21" s="25" t="s">
        <v>140</v>
      </c>
      <c r="B21" s="26">
        <v>470</v>
      </c>
      <c r="C21" s="26">
        <v>449</v>
      </c>
      <c r="D21" s="26">
        <v>436</v>
      </c>
      <c r="F21" s="158"/>
      <c r="G21" s="29" t="s">
        <v>140</v>
      </c>
      <c r="H21" s="30">
        <v>470</v>
      </c>
      <c r="I21" s="30">
        <v>449</v>
      </c>
      <c r="J21" s="30">
        <v>436</v>
      </c>
      <c r="K21" s="161"/>
      <c r="L21" s="161"/>
      <c r="M21" s="161"/>
      <c r="N21" s="164"/>
      <c r="O21" s="167"/>
      <c r="P21" s="167"/>
      <c r="Q21" s="161"/>
      <c r="R21" s="164"/>
      <c r="S21" s="167"/>
      <c r="T21" s="167"/>
      <c r="U21" s="167"/>
      <c r="V21" s="174"/>
      <c r="AC21">
        <v>20</v>
      </c>
      <c r="AD21" s="37">
        <f t="shared" si="1"/>
        <v>517.28773978707602</v>
      </c>
      <c r="AE21" s="13">
        <f t="shared" si="2"/>
        <v>14023.548067735466</v>
      </c>
      <c r="AF21">
        <f t="shared" si="48"/>
        <v>1218.4651431738494</v>
      </c>
      <c r="AG21" s="13">
        <f t="shared" si="3"/>
        <v>1616.3024281585481</v>
      </c>
      <c r="AH21" s="13">
        <f t="shared" si="31"/>
        <v>519.87262970432835</v>
      </c>
      <c r="AI21" s="13">
        <f t="shared" si="4"/>
        <v>20379.984173517129</v>
      </c>
      <c r="AJ21">
        <f t="shared" si="32"/>
        <v>1538.8718383801847</v>
      </c>
      <c r="AK21" s="13">
        <f t="shared" si="5"/>
        <v>1616.3024281585481</v>
      </c>
      <c r="AL21" s="37">
        <f t="shared" si="6"/>
        <v>1162.5450724080165</v>
      </c>
      <c r="AM21" s="13">
        <f t="shared" si="7"/>
        <v>16828.257681282557</v>
      </c>
      <c r="AN21">
        <f t="shared" si="33"/>
        <v>2003.9579564721444</v>
      </c>
      <c r="AO21" s="13">
        <f t="shared" si="8"/>
        <v>3457.7835760522935</v>
      </c>
      <c r="AP21" s="13">
        <f t="shared" si="34"/>
        <v>1164.6470708022655</v>
      </c>
      <c r="AQ21" s="13">
        <f t="shared" si="9"/>
        <v>20379.984173517129</v>
      </c>
      <c r="AR21" s="13">
        <f t="shared" si="35"/>
        <v>2183.6462794781219</v>
      </c>
      <c r="AS21" s="38">
        <f t="shared" si="10"/>
        <v>3457.7835760522935</v>
      </c>
      <c r="AT21" s="37">
        <f t="shared" si="11"/>
        <v>108.84359342095777</v>
      </c>
      <c r="AU21" s="13">
        <f t="shared" si="12"/>
        <v>5609.4192270941858</v>
      </c>
      <c r="AV21">
        <f t="shared" si="36"/>
        <v>389.31455477566703</v>
      </c>
      <c r="AW21" s="13">
        <f t="shared" si="13"/>
        <v>532.10518174559218</v>
      </c>
      <c r="AX21" s="13">
        <f t="shared" si="37"/>
        <v>112.87715790721964</v>
      </c>
      <c r="AY21" s="13">
        <f t="shared" si="14"/>
        <v>20379.984173517129</v>
      </c>
      <c r="AZ21">
        <f t="shared" si="38"/>
        <v>1131.8763665830761</v>
      </c>
      <c r="BA21" s="13">
        <f t="shared" si="15"/>
        <v>532.10518174559218</v>
      </c>
      <c r="BB21" s="37">
        <f t="shared" si="16"/>
        <v>124.21689020500847</v>
      </c>
      <c r="BC21" s="13">
        <f t="shared" si="17"/>
        <v>8414.1288406412787</v>
      </c>
      <c r="BD21">
        <f t="shared" si="39"/>
        <v>544.92333223707237</v>
      </c>
      <c r="BE21" s="13">
        <f t="shared" si="18"/>
        <v>533.91624408933046</v>
      </c>
      <c r="BF21" s="13">
        <f t="shared" si="40"/>
        <v>127.76756316826715</v>
      </c>
      <c r="BG21" s="13">
        <f t="shared" si="19"/>
        <v>20379.984173517129</v>
      </c>
      <c r="BH21">
        <f t="shared" si="41"/>
        <v>1146.7667718441235</v>
      </c>
      <c r="BI21" s="13">
        <f t="shared" si="20"/>
        <v>533.91624408933046</v>
      </c>
      <c r="BJ21" s="37">
        <f t="shared" si="21"/>
        <v>7.0828933962664289</v>
      </c>
      <c r="BK21" s="13">
        <f t="shared" si="22"/>
        <v>8414.1288406412787</v>
      </c>
      <c r="BL21">
        <f t="shared" si="42"/>
        <v>427.78933542833039</v>
      </c>
      <c r="BM21" s="13">
        <f t="shared" si="23"/>
        <v>10.271511508174452</v>
      </c>
      <c r="BN21" s="13">
        <f t="shared" si="43"/>
        <v>10.633566359525108</v>
      </c>
      <c r="BO21" s="13">
        <f t="shared" si="24"/>
        <v>20379.984173517129</v>
      </c>
      <c r="BP21">
        <f t="shared" si="44"/>
        <v>1029.6327750353814</v>
      </c>
      <c r="BQ21" s="13">
        <f t="shared" si="25"/>
        <v>10.271511508174452</v>
      </c>
      <c r="BR21" s="37">
        <f t="shared" si="26"/>
        <v>159.78161370143422</v>
      </c>
      <c r="BS21" s="13">
        <f t="shared" si="27"/>
        <v>8414.1288406412787</v>
      </c>
      <c r="BT21">
        <f t="shared" si="45"/>
        <v>580.48805573349819</v>
      </c>
      <c r="BU21" s="13">
        <f t="shared" si="28"/>
        <v>836.26927694937092</v>
      </c>
      <c r="BV21" s="13">
        <f t="shared" si="46"/>
        <v>163.3322866646929</v>
      </c>
      <c r="BW21" s="13">
        <f t="shared" si="29"/>
        <v>20379.984173517129</v>
      </c>
      <c r="BX21">
        <f t="shared" si="47"/>
        <v>1182.3314953405493</v>
      </c>
      <c r="BY21" s="13">
        <f t="shared" si="30"/>
        <v>836.26927694937092</v>
      </c>
    </row>
    <row r="22" spans="1:77" ht="15" x14ac:dyDescent="0.25">
      <c r="A22" s="25" t="s">
        <v>141</v>
      </c>
      <c r="B22" s="26">
        <v>429</v>
      </c>
      <c r="C22" s="26">
        <v>404</v>
      </c>
      <c r="D22" s="26">
        <v>361</v>
      </c>
      <c r="F22" s="159"/>
      <c r="G22" s="33" t="s">
        <v>66</v>
      </c>
      <c r="H22" s="34">
        <f>SUM(H19:H21)</f>
        <v>1679</v>
      </c>
      <c r="I22" s="34">
        <f t="shared" ref="I22:J22" si="55">SUM(I19:I21)</f>
        <v>1587</v>
      </c>
      <c r="J22" s="34">
        <f t="shared" si="55"/>
        <v>1483</v>
      </c>
      <c r="K22" s="162"/>
      <c r="L22" s="162"/>
      <c r="M22" s="162"/>
      <c r="N22" s="165"/>
      <c r="O22" s="168"/>
      <c r="P22" s="168"/>
      <c r="Q22" s="162"/>
      <c r="R22" s="165"/>
      <c r="S22" s="168"/>
      <c r="T22" s="168"/>
      <c r="U22" s="168"/>
      <c r="V22" s="175"/>
      <c r="AC22">
        <v>21</v>
      </c>
      <c r="AD22" s="37">
        <f t="shared" si="1"/>
        <v>517.28773978707602</v>
      </c>
      <c r="AE22" s="13">
        <f t="shared" si="2"/>
        <v>14023.548067735466</v>
      </c>
      <c r="AF22">
        <f t="shared" si="48"/>
        <v>1185.0757430125745</v>
      </c>
      <c r="AG22" s="13">
        <f t="shared" si="3"/>
        <v>1616.3024281585481</v>
      </c>
      <c r="AH22" s="13">
        <f t="shared" si="31"/>
        <v>519.87262970432835</v>
      </c>
      <c r="AI22" s="13">
        <f t="shared" si="4"/>
        <v>20379.984173517129</v>
      </c>
      <c r="AJ22">
        <f t="shared" si="32"/>
        <v>1490.3480665384773</v>
      </c>
      <c r="AK22" s="13">
        <f t="shared" si="5"/>
        <v>1616.3024281585481</v>
      </c>
      <c r="AL22" s="37">
        <f t="shared" si="6"/>
        <v>1162.5450724080165</v>
      </c>
      <c r="AM22" s="13">
        <f t="shared" si="7"/>
        <v>16828.257681282557</v>
      </c>
      <c r="AN22">
        <f t="shared" si="33"/>
        <v>1963.8906762786146</v>
      </c>
      <c r="AO22" s="13">
        <f t="shared" si="8"/>
        <v>3457.7835760522935</v>
      </c>
      <c r="AP22" s="13">
        <f t="shared" si="34"/>
        <v>1164.6470708022655</v>
      </c>
      <c r="AQ22" s="13">
        <f t="shared" si="9"/>
        <v>20379.984173517129</v>
      </c>
      <c r="AR22" s="13">
        <f t="shared" si="35"/>
        <v>2135.1225076364144</v>
      </c>
      <c r="AS22" s="38">
        <f t="shared" si="10"/>
        <v>3457.7835760522935</v>
      </c>
      <c r="AT22" s="37">
        <f t="shared" si="11"/>
        <v>108.84359342095777</v>
      </c>
      <c r="AU22" s="13">
        <f t="shared" si="12"/>
        <v>5609.4192270941858</v>
      </c>
      <c r="AV22">
        <f t="shared" si="36"/>
        <v>375.95879471115711</v>
      </c>
      <c r="AW22" s="13">
        <f t="shared" si="13"/>
        <v>532.10518174559218</v>
      </c>
      <c r="AX22" s="13">
        <f t="shared" si="37"/>
        <v>112.87715790721964</v>
      </c>
      <c r="AY22" s="13">
        <f t="shared" si="14"/>
        <v>20379.984173517129</v>
      </c>
      <c r="AZ22">
        <f t="shared" si="38"/>
        <v>1083.3525947413686</v>
      </c>
      <c r="BA22" s="13">
        <f t="shared" si="15"/>
        <v>532.10518174559218</v>
      </c>
      <c r="BB22" s="37">
        <f t="shared" si="16"/>
        <v>124.21689020500847</v>
      </c>
      <c r="BC22" s="13">
        <f t="shared" si="17"/>
        <v>8414.1288406412787</v>
      </c>
      <c r="BD22">
        <f t="shared" si="39"/>
        <v>524.88969214030749</v>
      </c>
      <c r="BE22" s="13">
        <f t="shared" si="18"/>
        <v>533.91624408933046</v>
      </c>
      <c r="BF22" s="13">
        <f t="shared" si="40"/>
        <v>127.76756316826715</v>
      </c>
      <c r="BG22" s="13">
        <f t="shared" si="19"/>
        <v>20379.984173517129</v>
      </c>
      <c r="BH22">
        <f t="shared" si="41"/>
        <v>1098.243000002416</v>
      </c>
      <c r="BI22" s="13">
        <f t="shared" si="20"/>
        <v>533.91624408933046</v>
      </c>
      <c r="BJ22" s="37">
        <f t="shared" si="21"/>
        <v>7.0828933962664289</v>
      </c>
      <c r="BK22" s="13">
        <f t="shared" si="22"/>
        <v>8414.1288406412787</v>
      </c>
      <c r="BL22">
        <f t="shared" si="42"/>
        <v>407.75569533156545</v>
      </c>
      <c r="BM22" s="13">
        <f t="shared" si="23"/>
        <v>10.271511508174452</v>
      </c>
      <c r="BN22" s="13">
        <f t="shared" si="43"/>
        <v>10.633566359525108</v>
      </c>
      <c r="BO22" s="13">
        <f t="shared" si="24"/>
        <v>20379.984173517129</v>
      </c>
      <c r="BP22">
        <f t="shared" si="44"/>
        <v>981.10900319367408</v>
      </c>
      <c r="BQ22" s="13">
        <f t="shared" si="25"/>
        <v>10.271511508174452</v>
      </c>
      <c r="BR22" s="37">
        <f t="shared" si="26"/>
        <v>159.78161370143422</v>
      </c>
      <c r="BS22" s="13">
        <f t="shared" si="27"/>
        <v>8414.1288406412787</v>
      </c>
      <c r="BT22">
        <f t="shared" si="45"/>
        <v>560.45441563673319</v>
      </c>
      <c r="BU22" s="13">
        <f t="shared" si="28"/>
        <v>836.26927694937092</v>
      </c>
      <c r="BV22" s="13">
        <f t="shared" si="46"/>
        <v>163.3322866646929</v>
      </c>
      <c r="BW22" s="13">
        <f t="shared" si="29"/>
        <v>20379.984173517129</v>
      </c>
      <c r="BX22">
        <f t="shared" si="47"/>
        <v>1133.8077234988418</v>
      </c>
      <c r="BY22" s="13">
        <f t="shared" si="30"/>
        <v>836.26927694937092</v>
      </c>
    </row>
    <row r="23" spans="1:77" ht="15" x14ac:dyDescent="0.25">
      <c r="A23" s="25" t="s">
        <v>117</v>
      </c>
      <c r="B23" s="26">
        <v>1384</v>
      </c>
      <c r="C23" s="26">
        <v>1265</v>
      </c>
      <c r="D23" s="26">
        <v>1268</v>
      </c>
      <c r="F23" s="157" t="s">
        <v>116</v>
      </c>
      <c r="G23" s="31" t="s">
        <v>138</v>
      </c>
      <c r="H23" s="32">
        <v>599</v>
      </c>
      <c r="I23" s="32">
        <v>558</v>
      </c>
      <c r="J23" s="32">
        <v>584</v>
      </c>
      <c r="K23" s="160"/>
      <c r="L23" s="160"/>
      <c r="M23" s="160">
        <f>'Region south'!E8</f>
        <v>12</v>
      </c>
      <c r="N23" s="163">
        <f>'Region south'!G8</f>
        <v>5.8366689031850646E-3</v>
      </c>
      <c r="O23" s="166">
        <f>I26/$I$31</f>
        <v>0.12032447048219919</v>
      </c>
      <c r="P23" s="166">
        <f>N23/N31</f>
        <v>9.689890857799635E-4</v>
      </c>
      <c r="Q23" s="160">
        <f>ROUNDUP(I26*63%,0)</f>
        <v>842</v>
      </c>
      <c r="R23" s="163">
        <f>N23*10^3/Q23</f>
        <v>6.9319108113836871E-3</v>
      </c>
      <c r="S23" s="170">
        <f>K23/SUM($K$23:$M$26)</f>
        <v>0</v>
      </c>
      <c r="T23" s="170">
        <f t="shared" ref="T23:U23" si="56">L23/SUM($K$23:$M$26)</f>
        <v>0</v>
      </c>
      <c r="U23" s="170">
        <f t="shared" si="56"/>
        <v>1</v>
      </c>
      <c r="V23" s="173">
        <f>ROUNDUP(Q23/365,0)</f>
        <v>3</v>
      </c>
      <c r="AC23">
        <v>22</v>
      </c>
      <c r="AD23" s="37">
        <f t="shared" si="1"/>
        <v>517.28773978707602</v>
      </c>
      <c r="AE23" s="13">
        <f t="shared" si="2"/>
        <v>14023.548067735466</v>
      </c>
      <c r="AF23">
        <f t="shared" si="48"/>
        <v>1154.721742865961</v>
      </c>
      <c r="AG23" s="13">
        <f t="shared" si="3"/>
        <v>1616.3024281585481</v>
      </c>
      <c r="AH23" s="13">
        <f t="shared" si="31"/>
        <v>519.87262970432835</v>
      </c>
      <c r="AI23" s="13">
        <f t="shared" si="4"/>
        <v>20379.984173517129</v>
      </c>
      <c r="AJ23">
        <f t="shared" si="32"/>
        <v>1446.2355466823797</v>
      </c>
      <c r="AK23" s="13">
        <f t="shared" si="5"/>
        <v>1616.3024281585481</v>
      </c>
      <c r="AL23" s="37">
        <f t="shared" si="6"/>
        <v>1162.5450724080165</v>
      </c>
      <c r="AM23" s="13">
        <f t="shared" si="7"/>
        <v>16828.257681282557</v>
      </c>
      <c r="AN23">
        <f t="shared" si="33"/>
        <v>1927.4658761026781</v>
      </c>
      <c r="AO23" s="13">
        <f t="shared" si="8"/>
        <v>3457.7835760522935</v>
      </c>
      <c r="AP23" s="13">
        <f t="shared" si="34"/>
        <v>1164.6470708022655</v>
      </c>
      <c r="AQ23" s="13">
        <f t="shared" si="9"/>
        <v>20379.984173517129</v>
      </c>
      <c r="AR23" s="13">
        <f t="shared" si="35"/>
        <v>2091.0099877803168</v>
      </c>
      <c r="AS23" s="38">
        <f t="shared" si="10"/>
        <v>3457.7835760522935</v>
      </c>
      <c r="AT23" s="37">
        <f t="shared" si="11"/>
        <v>108.84359342095777</v>
      </c>
      <c r="AU23" s="13">
        <f t="shared" si="12"/>
        <v>5609.4192270941858</v>
      </c>
      <c r="AV23">
        <f t="shared" si="36"/>
        <v>363.81719465251166</v>
      </c>
      <c r="AW23" s="13">
        <f t="shared" si="13"/>
        <v>532.10518174559218</v>
      </c>
      <c r="AX23" s="13">
        <f t="shared" si="37"/>
        <v>112.87715790721964</v>
      </c>
      <c r="AY23" s="13">
        <f t="shared" si="14"/>
        <v>20379.984173517129</v>
      </c>
      <c r="AZ23">
        <f t="shared" si="38"/>
        <v>1039.240074885271</v>
      </c>
      <c r="BA23" s="13">
        <f t="shared" si="15"/>
        <v>532.10518174559218</v>
      </c>
      <c r="BB23" s="37">
        <f t="shared" si="16"/>
        <v>124.21689020500847</v>
      </c>
      <c r="BC23" s="13">
        <f t="shared" si="17"/>
        <v>8414.1288406412787</v>
      </c>
      <c r="BD23">
        <f t="shared" si="39"/>
        <v>506.67729205233934</v>
      </c>
      <c r="BE23" s="13">
        <f t="shared" si="18"/>
        <v>533.91624408933046</v>
      </c>
      <c r="BF23" s="13">
        <f t="shared" si="40"/>
        <v>127.76756316826715</v>
      </c>
      <c r="BG23" s="13">
        <f t="shared" si="19"/>
        <v>20379.984173517129</v>
      </c>
      <c r="BH23">
        <f t="shared" si="41"/>
        <v>1054.1304801463184</v>
      </c>
      <c r="BI23" s="13">
        <f t="shared" si="20"/>
        <v>533.91624408933046</v>
      </c>
      <c r="BJ23" s="37">
        <f t="shared" si="21"/>
        <v>7.0828933962664289</v>
      </c>
      <c r="BK23" s="13">
        <f t="shared" si="22"/>
        <v>8414.1288406412787</v>
      </c>
      <c r="BL23">
        <f t="shared" si="42"/>
        <v>389.5432952435973</v>
      </c>
      <c r="BM23" s="13">
        <f t="shared" si="23"/>
        <v>10.271511508174452</v>
      </c>
      <c r="BN23" s="13">
        <f t="shared" si="43"/>
        <v>10.633566359525108</v>
      </c>
      <c r="BO23" s="13">
        <f t="shared" si="24"/>
        <v>20379.984173517129</v>
      </c>
      <c r="BP23">
        <f t="shared" si="44"/>
        <v>936.99648333757648</v>
      </c>
      <c r="BQ23" s="13">
        <f t="shared" si="25"/>
        <v>10.271511508174452</v>
      </c>
      <c r="BR23" s="37">
        <f t="shared" si="26"/>
        <v>159.78161370143422</v>
      </c>
      <c r="BS23" s="13">
        <f t="shared" si="27"/>
        <v>8414.1288406412787</v>
      </c>
      <c r="BT23">
        <f t="shared" si="45"/>
        <v>542.24201554876504</v>
      </c>
      <c r="BU23" s="13">
        <f t="shared" si="28"/>
        <v>836.26927694937092</v>
      </c>
      <c r="BV23" s="13">
        <f t="shared" si="46"/>
        <v>163.3322866646929</v>
      </c>
      <c r="BW23" s="13">
        <f t="shared" si="29"/>
        <v>20379.984173517129</v>
      </c>
      <c r="BX23">
        <f t="shared" si="47"/>
        <v>1089.6952036427442</v>
      </c>
      <c r="BY23" s="13">
        <f t="shared" si="30"/>
        <v>836.26927694937092</v>
      </c>
    </row>
    <row r="24" spans="1:77" ht="15" x14ac:dyDescent="0.25">
      <c r="A24" s="25" t="s">
        <v>116</v>
      </c>
      <c r="B24" s="26">
        <v>519</v>
      </c>
      <c r="C24" s="26">
        <v>484</v>
      </c>
      <c r="D24" s="26">
        <v>441</v>
      </c>
      <c r="F24" s="158"/>
      <c r="G24" s="29" t="s">
        <v>139</v>
      </c>
      <c r="H24" s="30">
        <v>321</v>
      </c>
      <c r="I24" s="30">
        <v>293</v>
      </c>
      <c r="J24" s="30">
        <v>291</v>
      </c>
      <c r="K24" s="161"/>
      <c r="L24" s="161"/>
      <c r="M24" s="161"/>
      <c r="N24" s="164"/>
      <c r="O24" s="167"/>
      <c r="P24" s="167"/>
      <c r="Q24" s="161"/>
      <c r="R24" s="164"/>
      <c r="S24" s="171"/>
      <c r="T24" s="171"/>
      <c r="U24" s="171"/>
      <c r="V24" s="174"/>
      <c r="AC24">
        <v>23</v>
      </c>
      <c r="AD24" s="37">
        <f t="shared" si="1"/>
        <v>517.28773978707602</v>
      </c>
      <c r="AE24" s="13">
        <f t="shared" si="2"/>
        <v>14023.548067735466</v>
      </c>
      <c r="AF24">
        <f t="shared" si="48"/>
        <v>1127.0072209929658</v>
      </c>
      <c r="AG24" s="13">
        <f t="shared" si="3"/>
        <v>1616.3024281585481</v>
      </c>
      <c r="AH24" s="13">
        <f t="shared" si="31"/>
        <v>519.87262970432835</v>
      </c>
      <c r="AI24" s="13">
        <f t="shared" si="4"/>
        <v>20379.984173517129</v>
      </c>
      <c r="AJ24">
        <f t="shared" si="32"/>
        <v>1405.9588981181164</v>
      </c>
      <c r="AK24" s="13">
        <f t="shared" si="5"/>
        <v>1616.3024281585481</v>
      </c>
      <c r="AL24" s="37">
        <f t="shared" si="6"/>
        <v>1162.5450724080165</v>
      </c>
      <c r="AM24" s="13">
        <f t="shared" si="7"/>
        <v>16828.257681282557</v>
      </c>
      <c r="AN24">
        <f t="shared" si="33"/>
        <v>1894.2084498550842</v>
      </c>
      <c r="AO24" s="13">
        <f t="shared" si="8"/>
        <v>3457.7835760522935</v>
      </c>
      <c r="AP24" s="13">
        <f t="shared" si="34"/>
        <v>1164.6470708022655</v>
      </c>
      <c r="AQ24" s="13">
        <f t="shared" si="9"/>
        <v>20379.984173517129</v>
      </c>
      <c r="AR24" s="13">
        <f t="shared" si="35"/>
        <v>2050.7333392160535</v>
      </c>
      <c r="AS24" s="38">
        <f t="shared" si="10"/>
        <v>3457.7835760522935</v>
      </c>
      <c r="AT24" s="37">
        <f t="shared" si="11"/>
        <v>108.84359342095777</v>
      </c>
      <c r="AU24" s="13">
        <f t="shared" si="12"/>
        <v>5609.4192270941858</v>
      </c>
      <c r="AV24">
        <f t="shared" si="36"/>
        <v>352.73138590331371</v>
      </c>
      <c r="AW24" s="13">
        <f t="shared" si="13"/>
        <v>532.10518174559218</v>
      </c>
      <c r="AX24" s="13">
        <f t="shared" si="37"/>
        <v>112.87715790721964</v>
      </c>
      <c r="AY24" s="13">
        <f t="shared" si="14"/>
        <v>20379.984173517129</v>
      </c>
      <c r="AZ24">
        <f t="shared" si="38"/>
        <v>998.96342632100777</v>
      </c>
      <c r="BA24" s="13">
        <f t="shared" si="15"/>
        <v>532.10518174559218</v>
      </c>
      <c r="BB24" s="37">
        <f t="shared" si="16"/>
        <v>124.21689020500847</v>
      </c>
      <c r="BC24" s="13">
        <f t="shared" si="17"/>
        <v>8414.1288406412787</v>
      </c>
      <c r="BD24">
        <f t="shared" si="39"/>
        <v>490.04857892854227</v>
      </c>
      <c r="BE24" s="13">
        <f t="shared" si="18"/>
        <v>533.91624408933046</v>
      </c>
      <c r="BF24" s="13">
        <f t="shared" si="40"/>
        <v>127.76756316826715</v>
      </c>
      <c r="BG24" s="13">
        <f t="shared" si="19"/>
        <v>20379.984173517129</v>
      </c>
      <c r="BH24">
        <f t="shared" si="41"/>
        <v>1013.8538315820554</v>
      </c>
      <c r="BI24" s="13">
        <f t="shared" si="20"/>
        <v>533.91624408933046</v>
      </c>
      <c r="BJ24" s="37">
        <f t="shared" si="21"/>
        <v>7.0828933962664289</v>
      </c>
      <c r="BK24" s="13">
        <f t="shared" si="22"/>
        <v>8414.1288406412787</v>
      </c>
      <c r="BL24">
        <f t="shared" si="42"/>
        <v>372.91458211980029</v>
      </c>
      <c r="BM24" s="13">
        <f t="shared" si="23"/>
        <v>10.271511508174452</v>
      </c>
      <c r="BN24" s="13">
        <f t="shared" si="43"/>
        <v>10.633566359525108</v>
      </c>
      <c r="BO24" s="13">
        <f t="shared" si="24"/>
        <v>20379.984173517129</v>
      </c>
      <c r="BP24">
        <f t="shared" si="44"/>
        <v>896.71983477331332</v>
      </c>
      <c r="BQ24" s="13">
        <f t="shared" si="25"/>
        <v>10.271511508174452</v>
      </c>
      <c r="BR24" s="37">
        <f t="shared" si="26"/>
        <v>159.78161370143422</v>
      </c>
      <c r="BS24" s="13">
        <f t="shared" si="27"/>
        <v>8414.1288406412787</v>
      </c>
      <c r="BT24">
        <f t="shared" si="45"/>
        <v>525.61330242496808</v>
      </c>
      <c r="BU24" s="13">
        <f t="shared" si="28"/>
        <v>836.26927694937092</v>
      </c>
      <c r="BV24" s="13">
        <f t="shared" si="46"/>
        <v>163.3322866646929</v>
      </c>
      <c r="BW24" s="13">
        <f t="shared" si="29"/>
        <v>20379.984173517129</v>
      </c>
      <c r="BX24">
        <f t="shared" si="47"/>
        <v>1049.4185550784809</v>
      </c>
      <c r="BY24" s="13">
        <f t="shared" si="30"/>
        <v>836.26927694937092</v>
      </c>
    </row>
    <row r="25" spans="1:77" ht="15" x14ac:dyDescent="0.25">
      <c r="F25" s="158"/>
      <c r="G25" s="29" t="s">
        <v>116</v>
      </c>
      <c r="H25" s="30">
        <v>519</v>
      </c>
      <c r="I25" s="30">
        <v>484</v>
      </c>
      <c r="J25" s="30">
        <v>441</v>
      </c>
      <c r="K25" s="161"/>
      <c r="L25" s="161"/>
      <c r="M25" s="161"/>
      <c r="N25" s="164"/>
      <c r="O25" s="167"/>
      <c r="P25" s="167"/>
      <c r="Q25" s="161"/>
      <c r="R25" s="164"/>
      <c r="S25" s="171"/>
      <c r="T25" s="171"/>
      <c r="U25" s="171"/>
      <c r="V25" s="174"/>
      <c r="AC25">
        <v>24</v>
      </c>
      <c r="AD25" s="37">
        <f t="shared" si="1"/>
        <v>517.28773978707602</v>
      </c>
      <c r="AE25" s="13">
        <f t="shared" si="2"/>
        <v>14023.548067735466</v>
      </c>
      <c r="AF25">
        <f t="shared" si="48"/>
        <v>1101.6022426093871</v>
      </c>
      <c r="AG25" s="13">
        <f t="shared" si="3"/>
        <v>1616.3024281585481</v>
      </c>
      <c r="AH25" s="13">
        <f t="shared" si="31"/>
        <v>519.87262970432835</v>
      </c>
      <c r="AI25" s="13">
        <f t="shared" si="4"/>
        <v>20379.984173517129</v>
      </c>
      <c r="AJ25">
        <f t="shared" si="32"/>
        <v>1369.0386369342086</v>
      </c>
      <c r="AK25" s="13">
        <f t="shared" si="5"/>
        <v>1616.3024281585481</v>
      </c>
      <c r="AL25" s="37">
        <f t="shared" si="6"/>
        <v>1162.5450724080165</v>
      </c>
      <c r="AM25" s="13">
        <f t="shared" si="7"/>
        <v>16828.257681282557</v>
      </c>
      <c r="AN25">
        <f t="shared" si="33"/>
        <v>1863.7224757947897</v>
      </c>
      <c r="AO25" s="13">
        <f t="shared" si="8"/>
        <v>3457.7835760522935</v>
      </c>
      <c r="AP25" s="13">
        <f t="shared" si="34"/>
        <v>1164.6470708022655</v>
      </c>
      <c r="AQ25" s="13">
        <f t="shared" si="9"/>
        <v>20379.984173517129</v>
      </c>
      <c r="AR25" s="13">
        <f t="shared" si="35"/>
        <v>2013.8130780321458</v>
      </c>
      <c r="AS25" s="38">
        <f t="shared" si="10"/>
        <v>3457.7835760522935</v>
      </c>
      <c r="AT25" s="37">
        <f t="shared" si="11"/>
        <v>108.84359342095777</v>
      </c>
      <c r="AU25" s="13">
        <f t="shared" si="12"/>
        <v>5609.4192270941858</v>
      </c>
      <c r="AV25">
        <f t="shared" si="36"/>
        <v>342.56939454988219</v>
      </c>
      <c r="AW25" s="13">
        <f t="shared" si="13"/>
        <v>532.10518174559218</v>
      </c>
      <c r="AX25" s="13">
        <f t="shared" si="37"/>
        <v>112.87715790721964</v>
      </c>
      <c r="AY25" s="13">
        <f t="shared" si="14"/>
        <v>20379.984173517129</v>
      </c>
      <c r="AZ25">
        <f t="shared" si="38"/>
        <v>962.0431651371</v>
      </c>
      <c r="BA25" s="13">
        <f t="shared" si="15"/>
        <v>532.10518174559218</v>
      </c>
      <c r="BB25" s="37">
        <f t="shared" si="16"/>
        <v>124.21689020500847</v>
      </c>
      <c r="BC25" s="13">
        <f t="shared" si="17"/>
        <v>8414.1288406412787</v>
      </c>
      <c r="BD25">
        <f t="shared" si="39"/>
        <v>474.80559189839505</v>
      </c>
      <c r="BE25" s="13">
        <f t="shared" si="18"/>
        <v>533.91624408933046</v>
      </c>
      <c r="BF25" s="13">
        <f t="shared" si="40"/>
        <v>127.76756316826715</v>
      </c>
      <c r="BG25" s="13">
        <f t="shared" si="19"/>
        <v>20379.984173517129</v>
      </c>
      <c r="BH25">
        <f t="shared" si="41"/>
        <v>976.93357039814759</v>
      </c>
      <c r="BI25" s="13">
        <f t="shared" si="20"/>
        <v>533.91624408933046</v>
      </c>
      <c r="BJ25" s="37">
        <f t="shared" si="21"/>
        <v>7.0828933962664289</v>
      </c>
      <c r="BK25" s="13">
        <f t="shared" si="22"/>
        <v>8414.1288406412787</v>
      </c>
      <c r="BL25">
        <f t="shared" si="42"/>
        <v>357.67159508965307</v>
      </c>
      <c r="BM25" s="13">
        <f t="shared" si="23"/>
        <v>10.271511508174452</v>
      </c>
      <c r="BN25" s="13">
        <f t="shared" si="43"/>
        <v>10.633566359525108</v>
      </c>
      <c r="BO25" s="13">
        <f t="shared" si="24"/>
        <v>20379.984173517129</v>
      </c>
      <c r="BP25">
        <f t="shared" si="44"/>
        <v>859.79957358940555</v>
      </c>
      <c r="BQ25" s="13">
        <f t="shared" si="25"/>
        <v>10.271511508174452</v>
      </c>
      <c r="BR25" s="37">
        <f t="shared" si="26"/>
        <v>159.78161370143422</v>
      </c>
      <c r="BS25" s="13">
        <f t="shared" si="27"/>
        <v>8414.1288406412787</v>
      </c>
      <c r="BT25">
        <f t="shared" si="45"/>
        <v>510.37031539482086</v>
      </c>
      <c r="BU25" s="13">
        <f t="shared" si="28"/>
        <v>836.26927694937092</v>
      </c>
      <c r="BV25" s="13">
        <f t="shared" si="46"/>
        <v>163.3322866646929</v>
      </c>
      <c r="BW25" s="13">
        <f t="shared" si="29"/>
        <v>20379.984173517129</v>
      </c>
      <c r="BX25">
        <f t="shared" si="47"/>
        <v>1012.4982938945733</v>
      </c>
      <c r="BY25" s="13">
        <f t="shared" si="30"/>
        <v>836.26927694937092</v>
      </c>
    </row>
    <row r="26" spans="1:77" ht="15" x14ac:dyDescent="0.25">
      <c r="F26" s="159"/>
      <c r="G26" s="33" t="s">
        <v>66</v>
      </c>
      <c r="H26" s="34">
        <f>SUM(H23:H25)</f>
        <v>1439</v>
      </c>
      <c r="I26" s="34">
        <f t="shared" ref="I26:J26" si="57">SUM(I23:I25)</f>
        <v>1335</v>
      </c>
      <c r="J26" s="34">
        <f t="shared" si="57"/>
        <v>1316</v>
      </c>
      <c r="K26" s="162"/>
      <c r="L26" s="162"/>
      <c r="M26" s="162"/>
      <c r="N26" s="165"/>
      <c r="O26" s="168"/>
      <c r="P26" s="168"/>
      <c r="Q26" s="162"/>
      <c r="R26" s="165"/>
      <c r="S26" s="172"/>
      <c r="T26" s="172"/>
      <c r="U26" s="172"/>
      <c r="V26" s="175"/>
      <c r="AC26">
        <v>25</v>
      </c>
      <c r="AD26" s="37">
        <f t="shared" si="1"/>
        <v>517.28773978707602</v>
      </c>
      <c r="AE26" s="13">
        <f t="shared" si="2"/>
        <v>14023.548067735466</v>
      </c>
      <c r="AF26">
        <f t="shared" si="48"/>
        <v>1078.2296624964947</v>
      </c>
      <c r="AG26" s="13">
        <f t="shared" si="3"/>
        <v>1616.3024281585481</v>
      </c>
      <c r="AH26" s="13">
        <f t="shared" si="31"/>
        <v>519.87262970432835</v>
      </c>
      <c r="AI26" s="13">
        <f t="shared" si="4"/>
        <v>20379.984173517129</v>
      </c>
      <c r="AJ26">
        <f t="shared" si="32"/>
        <v>1335.0719966450135</v>
      </c>
      <c r="AK26" s="13">
        <f t="shared" si="5"/>
        <v>1616.3024281585481</v>
      </c>
      <c r="AL26" s="37">
        <f t="shared" si="6"/>
        <v>1162.5450724080165</v>
      </c>
      <c r="AM26" s="13">
        <f t="shared" si="7"/>
        <v>16828.257681282557</v>
      </c>
      <c r="AN26">
        <f t="shared" si="33"/>
        <v>1835.6753796593189</v>
      </c>
      <c r="AO26" s="13">
        <f t="shared" si="8"/>
        <v>3457.7835760522935</v>
      </c>
      <c r="AP26" s="13">
        <f t="shared" si="34"/>
        <v>1164.6470708022655</v>
      </c>
      <c r="AQ26" s="13">
        <f t="shared" si="9"/>
        <v>20379.984173517129</v>
      </c>
      <c r="AR26" s="13">
        <f t="shared" si="35"/>
        <v>1979.8464377429507</v>
      </c>
      <c r="AS26" s="38">
        <f t="shared" si="10"/>
        <v>3457.7835760522935</v>
      </c>
      <c r="AT26" s="37">
        <f t="shared" si="11"/>
        <v>108.84359342095777</v>
      </c>
      <c r="AU26" s="13">
        <f t="shared" si="12"/>
        <v>5609.4192270941858</v>
      </c>
      <c r="AV26">
        <f t="shared" si="36"/>
        <v>333.22036250472524</v>
      </c>
      <c r="AW26" s="13">
        <f t="shared" si="13"/>
        <v>532.10518174559218</v>
      </c>
      <c r="AX26" s="13">
        <f t="shared" si="37"/>
        <v>112.87715790721964</v>
      </c>
      <c r="AY26" s="13">
        <f t="shared" si="14"/>
        <v>20379.984173517129</v>
      </c>
      <c r="AZ26">
        <f t="shared" si="38"/>
        <v>928.07652484790481</v>
      </c>
      <c r="BA26" s="13">
        <f t="shared" si="15"/>
        <v>532.10518174559218</v>
      </c>
      <c r="BB26" s="37">
        <f t="shared" si="16"/>
        <v>124.21689020500847</v>
      </c>
      <c r="BC26" s="13">
        <f t="shared" si="17"/>
        <v>8414.1288406412787</v>
      </c>
      <c r="BD26">
        <f t="shared" si="39"/>
        <v>460.78204383065963</v>
      </c>
      <c r="BE26" s="13">
        <f t="shared" si="18"/>
        <v>533.91624408933046</v>
      </c>
      <c r="BF26" s="13">
        <f t="shared" si="40"/>
        <v>127.76756316826715</v>
      </c>
      <c r="BG26" s="13">
        <f t="shared" si="19"/>
        <v>20379.984173517129</v>
      </c>
      <c r="BH26">
        <f t="shared" si="41"/>
        <v>942.96693010895228</v>
      </c>
      <c r="BI26" s="13">
        <f t="shared" si="20"/>
        <v>533.91624408933046</v>
      </c>
      <c r="BJ26" s="37">
        <f t="shared" si="21"/>
        <v>7.0828933962664289</v>
      </c>
      <c r="BK26" s="13">
        <f t="shared" si="22"/>
        <v>8414.1288406412787</v>
      </c>
      <c r="BL26">
        <f t="shared" si="42"/>
        <v>343.64804702191759</v>
      </c>
      <c r="BM26" s="13">
        <f t="shared" si="23"/>
        <v>10.271511508174452</v>
      </c>
      <c r="BN26" s="13">
        <f t="shared" si="43"/>
        <v>10.633566359525108</v>
      </c>
      <c r="BO26" s="13">
        <f t="shared" si="24"/>
        <v>20379.984173517129</v>
      </c>
      <c r="BP26">
        <f t="shared" si="44"/>
        <v>825.83293330021036</v>
      </c>
      <c r="BQ26" s="13">
        <f t="shared" si="25"/>
        <v>10.271511508174452</v>
      </c>
      <c r="BR26" s="37">
        <f t="shared" si="26"/>
        <v>159.78161370143422</v>
      </c>
      <c r="BS26" s="13">
        <f t="shared" si="27"/>
        <v>8414.1288406412787</v>
      </c>
      <c r="BT26">
        <f t="shared" si="45"/>
        <v>496.34676732708533</v>
      </c>
      <c r="BU26" s="13">
        <f t="shared" si="28"/>
        <v>836.26927694937092</v>
      </c>
      <c r="BV26" s="13">
        <f t="shared" si="46"/>
        <v>163.3322866646929</v>
      </c>
      <c r="BW26" s="13">
        <f t="shared" si="29"/>
        <v>20379.984173517129</v>
      </c>
      <c r="BX26">
        <f t="shared" si="47"/>
        <v>978.5316536053781</v>
      </c>
      <c r="BY26" s="13">
        <f t="shared" si="30"/>
        <v>836.26927694937092</v>
      </c>
    </row>
    <row r="27" spans="1:77" ht="15" x14ac:dyDescent="0.25">
      <c r="A27" s="25" t="s">
        <v>60</v>
      </c>
      <c r="B27" s="20" t="s">
        <v>18</v>
      </c>
      <c r="C27" s="20" t="s">
        <v>19</v>
      </c>
      <c r="F27" s="157" t="s">
        <v>117</v>
      </c>
      <c r="G27" s="31" t="s">
        <v>134</v>
      </c>
      <c r="H27" s="32">
        <v>275</v>
      </c>
      <c r="I27" s="32">
        <v>204</v>
      </c>
      <c r="J27" s="32">
        <v>241</v>
      </c>
      <c r="K27" s="160"/>
      <c r="L27" s="160">
        <f>'Region south'!D9</f>
        <v>4</v>
      </c>
      <c r="M27" s="160">
        <f>'Region south'!E9</f>
        <v>4</v>
      </c>
      <c r="N27" s="163">
        <f>'Region south'!G9</f>
        <v>0.15194555630106168</v>
      </c>
      <c r="O27" s="166">
        <f>I29/$I$31</f>
        <v>0.13240198287516899</v>
      </c>
      <c r="P27" s="166">
        <f>N27/N31</f>
        <v>2.5225618949902828E-2</v>
      </c>
      <c r="Q27" s="160">
        <f>ROUNDUP(I29*63%,0)</f>
        <v>926</v>
      </c>
      <c r="R27" s="163">
        <v>1.0133917681929236</v>
      </c>
      <c r="S27" s="170">
        <f>K27/SUM($K$27:$M$29)</f>
        <v>0</v>
      </c>
      <c r="T27" s="170">
        <f t="shared" ref="T27:U27" si="58">L27/SUM($K$27:$M$29)</f>
        <v>0.5</v>
      </c>
      <c r="U27" s="170">
        <f t="shared" si="58"/>
        <v>0.5</v>
      </c>
      <c r="V27" s="173">
        <f>ROUNDUP(Q27/365,0)</f>
        <v>3</v>
      </c>
      <c r="AC27">
        <v>26</v>
      </c>
      <c r="AD27" s="37">
        <f t="shared" si="1"/>
        <v>517.28773978707602</v>
      </c>
      <c r="AE27" s="13">
        <f t="shared" si="2"/>
        <v>14023.548067735466</v>
      </c>
      <c r="AF27">
        <f t="shared" si="48"/>
        <v>1056.6549731615169</v>
      </c>
      <c r="AG27" s="13">
        <f t="shared" si="3"/>
        <v>1616.3024281585481</v>
      </c>
      <c r="AH27" s="13">
        <f t="shared" si="31"/>
        <v>519.87262970432835</v>
      </c>
      <c r="AI27" s="13">
        <f t="shared" si="4"/>
        <v>20379.984173517129</v>
      </c>
      <c r="AJ27">
        <f t="shared" si="32"/>
        <v>1303.7181748396024</v>
      </c>
      <c r="AK27" s="13">
        <f t="shared" si="5"/>
        <v>1616.3024281585481</v>
      </c>
      <c r="AL27" s="37">
        <f t="shared" si="6"/>
        <v>1162.5450724080165</v>
      </c>
      <c r="AM27" s="13">
        <f t="shared" si="7"/>
        <v>16828.257681282557</v>
      </c>
      <c r="AN27">
        <f t="shared" si="33"/>
        <v>1809.7857524573456</v>
      </c>
      <c r="AO27" s="13">
        <f t="shared" si="8"/>
        <v>3457.7835760522935</v>
      </c>
      <c r="AP27" s="13">
        <f t="shared" si="34"/>
        <v>1164.6470708022655</v>
      </c>
      <c r="AQ27" s="13">
        <f t="shared" si="9"/>
        <v>20379.984173517129</v>
      </c>
      <c r="AR27" s="13">
        <f t="shared" si="35"/>
        <v>1948.4926159375395</v>
      </c>
      <c r="AS27" s="38">
        <f t="shared" si="10"/>
        <v>3457.7835760522935</v>
      </c>
      <c r="AT27" s="37">
        <f t="shared" si="11"/>
        <v>108.84359342095777</v>
      </c>
      <c r="AU27" s="13">
        <f t="shared" si="12"/>
        <v>5609.4192270941858</v>
      </c>
      <c r="AV27">
        <f t="shared" si="36"/>
        <v>324.59048677073417</v>
      </c>
      <c r="AW27" s="13">
        <f t="shared" si="13"/>
        <v>532.10518174559218</v>
      </c>
      <c r="AX27" s="13">
        <f t="shared" si="37"/>
        <v>112.87715790721964</v>
      </c>
      <c r="AY27" s="13">
        <f t="shared" si="14"/>
        <v>20379.984173517129</v>
      </c>
      <c r="AZ27">
        <f t="shared" si="38"/>
        <v>896.72270304249378</v>
      </c>
      <c r="BA27" s="13">
        <f t="shared" si="15"/>
        <v>532.10518174559218</v>
      </c>
      <c r="BB27" s="37">
        <f t="shared" si="16"/>
        <v>124.21689020500847</v>
      </c>
      <c r="BC27" s="13">
        <f t="shared" si="17"/>
        <v>8414.1288406412787</v>
      </c>
      <c r="BD27">
        <f t="shared" si="39"/>
        <v>447.83723022967308</v>
      </c>
      <c r="BE27" s="13">
        <f t="shared" si="18"/>
        <v>533.91624408933046</v>
      </c>
      <c r="BF27" s="13">
        <f t="shared" si="40"/>
        <v>127.76756316826715</v>
      </c>
      <c r="BG27" s="13">
        <f t="shared" si="19"/>
        <v>20379.984173517129</v>
      </c>
      <c r="BH27">
        <f t="shared" si="41"/>
        <v>911.61310830354137</v>
      </c>
      <c r="BI27" s="13">
        <f t="shared" si="20"/>
        <v>533.91624408933046</v>
      </c>
      <c r="BJ27" s="37">
        <f t="shared" si="21"/>
        <v>7.0828933962664289</v>
      </c>
      <c r="BK27" s="13">
        <f t="shared" si="22"/>
        <v>8414.1288406412787</v>
      </c>
      <c r="BL27">
        <f t="shared" si="42"/>
        <v>330.70323342093104</v>
      </c>
      <c r="BM27" s="13">
        <f t="shared" si="23"/>
        <v>10.271511508174452</v>
      </c>
      <c r="BN27" s="13">
        <f t="shared" si="43"/>
        <v>10.633566359525108</v>
      </c>
      <c r="BO27" s="13">
        <f t="shared" si="24"/>
        <v>20379.984173517129</v>
      </c>
      <c r="BP27">
        <f t="shared" si="44"/>
        <v>794.47911149479933</v>
      </c>
      <c r="BQ27" s="13">
        <f t="shared" si="25"/>
        <v>10.271511508174452</v>
      </c>
      <c r="BR27" s="37">
        <f t="shared" si="26"/>
        <v>159.78161370143422</v>
      </c>
      <c r="BS27" s="13">
        <f t="shared" si="27"/>
        <v>8414.1288406412787</v>
      </c>
      <c r="BT27">
        <f t="shared" si="45"/>
        <v>483.40195372609878</v>
      </c>
      <c r="BU27" s="13">
        <f t="shared" si="28"/>
        <v>836.26927694937092</v>
      </c>
      <c r="BV27" s="13">
        <f t="shared" si="46"/>
        <v>163.3322866646929</v>
      </c>
      <c r="BW27" s="13">
        <f t="shared" si="29"/>
        <v>20379.984173517129</v>
      </c>
      <c r="BX27">
        <f t="shared" si="47"/>
        <v>947.17783179996707</v>
      </c>
      <c r="BY27" s="13">
        <f t="shared" si="30"/>
        <v>836.26927694937092</v>
      </c>
    </row>
    <row r="28" spans="1:77" ht="15" x14ac:dyDescent="0.25">
      <c r="B28" s="13">
        <f>Impact!B5</f>
        <v>2.6216119925744596</v>
      </c>
      <c r="C28" s="13">
        <f>Impact!C5</f>
        <v>18.779140046620508</v>
      </c>
      <c r="F28" s="158"/>
      <c r="G28" s="29" t="s">
        <v>117</v>
      </c>
      <c r="H28" s="30">
        <v>1384</v>
      </c>
      <c r="I28" s="30">
        <v>1265</v>
      </c>
      <c r="J28" s="30">
        <v>1268</v>
      </c>
      <c r="K28" s="161"/>
      <c r="L28" s="161"/>
      <c r="M28" s="161"/>
      <c r="N28" s="164"/>
      <c r="O28" s="167"/>
      <c r="P28" s="167"/>
      <c r="Q28" s="161"/>
      <c r="R28" s="164"/>
      <c r="S28" s="171"/>
      <c r="T28" s="171"/>
      <c r="U28" s="171"/>
      <c r="V28" s="174"/>
      <c r="AC28">
        <v>27</v>
      </c>
      <c r="AD28" s="37">
        <f t="shared" si="1"/>
        <v>517.28773978707602</v>
      </c>
      <c r="AE28" s="13">
        <f t="shared" si="2"/>
        <v>14023.548067735466</v>
      </c>
      <c r="AF28">
        <f t="shared" si="48"/>
        <v>1036.6784089624637</v>
      </c>
      <c r="AG28" s="13">
        <f t="shared" si="3"/>
        <v>1616.3024281585481</v>
      </c>
      <c r="AH28" s="13">
        <f t="shared" si="31"/>
        <v>519.87262970432835</v>
      </c>
      <c r="AI28" s="13">
        <f t="shared" si="4"/>
        <v>20379.984173517129</v>
      </c>
      <c r="AJ28">
        <f t="shared" si="32"/>
        <v>1274.6868583531109</v>
      </c>
      <c r="AK28" s="13">
        <f t="shared" si="5"/>
        <v>1616.3024281585481</v>
      </c>
      <c r="AL28" s="37">
        <f t="shared" si="6"/>
        <v>1162.5450724080165</v>
      </c>
      <c r="AM28" s="13">
        <f t="shared" si="7"/>
        <v>16828.257681282557</v>
      </c>
      <c r="AN28">
        <f t="shared" si="33"/>
        <v>1785.8138754184815</v>
      </c>
      <c r="AO28" s="13">
        <f t="shared" si="8"/>
        <v>3457.7835760522935</v>
      </c>
      <c r="AP28" s="13">
        <f t="shared" si="34"/>
        <v>1164.6470708022655</v>
      </c>
      <c r="AQ28" s="13">
        <f t="shared" si="9"/>
        <v>20379.984173517129</v>
      </c>
      <c r="AR28" s="13">
        <f t="shared" si="35"/>
        <v>1919.461299451048</v>
      </c>
      <c r="AS28" s="38">
        <f t="shared" si="10"/>
        <v>3457.7835760522935</v>
      </c>
      <c r="AT28" s="37">
        <f t="shared" si="11"/>
        <v>108.84359342095777</v>
      </c>
      <c r="AU28" s="13">
        <f t="shared" si="12"/>
        <v>5609.4192270941858</v>
      </c>
      <c r="AV28">
        <f t="shared" si="36"/>
        <v>316.59986109111281</v>
      </c>
      <c r="AW28" s="13">
        <f t="shared" si="13"/>
        <v>532.10518174559218</v>
      </c>
      <c r="AX28" s="13">
        <f t="shared" si="37"/>
        <v>112.87715790721964</v>
      </c>
      <c r="AY28" s="13">
        <f t="shared" si="14"/>
        <v>20379.984173517129</v>
      </c>
      <c r="AZ28">
        <f t="shared" si="38"/>
        <v>867.69138655600216</v>
      </c>
      <c r="BA28" s="13">
        <f t="shared" si="15"/>
        <v>532.10518174559218</v>
      </c>
      <c r="BB28" s="37">
        <f t="shared" si="16"/>
        <v>124.21689020500847</v>
      </c>
      <c r="BC28" s="13">
        <f t="shared" si="17"/>
        <v>8414.1288406412787</v>
      </c>
      <c r="BD28">
        <f t="shared" si="39"/>
        <v>435.85129171024096</v>
      </c>
      <c r="BE28" s="13">
        <f t="shared" si="18"/>
        <v>533.91624408933046</v>
      </c>
      <c r="BF28" s="13">
        <f t="shared" si="40"/>
        <v>127.76756316826715</v>
      </c>
      <c r="BG28" s="13">
        <f t="shared" si="19"/>
        <v>20379.984173517129</v>
      </c>
      <c r="BH28">
        <f t="shared" si="41"/>
        <v>882.58179181704963</v>
      </c>
      <c r="BI28" s="13">
        <f t="shared" si="20"/>
        <v>533.91624408933046</v>
      </c>
      <c r="BJ28" s="37">
        <f t="shared" si="21"/>
        <v>7.0828933962664289</v>
      </c>
      <c r="BK28" s="13">
        <f t="shared" si="22"/>
        <v>8414.1288406412787</v>
      </c>
      <c r="BL28">
        <f t="shared" si="42"/>
        <v>318.71729490149897</v>
      </c>
      <c r="BM28" s="13">
        <f t="shared" si="23"/>
        <v>10.271511508174452</v>
      </c>
      <c r="BN28" s="13">
        <f t="shared" si="43"/>
        <v>10.633566359525108</v>
      </c>
      <c r="BO28" s="13">
        <f t="shared" si="24"/>
        <v>20379.984173517129</v>
      </c>
      <c r="BP28">
        <f t="shared" si="44"/>
        <v>765.44779500830771</v>
      </c>
      <c r="BQ28" s="13">
        <f t="shared" si="25"/>
        <v>10.271511508174452</v>
      </c>
      <c r="BR28" s="37">
        <f t="shared" si="26"/>
        <v>159.78161370143422</v>
      </c>
      <c r="BS28" s="13">
        <f t="shared" si="27"/>
        <v>8414.1288406412787</v>
      </c>
      <c r="BT28">
        <f t="shared" si="45"/>
        <v>471.41601520666677</v>
      </c>
      <c r="BU28" s="13">
        <f t="shared" si="28"/>
        <v>836.26927694937092</v>
      </c>
      <c r="BV28" s="13">
        <f t="shared" si="46"/>
        <v>163.3322866646929</v>
      </c>
      <c r="BW28" s="13">
        <f t="shared" si="29"/>
        <v>20379.984173517129</v>
      </c>
      <c r="BX28">
        <f t="shared" si="47"/>
        <v>918.14651531347545</v>
      </c>
      <c r="BY28" s="13">
        <f t="shared" si="30"/>
        <v>836.26927694937092</v>
      </c>
    </row>
    <row r="29" spans="1:77" ht="15" x14ac:dyDescent="0.25">
      <c r="F29" s="159"/>
      <c r="G29" s="33" t="s">
        <v>66</v>
      </c>
      <c r="H29" s="34">
        <f>SUM(H27:H28)</f>
        <v>1659</v>
      </c>
      <c r="I29" s="34">
        <f t="shared" ref="I29:J29" si="59">SUM(I27:I28)</f>
        <v>1469</v>
      </c>
      <c r="J29" s="34">
        <f t="shared" si="59"/>
        <v>1509</v>
      </c>
      <c r="K29" s="162"/>
      <c r="L29" s="162"/>
      <c r="M29" s="162"/>
      <c r="N29" s="165"/>
      <c r="O29" s="168"/>
      <c r="P29" s="168"/>
      <c r="Q29" s="162"/>
      <c r="R29" s="165"/>
      <c r="S29" s="172"/>
      <c r="T29" s="172"/>
      <c r="U29" s="172"/>
      <c r="V29" s="175"/>
      <c r="AC29">
        <v>28</v>
      </c>
      <c r="AD29" s="37">
        <f t="shared" si="1"/>
        <v>517.28773978707602</v>
      </c>
      <c r="AE29" s="13">
        <f t="shared" si="2"/>
        <v>14023.548067735466</v>
      </c>
      <c r="AF29">
        <f t="shared" si="48"/>
        <v>1018.1287422061998</v>
      </c>
      <c r="AG29" s="13">
        <f t="shared" si="3"/>
        <v>1616.3024281585481</v>
      </c>
      <c r="AH29" s="13">
        <f t="shared" si="31"/>
        <v>519.87262970432835</v>
      </c>
      <c r="AI29" s="13">
        <f t="shared" si="4"/>
        <v>20379.984173517129</v>
      </c>
      <c r="AJ29">
        <f t="shared" si="32"/>
        <v>1247.72920732994</v>
      </c>
      <c r="AK29" s="13">
        <f t="shared" si="5"/>
        <v>1616.3024281585481</v>
      </c>
      <c r="AL29" s="37">
        <f t="shared" si="6"/>
        <v>1162.5450724080165</v>
      </c>
      <c r="AM29" s="13">
        <f t="shared" si="7"/>
        <v>16828.257681282557</v>
      </c>
      <c r="AN29">
        <f t="shared" si="33"/>
        <v>1763.5542753109648</v>
      </c>
      <c r="AO29" s="13">
        <f t="shared" si="8"/>
        <v>3457.7835760522935</v>
      </c>
      <c r="AP29" s="13">
        <f t="shared" si="34"/>
        <v>1164.6470708022655</v>
      </c>
      <c r="AQ29" s="13">
        <f t="shared" si="9"/>
        <v>20379.984173517129</v>
      </c>
      <c r="AR29" s="13">
        <f t="shared" si="35"/>
        <v>1892.5036484278771</v>
      </c>
      <c r="AS29" s="38">
        <f t="shared" si="10"/>
        <v>3457.7835760522935</v>
      </c>
      <c r="AT29" s="37">
        <f t="shared" si="11"/>
        <v>108.84359342095777</v>
      </c>
      <c r="AU29" s="13">
        <f t="shared" si="12"/>
        <v>5609.4192270941858</v>
      </c>
      <c r="AV29">
        <f t="shared" si="36"/>
        <v>309.17999438860727</v>
      </c>
      <c r="AW29" s="13">
        <f t="shared" si="13"/>
        <v>532.10518174559218</v>
      </c>
      <c r="AX29" s="13">
        <f t="shared" si="37"/>
        <v>112.87715790721964</v>
      </c>
      <c r="AY29" s="13">
        <f t="shared" si="14"/>
        <v>20379.984173517129</v>
      </c>
      <c r="AZ29">
        <f t="shared" si="38"/>
        <v>840.73373553283136</v>
      </c>
      <c r="BA29" s="13">
        <f t="shared" si="15"/>
        <v>532.10518174559218</v>
      </c>
      <c r="BB29" s="37">
        <f t="shared" si="16"/>
        <v>124.21689020500847</v>
      </c>
      <c r="BC29" s="13">
        <f t="shared" si="17"/>
        <v>8414.1288406412787</v>
      </c>
      <c r="BD29">
        <f t="shared" si="39"/>
        <v>424.72149165648273</v>
      </c>
      <c r="BE29" s="13">
        <f t="shared" si="18"/>
        <v>533.91624408933046</v>
      </c>
      <c r="BF29" s="13">
        <f t="shared" si="40"/>
        <v>127.76756316826715</v>
      </c>
      <c r="BG29" s="13">
        <f t="shared" si="19"/>
        <v>20379.984173517129</v>
      </c>
      <c r="BH29">
        <f t="shared" si="41"/>
        <v>855.62414079387895</v>
      </c>
      <c r="BI29" s="13">
        <f t="shared" si="20"/>
        <v>533.91624408933046</v>
      </c>
      <c r="BJ29" s="37">
        <f t="shared" si="21"/>
        <v>7.0828933962664289</v>
      </c>
      <c r="BK29" s="13">
        <f t="shared" si="22"/>
        <v>8414.1288406412787</v>
      </c>
      <c r="BL29">
        <f t="shared" si="42"/>
        <v>307.58749484774069</v>
      </c>
      <c r="BM29" s="13">
        <f t="shared" si="23"/>
        <v>10.271511508174452</v>
      </c>
      <c r="BN29" s="13">
        <f t="shared" si="43"/>
        <v>10.633566359525108</v>
      </c>
      <c r="BO29" s="13">
        <f t="shared" si="24"/>
        <v>20379.984173517129</v>
      </c>
      <c r="BP29">
        <f t="shared" si="44"/>
        <v>738.49014398513691</v>
      </c>
      <c r="BQ29" s="13">
        <f t="shared" si="25"/>
        <v>10.271511508174452</v>
      </c>
      <c r="BR29" s="37">
        <f t="shared" si="26"/>
        <v>159.78161370143422</v>
      </c>
      <c r="BS29" s="13">
        <f t="shared" si="27"/>
        <v>8414.1288406412787</v>
      </c>
      <c r="BT29">
        <f t="shared" si="45"/>
        <v>460.28621515290843</v>
      </c>
      <c r="BU29" s="13">
        <f t="shared" si="28"/>
        <v>836.26927694937092</v>
      </c>
      <c r="BV29" s="13">
        <f t="shared" si="46"/>
        <v>163.3322866646929</v>
      </c>
      <c r="BW29" s="13">
        <f t="shared" si="29"/>
        <v>20379.984173517129</v>
      </c>
      <c r="BX29">
        <f t="shared" si="47"/>
        <v>891.18886429030465</v>
      </c>
      <c r="BY29" s="13">
        <f t="shared" si="30"/>
        <v>836.26927694937092</v>
      </c>
    </row>
    <row r="30" spans="1:77" x14ac:dyDescent="0.2">
      <c r="AC30">
        <v>29</v>
      </c>
      <c r="AD30" s="37">
        <f t="shared" si="1"/>
        <v>517.28773978707602</v>
      </c>
      <c r="AE30" s="13">
        <f t="shared" si="2"/>
        <v>14023.548067735466</v>
      </c>
      <c r="AF30">
        <f t="shared" si="48"/>
        <v>1000.858362812437</v>
      </c>
      <c r="AG30" s="13">
        <f t="shared" si="3"/>
        <v>1616.3024281585481</v>
      </c>
      <c r="AH30" s="13">
        <f t="shared" si="31"/>
        <v>519.87262970432835</v>
      </c>
      <c r="AI30" s="13">
        <f t="shared" si="4"/>
        <v>20379.984173517129</v>
      </c>
      <c r="AJ30">
        <f t="shared" si="32"/>
        <v>1222.6307046531947</v>
      </c>
      <c r="AK30" s="13">
        <f t="shared" si="5"/>
        <v>1616.3024281585481</v>
      </c>
      <c r="AL30" s="37">
        <f t="shared" si="6"/>
        <v>1162.5450724080165</v>
      </c>
      <c r="AM30" s="13">
        <f t="shared" si="7"/>
        <v>16828.257681282557</v>
      </c>
      <c r="AN30">
        <f t="shared" si="33"/>
        <v>1742.8298200384495</v>
      </c>
      <c r="AO30" s="13">
        <f t="shared" si="8"/>
        <v>3457.7835760522935</v>
      </c>
      <c r="AP30" s="13">
        <f t="shared" si="34"/>
        <v>1164.6470708022655</v>
      </c>
      <c r="AQ30" s="13">
        <f t="shared" si="9"/>
        <v>20379.984173517129</v>
      </c>
      <c r="AR30" s="13">
        <f t="shared" si="35"/>
        <v>1867.4051457511318</v>
      </c>
      <c r="AS30" s="38">
        <f t="shared" si="10"/>
        <v>3457.7835760522935</v>
      </c>
      <c r="AT30" s="37">
        <f t="shared" si="11"/>
        <v>108.84359342095777</v>
      </c>
      <c r="AU30" s="13">
        <f t="shared" si="12"/>
        <v>5609.4192270941858</v>
      </c>
      <c r="AV30">
        <f t="shared" si="36"/>
        <v>302.27184263110212</v>
      </c>
      <c r="AW30" s="13">
        <f t="shared" si="13"/>
        <v>532.10518174559218</v>
      </c>
      <c r="AX30" s="13">
        <f t="shared" si="37"/>
        <v>112.87715790721964</v>
      </c>
      <c r="AY30" s="13">
        <f t="shared" si="14"/>
        <v>20379.984173517129</v>
      </c>
      <c r="AZ30">
        <f t="shared" si="38"/>
        <v>815.63523285608608</v>
      </c>
      <c r="BA30" s="13">
        <f t="shared" si="15"/>
        <v>532.10518174559218</v>
      </c>
      <c r="BB30" s="37">
        <f t="shared" si="16"/>
        <v>124.21689020500847</v>
      </c>
      <c r="BC30" s="13">
        <f t="shared" si="17"/>
        <v>8414.1288406412787</v>
      </c>
      <c r="BD30">
        <f t="shared" si="39"/>
        <v>414.35926402022494</v>
      </c>
      <c r="BE30" s="13">
        <f t="shared" si="18"/>
        <v>533.91624408933046</v>
      </c>
      <c r="BF30" s="13">
        <f t="shared" si="40"/>
        <v>127.76756316826715</v>
      </c>
      <c r="BG30" s="13">
        <f t="shared" si="19"/>
        <v>20379.984173517129</v>
      </c>
      <c r="BH30">
        <f t="shared" si="41"/>
        <v>830.52563811713367</v>
      </c>
      <c r="BI30" s="13">
        <f t="shared" si="20"/>
        <v>533.91624408933046</v>
      </c>
      <c r="BJ30" s="37">
        <f t="shared" si="21"/>
        <v>7.0828933962664289</v>
      </c>
      <c r="BK30" s="13">
        <f t="shared" si="22"/>
        <v>8414.1288406412787</v>
      </c>
      <c r="BL30">
        <f t="shared" si="42"/>
        <v>297.22526721148296</v>
      </c>
      <c r="BM30" s="13">
        <f t="shared" si="23"/>
        <v>10.271511508174452</v>
      </c>
      <c r="BN30" s="13">
        <f t="shared" si="43"/>
        <v>10.633566359525108</v>
      </c>
      <c r="BO30" s="13">
        <f t="shared" si="24"/>
        <v>20379.984173517129</v>
      </c>
      <c r="BP30">
        <f t="shared" si="44"/>
        <v>713.39164130839163</v>
      </c>
      <c r="BQ30" s="13">
        <f t="shared" si="25"/>
        <v>10.271511508174452</v>
      </c>
      <c r="BR30" s="37">
        <f t="shared" si="26"/>
        <v>159.78161370143422</v>
      </c>
      <c r="BS30" s="13">
        <f t="shared" si="27"/>
        <v>8414.1288406412787</v>
      </c>
      <c r="BT30">
        <f t="shared" si="45"/>
        <v>449.92398751665075</v>
      </c>
      <c r="BU30" s="13">
        <f t="shared" si="28"/>
        <v>836.26927694937092</v>
      </c>
      <c r="BV30" s="13">
        <f t="shared" si="46"/>
        <v>163.3322866646929</v>
      </c>
      <c r="BW30" s="13">
        <f t="shared" si="29"/>
        <v>20379.984173517129</v>
      </c>
      <c r="BX30">
        <f t="shared" si="47"/>
        <v>866.09036161355937</v>
      </c>
      <c r="BY30" s="13">
        <f t="shared" si="30"/>
        <v>836.26927694937092</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1"/>
        <v>517.28773978707602</v>
      </c>
      <c r="AE31" s="13">
        <f t="shared" si="2"/>
        <v>14023.548067735466</v>
      </c>
      <c r="AF31">
        <f t="shared" si="48"/>
        <v>984.73934204492491</v>
      </c>
      <c r="AG31" s="13">
        <f t="shared" si="3"/>
        <v>1616.3024281585481</v>
      </c>
      <c r="AH31" s="13">
        <f t="shared" si="31"/>
        <v>519.87262970432835</v>
      </c>
      <c r="AI31" s="13">
        <f t="shared" si="4"/>
        <v>20379.984173517129</v>
      </c>
      <c r="AJ31">
        <f t="shared" si="32"/>
        <v>1199.2054354882325</v>
      </c>
      <c r="AK31" s="13">
        <f t="shared" si="5"/>
        <v>1616.3024281585481</v>
      </c>
      <c r="AL31" s="37">
        <f t="shared" si="6"/>
        <v>1162.5450724080165</v>
      </c>
      <c r="AM31" s="13">
        <f t="shared" si="7"/>
        <v>16828.257681282557</v>
      </c>
      <c r="AN31">
        <f t="shared" si="33"/>
        <v>1723.4869951174351</v>
      </c>
      <c r="AO31" s="13">
        <f t="shared" si="8"/>
        <v>3457.7835760522935</v>
      </c>
      <c r="AP31" s="13">
        <f t="shared" si="34"/>
        <v>1164.6470708022655</v>
      </c>
      <c r="AQ31" s="13">
        <f t="shared" si="9"/>
        <v>20379.984173517129</v>
      </c>
      <c r="AR31" s="13">
        <f t="shared" si="35"/>
        <v>1843.9798765861697</v>
      </c>
      <c r="AS31" s="38">
        <f t="shared" si="10"/>
        <v>3457.7835760522935</v>
      </c>
      <c r="AT31" s="37">
        <f t="shared" si="11"/>
        <v>108.84359342095777</v>
      </c>
      <c r="AU31" s="13">
        <f t="shared" si="12"/>
        <v>5609.4192270941858</v>
      </c>
      <c r="AV31">
        <f t="shared" si="36"/>
        <v>295.82423432409729</v>
      </c>
      <c r="AW31" s="13">
        <f t="shared" si="13"/>
        <v>532.10518174559218</v>
      </c>
      <c r="AX31" s="13">
        <f t="shared" si="37"/>
        <v>112.87715790721964</v>
      </c>
      <c r="AY31" s="13">
        <f t="shared" si="14"/>
        <v>20379.984173517129</v>
      </c>
      <c r="AZ31">
        <f t="shared" si="38"/>
        <v>792.2099636911239</v>
      </c>
      <c r="BA31" s="13">
        <f t="shared" si="15"/>
        <v>532.10518174559218</v>
      </c>
      <c r="BB31" s="37">
        <f t="shared" si="16"/>
        <v>124.21689020500847</v>
      </c>
      <c r="BC31" s="13">
        <f t="shared" si="17"/>
        <v>8414.1288406412787</v>
      </c>
      <c r="BD31">
        <f t="shared" si="39"/>
        <v>404.68785155971773</v>
      </c>
      <c r="BE31" s="13">
        <f t="shared" si="18"/>
        <v>533.91624408933046</v>
      </c>
      <c r="BF31" s="13">
        <f t="shared" si="40"/>
        <v>127.76756316826715</v>
      </c>
      <c r="BG31" s="13">
        <f t="shared" si="19"/>
        <v>20379.984173517129</v>
      </c>
      <c r="BH31">
        <f t="shared" si="41"/>
        <v>807.10036895217149</v>
      </c>
      <c r="BI31" s="13">
        <f t="shared" si="20"/>
        <v>533.91624408933046</v>
      </c>
      <c r="BJ31" s="37">
        <f t="shared" si="21"/>
        <v>7.0828933962664289</v>
      </c>
      <c r="BK31" s="13">
        <f t="shared" si="22"/>
        <v>8414.1288406412787</v>
      </c>
      <c r="BL31">
        <f t="shared" si="42"/>
        <v>287.55385475097574</v>
      </c>
      <c r="BM31" s="13">
        <f t="shared" si="23"/>
        <v>10.271511508174452</v>
      </c>
      <c r="BN31" s="13">
        <f t="shared" si="43"/>
        <v>10.633566359525108</v>
      </c>
      <c r="BO31" s="13">
        <f t="shared" si="24"/>
        <v>20379.984173517129</v>
      </c>
      <c r="BP31">
        <f t="shared" si="44"/>
        <v>689.96637214342945</v>
      </c>
      <c r="BQ31" s="13">
        <f t="shared" si="25"/>
        <v>10.271511508174452</v>
      </c>
      <c r="BR31" s="37">
        <f t="shared" si="26"/>
        <v>159.78161370143422</v>
      </c>
      <c r="BS31" s="13">
        <f t="shared" si="27"/>
        <v>8414.1288406412787</v>
      </c>
      <c r="BT31">
        <f t="shared" si="45"/>
        <v>440.25257505614354</v>
      </c>
      <c r="BU31" s="13">
        <f t="shared" si="28"/>
        <v>836.26927694937092</v>
      </c>
      <c r="BV31" s="13">
        <f t="shared" si="46"/>
        <v>163.3322866646929</v>
      </c>
      <c r="BW31" s="13">
        <f t="shared" si="29"/>
        <v>20379.984173517129</v>
      </c>
      <c r="BX31">
        <f t="shared" si="47"/>
        <v>842.66509244859719</v>
      </c>
      <c r="BY31" s="13">
        <f t="shared" si="30"/>
        <v>836.26927694937092</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1"/>
        <v>517.28773978707602</v>
      </c>
      <c r="AE32" s="13">
        <f t="shared" si="2"/>
        <v>14023.548067735466</v>
      </c>
      <c r="AF32">
        <f t="shared" si="48"/>
        <v>969.6602581011233</v>
      </c>
      <c r="AG32" s="13">
        <f t="shared" si="3"/>
        <v>1616.3024281585481</v>
      </c>
      <c r="AH32" s="13">
        <f t="shared" si="31"/>
        <v>519.87262970432835</v>
      </c>
      <c r="AI32" s="13">
        <f t="shared" si="4"/>
        <v>20379.984173517129</v>
      </c>
      <c r="AJ32">
        <f t="shared" si="32"/>
        <v>1177.2914740113324</v>
      </c>
      <c r="AK32" s="13">
        <f t="shared" si="5"/>
        <v>1616.3024281585481</v>
      </c>
      <c r="AL32" s="37">
        <f t="shared" si="6"/>
        <v>1162.5450724080165</v>
      </c>
      <c r="AM32" s="13">
        <f t="shared" si="7"/>
        <v>16828.257681282557</v>
      </c>
      <c r="AN32">
        <f t="shared" si="33"/>
        <v>1705.3920943848732</v>
      </c>
      <c r="AO32" s="13">
        <f t="shared" si="8"/>
        <v>3457.7835760522935</v>
      </c>
      <c r="AP32" s="13">
        <f t="shared" si="34"/>
        <v>1164.6470708022655</v>
      </c>
      <c r="AQ32" s="13">
        <f t="shared" si="9"/>
        <v>20379.984173517129</v>
      </c>
      <c r="AR32" s="13">
        <f t="shared" si="35"/>
        <v>1822.0659151092696</v>
      </c>
      <c r="AS32" s="38">
        <f t="shared" si="10"/>
        <v>3457.7835760522935</v>
      </c>
      <c r="AT32" s="37">
        <f t="shared" si="11"/>
        <v>108.84359342095777</v>
      </c>
      <c r="AU32" s="13">
        <f t="shared" si="12"/>
        <v>5609.4192270941858</v>
      </c>
      <c r="AV32">
        <f t="shared" si="36"/>
        <v>289.79260074657668</v>
      </c>
      <c r="AW32" s="13">
        <f t="shared" si="13"/>
        <v>532.10518174559218</v>
      </c>
      <c r="AX32" s="13">
        <f t="shared" si="37"/>
        <v>112.87715790721964</v>
      </c>
      <c r="AY32" s="13">
        <f t="shared" si="14"/>
        <v>20379.984173517129</v>
      </c>
      <c r="AZ32">
        <f t="shared" si="38"/>
        <v>770.29600221422379</v>
      </c>
      <c r="BA32" s="13">
        <f t="shared" si="15"/>
        <v>532.10518174559218</v>
      </c>
      <c r="BB32" s="37">
        <f t="shared" si="16"/>
        <v>124.21689020500847</v>
      </c>
      <c r="BC32" s="13">
        <f t="shared" si="17"/>
        <v>8414.1288406412787</v>
      </c>
      <c r="BD32">
        <f t="shared" si="39"/>
        <v>395.64040119343679</v>
      </c>
      <c r="BE32" s="13">
        <f t="shared" si="18"/>
        <v>533.91624408933046</v>
      </c>
      <c r="BF32" s="13">
        <f t="shared" si="40"/>
        <v>127.76756316826715</v>
      </c>
      <c r="BG32" s="13">
        <f t="shared" si="19"/>
        <v>20379.984173517129</v>
      </c>
      <c r="BH32">
        <f t="shared" si="41"/>
        <v>785.18640747527138</v>
      </c>
      <c r="BI32" s="13">
        <f t="shared" si="20"/>
        <v>533.91624408933046</v>
      </c>
      <c r="BJ32" s="37">
        <f t="shared" si="21"/>
        <v>7.0828933962664289</v>
      </c>
      <c r="BK32" s="13">
        <f t="shared" si="22"/>
        <v>8414.1288406412787</v>
      </c>
      <c r="BL32">
        <f t="shared" si="42"/>
        <v>278.5064043846948</v>
      </c>
      <c r="BM32" s="13">
        <f t="shared" si="23"/>
        <v>10.271511508174452</v>
      </c>
      <c r="BN32" s="13">
        <f t="shared" si="43"/>
        <v>10.633566359525108</v>
      </c>
      <c r="BO32" s="13">
        <f t="shared" si="24"/>
        <v>20379.984173517129</v>
      </c>
      <c r="BP32">
        <f t="shared" si="44"/>
        <v>668.05241066652934</v>
      </c>
      <c r="BQ32" s="13">
        <f t="shared" si="25"/>
        <v>10.271511508174452</v>
      </c>
      <c r="BR32" s="37">
        <f t="shared" si="26"/>
        <v>159.78161370143422</v>
      </c>
      <c r="BS32" s="13">
        <f t="shared" si="27"/>
        <v>8414.1288406412787</v>
      </c>
      <c r="BT32">
        <f t="shared" si="45"/>
        <v>431.2051246898626</v>
      </c>
      <c r="BU32" s="13">
        <f t="shared" si="28"/>
        <v>836.26927694937092</v>
      </c>
      <c r="BV32" s="13">
        <f t="shared" si="46"/>
        <v>163.3322866646929</v>
      </c>
      <c r="BW32" s="13">
        <f t="shared" si="29"/>
        <v>20379.984173517129</v>
      </c>
      <c r="BX32">
        <f t="shared" si="47"/>
        <v>820.75113097169708</v>
      </c>
      <c r="BY32" s="13">
        <f t="shared" si="30"/>
        <v>836.26927694937092</v>
      </c>
    </row>
    <row r="33" spans="1:77" x14ac:dyDescent="0.2">
      <c r="AC33">
        <v>32</v>
      </c>
      <c r="AD33" s="37">
        <f t="shared" si="1"/>
        <v>517.28773978707602</v>
      </c>
      <c r="AE33" s="13">
        <f t="shared" si="2"/>
        <v>14023.548067735466</v>
      </c>
      <c r="AF33">
        <f t="shared" si="48"/>
        <v>955.5236169038094</v>
      </c>
      <c r="AG33" s="13">
        <f t="shared" si="3"/>
        <v>1616.3024281585481</v>
      </c>
      <c r="AH33" s="13">
        <f t="shared" si="31"/>
        <v>519.87262970432835</v>
      </c>
      <c r="AI33" s="13">
        <f t="shared" si="4"/>
        <v>20379.984173517129</v>
      </c>
      <c r="AJ33">
        <f t="shared" si="32"/>
        <v>1156.7471351267386</v>
      </c>
      <c r="AK33" s="13">
        <f t="shared" si="5"/>
        <v>1616.3024281585481</v>
      </c>
      <c r="AL33" s="37">
        <f t="shared" si="6"/>
        <v>1162.5450724080165</v>
      </c>
      <c r="AM33" s="13">
        <f t="shared" si="7"/>
        <v>16828.257681282557</v>
      </c>
      <c r="AN33">
        <f t="shared" si="33"/>
        <v>1688.4281249480964</v>
      </c>
      <c r="AO33" s="13">
        <f t="shared" si="8"/>
        <v>3457.7835760522935</v>
      </c>
      <c r="AP33" s="13">
        <f t="shared" si="34"/>
        <v>1164.6470708022655</v>
      </c>
      <c r="AQ33" s="13">
        <f t="shared" si="9"/>
        <v>20379.984173517129</v>
      </c>
      <c r="AR33" s="13">
        <f t="shared" si="35"/>
        <v>1801.5215762246758</v>
      </c>
      <c r="AS33" s="38">
        <f t="shared" si="10"/>
        <v>3457.7835760522935</v>
      </c>
      <c r="AT33" s="37">
        <f t="shared" si="11"/>
        <v>108.84359342095777</v>
      </c>
      <c r="AU33" s="13">
        <f t="shared" si="12"/>
        <v>5609.4192270941858</v>
      </c>
      <c r="AV33">
        <f t="shared" si="36"/>
        <v>284.13794426765105</v>
      </c>
      <c r="AW33" s="13">
        <f t="shared" si="13"/>
        <v>532.10518174559218</v>
      </c>
      <c r="AX33" s="13">
        <f t="shared" si="37"/>
        <v>112.87715790721964</v>
      </c>
      <c r="AY33" s="13">
        <f t="shared" si="14"/>
        <v>20379.984173517129</v>
      </c>
      <c r="AZ33">
        <f t="shared" si="38"/>
        <v>749.75166332962988</v>
      </c>
      <c r="BA33" s="13">
        <f t="shared" si="15"/>
        <v>532.10518174559218</v>
      </c>
      <c r="BB33" s="37">
        <f t="shared" si="16"/>
        <v>124.21689020500847</v>
      </c>
      <c r="BC33" s="13">
        <f t="shared" si="17"/>
        <v>8414.1288406412787</v>
      </c>
      <c r="BD33">
        <f t="shared" si="39"/>
        <v>387.1584164750484</v>
      </c>
      <c r="BE33" s="13">
        <f t="shared" si="18"/>
        <v>533.91624408933046</v>
      </c>
      <c r="BF33" s="13">
        <f t="shared" si="40"/>
        <v>127.76756316826715</v>
      </c>
      <c r="BG33" s="13">
        <f t="shared" si="19"/>
        <v>20379.984173517129</v>
      </c>
      <c r="BH33">
        <f t="shared" si="41"/>
        <v>764.64206859067735</v>
      </c>
      <c r="BI33" s="13">
        <f t="shared" si="20"/>
        <v>533.91624408933046</v>
      </c>
      <c r="BJ33" s="37">
        <f t="shared" si="21"/>
        <v>7.0828933962664289</v>
      </c>
      <c r="BK33" s="13">
        <f t="shared" si="22"/>
        <v>8414.1288406412787</v>
      </c>
      <c r="BL33">
        <f t="shared" si="42"/>
        <v>270.02441966630641</v>
      </c>
      <c r="BM33" s="13">
        <f t="shared" si="23"/>
        <v>10.271511508174452</v>
      </c>
      <c r="BN33" s="13">
        <f t="shared" si="43"/>
        <v>10.633566359525108</v>
      </c>
      <c r="BO33" s="13">
        <f t="shared" si="24"/>
        <v>20379.984173517129</v>
      </c>
      <c r="BP33">
        <f t="shared" si="44"/>
        <v>647.50807178193543</v>
      </c>
      <c r="BQ33" s="13">
        <f t="shared" si="25"/>
        <v>10.271511508174452</v>
      </c>
      <c r="BR33" s="37">
        <f t="shared" si="26"/>
        <v>159.78161370143422</v>
      </c>
      <c r="BS33" s="13">
        <f t="shared" si="27"/>
        <v>8414.1288406412787</v>
      </c>
      <c r="BT33">
        <f t="shared" si="45"/>
        <v>422.72313997147421</v>
      </c>
      <c r="BU33" s="13">
        <f t="shared" si="28"/>
        <v>836.26927694937092</v>
      </c>
      <c r="BV33" s="13">
        <f t="shared" si="46"/>
        <v>163.3322866646929</v>
      </c>
      <c r="BW33" s="13">
        <f t="shared" si="29"/>
        <v>20379.984173517129</v>
      </c>
      <c r="BX33">
        <f t="shared" si="47"/>
        <v>800.20679208710317</v>
      </c>
      <c r="BY33" s="13">
        <f t="shared" si="30"/>
        <v>836.26927694937092</v>
      </c>
    </row>
    <row r="34" spans="1:77" x14ac:dyDescent="0.2">
      <c r="B34" s="179" t="s">
        <v>112</v>
      </c>
      <c r="C34" s="180"/>
      <c r="D34" s="179" t="s">
        <v>113</v>
      </c>
      <c r="E34" s="180"/>
      <c r="F34" s="179" t="s">
        <v>152</v>
      </c>
      <c r="G34" s="181"/>
      <c r="H34" s="179" t="s">
        <v>115</v>
      </c>
      <c r="I34" s="181"/>
      <c r="J34" s="179" t="s">
        <v>153</v>
      </c>
      <c r="K34" s="181"/>
      <c r="L34" s="179" t="s">
        <v>117</v>
      </c>
      <c r="M34" s="181"/>
      <c r="N34" t="s">
        <v>28</v>
      </c>
      <c r="Q34" s="28"/>
      <c r="AC34">
        <v>33</v>
      </c>
      <c r="AD34" s="37">
        <f t="shared" si="1"/>
        <v>517.28773978707602</v>
      </c>
      <c r="AE34" s="13">
        <f t="shared" si="2"/>
        <v>14023.548067735466</v>
      </c>
      <c r="AF34">
        <f t="shared" si="48"/>
        <v>942.24374183966597</v>
      </c>
      <c r="AG34" s="13">
        <f t="shared" si="3"/>
        <v>1616.3024281585481</v>
      </c>
      <c r="AH34" s="13">
        <f t="shared" si="31"/>
        <v>519.87262970432835</v>
      </c>
      <c r="AI34" s="13">
        <f t="shared" si="4"/>
        <v>20379.984173517129</v>
      </c>
      <c r="AJ34">
        <f t="shared" si="32"/>
        <v>1137.447907689696</v>
      </c>
      <c r="AK34" s="13">
        <f t="shared" si="5"/>
        <v>1616.3024281585481</v>
      </c>
      <c r="AL34" s="37">
        <f t="shared" si="6"/>
        <v>1162.5450724080165</v>
      </c>
      <c r="AM34" s="13">
        <f t="shared" si="7"/>
        <v>16828.257681282557</v>
      </c>
      <c r="AN34">
        <f t="shared" si="33"/>
        <v>1672.4922748711242</v>
      </c>
      <c r="AO34" s="13">
        <f t="shared" si="8"/>
        <v>3457.7835760522935</v>
      </c>
      <c r="AP34" s="13">
        <f t="shared" si="34"/>
        <v>1164.6470708022655</v>
      </c>
      <c r="AQ34" s="13">
        <f t="shared" si="9"/>
        <v>20379.984173517129</v>
      </c>
      <c r="AR34" s="13">
        <f t="shared" si="35"/>
        <v>1782.2223487876331</v>
      </c>
      <c r="AS34" s="38">
        <f t="shared" si="10"/>
        <v>3457.7835760522935</v>
      </c>
      <c r="AT34" s="37">
        <f t="shared" si="11"/>
        <v>108.84359342095777</v>
      </c>
      <c r="AU34" s="13">
        <f t="shared" si="12"/>
        <v>5609.4192270941858</v>
      </c>
      <c r="AV34">
        <f t="shared" si="36"/>
        <v>278.82599424199373</v>
      </c>
      <c r="AW34" s="13">
        <f t="shared" si="13"/>
        <v>532.10518174559218</v>
      </c>
      <c r="AX34" s="13">
        <f t="shared" si="37"/>
        <v>112.87715790721964</v>
      </c>
      <c r="AY34" s="13">
        <f t="shared" si="14"/>
        <v>20379.984173517129</v>
      </c>
      <c r="AZ34">
        <f t="shared" si="38"/>
        <v>730.45243589258712</v>
      </c>
      <c r="BA34" s="13">
        <f t="shared" si="15"/>
        <v>532.10518174559218</v>
      </c>
      <c r="BB34" s="37">
        <f t="shared" si="16"/>
        <v>124.21689020500847</v>
      </c>
      <c r="BC34" s="13">
        <f t="shared" si="17"/>
        <v>8414.1288406412787</v>
      </c>
      <c r="BD34">
        <f t="shared" si="39"/>
        <v>379.19049143656235</v>
      </c>
      <c r="BE34" s="13">
        <f t="shared" si="18"/>
        <v>533.91624408933046</v>
      </c>
      <c r="BF34" s="13">
        <f t="shared" si="40"/>
        <v>127.76756316826715</v>
      </c>
      <c r="BG34" s="13">
        <f t="shared" si="19"/>
        <v>20379.984173517129</v>
      </c>
      <c r="BH34">
        <f t="shared" si="41"/>
        <v>745.34284115363471</v>
      </c>
      <c r="BI34" s="13">
        <f t="shared" si="20"/>
        <v>533.91624408933046</v>
      </c>
      <c r="BJ34" s="37">
        <f t="shared" si="21"/>
        <v>7.0828933962664289</v>
      </c>
      <c r="BK34" s="13">
        <f t="shared" si="22"/>
        <v>8414.1288406412787</v>
      </c>
      <c r="BL34">
        <f t="shared" si="42"/>
        <v>262.05649462782031</v>
      </c>
      <c r="BM34" s="13">
        <f t="shared" si="23"/>
        <v>10.271511508174452</v>
      </c>
      <c r="BN34" s="13">
        <f t="shared" si="43"/>
        <v>10.633566359525108</v>
      </c>
      <c r="BO34" s="13">
        <f t="shared" si="24"/>
        <v>20379.984173517129</v>
      </c>
      <c r="BP34">
        <f t="shared" si="44"/>
        <v>628.20884434489267</v>
      </c>
      <c r="BQ34" s="13">
        <f t="shared" si="25"/>
        <v>10.271511508174452</v>
      </c>
      <c r="BR34" s="37">
        <f t="shared" si="26"/>
        <v>159.78161370143422</v>
      </c>
      <c r="BS34" s="13">
        <f t="shared" si="27"/>
        <v>8414.1288406412787</v>
      </c>
      <c r="BT34">
        <f t="shared" si="45"/>
        <v>414.75521493298811</v>
      </c>
      <c r="BU34" s="13">
        <f t="shared" si="28"/>
        <v>836.26927694937092</v>
      </c>
      <c r="BV34" s="13">
        <f t="shared" si="46"/>
        <v>163.3322866646929</v>
      </c>
      <c r="BW34" s="13">
        <f t="shared" si="29"/>
        <v>20379.984173517129</v>
      </c>
      <c r="BX34">
        <f t="shared" si="47"/>
        <v>780.90756465006041</v>
      </c>
      <c r="BY34" s="13">
        <f t="shared" si="30"/>
        <v>836.26927694937092</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1"/>
        <v>517.28773978707602</v>
      </c>
      <c r="AE35" s="13">
        <f t="shared" si="2"/>
        <v>14023.548067735466</v>
      </c>
      <c r="AF35">
        <f t="shared" si="48"/>
        <v>929.74503589694268</v>
      </c>
      <c r="AG35" s="13">
        <f t="shared" si="3"/>
        <v>1616.3024281585481</v>
      </c>
      <c r="AH35" s="13">
        <f t="shared" si="31"/>
        <v>519.87262970432835</v>
      </c>
      <c r="AI35" s="13">
        <f t="shared" si="4"/>
        <v>20379.984173517129</v>
      </c>
      <c r="AJ35">
        <f t="shared" si="32"/>
        <v>1119.2839289254202</v>
      </c>
      <c r="AK35" s="13">
        <f t="shared" si="5"/>
        <v>1616.3024281585481</v>
      </c>
      <c r="AL35" s="37">
        <f t="shared" si="6"/>
        <v>1162.5450724080165</v>
      </c>
      <c r="AM35" s="13">
        <f t="shared" si="7"/>
        <v>16828.257681282557</v>
      </c>
      <c r="AN35">
        <f t="shared" si="33"/>
        <v>1657.4938277398564</v>
      </c>
      <c r="AO35" s="13">
        <f t="shared" si="8"/>
        <v>3457.7835760522935</v>
      </c>
      <c r="AP35" s="13">
        <f t="shared" si="34"/>
        <v>1164.6470708022655</v>
      </c>
      <c r="AQ35" s="13">
        <f t="shared" si="9"/>
        <v>20379.984173517129</v>
      </c>
      <c r="AR35" s="13">
        <f t="shared" si="35"/>
        <v>1764.0583700233574</v>
      </c>
      <c r="AS35" s="38">
        <f t="shared" si="10"/>
        <v>3457.7835760522935</v>
      </c>
      <c r="AT35" s="37">
        <f t="shared" si="11"/>
        <v>108.84359342095777</v>
      </c>
      <c r="AU35" s="13">
        <f t="shared" si="12"/>
        <v>5609.4192270941858</v>
      </c>
      <c r="AV35">
        <f t="shared" si="36"/>
        <v>273.82651186490443</v>
      </c>
      <c r="AW35" s="13">
        <f t="shared" si="13"/>
        <v>532.10518174559218</v>
      </c>
      <c r="AX35" s="13">
        <f t="shared" si="37"/>
        <v>112.87715790721964</v>
      </c>
      <c r="AY35" s="13">
        <f t="shared" si="14"/>
        <v>20379.984173517129</v>
      </c>
      <c r="AZ35">
        <f t="shared" si="38"/>
        <v>712.28845712831162</v>
      </c>
      <c r="BA35" s="13">
        <f t="shared" si="15"/>
        <v>532.10518174559218</v>
      </c>
      <c r="BB35" s="37">
        <f t="shared" si="16"/>
        <v>124.21689020500847</v>
      </c>
      <c r="BC35" s="13">
        <f t="shared" si="17"/>
        <v>8414.1288406412787</v>
      </c>
      <c r="BD35">
        <f t="shared" si="39"/>
        <v>371.69126787092841</v>
      </c>
      <c r="BE35" s="13">
        <f t="shared" si="18"/>
        <v>533.91624408933046</v>
      </c>
      <c r="BF35" s="13">
        <f t="shared" si="40"/>
        <v>127.76756316826715</v>
      </c>
      <c r="BG35" s="13">
        <f t="shared" si="19"/>
        <v>20379.984173517129</v>
      </c>
      <c r="BH35">
        <f t="shared" si="41"/>
        <v>727.17886238935921</v>
      </c>
      <c r="BI35" s="13">
        <f t="shared" si="20"/>
        <v>533.91624408933046</v>
      </c>
      <c r="BJ35" s="37">
        <f t="shared" si="21"/>
        <v>7.0828933962664289</v>
      </c>
      <c r="BK35" s="13">
        <f t="shared" si="22"/>
        <v>8414.1288406412787</v>
      </c>
      <c r="BL35">
        <f t="shared" si="42"/>
        <v>254.5572710621864</v>
      </c>
      <c r="BM35" s="13">
        <f t="shared" si="23"/>
        <v>10.271511508174452</v>
      </c>
      <c r="BN35" s="13">
        <f t="shared" si="43"/>
        <v>10.633566359525108</v>
      </c>
      <c r="BO35" s="13">
        <f t="shared" si="24"/>
        <v>20379.984173517129</v>
      </c>
      <c r="BP35">
        <f t="shared" si="44"/>
        <v>610.04486558061717</v>
      </c>
      <c r="BQ35" s="13">
        <f t="shared" si="25"/>
        <v>10.271511508174452</v>
      </c>
      <c r="BR35" s="37">
        <f t="shared" si="26"/>
        <v>159.78161370143422</v>
      </c>
      <c r="BS35" s="13">
        <f t="shared" si="27"/>
        <v>8414.1288406412787</v>
      </c>
      <c r="BT35">
        <f t="shared" si="45"/>
        <v>407.25599136735423</v>
      </c>
      <c r="BU35" s="13">
        <f t="shared" si="28"/>
        <v>836.26927694937092</v>
      </c>
      <c r="BV35" s="13">
        <f t="shared" si="46"/>
        <v>163.3322866646929</v>
      </c>
      <c r="BW35" s="13">
        <f t="shared" si="29"/>
        <v>20379.984173517129</v>
      </c>
      <c r="BX35">
        <f t="shared" si="47"/>
        <v>762.74358588578491</v>
      </c>
      <c r="BY35" s="13">
        <f t="shared" si="30"/>
        <v>836.26927694937092</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1"/>
        <v>517.28773978707602</v>
      </c>
      <c r="AE36" s="13">
        <f t="shared" si="2"/>
        <v>14023.548067735466</v>
      </c>
      <c r="AF36">
        <f t="shared" si="48"/>
        <v>917.96054172237507</v>
      </c>
      <c r="AG36" s="13">
        <f t="shared" si="3"/>
        <v>1616.3024281585481</v>
      </c>
      <c r="AH36" s="13">
        <f t="shared" si="31"/>
        <v>519.87262970432835</v>
      </c>
      <c r="AI36" s="13">
        <f t="shared" si="4"/>
        <v>20379.984173517129</v>
      </c>
      <c r="AJ36">
        <f t="shared" si="32"/>
        <v>1102.1578918048176</v>
      </c>
      <c r="AK36" s="13">
        <f t="shared" si="5"/>
        <v>1616.3024281585481</v>
      </c>
      <c r="AL36" s="37">
        <f t="shared" si="6"/>
        <v>1162.5450724080165</v>
      </c>
      <c r="AM36" s="13">
        <f t="shared" si="7"/>
        <v>16828.257681282557</v>
      </c>
      <c r="AN36">
        <f t="shared" si="33"/>
        <v>1643.3524347303753</v>
      </c>
      <c r="AO36" s="13">
        <f t="shared" si="8"/>
        <v>3457.7835760522935</v>
      </c>
      <c r="AP36" s="13">
        <f t="shared" si="34"/>
        <v>1164.6470708022655</v>
      </c>
      <c r="AQ36" s="13">
        <f t="shared" si="9"/>
        <v>20379.984173517129</v>
      </c>
      <c r="AR36" s="13">
        <f t="shared" si="35"/>
        <v>1746.9323329027548</v>
      </c>
      <c r="AS36" s="38">
        <f t="shared" si="10"/>
        <v>3457.7835760522935</v>
      </c>
      <c r="AT36" s="37">
        <f t="shared" si="11"/>
        <v>108.84359342095777</v>
      </c>
      <c r="AU36" s="13">
        <f t="shared" si="12"/>
        <v>5609.4192270941858</v>
      </c>
      <c r="AV36">
        <f t="shared" si="36"/>
        <v>269.11271419507739</v>
      </c>
      <c r="AW36" s="13">
        <f t="shared" si="13"/>
        <v>532.10518174559218</v>
      </c>
      <c r="AX36" s="13">
        <f t="shared" si="37"/>
        <v>112.87715790721964</v>
      </c>
      <c r="AY36" s="13">
        <f t="shared" si="14"/>
        <v>20379.984173517129</v>
      </c>
      <c r="AZ36">
        <f t="shared" si="38"/>
        <v>695.16242000770899</v>
      </c>
      <c r="BA36" s="13">
        <f t="shared" si="15"/>
        <v>532.10518174559218</v>
      </c>
      <c r="BB36" s="37">
        <f t="shared" si="16"/>
        <v>124.21689020500847</v>
      </c>
      <c r="BC36" s="13">
        <f t="shared" si="17"/>
        <v>8414.1288406412787</v>
      </c>
      <c r="BD36">
        <f t="shared" si="39"/>
        <v>364.62057136618785</v>
      </c>
      <c r="BE36" s="13">
        <f t="shared" si="18"/>
        <v>533.91624408933046</v>
      </c>
      <c r="BF36" s="13">
        <f t="shared" si="40"/>
        <v>127.76756316826715</v>
      </c>
      <c r="BG36" s="13">
        <f t="shared" si="19"/>
        <v>20379.984173517129</v>
      </c>
      <c r="BH36">
        <f t="shared" si="41"/>
        <v>710.05282526875658</v>
      </c>
      <c r="BI36" s="13">
        <f t="shared" si="20"/>
        <v>533.91624408933046</v>
      </c>
      <c r="BJ36" s="37">
        <f t="shared" si="21"/>
        <v>7.0828933962664289</v>
      </c>
      <c r="BK36" s="13">
        <f t="shared" si="22"/>
        <v>8414.1288406412787</v>
      </c>
      <c r="BL36">
        <f t="shared" si="42"/>
        <v>247.48657455744581</v>
      </c>
      <c r="BM36" s="13">
        <f t="shared" si="23"/>
        <v>10.271511508174452</v>
      </c>
      <c r="BN36" s="13">
        <f t="shared" si="43"/>
        <v>10.633566359525108</v>
      </c>
      <c r="BO36" s="13">
        <f t="shared" si="24"/>
        <v>20379.984173517129</v>
      </c>
      <c r="BP36">
        <f t="shared" si="44"/>
        <v>592.91882846001454</v>
      </c>
      <c r="BQ36" s="13">
        <f t="shared" si="25"/>
        <v>10.271511508174452</v>
      </c>
      <c r="BR36" s="37">
        <f t="shared" si="26"/>
        <v>159.78161370143422</v>
      </c>
      <c r="BS36" s="13">
        <f t="shared" si="27"/>
        <v>8414.1288406412787</v>
      </c>
      <c r="BT36">
        <f t="shared" si="45"/>
        <v>400.1852948626136</v>
      </c>
      <c r="BU36" s="13">
        <f t="shared" si="28"/>
        <v>836.26927694937092</v>
      </c>
      <c r="BV36" s="13">
        <f t="shared" si="46"/>
        <v>163.3322866646929</v>
      </c>
      <c r="BW36" s="13">
        <f t="shared" si="29"/>
        <v>20379.984173517129</v>
      </c>
      <c r="BX36">
        <f t="shared" si="47"/>
        <v>745.61754876518228</v>
      </c>
      <c r="BY36" s="13">
        <f t="shared" si="30"/>
        <v>836.26927694937092</v>
      </c>
    </row>
    <row r="37" spans="1:77" x14ac:dyDescent="0.2">
      <c r="A37" s="20" t="s">
        <v>160</v>
      </c>
      <c r="B37" s="35">
        <f>ROUNDUP($V$2/'[3]DU LCI'!$C$7/B36,0)+2</f>
        <v>5</v>
      </c>
      <c r="C37" s="36">
        <f>ROUNDUP($V$2/'[3]DU LCI'!$D$7/C36,0)</f>
        <v>1</v>
      </c>
      <c r="D37" s="35">
        <f>ROUNDUP($V$8/'[3]DU LCI'!$C$7/D36,0)+2</f>
        <v>6</v>
      </c>
      <c r="E37" s="36">
        <f>ROUNDUP($V$8/'[3]DU LCI'!$D$7/E36,0)</f>
        <v>1</v>
      </c>
      <c r="F37" s="35">
        <f>ROUNDUP($V$15/'[3]DU LCI'!$C$7/F36,0)+1</f>
        <v>2</v>
      </c>
      <c r="G37" s="36">
        <f>ROUNDUP($V$15/'[3]DU LCI'!$D$7/G36,0)</f>
        <v>1</v>
      </c>
      <c r="H37" s="35">
        <f>ROUNDUP($V$19/'[3]DU LCI'!$C$7/H36,0)+1</f>
        <v>3</v>
      </c>
      <c r="I37" s="36">
        <f>ROUNDUP($V$19/'[3]DU LCI'!$D$7/I36,0)</f>
        <v>1</v>
      </c>
      <c r="J37" s="35">
        <f>ROUNDUP($V$23/'[3]DU LCI'!$C$7/J36,0)+1</f>
        <v>3</v>
      </c>
      <c r="K37" s="36">
        <f>ROUNDUP($V$23/'[3]DU LCI'!$D$7/K36,0)</f>
        <v>1</v>
      </c>
      <c r="L37" s="35">
        <f>ROUNDUP($V$27/'[3]DU LCI'!$C$7/L36,0)+1</f>
        <v>3</v>
      </c>
      <c r="M37" s="36">
        <f>ROUNDUP($V$27/'[3]DU LCI'!$D$7/M36,0)</f>
        <v>1</v>
      </c>
      <c r="AC37">
        <v>36</v>
      </c>
      <c r="AD37" s="37">
        <f t="shared" si="1"/>
        <v>517.28773978707602</v>
      </c>
      <c r="AE37" s="13">
        <f t="shared" si="2"/>
        <v>14023.548067735466</v>
      </c>
      <c r="AF37">
        <f t="shared" ref="AF37" si="61">AE37/AC37+AD37</f>
        <v>906.83074166861672</v>
      </c>
      <c r="AG37" s="13">
        <f t="shared" si="3"/>
        <v>1616.3024281585481</v>
      </c>
      <c r="AH37" s="13">
        <f t="shared" si="31"/>
        <v>519.87262970432835</v>
      </c>
      <c r="AI37" s="13">
        <f t="shared" si="4"/>
        <v>20379.984173517129</v>
      </c>
      <c r="AJ37">
        <f t="shared" si="32"/>
        <v>1085.9833011909152</v>
      </c>
      <c r="AK37" s="13">
        <f t="shared" si="5"/>
        <v>1616.3024281585481</v>
      </c>
      <c r="AL37" s="37">
        <f t="shared" si="6"/>
        <v>1162.5450724080165</v>
      </c>
      <c r="AM37" s="13">
        <f t="shared" si="7"/>
        <v>16828.257681282557</v>
      </c>
      <c r="AN37">
        <f t="shared" si="33"/>
        <v>1629.9966746658654</v>
      </c>
      <c r="AO37" s="13">
        <f t="shared" si="8"/>
        <v>3457.7835760522935</v>
      </c>
      <c r="AP37" s="13">
        <f t="shared" si="34"/>
        <v>1164.6470708022655</v>
      </c>
      <c r="AQ37" s="13">
        <f t="shared" si="9"/>
        <v>20379.984173517129</v>
      </c>
      <c r="AR37" s="13">
        <f t="shared" si="35"/>
        <v>1730.7577422888523</v>
      </c>
      <c r="AS37" s="38">
        <f t="shared" si="10"/>
        <v>3457.7835760522935</v>
      </c>
      <c r="AT37" s="37">
        <f t="shared" si="11"/>
        <v>108.84359342095777</v>
      </c>
      <c r="AU37" s="13">
        <f t="shared" si="12"/>
        <v>5609.4192270941858</v>
      </c>
      <c r="AV37">
        <f t="shared" si="36"/>
        <v>264.660794173574</v>
      </c>
      <c r="AW37" s="13">
        <f t="shared" si="13"/>
        <v>532.10518174559218</v>
      </c>
      <c r="AX37" s="13">
        <f t="shared" si="37"/>
        <v>112.87715790721964</v>
      </c>
      <c r="AY37" s="13">
        <f t="shared" si="14"/>
        <v>20379.984173517129</v>
      </c>
      <c r="AZ37">
        <f t="shared" si="38"/>
        <v>678.98782939380646</v>
      </c>
      <c r="BA37" s="13">
        <f t="shared" si="15"/>
        <v>532.10518174559218</v>
      </c>
      <c r="BB37" s="37">
        <f t="shared" si="16"/>
        <v>124.21689020500847</v>
      </c>
      <c r="BC37" s="13">
        <f t="shared" si="17"/>
        <v>8414.1288406412787</v>
      </c>
      <c r="BD37">
        <f t="shared" si="39"/>
        <v>357.94269133393288</v>
      </c>
      <c r="BE37" s="13">
        <f t="shared" si="18"/>
        <v>533.91624408933046</v>
      </c>
      <c r="BF37" s="13">
        <f t="shared" si="40"/>
        <v>127.76756316826715</v>
      </c>
      <c r="BG37" s="13">
        <f t="shared" si="19"/>
        <v>20379.984173517129</v>
      </c>
      <c r="BH37">
        <f t="shared" si="41"/>
        <v>693.87823465485394</v>
      </c>
      <c r="BI37" s="13">
        <f t="shared" si="20"/>
        <v>533.91624408933046</v>
      </c>
      <c r="BJ37" s="37">
        <f t="shared" si="21"/>
        <v>7.0828933962664289</v>
      </c>
      <c r="BK37" s="13">
        <f t="shared" si="22"/>
        <v>8414.1288406412787</v>
      </c>
      <c r="BL37">
        <f t="shared" si="42"/>
        <v>240.80869452519084</v>
      </c>
      <c r="BM37" s="13">
        <f t="shared" si="23"/>
        <v>10.271511508174452</v>
      </c>
      <c r="BN37" s="13">
        <f t="shared" si="43"/>
        <v>10.633566359525108</v>
      </c>
      <c r="BO37" s="13">
        <f t="shared" si="24"/>
        <v>20379.984173517129</v>
      </c>
      <c r="BP37">
        <f t="shared" si="44"/>
        <v>576.74423784611201</v>
      </c>
      <c r="BQ37" s="13">
        <f t="shared" si="25"/>
        <v>10.271511508174452</v>
      </c>
      <c r="BR37" s="37">
        <f t="shared" si="26"/>
        <v>159.78161370143422</v>
      </c>
      <c r="BS37" s="13">
        <f t="shared" si="27"/>
        <v>8414.1288406412787</v>
      </c>
      <c r="BT37">
        <f t="shared" si="45"/>
        <v>393.50741483035864</v>
      </c>
      <c r="BU37" s="13">
        <f t="shared" si="28"/>
        <v>836.26927694937092</v>
      </c>
      <c r="BV37" s="13">
        <f t="shared" si="46"/>
        <v>163.3322866646929</v>
      </c>
      <c r="BW37" s="13">
        <f t="shared" si="29"/>
        <v>20379.984173517129</v>
      </c>
      <c r="BX37">
        <f t="shared" si="47"/>
        <v>729.44295815127975</v>
      </c>
      <c r="BY37" s="13">
        <f t="shared" si="30"/>
        <v>836.26927694937092</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1"/>
        <v>517.28773978707602</v>
      </c>
      <c r="AE38" s="13">
        <f t="shared" si="2"/>
        <v>14023.548067735466</v>
      </c>
      <c r="AF38">
        <f t="shared" si="48"/>
        <v>906.83074166861672</v>
      </c>
      <c r="AG38" s="13">
        <f t="shared" si="3"/>
        <v>1616.3024281585481</v>
      </c>
      <c r="AH38" s="13">
        <f t="shared" si="31"/>
        <v>519.87262970432835</v>
      </c>
      <c r="AI38" s="13">
        <f t="shared" si="4"/>
        <v>20379.984173517129</v>
      </c>
      <c r="AJ38">
        <f t="shared" si="32"/>
        <v>1085.9833011909152</v>
      </c>
      <c r="AK38" s="13">
        <f t="shared" si="5"/>
        <v>1616.3024281585481</v>
      </c>
      <c r="AL38" s="37">
        <f t="shared" si="6"/>
        <v>1162.5450724080165</v>
      </c>
      <c r="AM38" s="13">
        <f t="shared" si="7"/>
        <v>16828.257681282557</v>
      </c>
      <c r="AN38">
        <f t="shared" si="33"/>
        <v>1629.9966746658654</v>
      </c>
      <c r="AO38" s="13">
        <f t="shared" si="8"/>
        <v>3457.7835760522935</v>
      </c>
      <c r="AP38" s="13">
        <f t="shared" si="34"/>
        <v>1164.6470708022655</v>
      </c>
      <c r="AQ38" s="13">
        <f t="shared" si="9"/>
        <v>20379.984173517129</v>
      </c>
      <c r="AR38" s="13">
        <f t="shared" si="35"/>
        <v>1730.7577422888523</v>
      </c>
      <c r="AS38" s="38">
        <f t="shared" si="10"/>
        <v>3457.7835760522935</v>
      </c>
      <c r="AT38" s="37">
        <f t="shared" si="11"/>
        <v>108.84359342095777</v>
      </c>
      <c r="AU38" s="13">
        <f t="shared" si="12"/>
        <v>5609.4192270941858</v>
      </c>
      <c r="AV38">
        <f t="shared" si="36"/>
        <v>264.660794173574</v>
      </c>
      <c r="AW38" s="13">
        <f t="shared" si="13"/>
        <v>532.10518174559218</v>
      </c>
      <c r="AX38" s="13">
        <f t="shared" si="37"/>
        <v>112.87715790721964</v>
      </c>
      <c r="AY38" s="13">
        <f t="shared" si="14"/>
        <v>20379.984173517129</v>
      </c>
      <c r="AZ38">
        <f t="shared" si="38"/>
        <v>678.98782939380646</v>
      </c>
      <c r="BA38" s="13">
        <f t="shared" si="15"/>
        <v>532.10518174559218</v>
      </c>
      <c r="BB38" s="37">
        <f t="shared" si="16"/>
        <v>124.21689020500847</v>
      </c>
      <c r="BC38" s="13">
        <f t="shared" si="17"/>
        <v>8414.1288406412787</v>
      </c>
      <c r="BD38">
        <f t="shared" si="39"/>
        <v>357.94269133393288</v>
      </c>
      <c r="BE38" s="13">
        <f t="shared" si="18"/>
        <v>533.91624408933046</v>
      </c>
      <c r="BF38" s="13">
        <f t="shared" si="40"/>
        <v>127.76756316826715</v>
      </c>
      <c r="BG38" s="13">
        <f t="shared" si="19"/>
        <v>20379.984173517129</v>
      </c>
      <c r="BH38">
        <f t="shared" si="41"/>
        <v>693.87823465485394</v>
      </c>
      <c r="BI38" s="13">
        <f t="shared" si="20"/>
        <v>533.91624408933046</v>
      </c>
      <c r="BJ38" s="37">
        <f t="shared" si="21"/>
        <v>7.0828933962664289</v>
      </c>
      <c r="BK38" s="13">
        <f t="shared" si="22"/>
        <v>8414.1288406412787</v>
      </c>
      <c r="BL38">
        <f t="shared" si="42"/>
        <v>240.80869452519084</v>
      </c>
      <c r="BM38" s="13">
        <f t="shared" si="23"/>
        <v>10.271511508174452</v>
      </c>
      <c r="BN38" s="13">
        <f t="shared" si="43"/>
        <v>10.633566359525108</v>
      </c>
      <c r="BO38" s="13">
        <f t="shared" si="24"/>
        <v>20379.984173517129</v>
      </c>
      <c r="BP38">
        <f t="shared" si="44"/>
        <v>576.74423784611201</v>
      </c>
      <c r="BQ38" s="13">
        <f t="shared" si="25"/>
        <v>10.271511508174452</v>
      </c>
      <c r="BR38" s="37">
        <f t="shared" si="26"/>
        <v>159.78161370143422</v>
      </c>
      <c r="BS38" s="13">
        <f t="shared" si="27"/>
        <v>8414.1288406412787</v>
      </c>
      <c r="BT38">
        <f t="shared" si="45"/>
        <v>393.50741483035864</v>
      </c>
      <c r="BU38" s="13">
        <f t="shared" si="28"/>
        <v>836.26927694937092</v>
      </c>
      <c r="BV38" s="13">
        <f t="shared" si="46"/>
        <v>163.3322866646929</v>
      </c>
      <c r="BW38" s="13">
        <f t="shared" si="29"/>
        <v>20379.984173517129</v>
      </c>
      <c r="BX38">
        <f t="shared" si="47"/>
        <v>729.44295815127975</v>
      </c>
      <c r="BY38" s="13">
        <f t="shared" si="30"/>
        <v>836.26927694937092</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'[3]DU LCI'!$E$18</f>
        <v>kg N2O</v>
      </c>
      <c r="AC39">
        <v>37</v>
      </c>
      <c r="AD39" s="37">
        <f t="shared" si="1"/>
        <v>517.28773978707602</v>
      </c>
      <c r="AE39" s="13">
        <f t="shared" si="2"/>
        <v>14023.548067735466</v>
      </c>
      <c r="AF39">
        <f t="shared" si="48"/>
        <v>896.30255242857515</v>
      </c>
      <c r="AG39" s="13">
        <f t="shared" si="3"/>
        <v>1616.3024281585481</v>
      </c>
      <c r="AH39" s="13">
        <f t="shared" si="31"/>
        <v>519.87262970432835</v>
      </c>
      <c r="AI39" s="13">
        <f t="shared" si="4"/>
        <v>20379.984173517129</v>
      </c>
      <c r="AJ39">
        <f t="shared" si="32"/>
        <v>1070.6830127723588</v>
      </c>
      <c r="AK39" s="13">
        <f t="shared" si="5"/>
        <v>1616.3024281585481</v>
      </c>
      <c r="AL39" s="37">
        <f t="shared" si="6"/>
        <v>1162.5450724080165</v>
      </c>
      <c r="AM39" s="13">
        <f t="shared" si="7"/>
        <v>16828.257681282557</v>
      </c>
      <c r="AN39">
        <f t="shared" si="33"/>
        <v>1617.3628475778153</v>
      </c>
      <c r="AO39" s="13">
        <f t="shared" si="8"/>
        <v>3457.7835760522935</v>
      </c>
      <c r="AP39" s="13">
        <f t="shared" si="34"/>
        <v>1164.6470708022655</v>
      </c>
      <c r="AQ39" s="13">
        <f t="shared" si="9"/>
        <v>20379.984173517129</v>
      </c>
      <c r="AR39" s="13">
        <f t="shared" si="35"/>
        <v>1715.4574538702959</v>
      </c>
      <c r="AS39" s="38">
        <f t="shared" si="10"/>
        <v>3457.7835760522935</v>
      </c>
      <c r="AT39" s="37">
        <f t="shared" si="11"/>
        <v>108.84359342095777</v>
      </c>
      <c r="AU39" s="13">
        <f t="shared" si="12"/>
        <v>5609.4192270941858</v>
      </c>
      <c r="AV39">
        <f t="shared" si="36"/>
        <v>260.44951847755738</v>
      </c>
      <c r="AW39" s="13">
        <f t="shared" si="13"/>
        <v>532.10518174559218</v>
      </c>
      <c r="AX39" s="13">
        <f t="shared" si="37"/>
        <v>112.87715790721964</v>
      </c>
      <c r="AY39" s="13">
        <f t="shared" si="14"/>
        <v>20379.984173517129</v>
      </c>
      <c r="AZ39">
        <f t="shared" si="38"/>
        <v>663.68754097525016</v>
      </c>
      <c r="BA39" s="13">
        <f t="shared" si="15"/>
        <v>532.10518174559218</v>
      </c>
      <c r="BB39" s="37">
        <f t="shared" si="16"/>
        <v>124.21689020500847</v>
      </c>
      <c r="BC39" s="13">
        <f t="shared" si="17"/>
        <v>8414.1288406412787</v>
      </c>
      <c r="BD39">
        <f t="shared" si="39"/>
        <v>351.62577778990789</v>
      </c>
      <c r="BE39" s="13">
        <f t="shared" si="18"/>
        <v>533.91624408933046</v>
      </c>
      <c r="BF39" s="13">
        <f t="shared" si="40"/>
        <v>127.76756316826715</v>
      </c>
      <c r="BG39" s="13">
        <f t="shared" si="19"/>
        <v>20379.984173517129</v>
      </c>
      <c r="BH39">
        <f t="shared" si="41"/>
        <v>678.57794623629775</v>
      </c>
      <c r="BI39" s="13">
        <f t="shared" si="20"/>
        <v>533.91624408933046</v>
      </c>
      <c r="BJ39" s="37">
        <f t="shared" si="21"/>
        <v>7.0828933962664289</v>
      </c>
      <c r="BK39" s="13">
        <f t="shared" si="22"/>
        <v>8414.1288406412787</v>
      </c>
      <c r="BL39">
        <f t="shared" si="42"/>
        <v>234.49178098116585</v>
      </c>
      <c r="BM39" s="13">
        <f t="shared" si="23"/>
        <v>10.271511508174452</v>
      </c>
      <c r="BN39" s="13">
        <f t="shared" si="43"/>
        <v>10.633566359525108</v>
      </c>
      <c r="BO39" s="13">
        <f t="shared" si="24"/>
        <v>20379.984173517129</v>
      </c>
      <c r="BP39">
        <f t="shared" si="44"/>
        <v>561.44394942755571</v>
      </c>
      <c r="BQ39" s="13">
        <f t="shared" si="25"/>
        <v>10.271511508174452</v>
      </c>
      <c r="BR39" s="37">
        <f t="shared" si="26"/>
        <v>159.78161370143422</v>
      </c>
      <c r="BS39" s="13">
        <f t="shared" si="27"/>
        <v>8414.1288406412787</v>
      </c>
      <c r="BT39">
        <f t="shared" si="45"/>
        <v>387.19050128633364</v>
      </c>
      <c r="BU39" s="13">
        <f t="shared" si="28"/>
        <v>836.26927694937092</v>
      </c>
      <c r="BV39" s="13">
        <f t="shared" si="46"/>
        <v>163.3322866646929</v>
      </c>
      <c r="BW39" s="13">
        <f t="shared" si="29"/>
        <v>20379.984173517129</v>
      </c>
      <c r="BX39">
        <f t="shared" si="47"/>
        <v>714.14266973272345</v>
      </c>
      <c r="BY39" s="13">
        <f t="shared" si="30"/>
        <v>836.26927694937092</v>
      </c>
    </row>
    <row r="40" spans="1:77" x14ac:dyDescent="0.2">
      <c r="A40" t="s">
        <v>217</v>
      </c>
      <c r="B40" s="37">
        <f>B39*(1-'[3]Decompositon rate'!$B$5)*$Y$17</f>
        <v>247.00246654824164</v>
      </c>
      <c r="C40" s="38">
        <f>C39*(1-'[3]Decompositon rate'!$B$5)*$Y$17</f>
        <v>247.00246654824164</v>
      </c>
      <c r="D40" s="37">
        <f>D39*(1-'[3]Decompositon rate'!$B$5)*$Y$17</f>
        <v>515.37152995144868</v>
      </c>
      <c r="E40" s="38">
        <f>E39*(1-'[3]Decompositon rate'!$B$5)*$Y$17</f>
        <v>515.37152995144868</v>
      </c>
      <c r="F40" s="37">
        <f>F39*(1-'[3]Decompositon rate'!$B$5)*$Y$17</f>
        <v>95.135676668493261</v>
      </c>
      <c r="G40" s="38">
        <f>G39*(1-'[3]Decompositon rate'!$B$5)*$Y$17</f>
        <v>95.135676668493261</v>
      </c>
      <c r="H40" s="37">
        <f>H39*(1-'[3]Decompositon rate'!$B$5)*$Y$17</f>
        <v>92.20255112593992</v>
      </c>
      <c r="I40" s="38">
        <f>I39*(1-'[3]Decompositon rate'!$B$5)*$Y$17</f>
        <v>92.20255112593992</v>
      </c>
      <c r="J40" s="37">
        <f>J39*(1-'[3]Decompositon rate'!$B$5)*$Y$17</f>
        <v>1.0399422736056758</v>
      </c>
      <c r="K40" s="38">
        <f>K39*(1-'[3]Decompositon rate'!$B$5)*$Y$17</f>
        <v>1.0399422736056758</v>
      </c>
      <c r="L40" s="37">
        <f>L39*(1-'[3]Decompositon rate'!$B$5)*$Y$17</f>
        <v>152.03152033305821</v>
      </c>
      <c r="M40" s="38">
        <f>M39*(1-'[3]Decompositon rate'!$B$5)*$Y$17</f>
        <v>152.03152033305821</v>
      </c>
      <c r="N40" t="str">
        <f>'[3]DU LCI'!$E$21</f>
        <v>kg CO2e</v>
      </c>
      <c r="AC40">
        <v>38</v>
      </c>
      <c r="AD40" s="37">
        <f t="shared" si="1"/>
        <v>517.28773978707602</v>
      </c>
      <c r="AE40" s="13">
        <f t="shared" si="2"/>
        <v>14023.548067735466</v>
      </c>
      <c r="AF40">
        <f t="shared" si="48"/>
        <v>886.3284784116936</v>
      </c>
      <c r="AG40" s="13">
        <f t="shared" si="3"/>
        <v>1616.3024281585481</v>
      </c>
      <c r="AH40" s="13">
        <f t="shared" si="31"/>
        <v>519.87262970432835</v>
      </c>
      <c r="AI40" s="13">
        <f t="shared" si="4"/>
        <v>20379.984173517129</v>
      </c>
      <c r="AJ40">
        <f t="shared" si="32"/>
        <v>1056.1880026916213</v>
      </c>
      <c r="AK40" s="13">
        <f t="shared" si="5"/>
        <v>1616.3024281585481</v>
      </c>
      <c r="AL40" s="37">
        <f t="shared" si="6"/>
        <v>1162.5450724080165</v>
      </c>
      <c r="AM40" s="13">
        <f t="shared" si="7"/>
        <v>16828.257681282557</v>
      </c>
      <c r="AN40">
        <f t="shared" si="33"/>
        <v>1605.3939587575574</v>
      </c>
      <c r="AO40" s="13">
        <f t="shared" si="8"/>
        <v>3457.7835760522935</v>
      </c>
      <c r="AP40" s="13">
        <f t="shared" si="34"/>
        <v>1164.6470708022655</v>
      </c>
      <c r="AQ40" s="13">
        <f t="shared" si="9"/>
        <v>20379.984173517129</v>
      </c>
      <c r="AR40" s="13">
        <f t="shared" si="35"/>
        <v>1700.9624437895584</v>
      </c>
      <c r="AS40" s="38">
        <f t="shared" si="10"/>
        <v>3457.7835760522935</v>
      </c>
      <c r="AT40" s="37">
        <f t="shared" si="11"/>
        <v>108.84359342095777</v>
      </c>
      <c r="AU40" s="13">
        <f t="shared" si="12"/>
        <v>5609.4192270941858</v>
      </c>
      <c r="AV40">
        <f t="shared" si="36"/>
        <v>256.45988887080478</v>
      </c>
      <c r="AW40" s="13">
        <f t="shared" si="13"/>
        <v>532.10518174559218</v>
      </c>
      <c r="AX40" s="13">
        <f t="shared" si="37"/>
        <v>112.87715790721964</v>
      </c>
      <c r="AY40" s="13">
        <f t="shared" si="14"/>
        <v>20379.984173517129</v>
      </c>
      <c r="AZ40">
        <f t="shared" si="38"/>
        <v>649.19253089451252</v>
      </c>
      <c r="BA40" s="13">
        <f t="shared" si="15"/>
        <v>532.10518174559218</v>
      </c>
      <c r="BB40" s="37">
        <f t="shared" si="16"/>
        <v>124.21689020500847</v>
      </c>
      <c r="BC40" s="13">
        <f t="shared" si="17"/>
        <v>8414.1288406412787</v>
      </c>
      <c r="BD40">
        <f t="shared" si="39"/>
        <v>345.64133337977898</v>
      </c>
      <c r="BE40" s="13">
        <f t="shared" si="18"/>
        <v>533.91624408933046</v>
      </c>
      <c r="BF40" s="13">
        <f t="shared" si="40"/>
        <v>127.76756316826715</v>
      </c>
      <c r="BG40" s="13">
        <f t="shared" si="19"/>
        <v>20379.984173517129</v>
      </c>
      <c r="BH40">
        <f t="shared" si="41"/>
        <v>664.08293615555999</v>
      </c>
      <c r="BI40" s="13">
        <f t="shared" si="20"/>
        <v>533.91624408933046</v>
      </c>
      <c r="BJ40" s="37">
        <f t="shared" si="21"/>
        <v>7.0828933962664289</v>
      </c>
      <c r="BK40" s="13">
        <f t="shared" si="22"/>
        <v>8414.1288406412787</v>
      </c>
      <c r="BL40">
        <f t="shared" si="42"/>
        <v>228.50733657103692</v>
      </c>
      <c r="BM40" s="13">
        <f t="shared" si="23"/>
        <v>10.271511508174452</v>
      </c>
      <c r="BN40" s="13">
        <f t="shared" si="43"/>
        <v>10.633566359525108</v>
      </c>
      <c r="BO40" s="13">
        <f t="shared" si="24"/>
        <v>20379.984173517129</v>
      </c>
      <c r="BP40">
        <f t="shared" si="44"/>
        <v>546.94893934681807</v>
      </c>
      <c r="BQ40" s="13">
        <f t="shared" si="25"/>
        <v>10.271511508174452</v>
      </c>
      <c r="BR40" s="37">
        <f t="shared" si="26"/>
        <v>159.78161370143422</v>
      </c>
      <c r="BS40" s="13">
        <f t="shared" si="27"/>
        <v>8414.1288406412787</v>
      </c>
      <c r="BT40">
        <f t="shared" si="45"/>
        <v>381.20605687620468</v>
      </c>
      <c r="BU40" s="13">
        <f t="shared" si="28"/>
        <v>836.26927694937092</v>
      </c>
      <c r="BV40" s="13">
        <f t="shared" si="46"/>
        <v>163.3322866646929</v>
      </c>
      <c r="BW40" s="13">
        <f t="shared" si="29"/>
        <v>20379.984173517129</v>
      </c>
      <c r="BX40">
        <f t="shared" si="47"/>
        <v>699.6476596519858</v>
      </c>
      <c r="BY40" s="13">
        <f t="shared" si="30"/>
        <v>836.26927694937092</v>
      </c>
    </row>
    <row r="41" spans="1:77" x14ac:dyDescent="0.2">
      <c r="A41" s="20" t="s">
        <v>218</v>
      </c>
      <c r="B41" s="95">
        <f>($K$2*'[3]DU LCI'!$I$11+$L$2*'[3]DU LCI'!$L$11+$M$2*'[3]DU LCI'!$O$11)*B38/365</f>
        <v>7.693751172827923E-5</v>
      </c>
      <c r="C41" s="96">
        <f>($K$2*'[3]DU LCI'!$I$11+$L$2*'[3]DU LCI'!$L$11+$M$2*'[3]DU LCI'!$O$11)*C38/365</f>
        <v>7.693751172827923E-5</v>
      </c>
      <c r="D41" s="95">
        <f>($K$8*'[3]DU LCI'!$I$11+$L$8*'[3]DU LCI'!$L$11+$M$8*'[3]DU LCI'!$O$11)*D38/365</f>
        <v>1.6156877462938636E-4</v>
      </c>
      <c r="E41" s="96">
        <f>($K$8*'[3]DU LCI'!$I$11+$L$8*'[3]DU LCI'!$L$11+$M$8*'[3]DU LCI'!$O$11)*E38/365</f>
        <v>1.6156877462938636E-4</v>
      </c>
      <c r="F41" s="95">
        <f>($K$15*'[3]DU LCI'!$I$11+$L$15*'[3]DU LCI'!$L$11+$M$15*'[3]DU LCI'!$O$11)*F38/365</f>
        <v>9.7579283167573644E-6</v>
      </c>
      <c r="G41" s="96">
        <f>($K$15*'[3]DU LCI'!$I$11+$L$15*'[3]DU LCI'!$L$11+$M$15*'[3]DU LCI'!$O$11)*G38/365</f>
        <v>9.7579283167573644E-6</v>
      </c>
      <c r="H41" s="95">
        <f>($K$19*'[3]DU LCI'!$I$11+$L$19*'[3]DU LCI'!$L$11+$M$19*'[3]DU LCI'!$O$11)*H38/365</f>
        <v>2.5896040532933008E-5</v>
      </c>
      <c r="I41" s="96">
        <f>($K$19*'[3]DU LCI'!$I$11+$L$19*'[3]DU LCI'!$L$11+$M$19*'[3]DU LCI'!$O$11)*I38/365</f>
        <v>2.5896040532933008E-5</v>
      </c>
      <c r="J41" s="95">
        <f>($K$23*'[3]DU LCI'!$I$11+$L$23*'[3]DU LCI'!$L$11+$M$23*'[3]DU LCI'!$O$11)*J38/365</f>
        <v>6.755488834678176E-6</v>
      </c>
      <c r="K41" s="96">
        <f>($K$23*'[3]DU LCI'!$I$11+$L$23*'[3]DU LCI'!$L$11+$M$23*'[3]DU LCI'!$O$11)*K38/365</f>
        <v>6.755488834678176E-6</v>
      </c>
      <c r="L41" s="95">
        <f>($K$27*'[3]DU LCI'!$I$11+$L$27*'[3]DU LCI'!$L$11+$M$27*'[3]DU LCI'!$O$11)*L38/365</f>
        <v>4.5036592231187834E-6</v>
      </c>
      <c r="M41" s="96">
        <f>($K$27*'[3]DU LCI'!$I$11+$L$27*'[3]DU LCI'!$L$11+$M$27*'[3]DU LCI'!$O$11)*M38/365</f>
        <v>4.5036592231187834E-6</v>
      </c>
      <c r="AC41">
        <v>39</v>
      </c>
      <c r="AD41" s="37">
        <f t="shared" si="1"/>
        <v>517.28773978707602</v>
      </c>
      <c r="AE41" s="13">
        <f t="shared" si="2"/>
        <v>14023.548067735466</v>
      </c>
      <c r="AF41">
        <f t="shared" si="48"/>
        <v>876.8658953700367</v>
      </c>
      <c r="AG41" s="13">
        <f t="shared" si="3"/>
        <v>1616.3024281585481</v>
      </c>
      <c r="AH41" s="13">
        <f t="shared" si="31"/>
        <v>519.87262970432835</v>
      </c>
      <c r="AI41" s="13">
        <f t="shared" si="4"/>
        <v>20379.984173517129</v>
      </c>
      <c r="AJ41">
        <f t="shared" si="32"/>
        <v>1042.4363264611779</v>
      </c>
      <c r="AK41" s="13">
        <f t="shared" si="5"/>
        <v>1616.3024281585481</v>
      </c>
      <c r="AL41" s="37">
        <f t="shared" si="6"/>
        <v>1162.5450724080165</v>
      </c>
      <c r="AM41" s="13">
        <f t="shared" si="7"/>
        <v>16828.257681282557</v>
      </c>
      <c r="AN41">
        <f t="shared" si="33"/>
        <v>1594.0388591075694</v>
      </c>
      <c r="AO41" s="13">
        <f t="shared" si="8"/>
        <v>3457.7835760522935</v>
      </c>
      <c r="AP41" s="13">
        <f t="shared" si="34"/>
        <v>1164.6470708022655</v>
      </c>
      <c r="AQ41" s="13">
        <f t="shared" si="9"/>
        <v>20379.984173517129</v>
      </c>
      <c r="AR41" s="13">
        <f t="shared" si="35"/>
        <v>1687.2107675591151</v>
      </c>
      <c r="AS41" s="38">
        <f t="shared" si="10"/>
        <v>3457.7835760522935</v>
      </c>
      <c r="AT41" s="37">
        <f t="shared" si="11"/>
        <v>108.84359342095777</v>
      </c>
      <c r="AU41" s="13">
        <f t="shared" si="12"/>
        <v>5609.4192270941858</v>
      </c>
      <c r="AV41">
        <f t="shared" si="36"/>
        <v>252.67485565414202</v>
      </c>
      <c r="AW41" s="13">
        <f t="shared" si="13"/>
        <v>532.10518174559218</v>
      </c>
      <c r="AX41" s="13">
        <f t="shared" si="37"/>
        <v>112.87715790721964</v>
      </c>
      <c r="AY41" s="13">
        <f t="shared" si="14"/>
        <v>20379.984173517129</v>
      </c>
      <c r="AZ41">
        <f t="shared" si="38"/>
        <v>635.44085466406909</v>
      </c>
      <c r="BA41" s="13">
        <f t="shared" si="15"/>
        <v>532.10518174559218</v>
      </c>
      <c r="BB41" s="37">
        <f t="shared" si="16"/>
        <v>124.21689020500847</v>
      </c>
      <c r="BC41" s="13">
        <f t="shared" si="17"/>
        <v>8414.1288406412787</v>
      </c>
      <c r="BD41">
        <f t="shared" si="39"/>
        <v>339.96378355478487</v>
      </c>
      <c r="BE41" s="13">
        <f t="shared" si="18"/>
        <v>533.91624408933046</v>
      </c>
      <c r="BF41" s="13">
        <f t="shared" si="40"/>
        <v>127.76756316826715</v>
      </c>
      <c r="BG41" s="13">
        <f t="shared" si="19"/>
        <v>20379.984173517129</v>
      </c>
      <c r="BH41">
        <f t="shared" si="41"/>
        <v>650.33125992511668</v>
      </c>
      <c r="BI41" s="13">
        <f t="shared" si="20"/>
        <v>533.91624408933046</v>
      </c>
      <c r="BJ41" s="37">
        <f t="shared" si="21"/>
        <v>7.0828933962664289</v>
      </c>
      <c r="BK41" s="13">
        <f t="shared" si="22"/>
        <v>8414.1288406412787</v>
      </c>
      <c r="BL41">
        <f t="shared" si="42"/>
        <v>222.8297867460428</v>
      </c>
      <c r="BM41" s="13">
        <f t="shared" si="23"/>
        <v>10.271511508174452</v>
      </c>
      <c r="BN41" s="13">
        <f t="shared" si="43"/>
        <v>10.633566359525108</v>
      </c>
      <c r="BO41" s="13">
        <f t="shared" si="24"/>
        <v>20379.984173517129</v>
      </c>
      <c r="BP41">
        <f t="shared" si="44"/>
        <v>533.19726311637464</v>
      </c>
      <c r="BQ41" s="13">
        <f t="shared" si="25"/>
        <v>10.271511508174452</v>
      </c>
      <c r="BR41" s="37">
        <f t="shared" si="26"/>
        <v>159.78161370143422</v>
      </c>
      <c r="BS41" s="13">
        <f t="shared" si="27"/>
        <v>8414.1288406412787</v>
      </c>
      <c r="BT41">
        <f t="shared" si="45"/>
        <v>375.52850705121057</v>
      </c>
      <c r="BU41" s="13">
        <f t="shared" si="28"/>
        <v>836.26927694937092</v>
      </c>
      <c r="BV41" s="13">
        <f t="shared" si="46"/>
        <v>163.3322866646929</v>
      </c>
      <c r="BW41" s="13">
        <f t="shared" si="29"/>
        <v>20379.984173517129</v>
      </c>
      <c r="BX41">
        <f t="shared" si="47"/>
        <v>685.89598342154238</v>
      </c>
      <c r="BY41" s="13">
        <f t="shared" si="30"/>
        <v>836.26927694937092</v>
      </c>
    </row>
    <row r="42" spans="1:77" x14ac:dyDescent="0.2">
      <c r="A42" t="s">
        <v>92</v>
      </c>
      <c r="B42" s="37">
        <f>[3]Impact!$B$4*B37</f>
        <v>15299.717008554051</v>
      </c>
      <c r="C42" s="38">
        <f>[3]Impact!$C$4*C37</f>
        <v>22395.3917741773</v>
      </c>
      <c r="D42" s="37">
        <f>[3]Impact!$B$4*D37</f>
        <v>18359.66041026486</v>
      </c>
      <c r="E42" s="38">
        <f>[3]Impact!$C$4*E37</f>
        <v>22395.3917741773</v>
      </c>
      <c r="F42" s="37">
        <f>[3]Impact!$B$4*F37</f>
        <v>6119.8868034216202</v>
      </c>
      <c r="G42" s="38">
        <f>[3]Impact!$C$4*G37</f>
        <v>22395.3917741773</v>
      </c>
      <c r="H42" s="37">
        <f>[3]Impact!$B$4*H37</f>
        <v>9179.8302051324299</v>
      </c>
      <c r="I42" s="38">
        <f>[3]Impact!$C$4*I37</f>
        <v>22395.3917741773</v>
      </c>
      <c r="J42" s="37">
        <f>[3]Impact!$B$4*J37</f>
        <v>9179.8302051324299</v>
      </c>
      <c r="K42" s="38">
        <f>[3]Impact!$C$4*K37</f>
        <v>22395.3917741773</v>
      </c>
      <c r="L42" s="37">
        <f>[3]Impact!$B$4*L37</f>
        <v>9179.8302051324299</v>
      </c>
      <c r="M42" s="38">
        <f>[3]Impact!$C$4*M37</f>
        <v>22395.3917741773</v>
      </c>
      <c r="N42" t="s">
        <v>27</v>
      </c>
      <c r="AC42">
        <v>40</v>
      </c>
      <c r="AD42" s="37">
        <f t="shared" si="1"/>
        <v>517.28773978707602</v>
      </c>
      <c r="AE42" s="13">
        <f t="shared" si="2"/>
        <v>14023.548067735466</v>
      </c>
      <c r="AF42">
        <f t="shared" si="48"/>
        <v>867.87644148046274</v>
      </c>
      <c r="AG42" s="13">
        <f t="shared" si="3"/>
        <v>1616.3024281585481</v>
      </c>
      <c r="AH42" s="13">
        <f t="shared" si="31"/>
        <v>519.87262970432835</v>
      </c>
      <c r="AI42" s="13">
        <f t="shared" si="4"/>
        <v>20379.984173517129</v>
      </c>
      <c r="AJ42">
        <f t="shared" si="32"/>
        <v>1029.3722340422564</v>
      </c>
      <c r="AK42" s="13">
        <f t="shared" si="5"/>
        <v>1616.3024281585481</v>
      </c>
      <c r="AL42" s="37">
        <f t="shared" si="6"/>
        <v>1162.5450724080165</v>
      </c>
      <c r="AM42" s="13">
        <f t="shared" si="7"/>
        <v>16828.257681282557</v>
      </c>
      <c r="AN42">
        <f t="shared" si="33"/>
        <v>1583.2515144400804</v>
      </c>
      <c r="AO42" s="13">
        <f t="shared" si="8"/>
        <v>3457.7835760522935</v>
      </c>
      <c r="AP42" s="13">
        <f t="shared" si="34"/>
        <v>1164.6470708022655</v>
      </c>
      <c r="AQ42" s="13">
        <f t="shared" si="9"/>
        <v>20379.984173517129</v>
      </c>
      <c r="AR42" s="13">
        <f t="shared" si="35"/>
        <v>1674.1466751401936</v>
      </c>
      <c r="AS42" s="38">
        <f t="shared" si="10"/>
        <v>3457.7835760522935</v>
      </c>
      <c r="AT42" s="37">
        <f t="shared" si="11"/>
        <v>108.84359342095777</v>
      </c>
      <c r="AU42" s="13">
        <f t="shared" si="12"/>
        <v>5609.4192270941858</v>
      </c>
      <c r="AV42">
        <f t="shared" si="36"/>
        <v>249.07907409831242</v>
      </c>
      <c r="AW42" s="13">
        <f t="shared" si="13"/>
        <v>532.10518174559218</v>
      </c>
      <c r="AX42" s="13">
        <f t="shared" si="37"/>
        <v>112.87715790721964</v>
      </c>
      <c r="AY42" s="13">
        <f t="shared" si="14"/>
        <v>20379.984173517129</v>
      </c>
      <c r="AZ42">
        <f t="shared" si="38"/>
        <v>622.3767622451478</v>
      </c>
      <c r="BA42" s="13">
        <f t="shared" si="15"/>
        <v>532.10518174559218</v>
      </c>
      <c r="BB42" s="37">
        <f t="shared" si="16"/>
        <v>124.21689020500847</v>
      </c>
      <c r="BC42" s="13">
        <f t="shared" si="17"/>
        <v>8414.1288406412787</v>
      </c>
      <c r="BD42">
        <f t="shared" si="39"/>
        <v>334.57011122104041</v>
      </c>
      <c r="BE42" s="13">
        <f t="shared" si="18"/>
        <v>533.91624408933046</v>
      </c>
      <c r="BF42" s="13">
        <f t="shared" si="40"/>
        <v>127.76756316826715</v>
      </c>
      <c r="BG42" s="13">
        <f t="shared" si="19"/>
        <v>20379.984173517129</v>
      </c>
      <c r="BH42">
        <f t="shared" si="41"/>
        <v>637.26716750619539</v>
      </c>
      <c r="BI42" s="13">
        <f t="shared" si="20"/>
        <v>533.91624408933046</v>
      </c>
      <c r="BJ42" s="37">
        <f t="shared" si="21"/>
        <v>7.0828933962664289</v>
      </c>
      <c r="BK42" s="13">
        <f t="shared" si="22"/>
        <v>8414.1288406412787</v>
      </c>
      <c r="BL42">
        <f t="shared" si="42"/>
        <v>217.43611441229839</v>
      </c>
      <c r="BM42" s="13">
        <f t="shared" si="23"/>
        <v>10.271511508174452</v>
      </c>
      <c r="BN42" s="13">
        <f t="shared" si="43"/>
        <v>10.633566359525108</v>
      </c>
      <c r="BO42" s="13">
        <f t="shared" si="24"/>
        <v>20379.984173517129</v>
      </c>
      <c r="BP42">
        <f t="shared" si="44"/>
        <v>520.13317069745335</v>
      </c>
      <c r="BQ42" s="13">
        <f t="shared" si="25"/>
        <v>10.271511508174452</v>
      </c>
      <c r="BR42" s="37">
        <f t="shared" si="26"/>
        <v>159.78161370143422</v>
      </c>
      <c r="BS42" s="13">
        <f t="shared" si="27"/>
        <v>8414.1288406412787</v>
      </c>
      <c r="BT42">
        <f t="shared" si="45"/>
        <v>370.13483471746622</v>
      </c>
      <c r="BU42" s="13">
        <f t="shared" si="28"/>
        <v>836.26927694937092</v>
      </c>
      <c r="BV42" s="13">
        <f t="shared" si="46"/>
        <v>163.3322866646929</v>
      </c>
      <c r="BW42" s="13">
        <f t="shared" si="29"/>
        <v>20379.984173517129</v>
      </c>
      <c r="BX42">
        <f t="shared" si="47"/>
        <v>672.83189100262109</v>
      </c>
      <c r="BY42" s="13">
        <f t="shared" si="30"/>
        <v>836.26927694937092</v>
      </c>
    </row>
    <row r="43" spans="1:77" x14ac:dyDescent="0.2">
      <c r="A43" t="s">
        <v>91</v>
      </c>
      <c r="B43" s="37">
        <f>$Y$2*B37</f>
        <v>-1276.168940818585</v>
      </c>
      <c r="C43" s="38">
        <f>$Y$5*C37</f>
        <v>-2015.4076006601699</v>
      </c>
      <c r="D43" s="37">
        <f>$Y$2*D37</f>
        <v>-1531.4027289823021</v>
      </c>
      <c r="E43" s="38">
        <f>$Y$5*E37</f>
        <v>-2015.4076006601699</v>
      </c>
      <c r="F43" s="37">
        <f>$Y$2*F37</f>
        <v>-510.46757632743402</v>
      </c>
      <c r="G43" s="38">
        <f>$Y$5*G37</f>
        <v>-2015.4076006601699</v>
      </c>
      <c r="H43" s="37">
        <f>$Y$2*H37</f>
        <v>-765.70136449115103</v>
      </c>
      <c r="I43" s="38">
        <f>$Y$5*I37</f>
        <v>-2015.4076006601699</v>
      </c>
      <c r="J43" s="37">
        <f>$Y$2*J37</f>
        <v>-765.70136449115103</v>
      </c>
      <c r="K43" s="38">
        <f>$Y$5*K37</f>
        <v>-2015.4076006601699</v>
      </c>
      <c r="L43" s="37">
        <f>$Y$2*L37</f>
        <v>-765.70136449115103</v>
      </c>
      <c r="M43" s="38">
        <f>$Y$5*M37</f>
        <v>-2015.4076006601699</v>
      </c>
      <c r="N43" t="s">
        <v>27</v>
      </c>
      <c r="AC43">
        <v>41</v>
      </c>
      <c r="AD43" s="37">
        <f t="shared" si="1"/>
        <v>517.28773978707602</v>
      </c>
      <c r="AE43" s="13">
        <f t="shared" si="2"/>
        <v>14023.548067735466</v>
      </c>
      <c r="AF43">
        <f t="shared" si="48"/>
        <v>859.32549753672151</v>
      </c>
      <c r="AG43" s="13">
        <f t="shared" si="3"/>
        <v>1616.3024281585481</v>
      </c>
      <c r="AH43" s="13">
        <f t="shared" si="31"/>
        <v>519.87262970432835</v>
      </c>
      <c r="AI43" s="13">
        <f t="shared" si="4"/>
        <v>20379.984173517129</v>
      </c>
      <c r="AJ43">
        <f t="shared" si="32"/>
        <v>1016.9454144242584</v>
      </c>
      <c r="AK43" s="13">
        <f t="shared" si="5"/>
        <v>1616.3024281585481</v>
      </c>
      <c r="AL43" s="37">
        <f t="shared" si="6"/>
        <v>1162.5450724080165</v>
      </c>
      <c r="AM43" s="13">
        <f t="shared" si="7"/>
        <v>16828.257681282557</v>
      </c>
      <c r="AN43">
        <f t="shared" si="33"/>
        <v>1572.990381707591</v>
      </c>
      <c r="AO43" s="13">
        <f t="shared" si="8"/>
        <v>3457.7835760522935</v>
      </c>
      <c r="AP43" s="13">
        <f t="shared" si="34"/>
        <v>1164.6470708022655</v>
      </c>
      <c r="AQ43" s="13">
        <f t="shared" si="9"/>
        <v>20379.984173517129</v>
      </c>
      <c r="AR43" s="13">
        <f t="shared" si="35"/>
        <v>1661.7198555221955</v>
      </c>
      <c r="AS43" s="38">
        <f t="shared" si="10"/>
        <v>3457.7835760522935</v>
      </c>
      <c r="AT43" s="37">
        <f t="shared" si="11"/>
        <v>108.84359342095777</v>
      </c>
      <c r="AU43" s="13">
        <f t="shared" si="12"/>
        <v>5609.4192270941858</v>
      </c>
      <c r="AV43">
        <f t="shared" si="36"/>
        <v>245.65869652081597</v>
      </c>
      <c r="AW43" s="13">
        <f t="shared" si="13"/>
        <v>532.10518174559218</v>
      </c>
      <c r="AX43" s="13">
        <f t="shared" si="37"/>
        <v>112.87715790721964</v>
      </c>
      <c r="AY43" s="13">
        <f t="shared" si="14"/>
        <v>20379.984173517129</v>
      </c>
      <c r="AZ43">
        <f t="shared" si="38"/>
        <v>609.94994262714965</v>
      </c>
      <c r="BA43" s="13">
        <f t="shared" si="15"/>
        <v>532.10518174559218</v>
      </c>
      <c r="BB43" s="37">
        <f t="shared" si="16"/>
        <v>124.21689020500847</v>
      </c>
      <c r="BC43" s="13">
        <f t="shared" si="17"/>
        <v>8414.1288406412787</v>
      </c>
      <c r="BD43">
        <f t="shared" si="39"/>
        <v>329.43954485479571</v>
      </c>
      <c r="BE43" s="13">
        <f t="shared" si="18"/>
        <v>533.91624408933046</v>
      </c>
      <c r="BF43" s="13">
        <f t="shared" si="40"/>
        <v>127.76756316826715</v>
      </c>
      <c r="BG43" s="13">
        <f t="shared" si="19"/>
        <v>20379.984173517129</v>
      </c>
      <c r="BH43">
        <f t="shared" si="41"/>
        <v>624.84034788819713</v>
      </c>
      <c r="BI43" s="13">
        <f t="shared" si="20"/>
        <v>533.91624408933046</v>
      </c>
      <c r="BJ43" s="37">
        <f t="shared" si="21"/>
        <v>7.0828933962664289</v>
      </c>
      <c r="BK43" s="13">
        <f t="shared" si="22"/>
        <v>8414.1288406412787</v>
      </c>
      <c r="BL43">
        <f t="shared" si="42"/>
        <v>212.3055480460537</v>
      </c>
      <c r="BM43" s="13">
        <f t="shared" si="23"/>
        <v>10.271511508174452</v>
      </c>
      <c r="BN43" s="13">
        <f t="shared" si="43"/>
        <v>10.633566359525108</v>
      </c>
      <c r="BO43" s="13">
        <f t="shared" si="24"/>
        <v>20379.984173517129</v>
      </c>
      <c r="BP43">
        <f t="shared" si="44"/>
        <v>507.70635107945509</v>
      </c>
      <c r="BQ43" s="13">
        <f t="shared" si="25"/>
        <v>10.271511508174452</v>
      </c>
      <c r="BR43" s="37">
        <f t="shared" si="26"/>
        <v>159.78161370143422</v>
      </c>
      <c r="BS43" s="13">
        <f t="shared" si="27"/>
        <v>8414.1288406412787</v>
      </c>
      <c r="BT43">
        <f t="shared" si="45"/>
        <v>365.00426835122153</v>
      </c>
      <c r="BU43" s="13">
        <f t="shared" si="28"/>
        <v>836.26927694937092</v>
      </c>
      <c r="BV43" s="13">
        <f t="shared" si="46"/>
        <v>163.3322866646929</v>
      </c>
      <c r="BW43" s="13">
        <f t="shared" si="29"/>
        <v>20379.984173517129</v>
      </c>
      <c r="BX43">
        <f t="shared" si="47"/>
        <v>660.40507138462294</v>
      </c>
      <c r="BY43" s="13">
        <f t="shared" si="30"/>
        <v>836.26927694937092</v>
      </c>
    </row>
    <row r="44" spans="1:77" x14ac:dyDescent="0.2">
      <c r="A44" t="s">
        <v>93</v>
      </c>
      <c r="B44" s="95">
        <f>B41*($S$2*$Y$9+$T$2*$Y$11+$U$2*$Y$10)*B38</f>
        <v>0.12886664168020912</v>
      </c>
      <c r="C44" s="96">
        <f>C41*($S$2*$Y$9+$T$2*$Y$11+$U$2*$Y$10)*C38</f>
        <v>0.12886664168020912</v>
      </c>
      <c r="D44" s="95">
        <f>D41*($S$2*$Y$9+$T$2*$Y$11+$U$2*$Y$10)*D38</f>
        <v>0.37886792653981477</v>
      </c>
      <c r="E44" s="96">
        <f>E41*($S$2*$Y$9+$T$2*$Y$11+$U$2*$Y$10)*E38</f>
        <v>0.37886792653981477</v>
      </c>
      <c r="F44" s="95">
        <f>F41*($S$15*$Y$9+$T$15*$Y$11+$U$15*$Y$10)*F38</f>
        <v>8.8446760347705641E-3</v>
      </c>
      <c r="G44" s="96">
        <f>G41*($S$15*$Y$9+$T$15*$Y$11+$U$15*$Y$10)*G38</f>
        <v>8.8446760347705641E-3</v>
      </c>
      <c r="H44" s="95">
        <f>H41*($S$19*$Y$9+$T$19*$Y$11+$U$19*$Y$10)*H38</f>
        <v>5.6307554680398539E-2</v>
      </c>
      <c r="I44" s="96">
        <f>I41*($S$19*$Y$9+$T$19*$Y$11+$U$19*$Y$10)*I38</f>
        <v>5.6307554680398539E-2</v>
      </c>
      <c r="J44" s="95">
        <f>J41*($S$23*$Y$9+$T$23*$Y$11+$U$23*$Y$10)*J38</f>
        <v>2.1851239466366044E-2</v>
      </c>
      <c r="K44" s="96">
        <f>K41*($S$23*$Y$9+$T$23*$Y$11+$U$23*$Y$10)*K38</f>
        <v>2.1851239466366044E-2</v>
      </c>
      <c r="L44" s="95">
        <f>L41*($S$27*$Y$9+$T$27*$Y$11+$U$27*$Y$10)*L38</f>
        <v>7.7036104924095364E-3</v>
      </c>
      <c r="M44" s="96">
        <f>M41*($S$27*$Y$9+$T$27*$Y$11+$U$27*$Y$10)*M38</f>
        <v>7.7036104924095364E-3</v>
      </c>
      <c r="N44" t="s">
        <v>27</v>
      </c>
      <c r="AC44">
        <v>42</v>
      </c>
      <c r="AD44" s="37">
        <f t="shared" si="1"/>
        <v>517.28773978707602</v>
      </c>
      <c r="AE44" s="13">
        <f t="shared" si="2"/>
        <v>14023.548067735466</v>
      </c>
      <c r="AF44">
        <f t="shared" si="48"/>
        <v>851.18174139982523</v>
      </c>
      <c r="AG44" s="13">
        <f t="shared" si="3"/>
        <v>1616.3024281585481</v>
      </c>
      <c r="AH44" s="13">
        <f t="shared" si="31"/>
        <v>519.87262970432835</v>
      </c>
      <c r="AI44" s="13">
        <f t="shared" si="4"/>
        <v>20379.984173517129</v>
      </c>
      <c r="AJ44">
        <f t="shared" si="32"/>
        <v>1005.1103481214028</v>
      </c>
      <c r="AK44" s="13">
        <f t="shared" si="5"/>
        <v>1616.3024281585481</v>
      </c>
      <c r="AL44" s="37">
        <f t="shared" si="6"/>
        <v>1162.5450724080165</v>
      </c>
      <c r="AM44" s="13">
        <f t="shared" si="7"/>
        <v>16828.257681282557</v>
      </c>
      <c r="AN44">
        <f t="shared" si="33"/>
        <v>1563.2178743433155</v>
      </c>
      <c r="AO44" s="13">
        <f t="shared" si="8"/>
        <v>3457.7835760522935</v>
      </c>
      <c r="AP44" s="13">
        <f t="shared" si="34"/>
        <v>1164.6470708022655</v>
      </c>
      <c r="AQ44" s="13">
        <f t="shared" si="9"/>
        <v>20379.984173517129</v>
      </c>
      <c r="AR44" s="13">
        <f t="shared" si="35"/>
        <v>1649.8847892193398</v>
      </c>
      <c r="AS44" s="38">
        <f t="shared" si="10"/>
        <v>3457.7835760522935</v>
      </c>
      <c r="AT44" s="37">
        <f t="shared" si="11"/>
        <v>108.84359342095777</v>
      </c>
      <c r="AU44" s="13">
        <f t="shared" si="12"/>
        <v>5609.4192270941858</v>
      </c>
      <c r="AV44">
        <f t="shared" si="36"/>
        <v>242.40119406605743</v>
      </c>
      <c r="AW44" s="13">
        <f t="shared" si="13"/>
        <v>532.10518174559218</v>
      </c>
      <c r="AX44" s="13">
        <f t="shared" si="37"/>
        <v>112.87715790721964</v>
      </c>
      <c r="AY44" s="13">
        <f t="shared" si="14"/>
        <v>20379.984173517129</v>
      </c>
      <c r="AZ44">
        <f t="shared" si="38"/>
        <v>598.11487632429407</v>
      </c>
      <c r="BA44" s="13">
        <f t="shared" si="15"/>
        <v>532.10518174559218</v>
      </c>
      <c r="BB44" s="37">
        <f t="shared" si="16"/>
        <v>124.21689020500847</v>
      </c>
      <c r="BC44" s="13">
        <f t="shared" si="17"/>
        <v>8414.1288406412787</v>
      </c>
      <c r="BD44">
        <f t="shared" si="39"/>
        <v>324.55329117265796</v>
      </c>
      <c r="BE44" s="13">
        <f t="shared" si="18"/>
        <v>533.91624408933046</v>
      </c>
      <c r="BF44" s="13">
        <f t="shared" si="40"/>
        <v>127.76756316826715</v>
      </c>
      <c r="BG44" s="13">
        <f t="shared" si="19"/>
        <v>20379.984173517129</v>
      </c>
      <c r="BH44">
        <f t="shared" si="41"/>
        <v>613.00528158534166</v>
      </c>
      <c r="BI44" s="13">
        <f t="shared" si="20"/>
        <v>533.91624408933046</v>
      </c>
      <c r="BJ44" s="37">
        <f t="shared" si="21"/>
        <v>7.0828933962664289</v>
      </c>
      <c r="BK44" s="13">
        <f t="shared" si="22"/>
        <v>8414.1288406412787</v>
      </c>
      <c r="BL44">
        <f t="shared" si="42"/>
        <v>207.41929436391592</v>
      </c>
      <c r="BM44" s="13">
        <f t="shared" si="23"/>
        <v>10.271511508174452</v>
      </c>
      <c r="BN44" s="13">
        <f t="shared" si="43"/>
        <v>10.633566359525108</v>
      </c>
      <c r="BO44" s="13">
        <f t="shared" si="24"/>
        <v>20379.984173517129</v>
      </c>
      <c r="BP44">
        <f t="shared" si="44"/>
        <v>495.87128477659957</v>
      </c>
      <c r="BQ44" s="13">
        <f t="shared" si="25"/>
        <v>10.271511508174452</v>
      </c>
      <c r="BR44" s="37">
        <f t="shared" si="26"/>
        <v>159.78161370143422</v>
      </c>
      <c r="BS44" s="13">
        <f t="shared" si="27"/>
        <v>8414.1288406412787</v>
      </c>
      <c r="BT44">
        <f t="shared" si="45"/>
        <v>360.11801466908372</v>
      </c>
      <c r="BU44" s="13">
        <f t="shared" si="28"/>
        <v>836.26927694937092</v>
      </c>
      <c r="BV44" s="13">
        <f t="shared" si="46"/>
        <v>163.3322866646929</v>
      </c>
      <c r="BW44" s="13">
        <f t="shared" si="29"/>
        <v>20379.984173517129</v>
      </c>
      <c r="BX44">
        <f t="shared" si="47"/>
        <v>648.57000508176736</v>
      </c>
      <c r="BY44" s="13">
        <f t="shared" si="30"/>
        <v>836.26927694937092</v>
      </c>
    </row>
    <row r="45" spans="1:77" x14ac:dyDescent="0.2">
      <c r="A45" t="s">
        <v>94</v>
      </c>
      <c r="B45" s="37">
        <f>B41*($S$2*$Y$12+$T$2*$Y$14+$U$2*$Y$13)*B38</f>
        <v>267.7419489821383</v>
      </c>
      <c r="C45" s="38">
        <f>C41*($S$2*$Y$12+$T$2*$Y$14+$U$2*$Y$13)*C38</f>
        <v>267.7419489821383</v>
      </c>
      <c r="D45" s="37">
        <f>D41*($S$8*$Y$12+$T$8*$Y$14+$U$8*$Y$13)*D38</f>
        <v>643.89732539200884</v>
      </c>
      <c r="E45" s="38">
        <f>E41*($S$8*$Y$12+$T$8*$Y$14+$U$8*$Y$13)*E38</f>
        <v>643.89732539200884</v>
      </c>
      <c r="F45" s="37">
        <f>F41*($S$15*$Y$12+$T$15*$Y$14+$U$15*$Y$13)*F38</f>
        <v>12.733289030423382</v>
      </c>
      <c r="G45" s="38">
        <f>G41*($S$15*$Y$12+$T$15*$Y$14+$U$15*$Y$13)*G38</f>
        <v>12.733289030423382</v>
      </c>
      <c r="H45" s="37">
        <f>H41*($S$19*$Y$12+$T$19*$Y$14+$U$19*$Y$13)*H38</f>
        <v>30.509356955378614</v>
      </c>
      <c r="I45" s="38">
        <f>I41*($S$19*$Y$12+$T$19*$Y$14+$U$19*$Y$13)*I38</f>
        <v>30.509356955378614</v>
      </c>
      <c r="J45" s="37">
        <f>J41*($S$23*$Y$12+$T$23*$Y$14+$U$23*$Y$13)*J38</f>
        <v>4.5724253141848461</v>
      </c>
      <c r="K45" s="38">
        <f>K41*($S$23*$Y$12+$T$23*$Y$14+$U$23*$Y$13)*K38</f>
        <v>4.5724253141848461</v>
      </c>
      <c r="L45" s="37">
        <f>L41*($S$27*$Y$12+$T$27*$Y$14+$U$27*$Y$13)*L38</f>
        <v>6.2937151888740726</v>
      </c>
      <c r="M45" s="38">
        <f>M41*($S$27*$Y$12+$T$27*$Y$14+$U$27*$Y$13)*M38</f>
        <v>6.2937151888740726</v>
      </c>
      <c r="N45" t="s">
        <v>27</v>
      </c>
      <c r="AC45">
        <v>43</v>
      </c>
      <c r="AD45" s="37">
        <f t="shared" si="1"/>
        <v>517.28773978707602</v>
      </c>
      <c r="AE45" s="13">
        <f t="shared" si="2"/>
        <v>14023.548067735466</v>
      </c>
      <c r="AF45">
        <f t="shared" si="48"/>
        <v>843.41676461813336</v>
      </c>
      <c r="AG45" s="13">
        <f t="shared" si="3"/>
        <v>1616.3024281585481</v>
      </c>
      <c r="AH45" s="13">
        <f t="shared" si="31"/>
        <v>519.87262970432835</v>
      </c>
      <c r="AI45" s="13">
        <f t="shared" si="4"/>
        <v>20379.984173517129</v>
      </c>
      <c r="AJ45">
        <f t="shared" si="32"/>
        <v>993.8257500186802</v>
      </c>
      <c r="AK45" s="13">
        <f t="shared" si="5"/>
        <v>1616.3024281585481</v>
      </c>
      <c r="AL45" s="37">
        <f t="shared" si="6"/>
        <v>1162.5450724080165</v>
      </c>
      <c r="AM45" s="13">
        <f t="shared" si="7"/>
        <v>16828.257681282557</v>
      </c>
      <c r="AN45">
        <f t="shared" si="33"/>
        <v>1553.8999022052853</v>
      </c>
      <c r="AO45" s="13">
        <f t="shared" si="8"/>
        <v>3457.7835760522935</v>
      </c>
      <c r="AP45" s="13">
        <f t="shared" si="34"/>
        <v>1164.6470708022655</v>
      </c>
      <c r="AQ45" s="13">
        <f t="shared" si="9"/>
        <v>20379.984173517129</v>
      </c>
      <c r="AR45" s="13">
        <f t="shared" si="35"/>
        <v>1638.6001911166172</v>
      </c>
      <c r="AS45" s="38">
        <f t="shared" si="10"/>
        <v>3457.7835760522935</v>
      </c>
      <c r="AT45" s="37">
        <f t="shared" si="11"/>
        <v>108.84359342095777</v>
      </c>
      <c r="AU45" s="13">
        <f t="shared" si="12"/>
        <v>5609.4192270941858</v>
      </c>
      <c r="AV45">
        <f t="shared" si="36"/>
        <v>239.29520335338069</v>
      </c>
      <c r="AW45" s="13">
        <f t="shared" si="13"/>
        <v>532.10518174559218</v>
      </c>
      <c r="AX45" s="13">
        <f t="shared" si="37"/>
        <v>112.87715790721964</v>
      </c>
      <c r="AY45" s="13">
        <f t="shared" si="14"/>
        <v>20379.984173517129</v>
      </c>
      <c r="AZ45">
        <f t="shared" si="38"/>
        <v>586.83027822157146</v>
      </c>
      <c r="BA45" s="13">
        <f t="shared" si="15"/>
        <v>532.10518174559218</v>
      </c>
      <c r="BB45" s="37">
        <f t="shared" si="16"/>
        <v>124.21689020500847</v>
      </c>
      <c r="BC45" s="13">
        <f t="shared" si="17"/>
        <v>8414.1288406412787</v>
      </c>
      <c r="BD45">
        <f t="shared" si="39"/>
        <v>319.89430510364286</v>
      </c>
      <c r="BE45" s="13">
        <f t="shared" si="18"/>
        <v>533.91624408933046</v>
      </c>
      <c r="BF45" s="13">
        <f t="shared" si="40"/>
        <v>127.76756316826715</v>
      </c>
      <c r="BG45" s="13">
        <f t="shared" si="19"/>
        <v>20379.984173517129</v>
      </c>
      <c r="BH45">
        <f t="shared" si="41"/>
        <v>601.72068348261905</v>
      </c>
      <c r="BI45" s="13">
        <f t="shared" si="20"/>
        <v>533.91624408933046</v>
      </c>
      <c r="BJ45" s="37">
        <f t="shared" si="21"/>
        <v>7.0828933962664289</v>
      </c>
      <c r="BK45" s="13">
        <f t="shared" si="22"/>
        <v>8414.1288406412787</v>
      </c>
      <c r="BL45">
        <f t="shared" si="42"/>
        <v>202.76030829490082</v>
      </c>
      <c r="BM45" s="13">
        <f t="shared" si="23"/>
        <v>10.271511508174452</v>
      </c>
      <c r="BN45" s="13">
        <f t="shared" si="43"/>
        <v>10.633566359525108</v>
      </c>
      <c r="BO45" s="13">
        <f t="shared" si="24"/>
        <v>20379.984173517129</v>
      </c>
      <c r="BP45">
        <f t="shared" si="44"/>
        <v>484.58668667387695</v>
      </c>
      <c r="BQ45" s="13">
        <f t="shared" si="25"/>
        <v>10.271511508174452</v>
      </c>
      <c r="BR45" s="37">
        <f t="shared" si="26"/>
        <v>159.78161370143422</v>
      </c>
      <c r="BS45" s="13">
        <f t="shared" si="27"/>
        <v>8414.1288406412787</v>
      </c>
      <c r="BT45">
        <f t="shared" si="45"/>
        <v>355.45902860006862</v>
      </c>
      <c r="BU45" s="13">
        <f t="shared" si="28"/>
        <v>836.26927694937092</v>
      </c>
      <c r="BV45" s="13">
        <f t="shared" si="46"/>
        <v>163.3322866646929</v>
      </c>
      <c r="BW45" s="13">
        <f t="shared" si="29"/>
        <v>20379.984173517129</v>
      </c>
      <c r="BX45">
        <f t="shared" si="47"/>
        <v>637.28540697904475</v>
      </c>
      <c r="BY45" s="13">
        <f t="shared" si="30"/>
        <v>836.26927694937092</v>
      </c>
    </row>
    <row r="46" spans="1:77" x14ac:dyDescent="0.2">
      <c r="A46" t="s">
        <v>75</v>
      </c>
      <c r="B46" s="37">
        <f>'[3]DU LCI'!$C$14*[3]Impact!$B$1*B37</f>
        <v>2.4144576150159023</v>
      </c>
      <c r="C46" s="38">
        <f>'[3]DU LCI'!$D$14*[3]Impact!$B$1*C37*C36</f>
        <v>13.180098039616219</v>
      </c>
      <c r="D46" s="37">
        <f>'[3]DU LCI'!$C$14*[3]Impact!$B$1*D37</f>
        <v>2.8973491380190826</v>
      </c>
      <c r="E46" s="38">
        <f>'[3]DU LCI'!$D$14*[3]Impact!$B$1*E37*E36</f>
        <v>13.180098039616219</v>
      </c>
      <c r="F46" s="37">
        <f>'[3]DU LCI'!$C$14*[3]Impact!$B$1*F37</f>
        <v>0.96578304600636089</v>
      </c>
      <c r="G46" s="38">
        <f>'[3]DU LCI'!$D$14*[3]Impact!$B$1*G37*G36</f>
        <v>13.180098039616219</v>
      </c>
      <c r="H46" s="37">
        <f>'[3]DU LCI'!$C$14*[3]Impact!$B$1*H37</f>
        <v>1.4486745690095413</v>
      </c>
      <c r="I46" s="38">
        <f>'[3]DU LCI'!$D$14*[3]Impact!$B$1*I37*I36</f>
        <v>13.180098039616219</v>
      </c>
      <c r="J46" s="37">
        <f>'[3]DU LCI'!$C$14*[3]Impact!$B$1*J37</f>
        <v>1.4486745690095413</v>
      </c>
      <c r="K46" s="38">
        <f>'[3]DU LCI'!$D$14*[3]Impact!$B$1*K37*K36</f>
        <v>13.180098039616219</v>
      </c>
      <c r="L46" s="37">
        <f>'[3]DU LCI'!$C$14*[3]Impact!$B$1*L37</f>
        <v>1.4486745690095413</v>
      </c>
      <c r="M46" s="38">
        <f>'[3]DU LCI'!$D$14*[3]Impact!$B$1*M37*M36</f>
        <v>13.180098039616219</v>
      </c>
      <c r="N46" t="s">
        <v>27</v>
      </c>
      <c r="AC46">
        <v>44</v>
      </c>
      <c r="AD46" s="37">
        <f t="shared" si="1"/>
        <v>517.28773978707602</v>
      </c>
      <c r="AE46" s="13">
        <f t="shared" si="2"/>
        <v>14023.548067735466</v>
      </c>
      <c r="AF46">
        <f t="shared" si="48"/>
        <v>836.00474132651846</v>
      </c>
      <c r="AG46" s="13">
        <f t="shared" si="3"/>
        <v>1616.3024281585481</v>
      </c>
      <c r="AH46" s="13">
        <f t="shared" si="31"/>
        <v>519.87262970432835</v>
      </c>
      <c r="AI46" s="13">
        <f t="shared" si="4"/>
        <v>20379.984173517129</v>
      </c>
      <c r="AJ46">
        <f t="shared" si="32"/>
        <v>983.054088193354</v>
      </c>
      <c r="AK46" s="13">
        <f t="shared" si="5"/>
        <v>1616.3024281585481</v>
      </c>
      <c r="AL46" s="37">
        <f t="shared" si="6"/>
        <v>1162.5450724080165</v>
      </c>
      <c r="AM46" s="13">
        <f t="shared" si="7"/>
        <v>16828.257681282557</v>
      </c>
      <c r="AN46">
        <f t="shared" si="33"/>
        <v>1545.0054742553473</v>
      </c>
      <c r="AO46" s="13">
        <f t="shared" si="8"/>
        <v>3457.7835760522935</v>
      </c>
      <c r="AP46" s="13">
        <f t="shared" si="34"/>
        <v>1164.6470708022655</v>
      </c>
      <c r="AQ46" s="13">
        <f t="shared" si="9"/>
        <v>20379.984173517129</v>
      </c>
      <c r="AR46" s="13">
        <f t="shared" si="35"/>
        <v>1627.828529291291</v>
      </c>
      <c r="AS46" s="38">
        <f t="shared" si="10"/>
        <v>3457.7835760522935</v>
      </c>
      <c r="AT46" s="37">
        <f t="shared" si="11"/>
        <v>108.84359342095777</v>
      </c>
      <c r="AU46" s="13">
        <f t="shared" si="12"/>
        <v>5609.4192270941858</v>
      </c>
      <c r="AV46">
        <f t="shared" si="36"/>
        <v>236.33039403673473</v>
      </c>
      <c r="AW46" s="13">
        <f t="shared" si="13"/>
        <v>532.10518174559218</v>
      </c>
      <c r="AX46" s="13">
        <f t="shared" si="37"/>
        <v>112.87715790721964</v>
      </c>
      <c r="AY46" s="13">
        <f t="shared" si="14"/>
        <v>20379.984173517129</v>
      </c>
      <c r="AZ46">
        <f t="shared" si="38"/>
        <v>576.05861639624527</v>
      </c>
      <c r="BA46" s="13">
        <f t="shared" si="15"/>
        <v>532.10518174559218</v>
      </c>
      <c r="BB46" s="37">
        <f t="shared" si="16"/>
        <v>124.21689020500847</v>
      </c>
      <c r="BC46" s="13">
        <f t="shared" si="17"/>
        <v>8414.1288406412787</v>
      </c>
      <c r="BD46">
        <f t="shared" si="39"/>
        <v>315.44709112867389</v>
      </c>
      <c r="BE46" s="13">
        <f t="shared" si="18"/>
        <v>533.91624408933046</v>
      </c>
      <c r="BF46" s="13">
        <f t="shared" si="40"/>
        <v>127.76756316826715</v>
      </c>
      <c r="BG46" s="13">
        <f t="shared" si="19"/>
        <v>20379.984173517129</v>
      </c>
      <c r="BH46">
        <f t="shared" si="41"/>
        <v>590.94902165729286</v>
      </c>
      <c r="BI46" s="13">
        <f t="shared" si="20"/>
        <v>533.91624408933046</v>
      </c>
      <c r="BJ46" s="37">
        <f t="shared" si="21"/>
        <v>7.0828933962664289</v>
      </c>
      <c r="BK46" s="13">
        <f t="shared" si="22"/>
        <v>8414.1288406412787</v>
      </c>
      <c r="BL46">
        <f t="shared" si="42"/>
        <v>198.31309431993185</v>
      </c>
      <c r="BM46" s="13">
        <f t="shared" si="23"/>
        <v>10.271511508174452</v>
      </c>
      <c r="BN46" s="13">
        <f t="shared" si="43"/>
        <v>10.633566359525108</v>
      </c>
      <c r="BO46" s="13">
        <f t="shared" si="24"/>
        <v>20379.984173517129</v>
      </c>
      <c r="BP46">
        <f t="shared" si="44"/>
        <v>473.81502484855076</v>
      </c>
      <c r="BQ46" s="13">
        <f t="shared" si="25"/>
        <v>10.271511508174452</v>
      </c>
      <c r="BR46" s="37">
        <f t="shared" si="26"/>
        <v>159.78161370143422</v>
      </c>
      <c r="BS46" s="13">
        <f t="shared" si="27"/>
        <v>8414.1288406412787</v>
      </c>
      <c r="BT46">
        <f t="shared" si="45"/>
        <v>351.01181462509965</v>
      </c>
      <c r="BU46" s="13">
        <f t="shared" si="28"/>
        <v>836.26927694937092</v>
      </c>
      <c r="BV46" s="13">
        <f t="shared" si="46"/>
        <v>163.3322866646929</v>
      </c>
      <c r="BW46" s="13">
        <f t="shared" si="29"/>
        <v>20379.984173517129</v>
      </c>
      <c r="BX46">
        <f t="shared" si="47"/>
        <v>626.51374515371856</v>
      </c>
      <c r="BY46" s="13">
        <f t="shared" si="30"/>
        <v>836.26927694937092</v>
      </c>
    </row>
    <row r="47" spans="1:77" x14ac:dyDescent="0.2">
      <c r="A47" s="20" t="s">
        <v>215</v>
      </c>
      <c r="B47" s="35"/>
      <c r="C47" s="38">
        <f>'[3]DU LCI'!$D$15*[3]Impact!$B$1*C37*C36</f>
        <v>4.9993475322682217</v>
      </c>
      <c r="D47" s="35"/>
      <c r="E47" s="38">
        <f>'[3]DU LCI'!$D$15*[3]Impact!$B$1*E37*E36</f>
        <v>4.9993475322682217</v>
      </c>
      <c r="F47" s="35"/>
      <c r="G47" s="38">
        <f>'[3]DU LCI'!$D$15*[3]Impact!$B$1*G37*G36</f>
        <v>4.9993475322682217</v>
      </c>
      <c r="H47" s="35"/>
      <c r="I47" s="38">
        <f>'[3]DU LCI'!$D$15*[3]Impact!$B$1*I37*I36</f>
        <v>4.9993475322682217</v>
      </c>
      <c r="J47" s="35"/>
      <c r="K47" s="38">
        <f>'[3]DU LCI'!$D$15*[3]Impact!$B$1*K37*K36</f>
        <v>4.9993475322682217</v>
      </c>
      <c r="L47" s="35"/>
      <c r="M47" s="38">
        <f>'[3]DU LCI'!$D$15*[3]Impact!$B$1*M37*M36</f>
        <v>4.9993475322682217</v>
      </c>
      <c r="N47" t="s">
        <v>27</v>
      </c>
      <c r="AC47">
        <v>45</v>
      </c>
      <c r="AD47" s="37">
        <f t="shared" si="1"/>
        <v>517.28773978707602</v>
      </c>
      <c r="AE47" s="13">
        <f t="shared" si="2"/>
        <v>14023.548067735466</v>
      </c>
      <c r="AF47">
        <f t="shared" si="48"/>
        <v>828.92214129230865</v>
      </c>
      <c r="AG47" s="13">
        <f t="shared" si="3"/>
        <v>1616.3024281585481</v>
      </c>
      <c r="AH47" s="13">
        <f t="shared" si="31"/>
        <v>519.87262970432835</v>
      </c>
      <c r="AI47" s="13">
        <f t="shared" si="4"/>
        <v>20379.984173517129</v>
      </c>
      <c r="AJ47">
        <f t="shared" si="32"/>
        <v>972.76116689359787</v>
      </c>
      <c r="AK47" s="13">
        <f t="shared" si="5"/>
        <v>1616.3024281585481</v>
      </c>
      <c r="AL47" s="37">
        <f t="shared" si="6"/>
        <v>1162.5450724080165</v>
      </c>
      <c r="AM47" s="13">
        <f t="shared" si="7"/>
        <v>16828.257681282557</v>
      </c>
      <c r="AN47">
        <f t="shared" si="33"/>
        <v>1536.5063542142955</v>
      </c>
      <c r="AO47" s="13">
        <f t="shared" si="8"/>
        <v>3457.7835760522935</v>
      </c>
      <c r="AP47" s="13">
        <f t="shared" si="34"/>
        <v>1164.6470708022655</v>
      </c>
      <c r="AQ47" s="13">
        <f t="shared" si="9"/>
        <v>20379.984173517129</v>
      </c>
      <c r="AR47" s="13">
        <f t="shared" si="35"/>
        <v>1617.535607991535</v>
      </c>
      <c r="AS47" s="38">
        <f t="shared" si="10"/>
        <v>3457.7835760522935</v>
      </c>
      <c r="AT47" s="37">
        <f t="shared" si="11"/>
        <v>108.84359342095777</v>
      </c>
      <c r="AU47" s="13">
        <f t="shared" si="12"/>
        <v>5609.4192270941858</v>
      </c>
      <c r="AV47">
        <f t="shared" si="36"/>
        <v>233.49735402305078</v>
      </c>
      <c r="AW47" s="13">
        <f t="shared" si="13"/>
        <v>532.10518174559218</v>
      </c>
      <c r="AX47" s="13">
        <f t="shared" si="37"/>
        <v>112.87715790721964</v>
      </c>
      <c r="AY47" s="13">
        <f t="shared" si="14"/>
        <v>20379.984173517129</v>
      </c>
      <c r="AZ47">
        <f t="shared" si="38"/>
        <v>565.76569509648914</v>
      </c>
      <c r="BA47" s="13">
        <f t="shared" si="15"/>
        <v>532.10518174559218</v>
      </c>
      <c r="BB47" s="37">
        <f t="shared" si="16"/>
        <v>124.21689020500847</v>
      </c>
      <c r="BC47" s="13">
        <f t="shared" si="17"/>
        <v>8414.1288406412787</v>
      </c>
      <c r="BD47">
        <f t="shared" si="39"/>
        <v>311.19753110814798</v>
      </c>
      <c r="BE47" s="13">
        <f t="shared" si="18"/>
        <v>533.91624408933046</v>
      </c>
      <c r="BF47" s="13">
        <f t="shared" si="40"/>
        <v>127.76756316826715</v>
      </c>
      <c r="BG47" s="13">
        <f t="shared" si="19"/>
        <v>20379.984173517129</v>
      </c>
      <c r="BH47">
        <f t="shared" si="41"/>
        <v>580.65610035753662</v>
      </c>
      <c r="BI47" s="13">
        <f t="shared" si="20"/>
        <v>533.91624408933046</v>
      </c>
      <c r="BJ47" s="37">
        <f t="shared" si="21"/>
        <v>7.0828933962664289</v>
      </c>
      <c r="BK47" s="13">
        <f t="shared" si="22"/>
        <v>8414.1288406412787</v>
      </c>
      <c r="BL47">
        <f t="shared" si="42"/>
        <v>194.06353429940594</v>
      </c>
      <c r="BM47" s="13">
        <f t="shared" si="23"/>
        <v>10.271511508174452</v>
      </c>
      <c r="BN47" s="13">
        <f t="shared" si="43"/>
        <v>10.633566359525108</v>
      </c>
      <c r="BO47" s="13">
        <f t="shared" si="24"/>
        <v>20379.984173517129</v>
      </c>
      <c r="BP47">
        <f t="shared" si="44"/>
        <v>463.52210354879463</v>
      </c>
      <c r="BQ47" s="13">
        <f t="shared" si="25"/>
        <v>10.271511508174452</v>
      </c>
      <c r="BR47" s="37">
        <f t="shared" si="26"/>
        <v>159.78161370143422</v>
      </c>
      <c r="BS47" s="13">
        <f t="shared" si="27"/>
        <v>8414.1288406412787</v>
      </c>
      <c r="BT47">
        <f t="shared" si="45"/>
        <v>346.76225460457374</v>
      </c>
      <c r="BU47" s="13">
        <f t="shared" si="28"/>
        <v>836.26927694937092</v>
      </c>
      <c r="BV47" s="13">
        <f t="shared" si="46"/>
        <v>163.3322866646929</v>
      </c>
      <c r="BW47" s="13">
        <f t="shared" si="29"/>
        <v>20379.984173517129</v>
      </c>
      <c r="BX47">
        <f t="shared" si="47"/>
        <v>616.22082385396243</v>
      </c>
      <c r="BY47" s="13">
        <f t="shared" si="30"/>
        <v>836.26927694937092</v>
      </c>
    </row>
    <row r="48" spans="1:77" x14ac:dyDescent="0.2">
      <c r="A48" s="20" t="s">
        <v>95</v>
      </c>
      <c r="B48" s="37">
        <f t="shared" ref="B48:M48" si="62">B40</f>
        <v>247.00246654824164</v>
      </c>
      <c r="C48" s="38">
        <f t="shared" si="62"/>
        <v>247.00246654824164</v>
      </c>
      <c r="D48" s="37">
        <f t="shared" si="62"/>
        <v>515.37152995144868</v>
      </c>
      <c r="E48" s="38">
        <f t="shared" si="62"/>
        <v>515.37152995144868</v>
      </c>
      <c r="F48" s="37">
        <f t="shared" si="62"/>
        <v>95.135676668493261</v>
      </c>
      <c r="G48" s="38">
        <f t="shared" si="62"/>
        <v>95.135676668493261</v>
      </c>
      <c r="H48" s="37">
        <f t="shared" si="62"/>
        <v>92.20255112593992</v>
      </c>
      <c r="I48" s="38">
        <f t="shared" si="62"/>
        <v>92.20255112593992</v>
      </c>
      <c r="J48" s="37">
        <f t="shared" si="62"/>
        <v>1.0399422736056758</v>
      </c>
      <c r="K48" s="38">
        <f t="shared" si="62"/>
        <v>1.0399422736056758</v>
      </c>
      <c r="L48" s="37">
        <f t="shared" si="62"/>
        <v>152.03152033305821</v>
      </c>
      <c r="M48" s="38">
        <f t="shared" si="62"/>
        <v>152.03152033305821</v>
      </c>
      <c r="N48" t="s">
        <v>27</v>
      </c>
      <c r="AC48">
        <v>46</v>
      </c>
      <c r="AD48" s="37">
        <f t="shared" si="1"/>
        <v>517.28773978707602</v>
      </c>
      <c r="AE48" s="13">
        <f t="shared" si="2"/>
        <v>14023.548067735466</v>
      </c>
      <c r="AF48">
        <f t="shared" si="48"/>
        <v>822.14748039002097</v>
      </c>
      <c r="AG48" s="13">
        <f t="shared" si="3"/>
        <v>1616.3024281585481</v>
      </c>
      <c r="AH48" s="13">
        <f t="shared" si="31"/>
        <v>519.87262970432835</v>
      </c>
      <c r="AI48" s="13">
        <f t="shared" si="4"/>
        <v>20379.984173517129</v>
      </c>
      <c r="AJ48">
        <f t="shared" si="32"/>
        <v>962.91576391122248</v>
      </c>
      <c r="AK48" s="13">
        <f t="shared" si="5"/>
        <v>1616.3024281585481</v>
      </c>
      <c r="AL48" s="37">
        <f t="shared" si="6"/>
        <v>1162.5450724080165</v>
      </c>
      <c r="AM48" s="13">
        <f t="shared" si="7"/>
        <v>16828.257681282557</v>
      </c>
      <c r="AN48">
        <f t="shared" si="33"/>
        <v>1528.3767611315502</v>
      </c>
      <c r="AO48" s="13">
        <f t="shared" si="8"/>
        <v>3457.7835760522935</v>
      </c>
      <c r="AP48" s="13">
        <f t="shared" si="34"/>
        <v>1164.6470708022655</v>
      </c>
      <c r="AQ48" s="13">
        <f t="shared" si="9"/>
        <v>20379.984173517129</v>
      </c>
      <c r="AR48" s="13">
        <f t="shared" si="35"/>
        <v>1607.6902050091596</v>
      </c>
      <c r="AS48" s="38">
        <f t="shared" si="10"/>
        <v>3457.7835760522935</v>
      </c>
      <c r="AT48" s="37">
        <f t="shared" si="11"/>
        <v>108.84359342095777</v>
      </c>
      <c r="AU48" s="13">
        <f t="shared" si="12"/>
        <v>5609.4192270941858</v>
      </c>
      <c r="AV48">
        <f t="shared" si="36"/>
        <v>230.78748966213573</v>
      </c>
      <c r="AW48" s="13">
        <f t="shared" si="13"/>
        <v>532.10518174559218</v>
      </c>
      <c r="AX48" s="13">
        <f t="shared" si="37"/>
        <v>112.87715790721964</v>
      </c>
      <c r="AY48" s="13">
        <f t="shared" si="14"/>
        <v>20379.984173517129</v>
      </c>
      <c r="AZ48">
        <f t="shared" si="38"/>
        <v>555.92029211411375</v>
      </c>
      <c r="BA48" s="13">
        <f t="shared" si="15"/>
        <v>532.10518174559218</v>
      </c>
      <c r="BB48" s="37">
        <f t="shared" si="16"/>
        <v>124.21689020500847</v>
      </c>
      <c r="BC48" s="13">
        <f t="shared" si="17"/>
        <v>8414.1288406412787</v>
      </c>
      <c r="BD48">
        <f t="shared" si="39"/>
        <v>307.13273456677541</v>
      </c>
      <c r="BE48" s="13">
        <f t="shared" si="18"/>
        <v>533.91624408933046</v>
      </c>
      <c r="BF48" s="13">
        <f t="shared" si="40"/>
        <v>127.76756316826715</v>
      </c>
      <c r="BG48" s="13">
        <f t="shared" si="19"/>
        <v>20379.984173517129</v>
      </c>
      <c r="BH48">
        <f t="shared" si="41"/>
        <v>570.81069737516123</v>
      </c>
      <c r="BI48" s="13">
        <f t="shared" si="20"/>
        <v>533.91624408933046</v>
      </c>
      <c r="BJ48" s="37">
        <f t="shared" si="21"/>
        <v>7.0828933962664289</v>
      </c>
      <c r="BK48" s="13">
        <f t="shared" si="22"/>
        <v>8414.1288406412787</v>
      </c>
      <c r="BL48">
        <f t="shared" si="42"/>
        <v>189.99873775803334</v>
      </c>
      <c r="BM48" s="13">
        <f t="shared" si="23"/>
        <v>10.271511508174452</v>
      </c>
      <c r="BN48" s="13">
        <f t="shared" si="43"/>
        <v>10.633566359525108</v>
      </c>
      <c r="BO48" s="13">
        <f t="shared" si="24"/>
        <v>20379.984173517129</v>
      </c>
      <c r="BP48">
        <f t="shared" si="44"/>
        <v>453.67670056641919</v>
      </c>
      <c r="BQ48" s="13">
        <f t="shared" si="25"/>
        <v>10.271511508174452</v>
      </c>
      <c r="BR48" s="37">
        <f t="shared" si="26"/>
        <v>159.78161370143422</v>
      </c>
      <c r="BS48" s="13">
        <f t="shared" si="27"/>
        <v>8414.1288406412787</v>
      </c>
      <c r="BT48">
        <f t="shared" si="45"/>
        <v>342.69745806320111</v>
      </c>
      <c r="BU48" s="13">
        <f t="shared" si="28"/>
        <v>836.26927694937092</v>
      </c>
      <c r="BV48" s="13">
        <f t="shared" si="46"/>
        <v>163.3322866646929</v>
      </c>
      <c r="BW48" s="13">
        <f t="shared" si="29"/>
        <v>20379.984173517129</v>
      </c>
      <c r="BX48">
        <f t="shared" si="47"/>
        <v>606.37542087158704</v>
      </c>
      <c r="BY48" s="13">
        <f t="shared" si="30"/>
        <v>836.26927694937092</v>
      </c>
    </row>
    <row r="49" spans="1:77" x14ac:dyDescent="0.2">
      <c r="A49" s="20" t="s">
        <v>252</v>
      </c>
      <c r="B49" s="37">
        <f t="shared" ref="B49:M49" si="63">(B39*$Y$17-B48)</f>
        <v>1101.429145986488</v>
      </c>
      <c r="C49" s="38">
        <f t="shared" si="63"/>
        <v>1101.429145986488</v>
      </c>
      <c r="D49" s="37">
        <f t="shared" si="63"/>
        <v>2298.1358527822963</v>
      </c>
      <c r="E49" s="38">
        <f t="shared" si="63"/>
        <v>2298.1358527822963</v>
      </c>
      <c r="F49" s="37">
        <f t="shared" si="63"/>
        <v>424.22737137064075</v>
      </c>
      <c r="G49" s="38">
        <f t="shared" si="63"/>
        <v>424.22737137064075</v>
      </c>
      <c r="H49" s="37">
        <f t="shared" si="63"/>
        <v>411.14802845333151</v>
      </c>
      <c r="I49" s="38">
        <f t="shared" si="63"/>
        <v>411.14802845333151</v>
      </c>
      <c r="J49" s="37">
        <f t="shared" si="63"/>
        <v>4.6372926809175636</v>
      </c>
      <c r="K49" s="38">
        <f t="shared" si="63"/>
        <v>4.6372926809175636</v>
      </c>
      <c r="L49" s="37">
        <f t="shared" si="63"/>
        <v>677.93633781694621</v>
      </c>
      <c r="M49" s="38">
        <f t="shared" si="63"/>
        <v>677.93633781694621</v>
      </c>
      <c r="N49" t="s">
        <v>27</v>
      </c>
      <c r="AC49">
        <v>47</v>
      </c>
      <c r="AD49" s="37">
        <f t="shared" si="1"/>
        <v>517.28773978707602</v>
      </c>
      <c r="AE49" s="13">
        <f t="shared" si="2"/>
        <v>14023.548067735466</v>
      </c>
      <c r="AF49">
        <f t="shared" si="48"/>
        <v>815.66110293038378</v>
      </c>
      <c r="AG49" s="13">
        <f t="shared" si="3"/>
        <v>1616.3024281585481</v>
      </c>
      <c r="AH49" s="13">
        <f t="shared" si="31"/>
        <v>519.87262970432835</v>
      </c>
      <c r="AI49" s="13">
        <f t="shared" si="4"/>
        <v>20379.984173517129</v>
      </c>
      <c r="AJ49">
        <f t="shared" si="32"/>
        <v>953.48931424724606</v>
      </c>
      <c r="AK49" s="13">
        <f t="shared" si="5"/>
        <v>1616.3024281585481</v>
      </c>
      <c r="AL49" s="37">
        <f t="shared" si="6"/>
        <v>1162.5450724080165</v>
      </c>
      <c r="AM49" s="13">
        <f t="shared" si="7"/>
        <v>16828.257681282557</v>
      </c>
      <c r="AN49">
        <f t="shared" si="33"/>
        <v>1520.5931081799858</v>
      </c>
      <c r="AO49" s="13">
        <f t="shared" si="8"/>
        <v>3457.7835760522935</v>
      </c>
      <c r="AP49" s="13">
        <f t="shared" si="34"/>
        <v>1164.6470708022655</v>
      </c>
      <c r="AQ49" s="13">
        <f t="shared" si="9"/>
        <v>20379.984173517129</v>
      </c>
      <c r="AR49" s="13">
        <f t="shared" si="35"/>
        <v>1598.2637553451832</v>
      </c>
      <c r="AS49" s="38">
        <f t="shared" si="10"/>
        <v>3457.7835760522935</v>
      </c>
      <c r="AT49" s="37">
        <f t="shared" si="11"/>
        <v>108.84359342095777</v>
      </c>
      <c r="AU49" s="13">
        <f t="shared" si="12"/>
        <v>5609.4192270941858</v>
      </c>
      <c r="AV49">
        <f t="shared" si="36"/>
        <v>228.19293867828088</v>
      </c>
      <c r="AW49" s="13">
        <f t="shared" si="13"/>
        <v>532.10518174559218</v>
      </c>
      <c r="AX49" s="13">
        <f t="shared" si="37"/>
        <v>112.87715790721964</v>
      </c>
      <c r="AY49" s="13">
        <f t="shared" si="14"/>
        <v>20379.984173517129</v>
      </c>
      <c r="AZ49">
        <f t="shared" si="38"/>
        <v>546.49384245013732</v>
      </c>
      <c r="BA49" s="13">
        <f t="shared" si="15"/>
        <v>532.10518174559218</v>
      </c>
      <c r="BB49" s="37">
        <f t="shared" si="16"/>
        <v>124.21689020500847</v>
      </c>
      <c r="BC49" s="13">
        <f t="shared" si="17"/>
        <v>8414.1288406412787</v>
      </c>
      <c r="BD49">
        <f t="shared" si="39"/>
        <v>303.24090809099312</v>
      </c>
      <c r="BE49" s="13">
        <f t="shared" si="18"/>
        <v>533.91624408933046</v>
      </c>
      <c r="BF49" s="13">
        <f t="shared" si="40"/>
        <v>127.76756316826715</v>
      </c>
      <c r="BG49" s="13">
        <f t="shared" si="19"/>
        <v>20379.984173517129</v>
      </c>
      <c r="BH49">
        <f t="shared" si="41"/>
        <v>561.3842477111848</v>
      </c>
      <c r="BI49" s="13">
        <f t="shared" si="20"/>
        <v>533.91624408933046</v>
      </c>
      <c r="BJ49" s="37">
        <f t="shared" si="21"/>
        <v>7.0828933962664289</v>
      </c>
      <c r="BK49" s="13">
        <f t="shared" si="22"/>
        <v>8414.1288406412787</v>
      </c>
      <c r="BL49">
        <f t="shared" si="42"/>
        <v>186.10691128225108</v>
      </c>
      <c r="BM49" s="13">
        <f t="shared" si="23"/>
        <v>10.271511508174452</v>
      </c>
      <c r="BN49" s="13">
        <f t="shared" si="43"/>
        <v>10.633566359525108</v>
      </c>
      <c r="BO49" s="13">
        <f t="shared" si="24"/>
        <v>20379.984173517129</v>
      </c>
      <c r="BP49">
        <f t="shared" si="44"/>
        <v>444.25025090244276</v>
      </c>
      <c r="BQ49" s="13">
        <f t="shared" si="25"/>
        <v>10.271511508174452</v>
      </c>
      <c r="BR49" s="37">
        <f t="shared" si="26"/>
        <v>159.78161370143422</v>
      </c>
      <c r="BS49" s="13">
        <f t="shared" si="27"/>
        <v>8414.1288406412787</v>
      </c>
      <c r="BT49">
        <f t="shared" si="45"/>
        <v>338.80563158741887</v>
      </c>
      <c r="BU49" s="13">
        <f t="shared" si="28"/>
        <v>836.26927694937092</v>
      </c>
      <c r="BV49" s="13">
        <f t="shared" si="46"/>
        <v>163.3322866646929</v>
      </c>
      <c r="BW49" s="13">
        <f t="shared" si="29"/>
        <v>20379.984173517129</v>
      </c>
      <c r="BX49">
        <f t="shared" si="47"/>
        <v>596.94897120761061</v>
      </c>
      <c r="BY49" s="13">
        <f t="shared" si="30"/>
        <v>836.26927694937092</v>
      </c>
    </row>
    <row r="50" spans="1:77" x14ac:dyDescent="0.2">
      <c r="A50" s="20" t="s">
        <v>300</v>
      </c>
      <c r="B50" s="110">
        <f>'[3]Annulized cost'!$B$5*B37</f>
        <v>314329.79809639143</v>
      </c>
      <c r="C50" s="111">
        <f>'[3]Annulized cost'!$C$5*C37</f>
        <v>254758.88815463829</v>
      </c>
      <c r="D50" s="110">
        <f>'[3]Annulized cost'!$B$5*D37</f>
        <v>377195.75771566969</v>
      </c>
      <c r="E50" s="111">
        <f>'[3]Annulized cost'!$C$5*E37</f>
        <v>254758.88815463829</v>
      </c>
      <c r="F50" s="110">
        <f>'[3]Annulized cost'!$B$5*F37</f>
        <v>125731.91923855657</v>
      </c>
      <c r="G50" s="111">
        <f>'[3]Annulized cost'!$C$5*G37</f>
        <v>254758.88815463829</v>
      </c>
      <c r="H50" s="110">
        <f>'[3]Annulized cost'!$B$5*H37</f>
        <v>188597.87885783485</v>
      </c>
      <c r="I50" s="111">
        <f>'[3]Annulized cost'!$C$5*I37</f>
        <v>254758.88815463829</v>
      </c>
      <c r="J50" s="110">
        <f>'[3]Annulized cost'!$B$5*J37</f>
        <v>188597.87885783485</v>
      </c>
      <c r="K50" s="111">
        <f>'[3]Annulized cost'!$C$5*K37</f>
        <v>254758.88815463829</v>
      </c>
      <c r="L50" s="110">
        <f>'[3]Annulized cost'!$B$5*L37</f>
        <v>188597.87885783485</v>
      </c>
      <c r="M50" s="111">
        <f>'[3]Annulized cost'!$C$5*M37</f>
        <v>254758.88815463829</v>
      </c>
      <c r="N50" s="20" t="s">
        <v>214</v>
      </c>
      <c r="AC50">
        <v>48</v>
      </c>
      <c r="AD50" s="37">
        <f t="shared" si="1"/>
        <v>517.28773978707602</v>
      </c>
      <c r="AE50" s="13">
        <f t="shared" si="2"/>
        <v>14023.548067735466</v>
      </c>
      <c r="AF50">
        <f t="shared" si="48"/>
        <v>809.44499119823149</v>
      </c>
      <c r="AG50" s="13">
        <f t="shared" si="3"/>
        <v>1616.3024281585481</v>
      </c>
      <c r="AH50" s="13">
        <f t="shared" si="31"/>
        <v>519.87262970432835</v>
      </c>
      <c r="AI50" s="13">
        <f t="shared" si="4"/>
        <v>20379.984173517129</v>
      </c>
      <c r="AJ50">
        <f t="shared" si="32"/>
        <v>944.4556333192686</v>
      </c>
      <c r="AK50" s="13">
        <f t="shared" si="5"/>
        <v>1616.3024281585481</v>
      </c>
      <c r="AL50" s="37">
        <f t="shared" si="6"/>
        <v>1162.5450724080165</v>
      </c>
      <c r="AM50" s="13">
        <f t="shared" si="7"/>
        <v>16828.257681282557</v>
      </c>
      <c r="AN50">
        <f t="shared" si="33"/>
        <v>1513.1337741014031</v>
      </c>
      <c r="AO50" s="13">
        <f t="shared" si="8"/>
        <v>3457.7835760522935</v>
      </c>
      <c r="AP50" s="13">
        <f t="shared" si="34"/>
        <v>1164.6470708022655</v>
      </c>
      <c r="AQ50" s="13">
        <f t="shared" si="9"/>
        <v>20379.984173517129</v>
      </c>
      <c r="AR50" s="13">
        <f t="shared" si="35"/>
        <v>1589.2300744172057</v>
      </c>
      <c r="AS50" s="38">
        <f t="shared" si="10"/>
        <v>3457.7835760522935</v>
      </c>
      <c r="AT50" s="37">
        <f t="shared" si="11"/>
        <v>108.84359342095777</v>
      </c>
      <c r="AU50" s="13">
        <f t="shared" si="12"/>
        <v>5609.4192270941858</v>
      </c>
      <c r="AV50">
        <f t="shared" si="36"/>
        <v>225.70649398541997</v>
      </c>
      <c r="AW50" s="13">
        <f t="shared" si="13"/>
        <v>532.10518174559218</v>
      </c>
      <c r="AX50" s="13">
        <f t="shared" si="37"/>
        <v>112.87715790721964</v>
      </c>
      <c r="AY50" s="13">
        <f t="shared" si="14"/>
        <v>20379.984173517129</v>
      </c>
      <c r="AZ50">
        <f t="shared" si="38"/>
        <v>537.46016152215986</v>
      </c>
      <c r="BA50" s="13">
        <f t="shared" si="15"/>
        <v>532.10518174559218</v>
      </c>
      <c r="BB50" s="37">
        <f t="shared" si="16"/>
        <v>124.21689020500847</v>
      </c>
      <c r="BC50" s="13">
        <f t="shared" si="17"/>
        <v>8414.1288406412787</v>
      </c>
      <c r="BD50">
        <f t="shared" si="39"/>
        <v>299.51124105170175</v>
      </c>
      <c r="BE50" s="13">
        <f t="shared" si="18"/>
        <v>533.91624408933046</v>
      </c>
      <c r="BF50" s="13">
        <f t="shared" si="40"/>
        <v>127.76756316826715</v>
      </c>
      <c r="BG50" s="13">
        <f t="shared" si="19"/>
        <v>20379.984173517129</v>
      </c>
      <c r="BH50">
        <f t="shared" si="41"/>
        <v>552.35056678320734</v>
      </c>
      <c r="BI50" s="13">
        <f t="shared" si="20"/>
        <v>533.91624408933046</v>
      </c>
      <c r="BJ50" s="37">
        <f t="shared" si="21"/>
        <v>7.0828933962664289</v>
      </c>
      <c r="BK50" s="13">
        <f t="shared" si="22"/>
        <v>8414.1288406412787</v>
      </c>
      <c r="BL50">
        <f t="shared" si="42"/>
        <v>182.37724424295973</v>
      </c>
      <c r="BM50" s="13">
        <f t="shared" si="23"/>
        <v>10.271511508174452</v>
      </c>
      <c r="BN50" s="13">
        <f t="shared" si="43"/>
        <v>10.633566359525108</v>
      </c>
      <c r="BO50" s="13">
        <f t="shared" si="24"/>
        <v>20379.984173517129</v>
      </c>
      <c r="BP50">
        <f t="shared" si="44"/>
        <v>435.2165699744653</v>
      </c>
      <c r="BQ50" s="13">
        <f t="shared" si="25"/>
        <v>10.271511508174452</v>
      </c>
      <c r="BR50" s="37">
        <f t="shared" si="26"/>
        <v>159.78161370143422</v>
      </c>
      <c r="BS50" s="13">
        <f t="shared" si="27"/>
        <v>8414.1288406412787</v>
      </c>
      <c r="BT50">
        <f t="shared" si="45"/>
        <v>335.07596454812756</v>
      </c>
      <c r="BU50" s="13">
        <f t="shared" si="28"/>
        <v>836.26927694937092</v>
      </c>
      <c r="BV50" s="13">
        <f t="shared" si="46"/>
        <v>163.3322866646929</v>
      </c>
      <c r="BW50" s="13">
        <f t="shared" si="29"/>
        <v>20379.984173517129</v>
      </c>
      <c r="BX50">
        <f t="shared" si="47"/>
        <v>587.91529027963315</v>
      </c>
      <c r="BY50" s="13">
        <f t="shared" si="30"/>
        <v>836.26927694937092</v>
      </c>
    </row>
    <row r="51" spans="1:77" x14ac:dyDescent="0.2">
      <c r="A51" s="20" t="s">
        <v>163</v>
      </c>
      <c r="B51" s="44">
        <f>B50/(((B49-AD2)*365-SUM(B42:B43)/'DU LCI'!C9)*10^-3)</f>
        <v>1484.0229383158471</v>
      </c>
      <c r="C51" s="45">
        <f>C50/(((C49-AH2)*365-SUM(C42:C43)/'DU LCI'!D9)*10^-3)</f>
        <v>1223.2547220785432</v>
      </c>
      <c r="D51" s="44">
        <f>D50/(((D49-AL2)*365-SUM(D42:D43)/'DU LCI'!C9)*10^-3)</f>
        <v>913.73212771053409</v>
      </c>
      <c r="E51" s="45">
        <f>E50/(((E49-AP2)*365-SUM(E42:E43)/'DU LCI'!D9)*10^-3)</f>
        <v>621.79015656598551</v>
      </c>
      <c r="F51" s="44">
        <f>F50/(((F49-AT2)*365-SUM(F42:F43)/'DU LCI'!C9)*10^-3)</f>
        <v>1097.5764167016448</v>
      </c>
      <c r="G51" s="45">
        <f>G50/(((G49-AX2)*365-SUM(G42:G43)/'DU LCI'!D9)*10^-3)</f>
        <v>2323.6398476456848</v>
      </c>
      <c r="H51" s="44">
        <f>H50/(((H49-BB2)*365-SUM(H42:H43)/'DU LCI'!C9)*10^-3)</f>
        <v>1815.3882763709828</v>
      </c>
      <c r="I51" s="45">
        <f>I50/(((I49-BF2)*365-SUM(I42:I43)/'DU LCI'!D9)*10^-3)</f>
        <v>2562.2218152661371</v>
      </c>
      <c r="J51" s="44">
        <f>J50/(((J49-BJ2)*365-SUM(J42:J43)/'DU LCI'!C9)*10^-3)</f>
        <v>-108761.05172400767</v>
      </c>
      <c r="K51" s="45">
        <f>K50/(((K49-BN2)*365-SUM(K42:K43)/'DU LCI'!D9)*10^-3)</f>
        <v>-41132.516134162739</v>
      </c>
      <c r="L51" s="44">
        <f>L50/(((L49-BR2)*365-SUM(L42:L43)/'DU LCI'!C9)*10^-3)</f>
        <v>1001.6614033921813</v>
      </c>
      <c r="M51" s="45">
        <f>M50/(((M49-BV2)*365-SUM(M42:M43)/'DU LCI'!D9)*10^-3)</f>
        <v>1385.8734533310735</v>
      </c>
      <c r="AC51">
        <v>49</v>
      </c>
      <c r="AD51" s="37">
        <f t="shared" si="1"/>
        <v>517.28773978707602</v>
      </c>
      <c r="AE51" s="13">
        <f t="shared" si="2"/>
        <v>14023.548067735466</v>
      </c>
      <c r="AF51">
        <f t="shared" ref="AF51:AF67" si="64">AE51/AC51+AD51</f>
        <v>803.48259831228961</v>
      </c>
      <c r="AG51" s="13">
        <f t="shared" si="3"/>
        <v>1616.3024281585481</v>
      </c>
      <c r="AH51" s="13">
        <f t="shared" si="31"/>
        <v>519.87262970432835</v>
      </c>
      <c r="AI51" s="13">
        <f t="shared" si="4"/>
        <v>20379.984173517129</v>
      </c>
      <c r="AJ51">
        <f t="shared" si="32"/>
        <v>935.79067406182071</v>
      </c>
      <c r="AK51" s="13">
        <f t="shared" si="5"/>
        <v>1616.3024281585481</v>
      </c>
      <c r="AL51" s="37">
        <f t="shared" si="6"/>
        <v>1162.5450724080165</v>
      </c>
      <c r="AM51" s="13">
        <f t="shared" si="7"/>
        <v>16828.257681282557</v>
      </c>
      <c r="AN51">
        <f t="shared" si="33"/>
        <v>1505.9789026382728</v>
      </c>
      <c r="AO51" s="13">
        <f t="shared" si="8"/>
        <v>3457.7835760522935</v>
      </c>
      <c r="AP51" s="13">
        <f t="shared" si="34"/>
        <v>1164.6470708022655</v>
      </c>
      <c r="AQ51" s="13">
        <f t="shared" si="9"/>
        <v>20379.984173517129</v>
      </c>
      <c r="AR51" s="13">
        <f t="shared" si="35"/>
        <v>1580.5651151597579</v>
      </c>
      <c r="AS51" s="38">
        <f t="shared" si="10"/>
        <v>3457.7835760522935</v>
      </c>
      <c r="AT51" s="37">
        <f t="shared" si="11"/>
        <v>108.84359342095777</v>
      </c>
      <c r="AU51" s="13">
        <f t="shared" si="12"/>
        <v>5609.4192270941858</v>
      </c>
      <c r="AV51">
        <f t="shared" si="36"/>
        <v>223.3215368310432</v>
      </c>
      <c r="AW51" s="13">
        <f t="shared" si="13"/>
        <v>532.10518174559218</v>
      </c>
      <c r="AX51" s="13">
        <f t="shared" si="37"/>
        <v>112.87715790721964</v>
      </c>
      <c r="AY51" s="13">
        <f t="shared" si="14"/>
        <v>20379.984173517129</v>
      </c>
      <c r="AZ51">
        <f t="shared" si="38"/>
        <v>528.79520226471209</v>
      </c>
      <c r="BA51" s="13">
        <f t="shared" si="15"/>
        <v>532.10518174559218</v>
      </c>
      <c r="BB51" s="37">
        <f t="shared" si="16"/>
        <v>124.21689020500847</v>
      </c>
      <c r="BC51" s="13">
        <f t="shared" si="17"/>
        <v>8414.1288406412787</v>
      </c>
      <c r="BD51">
        <f t="shared" si="39"/>
        <v>295.93380532013657</v>
      </c>
      <c r="BE51" s="13">
        <f t="shared" si="18"/>
        <v>533.91624408933046</v>
      </c>
      <c r="BF51" s="13">
        <f t="shared" si="40"/>
        <v>127.76756316826715</v>
      </c>
      <c r="BG51" s="13">
        <f t="shared" si="19"/>
        <v>20379.984173517129</v>
      </c>
      <c r="BH51">
        <f t="shared" si="41"/>
        <v>543.68560752575956</v>
      </c>
      <c r="BI51" s="13">
        <f t="shared" si="20"/>
        <v>533.91624408933046</v>
      </c>
      <c r="BJ51" s="37">
        <f t="shared" si="21"/>
        <v>7.0828933962664289</v>
      </c>
      <c r="BK51" s="13">
        <f t="shared" si="22"/>
        <v>8414.1288406412787</v>
      </c>
      <c r="BL51">
        <f t="shared" si="42"/>
        <v>178.79980851139456</v>
      </c>
      <c r="BM51" s="13">
        <f t="shared" si="23"/>
        <v>10.271511508174452</v>
      </c>
      <c r="BN51" s="13">
        <f t="shared" si="43"/>
        <v>10.633566359525108</v>
      </c>
      <c r="BO51" s="13">
        <f t="shared" si="24"/>
        <v>20379.984173517129</v>
      </c>
      <c r="BP51">
        <f t="shared" si="44"/>
        <v>426.55161071701752</v>
      </c>
      <c r="BQ51" s="13">
        <f t="shared" si="25"/>
        <v>10.271511508174452</v>
      </c>
      <c r="BR51" s="37">
        <f t="shared" si="26"/>
        <v>159.78161370143422</v>
      </c>
      <c r="BS51" s="13">
        <f t="shared" si="27"/>
        <v>8414.1288406412787</v>
      </c>
      <c r="BT51">
        <f t="shared" si="45"/>
        <v>331.49852881656238</v>
      </c>
      <c r="BU51" s="13">
        <f t="shared" si="28"/>
        <v>836.26927694937092</v>
      </c>
      <c r="BV51" s="13">
        <f t="shared" si="46"/>
        <v>163.3322866646929</v>
      </c>
      <c r="BW51" s="13">
        <f t="shared" si="29"/>
        <v>20379.984173517129</v>
      </c>
      <c r="BX51">
        <f t="shared" si="47"/>
        <v>579.25033102218526</v>
      </c>
      <c r="BY51" s="13">
        <f t="shared" si="30"/>
        <v>836.26927694937092</v>
      </c>
    </row>
    <row r="52" spans="1:77" x14ac:dyDescent="0.2">
      <c r="A52" s="20"/>
      <c r="AC52">
        <v>50</v>
      </c>
      <c r="AD52" s="37">
        <f t="shared" si="1"/>
        <v>517.28773978707602</v>
      </c>
      <c r="AE52" s="13">
        <f t="shared" si="2"/>
        <v>14023.548067735466</v>
      </c>
      <c r="AF52">
        <f t="shared" si="64"/>
        <v>797.75870114178542</v>
      </c>
      <c r="AG52" s="13">
        <f t="shared" si="3"/>
        <v>1616.3024281585481</v>
      </c>
      <c r="AH52" s="13">
        <f t="shared" si="31"/>
        <v>519.87262970432835</v>
      </c>
      <c r="AI52" s="13">
        <f t="shared" si="4"/>
        <v>20379.984173517129</v>
      </c>
      <c r="AJ52">
        <f t="shared" si="32"/>
        <v>927.47231317467094</v>
      </c>
      <c r="AK52" s="13">
        <f t="shared" si="5"/>
        <v>1616.3024281585481</v>
      </c>
      <c r="AL52" s="37">
        <f t="shared" si="6"/>
        <v>1162.5450724080165</v>
      </c>
      <c r="AM52" s="13">
        <f t="shared" si="7"/>
        <v>16828.257681282557</v>
      </c>
      <c r="AN52">
        <f t="shared" si="33"/>
        <v>1499.1102260336677</v>
      </c>
      <c r="AO52" s="13">
        <f t="shared" si="8"/>
        <v>3457.7835760522935</v>
      </c>
      <c r="AP52" s="13">
        <f t="shared" si="34"/>
        <v>1164.6470708022655</v>
      </c>
      <c r="AQ52" s="13">
        <f t="shared" si="9"/>
        <v>20379.984173517129</v>
      </c>
      <c r="AR52" s="13">
        <f t="shared" si="35"/>
        <v>1572.2467542726081</v>
      </c>
      <c r="AS52" s="38">
        <f t="shared" si="10"/>
        <v>3457.7835760522935</v>
      </c>
      <c r="AT52" s="37">
        <f t="shared" si="11"/>
        <v>108.84359342095777</v>
      </c>
      <c r="AU52" s="13">
        <f t="shared" si="12"/>
        <v>5609.4192270941858</v>
      </c>
      <c r="AV52">
        <f t="shared" si="36"/>
        <v>221.03197796284149</v>
      </c>
      <c r="AW52" s="13">
        <f t="shared" si="13"/>
        <v>532.10518174559218</v>
      </c>
      <c r="AX52" s="13">
        <f t="shared" si="37"/>
        <v>112.87715790721964</v>
      </c>
      <c r="AY52" s="13">
        <f t="shared" si="14"/>
        <v>20379.984173517129</v>
      </c>
      <c r="AZ52">
        <f t="shared" si="38"/>
        <v>520.47684137756221</v>
      </c>
      <c r="BA52" s="13">
        <f t="shared" si="15"/>
        <v>532.10518174559218</v>
      </c>
      <c r="BB52" s="37">
        <f t="shared" si="16"/>
        <v>124.21689020500847</v>
      </c>
      <c r="BC52" s="13">
        <f t="shared" si="17"/>
        <v>8414.1288406412787</v>
      </c>
      <c r="BD52">
        <f t="shared" si="39"/>
        <v>292.49946701783404</v>
      </c>
      <c r="BE52" s="13">
        <f t="shared" si="18"/>
        <v>533.91624408933046</v>
      </c>
      <c r="BF52" s="13">
        <f t="shared" si="40"/>
        <v>127.76756316826715</v>
      </c>
      <c r="BG52" s="13">
        <f t="shared" si="19"/>
        <v>20379.984173517129</v>
      </c>
      <c r="BH52">
        <f t="shared" si="41"/>
        <v>535.36724663860969</v>
      </c>
      <c r="BI52" s="13">
        <f t="shared" si="20"/>
        <v>533.91624408933046</v>
      </c>
      <c r="BJ52" s="37">
        <f t="shared" si="21"/>
        <v>7.0828933962664289</v>
      </c>
      <c r="BK52" s="13">
        <f t="shared" si="22"/>
        <v>8414.1288406412787</v>
      </c>
      <c r="BL52">
        <f t="shared" si="42"/>
        <v>175.365470209092</v>
      </c>
      <c r="BM52" s="13">
        <f t="shared" si="23"/>
        <v>10.271511508174452</v>
      </c>
      <c r="BN52" s="13">
        <f t="shared" si="43"/>
        <v>10.633566359525108</v>
      </c>
      <c r="BO52" s="13">
        <f t="shared" si="24"/>
        <v>20379.984173517129</v>
      </c>
      <c r="BP52">
        <f t="shared" si="44"/>
        <v>418.2332498298677</v>
      </c>
      <c r="BQ52" s="13">
        <f t="shared" si="25"/>
        <v>10.271511508174452</v>
      </c>
      <c r="BR52" s="37">
        <f t="shared" si="26"/>
        <v>159.78161370143422</v>
      </c>
      <c r="BS52" s="13">
        <f t="shared" si="27"/>
        <v>8414.1288406412787</v>
      </c>
      <c r="BT52">
        <f t="shared" si="45"/>
        <v>328.06419051425979</v>
      </c>
      <c r="BU52" s="13">
        <f t="shared" si="28"/>
        <v>836.26927694937092</v>
      </c>
      <c r="BV52" s="13">
        <f t="shared" si="46"/>
        <v>163.3322866646929</v>
      </c>
      <c r="BW52" s="13">
        <f t="shared" si="29"/>
        <v>20379.984173517129</v>
      </c>
      <c r="BX52">
        <f t="shared" si="47"/>
        <v>570.9319701350355</v>
      </c>
      <c r="BY52" s="13">
        <f t="shared" si="30"/>
        <v>836.26927694937092</v>
      </c>
    </row>
    <row r="53" spans="1:77" x14ac:dyDescent="0.2">
      <c r="AC53">
        <v>51</v>
      </c>
      <c r="AD53" s="37">
        <f t="shared" si="1"/>
        <v>517.28773978707602</v>
      </c>
      <c r="AE53" s="13">
        <f t="shared" si="2"/>
        <v>14023.548067735466</v>
      </c>
      <c r="AF53">
        <f t="shared" si="64"/>
        <v>792.25927052698717</v>
      </c>
      <c r="AG53" s="13">
        <f t="shared" si="3"/>
        <v>1616.3024281585481</v>
      </c>
      <c r="AH53" s="13">
        <f t="shared" si="31"/>
        <v>519.87262970432835</v>
      </c>
      <c r="AI53" s="13">
        <f t="shared" si="4"/>
        <v>20379.984173517129</v>
      </c>
      <c r="AJ53">
        <f t="shared" si="32"/>
        <v>919.48016251838976</v>
      </c>
      <c r="AK53" s="13">
        <f t="shared" si="5"/>
        <v>1616.3024281585481</v>
      </c>
      <c r="AL53" s="37">
        <f t="shared" si="6"/>
        <v>1162.5450724080165</v>
      </c>
      <c r="AM53" s="13">
        <f t="shared" si="7"/>
        <v>16828.257681282557</v>
      </c>
      <c r="AN53">
        <f t="shared" si="33"/>
        <v>1492.5109092959096</v>
      </c>
      <c r="AO53" s="13">
        <f t="shared" si="8"/>
        <v>3457.7835760522935</v>
      </c>
      <c r="AP53" s="13">
        <f t="shared" si="34"/>
        <v>1164.6470708022655</v>
      </c>
      <c r="AQ53" s="13">
        <f t="shared" si="9"/>
        <v>20379.984173517129</v>
      </c>
      <c r="AR53" s="13">
        <f t="shared" si="35"/>
        <v>1564.2546036163269</v>
      </c>
      <c r="AS53" s="38">
        <f t="shared" si="10"/>
        <v>3457.7835760522935</v>
      </c>
      <c r="AT53" s="37">
        <f t="shared" si="11"/>
        <v>108.84359342095777</v>
      </c>
      <c r="AU53" s="13">
        <f t="shared" si="12"/>
        <v>5609.4192270941858</v>
      </c>
      <c r="AV53">
        <f t="shared" si="36"/>
        <v>218.8322057169222</v>
      </c>
      <c r="AW53" s="13">
        <f t="shared" si="13"/>
        <v>532.10518174559218</v>
      </c>
      <c r="AX53" s="13">
        <f t="shared" si="37"/>
        <v>112.87715790721964</v>
      </c>
      <c r="AY53" s="13">
        <f t="shared" si="14"/>
        <v>20379.984173517129</v>
      </c>
      <c r="AZ53">
        <f t="shared" si="38"/>
        <v>512.48469072128103</v>
      </c>
      <c r="BA53" s="13">
        <f t="shared" si="15"/>
        <v>532.10518174559218</v>
      </c>
      <c r="BB53" s="37">
        <f t="shared" si="16"/>
        <v>124.21689020500847</v>
      </c>
      <c r="BC53" s="13">
        <f t="shared" si="17"/>
        <v>8414.1288406412787</v>
      </c>
      <c r="BD53">
        <f t="shared" si="39"/>
        <v>289.19980864895513</v>
      </c>
      <c r="BE53" s="13">
        <f t="shared" si="18"/>
        <v>533.91624408933046</v>
      </c>
      <c r="BF53" s="13">
        <f t="shared" si="40"/>
        <v>127.76756316826715</v>
      </c>
      <c r="BG53" s="13">
        <f t="shared" si="19"/>
        <v>20379.984173517129</v>
      </c>
      <c r="BH53">
        <f t="shared" si="41"/>
        <v>527.3750959823285</v>
      </c>
      <c r="BI53" s="13">
        <f t="shared" si="20"/>
        <v>533.91624408933046</v>
      </c>
      <c r="BJ53" s="37">
        <f t="shared" si="21"/>
        <v>7.0828933962664289</v>
      </c>
      <c r="BK53" s="13">
        <f t="shared" si="22"/>
        <v>8414.1288406412787</v>
      </c>
      <c r="BL53">
        <f t="shared" si="42"/>
        <v>172.06581184021306</v>
      </c>
      <c r="BM53" s="13">
        <f t="shared" si="23"/>
        <v>10.271511508174452</v>
      </c>
      <c r="BN53" s="13">
        <f t="shared" si="43"/>
        <v>10.633566359525108</v>
      </c>
      <c r="BO53" s="13">
        <f t="shared" si="24"/>
        <v>20379.984173517129</v>
      </c>
      <c r="BP53">
        <f t="shared" si="44"/>
        <v>410.24109917358646</v>
      </c>
      <c r="BQ53" s="13">
        <f t="shared" si="25"/>
        <v>10.271511508174452</v>
      </c>
      <c r="BR53" s="37">
        <f t="shared" si="26"/>
        <v>159.78161370143422</v>
      </c>
      <c r="BS53" s="13">
        <f t="shared" si="27"/>
        <v>8414.1288406412787</v>
      </c>
      <c r="BT53">
        <f t="shared" si="45"/>
        <v>324.76453214538083</v>
      </c>
      <c r="BU53" s="13">
        <f t="shared" si="28"/>
        <v>836.26927694937092</v>
      </c>
      <c r="BV53" s="13">
        <f t="shared" si="46"/>
        <v>163.3322866646929</v>
      </c>
      <c r="BW53" s="13">
        <f t="shared" si="29"/>
        <v>20379.984173517129</v>
      </c>
      <c r="BX53">
        <f t="shared" si="47"/>
        <v>562.93981947875432</v>
      </c>
      <c r="BY53" s="13">
        <f t="shared" si="30"/>
        <v>836.26927694937092</v>
      </c>
    </row>
    <row r="54" spans="1:77" x14ac:dyDescent="0.2">
      <c r="AC54">
        <v>52</v>
      </c>
      <c r="AD54" s="37">
        <f t="shared" si="1"/>
        <v>517.28773978707602</v>
      </c>
      <c r="AE54" s="13">
        <f t="shared" si="2"/>
        <v>14023.548067735466</v>
      </c>
      <c r="AF54">
        <f t="shared" si="64"/>
        <v>786.9713564742965</v>
      </c>
      <c r="AG54" s="13">
        <f t="shared" si="3"/>
        <v>1616.3024281585481</v>
      </c>
      <c r="AH54" s="13">
        <f t="shared" si="31"/>
        <v>519.87262970432835</v>
      </c>
      <c r="AI54" s="13">
        <f t="shared" si="4"/>
        <v>20379.984173517129</v>
      </c>
      <c r="AJ54">
        <f t="shared" si="32"/>
        <v>911.79540227196549</v>
      </c>
      <c r="AK54" s="13">
        <f t="shared" si="5"/>
        <v>1616.3024281585481</v>
      </c>
      <c r="AL54" s="37">
        <f t="shared" si="6"/>
        <v>1162.5450724080165</v>
      </c>
      <c r="AM54" s="13">
        <f t="shared" si="7"/>
        <v>16828.257681282557</v>
      </c>
      <c r="AN54">
        <f t="shared" si="33"/>
        <v>1486.165412432681</v>
      </c>
      <c r="AO54" s="13">
        <f t="shared" si="8"/>
        <v>3457.7835760522935</v>
      </c>
      <c r="AP54" s="13">
        <f t="shared" si="34"/>
        <v>1164.6470708022655</v>
      </c>
      <c r="AQ54" s="13">
        <f t="shared" si="9"/>
        <v>20379.984173517129</v>
      </c>
      <c r="AR54" s="13">
        <f t="shared" si="35"/>
        <v>1556.5698433699026</v>
      </c>
      <c r="AS54" s="38">
        <f t="shared" si="10"/>
        <v>3457.7835760522935</v>
      </c>
      <c r="AT54" s="37">
        <f t="shared" si="11"/>
        <v>108.84359342095777</v>
      </c>
      <c r="AU54" s="13">
        <f t="shared" si="12"/>
        <v>5609.4192270941858</v>
      </c>
      <c r="AV54">
        <f t="shared" si="36"/>
        <v>216.71704009584596</v>
      </c>
      <c r="AW54" s="13">
        <f t="shared" si="13"/>
        <v>532.10518174559218</v>
      </c>
      <c r="AX54" s="13">
        <f t="shared" si="37"/>
        <v>112.87715790721964</v>
      </c>
      <c r="AY54" s="13">
        <f t="shared" si="14"/>
        <v>20379.984173517129</v>
      </c>
      <c r="AZ54">
        <f t="shared" si="38"/>
        <v>504.79993047485675</v>
      </c>
      <c r="BA54" s="13">
        <f t="shared" si="15"/>
        <v>532.10518174559218</v>
      </c>
      <c r="BB54" s="37">
        <f t="shared" si="16"/>
        <v>124.21689020500847</v>
      </c>
      <c r="BC54" s="13">
        <f t="shared" si="17"/>
        <v>8414.1288406412787</v>
      </c>
      <c r="BD54">
        <f t="shared" si="39"/>
        <v>286.02706021734076</v>
      </c>
      <c r="BE54" s="13">
        <f t="shared" si="18"/>
        <v>533.91624408933046</v>
      </c>
      <c r="BF54" s="13">
        <f t="shared" si="40"/>
        <v>127.76756316826715</v>
      </c>
      <c r="BG54" s="13">
        <f t="shared" si="19"/>
        <v>20379.984173517129</v>
      </c>
      <c r="BH54">
        <f t="shared" si="41"/>
        <v>519.69033573590423</v>
      </c>
      <c r="BI54" s="13">
        <f t="shared" si="20"/>
        <v>533.91624408933046</v>
      </c>
      <c r="BJ54" s="37">
        <f t="shared" si="21"/>
        <v>7.0828933962664289</v>
      </c>
      <c r="BK54" s="13">
        <f t="shared" si="22"/>
        <v>8414.1288406412787</v>
      </c>
      <c r="BL54">
        <f t="shared" si="42"/>
        <v>168.89306340859872</v>
      </c>
      <c r="BM54" s="13">
        <f t="shared" si="23"/>
        <v>10.271511508174452</v>
      </c>
      <c r="BN54" s="13">
        <f t="shared" si="43"/>
        <v>10.633566359525108</v>
      </c>
      <c r="BO54" s="13">
        <f t="shared" si="24"/>
        <v>20379.984173517129</v>
      </c>
      <c r="BP54">
        <f t="shared" si="44"/>
        <v>402.55633892716219</v>
      </c>
      <c r="BQ54" s="13">
        <f t="shared" si="25"/>
        <v>10.271511508174452</v>
      </c>
      <c r="BR54" s="37">
        <f t="shared" si="26"/>
        <v>159.78161370143422</v>
      </c>
      <c r="BS54" s="13">
        <f t="shared" si="27"/>
        <v>8414.1288406412787</v>
      </c>
      <c r="BT54">
        <f t="shared" si="45"/>
        <v>321.59178371376652</v>
      </c>
      <c r="BU54" s="13">
        <f t="shared" si="28"/>
        <v>836.26927694937092</v>
      </c>
      <c r="BV54" s="13">
        <f t="shared" si="46"/>
        <v>163.3322866646929</v>
      </c>
      <c r="BW54" s="13">
        <f t="shared" si="29"/>
        <v>20379.984173517129</v>
      </c>
      <c r="BX54">
        <f t="shared" si="47"/>
        <v>555.25505923233004</v>
      </c>
      <c r="BY54" s="13">
        <f t="shared" si="30"/>
        <v>836.26927694937092</v>
      </c>
    </row>
    <row r="55" spans="1:77" x14ac:dyDescent="0.2">
      <c r="A55" s="20"/>
      <c r="AC55">
        <v>53</v>
      </c>
      <c r="AD55" s="37">
        <f t="shared" si="1"/>
        <v>517.28773978707602</v>
      </c>
      <c r="AE55" s="13">
        <f t="shared" si="2"/>
        <v>14023.548067735466</v>
      </c>
      <c r="AF55">
        <f t="shared" si="64"/>
        <v>781.88298634812259</v>
      </c>
      <c r="AG55" s="13">
        <f t="shared" si="3"/>
        <v>1616.3024281585481</v>
      </c>
      <c r="AH55" s="13">
        <f t="shared" si="31"/>
        <v>519.87262970432835</v>
      </c>
      <c r="AI55" s="13">
        <f t="shared" si="4"/>
        <v>20379.984173517129</v>
      </c>
      <c r="AJ55">
        <f t="shared" si="32"/>
        <v>904.40063297823644</v>
      </c>
      <c r="AK55" s="13">
        <f t="shared" si="5"/>
        <v>1616.3024281585481</v>
      </c>
      <c r="AL55" s="37">
        <f t="shared" si="6"/>
        <v>1162.5450724080165</v>
      </c>
      <c r="AM55" s="13">
        <f t="shared" si="7"/>
        <v>16828.257681282557</v>
      </c>
      <c r="AN55">
        <f t="shared" si="33"/>
        <v>1480.0593682812723</v>
      </c>
      <c r="AO55" s="13">
        <f t="shared" si="8"/>
        <v>3457.7835760522935</v>
      </c>
      <c r="AP55" s="13">
        <f t="shared" si="34"/>
        <v>1164.6470708022655</v>
      </c>
      <c r="AQ55" s="13">
        <f t="shared" si="9"/>
        <v>20379.984173517129</v>
      </c>
      <c r="AR55" s="13">
        <f t="shared" si="35"/>
        <v>1549.1750740761736</v>
      </c>
      <c r="AS55" s="38">
        <f t="shared" si="10"/>
        <v>3457.7835760522935</v>
      </c>
      <c r="AT55" s="37">
        <f t="shared" si="11"/>
        <v>108.84359342095777</v>
      </c>
      <c r="AU55" s="13">
        <f t="shared" si="12"/>
        <v>5609.4192270941858</v>
      </c>
      <c r="AV55">
        <f t="shared" si="36"/>
        <v>214.68169204537639</v>
      </c>
      <c r="AW55" s="13">
        <f t="shared" si="13"/>
        <v>532.10518174559218</v>
      </c>
      <c r="AX55" s="13">
        <f t="shared" si="37"/>
        <v>112.87715790721964</v>
      </c>
      <c r="AY55" s="13">
        <f t="shared" si="14"/>
        <v>20379.984173517129</v>
      </c>
      <c r="AZ55">
        <f t="shared" si="38"/>
        <v>497.40516118112771</v>
      </c>
      <c r="BA55" s="13">
        <f t="shared" si="15"/>
        <v>532.10518174559218</v>
      </c>
      <c r="BB55" s="37">
        <f t="shared" si="16"/>
        <v>124.21689020500847</v>
      </c>
      <c r="BC55" s="13">
        <f t="shared" si="17"/>
        <v>8414.1288406412787</v>
      </c>
      <c r="BD55">
        <f t="shared" si="39"/>
        <v>282.97403814163636</v>
      </c>
      <c r="BE55" s="13">
        <f t="shared" si="18"/>
        <v>533.91624408933046</v>
      </c>
      <c r="BF55" s="13">
        <f t="shared" si="40"/>
        <v>127.76756316826715</v>
      </c>
      <c r="BG55" s="13">
        <f t="shared" si="19"/>
        <v>20379.984173517129</v>
      </c>
      <c r="BH55">
        <f t="shared" si="41"/>
        <v>512.29556644217519</v>
      </c>
      <c r="BI55" s="13">
        <f t="shared" si="20"/>
        <v>533.91624408933046</v>
      </c>
      <c r="BJ55" s="37">
        <f t="shared" si="21"/>
        <v>7.0828933962664289</v>
      </c>
      <c r="BK55" s="13">
        <f t="shared" si="22"/>
        <v>8414.1288406412787</v>
      </c>
      <c r="BL55">
        <f t="shared" si="42"/>
        <v>165.84004133289432</v>
      </c>
      <c r="BM55" s="13">
        <f t="shared" si="23"/>
        <v>10.271511508174452</v>
      </c>
      <c r="BN55" s="13">
        <f t="shared" si="43"/>
        <v>10.633566359525108</v>
      </c>
      <c r="BO55" s="13">
        <f t="shared" si="24"/>
        <v>20379.984173517129</v>
      </c>
      <c r="BP55">
        <f t="shared" si="44"/>
        <v>395.1615696334332</v>
      </c>
      <c r="BQ55" s="13">
        <f t="shared" si="25"/>
        <v>10.271511508174452</v>
      </c>
      <c r="BR55" s="37">
        <f t="shared" si="26"/>
        <v>159.78161370143422</v>
      </c>
      <c r="BS55" s="13">
        <f t="shared" si="27"/>
        <v>8414.1288406412787</v>
      </c>
      <c r="BT55">
        <f t="shared" si="45"/>
        <v>318.53876163806211</v>
      </c>
      <c r="BU55" s="13">
        <f t="shared" si="28"/>
        <v>836.26927694937092</v>
      </c>
      <c r="BV55" s="13">
        <f t="shared" si="46"/>
        <v>163.3322866646929</v>
      </c>
      <c r="BW55" s="13">
        <f t="shared" si="29"/>
        <v>20379.984173517129</v>
      </c>
      <c r="BX55">
        <f t="shared" si="47"/>
        <v>547.860289938601</v>
      </c>
      <c r="BY55" s="13">
        <f t="shared" si="30"/>
        <v>836.26927694937092</v>
      </c>
    </row>
    <row r="56" spans="1:77" x14ac:dyDescent="0.2">
      <c r="A56" s="20"/>
      <c r="D56" s="20"/>
      <c r="AC56">
        <v>54</v>
      </c>
      <c r="AD56" s="37">
        <f t="shared" si="1"/>
        <v>517.28773978707602</v>
      </c>
      <c r="AE56" s="13">
        <f t="shared" si="2"/>
        <v>14023.548067735466</v>
      </c>
      <c r="AF56">
        <f t="shared" si="64"/>
        <v>776.98307437476979</v>
      </c>
      <c r="AG56" s="13">
        <f t="shared" si="3"/>
        <v>1616.3024281585481</v>
      </c>
      <c r="AH56" s="13">
        <f t="shared" si="31"/>
        <v>519.87262970432835</v>
      </c>
      <c r="AI56" s="13">
        <f t="shared" si="4"/>
        <v>20379.984173517129</v>
      </c>
      <c r="AJ56">
        <f t="shared" si="32"/>
        <v>897.27974402871962</v>
      </c>
      <c r="AK56" s="13">
        <f t="shared" si="5"/>
        <v>1616.3024281585481</v>
      </c>
      <c r="AL56" s="37">
        <f t="shared" si="6"/>
        <v>1162.5450724080165</v>
      </c>
      <c r="AM56" s="13">
        <f t="shared" si="7"/>
        <v>16828.257681282557</v>
      </c>
      <c r="AN56">
        <f t="shared" si="33"/>
        <v>1474.179473913249</v>
      </c>
      <c r="AO56" s="13">
        <f t="shared" si="8"/>
        <v>3457.7835760522935</v>
      </c>
      <c r="AP56" s="13">
        <f t="shared" si="34"/>
        <v>1164.6470708022655</v>
      </c>
      <c r="AQ56" s="13">
        <f t="shared" si="9"/>
        <v>20379.984173517129</v>
      </c>
      <c r="AR56" s="13">
        <f t="shared" si="35"/>
        <v>1542.0541851266566</v>
      </c>
      <c r="AS56" s="38">
        <f t="shared" si="10"/>
        <v>3457.7835760522935</v>
      </c>
      <c r="AT56" s="37">
        <f t="shared" si="11"/>
        <v>108.84359342095777</v>
      </c>
      <c r="AU56" s="13">
        <f t="shared" si="12"/>
        <v>5609.4192270941858</v>
      </c>
      <c r="AV56">
        <f t="shared" si="36"/>
        <v>212.72172725603531</v>
      </c>
      <c r="AW56" s="13">
        <f t="shared" si="13"/>
        <v>532.10518174559218</v>
      </c>
      <c r="AX56" s="13">
        <f t="shared" si="37"/>
        <v>112.87715790721964</v>
      </c>
      <c r="AY56" s="13">
        <f t="shared" si="14"/>
        <v>20379.984173517129</v>
      </c>
      <c r="AZ56">
        <f t="shared" si="38"/>
        <v>490.28427223161088</v>
      </c>
      <c r="BA56" s="13">
        <f t="shared" si="15"/>
        <v>532.10518174559218</v>
      </c>
      <c r="BB56" s="37">
        <f t="shared" si="16"/>
        <v>124.21689020500847</v>
      </c>
      <c r="BC56" s="13">
        <f t="shared" si="17"/>
        <v>8414.1288406412787</v>
      </c>
      <c r="BD56">
        <f t="shared" si="39"/>
        <v>280.0340909576247</v>
      </c>
      <c r="BE56" s="13">
        <f t="shared" si="18"/>
        <v>533.91624408933046</v>
      </c>
      <c r="BF56" s="13">
        <f t="shared" si="40"/>
        <v>127.76756316826715</v>
      </c>
      <c r="BG56" s="13">
        <f t="shared" si="19"/>
        <v>20379.984173517129</v>
      </c>
      <c r="BH56">
        <f t="shared" si="41"/>
        <v>505.17467749265842</v>
      </c>
      <c r="BI56" s="13">
        <f t="shared" si="20"/>
        <v>533.91624408933046</v>
      </c>
      <c r="BJ56" s="37">
        <f t="shared" si="21"/>
        <v>7.0828933962664289</v>
      </c>
      <c r="BK56" s="13">
        <f t="shared" si="22"/>
        <v>8414.1288406412787</v>
      </c>
      <c r="BL56">
        <f t="shared" si="42"/>
        <v>162.90009414888269</v>
      </c>
      <c r="BM56" s="13">
        <f t="shared" si="23"/>
        <v>10.271511508174452</v>
      </c>
      <c r="BN56" s="13">
        <f t="shared" si="43"/>
        <v>10.633566359525108</v>
      </c>
      <c r="BO56" s="13">
        <f t="shared" si="24"/>
        <v>20379.984173517129</v>
      </c>
      <c r="BP56">
        <f t="shared" si="44"/>
        <v>388.04068068391638</v>
      </c>
      <c r="BQ56" s="13">
        <f t="shared" si="25"/>
        <v>10.271511508174452</v>
      </c>
      <c r="BR56" s="37">
        <f t="shared" si="26"/>
        <v>159.78161370143422</v>
      </c>
      <c r="BS56" s="13">
        <f t="shared" si="27"/>
        <v>8414.1288406412787</v>
      </c>
      <c r="BT56">
        <f t="shared" si="45"/>
        <v>315.59881445405051</v>
      </c>
      <c r="BU56" s="13">
        <f t="shared" si="28"/>
        <v>836.26927694937092</v>
      </c>
      <c r="BV56" s="13">
        <f t="shared" si="46"/>
        <v>163.3322866646929</v>
      </c>
      <c r="BW56" s="13">
        <f t="shared" si="29"/>
        <v>20379.984173517129</v>
      </c>
      <c r="BX56">
        <f t="shared" si="47"/>
        <v>540.73940098908417</v>
      </c>
      <c r="BY56" s="13">
        <f t="shared" si="30"/>
        <v>836.26927694937092</v>
      </c>
    </row>
    <row r="57" spans="1:77" x14ac:dyDescent="0.2">
      <c r="A57" s="20"/>
      <c r="AC57">
        <v>55</v>
      </c>
      <c r="AD57" s="37">
        <f t="shared" si="1"/>
        <v>517.28773978707602</v>
      </c>
      <c r="AE57" s="13">
        <f t="shared" si="2"/>
        <v>14023.548067735466</v>
      </c>
      <c r="AF57">
        <f t="shared" si="64"/>
        <v>772.26134101862999</v>
      </c>
      <c r="AG57" s="13">
        <f t="shared" si="3"/>
        <v>1616.3024281585481</v>
      </c>
      <c r="AH57" s="13">
        <f t="shared" si="31"/>
        <v>519.87262970432835</v>
      </c>
      <c r="AI57" s="13">
        <f t="shared" si="4"/>
        <v>20379.984173517129</v>
      </c>
      <c r="AJ57">
        <f t="shared" si="32"/>
        <v>890.41779649554883</v>
      </c>
      <c r="AK57" s="13">
        <f t="shared" si="5"/>
        <v>1616.3024281585481</v>
      </c>
      <c r="AL57" s="37">
        <f t="shared" si="6"/>
        <v>1162.5450724080165</v>
      </c>
      <c r="AM57" s="13">
        <f t="shared" si="7"/>
        <v>16828.257681282557</v>
      </c>
      <c r="AN57">
        <f t="shared" si="33"/>
        <v>1468.5133938858812</v>
      </c>
      <c r="AO57" s="13">
        <f t="shared" si="8"/>
        <v>3457.7835760522935</v>
      </c>
      <c r="AP57" s="13">
        <f t="shared" si="34"/>
        <v>1164.6470708022655</v>
      </c>
      <c r="AQ57" s="13">
        <f t="shared" si="9"/>
        <v>20379.984173517129</v>
      </c>
      <c r="AR57" s="13">
        <f t="shared" si="35"/>
        <v>1535.192237593486</v>
      </c>
      <c r="AS57" s="38">
        <f t="shared" si="10"/>
        <v>3457.7835760522935</v>
      </c>
      <c r="AT57" s="37">
        <f t="shared" si="11"/>
        <v>108.84359342095777</v>
      </c>
      <c r="AU57" s="13">
        <f t="shared" si="12"/>
        <v>5609.4192270941858</v>
      </c>
      <c r="AV57">
        <f t="shared" si="36"/>
        <v>210.83303391357933</v>
      </c>
      <c r="AW57" s="13">
        <f t="shared" si="13"/>
        <v>532.10518174559218</v>
      </c>
      <c r="AX57" s="13">
        <f t="shared" si="37"/>
        <v>112.87715790721964</v>
      </c>
      <c r="AY57" s="13">
        <f t="shared" si="14"/>
        <v>20379.984173517129</v>
      </c>
      <c r="AZ57">
        <f t="shared" si="38"/>
        <v>483.42232469844021</v>
      </c>
      <c r="BA57" s="13">
        <f t="shared" si="15"/>
        <v>532.10518174559218</v>
      </c>
      <c r="BB57" s="37">
        <f t="shared" si="16"/>
        <v>124.21689020500847</v>
      </c>
      <c r="BC57" s="13">
        <f t="shared" si="17"/>
        <v>8414.1288406412787</v>
      </c>
      <c r="BD57">
        <f t="shared" si="39"/>
        <v>277.2010509439408</v>
      </c>
      <c r="BE57" s="13">
        <f t="shared" si="18"/>
        <v>533.91624408933046</v>
      </c>
      <c r="BF57" s="13">
        <f t="shared" si="40"/>
        <v>127.76756316826715</v>
      </c>
      <c r="BG57" s="13">
        <f t="shared" si="19"/>
        <v>20379.984173517129</v>
      </c>
      <c r="BH57">
        <f t="shared" si="41"/>
        <v>498.31272995948768</v>
      </c>
      <c r="BI57" s="13">
        <f t="shared" si="20"/>
        <v>533.91624408933046</v>
      </c>
      <c r="BJ57" s="37">
        <f t="shared" si="21"/>
        <v>7.0828933962664289</v>
      </c>
      <c r="BK57" s="13">
        <f t="shared" si="22"/>
        <v>8414.1288406412787</v>
      </c>
      <c r="BL57">
        <f t="shared" si="42"/>
        <v>160.06705413519876</v>
      </c>
      <c r="BM57" s="13">
        <f t="shared" si="23"/>
        <v>10.271511508174452</v>
      </c>
      <c r="BN57" s="13">
        <f t="shared" si="43"/>
        <v>10.633566359525108</v>
      </c>
      <c r="BO57" s="13">
        <f t="shared" si="24"/>
        <v>20379.984173517129</v>
      </c>
      <c r="BP57">
        <f t="shared" si="44"/>
        <v>381.17873315074564</v>
      </c>
      <c r="BQ57" s="13">
        <f t="shared" si="25"/>
        <v>10.271511508174452</v>
      </c>
      <c r="BR57" s="37">
        <f t="shared" si="26"/>
        <v>159.78161370143422</v>
      </c>
      <c r="BS57" s="13">
        <f t="shared" si="27"/>
        <v>8414.1288406412787</v>
      </c>
      <c r="BT57">
        <f t="shared" si="45"/>
        <v>312.76577444036656</v>
      </c>
      <c r="BU57" s="13">
        <f t="shared" si="28"/>
        <v>836.26927694937092</v>
      </c>
      <c r="BV57" s="13">
        <f t="shared" si="46"/>
        <v>163.3322866646929</v>
      </c>
      <c r="BW57" s="13">
        <f t="shared" si="29"/>
        <v>20379.984173517129</v>
      </c>
      <c r="BX57">
        <f t="shared" si="47"/>
        <v>533.87745345591338</v>
      </c>
      <c r="BY57" s="13">
        <f t="shared" si="30"/>
        <v>836.26927694937092</v>
      </c>
    </row>
    <row r="58" spans="1:77" x14ac:dyDescent="0.2">
      <c r="AC58">
        <v>56</v>
      </c>
      <c r="AD58" s="37">
        <f t="shared" si="1"/>
        <v>517.28773978707602</v>
      </c>
      <c r="AE58" s="13">
        <f t="shared" si="2"/>
        <v>14023.548067735466</v>
      </c>
      <c r="AF58">
        <f t="shared" si="64"/>
        <v>767.70824099663787</v>
      </c>
      <c r="AG58" s="13">
        <f t="shared" si="3"/>
        <v>1616.3024281585481</v>
      </c>
      <c r="AH58" s="13">
        <f t="shared" si="31"/>
        <v>519.87262970432835</v>
      </c>
      <c r="AI58" s="13">
        <f t="shared" si="4"/>
        <v>20379.984173517129</v>
      </c>
      <c r="AJ58">
        <f t="shared" si="32"/>
        <v>883.80091851713428</v>
      </c>
      <c r="AK58" s="13">
        <f t="shared" si="5"/>
        <v>1616.3024281585481</v>
      </c>
      <c r="AL58" s="37">
        <f t="shared" si="6"/>
        <v>1162.5450724080165</v>
      </c>
      <c r="AM58" s="13">
        <f t="shared" si="7"/>
        <v>16828.257681282557</v>
      </c>
      <c r="AN58">
        <f t="shared" si="33"/>
        <v>1463.0496738594907</v>
      </c>
      <c r="AO58" s="13">
        <f t="shared" si="8"/>
        <v>3457.7835760522935</v>
      </c>
      <c r="AP58" s="13">
        <f t="shared" si="34"/>
        <v>1164.6470708022655</v>
      </c>
      <c r="AQ58" s="13">
        <f t="shared" si="9"/>
        <v>20379.984173517129</v>
      </c>
      <c r="AR58" s="13">
        <f t="shared" si="35"/>
        <v>1528.5753596150714</v>
      </c>
      <c r="AS58" s="38">
        <f t="shared" si="10"/>
        <v>3457.7835760522935</v>
      </c>
      <c r="AT58" s="37">
        <f t="shared" si="11"/>
        <v>108.84359342095777</v>
      </c>
      <c r="AU58" s="13">
        <f t="shared" si="12"/>
        <v>5609.4192270941858</v>
      </c>
      <c r="AV58">
        <f t="shared" si="36"/>
        <v>209.01179390478251</v>
      </c>
      <c r="AW58" s="13">
        <f t="shared" si="13"/>
        <v>532.10518174559218</v>
      </c>
      <c r="AX58" s="13">
        <f t="shared" si="37"/>
        <v>112.87715790721964</v>
      </c>
      <c r="AY58" s="13">
        <f t="shared" si="14"/>
        <v>20379.984173517129</v>
      </c>
      <c r="AZ58">
        <f t="shared" si="38"/>
        <v>476.80544672002554</v>
      </c>
      <c r="BA58" s="13">
        <f t="shared" si="15"/>
        <v>532.10518174559218</v>
      </c>
      <c r="BB58" s="37">
        <f t="shared" si="16"/>
        <v>124.21689020500847</v>
      </c>
      <c r="BC58" s="13">
        <f t="shared" si="17"/>
        <v>8414.1288406412787</v>
      </c>
      <c r="BD58">
        <f t="shared" si="39"/>
        <v>274.46919093074558</v>
      </c>
      <c r="BE58" s="13">
        <f t="shared" si="18"/>
        <v>533.91624408933046</v>
      </c>
      <c r="BF58" s="13">
        <f t="shared" si="40"/>
        <v>127.76756316826715</v>
      </c>
      <c r="BG58" s="13">
        <f t="shared" si="19"/>
        <v>20379.984173517129</v>
      </c>
      <c r="BH58">
        <f t="shared" si="41"/>
        <v>491.69585198107302</v>
      </c>
      <c r="BI58" s="13">
        <f t="shared" si="20"/>
        <v>533.91624408933046</v>
      </c>
      <c r="BJ58" s="37">
        <f t="shared" si="21"/>
        <v>7.0828933962664289</v>
      </c>
      <c r="BK58" s="13">
        <f t="shared" si="22"/>
        <v>8414.1288406412787</v>
      </c>
      <c r="BL58">
        <f t="shared" si="42"/>
        <v>157.33519412200354</v>
      </c>
      <c r="BM58" s="13">
        <f t="shared" si="23"/>
        <v>10.271511508174452</v>
      </c>
      <c r="BN58" s="13">
        <f t="shared" si="43"/>
        <v>10.633566359525108</v>
      </c>
      <c r="BO58" s="13">
        <f t="shared" si="24"/>
        <v>20379.984173517129</v>
      </c>
      <c r="BP58">
        <f t="shared" si="44"/>
        <v>374.56185517233098</v>
      </c>
      <c r="BQ58" s="13">
        <f t="shared" si="25"/>
        <v>10.271511508174452</v>
      </c>
      <c r="BR58" s="37">
        <f t="shared" si="26"/>
        <v>159.78161370143422</v>
      </c>
      <c r="BS58" s="13">
        <f t="shared" si="27"/>
        <v>8414.1288406412787</v>
      </c>
      <c r="BT58">
        <f t="shared" si="45"/>
        <v>310.03391442717134</v>
      </c>
      <c r="BU58" s="13">
        <f t="shared" si="28"/>
        <v>836.26927694937092</v>
      </c>
      <c r="BV58" s="13">
        <f t="shared" si="46"/>
        <v>163.3322866646929</v>
      </c>
      <c r="BW58" s="13">
        <f t="shared" si="29"/>
        <v>20379.984173517129</v>
      </c>
      <c r="BX58">
        <f t="shared" si="47"/>
        <v>527.26057547749883</v>
      </c>
      <c r="BY58" s="13">
        <f t="shared" si="30"/>
        <v>836.26927694937092</v>
      </c>
    </row>
    <row r="59" spans="1:77" x14ac:dyDescent="0.2">
      <c r="A59" s="20"/>
      <c r="AC59">
        <v>57</v>
      </c>
      <c r="AD59" s="37">
        <f t="shared" si="1"/>
        <v>517.28773978707602</v>
      </c>
      <c r="AE59" s="13">
        <f t="shared" si="2"/>
        <v>14023.548067735466</v>
      </c>
      <c r="AF59">
        <f t="shared" si="64"/>
        <v>763.31489887015437</v>
      </c>
      <c r="AG59" s="13">
        <f t="shared" si="3"/>
        <v>1616.3024281585481</v>
      </c>
      <c r="AH59" s="13">
        <f t="shared" si="31"/>
        <v>519.87262970432835</v>
      </c>
      <c r="AI59" s="13">
        <f t="shared" si="4"/>
        <v>20379.984173517129</v>
      </c>
      <c r="AJ59">
        <f t="shared" si="32"/>
        <v>877.41621169585687</v>
      </c>
      <c r="AK59" s="13">
        <f t="shared" si="5"/>
        <v>1616.3024281585481</v>
      </c>
      <c r="AL59" s="37">
        <f t="shared" si="6"/>
        <v>1162.5450724080165</v>
      </c>
      <c r="AM59" s="13">
        <f t="shared" si="7"/>
        <v>16828.257681282557</v>
      </c>
      <c r="AN59">
        <f t="shared" si="33"/>
        <v>1457.7776633077106</v>
      </c>
      <c r="AO59" s="13">
        <f t="shared" si="8"/>
        <v>3457.7835760522935</v>
      </c>
      <c r="AP59" s="13">
        <f t="shared" si="34"/>
        <v>1164.6470708022655</v>
      </c>
      <c r="AQ59" s="13">
        <f t="shared" si="9"/>
        <v>20379.984173517129</v>
      </c>
      <c r="AR59" s="13">
        <f t="shared" si="35"/>
        <v>1522.190652793794</v>
      </c>
      <c r="AS59" s="38">
        <f t="shared" si="10"/>
        <v>3457.7835760522935</v>
      </c>
      <c r="AT59" s="37">
        <f t="shared" si="11"/>
        <v>108.84359342095777</v>
      </c>
      <c r="AU59" s="13">
        <f t="shared" si="12"/>
        <v>5609.4192270941858</v>
      </c>
      <c r="AV59">
        <f t="shared" si="36"/>
        <v>207.25445705418912</v>
      </c>
      <c r="AW59" s="13">
        <f t="shared" si="13"/>
        <v>532.10518174559218</v>
      </c>
      <c r="AX59" s="13">
        <f t="shared" si="37"/>
        <v>112.87715790721964</v>
      </c>
      <c r="AY59" s="13">
        <f t="shared" si="14"/>
        <v>20379.984173517129</v>
      </c>
      <c r="AZ59">
        <f t="shared" si="38"/>
        <v>470.42073989874825</v>
      </c>
      <c r="BA59" s="13">
        <f t="shared" si="15"/>
        <v>532.10518174559218</v>
      </c>
      <c r="BB59" s="37">
        <f t="shared" si="16"/>
        <v>124.21689020500847</v>
      </c>
      <c r="BC59" s="13">
        <f t="shared" si="17"/>
        <v>8414.1288406412787</v>
      </c>
      <c r="BD59">
        <f t="shared" si="39"/>
        <v>271.83318565485547</v>
      </c>
      <c r="BE59" s="13">
        <f t="shared" si="18"/>
        <v>533.91624408933046</v>
      </c>
      <c r="BF59" s="13">
        <f t="shared" si="40"/>
        <v>127.76756316826715</v>
      </c>
      <c r="BG59" s="13">
        <f t="shared" si="19"/>
        <v>20379.984173517129</v>
      </c>
      <c r="BH59">
        <f t="shared" si="41"/>
        <v>485.31114515979573</v>
      </c>
      <c r="BI59" s="13">
        <f t="shared" si="20"/>
        <v>533.91624408933046</v>
      </c>
      <c r="BJ59" s="37">
        <f t="shared" si="21"/>
        <v>7.0828933962664289</v>
      </c>
      <c r="BK59" s="13">
        <f t="shared" si="22"/>
        <v>8414.1288406412787</v>
      </c>
      <c r="BL59">
        <f t="shared" si="42"/>
        <v>154.69918884611343</v>
      </c>
      <c r="BM59" s="13">
        <f t="shared" si="23"/>
        <v>10.271511508174452</v>
      </c>
      <c r="BN59" s="13">
        <f t="shared" si="43"/>
        <v>10.633566359525108</v>
      </c>
      <c r="BO59" s="13">
        <f t="shared" si="24"/>
        <v>20379.984173517129</v>
      </c>
      <c r="BP59">
        <f t="shared" si="44"/>
        <v>368.17714835105369</v>
      </c>
      <c r="BQ59" s="13">
        <f t="shared" si="25"/>
        <v>10.271511508174452</v>
      </c>
      <c r="BR59" s="37">
        <f t="shared" si="26"/>
        <v>159.78161370143422</v>
      </c>
      <c r="BS59" s="13">
        <f t="shared" si="27"/>
        <v>8414.1288406412787</v>
      </c>
      <c r="BT59">
        <f t="shared" si="45"/>
        <v>307.39790915128123</v>
      </c>
      <c r="BU59" s="13">
        <f t="shared" si="28"/>
        <v>836.26927694937092</v>
      </c>
      <c r="BV59" s="13">
        <f t="shared" si="46"/>
        <v>163.3322866646929</v>
      </c>
      <c r="BW59" s="13">
        <f t="shared" si="29"/>
        <v>20379.984173517129</v>
      </c>
      <c r="BX59">
        <f t="shared" si="47"/>
        <v>520.87586865622143</v>
      </c>
      <c r="BY59" s="13">
        <f t="shared" si="30"/>
        <v>836.26927694937092</v>
      </c>
    </row>
    <row r="60" spans="1:77" x14ac:dyDescent="0.2">
      <c r="AC60">
        <v>58</v>
      </c>
      <c r="AD60" s="37">
        <f t="shared" si="1"/>
        <v>517.28773978707602</v>
      </c>
      <c r="AE60" s="13">
        <f t="shared" si="2"/>
        <v>14023.548067735466</v>
      </c>
      <c r="AF60">
        <f t="shared" si="64"/>
        <v>759.07305129975646</v>
      </c>
      <c r="AG60" s="13">
        <f t="shared" si="3"/>
        <v>1616.3024281585481</v>
      </c>
      <c r="AH60" s="13">
        <f t="shared" si="31"/>
        <v>519.87262970432835</v>
      </c>
      <c r="AI60" s="13">
        <f t="shared" si="4"/>
        <v>20379.984173517129</v>
      </c>
      <c r="AJ60">
        <f t="shared" si="32"/>
        <v>871.25166717876164</v>
      </c>
      <c r="AK60" s="13">
        <f t="shared" si="5"/>
        <v>1616.3024281585481</v>
      </c>
      <c r="AL60" s="37">
        <f t="shared" si="6"/>
        <v>1162.5450724080165</v>
      </c>
      <c r="AM60" s="13">
        <f t="shared" si="7"/>
        <v>16828.257681282557</v>
      </c>
      <c r="AN60">
        <f t="shared" si="33"/>
        <v>1452.6874462232331</v>
      </c>
      <c r="AO60" s="13">
        <f t="shared" si="8"/>
        <v>3457.7835760522935</v>
      </c>
      <c r="AP60" s="13">
        <f t="shared" si="34"/>
        <v>1164.6470708022655</v>
      </c>
      <c r="AQ60" s="13">
        <f t="shared" si="9"/>
        <v>20379.984173517129</v>
      </c>
      <c r="AR60" s="13">
        <f t="shared" si="35"/>
        <v>1516.0261082766988</v>
      </c>
      <c r="AS60" s="38">
        <f t="shared" si="10"/>
        <v>3457.7835760522935</v>
      </c>
      <c r="AT60" s="37">
        <f t="shared" si="11"/>
        <v>108.84359342095777</v>
      </c>
      <c r="AU60" s="13">
        <f t="shared" si="12"/>
        <v>5609.4192270941858</v>
      </c>
      <c r="AV60">
        <f t="shared" si="36"/>
        <v>205.55771802602993</v>
      </c>
      <c r="AW60" s="13">
        <f t="shared" si="13"/>
        <v>532.10518174559218</v>
      </c>
      <c r="AX60" s="13">
        <f t="shared" si="37"/>
        <v>112.87715790721964</v>
      </c>
      <c r="AY60" s="13">
        <f t="shared" si="14"/>
        <v>20379.984173517129</v>
      </c>
      <c r="AZ60">
        <f t="shared" si="38"/>
        <v>464.2561953816529</v>
      </c>
      <c r="BA60" s="13">
        <f t="shared" si="15"/>
        <v>532.10518174559218</v>
      </c>
      <c r="BB60" s="37">
        <f t="shared" si="16"/>
        <v>124.21689020500847</v>
      </c>
      <c r="BC60" s="13">
        <f t="shared" si="17"/>
        <v>8414.1288406412787</v>
      </c>
      <c r="BD60">
        <f t="shared" si="39"/>
        <v>269.28807711261675</v>
      </c>
      <c r="BE60" s="13">
        <f t="shared" si="18"/>
        <v>533.91624408933046</v>
      </c>
      <c r="BF60" s="13">
        <f t="shared" si="40"/>
        <v>127.76756316826715</v>
      </c>
      <c r="BG60" s="13">
        <f t="shared" si="19"/>
        <v>20379.984173517129</v>
      </c>
      <c r="BH60">
        <f t="shared" si="41"/>
        <v>479.14660064270038</v>
      </c>
      <c r="BI60" s="13">
        <f t="shared" si="20"/>
        <v>533.91624408933046</v>
      </c>
      <c r="BJ60" s="37">
        <f t="shared" si="21"/>
        <v>7.0828933962664289</v>
      </c>
      <c r="BK60" s="13">
        <f t="shared" si="22"/>
        <v>8414.1288406412787</v>
      </c>
      <c r="BL60">
        <f t="shared" si="42"/>
        <v>152.15408030387468</v>
      </c>
      <c r="BM60" s="13">
        <f t="shared" si="23"/>
        <v>10.271511508174452</v>
      </c>
      <c r="BN60" s="13">
        <f t="shared" si="43"/>
        <v>10.633566359525108</v>
      </c>
      <c r="BO60" s="13">
        <f t="shared" si="24"/>
        <v>20379.984173517129</v>
      </c>
      <c r="BP60">
        <f t="shared" si="44"/>
        <v>362.01260383395834</v>
      </c>
      <c r="BQ60" s="13">
        <f t="shared" si="25"/>
        <v>10.271511508174452</v>
      </c>
      <c r="BR60" s="37">
        <f t="shared" si="26"/>
        <v>159.78161370143422</v>
      </c>
      <c r="BS60" s="13">
        <f t="shared" si="27"/>
        <v>8414.1288406412787</v>
      </c>
      <c r="BT60">
        <f t="shared" si="45"/>
        <v>304.85280060904245</v>
      </c>
      <c r="BU60" s="13">
        <f t="shared" si="28"/>
        <v>836.26927694937092</v>
      </c>
      <c r="BV60" s="13">
        <f t="shared" si="46"/>
        <v>163.3322866646929</v>
      </c>
      <c r="BW60" s="13">
        <f t="shared" si="29"/>
        <v>20379.984173517129</v>
      </c>
      <c r="BX60">
        <f t="shared" si="47"/>
        <v>514.71132413912619</v>
      </c>
      <c r="BY60" s="13">
        <f t="shared" si="30"/>
        <v>836.26927694937092</v>
      </c>
    </row>
    <row r="61" spans="1:77" x14ac:dyDescent="0.2">
      <c r="AC61">
        <v>59</v>
      </c>
      <c r="AD61" s="37">
        <f t="shared" si="1"/>
        <v>517.28773978707602</v>
      </c>
      <c r="AE61" s="13">
        <f t="shared" si="2"/>
        <v>14023.548067735466</v>
      </c>
      <c r="AF61">
        <f t="shared" si="64"/>
        <v>754.97499517242295</v>
      </c>
      <c r="AG61" s="13">
        <f t="shared" si="3"/>
        <v>1616.3024281585481</v>
      </c>
      <c r="AH61" s="13">
        <f t="shared" si="31"/>
        <v>519.87262970432835</v>
      </c>
      <c r="AI61" s="13">
        <f t="shared" si="4"/>
        <v>20379.984173517129</v>
      </c>
      <c r="AJ61">
        <f t="shared" si="32"/>
        <v>865.29609027241531</v>
      </c>
      <c r="AK61" s="13">
        <f t="shared" si="5"/>
        <v>1616.3024281585481</v>
      </c>
      <c r="AL61" s="37">
        <f t="shared" si="6"/>
        <v>1162.5450724080165</v>
      </c>
      <c r="AM61" s="13">
        <f t="shared" si="7"/>
        <v>16828.257681282557</v>
      </c>
      <c r="AN61">
        <f t="shared" si="33"/>
        <v>1447.7697788704327</v>
      </c>
      <c r="AO61" s="13">
        <f t="shared" si="8"/>
        <v>3457.7835760522935</v>
      </c>
      <c r="AP61" s="13">
        <f t="shared" si="34"/>
        <v>1164.6470708022655</v>
      </c>
      <c r="AQ61" s="13">
        <f t="shared" si="9"/>
        <v>20379.984173517129</v>
      </c>
      <c r="AR61" s="13">
        <f t="shared" si="35"/>
        <v>1510.0705313703525</v>
      </c>
      <c r="AS61" s="38">
        <f t="shared" si="10"/>
        <v>3457.7835760522935</v>
      </c>
      <c r="AT61" s="37">
        <f t="shared" si="11"/>
        <v>108.84359342095777</v>
      </c>
      <c r="AU61" s="13">
        <f t="shared" si="12"/>
        <v>5609.4192270941858</v>
      </c>
      <c r="AV61">
        <f t="shared" si="36"/>
        <v>203.91849557509653</v>
      </c>
      <c r="AW61" s="13">
        <f t="shared" si="13"/>
        <v>532.10518174559218</v>
      </c>
      <c r="AX61" s="13">
        <f t="shared" si="37"/>
        <v>112.87715790721964</v>
      </c>
      <c r="AY61" s="13">
        <f t="shared" si="14"/>
        <v>20379.984173517129</v>
      </c>
      <c r="AZ61">
        <f t="shared" si="38"/>
        <v>458.30061847530658</v>
      </c>
      <c r="BA61" s="13">
        <f t="shared" si="15"/>
        <v>532.10518174559218</v>
      </c>
      <c r="BB61" s="37">
        <f t="shared" si="16"/>
        <v>124.21689020500847</v>
      </c>
      <c r="BC61" s="13">
        <f t="shared" si="17"/>
        <v>8414.1288406412787</v>
      </c>
      <c r="BD61">
        <f t="shared" si="39"/>
        <v>266.82924343621659</v>
      </c>
      <c r="BE61" s="13">
        <f t="shared" si="18"/>
        <v>533.91624408933046</v>
      </c>
      <c r="BF61" s="13">
        <f t="shared" si="40"/>
        <v>127.76756316826715</v>
      </c>
      <c r="BG61" s="13">
        <f t="shared" si="19"/>
        <v>20379.984173517129</v>
      </c>
      <c r="BH61">
        <f t="shared" si="41"/>
        <v>473.19102373635405</v>
      </c>
      <c r="BI61" s="13">
        <f t="shared" si="20"/>
        <v>533.91624408933046</v>
      </c>
      <c r="BJ61" s="37">
        <f t="shared" si="21"/>
        <v>7.0828933962664289</v>
      </c>
      <c r="BK61" s="13">
        <f t="shared" si="22"/>
        <v>8414.1288406412787</v>
      </c>
      <c r="BL61">
        <f t="shared" si="42"/>
        <v>149.69524662747455</v>
      </c>
      <c r="BM61" s="13">
        <f t="shared" si="23"/>
        <v>10.271511508174452</v>
      </c>
      <c r="BN61" s="13">
        <f t="shared" si="43"/>
        <v>10.633566359525108</v>
      </c>
      <c r="BO61" s="13">
        <f t="shared" si="24"/>
        <v>20379.984173517129</v>
      </c>
      <c r="BP61">
        <f t="shared" si="44"/>
        <v>356.05702692761201</v>
      </c>
      <c r="BQ61" s="13">
        <f t="shared" si="25"/>
        <v>10.271511508174452</v>
      </c>
      <c r="BR61" s="37">
        <f t="shared" si="26"/>
        <v>159.78161370143422</v>
      </c>
      <c r="BS61" s="13">
        <f t="shared" si="27"/>
        <v>8414.1288406412787</v>
      </c>
      <c r="BT61">
        <f t="shared" si="45"/>
        <v>302.39396693264234</v>
      </c>
      <c r="BU61" s="13">
        <f t="shared" si="28"/>
        <v>836.26927694937092</v>
      </c>
      <c r="BV61" s="13">
        <f t="shared" si="46"/>
        <v>163.3322866646929</v>
      </c>
      <c r="BW61" s="13">
        <f t="shared" si="29"/>
        <v>20379.984173517129</v>
      </c>
      <c r="BX61">
        <f t="shared" si="47"/>
        <v>508.75574723277981</v>
      </c>
      <c r="BY61" s="13">
        <f t="shared" si="30"/>
        <v>836.26927694937092</v>
      </c>
    </row>
    <row r="62" spans="1:77" x14ac:dyDescent="0.2">
      <c r="AC62">
        <v>60</v>
      </c>
      <c r="AD62" s="37">
        <f t="shared" si="1"/>
        <v>517.28773978707602</v>
      </c>
      <c r="AE62" s="13">
        <f t="shared" si="2"/>
        <v>14023.548067735466</v>
      </c>
      <c r="AF62">
        <f t="shared" si="64"/>
        <v>751.01354091600047</v>
      </c>
      <c r="AG62" s="13">
        <f t="shared" si="3"/>
        <v>1616.3024281585481</v>
      </c>
      <c r="AH62" s="13">
        <f t="shared" si="31"/>
        <v>519.87262970432835</v>
      </c>
      <c r="AI62" s="13">
        <f t="shared" si="4"/>
        <v>20379.984173517129</v>
      </c>
      <c r="AJ62">
        <f t="shared" si="32"/>
        <v>859.53903259628055</v>
      </c>
      <c r="AK62" s="13">
        <f t="shared" si="5"/>
        <v>1616.3024281585481</v>
      </c>
      <c r="AL62" s="37">
        <f t="shared" si="6"/>
        <v>1162.5450724080165</v>
      </c>
      <c r="AM62" s="13">
        <f t="shared" si="7"/>
        <v>16828.257681282557</v>
      </c>
      <c r="AN62">
        <f t="shared" si="33"/>
        <v>1443.0160337627258</v>
      </c>
      <c r="AO62" s="13">
        <f t="shared" si="8"/>
        <v>3457.7835760522935</v>
      </c>
      <c r="AP62" s="13">
        <f t="shared" si="34"/>
        <v>1164.6470708022655</v>
      </c>
      <c r="AQ62" s="13">
        <f t="shared" si="9"/>
        <v>20379.984173517129</v>
      </c>
      <c r="AR62" s="13">
        <f t="shared" si="35"/>
        <v>1504.3134736942177</v>
      </c>
      <c r="AS62" s="38">
        <f t="shared" si="10"/>
        <v>3457.7835760522935</v>
      </c>
      <c r="AT62" s="37">
        <f t="shared" si="11"/>
        <v>108.84359342095777</v>
      </c>
      <c r="AU62" s="13">
        <f t="shared" si="12"/>
        <v>5609.4192270941858</v>
      </c>
      <c r="AV62">
        <f t="shared" si="36"/>
        <v>202.33391387252755</v>
      </c>
      <c r="AW62" s="13">
        <f t="shared" si="13"/>
        <v>532.10518174559218</v>
      </c>
      <c r="AX62" s="13">
        <f t="shared" si="37"/>
        <v>112.87715790721964</v>
      </c>
      <c r="AY62" s="13">
        <f t="shared" si="14"/>
        <v>20379.984173517129</v>
      </c>
      <c r="AZ62">
        <f t="shared" si="38"/>
        <v>452.54356079917181</v>
      </c>
      <c r="BA62" s="13">
        <f t="shared" si="15"/>
        <v>532.10518174559218</v>
      </c>
      <c r="BB62" s="37">
        <f t="shared" si="16"/>
        <v>124.21689020500847</v>
      </c>
      <c r="BC62" s="13">
        <f t="shared" si="17"/>
        <v>8414.1288406412787</v>
      </c>
      <c r="BD62">
        <f t="shared" si="39"/>
        <v>264.45237088236308</v>
      </c>
      <c r="BE62" s="13">
        <f t="shared" si="18"/>
        <v>533.91624408933046</v>
      </c>
      <c r="BF62" s="13">
        <f t="shared" si="40"/>
        <v>127.76756316826715</v>
      </c>
      <c r="BG62" s="13">
        <f t="shared" si="19"/>
        <v>20379.984173517129</v>
      </c>
      <c r="BH62">
        <f t="shared" si="41"/>
        <v>467.43396606021929</v>
      </c>
      <c r="BI62" s="13">
        <f t="shared" si="20"/>
        <v>533.91624408933046</v>
      </c>
      <c r="BJ62" s="37">
        <f t="shared" si="21"/>
        <v>7.0828933962664289</v>
      </c>
      <c r="BK62" s="13">
        <f t="shared" si="22"/>
        <v>8414.1288406412787</v>
      </c>
      <c r="BL62">
        <f t="shared" si="42"/>
        <v>147.31837407362107</v>
      </c>
      <c r="BM62" s="13">
        <f t="shared" si="23"/>
        <v>10.271511508174452</v>
      </c>
      <c r="BN62" s="13">
        <f t="shared" si="43"/>
        <v>10.633566359525108</v>
      </c>
      <c r="BO62" s="13">
        <f t="shared" si="24"/>
        <v>20379.984173517129</v>
      </c>
      <c r="BP62">
        <f t="shared" si="44"/>
        <v>350.29996925147725</v>
      </c>
      <c r="BQ62" s="13">
        <f t="shared" si="25"/>
        <v>10.271511508174452</v>
      </c>
      <c r="BR62" s="37">
        <f t="shared" si="26"/>
        <v>159.78161370143422</v>
      </c>
      <c r="BS62" s="13">
        <f t="shared" si="27"/>
        <v>8414.1288406412787</v>
      </c>
      <c r="BT62">
        <f t="shared" si="45"/>
        <v>300.0170943787889</v>
      </c>
      <c r="BU62" s="13">
        <f t="shared" si="28"/>
        <v>836.26927694937092</v>
      </c>
      <c r="BV62" s="13">
        <f t="shared" si="46"/>
        <v>163.3322866646929</v>
      </c>
      <c r="BW62" s="13">
        <f t="shared" si="29"/>
        <v>20379.984173517129</v>
      </c>
      <c r="BX62">
        <f t="shared" si="47"/>
        <v>502.99868955664505</v>
      </c>
      <c r="BY62" s="13">
        <f t="shared" si="30"/>
        <v>836.26927694937092</v>
      </c>
    </row>
    <row r="63" spans="1:77" x14ac:dyDescent="0.2">
      <c r="AC63">
        <v>61</v>
      </c>
      <c r="AD63" s="37">
        <f t="shared" si="1"/>
        <v>517.28773978707602</v>
      </c>
      <c r="AE63" s="13">
        <f t="shared" si="2"/>
        <v>14023.548067735466</v>
      </c>
      <c r="AF63">
        <f t="shared" si="64"/>
        <v>747.18197040569021</v>
      </c>
      <c r="AG63" s="13">
        <f t="shared" si="3"/>
        <v>1616.3024281585481</v>
      </c>
      <c r="AH63" s="13">
        <f t="shared" si="31"/>
        <v>519.87262970432835</v>
      </c>
      <c r="AI63" s="13">
        <f t="shared" si="4"/>
        <v>20379.984173517129</v>
      </c>
      <c r="AJ63">
        <f t="shared" si="32"/>
        <v>853.97073090952722</v>
      </c>
      <c r="AK63" s="13">
        <f t="shared" si="5"/>
        <v>1616.3024281585481</v>
      </c>
      <c r="AL63" s="37">
        <f t="shared" si="6"/>
        <v>1162.5450724080165</v>
      </c>
      <c r="AM63" s="13">
        <f t="shared" si="7"/>
        <v>16828.257681282557</v>
      </c>
      <c r="AN63">
        <f t="shared" si="33"/>
        <v>1438.4181491503534</v>
      </c>
      <c r="AO63" s="13">
        <f t="shared" si="8"/>
        <v>3457.7835760522935</v>
      </c>
      <c r="AP63" s="13">
        <f t="shared" si="34"/>
        <v>1164.6470708022655</v>
      </c>
      <c r="AQ63" s="13">
        <f t="shared" si="9"/>
        <v>20379.984173517129</v>
      </c>
      <c r="AR63" s="13">
        <f t="shared" si="35"/>
        <v>1498.7451720074644</v>
      </c>
      <c r="AS63" s="38">
        <f t="shared" si="10"/>
        <v>3457.7835760522935</v>
      </c>
      <c r="AT63" s="37">
        <f t="shared" si="11"/>
        <v>108.84359342095777</v>
      </c>
      <c r="AU63" s="13">
        <f t="shared" si="12"/>
        <v>5609.4192270941858</v>
      </c>
      <c r="AV63">
        <f t="shared" si="36"/>
        <v>200.80128566840344</v>
      </c>
      <c r="AW63" s="13">
        <f t="shared" si="13"/>
        <v>532.10518174559218</v>
      </c>
      <c r="AX63" s="13">
        <f t="shared" si="37"/>
        <v>112.87715790721964</v>
      </c>
      <c r="AY63" s="13">
        <f t="shared" si="14"/>
        <v>20379.984173517129</v>
      </c>
      <c r="AZ63">
        <f t="shared" si="38"/>
        <v>446.97525911241848</v>
      </c>
      <c r="BA63" s="13">
        <f t="shared" si="15"/>
        <v>532.10518174559218</v>
      </c>
      <c r="BB63" s="37">
        <f t="shared" si="16"/>
        <v>124.21689020500847</v>
      </c>
      <c r="BC63" s="13">
        <f t="shared" si="17"/>
        <v>8414.1288406412787</v>
      </c>
      <c r="BD63">
        <f t="shared" si="39"/>
        <v>262.15342857617696</v>
      </c>
      <c r="BE63" s="13">
        <f t="shared" si="18"/>
        <v>533.91624408933046</v>
      </c>
      <c r="BF63" s="13">
        <f t="shared" si="40"/>
        <v>127.76756316826715</v>
      </c>
      <c r="BG63" s="13">
        <f t="shared" si="19"/>
        <v>20379.984173517129</v>
      </c>
      <c r="BH63">
        <f t="shared" si="41"/>
        <v>461.86566437346596</v>
      </c>
      <c r="BI63" s="13">
        <f t="shared" si="20"/>
        <v>533.91624408933046</v>
      </c>
      <c r="BJ63" s="37">
        <f t="shared" si="21"/>
        <v>7.0828933962664289</v>
      </c>
      <c r="BK63" s="13">
        <f t="shared" si="22"/>
        <v>8414.1288406412787</v>
      </c>
      <c r="BL63">
        <f t="shared" si="42"/>
        <v>145.01943176743492</v>
      </c>
      <c r="BM63" s="13">
        <f t="shared" si="23"/>
        <v>10.271511508174452</v>
      </c>
      <c r="BN63" s="13">
        <f t="shared" si="43"/>
        <v>10.633566359525108</v>
      </c>
      <c r="BO63" s="13">
        <f t="shared" si="24"/>
        <v>20379.984173517129</v>
      </c>
      <c r="BP63">
        <f t="shared" si="44"/>
        <v>344.73166756472392</v>
      </c>
      <c r="BQ63" s="13">
        <f t="shared" si="25"/>
        <v>10.271511508174452</v>
      </c>
      <c r="BR63" s="37">
        <f t="shared" si="26"/>
        <v>159.78161370143422</v>
      </c>
      <c r="BS63" s="13">
        <f t="shared" si="27"/>
        <v>8414.1288406412787</v>
      </c>
      <c r="BT63">
        <f t="shared" si="45"/>
        <v>297.71815207260272</v>
      </c>
      <c r="BU63" s="13">
        <f t="shared" si="28"/>
        <v>836.26927694937092</v>
      </c>
      <c r="BV63" s="13">
        <f t="shared" si="46"/>
        <v>163.3322866646929</v>
      </c>
      <c r="BW63" s="13">
        <f t="shared" si="29"/>
        <v>20379.984173517129</v>
      </c>
      <c r="BX63">
        <f t="shared" si="47"/>
        <v>497.43038786989172</v>
      </c>
      <c r="BY63" s="13">
        <f t="shared" si="30"/>
        <v>836.26927694937092</v>
      </c>
    </row>
    <row r="64" spans="1:77" x14ac:dyDescent="0.2">
      <c r="AC64">
        <v>62</v>
      </c>
      <c r="AD64" s="37">
        <f t="shared" si="1"/>
        <v>517.28773978707602</v>
      </c>
      <c r="AE64" s="13">
        <f t="shared" si="2"/>
        <v>14023.548067735466</v>
      </c>
      <c r="AF64">
        <f t="shared" si="64"/>
        <v>743.47399894409966</v>
      </c>
      <c r="AG64" s="13">
        <f t="shared" si="3"/>
        <v>1616.3024281585481</v>
      </c>
      <c r="AH64" s="13">
        <f t="shared" si="31"/>
        <v>519.87262970432835</v>
      </c>
      <c r="AI64" s="13">
        <f t="shared" si="4"/>
        <v>20379.984173517129</v>
      </c>
      <c r="AJ64">
        <f t="shared" si="32"/>
        <v>848.58205185783049</v>
      </c>
      <c r="AK64" s="13">
        <f t="shared" si="5"/>
        <v>1616.3024281585481</v>
      </c>
      <c r="AL64" s="37">
        <f t="shared" si="6"/>
        <v>1162.5450724080165</v>
      </c>
      <c r="AM64" s="13">
        <f t="shared" si="7"/>
        <v>16828.257681282557</v>
      </c>
      <c r="AN64">
        <f t="shared" si="33"/>
        <v>1433.968583396445</v>
      </c>
      <c r="AO64" s="13">
        <f t="shared" si="8"/>
        <v>3457.7835760522935</v>
      </c>
      <c r="AP64" s="13">
        <f t="shared" si="34"/>
        <v>1164.6470708022655</v>
      </c>
      <c r="AQ64" s="13">
        <f t="shared" si="9"/>
        <v>20379.984173517129</v>
      </c>
      <c r="AR64" s="13">
        <f t="shared" si="35"/>
        <v>1493.3564929557676</v>
      </c>
      <c r="AS64" s="38">
        <f t="shared" si="10"/>
        <v>3457.7835760522935</v>
      </c>
      <c r="AT64" s="37">
        <f t="shared" si="11"/>
        <v>108.84359342095777</v>
      </c>
      <c r="AU64" s="13">
        <f t="shared" si="12"/>
        <v>5609.4192270941858</v>
      </c>
      <c r="AV64">
        <f t="shared" si="36"/>
        <v>199.31809708376721</v>
      </c>
      <c r="AW64" s="13">
        <f t="shared" si="13"/>
        <v>532.10518174559218</v>
      </c>
      <c r="AX64" s="13">
        <f t="shared" si="37"/>
        <v>112.87715790721964</v>
      </c>
      <c r="AY64" s="13">
        <f t="shared" si="14"/>
        <v>20379.984173517129</v>
      </c>
      <c r="AZ64">
        <f t="shared" si="38"/>
        <v>441.58658006072176</v>
      </c>
      <c r="BA64" s="13">
        <f t="shared" si="15"/>
        <v>532.10518174559218</v>
      </c>
      <c r="BB64" s="37">
        <f t="shared" si="16"/>
        <v>124.21689020500847</v>
      </c>
      <c r="BC64" s="13">
        <f t="shared" si="17"/>
        <v>8414.1288406412787</v>
      </c>
      <c r="BD64">
        <f t="shared" si="39"/>
        <v>259.92864569922267</v>
      </c>
      <c r="BE64" s="13">
        <f t="shared" si="18"/>
        <v>533.91624408933046</v>
      </c>
      <c r="BF64" s="13">
        <f t="shared" si="40"/>
        <v>127.76756316826715</v>
      </c>
      <c r="BG64" s="13">
        <f t="shared" si="19"/>
        <v>20379.984173517129</v>
      </c>
      <c r="BH64">
        <f t="shared" si="41"/>
        <v>456.47698532176923</v>
      </c>
      <c r="BI64" s="13">
        <f t="shared" si="20"/>
        <v>533.91624408933046</v>
      </c>
      <c r="BJ64" s="37">
        <f t="shared" si="21"/>
        <v>7.0828933962664289</v>
      </c>
      <c r="BK64" s="13">
        <f t="shared" si="22"/>
        <v>8414.1288406412787</v>
      </c>
      <c r="BL64">
        <f t="shared" si="42"/>
        <v>142.7946488904806</v>
      </c>
      <c r="BM64" s="13">
        <f t="shared" si="23"/>
        <v>10.271511508174452</v>
      </c>
      <c r="BN64" s="13">
        <f t="shared" si="43"/>
        <v>10.633566359525108</v>
      </c>
      <c r="BO64" s="13">
        <f t="shared" si="24"/>
        <v>20379.984173517129</v>
      </c>
      <c r="BP64">
        <f t="shared" si="44"/>
        <v>339.34298851302719</v>
      </c>
      <c r="BQ64" s="13">
        <f t="shared" si="25"/>
        <v>10.271511508174452</v>
      </c>
      <c r="BR64" s="37">
        <f t="shared" si="26"/>
        <v>159.78161370143422</v>
      </c>
      <c r="BS64" s="13">
        <f t="shared" si="27"/>
        <v>8414.1288406412787</v>
      </c>
      <c r="BT64">
        <f t="shared" si="45"/>
        <v>295.49336919564837</v>
      </c>
      <c r="BU64" s="13">
        <f t="shared" si="28"/>
        <v>836.26927694937092</v>
      </c>
      <c r="BV64" s="13">
        <f t="shared" si="46"/>
        <v>163.3322866646929</v>
      </c>
      <c r="BW64" s="13">
        <f t="shared" si="29"/>
        <v>20379.984173517129</v>
      </c>
      <c r="BX64">
        <f t="shared" si="47"/>
        <v>492.04170881819499</v>
      </c>
      <c r="BY64" s="13">
        <f t="shared" si="30"/>
        <v>836.26927694937092</v>
      </c>
    </row>
    <row r="65" spans="1:77" x14ac:dyDescent="0.2">
      <c r="A65" s="20"/>
      <c r="AC65">
        <v>63</v>
      </c>
      <c r="AD65" s="37">
        <f t="shared" si="1"/>
        <v>517.28773978707602</v>
      </c>
      <c r="AE65" s="13">
        <f t="shared" si="2"/>
        <v>14023.548067735466</v>
      </c>
      <c r="AF65">
        <f t="shared" si="64"/>
        <v>739.88374086224212</v>
      </c>
      <c r="AG65" s="13">
        <f t="shared" si="3"/>
        <v>1616.3024281585481</v>
      </c>
      <c r="AH65" s="13">
        <f t="shared" si="31"/>
        <v>519.87262970432835</v>
      </c>
      <c r="AI65" s="13">
        <f t="shared" si="4"/>
        <v>20379.984173517129</v>
      </c>
      <c r="AJ65">
        <f t="shared" si="32"/>
        <v>843.36444198237803</v>
      </c>
      <c r="AK65" s="13">
        <f t="shared" si="5"/>
        <v>1616.3024281585481</v>
      </c>
      <c r="AL65" s="37">
        <f t="shared" si="6"/>
        <v>1162.5450724080165</v>
      </c>
      <c r="AM65" s="13">
        <f t="shared" si="7"/>
        <v>16828.257681282557</v>
      </c>
      <c r="AN65">
        <f t="shared" si="33"/>
        <v>1429.6602736982159</v>
      </c>
      <c r="AO65" s="13">
        <f t="shared" si="8"/>
        <v>3457.7835760522935</v>
      </c>
      <c r="AP65" s="13">
        <f t="shared" si="34"/>
        <v>1164.6470708022655</v>
      </c>
      <c r="AQ65" s="13">
        <f t="shared" si="9"/>
        <v>20379.984173517129</v>
      </c>
      <c r="AR65" s="13">
        <f t="shared" si="35"/>
        <v>1488.1388830803153</v>
      </c>
      <c r="AS65" s="38">
        <f t="shared" si="10"/>
        <v>3457.7835760522935</v>
      </c>
      <c r="AT65" s="37">
        <f t="shared" si="11"/>
        <v>108.84359342095777</v>
      </c>
      <c r="AU65" s="13">
        <f t="shared" si="12"/>
        <v>5609.4192270941858</v>
      </c>
      <c r="AV65">
        <f t="shared" si="36"/>
        <v>197.88199385102422</v>
      </c>
      <c r="AW65" s="13">
        <f t="shared" si="13"/>
        <v>532.10518174559218</v>
      </c>
      <c r="AX65" s="13">
        <f t="shared" si="37"/>
        <v>112.87715790721964</v>
      </c>
      <c r="AY65" s="13">
        <f t="shared" si="14"/>
        <v>20379.984173517129</v>
      </c>
      <c r="AZ65">
        <f t="shared" si="38"/>
        <v>436.36897018526929</v>
      </c>
      <c r="BA65" s="13">
        <f t="shared" si="15"/>
        <v>532.10518174559218</v>
      </c>
      <c r="BB65" s="37">
        <f t="shared" si="16"/>
        <v>124.21689020500847</v>
      </c>
      <c r="BC65" s="13">
        <f t="shared" si="17"/>
        <v>8414.1288406412787</v>
      </c>
      <c r="BD65">
        <f t="shared" si="39"/>
        <v>257.77449085010812</v>
      </c>
      <c r="BE65" s="13">
        <f t="shared" si="18"/>
        <v>533.91624408933046</v>
      </c>
      <c r="BF65" s="13">
        <f t="shared" si="40"/>
        <v>127.76756316826715</v>
      </c>
      <c r="BG65" s="13">
        <f t="shared" si="19"/>
        <v>20379.984173517129</v>
      </c>
      <c r="BH65">
        <f t="shared" si="41"/>
        <v>451.25937544631682</v>
      </c>
      <c r="BI65" s="13">
        <f t="shared" si="20"/>
        <v>533.91624408933046</v>
      </c>
      <c r="BJ65" s="37">
        <f t="shared" si="21"/>
        <v>7.0828933962664289</v>
      </c>
      <c r="BK65" s="13">
        <f t="shared" si="22"/>
        <v>8414.1288406412787</v>
      </c>
      <c r="BL65">
        <f t="shared" si="42"/>
        <v>140.64049404136608</v>
      </c>
      <c r="BM65" s="13">
        <f t="shared" si="23"/>
        <v>10.271511508174452</v>
      </c>
      <c r="BN65" s="13">
        <f t="shared" si="43"/>
        <v>10.633566359525108</v>
      </c>
      <c r="BO65" s="13">
        <f t="shared" si="24"/>
        <v>20379.984173517129</v>
      </c>
      <c r="BP65">
        <f t="shared" si="44"/>
        <v>334.12537863757478</v>
      </c>
      <c r="BQ65" s="13">
        <f t="shared" si="25"/>
        <v>10.271511508174452</v>
      </c>
      <c r="BR65" s="37">
        <f t="shared" si="26"/>
        <v>159.78161370143422</v>
      </c>
      <c r="BS65" s="13">
        <f t="shared" si="27"/>
        <v>8414.1288406412787</v>
      </c>
      <c r="BT65">
        <f t="shared" si="45"/>
        <v>293.33921434653388</v>
      </c>
      <c r="BU65" s="13">
        <f t="shared" si="28"/>
        <v>836.26927694937092</v>
      </c>
      <c r="BV65" s="13">
        <f t="shared" si="46"/>
        <v>163.3322866646929</v>
      </c>
      <c r="BW65" s="13">
        <f t="shared" si="29"/>
        <v>20379.984173517129</v>
      </c>
      <c r="BX65">
        <f t="shared" si="47"/>
        <v>486.82409894274258</v>
      </c>
      <c r="BY65" s="13">
        <f t="shared" si="30"/>
        <v>836.26927694937092</v>
      </c>
    </row>
    <row r="66" spans="1:77" x14ac:dyDescent="0.2">
      <c r="A66" s="20"/>
      <c r="AC66">
        <v>64</v>
      </c>
      <c r="AD66" s="37">
        <f t="shared" ref="AD66:AD129" si="65">SUM($B$44:$B$48)</f>
        <v>517.28773978707602</v>
      </c>
      <c r="AE66" s="13">
        <f t="shared" ref="AE66:AE129" si="66">SUM($B$42:$B$43)</f>
        <v>14023.548067735466</v>
      </c>
      <c r="AF66">
        <f t="shared" si="64"/>
        <v>736.40567834544265</v>
      </c>
      <c r="AG66" s="13">
        <f t="shared" ref="AG66:AG129" si="67">SUM($B$44:$B$45,$B$48:$B$49)</f>
        <v>1616.3024281585481</v>
      </c>
      <c r="AH66" s="13">
        <f t="shared" si="31"/>
        <v>519.87262970432835</v>
      </c>
      <c r="AI66" s="13">
        <f t="shared" ref="AI66:AI129" si="68">SUM($C$42:$C$43)</f>
        <v>20379.984173517129</v>
      </c>
      <c r="AJ66">
        <f t="shared" si="32"/>
        <v>838.30988241553348</v>
      </c>
      <c r="AK66" s="13">
        <f t="shared" ref="AK66:AK129" si="69">SUM($C$44:$C$45,$C$48:$C$49)</f>
        <v>1616.3024281585481</v>
      </c>
      <c r="AL66" s="37">
        <f t="shared" ref="AL66:AL129" si="70">SUM($D$44:$D$48)</f>
        <v>1162.5450724080165</v>
      </c>
      <c r="AM66" s="13">
        <f t="shared" ref="AM66:AM129" si="71">SUM($D$42:$D$43)</f>
        <v>16828.257681282557</v>
      </c>
      <c r="AN66">
        <f t="shared" si="33"/>
        <v>1425.4865986780565</v>
      </c>
      <c r="AO66" s="13">
        <f t="shared" ref="AO66:AO129" si="72">SUM($D$44:$D$45,$D$48:$D$49)</f>
        <v>3457.7835760522935</v>
      </c>
      <c r="AP66" s="13">
        <f t="shared" si="34"/>
        <v>1164.6470708022655</v>
      </c>
      <c r="AQ66" s="13">
        <f t="shared" ref="AQ66:AQ129" si="73">SUM($E$42:$E$43)</f>
        <v>20379.984173517129</v>
      </c>
      <c r="AR66" s="13">
        <f t="shared" si="35"/>
        <v>1483.0843235134707</v>
      </c>
      <c r="AS66" s="38">
        <f t="shared" ref="AS66:AS129" si="74">SUM($E$44:$E$45,$E$48:$E$49)</f>
        <v>3457.7835760522935</v>
      </c>
      <c r="AT66" s="37">
        <f t="shared" ref="AT66:AT129" si="75">SUM($F$44:$F$48)</f>
        <v>108.84359342095777</v>
      </c>
      <c r="AU66" s="13">
        <f t="shared" ref="AU66:AU129" si="76">SUM($F$42:$F$43)</f>
        <v>5609.4192270941858</v>
      </c>
      <c r="AV66">
        <f t="shared" si="36"/>
        <v>196.49076884430443</v>
      </c>
      <c r="AW66" s="13">
        <f t="shared" ref="AW66:AW129" si="77">SUM($F$44:$F$45,$F$48:$F$49)</f>
        <v>532.10518174559218</v>
      </c>
      <c r="AX66" s="13">
        <f t="shared" si="37"/>
        <v>112.87715790721964</v>
      </c>
      <c r="AY66" s="13">
        <f t="shared" ref="AY66:AY129" si="78">SUM($G$42:$G$43)</f>
        <v>20379.984173517129</v>
      </c>
      <c r="AZ66">
        <f t="shared" si="38"/>
        <v>431.31441061842474</v>
      </c>
      <c r="BA66" s="13">
        <f t="shared" ref="BA66:BA129" si="79">SUM($G$44:$G$45,$G$48:$G$49)</f>
        <v>532.10518174559218</v>
      </c>
      <c r="BB66" s="37">
        <f t="shared" ref="BB66:BB129" si="80">SUM($H$44:$H$48)</f>
        <v>124.21689020500847</v>
      </c>
      <c r="BC66" s="13">
        <f t="shared" ref="BC66:BC129" si="81">SUM($H$42:$H$43)</f>
        <v>8414.1288406412787</v>
      </c>
      <c r="BD66">
        <f t="shared" si="39"/>
        <v>255.68765334002845</v>
      </c>
      <c r="BE66" s="13">
        <f t="shared" ref="BE66:BE129" si="82">SUM($H$44:$H$45,$H$48:$H$49)</f>
        <v>533.91624408933046</v>
      </c>
      <c r="BF66" s="13">
        <f t="shared" si="40"/>
        <v>127.76756316826715</v>
      </c>
      <c r="BG66" s="13">
        <f t="shared" ref="BG66:BG129" si="83">SUM($I$42:$I$43)</f>
        <v>20379.984173517129</v>
      </c>
      <c r="BH66">
        <f t="shared" si="41"/>
        <v>446.20481587947228</v>
      </c>
      <c r="BI66" s="13">
        <f t="shared" ref="BI66:BI129" si="84">SUM($I$44:$I$45,$I$48:$I$49)</f>
        <v>533.91624408933046</v>
      </c>
      <c r="BJ66" s="37">
        <f t="shared" ref="BJ66:BJ129" si="85">SUM($J$44:$J$48)</f>
        <v>7.0828933962664289</v>
      </c>
      <c r="BK66" s="13">
        <f t="shared" ref="BK66:BK129" si="86">SUM($J$42:$J$43)</f>
        <v>8414.1288406412787</v>
      </c>
      <c r="BL66">
        <f t="shared" si="42"/>
        <v>138.55365653128641</v>
      </c>
      <c r="BM66" s="13">
        <f t="shared" ref="BM66:BM129" si="87">SUM($J$44:$J$45,$J$48:$J$49)</f>
        <v>10.271511508174452</v>
      </c>
      <c r="BN66" s="13">
        <f t="shared" si="43"/>
        <v>10.633566359525108</v>
      </c>
      <c r="BO66" s="13">
        <f t="shared" ref="BO66:BO129" si="88">SUM($K$42:$K$43)</f>
        <v>20379.984173517129</v>
      </c>
      <c r="BP66">
        <f t="shared" si="44"/>
        <v>329.07081907073024</v>
      </c>
      <c r="BQ66" s="13">
        <f t="shared" ref="BQ66:BQ129" si="89">SUM($K$44:$K$45,$K$48:$K$49)</f>
        <v>10.271511508174452</v>
      </c>
      <c r="BR66" s="37">
        <f t="shared" ref="BR66:BR129" si="90">SUM($L$44:$L$48)</f>
        <v>159.78161370143422</v>
      </c>
      <c r="BS66" s="13">
        <f t="shared" ref="BS66:BS129" si="91">SUM($L$42:$L$43)</f>
        <v>8414.1288406412787</v>
      </c>
      <c r="BT66">
        <f t="shared" si="45"/>
        <v>291.25237683645423</v>
      </c>
      <c r="BU66" s="13">
        <f t="shared" ref="BU66:BU129" si="92">SUM($L$44:$L$45,$L$48:$L$49)</f>
        <v>836.26927694937092</v>
      </c>
      <c r="BV66" s="13">
        <f t="shared" si="46"/>
        <v>163.3322866646929</v>
      </c>
      <c r="BW66" s="13">
        <f t="shared" ref="BW66:BW129" si="93">SUM($M$42:$M$43)</f>
        <v>20379.984173517129</v>
      </c>
      <c r="BX66">
        <f t="shared" si="47"/>
        <v>481.76953937589803</v>
      </c>
      <c r="BY66" s="13">
        <f t="shared" ref="BY66:BY129" si="94">SUM($M$44:$M$45,$M$48:$M$49)</f>
        <v>836.26927694937092</v>
      </c>
    </row>
    <row r="67" spans="1:77" x14ac:dyDescent="0.2">
      <c r="AC67">
        <v>65</v>
      </c>
      <c r="AD67" s="37">
        <f t="shared" si="65"/>
        <v>517.28773978707602</v>
      </c>
      <c r="AE67" s="13">
        <f t="shared" si="66"/>
        <v>14023.548067735466</v>
      </c>
      <c r="AF67">
        <f t="shared" si="64"/>
        <v>733.03463313685245</v>
      </c>
      <c r="AG67" s="13">
        <f t="shared" si="67"/>
        <v>1616.3024281585481</v>
      </c>
      <c r="AH67" s="13">
        <f t="shared" ref="AH67:AH130" si="95">SUM($C$44:$C$45,$C$47:$C$48)</f>
        <v>519.87262970432835</v>
      </c>
      <c r="AI67" s="13">
        <f t="shared" si="68"/>
        <v>20379.984173517129</v>
      </c>
      <c r="AJ67">
        <f t="shared" ref="AJ67:AJ130" si="96">AI67/$AC67+AH67</f>
        <v>833.41084775843797</v>
      </c>
      <c r="AK67" s="13">
        <f t="shared" si="69"/>
        <v>1616.3024281585481</v>
      </c>
      <c r="AL67" s="37">
        <f t="shared" si="70"/>
        <v>1162.5450724080165</v>
      </c>
      <c r="AM67" s="13">
        <f t="shared" si="71"/>
        <v>16828.257681282557</v>
      </c>
      <c r="AN67">
        <f t="shared" ref="AN67:AN130" si="97">AM67/$AC67+AL67</f>
        <v>1421.4413444277482</v>
      </c>
      <c r="AO67" s="13">
        <f t="shared" si="72"/>
        <v>3457.7835760522935</v>
      </c>
      <c r="AP67" s="13">
        <f t="shared" ref="AP67:AP130" si="98">SUM($E$44:$E$45,$E$47:$E$48)</f>
        <v>1164.6470708022655</v>
      </c>
      <c r="AQ67" s="13">
        <f t="shared" si="73"/>
        <v>20379.984173517129</v>
      </c>
      <c r="AR67" s="13">
        <f t="shared" ref="AR67:AR130" si="99">AQ67/$AC67+AP67</f>
        <v>1478.1852888563751</v>
      </c>
      <c r="AS67" s="38">
        <f t="shared" si="74"/>
        <v>3457.7835760522935</v>
      </c>
      <c r="AT67" s="37">
        <f t="shared" si="75"/>
        <v>108.84359342095777</v>
      </c>
      <c r="AU67" s="13">
        <f t="shared" si="76"/>
        <v>5609.4192270941858</v>
      </c>
      <c r="AV67">
        <f t="shared" ref="AV67:AV130" si="100">AU67/$AC67+AT67</f>
        <v>195.14235076086834</v>
      </c>
      <c r="AW67" s="13">
        <f t="shared" si="77"/>
        <v>532.10518174559218</v>
      </c>
      <c r="AX67" s="13">
        <f t="shared" ref="AX67:AX130" si="101">SUM($G$44:$G$45,$G$47:$G$48)</f>
        <v>112.87715790721964</v>
      </c>
      <c r="AY67" s="13">
        <f t="shared" si="78"/>
        <v>20379.984173517129</v>
      </c>
      <c r="AZ67">
        <f t="shared" ref="AZ67:AZ130" si="102">AY67/$AC67+AX67</f>
        <v>426.41537596132935</v>
      </c>
      <c r="BA67" s="13">
        <f t="shared" si="79"/>
        <v>532.10518174559218</v>
      </c>
      <c r="BB67" s="37">
        <f t="shared" si="80"/>
        <v>124.21689020500847</v>
      </c>
      <c r="BC67" s="13">
        <f t="shared" si="81"/>
        <v>8414.1288406412787</v>
      </c>
      <c r="BD67">
        <f t="shared" ref="BD67:BD130" si="103">BC67/$AC67+BB67</f>
        <v>253.6650262148743</v>
      </c>
      <c r="BE67" s="13">
        <f t="shared" si="82"/>
        <v>533.91624408933046</v>
      </c>
      <c r="BF67" s="13">
        <f t="shared" ref="BF67:BF130" si="104">SUM($I$44:$I$45,$I$47:$I$48)</f>
        <v>127.76756316826715</v>
      </c>
      <c r="BG67" s="13">
        <f t="shared" si="83"/>
        <v>20379.984173517129</v>
      </c>
      <c r="BH67">
        <f t="shared" ref="BH67:BH130" si="105">BG67/$AC67+BF67</f>
        <v>441.30578122237682</v>
      </c>
      <c r="BI67" s="13">
        <f t="shared" si="84"/>
        <v>533.91624408933046</v>
      </c>
      <c r="BJ67" s="37">
        <f t="shared" si="85"/>
        <v>7.0828933962664289</v>
      </c>
      <c r="BK67" s="13">
        <f t="shared" si="86"/>
        <v>8414.1288406412787</v>
      </c>
      <c r="BL67">
        <f t="shared" ref="BL67:BL130" si="106">BK67/$AC67+BJ67</f>
        <v>136.53102940613226</v>
      </c>
      <c r="BM67" s="13">
        <f t="shared" si="87"/>
        <v>10.271511508174452</v>
      </c>
      <c r="BN67" s="13">
        <f t="shared" ref="BN67:BN130" si="107">SUM($K$44:$K$45,$K$47:$K$48)</f>
        <v>10.633566359525108</v>
      </c>
      <c r="BO67" s="13">
        <f t="shared" si="88"/>
        <v>20379.984173517129</v>
      </c>
      <c r="BP67">
        <f t="shared" ref="BP67:BP130" si="108">BO67/$AC67+BN67</f>
        <v>324.17178441363478</v>
      </c>
      <c r="BQ67" s="13">
        <f t="shared" si="89"/>
        <v>10.271511508174452</v>
      </c>
      <c r="BR67" s="37">
        <f t="shared" si="90"/>
        <v>159.78161370143422</v>
      </c>
      <c r="BS67" s="13">
        <f t="shared" si="91"/>
        <v>8414.1288406412787</v>
      </c>
      <c r="BT67">
        <f t="shared" ref="BT67:BT130" si="109">BS67/$AC67+BR67</f>
        <v>289.22974971130009</v>
      </c>
      <c r="BU67" s="13">
        <f t="shared" si="92"/>
        <v>836.26927694937092</v>
      </c>
      <c r="BV67" s="13">
        <f t="shared" ref="BV67:BV130" si="110">SUM($M$44:$M$45,$M$47:$M$48)</f>
        <v>163.3322866646929</v>
      </c>
      <c r="BW67" s="13">
        <f t="shared" si="93"/>
        <v>20379.984173517129</v>
      </c>
      <c r="BX67">
        <f t="shared" ref="BX67:BX130" si="111">BW67/$AC67+BV67</f>
        <v>476.87050471880258</v>
      </c>
      <c r="BY67" s="13">
        <f t="shared" si="94"/>
        <v>836.26927694937092</v>
      </c>
    </row>
    <row r="68" spans="1:77" x14ac:dyDescent="0.2">
      <c r="AC68">
        <v>66</v>
      </c>
      <c r="AD68" s="37">
        <f t="shared" si="65"/>
        <v>517.28773978707602</v>
      </c>
      <c r="AE68" s="13">
        <f t="shared" si="66"/>
        <v>14023.548067735466</v>
      </c>
      <c r="AF68">
        <f t="shared" ref="AF68:AF131" si="112">AE68/AC68+AD68</f>
        <v>729.76574081337094</v>
      </c>
      <c r="AG68" s="13">
        <f t="shared" si="67"/>
        <v>1616.3024281585481</v>
      </c>
      <c r="AH68" s="13">
        <f t="shared" si="95"/>
        <v>519.87262970432835</v>
      </c>
      <c r="AI68" s="13">
        <f t="shared" si="68"/>
        <v>20379.984173517129</v>
      </c>
      <c r="AJ68">
        <f t="shared" si="96"/>
        <v>828.66026869701204</v>
      </c>
      <c r="AK68" s="13">
        <f t="shared" si="69"/>
        <v>1616.3024281585481</v>
      </c>
      <c r="AL68" s="37">
        <f t="shared" si="70"/>
        <v>1162.5450724080165</v>
      </c>
      <c r="AM68" s="13">
        <f t="shared" si="71"/>
        <v>16828.257681282557</v>
      </c>
      <c r="AN68">
        <f t="shared" si="97"/>
        <v>1417.5186736395704</v>
      </c>
      <c r="AO68" s="13">
        <f t="shared" si="72"/>
        <v>3457.7835760522935</v>
      </c>
      <c r="AP68" s="13">
        <f t="shared" si="98"/>
        <v>1164.6470708022655</v>
      </c>
      <c r="AQ68" s="13">
        <f t="shared" si="73"/>
        <v>20379.984173517129</v>
      </c>
      <c r="AR68" s="13">
        <f t="shared" si="99"/>
        <v>1473.4347097949492</v>
      </c>
      <c r="AS68" s="38">
        <f t="shared" si="74"/>
        <v>3457.7835760522935</v>
      </c>
      <c r="AT68" s="37">
        <f t="shared" si="75"/>
        <v>108.84359342095777</v>
      </c>
      <c r="AU68" s="13">
        <f t="shared" si="76"/>
        <v>5609.4192270941858</v>
      </c>
      <c r="AV68">
        <f t="shared" si="100"/>
        <v>193.83479383147574</v>
      </c>
      <c r="AW68" s="13">
        <f t="shared" si="77"/>
        <v>532.10518174559218</v>
      </c>
      <c r="AX68" s="13">
        <f t="shared" si="101"/>
        <v>112.87715790721964</v>
      </c>
      <c r="AY68" s="13">
        <f t="shared" si="78"/>
        <v>20379.984173517129</v>
      </c>
      <c r="AZ68">
        <f t="shared" si="102"/>
        <v>421.66479689990342</v>
      </c>
      <c r="BA68" s="13">
        <f t="shared" si="79"/>
        <v>532.10518174559218</v>
      </c>
      <c r="BB68" s="37">
        <f t="shared" si="80"/>
        <v>124.21689020500847</v>
      </c>
      <c r="BC68" s="13">
        <f t="shared" si="81"/>
        <v>8414.1288406412787</v>
      </c>
      <c r="BD68">
        <f t="shared" si="103"/>
        <v>251.70369082078543</v>
      </c>
      <c r="BE68" s="13">
        <f t="shared" si="82"/>
        <v>533.91624408933046</v>
      </c>
      <c r="BF68" s="13">
        <f t="shared" si="104"/>
        <v>127.76756316826715</v>
      </c>
      <c r="BG68" s="13">
        <f t="shared" si="83"/>
        <v>20379.984173517129</v>
      </c>
      <c r="BH68">
        <f t="shared" si="105"/>
        <v>436.5552021609509</v>
      </c>
      <c r="BI68" s="13">
        <f t="shared" si="84"/>
        <v>533.91624408933046</v>
      </c>
      <c r="BJ68" s="37">
        <f t="shared" si="85"/>
        <v>7.0828933962664289</v>
      </c>
      <c r="BK68" s="13">
        <f t="shared" si="86"/>
        <v>8414.1288406412787</v>
      </c>
      <c r="BL68">
        <f t="shared" si="106"/>
        <v>134.56969401204339</v>
      </c>
      <c r="BM68" s="13">
        <f t="shared" si="87"/>
        <v>10.271511508174452</v>
      </c>
      <c r="BN68" s="13">
        <f t="shared" si="107"/>
        <v>10.633566359525108</v>
      </c>
      <c r="BO68" s="13">
        <f t="shared" si="88"/>
        <v>20379.984173517129</v>
      </c>
      <c r="BP68">
        <f t="shared" si="108"/>
        <v>319.42120535220886</v>
      </c>
      <c r="BQ68" s="13">
        <f t="shared" si="89"/>
        <v>10.271511508174452</v>
      </c>
      <c r="BR68" s="37">
        <f t="shared" si="90"/>
        <v>159.78161370143422</v>
      </c>
      <c r="BS68" s="13">
        <f t="shared" si="91"/>
        <v>8414.1288406412787</v>
      </c>
      <c r="BT68">
        <f t="shared" si="109"/>
        <v>287.26841431721118</v>
      </c>
      <c r="BU68" s="13">
        <f t="shared" si="92"/>
        <v>836.26927694937092</v>
      </c>
      <c r="BV68" s="13">
        <f t="shared" si="110"/>
        <v>163.3322866646929</v>
      </c>
      <c r="BW68" s="13">
        <f t="shared" si="93"/>
        <v>20379.984173517129</v>
      </c>
      <c r="BX68">
        <f t="shared" si="111"/>
        <v>472.11992565737665</v>
      </c>
      <c r="BY68" s="13">
        <f t="shared" si="94"/>
        <v>836.26927694937092</v>
      </c>
    </row>
    <row r="69" spans="1:77" x14ac:dyDescent="0.2">
      <c r="AC69">
        <v>67</v>
      </c>
      <c r="AD69" s="37">
        <f t="shared" si="65"/>
        <v>517.28773978707602</v>
      </c>
      <c r="AE69" s="13">
        <f t="shared" si="66"/>
        <v>14023.548067735466</v>
      </c>
      <c r="AF69">
        <f t="shared" si="112"/>
        <v>726.59442736521737</v>
      </c>
      <c r="AG69" s="13">
        <f t="shared" si="67"/>
        <v>1616.3024281585481</v>
      </c>
      <c r="AH69" s="13">
        <f t="shared" si="95"/>
        <v>519.87262970432835</v>
      </c>
      <c r="AI69" s="13">
        <f t="shared" si="68"/>
        <v>20379.984173517129</v>
      </c>
      <c r="AJ69">
        <f t="shared" si="96"/>
        <v>824.05149796577803</v>
      </c>
      <c r="AK69" s="13">
        <f t="shared" si="69"/>
        <v>1616.3024281585481</v>
      </c>
      <c r="AL69" s="37">
        <f t="shared" si="70"/>
        <v>1162.5450724080165</v>
      </c>
      <c r="AM69" s="13">
        <f t="shared" si="71"/>
        <v>16828.257681282557</v>
      </c>
      <c r="AN69">
        <f t="shared" si="97"/>
        <v>1413.713097501786</v>
      </c>
      <c r="AO69" s="13">
        <f t="shared" si="72"/>
        <v>3457.7835760522935</v>
      </c>
      <c r="AP69" s="13">
        <f t="shared" si="98"/>
        <v>1164.6470708022655</v>
      </c>
      <c r="AQ69" s="13">
        <f t="shared" si="73"/>
        <v>20379.984173517129</v>
      </c>
      <c r="AR69" s="13">
        <f t="shared" si="99"/>
        <v>1468.8259390637152</v>
      </c>
      <c r="AS69" s="38">
        <f t="shared" si="74"/>
        <v>3457.7835760522935</v>
      </c>
      <c r="AT69" s="37">
        <f t="shared" si="75"/>
        <v>108.84359342095777</v>
      </c>
      <c r="AU69" s="13">
        <f t="shared" si="76"/>
        <v>5609.4192270941858</v>
      </c>
      <c r="AV69">
        <f t="shared" si="100"/>
        <v>192.56626845221427</v>
      </c>
      <c r="AW69" s="13">
        <f t="shared" si="77"/>
        <v>532.10518174559218</v>
      </c>
      <c r="AX69" s="13">
        <f t="shared" si="101"/>
        <v>112.87715790721964</v>
      </c>
      <c r="AY69" s="13">
        <f t="shared" si="78"/>
        <v>20379.984173517129</v>
      </c>
      <c r="AZ69">
        <f t="shared" si="102"/>
        <v>417.05602616866929</v>
      </c>
      <c r="BA69" s="13">
        <f t="shared" si="79"/>
        <v>532.10518174559218</v>
      </c>
      <c r="BB69" s="37">
        <f t="shared" si="80"/>
        <v>124.21689020500847</v>
      </c>
      <c r="BC69" s="13">
        <f t="shared" si="81"/>
        <v>8414.1288406412787</v>
      </c>
      <c r="BD69">
        <f t="shared" si="103"/>
        <v>249.8009027518932</v>
      </c>
      <c r="BE69" s="13">
        <f t="shared" si="82"/>
        <v>533.91624408933046</v>
      </c>
      <c r="BF69" s="13">
        <f t="shared" si="104"/>
        <v>127.76756316826715</v>
      </c>
      <c r="BG69" s="13">
        <f t="shared" si="83"/>
        <v>20379.984173517129</v>
      </c>
      <c r="BH69">
        <f t="shared" si="105"/>
        <v>431.94643142971682</v>
      </c>
      <c r="BI69" s="13">
        <f t="shared" si="84"/>
        <v>533.91624408933046</v>
      </c>
      <c r="BJ69" s="37">
        <f t="shared" si="85"/>
        <v>7.0828933962664289</v>
      </c>
      <c r="BK69" s="13">
        <f t="shared" si="86"/>
        <v>8414.1288406412787</v>
      </c>
      <c r="BL69">
        <f t="shared" si="106"/>
        <v>132.66690594315119</v>
      </c>
      <c r="BM69" s="13">
        <f t="shared" si="87"/>
        <v>10.271511508174452</v>
      </c>
      <c r="BN69" s="13">
        <f t="shared" si="107"/>
        <v>10.633566359525108</v>
      </c>
      <c r="BO69" s="13">
        <f t="shared" si="88"/>
        <v>20379.984173517129</v>
      </c>
      <c r="BP69">
        <f t="shared" si="108"/>
        <v>314.81243462097478</v>
      </c>
      <c r="BQ69" s="13">
        <f t="shared" si="89"/>
        <v>10.271511508174452</v>
      </c>
      <c r="BR69" s="37">
        <f t="shared" si="90"/>
        <v>159.78161370143422</v>
      </c>
      <c r="BS69" s="13">
        <f t="shared" si="91"/>
        <v>8414.1288406412787</v>
      </c>
      <c r="BT69">
        <f t="shared" si="109"/>
        <v>285.36562624831896</v>
      </c>
      <c r="BU69" s="13">
        <f t="shared" si="92"/>
        <v>836.26927694937092</v>
      </c>
      <c r="BV69" s="13">
        <f t="shared" si="110"/>
        <v>163.3322866646929</v>
      </c>
      <c r="BW69" s="13">
        <f t="shared" si="93"/>
        <v>20379.984173517129</v>
      </c>
      <c r="BX69">
        <f t="shared" si="111"/>
        <v>467.51115492614258</v>
      </c>
      <c r="BY69" s="13">
        <f t="shared" si="94"/>
        <v>836.26927694937092</v>
      </c>
    </row>
    <row r="70" spans="1:77" x14ac:dyDescent="0.2">
      <c r="AC70">
        <v>68</v>
      </c>
      <c r="AD70" s="37">
        <f t="shared" si="65"/>
        <v>517.28773978707602</v>
      </c>
      <c r="AE70" s="13">
        <f t="shared" si="66"/>
        <v>14023.548067735466</v>
      </c>
      <c r="AF70">
        <f t="shared" si="112"/>
        <v>723.51638784200941</v>
      </c>
      <c r="AG70" s="13">
        <f t="shared" si="67"/>
        <v>1616.3024281585481</v>
      </c>
      <c r="AH70" s="13">
        <f t="shared" si="95"/>
        <v>519.87262970432835</v>
      </c>
      <c r="AI70" s="13">
        <f t="shared" si="68"/>
        <v>20379.984173517129</v>
      </c>
      <c r="AJ70">
        <f t="shared" si="96"/>
        <v>819.57827931487441</v>
      </c>
      <c r="AK70" s="13">
        <f t="shared" si="69"/>
        <v>1616.3024281585481</v>
      </c>
      <c r="AL70" s="37">
        <f t="shared" si="70"/>
        <v>1162.5450724080165</v>
      </c>
      <c r="AM70" s="13">
        <f t="shared" si="71"/>
        <v>16828.257681282557</v>
      </c>
      <c r="AN70">
        <f t="shared" si="97"/>
        <v>1410.0194500739365</v>
      </c>
      <c r="AO70" s="13">
        <f t="shared" si="72"/>
        <v>3457.7835760522935</v>
      </c>
      <c r="AP70" s="13">
        <f t="shared" si="98"/>
        <v>1164.6470708022655</v>
      </c>
      <c r="AQ70" s="13">
        <f t="shared" si="73"/>
        <v>20379.984173517129</v>
      </c>
      <c r="AR70" s="13">
        <f t="shared" si="99"/>
        <v>1464.3527204128115</v>
      </c>
      <c r="AS70" s="38">
        <f t="shared" si="74"/>
        <v>3457.7835760522935</v>
      </c>
      <c r="AT70" s="37">
        <f t="shared" si="75"/>
        <v>108.84359342095777</v>
      </c>
      <c r="AU70" s="13">
        <f t="shared" si="76"/>
        <v>5609.4192270941858</v>
      </c>
      <c r="AV70">
        <f t="shared" si="100"/>
        <v>191.33505264293109</v>
      </c>
      <c r="AW70" s="13">
        <f t="shared" si="77"/>
        <v>532.10518174559218</v>
      </c>
      <c r="AX70" s="13">
        <f t="shared" si="101"/>
        <v>112.87715790721964</v>
      </c>
      <c r="AY70" s="13">
        <f t="shared" si="78"/>
        <v>20379.984173517129</v>
      </c>
      <c r="AZ70">
        <f t="shared" si="102"/>
        <v>412.58280751776567</v>
      </c>
      <c r="BA70" s="13">
        <f t="shared" si="79"/>
        <v>532.10518174559218</v>
      </c>
      <c r="BB70" s="37">
        <f t="shared" si="80"/>
        <v>124.21689020500847</v>
      </c>
      <c r="BC70" s="13">
        <f t="shared" si="81"/>
        <v>8414.1288406412787</v>
      </c>
      <c r="BD70">
        <f t="shared" si="103"/>
        <v>247.95407903796846</v>
      </c>
      <c r="BE70" s="13">
        <f t="shared" si="82"/>
        <v>533.91624408933046</v>
      </c>
      <c r="BF70" s="13">
        <f t="shared" si="104"/>
        <v>127.76756316826715</v>
      </c>
      <c r="BG70" s="13">
        <f t="shared" si="83"/>
        <v>20379.984173517129</v>
      </c>
      <c r="BH70">
        <f t="shared" si="105"/>
        <v>427.47321277881315</v>
      </c>
      <c r="BI70" s="13">
        <f t="shared" si="84"/>
        <v>533.91624408933046</v>
      </c>
      <c r="BJ70" s="37">
        <f t="shared" si="85"/>
        <v>7.0828933962664289</v>
      </c>
      <c r="BK70" s="13">
        <f t="shared" si="86"/>
        <v>8414.1288406412787</v>
      </c>
      <c r="BL70">
        <f t="shared" si="106"/>
        <v>130.82008222922641</v>
      </c>
      <c r="BM70" s="13">
        <f t="shared" si="87"/>
        <v>10.271511508174452</v>
      </c>
      <c r="BN70" s="13">
        <f t="shared" si="107"/>
        <v>10.633566359525108</v>
      </c>
      <c r="BO70" s="13">
        <f t="shared" si="88"/>
        <v>20379.984173517129</v>
      </c>
      <c r="BP70">
        <f t="shared" si="108"/>
        <v>310.33921597007111</v>
      </c>
      <c r="BQ70" s="13">
        <f t="shared" si="89"/>
        <v>10.271511508174452</v>
      </c>
      <c r="BR70" s="37">
        <f t="shared" si="90"/>
        <v>159.78161370143422</v>
      </c>
      <c r="BS70" s="13">
        <f t="shared" si="91"/>
        <v>8414.1288406412787</v>
      </c>
      <c r="BT70">
        <f t="shared" si="109"/>
        <v>283.51880253439424</v>
      </c>
      <c r="BU70" s="13">
        <f t="shared" si="92"/>
        <v>836.26927694937092</v>
      </c>
      <c r="BV70" s="13">
        <f t="shared" si="110"/>
        <v>163.3322866646929</v>
      </c>
      <c r="BW70" s="13">
        <f t="shared" si="93"/>
        <v>20379.984173517129</v>
      </c>
      <c r="BX70">
        <f t="shared" si="111"/>
        <v>463.03793627523891</v>
      </c>
      <c r="BY70" s="13">
        <f t="shared" si="94"/>
        <v>836.26927694937092</v>
      </c>
    </row>
    <row r="71" spans="1:77" x14ac:dyDescent="0.2">
      <c r="AC71">
        <v>69</v>
      </c>
      <c r="AD71" s="37">
        <f t="shared" si="65"/>
        <v>517.28773978707602</v>
      </c>
      <c r="AE71" s="13">
        <f t="shared" si="66"/>
        <v>14023.548067735466</v>
      </c>
      <c r="AF71">
        <f t="shared" si="112"/>
        <v>720.52756685570603</v>
      </c>
      <c r="AG71" s="13">
        <f t="shared" si="67"/>
        <v>1616.3024281585481</v>
      </c>
      <c r="AH71" s="13">
        <f t="shared" si="95"/>
        <v>519.87262970432835</v>
      </c>
      <c r="AI71" s="13">
        <f t="shared" si="68"/>
        <v>20379.984173517129</v>
      </c>
      <c r="AJ71">
        <f t="shared" si="96"/>
        <v>815.23471917559107</v>
      </c>
      <c r="AK71" s="13">
        <f t="shared" si="69"/>
        <v>1616.3024281585481</v>
      </c>
      <c r="AL71" s="37">
        <f t="shared" si="70"/>
        <v>1162.5450724080165</v>
      </c>
      <c r="AM71" s="13">
        <f t="shared" si="71"/>
        <v>16828.257681282557</v>
      </c>
      <c r="AN71">
        <f t="shared" si="97"/>
        <v>1406.4328648903725</v>
      </c>
      <c r="AO71" s="13">
        <f t="shared" si="72"/>
        <v>3457.7835760522935</v>
      </c>
      <c r="AP71" s="13">
        <f t="shared" si="98"/>
        <v>1164.6470708022655</v>
      </c>
      <c r="AQ71" s="13">
        <f t="shared" si="73"/>
        <v>20379.984173517129</v>
      </c>
      <c r="AR71" s="13">
        <f t="shared" si="99"/>
        <v>1460.0091602735283</v>
      </c>
      <c r="AS71" s="38">
        <f t="shared" si="74"/>
        <v>3457.7835760522935</v>
      </c>
      <c r="AT71" s="37">
        <f t="shared" si="75"/>
        <v>108.84359342095777</v>
      </c>
      <c r="AU71" s="13">
        <f t="shared" si="76"/>
        <v>5609.4192270941858</v>
      </c>
      <c r="AV71">
        <f t="shared" si="100"/>
        <v>190.13952424840974</v>
      </c>
      <c r="AW71" s="13">
        <f t="shared" si="77"/>
        <v>532.10518174559218</v>
      </c>
      <c r="AX71" s="13">
        <f t="shared" si="101"/>
        <v>112.87715790721964</v>
      </c>
      <c r="AY71" s="13">
        <f t="shared" si="78"/>
        <v>20379.984173517129</v>
      </c>
      <c r="AZ71">
        <f t="shared" si="102"/>
        <v>408.23924737848233</v>
      </c>
      <c r="BA71" s="13">
        <f t="shared" si="79"/>
        <v>532.10518174559218</v>
      </c>
      <c r="BB71" s="37">
        <f t="shared" si="80"/>
        <v>124.21689020500847</v>
      </c>
      <c r="BC71" s="13">
        <f t="shared" si="81"/>
        <v>8414.1288406412787</v>
      </c>
      <c r="BD71">
        <f t="shared" si="103"/>
        <v>246.16078644618642</v>
      </c>
      <c r="BE71" s="13">
        <f t="shared" si="82"/>
        <v>533.91624408933046</v>
      </c>
      <c r="BF71" s="13">
        <f t="shared" si="104"/>
        <v>127.76756316826715</v>
      </c>
      <c r="BG71" s="13">
        <f t="shared" si="83"/>
        <v>20379.984173517129</v>
      </c>
      <c r="BH71">
        <f t="shared" si="105"/>
        <v>423.12965263952987</v>
      </c>
      <c r="BI71" s="13">
        <f t="shared" si="84"/>
        <v>533.91624408933046</v>
      </c>
      <c r="BJ71" s="37">
        <f t="shared" si="85"/>
        <v>7.0828933962664289</v>
      </c>
      <c r="BK71" s="13">
        <f t="shared" si="86"/>
        <v>8414.1288406412787</v>
      </c>
      <c r="BL71">
        <f t="shared" si="106"/>
        <v>129.02678963744438</v>
      </c>
      <c r="BM71" s="13">
        <f t="shared" si="87"/>
        <v>10.271511508174452</v>
      </c>
      <c r="BN71" s="13">
        <f t="shared" si="107"/>
        <v>10.633566359525108</v>
      </c>
      <c r="BO71" s="13">
        <f t="shared" si="88"/>
        <v>20379.984173517129</v>
      </c>
      <c r="BP71">
        <f t="shared" si="108"/>
        <v>305.99565583078783</v>
      </c>
      <c r="BQ71" s="13">
        <f t="shared" si="89"/>
        <v>10.271511508174452</v>
      </c>
      <c r="BR71" s="37">
        <f t="shared" si="90"/>
        <v>159.78161370143422</v>
      </c>
      <c r="BS71" s="13">
        <f t="shared" si="91"/>
        <v>8414.1288406412787</v>
      </c>
      <c r="BT71">
        <f t="shared" si="109"/>
        <v>281.72550994261218</v>
      </c>
      <c r="BU71" s="13">
        <f t="shared" si="92"/>
        <v>836.26927694937092</v>
      </c>
      <c r="BV71" s="13">
        <f t="shared" si="110"/>
        <v>163.3322866646929</v>
      </c>
      <c r="BW71" s="13">
        <f t="shared" si="93"/>
        <v>20379.984173517129</v>
      </c>
      <c r="BX71">
        <f t="shared" si="111"/>
        <v>458.69437613595562</v>
      </c>
      <c r="BY71" s="13">
        <f t="shared" si="94"/>
        <v>836.26927694937092</v>
      </c>
    </row>
    <row r="72" spans="1:77" x14ac:dyDescent="0.2">
      <c r="AC72">
        <v>70</v>
      </c>
      <c r="AD72" s="37">
        <f t="shared" si="65"/>
        <v>517.28773978707602</v>
      </c>
      <c r="AE72" s="13">
        <f t="shared" si="66"/>
        <v>14023.548067735466</v>
      </c>
      <c r="AF72">
        <f t="shared" si="112"/>
        <v>717.62414075472554</v>
      </c>
      <c r="AG72" s="13">
        <f t="shared" si="67"/>
        <v>1616.3024281585481</v>
      </c>
      <c r="AH72" s="13">
        <f t="shared" si="95"/>
        <v>519.87262970432835</v>
      </c>
      <c r="AI72" s="13">
        <f t="shared" si="68"/>
        <v>20379.984173517129</v>
      </c>
      <c r="AJ72">
        <f t="shared" si="96"/>
        <v>811.01526075457309</v>
      </c>
      <c r="AK72" s="13">
        <f t="shared" si="69"/>
        <v>1616.3024281585481</v>
      </c>
      <c r="AL72" s="37">
        <f t="shared" si="70"/>
        <v>1162.5450724080165</v>
      </c>
      <c r="AM72" s="13">
        <f t="shared" si="71"/>
        <v>16828.257681282557</v>
      </c>
      <c r="AN72">
        <f t="shared" si="97"/>
        <v>1402.9487535691958</v>
      </c>
      <c r="AO72" s="13">
        <f t="shared" si="72"/>
        <v>3457.7835760522935</v>
      </c>
      <c r="AP72" s="13">
        <f t="shared" si="98"/>
        <v>1164.6470708022655</v>
      </c>
      <c r="AQ72" s="13">
        <f t="shared" si="73"/>
        <v>20379.984173517129</v>
      </c>
      <c r="AR72" s="13">
        <f t="shared" si="99"/>
        <v>1455.7897018525102</v>
      </c>
      <c r="AS72" s="38">
        <f t="shared" si="74"/>
        <v>3457.7835760522935</v>
      </c>
      <c r="AT72" s="37">
        <f t="shared" si="75"/>
        <v>108.84359342095777</v>
      </c>
      <c r="AU72" s="13">
        <f t="shared" si="76"/>
        <v>5609.4192270941858</v>
      </c>
      <c r="AV72">
        <f t="shared" si="100"/>
        <v>188.97815380801757</v>
      </c>
      <c r="AW72" s="13">
        <f t="shared" si="77"/>
        <v>532.10518174559218</v>
      </c>
      <c r="AX72" s="13">
        <f t="shared" si="101"/>
        <v>112.87715790721964</v>
      </c>
      <c r="AY72" s="13">
        <f t="shared" si="78"/>
        <v>20379.984173517129</v>
      </c>
      <c r="AZ72">
        <f t="shared" si="102"/>
        <v>404.01978895746436</v>
      </c>
      <c r="BA72" s="13">
        <f t="shared" si="79"/>
        <v>532.10518174559218</v>
      </c>
      <c r="BB72" s="37">
        <f t="shared" si="80"/>
        <v>124.21689020500847</v>
      </c>
      <c r="BC72" s="13">
        <f t="shared" si="81"/>
        <v>8414.1288406412787</v>
      </c>
      <c r="BD72">
        <f t="shared" si="103"/>
        <v>244.41873078559814</v>
      </c>
      <c r="BE72" s="13">
        <f t="shared" si="82"/>
        <v>533.91624408933046</v>
      </c>
      <c r="BF72" s="13">
        <f t="shared" si="104"/>
        <v>127.76756316826715</v>
      </c>
      <c r="BG72" s="13">
        <f t="shared" si="83"/>
        <v>20379.984173517129</v>
      </c>
      <c r="BH72">
        <f t="shared" si="105"/>
        <v>418.91019421851183</v>
      </c>
      <c r="BI72" s="13">
        <f t="shared" si="84"/>
        <v>533.91624408933046</v>
      </c>
      <c r="BJ72" s="37">
        <f t="shared" si="85"/>
        <v>7.0828933962664289</v>
      </c>
      <c r="BK72" s="13">
        <f t="shared" si="86"/>
        <v>8414.1288406412787</v>
      </c>
      <c r="BL72">
        <f t="shared" si="106"/>
        <v>127.28473397685612</v>
      </c>
      <c r="BM72" s="13">
        <f t="shared" si="87"/>
        <v>10.271511508174452</v>
      </c>
      <c r="BN72" s="13">
        <f t="shared" si="107"/>
        <v>10.633566359525108</v>
      </c>
      <c r="BO72" s="13">
        <f t="shared" si="88"/>
        <v>20379.984173517129</v>
      </c>
      <c r="BP72">
        <f t="shared" si="108"/>
        <v>301.77619740976979</v>
      </c>
      <c r="BQ72" s="13">
        <f t="shared" si="89"/>
        <v>10.271511508174452</v>
      </c>
      <c r="BR72" s="37">
        <f t="shared" si="90"/>
        <v>159.78161370143422</v>
      </c>
      <c r="BS72" s="13">
        <f t="shared" si="91"/>
        <v>8414.1288406412787</v>
      </c>
      <c r="BT72">
        <f t="shared" si="109"/>
        <v>279.9834542820239</v>
      </c>
      <c r="BU72" s="13">
        <f t="shared" si="92"/>
        <v>836.26927694937092</v>
      </c>
      <c r="BV72" s="13">
        <f t="shared" si="110"/>
        <v>163.3322866646929</v>
      </c>
      <c r="BW72" s="13">
        <f t="shared" si="93"/>
        <v>20379.984173517129</v>
      </c>
      <c r="BX72">
        <f t="shared" si="111"/>
        <v>454.47491771493759</v>
      </c>
      <c r="BY72" s="13">
        <f t="shared" si="94"/>
        <v>836.26927694937092</v>
      </c>
    </row>
    <row r="73" spans="1:77" x14ac:dyDescent="0.2">
      <c r="AC73">
        <v>71</v>
      </c>
      <c r="AD73" s="37">
        <f t="shared" si="65"/>
        <v>517.28773978707602</v>
      </c>
      <c r="AE73" s="13">
        <f t="shared" si="66"/>
        <v>14023.548067735466</v>
      </c>
      <c r="AF73">
        <f t="shared" si="112"/>
        <v>714.80250130447689</v>
      </c>
      <c r="AG73" s="13">
        <f t="shared" si="67"/>
        <v>1616.3024281585481</v>
      </c>
      <c r="AH73" s="13">
        <f t="shared" si="95"/>
        <v>519.87262970432835</v>
      </c>
      <c r="AI73" s="13">
        <f t="shared" si="68"/>
        <v>20379.984173517129</v>
      </c>
      <c r="AJ73">
        <f t="shared" si="96"/>
        <v>806.91466031724565</v>
      </c>
      <c r="AK73" s="13">
        <f t="shared" si="69"/>
        <v>1616.3024281585481</v>
      </c>
      <c r="AL73" s="37">
        <f t="shared" si="70"/>
        <v>1162.5450724080165</v>
      </c>
      <c r="AM73" s="13">
        <f t="shared" si="71"/>
        <v>16828.257681282557</v>
      </c>
      <c r="AN73">
        <f t="shared" si="97"/>
        <v>1399.5627862288975</v>
      </c>
      <c r="AO73" s="13">
        <f t="shared" si="72"/>
        <v>3457.7835760522935</v>
      </c>
      <c r="AP73" s="13">
        <f t="shared" si="98"/>
        <v>1164.6470708022655</v>
      </c>
      <c r="AQ73" s="13">
        <f t="shared" si="73"/>
        <v>20379.984173517129</v>
      </c>
      <c r="AR73" s="13">
        <f t="shared" si="99"/>
        <v>1451.6891014151829</v>
      </c>
      <c r="AS73" s="38">
        <f t="shared" si="74"/>
        <v>3457.7835760522935</v>
      </c>
      <c r="AT73" s="37">
        <f t="shared" si="75"/>
        <v>108.84359342095777</v>
      </c>
      <c r="AU73" s="13">
        <f t="shared" si="76"/>
        <v>5609.4192270941858</v>
      </c>
      <c r="AV73">
        <f t="shared" si="100"/>
        <v>187.84949802791812</v>
      </c>
      <c r="AW73" s="13">
        <f t="shared" si="77"/>
        <v>532.10518174559218</v>
      </c>
      <c r="AX73" s="13">
        <f t="shared" si="101"/>
        <v>112.87715790721964</v>
      </c>
      <c r="AY73" s="13">
        <f t="shared" si="78"/>
        <v>20379.984173517129</v>
      </c>
      <c r="AZ73">
        <f t="shared" si="102"/>
        <v>399.91918852013691</v>
      </c>
      <c r="BA73" s="13">
        <f t="shared" si="79"/>
        <v>532.10518174559218</v>
      </c>
      <c r="BB73" s="37">
        <f t="shared" si="80"/>
        <v>124.21689020500847</v>
      </c>
      <c r="BC73" s="13">
        <f t="shared" si="81"/>
        <v>8414.1288406412787</v>
      </c>
      <c r="BD73">
        <f t="shared" si="103"/>
        <v>242.725747115449</v>
      </c>
      <c r="BE73" s="13">
        <f t="shared" si="82"/>
        <v>533.91624408933046</v>
      </c>
      <c r="BF73" s="13">
        <f t="shared" si="104"/>
        <v>127.76756316826715</v>
      </c>
      <c r="BG73" s="13">
        <f t="shared" si="83"/>
        <v>20379.984173517129</v>
      </c>
      <c r="BH73">
        <f t="shared" si="105"/>
        <v>414.80959378118445</v>
      </c>
      <c r="BI73" s="13">
        <f t="shared" si="84"/>
        <v>533.91624408933046</v>
      </c>
      <c r="BJ73" s="37">
        <f t="shared" si="85"/>
        <v>7.0828933962664289</v>
      </c>
      <c r="BK73" s="13">
        <f t="shared" si="86"/>
        <v>8414.1288406412787</v>
      </c>
      <c r="BL73">
        <f t="shared" si="106"/>
        <v>125.59175030670697</v>
      </c>
      <c r="BM73" s="13">
        <f t="shared" si="87"/>
        <v>10.271511508174452</v>
      </c>
      <c r="BN73" s="13">
        <f t="shared" si="107"/>
        <v>10.633566359525108</v>
      </c>
      <c r="BO73" s="13">
        <f t="shared" si="88"/>
        <v>20379.984173517129</v>
      </c>
      <c r="BP73">
        <f t="shared" si="108"/>
        <v>297.67559697244241</v>
      </c>
      <c r="BQ73" s="13">
        <f t="shared" si="89"/>
        <v>10.271511508174452</v>
      </c>
      <c r="BR73" s="37">
        <f t="shared" si="90"/>
        <v>159.78161370143422</v>
      </c>
      <c r="BS73" s="13">
        <f t="shared" si="91"/>
        <v>8414.1288406412787</v>
      </c>
      <c r="BT73">
        <f t="shared" si="109"/>
        <v>278.29047061187475</v>
      </c>
      <c r="BU73" s="13">
        <f t="shared" si="92"/>
        <v>836.26927694937092</v>
      </c>
      <c r="BV73" s="13">
        <f t="shared" si="110"/>
        <v>163.3322866646929</v>
      </c>
      <c r="BW73" s="13">
        <f t="shared" si="93"/>
        <v>20379.984173517129</v>
      </c>
      <c r="BX73">
        <f t="shared" si="111"/>
        <v>450.3743172776102</v>
      </c>
      <c r="BY73" s="13">
        <f t="shared" si="94"/>
        <v>836.26927694937092</v>
      </c>
    </row>
    <row r="74" spans="1:77" x14ac:dyDescent="0.2">
      <c r="AC74">
        <v>72</v>
      </c>
      <c r="AD74" s="37">
        <f t="shared" si="65"/>
        <v>517.28773978707602</v>
      </c>
      <c r="AE74" s="13">
        <f t="shared" si="66"/>
        <v>14023.548067735466</v>
      </c>
      <c r="AF74">
        <f t="shared" si="112"/>
        <v>712.05924072784637</v>
      </c>
      <c r="AG74" s="13">
        <f t="shared" si="67"/>
        <v>1616.3024281585481</v>
      </c>
      <c r="AH74" s="13">
        <f t="shared" si="95"/>
        <v>519.87262970432835</v>
      </c>
      <c r="AI74" s="13">
        <f t="shared" si="68"/>
        <v>20379.984173517129</v>
      </c>
      <c r="AJ74">
        <f t="shared" si="96"/>
        <v>802.92796544762177</v>
      </c>
      <c r="AK74" s="13">
        <f t="shared" si="69"/>
        <v>1616.3024281585481</v>
      </c>
      <c r="AL74" s="37">
        <f t="shared" si="70"/>
        <v>1162.5450724080165</v>
      </c>
      <c r="AM74" s="13">
        <f t="shared" si="71"/>
        <v>16828.257681282557</v>
      </c>
      <c r="AN74">
        <f t="shared" si="97"/>
        <v>1396.2708735369408</v>
      </c>
      <c r="AO74" s="13">
        <f t="shared" si="72"/>
        <v>3457.7835760522935</v>
      </c>
      <c r="AP74" s="13">
        <f t="shared" si="98"/>
        <v>1164.6470708022655</v>
      </c>
      <c r="AQ74" s="13">
        <f t="shared" si="73"/>
        <v>20379.984173517129</v>
      </c>
      <c r="AR74" s="13">
        <f t="shared" si="99"/>
        <v>1447.7024065455589</v>
      </c>
      <c r="AS74" s="38">
        <f t="shared" si="74"/>
        <v>3457.7835760522935</v>
      </c>
      <c r="AT74" s="37">
        <f t="shared" si="75"/>
        <v>108.84359342095777</v>
      </c>
      <c r="AU74" s="13">
        <f t="shared" si="76"/>
        <v>5609.4192270941858</v>
      </c>
      <c r="AV74">
        <f t="shared" si="100"/>
        <v>186.7521937972659</v>
      </c>
      <c r="AW74" s="13">
        <f t="shared" si="77"/>
        <v>532.10518174559218</v>
      </c>
      <c r="AX74" s="13">
        <f t="shared" si="101"/>
        <v>112.87715790721964</v>
      </c>
      <c r="AY74" s="13">
        <f t="shared" si="78"/>
        <v>20379.984173517129</v>
      </c>
      <c r="AZ74">
        <f t="shared" si="102"/>
        <v>395.93249365051304</v>
      </c>
      <c r="BA74" s="13">
        <f t="shared" si="79"/>
        <v>532.10518174559218</v>
      </c>
      <c r="BB74" s="37">
        <f t="shared" si="80"/>
        <v>124.21689020500847</v>
      </c>
      <c r="BC74" s="13">
        <f t="shared" si="81"/>
        <v>8414.1288406412787</v>
      </c>
      <c r="BD74">
        <f t="shared" si="103"/>
        <v>241.07979076947066</v>
      </c>
      <c r="BE74" s="13">
        <f t="shared" si="82"/>
        <v>533.91624408933046</v>
      </c>
      <c r="BF74" s="13">
        <f t="shared" si="104"/>
        <v>127.76756316826715</v>
      </c>
      <c r="BG74" s="13">
        <f t="shared" si="83"/>
        <v>20379.984173517129</v>
      </c>
      <c r="BH74">
        <f t="shared" si="105"/>
        <v>410.82289891156057</v>
      </c>
      <c r="BI74" s="13">
        <f t="shared" si="84"/>
        <v>533.91624408933046</v>
      </c>
      <c r="BJ74" s="37">
        <f t="shared" si="85"/>
        <v>7.0828933962664289</v>
      </c>
      <c r="BK74" s="13">
        <f t="shared" si="86"/>
        <v>8414.1288406412787</v>
      </c>
      <c r="BL74">
        <f t="shared" si="106"/>
        <v>123.94579396072864</v>
      </c>
      <c r="BM74" s="13">
        <f t="shared" si="87"/>
        <v>10.271511508174452</v>
      </c>
      <c r="BN74" s="13">
        <f t="shared" si="107"/>
        <v>10.633566359525108</v>
      </c>
      <c r="BO74" s="13">
        <f t="shared" si="88"/>
        <v>20379.984173517129</v>
      </c>
      <c r="BP74">
        <f t="shared" si="108"/>
        <v>293.68890210281853</v>
      </c>
      <c r="BQ74" s="13">
        <f t="shared" si="89"/>
        <v>10.271511508174452</v>
      </c>
      <c r="BR74" s="37">
        <f t="shared" si="90"/>
        <v>159.78161370143422</v>
      </c>
      <c r="BS74" s="13">
        <f t="shared" si="91"/>
        <v>8414.1288406412787</v>
      </c>
      <c r="BT74">
        <f t="shared" si="109"/>
        <v>276.64451426589642</v>
      </c>
      <c r="BU74" s="13">
        <f t="shared" si="92"/>
        <v>836.26927694937092</v>
      </c>
      <c r="BV74" s="13">
        <f t="shared" si="110"/>
        <v>163.3322866646929</v>
      </c>
      <c r="BW74" s="13">
        <f t="shared" si="93"/>
        <v>20379.984173517129</v>
      </c>
      <c r="BX74">
        <f t="shared" si="111"/>
        <v>446.38762240798633</v>
      </c>
      <c r="BY74" s="13">
        <f t="shared" si="94"/>
        <v>836.26927694937092</v>
      </c>
    </row>
    <row r="75" spans="1:77" x14ac:dyDescent="0.2">
      <c r="AC75">
        <v>73</v>
      </c>
      <c r="AD75" s="37">
        <f t="shared" si="65"/>
        <v>517.28773978707602</v>
      </c>
      <c r="AE75" s="13">
        <f t="shared" si="66"/>
        <v>14023.548067735466</v>
      </c>
      <c r="AF75">
        <f t="shared" si="112"/>
        <v>709.39113797523305</v>
      </c>
      <c r="AG75" s="13">
        <f t="shared" si="67"/>
        <v>1616.3024281585481</v>
      </c>
      <c r="AH75" s="13">
        <f t="shared" si="95"/>
        <v>519.87262970432835</v>
      </c>
      <c r="AI75" s="13">
        <f t="shared" si="68"/>
        <v>20379.984173517129</v>
      </c>
      <c r="AJ75">
        <f t="shared" si="96"/>
        <v>799.05049509497394</v>
      </c>
      <c r="AK75" s="13">
        <f t="shared" si="69"/>
        <v>1616.3024281585481</v>
      </c>
      <c r="AL75" s="37">
        <f t="shared" si="70"/>
        <v>1162.5450724080165</v>
      </c>
      <c r="AM75" s="13">
        <f t="shared" si="71"/>
        <v>16828.257681282557</v>
      </c>
      <c r="AN75">
        <f t="shared" si="97"/>
        <v>1393.069150233805</v>
      </c>
      <c r="AO75" s="13">
        <f t="shared" si="72"/>
        <v>3457.7835760522935</v>
      </c>
      <c r="AP75" s="13">
        <f t="shared" si="98"/>
        <v>1164.6470708022655</v>
      </c>
      <c r="AQ75" s="13">
        <f t="shared" si="73"/>
        <v>20379.984173517129</v>
      </c>
      <c r="AR75" s="13">
        <f t="shared" si="99"/>
        <v>1443.8249361929111</v>
      </c>
      <c r="AS75" s="38">
        <f t="shared" si="74"/>
        <v>3457.7835760522935</v>
      </c>
      <c r="AT75" s="37">
        <f t="shared" si="75"/>
        <v>108.84359342095777</v>
      </c>
      <c r="AU75" s="13">
        <f t="shared" si="76"/>
        <v>5609.4192270941858</v>
      </c>
      <c r="AV75">
        <f t="shared" si="100"/>
        <v>185.68495269622059</v>
      </c>
      <c r="AW75" s="13">
        <f t="shared" si="77"/>
        <v>532.10518174559218</v>
      </c>
      <c r="AX75" s="13">
        <f t="shared" si="101"/>
        <v>112.87715790721964</v>
      </c>
      <c r="AY75" s="13">
        <f t="shared" si="78"/>
        <v>20379.984173517129</v>
      </c>
      <c r="AZ75">
        <f t="shared" si="102"/>
        <v>392.0550232978652</v>
      </c>
      <c r="BA75" s="13">
        <f t="shared" si="79"/>
        <v>532.10518174559218</v>
      </c>
      <c r="BB75" s="37">
        <f t="shared" si="80"/>
        <v>124.21689020500847</v>
      </c>
      <c r="BC75" s="13">
        <f t="shared" si="81"/>
        <v>8414.1288406412787</v>
      </c>
      <c r="BD75">
        <f t="shared" si="103"/>
        <v>239.47892911790268</v>
      </c>
      <c r="BE75" s="13">
        <f t="shared" si="82"/>
        <v>533.91624408933046</v>
      </c>
      <c r="BF75" s="13">
        <f t="shared" si="104"/>
        <v>127.76756316826715</v>
      </c>
      <c r="BG75" s="13">
        <f t="shared" si="83"/>
        <v>20379.984173517129</v>
      </c>
      <c r="BH75">
        <f t="shared" si="105"/>
        <v>406.94542855891274</v>
      </c>
      <c r="BI75" s="13">
        <f t="shared" si="84"/>
        <v>533.91624408933046</v>
      </c>
      <c r="BJ75" s="37">
        <f t="shared" si="85"/>
        <v>7.0828933962664289</v>
      </c>
      <c r="BK75" s="13">
        <f t="shared" si="86"/>
        <v>8414.1288406412787</v>
      </c>
      <c r="BL75">
        <f t="shared" si="106"/>
        <v>122.34493230916065</v>
      </c>
      <c r="BM75" s="13">
        <f t="shared" si="87"/>
        <v>10.271511508174452</v>
      </c>
      <c r="BN75" s="13">
        <f t="shared" si="107"/>
        <v>10.633566359525108</v>
      </c>
      <c r="BO75" s="13">
        <f t="shared" si="88"/>
        <v>20379.984173517129</v>
      </c>
      <c r="BP75">
        <f t="shared" si="108"/>
        <v>289.8114317501707</v>
      </c>
      <c r="BQ75" s="13">
        <f t="shared" si="89"/>
        <v>10.271511508174452</v>
      </c>
      <c r="BR75" s="37">
        <f t="shared" si="90"/>
        <v>159.78161370143422</v>
      </c>
      <c r="BS75" s="13">
        <f t="shared" si="91"/>
        <v>8414.1288406412787</v>
      </c>
      <c r="BT75">
        <f t="shared" si="109"/>
        <v>275.04365261432844</v>
      </c>
      <c r="BU75" s="13">
        <f t="shared" si="92"/>
        <v>836.26927694937092</v>
      </c>
      <c r="BV75" s="13">
        <f t="shared" si="110"/>
        <v>163.3322866646929</v>
      </c>
      <c r="BW75" s="13">
        <f t="shared" si="93"/>
        <v>20379.984173517129</v>
      </c>
      <c r="BX75">
        <f t="shared" si="111"/>
        <v>442.51015205533849</v>
      </c>
      <c r="BY75" s="13">
        <f t="shared" si="94"/>
        <v>836.26927694937092</v>
      </c>
    </row>
    <row r="76" spans="1:77" x14ac:dyDescent="0.2">
      <c r="AC76">
        <v>74</v>
      </c>
      <c r="AD76" s="37">
        <f t="shared" si="65"/>
        <v>517.28773978707602</v>
      </c>
      <c r="AE76" s="13">
        <f t="shared" si="66"/>
        <v>14023.548067735466</v>
      </c>
      <c r="AF76">
        <f t="shared" si="112"/>
        <v>706.79514610782553</v>
      </c>
      <c r="AG76" s="13">
        <f t="shared" si="67"/>
        <v>1616.3024281585481</v>
      </c>
      <c r="AH76" s="13">
        <f t="shared" si="95"/>
        <v>519.87262970432835</v>
      </c>
      <c r="AI76" s="13">
        <f t="shared" si="68"/>
        <v>20379.984173517129</v>
      </c>
      <c r="AJ76">
        <f t="shared" si="96"/>
        <v>795.27782123834368</v>
      </c>
      <c r="AK76" s="13">
        <f t="shared" si="69"/>
        <v>1616.3024281585481</v>
      </c>
      <c r="AL76" s="37">
        <f t="shared" si="70"/>
        <v>1162.5450724080165</v>
      </c>
      <c r="AM76" s="13">
        <f t="shared" si="71"/>
        <v>16828.257681282557</v>
      </c>
      <c r="AN76">
        <f t="shared" si="97"/>
        <v>1389.953959992916</v>
      </c>
      <c r="AO76" s="13">
        <f t="shared" si="72"/>
        <v>3457.7835760522935</v>
      </c>
      <c r="AP76" s="13">
        <f t="shared" si="98"/>
        <v>1164.6470708022655</v>
      </c>
      <c r="AQ76" s="13">
        <f t="shared" si="73"/>
        <v>20379.984173517129</v>
      </c>
      <c r="AR76" s="13">
        <f t="shared" si="99"/>
        <v>1440.0522623362808</v>
      </c>
      <c r="AS76" s="38">
        <f t="shared" si="74"/>
        <v>3457.7835760522935</v>
      </c>
      <c r="AT76" s="37">
        <f t="shared" si="75"/>
        <v>108.84359342095777</v>
      </c>
      <c r="AU76" s="13">
        <f t="shared" si="76"/>
        <v>5609.4192270941858</v>
      </c>
      <c r="AV76">
        <f t="shared" si="100"/>
        <v>184.64655594925756</v>
      </c>
      <c r="AW76" s="13">
        <f t="shared" si="77"/>
        <v>532.10518174559218</v>
      </c>
      <c r="AX76" s="13">
        <f t="shared" si="101"/>
        <v>112.87715790721964</v>
      </c>
      <c r="AY76" s="13">
        <f t="shared" si="78"/>
        <v>20379.984173517129</v>
      </c>
      <c r="AZ76">
        <f t="shared" si="102"/>
        <v>388.28234944123494</v>
      </c>
      <c r="BA76" s="13">
        <f t="shared" si="79"/>
        <v>532.10518174559218</v>
      </c>
      <c r="BB76" s="37">
        <f t="shared" si="80"/>
        <v>124.21689020500847</v>
      </c>
      <c r="BC76" s="13">
        <f t="shared" si="81"/>
        <v>8414.1288406412787</v>
      </c>
      <c r="BD76">
        <f t="shared" si="103"/>
        <v>237.92133399745819</v>
      </c>
      <c r="BE76" s="13">
        <f t="shared" si="82"/>
        <v>533.91624408933046</v>
      </c>
      <c r="BF76" s="13">
        <f t="shared" si="104"/>
        <v>127.76756316826715</v>
      </c>
      <c r="BG76" s="13">
        <f t="shared" si="83"/>
        <v>20379.984173517129</v>
      </c>
      <c r="BH76">
        <f t="shared" si="105"/>
        <v>403.17275470228242</v>
      </c>
      <c r="BI76" s="13">
        <f t="shared" si="84"/>
        <v>533.91624408933046</v>
      </c>
      <c r="BJ76" s="37">
        <f t="shared" si="85"/>
        <v>7.0828933962664289</v>
      </c>
      <c r="BK76" s="13">
        <f t="shared" si="86"/>
        <v>8414.1288406412787</v>
      </c>
      <c r="BL76">
        <f t="shared" si="106"/>
        <v>120.78733718871614</v>
      </c>
      <c r="BM76" s="13">
        <f t="shared" si="87"/>
        <v>10.271511508174452</v>
      </c>
      <c r="BN76" s="13">
        <f t="shared" si="107"/>
        <v>10.633566359525108</v>
      </c>
      <c r="BO76" s="13">
        <f t="shared" si="88"/>
        <v>20379.984173517129</v>
      </c>
      <c r="BP76">
        <f t="shared" si="108"/>
        <v>286.03875789354038</v>
      </c>
      <c r="BQ76" s="13">
        <f t="shared" si="89"/>
        <v>10.271511508174452</v>
      </c>
      <c r="BR76" s="37">
        <f t="shared" si="90"/>
        <v>159.78161370143422</v>
      </c>
      <c r="BS76" s="13">
        <f t="shared" si="91"/>
        <v>8414.1288406412787</v>
      </c>
      <c r="BT76">
        <f t="shared" si="109"/>
        <v>273.48605749388395</v>
      </c>
      <c r="BU76" s="13">
        <f t="shared" si="92"/>
        <v>836.26927694937092</v>
      </c>
      <c r="BV76" s="13">
        <f t="shared" si="110"/>
        <v>163.3322866646929</v>
      </c>
      <c r="BW76" s="13">
        <f t="shared" si="93"/>
        <v>20379.984173517129</v>
      </c>
      <c r="BX76">
        <f t="shared" si="111"/>
        <v>438.73747819870817</v>
      </c>
      <c r="BY76" s="13">
        <f t="shared" si="94"/>
        <v>836.26927694937092</v>
      </c>
    </row>
    <row r="77" spans="1:77" x14ac:dyDescent="0.2">
      <c r="AC77">
        <v>75</v>
      </c>
      <c r="AD77" s="37">
        <f t="shared" si="65"/>
        <v>517.28773978707602</v>
      </c>
      <c r="AE77" s="13">
        <f t="shared" si="66"/>
        <v>14023.548067735466</v>
      </c>
      <c r="AF77">
        <f t="shared" si="112"/>
        <v>704.26838069021551</v>
      </c>
      <c r="AG77" s="13">
        <f t="shared" si="67"/>
        <v>1616.3024281585481</v>
      </c>
      <c r="AH77" s="13">
        <f t="shared" si="95"/>
        <v>519.87262970432835</v>
      </c>
      <c r="AI77" s="13">
        <f t="shared" si="68"/>
        <v>20379.984173517129</v>
      </c>
      <c r="AJ77">
        <f t="shared" si="96"/>
        <v>791.60575201789004</v>
      </c>
      <c r="AK77" s="13">
        <f t="shared" si="69"/>
        <v>1616.3024281585481</v>
      </c>
      <c r="AL77" s="37">
        <f t="shared" si="70"/>
        <v>1162.5450724080165</v>
      </c>
      <c r="AM77" s="13">
        <f t="shared" si="71"/>
        <v>16828.257681282557</v>
      </c>
      <c r="AN77">
        <f t="shared" si="97"/>
        <v>1386.9218414917839</v>
      </c>
      <c r="AO77" s="13">
        <f t="shared" si="72"/>
        <v>3457.7835760522935</v>
      </c>
      <c r="AP77" s="13">
        <f t="shared" si="98"/>
        <v>1164.6470708022655</v>
      </c>
      <c r="AQ77" s="13">
        <f t="shared" si="73"/>
        <v>20379.984173517129</v>
      </c>
      <c r="AR77" s="13">
        <f t="shared" si="99"/>
        <v>1436.3801931158273</v>
      </c>
      <c r="AS77" s="38">
        <f t="shared" si="74"/>
        <v>3457.7835760522935</v>
      </c>
      <c r="AT77" s="37">
        <f t="shared" si="75"/>
        <v>108.84359342095777</v>
      </c>
      <c r="AU77" s="13">
        <f t="shared" si="76"/>
        <v>5609.4192270941858</v>
      </c>
      <c r="AV77">
        <f t="shared" si="100"/>
        <v>183.6358497822136</v>
      </c>
      <c r="AW77" s="13">
        <f t="shared" si="77"/>
        <v>532.10518174559218</v>
      </c>
      <c r="AX77" s="13">
        <f t="shared" si="101"/>
        <v>112.87715790721964</v>
      </c>
      <c r="AY77" s="13">
        <f t="shared" si="78"/>
        <v>20379.984173517129</v>
      </c>
      <c r="AZ77">
        <f t="shared" si="102"/>
        <v>384.61028022078131</v>
      </c>
      <c r="BA77" s="13">
        <f t="shared" si="79"/>
        <v>532.10518174559218</v>
      </c>
      <c r="BB77" s="37">
        <f t="shared" si="80"/>
        <v>124.21689020500847</v>
      </c>
      <c r="BC77" s="13">
        <f t="shared" si="81"/>
        <v>8414.1288406412787</v>
      </c>
      <c r="BD77">
        <f t="shared" si="103"/>
        <v>236.40527474689219</v>
      </c>
      <c r="BE77" s="13">
        <f t="shared" si="82"/>
        <v>533.91624408933046</v>
      </c>
      <c r="BF77" s="13">
        <f t="shared" si="104"/>
        <v>127.76756316826715</v>
      </c>
      <c r="BG77" s="13">
        <f t="shared" si="83"/>
        <v>20379.984173517129</v>
      </c>
      <c r="BH77">
        <f t="shared" si="105"/>
        <v>399.50068548182884</v>
      </c>
      <c r="BI77" s="13">
        <f t="shared" si="84"/>
        <v>533.91624408933046</v>
      </c>
      <c r="BJ77" s="37">
        <f t="shared" si="85"/>
        <v>7.0828933962664289</v>
      </c>
      <c r="BK77" s="13">
        <f t="shared" si="86"/>
        <v>8414.1288406412787</v>
      </c>
      <c r="BL77">
        <f t="shared" si="106"/>
        <v>119.27127793815015</v>
      </c>
      <c r="BM77" s="13">
        <f t="shared" si="87"/>
        <v>10.271511508174452</v>
      </c>
      <c r="BN77" s="13">
        <f t="shared" si="107"/>
        <v>10.633566359525108</v>
      </c>
      <c r="BO77" s="13">
        <f t="shared" si="88"/>
        <v>20379.984173517129</v>
      </c>
      <c r="BP77">
        <f t="shared" si="108"/>
        <v>282.3666886730868</v>
      </c>
      <c r="BQ77" s="13">
        <f t="shared" si="89"/>
        <v>10.271511508174452</v>
      </c>
      <c r="BR77" s="37">
        <f t="shared" si="90"/>
        <v>159.78161370143422</v>
      </c>
      <c r="BS77" s="13">
        <f t="shared" si="91"/>
        <v>8414.1288406412787</v>
      </c>
      <c r="BT77">
        <f t="shared" si="109"/>
        <v>271.96999824331795</v>
      </c>
      <c r="BU77" s="13">
        <f t="shared" si="92"/>
        <v>836.26927694937092</v>
      </c>
      <c r="BV77" s="13">
        <f t="shared" si="110"/>
        <v>163.3322866646929</v>
      </c>
      <c r="BW77" s="13">
        <f t="shared" si="93"/>
        <v>20379.984173517129</v>
      </c>
      <c r="BX77">
        <f t="shared" si="111"/>
        <v>435.0654089782546</v>
      </c>
      <c r="BY77" s="13">
        <f t="shared" si="94"/>
        <v>836.26927694937092</v>
      </c>
    </row>
    <row r="78" spans="1:77" x14ac:dyDescent="0.2">
      <c r="AC78">
        <v>76</v>
      </c>
      <c r="AD78" s="37">
        <f t="shared" si="65"/>
        <v>517.28773978707602</v>
      </c>
      <c r="AE78" s="13">
        <f t="shared" si="66"/>
        <v>14023.548067735466</v>
      </c>
      <c r="AF78">
        <f t="shared" si="112"/>
        <v>701.80810909938475</v>
      </c>
      <c r="AG78" s="13">
        <f t="shared" si="67"/>
        <v>1616.3024281585481</v>
      </c>
      <c r="AH78" s="13">
        <f t="shared" si="95"/>
        <v>519.87262970432835</v>
      </c>
      <c r="AI78" s="13">
        <f t="shared" si="68"/>
        <v>20379.984173517129</v>
      </c>
      <c r="AJ78">
        <f t="shared" si="96"/>
        <v>788.0303161979748</v>
      </c>
      <c r="AK78" s="13">
        <f t="shared" si="69"/>
        <v>1616.3024281585481</v>
      </c>
      <c r="AL78" s="37">
        <f t="shared" si="70"/>
        <v>1162.5450724080165</v>
      </c>
      <c r="AM78" s="13">
        <f t="shared" si="71"/>
        <v>16828.257681282557</v>
      </c>
      <c r="AN78">
        <f t="shared" si="97"/>
        <v>1383.9695155827869</v>
      </c>
      <c r="AO78" s="13">
        <f t="shared" si="72"/>
        <v>3457.7835760522935</v>
      </c>
      <c r="AP78" s="13">
        <f t="shared" si="98"/>
        <v>1164.6470708022655</v>
      </c>
      <c r="AQ78" s="13">
        <f t="shared" si="73"/>
        <v>20379.984173517129</v>
      </c>
      <c r="AR78" s="13">
        <f t="shared" si="99"/>
        <v>1432.8047572959119</v>
      </c>
      <c r="AS78" s="38">
        <f t="shared" si="74"/>
        <v>3457.7835760522935</v>
      </c>
      <c r="AT78" s="37">
        <f t="shared" si="75"/>
        <v>108.84359342095777</v>
      </c>
      <c r="AU78" s="13">
        <f t="shared" si="76"/>
        <v>5609.4192270941858</v>
      </c>
      <c r="AV78">
        <f t="shared" si="100"/>
        <v>182.65174114588126</v>
      </c>
      <c r="AW78" s="13">
        <f t="shared" si="77"/>
        <v>532.10518174559218</v>
      </c>
      <c r="AX78" s="13">
        <f t="shared" si="101"/>
        <v>112.87715790721964</v>
      </c>
      <c r="AY78" s="13">
        <f t="shared" si="78"/>
        <v>20379.984173517129</v>
      </c>
      <c r="AZ78">
        <f t="shared" si="102"/>
        <v>381.03484440086606</v>
      </c>
      <c r="BA78" s="13">
        <f t="shared" si="79"/>
        <v>532.10518174559218</v>
      </c>
      <c r="BB78" s="37">
        <f t="shared" si="80"/>
        <v>124.21689020500847</v>
      </c>
      <c r="BC78" s="13">
        <f t="shared" si="81"/>
        <v>8414.1288406412787</v>
      </c>
      <c r="BD78">
        <f t="shared" si="103"/>
        <v>234.92911179239371</v>
      </c>
      <c r="BE78" s="13">
        <f t="shared" si="82"/>
        <v>533.91624408933046</v>
      </c>
      <c r="BF78" s="13">
        <f t="shared" si="104"/>
        <v>127.76756316826715</v>
      </c>
      <c r="BG78" s="13">
        <f t="shared" si="83"/>
        <v>20379.984173517129</v>
      </c>
      <c r="BH78">
        <f t="shared" si="105"/>
        <v>395.9252496619136</v>
      </c>
      <c r="BI78" s="13">
        <f t="shared" si="84"/>
        <v>533.91624408933046</v>
      </c>
      <c r="BJ78" s="37">
        <f t="shared" si="85"/>
        <v>7.0828933962664289</v>
      </c>
      <c r="BK78" s="13">
        <f t="shared" si="86"/>
        <v>8414.1288406412787</v>
      </c>
      <c r="BL78">
        <f t="shared" si="106"/>
        <v>117.79511498365167</v>
      </c>
      <c r="BM78" s="13">
        <f t="shared" si="87"/>
        <v>10.271511508174452</v>
      </c>
      <c r="BN78" s="13">
        <f t="shared" si="107"/>
        <v>10.633566359525108</v>
      </c>
      <c r="BO78" s="13">
        <f t="shared" si="88"/>
        <v>20379.984173517129</v>
      </c>
      <c r="BP78">
        <f t="shared" si="108"/>
        <v>278.79125285317156</v>
      </c>
      <c r="BQ78" s="13">
        <f t="shared" si="89"/>
        <v>10.271511508174452</v>
      </c>
      <c r="BR78" s="37">
        <f t="shared" si="90"/>
        <v>159.78161370143422</v>
      </c>
      <c r="BS78" s="13">
        <f t="shared" si="91"/>
        <v>8414.1288406412787</v>
      </c>
      <c r="BT78">
        <f t="shared" si="109"/>
        <v>270.49383528881947</v>
      </c>
      <c r="BU78" s="13">
        <f t="shared" si="92"/>
        <v>836.26927694937092</v>
      </c>
      <c r="BV78" s="13">
        <f t="shared" si="110"/>
        <v>163.3322866646929</v>
      </c>
      <c r="BW78" s="13">
        <f t="shared" si="93"/>
        <v>20379.984173517129</v>
      </c>
      <c r="BX78">
        <f t="shared" si="111"/>
        <v>431.48997315833935</v>
      </c>
      <c r="BY78" s="13">
        <f t="shared" si="94"/>
        <v>836.26927694937092</v>
      </c>
    </row>
    <row r="79" spans="1:77" x14ac:dyDescent="0.2">
      <c r="AC79">
        <v>77</v>
      </c>
      <c r="AD79" s="37">
        <f t="shared" si="65"/>
        <v>517.28773978707602</v>
      </c>
      <c r="AE79" s="13">
        <f t="shared" si="66"/>
        <v>14023.548067735466</v>
      </c>
      <c r="AF79">
        <f t="shared" si="112"/>
        <v>699.4117406667574</v>
      </c>
      <c r="AG79" s="13">
        <f t="shared" si="67"/>
        <v>1616.3024281585481</v>
      </c>
      <c r="AH79" s="13">
        <f t="shared" si="95"/>
        <v>519.87262970432835</v>
      </c>
      <c r="AI79" s="13">
        <f t="shared" si="68"/>
        <v>20379.984173517129</v>
      </c>
      <c r="AJ79">
        <f t="shared" si="96"/>
        <v>784.54774884091444</v>
      </c>
      <c r="AK79" s="13">
        <f t="shared" si="69"/>
        <v>1616.3024281585481</v>
      </c>
      <c r="AL79" s="37">
        <f t="shared" si="70"/>
        <v>1162.5450724080165</v>
      </c>
      <c r="AM79" s="13">
        <f t="shared" si="71"/>
        <v>16828.257681282557</v>
      </c>
      <c r="AN79">
        <f t="shared" si="97"/>
        <v>1381.0938734636341</v>
      </c>
      <c r="AO79" s="13">
        <f t="shared" si="72"/>
        <v>3457.7835760522935</v>
      </c>
      <c r="AP79" s="13">
        <f t="shared" si="98"/>
        <v>1164.6470708022655</v>
      </c>
      <c r="AQ79" s="13">
        <f t="shared" si="73"/>
        <v>20379.984173517129</v>
      </c>
      <c r="AR79" s="13">
        <f t="shared" si="99"/>
        <v>1429.3221899388516</v>
      </c>
      <c r="AS79" s="38">
        <f t="shared" si="74"/>
        <v>3457.7835760522935</v>
      </c>
      <c r="AT79" s="37">
        <f t="shared" si="75"/>
        <v>108.84359342095777</v>
      </c>
      <c r="AU79" s="13">
        <f t="shared" si="76"/>
        <v>5609.4192270941858</v>
      </c>
      <c r="AV79">
        <f t="shared" si="100"/>
        <v>181.69319377283031</v>
      </c>
      <c r="AW79" s="13">
        <f t="shared" si="77"/>
        <v>532.10518174559218</v>
      </c>
      <c r="AX79" s="13">
        <f t="shared" si="101"/>
        <v>112.87715790721964</v>
      </c>
      <c r="AY79" s="13">
        <f t="shared" si="78"/>
        <v>20379.984173517129</v>
      </c>
      <c r="AZ79">
        <f t="shared" si="102"/>
        <v>377.5522770438057</v>
      </c>
      <c r="BA79" s="13">
        <f t="shared" si="79"/>
        <v>532.10518174559218</v>
      </c>
      <c r="BB79" s="37">
        <f t="shared" si="80"/>
        <v>124.21689020500847</v>
      </c>
      <c r="BC79" s="13">
        <f t="shared" si="81"/>
        <v>8414.1288406412787</v>
      </c>
      <c r="BD79">
        <f t="shared" si="103"/>
        <v>233.49129073281728</v>
      </c>
      <c r="BE79" s="13">
        <f t="shared" si="82"/>
        <v>533.91624408933046</v>
      </c>
      <c r="BF79" s="13">
        <f t="shared" si="104"/>
        <v>127.76756316826715</v>
      </c>
      <c r="BG79" s="13">
        <f t="shared" si="83"/>
        <v>20379.984173517129</v>
      </c>
      <c r="BH79">
        <f t="shared" si="105"/>
        <v>392.44268230485324</v>
      </c>
      <c r="BI79" s="13">
        <f t="shared" si="84"/>
        <v>533.91624408933046</v>
      </c>
      <c r="BJ79" s="37">
        <f t="shared" si="85"/>
        <v>7.0828933962664289</v>
      </c>
      <c r="BK79" s="13">
        <f t="shared" si="86"/>
        <v>8414.1288406412787</v>
      </c>
      <c r="BL79">
        <f t="shared" si="106"/>
        <v>116.35729392407524</v>
      </c>
      <c r="BM79" s="13">
        <f t="shared" si="87"/>
        <v>10.271511508174452</v>
      </c>
      <c r="BN79" s="13">
        <f t="shared" si="107"/>
        <v>10.633566359525108</v>
      </c>
      <c r="BO79" s="13">
        <f t="shared" si="88"/>
        <v>20379.984173517129</v>
      </c>
      <c r="BP79">
        <f t="shared" si="108"/>
        <v>275.3086854961112</v>
      </c>
      <c r="BQ79" s="13">
        <f t="shared" si="89"/>
        <v>10.271511508174452</v>
      </c>
      <c r="BR79" s="37">
        <f t="shared" si="90"/>
        <v>159.78161370143422</v>
      </c>
      <c r="BS79" s="13">
        <f t="shared" si="91"/>
        <v>8414.1288406412787</v>
      </c>
      <c r="BT79">
        <f t="shared" si="109"/>
        <v>269.05601422924303</v>
      </c>
      <c r="BU79" s="13">
        <f t="shared" si="92"/>
        <v>836.26927694937092</v>
      </c>
      <c r="BV79" s="13">
        <f t="shared" si="110"/>
        <v>163.3322866646929</v>
      </c>
      <c r="BW79" s="13">
        <f t="shared" si="93"/>
        <v>20379.984173517129</v>
      </c>
      <c r="BX79">
        <f t="shared" si="111"/>
        <v>428.00740580127899</v>
      </c>
      <c r="BY79" s="13">
        <f t="shared" si="94"/>
        <v>836.26927694937092</v>
      </c>
    </row>
    <row r="80" spans="1:77" x14ac:dyDescent="0.2">
      <c r="AC80">
        <v>78</v>
      </c>
      <c r="AD80" s="37">
        <f t="shared" si="65"/>
        <v>517.28773978707602</v>
      </c>
      <c r="AE80" s="13">
        <f t="shared" si="66"/>
        <v>14023.548067735466</v>
      </c>
      <c r="AF80">
        <f t="shared" si="112"/>
        <v>697.0768175785563</v>
      </c>
      <c r="AG80" s="13">
        <f t="shared" si="67"/>
        <v>1616.3024281585481</v>
      </c>
      <c r="AH80" s="13">
        <f t="shared" si="95"/>
        <v>519.87262970432835</v>
      </c>
      <c r="AI80" s="13">
        <f t="shared" si="68"/>
        <v>20379.984173517129</v>
      </c>
      <c r="AJ80">
        <f t="shared" si="96"/>
        <v>781.15447808275303</v>
      </c>
      <c r="AK80" s="13">
        <f t="shared" si="69"/>
        <v>1616.3024281585481</v>
      </c>
      <c r="AL80" s="37">
        <f t="shared" si="70"/>
        <v>1162.5450724080165</v>
      </c>
      <c r="AM80" s="13">
        <f t="shared" si="71"/>
        <v>16828.257681282557</v>
      </c>
      <c r="AN80">
        <f t="shared" si="97"/>
        <v>1378.2919657577929</v>
      </c>
      <c r="AO80" s="13">
        <f t="shared" si="72"/>
        <v>3457.7835760522935</v>
      </c>
      <c r="AP80" s="13">
        <f t="shared" si="98"/>
        <v>1164.6470708022655</v>
      </c>
      <c r="AQ80" s="13">
        <f t="shared" si="73"/>
        <v>20379.984173517129</v>
      </c>
      <c r="AR80" s="13">
        <f t="shared" si="99"/>
        <v>1425.9289191806902</v>
      </c>
      <c r="AS80" s="38">
        <f t="shared" si="74"/>
        <v>3457.7835760522935</v>
      </c>
      <c r="AT80" s="37">
        <f t="shared" si="75"/>
        <v>108.84359342095777</v>
      </c>
      <c r="AU80" s="13">
        <f t="shared" si="76"/>
        <v>5609.4192270941858</v>
      </c>
      <c r="AV80">
        <f t="shared" si="100"/>
        <v>180.7592245375499</v>
      </c>
      <c r="AW80" s="13">
        <f t="shared" si="77"/>
        <v>532.10518174559218</v>
      </c>
      <c r="AX80" s="13">
        <f t="shared" si="101"/>
        <v>112.87715790721964</v>
      </c>
      <c r="AY80" s="13">
        <f t="shared" si="78"/>
        <v>20379.984173517129</v>
      </c>
      <c r="AZ80">
        <f t="shared" si="102"/>
        <v>374.15900628564441</v>
      </c>
      <c r="BA80" s="13">
        <f t="shared" si="79"/>
        <v>532.10518174559218</v>
      </c>
      <c r="BB80" s="37">
        <f t="shared" si="80"/>
        <v>124.21689020500847</v>
      </c>
      <c r="BC80" s="13">
        <f t="shared" si="81"/>
        <v>8414.1288406412787</v>
      </c>
      <c r="BD80">
        <f t="shared" si="103"/>
        <v>232.09033687989665</v>
      </c>
      <c r="BE80" s="13">
        <f t="shared" si="82"/>
        <v>533.91624408933046</v>
      </c>
      <c r="BF80" s="13">
        <f t="shared" si="104"/>
        <v>127.76756316826715</v>
      </c>
      <c r="BG80" s="13">
        <f t="shared" si="83"/>
        <v>20379.984173517129</v>
      </c>
      <c r="BH80">
        <f t="shared" si="105"/>
        <v>389.04941154669189</v>
      </c>
      <c r="BI80" s="13">
        <f t="shared" si="84"/>
        <v>533.91624408933046</v>
      </c>
      <c r="BJ80" s="37">
        <f t="shared" si="85"/>
        <v>7.0828933962664289</v>
      </c>
      <c r="BK80" s="13">
        <f t="shared" si="86"/>
        <v>8414.1288406412787</v>
      </c>
      <c r="BL80">
        <f t="shared" si="106"/>
        <v>114.95634007115461</v>
      </c>
      <c r="BM80" s="13">
        <f t="shared" si="87"/>
        <v>10.271511508174452</v>
      </c>
      <c r="BN80" s="13">
        <f t="shared" si="107"/>
        <v>10.633566359525108</v>
      </c>
      <c r="BO80" s="13">
        <f t="shared" si="88"/>
        <v>20379.984173517129</v>
      </c>
      <c r="BP80">
        <f t="shared" si="108"/>
        <v>271.91541473794985</v>
      </c>
      <c r="BQ80" s="13">
        <f t="shared" si="89"/>
        <v>10.271511508174452</v>
      </c>
      <c r="BR80" s="37">
        <f t="shared" si="90"/>
        <v>159.78161370143422</v>
      </c>
      <c r="BS80" s="13">
        <f t="shared" si="91"/>
        <v>8414.1288406412787</v>
      </c>
      <c r="BT80">
        <f t="shared" si="109"/>
        <v>267.65506037632241</v>
      </c>
      <c r="BU80" s="13">
        <f t="shared" si="92"/>
        <v>836.26927694937092</v>
      </c>
      <c r="BV80" s="13">
        <f t="shared" si="110"/>
        <v>163.3322866646929</v>
      </c>
      <c r="BW80" s="13">
        <f t="shared" si="93"/>
        <v>20379.984173517129</v>
      </c>
      <c r="BX80">
        <f t="shared" si="111"/>
        <v>424.61413504311764</v>
      </c>
      <c r="BY80" s="13">
        <f t="shared" si="94"/>
        <v>836.26927694937092</v>
      </c>
    </row>
    <row r="81" spans="29:77" x14ac:dyDescent="0.2">
      <c r="AC81">
        <v>79</v>
      </c>
      <c r="AD81" s="37">
        <f t="shared" si="65"/>
        <v>517.28773978707602</v>
      </c>
      <c r="AE81" s="13">
        <f t="shared" si="66"/>
        <v>14023.548067735466</v>
      </c>
      <c r="AF81">
        <f t="shared" si="112"/>
        <v>694.8010064672718</v>
      </c>
      <c r="AG81" s="13">
        <f t="shared" si="67"/>
        <v>1616.3024281585481</v>
      </c>
      <c r="AH81" s="13">
        <f t="shared" si="95"/>
        <v>519.87262970432835</v>
      </c>
      <c r="AI81" s="13">
        <f t="shared" si="68"/>
        <v>20379.984173517129</v>
      </c>
      <c r="AJ81">
        <f t="shared" si="96"/>
        <v>777.84711291340591</v>
      </c>
      <c r="AK81" s="13">
        <f t="shared" si="69"/>
        <v>1616.3024281585481</v>
      </c>
      <c r="AL81" s="37">
        <f t="shared" si="70"/>
        <v>1162.5450724080165</v>
      </c>
      <c r="AM81" s="13">
        <f t="shared" si="71"/>
        <v>16828.257681282557</v>
      </c>
      <c r="AN81">
        <f t="shared" si="97"/>
        <v>1375.5609924242515</v>
      </c>
      <c r="AO81" s="13">
        <f t="shared" si="72"/>
        <v>3457.7835760522935</v>
      </c>
      <c r="AP81" s="13">
        <f t="shared" si="98"/>
        <v>1164.6470708022655</v>
      </c>
      <c r="AQ81" s="13">
        <f t="shared" si="73"/>
        <v>20379.984173517129</v>
      </c>
      <c r="AR81" s="13">
        <f t="shared" si="99"/>
        <v>1422.6215540113431</v>
      </c>
      <c r="AS81" s="38">
        <f t="shared" si="74"/>
        <v>3457.7835760522935</v>
      </c>
      <c r="AT81" s="37">
        <f t="shared" si="75"/>
        <v>108.84359342095777</v>
      </c>
      <c r="AU81" s="13">
        <f t="shared" si="76"/>
        <v>5609.4192270941858</v>
      </c>
      <c r="AV81">
        <f t="shared" si="100"/>
        <v>179.84890009303609</v>
      </c>
      <c r="AW81" s="13">
        <f t="shared" si="77"/>
        <v>532.10518174559218</v>
      </c>
      <c r="AX81" s="13">
        <f t="shared" si="101"/>
        <v>112.87715790721964</v>
      </c>
      <c r="AY81" s="13">
        <f t="shared" si="78"/>
        <v>20379.984173517129</v>
      </c>
      <c r="AZ81">
        <f t="shared" si="102"/>
        <v>370.85164111629717</v>
      </c>
      <c r="BA81" s="13">
        <f t="shared" si="79"/>
        <v>532.10518174559218</v>
      </c>
      <c r="BB81" s="37">
        <f t="shared" si="80"/>
        <v>124.21689020500847</v>
      </c>
      <c r="BC81" s="13">
        <f t="shared" si="81"/>
        <v>8414.1288406412787</v>
      </c>
      <c r="BD81">
        <f t="shared" si="103"/>
        <v>230.72485021312593</v>
      </c>
      <c r="BE81" s="13">
        <f t="shared" si="82"/>
        <v>533.91624408933046</v>
      </c>
      <c r="BF81" s="13">
        <f t="shared" si="104"/>
        <v>127.76756316826715</v>
      </c>
      <c r="BG81" s="13">
        <f t="shared" si="83"/>
        <v>20379.984173517129</v>
      </c>
      <c r="BH81">
        <f t="shared" si="105"/>
        <v>385.74204637734471</v>
      </c>
      <c r="BI81" s="13">
        <f t="shared" si="84"/>
        <v>533.91624408933046</v>
      </c>
      <c r="BJ81" s="37">
        <f t="shared" si="85"/>
        <v>7.0828933962664289</v>
      </c>
      <c r="BK81" s="13">
        <f t="shared" si="86"/>
        <v>8414.1288406412787</v>
      </c>
      <c r="BL81">
        <f t="shared" si="106"/>
        <v>113.59085340438388</v>
      </c>
      <c r="BM81" s="13">
        <f t="shared" si="87"/>
        <v>10.271511508174452</v>
      </c>
      <c r="BN81" s="13">
        <f t="shared" si="107"/>
        <v>10.633566359525108</v>
      </c>
      <c r="BO81" s="13">
        <f t="shared" si="88"/>
        <v>20379.984173517129</v>
      </c>
      <c r="BP81">
        <f t="shared" si="108"/>
        <v>268.60804956860267</v>
      </c>
      <c r="BQ81" s="13">
        <f t="shared" si="89"/>
        <v>10.271511508174452</v>
      </c>
      <c r="BR81" s="37">
        <f t="shared" si="90"/>
        <v>159.78161370143422</v>
      </c>
      <c r="BS81" s="13">
        <f t="shared" si="91"/>
        <v>8414.1288406412787</v>
      </c>
      <c r="BT81">
        <f t="shared" si="109"/>
        <v>266.28957370955169</v>
      </c>
      <c r="BU81" s="13">
        <f t="shared" si="92"/>
        <v>836.26927694937092</v>
      </c>
      <c r="BV81" s="13">
        <f t="shared" si="110"/>
        <v>163.3322866646929</v>
      </c>
      <c r="BW81" s="13">
        <f t="shared" si="93"/>
        <v>20379.984173517129</v>
      </c>
      <c r="BX81">
        <f t="shared" si="111"/>
        <v>421.30676987377046</v>
      </c>
      <c r="BY81" s="13">
        <f t="shared" si="94"/>
        <v>836.26927694937092</v>
      </c>
    </row>
    <row r="82" spans="29:77" x14ac:dyDescent="0.2">
      <c r="AC82">
        <v>80</v>
      </c>
      <c r="AD82" s="37">
        <f t="shared" si="65"/>
        <v>517.28773978707602</v>
      </c>
      <c r="AE82" s="13">
        <f t="shared" si="66"/>
        <v>14023.548067735466</v>
      </c>
      <c r="AF82">
        <f t="shared" si="112"/>
        <v>692.58209063376933</v>
      </c>
      <c r="AG82" s="13">
        <f t="shared" si="67"/>
        <v>1616.3024281585481</v>
      </c>
      <c r="AH82" s="13">
        <f t="shared" si="95"/>
        <v>519.87262970432835</v>
      </c>
      <c r="AI82" s="13">
        <f t="shared" si="68"/>
        <v>20379.984173517129</v>
      </c>
      <c r="AJ82">
        <f t="shared" si="96"/>
        <v>774.6224318732925</v>
      </c>
      <c r="AK82" s="13">
        <f t="shared" si="69"/>
        <v>1616.3024281585481</v>
      </c>
      <c r="AL82" s="37">
        <f t="shared" si="70"/>
        <v>1162.5450724080165</v>
      </c>
      <c r="AM82" s="13">
        <f t="shared" si="71"/>
        <v>16828.257681282557</v>
      </c>
      <c r="AN82">
        <f t="shared" si="97"/>
        <v>1372.8982934240485</v>
      </c>
      <c r="AO82" s="13">
        <f t="shared" si="72"/>
        <v>3457.7835760522935</v>
      </c>
      <c r="AP82" s="13">
        <f t="shared" si="98"/>
        <v>1164.6470708022655</v>
      </c>
      <c r="AQ82" s="13">
        <f t="shared" si="73"/>
        <v>20379.984173517129</v>
      </c>
      <c r="AR82" s="13">
        <f t="shared" si="99"/>
        <v>1419.3968729712296</v>
      </c>
      <c r="AS82" s="38">
        <f t="shared" si="74"/>
        <v>3457.7835760522935</v>
      </c>
      <c r="AT82" s="37">
        <f t="shared" si="75"/>
        <v>108.84359342095777</v>
      </c>
      <c r="AU82" s="13">
        <f t="shared" si="76"/>
        <v>5609.4192270941858</v>
      </c>
      <c r="AV82">
        <f t="shared" si="100"/>
        <v>178.9613337596351</v>
      </c>
      <c r="AW82" s="13">
        <f t="shared" si="77"/>
        <v>532.10518174559218</v>
      </c>
      <c r="AX82" s="13">
        <f t="shared" si="101"/>
        <v>112.87715790721964</v>
      </c>
      <c r="AY82" s="13">
        <f t="shared" si="78"/>
        <v>20379.984173517129</v>
      </c>
      <c r="AZ82">
        <f t="shared" si="102"/>
        <v>367.62696007618376</v>
      </c>
      <c r="BA82" s="13">
        <f t="shared" si="79"/>
        <v>532.10518174559218</v>
      </c>
      <c r="BB82" s="37">
        <f t="shared" si="80"/>
        <v>124.21689020500847</v>
      </c>
      <c r="BC82" s="13">
        <f t="shared" si="81"/>
        <v>8414.1288406412787</v>
      </c>
      <c r="BD82">
        <f t="shared" si="103"/>
        <v>229.39350071302445</v>
      </c>
      <c r="BE82" s="13">
        <f t="shared" si="82"/>
        <v>533.91624408933046</v>
      </c>
      <c r="BF82" s="13">
        <f t="shared" si="104"/>
        <v>127.76756316826715</v>
      </c>
      <c r="BG82" s="13">
        <f t="shared" si="83"/>
        <v>20379.984173517129</v>
      </c>
      <c r="BH82">
        <f t="shared" si="105"/>
        <v>382.51736533723124</v>
      </c>
      <c r="BI82" s="13">
        <f t="shared" si="84"/>
        <v>533.91624408933046</v>
      </c>
      <c r="BJ82" s="37">
        <f t="shared" si="85"/>
        <v>7.0828933962664289</v>
      </c>
      <c r="BK82" s="13">
        <f t="shared" si="86"/>
        <v>8414.1288406412787</v>
      </c>
      <c r="BL82">
        <f t="shared" si="106"/>
        <v>112.25950390428241</v>
      </c>
      <c r="BM82" s="13">
        <f t="shared" si="87"/>
        <v>10.271511508174452</v>
      </c>
      <c r="BN82" s="13">
        <f t="shared" si="107"/>
        <v>10.633566359525108</v>
      </c>
      <c r="BO82" s="13">
        <f t="shared" si="88"/>
        <v>20379.984173517129</v>
      </c>
      <c r="BP82">
        <f t="shared" si="108"/>
        <v>265.3833685284892</v>
      </c>
      <c r="BQ82" s="13">
        <f t="shared" si="89"/>
        <v>10.271511508174452</v>
      </c>
      <c r="BR82" s="37">
        <f t="shared" si="90"/>
        <v>159.78161370143422</v>
      </c>
      <c r="BS82" s="13">
        <f t="shared" si="91"/>
        <v>8414.1288406412787</v>
      </c>
      <c r="BT82">
        <f t="shared" si="109"/>
        <v>264.95822420945024</v>
      </c>
      <c r="BU82" s="13">
        <f t="shared" si="92"/>
        <v>836.26927694937092</v>
      </c>
      <c r="BV82" s="13">
        <f t="shared" si="110"/>
        <v>163.3322866646929</v>
      </c>
      <c r="BW82" s="13">
        <f t="shared" si="93"/>
        <v>20379.984173517129</v>
      </c>
      <c r="BX82">
        <f t="shared" si="111"/>
        <v>418.082088833657</v>
      </c>
      <c r="BY82" s="13">
        <f t="shared" si="94"/>
        <v>836.26927694937092</v>
      </c>
    </row>
    <row r="83" spans="29:77" x14ac:dyDescent="0.2">
      <c r="AC83">
        <v>81</v>
      </c>
      <c r="AD83" s="37">
        <f t="shared" si="65"/>
        <v>517.28773978707602</v>
      </c>
      <c r="AE83" s="13">
        <f t="shared" si="66"/>
        <v>14023.548067735466</v>
      </c>
      <c r="AF83">
        <f t="shared" si="112"/>
        <v>690.41796284553857</v>
      </c>
      <c r="AG83" s="13">
        <f t="shared" si="67"/>
        <v>1616.3024281585481</v>
      </c>
      <c r="AH83" s="13">
        <f t="shared" si="95"/>
        <v>519.87262970432835</v>
      </c>
      <c r="AI83" s="13">
        <f t="shared" si="68"/>
        <v>20379.984173517129</v>
      </c>
      <c r="AJ83">
        <f t="shared" si="96"/>
        <v>771.4773725872559</v>
      </c>
      <c r="AK83" s="13">
        <f t="shared" si="69"/>
        <v>1616.3024281585481</v>
      </c>
      <c r="AL83" s="37">
        <f t="shared" si="70"/>
        <v>1162.5450724080165</v>
      </c>
      <c r="AM83" s="13">
        <f t="shared" si="71"/>
        <v>16828.257681282557</v>
      </c>
      <c r="AN83">
        <f t="shared" si="97"/>
        <v>1370.3013400781715</v>
      </c>
      <c r="AO83" s="13">
        <f t="shared" si="72"/>
        <v>3457.7835760522935</v>
      </c>
      <c r="AP83" s="13">
        <f t="shared" si="98"/>
        <v>1164.6470708022655</v>
      </c>
      <c r="AQ83" s="13">
        <f t="shared" si="73"/>
        <v>20379.984173517129</v>
      </c>
      <c r="AR83" s="13">
        <f t="shared" si="99"/>
        <v>1416.2518136851929</v>
      </c>
      <c r="AS83" s="38">
        <f t="shared" si="74"/>
        <v>3457.7835760522935</v>
      </c>
      <c r="AT83" s="37">
        <f t="shared" si="75"/>
        <v>108.84359342095777</v>
      </c>
      <c r="AU83" s="13">
        <f t="shared" si="76"/>
        <v>5609.4192270941858</v>
      </c>
      <c r="AV83">
        <f t="shared" si="100"/>
        <v>178.09568264434279</v>
      </c>
      <c r="AW83" s="13">
        <f t="shared" si="77"/>
        <v>532.10518174559218</v>
      </c>
      <c r="AX83" s="13">
        <f t="shared" si="101"/>
        <v>112.87715790721964</v>
      </c>
      <c r="AY83" s="13">
        <f t="shared" si="78"/>
        <v>20379.984173517129</v>
      </c>
      <c r="AZ83">
        <f t="shared" si="102"/>
        <v>364.48190079014717</v>
      </c>
      <c r="BA83" s="13">
        <f t="shared" si="79"/>
        <v>532.10518174559218</v>
      </c>
      <c r="BB83" s="37">
        <f t="shared" si="80"/>
        <v>124.21689020500847</v>
      </c>
      <c r="BC83" s="13">
        <f t="shared" si="81"/>
        <v>8414.1288406412787</v>
      </c>
      <c r="BD83">
        <f t="shared" si="103"/>
        <v>228.095024040086</v>
      </c>
      <c r="BE83" s="13">
        <f t="shared" si="82"/>
        <v>533.91624408933046</v>
      </c>
      <c r="BF83" s="13">
        <f t="shared" si="104"/>
        <v>127.76756316826715</v>
      </c>
      <c r="BG83" s="13">
        <f t="shared" si="83"/>
        <v>20379.984173517129</v>
      </c>
      <c r="BH83">
        <f t="shared" si="105"/>
        <v>379.37230605119464</v>
      </c>
      <c r="BI83" s="13">
        <f t="shared" si="84"/>
        <v>533.91624408933046</v>
      </c>
      <c r="BJ83" s="37">
        <f t="shared" si="85"/>
        <v>7.0828933962664289</v>
      </c>
      <c r="BK83" s="13">
        <f t="shared" si="86"/>
        <v>8414.1288406412787</v>
      </c>
      <c r="BL83">
        <f t="shared" si="106"/>
        <v>110.96102723134395</v>
      </c>
      <c r="BM83" s="13">
        <f t="shared" si="87"/>
        <v>10.271511508174452</v>
      </c>
      <c r="BN83" s="13">
        <f t="shared" si="107"/>
        <v>10.633566359525108</v>
      </c>
      <c r="BO83" s="13">
        <f t="shared" si="88"/>
        <v>20379.984173517129</v>
      </c>
      <c r="BP83">
        <f t="shared" si="108"/>
        <v>262.23830924245266</v>
      </c>
      <c r="BQ83" s="13">
        <f t="shared" si="89"/>
        <v>10.271511508174452</v>
      </c>
      <c r="BR83" s="37">
        <f t="shared" si="90"/>
        <v>159.78161370143422</v>
      </c>
      <c r="BS83" s="13">
        <f t="shared" si="91"/>
        <v>8414.1288406412787</v>
      </c>
      <c r="BT83">
        <f t="shared" si="109"/>
        <v>263.65974753651176</v>
      </c>
      <c r="BU83" s="13">
        <f t="shared" si="92"/>
        <v>836.26927694937092</v>
      </c>
      <c r="BV83" s="13">
        <f t="shared" si="110"/>
        <v>163.3322866646929</v>
      </c>
      <c r="BW83" s="13">
        <f t="shared" si="93"/>
        <v>20379.984173517129</v>
      </c>
      <c r="BX83">
        <f t="shared" si="111"/>
        <v>414.93702954762045</v>
      </c>
      <c r="BY83" s="13">
        <f t="shared" si="94"/>
        <v>836.26927694937092</v>
      </c>
    </row>
    <row r="84" spans="29:77" x14ac:dyDescent="0.2">
      <c r="AC84">
        <v>82</v>
      </c>
      <c r="AD84" s="37">
        <f t="shared" si="65"/>
        <v>517.28773978707602</v>
      </c>
      <c r="AE84" s="13">
        <f t="shared" si="66"/>
        <v>14023.548067735466</v>
      </c>
      <c r="AF84">
        <f t="shared" si="112"/>
        <v>688.30661866189871</v>
      </c>
      <c r="AG84" s="13">
        <f t="shared" si="67"/>
        <v>1616.3024281585481</v>
      </c>
      <c r="AH84" s="13">
        <f t="shared" si="95"/>
        <v>519.87262970432835</v>
      </c>
      <c r="AI84" s="13">
        <f t="shared" si="68"/>
        <v>20379.984173517129</v>
      </c>
      <c r="AJ84">
        <f t="shared" si="96"/>
        <v>768.40902206429337</v>
      </c>
      <c r="AK84" s="13">
        <f t="shared" si="69"/>
        <v>1616.3024281585481</v>
      </c>
      <c r="AL84" s="37">
        <f t="shared" si="70"/>
        <v>1162.5450724080165</v>
      </c>
      <c r="AM84" s="13">
        <f t="shared" si="71"/>
        <v>16828.257681282557</v>
      </c>
      <c r="AN84">
        <f t="shared" si="97"/>
        <v>1367.7677270578038</v>
      </c>
      <c r="AO84" s="13">
        <f t="shared" si="72"/>
        <v>3457.7835760522935</v>
      </c>
      <c r="AP84" s="13">
        <f t="shared" si="98"/>
        <v>1164.6470708022655</v>
      </c>
      <c r="AQ84" s="13">
        <f t="shared" si="73"/>
        <v>20379.984173517129</v>
      </c>
      <c r="AR84" s="13">
        <f t="shared" si="99"/>
        <v>1413.1834631622305</v>
      </c>
      <c r="AS84" s="38">
        <f t="shared" si="74"/>
        <v>3457.7835760522935</v>
      </c>
      <c r="AT84" s="37">
        <f t="shared" si="75"/>
        <v>108.84359342095777</v>
      </c>
      <c r="AU84" s="13">
        <f t="shared" si="76"/>
        <v>5609.4192270941858</v>
      </c>
      <c r="AV84">
        <f t="shared" si="100"/>
        <v>177.25114497088686</v>
      </c>
      <c r="AW84" s="13">
        <f t="shared" si="77"/>
        <v>532.10518174559218</v>
      </c>
      <c r="AX84" s="13">
        <f t="shared" si="101"/>
        <v>112.87715790721964</v>
      </c>
      <c r="AY84" s="13">
        <f t="shared" si="78"/>
        <v>20379.984173517129</v>
      </c>
      <c r="AZ84">
        <f t="shared" si="102"/>
        <v>361.41355026718463</v>
      </c>
      <c r="BA84" s="13">
        <f t="shared" si="79"/>
        <v>532.10518174559218</v>
      </c>
      <c r="BB84" s="37">
        <f t="shared" si="80"/>
        <v>124.21689020500847</v>
      </c>
      <c r="BC84" s="13">
        <f t="shared" si="81"/>
        <v>8414.1288406412787</v>
      </c>
      <c r="BD84">
        <f t="shared" si="103"/>
        <v>226.8282175299021</v>
      </c>
      <c r="BE84" s="13">
        <f t="shared" si="82"/>
        <v>533.91624408933046</v>
      </c>
      <c r="BF84" s="13">
        <f t="shared" si="104"/>
        <v>127.76756316826715</v>
      </c>
      <c r="BG84" s="13">
        <f t="shared" si="83"/>
        <v>20379.984173517129</v>
      </c>
      <c r="BH84">
        <f t="shared" si="105"/>
        <v>376.30395552823211</v>
      </c>
      <c r="BI84" s="13">
        <f t="shared" si="84"/>
        <v>533.91624408933046</v>
      </c>
      <c r="BJ84" s="37">
        <f t="shared" si="85"/>
        <v>7.0828933962664289</v>
      </c>
      <c r="BK84" s="13">
        <f t="shared" si="86"/>
        <v>8414.1288406412787</v>
      </c>
      <c r="BL84">
        <f t="shared" si="106"/>
        <v>109.69422072116006</v>
      </c>
      <c r="BM84" s="13">
        <f t="shared" si="87"/>
        <v>10.271511508174452</v>
      </c>
      <c r="BN84" s="13">
        <f t="shared" si="107"/>
        <v>10.633566359525108</v>
      </c>
      <c r="BO84" s="13">
        <f t="shared" si="88"/>
        <v>20379.984173517129</v>
      </c>
      <c r="BP84">
        <f t="shared" si="108"/>
        <v>259.16995871949013</v>
      </c>
      <c r="BQ84" s="13">
        <f t="shared" si="89"/>
        <v>10.271511508174452</v>
      </c>
      <c r="BR84" s="37">
        <f t="shared" si="90"/>
        <v>159.78161370143422</v>
      </c>
      <c r="BS84" s="13">
        <f t="shared" si="91"/>
        <v>8414.1288406412787</v>
      </c>
      <c r="BT84">
        <f t="shared" si="109"/>
        <v>262.39294102632789</v>
      </c>
      <c r="BU84" s="13">
        <f t="shared" si="92"/>
        <v>836.26927694937092</v>
      </c>
      <c r="BV84" s="13">
        <f t="shared" si="110"/>
        <v>163.3322866646929</v>
      </c>
      <c r="BW84" s="13">
        <f t="shared" si="93"/>
        <v>20379.984173517129</v>
      </c>
      <c r="BX84">
        <f t="shared" si="111"/>
        <v>411.86867902465792</v>
      </c>
      <c r="BY84" s="13">
        <f t="shared" si="94"/>
        <v>836.26927694937092</v>
      </c>
    </row>
    <row r="85" spans="29:77" x14ac:dyDescent="0.2">
      <c r="AC85">
        <v>83</v>
      </c>
      <c r="AD85" s="37">
        <f t="shared" si="65"/>
        <v>517.28773978707602</v>
      </c>
      <c r="AE85" s="13">
        <f t="shared" si="66"/>
        <v>14023.548067735466</v>
      </c>
      <c r="AF85">
        <f t="shared" si="112"/>
        <v>686.24615024172022</v>
      </c>
      <c r="AG85" s="13">
        <f t="shared" si="67"/>
        <v>1616.3024281585481</v>
      </c>
      <c r="AH85" s="13">
        <f t="shared" si="95"/>
        <v>519.87262970432835</v>
      </c>
      <c r="AI85" s="13">
        <f t="shared" si="68"/>
        <v>20379.984173517129</v>
      </c>
      <c r="AJ85">
        <f t="shared" si="96"/>
        <v>765.41460769851062</v>
      </c>
      <c r="AK85" s="13">
        <f t="shared" si="69"/>
        <v>1616.3024281585481</v>
      </c>
      <c r="AL85" s="37">
        <f t="shared" si="70"/>
        <v>1162.5450724080165</v>
      </c>
      <c r="AM85" s="13">
        <f t="shared" si="71"/>
        <v>16828.257681282557</v>
      </c>
      <c r="AN85">
        <f t="shared" si="97"/>
        <v>1365.2951649535894</v>
      </c>
      <c r="AO85" s="13">
        <f t="shared" si="72"/>
        <v>3457.7835760522935</v>
      </c>
      <c r="AP85" s="13">
        <f t="shared" si="98"/>
        <v>1164.6470708022655</v>
      </c>
      <c r="AQ85" s="13">
        <f t="shared" si="73"/>
        <v>20379.984173517129</v>
      </c>
      <c r="AR85" s="13">
        <f t="shared" si="99"/>
        <v>1410.1890487964479</v>
      </c>
      <c r="AS85" s="38">
        <f t="shared" si="74"/>
        <v>3457.7835760522935</v>
      </c>
      <c r="AT85" s="37">
        <f t="shared" si="75"/>
        <v>108.84359342095777</v>
      </c>
      <c r="AU85" s="13">
        <f t="shared" si="76"/>
        <v>5609.4192270941858</v>
      </c>
      <c r="AV85">
        <f t="shared" si="100"/>
        <v>176.42695760281543</v>
      </c>
      <c r="AW85" s="13">
        <f t="shared" si="77"/>
        <v>532.10518174559218</v>
      </c>
      <c r="AX85" s="13">
        <f t="shared" si="101"/>
        <v>112.87715790721964</v>
      </c>
      <c r="AY85" s="13">
        <f t="shared" si="78"/>
        <v>20379.984173517129</v>
      </c>
      <c r="AZ85">
        <f t="shared" si="102"/>
        <v>358.41913590140189</v>
      </c>
      <c r="BA85" s="13">
        <f t="shared" si="79"/>
        <v>532.10518174559218</v>
      </c>
      <c r="BB85" s="37">
        <f t="shared" si="80"/>
        <v>124.21689020500847</v>
      </c>
      <c r="BC85" s="13">
        <f t="shared" si="81"/>
        <v>8414.1288406412787</v>
      </c>
      <c r="BD85">
        <f t="shared" si="103"/>
        <v>225.59193647779495</v>
      </c>
      <c r="BE85" s="13">
        <f t="shared" si="82"/>
        <v>533.91624408933046</v>
      </c>
      <c r="BF85" s="13">
        <f t="shared" si="104"/>
        <v>127.76756316826715</v>
      </c>
      <c r="BG85" s="13">
        <f t="shared" si="83"/>
        <v>20379.984173517129</v>
      </c>
      <c r="BH85">
        <f t="shared" si="105"/>
        <v>373.30954116244942</v>
      </c>
      <c r="BI85" s="13">
        <f t="shared" si="84"/>
        <v>533.91624408933046</v>
      </c>
      <c r="BJ85" s="37">
        <f t="shared" si="85"/>
        <v>7.0828933962664289</v>
      </c>
      <c r="BK85" s="13">
        <f t="shared" si="86"/>
        <v>8414.1288406412787</v>
      </c>
      <c r="BL85">
        <f t="shared" si="106"/>
        <v>108.45793966905292</v>
      </c>
      <c r="BM85" s="13">
        <f t="shared" si="87"/>
        <v>10.271511508174452</v>
      </c>
      <c r="BN85" s="13">
        <f t="shared" si="107"/>
        <v>10.633566359525108</v>
      </c>
      <c r="BO85" s="13">
        <f t="shared" si="88"/>
        <v>20379.984173517129</v>
      </c>
      <c r="BP85">
        <f t="shared" si="108"/>
        <v>256.17554435370738</v>
      </c>
      <c r="BQ85" s="13">
        <f t="shared" si="89"/>
        <v>10.271511508174452</v>
      </c>
      <c r="BR85" s="37">
        <f t="shared" si="90"/>
        <v>159.78161370143422</v>
      </c>
      <c r="BS85" s="13">
        <f t="shared" si="91"/>
        <v>8414.1288406412787</v>
      </c>
      <c r="BT85">
        <f t="shared" si="109"/>
        <v>261.1566599742207</v>
      </c>
      <c r="BU85" s="13">
        <f t="shared" si="92"/>
        <v>836.26927694937092</v>
      </c>
      <c r="BV85" s="13">
        <f t="shared" si="110"/>
        <v>163.3322866646929</v>
      </c>
      <c r="BW85" s="13">
        <f t="shared" si="93"/>
        <v>20379.984173517129</v>
      </c>
      <c r="BX85">
        <f t="shared" si="111"/>
        <v>408.87426465887518</v>
      </c>
      <c r="BY85" s="13">
        <f t="shared" si="94"/>
        <v>836.26927694937092</v>
      </c>
    </row>
    <row r="86" spans="29:77" x14ac:dyDescent="0.2">
      <c r="AC86">
        <v>84</v>
      </c>
      <c r="AD86" s="37">
        <f t="shared" si="65"/>
        <v>517.28773978707602</v>
      </c>
      <c r="AE86" s="13">
        <f t="shared" si="66"/>
        <v>14023.548067735466</v>
      </c>
      <c r="AF86">
        <f t="shared" si="112"/>
        <v>684.23474059345062</v>
      </c>
      <c r="AG86" s="13">
        <f t="shared" si="67"/>
        <v>1616.3024281585481</v>
      </c>
      <c r="AH86" s="13">
        <f t="shared" si="95"/>
        <v>519.87262970432835</v>
      </c>
      <c r="AI86" s="13">
        <f t="shared" si="68"/>
        <v>20379.984173517129</v>
      </c>
      <c r="AJ86">
        <f t="shared" si="96"/>
        <v>762.49148891286563</v>
      </c>
      <c r="AK86" s="13">
        <f t="shared" si="69"/>
        <v>1616.3024281585481</v>
      </c>
      <c r="AL86" s="37">
        <f t="shared" si="70"/>
        <v>1162.5450724080165</v>
      </c>
      <c r="AM86" s="13">
        <f t="shared" si="71"/>
        <v>16828.257681282557</v>
      </c>
      <c r="AN86">
        <f t="shared" si="97"/>
        <v>1362.881473375666</v>
      </c>
      <c r="AO86" s="13">
        <f t="shared" si="72"/>
        <v>3457.7835760522935</v>
      </c>
      <c r="AP86" s="13">
        <f t="shared" si="98"/>
        <v>1164.6470708022655</v>
      </c>
      <c r="AQ86" s="13">
        <f t="shared" si="73"/>
        <v>20379.984173517129</v>
      </c>
      <c r="AR86" s="13">
        <f t="shared" si="99"/>
        <v>1407.2659300108028</v>
      </c>
      <c r="AS86" s="38">
        <f t="shared" si="74"/>
        <v>3457.7835760522935</v>
      </c>
      <c r="AT86" s="37">
        <f t="shared" si="75"/>
        <v>108.84359342095777</v>
      </c>
      <c r="AU86" s="13">
        <f t="shared" si="76"/>
        <v>5609.4192270941858</v>
      </c>
      <c r="AV86">
        <f t="shared" si="100"/>
        <v>175.62239374350759</v>
      </c>
      <c r="AW86" s="13">
        <f t="shared" si="77"/>
        <v>532.10518174559218</v>
      </c>
      <c r="AX86" s="13">
        <f t="shared" si="101"/>
        <v>112.87715790721964</v>
      </c>
      <c r="AY86" s="13">
        <f t="shared" si="78"/>
        <v>20379.984173517129</v>
      </c>
      <c r="AZ86">
        <f t="shared" si="102"/>
        <v>355.4960171157569</v>
      </c>
      <c r="BA86" s="13">
        <f t="shared" si="79"/>
        <v>532.10518174559218</v>
      </c>
      <c r="BB86" s="37">
        <f t="shared" si="80"/>
        <v>124.21689020500847</v>
      </c>
      <c r="BC86" s="13">
        <f t="shared" si="81"/>
        <v>8414.1288406412787</v>
      </c>
      <c r="BD86">
        <f t="shared" si="103"/>
        <v>224.3850906888332</v>
      </c>
      <c r="BE86" s="13">
        <f t="shared" si="82"/>
        <v>533.91624408933046</v>
      </c>
      <c r="BF86" s="13">
        <f t="shared" si="104"/>
        <v>127.76756316826715</v>
      </c>
      <c r="BG86" s="13">
        <f t="shared" si="83"/>
        <v>20379.984173517129</v>
      </c>
      <c r="BH86">
        <f t="shared" si="105"/>
        <v>370.38642237680438</v>
      </c>
      <c r="BI86" s="13">
        <f t="shared" si="84"/>
        <v>533.91624408933046</v>
      </c>
      <c r="BJ86" s="37">
        <f t="shared" si="85"/>
        <v>7.0828933962664289</v>
      </c>
      <c r="BK86" s="13">
        <f t="shared" si="86"/>
        <v>8414.1288406412787</v>
      </c>
      <c r="BL86">
        <f t="shared" si="106"/>
        <v>107.25109388009118</v>
      </c>
      <c r="BM86" s="13">
        <f t="shared" si="87"/>
        <v>10.271511508174452</v>
      </c>
      <c r="BN86" s="13">
        <f t="shared" si="107"/>
        <v>10.633566359525108</v>
      </c>
      <c r="BO86" s="13">
        <f t="shared" si="88"/>
        <v>20379.984173517129</v>
      </c>
      <c r="BP86">
        <f t="shared" si="108"/>
        <v>253.25242556806234</v>
      </c>
      <c r="BQ86" s="13">
        <f t="shared" si="89"/>
        <v>10.271511508174452</v>
      </c>
      <c r="BR86" s="37">
        <f t="shared" si="90"/>
        <v>159.78161370143422</v>
      </c>
      <c r="BS86" s="13">
        <f t="shared" si="91"/>
        <v>8414.1288406412787</v>
      </c>
      <c r="BT86">
        <f t="shared" si="109"/>
        <v>259.94981418525896</v>
      </c>
      <c r="BU86" s="13">
        <f t="shared" si="92"/>
        <v>836.26927694937092</v>
      </c>
      <c r="BV86" s="13">
        <f t="shared" si="110"/>
        <v>163.3322866646929</v>
      </c>
      <c r="BW86" s="13">
        <f t="shared" si="93"/>
        <v>20379.984173517129</v>
      </c>
      <c r="BX86">
        <f t="shared" si="111"/>
        <v>405.95114587323013</v>
      </c>
      <c r="BY86" s="13">
        <f t="shared" si="94"/>
        <v>836.26927694937092</v>
      </c>
    </row>
    <row r="87" spans="29:77" x14ac:dyDescent="0.2">
      <c r="AC87">
        <v>85</v>
      </c>
      <c r="AD87" s="37">
        <f t="shared" si="65"/>
        <v>517.28773978707602</v>
      </c>
      <c r="AE87" s="13">
        <f t="shared" si="66"/>
        <v>14023.548067735466</v>
      </c>
      <c r="AF87">
        <f t="shared" si="112"/>
        <v>682.27065823102271</v>
      </c>
      <c r="AG87" s="13">
        <f t="shared" si="67"/>
        <v>1616.3024281585481</v>
      </c>
      <c r="AH87" s="13">
        <f t="shared" si="95"/>
        <v>519.87262970432835</v>
      </c>
      <c r="AI87" s="13">
        <f t="shared" si="68"/>
        <v>20379.984173517129</v>
      </c>
      <c r="AJ87">
        <f t="shared" si="96"/>
        <v>759.6371493927652</v>
      </c>
      <c r="AK87" s="13">
        <f t="shared" si="69"/>
        <v>1616.3024281585481</v>
      </c>
      <c r="AL87" s="37">
        <f t="shared" si="70"/>
        <v>1162.5450724080165</v>
      </c>
      <c r="AM87" s="13">
        <f t="shared" si="71"/>
        <v>16828.257681282557</v>
      </c>
      <c r="AN87">
        <f t="shared" si="97"/>
        <v>1360.5245745407524</v>
      </c>
      <c r="AO87" s="13">
        <f t="shared" si="72"/>
        <v>3457.7835760522935</v>
      </c>
      <c r="AP87" s="13">
        <f t="shared" si="98"/>
        <v>1164.6470708022655</v>
      </c>
      <c r="AQ87" s="13">
        <f t="shared" si="73"/>
        <v>20379.984173517129</v>
      </c>
      <c r="AR87" s="13">
        <f t="shared" si="99"/>
        <v>1404.4115904907023</v>
      </c>
      <c r="AS87" s="38">
        <f t="shared" si="74"/>
        <v>3457.7835760522935</v>
      </c>
      <c r="AT87" s="37">
        <f t="shared" si="75"/>
        <v>108.84359342095777</v>
      </c>
      <c r="AU87" s="13">
        <f t="shared" si="76"/>
        <v>5609.4192270941858</v>
      </c>
      <c r="AV87">
        <f t="shared" si="100"/>
        <v>174.83676079853643</v>
      </c>
      <c r="AW87" s="13">
        <f t="shared" si="77"/>
        <v>532.10518174559218</v>
      </c>
      <c r="AX87" s="13">
        <f t="shared" si="101"/>
        <v>112.87715790721964</v>
      </c>
      <c r="AY87" s="13">
        <f t="shared" si="78"/>
        <v>20379.984173517129</v>
      </c>
      <c r="AZ87">
        <f t="shared" si="102"/>
        <v>352.64167759565646</v>
      </c>
      <c r="BA87" s="13">
        <f t="shared" si="79"/>
        <v>532.10518174559218</v>
      </c>
      <c r="BB87" s="37">
        <f t="shared" si="80"/>
        <v>124.21689020500847</v>
      </c>
      <c r="BC87" s="13">
        <f t="shared" si="81"/>
        <v>8414.1288406412787</v>
      </c>
      <c r="BD87">
        <f t="shared" si="103"/>
        <v>223.20664127137644</v>
      </c>
      <c r="BE87" s="13">
        <f t="shared" si="82"/>
        <v>533.91624408933046</v>
      </c>
      <c r="BF87" s="13">
        <f t="shared" si="104"/>
        <v>127.76756316826715</v>
      </c>
      <c r="BG87" s="13">
        <f t="shared" si="83"/>
        <v>20379.984173517129</v>
      </c>
      <c r="BH87">
        <f t="shared" si="105"/>
        <v>367.53208285670394</v>
      </c>
      <c r="BI87" s="13">
        <f t="shared" si="84"/>
        <v>533.91624408933046</v>
      </c>
      <c r="BJ87" s="37">
        <f t="shared" si="85"/>
        <v>7.0828933962664289</v>
      </c>
      <c r="BK87" s="13">
        <f t="shared" si="86"/>
        <v>8414.1288406412787</v>
      </c>
      <c r="BL87">
        <f t="shared" si="106"/>
        <v>106.07264446263441</v>
      </c>
      <c r="BM87" s="13">
        <f t="shared" si="87"/>
        <v>10.271511508174452</v>
      </c>
      <c r="BN87" s="13">
        <f t="shared" si="107"/>
        <v>10.633566359525108</v>
      </c>
      <c r="BO87" s="13">
        <f t="shared" si="88"/>
        <v>20379.984173517129</v>
      </c>
      <c r="BP87">
        <f t="shared" si="108"/>
        <v>250.3980860479619</v>
      </c>
      <c r="BQ87" s="13">
        <f t="shared" si="89"/>
        <v>10.271511508174452</v>
      </c>
      <c r="BR87" s="37">
        <f t="shared" si="90"/>
        <v>159.78161370143422</v>
      </c>
      <c r="BS87" s="13">
        <f t="shared" si="91"/>
        <v>8414.1288406412787</v>
      </c>
      <c r="BT87">
        <f t="shared" si="109"/>
        <v>258.7713647678022</v>
      </c>
      <c r="BU87" s="13">
        <f t="shared" si="92"/>
        <v>836.26927694937092</v>
      </c>
      <c r="BV87" s="13">
        <f t="shared" si="110"/>
        <v>163.3322866646929</v>
      </c>
      <c r="BW87" s="13">
        <f t="shared" si="93"/>
        <v>20379.984173517129</v>
      </c>
      <c r="BX87">
        <f t="shared" si="111"/>
        <v>403.09680635312969</v>
      </c>
      <c r="BY87" s="13">
        <f t="shared" si="94"/>
        <v>836.26927694937092</v>
      </c>
    </row>
    <row r="88" spans="29:77" x14ac:dyDescent="0.2">
      <c r="AC88">
        <v>86</v>
      </c>
      <c r="AD88" s="37">
        <f t="shared" si="65"/>
        <v>517.28773978707602</v>
      </c>
      <c r="AE88" s="13">
        <f t="shared" si="66"/>
        <v>14023.548067735466</v>
      </c>
      <c r="AF88">
        <f t="shared" si="112"/>
        <v>680.35225220260463</v>
      </c>
      <c r="AG88" s="13">
        <f t="shared" si="67"/>
        <v>1616.3024281585481</v>
      </c>
      <c r="AH88" s="13">
        <f t="shared" si="95"/>
        <v>519.87262970432835</v>
      </c>
      <c r="AI88" s="13">
        <f t="shared" si="68"/>
        <v>20379.984173517129</v>
      </c>
      <c r="AJ88">
        <f t="shared" si="96"/>
        <v>756.84918986150433</v>
      </c>
      <c r="AK88" s="13">
        <f t="shared" si="69"/>
        <v>1616.3024281585481</v>
      </c>
      <c r="AL88" s="37">
        <f t="shared" si="70"/>
        <v>1162.5450724080165</v>
      </c>
      <c r="AM88" s="13">
        <f t="shared" si="71"/>
        <v>16828.257681282557</v>
      </c>
      <c r="AN88">
        <f t="shared" si="97"/>
        <v>1358.2224873066509</v>
      </c>
      <c r="AO88" s="13">
        <f t="shared" si="72"/>
        <v>3457.7835760522935</v>
      </c>
      <c r="AP88" s="13">
        <f t="shared" si="98"/>
        <v>1164.6470708022655</v>
      </c>
      <c r="AQ88" s="13">
        <f t="shared" si="73"/>
        <v>20379.984173517129</v>
      </c>
      <c r="AR88" s="13">
        <f t="shared" si="99"/>
        <v>1401.6236309594415</v>
      </c>
      <c r="AS88" s="38">
        <f t="shared" si="74"/>
        <v>3457.7835760522935</v>
      </c>
      <c r="AT88" s="37">
        <f t="shared" si="75"/>
        <v>108.84359342095777</v>
      </c>
      <c r="AU88" s="13">
        <f t="shared" si="76"/>
        <v>5609.4192270941858</v>
      </c>
      <c r="AV88">
        <f t="shared" si="100"/>
        <v>174.06939838716923</v>
      </c>
      <c r="AW88" s="13">
        <f t="shared" si="77"/>
        <v>532.10518174559218</v>
      </c>
      <c r="AX88" s="13">
        <f t="shared" si="101"/>
        <v>112.87715790721964</v>
      </c>
      <c r="AY88" s="13">
        <f t="shared" si="78"/>
        <v>20379.984173517129</v>
      </c>
      <c r="AZ88">
        <f t="shared" si="102"/>
        <v>349.85371806439559</v>
      </c>
      <c r="BA88" s="13">
        <f t="shared" si="79"/>
        <v>532.10518174559218</v>
      </c>
      <c r="BB88" s="37">
        <f t="shared" si="80"/>
        <v>124.21689020500847</v>
      </c>
      <c r="BC88" s="13">
        <f t="shared" si="81"/>
        <v>8414.1288406412787</v>
      </c>
      <c r="BD88">
        <f t="shared" si="103"/>
        <v>222.05559765432565</v>
      </c>
      <c r="BE88" s="13">
        <f t="shared" si="82"/>
        <v>533.91624408933046</v>
      </c>
      <c r="BF88" s="13">
        <f t="shared" si="104"/>
        <v>127.76756316826715</v>
      </c>
      <c r="BG88" s="13">
        <f t="shared" si="83"/>
        <v>20379.984173517129</v>
      </c>
      <c r="BH88">
        <f t="shared" si="105"/>
        <v>364.74412332544307</v>
      </c>
      <c r="BI88" s="13">
        <f t="shared" si="84"/>
        <v>533.91624408933046</v>
      </c>
      <c r="BJ88" s="37">
        <f t="shared" si="85"/>
        <v>7.0828933962664289</v>
      </c>
      <c r="BK88" s="13">
        <f t="shared" si="86"/>
        <v>8414.1288406412787</v>
      </c>
      <c r="BL88">
        <f t="shared" si="106"/>
        <v>104.92160084558363</v>
      </c>
      <c r="BM88" s="13">
        <f t="shared" si="87"/>
        <v>10.271511508174452</v>
      </c>
      <c r="BN88" s="13">
        <f t="shared" si="107"/>
        <v>10.633566359525108</v>
      </c>
      <c r="BO88" s="13">
        <f t="shared" si="88"/>
        <v>20379.984173517129</v>
      </c>
      <c r="BP88">
        <f t="shared" si="108"/>
        <v>247.61012651670103</v>
      </c>
      <c r="BQ88" s="13">
        <f t="shared" si="89"/>
        <v>10.271511508174452</v>
      </c>
      <c r="BR88" s="37">
        <f t="shared" si="90"/>
        <v>159.78161370143422</v>
      </c>
      <c r="BS88" s="13">
        <f t="shared" si="91"/>
        <v>8414.1288406412787</v>
      </c>
      <c r="BT88">
        <f t="shared" si="109"/>
        <v>257.62032115075141</v>
      </c>
      <c r="BU88" s="13">
        <f t="shared" si="92"/>
        <v>836.26927694937092</v>
      </c>
      <c r="BV88" s="13">
        <f t="shared" si="110"/>
        <v>163.3322866646929</v>
      </c>
      <c r="BW88" s="13">
        <f t="shared" si="93"/>
        <v>20379.984173517129</v>
      </c>
      <c r="BX88">
        <f t="shared" si="111"/>
        <v>400.30884682186883</v>
      </c>
      <c r="BY88" s="13">
        <f t="shared" si="94"/>
        <v>836.26927694937092</v>
      </c>
    </row>
    <row r="89" spans="29:77" x14ac:dyDescent="0.2">
      <c r="AC89">
        <v>87</v>
      </c>
      <c r="AD89" s="37">
        <f t="shared" si="65"/>
        <v>517.28773978707602</v>
      </c>
      <c r="AE89" s="13">
        <f t="shared" si="66"/>
        <v>14023.548067735466</v>
      </c>
      <c r="AF89">
        <f t="shared" si="112"/>
        <v>678.47794746219631</v>
      </c>
      <c r="AG89" s="13">
        <f t="shared" si="67"/>
        <v>1616.3024281585481</v>
      </c>
      <c r="AH89" s="13">
        <f t="shared" si="95"/>
        <v>519.87262970432835</v>
      </c>
      <c r="AI89" s="13">
        <f t="shared" si="68"/>
        <v>20379.984173517129</v>
      </c>
      <c r="AJ89">
        <f t="shared" si="96"/>
        <v>754.12532135395054</v>
      </c>
      <c r="AK89" s="13">
        <f t="shared" si="69"/>
        <v>1616.3024281585481</v>
      </c>
      <c r="AL89" s="37">
        <f t="shared" si="70"/>
        <v>1162.5450724080165</v>
      </c>
      <c r="AM89" s="13">
        <f t="shared" si="71"/>
        <v>16828.257681282557</v>
      </c>
      <c r="AN89">
        <f t="shared" si="97"/>
        <v>1355.9733216181608</v>
      </c>
      <c r="AO89" s="13">
        <f t="shared" si="72"/>
        <v>3457.7835760522935</v>
      </c>
      <c r="AP89" s="13">
        <f t="shared" si="98"/>
        <v>1164.6470708022655</v>
      </c>
      <c r="AQ89" s="13">
        <f t="shared" si="73"/>
        <v>20379.984173517129</v>
      </c>
      <c r="AR89" s="13">
        <f t="shared" si="99"/>
        <v>1398.8997624518877</v>
      </c>
      <c r="AS89" s="38">
        <f t="shared" si="74"/>
        <v>3457.7835760522935</v>
      </c>
      <c r="AT89" s="37">
        <f t="shared" si="75"/>
        <v>108.84359342095777</v>
      </c>
      <c r="AU89" s="13">
        <f t="shared" si="76"/>
        <v>5609.4192270941858</v>
      </c>
      <c r="AV89">
        <f t="shared" si="100"/>
        <v>173.31967649100591</v>
      </c>
      <c r="AW89" s="13">
        <f t="shared" si="77"/>
        <v>532.10518174559218</v>
      </c>
      <c r="AX89" s="13">
        <f t="shared" si="101"/>
        <v>112.87715790721964</v>
      </c>
      <c r="AY89" s="13">
        <f t="shared" si="78"/>
        <v>20379.984173517129</v>
      </c>
      <c r="AZ89">
        <f t="shared" si="102"/>
        <v>347.1298495568418</v>
      </c>
      <c r="BA89" s="13">
        <f t="shared" si="79"/>
        <v>532.10518174559218</v>
      </c>
      <c r="BB89" s="37">
        <f t="shared" si="80"/>
        <v>124.21689020500847</v>
      </c>
      <c r="BC89" s="13">
        <f t="shared" si="81"/>
        <v>8414.1288406412787</v>
      </c>
      <c r="BD89">
        <f t="shared" si="103"/>
        <v>220.93101481008063</v>
      </c>
      <c r="BE89" s="13">
        <f t="shared" si="82"/>
        <v>533.91624408933046</v>
      </c>
      <c r="BF89" s="13">
        <f t="shared" si="104"/>
        <v>127.76756316826715</v>
      </c>
      <c r="BG89" s="13">
        <f t="shared" si="83"/>
        <v>20379.984173517129</v>
      </c>
      <c r="BH89">
        <f t="shared" si="105"/>
        <v>362.02025481788928</v>
      </c>
      <c r="BI89" s="13">
        <f t="shared" si="84"/>
        <v>533.91624408933046</v>
      </c>
      <c r="BJ89" s="37">
        <f t="shared" si="85"/>
        <v>7.0828933962664289</v>
      </c>
      <c r="BK89" s="13">
        <f t="shared" si="86"/>
        <v>8414.1288406412787</v>
      </c>
      <c r="BL89">
        <f t="shared" si="106"/>
        <v>103.7970180013386</v>
      </c>
      <c r="BM89" s="13">
        <f t="shared" si="87"/>
        <v>10.271511508174452</v>
      </c>
      <c r="BN89" s="13">
        <f t="shared" si="107"/>
        <v>10.633566359525108</v>
      </c>
      <c r="BO89" s="13">
        <f t="shared" si="88"/>
        <v>20379.984173517129</v>
      </c>
      <c r="BP89">
        <f t="shared" si="108"/>
        <v>244.88625800914727</v>
      </c>
      <c r="BQ89" s="13">
        <f t="shared" si="89"/>
        <v>10.271511508174452</v>
      </c>
      <c r="BR89" s="37">
        <f t="shared" si="90"/>
        <v>159.78161370143422</v>
      </c>
      <c r="BS89" s="13">
        <f t="shared" si="91"/>
        <v>8414.1288406412787</v>
      </c>
      <c r="BT89">
        <f t="shared" si="109"/>
        <v>256.49573830650638</v>
      </c>
      <c r="BU89" s="13">
        <f t="shared" si="92"/>
        <v>836.26927694937092</v>
      </c>
      <c r="BV89" s="13">
        <f t="shared" si="110"/>
        <v>163.3322866646929</v>
      </c>
      <c r="BW89" s="13">
        <f t="shared" si="93"/>
        <v>20379.984173517129</v>
      </c>
      <c r="BX89">
        <f t="shared" si="111"/>
        <v>397.58497831431509</v>
      </c>
      <c r="BY89" s="13">
        <f t="shared" si="94"/>
        <v>836.26927694937092</v>
      </c>
    </row>
    <row r="90" spans="29:77" x14ac:dyDescent="0.2">
      <c r="AC90">
        <v>88</v>
      </c>
      <c r="AD90" s="37">
        <f t="shared" si="65"/>
        <v>517.28773978707602</v>
      </c>
      <c r="AE90" s="13">
        <f t="shared" si="66"/>
        <v>14023.548067735466</v>
      </c>
      <c r="AF90">
        <f t="shared" si="112"/>
        <v>676.64624055679724</v>
      </c>
      <c r="AG90" s="13">
        <f t="shared" si="67"/>
        <v>1616.3024281585481</v>
      </c>
      <c r="AH90" s="13">
        <f t="shared" si="95"/>
        <v>519.87262970432835</v>
      </c>
      <c r="AI90" s="13">
        <f t="shared" si="68"/>
        <v>20379.984173517129</v>
      </c>
      <c r="AJ90">
        <f t="shared" si="96"/>
        <v>751.46335894884123</v>
      </c>
      <c r="AK90" s="13">
        <f t="shared" si="69"/>
        <v>1616.3024281585481</v>
      </c>
      <c r="AL90" s="37">
        <f t="shared" si="70"/>
        <v>1162.5450724080165</v>
      </c>
      <c r="AM90" s="13">
        <f t="shared" si="71"/>
        <v>16828.257681282557</v>
      </c>
      <c r="AN90">
        <f t="shared" si="97"/>
        <v>1353.775273331682</v>
      </c>
      <c r="AO90" s="13">
        <f t="shared" si="72"/>
        <v>3457.7835760522935</v>
      </c>
      <c r="AP90" s="13">
        <f t="shared" si="98"/>
        <v>1164.6470708022655</v>
      </c>
      <c r="AQ90" s="13">
        <f t="shared" si="73"/>
        <v>20379.984173517129</v>
      </c>
      <c r="AR90" s="13">
        <f t="shared" si="99"/>
        <v>1396.2378000467784</v>
      </c>
      <c r="AS90" s="38">
        <f t="shared" si="74"/>
        <v>3457.7835760522935</v>
      </c>
      <c r="AT90" s="37">
        <f t="shared" si="75"/>
        <v>108.84359342095777</v>
      </c>
      <c r="AU90" s="13">
        <f t="shared" si="76"/>
        <v>5609.4192270941858</v>
      </c>
      <c r="AV90">
        <f t="shared" si="100"/>
        <v>172.58699372884624</v>
      </c>
      <c r="AW90" s="13">
        <f t="shared" si="77"/>
        <v>532.10518174559218</v>
      </c>
      <c r="AX90" s="13">
        <f t="shared" si="101"/>
        <v>112.87715790721964</v>
      </c>
      <c r="AY90" s="13">
        <f t="shared" si="78"/>
        <v>20379.984173517129</v>
      </c>
      <c r="AZ90">
        <f t="shared" si="102"/>
        <v>344.4678871517325</v>
      </c>
      <c r="BA90" s="13">
        <f t="shared" si="79"/>
        <v>532.10518174559218</v>
      </c>
      <c r="BB90" s="37">
        <f t="shared" si="80"/>
        <v>124.21689020500847</v>
      </c>
      <c r="BC90" s="13">
        <f t="shared" si="81"/>
        <v>8414.1288406412787</v>
      </c>
      <c r="BD90">
        <f t="shared" si="103"/>
        <v>219.83199066684119</v>
      </c>
      <c r="BE90" s="13">
        <f t="shared" si="82"/>
        <v>533.91624408933046</v>
      </c>
      <c r="BF90" s="13">
        <f t="shared" si="104"/>
        <v>127.76756316826715</v>
      </c>
      <c r="BG90" s="13">
        <f t="shared" si="83"/>
        <v>20379.984173517129</v>
      </c>
      <c r="BH90">
        <f t="shared" si="105"/>
        <v>359.35829241277997</v>
      </c>
      <c r="BI90" s="13">
        <f t="shared" si="84"/>
        <v>533.91624408933046</v>
      </c>
      <c r="BJ90" s="37">
        <f t="shared" si="85"/>
        <v>7.0828933962664289</v>
      </c>
      <c r="BK90" s="13">
        <f t="shared" si="86"/>
        <v>8414.1288406412787</v>
      </c>
      <c r="BL90">
        <f t="shared" si="106"/>
        <v>102.69799385809914</v>
      </c>
      <c r="BM90" s="13">
        <f t="shared" si="87"/>
        <v>10.271511508174452</v>
      </c>
      <c r="BN90" s="13">
        <f t="shared" si="107"/>
        <v>10.633566359525108</v>
      </c>
      <c r="BO90" s="13">
        <f t="shared" si="88"/>
        <v>20379.984173517129</v>
      </c>
      <c r="BP90">
        <f t="shared" si="108"/>
        <v>242.22429560403793</v>
      </c>
      <c r="BQ90" s="13">
        <f t="shared" si="89"/>
        <v>10.271511508174452</v>
      </c>
      <c r="BR90" s="37">
        <f t="shared" si="90"/>
        <v>159.78161370143422</v>
      </c>
      <c r="BS90" s="13">
        <f t="shared" si="91"/>
        <v>8414.1288406412787</v>
      </c>
      <c r="BT90">
        <f t="shared" si="109"/>
        <v>255.39671416326695</v>
      </c>
      <c r="BU90" s="13">
        <f t="shared" si="92"/>
        <v>836.26927694937092</v>
      </c>
      <c r="BV90" s="13">
        <f t="shared" si="110"/>
        <v>163.3322866646929</v>
      </c>
      <c r="BW90" s="13">
        <f t="shared" si="93"/>
        <v>20379.984173517129</v>
      </c>
      <c r="BX90">
        <f t="shared" si="111"/>
        <v>394.92301590920573</v>
      </c>
      <c r="BY90" s="13">
        <f t="shared" si="94"/>
        <v>836.26927694937092</v>
      </c>
    </row>
    <row r="91" spans="29:77" x14ac:dyDescent="0.2">
      <c r="AC91">
        <v>89</v>
      </c>
      <c r="AD91" s="37">
        <f t="shared" si="65"/>
        <v>517.28773978707602</v>
      </c>
      <c r="AE91" s="13">
        <f t="shared" si="66"/>
        <v>14023.548067735466</v>
      </c>
      <c r="AF91">
        <f t="shared" si="112"/>
        <v>674.8556956043285</v>
      </c>
      <c r="AG91" s="13">
        <f t="shared" si="67"/>
        <v>1616.3024281585481</v>
      </c>
      <c r="AH91" s="13">
        <f t="shared" si="95"/>
        <v>519.87262970432835</v>
      </c>
      <c r="AI91" s="13">
        <f t="shared" si="68"/>
        <v>20379.984173517129</v>
      </c>
      <c r="AJ91">
        <f t="shared" si="96"/>
        <v>748.8612159236219</v>
      </c>
      <c r="AK91" s="13">
        <f t="shared" si="69"/>
        <v>1616.3024281585481</v>
      </c>
      <c r="AL91" s="37">
        <f t="shared" si="70"/>
        <v>1162.5450724080165</v>
      </c>
      <c r="AM91" s="13">
        <f t="shared" si="71"/>
        <v>16828.257681282557</v>
      </c>
      <c r="AN91">
        <f t="shared" si="97"/>
        <v>1351.6266193887193</v>
      </c>
      <c r="AO91" s="13">
        <f t="shared" si="72"/>
        <v>3457.7835760522935</v>
      </c>
      <c r="AP91" s="13">
        <f t="shared" si="98"/>
        <v>1164.6470708022655</v>
      </c>
      <c r="AQ91" s="13">
        <f t="shared" si="73"/>
        <v>20379.984173517129</v>
      </c>
      <c r="AR91" s="13">
        <f t="shared" si="99"/>
        <v>1393.6356570215592</v>
      </c>
      <c r="AS91" s="38">
        <f t="shared" si="74"/>
        <v>3457.7835760522935</v>
      </c>
      <c r="AT91" s="37">
        <f t="shared" si="75"/>
        <v>108.84359342095777</v>
      </c>
      <c r="AU91" s="13">
        <f t="shared" si="76"/>
        <v>5609.4192270941858</v>
      </c>
      <c r="AV91">
        <f t="shared" si="100"/>
        <v>171.87077574785874</v>
      </c>
      <c r="AW91" s="13">
        <f t="shared" si="77"/>
        <v>532.10518174559218</v>
      </c>
      <c r="AX91" s="13">
        <f t="shared" si="101"/>
        <v>112.87715790721964</v>
      </c>
      <c r="AY91" s="13">
        <f t="shared" si="78"/>
        <v>20379.984173517129</v>
      </c>
      <c r="AZ91">
        <f t="shared" si="102"/>
        <v>341.86574412651322</v>
      </c>
      <c r="BA91" s="13">
        <f t="shared" si="79"/>
        <v>532.10518174559218</v>
      </c>
      <c r="BB91" s="37">
        <f t="shared" si="80"/>
        <v>124.21689020500847</v>
      </c>
      <c r="BC91" s="13">
        <f t="shared" si="81"/>
        <v>8414.1288406412787</v>
      </c>
      <c r="BD91">
        <f t="shared" si="103"/>
        <v>218.75766369535989</v>
      </c>
      <c r="BE91" s="13">
        <f t="shared" si="82"/>
        <v>533.91624408933046</v>
      </c>
      <c r="BF91" s="13">
        <f t="shared" si="104"/>
        <v>127.76756316826715</v>
      </c>
      <c r="BG91" s="13">
        <f t="shared" si="83"/>
        <v>20379.984173517129</v>
      </c>
      <c r="BH91">
        <f t="shared" si="105"/>
        <v>356.75614938756075</v>
      </c>
      <c r="BI91" s="13">
        <f t="shared" si="84"/>
        <v>533.91624408933046</v>
      </c>
      <c r="BJ91" s="37">
        <f t="shared" si="85"/>
        <v>7.0828933962664289</v>
      </c>
      <c r="BK91" s="13">
        <f t="shared" si="86"/>
        <v>8414.1288406412787</v>
      </c>
      <c r="BL91">
        <f t="shared" si="106"/>
        <v>101.62366688661787</v>
      </c>
      <c r="BM91" s="13">
        <f t="shared" si="87"/>
        <v>10.271511508174452</v>
      </c>
      <c r="BN91" s="13">
        <f t="shared" si="107"/>
        <v>10.633566359525108</v>
      </c>
      <c r="BO91" s="13">
        <f t="shared" si="88"/>
        <v>20379.984173517129</v>
      </c>
      <c r="BP91">
        <f t="shared" si="108"/>
        <v>239.62215257881869</v>
      </c>
      <c r="BQ91" s="13">
        <f t="shared" si="89"/>
        <v>10.271511508174452</v>
      </c>
      <c r="BR91" s="37">
        <f t="shared" si="90"/>
        <v>159.78161370143422</v>
      </c>
      <c r="BS91" s="13">
        <f t="shared" si="91"/>
        <v>8414.1288406412787</v>
      </c>
      <c r="BT91">
        <f t="shared" si="109"/>
        <v>254.32238719178565</v>
      </c>
      <c r="BU91" s="13">
        <f t="shared" si="92"/>
        <v>836.26927694937092</v>
      </c>
      <c r="BV91" s="13">
        <f t="shared" si="110"/>
        <v>163.3322866646929</v>
      </c>
      <c r="BW91" s="13">
        <f t="shared" si="93"/>
        <v>20379.984173517129</v>
      </c>
      <c r="BX91">
        <f t="shared" si="111"/>
        <v>392.32087288398645</v>
      </c>
      <c r="BY91" s="13">
        <f t="shared" si="94"/>
        <v>836.26927694937092</v>
      </c>
    </row>
    <row r="92" spans="29:77" x14ac:dyDescent="0.2">
      <c r="AC92">
        <v>90</v>
      </c>
      <c r="AD92" s="37">
        <f t="shared" si="65"/>
        <v>517.28773978707602</v>
      </c>
      <c r="AE92" s="13">
        <f t="shared" si="66"/>
        <v>14023.548067735466</v>
      </c>
      <c r="AF92">
        <f t="shared" si="112"/>
        <v>673.10494053969228</v>
      </c>
      <c r="AG92" s="13">
        <f t="shared" si="67"/>
        <v>1616.3024281585481</v>
      </c>
      <c r="AH92" s="13">
        <f t="shared" si="95"/>
        <v>519.87262970432835</v>
      </c>
      <c r="AI92" s="13">
        <f t="shared" si="68"/>
        <v>20379.984173517129</v>
      </c>
      <c r="AJ92">
        <f t="shared" si="96"/>
        <v>746.31689829896311</v>
      </c>
      <c r="AK92" s="13">
        <f t="shared" si="69"/>
        <v>1616.3024281585481</v>
      </c>
      <c r="AL92" s="37">
        <f t="shared" si="70"/>
        <v>1162.5450724080165</v>
      </c>
      <c r="AM92" s="13">
        <f t="shared" si="71"/>
        <v>16828.257681282557</v>
      </c>
      <c r="AN92">
        <f t="shared" si="97"/>
        <v>1349.5257133111561</v>
      </c>
      <c r="AO92" s="13">
        <f t="shared" si="72"/>
        <v>3457.7835760522935</v>
      </c>
      <c r="AP92" s="13">
        <f t="shared" si="98"/>
        <v>1164.6470708022655</v>
      </c>
      <c r="AQ92" s="13">
        <f t="shared" si="73"/>
        <v>20379.984173517129</v>
      </c>
      <c r="AR92" s="13">
        <f t="shared" si="99"/>
        <v>1391.0913393969004</v>
      </c>
      <c r="AS92" s="38">
        <f t="shared" si="74"/>
        <v>3457.7835760522935</v>
      </c>
      <c r="AT92" s="37">
        <f t="shared" si="75"/>
        <v>108.84359342095777</v>
      </c>
      <c r="AU92" s="13">
        <f t="shared" si="76"/>
        <v>5609.4192270941858</v>
      </c>
      <c r="AV92">
        <f t="shared" si="100"/>
        <v>171.17047372200429</v>
      </c>
      <c r="AW92" s="13">
        <f t="shared" si="77"/>
        <v>532.10518174559218</v>
      </c>
      <c r="AX92" s="13">
        <f t="shared" si="101"/>
        <v>112.87715790721964</v>
      </c>
      <c r="AY92" s="13">
        <f t="shared" si="78"/>
        <v>20379.984173517129</v>
      </c>
      <c r="AZ92">
        <f t="shared" si="102"/>
        <v>339.32142650185438</v>
      </c>
      <c r="BA92" s="13">
        <f t="shared" si="79"/>
        <v>532.10518174559218</v>
      </c>
      <c r="BB92" s="37">
        <f t="shared" si="80"/>
        <v>124.21689020500847</v>
      </c>
      <c r="BC92" s="13">
        <f t="shared" si="81"/>
        <v>8414.1288406412787</v>
      </c>
      <c r="BD92">
        <f t="shared" si="103"/>
        <v>217.70721065657824</v>
      </c>
      <c r="BE92" s="13">
        <f t="shared" si="82"/>
        <v>533.91624408933046</v>
      </c>
      <c r="BF92" s="13">
        <f t="shared" si="104"/>
        <v>127.76756316826715</v>
      </c>
      <c r="BG92" s="13">
        <f t="shared" si="83"/>
        <v>20379.984173517129</v>
      </c>
      <c r="BH92">
        <f t="shared" si="105"/>
        <v>354.21183176290191</v>
      </c>
      <c r="BI92" s="13">
        <f t="shared" si="84"/>
        <v>533.91624408933046</v>
      </c>
      <c r="BJ92" s="37">
        <f t="shared" si="85"/>
        <v>7.0828933962664289</v>
      </c>
      <c r="BK92" s="13">
        <f t="shared" si="86"/>
        <v>8414.1288406412787</v>
      </c>
      <c r="BL92">
        <f t="shared" si="106"/>
        <v>100.57321384783619</v>
      </c>
      <c r="BM92" s="13">
        <f t="shared" si="87"/>
        <v>10.271511508174452</v>
      </c>
      <c r="BN92" s="13">
        <f t="shared" si="107"/>
        <v>10.633566359525108</v>
      </c>
      <c r="BO92" s="13">
        <f t="shared" si="88"/>
        <v>20379.984173517129</v>
      </c>
      <c r="BP92">
        <f t="shared" si="108"/>
        <v>237.07783495415987</v>
      </c>
      <c r="BQ92" s="13">
        <f t="shared" si="89"/>
        <v>10.271511508174452</v>
      </c>
      <c r="BR92" s="37">
        <f t="shared" si="90"/>
        <v>159.78161370143422</v>
      </c>
      <c r="BS92" s="13">
        <f t="shared" si="91"/>
        <v>8414.1288406412787</v>
      </c>
      <c r="BT92">
        <f t="shared" si="109"/>
        <v>253.271934153004</v>
      </c>
      <c r="BU92" s="13">
        <f t="shared" si="92"/>
        <v>836.26927694937092</v>
      </c>
      <c r="BV92" s="13">
        <f t="shared" si="110"/>
        <v>163.3322866646929</v>
      </c>
      <c r="BW92" s="13">
        <f t="shared" si="93"/>
        <v>20379.984173517129</v>
      </c>
      <c r="BX92">
        <f t="shared" si="111"/>
        <v>389.77655525932767</v>
      </c>
      <c r="BY92" s="13">
        <f t="shared" si="94"/>
        <v>836.26927694937092</v>
      </c>
    </row>
    <row r="93" spans="29:77" x14ac:dyDescent="0.2">
      <c r="AC93">
        <v>91</v>
      </c>
      <c r="AD93" s="37">
        <f t="shared" si="65"/>
        <v>517.28773978707602</v>
      </c>
      <c r="AE93" s="13">
        <f t="shared" si="66"/>
        <v>14023.548067735466</v>
      </c>
      <c r="AF93">
        <f t="shared" si="112"/>
        <v>671.39266360834495</v>
      </c>
      <c r="AG93" s="13">
        <f t="shared" si="67"/>
        <v>1616.3024281585481</v>
      </c>
      <c r="AH93" s="13">
        <f t="shared" si="95"/>
        <v>519.87262970432835</v>
      </c>
      <c r="AI93" s="13">
        <f t="shared" si="68"/>
        <v>20379.984173517129</v>
      </c>
      <c r="AJ93">
        <f t="shared" si="96"/>
        <v>743.82849974297812</v>
      </c>
      <c r="AK93" s="13">
        <f t="shared" si="69"/>
        <v>1616.3024281585481</v>
      </c>
      <c r="AL93" s="37">
        <f t="shared" si="70"/>
        <v>1162.5450724080165</v>
      </c>
      <c r="AM93" s="13">
        <f t="shared" si="71"/>
        <v>16828.257681282557</v>
      </c>
      <c r="AN93">
        <f t="shared" si="97"/>
        <v>1347.4709809935391</v>
      </c>
      <c r="AO93" s="13">
        <f t="shared" si="72"/>
        <v>3457.7835760522935</v>
      </c>
      <c r="AP93" s="13">
        <f t="shared" si="98"/>
        <v>1164.6470708022655</v>
      </c>
      <c r="AQ93" s="13">
        <f t="shared" si="73"/>
        <v>20379.984173517129</v>
      </c>
      <c r="AR93" s="13">
        <f t="shared" si="99"/>
        <v>1388.6029408409154</v>
      </c>
      <c r="AS93" s="38">
        <f t="shared" si="74"/>
        <v>3457.7835760522935</v>
      </c>
      <c r="AT93" s="37">
        <f t="shared" si="75"/>
        <v>108.84359342095777</v>
      </c>
      <c r="AU93" s="13">
        <f t="shared" si="76"/>
        <v>5609.4192270941858</v>
      </c>
      <c r="AV93">
        <f t="shared" si="100"/>
        <v>170.4855629494653</v>
      </c>
      <c r="AW93" s="13">
        <f t="shared" si="77"/>
        <v>532.10518174559218</v>
      </c>
      <c r="AX93" s="13">
        <f t="shared" si="101"/>
        <v>112.87715790721964</v>
      </c>
      <c r="AY93" s="13">
        <f t="shared" si="78"/>
        <v>20379.984173517129</v>
      </c>
      <c r="AZ93">
        <f t="shared" si="102"/>
        <v>336.83302794586939</v>
      </c>
      <c r="BA93" s="13">
        <f t="shared" si="79"/>
        <v>532.10518174559218</v>
      </c>
      <c r="BB93" s="37">
        <f t="shared" si="80"/>
        <v>124.21689020500847</v>
      </c>
      <c r="BC93" s="13">
        <f t="shared" si="81"/>
        <v>8414.1288406412787</v>
      </c>
      <c r="BD93">
        <f t="shared" si="103"/>
        <v>216.67984449776978</v>
      </c>
      <c r="BE93" s="13">
        <f t="shared" si="82"/>
        <v>533.91624408933046</v>
      </c>
      <c r="BF93" s="13">
        <f t="shared" si="104"/>
        <v>127.76756316826715</v>
      </c>
      <c r="BG93" s="13">
        <f t="shared" si="83"/>
        <v>20379.984173517129</v>
      </c>
      <c r="BH93">
        <f t="shared" si="105"/>
        <v>351.72343320691692</v>
      </c>
      <c r="BI93" s="13">
        <f t="shared" si="84"/>
        <v>533.91624408933046</v>
      </c>
      <c r="BJ93" s="37">
        <f t="shared" si="85"/>
        <v>7.0828933962664289</v>
      </c>
      <c r="BK93" s="13">
        <f t="shared" si="86"/>
        <v>8414.1288406412787</v>
      </c>
      <c r="BL93">
        <f t="shared" si="106"/>
        <v>99.545847689027738</v>
      </c>
      <c r="BM93" s="13">
        <f t="shared" si="87"/>
        <v>10.271511508174452</v>
      </c>
      <c r="BN93" s="13">
        <f t="shared" si="107"/>
        <v>10.633566359525108</v>
      </c>
      <c r="BO93" s="13">
        <f t="shared" si="88"/>
        <v>20379.984173517129</v>
      </c>
      <c r="BP93">
        <f t="shared" si="108"/>
        <v>234.58943639817488</v>
      </c>
      <c r="BQ93" s="13">
        <f t="shared" si="89"/>
        <v>10.271511508174452</v>
      </c>
      <c r="BR93" s="37">
        <f t="shared" si="90"/>
        <v>159.78161370143422</v>
      </c>
      <c r="BS93" s="13">
        <f t="shared" si="91"/>
        <v>8414.1288406412787</v>
      </c>
      <c r="BT93">
        <f t="shared" si="109"/>
        <v>252.24456799419553</v>
      </c>
      <c r="BU93" s="13">
        <f t="shared" si="92"/>
        <v>836.26927694937092</v>
      </c>
      <c r="BV93" s="13">
        <f t="shared" si="110"/>
        <v>163.3322866646929</v>
      </c>
      <c r="BW93" s="13">
        <f t="shared" si="93"/>
        <v>20379.984173517129</v>
      </c>
      <c r="BX93">
        <f t="shared" si="111"/>
        <v>387.28815670334268</v>
      </c>
      <c r="BY93" s="13">
        <f t="shared" si="94"/>
        <v>836.26927694937092</v>
      </c>
    </row>
    <row r="94" spans="29:77" x14ac:dyDescent="0.2">
      <c r="AC94">
        <v>92</v>
      </c>
      <c r="AD94" s="37">
        <f t="shared" si="65"/>
        <v>517.28773978707602</v>
      </c>
      <c r="AE94" s="13">
        <f t="shared" si="66"/>
        <v>14023.548067735466</v>
      </c>
      <c r="AF94">
        <f t="shared" si="112"/>
        <v>669.71761008854844</v>
      </c>
      <c r="AG94" s="13">
        <f t="shared" si="67"/>
        <v>1616.3024281585481</v>
      </c>
      <c r="AH94" s="13">
        <f t="shared" si="95"/>
        <v>519.87262970432835</v>
      </c>
      <c r="AI94" s="13">
        <f t="shared" si="68"/>
        <v>20379.984173517129</v>
      </c>
      <c r="AJ94">
        <f t="shared" si="96"/>
        <v>741.39419680777542</v>
      </c>
      <c r="AK94" s="13">
        <f t="shared" si="69"/>
        <v>1616.3024281585481</v>
      </c>
      <c r="AL94" s="37">
        <f t="shared" si="70"/>
        <v>1162.5450724080165</v>
      </c>
      <c r="AM94" s="13">
        <f t="shared" si="71"/>
        <v>16828.257681282557</v>
      </c>
      <c r="AN94">
        <f t="shared" si="97"/>
        <v>1345.4609167697834</v>
      </c>
      <c r="AO94" s="13">
        <f t="shared" si="72"/>
        <v>3457.7835760522935</v>
      </c>
      <c r="AP94" s="13">
        <f t="shared" si="98"/>
        <v>1164.6470708022655</v>
      </c>
      <c r="AQ94" s="13">
        <f t="shared" si="73"/>
        <v>20379.984173517129</v>
      </c>
      <c r="AR94" s="13">
        <f t="shared" si="99"/>
        <v>1386.1686379057126</v>
      </c>
      <c r="AS94" s="38">
        <f t="shared" si="74"/>
        <v>3457.7835760522935</v>
      </c>
      <c r="AT94" s="37">
        <f t="shared" si="75"/>
        <v>108.84359342095777</v>
      </c>
      <c r="AU94" s="13">
        <f t="shared" si="76"/>
        <v>5609.4192270941858</v>
      </c>
      <c r="AV94">
        <f t="shared" si="100"/>
        <v>169.81554154154674</v>
      </c>
      <c r="AW94" s="13">
        <f t="shared" si="77"/>
        <v>532.10518174559218</v>
      </c>
      <c r="AX94" s="13">
        <f t="shared" si="101"/>
        <v>112.87715790721964</v>
      </c>
      <c r="AY94" s="13">
        <f t="shared" si="78"/>
        <v>20379.984173517129</v>
      </c>
      <c r="AZ94">
        <f t="shared" si="102"/>
        <v>334.39872501066668</v>
      </c>
      <c r="BA94" s="13">
        <f t="shared" si="79"/>
        <v>532.10518174559218</v>
      </c>
      <c r="BB94" s="37">
        <f t="shared" si="80"/>
        <v>124.21689020500847</v>
      </c>
      <c r="BC94" s="13">
        <f t="shared" si="81"/>
        <v>8414.1288406412787</v>
      </c>
      <c r="BD94">
        <f t="shared" si="103"/>
        <v>215.67481238589193</v>
      </c>
      <c r="BE94" s="13">
        <f t="shared" si="82"/>
        <v>533.91624408933046</v>
      </c>
      <c r="BF94" s="13">
        <f t="shared" si="104"/>
        <v>127.76756316826715</v>
      </c>
      <c r="BG94" s="13">
        <f t="shared" si="83"/>
        <v>20379.984173517129</v>
      </c>
      <c r="BH94">
        <f t="shared" si="105"/>
        <v>349.28913027171416</v>
      </c>
      <c r="BI94" s="13">
        <f t="shared" si="84"/>
        <v>533.91624408933046</v>
      </c>
      <c r="BJ94" s="37">
        <f t="shared" si="85"/>
        <v>7.0828933962664289</v>
      </c>
      <c r="BK94" s="13">
        <f t="shared" si="86"/>
        <v>8414.1288406412787</v>
      </c>
      <c r="BL94">
        <f t="shared" si="106"/>
        <v>98.540815577149885</v>
      </c>
      <c r="BM94" s="13">
        <f t="shared" si="87"/>
        <v>10.271511508174452</v>
      </c>
      <c r="BN94" s="13">
        <f t="shared" si="107"/>
        <v>10.633566359525108</v>
      </c>
      <c r="BO94" s="13">
        <f t="shared" si="88"/>
        <v>20379.984173517129</v>
      </c>
      <c r="BP94">
        <f t="shared" si="108"/>
        <v>232.15513346297215</v>
      </c>
      <c r="BQ94" s="13">
        <f t="shared" si="89"/>
        <v>10.271511508174452</v>
      </c>
      <c r="BR94" s="37">
        <f t="shared" si="90"/>
        <v>159.78161370143422</v>
      </c>
      <c r="BS94" s="13">
        <f t="shared" si="91"/>
        <v>8414.1288406412787</v>
      </c>
      <c r="BT94">
        <f t="shared" si="109"/>
        <v>251.23953588231768</v>
      </c>
      <c r="BU94" s="13">
        <f t="shared" si="92"/>
        <v>836.26927694937092</v>
      </c>
      <c r="BV94" s="13">
        <f t="shared" si="110"/>
        <v>163.3322866646929</v>
      </c>
      <c r="BW94" s="13">
        <f t="shared" si="93"/>
        <v>20379.984173517129</v>
      </c>
      <c r="BX94">
        <f t="shared" si="111"/>
        <v>384.85385376813997</v>
      </c>
      <c r="BY94" s="13">
        <f t="shared" si="94"/>
        <v>836.26927694937092</v>
      </c>
    </row>
    <row r="95" spans="29:77" x14ac:dyDescent="0.2">
      <c r="AC95">
        <v>93</v>
      </c>
      <c r="AD95" s="37">
        <f t="shared" si="65"/>
        <v>517.28773978707602</v>
      </c>
      <c r="AE95" s="13">
        <f t="shared" si="66"/>
        <v>14023.548067735466</v>
      </c>
      <c r="AF95">
        <f t="shared" si="112"/>
        <v>668.07857922509174</v>
      </c>
      <c r="AG95" s="13">
        <f t="shared" si="67"/>
        <v>1616.3024281585481</v>
      </c>
      <c r="AH95" s="13">
        <f t="shared" si="95"/>
        <v>519.87262970432835</v>
      </c>
      <c r="AI95" s="13">
        <f t="shared" si="68"/>
        <v>20379.984173517129</v>
      </c>
      <c r="AJ95">
        <f t="shared" si="96"/>
        <v>739.0122444733297</v>
      </c>
      <c r="AK95" s="13">
        <f t="shared" si="69"/>
        <v>1616.3024281585481</v>
      </c>
      <c r="AL95" s="37">
        <f t="shared" si="70"/>
        <v>1162.5450724080165</v>
      </c>
      <c r="AM95" s="13">
        <f t="shared" si="71"/>
        <v>16828.257681282557</v>
      </c>
      <c r="AN95">
        <f t="shared" si="97"/>
        <v>1343.4940797336353</v>
      </c>
      <c r="AO95" s="13">
        <f t="shared" si="72"/>
        <v>3457.7835760522935</v>
      </c>
      <c r="AP95" s="13">
        <f t="shared" si="98"/>
        <v>1164.6470708022655</v>
      </c>
      <c r="AQ95" s="13">
        <f t="shared" si="73"/>
        <v>20379.984173517129</v>
      </c>
      <c r="AR95" s="13">
        <f t="shared" si="99"/>
        <v>1383.7866855712668</v>
      </c>
      <c r="AS95" s="38">
        <f t="shared" si="74"/>
        <v>3457.7835760522935</v>
      </c>
      <c r="AT95" s="37">
        <f t="shared" si="75"/>
        <v>108.84359342095777</v>
      </c>
      <c r="AU95" s="13">
        <f t="shared" si="76"/>
        <v>5609.4192270941858</v>
      </c>
      <c r="AV95">
        <f t="shared" si="100"/>
        <v>169.15992919616406</v>
      </c>
      <c r="AW95" s="13">
        <f t="shared" si="77"/>
        <v>532.10518174559218</v>
      </c>
      <c r="AX95" s="13">
        <f t="shared" si="101"/>
        <v>112.87715790721964</v>
      </c>
      <c r="AY95" s="13">
        <f t="shared" si="78"/>
        <v>20379.984173517129</v>
      </c>
      <c r="AZ95">
        <f t="shared" si="102"/>
        <v>332.01677267622102</v>
      </c>
      <c r="BA95" s="13">
        <f t="shared" si="79"/>
        <v>532.10518174559218</v>
      </c>
      <c r="BB95" s="37">
        <f t="shared" si="80"/>
        <v>124.21689020500847</v>
      </c>
      <c r="BC95" s="13">
        <f t="shared" si="81"/>
        <v>8414.1288406412787</v>
      </c>
      <c r="BD95">
        <f t="shared" si="103"/>
        <v>214.69139386781791</v>
      </c>
      <c r="BE95" s="13">
        <f t="shared" si="82"/>
        <v>533.91624408933046</v>
      </c>
      <c r="BF95" s="13">
        <f t="shared" si="104"/>
        <v>127.76756316826715</v>
      </c>
      <c r="BG95" s="13">
        <f t="shared" si="83"/>
        <v>20379.984173517129</v>
      </c>
      <c r="BH95">
        <f t="shared" si="105"/>
        <v>346.90717793726856</v>
      </c>
      <c r="BI95" s="13">
        <f t="shared" si="84"/>
        <v>533.91624408933046</v>
      </c>
      <c r="BJ95" s="37">
        <f t="shared" si="85"/>
        <v>7.0828933962664289</v>
      </c>
      <c r="BK95" s="13">
        <f t="shared" si="86"/>
        <v>8414.1288406412787</v>
      </c>
      <c r="BL95">
        <f t="shared" si="106"/>
        <v>97.557397059075882</v>
      </c>
      <c r="BM95" s="13">
        <f t="shared" si="87"/>
        <v>10.271511508174452</v>
      </c>
      <c r="BN95" s="13">
        <f t="shared" si="107"/>
        <v>10.633566359525108</v>
      </c>
      <c r="BO95" s="13">
        <f t="shared" si="88"/>
        <v>20379.984173517129</v>
      </c>
      <c r="BP95">
        <f t="shared" si="108"/>
        <v>229.77318112852649</v>
      </c>
      <c r="BQ95" s="13">
        <f t="shared" si="89"/>
        <v>10.271511508174452</v>
      </c>
      <c r="BR95" s="37">
        <f t="shared" si="90"/>
        <v>159.78161370143422</v>
      </c>
      <c r="BS95" s="13">
        <f t="shared" si="91"/>
        <v>8414.1288406412787</v>
      </c>
      <c r="BT95">
        <f t="shared" si="109"/>
        <v>250.25611736424366</v>
      </c>
      <c r="BU95" s="13">
        <f t="shared" si="92"/>
        <v>836.26927694937092</v>
      </c>
      <c r="BV95" s="13">
        <f t="shared" si="110"/>
        <v>163.3322866646929</v>
      </c>
      <c r="BW95" s="13">
        <f t="shared" si="93"/>
        <v>20379.984173517129</v>
      </c>
      <c r="BX95">
        <f t="shared" si="111"/>
        <v>382.47190143369426</v>
      </c>
      <c r="BY95" s="13">
        <f t="shared" si="94"/>
        <v>836.26927694937092</v>
      </c>
    </row>
    <row r="96" spans="29:77" x14ac:dyDescent="0.2">
      <c r="AC96">
        <v>94</v>
      </c>
      <c r="AD96" s="37">
        <f t="shared" si="65"/>
        <v>517.28773978707602</v>
      </c>
      <c r="AE96" s="13">
        <f t="shared" si="66"/>
        <v>14023.548067735466</v>
      </c>
      <c r="AF96">
        <f t="shared" si="112"/>
        <v>666.47442135872996</v>
      </c>
      <c r="AG96" s="13">
        <f t="shared" si="67"/>
        <v>1616.3024281585481</v>
      </c>
      <c r="AH96" s="13">
        <f t="shared" si="95"/>
        <v>519.87262970432835</v>
      </c>
      <c r="AI96" s="13">
        <f t="shared" si="68"/>
        <v>20379.984173517129</v>
      </c>
      <c r="AJ96">
        <f t="shared" si="96"/>
        <v>736.6809719757872</v>
      </c>
      <c r="AK96" s="13">
        <f t="shared" si="69"/>
        <v>1616.3024281585481</v>
      </c>
      <c r="AL96" s="37">
        <f t="shared" si="70"/>
        <v>1162.5450724080165</v>
      </c>
      <c r="AM96" s="13">
        <f t="shared" si="71"/>
        <v>16828.257681282557</v>
      </c>
      <c r="AN96">
        <f t="shared" si="97"/>
        <v>1341.5690902940012</v>
      </c>
      <c r="AO96" s="13">
        <f t="shared" si="72"/>
        <v>3457.7835760522935</v>
      </c>
      <c r="AP96" s="13">
        <f t="shared" si="98"/>
        <v>1164.6470708022655</v>
      </c>
      <c r="AQ96" s="13">
        <f t="shared" si="73"/>
        <v>20379.984173517129</v>
      </c>
      <c r="AR96" s="13">
        <f t="shared" si="99"/>
        <v>1381.4554130737242</v>
      </c>
      <c r="AS96" s="38">
        <f t="shared" si="74"/>
        <v>3457.7835760522935</v>
      </c>
      <c r="AT96" s="37">
        <f t="shared" si="75"/>
        <v>108.84359342095777</v>
      </c>
      <c r="AU96" s="13">
        <f t="shared" si="76"/>
        <v>5609.4192270941858</v>
      </c>
      <c r="AV96">
        <f t="shared" si="100"/>
        <v>168.51826604961934</v>
      </c>
      <c r="AW96" s="13">
        <f t="shared" si="77"/>
        <v>532.10518174559218</v>
      </c>
      <c r="AX96" s="13">
        <f t="shared" si="101"/>
        <v>112.87715790721964</v>
      </c>
      <c r="AY96" s="13">
        <f t="shared" si="78"/>
        <v>20379.984173517129</v>
      </c>
      <c r="AZ96">
        <f t="shared" si="102"/>
        <v>329.68550017867847</v>
      </c>
      <c r="BA96" s="13">
        <f t="shared" si="79"/>
        <v>532.10518174559218</v>
      </c>
      <c r="BB96" s="37">
        <f t="shared" si="80"/>
        <v>124.21689020500847</v>
      </c>
      <c r="BC96" s="13">
        <f t="shared" si="81"/>
        <v>8414.1288406412787</v>
      </c>
      <c r="BD96">
        <f t="shared" si="103"/>
        <v>213.72889914800078</v>
      </c>
      <c r="BE96" s="13">
        <f t="shared" si="82"/>
        <v>533.91624408933046</v>
      </c>
      <c r="BF96" s="13">
        <f t="shared" si="104"/>
        <v>127.76756316826715</v>
      </c>
      <c r="BG96" s="13">
        <f t="shared" si="83"/>
        <v>20379.984173517129</v>
      </c>
      <c r="BH96">
        <f t="shared" si="105"/>
        <v>344.57590543972594</v>
      </c>
      <c r="BI96" s="13">
        <f t="shared" si="84"/>
        <v>533.91624408933046</v>
      </c>
      <c r="BJ96" s="37">
        <f t="shared" si="85"/>
        <v>7.0828933962664289</v>
      </c>
      <c r="BK96" s="13">
        <f t="shared" si="86"/>
        <v>8414.1288406412787</v>
      </c>
      <c r="BL96">
        <f t="shared" si="106"/>
        <v>96.594902339258752</v>
      </c>
      <c r="BM96" s="13">
        <f t="shared" si="87"/>
        <v>10.271511508174452</v>
      </c>
      <c r="BN96" s="13">
        <f t="shared" si="107"/>
        <v>10.633566359525108</v>
      </c>
      <c r="BO96" s="13">
        <f t="shared" si="88"/>
        <v>20379.984173517129</v>
      </c>
      <c r="BP96">
        <f t="shared" si="108"/>
        <v>227.44190863098393</v>
      </c>
      <c r="BQ96" s="13">
        <f t="shared" si="89"/>
        <v>10.271511508174452</v>
      </c>
      <c r="BR96" s="37">
        <f t="shared" si="90"/>
        <v>159.78161370143422</v>
      </c>
      <c r="BS96" s="13">
        <f t="shared" si="91"/>
        <v>8414.1288406412787</v>
      </c>
      <c r="BT96">
        <f t="shared" si="109"/>
        <v>249.29362264442653</v>
      </c>
      <c r="BU96" s="13">
        <f t="shared" si="92"/>
        <v>836.26927694937092</v>
      </c>
      <c r="BV96" s="13">
        <f t="shared" si="110"/>
        <v>163.3322866646929</v>
      </c>
      <c r="BW96" s="13">
        <f t="shared" si="93"/>
        <v>20379.984173517129</v>
      </c>
      <c r="BX96">
        <f t="shared" si="111"/>
        <v>380.14062893615176</v>
      </c>
      <c r="BY96" s="13">
        <f t="shared" si="94"/>
        <v>836.26927694937092</v>
      </c>
    </row>
    <row r="97" spans="29:77" x14ac:dyDescent="0.2">
      <c r="AC97">
        <v>95</v>
      </c>
      <c r="AD97" s="37">
        <f t="shared" si="65"/>
        <v>517.28773978707602</v>
      </c>
      <c r="AE97" s="13">
        <f t="shared" si="66"/>
        <v>14023.548067735466</v>
      </c>
      <c r="AF97">
        <f t="shared" si="112"/>
        <v>664.90403523692305</v>
      </c>
      <c r="AG97" s="13">
        <f t="shared" si="67"/>
        <v>1616.3024281585481</v>
      </c>
      <c r="AH97" s="13">
        <f t="shared" si="95"/>
        <v>519.87262970432835</v>
      </c>
      <c r="AI97" s="13">
        <f t="shared" si="68"/>
        <v>20379.984173517129</v>
      </c>
      <c r="AJ97">
        <f t="shared" si="96"/>
        <v>734.39877889924549</v>
      </c>
      <c r="AK97" s="13">
        <f t="shared" si="69"/>
        <v>1616.3024281585481</v>
      </c>
      <c r="AL97" s="37">
        <f t="shared" si="70"/>
        <v>1162.5450724080165</v>
      </c>
      <c r="AM97" s="13">
        <f t="shared" si="71"/>
        <v>16828.257681282557</v>
      </c>
      <c r="AN97">
        <f t="shared" si="97"/>
        <v>1339.6846269478328</v>
      </c>
      <c r="AO97" s="13">
        <f t="shared" si="72"/>
        <v>3457.7835760522935</v>
      </c>
      <c r="AP97" s="13">
        <f t="shared" si="98"/>
        <v>1164.6470708022655</v>
      </c>
      <c r="AQ97" s="13">
        <f t="shared" si="73"/>
        <v>20379.984173517129</v>
      </c>
      <c r="AR97" s="13">
        <f t="shared" si="99"/>
        <v>1379.1732199971825</v>
      </c>
      <c r="AS97" s="38">
        <f t="shared" si="74"/>
        <v>3457.7835760522935</v>
      </c>
      <c r="AT97" s="37">
        <f t="shared" si="75"/>
        <v>108.84359342095777</v>
      </c>
      <c r="AU97" s="13">
        <f t="shared" si="76"/>
        <v>5609.4192270941858</v>
      </c>
      <c r="AV97">
        <f t="shared" si="100"/>
        <v>167.89011160089657</v>
      </c>
      <c r="AW97" s="13">
        <f t="shared" si="77"/>
        <v>532.10518174559218</v>
      </c>
      <c r="AX97" s="13">
        <f t="shared" si="101"/>
        <v>112.87715790721964</v>
      </c>
      <c r="AY97" s="13">
        <f t="shared" si="78"/>
        <v>20379.984173517129</v>
      </c>
      <c r="AZ97">
        <f t="shared" si="102"/>
        <v>327.40330710213675</v>
      </c>
      <c r="BA97" s="13">
        <f t="shared" si="79"/>
        <v>532.10518174559218</v>
      </c>
      <c r="BB97" s="37">
        <f t="shared" si="80"/>
        <v>124.21689020500847</v>
      </c>
      <c r="BC97" s="13">
        <f t="shared" si="81"/>
        <v>8414.1288406412787</v>
      </c>
      <c r="BD97">
        <f t="shared" si="103"/>
        <v>212.78666747491667</v>
      </c>
      <c r="BE97" s="13">
        <f t="shared" si="82"/>
        <v>533.91624408933046</v>
      </c>
      <c r="BF97" s="13">
        <f t="shared" si="104"/>
        <v>127.76756316826715</v>
      </c>
      <c r="BG97" s="13">
        <f t="shared" si="83"/>
        <v>20379.984173517129</v>
      </c>
      <c r="BH97">
        <f t="shared" si="105"/>
        <v>342.29371236318428</v>
      </c>
      <c r="BI97" s="13">
        <f t="shared" si="84"/>
        <v>533.91624408933046</v>
      </c>
      <c r="BJ97" s="37">
        <f t="shared" si="85"/>
        <v>7.0828933962664289</v>
      </c>
      <c r="BK97" s="13">
        <f t="shared" si="86"/>
        <v>8414.1288406412787</v>
      </c>
      <c r="BL97">
        <f t="shared" si="106"/>
        <v>95.652670666174629</v>
      </c>
      <c r="BM97" s="13">
        <f t="shared" si="87"/>
        <v>10.271511508174452</v>
      </c>
      <c r="BN97" s="13">
        <f t="shared" si="107"/>
        <v>10.633566359525108</v>
      </c>
      <c r="BO97" s="13">
        <f t="shared" si="88"/>
        <v>20379.984173517129</v>
      </c>
      <c r="BP97">
        <f t="shared" si="108"/>
        <v>225.15971555444224</v>
      </c>
      <c r="BQ97" s="13">
        <f t="shared" si="89"/>
        <v>10.271511508174452</v>
      </c>
      <c r="BR97" s="37">
        <f t="shared" si="90"/>
        <v>159.78161370143422</v>
      </c>
      <c r="BS97" s="13">
        <f t="shared" si="91"/>
        <v>8414.1288406412787</v>
      </c>
      <c r="BT97">
        <f t="shared" si="109"/>
        <v>248.35139097134243</v>
      </c>
      <c r="BU97" s="13">
        <f t="shared" si="92"/>
        <v>836.26927694937092</v>
      </c>
      <c r="BV97" s="13">
        <f t="shared" si="110"/>
        <v>163.3322866646929</v>
      </c>
      <c r="BW97" s="13">
        <f t="shared" si="93"/>
        <v>20379.984173517129</v>
      </c>
      <c r="BX97">
        <f t="shared" si="111"/>
        <v>377.85843585961004</v>
      </c>
      <c r="BY97" s="13">
        <f t="shared" si="94"/>
        <v>836.26927694937092</v>
      </c>
    </row>
    <row r="98" spans="29:77" x14ac:dyDescent="0.2">
      <c r="AC98">
        <v>96</v>
      </c>
      <c r="AD98" s="37">
        <f t="shared" si="65"/>
        <v>517.28773978707602</v>
      </c>
      <c r="AE98" s="13">
        <f t="shared" si="66"/>
        <v>14023.548067735466</v>
      </c>
      <c r="AF98">
        <f t="shared" si="112"/>
        <v>663.36636549265381</v>
      </c>
      <c r="AG98" s="13">
        <f t="shared" si="67"/>
        <v>1616.3024281585481</v>
      </c>
      <c r="AH98" s="13">
        <f t="shared" si="95"/>
        <v>519.87262970432835</v>
      </c>
      <c r="AI98" s="13">
        <f t="shared" si="68"/>
        <v>20379.984173517129</v>
      </c>
      <c r="AJ98">
        <f t="shared" si="96"/>
        <v>732.16413151179847</v>
      </c>
      <c r="AK98" s="13">
        <f t="shared" si="69"/>
        <v>1616.3024281585481</v>
      </c>
      <c r="AL98" s="37">
        <f t="shared" si="70"/>
        <v>1162.5450724080165</v>
      </c>
      <c r="AM98" s="13">
        <f t="shared" si="71"/>
        <v>16828.257681282557</v>
      </c>
      <c r="AN98">
        <f t="shared" si="97"/>
        <v>1337.8394232547098</v>
      </c>
      <c r="AO98" s="13">
        <f t="shared" si="72"/>
        <v>3457.7835760522935</v>
      </c>
      <c r="AP98" s="13">
        <f t="shared" si="98"/>
        <v>1164.6470708022655</v>
      </c>
      <c r="AQ98" s="13">
        <f t="shared" si="73"/>
        <v>20379.984173517129</v>
      </c>
      <c r="AR98" s="13">
        <f t="shared" si="99"/>
        <v>1376.9385726097355</v>
      </c>
      <c r="AS98" s="38">
        <f t="shared" si="74"/>
        <v>3457.7835760522935</v>
      </c>
      <c r="AT98" s="37">
        <f t="shared" si="75"/>
        <v>108.84359342095777</v>
      </c>
      <c r="AU98" s="13">
        <f t="shared" si="76"/>
        <v>5609.4192270941858</v>
      </c>
      <c r="AV98">
        <f t="shared" si="100"/>
        <v>167.27504370318889</v>
      </c>
      <c r="AW98" s="13">
        <f t="shared" si="77"/>
        <v>532.10518174559218</v>
      </c>
      <c r="AX98" s="13">
        <f t="shared" si="101"/>
        <v>112.87715790721964</v>
      </c>
      <c r="AY98" s="13">
        <f t="shared" si="78"/>
        <v>20379.984173517129</v>
      </c>
      <c r="AZ98">
        <f t="shared" si="102"/>
        <v>325.16865971468974</v>
      </c>
      <c r="BA98" s="13">
        <f t="shared" si="79"/>
        <v>532.10518174559218</v>
      </c>
      <c r="BB98" s="37">
        <f t="shared" si="80"/>
        <v>124.21689020500847</v>
      </c>
      <c r="BC98" s="13">
        <f t="shared" si="81"/>
        <v>8414.1288406412787</v>
      </c>
      <c r="BD98">
        <f t="shared" si="103"/>
        <v>211.86406562835512</v>
      </c>
      <c r="BE98" s="13">
        <f t="shared" si="82"/>
        <v>533.91624408933046</v>
      </c>
      <c r="BF98" s="13">
        <f t="shared" si="104"/>
        <v>127.76756316826715</v>
      </c>
      <c r="BG98" s="13">
        <f t="shared" si="83"/>
        <v>20379.984173517129</v>
      </c>
      <c r="BH98">
        <f t="shared" si="105"/>
        <v>340.05906497573721</v>
      </c>
      <c r="BI98" s="13">
        <f t="shared" si="84"/>
        <v>533.91624408933046</v>
      </c>
      <c r="BJ98" s="37">
        <f t="shared" si="85"/>
        <v>7.0828933962664289</v>
      </c>
      <c r="BK98" s="13">
        <f t="shared" si="86"/>
        <v>8414.1288406412787</v>
      </c>
      <c r="BL98">
        <f t="shared" si="106"/>
        <v>94.730068819613081</v>
      </c>
      <c r="BM98" s="13">
        <f t="shared" si="87"/>
        <v>10.271511508174452</v>
      </c>
      <c r="BN98" s="13">
        <f t="shared" si="107"/>
        <v>10.633566359525108</v>
      </c>
      <c r="BO98" s="13">
        <f t="shared" si="88"/>
        <v>20379.984173517129</v>
      </c>
      <c r="BP98">
        <f t="shared" si="108"/>
        <v>222.9250681669952</v>
      </c>
      <c r="BQ98" s="13">
        <f t="shared" si="89"/>
        <v>10.271511508174452</v>
      </c>
      <c r="BR98" s="37">
        <f t="shared" si="90"/>
        <v>159.78161370143422</v>
      </c>
      <c r="BS98" s="13">
        <f t="shared" si="91"/>
        <v>8414.1288406412787</v>
      </c>
      <c r="BT98">
        <f t="shared" si="109"/>
        <v>247.42878912478088</v>
      </c>
      <c r="BU98" s="13">
        <f t="shared" si="92"/>
        <v>836.26927694937092</v>
      </c>
      <c r="BV98" s="13">
        <f t="shared" si="110"/>
        <v>163.3322866646929</v>
      </c>
      <c r="BW98" s="13">
        <f t="shared" si="93"/>
        <v>20379.984173517129</v>
      </c>
      <c r="BX98">
        <f t="shared" si="111"/>
        <v>375.62378847216303</v>
      </c>
      <c r="BY98" s="13">
        <f t="shared" si="94"/>
        <v>836.26927694937092</v>
      </c>
    </row>
    <row r="99" spans="29:77" x14ac:dyDescent="0.2">
      <c r="AC99">
        <v>97</v>
      </c>
      <c r="AD99" s="37">
        <f t="shared" si="65"/>
        <v>517.28773978707602</v>
      </c>
      <c r="AE99" s="13">
        <f t="shared" si="66"/>
        <v>14023.548067735466</v>
      </c>
      <c r="AF99">
        <f t="shared" si="112"/>
        <v>661.86040027919421</v>
      </c>
      <c r="AG99" s="13">
        <f t="shared" si="67"/>
        <v>1616.3024281585481</v>
      </c>
      <c r="AH99" s="13">
        <f t="shared" si="95"/>
        <v>519.87262970432835</v>
      </c>
      <c r="AI99" s="13">
        <f t="shared" si="68"/>
        <v>20379.984173517129</v>
      </c>
      <c r="AJ99">
        <f t="shared" si="96"/>
        <v>729.97555932821626</v>
      </c>
      <c r="AK99" s="13">
        <f t="shared" si="69"/>
        <v>1616.3024281585481</v>
      </c>
      <c r="AL99" s="37">
        <f t="shared" si="70"/>
        <v>1162.5450724080165</v>
      </c>
      <c r="AM99" s="13">
        <f t="shared" si="71"/>
        <v>16828.257681282557</v>
      </c>
      <c r="AN99">
        <f t="shared" si="97"/>
        <v>1336.0322649985583</v>
      </c>
      <c r="AO99" s="13">
        <f t="shared" si="72"/>
        <v>3457.7835760522935</v>
      </c>
      <c r="AP99" s="13">
        <f t="shared" si="98"/>
        <v>1164.6470708022655</v>
      </c>
      <c r="AQ99" s="13">
        <f t="shared" si="73"/>
        <v>20379.984173517129</v>
      </c>
      <c r="AR99" s="13">
        <f t="shared" si="99"/>
        <v>1374.7500004261533</v>
      </c>
      <c r="AS99" s="38">
        <f t="shared" si="74"/>
        <v>3457.7835760522935</v>
      </c>
      <c r="AT99" s="37">
        <f t="shared" si="75"/>
        <v>108.84359342095777</v>
      </c>
      <c r="AU99" s="13">
        <f t="shared" si="76"/>
        <v>5609.4192270941858</v>
      </c>
      <c r="AV99">
        <f t="shared" si="100"/>
        <v>166.67265761780504</v>
      </c>
      <c r="AW99" s="13">
        <f t="shared" si="77"/>
        <v>532.10518174559218</v>
      </c>
      <c r="AX99" s="13">
        <f t="shared" si="101"/>
        <v>112.87715790721964</v>
      </c>
      <c r="AY99" s="13">
        <f t="shared" si="78"/>
        <v>20379.984173517129</v>
      </c>
      <c r="AZ99">
        <f t="shared" si="102"/>
        <v>322.98008753110753</v>
      </c>
      <c r="BA99" s="13">
        <f t="shared" si="79"/>
        <v>532.10518174559218</v>
      </c>
      <c r="BB99" s="37">
        <f t="shared" si="80"/>
        <v>124.21689020500847</v>
      </c>
      <c r="BC99" s="13">
        <f t="shared" si="81"/>
        <v>8414.1288406412787</v>
      </c>
      <c r="BD99">
        <f t="shared" si="103"/>
        <v>210.96048650027939</v>
      </c>
      <c r="BE99" s="13">
        <f t="shared" si="82"/>
        <v>533.91624408933046</v>
      </c>
      <c r="BF99" s="13">
        <f t="shared" si="104"/>
        <v>127.76756316826715</v>
      </c>
      <c r="BG99" s="13">
        <f t="shared" si="83"/>
        <v>20379.984173517129</v>
      </c>
      <c r="BH99">
        <f t="shared" si="105"/>
        <v>337.87049279215506</v>
      </c>
      <c r="BI99" s="13">
        <f t="shared" si="84"/>
        <v>533.91624408933046</v>
      </c>
      <c r="BJ99" s="37">
        <f t="shared" si="85"/>
        <v>7.0828933962664289</v>
      </c>
      <c r="BK99" s="13">
        <f t="shared" si="86"/>
        <v>8414.1288406412787</v>
      </c>
      <c r="BL99">
        <f t="shared" si="106"/>
        <v>93.826489691537347</v>
      </c>
      <c r="BM99" s="13">
        <f t="shared" si="87"/>
        <v>10.271511508174452</v>
      </c>
      <c r="BN99" s="13">
        <f t="shared" si="107"/>
        <v>10.633566359525108</v>
      </c>
      <c r="BO99" s="13">
        <f t="shared" si="88"/>
        <v>20379.984173517129</v>
      </c>
      <c r="BP99">
        <f t="shared" si="108"/>
        <v>220.73649598341302</v>
      </c>
      <c r="BQ99" s="13">
        <f t="shared" si="89"/>
        <v>10.271511508174452</v>
      </c>
      <c r="BR99" s="37">
        <f t="shared" si="90"/>
        <v>159.78161370143422</v>
      </c>
      <c r="BS99" s="13">
        <f t="shared" si="91"/>
        <v>8414.1288406412787</v>
      </c>
      <c r="BT99">
        <f t="shared" si="109"/>
        <v>246.52520999670514</v>
      </c>
      <c r="BU99" s="13">
        <f t="shared" si="92"/>
        <v>836.26927694937092</v>
      </c>
      <c r="BV99" s="13">
        <f t="shared" si="110"/>
        <v>163.3322866646929</v>
      </c>
      <c r="BW99" s="13">
        <f t="shared" si="93"/>
        <v>20379.984173517129</v>
      </c>
      <c r="BX99">
        <f t="shared" si="111"/>
        <v>373.43521628858082</v>
      </c>
      <c r="BY99" s="13">
        <f t="shared" si="94"/>
        <v>836.26927694937092</v>
      </c>
    </row>
    <row r="100" spans="29:77" x14ac:dyDescent="0.2">
      <c r="AC100">
        <v>98</v>
      </c>
      <c r="AD100" s="37">
        <f t="shared" si="65"/>
        <v>517.28773978707602</v>
      </c>
      <c r="AE100" s="13">
        <f t="shared" si="66"/>
        <v>14023.548067735466</v>
      </c>
      <c r="AF100">
        <f t="shared" si="112"/>
        <v>660.38516904968287</v>
      </c>
      <c r="AG100" s="13">
        <f t="shared" si="67"/>
        <v>1616.3024281585481</v>
      </c>
      <c r="AH100" s="13">
        <f t="shared" si="95"/>
        <v>519.87262970432835</v>
      </c>
      <c r="AI100" s="13">
        <f t="shared" si="68"/>
        <v>20379.984173517129</v>
      </c>
      <c r="AJ100">
        <f t="shared" si="96"/>
        <v>727.83165188307453</v>
      </c>
      <c r="AK100" s="13">
        <f t="shared" si="69"/>
        <v>1616.3024281585481</v>
      </c>
      <c r="AL100" s="37">
        <f t="shared" si="70"/>
        <v>1162.5450724080165</v>
      </c>
      <c r="AM100" s="13">
        <f t="shared" si="71"/>
        <v>16828.257681282557</v>
      </c>
      <c r="AN100">
        <f t="shared" si="97"/>
        <v>1334.2619875231446</v>
      </c>
      <c r="AO100" s="13">
        <f t="shared" si="72"/>
        <v>3457.7835760522935</v>
      </c>
      <c r="AP100" s="13">
        <f t="shared" si="98"/>
        <v>1164.6470708022655</v>
      </c>
      <c r="AQ100" s="13">
        <f t="shared" si="73"/>
        <v>20379.984173517129</v>
      </c>
      <c r="AR100" s="13">
        <f t="shared" si="99"/>
        <v>1372.6060929810117</v>
      </c>
      <c r="AS100" s="38">
        <f t="shared" si="74"/>
        <v>3457.7835760522935</v>
      </c>
      <c r="AT100" s="37">
        <f t="shared" si="75"/>
        <v>108.84359342095777</v>
      </c>
      <c r="AU100" s="13">
        <f t="shared" si="76"/>
        <v>5609.4192270941858</v>
      </c>
      <c r="AV100">
        <f t="shared" si="100"/>
        <v>166.08256512600047</v>
      </c>
      <c r="AW100" s="13">
        <f t="shared" si="77"/>
        <v>532.10518174559218</v>
      </c>
      <c r="AX100" s="13">
        <f t="shared" si="101"/>
        <v>112.87715790721964</v>
      </c>
      <c r="AY100" s="13">
        <f t="shared" si="78"/>
        <v>20379.984173517129</v>
      </c>
      <c r="AZ100">
        <f t="shared" si="102"/>
        <v>320.83618008596585</v>
      </c>
      <c r="BA100" s="13">
        <f t="shared" si="79"/>
        <v>532.10518174559218</v>
      </c>
      <c r="BB100" s="37">
        <f t="shared" si="80"/>
        <v>124.21689020500847</v>
      </c>
      <c r="BC100" s="13">
        <f t="shared" si="81"/>
        <v>8414.1288406412787</v>
      </c>
      <c r="BD100">
        <f t="shared" si="103"/>
        <v>210.07534776257253</v>
      </c>
      <c r="BE100" s="13">
        <f t="shared" si="82"/>
        <v>533.91624408933046</v>
      </c>
      <c r="BF100" s="13">
        <f t="shared" si="104"/>
        <v>127.76756316826715</v>
      </c>
      <c r="BG100" s="13">
        <f t="shared" si="83"/>
        <v>20379.984173517129</v>
      </c>
      <c r="BH100">
        <f t="shared" si="105"/>
        <v>335.72658534701338</v>
      </c>
      <c r="BI100" s="13">
        <f t="shared" si="84"/>
        <v>533.91624408933046</v>
      </c>
      <c r="BJ100" s="37">
        <f t="shared" si="85"/>
        <v>7.0828933962664289</v>
      </c>
      <c r="BK100" s="13">
        <f t="shared" si="86"/>
        <v>8414.1288406412787</v>
      </c>
      <c r="BL100">
        <f t="shared" si="106"/>
        <v>92.941350953830494</v>
      </c>
      <c r="BM100" s="13">
        <f t="shared" si="87"/>
        <v>10.271511508174452</v>
      </c>
      <c r="BN100" s="13">
        <f t="shared" si="107"/>
        <v>10.633566359525108</v>
      </c>
      <c r="BO100" s="13">
        <f t="shared" si="88"/>
        <v>20379.984173517129</v>
      </c>
      <c r="BP100">
        <f t="shared" si="108"/>
        <v>218.59258853827131</v>
      </c>
      <c r="BQ100" s="13">
        <f t="shared" si="89"/>
        <v>10.271511508174452</v>
      </c>
      <c r="BR100" s="37">
        <f t="shared" si="90"/>
        <v>159.78161370143422</v>
      </c>
      <c r="BS100" s="13">
        <f t="shared" si="91"/>
        <v>8414.1288406412787</v>
      </c>
      <c r="BT100">
        <f t="shared" si="109"/>
        <v>245.64007125899829</v>
      </c>
      <c r="BU100" s="13">
        <f t="shared" si="92"/>
        <v>836.26927694937092</v>
      </c>
      <c r="BV100" s="13">
        <f t="shared" si="110"/>
        <v>163.3322866646929</v>
      </c>
      <c r="BW100" s="13">
        <f t="shared" si="93"/>
        <v>20379.984173517129</v>
      </c>
      <c r="BX100">
        <f t="shared" si="111"/>
        <v>371.29130884343908</v>
      </c>
      <c r="BY100" s="13">
        <f t="shared" si="94"/>
        <v>836.26927694937092</v>
      </c>
    </row>
    <row r="101" spans="29:77" x14ac:dyDescent="0.2">
      <c r="AC101">
        <v>99</v>
      </c>
      <c r="AD101" s="37">
        <f t="shared" si="65"/>
        <v>517.28773978707602</v>
      </c>
      <c r="AE101" s="13">
        <f t="shared" si="66"/>
        <v>14023.548067735466</v>
      </c>
      <c r="AF101">
        <f t="shared" si="112"/>
        <v>658.93974047127267</v>
      </c>
      <c r="AG101" s="13">
        <f t="shared" si="67"/>
        <v>1616.3024281585481</v>
      </c>
      <c r="AH101" s="13">
        <f t="shared" si="95"/>
        <v>519.87262970432835</v>
      </c>
      <c r="AI101" s="13">
        <f t="shared" si="68"/>
        <v>20379.984173517129</v>
      </c>
      <c r="AJ101">
        <f t="shared" si="96"/>
        <v>725.73105569945085</v>
      </c>
      <c r="AK101" s="13">
        <f t="shared" si="69"/>
        <v>1616.3024281585481</v>
      </c>
      <c r="AL101" s="37">
        <f t="shared" si="70"/>
        <v>1162.5450724080165</v>
      </c>
      <c r="AM101" s="13">
        <f t="shared" si="71"/>
        <v>16828.257681282557</v>
      </c>
      <c r="AN101">
        <f t="shared" si="97"/>
        <v>1332.5274732290525</v>
      </c>
      <c r="AO101" s="13">
        <f t="shared" si="72"/>
        <v>3457.7835760522935</v>
      </c>
      <c r="AP101" s="13">
        <f t="shared" si="98"/>
        <v>1164.6470708022655</v>
      </c>
      <c r="AQ101" s="13">
        <f t="shared" si="73"/>
        <v>20379.984173517129</v>
      </c>
      <c r="AR101" s="13">
        <f t="shared" si="99"/>
        <v>1370.5054967973879</v>
      </c>
      <c r="AS101" s="38">
        <f t="shared" si="74"/>
        <v>3457.7835760522935</v>
      </c>
      <c r="AT101" s="37">
        <f t="shared" si="75"/>
        <v>108.84359342095777</v>
      </c>
      <c r="AU101" s="13">
        <f t="shared" si="76"/>
        <v>5609.4192270941858</v>
      </c>
      <c r="AV101">
        <f t="shared" si="100"/>
        <v>165.50439369463641</v>
      </c>
      <c r="AW101" s="13">
        <f t="shared" si="77"/>
        <v>532.10518174559218</v>
      </c>
      <c r="AX101" s="13">
        <f t="shared" si="101"/>
        <v>112.87715790721964</v>
      </c>
      <c r="AY101" s="13">
        <f t="shared" si="78"/>
        <v>20379.984173517129</v>
      </c>
      <c r="AZ101">
        <f t="shared" si="102"/>
        <v>318.73558390234211</v>
      </c>
      <c r="BA101" s="13">
        <f t="shared" si="79"/>
        <v>532.10518174559218</v>
      </c>
      <c r="BB101" s="37">
        <f t="shared" si="80"/>
        <v>124.21689020500847</v>
      </c>
      <c r="BC101" s="13">
        <f t="shared" si="81"/>
        <v>8414.1288406412787</v>
      </c>
      <c r="BD101">
        <f t="shared" si="103"/>
        <v>209.20809061552643</v>
      </c>
      <c r="BE101" s="13">
        <f t="shared" si="82"/>
        <v>533.91624408933046</v>
      </c>
      <c r="BF101" s="13">
        <f t="shared" si="104"/>
        <v>127.76756316826715</v>
      </c>
      <c r="BG101" s="13">
        <f t="shared" si="83"/>
        <v>20379.984173517129</v>
      </c>
      <c r="BH101">
        <f t="shared" si="105"/>
        <v>333.62598916338965</v>
      </c>
      <c r="BI101" s="13">
        <f t="shared" si="84"/>
        <v>533.91624408933046</v>
      </c>
      <c r="BJ101" s="37">
        <f t="shared" si="85"/>
        <v>7.0828933962664289</v>
      </c>
      <c r="BK101" s="13">
        <f t="shared" si="86"/>
        <v>8414.1288406412787</v>
      </c>
      <c r="BL101">
        <f t="shared" si="106"/>
        <v>92.07409380678439</v>
      </c>
      <c r="BM101" s="13">
        <f t="shared" si="87"/>
        <v>10.271511508174452</v>
      </c>
      <c r="BN101" s="13">
        <f t="shared" si="107"/>
        <v>10.633566359525108</v>
      </c>
      <c r="BO101" s="13">
        <f t="shared" si="88"/>
        <v>20379.984173517129</v>
      </c>
      <c r="BP101">
        <f t="shared" si="108"/>
        <v>216.49199235464761</v>
      </c>
      <c r="BQ101" s="13">
        <f t="shared" si="89"/>
        <v>10.271511508174452</v>
      </c>
      <c r="BR101" s="37">
        <f t="shared" si="90"/>
        <v>159.78161370143422</v>
      </c>
      <c r="BS101" s="13">
        <f t="shared" si="91"/>
        <v>8414.1288406412787</v>
      </c>
      <c r="BT101">
        <f t="shared" si="109"/>
        <v>244.77281411195219</v>
      </c>
      <c r="BU101" s="13">
        <f t="shared" si="92"/>
        <v>836.26927694937092</v>
      </c>
      <c r="BV101" s="13">
        <f t="shared" si="110"/>
        <v>163.3322866646929</v>
      </c>
      <c r="BW101" s="13">
        <f t="shared" si="93"/>
        <v>20379.984173517129</v>
      </c>
      <c r="BX101">
        <f t="shared" si="111"/>
        <v>369.1907126598154</v>
      </c>
      <c r="BY101" s="13">
        <f t="shared" si="94"/>
        <v>836.26927694937092</v>
      </c>
    </row>
    <row r="102" spans="29:77" x14ac:dyDescent="0.2">
      <c r="AC102">
        <v>100</v>
      </c>
      <c r="AD102" s="37">
        <f t="shared" si="65"/>
        <v>517.28773978707602</v>
      </c>
      <c r="AE102" s="13">
        <f t="shared" si="66"/>
        <v>14023.548067735466</v>
      </c>
      <c r="AF102">
        <f t="shared" si="112"/>
        <v>657.52322046443066</v>
      </c>
      <c r="AG102" s="13">
        <f t="shared" si="67"/>
        <v>1616.3024281585481</v>
      </c>
      <c r="AH102" s="13">
        <f t="shared" si="95"/>
        <v>519.87262970432835</v>
      </c>
      <c r="AI102" s="13">
        <f t="shared" si="68"/>
        <v>20379.984173517129</v>
      </c>
      <c r="AJ102">
        <f t="shared" si="96"/>
        <v>723.67247143949965</v>
      </c>
      <c r="AK102" s="13">
        <f t="shared" si="69"/>
        <v>1616.3024281585481</v>
      </c>
      <c r="AL102" s="37">
        <f t="shared" si="70"/>
        <v>1162.5450724080165</v>
      </c>
      <c r="AM102" s="13">
        <f t="shared" si="71"/>
        <v>16828.257681282557</v>
      </c>
      <c r="AN102">
        <f t="shared" si="97"/>
        <v>1330.827649220842</v>
      </c>
      <c r="AO102" s="13">
        <f t="shared" si="72"/>
        <v>3457.7835760522935</v>
      </c>
      <c r="AP102" s="13">
        <f t="shared" si="98"/>
        <v>1164.6470708022655</v>
      </c>
      <c r="AQ102" s="13">
        <f t="shared" si="73"/>
        <v>20379.984173517129</v>
      </c>
      <c r="AR102" s="13">
        <f t="shared" si="99"/>
        <v>1368.4469125374367</v>
      </c>
      <c r="AS102" s="38">
        <f t="shared" si="74"/>
        <v>3457.7835760522935</v>
      </c>
      <c r="AT102" s="37">
        <f t="shared" si="75"/>
        <v>108.84359342095777</v>
      </c>
      <c r="AU102" s="13">
        <f t="shared" si="76"/>
        <v>5609.4192270941858</v>
      </c>
      <c r="AV102">
        <f t="shared" si="100"/>
        <v>164.93778569189965</v>
      </c>
      <c r="AW102" s="13">
        <f t="shared" si="77"/>
        <v>532.10518174559218</v>
      </c>
      <c r="AX102" s="13">
        <f t="shared" si="101"/>
        <v>112.87715790721964</v>
      </c>
      <c r="AY102" s="13">
        <f t="shared" si="78"/>
        <v>20379.984173517129</v>
      </c>
      <c r="AZ102">
        <f t="shared" si="102"/>
        <v>316.67699964239091</v>
      </c>
      <c r="BA102" s="13">
        <f t="shared" si="79"/>
        <v>532.10518174559218</v>
      </c>
      <c r="BB102" s="37">
        <f t="shared" si="80"/>
        <v>124.21689020500847</v>
      </c>
      <c r="BC102" s="13">
        <f t="shared" si="81"/>
        <v>8414.1288406412787</v>
      </c>
      <c r="BD102">
        <f t="shared" si="103"/>
        <v>208.35817861142124</v>
      </c>
      <c r="BE102" s="13">
        <f t="shared" si="82"/>
        <v>533.91624408933046</v>
      </c>
      <c r="BF102" s="13">
        <f t="shared" si="104"/>
        <v>127.76756316826715</v>
      </c>
      <c r="BG102" s="13">
        <f t="shared" si="83"/>
        <v>20379.984173517129</v>
      </c>
      <c r="BH102">
        <f t="shared" si="105"/>
        <v>331.56740490343844</v>
      </c>
      <c r="BI102" s="13">
        <f t="shared" si="84"/>
        <v>533.91624408933046</v>
      </c>
      <c r="BJ102" s="37">
        <f t="shared" si="85"/>
        <v>7.0828933962664289</v>
      </c>
      <c r="BK102" s="13">
        <f t="shared" si="86"/>
        <v>8414.1288406412787</v>
      </c>
      <c r="BL102">
        <f t="shared" si="106"/>
        <v>91.224181802679212</v>
      </c>
      <c r="BM102" s="13">
        <f t="shared" si="87"/>
        <v>10.271511508174452</v>
      </c>
      <c r="BN102" s="13">
        <f t="shared" si="107"/>
        <v>10.633566359525108</v>
      </c>
      <c r="BO102" s="13">
        <f t="shared" si="88"/>
        <v>20379.984173517129</v>
      </c>
      <c r="BP102">
        <f t="shared" si="108"/>
        <v>214.4334080946964</v>
      </c>
      <c r="BQ102" s="13">
        <f t="shared" si="89"/>
        <v>10.271511508174452</v>
      </c>
      <c r="BR102" s="37">
        <f t="shared" si="90"/>
        <v>159.78161370143422</v>
      </c>
      <c r="BS102" s="13">
        <f t="shared" si="91"/>
        <v>8414.1288406412787</v>
      </c>
      <c r="BT102">
        <f t="shared" si="109"/>
        <v>243.92290210784699</v>
      </c>
      <c r="BU102" s="13">
        <f t="shared" si="92"/>
        <v>836.26927694937092</v>
      </c>
      <c r="BV102" s="13">
        <f t="shared" si="110"/>
        <v>163.3322866646929</v>
      </c>
      <c r="BW102" s="13">
        <f t="shared" si="93"/>
        <v>20379.984173517129</v>
      </c>
      <c r="BX102">
        <f t="shared" si="111"/>
        <v>367.1321283998642</v>
      </c>
      <c r="BY102" s="13">
        <f t="shared" si="94"/>
        <v>836.26927694937092</v>
      </c>
    </row>
    <row r="103" spans="29:77" x14ac:dyDescent="0.2">
      <c r="AC103">
        <v>101</v>
      </c>
      <c r="AD103" s="37">
        <f t="shared" si="65"/>
        <v>517.28773978707602</v>
      </c>
      <c r="AE103" s="13">
        <f t="shared" si="66"/>
        <v>14023.548067735466</v>
      </c>
      <c r="AF103">
        <f t="shared" si="112"/>
        <v>656.13475035871431</v>
      </c>
      <c r="AG103" s="13">
        <f t="shared" si="67"/>
        <v>1616.3024281585481</v>
      </c>
      <c r="AH103" s="13">
        <f t="shared" si="95"/>
        <v>519.87262970432835</v>
      </c>
      <c r="AI103" s="13">
        <f t="shared" si="68"/>
        <v>20379.984173517129</v>
      </c>
      <c r="AJ103">
        <f t="shared" si="96"/>
        <v>721.65465122429987</v>
      </c>
      <c r="AK103" s="13">
        <f t="shared" si="69"/>
        <v>1616.3024281585481</v>
      </c>
      <c r="AL103" s="37">
        <f t="shared" si="70"/>
        <v>1162.5450724080165</v>
      </c>
      <c r="AM103" s="13">
        <f t="shared" si="71"/>
        <v>16828.257681282557</v>
      </c>
      <c r="AN103">
        <f t="shared" si="97"/>
        <v>1329.1614850939825</v>
      </c>
      <c r="AO103" s="13">
        <f t="shared" si="72"/>
        <v>3457.7835760522935</v>
      </c>
      <c r="AP103" s="13">
        <f t="shared" si="98"/>
        <v>1164.6470708022655</v>
      </c>
      <c r="AQ103" s="13">
        <f t="shared" si="73"/>
        <v>20379.984173517129</v>
      </c>
      <c r="AR103" s="13">
        <f t="shared" si="99"/>
        <v>1366.429092322237</v>
      </c>
      <c r="AS103" s="38">
        <f t="shared" si="74"/>
        <v>3457.7835760522935</v>
      </c>
      <c r="AT103" s="37">
        <f t="shared" si="75"/>
        <v>108.84359342095777</v>
      </c>
      <c r="AU103" s="13">
        <f t="shared" si="76"/>
        <v>5609.4192270941858</v>
      </c>
      <c r="AV103">
        <f t="shared" si="100"/>
        <v>164.38239764961307</v>
      </c>
      <c r="AW103" s="13">
        <f t="shared" si="77"/>
        <v>532.10518174559218</v>
      </c>
      <c r="AX103" s="13">
        <f t="shared" si="101"/>
        <v>112.87715790721964</v>
      </c>
      <c r="AY103" s="13">
        <f t="shared" si="78"/>
        <v>20379.984173517129</v>
      </c>
      <c r="AZ103">
        <f t="shared" si="102"/>
        <v>314.65917942719125</v>
      </c>
      <c r="BA103" s="13">
        <f t="shared" si="79"/>
        <v>532.10518174559218</v>
      </c>
      <c r="BB103" s="37">
        <f t="shared" si="80"/>
        <v>124.21689020500847</v>
      </c>
      <c r="BC103" s="13">
        <f t="shared" si="81"/>
        <v>8414.1288406412787</v>
      </c>
      <c r="BD103">
        <f t="shared" si="103"/>
        <v>207.52509654799144</v>
      </c>
      <c r="BE103" s="13">
        <f t="shared" si="82"/>
        <v>533.91624408933046</v>
      </c>
      <c r="BF103" s="13">
        <f t="shared" si="104"/>
        <v>127.76756316826715</v>
      </c>
      <c r="BG103" s="13">
        <f t="shared" si="83"/>
        <v>20379.984173517129</v>
      </c>
      <c r="BH103">
        <f t="shared" si="105"/>
        <v>329.54958468823872</v>
      </c>
      <c r="BI103" s="13">
        <f t="shared" si="84"/>
        <v>533.91624408933046</v>
      </c>
      <c r="BJ103" s="37">
        <f t="shared" si="85"/>
        <v>7.0828933962664289</v>
      </c>
      <c r="BK103" s="13">
        <f t="shared" si="86"/>
        <v>8414.1288406412787</v>
      </c>
      <c r="BL103">
        <f t="shared" si="106"/>
        <v>90.391099739249384</v>
      </c>
      <c r="BM103" s="13">
        <f t="shared" si="87"/>
        <v>10.271511508174452</v>
      </c>
      <c r="BN103" s="13">
        <f t="shared" si="107"/>
        <v>10.633566359525108</v>
      </c>
      <c r="BO103" s="13">
        <f t="shared" si="88"/>
        <v>20379.984173517129</v>
      </c>
      <c r="BP103">
        <f t="shared" si="108"/>
        <v>212.41558787949668</v>
      </c>
      <c r="BQ103" s="13">
        <f t="shared" si="89"/>
        <v>10.271511508174452</v>
      </c>
      <c r="BR103" s="37">
        <f t="shared" si="90"/>
        <v>159.78161370143422</v>
      </c>
      <c r="BS103" s="13">
        <f t="shared" si="91"/>
        <v>8414.1288406412787</v>
      </c>
      <c r="BT103">
        <f t="shared" si="109"/>
        <v>243.08982004441719</v>
      </c>
      <c r="BU103" s="13">
        <f t="shared" si="92"/>
        <v>836.26927694937092</v>
      </c>
      <c r="BV103" s="13">
        <f t="shared" si="110"/>
        <v>163.3322866646929</v>
      </c>
      <c r="BW103" s="13">
        <f t="shared" si="93"/>
        <v>20379.984173517129</v>
      </c>
      <c r="BX103">
        <f t="shared" si="111"/>
        <v>365.11430818466448</v>
      </c>
      <c r="BY103" s="13">
        <f t="shared" si="94"/>
        <v>836.26927694937092</v>
      </c>
    </row>
    <row r="104" spans="29:77" x14ac:dyDescent="0.2">
      <c r="AC104">
        <v>102</v>
      </c>
      <c r="AD104" s="37">
        <f t="shared" si="65"/>
        <v>517.28773978707602</v>
      </c>
      <c r="AE104" s="13">
        <f t="shared" si="66"/>
        <v>14023.548067735466</v>
      </c>
      <c r="AF104">
        <f t="shared" si="112"/>
        <v>654.77350515703154</v>
      </c>
      <c r="AG104" s="13">
        <f t="shared" si="67"/>
        <v>1616.3024281585481</v>
      </c>
      <c r="AH104" s="13">
        <f t="shared" si="95"/>
        <v>519.87262970432835</v>
      </c>
      <c r="AI104" s="13">
        <f t="shared" si="68"/>
        <v>20379.984173517129</v>
      </c>
      <c r="AJ104">
        <f t="shared" si="96"/>
        <v>719.67639611135905</v>
      </c>
      <c r="AK104" s="13">
        <f t="shared" si="69"/>
        <v>1616.3024281585481</v>
      </c>
      <c r="AL104" s="37">
        <f t="shared" si="70"/>
        <v>1162.5450724080165</v>
      </c>
      <c r="AM104" s="13">
        <f t="shared" si="71"/>
        <v>16828.257681282557</v>
      </c>
      <c r="AN104">
        <f t="shared" si="97"/>
        <v>1327.5279908519631</v>
      </c>
      <c r="AO104" s="13">
        <f t="shared" si="72"/>
        <v>3457.7835760522935</v>
      </c>
      <c r="AP104" s="13">
        <f t="shared" si="98"/>
        <v>1164.6470708022655</v>
      </c>
      <c r="AQ104" s="13">
        <f t="shared" si="73"/>
        <v>20379.984173517129</v>
      </c>
      <c r="AR104" s="13">
        <f t="shared" si="99"/>
        <v>1364.4508372092962</v>
      </c>
      <c r="AS104" s="38">
        <f t="shared" si="74"/>
        <v>3457.7835760522935</v>
      </c>
      <c r="AT104" s="37">
        <f t="shared" si="75"/>
        <v>108.84359342095777</v>
      </c>
      <c r="AU104" s="13">
        <f t="shared" si="76"/>
        <v>5609.4192270941858</v>
      </c>
      <c r="AV104">
        <f t="shared" si="100"/>
        <v>163.83789956893997</v>
      </c>
      <c r="AW104" s="13">
        <f t="shared" si="77"/>
        <v>532.10518174559218</v>
      </c>
      <c r="AX104" s="13">
        <f t="shared" si="101"/>
        <v>112.87715790721964</v>
      </c>
      <c r="AY104" s="13">
        <f t="shared" si="78"/>
        <v>20379.984173517129</v>
      </c>
      <c r="AZ104">
        <f t="shared" si="102"/>
        <v>312.68092431425032</v>
      </c>
      <c r="BA104" s="13">
        <f t="shared" si="79"/>
        <v>532.10518174559218</v>
      </c>
      <c r="BB104" s="37">
        <f t="shared" si="80"/>
        <v>124.21689020500847</v>
      </c>
      <c r="BC104" s="13">
        <f t="shared" si="81"/>
        <v>8414.1288406412787</v>
      </c>
      <c r="BD104">
        <f t="shared" si="103"/>
        <v>206.70834942698178</v>
      </c>
      <c r="BE104" s="13">
        <f t="shared" si="82"/>
        <v>533.91624408933046</v>
      </c>
      <c r="BF104" s="13">
        <f t="shared" si="104"/>
        <v>127.76756316826715</v>
      </c>
      <c r="BG104" s="13">
        <f t="shared" si="83"/>
        <v>20379.984173517129</v>
      </c>
      <c r="BH104">
        <f t="shared" si="105"/>
        <v>327.5713295752978</v>
      </c>
      <c r="BI104" s="13">
        <f t="shared" si="84"/>
        <v>533.91624408933046</v>
      </c>
      <c r="BJ104" s="37">
        <f t="shared" si="85"/>
        <v>7.0828933962664289</v>
      </c>
      <c r="BK104" s="13">
        <f t="shared" si="86"/>
        <v>8414.1288406412787</v>
      </c>
      <c r="BL104">
        <f t="shared" si="106"/>
        <v>89.574352618239743</v>
      </c>
      <c r="BM104" s="13">
        <f t="shared" si="87"/>
        <v>10.271511508174452</v>
      </c>
      <c r="BN104" s="13">
        <f t="shared" si="107"/>
        <v>10.633566359525108</v>
      </c>
      <c r="BO104" s="13">
        <f t="shared" si="88"/>
        <v>20379.984173517129</v>
      </c>
      <c r="BP104">
        <f t="shared" si="108"/>
        <v>210.43733276655578</v>
      </c>
      <c r="BQ104" s="13">
        <f t="shared" si="89"/>
        <v>10.271511508174452</v>
      </c>
      <c r="BR104" s="37">
        <f t="shared" si="90"/>
        <v>159.78161370143422</v>
      </c>
      <c r="BS104" s="13">
        <f t="shared" si="91"/>
        <v>8414.1288406412787</v>
      </c>
      <c r="BT104">
        <f t="shared" si="109"/>
        <v>242.27307292340754</v>
      </c>
      <c r="BU104" s="13">
        <f t="shared" si="92"/>
        <v>836.26927694937092</v>
      </c>
      <c r="BV104" s="13">
        <f t="shared" si="110"/>
        <v>163.3322866646929</v>
      </c>
      <c r="BW104" s="13">
        <f t="shared" si="93"/>
        <v>20379.984173517129</v>
      </c>
      <c r="BX104">
        <f t="shared" si="111"/>
        <v>363.13605307172361</v>
      </c>
      <c r="BY104" s="13">
        <f t="shared" si="94"/>
        <v>836.26927694937092</v>
      </c>
    </row>
    <row r="105" spans="29:77" x14ac:dyDescent="0.2">
      <c r="AC105">
        <v>103</v>
      </c>
      <c r="AD105" s="37">
        <f t="shared" si="65"/>
        <v>517.28773978707602</v>
      </c>
      <c r="AE105" s="13">
        <f t="shared" si="66"/>
        <v>14023.548067735466</v>
      </c>
      <c r="AF105">
        <f t="shared" si="112"/>
        <v>653.43869190101259</v>
      </c>
      <c r="AG105" s="13">
        <f t="shared" si="67"/>
        <v>1616.3024281585481</v>
      </c>
      <c r="AH105" s="13">
        <f t="shared" si="95"/>
        <v>519.87262970432835</v>
      </c>
      <c r="AI105" s="13">
        <f t="shared" si="68"/>
        <v>20379.984173517129</v>
      </c>
      <c r="AJ105">
        <f t="shared" si="96"/>
        <v>717.73655371905772</v>
      </c>
      <c r="AK105" s="13">
        <f t="shared" si="69"/>
        <v>1616.3024281585481</v>
      </c>
      <c r="AL105" s="37">
        <f t="shared" si="70"/>
        <v>1162.5450724080165</v>
      </c>
      <c r="AM105" s="13">
        <f t="shared" si="71"/>
        <v>16828.257681282557</v>
      </c>
      <c r="AN105">
        <f t="shared" si="97"/>
        <v>1325.9262149447404</v>
      </c>
      <c r="AO105" s="13">
        <f t="shared" si="72"/>
        <v>3457.7835760522935</v>
      </c>
      <c r="AP105" s="13">
        <f t="shared" si="98"/>
        <v>1164.6470708022655</v>
      </c>
      <c r="AQ105" s="13">
        <f t="shared" si="73"/>
        <v>20379.984173517129</v>
      </c>
      <c r="AR105" s="13">
        <f t="shared" si="99"/>
        <v>1362.510994816995</v>
      </c>
      <c r="AS105" s="38">
        <f t="shared" si="74"/>
        <v>3457.7835760522935</v>
      </c>
      <c r="AT105" s="37">
        <f t="shared" si="75"/>
        <v>108.84359342095777</v>
      </c>
      <c r="AU105" s="13">
        <f t="shared" si="76"/>
        <v>5609.4192270941858</v>
      </c>
      <c r="AV105">
        <f t="shared" si="100"/>
        <v>163.30397426653241</v>
      </c>
      <c r="AW105" s="13">
        <f t="shared" si="77"/>
        <v>532.10518174559218</v>
      </c>
      <c r="AX105" s="13">
        <f t="shared" si="101"/>
        <v>112.87715790721964</v>
      </c>
      <c r="AY105" s="13">
        <f t="shared" si="78"/>
        <v>20379.984173517129</v>
      </c>
      <c r="AZ105">
        <f t="shared" si="102"/>
        <v>310.74108192194905</v>
      </c>
      <c r="BA105" s="13">
        <f t="shared" si="79"/>
        <v>532.10518174559218</v>
      </c>
      <c r="BB105" s="37">
        <f t="shared" si="80"/>
        <v>124.21689020500847</v>
      </c>
      <c r="BC105" s="13">
        <f t="shared" si="81"/>
        <v>8414.1288406412787</v>
      </c>
      <c r="BD105">
        <f t="shared" si="103"/>
        <v>205.9074614733704</v>
      </c>
      <c r="BE105" s="13">
        <f t="shared" si="82"/>
        <v>533.91624408933046</v>
      </c>
      <c r="BF105" s="13">
        <f t="shared" si="104"/>
        <v>127.76756316826715</v>
      </c>
      <c r="BG105" s="13">
        <f t="shared" si="83"/>
        <v>20379.984173517129</v>
      </c>
      <c r="BH105">
        <f t="shared" si="105"/>
        <v>325.63148718299658</v>
      </c>
      <c r="BI105" s="13">
        <f t="shared" si="84"/>
        <v>533.91624408933046</v>
      </c>
      <c r="BJ105" s="37">
        <f t="shared" si="85"/>
        <v>7.0828933962664289</v>
      </c>
      <c r="BK105" s="13">
        <f t="shared" si="86"/>
        <v>8414.1288406412787</v>
      </c>
      <c r="BL105">
        <f t="shared" si="106"/>
        <v>88.773464664628364</v>
      </c>
      <c r="BM105" s="13">
        <f t="shared" si="87"/>
        <v>10.271511508174452</v>
      </c>
      <c r="BN105" s="13">
        <f t="shared" si="107"/>
        <v>10.633566359525108</v>
      </c>
      <c r="BO105" s="13">
        <f t="shared" si="88"/>
        <v>20379.984173517129</v>
      </c>
      <c r="BP105">
        <f t="shared" si="108"/>
        <v>208.49749037425451</v>
      </c>
      <c r="BQ105" s="13">
        <f t="shared" si="89"/>
        <v>10.271511508174452</v>
      </c>
      <c r="BR105" s="37">
        <f t="shared" si="90"/>
        <v>159.78161370143422</v>
      </c>
      <c r="BS105" s="13">
        <f t="shared" si="91"/>
        <v>8414.1288406412787</v>
      </c>
      <c r="BT105">
        <f t="shared" si="109"/>
        <v>241.47218496979616</v>
      </c>
      <c r="BU105" s="13">
        <f t="shared" si="92"/>
        <v>836.26927694937092</v>
      </c>
      <c r="BV105" s="13">
        <f t="shared" si="110"/>
        <v>163.3322866646929</v>
      </c>
      <c r="BW105" s="13">
        <f t="shared" si="93"/>
        <v>20379.984173517129</v>
      </c>
      <c r="BX105">
        <f t="shared" si="111"/>
        <v>361.19621067942228</v>
      </c>
      <c r="BY105" s="13">
        <f t="shared" si="94"/>
        <v>836.26927694937092</v>
      </c>
    </row>
    <row r="106" spans="29:77" x14ac:dyDescent="0.2">
      <c r="AC106">
        <v>104</v>
      </c>
      <c r="AD106" s="37">
        <f t="shared" si="65"/>
        <v>517.28773978707602</v>
      </c>
      <c r="AE106" s="13">
        <f t="shared" si="66"/>
        <v>14023.548067735466</v>
      </c>
      <c r="AF106">
        <f t="shared" si="112"/>
        <v>652.12954813068632</v>
      </c>
      <c r="AG106" s="13">
        <f t="shared" si="67"/>
        <v>1616.3024281585481</v>
      </c>
      <c r="AH106" s="13">
        <f t="shared" si="95"/>
        <v>519.87262970432835</v>
      </c>
      <c r="AI106" s="13">
        <f t="shared" si="68"/>
        <v>20379.984173517129</v>
      </c>
      <c r="AJ106">
        <f t="shared" si="96"/>
        <v>715.83401598814692</v>
      </c>
      <c r="AK106" s="13">
        <f t="shared" si="69"/>
        <v>1616.3024281585481</v>
      </c>
      <c r="AL106" s="37">
        <f t="shared" si="70"/>
        <v>1162.5450724080165</v>
      </c>
      <c r="AM106" s="13">
        <f t="shared" si="71"/>
        <v>16828.257681282557</v>
      </c>
      <c r="AN106">
        <f t="shared" si="97"/>
        <v>1324.3552424203488</v>
      </c>
      <c r="AO106" s="13">
        <f t="shared" si="72"/>
        <v>3457.7835760522935</v>
      </c>
      <c r="AP106" s="13">
        <f t="shared" si="98"/>
        <v>1164.6470708022655</v>
      </c>
      <c r="AQ106" s="13">
        <f t="shared" si="73"/>
        <v>20379.984173517129</v>
      </c>
      <c r="AR106" s="13">
        <f t="shared" si="99"/>
        <v>1360.6084570860839</v>
      </c>
      <c r="AS106" s="38">
        <f t="shared" si="74"/>
        <v>3457.7835760522935</v>
      </c>
      <c r="AT106" s="37">
        <f t="shared" si="75"/>
        <v>108.84359342095777</v>
      </c>
      <c r="AU106" s="13">
        <f t="shared" si="76"/>
        <v>5609.4192270941858</v>
      </c>
      <c r="AV106">
        <f t="shared" si="100"/>
        <v>162.78031675840185</v>
      </c>
      <c r="AW106" s="13">
        <f t="shared" si="77"/>
        <v>532.10518174559218</v>
      </c>
      <c r="AX106" s="13">
        <f t="shared" si="101"/>
        <v>112.87715790721964</v>
      </c>
      <c r="AY106" s="13">
        <f t="shared" si="78"/>
        <v>20379.984173517129</v>
      </c>
      <c r="AZ106">
        <f t="shared" si="102"/>
        <v>308.83854419103818</v>
      </c>
      <c r="BA106" s="13">
        <f t="shared" si="79"/>
        <v>532.10518174559218</v>
      </c>
      <c r="BB106" s="37">
        <f t="shared" si="80"/>
        <v>124.21689020500847</v>
      </c>
      <c r="BC106" s="13">
        <f t="shared" si="81"/>
        <v>8414.1288406412787</v>
      </c>
      <c r="BD106">
        <f t="shared" si="103"/>
        <v>205.12197521117463</v>
      </c>
      <c r="BE106" s="13">
        <f t="shared" si="82"/>
        <v>533.91624408933046</v>
      </c>
      <c r="BF106" s="13">
        <f t="shared" si="104"/>
        <v>127.76756316826715</v>
      </c>
      <c r="BG106" s="13">
        <f t="shared" si="83"/>
        <v>20379.984173517129</v>
      </c>
      <c r="BH106">
        <f t="shared" si="105"/>
        <v>323.72894945208566</v>
      </c>
      <c r="BI106" s="13">
        <f t="shared" si="84"/>
        <v>533.91624408933046</v>
      </c>
      <c r="BJ106" s="37">
        <f t="shared" si="85"/>
        <v>7.0828933962664289</v>
      </c>
      <c r="BK106" s="13">
        <f t="shared" si="86"/>
        <v>8414.1288406412787</v>
      </c>
      <c r="BL106">
        <f t="shared" si="106"/>
        <v>87.987978402432574</v>
      </c>
      <c r="BM106" s="13">
        <f t="shared" si="87"/>
        <v>10.271511508174452</v>
      </c>
      <c r="BN106" s="13">
        <f t="shared" si="107"/>
        <v>10.633566359525108</v>
      </c>
      <c r="BO106" s="13">
        <f t="shared" si="88"/>
        <v>20379.984173517129</v>
      </c>
      <c r="BP106">
        <f t="shared" si="108"/>
        <v>206.59495264334365</v>
      </c>
      <c r="BQ106" s="13">
        <f t="shared" si="89"/>
        <v>10.271511508174452</v>
      </c>
      <c r="BR106" s="37">
        <f t="shared" si="90"/>
        <v>159.78161370143422</v>
      </c>
      <c r="BS106" s="13">
        <f t="shared" si="91"/>
        <v>8414.1288406412787</v>
      </c>
      <c r="BT106">
        <f t="shared" si="109"/>
        <v>240.68669870760039</v>
      </c>
      <c r="BU106" s="13">
        <f t="shared" si="92"/>
        <v>836.26927694937092</v>
      </c>
      <c r="BV106" s="13">
        <f t="shared" si="110"/>
        <v>163.3322866646929</v>
      </c>
      <c r="BW106" s="13">
        <f t="shared" si="93"/>
        <v>20379.984173517129</v>
      </c>
      <c r="BX106">
        <f t="shared" si="111"/>
        <v>359.29367294851147</v>
      </c>
      <c r="BY106" s="13">
        <f t="shared" si="94"/>
        <v>836.26927694937092</v>
      </c>
    </row>
    <row r="107" spans="29:77" x14ac:dyDescent="0.2">
      <c r="AC107">
        <v>105</v>
      </c>
      <c r="AD107" s="37">
        <f t="shared" si="65"/>
        <v>517.28773978707602</v>
      </c>
      <c r="AE107" s="13">
        <f t="shared" si="66"/>
        <v>14023.548067735466</v>
      </c>
      <c r="AF107">
        <f t="shared" si="112"/>
        <v>650.8453404321757</v>
      </c>
      <c r="AG107" s="13">
        <f t="shared" si="67"/>
        <v>1616.3024281585481</v>
      </c>
      <c r="AH107" s="13">
        <f t="shared" si="95"/>
        <v>519.87262970432835</v>
      </c>
      <c r="AI107" s="13">
        <f t="shared" si="68"/>
        <v>20379.984173517129</v>
      </c>
      <c r="AJ107">
        <f t="shared" si="96"/>
        <v>713.96771707115818</v>
      </c>
      <c r="AK107" s="13">
        <f t="shared" si="69"/>
        <v>1616.3024281585481</v>
      </c>
      <c r="AL107" s="37">
        <f t="shared" si="70"/>
        <v>1162.5450724080165</v>
      </c>
      <c r="AM107" s="13">
        <f t="shared" si="71"/>
        <v>16828.257681282557</v>
      </c>
      <c r="AN107">
        <f t="shared" si="97"/>
        <v>1322.814193182136</v>
      </c>
      <c r="AO107" s="13">
        <f t="shared" si="72"/>
        <v>3457.7835760522935</v>
      </c>
      <c r="AP107" s="13">
        <f t="shared" si="98"/>
        <v>1164.6470708022655</v>
      </c>
      <c r="AQ107" s="13">
        <f t="shared" si="73"/>
        <v>20379.984173517129</v>
      </c>
      <c r="AR107" s="13">
        <f t="shared" si="99"/>
        <v>1358.7421581690953</v>
      </c>
      <c r="AS107" s="38">
        <f t="shared" si="74"/>
        <v>3457.7835760522935</v>
      </c>
      <c r="AT107" s="37">
        <f t="shared" si="75"/>
        <v>108.84359342095777</v>
      </c>
      <c r="AU107" s="13">
        <f t="shared" si="76"/>
        <v>5609.4192270941858</v>
      </c>
      <c r="AV107">
        <f t="shared" si="100"/>
        <v>162.26663367899764</v>
      </c>
      <c r="AW107" s="13">
        <f t="shared" si="77"/>
        <v>532.10518174559218</v>
      </c>
      <c r="AX107" s="13">
        <f t="shared" si="101"/>
        <v>112.87715790721964</v>
      </c>
      <c r="AY107" s="13">
        <f t="shared" si="78"/>
        <v>20379.984173517129</v>
      </c>
      <c r="AZ107">
        <f t="shared" si="102"/>
        <v>306.97224527404944</v>
      </c>
      <c r="BA107" s="13">
        <f t="shared" si="79"/>
        <v>532.10518174559218</v>
      </c>
      <c r="BB107" s="37">
        <f t="shared" si="80"/>
        <v>124.21689020500847</v>
      </c>
      <c r="BC107" s="13">
        <f t="shared" si="81"/>
        <v>8414.1288406412787</v>
      </c>
      <c r="BD107">
        <f t="shared" si="103"/>
        <v>204.35145059206826</v>
      </c>
      <c r="BE107" s="13">
        <f t="shared" si="82"/>
        <v>533.91624408933046</v>
      </c>
      <c r="BF107" s="13">
        <f t="shared" si="104"/>
        <v>127.76756316826715</v>
      </c>
      <c r="BG107" s="13">
        <f t="shared" si="83"/>
        <v>20379.984173517129</v>
      </c>
      <c r="BH107">
        <f t="shared" si="105"/>
        <v>321.86265053509692</v>
      </c>
      <c r="BI107" s="13">
        <f t="shared" si="84"/>
        <v>533.91624408933046</v>
      </c>
      <c r="BJ107" s="37">
        <f t="shared" si="85"/>
        <v>7.0828933962664289</v>
      </c>
      <c r="BK107" s="13">
        <f t="shared" si="86"/>
        <v>8414.1288406412787</v>
      </c>
      <c r="BL107">
        <f t="shared" si="106"/>
        <v>87.217453783326221</v>
      </c>
      <c r="BM107" s="13">
        <f t="shared" si="87"/>
        <v>10.271511508174452</v>
      </c>
      <c r="BN107" s="13">
        <f t="shared" si="107"/>
        <v>10.633566359525108</v>
      </c>
      <c r="BO107" s="13">
        <f t="shared" si="88"/>
        <v>20379.984173517129</v>
      </c>
      <c r="BP107">
        <f t="shared" si="108"/>
        <v>204.72865372635491</v>
      </c>
      <c r="BQ107" s="13">
        <f t="shared" si="89"/>
        <v>10.271511508174452</v>
      </c>
      <c r="BR107" s="37">
        <f t="shared" si="90"/>
        <v>159.78161370143422</v>
      </c>
      <c r="BS107" s="13">
        <f t="shared" si="91"/>
        <v>8414.1288406412787</v>
      </c>
      <c r="BT107">
        <f t="shared" si="109"/>
        <v>239.91617408849402</v>
      </c>
      <c r="BU107" s="13">
        <f t="shared" si="92"/>
        <v>836.26927694937092</v>
      </c>
      <c r="BV107" s="13">
        <f t="shared" si="110"/>
        <v>163.3322866646929</v>
      </c>
      <c r="BW107" s="13">
        <f t="shared" si="93"/>
        <v>20379.984173517129</v>
      </c>
      <c r="BX107">
        <f t="shared" si="111"/>
        <v>357.42737403152273</v>
      </c>
      <c r="BY107" s="13">
        <f t="shared" si="94"/>
        <v>836.26927694937092</v>
      </c>
    </row>
    <row r="108" spans="29:77" x14ac:dyDescent="0.2">
      <c r="AC108">
        <v>106</v>
      </c>
      <c r="AD108" s="37">
        <f t="shared" si="65"/>
        <v>517.28773978707602</v>
      </c>
      <c r="AE108" s="13">
        <f t="shared" si="66"/>
        <v>14023.548067735466</v>
      </c>
      <c r="AF108">
        <f t="shared" si="112"/>
        <v>649.58536306759925</v>
      </c>
      <c r="AG108" s="13">
        <f t="shared" si="67"/>
        <v>1616.3024281585481</v>
      </c>
      <c r="AH108" s="13">
        <f t="shared" si="95"/>
        <v>519.87262970432835</v>
      </c>
      <c r="AI108" s="13">
        <f t="shared" si="68"/>
        <v>20379.984173517129</v>
      </c>
      <c r="AJ108">
        <f t="shared" si="96"/>
        <v>712.1366313412824</v>
      </c>
      <c r="AK108" s="13">
        <f t="shared" si="69"/>
        <v>1616.3024281585481</v>
      </c>
      <c r="AL108" s="37">
        <f t="shared" si="70"/>
        <v>1162.5450724080165</v>
      </c>
      <c r="AM108" s="13">
        <f t="shared" si="71"/>
        <v>16828.257681282557</v>
      </c>
      <c r="AN108">
        <f t="shared" si="97"/>
        <v>1321.3022203446444</v>
      </c>
      <c r="AO108" s="13">
        <f t="shared" si="72"/>
        <v>3457.7835760522935</v>
      </c>
      <c r="AP108" s="13">
        <f t="shared" si="98"/>
        <v>1164.6470708022655</v>
      </c>
      <c r="AQ108" s="13">
        <f t="shared" si="73"/>
        <v>20379.984173517129</v>
      </c>
      <c r="AR108" s="13">
        <f t="shared" si="99"/>
        <v>1356.9110724392194</v>
      </c>
      <c r="AS108" s="38">
        <f t="shared" si="74"/>
        <v>3457.7835760522935</v>
      </c>
      <c r="AT108" s="37">
        <f t="shared" si="75"/>
        <v>108.84359342095777</v>
      </c>
      <c r="AU108" s="13">
        <f t="shared" si="76"/>
        <v>5609.4192270941858</v>
      </c>
      <c r="AV108">
        <f t="shared" si="100"/>
        <v>161.76264273316707</v>
      </c>
      <c r="AW108" s="13">
        <f t="shared" si="77"/>
        <v>532.10518174559218</v>
      </c>
      <c r="AX108" s="13">
        <f t="shared" si="101"/>
        <v>112.87715790721964</v>
      </c>
      <c r="AY108" s="13">
        <f t="shared" si="78"/>
        <v>20379.984173517129</v>
      </c>
      <c r="AZ108">
        <f t="shared" si="102"/>
        <v>305.14115954417366</v>
      </c>
      <c r="BA108" s="13">
        <f t="shared" si="79"/>
        <v>532.10518174559218</v>
      </c>
      <c r="BB108" s="37">
        <f t="shared" si="80"/>
        <v>124.21689020500847</v>
      </c>
      <c r="BC108" s="13">
        <f t="shared" si="81"/>
        <v>8414.1288406412787</v>
      </c>
      <c r="BD108">
        <f t="shared" si="103"/>
        <v>203.5954641733224</v>
      </c>
      <c r="BE108" s="13">
        <f t="shared" si="82"/>
        <v>533.91624408933046</v>
      </c>
      <c r="BF108" s="13">
        <f t="shared" si="104"/>
        <v>127.76756316826715</v>
      </c>
      <c r="BG108" s="13">
        <f t="shared" si="83"/>
        <v>20379.984173517129</v>
      </c>
      <c r="BH108">
        <f t="shared" si="105"/>
        <v>320.03156480522119</v>
      </c>
      <c r="BI108" s="13">
        <f t="shared" si="84"/>
        <v>533.91624408933046</v>
      </c>
      <c r="BJ108" s="37">
        <f t="shared" si="85"/>
        <v>7.0828933962664289</v>
      </c>
      <c r="BK108" s="13">
        <f t="shared" si="86"/>
        <v>8414.1288406412787</v>
      </c>
      <c r="BL108">
        <f t="shared" si="106"/>
        <v>86.461467364580372</v>
      </c>
      <c r="BM108" s="13">
        <f t="shared" si="87"/>
        <v>10.271511508174452</v>
      </c>
      <c r="BN108" s="13">
        <f t="shared" si="107"/>
        <v>10.633566359525108</v>
      </c>
      <c r="BO108" s="13">
        <f t="shared" si="88"/>
        <v>20379.984173517129</v>
      </c>
      <c r="BP108">
        <f t="shared" si="108"/>
        <v>202.89756799647915</v>
      </c>
      <c r="BQ108" s="13">
        <f t="shared" si="89"/>
        <v>10.271511508174452</v>
      </c>
      <c r="BR108" s="37">
        <f t="shared" si="90"/>
        <v>159.78161370143422</v>
      </c>
      <c r="BS108" s="13">
        <f t="shared" si="91"/>
        <v>8414.1288406412787</v>
      </c>
      <c r="BT108">
        <f t="shared" si="109"/>
        <v>239.16018766974815</v>
      </c>
      <c r="BU108" s="13">
        <f t="shared" si="92"/>
        <v>836.26927694937092</v>
      </c>
      <c r="BV108" s="13">
        <f t="shared" si="110"/>
        <v>163.3322866646929</v>
      </c>
      <c r="BW108" s="13">
        <f t="shared" si="93"/>
        <v>20379.984173517129</v>
      </c>
      <c r="BX108">
        <f t="shared" si="111"/>
        <v>355.59628830164695</v>
      </c>
      <c r="BY108" s="13">
        <f t="shared" si="94"/>
        <v>836.26927694937092</v>
      </c>
    </row>
    <row r="109" spans="29:77" x14ac:dyDescent="0.2">
      <c r="AC109">
        <v>107</v>
      </c>
      <c r="AD109" s="37">
        <f t="shared" si="65"/>
        <v>517.28773978707602</v>
      </c>
      <c r="AE109" s="13">
        <f t="shared" si="66"/>
        <v>14023.548067735466</v>
      </c>
      <c r="AF109">
        <f t="shared" si="112"/>
        <v>648.34893668180007</v>
      </c>
      <c r="AG109" s="13">
        <f t="shared" si="67"/>
        <v>1616.3024281585481</v>
      </c>
      <c r="AH109" s="13">
        <f t="shared" si="95"/>
        <v>519.87262970432835</v>
      </c>
      <c r="AI109" s="13">
        <f t="shared" si="68"/>
        <v>20379.984173517129</v>
      </c>
      <c r="AJ109">
        <f t="shared" si="96"/>
        <v>710.33977151289969</v>
      </c>
      <c r="AK109" s="13">
        <f t="shared" si="69"/>
        <v>1616.3024281585481</v>
      </c>
      <c r="AL109" s="37">
        <f t="shared" si="70"/>
        <v>1162.5450724080165</v>
      </c>
      <c r="AM109" s="13">
        <f t="shared" si="71"/>
        <v>16828.257681282557</v>
      </c>
      <c r="AN109">
        <f t="shared" si="97"/>
        <v>1319.8185086816852</v>
      </c>
      <c r="AO109" s="13">
        <f t="shared" si="72"/>
        <v>3457.7835760522935</v>
      </c>
      <c r="AP109" s="13">
        <f t="shared" si="98"/>
        <v>1164.6470708022655</v>
      </c>
      <c r="AQ109" s="13">
        <f t="shared" si="73"/>
        <v>20379.984173517129</v>
      </c>
      <c r="AR109" s="13">
        <f t="shared" si="99"/>
        <v>1355.1142126108368</v>
      </c>
      <c r="AS109" s="38">
        <f t="shared" si="74"/>
        <v>3457.7835760522935</v>
      </c>
      <c r="AT109" s="37">
        <f t="shared" si="75"/>
        <v>108.84359342095777</v>
      </c>
      <c r="AU109" s="13">
        <f t="shared" si="76"/>
        <v>5609.4192270941858</v>
      </c>
      <c r="AV109">
        <f t="shared" si="100"/>
        <v>161.26807217884738</v>
      </c>
      <c r="AW109" s="13">
        <f t="shared" si="77"/>
        <v>532.10518174559218</v>
      </c>
      <c r="AX109" s="13">
        <f t="shared" si="101"/>
        <v>112.87715790721964</v>
      </c>
      <c r="AY109" s="13">
        <f t="shared" si="78"/>
        <v>20379.984173517129</v>
      </c>
      <c r="AZ109">
        <f t="shared" si="102"/>
        <v>303.34429971579095</v>
      </c>
      <c r="BA109" s="13">
        <f t="shared" si="79"/>
        <v>532.10518174559218</v>
      </c>
      <c r="BB109" s="37">
        <f t="shared" si="80"/>
        <v>124.21689020500847</v>
      </c>
      <c r="BC109" s="13">
        <f t="shared" si="81"/>
        <v>8414.1288406412787</v>
      </c>
      <c r="BD109">
        <f t="shared" si="103"/>
        <v>202.85360834184286</v>
      </c>
      <c r="BE109" s="13">
        <f t="shared" si="82"/>
        <v>533.91624408933046</v>
      </c>
      <c r="BF109" s="13">
        <f t="shared" si="104"/>
        <v>127.76756316826715</v>
      </c>
      <c r="BG109" s="13">
        <f t="shared" si="83"/>
        <v>20379.984173517129</v>
      </c>
      <c r="BH109">
        <f t="shared" si="105"/>
        <v>318.23470497683843</v>
      </c>
      <c r="BI109" s="13">
        <f t="shared" si="84"/>
        <v>533.91624408933046</v>
      </c>
      <c r="BJ109" s="37">
        <f t="shared" si="85"/>
        <v>7.0828933962664289</v>
      </c>
      <c r="BK109" s="13">
        <f t="shared" si="86"/>
        <v>8414.1288406412787</v>
      </c>
      <c r="BL109">
        <f t="shared" si="106"/>
        <v>85.719611533100803</v>
      </c>
      <c r="BM109" s="13">
        <f t="shared" si="87"/>
        <v>10.271511508174452</v>
      </c>
      <c r="BN109" s="13">
        <f t="shared" si="107"/>
        <v>10.633566359525108</v>
      </c>
      <c r="BO109" s="13">
        <f t="shared" si="88"/>
        <v>20379.984173517129</v>
      </c>
      <c r="BP109">
        <f t="shared" si="108"/>
        <v>201.10070816809639</v>
      </c>
      <c r="BQ109" s="13">
        <f t="shared" si="89"/>
        <v>10.271511508174452</v>
      </c>
      <c r="BR109" s="37">
        <f t="shared" si="90"/>
        <v>159.78161370143422</v>
      </c>
      <c r="BS109" s="13">
        <f t="shared" si="91"/>
        <v>8414.1288406412787</v>
      </c>
      <c r="BT109">
        <f t="shared" si="109"/>
        <v>238.41833183826861</v>
      </c>
      <c r="BU109" s="13">
        <f t="shared" si="92"/>
        <v>836.26927694937092</v>
      </c>
      <c r="BV109" s="13">
        <f t="shared" si="110"/>
        <v>163.3322866646929</v>
      </c>
      <c r="BW109" s="13">
        <f t="shared" si="93"/>
        <v>20379.984173517129</v>
      </c>
      <c r="BX109">
        <f t="shared" si="111"/>
        <v>353.79942847326419</v>
      </c>
      <c r="BY109" s="13">
        <f t="shared" si="94"/>
        <v>836.26927694937092</v>
      </c>
    </row>
    <row r="110" spans="29:77" x14ac:dyDescent="0.2">
      <c r="AC110">
        <v>108</v>
      </c>
      <c r="AD110" s="37">
        <f t="shared" si="65"/>
        <v>517.28773978707602</v>
      </c>
      <c r="AE110" s="13">
        <f t="shared" si="66"/>
        <v>14023.548067735466</v>
      </c>
      <c r="AF110">
        <f t="shared" si="112"/>
        <v>647.13540708092296</v>
      </c>
      <c r="AG110" s="13">
        <f t="shared" si="67"/>
        <v>1616.3024281585481</v>
      </c>
      <c r="AH110" s="13">
        <f t="shared" si="95"/>
        <v>519.87262970432835</v>
      </c>
      <c r="AI110" s="13">
        <f t="shared" si="68"/>
        <v>20379.984173517129</v>
      </c>
      <c r="AJ110">
        <f t="shared" si="96"/>
        <v>708.57618686652404</v>
      </c>
      <c r="AK110" s="13">
        <f t="shared" si="69"/>
        <v>1616.3024281585481</v>
      </c>
      <c r="AL110" s="37">
        <f t="shared" si="70"/>
        <v>1162.5450724080165</v>
      </c>
      <c r="AM110" s="13">
        <f t="shared" si="71"/>
        <v>16828.257681282557</v>
      </c>
      <c r="AN110">
        <f t="shared" si="97"/>
        <v>1318.3622731606329</v>
      </c>
      <c r="AO110" s="13">
        <f t="shared" si="72"/>
        <v>3457.7835760522935</v>
      </c>
      <c r="AP110" s="13">
        <f t="shared" si="98"/>
        <v>1164.6470708022655</v>
      </c>
      <c r="AQ110" s="13">
        <f t="shared" si="73"/>
        <v>20379.984173517129</v>
      </c>
      <c r="AR110" s="13">
        <f t="shared" si="99"/>
        <v>1353.3506279644612</v>
      </c>
      <c r="AS110" s="38">
        <f t="shared" si="74"/>
        <v>3457.7835760522935</v>
      </c>
      <c r="AT110" s="37">
        <f t="shared" si="75"/>
        <v>108.84359342095777</v>
      </c>
      <c r="AU110" s="13">
        <f t="shared" si="76"/>
        <v>5609.4192270941858</v>
      </c>
      <c r="AV110">
        <f t="shared" si="100"/>
        <v>160.78266033849653</v>
      </c>
      <c r="AW110" s="13">
        <f t="shared" si="77"/>
        <v>532.10518174559218</v>
      </c>
      <c r="AX110" s="13">
        <f t="shared" si="101"/>
        <v>112.87715790721964</v>
      </c>
      <c r="AY110" s="13">
        <f t="shared" si="78"/>
        <v>20379.984173517129</v>
      </c>
      <c r="AZ110">
        <f t="shared" si="102"/>
        <v>301.58071506941531</v>
      </c>
      <c r="BA110" s="13">
        <f t="shared" si="79"/>
        <v>532.10518174559218</v>
      </c>
      <c r="BB110" s="37">
        <f t="shared" si="80"/>
        <v>124.21689020500847</v>
      </c>
      <c r="BC110" s="13">
        <f t="shared" si="81"/>
        <v>8414.1288406412787</v>
      </c>
      <c r="BD110">
        <f t="shared" si="103"/>
        <v>202.1254905813166</v>
      </c>
      <c r="BE110" s="13">
        <f t="shared" si="82"/>
        <v>533.91624408933046</v>
      </c>
      <c r="BF110" s="13">
        <f t="shared" si="104"/>
        <v>127.76756316826715</v>
      </c>
      <c r="BG110" s="13">
        <f t="shared" si="83"/>
        <v>20379.984173517129</v>
      </c>
      <c r="BH110">
        <f t="shared" si="105"/>
        <v>316.47112033046278</v>
      </c>
      <c r="BI110" s="13">
        <f t="shared" si="84"/>
        <v>533.91624408933046</v>
      </c>
      <c r="BJ110" s="37">
        <f t="shared" si="85"/>
        <v>7.0828933962664289</v>
      </c>
      <c r="BK110" s="13">
        <f t="shared" si="86"/>
        <v>8414.1288406412787</v>
      </c>
      <c r="BL110">
        <f t="shared" si="106"/>
        <v>84.991493772574557</v>
      </c>
      <c r="BM110" s="13">
        <f t="shared" si="87"/>
        <v>10.271511508174452</v>
      </c>
      <c r="BN110" s="13">
        <f t="shared" si="107"/>
        <v>10.633566359525108</v>
      </c>
      <c r="BO110" s="13">
        <f t="shared" si="88"/>
        <v>20379.984173517129</v>
      </c>
      <c r="BP110">
        <f t="shared" si="108"/>
        <v>199.33712352172074</v>
      </c>
      <c r="BQ110" s="13">
        <f t="shared" si="89"/>
        <v>10.271511508174452</v>
      </c>
      <c r="BR110" s="37">
        <f t="shared" si="90"/>
        <v>159.78161370143422</v>
      </c>
      <c r="BS110" s="13">
        <f t="shared" si="91"/>
        <v>8414.1288406412787</v>
      </c>
      <c r="BT110">
        <f t="shared" si="109"/>
        <v>237.69021407774235</v>
      </c>
      <c r="BU110" s="13">
        <f t="shared" si="92"/>
        <v>836.26927694937092</v>
      </c>
      <c r="BV110" s="13">
        <f t="shared" si="110"/>
        <v>163.3322866646929</v>
      </c>
      <c r="BW110" s="13">
        <f t="shared" si="93"/>
        <v>20379.984173517129</v>
      </c>
      <c r="BX110">
        <f t="shared" si="111"/>
        <v>352.03584382688854</v>
      </c>
      <c r="BY110" s="13">
        <f t="shared" si="94"/>
        <v>836.26927694937092</v>
      </c>
    </row>
    <row r="111" spans="29:77" x14ac:dyDescent="0.2">
      <c r="AC111">
        <v>109</v>
      </c>
      <c r="AD111" s="37">
        <f t="shared" si="65"/>
        <v>517.28773978707602</v>
      </c>
      <c r="AE111" s="13">
        <f t="shared" si="66"/>
        <v>14023.548067735466</v>
      </c>
      <c r="AF111">
        <f t="shared" si="112"/>
        <v>645.94414407822705</v>
      </c>
      <c r="AG111" s="13">
        <f t="shared" si="67"/>
        <v>1616.3024281585481</v>
      </c>
      <c r="AH111" s="13">
        <f t="shared" si="95"/>
        <v>519.87262970432835</v>
      </c>
      <c r="AI111" s="13">
        <f t="shared" si="68"/>
        <v>20379.984173517129</v>
      </c>
      <c r="AJ111">
        <f t="shared" si="96"/>
        <v>706.84496157145793</v>
      </c>
      <c r="AK111" s="13">
        <f t="shared" si="69"/>
        <v>1616.3024281585481</v>
      </c>
      <c r="AL111" s="37">
        <f t="shared" si="70"/>
        <v>1162.5450724080165</v>
      </c>
      <c r="AM111" s="13">
        <f t="shared" si="71"/>
        <v>16828.257681282557</v>
      </c>
      <c r="AN111">
        <f t="shared" si="97"/>
        <v>1316.9327575573977</v>
      </c>
      <c r="AO111" s="13">
        <f t="shared" si="72"/>
        <v>3457.7835760522935</v>
      </c>
      <c r="AP111" s="13">
        <f t="shared" si="98"/>
        <v>1164.6470708022655</v>
      </c>
      <c r="AQ111" s="13">
        <f t="shared" si="73"/>
        <v>20379.984173517129</v>
      </c>
      <c r="AR111" s="13">
        <f t="shared" si="99"/>
        <v>1351.6194026693952</v>
      </c>
      <c r="AS111" s="38">
        <f t="shared" si="74"/>
        <v>3457.7835760522935</v>
      </c>
      <c r="AT111" s="37">
        <f t="shared" si="75"/>
        <v>108.84359342095777</v>
      </c>
      <c r="AU111" s="13">
        <f t="shared" si="76"/>
        <v>5609.4192270941858</v>
      </c>
      <c r="AV111">
        <f t="shared" si="100"/>
        <v>160.30615513741819</v>
      </c>
      <c r="AW111" s="13">
        <f t="shared" si="77"/>
        <v>532.10518174559218</v>
      </c>
      <c r="AX111" s="13">
        <f t="shared" si="101"/>
        <v>112.87715790721964</v>
      </c>
      <c r="AY111" s="13">
        <f t="shared" si="78"/>
        <v>20379.984173517129</v>
      </c>
      <c r="AZ111">
        <f t="shared" si="102"/>
        <v>299.84948977434925</v>
      </c>
      <c r="BA111" s="13">
        <f t="shared" si="79"/>
        <v>532.10518174559218</v>
      </c>
      <c r="BB111" s="37">
        <f t="shared" si="80"/>
        <v>124.21689020500847</v>
      </c>
      <c r="BC111" s="13">
        <f t="shared" si="81"/>
        <v>8414.1288406412787</v>
      </c>
      <c r="BD111">
        <f t="shared" si="103"/>
        <v>201.41073277969912</v>
      </c>
      <c r="BE111" s="13">
        <f t="shared" si="82"/>
        <v>533.91624408933046</v>
      </c>
      <c r="BF111" s="13">
        <f t="shared" si="104"/>
        <v>127.76756316826715</v>
      </c>
      <c r="BG111" s="13">
        <f t="shared" si="83"/>
        <v>20379.984173517129</v>
      </c>
      <c r="BH111">
        <f t="shared" si="105"/>
        <v>314.73989503539678</v>
      </c>
      <c r="BI111" s="13">
        <f t="shared" si="84"/>
        <v>533.91624408933046</v>
      </c>
      <c r="BJ111" s="37">
        <f t="shared" si="85"/>
        <v>7.0828933962664289</v>
      </c>
      <c r="BK111" s="13">
        <f t="shared" si="86"/>
        <v>8414.1288406412787</v>
      </c>
      <c r="BL111">
        <f t="shared" si="106"/>
        <v>84.276735970957063</v>
      </c>
      <c r="BM111" s="13">
        <f t="shared" si="87"/>
        <v>10.271511508174452</v>
      </c>
      <c r="BN111" s="13">
        <f t="shared" si="107"/>
        <v>10.633566359525108</v>
      </c>
      <c r="BO111" s="13">
        <f t="shared" si="88"/>
        <v>20379.984173517129</v>
      </c>
      <c r="BP111">
        <f t="shared" si="108"/>
        <v>197.60589822665472</v>
      </c>
      <c r="BQ111" s="13">
        <f t="shared" si="89"/>
        <v>10.271511508174452</v>
      </c>
      <c r="BR111" s="37">
        <f t="shared" si="90"/>
        <v>159.78161370143422</v>
      </c>
      <c r="BS111" s="13">
        <f t="shared" si="91"/>
        <v>8414.1288406412787</v>
      </c>
      <c r="BT111">
        <f t="shared" si="109"/>
        <v>236.97545627612487</v>
      </c>
      <c r="BU111" s="13">
        <f t="shared" si="92"/>
        <v>836.26927694937092</v>
      </c>
      <c r="BV111" s="13">
        <f t="shared" si="110"/>
        <v>163.3322866646929</v>
      </c>
      <c r="BW111" s="13">
        <f t="shared" si="93"/>
        <v>20379.984173517129</v>
      </c>
      <c r="BX111">
        <f t="shared" si="111"/>
        <v>350.30461853182248</v>
      </c>
      <c r="BY111" s="13">
        <f t="shared" si="94"/>
        <v>836.26927694937092</v>
      </c>
    </row>
    <row r="112" spans="29:77" x14ac:dyDescent="0.2">
      <c r="AC112">
        <v>110</v>
      </c>
      <c r="AD112" s="37">
        <f t="shared" si="65"/>
        <v>517.28773978707602</v>
      </c>
      <c r="AE112" s="13">
        <f t="shared" si="66"/>
        <v>14023.548067735466</v>
      </c>
      <c r="AF112">
        <f t="shared" si="112"/>
        <v>644.77454040285295</v>
      </c>
      <c r="AG112" s="13">
        <f t="shared" si="67"/>
        <v>1616.3024281585481</v>
      </c>
      <c r="AH112" s="13">
        <f t="shared" si="95"/>
        <v>519.87262970432835</v>
      </c>
      <c r="AI112" s="13">
        <f t="shared" si="68"/>
        <v>20379.984173517129</v>
      </c>
      <c r="AJ112">
        <f t="shared" si="96"/>
        <v>705.14521309993859</v>
      </c>
      <c r="AK112" s="13">
        <f t="shared" si="69"/>
        <v>1616.3024281585481</v>
      </c>
      <c r="AL112" s="37">
        <f t="shared" si="70"/>
        <v>1162.5450724080165</v>
      </c>
      <c r="AM112" s="13">
        <f t="shared" si="71"/>
        <v>16828.257681282557</v>
      </c>
      <c r="AN112">
        <f t="shared" si="97"/>
        <v>1315.5292331469489</v>
      </c>
      <c r="AO112" s="13">
        <f t="shared" si="72"/>
        <v>3457.7835760522935</v>
      </c>
      <c r="AP112" s="13">
        <f t="shared" si="98"/>
        <v>1164.6470708022655</v>
      </c>
      <c r="AQ112" s="13">
        <f t="shared" si="73"/>
        <v>20379.984173517129</v>
      </c>
      <c r="AR112" s="13">
        <f t="shared" si="99"/>
        <v>1349.9196541978758</v>
      </c>
      <c r="AS112" s="38">
        <f t="shared" si="74"/>
        <v>3457.7835760522935</v>
      </c>
      <c r="AT112" s="37">
        <f t="shared" si="75"/>
        <v>108.84359342095777</v>
      </c>
      <c r="AU112" s="13">
        <f t="shared" si="76"/>
        <v>5609.4192270941858</v>
      </c>
      <c r="AV112">
        <f t="shared" si="100"/>
        <v>159.83831366726855</v>
      </c>
      <c r="AW112" s="13">
        <f t="shared" si="77"/>
        <v>532.10518174559218</v>
      </c>
      <c r="AX112" s="13">
        <f t="shared" si="101"/>
        <v>112.87715790721964</v>
      </c>
      <c r="AY112" s="13">
        <f t="shared" si="78"/>
        <v>20379.984173517129</v>
      </c>
      <c r="AZ112">
        <f t="shared" si="102"/>
        <v>298.14974130282991</v>
      </c>
      <c r="BA112" s="13">
        <f t="shared" si="79"/>
        <v>532.10518174559218</v>
      </c>
      <c r="BB112" s="37">
        <f t="shared" si="80"/>
        <v>124.21689020500847</v>
      </c>
      <c r="BC112" s="13">
        <f t="shared" si="81"/>
        <v>8414.1288406412787</v>
      </c>
      <c r="BD112">
        <f t="shared" si="103"/>
        <v>200.70897057447462</v>
      </c>
      <c r="BE112" s="13">
        <f t="shared" si="82"/>
        <v>533.91624408933046</v>
      </c>
      <c r="BF112" s="13">
        <f t="shared" si="104"/>
        <v>127.76756316826715</v>
      </c>
      <c r="BG112" s="13">
        <f t="shared" si="83"/>
        <v>20379.984173517129</v>
      </c>
      <c r="BH112">
        <f t="shared" si="105"/>
        <v>313.04014656387744</v>
      </c>
      <c r="BI112" s="13">
        <f t="shared" si="84"/>
        <v>533.91624408933046</v>
      </c>
      <c r="BJ112" s="37">
        <f t="shared" si="85"/>
        <v>7.0828933962664289</v>
      </c>
      <c r="BK112" s="13">
        <f t="shared" si="86"/>
        <v>8414.1288406412787</v>
      </c>
      <c r="BL112">
        <f t="shared" si="106"/>
        <v>83.574973765732594</v>
      </c>
      <c r="BM112" s="13">
        <f t="shared" si="87"/>
        <v>10.271511508174452</v>
      </c>
      <c r="BN112" s="13">
        <f t="shared" si="107"/>
        <v>10.633566359525108</v>
      </c>
      <c r="BO112" s="13">
        <f t="shared" si="88"/>
        <v>20379.984173517129</v>
      </c>
      <c r="BP112">
        <f t="shared" si="108"/>
        <v>195.90614975513537</v>
      </c>
      <c r="BQ112" s="13">
        <f t="shared" si="89"/>
        <v>10.271511508174452</v>
      </c>
      <c r="BR112" s="37">
        <f t="shared" si="90"/>
        <v>159.78161370143422</v>
      </c>
      <c r="BS112" s="13">
        <f t="shared" si="91"/>
        <v>8414.1288406412787</v>
      </c>
      <c r="BT112">
        <f t="shared" si="109"/>
        <v>236.27369407090038</v>
      </c>
      <c r="BU112" s="13">
        <f t="shared" si="92"/>
        <v>836.26927694937092</v>
      </c>
      <c r="BV112" s="13">
        <f t="shared" si="110"/>
        <v>163.3322866646929</v>
      </c>
      <c r="BW112" s="13">
        <f t="shared" si="93"/>
        <v>20379.984173517129</v>
      </c>
      <c r="BX112">
        <f t="shared" si="111"/>
        <v>348.60487006030314</v>
      </c>
      <c r="BY112" s="13">
        <f t="shared" si="94"/>
        <v>836.26927694937092</v>
      </c>
    </row>
    <row r="113" spans="29:77" x14ac:dyDescent="0.2">
      <c r="AC113">
        <v>111</v>
      </c>
      <c r="AD113" s="37">
        <f t="shared" si="65"/>
        <v>517.28773978707602</v>
      </c>
      <c r="AE113" s="13">
        <f t="shared" si="66"/>
        <v>14023.548067735466</v>
      </c>
      <c r="AF113">
        <f t="shared" si="112"/>
        <v>643.62601066757566</v>
      </c>
      <c r="AG113" s="13">
        <f t="shared" si="67"/>
        <v>1616.3024281585481</v>
      </c>
      <c r="AH113" s="13">
        <f t="shared" si="95"/>
        <v>519.87262970432835</v>
      </c>
      <c r="AI113" s="13">
        <f t="shared" si="68"/>
        <v>20379.984173517129</v>
      </c>
      <c r="AJ113">
        <f t="shared" si="96"/>
        <v>703.47609072700516</v>
      </c>
      <c r="AK113" s="13">
        <f t="shared" si="69"/>
        <v>1616.3024281585481</v>
      </c>
      <c r="AL113" s="37">
        <f t="shared" si="70"/>
        <v>1162.5450724080165</v>
      </c>
      <c r="AM113" s="13">
        <f t="shared" si="71"/>
        <v>16828.257681282557</v>
      </c>
      <c r="AN113">
        <f t="shared" si="97"/>
        <v>1314.150997464616</v>
      </c>
      <c r="AO113" s="13">
        <f t="shared" si="72"/>
        <v>3457.7835760522935</v>
      </c>
      <c r="AP113" s="13">
        <f t="shared" si="98"/>
        <v>1164.6470708022655</v>
      </c>
      <c r="AQ113" s="13">
        <f t="shared" si="73"/>
        <v>20379.984173517129</v>
      </c>
      <c r="AR113" s="13">
        <f t="shared" si="99"/>
        <v>1348.2505318249423</v>
      </c>
      <c r="AS113" s="38">
        <f t="shared" si="74"/>
        <v>3457.7835760522935</v>
      </c>
      <c r="AT113" s="37">
        <f t="shared" si="75"/>
        <v>108.84359342095777</v>
      </c>
      <c r="AU113" s="13">
        <f t="shared" si="76"/>
        <v>5609.4192270941858</v>
      </c>
      <c r="AV113">
        <f t="shared" si="100"/>
        <v>159.37890177315765</v>
      </c>
      <c r="AW113" s="13">
        <f t="shared" si="77"/>
        <v>532.10518174559218</v>
      </c>
      <c r="AX113" s="13">
        <f t="shared" si="101"/>
        <v>112.87715790721964</v>
      </c>
      <c r="AY113" s="13">
        <f t="shared" si="78"/>
        <v>20379.984173517129</v>
      </c>
      <c r="AZ113">
        <f t="shared" si="102"/>
        <v>296.48061892989648</v>
      </c>
      <c r="BA113" s="13">
        <f t="shared" si="79"/>
        <v>532.10518174559218</v>
      </c>
      <c r="BB113" s="37">
        <f t="shared" si="80"/>
        <v>124.21689020500847</v>
      </c>
      <c r="BC113" s="13">
        <f t="shared" si="81"/>
        <v>8414.1288406412787</v>
      </c>
      <c r="BD113">
        <f t="shared" si="103"/>
        <v>200.01985273330826</v>
      </c>
      <c r="BE113" s="13">
        <f t="shared" si="82"/>
        <v>533.91624408933046</v>
      </c>
      <c r="BF113" s="13">
        <f t="shared" si="104"/>
        <v>127.76756316826715</v>
      </c>
      <c r="BG113" s="13">
        <f t="shared" si="83"/>
        <v>20379.984173517129</v>
      </c>
      <c r="BH113">
        <f t="shared" si="105"/>
        <v>311.37102419094401</v>
      </c>
      <c r="BI113" s="13">
        <f t="shared" si="84"/>
        <v>533.91624408933046</v>
      </c>
      <c r="BJ113" s="37">
        <f t="shared" si="85"/>
        <v>7.0828933962664289</v>
      </c>
      <c r="BK113" s="13">
        <f t="shared" si="86"/>
        <v>8414.1288406412787</v>
      </c>
      <c r="BL113">
        <f t="shared" si="106"/>
        <v>82.885855924566229</v>
      </c>
      <c r="BM113" s="13">
        <f t="shared" si="87"/>
        <v>10.271511508174452</v>
      </c>
      <c r="BN113" s="13">
        <f t="shared" si="107"/>
        <v>10.633566359525108</v>
      </c>
      <c r="BO113" s="13">
        <f t="shared" si="88"/>
        <v>20379.984173517129</v>
      </c>
      <c r="BP113">
        <f t="shared" si="108"/>
        <v>194.23702738220194</v>
      </c>
      <c r="BQ113" s="13">
        <f t="shared" si="89"/>
        <v>10.271511508174452</v>
      </c>
      <c r="BR113" s="37">
        <f t="shared" si="90"/>
        <v>159.78161370143422</v>
      </c>
      <c r="BS113" s="13">
        <f t="shared" si="91"/>
        <v>8414.1288406412787</v>
      </c>
      <c r="BT113">
        <f t="shared" si="109"/>
        <v>235.58457622973401</v>
      </c>
      <c r="BU113" s="13">
        <f t="shared" si="92"/>
        <v>836.26927694937092</v>
      </c>
      <c r="BV113" s="13">
        <f t="shared" si="110"/>
        <v>163.3322866646929</v>
      </c>
      <c r="BW113" s="13">
        <f t="shared" si="93"/>
        <v>20379.984173517129</v>
      </c>
      <c r="BX113">
        <f t="shared" si="111"/>
        <v>346.93574768736971</v>
      </c>
      <c r="BY113" s="13">
        <f t="shared" si="94"/>
        <v>836.26927694937092</v>
      </c>
    </row>
    <row r="114" spans="29:77" x14ac:dyDescent="0.2">
      <c r="AC114">
        <v>112</v>
      </c>
      <c r="AD114" s="37">
        <f t="shared" si="65"/>
        <v>517.28773978707602</v>
      </c>
      <c r="AE114" s="13">
        <f t="shared" si="66"/>
        <v>14023.548067735466</v>
      </c>
      <c r="AF114">
        <f t="shared" si="112"/>
        <v>642.497990391857</v>
      </c>
      <c r="AG114" s="13">
        <f t="shared" si="67"/>
        <v>1616.3024281585481</v>
      </c>
      <c r="AH114" s="13">
        <f t="shared" si="95"/>
        <v>519.87262970432835</v>
      </c>
      <c r="AI114" s="13">
        <f t="shared" si="68"/>
        <v>20379.984173517129</v>
      </c>
      <c r="AJ114">
        <f t="shared" si="96"/>
        <v>701.83677411073131</v>
      </c>
      <c r="AK114" s="13">
        <f t="shared" si="69"/>
        <v>1616.3024281585481</v>
      </c>
      <c r="AL114" s="37">
        <f t="shared" si="70"/>
        <v>1162.5450724080165</v>
      </c>
      <c r="AM114" s="13">
        <f t="shared" si="71"/>
        <v>16828.257681282557</v>
      </c>
      <c r="AN114">
        <f t="shared" si="97"/>
        <v>1312.7973731337536</v>
      </c>
      <c r="AO114" s="13">
        <f t="shared" si="72"/>
        <v>3457.7835760522935</v>
      </c>
      <c r="AP114" s="13">
        <f t="shared" si="98"/>
        <v>1164.6470708022655</v>
      </c>
      <c r="AQ114" s="13">
        <f t="shared" si="73"/>
        <v>20379.984173517129</v>
      </c>
      <c r="AR114" s="13">
        <f t="shared" si="99"/>
        <v>1346.6112152086685</v>
      </c>
      <c r="AS114" s="38">
        <f t="shared" si="74"/>
        <v>3457.7835760522935</v>
      </c>
      <c r="AT114" s="37">
        <f t="shared" si="75"/>
        <v>108.84359342095777</v>
      </c>
      <c r="AU114" s="13">
        <f t="shared" si="76"/>
        <v>5609.4192270941858</v>
      </c>
      <c r="AV114">
        <f t="shared" si="100"/>
        <v>158.92769366287015</v>
      </c>
      <c r="AW114" s="13">
        <f t="shared" si="77"/>
        <v>532.10518174559218</v>
      </c>
      <c r="AX114" s="13">
        <f t="shared" si="101"/>
        <v>112.87715790721964</v>
      </c>
      <c r="AY114" s="13">
        <f t="shared" si="78"/>
        <v>20379.984173517129</v>
      </c>
      <c r="AZ114">
        <f t="shared" si="102"/>
        <v>294.84130231362258</v>
      </c>
      <c r="BA114" s="13">
        <f t="shared" si="79"/>
        <v>532.10518174559218</v>
      </c>
      <c r="BB114" s="37">
        <f t="shared" si="80"/>
        <v>124.21689020500847</v>
      </c>
      <c r="BC114" s="13">
        <f t="shared" si="81"/>
        <v>8414.1288406412787</v>
      </c>
      <c r="BD114">
        <f t="shared" si="103"/>
        <v>199.34304056787704</v>
      </c>
      <c r="BE114" s="13">
        <f t="shared" si="82"/>
        <v>533.91624408933046</v>
      </c>
      <c r="BF114" s="13">
        <f t="shared" si="104"/>
        <v>127.76756316826715</v>
      </c>
      <c r="BG114" s="13">
        <f t="shared" si="83"/>
        <v>20379.984173517129</v>
      </c>
      <c r="BH114">
        <f t="shared" si="105"/>
        <v>309.73170757467005</v>
      </c>
      <c r="BI114" s="13">
        <f t="shared" si="84"/>
        <v>533.91624408933046</v>
      </c>
      <c r="BJ114" s="37">
        <f t="shared" si="85"/>
        <v>7.0828933962664289</v>
      </c>
      <c r="BK114" s="13">
        <f t="shared" si="86"/>
        <v>8414.1288406412787</v>
      </c>
      <c r="BL114">
        <f t="shared" si="106"/>
        <v>82.209043759134985</v>
      </c>
      <c r="BM114" s="13">
        <f t="shared" si="87"/>
        <v>10.271511508174452</v>
      </c>
      <c r="BN114" s="13">
        <f t="shared" si="107"/>
        <v>10.633566359525108</v>
      </c>
      <c r="BO114" s="13">
        <f t="shared" si="88"/>
        <v>20379.984173517129</v>
      </c>
      <c r="BP114">
        <f t="shared" si="108"/>
        <v>192.59771076592804</v>
      </c>
      <c r="BQ114" s="13">
        <f t="shared" si="89"/>
        <v>10.271511508174452</v>
      </c>
      <c r="BR114" s="37">
        <f t="shared" si="90"/>
        <v>159.78161370143422</v>
      </c>
      <c r="BS114" s="13">
        <f t="shared" si="91"/>
        <v>8414.1288406412787</v>
      </c>
      <c r="BT114">
        <f t="shared" si="109"/>
        <v>234.9077640643028</v>
      </c>
      <c r="BU114" s="13">
        <f t="shared" si="92"/>
        <v>836.26927694937092</v>
      </c>
      <c r="BV114" s="13">
        <f t="shared" si="110"/>
        <v>163.3322866646929</v>
      </c>
      <c r="BW114" s="13">
        <f t="shared" si="93"/>
        <v>20379.984173517129</v>
      </c>
      <c r="BX114">
        <f t="shared" si="111"/>
        <v>345.29643107109587</v>
      </c>
      <c r="BY114" s="13">
        <f t="shared" si="94"/>
        <v>836.26927694937092</v>
      </c>
    </row>
    <row r="115" spans="29:77" x14ac:dyDescent="0.2">
      <c r="AC115">
        <v>113</v>
      </c>
      <c r="AD115" s="37">
        <f t="shared" si="65"/>
        <v>517.28773978707602</v>
      </c>
      <c r="AE115" s="13">
        <f t="shared" si="66"/>
        <v>14023.548067735466</v>
      </c>
      <c r="AF115">
        <f t="shared" si="112"/>
        <v>641.38993507677037</v>
      </c>
      <c r="AG115" s="13">
        <f t="shared" si="67"/>
        <v>1616.3024281585481</v>
      </c>
      <c r="AH115" s="13">
        <f t="shared" si="95"/>
        <v>519.87262970432835</v>
      </c>
      <c r="AI115" s="13">
        <f t="shared" si="68"/>
        <v>20379.984173517129</v>
      </c>
      <c r="AJ115">
        <f t="shared" si="96"/>
        <v>700.22647194784281</v>
      </c>
      <c r="AK115" s="13">
        <f t="shared" si="69"/>
        <v>1616.3024281585481</v>
      </c>
      <c r="AL115" s="37">
        <f t="shared" si="70"/>
        <v>1162.5450724080165</v>
      </c>
      <c r="AM115" s="13">
        <f t="shared" si="71"/>
        <v>16828.257681282557</v>
      </c>
      <c r="AN115">
        <f t="shared" si="97"/>
        <v>1311.4677067556497</v>
      </c>
      <c r="AO115" s="13">
        <f t="shared" si="72"/>
        <v>3457.7835760522935</v>
      </c>
      <c r="AP115" s="13">
        <f t="shared" si="98"/>
        <v>1164.6470708022655</v>
      </c>
      <c r="AQ115" s="13">
        <f t="shared" si="73"/>
        <v>20379.984173517129</v>
      </c>
      <c r="AR115" s="13">
        <f t="shared" si="99"/>
        <v>1345.00091304578</v>
      </c>
      <c r="AS115" s="38">
        <f t="shared" si="74"/>
        <v>3457.7835760522935</v>
      </c>
      <c r="AT115" s="37">
        <f t="shared" si="75"/>
        <v>108.84359342095777</v>
      </c>
      <c r="AU115" s="13">
        <f t="shared" si="76"/>
        <v>5609.4192270941858</v>
      </c>
      <c r="AV115">
        <f t="shared" si="100"/>
        <v>158.48447153683551</v>
      </c>
      <c r="AW115" s="13">
        <f t="shared" si="77"/>
        <v>532.10518174559218</v>
      </c>
      <c r="AX115" s="13">
        <f t="shared" si="101"/>
        <v>112.87715790721964</v>
      </c>
      <c r="AY115" s="13">
        <f t="shared" si="78"/>
        <v>20379.984173517129</v>
      </c>
      <c r="AZ115">
        <f t="shared" si="102"/>
        <v>293.23100015073408</v>
      </c>
      <c r="BA115" s="13">
        <f t="shared" si="79"/>
        <v>532.10518174559218</v>
      </c>
      <c r="BB115" s="37">
        <f t="shared" si="80"/>
        <v>124.21689020500847</v>
      </c>
      <c r="BC115" s="13">
        <f t="shared" si="81"/>
        <v>8414.1288406412787</v>
      </c>
      <c r="BD115">
        <f t="shared" si="103"/>
        <v>198.67820737882511</v>
      </c>
      <c r="BE115" s="13">
        <f t="shared" si="82"/>
        <v>533.91624408933046</v>
      </c>
      <c r="BF115" s="13">
        <f t="shared" si="104"/>
        <v>127.76756316826715</v>
      </c>
      <c r="BG115" s="13">
        <f t="shared" si="83"/>
        <v>20379.984173517129</v>
      </c>
      <c r="BH115">
        <f t="shared" si="105"/>
        <v>308.12140541178155</v>
      </c>
      <c r="BI115" s="13">
        <f t="shared" si="84"/>
        <v>533.91624408933046</v>
      </c>
      <c r="BJ115" s="37">
        <f t="shared" si="85"/>
        <v>7.0828933962664289</v>
      </c>
      <c r="BK115" s="13">
        <f t="shared" si="86"/>
        <v>8414.1288406412787</v>
      </c>
      <c r="BL115">
        <f t="shared" si="106"/>
        <v>81.544210570083052</v>
      </c>
      <c r="BM115" s="13">
        <f t="shared" si="87"/>
        <v>10.271511508174452</v>
      </c>
      <c r="BN115" s="13">
        <f t="shared" si="107"/>
        <v>10.633566359525108</v>
      </c>
      <c r="BO115" s="13">
        <f t="shared" si="88"/>
        <v>20379.984173517129</v>
      </c>
      <c r="BP115">
        <f t="shared" si="108"/>
        <v>190.98740860303951</v>
      </c>
      <c r="BQ115" s="13">
        <f t="shared" si="89"/>
        <v>10.271511508174452</v>
      </c>
      <c r="BR115" s="37">
        <f t="shared" si="90"/>
        <v>159.78161370143422</v>
      </c>
      <c r="BS115" s="13">
        <f t="shared" si="91"/>
        <v>8414.1288406412787</v>
      </c>
      <c r="BT115">
        <f t="shared" si="109"/>
        <v>234.24293087525086</v>
      </c>
      <c r="BU115" s="13">
        <f t="shared" si="92"/>
        <v>836.26927694937092</v>
      </c>
      <c r="BV115" s="13">
        <f t="shared" si="110"/>
        <v>163.3322866646929</v>
      </c>
      <c r="BW115" s="13">
        <f t="shared" si="93"/>
        <v>20379.984173517129</v>
      </c>
      <c r="BX115">
        <f t="shared" si="111"/>
        <v>343.68612890820731</v>
      </c>
      <c r="BY115" s="13">
        <f t="shared" si="94"/>
        <v>836.26927694937092</v>
      </c>
    </row>
    <row r="116" spans="29:77" x14ac:dyDescent="0.2">
      <c r="AC116">
        <v>114</v>
      </c>
      <c r="AD116" s="37">
        <f t="shared" si="65"/>
        <v>517.28773978707602</v>
      </c>
      <c r="AE116" s="13">
        <f t="shared" si="66"/>
        <v>14023.548067735466</v>
      </c>
      <c r="AF116">
        <f t="shared" si="112"/>
        <v>640.30131932861514</v>
      </c>
      <c r="AG116" s="13">
        <f t="shared" si="67"/>
        <v>1616.3024281585481</v>
      </c>
      <c r="AH116" s="13">
        <f t="shared" si="95"/>
        <v>519.87262970432835</v>
      </c>
      <c r="AI116" s="13">
        <f t="shared" si="68"/>
        <v>20379.984173517129</v>
      </c>
      <c r="AJ116">
        <f t="shared" si="96"/>
        <v>698.64442070009261</v>
      </c>
      <c r="AK116" s="13">
        <f t="shared" si="69"/>
        <v>1616.3024281585481</v>
      </c>
      <c r="AL116" s="37">
        <f t="shared" si="70"/>
        <v>1162.5450724080165</v>
      </c>
      <c r="AM116" s="13">
        <f t="shared" si="71"/>
        <v>16828.257681282557</v>
      </c>
      <c r="AN116">
        <f t="shared" si="97"/>
        <v>1310.1613678578635</v>
      </c>
      <c r="AO116" s="13">
        <f t="shared" si="72"/>
        <v>3457.7835760522935</v>
      </c>
      <c r="AP116" s="13">
        <f t="shared" si="98"/>
        <v>1164.6470708022655</v>
      </c>
      <c r="AQ116" s="13">
        <f t="shared" si="73"/>
        <v>20379.984173517129</v>
      </c>
      <c r="AR116" s="13">
        <f t="shared" si="99"/>
        <v>1343.4188617980299</v>
      </c>
      <c r="AS116" s="38">
        <f t="shared" si="74"/>
        <v>3457.7835760522935</v>
      </c>
      <c r="AT116" s="37">
        <f t="shared" si="75"/>
        <v>108.84359342095777</v>
      </c>
      <c r="AU116" s="13">
        <f t="shared" si="76"/>
        <v>5609.4192270941858</v>
      </c>
      <c r="AV116">
        <f t="shared" si="100"/>
        <v>158.04902523757343</v>
      </c>
      <c r="AW116" s="13">
        <f t="shared" si="77"/>
        <v>532.10518174559218</v>
      </c>
      <c r="AX116" s="13">
        <f t="shared" si="101"/>
        <v>112.87715790721964</v>
      </c>
      <c r="AY116" s="13">
        <f t="shared" si="78"/>
        <v>20379.984173517129</v>
      </c>
      <c r="AZ116">
        <f t="shared" si="102"/>
        <v>291.64894890298393</v>
      </c>
      <c r="BA116" s="13">
        <f t="shared" si="79"/>
        <v>532.10518174559218</v>
      </c>
      <c r="BB116" s="37">
        <f t="shared" si="80"/>
        <v>124.21689020500847</v>
      </c>
      <c r="BC116" s="13">
        <f t="shared" si="81"/>
        <v>8414.1288406412787</v>
      </c>
      <c r="BD116">
        <f t="shared" si="103"/>
        <v>198.02503792993195</v>
      </c>
      <c r="BE116" s="13">
        <f t="shared" si="82"/>
        <v>533.91624408933046</v>
      </c>
      <c r="BF116" s="13">
        <f t="shared" si="104"/>
        <v>127.76756316826715</v>
      </c>
      <c r="BG116" s="13">
        <f t="shared" si="83"/>
        <v>20379.984173517129</v>
      </c>
      <c r="BH116">
        <f t="shared" si="105"/>
        <v>306.53935416403147</v>
      </c>
      <c r="BI116" s="13">
        <f t="shared" si="84"/>
        <v>533.91624408933046</v>
      </c>
      <c r="BJ116" s="37">
        <f t="shared" si="85"/>
        <v>7.0828933962664289</v>
      </c>
      <c r="BK116" s="13">
        <f t="shared" si="86"/>
        <v>8414.1288406412787</v>
      </c>
      <c r="BL116">
        <f t="shared" si="106"/>
        <v>80.891041121189929</v>
      </c>
      <c r="BM116" s="13">
        <f t="shared" si="87"/>
        <v>10.271511508174452</v>
      </c>
      <c r="BN116" s="13">
        <f t="shared" si="107"/>
        <v>10.633566359525108</v>
      </c>
      <c r="BO116" s="13">
        <f t="shared" si="88"/>
        <v>20379.984173517129</v>
      </c>
      <c r="BP116">
        <f t="shared" si="108"/>
        <v>189.4053573552894</v>
      </c>
      <c r="BQ116" s="13">
        <f t="shared" si="89"/>
        <v>10.271511508174452</v>
      </c>
      <c r="BR116" s="37">
        <f t="shared" si="90"/>
        <v>159.78161370143422</v>
      </c>
      <c r="BS116" s="13">
        <f t="shared" si="91"/>
        <v>8414.1288406412787</v>
      </c>
      <c r="BT116">
        <f t="shared" si="109"/>
        <v>233.58976142635771</v>
      </c>
      <c r="BU116" s="13">
        <f t="shared" si="92"/>
        <v>836.26927694937092</v>
      </c>
      <c r="BV116" s="13">
        <f t="shared" si="110"/>
        <v>163.3322866646929</v>
      </c>
      <c r="BW116" s="13">
        <f t="shared" si="93"/>
        <v>20379.984173517129</v>
      </c>
      <c r="BX116">
        <f t="shared" si="111"/>
        <v>342.10407766045716</v>
      </c>
      <c r="BY116" s="13">
        <f t="shared" si="94"/>
        <v>836.26927694937092</v>
      </c>
    </row>
    <row r="117" spans="29:77" x14ac:dyDescent="0.2">
      <c r="AC117">
        <v>115</v>
      </c>
      <c r="AD117" s="37">
        <f t="shared" si="65"/>
        <v>517.28773978707602</v>
      </c>
      <c r="AE117" s="13">
        <f t="shared" si="66"/>
        <v>14023.548067735466</v>
      </c>
      <c r="AF117">
        <f t="shared" si="112"/>
        <v>639.231636028254</v>
      </c>
      <c r="AG117" s="13">
        <f t="shared" si="67"/>
        <v>1616.3024281585481</v>
      </c>
      <c r="AH117" s="13">
        <f t="shared" si="95"/>
        <v>519.87262970432835</v>
      </c>
      <c r="AI117" s="13">
        <f t="shared" si="68"/>
        <v>20379.984173517129</v>
      </c>
      <c r="AJ117">
        <f t="shared" si="96"/>
        <v>697.08988338708605</v>
      </c>
      <c r="AK117" s="13">
        <f t="shared" si="69"/>
        <v>1616.3024281585481</v>
      </c>
      <c r="AL117" s="37">
        <f t="shared" si="70"/>
        <v>1162.5450724080165</v>
      </c>
      <c r="AM117" s="13">
        <f t="shared" si="71"/>
        <v>16828.257681282557</v>
      </c>
      <c r="AN117">
        <f t="shared" si="97"/>
        <v>1308.87774789743</v>
      </c>
      <c r="AO117" s="13">
        <f t="shared" si="72"/>
        <v>3457.7835760522935</v>
      </c>
      <c r="AP117" s="13">
        <f t="shared" si="98"/>
        <v>1164.6470708022655</v>
      </c>
      <c r="AQ117" s="13">
        <f t="shared" si="73"/>
        <v>20379.984173517129</v>
      </c>
      <c r="AR117" s="13">
        <f t="shared" si="99"/>
        <v>1341.8643244850232</v>
      </c>
      <c r="AS117" s="38">
        <f t="shared" si="74"/>
        <v>3457.7835760522935</v>
      </c>
      <c r="AT117" s="37">
        <f t="shared" si="75"/>
        <v>108.84359342095777</v>
      </c>
      <c r="AU117" s="13">
        <f t="shared" si="76"/>
        <v>5609.4192270941858</v>
      </c>
      <c r="AV117">
        <f t="shared" si="100"/>
        <v>157.62115191742896</v>
      </c>
      <c r="AW117" s="13">
        <f t="shared" si="77"/>
        <v>532.10518174559218</v>
      </c>
      <c r="AX117" s="13">
        <f t="shared" si="101"/>
        <v>112.87715790721964</v>
      </c>
      <c r="AY117" s="13">
        <f t="shared" si="78"/>
        <v>20379.984173517129</v>
      </c>
      <c r="AZ117">
        <f t="shared" si="102"/>
        <v>290.09441158997731</v>
      </c>
      <c r="BA117" s="13">
        <f t="shared" si="79"/>
        <v>532.10518174559218</v>
      </c>
      <c r="BB117" s="37">
        <f t="shared" si="80"/>
        <v>124.21689020500847</v>
      </c>
      <c r="BC117" s="13">
        <f t="shared" si="81"/>
        <v>8414.1288406412787</v>
      </c>
      <c r="BD117">
        <f t="shared" si="103"/>
        <v>197.38322794971523</v>
      </c>
      <c r="BE117" s="13">
        <f t="shared" si="82"/>
        <v>533.91624408933046</v>
      </c>
      <c r="BF117" s="13">
        <f t="shared" si="104"/>
        <v>127.76756316826715</v>
      </c>
      <c r="BG117" s="13">
        <f t="shared" si="83"/>
        <v>20379.984173517129</v>
      </c>
      <c r="BH117">
        <f t="shared" si="105"/>
        <v>304.98481685102479</v>
      </c>
      <c r="BI117" s="13">
        <f t="shared" si="84"/>
        <v>533.91624408933046</v>
      </c>
      <c r="BJ117" s="37">
        <f t="shared" si="85"/>
        <v>7.0828933962664289</v>
      </c>
      <c r="BK117" s="13">
        <f t="shared" si="86"/>
        <v>8414.1288406412787</v>
      </c>
      <c r="BL117">
        <f t="shared" si="106"/>
        <v>80.249231140973194</v>
      </c>
      <c r="BM117" s="13">
        <f t="shared" si="87"/>
        <v>10.271511508174452</v>
      </c>
      <c r="BN117" s="13">
        <f t="shared" si="107"/>
        <v>10.633566359525108</v>
      </c>
      <c r="BO117" s="13">
        <f t="shared" si="88"/>
        <v>20379.984173517129</v>
      </c>
      <c r="BP117">
        <f t="shared" si="108"/>
        <v>187.85082004228275</v>
      </c>
      <c r="BQ117" s="13">
        <f t="shared" si="89"/>
        <v>10.271511508174452</v>
      </c>
      <c r="BR117" s="37">
        <f t="shared" si="90"/>
        <v>159.78161370143422</v>
      </c>
      <c r="BS117" s="13">
        <f t="shared" si="91"/>
        <v>8414.1288406412787</v>
      </c>
      <c r="BT117">
        <f t="shared" si="109"/>
        <v>232.94795144614099</v>
      </c>
      <c r="BU117" s="13">
        <f t="shared" si="92"/>
        <v>836.26927694937092</v>
      </c>
      <c r="BV117" s="13">
        <f t="shared" si="110"/>
        <v>163.3322866646929</v>
      </c>
      <c r="BW117" s="13">
        <f t="shared" si="93"/>
        <v>20379.984173517129</v>
      </c>
      <c r="BX117">
        <f t="shared" si="111"/>
        <v>340.54954034745055</v>
      </c>
      <c r="BY117" s="13">
        <f t="shared" si="94"/>
        <v>836.26927694937092</v>
      </c>
    </row>
    <row r="118" spans="29:77" x14ac:dyDescent="0.2">
      <c r="AC118">
        <v>116</v>
      </c>
      <c r="AD118" s="37">
        <f t="shared" si="65"/>
        <v>517.28773978707602</v>
      </c>
      <c r="AE118" s="13">
        <f t="shared" si="66"/>
        <v>14023.548067735466</v>
      </c>
      <c r="AF118">
        <f t="shared" si="112"/>
        <v>638.18039554341624</v>
      </c>
      <c r="AG118" s="13">
        <f t="shared" si="67"/>
        <v>1616.3024281585481</v>
      </c>
      <c r="AH118" s="13">
        <f t="shared" si="95"/>
        <v>519.87262970432835</v>
      </c>
      <c r="AI118" s="13">
        <f t="shared" si="68"/>
        <v>20379.984173517129</v>
      </c>
      <c r="AJ118">
        <f t="shared" si="96"/>
        <v>695.56214844154499</v>
      </c>
      <c r="AK118" s="13">
        <f t="shared" si="69"/>
        <v>1616.3024281585481</v>
      </c>
      <c r="AL118" s="37">
        <f t="shared" si="70"/>
        <v>1162.5450724080165</v>
      </c>
      <c r="AM118" s="13">
        <f t="shared" si="71"/>
        <v>16828.257681282557</v>
      </c>
      <c r="AN118">
        <f t="shared" si="97"/>
        <v>1307.6162593156248</v>
      </c>
      <c r="AO118" s="13">
        <f t="shared" si="72"/>
        <v>3457.7835760522935</v>
      </c>
      <c r="AP118" s="13">
        <f t="shared" si="98"/>
        <v>1164.6470708022655</v>
      </c>
      <c r="AQ118" s="13">
        <f t="shared" si="73"/>
        <v>20379.984173517129</v>
      </c>
      <c r="AR118" s="13">
        <f t="shared" si="99"/>
        <v>1340.336589539482</v>
      </c>
      <c r="AS118" s="38">
        <f t="shared" si="74"/>
        <v>3457.7835760522935</v>
      </c>
      <c r="AT118" s="37">
        <f t="shared" si="75"/>
        <v>108.84359342095777</v>
      </c>
      <c r="AU118" s="13">
        <f t="shared" si="76"/>
        <v>5609.4192270941858</v>
      </c>
      <c r="AV118">
        <f t="shared" si="100"/>
        <v>157.20065572349387</v>
      </c>
      <c r="AW118" s="13">
        <f t="shared" si="77"/>
        <v>532.10518174559218</v>
      </c>
      <c r="AX118" s="13">
        <f t="shared" si="101"/>
        <v>112.87715790721964</v>
      </c>
      <c r="AY118" s="13">
        <f t="shared" si="78"/>
        <v>20379.984173517129</v>
      </c>
      <c r="AZ118">
        <f t="shared" si="102"/>
        <v>288.56667664443626</v>
      </c>
      <c r="BA118" s="13">
        <f t="shared" si="79"/>
        <v>532.10518174559218</v>
      </c>
      <c r="BB118" s="37">
        <f t="shared" si="80"/>
        <v>124.21689020500847</v>
      </c>
      <c r="BC118" s="13">
        <f t="shared" si="81"/>
        <v>8414.1288406412787</v>
      </c>
      <c r="BD118">
        <f t="shared" si="103"/>
        <v>196.75248365881259</v>
      </c>
      <c r="BE118" s="13">
        <f t="shared" si="82"/>
        <v>533.91624408933046</v>
      </c>
      <c r="BF118" s="13">
        <f t="shared" si="104"/>
        <v>127.76756316826715</v>
      </c>
      <c r="BG118" s="13">
        <f t="shared" si="83"/>
        <v>20379.984173517129</v>
      </c>
      <c r="BH118">
        <f t="shared" si="105"/>
        <v>303.45708190548373</v>
      </c>
      <c r="BI118" s="13">
        <f t="shared" si="84"/>
        <v>533.91624408933046</v>
      </c>
      <c r="BJ118" s="37">
        <f t="shared" si="85"/>
        <v>7.0828933962664289</v>
      </c>
      <c r="BK118" s="13">
        <f t="shared" si="86"/>
        <v>8414.1288406412787</v>
      </c>
      <c r="BL118">
        <f t="shared" si="106"/>
        <v>79.618486850070553</v>
      </c>
      <c r="BM118" s="13">
        <f t="shared" si="87"/>
        <v>10.271511508174452</v>
      </c>
      <c r="BN118" s="13">
        <f t="shared" si="107"/>
        <v>10.633566359525108</v>
      </c>
      <c r="BO118" s="13">
        <f t="shared" si="88"/>
        <v>20379.984173517129</v>
      </c>
      <c r="BP118">
        <f t="shared" si="108"/>
        <v>186.32308509674172</v>
      </c>
      <c r="BQ118" s="13">
        <f t="shared" si="89"/>
        <v>10.271511508174452</v>
      </c>
      <c r="BR118" s="37">
        <f t="shared" si="90"/>
        <v>159.78161370143422</v>
      </c>
      <c r="BS118" s="13">
        <f t="shared" si="91"/>
        <v>8414.1288406412787</v>
      </c>
      <c r="BT118">
        <f t="shared" si="109"/>
        <v>232.31720715523835</v>
      </c>
      <c r="BU118" s="13">
        <f t="shared" si="92"/>
        <v>836.26927694937092</v>
      </c>
      <c r="BV118" s="13">
        <f t="shared" si="110"/>
        <v>163.3322866646929</v>
      </c>
      <c r="BW118" s="13">
        <f t="shared" si="93"/>
        <v>20379.984173517129</v>
      </c>
      <c r="BX118">
        <f t="shared" si="111"/>
        <v>339.02180540190955</v>
      </c>
      <c r="BY118" s="13">
        <f t="shared" si="94"/>
        <v>836.26927694937092</v>
      </c>
    </row>
    <row r="119" spans="29:77" x14ac:dyDescent="0.2">
      <c r="AC119">
        <v>117</v>
      </c>
      <c r="AD119" s="37">
        <f t="shared" si="65"/>
        <v>517.28773978707602</v>
      </c>
      <c r="AE119" s="13">
        <f t="shared" si="66"/>
        <v>14023.548067735466</v>
      </c>
      <c r="AF119">
        <f t="shared" si="112"/>
        <v>637.14712498139625</v>
      </c>
      <c r="AG119" s="13">
        <f t="shared" si="67"/>
        <v>1616.3024281585481</v>
      </c>
      <c r="AH119" s="13">
        <f t="shared" si="95"/>
        <v>519.87262970432835</v>
      </c>
      <c r="AI119" s="13">
        <f t="shared" si="68"/>
        <v>20379.984173517129</v>
      </c>
      <c r="AJ119">
        <f t="shared" si="96"/>
        <v>694.06052862327817</v>
      </c>
      <c r="AK119" s="13">
        <f t="shared" si="69"/>
        <v>1616.3024281585481</v>
      </c>
      <c r="AL119" s="37">
        <f t="shared" si="70"/>
        <v>1162.5450724080165</v>
      </c>
      <c r="AM119" s="13">
        <f t="shared" si="71"/>
        <v>16828.257681282557</v>
      </c>
      <c r="AN119">
        <f t="shared" si="97"/>
        <v>1306.3763346412006</v>
      </c>
      <c r="AO119" s="13">
        <f t="shared" si="72"/>
        <v>3457.7835760522935</v>
      </c>
      <c r="AP119" s="13">
        <f t="shared" si="98"/>
        <v>1164.6470708022655</v>
      </c>
      <c r="AQ119" s="13">
        <f t="shared" si="73"/>
        <v>20379.984173517129</v>
      </c>
      <c r="AR119" s="13">
        <f t="shared" si="99"/>
        <v>1338.8349697212152</v>
      </c>
      <c r="AS119" s="38">
        <f t="shared" si="74"/>
        <v>3457.7835760522935</v>
      </c>
      <c r="AT119" s="37">
        <f t="shared" si="75"/>
        <v>108.84359342095777</v>
      </c>
      <c r="AU119" s="13">
        <f t="shared" si="76"/>
        <v>5609.4192270941858</v>
      </c>
      <c r="AV119">
        <f t="shared" si="100"/>
        <v>156.78734749868585</v>
      </c>
      <c r="AW119" s="13">
        <f t="shared" si="77"/>
        <v>532.10518174559218</v>
      </c>
      <c r="AX119" s="13">
        <f t="shared" si="101"/>
        <v>112.87715790721964</v>
      </c>
      <c r="AY119" s="13">
        <f t="shared" si="78"/>
        <v>20379.984173517129</v>
      </c>
      <c r="AZ119">
        <f t="shared" si="102"/>
        <v>287.06505682616944</v>
      </c>
      <c r="BA119" s="13">
        <f t="shared" si="79"/>
        <v>532.10518174559218</v>
      </c>
      <c r="BB119" s="37">
        <f t="shared" si="80"/>
        <v>124.21689020500847</v>
      </c>
      <c r="BC119" s="13">
        <f t="shared" si="81"/>
        <v>8414.1288406412787</v>
      </c>
      <c r="BD119">
        <f t="shared" si="103"/>
        <v>196.13252132160059</v>
      </c>
      <c r="BE119" s="13">
        <f t="shared" si="82"/>
        <v>533.91624408933046</v>
      </c>
      <c r="BF119" s="13">
        <f t="shared" si="104"/>
        <v>127.76756316826715</v>
      </c>
      <c r="BG119" s="13">
        <f t="shared" si="83"/>
        <v>20379.984173517129</v>
      </c>
      <c r="BH119">
        <f t="shared" si="105"/>
        <v>301.95546208721697</v>
      </c>
      <c r="BI119" s="13">
        <f t="shared" si="84"/>
        <v>533.91624408933046</v>
      </c>
      <c r="BJ119" s="37">
        <f t="shared" si="85"/>
        <v>7.0828933962664289</v>
      </c>
      <c r="BK119" s="13">
        <f t="shared" si="86"/>
        <v>8414.1288406412787</v>
      </c>
      <c r="BL119">
        <f t="shared" si="106"/>
        <v>78.998524512858552</v>
      </c>
      <c r="BM119" s="13">
        <f t="shared" si="87"/>
        <v>10.271511508174452</v>
      </c>
      <c r="BN119" s="13">
        <f t="shared" si="107"/>
        <v>10.633566359525108</v>
      </c>
      <c r="BO119" s="13">
        <f t="shared" si="88"/>
        <v>20379.984173517129</v>
      </c>
      <c r="BP119">
        <f t="shared" si="108"/>
        <v>184.82146527847493</v>
      </c>
      <c r="BQ119" s="13">
        <f t="shared" si="89"/>
        <v>10.271511508174452</v>
      </c>
      <c r="BR119" s="37">
        <f t="shared" si="90"/>
        <v>159.78161370143422</v>
      </c>
      <c r="BS119" s="13">
        <f t="shared" si="91"/>
        <v>8414.1288406412787</v>
      </c>
      <c r="BT119">
        <f t="shared" si="109"/>
        <v>231.69724481802635</v>
      </c>
      <c r="BU119" s="13">
        <f t="shared" si="92"/>
        <v>836.26927694937092</v>
      </c>
      <c r="BV119" s="13">
        <f t="shared" si="110"/>
        <v>163.3322866646929</v>
      </c>
      <c r="BW119" s="13">
        <f t="shared" si="93"/>
        <v>20379.984173517129</v>
      </c>
      <c r="BX119">
        <f t="shared" si="111"/>
        <v>337.52018558364273</v>
      </c>
      <c r="BY119" s="13">
        <f t="shared" si="94"/>
        <v>836.26927694937092</v>
      </c>
    </row>
    <row r="120" spans="29:77" x14ac:dyDescent="0.2">
      <c r="AC120">
        <v>118</v>
      </c>
      <c r="AD120" s="37">
        <f t="shared" si="65"/>
        <v>517.28773978707602</v>
      </c>
      <c r="AE120" s="13">
        <f t="shared" si="66"/>
        <v>14023.548067735466</v>
      </c>
      <c r="AF120">
        <f t="shared" si="112"/>
        <v>636.13136747974943</v>
      </c>
      <c r="AG120" s="13">
        <f t="shared" si="67"/>
        <v>1616.3024281585481</v>
      </c>
      <c r="AH120" s="13">
        <f t="shared" si="95"/>
        <v>519.87262970432835</v>
      </c>
      <c r="AI120" s="13">
        <f t="shared" si="68"/>
        <v>20379.984173517129</v>
      </c>
      <c r="AJ120">
        <f t="shared" si="96"/>
        <v>692.58435998837183</v>
      </c>
      <c r="AK120" s="13">
        <f t="shared" si="69"/>
        <v>1616.3024281585481</v>
      </c>
      <c r="AL120" s="37">
        <f t="shared" si="70"/>
        <v>1162.5450724080165</v>
      </c>
      <c r="AM120" s="13">
        <f t="shared" si="71"/>
        <v>16828.257681282557</v>
      </c>
      <c r="AN120">
        <f t="shared" si="97"/>
        <v>1305.1574256392246</v>
      </c>
      <c r="AO120" s="13">
        <f t="shared" si="72"/>
        <v>3457.7835760522935</v>
      </c>
      <c r="AP120" s="13">
        <f t="shared" si="98"/>
        <v>1164.6470708022655</v>
      </c>
      <c r="AQ120" s="13">
        <f t="shared" si="73"/>
        <v>20379.984173517129</v>
      </c>
      <c r="AR120" s="13">
        <f t="shared" si="99"/>
        <v>1337.3588010863089</v>
      </c>
      <c r="AS120" s="38">
        <f t="shared" si="74"/>
        <v>3457.7835760522935</v>
      </c>
      <c r="AT120" s="37">
        <f t="shared" si="75"/>
        <v>108.84359342095777</v>
      </c>
      <c r="AU120" s="13">
        <f t="shared" si="76"/>
        <v>5609.4192270941858</v>
      </c>
      <c r="AV120">
        <f t="shared" si="100"/>
        <v>156.38104449802714</v>
      </c>
      <c r="AW120" s="13">
        <f t="shared" si="77"/>
        <v>532.10518174559218</v>
      </c>
      <c r="AX120" s="13">
        <f t="shared" si="101"/>
        <v>112.87715790721964</v>
      </c>
      <c r="AY120" s="13">
        <f t="shared" si="78"/>
        <v>20379.984173517129</v>
      </c>
      <c r="AZ120">
        <f t="shared" si="102"/>
        <v>285.58888819126309</v>
      </c>
      <c r="BA120" s="13">
        <f t="shared" si="79"/>
        <v>532.10518174559218</v>
      </c>
      <c r="BB120" s="37">
        <f t="shared" si="80"/>
        <v>124.21689020500847</v>
      </c>
      <c r="BC120" s="13">
        <f t="shared" si="81"/>
        <v>8414.1288406412787</v>
      </c>
      <c r="BD120">
        <f t="shared" si="103"/>
        <v>195.52306682061254</v>
      </c>
      <c r="BE120" s="13">
        <f t="shared" si="82"/>
        <v>533.91624408933046</v>
      </c>
      <c r="BF120" s="13">
        <f t="shared" si="104"/>
        <v>127.76756316826715</v>
      </c>
      <c r="BG120" s="13">
        <f t="shared" si="83"/>
        <v>20379.984173517129</v>
      </c>
      <c r="BH120">
        <f t="shared" si="105"/>
        <v>300.47929345231057</v>
      </c>
      <c r="BI120" s="13">
        <f t="shared" si="84"/>
        <v>533.91624408933046</v>
      </c>
      <c r="BJ120" s="37">
        <f t="shared" si="85"/>
        <v>7.0828933962664289</v>
      </c>
      <c r="BK120" s="13">
        <f t="shared" si="86"/>
        <v>8414.1288406412787</v>
      </c>
      <c r="BL120">
        <f t="shared" si="106"/>
        <v>78.389070011870487</v>
      </c>
      <c r="BM120" s="13">
        <f t="shared" si="87"/>
        <v>10.271511508174452</v>
      </c>
      <c r="BN120" s="13">
        <f t="shared" si="107"/>
        <v>10.633566359525108</v>
      </c>
      <c r="BO120" s="13">
        <f t="shared" si="88"/>
        <v>20379.984173517129</v>
      </c>
      <c r="BP120">
        <f t="shared" si="108"/>
        <v>183.34529664356856</v>
      </c>
      <c r="BQ120" s="13">
        <f t="shared" si="89"/>
        <v>10.271511508174452</v>
      </c>
      <c r="BR120" s="37">
        <f t="shared" si="90"/>
        <v>159.78161370143422</v>
      </c>
      <c r="BS120" s="13">
        <f t="shared" si="91"/>
        <v>8414.1288406412787</v>
      </c>
      <c r="BT120">
        <f t="shared" si="109"/>
        <v>231.0877903170383</v>
      </c>
      <c r="BU120" s="13">
        <f t="shared" si="92"/>
        <v>836.26927694937092</v>
      </c>
      <c r="BV120" s="13">
        <f t="shared" si="110"/>
        <v>163.3322866646929</v>
      </c>
      <c r="BW120" s="13">
        <f t="shared" si="93"/>
        <v>20379.984173517129</v>
      </c>
      <c r="BX120">
        <f t="shared" si="111"/>
        <v>336.04401694873638</v>
      </c>
      <c r="BY120" s="13">
        <f t="shared" si="94"/>
        <v>836.26927694937092</v>
      </c>
    </row>
    <row r="121" spans="29:77" x14ac:dyDescent="0.2">
      <c r="AC121">
        <v>119</v>
      </c>
      <c r="AD121" s="37">
        <f t="shared" si="65"/>
        <v>517.28773978707602</v>
      </c>
      <c r="AE121" s="13">
        <f t="shared" si="66"/>
        <v>14023.548067735466</v>
      </c>
      <c r="AF121">
        <f t="shared" si="112"/>
        <v>635.13268153275226</v>
      </c>
      <c r="AG121" s="13">
        <f t="shared" si="67"/>
        <v>1616.3024281585481</v>
      </c>
      <c r="AH121" s="13">
        <f t="shared" si="95"/>
        <v>519.87262970432835</v>
      </c>
      <c r="AI121" s="13">
        <f t="shared" si="68"/>
        <v>20379.984173517129</v>
      </c>
      <c r="AJ121">
        <f t="shared" si="96"/>
        <v>691.13300091035467</v>
      </c>
      <c r="AK121" s="13">
        <f t="shared" si="69"/>
        <v>1616.3024281585481</v>
      </c>
      <c r="AL121" s="37">
        <f t="shared" si="70"/>
        <v>1162.5450724080165</v>
      </c>
      <c r="AM121" s="13">
        <f t="shared" si="71"/>
        <v>16828.257681282557</v>
      </c>
      <c r="AN121">
        <f t="shared" si="97"/>
        <v>1303.9590025028278</v>
      </c>
      <c r="AO121" s="13">
        <f t="shared" si="72"/>
        <v>3457.7835760522935</v>
      </c>
      <c r="AP121" s="13">
        <f t="shared" si="98"/>
        <v>1164.6470708022655</v>
      </c>
      <c r="AQ121" s="13">
        <f t="shared" si="73"/>
        <v>20379.984173517129</v>
      </c>
      <c r="AR121" s="13">
        <f t="shared" si="99"/>
        <v>1335.9074420082918</v>
      </c>
      <c r="AS121" s="38">
        <f t="shared" si="74"/>
        <v>3457.7835760522935</v>
      </c>
      <c r="AT121" s="37">
        <f t="shared" si="75"/>
        <v>108.84359342095777</v>
      </c>
      <c r="AU121" s="13">
        <f t="shared" si="76"/>
        <v>5609.4192270941858</v>
      </c>
      <c r="AV121">
        <f t="shared" si="100"/>
        <v>155.98157011922825</v>
      </c>
      <c r="AW121" s="13">
        <f t="shared" si="77"/>
        <v>532.10518174559218</v>
      </c>
      <c r="AX121" s="13">
        <f t="shared" si="101"/>
        <v>112.87715790721964</v>
      </c>
      <c r="AY121" s="13">
        <f t="shared" si="78"/>
        <v>20379.984173517129</v>
      </c>
      <c r="AZ121">
        <f t="shared" si="102"/>
        <v>284.13752911324593</v>
      </c>
      <c r="BA121" s="13">
        <f t="shared" si="79"/>
        <v>532.10518174559218</v>
      </c>
      <c r="BB121" s="37">
        <f t="shared" si="80"/>
        <v>124.21689020500847</v>
      </c>
      <c r="BC121" s="13">
        <f t="shared" si="81"/>
        <v>8414.1288406412787</v>
      </c>
      <c r="BD121">
        <f t="shared" si="103"/>
        <v>194.92385525241417</v>
      </c>
      <c r="BE121" s="13">
        <f t="shared" si="82"/>
        <v>533.91624408933046</v>
      </c>
      <c r="BF121" s="13">
        <f t="shared" si="104"/>
        <v>127.76756316826715</v>
      </c>
      <c r="BG121" s="13">
        <f t="shared" si="83"/>
        <v>20379.984173517129</v>
      </c>
      <c r="BH121">
        <f t="shared" si="105"/>
        <v>299.02793437429341</v>
      </c>
      <c r="BI121" s="13">
        <f t="shared" si="84"/>
        <v>533.91624408933046</v>
      </c>
      <c r="BJ121" s="37">
        <f t="shared" si="85"/>
        <v>7.0828933962664289</v>
      </c>
      <c r="BK121" s="13">
        <f t="shared" si="86"/>
        <v>8414.1288406412787</v>
      </c>
      <c r="BL121">
        <f t="shared" si="106"/>
        <v>77.789858443672131</v>
      </c>
      <c r="BM121" s="13">
        <f t="shared" si="87"/>
        <v>10.271511508174452</v>
      </c>
      <c r="BN121" s="13">
        <f t="shared" si="107"/>
        <v>10.633566359525108</v>
      </c>
      <c r="BO121" s="13">
        <f t="shared" si="88"/>
        <v>20379.984173517129</v>
      </c>
      <c r="BP121">
        <f t="shared" si="108"/>
        <v>181.8939375655514</v>
      </c>
      <c r="BQ121" s="13">
        <f t="shared" si="89"/>
        <v>10.271511508174452</v>
      </c>
      <c r="BR121" s="37">
        <f t="shared" si="90"/>
        <v>159.78161370143422</v>
      </c>
      <c r="BS121" s="13">
        <f t="shared" si="91"/>
        <v>8414.1288406412787</v>
      </c>
      <c r="BT121">
        <f t="shared" si="109"/>
        <v>230.48857874883993</v>
      </c>
      <c r="BU121" s="13">
        <f t="shared" si="92"/>
        <v>836.26927694937092</v>
      </c>
      <c r="BV121" s="13">
        <f t="shared" si="110"/>
        <v>163.3322866646929</v>
      </c>
      <c r="BW121" s="13">
        <f t="shared" si="93"/>
        <v>20379.984173517129</v>
      </c>
      <c r="BX121">
        <f t="shared" si="111"/>
        <v>334.59265787071922</v>
      </c>
      <c r="BY121" s="13">
        <f t="shared" si="94"/>
        <v>836.26927694937092</v>
      </c>
    </row>
    <row r="122" spans="29:77" x14ac:dyDescent="0.2">
      <c r="AC122">
        <v>120</v>
      </c>
      <c r="AD122" s="37">
        <f t="shared" si="65"/>
        <v>517.28773978707602</v>
      </c>
      <c r="AE122" s="13">
        <f t="shared" si="66"/>
        <v>14023.548067735466</v>
      </c>
      <c r="AF122">
        <f t="shared" si="112"/>
        <v>634.15064035153819</v>
      </c>
      <c r="AG122" s="13">
        <f t="shared" si="67"/>
        <v>1616.3024281585481</v>
      </c>
      <c r="AH122" s="13">
        <f t="shared" si="95"/>
        <v>519.87262970432835</v>
      </c>
      <c r="AI122" s="13">
        <f t="shared" si="68"/>
        <v>20379.984173517129</v>
      </c>
      <c r="AJ122">
        <f t="shared" si="96"/>
        <v>689.70583115030445</v>
      </c>
      <c r="AK122" s="13">
        <f t="shared" si="69"/>
        <v>1616.3024281585481</v>
      </c>
      <c r="AL122" s="37">
        <f t="shared" si="70"/>
        <v>1162.5450724080165</v>
      </c>
      <c r="AM122" s="13">
        <f t="shared" si="71"/>
        <v>16828.257681282557</v>
      </c>
      <c r="AN122">
        <f t="shared" si="97"/>
        <v>1302.7805530853711</v>
      </c>
      <c r="AO122" s="13">
        <f t="shared" si="72"/>
        <v>3457.7835760522935</v>
      </c>
      <c r="AP122" s="13">
        <f t="shared" si="98"/>
        <v>1164.6470708022655</v>
      </c>
      <c r="AQ122" s="13">
        <f t="shared" si="73"/>
        <v>20379.984173517129</v>
      </c>
      <c r="AR122" s="13">
        <f t="shared" si="99"/>
        <v>1334.4802722482416</v>
      </c>
      <c r="AS122" s="38">
        <f t="shared" si="74"/>
        <v>3457.7835760522935</v>
      </c>
      <c r="AT122" s="37">
        <f t="shared" si="75"/>
        <v>108.84359342095777</v>
      </c>
      <c r="AU122" s="13">
        <f t="shared" si="76"/>
        <v>5609.4192270941858</v>
      </c>
      <c r="AV122">
        <f t="shared" si="100"/>
        <v>155.58875364674265</v>
      </c>
      <c r="AW122" s="13">
        <f t="shared" si="77"/>
        <v>532.10518174559218</v>
      </c>
      <c r="AX122" s="13">
        <f t="shared" si="101"/>
        <v>112.87715790721964</v>
      </c>
      <c r="AY122" s="13">
        <f t="shared" si="78"/>
        <v>20379.984173517129</v>
      </c>
      <c r="AZ122">
        <f t="shared" si="102"/>
        <v>282.71035935319571</v>
      </c>
      <c r="BA122" s="13">
        <f t="shared" si="79"/>
        <v>532.10518174559218</v>
      </c>
      <c r="BB122" s="37">
        <f t="shared" si="80"/>
        <v>124.21689020500847</v>
      </c>
      <c r="BC122" s="13">
        <f t="shared" si="81"/>
        <v>8414.1288406412787</v>
      </c>
      <c r="BD122">
        <f t="shared" si="103"/>
        <v>194.33463054368579</v>
      </c>
      <c r="BE122" s="13">
        <f t="shared" si="82"/>
        <v>533.91624408933046</v>
      </c>
      <c r="BF122" s="13">
        <f t="shared" si="104"/>
        <v>127.76756316826715</v>
      </c>
      <c r="BG122" s="13">
        <f t="shared" si="83"/>
        <v>20379.984173517129</v>
      </c>
      <c r="BH122">
        <f t="shared" si="105"/>
        <v>297.60076461424319</v>
      </c>
      <c r="BI122" s="13">
        <f t="shared" si="84"/>
        <v>533.91624408933046</v>
      </c>
      <c r="BJ122" s="37">
        <f t="shared" si="85"/>
        <v>7.0828933962664289</v>
      </c>
      <c r="BK122" s="13">
        <f t="shared" si="86"/>
        <v>8414.1288406412787</v>
      </c>
      <c r="BL122">
        <f t="shared" si="106"/>
        <v>77.20063373494375</v>
      </c>
      <c r="BM122" s="13">
        <f t="shared" si="87"/>
        <v>10.271511508174452</v>
      </c>
      <c r="BN122" s="13">
        <f t="shared" si="107"/>
        <v>10.633566359525108</v>
      </c>
      <c r="BO122" s="13">
        <f t="shared" si="88"/>
        <v>20379.984173517129</v>
      </c>
      <c r="BP122">
        <f t="shared" si="108"/>
        <v>180.46676780550118</v>
      </c>
      <c r="BQ122" s="13">
        <f t="shared" si="89"/>
        <v>10.271511508174452</v>
      </c>
      <c r="BR122" s="37">
        <f t="shared" si="90"/>
        <v>159.78161370143422</v>
      </c>
      <c r="BS122" s="13">
        <f t="shared" si="91"/>
        <v>8414.1288406412787</v>
      </c>
      <c r="BT122">
        <f t="shared" si="109"/>
        <v>229.89935404011155</v>
      </c>
      <c r="BU122" s="13">
        <f t="shared" si="92"/>
        <v>836.26927694937092</v>
      </c>
      <c r="BV122" s="13">
        <f t="shared" si="110"/>
        <v>163.3322866646929</v>
      </c>
      <c r="BW122" s="13">
        <f t="shared" si="93"/>
        <v>20379.984173517129</v>
      </c>
      <c r="BX122">
        <f t="shared" si="111"/>
        <v>333.165488110669</v>
      </c>
      <c r="BY122" s="13">
        <f t="shared" si="94"/>
        <v>836.26927694937092</v>
      </c>
    </row>
    <row r="123" spans="29:77" x14ac:dyDescent="0.2">
      <c r="AC123">
        <v>121</v>
      </c>
      <c r="AD123" s="37">
        <f t="shared" si="65"/>
        <v>517.28773978707602</v>
      </c>
      <c r="AE123" s="13">
        <f t="shared" si="66"/>
        <v>14023.548067735466</v>
      </c>
      <c r="AF123">
        <f t="shared" si="112"/>
        <v>633.18483125596413</v>
      </c>
      <c r="AG123" s="13">
        <f t="shared" si="67"/>
        <v>1616.3024281585481</v>
      </c>
      <c r="AH123" s="13">
        <f t="shared" si="95"/>
        <v>519.87262970432835</v>
      </c>
      <c r="AI123" s="13">
        <f t="shared" si="68"/>
        <v>20379.984173517129</v>
      </c>
      <c r="AJ123">
        <f t="shared" si="96"/>
        <v>688.30225097306493</v>
      </c>
      <c r="AK123" s="13">
        <f t="shared" si="69"/>
        <v>1616.3024281585481</v>
      </c>
      <c r="AL123" s="37">
        <f t="shared" si="70"/>
        <v>1162.5450724080165</v>
      </c>
      <c r="AM123" s="13">
        <f t="shared" si="71"/>
        <v>16828.257681282557</v>
      </c>
      <c r="AN123">
        <f t="shared" si="97"/>
        <v>1301.6215821706824</v>
      </c>
      <c r="AO123" s="13">
        <f t="shared" si="72"/>
        <v>3457.7835760522935</v>
      </c>
      <c r="AP123" s="13">
        <f t="shared" si="98"/>
        <v>1164.6470708022655</v>
      </c>
      <c r="AQ123" s="13">
        <f t="shared" si="73"/>
        <v>20379.984173517129</v>
      </c>
      <c r="AR123" s="13">
        <f t="shared" si="99"/>
        <v>1333.0766920710021</v>
      </c>
      <c r="AS123" s="38">
        <f t="shared" si="74"/>
        <v>3457.7835760522935</v>
      </c>
      <c r="AT123" s="37">
        <f t="shared" si="75"/>
        <v>108.84359342095777</v>
      </c>
      <c r="AU123" s="13">
        <f t="shared" si="76"/>
        <v>5609.4192270941858</v>
      </c>
      <c r="AV123">
        <f t="shared" si="100"/>
        <v>155.20243000851303</v>
      </c>
      <c r="AW123" s="13">
        <f t="shared" si="77"/>
        <v>532.10518174559218</v>
      </c>
      <c r="AX123" s="13">
        <f t="shared" si="101"/>
        <v>112.87715790721964</v>
      </c>
      <c r="AY123" s="13">
        <f t="shared" si="78"/>
        <v>20379.984173517129</v>
      </c>
      <c r="AZ123">
        <f t="shared" si="102"/>
        <v>281.30677917595625</v>
      </c>
      <c r="BA123" s="13">
        <f t="shared" si="79"/>
        <v>532.10518174559218</v>
      </c>
      <c r="BB123" s="37">
        <f t="shared" si="80"/>
        <v>124.21689020500847</v>
      </c>
      <c r="BC123" s="13">
        <f t="shared" si="81"/>
        <v>8414.1288406412787</v>
      </c>
      <c r="BD123">
        <f t="shared" si="103"/>
        <v>193.75514508634134</v>
      </c>
      <c r="BE123" s="13">
        <f t="shared" si="82"/>
        <v>533.91624408933046</v>
      </c>
      <c r="BF123" s="13">
        <f t="shared" si="104"/>
        <v>127.76756316826715</v>
      </c>
      <c r="BG123" s="13">
        <f t="shared" si="83"/>
        <v>20379.984173517129</v>
      </c>
      <c r="BH123">
        <f t="shared" si="105"/>
        <v>296.19718443700378</v>
      </c>
      <c r="BI123" s="13">
        <f t="shared" si="84"/>
        <v>533.91624408933046</v>
      </c>
      <c r="BJ123" s="37">
        <f t="shared" si="85"/>
        <v>7.0828933962664289</v>
      </c>
      <c r="BK123" s="13">
        <f t="shared" si="86"/>
        <v>8414.1288406412787</v>
      </c>
      <c r="BL123">
        <f t="shared" si="106"/>
        <v>76.621148277599303</v>
      </c>
      <c r="BM123" s="13">
        <f t="shared" si="87"/>
        <v>10.271511508174452</v>
      </c>
      <c r="BN123" s="13">
        <f t="shared" si="107"/>
        <v>10.633566359525108</v>
      </c>
      <c r="BO123" s="13">
        <f t="shared" si="88"/>
        <v>20379.984173517129</v>
      </c>
      <c r="BP123">
        <f t="shared" si="108"/>
        <v>179.06318762826172</v>
      </c>
      <c r="BQ123" s="13">
        <f t="shared" si="89"/>
        <v>10.271511508174452</v>
      </c>
      <c r="BR123" s="37">
        <f t="shared" si="90"/>
        <v>159.78161370143422</v>
      </c>
      <c r="BS123" s="13">
        <f t="shared" si="91"/>
        <v>8414.1288406412787</v>
      </c>
      <c r="BT123">
        <f t="shared" si="109"/>
        <v>229.3198685827671</v>
      </c>
      <c r="BU123" s="13">
        <f t="shared" si="92"/>
        <v>836.26927694937092</v>
      </c>
      <c r="BV123" s="13">
        <f t="shared" si="110"/>
        <v>163.3322866646929</v>
      </c>
      <c r="BW123" s="13">
        <f t="shared" si="93"/>
        <v>20379.984173517129</v>
      </c>
      <c r="BX123">
        <f t="shared" si="111"/>
        <v>331.76190793342948</v>
      </c>
      <c r="BY123" s="13">
        <f t="shared" si="94"/>
        <v>836.26927694937092</v>
      </c>
    </row>
    <row r="124" spans="29:77" x14ac:dyDescent="0.2">
      <c r="AC124">
        <v>122</v>
      </c>
      <c r="AD124" s="37">
        <f t="shared" si="65"/>
        <v>517.28773978707602</v>
      </c>
      <c r="AE124" s="13">
        <f t="shared" si="66"/>
        <v>14023.548067735466</v>
      </c>
      <c r="AF124">
        <f t="shared" si="112"/>
        <v>632.23485509638317</v>
      </c>
      <c r="AG124" s="13">
        <f t="shared" si="67"/>
        <v>1616.3024281585481</v>
      </c>
      <c r="AH124" s="13">
        <f t="shared" si="95"/>
        <v>519.87262970432835</v>
      </c>
      <c r="AI124" s="13">
        <f t="shared" si="68"/>
        <v>20379.984173517129</v>
      </c>
      <c r="AJ124">
        <f t="shared" si="96"/>
        <v>686.92168030692778</v>
      </c>
      <c r="AK124" s="13">
        <f t="shared" si="69"/>
        <v>1616.3024281585481</v>
      </c>
      <c r="AL124" s="37">
        <f t="shared" si="70"/>
        <v>1162.5450724080165</v>
      </c>
      <c r="AM124" s="13">
        <f t="shared" si="71"/>
        <v>16828.257681282557</v>
      </c>
      <c r="AN124">
        <f t="shared" si="97"/>
        <v>1300.4816107791851</v>
      </c>
      <c r="AO124" s="13">
        <f t="shared" si="72"/>
        <v>3457.7835760522935</v>
      </c>
      <c r="AP124" s="13">
        <f t="shared" si="98"/>
        <v>1164.6470708022655</v>
      </c>
      <c r="AQ124" s="13">
        <f t="shared" si="73"/>
        <v>20379.984173517129</v>
      </c>
      <c r="AR124" s="13">
        <f t="shared" si="99"/>
        <v>1331.6961214048649</v>
      </c>
      <c r="AS124" s="38">
        <f t="shared" si="74"/>
        <v>3457.7835760522935</v>
      </c>
      <c r="AT124" s="37">
        <f t="shared" si="75"/>
        <v>108.84359342095777</v>
      </c>
      <c r="AU124" s="13">
        <f t="shared" si="76"/>
        <v>5609.4192270941858</v>
      </c>
      <c r="AV124">
        <f t="shared" si="100"/>
        <v>154.82243954468061</v>
      </c>
      <c r="AW124" s="13">
        <f t="shared" si="77"/>
        <v>532.10518174559218</v>
      </c>
      <c r="AX124" s="13">
        <f t="shared" si="101"/>
        <v>112.87715790721964</v>
      </c>
      <c r="AY124" s="13">
        <f t="shared" si="78"/>
        <v>20379.984173517129</v>
      </c>
      <c r="AZ124">
        <f t="shared" si="102"/>
        <v>279.92620850981905</v>
      </c>
      <c r="BA124" s="13">
        <f t="shared" si="79"/>
        <v>532.10518174559218</v>
      </c>
      <c r="BB124" s="37">
        <f t="shared" si="80"/>
        <v>124.21689020500847</v>
      </c>
      <c r="BC124" s="13">
        <f t="shared" si="81"/>
        <v>8414.1288406412787</v>
      </c>
      <c r="BD124">
        <f t="shared" si="103"/>
        <v>193.18515939059273</v>
      </c>
      <c r="BE124" s="13">
        <f t="shared" si="82"/>
        <v>533.91624408933046</v>
      </c>
      <c r="BF124" s="13">
        <f t="shared" si="104"/>
        <v>127.76756316826715</v>
      </c>
      <c r="BG124" s="13">
        <f t="shared" si="83"/>
        <v>20379.984173517129</v>
      </c>
      <c r="BH124">
        <f t="shared" si="105"/>
        <v>294.81661377086652</v>
      </c>
      <c r="BI124" s="13">
        <f t="shared" si="84"/>
        <v>533.91624408933046</v>
      </c>
      <c r="BJ124" s="37">
        <f t="shared" si="85"/>
        <v>7.0828933962664289</v>
      </c>
      <c r="BK124" s="13">
        <f t="shared" si="86"/>
        <v>8414.1288406412787</v>
      </c>
      <c r="BL124">
        <f t="shared" si="106"/>
        <v>76.051162581850676</v>
      </c>
      <c r="BM124" s="13">
        <f t="shared" si="87"/>
        <v>10.271511508174452</v>
      </c>
      <c r="BN124" s="13">
        <f t="shared" si="107"/>
        <v>10.633566359525108</v>
      </c>
      <c r="BO124" s="13">
        <f t="shared" si="88"/>
        <v>20379.984173517129</v>
      </c>
      <c r="BP124">
        <f t="shared" si="108"/>
        <v>177.68261696212451</v>
      </c>
      <c r="BQ124" s="13">
        <f t="shared" si="89"/>
        <v>10.271511508174452</v>
      </c>
      <c r="BR124" s="37">
        <f t="shared" si="90"/>
        <v>159.78161370143422</v>
      </c>
      <c r="BS124" s="13">
        <f t="shared" si="91"/>
        <v>8414.1288406412787</v>
      </c>
      <c r="BT124">
        <f t="shared" si="109"/>
        <v>228.74988288701849</v>
      </c>
      <c r="BU124" s="13">
        <f t="shared" si="92"/>
        <v>836.26927694937092</v>
      </c>
      <c r="BV124" s="13">
        <f t="shared" si="110"/>
        <v>163.3322866646929</v>
      </c>
      <c r="BW124" s="13">
        <f t="shared" si="93"/>
        <v>20379.984173517129</v>
      </c>
      <c r="BX124">
        <f t="shared" si="111"/>
        <v>330.38133726729234</v>
      </c>
      <c r="BY124" s="13">
        <f t="shared" si="94"/>
        <v>836.26927694937092</v>
      </c>
    </row>
    <row r="125" spans="29:77" x14ac:dyDescent="0.2">
      <c r="AC125">
        <v>123</v>
      </c>
      <c r="AD125" s="37">
        <f t="shared" si="65"/>
        <v>517.28773978707602</v>
      </c>
      <c r="AE125" s="13">
        <f t="shared" si="66"/>
        <v>14023.548067735466</v>
      </c>
      <c r="AF125">
        <f t="shared" si="112"/>
        <v>631.30032570362448</v>
      </c>
      <c r="AG125" s="13">
        <f t="shared" si="67"/>
        <v>1616.3024281585481</v>
      </c>
      <c r="AH125" s="13">
        <f t="shared" si="95"/>
        <v>519.87262970432835</v>
      </c>
      <c r="AI125" s="13">
        <f t="shared" si="68"/>
        <v>20379.984173517129</v>
      </c>
      <c r="AJ125">
        <f t="shared" si="96"/>
        <v>685.56355794430499</v>
      </c>
      <c r="AK125" s="13">
        <f t="shared" si="69"/>
        <v>1616.3024281585481</v>
      </c>
      <c r="AL125" s="37">
        <f t="shared" si="70"/>
        <v>1162.5450724080165</v>
      </c>
      <c r="AM125" s="13">
        <f t="shared" si="71"/>
        <v>16828.257681282557</v>
      </c>
      <c r="AN125">
        <f t="shared" si="97"/>
        <v>1299.3601755078746</v>
      </c>
      <c r="AO125" s="13">
        <f t="shared" si="72"/>
        <v>3457.7835760522935</v>
      </c>
      <c r="AP125" s="13">
        <f t="shared" si="98"/>
        <v>1164.6470708022655</v>
      </c>
      <c r="AQ125" s="13">
        <f t="shared" si="73"/>
        <v>20379.984173517129</v>
      </c>
      <c r="AR125" s="13">
        <f t="shared" si="99"/>
        <v>1330.3379990422422</v>
      </c>
      <c r="AS125" s="38">
        <f t="shared" si="74"/>
        <v>3457.7835760522935</v>
      </c>
      <c r="AT125" s="37">
        <f t="shared" si="75"/>
        <v>108.84359342095777</v>
      </c>
      <c r="AU125" s="13">
        <f t="shared" si="76"/>
        <v>5609.4192270941858</v>
      </c>
      <c r="AV125">
        <f t="shared" si="100"/>
        <v>154.44862778757718</v>
      </c>
      <c r="AW125" s="13">
        <f t="shared" si="77"/>
        <v>532.10518174559218</v>
      </c>
      <c r="AX125" s="13">
        <f t="shared" si="101"/>
        <v>112.87715790721964</v>
      </c>
      <c r="AY125" s="13">
        <f t="shared" si="78"/>
        <v>20379.984173517129</v>
      </c>
      <c r="AZ125">
        <f t="shared" si="102"/>
        <v>278.56808614719625</v>
      </c>
      <c r="BA125" s="13">
        <f t="shared" si="79"/>
        <v>532.10518174559218</v>
      </c>
      <c r="BB125" s="37">
        <f t="shared" si="80"/>
        <v>124.21689020500847</v>
      </c>
      <c r="BC125" s="13">
        <f t="shared" si="81"/>
        <v>8414.1288406412787</v>
      </c>
      <c r="BD125">
        <f t="shared" si="103"/>
        <v>192.62444175493755</v>
      </c>
      <c r="BE125" s="13">
        <f t="shared" si="82"/>
        <v>533.91624408933046</v>
      </c>
      <c r="BF125" s="13">
        <f t="shared" si="104"/>
        <v>127.76756316826715</v>
      </c>
      <c r="BG125" s="13">
        <f t="shared" si="83"/>
        <v>20379.984173517129</v>
      </c>
      <c r="BH125">
        <f t="shared" si="105"/>
        <v>293.45849140824379</v>
      </c>
      <c r="BI125" s="13">
        <f t="shared" si="84"/>
        <v>533.91624408933046</v>
      </c>
      <c r="BJ125" s="37">
        <f t="shared" si="85"/>
        <v>7.0828933962664289</v>
      </c>
      <c r="BK125" s="13">
        <f t="shared" si="86"/>
        <v>8414.1288406412787</v>
      </c>
      <c r="BL125">
        <f t="shared" si="106"/>
        <v>75.490444946195524</v>
      </c>
      <c r="BM125" s="13">
        <f t="shared" si="87"/>
        <v>10.271511508174452</v>
      </c>
      <c r="BN125" s="13">
        <f t="shared" si="107"/>
        <v>10.633566359525108</v>
      </c>
      <c r="BO125" s="13">
        <f t="shared" si="88"/>
        <v>20379.984173517129</v>
      </c>
      <c r="BP125">
        <f t="shared" si="108"/>
        <v>176.32449459950175</v>
      </c>
      <c r="BQ125" s="13">
        <f t="shared" si="89"/>
        <v>10.271511508174452</v>
      </c>
      <c r="BR125" s="37">
        <f t="shared" si="90"/>
        <v>159.78161370143422</v>
      </c>
      <c r="BS125" s="13">
        <f t="shared" si="91"/>
        <v>8414.1288406412787</v>
      </c>
      <c r="BT125">
        <f t="shared" si="109"/>
        <v>228.18916525136331</v>
      </c>
      <c r="BU125" s="13">
        <f t="shared" si="92"/>
        <v>836.26927694937092</v>
      </c>
      <c r="BV125" s="13">
        <f t="shared" si="110"/>
        <v>163.3322866646929</v>
      </c>
      <c r="BW125" s="13">
        <f t="shared" si="93"/>
        <v>20379.984173517129</v>
      </c>
      <c r="BX125">
        <f t="shared" si="111"/>
        <v>329.02321490466954</v>
      </c>
      <c r="BY125" s="13">
        <f t="shared" si="94"/>
        <v>836.26927694937092</v>
      </c>
    </row>
    <row r="126" spans="29:77" x14ac:dyDescent="0.2">
      <c r="AC126">
        <v>124</v>
      </c>
      <c r="AD126" s="37">
        <f t="shared" si="65"/>
        <v>517.28773978707602</v>
      </c>
      <c r="AE126" s="13">
        <f t="shared" si="66"/>
        <v>14023.548067735466</v>
      </c>
      <c r="AF126">
        <f t="shared" si="112"/>
        <v>630.38086936558784</v>
      </c>
      <c r="AG126" s="13">
        <f t="shared" si="67"/>
        <v>1616.3024281585481</v>
      </c>
      <c r="AH126" s="13">
        <f t="shared" si="95"/>
        <v>519.87262970432835</v>
      </c>
      <c r="AI126" s="13">
        <f t="shared" si="68"/>
        <v>20379.984173517129</v>
      </c>
      <c r="AJ126">
        <f t="shared" si="96"/>
        <v>684.22734078107942</v>
      </c>
      <c r="AK126" s="13">
        <f t="shared" si="69"/>
        <v>1616.3024281585481</v>
      </c>
      <c r="AL126" s="37">
        <f t="shared" si="70"/>
        <v>1162.5450724080165</v>
      </c>
      <c r="AM126" s="13">
        <f t="shared" si="71"/>
        <v>16828.257681282557</v>
      </c>
      <c r="AN126">
        <f t="shared" si="97"/>
        <v>1298.2568279022307</v>
      </c>
      <c r="AO126" s="13">
        <f t="shared" si="72"/>
        <v>3457.7835760522935</v>
      </c>
      <c r="AP126" s="13">
        <f t="shared" si="98"/>
        <v>1164.6470708022655</v>
      </c>
      <c r="AQ126" s="13">
        <f t="shared" si="73"/>
        <v>20379.984173517129</v>
      </c>
      <c r="AR126" s="13">
        <f t="shared" si="99"/>
        <v>1329.0017818790166</v>
      </c>
      <c r="AS126" s="38">
        <f t="shared" si="74"/>
        <v>3457.7835760522935</v>
      </c>
      <c r="AT126" s="37">
        <f t="shared" si="75"/>
        <v>108.84359342095777</v>
      </c>
      <c r="AU126" s="13">
        <f t="shared" si="76"/>
        <v>5609.4192270941858</v>
      </c>
      <c r="AV126">
        <f t="shared" si="100"/>
        <v>154.08084525236251</v>
      </c>
      <c r="AW126" s="13">
        <f t="shared" si="77"/>
        <v>532.10518174559218</v>
      </c>
      <c r="AX126" s="13">
        <f t="shared" si="101"/>
        <v>112.87715790721964</v>
      </c>
      <c r="AY126" s="13">
        <f t="shared" si="78"/>
        <v>20379.984173517129</v>
      </c>
      <c r="AZ126">
        <f t="shared" si="102"/>
        <v>277.23186898397068</v>
      </c>
      <c r="BA126" s="13">
        <f t="shared" si="79"/>
        <v>532.10518174559218</v>
      </c>
      <c r="BB126" s="37">
        <f t="shared" si="80"/>
        <v>124.21689020500847</v>
      </c>
      <c r="BC126" s="13">
        <f t="shared" si="81"/>
        <v>8414.1288406412787</v>
      </c>
      <c r="BD126">
        <f t="shared" si="103"/>
        <v>192.07276795211556</v>
      </c>
      <c r="BE126" s="13">
        <f t="shared" si="82"/>
        <v>533.91624408933046</v>
      </c>
      <c r="BF126" s="13">
        <f t="shared" si="104"/>
        <v>127.76756316826715</v>
      </c>
      <c r="BG126" s="13">
        <f t="shared" si="83"/>
        <v>20379.984173517129</v>
      </c>
      <c r="BH126">
        <f t="shared" si="105"/>
        <v>292.12227424501816</v>
      </c>
      <c r="BI126" s="13">
        <f t="shared" si="84"/>
        <v>533.91624408933046</v>
      </c>
      <c r="BJ126" s="37">
        <f t="shared" si="85"/>
        <v>7.0828933962664289</v>
      </c>
      <c r="BK126" s="13">
        <f t="shared" si="86"/>
        <v>8414.1288406412787</v>
      </c>
      <c r="BL126">
        <f t="shared" si="106"/>
        <v>74.938771143373515</v>
      </c>
      <c r="BM126" s="13">
        <f t="shared" si="87"/>
        <v>10.271511508174452</v>
      </c>
      <c r="BN126" s="13">
        <f t="shared" si="107"/>
        <v>10.633566359525108</v>
      </c>
      <c r="BO126" s="13">
        <f t="shared" si="88"/>
        <v>20379.984173517129</v>
      </c>
      <c r="BP126">
        <f t="shared" si="108"/>
        <v>174.98827743627615</v>
      </c>
      <c r="BQ126" s="13">
        <f t="shared" si="89"/>
        <v>10.271511508174452</v>
      </c>
      <c r="BR126" s="37">
        <f t="shared" si="90"/>
        <v>159.78161370143422</v>
      </c>
      <c r="BS126" s="13">
        <f t="shared" si="91"/>
        <v>8414.1288406412787</v>
      </c>
      <c r="BT126">
        <f t="shared" si="109"/>
        <v>227.63749144854131</v>
      </c>
      <c r="BU126" s="13">
        <f t="shared" si="92"/>
        <v>836.26927694937092</v>
      </c>
      <c r="BV126" s="13">
        <f t="shared" si="110"/>
        <v>163.3322866646929</v>
      </c>
      <c r="BW126" s="13">
        <f t="shared" si="93"/>
        <v>20379.984173517129</v>
      </c>
      <c r="BX126">
        <f t="shared" si="111"/>
        <v>327.68699774144397</v>
      </c>
      <c r="BY126" s="13">
        <f t="shared" si="94"/>
        <v>836.26927694937092</v>
      </c>
    </row>
    <row r="127" spans="29:77" x14ac:dyDescent="0.2">
      <c r="AC127">
        <v>125</v>
      </c>
      <c r="AD127" s="37">
        <f t="shared" si="65"/>
        <v>517.28773978707602</v>
      </c>
      <c r="AE127" s="13">
        <f t="shared" si="66"/>
        <v>14023.548067735466</v>
      </c>
      <c r="AF127">
        <f t="shared" si="112"/>
        <v>629.47612432895971</v>
      </c>
      <c r="AG127" s="13">
        <f t="shared" si="67"/>
        <v>1616.3024281585481</v>
      </c>
      <c r="AH127" s="13">
        <f t="shared" si="95"/>
        <v>519.87262970432835</v>
      </c>
      <c r="AI127" s="13">
        <f t="shared" si="68"/>
        <v>20379.984173517129</v>
      </c>
      <c r="AJ127">
        <f t="shared" si="96"/>
        <v>682.91250309246539</v>
      </c>
      <c r="AK127" s="13">
        <f t="shared" si="69"/>
        <v>1616.3024281585481</v>
      </c>
      <c r="AL127" s="37">
        <f t="shared" si="70"/>
        <v>1162.5450724080165</v>
      </c>
      <c r="AM127" s="13">
        <f t="shared" si="71"/>
        <v>16828.257681282557</v>
      </c>
      <c r="AN127">
        <f t="shared" si="97"/>
        <v>1297.171133858277</v>
      </c>
      <c r="AO127" s="13">
        <f t="shared" si="72"/>
        <v>3457.7835760522935</v>
      </c>
      <c r="AP127" s="13">
        <f t="shared" si="98"/>
        <v>1164.6470708022655</v>
      </c>
      <c r="AQ127" s="13">
        <f t="shared" si="73"/>
        <v>20379.984173517129</v>
      </c>
      <c r="AR127" s="13">
        <f t="shared" si="99"/>
        <v>1327.6869441904025</v>
      </c>
      <c r="AS127" s="38">
        <f t="shared" si="74"/>
        <v>3457.7835760522935</v>
      </c>
      <c r="AT127" s="37">
        <f t="shared" si="75"/>
        <v>108.84359342095777</v>
      </c>
      <c r="AU127" s="13">
        <f t="shared" si="76"/>
        <v>5609.4192270941858</v>
      </c>
      <c r="AV127">
        <f t="shared" si="100"/>
        <v>153.71894723771126</v>
      </c>
      <c r="AW127" s="13">
        <f t="shared" si="77"/>
        <v>532.10518174559218</v>
      </c>
      <c r="AX127" s="13">
        <f t="shared" si="101"/>
        <v>112.87715790721964</v>
      </c>
      <c r="AY127" s="13">
        <f t="shared" si="78"/>
        <v>20379.984173517129</v>
      </c>
      <c r="AZ127">
        <f t="shared" si="102"/>
        <v>275.91703129535665</v>
      </c>
      <c r="BA127" s="13">
        <f t="shared" si="79"/>
        <v>532.10518174559218</v>
      </c>
      <c r="BB127" s="37">
        <f t="shared" si="80"/>
        <v>124.21689020500847</v>
      </c>
      <c r="BC127" s="13">
        <f t="shared" si="81"/>
        <v>8414.1288406412787</v>
      </c>
      <c r="BD127">
        <f t="shared" si="103"/>
        <v>191.5299209301387</v>
      </c>
      <c r="BE127" s="13">
        <f t="shared" si="82"/>
        <v>533.91624408933046</v>
      </c>
      <c r="BF127" s="13">
        <f t="shared" si="104"/>
        <v>127.76756316826715</v>
      </c>
      <c r="BG127" s="13">
        <f t="shared" si="83"/>
        <v>20379.984173517129</v>
      </c>
      <c r="BH127">
        <f t="shared" si="105"/>
        <v>290.80743655640418</v>
      </c>
      <c r="BI127" s="13">
        <f t="shared" si="84"/>
        <v>533.91624408933046</v>
      </c>
      <c r="BJ127" s="37">
        <f t="shared" si="85"/>
        <v>7.0828933962664289</v>
      </c>
      <c r="BK127" s="13">
        <f t="shared" si="86"/>
        <v>8414.1288406412787</v>
      </c>
      <c r="BL127">
        <f t="shared" si="106"/>
        <v>74.395924121396661</v>
      </c>
      <c r="BM127" s="13">
        <f t="shared" si="87"/>
        <v>10.271511508174452</v>
      </c>
      <c r="BN127" s="13">
        <f t="shared" si="107"/>
        <v>10.633566359525108</v>
      </c>
      <c r="BO127" s="13">
        <f t="shared" si="88"/>
        <v>20379.984173517129</v>
      </c>
      <c r="BP127">
        <f t="shared" si="108"/>
        <v>173.67343974766214</v>
      </c>
      <c r="BQ127" s="13">
        <f t="shared" si="89"/>
        <v>10.271511508174452</v>
      </c>
      <c r="BR127" s="37">
        <f t="shared" si="90"/>
        <v>159.78161370143422</v>
      </c>
      <c r="BS127" s="13">
        <f t="shared" si="91"/>
        <v>8414.1288406412787</v>
      </c>
      <c r="BT127">
        <f t="shared" si="109"/>
        <v>227.09464442656446</v>
      </c>
      <c r="BU127" s="13">
        <f t="shared" si="92"/>
        <v>836.26927694937092</v>
      </c>
      <c r="BV127" s="13">
        <f t="shared" si="110"/>
        <v>163.3322866646929</v>
      </c>
      <c r="BW127" s="13">
        <f t="shared" si="93"/>
        <v>20379.984173517129</v>
      </c>
      <c r="BX127">
        <f t="shared" si="111"/>
        <v>326.37216005282994</v>
      </c>
      <c r="BY127" s="13">
        <f t="shared" si="94"/>
        <v>836.26927694937092</v>
      </c>
    </row>
    <row r="128" spans="29:77" x14ac:dyDescent="0.2">
      <c r="AC128">
        <v>126</v>
      </c>
      <c r="AD128" s="37">
        <f t="shared" si="65"/>
        <v>517.28773978707602</v>
      </c>
      <c r="AE128" s="13">
        <f t="shared" si="66"/>
        <v>14023.548067735466</v>
      </c>
      <c r="AF128">
        <f t="shared" si="112"/>
        <v>628.58574032465913</v>
      </c>
      <c r="AG128" s="13">
        <f t="shared" si="67"/>
        <v>1616.3024281585481</v>
      </c>
      <c r="AH128" s="13">
        <f t="shared" si="95"/>
        <v>519.87262970432835</v>
      </c>
      <c r="AI128" s="13">
        <f t="shared" si="68"/>
        <v>20379.984173517129</v>
      </c>
      <c r="AJ128">
        <f t="shared" si="96"/>
        <v>681.61853584335313</v>
      </c>
      <c r="AK128" s="13">
        <f t="shared" si="69"/>
        <v>1616.3024281585481</v>
      </c>
      <c r="AL128" s="37">
        <f t="shared" si="70"/>
        <v>1162.5450724080165</v>
      </c>
      <c r="AM128" s="13">
        <f t="shared" si="71"/>
        <v>16828.257681282557</v>
      </c>
      <c r="AN128">
        <f t="shared" si="97"/>
        <v>1296.1026730531162</v>
      </c>
      <c r="AO128" s="13">
        <f t="shared" si="72"/>
        <v>3457.7835760522935</v>
      </c>
      <c r="AP128" s="13">
        <f t="shared" si="98"/>
        <v>1164.6470708022655</v>
      </c>
      <c r="AQ128" s="13">
        <f t="shared" si="73"/>
        <v>20379.984173517129</v>
      </c>
      <c r="AR128" s="13">
        <f t="shared" si="99"/>
        <v>1326.3929769412903</v>
      </c>
      <c r="AS128" s="38">
        <f t="shared" si="74"/>
        <v>3457.7835760522935</v>
      </c>
      <c r="AT128" s="37">
        <f t="shared" si="75"/>
        <v>108.84359342095777</v>
      </c>
      <c r="AU128" s="13">
        <f t="shared" si="76"/>
        <v>5609.4192270941858</v>
      </c>
      <c r="AV128">
        <f t="shared" si="100"/>
        <v>153.36279363599101</v>
      </c>
      <c r="AW128" s="13">
        <f t="shared" si="77"/>
        <v>532.10518174559218</v>
      </c>
      <c r="AX128" s="13">
        <f t="shared" si="101"/>
        <v>112.87715790721964</v>
      </c>
      <c r="AY128" s="13">
        <f t="shared" si="78"/>
        <v>20379.984173517129</v>
      </c>
      <c r="AZ128">
        <f t="shared" si="102"/>
        <v>274.62306404624451</v>
      </c>
      <c r="BA128" s="13">
        <f t="shared" si="79"/>
        <v>532.10518174559218</v>
      </c>
      <c r="BB128" s="37">
        <f t="shared" si="80"/>
        <v>124.21689020500847</v>
      </c>
      <c r="BC128" s="13">
        <f t="shared" si="81"/>
        <v>8414.1288406412787</v>
      </c>
      <c r="BD128">
        <f t="shared" si="103"/>
        <v>190.99569052755828</v>
      </c>
      <c r="BE128" s="13">
        <f t="shared" si="82"/>
        <v>533.91624408933046</v>
      </c>
      <c r="BF128" s="13">
        <f t="shared" si="104"/>
        <v>127.76756316826715</v>
      </c>
      <c r="BG128" s="13">
        <f t="shared" si="83"/>
        <v>20379.984173517129</v>
      </c>
      <c r="BH128">
        <f t="shared" si="105"/>
        <v>289.51346930729198</v>
      </c>
      <c r="BI128" s="13">
        <f t="shared" si="84"/>
        <v>533.91624408933046</v>
      </c>
      <c r="BJ128" s="37">
        <f t="shared" si="85"/>
        <v>7.0828933962664289</v>
      </c>
      <c r="BK128" s="13">
        <f t="shared" si="86"/>
        <v>8414.1288406412787</v>
      </c>
      <c r="BL128">
        <f t="shared" si="106"/>
        <v>73.861693718816255</v>
      </c>
      <c r="BM128" s="13">
        <f t="shared" si="87"/>
        <v>10.271511508174452</v>
      </c>
      <c r="BN128" s="13">
        <f t="shared" si="107"/>
        <v>10.633566359525108</v>
      </c>
      <c r="BO128" s="13">
        <f t="shared" si="88"/>
        <v>20379.984173517129</v>
      </c>
      <c r="BP128">
        <f t="shared" si="108"/>
        <v>172.37947249854994</v>
      </c>
      <c r="BQ128" s="13">
        <f t="shared" si="89"/>
        <v>10.271511508174452</v>
      </c>
      <c r="BR128" s="37">
        <f t="shared" si="90"/>
        <v>159.78161370143422</v>
      </c>
      <c r="BS128" s="13">
        <f t="shared" si="91"/>
        <v>8414.1288406412787</v>
      </c>
      <c r="BT128">
        <f t="shared" si="109"/>
        <v>226.56041402398404</v>
      </c>
      <c r="BU128" s="13">
        <f t="shared" si="92"/>
        <v>836.26927694937092</v>
      </c>
      <c r="BV128" s="13">
        <f t="shared" si="110"/>
        <v>163.3322866646929</v>
      </c>
      <c r="BW128" s="13">
        <f t="shared" si="93"/>
        <v>20379.984173517129</v>
      </c>
      <c r="BX128">
        <f t="shared" si="111"/>
        <v>325.07819280371774</v>
      </c>
      <c r="BY128" s="13">
        <f t="shared" si="94"/>
        <v>836.26927694937092</v>
      </c>
    </row>
    <row r="129" spans="29:77" x14ac:dyDescent="0.2">
      <c r="AC129">
        <v>127</v>
      </c>
      <c r="AD129" s="37">
        <f t="shared" si="65"/>
        <v>517.28773978707602</v>
      </c>
      <c r="AE129" s="13">
        <f t="shared" si="66"/>
        <v>14023.548067735466</v>
      </c>
      <c r="AF129">
        <f t="shared" si="112"/>
        <v>627.70937811570172</v>
      </c>
      <c r="AG129" s="13">
        <f t="shared" si="67"/>
        <v>1616.3024281585481</v>
      </c>
      <c r="AH129" s="13">
        <f t="shared" si="95"/>
        <v>519.87262970432835</v>
      </c>
      <c r="AI129" s="13">
        <f t="shared" si="68"/>
        <v>20379.984173517129</v>
      </c>
      <c r="AJ129">
        <f t="shared" si="96"/>
        <v>680.34494603123494</v>
      </c>
      <c r="AK129" s="13">
        <f t="shared" si="69"/>
        <v>1616.3024281585481</v>
      </c>
      <c r="AL129" s="37">
        <f t="shared" si="70"/>
        <v>1162.5450724080165</v>
      </c>
      <c r="AM129" s="13">
        <f t="shared" si="71"/>
        <v>16828.257681282557</v>
      </c>
      <c r="AN129">
        <f t="shared" si="97"/>
        <v>1295.0510384023673</v>
      </c>
      <c r="AO129" s="13">
        <f t="shared" si="72"/>
        <v>3457.7835760522935</v>
      </c>
      <c r="AP129" s="13">
        <f t="shared" si="98"/>
        <v>1164.6470708022655</v>
      </c>
      <c r="AQ129" s="13">
        <f t="shared" si="73"/>
        <v>20379.984173517129</v>
      </c>
      <c r="AR129" s="13">
        <f t="shared" si="99"/>
        <v>1325.1193871291721</v>
      </c>
      <c r="AS129" s="38">
        <f t="shared" si="74"/>
        <v>3457.7835760522935</v>
      </c>
      <c r="AT129" s="37">
        <f t="shared" si="75"/>
        <v>108.84359342095777</v>
      </c>
      <c r="AU129" s="13">
        <f t="shared" si="76"/>
        <v>5609.4192270941858</v>
      </c>
      <c r="AV129">
        <f t="shared" si="100"/>
        <v>153.01224875240806</v>
      </c>
      <c r="AW129" s="13">
        <f t="shared" si="77"/>
        <v>532.10518174559218</v>
      </c>
      <c r="AX129" s="13">
        <f t="shared" si="101"/>
        <v>112.87715790721964</v>
      </c>
      <c r="AY129" s="13">
        <f t="shared" si="78"/>
        <v>20379.984173517129</v>
      </c>
      <c r="AZ129">
        <f t="shared" si="102"/>
        <v>273.34947423412621</v>
      </c>
      <c r="BA129" s="13">
        <f t="shared" si="79"/>
        <v>532.10518174559218</v>
      </c>
      <c r="BB129" s="37">
        <f t="shared" si="80"/>
        <v>124.21689020500847</v>
      </c>
      <c r="BC129" s="13">
        <f t="shared" si="81"/>
        <v>8414.1288406412787</v>
      </c>
      <c r="BD129">
        <f t="shared" si="103"/>
        <v>190.46987320218389</v>
      </c>
      <c r="BE129" s="13">
        <f t="shared" si="82"/>
        <v>533.91624408933046</v>
      </c>
      <c r="BF129" s="13">
        <f t="shared" si="104"/>
        <v>127.76756316826715</v>
      </c>
      <c r="BG129" s="13">
        <f t="shared" si="83"/>
        <v>20379.984173517129</v>
      </c>
      <c r="BH129">
        <f t="shared" si="105"/>
        <v>288.23987949517368</v>
      </c>
      <c r="BI129" s="13">
        <f t="shared" si="84"/>
        <v>533.91624408933046</v>
      </c>
      <c r="BJ129" s="37">
        <f t="shared" si="85"/>
        <v>7.0828933962664289</v>
      </c>
      <c r="BK129" s="13">
        <f t="shared" si="86"/>
        <v>8414.1288406412787</v>
      </c>
      <c r="BL129">
        <f t="shared" si="106"/>
        <v>73.33587639344185</v>
      </c>
      <c r="BM129" s="13">
        <f t="shared" si="87"/>
        <v>10.271511508174452</v>
      </c>
      <c r="BN129" s="13">
        <f t="shared" si="107"/>
        <v>10.633566359525108</v>
      </c>
      <c r="BO129" s="13">
        <f t="shared" si="88"/>
        <v>20379.984173517129</v>
      </c>
      <c r="BP129">
        <f t="shared" si="108"/>
        <v>171.10588268643164</v>
      </c>
      <c r="BQ129" s="13">
        <f t="shared" si="89"/>
        <v>10.271511508174452</v>
      </c>
      <c r="BR129" s="37">
        <f t="shared" si="90"/>
        <v>159.78161370143422</v>
      </c>
      <c r="BS129" s="13">
        <f t="shared" si="91"/>
        <v>8414.1288406412787</v>
      </c>
      <c r="BT129">
        <f t="shared" si="109"/>
        <v>226.03459669860965</v>
      </c>
      <c r="BU129" s="13">
        <f t="shared" si="92"/>
        <v>836.26927694937092</v>
      </c>
      <c r="BV129" s="13">
        <f t="shared" si="110"/>
        <v>163.3322866646929</v>
      </c>
      <c r="BW129" s="13">
        <f t="shared" si="93"/>
        <v>20379.984173517129</v>
      </c>
      <c r="BX129">
        <f t="shared" si="111"/>
        <v>323.80460299159944</v>
      </c>
      <c r="BY129" s="13">
        <f t="shared" si="94"/>
        <v>836.26927694937092</v>
      </c>
    </row>
    <row r="130" spans="29:77" x14ac:dyDescent="0.2">
      <c r="AC130">
        <v>128</v>
      </c>
      <c r="AD130" s="37">
        <f t="shared" ref="AD130:AD193" si="113">SUM($B$44:$B$48)</f>
        <v>517.28773978707602</v>
      </c>
      <c r="AE130" s="13">
        <f t="shared" ref="AE130:AE193" si="114">SUM($B$42:$B$43)</f>
        <v>14023.548067735466</v>
      </c>
      <c r="AF130">
        <f t="shared" si="112"/>
        <v>626.84670906625934</v>
      </c>
      <c r="AG130" s="13">
        <f t="shared" ref="AG130:AG193" si="115">SUM($B$44:$B$45,$B$48:$B$49)</f>
        <v>1616.3024281585481</v>
      </c>
      <c r="AH130" s="13">
        <f t="shared" si="95"/>
        <v>519.87262970432835</v>
      </c>
      <c r="AI130" s="13">
        <f t="shared" ref="AI130:AI193" si="116">SUM($C$42:$C$43)</f>
        <v>20379.984173517129</v>
      </c>
      <c r="AJ130">
        <f t="shared" si="96"/>
        <v>679.09125605993086</v>
      </c>
      <c r="AK130" s="13">
        <f t="shared" ref="AK130:AK193" si="117">SUM($C$44:$C$45,$C$48:$C$49)</f>
        <v>1616.3024281585481</v>
      </c>
      <c r="AL130" s="37">
        <f t="shared" ref="AL130:AL193" si="118">SUM($D$44:$D$48)</f>
        <v>1162.5450724080165</v>
      </c>
      <c r="AM130" s="13">
        <f t="shared" ref="AM130:AM193" si="119">SUM($D$42:$D$43)</f>
        <v>16828.257681282557</v>
      </c>
      <c r="AN130">
        <f t="shared" si="97"/>
        <v>1294.0158355430365</v>
      </c>
      <c r="AO130" s="13">
        <f t="shared" ref="AO130:AO193" si="120">SUM($D$44:$D$45,$D$48:$D$49)</f>
        <v>3457.7835760522935</v>
      </c>
      <c r="AP130" s="13">
        <f t="shared" si="98"/>
        <v>1164.6470708022655</v>
      </c>
      <c r="AQ130" s="13">
        <f t="shared" ref="AQ130:AQ193" si="121">SUM($E$42:$E$43)</f>
        <v>20379.984173517129</v>
      </c>
      <c r="AR130" s="13">
        <f t="shared" si="99"/>
        <v>1323.865697157868</v>
      </c>
      <c r="AS130" s="38">
        <f t="shared" ref="AS130:AS193" si="122">SUM($E$44:$E$45,$E$48:$E$49)</f>
        <v>3457.7835760522935</v>
      </c>
      <c r="AT130" s="37">
        <f t="shared" ref="AT130:AT193" si="123">SUM($F$44:$F$48)</f>
        <v>108.84359342095777</v>
      </c>
      <c r="AU130" s="13">
        <f t="shared" ref="AU130:AU193" si="124">SUM($F$42:$F$43)</f>
        <v>5609.4192270941858</v>
      </c>
      <c r="AV130">
        <f t="shared" si="100"/>
        <v>152.6671811326311</v>
      </c>
      <c r="AW130" s="13">
        <f t="shared" ref="AW130:AW193" si="125">SUM($F$44:$F$45,$F$48:$F$49)</f>
        <v>532.10518174559218</v>
      </c>
      <c r="AX130" s="13">
        <f t="shared" si="101"/>
        <v>112.87715790721964</v>
      </c>
      <c r="AY130" s="13">
        <f t="shared" ref="AY130:AY193" si="126">SUM($G$42:$G$43)</f>
        <v>20379.984173517129</v>
      </c>
      <c r="AZ130">
        <f t="shared" si="102"/>
        <v>272.09578426282224</v>
      </c>
      <c r="BA130" s="13">
        <f t="shared" ref="BA130:BA193" si="127">SUM($G$44:$G$45,$G$48:$G$49)</f>
        <v>532.10518174559218</v>
      </c>
      <c r="BB130" s="37">
        <f t="shared" ref="BB130:BB193" si="128">SUM($H$44:$H$48)</f>
        <v>124.21689020500847</v>
      </c>
      <c r="BC130" s="13">
        <f t="shared" ref="BC130:BC193" si="129">SUM($H$42:$H$43)</f>
        <v>8414.1288406412787</v>
      </c>
      <c r="BD130">
        <f t="shared" si="103"/>
        <v>189.95227177251846</v>
      </c>
      <c r="BE130" s="13">
        <f t="shared" ref="BE130:BE193" si="130">SUM($H$44:$H$45,$H$48:$H$49)</f>
        <v>533.91624408933046</v>
      </c>
      <c r="BF130" s="13">
        <f t="shared" si="104"/>
        <v>127.76756316826715</v>
      </c>
      <c r="BG130" s="13">
        <f t="shared" ref="BG130:BG193" si="131">SUM($I$42:$I$43)</f>
        <v>20379.984173517129</v>
      </c>
      <c r="BH130">
        <f t="shared" si="105"/>
        <v>286.98618952386971</v>
      </c>
      <c r="BI130" s="13">
        <f t="shared" ref="BI130:BI193" si="132">SUM($I$44:$I$45,$I$48:$I$49)</f>
        <v>533.91624408933046</v>
      </c>
      <c r="BJ130" s="37">
        <f t="shared" ref="BJ130:BJ193" si="133">SUM($J$44:$J$48)</f>
        <v>7.0828933962664289</v>
      </c>
      <c r="BK130" s="13">
        <f t="shared" ref="BK130:BK193" si="134">SUM($J$42:$J$43)</f>
        <v>8414.1288406412787</v>
      </c>
      <c r="BL130">
        <f t="shared" si="106"/>
        <v>72.818274963776418</v>
      </c>
      <c r="BM130" s="13">
        <f t="shared" ref="BM130:BM193" si="135">SUM($J$44:$J$45,$J$48:$J$49)</f>
        <v>10.271511508174452</v>
      </c>
      <c r="BN130" s="13">
        <f t="shared" si="107"/>
        <v>10.633566359525108</v>
      </c>
      <c r="BO130" s="13">
        <f t="shared" ref="BO130:BO193" si="136">SUM($K$42:$K$43)</f>
        <v>20379.984173517129</v>
      </c>
      <c r="BP130">
        <f t="shared" si="108"/>
        <v>169.85219271512767</v>
      </c>
      <c r="BQ130" s="13">
        <f t="shared" ref="BQ130:BQ193" si="137">SUM($K$44:$K$45,$K$48:$K$49)</f>
        <v>10.271511508174452</v>
      </c>
      <c r="BR130" s="37">
        <f t="shared" ref="BR130:BR193" si="138">SUM($L$44:$L$48)</f>
        <v>159.78161370143422</v>
      </c>
      <c r="BS130" s="13">
        <f t="shared" ref="BS130:BS193" si="139">SUM($L$42:$L$43)</f>
        <v>8414.1288406412787</v>
      </c>
      <c r="BT130">
        <f t="shared" si="109"/>
        <v>225.51699526894421</v>
      </c>
      <c r="BU130" s="13">
        <f t="shared" ref="BU130:BU193" si="140">SUM($L$44:$L$45,$L$48:$L$49)</f>
        <v>836.26927694937092</v>
      </c>
      <c r="BV130" s="13">
        <f t="shared" si="110"/>
        <v>163.3322866646929</v>
      </c>
      <c r="BW130" s="13">
        <f t="shared" ref="BW130:BW193" si="141">SUM($M$42:$M$43)</f>
        <v>20379.984173517129</v>
      </c>
      <c r="BX130">
        <f t="shared" si="111"/>
        <v>322.55091302029547</v>
      </c>
      <c r="BY130" s="13">
        <f t="shared" ref="BY130:BY193" si="142">SUM($M$44:$M$45,$M$48:$M$49)</f>
        <v>836.26927694937092</v>
      </c>
    </row>
    <row r="131" spans="29:77" x14ac:dyDescent="0.2">
      <c r="AC131">
        <v>129</v>
      </c>
      <c r="AD131" s="37">
        <f t="shared" si="113"/>
        <v>517.28773978707602</v>
      </c>
      <c r="AE131" s="13">
        <f t="shared" si="114"/>
        <v>14023.548067735466</v>
      </c>
      <c r="AF131">
        <f t="shared" si="112"/>
        <v>625.99741473076176</v>
      </c>
      <c r="AG131" s="13">
        <f t="shared" si="115"/>
        <v>1616.3024281585481</v>
      </c>
      <c r="AH131" s="13">
        <f t="shared" ref="AH131:AH194" si="143">SUM($C$44:$C$45,$C$47:$C$48)</f>
        <v>519.87262970432835</v>
      </c>
      <c r="AI131" s="13">
        <f t="shared" si="116"/>
        <v>20379.984173517129</v>
      </c>
      <c r="AJ131">
        <f t="shared" ref="AJ131:AJ194" si="144">AI131/$AC131+AH131</f>
        <v>677.85700314244559</v>
      </c>
      <c r="AK131" s="13">
        <f t="shared" si="117"/>
        <v>1616.3024281585481</v>
      </c>
      <c r="AL131" s="37">
        <f t="shared" si="118"/>
        <v>1162.5450724080165</v>
      </c>
      <c r="AM131" s="13">
        <f t="shared" si="119"/>
        <v>16828.257681282557</v>
      </c>
      <c r="AN131">
        <f t="shared" ref="AN131:AN194" si="145">AM131/$AC131+AL131</f>
        <v>1292.9966823404393</v>
      </c>
      <c r="AO131" s="13">
        <f t="shared" si="120"/>
        <v>3457.7835760522935</v>
      </c>
      <c r="AP131" s="13">
        <f t="shared" ref="AP131:AP194" si="146">SUM($E$44:$E$45,$E$47:$E$48)</f>
        <v>1164.6470708022655</v>
      </c>
      <c r="AQ131" s="13">
        <f t="shared" si="121"/>
        <v>20379.984173517129</v>
      </c>
      <c r="AR131" s="13">
        <f t="shared" ref="AR131:AR194" si="147">AQ131/$AC131+AP131</f>
        <v>1322.6314442403827</v>
      </c>
      <c r="AS131" s="38">
        <f t="shared" si="122"/>
        <v>3457.7835760522935</v>
      </c>
      <c r="AT131" s="37">
        <f t="shared" si="123"/>
        <v>108.84359342095777</v>
      </c>
      <c r="AU131" s="13">
        <f t="shared" si="124"/>
        <v>5609.4192270941858</v>
      </c>
      <c r="AV131">
        <f t="shared" ref="AV131:AV194" si="148">AU131/$AC131+AT131</f>
        <v>152.32746339843209</v>
      </c>
      <c r="AW131" s="13">
        <f t="shared" si="125"/>
        <v>532.10518174559218</v>
      </c>
      <c r="AX131" s="13">
        <f t="shared" ref="AX131:AX194" si="149">SUM($G$44:$G$45,$G$47:$G$48)</f>
        <v>112.87715790721964</v>
      </c>
      <c r="AY131" s="13">
        <f t="shared" si="126"/>
        <v>20379.984173517129</v>
      </c>
      <c r="AZ131">
        <f t="shared" ref="AZ131:AZ194" si="150">AY131/$AC131+AX131</f>
        <v>270.86153134533691</v>
      </c>
      <c r="BA131" s="13">
        <f t="shared" si="127"/>
        <v>532.10518174559218</v>
      </c>
      <c r="BB131" s="37">
        <f t="shared" si="128"/>
        <v>124.21689020500847</v>
      </c>
      <c r="BC131" s="13">
        <f t="shared" si="129"/>
        <v>8414.1288406412787</v>
      </c>
      <c r="BD131">
        <f t="shared" ref="BD131:BD194" si="151">BC131/$AC131+BB131</f>
        <v>189.44269517121992</v>
      </c>
      <c r="BE131" s="13">
        <f t="shared" si="130"/>
        <v>533.91624408933046</v>
      </c>
      <c r="BF131" s="13">
        <f t="shared" ref="BF131:BF194" si="152">SUM($I$44:$I$45,$I$47:$I$48)</f>
        <v>127.76756316826715</v>
      </c>
      <c r="BG131" s="13">
        <f t="shared" si="131"/>
        <v>20379.984173517129</v>
      </c>
      <c r="BH131">
        <f t="shared" ref="BH131:BH194" si="153">BG131/$AC131+BF131</f>
        <v>285.75193660638445</v>
      </c>
      <c r="BI131" s="13">
        <f t="shared" si="132"/>
        <v>533.91624408933046</v>
      </c>
      <c r="BJ131" s="37">
        <f t="shared" si="133"/>
        <v>7.0828933962664289</v>
      </c>
      <c r="BK131" s="13">
        <f t="shared" si="134"/>
        <v>8414.1288406412787</v>
      </c>
      <c r="BL131">
        <f t="shared" ref="BL131:BL194" si="154">BK131/$AC131+BJ131</f>
        <v>72.308698362477884</v>
      </c>
      <c r="BM131" s="13">
        <f t="shared" si="135"/>
        <v>10.271511508174452</v>
      </c>
      <c r="BN131" s="13">
        <f t="shared" ref="BN131:BN194" si="155">SUM($K$44:$K$45,$K$47:$K$48)</f>
        <v>10.633566359525108</v>
      </c>
      <c r="BO131" s="13">
        <f t="shared" si="136"/>
        <v>20379.984173517129</v>
      </c>
      <c r="BP131">
        <f t="shared" ref="BP131:BP194" si="156">BO131/$AC131+BN131</f>
        <v>168.61793979764238</v>
      </c>
      <c r="BQ131" s="13">
        <f t="shared" si="137"/>
        <v>10.271511508174452</v>
      </c>
      <c r="BR131" s="37">
        <f t="shared" si="138"/>
        <v>159.78161370143422</v>
      </c>
      <c r="BS131" s="13">
        <f t="shared" si="139"/>
        <v>8414.1288406412787</v>
      </c>
      <c r="BT131">
        <f t="shared" ref="BT131:BT194" si="157">BS131/$AC131+BR131</f>
        <v>225.00741866764568</v>
      </c>
      <c r="BU131" s="13">
        <f t="shared" si="140"/>
        <v>836.26927694937092</v>
      </c>
      <c r="BV131" s="13">
        <f t="shared" ref="BV131:BV194" si="158">SUM($M$44:$M$45,$M$47:$M$48)</f>
        <v>163.3322866646929</v>
      </c>
      <c r="BW131" s="13">
        <f t="shared" si="141"/>
        <v>20379.984173517129</v>
      </c>
      <c r="BX131">
        <f t="shared" ref="BX131:BX194" si="159">BW131/$AC131+BV131</f>
        <v>321.31666010281015</v>
      </c>
      <c r="BY131" s="13">
        <f t="shared" si="142"/>
        <v>836.26927694937092</v>
      </c>
    </row>
    <row r="132" spans="29:77" x14ac:dyDescent="0.2">
      <c r="AC132">
        <v>130</v>
      </c>
      <c r="AD132" s="37">
        <f t="shared" si="113"/>
        <v>517.28773978707602</v>
      </c>
      <c r="AE132" s="13">
        <f t="shared" si="114"/>
        <v>14023.548067735466</v>
      </c>
      <c r="AF132">
        <f t="shared" ref="AF132:AF195" si="160">AE132/AC132+AD132</f>
        <v>625.16118646196423</v>
      </c>
      <c r="AG132" s="13">
        <f t="shared" si="115"/>
        <v>1616.3024281585481</v>
      </c>
      <c r="AH132" s="13">
        <f t="shared" si="143"/>
        <v>519.87262970432835</v>
      </c>
      <c r="AI132" s="13">
        <f t="shared" si="116"/>
        <v>20379.984173517129</v>
      </c>
      <c r="AJ132">
        <f t="shared" si="144"/>
        <v>676.64173873138316</v>
      </c>
      <c r="AK132" s="13">
        <f t="shared" si="117"/>
        <v>1616.3024281585481</v>
      </c>
      <c r="AL132" s="37">
        <f t="shared" si="118"/>
        <v>1162.5450724080165</v>
      </c>
      <c r="AM132" s="13">
        <f t="shared" si="119"/>
        <v>16828.257681282557</v>
      </c>
      <c r="AN132">
        <f t="shared" si="145"/>
        <v>1291.9932084178822</v>
      </c>
      <c r="AO132" s="13">
        <f t="shared" si="120"/>
        <v>3457.7835760522935</v>
      </c>
      <c r="AP132" s="13">
        <f t="shared" si="146"/>
        <v>1164.6470708022655</v>
      </c>
      <c r="AQ132" s="13">
        <f t="shared" si="121"/>
        <v>20379.984173517129</v>
      </c>
      <c r="AR132" s="13">
        <f t="shared" si="147"/>
        <v>1321.4161798293203</v>
      </c>
      <c r="AS132" s="38">
        <f t="shared" si="122"/>
        <v>3457.7835760522935</v>
      </c>
      <c r="AT132" s="37">
        <f t="shared" si="123"/>
        <v>108.84359342095777</v>
      </c>
      <c r="AU132" s="13">
        <f t="shared" si="124"/>
        <v>5609.4192270941858</v>
      </c>
      <c r="AV132">
        <f t="shared" si="148"/>
        <v>151.99297209091304</v>
      </c>
      <c r="AW132" s="13">
        <f t="shared" si="125"/>
        <v>532.10518174559218</v>
      </c>
      <c r="AX132" s="13">
        <f t="shared" si="149"/>
        <v>112.87715790721964</v>
      </c>
      <c r="AY132" s="13">
        <f t="shared" si="126"/>
        <v>20379.984173517129</v>
      </c>
      <c r="AZ132">
        <f t="shared" si="150"/>
        <v>269.64626693427448</v>
      </c>
      <c r="BA132" s="13">
        <f t="shared" si="127"/>
        <v>532.10518174559218</v>
      </c>
      <c r="BB132" s="37">
        <f t="shared" si="128"/>
        <v>124.21689020500847</v>
      </c>
      <c r="BC132" s="13">
        <f t="shared" si="129"/>
        <v>8414.1288406412787</v>
      </c>
      <c r="BD132">
        <f t="shared" si="151"/>
        <v>188.94095820994139</v>
      </c>
      <c r="BE132" s="13">
        <f t="shared" si="130"/>
        <v>533.91624408933046</v>
      </c>
      <c r="BF132" s="13">
        <f t="shared" si="152"/>
        <v>127.76756316826715</v>
      </c>
      <c r="BG132" s="13">
        <f t="shared" si="131"/>
        <v>20379.984173517129</v>
      </c>
      <c r="BH132">
        <f t="shared" si="153"/>
        <v>284.53667219532201</v>
      </c>
      <c r="BI132" s="13">
        <f t="shared" si="132"/>
        <v>533.91624408933046</v>
      </c>
      <c r="BJ132" s="37">
        <f t="shared" si="133"/>
        <v>7.0828933962664289</v>
      </c>
      <c r="BK132" s="13">
        <f t="shared" si="134"/>
        <v>8414.1288406412787</v>
      </c>
      <c r="BL132">
        <f t="shared" si="154"/>
        <v>71.806961401199345</v>
      </c>
      <c r="BM132" s="13">
        <f t="shared" si="135"/>
        <v>10.271511508174452</v>
      </c>
      <c r="BN132" s="13">
        <f t="shared" si="155"/>
        <v>10.633566359525108</v>
      </c>
      <c r="BO132" s="13">
        <f t="shared" si="136"/>
        <v>20379.984173517129</v>
      </c>
      <c r="BP132">
        <f t="shared" si="156"/>
        <v>167.40267538657994</v>
      </c>
      <c r="BQ132" s="13">
        <f t="shared" si="137"/>
        <v>10.271511508174452</v>
      </c>
      <c r="BR132" s="37">
        <f t="shared" si="138"/>
        <v>159.78161370143422</v>
      </c>
      <c r="BS132" s="13">
        <f t="shared" si="139"/>
        <v>8414.1288406412787</v>
      </c>
      <c r="BT132">
        <f t="shared" si="157"/>
        <v>224.50568170636714</v>
      </c>
      <c r="BU132" s="13">
        <f t="shared" si="140"/>
        <v>836.26927694937092</v>
      </c>
      <c r="BV132" s="13">
        <f t="shared" si="158"/>
        <v>163.3322866646929</v>
      </c>
      <c r="BW132" s="13">
        <f t="shared" si="141"/>
        <v>20379.984173517129</v>
      </c>
      <c r="BX132">
        <f t="shared" si="159"/>
        <v>320.10139569174771</v>
      </c>
      <c r="BY132" s="13">
        <f t="shared" si="142"/>
        <v>836.26927694937092</v>
      </c>
    </row>
    <row r="133" spans="29:77" x14ac:dyDescent="0.2">
      <c r="AC133">
        <v>131</v>
      </c>
      <c r="AD133" s="37">
        <f t="shared" si="113"/>
        <v>517.28773978707602</v>
      </c>
      <c r="AE133" s="13">
        <f t="shared" si="114"/>
        <v>14023.548067735466</v>
      </c>
      <c r="AF133">
        <f t="shared" si="160"/>
        <v>624.33772503696514</v>
      </c>
      <c r="AG133" s="13">
        <f t="shared" si="115"/>
        <v>1616.3024281585481</v>
      </c>
      <c r="AH133" s="13">
        <f t="shared" si="143"/>
        <v>519.87262970432835</v>
      </c>
      <c r="AI133" s="13">
        <f t="shared" si="116"/>
        <v>20379.984173517129</v>
      </c>
      <c r="AJ133">
        <f t="shared" si="144"/>
        <v>675.44502797545147</v>
      </c>
      <c r="AK133" s="13">
        <f t="shared" si="117"/>
        <v>1616.3024281585481</v>
      </c>
      <c r="AL133" s="37">
        <f t="shared" si="118"/>
        <v>1162.5450724080165</v>
      </c>
      <c r="AM133" s="13">
        <f t="shared" si="119"/>
        <v>16828.257681282557</v>
      </c>
      <c r="AN133">
        <f t="shared" si="145"/>
        <v>1291.0050547078833</v>
      </c>
      <c r="AO133" s="13">
        <f t="shared" si="120"/>
        <v>3457.7835760522935</v>
      </c>
      <c r="AP133" s="13">
        <f t="shared" si="146"/>
        <v>1164.6470708022655</v>
      </c>
      <c r="AQ133" s="13">
        <f t="shared" si="121"/>
        <v>20379.984173517129</v>
      </c>
      <c r="AR133" s="13">
        <f t="shared" si="147"/>
        <v>1320.2194690733886</v>
      </c>
      <c r="AS133" s="38">
        <f t="shared" si="122"/>
        <v>3457.7835760522935</v>
      </c>
      <c r="AT133" s="37">
        <f t="shared" si="123"/>
        <v>108.84359342095777</v>
      </c>
      <c r="AU133" s="13">
        <f t="shared" si="124"/>
        <v>5609.4192270941858</v>
      </c>
      <c r="AV133">
        <f t="shared" si="148"/>
        <v>151.66358752091338</v>
      </c>
      <c r="AW133" s="13">
        <f t="shared" si="125"/>
        <v>532.10518174559218</v>
      </c>
      <c r="AX133" s="13">
        <f t="shared" si="149"/>
        <v>112.87715790721964</v>
      </c>
      <c r="AY133" s="13">
        <f t="shared" si="126"/>
        <v>20379.984173517129</v>
      </c>
      <c r="AZ133">
        <f t="shared" si="150"/>
        <v>268.44955617834273</v>
      </c>
      <c r="BA133" s="13">
        <f t="shared" si="127"/>
        <v>532.10518174559218</v>
      </c>
      <c r="BB133" s="37">
        <f t="shared" si="128"/>
        <v>124.21689020500847</v>
      </c>
      <c r="BC133" s="13">
        <f t="shared" si="129"/>
        <v>8414.1288406412787</v>
      </c>
      <c r="BD133">
        <f t="shared" si="151"/>
        <v>188.44688135494189</v>
      </c>
      <c r="BE133" s="13">
        <f t="shared" si="130"/>
        <v>533.91624408933046</v>
      </c>
      <c r="BF133" s="13">
        <f t="shared" si="152"/>
        <v>127.76756316826715</v>
      </c>
      <c r="BG133" s="13">
        <f t="shared" si="131"/>
        <v>20379.984173517129</v>
      </c>
      <c r="BH133">
        <f t="shared" si="153"/>
        <v>283.33996143939027</v>
      </c>
      <c r="BI133" s="13">
        <f t="shared" si="132"/>
        <v>533.91624408933046</v>
      </c>
      <c r="BJ133" s="37">
        <f t="shared" si="133"/>
        <v>7.0828933962664289</v>
      </c>
      <c r="BK133" s="13">
        <f t="shared" si="134"/>
        <v>8414.1288406412787</v>
      </c>
      <c r="BL133">
        <f t="shared" si="154"/>
        <v>71.312884546199854</v>
      </c>
      <c r="BM133" s="13">
        <f t="shared" si="135"/>
        <v>10.271511508174452</v>
      </c>
      <c r="BN133" s="13">
        <f t="shared" si="155"/>
        <v>10.633566359525108</v>
      </c>
      <c r="BO133" s="13">
        <f t="shared" si="136"/>
        <v>20379.984173517129</v>
      </c>
      <c r="BP133">
        <f t="shared" si="156"/>
        <v>166.20596463064823</v>
      </c>
      <c r="BQ133" s="13">
        <f t="shared" si="137"/>
        <v>10.271511508174452</v>
      </c>
      <c r="BR133" s="37">
        <f t="shared" si="138"/>
        <v>159.78161370143422</v>
      </c>
      <c r="BS133" s="13">
        <f t="shared" si="139"/>
        <v>8414.1288406412787</v>
      </c>
      <c r="BT133">
        <f t="shared" si="157"/>
        <v>224.01160485136765</v>
      </c>
      <c r="BU133" s="13">
        <f t="shared" si="140"/>
        <v>836.26927694937092</v>
      </c>
      <c r="BV133" s="13">
        <f t="shared" si="158"/>
        <v>163.3322866646929</v>
      </c>
      <c r="BW133" s="13">
        <f t="shared" si="141"/>
        <v>20379.984173517129</v>
      </c>
      <c r="BX133">
        <f t="shared" si="159"/>
        <v>318.90468493581602</v>
      </c>
      <c r="BY133" s="13">
        <f t="shared" si="142"/>
        <v>836.26927694937092</v>
      </c>
    </row>
    <row r="134" spans="29:77" x14ac:dyDescent="0.2">
      <c r="AC134">
        <v>132</v>
      </c>
      <c r="AD134" s="37">
        <f t="shared" si="113"/>
        <v>517.28773978707602</v>
      </c>
      <c r="AE134" s="13">
        <f t="shared" si="114"/>
        <v>14023.548067735466</v>
      </c>
      <c r="AF134">
        <f t="shared" si="160"/>
        <v>623.52674030022354</v>
      </c>
      <c r="AG134" s="13">
        <f t="shared" si="115"/>
        <v>1616.3024281585481</v>
      </c>
      <c r="AH134" s="13">
        <f t="shared" si="143"/>
        <v>519.87262970432835</v>
      </c>
      <c r="AI134" s="13">
        <f t="shared" si="116"/>
        <v>20379.984173517129</v>
      </c>
      <c r="AJ134">
        <f t="shared" si="144"/>
        <v>674.26644920067019</v>
      </c>
      <c r="AK134" s="13">
        <f t="shared" si="117"/>
        <v>1616.3024281585481</v>
      </c>
      <c r="AL134" s="37">
        <f t="shared" si="118"/>
        <v>1162.5450724080165</v>
      </c>
      <c r="AM134" s="13">
        <f t="shared" si="119"/>
        <v>16828.257681282557</v>
      </c>
      <c r="AN134">
        <f t="shared" si="145"/>
        <v>1290.0318730237934</v>
      </c>
      <c r="AO134" s="13">
        <f t="shared" si="120"/>
        <v>3457.7835760522935</v>
      </c>
      <c r="AP134" s="13">
        <f t="shared" si="146"/>
        <v>1164.6470708022655</v>
      </c>
      <c r="AQ134" s="13">
        <f t="shared" si="121"/>
        <v>20379.984173517129</v>
      </c>
      <c r="AR134" s="13">
        <f t="shared" si="147"/>
        <v>1319.0408902986073</v>
      </c>
      <c r="AS134" s="38">
        <f t="shared" si="122"/>
        <v>3457.7835760522935</v>
      </c>
      <c r="AT134" s="37">
        <f t="shared" si="123"/>
        <v>108.84359342095777</v>
      </c>
      <c r="AU134" s="13">
        <f t="shared" si="124"/>
        <v>5609.4192270941858</v>
      </c>
      <c r="AV134">
        <f t="shared" si="148"/>
        <v>151.33919362621674</v>
      </c>
      <c r="AW134" s="13">
        <f t="shared" si="125"/>
        <v>532.10518174559218</v>
      </c>
      <c r="AX134" s="13">
        <f t="shared" si="149"/>
        <v>112.87715790721964</v>
      </c>
      <c r="AY134" s="13">
        <f t="shared" si="126"/>
        <v>20379.984173517129</v>
      </c>
      <c r="AZ134">
        <f t="shared" si="150"/>
        <v>267.27097740356152</v>
      </c>
      <c r="BA134" s="13">
        <f t="shared" si="127"/>
        <v>532.10518174559218</v>
      </c>
      <c r="BB134" s="37">
        <f t="shared" si="128"/>
        <v>124.21689020500847</v>
      </c>
      <c r="BC134" s="13">
        <f t="shared" si="129"/>
        <v>8414.1288406412787</v>
      </c>
      <c r="BD134">
        <f t="shared" si="151"/>
        <v>187.96029051289693</v>
      </c>
      <c r="BE134" s="13">
        <f t="shared" si="130"/>
        <v>533.91624408933046</v>
      </c>
      <c r="BF134" s="13">
        <f t="shared" si="152"/>
        <v>127.76756316826715</v>
      </c>
      <c r="BG134" s="13">
        <f t="shared" si="131"/>
        <v>20379.984173517129</v>
      </c>
      <c r="BH134">
        <f t="shared" si="153"/>
        <v>282.16138266460905</v>
      </c>
      <c r="BI134" s="13">
        <f t="shared" si="132"/>
        <v>533.91624408933046</v>
      </c>
      <c r="BJ134" s="37">
        <f t="shared" si="133"/>
        <v>7.0828933962664289</v>
      </c>
      <c r="BK134" s="13">
        <f t="shared" si="134"/>
        <v>8414.1288406412787</v>
      </c>
      <c r="BL134">
        <f t="shared" si="154"/>
        <v>70.826293704154907</v>
      </c>
      <c r="BM134" s="13">
        <f t="shared" si="135"/>
        <v>10.271511508174452</v>
      </c>
      <c r="BN134" s="13">
        <f t="shared" si="155"/>
        <v>10.633566359525108</v>
      </c>
      <c r="BO134" s="13">
        <f t="shared" si="136"/>
        <v>20379.984173517129</v>
      </c>
      <c r="BP134">
        <f t="shared" si="156"/>
        <v>165.02738585586698</v>
      </c>
      <c r="BQ134" s="13">
        <f t="shared" si="137"/>
        <v>10.271511508174452</v>
      </c>
      <c r="BR134" s="37">
        <f t="shared" si="138"/>
        <v>159.78161370143422</v>
      </c>
      <c r="BS134" s="13">
        <f t="shared" si="139"/>
        <v>8414.1288406412787</v>
      </c>
      <c r="BT134">
        <f t="shared" si="157"/>
        <v>223.52501400932269</v>
      </c>
      <c r="BU134" s="13">
        <f t="shared" si="140"/>
        <v>836.26927694937092</v>
      </c>
      <c r="BV134" s="13">
        <f t="shared" si="158"/>
        <v>163.3322866646929</v>
      </c>
      <c r="BW134" s="13">
        <f t="shared" si="141"/>
        <v>20379.984173517129</v>
      </c>
      <c r="BX134">
        <f t="shared" si="159"/>
        <v>317.72610616103475</v>
      </c>
      <c r="BY134" s="13">
        <f t="shared" si="142"/>
        <v>836.26927694937092</v>
      </c>
    </row>
    <row r="135" spans="29:77" x14ac:dyDescent="0.2">
      <c r="AC135">
        <v>133</v>
      </c>
      <c r="AD135" s="37">
        <f t="shared" si="113"/>
        <v>517.28773978707602</v>
      </c>
      <c r="AE135" s="13">
        <f t="shared" si="114"/>
        <v>14023.548067735466</v>
      </c>
      <c r="AF135">
        <f t="shared" si="160"/>
        <v>622.72795082268101</v>
      </c>
      <c r="AG135" s="13">
        <f t="shared" si="115"/>
        <v>1616.3024281585481</v>
      </c>
      <c r="AH135" s="13">
        <f t="shared" si="143"/>
        <v>519.87262970432835</v>
      </c>
      <c r="AI135" s="13">
        <f t="shared" si="116"/>
        <v>20379.984173517129</v>
      </c>
      <c r="AJ135">
        <f t="shared" si="144"/>
        <v>673.10559341498345</v>
      </c>
      <c r="AK135" s="13">
        <f t="shared" si="117"/>
        <v>1616.3024281585481</v>
      </c>
      <c r="AL135" s="37">
        <f t="shared" si="118"/>
        <v>1162.5450724080165</v>
      </c>
      <c r="AM135" s="13">
        <f t="shared" si="119"/>
        <v>16828.257681282557</v>
      </c>
      <c r="AN135">
        <f t="shared" si="145"/>
        <v>1289.0733256507424</v>
      </c>
      <c r="AO135" s="13">
        <f t="shared" si="120"/>
        <v>3457.7835760522935</v>
      </c>
      <c r="AP135" s="13">
        <f t="shared" si="146"/>
        <v>1164.6470708022655</v>
      </c>
      <c r="AQ135" s="13">
        <f t="shared" si="121"/>
        <v>20379.984173517129</v>
      </c>
      <c r="AR135" s="13">
        <f t="shared" si="147"/>
        <v>1317.8800345129207</v>
      </c>
      <c r="AS135" s="38">
        <f t="shared" si="122"/>
        <v>3457.7835760522935</v>
      </c>
      <c r="AT135" s="37">
        <f t="shared" si="123"/>
        <v>108.84359342095777</v>
      </c>
      <c r="AU135" s="13">
        <f t="shared" si="124"/>
        <v>5609.4192270941858</v>
      </c>
      <c r="AV135">
        <f t="shared" si="148"/>
        <v>151.01967783519979</v>
      </c>
      <c r="AW135" s="13">
        <f t="shared" si="125"/>
        <v>532.10518174559218</v>
      </c>
      <c r="AX135" s="13">
        <f t="shared" si="149"/>
        <v>112.87715790721964</v>
      </c>
      <c r="AY135" s="13">
        <f t="shared" si="126"/>
        <v>20379.984173517129</v>
      </c>
      <c r="AZ135">
        <f t="shared" si="150"/>
        <v>266.11012161787471</v>
      </c>
      <c r="BA135" s="13">
        <f t="shared" si="127"/>
        <v>532.10518174559218</v>
      </c>
      <c r="BB135" s="37">
        <f t="shared" si="128"/>
        <v>124.21689020500847</v>
      </c>
      <c r="BC135" s="13">
        <f t="shared" si="129"/>
        <v>8414.1288406412787</v>
      </c>
      <c r="BD135">
        <f t="shared" si="151"/>
        <v>187.48101682637147</v>
      </c>
      <c r="BE135" s="13">
        <f t="shared" si="130"/>
        <v>533.91624408933046</v>
      </c>
      <c r="BF135" s="13">
        <f t="shared" si="152"/>
        <v>127.76756316826715</v>
      </c>
      <c r="BG135" s="13">
        <f t="shared" si="131"/>
        <v>20379.984173517129</v>
      </c>
      <c r="BH135">
        <f t="shared" si="153"/>
        <v>281.00052687892224</v>
      </c>
      <c r="BI135" s="13">
        <f t="shared" si="132"/>
        <v>533.91624408933046</v>
      </c>
      <c r="BJ135" s="37">
        <f t="shared" si="133"/>
        <v>7.0828933962664289</v>
      </c>
      <c r="BK135" s="13">
        <f t="shared" si="134"/>
        <v>8414.1288406412787</v>
      </c>
      <c r="BL135">
        <f t="shared" si="154"/>
        <v>70.347020017629433</v>
      </c>
      <c r="BM135" s="13">
        <f t="shared" si="135"/>
        <v>10.271511508174452</v>
      </c>
      <c r="BN135" s="13">
        <f t="shared" si="155"/>
        <v>10.633566359525108</v>
      </c>
      <c r="BO135" s="13">
        <f t="shared" si="136"/>
        <v>20379.984173517129</v>
      </c>
      <c r="BP135">
        <f t="shared" si="156"/>
        <v>163.8665300701802</v>
      </c>
      <c r="BQ135" s="13">
        <f t="shared" si="137"/>
        <v>10.271511508174452</v>
      </c>
      <c r="BR135" s="37">
        <f t="shared" si="138"/>
        <v>159.78161370143422</v>
      </c>
      <c r="BS135" s="13">
        <f t="shared" si="139"/>
        <v>8414.1288406412787</v>
      </c>
      <c r="BT135">
        <f t="shared" si="157"/>
        <v>223.04574032279723</v>
      </c>
      <c r="BU135" s="13">
        <f t="shared" si="140"/>
        <v>836.26927694937092</v>
      </c>
      <c r="BV135" s="13">
        <f t="shared" si="158"/>
        <v>163.3322866646929</v>
      </c>
      <c r="BW135" s="13">
        <f t="shared" si="141"/>
        <v>20379.984173517129</v>
      </c>
      <c r="BX135">
        <f t="shared" si="159"/>
        <v>316.565250375348</v>
      </c>
      <c r="BY135" s="13">
        <f t="shared" si="142"/>
        <v>836.26927694937092</v>
      </c>
    </row>
    <row r="136" spans="29:77" x14ac:dyDescent="0.2">
      <c r="AC136">
        <v>134</v>
      </c>
      <c r="AD136" s="37">
        <f t="shared" si="113"/>
        <v>517.28773978707602</v>
      </c>
      <c r="AE136" s="13">
        <f t="shared" si="114"/>
        <v>14023.548067735466</v>
      </c>
      <c r="AF136">
        <f t="shared" si="160"/>
        <v>621.94108357614664</v>
      </c>
      <c r="AG136" s="13">
        <f t="shared" si="115"/>
        <v>1616.3024281585481</v>
      </c>
      <c r="AH136" s="13">
        <f t="shared" si="143"/>
        <v>519.87262970432835</v>
      </c>
      <c r="AI136" s="13">
        <f t="shared" si="116"/>
        <v>20379.984173517129</v>
      </c>
      <c r="AJ136">
        <f t="shared" si="144"/>
        <v>671.96206383505319</v>
      </c>
      <c r="AK136" s="13">
        <f t="shared" si="117"/>
        <v>1616.3024281585481</v>
      </c>
      <c r="AL136" s="37">
        <f t="shared" si="118"/>
        <v>1162.5450724080165</v>
      </c>
      <c r="AM136" s="13">
        <f t="shared" si="119"/>
        <v>16828.257681282557</v>
      </c>
      <c r="AN136">
        <f t="shared" si="145"/>
        <v>1288.1290849549011</v>
      </c>
      <c r="AO136" s="13">
        <f t="shared" si="120"/>
        <v>3457.7835760522935</v>
      </c>
      <c r="AP136" s="13">
        <f t="shared" si="146"/>
        <v>1164.6470708022655</v>
      </c>
      <c r="AQ136" s="13">
        <f t="shared" si="121"/>
        <v>20379.984173517129</v>
      </c>
      <c r="AR136" s="13">
        <f t="shared" si="147"/>
        <v>1316.7365049329903</v>
      </c>
      <c r="AS136" s="38">
        <f t="shared" si="122"/>
        <v>3457.7835760522935</v>
      </c>
      <c r="AT136" s="37">
        <f t="shared" si="123"/>
        <v>108.84359342095777</v>
      </c>
      <c r="AU136" s="13">
        <f t="shared" si="124"/>
        <v>5609.4192270941858</v>
      </c>
      <c r="AV136">
        <f t="shared" si="148"/>
        <v>150.70493093658604</v>
      </c>
      <c r="AW136" s="13">
        <f t="shared" si="125"/>
        <v>532.10518174559218</v>
      </c>
      <c r="AX136" s="13">
        <f t="shared" si="149"/>
        <v>112.87715790721964</v>
      </c>
      <c r="AY136" s="13">
        <f t="shared" si="126"/>
        <v>20379.984173517129</v>
      </c>
      <c r="AZ136">
        <f t="shared" si="150"/>
        <v>264.96659203794445</v>
      </c>
      <c r="BA136" s="13">
        <f t="shared" si="127"/>
        <v>532.10518174559218</v>
      </c>
      <c r="BB136" s="37">
        <f t="shared" si="128"/>
        <v>124.21689020500847</v>
      </c>
      <c r="BC136" s="13">
        <f t="shared" si="129"/>
        <v>8414.1288406412787</v>
      </c>
      <c r="BD136">
        <f t="shared" si="151"/>
        <v>187.00889647845085</v>
      </c>
      <c r="BE136" s="13">
        <f t="shared" si="130"/>
        <v>533.91624408933046</v>
      </c>
      <c r="BF136" s="13">
        <f t="shared" si="152"/>
        <v>127.76756316826715</v>
      </c>
      <c r="BG136" s="13">
        <f t="shared" si="131"/>
        <v>20379.984173517129</v>
      </c>
      <c r="BH136">
        <f t="shared" si="153"/>
        <v>279.85699729899198</v>
      </c>
      <c r="BI136" s="13">
        <f t="shared" si="132"/>
        <v>533.91624408933046</v>
      </c>
      <c r="BJ136" s="37">
        <f t="shared" si="133"/>
        <v>7.0828933962664289</v>
      </c>
      <c r="BK136" s="13">
        <f t="shared" si="134"/>
        <v>8414.1288406412787</v>
      </c>
      <c r="BL136">
        <f t="shared" si="154"/>
        <v>69.87489966970881</v>
      </c>
      <c r="BM136" s="13">
        <f t="shared" si="135"/>
        <v>10.271511508174452</v>
      </c>
      <c r="BN136" s="13">
        <f t="shared" si="155"/>
        <v>10.633566359525108</v>
      </c>
      <c r="BO136" s="13">
        <f t="shared" si="136"/>
        <v>20379.984173517129</v>
      </c>
      <c r="BP136">
        <f t="shared" si="156"/>
        <v>162.72300049024994</v>
      </c>
      <c r="BQ136" s="13">
        <f t="shared" si="137"/>
        <v>10.271511508174452</v>
      </c>
      <c r="BR136" s="37">
        <f t="shared" si="138"/>
        <v>159.78161370143422</v>
      </c>
      <c r="BS136" s="13">
        <f t="shared" si="139"/>
        <v>8414.1288406412787</v>
      </c>
      <c r="BT136">
        <f t="shared" si="157"/>
        <v>222.57361997487661</v>
      </c>
      <c r="BU136" s="13">
        <f t="shared" si="140"/>
        <v>836.26927694937092</v>
      </c>
      <c r="BV136" s="13">
        <f t="shared" si="158"/>
        <v>163.3322866646929</v>
      </c>
      <c r="BW136" s="13">
        <f t="shared" si="141"/>
        <v>20379.984173517129</v>
      </c>
      <c r="BX136">
        <f t="shared" si="159"/>
        <v>315.42172079541774</v>
      </c>
      <c r="BY136" s="13">
        <f t="shared" si="142"/>
        <v>836.26927694937092</v>
      </c>
    </row>
    <row r="137" spans="29:77" x14ac:dyDescent="0.2">
      <c r="AC137">
        <v>135</v>
      </c>
      <c r="AD137" s="37">
        <f t="shared" si="113"/>
        <v>517.28773978707602</v>
      </c>
      <c r="AE137" s="13">
        <f t="shared" si="114"/>
        <v>14023.548067735466</v>
      </c>
      <c r="AF137">
        <f t="shared" si="160"/>
        <v>621.16587362215353</v>
      </c>
      <c r="AG137" s="13">
        <f t="shared" si="115"/>
        <v>1616.3024281585481</v>
      </c>
      <c r="AH137" s="13">
        <f t="shared" si="143"/>
        <v>519.87262970432835</v>
      </c>
      <c r="AI137" s="13">
        <f t="shared" si="116"/>
        <v>20379.984173517129</v>
      </c>
      <c r="AJ137">
        <f t="shared" si="144"/>
        <v>670.83547543408486</v>
      </c>
      <c r="AK137" s="13">
        <f t="shared" si="117"/>
        <v>1616.3024281585481</v>
      </c>
      <c r="AL137" s="37">
        <f t="shared" si="118"/>
        <v>1162.5450724080165</v>
      </c>
      <c r="AM137" s="13">
        <f t="shared" si="119"/>
        <v>16828.257681282557</v>
      </c>
      <c r="AN137">
        <f t="shared" si="145"/>
        <v>1287.1988330101094</v>
      </c>
      <c r="AO137" s="13">
        <f t="shared" si="120"/>
        <v>3457.7835760522935</v>
      </c>
      <c r="AP137" s="13">
        <f t="shared" si="146"/>
        <v>1164.6470708022655</v>
      </c>
      <c r="AQ137" s="13">
        <f t="shared" si="121"/>
        <v>20379.984173517129</v>
      </c>
      <c r="AR137" s="13">
        <f t="shared" si="147"/>
        <v>1315.609916532022</v>
      </c>
      <c r="AS137" s="38">
        <f t="shared" si="122"/>
        <v>3457.7835760522935</v>
      </c>
      <c r="AT137" s="37">
        <f t="shared" si="123"/>
        <v>108.84359342095777</v>
      </c>
      <c r="AU137" s="13">
        <f t="shared" si="124"/>
        <v>5609.4192270941858</v>
      </c>
      <c r="AV137">
        <f t="shared" si="148"/>
        <v>150.39484695498879</v>
      </c>
      <c r="AW137" s="13">
        <f t="shared" si="125"/>
        <v>532.10518174559218</v>
      </c>
      <c r="AX137" s="13">
        <f t="shared" si="149"/>
        <v>112.87715790721964</v>
      </c>
      <c r="AY137" s="13">
        <f t="shared" si="126"/>
        <v>20379.984173517129</v>
      </c>
      <c r="AZ137">
        <f t="shared" si="150"/>
        <v>263.84000363697612</v>
      </c>
      <c r="BA137" s="13">
        <f t="shared" si="127"/>
        <v>532.10518174559218</v>
      </c>
      <c r="BB137" s="37">
        <f t="shared" si="128"/>
        <v>124.21689020500847</v>
      </c>
      <c r="BC137" s="13">
        <f t="shared" si="129"/>
        <v>8414.1288406412787</v>
      </c>
      <c r="BD137">
        <f t="shared" si="151"/>
        <v>186.54377050605498</v>
      </c>
      <c r="BE137" s="13">
        <f t="shared" si="130"/>
        <v>533.91624408933046</v>
      </c>
      <c r="BF137" s="13">
        <f t="shared" si="152"/>
        <v>127.76756316826715</v>
      </c>
      <c r="BG137" s="13">
        <f t="shared" si="131"/>
        <v>20379.984173517129</v>
      </c>
      <c r="BH137">
        <f t="shared" si="153"/>
        <v>278.73040889802365</v>
      </c>
      <c r="BI137" s="13">
        <f t="shared" si="132"/>
        <v>533.91624408933046</v>
      </c>
      <c r="BJ137" s="37">
        <f t="shared" si="133"/>
        <v>7.0828933962664289</v>
      </c>
      <c r="BK137" s="13">
        <f t="shared" si="134"/>
        <v>8414.1288406412787</v>
      </c>
      <c r="BL137">
        <f t="shared" si="154"/>
        <v>69.409773697312943</v>
      </c>
      <c r="BM137" s="13">
        <f t="shared" si="135"/>
        <v>10.271511508174452</v>
      </c>
      <c r="BN137" s="13">
        <f t="shared" si="155"/>
        <v>10.633566359525108</v>
      </c>
      <c r="BO137" s="13">
        <f t="shared" si="136"/>
        <v>20379.984173517129</v>
      </c>
      <c r="BP137">
        <f t="shared" si="156"/>
        <v>161.59641208928161</v>
      </c>
      <c r="BQ137" s="13">
        <f t="shared" si="137"/>
        <v>10.271511508174452</v>
      </c>
      <c r="BR137" s="37">
        <f t="shared" si="138"/>
        <v>159.78161370143422</v>
      </c>
      <c r="BS137" s="13">
        <f t="shared" si="139"/>
        <v>8414.1288406412787</v>
      </c>
      <c r="BT137">
        <f t="shared" si="157"/>
        <v>222.10849400248074</v>
      </c>
      <c r="BU137" s="13">
        <f t="shared" si="140"/>
        <v>836.26927694937092</v>
      </c>
      <c r="BV137" s="13">
        <f t="shared" si="158"/>
        <v>163.3322866646929</v>
      </c>
      <c r="BW137" s="13">
        <f t="shared" si="141"/>
        <v>20379.984173517129</v>
      </c>
      <c r="BX137">
        <f t="shared" si="159"/>
        <v>314.29513239444941</v>
      </c>
      <c r="BY137" s="13">
        <f t="shared" si="142"/>
        <v>836.26927694937092</v>
      </c>
    </row>
    <row r="138" spans="29:77" x14ac:dyDescent="0.2">
      <c r="AC138">
        <v>136</v>
      </c>
      <c r="AD138" s="37">
        <f t="shared" si="113"/>
        <v>517.28773978707602</v>
      </c>
      <c r="AE138" s="13">
        <f t="shared" si="114"/>
        <v>14023.548067735466</v>
      </c>
      <c r="AF138">
        <f t="shared" si="160"/>
        <v>620.40206381454266</v>
      </c>
      <c r="AG138" s="13">
        <f t="shared" si="115"/>
        <v>1616.3024281585481</v>
      </c>
      <c r="AH138" s="13">
        <f t="shared" si="143"/>
        <v>519.87262970432835</v>
      </c>
      <c r="AI138" s="13">
        <f t="shared" si="116"/>
        <v>20379.984173517129</v>
      </c>
      <c r="AJ138">
        <f t="shared" si="144"/>
        <v>669.72545450960138</v>
      </c>
      <c r="AK138" s="13">
        <f t="shared" si="117"/>
        <v>1616.3024281585481</v>
      </c>
      <c r="AL138" s="37">
        <f t="shared" si="118"/>
        <v>1162.5450724080165</v>
      </c>
      <c r="AM138" s="13">
        <f t="shared" si="119"/>
        <v>16828.257681282557</v>
      </c>
      <c r="AN138">
        <f t="shared" si="145"/>
        <v>1286.2822612409764</v>
      </c>
      <c r="AO138" s="13">
        <f t="shared" si="120"/>
        <v>3457.7835760522935</v>
      </c>
      <c r="AP138" s="13">
        <f t="shared" si="146"/>
        <v>1164.6470708022655</v>
      </c>
      <c r="AQ138" s="13">
        <f t="shared" si="121"/>
        <v>20379.984173517129</v>
      </c>
      <c r="AR138" s="13">
        <f t="shared" si="147"/>
        <v>1314.4998956075385</v>
      </c>
      <c r="AS138" s="38">
        <f t="shared" si="122"/>
        <v>3457.7835760522935</v>
      </c>
      <c r="AT138" s="37">
        <f t="shared" si="123"/>
        <v>108.84359342095777</v>
      </c>
      <c r="AU138" s="13">
        <f t="shared" si="124"/>
        <v>5609.4192270941858</v>
      </c>
      <c r="AV138">
        <f t="shared" si="148"/>
        <v>150.08932303194445</v>
      </c>
      <c r="AW138" s="13">
        <f t="shared" si="125"/>
        <v>532.10518174559218</v>
      </c>
      <c r="AX138" s="13">
        <f t="shared" si="149"/>
        <v>112.87715790721964</v>
      </c>
      <c r="AY138" s="13">
        <f t="shared" si="126"/>
        <v>20379.984173517129</v>
      </c>
      <c r="AZ138">
        <f t="shared" si="150"/>
        <v>262.72998271249264</v>
      </c>
      <c r="BA138" s="13">
        <f t="shared" si="127"/>
        <v>532.10518174559218</v>
      </c>
      <c r="BB138" s="37">
        <f t="shared" si="128"/>
        <v>124.21689020500847</v>
      </c>
      <c r="BC138" s="13">
        <f t="shared" si="129"/>
        <v>8414.1288406412787</v>
      </c>
      <c r="BD138">
        <f t="shared" si="151"/>
        <v>186.08548462148846</v>
      </c>
      <c r="BE138" s="13">
        <f t="shared" si="130"/>
        <v>533.91624408933046</v>
      </c>
      <c r="BF138" s="13">
        <f t="shared" si="152"/>
        <v>127.76756316826715</v>
      </c>
      <c r="BG138" s="13">
        <f t="shared" si="131"/>
        <v>20379.984173517129</v>
      </c>
      <c r="BH138">
        <f t="shared" si="153"/>
        <v>277.62038797354012</v>
      </c>
      <c r="BI138" s="13">
        <f t="shared" si="132"/>
        <v>533.91624408933046</v>
      </c>
      <c r="BJ138" s="37">
        <f t="shared" si="133"/>
        <v>7.0828933962664289</v>
      </c>
      <c r="BK138" s="13">
        <f t="shared" si="134"/>
        <v>8414.1288406412787</v>
      </c>
      <c r="BL138">
        <f t="shared" si="154"/>
        <v>68.951487812746421</v>
      </c>
      <c r="BM138" s="13">
        <f t="shared" si="135"/>
        <v>10.271511508174452</v>
      </c>
      <c r="BN138" s="13">
        <f t="shared" si="155"/>
        <v>10.633566359525108</v>
      </c>
      <c r="BO138" s="13">
        <f t="shared" si="136"/>
        <v>20379.984173517129</v>
      </c>
      <c r="BP138">
        <f t="shared" si="156"/>
        <v>160.48639116479811</v>
      </c>
      <c r="BQ138" s="13">
        <f t="shared" si="137"/>
        <v>10.271511508174452</v>
      </c>
      <c r="BR138" s="37">
        <f t="shared" si="138"/>
        <v>159.78161370143422</v>
      </c>
      <c r="BS138" s="13">
        <f t="shared" si="139"/>
        <v>8414.1288406412787</v>
      </c>
      <c r="BT138">
        <f t="shared" si="157"/>
        <v>221.65020811791422</v>
      </c>
      <c r="BU138" s="13">
        <f t="shared" si="140"/>
        <v>836.26927694937092</v>
      </c>
      <c r="BV138" s="13">
        <f t="shared" si="158"/>
        <v>163.3322866646929</v>
      </c>
      <c r="BW138" s="13">
        <f t="shared" si="141"/>
        <v>20379.984173517129</v>
      </c>
      <c r="BX138">
        <f t="shared" si="159"/>
        <v>313.18511146996593</v>
      </c>
      <c r="BY138" s="13">
        <f t="shared" si="142"/>
        <v>836.26927694937092</v>
      </c>
    </row>
    <row r="139" spans="29:77" x14ac:dyDescent="0.2">
      <c r="AC139">
        <v>137</v>
      </c>
      <c r="AD139" s="37">
        <f t="shared" si="113"/>
        <v>517.28773978707602</v>
      </c>
      <c r="AE139" s="13">
        <f t="shared" si="114"/>
        <v>14023.548067735466</v>
      </c>
      <c r="AF139">
        <f t="shared" si="160"/>
        <v>619.64940451507209</v>
      </c>
      <c r="AG139" s="13">
        <f t="shared" si="115"/>
        <v>1616.3024281585481</v>
      </c>
      <c r="AH139" s="13">
        <f t="shared" si="143"/>
        <v>519.87262970432835</v>
      </c>
      <c r="AI139" s="13">
        <f t="shared" si="116"/>
        <v>20379.984173517129</v>
      </c>
      <c r="AJ139">
        <f t="shared" si="144"/>
        <v>668.63163827014682</v>
      </c>
      <c r="AK139" s="13">
        <f t="shared" si="117"/>
        <v>1616.3024281585481</v>
      </c>
      <c r="AL139" s="37">
        <f t="shared" si="118"/>
        <v>1162.5450724080165</v>
      </c>
      <c r="AM139" s="13">
        <f t="shared" si="119"/>
        <v>16828.257681282557</v>
      </c>
      <c r="AN139">
        <f t="shared" si="145"/>
        <v>1285.3790700816119</v>
      </c>
      <c r="AO139" s="13">
        <f t="shared" si="120"/>
        <v>3457.7835760522935</v>
      </c>
      <c r="AP139" s="13">
        <f t="shared" si="146"/>
        <v>1164.6470708022655</v>
      </c>
      <c r="AQ139" s="13">
        <f t="shared" si="121"/>
        <v>20379.984173517129</v>
      </c>
      <c r="AR139" s="13">
        <f t="shared" si="147"/>
        <v>1313.406079368084</v>
      </c>
      <c r="AS139" s="38">
        <f t="shared" si="122"/>
        <v>3457.7835760522935</v>
      </c>
      <c r="AT139" s="37">
        <f t="shared" si="123"/>
        <v>108.84359342095777</v>
      </c>
      <c r="AU139" s="13">
        <f t="shared" si="124"/>
        <v>5609.4192270941858</v>
      </c>
      <c r="AV139">
        <f t="shared" si="148"/>
        <v>149.78825931215621</v>
      </c>
      <c r="AW139" s="13">
        <f t="shared" si="125"/>
        <v>532.10518174559218</v>
      </c>
      <c r="AX139" s="13">
        <f t="shared" si="149"/>
        <v>112.87715790721964</v>
      </c>
      <c r="AY139" s="13">
        <f t="shared" si="126"/>
        <v>20379.984173517129</v>
      </c>
      <c r="AZ139">
        <f t="shared" si="150"/>
        <v>261.63616647303809</v>
      </c>
      <c r="BA139" s="13">
        <f t="shared" si="127"/>
        <v>532.10518174559218</v>
      </c>
      <c r="BB139" s="37">
        <f t="shared" si="128"/>
        <v>124.21689020500847</v>
      </c>
      <c r="BC139" s="13">
        <f t="shared" si="129"/>
        <v>8414.1288406412787</v>
      </c>
      <c r="BD139">
        <f t="shared" si="151"/>
        <v>185.63388904180613</v>
      </c>
      <c r="BE139" s="13">
        <f t="shared" si="130"/>
        <v>533.91624408933046</v>
      </c>
      <c r="BF139" s="13">
        <f t="shared" si="152"/>
        <v>127.76756316826715</v>
      </c>
      <c r="BG139" s="13">
        <f t="shared" si="131"/>
        <v>20379.984173517129</v>
      </c>
      <c r="BH139">
        <f t="shared" si="153"/>
        <v>276.52657173408556</v>
      </c>
      <c r="BI139" s="13">
        <f t="shared" si="132"/>
        <v>533.91624408933046</v>
      </c>
      <c r="BJ139" s="37">
        <f t="shared" si="133"/>
        <v>7.0828933962664289</v>
      </c>
      <c r="BK139" s="13">
        <f t="shared" si="134"/>
        <v>8414.1288406412787</v>
      </c>
      <c r="BL139">
        <f t="shared" si="154"/>
        <v>68.499892233064088</v>
      </c>
      <c r="BM139" s="13">
        <f t="shared" si="135"/>
        <v>10.271511508174452</v>
      </c>
      <c r="BN139" s="13">
        <f t="shared" si="155"/>
        <v>10.633566359525108</v>
      </c>
      <c r="BO139" s="13">
        <f t="shared" si="136"/>
        <v>20379.984173517129</v>
      </c>
      <c r="BP139">
        <f t="shared" si="156"/>
        <v>159.39257492534355</v>
      </c>
      <c r="BQ139" s="13">
        <f t="shared" si="137"/>
        <v>10.271511508174452</v>
      </c>
      <c r="BR139" s="37">
        <f t="shared" si="138"/>
        <v>159.78161370143422</v>
      </c>
      <c r="BS139" s="13">
        <f t="shared" si="139"/>
        <v>8414.1288406412787</v>
      </c>
      <c r="BT139">
        <f t="shared" si="157"/>
        <v>221.19861253823188</v>
      </c>
      <c r="BU139" s="13">
        <f t="shared" si="140"/>
        <v>836.26927694937092</v>
      </c>
      <c r="BV139" s="13">
        <f t="shared" si="158"/>
        <v>163.3322866646929</v>
      </c>
      <c r="BW139" s="13">
        <f t="shared" si="141"/>
        <v>20379.984173517129</v>
      </c>
      <c r="BX139">
        <f t="shared" si="159"/>
        <v>312.09129523051138</v>
      </c>
      <c r="BY139" s="13">
        <f t="shared" si="142"/>
        <v>836.26927694937092</v>
      </c>
    </row>
    <row r="140" spans="29:77" x14ac:dyDescent="0.2">
      <c r="AC140">
        <v>138</v>
      </c>
      <c r="AD140" s="37">
        <f t="shared" si="113"/>
        <v>517.28773978707602</v>
      </c>
      <c r="AE140" s="13">
        <f t="shared" si="114"/>
        <v>14023.548067735466</v>
      </c>
      <c r="AF140">
        <f t="shared" si="160"/>
        <v>618.90765332139097</v>
      </c>
      <c r="AG140" s="13">
        <f t="shared" si="115"/>
        <v>1616.3024281585481</v>
      </c>
      <c r="AH140" s="13">
        <f t="shared" si="143"/>
        <v>519.87262970432835</v>
      </c>
      <c r="AI140" s="13">
        <f t="shared" si="116"/>
        <v>20379.984173517129</v>
      </c>
      <c r="AJ140">
        <f t="shared" si="144"/>
        <v>667.55367443995965</v>
      </c>
      <c r="AK140" s="13">
        <f t="shared" si="117"/>
        <v>1616.3024281585481</v>
      </c>
      <c r="AL140" s="37">
        <f t="shared" si="118"/>
        <v>1162.5450724080165</v>
      </c>
      <c r="AM140" s="13">
        <f t="shared" si="119"/>
        <v>16828.257681282557</v>
      </c>
      <c r="AN140">
        <f t="shared" si="145"/>
        <v>1284.4889686491945</v>
      </c>
      <c r="AO140" s="13">
        <f t="shared" si="120"/>
        <v>3457.7835760522935</v>
      </c>
      <c r="AP140" s="13">
        <f t="shared" si="146"/>
        <v>1164.6470708022655</v>
      </c>
      <c r="AQ140" s="13">
        <f t="shared" si="121"/>
        <v>20379.984173517129</v>
      </c>
      <c r="AR140" s="13">
        <f t="shared" si="147"/>
        <v>1312.3281155378968</v>
      </c>
      <c r="AS140" s="38">
        <f t="shared" si="122"/>
        <v>3457.7835760522935</v>
      </c>
      <c r="AT140" s="37">
        <f t="shared" si="123"/>
        <v>108.84359342095777</v>
      </c>
      <c r="AU140" s="13">
        <f t="shared" si="124"/>
        <v>5609.4192270941858</v>
      </c>
      <c r="AV140">
        <f t="shared" si="148"/>
        <v>149.49155883468376</v>
      </c>
      <c r="AW140" s="13">
        <f t="shared" si="125"/>
        <v>532.10518174559218</v>
      </c>
      <c r="AX140" s="13">
        <f t="shared" si="149"/>
        <v>112.87715790721964</v>
      </c>
      <c r="AY140" s="13">
        <f t="shared" si="126"/>
        <v>20379.984173517129</v>
      </c>
      <c r="AZ140">
        <f t="shared" si="150"/>
        <v>260.55820264285103</v>
      </c>
      <c r="BA140" s="13">
        <f t="shared" si="127"/>
        <v>532.10518174559218</v>
      </c>
      <c r="BB140" s="37">
        <f t="shared" si="128"/>
        <v>124.21689020500847</v>
      </c>
      <c r="BC140" s="13">
        <f t="shared" si="129"/>
        <v>8414.1288406412787</v>
      </c>
      <c r="BD140">
        <f t="shared" si="151"/>
        <v>185.18883832559743</v>
      </c>
      <c r="BE140" s="13">
        <f t="shared" si="130"/>
        <v>533.91624408933046</v>
      </c>
      <c r="BF140" s="13">
        <f t="shared" si="152"/>
        <v>127.76756316826715</v>
      </c>
      <c r="BG140" s="13">
        <f t="shared" si="131"/>
        <v>20379.984173517129</v>
      </c>
      <c r="BH140">
        <f t="shared" si="153"/>
        <v>275.44860790389851</v>
      </c>
      <c r="BI140" s="13">
        <f t="shared" si="132"/>
        <v>533.91624408933046</v>
      </c>
      <c r="BJ140" s="37">
        <f t="shared" si="133"/>
        <v>7.0828933962664289</v>
      </c>
      <c r="BK140" s="13">
        <f t="shared" si="134"/>
        <v>8414.1288406412787</v>
      </c>
      <c r="BL140">
        <f t="shared" si="154"/>
        <v>68.054841516855404</v>
      </c>
      <c r="BM140" s="13">
        <f t="shared" si="135"/>
        <v>10.271511508174452</v>
      </c>
      <c r="BN140" s="13">
        <f t="shared" si="155"/>
        <v>10.633566359525108</v>
      </c>
      <c r="BO140" s="13">
        <f t="shared" si="136"/>
        <v>20379.984173517129</v>
      </c>
      <c r="BP140">
        <f t="shared" si="156"/>
        <v>158.31461109515647</v>
      </c>
      <c r="BQ140" s="13">
        <f t="shared" si="137"/>
        <v>10.271511508174452</v>
      </c>
      <c r="BR140" s="37">
        <f t="shared" si="138"/>
        <v>159.78161370143422</v>
      </c>
      <c r="BS140" s="13">
        <f t="shared" si="139"/>
        <v>8414.1288406412787</v>
      </c>
      <c r="BT140">
        <f t="shared" si="157"/>
        <v>220.75356182202319</v>
      </c>
      <c r="BU140" s="13">
        <f t="shared" si="140"/>
        <v>836.26927694937092</v>
      </c>
      <c r="BV140" s="13">
        <f t="shared" si="158"/>
        <v>163.3322866646929</v>
      </c>
      <c r="BW140" s="13">
        <f t="shared" si="141"/>
        <v>20379.984173517129</v>
      </c>
      <c r="BX140">
        <f t="shared" si="159"/>
        <v>311.01333140032426</v>
      </c>
      <c r="BY140" s="13">
        <f t="shared" si="142"/>
        <v>836.26927694937092</v>
      </c>
    </row>
    <row r="141" spans="29:77" x14ac:dyDescent="0.2">
      <c r="AC141">
        <v>139</v>
      </c>
      <c r="AD141" s="37">
        <f t="shared" si="113"/>
        <v>517.28773978707602</v>
      </c>
      <c r="AE141" s="13">
        <f t="shared" si="114"/>
        <v>14023.548067735466</v>
      </c>
      <c r="AF141">
        <f t="shared" si="160"/>
        <v>618.17657480675564</v>
      </c>
      <c r="AG141" s="13">
        <f t="shared" si="115"/>
        <v>1616.3024281585481</v>
      </c>
      <c r="AH141" s="13">
        <f t="shared" si="143"/>
        <v>519.87262970432835</v>
      </c>
      <c r="AI141" s="13">
        <f t="shared" si="116"/>
        <v>20379.984173517129</v>
      </c>
      <c r="AJ141">
        <f t="shared" si="144"/>
        <v>666.49122088071056</v>
      </c>
      <c r="AK141" s="13">
        <f t="shared" si="117"/>
        <v>1616.3024281585481</v>
      </c>
      <c r="AL141" s="37">
        <f t="shared" si="118"/>
        <v>1162.5450724080165</v>
      </c>
      <c r="AM141" s="13">
        <f t="shared" si="119"/>
        <v>16828.257681282557</v>
      </c>
      <c r="AN141">
        <f t="shared" si="145"/>
        <v>1283.6116744316321</v>
      </c>
      <c r="AO141" s="13">
        <f t="shared" si="120"/>
        <v>3457.7835760522935</v>
      </c>
      <c r="AP141" s="13">
        <f t="shared" si="146"/>
        <v>1164.6470708022655</v>
      </c>
      <c r="AQ141" s="13">
        <f t="shared" si="121"/>
        <v>20379.984173517129</v>
      </c>
      <c r="AR141" s="13">
        <f t="shared" si="147"/>
        <v>1311.2656619786476</v>
      </c>
      <c r="AS141" s="38">
        <f t="shared" si="122"/>
        <v>3457.7835760522935</v>
      </c>
      <c r="AT141" s="37">
        <f t="shared" si="123"/>
        <v>108.84359342095777</v>
      </c>
      <c r="AU141" s="13">
        <f t="shared" si="124"/>
        <v>5609.4192270941858</v>
      </c>
      <c r="AV141">
        <f t="shared" si="148"/>
        <v>149.19912742882963</v>
      </c>
      <c r="AW141" s="13">
        <f t="shared" si="125"/>
        <v>532.10518174559218</v>
      </c>
      <c r="AX141" s="13">
        <f t="shared" si="149"/>
        <v>112.87715790721964</v>
      </c>
      <c r="AY141" s="13">
        <f t="shared" si="126"/>
        <v>20379.984173517129</v>
      </c>
      <c r="AZ141">
        <f t="shared" si="150"/>
        <v>259.49574908360182</v>
      </c>
      <c r="BA141" s="13">
        <f t="shared" si="127"/>
        <v>532.10518174559218</v>
      </c>
      <c r="BB141" s="37">
        <f t="shared" si="128"/>
        <v>124.21689020500847</v>
      </c>
      <c r="BC141" s="13">
        <f t="shared" si="129"/>
        <v>8414.1288406412787</v>
      </c>
      <c r="BD141">
        <f t="shared" si="151"/>
        <v>184.75019121681623</v>
      </c>
      <c r="BE141" s="13">
        <f t="shared" si="130"/>
        <v>533.91624408933046</v>
      </c>
      <c r="BF141" s="13">
        <f t="shared" si="152"/>
        <v>127.76756316826715</v>
      </c>
      <c r="BG141" s="13">
        <f t="shared" si="131"/>
        <v>20379.984173517129</v>
      </c>
      <c r="BH141">
        <f t="shared" si="153"/>
        <v>274.38615434464936</v>
      </c>
      <c r="BI141" s="13">
        <f t="shared" si="132"/>
        <v>533.91624408933046</v>
      </c>
      <c r="BJ141" s="37">
        <f t="shared" si="133"/>
        <v>7.0828933962664289</v>
      </c>
      <c r="BK141" s="13">
        <f t="shared" si="134"/>
        <v>8414.1288406412787</v>
      </c>
      <c r="BL141">
        <f t="shared" si="154"/>
        <v>67.616194408074193</v>
      </c>
      <c r="BM141" s="13">
        <f t="shared" si="135"/>
        <v>10.271511508174452</v>
      </c>
      <c r="BN141" s="13">
        <f t="shared" si="155"/>
        <v>10.633566359525108</v>
      </c>
      <c r="BO141" s="13">
        <f t="shared" si="136"/>
        <v>20379.984173517129</v>
      </c>
      <c r="BP141">
        <f t="shared" si="156"/>
        <v>157.25215753590732</v>
      </c>
      <c r="BQ141" s="13">
        <f t="shared" si="137"/>
        <v>10.271511508174452</v>
      </c>
      <c r="BR141" s="37">
        <f t="shared" si="138"/>
        <v>159.78161370143422</v>
      </c>
      <c r="BS141" s="13">
        <f t="shared" si="139"/>
        <v>8414.1288406412787</v>
      </c>
      <c r="BT141">
        <f t="shared" si="157"/>
        <v>220.31491471324199</v>
      </c>
      <c r="BU141" s="13">
        <f t="shared" si="140"/>
        <v>836.26927694937092</v>
      </c>
      <c r="BV141" s="13">
        <f t="shared" si="158"/>
        <v>163.3322866646929</v>
      </c>
      <c r="BW141" s="13">
        <f t="shared" si="141"/>
        <v>20379.984173517129</v>
      </c>
      <c r="BX141">
        <f t="shared" si="159"/>
        <v>309.95087784107511</v>
      </c>
      <c r="BY141" s="13">
        <f t="shared" si="142"/>
        <v>836.26927694937092</v>
      </c>
    </row>
    <row r="142" spans="29:77" x14ac:dyDescent="0.2">
      <c r="AC142">
        <v>140</v>
      </c>
      <c r="AD142" s="37">
        <f t="shared" si="113"/>
        <v>517.28773978707602</v>
      </c>
      <c r="AE142" s="13">
        <f t="shared" si="114"/>
        <v>14023.548067735466</v>
      </c>
      <c r="AF142">
        <f t="shared" si="160"/>
        <v>617.45594027090078</v>
      </c>
      <c r="AG142" s="13">
        <f t="shared" si="115"/>
        <v>1616.3024281585481</v>
      </c>
      <c r="AH142" s="13">
        <f t="shared" si="143"/>
        <v>519.87262970432835</v>
      </c>
      <c r="AI142" s="13">
        <f t="shared" si="116"/>
        <v>20379.984173517129</v>
      </c>
      <c r="AJ142">
        <f t="shared" si="144"/>
        <v>665.44394522945072</v>
      </c>
      <c r="AK142" s="13">
        <f t="shared" si="117"/>
        <v>1616.3024281585481</v>
      </c>
      <c r="AL142" s="37">
        <f t="shared" si="118"/>
        <v>1162.5450724080165</v>
      </c>
      <c r="AM142" s="13">
        <f t="shared" si="119"/>
        <v>16828.257681282557</v>
      </c>
      <c r="AN142">
        <f t="shared" si="145"/>
        <v>1282.7469129886063</v>
      </c>
      <c r="AO142" s="13">
        <f t="shared" si="120"/>
        <v>3457.7835760522935</v>
      </c>
      <c r="AP142" s="13">
        <f t="shared" si="146"/>
        <v>1164.6470708022655</v>
      </c>
      <c r="AQ142" s="13">
        <f t="shared" si="121"/>
        <v>20379.984173517129</v>
      </c>
      <c r="AR142" s="13">
        <f t="shared" si="147"/>
        <v>1310.2183863273879</v>
      </c>
      <c r="AS142" s="38">
        <f t="shared" si="122"/>
        <v>3457.7835760522935</v>
      </c>
      <c r="AT142" s="37">
        <f t="shared" si="123"/>
        <v>108.84359342095777</v>
      </c>
      <c r="AU142" s="13">
        <f t="shared" si="124"/>
        <v>5609.4192270941858</v>
      </c>
      <c r="AV142">
        <f t="shared" si="148"/>
        <v>148.91087361448768</v>
      </c>
      <c r="AW142" s="13">
        <f t="shared" si="125"/>
        <v>532.10518174559218</v>
      </c>
      <c r="AX142" s="13">
        <f t="shared" si="149"/>
        <v>112.87715790721964</v>
      </c>
      <c r="AY142" s="13">
        <f t="shared" si="126"/>
        <v>20379.984173517129</v>
      </c>
      <c r="AZ142">
        <f t="shared" si="150"/>
        <v>258.44847343234198</v>
      </c>
      <c r="BA142" s="13">
        <f t="shared" si="127"/>
        <v>532.10518174559218</v>
      </c>
      <c r="BB142" s="37">
        <f t="shared" si="128"/>
        <v>124.21689020500847</v>
      </c>
      <c r="BC142" s="13">
        <f t="shared" si="129"/>
        <v>8414.1288406412787</v>
      </c>
      <c r="BD142">
        <f t="shared" si="151"/>
        <v>184.31781049530332</v>
      </c>
      <c r="BE142" s="13">
        <f t="shared" si="130"/>
        <v>533.91624408933046</v>
      </c>
      <c r="BF142" s="13">
        <f t="shared" si="152"/>
        <v>127.76756316826715</v>
      </c>
      <c r="BG142" s="13">
        <f t="shared" si="131"/>
        <v>20379.984173517129</v>
      </c>
      <c r="BH142">
        <f t="shared" si="153"/>
        <v>273.33887869338946</v>
      </c>
      <c r="BI142" s="13">
        <f t="shared" si="132"/>
        <v>533.91624408933046</v>
      </c>
      <c r="BJ142" s="37">
        <f t="shared" si="133"/>
        <v>7.0828933962664289</v>
      </c>
      <c r="BK142" s="13">
        <f t="shared" si="134"/>
        <v>8414.1288406412787</v>
      </c>
      <c r="BL142">
        <f t="shared" si="154"/>
        <v>67.18381368656128</v>
      </c>
      <c r="BM142" s="13">
        <f t="shared" si="135"/>
        <v>10.271511508174452</v>
      </c>
      <c r="BN142" s="13">
        <f t="shared" si="155"/>
        <v>10.633566359525108</v>
      </c>
      <c r="BO142" s="13">
        <f t="shared" si="136"/>
        <v>20379.984173517129</v>
      </c>
      <c r="BP142">
        <f t="shared" si="156"/>
        <v>156.20488188464745</v>
      </c>
      <c r="BQ142" s="13">
        <f t="shared" si="137"/>
        <v>10.271511508174452</v>
      </c>
      <c r="BR142" s="37">
        <f t="shared" si="138"/>
        <v>159.78161370143422</v>
      </c>
      <c r="BS142" s="13">
        <f t="shared" si="139"/>
        <v>8414.1288406412787</v>
      </c>
      <c r="BT142">
        <f t="shared" si="157"/>
        <v>219.88253399172908</v>
      </c>
      <c r="BU142" s="13">
        <f t="shared" si="140"/>
        <v>836.26927694937092</v>
      </c>
      <c r="BV142" s="13">
        <f t="shared" si="158"/>
        <v>163.3322866646929</v>
      </c>
      <c r="BW142" s="13">
        <f t="shared" si="141"/>
        <v>20379.984173517129</v>
      </c>
      <c r="BX142">
        <f t="shared" si="159"/>
        <v>308.90360218981527</v>
      </c>
      <c r="BY142" s="13">
        <f t="shared" si="142"/>
        <v>836.26927694937092</v>
      </c>
    </row>
    <row r="143" spans="29:77" x14ac:dyDescent="0.2">
      <c r="AC143">
        <v>141</v>
      </c>
      <c r="AD143" s="37">
        <f t="shared" si="113"/>
        <v>517.28773978707602</v>
      </c>
      <c r="AE143" s="13">
        <f t="shared" si="114"/>
        <v>14023.548067735466</v>
      </c>
      <c r="AF143">
        <f t="shared" si="160"/>
        <v>616.74552750151202</v>
      </c>
      <c r="AG143" s="13">
        <f t="shared" si="115"/>
        <v>1616.3024281585481</v>
      </c>
      <c r="AH143" s="13">
        <f t="shared" si="143"/>
        <v>519.87262970432835</v>
      </c>
      <c r="AI143" s="13">
        <f t="shared" si="116"/>
        <v>20379.984173517129</v>
      </c>
      <c r="AJ143">
        <f t="shared" si="144"/>
        <v>664.41152455196755</v>
      </c>
      <c r="AK143" s="13">
        <f t="shared" si="117"/>
        <v>1616.3024281585481</v>
      </c>
      <c r="AL143" s="37">
        <f t="shared" si="118"/>
        <v>1162.5450724080165</v>
      </c>
      <c r="AM143" s="13">
        <f t="shared" si="119"/>
        <v>16828.257681282557</v>
      </c>
      <c r="AN143">
        <f t="shared" si="145"/>
        <v>1281.8944176653397</v>
      </c>
      <c r="AO143" s="13">
        <f t="shared" si="120"/>
        <v>3457.7835760522935</v>
      </c>
      <c r="AP143" s="13">
        <f t="shared" si="146"/>
        <v>1164.6470708022655</v>
      </c>
      <c r="AQ143" s="13">
        <f t="shared" si="121"/>
        <v>20379.984173517129</v>
      </c>
      <c r="AR143" s="13">
        <f t="shared" si="147"/>
        <v>1309.1859656499046</v>
      </c>
      <c r="AS143" s="38">
        <f t="shared" si="122"/>
        <v>3457.7835760522935</v>
      </c>
      <c r="AT143" s="37">
        <f t="shared" si="123"/>
        <v>108.84359342095777</v>
      </c>
      <c r="AU143" s="13">
        <f t="shared" si="124"/>
        <v>5609.4192270941858</v>
      </c>
      <c r="AV143">
        <f t="shared" si="148"/>
        <v>148.62670850673214</v>
      </c>
      <c r="AW143" s="13">
        <f t="shared" si="125"/>
        <v>532.10518174559218</v>
      </c>
      <c r="AX143" s="13">
        <f t="shared" si="149"/>
        <v>112.87715790721964</v>
      </c>
      <c r="AY143" s="13">
        <f t="shared" si="126"/>
        <v>20379.984173517129</v>
      </c>
      <c r="AZ143">
        <f t="shared" si="150"/>
        <v>257.41605275485881</v>
      </c>
      <c r="BA143" s="13">
        <f t="shared" si="127"/>
        <v>532.10518174559218</v>
      </c>
      <c r="BB143" s="37">
        <f t="shared" si="128"/>
        <v>124.21689020500847</v>
      </c>
      <c r="BC143" s="13">
        <f t="shared" si="129"/>
        <v>8414.1288406412787</v>
      </c>
      <c r="BD143">
        <f t="shared" si="151"/>
        <v>183.89156283367004</v>
      </c>
      <c r="BE143" s="13">
        <f t="shared" si="130"/>
        <v>533.91624408933046</v>
      </c>
      <c r="BF143" s="13">
        <f t="shared" si="152"/>
        <v>127.76756316826715</v>
      </c>
      <c r="BG143" s="13">
        <f t="shared" si="131"/>
        <v>20379.984173517129</v>
      </c>
      <c r="BH143">
        <f t="shared" si="153"/>
        <v>272.30645801590634</v>
      </c>
      <c r="BI143" s="13">
        <f t="shared" si="132"/>
        <v>533.91624408933046</v>
      </c>
      <c r="BJ143" s="37">
        <f t="shared" si="133"/>
        <v>7.0828933962664289</v>
      </c>
      <c r="BK143" s="13">
        <f t="shared" si="134"/>
        <v>8414.1288406412787</v>
      </c>
      <c r="BL143">
        <f t="shared" si="154"/>
        <v>66.757566024927982</v>
      </c>
      <c r="BM143" s="13">
        <f t="shared" si="135"/>
        <v>10.271511508174452</v>
      </c>
      <c r="BN143" s="13">
        <f t="shared" si="155"/>
        <v>10.633566359525108</v>
      </c>
      <c r="BO143" s="13">
        <f t="shared" si="136"/>
        <v>20379.984173517129</v>
      </c>
      <c r="BP143">
        <f t="shared" si="156"/>
        <v>155.1724612071643</v>
      </c>
      <c r="BQ143" s="13">
        <f t="shared" si="137"/>
        <v>10.271511508174452</v>
      </c>
      <c r="BR143" s="37">
        <f t="shared" si="138"/>
        <v>159.78161370143422</v>
      </c>
      <c r="BS143" s="13">
        <f t="shared" si="139"/>
        <v>8414.1288406412787</v>
      </c>
      <c r="BT143">
        <f t="shared" si="157"/>
        <v>219.45628633009579</v>
      </c>
      <c r="BU143" s="13">
        <f t="shared" si="140"/>
        <v>836.26927694937092</v>
      </c>
      <c r="BV143" s="13">
        <f t="shared" si="158"/>
        <v>163.3322866646929</v>
      </c>
      <c r="BW143" s="13">
        <f t="shared" si="141"/>
        <v>20379.984173517129</v>
      </c>
      <c r="BX143">
        <f t="shared" si="159"/>
        <v>307.8711815123321</v>
      </c>
      <c r="BY143" s="13">
        <f t="shared" si="142"/>
        <v>836.26927694937092</v>
      </c>
    </row>
    <row r="144" spans="29:77" x14ac:dyDescent="0.2">
      <c r="AC144">
        <v>142</v>
      </c>
      <c r="AD144" s="37">
        <f t="shared" si="113"/>
        <v>517.28773978707602</v>
      </c>
      <c r="AE144" s="13">
        <f t="shared" si="114"/>
        <v>14023.548067735466</v>
      </c>
      <c r="AF144">
        <f t="shared" si="160"/>
        <v>616.04512054577651</v>
      </c>
      <c r="AG144" s="13">
        <f t="shared" si="115"/>
        <v>1616.3024281585481</v>
      </c>
      <c r="AH144" s="13">
        <f t="shared" si="143"/>
        <v>519.87262970432835</v>
      </c>
      <c r="AI144" s="13">
        <f t="shared" si="116"/>
        <v>20379.984173517129</v>
      </c>
      <c r="AJ144">
        <f t="shared" si="144"/>
        <v>663.39364501078694</v>
      </c>
      <c r="AK144" s="13">
        <f t="shared" si="117"/>
        <v>1616.3024281585481</v>
      </c>
      <c r="AL144" s="37">
        <f t="shared" si="118"/>
        <v>1162.5450724080165</v>
      </c>
      <c r="AM144" s="13">
        <f t="shared" si="119"/>
        <v>16828.257681282557</v>
      </c>
      <c r="AN144">
        <f t="shared" si="145"/>
        <v>1281.053929318457</v>
      </c>
      <c r="AO144" s="13">
        <f t="shared" si="120"/>
        <v>3457.7835760522935</v>
      </c>
      <c r="AP144" s="13">
        <f t="shared" si="146"/>
        <v>1164.6470708022655</v>
      </c>
      <c r="AQ144" s="13">
        <f t="shared" si="121"/>
        <v>20379.984173517129</v>
      </c>
      <c r="AR144" s="13">
        <f t="shared" si="147"/>
        <v>1308.1680861087241</v>
      </c>
      <c r="AS144" s="38">
        <f t="shared" si="122"/>
        <v>3457.7835760522935</v>
      </c>
      <c r="AT144" s="37">
        <f t="shared" si="123"/>
        <v>108.84359342095777</v>
      </c>
      <c r="AU144" s="13">
        <f t="shared" si="124"/>
        <v>5609.4192270941858</v>
      </c>
      <c r="AV144">
        <f t="shared" si="148"/>
        <v>148.34654572443796</v>
      </c>
      <c r="AW144" s="13">
        <f t="shared" si="125"/>
        <v>532.10518174559218</v>
      </c>
      <c r="AX144" s="13">
        <f t="shared" si="149"/>
        <v>112.87715790721964</v>
      </c>
      <c r="AY144" s="13">
        <f t="shared" si="126"/>
        <v>20379.984173517129</v>
      </c>
      <c r="AZ144">
        <f t="shared" si="150"/>
        <v>256.39817321367832</v>
      </c>
      <c r="BA144" s="13">
        <f t="shared" si="127"/>
        <v>532.10518174559218</v>
      </c>
      <c r="BB144" s="37">
        <f t="shared" si="128"/>
        <v>124.21689020500847</v>
      </c>
      <c r="BC144" s="13">
        <f t="shared" si="129"/>
        <v>8414.1288406412787</v>
      </c>
      <c r="BD144">
        <f t="shared" si="151"/>
        <v>183.47131866022875</v>
      </c>
      <c r="BE144" s="13">
        <f t="shared" si="130"/>
        <v>533.91624408933046</v>
      </c>
      <c r="BF144" s="13">
        <f t="shared" si="152"/>
        <v>127.76756316826715</v>
      </c>
      <c r="BG144" s="13">
        <f t="shared" si="131"/>
        <v>20379.984173517129</v>
      </c>
      <c r="BH144">
        <f t="shared" si="153"/>
        <v>271.2885784747258</v>
      </c>
      <c r="BI144" s="13">
        <f t="shared" si="132"/>
        <v>533.91624408933046</v>
      </c>
      <c r="BJ144" s="37">
        <f t="shared" si="133"/>
        <v>7.0828933962664289</v>
      </c>
      <c r="BK144" s="13">
        <f t="shared" si="134"/>
        <v>8414.1288406412787</v>
      </c>
      <c r="BL144">
        <f t="shared" si="154"/>
        <v>66.337321851486706</v>
      </c>
      <c r="BM144" s="13">
        <f t="shared" si="135"/>
        <v>10.271511508174452</v>
      </c>
      <c r="BN144" s="13">
        <f t="shared" si="155"/>
        <v>10.633566359525108</v>
      </c>
      <c r="BO144" s="13">
        <f t="shared" si="136"/>
        <v>20379.984173517129</v>
      </c>
      <c r="BP144">
        <f t="shared" si="156"/>
        <v>154.15458166598376</v>
      </c>
      <c r="BQ144" s="13">
        <f t="shared" si="137"/>
        <v>10.271511508174452</v>
      </c>
      <c r="BR144" s="37">
        <f t="shared" si="138"/>
        <v>159.78161370143422</v>
      </c>
      <c r="BS144" s="13">
        <f t="shared" si="139"/>
        <v>8414.1288406412787</v>
      </c>
      <c r="BT144">
        <f t="shared" si="157"/>
        <v>219.0360421566545</v>
      </c>
      <c r="BU144" s="13">
        <f t="shared" si="140"/>
        <v>836.26927694937092</v>
      </c>
      <c r="BV144" s="13">
        <f t="shared" si="158"/>
        <v>163.3322866646929</v>
      </c>
      <c r="BW144" s="13">
        <f t="shared" si="141"/>
        <v>20379.984173517129</v>
      </c>
      <c r="BX144">
        <f t="shared" si="159"/>
        <v>306.85330197115155</v>
      </c>
      <c r="BY144" s="13">
        <f t="shared" si="142"/>
        <v>836.26927694937092</v>
      </c>
    </row>
    <row r="145" spans="29:77" x14ac:dyDescent="0.2">
      <c r="AC145">
        <v>143</v>
      </c>
      <c r="AD145" s="37">
        <f t="shared" si="113"/>
        <v>517.28773978707602</v>
      </c>
      <c r="AE145" s="13">
        <f t="shared" si="114"/>
        <v>14023.548067735466</v>
      </c>
      <c r="AF145">
        <f t="shared" si="160"/>
        <v>615.35450949151982</v>
      </c>
      <c r="AG145" s="13">
        <f t="shared" si="115"/>
        <v>1616.3024281585481</v>
      </c>
      <c r="AH145" s="13">
        <f t="shared" si="143"/>
        <v>519.87262970432835</v>
      </c>
      <c r="AI145" s="13">
        <f t="shared" si="116"/>
        <v>20379.984173517129</v>
      </c>
      <c r="AJ145">
        <f t="shared" si="144"/>
        <v>662.3900015471055</v>
      </c>
      <c r="AK145" s="13">
        <f t="shared" si="117"/>
        <v>1616.3024281585481</v>
      </c>
      <c r="AL145" s="37">
        <f t="shared" si="118"/>
        <v>1162.5450724080165</v>
      </c>
      <c r="AM145" s="13">
        <f t="shared" si="119"/>
        <v>16828.257681282557</v>
      </c>
      <c r="AN145">
        <f t="shared" si="145"/>
        <v>1280.225196053349</v>
      </c>
      <c r="AO145" s="13">
        <f t="shared" si="120"/>
        <v>3457.7835760522935</v>
      </c>
      <c r="AP145" s="13">
        <f t="shared" si="146"/>
        <v>1164.6470708022655</v>
      </c>
      <c r="AQ145" s="13">
        <f t="shared" si="121"/>
        <v>20379.984173517129</v>
      </c>
      <c r="AR145" s="13">
        <f t="shared" si="147"/>
        <v>1307.1644426450425</v>
      </c>
      <c r="AS145" s="38">
        <f t="shared" si="122"/>
        <v>3457.7835760522935</v>
      </c>
      <c r="AT145" s="37">
        <f t="shared" si="123"/>
        <v>108.84359342095777</v>
      </c>
      <c r="AU145" s="13">
        <f t="shared" si="124"/>
        <v>5609.4192270941858</v>
      </c>
      <c r="AV145">
        <f t="shared" si="148"/>
        <v>148.07030130273529</v>
      </c>
      <c r="AW145" s="13">
        <f t="shared" si="125"/>
        <v>532.10518174559218</v>
      </c>
      <c r="AX145" s="13">
        <f t="shared" si="149"/>
        <v>112.87715790721964</v>
      </c>
      <c r="AY145" s="13">
        <f t="shared" si="126"/>
        <v>20379.984173517129</v>
      </c>
      <c r="AZ145">
        <f t="shared" si="150"/>
        <v>255.39452974999676</v>
      </c>
      <c r="BA145" s="13">
        <f t="shared" si="127"/>
        <v>532.10518174559218</v>
      </c>
      <c r="BB145" s="37">
        <f t="shared" si="128"/>
        <v>124.21689020500847</v>
      </c>
      <c r="BC145" s="13">
        <f t="shared" si="129"/>
        <v>8414.1288406412787</v>
      </c>
      <c r="BD145">
        <f t="shared" si="151"/>
        <v>183.05695202767475</v>
      </c>
      <c r="BE145" s="13">
        <f t="shared" si="130"/>
        <v>533.91624408933046</v>
      </c>
      <c r="BF145" s="13">
        <f t="shared" si="152"/>
        <v>127.76756316826715</v>
      </c>
      <c r="BG145" s="13">
        <f t="shared" si="131"/>
        <v>20379.984173517129</v>
      </c>
      <c r="BH145">
        <f t="shared" si="153"/>
        <v>270.28493501104424</v>
      </c>
      <c r="BI145" s="13">
        <f t="shared" si="132"/>
        <v>533.91624408933046</v>
      </c>
      <c r="BJ145" s="37">
        <f t="shared" si="133"/>
        <v>7.0828933962664289</v>
      </c>
      <c r="BK145" s="13">
        <f t="shared" si="134"/>
        <v>8414.1288406412787</v>
      </c>
      <c r="BL145">
        <f t="shared" si="154"/>
        <v>65.922955218932714</v>
      </c>
      <c r="BM145" s="13">
        <f t="shared" si="135"/>
        <v>10.271511508174452</v>
      </c>
      <c r="BN145" s="13">
        <f t="shared" si="155"/>
        <v>10.633566359525108</v>
      </c>
      <c r="BO145" s="13">
        <f t="shared" si="136"/>
        <v>20379.984173517129</v>
      </c>
      <c r="BP145">
        <f t="shared" si="156"/>
        <v>153.15093820230223</v>
      </c>
      <c r="BQ145" s="13">
        <f t="shared" si="137"/>
        <v>10.271511508174452</v>
      </c>
      <c r="BR145" s="37">
        <f t="shared" si="138"/>
        <v>159.78161370143422</v>
      </c>
      <c r="BS145" s="13">
        <f t="shared" si="139"/>
        <v>8414.1288406412787</v>
      </c>
      <c r="BT145">
        <f t="shared" si="157"/>
        <v>218.62167552410051</v>
      </c>
      <c r="BU145" s="13">
        <f t="shared" si="140"/>
        <v>836.26927694937092</v>
      </c>
      <c r="BV145" s="13">
        <f t="shared" si="158"/>
        <v>163.3322866646929</v>
      </c>
      <c r="BW145" s="13">
        <f t="shared" si="141"/>
        <v>20379.984173517129</v>
      </c>
      <c r="BX145">
        <f t="shared" si="159"/>
        <v>305.84965850747005</v>
      </c>
      <c r="BY145" s="13">
        <f t="shared" si="142"/>
        <v>836.26927694937092</v>
      </c>
    </row>
    <row r="146" spans="29:77" x14ac:dyDescent="0.2">
      <c r="AC146">
        <v>144</v>
      </c>
      <c r="AD146" s="37">
        <f t="shared" si="113"/>
        <v>517.28773978707602</v>
      </c>
      <c r="AE146" s="13">
        <f t="shared" si="114"/>
        <v>14023.548067735466</v>
      </c>
      <c r="AF146">
        <f t="shared" si="160"/>
        <v>614.67349025746125</v>
      </c>
      <c r="AG146" s="13">
        <f t="shared" si="115"/>
        <v>1616.3024281585481</v>
      </c>
      <c r="AH146" s="13">
        <f t="shared" si="143"/>
        <v>519.87262970432835</v>
      </c>
      <c r="AI146" s="13">
        <f t="shared" si="116"/>
        <v>20379.984173517129</v>
      </c>
      <c r="AJ146">
        <f t="shared" si="144"/>
        <v>661.40029757597506</v>
      </c>
      <c r="AK146" s="13">
        <f t="shared" si="117"/>
        <v>1616.3024281585481</v>
      </c>
      <c r="AL146" s="37">
        <f t="shared" si="118"/>
        <v>1162.5450724080165</v>
      </c>
      <c r="AM146" s="13">
        <f t="shared" si="119"/>
        <v>16828.257681282557</v>
      </c>
      <c r="AN146">
        <f t="shared" si="145"/>
        <v>1279.4079729724788</v>
      </c>
      <c r="AO146" s="13">
        <f t="shared" si="120"/>
        <v>3457.7835760522935</v>
      </c>
      <c r="AP146" s="13">
        <f t="shared" si="146"/>
        <v>1164.6470708022655</v>
      </c>
      <c r="AQ146" s="13">
        <f t="shared" si="121"/>
        <v>20379.984173517129</v>
      </c>
      <c r="AR146" s="13">
        <f t="shared" si="147"/>
        <v>1306.1747386739121</v>
      </c>
      <c r="AS146" s="38">
        <f t="shared" si="122"/>
        <v>3457.7835760522935</v>
      </c>
      <c r="AT146" s="37">
        <f t="shared" si="123"/>
        <v>108.84359342095777</v>
      </c>
      <c r="AU146" s="13">
        <f t="shared" si="124"/>
        <v>5609.4192270941858</v>
      </c>
      <c r="AV146">
        <f t="shared" si="148"/>
        <v>147.79789360911184</v>
      </c>
      <c r="AW146" s="13">
        <f t="shared" si="125"/>
        <v>532.10518174559218</v>
      </c>
      <c r="AX146" s="13">
        <f t="shared" si="149"/>
        <v>112.87715790721964</v>
      </c>
      <c r="AY146" s="13">
        <f t="shared" si="126"/>
        <v>20379.984173517129</v>
      </c>
      <c r="AZ146">
        <f t="shared" si="150"/>
        <v>254.40482577886635</v>
      </c>
      <c r="BA146" s="13">
        <f t="shared" si="127"/>
        <v>532.10518174559218</v>
      </c>
      <c r="BB146" s="37">
        <f t="shared" si="128"/>
        <v>124.21689020500847</v>
      </c>
      <c r="BC146" s="13">
        <f t="shared" si="129"/>
        <v>8414.1288406412787</v>
      </c>
      <c r="BD146">
        <f t="shared" si="151"/>
        <v>182.64834048723958</v>
      </c>
      <c r="BE146" s="13">
        <f t="shared" si="130"/>
        <v>533.91624408933046</v>
      </c>
      <c r="BF146" s="13">
        <f t="shared" si="152"/>
        <v>127.76756316826715</v>
      </c>
      <c r="BG146" s="13">
        <f t="shared" si="131"/>
        <v>20379.984173517129</v>
      </c>
      <c r="BH146">
        <f t="shared" si="153"/>
        <v>269.29523103991386</v>
      </c>
      <c r="BI146" s="13">
        <f t="shared" si="132"/>
        <v>533.91624408933046</v>
      </c>
      <c r="BJ146" s="37">
        <f t="shared" si="133"/>
        <v>7.0828933962664289</v>
      </c>
      <c r="BK146" s="13">
        <f t="shared" si="134"/>
        <v>8414.1288406412787</v>
      </c>
      <c r="BL146">
        <f t="shared" si="154"/>
        <v>65.514343678497539</v>
      </c>
      <c r="BM146" s="13">
        <f t="shared" si="135"/>
        <v>10.271511508174452</v>
      </c>
      <c r="BN146" s="13">
        <f t="shared" si="155"/>
        <v>10.633566359525108</v>
      </c>
      <c r="BO146" s="13">
        <f t="shared" si="136"/>
        <v>20379.984173517129</v>
      </c>
      <c r="BP146">
        <f t="shared" si="156"/>
        <v>152.16123423117182</v>
      </c>
      <c r="BQ146" s="13">
        <f t="shared" si="137"/>
        <v>10.271511508174452</v>
      </c>
      <c r="BR146" s="37">
        <f t="shared" si="138"/>
        <v>159.78161370143422</v>
      </c>
      <c r="BS146" s="13">
        <f t="shared" si="139"/>
        <v>8414.1288406412787</v>
      </c>
      <c r="BT146">
        <f t="shared" si="157"/>
        <v>218.21306398366534</v>
      </c>
      <c r="BU146" s="13">
        <f t="shared" si="140"/>
        <v>836.26927694937092</v>
      </c>
      <c r="BV146" s="13">
        <f t="shared" si="158"/>
        <v>163.3322866646929</v>
      </c>
      <c r="BW146" s="13">
        <f t="shared" si="141"/>
        <v>20379.984173517129</v>
      </c>
      <c r="BX146">
        <f t="shared" si="159"/>
        <v>304.85995453633961</v>
      </c>
      <c r="BY146" s="13">
        <f t="shared" si="142"/>
        <v>836.26927694937092</v>
      </c>
    </row>
    <row r="147" spans="29:77" x14ac:dyDescent="0.2">
      <c r="AC147">
        <v>145</v>
      </c>
      <c r="AD147" s="37">
        <f t="shared" si="113"/>
        <v>517.28773978707602</v>
      </c>
      <c r="AE147" s="13">
        <f t="shared" si="114"/>
        <v>14023.548067735466</v>
      </c>
      <c r="AF147">
        <f t="shared" si="160"/>
        <v>614.00186439214826</v>
      </c>
      <c r="AG147" s="13">
        <f t="shared" si="115"/>
        <v>1616.3024281585481</v>
      </c>
      <c r="AH147" s="13">
        <f t="shared" si="143"/>
        <v>519.87262970432835</v>
      </c>
      <c r="AI147" s="13">
        <f t="shared" si="116"/>
        <v>20379.984173517129</v>
      </c>
      <c r="AJ147">
        <f t="shared" si="144"/>
        <v>660.42424469410162</v>
      </c>
      <c r="AK147" s="13">
        <f t="shared" si="117"/>
        <v>1616.3024281585481</v>
      </c>
      <c r="AL147" s="37">
        <f t="shared" si="118"/>
        <v>1162.5450724080165</v>
      </c>
      <c r="AM147" s="13">
        <f t="shared" si="119"/>
        <v>16828.257681282557</v>
      </c>
      <c r="AN147">
        <f t="shared" si="145"/>
        <v>1278.602021934103</v>
      </c>
      <c r="AO147" s="13">
        <f t="shared" si="120"/>
        <v>3457.7835760522935</v>
      </c>
      <c r="AP147" s="13">
        <f t="shared" si="146"/>
        <v>1164.6470708022655</v>
      </c>
      <c r="AQ147" s="13">
        <f t="shared" si="121"/>
        <v>20379.984173517129</v>
      </c>
      <c r="AR147" s="13">
        <f t="shared" si="147"/>
        <v>1305.1986857920388</v>
      </c>
      <c r="AS147" s="38">
        <f t="shared" si="122"/>
        <v>3457.7835760522935</v>
      </c>
      <c r="AT147" s="37">
        <f t="shared" si="123"/>
        <v>108.84359342095777</v>
      </c>
      <c r="AU147" s="13">
        <f t="shared" si="124"/>
        <v>5609.4192270941858</v>
      </c>
      <c r="AV147">
        <f t="shared" si="148"/>
        <v>147.52924326298665</v>
      </c>
      <c r="AW147" s="13">
        <f t="shared" si="125"/>
        <v>532.10518174559218</v>
      </c>
      <c r="AX147" s="13">
        <f t="shared" si="149"/>
        <v>112.87715790721964</v>
      </c>
      <c r="AY147" s="13">
        <f t="shared" si="126"/>
        <v>20379.984173517129</v>
      </c>
      <c r="AZ147">
        <f t="shared" si="150"/>
        <v>253.42877289699294</v>
      </c>
      <c r="BA147" s="13">
        <f t="shared" si="127"/>
        <v>532.10518174559218</v>
      </c>
      <c r="BB147" s="37">
        <f t="shared" si="128"/>
        <v>124.21689020500847</v>
      </c>
      <c r="BC147" s="13">
        <f t="shared" si="129"/>
        <v>8414.1288406412787</v>
      </c>
      <c r="BD147">
        <f t="shared" si="151"/>
        <v>182.24536496805177</v>
      </c>
      <c r="BE147" s="13">
        <f t="shared" si="130"/>
        <v>533.91624408933046</v>
      </c>
      <c r="BF147" s="13">
        <f t="shared" si="152"/>
        <v>127.76756316826715</v>
      </c>
      <c r="BG147" s="13">
        <f t="shared" si="131"/>
        <v>20379.984173517129</v>
      </c>
      <c r="BH147">
        <f t="shared" si="153"/>
        <v>268.31917815804047</v>
      </c>
      <c r="BI147" s="13">
        <f t="shared" si="132"/>
        <v>533.91624408933046</v>
      </c>
      <c r="BJ147" s="37">
        <f t="shared" si="133"/>
        <v>7.0828933962664289</v>
      </c>
      <c r="BK147" s="13">
        <f t="shared" si="134"/>
        <v>8414.1288406412787</v>
      </c>
      <c r="BL147">
        <f t="shared" si="154"/>
        <v>65.111368159309734</v>
      </c>
      <c r="BM147" s="13">
        <f t="shared" si="135"/>
        <v>10.271511508174452</v>
      </c>
      <c r="BN147" s="13">
        <f t="shared" si="155"/>
        <v>10.633566359525108</v>
      </c>
      <c r="BO147" s="13">
        <f t="shared" si="136"/>
        <v>20379.984173517129</v>
      </c>
      <c r="BP147">
        <f t="shared" si="156"/>
        <v>151.1851813492984</v>
      </c>
      <c r="BQ147" s="13">
        <f t="shared" si="137"/>
        <v>10.271511508174452</v>
      </c>
      <c r="BR147" s="37">
        <f t="shared" si="138"/>
        <v>159.78161370143422</v>
      </c>
      <c r="BS147" s="13">
        <f t="shared" si="139"/>
        <v>8414.1288406412787</v>
      </c>
      <c r="BT147">
        <f t="shared" si="157"/>
        <v>217.81008846447753</v>
      </c>
      <c r="BU147" s="13">
        <f t="shared" si="140"/>
        <v>836.26927694937092</v>
      </c>
      <c r="BV147" s="13">
        <f t="shared" si="158"/>
        <v>163.3322866646929</v>
      </c>
      <c r="BW147" s="13">
        <f t="shared" si="141"/>
        <v>20379.984173517129</v>
      </c>
      <c r="BX147">
        <f t="shared" si="159"/>
        <v>303.88390165446617</v>
      </c>
      <c r="BY147" s="13">
        <f t="shared" si="142"/>
        <v>836.26927694937092</v>
      </c>
    </row>
    <row r="148" spans="29:77" x14ac:dyDescent="0.2">
      <c r="AC148">
        <v>146</v>
      </c>
      <c r="AD148" s="37">
        <f t="shared" si="113"/>
        <v>517.28773978707602</v>
      </c>
      <c r="AE148" s="13">
        <f t="shared" si="114"/>
        <v>14023.548067735466</v>
      </c>
      <c r="AF148">
        <f t="shared" si="160"/>
        <v>613.33943888115459</v>
      </c>
      <c r="AG148" s="13">
        <f t="shared" si="115"/>
        <v>1616.3024281585481</v>
      </c>
      <c r="AH148" s="13">
        <f t="shared" si="143"/>
        <v>519.87262970432835</v>
      </c>
      <c r="AI148" s="13">
        <f t="shared" si="116"/>
        <v>20379.984173517129</v>
      </c>
      <c r="AJ148">
        <f t="shared" si="144"/>
        <v>659.46156239965114</v>
      </c>
      <c r="AK148" s="13">
        <f t="shared" si="117"/>
        <v>1616.3024281585481</v>
      </c>
      <c r="AL148" s="37">
        <f t="shared" si="118"/>
        <v>1162.5450724080165</v>
      </c>
      <c r="AM148" s="13">
        <f t="shared" si="119"/>
        <v>16828.257681282557</v>
      </c>
      <c r="AN148">
        <f t="shared" si="145"/>
        <v>1277.8071113209107</v>
      </c>
      <c r="AO148" s="13">
        <f t="shared" si="120"/>
        <v>3457.7835760522935</v>
      </c>
      <c r="AP148" s="13">
        <f t="shared" si="146"/>
        <v>1164.6470708022655</v>
      </c>
      <c r="AQ148" s="13">
        <f t="shared" si="121"/>
        <v>20379.984173517129</v>
      </c>
      <c r="AR148" s="13">
        <f t="shared" si="147"/>
        <v>1304.2360034975882</v>
      </c>
      <c r="AS148" s="38">
        <f t="shared" si="122"/>
        <v>3457.7835760522935</v>
      </c>
      <c r="AT148" s="37">
        <f t="shared" si="123"/>
        <v>108.84359342095777</v>
      </c>
      <c r="AU148" s="13">
        <f t="shared" si="124"/>
        <v>5609.4192270941858</v>
      </c>
      <c r="AV148">
        <f t="shared" si="148"/>
        <v>147.2642730585892</v>
      </c>
      <c r="AW148" s="13">
        <f t="shared" si="125"/>
        <v>532.10518174559218</v>
      </c>
      <c r="AX148" s="13">
        <f t="shared" si="149"/>
        <v>112.87715790721964</v>
      </c>
      <c r="AY148" s="13">
        <f t="shared" si="126"/>
        <v>20379.984173517129</v>
      </c>
      <c r="AZ148">
        <f t="shared" si="150"/>
        <v>252.46609060254244</v>
      </c>
      <c r="BA148" s="13">
        <f t="shared" si="127"/>
        <v>532.10518174559218</v>
      </c>
      <c r="BB148" s="37">
        <f t="shared" si="128"/>
        <v>124.21689020500847</v>
      </c>
      <c r="BC148" s="13">
        <f t="shared" si="129"/>
        <v>8414.1288406412787</v>
      </c>
      <c r="BD148">
        <f t="shared" si="151"/>
        <v>181.84790966145559</v>
      </c>
      <c r="BE148" s="13">
        <f t="shared" si="130"/>
        <v>533.91624408933046</v>
      </c>
      <c r="BF148" s="13">
        <f t="shared" si="152"/>
        <v>127.76756316826715</v>
      </c>
      <c r="BG148" s="13">
        <f t="shared" si="131"/>
        <v>20379.984173517129</v>
      </c>
      <c r="BH148">
        <f t="shared" si="153"/>
        <v>267.35649586358994</v>
      </c>
      <c r="BI148" s="13">
        <f t="shared" si="132"/>
        <v>533.91624408933046</v>
      </c>
      <c r="BJ148" s="37">
        <f t="shared" si="133"/>
        <v>7.0828933962664289</v>
      </c>
      <c r="BK148" s="13">
        <f t="shared" si="134"/>
        <v>8414.1288406412787</v>
      </c>
      <c r="BL148">
        <f t="shared" si="154"/>
        <v>64.713912852713548</v>
      </c>
      <c r="BM148" s="13">
        <f t="shared" si="135"/>
        <v>10.271511508174452</v>
      </c>
      <c r="BN148" s="13">
        <f t="shared" si="155"/>
        <v>10.633566359525108</v>
      </c>
      <c r="BO148" s="13">
        <f t="shared" si="136"/>
        <v>20379.984173517129</v>
      </c>
      <c r="BP148">
        <f t="shared" si="156"/>
        <v>150.2224990548479</v>
      </c>
      <c r="BQ148" s="13">
        <f t="shared" si="137"/>
        <v>10.271511508174452</v>
      </c>
      <c r="BR148" s="37">
        <f t="shared" si="138"/>
        <v>159.78161370143422</v>
      </c>
      <c r="BS148" s="13">
        <f t="shared" si="139"/>
        <v>8414.1288406412787</v>
      </c>
      <c r="BT148">
        <f t="shared" si="157"/>
        <v>217.41263315788134</v>
      </c>
      <c r="BU148" s="13">
        <f t="shared" si="140"/>
        <v>836.26927694937092</v>
      </c>
      <c r="BV148" s="13">
        <f t="shared" si="158"/>
        <v>163.3322866646929</v>
      </c>
      <c r="BW148" s="13">
        <f t="shared" si="141"/>
        <v>20379.984173517129</v>
      </c>
      <c r="BX148">
        <f t="shared" si="159"/>
        <v>302.9212193600157</v>
      </c>
      <c r="BY148" s="13">
        <f t="shared" si="142"/>
        <v>836.26927694937092</v>
      </c>
    </row>
    <row r="149" spans="29:77" x14ac:dyDescent="0.2">
      <c r="AC149">
        <v>147</v>
      </c>
      <c r="AD149" s="37">
        <f t="shared" si="113"/>
        <v>517.28773978707602</v>
      </c>
      <c r="AE149" s="13">
        <f t="shared" si="114"/>
        <v>14023.548067735466</v>
      </c>
      <c r="AF149">
        <f t="shared" si="160"/>
        <v>612.68602596214726</v>
      </c>
      <c r="AG149" s="13">
        <f t="shared" si="115"/>
        <v>1616.3024281585481</v>
      </c>
      <c r="AH149" s="13">
        <f t="shared" si="143"/>
        <v>519.87262970432835</v>
      </c>
      <c r="AI149" s="13">
        <f t="shared" si="116"/>
        <v>20379.984173517129</v>
      </c>
      <c r="AJ149">
        <f t="shared" si="144"/>
        <v>658.51197782349254</v>
      </c>
      <c r="AK149" s="13">
        <f t="shared" si="117"/>
        <v>1616.3024281585481</v>
      </c>
      <c r="AL149" s="37">
        <f t="shared" si="118"/>
        <v>1162.5450724080165</v>
      </c>
      <c r="AM149" s="13">
        <f t="shared" si="119"/>
        <v>16828.257681282557</v>
      </c>
      <c r="AN149">
        <f t="shared" si="145"/>
        <v>1277.0230158181018</v>
      </c>
      <c r="AO149" s="13">
        <f t="shared" si="120"/>
        <v>3457.7835760522935</v>
      </c>
      <c r="AP149" s="13">
        <f t="shared" si="146"/>
        <v>1164.6470708022655</v>
      </c>
      <c r="AQ149" s="13">
        <f t="shared" si="121"/>
        <v>20379.984173517129</v>
      </c>
      <c r="AR149" s="13">
        <f t="shared" si="147"/>
        <v>1303.2864189214297</v>
      </c>
      <c r="AS149" s="38">
        <f t="shared" si="122"/>
        <v>3457.7835760522935</v>
      </c>
      <c r="AT149" s="37">
        <f t="shared" si="123"/>
        <v>108.84359342095777</v>
      </c>
      <c r="AU149" s="13">
        <f t="shared" si="124"/>
        <v>5609.4192270941858</v>
      </c>
      <c r="AV149">
        <f t="shared" si="148"/>
        <v>147.00290789098625</v>
      </c>
      <c r="AW149" s="13">
        <f t="shared" si="125"/>
        <v>532.10518174559218</v>
      </c>
      <c r="AX149" s="13">
        <f t="shared" si="149"/>
        <v>112.87715790721964</v>
      </c>
      <c r="AY149" s="13">
        <f t="shared" si="126"/>
        <v>20379.984173517129</v>
      </c>
      <c r="AZ149">
        <f t="shared" si="150"/>
        <v>251.51650602638378</v>
      </c>
      <c r="BA149" s="13">
        <f t="shared" si="127"/>
        <v>532.10518174559218</v>
      </c>
      <c r="BB149" s="37">
        <f t="shared" si="128"/>
        <v>124.21689020500847</v>
      </c>
      <c r="BC149" s="13">
        <f t="shared" si="129"/>
        <v>8414.1288406412787</v>
      </c>
      <c r="BD149">
        <f t="shared" si="151"/>
        <v>181.45586191005117</v>
      </c>
      <c r="BE149" s="13">
        <f t="shared" si="130"/>
        <v>533.91624408933046</v>
      </c>
      <c r="BF149" s="13">
        <f t="shared" si="152"/>
        <v>127.76756316826715</v>
      </c>
      <c r="BG149" s="13">
        <f t="shared" si="131"/>
        <v>20379.984173517129</v>
      </c>
      <c r="BH149">
        <f t="shared" si="153"/>
        <v>266.40691128743129</v>
      </c>
      <c r="BI149" s="13">
        <f t="shared" si="132"/>
        <v>533.91624408933046</v>
      </c>
      <c r="BJ149" s="37">
        <f t="shared" si="133"/>
        <v>7.0828933962664289</v>
      </c>
      <c r="BK149" s="13">
        <f t="shared" si="134"/>
        <v>8414.1288406412787</v>
      </c>
      <c r="BL149">
        <f t="shared" si="154"/>
        <v>64.321865101309143</v>
      </c>
      <c r="BM149" s="13">
        <f t="shared" si="135"/>
        <v>10.271511508174452</v>
      </c>
      <c r="BN149" s="13">
        <f t="shared" si="155"/>
        <v>10.633566359525108</v>
      </c>
      <c r="BO149" s="13">
        <f t="shared" si="136"/>
        <v>20379.984173517129</v>
      </c>
      <c r="BP149">
        <f t="shared" si="156"/>
        <v>149.27291447868924</v>
      </c>
      <c r="BQ149" s="13">
        <f t="shared" si="137"/>
        <v>10.271511508174452</v>
      </c>
      <c r="BR149" s="37">
        <f t="shared" si="138"/>
        <v>159.78161370143422</v>
      </c>
      <c r="BS149" s="13">
        <f t="shared" si="139"/>
        <v>8414.1288406412787</v>
      </c>
      <c r="BT149">
        <f t="shared" si="157"/>
        <v>217.02058540647693</v>
      </c>
      <c r="BU149" s="13">
        <f t="shared" si="140"/>
        <v>836.26927694937092</v>
      </c>
      <c r="BV149" s="13">
        <f t="shared" si="158"/>
        <v>163.3322866646929</v>
      </c>
      <c r="BW149" s="13">
        <f t="shared" si="141"/>
        <v>20379.984173517129</v>
      </c>
      <c r="BX149">
        <f t="shared" si="159"/>
        <v>301.97163478385704</v>
      </c>
      <c r="BY149" s="13">
        <f t="shared" si="142"/>
        <v>836.26927694937092</v>
      </c>
    </row>
    <row r="150" spans="29:77" x14ac:dyDescent="0.2">
      <c r="AC150">
        <v>148</v>
      </c>
      <c r="AD150" s="37">
        <f t="shared" si="113"/>
        <v>517.28773978707602</v>
      </c>
      <c r="AE150" s="13">
        <f t="shared" si="114"/>
        <v>14023.548067735466</v>
      </c>
      <c r="AF150">
        <f t="shared" si="160"/>
        <v>612.04144294745083</v>
      </c>
      <c r="AG150" s="13">
        <f t="shared" si="115"/>
        <v>1616.3024281585481</v>
      </c>
      <c r="AH150" s="13">
        <f t="shared" si="143"/>
        <v>519.87262970432835</v>
      </c>
      <c r="AI150" s="13">
        <f t="shared" si="116"/>
        <v>20379.984173517129</v>
      </c>
      <c r="AJ150">
        <f t="shared" si="144"/>
        <v>657.57522547133601</v>
      </c>
      <c r="AK150" s="13">
        <f t="shared" si="117"/>
        <v>1616.3024281585481</v>
      </c>
      <c r="AL150" s="37">
        <f t="shared" si="118"/>
        <v>1162.5450724080165</v>
      </c>
      <c r="AM150" s="13">
        <f t="shared" si="119"/>
        <v>16828.257681282557</v>
      </c>
      <c r="AN150">
        <f t="shared" si="145"/>
        <v>1276.2495162004661</v>
      </c>
      <c r="AO150" s="13">
        <f t="shared" si="120"/>
        <v>3457.7835760522935</v>
      </c>
      <c r="AP150" s="13">
        <f t="shared" si="146"/>
        <v>1164.6470708022655</v>
      </c>
      <c r="AQ150" s="13">
        <f t="shared" si="121"/>
        <v>20379.984173517129</v>
      </c>
      <c r="AR150" s="13">
        <f t="shared" si="147"/>
        <v>1302.349666569273</v>
      </c>
      <c r="AS150" s="38">
        <f t="shared" si="122"/>
        <v>3457.7835760522935</v>
      </c>
      <c r="AT150" s="37">
        <f t="shared" si="123"/>
        <v>108.84359342095777</v>
      </c>
      <c r="AU150" s="13">
        <f t="shared" si="124"/>
        <v>5609.4192270941858</v>
      </c>
      <c r="AV150">
        <f t="shared" si="148"/>
        <v>146.74507468510768</v>
      </c>
      <c r="AW150" s="13">
        <f t="shared" si="125"/>
        <v>532.10518174559218</v>
      </c>
      <c r="AX150" s="13">
        <f t="shared" si="149"/>
        <v>112.87715790721964</v>
      </c>
      <c r="AY150" s="13">
        <f t="shared" si="126"/>
        <v>20379.984173517129</v>
      </c>
      <c r="AZ150">
        <f t="shared" si="150"/>
        <v>250.57975367422728</v>
      </c>
      <c r="BA150" s="13">
        <f t="shared" si="127"/>
        <v>532.10518174559218</v>
      </c>
      <c r="BB150" s="37">
        <f t="shared" si="128"/>
        <v>124.21689020500847</v>
      </c>
      <c r="BC150" s="13">
        <f t="shared" si="129"/>
        <v>8414.1288406412787</v>
      </c>
      <c r="BD150">
        <f t="shared" si="151"/>
        <v>181.06911210123332</v>
      </c>
      <c r="BE150" s="13">
        <f t="shared" si="130"/>
        <v>533.91624408933046</v>
      </c>
      <c r="BF150" s="13">
        <f t="shared" si="152"/>
        <v>127.76756316826715</v>
      </c>
      <c r="BG150" s="13">
        <f t="shared" si="131"/>
        <v>20379.984173517129</v>
      </c>
      <c r="BH150">
        <f t="shared" si="153"/>
        <v>265.47015893527475</v>
      </c>
      <c r="BI150" s="13">
        <f t="shared" si="132"/>
        <v>533.91624408933046</v>
      </c>
      <c r="BJ150" s="37">
        <f t="shared" si="133"/>
        <v>7.0828933962664289</v>
      </c>
      <c r="BK150" s="13">
        <f t="shared" si="134"/>
        <v>8414.1288406412787</v>
      </c>
      <c r="BL150">
        <f t="shared" si="154"/>
        <v>63.935115292491282</v>
      </c>
      <c r="BM150" s="13">
        <f t="shared" si="135"/>
        <v>10.271511508174452</v>
      </c>
      <c r="BN150" s="13">
        <f t="shared" si="155"/>
        <v>10.633566359525108</v>
      </c>
      <c r="BO150" s="13">
        <f t="shared" si="136"/>
        <v>20379.984173517129</v>
      </c>
      <c r="BP150">
        <f t="shared" si="156"/>
        <v>148.33616212653274</v>
      </c>
      <c r="BQ150" s="13">
        <f t="shared" si="137"/>
        <v>10.271511508174452</v>
      </c>
      <c r="BR150" s="37">
        <f t="shared" si="138"/>
        <v>159.78161370143422</v>
      </c>
      <c r="BS150" s="13">
        <f t="shared" si="139"/>
        <v>8414.1288406412787</v>
      </c>
      <c r="BT150">
        <f t="shared" si="157"/>
        <v>216.63383559765907</v>
      </c>
      <c r="BU150" s="13">
        <f t="shared" si="140"/>
        <v>836.26927694937092</v>
      </c>
      <c r="BV150" s="13">
        <f t="shared" si="158"/>
        <v>163.3322866646929</v>
      </c>
      <c r="BW150" s="13">
        <f t="shared" si="141"/>
        <v>20379.984173517129</v>
      </c>
      <c r="BX150">
        <f t="shared" si="159"/>
        <v>301.03488243170057</v>
      </c>
      <c r="BY150" s="13">
        <f t="shared" si="142"/>
        <v>836.26927694937092</v>
      </c>
    </row>
    <row r="151" spans="29:77" x14ac:dyDescent="0.2">
      <c r="AC151">
        <v>149</v>
      </c>
      <c r="AD151" s="37">
        <f t="shared" si="113"/>
        <v>517.28773978707602</v>
      </c>
      <c r="AE151" s="13">
        <f t="shared" si="114"/>
        <v>14023.548067735466</v>
      </c>
      <c r="AF151">
        <f t="shared" si="160"/>
        <v>611.40551205375698</v>
      </c>
      <c r="AG151" s="13">
        <f t="shared" si="115"/>
        <v>1616.3024281585481</v>
      </c>
      <c r="AH151" s="13">
        <f t="shared" si="143"/>
        <v>519.87262970432835</v>
      </c>
      <c r="AI151" s="13">
        <f t="shared" si="116"/>
        <v>20379.984173517129</v>
      </c>
      <c r="AJ151">
        <f t="shared" si="144"/>
        <v>656.65104697625543</v>
      </c>
      <c r="AK151" s="13">
        <f t="shared" si="117"/>
        <v>1616.3024281585481</v>
      </c>
      <c r="AL151" s="37">
        <f t="shared" si="118"/>
        <v>1162.5450724080165</v>
      </c>
      <c r="AM151" s="13">
        <f t="shared" si="119"/>
        <v>16828.257681282557</v>
      </c>
      <c r="AN151">
        <f t="shared" si="145"/>
        <v>1275.4863991280336</v>
      </c>
      <c r="AO151" s="13">
        <f t="shared" si="120"/>
        <v>3457.7835760522935</v>
      </c>
      <c r="AP151" s="13">
        <f t="shared" si="146"/>
        <v>1164.6470708022655</v>
      </c>
      <c r="AQ151" s="13">
        <f t="shared" si="121"/>
        <v>20379.984173517129</v>
      </c>
      <c r="AR151" s="13">
        <f t="shared" si="147"/>
        <v>1301.4254880741926</v>
      </c>
      <c r="AS151" s="38">
        <f t="shared" si="122"/>
        <v>3457.7835760522935</v>
      </c>
      <c r="AT151" s="37">
        <f t="shared" si="123"/>
        <v>108.84359342095777</v>
      </c>
      <c r="AU151" s="13">
        <f t="shared" si="124"/>
        <v>5609.4192270941858</v>
      </c>
      <c r="AV151">
        <f t="shared" si="148"/>
        <v>146.49070232763017</v>
      </c>
      <c r="AW151" s="13">
        <f t="shared" si="125"/>
        <v>532.10518174559218</v>
      </c>
      <c r="AX151" s="13">
        <f t="shared" si="149"/>
        <v>112.87715790721964</v>
      </c>
      <c r="AY151" s="13">
        <f t="shared" si="126"/>
        <v>20379.984173517129</v>
      </c>
      <c r="AZ151">
        <f t="shared" si="150"/>
        <v>249.65557517914667</v>
      </c>
      <c r="BA151" s="13">
        <f t="shared" si="127"/>
        <v>532.10518174559218</v>
      </c>
      <c r="BB151" s="37">
        <f t="shared" si="128"/>
        <v>124.21689020500847</v>
      </c>
      <c r="BC151" s="13">
        <f t="shared" si="129"/>
        <v>8414.1288406412787</v>
      </c>
      <c r="BD151">
        <f t="shared" si="151"/>
        <v>180.68755356501705</v>
      </c>
      <c r="BE151" s="13">
        <f t="shared" si="130"/>
        <v>533.91624408933046</v>
      </c>
      <c r="BF151" s="13">
        <f t="shared" si="152"/>
        <v>127.76756316826715</v>
      </c>
      <c r="BG151" s="13">
        <f t="shared" si="131"/>
        <v>20379.984173517129</v>
      </c>
      <c r="BH151">
        <f t="shared" si="153"/>
        <v>264.54598044019417</v>
      </c>
      <c r="BI151" s="13">
        <f t="shared" si="132"/>
        <v>533.91624408933046</v>
      </c>
      <c r="BJ151" s="37">
        <f t="shared" si="133"/>
        <v>7.0828933962664289</v>
      </c>
      <c r="BK151" s="13">
        <f t="shared" si="134"/>
        <v>8414.1288406412787</v>
      </c>
      <c r="BL151">
        <f t="shared" si="154"/>
        <v>63.553556756275007</v>
      </c>
      <c r="BM151" s="13">
        <f t="shared" si="135"/>
        <v>10.271511508174452</v>
      </c>
      <c r="BN151" s="13">
        <f t="shared" si="155"/>
        <v>10.633566359525108</v>
      </c>
      <c r="BO151" s="13">
        <f t="shared" si="136"/>
        <v>20379.984173517129</v>
      </c>
      <c r="BP151">
        <f t="shared" si="156"/>
        <v>147.41198363145213</v>
      </c>
      <c r="BQ151" s="13">
        <f t="shared" si="137"/>
        <v>10.271511508174452</v>
      </c>
      <c r="BR151" s="37">
        <f t="shared" si="138"/>
        <v>159.78161370143422</v>
      </c>
      <c r="BS151" s="13">
        <f t="shared" si="139"/>
        <v>8414.1288406412787</v>
      </c>
      <c r="BT151">
        <f t="shared" si="157"/>
        <v>216.25227706144281</v>
      </c>
      <c r="BU151" s="13">
        <f t="shared" si="140"/>
        <v>836.26927694937092</v>
      </c>
      <c r="BV151" s="13">
        <f t="shared" si="158"/>
        <v>163.3322866646929</v>
      </c>
      <c r="BW151" s="13">
        <f t="shared" si="141"/>
        <v>20379.984173517129</v>
      </c>
      <c r="BX151">
        <f t="shared" si="159"/>
        <v>300.11070393661993</v>
      </c>
      <c r="BY151" s="13">
        <f t="shared" si="142"/>
        <v>836.26927694937092</v>
      </c>
    </row>
    <row r="152" spans="29:77" x14ac:dyDescent="0.2">
      <c r="AC152">
        <v>150</v>
      </c>
      <c r="AD152" s="37">
        <f t="shared" si="113"/>
        <v>517.28773978707602</v>
      </c>
      <c r="AE152" s="13">
        <f t="shared" si="114"/>
        <v>14023.548067735466</v>
      </c>
      <c r="AF152">
        <f t="shared" si="160"/>
        <v>610.77806023864582</v>
      </c>
      <c r="AG152" s="13">
        <f t="shared" si="115"/>
        <v>1616.3024281585481</v>
      </c>
      <c r="AH152" s="13">
        <f t="shared" si="143"/>
        <v>519.87262970432835</v>
      </c>
      <c r="AI152" s="13">
        <f t="shared" si="116"/>
        <v>20379.984173517129</v>
      </c>
      <c r="AJ152">
        <f t="shared" si="144"/>
        <v>655.73919086110914</v>
      </c>
      <c r="AK152" s="13">
        <f t="shared" si="117"/>
        <v>1616.3024281585481</v>
      </c>
      <c r="AL152" s="37">
        <f t="shared" si="118"/>
        <v>1162.5450724080165</v>
      </c>
      <c r="AM152" s="13">
        <f t="shared" si="119"/>
        <v>16828.257681282557</v>
      </c>
      <c r="AN152">
        <f t="shared" si="145"/>
        <v>1274.7334569499003</v>
      </c>
      <c r="AO152" s="13">
        <f t="shared" si="120"/>
        <v>3457.7835760522935</v>
      </c>
      <c r="AP152" s="13">
        <f t="shared" si="146"/>
        <v>1164.6470708022655</v>
      </c>
      <c r="AQ152" s="13">
        <f t="shared" si="121"/>
        <v>20379.984173517129</v>
      </c>
      <c r="AR152" s="13">
        <f t="shared" si="147"/>
        <v>1300.5136319590463</v>
      </c>
      <c r="AS152" s="38">
        <f t="shared" si="122"/>
        <v>3457.7835760522935</v>
      </c>
      <c r="AT152" s="37">
        <f t="shared" si="123"/>
        <v>108.84359342095777</v>
      </c>
      <c r="AU152" s="13">
        <f t="shared" si="124"/>
        <v>5609.4192270941858</v>
      </c>
      <c r="AV152">
        <f t="shared" si="148"/>
        <v>146.23972160158567</v>
      </c>
      <c r="AW152" s="13">
        <f t="shared" si="125"/>
        <v>532.10518174559218</v>
      </c>
      <c r="AX152" s="13">
        <f t="shared" si="149"/>
        <v>112.87715790721964</v>
      </c>
      <c r="AY152" s="13">
        <f t="shared" si="126"/>
        <v>20379.984173517129</v>
      </c>
      <c r="AZ152">
        <f t="shared" si="150"/>
        <v>248.74371906400049</v>
      </c>
      <c r="BA152" s="13">
        <f t="shared" si="127"/>
        <v>532.10518174559218</v>
      </c>
      <c r="BB152" s="37">
        <f t="shared" si="128"/>
        <v>124.21689020500847</v>
      </c>
      <c r="BC152" s="13">
        <f t="shared" si="129"/>
        <v>8414.1288406412787</v>
      </c>
      <c r="BD152">
        <f t="shared" si="151"/>
        <v>180.31108247595034</v>
      </c>
      <c r="BE152" s="13">
        <f t="shared" si="130"/>
        <v>533.91624408933046</v>
      </c>
      <c r="BF152" s="13">
        <f t="shared" si="152"/>
        <v>127.76756316826715</v>
      </c>
      <c r="BG152" s="13">
        <f t="shared" si="131"/>
        <v>20379.984173517129</v>
      </c>
      <c r="BH152">
        <f t="shared" si="153"/>
        <v>263.63412432504799</v>
      </c>
      <c r="BI152" s="13">
        <f t="shared" si="132"/>
        <v>533.91624408933046</v>
      </c>
      <c r="BJ152" s="37">
        <f t="shared" si="133"/>
        <v>7.0828933962664289</v>
      </c>
      <c r="BK152" s="13">
        <f t="shared" si="134"/>
        <v>8414.1288406412787</v>
      </c>
      <c r="BL152">
        <f t="shared" si="154"/>
        <v>63.177085667208289</v>
      </c>
      <c r="BM152" s="13">
        <f t="shared" si="135"/>
        <v>10.271511508174452</v>
      </c>
      <c r="BN152" s="13">
        <f t="shared" si="155"/>
        <v>10.633566359525108</v>
      </c>
      <c r="BO152" s="13">
        <f t="shared" si="136"/>
        <v>20379.984173517129</v>
      </c>
      <c r="BP152">
        <f t="shared" si="156"/>
        <v>146.50012751630595</v>
      </c>
      <c r="BQ152" s="13">
        <f t="shared" si="137"/>
        <v>10.271511508174452</v>
      </c>
      <c r="BR152" s="37">
        <f t="shared" si="138"/>
        <v>159.78161370143422</v>
      </c>
      <c r="BS152" s="13">
        <f t="shared" si="139"/>
        <v>8414.1288406412787</v>
      </c>
      <c r="BT152">
        <f t="shared" si="157"/>
        <v>215.8758059723761</v>
      </c>
      <c r="BU152" s="13">
        <f t="shared" si="140"/>
        <v>836.26927694937092</v>
      </c>
      <c r="BV152" s="13">
        <f t="shared" si="158"/>
        <v>163.3322866646929</v>
      </c>
      <c r="BW152" s="13">
        <f t="shared" si="141"/>
        <v>20379.984173517129</v>
      </c>
      <c r="BX152">
        <f t="shared" si="159"/>
        <v>299.19884782147375</v>
      </c>
      <c r="BY152" s="13">
        <f t="shared" si="142"/>
        <v>836.26927694937092</v>
      </c>
    </row>
    <row r="153" spans="29:77" x14ac:dyDescent="0.2">
      <c r="AC153">
        <v>151</v>
      </c>
      <c r="AD153" s="37">
        <f t="shared" si="113"/>
        <v>517.28773978707602</v>
      </c>
      <c r="AE153" s="13">
        <f t="shared" si="114"/>
        <v>14023.548067735466</v>
      </c>
      <c r="AF153">
        <f t="shared" si="160"/>
        <v>610.15891904360228</v>
      </c>
      <c r="AG153" s="13">
        <f t="shared" si="115"/>
        <v>1616.3024281585481</v>
      </c>
      <c r="AH153" s="13">
        <f t="shared" si="143"/>
        <v>519.87262970432835</v>
      </c>
      <c r="AI153" s="13">
        <f t="shared" si="116"/>
        <v>20379.984173517129</v>
      </c>
      <c r="AJ153">
        <f t="shared" si="144"/>
        <v>654.83941231040205</v>
      </c>
      <c r="AK153" s="13">
        <f t="shared" si="117"/>
        <v>1616.3024281585481</v>
      </c>
      <c r="AL153" s="37">
        <f t="shared" si="118"/>
        <v>1162.5450724080165</v>
      </c>
      <c r="AM153" s="13">
        <f t="shared" si="119"/>
        <v>16828.257681282557</v>
      </c>
      <c r="AN153">
        <f t="shared" si="145"/>
        <v>1273.9904875158479</v>
      </c>
      <c r="AO153" s="13">
        <f t="shared" si="120"/>
        <v>3457.7835760522935</v>
      </c>
      <c r="AP153" s="13">
        <f t="shared" si="146"/>
        <v>1164.6470708022655</v>
      </c>
      <c r="AQ153" s="13">
        <f t="shared" si="121"/>
        <v>20379.984173517129</v>
      </c>
      <c r="AR153" s="13">
        <f t="shared" si="147"/>
        <v>1299.6138534083393</v>
      </c>
      <c r="AS153" s="38">
        <f t="shared" si="122"/>
        <v>3457.7835760522935</v>
      </c>
      <c r="AT153" s="37">
        <f t="shared" si="123"/>
        <v>108.84359342095777</v>
      </c>
      <c r="AU153" s="13">
        <f t="shared" si="124"/>
        <v>5609.4192270941858</v>
      </c>
      <c r="AV153">
        <f t="shared" si="148"/>
        <v>145.99206512356827</v>
      </c>
      <c r="AW153" s="13">
        <f t="shared" si="125"/>
        <v>532.10518174559218</v>
      </c>
      <c r="AX153" s="13">
        <f t="shared" si="149"/>
        <v>112.87715790721964</v>
      </c>
      <c r="AY153" s="13">
        <f t="shared" si="126"/>
        <v>20379.984173517129</v>
      </c>
      <c r="AZ153">
        <f t="shared" si="150"/>
        <v>247.84394051329335</v>
      </c>
      <c r="BA153" s="13">
        <f t="shared" si="127"/>
        <v>532.10518174559218</v>
      </c>
      <c r="BB153" s="37">
        <f t="shared" si="128"/>
        <v>124.21689020500847</v>
      </c>
      <c r="BC153" s="13">
        <f t="shared" si="129"/>
        <v>8414.1288406412787</v>
      </c>
      <c r="BD153">
        <f t="shared" si="151"/>
        <v>179.93959775892421</v>
      </c>
      <c r="BE153" s="13">
        <f t="shared" si="130"/>
        <v>533.91624408933046</v>
      </c>
      <c r="BF153" s="13">
        <f t="shared" si="152"/>
        <v>127.76756316826715</v>
      </c>
      <c r="BG153" s="13">
        <f t="shared" si="131"/>
        <v>20379.984173517129</v>
      </c>
      <c r="BH153">
        <f t="shared" si="153"/>
        <v>262.73434577434085</v>
      </c>
      <c r="BI153" s="13">
        <f t="shared" si="132"/>
        <v>533.91624408933046</v>
      </c>
      <c r="BJ153" s="37">
        <f t="shared" si="133"/>
        <v>7.0828933962664289</v>
      </c>
      <c r="BK153" s="13">
        <f t="shared" si="134"/>
        <v>8414.1288406412787</v>
      </c>
      <c r="BL153">
        <f t="shared" si="154"/>
        <v>62.805600950182182</v>
      </c>
      <c r="BM153" s="13">
        <f t="shared" si="135"/>
        <v>10.271511508174452</v>
      </c>
      <c r="BN153" s="13">
        <f t="shared" si="155"/>
        <v>10.633566359525108</v>
      </c>
      <c r="BO153" s="13">
        <f t="shared" si="136"/>
        <v>20379.984173517129</v>
      </c>
      <c r="BP153">
        <f t="shared" si="156"/>
        <v>145.60034896559881</v>
      </c>
      <c r="BQ153" s="13">
        <f t="shared" si="137"/>
        <v>10.271511508174452</v>
      </c>
      <c r="BR153" s="37">
        <f t="shared" si="138"/>
        <v>159.78161370143422</v>
      </c>
      <c r="BS153" s="13">
        <f t="shared" si="139"/>
        <v>8414.1288406412787</v>
      </c>
      <c r="BT153">
        <f t="shared" si="157"/>
        <v>215.50432125534996</v>
      </c>
      <c r="BU153" s="13">
        <f t="shared" si="140"/>
        <v>836.26927694937092</v>
      </c>
      <c r="BV153" s="13">
        <f t="shared" si="158"/>
        <v>163.3322866646929</v>
      </c>
      <c r="BW153" s="13">
        <f t="shared" si="141"/>
        <v>20379.984173517129</v>
      </c>
      <c r="BX153">
        <f t="shared" si="159"/>
        <v>298.29906927076661</v>
      </c>
      <c r="BY153" s="13">
        <f t="shared" si="142"/>
        <v>836.26927694937092</v>
      </c>
    </row>
    <row r="154" spans="29:77" x14ac:dyDescent="0.2">
      <c r="AC154">
        <v>152</v>
      </c>
      <c r="AD154" s="37">
        <f t="shared" si="113"/>
        <v>517.28773978707602</v>
      </c>
      <c r="AE154" s="13">
        <f t="shared" si="114"/>
        <v>14023.548067735466</v>
      </c>
      <c r="AF154">
        <f t="shared" si="160"/>
        <v>609.54792444323039</v>
      </c>
      <c r="AG154" s="13">
        <f t="shared" si="115"/>
        <v>1616.3024281585481</v>
      </c>
      <c r="AH154" s="13">
        <f t="shared" si="143"/>
        <v>519.87262970432835</v>
      </c>
      <c r="AI154" s="13">
        <f t="shared" si="116"/>
        <v>20379.984173517129</v>
      </c>
      <c r="AJ154">
        <f t="shared" si="144"/>
        <v>653.95147295115157</v>
      </c>
      <c r="AK154" s="13">
        <f t="shared" si="117"/>
        <v>1616.3024281585481</v>
      </c>
      <c r="AL154" s="37">
        <f t="shared" si="118"/>
        <v>1162.5450724080165</v>
      </c>
      <c r="AM154" s="13">
        <f t="shared" si="119"/>
        <v>16828.257681282557</v>
      </c>
      <c r="AN154">
        <f t="shared" si="145"/>
        <v>1273.2572939954018</v>
      </c>
      <c r="AO154" s="13">
        <f t="shared" si="120"/>
        <v>3457.7835760522935</v>
      </c>
      <c r="AP154" s="13">
        <f t="shared" si="146"/>
        <v>1164.6470708022655</v>
      </c>
      <c r="AQ154" s="13">
        <f t="shared" si="121"/>
        <v>20379.984173517129</v>
      </c>
      <c r="AR154" s="13">
        <f t="shared" si="147"/>
        <v>1298.7259140490887</v>
      </c>
      <c r="AS154" s="38">
        <f t="shared" si="122"/>
        <v>3457.7835760522935</v>
      </c>
      <c r="AT154" s="37">
        <f t="shared" si="123"/>
        <v>108.84359342095777</v>
      </c>
      <c r="AU154" s="13">
        <f t="shared" si="124"/>
        <v>5609.4192270941858</v>
      </c>
      <c r="AV154">
        <f t="shared" si="148"/>
        <v>145.74766728341953</v>
      </c>
      <c r="AW154" s="13">
        <f t="shared" si="125"/>
        <v>532.10518174559218</v>
      </c>
      <c r="AX154" s="13">
        <f t="shared" si="149"/>
        <v>112.87715790721964</v>
      </c>
      <c r="AY154" s="13">
        <f t="shared" si="126"/>
        <v>20379.984173517129</v>
      </c>
      <c r="AZ154">
        <f t="shared" si="150"/>
        <v>246.95600115404287</v>
      </c>
      <c r="BA154" s="13">
        <f t="shared" si="127"/>
        <v>532.10518174559218</v>
      </c>
      <c r="BB154" s="37">
        <f t="shared" si="128"/>
        <v>124.21689020500847</v>
      </c>
      <c r="BC154" s="13">
        <f t="shared" si="129"/>
        <v>8414.1288406412787</v>
      </c>
      <c r="BD154">
        <f t="shared" si="151"/>
        <v>179.5730009987011</v>
      </c>
      <c r="BE154" s="13">
        <f t="shared" si="130"/>
        <v>533.91624408933046</v>
      </c>
      <c r="BF154" s="13">
        <f t="shared" si="152"/>
        <v>127.76756316826715</v>
      </c>
      <c r="BG154" s="13">
        <f t="shared" si="131"/>
        <v>20379.984173517129</v>
      </c>
      <c r="BH154">
        <f t="shared" si="153"/>
        <v>261.84640641509037</v>
      </c>
      <c r="BI154" s="13">
        <f t="shared" si="132"/>
        <v>533.91624408933046</v>
      </c>
      <c r="BJ154" s="37">
        <f t="shared" si="133"/>
        <v>7.0828933962664289</v>
      </c>
      <c r="BK154" s="13">
        <f t="shared" si="134"/>
        <v>8414.1288406412787</v>
      </c>
      <c r="BL154">
        <f t="shared" si="154"/>
        <v>62.43900418995905</v>
      </c>
      <c r="BM154" s="13">
        <f t="shared" si="135"/>
        <v>10.271511508174452</v>
      </c>
      <c r="BN154" s="13">
        <f t="shared" si="155"/>
        <v>10.633566359525108</v>
      </c>
      <c r="BO154" s="13">
        <f t="shared" si="136"/>
        <v>20379.984173517129</v>
      </c>
      <c r="BP154">
        <f t="shared" si="156"/>
        <v>144.71240960634833</v>
      </c>
      <c r="BQ154" s="13">
        <f t="shared" si="137"/>
        <v>10.271511508174452</v>
      </c>
      <c r="BR154" s="37">
        <f t="shared" si="138"/>
        <v>159.78161370143422</v>
      </c>
      <c r="BS154" s="13">
        <f t="shared" si="139"/>
        <v>8414.1288406412787</v>
      </c>
      <c r="BT154">
        <f t="shared" si="157"/>
        <v>215.13772449512686</v>
      </c>
      <c r="BU154" s="13">
        <f t="shared" si="140"/>
        <v>836.26927694937092</v>
      </c>
      <c r="BV154" s="13">
        <f t="shared" si="158"/>
        <v>163.3322866646929</v>
      </c>
      <c r="BW154" s="13">
        <f t="shared" si="141"/>
        <v>20379.984173517129</v>
      </c>
      <c r="BX154">
        <f t="shared" si="159"/>
        <v>297.41112991151613</v>
      </c>
      <c r="BY154" s="13">
        <f t="shared" si="142"/>
        <v>836.26927694937092</v>
      </c>
    </row>
    <row r="155" spans="29:77" x14ac:dyDescent="0.2">
      <c r="AC155">
        <v>153</v>
      </c>
      <c r="AD155" s="37">
        <f t="shared" si="113"/>
        <v>517.28773978707602</v>
      </c>
      <c r="AE155" s="13">
        <f t="shared" si="114"/>
        <v>14023.548067735466</v>
      </c>
      <c r="AF155">
        <f t="shared" si="160"/>
        <v>608.94491670037974</v>
      </c>
      <c r="AG155" s="13">
        <f t="shared" si="115"/>
        <v>1616.3024281585481</v>
      </c>
      <c r="AH155" s="13">
        <f t="shared" si="143"/>
        <v>519.87262970432835</v>
      </c>
      <c r="AI155" s="13">
        <f t="shared" si="116"/>
        <v>20379.984173517129</v>
      </c>
      <c r="AJ155">
        <f t="shared" si="144"/>
        <v>653.07514064234874</v>
      </c>
      <c r="AK155" s="13">
        <f t="shared" si="117"/>
        <v>1616.3024281585481</v>
      </c>
      <c r="AL155" s="37">
        <f t="shared" si="118"/>
        <v>1162.5450724080165</v>
      </c>
      <c r="AM155" s="13">
        <f t="shared" si="119"/>
        <v>16828.257681282557</v>
      </c>
      <c r="AN155">
        <f t="shared" si="145"/>
        <v>1272.533684703981</v>
      </c>
      <c r="AO155" s="13">
        <f t="shared" si="120"/>
        <v>3457.7835760522935</v>
      </c>
      <c r="AP155" s="13">
        <f t="shared" si="146"/>
        <v>1164.6470708022655</v>
      </c>
      <c r="AQ155" s="13">
        <f t="shared" si="121"/>
        <v>20379.984173517129</v>
      </c>
      <c r="AR155" s="13">
        <f t="shared" si="147"/>
        <v>1297.8495817402859</v>
      </c>
      <c r="AS155" s="38">
        <f t="shared" si="122"/>
        <v>3457.7835760522935</v>
      </c>
      <c r="AT155" s="37">
        <f t="shared" si="123"/>
        <v>108.84359342095777</v>
      </c>
      <c r="AU155" s="13">
        <f t="shared" si="124"/>
        <v>5609.4192270941858</v>
      </c>
      <c r="AV155">
        <f t="shared" si="148"/>
        <v>145.50646418627926</v>
      </c>
      <c r="AW155" s="13">
        <f t="shared" si="125"/>
        <v>532.10518174559218</v>
      </c>
      <c r="AX155" s="13">
        <f t="shared" si="149"/>
        <v>112.87715790721964</v>
      </c>
      <c r="AY155" s="13">
        <f t="shared" si="126"/>
        <v>20379.984173517129</v>
      </c>
      <c r="AZ155">
        <f t="shared" si="150"/>
        <v>246.07966884524009</v>
      </c>
      <c r="BA155" s="13">
        <f t="shared" si="127"/>
        <v>532.10518174559218</v>
      </c>
      <c r="BB155" s="37">
        <f t="shared" si="128"/>
        <v>124.21689020500847</v>
      </c>
      <c r="BC155" s="13">
        <f t="shared" si="129"/>
        <v>8414.1288406412787</v>
      </c>
      <c r="BD155">
        <f t="shared" si="151"/>
        <v>179.21119635299067</v>
      </c>
      <c r="BE155" s="13">
        <f t="shared" si="130"/>
        <v>533.91624408933046</v>
      </c>
      <c r="BF155" s="13">
        <f t="shared" si="152"/>
        <v>127.76756316826715</v>
      </c>
      <c r="BG155" s="13">
        <f t="shared" si="131"/>
        <v>20379.984173517129</v>
      </c>
      <c r="BH155">
        <f t="shared" si="153"/>
        <v>260.9700741062876</v>
      </c>
      <c r="BI155" s="13">
        <f t="shared" si="132"/>
        <v>533.91624408933046</v>
      </c>
      <c r="BJ155" s="37">
        <f t="shared" si="133"/>
        <v>7.0828933962664289</v>
      </c>
      <c r="BK155" s="13">
        <f t="shared" si="134"/>
        <v>8414.1288406412787</v>
      </c>
      <c r="BL155">
        <f t="shared" si="154"/>
        <v>62.077199544248643</v>
      </c>
      <c r="BM155" s="13">
        <f t="shared" si="135"/>
        <v>10.271511508174452</v>
      </c>
      <c r="BN155" s="13">
        <f t="shared" si="155"/>
        <v>10.633566359525108</v>
      </c>
      <c r="BO155" s="13">
        <f t="shared" si="136"/>
        <v>20379.984173517129</v>
      </c>
      <c r="BP155">
        <f t="shared" si="156"/>
        <v>143.83607729754556</v>
      </c>
      <c r="BQ155" s="13">
        <f t="shared" si="137"/>
        <v>10.271511508174452</v>
      </c>
      <c r="BR155" s="37">
        <f t="shared" si="138"/>
        <v>159.78161370143422</v>
      </c>
      <c r="BS155" s="13">
        <f t="shared" si="139"/>
        <v>8414.1288406412787</v>
      </c>
      <c r="BT155">
        <f t="shared" si="157"/>
        <v>214.77591984941643</v>
      </c>
      <c r="BU155" s="13">
        <f t="shared" si="140"/>
        <v>836.26927694937092</v>
      </c>
      <c r="BV155" s="13">
        <f t="shared" si="158"/>
        <v>163.3322866646929</v>
      </c>
      <c r="BW155" s="13">
        <f t="shared" si="141"/>
        <v>20379.984173517129</v>
      </c>
      <c r="BX155">
        <f t="shared" si="159"/>
        <v>296.53479760271335</v>
      </c>
      <c r="BY155" s="13">
        <f t="shared" si="142"/>
        <v>836.26927694937092</v>
      </c>
    </row>
    <row r="156" spans="29:77" x14ac:dyDescent="0.2">
      <c r="AC156">
        <v>154</v>
      </c>
      <c r="AD156" s="37">
        <f t="shared" si="113"/>
        <v>517.28773978707602</v>
      </c>
      <c r="AE156" s="13">
        <f t="shared" si="114"/>
        <v>14023.548067735466</v>
      </c>
      <c r="AF156">
        <f t="shared" si="160"/>
        <v>608.34974022691677</v>
      </c>
      <c r="AG156" s="13">
        <f t="shared" si="115"/>
        <v>1616.3024281585481</v>
      </c>
      <c r="AH156" s="13">
        <f t="shared" si="143"/>
        <v>519.87262970432835</v>
      </c>
      <c r="AI156" s="13">
        <f t="shared" si="116"/>
        <v>20379.984173517129</v>
      </c>
      <c r="AJ156">
        <f t="shared" si="144"/>
        <v>652.21018927262139</v>
      </c>
      <c r="AK156" s="13">
        <f t="shared" si="117"/>
        <v>1616.3024281585481</v>
      </c>
      <c r="AL156" s="37">
        <f t="shared" si="118"/>
        <v>1162.5450724080165</v>
      </c>
      <c r="AM156" s="13">
        <f t="shared" si="119"/>
        <v>16828.257681282557</v>
      </c>
      <c r="AN156">
        <f t="shared" si="145"/>
        <v>1271.8194729358254</v>
      </c>
      <c r="AO156" s="13">
        <f t="shared" si="120"/>
        <v>3457.7835760522935</v>
      </c>
      <c r="AP156" s="13">
        <f t="shared" si="146"/>
        <v>1164.6470708022655</v>
      </c>
      <c r="AQ156" s="13">
        <f t="shared" si="121"/>
        <v>20379.984173517129</v>
      </c>
      <c r="AR156" s="13">
        <f t="shared" si="147"/>
        <v>1296.9846303705585</v>
      </c>
      <c r="AS156" s="38">
        <f t="shared" si="122"/>
        <v>3457.7835760522935</v>
      </c>
      <c r="AT156" s="37">
        <f t="shared" si="123"/>
        <v>108.84359342095777</v>
      </c>
      <c r="AU156" s="13">
        <f t="shared" si="124"/>
        <v>5609.4192270941858</v>
      </c>
      <c r="AV156">
        <f t="shared" si="148"/>
        <v>145.26839359689404</v>
      </c>
      <c r="AW156" s="13">
        <f t="shared" si="125"/>
        <v>532.10518174559218</v>
      </c>
      <c r="AX156" s="13">
        <f t="shared" si="149"/>
        <v>112.87715790721964</v>
      </c>
      <c r="AY156" s="13">
        <f t="shared" si="126"/>
        <v>20379.984173517129</v>
      </c>
      <c r="AZ156">
        <f t="shared" si="150"/>
        <v>245.21471747551269</v>
      </c>
      <c r="BA156" s="13">
        <f t="shared" si="127"/>
        <v>532.10518174559218</v>
      </c>
      <c r="BB156" s="37">
        <f t="shared" si="128"/>
        <v>124.21689020500847</v>
      </c>
      <c r="BC156" s="13">
        <f t="shared" si="129"/>
        <v>8414.1288406412787</v>
      </c>
      <c r="BD156">
        <f t="shared" si="151"/>
        <v>178.85409046891289</v>
      </c>
      <c r="BE156" s="13">
        <f t="shared" si="130"/>
        <v>533.91624408933046</v>
      </c>
      <c r="BF156" s="13">
        <f t="shared" si="152"/>
        <v>127.76756316826715</v>
      </c>
      <c r="BG156" s="13">
        <f t="shared" si="131"/>
        <v>20379.984173517129</v>
      </c>
      <c r="BH156">
        <f t="shared" si="153"/>
        <v>260.10512273656019</v>
      </c>
      <c r="BI156" s="13">
        <f t="shared" si="132"/>
        <v>533.91624408933046</v>
      </c>
      <c r="BJ156" s="37">
        <f t="shared" si="133"/>
        <v>7.0828933962664289</v>
      </c>
      <c r="BK156" s="13">
        <f t="shared" si="134"/>
        <v>8414.1288406412787</v>
      </c>
      <c r="BL156">
        <f t="shared" si="154"/>
        <v>61.720093660170832</v>
      </c>
      <c r="BM156" s="13">
        <f t="shared" si="135"/>
        <v>10.271511508174452</v>
      </c>
      <c r="BN156" s="13">
        <f t="shared" si="155"/>
        <v>10.633566359525108</v>
      </c>
      <c r="BO156" s="13">
        <f t="shared" si="136"/>
        <v>20379.984173517129</v>
      </c>
      <c r="BP156">
        <f t="shared" si="156"/>
        <v>142.97112592781815</v>
      </c>
      <c r="BQ156" s="13">
        <f t="shared" si="137"/>
        <v>10.271511508174452</v>
      </c>
      <c r="BR156" s="37">
        <f t="shared" si="138"/>
        <v>159.78161370143422</v>
      </c>
      <c r="BS156" s="13">
        <f t="shared" si="139"/>
        <v>8414.1288406412787</v>
      </c>
      <c r="BT156">
        <f t="shared" si="157"/>
        <v>214.41881396533864</v>
      </c>
      <c r="BU156" s="13">
        <f t="shared" si="140"/>
        <v>836.26927694937092</v>
      </c>
      <c r="BV156" s="13">
        <f t="shared" si="158"/>
        <v>163.3322866646929</v>
      </c>
      <c r="BW156" s="13">
        <f t="shared" si="141"/>
        <v>20379.984173517129</v>
      </c>
      <c r="BX156">
        <f t="shared" si="159"/>
        <v>295.66984623298595</v>
      </c>
      <c r="BY156" s="13">
        <f t="shared" si="142"/>
        <v>836.26927694937092</v>
      </c>
    </row>
    <row r="157" spans="29:77" x14ac:dyDescent="0.2">
      <c r="AC157">
        <v>155</v>
      </c>
      <c r="AD157" s="37">
        <f t="shared" si="113"/>
        <v>517.28773978707602</v>
      </c>
      <c r="AE157" s="13">
        <f t="shared" si="114"/>
        <v>14023.548067735466</v>
      </c>
      <c r="AF157">
        <f t="shared" si="160"/>
        <v>607.76224344988543</v>
      </c>
      <c r="AG157" s="13">
        <f t="shared" si="115"/>
        <v>1616.3024281585481</v>
      </c>
      <c r="AH157" s="13">
        <f t="shared" si="143"/>
        <v>519.87262970432835</v>
      </c>
      <c r="AI157" s="13">
        <f t="shared" si="116"/>
        <v>20379.984173517129</v>
      </c>
      <c r="AJ157">
        <f t="shared" si="144"/>
        <v>651.35639856572914</v>
      </c>
      <c r="AK157" s="13">
        <f t="shared" si="117"/>
        <v>1616.3024281585481</v>
      </c>
      <c r="AL157" s="37">
        <f t="shared" si="118"/>
        <v>1162.5450724080165</v>
      </c>
      <c r="AM157" s="13">
        <f t="shared" si="119"/>
        <v>16828.257681282557</v>
      </c>
      <c r="AN157">
        <f t="shared" si="145"/>
        <v>1271.1144768033878</v>
      </c>
      <c r="AO157" s="13">
        <f t="shared" si="120"/>
        <v>3457.7835760522935</v>
      </c>
      <c r="AP157" s="13">
        <f t="shared" si="146"/>
        <v>1164.6470708022655</v>
      </c>
      <c r="AQ157" s="13">
        <f t="shared" si="121"/>
        <v>20379.984173517129</v>
      </c>
      <c r="AR157" s="13">
        <f t="shared" si="147"/>
        <v>1296.1308396636664</v>
      </c>
      <c r="AS157" s="38">
        <f t="shared" si="122"/>
        <v>3457.7835760522935</v>
      </c>
      <c r="AT157" s="37">
        <f t="shared" si="123"/>
        <v>108.84359342095777</v>
      </c>
      <c r="AU157" s="13">
        <f t="shared" si="124"/>
        <v>5609.4192270941858</v>
      </c>
      <c r="AV157">
        <f t="shared" si="148"/>
        <v>145.03339488608157</v>
      </c>
      <c r="AW157" s="13">
        <f t="shared" si="125"/>
        <v>532.10518174559218</v>
      </c>
      <c r="AX157" s="13">
        <f t="shared" si="149"/>
        <v>112.87715790721964</v>
      </c>
      <c r="AY157" s="13">
        <f t="shared" si="126"/>
        <v>20379.984173517129</v>
      </c>
      <c r="AZ157">
        <f t="shared" si="150"/>
        <v>244.36092676862046</v>
      </c>
      <c r="BA157" s="13">
        <f t="shared" si="127"/>
        <v>532.10518174559218</v>
      </c>
      <c r="BB157" s="37">
        <f t="shared" si="128"/>
        <v>124.21689020500847</v>
      </c>
      <c r="BC157" s="13">
        <f t="shared" si="129"/>
        <v>8414.1288406412787</v>
      </c>
      <c r="BD157">
        <f t="shared" si="151"/>
        <v>178.50159240269414</v>
      </c>
      <c r="BE157" s="13">
        <f t="shared" si="130"/>
        <v>533.91624408933046</v>
      </c>
      <c r="BF157" s="13">
        <f t="shared" si="152"/>
        <v>127.76756316826715</v>
      </c>
      <c r="BG157" s="13">
        <f t="shared" si="131"/>
        <v>20379.984173517129</v>
      </c>
      <c r="BH157">
        <f t="shared" si="153"/>
        <v>259.25133202966799</v>
      </c>
      <c r="BI157" s="13">
        <f t="shared" si="132"/>
        <v>533.91624408933046</v>
      </c>
      <c r="BJ157" s="37">
        <f t="shared" si="133"/>
        <v>7.0828933962664289</v>
      </c>
      <c r="BK157" s="13">
        <f t="shared" si="134"/>
        <v>8414.1288406412787</v>
      </c>
      <c r="BL157">
        <f t="shared" si="154"/>
        <v>61.367595593952096</v>
      </c>
      <c r="BM157" s="13">
        <f t="shared" si="135"/>
        <v>10.271511508174452</v>
      </c>
      <c r="BN157" s="13">
        <f t="shared" si="155"/>
        <v>10.633566359525108</v>
      </c>
      <c r="BO157" s="13">
        <f t="shared" si="136"/>
        <v>20379.984173517129</v>
      </c>
      <c r="BP157">
        <f t="shared" si="156"/>
        <v>142.11733522092592</v>
      </c>
      <c r="BQ157" s="13">
        <f t="shared" si="137"/>
        <v>10.271511508174452</v>
      </c>
      <c r="BR157" s="37">
        <f t="shared" si="138"/>
        <v>159.78161370143422</v>
      </c>
      <c r="BS157" s="13">
        <f t="shared" si="139"/>
        <v>8414.1288406412787</v>
      </c>
      <c r="BT157">
        <f t="shared" si="157"/>
        <v>214.0663158991199</v>
      </c>
      <c r="BU157" s="13">
        <f t="shared" si="140"/>
        <v>836.26927694937092</v>
      </c>
      <c r="BV157" s="13">
        <f t="shared" si="158"/>
        <v>163.3322866646929</v>
      </c>
      <c r="BW157" s="13">
        <f t="shared" si="141"/>
        <v>20379.984173517129</v>
      </c>
      <c r="BX157">
        <f t="shared" si="159"/>
        <v>294.81605552609369</v>
      </c>
      <c r="BY157" s="13">
        <f t="shared" si="142"/>
        <v>836.26927694937092</v>
      </c>
    </row>
    <row r="158" spans="29:77" x14ac:dyDescent="0.2">
      <c r="AC158">
        <v>156</v>
      </c>
      <c r="AD158" s="37">
        <f t="shared" si="113"/>
        <v>517.28773978707602</v>
      </c>
      <c r="AE158" s="13">
        <f t="shared" si="114"/>
        <v>14023.548067735466</v>
      </c>
      <c r="AF158">
        <f t="shared" si="160"/>
        <v>607.18227868281622</v>
      </c>
      <c r="AG158" s="13">
        <f t="shared" si="115"/>
        <v>1616.3024281585481</v>
      </c>
      <c r="AH158" s="13">
        <f t="shared" si="143"/>
        <v>519.87262970432835</v>
      </c>
      <c r="AI158" s="13">
        <f t="shared" si="116"/>
        <v>20379.984173517129</v>
      </c>
      <c r="AJ158">
        <f t="shared" si="144"/>
        <v>650.51355389354069</v>
      </c>
      <c r="AK158" s="13">
        <f t="shared" si="117"/>
        <v>1616.3024281585481</v>
      </c>
      <c r="AL158" s="37">
        <f t="shared" si="118"/>
        <v>1162.5450724080165</v>
      </c>
      <c r="AM158" s="13">
        <f t="shared" si="119"/>
        <v>16828.257681282557</v>
      </c>
      <c r="AN158">
        <f t="shared" si="145"/>
        <v>1270.4185190829046</v>
      </c>
      <c r="AO158" s="13">
        <f t="shared" si="120"/>
        <v>3457.7835760522935</v>
      </c>
      <c r="AP158" s="13">
        <f t="shared" si="146"/>
        <v>1164.6470708022655</v>
      </c>
      <c r="AQ158" s="13">
        <f t="shared" si="121"/>
        <v>20379.984173517129</v>
      </c>
      <c r="AR158" s="13">
        <f t="shared" si="147"/>
        <v>1295.2879949914779</v>
      </c>
      <c r="AS158" s="38">
        <f t="shared" si="122"/>
        <v>3457.7835760522935</v>
      </c>
      <c r="AT158" s="37">
        <f t="shared" si="123"/>
        <v>108.84359342095777</v>
      </c>
      <c r="AU158" s="13">
        <f t="shared" si="124"/>
        <v>5609.4192270941858</v>
      </c>
      <c r="AV158">
        <f t="shared" si="148"/>
        <v>144.80140897925384</v>
      </c>
      <c r="AW158" s="13">
        <f t="shared" si="125"/>
        <v>532.10518174559218</v>
      </c>
      <c r="AX158" s="13">
        <f t="shared" si="149"/>
        <v>112.87715790721964</v>
      </c>
      <c r="AY158" s="13">
        <f t="shared" si="126"/>
        <v>20379.984173517129</v>
      </c>
      <c r="AZ158">
        <f t="shared" si="150"/>
        <v>243.51808209643201</v>
      </c>
      <c r="BA158" s="13">
        <f t="shared" si="127"/>
        <v>532.10518174559218</v>
      </c>
      <c r="BB158" s="37">
        <f t="shared" si="128"/>
        <v>124.21689020500847</v>
      </c>
      <c r="BC158" s="13">
        <f t="shared" si="129"/>
        <v>8414.1288406412787</v>
      </c>
      <c r="BD158">
        <f t="shared" si="151"/>
        <v>178.15361354245255</v>
      </c>
      <c r="BE158" s="13">
        <f t="shared" si="130"/>
        <v>533.91624408933046</v>
      </c>
      <c r="BF158" s="13">
        <f t="shared" si="152"/>
        <v>127.76756316826715</v>
      </c>
      <c r="BG158" s="13">
        <f t="shared" si="131"/>
        <v>20379.984173517129</v>
      </c>
      <c r="BH158">
        <f t="shared" si="153"/>
        <v>258.40848735747954</v>
      </c>
      <c r="BI158" s="13">
        <f t="shared" si="132"/>
        <v>533.91624408933046</v>
      </c>
      <c r="BJ158" s="37">
        <f t="shared" si="133"/>
        <v>7.0828933962664289</v>
      </c>
      <c r="BK158" s="13">
        <f t="shared" si="134"/>
        <v>8414.1288406412787</v>
      </c>
      <c r="BL158">
        <f t="shared" si="154"/>
        <v>61.019616733710521</v>
      </c>
      <c r="BM158" s="13">
        <f t="shared" si="135"/>
        <v>10.271511508174452</v>
      </c>
      <c r="BN158" s="13">
        <f t="shared" si="155"/>
        <v>10.633566359525108</v>
      </c>
      <c r="BO158" s="13">
        <f t="shared" si="136"/>
        <v>20379.984173517129</v>
      </c>
      <c r="BP158">
        <f t="shared" si="156"/>
        <v>141.27449054873748</v>
      </c>
      <c r="BQ158" s="13">
        <f t="shared" si="137"/>
        <v>10.271511508174452</v>
      </c>
      <c r="BR158" s="37">
        <f t="shared" si="138"/>
        <v>159.78161370143422</v>
      </c>
      <c r="BS158" s="13">
        <f t="shared" si="139"/>
        <v>8414.1288406412787</v>
      </c>
      <c r="BT158">
        <f t="shared" si="157"/>
        <v>213.7183370388783</v>
      </c>
      <c r="BU158" s="13">
        <f t="shared" si="140"/>
        <v>836.26927694937092</v>
      </c>
      <c r="BV158" s="13">
        <f t="shared" si="158"/>
        <v>163.3322866646929</v>
      </c>
      <c r="BW158" s="13">
        <f t="shared" si="141"/>
        <v>20379.984173517129</v>
      </c>
      <c r="BX158">
        <f t="shared" si="159"/>
        <v>293.97321085390524</v>
      </c>
      <c r="BY158" s="13">
        <f t="shared" si="142"/>
        <v>836.26927694937092</v>
      </c>
    </row>
    <row r="159" spans="29:77" x14ac:dyDescent="0.2">
      <c r="AC159">
        <v>157</v>
      </c>
      <c r="AD159" s="37">
        <f t="shared" si="113"/>
        <v>517.28773978707602</v>
      </c>
      <c r="AE159" s="13">
        <f t="shared" si="114"/>
        <v>14023.548067735466</v>
      </c>
      <c r="AF159">
        <f t="shared" si="160"/>
        <v>606.60970200195163</v>
      </c>
      <c r="AG159" s="13">
        <f t="shared" si="115"/>
        <v>1616.3024281585481</v>
      </c>
      <c r="AH159" s="13">
        <f t="shared" si="143"/>
        <v>519.87262970432835</v>
      </c>
      <c r="AI159" s="13">
        <f t="shared" si="116"/>
        <v>20379.984173517129</v>
      </c>
      <c r="AJ159">
        <f t="shared" si="144"/>
        <v>649.68144609615717</v>
      </c>
      <c r="AK159" s="13">
        <f t="shared" si="117"/>
        <v>1616.3024281585481</v>
      </c>
      <c r="AL159" s="37">
        <f t="shared" si="118"/>
        <v>1162.5450724080165</v>
      </c>
      <c r="AM159" s="13">
        <f t="shared" si="119"/>
        <v>16828.257681282557</v>
      </c>
      <c r="AN159">
        <f t="shared" si="145"/>
        <v>1269.7314270658671</v>
      </c>
      <c r="AO159" s="13">
        <f t="shared" si="120"/>
        <v>3457.7835760522935</v>
      </c>
      <c r="AP159" s="13">
        <f t="shared" si="146"/>
        <v>1164.6470708022655</v>
      </c>
      <c r="AQ159" s="13">
        <f t="shared" si="121"/>
        <v>20379.984173517129</v>
      </c>
      <c r="AR159" s="13">
        <f t="shared" si="147"/>
        <v>1294.4558871940944</v>
      </c>
      <c r="AS159" s="38">
        <f t="shared" si="122"/>
        <v>3457.7835760522935</v>
      </c>
      <c r="AT159" s="37">
        <f t="shared" si="123"/>
        <v>108.84359342095777</v>
      </c>
      <c r="AU159" s="13">
        <f t="shared" si="124"/>
        <v>5609.4192270941858</v>
      </c>
      <c r="AV159">
        <f t="shared" si="148"/>
        <v>144.57237830690801</v>
      </c>
      <c r="AW159" s="13">
        <f t="shared" si="125"/>
        <v>532.10518174559218</v>
      </c>
      <c r="AX159" s="13">
        <f t="shared" si="149"/>
        <v>112.87715790721964</v>
      </c>
      <c r="AY159" s="13">
        <f t="shared" si="126"/>
        <v>20379.984173517129</v>
      </c>
      <c r="AZ159">
        <f t="shared" si="150"/>
        <v>242.6859742990485</v>
      </c>
      <c r="BA159" s="13">
        <f t="shared" si="127"/>
        <v>532.10518174559218</v>
      </c>
      <c r="BB159" s="37">
        <f t="shared" si="128"/>
        <v>124.21689020500847</v>
      </c>
      <c r="BC159" s="13">
        <f t="shared" si="129"/>
        <v>8414.1288406412787</v>
      </c>
      <c r="BD159">
        <f t="shared" si="151"/>
        <v>177.81006753393382</v>
      </c>
      <c r="BE159" s="13">
        <f t="shared" si="130"/>
        <v>533.91624408933046</v>
      </c>
      <c r="BF159" s="13">
        <f t="shared" si="152"/>
        <v>127.76756316826715</v>
      </c>
      <c r="BG159" s="13">
        <f t="shared" si="131"/>
        <v>20379.984173517129</v>
      </c>
      <c r="BH159">
        <f t="shared" si="153"/>
        <v>257.57637956009603</v>
      </c>
      <c r="BI159" s="13">
        <f t="shared" si="132"/>
        <v>533.91624408933046</v>
      </c>
      <c r="BJ159" s="37">
        <f t="shared" si="133"/>
        <v>7.0828933962664289</v>
      </c>
      <c r="BK159" s="13">
        <f t="shared" si="134"/>
        <v>8414.1288406412787</v>
      </c>
      <c r="BL159">
        <f t="shared" si="154"/>
        <v>60.676070725191771</v>
      </c>
      <c r="BM159" s="13">
        <f t="shared" si="135"/>
        <v>10.271511508174452</v>
      </c>
      <c r="BN159" s="13">
        <f t="shared" si="155"/>
        <v>10.633566359525108</v>
      </c>
      <c r="BO159" s="13">
        <f t="shared" si="136"/>
        <v>20379.984173517129</v>
      </c>
      <c r="BP159">
        <f t="shared" si="156"/>
        <v>140.44238275135396</v>
      </c>
      <c r="BQ159" s="13">
        <f t="shared" si="137"/>
        <v>10.271511508174452</v>
      </c>
      <c r="BR159" s="37">
        <f t="shared" si="138"/>
        <v>159.78161370143422</v>
      </c>
      <c r="BS159" s="13">
        <f t="shared" si="139"/>
        <v>8414.1288406412787</v>
      </c>
      <c r="BT159">
        <f t="shared" si="157"/>
        <v>213.37479103035957</v>
      </c>
      <c r="BU159" s="13">
        <f t="shared" si="140"/>
        <v>836.26927694937092</v>
      </c>
      <c r="BV159" s="13">
        <f t="shared" si="158"/>
        <v>163.3322866646929</v>
      </c>
      <c r="BW159" s="13">
        <f t="shared" si="141"/>
        <v>20379.984173517129</v>
      </c>
      <c r="BX159">
        <f t="shared" si="159"/>
        <v>293.14110305652173</v>
      </c>
      <c r="BY159" s="13">
        <f t="shared" si="142"/>
        <v>836.26927694937092</v>
      </c>
    </row>
    <row r="160" spans="29:77" x14ac:dyDescent="0.2">
      <c r="AC160">
        <v>158</v>
      </c>
      <c r="AD160" s="37">
        <f t="shared" si="113"/>
        <v>517.28773978707602</v>
      </c>
      <c r="AE160" s="13">
        <f t="shared" si="114"/>
        <v>14023.548067735466</v>
      </c>
      <c r="AF160">
        <f t="shared" si="160"/>
        <v>606.04437312717391</v>
      </c>
      <c r="AG160" s="13">
        <f t="shared" si="115"/>
        <v>1616.3024281585481</v>
      </c>
      <c r="AH160" s="13">
        <f t="shared" si="143"/>
        <v>519.87262970432835</v>
      </c>
      <c r="AI160" s="13">
        <f t="shared" si="116"/>
        <v>20379.984173517129</v>
      </c>
      <c r="AJ160">
        <f t="shared" si="144"/>
        <v>648.85987130886713</v>
      </c>
      <c r="AK160" s="13">
        <f t="shared" si="117"/>
        <v>1616.3024281585481</v>
      </c>
      <c r="AL160" s="37">
        <f t="shared" si="118"/>
        <v>1162.5450724080165</v>
      </c>
      <c r="AM160" s="13">
        <f t="shared" si="119"/>
        <v>16828.257681282557</v>
      </c>
      <c r="AN160">
        <f t="shared" si="145"/>
        <v>1269.0530324161339</v>
      </c>
      <c r="AO160" s="13">
        <f t="shared" si="120"/>
        <v>3457.7835760522935</v>
      </c>
      <c r="AP160" s="13">
        <f t="shared" si="146"/>
        <v>1164.6470708022655</v>
      </c>
      <c r="AQ160" s="13">
        <f t="shared" si="121"/>
        <v>20379.984173517129</v>
      </c>
      <c r="AR160" s="13">
        <f t="shared" si="147"/>
        <v>1293.6343124068044</v>
      </c>
      <c r="AS160" s="38">
        <f t="shared" si="122"/>
        <v>3457.7835760522935</v>
      </c>
      <c r="AT160" s="37">
        <f t="shared" si="123"/>
        <v>108.84359342095777</v>
      </c>
      <c r="AU160" s="13">
        <f t="shared" si="124"/>
        <v>5609.4192270941858</v>
      </c>
      <c r="AV160">
        <f t="shared" si="148"/>
        <v>144.34624675699692</v>
      </c>
      <c r="AW160" s="13">
        <f t="shared" si="125"/>
        <v>532.10518174559218</v>
      </c>
      <c r="AX160" s="13">
        <f t="shared" si="149"/>
        <v>112.87715790721964</v>
      </c>
      <c r="AY160" s="13">
        <f t="shared" si="126"/>
        <v>20379.984173517129</v>
      </c>
      <c r="AZ160">
        <f t="shared" si="150"/>
        <v>241.86439951175842</v>
      </c>
      <c r="BA160" s="13">
        <f t="shared" si="127"/>
        <v>532.10518174559218</v>
      </c>
      <c r="BB160" s="37">
        <f t="shared" si="128"/>
        <v>124.21689020500847</v>
      </c>
      <c r="BC160" s="13">
        <f t="shared" si="129"/>
        <v>8414.1288406412787</v>
      </c>
      <c r="BD160">
        <f t="shared" si="151"/>
        <v>177.47087020906719</v>
      </c>
      <c r="BE160" s="13">
        <f t="shared" si="130"/>
        <v>533.91624408933046</v>
      </c>
      <c r="BF160" s="13">
        <f t="shared" si="152"/>
        <v>127.76756316826715</v>
      </c>
      <c r="BG160" s="13">
        <f t="shared" si="131"/>
        <v>20379.984173517129</v>
      </c>
      <c r="BH160">
        <f t="shared" si="153"/>
        <v>256.75480477280593</v>
      </c>
      <c r="BI160" s="13">
        <f t="shared" si="132"/>
        <v>533.91624408933046</v>
      </c>
      <c r="BJ160" s="37">
        <f t="shared" si="133"/>
        <v>7.0828933962664289</v>
      </c>
      <c r="BK160" s="13">
        <f t="shared" si="134"/>
        <v>8414.1288406412787</v>
      </c>
      <c r="BL160">
        <f t="shared" si="154"/>
        <v>60.336873400325153</v>
      </c>
      <c r="BM160" s="13">
        <f t="shared" si="135"/>
        <v>10.271511508174452</v>
      </c>
      <c r="BN160" s="13">
        <f t="shared" si="155"/>
        <v>10.633566359525108</v>
      </c>
      <c r="BO160" s="13">
        <f t="shared" si="136"/>
        <v>20379.984173517129</v>
      </c>
      <c r="BP160">
        <f t="shared" si="156"/>
        <v>139.62080796406389</v>
      </c>
      <c r="BQ160" s="13">
        <f t="shared" si="137"/>
        <v>10.271511508174452</v>
      </c>
      <c r="BR160" s="37">
        <f t="shared" si="138"/>
        <v>159.78161370143422</v>
      </c>
      <c r="BS160" s="13">
        <f t="shared" si="139"/>
        <v>8414.1288406412787</v>
      </c>
      <c r="BT160">
        <f t="shared" si="157"/>
        <v>213.03559370549294</v>
      </c>
      <c r="BU160" s="13">
        <f t="shared" si="140"/>
        <v>836.26927694937092</v>
      </c>
      <c r="BV160" s="13">
        <f t="shared" si="158"/>
        <v>163.3322866646929</v>
      </c>
      <c r="BW160" s="13">
        <f t="shared" si="141"/>
        <v>20379.984173517129</v>
      </c>
      <c r="BX160">
        <f t="shared" si="159"/>
        <v>292.31952826923168</v>
      </c>
      <c r="BY160" s="13">
        <f t="shared" si="142"/>
        <v>836.26927694937092</v>
      </c>
    </row>
    <row r="161" spans="29:77" x14ac:dyDescent="0.2">
      <c r="AC161">
        <v>159</v>
      </c>
      <c r="AD161" s="37">
        <f t="shared" si="113"/>
        <v>517.28773978707602</v>
      </c>
      <c r="AE161" s="13">
        <f t="shared" si="114"/>
        <v>14023.548067735466</v>
      </c>
      <c r="AF161">
        <f t="shared" si="160"/>
        <v>605.48615530742484</v>
      </c>
      <c r="AG161" s="13">
        <f t="shared" si="115"/>
        <v>1616.3024281585481</v>
      </c>
      <c r="AH161" s="13">
        <f t="shared" si="143"/>
        <v>519.87262970432835</v>
      </c>
      <c r="AI161" s="13">
        <f t="shared" si="116"/>
        <v>20379.984173517129</v>
      </c>
      <c r="AJ161">
        <f t="shared" si="144"/>
        <v>648.04863079563108</v>
      </c>
      <c r="AK161" s="13">
        <f t="shared" si="117"/>
        <v>1616.3024281585481</v>
      </c>
      <c r="AL161" s="37">
        <f t="shared" si="118"/>
        <v>1162.5450724080165</v>
      </c>
      <c r="AM161" s="13">
        <f t="shared" si="119"/>
        <v>16828.257681282557</v>
      </c>
      <c r="AN161">
        <f t="shared" si="145"/>
        <v>1268.383171032435</v>
      </c>
      <c r="AO161" s="13">
        <f t="shared" si="120"/>
        <v>3457.7835760522935</v>
      </c>
      <c r="AP161" s="13">
        <f t="shared" si="146"/>
        <v>1164.6470708022655</v>
      </c>
      <c r="AQ161" s="13">
        <f t="shared" si="121"/>
        <v>20379.984173517129</v>
      </c>
      <c r="AR161" s="13">
        <f t="shared" si="147"/>
        <v>1292.8230718935681</v>
      </c>
      <c r="AS161" s="38">
        <f t="shared" si="122"/>
        <v>3457.7835760522935</v>
      </c>
      <c r="AT161" s="37">
        <f t="shared" si="123"/>
        <v>108.84359342095777</v>
      </c>
      <c r="AU161" s="13">
        <f t="shared" si="124"/>
        <v>5609.4192270941858</v>
      </c>
      <c r="AV161">
        <f t="shared" si="148"/>
        <v>144.12295962909729</v>
      </c>
      <c r="AW161" s="13">
        <f t="shared" si="125"/>
        <v>532.10518174559218</v>
      </c>
      <c r="AX161" s="13">
        <f t="shared" si="149"/>
        <v>112.87715790721964</v>
      </c>
      <c r="AY161" s="13">
        <f t="shared" si="126"/>
        <v>20379.984173517129</v>
      </c>
      <c r="AZ161">
        <f t="shared" si="150"/>
        <v>241.05315899852235</v>
      </c>
      <c r="BA161" s="13">
        <f t="shared" si="127"/>
        <v>532.10518174559218</v>
      </c>
      <c r="BB161" s="37">
        <f t="shared" si="128"/>
        <v>124.21689020500847</v>
      </c>
      <c r="BC161" s="13">
        <f t="shared" si="129"/>
        <v>8414.1288406412787</v>
      </c>
      <c r="BD161">
        <f t="shared" si="151"/>
        <v>177.13593951721776</v>
      </c>
      <c r="BE161" s="13">
        <f t="shared" si="130"/>
        <v>533.91624408933046</v>
      </c>
      <c r="BF161" s="13">
        <f t="shared" si="152"/>
        <v>127.76756316826715</v>
      </c>
      <c r="BG161" s="13">
        <f t="shared" si="131"/>
        <v>20379.984173517129</v>
      </c>
      <c r="BH161">
        <f t="shared" si="153"/>
        <v>255.94356425956985</v>
      </c>
      <c r="BI161" s="13">
        <f t="shared" si="132"/>
        <v>533.91624408933046</v>
      </c>
      <c r="BJ161" s="37">
        <f t="shared" si="133"/>
        <v>7.0828933962664289</v>
      </c>
      <c r="BK161" s="13">
        <f t="shared" si="134"/>
        <v>8414.1288406412787</v>
      </c>
      <c r="BL161">
        <f t="shared" si="154"/>
        <v>60.001942708475731</v>
      </c>
      <c r="BM161" s="13">
        <f t="shared" si="135"/>
        <v>10.271511508174452</v>
      </c>
      <c r="BN161" s="13">
        <f t="shared" si="155"/>
        <v>10.633566359525108</v>
      </c>
      <c r="BO161" s="13">
        <f t="shared" si="136"/>
        <v>20379.984173517129</v>
      </c>
      <c r="BP161">
        <f t="shared" si="156"/>
        <v>138.80956745082781</v>
      </c>
      <c r="BQ161" s="13">
        <f t="shared" si="137"/>
        <v>10.271511508174452</v>
      </c>
      <c r="BR161" s="37">
        <f t="shared" si="138"/>
        <v>159.78161370143422</v>
      </c>
      <c r="BS161" s="13">
        <f t="shared" si="139"/>
        <v>8414.1288406412787</v>
      </c>
      <c r="BT161">
        <f t="shared" si="157"/>
        <v>212.70066301364352</v>
      </c>
      <c r="BU161" s="13">
        <f t="shared" si="140"/>
        <v>836.26927694937092</v>
      </c>
      <c r="BV161" s="13">
        <f t="shared" si="158"/>
        <v>163.3322866646929</v>
      </c>
      <c r="BW161" s="13">
        <f t="shared" si="141"/>
        <v>20379.984173517129</v>
      </c>
      <c r="BX161">
        <f t="shared" si="159"/>
        <v>291.50828775599564</v>
      </c>
      <c r="BY161" s="13">
        <f t="shared" si="142"/>
        <v>836.26927694937092</v>
      </c>
    </row>
    <row r="162" spans="29:77" x14ac:dyDescent="0.2">
      <c r="AC162">
        <v>160</v>
      </c>
      <c r="AD162" s="37">
        <f t="shared" si="113"/>
        <v>517.28773978707602</v>
      </c>
      <c r="AE162" s="13">
        <f t="shared" si="114"/>
        <v>14023.548067735466</v>
      </c>
      <c r="AF162">
        <f t="shared" si="160"/>
        <v>604.93491521042267</v>
      </c>
      <c r="AG162" s="13">
        <f t="shared" si="115"/>
        <v>1616.3024281585481</v>
      </c>
      <c r="AH162" s="13">
        <f t="shared" si="143"/>
        <v>519.87262970432835</v>
      </c>
      <c r="AI162" s="13">
        <f t="shared" si="116"/>
        <v>20379.984173517129</v>
      </c>
      <c r="AJ162">
        <f t="shared" si="144"/>
        <v>647.24753078881042</v>
      </c>
      <c r="AK162" s="13">
        <f t="shared" si="117"/>
        <v>1616.3024281585481</v>
      </c>
      <c r="AL162" s="37">
        <f t="shared" si="118"/>
        <v>1162.5450724080165</v>
      </c>
      <c r="AM162" s="13">
        <f t="shared" si="119"/>
        <v>16828.257681282557</v>
      </c>
      <c r="AN162">
        <f t="shared" si="145"/>
        <v>1267.7216829160325</v>
      </c>
      <c r="AO162" s="13">
        <f t="shared" si="120"/>
        <v>3457.7835760522935</v>
      </c>
      <c r="AP162" s="13">
        <f t="shared" si="146"/>
        <v>1164.6470708022655</v>
      </c>
      <c r="AQ162" s="13">
        <f t="shared" si="121"/>
        <v>20379.984173517129</v>
      </c>
      <c r="AR162" s="13">
        <f t="shared" si="147"/>
        <v>1292.0219718867475</v>
      </c>
      <c r="AS162" s="38">
        <f t="shared" si="122"/>
        <v>3457.7835760522935</v>
      </c>
      <c r="AT162" s="37">
        <f t="shared" si="123"/>
        <v>108.84359342095777</v>
      </c>
      <c r="AU162" s="13">
        <f t="shared" si="124"/>
        <v>5609.4192270941858</v>
      </c>
      <c r="AV162">
        <f t="shared" si="148"/>
        <v>143.90246359029643</v>
      </c>
      <c r="AW162" s="13">
        <f t="shared" si="125"/>
        <v>532.10518174559218</v>
      </c>
      <c r="AX162" s="13">
        <f t="shared" si="149"/>
        <v>112.87715790721964</v>
      </c>
      <c r="AY162" s="13">
        <f t="shared" si="126"/>
        <v>20379.984173517129</v>
      </c>
      <c r="AZ162">
        <f t="shared" si="150"/>
        <v>240.25205899170169</v>
      </c>
      <c r="BA162" s="13">
        <f t="shared" si="127"/>
        <v>532.10518174559218</v>
      </c>
      <c r="BB162" s="37">
        <f t="shared" si="128"/>
        <v>124.21689020500847</v>
      </c>
      <c r="BC162" s="13">
        <f t="shared" si="129"/>
        <v>8414.1288406412787</v>
      </c>
      <c r="BD162">
        <f t="shared" si="151"/>
        <v>176.80519545901646</v>
      </c>
      <c r="BE162" s="13">
        <f t="shared" si="130"/>
        <v>533.91624408933046</v>
      </c>
      <c r="BF162" s="13">
        <f t="shared" si="152"/>
        <v>127.76756316826715</v>
      </c>
      <c r="BG162" s="13">
        <f t="shared" si="131"/>
        <v>20379.984173517129</v>
      </c>
      <c r="BH162">
        <f t="shared" si="153"/>
        <v>255.14246425274919</v>
      </c>
      <c r="BI162" s="13">
        <f t="shared" si="132"/>
        <v>533.91624408933046</v>
      </c>
      <c r="BJ162" s="37">
        <f t="shared" si="133"/>
        <v>7.0828933962664289</v>
      </c>
      <c r="BK162" s="13">
        <f t="shared" si="134"/>
        <v>8414.1288406412787</v>
      </c>
      <c r="BL162">
        <f t="shared" si="154"/>
        <v>59.67119865027442</v>
      </c>
      <c r="BM162" s="13">
        <f t="shared" si="135"/>
        <v>10.271511508174452</v>
      </c>
      <c r="BN162" s="13">
        <f t="shared" si="155"/>
        <v>10.633566359525108</v>
      </c>
      <c r="BO162" s="13">
        <f t="shared" si="136"/>
        <v>20379.984173517129</v>
      </c>
      <c r="BP162">
        <f t="shared" si="156"/>
        <v>138.00846744400715</v>
      </c>
      <c r="BQ162" s="13">
        <f t="shared" si="137"/>
        <v>10.271511508174452</v>
      </c>
      <c r="BR162" s="37">
        <f t="shared" si="138"/>
        <v>159.78161370143422</v>
      </c>
      <c r="BS162" s="13">
        <f t="shared" si="139"/>
        <v>8414.1288406412787</v>
      </c>
      <c r="BT162">
        <f t="shared" si="157"/>
        <v>212.36991895544222</v>
      </c>
      <c r="BU162" s="13">
        <f t="shared" si="140"/>
        <v>836.26927694937092</v>
      </c>
      <c r="BV162" s="13">
        <f t="shared" si="158"/>
        <v>163.3322866646929</v>
      </c>
      <c r="BW162" s="13">
        <f t="shared" si="141"/>
        <v>20379.984173517129</v>
      </c>
      <c r="BX162">
        <f t="shared" si="159"/>
        <v>290.70718774917498</v>
      </c>
      <c r="BY162" s="13">
        <f t="shared" si="142"/>
        <v>836.26927694937092</v>
      </c>
    </row>
    <row r="163" spans="29:77" x14ac:dyDescent="0.2">
      <c r="AC163">
        <v>161</v>
      </c>
      <c r="AD163" s="37">
        <f t="shared" si="113"/>
        <v>517.28773978707602</v>
      </c>
      <c r="AE163" s="13">
        <f t="shared" si="114"/>
        <v>14023.548067735466</v>
      </c>
      <c r="AF163">
        <f t="shared" si="160"/>
        <v>604.3905228164889</v>
      </c>
      <c r="AG163" s="13">
        <f t="shared" si="115"/>
        <v>1616.3024281585481</v>
      </c>
      <c r="AH163" s="13">
        <f t="shared" si="143"/>
        <v>519.87262970432835</v>
      </c>
      <c r="AI163" s="13">
        <f t="shared" si="116"/>
        <v>20379.984173517129</v>
      </c>
      <c r="AJ163">
        <f t="shared" si="144"/>
        <v>646.45638233486955</v>
      </c>
      <c r="AK163" s="13">
        <f t="shared" si="117"/>
        <v>1616.3024281585481</v>
      </c>
      <c r="AL163" s="37">
        <f t="shared" si="118"/>
        <v>1162.5450724080165</v>
      </c>
      <c r="AM163" s="13">
        <f t="shared" si="119"/>
        <v>16828.257681282557</v>
      </c>
      <c r="AN163">
        <f t="shared" si="145"/>
        <v>1267.0684120433118</v>
      </c>
      <c r="AO163" s="13">
        <f t="shared" si="120"/>
        <v>3457.7835760522935</v>
      </c>
      <c r="AP163" s="13">
        <f t="shared" si="146"/>
        <v>1164.6470708022655</v>
      </c>
      <c r="AQ163" s="13">
        <f t="shared" si="121"/>
        <v>20379.984173517129</v>
      </c>
      <c r="AR163" s="13">
        <f t="shared" si="147"/>
        <v>1291.2308234328066</v>
      </c>
      <c r="AS163" s="38">
        <f t="shared" si="122"/>
        <v>3457.7835760522935</v>
      </c>
      <c r="AT163" s="37">
        <f t="shared" si="123"/>
        <v>108.84359342095777</v>
      </c>
      <c r="AU163" s="13">
        <f t="shared" si="124"/>
        <v>5609.4192270941858</v>
      </c>
      <c r="AV163">
        <f t="shared" si="148"/>
        <v>143.68470663272291</v>
      </c>
      <c r="AW163" s="13">
        <f t="shared" si="125"/>
        <v>532.10518174559218</v>
      </c>
      <c r="AX163" s="13">
        <f t="shared" si="149"/>
        <v>112.87715790721964</v>
      </c>
      <c r="AY163" s="13">
        <f t="shared" si="126"/>
        <v>20379.984173517129</v>
      </c>
      <c r="AZ163">
        <f t="shared" si="150"/>
        <v>239.46091053776081</v>
      </c>
      <c r="BA163" s="13">
        <f t="shared" si="127"/>
        <v>532.10518174559218</v>
      </c>
      <c r="BB163" s="37">
        <f t="shared" si="128"/>
        <v>124.21689020500847</v>
      </c>
      <c r="BC163" s="13">
        <f t="shared" si="129"/>
        <v>8414.1288406412787</v>
      </c>
      <c r="BD163">
        <f t="shared" si="151"/>
        <v>176.47856002265615</v>
      </c>
      <c r="BE163" s="13">
        <f t="shared" si="130"/>
        <v>533.91624408933046</v>
      </c>
      <c r="BF163" s="13">
        <f t="shared" si="152"/>
        <v>127.76756316826715</v>
      </c>
      <c r="BG163" s="13">
        <f t="shared" si="131"/>
        <v>20379.984173517129</v>
      </c>
      <c r="BH163">
        <f t="shared" si="153"/>
        <v>254.35131579880832</v>
      </c>
      <c r="BI163" s="13">
        <f t="shared" si="132"/>
        <v>533.91624408933046</v>
      </c>
      <c r="BJ163" s="37">
        <f t="shared" si="133"/>
        <v>7.0828933962664289</v>
      </c>
      <c r="BK163" s="13">
        <f t="shared" si="134"/>
        <v>8414.1288406412787</v>
      </c>
      <c r="BL163">
        <f t="shared" si="154"/>
        <v>59.344563213914121</v>
      </c>
      <c r="BM163" s="13">
        <f t="shared" si="135"/>
        <v>10.271511508174452</v>
      </c>
      <c r="BN163" s="13">
        <f t="shared" si="155"/>
        <v>10.633566359525108</v>
      </c>
      <c r="BO163" s="13">
        <f t="shared" si="136"/>
        <v>20379.984173517129</v>
      </c>
      <c r="BP163">
        <f t="shared" si="156"/>
        <v>137.21731899006627</v>
      </c>
      <c r="BQ163" s="13">
        <f t="shared" si="137"/>
        <v>10.271511508174452</v>
      </c>
      <c r="BR163" s="37">
        <f t="shared" si="138"/>
        <v>159.78161370143422</v>
      </c>
      <c r="BS163" s="13">
        <f t="shared" si="139"/>
        <v>8414.1288406412787</v>
      </c>
      <c r="BT163">
        <f t="shared" si="157"/>
        <v>212.04328351908191</v>
      </c>
      <c r="BU163" s="13">
        <f t="shared" si="140"/>
        <v>836.26927694937092</v>
      </c>
      <c r="BV163" s="13">
        <f t="shared" si="158"/>
        <v>163.3322866646929</v>
      </c>
      <c r="BW163" s="13">
        <f t="shared" si="141"/>
        <v>20379.984173517129</v>
      </c>
      <c r="BX163">
        <f t="shared" si="159"/>
        <v>289.9160392952341</v>
      </c>
      <c r="BY163" s="13">
        <f t="shared" si="142"/>
        <v>836.26927694937092</v>
      </c>
    </row>
    <row r="164" spans="29:77" x14ac:dyDescent="0.2">
      <c r="AC164">
        <v>162</v>
      </c>
      <c r="AD164" s="37">
        <f t="shared" si="113"/>
        <v>517.28773978707602</v>
      </c>
      <c r="AE164" s="13">
        <f t="shared" si="114"/>
        <v>14023.548067735466</v>
      </c>
      <c r="AF164">
        <f t="shared" si="160"/>
        <v>603.85285131630735</v>
      </c>
      <c r="AG164" s="13">
        <f t="shared" si="115"/>
        <v>1616.3024281585481</v>
      </c>
      <c r="AH164" s="13">
        <f t="shared" si="143"/>
        <v>519.87262970432835</v>
      </c>
      <c r="AI164" s="13">
        <f t="shared" si="116"/>
        <v>20379.984173517129</v>
      </c>
      <c r="AJ164">
        <f t="shared" si="144"/>
        <v>645.67500114579207</v>
      </c>
      <c r="AK164" s="13">
        <f t="shared" si="117"/>
        <v>1616.3024281585481</v>
      </c>
      <c r="AL164" s="37">
        <f t="shared" si="118"/>
        <v>1162.5450724080165</v>
      </c>
      <c r="AM164" s="13">
        <f t="shared" si="119"/>
        <v>16828.257681282557</v>
      </c>
      <c r="AN164">
        <f t="shared" si="145"/>
        <v>1266.423206243094</v>
      </c>
      <c r="AO164" s="13">
        <f t="shared" si="120"/>
        <v>3457.7835760522935</v>
      </c>
      <c r="AP164" s="13">
        <f t="shared" si="146"/>
        <v>1164.6470708022655</v>
      </c>
      <c r="AQ164" s="13">
        <f t="shared" si="121"/>
        <v>20379.984173517129</v>
      </c>
      <c r="AR164" s="13">
        <f t="shared" si="147"/>
        <v>1290.4494422437292</v>
      </c>
      <c r="AS164" s="38">
        <f t="shared" si="122"/>
        <v>3457.7835760522935</v>
      </c>
      <c r="AT164" s="37">
        <f t="shared" si="123"/>
        <v>108.84359342095777</v>
      </c>
      <c r="AU164" s="13">
        <f t="shared" si="124"/>
        <v>5609.4192270941858</v>
      </c>
      <c r="AV164">
        <f t="shared" si="148"/>
        <v>143.46963803265027</v>
      </c>
      <c r="AW164" s="13">
        <f t="shared" si="125"/>
        <v>532.10518174559218</v>
      </c>
      <c r="AX164" s="13">
        <f t="shared" si="149"/>
        <v>112.87715790721964</v>
      </c>
      <c r="AY164" s="13">
        <f t="shared" si="126"/>
        <v>20379.984173517129</v>
      </c>
      <c r="AZ164">
        <f t="shared" si="150"/>
        <v>238.67952934868339</v>
      </c>
      <c r="BA164" s="13">
        <f t="shared" si="127"/>
        <v>532.10518174559218</v>
      </c>
      <c r="BB164" s="37">
        <f t="shared" si="128"/>
        <v>124.21689020500847</v>
      </c>
      <c r="BC164" s="13">
        <f t="shared" si="129"/>
        <v>8414.1288406412787</v>
      </c>
      <c r="BD164">
        <f t="shared" si="151"/>
        <v>176.15595712254722</v>
      </c>
      <c r="BE164" s="13">
        <f t="shared" si="130"/>
        <v>533.91624408933046</v>
      </c>
      <c r="BF164" s="13">
        <f t="shared" si="152"/>
        <v>127.76756316826715</v>
      </c>
      <c r="BG164" s="13">
        <f t="shared" si="131"/>
        <v>20379.984173517129</v>
      </c>
      <c r="BH164">
        <f t="shared" si="153"/>
        <v>253.56993460973092</v>
      </c>
      <c r="BI164" s="13">
        <f t="shared" si="132"/>
        <v>533.91624408933046</v>
      </c>
      <c r="BJ164" s="37">
        <f t="shared" si="133"/>
        <v>7.0828933962664289</v>
      </c>
      <c r="BK164" s="13">
        <f t="shared" si="134"/>
        <v>8414.1288406412787</v>
      </c>
      <c r="BL164">
        <f t="shared" si="154"/>
        <v>59.021960313805188</v>
      </c>
      <c r="BM164" s="13">
        <f t="shared" si="135"/>
        <v>10.271511508174452</v>
      </c>
      <c r="BN164" s="13">
        <f t="shared" si="155"/>
        <v>10.633566359525108</v>
      </c>
      <c r="BO164" s="13">
        <f t="shared" si="136"/>
        <v>20379.984173517129</v>
      </c>
      <c r="BP164">
        <f t="shared" si="156"/>
        <v>136.43593780098888</v>
      </c>
      <c r="BQ164" s="13">
        <f t="shared" si="137"/>
        <v>10.271511508174452</v>
      </c>
      <c r="BR164" s="37">
        <f t="shared" si="138"/>
        <v>159.78161370143422</v>
      </c>
      <c r="BS164" s="13">
        <f t="shared" si="139"/>
        <v>8414.1288406412787</v>
      </c>
      <c r="BT164">
        <f t="shared" si="157"/>
        <v>211.72068061897298</v>
      </c>
      <c r="BU164" s="13">
        <f t="shared" si="140"/>
        <v>836.26927694937092</v>
      </c>
      <c r="BV164" s="13">
        <f t="shared" si="158"/>
        <v>163.3322866646929</v>
      </c>
      <c r="BW164" s="13">
        <f t="shared" si="141"/>
        <v>20379.984173517129</v>
      </c>
      <c r="BX164">
        <f t="shared" si="159"/>
        <v>289.13465810615668</v>
      </c>
      <c r="BY164" s="13">
        <f t="shared" si="142"/>
        <v>836.26927694937092</v>
      </c>
    </row>
    <row r="165" spans="29:77" x14ac:dyDescent="0.2">
      <c r="AC165">
        <v>163</v>
      </c>
      <c r="AD165" s="37">
        <f t="shared" si="113"/>
        <v>517.28773978707602</v>
      </c>
      <c r="AE165" s="13">
        <f t="shared" si="114"/>
        <v>14023.548067735466</v>
      </c>
      <c r="AF165">
        <f t="shared" si="160"/>
        <v>603.321777012447</v>
      </c>
      <c r="AG165" s="13">
        <f t="shared" si="115"/>
        <v>1616.3024281585481</v>
      </c>
      <c r="AH165" s="13">
        <f t="shared" si="143"/>
        <v>519.87262970432835</v>
      </c>
      <c r="AI165" s="13">
        <f t="shared" si="116"/>
        <v>20379.984173517129</v>
      </c>
      <c r="AJ165">
        <f t="shared" si="144"/>
        <v>644.90320745596716</v>
      </c>
      <c r="AK165" s="13">
        <f t="shared" si="117"/>
        <v>1616.3024281585481</v>
      </c>
      <c r="AL165" s="37">
        <f t="shared" si="118"/>
        <v>1162.5450724080165</v>
      </c>
      <c r="AM165" s="13">
        <f t="shared" si="119"/>
        <v>16828.257681282557</v>
      </c>
      <c r="AN165">
        <f t="shared" si="145"/>
        <v>1265.7859170784616</v>
      </c>
      <c r="AO165" s="13">
        <f t="shared" si="120"/>
        <v>3457.7835760522935</v>
      </c>
      <c r="AP165" s="13">
        <f t="shared" si="146"/>
        <v>1164.6470708022655</v>
      </c>
      <c r="AQ165" s="13">
        <f t="shared" si="121"/>
        <v>20379.984173517129</v>
      </c>
      <c r="AR165" s="13">
        <f t="shared" si="147"/>
        <v>1289.6776485539044</v>
      </c>
      <c r="AS165" s="38">
        <f t="shared" si="122"/>
        <v>3457.7835760522935</v>
      </c>
      <c r="AT165" s="37">
        <f t="shared" si="123"/>
        <v>108.84359342095777</v>
      </c>
      <c r="AU165" s="13">
        <f t="shared" si="124"/>
        <v>5609.4192270941858</v>
      </c>
      <c r="AV165">
        <f t="shared" si="148"/>
        <v>143.25720831110615</v>
      </c>
      <c r="AW165" s="13">
        <f t="shared" si="125"/>
        <v>532.10518174559218</v>
      </c>
      <c r="AX165" s="13">
        <f t="shared" si="149"/>
        <v>112.87715790721964</v>
      </c>
      <c r="AY165" s="13">
        <f t="shared" si="126"/>
        <v>20379.984173517129</v>
      </c>
      <c r="AZ165">
        <f t="shared" si="150"/>
        <v>237.90773565885848</v>
      </c>
      <c r="BA165" s="13">
        <f t="shared" si="127"/>
        <v>532.10518174559218</v>
      </c>
      <c r="BB165" s="37">
        <f t="shared" si="128"/>
        <v>124.21689020500847</v>
      </c>
      <c r="BC165" s="13">
        <f t="shared" si="129"/>
        <v>8414.1288406412787</v>
      </c>
      <c r="BD165">
        <f t="shared" si="151"/>
        <v>175.83731254023104</v>
      </c>
      <c r="BE165" s="13">
        <f t="shared" si="130"/>
        <v>533.91624408933046</v>
      </c>
      <c r="BF165" s="13">
        <f t="shared" si="152"/>
        <v>127.76756316826715</v>
      </c>
      <c r="BG165" s="13">
        <f t="shared" si="131"/>
        <v>20379.984173517129</v>
      </c>
      <c r="BH165">
        <f t="shared" si="153"/>
        <v>252.79814091990596</v>
      </c>
      <c r="BI165" s="13">
        <f t="shared" si="132"/>
        <v>533.91624408933046</v>
      </c>
      <c r="BJ165" s="37">
        <f t="shared" si="133"/>
        <v>7.0828933962664289</v>
      </c>
      <c r="BK165" s="13">
        <f t="shared" si="134"/>
        <v>8414.1288406412787</v>
      </c>
      <c r="BL165">
        <f t="shared" si="154"/>
        <v>58.703315731488999</v>
      </c>
      <c r="BM165" s="13">
        <f t="shared" si="135"/>
        <v>10.271511508174452</v>
      </c>
      <c r="BN165" s="13">
        <f t="shared" si="155"/>
        <v>10.633566359525108</v>
      </c>
      <c r="BO165" s="13">
        <f t="shared" si="136"/>
        <v>20379.984173517129</v>
      </c>
      <c r="BP165">
        <f t="shared" si="156"/>
        <v>135.66414411116395</v>
      </c>
      <c r="BQ165" s="13">
        <f t="shared" si="137"/>
        <v>10.271511508174452</v>
      </c>
      <c r="BR165" s="37">
        <f t="shared" si="138"/>
        <v>159.78161370143422</v>
      </c>
      <c r="BS165" s="13">
        <f t="shared" si="139"/>
        <v>8414.1288406412787</v>
      </c>
      <c r="BT165">
        <f t="shared" si="157"/>
        <v>211.4020360366568</v>
      </c>
      <c r="BU165" s="13">
        <f t="shared" si="140"/>
        <v>836.26927694937092</v>
      </c>
      <c r="BV165" s="13">
        <f t="shared" si="158"/>
        <v>163.3322866646929</v>
      </c>
      <c r="BW165" s="13">
        <f t="shared" si="141"/>
        <v>20379.984173517129</v>
      </c>
      <c r="BX165">
        <f t="shared" si="159"/>
        <v>288.36286441633172</v>
      </c>
      <c r="BY165" s="13">
        <f t="shared" si="142"/>
        <v>836.26927694937092</v>
      </c>
    </row>
    <row r="166" spans="29:77" x14ac:dyDescent="0.2">
      <c r="AC166">
        <v>164</v>
      </c>
      <c r="AD166" s="37">
        <f t="shared" si="113"/>
        <v>517.28773978707602</v>
      </c>
      <c r="AE166" s="13">
        <f t="shared" si="114"/>
        <v>14023.548067735466</v>
      </c>
      <c r="AF166">
        <f t="shared" si="160"/>
        <v>602.79717922448742</v>
      </c>
      <c r="AG166" s="13">
        <f t="shared" si="115"/>
        <v>1616.3024281585481</v>
      </c>
      <c r="AH166" s="13">
        <f t="shared" si="143"/>
        <v>519.87262970432835</v>
      </c>
      <c r="AI166" s="13">
        <f t="shared" si="116"/>
        <v>20379.984173517129</v>
      </c>
      <c r="AJ166">
        <f t="shared" si="144"/>
        <v>644.14082588431086</v>
      </c>
      <c r="AK166" s="13">
        <f t="shared" si="117"/>
        <v>1616.3024281585481</v>
      </c>
      <c r="AL166" s="37">
        <f t="shared" si="118"/>
        <v>1162.5450724080165</v>
      </c>
      <c r="AM166" s="13">
        <f t="shared" si="119"/>
        <v>16828.257681282557</v>
      </c>
      <c r="AN166">
        <f t="shared" si="145"/>
        <v>1265.1563997329101</v>
      </c>
      <c r="AO166" s="13">
        <f t="shared" si="120"/>
        <v>3457.7835760522935</v>
      </c>
      <c r="AP166" s="13">
        <f t="shared" si="146"/>
        <v>1164.6470708022655</v>
      </c>
      <c r="AQ166" s="13">
        <f t="shared" si="121"/>
        <v>20379.984173517129</v>
      </c>
      <c r="AR166" s="13">
        <f t="shared" si="147"/>
        <v>1288.9152669822479</v>
      </c>
      <c r="AS166" s="38">
        <f t="shared" si="122"/>
        <v>3457.7835760522935</v>
      </c>
      <c r="AT166" s="37">
        <f t="shared" si="123"/>
        <v>108.84359342095777</v>
      </c>
      <c r="AU166" s="13">
        <f t="shared" si="124"/>
        <v>5609.4192270941858</v>
      </c>
      <c r="AV166">
        <f t="shared" si="148"/>
        <v>143.04736919592233</v>
      </c>
      <c r="AW166" s="13">
        <f t="shared" si="125"/>
        <v>532.10518174559218</v>
      </c>
      <c r="AX166" s="13">
        <f t="shared" si="149"/>
        <v>112.87715790721964</v>
      </c>
      <c r="AY166" s="13">
        <f t="shared" si="126"/>
        <v>20379.984173517129</v>
      </c>
      <c r="AZ166">
        <f t="shared" si="150"/>
        <v>237.14535408720212</v>
      </c>
      <c r="BA166" s="13">
        <f t="shared" si="127"/>
        <v>532.10518174559218</v>
      </c>
      <c r="BB166" s="37">
        <f t="shared" si="128"/>
        <v>124.21689020500847</v>
      </c>
      <c r="BC166" s="13">
        <f t="shared" si="129"/>
        <v>8414.1288406412787</v>
      </c>
      <c r="BD166">
        <f t="shared" si="151"/>
        <v>175.52255386745529</v>
      </c>
      <c r="BE166" s="13">
        <f t="shared" si="130"/>
        <v>533.91624408933046</v>
      </c>
      <c r="BF166" s="13">
        <f t="shared" si="152"/>
        <v>127.76756316826715</v>
      </c>
      <c r="BG166" s="13">
        <f t="shared" si="131"/>
        <v>20379.984173517129</v>
      </c>
      <c r="BH166">
        <f t="shared" si="153"/>
        <v>252.03575934824966</v>
      </c>
      <c r="BI166" s="13">
        <f t="shared" si="132"/>
        <v>533.91624408933046</v>
      </c>
      <c r="BJ166" s="37">
        <f t="shared" si="133"/>
        <v>7.0828933962664289</v>
      </c>
      <c r="BK166" s="13">
        <f t="shared" si="134"/>
        <v>8414.1288406412787</v>
      </c>
      <c r="BL166">
        <f t="shared" si="154"/>
        <v>58.388557058713246</v>
      </c>
      <c r="BM166" s="13">
        <f t="shared" si="135"/>
        <v>10.271511508174452</v>
      </c>
      <c r="BN166" s="13">
        <f t="shared" si="155"/>
        <v>10.633566359525108</v>
      </c>
      <c r="BO166" s="13">
        <f t="shared" si="136"/>
        <v>20379.984173517129</v>
      </c>
      <c r="BP166">
        <f t="shared" si="156"/>
        <v>134.90176253950762</v>
      </c>
      <c r="BQ166" s="13">
        <f t="shared" si="137"/>
        <v>10.271511508174452</v>
      </c>
      <c r="BR166" s="37">
        <f t="shared" si="138"/>
        <v>159.78161370143422</v>
      </c>
      <c r="BS166" s="13">
        <f t="shared" si="139"/>
        <v>8414.1288406412787</v>
      </c>
      <c r="BT166">
        <f t="shared" si="157"/>
        <v>211.08727736388104</v>
      </c>
      <c r="BU166" s="13">
        <f t="shared" si="140"/>
        <v>836.26927694937092</v>
      </c>
      <c r="BV166" s="13">
        <f t="shared" si="158"/>
        <v>163.3322866646929</v>
      </c>
      <c r="BW166" s="13">
        <f t="shared" si="141"/>
        <v>20379.984173517129</v>
      </c>
      <c r="BX166">
        <f t="shared" si="159"/>
        <v>287.60048284467541</v>
      </c>
      <c r="BY166" s="13">
        <f t="shared" si="142"/>
        <v>836.26927694937092</v>
      </c>
    </row>
    <row r="167" spans="29:77" x14ac:dyDescent="0.2">
      <c r="AC167">
        <v>165</v>
      </c>
      <c r="AD167" s="37">
        <f t="shared" si="113"/>
        <v>517.28773978707602</v>
      </c>
      <c r="AE167" s="13">
        <f t="shared" si="114"/>
        <v>14023.548067735466</v>
      </c>
      <c r="AF167">
        <f t="shared" si="160"/>
        <v>602.27894019759401</v>
      </c>
      <c r="AG167" s="13">
        <f t="shared" si="115"/>
        <v>1616.3024281585481</v>
      </c>
      <c r="AH167" s="13">
        <f t="shared" si="143"/>
        <v>519.87262970432835</v>
      </c>
      <c r="AI167" s="13">
        <f t="shared" si="116"/>
        <v>20379.984173517129</v>
      </c>
      <c r="AJ167">
        <f t="shared" si="144"/>
        <v>643.38768530140192</v>
      </c>
      <c r="AK167" s="13">
        <f t="shared" si="117"/>
        <v>1616.3024281585481</v>
      </c>
      <c r="AL167" s="37">
        <f t="shared" si="118"/>
        <v>1162.5450724080165</v>
      </c>
      <c r="AM167" s="13">
        <f t="shared" si="119"/>
        <v>16828.257681282557</v>
      </c>
      <c r="AN167">
        <f t="shared" si="145"/>
        <v>1264.534512900638</v>
      </c>
      <c r="AO167" s="13">
        <f t="shared" si="120"/>
        <v>3457.7835760522935</v>
      </c>
      <c r="AP167" s="13">
        <f t="shared" si="146"/>
        <v>1164.6470708022655</v>
      </c>
      <c r="AQ167" s="13">
        <f t="shared" si="121"/>
        <v>20379.984173517129</v>
      </c>
      <c r="AR167" s="13">
        <f t="shared" si="147"/>
        <v>1288.1621263993391</v>
      </c>
      <c r="AS167" s="38">
        <f t="shared" si="122"/>
        <v>3457.7835760522935</v>
      </c>
      <c r="AT167" s="37">
        <f t="shared" si="123"/>
        <v>108.84359342095777</v>
      </c>
      <c r="AU167" s="13">
        <f t="shared" si="124"/>
        <v>5609.4192270941858</v>
      </c>
      <c r="AV167">
        <f t="shared" si="148"/>
        <v>142.84007358516496</v>
      </c>
      <c r="AW167" s="13">
        <f t="shared" si="125"/>
        <v>532.10518174559218</v>
      </c>
      <c r="AX167" s="13">
        <f t="shared" si="149"/>
        <v>112.87715790721964</v>
      </c>
      <c r="AY167" s="13">
        <f t="shared" si="126"/>
        <v>20379.984173517129</v>
      </c>
      <c r="AZ167">
        <f t="shared" si="150"/>
        <v>236.39221350429315</v>
      </c>
      <c r="BA167" s="13">
        <f t="shared" si="127"/>
        <v>532.10518174559218</v>
      </c>
      <c r="BB167" s="37">
        <f t="shared" si="128"/>
        <v>124.21689020500847</v>
      </c>
      <c r="BC167" s="13">
        <f t="shared" si="129"/>
        <v>8414.1288406412787</v>
      </c>
      <c r="BD167">
        <f t="shared" si="151"/>
        <v>175.21161045131925</v>
      </c>
      <c r="BE167" s="13">
        <f t="shared" si="130"/>
        <v>533.91624408933046</v>
      </c>
      <c r="BF167" s="13">
        <f t="shared" si="152"/>
        <v>127.76756316826715</v>
      </c>
      <c r="BG167" s="13">
        <f t="shared" si="131"/>
        <v>20379.984173517129</v>
      </c>
      <c r="BH167">
        <f t="shared" si="153"/>
        <v>251.28261876534066</v>
      </c>
      <c r="BI167" s="13">
        <f t="shared" si="132"/>
        <v>533.91624408933046</v>
      </c>
      <c r="BJ167" s="37">
        <f t="shared" si="133"/>
        <v>7.0828933962664289</v>
      </c>
      <c r="BK167" s="13">
        <f t="shared" si="134"/>
        <v>8414.1288406412787</v>
      </c>
      <c r="BL167">
        <f t="shared" si="154"/>
        <v>58.077613642577205</v>
      </c>
      <c r="BM167" s="13">
        <f t="shared" si="135"/>
        <v>10.271511508174452</v>
      </c>
      <c r="BN167" s="13">
        <f t="shared" si="155"/>
        <v>10.633566359525108</v>
      </c>
      <c r="BO167" s="13">
        <f t="shared" si="136"/>
        <v>20379.984173517129</v>
      </c>
      <c r="BP167">
        <f t="shared" si="156"/>
        <v>134.14862195659862</v>
      </c>
      <c r="BQ167" s="13">
        <f t="shared" si="137"/>
        <v>10.271511508174452</v>
      </c>
      <c r="BR167" s="37">
        <f t="shared" si="138"/>
        <v>159.78161370143422</v>
      </c>
      <c r="BS167" s="13">
        <f t="shared" si="139"/>
        <v>8414.1288406412787</v>
      </c>
      <c r="BT167">
        <f t="shared" si="157"/>
        <v>210.776333947745</v>
      </c>
      <c r="BU167" s="13">
        <f t="shared" si="140"/>
        <v>836.26927694937092</v>
      </c>
      <c r="BV167" s="13">
        <f t="shared" si="158"/>
        <v>163.3322866646929</v>
      </c>
      <c r="BW167" s="13">
        <f t="shared" si="141"/>
        <v>20379.984173517129</v>
      </c>
      <c r="BX167">
        <f t="shared" si="159"/>
        <v>286.84734226176641</v>
      </c>
      <c r="BY167" s="13">
        <f t="shared" si="142"/>
        <v>836.26927694937092</v>
      </c>
    </row>
    <row r="168" spans="29:77" x14ac:dyDescent="0.2">
      <c r="AC168">
        <v>166</v>
      </c>
      <c r="AD168" s="37">
        <f t="shared" si="113"/>
        <v>517.28773978707602</v>
      </c>
      <c r="AE168" s="13">
        <f t="shared" si="114"/>
        <v>14023.548067735466</v>
      </c>
      <c r="AF168">
        <f t="shared" si="160"/>
        <v>601.76694501439806</v>
      </c>
      <c r="AG168" s="13">
        <f t="shared" si="115"/>
        <v>1616.3024281585481</v>
      </c>
      <c r="AH168" s="13">
        <f t="shared" si="143"/>
        <v>519.87262970432835</v>
      </c>
      <c r="AI168" s="13">
        <f t="shared" si="116"/>
        <v>20379.984173517129</v>
      </c>
      <c r="AJ168">
        <f t="shared" si="144"/>
        <v>642.64361870141943</v>
      </c>
      <c r="AK168" s="13">
        <f t="shared" si="117"/>
        <v>1616.3024281585481</v>
      </c>
      <c r="AL168" s="37">
        <f t="shared" si="118"/>
        <v>1162.5450724080165</v>
      </c>
      <c r="AM168" s="13">
        <f t="shared" si="119"/>
        <v>16828.257681282557</v>
      </c>
      <c r="AN168">
        <f t="shared" si="145"/>
        <v>1263.9201186808029</v>
      </c>
      <c r="AO168" s="13">
        <f t="shared" si="120"/>
        <v>3457.7835760522935</v>
      </c>
      <c r="AP168" s="13">
        <f t="shared" si="146"/>
        <v>1164.6470708022655</v>
      </c>
      <c r="AQ168" s="13">
        <f t="shared" si="121"/>
        <v>20379.984173517129</v>
      </c>
      <c r="AR168" s="13">
        <f t="shared" si="147"/>
        <v>1287.4180597993566</v>
      </c>
      <c r="AS168" s="38">
        <f t="shared" si="122"/>
        <v>3457.7835760522935</v>
      </c>
      <c r="AT168" s="37">
        <f t="shared" si="123"/>
        <v>108.84359342095777</v>
      </c>
      <c r="AU168" s="13">
        <f t="shared" si="124"/>
        <v>5609.4192270941858</v>
      </c>
      <c r="AV168">
        <f t="shared" si="148"/>
        <v>142.63527551188662</v>
      </c>
      <c r="AW168" s="13">
        <f t="shared" si="125"/>
        <v>532.10518174559218</v>
      </c>
      <c r="AX168" s="13">
        <f t="shared" si="149"/>
        <v>112.87715790721964</v>
      </c>
      <c r="AY168" s="13">
        <f t="shared" si="126"/>
        <v>20379.984173517129</v>
      </c>
      <c r="AZ168">
        <f t="shared" si="150"/>
        <v>235.64814690431078</v>
      </c>
      <c r="BA168" s="13">
        <f t="shared" si="127"/>
        <v>532.10518174559218</v>
      </c>
      <c r="BB168" s="37">
        <f t="shared" si="128"/>
        <v>124.21689020500847</v>
      </c>
      <c r="BC168" s="13">
        <f t="shared" si="129"/>
        <v>8414.1288406412787</v>
      </c>
      <c r="BD168">
        <f t="shared" si="151"/>
        <v>174.90441334140172</v>
      </c>
      <c r="BE168" s="13">
        <f t="shared" si="130"/>
        <v>533.91624408933046</v>
      </c>
      <c r="BF168" s="13">
        <f t="shared" si="152"/>
        <v>127.76756316826715</v>
      </c>
      <c r="BG168" s="13">
        <f t="shared" si="131"/>
        <v>20379.984173517129</v>
      </c>
      <c r="BH168">
        <f t="shared" si="153"/>
        <v>250.53855216535828</v>
      </c>
      <c r="BI168" s="13">
        <f t="shared" si="132"/>
        <v>533.91624408933046</v>
      </c>
      <c r="BJ168" s="37">
        <f t="shared" si="133"/>
        <v>7.0828933962664289</v>
      </c>
      <c r="BK168" s="13">
        <f t="shared" si="134"/>
        <v>8414.1288406412787</v>
      </c>
      <c r="BL168">
        <f t="shared" si="154"/>
        <v>57.770416532659674</v>
      </c>
      <c r="BM168" s="13">
        <f t="shared" si="135"/>
        <v>10.271511508174452</v>
      </c>
      <c r="BN168" s="13">
        <f t="shared" si="155"/>
        <v>10.633566359525108</v>
      </c>
      <c r="BO168" s="13">
        <f t="shared" si="136"/>
        <v>20379.984173517129</v>
      </c>
      <c r="BP168">
        <f t="shared" si="156"/>
        <v>133.40455535661624</v>
      </c>
      <c r="BQ168" s="13">
        <f t="shared" si="137"/>
        <v>10.271511508174452</v>
      </c>
      <c r="BR168" s="37">
        <f t="shared" si="138"/>
        <v>159.78161370143422</v>
      </c>
      <c r="BS168" s="13">
        <f t="shared" si="139"/>
        <v>8414.1288406412787</v>
      </c>
      <c r="BT168">
        <f t="shared" si="157"/>
        <v>210.46913683782748</v>
      </c>
      <c r="BU168" s="13">
        <f t="shared" si="140"/>
        <v>836.26927694937092</v>
      </c>
      <c r="BV168" s="13">
        <f t="shared" si="158"/>
        <v>163.3322866646929</v>
      </c>
      <c r="BW168" s="13">
        <f t="shared" si="141"/>
        <v>20379.984173517129</v>
      </c>
      <c r="BX168">
        <f t="shared" si="159"/>
        <v>286.10327566178404</v>
      </c>
      <c r="BY168" s="13">
        <f t="shared" si="142"/>
        <v>836.26927694937092</v>
      </c>
    </row>
    <row r="169" spans="29:77" x14ac:dyDescent="0.2">
      <c r="AC169">
        <v>167</v>
      </c>
      <c r="AD169" s="37">
        <f t="shared" si="113"/>
        <v>517.28773978707602</v>
      </c>
      <c r="AE169" s="13">
        <f t="shared" si="114"/>
        <v>14023.548067735466</v>
      </c>
      <c r="AF169">
        <f t="shared" si="160"/>
        <v>601.26108151004291</v>
      </c>
      <c r="AG169" s="13">
        <f t="shared" si="115"/>
        <v>1616.3024281585481</v>
      </c>
      <c r="AH169" s="13">
        <f t="shared" si="143"/>
        <v>519.87262970432835</v>
      </c>
      <c r="AI169" s="13">
        <f t="shared" si="116"/>
        <v>20379.984173517129</v>
      </c>
      <c r="AJ169">
        <f t="shared" si="144"/>
        <v>641.90846307868242</v>
      </c>
      <c r="AK169" s="13">
        <f t="shared" si="117"/>
        <v>1616.3024281585481</v>
      </c>
      <c r="AL169" s="37">
        <f t="shared" si="118"/>
        <v>1162.5450724080165</v>
      </c>
      <c r="AM169" s="13">
        <f t="shared" si="119"/>
        <v>16828.257681282557</v>
      </c>
      <c r="AN169">
        <f t="shared" si="145"/>
        <v>1263.3130824755767</v>
      </c>
      <c r="AO169" s="13">
        <f t="shared" si="120"/>
        <v>3457.7835760522935</v>
      </c>
      <c r="AP169" s="13">
        <f t="shared" si="146"/>
        <v>1164.6470708022655</v>
      </c>
      <c r="AQ169" s="13">
        <f t="shared" si="121"/>
        <v>20379.984173517129</v>
      </c>
      <c r="AR169" s="13">
        <f t="shared" si="147"/>
        <v>1286.6829041766196</v>
      </c>
      <c r="AS169" s="38">
        <f t="shared" si="122"/>
        <v>3457.7835760522935</v>
      </c>
      <c r="AT169" s="37">
        <f t="shared" si="123"/>
        <v>108.84359342095777</v>
      </c>
      <c r="AU169" s="13">
        <f t="shared" si="124"/>
        <v>5609.4192270941858</v>
      </c>
      <c r="AV169">
        <f t="shared" si="148"/>
        <v>142.43293011014453</v>
      </c>
      <c r="AW169" s="13">
        <f t="shared" si="125"/>
        <v>532.10518174559218</v>
      </c>
      <c r="AX169" s="13">
        <f t="shared" si="149"/>
        <v>112.87715790721964</v>
      </c>
      <c r="AY169" s="13">
        <f t="shared" si="126"/>
        <v>20379.984173517129</v>
      </c>
      <c r="AZ169">
        <f t="shared" si="150"/>
        <v>234.91299128157371</v>
      </c>
      <c r="BA169" s="13">
        <f t="shared" si="127"/>
        <v>532.10518174559218</v>
      </c>
      <c r="BB169" s="37">
        <f t="shared" si="128"/>
        <v>124.21689020500847</v>
      </c>
      <c r="BC169" s="13">
        <f t="shared" si="129"/>
        <v>8414.1288406412787</v>
      </c>
      <c r="BD169">
        <f t="shared" si="151"/>
        <v>174.60089523878858</v>
      </c>
      <c r="BE169" s="13">
        <f t="shared" si="130"/>
        <v>533.91624408933046</v>
      </c>
      <c r="BF169" s="13">
        <f t="shared" si="152"/>
        <v>127.76756316826715</v>
      </c>
      <c r="BG169" s="13">
        <f t="shared" si="131"/>
        <v>20379.984173517129</v>
      </c>
      <c r="BH169">
        <f t="shared" si="153"/>
        <v>249.80339654262121</v>
      </c>
      <c r="BI169" s="13">
        <f t="shared" si="132"/>
        <v>533.91624408933046</v>
      </c>
      <c r="BJ169" s="37">
        <f t="shared" si="133"/>
        <v>7.0828933962664289</v>
      </c>
      <c r="BK169" s="13">
        <f t="shared" si="134"/>
        <v>8414.1288406412787</v>
      </c>
      <c r="BL169">
        <f t="shared" si="154"/>
        <v>57.466898430046541</v>
      </c>
      <c r="BM169" s="13">
        <f t="shared" si="135"/>
        <v>10.271511508174452</v>
      </c>
      <c r="BN169" s="13">
        <f t="shared" si="155"/>
        <v>10.633566359525108</v>
      </c>
      <c r="BO169" s="13">
        <f t="shared" si="136"/>
        <v>20379.984173517129</v>
      </c>
      <c r="BP169">
        <f t="shared" si="156"/>
        <v>132.66939973387917</v>
      </c>
      <c r="BQ169" s="13">
        <f t="shared" si="137"/>
        <v>10.271511508174452</v>
      </c>
      <c r="BR169" s="37">
        <f t="shared" si="138"/>
        <v>159.78161370143422</v>
      </c>
      <c r="BS169" s="13">
        <f t="shared" si="139"/>
        <v>8414.1288406412787</v>
      </c>
      <c r="BT169">
        <f t="shared" si="157"/>
        <v>210.16561873521434</v>
      </c>
      <c r="BU169" s="13">
        <f t="shared" si="140"/>
        <v>836.26927694937092</v>
      </c>
      <c r="BV169" s="13">
        <f t="shared" si="158"/>
        <v>163.3322866646929</v>
      </c>
      <c r="BW169" s="13">
        <f t="shared" si="141"/>
        <v>20379.984173517129</v>
      </c>
      <c r="BX169">
        <f t="shared" si="159"/>
        <v>285.36812003904697</v>
      </c>
      <c r="BY169" s="13">
        <f t="shared" si="142"/>
        <v>836.26927694937092</v>
      </c>
    </row>
    <row r="170" spans="29:77" x14ac:dyDescent="0.2">
      <c r="AC170">
        <v>168</v>
      </c>
      <c r="AD170" s="37">
        <f t="shared" si="113"/>
        <v>517.28773978707602</v>
      </c>
      <c r="AE170" s="13">
        <f t="shared" si="114"/>
        <v>14023.548067735466</v>
      </c>
      <c r="AF170">
        <f t="shared" si="160"/>
        <v>600.76124019026338</v>
      </c>
      <c r="AG170" s="13">
        <f t="shared" si="115"/>
        <v>1616.3024281585481</v>
      </c>
      <c r="AH170" s="13">
        <f t="shared" si="143"/>
        <v>519.87262970432835</v>
      </c>
      <c r="AI170" s="13">
        <f t="shared" si="116"/>
        <v>20379.984173517129</v>
      </c>
      <c r="AJ170">
        <f t="shared" si="144"/>
        <v>641.18205930859699</v>
      </c>
      <c r="AK170" s="13">
        <f t="shared" si="117"/>
        <v>1616.3024281585481</v>
      </c>
      <c r="AL170" s="37">
        <f t="shared" si="118"/>
        <v>1162.5450724080165</v>
      </c>
      <c r="AM170" s="13">
        <f t="shared" si="119"/>
        <v>16828.257681282557</v>
      </c>
      <c r="AN170">
        <f t="shared" si="145"/>
        <v>1262.7132728918411</v>
      </c>
      <c r="AO170" s="13">
        <f t="shared" si="120"/>
        <v>3457.7835760522935</v>
      </c>
      <c r="AP170" s="13">
        <f t="shared" si="146"/>
        <v>1164.6470708022655</v>
      </c>
      <c r="AQ170" s="13">
        <f t="shared" si="121"/>
        <v>20379.984173517129</v>
      </c>
      <c r="AR170" s="13">
        <f t="shared" si="147"/>
        <v>1285.9565004065341</v>
      </c>
      <c r="AS170" s="38">
        <f t="shared" si="122"/>
        <v>3457.7835760522935</v>
      </c>
      <c r="AT170" s="37">
        <f t="shared" si="123"/>
        <v>108.84359342095777</v>
      </c>
      <c r="AU170" s="13">
        <f t="shared" si="124"/>
        <v>5609.4192270941858</v>
      </c>
      <c r="AV170">
        <f t="shared" si="148"/>
        <v>142.23299358223269</v>
      </c>
      <c r="AW170" s="13">
        <f t="shared" si="125"/>
        <v>532.10518174559218</v>
      </c>
      <c r="AX170" s="13">
        <f t="shared" si="149"/>
        <v>112.87715790721964</v>
      </c>
      <c r="AY170" s="13">
        <f t="shared" si="126"/>
        <v>20379.984173517129</v>
      </c>
      <c r="AZ170">
        <f t="shared" si="150"/>
        <v>234.18658751148826</v>
      </c>
      <c r="BA170" s="13">
        <f t="shared" si="127"/>
        <v>532.10518174559218</v>
      </c>
      <c r="BB170" s="37">
        <f t="shared" si="128"/>
        <v>124.21689020500847</v>
      </c>
      <c r="BC170" s="13">
        <f t="shared" si="129"/>
        <v>8414.1288406412787</v>
      </c>
      <c r="BD170">
        <f t="shared" si="151"/>
        <v>174.30099044692085</v>
      </c>
      <c r="BE170" s="13">
        <f t="shared" si="130"/>
        <v>533.91624408933046</v>
      </c>
      <c r="BF170" s="13">
        <f t="shared" si="152"/>
        <v>127.76756316826715</v>
      </c>
      <c r="BG170" s="13">
        <f t="shared" si="131"/>
        <v>20379.984173517129</v>
      </c>
      <c r="BH170">
        <f t="shared" si="153"/>
        <v>249.07699277253576</v>
      </c>
      <c r="BI170" s="13">
        <f t="shared" si="132"/>
        <v>533.91624408933046</v>
      </c>
      <c r="BJ170" s="37">
        <f t="shared" si="133"/>
        <v>7.0828933962664289</v>
      </c>
      <c r="BK170" s="13">
        <f t="shared" si="134"/>
        <v>8414.1288406412787</v>
      </c>
      <c r="BL170">
        <f t="shared" si="154"/>
        <v>57.166993638178802</v>
      </c>
      <c r="BM170" s="13">
        <f t="shared" si="135"/>
        <v>10.271511508174452</v>
      </c>
      <c r="BN170" s="13">
        <f t="shared" si="155"/>
        <v>10.633566359525108</v>
      </c>
      <c r="BO170" s="13">
        <f t="shared" si="136"/>
        <v>20379.984173517129</v>
      </c>
      <c r="BP170">
        <f t="shared" si="156"/>
        <v>131.94299596379372</v>
      </c>
      <c r="BQ170" s="13">
        <f t="shared" si="137"/>
        <v>10.271511508174452</v>
      </c>
      <c r="BR170" s="37">
        <f t="shared" si="138"/>
        <v>159.78161370143422</v>
      </c>
      <c r="BS170" s="13">
        <f t="shared" si="139"/>
        <v>8414.1288406412787</v>
      </c>
      <c r="BT170">
        <f t="shared" si="157"/>
        <v>209.86571394334661</v>
      </c>
      <c r="BU170" s="13">
        <f t="shared" si="140"/>
        <v>836.26927694937092</v>
      </c>
      <c r="BV170" s="13">
        <f t="shared" si="158"/>
        <v>163.3322866646929</v>
      </c>
      <c r="BW170" s="13">
        <f t="shared" si="141"/>
        <v>20379.984173517129</v>
      </c>
      <c r="BX170">
        <f t="shared" si="159"/>
        <v>284.64171626896155</v>
      </c>
      <c r="BY170" s="13">
        <f t="shared" si="142"/>
        <v>836.26927694937092</v>
      </c>
    </row>
    <row r="171" spans="29:77" x14ac:dyDescent="0.2">
      <c r="AC171">
        <v>169</v>
      </c>
      <c r="AD171" s="37">
        <f t="shared" si="113"/>
        <v>517.28773978707602</v>
      </c>
      <c r="AE171" s="13">
        <f t="shared" si="114"/>
        <v>14023.548067735466</v>
      </c>
      <c r="AF171">
        <f t="shared" si="160"/>
        <v>600.26731415237464</v>
      </c>
      <c r="AG171" s="13">
        <f t="shared" si="115"/>
        <v>1616.3024281585481</v>
      </c>
      <c r="AH171" s="13">
        <f t="shared" si="143"/>
        <v>519.87262970432835</v>
      </c>
      <c r="AI171" s="13">
        <f t="shared" si="116"/>
        <v>20379.984173517129</v>
      </c>
      <c r="AJ171">
        <f t="shared" si="144"/>
        <v>640.46425203283206</v>
      </c>
      <c r="AK171" s="13">
        <f t="shared" si="117"/>
        <v>1616.3024281585481</v>
      </c>
      <c r="AL171" s="37">
        <f t="shared" si="118"/>
        <v>1162.5450724080165</v>
      </c>
      <c r="AM171" s="13">
        <f t="shared" si="119"/>
        <v>16828.257681282557</v>
      </c>
      <c r="AN171">
        <f t="shared" si="145"/>
        <v>1262.1205616463749</v>
      </c>
      <c r="AO171" s="13">
        <f t="shared" si="120"/>
        <v>3457.7835760522935</v>
      </c>
      <c r="AP171" s="13">
        <f t="shared" si="146"/>
        <v>1164.6470708022655</v>
      </c>
      <c r="AQ171" s="13">
        <f t="shared" si="121"/>
        <v>20379.984173517129</v>
      </c>
      <c r="AR171" s="13">
        <f t="shared" si="147"/>
        <v>1285.2386931307692</v>
      </c>
      <c r="AS171" s="38">
        <f t="shared" si="122"/>
        <v>3457.7835760522935</v>
      </c>
      <c r="AT171" s="37">
        <f t="shared" si="123"/>
        <v>108.84359342095777</v>
      </c>
      <c r="AU171" s="13">
        <f t="shared" si="124"/>
        <v>5609.4192270941858</v>
      </c>
      <c r="AV171">
        <f t="shared" si="148"/>
        <v>142.03542316707723</v>
      </c>
      <c r="AW171" s="13">
        <f t="shared" si="125"/>
        <v>532.10518174559218</v>
      </c>
      <c r="AX171" s="13">
        <f t="shared" si="149"/>
        <v>112.87715790721964</v>
      </c>
      <c r="AY171" s="13">
        <f t="shared" si="126"/>
        <v>20379.984173517129</v>
      </c>
      <c r="AZ171">
        <f t="shared" si="150"/>
        <v>233.46878023572336</v>
      </c>
      <c r="BA171" s="13">
        <f t="shared" si="127"/>
        <v>532.10518174559218</v>
      </c>
      <c r="BB171" s="37">
        <f t="shared" si="128"/>
        <v>124.21689020500847</v>
      </c>
      <c r="BC171" s="13">
        <f t="shared" si="129"/>
        <v>8414.1288406412787</v>
      </c>
      <c r="BD171">
        <f t="shared" si="151"/>
        <v>174.00463482418763</v>
      </c>
      <c r="BE171" s="13">
        <f t="shared" si="130"/>
        <v>533.91624408933046</v>
      </c>
      <c r="BF171" s="13">
        <f t="shared" si="152"/>
        <v>127.76756316826715</v>
      </c>
      <c r="BG171" s="13">
        <f t="shared" si="131"/>
        <v>20379.984173517129</v>
      </c>
      <c r="BH171">
        <f t="shared" si="153"/>
        <v>248.35918549677086</v>
      </c>
      <c r="BI171" s="13">
        <f t="shared" si="132"/>
        <v>533.91624408933046</v>
      </c>
      <c r="BJ171" s="37">
        <f t="shared" si="133"/>
        <v>7.0828933962664289</v>
      </c>
      <c r="BK171" s="13">
        <f t="shared" si="134"/>
        <v>8414.1288406412787</v>
      </c>
      <c r="BL171">
        <f t="shared" si="154"/>
        <v>56.870638015445593</v>
      </c>
      <c r="BM171" s="13">
        <f t="shared" si="135"/>
        <v>10.271511508174452</v>
      </c>
      <c r="BN171" s="13">
        <f t="shared" si="155"/>
        <v>10.633566359525108</v>
      </c>
      <c r="BO171" s="13">
        <f t="shared" si="136"/>
        <v>20379.984173517129</v>
      </c>
      <c r="BP171">
        <f t="shared" si="156"/>
        <v>131.22518868802882</v>
      </c>
      <c r="BQ171" s="13">
        <f t="shared" si="137"/>
        <v>10.271511508174452</v>
      </c>
      <c r="BR171" s="37">
        <f t="shared" si="138"/>
        <v>159.78161370143422</v>
      </c>
      <c r="BS171" s="13">
        <f t="shared" si="139"/>
        <v>8414.1288406412787</v>
      </c>
      <c r="BT171">
        <f t="shared" si="157"/>
        <v>209.56935832061339</v>
      </c>
      <c r="BU171" s="13">
        <f t="shared" si="140"/>
        <v>836.26927694937092</v>
      </c>
      <c r="BV171" s="13">
        <f t="shared" si="158"/>
        <v>163.3322866646929</v>
      </c>
      <c r="BW171" s="13">
        <f t="shared" si="141"/>
        <v>20379.984173517129</v>
      </c>
      <c r="BX171">
        <f t="shared" si="159"/>
        <v>283.92390899319662</v>
      </c>
      <c r="BY171" s="13">
        <f t="shared" si="142"/>
        <v>836.26927694937092</v>
      </c>
    </row>
    <row r="172" spans="29:77" x14ac:dyDescent="0.2">
      <c r="AC172">
        <v>170</v>
      </c>
      <c r="AD172" s="37">
        <f t="shared" si="113"/>
        <v>517.28773978707602</v>
      </c>
      <c r="AE172" s="13">
        <f t="shared" si="114"/>
        <v>14023.548067735466</v>
      </c>
      <c r="AF172">
        <f t="shared" si="160"/>
        <v>599.77919900904931</v>
      </c>
      <c r="AG172" s="13">
        <f t="shared" si="115"/>
        <v>1616.3024281585481</v>
      </c>
      <c r="AH172" s="13">
        <f t="shared" si="143"/>
        <v>519.87262970432835</v>
      </c>
      <c r="AI172" s="13">
        <f t="shared" si="116"/>
        <v>20379.984173517129</v>
      </c>
      <c r="AJ172">
        <f t="shared" si="144"/>
        <v>639.75488954854677</v>
      </c>
      <c r="AK172" s="13">
        <f t="shared" si="117"/>
        <v>1616.3024281585481</v>
      </c>
      <c r="AL172" s="37">
        <f t="shared" si="118"/>
        <v>1162.5450724080165</v>
      </c>
      <c r="AM172" s="13">
        <f t="shared" si="119"/>
        <v>16828.257681282557</v>
      </c>
      <c r="AN172">
        <f t="shared" si="145"/>
        <v>1261.5348234743844</v>
      </c>
      <c r="AO172" s="13">
        <f t="shared" si="120"/>
        <v>3457.7835760522935</v>
      </c>
      <c r="AP172" s="13">
        <f t="shared" si="146"/>
        <v>1164.6470708022655</v>
      </c>
      <c r="AQ172" s="13">
        <f t="shared" si="121"/>
        <v>20379.984173517129</v>
      </c>
      <c r="AR172" s="13">
        <f t="shared" si="147"/>
        <v>1284.5293306464839</v>
      </c>
      <c r="AS172" s="38">
        <f t="shared" si="122"/>
        <v>3457.7835760522935</v>
      </c>
      <c r="AT172" s="37">
        <f t="shared" si="123"/>
        <v>108.84359342095777</v>
      </c>
      <c r="AU172" s="13">
        <f t="shared" si="124"/>
        <v>5609.4192270941858</v>
      </c>
      <c r="AV172">
        <f t="shared" si="148"/>
        <v>141.84017710974712</v>
      </c>
      <c r="AW172" s="13">
        <f t="shared" si="125"/>
        <v>532.10518174559218</v>
      </c>
      <c r="AX172" s="13">
        <f t="shared" si="149"/>
        <v>112.87715790721964</v>
      </c>
      <c r="AY172" s="13">
        <f t="shared" si="126"/>
        <v>20379.984173517129</v>
      </c>
      <c r="AZ172">
        <f t="shared" si="150"/>
        <v>232.75941775143804</v>
      </c>
      <c r="BA172" s="13">
        <f t="shared" si="127"/>
        <v>532.10518174559218</v>
      </c>
      <c r="BB172" s="37">
        <f t="shared" si="128"/>
        <v>124.21689020500847</v>
      </c>
      <c r="BC172" s="13">
        <f t="shared" si="129"/>
        <v>8414.1288406412787</v>
      </c>
      <c r="BD172">
        <f t="shared" si="151"/>
        <v>173.71176573819247</v>
      </c>
      <c r="BE172" s="13">
        <f t="shared" si="130"/>
        <v>533.91624408933046</v>
      </c>
      <c r="BF172" s="13">
        <f t="shared" si="152"/>
        <v>127.76756316826715</v>
      </c>
      <c r="BG172" s="13">
        <f t="shared" si="131"/>
        <v>20379.984173517129</v>
      </c>
      <c r="BH172">
        <f t="shared" si="153"/>
        <v>247.64982301248554</v>
      </c>
      <c r="BI172" s="13">
        <f t="shared" si="132"/>
        <v>533.91624408933046</v>
      </c>
      <c r="BJ172" s="37">
        <f t="shared" si="133"/>
        <v>7.0828933962664289</v>
      </c>
      <c r="BK172" s="13">
        <f t="shared" si="134"/>
        <v>8414.1288406412787</v>
      </c>
      <c r="BL172">
        <f t="shared" si="154"/>
        <v>56.577768929450421</v>
      </c>
      <c r="BM172" s="13">
        <f t="shared" si="135"/>
        <v>10.271511508174452</v>
      </c>
      <c r="BN172" s="13">
        <f t="shared" si="155"/>
        <v>10.633566359525108</v>
      </c>
      <c r="BO172" s="13">
        <f t="shared" si="136"/>
        <v>20379.984173517129</v>
      </c>
      <c r="BP172">
        <f t="shared" si="156"/>
        <v>130.5158262037435</v>
      </c>
      <c r="BQ172" s="13">
        <f t="shared" si="137"/>
        <v>10.271511508174452</v>
      </c>
      <c r="BR172" s="37">
        <f t="shared" si="138"/>
        <v>159.78161370143422</v>
      </c>
      <c r="BS172" s="13">
        <f t="shared" si="139"/>
        <v>8414.1288406412787</v>
      </c>
      <c r="BT172">
        <f t="shared" si="157"/>
        <v>209.27648923461823</v>
      </c>
      <c r="BU172" s="13">
        <f t="shared" si="140"/>
        <v>836.26927694937092</v>
      </c>
      <c r="BV172" s="13">
        <f t="shared" si="158"/>
        <v>163.3322866646929</v>
      </c>
      <c r="BW172" s="13">
        <f t="shared" si="141"/>
        <v>20379.984173517129</v>
      </c>
      <c r="BX172">
        <f t="shared" si="159"/>
        <v>283.21454650891133</v>
      </c>
      <c r="BY172" s="13">
        <f t="shared" si="142"/>
        <v>836.26927694937092</v>
      </c>
    </row>
    <row r="173" spans="29:77" x14ac:dyDescent="0.2">
      <c r="AC173">
        <v>171</v>
      </c>
      <c r="AD173" s="37">
        <f t="shared" si="113"/>
        <v>517.28773978707602</v>
      </c>
      <c r="AE173" s="13">
        <f t="shared" si="114"/>
        <v>14023.548067735466</v>
      </c>
      <c r="AF173">
        <f t="shared" si="160"/>
        <v>599.29679281476876</v>
      </c>
      <c r="AG173" s="13">
        <f t="shared" si="115"/>
        <v>1616.3024281585481</v>
      </c>
      <c r="AH173" s="13">
        <f t="shared" si="143"/>
        <v>519.87262970432835</v>
      </c>
      <c r="AI173" s="13">
        <f t="shared" si="116"/>
        <v>20379.984173517129</v>
      </c>
      <c r="AJ173">
        <f t="shared" si="144"/>
        <v>639.0538237015046</v>
      </c>
      <c r="AK173" s="13">
        <f t="shared" si="117"/>
        <v>1616.3024281585481</v>
      </c>
      <c r="AL173" s="37">
        <f t="shared" si="118"/>
        <v>1162.5450724080165</v>
      </c>
      <c r="AM173" s="13">
        <f t="shared" si="119"/>
        <v>16828.257681282557</v>
      </c>
      <c r="AN173">
        <f t="shared" si="145"/>
        <v>1260.9559360412479</v>
      </c>
      <c r="AO173" s="13">
        <f t="shared" si="120"/>
        <v>3457.7835760522935</v>
      </c>
      <c r="AP173" s="13">
        <f t="shared" si="146"/>
        <v>1164.6470708022655</v>
      </c>
      <c r="AQ173" s="13">
        <f t="shared" si="121"/>
        <v>20379.984173517129</v>
      </c>
      <c r="AR173" s="13">
        <f t="shared" si="147"/>
        <v>1283.8282647994417</v>
      </c>
      <c r="AS173" s="38">
        <f t="shared" si="122"/>
        <v>3457.7835760522935</v>
      </c>
      <c r="AT173" s="37">
        <f t="shared" si="123"/>
        <v>108.84359342095777</v>
      </c>
      <c r="AU173" s="13">
        <f t="shared" si="124"/>
        <v>5609.4192270941858</v>
      </c>
      <c r="AV173">
        <f t="shared" si="148"/>
        <v>141.64721463203489</v>
      </c>
      <c r="AW173" s="13">
        <f t="shared" si="125"/>
        <v>532.10518174559218</v>
      </c>
      <c r="AX173" s="13">
        <f t="shared" si="149"/>
        <v>112.87715790721964</v>
      </c>
      <c r="AY173" s="13">
        <f t="shared" si="126"/>
        <v>20379.984173517129</v>
      </c>
      <c r="AZ173">
        <f t="shared" si="150"/>
        <v>232.05835190439583</v>
      </c>
      <c r="BA173" s="13">
        <f t="shared" si="127"/>
        <v>532.10518174559218</v>
      </c>
      <c r="BB173" s="37">
        <f t="shared" si="128"/>
        <v>124.21689020500847</v>
      </c>
      <c r="BC173" s="13">
        <f t="shared" si="129"/>
        <v>8414.1288406412787</v>
      </c>
      <c r="BD173">
        <f t="shared" si="151"/>
        <v>173.42232202162413</v>
      </c>
      <c r="BE173" s="13">
        <f t="shared" si="130"/>
        <v>533.91624408933046</v>
      </c>
      <c r="BF173" s="13">
        <f t="shared" si="152"/>
        <v>127.76756316826715</v>
      </c>
      <c r="BG173" s="13">
        <f t="shared" si="131"/>
        <v>20379.984173517129</v>
      </c>
      <c r="BH173">
        <f t="shared" si="153"/>
        <v>246.94875716544334</v>
      </c>
      <c r="BI173" s="13">
        <f t="shared" si="132"/>
        <v>533.91624408933046</v>
      </c>
      <c r="BJ173" s="37">
        <f t="shared" si="133"/>
        <v>7.0828933962664289</v>
      </c>
      <c r="BK173" s="13">
        <f t="shared" si="134"/>
        <v>8414.1288406412787</v>
      </c>
      <c r="BL173">
        <f t="shared" si="154"/>
        <v>56.288325212882093</v>
      </c>
      <c r="BM173" s="13">
        <f t="shared" si="135"/>
        <v>10.271511508174452</v>
      </c>
      <c r="BN173" s="13">
        <f t="shared" si="155"/>
        <v>10.633566359525108</v>
      </c>
      <c r="BO173" s="13">
        <f t="shared" si="136"/>
        <v>20379.984173517129</v>
      </c>
      <c r="BP173">
        <f t="shared" si="156"/>
        <v>129.8147603567013</v>
      </c>
      <c r="BQ173" s="13">
        <f t="shared" si="137"/>
        <v>10.271511508174452</v>
      </c>
      <c r="BR173" s="37">
        <f t="shared" si="138"/>
        <v>159.78161370143422</v>
      </c>
      <c r="BS173" s="13">
        <f t="shared" si="139"/>
        <v>8414.1288406412787</v>
      </c>
      <c r="BT173">
        <f t="shared" si="157"/>
        <v>208.98704551804988</v>
      </c>
      <c r="BU173" s="13">
        <f t="shared" si="140"/>
        <v>836.26927694937092</v>
      </c>
      <c r="BV173" s="13">
        <f t="shared" si="158"/>
        <v>163.3322866646929</v>
      </c>
      <c r="BW173" s="13">
        <f t="shared" si="141"/>
        <v>20379.984173517129</v>
      </c>
      <c r="BX173">
        <f t="shared" si="159"/>
        <v>282.5134806618691</v>
      </c>
      <c r="BY173" s="13">
        <f t="shared" si="142"/>
        <v>836.26927694937092</v>
      </c>
    </row>
    <row r="174" spans="29:77" x14ac:dyDescent="0.2">
      <c r="AC174">
        <v>172</v>
      </c>
      <c r="AD174" s="37">
        <f t="shared" si="113"/>
        <v>517.28773978707602</v>
      </c>
      <c r="AE174" s="13">
        <f t="shared" si="114"/>
        <v>14023.548067735466</v>
      </c>
      <c r="AF174">
        <f t="shared" si="160"/>
        <v>598.81999599484038</v>
      </c>
      <c r="AG174" s="13">
        <f t="shared" si="115"/>
        <v>1616.3024281585481</v>
      </c>
      <c r="AH174" s="13">
        <f t="shared" si="143"/>
        <v>519.87262970432835</v>
      </c>
      <c r="AI174" s="13">
        <f t="shared" si="116"/>
        <v>20379.984173517129</v>
      </c>
      <c r="AJ174">
        <f t="shared" si="144"/>
        <v>638.36090978291634</v>
      </c>
      <c r="AK174" s="13">
        <f t="shared" si="117"/>
        <v>1616.3024281585481</v>
      </c>
      <c r="AL174" s="37">
        <f t="shared" si="118"/>
        <v>1162.5450724080165</v>
      </c>
      <c r="AM174" s="13">
        <f t="shared" si="119"/>
        <v>16828.257681282557</v>
      </c>
      <c r="AN174">
        <f t="shared" si="145"/>
        <v>1260.3837798573336</v>
      </c>
      <c r="AO174" s="13">
        <f t="shared" si="120"/>
        <v>3457.7835760522935</v>
      </c>
      <c r="AP174" s="13">
        <f t="shared" si="146"/>
        <v>1164.6470708022655</v>
      </c>
      <c r="AQ174" s="13">
        <f t="shared" si="121"/>
        <v>20379.984173517129</v>
      </c>
      <c r="AR174" s="13">
        <f t="shared" si="147"/>
        <v>1283.1353508808534</v>
      </c>
      <c r="AS174" s="38">
        <f t="shared" si="122"/>
        <v>3457.7835760522935</v>
      </c>
      <c r="AT174" s="37">
        <f t="shared" si="123"/>
        <v>108.84359342095777</v>
      </c>
      <c r="AU174" s="13">
        <f t="shared" si="124"/>
        <v>5609.4192270941858</v>
      </c>
      <c r="AV174">
        <f t="shared" si="148"/>
        <v>141.4564959040635</v>
      </c>
      <c r="AW174" s="13">
        <f t="shared" si="125"/>
        <v>532.10518174559218</v>
      </c>
      <c r="AX174" s="13">
        <f t="shared" si="149"/>
        <v>112.87715790721964</v>
      </c>
      <c r="AY174" s="13">
        <f t="shared" si="126"/>
        <v>20379.984173517129</v>
      </c>
      <c r="AZ174">
        <f t="shared" si="150"/>
        <v>231.3654379858076</v>
      </c>
      <c r="BA174" s="13">
        <f t="shared" si="127"/>
        <v>532.10518174559218</v>
      </c>
      <c r="BB174" s="37">
        <f t="shared" si="128"/>
        <v>124.21689020500847</v>
      </c>
      <c r="BC174" s="13">
        <f t="shared" si="129"/>
        <v>8414.1288406412787</v>
      </c>
      <c r="BD174">
        <f t="shared" si="151"/>
        <v>173.13624392966707</v>
      </c>
      <c r="BE174" s="13">
        <f t="shared" si="130"/>
        <v>533.91624408933046</v>
      </c>
      <c r="BF174" s="13">
        <f t="shared" si="152"/>
        <v>127.76756316826715</v>
      </c>
      <c r="BG174" s="13">
        <f t="shared" si="131"/>
        <v>20379.984173517129</v>
      </c>
      <c r="BH174">
        <f t="shared" si="153"/>
        <v>246.25584324685511</v>
      </c>
      <c r="BI174" s="13">
        <f t="shared" si="132"/>
        <v>533.91624408933046</v>
      </c>
      <c r="BJ174" s="37">
        <f t="shared" si="133"/>
        <v>7.0828933962664289</v>
      </c>
      <c r="BK174" s="13">
        <f t="shared" si="134"/>
        <v>8414.1288406412787</v>
      </c>
      <c r="BL174">
        <f t="shared" si="154"/>
        <v>56.002247120925027</v>
      </c>
      <c r="BM174" s="13">
        <f t="shared" si="135"/>
        <v>10.271511508174452</v>
      </c>
      <c r="BN174" s="13">
        <f t="shared" si="155"/>
        <v>10.633566359525108</v>
      </c>
      <c r="BO174" s="13">
        <f t="shared" si="136"/>
        <v>20379.984173517129</v>
      </c>
      <c r="BP174">
        <f t="shared" si="156"/>
        <v>129.12184643811307</v>
      </c>
      <c r="BQ174" s="13">
        <f t="shared" si="137"/>
        <v>10.271511508174452</v>
      </c>
      <c r="BR174" s="37">
        <f t="shared" si="138"/>
        <v>159.78161370143422</v>
      </c>
      <c r="BS174" s="13">
        <f t="shared" si="139"/>
        <v>8414.1288406412787</v>
      </c>
      <c r="BT174">
        <f t="shared" si="157"/>
        <v>208.70096742609283</v>
      </c>
      <c r="BU174" s="13">
        <f t="shared" si="140"/>
        <v>836.26927694937092</v>
      </c>
      <c r="BV174" s="13">
        <f t="shared" si="158"/>
        <v>163.3322866646929</v>
      </c>
      <c r="BW174" s="13">
        <f t="shared" si="141"/>
        <v>20379.984173517129</v>
      </c>
      <c r="BX174">
        <f t="shared" si="159"/>
        <v>281.82056674328089</v>
      </c>
      <c r="BY174" s="13">
        <f t="shared" si="142"/>
        <v>836.26927694937092</v>
      </c>
    </row>
    <row r="175" spans="29:77" x14ac:dyDescent="0.2">
      <c r="AC175">
        <v>173</v>
      </c>
      <c r="AD175" s="37">
        <f t="shared" si="113"/>
        <v>517.28773978707602</v>
      </c>
      <c r="AE175" s="13">
        <f t="shared" si="114"/>
        <v>14023.548067735466</v>
      </c>
      <c r="AF175">
        <f t="shared" si="160"/>
        <v>598.34871127687643</v>
      </c>
      <c r="AG175" s="13">
        <f t="shared" si="115"/>
        <v>1616.3024281585481</v>
      </c>
      <c r="AH175" s="13">
        <f t="shared" si="143"/>
        <v>519.87262970432835</v>
      </c>
      <c r="AI175" s="13">
        <f t="shared" si="116"/>
        <v>20379.984173517129</v>
      </c>
      <c r="AJ175">
        <f t="shared" si="144"/>
        <v>637.67600642986088</v>
      </c>
      <c r="AK175" s="13">
        <f t="shared" si="117"/>
        <v>1616.3024281585481</v>
      </c>
      <c r="AL175" s="37">
        <f t="shared" si="118"/>
        <v>1162.5450724080165</v>
      </c>
      <c r="AM175" s="13">
        <f t="shared" si="119"/>
        <v>16828.257681282557</v>
      </c>
      <c r="AN175">
        <f t="shared" si="145"/>
        <v>1259.818238195777</v>
      </c>
      <c r="AO175" s="13">
        <f t="shared" si="120"/>
        <v>3457.7835760522935</v>
      </c>
      <c r="AP175" s="13">
        <f t="shared" si="146"/>
        <v>1164.6470708022655</v>
      </c>
      <c r="AQ175" s="13">
        <f t="shared" si="121"/>
        <v>20379.984173517129</v>
      </c>
      <c r="AR175" s="13">
        <f t="shared" si="147"/>
        <v>1282.4504475277981</v>
      </c>
      <c r="AS175" s="38">
        <f t="shared" si="122"/>
        <v>3457.7835760522935</v>
      </c>
      <c r="AT175" s="37">
        <f t="shared" si="123"/>
        <v>108.84359342095777</v>
      </c>
      <c r="AU175" s="13">
        <f t="shared" si="124"/>
        <v>5609.4192270941858</v>
      </c>
      <c r="AV175">
        <f t="shared" si="148"/>
        <v>141.26798201687791</v>
      </c>
      <c r="AW175" s="13">
        <f t="shared" si="125"/>
        <v>532.10518174559218</v>
      </c>
      <c r="AX175" s="13">
        <f t="shared" si="149"/>
        <v>112.87715790721964</v>
      </c>
      <c r="AY175" s="13">
        <f t="shared" si="126"/>
        <v>20379.984173517129</v>
      </c>
      <c r="AZ175">
        <f t="shared" si="150"/>
        <v>230.68053463275217</v>
      </c>
      <c r="BA175" s="13">
        <f t="shared" si="127"/>
        <v>532.10518174559218</v>
      </c>
      <c r="BB175" s="37">
        <f t="shared" si="128"/>
        <v>124.21689020500847</v>
      </c>
      <c r="BC175" s="13">
        <f t="shared" si="129"/>
        <v>8414.1288406412787</v>
      </c>
      <c r="BD175">
        <f t="shared" si="151"/>
        <v>172.85347309888868</v>
      </c>
      <c r="BE175" s="13">
        <f t="shared" si="130"/>
        <v>533.91624408933046</v>
      </c>
      <c r="BF175" s="13">
        <f t="shared" si="152"/>
        <v>127.76756316826715</v>
      </c>
      <c r="BG175" s="13">
        <f t="shared" si="131"/>
        <v>20379.984173517129</v>
      </c>
      <c r="BH175">
        <f t="shared" si="153"/>
        <v>245.57093989379968</v>
      </c>
      <c r="BI175" s="13">
        <f t="shared" si="132"/>
        <v>533.91624408933046</v>
      </c>
      <c r="BJ175" s="37">
        <f t="shared" si="133"/>
        <v>7.0828933962664289</v>
      </c>
      <c r="BK175" s="13">
        <f t="shared" si="134"/>
        <v>8414.1288406412787</v>
      </c>
      <c r="BL175">
        <f t="shared" si="154"/>
        <v>55.719476290146652</v>
      </c>
      <c r="BM175" s="13">
        <f t="shared" si="135"/>
        <v>10.271511508174452</v>
      </c>
      <c r="BN175" s="13">
        <f t="shared" si="155"/>
        <v>10.633566359525108</v>
      </c>
      <c r="BO175" s="13">
        <f t="shared" si="136"/>
        <v>20379.984173517129</v>
      </c>
      <c r="BP175">
        <f t="shared" si="156"/>
        <v>128.43694308505764</v>
      </c>
      <c r="BQ175" s="13">
        <f t="shared" si="137"/>
        <v>10.271511508174452</v>
      </c>
      <c r="BR175" s="37">
        <f t="shared" si="138"/>
        <v>159.78161370143422</v>
      </c>
      <c r="BS175" s="13">
        <f t="shared" si="139"/>
        <v>8414.1288406412787</v>
      </c>
      <c r="BT175">
        <f t="shared" si="157"/>
        <v>208.41819659531444</v>
      </c>
      <c r="BU175" s="13">
        <f t="shared" si="140"/>
        <v>836.26927694937092</v>
      </c>
      <c r="BV175" s="13">
        <f t="shared" si="158"/>
        <v>163.3322866646929</v>
      </c>
      <c r="BW175" s="13">
        <f t="shared" si="141"/>
        <v>20379.984173517129</v>
      </c>
      <c r="BX175">
        <f t="shared" si="159"/>
        <v>281.13566339022543</v>
      </c>
      <c r="BY175" s="13">
        <f t="shared" si="142"/>
        <v>836.26927694937092</v>
      </c>
    </row>
    <row r="176" spans="29:77" x14ac:dyDescent="0.2">
      <c r="AC176">
        <v>174</v>
      </c>
      <c r="AD176" s="37">
        <f t="shared" si="113"/>
        <v>517.28773978707602</v>
      </c>
      <c r="AE176" s="13">
        <f t="shared" si="114"/>
        <v>14023.548067735466</v>
      </c>
      <c r="AF176">
        <f t="shared" si="160"/>
        <v>597.88284362463617</v>
      </c>
      <c r="AG176" s="13">
        <f t="shared" si="115"/>
        <v>1616.3024281585481</v>
      </c>
      <c r="AH176" s="13">
        <f t="shared" si="143"/>
        <v>519.87262970432835</v>
      </c>
      <c r="AI176" s="13">
        <f t="shared" si="116"/>
        <v>20379.984173517129</v>
      </c>
      <c r="AJ176">
        <f t="shared" si="144"/>
        <v>636.99897552913944</v>
      </c>
      <c r="AK176" s="13">
        <f t="shared" si="117"/>
        <v>1616.3024281585481</v>
      </c>
      <c r="AL176" s="37">
        <f t="shared" si="118"/>
        <v>1162.5450724080165</v>
      </c>
      <c r="AM176" s="13">
        <f t="shared" si="119"/>
        <v>16828.257681282557</v>
      </c>
      <c r="AN176">
        <f t="shared" si="145"/>
        <v>1259.2591970130886</v>
      </c>
      <c r="AO176" s="13">
        <f t="shared" si="120"/>
        <v>3457.7835760522935</v>
      </c>
      <c r="AP176" s="13">
        <f t="shared" si="146"/>
        <v>1164.6470708022655</v>
      </c>
      <c r="AQ176" s="13">
        <f t="shared" si="121"/>
        <v>20379.984173517129</v>
      </c>
      <c r="AR176" s="13">
        <f t="shared" si="147"/>
        <v>1281.7734166270766</v>
      </c>
      <c r="AS176" s="38">
        <f t="shared" si="122"/>
        <v>3457.7835760522935</v>
      </c>
      <c r="AT176" s="37">
        <f t="shared" si="123"/>
        <v>108.84359342095777</v>
      </c>
      <c r="AU176" s="13">
        <f t="shared" si="124"/>
        <v>5609.4192270941858</v>
      </c>
      <c r="AV176">
        <f t="shared" si="148"/>
        <v>141.08163495598183</v>
      </c>
      <c r="AW176" s="13">
        <f t="shared" si="125"/>
        <v>532.10518174559218</v>
      </c>
      <c r="AX176" s="13">
        <f t="shared" si="149"/>
        <v>112.87715790721964</v>
      </c>
      <c r="AY176" s="13">
        <f t="shared" si="126"/>
        <v>20379.984173517129</v>
      </c>
      <c r="AZ176">
        <f t="shared" si="150"/>
        <v>230.00350373203071</v>
      </c>
      <c r="BA176" s="13">
        <f t="shared" si="127"/>
        <v>532.10518174559218</v>
      </c>
      <c r="BB176" s="37">
        <f t="shared" si="128"/>
        <v>124.21689020500847</v>
      </c>
      <c r="BC176" s="13">
        <f t="shared" si="129"/>
        <v>8414.1288406412787</v>
      </c>
      <c r="BD176">
        <f t="shared" si="151"/>
        <v>172.57395250754456</v>
      </c>
      <c r="BE176" s="13">
        <f t="shared" si="130"/>
        <v>533.91624408933046</v>
      </c>
      <c r="BF176" s="13">
        <f t="shared" si="152"/>
        <v>127.76756316826715</v>
      </c>
      <c r="BG176" s="13">
        <f t="shared" si="131"/>
        <v>20379.984173517129</v>
      </c>
      <c r="BH176">
        <f t="shared" si="153"/>
        <v>244.89390899307824</v>
      </c>
      <c r="BI176" s="13">
        <f t="shared" si="132"/>
        <v>533.91624408933046</v>
      </c>
      <c r="BJ176" s="37">
        <f t="shared" si="133"/>
        <v>7.0828933962664289</v>
      </c>
      <c r="BK176" s="13">
        <f t="shared" si="134"/>
        <v>8414.1288406412787</v>
      </c>
      <c r="BL176">
        <f t="shared" si="154"/>
        <v>55.439955698802514</v>
      </c>
      <c r="BM176" s="13">
        <f t="shared" si="135"/>
        <v>10.271511508174452</v>
      </c>
      <c r="BN176" s="13">
        <f t="shared" si="155"/>
        <v>10.633566359525108</v>
      </c>
      <c r="BO176" s="13">
        <f t="shared" si="136"/>
        <v>20379.984173517129</v>
      </c>
      <c r="BP176">
        <f t="shared" si="156"/>
        <v>127.75991218433619</v>
      </c>
      <c r="BQ176" s="13">
        <f t="shared" si="137"/>
        <v>10.271511508174452</v>
      </c>
      <c r="BR176" s="37">
        <f t="shared" si="138"/>
        <v>159.78161370143422</v>
      </c>
      <c r="BS176" s="13">
        <f t="shared" si="139"/>
        <v>8414.1288406412787</v>
      </c>
      <c r="BT176">
        <f t="shared" si="157"/>
        <v>208.13867600397032</v>
      </c>
      <c r="BU176" s="13">
        <f t="shared" si="140"/>
        <v>836.26927694937092</v>
      </c>
      <c r="BV176" s="13">
        <f t="shared" si="158"/>
        <v>163.3322866646929</v>
      </c>
      <c r="BW176" s="13">
        <f t="shared" si="141"/>
        <v>20379.984173517129</v>
      </c>
      <c r="BX176">
        <f t="shared" si="159"/>
        <v>280.458632489504</v>
      </c>
      <c r="BY176" s="13">
        <f t="shared" si="142"/>
        <v>836.26927694937092</v>
      </c>
    </row>
    <row r="177" spans="29:77" x14ac:dyDescent="0.2">
      <c r="AC177">
        <v>175</v>
      </c>
      <c r="AD177" s="37">
        <f t="shared" si="113"/>
        <v>517.28773978707602</v>
      </c>
      <c r="AE177" s="13">
        <f t="shared" si="114"/>
        <v>14023.548067735466</v>
      </c>
      <c r="AF177">
        <f t="shared" si="160"/>
        <v>597.42230017413578</v>
      </c>
      <c r="AG177" s="13">
        <f t="shared" si="115"/>
        <v>1616.3024281585481</v>
      </c>
      <c r="AH177" s="13">
        <f t="shared" si="143"/>
        <v>519.87262970432835</v>
      </c>
      <c r="AI177" s="13">
        <f t="shared" si="116"/>
        <v>20379.984173517129</v>
      </c>
      <c r="AJ177">
        <f t="shared" si="144"/>
        <v>636.3296821244262</v>
      </c>
      <c r="AK177" s="13">
        <f t="shared" si="117"/>
        <v>1616.3024281585481</v>
      </c>
      <c r="AL177" s="37">
        <f t="shared" si="118"/>
        <v>1162.5450724080165</v>
      </c>
      <c r="AM177" s="13">
        <f t="shared" si="119"/>
        <v>16828.257681282557</v>
      </c>
      <c r="AN177">
        <f t="shared" si="145"/>
        <v>1258.7065448724882</v>
      </c>
      <c r="AO177" s="13">
        <f t="shared" si="120"/>
        <v>3457.7835760522935</v>
      </c>
      <c r="AP177" s="13">
        <f t="shared" si="146"/>
        <v>1164.6470708022655</v>
      </c>
      <c r="AQ177" s="13">
        <f t="shared" si="121"/>
        <v>20379.984173517129</v>
      </c>
      <c r="AR177" s="13">
        <f t="shared" si="147"/>
        <v>1281.1041232223633</v>
      </c>
      <c r="AS177" s="38">
        <f t="shared" si="122"/>
        <v>3457.7835760522935</v>
      </c>
      <c r="AT177" s="37">
        <f t="shared" si="123"/>
        <v>108.84359342095777</v>
      </c>
      <c r="AU177" s="13">
        <f t="shared" si="124"/>
        <v>5609.4192270941858</v>
      </c>
      <c r="AV177">
        <f t="shared" si="148"/>
        <v>140.8974175757817</v>
      </c>
      <c r="AW177" s="13">
        <f t="shared" si="125"/>
        <v>532.10518174559218</v>
      </c>
      <c r="AX177" s="13">
        <f t="shared" si="149"/>
        <v>112.87715790721964</v>
      </c>
      <c r="AY177" s="13">
        <f t="shared" si="126"/>
        <v>20379.984173517129</v>
      </c>
      <c r="AZ177">
        <f t="shared" si="150"/>
        <v>229.33421032731752</v>
      </c>
      <c r="BA177" s="13">
        <f t="shared" si="127"/>
        <v>532.10518174559218</v>
      </c>
      <c r="BB177" s="37">
        <f t="shared" si="128"/>
        <v>124.21689020500847</v>
      </c>
      <c r="BC177" s="13">
        <f t="shared" si="129"/>
        <v>8414.1288406412787</v>
      </c>
      <c r="BD177">
        <f t="shared" si="151"/>
        <v>172.29762643724433</v>
      </c>
      <c r="BE177" s="13">
        <f t="shared" si="130"/>
        <v>533.91624408933046</v>
      </c>
      <c r="BF177" s="13">
        <f t="shared" si="152"/>
        <v>127.76756316826715</v>
      </c>
      <c r="BG177" s="13">
        <f t="shared" si="131"/>
        <v>20379.984173517129</v>
      </c>
      <c r="BH177">
        <f t="shared" si="153"/>
        <v>244.22461558836503</v>
      </c>
      <c r="BI177" s="13">
        <f t="shared" si="132"/>
        <v>533.91624408933046</v>
      </c>
      <c r="BJ177" s="37">
        <f t="shared" si="133"/>
        <v>7.0828933962664289</v>
      </c>
      <c r="BK177" s="13">
        <f t="shared" si="134"/>
        <v>8414.1288406412787</v>
      </c>
      <c r="BL177">
        <f t="shared" si="154"/>
        <v>55.163629628502306</v>
      </c>
      <c r="BM177" s="13">
        <f t="shared" si="135"/>
        <v>10.271511508174452</v>
      </c>
      <c r="BN177" s="13">
        <f t="shared" si="155"/>
        <v>10.633566359525108</v>
      </c>
      <c r="BO177" s="13">
        <f t="shared" si="136"/>
        <v>20379.984173517129</v>
      </c>
      <c r="BP177">
        <f t="shared" si="156"/>
        <v>127.09061877962299</v>
      </c>
      <c r="BQ177" s="13">
        <f t="shared" si="137"/>
        <v>10.271511508174452</v>
      </c>
      <c r="BR177" s="37">
        <f t="shared" si="138"/>
        <v>159.78161370143422</v>
      </c>
      <c r="BS177" s="13">
        <f t="shared" si="139"/>
        <v>8414.1288406412787</v>
      </c>
      <c r="BT177">
        <f t="shared" si="157"/>
        <v>207.86234993367009</v>
      </c>
      <c r="BU177" s="13">
        <f t="shared" si="140"/>
        <v>836.26927694937092</v>
      </c>
      <c r="BV177" s="13">
        <f t="shared" si="158"/>
        <v>163.3322866646929</v>
      </c>
      <c r="BW177" s="13">
        <f t="shared" si="141"/>
        <v>20379.984173517129</v>
      </c>
      <c r="BX177">
        <f t="shared" si="159"/>
        <v>279.78933908479075</v>
      </c>
      <c r="BY177" s="13">
        <f t="shared" si="142"/>
        <v>836.26927694937092</v>
      </c>
    </row>
    <row r="178" spans="29:77" x14ac:dyDescent="0.2">
      <c r="AC178">
        <v>176</v>
      </c>
      <c r="AD178" s="37">
        <f t="shared" si="113"/>
        <v>517.28773978707602</v>
      </c>
      <c r="AE178" s="13">
        <f t="shared" si="114"/>
        <v>14023.548067735466</v>
      </c>
      <c r="AF178">
        <f t="shared" si="160"/>
        <v>596.96699017193669</v>
      </c>
      <c r="AG178" s="13">
        <f t="shared" si="115"/>
        <v>1616.3024281585481</v>
      </c>
      <c r="AH178" s="13">
        <f t="shared" si="143"/>
        <v>519.87262970432835</v>
      </c>
      <c r="AI178" s="13">
        <f t="shared" si="116"/>
        <v>20379.984173517129</v>
      </c>
      <c r="AJ178">
        <f t="shared" si="144"/>
        <v>635.66799432658479</v>
      </c>
      <c r="AK178" s="13">
        <f t="shared" si="117"/>
        <v>1616.3024281585481</v>
      </c>
      <c r="AL178" s="37">
        <f t="shared" si="118"/>
        <v>1162.5450724080165</v>
      </c>
      <c r="AM178" s="13">
        <f t="shared" si="119"/>
        <v>16828.257681282557</v>
      </c>
      <c r="AN178">
        <f t="shared" si="145"/>
        <v>1258.1601728698492</v>
      </c>
      <c r="AO178" s="13">
        <f t="shared" si="120"/>
        <v>3457.7835760522935</v>
      </c>
      <c r="AP178" s="13">
        <f t="shared" si="146"/>
        <v>1164.6470708022655</v>
      </c>
      <c r="AQ178" s="13">
        <f t="shared" si="121"/>
        <v>20379.984173517129</v>
      </c>
      <c r="AR178" s="13">
        <f t="shared" si="147"/>
        <v>1280.4424354245218</v>
      </c>
      <c r="AS178" s="38">
        <f t="shared" si="122"/>
        <v>3457.7835760522935</v>
      </c>
      <c r="AT178" s="37">
        <f t="shared" si="123"/>
        <v>108.84359342095777</v>
      </c>
      <c r="AU178" s="13">
        <f t="shared" si="124"/>
        <v>5609.4192270941858</v>
      </c>
      <c r="AV178">
        <f t="shared" si="148"/>
        <v>140.71529357490201</v>
      </c>
      <c r="AW178" s="13">
        <f t="shared" si="125"/>
        <v>532.10518174559218</v>
      </c>
      <c r="AX178" s="13">
        <f t="shared" si="149"/>
        <v>112.87715790721964</v>
      </c>
      <c r="AY178" s="13">
        <f t="shared" si="126"/>
        <v>20379.984173517129</v>
      </c>
      <c r="AZ178">
        <f t="shared" si="150"/>
        <v>228.67252252947605</v>
      </c>
      <c r="BA178" s="13">
        <f t="shared" si="127"/>
        <v>532.10518174559218</v>
      </c>
      <c r="BB178" s="37">
        <f t="shared" si="128"/>
        <v>124.21689020500847</v>
      </c>
      <c r="BC178" s="13">
        <f t="shared" si="129"/>
        <v>8414.1288406412787</v>
      </c>
      <c r="BD178">
        <f t="shared" si="151"/>
        <v>172.02444043592482</v>
      </c>
      <c r="BE178" s="13">
        <f t="shared" si="130"/>
        <v>533.91624408933046</v>
      </c>
      <c r="BF178" s="13">
        <f t="shared" si="152"/>
        <v>127.76756316826715</v>
      </c>
      <c r="BG178" s="13">
        <f t="shared" si="131"/>
        <v>20379.984173517129</v>
      </c>
      <c r="BH178">
        <f t="shared" si="153"/>
        <v>243.56292779052356</v>
      </c>
      <c r="BI178" s="13">
        <f t="shared" si="132"/>
        <v>533.91624408933046</v>
      </c>
      <c r="BJ178" s="37">
        <f t="shared" si="133"/>
        <v>7.0828933962664289</v>
      </c>
      <c r="BK178" s="13">
        <f t="shared" si="134"/>
        <v>8414.1288406412787</v>
      </c>
      <c r="BL178">
        <f t="shared" si="154"/>
        <v>54.890443627182783</v>
      </c>
      <c r="BM178" s="13">
        <f t="shared" si="135"/>
        <v>10.271511508174452</v>
      </c>
      <c r="BN178" s="13">
        <f t="shared" si="155"/>
        <v>10.633566359525108</v>
      </c>
      <c r="BO178" s="13">
        <f t="shared" si="136"/>
        <v>20379.984173517129</v>
      </c>
      <c r="BP178">
        <f t="shared" si="156"/>
        <v>126.42893098178152</v>
      </c>
      <c r="BQ178" s="13">
        <f t="shared" si="137"/>
        <v>10.271511508174452</v>
      </c>
      <c r="BR178" s="37">
        <f t="shared" si="138"/>
        <v>159.78161370143422</v>
      </c>
      <c r="BS178" s="13">
        <f t="shared" si="139"/>
        <v>8414.1288406412787</v>
      </c>
      <c r="BT178">
        <f t="shared" si="157"/>
        <v>207.58916393235057</v>
      </c>
      <c r="BU178" s="13">
        <f t="shared" si="140"/>
        <v>836.26927694937092</v>
      </c>
      <c r="BV178" s="13">
        <f t="shared" si="158"/>
        <v>163.3322866646929</v>
      </c>
      <c r="BW178" s="13">
        <f t="shared" si="141"/>
        <v>20379.984173517129</v>
      </c>
      <c r="BX178">
        <f t="shared" si="159"/>
        <v>279.12765128694934</v>
      </c>
      <c r="BY178" s="13">
        <f t="shared" si="142"/>
        <v>836.26927694937092</v>
      </c>
    </row>
    <row r="179" spans="29:77" x14ac:dyDescent="0.2">
      <c r="AC179">
        <v>177</v>
      </c>
      <c r="AD179" s="37">
        <f t="shared" si="113"/>
        <v>517.28773978707602</v>
      </c>
      <c r="AE179" s="13">
        <f t="shared" si="114"/>
        <v>14023.548067735466</v>
      </c>
      <c r="AF179">
        <f t="shared" si="160"/>
        <v>596.51682491552492</v>
      </c>
      <c r="AG179" s="13">
        <f t="shared" si="115"/>
        <v>1616.3024281585481</v>
      </c>
      <c r="AH179" s="13">
        <f t="shared" si="143"/>
        <v>519.87262970432835</v>
      </c>
      <c r="AI179" s="13">
        <f t="shared" si="116"/>
        <v>20379.984173517129</v>
      </c>
      <c r="AJ179">
        <f t="shared" si="144"/>
        <v>635.01378322702396</v>
      </c>
      <c r="AK179" s="13">
        <f t="shared" si="117"/>
        <v>1616.3024281585481</v>
      </c>
      <c r="AL179" s="37">
        <f t="shared" si="118"/>
        <v>1162.5450724080165</v>
      </c>
      <c r="AM179" s="13">
        <f t="shared" si="119"/>
        <v>16828.257681282557</v>
      </c>
      <c r="AN179">
        <f t="shared" si="145"/>
        <v>1257.6199745621552</v>
      </c>
      <c r="AO179" s="13">
        <f t="shared" si="120"/>
        <v>3457.7835760522935</v>
      </c>
      <c r="AP179" s="13">
        <f t="shared" si="146"/>
        <v>1164.6470708022655</v>
      </c>
      <c r="AQ179" s="13">
        <f t="shared" si="121"/>
        <v>20379.984173517129</v>
      </c>
      <c r="AR179" s="13">
        <f t="shared" si="147"/>
        <v>1279.7882243249612</v>
      </c>
      <c r="AS179" s="38">
        <f t="shared" si="122"/>
        <v>3457.7835760522935</v>
      </c>
      <c r="AT179" s="37">
        <f t="shared" si="123"/>
        <v>108.84359342095777</v>
      </c>
      <c r="AU179" s="13">
        <f t="shared" si="124"/>
        <v>5609.4192270941858</v>
      </c>
      <c r="AV179">
        <f t="shared" si="148"/>
        <v>140.53522747233734</v>
      </c>
      <c r="AW179" s="13">
        <f t="shared" si="125"/>
        <v>532.10518174559218</v>
      </c>
      <c r="AX179" s="13">
        <f t="shared" si="149"/>
        <v>112.87715790721964</v>
      </c>
      <c r="AY179" s="13">
        <f t="shared" si="126"/>
        <v>20379.984173517129</v>
      </c>
      <c r="AZ179">
        <f t="shared" si="150"/>
        <v>228.01831142991529</v>
      </c>
      <c r="BA179" s="13">
        <f t="shared" si="127"/>
        <v>532.10518174559218</v>
      </c>
      <c r="BB179" s="37">
        <f t="shared" si="128"/>
        <v>124.21689020500847</v>
      </c>
      <c r="BC179" s="13">
        <f t="shared" si="129"/>
        <v>8414.1288406412787</v>
      </c>
      <c r="BD179">
        <f t="shared" si="151"/>
        <v>171.75434128207783</v>
      </c>
      <c r="BE179" s="13">
        <f t="shared" si="130"/>
        <v>533.91624408933046</v>
      </c>
      <c r="BF179" s="13">
        <f t="shared" si="152"/>
        <v>127.76756316826715</v>
      </c>
      <c r="BG179" s="13">
        <f t="shared" si="131"/>
        <v>20379.984173517129</v>
      </c>
      <c r="BH179">
        <f t="shared" si="153"/>
        <v>242.90871669096279</v>
      </c>
      <c r="BI179" s="13">
        <f t="shared" si="132"/>
        <v>533.91624408933046</v>
      </c>
      <c r="BJ179" s="37">
        <f t="shared" si="133"/>
        <v>7.0828933962664289</v>
      </c>
      <c r="BK179" s="13">
        <f t="shared" si="134"/>
        <v>8414.1288406412787</v>
      </c>
      <c r="BL179">
        <f t="shared" si="154"/>
        <v>54.620344473335798</v>
      </c>
      <c r="BM179" s="13">
        <f t="shared" si="135"/>
        <v>10.271511508174452</v>
      </c>
      <c r="BN179" s="13">
        <f t="shared" si="155"/>
        <v>10.633566359525108</v>
      </c>
      <c r="BO179" s="13">
        <f t="shared" si="136"/>
        <v>20379.984173517129</v>
      </c>
      <c r="BP179">
        <f t="shared" si="156"/>
        <v>125.77471988222075</v>
      </c>
      <c r="BQ179" s="13">
        <f t="shared" si="137"/>
        <v>10.271511508174452</v>
      </c>
      <c r="BR179" s="37">
        <f t="shared" si="138"/>
        <v>159.78161370143422</v>
      </c>
      <c r="BS179" s="13">
        <f t="shared" si="139"/>
        <v>8414.1288406412787</v>
      </c>
      <c r="BT179">
        <f t="shared" si="157"/>
        <v>207.31906477850359</v>
      </c>
      <c r="BU179" s="13">
        <f t="shared" si="140"/>
        <v>836.26927694937092</v>
      </c>
      <c r="BV179" s="13">
        <f t="shared" si="158"/>
        <v>163.3322866646929</v>
      </c>
      <c r="BW179" s="13">
        <f t="shared" si="141"/>
        <v>20379.984173517129</v>
      </c>
      <c r="BX179">
        <f t="shared" si="159"/>
        <v>278.47344018738852</v>
      </c>
      <c r="BY179" s="13">
        <f t="shared" si="142"/>
        <v>836.26927694937092</v>
      </c>
    </row>
    <row r="180" spans="29:77" x14ac:dyDescent="0.2">
      <c r="AC180">
        <v>178</v>
      </c>
      <c r="AD180" s="37">
        <f t="shared" si="113"/>
        <v>517.28773978707602</v>
      </c>
      <c r="AE180" s="13">
        <f t="shared" si="114"/>
        <v>14023.548067735466</v>
      </c>
      <c r="AF180">
        <f t="shared" si="160"/>
        <v>596.0717176957022</v>
      </c>
      <c r="AG180" s="13">
        <f t="shared" si="115"/>
        <v>1616.3024281585481</v>
      </c>
      <c r="AH180" s="13">
        <f t="shared" si="143"/>
        <v>519.87262970432835</v>
      </c>
      <c r="AI180" s="13">
        <f t="shared" si="116"/>
        <v>20379.984173517129</v>
      </c>
      <c r="AJ180">
        <f t="shared" si="144"/>
        <v>634.36692281397518</v>
      </c>
      <c r="AK180" s="13">
        <f t="shared" si="117"/>
        <v>1616.3024281585481</v>
      </c>
      <c r="AL180" s="37">
        <f t="shared" si="118"/>
        <v>1162.5450724080165</v>
      </c>
      <c r="AM180" s="13">
        <f t="shared" si="119"/>
        <v>16828.257681282557</v>
      </c>
      <c r="AN180">
        <f t="shared" si="145"/>
        <v>1257.085845898368</v>
      </c>
      <c r="AO180" s="13">
        <f t="shared" si="120"/>
        <v>3457.7835760522935</v>
      </c>
      <c r="AP180" s="13">
        <f t="shared" si="146"/>
        <v>1164.6470708022655</v>
      </c>
      <c r="AQ180" s="13">
        <f t="shared" si="121"/>
        <v>20379.984173517129</v>
      </c>
      <c r="AR180" s="13">
        <f t="shared" si="147"/>
        <v>1279.1413639119123</v>
      </c>
      <c r="AS180" s="38">
        <f t="shared" si="122"/>
        <v>3457.7835760522935</v>
      </c>
      <c r="AT180" s="37">
        <f t="shared" si="123"/>
        <v>108.84359342095777</v>
      </c>
      <c r="AU180" s="13">
        <f t="shared" si="124"/>
        <v>5609.4192270941858</v>
      </c>
      <c r="AV180">
        <f t="shared" si="148"/>
        <v>140.35718458440826</v>
      </c>
      <c r="AW180" s="13">
        <f t="shared" si="125"/>
        <v>532.10518174559218</v>
      </c>
      <c r="AX180" s="13">
        <f t="shared" si="149"/>
        <v>112.87715790721964</v>
      </c>
      <c r="AY180" s="13">
        <f t="shared" si="126"/>
        <v>20379.984173517129</v>
      </c>
      <c r="AZ180">
        <f t="shared" si="150"/>
        <v>227.37145101686644</v>
      </c>
      <c r="BA180" s="13">
        <f t="shared" si="127"/>
        <v>532.10518174559218</v>
      </c>
      <c r="BB180" s="37">
        <f t="shared" si="128"/>
        <v>124.21689020500847</v>
      </c>
      <c r="BC180" s="13">
        <f t="shared" si="129"/>
        <v>8414.1288406412787</v>
      </c>
      <c r="BD180">
        <f t="shared" si="151"/>
        <v>171.4872769501842</v>
      </c>
      <c r="BE180" s="13">
        <f t="shared" si="130"/>
        <v>533.91624408933046</v>
      </c>
      <c r="BF180" s="13">
        <f t="shared" si="152"/>
        <v>127.76756316826715</v>
      </c>
      <c r="BG180" s="13">
        <f t="shared" si="131"/>
        <v>20379.984173517129</v>
      </c>
      <c r="BH180">
        <f t="shared" si="153"/>
        <v>242.26185627791392</v>
      </c>
      <c r="BI180" s="13">
        <f t="shared" si="132"/>
        <v>533.91624408933046</v>
      </c>
      <c r="BJ180" s="37">
        <f t="shared" si="133"/>
        <v>7.0828933962664289</v>
      </c>
      <c r="BK180" s="13">
        <f t="shared" si="134"/>
        <v>8414.1288406412787</v>
      </c>
      <c r="BL180">
        <f t="shared" si="154"/>
        <v>54.353280141442148</v>
      </c>
      <c r="BM180" s="13">
        <f t="shared" si="135"/>
        <v>10.271511508174452</v>
      </c>
      <c r="BN180" s="13">
        <f t="shared" si="155"/>
        <v>10.633566359525108</v>
      </c>
      <c r="BO180" s="13">
        <f t="shared" si="136"/>
        <v>20379.984173517129</v>
      </c>
      <c r="BP180">
        <f t="shared" si="156"/>
        <v>125.1278594691719</v>
      </c>
      <c r="BQ180" s="13">
        <f t="shared" si="137"/>
        <v>10.271511508174452</v>
      </c>
      <c r="BR180" s="37">
        <f t="shared" si="138"/>
        <v>159.78161370143422</v>
      </c>
      <c r="BS180" s="13">
        <f t="shared" si="139"/>
        <v>8414.1288406412787</v>
      </c>
      <c r="BT180">
        <f t="shared" si="157"/>
        <v>207.05200044660995</v>
      </c>
      <c r="BU180" s="13">
        <f t="shared" si="140"/>
        <v>836.26927694937092</v>
      </c>
      <c r="BV180" s="13">
        <f t="shared" si="158"/>
        <v>163.3322866646929</v>
      </c>
      <c r="BW180" s="13">
        <f t="shared" si="141"/>
        <v>20379.984173517129</v>
      </c>
      <c r="BX180">
        <f t="shared" si="159"/>
        <v>277.82657977433968</v>
      </c>
      <c r="BY180" s="13">
        <f t="shared" si="142"/>
        <v>836.26927694937092</v>
      </c>
    </row>
    <row r="181" spans="29:77" x14ac:dyDescent="0.2">
      <c r="AC181">
        <v>179</v>
      </c>
      <c r="AD181" s="37">
        <f t="shared" si="113"/>
        <v>517.28773978707602</v>
      </c>
      <c r="AE181" s="13">
        <f t="shared" si="114"/>
        <v>14023.548067735466</v>
      </c>
      <c r="AF181">
        <f t="shared" si="160"/>
        <v>595.6315837409054</v>
      </c>
      <c r="AG181" s="13">
        <f t="shared" si="115"/>
        <v>1616.3024281585481</v>
      </c>
      <c r="AH181" s="13">
        <f t="shared" si="143"/>
        <v>519.87262970432835</v>
      </c>
      <c r="AI181" s="13">
        <f t="shared" si="116"/>
        <v>20379.984173517129</v>
      </c>
      <c r="AJ181">
        <f t="shared" si="144"/>
        <v>633.72728989157486</v>
      </c>
      <c r="AK181" s="13">
        <f t="shared" si="117"/>
        <v>1616.3024281585481</v>
      </c>
      <c r="AL181" s="37">
        <f t="shared" si="118"/>
        <v>1162.5450724080165</v>
      </c>
      <c r="AM181" s="13">
        <f t="shared" si="119"/>
        <v>16828.257681282557</v>
      </c>
      <c r="AN181">
        <f t="shared" si="145"/>
        <v>1256.5576851526118</v>
      </c>
      <c r="AO181" s="13">
        <f t="shared" si="120"/>
        <v>3457.7835760522935</v>
      </c>
      <c r="AP181" s="13">
        <f t="shared" si="146"/>
        <v>1164.6470708022655</v>
      </c>
      <c r="AQ181" s="13">
        <f t="shared" si="121"/>
        <v>20379.984173517129</v>
      </c>
      <c r="AR181" s="13">
        <f t="shared" si="147"/>
        <v>1278.501730989512</v>
      </c>
      <c r="AS181" s="38">
        <f t="shared" si="122"/>
        <v>3457.7835760522935</v>
      </c>
      <c r="AT181" s="37">
        <f t="shared" si="123"/>
        <v>108.84359342095777</v>
      </c>
      <c r="AU181" s="13">
        <f t="shared" si="124"/>
        <v>5609.4192270941858</v>
      </c>
      <c r="AV181">
        <f t="shared" si="148"/>
        <v>140.18113100248954</v>
      </c>
      <c r="AW181" s="13">
        <f t="shared" si="125"/>
        <v>532.10518174559218</v>
      </c>
      <c r="AX181" s="13">
        <f t="shared" si="149"/>
        <v>112.87715790721964</v>
      </c>
      <c r="AY181" s="13">
        <f t="shared" si="126"/>
        <v>20379.984173517129</v>
      </c>
      <c r="AZ181">
        <f t="shared" si="150"/>
        <v>226.73181809446618</v>
      </c>
      <c r="BA181" s="13">
        <f t="shared" si="127"/>
        <v>532.10518174559218</v>
      </c>
      <c r="BB181" s="37">
        <f t="shared" si="128"/>
        <v>124.21689020500847</v>
      </c>
      <c r="BC181" s="13">
        <f t="shared" si="129"/>
        <v>8414.1288406412787</v>
      </c>
      <c r="BD181">
        <f t="shared" si="151"/>
        <v>171.22319657730611</v>
      </c>
      <c r="BE181" s="13">
        <f t="shared" si="130"/>
        <v>533.91624408933046</v>
      </c>
      <c r="BF181" s="13">
        <f t="shared" si="152"/>
        <v>127.76756316826715</v>
      </c>
      <c r="BG181" s="13">
        <f t="shared" si="131"/>
        <v>20379.984173517129</v>
      </c>
      <c r="BH181">
        <f t="shared" si="153"/>
        <v>241.62222335551365</v>
      </c>
      <c r="BI181" s="13">
        <f t="shared" si="132"/>
        <v>533.91624408933046</v>
      </c>
      <c r="BJ181" s="37">
        <f t="shared" si="133"/>
        <v>7.0828933962664289</v>
      </c>
      <c r="BK181" s="13">
        <f t="shared" si="134"/>
        <v>8414.1288406412787</v>
      </c>
      <c r="BL181">
        <f t="shared" si="154"/>
        <v>54.089199768564072</v>
      </c>
      <c r="BM181" s="13">
        <f t="shared" si="135"/>
        <v>10.271511508174452</v>
      </c>
      <c r="BN181" s="13">
        <f t="shared" si="155"/>
        <v>10.633566359525108</v>
      </c>
      <c r="BO181" s="13">
        <f t="shared" si="136"/>
        <v>20379.984173517129</v>
      </c>
      <c r="BP181">
        <f t="shared" si="156"/>
        <v>124.48822654677163</v>
      </c>
      <c r="BQ181" s="13">
        <f t="shared" si="137"/>
        <v>10.271511508174452</v>
      </c>
      <c r="BR181" s="37">
        <f t="shared" si="138"/>
        <v>159.78161370143422</v>
      </c>
      <c r="BS181" s="13">
        <f t="shared" si="139"/>
        <v>8414.1288406412787</v>
      </c>
      <c r="BT181">
        <f t="shared" si="157"/>
        <v>206.78792007373187</v>
      </c>
      <c r="BU181" s="13">
        <f t="shared" si="140"/>
        <v>836.26927694937092</v>
      </c>
      <c r="BV181" s="13">
        <f t="shared" si="158"/>
        <v>163.3322866646929</v>
      </c>
      <c r="BW181" s="13">
        <f t="shared" si="141"/>
        <v>20379.984173517129</v>
      </c>
      <c r="BX181">
        <f t="shared" si="159"/>
        <v>277.18694685193941</v>
      </c>
      <c r="BY181" s="13">
        <f t="shared" si="142"/>
        <v>836.26927694937092</v>
      </c>
    </row>
    <row r="182" spans="29:77" x14ac:dyDescent="0.2">
      <c r="AC182">
        <v>180</v>
      </c>
      <c r="AD182" s="37">
        <f t="shared" si="113"/>
        <v>517.28773978707602</v>
      </c>
      <c r="AE182" s="13">
        <f t="shared" si="114"/>
        <v>14023.548067735466</v>
      </c>
      <c r="AF182">
        <f t="shared" si="160"/>
        <v>595.19634016338421</v>
      </c>
      <c r="AG182" s="13">
        <f t="shared" si="115"/>
        <v>1616.3024281585481</v>
      </c>
      <c r="AH182" s="13">
        <f t="shared" si="143"/>
        <v>519.87262970432835</v>
      </c>
      <c r="AI182" s="13">
        <f t="shared" si="116"/>
        <v>20379.984173517129</v>
      </c>
      <c r="AJ182">
        <f t="shared" si="144"/>
        <v>633.09476400164567</v>
      </c>
      <c r="AK182" s="13">
        <f t="shared" si="117"/>
        <v>1616.3024281585481</v>
      </c>
      <c r="AL182" s="37">
        <f t="shared" si="118"/>
        <v>1162.5450724080165</v>
      </c>
      <c r="AM182" s="13">
        <f t="shared" si="119"/>
        <v>16828.257681282557</v>
      </c>
      <c r="AN182">
        <f t="shared" si="145"/>
        <v>1256.0353928595862</v>
      </c>
      <c r="AO182" s="13">
        <f t="shared" si="120"/>
        <v>3457.7835760522935</v>
      </c>
      <c r="AP182" s="13">
        <f t="shared" si="146"/>
        <v>1164.6470708022655</v>
      </c>
      <c r="AQ182" s="13">
        <f t="shared" si="121"/>
        <v>20379.984173517129</v>
      </c>
      <c r="AR182" s="13">
        <f t="shared" si="147"/>
        <v>1277.8692050995828</v>
      </c>
      <c r="AS182" s="38">
        <f t="shared" si="122"/>
        <v>3457.7835760522935</v>
      </c>
      <c r="AT182" s="37">
        <f t="shared" si="123"/>
        <v>108.84359342095777</v>
      </c>
      <c r="AU182" s="13">
        <f t="shared" si="124"/>
        <v>5609.4192270941858</v>
      </c>
      <c r="AV182">
        <f t="shared" si="148"/>
        <v>140.00703357148103</v>
      </c>
      <c r="AW182" s="13">
        <f t="shared" si="125"/>
        <v>532.10518174559218</v>
      </c>
      <c r="AX182" s="13">
        <f t="shared" si="149"/>
        <v>112.87715790721964</v>
      </c>
      <c r="AY182" s="13">
        <f t="shared" si="126"/>
        <v>20379.984173517129</v>
      </c>
      <c r="AZ182">
        <f t="shared" si="150"/>
        <v>226.09929220453702</v>
      </c>
      <c r="BA182" s="13">
        <f t="shared" si="127"/>
        <v>532.10518174559218</v>
      </c>
      <c r="BB182" s="37">
        <f t="shared" si="128"/>
        <v>124.21689020500847</v>
      </c>
      <c r="BC182" s="13">
        <f t="shared" si="129"/>
        <v>8414.1288406412787</v>
      </c>
      <c r="BD182">
        <f t="shared" si="151"/>
        <v>170.96205043079334</v>
      </c>
      <c r="BE182" s="13">
        <f t="shared" si="130"/>
        <v>533.91624408933046</v>
      </c>
      <c r="BF182" s="13">
        <f t="shared" si="152"/>
        <v>127.76756316826715</v>
      </c>
      <c r="BG182" s="13">
        <f t="shared" si="131"/>
        <v>20379.984173517129</v>
      </c>
      <c r="BH182">
        <f t="shared" si="153"/>
        <v>240.98969746558453</v>
      </c>
      <c r="BI182" s="13">
        <f t="shared" si="132"/>
        <v>533.91624408933046</v>
      </c>
      <c r="BJ182" s="37">
        <f t="shared" si="133"/>
        <v>7.0828933962664289</v>
      </c>
      <c r="BK182" s="13">
        <f t="shared" si="134"/>
        <v>8414.1288406412787</v>
      </c>
      <c r="BL182">
        <f t="shared" si="154"/>
        <v>53.828053622051307</v>
      </c>
      <c r="BM182" s="13">
        <f t="shared" si="135"/>
        <v>10.271511508174452</v>
      </c>
      <c r="BN182" s="13">
        <f t="shared" si="155"/>
        <v>10.633566359525108</v>
      </c>
      <c r="BO182" s="13">
        <f t="shared" si="136"/>
        <v>20379.984173517129</v>
      </c>
      <c r="BP182">
        <f t="shared" si="156"/>
        <v>123.85570065684249</v>
      </c>
      <c r="BQ182" s="13">
        <f t="shared" si="137"/>
        <v>10.271511508174452</v>
      </c>
      <c r="BR182" s="37">
        <f t="shared" si="138"/>
        <v>159.78161370143422</v>
      </c>
      <c r="BS182" s="13">
        <f t="shared" si="139"/>
        <v>8414.1288406412787</v>
      </c>
      <c r="BT182">
        <f t="shared" si="157"/>
        <v>206.5267739272191</v>
      </c>
      <c r="BU182" s="13">
        <f t="shared" si="140"/>
        <v>836.26927694937092</v>
      </c>
      <c r="BV182" s="13">
        <f t="shared" si="158"/>
        <v>163.3322866646929</v>
      </c>
      <c r="BW182" s="13">
        <f t="shared" si="141"/>
        <v>20379.984173517129</v>
      </c>
      <c r="BX182">
        <f t="shared" si="159"/>
        <v>276.55442096201028</v>
      </c>
      <c r="BY182" s="13">
        <f t="shared" si="142"/>
        <v>836.26927694937092</v>
      </c>
    </row>
    <row r="183" spans="29:77" x14ac:dyDescent="0.2">
      <c r="AC183">
        <v>181</v>
      </c>
      <c r="AD183" s="37">
        <f t="shared" si="113"/>
        <v>517.28773978707602</v>
      </c>
      <c r="AE183" s="13">
        <f t="shared" si="114"/>
        <v>14023.548067735466</v>
      </c>
      <c r="AF183">
        <f t="shared" si="160"/>
        <v>594.76590590716148</v>
      </c>
      <c r="AG183" s="13">
        <f t="shared" si="115"/>
        <v>1616.3024281585481</v>
      </c>
      <c r="AH183" s="13">
        <f t="shared" si="143"/>
        <v>519.87262970432835</v>
      </c>
      <c r="AI183" s="13">
        <f t="shared" si="116"/>
        <v>20379.984173517129</v>
      </c>
      <c r="AJ183">
        <f t="shared" si="144"/>
        <v>632.46922734806935</v>
      </c>
      <c r="AK183" s="13">
        <f t="shared" si="117"/>
        <v>1616.3024281585481</v>
      </c>
      <c r="AL183" s="37">
        <f t="shared" si="118"/>
        <v>1162.5450724080165</v>
      </c>
      <c r="AM183" s="13">
        <f t="shared" si="119"/>
        <v>16828.257681282557</v>
      </c>
      <c r="AN183">
        <f t="shared" si="145"/>
        <v>1255.5188717521191</v>
      </c>
      <c r="AO183" s="13">
        <f t="shared" si="120"/>
        <v>3457.7835760522935</v>
      </c>
      <c r="AP183" s="13">
        <f t="shared" si="146"/>
        <v>1164.6470708022655</v>
      </c>
      <c r="AQ183" s="13">
        <f t="shared" si="121"/>
        <v>20379.984173517129</v>
      </c>
      <c r="AR183" s="13">
        <f t="shared" si="147"/>
        <v>1277.2436684460065</v>
      </c>
      <c r="AS183" s="38">
        <f t="shared" si="122"/>
        <v>3457.7835760522935</v>
      </c>
      <c r="AT183" s="37">
        <f t="shared" si="123"/>
        <v>108.84359342095777</v>
      </c>
      <c r="AU183" s="13">
        <f t="shared" si="124"/>
        <v>5609.4192270941858</v>
      </c>
      <c r="AV183">
        <f t="shared" si="148"/>
        <v>139.83485986899194</v>
      </c>
      <c r="AW183" s="13">
        <f t="shared" si="125"/>
        <v>532.10518174559218</v>
      </c>
      <c r="AX183" s="13">
        <f t="shared" si="149"/>
        <v>112.87715790721964</v>
      </c>
      <c r="AY183" s="13">
        <f t="shared" si="126"/>
        <v>20379.984173517129</v>
      </c>
      <c r="AZ183">
        <f t="shared" si="150"/>
        <v>225.47375555096068</v>
      </c>
      <c r="BA183" s="13">
        <f t="shared" si="127"/>
        <v>532.10518174559218</v>
      </c>
      <c r="BB183" s="37">
        <f t="shared" si="128"/>
        <v>124.21689020500847</v>
      </c>
      <c r="BC183" s="13">
        <f t="shared" si="129"/>
        <v>8414.1288406412787</v>
      </c>
      <c r="BD183">
        <f t="shared" si="151"/>
        <v>170.70378987705973</v>
      </c>
      <c r="BE183" s="13">
        <f t="shared" si="130"/>
        <v>533.91624408933046</v>
      </c>
      <c r="BF183" s="13">
        <f t="shared" si="152"/>
        <v>127.76756316826715</v>
      </c>
      <c r="BG183" s="13">
        <f t="shared" si="131"/>
        <v>20379.984173517129</v>
      </c>
      <c r="BH183">
        <f t="shared" si="153"/>
        <v>240.36416081200818</v>
      </c>
      <c r="BI183" s="13">
        <f t="shared" si="132"/>
        <v>533.91624408933046</v>
      </c>
      <c r="BJ183" s="37">
        <f t="shared" si="133"/>
        <v>7.0828933962664289</v>
      </c>
      <c r="BK183" s="13">
        <f t="shared" si="134"/>
        <v>8414.1288406412787</v>
      </c>
      <c r="BL183">
        <f t="shared" si="154"/>
        <v>53.569793068317693</v>
      </c>
      <c r="BM183" s="13">
        <f t="shared" si="135"/>
        <v>10.271511508174452</v>
      </c>
      <c r="BN183" s="13">
        <f t="shared" si="155"/>
        <v>10.633566359525108</v>
      </c>
      <c r="BO183" s="13">
        <f t="shared" si="136"/>
        <v>20379.984173517129</v>
      </c>
      <c r="BP183">
        <f t="shared" si="156"/>
        <v>123.23016400326614</v>
      </c>
      <c r="BQ183" s="13">
        <f t="shared" si="137"/>
        <v>10.271511508174452</v>
      </c>
      <c r="BR183" s="37">
        <f t="shared" si="138"/>
        <v>159.78161370143422</v>
      </c>
      <c r="BS183" s="13">
        <f t="shared" si="139"/>
        <v>8414.1288406412787</v>
      </c>
      <c r="BT183">
        <f t="shared" si="157"/>
        <v>206.26851337348549</v>
      </c>
      <c r="BU183" s="13">
        <f t="shared" si="140"/>
        <v>836.26927694937092</v>
      </c>
      <c r="BV183" s="13">
        <f t="shared" si="158"/>
        <v>163.3322866646929</v>
      </c>
      <c r="BW183" s="13">
        <f t="shared" si="141"/>
        <v>20379.984173517129</v>
      </c>
      <c r="BX183">
        <f t="shared" si="159"/>
        <v>275.92888430843391</v>
      </c>
      <c r="BY183" s="13">
        <f t="shared" si="142"/>
        <v>836.26927694937092</v>
      </c>
    </row>
    <row r="184" spans="29:77" x14ac:dyDescent="0.2">
      <c r="AC184">
        <v>182</v>
      </c>
      <c r="AD184" s="37">
        <f t="shared" si="113"/>
        <v>517.28773978707602</v>
      </c>
      <c r="AE184" s="13">
        <f t="shared" si="114"/>
        <v>14023.548067735466</v>
      </c>
      <c r="AF184">
        <f t="shared" si="160"/>
        <v>594.34020169771043</v>
      </c>
      <c r="AG184" s="13">
        <f t="shared" si="115"/>
        <v>1616.3024281585481</v>
      </c>
      <c r="AH184" s="13">
        <f t="shared" si="143"/>
        <v>519.87262970432835</v>
      </c>
      <c r="AI184" s="13">
        <f t="shared" si="116"/>
        <v>20379.984173517129</v>
      </c>
      <c r="AJ184">
        <f t="shared" si="144"/>
        <v>631.85056472365318</v>
      </c>
      <c r="AK184" s="13">
        <f t="shared" si="117"/>
        <v>1616.3024281585481</v>
      </c>
      <c r="AL184" s="37">
        <f t="shared" si="118"/>
        <v>1162.5450724080165</v>
      </c>
      <c r="AM184" s="13">
        <f t="shared" si="119"/>
        <v>16828.257681282557</v>
      </c>
      <c r="AN184">
        <f t="shared" si="145"/>
        <v>1255.0080267007779</v>
      </c>
      <c r="AO184" s="13">
        <f t="shared" si="120"/>
        <v>3457.7835760522935</v>
      </c>
      <c r="AP184" s="13">
        <f t="shared" si="146"/>
        <v>1164.6470708022655</v>
      </c>
      <c r="AQ184" s="13">
        <f t="shared" si="121"/>
        <v>20379.984173517129</v>
      </c>
      <c r="AR184" s="13">
        <f t="shared" si="147"/>
        <v>1276.6250058215903</v>
      </c>
      <c r="AS184" s="38">
        <f t="shared" si="122"/>
        <v>3457.7835760522935</v>
      </c>
      <c r="AT184" s="37">
        <f t="shared" si="123"/>
        <v>108.84359342095777</v>
      </c>
      <c r="AU184" s="13">
        <f t="shared" si="124"/>
        <v>5609.4192270941858</v>
      </c>
      <c r="AV184">
        <f t="shared" si="148"/>
        <v>139.66457818521155</v>
      </c>
      <c r="AW184" s="13">
        <f t="shared" si="125"/>
        <v>532.10518174559218</v>
      </c>
      <c r="AX184" s="13">
        <f t="shared" si="149"/>
        <v>112.87715790721964</v>
      </c>
      <c r="AY184" s="13">
        <f t="shared" si="126"/>
        <v>20379.984173517129</v>
      </c>
      <c r="AZ184">
        <f t="shared" si="150"/>
        <v>224.85509292654453</v>
      </c>
      <c r="BA184" s="13">
        <f t="shared" si="127"/>
        <v>532.10518174559218</v>
      </c>
      <c r="BB184" s="37">
        <f t="shared" si="128"/>
        <v>124.21689020500847</v>
      </c>
      <c r="BC184" s="13">
        <f t="shared" si="129"/>
        <v>8414.1288406412787</v>
      </c>
      <c r="BD184">
        <f t="shared" si="151"/>
        <v>170.44836735138912</v>
      </c>
      <c r="BE184" s="13">
        <f t="shared" si="130"/>
        <v>533.91624408933046</v>
      </c>
      <c r="BF184" s="13">
        <f t="shared" si="152"/>
        <v>127.76756316826715</v>
      </c>
      <c r="BG184" s="13">
        <f t="shared" si="131"/>
        <v>20379.984173517129</v>
      </c>
      <c r="BH184">
        <f t="shared" si="153"/>
        <v>239.74549818759203</v>
      </c>
      <c r="BI184" s="13">
        <f t="shared" si="132"/>
        <v>533.91624408933046</v>
      </c>
      <c r="BJ184" s="37">
        <f t="shared" si="133"/>
        <v>7.0828933962664289</v>
      </c>
      <c r="BK184" s="13">
        <f t="shared" si="134"/>
        <v>8414.1288406412787</v>
      </c>
      <c r="BL184">
        <f t="shared" si="154"/>
        <v>53.314370542647083</v>
      </c>
      <c r="BM184" s="13">
        <f t="shared" si="135"/>
        <v>10.271511508174452</v>
      </c>
      <c r="BN184" s="13">
        <f t="shared" si="155"/>
        <v>10.633566359525108</v>
      </c>
      <c r="BO184" s="13">
        <f t="shared" si="136"/>
        <v>20379.984173517129</v>
      </c>
      <c r="BP184">
        <f t="shared" si="156"/>
        <v>122.61150137884999</v>
      </c>
      <c r="BQ184" s="13">
        <f t="shared" si="137"/>
        <v>10.271511508174452</v>
      </c>
      <c r="BR184" s="37">
        <f t="shared" si="138"/>
        <v>159.78161370143422</v>
      </c>
      <c r="BS184" s="13">
        <f t="shared" si="139"/>
        <v>8414.1288406412787</v>
      </c>
      <c r="BT184">
        <f t="shared" si="157"/>
        <v>206.01309084781488</v>
      </c>
      <c r="BU184" s="13">
        <f t="shared" si="140"/>
        <v>836.26927694937092</v>
      </c>
      <c r="BV184" s="13">
        <f t="shared" si="158"/>
        <v>163.3322866646929</v>
      </c>
      <c r="BW184" s="13">
        <f t="shared" si="141"/>
        <v>20379.984173517129</v>
      </c>
      <c r="BX184">
        <f t="shared" si="159"/>
        <v>275.31022168401779</v>
      </c>
      <c r="BY184" s="13">
        <f t="shared" si="142"/>
        <v>836.26927694937092</v>
      </c>
    </row>
    <row r="185" spans="29:77" x14ac:dyDescent="0.2">
      <c r="AC185">
        <v>183</v>
      </c>
      <c r="AD185" s="37">
        <f t="shared" si="113"/>
        <v>517.28773978707602</v>
      </c>
      <c r="AE185" s="13">
        <f t="shared" si="114"/>
        <v>14023.548067735466</v>
      </c>
      <c r="AF185">
        <f t="shared" si="160"/>
        <v>593.91914999328071</v>
      </c>
      <c r="AG185" s="13">
        <f t="shared" si="115"/>
        <v>1616.3024281585481</v>
      </c>
      <c r="AH185" s="13">
        <f t="shared" si="143"/>
        <v>519.87262970432835</v>
      </c>
      <c r="AI185" s="13">
        <f t="shared" si="116"/>
        <v>20379.984173517129</v>
      </c>
      <c r="AJ185">
        <f t="shared" si="144"/>
        <v>631.2386634393946</v>
      </c>
      <c r="AK185" s="13">
        <f t="shared" si="117"/>
        <v>1616.3024281585481</v>
      </c>
      <c r="AL185" s="37">
        <f t="shared" si="118"/>
        <v>1162.5450724080165</v>
      </c>
      <c r="AM185" s="13">
        <f t="shared" si="119"/>
        <v>16828.257681282557</v>
      </c>
      <c r="AN185">
        <f t="shared" si="145"/>
        <v>1254.5027646554622</v>
      </c>
      <c r="AO185" s="13">
        <f t="shared" si="120"/>
        <v>3457.7835760522935</v>
      </c>
      <c r="AP185" s="13">
        <f t="shared" si="146"/>
        <v>1164.6470708022655</v>
      </c>
      <c r="AQ185" s="13">
        <f t="shared" si="121"/>
        <v>20379.984173517129</v>
      </c>
      <c r="AR185" s="13">
        <f t="shared" si="147"/>
        <v>1276.0131045373319</v>
      </c>
      <c r="AS185" s="38">
        <f t="shared" si="122"/>
        <v>3457.7835760522935</v>
      </c>
      <c r="AT185" s="37">
        <f t="shared" si="123"/>
        <v>108.84359342095777</v>
      </c>
      <c r="AU185" s="13">
        <f t="shared" si="124"/>
        <v>5609.4192270941858</v>
      </c>
      <c r="AV185">
        <f t="shared" si="148"/>
        <v>139.49615750343966</v>
      </c>
      <c r="AW185" s="13">
        <f t="shared" si="125"/>
        <v>532.10518174559218</v>
      </c>
      <c r="AX185" s="13">
        <f t="shared" si="149"/>
        <v>112.87715790721964</v>
      </c>
      <c r="AY185" s="13">
        <f t="shared" si="126"/>
        <v>20379.984173517129</v>
      </c>
      <c r="AZ185">
        <f t="shared" si="150"/>
        <v>224.24319164228592</v>
      </c>
      <c r="BA185" s="13">
        <f t="shared" si="127"/>
        <v>532.10518174559218</v>
      </c>
      <c r="BB185" s="37">
        <f t="shared" si="128"/>
        <v>124.21689020500847</v>
      </c>
      <c r="BC185" s="13">
        <f t="shared" si="129"/>
        <v>8414.1288406412787</v>
      </c>
      <c r="BD185">
        <f t="shared" si="151"/>
        <v>170.1957363287313</v>
      </c>
      <c r="BE185" s="13">
        <f t="shared" si="130"/>
        <v>533.91624408933046</v>
      </c>
      <c r="BF185" s="13">
        <f t="shared" si="152"/>
        <v>127.76756316826715</v>
      </c>
      <c r="BG185" s="13">
        <f t="shared" si="131"/>
        <v>20379.984173517129</v>
      </c>
      <c r="BH185">
        <f t="shared" si="153"/>
        <v>239.13359690333343</v>
      </c>
      <c r="BI185" s="13">
        <f t="shared" si="132"/>
        <v>533.91624408933046</v>
      </c>
      <c r="BJ185" s="37">
        <f t="shared" si="133"/>
        <v>7.0828933962664289</v>
      </c>
      <c r="BK185" s="13">
        <f t="shared" si="134"/>
        <v>8414.1288406412787</v>
      </c>
      <c r="BL185">
        <f t="shared" si="154"/>
        <v>53.06173951998926</v>
      </c>
      <c r="BM185" s="13">
        <f t="shared" si="135"/>
        <v>10.271511508174452</v>
      </c>
      <c r="BN185" s="13">
        <f t="shared" si="155"/>
        <v>10.633566359525108</v>
      </c>
      <c r="BO185" s="13">
        <f t="shared" si="136"/>
        <v>20379.984173517129</v>
      </c>
      <c r="BP185">
        <f t="shared" si="156"/>
        <v>121.99960009459139</v>
      </c>
      <c r="BQ185" s="13">
        <f t="shared" si="137"/>
        <v>10.271511508174452</v>
      </c>
      <c r="BR185" s="37">
        <f t="shared" si="138"/>
        <v>159.78161370143422</v>
      </c>
      <c r="BS185" s="13">
        <f t="shared" si="139"/>
        <v>8414.1288406412787</v>
      </c>
      <c r="BT185">
        <f t="shared" si="157"/>
        <v>205.76045982515706</v>
      </c>
      <c r="BU185" s="13">
        <f t="shared" si="140"/>
        <v>836.26927694937092</v>
      </c>
      <c r="BV185" s="13">
        <f t="shared" si="158"/>
        <v>163.3322866646929</v>
      </c>
      <c r="BW185" s="13">
        <f t="shared" si="141"/>
        <v>20379.984173517129</v>
      </c>
      <c r="BX185">
        <f t="shared" si="159"/>
        <v>274.69832039975915</v>
      </c>
      <c r="BY185" s="13">
        <f t="shared" si="142"/>
        <v>836.26927694937092</v>
      </c>
    </row>
    <row r="186" spans="29:77" x14ac:dyDescent="0.2">
      <c r="AC186">
        <v>184</v>
      </c>
      <c r="AD186" s="37">
        <f t="shared" si="113"/>
        <v>517.28773978707602</v>
      </c>
      <c r="AE186" s="13">
        <f t="shared" si="114"/>
        <v>14023.548067735466</v>
      </c>
      <c r="AF186">
        <f t="shared" si="160"/>
        <v>593.50267493781223</v>
      </c>
      <c r="AG186" s="13">
        <f t="shared" si="115"/>
        <v>1616.3024281585481</v>
      </c>
      <c r="AH186" s="13">
        <f t="shared" si="143"/>
        <v>519.87262970432835</v>
      </c>
      <c r="AI186" s="13">
        <f t="shared" si="116"/>
        <v>20379.984173517129</v>
      </c>
      <c r="AJ186">
        <f t="shared" si="144"/>
        <v>630.63341325605188</v>
      </c>
      <c r="AK186" s="13">
        <f t="shared" si="117"/>
        <v>1616.3024281585481</v>
      </c>
      <c r="AL186" s="37">
        <f t="shared" si="118"/>
        <v>1162.5450724080165</v>
      </c>
      <c r="AM186" s="13">
        <f t="shared" si="119"/>
        <v>16828.257681282557</v>
      </c>
      <c r="AN186">
        <f t="shared" si="145"/>
        <v>1254.0029945889</v>
      </c>
      <c r="AO186" s="13">
        <f t="shared" si="120"/>
        <v>3457.7835760522935</v>
      </c>
      <c r="AP186" s="13">
        <f t="shared" si="146"/>
        <v>1164.6470708022655</v>
      </c>
      <c r="AQ186" s="13">
        <f t="shared" si="121"/>
        <v>20379.984173517129</v>
      </c>
      <c r="AR186" s="13">
        <f t="shared" si="147"/>
        <v>1275.407854353989</v>
      </c>
      <c r="AS186" s="38">
        <f t="shared" si="122"/>
        <v>3457.7835760522935</v>
      </c>
      <c r="AT186" s="37">
        <f t="shared" si="123"/>
        <v>108.84359342095777</v>
      </c>
      <c r="AU186" s="13">
        <f t="shared" si="124"/>
        <v>5609.4192270941858</v>
      </c>
      <c r="AV186">
        <f t="shared" si="148"/>
        <v>139.32956748125227</v>
      </c>
      <c r="AW186" s="13">
        <f t="shared" si="125"/>
        <v>532.10518174559218</v>
      </c>
      <c r="AX186" s="13">
        <f t="shared" si="149"/>
        <v>112.87715790721964</v>
      </c>
      <c r="AY186" s="13">
        <f t="shared" si="126"/>
        <v>20379.984173517129</v>
      </c>
      <c r="AZ186">
        <f t="shared" si="150"/>
        <v>223.63794145894315</v>
      </c>
      <c r="BA186" s="13">
        <f t="shared" si="127"/>
        <v>532.10518174559218</v>
      </c>
      <c r="BB186" s="37">
        <f t="shared" si="128"/>
        <v>124.21689020500847</v>
      </c>
      <c r="BC186" s="13">
        <f t="shared" si="129"/>
        <v>8414.1288406412787</v>
      </c>
      <c r="BD186">
        <f t="shared" si="151"/>
        <v>169.94585129545021</v>
      </c>
      <c r="BE186" s="13">
        <f t="shared" si="130"/>
        <v>533.91624408933046</v>
      </c>
      <c r="BF186" s="13">
        <f t="shared" si="152"/>
        <v>127.76756316826715</v>
      </c>
      <c r="BG186" s="13">
        <f t="shared" si="131"/>
        <v>20379.984173517129</v>
      </c>
      <c r="BH186">
        <f t="shared" si="153"/>
        <v>238.52834671999068</v>
      </c>
      <c r="BI186" s="13">
        <f t="shared" si="132"/>
        <v>533.91624408933046</v>
      </c>
      <c r="BJ186" s="37">
        <f t="shared" si="133"/>
        <v>7.0828933962664289</v>
      </c>
      <c r="BK186" s="13">
        <f t="shared" si="134"/>
        <v>8414.1288406412787</v>
      </c>
      <c r="BL186">
        <f t="shared" si="154"/>
        <v>52.811854486708157</v>
      </c>
      <c r="BM186" s="13">
        <f t="shared" si="135"/>
        <v>10.271511508174452</v>
      </c>
      <c r="BN186" s="13">
        <f t="shared" si="155"/>
        <v>10.633566359525108</v>
      </c>
      <c r="BO186" s="13">
        <f t="shared" si="136"/>
        <v>20379.984173517129</v>
      </c>
      <c r="BP186">
        <f t="shared" si="156"/>
        <v>121.39434991124863</v>
      </c>
      <c r="BQ186" s="13">
        <f t="shared" si="137"/>
        <v>10.271511508174452</v>
      </c>
      <c r="BR186" s="37">
        <f t="shared" si="138"/>
        <v>159.78161370143422</v>
      </c>
      <c r="BS186" s="13">
        <f t="shared" si="139"/>
        <v>8414.1288406412787</v>
      </c>
      <c r="BT186">
        <f t="shared" si="157"/>
        <v>205.51057479187597</v>
      </c>
      <c r="BU186" s="13">
        <f t="shared" si="140"/>
        <v>836.26927694937092</v>
      </c>
      <c r="BV186" s="13">
        <f t="shared" si="158"/>
        <v>163.3322866646929</v>
      </c>
      <c r="BW186" s="13">
        <f t="shared" si="141"/>
        <v>20379.984173517129</v>
      </c>
      <c r="BX186">
        <f t="shared" si="159"/>
        <v>274.09307021641644</v>
      </c>
      <c r="BY186" s="13">
        <f t="shared" si="142"/>
        <v>836.26927694937092</v>
      </c>
    </row>
    <row r="187" spans="29:77" x14ac:dyDescent="0.2">
      <c r="AC187">
        <v>185</v>
      </c>
      <c r="AD187" s="37">
        <f t="shared" si="113"/>
        <v>517.28773978707602</v>
      </c>
      <c r="AE187" s="13">
        <f t="shared" si="114"/>
        <v>14023.548067735466</v>
      </c>
      <c r="AF187">
        <f t="shared" si="160"/>
        <v>593.09070231537589</v>
      </c>
      <c r="AG187" s="13">
        <f t="shared" si="115"/>
        <v>1616.3024281585481</v>
      </c>
      <c r="AH187" s="13">
        <f t="shared" si="143"/>
        <v>519.87262970432835</v>
      </c>
      <c r="AI187" s="13">
        <f t="shared" si="116"/>
        <v>20379.984173517129</v>
      </c>
      <c r="AJ187">
        <f t="shared" si="144"/>
        <v>630.03470631793448</v>
      </c>
      <c r="AK187" s="13">
        <f t="shared" si="117"/>
        <v>1616.3024281585481</v>
      </c>
      <c r="AL187" s="37">
        <f t="shared" si="118"/>
        <v>1162.5450724080165</v>
      </c>
      <c r="AM187" s="13">
        <f t="shared" si="119"/>
        <v>16828.257681282557</v>
      </c>
      <c r="AN187">
        <f t="shared" si="145"/>
        <v>1253.5086274419762</v>
      </c>
      <c r="AO187" s="13">
        <f t="shared" si="120"/>
        <v>3457.7835760522935</v>
      </c>
      <c r="AP187" s="13">
        <f t="shared" si="146"/>
        <v>1164.6470708022655</v>
      </c>
      <c r="AQ187" s="13">
        <f t="shared" si="121"/>
        <v>20379.984173517129</v>
      </c>
      <c r="AR187" s="13">
        <f t="shared" si="147"/>
        <v>1274.8091474158716</v>
      </c>
      <c r="AS187" s="38">
        <f t="shared" si="122"/>
        <v>3457.7835760522935</v>
      </c>
      <c r="AT187" s="37">
        <f t="shared" si="123"/>
        <v>108.84359342095777</v>
      </c>
      <c r="AU187" s="13">
        <f t="shared" si="124"/>
        <v>5609.4192270941858</v>
      </c>
      <c r="AV187">
        <f t="shared" si="148"/>
        <v>139.1647784322777</v>
      </c>
      <c r="AW187" s="13">
        <f t="shared" si="125"/>
        <v>532.10518174559218</v>
      </c>
      <c r="AX187" s="13">
        <f t="shared" si="149"/>
        <v>112.87715790721964</v>
      </c>
      <c r="AY187" s="13">
        <f t="shared" si="126"/>
        <v>20379.984173517129</v>
      </c>
      <c r="AZ187">
        <f t="shared" si="150"/>
        <v>223.03923452082574</v>
      </c>
      <c r="BA187" s="13">
        <f t="shared" si="127"/>
        <v>532.10518174559218</v>
      </c>
      <c r="BB187" s="37">
        <f t="shared" si="128"/>
        <v>124.21689020500847</v>
      </c>
      <c r="BC187" s="13">
        <f t="shared" si="129"/>
        <v>8414.1288406412787</v>
      </c>
      <c r="BD187">
        <f t="shared" si="151"/>
        <v>169.69866772198836</v>
      </c>
      <c r="BE187" s="13">
        <f t="shared" si="130"/>
        <v>533.91624408933046</v>
      </c>
      <c r="BF187" s="13">
        <f t="shared" si="152"/>
        <v>127.76756316826715</v>
      </c>
      <c r="BG187" s="13">
        <f t="shared" si="131"/>
        <v>20379.984173517129</v>
      </c>
      <c r="BH187">
        <f t="shared" si="153"/>
        <v>237.92963978187325</v>
      </c>
      <c r="BI187" s="13">
        <f t="shared" si="132"/>
        <v>533.91624408933046</v>
      </c>
      <c r="BJ187" s="37">
        <f t="shared" si="133"/>
        <v>7.0828933962664289</v>
      </c>
      <c r="BK187" s="13">
        <f t="shared" si="134"/>
        <v>8414.1288406412787</v>
      </c>
      <c r="BL187">
        <f t="shared" si="154"/>
        <v>52.56467091324631</v>
      </c>
      <c r="BM187" s="13">
        <f t="shared" si="135"/>
        <v>10.271511508174452</v>
      </c>
      <c r="BN187" s="13">
        <f t="shared" si="155"/>
        <v>10.633566359525108</v>
      </c>
      <c r="BO187" s="13">
        <f t="shared" si="136"/>
        <v>20379.984173517129</v>
      </c>
      <c r="BP187">
        <f t="shared" si="156"/>
        <v>120.79564297313121</v>
      </c>
      <c r="BQ187" s="13">
        <f t="shared" si="137"/>
        <v>10.271511508174452</v>
      </c>
      <c r="BR187" s="37">
        <f t="shared" si="138"/>
        <v>159.78161370143422</v>
      </c>
      <c r="BS187" s="13">
        <f t="shared" si="139"/>
        <v>8414.1288406412787</v>
      </c>
      <c r="BT187">
        <f t="shared" si="157"/>
        <v>205.26339121841411</v>
      </c>
      <c r="BU187" s="13">
        <f t="shared" si="140"/>
        <v>836.26927694937092</v>
      </c>
      <c r="BV187" s="13">
        <f t="shared" si="158"/>
        <v>163.3322866646929</v>
      </c>
      <c r="BW187" s="13">
        <f t="shared" si="141"/>
        <v>20379.984173517129</v>
      </c>
      <c r="BX187">
        <f t="shared" si="159"/>
        <v>273.49436327829903</v>
      </c>
      <c r="BY187" s="13">
        <f t="shared" si="142"/>
        <v>836.26927694937092</v>
      </c>
    </row>
    <row r="188" spans="29:77" x14ac:dyDescent="0.2">
      <c r="AC188">
        <v>186</v>
      </c>
      <c r="AD188" s="37">
        <f t="shared" si="113"/>
        <v>517.28773978707602</v>
      </c>
      <c r="AE188" s="13">
        <f t="shared" si="114"/>
        <v>14023.548067735466</v>
      </c>
      <c r="AF188">
        <f t="shared" si="160"/>
        <v>592.68315950608394</v>
      </c>
      <c r="AG188" s="13">
        <f t="shared" si="115"/>
        <v>1616.3024281585481</v>
      </c>
      <c r="AH188" s="13">
        <f t="shared" si="143"/>
        <v>519.87262970432835</v>
      </c>
      <c r="AI188" s="13">
        <f t="shared" si="116"/>
        <v>20379.984173517129</v>
      </c>
      <c r="AJ188">
        <f t="shared" si="144"/>
        <v>629.44243708882902</v>
      </c>
      <c r="AK188" s="13">
        <f t="shared" si="117"/>
        <v>1616.3024281585481</v>
      </c>
      <c r="AL188" s="37">
        <f t="shared" si="118"/>
        <v>1162.5450724080165</v>
      </c>
      <c r="AM188" s="13">
        <f t="shared" si="119"/>
        <v>16828.257681282557</v>
      </c>
      <c r="AN188">
        <f t="shared" si="145"/>
        <v>1253.0195760708259</v>
      </c>
      <c r="AO188" s="13">
        <f t="shared" si="120"/>
        <v>3457.7835760522935</v>
      </c>
      <c r="AP188" s="13">
        <f t="shared" si="146"/>
        <v>1164.6470708022655</v>
      </c>
      <c r="AQ188" s="13">
        <f t="shared" si="121"/>
        <v>20379.984173517129</v>
      </c>
      <c r="AR188" s="13">
        <f t="shared" si="147"/>
        <v>1274.2168781867663</v>
      </c>
      <c r="AS188" s="38">
        <f t="shared" si="122"/>
        <v>3457.7835760522935</v>
      </c>
      <c r="AT188" s="37">
        <f t="shared" si="123"/>
        <v>108.84359342095777</v>
      </c>
      <c r="AU188" s="13">
        <f t="shared" si="124"/>
        <v>5609.4192270941858</v>
      </c>
      <c r="AV188">
        <f t="shared" si="148"/>
        <v>139.00176130856093</v>
      </c>
      <c r="AW188" s="13">
        <f t="shared" si="125"/>
        <v>532.10518174559218</v>
      </c>
      <c r="AX188" s="13">
        <f t="shared" si="149"/>
        <v>112.87715790721964</v>
      </c>
      <c r="AY188" s="13">
        <f t="shared" si="126"/>
        <v>20379.984173517129</v>
      </c>
      <c r="AZ188">
        <f t="shared" si="150"/>
        <v>222.44696529172035</v>
      </c>
      <c r="BA188" s="13">
        <f t="shared" si="127"/>
        <v>532.10518174559218</v>
      </c>
      <c r="BB188" s="37">
        <f t="shared" si="128"/>
        <v>124.21689020500847</v>
      </c>
      <c r="BC188" s="13">
        <f t="shared" si="129"/>
        <v>8414.1288406412787</v>
      </c>
      <c r="BD188">
        <f t="shared" si="151"/>
        <v>169.4541420364132</v>
      </c>
      <c r="BE188" s="13">
        <f t="shared" si="130"/>
        <v>533.91624408933046</v>
      </c>
      <c r="BF188" s="13">
        <f t="shared" si="152"/>
        <v>127.76756316826715</v>
      </c>
      <c r="BG188" s="13">
        <f t="shared" si="131"/>
        <v>20379.984173517129</v>
      </c>
      <c r="BH188">
        <f t="shared" si="153"/>
        <v>237.33737055276782</v>
      </c>
      <c r="BI188" s="13">
        <f t="shared" si="132"/>
        <v>533.91624408933046</v>
      </c>
      <c r="BJ188" s="37">
        <f t="shared" si="133"/>
        <v>7.0828933962664289</v>
      </c>
      <c r="BK188" s="13">
        <f t="shared" si="134"/>
        <v>8414.1288406412787</v>
      </c>
      <c r="BL188">
        <f t="shared" si="154"/>
        <v>52.320145227671155</v>
      </c>
      <c r="BM188" s="13">
        <f t="shared" si="135"/>
        <v>10.271511508174452</v>
      </c>
      <c r="BN188" s="13">
        <f t="shared" si="155"/>
        <v>10.633566359525108</v>
      </c>
      <c r="BO188" s="13">
        <f t="shared" si="136"/>
        <v>20379.984173517129</v>
      </c>
      <c r="BP188">
        <f t="shared" si="156"/>
        <v>120.2033737440258</v>
      </c>
      <c r="BQ188" s="13">
        <f t="shared" si="137"/>
        <v>10.271511508174452</v>
      </c>
      <c r="BR188" s="37">
        <f t="shared" si="138"/>
        <v>159.78161370143422</v>
      </c>
      <c r="BS188" s="13">
        <f t="shared" si="139"/>
        <v>8414.1288406412787</v>
      </c>
      <c r="BT188">
        <f t="shared" si="157"/>
        <v>205.01886553283896</v>
      </c>
      <c r="BU188" s="13">
        <f t="shared" si="140"/>
        <v>836.26927694937092</v>
      </c>
      <c r="BV188" s="13">
        <f t="shared" si="158"/>
        <v>163.3322866646929</v>
      </c>
      <c r="BW188" s="13">
        <f t="shared" si="141"/>
        <v>20379.984173517129</v>
      </c>
      <c r="BX188">
        <f t="shared" si="159"/>
        <v>272.90209404919358</v>
      </c>
      <c r="BY188" s="13">
        <f t="shared" si="142"/>
        <v>836.26927694937092</v>
      </c>
    </row>
    <row r="189" spans="29:77" x14ac:dyDescent="0.2">
      <c r="AC189">
        <v>187</v>
      </c>
      <c r="AD189" s="37">
        <f t="shared" si="113"/>
        <v>517.28773978707602</v>
      </c>
      <c r="AE189" s="13">
        <f t="shared" si="114"/>
        <v>14023.548067735466</v>
      </c>
      <c r="AF189">
        <f t="shared" si="160"/>
        <v>592.27997544341542</v>
      </c>
      <c r="AG189" s="13">
        <f t="shared" si="115"/>
        <v>1616.3024281585481</v>
      </c>
      <c r="AH189" s="13">
        <f t="shared" si="143"/>
        <v>519.87262970432835</v>
      </c>
      <c r="AI189" s="13">
        <f t="shared" si="116"/>
        <v>20379.984173517129</v>
      </c>
      <c r="AJ189">
        <f t="shared" si="144"/>
        <v>628.85650228998145</v>
      </c>
      <c r="AK189" s="13">
        <f t="shared" si="117"/>
        <v>1616.3024281585481</v>
      </c>
      <c r="AL189" s="37">
        <f t="shared" si="118"/>
        <v>1162.5450724080165</v>
      </c>
      <c r="AM189" s="13">
        <f t="shared" si="119"/>
        <v>16828.257681282557</v>
      </c>
      <c r="AN189">
        <f t="shared" si="145"/>
        <v>1252.5357551956238</v>
      </c>
      <c r="AO189" s="13">
        <f t="shared" si="120"/>
        <v>3457.7835760522935</v>
      </c>
      <c r="AP189" s="13">
        <f t="shared" si="146"/>
        <v>1164.6470708022655</v>
      </c>
      <c r="AQ189" s="13">
        <f t="shared" si="121"/>
        <v>20379.984173517129</v>
      </c>
      <c r="AR189" s="13">
        <f t="shared" si="147"/>
        <v>1273.6309433879185</v>
      </c>
      <c r="AS189" s="38">
        <f t="shared" si="122"/>
        <v>3457.7835760522935</v>
      </c>
      <c r="AT189" s="37">
        <f t="shared" si="123"/>
        <v>108.84359342095777</v>
      </c>
      <c r="AU189" s="13">
        <f t="shared" si="124"/>
        <v>5609.4192270941858</v>
      </c>
      <c r="AV189">
        <f t="shared" si="148"/>
        <v>138.84048768349354</v>
      </c>
      <c r="AW189" s="13">
        <f t="shared" si="125"/>
        <v>532.10518174559218</v>
      </c>
      <c r="AX189" s="13">
        <f t="shared" si="149"/>
        <v>112.87715790721964</v>
      </c>
      <c r="AY189" s="13">
        <f t="shared" si="126"/>
        <v>20379.984173517129</v>
      </c>
      <c r="AZ189">
        <f t="shared" si="150"/>
        <v>221.86103049287271</v>
      </c>
      <c r="BA189" s="13">
        <f t="shared" si="127"/>
        <v>532.10518174559218</v>
      </c>
      <c r="BB189" s="37">
        <f t="shared" si="128"/>
        <v>124.21689020500847</v>
      </c>
      <c r="BC189" s="13">
        <f t="shared" si="129"/>
        <v>8414.1288406412787</v>
      </c>
      <c r="BD189">
        <f t="shared" si="151"/>
        <v>169.21223159881208</v>
      </c>
      <c r="BE189" s="13">
        <f t="shared" si="130"/>
        <v>533.91624408933046</v>
      </c>
      <c r="BF189" s="13">
        <f t="shared" si="152"/>
        <v>127.76756316826715</v>
      </c>
      <c r="BG189" s="13">
        <f t="shared" si="131"/>
        <v>20379.984173517129</v>
      </c>
      <c r="BH189">
        <f t="shared" si="153"/>
        <v>236.75143575392025</v>
      </c>
      <c r="BI189" s="13">
        <f t="shared" si="132"/>
        <v>533.91624408933046</v>
      </c>
      <c r="BJ189" s="37">
        <f t="shared" si="133"/>
        <v>7.0828933962664289</v>
      </c>
      <c r="BK189" s="13">
        <f t="shared" si="134"/>
        <v>8414.1288406412787</v>
      </c>
      <c r="BL189">
        <f t="shared" si="154"/>
        <v>52.078234790070056</v>
      </c>
      <c r="BM189" s="13">
        <f t="shared" si="135"/>
        <v>10.271511508174452</v>
      </c>
      <c r="BN189" s="13">
        <f t="shared" si="155"/>
        <v>10.633566359525108</v>
      </c>
      <c r="BO189" s="13">
        <f t="shared" si="136"/>
        <v>20379.984173517129</v>
      </c>
      <c r="BP189">
        <f t="shared" si="156"/>
        <v>119.61743894517819</v>
      </c>
      <c r="BQ189" s="13">
        <f t="shared" si="137"/>
        <v>10.271511508174452</v>
      </c>
      <c r="BR189" s="37">
        <f t="shared" si="138"/>
        <v>159.78161370143422</v>
      </c>
      <c r="BS189" s="13">
        <f t="shared" si="139"/>
        <v>8414.1288406412787</v>
      </c>
      <c r="BT189">
        <f t="shared" si="157"/>
        <v>204.77695509523784</v>
      </c>
      <c r="BU189" s="13">
        <f t="shared" si="140"/>
        <v>836.26927694937092</v>
      </c>
      <c r="BV189" s="13">
        <f t="shared" si="158"/>
        <v>163.3322866646929</v>
      </c>
      <c r="BW189" s="13">
        <f t="shared" si="141"/>
        <v>20379.984173517129</v>
      </c>
      <c r="BX189">
        <f t="shared" si="159"/>
        <v>272.316159250346</v>
      </c>
      <c r="BY189" s="13">
        <f t="shared" si="142"/>
        <v>836.26927694937092</v>
      </c>
    </row>
    <row r="190" spans="29:77" x14ac:dyDescent="0.2">
      <c r="AC190">
        <v>188</v>
      </c>
      <c r="AD190" s="37">
        <f t="shared" si="113"/>
        <v>517.28773978707602</v>
      </c>
      <c r="AE190" s="13">
        <f t="shared" si="114"/>
        <v>14023.548067735466</v>
      </c>
      <c r="AF190">
        <f t="shared" si="160"/>
        <v>591.88108057290299</v>
      </c>
      <c r="AG190" s="13">
        <f t="shared" si="115"/>
        <v>1616.3024281585481</v>
      </c>
      <c r="AH190" s="13">
        <f t="shared" si="143"/>
        <v>519.87262970432835</v>
      </c>
      <c r="AI190" s="13">
        <f t="shared" si="116"/>
        <v>20379.984173517129</v>
      </c>
      <c r="AJ190">
        <f t="shared" si="144"/>
        <v>628.27680084005772</v>
      </c>
      <c r="AK190" s="13">
        <f t="shared" si="117"/>
        <v>1616.3024281585481</v>
      </c>
      <c r="AL190" s="37">
        <f t="shared" si="118"/>
        <v>1162.5450724080165</v>
      </c>
      <c r="AM190" s="13">
        <f t="shared" si="119"/>
        <v>16828.257681282557</v>
      </c>
      <c r="AN190">
        <f t="shared" si="145"/>
        <v>1252.0570813510087</v>
      </c>
      <c r="AO190" s="13">
        <f t="shared" si="120"/>
        <v>3457.7835760522935</v>
      </c>
      <c r="AP190" s="13">
        <f t="shared" si="146"/>
        <v>1164.6470708022655</v>
      </c>
      <c r="AQ190" s="13">
        <f t="shared" si="121"/>
        <v>20379.984173517129</v>
      </c>
      <c r="AR190" s="13">
        <f t="shared" si="147"/>
        <v>1273.051241937995</v>
      </c>
      <c r="AS190" s="38">
        <f t="shared" si="122"/>
        <v>3457.7835760522935</v>
      </c>
      <c r="AT190" s="37">
        <f t="shared" si="123"/>
        <v>108.84359342095777</v>
      </c>
      <c r="AU190" s="13">
        <f t="shared" si="124"/>
        <v>5609.4192270941858</v>
      </c>
      <c r="AV190">
        <f t="shared" si="148"/>
        <v>138.68092973528854</v>
      </c>
      <c r="AW190" s="13">
        <f t="shared" si="125"/>
        <v>532.10518174559218</v>
      </c>
      <c r="AX190" s="13">
        <f t="shared" si="149"/>
        <v>112.87715790721964</v>
      </c>
      <c r="AY190" s="13">
        <f t="shared" si="126"/>
        <v>20379.984173517129</v>
      </c>
      <c r="AZ190">
        <f t="shared" si="150"/>
        <v>221.28132904294904</v>
      </c>
      <c r="BA190" s="13">
        <f t="shared" si="127"/>
        <v>532.10518174559218</v>
      </c>
      <c r="BB190" s="37">
        <f t="shared" si="128"/>
        <v>124.21689020500847</v>
      </c>
      <c r="BC190" s="13">
        <f t="shared" si="129"/>
        <v>8414.1288406412787</v>
      </c>
      <c r="BD190">
        <f t="shared" si="151"/>
        <v>168.97289467650464</v>
      </c>
      <c r="BE190" s="13">
        <f t="shared" si="130"/>
        <v>533.91624408933046</v>
      </c>
      <c r="BF190" s="13">
        <f t="shared" si="152"/>
        <v>127.76756316826715</v>
      </c>
      <c r="BG190" s="13">
        <f t="shared" si="131"/>
        <v>20379.984173517129</v>
      </c>
      <c r="BH190">
        <f t="shared" si="153"/>
        <v>236.17173430399657</v>
      </c>
      <c r="BI190" s="13">
        <f t="shared" si="132"/>
        <v>533.91624408933046</v>
      </c>
      <c r="BJ190" s="37">
        <f t="shared" si="133"/>
        <v>7.0828933962664289</v>
      </c>
      <c r="BK190" s="13">
        <f t="shared" si="134"/>
        <v>8414.1288406412787</v>
      </c>
      <c r="BL190">
        <f t="shared" si="154"/>
        <v>51.83889786776259</v>
      </c>
      <c r="BM190" s="13">
        <f t="shared" si="135"/>
        <v>10.271511508174452</v>
      </c>
      <c r="BN190" s="13">
        <f t="shared" si="155"/>
        <v>10.633566359525108</v>
      </c>
      <c r="BO190" s="13">
        <f t="shared" si="136"/>
        <v>20379.984173517129</v>
      </c>
      <c r="BP190">
        <f t="shared" si="156"/>
        <v>119.03773749525452</v>
      </c>
      <c r="BQ190" s="13">
        <f t="shared" si="137"/>
        <v>10.271511508174452</v>
      </c>
      <c r="BR190" s="37">
        <f t="shared" si="138"/>
        <v>159.78161370143422</v>
      </c>
      <c r="BS190" s="13">
        <f t="shared" si="139"/>
        <v>8414.1288406412787</v>
      </c>
      <c r="BT190">
        <f t="shared" si="157"/>
        <v>204.53761817293039</v>
      </c>
      <c r="BU190" s="13">
        <f t="shared" si="140"/>
        <v>836.26927694937092</v>
      </c>
      <c r="BV190" s="13">
        <f t="shared" si="158"/>
        <v>163.3322866646929</v>
      </c>
      <c r="BW190" s="13">
        <f t="shared" si="141"/>
        <v>20379.984173517129</v>
      </c>
      <c r="BX190">
        <f t="shared" si="159"/>
        <v>271.73645780042233</v>
      </c>
      <c r="BY190" s="13">
        <f t="shared" si="142"/>
        <v>836.26927694937092</v>
      </c>
    </row>
    <row r="191" spans="29:77" x14ac:dyDescent="0.2">
      <c r="AC191">
        <v>189</v>
      </c>
      <c r="AD191" s="37">
        <f t="shared" si="113"/>
        <v>517.28773978707602</v>
      </c>
      <c r="AE191" s="13">
        <f t="shared" si="114"/>
        <v>14023.548067735466</v>
      </c>
      <c r="AF191">
        <f t="shared" si="160"/>
        <v>591.48640681213135</v>
      </c>
      <c r="AG191" s="13">
        <f t="shared" si="115"/>
        <v>1616.3024281585481</v>
      </c>
      <c r="AH191" s="13">
        <f t="shared" si="143"/>
        <v>519.87262970432835</v>
      </c>
      <c r="AI191" s="13">
        <f t="shared" si="116"/>
        <v>20379.984173517129</v>
      </c>
      <c r="AJ191">
        <f t="shared" si="144"/>
        <v>627.70323379701153</v>
      </c>
      <c r="AK191" s="13">
        <f t="shared" si="117"/>
        <v>1616.3024281585481</v>
      </c>
      <c r="AL191" s="37">
        <f t="shared" si="118"/>
        <v>1162.5450724080165</v>
      </c>
      <c r="AM191" s="13">
        <f t="shared" si="119"/>
        <v>16828.257681282557</v>
      </c>
      <c r="AN191">
        <f t="shared" si="145"/>
        <v>1251.583472838083</v>
      </c>
      <c r="AO191" s="13">
        <f t="shared" si="120"/>
        <v>3457.7835760522935</v>
      </c>
      <c r="AP191" s="13">
        <f t="shared" si="146"/>
        <v>1164.6470708022655</v>
      </c>
      <c r="AQ191" s="13">
        <f t="shared" si="121"/>
        <v>20379.984173517129</v>
      </c>
      <c r="AR191" s="13">
        <f t="shared" si="147"/>
        <v>1272.4776748949487</v>
      </c>
      <c r="AS191" s="38">
        <f t="shared" si="122"/>
        <v>3457.7835760522935</v>
      </c>
      <c r="AT191" s="37">
        <f t="shared" si="123"/>
        <v>108.84359342095777</v>
      </c>
      <c r="AU191" s="13">
        <f t="shared" si="124"/>
        <v>5609.4192270941858</v>
      </c>
      <c r="AV191">
        <f t="shared" si="148"/>
        <v>138.52306023097992</v>
      </c>
      <c r="AW191" s="13">
        <f t="shared" si="125"/>
        <v>532.10518174559218</v>
      </c>
      <c r="AX191" s="13">
        <f t="shared" si="149"/>
        <v>112.87715790721964</v>
      </c>
      <c r="AY191" s="13">
        <f t="shared" si="126"/>
        <v>20379.984173517129</v>
      </c>
      <c r="AZ191">
        <f t="shared" si="150"/>
        <v>220.70776199990286</v>
      </c>
      <c r="BA191" s="13">
        <f t="shared" si="127"/>
        <v>532.10518174559218</v>
      </c>
      <c r="BB191" s="37">
        <f t="shared" si="128"/>
        <v>124.21689020500847</v>
      </c>
      <c r="BC191" s="13">
        <f t="shared" si="129"/>
        <v>8414.1288406412787</v>
      </c>
      <c r="BD191">
        <f t="shared" si="151"/>
        <v>168.73609042004171</v>
      </c>
      <c r="BE191" s="13">
        <f t="shared" si="130"/>
        <v>533.91624408933046</v>
      </c>
      <c r="BF191" s="13">
        <f t="shared" si="152"/>
        <v>127.76756316826715</v>
      </c>
      <c r="BG191" s="13">
        <f t="shared" si="131"/>
        <v>20379.984173517129</v>
      </c>
      <c r="BH191">
        <f t="shared" si="153"/>
        <v>235.59816726095036</v>
      </c>
      <c r="BI191" s="13">
        <f t="shared" si="132"/>
        <v>533.91624408933046</v>
      </c>
      <c r="BJ191" s="37">
        <f t="shared" si="133"/>
        <v>7.0828933962664289</v>
      </c>
      <c r="BK191" s="13">
        <f t="shared" si="134"/>
        <v>8414.1288406412787</v>
      </c>
      <c r="BL191">
        <f t="shared" si="154"/>
        <v>51.602093611299651</v>
      </c>
      <c r="BM191" s="13">
        <f t="shared" si="135"/>
        <v>10.271511508174452</v>
      </c>
      <c r="BN191" s="13">
        <f t="shared" si="155"/>
        <v>10.633566359525108</v>
      </c>
      <c r="BO191" s="13">
        <f t="shared" si="136"/>
        <v>20379.984173517129</v>
      </c>
      <c r="BP191">
        <f t="shared" si="156"/>
        <v>118.46417045220832</v>
      </c>
      <c r="BQ191" s="13">
        <f t="shared" si="137"/>
        <v>10.271511508174452</v>
      </c>
      <c r="BR191" s="37">
        <f t="shared" si="138"/>
        <v>159.78161370143422</v>
      </c>
      <c r="BS191" s="13">
        <f t="shared" si="139"/>
        <v>8414.1288406412787</v>
      </c>
      <c r="BT191">
        <f t="shared" si="157"/>
        <v>204.30081391646746</v>
      </c>
      <c r="BU191" s="13">
        <f t="shared" si="140"/>
        <v>836.26927694937092</v>
      </c>
      <c r="BV191" s="13">
        <f t="shared" si="158"/>
        <v>163.3322866646929</v>
      </c>
      <c r="BW191" s="13">
        <f t="shared" si="141"/>
        <v>20379.984173517129</v>
      </c>
      <c r="BX191">
        <f t="shared" si="159"/>
        <v>271.16289075737609</v>
      </c>
      <c r="BY191" s="13">
        <f t="shared" si="142"/>
        <v>836.26927694937092</v>
      </c>
    </row>
    <row r="192" spans="29:77" x14ac:dyDescent="0.2">
      <c r="AC192">
        <v>190</v>
      </c>
      <c r="AD192" s="37">
        <f t="shared" si="113"/>
        <v>517.28773978707602</v>
      </c>
      <c r="AE192" s="13">
        <f t="shared" si="114"/>
        <v>14023.548067735466</v>
      </c>
      <c r="AF192">
        <f t="shared" si="160"/>
        <v>591.09588751199954</v>
      </c>
      <c r="AG192" s="13">
        <f t="shared" si="115"/>
        <v>1616.3024281585481</v>
      </c>
      <c r="AH192" s="13">
        <f t="shared" si="143"/>
        <v>519.87262970432835</v>
      </c>
      <c r="AI192" s="13">
        <f t="shared" si="116"/>
        <v>20379.984173517129</v>
      </c>
      <c r="AJ192">
        <f t="shared" si="144"/>
        <v>627.13570430178697</v>
      </c>
      <c r="AK192" s="13">
        <f t="shared" si="117"/>
        <v>1616.3024281585481</v>
      </c>
      <c r="AL192" s="37">
        <f t="shared" si="118"/>
        <v>1162.5450724080165</v>
      </c>
      <c r="AM192" s="13">
        <f t="shared" si="119"/>
        <v>16828.257681282557</v>
      </c>
      <c r="AN192">
        <f t="shared" si="145"/>
        <v>1251.1148496779247</v>
      </c>
      <c r="AO192" s="13">
        <f t="shared" si="120"/>
        <v>3457.7835760522935</v>
      </c>
      <c r="AP192" s="13">
        <f t="shared" si="146"/>
        <v>1164.6470708022655</v>
      </c>
      <c r="AQ192" s="13">
        <f t="shared" si="121"/>
        <v>20379.984173517129</v>
      </c>
      <c r="AR192" s="13">
        <f t="shared" si="147"/>
        <v>1271.9101453997241</v>
      </c>
      <c r="AS192" s="38">
        <f t="shared" si="122"/>
        <v>3457.7835760522935</v>
      </c>
      <c r="AT192" s="37">
        <f t="shared" si="123"/>
        <v>108.84359342095777</v>
      </c>
      <c r="AU192" s="13">
        <f t="shared" si="124"/>
        <v>5609.4192270941858</v>
      </c>
      <c r="AV192">
        <f t="shared" si="148"/>
        <v>138.36685251092717</v>
      </c>
      <c r="AW192" s="13">
        <f t="shared" si="125"/>
        <v>532.10518174559218</v>
      </c>
      <c r="AX192" s="13">
        <f t="shared" si="149"/>
        <v>112.87715790721964</v>
      </c>
      <c r="AY192" s="13">
        <f t="shared" si="126"/>
        <v>20379.984173517129</v>
      </c>
      <c r="AZ192">
        <f t="shared" si="150"/>
        <v>220.14023250467821</v>
      </c>
      <c r="BA192" s="13">
        <f t="shared" si="127"/>
        <v>532.10518174559218</v>
      </c>
      <c r="BB192" s="37">
        <f t="shared" si="128"/>
        <v>124.21689020500847</v>
      </c>
      <c r="BC192" s="13">
        <f t="shared" si="129"/>
        <v>8414.1288406412787</v>
      </c>
      <c r="BD192">
        <f t="shared" si="151"/>
        <v>168.50177883996258</v>
      </c>
      <c r="BE192" s="13">
        <f t="shared" si="130"/>
        <v>533.91624408933046</v>
      </c>
      <c r="BF192" s="13">
        <f t="shared" si="152"/>
        <v>127.76756316826715</v>
      </c>
      <c r="BG192" s="13">
        <f t="shared" si="131"/>
        <v>20379.984173517129</v>
      </c>
      <c r="BH192">
        <f t="shared" si="153"/>
        <v>235.03063776572571</v>
      </c>
      <c r="BI192" s="13">
        <f t="shared" si="132"/>
        <v>533.91624408933046</v>
      </c>
      <c r="BJ192" s="37">
        <f t="shared" si="133"/>
        <v>7.0828933962664289</v>
      </c>
      <c r="BK192" s="13">
        <f t="shared" si="134"/>
        <v>8414.1288406412787</v>
      </c>
      <c r="BL192">
        <f t="shared" si="154"/>
        <v>51.367782031220528</v>
      </c>
      <c r="BM192" s="13">
        <f t="shared" si="135"/>
        <v>10.271511508174452</v>
      </c>
      <c r="BN192" s="13">
        <f t="shared" si="155"/>
        <v>10.633566359525108</v>
      </c>
      <c r="BO192" s="13">
        <f t="shared" si="136"/>
        <v>20379.984173517129</v>
      </c>
      <c r="BP192">
        <f t="shared" si="156"/>
        <v>117.89664095698367</v>
      </c>
      <c r="BQ192" s="13">
        <f t="shared" si="137"/>
        <v>10.271511508174452</v>
      </c>
      <c r="BR192" s="37">
        <f t="shared" si="138"/>
        <v>159.78161370143422</v>
      </c>
      <c r="BS192" s="13">
        <f t="shared" si="139"/>
        <v>8414.1288406412787</v>
      </c>
      <c r="BT192">
        <f t="shared" si="157"/>
        <v>204.06650233638834</v>
      </c>
      <c r="BU192" s="13">
        <f t="shared" si="140"/>
        <v>836.26927694937092</v>
      </c>
      <c r="BV192" s="13">
        <f t="shared" si="158"/>
        <v>163.3322866646929</v>
      </c>
      <c r="BW192" s="13">
        <f t="shared" si="141"/>
        <v>20379.984173517129</v>
      </c>
      <c r="BX192">
        <f t="shared" si="159"/>
        <v>270.59536126215147</v>
      </c>
      <c r="BY192" s="13">
        <f t="shared" si="142"/>
        <v>836.26927694937092</v>
      </c>
    </row>
    <row r="193" spans="29:77" x14ac:dyDescent="0.2">
      <c r="AC193">
        <v>191</v>
      </c>
      <c r="AD193" s="37">
        <f t="shared" si="113"/>
        <v>517.28773978707602</v>
      </c>
      <c r="AE193" s="13">
        <f t="shared" si="114"/>
        <v>14023.548067735466</v>
      </c>
      <c r="AF193">
        <f t="shared" si="160"/>
        <v>590.70945741919888</v>
      </c>
      <c r="AG193" s="13">
        <f t="shared" si="115"/>
        <v>1616.3024281585481</v>
      </c>
      <c r="AH193" s="13">
        <f t="shared" si="143"/>
        <v>519.87262970432835</v>
      </c>
      <c r="AI193" s="13">
        <f t="shared" si="116"/>
        <v>20379.984173517129</v>
      </c>
      <c r="AJ193">
        <f t="shared" si="144"/>
        <v>626.57411752378971</v>
      </c>
      <c r="AK193" s="13">
        <f t="shared" si="117"/>
        <v>1616.3024281585481</v>
      </c>
      <c r="AL193" s="37">
        <f t="shared" si="118"/>
        <v>1162.5450724080165</v>
      </c>
      <c r="AM193" s="13">
        <f t="shared" si="119"/>
        <v>16828.257681282557</v>
      </c>
      <c r="AN193">
        <f t="shared" si="145"/>
        <v>1250.6511335665639</v>
      </c>
      <c r="AO193" s="13">
        <f t="shared" si="120"/>
        <v>3457.7835760522935</v>
      </c>
      <c r="AP193" s="13">
        <f t="shared" si="146"/>
        <v>1164.6470708022655</v>
      </c>
      <c r="AQ193" s="13">
        <f t="shared" si="121"/>
        <v>20379.984173517129</v>
      </c>
      <c r="AR193" s="13">
        <f t="shared" si="147"/>
        <v>1271.3485586217269</v>
      </c>
      <c r="AS193" s="38">
        <f t="shared" si="122"/>
        <v>3457.7835760522935</v>
      </c>
      <c r="AT193" s="37">
        <f t="shared" si="123"/>
        <v>108.84359342095777</v>
      </c>
      <c r="AU193" s="13">
        <f t="shared" si="124"/>
        <v>5609.4192270941858</v>
      </c>
      <c r="AV193">
        <f t="shared" si="148"/>
        <v>138.21228047380691</v>
      </c>
      <c r="AW193" s="13">
        <f t="shared" si="125"/>
        <v>532.10518174559218</v>
      </c>
      <c r="AX193" s="13">
        <f t="shared" si="149"/>
        <v>112.87715790721964</v>
      </c>
      <c r="AY193" s="13">
        <f t="shared" si="126"/>
        <v>20379.984173517129</v>
      </c>
      <c r="AZ193">
        <f t="shared" si="150"/>
        <v>219.57864572668103</v>
      </c>
      <c r="BA193" s="13">
        <f t="shared" si="127"/>
        <v>532.10518174559218</v>
      </c>
      <c r="BB193" s="37">
        <f t="shared" si="128"/>
        <v>124.21689020500847</v>
      </c>
      <c r="BC193" s="13">
        <f t="shared" si="129"/>
        <v>8414.1288406412787</v>
      </c>
      <c r="BD193">
        <f t="shared" si="151"/>
        <v>168.26992078428219</v>
      </c>
      <c r="BE193" s="13">
        <f t="shared" si="130"/>
        <v>533.91624408933046</v>
      </c>
      <c r="BF193" s="13">
        <f t="shared" si="152"/>
        <v>127.76756316826715</v>
      </c>
      <c r="BG193" s="13">
        <f t="shared" si="131"/>
        <v>20379.984173517129</v>
      </c>
      <c r="BH193">
        <f t="shared" si="153"/>
        <v>234.46905098772856</v>
      </c>
      <c r="BI193" s="13">
        <f t="shared" si="132"/>
        <v>533.91624408933046</v>
      </c>
      <c r="BJ193" s="37">
        <f t="shared" si="133"/>
        <v>7.0828933962664289</v>
      </c>
      <c r="BK193" s="13">
        <f t="shared" si="134"/>
        <v>8414.1288406412787</v>
      </c>
      <c r="BL193">
        <f t="shared" si="154"/>
        <v>51.135923975540138</v>
      </c>
      <c r="BM193" s="13">
        <f t="shared" si="135"/>
        <v>10.271511508174452</v>
      </c>
      <c r="BN193" s="13">
        <f t="shared" si="155"/>
        <v>10.633566359525108</v>
      </c>
      <c r="BO193" s="13">
        <f t="shared" si="136"/>
        <v>20379.984173517129</v>
      </c>
      <c r="BP193">
        <f t="shared" si="156"/>
        <v>117.33505417898651</v>
      </c>
      <c r="BQ193" s="13">
        <f t="shared" si="137"/>
        <v>10.271511508174452</v>
      </c>
      <c r="BR193" s="37">
        <f t="shared" si="138"/>
        <v>159.78161370143422</v>
      </c>
      <c r="BS193" s="13">
        <f t="shared" si="139"/>
        <v>8414.1288406412787</v>
      </c>
      <c r="BT193">
        <f t="shared" si="157"/>
        <v>203.83464428070795</v>
      </c>
      <c r="BU193" s="13">
        <f t="shared" si="140"/>
        <v>836.26927694937092</v>
      </c>
      <c r="BV193" s="13">
        <f t="shared" si="158"/>
        <v>163.3322866646929</v>
      </c>
      <c r="BW193" s="13">
        <f t="shared" si="141"/>
        <v>20379.984173517129</v>
      </c>
      <c r="BX193">
        <f t="shared" si="159"/>
        <v>270.03377448415432</v>
      </c>
      <c r="BY193" s="13">
        <f t="shared" si="142"/>
        <v>836.26927694937092</v>
      </c>
    </row>
    <row r="194" spans="29:77" x14ac:dyDescent="0.2">
      <c r="AC194">
        <v>192</v>
      </c>
      <c r="AD194" s="37">
        <f t="shared" ref="AD194:AD257" si="161">SUM($B$44:$B$48)</f>
        <v>517.28773978707602</v>
      </c>
      <c r="AE194" s="13">
        <f t="shared" ref="AE194:AE257" si="162">SUM($B$42:$B$43)</f>
        <v>14023.548067735466</v>
      </c>
      <c r="AF194">
        <f t="shared" si="160"/>
        <v>590.32705263986486</v>
      </c>
      <c r="AG194" s="13">
        <f t="shared" ref="AG194:AG257" si="163">SUM($B$44:$B$45,$B$48:$B$49)</f>
        <v>1616.3024281585481</v>
      </c>
      <c r="AH194" s="13">
        <f t="shared" si="143"/>
        <v>519.87262970432835</v>
      </c>
      <c r="AI194" s="13">
        <f t="shared" ref="AI194:AI257" si="164">SUM($C$42:$C$43)</f>
        <v>20379.984173517129</v>
      </c>
      <c r="AJ194">
        <f t="shared" si="144"/>
        <v>626.01838060806335</v>
      </c>
      <c r="AK194" s="13">
        <f t="shared" ref="AK194:AK257" si="165">SUM($C$44:$C$45,$C$48:$C$49)</f>
        <v>1616.3024281585481</v>
      </c>
      <c r="AL194" s="37">
        <f t="shared" ref="AL194:AL257" si="166">SUM($D$44:$D$48)</f>
        <v>1162.5450724080165</v>
      </c>
      <c r="AM194" s="13">
        <f t="shared" ref="AM194:AM257" si="167">SUM($D$42:$D$43)</f>
        <v>16828.257681282557</v>
      </c>
      <c r="AN194">
        <f t="shared" si="145"/>
        <v>1250.1922478313631</v>
      </c>
      <c r="AO194" s="13">
        <f t="shared" ref="AO194:AO257" si="168">SUM($D$44:$D$45,$D$48:$D$49)</f>
        <v>3457.7835760522935</v>
      </c>
      <c r="AP194" s="13">
        <f t="shared" si="146"/>
        <v>1164.6470708022655</v>
      </c>
      <c r="AQ194" s="13">
        <f t="shared" ref="AQ194:AQ257" si="169">SUM($E$42:$E$43)</f>
        <v>20379.984173517129</v>
      </c>
      <c r="AR194" s="13">
        <f t="shared" si="147"/>
        <v>1270.7928217060005</v>
      </c>
      <c r="AS194" s="38">
        <f t="shared" ref="AS194:AS257" si="170">SUM($E$44:$E$45,$E$48:$E$49)</f>
        <v>3457.7835760522935</v>
      </c>
      <c r="AT194" s="37">
        <f t="shared" ref="AT194:AT257" si="171">SUM($F$44:$F$48)</f>
        <v>108.84359342095777</v>
      </c>
      <c r="AU194" s="13">
        <f t="shared" ref="AU194:AU257" si="172">SUM($F$42:$F$43)</f>
        <v>5609.4192270941858</v>
      </c>
      <c r="AV194">
        <f t="shared" si="148"/>
        <v>138.05931856207332</v>
      </c>
      <c r="AW194" s="13">
        <f t="shared" ref="AW194:AW257" si="173">SUM($F$44:$F$45,$F$48:$F$49)</f>
        <v>532.10518174559218</v>
      </c>
      <c r="AX194" s="13">
        <f t="shared" si="149"/>
        <v>112.87715790721964</v>
      </c>
      <c r="AY194" s="13">
        <f t="shared" ref="AY194:AY257" si="174">SUM($G$42:$G$43)</f>
        <v>20379.984173517129</v>
      </c>
      <c r="AZ194">
        <f t="shared" si="150"/>
        <v>219.02290881095468</v>
      </c>
      <c r="BA194" s="13">
        <f t="shared" ref="BA194:BA257" si="175">SUM($G$44:$G$45,$G$48:$G$49)</f>
        <v>532.10518174559218</v>
      </c>
      <c r="BB194" s="37">
        <f t="shared" ref="BB194:BB257" si="176">SUM($H$44:$H$48)</f>
        <v>124.21689020500847</v>
      </c>
      <c r="BC194" s="13">
        <f t="shared" ref="BC194:BC257" si="177">SUM($H$42:$H$43)</f>
        <v>8414.1288406412787</v>
      </c>
      <c r="BD194">
        <f t="shared" si="151"/>
        <v>168.04047791668179</v>
      </c>
      <c r="BE194" s="13">
        <f t="shared" ref="BE194:BE257" si="178">SUM($H$44:$H$45,$H$48:$H$49)</f>
        <v>533.91624408933046</v>
      </c>
      <c r="BF194" s="13">
        <f t="shared" si="152"/>
        <v>127.76756316826715</v>
      </c>
      <c r="BG194" s="13">
        <f t="shared" ref="BG194:BG257" si="179">SUM($I$42:$I$43)</f>
        <v>20379.984173517129</v>
      </c>
      <c r="BH194">
        <f t="shared" si="153"/>
        <v>233.91331407200221</v>
      </c>
      <c r="BI194" s="13">
        <f t="shared" ref="BI194:BI257" si="180">SUM($I$44:$I$45,$I$48:$I$49)</f>
        <v>533.91624408933046</v>
      </c>
      <c r="BJ194" s="37">
        <f t="shared" ref="BJ194:BJ257" si="181">SUM($J$44:$J$48)</f>
        <v>7.0828933962664289</v>
      </c>
      <c r="BK194" s="13">
        <f t="shared" ref="BK194:BK257" si="182">SUM($J$42:$J$43)</f>
        <v>8414.1288406412787</v>
      </c>
      <c r="BL194">
        <f t="shared" si="154"/>
        <v>50.906481107939754</v>
      </c>
      <c r="BM194" s="13">
        <f t="shared" ref="BM194:BM257" si="183">SUM($J$44:$J$45,$J$48:$J$49)</f>
        <v>10.271511508174452</v>
      </c>
      <c r="BN194" s="13">
        <f t="shared" si="155"/>
        <v>10.633566359525108</v>
      </c>
      <c r="BO194" s="13">
        <f t="shared" ref="BO194:BO257" si="184">SUM($K$42:$K$43)</f>
        <v>20379.984173517129</v>
      </c>
      <c r="BP194">
        <f t="shared" si="156"/>
        <v>116.77931726326015</v>
      </c>
      <c r="BQ194" s="13">
        <f t="shared" ref="BQ194:BQ257" si="185">SUM($K$44:$K$45,$K$48:$K$49)</f>
        <v>10.271511508174452</v>
      </c>
      <c r="BR194" s="37">
        <f t="shared" ref="BR194:BR257" si="186">SUM($L$44:$L$48)</f>
        <v>159.78161370143422</v>
      </c>
      <c r="BS194" s="13">
        <f t="shared" ref="BS194:BS257" si="187">SUM($L$42:$L$43)</f>
        <v>8414.1288406412787</v>
      </c>
      <c r="BT194">
        <f t="shared" si="157"/>
        <v>203.60520141310755</v>
      </c>
      <c r="BU194" s="13">
        <f t="shared" ref="BU194:BU257" si="188">SUM($L$44:$L$45,$L$48:$L$49)</f>
        <v>836.26927694937092</v>
      </c>
      <c r="BV194" s="13">
        <f t="shared" si="158"/>
        <v>163.3322866646929</v>
      </c>
      <c r="BW194" s="13">
        <f t="shared" ref="BW194:BW257" si="189">SUM($M$42:$M$43)</f>
        <v>20379.984173517129</v>
      </c>
      <c r="BX194">
        <f t="shared" si="159"/>
        <v>269.47803756842796</v>
      </c>
      <c r="BY194" s="13">
        <f t="shared" ref="BY194:BY257" si="190">SUM($M$44:$M$45,$M$48:$M$49)</f>
        <v>836.26927694937092</v>
      </c>
    </row>
    <row r="195" spans="29:77" x14ac:dyDescent="0.2">
      <c r="AC195">
        <v>193</v>
      </c>
      <c r="AD195" s="37">
        <f t="shared" si="161"/>
        <v>517.28773978707602</v>
      </c>
      <c r="AE195" s="13">
        <f t="shared" si="162"/>
        <v>14023.548067735466</v>
      </c>
      <c r="AF195">
        <f t="shared" si="160"/>
        <v>589.94861060435824</v>
      </c>
      <c r="AG195" s="13">
        <f t="shared" si="163"/>
        <v>1616.3024281585481</v>
      </c>
      <c r="AH195" s="13">
        <f t="shared" ref="AH195:AH258" si="191">SUM($C$44:$C$45,$C$47:$C$48)</f>
        <v>519.87262970432835</v>
      </c>
      <c r="AI195" s="13">
        <f t="shared" si="164"/>
        <v>20379.984173517129</v>
      </c>
      <c r="AJ195">
        <f t="shared" ref="AJ195:AJ258" si="192">AI195/$AC195+AH195</f>
        <v>625.46840262410626</v>
      </c>
      <c r="AK195" s="13">
        <f t="shared" si="165"/>
        <v>1616.3024281585481</v>
      </c>
      <c r="AL195" s="37">
        <f t="shared" si="166"/>
        <v>1162.5450724080165</v>
      </c>
      <c r="AM195" s="13">
        <f t="shared" si="167"/>
        <v>16828.257681282557</v>
      </c>
      <c r="AN195">
        <f t="shared" ref="AN195:AN258" si="193">AM195/$AC195+AL195</f>
        <v>1249.7381173887552</v>
      </c>
      <c r="AO195" s="13">
        <f t="shared" si="168"/>
        <v>3457.7835760522935</v>
      </c>
      <c r="AP195" s="13">
        <f t="shared" ref="AP195:AP258" si="194">SUM($E$44:$E$45,$E$47:$E$48)</f>
        <v>1164.6470708022655</v>
      </c>
      <c r="AQ195" s="13">
        <f t="shared" si="169"/>
        <v>20379.984173517129</v>
      </c>
      <c r="AR195" s="13">
        <f t="shared" ref="AR195:AR258" si="195">AQ195/$AC195+AP195</f>
        <v>1270.2428437220433</v>
      </c>
      <c r="AS195" s="38">
        <f t="shared" si="170"/>
        <v>3457.7835760522935</v>
      </c>
      <c r="AT195" s="37">
        <f t="shared" si="171"/>
        <v>108.84359342095777</v>
      </c>
      <c r="AU195" s="13">
        <f t="shared" si="172"/>
        <v>5609.4192270941858</v>
      </c>
      <c r="AV195">
        <f t="shared" ref="AV195:AV258" si="196">AU195/$AC195+AT195</f>
        <v>137.90794174787067</v>
      </c>
      <c r="AW195" s="13">
        <f t="shared" si="173"/>
        <v>532.10518174559218</v>
      </c>
      <c r="AX195" s="13">
        <f t="shared" ref="AX195:AX258" si="197">SUM($G$44:$G$45,$G$47:$G$48)</f>
        <v>112.87715790721964</v>
      </c>
      <c r="AY195" s="13">
        <f t="shared" si="174"/>
        <v>20379.984173517129</v>
      </c>
      <c r="AZ195">
        <f t="shared" ref="AZ195:AZ258" si="198">AY195/$AC195+AX195</f>
        <v>218.47293082699753</v>
      </c>
      <c r="BA195" s="13">
        <f t="shared" si="175"/>
        <v>532.10518174559218</v>
      </c>
      <c r="BB195" s="37">
        <f t="shared" si="176"/>
        <v>124.21689020500847</v>
      </c>
      <c r="BC195" s="13">
        <f t="shared" si="177"/>
        <v>8414.1288406412787</v>
      </c>
      <c r="BD195">
        <f t="shared" ref="BD195:BD258" si="199">BC195/$AC195+BB195</f>
        <v>167.81341269537779</v>
      </c>
      <c r="BE195" s="13">
        <f t="shared" si="178"/>
        <v>533.91624408933046</v>
      </c>
      <c r="BF195" s="13">
        <f t="shared" ref="BF195:BF258" si="200">SUM($I$44:$I$45,$I$47:$I$48)</f>
        <v>127.76756316826715</v>
      </c>
      <c r="BG195" s="13">
        <f t="shared" si="179"/>
        <v>20379.984173517129</v>
      </c>
      <c r="BH195">
        <f t="shared" ref="BH195:BH258" si="201">BG195/$AC195+BF195</f>
        <v>233.363336088045</v>
      </c>
      <c r="BI195" s="13">
        <f t="shared" si="180"/>
        <v>533.91624408933046</v>
      </c>
      <c r="BJ195" s="37">
        <f t="shared" si="181"/>
        <v>7.0828933962664289</v>
      </c>
      <c r="BK195" s="13">
        <f t="shared" si="182"/>
        <v>8414.1288406412787</v>
      </c>
      <c r="BL195">
        <f t="shared" ref="BL195:BL258" si="202">BK195/$AC195+BJ195</f>
        <v>50.679415886635745</v>
      </c>
      <c r="BM195" s="13">
        <f t="shared" si="183"/>
        <v>10.271511508174452</v>
      </c>
      <c r="BN195" s="13">
        <f t="shared" ref="BN195:BN258" si="203">SUM($K$44:$K$45,$K$47:$K$48)</f>
        <v>10.633566359525108</v>
      </c>
      <c r="BO195" s="13">
        <f t="shared" si="184"/>
        <v>20379.984173517129</v>
      </c>
      <c r="BP195">
        <f t="shared" ref="BP195:BP258" si="204">BO195/$AC195+BN195</f>
        <v>116.22933927930298</v>
      </c>
      <c r="BQ195" s="13">
        <f t="shared" si="185"/>
        <v>10.271511508174452</v>
      </c>
      <c r="BR195" s="37">
        <f t="shared" si="186"/>
        <v>159.78161370143422</v>
      </c>
      <c r="BS195" s="13">
        <f t="shared" si="187"/>
        <v>8414.1288406412787</v>
      </c>
      <c r="BT195">
        <f t="shared" ref="BT195:BT258" si="205">BS195/$AC195+BR195</f>
        <v>203.37813619180355</v>
      </c>
      <c r="BU195" s="13">
        <f t="shared" si="188"/>
        <v>836.26927694937092</v>
      </c>
      <c r="BV195" s="13">
        <f t="shared" ref="BV195:BV258" si="206">SUM($M$44:$M$45,$M$47:$M$48)</f>
        <v>163.3322866646929</v>
      </c>
      <c r="BW195" s="13">
        <f t="shared" si="189"/>
        <v>20379.984173517129</v>
      </c>
      <c r="BX195">
        <f t="shared" ref="BX195:BX258" si="207">BW195/$AC195+BV195</f>
        <v>268.92805958447076</v>
      </c>
      <c r="BY195" s="13">
        <f t="shared" si="190"/>
        <v>836.26927694937092</v>
      </c>
    </row>
    <row r="196" spans="29:77" x14ac:dyDescent="0.2">
      <c r="AC196">
        <v>194</v>
      </c>
      <c r="AD196" s="37">
        <f t="shared" si="161"/>
        <v>517.28773978707602</v>
      </c>
      <c r="AE196" s="13">
        <f t="shared" si="162"/>
        <v>14023.548067735466</v>
      </c>
      <c r="AF196">
        <f t="shared" ref="AF196:AF259" si="208">AE196/AC196+AD196</f>
        <v>589.57407003313517</v>
      </c>
      <c r="AG196" s="13">
        <f t="shared" si="163"/>
        <v>1616.3024281585481</v>
      </c>
      <c r="AH196" s="13">
        <f t="shared" si="191"/>
        <v>519.87262970432835</v>
      </c>
      <c r="AI196" s="13">
        <f t="shared" si="164"/>
        <v>20379.984173517129</v>
      </c>
      <c r="AJ196">
        <f t="shared" si="192"/>
        <v>624.92409451627236</v>
      </c>
      <c r="AK196" s="13">
        <f t="shared" si="165"/>
        <v>1616.3024281585481</v>
      </c>
      <c r="AL196" s="37">
        <f t="shared" si="166"/>
        <v>1162.5450724080165</v>
      </c>
      <c r="AM196" s="13">
        <f t="shared" si="167"/>
        <v>16828.257681282557</v>
      </c>
      <c r="AN196">
        <f t="shared" si="193"/>
        <v>1249.2886687032874</v>
      </c>
      <c r="AO196" s="13">
        <f t="shared" si="168"/>
        <v>3457.7835760522935</v>
      </c>
      <c r="AP196" s="13">
        <f t="shared" si="194"/>
        <v>1164.6470708022655</v>
      </c>
      <c r="AQ196" s="13">
        <f t="shared" si="169"/>
        <v>20379.984173517129</v>
      </c>
      <c r="AR196" s="13">
        <f t="shared" si="195"/>
        <v>1269.6985356142095</v>
      </c>
      <c r="AS196" s="38">
        <f t="shared" si="170"/>
        <v>3457.7835760522935</v>
      </c>
      <c r="AT196" s="37">
        <f t="shared" si="171"/>
        <v>108.84359342095777</v>
      </c>
      <c r="AU196" s="13">
        <f t="shared" si="172"/>
        <v>5609.4192270941858</v>
      </c>
      <c r="AV196">
        <f t="shared" si="196"/>
        <v>137.75812551938142</v>
      </c>
      <c r="AW196" s="13">
        <f t="shared" si="173"/>
        <v>532.10518174559218</v>
      </c>
      <c r="AX196" s="13">
        <f t="shared" si="197"/>
        <v>112.87715790721964</v>
      </c>
      <c r="AY196" s="13">
        <f t="shared" si="174"/>
        <v>20379.984173517129</v>
      </c>
      <c r="AZ196">
        <f t="shared" si="198"/>
        <v>217.9286227191636</v>
      </c>
      <c r="BA196" s="13">
        <f t="shared" si="175"/>
        <v>532.10518174559218</v>
      </c>
      <c r="BB196" s="37">
        <f t="shared" si="176"/>
        <v>124.21689020500847</v>
      </c>
      <c r="BC196" s="13">
        <f t="shared" si="177"/>
        <v>8414.1288406412787</v>
      </c>
      <c r="BD196">
        <f t="shared" si="199"/>
        <v>167.58868835264394</v>
      </c>
      <c r="BE196" s="13">
        <f t="shared" si="178"/>
        <v>533.91624408933046</v>
      </c>
      <c r="BF196" s="13">
        <f t="shared" si="200"/>
        <v>127.76756316826715</v>
      </c>
      <c r="BG196" s="13">
        <f t="shared" si="179"/>
        <v>20379.984173517129</v>
      </c>
      <c r="BH196">
        <f t="shared" si="201"/>
        <v>232.8190279802111</v>
      </c>
      <c r="BI196" s="13">
        <f t="shared" si="180"/>
        <v>533.91624408933046</v>
      </c>
      <c r="BJ196" s="37">
        <f t="shared" si="181"/>
        <v>7.0828933962664289</v>
      </c>
      <c r="BK196" s="13">
        <f t="shared" si="182"/>
        <v>8414.1288406412787</v>
      </c>
      <c r="BL196">
        <f t="shared" si="202"/>
        <v>50.454691543901887</v>
      </c>
      <c r="BM196" s="13">
        <f t="shared" si="183"/>
        <v>10.271511508174452</v>
      </c>
      <c r="BN196" s="13">
        <f t="shared" si="203"/>
        <v>10.633566359525108</v>
      </c>
      <c r="BO196" s="13">
        <f t="shared" si="184"/>
        <v>20379.984173517129</v>
      </c>
      <c r="BP196">
        <f t="shared" si="204"/>
        <v>115.68503117146906</v>
      </c>
      <c r="BQ196" s="13">
        <f t="shared" si="185"/>
        <v>10.271511508174452</v>
      </c>
      <c r="BR196" s="37">
        <f t="shared" si="186"/>
        <v>159.78161370143422</v>
      </c>
      <c r="BS196" s="13">
        <f t="shared" si="187"/>
        <v>8414.1288406412787</v>
      </c>
      <c r="BT196">
        <f t="shared" si="205"/>
        <v>203.1534118490697</v>
      </c>
      <c r="BU196" s="13">
        <f t="shared" si="188"/>
        <v>836.26927694937092</v>
      </c>
      <c r="BV196" s="13">
        <f t="shared" si="206"/>
        <v>163.3322866646929</v>
      </c>
      <c r="BW196" s="13">
        <f t="shared" si="189"/>
        <v>20379.984173517129</v>
      </c>
      <c r="BX196">
        <f t="shared" si="207"/>
        <v>268.38375147663686</v>
      </c>
      <c r="BY196" s="13">
        <f t="shared" si="190"/>
        <v>836.26927694937092</v>
      </c>
    </row>
    <row r="197" spans="29:77" x14ac:dyDescent="0.2">
      <c r="AC197">
        <v>195</v>
      </c>
      <c r="AD197" s="37">
        <f t="shared" si="161"/>
        <v>517.28773978707602</v>
      </c>
      <c r="AE197" s="13">
        <f t="shared" si="162"/>
        <v>14023.548067735466</v>
      </c>
      <c r="AF197">
        <f t="shared" si="208"/>
        <v>589.2033709036682</v>
      </c>
      <c r="AG197" s="13">
        <f t="shared" si="163"/>
        <v>1616.3024281585481</v>
      </c>
      <c r="AH197" s="13">
        <f t="shared" si="191"/>
        <v>519.87262970432835</v>
      </c>
      <c r="AI197" s="13">
        <f t="shared" si="164"/>
        <v>20379.984173517129</v>
      </c>
      <c r="AJ197">
        <f t="shared" si="192"/>
        <v>624.38536905569822</v>
      </c>
      <c r="AK197" s="13">
        <f t="shared" si="165"/>
        <v>1616.3024281585481</v>
      </c>
      <c r="AL197" s="37">
        <f t="shared" si="166"/>
        <v>1162.5450724080165</v>
      </c>
      <c r="AM197" s="13">
        <f t="shared" si="167"/>
        <v>16828.257681282557</v>
      </c>
      <c r="AN197">
        <f t="shared" si="193"/>
        <v>1248.843829747927</v>
      </c>
      <c r="AO197" s="13">
        <f t="shared" si="168"/>
        <v>3457.7835760522935</v>
      </c>
      <c r="AP197" s="13">
        <f t="shared" si="194"/>
        <v>1164.6470708022655</v>
      </c>
      <c r="AQ197" s="13">
        <f t="shared" si="169"/>
        <v>20379.984173517129</v>
      </c>
      <c r="AR197" s="13">
        <f t="shared" si="195"/>
        <v>1269.1598101536354</v>
      </c>
      <c r="AS197" s="38">
        <f t="shared" si="170"/>
        <v>3457.7835760522935</v>
      </c>
      <c r="AT197" s="37">
        <f t="shared" si="171"/>
        <v>108.84359342095777</v>
      </c>
      <c r="AU197" s="13">
        <f t="shared" si="172"/>
        <v>5609.4192270941858</v>
      </c>
      <c r="AV197">
        <f t="shared" si="196"/>
        <v>137.60984586759463</v>
      </c>
      <c r="AW197" s="13">
        <f t="shared" si="173"/>
        <v>532.10518174559218</v>
      </c>
      <c r="AX197" s="13">
        <f t="shared" si="197"/>
        <v>112.87715790721964</v>
      </c>
      <c r="AY197" s="13">
        <f t="shared" si="174"/>
        <v>20379.984173517129</v>
      </c>
      <c r="AZ197">
        <f t="shared" si="198"/>
        <v>217.38989725858954</v>
      </c>
      <c r="BA197" s="13">
        <f t="shared" si="175"/>
        <v>532.10518174559218</v>
      </c>
      <c r="BB197" s="37">
        <f t="shared" si="176"/>
        <v>124.21689020500847</v>
      </c>
      <c r="BC197" s="13">
        <f t="shared" si="177"/>
        <v>8414.1288406412787</v>
      </c>
      <c r="BD197">
        <f t="shared" si="199"/>
        <v>167.36626887496374</v>
      </c>
      <c r="BE197" s="13">
        <f t="shared" si="178"/>
        <v>533.91624408933046</v>
      </c>
      <c r="BF197" s="13">
        <f t="shared" si="200"/>
        <v>127.76756316826715</v>
      </c>
      <c r="BG197" s="13">
        <f t="shared" si="179"/>
        <v>20379.984173517129</v>
      </c>
      <c r="BH197">
        <f t="shared" si="201"/>
        <v>232.28030251963702</v>
      </c>
      <c r="BI197" s="13">
        <f t="shared" si="180"/>
        <v>533.91624408933046</v>
      </c>
      <c r="BJ197" s="37">
        <f t="shared" si="181"/>
        <v>7.0828933962664289</v>
      </c>
      <c r="BK197" s="13">
        <f t="shared" si="182"/>
        <v>8414.1288406412787</v>
      </c>
      <c r="BL197">
        <f t="shared" si="202"/>
        <v>50.232272066221704</v>
      </c>
      <c r="BM197" s="13">
        <f t="shared" si="183"/>
        <v>10.271511508174452</v>
      </c>
      <c r="BN197" s="13">
        <f t="shared" si="203"/>
        <v>10.633566359525108</v>
      </c>
      <c r="BO197" s="13">
        <f t="shared" si="184"/>
        <v>20379.984173517129</v>
      </c>
      <c r="BP197">
        <f t="shared" si="204"/>
        <v>115.14630571089499</v>
      </c>
      <c r="BQ197" s="13">
        <f t="shared" si="185"/>
        <v>10.271511508174452</v>
      </c>
      <c r="BR197" s="37">
        <f t="shared" si="186"/>
        <v>159.78161370143422</v>
      </c>
      <c r="BS197" s="13">
        <f t="shared" si="187"/>
        <v>8414.1288406412787</v>
      </c>
      <c r="BT197">
        <f t="shared" si="205"/>
        <v>202.93099237138949</v>
      </c>
      <c r="BU197" s="13">
        <f t="shared" si="188"/>
        <v>836.26927694937092</v>
      </c>
      <c r="BV197" s="13">
        <f t="shared" si="206"/>
        <v>163.3322866646929</v>
      </c>
      <c r="BW197" s="13">
        <f t="shared" si="189"/>
        <v>20379.984173517129</v>
      </c>
      <c r="BX197">
        <f t="shared" si="207"/>
        <v>267.84502601606277</v>
      </c>
      <c r="BY197" s="13">
        <f t="shared" si="190"/>
        <v>836.26927694937092</v>
      </c>
    </row>
    <row r="198" spans="29:77" x14ac:dyDescent="0.2">
      <c r="AC198">
        <v>196</v>
      </c>
      <c r="AD198" s="37">
        <f t="shared" si="161"/>
        <v>517.28773978707602</v>
      </c>
      <c r="AE198" s="13">
        <f t="shared" si="162"/>
        <v>14023.548067735466</v>
      </c>
      <c r="AF198">
        <f t="shared" si="208"/>
        <v>588.83645441837939</v>
      </c>
      <c r="AG198" s="13">
        <f t="shared" si="163"/>
        <v>1616.3024281585481</v>
      </c>
      <c r="AH198" s="13">
        <f t="shared" si="191"/>
        <v>519.87262970432835</v>
      </c>
      <c r="AI198" s="13">
        <f t="shared" si="164"/>
        <v>20379.984173517129</v>
      </c>
      <c r="AJ198">
        <f t="shared" si="192"/>
        <v>623.85214079370144</v>
      </c>
      <c r="AK198" s="13">
        <f t="shared" si="165"/>
        <v>1616.3024281585481</v>
      </c>
      <c r="AL198" s="37">
        <f t="shared" si="166"/>
        <v>1162.5450724080165</v>
      </c>
      <c r="AM198" s="13">
        <f t="shared" si="167"/>
        <v>16828.257681282557</v>
      </c>
      <c r="AN198">
        <f t="shared" si="193"/>
        <v>1248.4035299655807</v>
      </c>
      <c r="AO198" s="13">
        <f t="shared" si="168"/>
        <v>3457.7835760522935</v>
      </c>
      <c r="AP198" s="13">
        <f t="shared" si="194"/>
        <v>1164.6470708022655</v>
      </c>
      <c r="AQ198" s="13">
        <f t="shared" si="169"/>
        <v>20379.984173517129</v>
      </c>
      <c r="AR198" s="13">
        <f t="shared" si="195"/>
        <v>1268.6265818916386</v>
      </c>
      <c r="AS198" s="38">
        <f t="shared" si="170"/>
        <v>3457.7835760522935</v>
      </c>
      <c r="AT198" s="37">
        <f t="shared" si="171"/>
        <v>108.84359342095777</v>
      </c>
      <c r="AU198" s="13">
        <f t="shared" si="172"/>
        <v>5609.4192270941858</v>
      </c>
      <c r="AV198">
        <f t="shared" si="196"/>
        <v>137.46307927347914</v>
      </c>
      <c r="AW198" s="13">
        <f t="shared" si="173"/>
        <v>532.10518174559218</v>
      </c>
      <c r="AX198" s="13">
        <f t="shared" si="197"/>
        <v>112.87715790721964</v>
      </c>
      <c r="AY198" s="13">
        <f t="shared" si="174"/>
        <v>20379.984173517129</v>
      </c>
      <c r="AZ198">
        <f t="shared" si="198"/>
        <v>216.85666899659276</v>
      </c>
      <c r="BA198" s="13">
        <f t="shared" si="175"/>
        <v>532.10518174559218</v>
      </c>
      <c r="BB198" s="37">
        <f t="shared" si="176"/>
        <v>124.21689020500847</v>
      </c>
      <c r="BC198" s="13">
        <f t="shared" si="177"/>
        <v>8414.1288406412787</v>
      </c>
      <c r="BD198">
        <f t="shared" si="199"/>
        <v>167.1461189837905</v>
      </c>
      <c r="BE198" s="13">
        <f t="shared" si="178"/>
        <v>533.91624408933046</v>
      </c>
      <c r="BF198" s="13">
        <f t="shared" si="200"/>
        <v>127.76756316826715</v>
      </c>
      <c r="BG198" s="13">
        <f t="shared" si="179"/>
        <v>20379.984173517129</v>
      </c>
      <c r="BH198">
        <f t="shared" si="201"/>
        <v>231.74707425764024</v>
      </c>
      <c r="BI198" s="13">
        <f t="shared" si="180"/>
        <v>533.91624408933046</v>
      </c>
      <c r="BJ198" s="37">
        <f t="shared" si="181"/>
        <v>7.0828933962664289</v>
      </c>
      <c r="BK198" s="13">
        <f t="shared" si="182"/>
        <v>8414.1288406412787</v>
      </c>
      <c r="BL198">
        <f t="shared" si="202"/>
        <v>50.012122175048461</v>
      </c>
      <c r="BM198" s="13">
        <f t="shared" si="183"/>
        <v>10.271511508174452</v>
      </c>
      <c r="BN198" s="13">
        <f t="shared" si="203"/>
        <v>10.633566359525108</v>
      </c>
      <c r="BO198" s="13">
        <f t="shared" si="184"/>
        <v>20379.984173517129</v>
      </c>
      <c r="BP198">
        <f t="shared" si="204"/>
        <v>114.61307744889821</v>
      </c>
      <c r="BQ198" s="13">
        <f t="shared" si="185"/>
        <v>10.271511508174452</v>
      </c>
      <c r="BR198" s="37">
        <f t="shared" si="186"/>
        <v>159.78161370143422</v>
      </c>
      <c r="BS198" s="13">
        <f t="shared" si="187"/>
        <v>8414.1288406412787</v>
      </c>
      <c r="BT198">
        <f t="shared" si="205"/>
        <v>202.71084248021626</v>
      </c>
      <c r="BU198" s="13">
        <f t="shared" si="188"/>
        <v>836.26927694937092</v>
      </c>
      <c r="BV198" s="13">
        <f t="shared" si="206"/>
        <v>163.3322866646929</v>
      </c>
      <c r="BW198" s="13">
        <f t="shared" si="189"/>
        <v>20379.984173517129</v>
      </c>
      <c r="BX198">
        <f t="shared" si="207"/>
        <v>267.31179775406599</v>
      </c>
      <c r="BY198" s="13">
        <f t="shared" si="190"/>
        <v>836.26927694937092</v>
      </c>
    </row>
    <row r="199" spans="29:77" x14ac:dyDescent="0.2">
      <c r="AC199">
        <v>197</v>
      </c>
      <c r="AD199" s="37">
        <f t="shared" si="161"/>
        <v>517.28773978707602</v>
      </c>
      <c r="AE199" s="13">
        <f t="shared" si="162"/>
        <v>14023.548067735466</v>
      </c>
      <c r="AF199">
        <f t="shared" si="208"/>
        <v>588.4732629735505</v>
      </c>
      <c r="AG199" s="13">
        <f t="shared" si="163"/>
        <v>1616.3024281585481</v>
      </c>
      <c r="AH199" s="13">
        <f t="shared" si="191"/>
        <v>519.87262970432835</v>
      </c>
      <c r="AI199" s="13">
        <f t="shared" si="164"/>
        <v>20379.984173517129</v>
      </c>
      <c r="AJ199">
        <f t="shared" si="192"/>
        <v>623.32432601659798</v>
      </c>
      <c r="AK199" s="13">
        <f t="shared" si="165"/>
        <v>1616.3024281585481</v>
      </c>
      <c r="AL199" s="37">
        <f t="shared" si="166"/>
        <v>1162.5450724080165</v>
      </c>
      <c r="AM199" s="13">
        <f t="shared" si="167"/>
        <v>16828.257681282557</v>
      </c>
      <c r="AN199">
        <f t="shared" si="193"/>
        <v>1247.9677002317858</v>
      </c>
      <c r="AO199" s="13">
        <f t="shared" si="168"/>
        <v>3457.7835760522935</v>
      </c>
      <c r="AP199" s="13">
        <f t="shared" si="194"/>
        <v>1164.6470708022655</v>
      </c>
      <c r="AQ199" s="13">
        <f t="shared" si="169"/>
        <v>20379.984173517129</v>
      </c>
      <c r="AR199" s="13">
        <f t="shared" si="195"/>
        <v>1268.0987671145351</v>
      </c>
      <c r="AS199" s="38">
        <f t="shared" si="170"/>
        <v>3457.7835760522935</v>
      </c>
      <c r="AT199" s="37">
        <f t="shared" si="171"/>
        <v>108.84359342095777</v>
      </c>
      <c r="AU199" s="13">
        <f t="shared" si="172"/>
        <v>5609.4192270941858</v>
      </c>
      <c r="AV199">
        <f t="shared" si="196"/>
        <v>137.31780269554756</v>
      </c>
      <c r="AW199" s="13">
        <f t="shared" si="173"/>
        <v>532.10518174559218</v>
      </c>
      <c r="AX199" s="13">
        <f t="shared" si="197"/>
        <v>112.87715790721964</v>
      </c>
      <c r="AY199" s="13">
        <f t="shared" si="174"/>
        <v>20379.984173517129</v>
      </c>
      <c r="AZ199">
        <f t="shared" si="198"/>
        <v>216.32885421948933</v>
      </c>
      <c r="BA199" s="13">
        <f t="shared" si="175"/>
        <v>532.10518174559218</v>
      </c>
      <c r="BB199" s="37">
        <f t="shared" si="176"/>
        <v>124.21689020500847</v>
      </c>
      <c r="BC199" s="13">
        <f t="shared" si="177"/>
        <v>8414.1288406412787</v>
      </c>
      <c r="BD199">
        <f t="shared" si="199"/>
        <v>166.92820411689314</v>
      </c>
      <c r="BE199" s="13">
        <f t="shared" si="178"/>
        <v>533.91624408933046</v>
      </c>
      <c r="BF199" s="13">
        <f t="shared" si="200"/>
        <v>127.76756316826715</v>
      </c>
      <c r="BG199" s="13">
        <f t="shared" si="179"/>
        <v>20379.984173517129</v>
      </c>
      <c r="BH199">
        <f t="shared" si="201"/>
        <v>231.21925948053683</v>
      </c>
      <c r="BI199" s="13">
        <f t="shared" si="180"/>
        <v>533.91624408933046</v>
      </c>
      <c r="BJ199" s="37">
        <f t="shared" si="181"/>
        <v>7.0828933962664289</v>
      </c>
      <c r="BK199" s="13">
        <f t="shared" si="182"/>
        <v>8414.1288406412787</v>
      </c>
      <c r="BL199">
        <f t="shared" si="202"/>
        <v>49.794207308151094</v>
      </c>
      <c r="BM199" s="13">
        <f t="shared" si="183"/>
        <v>10.271511508174452</v>
      </c>
      <c r="BN199" s="13">
        <f t="shared" si="203"/>
        <v>10.633566359525108</v>
      </c>
      <c r="BO199" s="13">
        <f t="shared" si="184"/>
        <v>20379.984173517129</v>
      </c>
      <c r="BP199">
        <f t="shared" si="204"/>
        <v>114.08526267179479</v>
      </c>
      <c r="BQ199" s="13">
        <f t="shared" si="185"/>
        <v>10.271511508174452</v>
      </c>
      <c r="BR199" s="37">
        <f t="shared" si="186"/>
        <v>159.78161370143422</v>
      </c>
      <c r="BS199" s="13">
        <f t="shared" si="187"/>
        <v>8414.1288406412787</v>
      </c>
      <c r="BT199">
        <f t="shared" si="205"/>
        <v>202.4929276133189</v>
      </c>
      <c r="BU199" s="13">
        <f t="shared" si="188"/>
        <v>836.26927694937092</v>
      </c>
      <c r="BV199" s="13">
        <f t="shared" si="206"/>
        <v>163.3322866646929</v>
      </c>
      <c r="BW199" s="13">
        <f t="shared" si="189"/>
        <v>20379.984173517129</v>
      </c>
      <c r="BX199">
        <f t="shared" si="207"/>
        <v>266.78398297696259</v>
      </c>
      <c r="BY199" s="13">
        <f t="shared" si="190"/>
        <v>836.26927694937092</v>
      </c>
    </row>
    <row r="200" spans="29:77" x14ac:dyDescent="0.2">
      <c r="AC200">
        <v>198</v>
      </c>
      <c r="AD200" s="37">
        <f t="shared" si="161"/>
        <v>517.28773978707602</v>
      </c>
      <c r="AE200" s="13">
        <f t="shared" si="162"/>
        <v>14023.548067735466</v>
      </c>
      <c r="AF200">
        <f t="shared" si="208"/>
        <v>588.11374012917429</v>
      </c>
      <c r="AG200" s="13">
        <f t="shared" si="163"/>
        <v>1616.3024281585481</v>
      </c>
      <c r="AH200" s="13">
        <f t="shared" si="191"/>
        <v>519.87262970432835</v>
      </c>
      <c r="AI200" s="13">
        <f t="shared" si="164"/>
        <v>20379.984173517129</v>
      </c>
      <c r="AJ200">
        <f t="shared" si="192"/>
        <v>622.80184270188965</v>
      </c>
      <c r="AK200" s="13">
        <f t="shared" si="165"/>
        <v>1616.3024281585481</v>
      </c>
      <c r="AL200" s="37">
        <f t="shared" si="166"/>
        <v>1162.5450724080165</v>
      </c>
      <c r="AM200" s="13">
        <f t="shared" si="167"/>
        <v>16828.257681282557</v>
      </c>
      <c r="AN200">
        <f t="shared" si="193"/>
        <v>1247.5362728185344</v>
      </c>
      <c r="AO200" s="13">
        <f t="shared" si="168"/>
        <v>3457.7835760522935</v>
      </c>
      <c r="AP200" s="13">
        <f t="shared" si="194"/>
        <v>1164.6470708022655</v>
      </c>
      <c r="AQ200" s="13">
        <f t="shared" si="169"/>
        <v>20379.984173517129</v>
      </c>
      <c r="AR200" s="13">
        <f t="shared" si="195"/>
        <v>1267.5762837998268</v>
      </c>
      <c r="AS200" s="38">
        <f t="shared" si="170"/>
        <v>3457.7835760522935</v>
      </c>
      <c r="AT200" s="37">
        <f t="shared" si="171"/>
        <v>108.84359342095777</v>
      </c>
      <c r="AU200" s="13">
        <f t="shared" si="172"/>
        <v>5609.4192270941858</v>
      </c>
      <c r="AV200">
        <f t="shared" si="196"/>
        <v>137.1739935577971</v>
      </c>
      <c r="AW200" s="13">
        <f t="shared" si="173"/>
        <v>532.10518174559218</v>
      </c>
      <c r="AX200" s="13">
        <f t="shared" si="197"/>
        <v>112.87715790721964</v>
      </c>
      <c r="AY200" s="13">
        <f t="shared" si="174"/>
        <v>20379.984173517129</v>
      </c>
      <c r="AZ200">
        <f t="shared" si="198"/>
        <v>215.80637090478089</v>
      </c>
      <c r="BA200" s="13">
        <f t="shared" si="175"/>
        <v>532.10518174559218</v>
      </c>
      <c r="BB200" s="37">
        <f t="shared" si="176"/>
        <v>124.21689020500847</v>
      </c>
      <c r="BC200" s="13">
        <f t="shared" si="177"/>
        <v>8414.1288406412787</v>
      </c>
      <c r="BD200">
        <f t="shared" si="199"/>
        <v>166.71249041026743</v>
      </c>
      <c r="BE200" s="13">
        <f t="shared" si="178"/>
        <v>533.91624408933046</v>
      </c>
      <c r="BF200" s="13">
        <f t="shared" si="200"/>
        <v>127.76756316826715</v>
      </c>
      <c r="BG200" s="13">
        <f t="shared" si="179"/>
        <v>20379.984173517129</v>
      </c>
      <c r="BH200">
        <f t="shared" si="201"/>
        <v>230.6967761658284</v>
      </c>
      <c r="BI200" s="13">
        <f t="shared" si="180"/>
        <v>533.91624408933046</v>
      </c>
      <c r="BJ200" s="37">
        <f t="shared" si="181"/>
        <v>7.0828933962664289</v>
      </c>
      <c r="BK200" s="13">
        <f t="shared" si="182"/>
        <v>8414.1288406412787</v>
      </c>
      <c r="BL200">
        <f t="shared" si="202"/>
        <v>49.578493601525409</v>
      </c>
      <c r="BM200" s="13">
        <f t="shared" si="183"/>
        <v>10.271511508174452</v>
      </c>
      <c r="BN200" s="13">
        <f t="shared" si="203"/>
        <v>10.633566359525108</v>
      </c>
      <c r="BO200" s="13">
        <f t="shared" si="184"/>
        <v>20379.984173517129</v>
      </c>
      <c r="BP200">
        <f t="shared" si="204"/>
        <v>113.56277935708636</v>
      </c>
      <c r="BQ200" s="13">
        <f t="shared" si="185"/>
        <v>10.271511508174452</v>
      </c>
      <c r="BR200" s="37">
        <f t="shared" si="186"/>
        <v>159.78161370143422</v>
      </c>
      <c r="BS200" s="13">
        <f t="shared" si="187"/>
        <v>8414.1288406412787</v>
      </c>
      <c r="BT200">
        <f t="shared" si="205"/>
        <v>202.27721390669319</v>
      </c>
      <c r="BU200" s="13">
        <f t="shared" si="188"/>
        <v>836.26927694937092</v>
      </c>
      <c r="BV200" s="13">
        <f t="shared" si="206"/>
        <v>163.3322866646929</v>
      </c>
      <c r="BW200" s="13">
        <f t="shared" si="189"/>
        <v>20379.984173517129</v>
      </c>
      <c r="BX200">
        <f t="shared" si="207"/>
        <v>266.26149966225415</v>
      </c>
      <c r="BY200" s="13">
        <f t="shared" si="190"/>
        <v>836.26927694937092</v>
      </c>
    </row>
    <row r="201" spans="29:77" x14ac:dyDescent="0.2">
      <c r="AC201">
        <v>199</v>
      </c>
      <c r="AD201" s="37">
        <f t="shared" si="161"/>
        <v>517.28773978707602</v>
      </c>
      <c r="AE201" s="13">
        <f t="shared" si="162"/>
        <v>14023.548067735466</v>
      </c>
      <c r="AF201">
        <f t="shared" si="208"/>
        <v>587.7578305797166</v>
      </c>
      <c r="AG201" s="13">
        <f t="shared" si="163"/>
        <v>1616.3024281585481</v>
      </c>
      <c r="AH201" s="13">
        <f t="shared" si="191"/>
        <v>519.87262970432835</v>
      </c>
      <c r="AI201" s="13">
        <f t="shared" si="164"/>
        <v>20379.984173517129</v>
      </c>
      <c r="AJ201">
        <f t="shared" si="192"/>
        <v>622.28461047577116</v>
      </c>
      <c r="AK201" s="13">
        <f t="shared" si="165"/>
        <v>1616.3024281585481</v>
      </c>
      <c r="AL201" s="37">
        <f t="shared" si="166"/>
        <v>1162.5450724080165</v>
      </c>
      <c r="AM201" s="13">
        <f t="shared" si="167"/>
        <v>16828.257681282557</v>
      </c>
      <c r="AN201">
        <f t="shared" si="193"/>
        <v>1247.1091813591852</v>
      </c>
      <c r="AO201" s="13">
        <f t="shared" si="168"/>
        <v>3457.7835760522935</v>
      </c>
      <c r="AP201" s="13">
        <f t="shared" si="194"/>
        <v>1164.6470708022655</v>
      </c>
      <c r="AQ201" s="13">
        <f t="shared" si="169"/>
        <v>20379.984173517129</v>
      </c>
      <c r="AR201" s="13">
        <f t="shared" si="195"/>
        <v>1267.0590515737083</v>
      </c>
      <c r="AS201" s="38">
        <f t="shared" si="170"/>
        <v>3457.7835760522935</v>
      </c>
      <c r="AT201" s="37">
        <f t="shared" si="171"/>
        <v>108.84359342095777</v>
      </c>
      <c r="AU201" s="13">
        <f t="shared" si="172"/>
        <v>5609.4192270941858</v>
      </c>
      <c r="AV201">
        <f t="shared" si="196"/>
        <v>137.03162973801398</v>
      </c>
      <c r="AW201" s="13">
        <f t="shared" si="173"/>
        <v>532.10518174559218</v>
      </c>
      <c r="AX201" s="13">
        <f t="shared" si="197"/>
        <v>112.87715790721964</v>
      </c>
      <c r="AY201" s="13">
        <f t="shared" si="174"/>
        <v>20379.984173517129</v>
      </c>
      <c r="AZ201">
        <f t="shared" si="198"/>
        <v>215.28913867866248</v>
      </c>
      <c r="BA201" s="13">
        <f t="shared" si="175"/>
        <v>532.10518174559218</v>
      </c>
      <c r="BB201" s="37">
        <f t="shared" si="176"/>
        <v>124.21689020500847</v>
      </c>
      <c r="BC201" s="13">
        <f t="shared" si="177"/>
        <v>8414.1288406412787</v>
      </c>
      <c r="BD201">
        <f t="shared" si="199"/>
        <v>166.49894468059279</v>
      </c>
      <c r="BE201" s="13">
        <f t="shared" si="178"/>
        <v>533.91624408933046</v>
      </c>
      <c r="BF201" s="13">
        <f t="shared" si="200"/>
        <v>127.76756316826715</v>
      </c>
      <c r="BG201" s="13">
        <f t="shared" si="179"/>
        <v>20379.984173517129</v>
      </c>
      <c r="BH201">
        <f t="shared" si="201"/>
        <v>230.17954393971002</v>
      </c>
      <c r="BI201" s="13">
        <f t="shared" si="180"/>
        <v>533.91624408933046</v>
      </c>
      <c r="BJ201" s="37">
        <f t="shared" si="181"/>
        <v>7.0828933962664289</v>
      </c>
      <c r="BK201" s="13">
        <f t="shared" si="182"/>
        <v>8414.1288406412787</v>
      </c>
      <c r="BL201">
        <f t="shared" si="202"/>
        <v>49.364947871850745</v>
      </c>
      <c r="BM201" s="13">
        <f t="shared" si="183"/>
        <v>10.271511508174452</v>
      </c>
      <c r="BN201" s="13">
        <f t="shared" si="203"/>
        <v>10.633566359525108</v>
      </c>
      <c r="BO201" s="13">
        <f t="shared" si="184"/>
        <v>20379.984173517129</v>
      </c>
      <c r="BP201">
        <f t="shared" si="204"/>
        <v>113.04554713096796</v>
      </c>
      <c r="BQ201" s="13">
        <f t="shared" si="185"/>
        <v>10.271511508174452</v>
      </c>
      <c r="BR201" s="37">
        <f t="shared" si="186"/>
        <v>159.78161370143422</v>
      </c>
      <c r="BS201" s="13">
        <f t="shared" si="187"/>
        <v>8414.1288406412787</v>
      </c>
      <c r="BT201">
        <f t="shared" si="205"/>
        <v>202.06366817701854</v>
      </c>
      <c r="BU201" s="13">
        <f t="shared" si="188"/>
        <v>836.26927694937092</v>
      </c>
      <c r="BV201" s="13">
        <f t="shared" si="206"/>
        <v>163.3322866646929</v>
      </c>
      <c r="BW201" s="13">
        <f t="shared" si="189"/>
        <v>20379.984173517129</v>
      </c>
      <c r="BX201">
        <f t="shared" si="207"/>
        <v>265.74426743613577</v>
      </c>
      <c r="BY201" s="13">
        <f t="shared" si="190"/>
        <v>836.26927694937092</v>
      </c>
    </row>
    <row r="202" spans="29:77" x14ac:dyDescent="0.2">
      <c r="AC202">
        <v>200</v>
      </c>
      <c r="AD202" s="37">
        <f t="shared" si="161"/>
        <v>517.28773978707602</v>
      </c>
      <c r="AE202" s="13">
        <f t="shared" si="162"/>
        <v>14023.548067735466</v>
      </c>
      <c r="AF202">
        <f t="shared" si="208"/>
        <v>587.40548012575334</v>
      </c>
      <c r="AG202" s="13">
        <f t="shared" si="163"/>
        <v>1616.3024281585481</v>
      </c>
      <c r="AH202" s="13">
        <f t="shared" si="191"/>
        <v>519.87262970432835</v>
      </c>
      <c r="AI202" s="13">
        <f t="shared" si="164"/>
        <v>20379.984173517129</v>
      </c>
      <c r="AJ202">
        <f t="shared" si="192"/>
        <v>621.77255057191405</v>
      </c>
      <c r="AK202" s="13">
        <f t="shared" si="165"/>
        <v>1616.3024281585481</v>
      </c>
      <c r="AL202" s="37">
        <f t="shared" si="166"/>
        <v>1162.5450724080165</v>
      </c>
      <c r="AM202" s="13">
        <f t="shared" si="167"/>
        <v>16828.257681282557</v>
      </c>
      <c r="AN202">
        <f t="shared" si="193"/>
        <v>1246.6863608144292</v>
      </c>
      <c r="AO202" s="13">
        <f t="shared" si="168"/>
        <v>3457.7835760522935</v>
      </c>
      <c r="AP202" s="13">
        <f t="shared" si="194"/>
        <v>1164.6470708022655</v>
      </c>
      <c r="AQ202" s="13">
        <f t="shared" si="169"/>
        <v>20379.984173517129</v>
      </c>
      <c r="AR202" s="13">
        <f t="shared" si="195"/>
        <v>1266.5469916698512</v>
      </c>
      <c r="AS202" s="38">
        <f t="shared" si="170"/>
        <v>3457.7835760522935</v>
      </c>
      <c r="AT202" s="37">
        <f t="shared" si="171"/>
        <v>108.84359342095777</v>
      </c>
      <c r="AU202" s="13">
        <f t="shared" si="172"/>
        <v>5609.4192270941858</v>
      </c>
      <c r="AV202">
        <f t="shared" si="196"/>
        <v>136.8906895564287</v>
      </c>
      <c r="AW202" s="13">
        <f t="shared" si="173"/>
        <v>532.10518174559218</v>
      </c>
      <c r="AX202" s="13">
        <f t="shared" si="197"/>
        <v>112.87715790721964</v>
      </c>
      <c r="AY202" s="13">
        <f t="shared" si="174"/>
        <v>20379.984173517129</v>
      </c>
      <c r="AZ202">
        <f t="shared" si="198"/>
        <v>214.77707877480529</v>
      </c>
      <c r="BA202" s="13">
        <f t="shared" si="175"/>
        <v>532.10518174559218</v>
      </c>
      <c r="BB202" s="37">
        <f t="shared" si="176"/>
        <v>124.21689020500847</v>
      </c>
      <c r="BC202" s="13">
        <f t="shared" si="177"/>
        <v>8414.1288406412787</v>
      </c>
      <c r="BD202">
        <f t="shared" si="199"/>
        <v>166.28753440821487</v>
      </c>
      <c r="BE202" s="13">
        <f t="shared" si="178"/>
        <v>533.91624408933046</v>
      </c>
      <c r="BF202" s="13">
        <f t="shared" si="200"/>
        <v>127.76756316826715</v>
      </c>
      <c r="BG202" s="13">
        <f t="shared" si="179"/>
        <v>20379.984173517129</v>
      </c>
      <c r="BH202">
        <f t="shared" si="201"/>
        <v>229.66748403585279</v>
      </c>
      <c r="BI202" s="13">
        <f t="shared" si="180"/>
        <v>533.91624408933046</v>
      </c>
      <c r="BJ202" s="37">
        <f t="shared" si="181"/>
        <v>7.0828933962664289</v>
      </c>
      <c r="BK202" s="13">
        <f t="shared" si="182"/>
        <v>8414.1288406412787</v>
      </c>
      <c r="BL202">
        <f t="shared" si="202"/>
        <v>49.15353759947282</v>
      </c>
      <c r="BM202" s="13">
        <f t="shared" si="183"/>
        <v>10.271511508174452</v>
      </c>
      <c r="BN202" s="13">
        <f t="shared" si="203"/>
        <v>10.633566359525108</v>
      </c>
      <c r="BO202" s="13">
        <f t="shared" si="184"/>
        <v>20379.984173517129</v>
      </c>
      <c r="BP202">
        <f t="shared" si="204"/>
        <v>112.53348722711075</v>
      </c>
      <c r="BQ202" s="13">
        <f t="shared" si="185"/>
        <v>10.271511508174452</v>
      </c>
      <c r="BR202" s="37">
        <f t="shared" si="186"/>
        <v>159.78161370143422</v>
      </c>
      <c r="BS202" s="13">
        <f t="shared" si="187"/>
        <v>8414.1288406412787</v>
      </c>
      <c r="BT202">
        <f t="shared" si="205"/>
        <v>201.85225790464062</v>
      </c>
      <c r="BU202" s="13">
        <f t="shared" si="188"/>
        <v>836.26927694937092</v>
      </c>
      <c r="BV202" s="13">
        <f t="shared" si="206"/>
        <v>163.3322866646929</v>
      </c>
      <c r="BW202" s="13">
        <f t="shared" si="189"/>
        <v>20379.984173517129</v>
      </c>
      <c r="BX202">
        <f t="shared" si="207"/>
        <v>265.23220753227855</v>
      </c>
      <c r="BY202" s="13">
        <f t="shared" si="190"/>
        <v>836.26927694937092</v>
      </c>
    </row>
    <row r="203" spans="29:77" x14ac:dyDescent="0.2">
      <c r="AC203">
        <v>201</v>
      </c>
      <c r="AD203" s="37">
        <f t="shared" si="161"/>
        <v>517.28773978707602</v>
      </c>
      <c r="AE203" s="13">
        <f t="shared" si="162"/>
        <v>14023.548067735466</v>
      </c>
      <c r="AF203">
        <f t="shared" si="208"/>
        <v>587.05663564645647</v>
      </c>
      <c r="AG203" s="13">
        <f t="shared" si="163"/>
        <v>1616.3024281585481</v>
      </c>
      <c r="AH203" s="13">
        <f t="shared" si="191"/>
        <v>519.87262970432835</v>
      </c>
      <c r="AI203" s="13">
        <f t="shared" si="164"/>
        <v>20379.984173517129</v>
      </c>
      <c r="AJ203">
        <f t="shared" si="192"/>
        <v>621.2655857914782</v>
      </c>
      <c r="AK203" s="13">
        <f t="shared" si="165"/>
        <v>1616.3024281585481</v>
      </c>
      <c r="AL203" s="37">
        <f t="shared" si="166"/>
        <v>1162.5450724080165</v>
      </c>
      <c r="AM203" s="13">
        <f t="shared" si="167"/>
        <v>16828.257681282557</v>
      </c>
      <c r="AN203">
        <f t="shared" si="193"/>
        <v>1246.2677474392731</v>
      </c>
      <c r="AO203" s="13">
        <f t="shared" si="168"/>
        <v>3457.7835760522935</v>
      </c>
      <c r="AP203" s="13">
        <f t="shared" si="194"/>
        <v>1164.6470708022655</v>
      </c>
      <c r="AQ203" s="13">
        <f t="shared" si="169"/>
        <v>20379.984173517129</v>
      </c>
      <c r="AR203" s="13">
        <f t="shared" si="195"/>
        <v>1266.0400268894155</v>
      </c>
      <c r="AS203" s="38">
        <f t="shared" si="170"/>
        <v>3457.7835760522935</v>
      </c>
      <c r="AT203" s="37">
        <f t="shared" si="171"/>
        <v>108.84359342095777</v>
      </c>
      <c r="AU203" s="13">
        <f t="shared" si="172"/>
        <v>5609.4192270941858</v>
      </c>
      <c r="AV203">
        <f t="shared" si="196"/>
        <v>136.75115176470993</v>
      </c>
      <c r="AW203" s="13">
        <f t="shared" si="173"/>
        <v>532.10518174559218</v>
      </c>
      <c r="AX203" s="13">
        <f t="shared" si="197"/>
        <v>112.87715790721964</v>
      </c>
      <c r="AY203" s="13">
        <f t="shared" si="174"/>
        <v>20379.984173517129</v>
      </c>
      <c r="AZ203">
        <f t="shared" si="198"/>
        <v>214.27011399436952</v>
      </c>
      <c r="BA203" s="13">
        <f t="shared" si="175"/>
        <v>532.10518174559218</v>
      </c>
      <c r="BB203" s="37">
        <f t="shared" si="176"/>
        <v>124.21689020500847</v>
      </c>
      <c r="BC203" s="13">
        <f t="shared" si="177"/>
        <v>8414.1288406412787</v>
      </c>
      <c r="BD203">
        <f t="shared" si="199"/>
        <v>166.07822772063673</v>
      </c>
      <c r="BE203" s="13">
        <f t="shared" si="178"/>
        <v>533.91624408933046</v>
      </c>
      <c r="BF203" s="13">
        <f t="shared" si="200"/>
        <v>127.76756316826715</v>
      </c>
      <c r="BG203" s="13">
        <f t="shared" si="179"/>
        <v>20379.984173517129</v>
      </c>
      <c r="BH203">
        <f t="shared" si="201"/>
        <v>229.16051925541706</v>
      </c>
      <c r="BI203" s="13">
        <f t="shared" si="180"/>
        <v>533.91624408933046</v>
      </c>
      <c r="BJ203" s="37">
        <f t="shared" si="181"/>
        <v>7.0828933962664289</v>
      </c>
      <c r="BK203" s="13">
        <f t="shared" si="182"/>
        <v>8414.1288406412787</v>
      </c>
      <c r="BL203">
        <f t="shared" si="202"/>
        <v>48.944230911894678</v>
      </c>
      <c r="BM203" s="13">
        <f t="shared" si="183"/>
        <v>10.271511508174452</v>
      </c>
      <c r="BN203" s="13">
        <f t="shared" si="203"/>
        <v>10.633566359525108</v>
      </c>
      <c r="BO203" s="13">
        <f t="shared" si="184"/>
        <v>20379.984173517129</v>
      </c>
      <c r="BP203">
        <f t="shared" si="204"/>
        <v>112.026522446675</v>
      </c>
      <c r="BQ203" s="13">
        <f t="shared" si="185"/>
        <v>10.271511508174452</v>
      </c>
      <c r="BR203" s="37">
        <f t="shared" si="186"/>
        <v>159.78161370143422</v>
      </c>
      <c r="BS203" s="13">
        <f t="shared" si="187"/>
        <v>8414.1288406412787</v>
      </c>
      <c r="BT203">
        <f t="shared" si="205"/>
        <v>201.64295121706249</v>
      </c>
      <c r="BU203" s="13">
        <f t="shared" si="188"/>
        <v>836.26927694937092</v>
      </c>
      <c r="BV203" s="13">
        <f t="shared" si="206"/>
        <v>163.3322866646929</v>
      </c>
      <c r="BW203" s="13">
        <f t="shared" si="189"/>
        <v>20379.984173517129</v>
      </c>
      <c r="BX203">
        <f t="shared" si="207"/>
        <v>264.72524275184281</v>
      </c>
      <c r="BY203" s="13">
        <f t="shared" si="190"/>
        <v>836.26927694937092</v>
      </c>
    </row>
    <row r="204" spans="29:77" x14ac:dyDescent="0.2">
      <c r="AC204">
        <v>202</v>
      </c>
      <c r="AD204" s="37">
        <f t="shared" si="161"/>
        <v>517.28773978707602</v>
      </c>
      <c r="AE204" s="13">
        <f t="shared" si="162"/>
        <v>14023.548067735466</v>
      </c>
      <c r="AF204">
        <f t="shared" si="208"/>
        <v>586.71124507289517</v>
      </c>
      <c r="AG204" s="13">
        <f t="shared" si="163"/>
        <v>1616.3024281585481</v>
      </c>
      <c r="AH204" s="13">
        <f t="shared" si="191"/>
        <v>519.87262970432835</v>
      </c>
      <c r="AI204" s="13">
        <f t="shared" si="164"/>
        <v>20379.984173517129</v>
      </c>
      <c r="AJ204">
        <f t="shared" si="192"/>
        <v>620.76364046431411</v>
      </c>
      <c r="AK204" s="13">
        <f t="shared" si="165"/>
        <v>1616.3024281585481</v>
      </c>
      <c r="AL204" s="37">
        <f t="shared" si="166"/>
        <v>1162.5450724080165</v>
      </c>
      <c r="AM204" s="13">
        <f t="shared" si="167"/>
        <v>16828.257681282557</v>
      </c>
      <c r="AN204">
        <f t="shared" si="193"/>
        <v>1245.8532787509994</v>
      </c>
      <c r="AO204" s="13">
        <f t="shared" si="168"/>
        <v>3457.7835760522935</v>
      </c>
      <c r="AP204" s="13">
        <f t="shared" si="194"/>
        <v>1164.6470708022655</v>
      </c>
      <c r="AQ204" s="13">
        <f t="shared" si="169"/>
        <v>20379.984173517129</v>
      </c>
      <c r="AR204" s="13">
        <f t="shared" si="195"/>
        <v>1265.5380815622514</v>
      </c>
      <c r="AS204" s="38">
        <f t="shared" si="170"/>
        <v>3457.7835760522935</v>
      </c>
      <c r="AT204" s="37">
        <f t="shared" si="171"/>
        <v>108.84359342095777</v>
      </c>
      <c r="AU204" s="13">
        <f t="shared" si="172"/>
        <v>5609.4192270941858</v>
      </c>
      <c r="AV204">
        <f t="shared" si="196"/>
        <v>136.61299553528542</v>
      </c>
      <c r="AW204" s="13">
        <f t="shared" si="173"/>
        <v>532.10518174559218</v>
      </c>
      <c r="AX204" s="13">
        <f t="shared" si="197"/>
        <v>112.87715790721964</v>
      </c>
      <c r="AY204" s="13">
        <f t="shared" si="174"/>
        <v>20379.984173517129</v>
      </c>
      <c r="AZ204">
        <f t="shared" si="198"/>
        <v>213.76816866720543</v>
      </c>
      <c r="BA204" s="13">
        <f t="shared" si="175"/>
        <v>532.10518174559218</v>
      </c>
      <c r="BB204" s="37">
        <f t="shared" si="176"/>
        <v>124.21689020500847</v>
      </c>
      <c r="BC204" s="13">
        <f t="shared" si="177"/>
        <v>8414.1288406412787</v>
      </c>
      <c r="BD204">
        <f t="shared" si="199"/>
        <v>165.87099337649994</v>
      </c>
      <c r="BE204" s="13">
        <f t="shared" si="178"/>
        <v>533.91624408933046</v>
      </c>
      <c r="BF204" s="13">
        <f t="shared" si="200"/>
        <v>127.76756316826715</v>
      </c>
      <c r="BG204" s="13">
        <f t="shared" si="179"/>
        <v>20379.984173517129</v>
      </c>
      <c r="BH204">
        <f t="shared" si="201"/>
        <v>228.65857392825293</v>
      </c>
      <c r="BI204" s="13">
        <f t="shared" si="180"/>
        <v>533.91624408933046</v>
      </c>
      <c r="BJ204" s="37">
        <f t="shared" si="181"/>
        <v>7.0828933962664289</v>
      </c>
      <c r="BK204" s="13">
        <f t="shared" si="182"/>
        <v>8414.1288406412787</v>
      </c>
      <c r="BL204">
        <f t="shared" si="202"/>
        <v>48.736996567757906</v>
      </c>
      <c r="BM204" s="13">
        <f t="shared" si="183"/>
        <v>10.271511508174452</v>
      </c>
      <c r="BN204" s="13">
        <f t="shared" si="203"/>
        <v>10.633566359525108</v>
      </c>
      <c r="BO204" s="13">
        <f t="shared" si="184"/>
        <v>20379.984173517129</v>
      </c>
      <c r="BP204">
        <f t="shared" si="204"/>
        <v>111.52457711951089</v>
      </c>
      <c r="BQ204" s="13">
        <f t="shared" si="185"/>
        <v>10.271511508174452</v>
      </c>
      <c r="BR204" s="37">
        <f t="shared" si="186"/>
        <v>159.78161370143422</v>
      </c>
      <c r="BS204" s="13">
        <f t="shared" si="187"/>
        <v>8414.1288406412787</v>
      </c>
      <c r="BT204">
        <f t="shared" si="205"/>
        <v>201.4357168729257</v>
      </c>
      <c r="BU204" s="13">
        <f t="shared" si="188"/>
        <v>836.26927694937092</v>
      </c>
      <c r="BV204" s="13">
        <f t="shared" si="206"/>
        <v>163.3322866646929</v>
      </c>
      <c r="BW204" s="13">
        <f t="shared" si="189"/>
        <v>20379.984173517129</v>
      </c>
      <c r="BX204">
        <f t="shared" si="207"/>
        <v>264.22329742467866</v>
      </c>
      <c r="BY204" s="13">
        <f t="shared" si="190"/>
        <v>836.26927694937092</v>
      </c>
    </row>
    <row r="205" spans="29:77" x14ac:dyDescent="0.2">
      <c r="AC205">
        <v>203</v>
      </c>
      <c r="AD205" s="37">
        <f t="shared" si="161"/>
        <v>517.28773978707602</v>
      </c>
      <c r="AE205" s="13">
        <f t="shared" si="162"/>
        <v>14023.548067735466</v>
      </c>
      <c r="AF205">
        <f t="shared" si="208"/>
        <v>586.36925736212754</v>
      </c>
      <c r="AG205" s="13">
        <f t="shared" si="163"/>
        <v>1616.3024281585481</v>
      </c>
      <c r="AH205" s="13">
        <f t="shared" si="191"/>
        <v>519.87262970432835</v>
      </c>
      <c r="AI205" s="13">
        <f t="shared" si="164"/>
        <v>20379.984173517129</v>
      </c>
      <c r="AJ205">
        <f t="shared" si="192"/>
        <v>620.26664041130925</v>
      </c>
      <c r="AK205" s="13">
        <f t="shared" si="165"/>
        <v>1616.3024281585481</v>
      </c>
      <c r="AL205" s="37">
        <f t="shared" si="166"/>
        <v>1162.5450724080165</v>
      </c>
      <c r="AM205" s="13">
        <f t="shared" si="167"/>
        <v>16828.257681282557</v>
      </c>
      <c r="AN205">
        <f t="shared" si="193"/>
        <v>1245.4428934980783</v>
      </c>
      <c r="AO205" s="13">
        <f t="shared" si="168"/>
        <v>3457.7835760522935</v>
      </c>
      <c r="AP205" s="13">
        <f t="shared" si="194"/>
        <v>1164.6470708022655</v>
      </c>
      <c r="AQ205" s="13">
        <f t="shared" si="169"/>
        <v>20379.984173517129</v>
      </c>
      <c r="AR205" s="13">
        <f t="shared" si="195"/>
        <v>1265.0410815092464</v>
      </c>
      <c r="AS205" s="38">
        <f t="shared" si="170"/>
        <v>3457.7835760522935</v>
      </c>
      <c r="AT205" s="37">
        <f t="shared" si="171"/>
        <v>108.84359342095777</v>
      </c>
      <c r="AU205" s="13">
        <f t="shared" si="172"/>
        <v>5609.4192270941858</v>
      </c>
      <c r="AV205">
        <f t="shared" si="196"/>
        <v>136.47620045097838</v>
      </c>
      <c r="AW205" s="13">
        <f t="shared" si="173"/>
        <v>532.10518174559218</v>
      </c>
      <c r="AX205" s="13">
        <f t="shared" si="197"/>
        <v>112.87715790721964</v>
      </c>
      <c r="AY205" s="13">
        <f t="shared" si="174"/>
        <v>20379.984173517129</v>
      </c>
      <c r="AZ205">
        <f t="shared" si="198"/>
        <v>213.27116861420058</v>
      </c>
      <c r="BA205" s="13">
        <f t="shared" si="175"/>
        <v>532.10518174559218</v>
      </c>
      <c r="BB205" s="37">
        <f t="shared" si="176"/>
        <v>124.21689020500847</v>
      </c>
      <c r="BC205" s="13">
        <f t="shared" si="177"/>
        <v>8414.1288406412787</v>
      </c>
      <c r="BD205">
        <f t="shared" si="199"/>
        <v>165.66580075003941</v>
      </c>
      <c r="BE205" s="13">
        <f t="shared" si="178"/>
        <v>533.91624408933046</v>
      </c>
      <c r="BF205" s="13">
        <f t="shared" si="200"/>
        <v>127.76756316826715</v>
      </c>
      <c r="BG205" s="13">
        <f t="shared" si="179"/>
        <v>20379.984173517129</v>
      </c>
      <c r="BH205">
        <f t="shared" si="201"/>
        <v>228.16157387524805</v>
      </c>
      <c r="BI205" s="13">
        <f t="shared" si="180"/>
        <v>533.91624408933046</v>
      </c>
      <c r="BJ205" s="37">
        <f t="shared" si="181"/>
        <v>7.0828933962664289</v>
      </c>
      <c r="BK205" s="13">
        <f t="shared" si="182"/>
        <v>8414.1288406412787</v>
      </c>
      <c r="BL205">
        <f t="shared" si="202"/>
        <v>48.531803941297355</v>
      </c>
      <c r="BM205" s="13">
        <f t="shared" si="183"/>
        <v>10.271511508174452</v>
      </c>
      <c r="BN205" s="13">
        <f t="shared" si="203"/>
        <v>10.633566359525108</v>
      </c>
      <c r="BO205" s="13">
        <f t="shared" si="184"/>
        <v>20379.984173517129</v>
      </c>
      <c r="BP205">
        <f t="shared" si="204"/>
        <v>111.02757706650603</v>
      </c>
      <c r="BQ205" s="13">
        <f t="shared" si="185"/>
        <v>10.271511508174452</v>
      </c>
      <c r="BR205" s="37">
        <f t="shared" si="186"/>
        <v>159.78161370143422</v>
      </c>
      <c r="BS205" s="13">
        <f t="shared" si="187"/>
        <v>8414.1288406412787</v>
      </c>
      <c r="BT205">
        <f t="shared" si="205"/>
        <v>201.23052424646517</v>
      </c>
      <c r="BU205" s="13">
        <f t="shared" si="188"/>
        <v>836.26927694937092</v>
      </c>
      <c r="BV205" s="13">
        <f t="shared" si="206"/>
        <v>163.3322866646929</v>
      </c>
      <c r="BW205" s="13">
        <f t="shared" si="189"/>
        <v>20379.984173517129</v>
      </c>
      <c r="BX205">
        <f t="shared" si="207"/>
        <v>263.72629737167381</v>
      </c>
      <c r="BY205" s="13">
        <f t="shared" si="190"/>
        <v>836.26927694937092</v>
      </c>
    </row>
    <row r="206" spans="29:77" x14ac:dyDescent="0.2">
      <c r="AC206">
        <v>204</v>
      </c>
      <c r="AD206" s="37">
        <f t="shared" si="161"/>
        <v>517.28773978707602</v>
      </c>
      <c r="AE206" s="13">
        <f t="shared" si="162"/>
        <v>14023.548067735466</v>
      </c>
      <c r="AF206">
        <f t="shared" si="208"/>
        <v>586.03062247205378</v>
      </c>
      <c r="AG206" s="13">
        <f t="shared" si="163"/>
        <v>1616.3024281585481</v>
      </c>
      <c r="AH206" s="13">
        <f t="shared" si="191"/>
        <v>519.87262970432835</v>
      </c>
      <c r="AI206" s="13">
        <f t="shared" si="164"/>
        <v>20379.984173517129</v>
      </c>
      <c r="AJ206">
        <f t="shared" si="192"/>
        <v>619.7745129078437</v>
      </c>
      <c r="AK206" s="13">
        <f t="shared" si="165"/>
        <v>1616.3024281585481</v>
      </c>
      <c r="AL206" s="37">
        <f t="shared" si="166"/>
        <v>1162.5450724080165</v>
      </c>
      <c r="AM206" s="13">
        <f t="shared" si="167"/>
        <v>16828.257681282557</v>
      </c>
      <c r="AN206">
        <f t="shared" si="193"/>
        <v>1245.0365316299899</v>
      </c>
      <c r="AO206" s="13">
        <f t="shared" si="168"/>
        <v>3457.7835760522935</v>
      </c>
      <c r="AP206" s="13">
        <f t="shared" si="194"/>
        <v>1164.6470708022655</v>
      </c>
      <c r="AQ206" s="13">
        <f t="shared" si="169"/>
        <v>20379.984173517129</v>
      </c>
      <c r="AR206" s="13">
        <f t="shared" si="195"/>
        <v>1264.5489540057808</v>
      </c>
      <c r="AS206" s="38">
        <f t="shared" si="170"/>
        <v>3457.7835760522935</v>
      </c>
      <c r="AT206" s="37">
        <f t="shared" si="171"/>
        <v>108.84359342095777</v>
      </c>
      <c r="AU206" s="13">
        <f t="shared" si="172"/>
        <v>5609.4192270941858</v>
      </c>
      <c r="AV206">
        <f t="shared" si="196"/>
        <v>136.34074649494889</v>
      </c>
      <c r="AW206" s="13">
        <f t="shared" si="173"/>
        <v>532.10518174559218</v>
      </c>
      <c r="AX206" s="13">
        <f t="shared" si="197"/>
        <v>112.87715790721964</v>
      </c>
      <c r="AY206" s="13">
        <f t="shared" si="174"/>
        <v>20379.984173517129</v>
      </c>
      <c r="AZ206">
        <f t="shared" si="198"/>
        <v>212.77904111073497</v>
      </c>
      <c r="BA206" s="13">
        <f t="shared" si="175"/>
        <v>532.10518174559218</v>
      </c>
      <c r="BB206" s="37">
        <f t="shared" si="176"/>
        <v>124.21689020500847</v>
      </c>
      <c r="BC206" s="13">
        <f t="shared" si="177"/>
        <v>8414.1288406412787</v>
      </c>
      <c r="BD206">
        <f t="shared" si="199"/>
        <v>165.46261981599514</v>
      </c>
      <c r="BE206" s="13">
        <f t="shared" si="178"/>
        <v>533.91624408933046</v>
      </c>
      <c r="BF206" s="13">
        <f t="shared" si="200"/>
        <v>127.76756316826715</v>
      </c>
      <c r="BG206" s="13">
        <f t="shared" si="179"/>
        <v>20379.984173517129</v>
      </c>
      <c r="BH206">
        <f t="shared" si="201"/>
        <v>227.6694463717825</v>
      </c>
      <c r="BI206" s="13">
        <f t="shared" si="180"/>
        <v>533.91624408933046</v>
      </c>
      <c r="BJ206" s="37">
        <f t="shared" si="181"/>
        <v>7.0828933962664289</v>
      </c>
      <c r="BK206" s="13">
        <f t="shared" si="182"/>
        <v>8414.1288406412787</v>
      </c>
      <c r="BL206">
        <f t="shared" si="202"/>
        <v>48.328623007253086</v>
      </c>
      <c r="BM206" s="13">
        <f t="shared" si="183"/>
        <v>10.271511508174452</v>
      </c>
      <c r="BN206" s="13">
        <f t="shared" si="203"/>
        <v>10.633566359525108</v>
      </c>
      <c r="BO206" s="13">
        <f t="shared" si="184"/>
        <v>20379.984173517129</v>
      </c>
      <c r="BP206">
        <f t="shared" si="204"/>
        <v>110.53544956304044</v>
      </c>
      <c r="BQ206" s="13">
        <f t="shared" si="185"/>
        <v>10.271511508174452</v>
      </c>
      <c r="BR206" s="37">
        <f t="shared" si="186"/>
        <v>159.78161370143422</v>
      </c>
      <c r="BS206" s="13">
        <f t="shared" si="187"/>
        <v>8414.1288406412787</v>
      </c>
      <c r="BT206">
        <f t="shared" si="205"/>
        <v>201.0273433124209</v>
      </c>
      <c r="BU206" s="13">
        <f t="shared" si="188"/>
        <v>836.26927694937092</v>
      </c>
      <c r="BV206" s="13">
        <f t="shared" si="206"/>
        <v>163.3322866646929</v>
      </c>
      <c r="BW206" s="13">
        <f t="shared" si="189"/>
        <v>20379.984173517129</v>
      </c>
      <c r="BX206">
        <f t="shared" si="207"/>
        <v>263.23416986820826</v>
      </c>
      <c r="BY206" s="13">
        <f t="shared" si="190"/>
        <v>836.26927694937092</v>
      </c>
    </row>
    <row r="207" spans="29:77" x14ac:dyDescent="0.2">
      <c r="AC207">
        <v>205</v>
      </c>
      <c r="AD207" s="37">
        <f t="shared" si="161"/>
        <v>517.28773978707602</v>
      </c>
      <c r="AE207" s="13">
        <f t="shared" si="162"/>
        <v>14023.548067735466</v>
      </c>
      <c r="AF207">
        <f t="shared" si="208"/>
        <v>585.69529133700507</v>
      </c>
      <c r="AG207" s="13">
        <f t="shared" si="163"/>
        <v>1616.3024281585481</v>
      </c>
      <c r="AH207" s="13">
        <f t="shared" si="191"/>
        <v>519.87262970432835</v>
      </c>
      <c r="AI207" s="13">
        <f t="shared" si="164"/>
        <v>20379.984173517129</v>
      </c>
      <c r="AJ207">
        <f t="shared" si="192"/>
        <v>619.28718664831433</v>
      </c>
      <c r="AK207" s="13">
        <f t="shared" si="165"/>
        <v>1616.3024281585481</v>
      </c>
      <c r="AL207" s="37">
        <f t="shared" si="166"/>
        <v>1162.5450724080165</v>
      </c>
      <c r="AM207" s="13">
        <f t="shared" si="167"/>
        <v>16828.257681282557</v>
      </c>
      <c r="AN207">
        <f t="shared" si="193"/>
        <v>1244.6341342679314</v>
      </c>
      <c r="AO207" s="13">
        <f t="shared" si="168"/>
        <v>3457.7835760522935</v>
      </c>
      <c r="AP207" s="13">
        <f t="shared" si="194"/>
        <v>1164.6470708022655</v>
      </c>
      <c r="AQ207" s="13">
        <f t="shared" si="169"/>
        <v>20379.984173517129</v>
      </c>
      <c r="AR207" s="13">
        <f t="shared" si="195"/>
        <v>1264.0616277462516</v>
      </c>
      <c r="AS207" s="38">
        <f t="shared" si="170"/>
        <v>3457.7835760522935</v>
      </c>
      <c r="AT207" s="37">
        <f t="shared" si="171"/>
        <v>108.84359342095777</v>
      </c>
      <c r="AU207" s="13">
        <f t="shared" si="172"/>
        <v>5609.4192270941858</v>
      </c>
      <c r="AV207">
        <f t="shared" si="196"/>
        <v>136.20661404092942</v>
      </c>
      <c r="AW207" s="13">
        <f t="shared" si="173"/>
        <v>532.10518174559218</v>
      </c>
      <c r="AX207" s="13">
        <f t="shared" si="197"/>
        <v>112.87715790721964</v>
      </c>
      <c r="AY207" s="13">
        <f t="shared" si="174"/>
        <v>20379.984173517129</v>
      </c>
      <c r="AZ207">
        <f t="shared" si="198"/>
        <v>212.29171485120565</v>
      </c>
      <c r="BA207" s="13">
        <f t="shared" si="175"/>
        <v>532.10518174559218</v>
      </c>
      <c r="BB207" s="37">
        <f t="shared" si="176"/>
        <v>124.21689020500847</v>
      </c>
      <c r="BC207" s="13">
        <f t="shared" si="177"/>
        <v>8414.1288406412787</v>
      </c>
      <c r="BD207">
        <f t="shared" si="199"/>
        <v>165.26142113496593</v>
      </c>
      <c r="BE207" s="13">
        <f t="shared" si="178"/>
        <v>533.91624408933046</v>
      </c>
      <c r="BF207" s="13">
        <f t="shared" si="200"/>
        <v>127.76756316826715</v>
      </c>
      <c r="BG207" s="13">
        <f t="shared" si="179"/>
        <v>20379.984173517129</v>
      </c>
      <c r="BH207">
        <f t="shared" si="201"/>
        <v>227.18212011225313</v>
      </c>
      <c r="BI207" s="13">
        <f t="shared" si="180"/>
        <v>533.91624408933046</v>
      </c>
      <c r="BJ207" s="37">
        <f t="shared" si="181"/>
        <v>7.0828933962664289</v>
      </c>
      <c r="BK207" s="13">
        <f t="shared" si="182"/>
        <v>8414.1288406412787</v>
      </c>
      <c r="BL207">
        <f t="shared" si="202"/>
        <v>48.127424326223888</v>
      </c>
      <c r="BM207" s="13">
        <f t="shared" si="183"/>
        <v>10.271511508174452</v>
      </c>
      <c r="BN207" s="13">
        <f t="shared" si="203"/>
        <v>10.633566359525108</v>
      </c>
      <c r="BO207" s="13">
        <f t="shared" si="184"/>
        <v>20379.984173517129</v>
      </c>
      <c r="BP207">
        <f t="shared" si="204"/>
        <v>110.0481233035111</v>
      </c>
      <c r="BQ207" s="13">
        <f t="shared" si="185"/>
        <v>10.271511508174452</v>
      </c>
      <c r="BR207" s="37">
        <f t="shared" si="186"/>
        <v>159.78161370143422</v>
      </c>
      <c r="BS207" s="13">
        <f t="shared" si="187"/>
        <v>8414.1288406412787</v>
      </c>
      <c r="BT207">
        <f t="shared" si="205"/>
        <v>200.82614463139168</v>
      </c>
      <c r="BU207" s="13">
        <f t="shared" si="188"/>
        <v>836.26927694937092</v>
      </c>
      <c r="BV207" s="13">
        <f t="shared" si="206"/>
        <v>163.3322866646929</v>
      </c>
      <c r="BW207" s="13">
        <f t="shared" si="189"/>
        <v>20379.984173517129</v>
      </c>
      <c r="BX207">
        <f t="shared" si="207"/>
        <v>262.74684360867889</v>
      </c>
      <c r="BY207" s="13">
        <f t="shared" si="190"/>
        <v>836.26927694937092</v>
      </c>
    </row>
    <row r="208" spans="29:77" x14ac:dyDescent="0.2">
      <c r="AC208">
        <v>206</v>
      </c>
      <c r="AD208" s="37">
        <f t="shared" si="161"/>
        <v>517.28773978707602</v>
      </c>
      <c r="AE208" s="13">
        <f t="shared" si="162"/>
        <v>14023.548067735466</v>
      </c>
      <c r="AF208">
        <f t="shared" si="208"/>
        <v>585.36321584404436</v>
      </c>
      <c r="AG208" s="13">
        <f t="shared" si="163"/>
        <v>1616.3024281585481</v>
      </c>
      <c r="AH208" s="13">
        <f t="shared" si="191"/>
        <v>519.87262970432835</v>
      </c>
      <c r="AI208" s="13">
        <f t="shared" si="164"/>
        <v>20379.984173517129</v>
      </c>
      <c r="AJ208">
        <f t="shared" si="192"/>
        <v>618.80459171169309</v>
      </c>
      <c r="AK208" s="13">
        <f t="shared" si="165"/>
        <v>1616.3024281585481</v>
      </c>
      <c r="AL208" s="37">
        <f t="shared" si="166"/>
        <v>1162.5450724080165</v>
      </c>
      <c r="AM208" s="13">
        <f t="shared" si="167"/>
        <v>16828.257681282557</v>
      </c>
      <c r="AN208">
        <f t="shared" si="193"/>
        <v>1244.2356436763785</v>
      </c>
      <c r="AO208" s="13">
        <f t="shared" si="168"/>
        <v>3457.7835760522935</v>
      </c>
      <c r="AP208" s="13">
        <f t="shared" si="194"/>
        <v>1164.6470708022655</v>
      </c>
      <c r="AQ208" s="13">
        <f t="shared" si="169"/>
        <v>20379.984173517129</v>
      </c>
      <c r="AR208" s="13">
        <f t="shared" si="195"/>
        <v>1263.5790328096302</v>
      </c>
      <c r="AS208" s="38">
        <f t="shared" si="170"/>
        <v>3457.7835760522935</v>
      </c>
      <c r="AT208" s="37">
        <f t="shared" si="171"/>
        <v>108.84359342095777</v>
      </c>
      <c r="AU208" s="13">
        <f t="shared" si="172"/>
        <v>5609.4192270941858</v>
      </c>
      <c r="AV208">
        <f t="shared" si="196"/>
        <v>136.07378384374508</v>
      </c>
      <c r="AW208" s="13">
        <f t="shared" si="173"/>
        <v>532.10518174559218</v>
      </c>
      <c r="AX208" s="13">
        <f t="shared" si="197"/>
        <v>112.87715790721964</v>
      </c>
      <c r="AY208" s="13">
        <f t="shared" si="174"/>
        <v>20379.984173517129</v>
      </c>
      <c r="AZ208">
        <f t="shared" si="198"/>
        <v>211.80911991458436</v>
      </c>
      <c r="BA208" s="13">
        <f t="shared" si="175"/>
        <v>532.10518174559218</v>
      </c>
      <c r="BB208" s="37">
        <f t="shared" si="176"/>
        <v>124.21689020500847</v>
      </c>
      <c r="BC208" s="13">
        <f t="shared" si="177"/>
        <v>8414.1288406412787</v>
      </c>
      <c r="BD208">
        <f t="shared" si="199"/>
        <v>165.06217583918942</v>
      </c>
      <c r="BE208" s="13">
        <f t="shared" si="178"/>
        <v>533.91624408933046</v>
      </c>
      <c r="BF208" s="13">
        <f t="shared" si="200"/>
        <v>127.76756316826715</v>
      </c>
      <c r="BG208" s="13">
        <f t="shared" si="179"/>
        <v>20379.984173517129</v>
      </c>
      <c r="BH208">
        <f t="shared" si="201"/>
        <v>226.69952517563183</v>
      </c>
      <c r="BI208" s="13">
        <f t="shared" si="180"/>
        <v>533.91624408933046</v>
      </c>
      <c r="BJ208" s="37">
        <f t="shared" si="181"/>
        <v>7.0828933962664289</v>
      </c>
      <c r="BK208" s="13">
        <f t="shared" si="182"/>
        <v>8414.1288406412787</v>
      </c>
      <c r="BL208">
        <f t="shared" si="202"/>
        <v>47.928179030447396</v>
      </c>
      <c r="BM208" s="13">
        <f t="shared" si="183"/>
        <v>10.271511508174452</v>
      </c>
      <c r="BN208" s="13">
        <f t="shared" si="203"/>
        <v>10.633566359525108</v>
      </c>
      <c r="BO208" s="13">
        <f t="shared" si="184"/>
        <v>20379.984173517129</v>
      </c>
      <c r="BP208">
        <f t="shared" si="204"/>
        <v>109.56552836688981</v>
      </c>
      <c r="BQ208" s="13">
        <f t="shared" si="185"/>
        <v>10.271511508174452</v>
      </c>
      <c r="BR208" s="37">
        <f t="shared" si="186"/>
        <v>159.78161370143422</v>
      </c>
      <c r="BS208" s="13">
        <f t="shared" si="187"/>
        <v>8414.1288406412787</v>
      </c>
      <c r="BT208">
        <f t="shared" si="205"/>
        <v>200.62689933561518</v>
      </c>
      <c r="BU208" s="13">
        <f t="shared" si="188"/>
        <v>836.26927694937092</v>
      </c>
      <c r="BV208" s="13">
        <f t="shared" si="206"/>
        <v>163.3322866646929</v>
      </c>
      <c r="BW208" s="13">
        <f t="shared" si="189"/>
        <v>20379.984173517129</v>
      </c>
      <c r="BX208">
        <f t="shared" si="207"/>
        <v>262.26424867205759</v>
      </c>
      <c r="BY208" s="13">
        <f t="shared" si="190"/>
        <v>836.26927694937092</v>
      </c>
    </row>
    <row r="209" spans="29:77" x14ac:dyDescent="0.2">
      <c r="AC209">
        <v>207</v>
      </c>
      <c r="AD209" s="37">
        <f t="shared" si="161"/>
        <v>517.28773978707602</v>
      </c>
      <c r="AE209" s="13">
        <f t="shared" si="162"/>
        <v>14023.548067735466</v>
      </c>
      <c r="AF209">
        <f t="shared" si="208"/>
        <v>585.03434880995269</v>
      </c>
      <c r="AG209" s="13">
        <f t="shared" si="163"/>
        <v>1616.3024281585481</v>
      </c>
      <c r="AH209" s="13">
        <f t="shared" si="191"/>
        <v>519.87262970432835</v>
      </c>
      <c r="AI209" s="13">
        <f t="shared" si="164"/>
        <v>20379.984173517129</v>
      </c>
      <c r="AJ209">
        <f t="shared" si="192"/>
        <v>618.32665952808259</v>
      </c>
      <c r="AK209" s="13">
        <f t="shared" si="165"/>
        <v>1616.3024281585481</v>
      </c>
      <c r="AL209" s="37">
        <f t="shared" si="166"/>
        <v>1162.5450724080165</v>
      </c>
      <c r="AM209" s="13">
        <f t="shared" si="167"/>
        <v>16828.257681282557</v>
      </c>
      <c r="AN209">
        <f t="shared" si="193"/>
        <v>1243.8410032354684</v>
      </c>
      <c r="AO209" s="13">
        <f t="shared" si="168"/>
        <v>3457.7835760522935</v>
      </c>
      <c r="AP209" s="13">
        <f t="shared" si="194"/>
        <v>1164.6470708022655</v>
      </c>
      <c r="AQ209" s="13">
        <f t="shared" si="169"/>
        <v>20379.984173517129</v>
      </c>
      <c r="AR209" s="13">
        <f t="shared" si="195"/>
        <v>1263.1011006260196</v>
      </c>
      <c r="AS209" s="38">
        <f t="shared" si="170"/>
        <v>3457.7835760522935</v>
      </c>
      <c r="AT209" s="37">
        <f t="shared" si="171"/>
        <v>108.84359342095777</v>
      </c>
      <c r="AU209" s="13">
        <f t="shared" si="172"/>
        <v>5609.4192270941858</v>
      </c>
      <c r="AV209">
        <f t="shared" si="196"/>
        <v>135.94223703010843</v>
      </c>
      <c r="AW209" s="13">
        <f t="shared" si="173"/>
        <v>532.10518174559218</v>
      </c>
      <c r="AX209" s="13">
        <f t="shared" si="197"/>
        <v>112.87715790721964</v>
      </c>
      <c r="AY209" s="13">
        <f t="shared" si="174"/>
        <v>20379.984173517129</v>
      </c>
      <c r="AZ209">
        <f t="shared" si="198"/>
        <v>211.33118773097388</v>
      </c>
      <c r="BA209" s="13">
        <f t="shared" si="175"/>
        <v>532.10518174559218</v>
      </c>
      <c r="BB209" s="37">
        <f t="shared" si="176"/>
        <v>124.21689020500847</v>
      </c>
      <c r="BC209" s="13">
        <f t="shared" si="177"/>
        <v>8414.1288406412787</v>
      </c>
      <c r="BD209">
        <f t="shared" si="199"/>
        <v>164.86485561873445</v>
      </c>
      <c r="BE209" s="13">
        <f t="shared" si="178"/>
        <v>533.91624408933046</v>
      </c>
      <c r="BF209" s="13">
        <f t="shared" si="200"/>
        <v>127.76756316826715</v>
      </c>
      <c r="BG209" s="13">
        <f t="shared" si="179"/>
        <v>20379.984173517129</v>
      </c>
      <c r="BH209">
        <f t="shared" si="201"/>
        <v>226.22159299202139</v>
      </c>
      <c r="BI209" s="13">
        <f t="shared" si="180"/>
        <v>533.91624408933046</v>
      </c>
      <c r="BJ209" s="37">
        <f t="shared" si="181"/>
        <v>7.0828933962664289</v>
      </c>
      <c r="BK209" s="13">
        <f t="shared" si="182"/>
        <v>8414.1288406412787</v>
      </c>
      <c r="BL209">
        <f t="shared" si="202"/>
        <v>47.730858809992412</v>
      </c>
      <c r="BM209" s="13">
        <f t="shared" si="183"/>
        <v>10.271511508174452</v>
      </c>
      <c r="BN209" s="13">
        <f t="shared" si="203"/>
        <v>10.633566359525108</v>
      </c>
      <c r="BO209" s="13">
        <f t="shared" si="184"/>
        <v>20379.984173517129</v>
      </c>
      <c r="BP209">
        <f t="shared" si="204"/>
        <v>109.08759618327935</v>
      </c>
      <c r="BQ209" s="13">
        <f t="shared" si="185"/>
        <v>10.271511508174452</v>
      </c>
      <c r="BR209" s="37">
        <f t="shared" si="186"/>
        <v>159.78161370143422</v>
      </c>
      <c r="BS209" s="13">
        <f t="shared" si="187"/>
        <v>8414.1288406412787</v>
      </c>
      <c r="BT209">
        <f t="shared" si="205"/>
        <v>200.42957911516021</v>
      </c>
      <c r="BU209" s="13">
        <f t="shared" si="188"/>
        <v>836.26927694937092</v>
      </c>
      <c r="BV209" s="13">
        <f t="shared" si="206"/>
        <v>163.3322866646929</v>
      </c>
      <c r="BW209" s="13">
        <f t="shared" si="189"/>
        <v>20379.984173517129</v>
      </c>
      <c r="BX209">
        <f t="shared" si="207"/>
        <v>261.78631648844714</v>
      </c>
      <c r="BY209" s="13">
        <f t="shared" si="190"/>
        <v>836.26927694937092</v>
      </c>
    </row>
    <row r="210" spans="29:77" x14ac:dyDescent="0.2">
      <c r="AC210">
        <v>208</v>
      </c>
      <c r="AD210" s="37">
        <f t="shared" si="161"/>
        <v>517.28773978707602</v>
      </c>
      <c r="AE210" s="13">
        <f t="shared" si="162"/>
        <v>14023.548067735466</v>
      </c>
      <c r="AF210">
        <f t="shared" si="208"/>
        <v>584.70864395888111</v>
      </c>
      <c r="AG210" s="13">
        <f t="shared" si="163"/>
        <v>1616.3024281585481</v>
      </c>
      <c r="AH210" s="13">
        <f t="shared" si="191"/>
        <v>519.87262970432835</v>
      </c>
      <c r="AI210" s="13">
        <f t="shared" si="164"/>
        <v>20379.984173517129</v>
      </c>
      <c r="AJ210">
        <f t="shared" si="192"/>
        <v>617.85332284623757</v>
      </c>
      <c r="AK210" s="13">
        <f t="shared" si="165"/>
        <v>1616.3024281585481</v>
      </c>
      <c r="AL210" s="37">
        <f t="shared" si="166"/>
        <v>1162.5450724080165</v>
      </c>
      <c r="AM210" s="13">
        <f t="shared" si="167"/>
        <v>16828.257681282557</v>
      </c>
      <c r="AN210">
        <f t="shared" si="193"/>
        <v>1243.4501574141827</v>
      </c>
      <c r="AO210" s="13">
        <f t="shared" si="168"/>
        <v>3457.7835760522935</v>
      </c>
      <c r="AP210" s="13">
        <f t="shared" si="194"/>
        <v>1164.6470708022655</v>
      </c>
      <c r="AQ210" s="13">
        <f t="shared" si="169"/>
        <v>20379.984173517129</v>
      </c>
      <c r="AR210" s="13">
        <f t="shared" si="195"/>
        <v>1262.6277639441748</v>
      </c>
      <c r="AS210" s="38">
        <f t="shared" si="170"/>
        <v>3457.7835760522935</v>
      </c>
      <c r="AT210" s="37">
        <f t="shared" si="171"/>
        <v>108.84359342095777</v>
      </c>
      <c r="AU210" s="13">
        <f t="shared" si="172"/>
        <v>5609.4192270941858</v>
      </c>
      <c r="AV210">
        <f t="shared" si="196"/>
        <v>135.81195508967983</v>
      </c>
      <c r="AW210" s="13">
        <f t="shared" si="173"/>
        <v>532.10518174559218</v>
      </c>
      <c r="AX210" s="13">
        <f t="shared" si="197"/>
        <v>112.87715790721964</v>
      </c>
      <c r="AY210" s="13">
        <f t="shared" si="174"/>
        <v>20379.984173517129</v>
      </c>
      <c r="AZ210">
        <f t="shared" si="198"/>
        <v>210.8578510491289</v>
      </c>
      <c r="BA210" s="13">
        <f t="shared" si="175"/>
        <v>532.10518174559218</v>
      </c>
      <c r="BB210" s="37">
        <f t="shared" si="176"/>
        <v>124.21689020500847</v>
      </c>
      <c r="BC210" s="13">
        <f t="shared" si="177"/>
        <v>8414.1288406412787</v>
      </c>
      <c r="BD210">
        <f t="shared" si="199"/>
        <v>164.66943270809153</v>
      </c>
      <c r="BE210" s="13">
        <f t="shared" si="178"/>
        <v>533.91624408933046</v>
      </c>
      <c r="BF210" s="13">
        <f t="shared" si="200"/>
        <v>127.76756316826715</v>
      </c>
      <c r="BG210" s="13">
        <f t="shared" si="179"/>
        <v>20379.984173517129</v>
      </c>
      <c r="BH210">
        <f t="shared" si="201"/>
        <v>225.74825631017643</v>
      </c>
      <c r="BI210" s="13">
        <f t="shared" si="180"/>
        <v>533.91624408933046</v>
      </c>
      <c r="BJ210" s="37">
        <f t="shared" si="181"/>
        <v>7.0828933962664289</v>
      </c>
      <c r="BK210" s="13">
        <f t="shared" si="182"/>
        <v>8414.1288406412787</v>
      </c>
      <c r="BL210">
        <f t="shared" si="202"/>
        <v>47.535435899349501</v>
      </c>
      <c r="BM210" s="13">
        <f t="shared" si="183"/>
        <v>10.271511508174452</v>
      </c>
      <c r="BN210" s="13">
        <f t="shared" si="203"/>
        <v>10.633566359525108</v>
      </c>
      <c r="BO210" s="13">
        <f t="shared" si="184"/>
        <v>20379.984173517129</v>
      </c>
      <c r="BP210">
        <f t="shared" si="204"/>
        <v>108.61425950143438</v>
      </c>
      <c r="BQ210" s="13">
        <f t="shared" si="185"/>
        <v>10.271511508174452</v>
      </c>
      <c r="BR210" s="37">
        <f t="shared" si="186"/>
        <v>159.78161370143422</v>
      </c>
      <c r="BS210" s="13">
        <f t="shared" si="187"/>
        <v>8414.1288406412787</v>
      </c>
      <c r="BT210">
        <f t="shared" si="205"/>
        <v>200.23415620451729</v>
      </c>
      <c r="BU210" s="13">
        <f t="shared" si="188"/>
        <v>836.26927694937092</v>
      </c>
      <c r="BV210" s="13">
        <f t="shared" si="206"/>
        <v>163.3322866646929</v>
      </c>
      <c r="BW210" s="13">
        <f t="shared" si="189"/>
        <v>20379.984173517129</v>
      </c>
      <c r="BX210">
        <f t="shared" si="207"/>
        <v>261.31297980660219</v>
      </c>
      <c r="BY210" s="13">
        <f t="shared" si="190"/>
        <v>836.26927694937092</v>
      </c>
    </row>
    <row r="211" spans="29:77" x14ac:dyDescent="0.2">
      <c r="AC211">
        <v>209</v>
      </c>
      <c r="AD211" s="37">
        <f t="shared" si="161"/>
        <v>517.28773978707602</v>
      </c>
      <c r="AE211" s="13">
        <f t="shared" si="162"/>
        <v>14023.548067735466</v>
      </c>
      <c r="AF211">
        <f t="shared" si="208"/>
        <v>584.38605590064287</v>
      </c>
      <c r="AG211" s="13">
        <f t="shared" si="163"/>
        <v>1616.3024281585481</v>
      </c>
      <c r="AH211" s="13">
        <f t="shared" si="191"/>
        <v>519.87262970432835</v>
      </c>
      <c r="AI211" s="13">
        <f t="shared" si="164"/>
        <v>20379.984173517129</v>
      </c>
      <c r="AJ211">
        <f t="shared" si="192"/>
        <v>617.38451570201801</v>
      </c>
      <c r="AK211" s="13">
        <f t="shared" si="165"/>
        <v>1616.3024281585481</v>
      </c>
      <c r="AL211" s="37">
        <f t="shared" si="166"/>
        <v>1162.5450724080165</v>
      </c>
      <c r="AM211" s="13">
        <f t="shared" si="167"/>
        <v>16828.257681282557</v>
      </c>
      <c r="AN211">
        <f t="shared" si="193"/>
        <v>1243.0630517442967</v>
      </c>
      <c r="AO211" s="13">
        <f t="shared" si="168"/>
        <v>3457.7835760522935</v>
      </c>
      <c r="AP211" s="13">
        <f t="shared" si="194"/>
        <v>1164.6470708022655</v>
      </c>
      <c r="AQ211" s="13">
        <f t="shared" si="169"/>
        <v>20379.984173517129</v>
      </c>
      <c r="AR211" s="13">
        <f t="shared" si="195"/>
        <v>1262.1589567999551</v>
      </c>
      <c r="AS211" s="38">
        <f t="shared" si="170"/>
        <v>3457.7835760522935</v>
      </c>
      <c r="AT211" s="37">
        <f t="shared" si="171"/>
        <v>108.84359342095777</v>
      </c>
      <c r="AU211" s="13">
        <f t="shared" si="172"/>
        <v>5609.4192270941858</v>
      </c>
      <c r="AV211">
        <f t="shared" si="196"/>
        <v>135.68291986638451</v>
      </c>
      <c r="AW211" s="13">
        <f t="shared" si="173"/>
        <v>532.10518174559218</v>
      </c>
      <c r="AX211" s="13">
        <f t="shared" si="197"/>
        <v>112.87715790721964</v>
      </c>
      <c r="AY211" s="13">
        <f t="shared" si="174"/>
        <v>20379.984173517129</v>
      </c>
      <c r="AZ211">
        <f t="shared" si="198"/>
        <v>210.38904390490924</v>
      </c>
      <c r="BA211" s="13">
        <f t="shared" si="175"/>
        <v>532.10518174559218</v>
      </c>
      <c r="BB211" s="37">
        <f t="shared" si="176"/>
        <v>124.21689020500847</v>
      </c>
      <c r="BC211" s="13">
        <f t="shared" si="177"/>
        <v>8414.1288406412787</v>
      </c>
      <c r="BD211">
        <f t="shared" si="199"/>
        <v>164.47587987314856</v>
      </c>
      <c r="BE211" s="13">
        <f t="shared" si="178"/>
        <v>533.91624408933046</v>
      </c>
      <c r="BF211" s="13">
        <f t="shared" si="200"/>
        <v>127.76756316826715</v>
      </c>
      <c r="BG211" s="13">
        <f t="shared" si="179"/>
        <v>20379.984173517129</v>
      </c>
      <c r="BH211">
        <f t="shared" si="201"/>
        <v>225.27944916595675</v>
      </c>
      <c r="BI211" s="13">
        <f t="shared" si="180"/>
        <v>533.91624408933046</v>
      </c>
      <c r="BJ211" s="37">
        <f t="shared" si="181"/>
        <v>7.0828933962664289</v>
      </c>
      <c r="BK211" s="13">
        <f t="shared" si="182"/>
        <v>8414.1288406412787</v>
      </c>
      <c r="BL211">
        <f t="shared" si="202"/>
        <v>47.341883064406517</v>
      </c>
      <c r="BM211" s="13">
        <f t="shared" si="183"/>
        <v>10.271511508174452</v>
      </c>
      <c r="BN211" s="13">
        <f t="shared" si="203"/>
        <v>10.633566359525108</v>
      </c>
      <c r="BO211" s="13">
        <f t="shared" si="184"/>
        <v>20379.984173517129</v>
      </c>
      <c r="BP211">
        <f t="shared" si="204"/>
        <v>108.14545235721471</v>
      </c>
      <c r="BQ211" s="13">
        <f t="shared" si="185"/>
        <v>10.271511508174452</v>
      </c>
      <c r="BR211" s="37">
        <f t="shared" si="186"/>
        <v>159.78161370143422</v>
      </c>
      <c r="BS211" s="13">
        <f t="shared" si="187"/>
        <v>8414.1288406412787</v>
      </c>
      <c r="BT211">
        <f t="shared" si="205"/>
        <v>200.04060336957431</v>
      </c>
      <c r="BU211" s="13">
        <f t="shared" si="188"/>
        <v>836.26927694937092</v>
      </c>
      <c r="BV211" s="13">
        <f t="shared" si="206"/>
        <v>163.3322866646929</v>
      </c>
      <c r="BW211" s="13">
        <f t="shared" si="189"/>
        <v>20379.984173517129</v>
      </c>
      <c r="BX211">
        <f t="shared" si="207"/>
        <v>260.8441726623825</v>
      </c>
      <c r="BY211" s="13">
        <f t="shared" si="190"/>
        <v>836.26927694937092</v>
      </c>
    </row>
    <row r="212" spans="29:77" x14ac:dyDescent="0.2">
      <c r="AC212">
        <v>210</v>
      </c>
      <c r="AD212" s="37">
        <f t="shared" si="161"/>
        <v>517.28773978707602</v>
      </c>
      <c r="AE212" s="13">
        <f t="shared" si="162"/>
        <v>14023.548067735466</v>
      </c>
      <c r="AF212">
        <f t="shared" si="208"/>
        <v>584.06654010962586</v>
      </c>
      <c r="AG212" s="13">
        <f t="shared" si="163"/>
        <v>1616.3024281585481</v>
      </c>
      <c r="AH212" s="13">
        <f t="shared" si="191"/>
        <v>519.87262970432835</v>
      </c>
      <c r="AI212" s="13">
        <f t="shared" si="164"/>
        <v>20379.984173517129</v>
      </c>
      <c r="AJ212">
        <f t="shared" si="192"/>
        <v>616.92017338774326</v>
      </c>
      <c r="AK212" s="13">
        <f t="shared" si="165"/>
        <v>1616.3024281585481</v>
      </c>
      <c r="AL212" s="37">
        <f t="shared" si="166"/>
        <v>1162.5450724080165</v>
      </c>
      <c r="AM212" s="13">
        <f t="shared" si="167"/>
        <v>16828.257681282557</v>
      </c>
      <c r="AN212">
        <f t="shared" si="193"/>
        <v>1242.6796327950763</v>
      </c>
      <c r="AO212" s="13">
        <f t="shared" si="168"/>
        <v>3457.7835760522935</v>
      </c>
      <c r="AP212" s="13">
        <f t="shared" si="194"/>
        <v>1164.6470708022655</v>
      </c>
      <c r="AQ212" s="13">
        <f t="shared" si="169"/>
        <v>20379.984173517129</v>
      </c>
      <c r="AR212" s="13">
        <f t="shared" si="195"/>
        <v>1261.6946144856804</v>
      </c>
      <c r="AS212" s="38">
        <f t="shared" si="170"/>
        <v>3457.7835760522935</v>
      </c>
      <c r="AT212" s="37">
        <f t="shared" si="171"/>
        <v>108.84359342095777</v>
      </c>
      <c r="AU212" s="13">
        <f t="shared" si="172"/>
        <v>5609.4192270941858</v>
      </c>
      <c r="AV212">
        <f t="shared" si="196"/>
        <v>135.5551135499777</v>
      </c>
      <c r="AW212" s="13">
        <f t="shared" si="173"/>
        <v>532.10518174559218</v>
      </c>
      <c r="AX212" s="13">
        <f t="shared" si="197"/>
        <v>112.87715790721964</v>
      </c>
      <c r="AY212" s="13">
        <f t="shared" si="174"/>
        <v>20379.984173517129</v>
      </c>
      <c r="AZ212">
        <f t="shared" si="198"/>
        <v>209.92470159063453</v>
      </c>
      <c r="BA212" s="13">
        <f t="shared" si="175"/>
        <v>532.10518174559218</v>
      </c>
      <c r="BB212" s="37">
        <f t="shared" si="176"/>
        <v>124.21689020500847</v>
      </c>
      <c r="BC212" s="13">
        <f t="shared" si="177"/>
        <v>8414.1288406412787</v>
      </c>
      <c r="BD212">
        <f t="shared" si="199"/>
        <v>164.28417039853838</v>
      </c>
      <c r="BE212" s="13">
        <f t="shared" si="178"/>
        <v>533.91624408933046</v>
      </c>
      <c r="BF212" s="13">
        <f t="shared" si="200"/>
        <v>127.76756316826715</v>
      </c>
      <c r="BG212" s="13">
        <f t="shared" si="179"/>
        <v>20379.984173517129</v>
      </c>
      <c r="BH212">
        <f t="shared" si="201"/>
        <v>224.81510685168206</v>
      </c>
      <c r="BI212" s="13">
        <f t="shared" si="180"/>
        <v>533.91624408933046</v>
      </c>
      <c r="BJ212" s="37">
        <f t="shared" si="181"/>
        <v>7.0828933962664289</v>
      </c>
      <c r="BK212" s="13">
        <f t="shared" si="182"/>
        <v>8414.1288406412787</v>
      </c>
      <c r="BL212">
        <f t="shared" si="202"/>
        <v>47.150173589796324</v>
      </c>
      <c r="BM212" s="13">
        <f t="shared" si="183"/>
        <v>10.271511508174452</v>
      </c>
      <c r="BN212" s="13">
        <f t="shared" si="203"/>
        <v>10.633566359525108</v>
      </c>
      <c r="BO212" s="13">
        <f t="shared" si="184"/>
        <v>20379.984173517129</v>
      </c>
      <c r="BP212">
        <f t="shared" si="204"/>
        <v>107.68111004294001</v>
      </c>
      <c r="BQ212" s="13">
        <f t="shared" si="185"/>
        <v>10.271511508174452</v>
      </c>
      <c r="BR212" s="37">
        <f t="shared" si="186"/>
        <v>159.78161370143422</v>
      </c>
      <c r="BS212" s="13">
        <f t="shared" si="187"/>
        <v>8414.1288406412787</v>
      </c>
      <c r="BT212">
        <f t="shared" si="205"/>
        <v>199.84889389496414</v>
      </c>
      <c r="BU212" s="13">
        <f t="shared" si="188"/>
        <v>836.26927694937092</v>
      </c>
      <c r="BV212" s="13">
        <f t="shared" si="206"/>
        <v>163.3322866646929</v>
      </c>
      <c r="BW212" s="13">
        <f t="shared" si="189"/>
        <v>20379.984173517129</v>
      </c>
      <c r="BX212">
        <f t="shared" si="207"/>
        <v>260.37983034810782</v>
      </c>
      <c r="BY212" s="13">
        <f t="shared" si="190"/>
        <v>836.26927694937092</v>
      </c>
    </row>
    <row r="213" spans="29:77" x14ac:dyDescent="0.2">
      <c r="AC213">
        <v>211</v>
      </c>
      <c r="AD213" s="37">
        <f t="shared" si="161"/>
        <v>517.28773978707602</v>
      </c>
      <c r="AE213" s="13">
        <f t="shared" si="162"/>
        <v>14023.548067735466</v>
      </c>
      <c r="AF213">
        <f t="shared" si="208"/>
        <v>583.75005290430568</v>
      </c>
      <c r="AG213" s="13">
        <f t="shared" si="163"/>
        <v>1616.3024281585481</v>
      </c>
      <c r="AH213" s="13">
        <f t="shared" si="191"/>
        <v>519.87262970432835</v>
      </c>
      <c r="AI213" s="13">
        <f t="shared" si="164"/>
        <v>20379.984173517129</v>
      </c>
      <c r="AJ213">
        <f t="shared" si="192"/>
        <v>616.46023242241904</v>
      </c>
      <c r="AK213" s="13">
        <f t="shared" si="165"/>
        <v>1616.3024281585481</v>
      </c>
      <c r="AL213" s="37">
        <f t="shared" si="166"/>
        <v>1162.5450724080165</v>
      </c>
      <c r="AM213" s="13">
        <f t="shared" si="167"/>
        <v>16828.257681282557</v>
      </c>
      <c r="AN213">
        <f t="shared" si="193"/>
        <v>1242.299848148692</v>
      </c>
      <c r="AO213" s="13">
        <f t="shared" si="168"/>
        <v>3457.7835760522935</v>
      </c>
      <c r="AP213" s="13">
        <f t="shared" si="194"/>
        <v>1164.6470708022655</v>
      </c>
      <c r="AQ213" s="13">
        <f t="shared" si="169"/>
        <v>20379.984173517129</v>
      </c>
      <c r="AR213" s="13">
        <f t="shared" si="195"/>
        <v>1261.2346735203562</v>
      </c>
      <c r="AS213" s="38">
        <f t="shared" si="170"/>
        <v>3457.7835760522935</v>
      </c>
      <c r="AT213" s="37">
        <f t="shared" si="171"/>
        <v>108.84359342095777</v>
      </c>
      <c r="AU213" s="13">
        <f t="shared" si="172"/>
        <v>5609.4192270941858</v>
      </c>
      <c r="AV213">
        <f t="shared" si="196"/>
        <v>135.42851866784966</v>
      </c>
      <c r="AW213" s="13">
        <f t="shared" si="173"/>
        <v>532.10518174559218</v>
      </c>
      <c r="AX213" s="13">
        <f t="shared" si="197"/>
        <v>112.87715790721964</v>
      </c>
      <c r="AY213" s="13">
        <f t="shared" si="174"/>
        <v>20379.984173517129</v>
      </c>
      <c r="AZ213">
        <f t="shared" si="198"/>
        <v>209.4647606253103</v>
      </c>
      <c r="BA213" s="13">
        <f t="shared" si="175"/>
        <v>532.10518174559218</v>
      </c>
      <c r="BB213" s="37">
        <f t="shared" si="176"/>
        <v>124.21689020500847</v>
      </c>
      <c r="BC213" s="13">
        <f t="shared" si="177"/>
        <v>8414.1288406412787</v>
      </c>
      <c r="BD213">
        <f t="shared" si="199"/>
        <v>164.09427807534627</v>
      </c>
      <c r="BE213" s="13">
        <f t="shared" si="178"/>
        <v>533.91624408933046</v>
      </c>
      <c r="BF213" s="13">
        <f t="shared" si="200"/>
        <v>127.76756316826715</v>
      </c>
      <c r="BG213" s="13">
        <f t="shared" si="179"/>
        <v>20379.984173517129</v>
      </c>
      <c r="BH213">
        <f t="shared" si="201"/>
        <v>224.35516588635778</v>
      </c>
      <c r="BI213" s="13">
        <f t="shared" si="180"/>
        <v>533.91624408933046</v>
      </c>
      <c r="BJ213" s="37">
        <f t="shared" si="181"/>
        <v>7.0828933962664289</v>
      </c>
      <c r="BK213" s="13">
        <f t="shared" si="182"/>
        <v>8414.1288406412787</v>
      </c>
      <c r="BL213">
        <f t="shared" si="202"/>
        <v>46.960281266604241</v>
      </c>
      <c r="BM213" s="13">
        <f t="shared" si="183"/>
        <v>10.271511508174452</v>
      </c>
      <c r="BN213" s="13">
        <f t="shared" si="203"/>
        <v>10.633566359525108</v>
      </c>
      <c r="BO213" s="13">
        <f t="shared" si="184"/>
        <v>20379.984173517129</v>
      </c>
      <c r="BP213">
        <f t="shared" si="204"/>
        <v>107.22116907761576</v>
      </c>
      <c r="BQ213" s="13">
        <f t="shared" si="185"/>
        <v>10.271511508174452</v>
      </c>
      <c r="BR213" s="37">
        <f t="shared" si="186"/>
        <v>159.78161370143422</v>
      </c>
      <c r="BS213" s="13">
        <f t="shared" si="187"/>
        <v>8414.1288406412787</v>
      </c>
      <c r="BT213">
        <f t="shared" si="205"/>
        <v>199.65900157177202</v>
      </c>
      <c r="BU213" s="13">
        <f t="shared" si="188"/>
        <v>836.26927694937092</v>
      </c>
      <c r="BV213" s="13">
        <f t="shared" si="206"/>
        <v>163.3322866646929</v>
      </c>
      <c r="BW213" s="13">
        <f t="shared" si="189"/>
        <v>20379.984173517129</v>
      </c>
      <c r="BX213">
        <f t="shared" si="207"/>
        <v>259.91988938278354</v>
      </c>
      <c r="BY213" s="13">
        <f t="shared" si="190"/>
        <v>836.26927694937092</v>
      </c>
    </row>
    <row r="214" spans="29:77" x14ac:dyDescent="0.2">
      <c r="AC214">
        <v>212</v>
      </c>
      <c r="AD214" s="37">
        <f t="shared" si="161"/>
        <v>517.28773978707602</v>
      </c>
      <c r="AE214" s="13">
        <f t="shared" si="162"/>
        <v>14023.548067735466</v>
      </c>
      <c r="AF214">
        <f t="shared" si="208"/>
        <v>583.43655142733769</v>
      </c>
      <c r="AG214" s="13">
        <f t="shared" si="163"/>
        <v>1616.3024281585481</v>
      </c>
      <c r="AH214" s="13">
        <f t="shared" si="191"/>
        <v>519.87262970432835</v>
      </c>
      <c r="AI214" s="13">
        <f t="shared" si="164"/>
        <v>20379.984173517129</v>
      </c>
      <c r="AJ214">
        <f t="shared" si="192"/>
        <v>616.00463052280543</v>
      </c>
      <c r="AK214" s="13">
        <f t="shared" si="165"/>
        <v>1616.3024281585481</v>
      </c>
      <c r="AL214" s="37">
        <f t="shared" si="166"/>
        <v>1162.5450724080165</v>
      </c>
      <c r="AM214" s="13">
        <f t="shared" si="167"/>
        <v>16828.257681282557</v>
      </c>
      <c r="AN214">
        <f t="shared" si="193"/>
        <v>1241.9236463763305</v>
      </c>
      <c r="AO214" s="13">
        <f t="shared" si="168"/>
        <v>3457.7835760522935</v>
      </c>
      <c r="AP214" s="13">
        <f t="shared" si="194"/>
        <v>1164.6470708022655</v>
      </c>
      <c r="AQ214" s="13">
        <f t="shared" si="169"/>
        <v>20379.984173517129</v>
      </c>
      <c r="AR214" s="13">
        <f t="shared" si="195"/>
        <v>1260.7790716207426</v>
      </c>
      <c r="AS214" s="38">
        <f t="shared" si="170"/>
        <v>3457.7835760522935</v>
      </c>
      <c r="AT214" s="37">
        <f t="shared" si="171"/>
        <v>108.84359342095777</v>
      </c>
      <c r="AU214" s="13">
        <f t="shared" si="172"/>
        <v>5609.4192270941858</v>
      </c>
      <c r="AV214">
        <f t="shared" si="196"/>
        <v>135.30311807706244</v>
      </c>
      <c r="AW214" s="13">
        <f t="shared" si="173"/>
        <v>532.10518174559218</v>
      </c>
      <c r="AX214" s="13">
        <f t="shared" si="197"/>
        <v>112.87715790721964</v>
      </c>
      <c r="AY214" s="13">
        <f t="shared" si="174"/>
        <v>20379.984173517129</v>
      </c>
      <c r="AZ214">
        <f t="shared" si="198"/>
        <v>209.00915872569666</v>
      </c>
      <c r="BA214" s="13">
        <f t="shared" si="175"/>
        <v>532.10518174559218</v>
      </c>
      <c r="BB214" s="37">
        <f t="shared" si="176"/>
        <v>124.21689020500847</v>
      </c>
      <c r="BC214" s="13">
        <f t="shared" si="177"/>
        <v>8414.1288406412787</v>
      </c>
      <c r="BD214">
        <f t="shared" si="199"/>
        <v>163.90617718916545</v>
      </c>
      <c r="BE214" s="13">
        <f t="shared" si="178"/>
        <v>533.91624408933046</v>
      </c>
      <c r="BF214" s="13">
        <f t="shared" si="200"/>
        <v>127.76756316826715</v>
      </c>
      <c r="BG214" s="13">
        <f t="shared" si="179"/>
        <v>20379.984173517129</v>
      </c>
      <c r="BH214">
        <f t="shared" si="201"/>
        <v>223.89956398674417</v>
      </c>
      <c r="BI214" s="13">
        <f t="shared" si="180"/>
        <v>533.91624408933046</v>
      </c>
      <c r="BJ214" s="37">
        <f t="shared" si="181"/>
        <v>7.0828933962664289</v>
      </c>
      <c r="BK214" s="13">
        <f t="shared" si="182"/>
        <v>8414.1288406412787</v>
      </c>
      <c r="BL214">
        <f t="shared" si="202"/>
        <v>46.7721803804234</v>
      </c>
      <c r="BM214" s="13">
        <f t="shared" si="183"/>
        <v>10.271511508174452</v>
      </c>
      <c r="BN214" s="13">
        <f t="shared" si="203"/>
        <v>10.633566359525108</v>
      </c>
      <c r="BO214" s="13">
        <f t="shared" si="184"/>
        <v>20379.984173517129</v>
      </c>
      <c r="BP214">
        <f t="shared" si="204"/>
        <v>106.76556717800213</v>
      </c>
      <c r="BQ214" s="13">
        <f t="shared" si="185"/>
        <v>10.271511508174452</v>
      </c>
      <c r="BR214" s="37">
        <f t="shared" si="186"/>
        <v>159.78161370143422</v>
      </c>
      <c r="BS214" s="13">
        <f t="shared" si="187"/>
        <v>8414.1288406412787</v>
      </c>
      <c r="BT214">
        <f t="shared" si="205"/>
        <v>199.4709006855912</v>
      </c>
      <c r="BU214" s="13">
        <f t="shared" si="188"/>
        <v>836.26927694937092</v>
      </c>
      <c r="BV214" s="13">
        <f t="shared" si="206"/>
        <v>163.3322866646929</v>
      </c>
      <c r="BW214" s="13">
        <f t="shared" si="189"/>
        <v>20379.984173517129</v>
      </c>
      <c r="BX214">
        <f t="shared" si="207"/>
        <v>259.46428748316993</v>
      </c>
      <c r="BY214" s="13">
        <f t="shared" si="190"/>
        <v>836.26927694937092</v>
      </c>
    </row>
    <row r="215" spans="29:77" x14ac:dyDescent="0.2">
      <c r="AC215">
        <v>213</v>
      </c>
      <c r="AD215" s="37">
        <f t="shared" si="161"/>
        <v>517.28773978707602</v>
      </c>
      <c r="AE215" s="13">
        <f t="shared" si="162"/>
        <v>14023.548067735466</v>
      </c>
      <c r="AF215">
        <f t="shared" si="208"/>
        <v>583.12599362620972</v>
      </c>
      <c r="AG215" s="13">
        <f t="shared" si="163"/>
        <v>1616.3024281585481</v>
      </c>
      <c r="AH215" s="13">
        <f t="shared" si="191"/>
        <v>519.87262970432835</v>
      </c>
      <c r="AI215" s="13">
        <f t="shared" si="164"/>
        <v>20379.984173517129</v>
      </c>
      <c r="AJ215">
        <f t="shared" si="192"/>
        <v>615.55330657530078</v>
      </c>
      <c r="AK215" s="13">
        <f t="shared" si="165"/>
        <v>1616.3024281585481</v>
      </c>
      <c r="AL215" s="37">
        <f t="shared" si="166"/>
        <v>1162.5450724080165</v>
      </c>
      <c r="AM215" s="13">
        <f t="shared" si="167"/>
        <v>16828.257681282557</v>
      </c>
      <c r="AN215">
        <f t="shared" si="193"/>
        <v>1241.5509770149768</v>
      </c>
      <c r="AO215" s="13">
        <f t="shared" si="168"/>
        <v>3457.7835760522935</v>
      </c>
      <c r="AP215" s="13">
        <f t="shared" si="194"/>
        <v>1164.6470708022655</v>
      </c>
      <c r="AQ215" s="13">
        <f t="shared" si="169"/>
        <v>20379.984173517129</v>
      </c>
      <c r="AR215" s="13">
        <f t="shared" si="195"/>
        <v>1260.3277476732378</v>
      </c>
      <c r="AS215" s="38">
        <f t="shared" si="170"/>
        <v>3457.7835760522935</v>
      </c>
      <c r="AT215" s="37">
        <f t="shared" si="171"/>
        <v>108.84359342095777</v>
      </c>
      <c r="AU215" s="13">
        <f t="shared" si="172"/>
        <v>5609.4192270941858</v>
      </c>
      <c r="AV215">
        <f t="shared" si="196"/>
        <v>135.17889495661123</v>
      </c>
      <c r="AW215" s="13">
        <f t="shared" si="173"/>
        <v>532.10518174559218</v>
      </c>
      <c r="AX215" s="13">
        <f t="shared" si="197"/>
        <v>112.87715790721964</v>
      </c>
      <c r="AY215" s="13">
        <f t="shared" si="174"/>
        <v>20379.984173517129</v>
      </c>
      <c r="AZ215">
        <f t="shared" si="198"/>
        <v>208.55783477819207</v>
      </c>
      <c r="BA215" s="13">
        <f t="shared" si="175"/>
        <v>532.10518174559218</v>
      </c>
      <c r="BB215" s="37">
        <f t="shared" si="176"/>
        <v>124.21689020500847</v>
      </c>
      <c r="BC215" s="13">
        <f t="shared" si="177"/>
        <v>8414.1288406412787</v>
      </c>
      <c r="BD215">
        <f t="shared" si="199"/>
        <v>163.71984250848865</v>
      </c>
      <c r="BE215" s="13">
        <f t="shared" si="178"/>
        <v>533.91624408933046</v>
      </c>
      <c r="BF215" s="13">
        <f t="shared" si="200"/>
        <v>127.76756316826715</v>
      </c>
      <c r="BG215" s="13">
        <f t="shared" si="179"/>
        <v>20379.984173517129</v>
      </c>
      <c r="BH215">
        <f t="shared" si="201"/>
        <v>223.44824003923958</v>
      </c>
      <c r="BI215" s="13">
        <f t="shared" si="180"/>
        <v>533.91624408933046</v>
      </c>
      <c r="BJ215" s="37">
        <f t="shared" si="181"/>
        <v>7.0828933962664289</v>
      </c>
      <c r="BK215" s="13">
        <f t="shared" si="182"/>
        <v>8414.1288406412787</v>
      </c>
      <c r="BL215">
        <f t="shared" si="202"/>
        <v>46.585845699746606</v>
      </c>
      <c r="BM215" s="13">
        <f t="shared" si="183"/>
        <v>10.271511508174452</v>
      </c>
      <c r="BN215" s="13">
        <f t="shared" si="203"/>
        <v>10.633566359525108</v>
      </c>
      <c r="BO215" s="13">
        <f t="shared" si="184"/>
        <v>20379.984173517129</v>
      </c>
      <c r="BP215">
        <f t="shared" si="204"/>
        <v>106.31424323049754</v>
      </c>
      <c r="BQ215" s="13">
        <f t="shared" si="185"/>
        <v>10.271511508174452</v>
      </c>
      <c r="BR215" s="37">
        <f t="shared" si="186"/>
        <v>159.78161370143422</v>
      </c>
      <c r="BS215" s="13">
        <f t="shared" si="187"/>
        <v>8414.1288406412787</v>
      </c>
      <c r="BT215">
        <f t="shared" si="205"/>
        <v>199.28456600491441</v>
      </c>
      <c r="BU215" s="13">
        <f t="shared" si="188"/>
        <v>836.26927694937092</v>
      </c>
      <c r="BV215" s="13">
        <f t="shared" si="206"/>
        <v>163.3322866646929</v>
      </c>
      <c r="BW215" s="13">
        <f t="shared" si="189"/>
        <v>20379.984173517129</v>
      </c>
      <c r="BX215">
        <f t="shared" si="207"/>
        <v>259.01296353566534</v>
      </c>
      <c r="BY215" s="13">
        <f t="shared" si="190"/>
        <v>836.26927694937092</v>
      </c>
    </row>
    <row r="216" spans="29:77" x14ac:dyDescent="0.2">
      <c r="AC216">
        <v>214</v>
      </c>
      <c r="AD216" s="37">
        <f t="shared" si="161"/>
        <v>517.28773978707602</v>
      </c>
      <c r="AE216" s="13">
        <f t="shared" si="162"/>
        <v>14023.548067735466</v>
      </c>
      <c r="AF216">
        <f t="shared" si="208"/>
        <v>582.81833823443799</v>
      </c>
      <c r="AG216" s="13">
        <f t="shared" si="163"/>
        <v>1616.3024281585481</v>
      </c>
      <c r="AH216" s="13">
        <f t="shared" si="191"/>
        <v>519.87262970432835</v>
      </c>
      <c r="AI216" s="13">
        <f t="shared" si="164"/>
        <v>20379.984173517129</v>
      </c>
      <c r="AJ216">
        <f t="shared" si="192"/>
        <v>615.10620060861402</v>
      </c>
      <c r="AK216" s="13">
        <f t="shared" si="165"/>
        <v>1616.3024281585481</v>
      </c>
      <c r="AL216" s="37">
        <f t="shared" si="166"/>
        <v>1162.5450724080165</v>
      </c>
      <c r="AM216" s="13">
        <f t="shared" si="167"/>
        <v>16828.257681282557</v>
      </c>
      <c r="AN216">
        <f t="shared" si="193"/>
        <v>1241.1817905448509</v>
      </c>
      <c r="AO216" s="13">
        <f t="shared" si="168"/>
        <v>3457.7835760522935</v>
      </c>
      <c r="AP216" s="13">
        <f t="shared" si="194"/>
        <v>1164.6470708022655</v>
      </c>
      <c r="AQ216" s="13">
        <f t="shared" si="169"/>
        <v>20379.984173517129</v>
      </c>
      <c r="AR216" s="13">
        <f t="shared" si="195"/>
        <v>1259.8806417065512</v>
      </c>
      <c r="AS216" s="38">
        <f t="shared" si="170"/>
        <v>3457.7835760522935</v>
      </c>
      <c r="AT216" s="37">
        <f t="shared" si="171"/>
        <v>108.84359342095777</v>
      </c>
      <c r="AU216" s="13">
        <f t="shared" si="172"/>
        <v>5609.4192270941858</v>
      </c>
      <c r="AV216">
        <f t="shared" si="196"/>
        <v>135.05583279990256</v>
      </c>
      <c r="AW216" s="13">
        <f t="shared" si="173"/>
        <v>532.10518174559218</v>
      </c>
      <c r="AX216" s="13">
        <f t="shared" si="197"/>
        <v>112.87715790721964</v>
      </c>
      <c r="AY216" s="13">
        <f t="shared" si="174"/>
        <v>20379.984173517129</v>
      </c>
      <c r="AZ216">
        <f t="shared" si="198"/>
        <v>208.11072881150528</v>
      </c>
      <c r="BA216" s="13">
        <f t="shared" si="175"/>
        <v>532.10518174559218</v>
      </c>
      <c r="BB216" s="37">
        <f t="shared" si="176"/>
        <v>124.21689020500847</v>
      </c>
      <c r="BC216" s="13">
        <f t="shared" si="177"/>
        <v>8414.1288406412787</v>
      </c>
      <c r="BD216">
        <f t="shared" si="199"/>
        <v>163.53524927342565</v>
      </c>
      <c r="BE216" s="13">
        <f t="shared" si="178"/>
        <v>533.91624408933046</v>
      </c>
      <c r="BF216" s="13">
        <f t="shared" si="200"/>
        <v>127.76756316826715</v>
      </c>
      <c r="BG216" s="13">
        <f t="shared" si="179"/>
        <v>20379.984173517129</v>
      </c>
      <c r="BH216">
        <f t="shared" si="201"/>
        <v>223.00113407255279</v>
      </c>
      <c r="BI216" s="13">
        <f t="shared" si="180"/>
        <v>533.91624408933046</v>
      </c>
      <c r="BJ216" s="37">
        <f t="shared" si="181"/>
        <v>7.0828933962664289</v>
      </c>
      <c r="BK216" s="13">
        <f t="shared" si="182"/>
        <v>8414.1288406412787</v>
      </c>
      <c r="BL216">
        <f t="shared" si="202"/>
        <v>46.401252464683616</v>
      </c>
      <c r="BM216" s="13">
        <f t="shared" si="183"/>
        <v>10.271511508174452</v>
      </c>
      <c r="BN216" s="13">
        <f t="shared" si="203"/>
        <v>10.633566359525108</v>
      </c>
      <c r="BO216" s="13">
        <f t="shared" si="184"/>
        <v>20379.984173517129</v>
      </c>
      <c r="BP216">
        <f t="shared" si="204"/>
        <v>105.86713726381075</v>
      </c>
      <c r="BQ216" s="13">
        <f t="shared" si="185"/>
        <v>10.271511508174452</v>
      </c>
      <c r="BR216" s="37">
        <f t="shared" si="186"/>
        <v>159.78161370143422</v>
      </c>
      <c r="BS216" s="13">
        <f t="shared" si="187"/>
        <v>8414.1288406412787</v>
      </c>
      <c r="BT216">
        <f t="shared" si="205"/>
        <v>199.09997276985141</v>
      </c>
      <c r="BU216" s="13">
        <f t="shared" si="188"/>
        <v>836.26927694937092</v>
      </c>
      <c r="BV216" s="13">
        <f t="shared" si="206"/>
        <v>163.3322866646929</v>
      </c>
      <c r="BW216" s="13">
        <f t="shared" si="189"/>
        <v>20379.984173517129</v>
      </c>
      <c r="BX216">
        <f t="shared" si="207"/>
        <v>258.56585756897857</v>
      </c>
      <c r="BY216" s="13">
        <f t="shared" si="190"/>
        <v>836.26927694937092</v>
      </c>
    </row>
    <row r="217" spans="29:77" x14ac:dyDescent="0.2">
      <c r="AC217">
        <v>215</v>
      </c>
      <c r="AD217" s="37">
        <f t="shared" si="161"/>
        <v>517.28773978707602</v>
      </c>
      <c r="AE217" s="13">
        <f t="shared" si="162"/>
        <v>14023.548067735466</v>
      </c>
      <c r="AF217">
        <f t="shared" si="208"/>
        <v>582.51354475328753</v>
      </c>
      <c r="AG217" s="13">
        <f t="shared" si="163"/>
        <v>1616.3024281585481</v>
      </c>
      <c r="AH217" s="13">
        <f t="shared" si="191"/>
        <v>519.87262970432835</v>
      </c>
      <c r="AI217" s="13">
        <f t="shared" si="164"/>
        <v>20379.984173517129</v>
      </c>
      <c r="AJ217">
        <f t="shared" si="192"/>
        <v>614.66325376719874</v>
      </c>
      <c r="AK217" s="13">
        <f t="shared" si="165"/>
        <v>1616.3024281585481</v>
      </c>
      <c r="AL217" s="37">
        <f t="shared" si="166"/>
        <v>1162.5450724080165</v>
      </c>
      <c r="AM217" s="13">
        <f t="shared" si="167"/>
        <v>16828.257681282557</v>
      </c>
      <c r="AN217">
        <f t="shared" si="193"/>
        <v>1240.8160383674704</v>
      </c>
      <c r="AO217" s="13">
        <f t="shared" si="168"/>
        <v>3457.7835760522935</v>
      </c>
      <c r="AP217" s="13">
        <f t="shared" si="194"/>
        <v>1164.6470708022655</v>
      </c>
      <c r="AQ217" s="13">
        <f t="shared" si="169"/>
        <v>20379.984173517129</v>
      </c>
      <c r="AR217" s="13">
        <f t="shared" si="195"/>
        <v>1259.4376948651359</v>
      </c>
      <c r="AS217" s="38">
        <f t="shared" si="170"/>
        <v>3457.7835760522935</v>
      </c>
      <c r="AT217" s="37">
        <f t="shared" si="171"/>
        <v>108.84359342095777</v>
      </c>
      <c r="AU217" s="13">
        <f t="shared" si="172"/>
        <v>5609.4192270941858</v>
      </c>
      <c r="AV217">
        <f t="shared" si="196"/>
        <v>134.93391540744236</v>
      </c>
      <c r="AW217" s="13">
        <f t="shared" si="173"/>
        <v>532.10518174559218</v>
      </c>
      <c r="AX217" s="13">
        <f t="shared" si="197"/>
        <v>112.87715790721964</v>
      </c>
      <c r="AY217" s="13">
        <f t="shared" si="174"/>
        <v>20379.984173517129</v>
      </c>
      <c r="AZ217">
        <f t="shared" si="198"/>
        <v>207.66778197009</v>
      </c>
      <c r="BA217" s="13">
        <f t="shared" si="175"/>
        <v>532.10518174559218</v>
      </c>
      <c r="BB217" s="37">
        <f t="shared" si="176"/>
        <v>124.21689020500847</v>
      </c>
      <c r="BC217" s="13">
        <f t="shared" si="177"/>
        <v>8414.1288406412787</v>
      </c>
      <c r="BD217">
        <f t="shared" si="199"/>
        <v>163.35237318473534</v>
      </c>
      <c r="BE217" s="13">
        <f t="shared" si="178"/>
        <v>533.91624408933046</v>
      </c>
      <c r="BF217" s="13">
        <f t="shared" si="200"/>
        <v>127.76756316826715</v>
      </c>
      <c r="BG217" s="13">
        <f t="shared" si="179"/>
        <v>20379.984173517129</v>
      </c>
      <c r="BH217">
        <f t="shared" si="201"/>
        <v>222.55818723113751</v>
      </c>
      <c r="BI217" s="13">
        <f t="shared" si="180"/>
        <v>533.91624408933046</v>
      </c>
      <c r="BJ217" s="37">
        <f t="shared" si="181"/>
        <v>7.0828933962664289</v>
      </c>
      <c r="BK217" s="13">
        <f t="shared" si="182"/>
        <v>8414.1288406412787</v>
      </c>
      <c r="BL217">
        <f t="shared" si="202"/>
        <v>46.218376375993309</v>
      </c>
      <c r="BM217" s="13">
        <f t="shared" si="183"/>
        <v>10.271511508174452</v>
      </c>
      <c r="BN217" s="13">
        <f t="shared" si="203"/>
        <v>10.633566359525108</v>
      </c>
      <c r="BO217" s="13">
        <f t="shared" si="184"/>
        <v>20379.984173517129</v>
      </c>
      <c r="BP217">
        <f t="shared" si="204"/>
        <v>105.42419042239547</v>
      </c>
      <c r="BQ217" s="13">
        <f t="shared" si="185"/>
        <v>10.271511508174452</v>
      </c>
      <c r="BR217" s="37">
        <f t="shared" si="186"/>
        <v>159.78161370143422</v>
      </c>
      <c r="BS217" s="13">
        <f t="shared" si="187"/>
        <v>8414.1288406412787</v>
      </c>
      <c r="BT217">
        <f t="shared" si="205"/>
        <v>198.9170966811611</v>
      </c>
      <c r="BU217" s="13">
        <f t="shared" si="188"/>
        <v>836.26927694937092</v>
      </c>
      <c r="BV217" s="13">
        <f t="shared" si="206"/>
        <v>163.3322866646929</v>
      </c>
      <c r="BW217" s="13">
        <f t="shared" si="189"/>
        <v>20379.984173517129</v>
      </c>
      <c r="BX217">
        <f t="shared" si="207"/>
        <v>258.12291072756329</v>
      </c>
      <c r="BY217" s="13">
        <f t="shared" si="190"/>
        <v>836.26927694937092</v>
      </c>
    </row>
    <row r="218" spans="29:77" x14ac:dyDescent="0.2">
      <c r="AC218">
        <v>216</v>
      </c>
      <c r="AD218" s="37">
        <f t="shared" si="161"/>
        <v>517.28773978707602</v>
      </c>
      <c r="AE218" s="13">
        <f t="shared" si="162"/>
        <v>14023.548067735466</v>
      </c>
      <c r="AF218">
        <f t="shared" si="208"/>
        <v>582.21157343399943</v>
      </c>
      <c r="AG218" s="13">
        <f t="shared" si="163"/>
        <v>1616.3024281585481</v>
      </c>
      <c r="AH218" s="13">
        <f t="shared" si="191"/>
        <v>519.87262970432835</v>
      </c>
      <c r="AI218" s="13">
        <f t="shared" si="164"/>
        <v>20379.984173517129</v>
      </c>
      <c r="AJ218">
        <f t="shared" si="192"/>
        <v>614.22440828542619</v>
      </c>
      <c r="AK218" s="13">
        <f t="shared" si="165"/>
        <v>1616.3024281585481</v>
      </c>
      <c r="AL218" s="37">
        <f t="shared" si="166"/>
        <v>1162.5450724080165</v>
      </c>
      <c r="AM218" s="13">
        <f t="shared" si="167"/>
        <v>16828.257681282557</v>
      </c>
      <c r="AN218">
        <f t="shared" si="193"/>
        <v>1240.4536727843247</v>
      </c>
      <c r="AO218" s="13">
        <f t="shared" si="168"/>
        <v>3457.7835760522935</v>
      </c>
      <c r="AP218" s="13">
        <f t="shared" si="194"/>
        <v>1164.6470708022655</v>
      </c>
      <c r="AQ218" s="13">
        <f t="shared" si="169"/>
        <v>20379.984173517129</v>
      </c>
      <c r="AR218" s="13">
        <f t="shared" si="195"/>
        <v>1258.9988493833632</v>
      </c>
      <c r="AS218" s="38">
        <f t="shared" si="170"/>
        <v>3457.7835760522935</v>
      </c>
      <c r="AT218" s="37">
        <f t="shared" si="171"/>
        <v>108.84359342095777</v>
      </c>
      <c r="AU218" s="13">
        <f t="shared" si="172"/>
        <v>5609.4192270941858</v>
      </c>
      <c r="AV218">
        <f t="shared" si="196"/>
        <v>134.81312687972715</v>
      </c>
      <c r="AW218" s="13">
        <f t="shared" si="173"/>
        <v>532.10518174559218</v>
      </c>
      <c r="AX218" s="13">
        <f t="shared" si="197"/>
        <v>112.87715790721964</v>
      </c>
      <c r="AY218" s="13">
        <f t="shared" si="174"/>
        <v>20379.984173517129</v>
      </c>
      <c r="AZ218">
        <f t="shared" si="198"/>
        <v>207.22893648831746</v>
      </c>
      <c r="BA218" s="13">
        <f t="shared" si="175"/>
        <v>532.10518174559218</v>
      </c>
      <c r="BB218" s="37">
        <f t="shared" si="176"/>
        <v>124.21689020500847</v>
      </c>
      <c r="BC218" s="13">
        <f t="shared" si="177"/>
        <v>8414.1288406412787</v>
      </c>
      <c r="BD218">
        <f t="shared" si="199"/>
        <v>163.17119039316253</v>
      </c>
      <c r="BE218" s="13">
        <f t="shared" si="178"/>
        <v>533.91624408933046</v>
      </c>
      <c r="BF218" s="13">
        <f t="shared" si="200"/>
        <v>127.76756316826715</v>
      </c>
      <c r="BG218" s="13">
        <f t="shared" si="179"/>
        <v>20379.984173517129</v>
      </c>
      <c r="BH218">
        <f t="shared" si="201"/>
        <v>222.11934174936496</v>
      </c>
      <c r="BI218" s="13">
        <f t="shared" si="180"/>
        <v>533.91624408933046</v>
      </c>
      <c r="BJ218" s="37">
        <f t="shared" si="181"/>
        <v>7.0828933962664289</v>
      </c>
      <c r="BK218" s="13">
        <f t="shared" si="182"/>
        <v>8414.1288406412787</v>
      </c>
      <c r="BL218">
        <f t="shared" si="202"/>
        <v>46.037193584420493</v>
      </c>
      <c r="BM218" s="13">
        <f t="shared" si="183"/>
        <v>10.271511508174452</v>
      </c>
      <c r="BN218" s="13">
        <f t="shared" si="203"/>
        <v>10.633566359525108</v>
      </c>
      <c r="BO218" s="13">
        <f t="shared" si="184"/>
        <v>20379.984173517129</v>
      </c>
      <c r="BP218">
        <f t="shared" si="204"/>
        <v>104.98534494062292</v>
      </c>
      <c r="BQ218" s="13">
        <f t="shared" si="185"/>
        <v>10.271511508174452</v>
      </c>
      <c r="BR218" s="37">
        <f t="shared" si="186"/>
        <v>159.78161370143422</v>
      </c>
      <c r="BS218" s="13">
        <f t="shared" si="187"/>
        <v>8414.1288406412787</v>
      </c>
      <c r="BT218">
        <f t="shared" si="205"/>
        <v>198.73591388958829</v>
      </c>
      <c r="BU218" s="13">
        <f t="shared" si="188"/>
        <v>836.26927694937092</v>
      </c>
      <c r="BV218" s="13">
        <f t="shared" si="206"/>
        <v>163.3322866646929</v>
      </c>
      <c r="BW218" s="13">
        <f t="shared" si="189"/>
        <v>20379.984173517129</v>
      </c>
      <c r="BX218">
        <f t="shared" si="207"/>
        <v>257.68406524579075</v>
      </c>
      <c r="BY218" s="13">
        <f t="shared" si="190"/>
        <v>836.26927694937092</v>
      </c>
    </row>
    <row r="219" spans="29:77" x14ac:dyDescent="0.2">
      <c r="AC219">
        <v>217</v>
      </c>
      <c r="AD219" s="37">
        <f t="shared" si="161"/>
        <v>517.28773978707602</v>
      </c>
      <c r="AE219" s="13">
        <f t="shared" si="162"/>
        <v>14023.548067735466</v>
      </c>
      <c r="AF219">
        <f t="shared" si="208"/>
        <v>581.91238526051131</v>
      </c>
      <c r="AG219" s="13">
        <f t="shared" si="163"/>
        <v>1616.3024281585481</v>
      </c>
      <c r="AH219" s="13">
        <f t="shared" si="191"/>
        <v>519.87262970432835</v>
      </c>
      <c r="AI219" s="13">
        <f t="shared" si="164"/>
        <v>20379.984173517129</v>
      </c>
      <c r="AJ219">
        <f t="shared" si="192"/>
        <v>613.78960746247185</v>
      </c>
      <c r="AK219" s="13">
        <f t="shared" si="165"/>
        <v>1616.3024281585481</v>
      </c>
      <c r="AL219" s="37">
        <f t="shared" si="166"/>
        <v>1162.5450724080165</v>
      </c>
      <c r="AM219" s="13">
        <f t="shared" si="167"/>
        <v>16828.257681282557</v>
      </c>
      <c r="AN219">
        <f t="shared" si="193"/>
        <v>1240.0946469761388</v>
      </c>
      <c r="AO219" s="13">
        <f t="shared" si="168"/>
        <v>3457.7835760522935</v>
      </c>
      <c r="AP219" s="13">
        <f t="shared" si="194"/>
        <v>1164.6470708022655</v>
      </c>
      <c r="AQ219" s="13">
        <f t="shared" si="169"/>
        <v>20379.984173517129</v>
      </c>
      <c r="AR219" s="13">
        <f t="shared" si="195"/>
        <v>1258.564048560409</v>
      </c>
      <c r="AS219" s="38">
        <f t="shared" si="170"/>
        <v>3457.7835760522935</v>
      </c>
      <c r="AT219" s="37">
        <f t="shared" si="171"/>
        <v>108.84359342095777</v>
      </c>
      <c r="AU219" s="13">
        <f t="shared" si="172"/>
        <v>5609.4192270941858</v>
      </c>
      <c r="AV219">
        <f t="shared" si="196"/>
        <v>134.69345161033189</v>
      </c>
      <c r="AW219" s="13">
        <f t="shared" si="173"/>
        <v>532.10518174559218</v>
      </c>
      <c r="AX219" s="13">
        <f t="shared" si="197"/>
        <v>112.87715790721964</v>
      </c>
      <c r="AY219" s="13">
        <f t="shared" si="174"/>
        <v>20379.984173517129</v>
      </c>
      <c r="AZ219">
        <f t="shared" si="198"/>
        <v>206.79413566536309</v>
      </c>
      <c r="BA219" s="13">
        <f t="shared" si="175"/>
        <v>532.10518174559218</v>
      </c>
      <c r="BB219" s="37">
        <f t="shared" si="176"/>
        <v>124.21689020500847</v>
      </c>
      <c r="BC219" s="13">
        <f t="shared" si="177"/>
        <v>8414.1288406412787</v>
      </c>
      <c r="BD219">
        <f t="shared" si="199"/>
        <v>162.99167748906967</v>
      </c>
      <c r="BE219" s="13">
        <f t="shared" si="178"/>
        <v>533.91624408933046</v>
      </c>
      <c r="BF219" s="13">
        <f t="shared" si="200"/>
        <v>127.76756316826715</v>
      </c>
      <c r="BG219" s="13">
        <f t="shared" si="179"/>
        <v>20379.984173517129</v>
      </c>
      <c r="BH219">
        <f t="shared" si="201"/>
        <v>221.68454092641059</v>
      </c>
      <c r="BI219" s="13">
        <f t="shared" si="180"/>
        <v>533.91624408933046</v>
      </c>
      <c r="BJ219" s="37">
        <f t="shared" si="181"/>
        <v>7.0828933962664289</v>
      </c>
      <c r="BK219" s="13">
        <f t="shared" si="182"/>
        <v>8414.1288406412787</v>
      </c>
      <c r="BL219">
        <f t="shared" si="202"/>
        <v>45.857680680327618</v>
      </c>
      <c r="BM219" s="13">
        <f t="shared" si="183"/>
        <v>10.271511508174452</v>
      </c>
      <c r="BN219" s="13">
        <f t="shared" si="203"/>
        <v>10.633566359525108</v>
      </c>
      <c r="BO219" s="13">
        <f t="shared" si="184"/>
        <v>20379.984173517129</v>
      </c>
      <c r="BP219">
        <f t="shared" si="204"/>
        <v>104.55054411766855</v>
      </c>
      <c r="BQ219" s="13">
        <f t="shared" si="185"/>
        <v>10.271511508174452</v>
      </c>
      <c r="BR219" s="37">
        <f t="shared" si="186"/>
        <v>159.78161370143422</v>
      </c>
      <c r="BS219" s="13">
        <f t="shared" si="187"/>
        <v>8414.1288406412787</v>
      </c>
      <c r="BT219">
        <f t="shared" si="205"/>
        <v>198.55640098549543</v>
      </c>
      <c r="BU219" s="13">
        <f t="shared" si="188"/>
        <v>836.26927694937092</v>
      </c>
      <c r="BV219" s="13">
        <f t="shared" si="206"/>
        <v>163.3322866646929</v>
      </c>
      <c r="BW219" s="13">
        <f t="shared" si="189"/>
        <v>20379.984173517129</v>
      </c>
      <c r="BX219">
        <f t="shared" si="207"/>
        <v>257.24926442283635</v>
      </c>
      <c r="BY219" s="13">
        <f t="shared" si="190"/>
        <v>836.26927694937092</v>
      </c>
    </row>
    <row r="220" spans="29:77" x14ac:dyDescent="0.2">
      <c r="AC220">
        <v>218</v>
      </c>
      <c r="AD220" s="37">
        <f t="shared" si="161"/>
        <v>517.28773978707602</v>
      </c>
      <c r="AE220" s="13">
        <f t="shared" si="162"/>
        <v>14023.548067735466</v>
      </c>
      <c r="AF220">
        <f t="shared" si="208"/>
        <v>581.61594193265159</v>
      </c>
      <c r="AG220" s="13">
        <f t="shared" si="163"/>
        <v>1616.3024281585481</v>
      </c>
      <c r="AH220" s="13">
        <f t="shared" si="191"/>
        <v>519.87262970432835</v>
      </c>
      <c r="AI220" s="13">
        <f t="shared" si="164"/>
        <v>20379.984173517129</v>
      </c>
      <c r="AJ220">
        <f t="shared" si="192"/>
        <v>613.35879563789319</v>
      </c>
      <c r="AK220" s="13">
        <f t="shared" si="165"/>
        <v>1616.3024281585481</v>
      </c>
      <c r="AL220" s="37">
        <f t="shared" si="166"/>
        <v>1162.5450724080165</v>
      </c>
      <c r="AM220" s="13">
        <f t="shared" si="167"/>
        <v>16828.257681282557</v>
      </c>
      <c r="AN220">
        <f t="shared" si="193"/>
        <v>1239.7389149827072</v>
      </c>
      <c r="AO220" s="13">
        <f t="shared" si="168"/>
        <v>3457.7835760522935</v>
      </c>
      <c r="AP220" s="13">
        <f t="shared" si="194"/>
        <v>1164.6470708022655</v>
      </c>
      <c r="AQ220" s="13">
        <f t="shared" si="169"/>
        <v>20379.984173517129</v>
      </c>
      <c r="AR220" s="13">
        <f t="shared" si="195"/>
        <v>1258.1332367358302</v>
      </c>
      <c r="AS220" s="38">
        <f t="shared" si="170"/>
        <v>3457.7835760522935</v>
      </c>
      <c r="AT220" s="37">
        <f t="shared" si="171"/>
        <v>108.84359342095777</v>
      </c>
      <c r="AU220" s="13">
        <f t="shared" si="172"/>
        <v>5609.4192270941858</v>
      </c>
      <c r="AV220">
        <f t="shared" si="196"/>
        <v>134.57487427918798</v>
      </c>
      <c r="AW220" s="13">
        <f t="shared" si="173"/>
        <v>532.10518174559218</v>
      </c>
      <c r="AX220" s="13">
        <f t="shared" si="197"/>
        <v>112.87715790721964</v>
      </c>
      <c r="AY220" s="13">
        <f t="shared" si="174"/>
        <v>20379.984173517129</v>
      </c>
      <c r="AZ220">
        <f t="shared" si="198"/>
        <v>206.36332384078446</v>
      </c>
      <c r="BA220" s="13">
        <f t="shared" si="175"/>
        <v>532.10518174559218</v>
      </c>
      <c r="BB220" s="37">
        <f t="shared" si="176"/>
        <v>124.21689020500847</v>
      </c>
      <c r="BC220" s="13">
        <f t="shared" si="177"/>
        <v>8414.1288406412787</v>
      </c>
      <c r="BD220">
        <f t="shared" si="199"/>
        <v>162.81381149235378</v>
      </c>
      <c r="BE220" s="13">
        <f t="shared" si="178"/>
        <v>533.91624408933046</v>
      </c>
      <c r="BF220" s="13">
        <f t="shared" si="200"/>
        <v>127.76756316826715</v>
      </c>
      <c r="BG220" s="13">
        <f t="shared" si="179"/>
        <v>20379.984173517129</v>
      </c>
      <c r="BH220">
        <f t="shared" si="201"/>
        <v>221.25372910183194</v>
      </c>
      <c r="BI220" s="13">
        <f t="shared" si="180"/>
        <v>533.91624408933046</v>
      </c>
      <c r="BJ220" s="37">
        <f t="shared" si="181"/>
        <v>7.0828933962664289</v>
      </c>
      <c r="BK220" s="13">
        <f t="shared" si="182"/>
        <v>8414.1288406412787</v>
      </c>
      <c r="BL220">
        <f t="shared" si="202"/>
        <v>45.679814683611745</v>
      </c>
      <c r="BM220" s="13">
        <f t="shared" si="183"/>
        <v>10.271511508174452</v>
      </c>
      <c r="BN220" s="13">
        <f t="shared" si="203"/>
        <v>10.633566359525108</v>
      </c>
      <c r="BO220" s="13">
        <f t="shared" si="184"/>
        <v>20379.984173517129</v>
      </c>
      <c r="BP220">
        <f t="shared" si="204"/>
        <v>104.11973229308991</v>
      </c>
      <c r="BQ220" s="13">
        <f t="shared" si="185"/>
        <v>10.271511508174452</v>
      </c>
      <c r="BR220" s="37">
        <f t="shared" si="186"/>
        <v>159.78161370143422</v>
      </c>
      <c r="BS220" s="13">
        <f t="shared" si="187"/>
        <v>8414.1288406412787</v>
      </c>
      <c r="BT220">
        <f t="shared" si="205"/>
        <v>198.37853498877953</v>
      </c>
      <c r="BU220" s="13">
        <f t="shared" si="188"/>
        <v>836.26927694937092</v>
      </c>
      <c r="BV220" s="13">
        <f t="shared" si="206"/>
        <v>163.3322866646929</v>
      </c>
      <c r="BW220" s="13">
        <f t="shared" si="189"/>
        <v>20379.984173517129</v>
      </c>
      <c r="BX220">
        <f t="shared" si="207"/>
        <v>256.81845259825769</v>
      </c>
      <c r="BY220" s="13">
        <f t="shared" si="190"/>
        <v>836.26927694937092</v>
      </c>
    </row>
    <row r="221" spans="29:77" x14ac:dyDescent="0.2">
      <c r="AC221">
        <v>219</v>
      </c>
      <c r="AD221" s="37">
        <f t="shared" si="161"/>
        <v>517.28773978707602</v>
      </c>
      <c r="AE221" s="13">
        <f t="shared" si="162"/>
        <v>14023.548067735466</v>
      </c>
      <c r="AF221">
        <f t="shared" si="208"/>
        <v>581.32220584979507</v>
      </c>
      <c r="AG221" s="13">
        <f t="shared" si="163"/>
        <v>1616.3024281585481</v>
      </c>
      <c r="AH221" s="13">
        <f t="shared" si="191"/>
        <v>519.87262970432835</v>
      </c>
      <c r="AI221" s="13">
        <f t="shared" si="164"/>
        <v>20379.984173517129</v>
      </c>
      <c r="AJ221">
        <f t="shared" si="192"/>
        <v>612.93191816787692</v>
      </c>
      <c r="AK221" s="13">
        <f t="shared" si="165"/>
        <v>1616.3024281585481</v>
      </c>
      <c r="AL221" s="37">
        <f t="shared" si="166"/>
        <v>1162.5450724080165</v>
      </c>
      <c r="AM221" s="13">
        <f t="shared" si="167"/>
        <v>16828.257681282557</v>
      </c>
      <c r="AN221">
        <f t="shared" si="193"/>
        <v>1239.3864316832794</v>
      </c>
      <c r="AO221" s="13">
        <f t="shared" si="168"/>
        <v>3457.7835760522935</v>
      </c>
      <c r="AP221" s="13">
        <f t="shared" si="194"/>
        <v>1164.6470708022655</v>
      </c>
      <c r="AQ221" s="13">
        <f t="shared" si="169"/>
        <v>20379.984173517129</v>
      </c>
      <c r="AR221" s="13">
        <f t="shared" si="195"/>
        <v>1257.7063592658139</v>
      </c>
      <c r="AS221" s="38">
        <f t="shared" si="170"/>
        <v>3457.7835760522935</v>
      </c>
      <c r="AT221" s="37">
        <f t="shared" si="171"/>
        <v>108.84359342095777</v>
      </c>
      <c r="AU221" s="13">
        <f t="shared" si="172"/>
        <v>5609.4192270941858</v>
      </c>
      <c r="AV221">
        <f t="shared" si="196"/>
        <v>134.45737984604537</v>
      </c>
      <c r="AW221" s="13">
        <f t="shared" si="173"/>
        <v>532.10518174559218</v>
      </c>
      <c r="AX221" s="13">
        <f t="shared" si="197"/>
        <v>112.87715790721964</v>
      </c>
      <c r="AY221" s="13">
        <f t="shared" si="174"/>
        <v>20379.984173517129</v>
      </c>
      <c r="AZ221">
        <f t="shared" si="198"/>
        <v>205.93644637076818</v>
      </c>
      <c r="BA221" s="13">
        <f t="shared" si="175"/>
        <v>532.10518174559218</v>
      </c>
      <c r="BB221" s="37">
        <f t="shared" si="176"/>
        <v>124.21689020500847</v>
      </c>
      <c r="BC221" s="13">
        <f t="shared" si="177"/>
        <v>8414.1288406412787</v>
      </c>
      <c r="BD221">
        <f t="shared" si="199"/>
        <v>162.63756984263989</v>
      </c>
      <c r="BE221" s="13">
        <f t="shared" si="178"/>
        <v>533.91624408933046</v>
      </c>
      <c r="BF221" s="13">
        <f t="shared" si="200"/>
        <v>127.76756316826715</v>
      </c>
      <c r="BG221" s="13">
        <f t="shared" si="179"/>
        <v>20379.984173517129</v>
      </c>
      <c r="BH221">
        <f t="shared" si="201"/>
        <v>220.82685163181566</v>
      </c>
      <c r="BI221" s="13">
        <f t="shared" si="180"/>
        <v>533.91624408933046</v>
      </c>
      <c r="BJ221" s="37">
        <f t="shared" si="181"/>
        <v>7.0828933962664289</v>
      </c>
      <c r="BK221" s="13">
        <f t="shared" si="182"/>
        <v>8414.1288406412787</v>
      </c>
      <c r="BL221">
        <f t="shared" si="202"/>
        <v>45.503573033897837</v>
      </c>
      <c r="BM221" s="13">
        <f t="shared" si="183"/>
        <v>10.271511508174452</v>
      </c>
      <c r="BN221" s="13">
        <f t="shared" si="203"/>
        <v>10.633566359525108</v>
      </c>
      <c r="BO221" s="13">
        <f t="shared" si="184"/>
        <v>20379.984173517129</v>
      </c>
      <c r="BP221">
        <f t="shared" si="204"/>
        <v>103.69285482307363</v>
      </c>
      <c r="BQ221" s="13">
        <f t="shared" si="185"/>
        <v>10.271511508174452</v>
      </c>
      <c r="BR221" s="37">
        <f t="shared" si="186"/>
        <v>159.78161370143422</v>
      </c>
      <c r="BS221" s="13">
        <f t="shared" si="187"/>
        <v>8414.1288406412787</v>
      </c>
      <c r="BT221">
        <f t="shared" si="205"/>
        <v>198.20229333906565</v>
      </c>
      <c r="BU221" s="13">
        <f t="shared" si="188"/>
        <v>836.26927694937092</v>
      </c>
      <c r="BV221" s="13">
        <f t="shared" si="206"/>
        <v>163.3322866646929</v>
      </c>
      <c r="BW221" s="13">
        <f t="shared" si="189"/>
        <v>20379.984173517129</v>
      </c>
      <c r="BX221">
        <f t="shared" si="207"/>
        <v>256.39157512824141</v>
      </c>
      <c r="BY221" s="13">
        <f t="shared" si="190"/>
        <v>836.26927694937092</v>
      </c>
    </row>
    <row r="222" spans="29:77" x14ac:dyDescent="0.2">
      <c r="AC222">
        <v>220</v>
      </c>
      <c r="AD222" s="37">
        <f t="shared" si="161"/>
        <v>517.28773978707602</v>
      </c>
      <c r="AE222" s="13">
        <f t="shared" si="162"/>
        <v>14023.548067735466</v>
      </c>
      <c r="AF222">
        <f t="shared" si="208"/>
        <v>581.03114009496448</v>
      </c>
      <c r="AG222" s="13">
        <f t="shared" si="163"/>
        <v>1616.3024281585481</v>
      </c>
      <c r="AH222" s="13">
        <f t="shared" si="191"/>
        <v>519.87262970432835</v>
      </c>
      <c r="AI222" s="13">
        <f t="shared" si="164"/>
        <v>20379.984173517129</v>
      </c>
      <c r="AJ222">
        <f t="shared" si="192"/>
        <v>612.50892140213352</v>
      </c>
      <c r="AK222" s="13">
        <f t="shared" si="165"/>
        <v>1616.3024281585481</v>
      </c>
      <c r="AL222" s="37">
        <f t="shared" si="166"/>
        <v>1162.5450724080165</v>
      </c>
      <c r="AM222" s="13">
        <f t="shared" si="167"/>
        <v>16828.257681282557</v>
      </c>
      <c r="AN222">
        <f t="shared" si="193"/>
        <v>1239.0371527774826</v>
      </c>
      <c r="AO222" s="13">
        <f t="shared" si="168"/>
        <v>3457.7835760522935</v>
      </c>
      <c r="AP222" s="13">
        <f t="shared" si="194"/>
        <v>1164.6470708022655</v>
      </c>
      <c r="AQ222" s="13">
        <f t="shared" si="169"/>
        <v>20379.984173517129</v>
      </c>
      <c r="AR222" s="13">
        <f t="shared" si="195"/>
        <v>1257.2833625000706</v>
      </c>
      <c r="AS222" s="38">
        <f t="shared" si="170"/>
        <v>3457.7835760522935</v>
      </c>
      <c r="AT222" s="37">
        <f t="shared" si="171"/>
        <v>108.84359342095777</v>
      </c>
      <c r="AU222" s="13">
        <f t="shared" si="172"/>
        <v>5609.4192270941858</v>
      </c>
      <c r="AV222">
        <f t="shared" si="196"/>
        <v>134.34095354411318</v>
      </c>
      <c r="AW222" s="13">
        <f t="shared" si="173"/>
        <v>532.10518174559218</v>
      </c>
      <c r="AX222" s="13">
        <f t="shared" si="197"/>
        <v>112.87715790721964</v>
      </c>
      <c r="AY222" s="13">
        <f t="shared" si="174"/>
        <v>20379.984173517129</v>
      </c>
      <c r="AZ222">
        <f t="shared" si="198"/>
        <v>205.51344960502479</v>
      </c>
      <c r="BA222" s="13">
        <f t="shared" si="175"/>
        <v>532.10518174559218</v>
      </c>
      <c r="BB222" s="37">
        <f t="shared" si="176"/>
        <v>124.21689020500847</v>
      </c>
      <c r="BC222" s="13">
        <f t="shared" si="177"/>
        <v>8414.1288406412787</v>
      </c>
      <c r="BD222">
        <f t="shared" si="199"/>
        <v>162.46293038974156</v>
      </c>
      <c r="BE222" s="13">
        <f t="shared" si="178"/>
        <v>533.91624408933046</v>
      </c>
      <c r="BF222" s="13">
        <f t="shared" si="200"/>
        <v>127.76756316826715</v>
      </c>
      <c r="BG222" s="13">
        <f t="shared" si="179"/>
        <v>20379.984173517129</v>
      </c>
      <c r="BH222">
        <f t="shared" si="201"/>
        <v>220.40385486607227</v>
      </c>
      <c r="BI222" s="13">
        <f t="shared" si="180"/>
        <v>533.91624408933046</v>
      </c>
      <c r="BJ222" s="37">
        <f t="shared" si="181"/>
        <v>7.0828933962664289</v>
      </c>
      <c r="BK222" s="13">
        <f t="shared" si="182"/>
        <v>8414.1288406412787</v>
      </c>
      <c r="BL222">
        <f t="shared" si="202"/>
        <v>45.328933580999511</v>
      </c>
      <c r="BM222" s="13">
        <f t="shared" si="183"/>
        <v>10.271511508174452</v>
      </c>
      <c r="BN222" s="13">
        <f t="shared" si="203"/>
        <v>10.633566359525108</v>
      </c>
      <c r="BO222" s="13">
        <f t="shared" si="184"/>
        <v>20379.984173517129</v>
      </c>
      <c r="BP222">
        <f t="shared" si="204"/>
        <v>103.26985805733024</v>
      </c>
      <c r="BQ222" s="13">
        <f t="shared" si="185"/>
        <v>10.271511508174452</v>
      </c>
      <c r="BR222" s="37">
        <f t="shared" si="186"/>
        <v>159.78161370143422</v>
      </c>
      <c r="BS222" s="13">
        <f t="shared" si="187"/>
        <v>8414.1288406412787</v>
      </c>
      <c r="BT222">
        <f t="shared" si="205"/>
        <v>198.02765388616731</v>
      </c>
      <c r="BU222" s="13">
        <f t="shared" si="188"/>
        <v>836.26927694937092</v>
      </c>
      <c r="BV222" s="13">
        <f t="shared" si="206"/>
        <v>163.3322866646929</v>
      </c>
      <c r="BW222" s="13">
        <f t="shared" si="189"/>
        <v>20379.984173517129</v>
      </c>
      <c r="BX222">
        <f t="shared" si="207"/>
        <v>255.96857836249802</v>
      </c>
      <c r="BY222" s="13">
        <f t="shared" si="190"/>
        <v>836.26927694937092</v>
      </c>
    </row>
    <row r="223" spans="29:77" x14ac:dyDescent="0.2">
      <c r="AC223">
        <v>221</v>
      </c>
      <c r="AD223" s="37">
        <f t="shared" si="161"/>
        <v>517.28773978707602</v>
      </c>
      <c r="AE223" s="13">
        <f t="shared" si="162"/>
        <v>14023.548067735466</v>
      </c>
      <c r="AF223">
        <f t="shared" si="208"/>
        <v>580.74270841936323</v>
      </c>
      <c r="AG223" s="13">
        <f t="shared" si="163"/>
        <v>1616.3024281585481</v>
      </c>
      <c r="AH223" s="13">
        <f t="shared" si="191"/>
        <v>519.87262970432835</v>
      </c>
      <c r="AI223" s="13">
        <f t="shared" si="164"/>
        <v>20379.984173517129</v>
      </c>
      <c r="AJ223">
        <f t="shared" si="192"/>
        <v>612.08975266141942</v>
      </c>
      <c r="AK223" s="13">
        <f t="shared" si="165"/>
        <v>1616.3024281585481</v>
      </c>
      <c r="AL223" s="37">
        <f t="shared" si="166"/>
        <v>1162.5450724080165</v>
      </c>
      <c r="AM223" s="13">
        <f t="shared" si="167"/>
        <v>16828.257681282557</v>
      </c>
      <c r="AN223">
        <f t="shared" si="193"/>
        <v>1238.691034766761</v>
      </c>
      <c r="AO223" s="13">
        <f t="shared" si="168"/>
        <v>3457.7835760522935</v>
      </c>
      <c r="AP223" s="13">
        <f t="shared" si="194"/>
        <v>1164.6470708022655</v>
      </c>
      <c r="AQ223" s="13">
        <f t="shared" si="169"/>
        <v>20379.984173517129</v>
      </c>
      <c r="AR223" s="13">
        <f t="shared" si="195"/>
        <v>1256.8641937593566</v>
      </c>
      <c r="AS223" s="38">
        <f t="shared" si="170"/>
        <v>3457.7835760522935</v>
      </c>
      <c r="AT223" s="37">
        <f t="shared" si="171"/>
        <v>108.84359342095777</v>
      </c>
      <c r="AU223" s="13">
        <f t="shared" si="172"/>
        <v>5609.4192270941858</v>
      </c>
      <c r="AV223">
        <f t="shared" si="196"/>
        <v>134.22558087387264</v>
      </c>
      <c r="AW223" s="13">
        <f t="shared" si="173"/>
        <v>532.10518174559218</v>
      </c>
      <c r="AX223" s="13">
        <f t="shared" si="197"/>
        <v>112.87715790721964</v>
      </c>
      <c r="AY223" s="13">
        <f t="shared" si="174"/>
        <v>20379.984173517129</v>
      </c>
      <c r="AZ223">
        <f t="shared" si="198"/>
        <v>205.09428086431072</v>
      </c>
      <c r="BA223" s="13">
        <f t="shared" si="175"/>
        <v>532.10518174559218</v>
      </c>
      <c r="BB223" s="37">
        <f t="shared" si="176"/>
        <v>124.21689020500847</v>
      </c>
      <c r="BC223" s="13">
        <f t="shared" si="177"/>
        <v>8414.1288406412787</v>
      </c>
      <c r="BD223">
        <f t="shared" si="199"/>
        <v>162.28987138438077</v>
      </c>
      <c r="BE223" s="13">
        <f t="shared" si="178"/>
        <v>533.91624408933046</v>
      </c>
      <c r="BF223" s="13">
        <f t="shared" si="200"/>
        <v>127.76756316826715</v>
      </c>
      <c r="BG223" s="13">
        <f t="shared" si="179"/>
        <v>20379.984173517129</v>
      </c>
      <c r="BH223">
        <f t="shared" si="201"/>
        <v>219.98468612535822</v>
      </c>
      <c r="BI223" s="13">
        <f t="shared" si="180"/>
        <v>533.91624408933046</v>
      </c>
      <c r="BJ223" s="37">
        <f t="shared" si="181"/>
        <v>7.0828933962664289</v>
      </c>
      <c r="BK223" s="13">
        <f t="shared" si="182"/>
        <v>8414.1288406412787</v>
      </c>
      <c r="BL223">
        <f t="shared" si="202"/>
        <v>45.155874575638727</v>
      </c>
      <c r="BM223" s="13">
        <f t="shared" si="183"/>
        <v>10.271511508174452</v>
      </c>
      <c r="BN223" s="13">
        <f t="shared" si="203"/>
        <v>10.633566359525108</v>
      </c>
      <c r="BO223" s="13">
        <f t="shared" si="184"/>
        <v>20379.984173517129</v>
      </c>
      <c r="BP223">
        <f t="shared" si="204"/>
        <v>102.85068931661618</v>
      </c>
      <c r="BQ223" s="13">
        <f t="shared" si="185"/>
        <v>10.271511508174452</v>
      </c>
      <c r="BR223" s="37">
        <f t="shared" si="186"/>
        <v>159.78161370143422</v>
      </c>
      <c r="BS223" s="13">
        <f t="shared" si="187"/>
        <v>8414.1288406412787</v>
      </c>
      <c r="BT223">
        <f t="shared" si="205"/>
        <v>197.85459488080653</v>
      </c>
      <c r="BU223" s="13">
        <f t="shared" si="188"/>
        <v>836.26927694937092</v>
      </c>
      <c r="BV223" s="13">
        <f t="shared" si="206"/>
        <v>163.3322866646929</v>
      </c>
      <c r="BW223" s="13">
        <f t="shared" si="189"/>
        <v>20379.984173517129</v>
      </c>
      <c r="BX223">
        <f t="shared" si="207"/>
        <v>255.54940962178398</v>
      </c>
      <c r="BY223" s="13">
        <f t="shared" si="190"/>
        <v>836.26927694937092</v>
      </c>
    </row>
    <row r="224" spans="29:77" x14ac:dyDescent="0.2">
      <c r="AC224">
        <v>222</v>
      </c>
      <c r="AD224" s="37">
        <f t="shared" si="161"/>
        <v>517.28773978707602</v>
      </c>
      <c r="AE224" s="13">
        <f t="shared" si="162"/>
        <v>14023.548067735466</v>
      </c>
      <c r="AF224">
        <f t="shared" si="208"/>
        <v>580.4568752273259</v>
      </c>
      <c r="AG224" s="13">
        <f t="shared" si="163"/>
        <v>1616.3024281585481</v>
      </c>
      <c r="AH224" s="13">
        <f t="shared" si="191"/>
        <v>519.87262970432835</v>
      </c>
      <c r="AI224" s="13">
        <f t="shared" si="164"/>
        <v>20379.984173517129</v>
      </c>
      <c r="AJ224">
        <f t="shared" si="192"/>
        <v>611.67436021566675</v>
      </c>
      <c r="AK224" s="13">
        <f t="shared" si="165"/>
        <v>1616.3024281585481</v>
      </c>
      <c r="AL224" s="37">
        <f t="shared" si="166"/>
        <v>1162.5450724080165</v>
      </c>
      <c r="AM224" s="13">
        <f t="shared" si="167"/>
        <v>16828.257681282557</v>
      </c>
      <c r="AN224">
        <f t="shared" si="193"/>
        <v>1238.3480349363163</v>
      </c>
      <c r="AO224" s="13">
        <f t="shared" si="168"/>
        <v>3457.7835760522935</v>
      </c>
      <c r="AP224" s="13">
        <f t="shared" si="194"/>
        <v>1164.6470708022655</v>
      </c>
      <c r="AQ224" s="13">
        <f t="shared" si="169"/>
        <v>20379.984173517129</v>
      </c>
      <c r="AR224" s="13">
        <f t="shared" si="195"/>
        <v>1256.448801313604</v>
      </c>
      <c r="AS224" s="38">
        <f t="shared" si="170"/>
        <v>3457.7835760522935</v>
      </c>
      <c r="AT224" s="37">
        <f t="shared" si="171"/>
        <v>108.84359342095777</v>
      </c>
      <c r="AU224" s="13">
        <f t="shared" si="172"/>
        <v>5609.4192270941858</v>
      </c>
      <c r="AV224">
        <f t="shared" si="196"/>
        <v>134.11124759705771</v>
      </c>
      <c r="AW224" s="13">
        <f t="shared" si="173"/>
        <v>532.10518174559218</v>
      </c>
      <c r="AX224" s="13">
        <f t="shared" si="197"/>
        <v>112.87715790721964</v>
      </c>
      <c r="AY224" s="13">
        <f t="shared" si="174"/>
        <v>20379.984173517129</v>
      </c>
      <c r="AZ224">
        <f t="shared" si="198"/>
        <v>204.67888841855807</v>
      </c>
      <c r="BA224" s="13">
        <f t="shared" si="175"/>
        <v>532.10518174559218</v>
      </c>
      <c r="BB224" s="37">
        <f t="shared" si="176"/>
        <v>124.21689020500847</v>
      </c>
      <c r="BC224" s="13">
        <f t="shared" si="177"/>
        <v>8414.1288406412787</v>
      </c>
      <c r="BD224">
        <f t="shared" si="199"/>
        <v>162.11837146915838</v>
      </c>
      <c r="BE224" s="13">
        <f t="shared" si="178"/>
        <v>533.91624408933046</v>
      </c>
      <c r="BF224" s="13">
        <f t="shared" si="200"/>
        <v>127.76756316826715</v>
      </c>
      <c r="BG224" s="13">
        <f t="shared" si="179"/>
        <v>20379.984173517129</v>
      </c>
      <c r="BH224">
        <f t="shared" si="201"/>
        <v>219.56929367960555</v>
      </c>
      <c r="BI224" s="13">
        <f t="shared" si="180"/>
        <v>533.91624408933046</v>
      </c>
      <c r="BJ224" s="37">
        <f t="shared" si="181"/>
        <v>7.0828933962664289</v>
      </c>
      <c r="BK224" s="13">
        <f t="shared" si="182"/>
        <v>8414.1288406412787</v>
      </c>
      <c r="BL224">
        <f t="shared" si="202"/>
        <v>44.984374660416329</v>
      </c>
      <c r="BM224" s="13">
        <f t="shared" si="183"/>
        <v>10.271511508174452</v>
      </c>
      <c r="BN224" s="13">
        <f t="shared" si="203"/>
        <v>10.633566359525108</v>
      </c>
      <c r="BO224" s="13">
        <f t="shared" si="184"/>
        <v>20379.984173517129</v>
      </c>
      <c r="BP224">
        <f t="shared" si="204"/>
        <v>102.43529687086352</v>
      </c>
      <c r="BQ224" s="13">
        <f t="shared" si="185"/>
        <v>10.271511508174452</v>
      </c>
      <c r="BR224" s="37">
        <f t="shared" si="186"/>
        <v>159.78161370143422</v>
      </c>
      <c r="BS224" s="13">
        <f t="shared" si="187"/>
        <v>8414.1288406412787</v>
      </c>
      <c r="BT224">
        <f t="shared" si="205"/>
        <v>197.68309496558413</v>
      </c>
      <c r="BU224" s="13">
        <f t="shared" si="188"/>
        <v>836.26927694937092</v>
      </c>
      <c r="BV224" s="13">
        <f t="shared" si="206"/>
        <v>163.3322866646929</v>
      </c>
      <c r="BW224" s="13">
        <f t="shared" si="189"/>
        <v>20379.984173517129</v>
      </c>
      <c r="BX224">
        <f t="shared" si="207"/>
        <v>255.13401717603131</v>
      </c>
      <c r="BY224" s="13">
        <f t="shared" si="190"/>
        <v>836.26927694937092</v>
      </c>
    </row>
    <row r="225" spans="29:77" x14ac:dyDescent="0.2">
      <c r="AC225">
        <v>223</v>
      </c>
      <c r="AD225" s="37">
        <f t="shared" si="161"/>
        <v>517.28773978707602</v>
      </c>
      <c r="AE225" s="13">
        <f t="shared" si="162"/>
        <v>14023.548067735466</v>
      </c>
      <c r="AF225">
        <f t="shared" si="208"/>
        <v>580.17360556167455</v>
      </c>
      <c r="AG225" s="13">
        <f t="shared" si="163"/>
        <v>1616.3024281585481</v>
      </c>
      <c r="AH225" s="13">
        <f t="shared" si="191"/>
        <v>519.87262970432835</v>
      </c>
      <c r="AI225" s="13">
        <f t="shared" si="164"/>
        <v>20379.984173517129</v>
      </c>
      <c r="AJ225">
        <f t="shared" si="192"/>
        <v>611.26269326270108</v>
      </c>
      <c r="AK225" s="13">
        <f t="shared" si="165"/>
        <v>1616.3024281585481</v>
      </c>
      <c r="AL225" s="37">
        <f t="shared" si="166"/>
        <v>1162.5450724080165</v>
      </c>
      <c r="AM225" s="13">
        <f t="shared" si="167"/>
        <v>16828.257681282557</v>
      </c>
      <c r="AN225">
        <f t="shared" si="193"/>
        <v>1238.0081113375347</v>
      </c>
      <c r="AO225" s="13">
        <f t="shared" si="168"/>
        <v>3457.7835760522935</v>
      </c>
      <c r="AP225" s="13">
        <f t="shared" si="194"/>
        <v>1164.6470708022655</v>
      </c>
      <c r="AQ225" s="13">
        <f t="shared" si="169"/>
        <v>20379.984173517129</v>
      </c>
      <c r="AR225" s="13">
        <f t="shared" si="195"/>
        <v>1256.0371343606382</v>
      </c>
      <c r="AS225" s="38">
        <f t="shared" si="170"/>
        <v>3457.7835760522935</v>
      </c>
      <c r="AT225" s="37">
        <f t="shared" si="171"/>
        <v>108.84359342095777</v>
      </c>
      <c r="AU225" s="13">
        <f t="shared" si="172"/>
        <v>5609.4192270941858</v>
      </c>
      <c r="AV225">
        <f t="shared" si="196"/>
        <v>133.99793973079716</v>
      </c>
      <c r="AW225" s="13">
        <f t="shared" si="173"/>
        <v>532.10518174559218</v>
      </c>
      <c r="AX225" s="13">
        <f t="shared" si="197"/>
        <v>112.87715790721964</v>
      </c>
      <c r="AY225" s="13">
        <f t="shared" si="174"/>
        <v>20379.984173517129</v>
      </c>
      <c r="AZ225">
        <f t="shared" si="198"/>
        <v>204.2672214655924</v>
      </c>
      <c r="BA225" s="13">
        <f t="shared" si="175"/>
        <v>532.10518174559218</v>
      </c>
      <c r="BB225" s="37">
        <f t="shared" si="176"/>
        <v>124.21689020500847</v>
      </c>
      <c r="BC225" s="13">
        <f t="shared" si="177"/>
        <v>8414.1288406412787</v>
      </c>
      <c r="BD225">
        <f t="shared" si="199"/>
        <v>161.94840966976756</v>
      </c>
      <c r="BE225" s="13">
        <f t="shared" si="178"/>
        <v>533.91624408933046</v>
      </c>
      <c r="BF225" s="13">
        <f t="shared" si="200"/>
        <v>127.76756316826715</v>
      </c>
      <c r="BG225" s="13">
        <f t="shared" si="179"/>
        <v>20379.984173517129</v>
      </c>
      <c r="BH225">
        <f t="shared" si="201"/>
        <v>219.15762672663993</v>
      </c>
      <c r="BI225" s="13">
        <f t="shared" si="180"/>
        <v>533.91624408933046</v>
      </c>
      <c r="BJ225" s="37">
        <f t="shared" si="181"/>
        <v>7.0828933962664289</v>
      </c>
      <c r="BK225" s="13">
        <f t="shared" si="182"/>
        <v>8414.1288406412787</v>
      </c>
      <c r="BL225">
        <f t="shared" si="202"/>
        <v>44.814412861025524</v>
      </c>
      <c r="BM225" s="13">
        <f t="shared" si="183"/>
        <v>10.271511508174452</v>
      </c>
      <c r="BN225" s="13">
        <f t="shared" si="203"/>
        <v>10.633566359525108</v>
      </c>
      <c r="BO225" s="13">
        <f t="shared" si="184"/>
        <v>20379.984173517129</v>
      </c>
      <c r="BP225">
        <f t="shared" si="204"/>
        <v>102.02362991789788</v>
      </c>
      <c r="BQ225" s="13">
        <f t="shared" si="185"/>
        <v>10.271511508174452</v>
      </c>
      <c r="BR225" s="37">
        <f t="shared" si="186"/>
        <v>159.78161370143422</v>
      </c>
      <c r="BS225" s="13">
        <f t="shared" si="187"/>
        <v>8414.1288406412787</v>
      </c>
      <c r="BT225">
        <f t="shared" si="205"/>
        <v>197.51313316619331</v>
      </c>
      <c r="BU225" s="13">
        <f t="shared" si="188"/>
        <v>836.26927694937092</v>
      </c>
      <c r="BV225" s="13">
        <f t="shared" si="206"/>
        <v>163.3322866646929</v>
      </c>
      <c r="BW225" s="13">
        <f t="shared" si="189"/>
        <v>20379.984173517129</v>
      </c>
      <c r="BX225">
        <f t="shared" si="207"/>
        <v>254.72235022306569</v>
      </c>
      <c r="BY225" s="13">
        <f t="shared" si="190"/>
        <v>836.26927694937092</v>
      </c>
    </row>
    <row r="226" spans="29:77" x14ac:dyDescent="0.2">
      <c r="AC226">
        <v>224</v>
      </c>
      <c r="AD226" s="37">
        <f t="shared" si="161"/>
        <v>517.28773978707602</v>
      </c>
      <c r="AE226" s="13">
        <f t="shared" si="162"/>
        <v>14023.548067735466</v>
      </c>
      <c r="AF226">
        <f t="shared" si="208"/>
        <v>579.89286508946645</v>
      </c>
      <c r="AG226" s="13">
        <f t="shared" si="163"/>
        <v>1616.3024281585481</v>
      </c>
      <c r="AH226" s="13">
        <f t="shared" si="191"/>
        <v>519.87262970432835</v>
      </c>
      <c r="AI226" s="13">
        <f t="shared" si="164"/>
        <v>20379.984173517129</v>
      </c>
      <c r="AJ226">
        <f t="shared" si="192"/>
        <v>610.85470190752983</v>
      </c>
      <c r="AK226" s="13">
        <f t="shared" si="165"/>
        <v>1616.3024281585481</v>
      </c>
      <c r="AL226" s="37">
        <f t="shared" si="166"/>
        <v>1162.5450724080165</v>
      </c>
      <c r="AM226" s="13">
        <f t="shared" si="167"/>
        <v>16828.257681282557</v>
      </c>
      <c r="AN226">
        <f t="shared" si="193"/>
        <v>1237.6712227708852</v>
      </c>
      <c r="AO226" s="13">
        <f t="shared" si="168"/>
        <v>3457.7835760522935</v>
      </c>
      <c r="AP226" s="13">
        <f t="shared" si="194"/>
        <v>1164.6470708022655</v>
      </c>
      <c r="AQ226" s="13">
        <f t="shared" si="169"/>
        <v>20379.984173517129</v>
      </c>
      <c r="AR226" s="13">
        <f t="shared" si="195"/>
        <v>1255.6291430054669</v>
      </c>
      <c r="AS226" s="38">
        <f t="shared" si="170"/>
        <v>3457.7835760522935</v>
      </c>
      <c r="AT226" s="37">
        <f t="shared" si="171"/>
        <v>108.84359342095777</v>
      </c>
      <c r="AU226" s="13">
        <f t="shared" si="172"/>
        <v>5609.4192270941858</v>
      </c>
      <c r="AV226">
        <f t="shared" si="196"/>
        <v>133.88564354191396</v>
      </c>
      <c r="AW226" s="13">
        <f t="shared" si="173"/>
        <v>532.10518174559218</v>
      </c>
      <c r="AX226" s="13">
        <f t="shared" si="197"/>
        <v>112.87715790721964</v>
      </c>
      <c r="AY226" s="13">
        <f t="shared" si="174"/>
        <v>20379.984173517129</v>
      </c>
      <c r="AZ226">
        <f t="shared" si="198"/>
        <v>203.85923011042109</v>
      </c>
      <c r="BA226" s="13">
        <f t="shared" si="175"/>
        <v>532.10518174559218</v>
      </c>
      <c r="BB226" s="37">
        <f t="shared" si="176"/>
        <v>124.21689020500847</v>
      </c>
      <c r="BC226" s="13">
        <f t="shared" si="177"/>
        <v>8414.1288406412787</v>
      </c>
      <c r="BD226">
        <f t="shared" si="199"/>
        <v>161.77996538644274</v>
      </c>
      <c r="BE226" s="13">
        <f t="shared" si="178"/>
        <v>533.91624408933046</v>
      </c>
      <c r="BF226" s="13">
        <f t="shared" si="200"/>
        <v>127.76756316826715</v>
      </c>
      <c r="BG226" s="13">
        <f t="shared" si="179"/>
        <v>20379.984173517129</v>
      </c>
      <c r="BH226">
        <f t="shared" si="201"/>
        <v>218.74963537146863</v>
      </c>
      <c r="BI226" s="13">
        <f t="shared" si="180"/>
        <v>533.91624408933046</v>
      </c>
      <c r="BJ226" s="37">
        <f t="shared" si="181"/>
        <v>7.0828933962664289</v>
      </c>
      <c r="BK226" s="13">
        <f t="shared" si="182"/>
        <v>8414.1288406412787</v>
      </c>
      <c r="BL226">
        <f t="shared" si="202"/>
        <v>44.645968577700707</v>
      </c>
      <c r="BM226" s="13">
        <f t="shared" si="183"/>
        <v>10.271511508174452</v>
      </c>
      <c r="BN226" s="13">
        <f t="shared" si="203"/>
        <v>10.633566359525108</v>
      </c>
      <c r="BO226" s="13">
        <f t="shared" si="184"/>
        <v>20379.984173517129</v>
      </c>
      <c r="BP226">
        <f t="shared" si="204"/>
        <v>101.61563856272657</v>
      </c>
      <c r="BQ226" s="13">
        <f t="shared" si="185"/>
        <v>10.271511508174452</v>
      </c>
      <c r="BR226" s="37">
        <f t="shared" si="186"/>
        <v>159.78161370143422</v>
      </c>
      <c r="BS226" s="13">
        <f t="shared" si="187"/>
        <v>8414.1288406412787</v>
      </c>
      <c r="BT226">
        <f t="shared" si="205"/>
        <v>197.3446888828685</v>
      </c>
      <c r="BU226" s="13">
        <f t="shared" si="188"/>
        <v>836.26927694937092</v>
      </c>
      <c r="BV226" s="13">
        <f t="shared" si="206"/>
        <v>163.3322866646929</v>
      </c>
      <c r="BW226" s="13">
        <f t="shared" si="189"/>
        <v>20379.984173517129</v>
      </c>
      <c r="BX226">
        <f t="shared" si="207"/>
        <v>254.31435886789438</v>
      </c>
      <c r="BY226" s="13">
        <f t="shared" si="190"/>
        <v>836.26927694937092</v>
      </c>
    </row>
    <row r="227" spans="29:77" x14ac:dyDescent="0.2">
      <c r="AC227">
        <v>225</v>
      </c>
      <c r="AD227" s="37">
        <f t="shared" si="161"/>
        <v>517.28773978707602</v>
      </c>
      <c r="AE227" s="13">
        <f t="shared" si="162"/>
        <v>14023.548067735466</v>
      </c>
      <c r="AF227">
        <f t="shared" si="208"/>
        <v>579.61462008812259</v>
      </c>
      <c r="AG227" s="13">
        <f t="shared" si="163"/>
        <v>1616.3024281585481</v>
      </c>
      <c r="AH227" s="13">
        <f t="shared" si="191"/>
        <v>519.87262970432835</v>
      </c>
      <c r="AI227" s="13">
        <f t="shared" si="164"/>
        <v>20379.984173517129</v>
      </c>
      <c r="AJ227">
        <f t="shared" si="192"/>
        <v>610.45033714218221</v>
      </c>
      <c r="AK227" s="13">
        <f t="shared" si="165"/>
        <v>1616.3024281585481</v>
      </c>
      <c r="AL227" s="37">
        <f t="shared" si="166"/>
        <v>1162.5450724080165</v>
      </c>
      <c r="AM227" s="13">
        <f t="shared" si="167"/>
        <v>16828.257681282557</v>
      </c>
      <c r="AN227">
        <f t="shared" si="193"/>
        <v>1237.3373287692723</v>
      </c>
      <c r="AO227" s="13">
        <f t="shared" si="168"/>
        <v>3457.7835760522935</v>
      </c>
      <c r="AP227" s="13">
        <f t="shared" si="194"/>
        <v>1164.6470708022655</v>
      </c>
      <c r="AQ227" s="13">
        <f t="shared" si="169"/>
        <v>20379.984173517129</v>
      </c>
      <c r="AR227" s="13">
        <f t="shared" si="195"/>
        <v>1255.2247782401193</v>
      </c>
      <c r="AS227" s="38">
        <f t="shared" si="170"/>
        <v>3457.7835760522935</v>
      </c>
      <c r="AT227" s="37">
        <f t="shared" si="171"/>
        <v>108.84359342095777</v>
      </c>
      <c r="AU227" s="13">
        <f t="shared" si="172"/>
        <v>5609.4192270941858</v>
      </c>
      <c r="AV227">
        <f t="shared" si="196"/>
        <v>133.77434554137636</v>
      </c>
      <c r="AW227" s="13">
        <f t="shared" si="173"/>
        <v>532.10518174559218</v>
      </c>
      <c r="AX227" s="13">
        <f t="shared" si="197"/>
        <v>112.87715790721964</v>
      </c>
      <c r="AY227" s="13">
        <f t="shared" si="174"/>
        <v>20379.984173517129</v>
      </c>
      <c r="AZ227">
        <f t="shared" si="198"/>
        <v>203.45486534507353</v>
      </c>
      <c r="BA227" s="13">
        <f t="shared" si="175"/>
        <v>532.10518174559218</v>
      </c>
      <c r="BB227" s="37">
        <f t="shared" si="176"/>
        <v>124.21689020500847</v>
      </c>
      <c r="BC227" s="13">
        <f t="shared" si="177"/>
        <v>8414.1288406412787</v>
      </c>
      <c r="BD227">
        <f t="shared" si="199"/>
        <v>161.61301838563637</v>
      </c>
      <c r="BE227" s="13">
        <f t="shared" si="178"/>
        <v>533.91624408933046</v>
      </c>
      <c r="BF227" s="13">
        <f t="shared" si="200"/>
        <v>127.76756316826715</v>
      </c>
      <c r="BG227" s="13">
        <f t="shared" si="179"/>
        <v>20379.984173517129</v>
      </c>
      <c r="BH227">
        <f t="shared" si="201"/>
        <v>218.34527060612106</v>
      </c>
      <c r="BI227" s="13">
        <f t="shared" si="180"/>
        <v>533.91624408933046</v>
      </c>
      <c r="BJ227" s="37">
        <f t="shared" si="181"/>
        <v>7.0828933962664289</v>
      </c>
      <c r="BK227" s="13">
        <f t="shared" si="182"/>
        <v>8414.1288406412787</v>
      </c>
      <c r="BL227">
        <f t="shared" si="202"/>
        <v>44.479021576894333</v>
      </c>
      <c r="BM227" s="13">
        <f t="shared" si="183"/>
        <v>10.271511508174452</v>
      </c>
      <c r="BN227" s="13">
        <f t="shared" si="203"/>
        <v>10.633566359525108</v>
      </c>
      <c r="BO227" s="13">
        <f t="shared" si="184"/>
        <v>20379.984173517129</v>
      </c>
      <c r="BP227">
        <f t="shared" si="204"/>
        <v>101.21127379737901</v>
      </c>
      <c r="BQ227" s="13">
        <f t="shared" si="185"/>
        <v>10.271511508174452</v>
      </c>
      <c r="BR227" s="37">
        <f t="shared" si="186"/>
        <v>159.78161370143422</v>
      </c>
      <c r="BS227" s="13">
        <f t="shared" si="187"/>
        <v>8414.1288406412787</v>
      </c>
      <c r="BT227">
        <f t="shared" si="205"/>
        <v>197.17774188206212</v>
      </c>
      <c r="BU227" s="13">
        <f t="shared" si="188"/>
        <v>836.26927694937092</v>
      </c>
      <c r="BV227" s="13">
        <f t="shared" si="206"/>
        <v>163.3322866646929</v>
      </c>
      <c r="BW227" s="13">
        <f t="shared" si="189"/>
        <v>20379.984173517129</v>
      </c>
      <c r="BX227">
        <f t="shared" si="207"/>
        <v>253.90999410254682</v>
      </c>
      <c r="BY227" s="13">
        <f t="shared" si="190"/>
        <v>836.26927694937092</v>
      </c>
    </row>
    <row r="228" spans="29:77" x14ac:dyDescent="0.2">
      <c r="AC228">
        <v>226</v>
      </c>
      <c r="AD228" s="37">
        <f t="shared" si="161"/>
        <v>517.28773978707602</v>
      </c>
      <c r="AE228" s="13">
        <f t="shared" si="162"/>
        <v>14023.548067735466</v>
      </c>
      <c r="AF228">
        <f t="shared" si="208"/>
        <v>579.33883743192325</v>
      </c>
      <c r="AG228" s="13">
        <f t="shared" si="163"/>
        <v>1616.3024281585481</v>
      </c>
      <c r="AH228" s="13">
        <f t="shared" si="191"/>
        <v>519.87262970432835</v>
      </c>
      <c r="AI228" s="13">
        <f t="shared" si="164"/>
        <v>20379.984173517129</v>
      </c>
      <c r="AJ228">
        <f t="shared" si="192"/>
        <v>610.04955082608558</v>
      </c>
      <c r="AK228" s="13">
        <f t="shared" si="165"/>
        <v>1616.3024281585481</v>
      </c>
      <c r="AL228" s="37">
        <f t="shared" si="166"/>
        <v>1162.5450724080165</v>
      </c>
      <c r="AM228" s="13">
        <f t="shared" si="167"/>
        <v>16828.257681282557</v>
      </c>
      <c r="AN228">
        <f t="shared" si="193"/>
        <v>1237.0063895818332</v>
      </c>
      <c r="AO228" s="13">
        <f t="shared" si="168"/>
        <v>3457.7835760522935</v>
      </c>
      <c r="AP228" s="13">
        <f t="shared" si="194"/>
        <v>1164.6470708022655</v>
      </c>
      <c r="AQ228" s="13">
        <f t="shared" si="169"/>
        <v>20379.984173517129</v>
      </c>
      <c r="AR228" s="13">
        <f t="shared" si="195"/>
        <v>1254.8239919240227</v>
      </c>
      <c r="AS228" s="38">
        <f t="shared" si="170"/>
        <v>3457.7835760522935</v>
      </c>
      <c r="AT228" s="37">
        <f t="shared" si="171"/>
        <v>108.84359342095777</v>
      </c>
      <c r="AU228" s="13">
        <f t="shared" si="172"/>
        <v>5609.4192270941858</v>
      </c>
      <c r="AV228">
        <f t="shared" si="196"/>
        <v>133.66403247889664</v>
      </c>
      <c r="AW228" s="13">
        <f t="shared" si="173"/>
        <v>532.10518174559218</v>
      </c>
      <c r="AX228" s="13">
        <f t="shared" si="197"/>
        <v>112.87715790721964</v>
      </c>
      <c r="AY228" s="13">
        <f t="shared" si="174"/>
        <v>20379.984173517129</v>
      </c>
      <c r="AZ228">
        <f t="shared" si="198"/>
        <v>203.05407902897684</v>
      </c>
      <c r="BA228" s="13">
        <f t="shared" si="175"/>
        <v>532.10518174559218</v>
      </c>
      <c r="BB228" s="37">
        <f t="shared" si="176"/>
        <v>124.21689020500847</v>
      </c>
      <c r="BC228" s="13">
        <f t="shared" si="177"/>
        <v>8414.1288406412787</v>
      </c>
      <c r="BD228">
        <f t="shared" si="199"/>
        <v>161.44754879191677</v>
      </c>
      <c r="BE228" s="13">
        <f t="shared" si="178"/>
        <v>533.91624408933046</v>
      </c>
      <c r="BF228" s="13">
        <f t="shared" si="200"/>
        <v>127.76756316826715</v>
      </c>
      <c r="BG228" s="13">
        <f t="shared" si="179"/>
        <v>20379.984173517129</v>
      </c>
      <c r="BH228">
        <f t="shared" si="201"/>
        <v>217.94448429002435</v>
      </c>
      <c r="BI228" s="13">
        <f t="shared" si="180"/>
        <v>533.91624408933046</v>
      </c>
      <c r="BJ228" s="37">
        <f t="shared" si="181"/>
        <v>7.0828933962664289</v>
      </c>
      <c r="BK228" s="13">
        <f t="shared" si="182"/>
        <v>8414.1288406412787</v>
      </c>
      <c r="BL228">
        <f t="shared" si="202"/>
        <v>44.31355198317474</v>
      </c>
      <c r="BM228" s="13">
        <f t="shared" si="183"/>
        <v>10.271511508174452</v>
      </c>
      <c r="BN228" s="13">
        <f t="shared" si="203"/>
        <v>10.633566359525108</v>
      </c>
      <c r="BO228" s="13">
        <f t="shared" si="184"/>
        <v>20379.984173517129</v>
      </c>
      <c r="BP228">
        <f t="shared" si="204"/>
        <v>100.81048748128231</v>
      </c>
      <c r="BQ228" s="13">
        <f t="shared" si="185"/>
        <v>10.271511508174452</v>
      </c>
      <c r="BR228" s="37">
        <f t="shared" si="186"/>
        <v>159.78161370143422</v>
      </c>
      <c r="BS228" s="13">
        <f t="shared" si="187"/>
        <v>8414.1288406412787</v>
      </c>
      <c r="BT228">
        <f t="shared" si="205"/>
        <v>197.01227228834253</v>
      </c>
      <c r="BU228" s="13">
        <f t="shared" si="188"/>
        <v>836.26927694937092</v>
      </c>
      <c r="BV228" s="13">
        <f t="shared" si="206"/>
        <v>163.3322866646929</v>
      </c>
      <c r="BW228" s="13">
        <f t="shared" si="189"/>
        <v>20379.984173517129</v>
      </c>
      <c r="BX228">
        <f t="shared" si="207"/>
        <v>253.50920778645011</v>
      </c>
      <c r="BY228" s="13">
        <f t="shared" si="190"/>
        <v>836.26927694937092</v>
      </c>
    </row>
    <row r="229" spans="29:77" x14ac:dyDescent="0.2">
      <c r="AC229">
        <v>227</v>
      </c>
      <c r="AD229" s="37">
        <f t="shared" si="161"/>
        <v>517.28773978707602</v>
      </c>
      <c r="AE229" s="13">
        <f t="shared" si="162"/>
        <v>14023.548067735466</v>
      </c>
      <c r="AF229">
        <f t="shared" si="208"/>
        <v>579.0654845788622</v>
      </c>
      <c r="AG229" s="13">
        <f t="shared" si="163"/>
        <v>1616.3024281585481</v>
      </c>
      <c r="AH229" s="13">
        <f t="shared" si="191"/>
        <v>519.87262970432835</v>
      </c>
      <c r="AI229" s="13">
        <f t="shared" si="164"/>
        <v>20379.984173517129</v>
      </c>
      <c r="AJ229">
        <f t="shared" si="192"/>
        <v>609.65229566695882</v>
      </c>
      <c r="AK229" s="13">
        <f t="shared" si="165"/>
        <v>1616.3024281585481</v>
      </c>
      <c r="AL229" s="37">
        <f t="shared" si="166"/>
        <v>1162.5450724080165</v>
      </c>
      <c r="AM229" s="13">
        <f t="shared" si="167"/>
        <v>16828.257681282557</v>
      </c>
      <c r="AN229">
        <f t="shared" si="193"/>
        <v>1236.6783661581599</v>
      </c>
      <c r="AO229" s="13">
        <f t="shared" si="168"/>
        <v>3457.7835760522935</v>
      </c>
      <c r="AP229" s="13">
        <f t="shared" si="194"/>
        <v>1164.6470708022655</v>
      </c>
      <c r="AQ229" s="13">
        <f t="shared" si="169"/>
        <v>20379.984173517129</v>
      </c>
      <c r="AR229" s="13">
        <f t="shared" si="195"/>
        <v>1254.4267367648961</v>
      </c>
      <c r="AS229" s="38">
        <f t="shared" si="170"/>
        <v>3457.7835760522935</v>
      </c>
      <c r="AT229" s="37">
        <f t="shared" si="171"/>
        <v>108.84359342095777</v>
      </c>
      <c r="AU229" s="13">
        <f t="shared" si="172"/>
        <v>5609.4192270941858</v>
      </c>
      <c r="AV229">
        <f t="shared" si="196"/>
        <v>133.55469133767224</v>
      </c>
      <c r="AW229" s="13">
        <f t="shared" si="173"/>
        <v>532.10518174559218</v>
      </c>
      <c r="AX229" s="13">
        <f t="shared" si="197"/>
        <v>112.87715790721964</v>
      </c>
      <c r="AY229" s="13">
        <f t="shared" si="174"/>
        <v>20379.984173517129</v>
      </c>
      <c r="AZ229">
        <f t="shared" si="198"/>
        <v>202.65682386985014</v>
      </c>
      <c r="BA229" s="13">
        <f t="shared" si="175"/>
        <v>532.10518174559218</v>
      </c>
      <c r="BB229" s="37">
        <f t="shared" si="176"/>
        <v>124.21689020500847</v>
      </c>
      <c r="BC229" s="13">
        <f t="shared" si="177"/>
        <v>8414.1288406412787</v>
      </c>
      <c r="BD229">
        <f t="shared" si="199"/>
        <v>161.28353708008018</v>
      </c>
      <c r="BE229" s="13">
        <f t="shared" si="178"/>
        <v>533.91624408933046</v>
      </c>
      <c r="BF229" s="13">
        <f t="shared" si="200"/>
        <v>127.76756316826715</v>
      </c>
      <c r="BG229" s="13">
        <f t="shared" si="179"/>
        <v>20379.984173517129</v>
      </c>
      <c r="BH229">
        <f t="shared" si="201"/>
        <v>217.54722913089768</v>
      </c>
      <c r="BI229" s="13">
        <f t="shared" si="180"/>
        <v>533.91624408933046</v>
      </c>
      <c r="BJ229" s="37">
        <f t="shared" si="181"/>
        <v>7.0828933962664289</v>
      </c>
      <c r="BK229" s="13">
        <f t="shared" si="182"/>
        <v>8414.1288406412787</v>
      </c>
      <c r="BL229">
        <f t="shared" si="202"/>
        <v>44.14954027133814</v>
      </c>
      <c r="BM229" s="13">
        <f t="shared" si="183"/>
        <v>10.271511508174452</v>
      </c>
      <c r="BN229" s="13">
        <f t="shared" si="203"/>
        <v>10.633566359525108</v>
      </c>
      <c r="BO229" s="13">
        <f t="shared" si="184"/>
        <v>20379.984173517129</v>
      </c>
      <c r="BP229">
        <f t="shared" si="204"/>
        <v>100.41323232215562</v>
      </c>
      <c r="BQ229" s="13">
        <f t="shared" si="185"/>
        <v>10.271511508174452</v>
      </c>
      <c r="BR229" s="37">
        <f t="shared" si="186"/>
        <v>159.78161370143422</v>
      </c>
      <c r="BS229" s="13">
        <f t="shared" si="187"/>
        <v>8414.1288406412787</v>
      </c>
      <c r="BT229">
        <f t="shared" si="205"/>
        <v>196.84826057650594</v>
      </c>
      <c r="BU229" s="13">
        <f t="shared" si="188"/>
        <v>836.26927694937092</v>
      </c>
      <c r="BV229" s="13">
        <f t="shared" si="206"/>
        <v>163.3322866646929</v>
      </c>
      <c r="BW229" s="13">
        <f t="shared" si="189"/>
        <v>20379.984173517129</v>
      </c>
      <c r="BX229">
        <f t="shared" si="207"/>
        <v>253.11195262732343</v>
      </c>
      <c r="BY229" s="13">
        <f t="shared" si="190"/>
        <v>836.26927694937092</v>
      </c>
    </row>
    <row r="230" spans="29:77" x14ac:dyDescent="0.2">
      <c r="AC230">
        <v>228</v>
      </c>
      <c r="AD230" s="37">
        <f t="shared" si="161"/>
        <v>517.28773978707602</v>
      </c>
      <c r="AE230" s="13">
        <f t="shared" si="162"/>
        <v>14023.548067735466</v>
      </c>
      <c r="AF230">
        <f t="shared" si="208"/>
        <v>578.79452955784564</v>
      </c>
      <c r="AG230" s="13">
        <f t="shared" si="163"/>
        <v>1616.3024281585481</v>
      </c>
      <c r="AH230" s="13">
        <f t="shared" si="191"/>
        <v>519.87262970432835</v>
      </c>
      <c r="AI230" s="13">
        <f t="shared" si="164"/>
        <v>20379.984173517129</v>
      </c>
      <c r="AJ230">
        <f t="shared" si="192"/>
        <v>609.25852520221054</v>
      </c>
      <c r="AK230" s="13">
        <f t="shared" si="165"/>
        <v>1616.3024281585481</v>
      </c>
      <c r="AL230" s="37">
        <f t="shared" si="166"/>
        <v>1162.5450724080165</v>
      </c>
      <c r="AM230" s="13">
        <f t="shared" si="167"/>
        <v>16828.257681282557</v>
      </c>
      <c r="AN230">
        <f t="shared" si="193"/>
        <v>1236.3532201329399</v>
      </c>
      <c r="AO230" s="13">
        <f t="shared" si="168"/>
        <v>3457.7835760522935</v>
      </c>
      <c r="AP230" s="13">
        <f t="shared" si="194"/>
        <v>1164.6470708022655</v>
      </c>
      <c r="AQ230" s="13">
        <f t="shared" si="169"/>
        <v>20379.984173517129</v>
      </c>
      <c r="AR230" s="13">
        <f t="shared" si="195"/>
        <v>1254.0329663001476</v>
      </c>
      <c r="AS230" s="38">
        <f t="shared" si="170"/>
        <v>3457.7835760522935</v>
      </c>
      <c r="AT230" s="37">
        <f t="shared" si="171"/>
        <v>108.84359342095777</v>
      </c>
      <c r="AU230" s="13">
        <f t="shared" si="172"/>
        <v>5609.4192270941858</v>
      </c>
      <c r="AV230">
        <f t="shared" si="196"/>
        <v>133.4463093292656</v>
      </c>
      <c r="AW230" s="13">
        <f t="shared" si="173"/>
        <v>532.10518174559218</v>
      </c>
      <c r="AX230" s="13">
        <f t="shared" si="197"/>
        <v>112.87715790721964</v>
      </c>
      <c r="AY230" s="13">
        <f t="shared" si="174"/>
        <v>20379.984173517129</v>
      </c>
      <c r="AZ230">
        <f t="shared" si="198"/>
        <v>202.2630534051018</v>
      </c>
      <c r="BA230" s="13">
        <f t="shared" si="175"/>
        <v>532.10518174559218</v>
      </c>
      <c r="BB230" s="37">
        <f t="shared" si="176"/>
        <v>124.21689020500847</v>
      </c>
      <c r="BC230" s="13">
        <f t="shared" si="177"/>
        <v>8414.1288406412787</v>
      </c>
      <c r="BD230">
        <f t="shared" si="199"/>
        <v>161.12096406747023</v>
      </c>
      <c r="BE230" s="13">
        <f t="shared" si="178"/>
        <v>533.91624408933046</v>
      </c>
      <c r="BF230" s="13">
        <f t="shared" si="200"/>
        <v>127.76756316826715</v>
      </c>
      <c r="BG230" s="13">
        <f t="shared" si="179"/>
        <v>20379.984173517129</v>
      </c>
      <c r="BH230">
        <f t="shared" si="201"/>
        <v>217.15345866614928</v>
      </c>
      <c r="BI230" s="13">
        <f t="shared" si="180"/>
        <v>533.91624408933046</v>
      </c>
      <c r="BJ230" s="37">
        <f t="shared" si="181"/>
        <v>7.0828933962664289</v>
      </c>
      <c r="BK230" s="13">
        <f t="shared" si="182"/>
        <v>8414.1288406412787</v>
      </c>
      <c r="BL230">
        <f t="shared" si="202"/>
        <v>43.986967258728178</v>
      </c>
      <c r="BM230" s="13">
        <f t="shared" si="183"/>
        <v>10.271511508174452</v>
      </c>
      <c r="BN230" s="13">
        <f t="shared" si="203"/>
        <v>10.633566359525108</v>
      </c>
      <c r="BO230" s="13">
        <f t="shared" si="184"/>
        <v>20379.984173517129</v>
      </c>
      <c r="BP230">
        <f t="shared" si="204"/>
        <v>100.01946185740725</v>
      </c>
      <c r="BQ230" s="13">
        <f t="shared" si="185"/>
        <v>10.271511508174452</v>
      </c>
      <c r="BR230" s="37">
        <f t="shared" si="186"/>
        <v>159.78161370143422</v>
      </c>
      <c r="BS230" s="13">
        <f t="shared" si="187"/>
        <v>8414.1288406412787</v>
      </c>
      <c r="BT230">
        <f t="shared" si="205"/>
        <v>196.68568756389598</v>
      </c>
      <c r="BU230" s="13">
        <f t="shared" si="188"/>
        <v>836.26927694937092</v>
      </c>
      <c r="BV230" s="13">
        <f t="shared" si="206"/>
        <v>163.3322866646929</v>
      </c>
      <c r="BW230" s="13">
        <f t="shared" si="189"/>
        <v>20379.984173517129</v>
      </c>
      <c r="BX230">
        <f t="shared" si="207"/>
        <v>252.71818216257503</v>
      </c>
      <c r="BY230" s="13">
        <f t="shared" si="190"/>
        <v>836.26927694937092</v>
      </c>
    </row>
    <row r="231" spans="29:77" x14ac:dyDescent="0.2">
      <c r="AC231">
        <v>229</v>
      </c>
      <c r="AD231" s="37">
        <f t="shared" si="161"/>
        <v>517.28773978707602</v>
      </c>
      <c r="AE231" s="13">
        <f t="shared" si="162"/>
        <v>14023.548067735466</v>
      </c>
      <c r="AF231">
        <f t="shared" si="208"/>
        <v>578.52594095622658</v>
      </c>
      <c r="AG231" s="13">
        <f t="shared" si="163"/>
        <v>1616.3024281585481</v>
      </c>
      <c r="AH231" s="13">
        <f t="shared" si="191"/>
        <v>519.87262970432835</v>
      </c>
      <c r="AI231" s="13">
        <f t="shared" si="164"/>
        <v>20379.984173517129</v>
      </c>
      <c r="AJ231">
        <f t="shared" si="192"/>
        <v>608.86819378082237</v>
      </c>
      <c r="AK231" s="13">
        <f t="shared" si="165"/>
        <v>1616.3024281585481</v>
      </c>
      <c r="AL231" s="37">
        <f t="shared" si="166"/>
        <v>1162.5450724080165</v>
      </c>
      <c r="AM231" s="13">
        <f t="shared" si="167"/>
        <v>16828.257681282557</v>
      </c>
      <c r="AN231">
        <f t="shared" si="193"/>
        <v>1236.0309138109972</v>
      </c>
      <c r="AO231" s="13">
        <f t="shared" si="168"/>
        <v>3457.7835760522935</v>
      </c>
      <c r="AP231" s="13">
        <f t="shared" si="194"/>
        <v>1164.6470708022655</v>
      </c>
      <c r="AQ231" s="13">
        <f t="shared" si="169"/>
        <v>20379.984173517129</v>
      </c>
      <c r="AR231" s="13">
        <f t="shared" si="195"/>
        <v>1253.6426348787595</v>
      </c>
      <c r="AS231" s="38">
        <f t="shared" si="170"/>
        <v>3457.7835760522935</v>
      </c>
      <c r="AT231" s="37">
        <f t="shared" si="171"/>
        <v>108.84359342095777</v>
      </c>
      <c r="AU231" s="13">
        <f t="shared" si="172"/>
        <v>5609.4192270941858</v>
      </c>
      <c r="AV231">
        <f t="shared" si="196"/>
        <v>133.33887388861797</v>
      </c>
      <c r="AW231" s="13">
        <f t="shared" si="173"/>
        <v>532.10518174559218</v>
      </c>
      <c r="AX231" s="13">
        <f t="shared" si="197"/>
        <v>112.87715790721964</v>
      </c>
      <c r="AY231" s="13">
        <f t="shared" si="174"/>
        <v>20379.984173517129</v>
      </c>
      <c r="AZ231">
        <f t="shared" si="198"/>
        <v>201.87272198371363</v>
      </c>
      <c r="BA231" s="13">
        <f t="shared" si="175"/>
        <v>532.10518174559218</v>
      </c>
      <c r="BB231" s="37">
        <f t="shared" si="176"/>
        <v>124.21689020500847</v>
      </c>
      <c r="BC231" s="13">
        <f t="shared" si="177"/>
        <v>8414.1288406412787</v>
      </c>
      <c r="BD231">
        <f t="shared" si="199"/>
        <v>160.95981090649877</v>
      </c>
      <c r="BE231" s="13">
        <f t="shared" si="178"/>
        <v>533.91624408933046</v>
      </c>
      <c r="BF231" s="13">
        <f t="shared" si="200"/>
        <v>127.76756316826715</v>
      </c>
      <c r="BG231" s="13">
        <f t="shared" si="179"/>
        <v>20379.984173517129</v>
      </c>
      <c r="BH231">
        <f t="shared" si="201"/>
        <v>216.76312724476117</v>
      </c>
      <c r="BI231" s="13">
        <f t="shared" si="180"/>
        <v>533.91624408933046</v>
      </c>
      <c r="BJ231" s="37">
        <f t="shared" si="181"/>
        <v>7.0828933962664289</v>
      </c>
      <c r="BK231" s="13">
        <f t="shared" si="182"/>
        <v>8414.1288406412787</v>
      </c>
      <c r="BL231">
        <f t="shared" si="202"/>
        <v>43.825814097756727</v>
      </c>
      <c r="BM231" s="13">
        <f t="shared" si="183"/>
        <v>10.271511508174452</v>
      </c>
      <c r="BN231" s="13">
        <f t="shared" si="203"/>
        <v>10.633566359525108</v>
      </c>
      <c r="BO231" s="13">
        <f t="shared" si="184"/>
        <v>20379.984173517129</v>
      </c>
      <c r="BP231">
        <f t="shared" si="204"/>
        <v>99.629130436019111</v>
      </c>
      <c r="BQ231" s="13">
        <f t="shared" si="185"/>
        <v>10.271511508174452</v>
      </c>
      <c r="BR231" s="37">
        <f t="shared" si="186"/>
        <v>159.78161370143422</v>
      </c>
      <c r="BS231" s="13">
        <f t="shared" si="187"/>
        <v>8414.1288406412787</v>
      </c>
      <c r="BT231">
        <f t="shared" si="205"/>
        <v>196.52453440292453</v>
      </c>
      <c r="BU231" s="13">
        <f t="shared" si="188"/>
        <v>836.26927694937092</v>
      </c>
      <c r="BV231" s="13">
        <f t="shared" si="206"/>
        <v>163.3322866646929</v>
      </c>
      <c r="BW231" s="13">
        <f t="shared" si="189"/>
        <v>20379.984173517129</v>
      </c>
      <c r="BX231">
        <f t="shared" si="207"/>
        <v>252.32785074118692</v>
      </c>
      <c r="BY231" s="13">
        <f t="shared" si="190"/>
        <v>836.26927694937092</v>
      </c>
    </row>
    <row r="232" spans="29:77" x14ac:dyDescent="0.2">
      <c r="AC232">
        <v>230</v>
      </c>
      <c r="AD232" s="37">
        <f t="shared" si="161"/>
        <v>517.28773978707602</v>
      </c>
      <c r="AE232" s="13">
        <f t="shared" si="162"/>
        <v>14023.548067735466</v>
      </c>
      <c r="AF232">
        <f t="shared" si="208"/>
        <v>578.25968790766501</v>
      </c>
      <c r="AG232" s="13">
        <f t="shared" si="163"/>
        <v>1616.3024281585481</v>
      </c>
      <c r="AH232" s="13">
        <f t="shared" si="191"/>
        <v>519.87262970432835</v>
      </c>
      <c r="AI232" s="13">
        <f t="shared" si="164"/>
        <v>20379.984173517129</v>
      </c>
      <c r="AJ232">
        <f t="shared" si="192"/>
        <v>608.4812565457072</v>
      </c>
      <c r="AK232" s="13">
        <f t="shared" si="165"/>
        <v>1616.3024281585481</v>
      </c>
      <c r="AL232" s="37">
        <f t="shared" si="166"/>
        <v>1162.5450724080165</v>
      </c>
      <c r="AM232" s="13">
        <f t="shared" si="167"/>
        <v>16828.257681282557</v>
      </c>
      <c r="AN232">
        <f t="shared" si="193"/>
        <v>1235.7114101527231</v>
      </c>
      <c r="AO232" s="13">
        <f t="shared" si="168"/>
        <v>3457.7835760522935</v>
      </c>
      <c r="AP232" s="13">
        <f t="shared" si="194"/>
        <v>1164.6470708022655</v>
      </c>
      <c r="AQ232" s="13">
        <f t="shared" si="169"/>
        <v>20379.984173517129</v>
      </c>
      <c r="AR232" s="13">
        <f t="shared" si="195"/>
        <v>1253.2556976436442</v>
      </c>
      <c r="AS232" s="38">
        <f t="shared" si="170"/>
        <v>3457.7835760522935</v>
      </c>
      <c r="AT232" s="37">
        <f t="shared" si="171"/>
        <v>108.84359342095777</v>
      </c>
      <c r="AU232" s="13">
        <f t="shared" si="172"/>
        <v>5609.4192270941858</v>
      </c>
      <c r="AV232">
        <f t="shared" si="196"/>
        <v>133.23237266919335</v>
      </c>
      <c r="AW232" s="13">
        <f t="shared" si="173"/>
        <v>532.10518174559218</v>
      </c>
      <c r="AX232" s="13">
        <f t="shared" si="197"/>
        <v>112.87715790721964</v>
      </c>
      <c r="AY232" s="13">
        <f t="shared" si="174"/>
        <v>20379.984173517129</v>
      </c>
      <c r="AZ232">
        <f t="shared" si="198"/>
        <v>201.48578474859846</v>
      </c>
      <c r="BA232" s="13">
        <f t="shared" si="175"/>
        <v>532.10518174559218</v>
      </c>
      <c r="BB232" s="37">
        <f t="shared" si="176"/>
        <v>124.21689020500847</v>
      </c>
      <c r="BC232" s="13">
        <f t="shared" si="177"/>
        <v>8414.1288406412787</v>
      </c>
      <c r="BD232">
        <f t="shared" si="199"/>
        <v>160.80005907736185</v>
      </c>
      <c r="BE232" s="13">
        <f t="shared" si="178"/>
        <v>533.91624408933046</v>
      </c>
      <c r="BF232" s="13">
        <f t="shared" si="200"/>
        <v>127.76756316826715</v>
      </c>
      <c r="BG232" s="13">
        <f t="shared" si="179"/>
        <v>20379.984173517129</v>
      </c>
      <c r="BH232">
        <f t="shared" si="201"/>
        <v>216.37619000964597</v>
      </c>
      <c r="BI232" s="13">
        <f t="shared" si="180"/>
        <v>533.91624408933046</v>
      </c>
      <c r="BJ232" s="37">
        <f t="shared" si="181"/>
        <v>7.0828933962664289</v>
      </c>
      <c r="BK232" s="13">
        <f t="shared" si="182"/>
        <v>8414.1288406412787</v>
      </c>
      <c r="BL232">
        <f t="shared" si="202"/>
        <v>43.666062268619811</v>
      </c>
      <c r="BM232" s="13">
        <f t="shared" si="183"/>
        <v>10.271511508174452</v>
      </c>
      <c r="BN232" s="13">
        <f t="shared" si="203"/>
        <v>10.633566359525108</v>
      </c>
      <c r="BO232" s="13">
        <f t="shared" si="184"/>
        <v>20379.984173517129</v>
      </c>
      <c r="BP232">
        <f t="shared" si="204"/>
        <v>99.242193200903927</v>
      </c>
      <c r="BQ232" s="13">
        <f t="shared" si="185"/>
        <v>10.271511508174452</v>
      </c>
      <c r="BR232" s="37">
        <f t="shared" si="186"/>
        <v>159.78161370143422</v>
      </c>
      <c r="BS232" s="13">
        <f t="shared" si="187"/>
        <v>8414.1288406412787</v>
      </c>
      <c r="BT232">
        <f t="shared" si="205"/>
        <v>196.36478257378761</v>
      </c>
      <c r="BU232" s="13">
        <f t="shared" si="188"/>
        <v>836.26927694937092</v>
      </c>
      <c r="BV232" s="13">
        <f t="shared" si="206"/>
        <v>163.3322866646929</v>
      </c>
      <c r="BW232" s="13">
        <f t="shared" si="189"/>
        <v>20379.984173517129</v>
      </c>
      <c r="BX232">
        <f t="shared" si="207"/>
        <v>251.94091350607172</v>
      </c>
      <c r="BY232" s="13">
        <f t="shared" si="190"/>
        <v>836.26927694937092</v>
      </c>
    </row>
    <row r="233" spans="29:77" x14ac:dyDescent="0.2">
      <c r="AC233">
        <v>231</v>
      </c>
      <c r="AD233" s="37">
        <f t="shared" si="161"/>
        <v>517.28773978707602</v>
      </c>
      <c r="AE233" s="13">
        <f t="shared" si="162"/>
        <v>14023.548067735466</v>
      </c>
      <c r="AF233">
        <f t="shared" si="208"/>
        <v>577.99574008030311</v>
      </c>
      <c r="AG233" s="13">
        <f t="shared" si="163"/>
        <v>1616.3024281585481</v>
      </c>
      <c r="AH233" s="13">
        <f t="shared" si="191"/>
        <v>519.87262970432835</v>
      </c>
      <c r="AI233" s="13">
        <f t="shared" si="164"/>
        <v>20379.984173517129</v>
      </c>
      <c r="AJ233">
        <f t="shared" si="192"/>
        <v>608.09766941652367</v>
      </c>
      <c r="AK233" s="13">
        <f t="shared" si="165"/>
        <v>1616.3024281585481</v>
      </c>
      <c r="AL233" s="37">
        <f t="shared" si="166"/>
        <v>1162.5450724080165</v>
      </c>
      <c r="AM233" s="13">
        <f t="shared" si="167"/>
        <v>16828.257681282557</v>
      </c>
      <c r="AN233">
        <f t="shared" si="193"/>
        <v>1235.3946727598891</v>
      </c>
      <c r="AO233" s="13">
        <f t="shared" si="168"/>
        <v>3457.7835760522935</v>
      </c>
      <c r="AP233" s="13">
        <f t="shared" si="194"/>
        <v>1164.6470708022655</v>
      </c>
      <c r="AQ233" s="13">
        <f t="shared" si="169"/>
        <v>20379.984173517129</v>
      </c>
      <c r="AR233" s="13">
        <f t="shared" si="195"/>
        <v>1252.8721105144609</v>
      </c>
      <c r="AS233" s="38">
        <f t="shared" si="170"/>
        <v>3457.7835760522935</v>
      </c>
      <c r="AT233" s="37">
        <f t="shared" si="171"/>
        <v>108.84359342095777</v>
      </c>
      <c r="AU233" s="13">
        <f t="shared" si="172"/>
        <v>5609.4192270941858</v>
      </c>
      <c r="AV233">
        <f t="shared" si="196"/>
        <v>133.12679353824862</v>
      </c>
      <c r="AW233" s="13">
        <f t="shared" si="173"/>
        <v>532.10518174559218</v>
      </c>
      <c r="AX233" s="13">
        <f t="shared" si="197"/>
        <v>112.87715790721964</v>
      </c>
      <c r="AY233" s="13">
        <f t="shared" si="174"/>
        <v>20379.984173517129</v>
      </c>
      <c r="AZ233">
        <f t="shared" si="198"/>
        <v>201.10219761941499</v>
      </c>
      <c r="BA233" s="13">
        <f t="shared" si="175"/>
        <v>532.10518174559218</v>
      </c>
      <c r="BB233" s="37">
        <f t="shared" si="176"/>
        <v>124.21689020500847</v>
      </c>
      <c r="BC233" s="13">
        <f t="shared" si="177"/>
        <v>8414.1288406412787</v>
      </c>
      <c r="BD233">
        <f t="shared" si="199"/>
        <v>160.64169038094474</v>
      </c>
      <c r="BE233" s="13">
        <f t="shared" si="178"/>
        <v>533.91624408933046</v>
      </c>
      <c r="BF233" s="13">
        <f t="shared" si="200"/>
        <v>127.76756316826715</v>
      </c>
      <c r="BG233" s="13">
        <f t="shared" si="179"/>
        <v>20379.984173517129</v>
      </c>
      <c r="BH233">
        <f t="shared" si="201"/>
        <v>215.99260288046253</v>
      </c>
      <c r="BI233" s="13">
        <f t="shared" si="180"/>
        <v>533.91624408933046</v>
      </c>
      <c r="BJ233" s="37">
        <f t="shared" si="181"/>
        <v>7.0828933962664289</v>
      </c>
      <c r="BK233" s="13">
        <f t="shared" si="182"/>
        <v>8414.1288406412787</v>
      </c>
      <c r="BL233">
        <f t="shared" si="202"/>
        <v>43.507693572202697</v>
      </c>
      <c r="BM233" s="13">
        <f t="shared" si="183"/>
        <v>10.271511508174452</v>
      </c>
      <c r="BN233" s="13">
        <f t="shared" si="203"/>
        <v>10.633566359525108</v>
      </c>
      <c r="BO233" s="13">
        <f t="shared" si="184"/>
        <v>20379.984173517129</v>
      </c>
      <c r="BP233">
        <f t="shared" si="204"/>
        <v>98.858606071720473</v>
      </c>
      <c r="BQ233" s="13">
        <f t="shared" si="185"/>
        <v>10.271511508174452</v>
      </c>
      <c r="BR233" s="37">
        <f t="shared" si="186"/>
        <v>159.78161370143422</v>
      </c>
      <c r="BS233" s="13">
        <f t="shared" si="187"/>
        <v>8414.1288406412787</v>
      </c>
      <c r="BT233">
        <f t="shared" si="205"/>
        <v>196.20641387737049</v>
      </c>
      <c r="BU233" s="13">
        <f t="shared" si="188"/>
        <v>836.26927694937092</v>
      </c>
      <c r="BV233" s="13">
        <f t="shared" si="206"/>
        <v>163.3322866646929</v>
      </c>
      <c r="BW233" s="13">
        <f t="shared" si="189"/>
        <v>20379.984173517129</v>
      </c>
      <c r="BX233">
        <f t="shared" si="207"/>
        <v>251.55732637688828</v>
      </c>
      <c r="BY233" s="13">
        <f t="shared" si="190"/>
        <v>836.26927694937092</v>
      </c>
    </row>
    <row r="234" spans="29:77" x14ac:dyDescent="0.2">
      <c r="AC234">
        <v>232</v>
      </c>
      <c r="AD234" s="37">
        <f t="shared" si="161"/>
        <v>517.28773978707602</v>
      </c>
      <c r="AE234" s="13">
        <f t="shared" si="162"/>
        <v>14023.548067735466</v>
      </c>
      <c r="AF234">
        <f t="shared" si="208"/>
        <v>577.73406766524613</v>
      </c>
      <c r="AG234" s="13">
        <f t="shared" si="163"/>
        <v>1616.3024281585481</v>
      </c>
      <c r="AH234" s="13">
        <f t="shared" si="191"/>
        <v>519.87262970432835</v>
      </c>
      <c r="AI234" s="13">
        <f t="shared" si="164"/>
        <v>20379.984173517129</v>
      </c>
      <c r="AJ234">
        <f t="shared" si="192"/>
        <v>607.71738907293661</v>
      </c>
      <c r="AK234" s="13">
        <f t="shared" si="165"/>
        <v>1616.3024281585481</v>
      </c>
      <c r="AL234" s="37">
        <f t="shared" si="166"/>
        <v>1162.5450724080165</v>
      </c>
      <c r="AM234" s="13">
        <f t="shared" si="167"/>
        <v>16828.257681282557</v>
      </c>
      <c r="AN234">
        <f t="shared" si="193"/>
        <v>1235.0806658618205</v>
      </c>
      <c r="AO234" s="13">
        <f t="shared" si="168"/>
        <v>3457.7835760522935</v>
      </c>
      <c r="AP234" s="13">
        <f t="shared" si="194"/>
        <v>1164.6470708022655</v>
      </c>
      <c r="AQ234" s="13">
        <f t="shared" si="169"/>
        <v>20379.984173517129</v>
      </c>
      <c r="AR234" s="13">
        <f t="shared" si="195"/>
        <v>1252.4918301708738</v>
      </c>
      <c r="AS234" s="38">
        <f t="shared" si="170"/>
        <v>3457.7835760522935</v>
      </c>
      <c r="AT234" s="37">
        <f t="shared" si="171"/>
        <v>108.84359342095777</v>
      </c>
      <c r="AU234" s="13">
        <f t="shared" si="172"/>
        <v>5609.4192270941858</v>
      </c>
      <c r="AV234">
        <f t="shared" si="196"/>
        <v>133.02212457222581</v>
      </c>
      <c r="AW234" s="13">
        <f t="shared" si="173"/>
        <v>532.10518174559218</v>
      </c>
      <c r="AX234" s="13">
        <f t="shared" si="197"/>
        <v>112.87715790721964</v>
      </c>
      <c r="AY234" s="13">
        <f t="shared" si="174"/>
        <v>20379.984173517129</v>
      </c>
      <c r="AZ234">
        <f t="shared" si="198"/>
        <v>200.72191727582793</v>
      </c>
      <c r="BA234" s="13">
        <f t="shared" si="175"/>
        <v>532.10518174559218</v>
      </c>
      <c r="BB234" s="37">
        <f t="shared" si="176"/>
        <v>124.21689020500847</v>
      </c>
      <c r="BC234" s="13">
        <f t="shared" si="177"/>
        <v>8414.1288406412787</v>
      </c>
      <c r="BD234">
        <f t="shared" si="199"/>
        <v>160.48468693191052</v>
      </c>
      <c r="BE234" s="13">
        <f t="shared" si="178"/>
        <v>533.91624408933046</v>
      </c>
      <c r="BF234" s="13">
        <f t="shared" si="200"/>
        <v>127.76756316826715</v>
      </c>
      <c r="BG234" s="13">
        <f t="shared" si="179"/>
        <v>20379.984173517129</v>
      </c>
      <c r="BH234">
        <f t="shared" si="201"/>
        <v>215.61232253687547</v>
      </c>
      <c r="BI234" s="13">
        <f t="shared" si="180"/>
        <v>533.91624408933046</v>
      </c>
      <c r="BJ234" s="37">
        <f t="shared" si="181"/>
        <v>7.0828933962664289</v>
      </c>
      <c r="BK234" s="13">
        <f t="shared" si="182"/>
        <v>8414.1288406412787</v>
      </c>
      <c r="BL234">
        <f t="shared" si="202"/>
        <v>43.350690123168491</v>
      </c>
      <c r="BM234" s="13">
        <f t="shared" si="183"/>
        <v>10.271511508174452</v>
      </c>
      <c r="BN234" s="13">
        <f t="shared" si="203"/>
        <v>10.633566359525108</v>
      </c>
      <c r="BO234" s="13">
        <f t="shared" si="184"/>
        <v>20379.984173517129</v>
      </c>
      <c r="BP234">
        <f t="shared" si="204"/>
        <v>98.478325728133413</v>
      </c>
      <c r="BQ234" s="13">
        <f t="shared" si="185"/>
        <v>10.271511508174452</v>
      </c>
      <c r="BR234" s="37">
        <f t="shared" si="186"/>
        <v>159.78161370143422</v>
      </c>
      <c r="BS234" s="13">
        <f t="shared" si="187"/>
        <v>8414.1288406412787</v>
      </c>
      <c r="BT234">
        <f t="shared" si="205"/>
        <v>196.04941042833627</v>
      </c>
      <c r="BU234" s="13">
        <f t="shared" si="188"/>
        <v>836.26927694937092</v>
      </c>
      <c r="BV234" s="13">
        <f t="shared" si="206"/>
        <v>163.3322866646929</v>
      </c>
      <c r="BW234" s="13">
        <f t="shared" si="189"/>
        <v>20379.984173517129</v>
      </c>
      <c r="BX234">
        <f t="shared" si="207"/>
        <v>251.17704603330122</v>
      </c>
      <c r="BY234" s="13">
        <f t="shared" si="190"/>
        <v>836.26927694937092</v>
      </c>
    </row>
    <row r="235" spans="29:77" x14ac:dyDescent="0.2">
      <c r="AC235">
        <v>233</v>
      </c>
      <c r="AD235" s="37">
        <f t="shared" si="161"/>
        <v>517.28773978707602</v>
      </c>
      <c r="AE235" s="13">
        <f t="shared" si="162"/>
        <v>14023.548067735466</v>
      </c>
      <c r="AF235">
        <f t="shared" si="208"/>
        <v>577.47464136533983</v>
      </c>
      <c r="AG235" s="13">
        <f t="shared" si="163"/>
        <v>1616.3024281585481</v>
      </c>
      <c r="AH235" s="13">
        <f t="shared" si="191"/>
        <v>519.87262970432835</v>
      </c>
      <c r="AI235" s="13">
        <f t="shared" si="164"/>
        <v>20379.984173517129</v>
      </c>
      <c r="AJ235">
        <f t="shared" si="192"/>
        <v>607.34037293830738</v>
      </c>
      <c r="AK235" s="13">
        <f t="shared" si="165"/>
        <v>1616.3024281585481</v>
      </c>
      <c r="AL235" s="37">
        <f t="shared" si="166"/>
        <v>1162.5450724080165</v>
      </c>
      <c r="AM235" s="13">
        <f t="shared" si="167"/>
        <v>16828.257681282557</v>
      </c>
      <c r="AN235">
        <f t="shared" si="193"/>
        <v>1234.7693543019332</v>
      </c>
      <c r="AO235" s="13">
        <f t="shared" si="168"/>
        <v>3457.7835760522935</v>
      </c>
      <c r="AP235" s="13">
        <f t="shared" si="194"/>
        <v>1164.6470708022655</v>
      </c>
      <c r="AQ235" s="13">
        <f t="shared" si="169"/>
        <v>20379.984173517129</v>
      </c>
      <c r="AR235" s="13">
        <f t="shared" si="195"/>
        <v>1252.1148140362445</v>
      </c>
      <c r="AS235" s="38">
        <f t="shared" si="170"/>
        <v>3457.7835760522935</v>
      </c>
      <c r="AT235" s="37">
        <f t="shared" si="171"/>
        <v>108.84359342095777</v>
      </c>
      <c r="AU235" s="13">
        <f t="shared" si="172"/>
        <v>5609.4192270941858</v>
      </c>
      <c r="AV235">
        <f t="shared" si="196"/>
        <v>132.91835405226328</v>
      </c>
      <c r="AW235" s="13">
        <f t="shared" si="173"/>
        <v>532.10518174559218</v>
      </c>
      <c r="AX235" s="13">
        <f t="shared" si="197"/>
        <v>112.87715790721964</v>
      </c>
      <c r="AY235" s="13">
        <f t="shared" si="174"/>
        <v>20379.984173517129</v>
      </c>
      <c r="AZ235">
        <f t="shared" si="198"/>
        <v>200.34490114119873</v>
      </c>
      <c r="BA235" s="13">
        <f t="shared" si="175"/>
        <v>532.10518174559218</v>
      </c>
      <c r="BB235" s="37">
        <f t="shared" si="176"/>
        <v>124.21689020500847</v>
      </c>
      <c r="BC235" s="13">
        <f t="shared" si="177"/>
        <v>8414.1288406412787</v>
      </c>
      <c r="BD235">
        <f t="shared" si="199"/>
        <v>160.32903115196675</v>
      </c>
      <c r="BE235" s="13">
        <f t="shared" si="178"/>
        <v>533.91624408933046</v>
      </c>
      <c r="BF235" s="13">
        <f t="shared" si="200"/>
        <v>127.76756316826715</v>
      </c>
      <c r="BG235" s="13">
        <f t="shared" si="179"/>
        <v>20379.984173517129</v>
      </c>
      <c r="BH235">
        <f t="shared" si="201"/>
        <v>215.23530640224624</v>
      </c>
      <c r="BI235" s="13">
        <f t="shared" si="180"/>
        <v>533.91624408933046</v>
      </c>
      <c r="BJ235" s="37">
        <f t="shared" si="181"/>
        <v>7.0828933962664289</v>
      </c>
      <c r="BK235" s="13">
        <f t="shared" si="182"/>
        <v>8414.1288406412787</v>
      </c>
      <c r="BL235">
        <f t="shared" si="202"/>
        <v>43.195034343224705</v>
      </c>
      <c r="BM235" s="13">
        <f t="shared" si="183"/>
        <v>10.271511508174452</v>
      </c>
      <c r="BN235" s="13">
        <f t="shared" si="203"/>
        <v>10.633566359525108</v>
      </c>
      <c r="BO235" s="13">
        <f t="shared" si="184"/>
        <v>20379.984173517129</v>
      </c>
      <c r="BP235">
        <f t="shared" si="204"/>
        <v>98.101309593504197</v>
      </c>
      <c r="BQ235" s="13">
        <f t="shared" si="185"/>
        <v>10.271511508174452</v>
      </c>
      <c r="BR235" s="37">
        <f t="shared" si="186"/>
        <v>159.78161370143422</v>
      </c>
      <c r="BS235" s="13">
        <f t="shared" si="187"/>
        <v>8414.1288406412787</v>
      </c>
      <c r="BT235">
        <f t="shared" si="205"/>
        <v>195.8937546483925</v>
      </c>
      <c r="BU235" s="13">
        <f t="shared" si="188"/>
        <v>836.26927694937092</v>
      </c>
      <c r="BV235" s="13">
        <f t="shared" si="206"/>
        <v>163.3322866646929</v>
      </c>
      <c r="BW235" s="13">
        <f t="shared" si="189"/>
        <v>20379.984173517129</v>
      </c>
      <c r="BX235">
        <f t="shared" si="207"/>
        <v>250.80002989867199</v>
      </c>
      <c r="BY235" s="13">
        <f t="shared" si="190"/>
        <v>836.26927694937092</v>
      </c>
    </row>
    <row r="236" spans="29:77" x14ac:dyDescent="0.2">
      <c r="AC236">
        <v>234</v>
      </c>
      <c r="AD236" s="37">
        <f t="shared" si="161"/>
        <v>517.28773978707602</v>
      </c>
      <c r="AE236" s="13">
        <f t="shared" si="162"/>
        <v>14023.548067735466</v>
      </c>
      <c r="AF236">
        <f t="shared" si="208"/>
        <v>577.21743238423619</v>
      </c>
      <c r="AG236" s="13">
        <f t="shared" si="163"/>
        <v>1616.3024281585481</v>
      </c>
      <c r="AH236" s="13">
        <f t="shared" si="191"/>
        <v>519.87262970432835</v>
      </c>
      <c r="AI236" s="13">
        <f t="shared" si="164"/>
        <v>20379.984173517129</v>
      </c>
      <c r="AJ236">
        <f t="shared" si="192"/>
        <v>606.96657916380332</v>
      </c>
      <c r="AK236" s="13">
        <f t="shared" si="165"/>
        <v>1616.3024281585481</v>
      </c>
      <c r="AL236" s="37">
        <f t="shared" si="166"/>
        <v>1162.5450724080165</v>
      </c>
      <c r="AM236" s="13">
        <f t="shared" si="167"/>
        <v>16828.257681282557</v>
      </c>
      <c r="AN236">
        <f t="shared" si="193"/>
        <v>1234.4607035246086</v>
      </c>
      <c r="AO236" s="13">
        <f t="shared" si="168"/>
        <v>3457.7835760522935</v>
      </c>
      <c r="AP236" s="13">
        <f t="shared" si="194"/>
        <v>1164.6470708022655</v>
      </c>
      <c r="AQ236" s="13">
        <f t="shared" si="169"/>
        <v>20379.984173517129</v>
      </c>
      <c r="AR236" s="13">
        <f t="shared" si="195"/>
        <v>1251.7410202617405</v>
      </c>
      <c r="AS236" s="38">
        <f t="shared" si="170"/>
        <v>3457.7835760522935</v>
      </c>
      <c r="AT236" s="37">
        <f t="shared" si="171"/>
        <v>108.84359342095777</v>
      </c>
      <c r="AU236" s="13">
        <f t="shared" si="172"/>
        <v>5609.4192270941858</v>
      </c>
      <c r="AV236">
        <f t="shared" si="196"/>
        <v>132.81547045982182</v>
      </c>
      <c r="AW236" s="13">
        <f t="shared" si="173"/>
        <v>532.10518174559218</v>
      </c>
      <c r="AX236" s="13">
        <f t="shared" si="197"/>
        <v>112.87715790721964</v>
      </c>
      <c r="AY236" s="13">
        <f t="shared" si="174"/>
        <v>20379.984173517129</v>
      </c>
      <c r="AZ236">
        <f t="shared" si="198"/>
        <v>199.97110736669455</v>
      </c>
      <c r="BA236" s="13">
        <f t="shared" si="175"/>
        <v>532.10518174559218</v>
      </c>
      <c r="BB236" s="37">
        <f t="shared" si="176"/>
        <v>124.21689020500847</v>
      </c>
      <c r="BC236" s="13">
        <f t="shared" si="177"/>
        <v>8414.1288406412787</v>
      </c>
      <c r="BD236">
        <f t="shared" si="199"/>
        <v>160.17470576330453</v>
      </c>
      <c r="BE236" s="13">
        <f t="shared" si="178"/>
        <v>533.91624408933046</v>
      </c>
      <c r="BF236" s="13">
        <f t="shared" si="200"/>
        <v>127.76756316826715</v>
      </c>
      <c r="BG236" s="13">
        <f t="shared" si="179"/>
        <v>20379.984173517129</v>
      </c>
      <c r="BH236">
        <f t="shared" si="201"/>
        <v>214.86151262774206</v>
      </c>
      <c r="BI236" s="13">
        <f t="shared" si="180"/>
        <v>533.91624408933046</v>
      </c>
      <c r="BJ236" s="37">
        <f t="shared" si="181"/>
        <v>7.0828933962664289</v>
      </c>
      <c r="BK236" s="13">
        <f t="shared" si="182"/>
        <v>8414.1288406412787</v>
      </c>
      <c r="BL236">
        <f t="shared" si="202"/>
        <v>43.04070895456249</v>
      </c>
      <c r="BM236" s="13">
        <f t="shared" si="183"/>
        <v>10.271511508174452</v>
      </c>
      <c r="BN236" s="13">
        <f t="shared" si="203"/>
        <v>10.633566359525108</v>
      </c>
      <c r="BO236" s="13">
        <f t="shared" si="184"/>
        <v>20379.984173517129</v>
      </c>
      <c r="BP236">
        <f t="shared" si="204"/>
        <v>97.727515819000018</v>
      </c>
      <c r="BQ236" s="13">
        <f t="shared" si="185"/>
        <v>10.271511508174452</v>
      </c>
      <c r="BR236" s="37">
        <f t="shared" si="186"/>
        <v>159.78161370143422</v>
      </c>
      <c r="BS236" s="13">
        <f t="shared" si="187"/>
        <v>8414.1288406412787</v>
      </c>
      <c r="BT236">
        <f t="shared" si="205"/>
        <v>195.73942925973029</v>
      </c>
      <c r="BU236" s="13">
        <f t="shared" si="188"/>
        <v>836.26927694937092</v>
      </c>
      <c r="BV236" s="13">
        <f t="shared" si="206"/>
        <v>163.3322866646929</v>
      </c>
      <c r="BW236" s="13">
        <f t="shared" si="189"/>
        <v>20379.984173517129</v>
      </c>
      <c r="BX236">
        <f t="shared" si="207"/>
        <v>250.42623612416781</v>
      </c>
      <c r="BY236" s="13">
        <f t="shared" si="190"/>
        <v>836.26927694937092</v>
      </c>
    </row>
    <row r="237" spans="29:77" x14ac:dyDescent="0.2">
      <c r="AC237">
        <v>235</v>
      </c>
      <c r="AD237" s="37">
        <f t="shared" si="161"/>
        <v>517.28773978707602</v>
      </c>
      <c r="AE237" s="13">
        <f t="shared" si="162"/>
        <v>14023.548067735466</v>
      </c>
      <c r="AF237">
        <f t="shared" si="208"/>
        <v>576.96241241573762</v>
      </c>
      <c r="AG237" s="13">
        <f t="shared" si="163"/>
        <v>1616.3024281585481</v>
      </c>
      <c r="AH237" s="13">
        <f t="shared" si="191"/>
        <v>519.87262970432835</v>
      </c>
      <c r="AI237" s="13">
        <f t="shared" si="164"/>
        <v>20379.984173517129</v>
      </c>
      <c r="AJ237">
        <f t="shared" si="192"/>
        <v>606.59596661291187</v>
      </c>
      <c r="AK237" s="13">
        <f t="shared" si="165"/>
        <v>1616.3024281585481</v>
      </c>
      <c r="AL237" s="37">
        <f t="shared" si="166"/>
        <v>1162.5450724080165</v>
      </c>
      <c r="AM237" s="13">
        <f t="shared" si="167"/>
        <v>16828.257681282557</v>
      </c>
      <c r="AN237">
        <f t="shared" si="193"/>
        <v>1234.1546795624104</v>
      </c>
      <c r="AO237" s="13">
        <f t="shared" si="168"/>
        <v>3457.7835760522935</v>
      </c>
      <c r="AP237" s="13">
        <f t="shared" si="194"/>
        <v>1164.6470708022655</v>
      </c>
      <c r="AQ237" s="13">
        <f t="shared" si="169"/>
        <v>20379.984173517129</v>
      </c>
      <c r="AR237" s="13">
        <f t="shared" si="195"/>
        <v>1251.3704077108491</v>
      </c>
      <c r="AS237" s="38">
        <f t="shared" si="170"/>
        <v>3457.7835760522935</v>
      </c>
      <c r="AT237" s="37">
        <f t="shared" si="171"/>
        <v>108.84359342095777</v>
      </c>
      <c r="AU237" s="13">
        <f t="shared" si="172"/>
        <v>5609.4192270941858</v>
      </c>
      <c r="AV237">
        <f t="shared" si="196"/>
        <v>132.71346247242241</v>
      </c>
      <c r="AW237" s="13">
        <f t="shared" si="173"/>
        <v>532.10518174559218</v>
      </c>
      <c r="AX237" s="13">
        <f t="shared" si="197"/>
        <v>112.87715790721964</v>
      </c>
      <c r="AY237" s="13">
        <f t="shared" si="174"/>
        <v>20379.984173517129</v>
      </c>
      <c r="AZ237">
        <f t="shared" si="198"/>
        <v>199.60049481580316</v>
      </c>
      <c r="BA237" s="13">
        <f t="shared" si="175"/>
        <v>532.10518174559218</v>
      </c>
      <c r="BB237" s="37">
        <f t="shared" si="176"/>
        <v>124.21689020500847</v>
      </c>
      <c r="BC237" s="13">
        <f t="shared" si="177"/>
        <v>8414.1288406412787</v>
      </c>
      <c r="BD237">
        <f t="shared" si="199"/>
        <v>160.0216937822054</v>
      </c>
      <c r="BE237" s="13">
        <f t="shared" si="178"/>
        <v>533.91624408933046</v>
      </c>
      <c r="BF237" s="13">
        <f t="shared" si="200"/>
        <v>127.76756316826715</v>
      </c>
      <c r="BG237" s="13">
        <f t="shared" si="179"/>
        <v>20379.984173517129</v>
      </c>
      <c r="BH237">
        <f t="shared" si="201"/>
        <v>214.49090007685066</v>
      </c>
      <c r="BI237" s="13">
        <f t="shared" si="180"/>
        <v>533.91624408933046</v>
      </c>
      <c r="BJ237" s="37">
        <f t="shared" si="181"/>
        <v>7.0828933962664289</v>
      </c>
      <c r="BK237" s="13">
        <f t="shared" si="182"/>
        <v>8414.1288406412787</v>
      </c>
      <c r="BL237">
        <f t="shared" si="202"/>
        <v>42.887696973463356</v>
      </c>
      <c r="BM237" s="13">
        <f t="shared" si="183"/>
        <v>10.271511508174452</v>
      </c>
      <c r="BN237" s="13">
        <f t="shared" si="203"/>
        <v>10.633566359525108</v>
      </c>
      <c r="BO237" s="13">
        <f t="shared" si="184"/>
        <v>20379.984173517129</v>
      </c>
      <c r="BP237">
        <f t="shared" si="204"/>
        <v>97.356903268108624</v>
      </c>
      <c r="BQ237" s="13">
        <f t="shared" si="185"/>
        <v>10.271511508174452</v>
      </c>
      <c r="BR237" s="37">
        <f t="shared" si="186"/>
        <v>159.78161370143422</v>
      </c>
      <c r="BS237" s="13">
        <f t="shared" si="187"/>
        <v>8414.1288406412787</v>
      </c>
      <c r="BT237">
        <f t="shared" si="205"/>
        <v>195.58641727863116</v>
      </c>
      <c r="BU237" s="13">
        <f t="shared" si="188"/>
        <v>836.26927694937092</v>
      </c>
      <c r="BV237" s="13">
        <f t="shared" si="206"/>
        <v>163.3322866646929</v>
      </c>
      <c r="BW237" s="13">
        <f t="shared" si="189"/>
        <v>20379.984173517129</v>
      </c>
      <c r="BX237">
        <f t="shared" si="207"/>
        <v>250.05562357327642</v>
      </c>
      <c r="BY237" s="13">
        <f t="shared" si="190"/>
        <v>836.26927694937092</v>
      </c>
    </row>
    <row r="238" spans="29:77" x14ac:dyDescent="0.2">
      <c r="AC238">
        <v>236</v>
      </c>
      <c r="AD238" s="37">
        <f t="shared" si="161"/>
        <v>517.28773978707602</v>
      </c>
      <c r="AE238" s="13">
        <f t="shared" si="162"/>
        <v>14023.548067735466</v>
      </c>
      <c r="AF238">
        <f t="shared" si="208"/>
        <v>576.70955363341272</v>
      </c>
      <c r="AG238" s="13">
        <f t="shared" si="163"/>
        <v>1616.3024281585481</v>
      </c>
      <c r="AH238" s="13">
        <f t="shared" si="191"/>
        <v>519.87262970432835</v>
      </c>
      <c r="AI238" s="13">
        <f t="shared" si="164"/>
        <v>20379.984173517129</v>
      </c>
      <c r="AJ238">
        <f t="shared" si="192"/>
        <v>606.22849484635003</v>
      </c>
      <c r="AK238" s="13">
        <f t="shared" si="165"/>
        <v>1616.3024281585481</v>
      </c>
      <c r="AL238" s="37">
        <f t="shared" si="166"/>
        <v>1162.5450724080165</v>
      </c>
      <c r="AM238" s="13">
        <f t="shared" si="167"/>
        <v>16828.257681282557</v>
      </c>
      <c r="AN238">
        <f t="shared" si="193"/>
        <v>1233.8512490236205</v>
      </c>
      <c r="AO238" s="13">
        <f t="shared" si="168"/>
        <v>3457.7835760522935</v>
      </c>
      <c r="AP238" s="13">
        <f t="shared" si="194"/>
        <v>1164.6470708022655</v>
      </c>
      <c r="AQ238" s="13">
        <f t="shared" si="169"/>
        <v>20379.984173517129</v>
      </c>
      <c r="AR238" s="13">
        <f t="shared" si="195"/>
        <v>1251.0029359442872</v>
      </c>
      <c r="AS238" s="38">
        <f t="shared" si="170"/>
        <v>3457.7835760522935</v>
      </c>
      <c r="AT238" s="37">
        <f t="shared" si="171"/>
        <v>108.84359342095777</v>
      </c>
      <c r="AU238" s="13">
        <f t="shared" si="172"/>
        <v>5609.4192270941858</v>
      </c>
      <c r="AV238">
        <f t="shared" si="196"/>
        <v>132.61231895949246</v>
      </c>
      <c r="AW238" s="13">
        <f t="shared" si="173"/>
        <v>532.10518174559218</v>
      </c>
      <c r="AX238" s="13">
        <f t="shared" si="197"/>
        <v>112.87715790721964</v>
      </c>
      <c r="AY238" s="13">
        <f t="shared" si="174"/>
        <v>20379.984173517129</v>
      </c>
      <c r="AZ238">
        <f t="shared" si="198"/>
        <v>199.23302304924135</v>
      </c>
      <c r="BA238" s="13">
        <f t="shared" si="175"/>
        <v>532.10518174559218</v>
      </c>
      <c r="BB238" s="37">
        <f t="shared" si="176"/>
        <v>124.21689020500847</v>
      </c>
      <c r="BC238" s="13">
        <f t="shared" si="177"/>
        <v>8414.1288406412787</v>
      </c>
      <c r="BD238">
        <f t="shared" si="199"/>
        <v>159.86997851281049</v>
      </c>
      <c r="BE238" s="13">
        <f t="shared" si="178"/>
        <v>533.91624408933046</v>
      </c>
      <c r="BF238" s="13">
        <f t="shared" si="200"/>
        <v>127.76756316826715</v>
      </c>
      <c r="BG238" s="13">
        <f t="shared" si="179"/>
        <v>20379.984173517129</v>
      </c>
      <c r="BH238">
        <f t="shared" si="201"/>
        <v>214.12342831028889</v>
      </c>
      <c r="BI238" s="13">
        <f t="shared" si="180"/>
        <v>533.91624408933046</v>
      </c>
      <c r="BJ238" s="37">
        <f t="shared" si="181"/>
        <v>7.0828933962664289</v>
      </c>
      <c r="BK238" s="13">
        <f t="shared" si="182"/>
        <v>8414.1288406412787</v>
      </c>
      <c r="BL238">
        <f t="shared" si="202"/>
        <v>42.735981704068458</v>
      </c>
      <c r="BM238" s="13">
        <f t="shared" si="183"/>
        <v>10.271511508174452</v>
      </c>
      <c r="BN238" s="13">
        <f t="shared" si="203"/>
        <v>10.633566359525108</v>
      </c>
      <c r="BO238" s="13">
        <f t="shared" si="184"/>
        <v>20379.984173517129</v>
      </c>
      <c r="BP238">
        <f t="shared" si="204"/>
        <v>96.989431501546832</v>
      </c>
      <c r="BQ238" s="13">
        <f t="shared" si="185"/>
        <v>10.271511508174452</v>
      </c>
      <c r="BR238" s="37">
        <f t="shared" si="186"/>
        <v>159.78161370143422</v>
      </c>
      <c r="BS238" s="13">
        <f t="shared" si="187"/>
        <v>8414.1288406412787</v>
      </c>
      <c r="BT238">
        <f t="shared" si="205"/>
        <v>195.43470200923625</v>
      </c>
      <c r="BU238" s="13">
        <f t="shared" si="188"/>
        <v>836.26927694937092</v>
      </c>
      <c r="BV238" s="13">
        <f t="shared" si="206"/>
        <v>163.3322866646929</v>
      </c>
      <c r="BW238" s="13">
        <f t="shared" si="189"/>
        <v>20379.984173517129</v>
      </c>
      <c r="BX238">
        <f t="shared" si="207"/>
        <v>249.68815180671464</v>
      </c>
      <c r="BY238" s="13">
        <f t="shared" si="190"/>
        <v>836.26927694937092</v>
      </c>
    </row>
    <row r="239" spans="29:77" x14ac:dyDescent="0.2">
      <c r="AC239">
        <v>237</v>
      </c>
      <c r="AD239" s="37">
        <f t="shared" si="161"/>
        <v>517.28773978707602</v>
      </c>
      <c r="AE239" s="13">
        <f t="shared" si="162"/>
        <v>14023.548067735466</v>
      </c>
      <c r="AF239">
        <f t="shared" si="208"/>
        <v>576.45882868047465</v>
      </c>
      <c r="AG239" s="13">
        <f t="shared" si="163"/>
        <v>1616.3024281585481</v>
      </c>
      <c r="AH239" s="13">
        <f t="shared" si="191"/>
        <v>519.87262970432835</v>
      </c>
      <c r="AI239" s="13">
        <f t="shared" si="164"/>
        <v>20379.984173517129</v>
      </c>
      <c r="AJ239">
        <f t="shared" si="192"/>
        <v>605.8641241073542</v>
      </c>
      <c r="AK239" s="13">
        <f t="shared" si="165"/>
        <v>1616.3024281585481</v>
      </c>
      <c r="AL239" s="37">
        <f t="shared" si="166"/>
        <v>1162.5450724080165</v>
      </c>
      <c r="AM239" s="13">
        <f t="shared" si="167"/>
        <v>16828.257681282557</v>
      </c>
      <c r="AN239">
        <f t="shared" si="193"/>
        <v>1233.5503790800949</v>
      </c>
      <c r="AO239" s="13">
        <f t="shared" si="168"/>
        <v>3457.7835760522935</v>
      </c>
      <c r="AP239" s="13">
        <f t="shared" si="194"/>
        <v>1164.6470708022655</v>
      </c>
      <c r="AQ239" s="13">
        <f t="shared" si="169"/>
        <v>20379.984173517129</v>
      </c>
      <c r="AR239" s="13">
        <f t="shared" si="195"/>
        <v>1250.6385652052913</v>
      </c>
      <c r="AS239" s="38">
        <f t="shared" si="170"/>
        <v>3457.7835760522935</v>
      </c>
      <c r="AT239" s="37">
        <f t="shared" si="171"/>
        <v>108.84359342095777</v>
      </c>
      <c r="AU239" s="13">
        <f t="shared" si="172"/>
        <v>5609.4192270941858</v>
      </c>
      <c r="AV239">
        <f t="shared" si="196"/>
        <v>132.5120289783172</v>
      </c>
      <c r="AW239" s="13">
        <f t="shared" si="173"/>
        <v>532.10518174559218</v>
      </c>
      <c r="AX239" s="13">
        <f t="shared" si="197"/>
        <v>112.87715790721964</v>
      </c>
      <c r="AY239" s="13">
        <f t="shared" si="174"/>
        <v>20379.984173517129</v>
      </c>
      <c r="AZ239">
        <f t="shared" si="198"/>
        <v>198.86865231024549</v>
      </c>
      <c r="BA239" s="13">
        <f t="shared" si="175"/>
        <v>532.10518174559218</v>
      </c>
      <c r="BB239" s="37">
        <f t="shared" si="176"/>
        <v>124.21689020500847</v>
      </c>
      <c r="BC239" s="13">
        <f t="shared" si="177"/>
        <v>8414.1288406412787</v>
      </c>
      <c r="BD239">
        <f t="shared" si="199"/>
        <v>159.71954354104761</v>
      </c>
      <c r="BE239" s="13">
        <f t="shared" si="178"/>
        <v>533.91624408933046</v>
      </c>
      <c r="BF239" s="13">
        <f t="shared" si="200"/>
        <v>127.76756316826715</v>
      </c>
      <c r="BG239" s="13">
        <f t="shared" si="179"/>
        <v>20379.984173517129</v>
      </c>
      <c r="BH239">
        <f t="shared" si="201"/>
        <v>213.759057571293</v>
      </c>
      <c r="BI239" s="13">
        <f t="shared" si="180"/>
        <v>533.91624408933046</v>
      </c>
      <c r="BJ239" s="37">
        <f t="shared" si="181"/>
        <v>7.0828933962664289</v>
      </c>
      <c r="BK239" s="13">
        <f t="shared" si="182"/>
        <v>8414.1288406412787</v>
      </c>
      <c r="BL239">
        <f t="shared" si="202"/>
        <v>42.585546732305581</v>
      </c>
      <c r="BM239" s="13">
        <f t="shared" si="183"/>
        <v>10.271511508174452</v>
      </c>
      <c r="BN239" s="13">
        <f t="shared" si="203"/>
        <v>10.633566359525108</v>
      </c>
      <c r="BO239" s="13">
        <f t="shared" si="184"/>
        <v>20379.984173517129</v>
      </c>
      <c r="BP239">
        <f t="shared" si="204"/>
        <v>96.625060762550959</v>
      </c>
      <c r="BQ239" s="13">
        <f t="shared" si="185"/>
        <v>10.271511508174452</v>
      </c>
      <c r="BR239" s="37">
        <f t="shared" si="186"/>
        <v>159.78161370143422</v>
      </c>
      <c r="BS239" s="13">
        <f t="shared" si="187"/>
        <v>8414.1288406412787</v>
      </c>
      <c r="BT239">
        <f t="shared" si="205"/>
        <v>195.28426703747337</v>
      </c>
      <c r="BU239" s="13">
        <f t="shared" si="188"/>
        <v>836.26927694937092</v>
      </c>
      <c r="BV239" s="13">
        <f t="shared" si="206"/>
        <v>163.3322866646929</v>
      </c>
      <c r="BW239" s="13">
        <f t="shared" si="189"/>
        <v>20379.984173517129</v>
      </c>
      <c r="BX239">
        <f t="shared" si="207"/>
        <v>249.32378106771876</v>
      </c>
      <c r="BY239" s="13">
        <f t="shared" si="190"/>
        <v>836.26927694937092</v>
      </c>
    </row>
    <row r="240" spans="29:77" x14ac:dyDescent="0.2">
      <c r="AC240">
        <v>238</v>
      </c>
      <c r="AD240" s="37">
        <f t="shared" si="161"/>
        <v>517.28773978707602</v>
      </c>
      <c r="AE240" s="13">
        <f t="shared" si="162"/>
        <v>14023.548067735466</v>
      </c>
      <c r="AF240">
        <f t="shared" si="208"/>
        <v>576.21021065991408</v>
      </c>
      <c r="AG240" s="13">
        <f t="shared" si="163"/>
        <v>1616.3024281585481</v>
      </c>
      <c r="AH240" s="13">
        <f t="shared" si="191"/>
        <v>519.87262970432835</v>
      </c>
      <c r="AI240" s="13">
        <f t="shared" si="164"/>
        <v>20379.984173517129</v>
      </c>
      <c r="AJ240">
        <f t="shared" si="192"/>
        <v>605.50281530734151</v>
      </c>
      <c r="AK240" s="13">
        <f t="shared" si="165"/>
        <v>1616.3024281585481</v>
      </c>
      <c r="AL240" s="37">
        <f t="shared" si="166"/>
        <v>1162.5450724080165</v>
      </c>
      <c r="AM240" s="13">
        <f t="shared" si="167"/>
        <v>16828.257681282557</v>
      </c>
      <c r="AN240">
        <f t="shared" si="193"/>
        <v>1233.2520374554222</v>
      </c>
      <c r="AO240" s="13">
        <f t="shared" si="168"/>
        <v>3457.7835760522935</v>
      </c>
      <c r="AP240" s="13">
        <f t="shared" si="194"/>
        <v>1164.6470708022655</v>
      </c>
      <c r="AQ240" s="13">
        <f t="shared" si="169"/>
        <v>20379.984173517129</v>
      </c>
      <c r="AR240" s="13">
        <f t="shared" si="195"/>
        <v>1250.2772564052786</v>
      </c>
      <c r="AS240" s="38">
        <f t="shared" si="170"/>
        <v>3457.7835760522935</v>
      </c>
      <c r="AT240" s="37">
        <f t="shared" si="171"/>
        <v>108.84359342095777</v>
      </c>
      <c r="AU240" s="13">
        <f t="shared" si="172"/>
        <v>5609.4192270941858</v>
      </c>
      <c r="AV240">
        <f t="shared" si="196"/>
        <v>132.412581770093</v>
      </c>
      <c r="AW240" s="13">
        <f t="shared" si="173"/>
        <v>532.10518174559218</v>
      </c>
      <c r="AX240" s="13">
        <f t="shared" si="197"/>
        <v>112.87715790721964</v>
      </c>
      <c r="AY240" s="13">
        <f t="shared" si="174"/>
        <v>20379.984173517129</v>
      </c>
      <c r="AZ240">
        <f t="shared" si="198"/>
        <v>198.50734351023277</v>
      </c>
      <c r="BA240" s="13">
        <f t="shared" si="175"/>
        <v>532.10518174559218</v>
      </c>
      <c r="BB240" s="37">
        <f t="shared" si="176"/>
        <v>124.21689020500847</v>
      </c>
      <c r="BC240" s="13">
        <f t="shared" si="177"/>
        <v>8414.1288406412787</v>
      </c>
      <c r="BD240">
        <f t="shared" si="199"/>
        <v>159.57037272871133</v>
      </c>
      <c r="BE240" s="13">
        <f t="shared" si="178"/>
        <v>533.91624408933046</v>
      </c>
      <c r="BF240" s="13">
        <f t="shared" si="200"/>
        <v>127.76756316826715</v>
      </c>
      <c r="BG240" s="13">
        <f t="shared" si="179"/>
        <v>20379.984173517129</v>
      </c>
      <c r="BH240">
        <f t="shared" si="201"/>
        <v>213.39774877128031</v>
      </c>
      <c r="BI240" s="13">
        <f t="shared" si="180"/>
        <v>533.91624408933046</v>
      </c>
      <c r="BJ240" s="37">
        <f t="shared" si="181"/>
        <v>7.0828933962664289</v>
      </c>
      <c r="BK240" s="13">
        <f t="shared" si="182"/>
        <v>8414.1288406412787</v>
      </c>
      <c r="BL240">
        <f t="shared" si="202"/>
        <v>42.436375919969279</v>
      </c>
      <c r="BM240" s="13">
        <f t="shared" si="183"/>
        <v>10.271511508174452</v>
      </c>
      <c r="BN240" s="13">
        <f t="shared" si="203"/>
        <v>10.633566359525108</v>
      </c>
      <c r="BO240" s="13">
        <f t="shared" si="184"/>
        <v>20379.984173517129</v>
      </c>
      <c r="BP240">
        <f t="shared" si="204"/>
        <v>96.263751962538251</v>
      </c>
      <c r="BQ240" s="13">
        <f t="shared" si="185"/>
        <v>10.271511508174452</v>
      </c>
      <c r="BR240" s="37">
        <f t="shared" si="186"/>
        <v>159.78161370143422</v>
      </c>
      <c r="BS240" s="13">
        <f t="shared" si="187"/>
        <v>8414.1288406412787</v>
      </c>
      <c r="BT240">
        <f t="shared" si="205"/>
        <v>195.13509622513709</v>
      </c>
      <c r="BU240" s="13">
        <f t="shared" si="188"/>
        <v>836.26927694937092</v>
      </c>
      <c r="BV240" s="13">
        <f t="shared" si="206"/>
        <v>163.3322866646929</v>
      </c>
      <c r="BW240" s="13">
        <f t="shared" si="189"/>
        <v>20379.984173517129</v>
      </c>
      <c r="BX240">
        <f t="shared" si="207"/>
        <v>248.96247226770606</v>
      </c>
      <c r="BY240" s="13">
        <f t="shared" si="190"/>
        <v>836.26927694937092</v>
      </c>
    </row>
    <row r="241" spans="29:77" x14ac:dyDescent="0.2">
      <c r="AC241">
        <v>239</v>
      </c>
      <c r="AD241" s="37">
        <f t="shared" si="161"/>
        <v>517.28773978707602</v>
      </c>
      <c r="AE241" s="13">
        <f t="shared" si="162"/>
        <v>14023.548067735466</v>
      </c>
      <c r="AF241">
        <f t="shared" si="208"/>
        <v>575.96367312488132</v>
      </c>
      <c r="AG241" s="13">
        <f t="shared" si="163"/>
        <v>1616.3024281585481</v>
      </c>
      <c r="AH241" s="13">
        <f t="shared" si="191"/>
        <v>519.87262970432835</v>
      </c>
      <c r="AI241" s="13">
        <f t="shared" si="164"/>
        <v>20379.984173517129</v>
      </c>
      <c r="AJ241">
        <f t="shared" si="192"/>
        <v>605.14453001193135</v>
      </c>
      <c r="AK241" s="13">
        <f t="shared" si="165"/>
        <v>1616.3024281585481</v>
      </c>
      <c r="AL241" s="37">
        <f t="shared" si="166"/>
        <v>1162.5450724080165</v>
      </c>
      <c r="AM241" s="13">
        <f t="shared" si="167"/>
        <v>16828.257681282557</v>
      </c>
      <c r="AN241">
        <f t="shared" si="193"/>
        <v>1232.9561924133827</v>
      </c>
      <c r="AO241" s="13">
        <f t="shared" si="168"/>
        <v>3457.7835760522935</v>
      </c>
      <c r="AP241" s="13">
        <f t="shared" si="194"/>
        <v>1164.6470708022655</v>
      </c>
      <c r="AQ241" s="13">
        <f t="shared" si="169"/>
        <v>20379.984173517129</v>
      </c>
      <c r="AR241" s="13">
        <f t="shared" si="195"/>
        <v>1249.9189711098686</v>
      </c>
      <c r="AS241" s="38">
        <f t="shared" si="170"/>
        <v>3457.7835760522935</v>
      </c>
      <c r="AT241" s="37">
        <f t="shared" si="171"/>
        <v>108.84359342095777</v>
      </c>
      <c r="AU241" s="13">
        <f t="shared" si="172"/>
        <v>5609.4192270941858</v>
      </c>
      <c r="AV241">
        <f t="shared" si="196"/>
        <v>132.31396675607988</v>
      </c>
      <c r="AW241" s="13">
        <f t="shared" si="173"/>
        <v>532.10518174559218</v>
      </c>
      <c r="AX241" s="13">
        <f t="shared" si="197"/>
        <v>112.87715790721964</v>
      </c>
      <c r="AY241" s="13">
        <f t="shared" si="174"/>
        <v>20379.984173517129</v>
      </c>
      <c r="AZ241">
        <f t="shared" si="198"/>
        <v>198.14905821482267</v>
      </c>
      <c r="BA241" s="13">
        <f t="shared" si="175"/>
        <v>532.10518174559218</v>
      </c>
      <c r="BB241" s="37">
        <f t="shared" si="176"/>
        <v>124.21689020500847</v>
      </c>
      <c r="BC241" s="13">
        <f t="shared" si="177"/>
        <v>8414.1288406412787</v>
      </c>
      <c r="BD241">
        <f t="shared" si="199"/>
        <v>159.42245020769164</v>
      </c>
      <c r="BE241" s="13">
        <f t="shared" si="178"/>
        <v>533.91624408933046</v>
      </c>
      <c r="BF241" s="13">
        <f t="shared" si="200"/>
        <v>127.76756316826715</v>
      </c>
      <c r="BG241" s="13">
        <f t="shared" si="179"/>
        <v>20379.984173517129</v>
      </c>
      <c r="BH241">
        <f t="shared" si="201"/>
        <v>213.03946347587021</v>
      </c>
      <c r="BI241" s="13">
        <f t="shared" si="180"/>
        <v>533.91624408933046</v>
      </c>
      <c r="BJ241" s="37">
        <f t="shared" si="181"/>
        <v>7.0828933962664289</v>
      </c>
      <c r="BK241" s="13">
        <f t="shared" si="182"/>
        <v>8414.1288406412787</v>
      </c>
      <c r="BL241">
        <f t="shared" si="202"/>
        <v>42.288453398949599</v>
      </c>
      <c r="BM241" s="13">
        <f t="shared" si="183"/>
        <v>10.271511508174452</v>
      </c>
      <c r="BN241" s="13">
        <f t="shared" si="203"/>
        <v>10.633566359525108</v>
      </c>
      <c r="BO241" s="13">
        <f t="shared" si="184"/>
        <v>20379.984173517129</v>
      </c>
      <c r="BP241">
        <f t="shared" si="204"/>
        <v>95.905466667128152</v>
      </c>
      <c r="BQ241" s="13">
        <f t="shared" si="185"/>
        <v>10.271511508174452</v>
      </c>
      <c r="BR241" s="37">
        <f t="shared" si="186"/>
        <v>159.78161370143422</v>
      </c>
      <c r="BS241" s="13">
        <f t="shared" si="187"/>
        <v>8414.1288406412787</v>
      </c>
      <c r="BT241">
        <f t="shared" si="205"/>
        <v>194.9871737041174</v>
      </c>
      <c r="BU241" s="13">
        <f t="shared" si="188"/>
        <v>836.26927694937092</v>
      </c>
      <c r="BV241" s="13">
        <f t="shared" si="206"/>
        <v>163.3322866646929</v>
      </c>
      <c r="BW241" s="13">
        <f t="shared" si="189"/>
        <v>20379.984173517129</v>
      </c>
      <c r="BX241">
        <f t="shared" si="207"/>
        <v>248.60418697229596</v>
      </c>
      <c r="BY241" s="13">
        <f t="shared" si="190"/>
        <v>836.26927694937092</v>
      </c>
    </row>
    <row r="242" spans="29:77" x14ac:dyDescent="0.2">
      <c r="AC242">
        <v>240</v>
      </c>
      <c r="AD242" s="37">
        <f t="shared" si="161"/>
        <v>517.28773978707602</v>
      </c>
      <c r="AE242" s="13">
        <f t="shared" si="162"/>
        <v>14023.548067735466</v>
      </c>
      <c r="AF242">
        <f t="shared" si="208"/>
        <v>575.71919006930716</v>
      </c>
      <c r="AG242" s="13">
        <f t="shared" si="163"/>
        <v>1616.3024281585481</v>
      </c>
      <c r="AH242" s="13">
        <f t="shared" si="191"/>
        <v>519.87262970432835</v>
      </c>
      <c r="AI242" s="13">
        <f t="shared" si="164"/>
        <v>20379.984173517129</v>
      </c>
      <c r="AJ242">
        <f t="shared" si="192"/>
        <v>604.7892304273164</v>
      </c>
      <c r="AK242" s="13">
        <f t="shared" si="165"/>
        <v>1616.3024281585481</v>
      </c>
      <c r="AL242" s="37">
        <f t="shared" si="166"/>
        <v>1162.5450724080165</v>
      </c>
      <c r="AM242" s="13">
        <f t="shared" si="167"/>
        <v>16828.257681282557</v>
      </c>
      <c r="AN242">
        <f t="shared" si="193"/>
        <v>1232.6628127466938</v>
      </c>
      <c r="AO242" s="13">
        <f t="shared" si="168"/>
        <v>3457.7835760522935</v>
      </c>
      <c r="AP242" s="13">
        <f t="shared" si="194"/>
        <v>1164.6470708022655</v>
      </c>
      <c r="AQ242" s="13">
        <f t="shared" si="169"/>
        <v>20379.984173517129</v>
      </c>
      <c r="AR242" s="13">
        <f t="shared" si="195"/>
        <v>1249.5636715252535</v>
      </c>
      <c r="AS242" s="38">
        <f t="shared" si="170"/>
        <v>3457.7835760522935</v>
      </c>
      <c r="AT242" s="37">
        <f t="shared" si="171"/>
        <v>108.84359342095777</v>
      </c>
      <c r="AU242" s="13">
        <f t="shared" si="172"/>
        <v>5609.4192270941858</v>
      </c>
      <c r="AV242">
        <f t="shared" si="196"/>
        <v>132.21617353385022</v>
      </c>
      <c r="AW242" s="13">
        <f t="shared" si="173"/>
        <v>532.10518174559218</v>
      </c>
      <c r="AX242" s="13">
        <f t="shared" si="197"/>
        <v>112.87715790721964</v>
      </c>
      <c r="AY242" s="13">
        <f t="shared" si="174"/>
        <v>20379.984173517129</v>
      </c>
      <c r="AZ242">
        <f t="shared" si="198"/>
        <v>197.79375863020766</v>
      </c>
      <c r="BA242" s="13">
        <f t="shared" si="175"/>
        <v>532.10518174559218</v>
      </c>
      <c r="BB242" s="37">
        <f t="shared" si="176"/>
        <v>124.21689020500847</v>
      </c>
      <c r="BC242" s="13">
        <f t="shared" si="177"/>
        <v>8414.1288406412787</v>
      </c>
      <c r="BD242">
        <f t="shared" si="199"/>
        <v>159.27576037434713</v>
      </c>
      <c r="BE242" s="13">
        <f t="shared" si="178"/>
        <v>533.91624408933046</v>
      </c>
      <c r="BF242" s="13">
        <f t="shared" si="200"/>
        <v>127.76756316826715</v>
      </c>
      <c r="BG242" s="13">
        <f t="shared" si="179"/>
        <v>20379.984173517129</v>
      </c>
      <c r="BH242">
        <f t="shared" si="201"/>
        <v>212.6841638912552</v>
      </c>
      <c r="BI242" s="13">
        <f t="shared" si="180"/>
        <v>533.91624408933046</v>
      </c>
      <c r="BJ242" s="37">
        <f t="shared" si="181"/>
        <v>7.0828933962664289</v>
      </c>
      <c r="BK242" s="13">
        <f t="shared" si="182"/>
        <v>8414.1288406412787</v>
      </c>
      <c r="BL242">
        <f t="shared" si="202"/>
        <v>42.141763565605089</v>
      </c>
      <c r="BM242" s="13">
        <f t="shared" si="183"/>
        <v>10.271511508174452</v>
      </c>
      <c r="BN242" s="13">
        <f t="shared" si="203"/>
        <v>10.633566359525108</v>
      </c>
      <c r="BO242" s="13">
        <f t="shared" si="184"/>
        <v>20379.984173517129</v>
      </c>
      <c r="BP242">
        <f t="shared" si="204"/>
        <v>95.550167082513141</v>
      </c>
      <c r="BQ242" s="13">
        <f t="shared" si="185"/>
        <v>10.271511508174452</v>
      </c>
      <c r="BR242" s="37">
        <f t="shared" si="186"/>
        <v>159.78161370143422</v>
      </c>
      <c r="BS242" s="13">
        <f t="shared" si="187"/>
        <v>8414.1288406412787</v>
      </c>
      <c r="BT242">
        <f t="shared" si="205"/>
        <v>194.84048387077289</v>
      </c>
      <c r="BU242" s="13">
        <f t="shared" si="188"/>
        <v>836.26927694937092</v>
      </c>
      <c r="BV242" s="13">
        <f t="shared" si="206"/>
        <v>163.3322866646929</v>
      </c>
      <c r="BW242" s="13">
        <f t="shared" si="189"/>
        <v>20379.984173517129</v>
      </c>
      <c r="BX242">
        <f t="shared" si="207"/>
        <v>248.24888738768095</v>
      </c>
      <c r="BY242" s="13">
        <f t="shared" si="190"/>
        <v>836.26927694937092</v>
      </c>
    </row>
    <row r="243" spans="29:77" x14ac:dyDescent="0.2">
      <c r="AC243">
        <v>241</v>
      </c>
      <c r="AD243" s="37">
        <f t="shared" si="161"/>
        <v>517.28773978707602</v>
      </c>
      <c r="AE243" s="13">
        <f t="shared" si="162"/>
        <v>14023.548067735466</v>
      </c>
      <c r="AF243">
        <f t="shared" si="208"/>
        <v>575.47673591875844</v>
      </c>
      <c r="AG243" s="13">
        <f t="shared" si="163"/>
        <v>1616.3024281585481</v>
      </c>
      <c r="AH243" s="13">
        <f t="shared" si="191"/>
        <v>519.87262970432835</v>
      </c>
      <c r="AI243" s="13">
        <f t="shared" si="164"/>
        <v>20379.984173517129</v>
      </c>
      <c r="AJ243">
        <f t="shared" si="192"/>
        <v>604.43687938697201</v>
      </c>
      <c r="AK243" s="13">
        <f t="shared" si="165"/>
        <v>1616.3024281585481</v>
      </c>
      <c r="AL243" s="37">
        <f t="shared" si="166"/>
        <v>1162.5450724080165</v>
      </c>
      <c r="AM243" s="13">
        <f t="shared" si="167"/>
        <v>16828.257681282557</v>
      </c>
      <c r="AN243">
        <f t="shared" si="193"/>
        <v>1232.3718677660354</v>
      </c>
      <c r="AO243" s="13">
        <f t="shared" si="168"/>
        <v>3457.7835760522935</v>
      </c>
      <c r="AP243" s="13">
        <f t="shared" si="194"/>
        <v>1164.6470708022655</v>
      </c>
      <c r="AQ243" s="13">
        <f t="shared" si="169"/>
        <v>20379.984173517129</v>
      </c>
      <c r="AR243" s="13">
        <f t="shared" si="195"/>
        <v>1249.2113204849093</v>
      </c>
      <c r="AS243" s="38">
        <f t="shared" si="170"/>
        <v>3457.7835760522935</v>
      </c>
      <c r="AT243" s="37">
        <f t="shared" si="171"/>
        <v>108.84359342095777</v>
      </c>
      <c r="AU243" s="13">
        <f t="shared" si="172"/>
        <v>5609.4192270941858</v>
      </c>
      <c r="AV243">
        <f t="shared" si="196"/>
        <v>132.11919187363074</v>
      </c>
      <c r="AW243" s="13">
        <f t="shared" si="173"/>
        <v>532.10518174559218</v>
      </c>
      <c r="AX243" s="13">
        <f t="shared" si="197"/>
        <v>112.87715790721964</v>
      </c>
      <c r="AY243" s="13">
        <f t="shared" si="174"/>
        <v>20379.984173517129</v>
      </c>
      <c r="AZ243">
        <f t="shared" si="198"/>
        <v>197.44140758986333</v>
      </c>
      <c r="BA243" s="13">
        <f t="shared" si="175"/>
        <v>532.10518174559218</v>
      </c>
      <c r="BB243" s="37">
        <f t="shared" si="176"/>
        <v>124.21689020500847</v>
      </c>
      <c r="BC243" s="13">
        <f t="shared" si="177"/>
        <v>8414.1288406412787</v>
      </c>
      <c r="BD243">
        <f t="shared" si="199"/>
        <v>159.13028788401792</v>
      </c>
      <c r="BE243" s="13">
        <f t="shared" si="178"/>
        <v>533.91624408933046</v>
      </c>
      <c r="BF243" s="13">
        <f t="shared" si="200"/>
        <v>127.76756316826715</v>
      </c>
      <c r="BG243" s="13">
        <f t="shared" si="179"/>
        <v>20379.984173517129</v>
      </c>
      <c r="BH243">
        <f t="shared" si="201"/>
        <v>212.33181285091084</v>
      </c>
      <c r="BI243" s="13">
        <f t="shared" si="180"/>
        <v>533.91624408933046</v>
      </c>
      <c r="BJ243" s="37">
        <f t="shared" si="181"/>
        <v>7.0828933962664289</v>
      </c>
      <c r="BK243" s="13">
        <f t="shared" si="182"/>
        <v>8414.1288406412787</v>
      </c>
      <c r="BL243">
        <f t="shared" si="202"/>
        <v>41.996291075275884</v>
      </c>
      <c r="BM243" s="13">
        <f t="shared" si="183"/>
        <v>10.271511508174452</v>
      </c>
      <c r="BN243" s="13">
        <f t="shared" si="203"/>
        <v>10.633566359525108</v>
      </c>
      <c r="BO243" s="13">
        <f t="shared" si="184"/>
        <v>20379.984173517129</v>
      </c>
      <c r="BP243">
        <f t="shared" si="204"/>
        <v>95.197816042168796</v>
      </c>
      <c r="BQ243" s="13">
        <f t="shared" si="185"/>
        <v>10.271511508174452</v>
      </c>
      <c r="BR243" s="37">
        <f t="shared" si="186"/>
        <v>159.78161370143422</v>
      </c>
      <c r="BS243" s="13">
        <f t="shared" si="187"/>
        <v>8414.1288406412787</v>
      </c>
      <c r="BT243">
        <f t="shared" si="205"/>
        <v>194.69501138044367</v>
      </c>
      <c r="BU243" s="13">
        <f t="shared" si="188"/>
        <v>836.26927694937092</v>
      </c>
      <c r="BV243" s="13">
        <f t="shared" si="206"/>
        <v>163.3322866646929</v>
      </c>
      <c r="BW243" s="13">
        <f t="shared" si="189"/>
        <v>20379.984173517129</v>
      </c>
      <c r="BX243">
        <f t="shared" si="207"/>
        <v>247.89653634733659</v>
      </c>
      <c r="BY243" s="13">
        <f t="shared" si="190"/>
        <v>836.26927694937092</v>
      </c>
    </row>
    <row r="244" spans="29:77" x14ac:dyDescent="0.2">
      <c r="AC244">
        <v>242</v>
      </c>
      <c r="AD244" s="37">
        <f t="shared" si="161"/>
        <v>517.28773978707602</v>
      </c>
      <c r="AE244" s="13">
        <f t="shared" si="162"/>
        <v>14023.548067735466</v>
      </c>
      <c r="AF244">
        <f t="shared" si="208"/>
        <v>575.23628552152013</v>
      </c>
      <c r="AG244" s="13">
        <f t="shared" si="163"/>
        <v>1616.3024281585481</v>
      </c>
      <c r="AH244" s="13">
        <f t="shared" si="191"/>
        <v>519.87262970432835</v>
      </c>
      <c r="AI244" s="13">
        <f t="shared" si="164"/>
        <v>20379.984173517129</v>
      </c>
      <c r="AJ244">
        <f t="shared" si="192"/>
        <v>604.08744033869664</v>
      </c>
      <c r="AK244" s="13">
        <f t="shared" si="165"/>
        <v>1616.3024281585481</v>
      </c>
      <c r="AL244" s="37">
        <f t="shared" si="166"/>
        <v>1162.5450724080165</v>
      </c>
      <c r="AM244" s="13">
        <f t="shared" si="167"/>
        <v>16828.257681282557</v>
      </c>
      <c r="AN244">
        <f t="shared" si="193"/>
        <v>1232.0833272893494</v>
      </c>
      <c r="AO244" s="13">
        <f t="shared" si="168"/>
        <v>3457.7835760522935</v>
      </c>
      <c r="AP244" s="13">
        <f t="shared" si="194"/>
        <v>1164.6470708022655</v>
      </c>
      <c r="AQ244" s="13">
        <f t="shared" si="169"/>
        <v>20379.984173517129</v>
      </c>
      <c r="AR244" s="13">
        <f t="shared" si="195"/>
        <v>1248.8618814366339</v>
      </c>
      <c r="AS244" s="38">
        <f t="shared" si="170"/>
        <v>3457.7835760522935</v>
      </c>
      <c r="AT244" s="37">
        <f t="shared" si="171"/>
        <v>108.84359342095777</v>
      </c>
      <c r="AU244" s="13">
        <f t="shared" si="172"/>
        <v>5609.4192270941858</v>
      </c>
      <c r="AV244">
        <f t="shared" si="196"/>
        <v>132.02301171473539</v>
      </c>
      <c r="AW244" s="13">
        <f t="shared" si="173"/>
        <v>532.10518174559218</v>
      </c>
      <c r="AX244" s="13">
        <f t="shared" si="197"/>
        <v>112.87715790721964</v>
      </c>
      <c r="AY244" s="13">
        <f t="shared" si="174"/>
        <v>20379.984173517129</v>
      </c>
      <c r="AZ244">
        <f t="shared" si="198"/>
        <v>197.09196854158796</v>
      </c>
      <c r="BA244" s="13">
        <f t="shared" si="175"/>
        <v>532.10518174559218</v>
      </c>
      <c r="BB244" s="37">
        <f t="shared" si="176"/>
        <v>124.21689020500847</v>
      </c>
      <c r="BC244" s="13">
        <f t="shared" si="177"/>
        <v>8414.1288406412787</v>
      </c>
      <c r="BD244">
        <f t="shared" si="199"/>
        <v>158.98601764567491</v>
      </c>
      <c r="BE244" s="13">
        <f t="shared" si="178"/>
        <v>533.91624408933046</v>
      </c>
      <c r="BF244" s="13">
        <f t="shared" si="200"/>
        <v>127.76756316826715</v>
      </c>
      <c r="BG244" s="13">
        <f t="shared" si="179"/>
        <v>20379.984173517129</v>
      </c>
      <c r="BH244">
        <f t="shared" si="201"/>
        <v>211.98237380263544</v>
      </c>
      <c r="BI244" s="13">
        <f t="shared" si="180"/>
        <v>533.91624408933046</v>
      </c>
      <c r="BJ244" s="37">
        <f t="shared" si="181"/>
        <v>7.0828933962664289</v>
      </c>
      <c r="BK244" s="13">
        <f t="shared" si="182"/>
        <v>8414.1288406412787</v>
      </c>
      <c r="BL244">
        <f t="shared" si="202"/>
        <v>41.852020836932866</v>
      </c>
      <c r="BM244" s="13">
        <f t="shared" si="183"/>
        <v>10.271511508174452</v>
      </c>
      <c r="BN244" s="13">
        <f t="shared" si="203"/>
        <v>10.633566359525108</v>
      </c>
      <c r="BO244" s="13">
        <f t="shared" si="184"/>
        <v>20379.984173517129</v>
      </c>
      <c r="BP244">
        <f t="shared" si="204"/>
        <v>94.84837699389341</v>
      </c>
      <c r="BQ244" s="13">
        <f t="shared" si="185"/>
        <v>10.271511508174452</v>
      </c>
      <c r="BR244" s="37">
        <f t="shared" si="186"/>
        <v>159.78161370143422</v>
      </c>
      <c r="BS244" s="13">
        <f t="shared" si="187"/>
        <v>8414.1288406412787</v>
      </c>
      <c r="BT244">
        <f t="shared" si="205"/>
        <v>194.55074114210066</v>
      </c>
      <c r="BU244" s="13">
        <f t="shared" si="188"/>
        <v>836.26927694937092</v>
      </c>
      <c r="BV244" s="13">
        <f t="shared" si="206"/>
        <v>163.3322866646929</v>
      </c>
      <c r="BW244" s="13">
        <f t="shared" si="189"/>
        <v>20379.984173517129</v>
      </c>
      <c r="BX244">
        <f t="shared" si="207"/>
        <v>247.54709729906119</v>
      </c>
      <c r="BY244" s="13">
        <f t="shared" si="190"/>
        <v>836.26927694937092</v>
      </c>
    </row>
    <row r="245" spans="29:77" x14ac:dyDescent="0.2">
      <c r="AC245">
        <v>243</v>
      </c>
      <c r="AD245" s="37">
        <f t="shared" si="161"/>
        <v>517.28773978707602</v>
      </c>
      <c r="AE245" s="13">
        <f t="shared" si="162"/>
        <v>14023.548067735466</v>
      </c>
      <c r="AF245">
        <f t="shared" si="208"/>
        <v>574.99781413989683</v>
      </c>
      <c r="AG245" s="13">
        <f t="shared" si="163"/>
        <v>1616.3024281585481</v>
      </c>
      <c r="AH245" s="13">
        <f t="shared" si="191"/>
        <v>519.87262970432835</v>
      </c>
      <c r="AI245" s="13">
        <f t="shared" si="164"/>
        <v>20379.984173517129</v>
      </c>
      <c r="AJ245">
        <f t="shared" si="192"/>
        <v>603.74087733197086</v>
      </c>
      <c r="AK245" s="13">
        <f t="shared" si="165"/>
        <v>1616.3024281585481</v>
      </c>
      <c r="AL245" s="37">
        <f t="shared" si="166"/>
        <v>1162.5450724080165</v>
      </c>
      <c r="AM245" s="13">
        <f t="shared" si="167"/>
        <v>16828.257681282557</v>
      </c>
      <c r="AN245">
        <f t="shared" si="193"/>
        <v>1231.7971616314014</v>
      </c>
      <c r="AO245" s="13">
        <f t="shared" si="168"/>
        <v>3457.7835760522935</v>
      </c>
      <c r="AP245" s="13">
        <f t="shared" si="194"/>
        <v>1164.6470708022655</v>
      </c>
      <c r="AQ245" s="13">
        <f t="shared" si="169"/>
        <v>20379.984173517129</v>
      </c>
      <c r="AR245" s="13">
        <f t="shared" si="195"/>
        <v>1248.5153184299079</v>
      </c>
      <c r="AS245" s="38">
        <f t="shared" si="170"/>
        <v>3457.7835760522935</v>
      </c>
      <c r="AT245" s="37">
        <f t="shared" si="171"/>
        <v>108.84359342095777</v>
      </c>
      <c r="AU245" s="13">
        <f t="shared" si="172"/>
        <v>5609.4192270941858</v>
      </c>
      <c r="AV245">
        <f t="shared" si="196"/>
        <v>131.92762316208612</v>
      </c>
      <c r="AW245" s="13">
        <f t="shared" si="173"/>
        <v>532.10518174559218</v>
      </c>
      <c r="AX245" s="13">
        <f t="shared" si="197"/>
        <v>112.87715790721964</v>
      </c>
      <c r="AY245" s="13">
        <f t="shared" si="174"/>
        <v>20379.984173517129</v>
      </c>
      <c r="AZ245">
        <f t="shared" si="198"/>
        <v>196.74540553486213</v>
      </c>
      <c r="BA245" s="13">
        <f t="shared" si="175"/>
        <v>532.10518174559218</v>
      </c>
      <c r="BB245" s="37">
        <f t="shared" si="176"/>
        <v>124.21689020500847</v>
      </c>
      <c r="BC245" s="13">
        <f t="shared" si="177"/>
        <v>8414.1288406412787</v>
      </c>
      <c r="BD245">
        <f t="shared" si="199"/>
        <v>158.84293481670096</v>
      </c>
      <c r="BE245" s="13">
        <f t="shared" si="178"/>
        <v>533.91624408933046</v>
      </c>
      <c r="BF245" s="13">
        <f t="shared" si="200"/>
        <v>127.76756316826715</v>
      </c>
      <c r="BG245" s="13">
        <f t="shared" si="179"/>
        <v>20379.984173517129</v>
      </c>
      <c r="BH245">
        <f t="shared" si="201"/>
        <v>211.63581079590966</v>
      </c>
      <c r="BI245" s="13">
        <f t="shared" si="180"/>
        <v>533.91624408933046</v>
      </c>
      <c r="BJ245" s="37">
        <f t="shared" si="181"/>
        <v>7.0828933962664289</v>
      </c>
      <c r="BK245" s="13">
        <f t="shared" si="182"/>
        <v>8414.1288406412787</v>
      </c>
      <c r="BL245">
        <f t="shared" si="202"/>
        <v>41.708938007958935</v>
      </c>
      <c r="BM245" s="13">
        <f t="shared" si="183"/>
        <v>10.271511508174452</v>
      </c>
      <c r="BN245" s="13">
        <f t="shared" si="203"/>
        <v>10.633566359525108</v>
      </c>
      <c r="BO245" s="13">
        <f t="shared" si="184"/>
        <v>20379.984173517129</v>
      </c>
      <c r="BP245">
        <f t="shared" si="204"/>
        <v>94.501813987167608</v>
      </c>
      <c r="BQ245" s="13">
        <f t="shared" si="185"/>
        <v>10.271511508174452</v>
      </c>
      <c r="BR245" s="37">
        <f t="shared" si="186"/>
        <v>159.78161370143422</v>
      </c>
      <c r="BS245" s="13">
        <f t="shared" si="187"/>
        <v>8414.1288406412787</v>
      </c>
      <c r="BT245">
        <f t="shared" si="205"/>
        <v>194.40765831312672</v>
      </c>
      <c r="BU245" s="13">
        <f t="shared" si="188"/>
        <v>836.26927694937092</v>
      </c>
      <c r="BV245" s="13">
        <f t="shared" si="206"/>
        <v>163.3322866646929</v>
      </c>
      <c r="BW245" s="13">
        <f t="shared" si="189"/>
        <v>20379.984173517129</v>
      </c>
      <c r="BX245">
        <f t="shared" si="207"/>
        <v>247.20053429233542</v>
      </c>
      <c r="BY245" s="13">
        <f t="shared" si="190"/>
        <v>836.26927694937092</v>
      </c>
    </row>
    <row r="246" spans="29:77" x14ac:dyDescent="0.2">
      <c r="AC246">
        <v>244</v>
      </c>
      <c r="AD246" s="37">
        <f t="shared" si="161"/>
        <v>517.28773978707602</v>
      </c>
      <c r="AE246" s="13">
        <f t="shared" si="162"/>
        <v>14023.548067735466</v>
      </c>
      <c r="AF246">
        <f t="shared" si="208"/>
        <v>574.76129744172954</v>
      </c>
      <c r="AG246" s="13">
        <f t="shared" si="163"/>
        <v>1616.3024281585481</v>
      </c>
      <c r="AH246" s="13">
        <f t="shared" si="191"/>
        <v>519.87262970432835</v>
      </c>
      <c r="AI246" s="13">
        <f t="shared" si="164"/>
        <v>20379.984173517129</v>
      </c>
      <c r="AJ246">
        <f t="shared" si="192"/>
        <v>603.39715500562806</v>
      </c>
      <c r="AK246" s="13">
        <f t="shared" si="165"/>
        <v>1616.3024281585481</v>
      </c>
      <c r="AL246" s="37">
        <f t="shared" si="166"/>
        <v>1162.5450724080165</v>
      </c>
      <c r="AM246" s="13">
        <f t="shared" si="167"/>
        <v>16828.257681282557</v>
      </c>
      <c r="AN246">
        <f t="shared" si="193"/>
        <v>1231.5133415936007</v>
      </c>
      <c r="AO246" s="13">
        <f t="shared" si="168"/>
        <v>3457.7835760522935</v>
      </c>
      <c r="AP246" s="13">
        <f t="shared" si="194"/>
        <v>1164.6470708022655</v>
      </c>
      <c r="AQ246" s="13">
        <f t="shared" si="169"/>
        <v>20379.984173517129</v>
      </c>
      <c r="AR246" s="13">
        <f t="shared" si="195"/>
        <v>1248.1715961035652</v>
      </c>
      <c r="AS246" s="38">
        <f t="shared" si="170"/>
        <v>3457.7835760522935</v>
      </c>
      <c r="AT246" s="37">
        <f t="shared" si="171"/>
        <v>108.84359342095777</v>
      </c>
      <c r="AU246" s="13">
        <f t="shared" si="172"/>
        <v>5609.4192270941858</v>
      </c>
      <c r="AV246">
        <f t="shared" si="196"/>
        <v>131.83301648281918</v>
      </c>
      <c r="AW246" s="13">
        <f t="shared" si="173"/>
        <v>532.10518174559218</v>
      </c>
      <c r="AX246" s="13">
        <f t="shared" si="197"/>
        <v>112.87715790721964</v>
      </c>
      <c r="AY246" s="13">
        <f t="shared" si="174"/>
        <v>20379.984173517129</v>
      </c>
      <c r="AZ246">
        <f t="shared" si="198"/>
        <v>196.40168320851933</v>
      </c>
      <c r="BA246" s="13">
        <f t="shared" si="175"/>
        <v>532.10518174559218</v>
      </c>
      <c r="BB246" s="37">
        <f t="shared" si="176"/>
        <v>124.21689020500847</v>
      </c>
      <c r="BC246" s="13">
        <f t="shared" si="177"/>
        <v>8414.1288406412787</v>
      </c>
      <c r="BD246">
        <f t="shared" si="199"/>
        <v>158.70102479780059</v>
      </c>
      <c r="BE246" s="13">
        <f t="shared" si="178"/>
        <v>533.91624408933046</v>
      </c>
      <c r="BF246" s="13">
        <f t="shared" si="200"/>
        <v>127.76756316826715</v>
      </c>
      <c r="BG246" s="13">
        <f t="shared" si="179"/>
        <v>20379.984173517129</v>
      </c>
      <c r="BH246">
        <f t="shared" si="201"/>
        <v>211.29208846956686</v>
      </c>
      <c r="BI246" s="13">
        <f t="shared" si="180"/>
        <v>533.91624408933046</v>
      </c>
      <c r="BJ246" s="37">
        <f t="shared" si="181"/>
        <v>7.0828933962664289</v>
      </c>
      <c r="BK246" s="13">
        <f t="shared" si="182"/>
        <v>8414.1288406412787</v>
      </c>
      <c r="BL246">
        <f t="shared" si="202"/>
        <v>41.567027989058552</v>
      </c>
      <c r="BM246" s="13">
        <f t="shared" si="183"/>
        <v>10.271511508174452</v>
      </c>
      <c r="BN246" s="13">
        <f t="shared" si="203"/>
        <v>10.633566359525108</v>
      </c>
      <c r="BO246" s="13">
        <f t="shared" si="184"/>
        <v>20379.984173517129</v>
      </c>
      <c r="BP246">
        <f t="shared" si="204"/>
        <v>94.158091660824809</v>
      </c>
      <c r="BQ246" s="13">
        <f t="shared" si="185"/>
        <v>10.271511508174452</v>
      </c>
      <c r="BR246" s="37">
        <f t="shared" si="186"/>
        <v>159.78161370143422</v>
      </c>
      <c r="BS246" s="13">
        <f t="shared" si="187"/>
        <v>8414.1288406412787</v>
      </c>
      <c r="BT246">
        <f t="shared" si="205"/>
        <v>194.26574829422634</v>
      </c>
      <c r="BU246" s="13">
        <f t="shared" si="188"/>
        <v>836.26927694937092</v>
      </c>
      <c r="BV246" s="13">
        <f t="shared" si="206"/>
        <v>163.3322866646929</v>
      </c>
      <c r="BW246" s="13">
        <f t="shared" si="189"/>
        <v>20379.984173517129</v>
      </c>
      <c r="BX246">
        <f t="shared" si="207"/>
        <v>246.85681196599262</v>
      </c>
      <c r="BY246" s="13">
        <f t="shared" si="190"/>
        <v>836.26927694937092</v>
      </c>
    </row>
    <row r="247" spans="29:77" x14ac:dyDescent="0.2">
      <c r="AC247">
        <v>245</v>
      </c>
      <c r="AD247" s="37">
        <f t="shared" si="161"/>
        <v>517.28773978707602</v>
      </c>
      <c r="AE247" s="13">
        <f t="shared" si="162"/>
        <v>14023.548067735466</v>
      </c>
      <c r="AF247">
        <f t="shared" si="208"/>
        <v>574.52671149211869</v>
      </c>
      <c r="AG247" s="13">
        <f t="shared" si="163"/>
        <v>1616.3024281585481</v>
      </c>
      <c r="AH247" s="13">
        <f t="shared" si="191"/>
        <v>519.87262970432835</v>
      </c>
      <c r="AI247" s="13">
        <f t="shared" si="164"/>
        <v>20379.984173517129</v>
      </c>
      <c r="AJ247">
        <f t="shared" si="192"/>
        <v>603.0562385758268</v>
      </c>
      <c r="AK247" s="13">
        <f t="shared" si="165"/>
        <v>1616.3024281585481</v>
      </c>
      <c r="AL247" s="37">
        <f t="shared" si="166"/>
        <v>1162.5450724080165</v>
      </c>
      <c r="AM247" s="13">
        <f t="shared" si="167"/>
        <v>16828.257681282557</v>
      </c>
      <c r="AN247">
        <f t="shared" si="193"/>
        <v>1231.2318384540677</v>
      </c>
      <c r="AO247" s="13">
        <f t="shared" si="168"/>
        <v>3457.7835760522935</v>
      </c>
      <c r="AP247" s="13">
        <f t="shared" si="194"/>
        <v>1164.6470708022655</v>
      </c>
      <c r="AQ247" s="13">
        <f t="shared" si="169"/>
        <v>20379.984173517129</v>
      </c>
      <c r="AR247" s="13">
        <f t="shared" si="195"/>
        <v>1247.8306796737641</v>
      </c>
      <c r="AS247" s="38">
        <f t="shared" si="170"/>
        <v>3457.7835760522935</v>
      </c>
      <c r="AT247" s="37">
        <f t="shared" si="171"/>
        <v>108.84359342095777</v>
      </c>
      <c r="AU247" s="13">
        <f t="shared" si="172"/>
        <v>5609.4192270941858</v>
      </c>
      <c r="AV247">
        <f t="shared" si="196"/>
        <v>131.73918210297487</v>
      </c>
      <c r="AW247" s="13">
        <f t="shared" si="173"/>
        <v>532.10518174559218</v>
      </c>
      <c r="AX247" s="13">
        <f t="shared" si="197"/>
        <v>112.87715790721964</v>
      </c>
      <c r="AY247" s="13">
        <f t="shared" si="174"/>
        <v>20379.984173517129</v>
      </c>
      <c r="AZ247">
        <f t="shared" si="198"/>
        <v>196.06076677871812</v>
      </c>
      <c r="BA247" s="13">
        <f t="shared" si="175"/>
        <v>532.10518174559218</v>
      </c>
      <c r="BB247" s="37">
        <f t="shared" si="176"/>
        <v>124.21689020500847</v>
      </c>
      <c r="BC247" s="13">
        <f t="shared" si="177"/>
        <v>8414.1288406412787</v>
      </c>
      <c r="BD247">
        <f t="shared" si="199"/>
        <v>158.56027322803411</v>
      </c>
      <c r="BE247" s="13">
        <f t="shared" si="178"/>
        <v>533.91624408933046</v>
      </c>
      <c r="BF247" s="13">
        <f t="shared" si="200"/>
        <v>127.76756316826715</v>
      </c>
      <c r="BG247" s="13">
        <f t="shared" si="179"/>
        <v>20379.984173517129</v>
      </c>
      <c r="BH247">
        <f t="shared" si="201"/>
        <v>210.95117203976562</v>
      </c>
      <c r="BI247" s="13">
        <f t="shared" si="180"/>
        <v>533.91624408933046</v>
      </c>
      <c r="BJ247" s="37">
        <f t="shared" si="181"/>
        <v>7.0828933962664289</v>
      </c>
      <c r="BK247" s="13">
        <f t="shared" si="182"/>
        <v>8414.1288406412787</v>
      </c>
      <c r="BL247">
        <f t="shared" si="202"/>
        <v>41.426276419292059</v>
      </c>
      <c r="BM247" s="13">
        <f t="shared" si="183"/>
        <v>10.271511508174452</v>
      </c>
      <c r="BN247" s="13">
        <f t="shared" si="203"/>
        <v>10.633566359525108</v>
      </c>
      <c r="BO247" s="13">
        <f t="shared" si="184"/>
        <v>20379.984173517129</v>
      </c>
      <c r="BP247">
        <f t="shared" si="204"/>
        <v>93.817175231023583</v>
      </c>
      <c r="BQ247" s="13">
        <f t="shared" si="185"/>
        <v>10.271511508174452</v>
      </c>
      <c r="BR247" s="37">
        <f t="shared" si="186"/>
        <v>159.78161370143422</v>
      </c>
      <c r="BS247" s="13">
        <f t="shared" si="187"/>
        <v>8414.1288406412787</v>
      </c>
      <c r="BT247">
        <f t="shared" si="205"/>
        <v>194.12499672445986</v>
      </c>
      <c r="BU247" s="13">
        <f t="shared" si="188"/>
        <v>836.26927694937092</v>
      </c>
      <c r="BV247" s="13">
        <f t="shared" si="206"/>
        <v>163.3322866646929</v>
      </c>
      <c r="BW247" s="13">
        <f t="shared" si="189"/>
        <v>20379.984173517129</v>
      </c>
      <c r="BX247">
        <f t="shared" si="207"/>
        <v>246.51589553619138</v>
      </c>
      <c r="BY247" s="13">
        <f t="shared" si="190"/>
        <v>836.26927694937092</v>
      </c>
    </row>
    <row r="248" spans="29:77" x14ac:dyDescent="0.2">
      <c r="AC248">
        <v>246</v>
      </c>
      <c r="AD248" s="37">
        <f t="shared" si="161"/>
        <v>517.28773978707602</v>
      </c>
      <c r="AE248" s="13">
        <f t="shared" si="162"/>
        <v>14023.548067735466</v>
      </c>
      <c r="AF248">
        <f t="shared" si="208"/>
        <v>574.29403274535025</v>
      </c>
      <c r="AG248" s="13">
        <f t="shared" si="163"/>
        <v>1616.3024281585481</v>
      </c>
      <c r="AH248" s="13">
        <f t="shared" si="191"/>
        <v>519.87262970432835</v>
      </c>
      <c r="AI248" s="13">
        <f t="shared" si="164"/>
        <v>20379.984173517129</v>
      </c>
      <c r="AJ248">
        <f t="shared" si="192"/>
        <v>602.71809382431661</v>
      </c>
      <c r="AK248" s="13">
        <f t="shared" si="165"/>
        <v>1616.3024281585481</v>
      </c>
      <c r="AL248" s="37">
        <f t="shared" si="166"/>
        <v>1162.5450724080165</v>
      </c>
      <c r="AM248" s="13">
        <f t="shared" si="167"/>
        <v>16828.257681282557</v>
      </c>
      <c r="AN248">
        <f t="shared" si="193"/>
        <v>1230.9526239579457</v>
      </c>
      <c r="AO248" s="13">
        <f t="shared" si="168"/>
        <v>3457.7835760522935</v>
      </c>
      <c r="AP248" s="13">
        <f t="shared" si="194"/>
        <v>1164.6470708022655</v>
      </c>
      <c r="AQ248" s="13">
        <f t="shared" si="169"/>
        <v>20379.984173517129</v>
      </c>
      <c r="AR248" s="13">
        <f t="shared" si="195"/>
        <v>1247.4925349222538</v>
      </c>
      <c r="AS248" s="38">
        <f t="shared" si="170"/>
        <v>3457.7835760522935</v>
      </c>
      <c r="AT248" s="37">
        <f t="shared" si="171"/>
        <v>108.84359342095777</v>
      </c>
      <c r="AU248" s="13">
        <f t="shared" si="172"/>
        <v>5609.4192270941858</v>
      </c>
      <c r="AV248">
        <f t="shared" si="196"/>
        <v>131.64611060426748</v>
      </c>
      <c r="AW248" s="13">
        <f t="shared" si="173"/>
        <v>532.10518174559218</v>
      </c>
      <c r="AX248" s="13">
        <f t="shared" si="197"/>
        <v>112.87715790721964</v>
      </c>
      <c r="AY248" s="13">
        <f t="shared" si="174"/>
        <v>20379.984173517129</v>
      </c>
      <c r="AZ248">
        <f t="shared" si="198"/>
        <v>195.72262202720796</v>
      </c>
      <c r="BA248" s="13">
        <f t="shared" si="175"/>
        <v>532.10518174559218</v>
      </c>
      <c r="BB248" s="37">
        <f t="shared" si="176"/>
        <v>124.21689020500847</v>
      </c>
      <c r="BC248" s="13">
        <f t="shared" si="177"/>
        <v>8414.1288406412787</v>
      </c>
      <c r="BD248">
        <f t="shared" si="199"/>
        <v>158.42066597997302</v>
      </c>
      <c r="BE248" s="13">
        <f t="shared" si="178"/>
        <v>533.91624408933046</v>
      </c>
      <c r="BF248" s="13">
        <f t="shared" si="200"/>
        <v>127.76756316826715</v>
      </c>
      <c r="BG248" s="13">
        <f t="shared" si="179"/>
        <v>20379.984173517129</v>
      </c>
      <c r="BH248">
        <f t="shared" si="201"/>
        <v>210.61302728825547</v>
      </c>
      <c r="BI248" s="13">
        <f t="shared" si="180"/>
        <v>533.91624408933046</v>
      </c>
      <c r="BJ248" s="37">
        <f t="shared" si="181"/>
        <v>7.0828933962664289</v>
      </c>
      <c r="BK248" s="13">
        <f t="shared" si="182"/>
        <v>8414.1288406412787</v>
      </c>
      <c r="BL248">
        <f t="shared" si="202"/>
        <v>41.286669171230976</v>
      </c>
      <c r="BM248" s="13">
        <f t="shared" si="183"/>
        <v>10.271511508174452</v>
      </c>
      <c r="BN248" s="13">
        <f t="shared" si="203"/>
        <v>10.633566359525108</v>
      </c>
      <c r="BO248" s="13">
        <f t="shared" si="184"/>
        <v>20379.984173517129</v>
      </c>
      <c r="BP248">
        <f t="shared" si="204"/>
        <v>93.479030479513426</v>
      </c>
      <c r="BQ248" s="13">
        <f t="shared" si="185"/>
        <v>10.271511508174452</v>
      </c>
      <c r="BR248" s="37">
        <f t="shared" si="186"/>
        <v>159.78161370143422</v>
      </c>
      <c r="BS248" s="13">
        <f t="shared" si="187"/>
        <v>8414.1288406412787</v>
      </c>
      <c r="BT248">
        <f t="shared" si="205"/>
        <v>193.98538947639878</v>
      </c>
      <c r="BU248" s="13">
        <f t="shared" si="188"/>
        <v>836.26927694937092</v>
      </c>
      <c r="BV248" s="13">
        <f t="shared" si="206"/>
        <v>163.3322866646929</v>
      </c>
      <c r="BW248" s="13">
        <f t="shared" si="189"/>
        <v>20379.984173517129</v>
      </c>
      <c r="BX248">
        <f t="shared" si="207"/>
        <v>246.17775078468122</v>
      </c>
      <c r="BY248" s="13">
        <f t="shared" si="190"/>
        <v>836.26927694937092</v>
      </c>
    </row>
    <row r="249" spans="29:77" x14ac:dyDescent="0.2">
      <c r="AC249">
        <v>247</v>
      </c>
      <c r="AD249" s="37">
        <f t="shared" si="161"/>
        <v>517.28773978707602</v>
      </c>
      <c r="AE249" s="13">
        <f t="shared" si="162"/>
        <v>14023.548067735466</v>
      </c>
      <c r="AF249">
        <f t="shared" si="208"/>
        <v>574.06323803701719</v>
      </c>
      <c r="AG249" s="13">
        <f t="shared" si="163"/>
        <v>1616.3024281585481</v>
      </c>
      <c r="AH249" s="13">
        <f t="shared" si="191"/>
        <v>519.87262970432835</v>
      </c>
      <c r="AI249" s="13">
        <f t="shared" si="164"/>
        <v>20379.984173517129</v>
      </c>
      <c r="AJ249">
        <f t="shared" si="192"/>
        <v>602.38268708698877</v>
      </c>
      <c r="AK249" s="13">
        <f t="shared" si="165"/>
        <v>1616.3024281585481</v>
      </c>
      <c r="AL249" s="37">
        <f t="shared" si="166"/>
        <v>1162.5450724080165</v>
      </c>
      <c r="AM249" s="13">
        <f t="shared" si="167"/>
        <v>16828.257681282557</v>
      </c>
      <c r="AN249">
        <f t="shared" si="193"/>
        <v>1230.6756703079459</v>
      </c>
      <c r="AO249" s="13">
        <f t="shared" si="168"/>
        <v>3457.7835760522935</v>
      </c>
      <c r="AP249" s="13">
        <f t="shared" si="194"/>
        <v>1164.6470708022655</v>
      </c>
      <c r="AQ249" s="13">
        <f t="shared" si="169"/>
        <v>20379.984173517129</v>
      </c>
      <c r="AR249" s="13">
        <f t="shared" si="195"/>
        <v>1247.157128184926</v>
      </c>
      <c r="AS249" s="38">
        <f t="shared" si="170"/>
        <v>3457.7835760522935</v>
      </c>
      <c r="AT249" s="37">
        <f t="shared" si="171"/>
        <v>108.84359342095777</v>
      </c>
      <c r="AU249" s="13">
        <f t="shared" si="172"/>
        <v>5609.4192270941858</v>
      </c>
      <c r="AV249">
        <f t="shared" si="196"/>
        <v>131.55379272093424</v>
      </c>
      <c r="AW249" s="13">
        <f t="shared" si="173"/>
        <v>532.10518174559218</v>
      </c>
      <c r="AX249" s="13">
        <f t="shared" si="197"/>
        <v>112.87715790721964</v>
      </c>
      <c r="AY249" s="13">
        <f t="shared" si="174"/>
        <v>20379.984173517129</v>
      </c>
      <c r="AZ249">
        <f t="shared" si="198"/>
        <v>195.38721528988009</v>
      </c>
      <c r="BA249" s="13">
        <f t="shared" si="175"/>
        <v>532.10518174559218</v>
      </c>
      <c r="BB249" s="37">
        <f t="shared" si="176"/>
        <v>124.21689020500847</v>
      </c>
      <c r="BC249" s="13">
        <f t="shared" si="177"/>
        <v>8414.1288406412787</v>
      </c>
      <c r="BD249">
        <f t="shared" si="199"/>
        <v>158.28218915497317</v>
      </c>
      <c r="BE249" s="13">
        <f t="shared" si="178"/>
        <v>533.91624408933046</v>
      </c>
      <c r="BF249" s="13">
        <f t="shared" si="200"/>
        <v>127.76756316826715</v>
      </c>
      <c r="BG249" s="13">
        <f t="shared" si="179"/>
        <v>20379.984173517129</v>
      </c>
      <c r="BH249">
        <f t="shared" si="201"/>
        <v>210.27762055092757</v>
      </c>
      <c r="BI249" s="13">
        <f t="shared" si="180"/>
        <v>533.91624408933046</v>
      </c>
      <c r="BJ249" s="37">
        <f t="shared" si="181"/>
        <v>7.0828933962664289</v>
      </c>
      <c r="BK249" s="13">
        <f t="shared" si="182"/>
        <v>8414.1288406412787</v>
      </c>
      <c r="BL249">
        <f t="shared" si="202"/>
        <v>41.14819234623112</v>
      </c>
      <c r="BM249" s="13">
        <f t="shared" si="183"/>
        <v>10.271511508174452</v>
      </c>
      <c r="BN249" s="13">
        <f t="shared" si="203"/>
        <v>10.633566359525108</v>
      </c>
      <c r="BO249" s="13">
        <f t="shared" si="184"/>
        <v>20379.984173517129</v>
      </c>
      <c r="BP249">
        <f t="shared" si="204"/>
        <v>93.14362374218554</v>
      </c>
      <c r="BQ249" s="13">
        <f t="shared" si="185"/>
        <v>10.271511508174452</v>
      </c>
      <c r="BR249" s="37">
        <f t="shared" si="186"/>
        <v>159.78161370143422</v>
      </c>
      <c r="BS249" s="13">
        <f t="shared" si="187"/>
        <v>8414.1288406412787</v>
      </c>
      <c r="BT249">
        <f t="shared" si="205"/>
        <v>193.84691265139892</v>
      </c>
      <c r="BU249" s="13">
        <f t="shared" si="188"/>
        <v>836.26927694937092</v>
      </c>
      <c r="BV249" s="13">
        <f t="shared" si="206"/>
        <v>163.3322866646929</v>
      </c>
      <c r="BW249" s="13">
        <f t="shared" si="189"/>
        <v>20379.984173517129</v>
      </c>
      <c r="BX249">
        <f t="shared" si="207"/>
        <v>245.84234404735332</v>
      </c>
      <c r="BY249" s="13">
        <f t="shared" si="190"/>
        <v>836.26927694937092</v>
      </c>
    </row>
    <row r="250" spans="29:77" x14ac:dyDescent="0.2">
      <c r="AC250">
        <v>248</v>
      </c>
      <c r="AD250" s="37">
        <f t="shared" si="161"/>
        <v>517.28773978707602</v>
      </c>
      <c r="AE250" s="13">
        <f t="shared" si="162"/>
        <v>14023.548067735466</v>
      </c>
      <c r="AF250">
        <f t="shared" si="208"/>
        <v>573.83430457633199</v>
      </c>
      <c r="AG250" s="13">
        <f t="shared" si="163"/>
        <v>1616.3024281585481</v>
      </c>
      <c r="AH250" s="13">
        <f t="shared" si="191"/>
        <v>519.87262970432835</v>
      </c>
      <c r="AI250" s="13">
        <f t="shared" si="164"/>
        <v>20379.984173517129</v>
      </c>
      <c r="AJ250">
        <f t="shared" si="192"/>
        <v>602.04998524270388</v>
      </c>
      <c r="AK250" s="13">
        <f t="shared" si="165"/>
        <v>1616.3024281585481</v>
      </c>
      <c r="AL250" s="37">
        <f t="shared" si="166"/>
        <v>1162.5450724080165</v>
      </c>
      <c r="AM250" s="13">
        <f t="shared" si="167"/>
        <v>16828.257681282557</v>
      </c>
      <c r="AN250">
        <f t="shared" si="193"/>
        <v>1230.4009501551236</v>
      </c>
      <c r="AO250" s="13">
        <f t="shared" si="168"/>
        <v>3457.7835760522935</v>
      </c>
      <c r="AP250" s="13">
        <f t="shared" si="194"/>
        <v>1164.6470708022655</v>
      </c>
      <c r="AQ250" s="13">
        <f t="shared" si="169"/>
        <v>20379.984173517129</v>
      </c>
      <c r="AR250" s="13">
        <f t="shared" si="195"/>
        <v>1246.8244263406409</v>
      </c>
      <c r="AS250" s="38">
        <f t="shared" si="170"/>
        <v>3457.7835760522935</v>
      </c>
      <c r="AT250" s="37">
        <f t="shared" si="171"/>
        <v>108.84359342095777</v>
      </c>
      <c r="AU250" s="13">
        <f t="shared" si="172"/>
        <v>5609.4192270941858</v>
      </c>
      <c r="AV250">
        <f t="shared" si="196"/>
        <v>131.46221933666013</v>
      </c>
      <c r="AW250" s="13">
        <f t="shared" si="173"/>
        <v>532.10518174559218</v>
      </c>
      <c r="AX250" s="13">
        <f t="shared" si="197"/>
        <v>112.87715790721964</v>
      </c>
      <c r="AY250" s="13">
        <f t="shared" si="174"/>
        <v>20379.984173517129</v>
      </c>
      <c r="AZ250">
        <f t="shared" si="198"/>
        <v>195.05451344559515</v>
      </c>
      <c r="BA250" s="13">
        <f t="shared" si="175"/>
        <v>532.10518174559218</v>
      </c>
      <c r="BB250" s="37">
        <f t="shared" si="176"/>
        <v>124.21689020500847</v>
      </c>
      <c r="BC250" s="13">
        <f t="shared" si="177"/>
        <v>8414.1288406412787</v>
      </c>
      <c r="BD250">
        <f t="shared" si="199"/>
        <v>158.144829078562</v>
      </c>
      <c r="BE250" s="13">
        <f t="shared" si="178"/>
        <v>533.91624408933046</v>
      </c>
      <c r="BF250" s="13">
        <f t="shared" si="200"/>
        <v>127.76756316826715</v>
      </c>
      <c r="BG250" s="13">
        <f t="shared" si="179"/>
        <v>20379.984173517129</v>
      </c>
      <c r="BH250">
        <f t="shared" si="201"/>
        <v>209.94491870664268</v>
      </c>
      <c r="BI250" s="13">
        <f t="shared" si="180"/>
        <v>533.91624408933046</v>
      </c>
      <c r="BJ250" s="37">
        <f t="shared" si="181"/>
        <v>7.0828933962664289</v>
      </c>
      <c r="BK250" s="13">
        <f t="shared" si="182"/>
        <v>8414.1288406412787</v>
      </c>
      <c r="BL250">
        <f t="shared" si="202"/>
        <v>41.010832269819971</v>
      </c>
      <c r="BM250" s="13">
        <f t="shared" si="183"/>
        <v>10.271511508174452</v>
      </c>
      <c r="BN250" s="13">
        <f t="shared" si="203"/>
        <v>10.633566359525108</v>
      </c>
      <c r="BO250" s="13">
        <f t="shared" si="184"/>
        <v>20379.984173517129</v>
      </c>
      <c r="BP250">
        <f t="shared" si="204"/>
        <v>92.810921897900627</v>
      </c>
      <c r="BQ250" s="13">
        <f t="shared" si="185"/>
        <v>10.271511508174452</v>
      </c>
      <c r="BR250" s="37">
        <f t="shared" si="186"/>
        <v>159.78161370143422</v>
      </c>
      <c r="BS250" s="13">
        <f t="shared" si="187"/>
        <v>8414.1288406412787</v>
      </c>
      <c r="BT250">
        <f t="shared" si="205"/>
        <v>193.70955257498775</v>
      </c>
      <c r="BU250" s="13">
        <f t="shared" si="188"/>
        <v>836.26927694937092</v>
      </c>
      <c r="BV250" s="13">
        <f t="shared" si="206"/>
        <v>163.3322866646929</v>
      </c>
      <c r="BW250" s="13">
        <f t="shared" si="189"/>
        <v>20379.984173517129</v>
      </c>
      <c r="BX250">
        <f t="shared" si="207"/>
        <v>245.50964220306844</v>
      </c>
      <c r="BY250" s="13">
        <f t="shared" si="190"/>
        <v>836.26927694937092</v>
      </c>
    </row>
    <row r="251" spans="29:77" x14ac:dyDescent="0.2">
      <c r="AC251">
        <v>249</v>
      </c>
      <c r="AD251" s="37">
        <f t="shared" si="161"/>
        <v>517.28773978707602</v>
      </c>
      <c r="AE251" s="13">
        <f t="shared" si="162"/>
        <v>14023.548067735466</v>
      </c>
      <c r="AF251">
        <f t="shared" si="208"/>
        <v>573.60720993862412</v>
      </c>
      <c r="AG251" s="13">
        <f t="shared" si="163"/>
        <v>1616.3024281585481</v>
      </c>
      <c r="AH251" s="13">
        <f t="shared" si="191"/>
        <v>519.87262970432835</v>
      </c>
      <c r="AI251" s="13">
        <f t="shared" si="164"/>
        <v>20379.984173517129</v>
      </c>
      <c r="AJ251">
        <f t="shared" si="192"/>
        <v>601.71995570238914</v>
      </c>
      <c r="AK251" s="13">
        <f t="shared" si="165"/>
        <v>1616.3024281585481</v>
      </c>
      <c r="AL251" s="37">
        <f t="shared" si="166"/>
        <v>1162.5450724080165</v>
      </c>
      <c r="AM251" s="13">
        <f t="shared" si="167"/>
        <v>16828.257681282557</v>
      </c>
      <c r="AN251">
        <f t="shared" si="193"/>
        <v>1230.1284365898741</v>
      </c>
      <c r="AO251" s="13">
        <f t="shared" si="168"/>
        <v>3457.7835760522935</v>
      </c>
      <c r="AP251" s="13">
        <f t="shared" si="194"/>
        <v>1164.6470708022655</v>
      </c>
      <c r="AQ251" s="13">
        <f t="shared" si="169"/>
        <v>20379.984173517129</v>
      </c>
      <c r="AR251" s="13">
        <f t="shared" si="195"/>
        <v>1246.4943968003263</v>
      </c>
      <c r="AS251" s="38">
        <f t="shared" si="170"/>
        <v>3457.7835760522935</v>
      </c>
      <c r="AT251" s="37">
        <f t="shared" si="171"/>
        <v>108.84359342095777</v>
      </c>
      <c r="AU251" s="13">
        <f t="shared" si="172"/>
        <v>5609.4192270941858</v>
      </c>
      <c r="AV251">
        <f t="shared" si="196"/>
        <v>131.371381481577</v>
      </c>
      <c r="AW251" s="13">
        <f t="shared" si="173"/>
        <v>532.10518174559218</v>
      </c>
      <c r="AX251" s="13">
        <f t="shared" si="197"/>
        <v>112.87715790721964</v>
      </c>
      <c r="AY251" s="13">
        <f t="shared" si="174"/>
        <v>20379.984173517129</v>
      </c>
      <c r="AZ251">
        <f t="shared" si="198"/>
        <v>194.72448390528041</v>
      </c>
      <c r="BA251" s="13">
        <f t="shared" si="175"/>
        <v>532.10518174559218</v>
      </c>
      <c r="BB251" s="37">
        <f t="shared" si="176"/>
        <v>124.21689020500847</v>
      </c>
      <c r="BC251" s="13">
        <f t="shared" si="177"/>
        <v>8414.1288406412787</v>
      </c>
      <c r="BD251">
        <f t="shared" si="199"/>
        <v>158.00857229593731</v>
      </c>
      <c r="BE251" s="13">
        <f t="shared" si="178"/>
        <v>533.91624408933046</v>
      </c>
      <c r="BF251" s="13">
        <f t="shared" si="200"/>
        <v>127.76756316826715</v>
      </c>
      <c r="BG251" s="13">
        <f t="shared" si="179"/>
        <v>20379.984173517129</v>
      </c>
      <c r="BH251">
        <f t="shared" si="201"/>
        <v>209.61488916632788</v>
      </c>
      <c r="BI251" s="13">
        <f t="shared" si="180"/>
        <v>533.91624408933046</v>
      </c>
      <c r="BJ251" s="37">
        <f t="shared" si="181"/>
        <v>7.0828933962664289</v>
      </c>
      <c r="BK251" s="13">
        <f t="shared" si="182"/>
        <v>8414.1288406412787</v>
      </c>
      <c r="BL251">
        <f t="shared" si="202"/>
        <v>40.874575487195258</v>
      </c>
      <c r="BM251" s="13">
        <f t="shared" si="183"/>
        <v>10.271511508174452</v>
      </c>
      <c r="BN251" s="13">
        <f t="shared" si="203"/>
        <v>10.633566359525108</v>
      </c>
      <c r="BO251" s="13">
        <f t="shared" si="184"/>
        <v>20379.984173517129</v>
      </c>
      <c r="BP251">
        <f t="shared" si="204"/>
        <v>92.480892357585859</v>
      </c>
      <c r="BQ251" s="13">
        <f t="shared" si="185"/>
        <v>10.271511508174452</v>
      </c>
      <c r="BR251" s="37">
        <f t="shared" si="186"/>
        <v>159.78161370143422</v>
      </c>
      <c r="BS251" s="13">
        <f t="shared" si="187"/>
        <v>8414.1288406412787</v>
      </c>
      <c r="BT251">
        <f t="shared" si="205"/>
        <v>193.57329579236307</v>
      </c>
      <c r="BU251" s="13">
        <f t="shared" si="188"/>
        <v>836.26927694937092</v>
      </c>
      <c r="BV251" s="13">
        <f t="shared" si="206"/>
        <v>163.3322866646929</v>
      </c>
      <c r="BW251" s="13">
        <f t="shared" si="189"/>
        <v>20379.984173517129</v>
      </c>
      <c r="BX251">
        <f t="shared" si="207"/>
        <v>245.17961266275364</v>
      </c>
      <c r="BY251" s="13">
        <f t="shared" si="190"/>
        <v>836.26927694937092</v>
      </c>
    </row>
    <row r="252" spans="29:77" x14ac:dyDescent="0.2">
      <c r="AC252">
        <v>250</v>
      </c>
      <c r="AD252" s="37">
        <f t="shared" si="161"/>
        <v>517.28773978707602</v>
      </c>
      <c r="AE252" s="13">
        <f t="shared" si="162"/>
        <v>14023.548067735466</v>
      </c>
      <c r="AF252">
        <f t="shared" si="208"/>
        <v>573.38193205801792</v>
      </c>
      <c r="AG252" s="13">
        <f t="shared" si="163"/>
        <v>1616.3024281585481</v>
      </c>
      <c r="AH252" s="13">
        <f t="shared" si="191"/>
        <v>519.87262970432835</v>
      </c>
      <c r="AI252" s="13">
        <f t="shared" si="164"/>
        <v>20379.984173517129</v>
      </c>
      <c r="AJ252">
        <f t="shared" si="192"/>
        <v>601.39256639839687</v>
      </c>
      <c r="AK252" s="13">
        <f t="shared" si="165"/>
        <v>1616.3024281585481</v>
      </c>
      <c r="AL252" s="37">
        <f t="shared" si="166"/>
        <v>1162.5450724080165</v>
      </c>
      <c r="AM252" s="13">
        <f t="shared" si="167"/>
        <v>16828.257681282557</v>
      </c>
      <c r="AN252">
        <f t="shared" si="193"/>
        <v>1229.8581031331466</v>
      </c>
      <c r="AO252" s="13">
        <f t="shared" si="168"/>
        <v>3457.7835760522935</v>
      </c>
      <c r="AP252" s="13">
        <f t="shared" si="194"/>
        <v>1164.6470708022655</v>
      </c>
      <c r="AQ252" s="13">
        <f t="shared" si="169"/>
        <v>20379.984173517129</v>
      </c>
      <c r="AR252" s="13">
        <f t="shared" si="195"/>
        <v>1246.167007496334</v>
      </c>
      <c r="AS252" s="38">
        <f t="shared" si="170"/>
        <v>3457.7835760522935</v>
      </c>
      <c r="AT252" s="37">
        <f t="shared" si="171"/>
        <v>108.84359342095777</v>
      </c>
      <c r="AU252" s="13">
        <f t="shared" si="172"/>
        <v>5609.4192270941858</v>
      </c>
      <c r="AV252">
        <f t="shared" si="196"/>
        <v>131.28127032933452</v>
      </c>
      <c r="AW252" s="13">
        <f t="shared" si="173"/>
        <v>532.10518174559218</v>
      </c>
      <c r="AX252" s="13">
        <f t="shared" si="197"/>
        <v>112.87715790721964</v>
      </c>
      <c r="AY252" s="13">
        <f t="shared" si="174"/>
        <v>20379.984173517129</v>
      </c>
      <c r="AZ252">
        <f t="shared" si="198"/>
        <v>194.39709460128816</v>
      </c>
      <c r="BA252" s="13">
        <f t="shared" si="175"/>
        <v>532.10518174559218</v>
      </c>
      <c r="BB252" s="37">
        <f t="shared" si="176"/>
        <v>124.21689020500847</v>
      </c>
      <c r="BC252" s="13">
        <f t="shared" si="177"/>
        <v>8414.1288406412787</v>
      </c>
      <c r="BD252">
        <f t="shared" si="199"/>
        <v>157.87340556757357</v>
      </c>
      <c r="BE252" s="13">
        <f t="shared" si="178"/>
        <v>533.91624408933046</v>
      </c>
      <c r="BF252" s="13">
        <f t="shared" si="200"/>
        <v>127.76756316826715</v>
      </c>
      <c r="BG252" s="13">
        <f t="shared" si="179"/>
        <v>20379.984173517129</v>
      </c>
      <c r="BH252">
        <f t="shared" si="201"/>
        <v>209.28749986233566</v>
      </c>
      <c r="BI252" s="13">
        <f t="shared" si="180"/>
        <v>533.91624408933046</v>
      </c>
      <c r="BJ252" s="37">
        <f t="shared" si="181"/>
        <v>7.0828933962664289</v>
      </c>
      <c r="BK252" s="13">
        <f t="shared" si="182"/>
        <v>8414.1288406412787</v>
      </c>
      <c r="BL252">
        <f t="shared" si="202"/>
        <v>40.739408758831544</v>
      </c>
      <c r="BM252" s="13">
        <f t="shared" si="183"/>
        <v>10.271511508174452</v>
      </c>
      <c r="BN252" s="13">
        <f t="shared" si="203"/>
        <v>10.633566359525108</v>
      </c>
      <c r="BO252" s="13">
        <f t="shared" si="184"/>
        <v>20379.984173517129</v>
      </c>
      <c r="BP252">
        <f t="shared" si="204"/>
        <v>92.153503053593624</v>
      </c>
      <c r="BQ252" s="13">
        <f t="shared" si="185"/>
        <v>10.271511508174452</v>
      </c>
      <c r="BR252" s="37">
        <f t="shared" si="186"/>
        <v>159.78161370143422</v>
      </c>
      <c r="BS252" s="13">
        <f t="shared" si="187"/>
        <v>8414.1288406412787</v>
      </c>
      <c r="BT252">
        <f t="shared" si="205"/>
        <v>193.43812906399933</v>
      </c>
      <c r="BU252" s="13">
        <f t="shared" si="188"/>
        <v>836.26927694937092</v>
      </c>
      <c r="BV252" s="13">
        <f t="shared" si="206"/>
        <v>163.3322866646929</v>
      </c>
      <c r="BW252" s="13">
        <f t="shared" si="189"/>
        <v>20379.984173517129</v>
      </c>
      <c r="BX252">
        <f t="shared" si="207"/>
        <v>244.85222335876142</v>
      </c>
      <c r="BY252" s="13">
        <f t="shared" si="190"/>
        <v>836.26927694937092</v>
      </c>
    </row>
    <row r="253" spans="29:77" x14ac:dyDescent="0.2">
      <c r="AC253">
        <v>251</v>
      </c>
      <c r="AD253" s="37">
        <f t="shared" si="161"/>
        <v>517.28773978707602</v>
      </c>
      <c r="AE253" s="13">
        <f t="shared" si="162"/>
        <v>14023.548067735466</v>
      </c>
      <c r="AF253">
        <f t="shared" si="208"/>
        <v>573.15844922028509</v>
      </c>
      <c r="AG253" s="13">
        <f t="shared" si="163"/>
        <v>1616.3024281585481</v>
      </c>
      <c r="AH253" s="13">
        <f t="shared" si="191"/>
        <v>519.87262970432835</v>
      </c>
      <c r="AI253" s="13">
        <f t="shared" si="164"/>
        <v>20379.984173517129</v>
      </c>
      <c r="AJ253">
        <f t="shared" si="192"/>
        <v>601.06778577411774</v>
      </c>
      <c r="AK253" s="13">
        <f t="shared" si="165"/>
        <v>1616.3024281585481</v>
      </c>
      <c r="AL253" s="37">
        <f t="shared" si="166"/>
        <v>1162.5450724080165</v>
      </c>
      <c r="AM253" s="13">
        <f t="shared" si="167"/>
        <v>16828.257681282557</v>
      </c>
      <c r="AN253">
        <f t="shared" si="193"/>
        <v>1229.5899237278672</v>
      </c>
      <c r="AO253" s="13">
        <f t="shared" si="168"/>
        <v>3457.7835760522935</v>
      </c>
      <c r="AP253" s="13">
        <f t="shared" si="194"/>
        <v>1164.6470708022655</v>
      </c>
      <c r="AQ253" s="13">
        <f t="shared" si="169"/>
        <v>20379.984173517129</v>
      </c>
      <c r="AR253" s="13">
        <f t="shared" si="195"/>
        <v>1245.8422268720549</v>
      </c>
      <c r="AS253" s="38">
        <f t="shared" si="170"/>
        <v>3457.7835760522935</v>
      </c>
      <c r="AT253" s="37">
        <f t="shared" si="171"/>
        <v>108.84359342095777</v>
      </c>
      <c r="AU253" s="13">
        <f t="shared" si="172"/>
        <v>5609.4192270941858</v>
      </c>
      <c r="AV253">
        <f t="shared" si="196"/>
        <v>131.19187719424139</v>
      </c>
      <c r="AW253" s="13">
        <f t="shared" si="173"/>
        <v>532.10518174559218</v>
      </c>
      <c r="AX253" s="13">
        <f t="shared" si="197"/>
        <v>112.87715790721964</v>
      </c>
      <c r="AY253" s="13">
        <f t="shared" si="174"/>
        <v>20379.984173517129</v>
      </c>
      <c r="AZ253">
        <f t="shared" si="198"/>
        <v>194.072313977009</v>
      </c>
      <c r="BA253" s="13">
        <f t="shared" si="175"/>
        <v>532.10518174559218</v>
      </c>
      <c r="BB253" s="37">
        <f t="shared" si="176"/>
        <v>124.21689020500847</v>
      </c>
      <c r="BC253" s="13">
        <f t="shared" si="177"/>
        <v>8414.1288406412787</v>
      </c>
      <c r="BD253">
        <f t="shared" si="199"/>
        <v>157.73931586493387</v>
      </c>
      <c r="BE253" s="13">
        <f t="shared" si="178"/>
        <v>533.91624408933046</v>
      </c>
      <c r="BF253" s="13">
        <f t="shared" si="200"/>
        <v>127.76756316826715</v>
      </c>
      <c r="BG253" s="13">
        <f t="shared" si="179"/>
        <v>20379.984173517129</v>
      </c>
      <c r="BH253">
        <f t="shared" si="201"/>
        <v>208.96271923805651</v>
      </c>
      <c r="BI253" s="13">
        <f t="shared" si="180"/>
        <v>533.91624408933046</v>
      </c>
      <c r="BJ253" s="37">
        <f t="shared" si="181"/>
        <v>7.0828933962664289</v>
      </c>
      <c r="BK253" s="13">
        <f t="shared" si="182"/>
        <v>8414.1288406412787</v>
      </c>
      <c r="BL253">
        <f t="shared" si="202"/>
        <v>40.605319056191838</v>
      </c>
      <c r="BM253" s="13">
        <f t="shared" si="183"/>
        <v>10.271511508174452</v>
      </c>
      <c r="BN253" s="13">
        <f t="shared" si="203"/>
        <v>10.633566359525108</v>
      </c>
      <c r="BO253" s="13">
        <f t="shared" si="184"/>
        <v>20379.984173517129</v>
      </c>
      <c r="BP253">
        <f t="shared" si="204"/>
        <v>91.828722429314467</v>
      </c>
      <c r="BQ253" s="13">
        <f t="shared" si="185"/>
        <v>10.271511508174452</v>
      </c>
      <c r="BR253" s="37">
        <f t="shared" si="186"/>
        <v>159.78161370143422</v>
      </c>
      <c r="BS253" s="13">
        <f t="shared" si="187"/>
        <v>8414.1288406412787</v>
      </c>
      <c r="BT253">
        <f t="shared" si="205"/>
        <v>193.30403936135963</v>
      </c>
      <c r="BU253" s="13">
        <f t="shared" si="188"/>
        <v>836.26927694937092</v>
      </c>
      <c r="BV253" s="13">
        <f t="shared" si="206"/>
        <v>163.3322866646929</v>
      </c>
      <c r="BW253" s="13">
        <f t="shared" si="189"/>
        <v>20379.984173517129</v>
      </c>
      <c r="BX253">
        <f t="shared" si="207"/>
        <v>244.52744273448226</v>
      </c>
      <c r="BY253" s="13">
        <f t="shared" si="190"/>
        <v>836.26927694937092</v>
      </c>
    </row>
    <row r="254" spans="29:77" x14ac:dyDescent="0.2">
      <c r="AC254">
        <v>252</v>
      </c>
      <c r="AD254" s="37">
        <f t="shared" si="161"/>
        <v>517.28773978707602</v>
      </c>
      <c r="AE254" s="13">
        <f t="shared" si="162"/>
        <v>14023.548067735466</v>
      </c>
      <c r="AF254">
        <f t="shared" si="208"/>
        <v>572.93674005586752</v>
      </c>
      <c r="AG254" s="13">
        <f t="shared" si="163"/>
        <v>1616.3024281585481</v>
      </c>
      <c r="AH254" s="13">
        <f t="shared" si="191"/>
        <v>519.87262970432835</v>
      </c>
      <c r="AI254" s="13">
        <f t="shared" si="164"/>
        <v>20379.984173517129</v>
      </c>
      <c r="AJ254">
        <f t="shared" si="192"/>
        <v>600.74558277384074</v>
      </c>
      <c r="AK254" s="13">
        <f t="shared" si="165"/>
        <v>1616.3024281585481</v>
      </c>
      <c r="AL254" s="37">
        <f t="shared" si="166"/>
        <v>1162.5450724080165</v>
      </c>
      <c r="AM254" s="13">
        <f t="shared" si="167"/>
        <v>16828.257681282557</v>
      </c>
      <c r="AN254">
        <f t="shared" si="193"/>
        <v>1229.3238727305663</v>
      </c>
      <c r="AO254" s="13">
        <f t="shared" si="168"/>
        <v>3457.7835760522935</v>
      </c>
      <c r="AP254" s="13">
        <f t="shared" si="194"/>
        <v>1164.6470708022655</v>
      </c>
      <c r="AQ254" s="13">
        <f t="shared" si="169"/>
        <v>20379.984173517129</v>
      </c>
      <c r="AR254" s="13">
        <f t="shared" si="195"/>
        <v>1245.520023871778</v>
      </c>
      <c r="AS254" s="38">
        <f t="shared" si="170"/>
        <v>3457.7835760522935</v>
      </c>
      <c r="AT254" s="37">
        <f t="shared" si="171"/>
        <v>108.84359342095777</v>
      </c>
      <c r="AU254" s="13">
        <f t="shared" si="172"/>
        <v>5609.4192270941858</v>
      </c>
      <c r="AV254">
        <f t="shared" si="196"/>
        <v>131.10319352847438</v>
      </c>
      <c r="AW254" s="13">
        <f t="shared" si="173"/>
        <v>532.10518174559218</v>
      </c>
      <c r="AX254" s="13">
        <f t="shared" si="197"/>
        <v>112.87715790721964</v>
      </c>
      <c r="AY254" s="13">
        <f t="shared" si="174"/>
        <v>20379.984173517129</v>
      </c>
      <c r="AZ254">
        <f t="shared" si="198"/>
        <v>193.75011097673206</v>
      </c>
      <c r="BA254" s="13">
        <f t="shared" si="175"/>
        <v>532.10518174559218</v>
      </c>
      <c r="BB254" s="37">
        <f t="shared" si="176"/>
        <v>124.21689020500847</v>
      </c>
      <c r="BC254" s="13">
        <f t="shared" si="177"/>
        <v>8414.1288406412787</v>
      </c>
      <c r="BD254">
        <f t="shared" si="199"/>
        <v>157.60629036628339</v>
      </c>
      <c r="BE254" s="13">
        <f t="shared" si="178"/>
        <v>533.91624408933046</v>
      </c>
      <c r="BF254" s="13">
        <f t="shared" si="200"/>
        <v>127.76756316826715</v>
      </c>
      <c r="BG254" s="13">
        <f t="shared" si="179"/>
        <v>20379.984173517129</v>
      </c>
      <c r="BH254">
        <f t="shared" si="201"/>
        <v>208.64051623777956</v>
      </c>
      <c r="BI254" s="13">
        <f t="shared" si="180"/>
        <v>533.91624408933046</v>
      </c>
      <c r="BJ254" s="37">
        <f t="shared" si="181"/>
        <v>7.0828933962664289</v>
      </c>
      <c r="BK254" s="13">
        <f t="shared" si="182"/>
        <v>8414.1288406412787</v>
      </c>
      <c r="BL254">
        <f t="shared" si="202"/>
        <v>40.472293557541342</v>
      </c>
      <c r="BM254" s="13">
        <f t="shared" si="183"/>
        <v>10.271511508174452</v>
      </c>
      <c r="BN254" s="13">
        <f t="shared" si="203"/>
        <v>10.633566359525108</v>
      </c>
      <c r="BO254" s="13">
        <f t="shared" si="184"/>
        <v>20379.984173517129</v>
      </c>
      <c r="BP254">
        <f t="shared" si="204"/>
        <v>91.506519429037525</v>
      </c>
      <c r="BQ254" s="13">
        <f t="shared" si="185"/>
        <v>10.271511508174452</v>
      </c>
      <c r="BR254" s="37">
        <f t="shared" si="186"/>
        <v>159.78161370143422</v>
      </c>
      <c r="BS254" s="13">
        <f t="shared" si="187"/>
        <v>8414.1288406412787</v>
      </c>
      <c r="BT254">
        <f t="shared" si="205"/>
        <v>193.17101386270915</v>
      </c>
      <c r="BU254" s="13">
        <f t="shared" si="188"/>
        <v>836.26927694937092</v>
      </c>
      <c r="BV254" s="13">
        <f t="shared" si="206"/>
        <v>163.3322866646929</v>
      </c>
      <c r="BW254" s="13">
        <f t="shared" si="189"/>
        <v>20379.984173517129</v>
      </c>
      <c r="BX254">
        <f t="shared" si="207"/>
        <v>244.20523973420532</v>
      </c>
      <c r="BY254" s="13">
        <f t="shared" si="190"/>
        <v>836.26927694937092</v>
      </c>
    </row>
    <row r="255" spans="29:77" x14ac:dyDescent="0.2">
      <c r="AC255">
        <v>253</v>
      </c>
      <c r="AD255" s="37">
        <f t="shared" si="161"/>
        <v>517.28773978707602</v>
      </c>
      <c r="AE255" s="13">
        <f t="shared" si="162"/>
        <v>14023.548067735466</v>
      </c>
      <c r="AF255">
        <f t="shared" si="208"/>
        <v>572.71678353306606</v>
      </c>
      <c r="AG255" s="13">
        <f t="shared" si="163"/>
        <v>1616.3024281585481</v>
      </c>
      <c r="AH255" s="13">
        <f t="shared" si="191"/>
        <v>519.87262970432835</v>
      </c>
      <c r="AI255" s="13">
        <f t="shared" si="164"/>
        <v>20379.984173517129</v>
      </c>
      <c r="AJ255">
        <f t="shared" si="192"/>
        <v>600.42592683285454</v>
      </c>
      <c r="AK255" s="13">
        <f t="shared" si="165"/>
        <v>1616.3024281585481</v>
      </c>
      <c r="AL255" s="37">
        <f t="shared" si="166"/>
        <v>1162.5450724080165</v>
      </c>
      <c r="AM255" s="13">
        <f t="shared" si="167"/>
        <v>16828.257681282557</v>
      </c>
      <c r="AN255">
        <f t="shared" si="193"/>
        <v>1229.0599249032045</v>
      </c>
      <c r="AO255" s="13">
        <f t="shared" si="168"/>
        <v>3457.7835760522935</v>
      </c>
      <c r="AP255" s="13">
        <f t="shared" si="194"/>
        <v>1164.6470708022655</v>
      </c>
      <c r="AQ255" s="13">
        <f t="shared" si="169"/>
        <v>20379.984173517129</v>
      </c>
      <c r="AR255" s="13">
        <f t="shared" si="195"/>
        <v>1245.2003679307918</v>
      </c>
      <c r="AS255" s="38">
        <f t="shared" si="170"/>
        <v>3457.7835760522935</v>
      </c>
      <c r="AT255" s="37">
        <f t="shared" si="171"/>
        <v>108.84359342095777</v>
      </c>
      <c r="AU255" s="13">
        <f t="shared" si="172"/>
        <v>5609.4192270941858</v>
      </c>
      <c r="AV255">
        <f t="shared" si="196"/>
        <v>131.01521091935376</v>
      </c>
      <c r="AW255" s="13">
        <f t="shared" si="173"/>
        <v>532.10518174559218</v>
      </c>
      <c r="AX255" s="13">
        <f t="shared" si="197"/>
        <v>112.87715790721964</v>
      </c>
      <c r="AY255" s="13">
        <f t="shared" si="174"/>
        <v>20379.984173517129</v>
      </c>
      <c r="AZ255">
        <f t="shared" si="198"/>
        <v>193.43045503574584</v>
      </c>
      <c r="BA255" s="13">
        <f t="shared" si="175"/>
        <v>532.10518174559218</v>
      </c>
      <c r="BB255" s="37">
        <f t="shared" si="176"/>
        <v>124.21689020500847</v>
      </c>
      <c r="BC255" s="13">
        <f t="shared" si="177"/>
        <v>8414.1288406412787</v>
      </c>
      <c r="BD255">
        <f t="shared" si="199"/>
        <v>157.47431645260247</v>
      </c>
      <c r="BE255" s="13">
        <f t="shared" si="178"/>
        <v>533.91624408933046</v>
      </c>
      <c r="BF255" s="13">
        <f t="shared" si="200"/>
        <v>127.76756316826715</v>
      </c>
      <c r="BG255" s="13">
        <f t="shared" si="179"/>
        <v>20379.984173517129</v>
      </c>
      <c r="BH255">
        <f t="shared" si="201"/>
        <v>208.32086029679334</v>
      </c>
      <c r="BI255" s="13">
        <f t="shared" si="180"/>
        <v>533.91624408933046</v>
      </c>
      <c r="BJ255" s="37">
        <f t="shared" si="181"/>
        <v>7.0828933962664289</v>
      </c>
      <c r="BK255" s="13">
        <f t="shared" si="182"/>
        <v>8414.1288406412787</v>
      </c>
      <c r="BL255">
        <f t="shared" si="202"/>
        <v>40.340319643860411</v>
      </c>
      <c r="BM255" s="13">
        <f t="shared" si="183"/>
        <v>10.271511508174452</v>
      </c>
      <c r="BN255" s="13">
        <f t="shared" si="203"/>
        <v>10.633566359525108</v>
      </c>
      <c r="BO255" s="13">
        <f t="shared" si="184"/>
        <v>20379.984173517129</v>
      </c>
      <c r="BP255">
        <f t="shared" si="204"/>
        <v>91.186863488051301</v>
      </c>
      <c r="BQ255" s="13">
        <f t="shared" si="185"/>
        <v>10.271511508174452</v>
      </c>
      <c r="BR255" s="37">
        <f t="shared" si="186"/>
        <v>159.78161370143422</v>
      </c>
      <c r="BS255" s="13">
        <f t="shared" si="187"/>
        <v>8414.1288406412787</v>
      </c>
      <c r="BT255">
        <f t="shared" si="205"/>
        <v>193.03903994902822</v>
      </c>
      <c r="BU255" s="13">
        <f t="shared" si="188"/>
        <v>836.26927694937092</v>
      </c>
      <c r="BV255" s="13">
        <f t="shared" si="206"/>
        <v>163.3322866646929</v>
      </c>
      <c r="BW255" s="13">
        <f t="shared" si="189"/>
        <v>20379.984173517129</v>
      </c>
      <c r="BX255">
        <f t="shared" si="207"/>
        <v>243.8855837932191</v>
      </c>
      <c r="BY255" s="13">
        <f t="shared" si="190"/>
        <v>836.26927694937092</v>
      </c>
    </row>
    <row r="256" spans="29:77" x14ac:dyDescent="0.2">
      <c r="AC256">
        <v>254</v>
      </c>
      <c r="AD256" s="37">
        <f t="shared" si="161"/>
        <v>517.28773978707602</v>
      </c>
      <c r="AE256" s="13">
        <f t="shared" si="162"/>
        <v>14023.548067735466</v>
      </c>
      <c r="AF256">
        <f t="shared" si="208"/>
        <v>572.49855895138887</v>
      </c>
      <c r="AG256" s="13">
        <f t="shared" si="163"/>
        <v>1616.3024281585481</v>
      </c>
      <c r="AH256" s="13">
        <f t="shared" si="191"/>
        <v>519.87262970432835</v>
      </c>
      <c r="AI256" s="13">
        <f t="shared" si="164"/>
        <v>20379.984173517129</v>
      </c>
      <c r="AJ256">
        <f t="shared" si="192"/>
        <v>600.10878786778164</v>
      </c>
      <c r="AK256" s="13">
        <f t="shared" si="165"/>
        <v>1616.3024281585481</v>
      </c>
      <c r="AL256" s="37">
        <f t="shared" si="166"/>
        <v>1162.5450724080165</v>
      </c>
      <c r="AM256" s="13">
        <f t="shared" si="167"/>
        <v>16828.257681282557</v>
      </c>
      <c r="AN256">
        <f t="shared" si="193"/>
        <v>1228.7980554051919</v>
      </c>
      <c r="AO256" s="13">
        <f t="shared" si="168"/>
        <v>3457.7835760522935</v>
      </c>
      <c r="AP256" s="13">
        <f t="shared" si="194"/>
        <v>1164.6470708022655</v>
      </c>
      <c r="AQ256" s="13">
        <f t="shared" si="169"/>
        <v>20379.984173517129</v>
      </c>
      <c r="AR256" s="13">
        <f t="shared" si="195"/>
        <v>1244.8832289657187</v>
      </c>
      <c r="AS256" s="38">
        <f t="shared" si="170"/>
        <v>3457.7835760522935</v>
      </c>
      <c r="AT256" s="37">
        <f t="shared" si="171"/>
        <v>108.84359342095777</v>
      </c>
      <c r="AU256" s="13">
        <f t="shared" si="172"/>
        <v>5609.4192270941858</v>
      </c>
      <c r="AV256">
        <f t="shared" si="196"/>
        <v>130.92792108668291</v>
      </c>
      <c r="AW256" s="13">
        <f t="shared" si="173"/>
        <v>532.10518174559218</v>
      </c>
      <c r="AX256" s="13">
        <f t="shared" si="197"/>
        <v>112.87715790721964</v>
      </c>
      <c r="AY256" s="13">
        <f t="shared" si="174"/>
        <v>20379.984173517129</v>
      </c>
      <c r="AZ256">
        <f t="shared" si="198"/>
        <v>193.11331607067291</v>
      </c>
      <c r="BA256" s="13">
        <f t="shared" si="175"/>
        <v>532.10518174559218</v>
      </c>
      <c r="BB256" s="37">
        <f t="shared" si="176"/>
        <v>124.21689020500847</v>
      </c>
      <c r="BC256" s="13">
        <f t="shared" si="177"/>
        <v>8414.1288406412787</v>
      </c>
      <c r="BD256">
        <f t="shared" si="199"/>
        <v>157.34338170359618</v>
      </c>
      <c r="BE256" s="13">
        <f t="shared" si="178"/>
        <v>533.91624408933046</v>
      </c>
      <c r="BF256" s="13">
        <f t="shared" si="200"/>
        <v>127.76756316826715</v>
      </c>
      <c r="BG256" s="13">
        <f t="shared" si="179"/>
        <v>20379.984173517129</v>
      </c>
      <c r="BH256">
        <f t="shared" si="201"/>
        <v>208.00372133172041</v>
      </c>
      <c r="BI256" s="13">
        <f t="shared" si="180"/>
        <v>533.91624408933046</v>
      </c>
      <c r="BJ256" s="37">
        <f t="shared" si="181"/>
        <v>7.0828933962664289</v>
      </c>
      <c r="BK256" s="13">
        <f t="shared" si="182"/>
        <v>8414.1288406412787</v>
      </c>
      <c r="BL256">
        <f t="shared" si="202"/>
        <v>40.209384894854139</v>
      </c>
      <c r="BM256" s="13">
        <f t="shared" si="183"/>
        <v>10.271511508174452</v>
      </c>
      <c r="BN256" s="13">
        <f t="shared" si="203"/>
        <v>10.633566359525108</v>
      </c>
      <c r="BO256" s="13">
        <f t="shared" si="184"/>
        <v>20379.984173517129</v>
      </c>
      <c r="BP256">
        <f t="shared" si="204"/>
        <v>90.869724522978373</v>
      </c>
      <c r="BQ256" s="13">
        <f t="shared" si="185"/>
        <v>10.271511508174452</v>
      </c>
      <c r="BR256" s="37">
        <f t="shared" si="186"/>
        <v>159.78161370143422</v>
      </c>
      <c r="BS256" s="13">
        <f t="shared" si="187"/>
        <v>8414.1288406412787</v>
      </c>
      <c r="BT256">
        <f t="shared" si="205"/>
        <v>192.90810520002194</v>
      </c>
      <c r="BU256" s="13">
        <f t="shared" si="188"/>
        <v>836.26927694937092</v>
      </c>
      <c r="BV256" s="13">
        <f t="shared" si="206"/>
        <v>163.3322866646929</v>
      </c>
      <c r="BW256" s="13">
        <f t="shared" si="189"/>
        <v>20379.984173517129</v>
      </c>
      <c r="BX256">
        <f t="shared" si="207"/>
        <v>243.56844482814617</v>
      </c>
      <c r="BY256" s="13">
        <f t="shared" si="190"/>
        <v>836.26927694937092</v>
      </c>
    </row>
    <row r="257" spans="29:77" x14ac:dyDescent="0.2">
      <c r="AC257">
        <v>255</v>
      </c>
      <c r="AD257" s="37">
        <f t="shared" si="161"/>
        <v>517.28773978707602</v>
      </c>
      <c r="AE257" s="13">
        <f t="shared" si="162"/>
        <v>14023.548067735466</v>
      </c>
      <c r="AF257">
        <f t="shared" si="208"/>
        <v>572.28204593505825</v>
      </c>
      <c r="AG257" s="13">
        <f t="shared" si="163"/>
        <v>1616.3024281585481</v>
      </c>
      <c r="AH257" s="13">
        <f t="shared" si="191"/>
        <v>519.87262970432835</v>
      </c>
      <c r="AI257" s="13">
        <f t="shared" si="164"/>
        <v>20379.984173517129</v>
      </c>
      <c r="AJ257">
        <f t="shared" si="192"/>
        <v>599.79413626714063</v>
      </c>
      <c r="AK257" s="13">
        <f t="shared" si="165"/>
        <v>1616.3024281585481</v>
      </c>
      <c r="AL257" s="37">
        <f t="shared" si="166"/>
        <v>1162.5450724080165</v>
      </c>
      <c r="AM257" s="13">
        <f t="shared" si="167"/>
        <v>16828.257681282557</v>
      </c>
      <c r="AN257">
        <f t="shared" si="193"/>
        <v>1228.5382397855951</v>
      </c>
      <c r="AO257" s="13">
        <f t="shared" si="168"/>
        <v>3457.7835760522935</v>
      </c>
      <c r="AP257" s="13">
        <f t="shared" si="194"/>
        <v>1164.6470708022655</v>
      </c>
      <c r="AQ257" s="13">
        <f t="shared" si="169"/>
        <v>20379.984173517129</v>
      </c>
      <c r="AR257" s="13">
        <f t="shared" si="195"/>
        <v>1244.5685773650778</v>
      </c>
      <c r="AS257" s="38">
        <f t="shared" si="170"/>
        <v>3457.7835760522935</v>
      </c>
      <c r="AT257" s="37">
        <f t="shared" si="171"/>
        <v>108.84359342095777</v>
      </c>
      <c r="AU257" s="13">
        <f t="shared" si="172"/>
        <v>5609.4192270941858</v>
      </c>
      <c r="AV257">
        <f t="shared" si="196"/>
        <v>130.84131588015066</v>
      </c>
      <c r="AW257" s="13">
        <f t="shared" si="173"/>
        <v>532.10518174559218</v>
      </c>
      <c r="AX257" s="13">
        <f t="shared" si="197"/>
        <v>112.87715790721964</v>
      </c>
      <c r="AY257" s="13">
        <f t="shared" si="174"/>
        <v>20379.984173517129</v>
      </c>
      <c r="AZ257">
        <f t="shared" si="198"/>
        <v>192.79866447003189</v>
      </c>
      <c r="BA257" s="13">
        <f t="shared" si="175"/>
        <v>532.10518174559218</v>
      </c>
      <c r="BB257" s="37">
        <f t="shared" si="176"/>
        <v>124.21689020500847</v>
      </c>
      <c r="BC257" s="13">
        <f t="shared" si="177"/>
        <v>8414.1288406412787</v>
      </c>
      <c r="BD257">
        <f t="shared" si="199"/>
        <v>157.21347389379781</v>
      </c>
      <c r="BE257" s="13">
        <f t="shared" si="178"/>
        <v>533.91624408933046</v>
      </c>
      <c r="BF257" s="13">
        <f t="shared" si="200"/>
        <v>127.76756316826715</v>
      </c>
      <c r="BG257" s="13">
        <f t="shared" si="179"/>
        <v>20379.984173517129</v>
      </c>
      <c r="BH257">
        <f t="shared" si="201"/>
        <v>207.68906973107943</v>
      </c>
      <c r="BI257" s="13">
        <f t="shared" si="180"/>
        <v>533.91624408933046</v>
      </c>
      <c r="BJ257" s="37">
        <f t="shared" si="181"/>
        <v>7.0828933962664289</v>
      </c>
      <c r="BK257" s="13">
        <f t="shared" si="182"/>
        <v>8414.1288406412787</v>
      </c>
      <c r="BL257">
        <f t="shared" si="202"/>
        <v>40.079477085055757</v>
      </c>
      <c r="BM257" s="13">
        <f t="shared" si="183"/>
        <v>10.271511508174452</v>
      </c>
      <c r="BN257" s="13">
        <f t="shared" si="203"/>
        <v>10.633566359525108</v>
      </c>
      <c r="BO257" s="13">
        <f t="shared" si="184"/>
        <v>20379.984173517129</v>
      </c>
      <c r="BP257">
        <f t="shared" si="204"/>
        <v>90.555072922337374</v>
      </c>
      <c r="BQ257" s="13">
        <f t="shared" si="185"/>
        <v>10.271511508174452</v>
      </c>
      <c r="BR257" s="37">
        <f t="shared" si="186"/>
        <v>159.78161370143422</v>
      </c>
      <c r="BS257" s="13">
        <f t="shared" si="187"/>
        <v>8414.1288406412787</v>
      </c>
      <c r="BT257">
        <f t="shared" si="205"/>
        <v>192.77819739022357</v>
      </c>
      <c r="BU257" s="13">
        <f t="shared" si="188"/>
        <v>836.26927694937092</v>
      </c>
      <c r="BV257" s="13">
        <f t="shared" si="206"/>
        <v>163.3322866646929</v>
      </c>
      <c r="BW257" s="13">
        <f t="shared" si="189"/>
        <v>20379.984173517129</v>
      </c>
      <c r="BX257">
        <f t="shared" si="207"/>
        <v>243.25379322750518</v>
      </c>
      <c r="BY257" s="13">
        <f t="shared" si="190"/>
        <v>836.26927694937092</v>
      </c>
    </row>
    <row r="258" spans="29:77" x14ac:dyDescent="0.2">
      <c r="AC258">
        <v>256</v>
      </c>
      <c r="AD258" s="37">
        <f t="shared" ref="AD258:AD321" si="209">SUM($B$44:$B$48)</f>
        <v>517.28773978707602</v>
      </c>
      <c r="AE258" s="13">
        <f t="shared" ref="AE258:AE321" si="210">SUM($B$42:$B$43)</f>
        <v>14023.548067735466</v>
      </c>
      <c r="AF258">
        <f t="shared" si="208"/>
        <v>572.06722442666774</v>
      </c>
      <c r="AG258" s="13">
        <f t="shared" ref="AG258:AG321" si="211">SUM($B$44:$B$45,$B$48:$B$49)</f>
        <v>1616.3024281585481</v>
      </c>
      <c r="AH258" s="13">
        <f t="shared" si="191"/>
        <v>519.87262970432835</v>
      </c>
      <c r="AI258" s="13">
        <f t="shared" ref="AI258:AI321" si="212">SUM($C$42:$C$43)</f>
        <v>20379.984173517129</v>
      </c>
      <c r="AJ258">
        <f t="shared" si="192"/>
        <v>599.4819428821296</v>
      </c>
      <c r="AK258" s="13">
        <f t="shared" ref="AK258:AK321" si="213">SUM($C$44:$C$45,$C$48:$C$49)</f>
        <v>1616.3024281585481</v>
      </c>
      <c r="AL258" s="37">
        <f t="shared" ref="AL258:AL321" si="214">SUM($D$44:$D$48)</f>
        <v>1162.5450724080165</v>
      </c>
      <c r="AM258" s="13">
        <f t="shared" ref="AM258:AM321" si="215">SUM($D$42:$D$43)</f>
        <v>16828.257681282557</v>
      </c>
      <c r="AN258">
        <f t="shared" si="193"/>
        <v>1228.2804539755266</v>
      </c>
      <c r="AO258" s="13">
        <f t="shared" ref="AO258:AO321" si="216">SUM($D$44:$D$45,$D$48:$D$49)</f>
        <v>3457.7835760522935</v>
      </c>
      <c r="AP258" s="13">
        <f t="shared" si="194"/>
        <v>1164.6470708022655</v>
      </c>
      <c r="AQ258" s="13">
        <f t="shared" ref="AQ258:AQ321" si="217">SUM($E$42:$E$43)</f>
        <v>20379.984173517129</v>
      </c>
      <c r="AR258" s="13">
        <f t="shared" si="195"/>
        <v>1244.2563839800669</v>
      </c>
      <c r="AS258" s="38">
        <f t="shared" ref="AS258:AS321" si="218">SUM($E$44:$E$45,$E$48:$E$49)</f>
        <v>3457.7835760522935</v>
      </c>
      <c r="AT258" s="37">
        <f t="shared" ref="AT258:AT321" si="219">SUM($F$44:$F$48)</f>
        <v>108.84359342095777</v>
      </c>
      <c r="AU258" s="13">
        <f t="shared" ref="AU258:AU321" si="220">SUM($F$42:$F$43)</f>
        <v>5609.4192270941858</v>
      </c>
      <c r="AV258">
        <f t="shared" si="196"/>
        <v>130.75538727679444</v>
      </c>
      <c r="AW258" s="13">
        <f t="shared" ref="AW258:AW321" si="221">SUM($F$44:$F$45,$F$48:$F$49)</f>
        <v>532.10518174559218</v>
      </c>
      <c r="AX258" s="13">
        <f t="shared" si="197"/>
        <v>112.87715790721964</v>
      </c>
      <c r="AY258" s="13">
        <f t="shared" ref="AY258:AY321" si="222">SUM($G$42:$G$43)</f>
        <v>20379.984173517129</v>
      </c>
      <c r="AZ258">
        <f t="shared" si="198"/>
        <v>192.48647108502092</v>
      </c>
      <c r="BA258" s="13">
        <f t="shared" ref="BA258:BA321" si="223">SUM($G$44:$G$45,$G$48:$G$49)</f>
        <v>532.10518174559218</v>
      </c>
      <c r="BB258" s="37">
        <f t="shared" ref="BB258:BB321" si="224">SUM($H$44:$H$48)</f>
        <v>124.21689020500847</v>
      </c>
      <c r="BC258" s="13">
        <f t="shared" ref="BC258:BC321" si="225">SUM($H$42:$H$43)</f>
        <v>8414.1288406412787</v>
      </c>
      <c r="BD258">
        <f t="shared" si="199"/>
        <v>157.08458098876346</v>
      </c>
      <c r="BE258" s="13">
        <f t="shared" ref="BE258:BE321" si="226">SUM($H$44:$H$45,$H$48:$H$49)</f>
        <v>533.91624408933046</v>
      </c>
      <c r="BF258" s="13">
        <f t="shared" si="200"/>
        <v>127.76756316826715</v>
      </c>
      <c r="BG258" s="13">
        <f t="shared" ref="BG258:BG321" si="227">SUM($I$42:$I$43)</f>
        <v>20379.984173517129</v>
      </c>
      <c r="BH258">
        <f t="shared" si="201"/>
        <v>207.37687634606843</v>
      </c>
      <c r="BI258" s="13">
        <f t="shared" ref="BI258:BI321" si="228">SUM($I$44:$I$45,$I$48:$I$49)</f>
        <v>533.91624408933046</v>
      </c>
      <c r="BJ258" s="37">
        <f t="shared" ref="BJ258:BJ321" si="229">SUM($J$44:$J$48)</f>
        <v>7.0828933962664289</v>
      </c>
      <c r="BK258" s="13">
        <f t="shared" ref="BK258:BK321" si="230">SUM($J$42:$J$43)</f>
        <v>8414.1288406412787</v>
      </c>
      <c r="BL258">
        <f t="shared" si="202"/>
        <v>39.950584180021423</v>
      </c>
      <c r="BM258" s="13">
        <f t="shared" ref="BM258:BM321" si="231">SUM($J$44:$J$45,$J$48:$J$49)</f>
        <v>10.271511508174452</v>
      </c>
      <c r="BN258" s="13">
        <f t="shared" si="203"/>
        <v>10.633566359525108</v>
      </c>
      <c r="BO258" s="13">
        <f t="shared" ref="BO258:BO321" si="232">SUM($K$42:$K$43)</f>
        <v>20379.984173517129</v>
      </c>
      <c r="BP258">
        <f t="shared" si="204"/>
        <v>90.242879537326388</v>
      </c>
      <c r="BQ258" s="13">
        <f t="shared" ref="BQ258:BQ321" si="233">SUM($K$44:$K$45,$K$48:$K$49)</f>
        <v>10.271511508174452</v>
      </c>
      <c r="BR258" s="37">
        <f t="shared" ref="BR258:BR321" si="234">SUM($L$44:$L$48)</f>
        <v>159.78161370143422</v>
      </c>
      <c r="BS258" s="13">
        <f t="shared" ref="BS258:BS321" si="235">SUM($L$42:$L$43)</f>
        <v>8414.1288406412787</v>
      </c>
      <c r="BT258">
        <f t="shared" si="205"/>
        <v>192.64930448518922</v>
      </c>
      <c r="BU258" s="13">
        <f t="shared" ref="BU258:BU321" si="236">SUM($L$44:$L$45,$L$48:$L$49)</f>
        <v>836.26927694937092</v>
      </c>
      <c r="BV258" s="13">
        <f t="shared" si="206"/>
        <v>163.3322866646929</v>
      </c>
      <c r="BW258" s="13">
        <f t="shared" ref="BW258:BW321" si="237">SUM($M$42:$M$43)</f>
        <v>20379.984173517129</v>
      </c>
      <c r="BX258">
        <f t="shared" si="207"/>
        <v>242.94159984249418</v>
      </c>
      <c r="BY258" s="13">
        <f t="shared" ref="BY258:BY321" si="238">SUM($M$44:$M$45,$M$48:$M$49)</f>
        <v>836.26927694937092</v>
      </c>
    </row>
    <row r="259" spans="29:77" x14ac:dyDescent="0.2">
      <c r="AC259">
        <v>257</v>
      </c>
      <c r="AD259" s="37">
        <f t="shared" si="209"/>
        <v>517.28773978707602</v>
      </c>
      <c r="AE259" s="13">
        <f t="shared" si="210"/>
        <v>14023.548067735466</v>
      </c>
      <c r="AF259">
        <f t="shared" si="208"/>
        <v>571.85407468098833</v>
      </c>
      <c r="AG259" s="13">
        <f t="shared" si="211"/>
        <v>1616.3024281585481</v>
      </c>
      <c r="AH259" s="13">
        <f t="shared" ref="AH259:AH322" si="239">SUM($C$44:$C$45,$C$47:$C$48)</f>
        <v>519.87262970432835</v>
      </c>
      <c r="AI259" s="13">
        <f t="shared" si="212"/>
        <v>20379.984173517129</v>
      </c>
      <c r="AJ259">
        <f t="shared" ref="AJ259:AJ322" si="240">AI259/$AC259+AH259</f>
        <v>599.17217901762456</v>
      </c>
      <c r="AK259" s="13">
        <f t="shared" si="213"/>
        <v>1616.3024281585481</v>
      </c>
      <c r="AL259" s="37">
        <f t="shared" si="214"/>
        <v>1162.5450724080165</v>
      </c>
      <c r="AM259" s="13">
        <f t="shared" si="215"/>
        <v>16828.257681282557</v>
      </c>
      <c r="AN259">
        <f t="shared" ref="AN259:AN322" si="241">AM259/$AC259+AL259</f>
        <v>1228.0246742807112</v>
      </c>
      <c r="AO259" s="13">
        <f t="shared" si="216"/>
        <v>3457.7835760522935</v>
      </c>
      <c r="AP259" s="13">
        <f t="shared" ref="AP259:AP322" si="242">SUM($E$44:$E$45,$E$47:$E$48)</f>
        <v>1164.6470708022655</v>
      </c>
      <c r="AQ259" s="13">
        <f t="shared" si="217"/>
        <v>20379.984173517129</v>
      </c>
      <c r="AR259" s="13">
        <f t="shared" ref="AR259:AR322" si="243">AQ259/$AC259+AP259</f>
        <v>1243.9466201155617</v>
      </c>
      <c r="AS259" s="38">
        <f t="shared" si="218"/>
        <v>3457.7835760522935</v>
      </c>
      <c r="AT259" s="37">
        <f t="shared" si="219"/>
        <v>108.84359342095777</v>
      </c>
      <c r="AU259" s="13">
        <f t="shared" si="220"/>
        <v>5609.4192270941858</v>
      </c>
      <c r="AV259">
        <f t="shared" ref="AV259:AV322" si="244">AU259/$AC259+AT259</f>
        <v>130.67012737852269</v>
      </c>
      <c r="AW259" s="13">
        <f t="shared" si="221"/>
        <v>532.10518174559218</v>
      </c>
      <c r="AX259" s="13">
        <f t="shared" ref="AX259:AX322" si="245">SUM($G$44:$G$45,$G$47:$G$48)</f>
        <v>112.87715790721964</v>
      </c>
      <c r="AY259" s="13">
        <f t="shared" si="222"/>
        <v>20379.984173517129</v>
      </c>
      <c r="AZ259">
        <f t="shared" ref="AZ259:AZ322" si="246">AY259/$AC259+AX259</f>
        <v>192.17670722051588</v>
      </c>
      <c r="BA259" s="13">
        <f t="shared" si="223"/>
        <v>532.10518174559218</v>
      </c>
      <c r="BB259" s="37">
        <f t="shared" si="224"/>
        <v>124.21689020500847</v>
      </c>
      <c r="BC259" s="13">
        <f t="shared" si="225"/>
        <v>8414.1288406412787</v>
      </c>
      <c r="BD259">
        <f t="shared" ref="BD259:BD322" si="247">BC259/$AC259+BB259</f>
        <v>156.95669114135586</v>
      </c>
      <c r="BE259" s="13">
        <f t="shared" si="226"/>
        <v>533.91624408933046</v>
      </c>
      <c r="BF259" s="13">
        <f t="shared" ref="BF259:BF322" si="248">SUM($I$44:$I$45,$I$47:$I$48)</f>
        <v>127.76756316826715</v>
      </c>
      <c r="BG259" s="13">
        <f t="shared" si="227"/>
        <v>20379.984173517129</v>
      </c>
      <c r="BH259">
        <f t="shared" ref="BH259:BH322" si="249">BG259/$AC259+BF259</f>
        <v>207.06711248156336</v>
      </c>
      <c r="BI259" s="13">
        <f t="shared" si="228"/>
        <v>533.91624408933046</v>
      </c>
      <c r="BJ259" s="37">
        <f t="shared" si="229"/>
        <v>7.0828933962664289</v>
      </c>
      <c r="BK259" s="13">
        <f t="shared" si="230"/>
        <v>8414.1288406412787</v>
      </c>
      <c r="BL259">
        <f t="shared" ref="BL259:BL322" si="250">BK259/$AC259+BJ259</f>
        <v>39.822694332613814</v>
      </c>
      <c r="BM259" s="13">
        <f t="shared" si="231"/>
        <v>10.271511508174452</v>
      </c>
      <c r="BN259" s="13">
        <f t="shared" ref="BN259:BN322" si="251">SUM($K$44:$K$45,$K$47:$K$48)</f>
        <v>10.633566359525108</v>
      </c>
      <c r="BO259" s="13">
        <f t="shared" si="232"/>
        <v>20379.984173517129</v>
      </c>
      <c r="BP259">
        <f t="shared" ref="BP259:BP322" si="252">BO259/$AC259+BN259</f>
        <v>89.93311567282133</v>
      </c>
      <c r="BQ259" s="13">
        <f t="shared" si="233"/>
        <v>10.271511508174452</v>
      </c>
      <c r="BR259" s="37">
        <f t="shared" si="234"/>
        <v>159.78161370143422</v>
      </c>
      <c r="BS259" s="13">
        <f t="shared" si="235"/>
        <v>8414.1288406412787</v>
      </c>
      <c r="BT259">
        <f t="shared" ref="BT259:BT322" si="253">BS259/$AC259+BR259</f>
        <v>192.52141463778162</v>
      </c>
      <c r="BU259" s="13">
        <f t="shared" si="236"/>
        <v>836.26927694937092</v>
      </c>
      <c r="BV259" s="13">
        <f t="shared" ref="BV259:BV322" si="254">SUM($M$44:$M$45,$M$47:$M$48)</f>
        <v>163.3322866646929</v>
      </c>
      <c r="BW259" s="13">
        <f t="shared" si="237"/>
        <v>20379.984173517129</v>
      </c>
      <c r="BX259">
        <f t="shared" ref="BX259:BX322" si="255">BW259/$AC259+BV259</f>
        <v>242.63183597798911</v>
      </c>
      <c r="BY259" s="13">
        <f t="shared" si="238"/>
        <v>836.26927694937092</v>
      </c>
    </row>
    <row r="260" spans="29:77" x14ac:dyDescent="0.2">
      <c r="AC260">
        <v>258</v>
      </c>
      <c r="AD260" s="37">
        <f t="shared" si="209"/>
        <v>517.28773978707602</v>
      </c>
      <c r="AE260" s="13">
        <f t="shared" si="210"/>
        <v>14023.548067735466</v>
      </c>
      <c r="AF260">
        <f t="shared" ref="AF260:AF323" si="256">AE260/AC260+AD260</f>
        <v>571.64257725891889</v>
      </c>
      <c r="AG260" s="13">
        <f t="shared" si="211"/>
        <v>1616.3024281585481</v>
      </c>
      <c r="AH260" s="13">
        <f t="shared" si="239"/>
        <v>519.87262970432835</v>
      </c>
      <c r="AI260" s="13">
        <f t="shared" si="212"/>
        <v>20379.984173517129</v>
      </c>
      <c r="AJ260">
        <f t="shared" si="240"/>
        <v>598.86481642338697</v>
      </c>
      <c r="AK260" s="13">
        <f t="shared" si="213"/>
        <v>1616.3024281585481</v>
      </c>
      <c r="AL260" s="37">
        <f t="shared" si="214"/>
        <v>1162.5450724080165</v>
      </c>
      <c r="AM260" s="13">
        <f t="shared" si="215"/>
        <v>16828.257681282557</v>
      </c>
      <c r="AN260">
        <f t="shared" si="241"/>
        <v>1227.7708773742279</v>
      </c>
      <c r="AO260" s="13">
        <f t="shared" si="216"/>
        <v>3457.7835760522935</v>
      </c>
      <c r="AP260" s="13">
        <f t="shared" si="242"/>
        <v>1164.6470708022655</v>
      </c>
      <c r="AQ260" s="13">
        <f t="shared" si="217"/>
        <v>20379.984173517129</v>
      </c>
      <c r="AR260" s="13">
        <f t="shared" si="243"/>
        <v>1243.6392575213242</v>
      </c>
      <c r="AS260" s="38">
        <f t="shared" si="218"/>
        <v>3457.7835760522935</v>
      </c>
      <c r="AT260" s="37">
        <f t="shared" si="219"/>
        <v>108.84359342095777</v>
      </c>
      <c r="AU260" s="13">
        <f t="shared" si="220"/>
        <v>5609.4192270941858</v>
      </c>
      <c r="AV260">
        <f t="shared" si="244"/>
        <v>130.58552840969492</v>
      </c>
      <c r="AW260" s="13">
        <f t="shared" si="221"/>
        <v>532.10518174559218</v>
      </c>
      <c r="AX260" s="13">
        <f t="shared" si="245"/>
        <v>112.87715790721964</v>
      </c>
      <c r="AY260" s="13">
        <f t="shared" si="222"/>
        <v>20379.984173517129</v>
      </c>
      <c r="AZ260">
        <f t="shared" si="246"/>
        <v>191.86934462627829</v>
      </c>
      <c r="BA260" s="13">
        <f t="shared" si="223"/>
        <v>532.10518174559218</v>
      </c>
      <c r="BB260" s="37">
        <f t="shared" si="224"/>
        <v>124.21689020500847</v>
      </c>
      <c r="BC260" s="13">
        <f t="shared" si="225"/>
        <v>8414.1288406412787</v>
      </c>
      <c r="BD260">
        <f t="shared" si="247"/>
        <v>156.8297926881142</v>
      </c>
      <c r="BE260" s="13">
        <f t="shared" si="226"/>
        <v>533.91624408933046</v>
      </c>
      <c r="BF260" s="13">
        <f t="shared" si="248"/>
        <v>127.76756316826715</v>
      </c>
      <c r="BG260" s="13">
        <f t="shared" si="227"/>
        <v>20379.984173517129</v>
      </c>
      <c r="BH260">
        <f t="shared" si="249"/>
        <v>206.75974988732577</v>
      </c>
      <c r="BI260" s="13">
        <f t="shared" si="228"/>
        <v>533.91624408933046</v>
      </c>
      <c r="BJ260" s="37">
        <f t="shared" si="229"/>
        <v>7.0828933962664289</v>
      </c>
      <c r="BK260" s="13">
        <f t="shared" si="230"/>
        <v>8414.1288406412787</v>
      </c>
      <c r="BL260">
        <f t="shared" si="250"/>
        <v>39.695795879372156</v>
      </c>
      <c r="BM260" s="13">
        <f t="shared" si="231"/>
        <v>10.271511508174452</v>
      </c>
      <c r="BN260" s="13">
        <f t="shared" si="251"/>
        <v>10.633566359525108</v>
      </c>
      <c r="BO260" s="13">
        <f t="shared" si="232"/>
        <v>20379.984173517129</v>
      </c>
      <c r="BP260">
        <f t="shared" si="252"/>
        <v>89.625753078583742</v>
      </c>
      <c r="BQ260" s="13">
        <f t="shared" si="233"/>
        <v>10.271511508174452</v>
      </c>
      <c r="BR260" s="37">
        <f t="shared" si="234"/>
        <v>159.78161370143422</v>
      </c>
      <c r="BS260" s="13">
        <f t="shared" si="235"/>
        <v>8414.1288406412787</v>
      </c>
      <c r="BT260">
        <f t="shared" si="253"/>
        <v>192.39451618453995</v>
      </c>
      <c r="BU260" s="13">
        <f t="shared" si="236"/>
        <v>836.26927694937092</v>
      </c>
      <c r="BV260" s="13">
        <f t="shared" si="254"/>
        <v>163.3322866646929</v>
      </c>
      <c r="BW260" s="13">
        <f t="shared" si="237"/>
        <v>20379.984173517129</v>
      </c>
      <c r="BX260">
        <f t="shared" si="255"/>
        <v>242.32447338375152</v>
      </c>
      <c r="BY260" s="13">
        <f t="shared" si="238"/>
        <v>836.26927694937092</v>
      </c>
    </row>
    <row r="261" spans="29:77" x14ac:dyDescent="0.2">
      <c r="AC261">
        <v>259</v>
      </c>
      <c r="AD261" s="37">
        <f t="shared" si="209"/>
        <v>517.28773978707602</v>
      </c>
      <c r="AE261" s="13">
        <f t="shared" si="210"/>
        <v>14023.548067735466</v>
      </c>
      <c r="AF261">
        <f t="shared" si="256"/>
        <v>571.43271302157586</v>
      </c>
      <c r="AG261" s="13">
        <f t="shared" si="211"/>
        <v>1616.3024281585481</v>
      </c>
      <c r="AH261" s="13">
        <f t="shared" si="239"/>
        <v>519.87262970432835</v>
      </c>
      <c r="AI261" s="13">
        <f t="shared" si="212"/>
        <v>20379.984173517129</v>
      </c>
      <c r="AJ261">
        <f t="shared" si="240"/>
        <v>598.55982728547554</v>
      </c>
      <c r="AK261" s="13">
        <f t="shared" si="213"/>
        <v>1616.3024281585481</v>
      </c>
      <c r="AL261" s="37">
        <f t="shared" si="214"/>
        <v>1162.5450724080165</v>
      </c>
      <c r="AM261" s="13">
        <f t="shared" si="215"/>
        <v>16828.257681282557</v>
      </c>
      <c r="AN261">
        <f t="shared" si="241"/>
        <v>1227.5190402894164</v>
      </c>
      <c r="AO261" s="13">
        <f t="shared" si="216"/>
        <v>3457.7835760522935</v>
      </c>
      <c r="AP261" s="13">
        <f t="shared" si="242"/>
        <v>1164.6470708022655</v>
      </c>
      <c r="AQ261" s="13">
        <f t="shared" si="217"/>
        <v>20379.984173517129</v>
      </c>
      <c r="AR261" s="13">
        <f t="shared" si="243"/>
        <v>1243.3342683834128</v>
      </c>
      <c r="AS261" s="38">
        <f t="shared" si="218"/>
        <v>3457.7835760522935</v>
      </c>
      <c r="AT261" s="37">
        <f t="shared" si="219"/>
        <v>108.84359342095777</v>
      </c>
      <c r="AU261" s="13">
        <f t="shared" si="220"/>
        <v>5609.4192270941858</v>
      </c>
      <c r="AV261">
        <f t="shared" si="244"/>
        <v>130.50158271475772</v>
      </c>
      <c r="AW261" s="13">
        <f t="shared" si="221"/>
        <v>532.10518174559218</v>
      </c>
      <c r="AX261" s="13">
        <f t="shared" si="245"/>
        <v>112.87715790721964</v>
      </c>
      <c r="AY261" s="13">
        <f t="shared" si="222"/>
        <v>20379.984173517129</v>
      </c>
      <c r="AZ261">
        <f t="shared" si="246"/>
        <v>191.56435548836686</v>
      </c>
      <c r="BA261" s="13">
        <f t="shared" si="223"/>
        <v>532.10518174559218</v>
      </c>
      <c r="BB261" s="37">
        <f t="shared" si="224"/>
        <v>124.21689020500847</v>
      </c>
      <c r="BC261" s="13">
        <f t="shared" si="225"/>
        <v>8414.1288406412787</v>
      </c>
      <c r="BD261">
        <f t="shared" si="247"/>
        <v>156.70387414570837</v>
      </c>
      <c r="BE261" s="13">
        <f t="shared" si="226"/>
        <v>533.91624408933046</v>
      </c>
      <c r="BF261" s="13">
        <f t="shared" si="248"/>
        <v>127.76756316826715</v>
      </c>
      <c r="BG261" s="13">
        <f t="shared" si="227"/>
        <v>20379.984173517129</v>
      </c>
      <c r="BH261">
        <f t="shared" si="249"/>
        <v>206.45476074941436</v>
      </c>
      <c r="BI261" s="13">
        <f t="shared" si="228"/>
        <v>533.91624408933046</v>
      </c>
      <c r="BJ261" s="37">
        <f t="shared" si="229"/>
        <v>7.0828933962664289</v>
      </c>
      <c r="BK261" s="13">
        <f t="shared" si="230"/>
        <v>8414.1288406412787</v>
      </c>
      <c r="BL261">
        <f t="shared" si="250"/>
        <v>39.569877336966343</v>
      </c>
      <c r="BM261" s="13">
        <f t="shared" si="231"/>
        <v>10.271511508174452</v>
      </c>
      <c r="BN261" s="13">
        <f t="shared" si="251"/>
        <v>10.633566359525108</v>
      </c>
      <c r="BO261" s="13">
        <f t="shared" si="232"/>
        <v>20379.984173517129</v>
      </c>
      <c r="BP261">
        <f t="shared" si="252"/>
        <v>89.320763940672322</v>
      </c>
      <c r="BQ261" s="13">
        <f t="shared" si="233"/>
        <v>10.271511508174452</v>
      </c>
      <c r="BR261" s="37">
        <f t="shared" si="234"/>
        <v>159.78161370143422</v>
      </c>
      <c r="BS261" s="13">
        <f t="shared" si="235"/>
        <v>8414.1288406412787</v>
      </c>
      <c r="BT261">
        <f t="shared" si="253"/>
        <v>192.26859764213413</v>
      </c>
      <c r="BU261" s="13">
        <f t="shared" si="236"/>
        <v>836.26927694937092</v>
      </c>
      <c r="BV261" s="13">
        <f t="shared" si="254"/>
        <v>163.3322866646929</v>
      </c>
      <c r="BW261" s="13">
        <f t="shared" si="237"/>
        <v>20379.984173517129</v>
      </c>
      <c r="BX261">
        <f t="shared" si="255"/>
        <v>242.01948424584012</v>
      </c>
      <c r="BY261" s="13">
        <f t="shared" si="238"/>
        <v>836.26927694937092</v>
      </c>
    </row>
    <row r="262" spans="29:77" x14ac:dyDescent="0.2">
      <c r="AC262">
        <v>260</v>
      </c>
      <c r="AD262" s="37">
        <f t="shared" si="209"/>
        <v>517.28773978707602</v>
      </c>
      <c r="AE262" s="13">
        <f t="shared" si="210"/>
        <v>14023.548067735466</v>
      </c>
      <c r="AF262">
        <f t="shared" si="256"/>
        <v>571.22446312452007</v>
      </c>
      <c r="AG262" s="13">
        <f t="shared" si="211"/>
        <v>1616.3024281585481</v>
      </c>
      <c r="AH262" s="13">
        <f t="shared" si="239"/>
        <v>519.87262970432835</v>
      </c>
      <c r="AI262" s="13">
        <f t="shared" si="212"/>
        <v>20379.984173517129</v>
      </c>
      <c r="AJ262">
        <f t="shared" si="240"/>
        <v>598.25718421785575</v>
      </c>
      <c r="AK262" s="13">
        <f t="shared" si="213"/>
        <v>1616.3024281585481</v>
      </c>
      <c r="AL262" s="37">
        <f t="shared" si="214"/>
        <v>1162.5450724080165</v>
      </c>
      <c r="AM262" s="13">
        <f t="shared" si="215"/>
        <v>16828.257681282557</v>
      </c>
      <c r="AN262">
        <f t="shared" si="241"/>
        <v>1227.2691404129494</v>
      </c>
      <c r="AO262" s="13">
        <f t="shared" si="216"/>
        <v>3457.7835760522935</v>
      </c>
      <c r="AP262" s="13">
        <f t="shared" si="242"/>
        <v>1164.6470708022655</v>
      </c>
      <c r="AQ262" s="13">
        <f t="shared" si="217"/>
        <v>20379.984173517129</v>
      </c>
      <c r="AR262" s="13">
        <f t="shared" si="243"/>
        <v>1243.031625315793</v>
      </c>
      <c r="AS262" s="38">
        <f t="shared" si="218"/>
        <v>3457.7835760522935</v>
      </c>
      <c r="AT262" s="37">
        <f t="shared" si="219"/>
        <v>108.84359342095777</v>
      </c>
      <c r="AU262" s="13">
        <f t="shared" si="220"/>
        <v>5609.4192270941858</v>
      </c>
      <c r="AV262">
        <f t="shared" si="244"/>
        <v>130.41828275593542</v>
      </c>
      <c r="AW262" s="13">
        <f t="shared" si="221"/>
        <v>532.10518174559218</v>
      </c>
      <c r="AX262" s="13">
        <f t="shared" si="245"/>
        <v>112.87715790721964</v>
      </c>
      <c r="AY262" s="13">
        <f t="shared" si="222"/>
        <v>20379.984173517129</v>
      </c>
      <c r="AZ262">
        <f t="shared" si="246"/>
        <v>191.26171242074707</v>
      </c>
      <c r="BA262" s="13">
        <f t="shared" si="223"/>
        <v>532.10518174559218</v>
      </c>
      <c r="BB262" s="37">
        <f t="shared" si="224"/>
        <v>124.21689020500847</v>
      </c>
      <c r="BC262" s="13">
        <f t="shared" si="225"/>
        <v>8414.1288406412787</v>
      </c>
      <c r="BD262">
        <f t="shared" si="247"/>
        <v>156.57892420747493</v>
      </c>
      <c r="BE262" s="13">
        <f t="shared" si="226"/>
        <v>533.91624408933046</v>
      </c>
      <c r="BF262" s="13">
        <f t="shared" si="248"/>
        <v>127.76756316826715</v>
      </c>
      <c r="BG262" s="13">
        <f t="shared" si="227"/>
        <v>20379.984173517129</v>
      </c>
      <c r="BH262">
        <f t="shared" si="249"/>
        <v>206.15211768179455</v>
      </c>
      <c r="BI262" s="13">
        <f t="shared" si="228"/>
        <v>533.91624408933046</v>
      </c>
      <c r="BJ262" s="37">
        <f t="shared" si="229"/>
        <v>7.0828933962664289</v>
      </c>
      <c r="BK262" s="13">
        <f t="shared" si="230"/>
        <v>8414.1288406412787</v>
      </c>
      <c r="BL262">
        <f t="shared" si="250"/>
        <v>39.444927398732887</v>
      </c>
      <c r="BM262" s="13">
        <f t="shared" si="231"/>
        <v>10.271511508174452</v>
      </c>
      <c r="BN262" s="13">
        <f t="shared" si="251"/>
        <v>10.633566359525108</v>
      </c>
      <c r="BO262" s="13">
        <f t="shared" si="232"/>
        <v>20379.984173517129</v>
      </c>
      <c r="BP262">
        <f t="shared" si="252"/>
        <v>89.018120873052524</v>
      </c>
      <c r="BQ262" s="13">
        <f t="shared" si="233"/>
        <v>10.271511508174452</v>
      </c>
      <c r="BR262" s="37">
        <f t="shared" si="234"/>
        <v>159.78161370143422</v>
      </c>
      <c r="BS262" s="13">
        <f t="shared" si="235"/>
        <v>8414.1288406412787</v>
      </c>
      <c r="BT262">
        <f t="shared" si="253"/>
        <v>192.14364770390068</v>
      </c>
      <c r="BU262" s="13">
        <f t="shared" si="236"/>
        <v>836.26927694937092</v>
      </c>
      <c r="BV262" s="13">
        <f t="shared" si="254"/>
        <v>163.3322866646929</v>
      </c>
      <c r="BW262" s="13">
        <f t="shared" si="237"/>
        <v>20379.984173517129</v>
      </c>
      <c r="BX262">
        <f t="shared" si="255"/>
        <v>241.71684117822031</v>
      </c>
      <c r="BY262" s="13">
        <f t="shared" si="238"/>
        <v>836.26927694937092</v>
      </c>
    </row>
    <row r="263" spans="29:77" x14ac:dyDescent="0.2">
      <c r="AC263">
        <v>261</v>
      </c>
      <c r="AD263" s="37">
        <f t="shared" si="209"/>
        <v>517.28773978707602</v>
      </c>
      <c r="AE263" s="13">
        <f t="shared" si="210"/>
        <v>14023.548067735466</v>
      </c>
      <c r="AF263">
        <f t="shared" si="256"/>
        <v>571.01780901211612</v>
      </c>
      <c r="AG263" s="13">
        <f t="shared" si="211"/>
        <v>1616.3024281585481</v>
      </c>
      <c r="AH263" s="13">
        <f t="shared" si="239"/>
        <v>519.87262970432835</v>
      </c>
      <c r="AI263" s="13">
        <f t="shared" si="212"/>
        <v>20379.984173517129</v>
      </c>
      <c r="AJ263">
        <f t="shared" si="240"/>
        <v>597.95686025420241</v>
      </c>
      <c r="AK263" s="13">
        <f t="shared" si="213"/>
        <v>1616.3024281585481</v>
      </c>
      <c r="AL263" s="37">
        <f t="shared" si="214"/>
        <v>1162.5450724080165</v>
      </c>
      <c r="AM263" s="13">
        <f t="shared" si="215"/>
        <v>16828.257681282557</v>
      </c>
      <c r="AN263">
        <f t="shared" si="241"/>
        <v>1227.0211554780647</v>
      </c>
      <c r="AO263" s="13">
        <f t="shared" si="216"/>
        <v>3457.7835760522935</v>
      </c>
      <c r="AP263" s="13">
        <f t="shared" si="242"/>
        <v>1164.6470708022655</v>
      </c>
      <c r="AQ263" s="13">
        <f t="shared" si="217"/>
        <v>20379.984173517129</v>
      </c>
      <c r="AR263" s="13">
        <f t="shared" si="243"/>
        <v>1242.7313013521396</v>
      </c>
      <c r="AS263" s="38">
        <f t="shared" si="218"/>
        <v>3457.7835760522935</v>
      </c>
      <c r="AT263" s="37">
        <f t="shared" si="219"/>
        <v>108.84359342095777</v>
      </c>
      <c r="AU263" s="13">
        <f t="shared" si="220"/>
        <v>5609.4192270941858</v>
      </c>
      <c r="AV263">
        <f t="shared" si="244"/>
        <v>130.33562111097382</v>
      </c>
      <c r="AW263" s="13">
        <f t="shared" si="221"/>
        <v>532.10518174559218</v>
      </c>
      <c r="AX263" s="13">
        <f t="shared" si="245"/>
        <v>112.87715790721964</v>
      </c>
      <c r="AY263" s="13">
        <f t="shared" si="222"/>
        <v>20379.984173517129</v>
      </c>
      <c r="AZ263">
        <f t="shared" si="246"/>
        <v>190.96138845709368</v>
      </c>
      <c r="BA263" s="13">
        <f t="shared" si="223"/>
        <v>532.10518174559218</v>
      </c>
      <c r="BB263" s="37">
        <f t="shared" si="224"/>
        <v>124.21689020500847</v>
      </c>
      <c r="BC263" s="13">
        <f t="shared" si="225"/>
        <v>8414.1288406412787</v>
      </c>
      <c r="BD263">
        <f t="shared" si="247"/>
        <v>156.45493174003252</v>
      </c>
      <c r="BE263" s="13">
        <f t="shared" si="226"/>
        <v>533.91624408933046</v>
      </c>
      <c r="BF263" s="13">
        <f t="shared" si="248"/>
        <v>127.76756316826715</v>
      </c>
      <c r="BG263" s="13">
        <f t="shared" si="227"/>
        <v>20379.984173517129</v>
      </c>
      <c r="BH263">
        <f t="shared" si="249"/>
        <v>205.85179371814121</v>
      </c>
      <c r="BI263" s="13">
        <f t="shared" si="228"/>
        <v>533.91624408933046</v>
      </c>
      <c r="BJ263" s="37">
        <f t="shared" si="229"/>
        <v>7.0828933962664289</v>
      </c>
      <c r="BK263" s="13">
        <f t="shared" si="230"/>
        <v>8414.1288406412787</v>
      </c>
      <c r="BL263">
        <f t="shared" si="250"/>
        <v>39.320934931290488</v>
      </c>
      <c r="BM263" s="13">
        <f t="shared" si="231"/>
        <v>10.271511508174452</v>
      </c>
      <c r="BN263" s="13">
        <f t="shared" si="251"/>
        <v>10.633566359525108</v>
      </c>
      <c r="BO263" s="13">
        <f t="shared" si="232"/>
        <v>20379.984173517129</v>
      </c>
      <c r="BP263">
        <f t="shared" si="252"/>
        <v>88.717796909399155</v>
      </c>
      <c r="BQ263" s="13">
        <f t="shared" si="233"/>
        <v>10.271511508174452</v>
      </c>
      <c r="BR263" s="37">
        <f t="shared" si="234"/>
        <v>159.78161370143422</v>
      </c>
      <c r="BS263" s="13">
        <f t="shared" si="235"/>
        <v>8414.1288406412787</v>
      </c>
      <c r="BT263">
        <f t="shared" si="253"/>
        <v>192.01965523645828</v>
      </c>
      <c r="BU263" s="13">
        <f t="shared" si="236"/>
        <v>836.26927694937092</v>
      </c>
      <c r="BV263" s="13">
        <f t="shared" si="254"/>
        <v>163.3322866646929</v>
      </c>
      <c r="BW263" s="13">
        <f t="shared" si="237"/>
        <v>20379.984173517129</v>
      </c>
      <c r="BX263">
        <f t="shared" si="255"/>
        <v>241.41651721456697</v>
      </c>
      <c r="BY263" s="13">
        <f t="shared" si="238"/>
        <v>836.26927694937092</v>
      </c>
    </row>
    <row r="264" spans="29:77" x14ac:dyDescent="0.2">
      <c r="AC264">
        <v>262</v>
      </c>
      <c r="AD264" s="37">
        <f t="shared" si="209"/>
        <v>517.28773978707602</v>
      </c>
      <c r="AE264" s="13">
        <f t="shared" si="210"/>
        <v>14023.548067735466</v>
      </c>
      <c r="AF264">
        <f t="shared" si="256"/>
        <v>570.81273241202052</v>
      </c>
      <c r="AG264" s="13">
        <f t="shared" si="211"/>
        <v>1616.3024281585481</v>
      </c>
      <c r="AH264" s="13">
        <f t="shared" si="239"/>
        <v>519.87262970432835</v>
      </c>
      <c r="AI264" s="13">
        <f t="shared" si="212"/>
        <v>20379.984173517129</v>
      </c>
      <c r="AJ264">
        <f t="shared" si="240"/>
        <v>597.65882883988991</v>
      </c>
      <c r="AK264" s="13">
        <f t="shared" si="213"/>
        <v>1616.3024281585481</v>
      </c>
      <c r="AL264" s="37">
        <f t="shared" si="214"/>
        <v>1162.5450724080165</v>
      </c>
      <c r="AM264" s="13">
        <f t="shared" si="215"/>
        <v>16828.257681282557</v>
      </c>
      <c r="AN264">
        <f t="shared" si="241"/>
        <v>1226.77506355795</v>
      </c>
      <c r="AO264" s="13">
        <f t="shared" si="216"/>
        <v>3457.7835760522935</v>
      </c>
      <c r="AP264" s="13">
        <f t="shared" si="242"/>
        <v>1164.6470708022655</v>
      </c>
      <c r="AQ264" s="13">
        <f t="shared" si="217"/>
        <v>20379.984173517129</v>
      </c>
      <c r="AR264" s="13">
        <f t="shared" si="243"/>
        <v>1242.4332699378269</v>
      </c>
      <c r="AS264" s="38">
        <f t="shared" si="218"/>
        <v>3457.7835760522935</v>
      </c>
      <c r="AT264" s="37">
        <f t="shared" si="219"/>
        <v>108.84359342095777</v>
      </c>
      <c r="AU264" s="13">
        <f t="shared" si="220"/>
        <v>5609.4192270941858</v>
      </c>
      <c r="AV264">
        <f t="shared" si="244"/>
        <v>130.25359047093559</v>
      </c>
      <c r="AW264" s="13">
        <f t="shared" si="221"/>
        <v>532.10518174559218</v>
      </c>
      <c r="AX264" s="13">
        <f t="shared" si="245"/>
        <v>112.87715790721964</v>
      </c>
      <c r="AY264" s="13">
        <f t="shared" si="222"/>
        <v>20379.984173517129</v>
      </c>
      <c r="AZ264">
        <f t="shared" si="246"/>
        <v>190.6633570427812</v>
      </c>
      <c r="BA264" s="13">
        <f t="shared" si="223"/>
        <v>532.10518174559218</v>
      </c>
      <c r="BB264" s="37">
        <f t="shared" si="224"/>
        <v>124.21689020500847</v>
      </c>
      <c r="BC264" s="13">
        <f t="shared" si="225"/>
        <v>8414.1288406412787</v>
      </c>
      <c r="BD264">
        <f t="shared" si="247"/>
        <v>156.33188577997518</v>
      </c>
      <c r="BE264" s="13">
        <f t="shared" si="226"/>
        <v>533.91624408933046</v>
      </c>
      <c r="BF264" s="13">
        <f t="shared" si="248"/>
        <v>127.76756316826715</v>
      </c>
      <c r="BG264" s="13">
        <f t="shared" si="227"/>
        <v>20379.984173517129</v>
      </c>
      <c r="BH264">
        <f t="shared" si="249"/>
        <v>205.55376230382871</v>
      </c>
      <c r="BI264" s="13">
        <f t="shared" si="228"/>
        <v>533.91624408933046</v>
      </c>
      <c r="BJ264" s="37">
        <f t="shared" si="229"/>
        <v>7.0828933962664289</v>
      </c>
      <c r="BK264" s="13">
        <f t="shared" si="230"/>
        <v>8414.1288406412787</v>
      </c>
      <c r="BL264">
        <f t="shared" si="250"/>
        <v>39.197888971233141</v>
      </c>
      <c r="BM264" s="13">
        <f t="shared" si="231"/>
        <v>10.271511508174452</v>
      </c>
      <c r="BN264" s="13">
        <f t="shared" si="251"/>
        <v>10.633566359525108</v>
      </c>
      <c r="BO264" s="13">
        <f t="shared" si="232"/>
        <v>20379.984173517129</v>
      </c>
      <c r="BP264">
        <f t="shared" si="252"/>
        <v>88.419765495086665</v>
      </c>
      <c r="BQ264" s="13">
        <f t="shared" si="233"/>
        <v>10.271511508174452</v>
      </c>
      <c r="BR264" s="37">
        <f t="shared" si="234"/>
        <v>159.78161370143422</v>
      </c>
      <c r="BS264" s="13">
        <f t="shared" si="235"/>
        <v>8414.1288406412787</v>
      </c>
      <c r="BT264">
        <f t="shared" si="253"/>
        <v>191.89660927640094</v>
      </c>
      <c r="BU264" s="13">
        <f t="shared" si="236"/>
        <v>836.26927694937092</v>
      </c>
      <c r="BV264" s="13">
        <f t="shared" si="254"/>
        <v>163.3322866646929</v>
      </c>
      <c r="BW264" s="13">
        <f t="shared" si="237"/>
        <v>20379.984173517129</v>
      </c>
      <c r="BX264">
        <f t="shared" si="255"/>
        <v>241.11848580025446</v>
      </c>
      <c r="BY264" s="13">
        <f t="shared" si="238"/>
        <v>836.26927694937092</v>
      </c>
    </row>
    <row r="265" spans="29:77" x14ac:dyDescent="0.2">
      <c r="AC265">
        <v>263</v>
      </c>
      <c r="AD265" s="37">
        <f t="shared" si="209"/>
        <v>517.28773978707602</v>
      </c>
      <c r="AE265" s="13">
        <f t="shared" si="210"/>
        <v>14023.548067735466</v>
      </c>
      <c r="AF265">
        <f t="shared" si="256"/>
        <v>570.60921532979637</v>
      </c>
      <c r="AG265" s="13">
        <f t="shared" si="211"/>
        <v>1616.3024281585481</v>
      </c>
      <c r="AH265" s="13">
        <f t="shared" si="239"/>
        <v>519.87262970432835</v>
      </c>
      <c r="AI265" s="13">
        <f t="shared" si="212"/>
        <v>20379.984173517129</v>
      </c>
      <c r="AJ265">
        <f t="shared" si="240"/>
        <v>597.36306382416535</v>
      </c>
      <c r="AK265" s="13">
        <f t="shared" si="213"/>
        <v>1616.3024281585481</v>
      </c>
      <c r="AL265" s="37">
        <f t="shared" si="214"/>
        <v>1162.5450724080165</v>
      </c>
      <c r="AM265" s="13">
        <f t="shared" si="215"/>
        <v>16828.257681282557</v>
      </c>
      <c r="AN265">
        <f t="shared" si="241"/>
        <v>1226.5308430592809</v>
      </c>
      <c r="AO265" s="13">
        <f t="shared" si="216"/>
        <v>3457.7835760522935</v>
      </c>
      <c r="AP265" s="13">
        <f t="shared" si="242"/>
        <v>1164.6470708022655</v>
      </c>
      <c r="AQ265" s="13">
        <f t="shared" si="217"/>
        <v>20379.984173517129</v>
      </c>
      <c r="AR265" s="13">
        <f t="shared" si="243"/>
        <v>1242.1375049221024</v>
      </c>
      <c r="AS265" s="38">
        <f t="shared" si="218"/>
        <v>3457.7835760522935</v>
      </c>
      <c r="AT265" s="37">
        <f t="shared" si="219"/>
        <v>108.84359342095777</v>
      </c>
      <c r="AU265" s="13">
        <f t="shared" si="220"/>
        <v>5609.4192270941858</v>
      </c>
      <c r="AV265">
        <f t="shared" si="244"/>
        <v>130.17218363804594</v>
      </c>
      <c r="AW265" s="13">
        <f t="shared" si="221"/>
        <v>532.10518174559218</v>
      </c>
      <c r="AX265" s="13">
        <f t="shared" si="245"/>
        <v>112.87715790721964</v>
      </c>
      <c r="AY265" s="13">
        <f t="shared" si="222"/>
        <v>20379.984173517129</v>
      </c>
      <c r="AZ265">
        <f t="shared" si="246"/>
        <v>190.36759202705662</v>
      </c>
      <c r="BA265" s="13">
        <f t="shared" si="223"/>
        <v>532.10518174559218</v>
      </c>
      <c r="BB265" s="37">
        <f t="shared" si="224"/>
        <v>124.21689020500847</v>
      </c>
      <c r="BC265" s="13">
        <f t="shared" si="225"/>
        <v>8414.1288406412787</v>
      </c>
      <c r="BD265">
        <f t="shared" si="247"/>
        <v>156.20977553064071</v>
      </c>
      <c r="BE265" s="13">
        <f t="shared" si="226"/>
        <v>533.91624408933046</v>
      </c>
      <c r="BF265" s="13">
        <f t="shared" si="248"/>
        <v>127.76756316826715</v>
      </c>
      <c r="BG265" s="13">
        <f t="shared" si="227"/>
        <v>20379.984173517129</v>
      </c>
      <c r="BH265">
        <f t="shared" si="249"/>
        <v>205.25799728810415</v>
      </c>
      <c r="BI265" s="13">
        <f t="shared" si="228"/>
        <v>533.91624408933046</v>
      </c>
      <c r="BJ265" s="37">
        <f t="shared" si="229"/>
        <v>7.0828933962664289</v>
      </c>
      <c r="BK265" s="13">
        <f t="shared" si="230"/>
        <v>8414.1288406412787</v>
      </c>
      <c r="BL265">
        <f t="shared" si="250"/>
        <v>39.075778721898665</v>
      </c>
      <c r="BM265" s="13">
        <f t="shared" si="231"/>
        <v>10.271511508174452</v>
      </c>
      <c r="BN265" s="13">
        <f t="shared" si="251"/>
        <v>10.633566359525108</v>
      </c>
      <c r="BO265" s="13">
        <f t="shared" si="232"/>
        <v>20379.984173517129</v>
      </c>
      <c r="BP265">
        <f t="shared" si="252"/>
        <v>88.124000479362095</v>
      </c>
      <c r="BQ265" s="13">
        <f t="shared" si="233"/>
        <v>10.271511508174452</v>
      </c>
      <c r="BR265" s="37">
        <f t="shared" si="234"/>
        <v>159.78161370143422</v>
      </c>
      <c r="BS265" s="13">
        <f t="shared" si="235"/>
        <v>8414.1288406412787</v>
      </c>
      <c r="BT265">
        <f t="shared" si="253"/>
        <v>191.77449902706647</v>
      </c>
      <c r="BU265" s="13">
        <f t="shared" si="236"/>
        <v>836.26927694937092</v>
      </c>
      <c r="BV265" s="13">
        <f t="shared" si="254"/>
        <v>163.3322866646929</v>
      </c>
      <c r="BW265" s="13">
        <f t="shared" si="237"/>
        <v>20379.984173517129</v>
      </c>
      <c r="BX265">
        <f t="shared" si="255"/>
        <v>240.82272078452991</v>
      </c>
      <c r="BY265" s="13">
        <f t="shared" si="238"/>
        <v>836.26927694937092</v>
      </c>
    </row>
    <row r="266" spans="29:77" x14ac:dyDescent="0.2">
      <c r="AC266">
        <v>264</v>
      </c>
      <c r="AD266" s="37">
        <f t="shared" si="209"/>
        <v>517.28773978707602</v>
      </c>
      <c r="AE266" s="13">
        <f t="shared" si="210"/>
        <v>14023.548067735466</v>
      </c>
      <c r="AF266">
        <f t="shared" si="256"/>
        <v>570.40724004364972</v>
      </c>
      <c r="AG266" s="13">
        <f t="shared" si="211"/>
        <v>1616.3024281585481</v>
      </c>
      <c r="AH266" s="13">
        <f t="shared" si="239"/>
        <v>519.87262970432835</v>
      </c>
      <c r="AI266" s="13">
        <f t="shared" si="212"/>
        <v>20379.984173517129</v>
      </c>
      <c r="AJ266">
        <f t="shared" si="240"/>
        <v>597.06953945249927</v>
      </c>
      <c r="AK266" s="13">
        <f t="shared" si="213"/>
        <v>1616.3024281585481</v>
      </c>
      <c r="AL266" s="37">
        <f t="shared" si="214"/>
        <v>1162.5450724080165</v>
      </c>
      <c r="AM266" s="13">
        <f t="shared" si="215"/>
        <v>16828.257681282557</v>
      </c>
      <c r="AN266">
        <f t="shared" si="241"/>
        <v>1226.2884727159051</v>
      </c>
      <c r="AO266" s="13">
        <f t="shared" si="216"/>
        <v>3457.7835760522935</v>
      </c>
      <c r="AP266" s="13">
        <f t="shared" si="242"/>
        <v>1164.6470708022655</v>
      </c>
      <c r="AQ266" s="13">
        <f t="shared" si="217"/>
        <v>20379.984173517129</v>
      </c>
      <c r="AR266" s="13">
        <f t="shared" si="243"/>
        <v>1241.8439805504365</v>
      </c>
      <c r="AS266" s="38">
        <f t="shared" si="218"/>
        <v>3457.7835760522935</v>
      </c>
      <c r="AT266" s="37">
        <f t="shared" si="219"/>
        <v>108.84359342095777</v>
      </c>
      <c r="AU266" s="13">
        <f t="shared" si="220"/>
        <v>5609.4192270941858</v>
      </c>
      <c r="AV266">
        <f t="shared" si="244"/>
        <v>130.09139352358727</v>
      </c>
      <c r="AW266" s="13">
        <f t="shared" si="221"/>
        <v>532.10518174559218</v>
      </c>
      <c r="AX266" s="13">
        <f t="shared" si="245"/>
        <v>112.87715790721964</v>
      </c>
      <c r="AY266" s="13">
        <f t="shared" si="222"/>
        <v>20379.984173517129</v>
      </c>
      <c r="AZ266">
        <f t="shared" si="246"/>
        <v>190.07406765539059</v>
      </c>
      <c r="BA266" s="13">
        <f t="shared" si="223"/>
        <v>532.10518174559218</v>
      </c>
      <c r="BB266" s="37">
        <f t="shared" si="224"/>
        <v>124.21689020500847</v>
      </c>
      <c r="BC266" s="13">
        <f t="shared" si="225"/>
        <v>8414.1288406412787</v>
      </c>
      <c r="BD266">
        <f t="shared" si="247"/>
        <v>156.0885903589527</v>
      </c>
      <c r="BE266" s="13">
        <f t="shared" si="226"/>
        <v>533.91624408933046</v>
      </c>
      <c r="BF266" s="13">
        <f t="shared" si="248"/>
        <v>127.76756316826715</v>
      </c>
      <c r="BG266" s="13">
        <f t="shared" si="227"/>
        <v>20379.984173517129</v>
      </c>
      <c r="BH266">
        <f t="shared" si="249"/>
        <v>204.96447291643807</v>
      </c>
      <c r="BI266" s="13">
        <f t="shared" si="228"/>
        <v>533.91624408933046</v>
      </c>
      <c r="BJ266" s="37">
        <f t="shared" si="229"/>
        <v>7.0828933962664289</v>
      </c>
      <c r="BK266" s="13">
        <f t="shared" si="230"/>
        <v>8414.1288406412787</v>
      </c>
      <c r="BL266">
        <f t="shared" si="250"/>
        <v>38.954593550210667</v>
      </c>
      <c r="BM266" s="13">
        <f t="shared" si="231"/>
        <v>10.271511508174452</v>
      </c>
      <c r="BN266" s="13">
        <f t="shared" si="251"/>
        <v>10.633566359525108</v>
      </c>
      <c r="BO266" s="13">
        <f t="shared" si="232"/>
        <v>20379.984173517129</v>
      </c>
      <c r="BP266">
        <f t="shared" si="252"/>
        <v>87.830476107696043</v>
      </c>
      <c r="BQ266" s="13">
        <f t="shared" si="233"/>
        <v>10.271511508174452</v>
      </c>
      <c r="BR266" s="37">
        <f t="shared" si="234"/>
        <v>159.78161370143422</v>
      </c>
      <c r="BS266" s="13">
        <f t="shared" si="235"/>
        <v>8414.1288406412787</v>
      </c>
      <c r="BT266">
        <f t="shared" si="253"/>
        <v>191.65331385537846</v>
      </c>
      <c r="BU266" s="13">
        <f t="shared" si="236"/>
        <v>836.26927694937092</v>
      </c>
      <c r="BV266" s="13">
        <f t="shared" si="254"/>
        <v>163.3322866646929</v>
      </c>
      <c r="BW266" s="13">
        <f t="shared" si="237"/>
        <v>20379.984173517129</v>
      </c>
      <c r="BX266">
        <f t="shared" si="255"/>
        <v>240.52919641286383</v>
      </c>
      <c r="BY266" s="13">
        <f t="shared" si="238"/>
        <v>836.26927694937092</v>
      </c>
    </row>
    <row r="267" spans="29:77" x14ac:dyDescent="0.2">
      <c r="AC267">
        <v>265</v>
      </c>
      <c r="AD267" s="37">
        <f t="shared" si="209"/>
        <v>517.28773978707602</v>
      </c>
      <c r="AE267" s="13">
        <f t="shared" si="210"/>
        <v>14023.548067735466</v>
      </c>
      <c r="AF267">
        <f t="shared" si="256"/>
        <v>570.20678909928529</v>
      </c>
      <c r="AG267" s="13">
        <f t="shared" si="211"/>
        <v>1616.3024281585481</v>
      </c>
      <c r="AH267" s="13">
        <f t="shared" si="239"/>
        <v>519.87262970432835</v>
      </c>
      <c r="AI267" s="13">
        <f t="shared" si="212"/>
        <v>20379.984173517129</v>
      </c>
      <c r="AJ267">
        <f t="shared" si="240"/>
        <v>596.77823035911001</v>
      </c>
      <c r="AK267" s="13">
        <f t="shared" si="213"/>
        <v>1616.3024281585481</v>
      </c>
      <c r="AL267" s="37">
        <f t="shared" si="214"/>
        <v>1162.5450724080165</v>
      </c>
      <c r="AM267" s="13">
        <f t="shared" si="215"/>
        <v>16828.257681282557</v>
      </c>
      <c r="AN267">
        <f t="shared" si="241"/>
        <v>1226.0479315826676</v>
      </c>
      <c r="AO267" s="13">
        <f t="shared" si="216"/>
        <v>3457.7835760522935</v>
      </c>
      <c r="AP267" s="13">
        <f t="shared" si="242"/>
        <v>1164.6470708022655</v>
      </c>
      <c r="AQ267" s="13">
        <f t="shared" si="217"/>
        <v>20379.984173517129</v>
      </c>
      <c r="AR267" s="13">
        <f t="shared" si="243"/>
        <v>1241.5526714570472</v>
      </c>
      <c r="AS267" s="38">
        <f t="shared" si="218"/>
        <v>3457.7835760522935</v>
      </c>
      <c r="AT267" s="37">
        <f t="shared" si="219"/>
        <v>108.84359342095777</v>
      </c>
      <c r="AU267" s="13">
        <f t="shared" si="220"/>
        <v>5609.4192270941858</v>
      </c>
      <c r="AV267">
        <f t="shared" si="244"/>
        <v>130.01121314584151</v>
      </c>
      <c r="AW267" s="13">
        <f t="shared" si="221"/>
        <v>532.10518174559218</v>
      </c>
      <c r="AX267" s="13">
        <f t="shared" si="245"/>
        <v>112.87715790721964</v>
      </c>
      <c r="AY267" s="13">
        <f t="shared" si="222"/>
        <v>20379.984173517129</v>
      </c>
      <c r="AZ267">
        <f t="shared" si="246"/>
        <v>189.78275856200128</v>
      </c>
      <c r="BA267" s="13">
        <f t="shared" si="223"/>
        <v>532.10518174559218</v>
      </c>
      <c r="BB267" s="37">
        <f t="shared" si="224"/>
        <v>124.21689020500847</v>
      </c>
      <c r="BC267" s="13">
        <f t="shared" si="225"/>
        <v>8414.1288406412787</v>
      </c>
      <c r="BD267">
        <f t="shared" si="247"/>
        <v>155.96831979233406</v>
      </c>
      <c r="BE267" s="13">
        <f t="shared" si="226"/>
        <v>533.91624408933046</v>
      </c>
      <c r="BF267" s="13">
        <f t="shared" si="248"/>
        <v>127.76756316826715</v>
      </c>
      <c r="BG267" s="13">
        <f t="shared" si="227"/>
        <v>20379.984173517129</v>
      </c>
      <c r="BH267">
        <f t="shared" si="249"/>
        <v>204.67316382304875</v>
      </c>
      <c r="BI267" s="13">
        <f t="shared" si="228"/>
        <v>533.91624408933046</v>
      </c>
      <c r="BJ267" s="37">
        <f t="shared" si="229"/>
        <v>7.0828933962664289</v>
      </c>
      <c r="BK267" s="13">
        <f t="shared" si="230"/>
        <v>8414.1288406412787</v>
      </c>
      <c r="BL267">
        <f t="shared" si="250"/>
        <v>38.83432298359201</v>
      </c>
      <c r="BM267" s="13">
        <f t="shared" si="231"/>
        <v>10.271511508174452</v>
      </c>
      <c r="BN267" s="13">
        <f t="shared" si="251"/>
        <v>10.633566359525108</v>
      </c>
      <c r="BO267" s="13">
        <f t="shared" si="232"/>
        <v>20379.984173517129</v>
      </c>
      <c r="BP267">
        <f t="shared" si="252"/>
        <v>87.539167014306727</v>
      </c>
      <c r="BQ267" s="13">
        <f t="shared" si="233"/>
        <v>10.271511508174452</v>
      </c>
      <c r="BR267" s="37">
        <f t="shared" si="234"/>
        <v>159.78161370143422</v>
      </c>
      <c r="BS267" s="13">
        <f t="shared" si="235"/>
        <v>8414.1288406412787</v>
      </c>
      <c r="BT267">
        <f t="shared" si="253"/>
        <v>191.53304328875981</v>
      </c>
      <c r="BU267" s="13">
        <f t="shared" si="236"/>
        <v>836.26927694937092</v>
      </c>
      <c r="BV267" s="13">
        <f t="shared" si="254"/>
        <v>163.3322866646929</v>
      </c>
      <c r="BW267" s="13">
        <f t="shared" si="237"/>
        <v>20379.984173517129</v>
      </c>
      <c r="BX267">
        <f t="shared" si="255"/>
        <v>240.23788731947451</v>
      </c>
      <c r="BY267" s="13">
        <f t="shared" si="238"/>
        <v>836.26927694937092</v>
      </c>
    </row>
    <row r="268" spans="29:77" x14ac:dyDescent="0.2">
      <c r="AC268">
        <v>266</v>
      </c>
      <c r="AD268" s="37">
        <f t="shared" si="209"/>
        <v>517.28773978707602</v>
      </c>
      <c r="AE268" s="13">
        <f t="shared" si="210"/>
        <v>14023.548067735466</v>
      </c>
      <c r="AF268">
        <f t="shared" si="256"/>
        <v>570.00784530487851</v>
      </c>
      <c r="AG268" s="13">
        <f t="shared" si="211"/>
        <v>1616.3024281585481</v>
      </c>
      <c r="AH268" s="13">
        <f t="shared" si="239"/>
        <v>519.87262970432835</v>
      </c>
      <c r="AI268" s="13">
        <f t="shared" si="212"/>
        <v>20379.984173517129</v>
      </c>
      <c r="AJ268">
        <f t="shared" si="240"/>
        <v>596.48911155965584</v>
      </c>
      <c r="AK268" s="13">
        <f t="shared" si="213"/>
        <v>1616.3024281585481</v>
      </c>
      <c r="AL268" s="37">
        <f t="shared" si="214"/>
        <v>1162.5450724080165</v>
      </c>
      <c r="AM268" s="13">
        <f t="shared" si="215"/>
        <v>16828.257681282557</v>
      </c>
      <c r="AN268">
        <f t="shared" si="241"/>
        <v>1225.8091990293794</v>
      </c>
      <c r="AO268" s="13">
        <f t="shared" si="216"/>
        <v>3457.7835760522935</v>
      </c>
      <c r="AP268" s="13">
        <f t="shared" si="242"/>
        <v>1164.6470708022655</v>
      </c>
      <c r="AQ268" s="13">
        <f t="shared" si="217"/>
        <v>20379.984173517129</v>
      </c>
      <c r="AR268" s="13">
        <f t="shared" si="243"/>
        <v>1241.263552657593</v>
      </c>
      <c r="AS268" s="38">
        <f t="shared" si="218"/>
        <v>3457.7835760522935</v>
      </c>
      <c r="AT268" s="37">
        <f t="shared" si="219"/>
        <v>108.84359342095777</v>
      </c>
      <c r="AU268" s="13">
        <f t="shared" si="220"/>
        <v>5609.4192270941858</v>
      </c>
      <c r="AV268">
        <f t="shared" si="244"/>
        <v>129.93163562807877</v>
      </c>
      <c r="AW268" s="13">
        <f t="shared" si="221"/>
        <v>532.10518174559218</v>
      </c>
      <c r="AX268" s="13">
        <f t="shared" si="245"/>
        <v>112.87715790721964</v>
      </c>
      <c r="AY268" s="13">
        <f t="shared" si="222"/>
        <v>20379.984173517129</v>
      </c>
      <c r="AZ268">
        <f t="shared" si="246"/>
        <v>189.49363976254719</v>
      </c>
      <c r="BA268" s="13">
        <f t="shared" si="223"/>
        <v>532.10518174559218</v>
      </c>
      <c r="BB268" s="37">
        <f t="shared" si="224"/>
        <v>124.21689020500847</v>
      </c>
      <c r="BC268" s="13">
        <f t="shared" si="225"/>
        <v>8414.1288406412787</v>
      </c>
      <c r="BD268">
        <f t="shared" si="247"/>
        <v>155.84895351568997</v>
      </c>
      <c r="BE268" s="13">
        <f t="shared" si="226"/>
        <v>533.91624408933046</v>
      </c>
      <c r="BF268" s="13">
        <f t="shared" si="248"/>
        <v>127.76756316826715</v>
      </c>
      <c r="BG268" s="13">
        <f t="shared" si="227"/>
        <v>20379.984173517129</v>
      </c>
      <c r="BH268">
        <f t="shared" si="249"/>
        <v>204.38404502359469</v>
      </c>
      <c r="BI268" s="13">
        <f t="shared" si="228"/>
        <v>533.91624408933046</v>
      </c>
      <c r="BJ268" s="37">
        <f t="shared" si="229"/>
        <v>7.0828933962664289</v>
      </c>
      <c r="BK268" s="13">
        <f t="shared" si="230"/>
        <v>8414.1288406412787</v>
      </c>
      <c r="BL268">
        <f t="shared" si="250"/>
        <v>38.71495670694793</v>
      </c>
      <c r="BM268" s="13">
        <f t="shared" si="231"/>
        <v>10.271511508174452</v>
      </c>
      <c r="BN268" s="13">
        <f t="shared" si="251"/>
        <v>10.633566359525108</v>
      </c>
      <c r="BO268" s="13">
        <f t="shared" si="232"/>
        <v>20379.984173517129</v>
      </c>
      <c r="BP268">
        <f t="shared" si="252"/>
        <v>87.250048214852654</v>
      </c>
      <c r="BQ268" s="13">
        <f t="shared" si="233"/>
        <v>10.271511508174452</v>
      </c>
      <c r="BR268" s="37">
        <f t="shared" si="234"/>
        <v>159.78161370143422</v>
      </c>
      <c r="BS268" s="13">
        <f t="shared" si="235"/>
        <v>8414.1288406412787</v>
      </c>
      <c r="BT268">
        <f t="shared" si="253"/>
        <v>191.41367701211573</v>
      </c>
      <c r="BU268" s="13">
        <f t="shared" si="236"/>
        <v>836.26927694937092</v>
      </c>
      <c r="BV268" s="13">
        <f t="shared" si="254"/>
        <v>163.3322866646929</v>
      </c>
      <c r="BW268" s="13">
        <f t="shared" si="237"/>
        <v>20379.984173517129</v>
      </c>
      <c r="BX268">
        <f t="shared" si="255"/>
        <v>239.94876852002045</v>
      </c>
      <c r="BY268" s="13">
        <f t="shared" si="238"/>
        <v>836.26927694937092</v>
      </c>
    </row>
    <row r="269" spans="29:77" x14ac:dyDescent="0.2">
      <c r="AC269">
        <v>267</v>
      </c>
      <c r="AD269" s="37">
        <f t="shared" si="209"/>
        <v>517.28773978707602</v>
      </c>
      <c r="AE269" s="13">
        <f t="shared" si="210"/>
        <v>14023.548067735466</v>
      </c>
      <c r="AF269">
        <f t="shared" si="256"/>
        <v>569.81039172616011</v>
      </c>
      <c r="AG269" s="13">
        <f t="shared" si="211"/>
        <v>1616.3024281585481</v>
      </c>
      <c r="AH269" s="13">
        <f t="shared" si="239"/>
        <v>519.87262970432835</v>
      </c>
      <c r="AI269" s="13">
        <f t="shared" si="212"/>
        <v>20379.984173517129</v>
      </c>
      <c r="AJ269">
        <f t="shared" si="240"/>
        <v>596.2021584440929</v>
      </c>
      <c r="AK269" s="13">
        <f t="shared" si="213"/>
        <v>1616.3024281585481</v>
      </c>
      <c r="AL269" s="37">
        <f t="shared" si="214"/>
        <v>1162.5450724080165</v>
      </c>
      <c r="AM269" s="13">
        <f t="shared" si="215"/>
        <v>16828.257681282557</v>
      </c>
      <c r="AN269">
        <f t="shared" si="241"/>
        <v>1225.5722547349174</v>
      </c>
      <c r="AO269" s="13">
        <f t="shared" si="216"/>
        <v>3457.7835760522935</v>
      </c>
      <c r="AP269" s="13">
        <f t="shared" si="242"/>
        <v>1164.6470708022655</v>
      </c>
      <c r="AQ269" s="13">
        <f t="shared" si="217"/>
        <v>20379.984173517129</v>
      </c>
      <c r="AR269" s="13">
        <f t="shared" si="243"/>
        <v>1240.97659954203</v>
      </c>
      <c r="AS269" s="38">
        <f t="shared" si="218"/>
        <v>3457.7835760522935</v>
      </c>
      <c r="AT269" s="37">
        <f t="shared" si="219"/>
        <v>108.84359342095777</v>
      </c>
      <c r="AU269" s="13">
        <f t="shared" si="220"/>
        <v>5609.4192270941858</v>
      </c>
      <c r="AV269">
        <f t="shared" si="244"/>
        <v>129.85265419659143</v>
      </c>
      <c r="AW269" s="13">
        <f t="shared" si="221"/>
        <v>532.10518174559218</v>
      </c>
      <c r="AX269" s="13">
        <f t="shared" si="245"/>
        <v>112.87715790721964</v>
      </c>
      <c r="AY269" s="13">
        <f t="shared" si="222"/>
        <v>20379.984173517129</v>
      </c>
      <c r="AZ269">
        <f t="shared" si="246"/>
        <v>189.20668664698417</v>
      </c>
      <c r="BA269" s="13">
        <f t="shared" si="223"/>
        <v>532.10518174559218</v>
      </c>
      <c r="BB269" s="37">
        <f t="shared" si="224"/>
        <v>124.21689020500847</v>
      </c>
      <c r="BC269" s="13">
        <f t="shared" si="225"/>
        <v>8414.1288406412787</v>
      </c>
      <c r="BD269">
        <f t="shared" si="247"/>
        <v>155.73048136845895</v>
      </c>
      <c r="BE269" s="13">
        <f t="shared" si="226"/>
        <v>533.91624408933046</v>
      </c>
      <c r="BF269" s="13">
        <f t="shared" si="248"/>
        <v>127.76756316826715</v>
      </c>
      <c r="BG269" s="13">
        <f t="shared" si="227"/>
        <v>20379.984173517129</v>
      </c>
      <c r="BH269">
        <f t="shared" si="249"/>
        <v>204.09709190803167</v>
      </c>
      <c r="BI269" s="13">
        <f t="shared" si="228"/>
        <v>533.91624408933046</v>
      </c>
      <c r="BJ269" s="37">
        <f t="shared" si="229"/>
        <v>7.0828933962664289</v>
      </c>
      <c r="BK269" s="13">
        <f t="shared" si="230"/>
        <v>8414.1288406412787</v>
      </c>
      <c r="BL269">
        <f t="shared" si="250"/>
        <v>38.596484559716913</v>
      </c>
      <c r="BM269" s="13">
        <f t="shared" si="231"/>
        <v>10.271511508174452</v>
      </c>
      <c r="BN269" s="13">
        <f t="shared" si="251"/>
        <v>10.633566359525108</v>
      </c>
      <c r="BO269" s="13">
        <f t="shared" si="232"/>
        <v>20379.984173517129</v>
      </c>
      <c r="BP269">
        <f t="shared" si="252"/>
        <v>86.963095099289632</v>
      </c>
      <c r="BQ269" s="13">
        <f t="shared" si="233"/>
        <v>10.271511508174452</v>
      </c>
      <c r="BR269" s="37">
        <f t="shared" si="234"/>
        <v>159.78161370143422</v>
      </c>
      <c r="BS269" s="13">
        <f t="shared" si="235"/>
        <v>8414.1288406412787</v>
      </c>
      <c r="BT269">
        <f t="shared" si="253"/>
        <v>191.29520486488471</v>
      </c>
      <c r="BU269" s="13">
        <f t="shared" si="236"/>
        <v>836.26927694937092</v>
      </c>
      <c r="BV269" s="13">
        <f t="shared" si="254"/>
        <v>163.3322866646929</v>
      </c>
      <c r="BW269" s="13">
        <f t="shared" si="237"/>
        <v>20379.984173517129</v>
      </c>
      <c r="BX269">
        <f t="shared" si="255"/>
        <v>239.66181540445743</v>
      </c>
      <c r="BY269" s="13">
        <f t="shared" si="238"/>
        <v>836.26927694937092</v>
      </c>
    </row>
    <row r="270" spans="29:77" x14ac:dyDescent="0.2">
      <c r="AC270">
        <v>268</v>
      </c>
      <c r="AD270" s="37">
        <f t="shared" si="209"/>
        <v>517.28773978707602</v>
      </c>
      <c r="AE270" s="13">
        <f t="shared" si="210"/>
        <v>14023.548067735466</v>
      </c>
      <c r="AF270">
        <f t="shared" si="256"/>
        <v>569.61441168161139</v>
      </c>
      <c r="AG270" s="13">
        <f t="shared" si="211"/>
        <v>1616.3024281585481</v>
      </c>
      <c r="AH270" s="13">
        <f t="shared" si="239"/>
        <v>519.87262970432835</v>
      </c>
      <c r="AI270" s="13">
        <f t="shared" si="212"/>
        <v>20379.984173517129</v>
      </c>
      <c r="AJ270">
        <f t="shared" si="240"/>
        <v>595.91734676969077</v>
      </c>
      <c r="AK270" s="13">
        <f t="shared" si="213"/>
        <v>1616.3024281585481</v>
      </c>
      <c r="AL270" s="37">
        <f t="shared" si="214"/>
        <v>1162.5450724080165</v>
      </c>
      <c r="AM270" s="13">
        <f t="shared" si="215"/>
        <v>16828.257681282557</v>
      </c>
      <c r="AN270">
        <f t="shared" si="241"/>
        <v>1225.3370786814589</v>
      </c>
      <c r="AO270" s="13">
        <f t="shared" si="216"/>
        <v>3457.7835760522935</v>
      </c>
      <c r="AP270" s="13">
        <f t="shared" si="242"/>
        <v>1164.6470708022655</v>
      </c>
      <c r="AQ270" s="13">
        <f t="shared" si="217"/>
        <v>20379.984173517129</v>
      </c>
      <c r="AR270" s="13">
        <f t="shared" si="243"/>
        <v>1240.6917878676279</v>
      </c>
      <c r="AS270" s="38">
        <f t="shared" si="218"/>
        <v>3457.7835760522935</v>
      </c>
      <c r="AT270" s="37">
        <f t="shared" si="219"/>
        <v>108.84359342095777</v>
      </c>
      <c r="AU270" s="13">
        <f t="shared" si="220"/>
        <v>5609.4192270941858</v>
      </c>
      <c r="AV270">
        <f t="shared" si="244"/>
        <v>129.77426217877189</v>
      </c>
      <c r="AW270" s="13">
        <f t="shared" si="221"/>
        <v>532.10518174559218</v>
      </c>
      <c r="AX270" s="13">
        <f t="shared" si="245"/>
        <v>112.87715790721964</v>
      </c>
      <c r="AY270" s="13">
        <f t="shared" si="222"/>
        <v>20379.984173517129</v>
      </c>
      <c r="AZ270">
        <f t="shared" si="246"/>
        <v>188.92187497258206</v>
      </c>
      <c r="BA270" s="13">
        <f t="shared" si="223"/>
        <v>532.10518174559218</v>
      </c>
      <c r="BB270" s="37">
        <f t="shared" si="224"/>
        <v>124.21689020500847</v>
      </c>
      <c r="BC270" s="13">
        <f t="shared" si="225"/>
        <v>8414.1288406412787</v>
      </c>
      <c r="BD270">
        <f t="shared" si="247"/>
        <v>155.61289334172966</v>
      </c>
      <c r="BE270" s="13">
        <f t="shared" si="226"/>
        <v>533.91624408933046</v>
      </c>
      <c r="BF270" s="13">
        <f t="shared" si="248"/>
        <v>127.76756316826715</v>
      </c>
      <c r="BG270" s="13">
        <f t="shared" si="227"/>
        <v>20379.984173517129</v>
      </c>
      <c r="BH270">
        <f t="shared" si="249"/>
        <v>203.81228023362956</v>
      </c>
      <c r="BI270" s="13">
        <f t="shared" si="228"/>
        <v>533.91624408933046</v>
      </c>
      <c r="BJ270" s="37">
        <f t="shared" si="229"/>
        <v>7.0828933962664289</v>
      </c>
      <c r="BK270" s="13">
        <f t="shared" si="230"/>
        <v>8414.1288406412787</v>
      </c>
      <c r="BL270">
        <f t="shared" si="250"/>
        <v>38.478896532987619</v>
      </c>
      <c r="BM270" s="13">
        <f t="shared" si="231"/>
        <v>10.271511508174452</v>
      </c>
      <c r="BN270" s="13">
        <f t="shared" si="251"/>
        <v>10.633566359525108</v>
      </c>
      <c r="BO270" s="13">
        <f t="shared" si="232"/>
        <v>20379.984173517129</v>
      </c>
      <c r="BP270">
        <f t="shared" si="252"/>
        <v>86.678283424887525</v>
      </c>
      <c r="BQ270" s="13">
        <f t="shared" si="233"/>
        <v>10.271511508174452</v>
      </c>
      <c r="BR270" s="37">
        <f t="shared" si="234"/>
        <v>159.78161370143422</v>
      </c>
      <c r="BS270" s="13">
        <f t="shared" si="235"/>
        <v>8414.1288406412787</v>
      </c>
      <c r="BT270">
        <f t="shared" si="253"/>
        <v>191.17761683815542</v>
      </c>
      <c r="BU270" s="13">
        <f t="shared" si="236"/>
        <v>836.26927694937092</v>
      </c>
      <c r="BV270" s="13">
        <f t="shared" si="254"/>
        <v>163.3322866646929</v>
      </c>
      <c r="BW270" s="13">
        <f t="shared" si="237"/>
        <v>20379.984173517129</v>
      </c>
      <c r="BX270">
        <f t="shared" si="255"/>
        <v>239.37700373005532</v>
      </c>
      <c r="BY270" s="13">
        <f t="shared" si="238"/>
        <v>836.26927694937092</v>
      </c>
    </row>
    <row r="271" spans="29:77" x14ac:dyDescent="0.2">
      <c r="AC271">
        <v>269</v>
      </c>
      <c r="AD271" s="37">
        <f t="shared" si="209"/>
        <v>517.28773978707602</v>
      </c>
      <c r="AE271" s="13">
        <f t="shared" si="210"/>
        <v>14023.548067735466</v>
      </c>
      <c r="AF271">
        <f t="shared" si="256"/>
        <v>569.41988873776552</v>
      </c>
      <c r="AG271" s="13">
        <f t="shared" si="211"/>
        <v>1616.3024281585481</v>
      </c>
      <c r="AH271" s="13">
        <f t="shared" si="239"/>
        <v>519.87262970432835</v>
      </c>
      <c r="AI271" s="13">
        <f t="shared" si="212"/>
        <v>20379.984173517129</v>
      </c>
      <c r="AJ271">
        <f t="shared" si="240"/>
        <v>595.63465265420609</v>
      </c>
      <c r="AK271" s="13">
        <f t="shared" si="213"/>
        <v>1616.3024281585481</v>
      </c>
      <c r="AL271" s="37">
        <f t="shared" si="214"/>
        <v>1162.5450724080165</v>
      </c>
      <c r="AM271" s="13">
        <f t="shared" si="215"/>
        <v>16828.257681282557</v>
      </c>
      <c r="AN271">
        <f t="shared" si="241"/>
        <v>1225.1036511488439</v>
      </c>
      <c r="AO271" s="13">
        <f t="shared" si="216"/>
        <v>3457.7835760522935</v>
      </c>
      <c r="AP271" s="13">
        <f t="shared" si="242"/>
        <v>1164.6470708022655</v>
      </c>
      <c r="AQ271" s="13">
        <f t="shared" si="217"/>
        <v>20379.984173517129</v>
      </c>
      <c r="AR271" s="13">
        <f t="shared" si="243"/>
        <v>1240.4090937521432</v>
      </c>
      <c r="AS271" s="38">
        <f t="shared" si="218"/>
        <v>3457.7835760522935</v>
      </c>
      <c r="AT271" s="37">
        <f t="shared" si="219"/>
        <v>108.84359342095777</v>
      </c>
      <c r="AU271" s="13">
        <f t="shared" si="220"/>
        <v>5609.4192270941858</v>
      </c>
      <c r="AV271">
        <f t="shared" si="244"/>
        <v>129.69645300123355</v>
      </c>
      <c r="AW271" s="13">
        <f t="shared" si="221"/>
        <v>532.10518174559218</v>
      </c>
      <c r="AX271" s="13">
        <f t="shared" si="245"/>
        <v>112.87715790721964</v>
      </c>
      <c r="AY271" s="13">
        <f t="shared" si="222"/>
        <v>20379.984173517129</v>
      </c>
      <c r="AZ271">
        <f t="shared" si="246"/>
        <v>188.63918085709744</v>
      </c>
      <c r="BA271" s="13">
        <f t="shared" si="223"/>
        <v>532.10518174559218</v>
      </c>
      <c r="BB271" s="37">
        <f t="shared" si="224"/>
        <v>124.21689020500847</v>
      </c>
      <c r="BC271" s="13">
        <f t="shared" si="225"/>
        <v>8414.1288406412787</v>
      </c>
      <c r="BD271">
        <f t="shared" si="247"/>
        <v>155.49617957542213</v>
      </c>
      <c r="BE271" s="13">
        <f t="shared" si="226"/>
        <v>533.91624408933046</v>
      </c>
      <c r="BF271" s="13">
        <f t="shared" si="248"/>
        <v>127.76756316826715</v>
      </c>
      <c r="BG271" s="13">
        <f t="shared" si="227"/>
        <v>20379.984173517129</v>
      </c>
      <c r="BH271">
        <f t="shared" si="249"/>
        <v>203.52958611814495</v>
      </c>
      <c r="BI271" s="13">
        <f t="shared" si="228"/>
        <v>533.91624408933046</v>
      </c>
      <c r="BJ271" s="37">
        <f t="shared" si="229"/>
        <v>7.0828933962664289</v>
      </c>
      <c r="BK271" s="13">
        <f t="shared" si="230"/>
        <v>8414.1288406412787</v>
      </c>
      <c r="BL271">
        <f t="shared" si="250"/>
        <v>38.362182766680107</v>
      </c>
      <c r="BM271" s="13">
        <f t="shared" si="231"/>
        <v>10.271511508174452</v>
      </c>
      <c r="BN271" s="13">
        <f t="shared" si="251"/>
        <v>10.633566359525108</v>
      </c>
      <c r="BO271" s="13">
        <f t="shared" si="232"/>
        <v>20379.984173517129</v>
      </c>
      <c r="BP271">
        <f t="shared" si="252"/>
        <v>86.395589309402908</v>
      </c>
      <c r="BQ271" s="13">
        <f t="shared" si="233"/>
        <v>10.271511508174452</v>
      </c>
      <c r="BR271" s="37">
        <f t="shared" si="234"/>
        <v>159.78161370143422</v>
      </c>
      <c r="BS271" s="13">
        <f t="shared" si="235"/>
        <v>8414.1288406412787</v>
      </c>
      <c r="BT271">
        <f t="shared" si="253"/>
        <v>191.06090307184789</v>
      </c>
      <c r="BU271" s="13">
        <f t="shared" si="236"/>
        <v>836.26927694937092</v>
      </c>
      <c r="BV271" s="13">
        <f t="shared" si="254"/>
        <v>163.3322866646929</v>
      </c>
      <c r="BW271" s="13">
        <f t="shared" si="237"/>
        <v>20379.984173517129</v>
      </c>
      <c r="BX271">
        <f t="shared" si="255"/>
        <v>239.0943096145707</v>
      </c>
      <c r="BY271" s="13">
        <f t="shared" si="238"/>
        <v>836.26927694937092</v>
      </c>
    </row>
    <row r="272" spans="29:77" x14ac:dyDescent="0.2">
      <c r="AC272">
        <v>270</v>
      </c>
      <c r="AD272" s="37">
        <f t="shared" si="209"/>
        <v>517.28773978707602</v>
      </c>
      <c r="AE272" s="13">
        <f t="shared" si="210"/>
        <v>14023.548067735466</v>
      </c>
      <c r="AF272">
        <f t="shared" si="256"/>
        <v>569.22680670461477</v>
      </c>
      <c r="AG272" s="13">
        <f t="shared" si="211"/>
        <v>1616.3024281585481</v>
      </c>
      <c r="AH272" s="13">
        <f t="shared" si="239"/>
        <v>519.87262970432835</v>
      </c>
      <c r="AI272" s="13">
        <f t="shared" si="212"/>
        <v>20379.984173517129</v>
      </c>
      <c r="AJ272">
        <f t="shared" si="240"/>
        <v>595.3540525692066</v>
      </c>
      <c r="AK272" s="13">
        <f t="shared" si="213"/>
        <v>1616.3024281585481</v>
      </c>
      <c r="AL272" s="37">
        <f t="shared" si="214"/>
        <v>1162.5450724080165</v>
      </c>
      <c r="AM272" s="13">
        <f t="shared" si="215"/>
        <v>16828.257681282557</v>
      </c>
      <c r="AN272">
        <f t="shared" si="241"/>
        <v>1224.871952709063</v>
      </c>
      <c r="AO272" s="13">
        <f t="shared" si="216"/>
        <v>3457.7835760522935</v>
      </c>
      <c r="AP272" s="13">
        <f t="shared" si="242"/>
        <v>1164.6470708022655</v>
      </c>
      <c r="AQ272" s="13">
        <f t="shared" si="217"/>
        <v>20379.984173517129</v>
      </c>
      <c r="AR272" s="13">
        <f t="shared" si="243"/>
        <v>1240.1284936671436</v>
      </c>
      <c r="AS272" s="38">
        <f t="shared" si="218"/>
        <v>3457.7835760522935</v>
      </c>
      <c r="AT272" s="37">
        <f t="shared" si="219"/>
        <v>108.84359342095777</v>
      </c>
      <c r="AU272" s="13">
        <f t="shared" si="220"/>
        <v>5609.4192270941858</v>
      </c>
      <c r="AV272">
        <f t="shared" si="244"/>
        <v>129.61922018797327</v>
      </c>
      <c r="AW272" s="13">
        <f t="shared" si="221"/>
        <v>532.10518174559218</v>
      </c>
      <c r="AX272" s="13">
        <f t="shared" si="245"/>
        <v>112.87715790721964</v>
      </c>
      <c r="AY272" s="13">
        <f t="shared" si="222"/>
        <v>20379.984173517129</v>
      </c>
      <c r="AZ272">
        <f t="shared" si="246"/>
        <v>188.35858077209789</v>
      </c>
      <c r="BA272" s="13">
        <f t="shared" si="223"/>
        <v>532.10518174559218</v>
      </c>
      <c r="BB272" s="37">
        <f t="shared" si="224"/>
        <v>124.21689020500847</v>
      </c>
      <c r="BC272" s="13">
        <f t="shared" si="225"/>
        <v>8414.1288406412787</v>
      </c>
      <c r="BD272">
        <f t="shared" si="247"/>
        <v>155.38033035553173</v>
      </c>
      <c r="BE272" s="13">
        <f t="shared" si="226"/>
        <v>533.91624408933046</v>
      </c>
      <c r="BF272" s="13">
        <f t="shared" si="248"/>
        <v>127.76756316826715</v>
      </c>
      <c r="BG272" s="13">
        <f t="shared" si="227"/>
        <v>20379.984173517129</v>
      </c>
      <c r="BH272">
        <f t="shared" si="249"/>
        <v>203.2489860331454</v>
      </c>
      <c r="BI272" s="13">
        <f t="shared" si="228"/>
        <v>533.91624408933046</v>
      </c>
      <c r="BJ272" s="37">
        <f t="shared" si="229"/>
        <v>7.0828933962664289</v>
      </c>
      <c r="BK272" s="13">
        <f t="shared" si="230"/>
        <v>8414.1288406412787</v>
      </c>
      <c r="BL272">
        <f t="shared" si="250"/>
        <v>38.246333546789685</v>
      </c>
      <c r="BM272" s="13">
        <f t="shared" si="231"/>
        <v>10.271511508174452</v>
      </c>
      <c r="BN272" s="13">
        <f t="shared" si="251"/>
        <v>10.633566359525108</v>
      </c>
      <c r="BO272" s="13">
        <f t="shared" si="232"/>
        <v>20379.984173517129</v>
      </c>
      <c r="BP272">
        <f t="shared" si="252"/>
        <v>86.114989224403359</v>
      </c>
      <c r="BQ272" s="13">
        <f t="shared" si="233"/>
        <v>10.271511508174452</v>
      </c>
      <c r="BR272" s="37">
        <f t="shared" si="234"/>
        <v>159.78161370143422</v>
      </c>
      <c r="BS272" s="13">
        <f t="shared" si="235"/>
        <v>8414.1288406412787</v>
      </c>
      <c r="BT272">
        <f t="shared" si="253"/>
        <v>190.94505385195748</v>
      </c>
      <c r="BU272" s="13">
        <f t="shared" si="236"/>
        <v>836.26927694937092</v>
      </c>
      <c r="BV272" s="13">
        <f t="shared" si="254"/>
        <v>163.3322866646929</v>
      </c>
      <c r="BW272" s="13">
        <f t="shared" si="237"/>
        <v>20379.984173517129</v>
      </c>
      <c r="BX272">
        <f t="shared" si="255"/>
        <v>238.81370952957116</v>
      </c>
      <c r="BY272" s="13">
        <f t="shared" si="238"/>
        <v>836.26927694937092</v>
      </c>
    </row>
    <row r="273" spans="29:77" x14ac:dyDescent="0.2">
      <c r="AC273">
        <v>271</v>
      </c>
      <c r="AD273" s="37">
        <f t="shared" si="209"/>
        <v>517.28773978707602</v>
      </c>
      <c r="AE273" s="13">
        <f t="shared" si="210"/>
        <v>14023.548067735466</v>
      </c>
      <c r="AF273">
        <f t="shared" si="256"/>
        <v>569.03514963111832</v>
      </c>
      <c r="AG273" s="13">
        <f t="shared" si="211"/>
        <v>1616.3024281585481</v>
      </c>
      <c r="AH273" s="13">
        <f t="shared" si="239"/>
        <v>519.87262970432835</v>
      </c>
      <c r="AI273" s="13">
        <f t="shared" si="212"/>
        <v>20379.984173517129</v>
      </c>
      <c r="AJ273">
        <f t="shared" si="240"/>
        <v>595.07552333354283</v>
      </c>
      <c r="AK273" s="13">
        <f t="shared" si="213"/>
        <v>1616.3024281585481</v>
      </c>
      <c r="AL273" s="37">
        <f t="shared" si="214"/>
        <v>1162.5450724080165</v>
      </c>
      <c r="AM273" s="13">
        <f t="shared" si="215"/>
        <v>16828.257681282557</v>
      </c>
      <c r="AN273">
        <f t="shared" si="241"/>
        <v>1224.6419642208673</v>
      </c>
      <c r="AO273" s="13">
        <f t="shared" si="216"/>
        <v>3457.7835760522935</v>
      </c>
      <c r="AP273" s="13">
        <f t="shared" si="242"/>
        <v>1164.6470708022655</v>
      </c>
      <c r="AQ273" s="13">
        <f t="shared" si="217"/>
        <v>20379.984173517129</v>
      </c>
      <c r="AR273" s="13">
        <f t="shared" si="243"/>
        <v>1239.84996443148</v>
      </c>
      <c r="AS273" s="38">
        <f t="shared" si="218"/>
        <v>3457.7835760522935</v>
      </c>
      <c r="AT273" s="37">
        <f t="shared" si="219"/>
        <v>108.84359342095777</v>
      </c>
      <c r="AU273" s="13">
        <f t="shared" si="220"/>
        <v>5609.4192270941858</v>
      </c>
      <c r="AV273">
        <f t="shared" si="244"/>
        <v>129.5425573585747</v>
      </c>
      <c r="AW273" s="13">
        <f t="shared" si="221"/>
        <v>532.10518174559218</v>
      </c>
      <c r="AX273" s="13">
        <f t="shared" si="245"/>
        <v>112.87715790721964</v>
      </c>
      <c r="AY273" s="13">
        <f t="shared" si="222"/>
        <v>20379.984173517129</v>
      </c>
      <c r="AZ273">
        <f t="shared" si="246"/>
        <v>188.08005153643415</v>
      </c>
      <c r="BA273" s="13">
        <f t="shared" si="223"/>
        <v>532.10518174559218</v>
      </c>
      <c r="BB273" s="37">
        <f t="shared" si="224"/>
        <v>124.21689020500847</v>
      </c>
      <c r="BC273" s="13">
        <f t="shared" si="225"/>
        <v>8414.1288406412787</v>
      </c>
      <c r="BD273">
        <f t="shared" si="247"/>
        <v>155.26533611143384</v>
      </c>
      <c r="BE273" s="13">
        <f t="shared" si="226"/>
        <v>533.91624408933046</v>
      </c>
      <c r="BF273" s="13">
        <f t="shared" si="248"/>
        <v>127.76756316826715</v>
      </c>
      <c r="BG273" s="13">
        <f t="shared" si="227"/>
        <v>20379.984173517129</v>
      </c>
      <c r="BH273">
        <f t="shared" si="249"/>
        <v>202.97045679748163</v>
      </c>
      <c r="BI273" s="13">
        <f t="shared" si="228"/>
        <v>533.91624408933046</v>
      </c>
      <c r="BJ273" s="37">
        <f t="shared" si="229"/>
        <v>7.0828933962664289</v>
      </c>
      <c r="BK273" s="13">
        <f t="shared" si="230"/>
        <v>8414.1288406412787</v>
      </c>
      <c r="BL273">
        <f t="shared" si="250"/>
        <v>38.131339302691813</v>
      </c>
      <c r="BM273" s="13">
        <f t="shared" si="231"/>
        <v>10.271511508174452</v>
      </c>
      <c r="BN273" s="13">
        <f t="shared" si="251"/>
        <v>10.633566359525108</v>
      </c>
      <c r="BO273" s="13">
        <f t="shared" si="232"/>
        <v>20379.984173517129</v>
      </c>
      <c r="BP273">
        <f t="shared" si="252"/>
        <v>85.836459988739605</v>
      </c>
      <c r="BQ273" s="13">
        <f t="shared" si="233"/>
        <v>10.271511508174452</v>
      </c>
      <c r="BR273" s="37">
        <f t="shared" si="234"/>
        <v>159.78161370143422</v>
      </c>
      <c r="BS273" s="13">
        <f t="shared" si="235"/>
        <v>8414.1288406412787</v>
      </c>
      <c r="BT273">
        <f t="shared" si="253"/>
        <v>190.8300596078596</v>
      </c>
      <c r="BU273" s="13">
        <f t="shared" si="236"/>
        <v>836.26927694937092</v>
      </c>
      <c r="BV273" s="13">
        <f t="shared" si="254"/>
        <v>163.3322866646929</v>
      </c>
      <c r="BW273" s="13">
        <f t="shared" si="237"/>
        <v>20379.984173517129</v>
      </c>
      <c r="BX273">
        <f t="shared" si="255"/>
        <v>238.53518029390739</v>
      </c>
      <c r="BY273" s="13">
        <f t="shared" si="238"/>
        <v>836.26927694937092</v>
      </c>
    </row>
    <row r="274" spans="29:77" x14ac:dyDescent="0.2">
      <c r="AC274">
        <v>272</v>
      </c>
      <c r="AD274" s="37">
        <f t="shared" si="209"/>
        <v>517.28773978707602</v>
      </c>
      <c r="AE274" s="13">
        <f t="shared" si="210"/>
        <v>14023.548067735466</v>
      </c>
      <c r="AF274">
        <f t="shared" si="256"/>
        <v>568.84490180080934</v>
      </c>
      <c r="AG274" s="13">
        <f t="shared" si="211"/>
        <v>1616.3024281585481</v>
      </c>
      <c r="AH274" s="13">
        <f t="shared" si="239"/>
        <v>519.87262970432835</v>
      </c>
      <c r="AI274" s="13">
        <f t="shared" si="212"/>
        <v>20379.984173517129</v>
      </c>
      <c r="AJ274">
        <f t="shared" si="240"/>
        <v>594.79904210696486</v>
      </c>
      <c r="AK274" s="13">
        <f t="shared" si="213"/>
        <v>1616.3024281585481</v>
      </c>
      <c r="AL274" s="37">
        <f t="shared" si="214"/>
        <v>1162.5450724080165</v>
      </c>
      <c r="AM274" s="13">
        <f t="shared" si="215"/>
        <v>16828.257681282557</v>
      </c>
      <c r="AN274">
        <f t="shared" si="241"/>
        <v>1224.4136668244964</v>
      </c>
      <c r="AO274" s="13">
        <f t="shared" si="216"/>
        <v>3457.7835760522935</v>
      </c>
      <c r="AP274" s="13">
        <f t="shared" si="242"/>
        <v>1164.6470708022655</v>
      </c>
      <c r="AQ274" s="13">
        <f t="shared" si="217"/>
        <v>20379.984173517129</v>
      </c>
      <c r="AR274" s="13">
        <f t="shared" si="243"/>
        <v>1239.573483204902</v>
      </c>
      <c r="AS274" s="38">
        <f t="shared" si="218"/>
        <v>3457.7835760522935</v>
      </c>
      <c r="AT274" s="37">
        <f t="shared" si="219"/>
        <v>108.84359342095777</v>
      </c>
      <c r="AU274" s="13">
        <f t="shared" si="220"/>
        <v>5609.4192270941858</v>
      </c>
      <c r="AV274">
        <f t="shared" si="244"/>
        <v>129.4664582264511</v>
      </c>
      <c r="AW274" s="13">
        <f t="shared" si="221"/>
        <v>532.10518174559218</v>
      </c>
      <c r="AX274" s="13">
        <f t="shared" si="245"/>
        <v>112.87715790721964</v>
      </c>
      <c r="AY274" s="13">
        <f t="shared" si="222"/>
        <v>20379.984173517129</v>
      </c>
      <c r="AZ274">
        <f t="shared" si="246"/>
        <v>187.80357030985613</v>
      </c>
      <c r="BA274" s="13">
        <f t="shared" si="223"/>
        <v>532.10518174559218</v>
      </c>
      <c r="BB274" s="37">
        <f t="shared" si="224"/>
        <v>124.21689020500847</v>
      </c>
      <c r="BC274" s="13">
        <f t="shared" si="225"/>
        <v>8414.1288406412787</v>
      </c>
      <c r="BD274">
        <f t="shared" si="247"/>
        <v>155.15118741324846</v>
      </c>
      <c r="BE274" s="13">
        <f t="shared" si="226"/>
        <v>533.91624408933046</v>
      </c>
      <c r="BF274" s="13">
        <f t="shared" si="248"/>
        <v>127.76756316826715</v>
      </c>
      <c r="BG274" s="13">
        <f t="shared" si="227"/>
        <v>20379.984173517129</v>
      </c>
      <c r="BH274">
        <f t="shared" si="249"/>
        <v>202.69397557090366</v>
      </c>
      <c r="BI274" s="13">
        <f t="shared" si="228"/>
        <v>533.91624408933046</v>
      </c>
      <c r="BJ274" s="37">
        <f t="shared" si="229"/>
        <v>7.0828933962664289</v>
      </c>
      <c r="BK274" s="13">
        <f t="shared" si="230"/>
        <v>8414.1288406412787</v>
      </c>
      <c r="BL274">
        <f t="shared" si="250"/>
        <v>38.017190604506425</v>
      </c>
      <c r="BM274" s="13">
        <f t="shared" si="231"/>
        <v>10.271511508174452</v>
      </c>
      <c r="BN274" s="13">
        <f t="shared" si="251"/>
        <v>10.633566359525108</v>
      </c>
      <c r="BO274" s="13">
        <f t="shared" si="232"/>
        <v>20379.984173517129</v>
      </c>
      <c r="BP274">
        <f t="shared" si="252"/>
        <v>85.559978762161606</v>
      </c>
      <c r="BQ274" s="13">
        <f t="shared" si="233"/>
        <v>10.271511508174452</v>
      </c>
      <c r="BR274" s="37">
        <f t="shared" si="234"/>
        <v>159.78161370143422</v>
      </c>
      <c r="BS274" s="13">
        <f t="shared" si="235"/>
        <v>8414.1288406412787</v>
      </c>
      <c r="BT274">
        <f t="shared" si="253"/>
        <v>190.71591090967422</v>
      </c>
      <c r="BU274" s="13">
        <f t="shared" si="236"/>
        <v>836.26927694937092</v>
      </c>
      <c r="BV274" s="13">
        <f t="shared" si="254"/>
        <v>163.3322866646929</v>
      </c>
      <c r="BW274" s="13">
        <f t="shared" si="237"/>
        <v>20379.984173517129</v>
      </c>
      <c r="BX274">
        <f t="shared" si="255"/>
        <v>238.25869906732942</v>
      </c>
      <c r="BY274" s="13">
        <f t="shared" si="238"/>
        <v>836.26927694937092</v>
      </c>
    </row>
    <row r="275" spans="29:77" x14ac:dyDescent="0.2">
      <c r="AC275">
        <v>273</v>
      </c>
      <c r="AD275" s="37">
        <f t="shared" si="209"/>
        <v>517.28773978707602</v>
      </c>
      <c r="AE275" s="13">
        <f t="shared" si="210"/>
        <v>14023.548067735466</v>
      </c>
      <c r="AF275">
        <f t="shared" si="256"/>
        <v>568.65604772749896</v>
      </c>
      <c r="AG275" s="13">
        <f t="shared" si="211"/>
        <v>1616.3024281585481</v>
      </c>
      <c r="AH275" s="13">
        <f t="shared" si="239"/>
        <v>519.87262970432835</v>
      </c>
      <c r="AI275" s="13">
        <f t="shared" si="212"/>
        <v>20379.984173517129</v>
      </c>
      <c r="AJ275">
        <f t="shared" si="240"/>
        <v>594.52458638387827</v>
      </c>
      <c r="AK275" s="13">
        <f t="shared" si="213"/>
        <v>1616.3024281585481</v>
      </c>
      <c r="AL275" s="37">
        <f t="shared" si="214"/>
        <v>1162.5450724080165</v>
      </c>
      <c r="AM275" s="13">
        <f t="shared" si="215"/>
        <v>16828.257681282557</v>
      </c>
      <c r="AN275">
        <f t="shared" si="241"/>
        <v>1224.1870419365241</v>
      </c>
      <c r="AO275" s="13">
        <f t="shared" si="216"/>
        <v>3457.7835760522935</v>
      </c>
      <c r="AP275" s="13">
        <f t="shared" si="242"/>
        <v>1164.6470708022655</v>
      </c>
      <c r="AQ275" s="13">
        <f t="shared" si="217"/>
        <v>20379.984173517129</v>
      </c>
      <c r="AR275" s="13">
        <f t="shared" si="243"/>
        <v>1239.2990274818153</v>
      </c>
      <c r="AS275" s="38">
        <f t="shared" si="218"/>
        <v>3457.7835760522935</v>
      </c>
      <c r="AT275" s="37">
        <f t="shared" si="219"/>
        <v>108.84359342095777</v>
      </c>
      <c r="AU275" s="13">
        <f t="shared" si="220"/>
        <v>5609.4192270941858</v>
      </c>
      <c r="AV275">
        <f t="shared" si="244"/>
        <v>129.39091659712696</v>
      </c>
      <c r="AW275" s="13">
        <f t="shared" si="221"/>
        <v>532.10518174559218</v>
      </c>
      <c r="AX275" s="13">
        <f t="shared" si="245"/>
        <v>112.87715790721964</v>
      </c>
      <c r="AY275" s="13">
        <f t="shared" si="222"/>
        <v>20379.984173517129</v>
      </c>
      <c r="AZ275">
        <f t="shared" si="246"/>
        <v>187.52911458676957</v>
      </c>
      <c r="BA275" s="13">
        <f t="shared" si="223"/>
        <v>532.10518174559218</v>
      </c>
      <c r="BB275" s="37">
        <f t="shared" si="224"/>
        <v>124.21689020500847</v>
      </c>
      <c r="BC275" s="13">
        <f t="shared" si="225"/>
        <v>8414.1288406412787</v>
      </c>
      <c r="BD275">
        <f t="shared" si="247"/>
        <v>155.03787496926225</v>
      </c>
      <c r="BE275" s="13">
        <f t="shared" si="226"/>
        <v>533.91624408933046</v>
      </c>
      <c r="BF275" s="13">
        <f t="shared" si="248"/>
        <v>127.76756316826715</v>
      </c>
      <c r="BG275" s="13">
        <f t="shared" si="227"/>
        <v>20379.984173517129</v>
      </c>
      <c r="BH275">
        <f t="shared" si="249"/>
        <v>202.41951984781707</v>
      </c>
      <c r="BI275" s="13">
        <f t="shared" si="228"/>
        <v>533.91624408933046</v>
      </c>
      <c r="BJ275" s="37">
        <f t="shared" si="229"/>
        <v>7.0828933962664289</v>
      </c>
      <c r="BK275" s="13">
        <f t="shared" si="230"/>
        <v>8414.1288406412787</v>
      </c>
      <c r="BL275">
        <f t="shared" si="250"/>
        <v>37.9038781605202</v>
      </c>
      <c r="BM275" s="13">
        <f t="shared" si="231"/>
        <v>10.271511508174452</v>
      </c>
      <c r="BN275" s="13">
        <f t="shared" si="251"/>
        <v>10.633566359525108</v>
      </c>
      <c r="BO275" s="13">
        <f t="shared" si="232"/>
        <v>20379.984173517129</v>
      </c>
      <c r="BP275">
        <f t="shared" si="252"/>
        <v>85.285523039075031</v>
      </c>
      <c r="BQ275" s="13">
        <f t="shared" si="233"/>
        <v>10.271511508174452</v>
      </c>
      <c r="BR275" s="37">
        <f t="shared" si="234"/>
        <v>159.78161370143422</v>
      </c>
      <c r="BS275" s="13">
        <f t="shared" si="235"/>
        <v>8414.1288406412787</v>
      </c>
      <c r="BT275">
        <f t="shared" si="253"/>
        <v>190.602598465688</v>
      </c>
      <c r="BU275" s="13">
        <f t="shared" si="236"/>
        <v>836.26927694937092</v>
      </c>
      <c r="BV275" s="13">
        <f t="shared" si="254"/>
        <v>163.3322866646929</v>
      </c>
      <c r="BW275" s="13">
        <f t="shared" si="237"/>
        <v>20379.984173517129</v>
      </c>
      <c r="BX275">
        <f t="shared" si="255"/>
        <v>237.98424334424283</v>
      </c>
      <c r="BY275" s="13">
        <f t="shared" si="238"/>
        <v>836.26927694937092</v>
      </c>
    </row>
    <row r="276" spans="29:77" x14ac:dyDescent="0.2">
      <c r="AC276">
        <v>274</v>
      </c>
      <c r="AD276" s="37">
        <f t="shared" si="209"/>
        <v>517.28773978707602</v>
      </c>
      <c r="AE276" s="13">
        <f t="shared" si="210"/>
        <v>14023.548067735466</v>
      </c>
      <c r="AF276">
        <f t="shared" si="256"/>
        <v>568.46857215107411</v>
      </c>
      <c r="AG276" s="13">
        <f t="shared" si="211"/>
        <v>1616.3024281585481</v>
      </c>
      <c r="AH276" s="13">
        <f t="shared" si="239"/>
        <v>519.87262970432835</v>
      </c>
      <c r="AI276" s="13">
        <f t="shared" si="212"/>
        <v>20379.984173517129</v>
      </c>
      <c r="AJ276">
        <f t="shared" si="240"/>
        <v>594.25213398723758</v>
      </c>
      <c r="AK276" s="13">
        <f t="shared" si="213"/>
        <v>1616.3024281585481</v>
      </c>
      <c r="AL276" s="37">
        <f t="shared" si="214"/>
        <v>1162.5450724080165</v>
      </c>
      <c r="AM276" s="13">
        <f t="shared" si="215"/>
        <v>16828.257681282557</v>
      </c>
      <c r="AN276">
        <f t="shared" si="241"/>
        <v>1223.9620712448141</v>
      </c>
      <c r="AO276" s="13">
        <f t="shared" si="216"/>
        <v>3457.7835760522935</v>
      </c>
      <c r="AP276" s="13">
        <f t="shared" si="242"/>
        <v>1164.6470708022655</v>
      </c>
      <c r="AQ276" s="13">
        <f t="shared" si="217"/>
        <v>20379.984173517129</v>
      </c>
      <c r="AR276" s="13">
        <f t="shared" si="243"/>
        <v>1239.0265750851747</v>
      </c>
      <c r="AS276" s="38">
        <f t="shared" si="218"/>
        <v>3457.7835760522935</v>
      </c>
      <c r="AT276" s="37">
        <f t="shared" si="219"/>
        <v>108.84359342095777</v>
      </c>
      <c r="AU276" s="13">
        <f t="shared" si="220"/>
        <v>5609.4192270941858</v>
      </c>
      <c r="AV276">
        <f t="shared" si="244"/>
        <v>129.31592636655699</v>
      </c>
      <c r="AW276" s="13">
        <f t="shared" si="221"/>
        <v>532.10518174559218</v>
      </c>
      <c r="AX276" s="13">
        <f t="shared" si="245"/>
        <v>112.87715790721964</v>
      </c>
      <c r="AY276" s="13">
        <f t="shared" si="222"/>
        <v>20379.984173517129</v>
      </c>
      <c r="AZ276">
        <f t="shared" si="246"/>
        <v>187.25666219012885</v>
      </c>
      <c r="BA276" s="13">
        <f t="shared" si="223"/>
        <v>532.10518174559218</v>
      </c>
      <c r="BB276" s="37">
        <f t="shared" si="224"/>
        <v>124.21689020500847</v>
      </c>
      <c r="BC276" s="13">
        <f t="shared" si="225"/>
        <v>8414.1288406412787</v>
      </c>
      <c r="BD276">
        <f t="shared" si="247"/>
        <v>154.92538962340728</v>
      </c>
      <c r="BE276" s="13">
        <f t="shared" si="226"/>
        <v>533.91624408933046</v>
      </c>
      <c r="BF276" s="13">
        <f t="shared" si="248"/>
        <v>127.76756316826715</v>
      </c>
      <c r="BG276" s="13">
        <f t="shared" si="227"/>
        <v>20379.984173517129</v>
      </c>
      <c r="BH276">
        <f t="shared" si="249"/>
        <v>202.14706745117638</v>
      </c>
      <c r="BI276" s="13">
        <f t="shared" si="228"/>
        <v>533.91624408933046</v>
      </c>
      <c r="BJ276" s="37">
        <f t="shared" si="229"/>
        <v>7.0828933962664289</v>
      </c>
      <c r="BK276" s="13">
        <f t="shared" si="230"/>
        <v>8414.1288406412787</v>
      </c>
      <c r="BL276">
        <f t="shared" si="250"/>
        <v>37.791392814665258</v>
      </c>
      <c r="BM276" s="13">
        <f t="shared" si="231"/>
        <v>10.271511508174452</v>
      </c>
      <c r="BN276" s="13">
        <f t="shared" si="251"/>
        <v>10.633566359525108</v>
      </c>
      <c r="BO276" s="13">
        <f t="shared" si="232"/>
        <v>20379.984173517129</v>
      </c>
      <c r="BP276">
        <f t="shared" si="252"/>
        <v>85.013070642434329</v>
      </c>
      <c r="BQ276" s="13">
        <f t="shared" si="233"/>
        <v>10.271511508174452</v>
      </c>
      <c r="BR276" s="37">
        <f t="shared" si="234"/>
        <v>159.78161370143422</v>
      </c>
      <c r="BS276" s="13">
        <f t="shared" si="235"/>
        <v>8414.1288406412787</v>
      </c>
      <c r="BT276">
        <f t="shared" si="253"/>
        <v>190.49011311983304</v>
      </c>
      <c r="BU276" s="13">
        <f t="shared" si="236"/>
        <v>836.26927694937092</v>
      </c>
      <c r="BV276" s="13">
        <f t="shared" si="254"/>
        <v>163.3322866646929</v>
      </c>
      <c r="BW276" s="13">
        <f t="shared" si="237"/>
        <v>20379.984173517129</v>
      </c>
      <c r="BX276">
        <f t="shared" si="255"/>
        <v>237.71179094760214</v>
      </c>
      <c r="BY276" s="13">
        <f t="shared" si="238"/>
        <v>836.26927694937092</v>
      </c>
    </row>
    <row r="277" spans="29:77" x14ac:dyDescent="0.2">
      <c r="AC277">
        <v>275</v>
      </c>
      <c r="AD277" s="37">
        <f t="shared" si="209"/>
        <v>517.28773978707602</v>
      </c>
      <c r="AE277" s="13">
        <f t="shared" si="210"/>
        <v>14023.548067735466</v>
      </c>
      <c r="AF277">
        <f t="shared" si="256"/>
        <v>568.28246003338677</v>
      </c>
      <c r="AG277" s="13">
        <f t="shared" si="211"/>
        <v>1616.3024281585481</v>
      </c>
      <c r="AH277" s="13">
        <f t="shared" si="239"/>
        <v>519.87262970432835</v>
      </c>
      <c r="AI277" s="13">
        <f t="shared" si="212"/>
        <v>20379.984173517129</v>
      </c>
      <c r="AJ277">
        <f t="shared" si="240"/>
        <v>593.98166306257247</v>
      </c>
      <c r="AK277" s="13">
        <f t="shared" si="213"/>
        <v>1616.3024281585481</v>
      </c>
      <c r="AL277" s="37">
        <f t="shared" si="214"/>
        <v>1162.5450724080165</v>
      </c>
      <c r="AM277" s="13">
        <f t="shared" si="215"/>
        <v>16828.257681282557</v>
      </c>
      <c r="AN277">
        <f t="shared" si="241"/>
        <v>1223.7387367035894</v>
      </c>
      <c r="AO277" s="13">
        <f t="shared" si="216"/>
        <v>3457.7835760522935</v>
      </c>
      <c r="AP277" s="13">
        <f t="shared" si="242"/>
        <v>1164.6470708022655</v>
      </c>
      <c r="AQ277" s="13">
        <f t="shared" si="217"/>
        <v>20379.984173517129</v>
      </c>
      <c r="AR277" s="13">
        <f t="shared" si="243"/>
        <v>1238.7561041605095</v>
      </c>
      <c r="AS277" s="38">
        <f t="shared" si="218"/>
        <v>3457.7835760522935</v>
      </c>
      <c r="AT277" s="37">
        <f t="shared" si="219"/>
        <v>108.84359342095777</v>
      </c>
      <c r="AU277" s="13">
        <f t="shared" si="220"/>
        <v>5609.4192270941858</v>
      </c>
      <c r="AV277">
        <f t="shared" si="244"/>
        <v>129.24148151948208</v>
      </c>
      <c r="AW277" s="13">
        <f t="shared" si="221"/>
        <v>532.10518174559218</v>
      </c>
      <c r="AX277" s="13">
        <f t="shared" si="245"/>
        <v>112.87715790721964</v>
      </c>
      <c r="AY277" s="13">
        <f t="shared" si="222"/>
        <v>20379.984173517129</v>
      </c>
      <c r="AZ277">
        <f t="shared" si="246"/>
        <v>186.98619126546373</v>
      </c>
      <c r="BA277" s="13">
        <f t="shared" si="223"/>
        <v>532.10518174559218</v>
      </c>
      <c r="BB277" s="37">
        <f t="shared" si="224"/>
        <v>124.21689020500847</v>
      </c>
      <c r="BC277" s="13">
        <f t="shared" si="225"/>
        <v>8414.1288406412787</v>
      </c>
      <c r="BD277">
        <f t="shared" si="247"/>
        <v>154.81372235279494</v>
      </c>
      <c r="BE277" s="13">
        <f t="shared" si="226"/>
        <v>533.91624408933046</v>
      </c>
      <c r="BF277" s="13">
        <f t="shared" si="248"/>
        <v>127.76756316826715</v>
      </c>
      <c r="BG277" s="13">
        <f t="shared" si="227"/>
        <v>20379.984173517129</v>
      </c>
      <c r="BH277">
        <f t="shared" si="249"/>
        <v>201.87659652651126</v>
      </c>
      <c r="BI277" s="13">
        <f t="shared" si="228"/>
        <v>533.91624408933046</v>
      </c>
      <c r="BJ277" s="37">
        <f t="shared" si="229"/>
        <v>7.0828933962664289</v>
      </c>
      <c r="BK277" s="13">
        <f t="shared" si="230"/>
        <v>8414.1288406412787</v>
      </c>
      <c r="BL277">
        <f t="shared" si="250"/>
        <v>37.6797255440529</v>
      </c>
      <c r="BM277" s="13">
        <f t="shared" si="231"/>
        <v>10.271511508174452</v>
      </c>
      <c r="BN277" s="13">
        <f t="shared" si="251"/>
        <v>10.633566359525108</v>
      </c>
      <c r="BO277" s="13">
        <f t="shared" si="232"/>
        <v>20379.984173517129</v>
      </c>
      <c r="BP277">
        <f t="shared" si="252"/>
        <v>84.74259971776921</v>
      </c>
      <c r="BQ277" s="13">
        <f t="shared" si="233"/>
        <v>10.271511508174452</v>
      </c>
      <c r="BR277" s="37">
        <f t="shared" si="234"/>
        <v>159.78161370143422</v>
      </c>
      <c r="BS277" s="13">
        <f t="shared" si="235"/>
        <v>8414.1288406412787</v>
      </c>
      <c r="BT277">
        <f t="shared" si="253"/>
        <v>190.3784458492207</v>
      </c>
      <c r="BU277" s="13">
        <f t="shared" si="236"/>
        <v>836.26927694937092</v>
      </c>
      <c r="BV277" s="13">
        <f t="shared" si="254"/>
        <v>163.3322866646929</v>
      </c>
      <c r="BW277" s="13">
        <f t="shared" si="237"/>
        <v>20379.984173517129</v>
      </c>
      <c r="BX277">
        <f t="shared" si="255"/>
        <v>237.44132002293702</v>
      </c>
      <c r="BY277" s="13">
        <f t="shared" si="238"/>
        <v>836.26927694937092</v>
      </c>
    </row>
    <row r="278" spans="29:77" x14ac:dyDescent="0.2">
      <c r="AC278">
        <v>276</v>
      </c>
      <c r="AD278" s="37">
        <f t="shared" si="209"/>
        <v>517.28773978707602</v>
      </c>
      <c r="AE278" s="13">
        <f t="shared" si="210"/>
        <v>14023.548067735466</v>
      </c>
      <c r="AF278">
        <f t="shared" si="256"/>
        <v>568.09769655423349</v>
      </c>
      <c r="AG278" s="13">
        <f t="shared" si="211"/>
        <v>1616.3024281585481</v>
      </c>
      <c r="AH278" s="13">
        <f t="shared" si="239"/>
        <v>519.87262970432835</v>
      </c>
      <c r="AI278" s="13">
        <f t="shared" si="212"/>
        <v>20379.984173517129</v>
      </c>
      <c r="AJ278">
        <f t="shared" si="240"/>
        <v>593.713152072144</v>
      </c>
      <c r="AK278" s="13">
        <f t="shared" si="213"/>
        <v>1616.3024281585481</v>
      </c>
      <c r="AL278" s="37">
        <f t="shared" si="214"/>
        <v>1162.5450724080165</v>
      </c>
      <c r="AM278" s="13">
        <f t="shared" si="215"/>
        <v>16828.257681282557</v>
      </c>
      <c r="AN278">
        <f t="shared" si="241"/>
        <v>1223.5170205286054</v>
      </c>
      <c r="AO278" s="13">
        <f t="shared" si="216"/>
        <v>3457.7835760522935</v>
      </c>
      <c r="AP278" s="13">
        <f t="shared" si="242"/>
        <v>1164.6470708022655</v>
      </c>
      <c r="AQ278" s="13">
        <f t="shared" si="217"/>
        <v>20379.984173517129</v>
      </c>
      <c r="AR278" s="13">
        <f t="shared" si="243"/>
        <v>1238.4875931700813</v>
      </c>
      <c r="AS278" s="38">
        <f t="shared" si="218"/>
        <v>3457.7835760522935</v>
      </c>
      <c r="AT278" s="37">
        <f t="shared" si="219"/>
        <v>108.84359342095777</v>
      </c>
      <c r="AU278" s="13">
        <f t="shared" si="220"/>
        <v>5609.4192270941858</v>
      </c>
      <c r="AV278">
        <f t="shared" si="244"/>
        <v>129.16757612782078</v>
      </c>
      <c r="AW278" s="13">
        <f t="shared" si="221"/>
        <v>532.10518174559218</v>
      </c>
      <c r="AX278" s="13">
        <f t="shared" si="245"/>
        <v>112.87715790721964</v>
      </c>
      <c r="AY278" s="13">
        <f t="shared" si="222"/>
        <v>20379.984173517129</v>
      </c>
      <c r="AZ278">
        <f t="shared" si="246"/>
        <v>186.71768027503532</v>
      </c>
      <c r="BA278" s="13">
        <f t="shared" si="223"/>
        <v>532.10518174559218</v>
      </c>
      <c r="BB278" s="37">
        <f t="shared" si="224"/>
        <v>124.21689020500847</v>
      </c>
      <c r="BC278" s="13">
        <f t="shared" si="225"/>
        <v>8414.1288406412787</v>
      </c>
      <c r="BD278">
        <f t="shared" si="247"/>
        <v>154.70286426530296</v>
      </c>
      <c r="BE278" s="13">
        <f t="shared" si="226"/>
        <v>533.91624408933046</v>
      </c>
      <c r="BF278" s="13">
        <f t="shared" si="248"/>
        <v>127.76756316826715</v>
      </c>
      <c r="BG278" s="13">
        <f t="shared" si="227"/>
        <v>20379.984173517129</v>
      </c>
      <c r="BH278">
        <f t="shared" si="249"/>
        <v>201.60808553608283</v>
      </c>
      <c r="BI278" s="13">
        <f t="shared" si="228"/>
        <v>533.91624408933046</v>
      </c>
      <c r="BJ278" s="37">
        <f t="shared" si="229"/>
        <v>7.0828933962664289</v>
      </c>
      <c r="BK278" s="13">
        <f t="shared" si="230"/>
        <v>8414.1288406412787</v>
      </c>
      <c r="BL278">
        <f t="shared" si="250"/>
        <v>37.568867456560916</v>
      </c>
      <c r="BM278" s="13">
        <f t="shared" si="231"/>
        <v>10.271511508174452</v>
      </c>
      <c r="BN278" s="13">
        <f t="shared" si="251"/>
        <v>10.633566359525108</v>
      </c>
      <c r="BO278" s="13">
        <f t="shared" si="232"/>
        <v>20379.984173517129</v>
      </c>
      <c r="BP278">
        <f t="shared" si="252"/>
        <v>84.474088727340785</v>
      </c>
      <c r="BQ278" s="13">
        <f t="shared" si="233"/>
        <v>10.271511508174452</v>
      </c>
      <c r="BR278" s="37">
        <f t="shared" si="234"/>
        <v>159.78161370143422</v>
      </c>
      <c r="BS278" s="13">
        <f t="shared" si="235"/>
        <v>8414.1288406412787</v>
      </c>
      <c r="BT278">
        <f t="shared" si="253"/>
        <v>190.26758776172872</v>
      </c>
      <c r="BU278" s="13">
        <f t="shared" si="236"/>
        <v>836.26927694937092</v>
      </c>
      <c r="BV278" s="13">
        <f t="shared" si="254"/>
        <v>163.3322866646929</v>
      </c>
      <c r="BW278" s="13">
        <f t="shared" si="237"/>
        <v>20379.984173517129</v>
      </c>
      <c r="BX278">
        <f t="shared" si="255"/>
        <v>237.17280903250858</v>
      </c>
      <c r="BY278" s="13">
        <f t="shared" si="238"/>
        <v>836.26927694937092</v>
      </c>
    </row>
    <row r="279" spans="29:77" x14ac:dyDescent="0.2">
      <c r="AC279">
        <v>277</v>
      </c>
      <c r="AD279" s="37">
        <f t="shared" si="209"/>
        <v>517.28773978707602</v>
      </c>
      <c r="AE279" s="13">
        <f t="shared" si="210"/>
        <v>14023.548067735466</v>
      </c>
      <c r="AF279">
        <f t="shared" si="256"/>
        <v>567.91426710742064</v>
      </c>
      <c r="AG279" s="13">
        <f t="shared" si="211"/>
        <v>1616.3024281585481</v>
      </c>
      <c r="AH279" s="13">
        <f t="shared" si="239"/>
        <v>519.87262970432835</v>
      </c>
      <c r="AI279" s="13">
        <f t="shared" si="212"/>
        <v>20379.984173517129</v>
      </c>
      <c r="AJ279">
        <f t="shared" si="240"/>
        <v>593.44657978922771</v>
      </c>
      <c r="AK279" s="13">
        <f t="shared" si="213"/>
        <v>1616.3024281585481</v>
      </c>
      <c r="AL279" s="37">
        <f t="shared" si="214"/>
        <v>1162.5450724080165</v>
      </c>
      <c r="AM279" s="13">
        <f t="shared" si="215"/>
        <v>16828.257681282557</v>
      </c>
      <c r="AN279">
        <f t="shared" si="241"/>
        <v>1223.2969051924301</v>
      </c>
      <c r="AO279" s="13">
        <f t="shared" si="216"/>
        <v>3457.7835760522935</v>
      </c>
      <c r="AP279" s="13">
        <f t="shared" si="242"/>
        <v>1164.6470708022655</v>
      </c>
      <c r="AQ279" s="13">
        <f t="shared" si="217"/>
        <v>20379.984173517129</v>
      </c>
      <c r="AR279" s="13">
        <f t="shared" si="243"/>
        <v>1238.221020887165</v>
      </c>
      <c r="AS279" s="38">
        <f t="shared" si="218"/>
        <v>3457.7835760522935</v>
      </c>
      <c r="AT279" s="37">
        <f t="shared" si="219"/>
        <v>108.84359342095777</v>
      </c>
      <c r="AU279" s="13">
        <f t="shared" si="220"/>
        <v>5609.4192270941858</v>
      </c>
      <c r="AV279">
        <f t="shared" si="244"/>
        <v>129.09420434909563</v>
      </c>
      <c r="AW279" s="13">
        <f t="shared" si="221"/>
        <v>532.10518174559218</v>
      </c>
      <c r="AX279" s="13">
        <f t="shared" si="245"/>
        <v>112.87715790721964</v>
      </c>
      <c r="AY279" s="13">
        <f t="shared" si="222"/>
        <v>20379.984173517129</v>
      </c>
      <c r="AZ279">
        <f t="shared" si="246"/>
        <v>186.45110799211903</v>
      </c>
      <c r="BA279" s="13">
        <f t="shared" si="223"/>
        <v>532.10518174559218</v>
      </c>
      <c r="BB279" s="37">
        <f t="shared" si="224"/>
        <v>124.21689020500847</v>
      </c>
      <c r="BC279" s="13">
        <f t="shared" si="225"/>
        <v>8414.1288406412787</v>
      </c>
      <c r="BD279">
        <f t="shared" si="247"/>
        <v>154.59280659721526</v>
      </c>
      <c r="BE279" s="13">
        <f t="shared" si="226"/>
        <v>533.91624408933046</v>
      </c>
      <c r="BF279" s="13">
        <f t="shared" si="248"/>
        <v>127.76756316826715</v>
      </c>
      <c r="BG279" s="13">
        <f t="shared" si="227"/>
        <v>20379.984173517129</v>
      </c>
      <c r="BH279">
        <f t="shared" si="249"/>
        <v>201.34151325316651</v>
      </c>
      <c r="BI279" s="13">
        <f t="shared" si="228"/>
        <v>533.91624408933046</v>
      </c>
      <c r="BJ279" s="37">
        <f t="shared" si="229"/>
        <v>7.0828933962664289</v>
      </c>
      <c r="BK279" s="13">
        <f t="shared" si="230"/>
        <v>8414.1288406412787</v>
      </c>
      <c r="BL279">
        <f t="shared" si="250"/>
        <v>37.458809788473211</v>
      </c>
      <c r="BM279" s="13">
        <f t="shared" si="231"/>
        <v>10.271511508174452</v>
      </c>
      <c r="BN279" s="13">
        <f t="shared" si="251"/>
        <v>10.633566359525108</v>
      </c>
      <c r="BO279" s="13">
        <f t="shared" si="232"/>
        <v>20379.984173517129</v>
      </c>
      <c r="BP279">
        <f t="shared" si="252"/>
        <v>84.207516444424485</v>
      </c>
      <c r="BQ279" s="13">
        <f t="shared" si="233"/>
        <v>10.271511508174452</v>
      </c>
      <c r="BR279" s="37">
        <f t="shared" si="234"/>
        <v>159.78161370143422</v>
      </c>
      <c r="BS279" s="13">
        <f t="shared" si="235"/>
        <v>8414.1288406412787</v>
      </c>
      <c r="BT279">
        <f t="shared" si="253"/>
        <v>190.15753009364101</v>
      </c>
      <c r="BU279" s="13">
        <f t="shared" si="236"/>
        <v>836.26927694937092</v>
      </c>
      <c r="BV279" s="13">
        <f t="shared" si="254"/>
        <v>163.3322866646929</v>
      </c>
      <c r="BW279" s="13">
        <f t="shared" si="237"/>
        <v>20379.984173517129</v>
      </c>
      <c r="BX279">
        <f t="shared" si="255"/>
        <v>236.90623674959227</v>
      </c>
      <c r="BY279" s="13">
        <f t="shared" si="238"/>
        <v>836.26927694937092</v>
      </c>
    </row>
    <row r="280" spans="29:77" x14ac:dyDescent="0.2">
      <c r="AC280">
        <v>278</v>
      </c>
      <c r="AD280" s="37">
        <f t="shared" si="209"/>
        <v>517.28773978707602</v>
      </c>
      <c r="AE280" s="13">
        <f t="shared" si="210"/>
        <v>14023.548067735466</v>
      </c>
      <c r="AF280">
        <f t="shared" si="256"/>
        <v>567.73215729691583</v>
      </c>
      <c r="AG280" s="13">
        <f t="shared" si="211"/>
        <v>1616.3024281585481</v>
      </c>
      <c r="AH280" s="13">
        <f t="shared" si="239"/>
        <v>519.87262970432835</v>
      </c>
      <c r="AI280" s="13">
        <f t="shared" si="212"/>
        <v>20379.984173517129</v>
      </c>
      <c r="AJ280">
        <f t="shared" si="240"/>
        <v>593.18192529251951</v>
      </c>
      <c r="AK280" s="13">
        <f t="shared" si="213"/>
        <v>1616.3024281585481</v>
      </c>
      <c r="AL280" s="37">
        <f t="shared" si="214"/>
        <v>1162.5450724080165</v>
      </c>
      <c r="AM280" s="13">
        <f t="shared" si="215"/>
        <v>16828.257681282557</v>
      </c>
      <c r="AN280">
        <f t="shared" si="241"/>
        <v>1223.0783734198242</v>
      </c>
      <c r="AO280" s="13">
        <f t="shared" si="216"/>
        <v>3457.7835760522935</v>
      </c>
      <c r="AP280" s="13">
        <f t="shared" si="242"/>
        <v>1164.6470708022655</v>
      </c>
      <c r="AQ280" s="13">
        <f t="shared" si="217"/>
        <v>20379.984173517129</v>
      </c>
      <c r="AR280" s="13">
        <f t="shared" si="243"/>
        <v>1237.9563663904567</v>
      </c>
      <c r="AS280" s="38">
        <f t="shared" si="218"/>
        <v>3457.7835760522935</v>
      </c>
      <c r="AT280" s="37">
        <f t="shared" si="219"/>
        <v>108.84359342095777</v>
      </c>
      <c r="AU280" s="13">
        <f t="shared" si="220"/>
        <v>5609.4192270941858</v>
      </c>
      <c r="AV280">
        <f t="shared" si="244"/>
        <v>129.02136042489369</v>
      </c>
      <c r="AW280" s="13">
        <f t="shared" si="221"/>
        <v>532.10518174559218</v>
      </c>
      <c r="AX280" s="13">
        <f t="shared" si="245"/>
        <v>112.87715790721964</v>
      </c>
      <c r="AY280" s="13">
        <f t="shared" si="222"/>
        <v>20379.984173517129</v>
      </c>
      <c r="AZ280">
        <f t="shared" si="246"/>
        <v>186.18645349541075</v>
      </c>
      <c r="BA280" s="13">
        <f t="shared" si="223"/>
        <v>532.10518174559218</v>
      </c>
      <c r="BB280" s="37">
        <f t="shared" si="224"/>
        <v>124.21689020500847</v>
      </c>
      <c r="BC280" s="13">
        <f t="shared" si="225"/>
        <v>8414.1288406412787</v>
      </c>
      <c r="BD280">
        <f t="shared" si="247"/>
        <v>154.48354071091234</v>
      </c>
      <c r="BE280" s="13">
        <f t="shared" si="226"/>
        <v>533.91624408933046</v>
      </c>
      <c r="BF280" s="13">
        <f t="shared" si="248"/>
        <v>127.76756316826715</v>
      </c>
      <c r="BG280" s="13">
        <f t="shared" si="227"/>
        <v>20379.984173517129</v>
      </c>
      <c r="BH280">
        <f t="shared" si="249"/>
        <v>201.07685875645825</v>
      </c>
      <c r="BI280" s="13">
        <f t="shared" si="228"/>
        <v>533.91624408933046</v>
      </c>
      <c r="BJ280" s="37">
        <f t="shared" si="229"/>
        <v>7.0828933962664289</v>
      </c>
      <c r="BK280" s="13">
        <f t="shared" si="230"/>
        <v>8414.1288406412787</v>
      </c>
      <c r="BL280">
        <f t="shared" si="250"/>
        <v>37.349543902170311</v>
      </c>
      <c r="BM280" s="13">
        <f t="shared" si="231"/>
        <v>10.271511508174452</v>
      </c>
      <c r="BN280" s="13">
        <f t="shared" si="251"/>
        <v>10.633566359525108</v>
      </c>
      <c r="BO280" s="13">
        <f t="shared" si="232"/>
        <v>20379.984173517129</v>
      </c>
      <c r="BP280">
        <f t="shared" si="252"/>
        <v>83.94286194771621</v>
      </c>
      <c r="BQ280" s="13">
        <f t="shared" si="233"/>
        <v>10.271511508174452</v>
      </c>
      <c r="BR280" s="37">
        <f t="shared" si="234"/>
        <v>159.78161370143422</v>
      </c>
      <c r="BS280" s="13">
        <f t="shared" si="235"/>
        <v>8414.1288406412787</v>
      </c>
      <c r="BT280">
        <f t="shared" si="253"/>
        <v>190.04826420733809</v>
      </c>
      <c r="BU280" s="13">
        <f t="shared" si="236"/>
        <v>836.26927694937092</v>
      </c>
      <c r="BV280" s="13">
        <f t="shared" si="254"/>
        <v>163.3322866646929</v>
      </c>
      <c r="BW280" s="13">
        <f t="shared" si="237"/>
        <v>20379.984173517129</v>
      </c>
      <c r="BX280">
        <f t="shared" si="255"/>
        <v>236.64158225288401</v>
      </c>
      <c r="BY280" s="13">
        <f t="shared" si="238"/>
        <v>836.26927694937092</v>
      </c>
    </row>
    <row r="281" spans="29:77" x14ac:dyDescent="0.2">
      <c r="AC281">
        <v>279</v>
      </c>
      <c r="AD281" s="37">
        <f t="shared" si="209"/>
        <v>517.28773978707602</v>
      </c>
      <c r="AE281" s="13">
        <f t="shared" si="210"/>
        <v>14023.548067735466</v>
      </c>
      <c r="AF281">
        <f t="shared" si="256"/>
        <v>567.55135293308126</v>
      </c>
      <c r="AG281" s="13">
        <f t="shared" si="211"/>
        <v>1616.3024281585481</v>
      </c>
      <c r="AH281" s="13">
        <f t="shared" si="239"/>
        <v>519.87262970432835</v>
      </c>
      <c r="AI281" s="13">
        <f t="shared" si="212"/>
        <v>20379.984173517129</v>
      </c>
      <c r="AJ281">
        <f t="shared" si="240"/>
        <v>592.91916796066209</v>
      </c>
      <c r="AK281" s="13">
        <f t="shared" si="213"/>
        <v>1616.3024281585481</v>
      </c>
      <c r="AL281" s="37">
        <f t="shared" si="214"/>
        <v>1162.5450724080165</v>
      </c>
      <c r="AM281" s="13">
        <f t="shared" si="215"/>
        <v>16828.257681282557</v>
      </c>
      <c r="AN281">
        <f t="shared" si="241"/>
        <v>1222.8614081832227</v>
      </c>
      <c r="AO281" s="13">
        <f t="shared" si="216"/>
        <v>3457.7835760522935</v>
      </c>
      <c r="AP281" s="13">
        <f t="shared" si="242"/>
        <v>1164.6470708022655</v>
      </c>
      <c r="AQ281" s="13">
        <f t="shared" si="217"/>
        <v>20379.984173517129</v>
      </c>
      <c r="AR281" s="13">
        <f t="shared" si="243"/>
        <v>1237.6936090585993</v>
      </c>
      <c r="AS281" s="38">
        <f t="shared" si="218"/>
        <v>3457.7835760522935</v>
      </c>
      <c r="AT281" s="37">
        <f t="shared" si="219"/>
        <v>108.84359342095777</v>
      </c>
      <c r="AU281" s="13">
        <f t="shared" si="220"/>
        <v>5609.4192270941858</v>
      </c>
      <c r="AV281">
        <f t="shared" si="244"/>
        <v>128.94903867935989</v>
      </c>
      <c r="AW281" s="13">
        <f t="shared" si="221"/>
        <v>532.10518174559218</v>
      </c>
      <c r="AX281" s="13">
        <f t="shared" si="245"/>
        <v>112.87715790721964</v>
      </c>
      <c r="AY281" s="13">
        <f t="shared" si="222"/>
        <v>20379.984173517129</v>
      </c>
      <c r="AZ281">
        <f t="shared" si="246"/>
        <v>185.92369616355342</v>
      </c>
      <c r="BA281" s="13">
        <f t="shared" si="223"/>
        <v>532.10518174559218</v>
      </c>
      <c r="BB281" s="37">
        <f t="shared" si="224"/>
        <v>124.21689020500847</v>
      </c>
      <c r="BC281" s="13">
        <f t="shared" si="225"/>
        <v>8414.1288406412787</v>
      </c>
      <c r="BD281">
        <f t="shared" si="247"/>
        <v>154.37505809261162</v>
      </c>
      <c r="BE281" s="13">
        <f t="shared" si="226"/>
        <v>533.91624408933046</v>
      </c>
      <c r="BF281" s="13">
        <f t="shared" si="248"/>
        <v>127.76756316826715</v>
      </c>
      <c r="BG281" s="13">
        <f t="shared" si="227"/>
        <v>20379.984173517129</v>
      </c>
      <c r="BH281">
        <f t="shared" si="249"/>
        <v>200.81410142460095</v>
      </c>
      <c r="BI281" s="13">
        <f t="shared" si="228"/>
        <v>533.91624408933046</v>
      </c>
      <c r="BJ281" s="37">
        <f t="shared" si="229"/>
        <v>7.0828933962664289</v>
      </c>
      <c r="BK281" s="13">
        <f t="shared" si="230"/>
        <v>8414.1288406412787</v>
      </c>
      <c r="BL281">
        <f t="shared" si="250"/>
        <v>37.241061283869577</v>
      </c>
      <c r="BM281" s="13">
        <f t="shared" si="231"/>
        <v>10.271511508174452</v>
      </c>
      <c r="BN281" s="13">
        <f t="shared" si="251"/>
        <v>10.633566359525108</v>
      </c>
      <c r="BO281" s="13">
        <f t="shared" si="232"/>
        <v>20379.984173517129</v>
      </c>
      <c r="BP281">
        <f t="shared" si="252"/>
        <v>83.680104615858895</v>
      </c>
      <c r="BQ281" s="13">
        <f t="shared" si="233"/>
        <v>10.271511508174452</v>
      </c>
      <c r="BR281" s="37">
        <f t="shared" si="234"/>
        <v>159.78161370143422</v>
      </c>
      <c r="BS281" s="13">
        <f t="shared" si="235"/>
        <v>8414.1288406412787</v>
      </c>
      <c r="BT281">
        <f t="shared" si="253"/>
        <v>189.93978158903738</v>
      </c>
      <c r="BU281" s="13">
        <f t="shared" si="236"/>
        <v>836.26927694937092</v>
      </c>
      <c r="BV281" s="13">
        <f t="shared" si="254"/>
        <v>163.3322866646929</v>
      </c>
      <c r="BW281" s="13">
        <f t="shared" si="237"/>
        <v>20379.984173517129</v>
      </c>
      <c r="BX281">
        <f t="shared" si="255"/>
        <v>236.37882492102671</v>
      </c>
      <c r="BY281" s="13">
        <f t="shared" si="238"/>
        <v>836.26927694937092</v>
      </c>
    </row>
    <row r="282" spans="29:77" x14ac:dyDescent="0.2">
      <c r="AC282">
        <v>280</v>
      </c>
      <c r="AD282" s="37">
        <f t="shared" si="209"/>
        <v>517.28773978707602</v>
      </c>
      <c r="AE282" s="13">
        <f t="shared" si="210"/>
        <v>14023.548067735466</v>
      </c>
      <c r="AF282">
        <f t="shared" si="256"/>
        <v>567.37184002898834</v>
      </c>
      <c r="AG282" s="13">
        <f t="shared" si="211"/>
        <v>1616.3024281585481</v>
      </c>
      <c r="AH282" s="13">
        <f t="shared" si="239"/>
        <v>519.87262970432835</v>
      </c>
      <c r="AI282" s="13">
        <f t="shared" si="212"/>
        <v>20379.984173517129</v>
      </c>
      <c r="AJ282">
        <f t="shared" si="240"/>
        <v>592.65828746688953</v>
      </c>
      <c r="AK282" s="13">
        <f t="shared" si="213"/>
        <v>1616.3024281585481</v>
      </c>
      <c r="AL282" s="37">
        <f t="shared" si="214"/>
        <v>1162.5450724080165</v>
      </c>
      <c r="AM282" s="13">
        <f t="shared" si="215"/>
        <v>16828.257681282557</v>
      </c>
      <c r="AN282">
        <f t="shared" si="241"/>
        <v>1222.6459926983114</v>
      </c>
      <c r="AO282" s="13">
        <f t="shared" si="216"/>
        <v>3457.7835760522935</v>
      </c>
      <c r="AP282" s="13">
        <f t="shared" si="242"/>
        <v>1164.6470708022655</v>
      </c>
      <c r="AQ282" s="13">
        <f t="shared" si="217"/>
        <v>20379.984173517129</v>
      </c>
      <c r="AR282" s="13">
        <f t="shared" si="243"/>
        <v>1237.4327285648267</v>
      </c>
      <c r="AS282" s="38">
        <f t="shared" si="218"/>
        <v>3457.7835760522935</v>
      </c>
      <c r="AT282" s="37">
        <f t="shared" si="219"/>
        <v>108.84359342095777</v>
      </c>
      <c r="AU282" s="13">
        <f t="shared" si="220"/>
        <v>5609.4192270941858</v>
      </c>
      <c r="AV282">
        <f t="shared" si="244"/>
        <v>128.87723351772271</v>
      </c>
      <c r="AW282" s="13">
        <f t="shared" si="221"/>
        <v>532.10518174559218</v>
      </c>
      <c r="AX282" s="13">
        <f t="shared" si="245"/>
        <v>112.87715790721964</v>
      </c>
      <c r="AY282" s="13">
        <f t="shared" si="222"/>
        <v>20379.984173517129</v>
      </c>
      <c r="AZ282">
        <f t="shared" si="246"/>
        <v>185.6628156697808</v>
      </c>
      <c r="BA282" s="13">
        <f t="shared" si="223"/>
        <v>532.10518174559218</v>
      </c>
      <c r="BB282" s="37">
        <f t="shared" si="224"/>
        <v>124.21689020500847</v>
      </c>
      <c r="BC282" s="13">
        <f t="shared" si="225"/>
        <v>8414.1288406412787</v>
      </c>
      <c r="BD282">
        <f t="shared" si="247"/>
        <v>154.26735035015588</v>
      </c>
      <c r="BE282" s="13">
        <f t="shared" si="226"/>
        <v>533.91624408933046</v>
      </c>
      <c r="BF282" s="13">
        <f t="shared" si="248"/>
        <v>127.76756316826715</v>
      </c>
      <c r="BG282" s="13">
        <f t="shared" si="227"/>
        <v>20379.984173517129</v>
      </c>
      <c r="BH282">
        <f t="shared" si="249"/>
        <v>200.55322093082833</v>
      </c>
      <c r="BI282" s="13">
        <f t="shared" si="228"/>
        <v>533.91624408933046</v>
      </c>
      <c r="BJ282" s="37">
        <f t="shared" si="229"/>
        <v>7.0828933962664289</v>
      </c>
      <c r="BK282" s="13">
        <f t="shared" si="230"/>
        <v>8414.1288406412787</v>
      </c>
      <c r="BL282">
        <f t="shared" si="250"/>
        <v>37.133353541413854</v>
      </c>
      <c r="BM282" s="13">
        <f t="shared" si="231"/>
        <v>10.271511508174452</v>
      </c>
      <c r="BN282" s="13">
        <f t="shared" si="251"/>
        <v>10.633566359525108</v>
      </c>
      <c r="BO282" s="13">
        <f t="shared" si="232"/>
        <v>20379.984173517129</v>
      </c>
      <c r="BP282">
        <f t="shared" si="252"/>
        <v>83.419224122086277</v>
      </c>
      <c r="BQ282" s="13">
        <f t="shared" si="233"/>
        <v>10.271511508174452</v>
      </c>
      <c r="BR282" s="37">
        <f t="shared" si="234"/>
        <v>159.78161370143422</v>
      </c>
      <c r="BS282" s="13">
        <f t="shared" si="235"/>
        <v>8414.1288406412787</v>
      </c>
      <c r="BT282">
        <f t="shared" si="253"/>
        <v>189.83207384658164</v>
      </c>
      <c r="BU282" s="13">
        <f t="shared" si="236"/>
        <v>836.26927694937092</v>
      </c>
      <c r="BV282" s="13">
        <f t="shared" si="254"/>
        <v>163.3322866646929</v>
      </c>
      <c r="BW282" s="13">
        <f t="shared" si="237"/>
        <v>20379.984173517129</v>
      </c>
      <c r="BX282">
        <f t="shared" si="255"/>
        <v>236.11794442725409</v>
      </c>
      <c r="BY282" s="13">
        <f t="shared" si="238"/>
        <v>836.26927694937092</v>
      </c>
    </row>
    <row r="283" spans="29:77" x14ac:dyDescent="0.2">
      <c r="AC283">
        <v>281</v>
      </c>
      <c r="AD283" s="37">
        <f t="shared" si="209"/>
        <v>517.28773978707602</v>
      </c>
      <c r="AE283" s="13">
        <f t="shared" si="210"/>
        <v>14023.548067735466</v>
      </c>
      <c r="AF283">
        <f t="shared" si="256"/>
        <v>567.19360479681075</v>
      </c>
      <c r="AG283" s="13">
        <f t="shared" si="211"/>
        <v>1616.3024281585481</v>
      </c>
      <c r="AH283" s="13">
        <f t="shared" si="239"/>
        <v>519.87262970432835</v>
      </c>
      <c r="AI283" s="13">
        <f t="shared" si="212"/>
        <v>20379.984173517129</v>
      </c>
      <c r="AJ283">
        <f t="shared" si="240"/>
        <v>592.39926377378436</v>
      </c>
      <c r="AK283" s="13">
        <f t="shared" si="213"/>
        <v>1616.3024281585481</v>
      </c>
      <c r="AL283" s="37">
        <f t="shared" si="214"/>
        <v>1162.5450724080165</v>
      </c>
      <c r="AM283" s="13">
        <f t="shared" si="215"/>
        <v>16828.257681282557</v>
      </c>
      <c r="AN283">
        <f t="shared" si="241"/>
        <v>1222.4321104196981</v>
      </c>
      <c r="AO283" s="13">
        <f t="shared" si="216"/>
        <v>3457.7835760522935</v>
      </c>
      <c r="AP283" s="13">
        <f t="shared" si="242"/>
        <v>1164.6470708022655</v>
      </c>
      <c r="AQ283" s="13">
        <f t="shared" si="217"/>
        <v>20379.984173517129</v>
      </c>
      <c r="AR283" s="13">
        <f t="shared" si="243"/>
        <v>1237.1737048717214</v>
      </c>
      <c r="AS283" s="38">
        <f t="shared" si="218"/>
        <v>3457.7835760522935</v>
      </c>
      <c r="AT283" s="37">
        <f t="shared" si="219"/>
        <v>108.84359342095777</v>
      </c>
      <c r="AU283" s="13">
        <f t="shared" si="220"/>
        <v>5609.4192270941858</v>
      </c>
      <c r="AV283">
        <f t="shared" si="244"/>
        <v>128.80593942485166</v>
      </c>
      <c r="AW283" s="13">
        <f t="shared" si="221"/>
        <v>532.10518174559218</v>
      </c>
      <c r="AX283" s="13">
        <f t="shared" si="245"/>
        <v>112.87715790721964</v>
      </c>
      <c r="AY283" s="13">
        <f t="shared" si="222"/>
        <v>20379.984173517129</v>
      </c>
      <c r="AZ283">
        <f t="shared" si="246"/>
        <v>185.40379197667562</v>
      </c>
      <c r="BA283" s="13">
        <f t="shared" si="223"/>
        <v>532.10518174559218</v>
      </c>
      <c r="BB283" s="37">
        <f t="shared" si="224"/>
        <v>124.21689020500847</v>
      </c>
      <c r="BC283" s="13">
        <f t="shared" si="225"/>
        <v>8414.1288406412787</v>
      </c>
      <c r="BD283">
        <f t="shared" si="247"/>
        <v>154.16040921084931</v>
      </c>
      <c r="BE283" s="13">
        <f t="shared" si="226"/>
        <v>533.91624408933046</v>
      </c>
      <c r="BF283" s="13">
        <f t="shared" si="248"/>
        <v>127.76756316826715</v>
      </c>
      <c r="BG283" s="13">
        <f t="shared" si="227"/>
        <v>20379.984173517129</v>
      </c>
      <c r="BH283">
        <f t="shared" si="249"/>
        <v>200.29419723772313</v>
      </c>
      <c r="BI283" s="13">
        <f t="shared" si="228"/>
        <v>533.91624408933046</v>
      </c>
      <c r="BJ283" s="37">
        <f t="shared" si="229"/>
        <v>7.0828933962664289</v>
      </c>
      <c r="BK283" s="13">
        <f t="shared" si="230"/>
        <v>8414.1288406412787</v>
      </c>
      <c r="BL283">
        <f t="shared" si="250"/>
        <v>37.026412402107276</v>
      </c>
      <c r="BM283" s="13">
        <f t="shared" si="231"/>
        <v>10.271511508174452</v>
      </c>
      <c r="BN283" s="13">
        <f t="shared" si="251"/>
        <v>10.633566359525108</v>
      </c>
      <c r="BO283" s="13">
        <f t="shared" si="232"/>
        <v>20379.984173517129</v>
      </c>
      <c r="BP283">
        <f t="shared" si="252"/>
        <v>83.160200428981085</v>
      </c>
      <c r="BQ283" s="13">
        <f t="shared" si="233"/>
        <v>10.271511508174452</v>
      </c>
      <c r="BR283" s="37">
        <f t="shared" si="234"/>
        <v>159.78161370143422</v>
      </c>
      <c r="BS283" s="13">
        <f t="shared" si="235"/>
        <v>8414.1288406412787</v>
      </c>
      <c r="BT283">
        <f t="shared" si="253"/>
        <v>189.72513270727507</v>
      </c>
      <c r="BU283" s="13">
        <f t="shared" si="236"/>
        <v>836.26927694937092</v>
      </c>
      <c r="BV283" s="13">
        <f t="shared" si="254"/>
        <v>163.3322866646929</v>
      </c>
      <c r="BW283" s="13">
        <f t="shared" si="237"/>
        <v>20379.984173517129</v>
      </c>
      <c r="BX283">
        <f t="shared" si="255"/>
        <v>235.85892073414888</v>
      </c>
      <c r="BY283" s="13">
        <f t="shared" si="238"/>
        <v>836.26927694937092</v>
      </c>
    </row>
    <row r="284" spans="29:77" x14ac:dyDescent="0.2">
      <c r="AC284">
        <v>282</v>
      </c>
      <c r="AD284" s="37">
        <f t="shared" si="209"/>
        <v>517.28773978707602</v>
      </c>
      <c r="AE284" s="13">
        <f t="shared" si="210"/>
        <v>14023.548067735466</v>
      </c>
      <c r="AF284">
        <f t="shared" si="256"/>
        <v>567.01663364429396</v>
      </c>
      <c r="AG284" s="13">
        <f t="shared" si="211"/>
        <v>1616.3024281585481</v>
      </c>
      <c r="AH284" s="13">
        <f t="shared" si="239"/>
        <v>519.87262970432835</v>
      </c>
      <c r="AI284" s="13">
        <f t="shared" si="212"/>
        <v>20379.984173517129</v>
      </c>
      <c r="AJ284">
        <f t="shared" si="240"/>
        <v>592.142077128148</v>
      </c>
      <c r="AK284" s="13">
        <f t="shared" si="213"/>
        <v>1616.3024281585481</v>
      </c>
      <c r="AL284" s="37">
        <f t="shared" si="214"/>
        <v>1162.5450724080165</v>
      </c>
      <c r="AM284" s="13">
        <f t="shared" si="215"/>
        <v>16828.257681282557</v>
      </c>
      <c r="AN284">
        <f t="shared" si="241"/>
        <v>1222.219745036678</v>
      </c>
      <c r="AO284" s="13">
        <f t="shared" si="216"/>
        <v>3457.7835760522935</v>
      </c>
      <c r="AP284" s="13">
        <f t="shared" si="242"/>
        <v>1164.6470708022655</v>
      </c>
      <c r="AQ284" s="13">
        <f t="shared" si="217"/>
        <v>20379.984173517129</v>
      </c>
      <c r="AR284" s="13">
        <f t="shared" si="243"/>
        <v>1236.9165182260851</v>
      </c>
      <c r="AS284" s="38">
        <f t="shared" si="218"/>
        <v>3457.7835760522935</v>
      </c>
      <c r="AT284" s="37">
        <f t="shared" si="219"/>
        <v>108.84359342095777</v>
      </c>
      <c r="AU284" s="13">
        <f t="shared" si="220"/>
        <v>5609.4192270941858</v>
      </c>
      <c r="AV284">
        <f t="shared" si="244"/>
        <v>128.73515096384494</v>
      </c>
      <c r="AW284" s="13">
        <f t="shared" si="221"/>
        <v>532.10518174559218</v>
      </c>
      <c r="AX284" s="13">
        <f t="shared" si="245"/>
        <v>112.87715790721964</v>
      </c>
      <c r="AY284" s="13">
        <f t="shared" si="222"/>
        <v>20379.984173517129</v>
      </c>
      <c r="AZ284">
        <f t="shared" si="246"/>
        <v>185.14660533103924</v>
      </c>
      <c r="BA284" s="13">
        <f t="shared" si="223"/>
        <v>532.10518174559218</v>
      </c>
      <c r="BB284" s="37">
        <f t="shared" si="224"/>
        <v>124.21689020500847</v>
      </c>
      <c r="BC284" s="13">
        <f t="shared" si="225"/>
        <v>8414.1288406412787</v>
      </c>
      <c r="BD284">
        <f t="shared" si="247"/>
        <v>154.05422651933924</v>
      </c>
      <c r="BE284" s="13">
        <f t="shared" si="226"/>
        <v>533.91624408933046</v>
      </c>
      <c r="BF284" s="13">
        <f t="shared" si="248"/>
        <v>127.76756316826715</v>
      </c>
      <c r="BG284" s="13">
        <f t="shared" si="227"/>
        <v>20379.984173517129</v>
      </c>
      <c r="BH284">
        <f t="shared" si="249"/>
        <v>200.03701059208674</v>
      </c>
      <c r="BI284" s="13">
        <f t="shared" si="228"/>
        <v>533.91624408933046</v>
      </c>
      <c r="BJ284" s="37">
        <f t="shared" si="229"/>
        <v>7.0828933962664289</v>
      </c>
      <c r="BK284" s="13">
        <f t="shared" si="230"/>
        <v>8414.1288406412787</v>
      </c>
      <c r="BL284">
        <f t="shared" si="250"/>
        <v>36.920229710597205</v>
      </c>
      <c r="BM284" s="13">
        <f t="shared" si="231"/>
        <v>10.271511508174452</v>
      </c>
      <c r="BN284" s="13">
        <f t="shared" si="251"/>
        <v>10.633566359525108</v>
      </c>
      <c r="BO284" s="13">
        <f t="shared" si="232"/>
        <v>20379.984173517129</v>
      </c>
      <c r="BP284">
        <f t="shared" si="252"/>
        <v>82.903013783344704</v>
      </c>
      <c r="BQ284" s="13">
        <f t="shared" si="233"/>
        <v>10.271511508174452</v>
      </c>
      <c r="BR284" s="37">
        <f t="shared" si="234"/>
        <v>159.78161370143422</v>
      </c>
      <c r="BS284" s="13">
        <f t="shared" si="235"/>
        <v>8414.1288406412787</v>
      </c>
      <c r="BT284">
        <f t="shared" si="253"/>
        <v>189.61895001576499</v>
      </c>
      <c r="BU284" s="13">
        <f t="shared" si="236"/>
        <v>836.26927694937092</v>
      </c>
      <c r="BV284" s="13">
        <f t="shared" si="254"/>
        <v>163.3322866646929</v>
      </c>
      <c r="BW284" s="13">
        <f t="shared" si="237"/>
        <v>20379.984173517129</v>
      </c>
      <c r="BX284">
        <f t="shared" si="255"/>
        <v>235.6017340885125</v>
      </c>
      <c r="BY284" s="13">
        <f t="shared" si="238"/>
        <v>836.26927694937092</v>
      </c>
    </row>
    <row r="285" spans="29:77" x14ac:dyDescent="0.2">
      <c r="AC285">
        <v>283</v>
      </c>
      <c r="AD285" s="37">
        <f t="shared" si="209"/>
        <v>517.28773978707602</v>
      </c>
      <c r="AE285" s="13">
        <f t="shared" si="210"/>
        <v>14023.548067735466</v>
      </c>
      <c r="AF285">
        <f t="shared" si="256"/>
        <v>566.84091317130026</v>
      </c>
      <c r="AG285" s="13">
        <f t="shared" si="211"/>
        <v>1616.3024281585481</v>
      </c>
      <c r="AH285" s="13">
        <f t="shared" si="239"/>
        <v>519.87262970432835</v>
      </c>
      <c r="AI285" s="13">
        <f t="shared" si="212"/>
        <v>20379.984173517129</v>
      </c>
      <c r="AJ285">
        <f t="shared" si="240"/>
        <v>591.88670805597894</v>
      </c>
      <c r="AK285" s="13">
        <f t="shared" si="213"/>
        <v>1616.3024281585481</v>
      </c>
      <c r="AL285" s="37">
        <f t="shared" si="214"/>
        <v>1162.5450724080165</v>
      </c>
      <c r="AM285" s="13">
        <f t="shared" si="215"/>
        <v>16828.257681282557</v>
      </c>
      <c r="AN285">
        <f t="shared" si="241"/>
        <v>1222.0088804690856</v>
      </c>
      <c r="AO285" s="13">
        <f t="shared" si="216"/>
        <v>3457.7835760522935</v>
      </c>
      <c r="AP285" s="13">
        <f t="shared" si="242"/>
        <v>1164.6470708022655</v>
      </c>
      <c r="AQ285" s="13">
        <f t="shared" si="217"/>
        <v>20379.984173517129</v>
      </c>
      <c r="AR285" s="13">
        <f t="shared" si="243"/>
        <v>1236.6611491539161</v>
      </c>
      <c r="AS285" s="38">
        <f t="shared" si="218"/>
        <v>3457.7835760522935</v>
      </c>
      <c r="AT285" s="37">
        <f t="shared" si="219"/>
        <v>108.84359342095777</v>
      </c>
      <c r="AU285" s="13">
        <f t="shared" si="220"/>
        <v>5609.4192270941858</v>
      </c>
      <c r="AV285">
        <f t="shared" si="244"/>
        <v>128.66486277464747</v>
      </c>
      <c r="AW285" s="13">
        <f t="shared" si="221"/>
        <v>532.10518174559218</v>
      </c>
      <c r="AX285" s="13">
        <f t="shared" si="245"/>
        <v>112.87715790721964</v>
      </c>
      <c r="AY285" s="13">
        <f t="shared" si="222"/>
        <v>20379.984173517129</v>
      </c>
      <c r="AZ285">
        <f t="shared" si="246"/>
        <v>184.89123625887026</v>
      </c>
      <c r="BA285" s="13">
        <f t="shared" si="223"/>
        <v>532.10518174559218</v>
      </c>
      <c r="BB285" s="37">
        <f t="shared" si="224"/>
        <v>124.21689020500847</v>
      </c>
      <c r="BC285" s="13">
        <f t="shared" si="225"/>
        <v>8414.1288406412787</v>
      </c>
      <c r="BD285">
        <f t="shared" si="247"/>
        <v>153.94879423554303</v>
      </c>
      <c r="BE285" s="13">
        <f t="shared" si="226"/>
        <v>533.91624408933046</v>
      </c>
      <c r="BF285" s="13">
        <f t="shared" si="248"/>
        <v>127.76756316826715</v>
      </c>
      <c r="BG285" s="13">
        <f t="shared" si="227"/>
        <v>20379.984173517129</v>
      </c>
      <c r="BH285">
        <f t="shared" si="249"/>
        <v>199.78164151991777</v>
      </c>
      <c r="BI285" s="13">
        <f t="shared" si="228"/>
        <v>533.91624408933046</v>
      </c>
      <c r="BJ285" s="37">
        <f t="shared" si="229"/>
        <v>7.0828933962664289</v>
      </c>
      <c r="BK285" s="13">
        <f t="shared" si="230"/>
        <v>8414.1288406412787</v>
      </c>
      <c r="BL285">
        <f t="shared" si="250"/>
        <v>36.814797426800986</v>
      </c>
      <c r="BM285" s="13">
        <f t="shared" si="231"/>
        <v>10.271511508174452</v>
      </c>
      <c r="BN285" s="13">
        <f t="shared" si="251"/>
        <v>10.633566359525108</v>
      </c>
      <c r="BO285" s="13">
        <f t="shared" si="232"/>
        <v>20379.984173517129</v>
      </c>
      <c r="BP285">
        <f t="shared" si="252"/>
        <v>82.64764471117573</v>
      </c>
      <c r="BQ285" s="13">
        <f t="shared" si="233"/>
        <v>10.271511508174452</v>
      </c>
      <c r="BR285" s="37">
        <f t="shared" si="234"/>
        <v>159.78161370143422</v>
      </c>
      <c r="BS285" s="13">
        <f t="shared" si="235"/>
        <v>8414.1288406412787</v>
      </c>
      <c r="BT285">
        <f t="shared" si="253"/>
        <v>189.51351773196879</v>
      </c>
      <c r="BU285" s="13">
        <f t="shared" si="236"/>
        <v>836.26927694937092</v>
      </c>
      <c r="BV285" s="13">
        <f t="shared" si="254"/>
        <v>163.3322866646929</v>
      </c>
      <c r="BW285" s="13">
        <f t="shared" si="237"/>
        <v>20379.984173517129</v>
      </c>
      <c r="BX285">
        <f t="shared" si="255"/>
        <v>235.34636501634353</v>
      </c>
      <c r="BY285" s="13">
        <f t="shared" si="238"/>
        <v>836.26927694937092</v>
      </c>
    </row>
    <row r="286" spans="29:77" x14ac:dyDescent="0.2">
      <c r="AC286">
        <v>284</v>
      </c>
      <c r="AD286" s="37">
        <f t="shared" si="209"/>
        <v>517.28773978707602</v>
      </c>
      <c r="AE286" s="13">
        <f t="shared" si="210"/>
        <v>14023.548067735466</v>
      </c>
      <c r="AF286">
        <f t="shared" si="256"/>
        <v>566.66643016642627</v>
      </c>
      <c r="AG286" s="13">
        <f t="shared" si="211"/>
        <v>1616.3024281585481</v>
      </c>
      <c r="AH286" s="13">
        <f t="shared" si="239"/>
        <v>519.87262970432835</v>
      </c>
      <c r="AI286" s="13">
        <f t="shared" si="212"/>
        <v>20379.984173517129</v>
      </c>
      <c r="AJ286">
        <f t="shared" si="240"/>
        <v>591.63313735755764</v>
      </c>
      <c r="AK286" s="13">
        <f t="shared" si="213"/>
        <v>1616.3024281585481</v>
      </c>
      <c r="AL286" s="37">
        <f t="shared" si="214"/>
        <v>1162.5450724080165</v>
      </c>
      <c r="AM286" s="13">
        <f t="shared" si="215"/>
        <v>16828.257681282557</v>
      </c>
      <c r="AN286">
        <f t="shared" si="241"/>
        <v>1221.7995008632367</v>
      </c>
      <c r="AO286" s="13">
        <f t="shared" si="216"/>
        <v>3457.7835760522935</v>
      </c>
      <c r="AP286" s="13">
        <f t="shared" si="242"/>
        <v>1164.6470708022655</v>
      </c>
      <c r="AQ286" s="13">
        <f t="shared" si="217"/>
        <v>20379.984173517129</v>
      </c>
      <c r="AR286" s="13">
        <f t="shared" si="243"/>
        <v>1236.4075784554948</v>
      </c>
      <c r="AS286" s="38">
        <f t="shared" si="218"/>
        <v>3457.7835760522935</v>
      </c>
      <c r="AT286" s="37">
        <f t="shared" si="219"/>
        <v>108.84359342095777</v>
      </c>
      <c r="AU286" s="13">
        <f t="shared" si="220"/>
        <v>5609.4192270941858</v>
      </c>
      <c r="AV286">
        <f t="shared" si="244"/>
        <v>128.59506957269787</v>
      </c>
      <c r="AW286" s="13">
        <f t="shared" si="221"/>
        <v>532.10518174559218</v>
      </c>
      <c r="AX286" s="13">
        <f t="shared" si="245"/>
        <v>112.87715790721964</v>
      </c>
      <c r="AY286" s="13">
        <f t="shared" si="222"/>
        <v>20379.984173517129</v>
      </c>
      <c r="AZ286">
        <f t="shared" si="246"/>
        <v>184.63766556044897</v>
      </c>
      <c r="BA286" s="13">
        <f t="shared" si="223"/>
        <v>532.10518174559218</v>
      </c>
      <c r="BB286" s="37">
        <f t="shared" si="224"/>
        <v>124.21689020500847</v>
      </c>
      <c r="BC286" s="13">
        <f t="shared" si="225"/>
        <v>8414.1288406412787</v>
      </c>
      <c r="BD286">
        <f t="shared" si="247"/>
        <v>153.84410443261859</v>
      </c>
      <c r="BE286" s="13">
        <f t="shared" si="226"/>
        <v>533.91624408933046</v>
      </c>
      <c r="BF286" s="13">
        <f t="shared" si="248"/>
        <v>127.76756316826715</v>
      </c>
      <c r="BG286" s="13">
        <f t="shared" si="227"/>
        <v>20379.984173517129</v>
      </c>
      <c r="BH286">
        <f t="shared" si="249"/>
        <v>199.52807082149647</v>
      </c>
      <c r="BI286" s="13">
        <f t="shared" si="228"/>
        <v>533.91624408933046</v>
      </c>
      <c r="BJ286" s="37">
        <f t="shared" si="229"/>
        <v>7.0828933962664289</v>
      </c>
      <c r="BK286" s="13">
        <f t="shared" si="230"/>
        <v>8414.1288406412787</v>
      </c>
      <c r="BL286">
        <f t="shared" si="250"/>
        <v>36.710107623876567</v>
      </c>
      <c r="BM286" s="13">
        <f t="shared" si="231"/>
        <v>10.271511508174452</v>
      </c>
      <c r="BN286" s="13">
        <f t="shared" si="251"/>
        <v>10.633566359525108</v>
      </c>
      <c r="BO286" s="13">
        <f t="shared" si="232"/>
        <v>20379.984173517129</v>
      </c>
      <c r="BP286">
        <f t="shared" si="252"/>
        <v>82.39407401275443</v>
      </c>
      <c r="BQ286" s="13">
        <f t="shared" si="233"/>
        <v>10.271511508174452</v>
      </c>
      <c r="BR286" s="37">
        <f t="shared" si="234"/>
        <v>159.78161370143422</v>
      </c>
      <c r="BS286" s="13">
        <f t="shared" si="235"/>
        <v>8414.1288406412787</v>
      </c>
      <c r="BT286">
        <f t="shared" si="253"/>
        <v>189.40882792904435</v>
      </c>
      <c r="BU286" s="13">
        <f t="shared" si="236"/>
        <v>836.26927694937092</v>
      </c>
      <c r="BV286" s="13">
        <f t="shared" si="254"/>
        <v>163.3322866646929</v>
      </c>
      <c r="BW286" s="13">
        <f t="shared" si="237"/>
        <v>20379.984173517129</v>
      </c>
      <c r="BX286">
        <f t="shared" si="255"/>
        <v>235.09279431792223</v>
      </c>
      <c r="BY286" s="13">
        <f t="shared" si="238"/>
        <v>836.26927694937092</v>
      </c>
    </row>
    <row r="287" spans="29:77" x14ac:dyDescent="0.2">
      <c r="AC287">
        <v>285</v>
      </c>
      <c r="AD287" s="37">
        <f t="shared" si="209"/>
        <v>517.28773978707602</v>
      </c>
      <c r="AE287" s="13">
        <f t="shared" si="210"/>
        <v>14023.548067735466</v>
      </c>
      <c r="AF287">
        <f t="shared" si="256"/>
        <v>566.49317160369174</v>
      </c>
      <c r="AG287" s="13">
        <f t="shared" si="211"/>
        <v>1616.3024281585481</v>
      </c>
      <c r="AH287" s="13">
        <f t="shared" si="239"/>
        <v>519.87262970432835</v>
      </c>
      <c r="AI287" s="13">
        <f t="shared" si="212"/>
        <v>20379.984173517129</v>
      </c>
      <c r="AJ287">
        <f t="shared" si="240"/>
        <v>591.3813461026341</v>
      </c>
      <c r="AK287" s="13">
        <f t="shared" si="213"/>
        <v>1616.3024281585481</v>
      </c>
      <c r="AL287" s="37">
        <f t="shared" si="214"/>
        <v>1162.5450724080165</v>
      </c>
      <c r="AM287" s="13">
        <f t="shared" si="215"/>
        <v>16828.257681282557</v>
      </c>
      <c r="AN287">
        <f t="shared" si="241"/>
        <v>1221.5915905879554</v>
      </c>
      <c r="AO287" s="13">
        <f t="shared" si="216"/>
        <v>3457.7835760522935</v>
      </c>
      <c r="AP287" s="13">
        <f t="shared" si="242"/>
        <v>1164.6470708022655</v>
      </c>
      <c r="AQ287" s="13">
        <f t="shared" si="217"/>
        <v>20379.984173517129</v>
      </c>
      <c r="AR287" s="13">
        <f t="shared" si="243"/>
        <v>1236.1557872005712</v>
      </c>
      <c r="AS287" s="38">
        <f t="shared" si="218"/>
        <v>3457.7835760522935</v>
      </c>
      <c r="AT287" s="37">
        <f t="shared" si="219"/>
        <v>108.84359342095777</v>
      </c>
      <c r="AU287" s="13">
        <f t="shared" si="220"/>
        <v>5609.4192270941858</v>
      </c>
      <c r="AV287">
        <f t="shared" si="244"/>
        <v>128.52576614760403</v>
      </c>
      <c r="AW287" s="13">
        <f t="shared" si="221"/>
        <v>532.10518174559218</v>
      </c>
      <c r="AX287" s="13">
        <f t="shared" si="245"/>
        <v>112.87715790721964</v>
      </c>
      <c r="AY287" s="13">
        <f t="shared" si="222"/>
        <v>20379.984173517129</v>
      </c>
      <c r="AZ287">
        <f t="shared" si="246"/>
        <v>184.38587430552536</v>
      </c>
      <c r="BA287" s="13">
        <f t="shared" si="223"/>
        <v>532.10518174559218</v>
      </c>
      <c r="BB287" s="37">
        <f t="shared" si="224"/>
        <v>124.21689020500847</v>
      </c>
      <c r="BC287" s="13">
        <f t="shared" si="225"/>
        <v>8414.1288406412787</v>
      </c>
      <c r="BD287">
        <f t="shared" si="247"/>
        <v>153.74014929497787</v>
      </c>
      <c r="BE287" s="13">
        <f t="shared" si="226"/>
        <v>533.91624408933046</v>
      </c>
      <c r="BF287" s="13">
        <f t="shared" si="248"/>
        <v>127.76756316826715</v>
      </c>
      <c r="BG287" s="13">
        <f t="shared" si="227"/>
        <v>20379.984173517129</v>
      </c>
      <c r="BH287">
        <f t="shared" si="249"/>
        <v>199.27627956657284</v>
      </c>
      <c r="BI287" s="13">
        <f t="shared" si="228"/>
        <v>533.91624408933046</v>
      </c>
      <c r="BJ287" s="37">
        <f t="shared" si="229"/>
        <v>7.0828933962664289</v>
      </c>
      <c r="BK287" s="13">
        <f t="shared" si="230"/>
        <v>8414.1288406412787</v>
      </c>
      <c r="BL287">
        <f t="shared" si="250"/>
        <v>36.606152486235828</v>
      </c>
      <c r="BM287" s="13">
        <f t="shared" si="231"/>
        <v>10.271511508174452</v>
      </c>
      <c r="BN287" s="13">
        <f t="shared" si="251"/>
        <v>10.633566359525108</v>
      </c>
      <c r="BO287" s="13">
        <f t="shared" si="232"/>
        <v>20379.984173517129</v>
      </c>
      <c r="BP287">
        <f t="shared" si="252"/>
        <v>82.142282757830813</v>
      </c>
      <c r="BQ287" s="13">
        <f t="shared" si="233"/>
        <v>10.271511508174452</v>
      </c>
      <c r="BR287" s="37">
        <f t="shared" si="234"/>
        <v>159.78161370143422</v>
      </c>
      <c r="BS287" s="13">
        <f t="shared" si="235"/>
        <v>8414.1288406412787</v>
      </c>
      <c r="BT287">
        <f t="shared" si="253"/>
        <v>189.30487279140362</v>
      </c>
      <c r="BU287" s="13">
        <f t="shared" si="236"/>
        <v>836.26927694937092</v>
      </c>
      <c r="BV287" s="13">
        <f t="shared" si="254"/>
        <v>163.3322866646929</v>
      </c>
      <c r="BW287" s="13">
        <f t="shared" si="237"/>
        <v>20379.984173517129</v>
      </c>
      <c r="BX287">
        <f t="shared" si="255"/>
        <v>234.8410030629986</v>
      </c>
      <c r="BY287" s="13">
        <f t="shared" si="238"/>
        <v>836.26927694937092</v>
      </c>
    </row>
    <row r="288" spans="29:77" x14ac:dyDescent="0.2">
      <c r="AC288">
        <v>286</v>
      </c>
      <c r="AD288" s="37">
        <f t="shared" si="209"/>
        <v>517.28773978707602</v>
      </c>
      <c r="AE288" s="13">
        <f t="shared" si="210"/>
        <v>14023.548067735466</v>
      </c>
      <c r="AF288">
        <f t="shared" si="256"/>
        <v>566.32112463929798</v>
      </c>
      <c r="AG288" s="13">
        <f t="shared" si="211"/>
        <v>1616.3024281585481</v>
      </c>
      <c r="AH288" s="13">
        <f t="shared" si="239"/>
        <v>519.87262970432835</v>
      </c>
      <c r="AI288" s="13">
        <f t="shared" si="212"/>
        <v>20379.984173517129</v>
      </c>
      <c r="AJ288">
        <f t="shared" si="240"/>
        <v>591.13131562571687</v>
      </c>
      <c r="AK288" s="13">
        <f t="shared" si="213"/>
        <v>1616.3024281585481</v>
      </c>
      <c r="AL288" s="37">
        <f t="shared" si="214"/>
        <v>1162.5450724080165</v>
      </c>
      <c r="AM288" s="13">
        <f t="shared" si="215"/>
        <v>16828.257681282557</v>
      </c>
      <c r="AN288">
        <f t="shared" si="241"/>
        <v>1221.3851342306828</v>
      </c>
      <c r="AO288" s="13">
        <f t="shared" si="216"/>
        <v>3457.7835760522935</v>
      </c>
      <c r="AP288" s="13">
        <f t="shared" si="242"/>
        <v>1164.6470708022655</v>
      </c>
      <c r="AQ288" s="13">
        <f t="shared" si="217"/>
        <v>20379.984173517129</v>
      </c>
      <c r="AR288" s="13">
        <f t="shared" si="243"/>
        <v>1235.9057567236541</v>
      </c>
      <c r="AS288" s="38">
        <f t="shared" si="218"/>
        <v>3457.7835760522935</v>
      </c>
      <c r="AT288" s="37">
        <f t="shared" si="219"/>
        <v>108.84359342095777</v>
      </c>
      <c r="AU288" s="13">
        <f t="shared" si="220"/>
        <v>5609.4192270941858</v>
      </c>
      <c r="AV288">
        <f t="shared" si="244"/>
        <v>128.45694736184655</v>
      </c>
      <c r="AW288" s="13">
        <f t="shared" si="221"/>
        <v>532.10518174559218</v>
      </c>
      <c r="AX288" s="13">
        <f t="shared" si="245"/>
        <v>112.87715790721964</v>
      </c>
      <c r="AY288" s="13">
        <f t="shared" si="222"/>
        <v>20379.984173517129</v>
      </c>
      <c r="AZ288">
        <f t="shared" si="246"/>
        <v>184.13584382860819</v>
      </c>
      <c r="BA288" s="13">
        <f t="shared" si="223"/>
        <v>532.10518174559218</v>
      </c>
      <c r="BB288" s="37">
        <f t="shared" si="224"/>
        <v>124.21689020500847</v>
      </c>
      <c r="BC288" s="13">
        <f t="shared" si="225"/>
        <v>8414.1288406412787</v>
      </c>
      <c r="BD288">
        <f t="shared" si="247"/>
        <v>153.63692111634163</v>
      </c>
      <c r="BE288" s="13">
        <f t="shared" si="226"/>
        <v>533.91624408933046</v>
      </c>
      <c r="BF288" s="13">
        <f t="shared" si="248"/>
        <v>127.76756316826715</v>
      </c>
      <c r="BG288" s="13">
        <f t="shared" si="227"/>
        <v>20379.984173517129</v>
      </c>
      <c r="BH288">
        <f t="shared" si="249"/>
        <v>199.02624908965572</v>
      </c>
      <c r="BI288" s="13">
        <f t="shared" si="228"/>
        <v>533.91624408933046</v>
      </c>
      <c r="BJ288" s="37">
        <f t="shared" si="229"/>
        <v>7.0828933962664289</v>
      </c>
      <c r="BK288" s="13">
        <f t="shared" si="230"/>
        <v>8414.1288406412787</v>
      </c>
      <c r="BL288">
        <f t="shared" si="250"/>
        <v>36.502924307599571</v>
      </c>
      <c r="BM288" s="13">
        <f t="shared" si="231"/>
        <v>10.271511508174452</v>
      </c>
      <c r="BN288" s="13">
        <f t="shared" si="251"/>
        <v>10.633566359525108</v>
      </c>
      <c r="BO288" s="13">
        <f t="shared" si="232"/>
        <v>20379.984173517129</v>
      </c>
      <c r="BP288">
        <f t="shared" si="252"/>
        <v>81.892252280913667</v>
      </c>
      <c r="BQ288" s="13">
        <f t="shared" si="233"/>
        <v>10.271511508174452</v>
      </c>
      <c r="BR288" s="37">
        <f t="shared" si="234"/>
        <v>159.78161370143422</v>
      </c>
      <c r="BS288" s="13">
        <f t="shared" si="235"/>
        <v>8414.1288406412787</v>
      </c>
      <c r="BT288">
        <f t="shared" si="253"/>
        <v>189.20164461276738</v>
      </c>
      <c r="BU288" s="13">
        <f t="shared" si="236"/>
        <v>836.26927694937092</v>
      </c>
      <c r="BV288" s="13">
        <f t="shared" si="254"/>
        <v>163.3322866646929</v>
      </c>
      <c r="BW288" s="13">
        <f t="shared" si="237"/>
        <v>20379.984173517129</v>
      </c>
      <c r="BX288">
        <f t="shared" si="255"/>
        <v>234.59097258608148</v>
      </c>
      <c r="BY288" s="13">
        <f t="shared" si="238"/>
        <v>836.26927694937092</v>
      </c>
    </row>
    <row r="289" spans="29:77" x14ac:dyDescent="0.2">
      <c r="AC289">
        <v>287</v>
      </c>
      <c r="AD289" s="37">
        <f t="shared" si="209"/>
        <v>517.28773978707602</v>
      </c>
      <c r="AE289" s="13">
        <f t="shared" si="210"/>
        <v>14023.548067735466</v>
      </c>
      <c r="AF289">
        <f t="shared" si="256"/>
        <v>566.15027660845396</v>
      </c>
      <c r="AG289" s="13">
        <f t="shared" si="211"/>
        <v>1616.3024281585481</v>
      </c>
      <c r="AH289" s="13">
        <f t="shared" si="239"/>
        <v>519.87262970432835</v>
      </c>
      <c r="AI289" s="13">
        <f t="shared" si="212"/>
        <v>20379.984173517129</v>
      </c>
      <c r="AJ289">
        <f t="shared" si="240"/>
        <v>590.88302752146114</v>
      </c>
      <c r="AK289" s="13">
        <f t="shared" si="213"/>
        <v>1616.3024281585481</v>
      </c>
      <c r="AL289" s="37">
        <f t="shared" si="214"/>
        <v>1162.5450724080165</v>
      </c>
      <c r="AM289" s="13">
        <f t="shared" si="215"/>
        <v>16828.257681282557</v>
      </c>
      <c r="AN289">
        <f t="shared" si="241"/>
        <v>1221.1801165936699</v>
      </c>
      <c r="AO289" s="13">
        <f t="shared" si="216"/>
        <v>3457.7835760522935</v>
      </c>
      <c r="AP289" s="13">
        <f t="shared" si="242"/>
        <v>1164.6470708022655</v>
      </c>
      <c r="AQ289" s="13">
        <f t="shared" si="217"/>
        <v>20379.984173517129</v>
      </c>
      <c r="AR289" s="13">
        <f t="shared" si="243"/>
        <v>1235.6574686193983</v>
      </c>
      <c r="AS289" s="38">
        <f t="shared" si="218"/>
        <v>3457.7835760522935</v>
      </c>
      <c r="AT289" s="37">
        <f t="shared" si="219"/>
        <v>108.84359342095777</v>
      </c>
      <c r="AU289" s="13">
        <f t="shared" si="220"/>
        <v>5609.4192270941858</v>
      </c>
      <c r="AV289">
        <f t="shared" si="244"/>
        <v>128.38860814950894</v>
      </c>
      <c r="AW289" s="13">
        <f t="shared" si="221"/>
        <v>532.10518174559218</v>
      </c>
      <c r="AX289" s="13">
        <f t="shared" si="245"/>
        <v>112.87715790721964</v>
      </c>
      <c r="AY289" s="13">
        <f t="shared" si="222"/>
        <v>20379.984173517129</v>
      </c>
      <c r="AZ289">
        <f t="shared" si="246"/>
        <v>183.8875557243525</v>
      </c>
      <c r="BA289" s="13">
        <f t="shared" si="223"/>
        <v>532.10518174559218</v>
      </c>
      <c r="BB289" s="37">
        <f t="shared" si="224"/>
        <v>124.21689020500847</v>
      </c>
      <c r="BC289" s="13">
        <f t="shared" si="225"/>
        <v>8414.1288406412787</v>
      </c>
      <c r="BD289">
        <f t="shared" si="247"/>
        <v>153.53441229783522</v>
      </c>
      <c r="BE289" s="13">
        <f t="shared" si="226"/>
        <v>533.91624408933046</v>
      </c>
      <c r="BF289" s="13">
        <f t="shared" si="248"/>
        <v>127.76756316826715</v>
      </c>
      <c r="BG289" s="13">
        <f t="shared" si="227"/>
        <v>20379.984173517129</v>
      </c>
      <c r="BH289">
        <f t="shared" si="249"/>
        <v>198.7779609854</v>
      </c>
      <c r="BI289" s="13">
        <f t="shared" si="228"/>
        <v>533.91624408933046</v>
      </c>
      <c r="BJ289" s="37">
        <f t="shared" si="229"/>
        <v>7.0828933962664289</v>
      </c>
      <c r="BK289" s="13">
        <f t="shared" si="230"/>
        <v>8414.1288406412787</v>
      </c>
      <c r="BL289">
        <f t="shared" si="250"/>
        <v>36.400415489093184</v>
      </c>
      <c r="BM289" s="13">
        <f t="shared" si="231"/>
        <v>10.271511508174452</v>
      </c>
      <c r="BN289" s="13">
        <f t="shared" si="251"/>
        <v>10.633566359525108</v>
      </c>
      <c r="BO289" s="13">
        <f t="shared" si="232"/>
        <v>20379.984173517129</v>
      </c>
      <c r="BP289">
        <f t="shared" si="252"/>
        <v>81.64396417665796</v>
      </c>
      <c r="BQ289" s="13">
        <f t="shared" si="233"/>
        <v>10.271511508174452</v>
      </c>
      <c r="BR289" s="37">
        <f t="shared" si="234"/>
        <v>159.78161370143422</v>
      </c>
      <c r="BS289" s="13">
        <f t="shared" si="235"/>
        <v>8414.1288406412787</v>
      </c>
      <c r="BT289">
        <f t="shared" si="253"/>
        <v>189.09913579426097</v>
      </c>
      <c r="BU289" s="13">
        <f t="shared" si="236"/>
        <v>836.26927694937092</v>
      </c>
      <c r="BV289" s="13">
        <f t="shared" si="254"/>
        <v>163.3322866646929</v>
      </c>
      <c r="BW289" s="13">
        <f t="shared" si="237"/>
        <v>20379.984173517129</v>
      </c>
      <c r="BX289">
        <f t="shared" si="255"/>
        <v>234.34268448182576</v>
      </c>
      <c r="BY289" s="13">
        <f t="shared" si="238"/>
        <v>836.26927694937092</v>
      </c>
    </row>
    <row r="290" spans="29:77" x14ac:dyDescent="0.2">
      <c r="AC290">
        <v>288</v>
      </c>
      <c r="AD290" s="37">
        <f t="shared" si="209"/>
        <v>517.28773978707602</v>
      </c>
      <c r="AE290" s="13">
        <f t="shared" si="210"/>
        <v>14023.548067735466</v>
      </c>
      <c r="AF290">
        <f t="shared" si="256"/>
        <v>565.98061502226858</v>
      </c>
      <c r="AG290" s="13">
        <f t="shared" si="211"/>
        <v>1616.3024281585481</v>
      </c>
      <c r="AH290" s="13">
        <f t="shared" si="239"/>
        <v>519.87262970432835</v>
      </c>
      <c r="AI290" s="13">
        <f t="shared" si="212"/>
        <v>20379.984173517129</v>
      </c>
      <c r="AJ290">
        <f t="shared" si="240"/>
        <v>590.63646364015176</v>
      </c>
      <c r="AK290" s="13">
        <f t="shared" si="213"/>
        <v>1616.3024281585481</v>
      </c>
      <c r="AL290" s="37">
        <f t="shared" si="214"/>
        <v>1162.5450724080165</v>
      </c>
      <c r="AM290" s="13">
        <f t="shared" si="215"/>
        <v>16828.257681282557</v>
      </c>
      <c r="AN290">
        <f t="shared" si="241"/>
        <v>1220.9765226902475</v>
      </c>
      <c r="AO290" s="13">
        <f t="shared" si="216"/>
        <v>3457.7835760522935</v>
      </c>
      <c r="AP290" s="13">
        <f t="shared" si="242"/>
        <v>1164.6470708022655</v>
      </c>
      <c r="AQ290" s="13">
        <f t="shared" si="217"/>
        <v>20379.984173517129</v>
      </c>
      <c r="AR290" s="13">
        <f t="shared" si="243"/>
        <v>1235.4109047380889</v>
      </c>
      <c r="AS290" s="38">
        <f t="shared" si="218"/>
        <v>3457.7835760522935</v>
      </c>
      <c r="AT290" s="37">
        <f t="shared" si="219"/>
        <v>108.84359342095777</v>
      </c>
      <c r="AU290" s="13">
        <f t="shared" si="220"/>
        <v>5609.4192270941858</v>
      </c>
      <c r="AV290">
        <f t="shared" si="244"/>
        <v>128.32074351503479</v>
      </c>
      <c r="AW290" s="13">
        <f t="shared" si="221"/>
        <v>532.10518174559218</v>
      </c>
      <c r="AX290" s="13">
        <f t="shared" si="245"/>
        <v>112.87715790721964</v>
      </c>
      <c r="AY290" s="13">
        <f t="shared" si="222"/>
        <v>20379.984173517129</v>
      </c>
      <c r="AZ290">
        <f t="shared" si="246"/>
        <v>183.640991843043</v>
      </c>
      <c r="BA290" s="13">
        <f t="shared" si="223"/>
        <v>532.10518174559218</v>
      </c>
      <c r="BB290" s="37">
        <f t="shared" si="224"/>
        <v>124.21689020500847</v>
      </c>
      <c r="BC290" s="13">
        <f t="shared" si="225"/>
        <v>8414.1288406412787</v>
      </c>
      <c r="BD290">
        <f t="shared" si="247"/>
        <v>153.43261534612401</v>
      </c>
      <c r="BE290" s="13">
        <f t="shared" si="226"/>
        <v>533.91624408933046</v>
      </c>
      <c r="BF290" s="13">
        <f t="shared" si="248"/>
        <v>127.76756316826715</v>
      </c>
      <c r="BG290" s="13">
        <f t="shared" si="227"/>
        <v>20379.984173517129</v>
      </c>
      <c r="BH290">
        <f t="shared" si="249"/>
        <v>198.5313971040905</v>
      </c>
      <c r="BI290" s="13">
        <f t="shared" si="228"/>
        <v>533.91624408933046</v>
      </c>
      <c r="BJ290" s="37">
        <f t="shared" si="229"/>
        <v>7.0828933962664289</v>
      </c>
      <c r="BK290" s="13">
        <f t="shared" si="230"/>
        <v>8414.1288406412787</v>
      </c>
      <c r="BL290">
        <f t="shared" si="250"/>
        <v>36.298618537381984</v>
      </c>
      <c r="BM290" s="13">
        <f t="shared" si="231"/>
        <v>10.271511508174452</v>
      </c>
      <c r="BN290" s="13">
        <f t="shared" si="251"/>
        <v>10.633566359525108</v>
      </c>
      <c r="BO290" s="13">
        <f t="shared" si="232"/>
        <v>20379.984173517129</v>
      </c>
      <c r="BP290">
        <f t="shared" si="252"/>
        <v>81.397400295348461</v>
      </c>
      <c r="BQ290" s="13">
        <f t="shared" si="233"/>
        <v>10.271511508174452</v>
      </c>
      <c r="BR290" s="37">
        <f t="shared" si="234"/>
        <v>159.78161370143422</v>
      </c>
      <c r="BS290" s="13">
        <f t="shared" si="235"/>
        <v>8414.1288406412787</v>
      </c>
      <c r="BT290">
        <f t="shared" si="253"/>
        <v>188.99733884254977</v>
      </c>
      <c r="BU290" s="13">
        <f t="shared" si="236"/>
        <v>836.26927694937092</v>
      </c>
      <c r="BV290" s="13">
        <f t="shared" si="254"/>
        <v>163.3322866646929</v>
      </c>
      <c r="BW290" s="13">
        <f t="shared" si="237"/>
        <v>20379.984173517129</v>
      </c>
      <c r="BX290">
        <f t="shared" si="255"/>
        <v>234.09612060051626</v>
      </c>
      <c r="BY290" s="13">
        <f t="shared" si="238"/>
        <v>836.26927694937092</v>
      </c>
    </row>
    <row r="291" spans="29:77" x14ac:dyDescent="0.2">
      <c r="AC291">
        <v>289</v>
      </c>
      <c r="AD291" s="37">
        <f t="shared" si="209"/>
        <v>517.28773978707602</v>
      </c>
      <c r="AE291" s="13">
        <f t="shared" si="210"/>
        <v>14023.548067735466</v>
      </c>
      <c r="AF291">
        <f t="shared" si="256"/>
        <v>565.81212756470734</v>
      </c>
      <c r="AG291" s="13">
        <f t="shared" si="211"/>
        <v>1616.3024281585481</v>
      </c>
      <c r="AH291" s="13">
        <f t="shared" si="239"/>
        <v>519.87262970432835</v>
      </c>
      <c r="AI291" s="13">
        <f t="shared" si="212"/>
        <v>20379.984173517129</v>
      </c>
      <c r="AJ291">
        <f t="shared" si="240"/>
        <v>590.39160608328029</v>
      </c>
      <c r="AK291" s="13">
        <f t="shared" si="213"/>
        <v>1616.3024281585481</v>
      </c>
      <c r="AL291" s="37">
        <f t="shared" si="214"/>
        <v>1162.5450724080165</v>
      </c>
      <c r="AM291" s="13">
        <f t="shared" si="215"/>
        <v>16828.257681282557</v>
      </c>
      <c r="AN291">
        <f t="shared" si="241"/>
        <v>1220.7743377411741</v>
      </c>
      <c r="AO291" s="13">
        <f t="shared" si="216"/>
        <v>3457.7835760522935</v>
      </c>
      <c r="AP291" s="13">
        <f t="shared" si="242"/>
        <v>1164.6470708022655</v>
      </c>
      <c r="AQ291" s="13">
        <f t="shared" si="217"/>
        <v>20379.984173517129</v>
      </c>
      <c r="AR291" s="13">
        <f t="shared" si="243"/>
        <v>1235.1660471812174</v>
      </c>
      <c r="AS291" s="38">
        <f t="shared" si="218"/>
        <v>3457.7835760522935</v>
      </c>
      <c r="AT291" s="37">
        <f t="shared" si="219"/>
        <v>108.84359342095777</v>
      </c>
      <c r="AU291" s="13">
        <f t="shared" si="220"/>
        <v>5609.4192270941858</v>
      </c>
      <c r="AV291">
        <f t="shared" si="244"/>
        <v>128.25334853201031</v>
      </c>
      <c r="AW291" s="13">
        <f t="shared" si="221"/>
        <v>532.10518174559218</v>
      </c>
      <c r="AX291" s="13">
        <f t="shared" si="245"/>
        <v>112.87715790721964</v>
      </c>
      <c r="AY291" s="13">
        <f t="shared" si="222"/>
        <v>20379.984173517129</v>
      </c>
      <c r="AZ291">
        <f t="shared" si="246"/>
        <v>183.39613428617164</v>
      </c>
      <c r="BA291" s="13">
        <f t="shared" si="223"/>
        <v>532.10518174559218</v>
      </c>
      <c r="BB291" s="37">
        <f t="shared" si="224"/>
        <v>124.21689020500847</v>
      </c>
      <c r="BC291" s="13">
        <f t="shared" si="225"/>
        <v>8414.1288406412787</v>
      </c>
      <c r="BD291">
        <f t="shared" si="247"/>
        <v>153.33152287158728</v>
      </c>
      <c r="BE291" s="13">
        <f t="shared" si="226"/>
        <v>533.91624408933046</v>
      </c>
      <c r="BF291" s="13">
        <f t="shared" si="248"/>
        <v>127.76756316826715</v>
      </c>
      <c r="BG291" s="13">
        <f t="shared" si="227"/>
        <v>20379.984173517129</v>
      </c>
      <c r="BH291">
        <f t="shared" si="249"/>
        <v>198.28653954721915</v>
      </c>
      <c r="BI291" s="13">
        <f t="shared" si="228"/>
        <v>533.91624408933046</v>
      </c>
      <c r="BJ291" s="37">
        <f t="shared" si="229"/>
        <v>7.0828933962664289</v>
      </c>
      <c r="BK291" s="13">
        <f t="shared" si="230"/>
        <v>8414.1288406412787</v>
      </c>
      <c r="BL291">
        <f t="shared" si="250"/>
        <v>36.197526062845249</v>
      </c>
      <c r="BM291" s="13">
        <f t="shared" si="231"/>
        <v>10.271511508174452</v>
      </c>
      <c r="BN291" s="13">
        <f t="shared" si="251"/>
        <v>10.633566359525108</v>
      </c>
      <c r="BO291" s="13">
        <f t="shared" si="232"/>
        <v>20379.984173517129</v>
      </c>
      <c r="BP291">
        <f t="shared" si="252"/>
        <v>81.152542738477109</v>
      </c>
      <c r="BQ291" s="13">
        <f t="shared" si="233"/>
        <v>10.271511508174452</v>
      </c>
      <c r="BR291" s="37">
        <f t="shared" si="234"/>
        <v>159.78161370143422</v>
      </c>
      <c r="BS291" s="13">
        <f t="shared" si="235"/>
        <v>8414.1288406412787</v>
      </c>
      <c r="BT291">
        <f t="shared" si="253"/>
        <v>188.89624636801304</v>
      </c>
      <c r="BU291" s="13">
        <f t="shared" si="236"/>
        <v>836.26927694937092</v>
      </c>
      <c r="BV291" s="13">
        <f t="shared" si="254"/>
        <v>163.3322866646929</v>
      </c>
      <c r="BW291" s="13">
        <f t="shared" si="237"/>
        <v>20379.984173517129</v>
      </c>
      <c r="BX291">
        <f t="shared" si="255"/>
        <v>233.85126304364491</v>
      </c>
      <c r="BY291" s="13">
        <f t="shared" si="238"/>
        <v>836.26927694937092</v>
      </c>
    </row>
    <row r="292" spans="29:77" x14ac:dyDescent="0.2">
      <c r="AC292">
        <v>290</v>
      </c>
      <c r="AD292" s="37">
        <f t="shared" si="209"/>
        <v>517.28773978707602</v>
      </c>
      <c r="AE292" s="13">
        <f t="shared" si="210"/>
        <v>14023.548067735466</v>
      </c>
      <c r="AF292">
        <f t="shared" si="256"/>
        <v>565.64480208961209</v>
      </c>
      <c r="AG292" s="13">
        <f t="shared" si="211"/>
        <v>1616.3024281585481</v>
      </c>
      <c r="AH292" s="13">
        <f t="shared" si="239"/>
        <v>519.87262970432835</v>
      </c>
      <c r="AI292" s="13">
        <f t="shared" si="212"/>
        <v>20379.984173517129</v>
      </c>
      <c r="AJ292">
        <f t="shared" si="240"/>
        <v>590.14843719921498</v>
      </c>
      <c r="AK292" s="13">
        <f t="shared" si="213"/>
        <v>1616.3024281585481</v>
      </c>
      <c r="AL292" s="37">
        <f t="shared" si="214"/>
        <v>1162.5450724080165</v>
      </c>
      <c r="AM292" s="13">
        <f t="shared" si="215"/>
        <v>16828.257681282557</v>
      </c>
      <c r="AN292">
        <f t="shared" si="241"/>
        <v>1220.5735471710598</v>
      </c>
      <c r="AO292" s="13">
        <f t="shared" si="216"/>
        <v>3457.7835760522935</v>
      </c>
      <c r="AP292" s="13">
        <f t="shared" si="242"/>
        <v>1164.6470708022655</v>
      </c>
      <c r="AQ292" s="13">
        <f t="shared" si="217"/>
        <v>20379.984173517129</v>
      </c>
      <c r="AR292" s="13">
        <f t="shared" si="243"/>
        <v>1234.9228782971522</v>
      </c>
      <c r="AS292" s="38">
        <f t="shared" si="218"/>
        <v>3457.7835760522935</v>
      </c>
      <c r="AT292" s="37">
        <f t="shared" si="219"/>
        <v>108.84359342095777</v>
      </c>
      <c r="AU292" s="13">
        <f t="shared" si="220"/>
        <v>5609.4192270941858</v>
      </c>
      <c r="AV292">
        <f t="shared" si="244"/>
        <v>128.1864183419722</v>
      </c>
      <c r="AW292" s="13">
        <f t="shared" si="221"/>
        <v>532.10518174559218</v>
      </c>
      <c r="AX292" s="13">
        <f t="shared" si="245"/>
        <v>112.87715790721964</v>
      </c>
      <c r="AY292" s="13">
        <f t="shared" si="222"/>
        <v>20379.984173517129</v>
      </c>
      <c r="AZ292">
        <f t="shared" si="246"/>
        <v>183.1529654021063</v>
      </c>
      <c r="BA292" s="13">
        <f t="shared" si="223"/>
        <v>532.10518174559218</v>
      </c>
      <c r="BB292" s="37">
        <f t="shared" si="224"/>
        <v>124.21689020500847</v>
      </c>
      <c r="BC292" s="13">
        <f t="shared" si="225"/>
        <v>8414.1288406412787</v>
      </c>
      <c r="BD292">
        <f t="shared" si="247"/>
        <v>153.23112758653011</v>
      </c>
      <c r="BE292" s="13">
        <f t="shared" si="226"/>
        <v>533.91624408933046</v>
      </c>
      <c r="BF292" s="13">
        <f t="shared" si="248"/>
        <v>127.76756316826715</v>
      </c>
      <c r="BG292" s="13">
        <f t="shared" si="227"/>
        <v>20379.984173517129</v>
      </c>
      <c r="BH292">
        <f t="shared" si="249"/>
        <v>198.04337066315378</v>
      </c>
      <c r="BI292" s="13">
        <f t="shared" si="228"/>
        <v>533.91624408933046</v>
      </c>
      <c r="BJ292" s="37">
        <f t="shared" si="229"/>
        <v>7.0828933962664289</v>
      </c>
      <c r="BK292" s="13">
        <f t="shared" si="230"/>
        <v>8414.1288406412787</v>
      </c>
      <c r="BL292">
        <f t="shared" si="250"/>
        <v>36.097130777788081</v>
      </c>
      <c r="BM292" s="13">
        <f t="shared" si="231"/>
        <v>10.271511508174452</v>
      </c>
      <c r="BN292" s="13">
        <f t="shared" si="251"/>
        <v>10.633566359525108</v>
      </c>
      <c r="BO292" s="13">
        <f t="shared" si="232"/>
        <v>20379.984173517129</v>
      </c>
      <c r="BP292">
        <f t="shared" si="252"/>
        <v>80.909373854411754</v>
      </c>
      <c r="BQ292" s="13">
        <f t="shared" si="233"/>
        <v>10.271511508174452</v>
      </c>
      <c r="BR292" s="37">
        <f t="shared" si="234"/>
        <v>159.78161370143422</v>
      </c>
      <c r="BS292" s="13">
        <f t="shared" si="235"/>
        <v>8414.1288406412787</v>
      </c>
      <c r="BT292">
        <f t="shared" si="253"/>
        <v>188.79585108295586</v>
      </c>
      <c r="BU292" s="13">
        <f t="shared" si="236"/>
        <v>836.26927694937092</v>
      </c>
      <c r="BV292" s="13">
        <f t="shared" si="254"/>
        <v>163.3322866646929</v>
      </c>
      <c r="BW292" s="13">
        <f t="shared" si="237"/>
        <v>20379.984173517129</v>
      </c>
      <c r="BX292">
        <f t="shared" si="255"/>
        <v>233.60809415957954</v>
      </c>
      <c r="BY292" s="13">
        <f t="shared" si="238"/>
        <v>836.26927694937092</v>
      </c>
    </row>
    <row r="293" spans="29:77" x14ac:dyDescent="0.2">
      <c r="AC293">
        <v>291</v>
      </c>
      <c r="AD293" s="37">
        <f t="shared" si="209"/>
        <v>517.28773978707602</v>
      </c>
      <c r="AE293" s="13">
        <f t="shared" si="210"/>
        <v>14023.548067735466</v>
      </c>
      <c r="AF293">
        <f t="shared" si="256"/>
        <v>565.47862661778208</v>
      </c>
      <c r="AG293" s="13">
        <f t="shared" si="211"/>
        <v>1616.3024281585481</v>
      </c>
      <c r="AH293" s="13">
        <f t="shared" si="239"/>
        <v>519.87262970432835</v>
      </c>
      <c r="AI293" s="13">
        <f t="shared" si="212"/>
        <v>20379.984173517129</v>
      </c>
      <c r="AJ293">
        <f t="shared" si="240"/>
        <v>589.90693957895769</v>
      </c>
      <c r="AK293" s="13">
        <f t="shared" si="213"/>
        <v>1616.3024281585481</v>
      </c>
      <c r="AL293" s="37">
        <f t="shared" si="214"/>
        <v>1162.5450724080165</v>
      </c>
      <c r="AM293" s="13">
        <f t="shared" si="215"/>
        <v>16828.257681282557</v>
      </c>
      <c r="AN293">
        <f t="shared" si="241"/>
        <v>1220.3741366048637</v>
      </c>
      <c r="AO293" s="13">
        <f t="shared" si="216"/>
        <v>3457.7835760522935</v>
      </c>
      <c r="AP293" s="13">
        <f t="shared" si="242"/>
        <v>1164.6470708022655</v>
      </c>
      <c r="AQ293" s="13">
        <f t="shared" si="217"/>
        <v>20379.984173517129</v>
      </c>
      <c r="AR293" s="13">
        <f t="shared" si="243"/>
        <v>1234.6813806768948</v>
      </c>
      <c r="AS293" s="38">
        <f t="shared" si="218"/>
        <v>3457.7835760522935</v>
      </c>
      <c r="AT293" s="37">
        <f t="shared" si="219"/>
        <v>108.84359342095777</v>
      </c>
      <c r="AU293" s="13">
        <f t="shared" si="220"/>
        <v>5609.4192270941858</v>
      </c>
      <c r="AV293">
        <f t="shared" si="244"/>
        <v>128.11994815324019</v>
      </c>
      <c r="AW293" s="13">
        <f t="shared" si="221"/>
        <v>532.10518174559218</v>
      </c>
      <c r="AX293" s="13">
        <f t="shared" si="245"/>
        <v>112.87715790721964</v>
      </c>
      <c r="AY293" s="13">
        <f t="shared" si="222"/>
        <v>20379.984173517129</v>
      </c>
      <c r="AZ293">
        <f t="shared" si="246"/>
        <v>182.91146778184896</v>
      </c>
      <c r="BA293" s="13">
        <f t="shared" si="223"/>
        <v>532.10518174559218</v>
      </c>
      <c r="BB293" s="37">
        <f t="shared" si="224"/>
        <v>124.21689020500847</v>
      </c>
      <c r="BC293" s="13">
        <f t="shared" si="225"/>
        <v>8414.1288406412787</v>
      </c>
      <c r="BD293">
        <f t="shared" si="247"/>
        <v>153.13142230343212</v>
      </c>
      <c r="BE293" s="13">
        <f t="shared" si="226"/>
        <v>533.91624408933046</v>
      </c>
      <c r="BF293" s="13">
        <f t="shared" si="248"/>
        <v>127.76756316826715</v>
      </c>
      <c r="BG293" s="13">
        <f t="shared" si="227"/>
        <v>20379.984173517129</v>
      </c>
      <c r="BH293">
        <f t="shared" si="249"/>
        <v>197.80187304289643</v>
      </c>
      <c r="BI293" s="13">
        <f t="shared" si="228"/>
        <v>533.91624408933046</v>
      </c>
      <c r="BJ293" s="37">
        <f t="shared" si="229"/>
        <v>7.0828933962664289</v>
      </c>
      <c r="BK293" s="13">
        <f t="shared" si="230"/>
        <v>8414.1288406412787</v>
      </c>
      <c r="BL293">
        <f t="shared" si="250"/>
        <v>35.99742549469007</v>
      </c>
      <c r="BM293" s="13">
        <f t="shared" si="231"/>
        <v>10.271511508174452</v>
      </c>
      <c r="BN293" s="13">
        <f t="shared" si="251"/>
        <v>10.633566359525108</v>
      </c>
      <c r="BO293" s="13">
        <f t="shared" si="232"/>
        <v>20379.984173517129</v>
      </c>
      <c r="BP293">
        <f t="shared" si="252"/>
        <v>80.667876234154406</v>
      </c>
      <c r="BQ293" s="13">
        <f t="shared" si="233"/>
        <v>10.271511508174452</v>
      </c>
      <c r="BR293" s="37">
        <f t="shared" si="234"/>
        <v>159.78161370143422</v>
      </c>
      <c r="BS293" s="13">
        <f t="shared" si="235"/>
        <v>8414.1288406412787</v>
      </c>
      <c r="BT293">
        <f t="shared" si="253"/>
        <v>188.69614579985787</v>
      </c>
      <c r="BU293" s="13">
        <f t="shared" si="236"/>
        <v>836.26927694937092</v>
      </c>
      <c r="BV293" s="13">
        <f t="shared" si="254"/>
        <v>163.3322866646929</v>
      </c>
      <c r="BW293" s="13">
        <f t="shared" si="237"/>
        <v>20379.984173517129</v>
      </c>
      <c r="BX293">
        <f t="shared" si="255"/>
        <v>233.36659653932219</v>
      </c>
      <c r="BY293" s="13">
        <f t="shared" si="238"/>
        <v>836.26927694937092</v>
      </c>
    </row>
    <row r="294" spans="29:77" x14ac:dyDescent="0.2">
      <c r="AC294">
        <v>292</v>
      </c>
      <c r="AD294" s="37">
        <f t="shared" si="209"/>
        <v>517.28773978707602</v>
      </c>
      <c r="AE294" s="13">
        <f t="shared" si="210"/>
        <v>14023.548067735466</v>
      </c>
      <c r="AF294">
        <f t="shared" si="256"/>
        <v>565.31358933411525</v>
      </c>
      <c r="AG294" s="13">
        <f t="shared" si="211"/>
        <v>1616.3024281585481</v>
      </c>
      <c r="AH294" s="13">
        <f t="shared" si="239"/>
        <v>519.87262970432835</v>
      </c>
      <c r="AI294" s="13">
        <f t="shared" si="212"/>
        <v>20379.984173517129</v>
      </c>
      <c r="AJ294">
        <f t="shared" si="240"/>
        <v>589.6670960519898</v>
      </c>
      <c r="AK294" s="13">
        <f t="shared" si="213"/>
        <v>1616.3024281585481</v>
      </c>
      <c r="AL294" s="37">
        <f t="shared" si="214"/>
        <v>1162.5450724080165</v>
      </c>
      <c r="AM294" s="13">
        <f t="shared" si="215"/>
        <v>16828.257681282557</v>
      </c>
      <c r="AN294">
        <f t="shared" si="241"/>
        <v>1220.1760918644636</v>
      </c>
      <c r="AO294" s="13">
        <f t="shared" si="216"/>
        <v>3457.7835760522935</v>
      </c>
      <c r="AP294" s="13">
        <f t="shared" si="242"/>
        <v>1164.6470708022655</v>
      </c>
      <c r="AQ294" s="13">
        <f t="shared" si="217"/>
        <v>20379.984173517129</v>
      </c>
      <c r="AR294" s="13">
        <f t="shared" si="243"/>
        <v>1234.4415371499269</v>
      </c>
      <c r="AS294" s="38">
        <f t="shared" si="218"/>
        <v>3457.7835760522935</v>
      </c>
      <c r="AT294" s="37">
        <f t="shared" si="219"/>
        <v>108.84359342095777</v>
      </c>
      <c r="AU294" s="13">
        <f t="shared" si="220"/>
        <v>5609.4192270941858</v>
      </c>
      <c r="AV294">
        <f t="shared" si="244"/>
        <v>128.05393323977347</v>
      </c>
      <c r="AW294" s="13">
        <f t="shared" si="221"/>
        <v>532.10518174559218</v>
      </c>
      <c r="AX294" s="13">
        <f t="shared" si="245"/>
        <v>112.87715790721964</v>
      </c>
      <c r="AY294" s="13">
        <f t="shared" si="222"/>
        <v>20379.984173517129</v>
      </c>
      <c r="AZ294">
        <f t="shared" si="246"/>
        <v>182.67162425488104</v>
      </c>
      <c r="BA294" s="13">
        <f t="shared" si="223"/>
        <v>532.10518174559218</v>
      </c>
      <c r="BB294" s="37">
        <f t="shared" si="224"/>
        <v>124.21689020500847</v>
      </c>
      <c r="BC294" s="13">
        <f t="shared" si="225"/>
        <v>8414.1288406412787</v>
      </c>
      <c r="BD294">
        <f t="shared" si="247"/>
        <v>153.03239993323203</v>
      </c>
      <c r="BE294" s="13">
        <f t="shared" si="226"/>
        <v>533.91624408933046</v>
      </c>
      <c r="BF294" s="13">
        <f t="shared" si="248"/>
        <v>127.76756316826715</v>
      </c>
      <c r="BG294" s="13">
        <f t="shared" si="227"/>
        <v>20379.984173517129</v>
      </c>
      <c r="BH294">
        <f t="shared" si="249"/>
        <v>197.56202951592854</v>
      </c>
      <c r="BI294" s="13">
        <f t="shared" si="228"/>
        <v>533.91624408933046</v>
      </c>
      <c r="BJ294" s="37">
        <f t="shared" si="229"/>
        <v>7.0828933962664289</v>
      </c>
      <c r="BK294" s="13">
        <f t="shared" si="230"/>
        <v>8414.1288406412787</v>
      </c>
      <c r="BL294">
        <f t="shared" si="250"/>
        <v>35.898403124489988</v>
      </c>
      <c r="BM294" s="13">
        <f t="shared" si="231"/>
        <v>10.271511508174452</v>
      </c>
      <c r="BN294" s="13">
        <f t="shared" si="251"/>
        <v>10.633566359525108</v>
      </c>
      <c r="BO294" s="13">
        <f t="shared" si="232"/>
        <v>20379.984173517129</v>
      </c>
      <c r="BP294">
        <f t="shared" si="252"/>
        <v>80.428032707186503</v>
      </c>
      <c r="BQ294" s="13">
        <f t="shared" si="233"/>
        <v>10.271511508174452</v>
      </c>
      <c r="BR294" s="37">
        <f t="shared" si="234"/>
        <v>159.78161370143422</v>
      </c>
      <c r="BS294" s="13">
        <f t="shared" si="235"/>
        <v>8414.1288406412787</v>
      </c>
      <c r="BT294">
        <f t="shared" si="253"/>
        <v>188.59712342965778</v>
      </c>
      <c r="BU294" s="13">
        <f t="shared" si="236"/>
        <v>836.26927694937092</v>
      </c>
      <c r="BV294" s="13">
        <f t="shared" si="254"/>
        <v>163.3322866646929</v>
      </c>
      <c r="BW294" s="13">
        <f t="shared" si="237"/>
        <v>20379.984173517129</v>
      </c>
      <c r="BX294">
        <f t="shared" si="255"/>
        <v>233.1267530123543</v>
      </c>
      <c r="BY294" s="13">
        <f t="shared" si="238"/>
        <v>836.26927694937092</v>
      </c>
    </row>
    <row r="295" spans="29:77" x14ac:dyDescent="0.2">
      <c r="AC295">
        <v>293</v>
      </c>
      <c r="AD295" s="37">
        <f t="shared" si="209"/>
        <v>517.28773978707602</v>
      </c>
      <c r="AE295" s="13">
        <f t="shared" si="210"/>
        <v>14023.548067735466</v>
      </c>
      <c r="AF295">
        <f t="shared" si="256"/>
        <v>565.14967858480804</v>
      </c>
      <c r="AG295" s="13">
        <f t="shared" si="211"/>
        <v>1616.3024281585481</v>
      </c>
      <c r="AH295" s="13">
        <f t="shared" si="239"/>
        <v>519.87262970432835</v>
      </c>
      <c r="AI295" s="13">
        <f t="shared" si="212"/>
        <v>20379.984173517129</v>
      </c>
      <c r="AJ295">
        <f t="shared" si="240"/>
        <v>589.42888968220245</v>
      </c>
      <c r="AK295" s="13">
        <f t="shared" si="213"/>
        <v>1616.3024281585481</v>
      </c>
      <c r="AL295" s="37">
        <f t="shared" si="214"/>
        <v>1162.5450724080165</v>
      </c>
      <c r="AM295" s="13">
        <f t="shared" si="215"/>
        <v>16828.257681282557</v>
      </c>
      <c r="AN295">
        <f t="shared" si="241"/>
        <v>1219.9793989652949</v>
      </c>
      <c r="AO295" s="13">
        <f t="shared" si="216"/>
        <v>3457.7835760522935</v>
      </c>
      <c r="AP295" s="13">
        <f t="shared" si="242"/>
        <v>1164.6470708022655</v>
      </c>
      <c r="AQ295" s="13">
        <f t="shared" si="217"/>
        <v>20379.984173517129</v>
      </c>
      <c r="AR295" s="13">
        <f t="shared" si="243"/>
        <v>1234.2033307801396</v>
      </c>
      <c r="AS295" s="38">
        <f t="shared" si="218"/>
        <v>3457.7835760522935</v>
      </c>
      <c r="AT295" s="37">
        <f t="shared" si="219"/>
        <v>108.84359342095777</v>
      </c>
      <c r="AU295" s="13">
        <f t="shared" si="220"/>
        <v>5609.4192270941858</v>
      </c>
      <c r="AV295">
        <f t="shared" si="244"/>
        <v>127.98836894005056</v>
      </c>
      <c r="AW295" s="13">
        <f t="shared" si="221"/>
        <v>532.10518174559218</v>
      </c>
      <c r="AX295" s="13">
        <f t="shared" si="245"/>
        <v>112.87715790721964</v>
      </c>
      <c r="AY295" s="13">
        <f t="shared" si="222"/>
        <v>20379.984173517129</v>
      </c>
      <c r="AZ295">
        <f t="shared" si="246"/>
        <v>182.4334178850938</v>
      </c>
      <c r="BA295" s="13">
        <f t="shared" si="223"/>
        <v>532.10518174559218</v>
      </c>
      <c r="BB295" s="37">
        <f t="shared" si="224"/>
        <v>124.21689020500847</v>
      </c>
      <c r="BC295" s="13">
        <f t="shared" si="225"/>
        <v>8414.1288406412787</v>
      </c>
      <c r="BD295">
        <f t="shared" si="247"/>
        <v>152.93405348364763</v>
      </c>
      <c r="BE295" s="13">
        <f t="shared" si="226"/>
        <v>533.91624408933046</v>
      </c>
      <c r="BF295" s="13">
        <f t="shared" si="248"/>
        <v>127.76756316826715</v>
      </c>
      <c r="BG295" s="13">
        <f t="shared" si="227"/>
        <v>20379.984173517129</v>
      </c>
      <c r="BH295">
        <f t="shared" si="249"/>
        <v>197.32382314614131</v>
      </c>
      <c r="BI295" s="13">
        <f t="shared" si="228"/>
        <v>533.91624408933046</v>
      </c>
      <c r="BJ295" s="37">
        <f t="shared" si="229"/>
        <v>7.0828933962664289</v>
      </c>
      <c r="BK295" s="13">
        <f t="shared" si="230"/>
        <v>8414.1288406412787</v>
      </c>
      <c r="BL295">
        <f t="shared" si="250"/>
        <v>35.800056674905605</v>
      </c>
      <c r="BM295" s="13">
        <f t="shared" si="231"/>
        <v>10.271511508174452</v>
      </c>
      <c r="BN295" s="13">
        <f t="shared" si="251"/>
        <v>10.633566359525108</v>
      </c>
      <c r="BO295" s="13">
        <f t="shared" si="232"/>
        <v>20379.984173517129</v>
      </c>
      <c r="BP295">
        <f t="shared" si="252"/>
        <v>80.189826337399268</v>
      </c>
      <c r="BQ295" s="13">
        <f t="shared" si="233"/>
        <v>10.271511508174452</v>
      </c>
      <c r="BR295" s="37">
        <f t="shared" si="234"/>
        <v>159.78161370143422</v>
      </c>
      <c r="BS295" s="13">
        <f t="shared" si="235"/>
        <v>8414.1288406412787</v>
      </c>
      <c r="BT295">
        <f t="shared" si="253"/>
        <v>188.49877698007339</v>
      </c>
      <c r="BU295" s="13">
        <f t="shared" si="236"/>
        <v>836.26927694937092</v>
      </c>
      <c r="BV295" s="13">
        <f t="shared" si="254"/>
        <v>163.3322866646929</v>
      </c>
      <c r="BW295" s="13">
        <f t="shared" si="237"/>
        <v>20379.984173517129</v>
      </c>
      <c r="BX295">
        <f t="shared" si="255"/>
        <v>232.88854664256706</v>
      </c>
      <c r="BY295" s="13">
        <f t="shared" si="238"/>
        <v>836.26927694937092</v>
      </c>
    </row>
    <row r="296" spans="29:77" x14ac:dyDescent="0.2">
      <c r="AC296">
        <v>294</v>
      </c>
      <c r="AD296" s="37">
        <f t="shared" si="209"/>
        <v>517.28773978707602</v>
      </c>
      <c r="AE296" s="13">
        <f t="shared" si="210"/>
        <v>14023.548067735466</v>
      </c>
      <c r="AF296">
        <f t="shared" si="256"/>
        <v>564.98688287461164</v>
      </c>
      <c r="AG296" s="13">
        <f t="shared" si="211"/>
        <v>1616.3024281585481</v>
      </c>
      <c r="AH296" s="13">
        <f t="shared" si="239"/>
        <v>519.87262970432835</v>
      </c>
      <c r="AI296" s="13">
        <f t="shared" si="212"/>
        <v>20379.984173517129</v>
      </c>
      <c r="AJ296">
        <f t="shared" si="240"/>
        <v>589.19230376391045</v>
      </c>
      <c r="AK296" s="13">
        <f t="shared" si="213"/>
        <v>1616.3024281585481</v>
      </c>
      <c r="AL296" s="37">
        <f t="shared" si="214"/>
        <v>1162.5450724080165</v>
      </c>
      <c r="AM296" s="13">
        <f t="shared" si="215"/>
        <v>16828.257681282557</v>
      </c>
      <c r="AN296">
        <f t="shared" si="241"/>
        <v>1219.7840441130593</v>
      </c>
      <c r="AO296" s="13">
        <f t="shared" si="216"/>
        <v>3457.7835760522935</v>
      </c>
      <c r="AP296" s="13">
        <f t="shared" si="242"/>
        <v>1164.6470708022655</v>
      </c>
      <c r="AQ296" s="13">
        <f t="shared" si="217"/>
        <v>20379.984173517129</v>
      </c>
      <c r="AR296" s="13">
        <f t="shared" si="243"/>
        <v>1233.9667448618475</v>
      </c>
      <c r="AS296" s="38">
        <f t="shared" si="218"/>
        <v>3457.7835760522935</v>
      </c>
      <c r="AT296" s="37">
        <f t="shared" si="219"/>
        <v>108.84359342095777</v>
      </c>
      <c r="AU296" s="13">
        <f t="shared" si="220"/>
        <v>5609.4192270941858</v>
      </c>
      <c r="AV296">
        <f t="shared" si="244"/>
        <v>127.92325065597201</v>
      </c>
      <c r="AW296" s="13">
        <f t="shared" si="221"/>
        <v>532.10518174559218</v>
      </c>
      <c r="AX296" s="13">
        <f t="shared" si="245"/>
        <v>112.87715790721964</v>
      </c>
      <c r="AY296" s="13">
        <f t="shared" si="222"/>
        <v>20379.984173517129</v>
      </c>
      <c r="AZ296">
        <f t="shared" si="246"/>
        <v>182.19683196680171</v>
      </c>
      <c r="BA296" s="13">
        <f t="shared" si="223"/>
        <v>532.10518174559218</v>
      </c>
      <c r="BB296" s="37">
        <f t="shared" si="224"/>
        <v>124.21689020500847</v>
      </c>
      <c r="BC296" s="13">
        <f t="shared" si="225"/>
        <v>8414.1288406412787</v>
      </c>
      <c r="BD296">
        <f t="shared" si="247"/>
        <v>152.83637605752983</v>
      </c>
      <c r="BE296" s="13">
        <f t="shared" si="226"/>
        <v>533.91624408933046</v>
      </c>
      <c r="BF296" s="13">
        <f t="shared" si="248"/>
        <v>127.76756316826715</v>
      </c>
      <c r="BG296" s="13">
        <f t="shared" si="227"/>
        <v>20379.984173517129</v>
      </c>
      <c r="BH296">
        <f t="shared" si="249"/>
        <v>197.08723722784922</v>
      </c>
      <c r="BI296" s="13">
        <f t="shared" si="228"/>
        <v>533.91624408933046</v>
      </c>
      <c r="BJ296" s="37">
        <f t="shared" si="229"/>
        <v>7.0828933962664289</v>
      </c>
      <c r="BK296" s="13">
        <f t="shared" si="230"/>
        <v>8414.1288406412787</v>
      </c>
      <c r="BL296">
        <f t="shared" si="250"/>
        <v>35.702379248787786</v>
      </c>
      <c r="BM296" s="13">
        <f t="shared" si="231"/>
        <v>10.271511508174452</v>
      </c>
      <c r="BN296" s="13">
        <f t="shared" si="251"/>
        <v>10.633566359525108</v>
      </c>
      <c r="BO296" s="13">
        <f t="shared" si="232"/>
        <v>20379.984173517129</v>
      </c>
      <c r="BP296">
        <f t="shared" si="252"/>
        <v>79.953240419107175</v>
      </c>
      <c r="BQ296" s="13">
        <f t="shared" si="233"/>
        <v>10.271511508174452</v>
      </c>
      <c r="BR296" s="37">
        <f t="shared" si="234"/>
        <v>159.78161370143422</v>
      </c>
      <c r="BS296" s="13">
        <f t="shared" si="235"/>
        <v>8414.1288406412787</v>
      </c>
      <c r="BT296">
        <f t="shared" si="253"/>
        <v>188.40109955395559</v>
      </c>
      <c r="BU296" s="13">
        <f t="shared" si="236"/>
        <v>836.26927694937092</v>
      </c>
      <c r="BV296" s="13">
        <f t="shared" si="254"/>
        <v>163.3322866646929</v>
      </c>
      <c r="BW296" s="13">
        <f t="shared" si="237"/>
        <v>20379.984173517129</v>
      </c>
      <c r="BX296">
        <f t="shared" si="255"/>
        <v>232.65196072427497</v>
      </c>
      <c r="BY296" s="13">
        <f t="shared" si="238"/>
        <v>836.26927694937092</v>
      </c>
    </row>
    <row r="297" spans="29:77" x14ac:dyDescent="0.2">
      <c r="AC297">
        <v>295</v>
      </c>
      <c r="AD297" s="37">
        <f t="shared" si="209"/>
        <v>517.28773978707602</v>
      </c>
      <c r="AE297" s="13">
        <f t="shared" si="210"/>
        <v>14023.548067735466</v>
      </c>
      <c r="AF297">
        <f t="shared" si="256"/>
        <v>564.82519086414538</v>
      </c>
      <c r="AG297" s="13">
        <f t="shared" si="211"/>
        <v>1616.3024281585481</v>
      </c>
      <c r="AH297" s="13">
        <f t="shared" si="239"/>
        <v>519.87262970432835</v>
      </c>
      <c r="AI297" s="13">
        <f t="shared" si="212"/>
        <v>20379.984173517129</v>
      </c>
      <c r="AJ297">
        <f t="shared" si="240"/>
        <v>588.95732181794574</v>
      </c>
      <c r="AK297" s="13">
        <f t="shared" si="213"/>
        <v>1616.3024281585481</v>
      </c>
      <c r="AL297" s="37">
        <f t="shared" si="214"/>
        <v>1162.5450724080165</v>
      </c>
      <c r="AM297" s="13">
        <f t="shared" si="215"/>
        <v>16828.257681282557</v>
      </c>
      <c r="AN297">
        <f t="shared" si="241"/>
        <v>1219.5900137004996</v>
      </c>
      <c r="AO297" s="13">
        <f t="shared" si="216"/>
        <v>3457.7835760522935</v>
      </c>
      <c r="AP297" s="13">
        <f t="shared" si="242"/>
        <v>1164.6470708022655</v>
      </c>
      <c r="AQ297" s="13">
        <f t="shared" si="217"/>
        <v>20379.984173517129</v>
      </c>
      <c r="AR297" s="13">
        <f t="shared" si="243"/>
        <v>1233.7317629158829</v>
      </c>
      <c r="AS297" s="38">
        <f t="shared" si="218"/>
        <v>3457.7835760522935</v>
      </c>
      <c r="AT297" s="37">
        <f t="shared" si="219"/>
        <v>108.84359342095777</v>
      </c>
      <c r="AU297" s="13">
        <f t="shared" si="220"/>
        <v>5609.4192270941858</v>
      </c>
      <c r="AV297">
        <f t="shared" si="244"/>
        <v>127.85857385178552</v>
      </c>
      <c r="AW297" s="13">
        <f t="shared" si="221"/>
        <v>532.10518174559218</v>
      </c>
      <c r="AX297" s="13">
        <f t="shared" si="245"/>
        <v>112.87715790721964</v>
      </c>
      <c r="AY297" s="13">
        <f t="shared" si="222"/>
        <v>20379.984173517129</v>
      </c>
      <c r="AZ297">
        <f t="shared" si="246"/>
        <v>181.96185002083701</v>
      </c>
      <c r="BA297" s="13">
        <f t="shared" si="223"/>
        <v>532.10518174559218</v>
      </c>
      <c r="BB297" s="37">
        <f t="shared" si="224"/>
        <v>124.21689020500847</v>
      </c>
      <c r="BC297" s="13">
        <f t="shared" si="225"/>
        <v>8414.1288406412787</v>
      </c>
      <c r="BD297">
        <f t="shared" si="247"/>
        <v>152.7393608512501</v>
      </c>
      <c r="BE297" s="13">
        <f t="shared" si="226"/>
        <v>533.91624408933046</v>
      </c>
      <c r="BF297" s="13">
        <f t="shared" si="248"/>
        <v>127.76756316826715</v>
      </c>
      <c r="BG297" s="13">
        <f t="shared" si="227"/>
        <v>20379.984173517129</v>
      </c>
      <c r="BH297">
        <f t="shared" si="249"/>
        <v>196.85225528188454</v>
      </c>
      <c r="BI297" s="13">
        <f t="shared" si="228"/>
        <v>533.91624408933046</v>
      </c>
      <c r="BJ297" s="37">
        <f t="shared" si="229"/>
        <v>7.0828933962664289</v>
      </c>
      <c r="BK297" s="13">
        <f t="shared" si="230"/>
        <v>8414.1288406412787</v>
      </c>
      <c r="BL297">
        <f t="shared" si="250"/>
        <v>35.60536404250805</v>
      </c>
      <c r="BM297" s="13">
        <f t="shared" si="231"/>
        <v>10.271511508174452</v>
      </c>
      <c r="BN297" s="13">
        <f t="shared" si="251"/>
        <v>10.633566359525108</v>
      </c>
      <c r="BO297" s="13">
        <f t="shared" si="232"/>
        <v>20379.984173517129</v>
      </c>
      <c r="BP297">
        <f t="shared" si="252"/>
        <v>79.718258473142484</v>
      </c>
      <c r="BQ297" s="13">
        <f t="shared" si="233"/>
        <v>10.271511508174452</v>
      </c>
      <c r="BR297" s="37">
        <f t="shared" si="234"/>
        <v>159.78161370143422</v>
      </c>
      <c r="BS297" s="13">
        <f t="shared" si="235"/>
        <v>8414.1288406412787</v>
      </c>
      <c r="BT297">
        <f t="shared" si="253"/>
        <v>188.30408434767585</v>
      </c>
      <c r="BU297" s="13">
        <f t="shared" si="236"/>
        <v>836.26927694937092</v>
      </c>
      <c r="BV297" s="13">
        <f t="shared" si="254"/>
        <v>163.3322866646929</v>
      </c>
      <c r="BW297" s="13">
        <f t="shared" si="237"/>
        <v>20379.984173517129</v>
      </c>
      <c r="BX297">
        <f t="shared" si="255"/>
        <v>232.41697877831029</v>
      </c>
      <c r="BY297" s="13">
        <f t="shared" si="238"/>
        <v>836.26927694937092</v>
      </c>
    </row>
    <row r="298" spans="29:77" x14ac:dyDescent="0.2">
      <c r="AC298">
        <v>296</v>
      </c>
      <c r="AD298" s="37">
        <f t="shared" si="209"/>
        <v>517.28773978707602</v>
      </c>
      <c r="AE298" s="13">
        <f t="shared" si="210"/>
        <v>14023.548067735466</v>
      </c>
      <c r="AF298">
        <f t="shared" si="256"/>
        <v>564.66459136726337</v>
      </c>
      <c r="AG298" s="13">
        <f t="shared" si="211"/>
        <v>1616.3024281585481</v>
      </c>
      <c r="AH298" s="13">
        <f t="shared" si="239"/>
        <v>519.87262970432835</v>
      </c>
      <c r="AI298" s="13">
        <f t="shared" si="212"/>
        <v>20379.984173517129</v>
      </c>
      <c r="AJ298">
        <f t="shared" si="240"/>
        <v>588.72392758783212</v>
      </c>
      <c r="AK298" s="13">
        <f t="shared" si="213"/>
        <v>1616.3024281585481</v>
      </c>
      <c r="AL298" s="37">
        <f t="shared" si="214"/>
        <v>1162.5450724080165</v>
      </c>
      <c r="AM298" s="13">
        <f t="shared" si="215"/>
        <v>16828.257681282557</v>
      </c>
      <c r="AN298">
        <f t="shared" si="241"/>
        <v>1219.3972943042413</v>
      </c>
      <c r="AO298" s="13">
        <f t="shared" si="216"/>
        <v>3457.7835760522935</v>
      </c>
      <c r="AP298" s="13">
        <f t="shared" si="242"/>
        <v>1164.6470708022655</v>
      </c>
      <c r="AQ298" s="13">
        <f t="shared" si="217"/>
        <v>20379.984173517129</v>
      </c>
      <c r="AR298" s="13">
        <f t="shared" si="243"/>
        <v>1233.4983686857693</v>
      </c>
      <c r="AS298" s="38">
        <f t="shared" si="218"/>
        <v>3457.7835760522935</v>
      </c>
      <c r="AT298" s="37">
        <f t="shared" si="219"/>
        <v>108.84359342095777</v>
      </c>
      <c r="AU298" s="13">
        <f t="shared" si="220"/>
        <v>5609.4192270941858</v>
      </c>
      <c r="AV298">
        <f t="shared" si="244"/>
        <v>127.79433405303273</v>
      </c>
      <c r="AW298" s="13">
        <f t="shared" si="221"/>
        <v>532.10518174559218</v>
      </c>
      <c r="AX298" s="13">
        <f t="shared" si="245"/>
        <v>112.87715790721964</v>
      </c>
      <c r="AY298" s="13">
        <f t="shared" si="222"/>
        <v>20379.984173517129</v>
      </c>
      <c r="AZ298">
        <f t="shared" si="246"/>
        <v>181.72845579072344</v>
      </c>
      <c r="BA298" s="13">
        <f t="shared" si="223"/>
        <v>532.10518174559218</v>
      </c>
      <c r="BB298" s="37">
        <f t="shared" si="224"/>
        <v>124.21689020500847</v>
      </c>
      <c r="BC298" s="13">
        <f t="shared" si="225"/>
        <v>8414.1288406412787</v>
      </c>
      <c r="BD298">
        <f t="shared" si="247"/>
        <v>152.64300115312091</v>
      </c>
      <c r="BE298" s="13">
        <f t="shared" si="226"/>
        <v>533.91624408933046</v>
      </c>
      <c r="BF298" s="13">
        <f t="shared" si="248"/>
        <v>127.76756316826715</v>
      </c>
      <c r="BG298" s="13">
        <f t="shared" si="227"/>
        <v>20379.984173517129</v>
      </c>
      <c r="BH298">
        <f t="shared" si="249"/>
        <v>196.61886105177098</v>
      </c>
      <c r="BI298" s="13">
        <f t="shared" si="228"/>
        <v>533.91624408933046</v>
      </c>
      <c r="BJ298" s="37">
        <f t="shared" si="229"/>
        <v>7.0828933962664289</v>
      </c>
      <c r="BK298" s="13">
        <f t="shared" si="230"/>
        <v>8414.1288406412787</v>
      </c>
      <c r="BL298">
        <f t="shared" si="250"/>
        <v>35.509004344378859</v>
      </c>
      <c r="BM298" s="13">
        <f t="shared" si="231"/>
        <v>10.271511508174452</v>
      </c>
      <c r="BN298" s="13">
        <f t="shared" si="251"/>
        <v>10.633566359525108</v>
      </c>
      <c r="BO298" s="13">
        <f t="shared" si="232"/>
        <v>20379.984173517129</v>
      </c>
      <c r="BP298">
        <f t="shared" si="252"/>
        <v>79.484864243028923</v>
      </c>
      <c r="BQ298" s="13">
        <f t="shared" si="233"/>
        <v>10.271511508174452</v>
      </c>
      <c r="BR298" s="37">
        <f t="shared" si="234"/>
        <v>159.78161370143422</v>
      </c>
      <c r="BS298" s="13">
        <f t="shared" si="235"/>
        <v>8414.1288406412787</v>
      </c>
      <c r="BT298">
        <f t="shared" si="253"/>
        <v>188.20772464954666</v>
      </c>
      <c r="BU298" s="13">
        <f t="shared" si="236"/>
        <v>836.26927694937092</v>
      </c>
      <c r="BV298" s="13">
        <f t="shared" si="254"/>
        <v>163.3322866646929</v>
      </c>
      <c r="BW298" s="13">
        <f t="shared" si="237"/>
        <v>20379.984173517129</v>
      </c>
      <c r="BX298">
        <f t="shared" si="255"/>
        <v>232.18358454819673</v>
      </c>
      <c r="BY298" s="13">
        <f t="shared" si="238"/>
        <v>836.26927694937092</v>
      </c>
    </row>
    <row r="299" spans="29:77" x14ac:dyDescent="0.2">
      <c r="AC299">
        <v>297</v>
      </c>
      <c r="AD299" s="37">
        <f t="shared" si="209"/>
        <v>517.28773978707602</v>
      </c>
      <c r="AE299" s="13">
        <f t="shared" si="210"/>
        <v>14023.548067735466</v>
      </c>
      <c r="AF299">
        <f t="shared" si="256"/>
        <v>564.50507334847487</v>
      </c>
      <c r="AG299" s="13">
        <f t="shared" si="211"/>
        <v>1616.3024281585481</v>
      </c>
      <c r="AH299" s="13">
        <f t="shared" si="239"/>
        <v>519.87262970432835</v>
      </c>
      <c r="AI299" s="13">
        <f t="shared" si="212"/>
        <v>20379.984173517129</v>
      </c>
      <c r="AJ299">
        <f t="shared" si="240"/>
        <v>588.49210503603581</v>
      </c>
      <c r="AK299" s="13">
        <f t="shared" si="213"/>
        <v>1616.3024281585481</v>
      </c>
      <c r="AL299" s="37">
        <f t="shared" si="214"/>
        <v>1162.5450724080165</v>
      </c>
      <c r="AM299" s="13">
        <f t="shared" si="215"/>
        <v>16828.257681282557</v>
      </c>
      <c r="AN299">
        <f t="shared" si="241"/>
        <v>1219.2058726816952</v>
      </c>
      <c r="AO299" s="13">
        <f t="shared" si="216"/>
        <v>3457.7835760522935</v>
      </c>
      <c r="AP299" s="13">
        <f t="shared" si="242"/>
        <v>1164.6470708022655</v>
      </c>
      <c r="AQ299" s="13">
        <f t="shared" si="217"/>
        <v>20379.984173517129</v>
      </c>
      <c r="AR299" s="13">
        <f t="shared" si="243"/>
        <v>1233.266546133973</v>
      </c>
      <c r="AS299" s="38">
        <f t="shared" si="218"/>
        <v>3457.7835760522935</v>
      </c>
      <c r="AT299" s="37">
        <f t="shared" si="219"/>
        <v>108.84359342095777</v>
      </c>
      <c r="AU299" s="13">
        <f t="shared" si="220"/>
        <v>5609.4192270941858</v>
      </c>
      <c r="AV299">
        <f t="shared" si="244"/>
        <v>127.73052684551732</v>
      </c>
      <c r="AW299" s="13">
        <f t="shared" si="221"/>
        <v>532.10518174559218</v>
      </c>
      <c r="AX299" s="13">
        <f t="shared" si="245"/>
        <v>112.87715790721964</v>
      </c>
      <c r="AY299" s="13">
        <f t="shared" si="222"/>
        <v>20379.984173517129</v>
      </c>
      <c r="AZ299">
        <f t="shared" si="246"/>
        <v>181.49663323892713</v>
      </c>
      <c r="BA299" s="13">
        <f t="shared" si="223"/>
        <v>532.10518174559218</v>
      </c>
      <c r="BB299" s="37">
        <f t="shared" si="224"/>
        <v>124.21689020500847</v>
      </c>
      <c r="BC299" s="13">
        <f t="shared" si="225"/>
        <v>8414.1288406412787</v>
      </c>
      <c r="BD299">
        <f t="shared" si="247"/>
        <v>152.5472903418478</v>
      </c>
      <c r="BE299" s="13">
        <f t="shared" si="226"/>
        <v>533.91624408933046</v>
      </c>
      <c r="BF299" s="13">
        <f t="shared" si="248"/>
        <v>127.76756316826715</v>
      </c>
      <c r="BG299" s="13">
        <f t="shared" si="227"/>
        <v>20379.984173517129</v>
      </c>
      <c r="BH299">
        <f t="shared" si="249"/>
        <v>196.38703849997466</v>
      </c>
      <c r="BI299" s="13">
        <f t="shared" si="228"/>
        <v>533.91624408933046</v>
      </c>
      <c r="BJ299" s="37">
        <f t="shared" si="229"/>
        <v>7.0828933962664289</v>
      </c>
      <c r="BK299" s="13">
        <f t="shared" si="230"/>
        <v>8414.1288406412787</v>
      </c>
      <c r="BL299">
        <f t="shared" si="250"/>
        <v>35.413293533105751</v>
      </c>
      <c r="BM299" s="13">
        <f t="shared" si="231"/>
        <v>10.271511508174452</v>
      </c>
      <c r="BN299" s="13">
        <f t="shared" si="251"/>
        <v>10.633566359525108</v>
      </c>
      <c r="BO299" s="13">
        <f t="shared" si="232"/>
        <v>20379.984173517129</v>
      </c>
      <c r="BP299">
        <f t="shared" si="252"/>
        <v>79.25304169123261</v>
      </c>
      <c r="BQ299" s="13">
        <f t="shared" si="233"/>
        <v>10.271511508174452</v>
      </c>
      <c r="BR299" s="37">
        <f t="shared" si="234"/>
        <v>159.78161370143422</v>
      </c>
      <c r="BS299" s="13">
        <f t="shared" si="235"/>
        <v>8414.1288406412787</v>
      </c>
      <c r="BT299">
        <f t="shared" si="253"/>
        <v>188.11201383827355</v>
      </c>
      <c r="BU299" s="13">
        <f t="shared" si="236"/>
        <v>836.26927694937092</v>
      </c>
      <c r="BV299" s="13">
        <f t="shared" si="254"/>
        <v>163.3322866646929</v>
      </c>
      <c r="BW299" s="13">
        <f t="shared" si="237"/>
        <v>20379.984173517129</v>
      </c>
      <c r="BX299">
        <f t="shared" si="255"/>
        <v>231.95176199640042</v>
      </c>
      <c r="BY299" s="13">
        <f t="shared" si="238"/>
        <v>836.26927694937092</v>
      </c>
    </row>
    <row r="300" spans="29:77" x14ac:dyDescent="0.2">
      <c r="AC300">
        <v>298</v>
      </c>
      <c r="AD300" s="37">
        <f t="shared" si="209"/>
        <v>517.28773978707602</v>
      </c>
      <c r="AE300" s="13">
        <f t="shared" si="210"/>
        <v>14023.548067735466</v>
      </c>
      <c r="AF300">
        <f t="shared" si="256"/>
        <v>564.3466259204165</v>
      </c>
      <c r="AG300" s="13">
        <f t="shared" si="211"/>
        <v>1616.3024281585481</v>
      </c>
      <c r="AH300" s="13">
        <f t="shared" si="239"/>
        <v>519.87262970432835</v>
      </c>
      <c r="AI300" s="13">
        <f t="shared" si="212"/>
        <v>20379.984173517129</v>
      </c>
      <c r="AJ300">
        <f t="shared" si="240"/>
        <v>588.26183834029189</v>
      </c>
      <c r="AK300" s="13">
        <f t="shared" si="213"/>
        <v>1616.3024281585481</v>
      </c>
      <c r="AL300" s="37">
        <f t="shared" si="214"/>
        <v>1162.5450724080165</v>
      </c>
      <c r="AM300" s="13">
        <f t="shared" si="215"/>
        <v>16828.257681282557</v>
      </c>
      <c r="AN300">
        <f t="shared" si="241"/>
        <v>1219.015735768025</v>
      </c>
      <c r="AO300" s="13">
        <f t="shared" si="216"/>
        <v>3457.7835760522935</v>
      </c>
      <c r="AP300" s="13">
        <f t="shared" si="242"/>
        <v>1164.6470708022655</v>
      </c>
      <c r="AQ300" s="13">
        <f t="shared" si="217"/>
        <v>20379.984173517129</v>
      </c>
      <c r="AR300" s="13">
        <f t="shared" si="243"/>
        <v>1233.036279438229</v>
      </c>
      <c r="AS300" s="38">
        <f t="shared" si="218"/>
        <v>3457.7835760522935</v>
      </c>
      <c r="AT300" s="37">
        <f t="shared" si="219"/>
        <v>108.84359342095777</v>
      </c>
      <c r="AU300" s="13">
        <f t="shared" si="220"/>
        <v>5609.4192270941858</v>
      </c>
      <c r="AV300">
        <f t="shared" si="244"/>
        <v>127.66714787429396</v>
      </c>
      <c r="AW300" s="13">
        <f t="shared" si="221"/>
        <v>532.10518174559218</v>
      </c>
      <c r="AX300" s="13">
        <f t="shared" si="245"/>
        <v>112.87715790721964</v>
      </c>
      <c r="AY300" s="13">
        <f t="shared" si="222"/>
        <v>20379.984173517129</v>
      </c>
      <c r="AZ300">
        <f t="shared" si="246"/>
        <v>181.26636654318315</v>
      </c>
      <c r="BA300" s="13">
        <f t="shared" si="223"/>
        <v>532.10518174559218</v>
      </c>
      <c r="BB300" s="37">
        <f t="shared" si="224"/>
        <v>124.21689020500847</v>
      </c>
      <c r="BC300" s="13">
        <f t="shared" si="225"/>
        <v>8414.1288406412787</v>
      </c>
      <c r="BD300">
        <f t="shared" si="247"/>
        <v>152.45222188501276</v>
      </c>
      <c r="BE300" s="13">
        <f t="shared" si="226"/>
        <v>533.91624408933046</v>
      </c>
      <c r="BF300" s="13">
        <f t="shared" si="248"/>
        <v>127.76756316826715</v>
      </c>
      <c r="BG300" s="13">
        <f t="shared" si="227"/>
        <v>20379.984173517129</v>
      </c>
      <c r="BH300">
        <f t="shared" si="249"/>
        <v>196.15677180423066</v>
      </c>
      <c r="BI300" s="13">
        <f t="shared" si="228"/>
        <v>533.91624408933046</v>
      </c>
      <c r="BJ300" s="37">
        <f t="shared" si="229"/>
        <v>7.0828933962664289</v>
      </c>
      <c r="BK300" s="13">
        <f t="shared" si="230"/>
        <v>8414.1288406412787</v>
      </c>
      <c r="BL300">
        <f t="shared" si="250"/>
        <v>35.318225076270721</v>
      </c>
      <c r="BM300" s="13">
        <f t="shared" si="231"/>
        <v>10.271511508174452</v>
      </c>
      <c r="BN300" s="13">
        <f t="shared" si="251"/>
        <v>10.633566359525108</v>
      </c>
      <c r="BO300" s="13">
        <f t="shared" si="232"/>
        <v>20379.984173517129</v>
      </c>
      <c r="BP300">
        <f t="shared" si="252"/>
        <v>79.022774995488618</v>
      </c>
      <c r="BQ300" s="13">
        <f t="shared" si="233"/>
        <v>10.271511508174452</v>
      </c>
      <c r="BR300" s="37">
        <f t="shared" si="234"/>
        <v>159.78161370143422</v>
      </c>
      <c r="BS300" s="13">
        <f t="shared" si="235"/>
        <v>8414.1288406412787</v>
      </c>
      <c r="BT300">
        <f t="shared" si="253"/>
        <v>188.01694538143852</v>
      </c>
      <c r="BU300" s="13">
        <f t="shared" si="236"/>
        <v>836.26927694937092</v>
      </c>
      <c r="BV300" s="13">
        <f t="shared" si="254"/>
        <v>163.3322866646929</v>
      </c>
      <c r="BW300" s="13">
        <f t="shared" si="237"/>
        <v>20379.984173517129</v>
      </c>
      <c r="BX300">
        <f t="shared" si="255"/>
        <v>231.72149530065641</v>
      </c>
      <c r="BY300" s="13">
        <f t="shared" si="238"/>
        <v>836.26927694937092</v>
      </c>
    </row>
    <row r="301" spans="29:77" x14ac:dyDescent="0.2">
      <c r="AC301">
        <v>299</v>
      </c>
      <c r="AD301" s="37">
        <f t="shared" si="209"/>
        <v>517.28773978707602</v>
      </c>
      <c r="AE301" s="13">
        <f t="shared" si="210"/>
        <v>14023.548067735466</v>
      </c>
      <c r="AF301">
        <f t="shared" si="256"/>
        <v>564.18923834137524</v>
      </c>
      <c r="AG301" s="13">
        <f t="shared" si="211"/>
        <v>1616.3024281585481</v>
      </c>
      <c r="AH301" s="13">
        <f t="shared" si="239"/>
        <v>519.87262970432835</v>
      </c>
      <c r="AI301" s="13">
        <f t="shared" si="212"/>
        <v>20379.984173517129</v>
      </c>
      <c r="AJ301">
        <f t="shared" si="240"/>
        <v>588.03311189000442</v>
      </c>
      <c r="AK301" s="13">
        <f t="shared" si="213"/>
        <v>1616.3024281585481</v>
      </c>
      <c r="AL301" s="37">
        <f t="shared" si="214"/>
        <v>1162.5450724080165</v>
      </c>
      <c r="AM301" s="13">
        <f t="shared" si="215"/>
        <v>16828.257681282557</v>
      </c>
      <c r="AN301">
        <f t="shared" si="241"/>
        <v>1218.8268706731756</v>
      </c>
      <c r="AO301" s="13">
        <f t="shared" si="216"/>
        <v>3457.7835760522935</v>
      </c>
      <c r="AP301" s="13">
        <f t="shared" si="242"/>
        <v>1164.6470708022655</v>
      </c>
      <c r="AQ301" s="13">
        <f t="shared" si="217"/>
        <v>20379.984173517129</v>
      </c>
      <c r="AR301" s="13">
        <f t="shared" si="243"/>
        <v>1232.8075529879416</v>
      </c>
      <c r="AS301" s="38">
        <f t="shared" si="218"/>
        <v>3457.7835760522935</v>
      </c>
      <c r="AT301" s="37">
        <f t="shared" si="219"/>
        <v>108.84359342095777</v>
      </c>
      <c r="AU301" s="13">
        <f t="shared" si="220"/>
        <v>5609.4192270941858</v>
      </c>
      <c r="AV301">
        <f t="shared" si="244"/>
        <v>127.60419284267746</v>
      </c>
      <c r="AW301" s="13">
        <f t="shared" si="221"/>
        <v>532.10518174559218</v>
      </c>
      <c r="AX301" s="13">
        <f t="shared" si="245"/>
        <v>112.87715790721964</v>
      </c>
      <c r="AY301" s="13">
        <f t="shared" si="222"/>
        <v>20379.984173517129</v>
      </c>
      <c r="AZ301">
        <f t="shared" si="246"/>
        <v>181.03764009289566</v>
      </c>
      <c r="BA301" s="13">
        <f t="shared" si="223"/>
        <v>532.10518174559218</v>
      </c>
      <c r="BB301" s="37">
        <f t="shared" si="224"/>
        <v>124.21689020500847</v>
      </c>
      <c r="BC301" s="13">
        <f t="shared" si="225"/>
        <v>8414.1288406412787</v>
      </c>
      <c r="BD301">
        <f t="shared" si="247"/>
        <v>152.357789337588</v>
      </c>
      <c r="BE301" s="13">
        <f t="shared" si="226"/>
        <v>533.91624408933046</v>
      </c>
      <c r="BF301" s="13">
        <f t="shared" si="248"/>
        <v>127.76756316826715</v>
      </c>
      <c r="BG301" s="13">
        <f t="shared" si="227"/>
        <v>20379.984173517129</v>
      </c>
      <c r="BH301">
        <f t="shared" si="249"/>
        <v>195.92804535394316</v>
      </c>
      <c r="BI301" s="13">
        <f t="shared" si="228"/>
        <v>533.91624408933046</v>
      </c>
      <c r="BJ301" s="37">
        <f t="shared" si="229"/>
        <v>7.0828933962664289</v>
      </c>
      <c r="BK301" s="13">
        <f t="shared" si="230"/>
        <v>8414.1288406412787</v>
      </c>
      <c r="BL301">
        <f t="shared" si="250"/>
        <v>35.223792528845955</v>
      </c>
      <c r="BM301" s="13">
        <f t="shared" si="231"/>
        <v>10.271511508174452</v>
      </c>
      <c r="BN301" s="13">
        <f t="shared" si="251"/>
        <v>10.633566359525108</v>
      </c>
      <c r="BO301" s="13">
        <f t="shared" si="232"/>
        <v>20379.984173517129</v>
      </c>
      <c r="BP301">
        <f t="shared" si="252"/>
        <v>78.794048545201122</v>
      </c>
      <c r="BQ301" s="13">
        <f t="shared" si="233"/>
        <v>10.271511508174452</v>
      </c>
      <c r="BR301" s="37">
        <f t="shared" si="234"/>
        <v>159.78161370143422</v>
      </c>
      <c r="BS301" s="13">
        <f t="shared" si="235"/>
        <v>8414.1288406412787</v>
      </c>
      <c r="BT301">
        <f t="shared" si="253"/>
        <v>187.92251283401376</v>
      </c>
      <c r="BU301" s="13">
        <f t="shared" si="236"/>
        <v>836.26927694937092</v>
      </c>
      <c r="BV301" s="13">
        <f t="shared" si="254"/>
        <v>163.3322866646929</v>
      </c>
      <c r="BW301" s="13">
        <f t="shared" si="237"/>
        <v>20379.984173517129</v>
      </c>
      <c r="BX301">
        <f t="shared" si="255"/>
        <v>231.49276885036892</v>
      </c>
      <c r="BY301" s="13">
        <f t="shared" si="238"/>
        <v>836.26927694937092</v>
      </c>
    </row>
    <row r="302" spans="29:77" x14ac:dyDescent="0.2">
      <c r="AC302">
        <v>300</v>
      </c>
      <c r="AD302" s="37">
        <f t="shared" si="209"/>
        <v>517.28773978707602</v>
      </c>
      <c r="AE302" s="13">
        <f t="shared" si="210"/>
        <v>14023.548067735466</v>
      </c>
      <c r="AF302">
        <f t="shared" si="256"/>
        <v>564.03290001286086</v>
      </c>
      <c r="AG302" s="13">
        <f t="shared" si="211"/>
        <v>1616.3024281585481</v>
      </c>
      <c r="AH302" s="13">
        <f t="shared" si="239"/>
        <v>519.87262970432835</v>
      </c>
      <c r="AI302" s="13">
        <f t="shared" si="212"/>
        <v>20379.984173517129</v>
      </c>
      <c r="AJ302">
        <f t="shared" si="240"/>
        <v>587.80591028271874</v>
      </c>
      <c r="AK302" s="13">
        <f t="shared" si="213"/>
        <v>1616.3024281585481</v>
      </c>
      <c r="AL302" s="37">
        <f t="shared" si="214"/>
        <v>1162.5450724080165</v>
      </c>
      <c r="AM302" s="13">
        <f t="shared" si="215"/>
        <v>16828.257681282557</v>
      </c>
      <c r="AN302">
        <f t="shared" si="241"/>
        <v>1218.6392646789584</v>
      </c>
      <c r="AO302" s="13">
        <f t="shared" si="216"/>
        <v>3457.7835760522935</v>
      </c>
      <c r="AP302" s="13">
        <f t="shared" si="242"/>
        <v>1164.6470708022655</v>
      </c>
      <c r="AQ302" s="13">
        <f t="shared" si="217"/>
        <v>20379.984173517129</v>
      </c>
      <c r="AR302" s="13">
        <f t="shared" si="243"/>
        <v>1232.5803513806559</v>
      </c>
      <c r="AS302" s="38">
        <f t="shared" si="218"/>
        <v>3457.7835760522935</v>
      </c>
      <c r="AT302" s="37">
        <f t="shared" si="219"/>
        <v>108.84359342095777</v>
      </c>
      <c r="AU302" s="13">
        <f t="shared" si="220"/>
        <v>5609.4192270941858</v>
      </c>
      <c r="AV302">
        <f t="shared" si="244"/>
        <v>127.54165751127172</v>
      </c>
      <c r="AW302" s="13">
        <f t="shared" si="221"/>
        <v>532.10518174559218</v>
      </c>
      <c r="AX302" s="13">
        <f t="shared" si="245"/>
        <v>112.87715790721964</v>
      </c>
      <c r="AY302" s="13">
        <f t="shared" si="222"/>
        <v>20379.984173517129</v>
      </c>
      <c r="AZ302">
        <f t="shared" si="246"/>
        <v>180.81043848561006</v>
      </c>
      <c r="BA302" s="13">
        <f t="shared" si="223"/>
        <v>532.10518174559218</v>
      </c>
      <c r="BB302" s="37">
        <f t="shared" si="224"/>
        <v>124.21689020500847</v>
      </c>
      <c r="BC302" s="13">
        <f t="shared" si="225"/>
        <v>8414.1288406412787</v>
      </c>
      <c r="BD302">
        <f t="shared" si="247"/>
        <v>152.26398634047939</v>
      </c>
      <c r="BE302" s="13">
        <f t="shared" si="226"/>
        <v>533.91624408933046</v>
      </c>
      <c r="BF302" s="13">
        <f t="shared" si="248"/>
        <v>127.76756316826715</v>
      </c>
      <c r="BG302" s="13">
        <f t="shared" si="227"/>
        <v>20379.984173517129</v>
      </c>
      <c r="BH302">
        <f t="shared" si="249"/>
        <v>195.70084374665757</v>
      </c>
      <c r="BI302" s="13">
        <f t="shared" si="228"/>
        <v>533.91624408933046</v>
      </c>
      <c r="BJ302" s="37">
        <f t="shared" si="229"/>
        <v>7.0828933962664289</v>
      </c>
      <c r="BK302" s="13">
        <f t="shared" si="230"/>
        <v>8414.1288406412787</v>
      </c>
      <c r="BL302">
        <f t="shared" si="250"/>
        <v>35.129989531737358</v>
      </c>
      <c r="BM302" s="13">
        <f t="shared" si="231"/>
        <v>10.271511508174452</v>
      </c>
      <c r="BN302" s="13">
        <f t="shared" si="251"/>
        <v>10.633566359525108</v>
      </c>
      <c r="BO302" s="13">
        <f t="shared" si="232"/>
        <v>20379.984173517129</v>
      </c>
      <c r="BP302">
        <f t="shared" si="252"/>
        <v>78.566846937915528</v>
      </c>
      <c r="BQ302" s="13">
        <f t="shared" si="233"/>
        <v>10.271511508174452</v>
      </c>
      <c r="BR302" s="37">
        <f t="shared" si="234"/>
        <v>159.78161370143422</v>
      </c>
      <c r="BS302" s="13">
        <f t="shared" si="235"/>
        <v>8414.1288406412787</v>
      </c>
      <c r="BT302">
        <f t="shared" si="253"/>
        <v>187.82870983690515</v>
      </c>
      <c r="BU302" s="13">
        <f t="shared" si="236"/>
        <v>836.26927694937092</v>
      </c>
      <c r="BV302" s="13">
        <f t="shared" si="254"/>
        <v>163.3322866646929</v>
      </c>
      <c r="BW302" s="13">
        <f t="shared" si="237"/>
        <v>20379.984173517129</v>
      </c>
      <c r="BX302">
        <f t="shared" si="255"/>
        <v>231.26556724308332</v>
      </c>
      <c r="BY302" s="13">
        <f t="shared" si="238"/>
        <v>836.26927694937092</v>
      </c>
    </row>
    <row r="303" spans="29:77" x14ac:dyDescent="0.2">
      <c r="AC303">
        <v>301</v>
      </c>
      <c r="AD303" s="37">
        <f t="shared" si="209"/>
        <v>517.28773978707602</v>
      </c>
      <c r="AE303" s="13">
        <f t="shared" si="210"/>
        <v>14023.548067735466</v>
      </c>
      <c r="AF303">
        <f t="shared" si="256"/>
        <v>563.87760047722702</v>
      </c>
      <c r="AG303" s="13">
        <f t="shared" si="211"/>
        <v>1616.3024281585481</v>
      </c>
      <c r="AH303" s="13">
        <f t="shared" si="239"/>
        <v>519.87262970432835</v>
      </c>
      <c r="AI303" s="13">
        <f t="shared" si="212"/>
        <v>20379.984173517129</v>
      </c>
      <c r="AJ303">
        <f t="shared" si="240"/>
        <v>587.58021832066436</v>
      </c>
      <c r="AK303" s="13">
        <f t="shared" si="213"/>
        <v>1616.3024281585481</v>
      </c>
      <c r="AL303" s="37">
        <f t="shared" si="214"/>
        <v>1162.5450724080165</v>
      </c>
      <c r="AM303" s="13">
        <f t="shared" si="215"/>
        <v>16828.257681282557</v>
      </c>
      <c r="AN303">
        <f t="shared" si="241"/>
        <v>1218.4529052361977</v>
      </c>
      <c r="AO303" s="13">
        <f t="shared" si="216"/>
        <v>3457.7835760522935</v>
      </c>
      <c r="AP303" s="13">
        <f t="shared" si="242"/>
        <v>1164.6470708022655</v>
      </c>
      <c r="AQ303" s="13">
        <f t="shared" si="217"/>
        <v>20379.984173517129</v>
      </c>
      <c r="AR303" s="13">
        <f t="shared" si="243"/>
        <v>1232.3546594186014</v>
      </c>
      <c r="AS303" s="38">
        <f t="shared" si="218"/>
        <v>3457.7835760522935</v>
      </c>
      <c r="AT303" s="37">
        <f t="shared" si="219"/>
        <v>108.84359342095777</v>
      </c>
      <c r="AU303" s="13">
        <f t="shared" si="220"/>
        <v>5609.4192270941858</v>
      </c>
      <c r="AV303">
        <f t="shared" si="244"/>
        <v>127.47953769701819</v>
      </c>
      <c r="AW303" s="13">
        <f t="shared" si="221"/>
        <v>532.10518174559218</v>
      </c>
      <c r="AX303" s="13">
        <f t="shared" si="245"/>
        <v>112.87715790721964</v>
      </c>
      <c r="AY303" s="13">
        <f t="shared" si="222"/>
        <v>20379.984173517129</v>
      </c>
      <c r="AZ303">
        <f t="shared" si="246"/>
        <v>180.58474652355562</v>
      </c>
      <c r="BA303" s="13">
        <f t="shared" si="223"/>
        <v>532.10518174559218</v>
      </c>
      <c r="BB303" s="37">
        <f t="shared" si="224"/>
        <v>124.21689020500847</v>
      </c>
      <c r="BC303" s="13">
        <f t="shared" si="225"/>
        <v>8414.1288406412787</v>
      </c>
      <c r="BD303">
        <f t="shared" si="247"/>
        <v>152.1708066190991</v>
      </c>
      <c r="BE303" s="13">
        <f t="shared" si="226"/>
        <v>533.91624408933046</v>
      </c>
      <c r="BF303" s="13">
        <f t="shared" si="248"/>
        <v>127.76756316826715</v>
      </c>
      <c r="BG303" s="13">
        <f t="shared" si="227"/>
        <v>20379.984173517129</v>
      </c>
      <c r="BH303">
        <f t="shared" si="249"/>
        <v>195.4751517846031</v>
      </c>
      <c r="BI303" s="13">
        <f t="shared" si="228"/>
        <v>533.91624408933046</v>
      </c>
      <c r="BJ303" s="37">
        <f t="shared" si="229"/>
        <v>7.0828933962664289</v>
      </c>
      <c r="BK303" s="13">
        <f t="shared" si="230"/>
        <v>8414.1288406412787</v>
      </c>
      <c r="BL303">
        <f t="shared" si="250"/>
        <v>35.036809810357056</v>
      </c>
      <c r="BM303" s="13">
        <f t="shared" si="231"/>
        <v>10.271511508174452</v>
      </c>
      <c r="BN303" s="13">
        <f t="shared" si="251"/>
        <v>10.633566359525108</v>
      </c>
      <c r="BO303" s="13">
        <f t="shared" si="232"/>
        <v>20379.984173517129</v>
      </c>
      <c r="BP303">
        <f t="shared" si="252"/>
        <v>78.341154975861073</v>
      </c>
      <c r="BQ303" s="13">
        <f t="shared" si="233"/>
        <v>10.271511508174452</v>
      </c>
      <c r="BR303" s="37">
        <f t="shared" si="234"/>
        <v>159.78161370143422</v>
      </c>
      <c r="BS303" s="13">
        <f t="shared" si="235"/>
        <v>8414.1288406412787</v>
      </c>
      <c r="BT303">
        <f t="shared" si="253"/>
        <v>187.73553011552485</v>
      </c>
      <c r="BU303" s="13">
        <f t="shared" si="236"/>
        <v>836.26927694937092</v>
      </c>
      <c r="BV303" s="13">
        <f t="shared" si="254"/>
        <v>163.3322866646929</v>
      </c>
      <c r="BW303" s="13">
        <f t="shared" si="237"/>
        <v>20379.984173517129</v>
      </c>
      <c r="BX303">
        <f t="shared" si="255"/>
        <v>231.03987528102886</v>
      </c>
      <c r="BY303" s="13">
        <f t="shared" si="238"/>
        <v>836.26927694937092</v>
      </c>
    </row>
    <row r="304" spans="29:77" x14ac:dyDescent="0.2">
      <c r="AC304">
        <v>302</v>
      </c>
      <c r="AD304" s="37">
        <f t="shared" si="209"/>
        <v>517.28773978707602</v>
      </c>
      <c r="AE304" s="13">
        <f t="shared" si="210"/>
        <v>14023.548067735466</v>
      </c>
      <c r="AF304">
        <f t="shared" si="256"/>
        <v>563.72332941533909</v>
      </c>
      <c r="AG304" s="13">
        <f t="shared" si="211"/>
        <v>1616.3024281585481</v>
      </c>
      <c r="AH304" s="13">
        <f t="shared" si="239"/>
        <v>519.87262970432835</v>
      </c>
      <c r="AI304" s="13">
        <f t="shared" si="212"/>
        <v>20379.984173517129</v>
      </c>
      <c r="AJ304">
        <f t="shared" si="240"/>
        <v>587.35602100736514</v>
      </c>
      <c r="AK304" s="13">
        <f t="shared" si="213"/>
        <v>1616.3024281585481</v>
      </c>
      <c r="AL304" s="37">
        <f t="shared" si="214"/>
        <v>1162.5450724080165</v>
      </c>
      <c r="AM304" s="13">
        <f t="shared" si="215"/>
        <v>16828.257681282557</v>
      </c>
      <c r="AN304">
        <f t="shared" si="241"/>
        <v>1218.2677799619323</v>
      </c>
      <c r="AO304" s="13">
        <f t="shared" si="216"/>
        <v>3457.7835760522935</v>
      </c>
      <c r="AP304" s="13">
        <f t="shared" si="242"/>
        <v>1164.6470708022655</v>
      </c>
      <c r="AQ304" s="13">
        <f t="shared" si="217"/>
        <v>20379.984173517129</v>
      </c>
      <c r="AR304" s="13">
        <f t="shared" si="243"/>
        <v>1232.1304621053023</v>
      </c>
      <c r="AS304" s="38">
        <f t="shared" si="218"/>
        <v>3457.7835760522935</v>
      </c>
      <c r="AT304" s="37">
        <f t="shared" si="219"/>
        <v>108.84359342095777</v>
      </c>
      <c r="AU304" s="13">
        <f t="shared" si="220"/>
        <v>5609.4192270941858</v>
      </c>
      <c r="AV304">
        <f t="shared" si="244"/>
        <v>127.41782927226302</v>
      </c>
      <c r="AW304" s="13">
        <f t="shared" si="221"/>
        <v>532.10518174559218</v>
      </c>
      <c r="AX304" s="13">
        <f t="shared" si="245"/>
        <v>112.87715790721964</v>
      </c>
      <c r="AY304" s="13">
        <f t="shared" si="222"/>
        <v>20379.984173517129</v>
      </c>
      <c r="AZ304">
        <f t="shared" si="246"/>
        <v>180.36054921025649</v>
      </c>
      <c r="BA304" s="13">
        <f t="shared" si="223"/>
        <v>532.10518174559218</v>
      </c>
      <c r="BB304" s="37">
        <f t="shared" si="224"/>
        <v>124.21689020500847</v>
      </c>
      <c r="BC304" s="13">
        <f t="shared" si="225"/>
        <v>8414.1288406412787</v>
      </c>
      <c r="BD304">
        <f t="shared" si="247"/>
        <v>152.07824398196635</v>
      </c>
      <c r="BE304" s="13">
        <f t="shared" si="226"/>
        <v>533.91624408933046</v>
      </c>
      <c r="BF304" s="13">
        <f t="shared" si="248"/>
        <v>127.76756316826715</v>
      </c>
      <c r="BG304" s="13">
        <f t="shared" si="227"/>
        <v>20379.984173517129</v>
      </c>
      <c r="BH304">
        <f t="shared" si="249"/>
        <v>195.250954471304</v>
      </c>
      <c r="BI304" s="13">
        <f t="shared" si="228"/>
        <v>533.91624408933046</v>
      </c>
      <c r="BJ304" s="37">
        <f t="shared" si="229"/>
        <v>7.0828933962664289</v>
      </c>
      <c r="BK304" s="13">
        <f t="shared" si="230"/>
        <v>8414.1288406412787</v>
      </c>
      <c r="BL304">
        <f t="shared" si="250"/>
        <v>34.944247173224305</v>
      </c>
      <c r="BM304" s="13">
        <f t="shared" si="231"/>
        <v>10.271511508174452</v>
      </c>
      <c r="BN304" s="13">
        <f t="shared" si="251"/>
        <v>10.633566359525108</v>
      </c>
      <c r="BO304" s="13">
        <f t="shared" si="232"/>
        <v>20379.984173517129</v>
      </c>
      <c r="BP304">
        <f t="shared" si="252"/>
        <v>78.116957662561958</v>
      </c>
      <c r="BQ304" s="13">
        <f t="shared" si="233"/>
        <v>10.271511508174452</v>
      </c>
      <c r="BR304" s="37">
        <f t="shared" si="234"/>
        <v>159.78161370143422</v>
      </c>
      <c r="BS304" s="13">
        <f t="shared" si="235"/>
        <v>8414.1288406412787</v>
      </c>
      <c r="BT304">
        <f t="shared" si="253"/>
        <v>187.64296747839211</v>
      </c>
      <c r="BU304" s="13">
        <f t="shared" si="236"/>
        <v>836.26927694937092</v>
      </c>
      <c r="BV304" s="13">
        <f t="shared" si="254"/>
        <v>163.3322866646929</v>
      </c>
      <c r="BW304" s="13">
        <f t="shared" si="237"/>
        <v>20379.984173517129</v>
      </c>
      <c r="BX304">
        <f t="shared" si="255"/>
        <v>230.81567796772975</v>
      </c>
      <c r="BY304" s="13">
        <f t="shared" si="238"/>
        <v>836.26927694937092</v>
      </c>
    </row>
    <row r="305" spans="29:77" x14ac:dyDescent="0.2">
      <c r="AC305">
        <v>303</v>
      </c>
      <c r="AD305" s="37">
        <f t="shared" si="209"/>
        <v>517.28773978707602</v>
      </c>
      <c r="AE305" s="13">
        <f t="shared" si="210"/>
        <v>14023.548067735466</v>
      </c>
      <c r="AF305">
        <f t="shared" si="256"/>
        <v>563.57007664428875</v>
      </c>
      <c r="AG305" s="13">
        <f t="shared" si="211"/>
        <v>1616.3024281585481</v>
      </c>
      <c r="AH305" s="13">
        <f t="shared" si="239"/>
        <v>519.87262970432835</v>
      </c>
      <c r="AI305" s="13">
        <f t="shared" si="212"/>
        <v>20379.984173517129</v>
      </c>
      <c r="AJ305">
        <f t="shared" si="240"/>
        <v>587.13330354431889</v>
      </c>
      <c r="AK305" s="13">
        <f t="shared" si="213"/>
        <v>1616.3024281585481</v>
      </c>
      <c r="AL305" s="37">
        <f t="shared" si="214"/>
        <v>1162.5450724080165</v>
      </c>
      <c r="AM305" s="13">
        <f t="shared" si="215"/>
        <v>16828.257681282557</v>
      </c>
      <c r="AN305">
        <f t="shared" si="241"/>
        <v>1218.0838766366719</v>
      </c>
      <c r="AO305" s="13">
        <f t="shared" si="216"/>
        <v>3457.7835760522935</v>
      </c>
      <c r="AP305" s="13">
        <f t="shared" si="242"/>
        <v>1164.6470708022655</v>
      </c>
      <c r="AQ305" s="13">
        <f t="shared" si="217"/>
        <v>20379.984173517129</v>
      </c>
      <c r="AR305" s="13">
        <f t="shared" si="243"/>
        <v>1231.9077446422559</v>
      </c>
      <c r="AS305" s="38">
        <f t="shared" si="218"/>
        <v>3457.7835760522935</v>
      </c>
      <c r="AT305" s="37">
        <f t="shared" si="219"/>
        <v>108.84359342095777</v>
      </c>
      <c r="AU305" s="13">
        <f t="shared" si="220"/>
        <v>5609.4192270941858</v>
      </c>
      <c r="AV305">
        <f t="shared" si="244"/>
        <v>127.35652816384288</v>
      </c>
      <c r="AW305" s="13">
        <f t="shared" si="221"/>
        <v>532.10518174559218</v>
      </c>
      <c r="AX305" s="13">
        <f t="shared" si="245"/>
        <v>112.87715790721964</v>
      </c>
      <c r="AY305" s="13">
        <f t="shared" si="222"/>
        <v>20379.984173517129</v>
      </c>
      <c r="AZ305">
        <f t="shared" si="246"/>
        <v>180.13783174721016</v>
      </c>
      <c r="BA305" s="13">
        <f t="shared" si="223"/>
        <v>532.10518174559218</v>
      </c>
      <c r="BB305" s="37">
        <f t="shared" si="224"/>
        <v>124.21689020500847</v>
      </c>
      <c r="BC305" s="13">
        <f t="shared" si="225"/>
        <v>8414.1288406412787</v>
      </c>
      <c r="BD305">
        <f t="shared" si="247"/>
        <v>151.98629231933612</v>
      </c>
      <c r="BE305" s="13">
        <f t="shared" si="226"/>
        <v>533.91624408933046</v>
      </c>
      <c r="BF305" s="13">
        <f t="shared" si="248"/>
        <v>127.76756316826715</v>
      </c>
      <c r="BG305" s="13">
        <f t="shared" si="227"/>
        <v>20379.984173517129</v>
      </c>
      <c r="BH305">
        <f t="shared" si="249"/>
        <v>195.02823700825766</v>
      </c>
      <c r="BI305" s="13">
        <f t="shared" si="228"/>
        <v>533.91624408933046</v>
      </c>
      <c r="BJ305" s="37">
        <f t="shared" si="229"/>
        <v>7.0828933962664289</v>
      </c>
      <c r="BK305" s="13">
        <f t="shared" si="230"/>
        <v>8414.1288406412787</v>
      </c>
      <c r="BL305">
        <f t="shared" si="250"/>
        <v>34.852295510594082</v>
      </c>
      <c r="BM305" s="13">
        <f t="shared" si="231"/>
        <v>10.271511508174452</v>
      </c>
      <c r="BN305" s="13">
        <f t="shared" si="251"/>
        <v>10.633566359525108</v>
      </c>
      <c r="BO305" s="13">
        <f t="shared" si="232"/>
        <v>20379.984173517129</v>
      </c>
      <c r="BP305">
        <f t="shared" si="252"/>
        <v>77.894240199515622</v>
      </c>
      <c r="BQ305" s="13">
        <f t="shared" si="233"/>
        <v>10.271511508174452</v>
      </c>
      <c r="BR305" s="37">
        <f t="shared" si="234"/>
        <v>159.78161370143422</v>
      </c>
      <c r="BS305" s="13">
        <f t="shared" si="235"/>
        <v>8414.1288406412787</v>
      </c>
      <c r="BT305">
        <f t="shared" si="253"/>
        <v>187.55101581576187</v>
      </c>
      <c r="BU305" s="13">
        <f t="shared" si="236"/>
        <v>836.26927694937092</v>
      </c>
      <c r="BV305" s="13">
        <f t="shared" si="254"/>
        <v>163.3322866646929</v>
      </c>
      <c r="BW305" s="13">
        <f t="shared" si="237"/>
        <v>20379.984173517129</v>
      </c>
      <c r="BX305">
        <f t="shared" si="255"/>
        <v>230.59296050468342</v>
      </c>
      <c r="BY305" s="13">
        <f t="shared" si="238"/>
        <v>836.26927694937092</v>
      </c>
    </row>
    <row r="306" spans="29:77" x14ac:dyDescent="0.2">
      <c r="AC306">
        <v>304</v>
      </c>
      <c r="AD306" s="37">
        <f t="shared" si="209"/>
        <v>517.28773978707602</v>
      </c>
      <c r="AE306" s="13">
        <f t="shared" si="210"/>
        <v>14023.548067735466</v>
      </c>
      <c r="AF306">
        <f t="shared" si="256"/>
        <v>563.41783211515326</v>
      </c>
      <c r="AG306" s="13">
        <f t="shared" si="211"/>
        <v>1616.3024281585481</v>
      </c>
      <c r="AH306" s="13">
        <f t="shared" si="239"/>
        <v>519.87262970432835</v>
      </c>
      <c r="AI306" s="13">
        <f t="shared" si="212"/>
        <v>20379.984173517129</v>
      </c>
      <c r="AJ306">
        <f t="shared" si="240"/>
        <v>586.91205132773996</v>
      </c>
      <c r="AK306" s="13">
        <f t="shared" si="213"/>
        <v>1616.3024281585481</v>
      </c>
      <c r="AL306" s="37">
        <f t="shared" si="214"/>
        <v>1162.5450724080165</v>
      </c>
      <c r="AM306" s="13">
        <f t="shared" si="215"/>
        <v>16828.257681282557</v>
      </c>
      <c r="AN306">
        <f t="shared" si="241"/>
        <v>1217.901183201709</v>
      </c>
      <c r="AO306" s="13">
        <f t="shared" si="216"/>
        <v>3457.7835760522935</v>
      </c>
      <c r="AP306" s="13">
        <f t="shared" si="242"/>
        <v>1164.6470708022655</v>
      </c>
      <c r="AQ306" s="13">
        <f t="shared" si="217"/>
        <v>20379.984173517129</v>
      </c>
      <c r="AR306" s="13">
        <f t="shared" si="243"/>
        <v>1231.686492425677</v>
      </c>
      <c r="AS306" s="38">
        <f t="shared" si="218"/>
        <v>3457.7835760522935</v>
      </c>
      <c r="AT306" s="37">
        <f t="shared" si="219"/>
        <v>108.84359342095777</v>
      </c>
      <c r="AU306" s="13">
        <f t="shared" si="220"/>
        <v>5609.4192270941858</v>
      </c>
      <c r="AV306">
        <f t="shared" si="244"/>
        <v>127.29563035218865</v>
      </c>
      <c r="AW306" s="13">
        <f t="shared" si="221"/>
        <v>532.10518174559218</v>
      </c>
      <c r="AX306" s="13">
        <f t="shared" si="245"/>
        <v>112.87715790721964</v>
      </c>
      <c r="AY306" s="13">
        <f t="shared" si="222"/>
        <v>20379.984173517129</v>
      </c>
      <c r="AZ306">
        <f t="shared" si="246"/>
        <v>179.91657953063125</v>
      </c>
      <c r="BA306" s="13">
        <f t="shared" si="223"/>
        <v>532.10518174559218</v>
      </c>
      <c r="BB306" s="37">
        <f t="shared" si="224"/>
        <v>124.21689020500847</v>
      </c>
      <c r="BC306" s="13">
        <f t="shared" si="225"/>
        <v>8414.1288406412787</v>
      </c>
      <c r="BD306">
        <f t="shared" si="247"/>
        <v>151.89494560185477</v>
      </c>
      <c r="BE306" s="13">
        <f t="shared" si="226"/>
        <v>533.91624408933046</v>
      </c>
      <c r="BF306" s="13">
        <f t="shared" si="248"/>
        <v>127.76756316826715</v>
      </c>
      <c r="BG306" s="13">
        <f t="shared" si="227"/>
        <v>20379.984173517129</v>
      </c>
      <c r="BH306">
        <f t="shared" si="249"/>
        <v>194.80698479167876</v>
      </c>
      <c r="BI306" s="13">
        <f t="shared" si="228"/>
        <v>533.91624408933046</v>
      </c>
      <c r="BJ306" s="37">
        <f t="shared" si="229"/>
        <v>7.0828933962664289</v>
      </c>
      <c r="BK306" s="13">
        <f t="shared" si="230"/>
        <v>8414.1288406412787</v>
      </c>
      <c r="BL306">
        <f t="shared" si="250"/>
        <v>34.760948793112739</v>
      </c>
      <c r="BM306" s="13">
        <f t="shared" si="231"/>
        <v>10.271511508174452</v>
      </c>
      <c r="BN306" s="13">
        <f t="shared" si="251"/>
        <v>10.633566359525108</v>
      </c>
      <c r="BO306" s="13">
        <f t="shared" si="232"/>
        <v>20379.984173517129</v>
      </c>
      <c r="BP306">
        <f t="shared" si="252"/>
        <v>77.672987982936718</v>
      </c>
      <c r="BQ306" s="13">
        <f t="shared" si="233"/>
        <v>10.271511508174452</v>
      </c>
      <c r="BR306" s="37">
        <f t="shared" si="234"/>
        <v>159.78161370143422</v>
      </c>
      <c r="BS306" s="13">
        <f t="shared" si="235"/>
        <v>8414.1288406412787</v>
      </c>
      <c r="BT306">
        <f t="shared" si="253"/>
        <v>187.45966909828053</v>
      </c>
      <c r="BU306" s="13">
        <f t="shared" si="236"/>
        <v>836.26927694937092</v>
      </c>
      <c r="BV306" s="13">
        <f t="shared" si="254"/>
        <v>163.3322866646929</v>
      </c>
      <c r="BW306" s="13">
        <f t="shared" si="237"/>
        <v>20379.984173517129</v>
      </c>
      <c r="BX306">
        <f t="shared" si="255"/>
        <v>230.37170828810451</v>
      </c>
      <c r="BY306" s="13">
        <f t="shared" si="238"/>
        <v>836.26927694937092</v>
      </c>
    </row>
    <row r="307" spans="29:77" x14ac:dyDescent="0.2">
      <c r="AC307">
        <v>305</v>
      </c>
      <c r="AD307" s="37">
        <f t="shared" si="209"/>
        <v>517.28773978707602</v>
      </c>
      <c r="AE307" s="13">
        <f t="shared" si="210"/>
        <v>14023.548067735466</v>
      </c>
      <c r="AF307">
        <f t="shared" si="256"/>
        <v>563.26658591079888</v>
      </c>
      <c r="AG307" s="13">
        <f t="shared" si="211"/>
        <v>1616.3024281585481</v>
      </c>
      <c r="AH307" s="13">
        <f t="shared" si="239"/>
        <v>519.87262970432835</v>
      </c>
      <c r="AI307" s="13">
        <f t="shared" si="212"/>
        <v>20379.984173517129</v>
      </c>
      <c r="AJ307">
        <f t="shared" si="240"/>
        <v>586.69224994536808</v>
      </c>
      <c r="AK307" s="13">
        <f t="shared" si="213"/>
        <v>1616.3024281585481</v>
      </c>
      <c r="AL307" s="37">
        <f t="shared" si="214"/>
        <v>1162.5450724080165</v>
      </c>
      <c r="AM307" s="13">
        <f t="shared" si="215"/>
        <v>16828.257681282557</v>
      </c>
      <c r="AN307">
        <f t="shared" si="241"/>
        <v>1217.7196877564838</v>
      </c>
      <c r="AO307" s="13">
        <f t="shared" si="216"/>
        <v>3457.7835760522935</v>
      </c>
      <c r="AP307" s="13">
        <f t="shared" si="242"/>
        <v>1164.6470708022655</v>
      </c>
      <c r="AQ307" s="13">
        <f t="shared" si="217"/>
        <v>20379.984173517129</v>
      </c>
      <c r="AR307" s="13">
        <f t="shared" si="243"/>
        <v>1231.4666910433052</v>
      </c>
      <c r="AS307" s="38">
        <f t="shared" si="218"/>
        <v>3457.7835760522935</v>
      </c>
      <c r="AT307" s="37">
        <f t="shared" si="219"/>
        <v>108.84359342095777</v>
      </c>
      <c r="AU307" s="13">
        <f t="shared" si="220"/>
        <v>5609.4192270941858</v>
      </c>
      <c r="AV307">
        <f t="shared" si="244"/>
        <v>127.23513187044691</v>
      </c>
      <c r="AW307" s="13">
        <f t="shared" si="221"/>
        <v>532.10518174559218</v>
      </c>
      <c r="AX307" s="13">
        <f t="shared" si="245"/>
        <v>112.87715790721964</v>
      </c>
      <c r="AY307" s="13">
        <f t="shared" si="222"/>
        <v>20379.984173517129</v>
      </c>
      <c r="AZ307">
        <f t="shared" si="246"/>
        <v>179.6967781482594</v>
      </c>
      <c r="BA307" s="13">
        <f t="shared" si="223"/>
        <v>532.10518174559218</v>
      </c>
      <c r="BB307" s="37">
        <f t="shared" si="224"/>
        <v>124.21689020500847</v>
      </c>
      <c r="BC307" s="13">
        <f t="shared" si="225"/>
        <v>8414.1288406412787</v>
      </c>
      <c r="BD307">
        <f t="shared" si="247"/>
        <v>151.80419787924217</v>
      </c>
      <c r="BE307" s="13">
        <f t="shared" si="226"/>
        <v>533.91624408933046</v>
      </c>
      <c r="BF307" s="13">
        <f t="shared" si="248"/>
        <v>127.76756316826715</v>
      </c>
      <c r="BG307" s="13">
        <f t="shared" si="227"/>
        <v>20379.984173517129</v>
      </c>
      <c r="BH307">
        <f t="shared" si="249"/>
        <v>194.58718340930693</v>
      </c>
      <c r="BI307" s="13">
        <f t="shared" si="228"/>
        <v>533.91624408933046</v>
      </c>
      <c r="BJ307" s="37">
        <f t="shared" si="229"/>
        <v>7.0828933962664289</v>
      </c>
      <c r="BK307" s="13">
        <f t="shared" si="230"/>
        <v>8414.1288406412787</v>
      </c>
      <c r="BL307">
        <f t="shared" si="250"/>
        <v>34.670201070500127</v>
      </c>
      <c r="BM307" s="13">
        <f t="shared" si="231"/>
        <v>10.271511508174452</v>
      </c>
      <c r="BN307" s="13">
        <f t="shared" si="251"/>
        <v>10.633566359525108</v>
      </c>
      <c r="BO307" s="13">
        <f t="shared" si="232"/>
        <v>20379.984173517129</v>
      </c>
      <c r="BP307">
        <f t="shared" si="252"/>
        <v>77.453186600564877</v>
      </c>
      <c r="BQ307" s="13">
        <f t="shared" si="233"/>
        <v>10.271511508174452</v>
      </c>
      <c r="BR307" s="37">
        <f t="shared" si="234"/>
        <v>159.78161370143422</v>
      </c>
      <c r="BS307" s="13">
        <f t="shared" si="235"/>
        <v>8414.1288406412787</v>
      </c>
      <c r="BT307">
        <f t="shared" si="253"/>
        <v>187.36892137566792</v>
      </c>
      <c r="BU307" s="13">
        <f t="shared" si="236"/>
        <v>836.26927694937092</v>
      </c>
      <c r="BV307" s="13">
        <f t="shared" si="254"/>
        <v>163.3322866646929</v>
      </c>
      <c r="BW307" s="13">
        <f t="shared" si="237"/>
        <v>20379.984173517129</v>
      </c>
      <c r="BX307">
        <f t="shared" si="255"/>
        <v>230.15190690573269</v>
      </c>
      <c r="BY307" s="13">
        <f t="shared" si="238"/>
        <v>836.26927694937092</v>
      </c>
    </row>
    <row r="308" spans="29:77" x14ac:dyDescent="0.2">
      <c r="AC308">
        <v>306</v>
      </c>
      <c r="AD308" s="37">
        <f t="shared" si="209"/>
        <v>517.28773978707602</v>
      </c>
      <c r="AE308" s="13">
        <f t="shared" si="210"/>
        <v>14023.548067735466</v>
      </c>
      <c r="AF308">
        <f t="shared" si="256"/>
        <v>563.11632824372782</v>
      </c>
      <c r="AG308" s="13">
        <f t="shared" si="211"/>
        <v>1616.3024281585481</v>
      </c>
      <c r="AH308" s="13">
        <f t="shared" si="239"/>
        <v>519.87262970432835</v>
      </c>
      <c r="AI308" s="13">
        <f t="shared" si="212"/>
        <v>20379.984173517129</v>
      </c>
      <c r="AJ308">
        <f t="shared" si="240"/>
        <v>586.47388517333854</v>
      </c>
      <c r="AK308" s="13">
        <f t="shared" si="213"/>
        <v>1616.3024281585481</v>
      </c>
      <c r="AL308" s="37">
        <f t="shared" si="214"/>
        <v>1162.5450724080165</v>
      </c>
      <c r="AM308" s="13">
        <f t="shared" si="215"/>
        <v>16828.257681282557</v>
      </c>
      <c r="AN308">
        <f t="shared" si="241"/>
        <v>1217.5393785559986</v>
      </c>
      <c r="AO308" s="13">
        <f t="shared" si="216"/>
        <v>3457.7835760522935</v>
      </c>
      <c r="AP308" s="13">
        <f t="shared" si="242"/>
        <v>1164.6470708022655</v>
      </c>
      <c r="AQ308" s="13">
        <f t="shared" si="217"/>
        <v>20379.984173517129</v>
      </c>
      <c r="AR308" s="13">
        <f t="shared" si="243"/>
        <v>1231.2483262712758</v>
      </c>
      <c r="AS308" s="38">
        <f t="shared" si="218"/>
        <v>3457.7835760522935</v>
      </c>
      <c r="AT308" s="37">
        <f t="shared" si="219"/>
        <v>108.84359342095777</v>
      </c>
      <c r="AU308" s="13">
        <f t="shared" si="220"/>
        <v>5609.4192270941858</v>
      </c>
      <c r="AV308">
        <f t="shared" si="244"/>
        <v>127.17502880361852</v>
      </c>
      <c r="AW308" s="13">
        <f t="shared" si="221"/>
        <v>532.10518174559218</v>
      </c>
      <c r="AX308" s="13">
        <f t="shared" si="245"/>
        <v>112.87715790721964</v>
      </c>
      <c r="AY308" s="13">
        <f t="shared" si="222"/>
        <v>20379.984173517129</v>
      </c>
      <c r="AZ308">
        <f t="shared" si="246"/>
        <v>179.47841337622987</v>
      </c>
      <c r="BA308" s="13">
        <f t="shared" si="223"/>
        <v>532.10518174559218</v>
      </c>
      <c r="BB308" s="37">
        <f t="shared" si="224"/>
        <v>124.21689020500847</v>
      </c>
      <c r="BC308" s="13">
        <f t="shared" si="225"/>
        <v>8414.1288406412787</v>
      </c>
      <c r="BD308">
        <f t="shared" si="247"/>
        <v>151.71404327899958</v>
      </c>
      <c r="BE308" s="13">
        <f t="shared" si="226"/>
        <v>533.91624408933046</v>
      </c>
      <c r="BF308" s="13">
        <f t="shared" si="248"/>
        <v>127.76756316826715</v>
      </c>
      <c r="BG308" s="13">
        <f t="shared" si="227"/>
        <v>20379.984173517129</v>
      </c>
      <c r="BH308">
        <f t="shared" si="249"/>
        <v>194.36881863727737</v>
      </c>
      <c r="BI308" s="13">
        <f t="shared" si="228"/>
        <v>533.91624408933046</v>
      </c>
      <c r="BJ308" s="37">
        <f t="shared" si="229"/>
        <v>7.0828933962664289</v>
      </c>
      <c r="BK308" s="13">
        <f t="shared" si="230"/>
        <v>8414.1288406412787</v>
      </c>
      <c r="BL308">
        <f t="shared" si="250"/>
        <v>34.580046470257535</v>
      </c>
      <c r="BM308" s="13">
        <f t="shared" si="231"/>
        <v>10.271511508174452</v>
      </c>
      <c r="BN308" s="13">
        <f t="shared" si="251"/>
        <v>10.633566359525108</v>
      </c>
      <c r="BO308" s="13">
        <f t="shared" si="232"/>
        <v>20379.984173517129</v>
      </c>
      <c r="BP308">
        <f t="shared" si="252"/>
        <v>77.234821828535331</v>
      </c>
      <c r="BQ308" s="13">
        <f t="shared" si="233"/>
        <v>10.271511508174452</v>
      </c>
      <c r="BR308" s="37">
        <f t="shared" si="234"/>
        <v>159.78161370143422</v>
      </c>
      <c r="BS308" s="13">
        <f t="shared" si="235"/>
        <v>8414.1288406412787</v>
      </c>
      <c r="BT308">
        <f t="shared" si="253"/>
        <v>187.27876677542534</v>
      </c>
      <c r="BU308" s="13">
        <f t="shared" si="236"/>
        <v>836.26927694937092</v>
      </c>
      <c r="BV308" s="13">
        <f t="shared" si="254"/>
        <v>163.3322866646929</v>
      </c>
      <c r="BW308" s="13">
        <f t="shared" si="237"/>
        <v>20379.984173517129</v>
      </c>
      <c r="BX308">
        <f t="shared" si="255"/>
        <v>229.93354213370313</v>
      </c>
      <c r="BY308" s="13">
        <f t="shared" si="238"/>
        <v>836.26927694937092</v>
      </c>
    </row>
    <row r="309" spans="29:77" x14ac:dyDescent="0.2">
      <c r="AC309">
        <v>307</v>
      </c>
      <c r="AD309" s="37">
        <f t="shared" si="209"/>
        <v>517.28773978707602</v>
      </c>
      <c r="AE309" s="13">
        <f t="shared" si="210"/>
        <v>14023.548067735466</v>
      </c>
      <c r="AF309">
        <f t="shared" si="256"/>
        <v>562.96704945396675</v>
      </c>
      <c r="AG309" s="13">
        <f t="shared" si="211"/>
        <v>1616.3024281585481</v>
      </c>
      <c r="AH309" s="13">
        <f t="shared" si="239"/>
        <v>519.87262970432835</v>
      </c>
      <c r="AI309" s="13">
        <f t="shared" si="212"/>
        <v>20379.984173517129</v>
      </c>
      <c r="AJ309">
        <f t="shared" si="240"/>
        <v>586.25694297311384</v>
      </c>
      <c r="AK309" s="13">
        <f t="shared" si="213"/>
        <v>1616.3024281585481</v>
      </c>
      <c r="AL309" s="37">
        <f t="shared" si="214"/>
        <v>1162.5450724080165</v>
      </c>
      <c r="AM309" s="13">
        <f t="shared" si="215"/>
        <v>16828.257681282557</v>
      </c>
      <c r="AN309">
        <f t="shared" si="241"/>
        <v>1217.3602440082855</v>
      </c>
      <c r="AO309" s="13">
        <f t="shared" si="216"/>
        <v>3457.7835760522935</v>
      </c>
      <c r="AP309" s="13">
        <f t="shared" si="242"/>
        <v>1164.6470708022655</v>
      </c>
      <c r="AQ309" s="13">
        <f t="shared" si="217"/>
        <v>20379.984173517129</v>
      </c>
      <c r="AR309" s="13">
        <f t="shared" si="243"/>
        <v>1231.031384071051</v>
      </c>
      <c r="AS309" s="38">
        <f t="shared" si="218"/>
        <v>3457.7835760522935</v>
      </c>
      <c r="AT309" s="37">
        <f t="shared" si="219"/>
        <v>108.84359342095777</v>
      </c>
      <c r="AU309" s="13">
        <f t="shared" si="220"/>
        <v>5609.4192270941858</v>
      </c>
      <c r="AV309">
        <f t="shared" si="244"/>
        <v>127.11531728771408</v>
      </c>
      <c r="AW309" s="13">
        <f t="shared" si="221"/>
        <v>532.10518174559218</v>
      </c>
      <c r="AX309" s="13">
        <f t="shared" si="245"/>
        <v>112.87715790721964</v>
      </c>
      <c r="AY309" s="13">
        <f t="shared" si="222"/>
        <v>20379.984173517129</v>
      </c>
      <c r="AZ309">
        <f t="shared" si="246"/>
        <v>179.26147117600507</v>
      </c>
      <c r="BA309" s="13">
        <f t="shared" si="223"/>
        <v>532.10518174559218</v>
      </c>
      <c r="BB309" s="37">
        <f t="shared" si="224"/>
        <v>124.21689020500847</v>
      </c>
      <c r="BC309" s="13">
        <f t="shared" si="225"/>
        <v>8414.1288406412787</v>
      </c>
      <c r="BD309">
        <f t="shared" si="247"/>
        <v>151.62447600514292</v>
      </c>
      <c r="BE309" s="13">
        <f t="shared" si="226"/>
        <v>533.91624408933046</v>
      </c>
      <c r="BF309" s="13">
        <f t="shared" si="248"/>
        <v>127.76756316826715</v>
      </c>
      <c r="BG309" s="13">
        <f t="shared" si="227"/>
        <v>20379.984173517129</v>
      </c>
      <c r="BH309">
        <f t="shared" si="249"/>
        <v>194.15187643705258</v>
      </c>
      <c r="BI309" s="13">
        <f t="shared" si="228"/>
        <v>533.91624408933046</v>
      </c>
      <c r="BJ309" s="37">
        <f t="shared" si="229"/>
        <v>7.0828933962664289</v>
      </c>
      <c r="BK309" s="13">
        <f t="shared" si="230"/>
        <v>8414.1288406412787</v>
      </c>
      <c r="BL309">
        <f t="shared" si="250"/>
        <v>34.490479196400891</v>
      </c>
      <c r="BM309" s="13">
        <f t="shared" si="231"/>
        <v>10.271511508174452</v>
      </c>
      <c r="BN309" s="13">
        <f t="shared" si="251"/>
        <v>10.633566359525108</v>
      </c>
      <c r="BO309" s="13">
        <f t="shared" si="232"/>
        <v>20379.984173517129</v>
      </c>
      <c r="BP309">
        <f t="shared" si="252"/>
        <v>77.017879628310538</v>
      </c>
      <c r="BQ309" s="13">
        <f t="shared" si="233"/>
        <v>10.271511508174452</v>
      </c>
      <c r="BR309" s="37">
        <f t="shared" si="234"/>
        <v>159.78161370143422</v>
      </c>
      <c r="BS309" s="13">
        <f t="shared" si="235"/>
        <v>8414.1288406412787</v>
      </c>
      <c r="BT309">
        <f t="shared" si="253"/>
        <v>187.18919950156868</v>
      </c>
      <c r="BU309" s="13">
        <f t="shared" si="236"/>
        <v>836.26927694937092</v>
      </c>
      <c r="BV309" s="13">
        <f t="shared" si="254"/>
        <v>163.3322866646929</v>
      </c>
      <c r="BW309" s="13">
        <f t="shared" si="237"/>
        <v>20379.984173517129</v>
      </c>
      <c r="BX309">
        <f t="shared" si="255"/>
        <v>229.71659993347834</v>
      </c>
      <c r="BY309" s="13">
        <f t="shared" si="238"/>
        <v>836.26927694937092</v>
      </c>
    </row>
    <row r="310" spans="29:77" x14ac:dyDescent="0.2">
      <c r="AC310">
        <v>308</v>
      </c>
      <c r="AD310" s="37">
        <f t="shared" si="209"/>
        <v>517.28773978707602</v>
      </c>
      <c r="AE310" s="13">
        <f t="shared" si="210"/>
        <v>14023.548067735466</v>
      </c>
      <c r="AF310">
        <f t="shared" si="256"/>
        <v>562.81874000699634</v>
      </c>
      <c r="AG310" s="13">
        <f t="shared" si="211"/>
        <v>1616.3024281585481</v>
      </c>
      <c r="AH310" s="13">
        <f t="shared" si="239"/>
        <v>519.87262970432835</v>
      </c>
      <c r="AI310" s="13">
        <f t="shared" si="212"/>
        <v>20379.984173517129</v>
      </c>
      <c r="AJ310">
        <f t="shared" si="240"/>
        <v>586.04140948847487</v>
      </c>
      <c r="AK310" s="13">
        <f t="shared" si="213"/>
        <v>1616.3024281585481</v>
      </c>
      <c r="AL310" s="37">
        <f t="shared" si="214"/>
        <v>1162.5450724080165</v>
      </c>
      <c r="AM310" s="13">
        <f t="shared" si="215"/>
        <v>16828.257681282557</v>
      </c>
      <c r="AN310">
        <f t="shared" si="241"/>
        <v>1217.1822726719208</v>
      </c>
      <c r="AO310" s="13">
        <f t="shared" si="216"/>
        <v>3457.7835760522935</v>
      </c>
      <c r="AP310" s="13">
        <f t="shared" si="242"/>
        <v>1164.6470708022655</v>
      </c>
      <c r="AQ310" s="13">
        <f t="shared" si="217"/>
        <v>20379.984173517129</v>
      </c>
      <c r="AR310" s="13">
        <f t="shared" si="243"/>
        <v>1230.8158505864121</v>
      </c>
      <c r="AS310" s="38">
        <f t="shared" si="218"/>
        <v>3457.7835760522935</v>
      </c>
      <c r="AT310" s="37">
        <f t="shared" si="219"/>
        <v>108.84359342095777</v>
      </c>
      <c r="AU310" s="13">
        <f t="shared" si="220"/>
        <v>5609.4192270941858</v>
      </c>
      <c r="AV310">
        <f t="shared" si="244"/>
        <v>127.05599350892591</v>
      </c>
      <c r="AW310" s="13">
        <f t="shared" si="221"/>
        <v>532.10518174559218</v>
      </c>
      <c r="AX310" s="13">
        <f t="shared" si="245"/>
        <v>112.87715790721964</v>
      </c>
      <c r="AY310" s="13">
        <f t="shared" si="222"/>
        <v>20379.984173517129</v>
      </c>
      <c r="AZ310">
        <f t="shared" si="246"/>
        <v>179.04593769136616</v>
      </c>
      <c r="BA310" s="13">
        <f t="shared" si="223"/>
        <v>532.10518174559218</v>
      </c>
      <c r="BB310" s="37">
        <f t="shared" si="224"/>
        <v>124.21689020500847</v>
      </c>
      <c r="BC310" s="13">
        <f t="shared" si="225"/>
        <v>8414.1288406412787</v>
      </c>
      <c r="BD310">
        <f t="shared" si="247"/>
        <v>151.53549033696066</v>
      </c>
      <c r="BE310" s="13">
        <f t="shared" si="226"/>
        <v>533.91624408933046</v>
      </c>
      <c r="BF310" s="13">
        <f t="shared" si="248"/>
        <v>127.76756316826715</v>
      </c>
      <c r="BG310" s="13">
        <f t="shared" si="227"/>
        <v>20379.984173517129</v>
      </c>
      <c r="BH310">
        <f t="shared" si="249"/>
        <v>193.93634295241367</v>
      </c>
      <c r="BI310" s="13">
        <f t="shared" si="228"/>
        <v>533.91624408933046</v>
      </c>
      <c r="BJ310" s="37">
        <f t="shared" si="229"/>
        <v>7.0828933962664289</v>
      </c>
      <c r="BK310" s="13">
        <f t="shared" si="230"/>
        <v>8414.1288406412787</v>
      </c>
      <c r="BL310">
        <f t="shared" si="250"/>
        <v>34.40149352821863</v>
      </c>
      <c r="BM310" s="13">
        <f t="shared" si="231"/>
        <v>10.271511508174452</v>
      </c>
      <c r="BN310" s="13">
        <f t="shared" si="251"/>
        <v>10.633566359525108</v>
      </c>
      <c r="BO310" s="13">
        <f t="shared" si="232"/>
        <v>20379.984173517129</v>
      </c>
      <c r="BP310">
        <f t="shared" si="252"/>
        <v>76.802346143671627</v>
      </c>
      <c r="BQ310" s="13">
        <f t="shared" si="233"/>
        <v>10.271511508174452</v>
      </c>
      <c r="BR310" s="37">
        <f t="shared" si="234"/>
        <v>159.78161370143422</v>
      </c>
      <c r="BS310" s="13">
        <f t="shared" si="235"/>
        <v>8414.1288406412787</v>
      </c>
      <c r="BT310">
        <f t="shared" si="253"/>
        <v>187.10021383338642</v>
      </c>
      <c r="BU310" s="13">
        <f t="shared" si="236"/>
        <v>836.26927694937092</v>
      </c>
      <c r="BV310" s="13">
        <f t="shared" si="254"/>
        <v>163.3322866646929</v>
      </c>
      <c r="BW310" s="13">
        <f t="shared" si="237"/>
        <v>20379.984173517129</v>
      </c>
      <c r="BX310">
        <f t="shared" si="255"/>
        <v>229.50106644883942</v>
      </c>
      <c r="BY310" s="13">
        <f t="shared" si="238"/>
        <v>836.26927694937092</v>
      </c>
    </row>
    <row r="311" spans="29:77" x14ac:dyDescent="0.2">
      <c r="AC311">
        <v>309</v>
      </c>
      <c r="AD311" s="37">
        <f t="shared" si="209"/>
        <v>517.28773978707602</v>
      </c>
      <c r="AE311" s="13">
        <f t="shared" si="210"/>
        <v>14023.548067735466</v>
      </c>
      <c r="AF311">
        <f t="shared" si="256"/>
        <v>562.67139049172158</v>
      </c>
      <c r="AG311" s="13">
        <f t="shared" si="211"/>
        <v>1616.3024281585481</v>
      </c>
      <c r="AH311" s="13">
        <f t="shared" si="239"/>
        <v>519.87262970432835</v>
      </c>
      <c r="AI311" s="13">
        <f t="shared" si="212"/>
        <v>20379.984173517129</v>
      </c>
      <c r="AJ311">
        <f t="shared" si="240"/>
        <v>585.82727104257151</v>
      </c>
      <c r="AK311" s="13">
        <f t="shared" si="213"/>
        <v>1616.3024281585481</v>
      </c>
      <c r="AL311" s="37">
        <f t="shared" si="214"/>
        <v>1162.5450724080165</v>
      </c>
      <c r="AM311" s="13">
        <f t="shared" si="215"/>
        <v>16828.257681282557</v>
      </c>
      <c r="AN311">
        <f t="shared" si="241"/>
        <v>1217.0054532535912</v>
      </c>
      <c r="AO311" s="13">
        <f t="shared" si="216"/>
        <v>3457.7835760522935</v>
      </c>
      <c r="AP311" s="13">
        <f t="shared" si="242"/>
        <v>1164.6470708022655</v>
      </c>
      <c r="AQ311" s="13">
        <f t="shared" si="217"/>
        <v>20379.984173517129</v>
      </c>
      <c r="AR311" s="13">
        <f t="shared" si="243"/>
        <v>1230.6017121405087</v>
      </c>
      <c r="AS311" s="38">
        <f t="shared" si="218"/>
        <v>3457.7835760522935</v>
      </c>
      <c r="AT311" s="37">
        <f t="shared" si="219"/>
        <v>108.84359342095777</v>
      </c>
      <c r="AU311" s="13">
        <f t="shared" si="220"/>
        <v>5609.4192270941858</v>
      </c>
      <c r="AV311">
        <f t="shared" si="244"/>
        <v>126.99705370281598</v>
      </c>
      <c r="AW311" s="13">
        <f t="shared" si="221"/>
        <v>532.10518174559218</v>
      </c>
      <c r="AX311" s="13">
        <f t="shared" si="245"/>
        <v>112.87715790721964</v>
      </c>
      <c r="AY311" s="13">
        <f t="shared" si="222"/>
        <v>20379.984173517129</v>
      </c>
      <c r="AZ311">
        <f t="shared" si="246"/>
        <v>178.83179924546278</v>
      </c>
      <c r="BA311" s="13">
        <f t="shared" si="223"/>
        <v>532.10518174559218</v>
      </c>
      <c r="BB311" s="37">
        <f t="shared" si="224"/>
        <v>124.21689020500847</v>
      </c>
      <c r="BC311" s="13">
        <f t="shared" si="225"/>
        <v>8414.1288406412787</v>
      </c>
      <c r="BD311">
        <f t="shared" si="247"/>
        <v>151.44708062779577</v>
      </c>
      <c r="BE311" s="13">
        <f t="shared" si="226"/>
        <v>533.91624408933046</v>
      </c>
      <c r="BF311" s="13">
        <f t="shared" si="248"/>
        <v>127.76756316826715</v>
      </c>
      <c r="BG311" s="13">
        <f t="shared" si="227"/>
        <v>20379.984173517129</v>
      </c>
      <c r="BH311">
        <f t="shared" si="249"/>
        <v>193.72220450651028</v>
      </c>
      <c r="BI311" s="13">
        <f t="shared" si="228"/>
        <v>533.91624408933046</v>
      </c>
      <c r="BJ311" s="37">
        <f t="shared" si="229"/>
        <v>7.0828933962664289</v>
      </c>
      <c r="BK311" s="13">
        <f t="shared" si="230"/>
        <v>8414.1288406412787</v>
      </c>
      <c r="BL311">
        <f t="shared" si="250"/>
        <v>34.313083819053737</v>
      </c>
      <c r="BM311" s="13">
        <f t="shared" si="231"/>
        <v>10.271511508174452</v>
      </c>
      <c r="BN311" s="13">
        <f t="shared" si="251"/>
        <v>10.633566359525108</v>
      </c>
      <c r="BO311" s="13">
        <f t="shared" si="232"/>
        <v>20379.984173517129</v>
      </c>
      <c r="BP311">
        <f t="shared" si="252"/>
        <v>76.58820769776824</v>
      </c>
      <c r="BQ311" s="13">
        <f t="shared" si="233"/>
        <v>10.271511508174452</v>
      </c>
      <c r="BR311" s="37">
        <f t="shared" si="234"/>
        <v>159.78161370143422</v>
      </c>
      <c r="BS311" s="13">
        <f t="shared" si="235"/>
        <v>8414.1288406412787</v>
      </c>
      <c r="BT311">
        <f t="shared" si="253"/>
        <v>187.01180412422153</v>
      </c>
      <c r="BU311" s="13">
        <f t="shared" si="236"/>
        <v>836.26927694937092</v>
      </c>
      <c r="BV311" s="13">
        <f t="shared" si="254"/>
        <v>163.3322866646929</v>
      </c>
      <c r="BW311" s="13">
        <f t="shared" si="237"/>
        <v>20379.984173517129</v>
      </c>
      <c r="BX311">
        <f t="shared" si="255"/>
        <v>229.28692800293604</v>
      </c>
      <c r="BY311" s="13">
        <f t="shared" si="238"/>
        <v>836.26927694937092</v>
      </c>
    </row>
    <row r="312" spans="29:77" x14ac:dyDescent="0.2">
      <c r="AC312">
        <v>310</v>
      </c>
      <c r="AD312" s="37">
        <f t="shared" si="209"/>
        <v>517.28773978707602</v>
      </c>
      <c r="AE312" s="13">
        <f t="shared" si="210"/>
        <v>14023.548067735466</v>
      </c>
      <c r="AF312">
        <f t="shared" si="256"/>
        <v>562.52499161848073</v>
      </c>
      <c r="AG312" s="13">
        <f t="shared" si="211"/>
        <v>1616.3024281585481</v>
      </c>
      <c r="AH312" s="13">
        <f t="shared" si="239"/>
        <v>519.87262970432835</v>
      </c>
      <c r="AI312" s="13">
        <f t="shared" si="212"/>
        <v>20379.984173517129</v>
      </c>
      <c r="AJ312">
        <f t="shared" si="240"/>
        <v>585.6145141350288</v>
      </c>
      <c r="AK312" s="13">
        <f t="shared" si="213"/>
        <v>1616.3024281585481</v>
      </c>
      <c r="AL312" s="37">
        <f t="shared" si="214"/>
        <v>1162.5450724080165</v>
      </c>
      <c r="AM312" s="13">
        <f t="shared" si="215"/>
        <v>16828.257681282557</v>
      </c>
      <c r="AN312">
        <f t="shared" si="241"/>
        <v>1216.8297746057021</v>
      </c>
      <c r="AO312" s="13">
        <f t="shared" si="216"/>
        <v>3457.7835760522935</v>
      </c>
      <c r="AP312" s="13">
        <f t="shared" si="242"/>
        <v>1164.6470708022655</v>
      </c>
      <c r="AQ312" s="13">
        <f t="shared" si="217"/>
        <v>20379.984173517129</v>
      </c>
      <c r="AR312" s="13">
        <f t="shared" si="243"/>
        <v>1230.3889552329658</v>
      </c>
      <c r="AS312" s="38">
        <f t="shared" si="218"/>
        <v>3457.7835760522935</v>
      </c>
      <c r="AT312" s="37">
        <f t="shared" si="219"/>
        <v>108.84359342095777</v>
      </c>
      <c r="AU312" s="13">
        <f t="shared" si="220"/>
        <v>5609.4192270941858</v>
      </c>
      <c r="AV312">
        <f t="shared" si="244"/>
        <v>126.93849415351966</v>
      </c>
      <c r="AW312" s="13">
        <f t="shared" si="221"/>
        <v>532.10518174559218</v>
      </c>
      <c r="AX312" s="13">
        <f t="shared" si="245"/>
        <v>112.87715790721964</v>
      </c>
      <c r="AY312" s="13">
        <f t="shared" si="222"/>
        <v>20379.984173517129</v>
      </c>
      <c r="AZ312">
        <f t="shared" si="246"/>
        <v>178.61904233792006</v>
      </c>
      <c r="BA312" s="13">
        <f t="shared" si="223"/>
        <v>532.10518174559218</v>
      </c>
      <c r="BB312" s="37">
        <f t="shared" si="224"/>
        <v>124.21689020500847</v>
      </c>
      <c r="BC312" s="13">
        <f t="shared" si="225"/>
        <v>8414.1288406412787</v>
      </c>
      <c r="BD312">
        <f t="shared" si="247"/>
        <v>151.35924130385129</v>
      </c>
      <c r="BE312" s="13">
        <f t="shared" si="226"/>
        <v>533.91624408933046</v>
      </c>
      <c r="BF312" s="13">
        <f t="shared" si="248"/>
        <v>127.76756316826715</v>
      </c>
      <c r="BG312" s="13">
        <f t="shared" si="227"/>
        <v>20379.984173517129</v>
      </c>
      <c r="BH312">
        <f t="shared" si="249"/>
        <v>193.50944759896754</v>
      </c>
      <c r="BI312" s="13">
        <f t="shared" si="228"/>
        <v>533.91624408933046</v>
      </c>
      <c r="BJ312" s="37">
        <f t="shared" si="229"/>
        <v>7.0828933962664289</v>
      </c>
      <c r="BK312" s="13">
        <f t="shared" si="230"/>
        <v>8414.1288406412787</v>
      </c>
      <c r="BL312">
        <f t="shared" si="250"/>
        <v>34.225244495109266</v>
      </c>
      <c r="BM312" s="13">
        <f t="shared" si="231"/>
        <v>10.271511508174452</v>
      </c>
      <c r="BN312" s="13">
        <f t="shared" si="251"/>
        <v>10.633566359525108</v>
      </c>
      <c r="BO312" s="13">
        <f t="shared" si="232"/>
        <v>20379.984173517129</v>
      </c>
      <c r="BP312">
        <f t="shared" si="252"/>
        <v>76.375450790225514</v>
      </c>
      <c r="BQ312" s="13">
        <f t="shared" si="233"/>
        <v>10.271511508174452</v>
      </c>
      <c r="BR312" s="37">
        <f t="shared" si="234"/>
        <v>159.78161370143422</v>
      </c>
      <c r="BS312" s="13">
        <f t="shared" si="235"/>
        <v>8414.1288406412787</v>
      </c>
      <c r="BT312">
        <f t="shared" si="253"/>
        <v>186.92396480027705</v>
      </c>
      <c r="BU312" s="13">
        <f t="shared" si="236"/>
        <v>836.26927694937092</v>
      </c>
      <c r="BV312" s="13">
        <f t="shared" si="254"/>
        <v>163.3322866646929</v>
      </c>
      <c r="BW312" s="13">
        <f t="shared" si="237"/>
        <v>20379.984173517129</v>
      </c>
      <c r="BX312">
        <f t="shared" si="255"/>
        <v>229.0741710953933</v>
      </c>
      <c r="BY312" s="13">
        <f t="shared" si="238"/>
        <v>836.26927694937092</v>
      </c>
    </row>
    <row r="313" spans="29:77" x14ac:dyDescent="0.2">
      <c r="AC313">
        <v>311</v>
      </c>
      <c r="AD313" s="37">
        <f t="shared" si="209"/>
        <v>517.28773978707602</v>
      </c>
      <c r="AE313" s="13">
        <f t="shared" si="210"/>
        <v>14023.548067735466</v>
      </c>
      <c r="AF313">
        <f t="shared" si="256"/>
        <v>562.37953421709358</v>
      </c>
      <c r="AG313" s="13">
        <f t="shared" si="211"/>
        <v>1616.3024281585481</v>
      </c>
      <c r="AH313" s="13">
        <f t="shared" si="239"/>
        <v>519.87262970432835</v>
      </c>
      <c r="AI313" s="13">
        <f t="shared" si="212"/>
        <v>20379.984173517129</v>
      </c>
      <c r="AJ313">
        <f t="shared" si="240"/>
        <v>585.40312543911011</v>
      </c>
      <c r="AK313" s="13">
        <f t="shared" si="213"/>
        <v>1616.3024281585481</v>
      </c>
      <c r="AL313" s="37">
        <f t="shared" si="214"/>
        <v>1162.5450724080165</v>
      </c>
      <c r="AM313" s="13">
        <f t="shared" si="215"/>
        <v>16828.257681282557</v>
      </c>
      <c r="AN313">
        <f t="shared" si="241"/>
        <v>1216.6552257240376</v>
      </c>
      <c r="AO313" s="13">
        <f t="shared" si="216"/>
        <v>3457.7835760522935</v>
      </c>
      <c r="AP313" s="13">
        <f t="shared" si="242"/>
        <v>1164.6470708022655</v>
      </c>
      <c r="AQ313" s="13">
        <f t="shared" si="217"/>
        <v>20379.984173517129</v>
      </c>
      <c r="AR313" s="13">
        <f t="shared" si="243"/>
        <v>1230.1775665370474</v>
      </c>
      <c r="AS313" s="38">
        <f t="shared" si="218"/>
        <v>3457.7835760522935</v>
      </c>
      <c r="AT313" s="37">
        <f t="shared" si="219"/>
        <v>108.84359342095777</v>
      </c>
      <c r="AU313" s="13">
        <f t="shared" si="220"/>
        <v>5609.4192270941858</v>
      </c>
      <c r="AV313">
        <f t="shared" si="244"/>
        <v>126.8803111929648</v>
      </c>
      <c r="AW313" s="13">
        <f t="shared" si="221"/>
        <v>532.10518174559218</v>
      </c>
      <c r="AX313" s="13">
        <f t="shared" si="245"/>
        <v>112.87715790721964</v>
      </c>
      <c r="AY313" s="13">
        <f t="shared" si="222"/>
        <v>20379.984173517129</v>
      </c>
      <c r="AZ313">
        <f t="shared" si="246"/>
        <v>178.40765364200141</v>
      </c>
      <c r="BA313" s="13">
        <f t="shared" si="223"/>
        <v>532.10518174559218</v>
      </c>
      <c r="BB313" s="37">
        <f t="shared" si="224"/>
        <v>124.21689020500847</v>
      </c>
      <c r="BC313" s="13">
        <f t="shared" si="225"/>
        <v>8414.1288406412787</v>
      </c>
      <c r="BD313">
        <f t="shared" si="247"/>
        <v>151.271966863019</v>
      </c>
      <c r="BE313" s="13">
        <f t="shared" si="226"/>
        <v>533.91624408933046</v>
      </c>
      <c r="BF313" s="13">
        <f t="shared" si="248"/>
        <v>127.76756316826715</v>
      </c>
      <c r="BG313" s="13">
        <f t="shared" si="227"/>
        <v>20379.984173517129</v>
      </c>
      <c r="BH313">
        <f t="shared" si="249"/>
        <v>193.29805890304891</v>
      </c>
      <c r="BI313" s="13">
        <f t="shared" si="228"/>
        <v>533.91624408933046</v>
      </c>
      <c r="BJ313" s="37">
        <f t="shared" si="229"/>
        <v>7.0828933962664289</v>
      </c>
      <c r="BK313" s="13">
        <f t="shared" si="230"/>
        <v>8414.1288406412787</v>
      </c>
      <c r="BL313">
        <f t="shared" si="250"/>
        <v>34.13797005427697</v>
      </c>
      <c r="BM313" s="13">
        <f t="shared" si="231"/>
        <v>10.271511508174452</v>
      </c>
      <c r="BN313" s="13">
        <f t="shared" si="251"/>
        <v>10.633566359525108</v>
      </c>
      <c r="BO313" s="13">
        <f t="shared" si="232"/>
        <v>20379.984173517129</v>
      </c>
      <c r="BP313">
        <f t="shared" si="252"/>
        <v>76.164062094306871</v>
      </c>
      <c r="BQ313" s="13">
        <f t="shared" si="233"/>
        <v>10.271511508174452</v>
      </c>
      <c r="BR313" s="37">
        <f t="shared" si="234"/>
        <v>159.78161370143422</v>
      </c>
      <c r="BS313" s="13">
        <f t="shared" si="235"/>
        <v>8414.1288406412787</v>
      </c>
      <c r="BT313">
        <f t="shared" si="253"/>
        <v>186.83669035944476</v>
      </c>
      <c r="BU313" s="13">
        <f t="shared" si="236"/>
        <v>836.26927694937092</v>
      </c>
      <c r="BV313" s="13">
        <f t="shared" si="254"/>
        <v>163.3322866646929</v>
      </c>
      <c r="BW313" s="13">
        <f t="shared" si="237"/>
        <v>20379.984173517129</v>
      </c>
      <c r="BX313">
        <f t="shared" si="255"/>
        <v>228.86278239947467</v>
      </c>
      <c r="BY313" s="13">
        <f t="shared" si="238"/>
        <v>836.26927694937092</v>
      </c>
    </row>
    <row r="314" spans="29:77" x14ac:dyDescent="0.2">
      <c r="AC314">
        <v>312</v>
      </c>
      <c r="AD314" s="37">
        <f t="shared" si="209"/>
        <v>517.28773978707602</v>
      </c>
      <c r="AE314" s="13">
        <f t="shared" si="210"/>
        <v>14023.548067735466</v>
      </c>
      <c r="AF314">
        <f t="shared" si="256"/>
        <v>562.23500923494612</v>
      </c>
      <c r="AG314" s="13">
        <f t="shared" si="211"/>
        <v>1616.3024281585481</v>
      </c>
      <c r="AH314" s="13">
        <f t="shared" si="239"/>
        <v>519.87262970432835</v>
      </c>
      <c r="AI314" s="13">
        <f t="shared" si="212"/>
        <v>20379.984173517129</v>
      </c>
      <c r="AJ314">
        <f t="shared" si="240"/>
        <v>585.19309179893457</v>
      </c>
      <c r="AK314" s="13">
        <f t="shared" si="213"/>
        <v>1616.3024281585481</v>
      </c>
      <c r="AL314" s="37">
        <f t="shared" si="214"/>
        <v>1162.5450724080165</v>
      </c>
      <c r="AM314" s="13">
        <f t="shared" si="215"/>
        <v>16828.257681282557</v>
      </c>
      <c r="AN314">
        <f t="shared" si="241"/>
        <v>1216.4817957454607</v>
      </c>
      <c r="AO314" s="13">
        <f t="shared" si="216"/>
        <v>3457.7835760522935</v>
      </c>
      <c r="AP314" s="13">
        <f t="shared" si="242"/>
        <v>1164.6470708022655</v>
      </c>
      <c r="AQ314" s="13">
        <f t="shared" si="217"/>
        <v>20379.984173517129</v>
      </c>
      <c r="AR314" s="13">
        <f t="shared" si="243"/>
        <v>1229.9675328968717</v>
      </c>
      <c r="AS314" s="38">
        <f t="shared" si="218"/>
        <v>3457.7835760522935</v>
      </c>
      <c r="AT314" s="37">
        <f t="shared" si="219"/>
        <v>108.84359342095777</v>
      </c>
      <c r="AU314" s="13">
        <f t="shared" si="220"/>
        <v>5609.4192270941858</v>
      </c>
      <c r="AV314">
        <f t="shared" si="244"/>
        <v>126.8225012001058</v>
      </c>
      <c r="AW314" s="13">
        <f t="shared" si="221"/>
        <v>532.10518174559218</v>
      </c>
      <c r="AX314" s="13">
        <f t="shared" si="245"/>
        <v>112.87715790721964</v>
      </c>
      <c r="AY314" s="13">
        <f t="shared" si="222"/>
        <v>20379.984173517129</v>
      </c>
      <c r="AZ314">
        <f t="shared" si="246"/>
        <v>178.19762000182584</v>
      </c>
      <c r="BA314" s="13">
        <f t="shared" si="223"/>
        <v>532.10518174559218</v>
      </c>
      <c r="BB314" s="37">
        <f t="shared" si="224"/>
        <v>124.21689020500847</v>
      </c>
      <c r="BC314" s="13">
        <f t="shared" si="225"/>
        <v>8414.1288406412787</v>
      </c>
      <c r="BD314">
        <f t="shared" si="247"/>
        <v>151.18525187373052</v>
      </c>
      <c r="BE314" s="13">
        <f t="shared" si="226"/>
        <v>533.91624408933046</v>
      </c>
      <c r="BF314" s="13">
        <f t="shared" si="248"/>
        <v>127.76756316826715</v>
      </c>
      <c r="BG314" s="13">
        <f t="shared" si="227"/>
        <v>20379.984173517129</v>
      </c>
      <c r="BH314">
        <f t="shared" si="249"/>
        <v>193.08802526287332</v>
      </c>
      <c r="BI314" s="13">
        <f t="shared" si="228"/>
        <v>533.91624408933046</v>
      </c>
      <c r="BJ314" s="37">
        <f t="shared" si="229"/>
        <v>7.0828933962664289</v>
      </c>
      <c r="BK314" s="13">
        <f t="shared" si="230"/>
        <v>8414.1288406412787</v>
      </c>
      <c r="BL314">
        <f t="shared" si="250"/>
        <v>34.051255064988474</v>
      </c>
      <c r="BM314" s="13">
        <f t="shared" si="231"/>
        <v>10.271511508174452</v>
      </c>
      <c r="BN314" s="13">
        <f t="shared" si="251"/>
        <v>10.633566359525108</v>
      </c>
      <c r="BO314" s="13">
        <f t="shared" si="232"/>
        <v>20379.984173517129</v>
      </c>
      <c r="BP314">
        <f t="shared" si="252"/>
        <v>75.95402845413129</v>
      </c>
      <c r="BQ314" s="13">
        <f t="shared" si="233"/>
        <v>10.271511508174452</v>
      </c>
      <c r="BR314" s="37">
        <f t="shared" si="234"/>
        <v>159.78161370143422</v>
      </c>
      <c r="BS314" s="13">
        <f t="shared" si="235"/>
        <v>8414.1288406412787</v>
      </c>
      <c r="BT314">
        <f t="shared" si="253"/>
        <v>186.74997537015628</v>
      </c>
      <c r="BU314" s="13">
        <f t="shared" si="236"/>
        <v>836.26927694937092</v>
      </c>
      <c r="BV314" s="13">
        <f t="shared" si="254"/>
        <v>163.3322866646929</v>
      </c>
      <c r="BW314" s="13">
        <f t="shared" si="237"/>
        <v>20379.984173517129</v>
      </c>
      <c r="BX314">
        <f t="shared" si="255"/>
        <v>228.65274875929907</v>
      </c>
      <c r="BY314" s="13">
        <f t="shared" si="238"/>
        <v>836.26927694937092</v>
      </c>
    </row>
    <row r="315" spans="29:77" x14ac:dyDescent="0.2">
      <c r="AC315">
        <v>313</v>
      </c>
      <c r="AD315" s="37">
        <f t="shared" si="209"/>
        <v>517.28773978707602</v>
      </c>
      <c r="AE315" s="13">
        <f t="shared" si="210"/>
        <v>14023.548067735466</v>
      </c>
      <c r="AF315">
        <f t="shared" si="256"/>
        <v>562.09140773511263</v>
      </c>
      <c r="AG315" s="13">
        <f t="shared" si="211"/>
        <v>1616.3024281585481</v>
      </c>
      <c r="AH315" s="13">
        <f t="shared" si="239"/>
        <v>519.87262970432835</v>
      </c>
      <c r="AI315" s="13">
        <f t="shared" si="212"/>
        <v>20379.984173517129</v>
      </c>
      <c r="AJ315">
        <f t="shared" si="240"/>
        <v>584.98440022674731</v>
      </c>
      <c r="AK315" s="13">
        <f t="shared" si="213"/>
        <v>1616.3024281585481</v>
      </c>
      <c r="AL315" s="37">
        <f t="shared" si="214"/>
        <v>1162.5450724080165</v>
      </c>
      <c r="AM315" s="13">
        <f t="shared" si="215"/>
        <v>16828.257681282557</v>
      </c>
      <c r="AN315">
        <f t="shared" si="241"/>
        <v>1216.3094739456606</v>
      </c>
      <c r="AO315" s="13">
        <f t="shared" si="216"/>
        <v>3457.7835760522935</v>
      </c>
      <c r="AP315" s="13">
        <f t="shared" si="242"/>
        <v>1164.6470708022655</v>
      </c>
      <c r="AQ315" s="13">
        <f t="shared" si="217"/>
        <v>20379.984173517129</v>
      </c>
      <c r="AR315" s="13">
        <f t="shared" si="243"/>
        <v>1229.7588413246845</v>
      </c>
      <c r="AS315" s="38">
        <f t="shared" si="218"/>
        <v>3457.7835760522935</v>
      </c>
      <c r="AT315" s="37">
        <f t="shared" si="219"/>
        <v>108.84359342095777</v>
      </c>
      <c r="AU315" s="13">
        <f t="shared" si="220"/>
        <v>5609.4192270941858</v>
      </c>
      <c r="AV315">
        <f t="shared" si="244"/>
        <v>126.76506060017243</v>
      </c>
      <c r="AW315" s="13">
        <f t="shared" si="221"/>
        <v>532.10518174559218</v>
      </c>
      <c r="AX315" s="13">
        <f t="shared" si="245"/>
        <v>112.87715790721964</v>
      </c>
      <c r="AY315" s="13">
        <f t="shared" si="222"/>
        <v>20379.984173517129</v>
      </c>
      <c r="AZ315">
        <f t="shared" si="246"/>
        <v>177.98892842963858</v>
      </c>
      <c r="BA315" s="13">
        <f t="shared" si="223"/>
        <v>532.10518174559218</v>
      </c>
      <c r="BB315" s="37">
        <f t="shared" si="224"/>
        <v>124.21689020500847</v>
      </c>
      <c r="BC315" s="13">
        <f t="shared" si="225"/>
        <v>8414.1288406412787</v>
      </c>
      <c r="BD315">
        <f t="shared" si="247"/>
        <v>151.09909097383044</v>
      </c>
      <c r="BE315" s="13">
        <f t="shared" si="226"/>
        <v>533.91624408933046</v>
      </c>
      <c r="BF315" s="13">
        <f t="shared" si="248"/>
        <v>127.76756316826715</v>
      </c>
      <c r="BG315" s="13">
        <f t="shared" si="227"/>
        <v>20379.984173517129</v>
      </c>
      <c r="BH315">
        <f t="shared" si="249"/>
        <v>192.87933369068608</v>
      </c>
      <c r="BI315" s="13">
        <f t="shared" si="228"/>
        <v>533.91624408933046</v>
      </c>
      <c r="BJ315" s="37">
        <f t="shared" si="229"/>
        <v>7.0828933962664289</v>
      </c>
      <c r="BK315" s="13">
        <f t="shared" si="230"/>
        <v>8414.1288406412787</v>
      </c>
      <c r="BL315">
        <f t="shared" si="250"/>
        <v>33.965094165088409</v>
      </c>
      <c r="BM315" s="13">
        <f t="shared" si="231"/>
        <v>10.271511508174452</v>
      </c>
      <c r="BN315" s="13">
        <f t="shared" si="251"/>
        <v>10.633566359525108</v>
      </c>
      <c r="BO315" s="13">
        <f t="shared" si="232"/>
        <v>20379.984173517129</v>
      </c>
      <c r="BP315">
        <f t="shared" si="252"/>
        <v>75.745336881944041</v>
      </c>
      <c r="BQ315" s="13">
        <f t="shared" si="233"/>
        <v>10.271511508174452</v>
      </c>
      <c r="BR315" s="37">
        <f t="shared" si="234"/>
        <v>159.78161370143422</v>
      </c>
      <c r="BS315" s="13">
        <f t="shared" si="235"/>
        <v>8414.1288406412787</v>
      </c>
      <c r="BT315">
        <f t="shared" si="253"/>
        <v>186.6638144702562</v>
      </c>
      <c r="BU315" s="13">
        <f t="shared" si="236"/>
        <v>836.26927694937092</v>
      </c>
      <c r="BV315" s="13">
        <f t="shared" si="254"/>
        <v>163.3322866646929</v>
      </c>
      <c r="BW315" s="13">
        <f t="shared" si="237"/>
        <v>20379.984173517129</v>
      </c>
      <c r="BX315">
        <f t="shared" si="255"/>
        <v>228.44405718711184</v>
      </c>
      <c r="BY315" s="13">
        <f t="shared" si="238"/>
        <v>836.26927694937092</v>
      </c>
    </row>
    <row r="316" spans="29:77" x14ac:dyDescent="0.2">
      <c r="AC316">
        <v>314</v>
      </c>
      <c r="AD316" s="37">
        <f t="shared" si="209"/>
        <v>517.28773978707602</v>
      </c>
      <c r="AE316" s="13">
        <f t="shared" si="210"/>
        <v>14023.548067735466</v>
      </c>
      <c r="AF316">
        <f t="shared" si="256"/>
        <v>561.94872089451383</v>
      </c>
      <c r="AG316" s="13">
        <f t="shared" si="211"/>
        <v>1616.3024281585481</v>
      </c>
      <c r="AH316" s="13">
        <f t="shared" si="239"/>
        <v>519.87262970432835</v>
      </c>
      <c r="AI316" s="13">
        <f t="shared" si="212"/>
        <v>20379.984173517129</v>
      </c>
      <c r="AJ316">
        <f t="shared" si="240"/>
        <v>584.77703790024282</v>
      </c>
      <c r="AK316" s="13">
        <f t="shared" si="213"/>
        <v>1616.3024281585481</v>
      </c>
      <c r="AL316" s="37">
        <f t="shared" si="214"/>
        <v>1162.5450724080165</v>
      </c>
      <c r="AM316" s="13">
        <f t="shared" si="215"/>
        <v>16828.257681282557</v>
      </c>
      <c r="AN316">
        <f t="shared" si="241"/>
        <v>1216.1382497369418</v>
      </c>
      <c r="AO316" s="13">
        <f t="shared" si="216"/>
        <v>3457.7835760522935</v>
      </c>
      <c r="AP316" s="13">
        <f t="shared" si="242"/>
        <v>1164.6470708022655</v>
      </c>
      <c r="AQ316" s="13">
        <f t="shared" si="217"/>
        <v>20379.984173517129</v>
      </c>
      <c r="AR316" s="13">
        <f t="shared" si="243"/>
        <v>1229.5514789981798</v>
      </c>
      <c r="AS316" s="38">
        <f t="shared" si="218"/>
        <v>3457.7835760522935</v>
      </c>
      <c r="AT316" s="37">
        <f t="shared" si="219"/>
        <v>108.84359342095777</v>
      </c>
      <c r="AU316" s="13">
        <f t="shared" si="220"/>
        <v>5609.4192270941858</v>
      </c>
      <c r="AV316">
        <f t="shared" si="244"/>
        <v>126.70798586393289</v>
      </c>
      <c r="AW316" s="13">
        <f t="shared" si="221"/>
        <v>532.10518174559218</v>
      </c>
      <c r="AX316" s="13">
        <f t="shared" si="245"/>
        <v>112.87715790721964</v>
      </c>
      <c r="AY316" s="13">
        <f t="shared" si="222"/>
        <v>20379.984173517129</v>
      </c>
      <c r="AZ316">
        <f t="shared" si="246"/>
        <v>177.78156610313408</v>
      </c>
      <c r="BA316" s="13">
        <f t="shared" si="223"/>
        <v>532.10518174559218</v>
      </c>
      <c r="BB316" s="37">
        <f t="shared" si="224"/>
        <v>124.21689020500847</v>
      </c>
      <c r="BC316" s="13">
        <f t="shared" si="225"/>
        <v>8414.1288406412787</v>
      </c>
      <c r="BD316">
        <f t="shared" si="247"/>
        <v>151.01347886947113</v>
      </c>
      <c r="BE316" s="13">
        <f t="shared" si="226"/>
        <v>533.91624408933046</v>
      </c>
      <c r="BF316" s="13">
        <f t="shared" si="248"/>
        <v>127.76756316826715</v>
      </c>
      <c r="BG316" s="13">
        <f t="shared" si="227"/>
        <v>20379.984173517129</v>
      </c>
      <c r="BH316">
        <f t="shared" si="249"/>
        <v>192.67197136418156</v>
      </c>
      <c r="BI316" s="13">
        <f t="shared" si="228"/>
        <v>533.91624408933046</v>
      </c>
      <c r="BJ316" s="37">
        <f t="shared" si="229"/>
        <v>7.0828933962664289</v>
      </c>
      <c r="BK316" s="13">
        <f t="shared" si="230"/>
        <v>8414.1288406412787</v>
      </c>
      <c r="BL316">
        <f t="shared" si="250"/>
        <v>33.879482060729103</v>
      </c>
      <c r="BM316" s="13">
        <f t="shared" si="231"/>
        <v>10.271511508174452</v>
      </c>
      <c r="BN316" s="13">
        <f t="shared" si="251"/>
        <v>10.633566359525108</v>
      </c>
      <c r="BO316" s="13">
        <f t="shared" si="232"/>
        <v>20379.984173517129</v>
      </c>
      <c r="BP316">
        <f t="shared" si="252"/>
        <v>75.537974555439533</v>
      </c>
      <c r="BQ316" s="13">
        <f t="shared" si="233"/>
        <v>10.271511508174452</v>
      </c>
      <c r="BR316" s="37">
        <f t="shared" si="234"/>
        <v>159.78161370143422</v>
      </c>
      <c r="BS316" s="13">
        <f t="shared" si="235"/>
        <v>8414.1288406412787</v>
      </c>
      <c r="BT316">
        <f t="shared" si="253"/>
        <v>186.57820236589689</v>
      </c>
      <c r="BU316" s="13">
        <f t="shared" si="236"/>
        <v>836.26927694937092</v>
      </c>
      <c r="BV316" s="13">
        <f t="shared" si="254"/>
        <v>163.3322866646929</v>
      </c>
      <c r="BW316" s="13">
        <f t="shared" si="237"/>
        <v>20379.984173517129</v>
      </c>
      <c r="BX316">
        <f t="shared" si="255"/>
        <v>228.23669486060732</v>
      </c>
      <c r="BY316" s="13">
        <f t="shared" si="238"/>
        <v>836.26927694937092</v>
      </c>
    </row>
    <row r="317" spans="29:77" x14ac:dyDescent="0.2">
      <c r="AC317">
        <v>315</v>
      </c>
      <c r="AD317" s="37">
        <f t="shared" si="209"/>
        <v>517.28773978707602</v>
      </c>
      <c r="AE317" s="13">
        <f t="shared" si="210"/>
        <v>14023.548067735466</v>
      </c>
      <c r="AF317">
        <f t="shared" si="256"/>
        <v>561.80694000210929</v>
      </c>
      <c r="AG317" s="13">
        <f t="shared" si="211"/>
        <v>1616.3024281585481</v>
      </c>
      <c r="AH317" s="13">
        <f t="shared" si="239"/>
        <v>519.87262970432835</v>
      </c>
      <c r="AI317" s="13">
        <f t="shared" si="212"/>
        <v>20379.984173517129</v>
      </c>
      <c r="AJ317">
        <f t="shared" si="240"/>
        <v>584.57099215993833</v>
      </c>
      <c r="AK317" s="13">
        <f t="shared" si="213"/>
        <v>1616.3024281585481</v>
      </c>
      <c r="AL317" s="37">
        <f t="shared" si="214"/>
        <v>1162.5450724080165</v>
      </c>
      <c r="AM317" s="13">
        <f t="shared" si="215"/>
        <v>16828.257681282557</v>
      </c>
      <c r="AN317">
        <f t="shared" si="241"/>
        <v>1215.9681126660564</v>
      </c>
      <c r="AO317" s="13">
        <f t="shared" si="216"/>
        <v>3457.7835760522935</v>
      </c>
      <c r="AP317" s="13">
        <f t="shared" si="242"/>
        <v>1164.6470708022655</v>
      </c>
      <c r="AQ317" s="13">
        <f t="shared" si="217"/>
        <v>20379.984173517129</v>
      </c>
      <c r="AR317" s="13">
        <f t="shared" si="243"/>
        <v>1229.3454332578754</v>
      </c>
      <c r="AS317" s="38">
        <f t="shared" si="218"/>
        <v>3457.7835760522935</v>
      </c>
      <c r="AT317" s="37">
        <f t="shared" si="219"/>
        <v>108.84359342095777</v>
      </c>
      <c r="AU317" s="13">
        <f t="shared" si="220"/>
        <v>5609.4192270941858</v>
      </c>
      <c r="AV317">
        <f t="shared" si="244"/>
        <v>126.65127350697107</v>
      </c>
      <c r="AW317" s="13">
        <f t="shared" si="221"/>
        <v>532.10518174559218</v>
      </c>
      <c r="AX317" s="13">
        <f t="shared" si="245"/>
        <v>112.87715790721964</v>
      </c>
      <c r="AY317" s="13">
        <f t="shared" si="222"/>
        <v>20379.984173517129</v>
      </c>
      <c r="AZ317">
        <f t="shared" si="246"/>
        <v>177.57552036282959</v>
      </c>
      <c r="BA317" s="13">
        <f t="shared" si="223"/>
        <v>532.10518174559218</v>
      </c>
      <c r="BB317" s="37">
        <f t="shared" si="224"/>
        <v>124.21689020500847</v>
      </c>
      <c r="BC317" s="13">
        <f t="shared" si="225"/>
        <v>8414.1288406412787</v>
      </c>
      <c r="BD317">
        <f t="shared" si="247"/>
        <v>150.9284103340284</v>
      </c>
      <c r="BE317" s="13">
        <f t="shared" si="226"/>
        <v>533.91624408933046</v>
      </c>
      <c r="BF317" s="13">
        <f t="shared" si="248"/>
        <v>127.76756316826715</v>
      </c>
      <c r="BG317" s="13">
        <f t="shared" si="227"/>
        <v>20379.984173517129</v>
      </c>
      <c r="BH317">
        <f t="shared" si="249"/>
        <v>192.46592562387707</v>
      </c>
      <c r="BI317" s="13">
        <f t="shared" si="228"/>
        <v>533.91624408933046</v>
      </c>
      <c r="BJ317" s="37">
        <f t="shared" si="229"/>
        <v>7.0828933962664289</v>
      </c>
      <c r="BK317" s="13">
        <f t="shared" si="230"/>
        <v>8414.1288406412787</v>
      </c>
      <c r="BL317">
        <f t="shared" si="250"/>
        <v>33.794413525286359</v>
      </c>
      <c r="BM317" s="13">
        <f t="shared" si="231"/>
        <v>10.271511508174452</v>
      </c>
      <c r="BN317" s="13">
        <f t="shared" si="251"/>
        <v>10.633566359525108</v>
      </c>
      <c r="BO317" s="13">
        <f t="shared" si="232"/>
        <v>20379.984173517129</v>
      </c>
      <c r="BP317">
        <f t="shared" si="252"/>
        <v>75.331928815135043</v>
      </c>
      <c r="BQ317" s="13">
        <f t="shared" si="233"/>
        <v>10.271511508174452</v>
      </c>
      <c r="BR317" s="37">
        <f t="shared" si="234"/>
        <v>159.78161370143422</v>
      </c>
      <c r="BS317" s="13">
        <f t="shared" si="235"/>
        <v>8414.1288406412787</v>
      </c>
      <c r="BT317">
        <f t="shared" si="253"/>
        <v>186.49313383045416</v>
      </c>
      <c r="BU317" s="13">
        <f t="shared" si="236"/>
        <v>836.26927694937092</v>
      </c>
      <c r="BV317" s="13">
        <f t="shared" si="254"/>
        <v>163.3322866646929</v>
      </c>
      <c r="BW317" s="13">
        <f t="shared" si="237"/>
        <v>20379.984173517129</v>
      </c>
      <c r="BX317">
        <f t="shared" si="255"/>
        <v>228.03064912030283</v>
      </c>
      <c r="BY317" s="13">
        <f t="shared" si="238"/>
        <v>836.26927694937092</v>
      </c>
    </row>
    <row r="318" spans="29:77" x14ac:dyDescent="0.2">
      <c r="AC318">
        <v>316</v>
      </c>
      <c r="AD318" s="37">
        <f t="shared" si="209"/>
        <v>517.28773978707602</v>
      </c>
      <c r="AE318" s="13">
        <f t="shared" si="210"/>
        <v>14023.548067735466</v>
      </c>
      <c r="AF318">
        <f t="shared" si="256"/>
        <v>561.66605645712502</v>
      </c>
      <c r="AG318" s="13">
        <f t="shared" si="211"/>
        <v>1616.3024281585481</v>
      </c>
      <c r="AH318" s="13">
        <f t="shared" si="239"/>
        <v>519.87262970432835</v>
      </c>
      <c r="AI318" s="13">
        <f t="shared" si="212"/>
        <v>20379.984173517129</v>
      </c>
      <c r="AJ318">
        <f t="shared" si="240"/>
        <v>584.36625050659768</v>
      </c>
      <c r="AK318" s="13">
        <f t="shared" si="213"/>
        <v>1616.3024281585481</v>
      </c>
      <c r="AL318" s="37">
        <f t="shared" si="214"/>
        <v>1162.5450724080165</v>
      </c>
      <c r="AM318" s="13">
        <f t="shared" si="215"/>
        <v>16828.257681282557</v>
      </c>
      <c r="AN318">
        <f t="shared" si="241"/>
        <v>1215.7990524120753</v>
      </c>
      <c r="AO318" s="13">
        <f t="shared" si="216"/>
        <v>3457.7835760522935</v>
      </c>
      <c r="AP318" s="13">
        <f t="shared" si="242"/>
        <v>1164.6470708022655</v>
      </c>
      <c r="AQ318" s="13">
        <f t="shared" si="217"/>
        <v>20379.984173517129</v>
      </c>
      <c r="AR318" s="13">
        <f t="shared" si="243"/>
        <v>1229.1406916045348</v>
      </c>
      <c r="AS318" s="38">
        <f t="shared" si="218"/>
        <v>3457.7835760522935</v>
      </c>
      <c r="AT318" s="37">
        <f t="shared" si="219"/>
        <v>108.84359342095777</v>
      </c>
      <c r="AU318" s="13">
        <f t="shared" si="220"/>
        <v>5609.4192270941858</v>
      </c>
      <c r="AV318">
        <f t="shared" si="244"/>
        <v>126.59492008897735</v>
      </c>
      <c r="AW318" s="13">
        <f t="shared" si="221"/>
        <v>532.10518174559218</v>
      </c>
      <c r="AX318" s="13">
        <f t="shared" si="245"/>
        <v>112.87715790721964</v>
      </c>
      <c r="AY318" s="13">
        <f t="shared" si="222"/>
        <v>20379.984173517129</v>
      </c>
      <c r="AZ318">
        <f t="shared" si="246"/>
        <v>177.37077870948903</v>
      </c>
      <c r="BA318" s="13">
        <f t="shared" si="223"/>
        <v>532.10518174559218</v>
      </c>
      <c r="BB318" s="37">
        <f t="shared" si="224"/>
        <v>124.21689020500847</v>
      </c>
      <c r="BC318" s="13">
        <f t="shared" si="225"/>
        <v>8414.1288406412787</v>
      </c>
      <c r="BD318">
        <f t="shared" si="247"/>
        <v>150.84388020703784</v>
      </c>
      <c r="BE318" s="13">
        <f t="shared" si="226"/>
        <v>533.91624408933046</v>
      </c>
      <c r="BF318" s="13">
        <f t="shared" si="248"/>
        <v>127.76756316826715</v>
      </c>
      <c r="BG318" s="13">
        <f t="shared" si="227"/>
        <v>20379.984173517129</v>
      </c>
      <c r="BH318">
        <f t="shared" si="249"/>
        <v>192.26118397053654</v>
      </c>
      <c r="BI318" s="13">
        <f t="shared" si="228"/>
        <v>533.91624408933046</v>
      </c>
      <c r="BJ318" s="37">
        <f t="shared" si="229"/>
        <v>7.0828933962664289</v>
      </c>
      <c r="BK318" s="13">
        <f t="shared" si="230"/>
        <v>8414.1288406412787</v>
      </c>
      <c r="BL318">
        <f t="shared" si="250"/>
        <v>33.709883398295794</v>
      </c>
      <c r="BM318" s="13">
        <f t="shared" si="231"/>
        <v>10.271511508174452</v>
      </c>
      <c r="BN318" s="13">
        <f t="shared" si="251"/>
        <v>10.633566359525108</v>
      </c>
      <c r="BO318" s="13">
        <f t="shared" si="232"/>
        <v>20379.984173517129</v>
      </c>
      <c r="BP318">
        <f t="shared" si="252"/>
        <v>75.127187161794495</v>
      </c>
      <c r="BQ318" s="13">
        <f t="shared" si="233"/>
        <v>10.271511508174452</v>
      </c>
      <c r="BR318" s="37">
        <f t="shared" si="234"/>
        <v>159.78161370143422</v>
      </c>
      <c r="BS318" s="13">
        <f t="shared" si="235"/>
        <v>8414.1288406412787</v>
      </c>
      <c r="BT318">
        <f t="shared" si="253"/>
        <v>186.4086037034636</v>
      </c>
      <c r="BU318" s="13">
        <f t="shared" si="236"/>
        <v>836.26927694937092</v>
      </c>
      <c r="BV318" s="13">
        <f t="shared" si="254"/>
        <v>163.3322866646929</v>
      </c>
      <c r="BW318" s="13">
        <f t="shared" si="237"/>
        <v>20379.984173517129</v>
      </c>
      <c r="BX318">
        <f t="shared" si="255"/>
        <v>227.82590746696229</v>
      </c>
      <c r="BY318" s="13">
        <f t="shared" si="238"/>
        <v>836.26927694937092</v>
      </c>
    </row>
    <row r="319" spans="29:77" x14ac:dyDescent="0.2">
      <c r="AC319">
        <v>317</v>
      </c>
      <c r="AD319" s="37">
        <f t="shared" si="209"/>
        <v>517.28773978707602</v>
      </c>
      <c r="AE319" s="13">
        <f t="shared" si="210"/>
        <v>14023.548067735466</v>
      </c>
      <c r="AF319">
        <f t="shared" si="256"/>
        <v>561.5260617673141</v>
      </c>
      <c r="AG319" s="13">
        <f t="shared" si="211"/>
        <v>1616.3024281585481</v>
      </c>
      <c r="AH319" s="13">
        <f t="shared" si="239"/>
        <v>519.87262970432835</v>
      </c>
      <c r="AI319" s="13">
        <f t="shared" si="212"/>
        <v>20379.984173517129</v>
      </c>
      <c r="AJ319">
        <f t="shared" si="240"/>
        <v>584.16280059870417</v>
      </c>
      <c r="AK319" s="13">
        <f t="shared" si="213"/>
        <v>1616.3024281585481</v>
      </c>
      <c r="AL319" s="37">
        <f t="shared" si="214"/>
        <v>1162.5450724080165</v>
      </c>
      <c r="AM319" s="13">
        <f t="shared" si="215"/>
        <v>16828.257681282557</v>
      </c>
      <c r="AN319">
        <f t="shared" si="241"/>
        <v>1215.6310587843022</v>
      </c>
      <c r="AO319" s="13">
        <f t="shared" si="216"/>
        <v>3457.7835760522935</v>
      </c>
      <c r="AP319" s="13">
        <f t="shared" si="242"/>
        <v>1164.6470708022655</v>
      </c>
      <c r="AQ319" s="13">
        <f t="shared" si="217"/>
        <v>20379.984173517129</v>
      </c>
      <c r="AR319" s="13">
        <f t="shared" si="243"/>
        <v>1228.9372416966412</v>
      </c>
      <c r="AS319" s="38">
        <f t="shared" si="218"/>
        <v>3457.7835760522935</v>
      </c>
      <c r="AT319" s="37">
        <f t="shared" si="219"/>
        <v>108.84359342095777</v>
      </c>
      <c r="AU319" s="13">
        <f t="shared" si="220"/>
        <v>5609.4192270941858</v>
      </c>
      <c r="AV319">
        <f t="shared" si="244"/>
        <v>126.538922213053</v>
      </c>
      <c r="AW319" s="13">
        <f t="shared" si="221"/>
        <v>532.10518174559218</v>
      </c>
      <c r="AX319" s="13">
        <f t="shared" si="245"/>
        <v>112.87715790721964</v>
      </c>
      <c r="AY319" s="13">
        <f t="shared" si="222"/>
        <v>20379.984173517129</v>
      </c>
      <c r="AZ319">
        <f t="shared" si="246"/>
        <v>177.16732880159543</v>
      </c>
      <c r="BA319" s="13">
        <f t="shared" si="223"/>
        <v>532.10518174559218</v>
      </c>
      <c r="BB319" s="37">
        <f t="shared" si="224"/>
        <v>124.21689020500847</v>
      </c>
      <c r="BC319" s="13">
        <f t="shared" si="225"/>
        <v>8414.1288406412787</v>
      </c>
      <c r="BD319">
        <f t="shared" si="247"/>
        <v>150.75988339315131</v>
      </c>
      <c r="BE319" s="13">
        <f t="shared" si="226"/>
        <v>533.91624408933046</v>
      </c>
      <c r="BF319" s="13">
        <f t="shared" si="248"/>
        <v>127.76756316826715</v>
      </c>
      <c r="BG319" s="13">
        <f t="shared" si="227"/>
        <v>20379.984173517129</v>
      </c>
      <c r="BH319">
        <f t="shared" si="249"/>
        <v>192.05773406264296</v>
      </c>
      <c r="BI319" s="13">
        <f t="shared" si="228"/>
        <v>533.91624408933046</v>
      </c>
      <c r="BJ319" s="37">
        <f t="shared" si="229"/>
        <v>7.0828933962664289</v>
      </c>
      <c r="BK319" s="13">
        <f t="shared" si="230"/>
        <v>8414.1288406412787</v>
      </c>
      <c r="BL319">
        <f t="shared" si="250"/>
        <v>33.625886584409265</v>
      </c>
      <c r="BM319" s="13">
        <f t="shared" si="231"/>
        <v>10.271511508174452</v>
      </c>
      <c r="BN319" s="13">
        <f t="shared" si="251"/>
        <v>10.633566359525108</v>
      </c>
      <c r="BO319" s="13">
        <f t="shared" si="232"/>
        <v>20379.984173517129</v>
      </c>
      <c r="BP319">
        <f t="shared" si="252"/>
        <v>74.92373725390091</v>
      </c>
      <c r="BQ319" s="13">
        <f t="shared" si="233"/>
        <v>10.271511508174452</v>
      </c>
      <c r="BR319" s="37">
        <f t="shared" si="234"/>
        <v>159.78161370143422</v>
      </c>
      <c r="BS319" s="13">
        <f t="shared" si="235"/>
        <v>8414.1288406412787</v>
      </c>
      <c r="BT319">
        <f t="shared" si="253"/>
        <v>186.32460688957707</v>
      </c>
      <c r="BU319" s="13">
        <f t="shared" si="236"/>
        <v>836.26927694937092</v>
      </c>
      <c r="BV319" s="13">
        <f t="shared" si="254"/>
        <v>163.3322866646929</v>
      </c>
      <c r="BW319" s="13">
        <f t="shared" si="237"/>
        <v>20379.984173517129</v>
      </c>
      <c r="BX319">
        <f t="shared" si="255"/>
        <v>227.62245755906872</v>
      </c>
      <c r="BY319" s="13">
        <f t="shared" si="238"/>
        <v>836.26927694937092</v>
      </c>
    </row>
    <row r="320" spans="29:77" x14ac:dyDescent="0.2">
      <c r="AC320">
        <v>318</v>
      </c>
      <c r="AD320" s="37">
        <f t="shared" si="209"/>
        <v>517.28773978707602</v>
      </c>
      <c r="AE320" s="13">
        <f t="shared" si="210"/>
        <v>14023.548067735466</v>
      </c>
      <c r="AF320">
        <f t="shared" si="256"/>
        <v>561.38694754725043</v>
      </c>
      <c r="AG320" s="13">
        <f t="shared" si="211"/>
        <v>1616.3024281585481</v>
      </c>
      <c r="AH320" s="13">
        <f t="shared" si="239"/>
        <v>519.87262970432835</v>
      </c>
      <c r="AI320" s="13">
        <f t="shared" si="212"/>
        <v>20379.984173517129</v>
      </c>
      <c r="AJ320">
        <f t="shared" si="240"/>
        <v>583.96063024997966</v>
      </c>
      <c r="AK320" s="13">
        <f t="shared" si="213"/>
        <v>1616.3024281585481</v>
      </c>
      <c r="AL320" s="37">
        <f t="shared" si="214"/>
        <v>1162.5450724080165</v>
      </c>
      <c r="AM320" s="13">
        <f t="shared" si="215"/>
        <v>16828.257681282557</v>
      </c>
      <c r="AN320">
        <f t="shared" si="241"/>
        <v>1215.4641217202259</v>
      </c>
      <c r="AO320" s="13">
        <f t="shared" si="216"/>
        <v>3457.7835760522935</v>
      </c>
      <c r="AP320" s="13">
        <f t="shared" si="242"/>
        <v>1164.6470708022655</v>
      </c>
      <c r="AQ320" s="13">
        <f t="shared" si="217"/>
        <v>20379.984173517129</v>
      </c>
      <c r="AR320" s="13">
        <f t="shared" si="243"/>
        <v>1228.7350713479168</v>
      </c>
      <c r="AS320" s="38">
        <f t="shared" si="218"/>
        <v>3457.7835760522935</v>
      </c>
      <c r="AT320" s="37">
        <f t="shared" si="219"/>
        <v>108.84359342095777</v>
      </c>
      <c r="AU320" s="13">
        <f t="shared" si="220"/>
        <v>5609.4192270941858</v>
      </c>
      <c r="AV320">
        <f t="shared" si="244"/>
        <v>126.48327652502755</v>
      </c>
      <c r="AW320" s="13">
        <f t="shared" si="221"/>
        <v>532.10518174559218</v>
      </c>
      <c r="AX320" s="13">
        <f t="shared" si="245"/>
        <v>112.87715790721964</v>
      </c>
      <c r="AY320" s="13">
        <f t="shared" si="222"/>
        <v>20379.984173517129</v>
      </c>
      <c r="AZ320">
        <f t="shared" si="246"/>
        <v>176.96515845287098</v>
      </c>
      <c r="BA320" s="13">
        <f t="shared" si="223"/>
        <v>532.10518174559218</v>
      </c>
      <c r="BB320" s="37">
        <f t="shared" si="224"/>
        <v>124.21689020500847</v>
      </c>
      <c r="BC320" s="13">
        <f t="shared" si="225"/>
        <v>8414.1288406412787</v>
      </c>
      <c r="BD320">
        <f t="shared" si="247"/>
        <v>150.67641486111313</v>
      </c>
      <c r="BE320" s="13">
        <f t="shared" si="226"/>
        <v>533.91624408933046</v>
      </c>
      <c r="BF320" s="13">
        <f t="shared" si="248"/>
        <v>127.76756316826715</v>
      </c>
      <c r="BG320" s="13">
        <f t="shared" si="227"/>
        <v>20379.984173517129</v>
      </c>
      <c r="BH320">
        <f t="shared" si="249"/>
        <v>191.85556371391851</v>
      </c>
      <c r="BI320" s="13">
        <f t="shared" si="228"/>
        <v>533.91624408933046</v>
      </c>
      <c r="BJ320" s="37">
        <f t="shared" si="229"/>
        <v>7.0828933962664289</v>
      </c>
      <c r="BK320" s="13">
        <f t="shared" si="230"/>
        <v>8414.1288406412787</v>
      </c>
      <c r="BL320">
        <f t="shared" si="250"/>
        <v>33.542418052371083</v>
      </c>
      <c r="BM320" s="13">
        <f t="shared" si="231"/>
        <v>10.271511508174452</v>
      </c>
      <c r="BN320" s="13">
        <f t="shared" si="251"/>
        <v>10.633566359525108</v>
      </c>
      <c r="BO320" s="13">
        <f t="shared" si="232"/>
        <v>20379.984173517129</v>
      </c>
      <c r="BP320">
        <f t="shared" si="252"/>
        <v>74.721566905176459</v>
      </c>
      <c r="BQ320" s="13">
        <f t="shared" si="233"/>
        <v>10.271511508174452</v>
      </c>
      <c r="BR320" s="37">
        <f t="shared" si="234"/>
        <v>159.78161370143422</v>
      </c>
      <c r="BS320" s="13">
        <f t="shared" si="235"/>
        <v>8414.1288406412787</v>
      </c>
      <c r="BT320">
        <f t="shared" si="253"/>
        <v>186.24113835753889</v>
      </c>
      <c r="BU320" s="13">
        <f t="shared" si="236"/>
        <v>836.26927694937092</v>
      </c>
      <c r="BV320" s="13">
        <f t="shared" si="254"/>
        <v>163.3322866646929</v>
      </c>
      <c r="BW320" s="13">
        <f t="shared" si="237"/>
        <v>20379.984173517129</v>
      </c>
      <c r="BX320">
        <f t="shared" si="255"/>
        <v>227.42028721034427</v>
      </c>
      <c r="BY320" s="13">
        <f t="shared" si="238"/>
        <v>836.26927694937092</v>
      </c>
    </row>
    <row r="321" spans="29:77" x14ac:dyDescent="0.2">
      <c r="AC321">
        <v>319</v>
      </c>
      <c r="AD321" s="37">
        <f t="shared" si="209"/>
        <v>517.28773978707602</v>
      </c>
      <c r="AE321" s="13">
        <f t="shared" si="210"/>
        <v>14023.548067735466</v>
      </c>
      <c r="AF321">
        <f t="shared" si="256"/>
        <v>561.24870551665424</v>
      </c>
      <c r="AG321" s="13">
        <f t="shared" si="211"/>
        <v>1616.3024281585481</v>
      </c>
      <c r="AH321" s="13">
        <f t="shared" si="239"/>
        <v>519.87262970432835</v>
      </c>
      <c r="AI321" s="13">
        <f t="shared" si="212"/>
        <v>20379.984173517129</v>
      </c>
      <c r="AJ321">
        <f t="shared" si="240"/>
        <v>583.75972742695262</v>
      </c>
      <c r="AK321" s="13">
        <f t="shared" si="213"/>
        <v>1616.3024281585481</v>
      </c>
      <c r="AL321" s="37">
        <f t="shared" si="214"/>
        <v>1162.5450724080165</v>
      </c>
      <c r="AM321" s="13">
        <f t="shared" si="215"/>
        <v>16828.257681282557</v>
      </c>
      <c r="AN321">
        <f t="shared" si="241"/>
        <v>1215.2982312835104</v>
      </c>
      <c r="AO321" s="13">
        <f t="shared" si="216"/>
        <v>3457.7835760522935</v>
      </c>
      <c r="AP321" s="13">
        <f t="shared" si="242"/>
        <v>1164.6470708022655</v>
      </c>
      <c r="AQ321" s="13">
        <f t="shared" si="217"/>
        <v>20379.984173517129</v>
      </c>
      <c r="AR321" s="13">
        <f t="shared" si="243"/>
        <v>1228.5341685248898</v>
      </c>
      <c r="AS321" s="38">
        <f t="shared" si="218"/>
        <v>3457.7835760522935</v>
      </c>
      <c r="AT321" s="37">
        <f t="shared" si="219"/>
        <v>108.84359342095777</v>
      </c>
      <c r="AU321" s="13">
        <f t="shared" si="220"/>
        <v>5609.4192270941858</v>
      </c>
      <c r="AV321">
        <f t="shared" si="244"/>
        <v>126.42797971278908</v>
      </c>
      <c r="AW321" s="13">
        <f t="shared" si="221"/>
        <v>532.10518174559218</v>
      </c>
      <c r="AX321" s="13">
        <f t="shared" si="245"/>
        <v>112.87715790721964</v>
      </c>
      <c r="AY321" s="13">
        <f t="shared" si="222"/>
        <v>20379.984173517129</v>
      </c>
      <c r="AZ321">
        <f t="shared" si="246"/>
        <v>176.76425562984386</v>
      </c>
      <c r="BA321" s="13">
        <f t="shared" si="223"/>
        <v>532.10518174559218</v>
      </c>
      <c r="BB321" s="37">
        <f t="shared" si="224"/>
        <v>124.21689020500847</v>
      </c>
      <c r="BC321" s="13">
        <f t="shared" si="225"/>
        <v>8414.1288406412787</v>
      </c>
      <c r="BD321">
        <f t="shared" si="247"/>
        <v>150.59346964275542</v>
      </c>
      <c r="BE321" s="13">
        <f t="shared" si="226"/>
        <v>533.91624408933046</v>
      </c>
      <c r="BF321" s="13">
        <f t="shared" si="248"/>
        <v>127.76756316826715</v>
      </c>
      <c r="BG321" s="13">
        <f t="shared" si="227"/>
        <v>20379.984173517129</v>
      </c>
      <c r="BH321">
        <f t="shared" si="249"/>
        <v>191.65466089089136</v>
      </c>
      <c r="BI321" s="13">
        <f t="shared" si="228"/>
        <v>533.91624408933046</v>
      </c>
      <c r="BJ321" s="37">
        <f t="shared" si="229"/>
        <v>7.0828933962664289</v>
      </c>
      <c r="BK321" s="13">
        <f t="shared" si="230"/>
        <v>8414.1288406412787</v>
      </c>
      <c r="BL321">
        <f t="shared" si="250"/>
        <v>33.459472834013383</v>
      </c>
      <c r="BM321" s="13">
        <f t="shared" si="231"/>
        <v>10.271511508174452</v>
      </c>
      <c r="BN321" s="13">
        <f t="shared" si="251"/>
        <v>10.633566359525108</v>
      </c>
      <c r="BO321" s="13">
        <f t="shared" si="232"/>
        <v>20379.984173517129</v>
      </c>
      <c r="BP321">
        <f t="shared" si="252"/>
        <v>74.520664082149338</v>
      </c>
      <c r="BQ321" s="13">
        <f t="shared" si="233"/>
        <v>10.271511508174452</v>
      </c>
      <c r="BR321" s="37">
        <f t="shared" si="234"/>
        <v>159.78161370143422</v>
      </c>
      <c r="BS321" s="13">
        <f t="shared" si="235"/>
        <v>8414.1288406412787</v>
      </c>
      <c r="BT321">
        <f t="shared" si="253"/>
        <v>186.15819313918118</v>
      </c>
      <c r="BU321" s="13">
        <f t="shared" si="236"/>
        <v>836.26927694937092</v>
      </c>
      <c r="BV321" s="13">
        <f t="shared" si="254"/>
        <v>163.3322866646929</v>
      </c>
      <c r="BW321" s="13">
        <f t="shared" si="237"/>
        <v>20379.984173517129</v>
      </c>
      <c r="BX321">
        <f t="shared" si="255"/>
        <v>227.21938438731712</v>
      </c>
      <c r="BY321" s="13">
        <f t="shared" si="238"/>
        <v>836.26927694937092</v>
      </c>
    </row>
    <row r="322" spans="29:77" x14ac:dyDescent="0.2">
      <c r="AC322">
        <v>320</v>
      </c>
      <c r="AD322" s="37">
        <f t="shared" ref="AD322:AD382" si="257">SUM($B$44:$B$48)</f>
        <v>517.28773978707602</v>
      </c>
      <c r="AE322" s="13">
        <f t="shared" ref="AE322:AE382" si="258">SUM($B$42:$B$43)</f>
        <v>14023.548067735466</v>
      </c>
      <c r="AF322">
        <f t="shared" si="256"/>
        <v>561.11132749874935</v>
      </c>
      <c r="AG322" s="13">
        <f t="shared" ref="AG322:AG382" si="259">SUM($B$44:$B$45,$B$48:$B$49)</f>
        <v>1616.3024281585481</v>
      </c>
      <c r="AH322" s="13">
        <f t="shared" si="239"/>
        <v>519.87262970432835</v>
      </c>
      <c r="AI322" s="13">
        <f t="shared" ref="AI322:AI382" si="260">SUM($C$42:$C$43)</f>
        <v>20379.984173517129</v>
      </c>
      <c r="AJ322">
        <f t="shared" si="240"/>
        <v>583.56008024656933</v>
      </c>
      <c r="AK322" s="13">
        <f t="shared" ref="AK322:AK382" si="261">SUM($C$44:$C$45,$C$48:$C$49)</f>
        <v>1616.3024281585481</v>
      </c>
      <c r="AL322" s="37">
        <f t="shared" ref="AL322:AL382" si="262">SUM($D$44:$D$48)</f>
        <v>1162.5450724080165</v>
      </c>
      <c r="AM322" s="13">
        <f t="shared" ref="AM322:AM382" si="263">SUM($D$42:$D$43)</f>
        <v>16828.257681282557</v>
      </c>
      <c r="AN322">
        <f t="shared" si="241"/>
        <v>1215.1333776620245</v>
      </c>
      <c r="AO322" s="13">
        <f t="shared" ref="AO322:AO382" si="264">SUM($D$44:$D$45,$D$48:$D$49)</f>
        <v>3457.7835760522935</v>
      </c>
      <c r="AP322" s="13">
        <f t="shared" si="242"/>
        <v>1164.6470708022655</v>
      </c>
      <c r="AQ322" s="13">
        <f t="shared" ref="AQ322:AQ382" si="265">SUM($E$42:$E$43)</f>
        <v>20379.984173517129</v>
      </c>
      <c r="AR322" s="13">
        <f t="shared" si="243"/>
        <v>1228.3345213445066</v>
      </c>
      <c r="AS322" s="38">
        <f t="shared" ref="AS322:AS382" si="266">SUM($E$44:$E$45,$E$48:$E$49)</f>
        <v>3457.7835760522935</v>
      </c>
      <c r="AT322" s="37">
        <f t="shared" ref="AT322:AT382" si="267">SUM($F$44:$F$48)</f>
        <v>108.84359342095777</v>
      </c>
      <c r="AU322" s="13">
        <f t="shared" ref="AU322:AU382" si="268">SUM($F$42:$F$43)</f>
        <v>5609.4192270941858</v>
      </c>
      <c r="AV322">
        <f t="shared" si="244"/>
        <v>126.3730285056271</v>
      </c>
      <c r="AW322" s="13">
        <f t="shared" ref="AW322:AW382" si="269">SUM($F$44:$F$45,$F$48:$F$49)</f>
        <v>532.10518174559218</v>
      </c>
      <c r="AX322" s="13">
        <f t="shared" si="245"/>
        <v>112.87715790721964</v>
      </c>
      <c r="AY322" s="13">
        <f t="shared" ref="AY322:AY382" si="270">SUM($G$42:$G$43)</f>
        <v>20379.984173517129</v>
      </c>
      <c r="AZ322">
        <f t="shared" si="246"/>
        <v>176.56460844946065</v>
      </c>
      <c r="BA322" s="13">
        <f t="shared" ref="BA322:BA382" si="271">SUM($G$44:$G$45,$G$48:$G$49)</f>
        <v>532.10518174559218</v>
      </c>
      <c r="BB322" s="37">
        <f t="shared" ref="BB322:BB382" si="272">SUM($H$44:$H$48)</f>
        <v>124.21689020500847</v>
      </c>
      <c r="BC322" s="13">
        <f t="shared" ref="BC322:BC382" si="273">SUM($H$42:$H$43)</f>
        <v>8414.1288406412787</v>
      </c>
      <c r="BD322">
        <f t="shared" si="247"/>
        <v>150.51104283201246</v>
      </c>
      <c r="BE322" s="13">
        <f t="shared" ref="BE322:BE382" si="274">SUM($H$44:$H$45,$H$48:$H$49)</f>
        <v>533.91624408933046</v>
      </c>
      <c r="BF322" s="13">
        <f t="shared" si="248"/>
        <v>127.76756316826715</v>
      </c>
      <c r="BG322" s="13">
        <f t="shared" ref="BG322:BG382" si="275">SUM($I$42:$I$43)</f>
        <v>20379.984173517129</v>
      </c>
      <c r="BH322">
        <f t="shared" si="249"/>
        <v>191.45501371050818</v>
      </c>
      <c r="BI322" s="13">
        <f t="shared" ref="BI322:BI382" si="276">SUM($I$44:$I$45,$I$48:$I$49)</f>
        <v>533.91624408933046</v>
      </c>
      <c r="BJ322" s="37">
        <f t="shared" ref="BJ322:BJ382" si="277">SUM($J$44:$J$48)</f>
        <v>7.0828933962664289</v>
      </c>
      <c r="BK322" s="13">
        <f t="shared" ref="BK322:BK382" si="278">SUM($J$42:$J$43)</f>
        <v>8414.1288406412787</v>
      </c>
      <c r="BL322">
        <f t="shared" si="250"/>
        <v>33.377046023270424</v>
      </c>
      <c r="BM322" s="13">
        <f t="shared" ref="BM322:BM382" si="279">SUM($J$44:$J$45,$J$48:$J$49)</f>
        <v>10.271511508174452</v>
      </c>
      <c r="BN322" s="13">
        <f t="shared" si="251"/>
        <v>10.633566359525108</v>
      </c>
      <c r="BO322" s="13">
        <f t="shared" ref="BO322:BO382" si="280">SUM($K$42:$K$43)</f>
        <v>20379.984173517129</v>
      </c>
      <c r="BP322">
        <f t="shared" si="252"/>
        <v>74.321016901766129</v>
      </c>
      <c r="BQ322" s="13">
        <f t="shared" ref="BQ322:BQ382" si="281">SUM($K$44:$K$45,$K$48:$K$49)</f>
        <v>10.271511508174452</v>
      </c>
      <c r="BR322" s="37">
        <f t="shared" ref="BR322:BR382" si="282">SUM($L$44:$L$48)</f>
        <v>159.78161370143422</v>
      </c>
      <c r="BS322" s="13">
        <f t="shared" ref="BS322:BS382" si="283">SUM($L$42:$L$43)</f>
        <v>8414.1288406412787</v>
      </c>
      <c r="BT322">
        <f t="shared" si="253"/>
        <v>186.07576632843822</v>
      </c>
      <c r="BU322" s="13">
        <f t="shared" ref="BU322:BU382" si="284">SUM($L$44:$L$45,$L$48:$L$49)</f>
        <v>836.26927694937092</v>
      </c>
      <c r="BV322" s="13">
        <f t="shared" si="254"/>
        <v>163.3322866646929</v>
      </c>
      <c r="BW322" s="13">
        <f t="shared" ref="BW322:BW382" si="285">SUM($M$42:$M$43)</f>
        <v>20379.984173517129</v>
      </c>
      <c r="BX322">
        <f t="shared" si="255"/>
        <v>227.01973720693394</v>
      </c>
      <c r="BY322" s="13">
        <f t="shared" ref="BY322:BY382" si="286">SUM($M$44:$M$45,$M$48:$M$49)</f>
        <v>836.26927694937092</v>
      </c>
    </row>
    <row r="323" spans="29:77" x14ac:dyDescent="0.2">
      <c r="AC323">
        <v>321</v>
      </c>
      <c r="AD323" s="37">
        <f t="shared" si="257"/>
        <v>517.28773978707602</v>
      </c>
      <c r="AE323" s="13">
        <f t="shared" si="258"/>
        <v>14023.548067735466</v>
      </c>
      <c r="AF323">
        <f t="shared" si="256"/>
        <v>560.9748054186507</v>
      </c>
      <c r="AG323" s="13">
        <f t="shared" si="259"/>
        <v>1616.3024281585481</v>
      </c>
      <c r="AH323" s="13">
        <f t="shared" ref="AH323:AH382" si="287">SUM($C$44:$C$45,$C$47:$C$48)</f>
        <v>519.87262970432835</v>
      </c>
      <c r="AI323" s="13">
        <f t="shared" si="260"/>
        <v>20379.984173517129</v>
      </c>
      <c r="AJ323">
        <f t="shared" ref="AJ323:AJ382" si="288">AI323/$AC323+AH323</f>
        <v>583.36167697385213</v>
      </c>
      <c r="AK323" s="13">
        <f t="shared" si="261"/>
        <v>1616.3024281585481</v>
      </c>
      <c r="AL323" s="37">
        <f t="shared" si="262"/>
        <v>1162.5450724080165</v>
      </c>
      <c r="AM323" s="13">
        <f t="shared" si="263"/>
        <v>16828.257681282557</v>
      </c>
      <c r="AN323">
        <f t="shared" ref="AN323:AN382" si="289">AM323/$AC323+AL323</f>
        <v>1214.9695511659061</v>
      </c>
      <c r="AO323" s="13">
        <f t="shared" si="264"/>
        <v>3457.7835760522935</v>
      </c>
      <c r="AP323" s="13">
        <f t="shared" ref="AP323:AP382" si="290">SUM($E$44:$E$45,$E$47:$E$48)</f>
        <v>1164.6470708022655</v>
      </c>
      <c r="AQ323" s="13">
        <f t="shared" si="265"/>
        <v>20379.984173517129</v>
      </c>
      <c r="AR323" s="13">
        <f t="shared" ref="AR323:AR382" si="291">AQ323/$AC323+AP323</f>
        <v>1228.1361180717893</v>
      </c>
      <c r="AS323" s="38">
        <f t="shared" si="266"/>
        <v>3457.7835760522935</v>
      </c>
      <c r="AT323" s="37">
        <f t="shared" si="267"/>
        <v>108.84359342095777</v>
      </c>
      <c r="AU323" s="13">
        <f t="shared" si="268"/>
        <v>5609.4192270941858</v>
      </c>
      <c r="AV323">
        <f t="shared" ref="AV323:AV382" si="292">AU323/$AC323+AT323</f>
        <v>126.31841967358764</v>
      </c>
      <c r="AW323" s="13">
        <f t="shared" si="269"/>
        <v>532.10518174559218</v>
      </c>
      <c r="AX323" s="13">
        <f t="shared" ref="AX323:AX382" si="293">SUM($G$44:$G$45,$G$47:$G$48)</f>
        <v>112.87715790721964</v>
      </c>
      <c r="AY323" s="13">
        <f t="shared" si="270"/>
        <v>20379.984173517129</v>
      </c>
      <c r="AZ323">
        <f t="shared" ref="AZ323:AZ382" si="294">AY323/$AC323+AX323</f>
        <v>176.36620517674339</v>
      </c>
      <c r="BA323" s="13">
        <f t="shared" si="271"/>
        <v>532.10518174559218</v>
      </c>
      <c r="BB323" s="37">
        <f t="shared" si="272"/>
        <v>124.21689020500847</v>
      </c>
      <c r="BC323" s="13">
        <f t="shared" si="273"/>
        <v>8414.1288406412787</v>
      </c>
      <c r="BD323">
        <f t="shared" ref="BD323:BD382" si="295">BC323/$AC323+BB323</f>
        <v>150.42912958395326</v>
      </c>
      <c r="BE323" s="13">
        <f t="shared" si="274"/>
        <v>533.91624408933046</v>
      </c>
      <c r="BF323" s="13">
        <f t="shared" ref="BF323:BF382" si="296">SUM($I$44:$I$45,$I$47:$I$48)</f>
        <v>127.76756316826715</v>
      </c>
      <c r="BG323" s="13">
        <f t="shared" si="275"/>
        <v>20379.984173517129</v>
      </c>
      <c r="BH323">
        <f t="shared" ref="BH323:BH382" si="297">BG323/$AC323+BF323</f>
        <v>191.25661043779093</v>
      </c>
      <c r="BI323" s="13">
        <f t="shared" si="276"/>
        <v>533.91624408933046</v>
      </c>
      <c r="BJ323" s="37">
        <f t="shared" si="277"/>
        <v>7.0828933962664289</v>
      </c>
      <c r="BK323" s="13">
        <f t="shared" si="278"/>
        <v>8414.1288406412787</v>
      </c>
      <c r="BL323">
        <f t="shared" ref="BL323:BL382" si="298">BK323/$AC323+BJ323</f>
        <v>33.295132775211222</v>
      </c>
      <c r="BM323" s="13">
        <f t="shared" si="279"/>
        <v>10.271511508174452</v>
      </c>
      <c r="BN323" s="13">
        <f t="shared" ref="BN323:BN382" si="299">SUM($K$44:$K$45,$K$47:$K$48)</f>
        <v>10.633566359525108</v>
      </c>
      <c r="BO323" s="13">
        <f t="shared" si="280"/>
        <v>20379.984173517129</v>
      </c>
      <c r="BP323">
        <f t="shared" ref="BP323:BP382" si="300">BO323/$AC323+BN323</f>
        <v>74.122613629048871</v>
      </c>
      <c r="BQ323" s="13">
        <f t="shared" si="281"/>
        <v>10.271511508174452</v>
      </c>
      <c r="BR323" s="37">
        <f t="shared" si="282"/>
        <v>159.78161370143422</v>
      </c>
      <c r="BS323" s="13">
        <f t="shared" si="283"/>
        <v>8414.1288406412787</v>
      </c>
      <c r="BT323">
        <f t="shared" ref="BT323:BT382" si="301">BS323/$AC323+BR323</f>
        <v>185.99385308037901</v>
      </c>
      <c r="BU323" s="13">
        <f t="shared" si="284"/>
        <v>836.26927694937092</v>
      </c>
      <c r="BV323" s="13">
        <f t="shared" ref="BV323:BV382" si="302">SUM($M$44:$M$45,$M$47:$M$48)</f>
        <v>163.3322866646929</v>
      </c>
      <c r="BW323" s="13">
        <f t="shared" si="285"/>
        <v>20379.984173517129</v>
      </c>
      <c r="BX323">
        <f t="shared" ref="BX323:BX382" si="303">BW323/$AC323+BV323</f>
        <v>226.82133393421668</v>
      </c>
      <c r="BY323" s="13">
        <f t="shared" si="286"/>
        <v>836.26927694937092</v>
      </c>
    </row>
    <row r="324" spans="29:77" x14ac:dyDescent="0.2">
      <c r="AC324">
        <v>322</v>
      </c>
      <c r="AD324" s="37">
        <f t="shared" si="257"/>
        <v>517.28773978707602</v>
      </c>
      <c r="AE324" s="13">
        <f t="shared" si="258"/>
        <v>14023.548067735466</v>
      </c>
      <c r="AF324">
        <f t="shared" ref="AF324:AF382" si="304">AE324/AC324+AD324</f>
        <v>560.83913130178246</v>
      </c>
      <c r="AG324" s="13">
        <f t="shared" si="259"/>
        <v>1616.3024281585481</v>
      </c>
      <c r="AH324" s="13">
        <f t="shared" si="287"/>
        <v>519.87262970432835</v>
      </c>
      <c r="AI324" s="13">
        <f t="shared" si="260"/>
        <v>20379.984173517129</v>
      </c>
      <c r="AJ324">
        <f t="shared" si="288"/>
        <v>583.16450601959889</v>
      </c>
      <c r="AK324" s="13">
        <f t="shared" si="261"/>
        <v>1616.3024281585481</v>
      </c>
      <c r="AL324" s="37">
        <f t="shared" si="262"/>
        <v>1162.5450724080165</v>
      </c>
      <c r="AM324" s="13">
        <f t="shared" si="263"/>
        <v>16828.257681282557</v>
      </c>
      <c r="AN324">
        <f t="shared" si="289"/>
        <v>1214.8067422256643</v>
      </c>
      <c r="AO324" s="13">
        <f t="shared" si="264"/>
        <v>3457.7835760522935</v>
      </c>
      <c r="AP324" s="13">
        <f t="shared" si="290"/>
        <v>1164.6470708022655</v>
      </c>
      <c r="AQ324" s="13">
        <f t="shared" si="265"/>
        <v>20379.984173517129</v>
      </c>
      <c r="AR324" s="13">
        <f t="shared" si="291"/>
        <v>1227.9389471175361</v>
      </c>
      <c r="AS324" s="38">
        <f t="shared" si="266"/>
        <v>3457.7835760522935</v>
      </c>
      <c r="AT324" s="37">
        <f t="shared" si="267"/>
        <v>108.84359342095777</v>
      </c>
      <c r="AU324" s="13">
        <f t="shared" si="268"/>
        <v>5609.4192270941858</v>
      </c>
      <c r="AV324">
        <f t="shared" si="292"/>
        <v>126.26415002684034</v>
      </c>
      <c r="AW324" s="13">
        <f t="shared" si="269"/>
        <v>532.10518174559218</v>
      </c>
      <c r="AX324" s="13">
        <f t="shared" si="293"/>
        <v>112.87715790721964</v>
      </c>
      <c r="AY324" s="13">
        <f t="shared" si="270"/>
        <v>20379.984173517129</v>
      </c>
      <c r="AZ324">
        <f t="shared" si="294"/>
        <v>176.16903422249021</v>
      </c>
      <c r="BA324" s="13">
        <f t="shared" si="271"/>
        <v>532.10518174559218</v>
      </c>
      <c r="BB324" s="37">
        <f t="shared" si="272"/>
        <v>124.21689020500847</v>
      </c>
      <c r="BC324" s="13">
        <f t="shared" si="273"/>
        <v>8414.1288406412787</v>
      </c>
      <c r="BD324">
        <f t="shared" si="295"/>
        <v>150.34772511383233</v>
      </c>
      <c r="BE324" s="13">
        <f t="shared" si="274"/>
        <v>533.91624408933046</v>
      </c>
      <c r="BF324" s="13">
        <f t="shared" si="296"/>
        <v>127.76756316826715</v>
      </c>
      <c r="BG324" s="13">
        <f t="shared" si="275"/>
        <v>20379.984173517129</v>
      </c>
      <c r="BH324">
        <f t="shared" si="297"/>
        <v>191.05943948353774</v>
      </c>
      <c r="BI324" s="13">
        <f t="shared" si="276"/>
        <v>533.91624408933046</v>
      </c>
      <c r="BJ324" s="37">
        <f t="shared" si="277"/>
        <v>7.0828933962664289</v>
      </c>
      <c r="BK324" s="13">
        <f t="shared" si="278"/>
        <v>8414.1288406412787</v>
      </c>
      <c r="BL324">
        <f t="shared" si="298"/>
        <v>33.213728305090278</v>
      </c>
      <c r="BM324" s="13">
        <f t="shared" si="279"/>
        <v>10.271511508174452</v>
      </c>
      <c r="BN324" s="13">
        <f t="shared" si="299"/>
        <v>10.633566359525108</v>
      </c>
      <c r="BO324" s="13">
        <f t="shared" si="280"/>
        <v>20379.984173517129</v>
      </c>
      <c r="BP324">
        <f t="shared" si="300"/>
        <v>73.92544267479569</v>
      </c>
      <c r="BQ324" s="13">
        <f t="shared" si="281"/>
        <v>10.271511508174452</v>
      </c>
      <c r="BR324" s="37">
        <f t="shared" si="282"/>
        <v>159.78161370143422</v>
      </c>
      <c r="BS324" s="13">
        <f t="shared" si="283"/>
        <v>8414.1288406412787</v>
      </c>
      <c r="BT324">
        <f t="shared" si="301"/>
        <v>185.91244861025808</v>
      </c>
      <c r="BU324" s="13">
        <f t="shared" si="284"/>
        <v>836.26927694937092</v>
      </c>
      <c r="BV324" s="13">
        <f t="shared" si="302"/>
        <v>163.3322866646929</v>
      </c>
      <c r="BW324" s="13">
        <f t="shared" si="285"/>
        <v>20379.984173517129</v>
      </c>
      <c r="BX324">
        <f t="shared" si="303"/>
        <v>226.6241629799635</v>
      </c>
      <c r="BY324" s="13">
        <f t="shared" si="286"/>
        <v>836.26927694937092</v>
      </c>
    </row>
    <row r="325" spans="29:77" x14ac:dyDescent="0.2">
      <c r="AC325">
        <v>323</v>
      </c>
      <c r="AD325" s="37">
        <f t="shared" si="257"/>
        <v>517.28773978707602</v>
      </c>
      <c r="AE325" s="13">
        <f t="shared" si="258"/>
        <v>14023.548067735466</v>
      </c>
      <c r="AF325">
        <f t="shared" si="304"/>
        <v>560.70429727232511</v>
      </c>
      <c r="AG325" s="13">
        <f t="shared" si="259"/>
        <v>1616.3024281585481</v>
      </c>
      <c r="AH325" s="13">
        <f t="shared" si="287"/>
        <v>519.87262970432835</v>
      </c>
      <c r="AI325" s="13">
        <f t="shared" si="260"/>
        <v>20379.984173517129</v>
      </c>
      <c r="AJ325">
        <f t="shared" si="288"/>
        <v>582.96855593812757</v>
      </c>
      <c r="AK325" s="13">
        <f t="shared" si="261"/>
        <v>1616.3024281585481</v>
      </c>
      <c r="AL325" s="37">
        <f t="shared" si="262"/>
        <v>1162.5450724080165</v>
      </c>
      <c r="AM325" s="13">
        <f t="shared" si="263"/>
        <v>16828.257681282557</v>
      </c>
      <c r="AN325">
        <f t="shared" si="289"/>
        <v>1214.6449413903154</v>
      </c>
      <c r="AO325" s="13">
        <f t="shared" si="264"/>
        <v>3457.7835760522935</v>
      </c>
      <c r="AP325" s="13">
        <f t="shared" si="290"/>
        <v>1164.6470708022655</v>
      </c>
      <c r="AQ325" s="13">
        <f t="shared" si="265"/>
        <v>20379.984173517129</v>
      </c>
      <c r="AR325" s="13">
        <f t="shared" si="291"/>
        <v>1227.7429970360647</v>
      </c>
      <c r="AS325" s="38">
        <f t="shared" si="266"/>
        <v>3457.7835760522935</v>
      </c>
      <c r="AT325" s="37">
        <f t="shared" si="267"/>
        <v>108.84359342095777</v>
      </c>
      <c r="AU325" s="13">
        <f t="shared" si="268"/>
        <v>5609.4192270941858</v>
      </c>
      <c r="AV325">
        <f t="shared" si="292"/>
        <v>126.21021641505742</v>
      </c>
      <c r="AW325" s="13">
        <f t="shared" si="269"/>
        <v>532.10518174559218</v>
      </c>
      <c r="AX325" s="13">
        <f t="shared" si="293"/>
        <v>112.87715790721964</v>
      </c>
      <c r="AY325" s="13">
        <f t="shared" si="270"/>
        <v>20379.984173517129</v>
      </c>
      <c r="AZ325">
        <f t="shared" si="294"/>
        <v>175.9730841410188</v>
      </c>
      <c r="BA325" s="13">
        <f t="shared" si="271"/>
        <v>532.10518174559218</v>
      </c>
      <c r="BB325" s="37">
        <f t="shared" si="272"/>
        <v>124.21689020500847</v>
      </c>
      <c r="BC325" s="13">
        <f t="shared" si="273"/>
        <v>8414.1288406412787</v>
      </c>
      <c r="BD325">
        <f t="shared" si="295"/>
        <v>150.26682469615793</v>
      </c>
      <c r="BE325" s="13">
        <f t="shared" si="274"/>
        <v>533.91624408933046</v>
      </c>
      <c r="BF325" s="13">
        <f t="shared" si="296"/>
        <v>127.76756316826715</v>
      </c>
      <c r="BG325" s="13">
        <f t="shared" si="275"/>
        <v>20379.984173517129</v>
      </c>
      <c r="BH325">
        <f t="shared" si="297"/>
        <v>190.86348940206631</v>
      </c>
      <c r="BI325" s="13">
        <f t="shared" si="276"/>
        <v>533.91624408933046</v>
      </c>
      <c r="BJ325" s="37">
        <f t="shared" si="277"/>
        <v>7.0828933962664289</v>
      </c>
      <c r="BK325" s="13">
        <f t="shared" si="278"/>
        <v>8414.1288406412787</v>
      </c>
      <c r="BL325">
        <f t="shared" si="298"/>
        <v>33.1328278874159</v>
      </c>
      <c r="BM325" s="13">
        <f t="shared" si="279"/>
        <v>10.271511508174452</v>
      </c>
      <c r="BN325" s="13">
        <f t="shared" si="299"/>
        <v>10.633566359525108</v>
      </c>
      <c r="BO325" s="13">
        <f t="shared" si="280"/>
        <v>20379.984173517129</v>
      </c>
      <c r="BP325">
        <f t="shared" si="300"/>
        <v>73.729492593324267</v>
      </c>
      <c r="BQ325" s="13">
        <f t="shared" si="281"/>
        <v>10.271511508174452</v>
      </c>
      <c r="BR325" s="37">
        <f t="shared" si="282"/>
        <v>159.78161370143422</v>
      </c>
      <c r="BS325" s="13">
        <f t="shared" si="283"/>
        <v>8414.1288406412787</v>
      </c>
      <c r="BT325">
        <f t="shared" si="301"/>
        <v>185.83154819258368</v>
      </c>
      <c r="BU325" s="13">
        <f t="shared" si="284"/>
        <v>836.26927694937092</v>
      </c>
      <c r="BV325" s="13">
        <f t="shared" si="302"/>
        <v>163.3322866646929</v>
      </c>
      <c r="BW325" s="13">
        <f t="shared" si="285"/>
        <v>20379.984173517129</v>
      </c>
      <c r="BX325">
        <f t="shared" si="303"/>
        <v>226.42821289849206</v>
      </c>
      <c r="BY325" s="13">
        <f t="shared" si="286"/>
        <v>836.26927694937092</v>
      </c>
    </row>
    <row r="326" spans="29:77" x14ac:dyDescent="0.2">
      <c r="AC326">
        <v>324</v>
      </c>
      <c r="AD326" s="37">
        <f t="shared" si="257"/>
        <v>517.28773978707602</v>
      </c>
      <c r="AE326" s="13">
        <f t="shared" si="258"/>
        <v>14023.548067735466</v>
      </c>
      <c r="AF326">
        <f t="shared" si="304"/>
        <v>560.57029555169163</v>
      </c>
      <c r="AG326" s="13">
        <f t="shared" si="259"/>
        <v>1616.3024281585481</v>
      </c>
      <c r="AH326" s="13">
        <f t="shared" si="287"/>
        <v>519.87262970432835</v>
      </c>
      <c r="AI326" s="13">
        <f t="shared" si="260"/>
        <v>20379.984173517129</v>
      </c>
      <c r="AJ326">
        <f t="shared" si="288"/>
        <v>582.77381542506021</v>
      </c>
      <c r="AK326" s="13">
        <f t="shared" si="261"/>
        <v>1616.3024281585481</v>
      </c>
      <c r="AL326" s="37">
        <f t="shared" si="262"/>
        <v>1162.5450724080165</v>
      </c>
      <c r="AM326" s="13">
        <f t="shared" si="263"/>
        <v>16828.257681282557</v>
      </c>
      <c r="AN326">
        <f t="shared" si="289"/>
        <v>1214.4841393255554</v>
      </c>
      <c r="AO326" s="13">
        <f t="shared" si="264"/>
        <v>3457.7835760522935</v>
      </c>
      <c r="AP326" s="13">
        <f t="shared" si="290"/>
        <v>1164.6470708022655</v>
      </c>
      <c r="AQ326" s="13">
        <f t="shared" si="265"/>
        <v>20379.984173517129</v>
      </c>
      <c r="AR326" s="13">
        <f t="shared" si="291"/>
        <v>1227.5482565229975</v>
      </c>
      <c r="AS326" s="38">
        <f t="shared" si="266"/>
        <v>3457.7835760522935</v>
      </c>
      <c r="AT326" s="37">
        <f t="shared" si="267"/>
        <v>108.84359342095777</v>
      </c>
      <c r="AU326" s="13">
        <f t="shared" si="268"/>
        <v>5609.4192270941858</v>
      </c>
      <c r="AV326">
        <f t="shared" si="292"/>
        <v>126.15661572680403</v>
      </c>
      <c r="AW326" s="13">
        <f t="shared" si="269"/>
        <v>532.10518174559218</v>
      </c>
      <c r="AX326" s="13">
        <f t="shared" si="293"/>
        <v>112.87715790721964</v>
      </c>
      <c r="AY326" s="13">
        <f t="shared" si="270"/>
        <v>20379.984173517129</v>
      </c>
      <c r="AZ326">
        <f t="shared" si="294"/>
        <v>175.77834362795153</v>
      </c>
      <c r="BA326" s="13">
        <f t="shared" si="271"/>
        <v>532.10518174559218</v>
      </c>
      <c r="BB326" s="37">
        <f t="shared" si="272"/>
        <v>124.21689020500847</v>
      </c>
      <c r="BC326" s="13">
        <f t="shared" si="273"/>
        <v>8414.1288406412787</v>
      </c>
      <c r="BD326">
        <f t="shared" si="295"/>
        <v>150.18642366377784</v>
      </c>
      <c r="BE326" s="13">
        <f t="shared" si="274"/>
        <v>533.91624408933046</v>
      </c>
      <c r="BF326" s="13">
        <f t="shared" si="296"/>
        <v>127.76756316826715</v>
      </c>
      <c r="BG326" s="13">
        <f t="shared" si="275"/>
        <v>20379.984173517129</v>
      </c>
      <c r="BH326">
        <f t="shared" si="297"/>
        <v>190.66874888899903</v>
      </c>
      <c r="BI326" s="13">
        <f t="shared" si="276"/>
        <v>533.91624408933046</v>
      </c>
      <c r="BJ326" s="37">
        <f t="shared" si="277"/>
        <v>7.0828933962664289</v>
      </c>
      <c r="BK326" s="13">
        <f t="shared" si="278"/>
        <v>8414.1288406412787</v>
      </c>
      <c r="BL326">
        <f t="shared" si="298"/>
        <v>33.052426855035812</v>
      </c>
      <c r="BM326" s="13">
        <f t="shared" si="279"/>
        <v>10.271511508174452</v>
      </c>
      <c r="BN326" s="13">
        <f t="shared" si="299"/>
        <v>10.633566359525108</v>
      </c>
      <c r="BO326" s="13">
        <f t="shared" si="280"/>
        <v>20379.984173517129</v>
      </c>
      <c r="BP326">
        <f t="shared" si="300"/>
        <v>73.534752080256993</v>
      </c>
      <c r="BQ326" s="13">
        <f t="shared" si="281"/>
        <v>10.271511508174452</v>
      </c>
      <c r="BR326" s="37">
        <f t="shared" si="282"/>
        <v>159.78161370143422</v>
      </c>
      <c r="BS326" s="13">
        <f t="shared" si="283"/>
        <v>8414.1288406412787</v>
      </c>
      <c r="BT326">
        <f t="shared" si="301"/>
        <v>185.7511471602036</v>
      </c>
      <c r="BU326" s="13">
        <f t="shared" si="284"/>
        <v>836.26927694937092</v>
      </c>
      <c r="BV326" s="13">
        <f t="shared" si="302"/>
        <v>163.3322866646929</v>
      </c>
      <c r="BW326" s="13">
        <f t="shared" si="285"/>
        <v>20379.984173517129</v>
      </c>
      <c r="BX326">
        <f t="shared" si="303"/>
        <v>226.23347238542479</v>
      </c>
      <c r="BY326" s="13">
        <f t="shared" si="286"/>
        <v>836.26927694937092</v>
      </c>
    </row>
    <row r="327" spans="29:77" x14ac:dyDescent="0.2">
      <c r="AC327">
        <v>325</v>
      </c>
      <c r="AD327" s="37">
        <f t="shared" si="257"/>
        <v>517.28773978707602</v>
      </c>
      <c r="AE327" s="13">
        <f t="shared" si="258"/>
        <v>14023.548067735466</v>
      </c>
      <c r="AF327">
        <f t="shared" si="304"/>
        <v>560.43711845703126</v>
      </c>
      <c r="AG327" s="13">
        <f t="shared" si="259"/>
        <v>1616.3024281585481</v>
      </c>
      <c r="AH327" s="13">
        <f t="shared" si="287"/>
        <v>519.87262970432835</v>
      </c>
      <c r="AI327" s="13">
        <f t="shared" si="260"/>
        <v>20379.984173517129</v>
      </c>
      <c r="AJ327">
        <f t="shared" si="288"/>
        <v>582.58027331515029</v>
      </c>
      <c r="AK327" s="13">
        <f t="shared" si="261"/>
        <v>1616.3024281585481</v>
      </c>
      <c r="AL327" s="37">
        <f t="shared" si="262"/>
        <v>1162.5450724080165</v>
      </c>
      <c r="AM327" s="13">
        <f t="shared" si="263"/>
        <v>16828.257681282557</v>
      </c>
      <c r="AN327">
        <f t="shared" si="289"/>
        <v>1214.3243268119629</v>
      </c>
      <c r="AO327" s="13">
        <f t="shared" si="264"/>
        <v>3457.7835760522935</v>
      </c>
      <c r="AP327" s="13">
        <f t="shared" si="290"/>
        <v>1164.6470708022655</v>
      </c>
      <c r="AQ327" s="13">
        <f t="shared" si="265"/>
        <v>20379.984173517129</v>
      </c>
      <c r="AR327" s="13">
        <f t="shared" si="291"/>
        <v>1227.3547144130873</v>
      </c>
      <c r="AS327" s="38">
        <f t="shared" si="266"/>
        <v>3457.7835760522935</v>
      </c>
      <c r="AT327" s="37">
        <f t="shared" si="267"/>
        <v>108.84359342095777</v>
      </c>
      <c r="AU327" s="13">
        <f t="shared" si="268"/>
        <v>5609.4192270941858</v>
      </c>
      <c r="AV327">
        <f t="shared" si="292"/>
        <v>126.10334488893989</v>
      </c>
      <c r="AW327" s="13">
        <f t="shared" si="269"/>
        <v>532.10518174559218</v>
      </c>
      <c r="AX327" s="13">
        <f t="shared" si="293"/>
        <v>112.87715790721964</v>
      </c>
      <c r="AY327" s="13">
        <f t="shared" si="270"/>
        <v>20379.984173517129</v>
      </c>
      <c r="AZ327">
        <f t="shared" si="294"/>
        <v>175.58480151804156</v>
      </c>
      <c r="BA327" s="13">
        <f t="shared" si="271"/>
        <v>532.10518174559218</v>
      </c>
      <c r="BB327" s="37">
        <f t="shared" si="272"/>
        <v>124.21689020500847</v>
      </c>
      <c r="BC327" s="13">
        <f t="shared" si="273"/>
        <v>8414.1288406412787</v>
      </c>
      <c r="BD327">
        <f t="shared" si="295"/>
        <v>150.10651740698162</v>
      </c>
      <c r="BE327" s="13">
        <f t="shared" si="274"/>
        <v>533.91624408933046</v>
      </c>
      <c r="BF327" s="13">
        <f t="shared" si="296"/>
        <v>127.76756316826715</v>
      </c>
      <c r="BG327" s="13">
        <f t="shared" si="275"/>
        <v>20379.984173517129</v>
      </c>
      <c r="BH327">
        <f t="shared" si="297"/>
        <v>190.47520677908909</v>
      </c>
      <c r="BI327" s="13">
        <f t="shared" si="276"/>
        <v>533.91624408933046</v>
      </c>
      <c r="BJ327" s="37">
        <f t="shared" si="277"/>
        <v>7.0828933962664289</v>
      </c>
      <c r="BK327" s="13">
        <f t="shared" si="278"/>
        <v>8414.1288406412787</v>
      </c>
      <c r="BL327">
        <f t="shared" si="298"/>
        <v>32.972520598239598</v>
      </c>
      <c r="BM327" s="13">
        <f t="shared" si="279"/>
        <v>10.271511508174452</v>
      </c>
      <c r="BN327" s="13">
        <f t="shared" si="299"/>
        <v>10.633566359525108</v>
      </c>
      <c r="BO327" s="13">
        <f t="shared" si="280"/>
        <v>20379.984173517129</v>
      </c>
      <c r="BP327">
        <f t="shared" si="300"/>
        <v>73.341209970347037</v>
      </c>
      <c r="BQ327" s="13">
        <f t="shared" si="281"/>
        <v>10.271511508174452</v>
      </c>
      <c r="BR327" s="37">
        <f t="shared" si="282"/>
        <v>159.78161370143422</v>
      </c>
      <c r="BS327" s="13">
        <f t="shared" si="283"/>
        <v>8414.1288406412787</v>
      </c>
      <c r="BT327">
        <f t="shared" si="301"/>
        <v>185.67124090340738</v>
      </c>
      <c r="BU327" s="13">
        <f t="shared" si="284"/>
        <v>836.26927694937092</v>
      </c>
      <c r="BV327" s="13">
        <f t="shared" si="302"/>
        <v>163.3322866646929</v>
      </c>
      <c r="BW327" s="13">
        <f t="shared" si="285"/>
        <v>20379.984173517129</v>
      </c>
      <c r="BX327">
        <f t="shared" si="303"/>
        <v>226.03993027551485</v>
      </c>
      <c r="BY327" s="13">
        <f t="shared" si="286"/>
        <v>836.26927694937092</v>
      </c>
    </row>
    <row r="328" spans="29:77" x14ac:dyDescent="0.2">
      <c r="AC328">
        <v>326</v>
      </c>
      <c r="AD328" s="37">
        <f t="shared" si="257"/>
        <v>517.28773978707602</v>
      </c>
      <c r="AE328" s="13">
        <f t="shared" si="258"/>
        <v>14023.548067735466</v>
      </c>
      <c r="AF328">
        <f t="shared" si="304"/>
        <v>560.30475839976145</v>
      </c>
      <c r="AG328" s="13">
        <f t="shared" si="259"/>
        <v>1616.3024281585481</v>
      </c>
      <c r="AH328" s="13">
        <f t="shared" si="287"/>
        <v>519.87262970432835</v>
      </c>
      <c r="AI328" s="13">
        <f t="shared" si="260"/>
        <v>20379.984173517129</v>
      </c>
      <c r="AJ328">
        <f t="shared" si="288"/>
        <v>582.38791858014781</v>
      </c>
      <c r="AK328" s="13">
        <f t="shared" si="261"/>
        <v>1616.3024281585481</v>
      </c>
      <c r="AL328" s="37">
        <f t="shared" si="262"/>
        <v>1162.5450724080165</v>
      </c>
      <c r="AM328" s="13">
        <f t="shared" si="263"/>
        <v>16828.257681282557</v>
      </c>
      <c r="AN328">
        <f t="shared" si="289"/>
        <v>1214.1654947432392</v>
      </c>
      <c r="AO328" s="13">
        <f t="shared" si="264"/>
        <v>3457.7835760522935</v>
      </c>
      <c r="AP328" s="13">
        <f t="shared" si="290"/>
        <v>1164.6470708022655</v>
      </c>
      <c r="AQ328" s="13">
        <f t="shared" si="265"/>
        <v>20379.984173517129</v>
      </c>
      <c r="AR328" s="13">
        <f t="shared" si="291"/>
        <v>1227.1623596780848</v>
      </c>
      <c r="AS328" s="38">
        <f t="shared" si="266"/>
        <v>3457.7835760522935</v>
      </c>
      <c r="AT328" s="37">
        <f t="shared" si="267"/>
        <v>108.84359342095777</v>
      </c>
      <c r="AU328" s="13">
        <f t="shared" si="268"/>
        <v>5609.4192270941858</v>
      </c>
      <c r="AV328">
        <f t="shared" si="292"/>
        <v>126.05040086603196</v>
      </c>
      <c r="AW328" s="13">
        <f t="shared" si="269"/>
        <v>532.10518174559218</v>
      </c>
      <c r="AX328" s="13">
        <f t="shared" si="293"/>
        <v>112.87715790721964</v>
      </c>
      <c r="AY328" s="13">
        <f t="shared" si="270"/>
        <v>20379.984173517129</v>
      </c>
      <c r="AZ328">
        <f t="shared" si="294"/>
        <v>175.39244678303905</v>
      </c>
      <c r="BA328" s="13">
        <f t="shared" si="271"/>
        <v>532.10518174559218</v>
      </c>
      <c r="BB328" s="37">
        <f t="shared" si="272"/>
        <v>124.21689020500847</v>
      </c>
      <c r="BC328" s="13">
        <f t="shared" si="273"/>
        <v>8414.1288406412787</v>
      </c>
      <c r="BD328">
        <f t="shared" si="295"/>
        <v>150.02710137261977</v>
      </c>
      <c r="BE328" s="13">
        <f t="shared" si="274"/>
        <v>533.91624408933046</v>
      </c>
      <c r="BF328" s="13">
        <f t="shared" si="296"/>
        <v>127.76756316826715</v>
      </c>
      <c r="BG328" s="13">
        <f t="shared" si="275"/>
        <v>20379.984173517129</v>
      </c>
      <c r="BH328">
        <f t="shared" si="297"/>
        <v>190.28285204408655</v>
      </c>
      <c r="BI328" s="13">
        <f t="shared" si="276"/>
        <v>533.91624408933046</v>
      </c>
      <c r="BJ328" s="37">
        <f t="shared" si="277"/>
        <v>7.0828933962664289</v>
      </c>
      <c r="BK328" s="13">
        <f t="shared" si="278"/>
        <v>8414.1288406412787</v>
      </c>
      <c r="BL328">
        <f t="shared" si="298"/>
        <v>32.893104563877714</v>
      </c>
      <c r="BM328" s="13">
        <f t="shared" si="279"/>
        <v>10.271511508174452</v>
      </c>
      <c r="BN328" s="13">
        <f t="shared" si="299"/>
        <v>10.633566359525108</v>
      </c>
      <c r="BO328" s="13">
        <f t="shared" si="280"/>
        <v>20379.984173517129</v>
      </c>
      <c r="BP328">
        <f t="shared" si="300"/>
        <v>73.148855235344527</v>
      </c>
      <c r="BQ328" s="13">
        <f t="shared" si="281"/>
        <v>10.271511508174452</v>
      </c>
      <c r="BR328" s="37">
        <f t="shared" si="282"/>
        <v>159.78161370143422</v>
      </c>
      <c r="BS328" s="13">
        <f t="shared" si="283"/>
        <v>8414.1288406412787</v>
      </c>
      <c r="BT328">
        <f t="shared" si="301"/>
        <v>185.59182486904552</v>
      </c>
      <c r="BU328" s="13">
        <f t="shared" si="284"/>
        <v>836.26927694937092</v>
      </c>
      <c r="BV328" s="13">
        <f t="shared" si="302"/>
        <v>163.3322866646929</v>
      </c>
      <c r="BW328" s="13">
        <f t="shared" si="285"/>
        <v>20379.984173517129</v>
      </c>
      <c r="BX328">
        <f t="shared" si="303"/>
        <v>225.84757554051231</v>
      </c>
      <c r="BY328" s="13">
        <f t="shared" si="286"/>
        <v>836.26927694937092</v>
      </c>
    </row>
    <row r="329" spans="29:77" x14ac:dyDescent="0.2">
      <c r="AC329">
        <v>327</v>
      </c>
      <c r="AD329" s="37">
        <f t="shared" si="257"/>
        <v>517.28773978707602</v>
      </c>
      <c r="AE329" s="13">
        <f t="shared" si="258"/>
        <v>14023.548067735466</v>
      </c>
      <c r="AF329">
        <f t="shared" si="304"/>
        <v>560.17320788412633</v>
      </c>
      <c r="AG329" s="13">
        <f t="shared" si="259"/>
        <v>1616.3024281585481</v>
      </c>
      <c r="AH329" s="13">
        <f t="shared" si="287"/>
        <v>519.87262970432835</v>
      </c>
      <c r="AI329" s="13">
        <f t="shared" si="260"/>
        <v>20379.984173517129</v>
      </c>
      <c r="AJ329">
        <f t="shared" si="288"/>
        <v>582.19674032670491</v>
      </c>
      <c r="AK329" s="13">
        <f t="shared" si="261"/>
        <v>1616.3024281585481</v>
      </c>
      <c r="AL329" s="37">
        <f t="shared" si="262"/>
        <v>1162.5450724080165</v>
      </c>
      <c r="AM329" s="13">
        <f t="shared" si="263"/>
        <v>16828.257681282557</v>
      </c>
      <c r="AN329">
        <f t="shared" si="289"/>
        <v>1214.0076341244769</v>
      </c>
      <c r="AO329" s="13">
        <f t="shared" si="264"/>
        <v>3457.7835760522935</v>
      </c>
      <c r="AP329" s="13">
        <f t="shared" si="290"/>
        <v>1164.6470708022655</v>
      </c>
      <c r="AQ329" s="13">
        <f t="shared" si="265"/>
        <v>20379.984173517129</v>
      </c>
      <c r="AR329" s="13">
        <f t="shared" si="291"/>
        <v>1226.9711814246421</v>
      </c>
      <c r="AS329" s="38">
        <f t="shared" si="266"/>
        <v>3457.7835760522935</v>
      </c>
      <c r="AT329" s="37">
        <f t="shared" si="267"/>
        <v>108.84359342095777</v>
      </c>
      <c r="AU329" s="13">
        <f t="shared" si="268"/>
        <v>5609.4192270941858</v>
      </c>
      <c r="AV329">
        <f t="shared" si="292"/>
        <v>125.99778065977792</v>
      </c>
      <c r="AW329" s="13">
        <f t="shared" si="269"/>
        <v>532.10518174559218</v>
      </c>
      <c r="AX329" s="13">
        <f t="shared" si="293"/>
        <v>112.87715790721964</v>
      </c>
      <c r="AY329" s="13">
        <f t="shared" si="270"/>
        <v>20379.984173517129</v>
      </c>
      <c r="AZ329">
        <f t="shared" si="294"/>
        <v>175.20126852959618</v>
      </c>
      <c r="BA329" s="13">
        <f t="shared" si="271"/>
        <v>532.10518174559218</v>
      </c>
      <c r="BB329" s="37">
        <f t="shared" si="272"/>
        <v>124.21689020500847</v>
      </c>
      <c r="BC329" s="13">
        <f t="shared" si="273"/>
        <v>8414.1288406412787</v>
      </c>
      <c r="BD329">
        <f t="shared" si="295"/>
        <v>149.94817106323868</v>
      </c>
      <c r="BE329" s="13">
        <f t="shared" si="274"/>
        <v>533.91624408933046</v>
      </c>
      <c r="BF329" s="13">
        <f t="shared" si="296"/>
        <v>127.76756316826715</v>
      </c>
      <c r="BG329" s="13">
        <f t="shared" si="275"/>
        <v>20379.984173517129</v>
      </c>
      <c r="BH329">
        <f t="shared" si="297"/>
        <v>190.09167379064368</v>
      </c>
      <c r="BI329" s="13">
        <f t="shared" si="276"/>
        <v>533.91624408933046</v>
      </c>
      <c r="BJ329" s="37">
        <f t="shared" si="277"/>
        <v>7.0828933962664289</v>
      </c>
      <c r="BK329" s="13">
        <f t="shared" si="278"/>
        <v>8414.1288406412787</v>
      </c>
      <c r="BL329">
        <f t="shared" si="298"/>
        <v>32.814174254496642</v>
      </c>
      <c r="BM329" s="13">
        <f t="shared" si="279"/>
        <v>10.271511508174452</v>
      </c>
      <c r="BN329" s="13">
        <f t="shared" si="299"/>
        <v>10.633566359525108</v>
      </c>
      <c r="BO329" s="13">
        <f t="shared" si="280"/>
        <v>20379.984173517129</v>
      </c>
      <c r="BP329">
        <f t="shared" si="300"/>
        <v>72.957676981901642</v>
      </c>
      <c r="BQ329" s="13">
        <f t="shared" si="281"/>
        <v>10.271511508174452</v>
      </c>
      <c r="BR329" s="37">
        <f t="shared" si="282"/>
        <v>159.78161370143422</v>
      </c>
      <c r="BS329" s="13">
        <f t="shared" si="283"/>
        <v>8414.1288406412787</v>
      </c>
      <c r="BT329">
        <f t="shared" si="301"/>
        <v>185.51289455966443</v>
      </c>
      <c r="BU329" s="13">
        <f t="shared" si="284"/>
        <v>836.26927694937092</v>
      </c>
      <c r="BV329" s="13">
        <f t="shared" si="302"/>
        <v>163.3322866646929</v>
      </c>
      <c r="BW329" s="13">
        <f t="shared" si="285"/>
        <v>20379.984173517129</v>
      </c>
      <c r="BX329">
        <f t="shared" si="303"/>
        <v>225.65639728706944</v>
      </c>
      <c r="BY329" s="13">
        <f t="shared" si="286"/>
        <v>836.26927694937092</v>
      </c>
    </row>
    <row r="330" spans="29:77" x14ac:dyDescent="0.2">
      <c r="AC330">
        <v>328</v>
      </c>
      <c r="AD330" s="37">
        <f t="shared" si="257"/>
        <v>517.28773978707602</v>
      </c>
      <c r="AE330" s="13">
        <f t="shared" si="258"/>
        <v>14023.548067735466</v>
      </c>
      <c r="AF330">
        <f t="shared" si="304"/>
        <v>560.04245950578172</v>
      </c>
      <c r="AG330" s="13">
        <f t="shared" si="259"/>
        <v>1616.3024281585481</v>
      </c>
      <c r="AH330" s="13">
        <f t="shared" si="287"/>
        <v>519.87262970432835</v>
      </c>
      <c r="AI330" s="13">
        <f t="shared" si="260"/>
        <v>20379.984173517129</v>
      </c>
      <c r="AJ330">
        <f t="shared" si="288"/>
        <v>582.00672779431954</v>
      </c>
      <c r="AK330" s="13">
        <f t="shared" si="261"/>
        <v>1616.3024281585481</v>
      </c>
      <c r="AL330" s="37">
        <f t="shared" si="262"/>
        <v>1162.5450724080165</v>
      </c>
      <c r="AM330" s="13">
        <f t="shared" si="263"/>
        <v>16828.257681282557</v>
      </c>
      <c r="AN330">
        <f t="shared" si="289"/>
        <v>1213.8507360704634</v>
      </c>
      <c r="AO330" s="13">
        <f t="shared" si="264"/>
        <v>3457.7835760522935</v>
      </c>
      <c r="AP330" s="13">
        <f t="shared" si="290"/>
        <v>1164.6470708022655</v>
      </c>
      <c r="AQ330" s="13">
        <f t="shared" si="265"/>
        <v>20379.984173517129</v>
      </c>
      <c r="AR330" s="13">
        <f t="shared" si="291"/>
        <v>1226.7811688922568</v>
      </c>
      <c r="AS330" s="38">
        <f t="shared" si="266"/>
        <v>3457.7835760522935</v>
      </c>
      <c r="AT330" s="37">
        <f t="shared" si="267"/>
        <v>108.84359342095777</v>
      </c>
      <c r="AU330" s="13">
        <f t="shared" si="268"/>
        <v>5609.4192270941858</v>
      </c>
      <c r="AV330">
        <f t="shared" si="292"/>
        <v>125.94548130844005</v>
      </c>
      <c r="AW330" s="13">
        <f t="shared" si="269"/>
        <v>532.10518174559218</v>
      </c>
      <c r="AX330" s="13">
        <f t="shared" si="293"/>
        <v>112.87715790721964</v>
      </c>
      <c r="AY330" s="13">
        <f t="shared" si="270"/>
        <v>20379.984173517129</v>
      </c>
      <c r="AZ330">
        <f t="shared" si="294"/>
        <v>175.0112559972109</v>
      </c>
      <c r="BA330" s="13">
        <f t="shared" si="271"/>
        <v>532.10518174559218</v>
      </c>
      <c r="BB330" s="37">
        <f t="shared" si="272"/>
        <v>124.21689020500847</v>
      </c>
      <c r="BC330" s="13">
        <f t="shared" si="273"/>
        <v>8414.1288406412787</v>
      </c>
      <c r="BD330">
        <f t="shared" si="295"/>
        <v>149.86972203623188</v>
      </c>
      <c r="BE330" s="13">
        <f t="shared" si="274"/>
        <v>533.91624408933046</v>
      </c>
      <c r="BF330" s="13">
        <f t="shared" si="296"/>
        <v>127.76756316826715</v>
      </c>
      <c r="BG330" s="13">
        <f t="shared" si="275"/>
        <v>20379.984173517129</v>
      </c>
      <c r="BH330">
        <f t="shared" si="297"/>
        <v>189.9016612582584</v>
      </c>
      <c r="BI330" s="13">
        <f t="shared" si="276"/>
        <v>533.91624408933046</v>
      </c>
      <c r="BJ330" s="37">
        <f t="shared" si="277"/>
        <v>7.0828933962664289</v>
      </c>
      <c r="BK330" s="13">
        <f t="shared" si="278"/>
        <v>8414.1288406412787</v>
      </c>
      <c r="BL330">
        <f t="shared" si="298"/>
        <v>32.735725227489837</v>
      </c>
      <c r="BM330" s="13">
        <f t="shared" si="279"/>
        <v>10.271511508174452</v>
      </c>
      <c r="BN330" s="13">
        <f t="shared" si="299"/>
        <v>10.633566359525108</v>
      </c>
      <c r="BO330" s="13">
        <f t="shared" si="280"/>
        <v>20379.984173517129</v>
      </c>
      <c r="BP330">
        <f t="shared" si="300"/>
        <v>72.76766444951636</v>
      </c>
      <c r="BQ330" s="13">
        <f t="shared" si="281"/>
        <v>10.271511508174452</v>
      </c>
      <c r="BR330" s="37">
        <f t="shared" si="282"/>
        <v>159.78161370143422</v>
      </c>
      <c r="BS330" s="13">
        <f t="shared" si="283"/>
        <v>8414.1288406412787</v>
      </c>
      <c r="BT330">
        <f t="shared" si="301"/>
        <v>185.43444553265763</v>
      </c>
      <c r="BU330" s="13">
        <f t="shared" si="284"/>
        <v>836.26927694937092</v>
      </c>
      <c r="BV330" s="13">
        <f t="shared" si="302"/>
        <v>163.3322866646929</v>
      </c>
      <c r="BW330" s="13">
        <f t="shared" si="285"/>
        <v>20379.984173517129</v>
      </c>
      <c r="BX330">
        <f t="shared" si="303"/>
        <v>225.46638475468416</v>
      </c>
      <c r="BY330" s="13">
        <f t="shared" si="286"/>
        <v>836.26927694937092</v>
      </c>
    </row>
    <row r="331" spans="29:77" x14ac:dyDescent="0.2">
      <c r="AC331">
        <v>329</v>
      </c>
      <c r="AD331" s="37">
        <f t="shared" si="257"/>
        <v>517.28773978707602</v>
      </c>
      <c r="AE331" s="13">
        <f t="shared" si="258"/>
        <v>14023.548067735466</v>
      </c>
      <c r="AF331">
        <f t="shared" si="304"/>
        <v>559.91250595040572</v>
      </c>
      <c r="AG331" s="13">
        <f t="shared" si="259"/>
        <v>1616.3024281585481</v>
      </c>
      <c r="AH331" s="13">
        <f t="shared" si="287"/>
        <v>519.87262970432835</v>
      </c>
      <c r="AI331" s="13">
        <f t="shared" si="260"/>
        <v>20379.984173517129</v>
      </c>
      <c r="AJ331">
        <f t="shared" si="288"/>
        <v>581.81787035331661</v>
      </c>
      <c r="AK331" s="13">
        <f t="shared" si="261"/>
        <v>1616.3024281585481</v>
      </c>
      <c r="AL331" s="37">
        <f t="shared" si="262"/>
        <v>1162.5450724080165</v>
      </c>
      <c r="AM331" s="13">
        <f t="shared" si="263"/>
        <v>16828.257681282557</v>
      </c>
      <c r="AN331">
        <f t="shared" si="289"/>
        <v>1213.6947918040121</v>
      </c>
      <c r="AO331" s="13">
        <f t="shared" si="264"/>
        <v>3457.7835760522935</v>
      </c>
      <c r="AP331" s="13">
        <f t="shared" si="290"/>
        <v>1164.6470708022655</v>
      </c>
      <c r="AQ331" s="13">
        <f t="shared" si="265"/>
        <v>20379.984173517129</v>
      </c>
      <c r="AR331" s="13">
        <f t="shared" si="291"/>
        <v>1226.5923114512536</v>
      </c>
      <c r="AS331" s="38">
        <f t="shared" si="266"/>
        <v>3457.7835760522935</v>
      </c>
      <c r="AT331" s="37">
        <f t="shared" si="267"/>
        <v>108.84359342095777</v>
      </c>
      <c r="AU331" s="13">
        <f t="shared" si="268"/>
        <v>5609.4192270941858</v>
      </c>
      <c r="AV331">
        <f t="shared" si="292"/>
        <v>125.89349988628965</v>
      </c>
      <c r="AW331" s="13">
        <f t="shared" si="269"/>
        <v>532.10518174559218</v>
      </c>
      <c r="AX331" s="13">
        <f t="shared" si="293"/>
        <v>112.87715790721964</v>
      </c>
      <c r="AY331" s="13">
        <f t="shared" si="270"/>
        <v>20379.984173517129</v>
      </c>
      <c r="AZ331">
        <f t="shared" si="294"/>
        <v>174.82239855620787</v>
      </c>
      <c r="BA331" s="13">
        <f t="shared" si="271"/>
        <v>532.10518174559218</v>
      </c>
      <c r="BB331" s="37">
        <f t="shared" si="272"/>
        <v>124.21689020500847</v>
      </c>
      <c r="BC331" s="13">
        <f t="shared" si="273"/>
        <v>8414.1288406412787</v>
      </c>
      <c r="BD331">
        <f t="shared" si="295"/>
        <v>149.79174990300629</v>
      </c>
      <c r="BE331" s="13">
        <f t="shared" si="274"/>
        <v>533.91624408933046</v>
      </c>
      <c r="BF331" s="13">
        <f t="shared" si="296"/>
        <v>127.76756316826715</v>
      </c>
      <c r="BG331" s="13">
        <f t="shared" si="275"/>
        <v>20379.984173517129</v>
      </c>
      <c r="BH331">
        <f t="shared" si="297"/>
        <v>189.71280381725538</v>
      </c>
      <c r="BI331" s="13">
        <f t="shared" si="276"/>
        <v>533.91624408933046</v>
      </c>
      <c r="BJ331" s="37">
        <f t="shared" si="277"/>
        <v>7.0828933962664289</v>
      </c>
      <c r="BK331" s="13">
        <f t="shared" si="278"/>
        <v>8414.1288406412787</v>
      </c>
      <c r="BL331">
        <f t="shared" si="298"/>
        <v>32.657753094264237</v>
      </c>
      <c r="BM331" s="13">
        <f t="shared" si="279"/>
        <v>10.271511508174452</v>
      </c>
      <c r="BN331" s="13">
        <f t="shared" si="299"/>
        <v>10.633566359525108</v>
      </c>
      <c r="BO331" s="13">
        <f t="shared" si="280"/>
        <v>20379.984173517129</v>
      </c>
      <c r="BP331">
        <f t="shared" si="300"/>
        <v>72.578807008513337</v>
      </c>
      <c r="BQ331" s="13">
        <f t="shared" si="281"/>
        <v>10.271511508174452</v>
      </c>
      <c r="BR331" s="37">
        <f t="shared" si="282"/>
        <v>159.78161370143422</v>
      </c>
      <c r="BS331" s="13">
        <f t="shared" si="283"/>
        <v>8414.1288406412787</v>
      </c>
      <c r="BT331">
        <f t="shared" si="301"/>
        <v>185.35647339943205</v>
      </c>
      <c r="BU331" s="13">
        <f t="shared" si="284"/>
        <v>836.26927694937092</v>
      </c>
      <c r="BV331" s="13">
        <f t="shared" si="302"/>
        <v>163.3322866646929</v>
      </c>
      <c r="BW331" s="13">
        <f t="shared" si="285"/>
        <v>20379.984173517129</v>
      </c>
      <c r="BX331">
        <f t="shared" si="303"/>
        <v>225.27752731368113</v>
      </c>
      <c r="BY331" s="13">
        <f t="shared" si="286"/>
        <v>836.26927694937092</v>
      </c>
    </row>
    <row r="332" spans="29:77" x14ac:dyDescent="0.2">
      <c r="AC332">
        <v>330</v>
      </c>
      <c r="AD332" s="37">
        <f t="shared" si="257"/>
        <v>517.28773978707602</v>
      </c>
      <c r="AE332" s="13">
        <f t="shared" si="258"/>
        <v>14023.548067735466</v>
      </c>
      <c r="AF332">
        <f t="shared" si="304"/>
        <v>559.78333999233496</v>
      </c>
      <c r="AG332" s="13">
        <f t="shared" si="259"/>
        <v>1616.3024281585481</v>
      </c>
      <c r="AH332" s="13">
        <f t="shared" si="287"/>
        <v>519.87262970432835</v>
      </c>
      <c r="AI332" s="13">
        <f t="shared" si="260"/>
        <v>20379.984173517129</v>
      </c>
      <c r="AJ332">
        <f t="shared" si="288"/>
        <v>581.63015750286513</v>
      </c>
      <c r="AK332" s="13">
        <f t="shared" si="261"/>
        <v>1616.3024281585481</v>
      </c>
      <c r="AL332" s="37">
        <f t="shared" si="262"/>
        <v>1162.5450724080165</v>
      </c>
      <c r="AM332" s="13">
        <f t="shared" si="263"/>
        <v>16828.257681282557</v>
      </c>
      <c r="AN332">
        <f t="shared" si="289"/>
        <v>1213.5397926543274</v>
      </c>
      <c r="AO332" s="13">
        <f t="shared" si="264"/>
        <v>3457.7835760522935</v>
      </c>
      <c r="AP332" s="13">
        <f t="shared" si="290"/>
        <v>1164.6470708022655</v>
      </c>
      <c r="AQ332" s="13">
        <f t="shared" si="265"/>
        <v>20379.984173517129</v>
      </c>
      <c r="AR332" s="13">
        <f t="shared" si="291"/>
        <v>1226.4045986008023</v>
      </c>
      <c r="AS332" s="38">
        <f t="shared" si="266"/>
        <v>3457.7835760522935</v>
      </c>
      <c r="AT332" s="37">
        <f t="shared" si="267"/>
        <v>108.84359342095777</v>
      </c>
      <c r="AU332" s="13">
        <f t="shared" si="268"/>
        <v>5609.4192270941858</v>
      </c>
      <c r="AV332">
        <f t="shared" si="292"/>
        <v>125.84183350306137</v>
      </c>
      <c r="AW332" s="13">
        <f t="shared" si="269"/>
        <v>532.10518174559218</v>
      </c>
      <c r="AX332" s="13">
        <f t="shared" si="293"/>
        <v>112.87715790721964</v>
      </c>
      <c r="AY332" s="13">
        <f t="shared" si="270"/>
        <v>20379.984173517129</v>
      </c>
      <c r="AZ332">
        <f t="shared" si="294"/>
        <v>174.6346857057564</v>
      </c>
      <c r="BA332" s="13">
        <f t="shared" si="271"/>
        <v>532.10518174559218</v>
      </c>
      <c r="BB332" s="37">
        <f t="shared" si="272"/>
        <v>124.21689020500847</v>
      </c>
      <c r="BC332" s="13">
        <f t="shared" si="273"/>
        <v>8414.1288406412787</v>
      </c>
      <c r="BD332">
        <f t="shared" si="295"/>
        <v>149.71425032816387</v>
      </c>
      <c r="BE332" s="13">
        <f t="shared" si="274"/>
        <v>533.91624408933046</v>
      </c>
      <c r="BF332" s="13">
        <f t="shared" si="296"/>
        <v>127.76756316826715</v>
      </c>
      <c r="BG332" s="13">
        <f t="shared" si="275"/>
        <v>20379.984173517129</v>
      </c>
      <c r="BH332">
        <f t="shared" si="297"/>
        <v>189.5250909668039</v>
      </c>
      <c r="BI332" s="13">
        <f t="shared" si="276"/>
        <v>533.91624408933046</v>
      </c>
      <c r="BJ332" s="37">
        <f t="shared" si="277"/>
        <v>7.0828933962664289</v>
      </c>
      <c r="BK332" s="13">
        <f t="shared" si="278"/>
        <v>8414.1288406412787</v>
      </c>
      <c r="BL332">
        <f t="shared" si="298"/>
        <v>32.580253519421817</v>
      </c>
      <c r="BM332" s="13">
        <f t="shared" si="279"/>
        <v>10.271511508174452</v>
      </c>
      <c r="BN332" s="13">
        <f t="shared" si="299"/>
        <v>10.633566359525108</v>
      </c>
      <c r="BO332" s="13">
        <f t="shared" si="280"/>
        <v>20379.984173517129</v>
      </c>
      <c r="BP332">
        <f t="shared" si="300"/>
        <v>72.391094158061861</v>
      </c>
      <c r="BQ332" s="13">
        <f t="shared" si="281"/>
        <v>10.271511508174452</v>
      </c>
      <c r="BR332" s="37">
        <f t="shared" si="282"/>
        <v>159.78161370143422</v>
      </c>
      <c r="BS332" s="13">
        <f t="shared" si="283"/>
        <v>8414.1288406412787</v>
      </c>
      <c r="BT332">
        <f t="shared" si="301"/>
        <v>185.27897382458963</v>
      </c>
      <c r="BU332" s="13">
        <f t="shared" si="284"/>
        <v>836.26927694937092</v>
      </c>
      <c r="BV332" s="13">
        <f t="shared" si="302"/>
        <v>163.3322866646929</v>
      </c>
      <c r="BW332" s="13">
        <f t="shared" si="285"/>
        <v>20379.984173517129</v>
      </c>
      <c r="BX332">
        <f t="shared" si="303"/>
        <v>225.08981446322966</v>
      </c>
      <c r="BY332" s="13">
        <f t="shared" si="286"/>
        <v>836.26927694937092</v>
      </c>
    </row>
    <row r="333" spans="29:77" x14ac:dyDescent="0.2">
      <c r="AC333">
        <v>331</v>
      </c>
      <c r="AD333" s="37">
        <f t="shared" si="257"/>
        <v>517.28773978707602</v>
      </c>
      <c r="AE333" s="13">
        <f t="shared" si="258"/>
        <v>14023.548067735466</v>
      </c>
      <c r="AF333">
        <f t="shared" si="304"/>
        <v>559.65495449322543</v>
      </c>
      <c r="AG333" s="13">
        <f t="shared" si="259"/>
        <v>1616.3024281585481</v>
      </c>
      <c r="AH333" s="13">
        <f t="shared" si="287"/>
        <v>519.87262970432835</v>
      </c>
      <c r="AI333" s="13">
        <f t="shared" si="260"/>
        <v>20379.984173517129</v>
      </c>
      <c r="AJ333">
        <f t="shared" si="288"/>
        <v>581.44357886903265</v>
      </c>
      <c r="AK333" s="13">
        <f t="shared" si="261"/>
        <v>1616.3024281585481</v>
      </c>
      <c r="AL333" s="37">
        <f t="shared" si="262"/>
        <v>1162.5450724080165</v>
      </c>
      <c r="AM333" s="13">
        <f t="shared" si="263"/>
        <v>16828.257681282557</v>
      </c>
      <c r="AN333">
        <f t="shared" si="289"/>
        <v>1213.3857300553959</v>
      </c>
      <c r="AO333" s="13">
        <f t="shared" si="264"/>
        <v>3457.7835760522935</v>
      </c>
      <c r="AP333" s="13">
        <f t="shared" si="290"/>
        <v>1164.6470708022655</v>
      </c>
      <c r="AQ333" s="13">
        <f t="shared" si="265"/>
        <v>20379.984173517129</v>
      </c>
      <c r="AR333" s="13">
        <f t="shared" si="291"/>
        <v>1226.2180199669699</v>
      </c>
      <c r="AS333" s="38">
        <f t="shared" si="266"/>
        <v>3457.7835760522935</v>
      </c>
      <c r="AT333" s="37">
        <f t="shared" si="267"/>
        <v>108.84359342095777</v>
      </c>
      <c r="AU333" s="13">
        <f t="shared" si="268"/>
        <v>5609.4192270941858</v>
      </c>
      <c r="AV333">
        <f t="shared" si="292"/>
        <v>125.79047930341756</v>
      </c>
      <c r="AW333" s="13">
        <f t="shared" si="269"/>
        <v>532.10518174559218</v>
      </c>
      <c r="AX333" s="13">
        <f t="shared" si="293"/>
        <v>112.87715790721964</v>
      </c>
      <c r="AY333" s="13">
        <f t="shared" si="270"/>
        <v>20379.984173517129</v>
      </c>
      <c r="AZ333">
        <f t="shared" si="294"/>
        <v>174.44810707192397</v>
      </c>
      <c r="BA333" s="13">
        <f t="shared" si="271"/>
        <v>532.10518174559218</v>
      </c>
      <c r="BB333" s="37">
        <f t="shared" si="272"/>
        <v>124.21689020500847</v>
      </c>
      <c r="BC333" s="13">
        <f t="shared" si="273"/>
        <v>8414.1288406412787</v>
      </c>
      <c r="BD333">
        <f t="shared" si="295"/>
        <v>149.63721902869813</v>
      </c>
      <c r="BE333" s="13">
        <f t="shared" si="274"/>
        <v>533.91624408933046</v>
      </c>
      <c r="BF333" s="13">
        <f t="shared" si="296"/>
        <v>127.76756316826715</v>
      </c>
      <c r="BG333" s="13">
        <f t="shared" si="275"/>
        <v>20379.984173517129</v>
      </c>
      <c r="BH333">
        <f t="shared" si="297"/>
        <v>189.33851233297145</v>
      </c>
      <c r="BI333" s="13">
        <f t="shared" si="276"/>
        <v>533.91624408933046</v>
      </c>
      <c r="BJ333" s="37">
        <f t="shared" si="277"/>
        <v>7.0828933962664289</v>
      </c>
      <c r="BK333" s="13">
        <f t="shared" si="278"/>
        <v>8414.1288406412787</v>
      </c>
      <c r="BL333">
        <f t="shared" si="298"/>
        <v>32.503222219956093</v>
      </c>
      <c r="BM333" s="13">
        <f t="shared" si="279"/>
        <v>10.271511508174452</v>
      </c>
      <c r="BN333" s="13">
        <f t="shared" si="299"/>
        <v>10.633566359525108</v>
      </c>
      <c r="BO333" s="13">
        <f t="shared" si="280"/>
        <v>20379.984173517129</v>
      </c>
      <c r="BP333">
        <f t="shared" si="300"/>
        <v>72.204515524229421</v>
      </c>
      <c r="BQ333" s="13">
        <f t="shared" si="281"/>
        <v>10.271511508174452</v>
      </c>
      <c r="BR333" s="37">
        <f t="shared" si="282"/>
        <v>159.78161370143422</v>
      </c>
      <c r="BS333" s="13">
        <f t="shared" si="283"/>
        <v>8414.1288406412787</v>
      </c>
      <c r="BT333">
        <f t="shared" si="301"/>
        <v>185.20194252512388</v>
      </c>
      <c r="BU333" s="13">
        <f t="shared" si="284"/>
        <v>836.26927694937092</v>
      </c>
      <c r="BV333" s="13">
        <f t="shared" si="302"/>
        <v>163.3322866646929</v>
      </c>
      <c r="BW333" s="13">
        <f t="shared" si="285"/>
        <v>20379.984173517129</v>
      </c>
      <c r="BX333">
        <f t="shared" si="303"/>
        <v>224.9032358293972</v>
      </c>
      <c r="BY333" s="13">
        <f t="shared" si="286"/>
        <v>836.26927694937092</v>
      </c>
    </row>
    <row r="334" spans="29:77" x14ac:dyDescent="0.2">
      <c r="AC334">
        <v>332</v>
      </c>
      <c r="AD334" s="37">
        <f t="shared" si="257"/>
        <v>517.28773978707602</v>
      </c>
      <c r="AE334" s="13">
        <f t="shared" si="258"/>
        <v>14023.548067735466</v>
      </c>
      <c r="AF334">
        <f t="shared" si="304"/>
        <v>559.5273424007371</v>
      </c>
      <c r="AG334" s="13">
        <f t="shared" si="259"/>
        <v>1616.3024281585481</v>
      </c>
      <c r="AH334" s="13">
        <f t="shared" si="287"/>
        <v>519.87262970432835</v>
      </c>
      <c r="AI334" s="13">
        <f t="shared" si="260"/>
        <v>20379.984173517129</v>
      </c>
      <c r="AJ334">
        <f t="shared" si="288"/>
        <v>581.25812420287389</v>
      </c>
      <c r="AK334" s="13">
        <f t="shared" si="261"/>
        <v>1616.3024281585481</v>
      </c>
      <c r="AL334" s="37">
        <f t="shared" si="262"/>
        <v>1162.5450724080165</v>
      </c>
      <c r="AM334" s="13">
        <f t="shared" si="263"/>
        <v>16828.257681282557</v>
      </c>
      <c r="AN334">
        <f t="shared" si="289"/>
        <v>1213.2325955444098</v>
      </c>
      <c r="AO334" s="13">
        <f t="shared" si="264"/>
        <v>3457.7835760522935</v>
      </c>
      <c r="AP334" s="13">
        <f t="shared" si="290"/>
        <v>1164.6470708022655</v>
      </c>
      <c r="AQ334" s="13">
        <f t="shared" si="265"/>
        <v>20379.984173517129</v>
      </c>
      <c r="AR334" s="13">
        <f t="shared" si="291"/>
        <v>1226.032565300811</v>
      </c>
      <c r="AS334" s="38">
        <f t="shared" si="266"/>
        <v>3457.7835760522935</v>
      </c>
      <c r="AT334" s="37">
        <f t="shared" si="267"/>
        <v>108.84359342095777</v>
      </c>
      <c r="AU334" s="13">
        <f t="shared" si="268"/>
        <v>5609.4192270941858</v>
      </c>
      <c r="AV334">
        <f t="shared" si="292"/>
        <v>125.73943446642218</v>
      </c>
      <c r="AW334" s="13">
        <f t="shared" si="269"/>
        <v>532.10518174559218</v>
      </c>
      <c r="AX334" s="13">
        <f t="shared" si="293"/>
        <v>112.87715790721964</v>
      </c>
      <c r="AY334" s="13">
        <f t="shared" si="270"/>
        <v>20379.984173517129</v>
      </c>
      <c r="AZ334">
        <f t="shared" si="294"/>
        <v>174.26265240576521</v>
      </c>
      <c r="BA334" s="13">
        <f t="shared" si="271"/>
        <v>532.10518174559218</v>
      </c>
      <c r="BB334" s="37">
        <f t="shared" si="272"/>
        <v>124.21689020500847</v>
      </c>
      <c r="BC334" s="13">
        <f t="shared" si="273"/>
        <v>8414.1288406412787</v>
      </c>
      <c r="BD334">
        <f t="shared" si="295"/>
        <v>149.56065177320508</v>
      </c>
      <c r="BE334" s="13">
        <f t="shared" si="274"/>
        <v>533.91624408933046</v>
      </c>
      <c r="BF334" s="13">
        <f t="shared" si="296"/>
        <v>127.76756316826715</v>
      </c>
      <c r="BG334" s="13">
        <f t="shared" si="275"/>
        <v>20379.984173517129</v>
      </c>
      <c r="BH334">
        <f t="shared" si="297"/>
        <v>189.15305766681271</v>
      </c>
      <c r="BI334" s="13">
        <f t="shared" si="276"/>
        <v>533.91624408933046</v>
      </c>
      <c r="BJ334" s="37">
        <f t="shared" si="277"/>
        <v>7.0828933962664289</v>
      </c>
      <c r="BK334" s="13">
        <f t="shared" si="278"/>
        <v>8414.1288406412787</v>
      </c>
      <c r="BL334">
        <f t="shared" si="298"/>
        <v>32.426654964463054</v>
      </c>
      <c r="BM334" s="13">
        <f t="shared" si="279"/>
        <v>10.271511508174452</v>
      </c>
      <c r="BN334" s="13">
        <f t="shared" si="299"/>
        <v>10.633566359525108</v>
      </c>
      <c r="BO334" s="13">
        <f t="shared" si="280"/>
        <v>20379.984173517129</v>
      </c>
      <c r="BP334">
        <f t="shared" si="300"/>
        <v>72.019060858070674</v>
      </c>
      <c r="BQ334" s="13">
        <f t="shared" si="281"/>
        <v>10.271511508174452</v>
      </c>
      <c r="BR334" s="37">
        <f t="shared" si="282"/>
        <v>159.78161370143422</v>
      </c>
      <c r="BS334" s="13">
        <f t="shared" si="283"/>
        <v>8414.1288406412787</v>
      </c>
      <c r="BT334">
        <f t="shared" si="301"/>
        <v>185.12537526963084</v>
      </c>
      <c r="BU334" s="13">
        <f t="shared" si="284"/>
        <v>836.26927694937092</v>
      </c>
      <c r="BV334" s="13">
        <f t="shared" si="302"/>
        <v>163.3322866646929</v>
      </c>
      <c r="BW334" s="13">
        <f t="shared" si="285"/>
        <v>20379.984173517129</v>
      </c>
      <c r="BX334">
        <f t="shared" si="303"/>
        <v>224.71778116323847</v>
      </c>
      <c r="BY334" s="13">
        <f t="shared" si="286"/>
        <v>836.26927694937092</v>
      </c>
    </row>
    <row r="335" spans="29:77" x14ac:dyDescent="0.2">
      <c r="AC335">
        <v>333</v>
      </c>
      <c r="AD335" s="37">
        <f t="shared" si="257"/>
        <v>517.28773978707602</v>
      </c>
      <c r="AE335" s="13">
        <f t="shared" si="258"/>
        <v>14023.548067735466</v>
      </c>
      <c r="AF335">
        <f t="shared" si="304"/>
        <v>559.40049674724264</v>
      </c>
      <c r="AG335" s="13">
        <f t="shared" si="259"/>
        <v>1616.3024281585481</v>
      </c>
      <c r="AH335" s="13">
        <f t="shared" si="287"/>
        <v>519.87262970432835</v>
      </c>
      <c r="AI335" s="13">
        <f t="shared" si="260"/>
        <v>20379.984173517129</v>
      </c>
      <c r="AJ335">
        <f t="shared" si="288"/>
        <v>581.07378337855391</v>
      </c>
      <c r="AK335" s="13">
        <f t="shared" si="261"/>
        <v>1616.3024281585481</v>
      </c>
      <c r="AL335" s="37">
        <f t="shared" si="262"/>
        <v>1162.5450724080165</v>
      </c>
      <c r="AM335" s="13">
        <f t="shared" si="263"/>
        <v>16828.257681282557</v>
      </c>
      <c r="AN335">
        <f t="shared" si="289"/>
        <v>1213.0803807602163</v>
      </c>
      <c r="AO335" s="13">
        <f t="shared" si="264"/>
        <v>3457.7835760522935</v>
      </c>
      <c r="AP335" s="13">
        <f t="shared" si="290"/>
        <v>1164.6470708022655</v>
      </c>
      <c r="AQ335" s="13">
        <f t="shared" si="265"/>
        <v>20379.984173517129</v>
      </c>
      <c r="AR335" s="13">
        <f t="shared" si="291"/>
        <v>1225.8482244764912</v>
      </c>
      <c r="AS335" s="38">
        <f t="shared" si="266"/>
        <v>3457.7835760522935</v>
      </c>
      <c r="AT335" s="37">
        <f t="shared" si="267"/>
        <v>108.84359342095777</v>
      </c>
      <c r="AU335" s="13">
        <f t="shared" si="268"/>
        <v>5609.4192270941858</v>
      </c>
      <c r="AV335">
        <f t="shared" si="292"/>
        <v>125.6886962050244</v>
      </c>
      <c r="AW335" s="13">
        <f t="shared" si="269"/>
        <v>532.10518174559218</v>
      </c>
      <c r="AX335" s="13">
        <f t="shared" si="293"/>
        <v>112.87715790721964</v>
      </c>
      <c r="AY335" s="13">
        <f t="shared" si="270"/>
        <v>20379.984173517129</v>
      </c>
      <c r="AZ335">
        <f t="shared" si="294"/>
        <v>174.07831158144523</v>
      </c>
      <c r="BA335" s="13">
        <f t="shared" si="271"/>
        <v>532.10518174559218</v>
      </c>
      <c r="BB335" s="37">
        <f t="shared" si="272"/>
        <v>124.21689020500847</v>
      </c>
      <c r="BC335" s="13">
        <f t="shared" si="273"/>
        <v>8414.1288406412787</v>
      </c>
      <c r="BD335">
        <f t="shared" si="295"/>
        <v>149.48454438110841</v>
      </c>
      <c r="BE335" s="13">
        <f t="shared" si="274"/>
        <v>533.91624408933046</v>
      </c>
      <c r="BF335" s="13">
        <f t="shared" si="296"/>
        <v>127.76756316826715</v>
      </c>
      <c r="BG335" s="13">
        <f t="shared" si="275"/>
        <v>20379.984173517129</v>
      </c>
      <c r="BH335">
        <f t="shared" si="297"/>
        <v>188.96871684249277</v>
      </c>
      <c r="BI335" s="13">
        <f t="shared" si="276"/>
        <v>533.91624408933046</v>
      </c>
      <c r="BJ335" s="37">
        <f t="shared" si="277"/>
        <v>7.0828933962664289</v>
      </c>
      <c r="BK335" s="13">
        <f t="shared" si="278"/>
        <v>8414.1288406412787</v>
      </c>
      <c r="BL335">
        <f t="shared" si="298"/>
        <v>32.350547572366366</v>
      </c>
      <c r="BM335" s="13">
        <f t="shared" si="279"/>
        <v>10.271511508174452</v>
      </c>
      <c r="BN335" s="13">
        <f t="shared" si="299"/>
        <v>10.633566359525108</v>
      </c>
      <c r="BO335" s="13">
        <f t="shared" si="280"/>
        <v>20379.984173517129</v>
      </c>
      <c r="BP335">
        <f t="shared" si="300"/>
        <v>71.834720033750713</v>
      </c>
      <c r="BQ335" s="13">
        <f t="shared" si="281"/>
        <v>10.271511508174452</v>
      </c>
      <c r="BR335" s="37">
        <f t="shared" si="282"/>
        <v>159.78161370143422</v>
      </c>
      <c r="BS335" s="13">
        <f t="shared" si="283"/>
        <v>8414.1288406412787</v>
      </c>
      <c r="BT335">
        <f t="shared" si="301"/>
        <v>185.04926787753416</v>
      </c>
      <c r="BU335" s="13">
        <f t="shared" si="284"/>
        <v>836.26927694937092</v>
      </c>
      <c r="BV335" s="13">
        <f t="shared" si="302"/>
        <v>163.3322866646929</v>
      </c>
      <c r="BW335" s="13">
        <f t="shared" si="285"/>
        <v>20379.984173517129</v>
      </c>
      <c r="BX335">
        <f t="shared" si="303"/>
        <v>224.53344033891852</v>
      </c>
      <c r="BY335" s="13">
        <f t="shared" si="286"/>
        <v>836.26927694937092</v>
      </c>
    </row>
    <row r="336" spans="29:77" x14ac:dyDescent="0.2">
      <c r="AC336">
        <v>334</v>
      </c>
      <c r="AD336" s="37">
        <f t="shared" si="257"/>
        <v>517.28773978707602</v>
      </c>
      <c r="AE336" s="13">
        <f t="shared" si="258"/>
        <v>14023.548067735466</v>
      </c>
      <c r="AF336">
        <f t="shared" si="304"/>
        <v>559.27441064855941</v>
      </c>
      <c r="AG336" s="13">
        <f t="shared" si="259"/>
        <v>1616.3024281585481</v>
      </c>
      <c r="AH336" s="13">
        <f t="shared" si="287"/>
        <v>519.87262970432835</v>
      </c>
      <c r="AI336" s="13">
        <f t="shared" si="260"/>
        <v>20379.984173517129</v>
      </c>
      <c r="AJ336">
        <f t="shared" si="288"/>
        <v>580.89054639150538</v>
      </c>
      <c r="AK336" s="13">
        <f t="shared" si="261"/>
        <v>1616.3024281585481</v>
      </c>
      <c r="AL336" s="37">
        <f t="shared" si="262"/>
        <v>1162.5450724080165</v>
      </c>
      <c r="AM336" s="13">
        <f t="shared" si="263"/>
        <v>16828.257681282557</v>
      </c>
      <c r="AN336">
        <f t="shared" si="289"/>
        <v>1212.9290774417966</v>
      </c>
      <c r="AO336" s="13">
        <f t="shared" si="264"/>
        <v>3457.7835760522935</v>
      </c>
      <c r="AP336" s="13">
        <f t="shared" si="290"/>
        <v>1164.6470708022655</v>
      </c>
      <c r="AQ336" s="13">
        <f t="shared" si="265"/>
        <v>20379.984173517129</v>
      </c>
      <c r="AR336" s="13">
        <f t="shared" si="291"/>
        <v>1225.6649874894424</v>
      </c>
      <c r="AS336" s="38">
        <f t="shared" si="266"/>
        <v>3457.7835760522935</v>
      </c>
      <c r="AT336" s="37">
        <f t="shared" si="267"/>
        <v>108.84359342095777</v>
      </c>
      <c r="AU336" s="13">
        <f t="shared" si="268"/>
        <v>5609.4192270941858</v>
      </c>
      <c r="AV336">
        <f t="shared" si="292"/>
        <v>125.63826176555115</v>
      </c>
      <c r="AW336" s="13">
        <f t="shared" si="269"/>
        <v>532.10518174559218</v>
      </c>
      <c r="AX336" s="13">
        <f t="shared" si="293"/>
        <v>112.87715790721964</v>
      </c>
      <c r="AY336" s="13">
        <f t="shared" si="270"/>
        <v>20379.984173517129</v>
      </c>
      <c r="AZ336">
        <f t="shared" si="294"/>
        <v>173.89507459439668</v>
      </c>
      <c r="BA336" s="13">
        <f t="shared" si="271"/>
        <v>532.10518174559218</v>
      </c>
      <c r="BB336" s="37">
        <f t="shared" si="272"/>
        <v>124.21689020500847</v>
      </c>
      <c r="BC336" s="13">
        <f t="shared" si="273"/>
        <v>8414.1288406412787</v>
      </c>
      <c r="BD336">
        <f t="shared" si="295"/>
        <v>149.40889272189852</v>
      </c>
      <c r="BE336" s="13">
        <f t="shared" si="274"/>
        <v>533.91624408933046</v>
      </c>
      <c r="BF336" s="13">
        <f t="shared" si="296"/>
        <v>127.76756316826715</v>
      </c>
      <c r="BG336" s="13">
        <f t="shared" si="275"/>
        <v>20379.984173517129</v>
      </c>
      <c r="BH336">
        <f t="shared" si="297"/>
        <v>188.78547985544418</v>
      </c>
      <c r="BI336" s="13">
        <f t="shared" si="276"/>
        <v>533.91624408933046</v>
      </c>
      <c r="BJ336" s="37">
        <f t="shared" si="277"/>
        <v>7.0828933962664289</v>
      </c>
      <c r="BK336" s="13">
        <f t="shared" si="278"/>
        <v>8414.1288406412787</v>
      </c>
      <c r="BL336">
        <f t="shared" si="298"/>
        <v>32.274895913156485</v>
      </c>
      <c r="BM336" s="13">
        <f t="shared" si="279"/>
        <v>10.271511508174452</v>
      </c>
      <c r="BN336" s="13">
        <f t="shared" si="299"/>
        <v>10.633566359525108</v>
      </c>
      <c r="BO336" s="13">
        <f t="shared" si="280"/>
        <v>20379.984173517129</v>
      </c>
      <c r="BP336">
        <f t="shared" si="300"/>
        <v>71.65148304670214</v>
      </c>
      <c r="BQ336" s="13">
        <f t="shared" si="281"/>
        <v>10.271511508174452</v>
      </c>
      <c r="BR336" s="37">
        <f t="shared" si="282"/>
        <v>159.78161370143422</v>
      </c>
      <c r="BS336" s="13">
        <f t="shared" si="283"/>
        <v>8414.1288406412787</v>
      </c>
      <c r="BT336">
        <f t="shared" si="301"/>
        <v>184.97361621832428</v>
      </c>
      <c r="BU336" s="13">
        <f t="shared" si="284"/>
        <v>836.26927694937092</v>
      </c>
      <c r="BV336" s="13">
        <f t="shared" si="302"/>
        <v>163.3322866646929</v>
      </c>
      <c r="BW336" s="13">
        <f t="shared" si="285"/>
        <v>20379.984173517129</v>
      </c>
      <c r="BX336">
        <f t="shared" si="303"/>
        <v>224.35020335186994</v>
      </c>
      <c r="BY336" s="13">
        <f t="shared" si="286"/>
        <v>836.26927694937092</v>
      </c>
    </row>
    <row r="337" spans="29:77" x14ac:dyDescent="0.2">
      <c r="AC337">
        <v>335</v>
      </c>
      <c r="AD337" s="37">
        <f t="shared" si="257"/>
        <v>517.28773978707602</v>
      </c>
      <c r="AE337" s="13">
        <f t="shared" si="258"/>
        <v>14023.548067735466</v>
      </c>
      <c r="AF337">
        <f t="shared" si="304"/>
        <v>559.14907730270431</v>
      </c>
      <c r="AG337" s="13">
        <f t="shared" si="259"/>
        <v>1616.3024281585481</v>
      </c>
      <c r="AH337" s="13">
        <f t="shared" si="287"/>
        <v>519.87262970432835</v>
      </c>
      <c r="AI337" s="13">
        <f t="shared" si="260"/>
        <v>20379.984173517129</v>
      </c>
      <c r="AJ337">
        <f t="shared" si="288"/>
        <v>580.70840335661831</v>
      </c>
      <c r="AK337" s="13">
        <f t="shared" si="261"/>
        <v>1616.3024281585481</v>
      </c>
      <c r="AL337" s="37">
        <f t="shared" si="262"/>
        <v>1162.5450724080165</v>
      </c>
      <c r="AM337" s="13">
        <f t="shared" si="263"/>
        <v>16828.257681282557</v>
      </c>
      <c r="AN337">
        <f t="shared" si="289"/>
        <v>1212.7786774267704</v>
      </c>
      <c r="AO337" s="13">
        <f t="shared" si="264"/>
        <v>3457.7835760522935</v>
      </c>
      <c r="AP337" s="13">
        <f t="shared" si="290"/>
        <v>1164.6470708022655</v>
      </c>
      <c r="AQ337" s="13">
        <f t="shared" si="265"/>
        <v>20379.984173517129</v>
      </c>
      <c r="AR337" s="13">
        <f t="shared" si="291"/>
        <v>1225.4828444545553</v>
      </c>
      <c r="AS337" s="38">
        <f t="shared" si="266"/>
        <v>3457.7835760522935</v>
      </c>
      <c r="AT337" s="37">
        <f t="shared" si="267"/>
        <v>108.84359342095777</v>
      </c>
      <c r="AU337" s="13">
        <f t="shared" si="268"/>
        <v>5609.4192270941858</v>
      </c>
      <c r="AV337">
        <f t="shared" si="292"/>
        <v>125.58812842720907</v>
      </c>
      <c r="AW337" s="13">
        <f t="shared" si="269"/>
        <v>532.10518174559218</v>
      </c>
      <c r="AX337" s="13">
        <f t="shared" si="293"/>
        <v>112.87715790721964</v>
      </c>
      <c r="AY337" s="13">
        <f t="shared" si="270"/>
        <v>20379.984173517129</v>
      </c>
      <c r="AZ337">
        <f t="shared" si="294"/>
        <v>173.71293155950957</v>
      </c>
      <c r="BA337" s="13">
        <f t="shared" si="271"/>
        <v>532.10518174559218</v>
      </c>
      <c r="BB337" s="37">
        <f t="shared" si="272"/>
        <v>124.21689020500847</v>
      </c>
      <c r="BC337" s="13">
        <f t="shared" si="273"/>
        <v>8414.1288406412787</v>
      </c>
      <c r="BD337">
        <f t="shared" si="295"/>
        <v>149.33369271438542</v>
      </c>
      <c r="BE337" s="13">
        <f t="shared" si="274"/>
        <v>533.91624408933046</v>
      </c>
      <c r="BF337" s="13">
        <f t="shared" si="296"/>
        <v>127.76756316826715</v>
      </c>
      <c r="BG337" s="13">
        <f t="shared" si="275"/>
        <v>20379.984173517129</v>
      </c>
      <c r="BH337">
        <f t="shared" si="297"/>
        <v>188.60333682055708</v>
      </c>
      <c r="BI337" s="13">
        <f t="shared" si="276"/>
        <v>533.91624408933046</v>
      </c>
      <c r="BJ337" s="37">
        <f t="shared" si="277"/>
        <v>7.0828933962664289</v>
      </c>
      <c r="BK337" s="13">
        <f t="shared" si="278"/>
        <v>8414.1288406412787</v>
      </c>
      <c r="BL337">
        <f t="shared" si="298"/>
        <v>32.199695905643381</v>
      </c>
      <c r="BM337" s="13">
        <f t="shared" si="279"/>
        <v>10.271511508174452</v>
      </c>
      <c r="BN337" s="13">
        <f t="shared" si="299"/>
        <v>10.633566359525108</v>
      </c>
      <c r="BO337" s="13">
        <f t="shared" si="280"/>
        <v>20379.984173517129</v>
      </c>
      <c r="BP337">
        <f t="shared" si="300"/>
        <v>71.469340011815049</v>
      </c>
      <c r="BQ337" s="13">
        <f t="shared" si="281"/>
        <v>10.271511508174452</v>
      </c>
      <c r="BR337" s="37">
        <f t="shared" si="282"/>
        <v>159.78161370143422</v>
      </c>
      <c r="BS337" s="13">
        <f t="shared" si="283"/>
        <v>8414.1288406412787</v>
      </c>
      <c r="BT337">
        <f t="shared" si="301"/>
        <v>184.89841621081118</v>
      </c>
      <c r="BU337" s="13">
        <f t="shared" si="284"/>
        <v>836.26927694937092</v>
      </c>
      <c r="BV337" s="13">
        <f t="shared" si="302"/>
        <v>163.3322866646929</v>
      </c>
      <c r="BW337" s="13">
        <f t="shared" si="285"/>
        <v>20379.984173517129</v>
      </c>
      <c r="BX337">
        <f t="shared" si="303"/>
        <v>224.16806031698283</v>
      </c>
      <c r="BY337" s="13">
        <f t="shared" si="286"/>
        <v>836.26927694937092</v>
      </c>
    </row>
    <row r="338" spans="29:77" x14ac:dyDescent="0.2">
      <c r="AC338">
        <v>336</v>
      </c>
      <c r="AD338" s="37">
        <f t="shared" si="257"/>
        <v>517.28773978707602</v>
      </c>
      <c r="AE338" s="13">
        <f t="shared" si="258"/>
        <v>14023.548067735466</v>
      </c>
      <c r="AF338">
        <f t="shared" si="304"/>
        <v>559.02448998866964</v>
      </c>
      <c r="AG338" s="13">
        <f t="shared" si="259"/>
        <v>1616.3024281585481</v>
      </c>
      <c r="AH338" s="13">
        <f t="shared" si="287"/>
        <v>519.87262970432835</v>
      </c>
      <c r="AI338" s="13">
        <f t="shared" si="260"/>
        <v>20379.984173517129</v>
      </c>
      <c r="AJ338">
        <f t="shared" si="288"/>
        <v>580.52734450646267</v>
      </c>
      <c r="AK338" s="13">
        <f t="shared" si="261"/>
        <v>1616.3024281585481</v>
      </c>
      <c r="AL338" s="37">
        <f t="shared" si="262"/>
        <v>1162.5450724080165</v>
      </c>
      <c r="AM338" s="13">
        <f t="shared" si="263"/>
        <v>16828.257681282557</v>
      </c>
      <c r="AN338">
        <f t="shared" si="289"/>
        <v>1212.6291726499289</v>
      </c>
      <c r="AO338" s="13">
        <f t="shared" si="264"/>
        <v>3457.7835760522935</v>
      </c>
      <c r="AP338" s="13">
        <f t="shared" si="290"/>
        <v>1164.6470708022655</v>
      </c>
      <c r="AQ338" s="13">
        <f t="shared" si="265"/>
        <v>20379.984173517129</v>
      </c>
      <c r="AR338" s="13">
        <f t="shared" si="291"/>
        <v>1225.3017856043998</v>
      </c>
      <c r="AS338" s="38">
        <f t="shared" si="266"/>
        <v>3457.7835760522935</v>
      </c>
      <c r="AT338" s="37">
        <f t="shared" si="267"/>
        <v>108.84359342095777</v>
      </c>
      <c r="AU338" s="13">
        <f t="shared" si="268"/>
        <v>5609.4192270941858</v>
      </c>
      <c r="AV338">
        <f t="shared" si="292"/>
        <v>125.53829350159523</v>
      </c>
      <c r="AW338" s="13">
        <f t="shared" si="269"/>
        <v>532.10518174559218</v>
      </c>
      <c r="AX338" s="13">
        <f t="shared" si="293"/>
        <v>112.87715790721964</v>
      </c>
      <c r="AY338" s="13">
        <f t="shared" si="270"/>
        <v>20379.984173517129</v>
      </c>
      <c r="AZ338">
        <f t="shared" si="294"/>
        <v>173.53187270935393</v>
      </c>
      <c r="BA338" s="13">
        <f t="shared" si="271"/>
        <v>532.10518174559218</v>
      </c>
      <c r="BB338" s="37">
        <f t="shared" si="272"/>
        <v>124.21689020500847</v>
      </c>
      <c r="BC338" s="13">
        <f t="shared" si="273"/>
        <v>8414.1288406412787</v>
      </c>
      <c r="BD338">
        <f t="shared" si="295"/>
        <v>149.25894032596466</v>
      </c>
      <c r="BE338" s="13">
        <f t="shared" si="274"/>
        <v>533.91624408933046</v>
      </c>
      <c r="BF338" s="13">
        <f t="shared" si="296"/>
        <v>127.76756316826715</v>
      </c>
      <c r="BG338" s="13">
        <f t="shared" si="275"/>
        <v>20379.984173517129</v>
      </c>
      <c r="BH338">
        <f t="shared" si="297"/>
        <v>188.42227797040147</v>
      </c>
      <c r="BI338" s="13">
        <f t="shared" si="276"/>
        <v>533.91624408933046</v>
      </c>
      <c r="BJ338" s="37">
        <f t="shared" si="277"/>
        <v>7.0828933962664289</v>
      </c>
      <c r="BK338" s="13">
        <f t="shared" si="278"/>
        <v>8414.1288406412787</v>
      </c>
      <c r="BL338">
        <f t="shared" si="298"/>
        <v>32.124943517222619</v>
      </c>
      <c r="BM338" s="13">
        <f t="shared" si="279"/>
        <v>10.271511508174452</v>
      </c>
      <c r="BN338" s="13">
        <f t="shared" si="299"/>
        <v>10.633566359525108</v>
      </c>
      <c r="BO338" s="13">
        <f t="shared" si="280"/>
        <v>20379.984173517129</v>
      </c>
      <c r="BP338">
        <f t="shared" si="300"/>
        <v>71.288281161659413</v>
      </c>
      <c r="BQ338" s="13">
        <f t="shared" si="281"/>
        <v>10.271511508174452</v>
      </c>
      <c r="BR338" s="37">
        <f t="shared" si="282"/>
        <v>159.78161370143422</v>
      </c>
      <c r="BS338" s="13">
        <f t="shared" si="283"/>
        <v>8414.1288406412787</v>
      </c>
      <c r="BT338">
        <f t="shared" si="301"/>
        <v>184.82366382239042</v>
      </c>
      <c r="BU338" s="13">
        <f t="shared" si="284"/>
        <v>836.26927694937092</v>
      </c>
      <c r="BV338" s="13">
        <f t="shared" si="302"/>
        <v>163.3322866646929</v>
      </c>
      <c r="BW338" s="13">
        <f t="shared" si="285"/>
        <v>20379.984173517129</v>
      </c>
      <c r="BX338">
        <f t="shared" si="303"/>
        <v>223.98700146682722</v>
      </c>
      <c r="BY338" s="13">
        <f t="shared" si="286"/>
        <v>836.26927694937092</v>
      </c>
    </row>
    <row r="339" spans="29:77" x14ac:dyDescent="0.2">
      <c r="AC339">
        <v>337</v>
      </c>
      <c r="AD339" s="37">
        <f t="shared" si="257"/>
        <v>517.28773978707602</v>
      </c>
      <c r="AE339" s="13">
        <f t="shared" si="258"/>
        <v>14023.548067735466</v>
      </c>
      <c r="AF339">
        <f t="shared" si="304"/>
        <v>558.90064206522277</v>
      </c>
      <c r="AG339" s="13">
        <f t="shared" si="259"/>
        <v>1616.3024281585481</v>
      </c>
      <c r="AH339" s="13">
        <f t="shared" si="287"/>
        <v>519.87262970432835</v>
      </c>
      <c r="AI339" s="13">
        <f t="shared" si="260"/>
        <v>20379.984173517129</v>
      </c>
      <c r="AJ339">
        <f t="shared" si="288"/>
        <v>580.34736018954243</v>
      </c>
      <c r="AK339" s="13">
        <f t="shared" si="261"/>
        <v>1616.3024281585481</v>
      </c>
      <c r="AL339" s="37">
        <f t="shared" si="262"/>
        <v>1162.5450724080165</v>
      </c>
      <c r="AM339" s="13">
        <f t="shared" si="263"/>
        <v>16828.257681282557</v>
      </c>
      <c r="AN339">
        <f t="shared" si="289"/>
        <v>1212.4805551417926</v>
      </c>
      <c r="AO339" s="13">
        <f t="shared" si="264"/>
        <v>3457.7835760522935</v>
      </c>
      <c r="AP339" s="13">
        <f t="shared" si="290"/>
        <v>1164.6470708022655</v>
      </c>
      <c r="AQ339" s="13">
        <f t="shared" si="265"/>
        <v>20379.984173517129</v>
      </c>
      <c r="AR339" s="13">
        <f t="shared" si="291"/>
        <v>1225.1218012874795</v>
      </c>
      <c r="AS339" s="38">
        <f t="shared" si="266"/>
        <v>3457.7835760522935</v>
      </c>
      <c r="AT339" s="37">
        <f t="shared" si="267"/>
        <v>108.84359342095777</v>
      </c>
      <c r="AU339" s="13">
        <f t="shared" si="268"/>
        <v>5609.4192270941858</v>
      </c>
      <c r="AV339">
        <f t="shared" si="292"/>
        <v>125.48875433221649</v>
      </c>
      <c r="AW339" s="13">
        <f t="shared" si="269"/>
        <v>532.10518174559218</v>
      </c>
      <c r="AX339" s="13">
        <f t="shared" si="293"/>
        <v>112.87715790721964</v>
      </c>
      <c r="AY339" s="13">
        <f t="shared" si="270"/>
        <v>20379.984173517129</v>
      </c>
      <c r="AZ339">
        <f t="shared" si="294"/>
        <v>173.35188839243366</v>
      </c>
      <c r="BA339" s="13">
        <f t="shared" si="271"/>
        <v>532.10518174559218</v>
      </c>
      <c r="BB339" s="37">
        <f t="shared" si="272"/>
        <v>124.21689020500847</v>
      </c>
      <c r="BC339" s="13">
        <f t="shared" si="273"/>
        <v>8414.1288406412787</v>
      </c>
      <c r="BD339">
        <f t="shared" si="295"/>
        <v>149.18463157189655</v>
      </c>
      <c r="BE339" s="13">
        <f t="shared" si="274"/>
        <v>533.91624408933046</v>
      </c>
      <c r="BF339" s="13">
        <f t="shared" si="296"/>
        <v>127.76756316826715</v>
      </c>
      <c r="BG339" s="13">
        <f t="shared" si="275"/>
        <v>20379.984173517129</v>
      </c>
      <c r="BH339">
        <f t="shared" si="297"/>
        <v>188.24229365348117</v>
      </c>
      <c r="BI339" s="13">
        <f t="shared" si="276"/>
        <v>533.91624408933046</v>
      </c>
      <c r="BJ339" s="37">
        <f t="shared" si="277"/>
        <v>7.0828933962664289</v>
      </c>
      <c r="BK339" s="13">
        <f t="shared" si="278"/>
        <v>8414.1288406412787</v>
      </c>
      <c r="BL339">
        <f t="shared" si="298"/>
        <v>32.050634763154498</v>
      </c>
      <c r="BM339" s="13">
        <f t="shared" si="279"/>
        <v>10.271511508174452</v>
      </c>
      <c r="BN339" s="13">
        <f t="shared" si="299"/>
        <v>10.633566359525108</v>
      </c>
      <c r="BO339" s="13">
        <f t="shared" si="280"/>
        <v>20379.984173517129</v>
      </c>
      <c r="BP339">
        <f t="shared" si="300"/>
        <v>71.108296844739144</v>
      </c>
      <c r="BQ339" s="13">
        <f t="shared" si="281"/>
        <v>10.271511508174452</v>
      </c>
      <c r="BR339" s="37">
        <f t="shared" si="282"/>
        <v>159.78161370143422</v>
      </c>
      <c r="BS339" s="13">
        <f t="shared" si="283"/>
        <v>8414.1288406412787</v>
      </c>
      <c r="BT339">
        <f t="shared" si="301"/>
        <v>184.7493550683223</v>
      </c>
      <c r="BU339" s="13">
        <f t="shared" si="284"/>
        <v>836.26927694937092</v>
      </c>
      <c r="BV339" s="13">
        <f t="shared" si="302"/>
        <v>163.3322866646929</v>
      </c>
      <c r="BW339" s="13">
        <f t="shared" si="285"/>
        <v>20379.984173517129</v>
      </c>
      <c r="BX339">
        <f t="shared" si="303"/>
        <v>223.80701714990693</v>
      </c>
      <c r="BY339" s="13">
        <f t="shared" si="286"/>
        <v>836.26927694937092</v>
      </c>
    </row>
    <row r="340" spans="29:77" x14ac:dyDescent="0.2">
      <c r="AC340">
        <v>338</v>
      </c>
      <c r="AD340" s="37">
        <f t="shared" si="257"/>
        <v>517.28773978707602</v>
      </c>
      <c r="AE340" s="13">
        <f t="shared" si="258"/>
        <v>14023.548067735466</v>
      </c>
      <c r="AF340">
        <f t="shared" si="304"/>
        <v>558.77752696972539</v>
      </c>
      <c r="AG340" s="13">
        <f t="shared" si="259"/>
        <v>1616.3024281585481</v>
      </c>
      <c r="AH340" s="13">
        <f t="shared" si="287"/>
        <v>519.87262970432835</v>
      </c>
      <c r="AI340" s="13">
        <f t="shared" si="260"/>
        <v>20379.984173517129</v>
      </c>
      <c r="AJ340">
        <f t="shared" si="288"/>
        <v>580.16844086858021</v>
      </c>
      <c r="AK340" s="13">
        <f t="shared" si="261"/>
        <v>1616.3024281585481</v>
      </c>
      <c r="AL340" s="37">
        <f t="shared" si="262"/>
        <v>1162.5450724080165</v>
      </c>
      <c r="AM340" s="13">
        <f t="shared" si="263"/>
        <v>16828.257681282557</v>
      </c>
      <c r="AN340">
        <f t="shared" si="289"/>
        <v>1212.3328170271957</v>
      </c>
      <c r="AO340" s="13">
        <f t="shared" si="264"/>
        <v>3457.7835760522935</v>
      </c>
      <c r="AP340" s="13">
        <f t="shared" si="290"/>
        <v>1164.6470708022655</v>
      </c>
      <c r="AQ340" s="13">
        <f t="shared" si="265"/>
        <v>20379.984173517129</v>
      </c>
      <c r="AR340" s="13">
        <f t="shared" si="291"/>
        <v>1224.9428819665172</v>
      </c>
      <c r="AS340" s="38">
        <f t="shared" si="266"/>
        <v>3457.7835760522935</v>
      </c>
      <c r="AT340" s="37">
        <f t="shared" si="267"/>
        <v>108.84359342095777</v>
      </c>
      <c r="AU340" s="13">
        <f t="shared" si="268"/>
        <v>5609.4192270941858</v>
      </c>
      <c r="AV340">
        <f t="shared" si="292"/>
        <v>125.4395082940175</v>
      </c>
      <c r="AW340" s="13">
        <f t="shared" si="269"/>
        <v>532.10518174559218</v>
      </c>
      <c r="AX340" s="13">
        <f t="shared" si="293"/>
        <v>112.87715790721964</v>
      </c>
      <c r="AY340" s="13">
        <f t="shared" si="270"/>
        <v>20379.984173517129</v>
      </c>
      <c r="AZ340">
        <f t="shared" si="294"/>
        <v>173.1729690714715</v>
      </c>
      <c r="BA340" s="13">
        <f t="shared" si="271"/>
        <v>532.10518174559218</v>
      </c>
      <c r="BB340" s="37">
        <f t="shared" si="272"/>
        <v>124.21689020500847</v>
      </c>
      <c r="BC340" s="13">
        <f t="shared" si="273"/>
        <v>8414.1288406412787</v>
      </c>
      <c r="BD340">
        <f t="shared" si="295"/>
        <v>149.11076251459804</v>
      </c>
      <c r="BE340" s="13">
        <f t="shared" si="274"/>
        <v>533.91624408933046</v>
      </c>
      <c r="BF340" s="13">
        <f t="shared" si="296"/>
        <v>127.76756316826715</v>
      </c>
      <c r="BG340" s="13">
        <f t="shared" si="275"/>
        <v>20379.984173517129</v>
      </c>
      <c r="BH340">
        <f t="shared" si="297"/>
        <v>188.063374332519</v>
      </c>
      <c r="BI340" s="13">
        <f t="shared" si="276"/>
        <v>533.91624408933046</v>
      </c>
      <c r="BJ340" s="37">
        <f t="shared" si="277"/>
        <v>7.0828933962664289</v>
      </c>
      <c r="BK340" s="13">
        <f t="shared" si="278"/>
        <v>8414.1288406412787</v>
      </c>
      <c r="BL340">
        <f t="shared" si="298"/>
        <v>31.97676570585601</v>
      </c>
      <c r="BM340" s="13">
        <f t="shared" si="279"/>
        <v>10.271511508174452</v>
      </c>
      <c r="BN340" s="13">
        <f t="shared" si="299"/>
        <v>10.633566359525108</v>
      </c>
      <c r="BO340" s="13">
        <f t="shared" si="280"/>
        <v>20379.984173517129</v>
      </c>
      <c r="BP340">
        <f t="shared" si="300"/>
        <v>70.929377523776964</v>
      </c>
      <c r="BQ340" s="13">
        <f t="shared" si="281"/>
        <v>10.271511508174452</v>
      </c>
      <c r="BR340" s="37">
        <f t="shared" si="282"/>
        <v>159.78161370143422</v>
      </c>
      <c r="BS340" s="13">
        <f t="shared" si="283"/>
        <v>8414.1288406412787</v>
      </c>
      <c r="BT340">
        <f t="shared" si="301"/>
        <v>184.67548601102379</v>
      </c>
      <c r="BU340" s="13">
        <f t="shared" si="284"/>
        <v>836.26927694937092</v>
      </c>
      <c r="BV340" s="13">
        <f t="shared" si="302"/>
        <v>163.3322866646929</v>
      </c>
      <c r="BW340" s="13">
        <f t="shared" si="285"/>
        <v>20379.984173517129</v>
      </c>
      <c r="BX340">
        <f t="shared" si="303"/>
        <v>223.62809782894476</v>
      </c>
      <c r="BY340" s="13">
        <f t="shared" si="286"/>
        <v>836.26927694937092</v>
      </c>
    </row>
    <row r="341" spans="29:77" x14ac:dyDescent="0.2">
      <c r="AC341">
        <v>339</v>
      </c>
      <c r="AD341" s="37">
        <f t="shared" si="257"/>
        <v>517.28773978707602</v>
      </c>
      <c r="AE341" s="13">
        <f t="shared" si="258"/>
        <v>14023.548067735466</v>
      </c>
      <c r="AF341">
        <f t="shared" si="304"/>
        <v>558.65513821697414</v>
      </c>
      <c r="AG341" s="13">
        <f t="shared" si="259"/>
        <v>1616.3024281585481</v>
      </c>
      <c r="AH341" s="13">
        <f t="shared" si="287"/>
        <v>519.87262970432835</v>
      </c>
      <c r="AI341" s="13">
        <f t="shared" si="260"/>
        <v>20379.984173517129</v>
      </c>
      <c r="AJ341">
        <f t="shared" si="288"/>
        <v>579.99057711883313</v>
      </c>
      <c r="AK341" s="13">
        <f t="shared" si="261"/>
        <v>1616.3024281585481</v>
      </c>
      <c r="AL341" s="37">
        <f t="shared" si="262"/>
        <v>1162.5450724080165</v>
      </c>
      <c r="AM341" s="13">
        <f t="shared" si="263"/>
        <v>16828.257681282557</v>
      </c>
      <c r="AN341">
        <f t="shared" si="289"/>
        <v>1212.1859505238942</v>
      </c>
      <c r="AO341" s="13">
        <f t="shared" si="264"/>
        <v>3457.7835760522935</v>
      </c>
      <c r="AP341" s="13">
        <f t="shared" si="290"/>
        <v>1164.6470708022655</v>
      </c>
      <c r="AQ341" s="13">
        <f t="shared" si="265"/>
        <v>20379.984173517129</v>
      </c>
      <c r="AR341" s="13">
        <f t="shared" si="291"/>
        <v>1224.7650182167704</v>
      </c>
      <c r="AS341" s="38">
        <f t="shared" si="266"/>
        <v>3457.7835760522935</v>
      </c>
      <c r="AT341" s="37">
        <f t="shared" si="267"/>
        <v>108.84359342095777</v>
      </c>
      <c r="AU341" s="13">
        <f t="shared" si="268"/>
        <v>5609.4192270941858</v>
      </c>
      <c r="AV341">
        <f t="shared" si="292"/>
        <v>125.39055279291702</v>
      </c>
      <c r="AW341" s="13">
        <f t="shared" si="269"/>
        <v>532.10518174559218</v>
      </c>
      <c r="AX341" s="13">
        <f t="shared" si="293"/>
        <v>112.87715790721964</v>
      </c>
      <c r="AY341" s="13">
        <f t="shared" si="270"/>
        <v>20379.984173517129</v>
      </c>
      <c r="AZ341">
        <f t="shared" si="294"/>
        <v>172.99510532172445</v>
      </c>
      <c r="BA341" s="13">
        <f t="shared" si="271"/>
        <v>532.10518174559218</v>
      </c>
      <c r="BB341" s="37">
        <f t="shared" si="272"/>
        <v>124.21689020500847</v>
      </c>
      <c r="BC341" s="13">
        <f t="shared" si="273"/>
        <v>8414.1288406412787</v>
      </c>
      <c r="BD341">
        <f t="shared" si="295"/>
        <v>149.03732926294734</v>
      </c>
      <c r="BE341" s="13">
        <f t="shared" si="274"/>
        <v>533.91624408933046</v>
      </c>
      <c r="BF341" s="13">
        <f t="shared" si="296"/>
        <v>127.76756316826715</v>
      </c>
      <c r="BG341" s="13">
        <f t="shared" si="275"/>
        <v>20379.984173517129</v>
      </c>
      <c r="BH341">
        <f t="shared" si="297"/>
        <v>187.88551058277196</v>
      </c>
      <c r="BI341" s="13">
        <f t="shared" si="276"/>
        <v>533.91624408933046</v>
      </c>
      <c r="BJ341" s="37">
        <f t="shared" si="277"/>
        <v>7.0828933962664289</v>
      </c>
      <c r="BK341" s="13">
        <f t="shared" si="278"/>
        <v>8414.1288406412787</v>
      </c>
      <c r="BL341">
        <f t="shared" si="298"/>
        <v>31.903332454205302</v>
      </c>
      <c r="BM341" s="13">
        <f t="shared" si="279"/>
        <v>10.271511508174452</v>
      </c>
      <c r="BN341" s="13">
        <f t="shared" si="299"/>
        <v>10.633566359525108</v>
      </c>
      <c r="BO341" s="13">
        <f t="shared" si="280"/>
        <v>20379.984173517129</v>
      </c>
      <c r="BP341">
        <f t="shared" si="300"/>
        <v>70.751513774029917</v>
      </c>
      <c r="BQ341" s="13">
        <f t="shared" si="281"/>
        <v>10.271511508174452</v>
      </c>
      <c r="BR341" s="37">
        <f t="shared" si="282"/>
        <v>159.78161370143422</v>
      </c>
      <c r="BS341" s="13">
        <f t="shared" si="283"/>
        <v>8414.1288406412787</v>
      </c>
      <c r="BT341">
        <f t="shared" si="301"/>
        <v>184.60205275937309</v>
      </c>
      <c r="BU341" s="13">
        <f t="shared" si="284"/>
        <v>836.26927694937092</v>
      </c>
      <c r="BV341" s="13">
        <f t="shared" si="302"/>
        <v>163.3322866646929</v>
      </c>
      <c r="BW341" s="13">
        <f t="shared" si="285"/>
        <v>20379.984173517129</v>
      </c>
      <c r="BX341">
        <f t="shared" si="303"/>
        <v>223.45023407919771</v>
      </c>
      <c r="BY341" s="13">
        <f t="shared" si="286"/>
        <v>836.26927694937092</v>
      </c>
    </row>
    <row r="342" spans="29:77" x14ac:dyDescent="0.2">
      <c r="AC342">
        <v>340</v>
      </c>
      <c r="AD342" s="37">
        <f t="shared" si="257"/>
        <v>517.28773978707602</v>
      </c>
      <c r="AE342" s="13">
        <f t="shared" si="258"/>
        <v>14023.548067735466</v>
      </c>
      <c r="AF342">
        <f t="shared" si="304"/>
        <v>558.53346939806272</v>
      </c>
      <c r="AG342" s="13">
        <f t="shared" si="259"/>
        <v>1616.3024281585481</v>
      </c>
      <c r="AH342" s="13">
        <f t="shared" si="287"/>
        <v>519.87262970432835</v>
      </c>
      <c r="AI342" s="13">
        <f t="shared" si="260"/>
        <v>20379.984173517129</v>
      </c>
      <c r="AJ342">
        <f t="shared" si="288"/>
        <v>579.81375962643756</v>
      </c>
      <c r="AK342" s="13">
        <f t="shared" si="261"/>
        <v>1616.3024281585481</v>
      </c>
      <c r="AL342" s="37">
        <f t="shared" si="262"/>
        <v>1162.5450724080165</v>
      </c>
      <c r="AM342" s="13">
        <f t="shared" si="263"/>
        <v>16828.257681282557</v>
      </c>
      <c r="AN342">
        <f t="shared" si="289"/>
        <v>1212.0399479412006</v>
      </c>
      <c r="AO342" s="13">
        <f t="shared" si="264"/>
        <v>3457.7835760522935</v>
      </c>
      <c r="AP342" s="13">
        <f t="shared" si="290"/>
        <v>1164.6470708022655</v>
      </c>
      <c r="AQ342" s="13">
        <f t="shared" si="265"/>
        <v>20379.984173517129</v>
      </c>
      <c r="AR342" s="13">
        <f t="shared" si="291"/>
        <v>1224.5882007243747</v>
      </c>
      <c r="AS342" s="38">
        <f t="shared" si="266"/>
        <v>3457.7835760522935</v>
      </c>
      <c r="AT342" s="37">
        <f t="shared" si="267"/>
        <v>108.84359342095777</v>
      </c>
      <c r="AU342" s="13">
        <f t="shared" si="268"/>
        <v>5609.4192270941858</v>
      </c>
      <c r="AV342">
        <f t="shared" si="292"/>
        <v>125.34188526535243</v>
      </c>
      <c r="AW342" s="13">
        <f t="shared" si="269"/>
        <v>532.10518174559218</v>
      </c>
      <c r="AX342" s="13">
        <f t="shared" si="293"/>
        <v>112.87715790721964</v>
      </c>
      <c r="AY342" s="13">
        <f t="shared" si="270"/>
        <v>20379.984173517129</v>
      </c>
      <c r="AZ342">
        <f t="shared" si="294"/>
        <v>172.81828782932882</v>
      </c>
      <c r="BA342" s="13">
        <f t="shared" si="271"/>
        <v>532.10518174559218</v>
      </c>
      <c r="BB342" s="37">
        <f t="shared" si="272"/>
        <v>124.21689020500847</v>
      </c>
      <c r="BC342" s="13">
        <f t="shared" si="273"/>
        <v>8414.1288406412787</v>
      </c>
      <c r="BD342">
        <f t="shared" si="295"/>
        <v>148.96432797160045</v>
      </c>
      <c r="BE342" s="13">
        <f t="shared" si="274"/>
        <v>533.91624408933046</v>
      </c>
      <c r="BF342" s="13">
        <f t="shared" si="296"/>
        <v>127.76756316826715</v>
      </c>
      <c r="BG342" s="13">
        <f t="shared" si="275"/>
        <v>20379.984173517129</v>
      </c>
      <c r="BH342">
        <f t="shared" si="297"/>
        <v>187.70869309037636</v>
      </c>
      <c r="BI342" s="13">
        <f t="shared" si="276"/>
        <v>533.91624408933046</v>
      </c>
      <c r="BJ342" s="37">
        <f t="shared" si="277"/>
        <v>7.0828933962664289</v>
      </c>
      <c r="BK342" s="13">
        <f t="shared" si="278"/>
        <v>8414.1288406412787</v>
      </c>
      <c r="BL342">
        <f t="shared" si="298"/>
        <v>31.830331162858425</v>
      </c>
      <c r="BM342" s="13">
        <f t="shared" si="279"/>
        <v>10.271511508174452</v>
      </c>
      <c r="BN342" s="13">
        <f t="shared" si="299"/>
        <v>10.633566359525108</v>
      </c>
      <c r="BO342" s="13">
        <f t="shared" si="280"/>
        <v>20379.984173517129</v>
      </c>
      <c r="BP342">
        <f t="shared" si="300"/>
        <v>70.574696281634303</v>
      </c>
      <c r="BQ342" s="13">
        <f t="shared" si="281"/>
        <v>10.271511508174452</v>
      </c>
      <c r="BR342" s="37">
        <f t="shared" si="282"/>
        <v>159.78161370143422</v>
      </c>
      <c r="BS342" s="13">
        <f t="shared" si="283"/>
        <v>8414.1288406412787</v>
      </c>
      <c r="BT342">
        <f t="shared" si="301"/>
        <v>184.52905146802621</v>
      </c>
      <c r="BU342" s="13">
        <f t="shared" si="284"/>
        <v>836.26927694937092</v>
      </c>
      <c r="BV342" s="13">
        <f t="shared" si="302"/>
        <v>163.3322866646929</v>
      </c>
      <c r="BW342" s="13">
        <f t="shared" si="285"/>
        <v>20379.984173517129</v>
      </c>
      <c r="BX342">
        <f t="shared" si="303"/>
        <v>223.27341658680211</v>
      </c>
      <c r="BY342" s="13">
        <f t="shared" si="286"/>
        <v>836.26927694937092</v>
      </c>
    </row>
    <row r="343" spans="29:77" x14ac:dyDescent="0.2">
      <c r="AC343">
        <v>341</v>
      </c>
      <c r="AD343" s="37">
        <f t="shared" si="257"/>
        <v>517.28773978707602</v>
      </c>
      <c r="AE343" s="13">
        <f t="shared" si="258"/>
        <v>14023.548067735466</v>
      </c>
      <c r="AF343">
        <f t="shared" si="304"/>
        <v>558.41251417926219</v>
      </c>
      <c r="AG343" s="13">
        <f t="shared" si="259"/>
        <v>1616.3024281585481</v>
      </c>
      <c r="AH343" s="13">
        <f t="shared" si="287"/>
        <v>519.87262970432835</v>
      </c>
      <c r="AI343" s="13">
        <f t="shared" si="260"/>
        <v>20379.984173517129</v>
      </c>
      <c r="AJ343">
        <f t="shared" si="288"/>
        <v>579.63797918678324</v>
      </c>
      <c r="AK343" s="13">
        <f t="shared" si="261"/>
        <v>1616.3024281585481</v>
      </c>
      <c r="AL343" s="37">
        <f t="shared" si="262"/>
        <v>1162.5450724080165</v>
      </c>
      <c r="AM343" s="13">
        <f t="shared" si="263"/>
        <v>16828.257681282557</v>
      </c>
      <c r="AN343">
        <f t="shared" si="289"/>
        <v>1211.8948016786399</v>
      </c>
      <c r="AO343" s="13">
        <f t="shared" si="264"/>
        <v>3457.7835760522935</v>
      </c>
      <c r="AP343" s="13">
        <f t="shared" si="290"/>
        <v>1164.6470708022655</v>
      </c>
      <c r="AQ343" s="13">
        <f t="shared" si="265"/>
        <v>20379.984173517129</v>
      </c>
      <c r="AR343" s="13">
        <f t="shared" si="291"/>
        <v>1224.4124202847204</v>
      </c>
      <c r="AS343" s="38">
        <f t="shared" si="266"/>
        <v>3457.7835760522935</v>
      </c>
      <c r="AT343" s="37">
        <f t="shared" si="267"/>
        <v>108.84359342095777</v>
      </c>
      <c r="AU343" s="13">
        <f t="shared" si="268"/>
        <v>5609.4192270941858</v>
      </c>
      <c r="AV343">
        <f t="shared" si="292"/>
        <v>125.29350317783222</v>
      </c>
      <c r="AW343" s="13">
        <f t="shared" si="269"/>
        <v>532.10518174559218</v>
      </c>
      <c r="AX343" s="13">
        <f t="shared" si="293"/>
        <v>112.87715790721964</v>
      </c>
      <c r="AY343" s="13">
        <f t="shared" si="270"/>
        <v>20379.984173517129</v>
      </c>
      <c r="AZ343">
        <f t="shared" si="294"/>
        <v>172.64250738967456</v>
      </c>
      <c r="BA343" s="13">
        <f t="shared" si="271"/>
        <v>532.10518174559218</v>
      </c>
      <c r="BB343" s="37">
        <f t="shared" si="272"/>
        <v>124.21689020500847</v>
      </c>
      <c r="BC343" s="13">
        <f t="shared" si="273"/>
        <v>8414.1288406412787</v>
      </c>
      <c r="BD343">
        <f t="shared" si="295"/>
        <v>148.89175484032015</v>
      </c>
      <c r="BE343" s="13">
        <f t="shared" si="274"/>
        <v>533.91624408933046</v>
      </c>
      <c r="BF343" s="13">
        <f t="shared" si="296"/>
        <v>127.76756316826715</v>
      </c>
      <c r="BG343" s="13">
        <f t="shared" si="275"/>
        <v>20379.984173517129</v>
      </c>
      <c r="BH343">
        <f t="shared" si="297"/>
        <v>187.53291265072207</v>
      </c>
      <c r="BI343" s="13">
        <f t="shared" si="276"/>
        <v>533.91624408933046</v>
      </c>
      <c r="BJ343" s="37">
        <f t="shared" si="277"/>
        <v>7.0828933962664289</v>
      </c>
      <c r="BK343" s="13">
        <f t="shared" si="278"/>
        <v>8414.1288406412787</v>
      </c>
      <c r="BL343">
        <f t="shared" si="298"/>
        <v>31.757758031578096</v>
      </c>
      <c r="BM343" s="13">
        <f t="shared" si="279"/>
        <v>10.271511508174452</v>
      </c>
      <c r="BN343" s="13">
        <f t="shared" si="299"/>
        <v>10.633566359525108</v>
      </c>
      <c r="BO343" s="13">
        <f t="shared" si="280"/>
        <v>20379.984173517129</v>
      </c>
      <c r="BP343">
        <f t="shared" si="300"/>
        <v>70.398915841980028</v>
      </c>
      <c r="BQ343" s="13">
        <f t="shared" si="281"/>
        <v>10.271511508174452</v>
      </c>
      <c r="BR343" s="37">
        <f t="shared" si="282"/>
        <v>159.78161370143422</v>
      </c>
      <c r="BS343" s="13">
        <f t="shared" si="283"/>
        <v>8414.1288406412787</v>
      </c>
      <c r="BT343">
        <f t="shared" si="301"/>
        <v>184.4564783367459</v>
      </c>
      <c r="BU343" s="13">
        <f t="shared" si="284"/>
        <v>836.26927694937092</v>
      </c>
      <c r="BV343" s="13">
        <f t="shared" si="302"/>
        <v>163.3322866646929</v>
      </c>
      <c r="BW343" s="13">
        <f t="shared" si="285"/>
        <v>20379.984173517129</v>
      </c>
      <c r="BX343">
        <f t="shared" si="303"/>
        <v>223.09763614714782</v>
      </c>
      <c r="BY343" s="13">
        <f t="shared" si="286"/>
        <v>836.26927694937092</v>
      </c>
    </row>
    <row r="344" spans="29:77" x14ac:dyDescent="0.2">
      <c r="AC344">
        <v>342</v>
      </c>
      <c r="AD344" s="37">
        <f t="shared" si="257"/>
        <v>517.28773978707602</v>
      </c>
      <c r="AE344" s="13">
        <f t="shared" si="258"/>
        <v>14023.548067735466</v>
      </c>
      <c r="AF344">
        <f t="shared" si="304"/>
        <v>558.29226630092239</v>
      </c>
      <c r="AG344" s="13">
        <f t="shared" si="259"/>
        <v>1616.3024281585481</v>
      </c>
      <c r="AH344" s="13">
        <f t="shared" si="287"/>
        <v>519.87262970432835</v>
      </c>
      <c r="AI344" s="13">
        <f t="shared" si="260"/>
        <v>20379.984173517129</v>
      </c>
      <c r="AJ344">
        <f t="shared" si="288"/>
        <v>579.46322670291647</v>
      </c>
      <c r="AK344" s="13">
        <f t="shared" si="261"/>
        <v>1616.3024281585481</v>
      </c>
      <c r="AL344" s="37">
        <f t="shared" si="262"/>
        <v>1162.5450724080165</v>
      </c>
      <c r="AM344" s="13">
        <f t="shared" si="263"/>
        <v>16828.257681282557</v>
      </c>
      <c r="AN344">
        <f t="shared" si="289"/>
        <v>1211.7505042246321</v>
      </c>
      <c r="AO344" s="13">
        <f t="shared" si="264"/>
        <v>3457.7835760522935</v>
      </c>
      <c r="AP344" s="13">
        <f t="shared" si="290"/>
        <v>1164.6470708022655</v>
      </c>
      <c r="AQ344" s="13">
        <f t="shared" si="265"/>
        <v>20379.984173517129</v>
      </c>
      <c r="AR344" s="13">
        <f t="shared" si="291"/>
        <v>1224.2376678008536</v>
      </c>
      <c r="AS344" s="38">
        <f t="shared" si="266"/>
        <v>3457.7835760522935</v>
      </c>
      <c r="AT344" s="37">
        <f t="shared" si="267"/>
        <v>108.84359342095777</v>
      </c>
      <c r="AU344" s="13">
        <f t="shared" si="268"/>
        <v>5609.4192270941858</v>
      </c>
      <c r="AV344">
        <f t="shared" si="292"/>
        <v>125.24540402649633</v>
      </c>
      <c r="AW344" s="13">
        <f t="shared" si="269"/>
        <v>532.10518174559218</v>
      </c>
      <c r="AX344" s="13">
        <f t="shared" si="293"/>
        <v>112.87715790721964</v>
      </c>
      <c r="AY344" s="13">
        <f t="shared" si="270"/>
        <v>20379.984173517129</v>
      </c>
      <c r="AZ344">
        <f t="shared" si="294"/>
        <v>172.46775490580774</v>
      </c>
      <c r="BA344" s="13">
        <f t="shared" si="271"/>
        <v>532.10518174559218</v>
      </c>
      <c r="BB344" s="37">
        <f t="shared" si="272"/>
        <v>124.21689020500847</v>
      </c>
      <c r="BC344" s="13">
        <f t="shared" si="273"/>
        <v>8414.1288406412787</v>
      </c>
      <c r="BD344">
        <f t="shared" si="295"/>
        <v>148.8196061133163</v>
      </c>
      <c r="BE344" s="13">
        <f t="shared" si="274"/>
        <v>533.91624408933046</v>
      </c>
      <c r="BF344" s="13">
        <f t="shared" si="296"/>
        <v>127.76756316826715</v>
      </c>
      <c r="BG344" s="13">
        <f t="shared" si="275"/>
        <v>20379.984173517129</v>
      </c>
      <c r="BH344">
        <f t="shared" si="297"/>
        <v>187.35816016685524</v>
      </c>
      <c r="BI344" s="13">
        <f t="shared" si="276"/>
        <v>533.91624408933046</v>
      </c>
      <c r="BJ344" s="37">
        <f t="shared" si="277"/>
        <v>7.0828933962664289</v>
      </c>
      <c r="BK344" s="13">
        <f t="shared" si="278"/>
        <v>8414.1288406412787</v>
      </c>
      <c r="BL344">
        <f t="shared" si="298"/>
        <v>31.68560930457426</v>
      </c>
      <c r="BM344" s="13">
        <f t="shared" si="279"/>
        <v>10.271511508174452</v>
      </c>
      <c r="BN344" s="13">
        <f t="shared" si="299"/>
        <v>10.633566359525108</v>
      </c>
      <c r="BO344" s="13">
        <f t="shared" si="280"/>
        <v>20379.984173517129</v>
      </c>
      <c r="BP344">
        <f t="shared" si="300"/>
        <v>70.224163358113202</v>
      </c>
      <c r="BQ344" s="13">
        <f t="shared" si="281"/>
        <v>10.271511508174452</v>
      </c>
      <c r="BR344" s="37">
        <f t="shared" si="282"/>
        <v>159.78161370143422</v>
      </c>
      <c r="BS344" s="13">
        <f t="shared" si="283"/>
        <v>8414.1288406412787</v>
      </c>
      <c r="BT344">
        <f t="shared" si="301"/>
        <v>184.38432960974205</v>
      </c>
      <c r="BU344" s="13">
        <f t="shared" si="284"/>
        <v>836.26927694937092</v>
      </c>
      <c r="BV344" s="13">
        <f t="shared" si="302"/>
        <v>163.3322866646929</v>
      </c>
      <c r="BW344" s="13">
        <f t="shared" si="285"/>
        <v>20379.984173517129</v>
      </c>
      <c r="BX344">
        <f t="shared" si="303"/>
        <v>222.922883663281</v>
      </c>
      <c r="BY344" s="13">
        <f t="shared" si="286"/>
        <v>836.26927694937092</v>
      </c>
    </row>
    <row r="345" spans="29:77" x14ac:dyDescent="0.2">
      <c r="AC345">
        <v>343</v>
      </c>
      <c r="AD345" s="37">
        <f t="shared" si="257"/>
        <v>517.28773978707602</v>
      </c>
      <c r="AE345" s="13">
        <f t="shared" si="258"/>
        <v>14023.548067735466</v>
      </c>
      <c r="AF345">
        <f t="shared" si="304"/>
        <v>558.1727195763923</v>
      </c>
      <c r="AG345" s="13">
        <f t="shared" si="259"/>
        <v>1616.3024281585481</v>
      </c>
      <c r="AH345" s="13">
        <f t="shared" si="287"/>
        <v>519.87262970432835</v>
      </c>
      <c r="AI345" s="13">
        <f t="shared" si="260"/>
        <v>20379.984173517129</v>
      </c>
      <c r="AJ345">
        <f t="shared" si="288"/>
        <v>579.28949318397008</v>
      </c>
      <c r="AK345" s="13">
        <f t="shared" si="261"/>
        <v>1616.3024281585481</v>
      </c>
      <c r="AL345" s="37">
        <f t="shared" si="262"/>
        <v>1162.5450724080165</v>
      </c>
      <c r="AM345" s="13">
        <f t="shared" si="263"/>
        <v>16828.257681282557</v>
      </c>
      <c r="AN345">
        <f t="shared" si="289"/>
        <v>1211.607048155196</v>
      </c>
      <c r="AO345" s="13">
        <f t="shared" si="264"/>
        <v>3457.7835760522935</v>
      </c>
      <c r="AP345" s="13">
        <f t="shared" si="290"/>
        <v>1164.6470708022655</v>
      </c>
      <c r="AQ345" s="13">
        <f t="shared" si="265"/>
        <v>20379.984173517129</v>
      </c>
      <c r="AR345" s="13">
        <f t="shared" si="291"/>
        <v>1224.0639342819072</v>
      </c>
      <c r="AS345" s="38">
        <f t="shared" si="266"/>
        <v>3457.7835760522935</v>
      </c>
      <c r="AT345" s="37">
        <f t="shared" si="267"/>
        <v>108.84359342095777</v>
      </c>
      <c r="AU345" s="13">
        <f t="shared" si="268"/>
        <v>5609.4192270941858</v>
      </c>
      <c r="AV345">
        <f t="shared" si="292"/>
        <v>125.19758533668426</v>
      </c>
      <c r="AW345" s="13">
        <f t="shared" si="269"/>
        <v>532.10518174559218</v>
      </c>
      <c r="AX345" s="13">
        <f t="shared" si="293"/>
        <v>112.87715790721964</v>
      </c>
      <c r="AY345" s="13">
        <f t="shared" si="270"/>
        <v>20379.984173517129</v>
      </c>
      <c r="AZ345">
        <f t="shared" si="294"/>
        <v>172.2940213868614</v>
      </c>
      <c r="BA345" s="13">
        <f t="shared" si="271"/>
        <v>532.10518174559218</v>
      </c>
      <c r="BB345" s="37">
        <f t="shared" si="272"/>
        <v>124.21689020500847</v>
      </c>
      <c r="BC345" s="13">
        <f t="shared" si="273"/>
        <v>8414.1288406412787</v>
      </c>
      <c r="BD345">
        <f t="shared" si="295"/>
        <v>148.74787807859821</v>
      </c>
      <c r="BE345" s="13">
        <f t="shared" si="274"/>
        <v>533.91624408933046</v>
      </c>
      <c r="BF345" s="13">
        <f t="shared" si="296"/>
        <v>127.76756316826715</v>
      </c>
      <c r="BG345" s="13">
        <f t="shared" si="275"/>
        <v>20379.984173517129</v>
      </c>
      <c r="BH345">
        <f t="shared" si="297"/>
        <v>187.18442664790894</v>
      </c>
      <c r="BI345" s="13">
        <f t="shared" si="276"/>
        <v>533.91624408933046</v>
      </c>
      <c r="BJ345" s="37">
        <f t="shared" si="277"/>
        <v>7.0828933962664289</v>
      </c>
      <c r="BK345" s="13">
        <f t="shared" si="278"/>
        <v>8414.1288406412787</v>
      </c>
      <c r="BL345">
        <f t="shared" si="298"/>
        <v>31.613881269856162</v>
      </c>
      <c r="BM345" s="13">
        <f t="shared" si="279"/>
        <v>10.271511508174452</v>
      </c>
      <c r="BN345" s="13">
        <f t="shared" si="299"/>
        <v>10.633566359525108</v>
      </c>
      <c r="BO345" s="13">
        <f t="shared" si="280"/>
        <v>20379.984173517129</v>
      </c>
      <c r="BP345">
        <f t="shared" si="300"/>
        <v>70.050429839166881</v>
      </c>
      <c r="BQ345" s="13">
        <f t="shared" si="281"/>
        <v>10.271511508174452</v>
      </c>
      <c r="BR345" s="37">
        <f t="shared" si="282"/>
        <v>159.78161370143422</v>
      </c>
      <c r="BS345" s="13">
        <f t="shared" si="283"/>
        <v>8414.1288406412787</v>
      </c>
      <c r="BT345">
        <f t="shared" si="301"/>
        <v>184.31260157502396</v>
      </c>
      <c r="BU345" s="13">
        <f t="shared" si="284"/>
        <v>836.26927694937092</v>
      </c>
      <c r="BV345" s="13">
        <f t="shared" si="302"/>
        <v>163.3322866646929</v>
      </c>
      <c r="BW345" s="13">
        <f t="shared" si="285"/>
        <v>20379.984173517129</v>
      </c>
      <c r="BX345">
        <f t="shared" si="303"/>
        <v>222.74915014433469</v>
      </c>
      <c r="BY345" s="13">
        <f t="shared" si="286"/>
        <v>836.26927694937092</v>
      </c>
    </row>
    <row r="346" spans="29:77" x14ac:dyDescent="0.2">
      <c r="AC346">
        <v>344</v>
      </c>
      <c r="AD346" s="37">
        <f t="shared" si="257"/>
        <v>517.28773978707602</v>
      </c>
      <c r="AE346" s="13">
        <f t="shared" si="258"/>
        <v>14023.548067735466</v>
      </c>
      <c r="AF346">
        <f t="shared" si="304"/>
        <v>558.05386789095814</v>
      </c>
      <c r="AG346" s="13">
        <f t="shared" si="259"/>
        <v>1616.3024281585481</v>
      </c>
      <c r="AH346" s="13">
        <f t="shared" si="287"/>
        <v>519.87262970432835</v>
      </c>
      <c r="AI346" s="13">
        <f t="shared" si="260"/>
        <v>20379.984173517129</v>
      </c>
      <c r="AJ346">
        <f t="shared" si="288"/>
        <v>579.11676974362229</v>
      </c>
      <c r="AK346" s="13">
        <f t="shared" si="261"/>
        <v>1616.3024281585481</v>
      </c>
      <c r="AL346" s="37">
        <f t="shared" si="262"/>
        <v>1162.5450724080165</v>
      </c>
      <c r="AM346" s="13">
        <f t="shared" si="263"/>
        <v>16828.257681282557</v>
      </c>
      <c r="AN346">
        <f t="shared" si="289"/>
        <v>1211.464426132675</v>
      </c>
      <c r="AO346" s="13">
        <f t="shared" si="264"/>
        <v>3457.7835760522935</v>
      </c>
      <c r="AP346" s="13">
        <f t="shared" si="290"/>
        <v>1164.6470708022655</v>
      </c>
      <c r="AQ346" s="13">
        <f t="shared" si="265"/>
        <v>20379.984173517129</v>
      </c>
      <c r="AR346" s="13">
        <f t="shared" si="291"/>
        <v>1223.8912108415595</v>
      </c>
      <c r="AS346" s="38">
        <f t="shared" si="266"/>
        <v>3457.7835760522935</v>
      </c>
      <c r="AT346" s="37">
        <f t="shared" si="267"/>
        <v>108.84359342095777</v>
      </c>
      <c r="AU346" s="13">
        <f t="shared" si="268"/>
        <v>5609.4192270941858</v>
      </c>
      <c r="AV346">
        <f t="shared" si="292"/>
        <v>125.15004466251064</v>
      </c>
      <c r="AW346" s="13">
        <f t="shared" si="269"/>
        <v>532.10518174559218</v>
      </c>
      <c r="AX346" s="13">
        <f t="shared" si="293"/>
        <v>112.87715790721964</v>
      </c>
      <c r="AY346" s="13">
        <f t="shared" si="270"/>
        <v>20379.984173517129</v>
      </c>
      <c r="AZ346">
        <f t="shared" si="294"/>
        <v>172.12129794651361</v>
      </c>
      <c r="BA346" s="13">
        <f t="shared" si="271"/>
        <v>532.10518174559218</v>
      </c>
      <c r="BB346" s="37">
        <f t="shared" si="272"/>
        <v>124.21689020500847</v>
      </c>
      <c r="BC346" s="13">
        <f t="shared" si="273"/>
        <v>8414.1288406412787</v>
      </c>
      <c r="BD346">
        <f t="shared" si="295"/>
        <v>148.67656706733777</v>
      </c>
      <c r="BE346" s="13">
        <f t="shared" si="274"/>
        <v>533.91624408933046</v>
      </c>
      <c r="BF346" s="13">
        <f t="shared" si="296"/>
        <v>127.76756316826715</v>
      </c>
      <c r="BG346" s="13">
        <f t="shared" si="275"/>
        <v>20379.984173517129</v>
      </c>
      <c r="BH346">
        <f t="shared" si="297"/>
        <v>187.01170320756114</v>
      </c>
      <c r="BI346" s="13">
        <f t="shared" si="276"/>
        <v>533.91624408933046</v>
      </c>
      <c r="BJ346" s="37">
        <f t="shared" si="277"/>
        <v>7.0828933962664289</v>
      </c>
      <c r="BK346" s="13">
        <f t="shared" si="278"/>
        <v>8414.1288406412787</v>
      </c>
      <c r="BL346">
        <f t="shared" si="298"/>
        <v>31.542570258595727</v>
      </c>
      <c r="BM346" s="13">
        <f t="shared" si="279"/>
        <v>10.271511508174452</v>
      </c>
      <c r="BN346" s="13">
        <f t="shared" si="299"/>
        <v>10.633566359525108</v>
      </c>
      <c r="BO346" s="13">
        <f t="shared" si="280"/>
        <v>20379.984173517129</v>
      </c>
      <c r="BP346">
        <f t="shared" si="300"/>
        <v>69.877706398819086</v>
      </c>
      <c r="BQ346" s="13">
        <f t="shared" si="281"/>
        <v>10.271511508174452</v>
      </c>
      <c r="BR346" s="37">
        <f t="shared" si="282"/>
        <v>159.78161370143422</v>
      </c>
      <c r="BS346" s="13">
        <f t="shared" si="283"/>
        <v>8414.1288406412787</v>
      </c>
      <c r="BT346">
        <f t="shared" si="301"/>
        <v>184.24129056376353</v>
      </c>
      <c r="BU346" s="13">
        <f t="shared" si="284"/>
        <v>836.26927694937092</v>
      </c>
      <c r="BV346" s="13">
        <f t="shared" si="302"/>
        <v>163.3322866646929</v>
      </c>
      <c r="BW346" s="13">
        <f t="shared" si="285"/>
        <v>20379.984173517129</v>
      </c>
      <c r="BX346">
        <f t="shared" si="303"/>
        <v>222.5764267039869</v>
      </c>
      <c r="BY346" s="13">
        <f t="shared" si="286"/>
        <v>836.26927694937092</v>
      </c>
    </row>
    <row r="347" spans="29:77" x14ac:dyDescent="0.2">
      <c r="AC347">
        <v>345</v>
      </c>
      <c r="AD347" s="37">
        <f t="shared" si="257"/>
        <v>517.28773978707602</v>
      </c>
      <c r="AE347" s="13">
        <f t="shared" si="258"/>
        <v>14023.548067735466</v>
      </c>
      <c r="AF347">
        <f t="shared" si="304"/>
        <v>557.93570520080198</v>
      </c>
      <c r="AG347" s="13">
        <f t="shared" si="259"/>
        <v>1616.3024281585481</v>
      </c>
      <c r="AH347" s="13">
        <f t="shared" si="287"/>
        <v>519.87262970432835</v>
      </c>
      <c r="AI347" s="13">
        <f t="shared" si="260"/>
        <v>20379.984173517129</v>
      </c>
      <c r="AJ347">
        <f t="shared" si="288"/>
        <v>578.94504759858091</v>
      </c>
      <c r="AK347" s="13">
        <f t="shared" si="261"/>
        <v>1616.3024281585481</v>
      </c>
      <c r="AL347" s="37">
        <f t="shared" si="262"/>
        <v>1162.5450724080165</v>
      </c>
      <c r="AM347" s="13">
        <f t="shared" si="263"/>
        <v>16828.257681282557</v>
      </c>
      <c r="AN347">
        <f t="shared" si="289"/>
        <v>1211.3226309044876</v>
      </c>
      <c r="AO347" s="13">
        <f t="shared" si="264"/>
        <v>3457.7835760522935</v>
      </c>
      <c r="AP347" s="13">
        <f t="shared" si="290"/>
        <v>1164.6470708022655</v>
      </c>
      <c r="AQ347" s="13">
        <f t="shared" si="265"/>
        <v>20379.984173517129</v>
      </c>
      <c r="AR347" s="13">
        <f t="shared" si="291"/>
        <v>1223.7194886965181</v>
      </c>
      <c r="AS347" s="38">
        <f t="shared" si="266"/>
        <v>3457.7835760522935</v>
      </c>
      <c r="AT347" s="37">
        <f t="shared" si="267"/>
        <v>108.84359342095777</v>
      </c>
      <c r="AU347" s="13">
        <f t="shared" si="268"/>
        <v>5609.4192270941858</v>
      </c>
      <c r="AV347">
        <f t="shared" si="292"/>
        <v>125.10277958644816</v>
      </c>
      <c r="AW347" s="13">
        <f t="shared" si="269"/>
        <v>532.10518174559218</v>
      </c>
      <c r="AX347" s="13">
        <f t="shared" si="293"/>
        <v>112.87715790721964</v>
      </c>
      <c r="AY347" s="13">
        <f t="shared" si="270"/>
        <v>20379.984173517129</v>
      </c>
      <c r="AZ347">
        <f t="shared" si="294"/>
        <v>171.94957580147218</v>
      </c>
      <c r="BA347" s="13">
        <f t="shared" si="271"/>
        <v>532.10518174559218</v>
      </c>
      <c r="BB347" s="37">
        <f t="shared" si="272"/>
        <v>124.21689020500847</v>
      </c>
      <c r="BC347" s="13">
        <f t="shared" si="273"/>
        <v>8414.1288406412787</v>
      </c>
      <c r="BD347">
        <f t="shared" si="295"/>
        <v>148.60566945324405</v>
      </c>
      <c r="BE347" s="13">
        <f t="shared" si="274"/>
        <v>533.91624408933046</v>
      </c>
      <c r="BF347" s="13">
        <f t="shared" si="296"/>
        <v>127.76756316826715</v>
      </c>
      <c r="BG347" s="13">
        <f t="shared" si="275"/>
        <v>20379.984173517129</v>
      </c>
      <c r="BH347">
        <f t="shared" si="297"/>
        <v>186.83998106251968</v>
      </c>
      <c r="BI347" s="13">
        <f t="shared" si="276"/>
        <v>533.91624408933046</v>
      </c>
      <c r="BJ347" s="37">
        <f t="shared" si="277"/>
        <v>7.0828933962664289</v>
      </c>
      <c r="BK347" s="13">
        <f t="shared" si="278"/>
        <v>8414.1288406412787</v>
      </c>
      <c r="BL347">
        <f t="shared" si="298"/>
        <v>31.471672644502018</v>
      </c>
      <c r="BM347" s="13">
        <f t="shared" si="279"/>
        <v>10.271511508174452</v>
      </c>
      <c r="BN347" s="13">
        <f t="shared" si="299"/>
        <v>10.633566359525108</v>
      </c>
      <c r="BO347" s="13">
        <f t="shared" si="280"/>
        <v>20379.984173517129</v>
      </c>
      <c r="BP347">
        <f t="shared" si="300"/>
        <v>69.705984253777657</v>
      </c>
      <c r="BQ347" s="13">
        <f t="shared" si="281"/>
        <v>10.271511508174452</v>
      </c>
      <c r="BR347" s="37">
        <f t="shared" si="282"/>
        <v>159.78161370143422</v>
      </c>
      <c r="BS347" s="13">
        <f t="shared" si="283"/>
        <v>8414.1288406412787</v>
      </c>
      <c r="BT347">
        <f t="shared" si="301"/>
        <v>184.1703929496698</v>
      </c>
      <c r="BU347" s="13">
        <f t="shared" si="284"/>
        <v>836.26927694937092</v>
      </c>
      <c r="BV347" s="13">
        <f t="shared" si="302"/>
        <v>163.3322866646929</v>
      </c>
      <c r="BW347" s="13">
        <f t="shared" si="285"/>
        <v>20379.984173517129</v>
      </c>
      <c r="BX347">
        <f t="shared" si="303"/>
        <v>222.40470455894544</v>
      </c>
      <c r="BY347" s="13">
        <f t="shared" si="286"/>
        <v>836.26927694937092</v>
      </c>
    </row>
    <row r="348" spans="29:77" x14ac:dyDescent="0.2">
      <c r="AC348">
        <v>346</v>
      </c>
      <c r="AD348" s="37">
        <f t="shared" si="257"/>
        <v>517.28773978707602</v>
      </c>
      <c r="AE348" s="13">
        <f t="shared" si="258"/>
        <v>14023.548067735466</v>
      </c>
      <c r="AF348">
        <f t="shared" si="304"/>
        <v>557.81822553197617</v>
      </c>
      <c r="AG348" s="13">
        <f t="shared" si="259"/>
        <v>1616.3024281585481</v>
      </c>
      <c r="AH348" s="13">
        <f t="shared" si="287"/>
        <v>519.87262970432835</v>
      </c>
      <c r="AI348" s="13">
        <f t="shared" si="260"/>
        <v>20379.984173517129</v>
      </c>
      <c r="AJ348">
        <f t="shared" si="288"/>
        <v>578.77431806709455</v>
      </c>
      <c r="AK348" s="13">
        <f t="shared" si="261"/>
        <v>1616.3024281585481</v>
      </c>
      <c r="AL348" s="37">
        <f t="shared" si="262"/>
        <v>1162.5450724080165</v>
      </c>
      <c r="AM348" s="13">
        <f t="shared" si="263"/>
        <v>16828.257681282557</v>
      </c>
      <c r="AN348">
        <f t="shared" si="289"/>
        <v>1211.1816553018966</v>
      </c>
      <c r="AO348" s="13">
        <f t="shared" si="264"/>
        <v>3457.7835760522935</v>
      </c>
      <c r="AP348" s="13">
        <f t="shared" si="290"/>
        <v>1164.6470708022655</v>
      </c>
      <c r="AQ348" s="13">
        <f t="shared" si="265"/>
        <v>20379.984173517129</v>
      </c>
      <c r="AR348" s="13">
        <f t="shared" si="291"/>
        <v>1223.5487591650317</v>
      </c>
      <c r="AS348" s="38">
        <f t="shared" si="266"/>
        <v>3457.7835760522935</v>
      </c>
      <c r="AT348" s="37">
        <f t="shared" si="267"/>
        <v>108.84359342095777</v>
      </c>
      <c r="AU348" s="13">
        <f t="shared" si="268"/>
        <v>5609.4192270941858</v>
      </c>
      <c r="AV348">
        <f t="shared" si="292"/>
        <v>125.05578771891786</v>
      </c>
      <c r="AW348" s="13">
        <f t="shared" si="269"/>
        <v>532.10518174559218</v>
      </c>
      <c r="AX348" s="13">
        <f t="shared" si="293"/>
        <v>112.87715790721964</v>
      </c>
      <c r="AY348" s="13">
        <f t="shared" si="270"/>
        <v>20379.984173517129</v>
      </c>
      <c r="AZ348">
        <f t="shared" si="294"/>
        <v>171.77884626998591</v>
      </c>
      <c r="BA348" s="13">
        <f t="shared" si="271"/>
        <v>532.10518174559218</v>
      </c>
      <c r="BB348" s="37">
        <f t="shared" si="272"/>
        <v>124.21689020500847</v>
      </c>
      <c r="BC348" s="13">
        <f t="shared" si="273"/>
        <v>8414.1288406412787</v>
      </c>
      <c r="BD348">
        <f t="shared" si="295"/>
        <v>148.53518165194859</v>
      </c>
      <c r="BE348" s="13">
        <f t="shared" si="274"/>
        <v>533.91624408933046</v>
      </c>
      <c r="BF348" s="13">
        <f t="shared" si="296"/>
        <v>127.76756316826715</v>
      </c>
      <c r="BG348" s="13">
        <f t="shared" si="275"/>
        <v>20379.984173517129</v>
      </c>
      <c r="BH348">
        <f t="shared" si="297"/>
        <v>186.66925153103341</v>
      </c>
      <c r="BI348" s="13">
        <f t="shared" si="276"/>
        <v>533.91624408933046</v>
      </c>
      <c r="BJ348" s="37">
        <f t="shared" si="277"/>
        <v>7.0828933962664289</v>
      </c>
      <c r="BK348" s="13">
        <f t="shared" si="278"/>
        <v>8414.1288406412787</v>
      </c>
      <c r="BL348">
        <f t="shared" si="298"/>
        <v>31.40118484320654</v>
      </c>
      <c r="BM348" s="13">
        <f t="shared" si="279"/>
        <v>10.271511508174452</v>
      </c>
      <c r="BN348" s="13">
        <f t="shared" si="299"/>
        <v>10.633566359525108</v>
      </c>
      <c r="BO348" s="13">
        <f t="shared" si="280"/>
        <v>20379.984173517129</v>
      </c>
      <c r="BP348">
        <f t="shared" si="300"/>
        <v>69.53525472229137</v>
      </c>
      <c r="BQ348" s="13">
        <f t="shared" si="281"/>
        <v>10.271511508174452</v>
      </c>
      <c r="BR348" s="37">
        <f t="shared" si="282"/>
        <v>159.78161370143422</v>
      </c>
      <c r="BS348" s="13">
        <f t="shared" si="283"/>
        <v>8414.1288406412787</v>
      </c>
      <c r="BT348">
        <f t="shared" si="301"/>
        <v>184.09990514837435</v>
      </c>
      <c r="BU348" s="13">
        <f t="shared" si="284"/>
        <v>836.26927694937092</v>
      </c>
      <c r="BV348" s="13">
        <f t="shared" si="302"/>
        <v>163.3322866646929</v>
      </c>
      <c r="BW348" s="13">
        <f t="shared" si="285"/>
        <v>20379.984173517129</v>
      </c>
      <c r="BX348">
        <f t="shared" si="303"/>
        <v>222.23397502745917</v>
      </c>
      <c r="BY348" s="13">
        <f t="shared" si="286"/>
        <v>836.26927694937092</v>
      </c>
    </row>
    <row r="349" spans="29:77" x14ac:dyDescent="0.2">
      <c r="AC349">
        <v>347</v>
      </c>
      <c r="AD349" s="37">
        <f t="shared" si="257"/>
        <v>517.28773978707602</v>
      </c>
      <c r="AE349" s="13">
        <f t="shared" si="258"/>
        <v>14023.548067735466</v>
      </c>
      <c r="AF349">
        <f t="shared" si="304"/>
        <v>557.70142297939719</v>
      </c>
      <c r="AG349" s="13">
        <f t="shared" si="259"/>
        <v>1616.3024281585481</v>
      </c>
      <c r="AH349" s="13">
        <f t="shared" si="287"/>
        <v>519.87262970432835</v>
      </c>
      <c r="AI349" s="13">
        <f t="shared" si="260"/>
        <v>20379.984173517129</v>
      </c>
      <c r="AJ349">
        <f t="shared" si="288"/>
        <v>578.6045725674901</v>
      </c>
      <c r="AK349" s="13">
        <f t="shared" si="261"/>
        <v>1616.3024281585481</v>
      </c>
      <c r="AL349" s="37">
        <f t="shared" si="262"/>
        <v>1162.5450724080165</v>
      </c>
      <c r="AM349" s="13">
        <f t="shared" si="263"/>
        <v>16828.257681282557</v>
      </c>
      <c r="AN349">
        <f t="shared" si="289"/>
        <v>1211.041492238802</v>
      </c>
      <c r="AO349" s="13">
        <f t="shared" si="264"/>
        <v>3457.7835760522935</v>
      </c>
      <c r="AP349" s="13">
        <f t="shared" si="290"/>
        <v>1164.6470708022655</v>
      </c>
      <c r="AQ349" s="13">
        <f t="shared" si="265"/>
        <v>20379.984173517129</v>
      </c>
      <c r="AR349" s="13">
        <f t="shared" si="291"/>
        <v>1223.3790136654272</v>
      </c>
      <c r="AS349" s="38">
        <f t="shared" si="266"/>
        <v>3457.7835760522935</v>
      </c>
      <c r="AT349" s="37">
        <f t="shared" si="267"/>
        <v>108.84359342095777</v>
      </c>
      <c r="AU349" s="13">
        <f t="shared" si="268"/>
        <v>5609.4192270941858</v>
      </c>
      <c r="AV349">
        <f t="shared" si="292"/>
        <v>125.00906669788625</v>
      </c>
      <c r="AW349" s="13">
        <f t="shared" si="269"/>
        <v>532.10518174559218</v>
      </c>
      <c r="AX349" s="13">
        <f t="shared" si="293"/>
        <v>112.87715790721964</v>
      </c>
      <c r="AY349" s="13">
        <f t="shared" si="270"/>
        <v>20379.984173517129</v>
      </c>
      <c r="AZ349">
        <f t="shared" si="294"/>
        <v>171.60910077038139</v>
      </c>
      <c r="BA349" s="13">
        <f t="shared" si="271"/>
        <v>532.10518174559218</v>
      </c>
      <c r="BB349" s="37">
        <f t="shared" si="272"/>
        <v>124.21689020500847</v>
      </c>
      <c r="BC349" s="13">
        <f t="shared" si="273"/>
        <v>8414.1288406412787</v>
      </c>
      <c r="BD349">
        <f t="shared" si="295"/>
        <v>148.46510012040119</v>
      </c>
      <c r="BE349" s="13">
        <f t="shared" si="274"/>
        <v>533.91624408933046</v>
      </c>
      <c r="BF349" s="13">
        <f t="shared" si="296"/>
        <v>127.76756316826715</v>
      </c>
      <c r="BG349" s="13">
        <f t="shared" si="275"/>
        <v>20379.984173517129</v>
      </c>
      <c r="BH349">
        <f t="shared" si="297"/>
        <v>186.49950603142889</v>
      </c>
      <c r="BI349" s="13">
        <f t="shared" si="276"/>
        <v>533.91624408933046</v>
      </c>
      <c r="BJ349" s="37">
        <f t="shared" si="277"/>
        <v>7.0828933962664289</v>
      </c>
      <c r="BK349" s="13">
        <f t="shared" si="278"/>
        <v>8414.1288406412787</v>
      </c>
      <c r="BL349">
        <f t="shared" si="298"/>
        <v>31.331103311659163</v>
      </c>
      <c r="BM349" s="13">
        <f t="shared" si="279"/>
        <v>10.271511508174452</v>
      </c>
      <c r="BN349" s="13">
        <f t="shared" si="299"/>
        <v>10.633566359525108</v>
      </c>
      <c r="BO349" s="13">
        <f t="shared" si="280"/>
        <v>20379.984173517129</v>
      </c>
      <c r="BP349">
        <f t="shared" si="300"/>
        <v>69.365509222686867</v>
      </c>
      <c r="BQ349" s="13">
        <f t="shared" si="281"/>
        <v>10.271511508174452</v>
      </c>
      <c r="BR349" s="37">
        <f t="shared" si="282"/>
        <v>159.78161370143422</v>
      </c>
      <c r="BS349" s="13">
        <f t="shared" si="283"/>
        <v>8414.1288406412787</v>
      </c>
      <c r="BT349">
        <f t="shared" si="301"/>
        <v>184.02982361682695</v>
      </c>
      <c r="BU349" s="13">
        <f t="shared" si="284"/>
        <v>836.26927694937092</v>
      </c>
      <c r="BV349" s="13">
        <f t="shared" si="302"/>
        <v>163.3322866646929</v>
      </c>
      <c r="BW349" s="13">
        <f t="shared" si="285"/>
        <v>20379.984173517129</v>
      </c>
      <c r="BX349">
        <f t="shared" si="303"/>
        <v>222.06422952785465</v>
      </c>
      <c r="BY349" s="13">
        <f t="shared" si="286"/>
        <v>836.26927694937092</v>
      </c>
    </row>
    <row r="350" spans="29:77" x14ac:dyDescent="0.2">
      <c r="AC350">
        <v>348</v>
      </c>
      <c r="AD350" s="37">
        <f t="shared" si="257"/>
        <v>517.28773978707602</v>
      </c>
      <c r="AE350" s="13">
        <f t="shared" si="258"/>
        <v>14023.548067735466</v>
      </c>
      <c r="AF350">
        <f t="shared" si="304"/>
        <v>557.58529170585609</v>
      </c>
      <c r="AG350" s="13">
        <f t="shared" si="259"/>
        <v>1616.3024281585481</v>
      </c>
      <c r="AH350" s="13">
        <f t="shared" si="287"/>
        <v>519.87262970432835</v>
      </c>
      <c r="AI350" s="13">
        <f t="shared" si="260"/>
        <v>20379.984173517129</v>
      </c>
      <c r="AJ350">
        <f t="shared" si="288"/>
        <v>578.43580261673389</v>
      </c>
      <c r="AK350" s="13">
        <f t="shared" si="261"/>
        <v>1616.3024281585481</v>
      </c>
      <c r="AL350" s="37">
        <f t="shared" si="262"/>
        <v>1162.5450724080165</v>
      </c>
      <c r="AM350" s="13">
        <f t="shared" si="263"/>
        <v>16828.257681282557</v>
      </c>
      <c r="AN350">
        <f t="shared" si="289"/>
        <v>1210.9021347105527</v>
      </c>
      <c r="AO350" s="13">
        <f t="shared" si="264"/>
        <v>3457.7835760522935</v>
      </c>
      <c r="AP350" s="13">
        <f t="shared" si="290"/>
        <v>1164.6470708022655</v>
      </c>
      <c r="AQ350" s="13">
        <f t="shared" si="265"/>
        <v>20379.984173517129</v>
      </c>
      <c r="AR350" s="13">
        <f t="shared" si="291"/>
        <v>1223.2102437146709</v>
      </c>
      <c r="AS350" s="38">
        <f t="shared" si="266"/>
        <v>3457.7835760522935</v>
      </c>
      <c r="AT350" s="37">
        <f t="shared" si="267"/>
        <v>108.84359342095777</v>
      </c>
      <c r="AU350" s="13">
        <f t="shared" si="268"/>
        <v>5609.4192270941858</v>
      </c>
      <c r="AV350">
        <f t="shared" si="292"/>
        <v>124.9626141884698</v>
      </c>
      <c r="AW350" s="13">
        <f t="shared" si="269"/>
        <v>532.10518174559218</v>
      </c>
      <c r="AX350" s="13">
        <f t="shared" si="293"/>
        <v>112.87715790721964</v>
      </c>
      <c r="AY350" s="13">
        <f t="shared" si="270"/>
        <v>20379.984173517129</v>
      </c>
      <c r="AZ350">
        <f t="shared" si="294"/>
        <v>171.44033081962519</v>
      </c>
      <c r="BA350" s="13">
        <f t="shared" si="271"/>
        <v>532.10518174559218</v>
      </c>
      <c r="BB350" s="37">
        <f t="shared" si="272"/>
        <v>124.21689020500847</v>
      </c>
      <c r="BC350" s="13">
        <f t="shared" si="273"/>
        <v>8414.1288406412787</v>
      </c>
      <c r="BD350">
        <f t="shared" si="295"/>
        <v>148.3954213562765</v>
      </c>
      <c r="BE350" s="13">
        <f t="shared" si="274"/>
        <v>533.91624408933046</v>
      </c>
      <c r="BF350" s="13">
        <f t="shared" si="296"/>
        <v>127.76756316826715</v>
      </c>
      <c r="BG350" s="13">
        <f t="shared" si="275"/>
        <v>20379.984173517129</v>
      </c>
      <c r="BH350">
        <f t="shared" si="297"/>
        <v>186.33073608067269</v>
      </c>
      <c r="BI350" s="13">
        <f t="shared" si="276"/>
        <v>533.91624408933046</v>
      </c>
      <c r="BJ350" s="37">
        <f t="shared" si="277"/>
        <v>7.0828933962664289</v>
      </c>
      <c r="BK350" s="13">
        <f t="shared" si="278"/>
        <v>8414.1288406412787</v>
      </c>
      <c r="BL350">
        <f t="shared" si="298"/>
        <v>31.261424547534471</v>
      </c>
      <c r="BM350" s="13">
        <f t="shared" si="279"/>
        <v>10.271511508174452</v>
      </c>
      <c r="BN350" s="13">
        <f t="shared" si="299"/>
        <v>10.633566359525108</v>
      </c>
      <c r="BO350" s="13">
        <f t="shared" si="280"/>
        <v>20379.984173517129</v>
      </c>
      <c r="BP350">
        <f t="shared" si="300"/>
        <v>69.196739271930653</v>
      </c>
      <c r="BQ350" s="13">
        <f t="shared" si="281"/>
        <v>10.271511508174452</v>
      </c>
      <c r="BR350" s="37">
        <f t="shared" si="282"/>
        <v>159.78161370143422</v>
      </c>
      <c r="BS350" s="13">
        <f t="shared" si="283"/>
        <v>8414.1288406412787</v>
      </c>
      <c r="BT350">
        <f t="shared" si="301"/>
        <v>183.96014485270226</v>
      </c>
      <c r="BU350" s="13">
        <f t="shared" si="284"/>
        <v>836.26927694937092</v>
      </c>
      <c r="BV350" s="13">
        <f t="shared" si="302"/>
        <v>163.3322866646929</v>
      </c>
      <c r="BW350" s="13">
        <f t="shared" si="285"/>
        <v>20379.984173517129</v>
      </c>
      <c r="BX350">
        <f t="shared" si="303"/>
        <v>221.89545957709845</v>
      </c>
      <c r="BY350" s="13">
        <f t="shared" si="286"/>
        <v>836.26927694937092</v>
      </c>
    </row>
    <row r="351" spans="29:77" x14ac:dyDescent="0.2">
      <c r="AC351">
        <v>349</v>
      </c>
      <c r="AD351" s="37">
        <f t="shared" si="257"/>
        <v>517.28773978707602</v>
      </c>
      <c r="AE351" s="13">
        <f t="shared" si="258"/>
        <v>14023.548067735466</v>
      </c>
      <c r="AF351">
        <f t="shared" si="304"/>
        <v>557.46982594104588</v>
      </c>
      <c r="AG351" s="13">
        <f t="shared" si="259"/>
        <v>1616.3024281585481</v>
      </c>
      <c r="AH351" s="13">
        <f t="shared" si="287"/>
        <v>519.87262970432835</v>
      </c>
      <c r="AI351" s="13">
        <f t="shared" si="260"/>
        <v>20379.984173517129</v>
      </c>
      <c r="AJ351">
        <f t="shared" si="288"/>
        <v>578.26799982901923</v>
      </c>
      <c r="AK351" s="13">
        <f t="shared" si="261"/>
        <v>1616.3024281585481</v>
      </c>
      <c r="AL351" s="37">
        <f t="shared" si="262"/>
        <v>1162.5450724080165</v>
      </c>
      <c r="AM351" s="13">
        <f t="shared" si="263"/>
        <v>16828.257681282557</v>
      </c>
      <c r="AN351">
        <f t="shared" si="289"/>
        <v>1210.7635757927803</v>
      </c>
      <c r="AO351" s="13">
        <f t="shared" si="264"/>
        <v>3457.7835760522935</v>
      </c>
      <c r="AP351" s="13">
        <f t="shared" si="290"/>
        <v>1164.6470708022655</v>
      </c>
      <c r="AQ351" s="13">
        <f t="shared" si="265"/>
        <v>20379.984173517129</v>
      </c>
      <c r="AR351" s="13">
        <f t="shared" si="291"/>
        <v>1223.0424409269565</v>
      </c>
      <c r="AS351" s="38">
        <f t="shared" si="266"/>
        <v>3457.7835760522935</v>
      </c>
      <c r="AT351" s="37">
        <f t="shared" si="267"/>
        <v>108.84359342095777</v>
      </c>
      <c r="AU351" s="13">
        <f t="shared" si="268"/>
        <v>5609.4192270941858</v>
      </c>
      <c r="AV351">
        <f t="shared" si="292"/>
        <v>124.91642788254569</v>
      </c>
      <c r="AW351" s="13">
        <f t="shared" si="269"/>
        <v>532.10518174559218</v>
      </c>
      <c r="AX351" s="13">
        <f t="shared" si="293"/>
        <v>112.87715790721964</v>
      </c>
      <c r="AY351" s="13">
        <f t="shared" si="270"/>
        <v>20379.984173517129</v>
      </c>
      <c r="AZ351">
        <f t="shared" si="294"/>
        <v>171.27252803191055</v>
      </c>
      <c r="BA351" s="13">
        <f t="shared" si="271"/>
        <v>532.10518174559218</v>
      </c>
      <c r="BB351" s="37">
        <f t="shared" si="272"/>
        <v>124.21689020500847</v>
      </c>
      <c r="BC351" s="13">
        <f t="shared" si="273"/>
        <v>8414.1288406412787</v>
      </c>
      <c r="BD351">
        <f t="shared" si="295"/>
        <v>148.32614189739036</v>
      </c>
      <c r="BE351" s="13">
        <f t="shared" si="274"/>
        <v>533.91624408933046</v>
      </c>
      <c r="BF351" s="13">
        <f t="shared" si="296"/>
        <v>127.76756316826715</v>
      </c>
      <c r="BG351" s="13">
        <f t="shared" si="275"/>
        <v>20379.984173517129</v>
      </c>
      <c r="BH351">
        <f t="shared" si="297"/>
        <v>186.16293329295806</v>
      </c>
      <c r="BI351" s="13">
        <f t="shared" si="276"/>
        <v>533.91624408933046</v>
      </c>
      <c r="BJ351" s="37">
        <f t="shared" si="277"/>
        <v>7.0828933962664289</v>
      </c>
      <c r="BK351" s="13">
        <f t="shared" si="278"/>
        <v>8414.1288406412787</v>
      </c>
      <c r="BL351">
        <f t="shared" si="298"/>
        <v>31.192145088648314</v>
      </c>
      <c r="BM351" s="13">
        <f t="shared" si="279"/>
        <v>10.271511508174452</v>
      </c>
      <c r="BN351" s="13">
        <f t="shared" si="299"/>
        <v>10.633566359525108</v>
      </c>
      <c r="BO351" s="13">
        <f t="shared" si="280"/>
        <v>20379.984173517129</v>
      </c>
      <c r="BP351">
        <f t="shared" si="300"/>
        <v>69.028936484216018</v>
      </c>
      <c r="BQ351" s="13">
        <f t="shared" si="281"/>
        <v>10.271511508174452</v>
      </c>
      <c r="BR351" s="37">
        <f t="shared" si="282"/>
        <v>159.78161370143422</v>
      </c>
      <c r="BS351" s="13">
        <f t="shared" si="283"/>
        <v>8414.1288406412787</v>
      </c>
      <c r="BT351">
        <f t="shared" si="301"/>
        <v>183.89086539381611</v>
      </c>
      <c r="BU351" s="13">
        <f t="shared" si="284"/>
        <v>836.26927694937092</v>
      </c>
      <c r="BV351" s="13">
        <f t="shared" si="302"/>
        <v>163.3322866646929</v>
      </c>
      <c r="BW351" s="13">
        <f t="shared" si="285"/>
        <v>20379.984173517129</v>
      </c>
      <c r="BX351">
        <f t="shared" si="303"/>
        <v>221.72765678938381</v>
      </c>
      <c r="BY351" s="13">
        <f t="shared" si="286"/>
        <v>836.26927694937092</v>
      </c>
    </row>
    <row r="352" spans="29:77" x14ac:dyDescent="0.2">
      <c r="AC352">
        <v>350</v>
      </c>
      <c r="AD352" s="37">
        <f t="shared" si="257"/>
        <v>517.28773978707602</v>
      </c>
      <c r="AE352" s="13">
        <f t="shared" si="258"/>
        <v>14023.548067735466</v>
      </c>
      <c r="AF352">
        <f t="shared" si="304"/>
        <v>557.3550199806059</v>
      </c>
      <c r="AG352" s="13">
        <f t="shared" si="259"/>
        <v>1616.3024281585481</v>
      </c>
      <c r="AH352" s="13">
        <f t="shared" si="287"/>
        <v>519.87262970432835</v>
      </c>
      <c r="AI352" s="13">
        <f t="shared" si="260"/>
        <v>20379.984173517129</v>
      </c>
      <c r="AJ352">
        <f t="shared" si="288"/>
        <v>578.10115591437727</v>
      </c>
      <c r="AK352" s="13">
        <f t="shared" si="261"/>
        <v>1616.3024281585481</v>
      </c>
      <c r="AL352" s="37">
        <f t="shared" si="262"/>
        <v>1162.5450724080165</v>
      </c>
      <c r="AM352" s="13">
        <f t="shared" si="263"/>
        <v>16828.257681282557</v>
      </c>
      <c r="AN352">
        <f t="shared" si="289"/>
        <v>1210.6258086402524</v>
      </c>
      <c r="AO352" s="13">
        <f t="shared" si="264"/>
        <v>3457.7835760522935</v>
      </c>
      <c r="AP352" s="13">
        <f t="shared" si="290"/>
        <v>1164.6470708022655</v>
      </c>
      <c r="AQ352" s="13">
        <f t="shared" si="265"/>
        <v>20379.984173517129</v>
      </c>
      <c r="AR352" s="13">
        <f t="shared" si="291"/>
        <v>1222.8755970123145</v>
      </c>
      <c r="AS352" s="38">
        <f t="shared" si="266"/>
        <v>3457.7835760522935</v>
      </c>
      <c r="AT352" s="37">
        <f t="shared" si="267"/>
        <v>108.84359342095777</v>
      </c>
      <c r="AU352" s="13">
        <f t="shared" si="268"/>
        <v>5609.4192270941858</v>
      </c>
      <c r="AV352">
        <f t="shared" si="292"/>
        <v>124.87050549836974</v>
      </c>
      <c r="AW352" s="13">
        <f t="shared" si="269"/>
        <v>532.10518174559218</v>
      </c>
      <c r="AX352" s="13">
        <f t="shared" si="293"/>
        <v>112.87715790721964</v>
      </c>
      <c r="AY352" s="13">
        <f t="shared" si="270"/>
        <v>20379.984173517129</v>
      </c>
      <c r="AZ352">
        <f t="shared" si="294"/>
        <v>171.10568411726859</v>
      </c>
      <c r="BA352" s="13">
        <f t="shared" si="271"/>
        <v>532.10518174559218</v>
      </c>
      <c r="BB352" s="37">
        <f t="shared" si="272"/>
        <v>124.21689020500847</v>
      </c>
      <c r="BC352" s="13">
        <f t="shared" si="273"/>
        <v>8414.1288406412787</v>
      </c>
      <c r="BD352">
        <f t="shared" si="295"/>
        <v>148.25725832112641</v>
      </c>
      <c r="BE352" s="13">
        <f t="shared" si="274"/>
        <v>533.91624408933046</v>
      </c>
      <c r="BF352" s="13">
        <f t="shared" si="296"/>
        <v>127.76756316826715</v>
      </c>
      <c r="BG352" s="13">
        <f t="shared" si="275"/>
        <v>20379.984173517129</v>
      </c>
      <c r="BH352">
        <f t="shared" si="297"/>
        <v>185.99608937831607</v>
      </c>
      <c r="BI352" s="13">
        <f t="shared" si="276"/>
        <v>533.91624408933046</v>
      </c>
      <c r="BJ352" s="37">
        <f t="shared" si="277"/>
        <v>7.0828933962664289</v>
      </c>
      <c r="BK352" s="13">
        <f t="shared" si="278"/>
        <v>8414.1288406412787</v>
      </c>
      <c r="BL352">
        <f t="shared" si="298"/>
        <v>31.123261512384367</v>
      </c>
      <c r="BM352" s="13">
        <f t="shared" si="279"/>
        <v>10.271511508174452</v>
      </c>
      <c r="BN352" s="13">
        <f t="shared" si="299"/>
        <v>10.633566359525108</v>
      </c>
      <c r="BO352" s="13">
        <f t="shared" si="280"/>
        <v>20379.984173517129</v>
      </c>
      <c r="BP352">
        <f t="shared" si="300"/>
        <v>68.862092569574045</v>
      </c>
      <c r="BQ352" s="13">
        <f t="shared" si="281"/>
        <v>10.271511508174452</v>
      </c>
      <c r="BR352" s="37">
        <f t="shared" si="282"/>
        <v>159.78161370143422</v>
      </c>
      <c r="BS352" s="13">
        <f t="shared" si="283"/>
        <v>8414.1288406412787</v>
      </c>
      <c r="BT352">
        <f t="shared" si="301"/>
        <v>183.82198181755217</v>
      </c>
      <c r="BU352" s="13">
        <f t="shared" si="284"/>
        <v>836.26927694937092</v>
      </c>
      <c r="BV352" s="13">
        <f t="shared" si="302"/>
        <v>163.3322866646929</v>
      </c>
      <c r="BW352" s="13">
        <f t="shared" si="285"/>
        <v>20379.984173517129</v>
      </c>
      <c r="BX352">
        <f t="shared" si="303"/>
        <v>221.56081287474183</v>
      </c>
      <c r="BY352" s="13">
        <f t="shared" si="286"/>
        <v>836.26927694937092</v>
      </c>
    </row>
    <row r="353" spans="29:77" x14ac:dyDescent="0.2">
      <c r="AC353">
        <v>351</v>
      </c>
      <c r="AD353" s="37">
        <f t="shared" si="257"/>
        <v>517.28773978707602</v>
      </c>
      <c r="AE353" s="13">
        <f t="shared" si="258"/>
        <v>14023.548067735466</v>
      </c>
      <c r="AF353">
        <f t="shared" si="304"/>
        <v>557.24086818518276</v>
      </c>
      <c r="AG353" s="13">
        <f t="shared" si="259"/>
        <v>1616.3024281585481</v>
      </c>
      <c r="AH353" s="13">
        <f t="shared" si="287"/>
        <v>519.87262970432835</v>
      </c>
      <c r="AI353" s="13">
        <f t="shared" si="260"/>
        <v>20379.984173517129</v>
      </c>
      <c r="AJ353">
        <f t="shared" si="288"/>
        <v>577.93526267731158</v>
      </c>
      <c r="AK353" s="13">
        <f t="shared" si="261"/>
        <v>1616.3024281585481</v>
      </c>
      <c r="AL353" s="37">
        <f t="shared" si="262"/>
        <v>1162.5450724080165</v>
      </c>
      <c r="AM353" s="13">
        <f t="shared" si="263"/>
        <v>16828.257681282557</v>
      </c>
      <c r="AN353">
        <f t="shared" si="289"/>
        <v>1210.4888264857445</v>
      </c>
      <c r="AO353" s="13">
        <f t="shared" si="264"/>
        <v>3457.7835760522935</v>
      </c>
      <c r="AP353" s="13">
        <f t="shared" si="290"/>
        <v>1164.6470708022655</v>
      </c>
      <c r="AQ353" s="13">
        <f t="shared" si="265"/>
        <v>20379.984173517129</v>
      </c>
      <c r="AR353" s="13">
        <f t="shared" si="291"/>
        <v>1222.7097037752487</v>
      </c>
      <c r="AS353" s="38">
        <f t="shared" si="266"/>
        <v>3457.7835760522935</v>
      </c>
      <c r="AT353" s="37">
        <f t="shared" si="267"/>
        <v>108.84359342095777</v>
      </c>
      <c r="AU353" s="13">
        <f t="shared" si="268"/>
        <v>5609.4192270941858</v>
      </c>
      <c r="AV353">
        <f t="shared" si="292"/>
        <v>124.82484478020046</v>
      </c>
      <c r="AW353" s="13">
        <f t="shared" si="269"/>
        <v>532.10518174559218</v>
      </c>
      <c r="AX353" s="13">
        <f t="shared" si="293"/>
        <v>112.87715790721964</v>
      </c>
      <c r="AY353" s="13">
        <f t="shared" si="270"/>
        <v>20379.984173517129</v>
      </c>
      <c r="AZ353">
        <f t="shared" si="294"/>
        <v>170.93979088020291</v>
      </c>
      <c r="BA353" s="13">
        <f t="shared" si="271"/>
        <v>532.10518174559218</v>
      </c>
      <c r="BB353" s="37">
        <f t="shared" si="272"/>
        <v>124.21689020500847</v>
      </c>
      <c r="BC353" s="13">
        <f t="shared" si="273"/>
        <v>8414.1288406412787</v>
      </c>
      <c r="BD353">
        <f t="shared" si="295"/>
        <v>148.18876724387252</v>
      </c>
      <c r="BE353" s="13">
        <f t="shared" si="274"/>
        <v>533.91624408933046</v>
      </c>
      <c r="BF353" s="13">
        <f t="shared" si="296"/>
        <v>127.76756316826715</v>
      </c>
      <c r="BG353" s="13">
        <f t="shared" si="275"/>
        <v>20379.984173517129</v>
      </c>
      <c r="BH353">
        <f t="shared" si="297"/>
        <v>185.83019614125041</v>
      </c>
      <c r="BI353" s="13">
        <f t="shared" si="276"/>
        <v>533.91624408933046</v>
      </c>
      <c r="BJ353" s="37">
        <f t="shared" si="277"/>
        <v>7.0828933962664289</v>
      </c>
      <c r="BK353" s="13">
        <f t="shared" si="278"/>
        <v>8414.1288406412787</v>
      </c>
      <c r="BL353">
        <f t="shared" si="298"/>
        <v>31.054770435130468</v>
      </c>
      <c r="BM353" s="13">
        <f t="shared" si="279"/>
        <v>10.271511508174452</v>
      </c>
      <c r="BN353" s="13">
        <f t="shared" si="299"/>
        <v>10.633566359525108</v>
      </c>
      <c r="BO353" s="13">
        <f t="shared" si="280"/>
        <v>20379.984173517129</v>
      </c>
      <c r="BP353">
        <f t="shared" si="300"/>
        <v>68.696199332508385</v>
      </c>
      <c r="BQ353" s="13">
        <f t="shared" si="281"/>
        <v>10.271511508174452</v>
      </c>
      <c r="BR353" s="37">
        <f t="shared" si="282"/>
        <v>159.78161370143422</v>
      </c>
      <c r="BS353" s="13">
        <f t="shared" si="283"/>
        <v>8414.1288406412787</v>
      </c>
      <c r="BT353">
        <f t="shared" si="301"/>
        <v>183.75349074029828</v>
      </c>
      <c r="BU353" s="13">
        <f t="shared" si="284"/>
        <v>836.26927694937092</v>
      </c>
      <c r="BV353" s="13">
        <f t="shared" si="302"/>
        <v>163.3322866646929</v>
      </c>
      <c r="BW353" s="13">
        <f t="shared" si="285"/>
        <v>20379.984173517129</v>
      </c>
      <c r="BX353">
        <f t="shared" si="303"/>
        <v>221.39491963767617</v>
      </c>
      <c r="BY353" s="13">
        <f t="shared" si="286"/>
        <v>836.26927694937092</v>
      </c>
    </row>
    <row r="354" spans="29:77" x14ac:dyDescent="0.2">
      <c r="AC354">
        <v>352</v>
      </c>
      <c r="AD354" s="37">
        <f t="shared" si="257"/>
        <v>517.28773978707602</v>
      </c>
      <c r="AE354" s="13">
        <f t="shared" si="258"/>
        <v>14023.548067735466</v>
      </c>
      <c r="AF354">
        <f t="shared" si="304"/>
        <v>557.1273649795063</v>
      </c>
      <c r="AG354" s="13">
        <f t="shared" si="259"/>
        <v>1616.3024281585481</v>
      </c>
      <c r="AH354" s="13">
        <f t="shared" si="287"/>
        <v>519.87262970432835</v>
      </c>
      <c r="AI354" s="13">
        <f t="shared" si="260"/>
        <v>20379.984173517129</v>
      </c>
      <c r="AJ354">
        <f t="shared" si="288"/>
        <v>577.77031201545651</v>
      </c>
      <c r="AK354" s="13">
        <f t="shared" si="261"/>
        <v>1616.3024281585481</v>
      </c>
      <c r="AL354" s="37">
        <f t="shared" si="262"/>
        <v>1162.5450724080165</v>
      </c>
      <c r="AM354" s="13">
        <f t="shared" si="263"/>
        <v>16828.257681282557</v>
      </c>
      <c r="AN354">
        <f t="shared" si="289"/>
        <v>1210.3526226389329</v>
      </c>
      <c r="AO354" s="13">
        <f t="shared" si="264"/>
        <v>3457.7835760522935</v>
      </c>
      <c r="AP354" s="13">
        <f t="shared" si="290"/>
        <v>1164.6470708022655</v>
      </c>
      <c r="AQ354" s="13">
        <f t="shared" si="265"/>
        <v>20379.984173517129</v>
      </c>
      <c r="AR354" s="13">
        <f t="shared" si="291"/>
        <v>1222.5447531133937</v>
      </c>
      <c r="AS354" s="38">
        <f t="shared" si="266"/>
        <v>3457.7835760522935</v>
      </c>
      <c r="AT354" s="37">
        <f t="shared" si="267"/>
        <v>108.84359342095777</v>
      </c>
      <c r="AU354" s="13">
        <f t="shared" si="268"/>
        <v>5609.4192270941858</v>
      </c>
      <c r="AV354">
        <f t="shared" si="292"/>
        <v>124.77944349792989</v>
      </c>
      <c r="AW354" s="13">
        <f t="shared" si="269"/>
        <v>532.10518174559218</v>
      </c>
      <c r="AX354" s="13">
        <f t="shared" si="293"/>
        <v>112.87715790721964</v>
      </c>
      <c r="AY354" s="13">
        <f t="shared" si="270"/>
        <v>20379.984173517129</v>
      </c>
      <c r="AZ354">
        <f t="shared" si="294"/>
        <v>170.77484021834783</v>
      </c>
      <c r="BA354" s="13">
        <f t="shared" si="271"/>
        <v>532.10518174559218</v>
      </c>
      <c r="BB354" s="37">
        <f t="shared" si="272"/>
        <v>124.21689020500847</v>
      </c>
      <c r="BC354" s="13">
        <f t="shared" si="273"/>
        <v>8414.1288406412787</v>
      </c>
      <c r="BD354">
        <f t="shared" si="295"/>
        <v>148.12066532046666</v>
      </c>
      <c r="BE354" s="13">
        <f t="shared" si="274"/>
        <v>533.91624408933046</v>
      </c>
      <c r="BF354" s="13">
        <f t="shared" si="296"/>
        <v>127.76756316826715</v>
      </c>
      <c r="BG354" s="13">
        <f t="shared" si="275"/>
        <v>20379.984173517129</v>
      </c>
      <c r="BH354">
        <f t="shared" si="297"/>
        <v>185.66524547939537</v>
      </c>
      <c r="BI354" s="13">
        <f t="shared" si="276"/>
        <v>533.91624408933046</v>
      </c>
      <c r="BJ354" s="37">
        <f t="shared" si="277"/>
        <v>7.0828933962664289</v>
      </c>
      <c r="BK354" s="13">
        <f t="shared" si="278"/>
        <v>8414.1288406412787</v>
      </c>
      <c r="BL354">
        <f t="shared" si="298"/>
        <v>30.986668511724606</v>
      </c>
      <c r="BM354" s="13">
        <f t="shared" si="279"/>
        <v>10.271511508174452</v>
      </c>
      <c r="BN354" s="13">
        <f t="shared" si="299"/>
        <v>10.633566359525108</v>
      </c>
      <c r="BO354" s="13">
        <f t="shared" si="280"/>
        <v>20379.984173517129</v>
      </c>
      <c r="BP354">
        <f t="shared" si="300"/>
        <v>68.531248670653312</v>
      </c>
      <c r="BQ354" s="13">
        <f t="shared" si="281"/>
        <v>10.271511508174452</v>
      </c>
      <c r="BR354" s="37">
        <f t="shared" si="282"/>
        <v>159.78161370143422</v>
      </c>
      <c r="BS354" s="13">
        <f t="shared" si="283"/>
        <v>8414.1288406412787</v>
      </c>
      <c r="BT354">
        <f t="shared" si="301"/>
        <v>183.68538881689241</v>
      </c>
      <c r="BU354" s="13">
        <f t="shared" si="284"/>
        <v>836.26927694937092</v>
      </c>
      <c r="BV354" s="13">
        <f t="shared" si="302"/>
        <v>163.3322866646929</v>
      </c>
      <c r="BW354" s="13">
        <f t="shared" si="285"/>
        <v>20379.984173517129</v>
      </c>
      <c r="BX354">
        <f t="shared" si="303"/>
        <v>221.22996897582112</v>
      </c>
      <c r="BY354" s="13">
        <f t="shared" si="286"/>
        <v>836.26927694937092</v>
      </c>
    </row>
    <row r="355" spans="29:77" x14ac:dyDescent="0.2">
      <c r="AC355">
        <v>353</v>
      </c>
      <c r="AD355" s="37">
        <f t="shared" si="257"/>
        <v>517.28773978707602</v>
      </c>
      <c r="AE355" s="13">
        <f t="shared" si="258"/>
        <v>14023.548067735466</v>
      </c>
      <c r="AF355">
        <f t="shared" si="304"/>
        <v>557.01450485148246</v>
      </c>
      <c r="AG355" s="13">
        <f t="shared" si="259"/>
        <v>1616.3024281585481</v>
      </c>
      <c r="AH355" s="13">
        <f t="shared" si="287"/>
        <v>519.87262970432835</v>
      </c>
      <c r="AI355" s="13">
        <f t="shared" si="260"/>
        <v>20379.984173517129</v>
      </c>
      <c r="AJ355">
        <f t="shared" si="288"/>
        <v>577.60629591825784</v>
      </c>
      <c r="AK355" s="13">
        <f t="shared" si="261"/>
        <v>1616.3024281585481</v>
      </c>
      <c r="AL355" s="37">
        <f t="shared" si="262"/>
        <v>1162.5450724080165</v>
      </c>
      <c r="AM355" s="13">
        <f t="shared" si="263"/>
        <v>16828.257681282557</v>
      </c>
      <c r="AN355">
        <f t="shared" si="289"/>
        <v>1210.2171904853042</v>
      </c>
      <c r="AO355" s="13">
        <f t="shared" si="264"/>
        <v>3457.7835760522935</v>
      </c>
      <c r="AP355" s="13">
        <f t="shared" si="290"/>
        <v>1164.6470708022655</v>
      </c>
      <c r="AQ355" s="13">
        <f t="shared" si="265"/>
        <v>20379.984173517129</v>
      </c>
      <c r="AR355" s="13">
        <f t="shared" si="291"/>
        <v>1222.3807370161951</v>
      </c>
      <c r="AS355" s="38">
        <f t="shared" si="266"/>
        <v>3457.7835760522935</v>
      </c>
      <c r="AT355" s="37">
        <f t="shared" si="267"/>
        <v>108.84359342095777</v>
      </c>
      <c r="AU355" s="13">
        <f t="shared" si="268"/>
        <v>5609.4192270941858</v>
      </c>
      <c r="AV355">
        <f t="shared" si="292"/>
        <v>124.73429944672034</v>
      </c>
      <c r="AW355" s="13">
        <f t="shared" si="269"/>
        <v>532.10518174559218</v>
      </c>
      <c r="AX355" s="13">
        <f t="shared" si="293"/>
        <v>112.87715790721964</v>
      </c>
      <c r="AY355" s="13">
        <f t="shared" si="270"/>
        <v>20379.984173517129</v>
      </c>
      <c r="AZ355">
        <f t="shared" si="294"/>
        <v>170.61082412114919</v>
      </c>
      <c r="BA355" s="13">
        <f t="shared" si="271"/>
        <v>532.10518174559218</v>
      </c>
      <c r="BB355" s="37">
        <f t="shared" si="272"/>
        <v>124.21689020500847</v>
      </c>
      <c r="BC355" s="13">
        <f t="shared" si="273"/>
        <v>8414.1288406412787</v>
      </c>
      <c r="BD355">
        <f t="shared" si="295"/>
        <v>148.05294924365231</v>
      </c>
      <c r="BE355" s="13">
        <f t="shared" si="274"/>
        <v>533.91624408933046</v>
      </c>
      <c r="BF355" s="13">
        <f t="shared" si="296"/>
        <v>127.76756316826715</v>
      </c>
      <c r="BG355" s="13">
        <f t="shared" si="275"/>
        <v>20379.984173517129</v>
      </c>
      <c r="BH355">
        <f t="shared" si="297"/>
        <v>185.5012293821967</v>
      </c>
      <c r="BI355" s="13">
        <f t="shared" si="276"/>
        <v>533.91624408933046</v>
      </c>
      <c r="BJ355" s="37">
        <f t="shared" si="277"/>
        <v>7.0828933962664289</v>
      </c>
      <c r="BK355" s="13">
        <f t="shared" si="278"/>
        <v>8414.1288406412787</v>
      </c>
      <c r="BL355">
        <f t="shared" si="298"/>
        <v>30.918952434910278</v>
      </c>
      <c r="BM355" s="13">
        <f t="shared" si="279"/>
        <v>10.271511508174452</v>
      </c>
      <c r="BN355" s="13">
        <f t="shared" si="299"/>
        <v>10.633566359525108</v>
      </c>
      <c r="BO355" s="13">
        <f t="shared" si="280"/>
        <v>20379.984173517129</v>
      </c>
      <c r="BP355">
        <f t="shared" si="300"/>
        <v>68.367232573454658</v>
      </c>
      <c r="BQ355" s="13">
        <f t="shared" si="281"/>
        <v>10.271511508174452</v>
      </c>
      <c r="BR355" s="37">
        <f t="shared" si="282"/>
        <v>159.78161370143422</v>
      </c>
      <c r="BS355" s="13">
        <f t="shared" si="283"/>
        <v>8414.1288406412787</v>
      </c>
      <c r="BT355">
        <f t="shared" si="301"/>
        <v>183.61767274007806</v>
      </c>
      <c r="BU355" s="13">
        <f t="shared" si="284"/>
        <v>836.26927694937092</v>
      </c>
      <c r="BV355" s="13">
        <f t="shared" si="302"/>
        <v>163.3322866646929</v>
      </c>
      <c r="BW355" s="13">
        <f t="shared" si="285"/>
        <v>20379.984173517129</v>
      </c>
      <c r="BX355">
        <f t="shared" si="303"/>
        <v>221.06595287862245</v>
      </c>
      <c r="BY355" s="13">
        <f t="shared" si="286"/>
        <v>836.26927694937092</v>
      </c>
    </row>
    <row r="356" spans="29:77" x14ac:dyDescent="0.2">
      <c r="AC356">
        <v>354</v>
      </c>
      <c r="AD356" s="37">
        <f t="shared" si="257"/>
        <v>517.28773978707602</v>
      </c>
      <c r="AE356" s="13">
        <f t="shared" si="258"/>
        <v>14023.548067735466</v>
      </c>
      <c r="AF356">
        <f t="shared" si="304"/>
        <v>556.90228235130053</v>
      </c>
      <c r="AG356" s="13">
        <f t="shared" si="259"/>
        <v>1616.3024281585481</v>
      </c>
      <c r="AH356" s="13">
        <f t="shared" si="287"/>
        <v>519.87262970432835</v>
      </c>
      <c r="AI356" s="13">
        <f t="shared" si="260"/>
        <v>20379.984173517129</v>
      </c>
      <c r="AJ356">
        <f t="shared" si="288"/>
        <v>577.44320646567621</v>
      </c>
      <c r="AK356" s="13">
        <f t="shared" si="261"/>
        <v>1616.3024281585481</v>
      </c>
      <c r="AL356" s="37">
        <f t="shared" si="262"/>
        <v>1162.5450724080165</v>
      </c>
      <c r="AM356" s="13">
        <f t="shared" si="263"/>
        <v>16828.257681282557</v>
      </c>
      <c r="AN356">
        <f t="shared" si="289"/>
        <v>1210.0825234850859</v>
      </c>
      <c r="AO356" s="13">
        <f t="shared" si="264"/>
        <v>3457.7835760522935</v>
      </c>
      <c r="AP356" s="13">
        <f t="shared" si="290"/>
        <v>1164.6470708022655</v>
      </c>
      <c r="AQ356" s="13">
        <f t="shared" si="265"/>
        <v>20379.984173517129</v>
      </c>
      <c r="AR356" s="13">
        <f t="shared" si="291"/>
        <v>1222.2176475636134</v>
      </c>
      <c r="AS356" s="38">
        <f t="shared" si="266"/>
        <v>3457.7835760522935</v>
      </c>
      <c r="AT356" s="37">
        <f t="shared" si="267"/>
        <v>108.84359342095777</v>
      </c>
      <c r="AU356" s="13">
        <f t="shared" si="268"/>
        <v>5609.4192270941858</v>
      </c>
      <c r="AV356">
        <f t="shared" si="292"/>
        <v>124.68941044664757</v>
      </c>
      <c r="AW356" s="13">
        <f t="shared" si="269"/>
        <v>532.10518174559218</v>
      </c>
      <c r="AX356" s="13">
        <f t="shared" si="293"/>
        <v>112.87715790721964</v>
      </c>
      <c r="AY356" s="13">
        <f t="shared" si="270"/>
        <v>20379.984173517129</v>
      </c>
      <c r="AZ356">
        <f t="shared" si="294"/>
        <v>170.44773466856748</v>
      </c>
      <c r="BA356" s="13">
        <f t="shared" si="271"/>
        <v>532.10518174559218</v>
      </c>
      <c r="BB356" s="37">
        <f t="shared" si="272"/>
        <v>124.21689020500847</v>
      </c>
      <c r="BC356" s="13">
        <f t="shared" si="273"/>
        <v>8414.1288406412787</v>
      </c>
      <c r="BD356">
        <f t="shared" si="295"/>
        <v>147.98561574354315</v>
      </c>
      <c r="BE356" s="13">
        <f t="shared" si="274"/>
        <v>533.91624408933046</v>
      </c>
      <c r="BF356" s="13">
        <f t="shared" si="296"/>
        <v>127.76756316826715</v>
      </c>
      <c r="BG356" s="13">
        <f t="shared" si="275"/>
        <v>20379.984173517129</v>
      </c>
      <c r="BH356">
        <f t="shared" si="297"/>
        <v>185.33813992961495</v>
      </c>
      <c r="BI356" s="13">
        <f t="shared" si="276"/>
        <v>533.91624408933046</v>
      </c>
      <c r="BJ356" s="37">
        <f t="shared" si="277"/>
        <v>7.0828933962664289</v>
      </c>
      <c r="BK356" s="13">
        <f t="shared" si="278"/>
        <v>8414.1288406412787</v>
      </c>
      <c r="BL356">
        <f t="shared" si="298"/>
        <v>30.851618934801113</v>
      </c>
      <c r="BM356" s="13">
        <f t="shared" si="279"/>
        <v>10.271511508174452</v>
      </c>
      <c r="BN356" s="13">
        <f t="shared" si="299"/>
        <v>10.633566359525108</v>
      </c>
      <c r="BO356" s="13">
        <f t="shared" si="280"/>
        <v>20379.984173517129</v>
      </c>
      <c r="BP356">
        <f t="shared" si="300"/>
        <v>68.204143120872928</v>
      </c>
      <c r="BQ356" s="13">
        <f t="shared" si="281"/>
        <v>10.271511508174452</v>
      </c>
      <c r="BR356" s="37">
        <f t="shared" si="282"/>
        <v>159.78161370143422</v>
      </c>
      <c r="BS356" s="13">
        <f t="shared" si="283"/>
        <v>8414.1288406412787</v>
      </c>
      <c r="BT356">
        <f t="shared" si="301"/>
        <v>183.55033923996891</v>
      </c>
      <c r="BU356" s="13">
        <f t="shared" si="284"/>
        <v>836.26927694937092</v>
      </c>
      <c r="BV356" s="13">
        <f t="shared" si="302"/>
        <v>163.3322866646929</v>
      </c>
      <c r="BW356" s="13">
        <f t="shared" si="285"/>
        <v>20379.984173517129</v>
      </c>
      <c r="BX356">
        <f t="shared" si="303"/>
        <v>220.90286342604071</v>
      </c>
      <c r="BY356" s="13">
        <f t="shared" si="286"/>
        <v>836.26927694937092</v>
      </c>
    </row>
    <row r="357" spans="29:77" x14ac:dyDescent="0.2">
      <c r="AC357">
        <v>355</v>
      </c>
      <c r="AD357" s="37">
        <f t="shared" si="257"/>
        <v>517.28773978707602</v>
      </c>
      <c r="AE357" s="13">
        <f t="shared" si="258"/>
        <v>14023.548067735466</v>
      </c>
      <c r="AF357">
        <f t="shared" si="304"/>
        <v>556.79069209055615</v>
      </c>
      <c r="AG357" s="13">
        <f t="shared" si="259"/>
        <v>1616.3024281585481</v>
      </c>
      <c r="AH357" s="13">
        <f t="shared" si="287"/>
        <v>519.87262970432835</v>
      </c>
      <c r="AI357" s="13">
        <f t="shared" si="260"/>
        <v>20379.984173517129</v>
      </c>
      <c r="AJ357">
        <f t="shared" si="288"/>
        <v>577.28103582691176</v>
      </c>
      <c r="AK357" s="13">
        <f t="shared" si="261"/>
        <v>1616.3024281585481</v>
      </c>
      <c r="AL357" s="37">
        <f t="shared" si="262"/>
        <v>1162.5450724080165</v>
      </c>
      <c r="AM357" s="13">
        <f t="shared" si="263"/>
        <v>16828.257681282557</v>
      </c>
      <c r="AN357">
        <f t="shared" si="289"/>
        <v>1209.9486151721926</v>
      </c>
      <c r="AO357" s="13">
        <f t="shared" si="264"/>
        <v>3457.7835760522935</v>
      </c>
      <c r="AP357" s="13">
        <f t="shared" si="290"/>
        <v>1164.6470708022655</v>
      </c>
      <c r="AQ357" s="13">
        <f t="shared" si="265"/>
        <v>20379.984173517129</v>
      </c>
      <c r="AR357" s="13">
        <f t="shared" si="291"/>
        <v>1222.055476924849</v>
      </c>
      <c r="AS357" s="38">
        <f t="shared" si="266"/>
        <v>3457.7835760522935</v>
      </c>
      <c r="AT357" s="37">
        <f t="shared" si="267"/>
        <v>108.84359342095777</v>
      </c>
      <c r="AU357" s="13">
        <f t="shared" si="268"/>
        <v>5609.4192270941858</v>
      </c>
      <c r="AV357">
        <f t="shared" si="292"/>
        <v>124.64477434234985</v>
      </c>
      <c r="AW357" s="13">
        <f t="shared" si="269"/>
        <v>532.10518174559218</v>
      </c>
      <c r="AX357" s="13">
        <f t="shared" si="293"/>
        <v>112.87715790721964</v>
      </c>
      <c r="AY357" s="13">
        <f t="shared" si="270"/>
        <v>20379.984173517129</v>
      </c>
      <c r="AZ357">
        <f t="shared" si="294"/>
        <v>170.28556402980308</v>
      </c>
      <c r="BA357" s="13">
        <f t="shared" si="271"/>
        <v>532.10518174559218</v>
      </c>
      <c r="BB357" s="37">
        <f t="shared" si="272"/>
        <v>124.21689020500847</v>
      </c>
      <c r="BC357" s="13">
        <f t="shared" si="273"/>
        <v>8414.1288406412787</v>
      </c>
      <c r="BD357">
        <f t="shared" si="295"/>
        <v>147.91866158709658</v>
      </c>
      <c r="BE357" s="13">
        <f t="shared" si="274"/>
        <v>533.91624408933046</v>
      </c>
      <c r="BF357" s="13">
        <f t="shared" si="296"/>
        <v>127.76756316826715</v>
      </c>
      <c r="BG357" s="13">
        <f t="shared" si="275"/>
        <v>20379.984173517129</v>
      </c>
      <c r="BH357">
        <f t="shared" si="297"/>
        <v>185.17596929085062</v>
      </c>
      <c r="BI357" s="13">
        <f t="shared" si="276"/>
        <v>533.91624408933046</v>
      </c>
      <c r="BJ357" s="37">
        <f t="shared" si="277"/>
        <v>7.0828933962664289</v>
      </c>
      <c r="BK357" s="13">
        <f t="shared" si="278"/>
        <v>8414.1288406412787</v>
      </c>
      <c r="BL357">
        <f t="shared" si="298"/>
        <v>30.784664778354536</v>
      </c>
      <c r="BM357" s="13">
        <f t="shared" si="279"/>
        <v>10.271511508174452</v>
      </c>
      <c r="BN357" s="13">
        <f t="shared" si="299"/>
        <v>10.633566359525108</v>
      </c>
      <c r="BO357" s="13">
        <f t="shared" si="280"/>
        <v>20379.984173517129</v>
      </c>
      <c r="BP357">
        <f t="shared" si="300"/>
        <v>68.041972482108562</v>
      </c>
      <c r="BQ357" s="13">
        <f t="shared" si="281"/>
        <v>10.271511508174452</v>
      </c>
      <c r="BR357" s="37">
        <f t="shared" si="282"/>
        <v>159.78161370143422</v>
      </c>
      <c r="BS357" s="13">
        <f t="shared" si="283"/>
        <v>8414.1288406412787</v>
      </c>
      <c r="BT357">
        <f t="shared" si="301"/>
        <v>183.48338508352234</v>
      </c>
      <c r="BU357" s="13">
        <f t="shared" si="284"/>
        <v>836.26927694937092</v>
      </c>
      <c r="BV357" s="13">
        <f t="shared" si="302"/>
        <v>163.3322866646929</v>
      </c>
      <c r="BW357" s="13">
        <f t="shared" si="285"/>
        <v>20379.984173517129</v>
      </c>
      <c r="BX357">
        <f t="shared" si="303"/>
        <v>220.74069278727637</v>
      </c>
      <c r="BY357" s="13">
        <f t="shared" si="286"/>
        <v>836.26927694937092</v>
      </c>
    </row>
    <row r="358" spans="29:77" x14ac:dyDescent="0.2">
      <c r="AC358">
        <v>356</v>
      </c>
      <c r="AD358" s="37">
        <f t="shared" si="257"/>
        <v>517.28773978707602</v>
      </c>
      <c r="AE358" s="13">
        <f t="shared" si="258"/>
        <v>14023.548067735466</v>
      </c>
      <c r="AF358">
        <f t="shared" si="304"/>
        <v>556.67972874138911</v>
      </c>
      <c r="AG358" s="13">
        <f t="shared" si="259"/>
        <v>1616.3024281585481</v>
      </c>
      <c r="AH358" s="13">
        <f t="shared" si="287"/>
        <v>519.87262970432835</v>
      </c>
      <c r="AI358" s="13">
        <f t="shared" si="260"/>
        <v>20379.984173517129</v>
      </c>
      <c r="AJ358">
        <f t="shared" si="288"/>
        <v>577.11977625915176</v>
      </c>
      <c r="AK358" s="13">
        <f t="shared" si="261"/>
        <v>1616.3024281585481</v>
      </c>
      <c r="AL358" s="37">
        <f t="shared" si="262"/>
        <v>1162.5450724080165</v>
      </c>
      <c r="AM358" s="13">
        <f t="shared" si="263"/>
        <v>16828.257681282557</v>
      </c>
      <c r="AN358">
        <f t="shared" si="289"/>
        <v>1209.8154591531923</v>
      </c>
      <c r="AO358" s="13">
        <f t="shared" si="264"/>
        <v>3457.7835760522935</v>
      </c>
      <c r="AP358" s="13">
        <f t="shared" si="290"/>
        <v>1164.6470708022655</v>
      </c>
      <c r="AQ358" s="13">
        <f t="shared" si="265"/>
        <v>20379.984173517129</v>
      </c>
      <c r="AR358" s="13">
        <f t="shared" si="291"/>
        <v>1221.8942173570888</v>
      </c>
      <c r="AS358" s="38">
        <f t="shared" si="266"/>
        <v>3457.7835760522935</v>
      </c>
      <c r="AT358" s="37">
        <f t="shared" si="267"/>
        <v>108.84359342095777</v>
      </c>
      <c r="AU358" s="13">
        <f t="shared" si="268"/>
        <v>5609.4192270941858</v>
      </c>
      <c r="AV358">
        <f t="shared" si="292"/>
        <v>124.60038900268302</v>
      </c>
      <c r="AW358" s="13">
        <f t="shared" si="269"/>
        <v>532.10518174559218</v>
      </c>
      <c r="AX358" s="13">
        <f t="shared" si="293"/>
        <v>112.87715790721964</v>
      </c>
      <c r="AY358" s="13">
        <f t="shared" si="270"/>
        <v>20379.984173517129</v>
      </c>
      <c r="AZ358">
        <f t="shared" si="294"/>
        <v>170.12430446204303</v>
      </c>
      <c r="BA358" s="13">
        <f t="shared" si="271"/>
        <v>532.10518174559218</v>
      </c>
      <c r="BB358" s="37">
        <f t="shared" si="272"/>
        <v>124.21689020500847</v>
      </c>
      <c r="BC358" s="13">
        <f t="shared" si="273"/>
        <v>8414.1288406412787</v>
      </c>
      <c r="BD358">
        <f t="shared" si="295"/>
        <v>147.85208357759632</v>
      </c>
      <c r="BE358" s="13">
        <f t="shared" si="274"/>
        <v>533.91624408933046</v>
      </c>
      <c r="BF358" s="13">
        <f t="shared" si="296"/>
        <v>127.76756316826715</v>
      </c>
      <c r="BG358" s="13">
        <f t="shared" si="275"/>
        <v>20379.984173517129</v>
      </c>
      <c r="BH358">
        <f t="shared" si="297"/>
        <v>185.01470972309053</v>
      </c>
      <c r="BI358" s="13">
        <f t="shared" si="276"/>
        <v>533.91624408933046</v>
      </c>
      <c r="BJ358" s="37">
        <f t="shared" si="277"/>
        <v>7.0828933962664289</v>
      </c>
      <c r="BK358" s="13">
        <f t="shared" si="278"/>
        <v>8414.1288406412787</v>
      </c>
      <c r="BL358">
        <f t="shared" si="298"/>
        <v>30.718086768854288</v>
      </c>
      <c r="BM358" s="13">
        <f t="shared" si="279"/>
        <v>10.271511508174452</v>
      </c>
      <c r="BN358" s="13">
        <f t="shared" si="299"/>
        <v>10.633566359525108</v>
      </c>
      <c r="BO358" s="13">
        <f t="shared" si="280"/>
        <v>20379.984173517129</v>
      </c>
      <c r="BP358">
        <f t="shared" si="300"/>
        <v>67.880712914348507</v>
      </c>
      <c r="BQ358" s="13">
        <f t="shared" si="281"/>
        <v>10.271511508174452</v>
      </c>
      <c r="BR358" s="37">
        <f t="shared" si="282"/>
        <v>159.78161370143422</v>
      </c>
      <c r="BS358" s="13">
        <f t="shared" si="283"/>
        <v>8414.1288406412787</v>
      </c>
      <c r="BT358">
        <f t="shared" si="301"/>
        <v>183.41680707402207</v>
      </c>
      <c r="BU358" s="13">
        <f t="shared" si="284"/>
        <v>836.26927694937092</v>
      </c>
      <c r="BV358" s="13">
        <f t="shared" si="302"/>
        <v>163.3322866646929</v>
      </c>
      <c r="BW358" s="13">
        <f t="shared" si="285"/>
        <v>20379.984173517129</v>
      </c>
      <c r="BX358">
        <f t="shared" si="303"/>
        <v>220.57943321951629</v>
      </c>
      <c r="BY358" s="13">
        <f t="shared" si="286"/>
        <v>836.26927694937092</v>
      </c>
    </row>
    <row r="359" spans="29:77" x14ac:dyDescent="0.2">
      <c r="AC359">
        <v>357</v>
      </c>
      <c r="AD359" s="37">
        <f t="shared" si="257"/>
        <v>517.28773978707602</v>
      </c>
      <c r="AE359" s="13">
        <f t="shared" si="258"/>
        <v>14023.548067735466</v>
      </c>
      <c r="AF359">
        <f t="shared" si="304"/>
        <v>556.56938703563469</v>
      </c>
      <c r="AG359" s="13">
        <f t="shared" si="259"/>
        <v>1616.3024281585481</v>
      </c>
      <c r="AH359" s="13">
        <f t="shared" si="287"/>
        <v>519.87262970432835</v>
      </c>
      <c r="AI359" s="13">
        <f t="shared" si="260"/>
        <v>20379.984173517129</v>
      </c>
      <c r="AJ359">
        <f t="shared" si="288"/>
        <v>576.95942010633712</v>
      </c>
      <c r="AK359" s="13">
        <f t="shared" si="261"/>
        <v>1616.3024281585481</v>
      </c>
      <c r="AL359" s="37">
        <f t="shared" si="262"/>
        <v>1162.5450724080165</v>
      </c>
      <c r="AM359" s="13">
        <f t="shared" si="263"/>
        <v>16828.257681282557</v>
      </c>
      <c r="AN359">
        <f t="shared" si="289"/>
        <v>1209.6830491062869</v>
      </c>
      <c r="AO359" s="13">
        <f t="shared" si="264"/>
        <v>3457.7835760522935</v>
      </c>
      <c r="AP359" s="13">
        <f t="shared" si="290"/>
        <v>1164.6470708022655</v>
      </c>
      <c r="AQ359" s="13">
        <f t="shared" si="265"/>
        <v>20379.984173517129</v>
      </c>
      <c r="AR359" s="13">
        <f t="shared" si="291"/>
        <v>1221.7338612042743</v>
      </c>
      <c r="AS359" s="38">
        <f t="shared" si="266"/>
        <v>3457.7835760522935</v>
      </c>
      <c r="AT359" s="37">
        <f t="shared" si="267"/>
        <v>108.84359342095777</v>
      </c>
      <c r="AU359" s="13">
        <f t="shared" si="268"/>
        <v>5609.4192270941858</v>
      </c>
      <c r="AV359">
        <f t="shared" si="292"/>
        <v>124.55625232038126</v>
      </c>
      <c r="AW359" s="13">
        <f t="shared" si="269"/>
        <v>532.10518174559218</v>
      </c>
      <c r="AX359" s="13">
        <f t="shared" si="293"/>
        <v>112.87715790721964</v>
      </c>
      <c r="AY359" s="13">
        <f t="shared" si="270"/>
        <v>20379.984173517129</v>
      </c>
      <c r="AZ359">
        <f t="shared" si="294"/>
        <v>169.96394830922841</v>
      </c>
      <c r="BA359" s="13">
        <f t="shared" si="271"/>
        <v>532.10518174559218</v>
      </c>
      <c r="BB359" s="37">
        <f t="shared" si="272"/>
        <v>124.21689020500847</v>
      </c>
      <c r="BC359" s="13">
        <f t="shared" si="273"/>
        <v>8414.1288406412787</v>
      </c>
      <c r="BD359">
        <f t="shared" si="295"/>
        <v>147.78587855414369</v>
      </c>
      <c r="BE359" s="13">
        <f t="shared" si="274"/>
        <v>533.91624408933046</v>
      </c>
      <c r="BF359" s="13">
        <f t="shared" si="296"/>
        <v>127.76756316826715</v>
      </c>
      <c r="BG359" s="13">
        <f t="shared" si="275"/>
        <v>20379.984173517129</v>
      </c>
      <c r="BH359">
        <f t="shared" si="297"/>
        <v>184.85435357027592</v>
      </c>
      <c r="BI359" s="13">
        <f t="shared" si="276"/>
        <v>533.91624408933046</v>
      </c>
      <c r="BJ359" s="37">
        <f t="shared" si="277"/>
        <v>7.0828933962664289</v>
      </c>
      <c r="BK359" s="13">
        <f t="shared" si="278"/>
        <v>8414.1288406412787</v>
      </c>
      <c r="BL359">
        <f t="shared" si="298"/>
        <v>30.651881745401663</v>
      </c>
      <c r="BM359" s="13">
        <f t="shared" si="279"/>
        <v>10.271511508174452</v>
      </c>
      <c r="BN359" s="13">
        <f t="shared" si="299"/>
        <v>10.633566359525108</v>
      </c>
      <c r="BO359" s="13">
        <f t="shared" si="280"/>
        <v>20379.984173517129</v>
      </c>
      <c r="BP359">
        <f t="shared" si="300"/>
        <v>67.720356761533878</v>
      </c>
      <c r="BQ359" s="13">
        <f t="shared" si="281"/>
        <v>10.271511508174452</v>
      </c>
      <c r="BR359" s="37">
        <f t="shared" si="282"/>
        <v>159.78161370143422</v>
      </c>
      <c r="BS359" s="13">
        <f t="shared" si="283"/>
        <v>8414.1288406412787</v>
      </c>
      <c r="BT359">
        <f t="shared" si="301"/>
        <v>183.35060205056945</v>
      </c>
      <c r="BU359" s="13">
        <f t="shared" si="284"/>
        <v>836.26927694937092</v>
      </c>
      <c r="BV359" s="13">
        <f t="shared" si="302"/>
        <v>163.3322866646929</v>
      </c>
      <c r="BW359" s="13">
        <f t="shared" si="285"/>
        <v>20379.984173517129</v>
      </c>
      <c r="BX359">
        <f t="shared" si="303"/>
        <v>220.41907706670167</v>
      </c>
      <c r="BY359" s="13">
        <f t="shared" si="286"/>
        <v>836.26927694937092</v>
      </c>
    </row>
    <row r="360" spans="29:77" x14ac:dyDescent="0.2">
      <c r="AC360">
        <v>358</v>
      </c>
      <c r="AD360" s="37">
        <f t="shared" si="257"/>
        <v>517.28773978707602</v>
      </c>
      <c r="AE360" s="13">
        <f t="shared" si="258"/>
        <v>14023.548067735466</v>
      </c>
      <c r="AF360">
        <f t="shared" si="304"/>
        <v>556.45966176399077</v>
      </c>
      <c r="AG360" s="13">
        <f t="shared" si="259"/>
        <v>1616.3024281585481</v>
      </c>
      <c r="AH360" s="13">
        <f t="shared" si="287"/>
        <v>519.87262970432835</v>
      </c>
      <c r="AI360" s="13">
        <f t="shared" si="260"/>
        <v>20379.984173517129</v>
      </c>
      <c r="AJ360">
        <f t="shared" si="288"/>
        <v>576.7999597979516</v>
      </c>
      <c r="AK360" s="13">
        <f t="shared" si="261"/>
        <v>1616.3024281585481</v>
      </c>
      <c r="AL360" s="37">
        <f t="shared" si="262"/>
        <v>1162.5450724080165</v>
      </c>
      <c r="AM360" s="13">
        <f t="shared" si="263"/>
        <v>16828.257681282557</v>
      </c>
      <c r="AN360">
        <f t="shared" si="289"/>
        <v>1209.5513787803141</v>
      </c>
      <c r="AO360" s="13">
        <f t="shared" si="264"/>
        <v>3457.7835760522935</v>
      </c>
      <c r="AP360" s="13">
        <f t="shared" si="290"/>
        <v>1164.6470708022655</v>
      </c>
      <c r="AQ360" s="13">
        <f t="shared" si="265"/>
        <v>20379.984173517129</v>
      </c>
      <c r="AR360" s="13">
        <f t="shared" si="291"/>
        <v>1221.5744008958889</v>
      </c>
      <c r="AS360" s="38">
        <f t="shared" si="266"/>
        <v>3457.7835760522935</v>
      </c>
      <c r="AT360" s="37">
        <f t="shared" si="267"/>
        <v>108.84359342095777</v>
      </c>
      <c r="AU360" s="13">
        <f t="shared" si="268"/>
        <v>5609.4192270941858</v>
      </c>
      <c r="AV360">
        <f t="shared" si="292"/>
        <v>124.51236221172366</v>
      </c>
      <c r="AW360" s="13">
        <f t="shared" si="269"/>
        <v>532.10518174559218</v>
      </c>
      <c r="AX360" s="13">
        <f t="shared" si="293"/>
        <v>112.87715790721964</v>
      </c>
      <c r="AY360" s="13">
        <f t="shared" si="270"/>
        <v>20379.984173517129</v>
      </c>
      <c r="AZ360">
        <f t="shared" si="294"/>
        <v>169.80448800084289</v>
      </c>
      <c r="BA360" s="13">
        <f t="shared" si="271"/>
        <v>532.10518174559218</v>
      </c>
      <c r="BB360" s="37">
        <f t="shared" si="272"/>
        <v>124.21689020500847</v>
      </c>
      <c r="BC360" s="13">
        <f t="shared" si="273"/>
        <v>8414.1288406412787</v>
      </c>
      <c r="BD360">
        <f t="shared" si="295"/>
        <v>147.72004339115728</v>
      </c>
      <c r="BE360" s="13">
        <f t="shared" si="274"/>
        <v>533.91624408933046</v>
      </c>
      <c r="BF360" s="13">
        <f t="shared" si="296"/>
        <v>127.76756316826715</v>
      </c>
      <c r="BG360" s="13">
        <f t="shared" si="275"/>
        <v>20379.984173517129</v>
      </c>
      <c r="BH360">
        <f t="shared" si="297"/>
        <v>184.6948932618904</v>
      </c>
      <c r="BI360" s="13">
        <f t="shared" si="276"/>
        <v>533.91624408933046</v>
      </c>
      <c r="BJ360" s="37">
        <f t="shared" si="277"/>
        <v>7.0828933962664289</v>
      </c>
      <c r="BK360" s="13">
        <f t="shared" si="278"/>
        <v>8414.1288406412787</v>
      </c>
      <c r="BL360">
        <f t="shared" si="298"/>
        <v>30.58604658241525</v>
      </c>
      <c r="BM360" s="13">
        <f t="shared" si="279"/>
        <v>10.271511508174452</v>
      </c>
      <c r="BN360" s="13">
        <f t="shared" si="299"/>
        <v>10.633566359525108</v>
      </c>
      <c r="BO360" s="13">
        <f t="shared" si="280"/>
        <v>20379.984173517129</v>
      </c>
      <c r="BP360">
        <f t="shared" si="300"/>
        <v>67.560896453148374</v>
      </c>
      <c r="BQ360" s="13">
        <f t="shared" si="281"/>
        <v>10.271511508174452</v>
      </c>
      <c r="BR360" s="37">
        <f t="shared" si="282"/>
        <v>159.78161370143422</v>
      </c>
      <c r="BS360" s="13">
        <f t="shared" si="283"/>
        <v>8414.1288406412787</v>
      </c>
      <c r="BT360">
        <f t="shared" si="301"/>
        <v>183.28476688758303</v>
      </c>
      <c r="BU360" s="13">
        <f t="shared" si="284"/>
        <v>836.26927694937092</v>
      </c>
      <c r="BV360" s="13">
        <f t="shared" si="302"/>
        <v>163.3322866646929</v>
      </c>
      <c r="BW360" s="13">
        <f t="shared" si="285"/>
        <v>20379.984173517129</v>
      </c>
      <c r="BX360">
        <f t="shared" si="303"/>
        <v>220.25961675831616</v>
      </c>
      <c r="BY360" s="13">
        <f t="shared" si="286"/>
        <v>836.26927694937092</v>
      </c>
    </row>
    <row r="361" spans="29:77" x14ac:dyDescent="0.2">
      <c r="AC361">
        <v>359</v>
      </c>
      <c r="AD361" s="37">
        <f t="shared" si="257"/>
        <v>517.28773978707602</v>
      </c>
      <c r="AE361" s="13">
        <f t="shared" si="258"/>
        <v>14023.548067735466</v>
      </c>
      <c r="AF361">
        <f t="shared" si="304"/>
        <v>556.35054777519713</v>
      </c>
      <c r="AG361" s="13">
        <f t="shared" si="259"/>
        <v>1616.3024281585481</v>
      </c>
      <c r="AH361" s="13">
        <f t="shared" si="287"/>
        <v>519.87262970432835</v>
      </c>
      <c r="AI361" s="13">
        <f t="shared" si="260"/>
        <v>20379.984173517129</v>
      </c>
      <c r="AJ361">
        <f t="shared" si="288"/>
        <v>576.64138784783006</v>
      </c>
      <c r="AK361" s="13">
        <f t="shared" si="261"/>
        <v>1616.3024281585481</v>
      </c>
      <c r="AL361" s="37">
        <f t="shared" si="262"/>
        <v>1162.5450724080165</v>
      </c>
      <c r="AM361" s="13">
        <f t="shared" si="263"/>
        <v>16828.257681282557</v>
      </c>
      <c r="AN361">
        <f t="shared" si="289"/>
        <v>1209.4204419937619</v>
      </c>
      <c r="AO361" s="13">
        <f t="shared" si="264"/>
        <v>3457.7835760522935</v>
      </c>
      <c r="AP361" s="13">
        <f t="shared" si="290"/>
        <v>1164.6470708022655</v>
      </c>
      <c r="AQ361" s="13">
        <f t="shared" si="265"/>
        <v>20379.984173517129</v>
      </c>
      <c r="AR361" s="13">
        <f t="shared" si="291"/>
        <v>1221.4158289457673</v>
      </c>
      <c r="AS361" s="38">
        <f t="shared" si="266"/>
        <v>3457.7835760522935</v>
      </c>
      <c r="AT361" s="37">
        <f t="shared" si="267"/>
        <v>108.84359342095777</v>
      </c>
      <c r="AU361" s="13">
        <f t="shared" si="268"/>
        <v>5609.4192270941858</v>
      </c>
      <c r="AV361">
        <f t="shared" si="292"/>
        <v>124.46871661620619</v>
      </c>
      <c r="AW361" s="13">
        <f t="shared" si="269"/>
        <v>532.10518174559218</v>
      </c>
      <c r="AX361" s="13">
        <f t="shared" si="293"/>
        <v>112.87715790721964</v>
      </c>
      <c r="AY361" s="13">
        <f t="shared" si="270"/>
        <v>20379.984173517129</v>
      </c>
      <c r="AZ361">
        <f t="shared" si="294"/>
        <v>169.64591605072138</v>
      </c>
      <c r="BA361" s="13">
        <f t="shared" si="271"/>
        <v>532.10518174559218</v>
      </c>
      <c r="BB361" s="37">
        <f t="shared" si="272"/>
        <v>124.21689020500847</v>
      </c>
      <c r="BC361" s="13">
        <f t="shared" si="273"/>
        <v>8414.1288406412787</v>
      </c>
      <c r="BD361">
        <f t="shared" si="295"/>
        <v>147.6545749978811</v>
      </c>
      <c r="BE361" s="13">
        <f t="shared" si="274"/>
        <v>533.91624408933046</v>
      </c>
      <c r="BF361" s="13">
        <f t="shared" si="296"/>
        <v>127.76756316826715</v>
      </c>
      <c r="BG361" s="13">
        <f t="shared" si="275"/>
        <v>20379.984173517129</v>
      </c>
      <c r="BH361">
        <f t="shared" si="297"/>
        <v>184.53632131176889</v>
      </c>
      <c r="BI361" s="13">
        <f t="shared" si="276"/>
        <v>533.91624408933046</v>
      </c>
      <c r="BJ361" s="37">
        <f t="shared" si="277"/>
        <v>7.0828933962664289</v>
      </c>
      <c r="BK361" s="13">
        <f t="shared" si="278"/>
        <v>8414.1288406412787</v>
      </c>
      <c r="BL361">
        <f t="shared" si="298"/>
        <v>30.520578189139069</v>
      </c>
      <c r="BM361" s="13">
        <f t="shared" si="279"/>
        <v>10.271511508174452</v>
      </c>
      <c r="BN361" s="13">
        <f t="shared" si="299"/>
        <v>10.633566359525108</v>
      </c>
      <c r="BO361" s="13">
        <f t="shared" si="280"/>
        <v>20379.984173517129</v>
      </c>
      <c r="BP361">
        <f t="shared" si="300"/>
        <v>67.402324503026861</v>
      </c>
      <c r="BQ361" s="13">
        <f t="shared" si="281"/>
        <v>10.271511508174452</v>
      </c>
      <c r="BR361" s="37">
        <f t="shared" si="282"/>
        <v>159.78161370143422</v>
      </c>
      <c r="BS361" s="13">
        <f t="shared" si="283"/>
        <v>8414.1288406412787</v>
      </c>
      <c r="BT361">
        <f t="shared" si="301"/>
        <v>183.21929849430686</v>
      </c>
      <c r="BU361" s="13">
        <f t="shared" si="284"/>
        <v>836.26927694937092</v>
      </c>
      <c r="BV361" s="13">
        <f t="shared" si="302"/>
        <v>163.3322866646929</v>
      </c>
      <c r="BW361" s="13">
        <f t="shared" si="285"/>
        <v>20379.984173517129</v>
      </c>
      <c r="BX361">
        <f t="shared" si="303"/>
        <v>220.10104480819464</v>
      </c>
      <c r="BY361" s="13">
        <f t="shared" si="286"/>
        <v>836.26927694937092</v>
      </c>
    </row>
    <row r="362" spans="29:77" x14ac:dyDescent="0.2">
      <c r="AC362">
        <v>360</v>
      </c>
      <c r="AD362" s="37">
        <f t="shared" si="257"/>
        <v>517.28773978707602</v>
      </c>
      <c r="AE362" s="13">
        <f t="shared" si="258"/>
        <v>14023.548067735466</v>
      </c>
      <c r="AF362">
        <f t="shared" si="304"/>
        <v>556.24203997523011</v>
      </c>
      <c r="AG362" s="13">
        <f t="shared" si="259"/>
        <v>1616.3024281585481</v>
      </c>
      <c r="AH362" s="13">
        <f t="shared" si="287"/>
        <v>519.87262970432835</v>
      </c>
      <c r="AI362" s="13">
        <f t="shared" si="260"/>
        <v>20379.984173517129</v>
      </c>
      <c r="AJ362">
        <f t="shared" si="288"/>
        <v>576.48369685298701</v>
      </c>
      <c r="AK362" s="13">
        <f t="shared" si="261"/>
        <v>1616.3024281585481</v>
      </c>
      <c r="AL362" s="37">
        <f t="shared" si="262"/>
        <v>1162.5450724080165</v>
      </c>
      <c r="AM362" s="13">
        <f t="shared" si="263"/>
        <v>16828.257681282557</v>
      </c>
      <c r="AN362">
        <f t="shared" si="289"/>
        <v>1209.2902326338015</v>
      </c>
      <c r="AO362" s="13">
        <f t="shared" si="264"/>
        <v>3457.7835760522935</v>
      </c>
      <c r="AP362" s="13">
        <f t="shared" si="290"/>
        <v>1164.6470708022655</v>
      </c>
      <c r="AQ362" s="13">
        <f t="shared" si="265"/>
        <v>20379.984173517129</v>
      </c>
      <c r="AR362" s="13">
        <f t="shared" si="291"/>
        <v>1221.2581379509243</v>
      </c>
      <c r="AS362" s="38">
        <f t="shared" si="266"/>
        <v>3457.7835760522935</v>
      </c>
      <c r="AT362" s="37">
        <f t="shared" si="267"/>
        <v>108.84359342095777</v>
      </c>
      <c r="AU362" s="13">
        <f t="shared" si="268"/>
        <v>5609.4192270941858</v>
      </c>
      <c r="AV362">
        <f t="shared" si="292"/>
        <v>124.4253134962194</v>
      </c>
      <c r="AW362" s="13">
        <f t="shared" si="269"/>
        <v>532.10518174559218</v>
      </c>
      <c r="AX362" s="13">
        <f t="shared" si="293"/>
        <v>112.87715790721964</v>
      </c>
      <c r="AY362" s="13">
        <f t="shared" si="270"/>
        <v>20379.984173517129</v>
      </c>
      <c r="AZ362">
        <f t="shared" si="294"/>
        <v>169.48822505587833</v>
      </c>
      <c r="BA362" s="13">
        <f t="shared" si="271"/>
        <v>532.10518174559218</v>
      </c>
      <c r="BB362" s="37">
        <f t="shared" si="272"/>
        <v>124.21689020500847</v>
      </c>
      <c r="BC362" s="13">
        <f t="shared" si="273"/>
        <v>8414.1288406412787</v>
      </c>
      <c r="BD362">
        <f t="shared" si="295"/>
        <v>147.58947031790092</v>
      </c>
      <c r="BE362" s="13">
        <f t="shared" si="274"/>
        <v>533.91624408933046</v>
      </c>
      <c r="BF362" s="13">
        <f t="shared" si="296"/>
        <v>127.76756316826715</v>
      </c>
      <c r="BG362" s="13">
        <f t="shared" si="275"/>
        <v>20379.984173517129</v>
      </c>
      <c r="BH362">
        <f t="shared" si="297"/>
        <v>184.37863031692584</v>
      </c>
      <c r="BI362" s="13">
        <f t="shared" si="276"/>
        <v>533.91624408933046</v>
      </c>
      <c r="BJ362" s="37">
        <f t="shared" si="277"/>
        <v>7.0828933962664289</v>
      </c>
      <c r="BK362" s="13">
        <f t="shared" si="278"/>
        <v>8414.1288406412787</v>
      </c>
      <c r="BL362">
        <f t="shared" si="298"/>
        <v>30.455473509158868</v>
      </c>
      <c r="BM362" s="13">
        <f t="shared" si="279"/>
        <v>10.271511508174452</v>
      </c>
      <c r="BN362" s="13">
        <f t="shared" si="299"/>
        <v>10.633566359525108</v>
      </c>
      <c r="BO362" s="13">
        <f t="shared" si="280"/>
        <v>20379.984173517129</v>
      </c>
      <c r="BP362">
        <f t="shared" si="300"/>
        <v>67.244633508183796</v>
      </c>
      <c r="BQ362" s="13">
        <f t="shared" si="281"/>
        <v>10.271511508174452</v>
      </c>
      <c r="BR362" s="37">
        <f t="shared" si="282"/>
        <v>159.78161370143422</v>
      </c>
      <c r="BS362" s="13">
        <f t="shared" si="283"/>
        <v>8414.1288406412787</v>
      </c>
      <c r="BT362">
        <f t="shared" si="301"/>
        <v>183.15419381432667</v>
      </c>
      <c r="BU362" s="13">
        <f t="shared" si="284"/>
        <v>836.26927694937092</v>
      </c>
      <c r="BV362" s="13">
        <f t="shared" si="302"/>
        <v>163.3322866646929</v>
      </c>
      <c r="BW362" s="13">
        <f t="shared" si="285"/>
        <v>20379.984173517129</v>
      </c>
      <c r="BX362">
        <f t="shared" si="303"/>
        <v>219.94335381335159</v>
      </c>
      <c r="BY362" s="13">
        <f t="shared" si="286"/>
        <v>836.26927694937092</v>
      </c>
    </row>
    <row r="363" spans="29:77" x14ac:dyDescent="0.2">
      <c r="AC363">
        <v>361</v>
      </c>
      <c r="AD363" s="37">
        <f t="shared" si="257"/>
        <v>517.28773978707602</v>
      </c>
      <c r="AE363" s="13">
        <f t="shared" si="258"/>
        <v>14023.548067735466</v>
      </c>
      <c r="AF363">
        <f t="shared" si="304"/>
        <v>556.13413332650941</v>
      </c>
      <c r="AG363" s="13">
        <f t="shared" si="259"/>
        <v>1616.3024281585481</v>
      </c>
      <c r="AH363" s="13">
        <f t="shared" si="287"/>
        <v>519.87262970432835</v>
      </c>
      <c r="AI363" s="13">
        <f t="shared" si="260"/>
        <v>20379.984173517129</v>
      </c>
      <c r="AJ363">
        <f t="shared" si="288"/>
        <v>576.3268794924644</v>
      </c>
      <c r="AK363" s="13">
        <f t="shared" si="261"/>
        <v>1616.3024281585481</v>
      </c>
      <c r="AL363" s="37">
        <f t="shared" si="262"/>
        <v>1162.5450724080165</v>
      </c>
      <c r="AM363" s="13">
        <f t="shared" si="263"/>
        <v>16828.257681282557</v>
      </c>
      <c r="AN363">
        <f t="shared" si="289"/>
        <v>1209.1607446553367</v>
      </c>
      <c r="AO363" s="13">
        <f t="shared" si="264"/>
        <v>3457.7835760522935</v>
      </c>
      <c r="AP363" s="13">
        <f t="shared" si="290"/>
        <v>1164.6470708022655</v>
      </c>
      <c r="AQ363" s="13">
        <f t="shared" si="265"/>
        <v>20379.984173517129</v>
      </c>
      <c r="AR363" s="13">
        <f t="shared" si="291"/>
        <v>1221.1013205904017</v>
      </c>
      <c r="AS363" s="38">
        <f t="shared" si="266"/>
        <v>3457.7835760522935</v>
      </c>
      <c r="AT363" s="37">
        <f t="shared" si="267"/>
        <v>108.84359342095777</v>
      </c>
      <c r="AU363" s="13">
        <f t="shared" si="268"/>
        <v>5609.4192270941858</v>
      </c>
      <c r="AV363">
        <f t="shared" si="292"/>
        <v>124.38215083673114</v>
      </c>
      <c r="AW363" s="13">
        <f t="shared" si="269"/>
        <v>532.10518174559218</v>
      </c>
      <c r="AX363" s="13">
        <f t="shared" si="293"/>
        <v>112.87715790721964</v>
      </c>
      <c r="AY363" s="13">
        <f t="shared" si="270"/>
        <v>20379.984173517129</v>
      </c>
      <c r="AZ363">
        <f t="shared" si="294"/>
        <v>169.33140769535572</v>
      </c>
      <c r="BA363" s="13">
        <f t="shared" si="271"/>
        <v>532.10518174559218</v>
      </c>
      <c r="BB363" s="37">
        <f t="shared" si="272"/>
        <v>124.21689020500847</v>
      </c>
      <c r="BC363" s="13">
        <f t="shared" si="273"/>
        <v>8414.1288406412787</v>
      </c>
      <c r="BD363">
        <f t="shared" si="295"/>
        <v>147.52472632866852</v>
      </c>
      <c r="BE363" s="13">
        <f t="shared" si="274"/>
        <v>533.91624408933046</v>
      </c>
      <c r="BF363" s="13">
        <f t="shared" si="296"/>
        <v>127.76756316826715</v>
      </c>
      <c r="BG363" s="13">
        <f t="shared" si="275"/>
        <v>20379.984173517129</v>
      </c>
      <c r="BH363">
        <f t="shared" si="297"/>
        <v>184.22181295640323</v>
      </c>
      <c r="BI363" s="13">
        <f t="shared" si="276"/>
        <v>533.91624408933046</v>
      </c>
      <c r="BJ363" s="37">
        <f t="shared" si="277"/>
        <v>7.0828933962664289</v>
      </c>
      <c r="BK363" s="13">
        <f t="shared" si="278"/>
        <v>8414.1288406412787</v>
      </c>
      <c r="BL363">
        <f t="shared" si="298"/>
        <v>30.390729519926481</v>
      </c>
      <c r="BM363" s="13">
        <f t="shared" si="279"/>
        <v>10.271511508174452</v>
      </c>
      <c r="BN363" s="13">
        <f t="shared" si="299"/>
        <v>10.633566359525108</v>
      </c>
      <c r="BO363" s="13">
        <f t="shared" si="280"/>
        <v>20379.984173517129</v>
      </c>
      <c r="BP363">
        <f t="shared" si="300"/>
        <v>67.087816147661201</v>
      </c>
      <c r="BQ363" s="13">
        <f t="shared" si="281"/>
        <v>10.271511508174452</v>
      </c>
      <c r="BR363" s="37">
        <f t="shared" si="282"/>
        <v>159.78161370143422</v>
      </c>
      <c r="BS363" s="13">
        <f t="shared" si="283"/>
        <v>8414.1288406412787</v>
      </c>
      <c r="BT363">
        <f t="shared" si="301"/>
        <v>183.08944982509428</v>
      </c>
      <c r="BU363" s="13">
        <f t="shared" si="284"/>
        <v>836.26927694937092</v>
      </c>
      <c r="BV363" s="13">
        <f t="shared" si="302"/>
        <v>163.3322866646929</v>
      </c>
      <c r="BW363" s="13">
        <f t="shared" si="285"/>
        <v>20379.984173517129</v>
      </c>
      <c r="BX363">
        <f t="shared" si="303"/>
        <v>219.78653645282898</v>
      </c>
      <c r="BY363" s="13">
        <f t="shared" si="286"/>
        <v>836.26927694937092</v>
      </c>
    </row>
    <row r="364" spans="29:77" x14ac:dyDescent="0.2">
      <c r="AC364">
        <v>362</v>
      </c>
      <c r="AD364" s="37">
        <f t="shared" si="257"/>
        <v>517.28773978707602</v>
      </c>
      <c r="AE364" s="13">
        <f t="shared" si="258"/>
        <v>14023.548067735466</v>
      </c>
      <c r="AF364">
        <f t="shared" si="304"/>
        <v>556.02682284711875</v>
      </c>
      <c r="AG364" s="13">
        <f t="shared" si="259"/>
        <v>1616.3024281585481</v>
      </c>
      <c r="AH364" s="13">
        <f t="shared" si="287"/>
        <v>519.87262970432835</v>
      </c>
      <c r="AI364" s="13">
        <f t="shared" si="260"/>
        <v>20379.984173517129</v>
      </c>
      <c r="AJ364">
        <f t="shared" si="288"/>
        <v>576.17092852619885</v>
      </c>
      <c r="AK364" s="13">
        <f t="shared" si="261"/>
        <v>1616.3024281585481</v>
      </c>
      <c r="AL364" s="37">
        <f t="shared" si="262"/>
        <v>1162.5450724080165</v>
      </c>
      <c r="AM364" s="13">
        <f t="shared" si="263"/>
        <v>16828.257681282557</v>
      </c>
      <c r="AN364">
        <f t="shared" si="289"/>
        <v>1209.0319720800678</v>
      </c>
      <c r="AO364" s="13">
        <f t="shared" si="264"/>
        <v>3457.7835760522935</v>
      </c>
      <c r="AP364" s="13">
        <f t="shared" si="290"/>
        <v>1164.6470708022655</v>
      </c>
      <c r="AQ364" s="13">
        <f t="shared" si="265"/>
        <v>20379.984173517129</v>
      </c>
      <c r="AR364" s="13">
        <f t="shared" si="291"/>
        <v>1220.945369624136</v>
      </c>
      <c r="AS364" s="38">
        <f t="shared" si="266"/>
        <v>3457.7835760522935</v>
      </c>
      <c r="AT364" s="37">
        <f t="shared" si="267"/>
        <v>108.84359342095777</v>
      </c>
      <c r="AU364" s="13">
        <f t="shared" si="268"/>
        <v>5609.4192270941858</v>
      </c>
      <c r="AV364">
        <f t="shared" si="292"/>
        <v>124.33922664497486</v>
      </c>
      <c r="AW364" s="13">
        <f t="shared" si="269"/>
        <v>532.10518174559218</v>
      </c>
      <c r="AX364" s="13">
        <f t="shared" si="293"/>
        <v>112.87715790721964</v>
      </c>
      <c r="AY364" s="13">
        <f t="shared" si="270"/>
        <v>20379.984173517129</v>
      </c>
      <c r="AZ364">
        <f t="shared" si="294"/>
        <v>169.17545672909017</v>
      </c>
      <c r="BA364" s="13">
        <f t="shared" si="271"/>
        <v>532.10518174559218</v>
      </c>
      <c r="BB364" s="37">
        <f t="shared" si="272"/>
        <v>124.21689020500847</v>
      </c>
      <c r="BC364" s="13">
        <f t="shared" si="273"/>
        <v>8414.1288406412787</v>
      </c>
      <c r="BD364">
        <f t="shared" si="295"/>
        <v>147.4603400410341</v>
      </c>
      <c r="BE364" s="13">
        <f t="shared" si="274"/>
        <v>533.91624408933046</v>
      </c>
      <c r="BF364" s="13">
        <f t="shared" si="296"/>
        <v>127.76756316826715</v>
      </c>
      <c r="BG364" s="13">
        <f t="shared" si="275"/>
        <v>20379.984173517129</v>
      </c>
      <c r="BH364">
        <f t="shared" si="297"/>
        <v>184.06586199013765</v>
      </c>
      <c r="BI364" s="13">
        <f t="shared" si="276"/>
        <v>533.91624408933046</v>
      </c>
      <c r="BJ364" s="37">
        <f t="shared" si="277"/>
        <v>7.0828933962664289</v>
      </c>
      <c r="BK364" s="13">
        <f t="shared" si="278"/>
        <v>8414.1288406412787</v>
      </c>
      <c r="BL364">
        <f t="shared" si="298"/>
        <v>30.326343232292061</v>
      </c>
      <c r="BM364" s="13">
        <f t="shared" si="279"/>
        <v>10.271511508174452</v>
      </c>
      <c r="BN364" s="13">
        <f t="shared" si="299"/>
        <v>10.633566359525108</v>
      </c>
      <c r="BO364" s="13">
        <f t="shared" si="280"/>
        <v>20379.984173517129</v>
      </c>
      <c r="BP364">
        <f t="shared" si="300"/>
        <v>66.931865181395622</v>
      </c>
      <c r="BQ364" s="13">
        <f t="shared" si="281"/>
        <v>10.271511508174452</v>
      </c>
      <c r="BR364" s="37">
        <f t="shared" si="282"/>
        <v>159.78161370143422</v>
      </c>
      <c r="BS364" s="13">
        <f t="shared" si="283"/>
        <v>8414.1288406412787</v>
      </c>
      <c r="BT364">
        <f t="shared" si="301"/>
        <v>183.02506353745986</v>
      </c>
      <c r="BU364" s="13">
        <f t="shared" si="284"/>
        <v>836.26927694937092</v>
      </c>
      <c r="BV364" s="13">
        <f t="shared" si="302"/>
        <v>163.3322866646929</v>
      </c>
      <c r="BW364" s="13">
        <f t="shared" si="285"/>
        <v>20379.984173517129</v>
      </c>
      <c r="BX364">
        <f t="shared" si="303"/>
        <v>219.6305854865634</v>
      </c>
      <c r="BY364" s="13">
        <f t="shared" si="286"/>
        <v>836.26927694937092</v>
      </c>
    </row>
    <row r="365" spans="29:77" x14ac:dyDescent="0.2">
      <c r="AC365">
        <v>363</v>
      </c>
      <c r="AD365" s="37">
        <f t="shared" si="257"/>
        <v>517.28773978707602</v>
      </c>
      <c r="AE365" s="13">
        <f t="shared" si="258"/>
        <v>14023.548067735466</v>
      </c>
      <c r="AF365">
        <f t="shared" si="304"/>
        <v>555.92010361003872</v>
      </c>
      <c r="AG365" s="13">
        <f t="shared" si="259"/>
        <v>1616.3024281585481</v>
      </c>
      <c r="AH365" s="13">
        <f t="shared" si="287"/>
        <v>519.87262970432835</v>
      </c>
      <c r="AI365" s="13">
        <f t="shared" si="260"/>
        <v>20379.984173517129</v>
      </c>
      <c r="AJ365">
        <f t="shared" si="288"/>
        <v>576.01583679390717</v>
      </c>
      <c r="AK365" s="13">
        <f t="shared" si="261"/>
        <v>1616.3024281585481</v>
      </c>
      <c r="AL365" s="37">
        <f t="shared" si="262"/>
        <v>1162.5450724080165</v>
      </c>
      <c r="AM365" s="13">
        <f t="shared" si="263"/>
        <v>16828.257681282557</v>
      </c>
      <c r="AN365">
        <f t="shared" si="289"/>
        <v>1208.9039089955718</v>
      </c>
      <c r="AO365" s="13">
        <f t="shared" si="264"/>
        <v>3457.7835760522935</v>
      </c>
      <c r="AP365" s="13">
        <f t="shared" si="290"/>
        <v>1164.6470708022655</v>
      </c>
      <c r="AQ365" s="13">
        <f t="shared" si="265"/>
        <v>20379.984173517129</v>
      </c>
      <c r="AR365" s="13">
        <f t="shared" si="291"/>
        <v>1220.7902778918444</v>
      </c>
      <c r="AS365" s="38">
        <f t="shared" si="266"/>
        <v>3457.7835760522935</v>
      </c>
      <c r="AT365" s="37">
        <f t="shared" si="267"/>
        <v>108.84359342095777</v>
      </c>
      <c r="AU365" s="13">
        <f t="shared" si="268"/>
        <v>5609.4192270941858</v>
      </c>
      <c r="AV365">
        <f t="shared" si="292"/>
        <v>124.29653895014286</v>
      </c>
      <c r="AW365" s="13">
        <f t="shared" si="269"/>
        <v>532.10518174559218</v>
      </c>
      <c r="AX365" s="13">
        <f t="shared" si="293"/>
        <v>112.87715790721964</v>
      </c>
      <c r="AY365" s="13">
        <f t="shared" si="270"/>
        <v>20379.984173517129</v>
      </c>
      <c r="AZ365">
        <f t="shared" si="294"/>
        <v>169.02036499679849</v>
      </c>
      <c r="BA365" s="13">
        <f t="shared" si="271"/>
        <v>532.10518174559218</v>
      </c>
      <c r="BB365" s="37">
        <f t="shared" si="272"/>
        <v>124.21689020500847</v>
      </c>
      <c r="BC365" s="13">
        <f t="shared" si="273"/>
        <v>8414.1288406412787</v>
      </c>
      <c r="BD365">
        <f t="shared" si="295"/>
        <v>147.39630849878608</v>
      </c>
      <c r="BE365" s="13">
        <f t="shared" si="274"/>
        <v>533.91624408933046</v>
      </c>
      <c r="BF365" s="13">
        <f t="shared" si="296"/>
        <v>127.76756316826715</v>
      </c>
      <c r="BG365" s="13">
        <f t="shared" si="275"/>
        <v>20379.984173517129</v>
      </c>
      <c r="BH365">
        <f t="shared" si="297"/>
        <v>183.91077025784602</v>
      </c>
      <c r="BI365" s="13">
        <f t="shared" si="276"/>
        <v>533.91624408933046</v>
      </c>
      <c r="BJ365" s="37">
        <f t="shared" si="277"/>
        <v>7.0828933962664289</v>
      </c>
      <c r="BK365" s="13">
        <f t="shared" si="278"/>
        <v>8414.1288406412787</v>
      </c>
      <c r="BL365">
        <f t="shared" si="298"/>
        <v>30.262311690044054</v>
      </c>
      <c r="BM365" s="13">
        <f t="shared" si="279"/>
        <v>10.271511508174452</v>
      </c>
      <c r="BN365" s="13">
        <f t="shared" si="299"/>
        <v>10.633566359525108</v>
      </c>
      <c r="BO365" s="13">
        <f t="shared" si="280"/>
        <v>20379.984173517129</v>
      </c>
      <c r="BP365">
        <f t="shared" si="300"/>
        <v>66.77677344910397</v>
      </c>
      <c r="BQ365" s="13">
        <f t="shared" si="281"/>
        <v>10.271511508174452</v>
      </c>
      <c r="BR365" s="37">
        <f t="shared" si="282"/>
        <v>159.78161370143422</v>
      </c>
      <c r="BS365" s="13">
        <f t="shared" si="283"/>
        <v>8414.1288406412787</v>
      </c>
      <c r="BT365">
        <f t="shared" si="301"/>
        <v>182.96103199521184</v>
      </c>
      <c r="BU365" s="13">
        <f t="shared" si="284"/>
        <v>836.26927694937092</v>
      </c>
      <c r="BV365" s="13">
        <f t="shared" si="302"/>
        <v>163.3322866646929</v>
      </c>
      <c r="BW365" s="13">
        <f t="shared" si="285"/>
        <v>20379.984173517129</v>
      </c>
      <c r="BX365">
        <f t="shared" si="303"/>
        <v>219.47549375427178</v>
      </c>
      <c r="BY365" s="13">
        <f t="shared" si="286"/>
        <v>836.26927694937092</v>
      </c>
    </row>
    <row r="366" spans="29:77" x14ac:dyDescent="0.2">
      <c r="AC366">
        <v>364</v>
      </c>
      <c r="AD366" s="37">
        <f t="shared" si="257"/>
        <v>517.28773978707602</v>
      </c>
      <c r="AE366" s="13">
        <f t="shared" si="258"/>
        <v>14023.548067735466</v>
      </c>
      <c r="AF366">
        <f t="shared" si="304"/>
        <v>555.81397074239328</v>
      </c>
      <c r="AG366" s="13">
        <f t="shared" si="259"/>
        <v>1616.3024281585481</v>
      </c>
      <c r="AH366" s="13">
        <f t="shared" si="287"/>
        <v>519.87262970432835</v>
      </c>
      <c r="AI366" s="13">
        <f t="shared" si="260"/>
        <v>20379.984173517129</v>
      </c>
      <c r="AJ366">
        <f t="shared" si="288"/>
        <v>575.86159721399076</v>
      </c>
      <c r="AK366" s="13">
        <f t="shared" si="261"/>
        <v>1616.3024281585481</v>
      </c>
      <c r="AL366" s="37">
        <f t="shared" si="262"/>
        <v>1162.5450724080165</v>
      </c>
      <c r="AM366" s="13">
        <f t="shared" si="263"/>
        <v>16828.257681282557</v>
      </c>
      <c r="AN366">
        <f t="shared" si="289"/>
        <v>1208.7765495543972</v>
      </c>
      <c r="AO366" s="13">
        <f t="shared" si="264"/>
        <v>3457.7835760522935</v>
      </c>
      <c r="AP366" s="13">
        <f t="shared" si="290"/>
        <v>1164.6470708022655</v>
      </c>
      <c r="AQ366" s="13">
        <f t="shared" si="265"/>
        <v>20379.984173517129</v>
      </c>
      <c r="AR366" s="13">
        <f t="shared" si="291"/>
        <v>1220.6360383119279</v>
      </c>
      <c r="AS366" s="38">
        <f t="shared" si="266"/>
        <v>3457.7835760522935</v>
      </c>
      <c r="AT366" s="37">
        <f t="shared" si="267"/>
        <v>108.84359342095777</v>
      </c>
      <c r="AU366" s="13">
        <f t="shared" si="268"/>
        <v>5609.4192270941858</v>
      </c>
      <c r="AV366">
        <f t="shared" si="292"/>
        <v>124.25408580308466</v>
      </c>
      <c r="AW366" s="13">
        <f t="shared" si="269"/>
        <v>532.10518174559218</v>
      </c>
      <c r="AX366" s="13">
        <f t="shared" si="293"/>
        <v>112.87715790721964</v>
      </c>
      <c r="AY366" s="13">
        <f t="shared" si="270"/>
        <v>20379.984173517129</v>
      </c>
      <c r="AZ366">
        <f t="shared" si="294"/>
        <v>168.86612541688208</v>
      </c>
      <c r="BA366" s="13">
        <f t="shared" si="271"/>
        <v>532.10518174559218</v>
      </c>
      <c r="BB366" s="37">
        <f t="shared" si="272"/>
        <v>124.21689020500847</v>
      </c>
      <c r="BC366" s="13">
        <f t="shared" si="273"/>
        <v>8414.1288406412787</v>
      </c>
      <c r="BD366">
        <f t="shared" si="295"/>
        <v>147.3326287781988</v>
      </c>
      <c r="BE366" s="13">
        <f t="shared" si="274"/>
        <v>533.91624408933046</v>
      </c>
      <c r="BF366" s="13">
        <f t="shared" si="296"/>
        <v>127.76756316826715</v>
      </c>
      <c r="BG366" s="13">
        <f t="shared" si="275"/>
        <v>20379.984173517129</v>
      </c>
      <c r="BH366">
        <f t="shared" si="297"/>
        <v>183.75653067792959</v>
      </c>
      <c r="BI366" s="13">
        <f t="shared" si="276"/>
        <v>533.91624408933046</v>
      </c>
      <c r="BJ366" s="37">
        <f t="shared" si="277"/>
        <v>7.0828933962664289</v>
      </c>
      <c r="BK366" s="13">
        <f t="shared" si="278"/>
        <v>8414.1288406412787</v>
      </c>
      <c r="BL366">
        <f t="shared" si="298"/>
        <v>30.198631969456756</v>
      </c>
      <c r="BM366" s="13">
        <f t="shared" si="279"/>
        <v>10.271511508174452</v>
      </c>
      <c r="BN366" s="13">
        <f t="shared" si="299"/>
        <v>10.633566359525108</v>
      </c>
      <c r="BO366" s="13">
        <f t="shared" si="280"/>
        <v>20379.984173517129</v>
      </c>
      <c r="BP366">
        <f t="shared" si="300"/>
        <v>66.622533869187549</v>
      </c>
      <c r="BQ366" s="13">
        <f t="shared" si="281"/>
        <v>10.271511508174452</v>
      </c>
      <c r="BR366" s="37">
        <f t="shared" si="282"/>
        <v>159.78161370143422</v>
      </c>
      <c r="BS366" s="13">
        <f t="shared" si="283"/>
        <v>8414.1288406412787</v>
      </c>
      <c r="BT366">
        <f t="shared" si="301"/>
        <v>182.89735227462455</v>
      </c>
      <c r="BU366" s="13">
        <f t="shared" si="284"/>
        <v>836.26927694937092</v>
      </c>
      <c r="BV366" s="13">
        <f t="shared" si="302"/>
        <v>163.3322866646929</v>
      </c>
      <c r="BW366" s="13">
        <f t="shared" si="285"/>
        <v>20379.984173517129</v>
      </c>
      <c r="BX366">
        <f t="shared" si="303"/>
        <v>219.32125417435535</v>
      </c>
      <c r="BY366" s="13">
        <f t="shared" si="286"/>
        <v>836.26927694937092</v>
      </c>
    </row>
    <row r="367" spans="29:77" x14ac:dyDescent="0.2">
      <c r="AC367">
        <v>365</v>
      </c>
      <c r="AD367" s="37">
        <f t="shared" si="257"/>
        <v>517.28773978707602</v>
      </c>
      <c r="AE367" s="13">
        <f t="shared" si="258"/>
        <v>14023.548067735466</v>
      </c>
      <c r="AF367">
        <f t="shared" si="304"/>
        <v>555.70841942470747</v>
      </c>
      <c r="AG367" s="13">
        <f t="shared" si="259"/>
        <v>1616.3024281585481</v>
      </c>
      <c r="AH367" s="13">
        <f t="shared" si="287"/>
        <v>519.87262970432835</v>
      </c>
      <c r="AI367" s="13">
        <f t="shared" si="260"/>
        <v>20379.984173517129</v>
      </c>
      <c r="AJ367">
        <f t="shared" si="288"/>
        <v>575.70820278245742</v>
      </c>
      <c r="AK367" s="13">
        <f t="shared" si="261"/>
        <v>1616.3024281585481</v>
      </c>
      <c r="AL367" s="37">
        <f t="shared" si="262"/>
        <v>1162.5450724080165</v>
      </c>
      <c r="AM367" s="13">
        <f t="shared" si="263"/>
        <v>16828.257681282557</v>
      </c>
      <c r="AN367">
        <f t="shared" si="289"/>
        <v>1208.6498879731741</v>
      </c>
      <c r="AO367" s="13">
        <f t="shared" si="264"/>
        <v>3457.7835760522935</v>
      </c>
      <c r="AP367" s="13">
        <f t="shared" si="290"/>
        <v>1164.6470708022655</v>
      </c>
      <c r="AQ367" s="13">
        <f t="shared" si="265"/>
        <v>20379.984173517129</v>
      </c>
      <c r="AR367" s="13">
        <f t="shared" si="291"/>
        <v>1220.4826438803946</v>
      </c>
      <c r="AS367" s="38">
        <f t="shared" si="266"/>
        <v>3457.7835760522935</v>
      </c>
      <c r="AT367" s="37">
        <f t="shared" si="267"/>
        <v>108.84359342095777</v>
      </c>
      <c r="AU367" s="13">
        <f t="shared" si="268"/>
        <v>5609.4192270941858</v>
      </c>
      <c r="AV367">
        <f t="shared" si="292"/>
        <v>124.21186527601034</v>
      </c>
      <c r="AW367" s="13">
        <f t="shared" si="269"/>
        <v>532.10518174559218</v>
      </c>
      <c r="AX367" s="13">
        <f t="shared" si="293"/>
        <v>112.87715790721964</v>
      </c>
      <c r="AY367" s="13">
        <f t="shared" si="270"/>
        <v>20379.984173517129</v>
      </c>
      <c r="AZ367">
        <f t="shared" si="294"/>
        <v>168.71273098534874</v>
      </c>
      <c r="BA367" s="13">
        <f t="shared" si="271"/>
        <v>532.10518174559218</v>
      </c>
      <c r="BB367" s="37">
        <f t="shared" si="272"/>
        <v>124.21689020500847</v>
      </c>
      <c r="BC367" s="13">
        <f t="shared" si="273"/>
        <v>8414.1288406412787</v>
      </c>
      <c r="BD367">
        <f t="shared" si="295"/>
        <v>147.26929798758732</v>
      </c>
      <c r="BE367" s="13">
        <f t="shared" si="274"/>
        <v>533.91624408933046</v>
      </c>
      <c r="BF367" s="13">
        <f t="shared" si="296"/>
        <v>127.76756316826715</v>
      </c>
      <c r="BG367" s="13">
        <f t="shared" si="275"/>
        <v>20379.984173517129</v>
      </c>
      <c r="BH367">
        <f t="shared" si="297"/>
        <v>183.60313624639628</v>
      </c>
      <c r="BI367" s="13">
        <f t="shared" si="276"/>
        <v>533.91624408933046</v>
      </c>
      <c r="BJ367" s="37">
        <f t="shared" si="277"/>
        <v>7.0828933962664289</v>
      </c>
      <c r="BK367" s="13">
        <f t="shared" si="278"/>
        <v>8414.1288406412787</v>
      </c>
      <c r="BL367">
        <f t="shared" si="298"/>
        <v>30.135301178845275</v>
      </c>
      <c r="BM367" s="13">
        <f t="shared" si="279"/>
        <v>10.271511508174452</v>
      </c>
      <c r="BN367" s="13">
        <f t="shared" si="299"/>
        <v>10.633566359525108</v>
      </c>
      <c r="BO367" s="13">
        <f t="shared" si="280"/>
        <v>20379.984173517129</v>
      </c>
      <c r="BP367">
        <f t="shared" si="300"/>
        <v>66.469139437654221</v>
      </c>
      <c r="BQ367" s="13">
        <f t="shared" si="281"/>
        <v>10.271511508174452</v>
      </c>
      <c r="BR367" s="37">
        <f t="shared" si="282"/>
        <v>159.78161370143422</v>
      </c>
      <c r="BS367" s="13">
        <f t="shared" si="283"/>
        <v>8414.1288406412787</v>
      </c>
      <c r="BT367">
        <f t="shared" si="301"/>
        <v>182.83402148401308</v>
      </c>
      <c r="BU367" s="13">
        <f t="shared" si="284"/>
        <v>836.26927694937092</v>
      </c>
      <c r="BV367" s="13">
        <f t="shared" si="302"/>
        <v>163.3322866646929</v>
      </c>
      <c r="BW367" s="13">
        <f t="shared" si="285"/>
        <v>20379.984173517129</v>
      </c>
      <c r="BX367">
        <f t="shared" si="303"/>
        <v>219.16785974282203</v>
      </c>
      <c r="BY367" s="13">
        <f t="shared" si="286"/>
        <v>836.26927694937092</v>
      </c>
    </row>
    <row r="368" spans="29:77" x14ac:dyDescent="0.2">
      <c r="AC368">
        <v>366</v>
      </c>
      <c r="AD368" s="37">
        <f t="shared" si="257"/>
        <v>517.28773978707602</v>
      </c>
      <c r="AE368" s="13">
        <f t="shared" si="258"/>
        <v>14023.548067735466</v>
      </c>
      <c r="AF368">
        <f t="shared" si="304"/>
        <v>555.60344489017837</v>
      </c>
      <c r="AG368" s="13">
        <f t="shared" si="259"/>
        <v>1616.3024281585481</v>
      </c>
      <c r="AH368" s="13">
        <f t="shared" si="287"/>
        <v>519.87262970432835</v>
      </c>
      <c r="AI368" s="13">
        <f t="shared" si="260"/>
        <v>20379.984173517129</v>
      </c>
      <c r="AJ368">
        <f t="shared" si="288"/>
        <v>575.55564657186153</v>
      </c>
      <c r="AK368" s="13">
        <f t="shared" si="261"/>
        <v>1616.3024281585481</v>
      </c>
      <c r="AL368" s="37">
        <f t="shared" si="262"/>
        <v>1162.5450724080165</v>
      </c>
      <c r="AM368" s="13">
        <f t="shared" si="263"/>
        <v>16828.257681282557</v>
      </c>
      <c r="AN368">
        <f t="shared" si="289"/>
        <v>1208.5239185317394</v>
      </c>
      <c r="AO368" s="13">
        <f t="shared" si="264"/>
        <v>3457.7835760522935</v>
      </c>
      <c r="AP368" s="13">
        <f t="shared" si="290"/>
        <v>1164.6470708022655</v>
      </c>
      <c r="AQ368" s="13">
        <f t="shared" si="265"/>
        <v>20379.984173517129</v>
      </c>
      <c r="AR368" s="13">
        <f t="shared" si="291"/>
        <v>1220.3300876697986</v>
      </c>
      <c r="AS368" s="38">
        <f t="shared" si="266"/>
        <v>3457.7835760522935</v>
      </c>
      <c r="AT368" s="37">
        <f t="shared" si="267"/>
        <v>108.84359342095777</v>
      </c>
      <c r="AU368" s="13">
        <f t="shared" si="268"/>
        <v>5609.4192270941858</v>
      </c>
      <c r="AV368">
        <f t="shared" si="292"/>
        <v>124.16987546219872</v>
      </c>
      <c r="AW368" s="13">
        <f t="shared" si="269"/>
        <v>532.10518174559218</v>
      </c>
      <c r="AX368" s="13">
        <f t="shared" si="293"/>
        <v>112.87715790721964</v>
      </c>
      <c r="AY368" s="13">
        <f t="shared" si="270"/>
        <v>20379.984173517129</v>
      </c>
      <c r="AZ368">
        <f t="shared" si="294"/>
        <v>168.5601747747528</v>
      </c>
      <c r="BA368" s="13">
        <f t="shared" si="271"/>
        <v>532.10518174559218</v>
      </c>
      <c r="BB368" s="37">
        <f t="shared" si="272"/>
        <v>124.21689020500847</v>
      </c>
      <c r="BC368" s="13">
        <f t="shared" si="273"/>
        <v>8414.1288406412787</v>
      </c>
      <c r="BD368">
        <f t="shared" si="295"/>
        <v>147.20631326686987</v>
      </c>
      <c r="BE368" s="13">
        <f t="shared" si="274"/>
        <v>533.91624408933046</v>
      </c>
      <c r="BF368" s="13">
        <f t="shared" si="296"/>
        <v>127.76756316826715</v>
      </c>
      <c r="BG368" s="13">
        <f t="shared" si="275"/>
        <v>20379.984173517129</v>
      </c>
      <c r="BH368">
        <f t="shared" si="297"/>
        <v>183.45058003580027</v>
      </c>
      <c r="BI368" s="13">
        <f t="shared" si="276"/>
        <v>533.91624408933046</v>
      </c>
      <c r="BJ368" s="37">
        <f t="shared" si="277"/>
        <v>7.0828933962664289</v>
      </c>
      <c r="BK368" s="13">
        <f t="shared" si="278"/>
        <v>8414.1288406412787</v>
      </c>
      <c r="BL368">
        <f t="shared" si="298"/>
        <v>30.072316458127844</v>
      </c>
      <c r="BM368" s="13">
        <f t="shared" si="279"/>
        <v>10.271511508174452</v>
      </c>
      <c r="BN368" s="13">
        <f t="shared" si="299"/>
        <v>10.633566359525108</v>
      </c>
      <c r="BO368" s="13">
        <f t="shared" si="280"/>
        <v>20379.984173517129</v>
      </c>
      <c r="BP368">
        <f t="shared" si="300"/>
        <v>66.316583227058246</v>
      </c>
      <c r="BQ368" s="13">
        <f t="shared" si="281"/>
        <v>10.271511508174452</v>
      </c>
      <c r="BR368" s="37">
        <f t="shared" si="282"/>
        <v>159.78161370143422</v>
      </c>
      <c r="BS368" s="13">
        <f t="shared" si="283"/>
        <v>8414.1288406412787</v>
      </c>
      <c r="BT368">
        <f t="shared" si="301"/>
        <v>182.77103676329563</v>
      </c>
      <c r="BU368" s="13">
        <f t="shared" si="284"/>
        <v>836.26927694937092</v>
      </c>
      <c r="BV368" s="13">
        <f t="shared" si="302"/>
        <v>163.3322866646929</v>
      </c>
      <c r="BW368" s="13">
        <f t="shared" si="285"/>
        <v>20379.984173517129</v>
      </c>
      <c r="BX368">
        <f t="shared" si="303"/>
        <v>219.01530353222603</v>
      </c>
      <c r="BY368" s="13">
        <f t="shared" si="286"/>
        <v>836.26927694937092</v>
      </c>
    </row>
    <row r="369" spans="29:77" x14ac:dyDescent="0.2">
      <c r="AC369">
        <v>367</v>
      </c>
      <c r="AD369" s="37">
        <f t="shared" si="257"/>
        <v>517.28773978707602</v>
      </c>
      <c r="AE369" s="13">
        <f t="shared" si="258"/>
        <v>14023.548067735466</v>
      </c>
      <c r="AF369">
        <f t="shared" si="304"/>
        <v>555.49904242395735</v>
      </c>
      <c r="AG369" s="13">
        <f t="shared" si="259"/>
        <v>1616.3024281585481</v>
      </c>
      <c r="AH369" s="13">
        <f t="shared" si="287"/>
        <v>519.87262970432835</v>
      </c>
      <c r="AI369" s="13">
        <f t="shared" si="260"/>
        <v>20379.984173517129</v>
      </c>
      <c r="AJ369">
        <f t="shared" si="288"/>
        <v>575.40392173026055</v>
      </c>
      <c r="AK369" s="13">
        <f t="shared" si="261"/>
        <v>1616.3024281585481</v>
      </c>
      <c r="AL369" s="37">
        <f t="shared" si="262"/>
        <v>1162.5450724080165</v>
      </c>
      <c r="AM369" s="13">
        <f t="shared" si="263"/>
        <v>16828.257681282557</v>
      </c>
      <c r="AN369">
        <f t="shared" si="289"/>
        <v>1208.3986355722741</v>
      </c>
      <c r="AO369" s="13">
        <f t="shared" si="264"/>
        <v>3457.7835760522935</v>
      </c>
      <c r="AP369" s="13">
        <f t="shared" si="290"/>
        <v>1164.6470708022655</v>
      </c>
      <c r="AQ369" s="13">
        <f t="shared" si="265"/>
        <v>20379.984173517129</v>
      </c>
      <c r="AR369" s="13">
        <f t="shared" si="291"/>
        <v>1220.1783628281978</v>
      </c>
      <c r="AS369" s="38">
        <f t="shared" si="266"/>
        <v>3457.7835760522935</v>
      </c>
      <c r="AT369" s="37">
        <f t="shared" si="267"/>
        <v>108.84359342095777</v>
      </c>
      <c r="AU369" s="13">
        <f t="shared" si="268"/>
        <v>5609.4192270941858</v>
      </c>
      <c r="AV369">
        <f t="shared" si="292"/>
        <v>124.12811447571032</v>
      </c>
      <c r="AW369" s="13">
        <f t="shared" si="269"/>
        <v>532.10518174559218</v>
      </c>
      <c r="AX369" s="13">
        <f t="shared" si="293"/>
        <v>112.87715790721964</v>
      </c>
      <c r="AY369" s="13">
        <f t="shared" si="270"/>
        <v>20379.984173517129</v>
      </c>
      <c r="AZ369">
        <f t="shared" si="294"/>
        <v>168.40844993315187</v>
      </c>
      <c r="BA369" s="13">
        <f t="shared" si="271"/>
        <v>532.10518174559218</v>
      </c>
      <c r="BB369" s="37">
        <f t="shared" si="272"/>
        <v>124.21689020500847</v>
      </c>
      <c r="BC369" s="13">
        <f t="shared" si="273"/>
        <v>8414.1288406412787</v>
      </c>
      <c r="BD369">
        <f t="shared" si="295"/>
        <v>147.14367178713729</v>
      </c>
      <c r="BE369" s="13">
        <f t="shared" si="274"/>
        <v>533.91624408933046</v>
      </c>
      <c r="BF369" s="13">
        <f t="shared" si="296"/>
        <v>127.76756316826715</v>
      </c>
      <c r="BG369" s="13">
        <f t="shared" si="275"/>
        <v>20379.984173517129</v>
      </c>
      <c r="BH369">
        <f t="shared" si="297"/>
        <v>183.29885519419938</v>
      </c>
      <c r="BI369" s="13">
        <f t="shared" si="276"/>
        <v>533.91624408933046</v>
      </c>
      <c r="BJ369" s="37">
        <f t="shared" si="277"/>
        <v>7.0828933962664289</v>
      </c>
      <c r="BK369" s="13">
        <f t="shared" si="278"/>
        <v>8414.1288406412787</v>
      </c>
      <c r="BL369">
        <f t="shared" si="298"/>
        <v>30.009674978395253</v>
      </c>
      <c r="BM369" s="13">
        <f t="shared" si="279"/>
        <v>10.271511508174452</v>
      </c>
      <c r="BN369" s="13">
        <f t="shared" si="299"/>
        <v>10.633566359525108</v>
      </c>
      <c r="BO369" s="13">
        <f t="shared" si="280"/>
        <v>20379.984173517129</v>
      </c>
      <c r="BP369">
        <f t="shared" si="300"/>
        <v>66.164858385457336</v>
      </c>
      <c r="BQ369" s="13">
        <f t="shared" si="281"/>
        <v>10.271511508174452</v>
      </c>
      <c r="BR369" s="37">
        <f t="shared" si="282"/>
        <v>159.78161370143422</v>
      </c>
      <c r="BS369" s="13">
        <f t="shared" si="283"/>
        <v>8414.1288406412787</v>
      </c>
      <c r="BT369">
        <f t="shared" si="301"/>
        <v>182.70839528356305</v>
      </c>
      <c r="BU369" s="13">
        <f t="shared" si="284"/>
        <v>836.26927694937092</v>
      </c>
      <c r="BV369" s="13">
        <f t="shared" si="302"/>
        <v>163.3322866646929</v>
      </c>
      <c r="BW369" s="13">
        <f t="shared" si="285"/>
        <v>20379.984173517129</v>
      </c>
      <c r="BX369">
        <f t="shared" si="303"/>
        <v>218.86357869062513</v>
      </c>
      <c r="BY369" s="13">
        <f t="shared" si="286"/>
        <v>836.26927694937092</v>
      </c>
    </row>
    <row r="370" spans="29:77" x14ac:dyDescent="0.2">
      <c r="AC370">
        <v>368</v>
      </c>
      <c r="AD370" s="37">
        <f t="shared" si="257"/>
        <v>517.28773978707602</v>
      </c>
      <c r="AE370" s="13">
        <f t="shared" si="258"/>
        <v>14023.548067735466</v>
      </c>
      <c r="AF370">
        <f t="shared" si="304"/>
        <v>555.39520736244413</v>
      </c>
      <c r="AG370" s="13">
        <f t="shared" si="259"/>
        <v>1616.3024281585481</v>
      </c>
      <c r="AH370" s="13">
        <f t="shared" si="287"/>
        <v>519.87262970432835</v>
      </c>
      <c r="AI370" s="13">
        <f t="shared" si="260"/>
        <v>20379.984173517129</v>
      </c>
      <c r="AJ370">
        <f t="shared" si="288"/>
        <v>575.25302148019011</v>
      </c>
      <c r="AK370" s="13">
        <f t="shared" si="261"/>
        <v>1616.3024281585481</v>
      </c>
      <c r="AL370" s="37">
        <f t="shared" si="262"/>
        <v>1162.5450724080165</v>
      </c>
      <c r="AM370" s="13">
        <f t="shared" si="263"/>
        <v>16828.257681282557</v>
      </c>
      <c r="AN370">
        <f t="shared" si="289"/>
        <v>1208.2740334984583</v>
      </c>
      <c r="AO370" s="13">
        <f t="shared" si="264"/>
        <v>3457.7835760522935</v>
      </c>
      <c r="AP370" s="13">
        <f t="shared" si="290"/>
        <v>1164.6470708022655</v>
      </c>
      <c r="AQ370" s="13">
        <f t="shared" si="265"/>
        <v>20379.984173517129</v>
      </c>
      <c r="AR370" s="13">
        <f t="shared" si="291"/>
        <v>1220.0274625781271</v>
      </c>
      <c r="AS370" s="38">
        <f t="shared" si="266"/>
        <v>3457.7835760522935</v>
      </c>
      <c r="AT370" s="37">
        <f t="shared" si="267"/>
        <v>108.84359342095777</v>
      </c>
      <c r="AU370" s="13">
        <f t="shared" si="268"/>
        <v>5609.4192270941858</v>
      </c>
      <c r="AV370">
        <f t="shared" si="292"/>
        <v>124.08658045110502</v>
      </c>
      <c r="AW370" s="13">
        <f t="shared" si="269"/>
        <v>532.10518174559218</v>
      </c>
      <c r="AX370" s="13">
        <f t="shared" si="293"/>
        <v>112.87715790721964</v>
      </c>
      <c r="AY370" s="13">
        <f t="shared" si="270"/>
        <v>20379.984173517129</v>
      </c>
      <c r="AZ370">
        <f t="shared" si="294"/>
        <v>168.25754968308141</v>
      </c>
      <c r="BA370" s="13">
        <f t="shared" si="271"/>
        <v>532.10518174559218</v>
      </c>
      <c r="BB370" s="37">
        <f t="shared" si="272"/>
        <v>124.21689020500847</v>
      </c>
      <c r="BC370" s="13">
        <f t="shared" si="273"/>
        <v>8414.1288406412787</v>
      </c>
      <c r="BD370">
        <f t="shared" si="295"/>
        <v>147.08137075022933</v>
      </c>
      <c r="BE370" s="13">
        <f t="shared" si="274"/>
        <v>533.91624408933046</v>
      </c>
      <c r="BF370" s="13">
        <f t="shared" si="296"/>
        <v>127.76756316826715</v>
      </c>
      <c r="BG370" s="13">
        <f t="shared" si="275"/>
        <v>20379.984173517129</v>
      </c>
      <c r="BH370">
        <f t="shared" si="297"/>
        <v>183.14795494412891</v>
      </c>
      <c r="BI370" s="13">
        <f t="shared" si="276"/>
        <v>533.91624408933046</v>
      </c>
      <c r="BJ370" s="37">
        <f t="shared" si="277"/>
        <v>7.0828933962664289</v>
      </c>
      <c r="BK370" s="13">
        <f t="shared" si="278"/>
        <v>8414.1288406412787</v>
      </c>
      <c r="BL370">
        <f t="shared" si="298"/>
        <v>29.947373941487292</v>
      </c>
      <c r="BM370" s="13">
        <f t="shared" si="279"/>
        <v>10.271511508174452</v>
      </c>
      <c r="BN370" s="13">
        <f t="shared" si="299"/>
        <v>10.633566359525108</v>
      </c>
      <c r="BO370" s="13">
        <f t="shared" si="280"/>
        <v>20379.984173517129</v>
      </c>
      <c r="BP370">
        <f t="shared" si="300"/>
        <v>66.013958135386872</v>
      </c>
      <c r="BQ370" s="13">
        <f t="shared" si="281"/>
        <v>10.271511508174452</v>
      </c>
      <c r="BR370" s="37">
        <f t="shared" si="282"/>
        <v>159.78161370143422</v>
      </c>
      <c r="BS370" s="13">
        <f t="shared" si="283"/>
        <v>8414.1288406412787</v>
      </c>
      <c r="BT370">
        <f t="shared" si="301"/>
        <v>182.64609424665508</v>
      </c>
      <c r="BU370" s="13">
        <f t="shared" si="284"/>
        <v>836.26927694937092</v>
      </c>
      <c r="BV370" s="13">
        <f t="shared" si="302"/>
        <v>163.3322866646929</v>
      </c>
      <c r="BW370" s="13">
        <f t="shared" si="285"/>
        <v>20379.984173517129</v>
      </c>
      <c r="BX370">
        <f t="shared" si="303"/>
        <v>218.71267844055467</v>
      </c>
      <c r="BY370" s="13">
        <f t="shared" si="286"/>
        <v>836.26927694937092</v>
      </c>
    </row>
    <row r="371" spans="29:77" x14ac:dyDescent="0.2">
      <c r="AC371">
        <v>369</v>
      </c>
      <c r="AD371" s="37">
        <f t="shared" si="257"/>
        <v>517.28773978707602</v>
      </c>
      <c r="AE371" s="13">
        <f t="shared" si="258"/>
        <v>14023.548067735466</v>
      </c>
      <c r="AF371">
        <f t="shared" si="304"/>
        <v>555.29193509259221</v>
      </c>
      <c r="AG371" s="13">
        <f t="shared" si="259"/>
        <v>1616.3024281585481</v>
      </c>
      <c r="AH371" s="13">
        <f t="shared" si="287"/>
        <v>519.87262970432835</v>
      </c>
      <c r="AI371" s="13">
        <f t="shared" si="260"/>
        <v>20379.984173517129</v>
      </c>
      <c r="AJ371">
        <f t="shared" si="288"/>
        <v>575.10293911765393</v>
      </c>
      <c r="AK371" s="13">
        <f t="shared" si="261"/>
        <v>1616.3024281585481</v>
      </c>
      <c r="AL371" s="37">
        <f t="shared" si="262"/>
        <v>1162.5450724080165</v>
      </c>
      <c r="AM371" s="13">
        <f t="shared" si="263"/>
        <v>16828.257681282557</v>
      </c>
      <c r="AN371">
        <f t="shared" si="289"/>
        <v>1208.1501067746358</v>
      </c>
      <c r="AO371" s="13">
        <f t="shared" si="264"/>
        <v>3457.7835760522935</v>
      </c>
      <c r="AP371" s="13">
        <f t="shared" si="290"/>
        <v>1164.6470708022655</v>
      </c>
      <c r="AQ371" s="13">
        <f t="shared" si="265"/>
        <v>20379.984173517129</v>
      </c>
      <c r="AR371" s="13">
        <f t="shared" si="291"/>
        <v>1219.8773802155911</v>
      </c>
      <c r="AS371" s="38">
        <f t="shared" si="266"/>
        <v>3457.7835760522935</v>
      </c>
      <c r="AT371" s="37">
        <f t="shared" si="267"/>
        <v>108.84359342095777</v>
      </c>
      <c r="AU371" s="13">
        <f t="shared" si="268"/>
        <v>5609.4192270941858</v>
      </c>
      <c r="AV371">
        <f t="shared" si="292"/>
        <v>124.04527154316423</v>
      </c>
      <c r="AW371" s="13">
        <f t="shared" si="269"/>
        <v>532.10518174559218</v>
      </c>
      <c r="AX371" s="13">
        <f t="shared" si="293"/>
        <v>112.87715790721964</v>
      </c>
      <c r="AY371" s="13">
        <f t="shared" si="270"/>
        <v>20379.984173517129</v>
      </c>
      <c r="AZ371">
        <f t="shared" si="294"/>
        <v>168.1074673205452</v>
      </c>
      <c r="BA371" s="13">
        <f t="shared" si="271"/>
        <v>532.10518174559218</v>
      </c>
      <c r="BB371" s="37">
        <f t="shared" si="272"/>
        <v>124.21689020500847</v>
      </c>
      <c r="BC371" s="13">
        <f t="shared" si="273"/>
        <v>8414.1288406412787</v>
      </c>
      <c r="BD371">
        <f t="shared" si="295"/>
        <v>147.01940738831817</v>
      </c>
      <c r="BE371" s="13">
        <f t="shared" si="274"/>
        <v>533.91624408933046</v>
      </c>
      <c r="BF371" s="13">
        <f t="shared" si="296"/>
        <v>127.76756316826715</v>
      </c>
      <c r="BG371" s="13">
        <f t="shared" si="275"/>
        <v>20379.984173517129</v>
      </c>
      <c r="BH371">
        <f t="shared" si="297"/>
        <v>182.9978725815927</v>
      </c>
      <c r="BI371" s="13">
        <f t="shared" si="276"/>
        <v>533.91624408933046</v>
      </c>
      <c r="BJ371" s="37">
        <f t="shared" si="277"/>
        <v>7.0828933962664289</v>
      </c>
      <c r="BK371" s="13">
        <f t="shared" si="278"/>
        <v>8414.1288406412787</v>
      </c>
      <c r="BL371">
        <f t="shared" si="298"/>
        <v>29.885410579576128</v>
      </c>
      <c r="BM371" s="13">
        <f t="shared" si="279"/>
        <v>10.271511508174452</v>
      </c>
      <c r="BN371" s="13">
        <f t="shared" si="299"/>
        <v>10.633566359525108</v>
      </c>
      <c r="BO371" s="13">
        <f t="shared" si="280"/>
        <v>20379.984173517129</v>
      </c>
      <c r="BP371">
        <f t="shared" si="300"/>
        <v>65.863875772850662</v>
      </c>
      <c r="BQ371" s="13">
        <f t="shared" si="281"/>
        <v>10.271511508174452</v>
      </c>
      <c r="BR371" s="37">
        <f t="shared" si="282"/>
        <v>159.78161370143422</v>
      </c>
      <c r="BS371" s="13">
        <f t="shared" si="283"/>
        <v>8414.1288406412787</v>
      </c>
      <c r="BT371">
        <f t="shared" si="301"/>
        <v>182.58413088474393</v>
      </c>
      <c r="BU371" s="13">
        <f t="shared" si="284"/>
        <v>836.26927694937092</v>
      </c>
      <c r="BV371" s="13">
        <f t="shared" si="302"/>
        <v>163.3322866646929</v>
      </c>
      <c r="BW371" s="13">
        <f t="shared" si="285"/>
        <v>20379.984173517129</v>
      </c>
      <c r="BX371">
        <f t="shared" si="303"/>
        <v>218.56259607801846</v>
      </c>
      <c r="BY371" s="13">
        <f t="shared" si="286"/>
        <v>836.26927694937092</v>
      </c>
    </row>
    <row r="372" spans="29:77" x14ac:dyDescent="0.2">
      <c r="AC372">
        <v>370</v>
      </c>
      <c r="AD372" s="37">
        <f t="shared" si="257"/>
        <v>517.28773978707602</v>
      </c>
      <c r="AE372" s="13">
        <f t="shared" si="258"/>
        <v>14023.548067735466</v>
      </c>
      <c r="AF372">
        <f t="shared" si="304"/>
        <v>555.1892210512259</v>
      </c>
      <c r="AG372" s="13">
        <f t="shared" si="259"/>
        <v>1616.3024281585481</v>
      </c>
      <c r="AH372" s="13">
        <f t="shared" si="287"/>
        <v>519.87262970432835</v>
      </c>
      <c r="AI372" s="13">
        <f t="shared" si="260"/>
        <v>20379.984173517129</v>
      </c>
      <c r="AJ372">
        <f t="shared" si="288"/>
        <v>574.95366801113141</v>
      </c>
      <c r="AK372" s="13">
        <f t="shared" si="261"/>
        <v>1616.3024281585481</v>
      </c>
      <c r="AL372" s="37">
        <f t="shared" si="262"/>
        <v>1162.5450724080165</v>
      </c>
      <c r="AM372" s="13">
        <f t="shared" si="263"/>
        <v>16828.257681282557</v>
      </c>
      <c r="AN372">
        <f t="shared" si="289"/>
        <v>1208.0268499249964</v>
      </c>
      <c r="AO372" s="13">
        <f t="shared" si="264"/>
        <v>3457.7835760522935</v>
      </c>
      <c r="AP372" s="13">
        <f t="shared" si="290"/>
        <v>1164.6470708022655</v>
      </c>
      <c r="AQ372" s="13">
        <f t="shared" si="265"/>
        <v>20379.984173517129</v>
      </c>
      <c r="AR372" s="13">
        <f t="shared" si="291"/>
        <v>1219.7281091090686</v>
      </c>
      <c r="AS372" s="38">
        <f t="shared" si="266"/>
        <v>3457.7835760522935</v>
      </c>
      <c r="AT372" s="37">
        <f t="shared" si="267"/>
        <v>108.84359342095777</v>
      </c>
      <c r="AU372" s="13">
        <f t="shared" si="268"/>
        <v>5609.4192270941858</v>
      </c>
      <c r="AV372">
        <f t="shared" si="292"/>
        <v>124.00418592661774</v>
      </c>
      <c r="AW372" s="13">
        <f t="shared" si="269"/>
        <v>532.10518174559218</v>
      </c>
      <c r="AX372" s="13">
        <f t="shared" si="293"/>
        <v>112.87715790721964</v>
      </c>
      <c r="AY372" s="13">
        <f t="shared" si="270"/>
        <v>20379.984173517129</v>
      </c>
      <c r="AZ372">
        <f t="shared" si="294"/>
        <v>167.95819621402268</v>
      </c>
      <c r="BA372" s="13">
        <f t="shared" si="271"/>
        <v>532.10518174559218</v>
      </c>
      <c r="BB372" s="37">
        <f t="shared" si="272"/>
        <v>124.21689020500847</v>
      </c>
      <c r="BC372" s="13">
        <f t="shared" si="273"/>
        <v>8414.1288406412787</v>
      </c>
      <c r="BD372">
        <f t="shared" si="295"/>
        <v>146.95777896349841</v>
      </c>
      <c r="BE372" s="13">
        <f t="shared" si="274"/>
        <v>533.91624408933046</v>
      </c>
      <c r="BF372" s="13">
        <f t="shared" si="296"/>
        <v>127.76756316826715</v>
      </c>
      <c r="BG372" s="13">
        <f t="shared" si="275"/>
        <v>20379.984173517129</v>
      </c>
      <c r="BH372">
        <f t="shared" si="297"/>
        <v>182.84860147507021</v>
      </c>
      <c r="BI372" s="13">
        <f t="shared" si="276"/>
        <v>533.91624408933046</v>
      </c>
      <c r="BJ372" s="37">
        <f t="shared" si="277"/>
        <v>7.0828933962664289</v>
      </c>
      <c r="BK372" s="13">
        <f t="shared" si="278"/>
        <v>8414.1288406412787</v>
      </c>
      <c r="BL372">
        <f t="shared" si="298"/>
        <v>29.823782154756369</v>
      </c>
      <c r="BM372" s="13">
        <f t="shared" si="279"/>
        <v>10.271511508174452</v>
      </c>
      <c r="BN372" s="13">
        <f t="shared" si="299"/>
        <v>10.633566359525108</v>
      </c>
      <c r="BO372" s="13">
        <f t="shared" si="280"/>
        <v>20379.984173517129</v>
      </c>
      <c r="BP372">
        <f t="shared" si="300"/>
        <v>65.714604666328157</v>
      </c>
      <c r="BQ372" s="13">
        <f t="shared" si="281"/>
        <v>10.271511508174452</v>
      </c>
      <c r="BR372" s="37">
        <f t="shared" si="282"/>
        <v>159.78161370143422</v>
      </c>
      <c r="BS372" s="13">
        <f t="shared" si="283"/>
        <v>8414.1288406412787</v>
      </c>
      <c r="BT372">
        <f t="shared" si="301"/>
        <v>182.52250245992417</v>
      </c>
      <c r="BU372" s="13">
        <f t="shared" si="284"/>
        <v>836.26927694937092</v>
      </c>
      <c r="BV372" s="13">
        <f t="shared" si="302"/>
        <v>163.3322866646929</v>
      </c>
      <c r="BW372" s="13">
        <f t="shared" si="285"/>
        <v>20379.984173517129</v>
      </c>
      <c r="BX372">
        <f t="shared" si="303"/>
        <v>218.41332497149597</v>
      </c>
      <c r="BY372" s="13">
        <f t="shared" si="286"/>
        <v>836.26927694937092</v>
      </c>
    </row>
    <row r="373" spans="29:77" x14ac:dyDescent="0.2">
      <c r="AC373">
        <v>371</v>
      </c>
      <c r="AD373" s="37">
        <f t="shared" si="257"/>
        <v>517.28773978707602</v>
      </c>
      <c r="AE373" s="13">
        <f t="shared" si="258"/>
        <v>14023.548067735466</v>
      </c>
      <c r="AF373">
        <f t="shared" si="304"/>
        <v>555.08706072436837</v>
      </c>
      <c r="AG373" s="13">
        <f t="shared" si="259"/>
        <v>1616.3024281585481</v>
      </c>
      <c r="AH373" s="13">
        <f t="shared" si="287"/>
        <v>519.87262970432835</v>
      </c>
      <c r="AI373" s="13">
        <f t="shared" si="260"/>
        <v>20379.984173517129</v>
      </c>
      <c r="AJ373">
        <f t="shared" si="288"/>
        <v>574.80520160060098</v>
      </c>
      <c r="AK373" s="13">
        <f t="shared" si="261"/>
        <v>1616.3024281585481</v>
      </c>
      <c r="AL373" s="37">
        <f t="shared" si="262"/>
        <v>1162.5450724080165</v>
      </c>
      <c r="AM373" s="13">
        <f t="shared" si="263"/>
        <v>16828.257681282557</v>
      </c>
      <c r="AN373">
        <f t="shared" si="289"/>
        <v>1207.9042575327674</v>
      </c>
      <c r="AO373" s="13">
        <f t="shared" si="264"/>
        <v>3457.7835760522935</v>
      </c>
      <c r="AP373" s="13">
        <f t="shared" si="290"/>
        <v>1164.6470708022655</v>
      </c>
      <c r="AQ373" s="13">
        <f t="shared" si="265"/>
        <v>20379.984173517129</v>
      </c>
      <c r="AR373" s="13">
        <f t="shared" si="291"/>
        <v>1219.579642698538</v>
      </c>
      <c r="AS373" s="38">
        <f t="shared" si="266"/>
        <v>3457.7835760522935</v>
      </c>
      <c r="AT373" s="37">
        <f t="shared" si="267"/>
        <v>108.84359342095777</v>
      </c>
      <c r="AU373" s="13">
        <f t="shared" si="268"/>
        <v>5609.4192270941858</v>
      </c>
      <c r="AV373">
        <f t="shared" si="292"/>
        <v>123.96332179587472</v>
      </c>
      <c r="AW373" s="13">
        <f t="shared" si="269"/>
        <v>532.10518174559218</v>
      </c>
      <c r="AX373" s="13">
        <f t="shared" si="293"/>
        <v>112.87715790721964</v>
      </c>
      <c r="AY373" s="13">
        <f t="shared" si="270"/>
        <v>20379.984173517129</v>
      </c>
      <c r="AZ373">
        <f t="shared" si="294"/>
        <v>167.80972980349222</v>
      </c>
      <c r="BA373" s="13">
        <f t="shared" si="271"/>
        <v>532.10518174559218</v>
      </c>
      <c r="BB373" s="37">
        <f t="shared" si="272"/>
        <v>124.21689020500847</v>
      </c>
      <c r="BC373" s="13">
        <f t="shared" si="273"/>
        <v>8414.1288406412787</v>
      </c>
      <c r="BD373">
        <f t="shared" si="295"/>
        <v>146.89648276738387</v>
      </c>
      <c r="BE373" s="13">
        <f t="shared" si="274"/>
        <v>533.91624408933046</v>
      </c>
      <c r="BF373" s="13">
        <f t="shared" si="296"/>
        <v>127.76756316826715</v>
      </c>
      <c r="BG373" s="13">
        <f t="shared" si="275"/>
        <v>20379.984173517129</v>
      </c>
      <c r="BH373">
        <f t="shared" si="297"/>
        <v>182.70013506453972</v>
      </c>
      <c r="BI373" s="13">
        <f t="shared" si="276"/>
        <v>533.91624408933046</v>
      </c>
      <c r="BJ373" s="37">
        <f t="shared" si="277"/>
        <v>7.0828933962664289</v>
      </c>
      <c r="BK373" s="13">
        <f t="shared" si="278"/>
        <v>8414.1288406412787</v>
      </c>
      <c r="BL373">
        <f t="shared" si="298"/>
        <v>29.762485958641843</v>
      </c>
      <c r="BM373" s="13">
        <f t="shared" si="279"/>
        <v>10.271511508174452</v>
      </c>
      <c r="BN373" s="13">
        <f t="shared" si="299"/>
        <v>10.633566359525108</v>
      </c>
      <c r="BO373" s="13">
        <f t="shared" si="280"/>
        <v>20379.984173517129</v>
      </c>
      <c r="BP373">
        <f t="shared" si="300"/>
        <v>65.566138255797696</v>
      </c>
      <c r="BQ373" s="13">
        <f t="shared" si="281"/>
        <v>10.271511508174452</v>
      </c>
      <c r="BR373" s="37">
        <f t="shared" si="282"/>
        <v>159.78161370143422</v>
      </c>
      <c r="BS373" s="13">
        <f t="shared" si="283"/>
        <v>8414.1288406412787</v>
      </c>
      <c r="BT373">
        <f t="shared" si="301"/>
        <v>182.46120626380963</v>
      </c>
      <c r="BU373" s="13">
        <f t="shared" si="284"/>
        <v>836.26927694937092</v>
      </c>
      <c r="BV373" s="13">
        <f t="shared" si="302"/>
        <v>163.3322866646929</v>
      </c>
      <c r="BW373" s="13">
        <f t="shared" si="285"/>
        <v>20379.984173517129</v>
      </c>
      <c r="BX373">
        <f t="shared" si="303"/>
        <v>218.26485856096548</v>
      </c>
      <c r="BY373" s="13">
        <f t="shared" si="286"/>
        <v>836.26927694937092</v>
      </c>
    </row>
    <row r="374" spans="29:77" x14ac:dyDescent="0.2">
      <c r="AC374">
        <v>372</v>
      </c>
      <c r="AD374" s="37">
        <f t="shared" si="257"/>
        <v>517.28773978707602</v>
      </c>
      <c r="AE374" s="13">
        <f t="shared" si="258"/>
        <v>14023.548067735466</v>
      </c>
      <c r="AF374">
        <f t="shared" si="304"/>
        <v>554.98544964657992</v>
      </c>
      <c r="AG374" s="13">
        <f t="shared" si="259"/>
        <v>1616.3024281585481</v>
      </c>
      <c r="AH374" s="13">
        <f t="shared" si="287"/>
        <v>519.87262970432835</v>
      </c>
      <c r="AI374" s="13">
        <f t="shared" si="260"/>
        <v>20379.984173517129</v>
      </c>
      <c r="AJ374">
        <f t="shared" si="288"/>
        <v>574.65753339657874</v>
      </c>
      <c r="AK374" s="13">
        <f t="shared" si="261"/>
        <v>1616.3024281585481</v>
      </c>
      <c r="AL374" s="37">
        <f t="shared" si="262"/>
        <v>1162.5450724080165</v>
      </c>
      <c r="AM374" s="13">
        <f t="shared" si="263"/>
        <v>16828.257681282557</v>
      </c>
      <c r="AN374">
        <f t="shared" si="289"/>
        <v>1207.7823242394213</v>
      </c>
      <c r="AO374" s="13">
        <f t="shared" si="264"/>
        <v>3457.7835760522935</v>
      </c>
      <c r="AP374" s="13">
        <f t="shared" si="290"/>
        <v>1164.6470708022655</v>
      </c>
      <c r="AQ374" s="13">
        <f t="shared" si="265"/>
        <v>20379.984173517129</v>
      </c>
      <c r="AR374" s="13">
        <f t="shared" si="291"/>
        <v>1219.4319744945158</v>
      </c>
      <c r="AS374" s="38">
        <f t="shared" si="266"/>
        <v>3457.7835760522935</v>
      </c>
      <c r="AT374" s="37">
        <f t="shared" si="267"/>
        <v>108.84359342095777</v>
      </c>
      <c r="AU374" s="13">
        <f t="shared" si="268"/>
        <v>5609.4192270941858</v>
      </c>
      <c r="AV374">
        <f t="shared" si="292"/>
        <v>123.92267736475935</v>
      </c>
      <c r="AW374" s="13">
        <f t="shared" si="269"/>
        <v>532.10518174559218</v>
      </c>
      <c r="AX374" s="13">
        <f t="shared" si="293"/>
        <v>112.87715790721964</v>
      </c>
      <c r="AY374" s="13">
        <f t="shared" si="270"/>
        <v>20379.984173517129</v>
      </c>
      <c r="AZ374">
        <f t="shared" si="294"/>
        <v>167.66206159946998</v>
      </c>
      <c r="BA374" s="13">
        <f t="shared" si="271"/>
        <v>532.10518174559218</v>
      </c>
      <c r="BB374" s="37">
        <f t="shared" si="272"/>
        <v>124.21689020500847</v>
      </c>
      <c r="BC374" s="13">
        <f t="shared" si="273"/>
        <v>8414.1288406412787</v>
      </c>
      <c r="BD374">
        <f t="shared" si="295"/>
        <v>146.83551612071082</v>
      </c>
      <c r="BE374" s="13">
        <f t="shared" si="274"/>
        <v>533.91624408933046</v>
      </c>
      <c r="BF374" s="13">
        <f t="shared" si="296"/>
        <v>127.76756316826715</v>
      </c>
      <c r="BG374" s="13">
        <f t="shared" si="275"/>
        <v>20379.984173517129</v>
      </c>
      <c r="BH374">
        <f t="shared" si="297"/>
        <v>182.55246686051748</v>
      </c>
      <c r="BI374" s="13">
        <f t="shared" si="276"/>
        <v>533.91624408933046</v>
      </c>
      <c r="BJ374" s="37">
        <f t="shared" si="277"/>
        <v>7.0828933962664289</v>
      </c>
      <c r="BK374" s="13">
        <f t="shared" si="278"/>
        <v>8414.1288406412787</v>
      </c>
      <c r="BL374">
        <f t="shared" si="298"/>
        <v>29.701519311968791</v>
      </c>
      <c r="BM374" s="13">
        <f t="shared" si="279"/>
        <v>10.271511508174452</v>
      </c>
      <c r="BN374" s="13">
        <f t="shared" si="299"/>
        <v>10.633566359525108</v>
      </c>
      <c r="BO374" s="13">
        <f t="shared" si="280"/>
        <v>20379.984173517129</v>
      </c>
      <c r="BP374">
        <f t="shared" si="300"/>
        <v>65.418470051775458</v>
      </c>
      <c r="BQ374" s="13">
        <f t="shared" si="281"/>
        <v>10.271511508174452</v>
      </c>
      <c r="BR374" s="37">
        <f t="shared" si="282"/>
        <v>159.78161370143422</v>
      </c>
      <c r="BS374" s="13">
        <f t="shared" si="283"/>
        <v>8414.1288406412787</v>
      </c>
      <c r="BT374">
        <f t="shared" si="301"/>
        <v>182.40023961713658</v>
      </c>
      <c r="BU374" s="13">
        <f t="shared" si="284"/>
        <v>836.26927694937092</v>
      </c>
      <c r="BV374" s="13">
        <f t="shared" si="302"/>
        <v>163.3322866646929</v>
      </c>
      <c r="BW374" s="13">
        <f t="shared" si="285"/>
        <v>20379.984173517129</v>
      </c>
      <c r="BX374">
        <f t="shared" si="303"/>
        <v>218.11719035694324</v>
      </c>
      <c r="BY374" s="13">
        <f t="shared" si="286"/>
        <v>836.26927694937092</v>
      </c>
    </row>
    <row r="375" spans="29:77" x14ac:dyDescent="0.2">
      <c r="AC375">
        <v>373</v>
      </c>
      <c r="AD375" s="37">
        <f t="shared" si="257"/>
        <v>517.28773978707602</v>
      </c>
      <c r="AE375" s="13">
        <f t="shared" si="258"/>
        <v>14023.548067735466</v>
      </c>
      <c r="AF375">
        <f t="shared" si="304"/>
        <v>554.8843834003078</v>
      </c>
      <c r="AG375" s="13">
        <f t="shared" si="259"/>
        <v>1616.3024281585481</v>
      </c>
      <c r="AH375" s="13">
        <f t="shared" si="287"/>
        <v>519.87262970432835</v>
      </c>
      <c r="AI375" s="13">
        <f t="shared" si="260"/>
        <v>20379.984173517129</v>
      </c>
      <c r="AJ375">
        <f t="shared" si="288"/>
        <v>574.51065697917318</v>
      </c>
      <c r="AK375" s="13">
        <f t="shared" si="261"/>
        <v>1616.3024281585481</v>
      </c>
      <c r="AL375" s="37">
        <f t="shared" si="262"/>
        <v>1162.5450724080165</v>
      </c>
      <c r="AM375" s="13">
        <f t="shared" si="263"/>
        <v>16828.257681282557</v>
      </c>
      <c r="AN375">
        <f t="shared" si="289"/>
        <v>1207.6610447438948</v>
      </c>
      <c r="AO375" s="13">
        <f t="shared" si="264"/>
        <v>3457.7835760522935</v>
      </c>
      <c r="AP375" s="13">
        <f t="shared" si="290"/>
        <v>1164.6470708022655</v>
      </c>
      <c r="AQ375" s="13">
        <f t="shared" si="265"/>
        <v>20379.984173517129</v>
      </c>
      <c r="AR375" s="13">
        <f t="shared" si="291"/>
        <v>1219.2850980771104</v>
      </c>
      <c r="AS375" s="38">
        <f t="shared" si="266"/>
        <v>3457.7835760522935</v>
      </c>
      <c r="AT375" s="37">
        <f t="shared" si="267"/>
        <v>108.84359342095777</v>
      </c>
      <c r="AU375" s="13">
        <f t="shared" si="268"/>
        <v>5609.4192270941858</v>
      </c>
      <c r="AV375">
        <f t="shared" si="292"/>
        <v>123.8822508662505</v>
      </c>
      <c r="AW375" s="13">
        <f t="shared" si="269"/>
        <v>532.10518174559218</v>
      </c>
      <c r="AX375" s="13">
        <f t="shared" si="293"/>
        <v>112.87715790721964</v>
      </c>
      <c r="AY375" s="13">
        <f t="shared" si="270"/>
        <v>20379.984173517129</v>
      </c>
      <c r="AZ375">
        <f t="shared" si="294"/>
        <v>167.5151851820645</v>
      </c>
      <c r="BA375" s="13">
        <f t="shared" si="271"/>
        <v>532.10518174559218</v>
      </c>
      <c r="BB375" s="37">
        <f t="shared" si="272"/>
        <v>124.21689020500847</v>
      </c>
      <c r="BC375" s="13">
        <f t="shared" si="273"/>
        <v>8414.1288406412787</v>
      </c>
      <c r="BD375">
        <f t="shared" si="295"/>
        <v>146.77487637294755</v>
      </c>
      <c r="BE375" s="13">
        <f t="shared" si="274"/>
        <v>533.91624408933046</v>
      </c>
      <c r="BF375" s="13">
        <f t="shared" si="296"/>
        <v>127.76756316826715</v>
      </c>
      <c r="BG375" s="13">
        <f t="shared" si="275"/>
        <v>20379.984173517129</v>
      </c>
      <c r="BH375">
        <f t="shared" si="297"/>
        <v>182.405590443112</v>
      </c>
      <c r="BI375" s="13">
        <f t="shared" si="276"/>
        <v>533.91624408933046</v>
      </c>
      <c r="BJ375" s="37">
        <f t="shared" si="277"/>
        <v>7.0828933962664289</v>
      </c>
      <c r="BK375" s="13">
        <f t="shared" si="278"/>
        <v>8414.1288406412787</v>
      </c>
      <c r="BL375">
        <f t="shared" si="298"/>
        <v>29.640879564205513</v>
      </c>
      <c r="BM375" s="13">
        <f t="shared" si="279"/>
        <v>10.271511508174452</v>
      </c>
      <c r="BN375" s="13">
        <f t="shared" si="299"/>
        <v>10.633566359525108</v>
      </c>
      <c r="BO375" s="13">
        <f t="shared" si="280"/>
        <v>20379.984173517129</v>
      </c>
      <c r="BP375">
        <f t="shared" si="300"/>
        <v>65.271593634369964</v>
      </c>
      <c r="BQ375" s="13">
        <f t="shared" si="281"/>
        <v>10.271511508174452</v>
      </c>
      <c r="BR375" s="37">
        <f t="shared" si="282"/>
        <v>159.78161370143422</v>
      </c>
      <c r="BS375" s="13">
        <f t="shared" si="283"/>
        <v>8414.1288406412787</v>
      </c>
      <c r="BT375">
        <f t="shared" si="301"/>
        <v>182.3395998693733</v>
      </c>
      <c r="BU375" s="13">
        <f t="shared" si="284"/>
        <v>836.26927694937092</v>
      </c>
      <c r="BV375" s="13">
        <f t="shared" si="302"/>
        <v>163.3322866646929</v>
      </c>
      <c r="BW375" s="13">
        <f t="shared" si="285"/>
        <v>20379.984173517129</v>
      </c>
      <c r="BX375">
        <f t="shared" si="303"/>
        <v>217.97031393953776</v>
      </c>
      <c r="BY375" s="13">
        <f t="shared" si="286"/>
        <v>836.26927694937092</v>
      </c>
    </row>
    <row r="376" spans="29:77" x14ac:dyDescent="0.2">
      <c r="AC376">
        <v>374</v>
      </c>
      <c r="AD376" s="37">
        <f t="shared" si="257"/>
        <v>517.28773978707602</v>
      </c>
      <c r="AE376" s="13">
        <f t="shared" si="258"/>
        <v>14023.548067735466</v>
      </c>
      <c r="AF376">
        <f t="shared" si="304"/>
        <v>554.78385761524567</v>
      </c>
      <c r="AG376" s="13">
        <f t="shared" si="259"/>
        <v>1616.3024281585481</v>
      </c>
      <c r="AH376" s="13">
        <f t="shared" si="287"/>
        <v>519.87262970432835</v>
      </c>
      <c r="AI376" s="13">
        <f t="shared" si="260"/>
        <v>20379.984173517129</v>
      </c>
      <c r="AJ376">
        <f t="shared" si="288"/>
        <v>574.36456599715484</v>
      </c>
      <c r="AK376" s="13">
        <f t="shared" si="261"/>
        <v>1616.3024281585481</v>
      </c>
      <c r="AL376" s="37">
        <f t="shared" si="262"/>
        <v>1162.5450724080165</v>
      </c>
      <c r="AM376" s="13">
        <f t="shared" si="263"/>
        <v>16828.257681282557</v>
      </c>
      <c r="AN376">
        <f t="shared" si="289"/>
        <v>1207.54041380182</v>
      </c>
      <c r="AO376" s="13">
        <f t="shared" si="264"/>
        <v>3457.7835760522935</v>
      </c>
      <c r="AP376" s="13">
        <f t="shared" si="290"/>
        <v>1164.6470708022655</v>
      </c>
      <c r="AQ376" s="13">
        <f t="shared" si="265"/>
        <v>20379.984173517129</v>
      </c>
      <c r="AR376" s="13">
        <f t="shared" si="291"/>
        <v>1219.139007095092</v>
      </c>
      <c r="AS376" s="38">
        <f t="shared" si="266"/>
        <v>3457.7835760522935</v>
      </c>
      <c r="AT376" s="37">
        <f t="shared" si="267"/>
        <v>108.84359342095777</v>
      </c>
      <c r="AU376" s="13">
        <f t="shared" si="268"/>
        <v>5609.4192270941858</v>
      </c>
      <c r="AV376">
        <f t="shared" si="292"/>
        <v>123.84204055222565</v>
      </c>
      <c r="AW376" s="13">
        <f t="shared" si="269"/>
        <v>532.10518174559218</v>
      </c>
      <c r="AX376" s="13">
        <f t="shared" si="293"/>
        <v>112.87715790721964</v>
      </c>
      <c r="AY376" s="13">
        <f t="shared" si="270"/>
        <v>20379.984173517129</v>
      </c>
      <c r="AZ376">
        <f t="shared" si="294"/>
        <v>167.36909420004619</v>
      </c>
      <c r="BA376" s="13">
        <f t="shared" si="271"/>
        <v>532.10518174559218</v>
      </c>
      <c r="BB376" s="37">
        <f t="shared" si="272"/>
        <v>124.21689020500847</v>
      </c>
      <c r="BC376" s="13">
        <f t="shared" si="273"/>
        <v>8414.1288406412787</v>
      </c>
      <c r="BD376">
        <f t="shared" si="295"/>
        <v>146.71456090191029</v>
      </c>
      <c r="BE376" s="13">
        <f t="shared" si="274"/>
        <v>533.91624408933046</v>
      </c>
      <c r="BF376" s="13">
        <f t="shared" si="296"/>
        <v>127.76756316826715</v>
      </c>
      <c r="BG376" s="13">
        <f t="shared" si="275"/>
        <v>20379.984173517129</v>
      </c>
      <c r="BH376">
        <f t="shared" si="297"/>
        <v>182.2594994610937</v>
      </c>
      <c r="BI376" s="13">
        <f t="shared" si="276"/>
        <v>533.91624408933046</v>
      </c>
      <c r="BJ376" s="37">
        <f t="shared" si="277"/>
        <v>7.0828933962664289</v>
      </c>
      <c r="BK376" s="13">
        <f t="shared" si="278"/>
        <v>8414.1288406412787</v>
      </c>
      <c r="BL376">
        <f t="shared" si="298"/>
        <v>29.580564093168242</v>
      </c>
      <c r="BM376" s="13">
        <f t="shared" si="279"/>
        <v>10.271511508174452</v>
      </c>
      <c r="BN376" s="13">
        <f t="shared" si="299"/>
        <v>10.633566359525108</v>
      </c>
      <c r="BO376" s="13">
        <f t="shared" si="280"/>
        <v>20379.984173517129</v>
      </c>
      <c r="BP376">
        <f t="shared" si="300"/>
        <v>65.125502652351656</v>
      </c>
      <c r="BQ376" s="13">
        <f t="shared" si="281"/>
        <v>10.271511508174452</v>
      </c>
      <c r="BR376" s="37">
        <f t="shared" si="282"/>
        <v>159.78161370143422</v>
      </c>
      <c r="BS376" s="13">
        <f t="shared" si="283"/>
        <v>8414.1288406412787</v>
      </c>
      <c r="BT376">
        <f t="shared" si="301"/>
        <v>182.27928439833605</v>
      </c>
      <c r="BU376" s="13">
        <f t="shared" si="284"/>
        <v>836.26927694937092</v>
      </c>
      <c r="BV376" s="13">
        <f t="shared" si="302"/>
        <v>163.3322866646929</v>
      </c>
      <c r="BW376" s="13">
        <f t="shared" si="285"/>
        <v>20379.984173517129</v>
      </c>
      <c r="BX376">
        <f t="shared" si="303"/>
        <v>217.82422295751945</v>
      </c>
      <c r="BY376" s="13">
        <f t="shared" si="286"/>
        <v>836.26927694937092</v>
      </c>
    </row>
    <row r="377" spans="29:77" x14ac:dyDescent="0.2">
      <c r="AC377">
        <v>375</v>
      </c>
      <c r="AD377" s="37">
        <f t="shared" si="257"/>
        <v>517.28773978707602</v>
      </c>
      <c r="AE377" s="13">
        <f t="shared" si="258"/>
        <v>14023.548067735466</v>
      </c>
      <c r="AF377">
        <f t="shared" si="304"/>
        <v>554.68386796770392</v>
      </c>
      <c r="AG377" s="13">
        <f t="shared" si="259"/>
        <v>1616.3024281585481</v>
      </c>
      <c r="AH377" s="13">
        <f t="shared" si="287"/>
        <v>519.87262970432835</v>
      </c>
      <c r="AI377" s="13">
        <f t="shared" si="260"/>
        <v>20379.984173517129</v>
      </c>
      <c r="AJ377">
        <f t="shared" si="288"/>
        <v>574.21925416704073</v>
      </c>
      <c r="AK377" s="13">
        <f t="shared" si="261"/>
        <v>1616.3024281585481</v>
      </c>
      <c r="AL377" s="37">
        <f t="shared" si="262"/>
        <v>1162.5450724080165</v>
      </c>
      <c r="AM377" s="13">
        <f t="shared" si="263"/>
        <v>16828.257681282557</v>
      </c>
      <c r="AN377">
        <f t="shared" si="289"/>
        <v>1207.4204262247699</v>
      </c>
      <c r="AO377" s="13">
        <f t="shared" si="264"/>
        <v>3457.7835760522935</v>
      </c>
      <c r="AP377" s="13">
        <f t="shared" si="290"/>
        <v>1164.6470708022655</v>
      </c>
      <c r="AQ377" s="13">
        <f t="shared" si="265"/>
        <v>20379.984173517129</v>
      </c>
      <c r="AR377" s="13">
        <f t="shared" si="291"/>
        <v>1218.9936952649778</v>
      </c>
      <c r="AS377" s="38">
        <f t="shared" si="266"/>
        <v>3457.7835760522935</v>
      </c>
      <c r="AT377" s="37">
        <f t="shared" si="267"/>
        <v>108.84359342095777</v>
      </c>
      <c r="AU377" s="13">
        <f t="shared" si="268"/>
        <v>5609.4192270941858</v>
      </c>
      <c r="AV377">
        <f t="shared" si="292"/>
        <v>123.80204469320894</v>
      </c>
      <c r="AW377" s="13">
        <f t="shared" si="269"/>
        <v>532.10518174559218</v>
      </c>
      <c r="AX377" s="13">
        <f t="shared" si="293"/>
        <v>112.87715790721964</v>
      </c>
      <c r="AY377" s="13">
        <f t="shared" si="270"/>
        <v>20379.984173517129</v>
      </c>
      <c r="AZ377">
        <f t="shared" si="294"/>
        <v>167.223782369932</v>
      </c>
      <c r="BA377" s="13">
        <f t="shared" si="271"/>
        <v>532.10518174559218</v>
      </c>
      <c r="BB377" s="37">
        <f t="shared" si="272"/>
        <v>124.21689020500847</v>
      </c>
      <c r="BC377" s="13">
        <f t="shared" si="273"/>
        <v>8414.1288406412787</v>
      </c>
      <c r="BD377">
        <f t="shared" si="295"/>
        <v>146.65456711338521</v>
      </c>
      <c r="BE377" s="13">
        <f t="shared" si="274"/>
        <v>533.91624408933046</v>
      </c>
      <c r="BF377" s="13">
        <f t="shared" si="296"/>
        <v>127.76756316826715</v>
      </c>
      <c r="BG377" s="13">
        <f t="shared" si="275"/>
        <v>20379.984173517129</v>
      </c>
      <c r="BH377">
        <f t="shared" si="297"/>
        <v>182.11418763097947</v>
      </c>
      <c r="BI377" s="13">
        <f t="shared" si="276"/>
        <v>533.91624408933046</v>
      </c>
      <c r="BJ377" s="37">
        <f t="shared" si="277"/>
        <v>7.0828933962664289</v>
      </c>
      <c r="BK377" s="13">
        <f t="shared" si="278"/>
        <v>8414.1288406412787</v>
      </c>
      <c r="BL377">
        <f t="shared" si="298"/>
        <v>29.520570304643172</v>
      </c>
      <c r="BM377" s="13">
        <f t="shared" si="279"/>
        <v>10.271511508174452</v>
      </c>
      <c r="BN377" s="13">
        <f t="shared" si="299"/>
        <v>10.633566359525108</v>
      </c>
      <c r="BO377" s="13">
        <f t="shared" si="280"/>
        <v>20379.984173517129</v>
      </c>
      <c r="BP377">
        <f t="shared" si="300"/>
        <v>64.980190822237446</v>
      </c>
      <c r="BQ377" s="13">
        <f t="shared" si="281"/>
        <v>10.271511508174452</v>
      </c>
      <c r="BR377" s="37">
        <f t="shared" si="282"/>
        <v>159.78161370143422</v>
      </c>
      <c r="BS377" s="13">
        <f t="shared" si="283"/>
        <v>8414.1288406412787</v>
      </c>
      <c r="BT377">
        <f t="shared" si="301"/>
        <v>182.21929060981097</v>
      </c>
      <c r="BU377" s="13">
        <f t="shared" si="284"/>
        <v>836.26927694937092</v>
      </c>
      <c r="BV377" s="13">
        <f t="shared" si="302"/>
        <v>163.3322866646929</v>
      </c>
      <c r="BW377" s="13">
        <f t="shared" si="285"/>
        <v>20379.984173517129</v>
      </c>
      <c r="BX377">
        <f t="shared" si="303"/>
        <v>217.67891112740523</v>
      </c>
      <c r="BY377" s="13">
        <f t="shared" si="286"/>
        <v>836.26927694937092</v>
      </c>
    </row>
    <row r="378" spans="29:77" x14ac:dyDescent="0.2">
      <c r="AC378">
        <v>376</v>
      </c>
      <c r="AD378" s="37">
        <f t="shared" si="257"/>
        <v>517.28773978707602</v>
      </c>
      <c r="AE378" s="13">
        <f t="shared" si="258"/>
        <v>14023.548067735466</v>
      </c>
      <c r="AF378">
        <f t="shared" si="304"/>
        <v>554.5844101799895</v>
      </c>
      <c r="AG378" s="13">
        <f t="shared" si="259"/>
        <v>1616.3024281585481</v>
      </c>
      <c r="AH378" s="13">
        <f t="shared" si="287"/>
        <v>519.87262970432835</v>
      </c>
      <c r="AI378" s="13">
        <f t="shared" si="260"/>
        <v>20379.984173517129</v>
      </c>
      <c r="AJ378">
        <f t="shared" si="288"/>
        <v>574.07471527219309</v>
      </c>
      <c r="AK378" s="13">
        <f t="shared" si="261"/>
        <v>1616.3024281585481</v>
      </c>
      <c r="AL378" s="37">
        <f t="shared" si="262"/>
        <v>1162.5450724080165</v>
      </c>
      <c r="AM378" s="13">
        <f t="shared" si="263"/>
        <v>16828.257681282557</v>
      </c>
      <c r="AN378">
        <f t="shared" si="289"/>
        <v>1207.3010768795127</v>
      </c>
      <c r="AO378" s="13">
        <f t="shared" si="264"/>
        <v>3457.7835760522935</v>
      </c>
      <c r="AP378" s="13">
        <f t="shared" si="290"/>
        <v>1164.6470708022655</v>
      </c>
      <c r="AQ378" s="13">
        <f t="shared" si="265"/>
        <v>20379.984173517129</v>
      </c>
      <c r="AR378" s="13">
        <f t="shared" si="291"/>
        <v>1218.8491563701302</v>
      </c>
      <c r="AS378" s="38">
        <f t="shared" si="266"/>
        <v>3457.7835760522935</v>
      </c>
      <c r="AT378" s="37">
        <f t="shared" si="267"/>
        <v>108.84359342095777</v>
      </c>
      <c r="AU378" s="13">
        <f t="shared" si="268"/>
        <v>5609.4192270941858</v>
      </c>
      <c r="AV378">
        <f t="shared" si="292"/>
        <v>123.76226157812316</v>
      </c>
      <c r="AW378" s="13">
        <f t="shared" si="269"/>
        <v>532.10518174559218</v>
      </c>
      <c r="AX378" s="13">
        <f t="shared" si="293"/>
        <v>112.87715790721964</v>
      </c>
      <c r="AY378" s="13">
        <f t="shared" si="270"/>
        <v>20379.984173517129</v>
      </c>
      <c r="AZ378">
        <f t="shared" si="294"/>
        <v>167.07924347508435</v>
      </c>
      <c r="BA378" s="13">
        <f t="shared" si="271"/>
        <v>532.10518174559218</v>
      </c>
      <c r="BB378" s="37">
        <f t="shared" si="272"/>
        <v>124.21689020500847</v>
      </c>
      <c r="BC378" s="13">
        <f t="shared" si="273"/>
        <v>8414.1288406412787</v>
      </c>
      <c r="BD378">
        <f t="shared" si="295"/>
        <v>146.59489244075655</v>
      </c>
      <c r="BE378" s="13">
        <f t="shared" si="274"/>
        <v>533.91624408933046</v>
      </c>
      <c r="BF378" s="13">
        <f t="shared" si="296"/>
        <v>127.76756316826715</v>
      </c>
      <c r="BG378" s="13">
        <f t="shared" si="275"/>
        <v>20379.984173517129</v>
      </c>
      <c r="BH378">
        <f t="shared" si="297"/>
        <v>181.96964873613186</v>
      </c>
      <c r="BI378" s="13">
        <f t="shared" si="276"/>
        <v>533.91624408933046</v>
      </c>
      <c r="BJ378" s="37">
        <f t="shared" si="277"/>
        <v>7.0828933962664289</v>
      </c>
      <c r="BK378" s="13">
        <f t="shared" si="278"/>
        <v>8414.1288406412787</v>
      </c>
      <c r="BL378">
        <f t="shared" si="298"/>
        <v>29.460895632014509</v>
      </c>
      <c r="BM378" s="13">
        <f t="shared" si="279"/>
        <v>10.271511508174452</v>
      </c>
      <c r="BN378" s="13">
        <f t="shared" si="299"/>
        <v>10.633566359525108</v>
      </c>
      <c r="BO378" s="13">
        <f t="shared" si="280"/>
        <v>20379.984173517129</v>
      </c>
      <c r="BP378">
        <f t="shared" si="300"/>
        <v>64.835651927389819</v>
      </c>
      <c r="BQ378" s="13">
        <f t="shared" si="281"/>
        <v>10.271511508174452</v>
      </c>
      <c r="BR378" s="37">
        <f t="shared" si="282"/>
        <v>159.78161370143422</v>
      </c>
      <c r="BS378" s="13">
        <f t="shared" si="283"/>
        <v>8414.1288406412787</v>
      </c>
      <c r="BT378">
        <f t="shared" si="301"/>
        <v>182.15961593718231</v>
      </c>
      <c r="BU378" s="13">
        <f t="shared" si="284"/>
        <v>836.26927694937092</v>
      </c>
      <c r="BV378" s="13">
        <f t="shared" si="302"/>
        <v>163.3322866646929</v>
      </c>
      <c r="BW378" s="13">
        <f t="shared" si="285"/>
        <v>20379.984173517129</v>
      </c>
      <c r="BX378">
        <f t="shared" si="303"/>
        <v>217.53437223255762</v>
      </c>
      <c r="BY378" s="13">
        <f t="shared" si="286"/>
        <v>836.26927694937092</v>
      </c>
    </row>
    <row r="379" spans="29:77" x14ac:dyDescent="0.2">
      <c r="AC379">
        <v>377</v>
      </c>
      <c r="AD379" s="37">
        <f t="shared" si="257"/>
        <v>517.28773978707602</v>
      </c>
      <c r="AE379" s="13">
        <f t="shared" si="258"/>
        <v>14023.548067735466</v>
      </c>
      <c r="AF379">
        <f t="shared" si="304"/>
        <v>554.48548001979611</v>
      </c>
      <c r="AG379" s="13">
        <f t="shared" si="259"/>
        <v>1616.3024281585481</v>
      </c>
      <c r="AH379" s="13">
        <f t="shared" si="287"/>
        <v>519.87262970432835</v>
      </c>
      <c r="AI379" s="13">
        <f t="shared" si="260"/>
        <v>20379.984173517129</v>
      </c>
      <c r="AJ379">
        <f t="shared" si="288"/>
        <v>573.93094316193344</v>
      </c>
      <c r="AK379" s="13">
        <f t="shared" si="261"/>
        <v>1616.3024281585481</v>
      </c>
      <c r="AL379" s="37">
        <f t="shared" si="262"/>
        <v>1162.5450724080165</v>
      </c>
      <c r="AM379" s="13">
        <f t="shared" si="263"/>
        <v>16828.257681282557</v>
      </c>
      <c r="AN379">
        <f t="shared" si="289"/>
        <v>1207.1823606872806</v>
      </c>
      <c r="AO379" s="13">
        <f t="shared" si="264"/>
        <v>3457.7835760522935</v>
      </c>
      <c r="AP379" s="13">
        <f t="shared" si="290"/>
        <v>1164.6470708022655</v>
      </c>
      <c r="AQ379" s="13">
        <f t="shared" si="265"/>
        <v>20379.984173517129</v>
      </c>
      <c r="AR379" s="13">
        <f t="shared" si="291"/>
        <v>1218.7053842598707</v>
      </c>
      <c r="AS379" s="38">
        <f t="shared" si="266"/>
        <v>3457.7835760522935</v>
      </c>
      <c r="AT379" s="37">
        <f t="shared" si="267"/>
        <v>108.84359342095777</v>
      </c>
      <c r="AU379" s="13">
        <f t="shared" si="268"/>
        <v>5609.4192270941858</v>
      </c>
      <c r="AV379">
        <f t="shared" si="292"/>
        <v>123.7226895140458</v>
      </c>
      <c r="AW379" s="13">
        <f t="shared" si="269"/>
        <v>532.10518174559218</v>
      </c>
      <c r="AX379" s="13">
        <f t="shared" si="293"/>
        <v>112.87715790721964</v>
      </c>
      <c r="AY379" s="13">
        <f t="shared" si="270"/>
        <v>20379.984173517129</v>
      </c>
      <c r="AZ379">
        <f t="shared" si="294"/>
        <v>166.93547136482476</v>
      </c>
      <c r="BA379" s="13">
        <f t="shared" si="271"/>
        <v>532.10518174559218</v>
      </c>
      <c r="BB379" s="37">
        <f t="shared" si="272"/>
        <v>124.21689020500847</v>
      </c>
      <c r="BC379" s="13">
        <f t="shared" si="273"/>
        <v>8414.1288406412787</v>
      </c>
      <c r="BD379">
        <f t="shared" si="295"/>
        <v>146.5355343446405</v>
      </c>
      <c r="BE379" s="13">
        <f t="shared" si="274"/>
        <v>533.91624408933046</v>
      </c>
      <c r="BF379" s="13">
        <f t="shared" si="296"/>
        <v>127.76756316826715</v>
      </c>
      <c r="BG379" s="13">
        <f t="shared" si="275"/>
        <v>20379.984173517129</v>
      </c>
      <c r="BH379">
        <f t="shared" si="297"/>
        <v>181.82587662587227</v>
      </c>
      <c r="BI379" s="13">
        <f t="shared" si="276"/>
        <v>533.91624408933046</v>
      </c>
      <c r="BJ379" s="37">
        <f t="shared" si="277"/>
        <v>7.0828933962664289</v>
      </c>
      <c r="BK379" s="13">
        <f t="shared" si="278"/>
        <v>8414.1288406412787</v>
      </c>
      <c r="BL379">
        <f t="shared" si="298"/>
        <v>29.401537535898466</v>
      </c>
      <c r="BM379" s="13">
        <f t="shared" si="279"/>
        <v>10.271511508174452</v>
      </c>
      <c r="BN379" s="13">
        <f t="shared" si="299"/>
        <v>10.633566359525108</v>
      </c>
      <c r="BO379" s="13">
        <f t="shared" si="280"/>
        <v>20379.984173517129</v>
      </c>
      <c r="BP379">
        <f t="shared" si="300"/>
        <v>64.691879817130229</v>
      </c>
      <c r="BQ379" s="13">
        <f t="shared" si="281"/>
        <v>10.271511508174452</v>
      </c>
      <c r="BR379" s="37">
        <f t="shared" si="282"/>
        <v>159.78161370143422</v>
      </c>
      <c r="BS379" s="13">
        <f t="shared" si="283"/>
        <v>8414.1288406412787</v>
      </c>
      <c r="BT379">
        <f t="shared" si="301"/>
        <v>182.10025784106625</v>
      </c>
      <c r="BU379" s="13">
        <f t="shared" si="284"/>
        <v>836.26927694937092</v>
      </c>
      <c r="BV379" s="13">
        <f t="shared" si="302"/>
        <v>163.3322866646929</v>
      </c>
      <c r="BW379" s="13">
        <f t="shared" si="285"/>
        <v>20379.984173517129</v>
      </c>
      <c r="BX379">
        <f t="shared" si="303"/>
        <v>217.39060012229803</v>
      </c>
      <c r="BY379" s="13">
        <f t="shared" si="286"/>
        <v>836.26927694937092</v>
      </c>
    </row>
    <row r="380" spans="29:77" x14ac:dyDescent="0.2">
      <c r="AC380">
        <v>378</v>
      </c>
      <c r="AD380" s="37">
        <f t="shared" si="257"/>
        <v>517.28773978707602</v>
      </c>
      <c r="AE380" s="13">
        <f t="shared" si="258"/>
        <v>14023.548067735466</v>
      </c>
      <c r="AF380">
        <f t="shared" si="304"/>
        <v>554.38707329960368</v>
      </c>
      <c r="AG380" s="13">
        <f t="shared" si="259"/>
        <v>1616.3024281585481</v>
      </c>
      <c r="AH380" s="13">
        <f t="shared" si="287"/>
        <v>519.87262970432835</v>
      </c>
      <c r="AI380" s="13">
        <f t="shared" si="260"/>
        <v>20379.984173517129</v>
      </c>
      <c r="AJ380">
        <f t="shared" si="288"/>
        <v>573.78793175066994</v>
      </c>
      <c r="AK380" s="13">
        <f t="shared" si="261"/>
        <v>1616.3024281585481</v>
      </c>
      <c r="AL380" s="37">
        <f t="shared" si="262"/>
        <v>1162.5450724080165</v>
      </c>
      <c r="AM380" s="13">
        <f t="shared" si="263"/>
        <v>16828.257681282557</v>
      </c>
      <c r="AN380">
        <f t="shared" si="289"/>
        <v>1207.0642726230496</v>
      </c>
      <c r="AO380" s="13">
        <f t="shared" si="264"/>
        <v>3457.7835760522935</v>
      </c>
      <c r="AP380" s="13">
        <f t="shared" si="290"/>
        <v>1164.6470708022655</v>
      </c>
      <c r="AQ380" s="13">
        <f t="shared" si="265"/>
        <v>20379.984173517129</v>
      </c>
      <c r="AR380" s="13">
        <f t="shared" si="291"/>
        <v>1218.5623728486071</v>
      </c>
      <c r="AS380" s="38">
        <f t="shared" si="266"/>
        <v>3457.7835760522935</v>
      </c>
      <c r="AT380" s="37">
        <f t="shared" si="267"/>
        <v>108.84359342095777</v>
      </c>
      <c r="AU380" s="13">
        <f t="shared" si="268"/>
        <v>5609.4192270941858</v>
      </c>
      <c r="AV380">
        <f t="shared" si="292"/>
        <v>123.68332682596885</v>
      </c>
      <c r="AW380" s="13">
        <f t="shared" si="269"/>
        <v>532.10518174559218</v>
      </c>
      <c r="AX380" s="13">
        <f t="shared" si="293"/>
        <v>112.87715790721964</v>
      </c>
      <c r="AY380" s="13">
        <f t="shared" si="270"/>
        <v>20379.984173517129</v>
      </c>
      <c r="AZ380">
        <f t="shared" si="294"/>
        <v>166.79245995356126</v>
      </c>
      <c r="BA380" s="13">
        <f t="shared" si="271"/>
        <v>532.10518174559218</v>
      </c>
      <c r="BB380" s="37">
        <f t="shared" si="272"/>
        <v>124.21689020500847</v>
      </c>
      <c r="BC380" s="13">
        <f t="shared" si="273"/>
        <v>8414.1288406412787</v>
      </c>
      <c r="BD380">
        <f t="shared" si="295"/>
        <v>146.47649031252507</v>
      </c>
      <c r="BE380" s="13">
        <f t="shared" si="274"/>
        <v>533.91624408933046</v>
      </c>
      <c r="BF380" s="13">
        <f t="shared" si="296"/>
        <v>127.76756316826715</v>
      </c>
      <c r="BG380" s="13">
        <f t="shared" si="275"/>
        <v>20379.984173517129</v>
      </c>
      <c r="BH380">
        <f t="shared" si="297"/>
        <v>181.68286521460874</v>
      </c>
      <c r="BI380" s="13">
        <f t="shared" si="276"/>
        <v>533.91624408933046</v>
      </c>
      <c r="BJ380" s="37">
        <f t="shared" si="277"/>
        <v>7.0828933962664289</v>
      </c>
      <c r="BK380" s="13">
        <f t="shared" si="278"/>
        <v>8414.1288406412787</v>
      </c>
      <c r="BL380">
        <f t="shared" si="298"/>
        <v>29.342493503783039</v>
      </c>
      <c r="BM380" s="13">
        <f t="shared" si="279"/>
        <v>10.271511508174452</v>
      </c>
      <c r="BN380" s="13">
        <f t="shared" si="299"/>
        <v>10.633566359525108</v>
      </c>
      <c r="BO380" s="13">
        <f t="shared" si="280"/>
        <v>20379.984173517129</v>
      </c>
      <c r="BP380">
        <f t="shared" si="300"/>
        <v>64.548868405866713</v>
      </c>
      <c r="BQ380" s="13">
        <f t="shared" si="281"/>
        <v>10.271511508174452</v>
      </c>
      <c r="BR380" s="37">
        <f t="shared" si="282"/>
        <v>159.78161370143422</v>
      </c>
      <c r="BS380" s="13">
        <f t="shared" si="283"/>
        <v>8414.1288406412787</v>
      </c>
      <c r="BT380">
        <f t="shared" si="301"/>
        <v>182.04121380895083</v>
      </c>
      <c r="BU380" s="13">
        <f t="shared" si="284"/>
        <v>836.26927694937092</v>
      </c>
      <c r="BV380" s="13">
        <f t="shared" si="302"/>
        <v>163.3322866646929</v>
      </c>
      <c r="BW380" s="13">
        <f t="shared" si="285"/>
        <v>20379.984173517129</v>
      </c>
      <c r="BX380">
        <f t="shared" si="303"/>
        <v>217.2475887110345</v>
      </c>
      <c r="BY380" s="13">
        <f t="shared" si="286"/>
        <v>836.26927694937092</v>
      </c>
    </row>
    <row r="381" spans="29:77" x14ac:dyDescent="0.2">
      <c r="AC381">
        <v>379</v>
      </c>
      <c r="AD381" s="37">
        <f t="shared" si="257"/>
        <v>517.28773978707602</v>
      </c>
      <c r="AE381" s="13">
        <f t="shared" si="258"/>
        <v>14023.548067735466</v>
      </c>
      <c r="AF381">
        <f t="shared" si="304"/>
        <v>554.2891858760878</v>
      </c>
      <c r="AG381" s="13">
        <f t="shared" si="259"/>
        <v>1616.3024281585481</v>
      </c>
      <c r="AH381" s="13">
        <f t="shared" si="287"/>
        <v>519.87262970432835</v>
      </c>
      <c r="AI381" s="13">
        <f t="shared" si="260"/>
        <v>20379.984173517129</v>
      </c>
      <c r="AJ381">
        <f t="shared" si="288"/>
        <v>573.64567501703846</v>
      </c>
      <c r="AK381" s="13">
        <f t="shared" si="261"/>
        <v>1616.3024281585481</v>
      </c>
      <c r="AL381" s="37">
        <f t="shared" si="262"/>
        <v>1162.5450724080165</v>
      </c>
      <c r="AM381" s="13">
        <f t="shared" si="263"/>
        <v>16828.257681282557</v>
      </c>
      <c r="AN381">
        <f t="shared" si="289"/>
        <v>1206.9468077148306</v>
      </c>
      <c r="AO381" s="13">
        <f t="shared" si="264"/>
        <v>3457.7835760522935</v>
      </c>
      <c r="AP381" s="13">
        <f t="shared" si="290"/>
        <v>1164.6470708022655</v>
      </c>
      <c r="AQ381" s="13">
        <f t="shared" si="265"/>
        <v>20379.984173517129</v>
      </c>
      <c r="AR381" s="13">
        <f t="shared" si="291"/>
        <v>1218.4201161149756</v>
      </c>
      <c r="AS381" s="38">
        <f t="shared" si="266"/>
        <v>3457.7835760522935</v>
      </c>
      <c r="AT381" s="37">
        <f t="shared" si="267"/>
        <v>108.84359342095777</v>
      </c>
      <c r="AU381" s="13">
        <f t="shared" si="268"/>
        <v>5609.4192270941858</v>
      </c>
      <c r="AV381">
        <f t="shared" si="292"/>
        <v>123.64417185656248</v>
      </c>
      <c r="AW381" s="13">
        <f t="shared" si="269"/>
        <v>532.10518174559218</v>
      </c>
      <c r="AX381" s="13">
        <f t="shared" si="293"/>
        <v>112.87715790721964</v>
      </c>
      <c r="AY381" s="13">
        <f t="shared" si="270"/>
        <v>20379.984173517129</v>
      </c>
      <c r="AZ381">
        <f t="shared" si="294"/>
        <v>166.65020321992975</v>
      </c>
      <c r="BA381" s="13">
        <f t="shared" si="271"/>
        <v>532.10518174559218</v>
      </c>
      <c r="BB381" s="37">
        <f t="shared" si="272"/>
        <v>124.21689020500847</v>
      </c>
      <c r="BC381" s="13">
        <f t="shared" si="273"/>
        <v>8414.1288406412787</v>
      </c>
      <c r="BD381">
        <f t="shared" si="295"/>
        <v>146.41775785841554</v>
      </c>
      <c r="BE381" s="13">
        <f t="shared" si="274"/>
        <v>533.91624408933046</v>
      </c>
      <c r="BF381" s="13">
        <f t="shared" si="296"/>
        <v>127.76756316826715</v>
      </c>
      <c r="BG381" s="13">
        <f t="shared" si="275"/>
        <v>20379.984173517129</v>
      </c>
      <c r="BH381">
        <f t="shared" si="297"/>
        <v>181.54060848097726</v>
      </c>
      <c r="BI381" s="13">
        <f t="shared" si="276"/>
        <v>533.91624408933046</v>
      </c>
      <c r="BJ381" s="37">
        <f t="shared" si="277"/>
        <v>7.0828933962664289</v>
      </c>
      <c r="BK381" s="13">
        <f t="shared" si="278"/>
        <v>8414.1288406412787</v>
      </c>
      <c r="BL381">
        <f t="shared" si="298"/>
        <v>29.283761049673497</v>
      </c>
      <c r="BM381" s="13">
        <f t="shared" si="279"/>
        <v>10.271511508174452</v>
      </c>
      <c r="BN381" s="13">
        <f t="shared" si="299"/>
        <v>10.633566359525108</v>
      </c>
      <c r="BO381" s="13">
        <f t="shared" si="280"/>
        <v>20379.984173517129</v>
      </c>
      <c r="BP381">
        <f t="shared" si="300"/>
        <v>64.406611672235215</v>
      </c>
      <c r="BQ381" s="13">
        <f t="shared" si="281"/>
        <v>10.271511508174452</v>
      </c>
      <c r="BR381" s="37">
        <f t="shared" si="282"/>
        <v>159.78161370143422</v>
      </c>
      <c r="BS381" s="13">
        <f t="shared" si="283"/>
        <v>8414.1288406412787</v>
      </c>
      <c r="BT381">
        <f t="shared" si="301"/>
        <v>181.9824813548413</v>
      </c>
      <c r="BU381" s="13">
        <f t="shared" si="284"/>
        <v>836.26927694937092</v>
      </c>
      <c r="BV381" s="13">
        <f t="shared" si="302"/>
        <v>163.3322866646929</v>
      </c>
      <c r="BW381" s="13">
        <f t="shared" si="285"/>
        <v>20379.984173517129</v>
      </c>
      <c r="BX381">
        <f t="shared" si="303"/>
        <v>217.10533197740301</v>
      </c>
      <c r="BY381" s="13">
        <f t="shared" si="286"/>
        <v>836.26927694937092</v>
      </c>
    </row>
    <row r="382" spans="29:77" x14ac:dyDescent="0.2">
      <c r="AC382">
        <v>380</v>
      </c>
      <c r="AD382" s="37">
        <f t="shared" si="257"/>
        <v>517.28773978707602</v>
      </c>
      <c r="AE382" s="41">
        <f t="shared" si="258"/>
        <v>14023.548067735466</v>
      </c>
      <c r="AF382" s="34">
        <f t="shared" si="304"/>
        <v>554.19181364953772</v>
      </c>
      <c r="AG382" s="41">
        <f t="shared" si="259"/>
        <v>1616.3024281585481</v>
      </c>
      <c r="AH382" s="13">
        <f t="shared" si="287"/>
        <v>519.87262970432835</v>
      </c>
      <c r="AI382" s="13">
        <f t="shared" si="260"/>
        <v>20379.984173517129</v>
      </c>
      <c r="AJ382">
        <f t="shared" si="288"/>
        <v>573.50416700305766</v>
      </c>
      <c r="AK382" s="13">
        <f t="shared" si="261"/>
        <v>1616.3024281585481</v>
      </c>
      <c r="AL382" s="37">
        <f t="shared" si="262"/>
        <v>1162.5450724080165</v>
      </c>
      <c r="AM382" s="13">
        <f t="shared" si="263"/>
        <v>16828.257681282557</v>
      </c>
      <c r="AN382">
        <f t="shared" si="289"/>
        <v>1206.8299610429706</v>
      </c>
      <c r="AO382" s="13">
        <f t="shared" si="264"/>
        <v>3457.7835760522935</v>
      </c>
      <c r="AP382" s="13">
        <f t="shared" si="290"/>
        <v>1164.6470708022655</v>
      </c>
      <c r="AQ382" s="13">
        <f t="shared" si="265"/>
        <v>20379.984173517129</v>
      </c>
      <c r="AR382" s="13">
        <f t="shared" si="291"/>
        <v>1218.2786081009947</v>
      </c>
      <c r="AS382" s="38">
        <f t="shared" si="266"/>
        <v>3457.7835760522935</v>
      </c>
      <c r="AT382" s="37">
        <f t="shared" si="267"/>
        <v>108.84359342095777</v>
      </c>
      <c r="AU382" s="13">
        <f t="shared" si="268"/>
        <v>5609.4192270941858</v>
      </c>
      <c r="AV382">
        <f t="shared" si="292"/>
        <v>123.60522296594247</v>
      </c>
      <c r="AW382" s="13">
        <f t="shared" si="269"/>
        <v>532.10518174559218</v>
      </c>
      <c r="AX382" s="13">
        <f t="shared" si="293"/>
        <v>112.87715790721964</v>
      </c>
      <c r="AY382" s="13">
        <f t="shared" si="270"/>
        <v>20379.984173517129</v>
      </c>
      <c r="AZ382">
        <f t="shared" si="294"/>
        <v>166.50869520594892</v>
      </c>
      <c r="BA382" s="13">
        <f t="shared" si="271"/>
        <v>532.10518174559218</v>
      </c>
      <c r="BB382" s="37">
        <f t="shared" si="272"/>
        <v>124.21689020500847</v>
      </c>
      <c r="BC382" s="13">
        <f t="shared" si="273"/>
        <v>8414.1288406412787</v>
      </c>
      <c r="BD382">
        <f t="shared" si="295"/>
        <v>146.35933452248551</v>
      </c>
      <c r="BE382" s="13">
        <f t="shared" si="274"/>
        <v>533.91624408933046</v>
      </c>
      <c r="BF382" s="13">
        <f t="shared" si="296"/>
        <v>127.76756316826715</v>
      </c>
      <c r="BG382" s="13">
        <f t="shared" si="275"/>
        <v>20379.984173517129</v>
      </c>
      <c r="BH382">
        <f t="shared" si="297"/>
        <v>181.39910046699643</v>
      </c>
      <c r="BI382" s="13">
        <f t="shared" si="276"/>
        <v>533.91624408933046</v>
      </c>
      <c r="BJ382" s="37">
        <f t="shared" si="277"/>
        <v>7.0828933962664289</v>
      </c>
      <c r="BK382" s="13">
        <f t="shared" si="278"/>
        <v>8414.1288406412787</v>
      </c>
      <c r="BL382">
        <f t="shared" si="298"/>
        <v>29.225337713743478</v>
      </c>
      <c r="BM382" s="13">
        <f t="shared" si="279"/>
        <v>10.271511508174452</v>
      </c>
      <c r="BN382" s="13">
        <f t="shared" si="299"/>
        <v>10.633566359525108</v>
      </c>
      <c r="BO382" s="13">
        <f t="shared" si="280"/>
        <v>20379.984173517129</v>
      </c>
      <c r="BP382">
        <f t="shared" si="300"/>
        <v>64.26510365825439</v>
      </c>
      <c r="BQ382" s="13">
        <f t="shared" si="281"/>
        <v>10.271511508174452</v>
      </c>
      <c r="BR382" s="37">
        <f t="shared" si="282"/>
        <v>159.78161370143422</v>
      </c>
      <c r="BS382" s="13">
        <f t="shared" si="283"/>
        <v>8414.1288406412787</v>
      </c>
      <c r="BT382">
        <f t="shared" si="301"/>
        <v>181.92405801891127</v>
      </c>
      <c r="BU382" s="13">
        <f t="shared" si="284"/>
        <v>836.26927694937092</v>
      </c>
      <c r="BV382" s="13">
        <f t="shared" si="302"/>
        <v>163.3322866646929</v>
      </c>
      <c r="BW382" s="13">
        <f t="shared" si="285"/>
        <v>20379.984173517129</v>
      </c>
      <c r="BX382">
        <f t="shared" si="303"/>
        <v>216.96382396342219</v>
      </c>
      <c r="BY382" s="13">
        <f t="shared" si="286"/>
        <v>836.26927694937092</v>
      </c>
    </row>
  </sheetData>
  <mergeCells count="84">
    <mergeCell ref="V19:V22"/>
    <mergeCell ref="V15:V18"/>
    <mergeCell ref="V8:V14"/>
    <mergeCell ref="V2:V7"/>
    <mergeCell ref="B34:C34"/>
    <mergeCell ref="F34:G34"/>
    <mergeCell ref="J34:K34"/>
    <mergeCell ref="V27:V29"/>
    <mergeCell ref="V23:V26"/>
    <mergeCell ref="L34:M34"/>
    <mergeCell ref="H34:I34"/>
    <mergeCell ref="D34:E34"/>
    <mergeCell ref="U8:U14"/>
    <mergeCell ref="T8:T14"/>
    <mergeCell ref="S8:S14"/>
    <mergeCell ref="U2:U7"/>
    <mergeCell ref="T2:T7"/>
    <mergeCell ref="S2:S7"/>
    <mergeCell ref="U19:U22"/>
    <mergeCell ref="T19:T22"/>
    <mergeCell ref="S19:S22"/>
    <mergeCell ref="U15:U18"/>
    <mergeCell ref="T15:T18"/>
    <mergeCell ref="S15:S18"/>
    <mergeCell ref="U27:U29"/>
    <mergeCell ref="T27:T29"/>
    <mergeCell ref="S27:S29"/>
    <mergeCell ref="U23:U26"/>
    <mergeCell ref="T23:T26"/>
    <mergeCell ref="S23:S26"/>
    <mergeCell ref="Q8:Q14"/>
    <mergeCell ref="Q2:Q7"/>
    <mergeCell ref="R2:R7"/>
    <mergeCell ref="R8:R14"/>
    <mergeCell ref="R15:R18"/>
    <mergeCell ref="R19:R22"/>
    <mergeCell ref="O19:O22"/>
    <mergeCell ref="P15:P18"/>
    <mergeCell ref="O15:O18"/>
    <mergeCell ref="Q27:Q29"/>
    <mergeCell ref="Q23:Q26"/>
    <mergeCell ref="Q19:Q22"/>
    <mergeCell ref="Q15:Q18"/>
    <mergeCell ref="R23:R26"/>
    <mergeCell ref="R27:R29"/>
    <mergeCell ref="P27:P29"/>
    <mergeCell ref="P23:P26"/>
    <mergeCell ref="O27:O29"/>
    <mergeCell ref="O23:O26"/>
    <mergeCell ref="P19:P22"/>
    <mergeCell ref="P8:P14"/>
    <mergeCell ref="O8:O14"/>
    <mergeCell ref="P2:P7"/>
    <mergeCell ref="L15:L18"/>
    <mergeCell ref="M15:M18"/>
    <mergeCell ref="N27:N29"/>
    <mergeCell ref="M23:M26"/>
    <mergeCell ref="K23:K26"/>
    <mergeCell ref="L23:L26"/>
    <mergeCell ref="O2:O7"/>
    <mergeCell ref="K19:K22"/>
    <mergeCell ref="L19:L22"/>
    <mergeCell ref="M19:M22"/>
    <mergeCell ref="N2:N7"/>
    <mergeCell ref="N8:N14"/>
    <mergeCell ref="N15:N18"/>
    <mergeCell ref="N19:N22"/>
    <mergeCell ref="N23:N26"/>
    <mergeCell ref="F23:F26"/>
    <mergeCell ref="F27:F29"/>
    <mergeCell ref="K2:K7"/>
    <mergeCell ref="L2:L7"/>
    <mergeCell ref="M2:M7"/>
    <mergeCell ref="K8:K14"/>
    <mergeCell ref="L8:L14"/>
    <mergeCell ref="M8:M14"/>
    <mergeCell ref="K15:K18"/>
    <mergeCell ref="F2:F7"/>
    <mergeCell ref="F8:F14"/>
    <mergeCell ref="F15:F18"/>
    <mergeCell ref="F19:F22"/>
    <mergeCell ref="K27:K29"/>
    <mergeCell ref="L27:L29"/>
    <mergeCell ref="M27:M29"/>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9404B-E9B8-4DBD-9D27-F4D70421C013}">
  <dimension ref="A1:BZ381"/>
  <sheetViews>
    <sheetView tabSelected="1" topLeftCell="A29" zoomScaleNormal="100" workbookViewId="0">
      <selection activeCell="J53" sqref="J53"/>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5703125" bestFit="1" customWidth="1"/>
    <col min="16" max="16" width="15.7109375" customWidth="1"/>
    <col min="17" max="17" width="18.85546875" customWidth="1"/>
    <col min="18" max="18" width="14.7109375" customWidth="1"/>
    <col min="19" max="19" width="16" customWidth="1"/>
    <col min="20" max="20" width="17.140625" customWidth="1"/>
    <col min="21" max="22" width="14.7109375" customWidth="1"/>
    <col min="23" max="23" width="9.140625" customWidth="1"/>
    <col min="24" max="24" width="61.5703125" bestFit="1" customWidth="1"/>
    <col min="27" max="28" width="0" hidden="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3.7109375" bestFit="1" customWidth="1"/>
    <col min="64" max="64" width="15.28515625" bestFit="1" customWidth="1"/>
    <col min="65" max="65" width="19.28515625" bestFit="1" customWidth="1"/>
    <col min="66" max="66" width="20.1406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20" t="s">
        <v>197</v>
      </c>
      <c r="BJ1" s="57" t="s">
        <v>198</v>
      </c>
      <c r="BK1" s="106" t="s">
        <v>199</v>
      </c>
      <c r="BL1" s="106" t="s">
        <v>200</v>
      </c>
      <c r="BM1" s="114"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57" t="s">
        <v>112</v>
      </c>
      <c r="G2" s="31" t="s">
        <v>129</v>
      </c>
      <c r="H2" s="32">
        <v>410</v>
      </c>
      <c r="I2" s="32">
        <v>332</v>
      </c>
      <c r="J2" s="32">
        <v>329</v>
      </c>
      <c r="K2" s="160">
        <f>'Region south'!B4</f>
        <v>20</v>
      </c>
      <c r="L2" s="160">
        <f>'Region south'!D4</f>
        <v>40</v>
      </c>
      <c r="M2" s="160">
        <f>'Region south'!E4</f>
        <v>22</v>
      </c>
      <c r="N2" s="163">
        <f>'Region south'!G4</f>
        <v>1.5707005596558392</v>
      </c>
      <c r="O2" s="166">
        <f>I7/$I$31</f>
        <v>0.22739972960793151</v>
      </c>
      <c r="P2" s="166">
        <f>N2/$N$31</f>
        <v>0.26076375490554882</v>
      </c>
      <c r="Q2" s="160">
        <f>ROUNDUP(I7*63%,0)</f>
        <v>1590</v>
      </c>
      <c r="R2" s="163">
        <f>N2*10^3/Q2</f>
        <v>0.98786198720493035</v>
      </c>
      <c r="S2" s="166">
        <f>K2/SUM($K$2:$M$7)</f>
        <v>0.24390243902439024</v>
      </c>
      <c r="T2" s="166">
        <f t="shared" ref="T2:U2" si="0">L2/SUM($K$2:$M$7)</f>
        <v>0.48780487804878048</v>
      </c>
      <c r="U2" s="166">
        <f t="shared" si="0"/>
        <v>0.26829268292682928</v>
      </c>
      <c r="V2" s="173">
        <f>ROUNDUP(Q2/365,0)</f>
        <v>5</v>
      </c>
      <c r="X2" t="s">
        <v>81</v>
      </c>
      <c r="Y2" s="13">
        <f>SUM('FU break even'!B10:B12)</f>
        <v>51.112980817874629</v>
      </c>
      <c r="AC2">
        <v>1</v>
      </c>
      <c r="AD2" s="37">
        <f t="shared" ref="AD2:AD33" si="1">SUM($B$43:$B$47)</f>
        <v>4503.4195539657812</v>
      </c>
      <c r="AE2" s="13">
        <f t="shared" ref="AE2:AE33" si="2">SUM($B$41:$B$42)</f>
        <v>10690.899893569338</v>
      </c>
      <c r="AF2">
        <f>AE2/$AC2+AD2</f>
        <v>15194.319447535119</v>
      </c>
      <c r="AG2" s="13">
        <f t="shared" ref="AG2:AG33" si="3">SUM($B$43:$B$44,$B$47:$B$48)</f>
        <v>5549.9303857118939</v>
      </c>
      <c r="AH2" s="13">
        <f>SUM($C$43:$C$45,C47)</f>
        <v>4509.1327259751743</v>
      </c>
      <c r="AI2" s="13">
        <f t="shared" ref="AI2:AI33" si="4">SUM($C$41:$C$42)</f>
        <v>18820.463058691992</v>
      </c>
      <c r="AJ2">
        <f>AI2/$AC2+AH2</f>
        <v>23329.595784667166</v>
      </c>
      <c r="AK2" s="13">
        <f t="shared" ref="AK2:AK33" si="5">SUM($C$43:$C$44,$C$47:$C$48)</f>
        <v>5549.9303857118939</v>
      </c>
      <c r="AL2" s="37">
        <f t="shared" ref="AL2:AL33" si="6">SUM($D$43:$D$47)</f>
        <v>2920.3624522220098</v>
      </c>
      <c r="AM2" s="13">
        <f t="shared" ref="AM2:AM33" si="7">SUM($D$41:$D$42)</f>
        <v>13363.624866961673</v>
      </c>
      <c r="AN2">
        <f>AM2/$AC2+AL2</f>
        <v>16283.987319183681</v>
      </c>
      <c r="AO2" s="13">
        <f t="shared" ref="AO2:AO33" si="8">SUM($D$43:$D$44,$D$47:$D$48)</f>
        <v>5104.2411726517294</v>
      </c>
      <c r="AP2" s="13">
        <f>SUM($E$43:$E$45,$E$47)</f>
        <v>2928.0175256265143</v>
      </c>
      <c r="AQ2" s="13">
        <f t="shared" ref="AQ2:AQ33" si="9">SUM($E$41:$E$42)</f>
        <v>18820.463058691992</v>
      </c>
      <c r="AR2" s="13">
        <f>AQ2/$AC2+AP2</f>
        <v>21748.480584318506</v>
      </c>
      <c r="AS2" s="38">
        <f t="shared" ref="AS2:AS33" si="10">SUM($E$43:$E$44,$E$47:$E$48)</f>
        <v>5104.2411726517294</v>
      </c>
      <c r="AT2" s="37">
        <f t="shared" ref="AT2:AT33" si="11">SUM($F$43:$F$47)</f>
        <v>1575.2228181052485</v>
      </c>
      <c r="AU2" s="13">
        <f t="shared" ref="AU2:AU33" si="12">SUM($F$41:$F$42)</f>
        <v>5345.449946784669</v>
      </c>
      <c r="AV2">
        <f>AU2/$AC2+AT2</f>
        <v>6920.6727648899177</v>
      </c>
      <c r="AW2" s="13">
        <f t="shared" ref="AW2:AW33" si="13">SUM($F$43:$F$44,$F$47:$F$48)</f>
        <v>1978.4794576065265</v>
      </c>
      <c r="AX2" s="13">
        <f>SUM($G$43:$G$45,$G$47)</f>
        <v>1577.704296856803</v>
      </c>
      <c r="AY2" s="13">
        <f t="shared" ref="AY2:AY33" si="14">SUM($G$41:$G$42)</f>
        <v>18820.463058691992</v>
      </c>
      <c r="AZ2">
        <f>AY2/$AC2+AX2</f>
        <v>20398.167355548794</v>
      </c>
      <c r="BA2" s="13">
        <f t="shared" ref="BA2:BA33" si="15">SUM($G$43:$G$44,$G$47:$G$48)</f>
        <v>1978.4794576065265</v>
      </c>
      <c r="BB2" s="37">
        <f t="shared" ref="BB2:BB33" si="16">SUM($H$43:$H$47)</f>
        <v>1183.7374981592766</v>
      </c>
      <c r="BC2" s="13">
        <f t="shared" ref="BC2:BC33" si="17">SUM($H$41:$H$42)</f>
        <v>8018.1749201770026</v>
      </c>
      <c r="BD2">
        <f>BC2/$AC2+BB2</f>
        <v>9201.9124183362801</v>
      </c>
      <c r="BE2" s="13">
        <f t="shared" ref="BE2:BE33" si="18">SUM($H$43:$H$44,$H$47:$H$48)</f>
        <v>1574.3100310468933</v>
      </c>
      <c r="BF2" s="13">
        <f>SUM($I$43:$I$45,$I$47)</f>
        <v>1187.3125588257606</v>
      </c>
      <c r="BG2" s="13">
        <f t="shared" ref="BG2:BG33" si="19">SUM($I$41:$I$42)</f>
        <v>18820.463058691992</v>
      </c>
      <c r="BH2">
        <f>BG2/$AC2+BF2</f>
        <v>20007.775617517753</v>
      </c>
      <c r="BI2" s="13">
        <f t="shared" ref="BI2:BI33" si="20">SUM($I$43:$I$44,$I$47:$I$48)</f>
        <v>1574.3100310468933</v>
      </c>
      <c r="BJ2" s="115">
        <f t="shared" ref="BJ2:BJ33" si="21">SUM($J$43:$J$47)</f>
        <v>2281.2151501403541</v>
      </c>
      <c r="BK2" s="13">
        <f t="shared" ref="BK2:BK33" si="22">SUM($J$41:$J$42)</f>
        <v>8018.1749201770026</v>
      </c>
      <c r="BL2">
        <f>BK2/$AC2+BJ2</f>
        <v>10299.390070317357</v>
      </c>
      <c r="BM2" s="116">
        <f t="shared" ref="BM2:BM33" si="23">SUM($J$43:$J$44,$J$47:$J$48)</f>
        <v>2285.183881040547</v>
      </c>
      <c r="BN2" s="13">
        <f>SUM($K$43:$K$45,$K$47)</f>
        <v>2284.7902108068379</v>
      </c>
      <c r="BO2" s="13">
        <f t="shared" ref="BO2:BO33" si="24">SUM($K$41:$K$42)</f>
        <v>18820.463058691992</v>
      </c>
      <c r="BP2">
        <f>BO2/$AC2+BN2</f>
        <v>21105.253269498829</v>
      </c>
      <c r="BQ2" s="13">
        <f t="shared" ref="BQ2:BQ33" si="25">SUM($K$43:$K$44,$K$47:$K$48)</f>
        <v>2285.183881040547</v>
      </c>
      <c r="BR2" s="37">
        <f t="shared" ref="BR2:BR33" si="26">SUM($L$43:$L$47)</f>
        <v>356.50079163128652</v>
      </c>
      <c r="BS2" s="13">
        <f t="shared" ref="BS2:BS33" si="27">SUM($L$41:$L$42)</f>
        <v>8018.1749201770026</v>
      </c>
      <c r="BT2">
        <f>BS2/$AC2+BR2</f>
        <v>8374.6757118082896</v>
      </c>
      <c r="BU2" s="13">
        <f t="shared" ref="BU2:BU33" si="28">SUM($L$43:$L$44,$L$47:$L$48)</f>
        <v>1000.7969427396886</v>
      </c>
      <c r="BV2" s="13">
        <f>SUM($M$43:$M$45,$M$47)</f>
        <v>360.07585229777033</v>
      </c>
      <c r="BW2" s="13">
        <f t="shared" ref="BW2:BW33" si="29">SUM($M$41:$M$42)</f>
        <v>18820.463058691992</v>
      </c>
      <c r="BX2">
        <f>BW2/$AC2+BV2</f>
        <v>19180.538910989762</v>
      </c>
      <c r="BY2" s="13">
        <f t="shared" ref="BY2:BY33" si="30">SUM($M$43:$M$44,$M$47:$M$48)</f>
        <v>1000.7969427396886</v>
      </c>
      <c r="BZ2" s="20" t="s">
        <v>165</v>
      </c>
    </row>
    <row r="3" spans="1:78" ht="15" x14ac:dyDescent="0.25">
      <c r="A3" s="25" t="s">
        <v>125</v>
      </c>
      <c r="B3" s="26">
        <v>346</v>
      </c>
      <c r="C3" s="26">
        <v>316</v>
      </c>
      <c r="D3" s="26">
        <v>303</v>
      </c>
      <c r="F3" s="158"/>
      <c r="G3" s="29" t="s">
        <v>136</v>
      </c>
      <c r="H3" s="30">
        <v>480</v>
      </c>
      <c r="I3" s="30">
        <v>455</v>
      </c>
      <c r="J3" s="30">
        <v>471</v>
      </c>
      <c r="K3" s="161"/>
      <c r="L3" s="161"/>
      <c r="M3" s="161"/>
      <c r="N3" s="164"/>
      <c r="O3" s="167"/>
      <c r="P3" s="167"/>
      <c r="Q3" s="161"/>
      <c r="R3" s="164"/>
      <c r="S3" s="167"/>
      <c r="T3" s="167"/>
      <c r="U3" s="167"/>
      <c r="V3" s="174"/>
      <c r="X3" t="s">
        <v>82</v>
      </c>
      <c r="Y3">
        <v>-1343.76660856545</v>
      </c>
      <c r="AC3">
        <v>2</v>
      </c>
      <c r="AD3" s="37">
        <f t="shared" si="1"/>
        <v>4503.4195539657812</v>
      </c>
      <c r="AE3" s="13">
        <f t="shared" si="2"/>
        <v>10690.899893569338</v>
      </c>
      <c r="AF3">
        <f>AE3/AC3+AD3</f>
        <v>9848.8695007504502</v>
      </c>
      <c r="AG3" s="13">
        <f t="shared" si="3"/>
        <v>5549.9303857118939</v>
      </c>
      <c r="AH3" s="13">
        <f t="shared" ref="AH3:AH34" si="31">SUM($C$43:$C$44,$C$46:$C$47)</f>
        <v>4504.9776917865256</v>
      </c>
      <c r="AI3" s="13">
        <f t="shared" si="4"/>
        <v>18820.463058691992</v>
      </c>
      <c r="AJ3">
        <f t="shared" ref="AJ3:AJ65" si="32">AI3/$AC3+AH3</f>
        <v>13915.209221132522</v>
      </c>
      <c r="AK3" s="13">
        <f t="shared" si="5"/>
        <v>5549.9303857118939</v>
      </c>
      <c r="AL3" s="37">
        <f t="shared" si="6"/>
        <v>2920.3624522220098</v>
      </c>
      <c r="AM3" s="13">
        <f t="shared" si="7"/>
        <v>13363.624866961673</v>
      </c>
      <c r="AN3">
        <f t="shared" ref="AN3:AN65" si="33">AM3/$AC3+AL3</f>
        <v>9602.174885702847</v>
      </c>
      <c r="AO3" s="13">
        <f t="shared" si="8"/>
        <v>5104.2411726517294</v>
      </c>
      <c r="AP3" s="13">
        <f t="shared" ref="AP3:AP34" si="34">SUM($E$43:$E$44,$E$46:$E$47)</f>
        <v>2922.2004777624052</v>
      </c>
      <c r="AQ3" s="13">
        <f t="shared" si="9"/>
        <v>18820.463058691992</v>
      </c>
      <c r="AR3" s="13">
        <f t="shared" ref="AR3:AR65" si="35">AQ3/$AC3+AP3</f>
        <v>12332.4320071084</v>
      </c>
      <c r="AS3" s="38">
        <f t="shared" si="10"/>
        <v>5104.2411726517294</v>
      </c>
      <c r="AT3" s="37">
        <f t="shared" si="11"/>
        <v>1575.2228181052485</v>
      </c>
      <c r="AU3" s="13">
        <f t="shared" si="12"/>
        <v>5345.449946784669</v>
      </c>
      <c r="AV3">
        <f t="shared" ref="AV3:AV65" si="36">AU3/$AC3+AT3</f>
        <v>4247.9477914975832</v>
      </c>
      <c r="AW3" s="13">
        <f t="shared" si="13"/>
        <v>1978.4794576065265</v>
      </c>
      <c r="AX3" s="13">
        <f t="shared" ref="AX3:AX34" si="37">SUM($G$43:$G$44,$G$46:$G$47)</f>
        <v>1576.0422831813432</v>
      </c>
      <c r="AY3" s="13">
        <f t="shared" si="14"/>
        <v>18820.463058691992</v>
      </c>
      <c r="AZ3">
        <f t="shared" ref="AZ3:AZ65" si="38">AY3/$AC3+AX3</f>
        <v>10986.273812527339</v>
      </c>
      <c r="BA3" s="13">
        <f t="shared" si="15"/>
        <v>1978.4794576065265</v>
      </c>
      <c r="BB3" s="37">
        <f t="shared" si="16"/>
        <v>1183.7374981592766</v>
      </c>
      <c r="BC3" s="13">
        <f t="shared" si="17"/>
        <v>8018.1749201770026</v>
      </c>
      <c r="BD3">
        <f t="shared" ref="BD3:BD65" si="39">BC3/$AC3+BB3</f>
        <v>5192.8249582477783</v>
      </c>
      <c r="BE3" s="13">
        <f t="shared" si="18"/>
        <v>1574.3100310468933</v>
      </c>
      <c r="BF3" s="13">
        <f t="shared" ref="BF3:BF34" si="40">SUM($I$43:$I$44,$I$46:$I$47)</f>
        <v>1184.8195383125708</v>
      </c>
      <c r="BG3" s="13">
        <f t="shared" si="19"/>
        <v>18820.463058691992</v>
      </c>
      <c r="BH3">
        <f t="shared" ref="BH3:BH65" si="41">BG3/$AC3+BF3</f>
        <v>10595.051067658567</v>
      </c>
      <c r="BI3" s="13">
        <f t="shared" si="20"/>
        <v>1574.3100310468933</v>
      </c>
      <c r="BJ3" s="115">
        <f t="shared" si="21"/>
        <v>2281.2151501403541</v>
      </c>
      <c r="BK3" s="13">
        <f t="shared" si="22"/>
        <v>8018.1749201770026</v>
      </c>
      <c r="BL3">
        <f t="shared" ref="BL3:BL65" si="42">BK3/$AC3+BJ3</f>
        <v>6290.302610228855</v>
      </c>
      <c r="BM3" s="116">
        <f t="shared" si="23"/>
        <v>2285.183881040547</v>
      </c>
      <c r="BN3" s="13">
        <f t="shared" ref="BN3:BN34" si="43">SUM($K$43:$K$44,$K$46:$K$47)</f>
        <v>2282.2971902936483</v>
      </c>
      <c r="BO3" s="13">
        <f t="shared" si="24"/>
        <v>18820.463058691992</v>
      </c>
      <c r="BP3">
        <f t="shared" ref="BP3:BP65" si="44">BO3/$AC3+BN3</f>
        <v>11692.528719639644</v>
      </c>
      <c r="BQ3" s="13">
        <f t="shared" si="25"/>
        <v>2285.183881040547</v>
      </c>
      <c r="BR3" s="37">
        <f t="shared" si="26"/>
        <v>356.50079163128652</v>
      </c>
      <c r="BS3" s="13">
        <f t="shared" si="27"/>
        <v>8018.1749201770026</v>
      </c>
      <c r="BT3">
        <f t="shared" ref="BT3:BT65" si="45">BS3/$AC3+BR3</f>
        <v>4365.5882517197879</v>
      </c>
      <c r="BU3" s="13">
        <f t="shared" si="28"/>
        <v>1000.7969427396886</v>
      </c>
      <c r="BV3" s="13">
        <f t="shared" ref="BV3:BV34" si="46">SUM($M$43:$M$44,$M$46:$M$47)</f>
        <v>357.58283178458066</v>
      </c>
      <c r="BW3" s="13">
        <f t="shared" si="29"/>
        <v>18820.463058691992</v>
      </c>
      <c r="BX3">
        <f t="shared" ref="BX3:BX65" si="47">BW3/$AC3+BV3</f>
        <v>9767.8143611305768</v>
      </c>
      <c r="BY3" s="13">
        <f t="shared" si="30"/>
        <v>1000.7969427396886</v>
      </c>
    </row>
    <row r="4" spans="1:78" ht="15" x14ac:dyDescent="0.25">
      <c r="A4" s="25" t="s">
        <v>126</v>
      </c>
      <c r="B4" s="26">
        <v>463</v>
      </c>
      <c r="C4" s="26">
        <v>431</v>
      </c>
      <c r="D4" s="26">
        <v>423</v>
      </c>
      <c r="F4" s="158"/>
      <c r="G4" s="29" t="s">
        <v>137</v>
      </c>
      <c r="H4" s="30">
        <v>454</v>
      </c>
      <c r="I4" s="30">
        <v>418</v>
      </c>
      <c r="J4" s="30">
        <v>452</v>
      </c>
      <c r="K4" s="161"/>
      <c r="L4" s="161"/>
      <c r="M4" s="161"/>
      <c r="N4" s="164"/>
      <c r="O4" s="167"/>
      <c r="P4" s="167"/>
      <c r="Q4" s="161"/>
      <c r="R4" s="164"/>
      <c r="S4" s="167"/>
      <c r="T4" s="167"/>
      <c r="U4" s="167"/>
      <c r="V4" s="174"/>
      <c r="X4" t="s">
        <v>83</v>
      </c>
      <c r="Y4">
        <v>-1354.3612826582801</v>
      </c>
      <c r="Z4" s="21"/>
      <c r="AC4">
        <v>3</v>
      </c>
      <c r="AD4" s="37">
        <f t="shared" si="1"/>
        <v>4503.4195539657812</v>
      </c>
      <c r="AE4" s="13">
        <f t="shared" si="2"/>
        <v>10690.899893569338</v>
      </c>
      <c r="AF4">
        <f t="shared" ref="AF4:AF66" si="48">AE4/AC4+AD4</f>
        <v>8067.0528518222272</v>
      </c>
      <c r="AG4" s="13">
        <f t="shared" si="3"/>
        <v>5549.9303857118939</v>
      </c>
      <c r="AH4" s="13">
        <f t="shared" si="31"/>
        <v>4504.9776917865256</v>
      </c>
      <c r="AI4" s="13">
        <f t="shared" si="4"/>
        <v>18820.463058691992</v>
      </c>
      <c r="AJ4">
        <f t="shared" si="32"/>
        <v>10778.46537801719</v>
      </c>
      <c r="AK4" s="13">
        <f t="shared" si="5"/>
        <v>5549.9303857118939</v>
      </c>
      <c r="AL4" s="37">
        <f t="shared" si="6"/>
        <v>2920.3624522220098</v>
      </c>
      <c r="AM4" s="13">
        <f t="shared" si="7"/>
        <v>13363.624866961673</v>
      </c>
      <c r="AN4">
        <f t="shared" si="33"/>
        <v>7374.9040745425673</v>
      </c>
      <c r="AO4" s="13">
        <f t="shared" si="8"/>
        <v>5104.2411726517294</v>
      </c>
      <c r="AP4" s="13">
        <f t="shared" si="34"/>
        <v>2922.2004777624052</v>
      </c>
      <c r="AQ4" s="13">
        <f t="shared" si="9"/>
        <v>18820.463058691992</v>
      </c>
      <c r="AR4" s="13">
        <f t="shared" si="35"/>
        <v>9195.6881639930689</v>
      </c>
      <c r="AS4" s="38">
        <f t="shared" si="10"/>
        <v>5104.2411726517294</v>
      </c>
      <c r="AT4" s="37">
        <f t="shared" si="11"/>
        <v>1575.2228181052485</v>
      </c>
      <c r="AU4" s="13">
        <f t="shared" si="12"/>
        <v>5345.449946784669</v>
      </c>
      <c r="AV4">
        <f t="shared" si="36"/>
        <v>3357.0394670334717</v>
      </c>
      <c r="AW4" s="13">
        <f t="shared" si="13"/>
        <v>1978.4794576065265</v>
      </c>
      <c r="AX4" s="13">
        <f t="shared" si="37"/>
        <v>1576.0422831813432</v>
      </c>
      <c r="AY4" s="13">
        <f t="shared" si="14"/>
        <v>18820.463058691992</v>
      </c>
      <c r="AZ4">
        <f t="shared" si="38"/>
        <v>7849.5299694120067</v>
      </c>
      <c r="BA4" s="13">
        <f t="shared" si="15"/>
        <v>1978.4794576065265</v>
      </c>
      <c r="BB4" s="37">
        <f t="shared" si="16"/>
        <v>1183.7374981592766</v>
      </c>
      <c r="BC4" s="13">
        <f t="shared" si="17"/>
        <v>8018.1749201770026</v>
      </c>
      <c r="BD4">
        <f t="shared" si="39"/>
        <v>3856.4624715516106</v>
      </c>
      <c r="BE4" s="13">
        <f t="shared" si="18"/>
        <v>1574.3100310468933</v>
      </c>
      <c r="BF4" s="13">
        <f t="shared" si="40"/>
        <v>1184.8195383125708</v>
      </c>
      <c r="BG4" s="13">
        <f t="shared" si="19"/>
        <v>18820.463058691992</v>
      </c>
      <c r="BH4">
        <f t="shared" si="41"/>
        <v>7458.307224543234</v>
      </c>
      <c r="BI4" s="13">
        <f t="shared" si="20"/>
        <v>1574.3100310468933</v>
      </c>
      <c r="BJ4" s="115">
        <f t="shared" si="21"/>
        <v>2281.2151501403541</v>
      </c>
      <c r="BK4" s="13">
        <f t="shared" si="22"/>
        <v>8018.1749201770026</v>
      </c>
      <c r="BL4">
        <f t="shared" si="42"/>
        <v>4953.9401235326877</v>
      </c>
      <c r="BM4" s="116">
        <f t="shared" si="23"/>
        <v>2285.183881040547</v>
      </c>
      <c r="BN4" s="13">
        <f t="shared" si="43"/>
        <v>2282.2971902936483</v>
      </c>
      <c r="BO4" s="13">
        <f t="shared" si="24"/>
        <v>18820.463058691992</v>
      </c>
      <c r="BP4">
        <f t="shared" si="44"/>
        <v>8555.7848765243125</v>
      </c>
      <c r="BQ4" s="13">
        <f t="shared" si="25"/>
        <v>2285.183881040547</v>
      </c>
      <c r="BR4" s="37">
        <f t="shared" si="26"/>
        <v>356.50079163128652</v>
      </c>
      <c r="BS4" s="13">
        <f t="shared" si="27"/>
        <v>8018.1749201770026</v>
      </c>
      <c r="BT4">
        <f t="shared" si="45"/>
        <v>3029.2257650236206</v>
      </c>
      <c r="BU4" s="13">
        <f t="shared" si="28"/>
        <v>1000.7969427396886</v>
      </c>
      <c r="BV4" s="13">
        <f t="shared" si="46"/>
        <v>357.58283178458066</v>
      </c>
      <c r="BW4" s="13">
        <f t="shared" si="29"/>
        <v>18820.463058691992</v>
      </c>
      <c r="BX4">
        <f t="shared" si="47"/>
        <v>6631.0705180152445</v>
      </c>
      <c r="BY4" s="13">
        <f t="shared" si="30"/>
        <v>1000.7969427396886</v>
      </c>
    </row>
    <row r="5" spans="1:78" ht="15" x14ac:dyDescent="0.25">
      <c r="A5" s="25" t="s">
        <v>127</v>
      </c>
      <c r="B5" s="26">
        <v>207</v>
      </c>
      <c r="C5" s="26">
        <v>191</v>
      </c>
      <c r="D5" s="26">
        <v>203</v>
      </c>
      <c r="F5" s="158"/>
      <c r="G5" s="29" t="s">
        <v>141</v>
      </c>
      <c r="H5" s="30">
        <v>429</v>
      </c>
      <c r="I5" s="30">
        <v>404</v>
      </c>
      <c r="J5" s="30">
        <v>361</v>
      </c>
      <c r="K5" s="161"/>
      <c r="L5" s="161"/>
      <c r="M5" s="161"/>
      <c r="N5" s="164"/>
      <c r="O5" s="167"/>
      <c r="P5" s="167"/>
      <c r="Q5" s="161"/>
      <c r="R5" s="164"/>
      <c r="S5" s="167"/>
      <c r="T5" s="167"/>
      <c r="U5" s="167"/>
      <c r="V5" s="174"/>
      <c r="X5" t="s">
        <v>84</v>
      </c>
      <c r="Y5" s="13">
        <f>SUM('FU break even'!C10:C12)</f>
        <v>41.323012071481784</v>
      </c>
      <c r="AC5">
        <v>4</v>
      </c>
      <c r="AD5" s="37">
        <f t="shared" si="1"/>
        <v>4503.4195539657812</v>
      </c>
      <c r="AE5" s="13">
        <f t="shared" si="2"/>
        <v>10690.899893569338</v>
      </c>
      <c r="AF5">
        <f t="shared" si="48"/>
        <v>7176.1445273581157</v>
      </c>
      <c r="AG5" s="13">
        <f t="shared" si="3"/>
        <v>5549.9303857118939</v>
      </c>
      <c r="AH5" s="13">
        <f t="shared" si="31"/>
        <v>4504.9776917865256</v>
      </c>
      <c r="AI5" s="13">
        <f t="shared" si="4"/>
        <v>18820.463058691992</v>
      </c>
      <c r="AJ5">
        <f t="shared" si="32"/>
        <v>9210.0934564595227</v>
      </c>
      <c r="AK5" s="13">
        <f t="shared" si="5"/>
        <v>5549.9303857118939</v>
      </c>
      <c r="AL5" s="37">
        <f t="shared" si="6"/>
        <v>2920.3624522220098</v>
      </c>
      <c r="AM5" s="13">
        <f t="shared" si="7"/>
        <v>13363.624866961673</v>
      </c>
      <c r="AN5">
        <f t="shared" si="33"/>
        <v>6261.2686689624279</v>
      </c>
      <c r="AO5" s="13">
        <f t="shared" si="8"/>
        <v>5104.2411726517294</v>
      </c>
      <c r="AP5" s="13">
        <f t="shared" si="34"/>
        <v>2922.2004777624052</v>
      </c>
      <c r="AQ5" s="13">
        <f t="shared" si="9"/>
        <v>18820.463058691992</v>
      </c>
      <c r="AR5" s="13">
        <f t="shared" si="35"/>
        <v>7627.3162424354032</v>
      </c>
      <c r="AS5" s="38">
        <f t="shared" si="10"/>
        <v>5104.2411726517294</v>
      </c>
      <c r="AT5" s="37">
        <f t="shared" si="11"/>
        <v>1575.2228181052485</v>
      </c>
      <c r="AU5" s="13">
        <f t="shared" si="12"/>
        <v>5345.449946784669</v>
      </c>
      <c r="AV5">
        <f t="shared" si="36"/>
        <v>2911.585304801416</v>
      </c>
      <c r="AW5" s="13">
        <f t="shared" si="13"/>
        <v>1978.4794576065265</v>
      </c>
      <c r="AX5" s="13">
        <f t="shared" si="37"/>
        <v>1576.0422831813432</v>
      </c>
      <c r="AY5" s="13">
        <f t="shared" si="14"/>
        <v>18820.463058691992</v>
      </c>
      <c r="AZ5">
        <f t="shared" si="38"/>
        <v>6281.158047854341</v>
      </c>
      <c r="BA5" s="13">
        <f t="shared" si="15"/>
        <v>1978.4794576065265</v>
      </c>
      <c r="BB5" s="37">
        <f t="shared" si="16"/>
        <v>1183.7374981592766</v>
      </c>
      <c r="BC5" s="13">
        <f t="shared" si="17"/>
        <v>8018.1749201770026</v>
      </c>
      <c r="BD5">
        <f t="shared" si="39"/>
        <v>3188.2812282035275</v>
      </c>
      <c r="BE5" s="13">
        <f t="shared" si="18"/>
        <v>1574.3100310468933</v>
      </c>
      <c r="BF5" s="13">
        <f t="shared" si="40"/>
        <v>1184.8195383125708</v>
      </c>
      <c r="BG5" s="13">
        <f t="shared" si="19"/>
        <v>18820.463058691992</v>
      </c>
      <c r="BH5">
        <f t="shared" si="41"/>
        <v>5889.9353029855683</v>
      </c>
      <c r="BI5" s="13">
        <f t="shared" si="20"/>
        <v>1574.3100310468933</v>
      </c>
      <c r="BJ5" s="115">
        <f t="shared" si="21"/>
        <v>2281.2151501403541</v>
      </c>
      <c r="BK5" s="13">
        <f t="shared" si="22"/>
        <v>8018.1749201770026</v>
      </c>
      <c r="BL5">
        <f t="shared" si="42"/>
        <v>4285.758880184605</v>
      </c>
      <c r="BM5" s="116">
        <f t="shared" si="23"/>
        <v>2285.183881040547</v>
      </c>
      <c r="BN5" s="13">
        <f t="shared" si="43"/>
        <v>2282.2971902936483</v>
      </c>
      <c r="BO5" s="13">
        <f t="shared" si="24"/>
        <v>18820.463058691992</v>
      </c>
      <c r="BP5">
        <f t="shared" si="44"/>
        <v>6987.4129549666468</v>
      </c>
      <c r="BQ5" s="13">
        <f t="shared" si="25"/>
        <v>2285.183881040547</v>
      </c>
      <c r="BR5" s="37">
        <f t="shared" si="26"/>
        <v>356.50079163128652</v>
      </c>
      <c r="BS5" s="13">
        <f t="shared" si="27"/>
        <v>8018.1749201770026</v>
      </c>
      <c r="BT5">
        <f t="shared" si="45"/>
        <v>2361.044521675537</v>
      </c>
      <c r="BU5" s="13">
        <f t="shared" si="28"/>
        <v>1000.7969427396886</v>
      </c>
      <c r="BV5" s="13">
        <f t="shared" si="46"/>
        <v>357.58283178458066</v>
      </c>
      <c r="BW5" s="13">
        <f t="shared" si="29"/>
        <v>18820.463058691992</v>
      </c>
      <c r="BX5">
        <f t="shared" si="47"/>
        <v>5062.6985964575788</v>
      </c>
      <c r="BY5" s="13">
        <f t="shared" si="30"/>
        <v>1000.7969427396886</v>
      </c>
    </row>
    <row r="6" spans="1:78" ht="15" x14ac:dyDescent="0.25">
      <c r="A6" s="25" t="s">
        <v>128</v>
      </c>
      <c r="B6" s="26">
        <v>65</v>
      </c>
      <c r="C6" s="26">
        <v>60</v>
      </c>
      <c r="D6" s="26">
        <v>69</v>
      </c>
      <c r="F6" s="158"/>
      <c r="G6" s="29" t="s">
        <v>112</v>
      </c>
      <c r="H6" s="30">
        <v>965</v>
      </c>
      <c r="I6" s="30">
        <v>914</v>
      </c>
      <c r="J6" s="30">
        <v>914</v>
      </c>
      <c r="K6" s="161"/>
      <c r="L6" s="161"/>
      <c r="M6" s="161"/>
      <c r="N6" s="164"/>
      <c r="O6" s="167"/>
      <c r="P6" s="167"/>
      <c r="Q6" s="161"/>
      <c r="R6" s="164"/>
      <c r="S6" s="167"/>
      <c r="T6" s="167"/>
      <c r="U6" s="167"/>
      <c r="V6" s="174"/>
      <c r="W6" s="13"/>
      <c r="X6" t="s">
        <v>85</v>
      </c>
      <c r="Y6">
        <v>-12900.7363950568</v>
      </c>
      <c r="AC6">
        <v>5</v>
      </c>
      <c r="AD6" s="37">
        <f t="shared" si="1"/>
        <v>4503.4195539657812</v>
      </c>
      <c r="AE6" s="13">
        <f t="shared" si="2"/>
        <v>10690.899893569338</v>
      </c>
      <c r="AF6">
        <f t="shared" si="48"/>
        <v>6641.5995326796492</v>
      </c>
      <c r="AG6" s="13">
        <f t="shared" si="3"/>
        <v>5549.9303857118939</v>
      </c>
      <c r="AH6" s="13">
        <f t="shared" si="31"/>
        <v>4504.9776917865256</v>
      </c>
      <c r="AI6" s="13">
        <f t="shared" si="4"/>
        <v>18820.463058691992</v>
      </c>
      <c r="AJ6">
        <f t="shared" si="32"/>
        <v>8269.0703035249244</v>
      </c>
      <c r="AK6" s="13">
        <f t="shared" si="5"/>
        <v>5549.9303857118939</v>
      </c>
      <c r="AL6" s="37">
        <f t="shared" si="6"/>
        <v>2920.3624522220098</v>
      </c>
      <c r="AM6" s="13">
        <f t="shared" si="7"/>
        <v>13363.624866961673</v>
      </c>
      <c r="AN6">
        <f t="shared" si="33"/>
        <v>5593.0874256143443</v>
      </c>
      <c r="AO6" s="13">
        <f t="shared" si="8"/>
        <v>5104.2411726517294</v>
      </c>
      <c r="AP6" s="13">
        <f t="shared" si="34"/>
        <v>2922.2004777624052</v>
      </c>
      <c r="AQ6" s="13">
        <f t="shared" si="9"/>
        <v>18820.463058691992</v>
      </c>
      <c r="AR6" s="13">
        <f t="shared" si="35"/>
        <v>6686.293089500803</v>
      </c>
      <c r="AS6" s="38">
        <f t="shared" si="10"/>
        <v>5104.2411726517294</v>
      </c>
      <c r="AT6" s="37">
        <f t="shared" si="11"/>
        <v>1575.2228181052485</v>
      </c>
      <c r="AU6" s="13">
        <f t="shared" si="12"/>
        <v>5345.449946784669</v>
      </c>
      <c r="AV6">
        <f t="shared" si="36"/>
        <v>2644.3128074621823</v>
      </c>
      <c r="AW6" s="13">
        <f t="shared" si="13"/>
        <v>1978.4794576065265</v>
      </c>
      <c r="AX6" s="13">
        <f t="shared" si="37"/>
        <v>1576.0422831813432</v>
      </c>
      <c r="AY6" s="13">
        <f t="shared" si="14"/>
        <v>18820.463058691992</v>
      </c>
      <c r="AZ6">
        <f t="shared" si="38"/>
        <v>5340.1348949197418</v>
      </c>
      <c r="BA6" s="13">
        <f t="shared" si="15"/>
        <v>1978.4794576065265</v>
      </c>
      <c r="BB6" s="37">
        <f t="shared" si="16"/>
        <v>1183.7374981592766</v>
      </c>
      <c r="BC6" s="13">
        <f t="shared" si="17"/>
        <v>8018.1749201770026</v>
      </c>
      <c r="BD6">
        <f t="shared" si="39"/>
        <v>2787.3724821946771</v>
      </c>
      <c r="BE6" s="13">
        <f t="shared" si="18"/>
        <v>1574.3100310468933</v>
      </c>
      <c r="BF6" s="13">
        <f t="shared" si="40"/>
        <v>1184.8195383125708</v>
      </c>
      <c r="BG6" s="13">
        <f t="shared" si="19"/>
        <v>18820.463058691992</v>
      </c>
      <c r="BH6">
        <f t="shared" si="41"/>
        <v>4948.9121500509691</v>
      </c>
      <c r="BI6" s="13">
        <f t="shared" si="20"/>
        <v>1574.3100310468933</v>
      </c>
      <c r="BJ6" s="115">
        <f t="shared" si="21"/>
        <v>2281.2151501403541</v>
      </c>
      <c r="BK6" s="13">
        <f t="shared" si="22"/>
        <v>8018.1749201770026</v>
      </c>
      <c r="BL6">
        <f t="shared" si="42"/>
        <v>3884.8501341757546</v>
      </c>
      <c r="BM6" s="116">
        <f t="shared" si="23"/>
        <v>2285.183881040547</v>
      </c>
      <c r="BN6" s="13">
        <f t="shared" si="43"/>
        <v>2282.2971902936483</v>
      </c>
      <c r="BO6" s="13">
        <f t="shared" si="24"/>
        <v>18820.463058691992</v>
      </c>
      <c r="BP6">
        <f t="shared" si="44"/>
        <v>6046.3898020320466</v>
      </c>
      <c r="BQ6" s="13">
        <f t="shared" si="25"/>
        <v>2285.183881040547</v>
      </c>
      <c r="BR6" s="37">
        <f t="shared" si="26"/>
        <v>356.50079163128652</v>
      </c>
      <c r="BS6" s="13">
        <f t="shared" si="27"/>
        <v>8018.1749201770026</v>
      </c>
      <c r="BT6">
        <f t="shared" si="45"/>
        <v>1960.1357756666871</v>
      </c>
      <c r="BU6" s="13">
        <f t="shared" si="28"/>
        <v>1000.7969427396886</v>
      </c>
      <c r="BV6" s="13">
        <f t="shared" si="46"/>
        <v>357.58283178458066</v>
      </c>
      <c r="BW6" s="13">
        <f t="shared" si="29"/>
        <v>18820.463058691992</v>
      </c>
      <c r="BX6">
        <f t="shared" si="47"/>
        <v>4121.6754435229786</v>
      </c>
      <c r="BY6" s="13">
        <f t="shared" si="30"/>
        <v>1000.7969427396886</v>
      </c>
    </row>
    <row r="7" spans="1:78" ht="15" x14ac:dyDescent="0.25">
      <c r="A7" s="25" t="s">
        <v>129</v>
      </c>
      <c r="B7" s="26">
        <v>410</v>
      </c>
      <c r="C7" s="26">
        <v>332</v>
      </c>
      <c r="D7" s="26">
        <v>329</v>
      </c>
      <c r="F7" s="159"/>
      <c r="G7" s="33" t="s">
        <v>66</v>
      </c>
      <c r="H7" s="34">
        <f>SUM(H2:H6)</f>
        <v>2738</v>
      </c>
      <c r="I7" s="34">
        <f>SUM(I2:I6)</f>
        <v>2523</v>
      </c>
      <c r="J7" s="34">
        <f>SUM(J2:J6)</f>
        <v>2527</v>
      </c>
      <c r="K7" s="162"/>
      <c r="L7" s="162"/>
      <c r="M7" s="162"/>
      <c r="N7" s="165"/>
      <c r="O7" s="168"/>
      <c r="P7" s="168"/>
      <c r="Q7" s="162"/>
      <c r="R7" s="165"/>
      <c r="S7" s="168"/>
      <c r="T7" s="168"/>
      <c r="U7" s="168"/>
      <c r="V7" s="175"/>
      <c r="W7" s="13"/>
      <c r="X7" t="s">
        <v>86</v>
      </c>
      <c r="Y7">
        <v>-13006.6831398712</v>
      </c>
      <c r="AC7">
        <v>6</v>
      </c>
      <c r="AD7" s="37">
        <f t="shared" si="1"/>
        <v>4503.4195539657812</v>
      </c>
      <c r="AE7" s="13">
        <f t="shared" si="2"/>
        <v>10690.899893569338</v>
      </c>
      <c r="AF7">
        <f t="shared" si="48"/>
        <v>6285.2362028940042</v>
      </c>
      <c r="AG7" s="13">
        <f t="shared" si="3"/>
        <v>5549.9303857118939</v>
      </c>
      <c r="AH7" s="13">
        <f t="shared" si="31"/>
        <v>4504.9776917865256</v>
      </c>
      <c r="AI7" s="13">
        <f t="shared" si="4"/>
        <v>18820.463058691992</v>
      </c>
      <c r="AJ7">
        <f t="shared" si="32"/>
        <v>7641.721534901857</v>
      </c>
      <c r="AK7" s="13">
        <f t="shared" si="5"/>
        <v>5549.9303857118939</v>
      </c>
      <c r="AL7" s="37">
        <f t="shared" si="6"/>
        <v>2920.3624522220098</v>
      </c>
      <c r="AM7" s="13">
        <f t="shared" si="7"/>
        <v>13363.624866961673</v>
      </c>
      <c r="AN7">
        <f t="shared" si="33"/>
        <v>5147.6332633822885</v>
      </c>
      <c r="AO7" s="13">
        <f t="shared" si="8"/>
        <v>5104.2411726517294</v>
      </c>
      <c r="AP7" s="13">
        <f t="shared" si="34"/>
        <v>2922.2004777624052</v>
      </c>
      <c r="AQ7" s="13">
        <f t="shared" si="9"/>
        <v>18820.463058691992</v>
      </c>
      <c r="AR7" s="13">
        <f t="shared" si="35"/>
        <v>6058.9443208777375</v>
      </c>
      <c r="AS7" s="38">
        <f t="shared" si="10"/>
        <v>5104.2411726517294</v>
      </c>
      <c r="AT7" s="37">
        <f t="shared" si="11"/>
        <v>1575.2228181052485</v>
      </c>
      <c r="AU7" s="13">
        <f t="shared" si="12"/>
        <v>5345.449946784669</v>
      </c>
      <c r="AV7">
        <f t="shared" si="36"/>
        <v>2466.1311425693602</v>
      </c>
      <c r="AW7" s="13">
        <f t="shared" si="13"/>
        <v>1978.4794576065265</v>
      </c>
      <c r="AX7" s="13">
        <f t="shared" si="37"/>
        <v>1576.0422831813432</v>
      </c>
      <c r="AY7" s="13">
        <f t="shared" si="14"/>
        <v>18820.463058691992</v>
      </c>
      <c r="AZ7">
        <f t="shared" si="38"/>
        <v>4712.7861262966753</v>
      </c>
      <c r="BA7" s="13">
        <f t="shared" si="15"/>
        <v>1978.4794576065265</v>
      </c>
      <c r="BB7" s="37">
        <f t="shared" si="16"/>
        <v>1183.7374981592766</v>
      </c>
      <c r="BC7" s="13">
        <f t="shared" si="17"/>
        <v>8018.1749201770026</v>
      </c>
      <c r="BD7">
        <f t="shared" si="39"/>
        <v>2520.0999848554438</v>
      </c>
      <c r="BE7" s="13">
        <f t="shared" si="18"/>
        <v>1574.3100310468933</v>
      </c>
      <c r="BF7" s="13">
        <f t="shared" si="40"/>
        <v>1184.8195383125708</v>
      </c>
      <c r="BG7" s="13">
        <f t="shared" si="19"/>
        <v>18820.463058691992</v>
      </c>
      <c r="BH7">
        <f t="shared" si="41"/>
        <v>4321.5633814279026</v>
      </c>
      <c r="BI7" s="13">
        <f t="shared" si="20"/>
        <v>1574.3100310468933</v>
      </c>
      <c r="BJ7" s="115">
        <f t="shared" si="21"/>
        <v>2281.2151501403541</v>
      </c>
      <c r="BK7" s="13">
        <f t="shared" si="22"/>
        <v>8018.1749201770026</v>
      </c>
      <c r="BL7">
        <f t="shared" si="42"/>
        <v>3617.5776368365214</v>
      </c>
      <c r="BM7" s="116">
        <f t="shared" si="23"/>
        <v>2285.183881040547</v>
      </c>
      <c r="BN7" s="13">
        <f t="shared" si="43"/>
        <v>2282.2971902936483</v>
      </c>
      <c r="BO7" s="13">
        <f t="shared" si="24"/>
        <v>18820.463058691992</v>
      </c>
      <c r="BP7">
        <f t="shared" si="44"/>
        <v>5419.0410334089802</v>
      </c>
      <c r="BQ7" s="13">
        <f t="shared" si="25"/>
        <v>2285.183881040547</v>
      </c>
      <c r="BR7" s="37">
        <f t="shared" si="26"/>
        <v>356.50079163128652</v>
      </c>
      <c r="BS7" s="13">
        <f t="shared" si="27"/>
        <v>8018.1749201770026</v>
      </c>
      <c r="BT7">
        <f t="shared" si="45"/>
        <v>1692.8632783274536</v>
      </c>
      <c r="BU7" s="13">
        <f t="shared" si="28"/>
        <v>1000.7969427396886</v>
      </c>
      <c r="BV7" s="13">
        <f t="shared" si="46"/>
        <v>357.58283178458066</v>
      </c>
      <c r="BW7" s="13">
        <f t="shared" si="29"/>
        <v>18820.463058691992</v>
      </c>
      <c r="BX7">
        <f t="shared" si="47"/>
        <v>3494.3266748999126</v>
      </c>
      <c r="BY7" s="13">
        <f t="shared" si="30"/>
        <v>1000.7969427396886</v>
      </c>
    </row>
    <row r="8" spans="1:78" ht="15" x14ac:dyDescent="0.25">
      <c r="A8" s="25" t="s">
        <v>130</v>
      </c>
      <c r="B8" s="26">
        <v>245</v>
      </c>
      <c r="C8" s="26">
        <v>220</v>
      </c>
      <c r="D8" s="26">
        <v>239</v>
      </c>
      <c r="F8" s="157" t="s">
        <v>113</v>
      </c>
      <c r="G8" s="31" t="s">
        <v>125</v>
      </c>
      <c r="H8" s="32">
        <v>346</v>
      </c>
      <c r="I8" s="32">
        <v>316</v>
      </c>
      <c r="J8" s="32">
        <v>303</v>
      </c>
      <c r="K8" s="160"/>
      <c r="L8" s="160">
        <f>'Region south'!D5</f>
        <v>88</v>
      </c>
      <c r="M8" s="160">
        <f>'Region south'!E5</f>
        <v>35</v>
      </c>
      <c r="N8" s="163">
        <f>'Region south'!G5</f>
        <v>3.3170236176342898</v>
      </c>
      <c r="O8" s="166">
        <f>I14/$I$31</f>
        <v>0.32230734565119423</v>
      </c>
      <c r="P8" s="166">
        <f>N8/N31</f>
        <v>0.55068391510233405</v>
      </c>
      <c r="Q8" s="160">
        <f>ROUNDUP(I14*63%,0)</f>
        <v>2253</v>
      </c>
      <c r="R8" s="169">
        <f>N8*10^3/Q8</f>
        <v>1.472269692691651</v>
      </c>
      <c r="S8" s="182">
        <f>K8/SUM($K$8:$M$14)</f>
        <v>0</v>
      </c>
      <c r="T8" s="182">
        <f t="shared" ref="T8:U8" si="49">L8/SUM($K$8:$M$14)</f>
        <v>0.71544715447154472</v>
      </c>
      <c r="U8" s="182">
        <f t="shared" si="49"/>
        <v>0.28455284552845528</v>
      </c>
      <c r="V8" s="176">
        <f>ROUNDUP(Q8/365,0)</f>
        <v>7</v>
      </c>
      <c r="W8" s="13"/>
      <c r="AC8">
        <v>7</v>
      </c>
      <c r="AD8" s="37">
        <f t="shared" si="1"/>
        <v>4503.4195539657812</v>
      </c>
      <c r="AE8" s="13">
        <f t="shared" si="2"/>
        <v>10690.899893569338</v>
      </c>
      <c r="AF8">
        <f t="shared" si="48"/>
        <v>6030.69096733283</v>
      </c>
      <c r="AG8" s="13">
        <f t="shared" si="3"/>
        <v>5549.9303857118939</v>
      </c>
      <c r="AH8" s="13">
        <f t="shared" si="31"/>
        <v>4504.9776917865256</v>
      </c>
      <c r="AI8" s="13">
        <f t="shared" si="4"/>
        <v>18820.463058691992</v>
      </c>
      <c r="AJ8">
        <f t="shared" si="32"/>
        <v>7193.6152715996668</v>
      </c>
      <c r="AK8" s="13">
        <f t="shared" si="5"/>
        <v>5549.9303857118939</v>
      </c>
      <c r="AL8" s="37">
        <f t="shared" si="6"/>
        <v>2920.3624522220098</v>
      </c>
      <c r="AM8" s="13">
        <f t="shared" si="7"/>
        <v>13363.624866961673</v>
      </c>
      <c r="AN8">
        <f t="shared" si="33"/>
        <v>4829.4517189308199</v>
      </c>
      <c r="AO8" s="13">
        <f t="shared" si="8"/>
        <v>5104.2411726517294</v>
      </c>
      <c r="AP8" s="13">
        <f t="shared" si="34"/>
        <v>2922.2004777624052</v>
      </c>
      <c r="AQ8" s="13">
        <f t="shared" si="9"/>
        <v>18820.463058691992</v>
      </c>
      <c r="AR8" s="13">
        <f t="shared" si="35"/>
        <v>5610.8380575755473</v>
      </c>
      <c r="AS8" s="38">
        <f t="shared" si="10"/>
        <v>5104.2411726517294</v>
      </c>
      <c r="AT8" s="37">
        <f t="shared" si="11"/>
        <v>1575.2228181052485</v>
      </c>
      <c r="AU8" s="13">
        <f t="shared" si="12"/>
        <v>5345.449946784669</v>
      </c>
      <c r="AV8">
        <f t="shared" si="36"/>
        <v>2338.8585247887727</v>
      </c>
      <c r="AW8" s="13">
        <f t="shared" si="13"/>
        <v>1978.4794576065265</v>
      </c>
      <c r="AX8" s="13">
        <f t="shared" si="37"/>
        <v>1576.0422831813432</v>
      </c>
      <c r="AY8" s="13">
        <f t="shared" si="14"/>
        <v>18820.463058691992</v>
      </c>
      <c r="AZ8">
        <f t="shared" si="38"/>
        <v>4264.6798629944851</v>
      </c>
      <c r="BA8" s="13">
        <f t="shared" si="15"/>
        <v>1978.4794576065265</v>
      </c>
      <c r="BB8" s="37">
        <f t="shared" si="16"/>
        <v>1183.7374981592766</v>
      </c>
      <c r="BC8" s="13">
        <f t="shared" si="17"/>
        <v>8018.1749201770026</v>
      </c>
      <c r="BD8">
        <f t="shared" si="39"/>
        <v>2329.1910581845627</v>
      </c>
      <c r="BE8" s="13">
        <f t="shared" si="18"/>
        <v>1574.3100310468933</v>
      </c>
      <c r="BF8" s="13">
        <f t="shared" si="40"/>
        <v>1184.8195383125708</v>
      </c>
      <c r="BG8" s="13">
        <f t="shared" si="19"/>
        <v>18820.463058691992</v>
      </c>
      <c r="BH8">
        <f t="shared" si="41"/>
        <v>3873.4571181257124</v>
      </c>
      <c r="BI8" s="13">
        <f t="shared" si="20"/>
        <v>1574.3100310468933</v>
      </c>
      <c r="BJ8" s="115">
        <f t="shared" si="21"/>
        <v>2281.2151501403541</v>
      </c>
      <c r="BK8" s="13">
        <f t="shared" si="22"/>
        <v>8018.1749201770026</v>
      </c>
      <c r="BL8">
        <f t="shared" si="42"/>
        <v>3426.6687101656403</v>
      </c>
      <c r="BM8" s="116">
        <f t="shared" si="23"/>
        <v>2285.183881040547</v>
      </c>
      <c r="BN8" s="13">
        <f t="shared" si="43"/>
        <v>2282.2971902936483</v>
      </c>
      <c r="BO8" s="13">
        <f t="shared" si="24"/>
        <v>18820.463058691992</v>
      </c>
      <c r="BP8">
        <f t="shared" si="44"/>
        <v>4970.93477010679</v>
      </c>
      <c r="BQ8" s="13">
        <f t="shared" si="25"/>
        <v>2285.183881040547</v>
      </c>
      <c r="BR8" s="37">
        <f t="shared" si="26"/>
        <v>356.50079163128652</v>
      </c>
      <c r="BS8" s="13">
        <f t="shared" si="27"/>
        <v>8018.1749201770026</v>
      </c>
      <c r="BT8">
        <f t="shared" si="45"/>
        <v>1501.9543516565727</v>
      </c>
      <c r="BU8" s="13">
        <f t="shared" si="28"/>
        <v>1000.7969427396886</v>
      </c>
      <c r="BV8" s="13">
        <f t="shared" si="46"/>
        <v>357.58283178458066</v>
      </c>
      <c r="BW8" s="13">
        <f t="shared" si="29"/>
        <v>18820.463058691992</v>
      </c>
      <c r="BX8">
        <f t="shared" si="47"/>
        <v>3046.2204115977224</v>
      </c>
      <c r="BY8" s="13">
        <f t="shared" si="30"/>
        <v>1000.7969427396886</v>
      </c>
    </row>
    <row r="9" spans="1:78" ht="15" x14ac:dyDescent="0.25">
      <c r="A9" s="25" t="s">
        <v>131</v>
      </c>
      <c r="B9" s="26">
        <v>253</v>
      </c>
      <c r="C9" s="26">
        <v>244</v>
      </c>
      <c r="D9" s="26">
        <v>232</v>
      </c>
      <c r="F9" s="158"/>
      <c r="G9" s="29" t="s">
        <v>126</v>
      </c>
      <c r="H9" s="30">
        <v>463</v>
      </c>
      <c r="I9" s="30">
        <v>431</v>
      </c>
      <c r="J9" s="30">
        <v>423</v>
      </c>
      <c r="K9" s="161"/>
      <c r="L9" s="161"/>
      <c r="M9" s="161"/>
      <c r="N9" s="164"/>
      <c r="O9" s="167"/>
      <c r="P9" s="167"/>
      <c r="Q9" s="161"/>
      <c r="R9" s="164"/>
      <c r="S9" s="183"/>
      <c r="T9" s="183"/>
      <c r="U9" s="183"/>
      <c r="V9" s="177"/>
      <c r="W9" s="13"/>
      <c r="X9" t="s">
        <v>154</v>
      </c>
      <c r="Y9">
        <v>58.6427388092524</v>
      </c>
      <c r="AC9">
        <v>8</v>
      </c>
      <c r="AD9" s="37">
        <f t="shared" si="1"/>
        <v>4503.4195539657812</v>
      </c>
      <c r="AE9" s="13">
        <f t="shared" si="2"/>
        <v>10690.899893569338</v>
      </c>
      <c r="AF9">
        <f t="shared" si="48"/>
        <v>5839.7820406619485</v>
      </c>
      <c r="AG9" s="13">
        <f t="shared" si="3"/>
        <v>5549.9303857118939</v>
      </c>
      <c r="AH9" s="13">
        <f t="shared" si="31"/>
        <v>4504.9776917865256</v>
      </c>
      <c r="AI9" s="13">
        <f t="shared" si="4"/>
        <v>18820.463058691992</v>
      </c>
      <c r="AJ9">
        <f t="shared" si="32"/>
        <v>6857.5355741230251</v>
      </c>
      <c r="AK9" s="13">
        <f t="shared" si="5"/>
        <v>5549.9303857118939</v>
      </c>
      <c r="AL9" s="37">
        <f t="shared" si="6"/>
        <v>2920.3624522220098</v>
      </c>
      <c r="AM9" s="13">
        <f t="shared" si="7"/>
        <v>13363.624866961673</v>
      </c>
      <c r="AN9">
        <f t="shared" si="33"/>
        <v>4590.8155605922184</v>
      </c>
      <c r="AO9" s="13">
        <f t="shared" si="8"/>
        <v>5104.2411726517294</v>
      </c>
      <c r="AP9" s="13">
        <f t="shared" si="34"/>
        <v>2922.2004777624052</v>
      </c>
      <c r="AQ9" s="13">
        <f t="shared" si="9"/>
        <v>18820.463058691992</v>
      </c>
      <c r="AR9" s="13">
        <f t="shared" si="35"/>
        <v>5274.7583600989037</v>
      </c>
      <c r="AS9" s="38">
        <f t="shared" si="10"/>
        <v>5104.2411726517294</v>
      </c>
      <c r="AT9" s="37">
        <f t="shared" si="11"/>
        <v>1575.2228181052485</v>
      </c>
      <c r="AU9" s="13">
        <f t="shared" si="12"/>
        <v>5345.449946784669</v>
      </c>
      <c r="AV9">
        <f t="shared" si="36"/>
        <v>2243.4040614533324</v>
      </c>
      <c r="AW9" s="13">
        <f t="shared" si="13"/>
        <v>1978.4794576065265</v>
      </c>
      <c r="AX9" s="13">
        <f t="shared" si="37"/>
        <v>1576.0422831813432</v>
      </c>
      <c r="AY9" s="13">
        <f t="shared" si="14"/>
        <v>18820.463058691992</v>
      </c>
      <c r="AZ9">
        <f t="shared" si="38"/>
        <v>3928.6001655178425</v>
      </c>
      <c r="BA9" s="13">
        <f t="shared" si="15"/>
        <v>1978.4794576065265</v>
      </c>
      <c r="BB9" s="37">
        <f t="shared" si="16"/>
        <v>1183.7374981592766</v>
      </c>
      <c r="BC9" s="13">
        <f t="shared" si="17"/>
        <v>8018.1749201770026</v>
      </c>
      <c r="BD9">
        <f t="shared" si="39"/>
        <v>2186.009363181402</v>
      </c>
      <c r="BE9" s="13">
        <f t="shared" si="18"/>
        <v>1574.3100310468933</v>
      </c>
      <c r="BF9" s="13">
        <f t="shared" si="40"/>
        <v>1184.8195383125708</v>
      </c>
      <c r="BG9" s="13">
        <f t="shared" si="19"/>
        <v>18820.463058691992</v>
      </c>
      <c r="BH9">
        <f t="shared" si="41"/>
        <v>3537.3774206490698</v>
      </c>
      <c r="BI9" s="13">
        <f t="shared" si="20"/>
        <v>1574.3100310468933</v>
      </c>
      <c r="BJ9" s="115">
        <f t="shared" si="21"/>
        <v>2281.2151501403541</v>
      </c>
      <c r="BK9" s="13">
        <f t="shared" si="22"/>
        <v>8018.1749201770026</v>
      </c>
      <c r="BL9">
        <f t="shared" si="42"/>
        <v>3283.4870151624796</v>
      </c>
      <c r="BM9" s="116">
        <f t="shared" si="23"/>
        <v>2285.183881040547</v>
      </c>
      <c r="BN9" s="13">
        <f t="shared" si="43"/>
        <v>2282.2971902936483</v>
      </c>
      <c r="BO9" s="13">
        <f t="shared" si="24"/>
        <v>18820.463058691992</v>
      </c>
      <c r="BP9">
        <f t="shared" si="44"/>
        <v>4634.8550726301473</v>
      </c>
      <c r="BQ9" s="13">
        <f t="shared" si="25"/>
        <v>2285.183881040547</v>
      </c>
      <c r="BR9" s="37">
        <f t="shared" si="26"/>
        <v>356.50079163128652</v>
      </c>
      <c r="BS9" s="13">
        <f t="shared" si="27"/>
        <v>8018.1749201770026</v>
      </c>
      <c r="BT9">
        <f t="shared" si="45"/>
        <v>1358.7726566534118</v>
      </c>
      <c r="BU9" s="13">
        <f t="shared" si="28"/>
        <v>1000.7969427396886</v>
      </c>
      <c r="BV9" s="13">
        <f t="shared" si="46"/>
        <v>357.58283178458066</v>
      </c>
      <c r="BW9" s="13">
        <f t="shared" si="29"/>
        <v>18820.463058691992</v>
      </c>
      <c r="BX9">
        <f t="shared" si="47"/>
        <v>2710.1407141210798</v>
      </c>
      <c r="BY9" s="13">
        <f t="shared" si="30"/>
        <v>1000.7969427396886</v>
      </c>
    </row>
    <row r="10" spans="1:78" ht="15" x14ac:dyDescent="0.25">
      <c r="A10" s="25" t="s">
        <v>132</v>
      </c>
      <c r="B10" s="26">
        <v>2358</v>
      </c>
      <c r="C10" s="26">
        <v>2174</v>
      </c>
      <c r="D10" s="26">
        <v>2200</v>
      </c>
      <c r="F10" s="158"/>
      <c r="G10" s="29" t="s">
        <v>127</v>
      </c>
      <c r="H10" s="30">
        <v>207</v>
      </c>
      <c r="I10" s="30">
        <v>191</v>
      </c>
      <c r="J10" s="30">
        <v>203</v>
      </c>
      <c r="K10" s="161"/>
      <c r="L10" s="161"/>
      <c r="M10" s="161"/>
      <c r="N10" s="164"/>
      <c r="O10" s="167"/>
      <c r="P10" s="167"/>
      <c r="Q10" s="161"/>
      <c r="R10" s="164"/>
      <c r="S10" s="183"/>
      <c r="T10" s="183"/>
      <c r="U10" s="183"/>
      <c r="V10" s="177"/>
      <c r="W10" s="13"/>
      <c r="X10" t="s">
        <v>155</v>
      </c>
      <c r="Y10">
        <v>916.32703084424497</v>
      </c>
      <c r="AC10">
        <v>9</v>
      </c>
      <c r="AD10" s="37">
        <f t="shared" si="1"/>
        <v>4503.4195539657812</v>
      </c>
      <c r="AE10" s="13">
        <f t="shared" si="2"/>
        <v>10690.899893569338</v>
      </c>
      <c r="AF10">
        <f t="shared" si="48"/>
        <v>5691.2973199179296</v>
      </c>
      <c r="AG10" s="13">
        <f t="shared" si="3"/>
        <v>5549.9303857118939</v>
      </c>
      <c r="AH10" s="13">
        <f t="shared" si="31"/>
        <v>4504.9776917865256</v>
      </c>
      <c r="AI10" s="13">
        <f t="shared" si="4"/>
        <v>18820.463058691992</v>
      </c>
      <c r="AJ10">
        <f t="shared" si="32"/>
        <v>6596.1402538634138</v>
      </c>
      <c r="AK10" s="13">
        <f t="shared" si="5"/>
        <v>5549.9303857118939</v>
      </c>
      <c r="AL10" s="37">
        <f t="shared" si="6"/>
        <v>2920.3624522220098</v>
      </c>
      <c r="AM10" s="13">
        <f t="shared" si="7"/>
        <v>13363.624866961673</v>
      </c>
      <c r="AN10">
        <f t="shared" si="33"/>
        <v>4405.2096596621959</v>
      </c>
      <c r="AO10" s="13">
        <f t="shared" si="8"/>
        <v>5104.2411726517294</v>
      </c>
      <c r="AP10" s="13">
        <f t="shared" si="34"/>
        <v>2922.2004777624052</v>
      </c>
      <c r="AQ10" s="13">
        <f t="shared" si="9"/>
        <v>18820.463058691992</v>
      </c>
      <c r="AR10" s="13">
        <f t="shared" si="35"/>
        <v>5013.3630398392934</v>
      </c>
      <c r="AS10" s="38">
        <f t="shared" si="10"/>
        <v>5104.2411726517294</v>
      </c>
      <c r="AT10" s="37">
        <f t="shared" si="11"/>
        <v>1575.2228181052485</v>
      </c>
      <c r="AU10" s="13">
        <f t="shared" si="12"/>
        <v>5345.449946784669</v>
      </c>
      <c r="AV10">
        <f t="shared" si="36"/>
        <v>2169.1617010813229</v>
      </c>
      <c r="AW10" s="13">
        <f t="shared" si="13"/>
        <v>1978.4794576065265</v>
      </c>
      <c r="AX10" s="13">
        <f t="shared" si="37"/>
        <v>1576.0422831813432</v>
      </c>
      <c r="AY10" s="13">
        <f t="shared" si="14"/>
        <v>18820.463058691992</v>
      </c>
      <c r="AZ10">
        <f t="shared" si="38"/>
        <v>3667.2048452582312</v>
      </c>
      <c r="BA10" s="13">
        <f t="shared" si="15"/>
        <v>1978.4794576065265</v>
      </c>
      <c r="BB10" s="37">
        <f t="shared" si="16"/>
        <v>1183.7374981592766</v>
      </c>
      <c r="BC10" s="13">
        <f t="shared" si="17"/>
        <v>8018.1749201770026</v>
      </c>
      <c r="BD10">
        <f t="shared" si="39"/>
        <v>2074.6458226233881</v>
      </c>
      <c r="BE10" s="13">
        <f t="shared" si="18"/>
        <v>1574.3100310468933</v>
      </c>
      <c r="BF10" s="13">
        <f t="shared" si="40"/>
        <v>1184.8195383125708</v>
      </c>
      <c r="BG10" s="13">
        <f t="shared" si="19"/>
        <v>18820.463058691992</v>
      </c>
      <c r="BH10">
        <f t="shared" si="41"/>
        <v>3275.982100389459</v>
      </c>
      <c r="BI10" s="13">
        <f t="shared" si="20"/>
        <v>1574.3100310468933</v>
      </c>
      <c r="BJ10" s="115">
        <f t="shared" si="21"/>
        <v>2281.2151501403541</v>
      </c>
      <c r="BK10" s="13">
        <f t="shared" si="22"/>
        <v>8018.1749201770026</v>
      </c>
      <c r="BL10">
        <f t="shared" si="42"/>
        <v>3172.1234746044656</v>
      </c>
      <c r="BM10" s="116">
        <f t="shared" si="23"/>
        <v>2285.183881040547</v>
      </c>
      <c r="BN10" s="13">
        <f t="shared" si="43"/>
        <v>2282.2971902936483</v>
      </c>
      <c r="BO10" s="13">
        <f t="shared" si="24"/>
        <v>18820.463058691992</v>
      </c>
      <c r="BP10">
        <f t="shared" si="44"/>
        <v>4373.4597523705361</v>
      </c>
      <c r="BQ10" s="13">
        <f t="shared" si="25"/>
        <v>2285.183881040547</v>
      </c>
      <c r="BR10" s="37">
        <f t="shared" si="26"/>
        <v>356.50079163128652</v>
      </c>
      <c r="BS10" s="13">
        <f t="shared" si="27"/>
        <v>8018.1749201770026</v>
      </c>
      <c r="BT10">
        <f t="shared" si="45"/>
        <v>1247.4091160953978</v>
      </c>
      <c r="BU10" s="13">
        <f t="shared" si="28"/>
        <v>1000.7969427396886</v>
      </c>
      <c r="BV10" s="13">
        <f t="shared" si="46"/>
        <v>357.58283178458066</v>
      </c>
      <c r="BW10" s="13">
        <f t="shared" si="29"/>
        <v>18820.463058691992</v>
      </c>
      <c r="BX10">
        <f t="shared" si="47"/>
        <v>2448.745393861469</v>
      </c>
      <c r="BY10" s="13">
        <f t="shared" si="30"/>
        <v>1000.7969427396886</v>
      </c>
    </row>
    <row r="11" spans="1:78" ht="15" x14ac:dyDescent="0.25">
      <c r="A11" s="25" t="s">
        <v>114</v>
      </c>
      <c r="B11" s="26">
        <v>560</v>
      </c>
      <c r="C11" s="26">
        <v>519</v>
      </c>
      <c r="D11" s="26">
        <v>448</v>
      </c>
      <c r="F11" s="158"/>
      <c r="G11" s="29" t="s">
        <v>130</v>
      </c>
      <c r="H11" s="30">
        <v>245</v>
      </c>
      <c r="I11" s="30">
        <v>220</v>
      </c>
      <c r="J11" s="30">
        <v>239</v>
      </c>
      <c r="K11" s="161"/>
      <c r="L11" s="161"/>
      <c r="M11" s="161"/>
      <c r="N11" s="164"/>
      <c r="O11" s="167"/>
      <c r="P11" s="167"/>
      <c r="Q11" s="161"/>
      <c r="R11" s="164"/>
      <c r="S11" s="183"/>
      <c r="T11" s="183"/>
      <c r="U11" s="183"/>
      <c r="V11" s="177"/>
      <c r="W11" s="13"/>
      <c r="X11" t="s">
        <v>156</v>
      </c>
      <c r="Y11">
        <v>57.450924305271201</v>
      </c>
      <c r="AC11">
        <v>10</v>
      </c>
      <c r="AD11" s="37">
        <f t="shared" si="1"/>
        <v>4503.4195539657812</v>
      </c>
      <c r="AE11" s="13">
        <f t="shared" si="2"/>
        <v>10690.899893569338</v>
      </c>
      <c r="AF11">
        <f t="shared" si="48"/>
        <v>5572.5095433227152</v>
      </c>
      <c r="AG11" s="13">
        <f t="shared" si="3"/>
        <v>5549.9303857118939</v>
      </c>
      <c r="AH11" s="13">
        <f t="shared" si="31"/>
        <v>4504.9776917865256</v>
      </c>
      <c r="AI11" s="13">
        <f t="shared" si="4"/>
        <v>18820.463058691992</v>
      </c>
      <c r="AJ11">
        <f t="shared" si="32"/>
        <v>6387.023997655725</v>
      </c>
      <c r="AK11" s="13">
        <f t="shared" si="5"/>
        <v>5549.9303857118939</v>
      </c>
      <c r="AL11" s="37">
        <f t="shared" si="6"/>
        <v>2920.3624522220098</v>
      </c>
      <c r="AM11" s="13">
        <f t="shared" si="7"/>
        <v>13363.624866961673</v>
      </c>
      <c r="AN11">
        <f t="shared" si="33"/>
        <v>4256.724938918177</v>
      </c>
      <c r="AO11" s="13">
        <f t="shared" si="8"/>
        <v>5104.2411726517294</v>
      </c>
      <c r="AP11" s="13">
        <f t="shared" si="34"/>
        <v>2922.2004777624052</v>
      </c>
      <c r="AQ11" s="13">
        <f t="shared" si="9"/>
        <v>18820.463058691992</v>
      </c>
      <c r="AR11" s="13">
        <f t="shared" si="35"/>
        <v>4804.2467836316046</v>
      </c>
      <c r="AS11" s="38">
        <f t="shared" si="10"/>
        <v>5104.2411726517294</v>
      </c>
      <c r="AT11" s="37">
        <f t="shared" si="11"/>
        <v>1575.2228181052485</v>
      </c>
      <c r="AU11" s="13">
        <f t="shared" si="12"/>
        <v>5345.449946784669</v>
      </c>
      <c r="AV11">
        <f t="shared" si="36"/>
        <v>2109.7678127837153</v>
      </c>
      <c r="AW11" s="13">
        <f t="shared" si="13"/>
        <v>1978.4794576065265</v>
      </c>
      <c r="AX11" s="13">
        <f t="shared" si="37"/>
        <v>1576.0422831813432</v>
      </c>
      <c r="AY11" s="13">
        <f t="shared" si="14"/>
        <v>18820.463058691992</v>
      </c>
      <c r="AZ11">
        <f t="shared" si="38"/>
        <v>3458.0885890505424</v>
      </c>
      <c r="BA11" s="13">
        <f t="shared" si="15"/>
        <v>1978.4794576065265</v>
      </c>
      <c r="BB11" s="37">
        <f t="shared" si="16"/>
        <v>1183.7374981592766</v>
      </c>
      <c r="BC11" s="13">
        <f t="shared" si="17"/>
        <v>8018.1749201770026</v>
      </c>
      <c r="BD11">
        <f t="shared" si="39"/>
        <v>1985.5549901769768</v>
      </c>
      <c r="BE11" s="13">
        <f t="shared" si="18"/>
        <v>1574.3100310468933</v>
      </c>
      <c r="BF11" s="13">
        <f t="shared" si="40"/>
        <v>1184.8195383125708</v>
      </c>
      <c r="BG11" s="13">
        <f t="shared" si="19"/>
        <v>18820.463058691992</v>
      </c>
      <c r="BH11">
        <f t="shared" si="41"/>
        <v>3066.8658441817697</v>
      </c>
      <c r="BI11" s="13">
        <f t="shared" si="20"/>
        <v>1574.3100310468933</v>
      </c>
      <c r="BJ11" s="115">
        <f t="shared" si="21"/>
        <v>2281.2151501403541</v>
      </c>
      <c r="BK11" s="13">
        <f t="shared" si="22"/>
        <v>8018.1749201770026</v>
      </c>
      <c r="BL11">
        <f t="shared" si="42"/>
        <v>3083.0326421580544</v>
      </c>
      <c r="BM11" s="116">
        <f t="shared" si="23"/>
        <v>2285.183881040547</v>
      </c>
      <c r="BN11" s="13">
        <f t="shared" si="43"/>
        <v>2282.2971902936483</v>
      </c>
      <c r="BO11" s="13">
        <f t="shared" si="24"/>
        <v>18820.463058691992</v>
      </c>
      <c r="BP11">
        <f t="shared" si="44"/>
        <v>4164.3434961628473</v>
      </c>
      <c r="BQ11" s="13">
        <f t="shared" si="25"/>
        <v>2285.183881040547</v>
      </c>
      <c r="BR11" s="37">
        <f t="shared" si="26"/>
        <v>356.50079163128652</v>
      </c>
      <c r="BS11" s="13">
        <f t="shared" si="27"/>
        <v>8018.1749201770026</v>
      </c>
      <c r="BT11">
        <f t="shared" si="45"/>
        <v>1158.3182836489868</v>
      </c>
      <c r="BU11" s="13">
        <f t="shared" si="28"/>
        <v>1000.7969427396886</v>
      </c>
      <c r="BV11" s="13">
        <f t="shared" si="46"/>
        <v>357.58283178458066</v>
      </c>
      <c r="BW11" s="13">
        <f t="shared" si="29"/>
        <v>18820.463058691992</v>
      </c>
      <c r="BX11">
        <f t="shared" si="47"/>
        <v>2239.6291376537797</v>
      </c>
      <c r="BY11" s="13">
        <f t="shared" si="30"/>
        <v>1000.7969427396886</v>
      </c>
    </row>
    <row r="12" spans="1:78" ht="15" x14ac:dyDescent="0.25">
      <c r="A12" s="25" t="s">
        <v>133</v>
      </c>
      <c r="B12" s="26">
        <v>28</v>
      </c>
      <c r="C12" s="26">
        <v>26</v>
      </c>
      <c r="D12" s="26">
        <v>30</v>
      </c>
      <c r="F12" s="158"/>
      <c r="G12" s="29" t="s">
        <v>131</v>
      </c>
      <c r="H12" s="30">
        <v>253</v>
      </c>
      <c r="I12" s="30">
        <v>244</v>
      </c>
      <c r="J12" s="30">
        <v>232</v>
      </c>
      <c r="K12" s="161"/>
      <c r="L12" s="161"/>
      <c r="M12" s="161"/>
      <c r="N12" s="164"/>
      <c r="O12" s="167"/>
      <c r="P12" s="167"/>
      <c r="Q12" s="161"/>
      <c r="R12" s="164"/>
      <c r="S12" s="183"/>
      <c r="T12" s="183"/>
      <c r="U12" s="183"/>
      <c r="V12" s="177"/>
      <c r="W12" s="13"/>
      <c r="X12" t="s">
        <v>157</v>
      </c>
      <c r="Y12">
        <v>1091877.6259417499</v>
      </c>
      <c r="AC12">
        <v>11</v>
      </c>
      <c r="AD12" s="37">
        <f t="shared" si="1"/>
        <v>4503.4195539657812</v>
      </c>
      <c r="AE12" s="13">
        <f t="shared" si="2"/>
        <v>10690.899893569338</v>
      </c>
      <c r="AF12">
        <f t="shared" si="48"/>
        <v>5475.319544290267</v>
      </c>
      <c r="AG12" s="13">
        <f t="shared" si="3"/>
        <v>5549.9303857118939</v>
      </c>
      <c r="AH12" s="13">
        <f t="shared" si="31"/>
        <v>4504.9776917865256</v>
      </c>
      <c r="AI12" s="13">
        <f t="shared" si="4"/>
        <v>18820.463058691992</v>
      </c>
      <c r="AJ12">
        <f t="shared" si="32"/>
        <v>6215.9288789403436</v>
      </c>
      <c r="AK12" s="13">
        <f t="shared" si="5"/>
        <v>5549.9303857118939</v>
      </c>
      <c r="AL12" s="37">
        <f t="shared" si="6"/>
        <v>2920.3624522220098</v>
      </c>
      <c r="AM12" s="13">
        <f t="shared" si="7"/>
        <v>13363.624866961673</v>
      </c>
      <c r="AN12">
        <f t="shared" si="33"/>
        <v>4135.2374401276165</v>
      </c>
      <c r="AO12" s="13">
        <f t="shared" si="8"/>
        <v>5104.2411726517294</v>
      </c>
      <c r="AP12" s="13">
        <f t="shared" si="34"/>
        <v>2922.2004777624052</v>
      </c>
      <c r="AQ12" s="13">
        <f t="shared" si="9"/>
        <v>18820.463058691992</v>
      </c>
      <c r="AR12" s="13">
        <f t="shared" si="35"/>
        <v>4633.1516649162222</v>
      </c>
      <c r="AS12" s="38">
        <f t="shared" si="10"/>
        <v>5104.2411726517294</v>
      </c>
      <c r="AT12" s="37">
        <f t="shared" si="11"/>
        <v>1575.2228181052485</v>
      </c>
      <c r="AU12" s="13">
        <f t="shared" si="12"/>
        <v>5345.449946784669</v>
      </c>
      <c r="AV12">
        <f t="shared" si="36"/>
        <v>2061.1728132674912</v>
      </c>
      <c r="AW12" s="13">
        <f t="shared" si="13"/>
        <v>1978.4794576065265</v>
      </c>
      <c r="AX12" s="13">
        <f t="shared" si="37"/>
        <v>1576.0422831813432</v>
      </c>
      <c r="AY12" s="13">
        <f t="shared" si="14"/>
        <v>18820.463058691992</v>
      </c>
      <c r="AZ12">
        <f t="shared" si="38"/>
        <v>3286.993470335161</v>
      </c>
      <c r="BA12" s="13">
        <f t="shared" si="15"/>
        <v>1978.4794576065265</v>
      </c>
      <c r="BB12" s="37">
        <f t="shared" si="16"/>
        <v>1183.7374981592766</v>
      </c>
      <c r="BC12" s="13">
        <f t="shared" si="17"/>
        <v>8018.1749201770026</v>
      </c>
      <c r="BD12">
        <f t="shared" si="39"/>
        <v>1912.6624909026405</v>
      </c>
      <c r="BE12" s="13">
        <f t="shared" si="18"/>
        <v>1574.3100310468933</v>
      </c>
      <c r="BF12" s="13">
        <f t="shared" si="40"/>
        <v>1184.8195383125708</v>
      </c>
      <c r="BG12" s="13">
        <f t="shared" si="19"/>
        <v>18820.463058691992</v>
      </c>
      <c r="BH12">
        <f t="shared" si="41"/>
        <v>2895.7707254663883</v>
      </c>
      <c r="BI12" s="13">
        <f t="shared" si="20"/>
        <v>1574.3100310468933</v>
      </c>
      <c r="BJ12" s="115">
        <f t="shared" si="21"/>
        <v>2281.2151501403541</v>
      </c>
      <c r="BK12" s="13">
        <f t="shared" si="22"/>
        <v>8018.1749201770026</v>
      </c>
      <c r="BL12">
        <f t="shared" si="42"/>
        <v>3010.140142883718</v>
      </c>
      <c r="BM12" s="116">
        <f t="shared" si="23"/>
        <v>2285.183881040547</v>
      </c>
      <c r="BN12" s="13">
        <f t="shared" si="43"/>
        <v>2282.2971902936483</v>
      </c>
      <c r="BO12" s="13">
        <f t="shared" si="24"/>
        <v>18820.463058691992</v>
      </c>
      <c r="BP12">
        <f t="shared" si="44"/>
        <v>3993.2483774474658</v>
      </c>
      <c r="BQ12" s="13">
        <f t="shared" si="25"/>
        <v>2285.183881040547</v>
      </c>
      <c r="BR12" s="37">
        <f t="shared" si="26"/>
        <v>356.50079163128652</v>
      </c>
      <c r="BS12" s="13">
        <f t="shared" si="27"/>
        <v>8018.1749201770026</v>
      </c>
      <c r="BT12">
        <f t="shared" si="45"/>
        <v>1085.4257843746504</v>
      </c>
      <c r="BU12" s="13">
        <f t="shared" si="28"/>
        <v>1000.7969427396886</v>
      </c>
      <c r="BV12" s="13">
        <f t="shared" si="46"/>
        <v>357.58283178458066</v>
      </c>
      <c r="BW12" s="13">
        <f t="shared" si="29"/>
        <v>18820.463058691992</v>
      </c>
      <c r="BX12">
        <f t="shared" si="47"/>
        <v>2068.5340189383983</v>
      </c>
      <c r="BY12" s="13">
        <f t="shared" si="30"/>
        <v>1000.7969427396886</v>
      </c>
    </row>
    <row r="13" spans="1:78" ht="15" x14ac:dyDescent="0.25">
      <c r="A13" s="25" t="s">
        <v>134</v>
      </c>
      <c r="B13" s="26">
        <v>275</v>
      </c>
      <c r="C13" s="26">
        <v>204</v>
      </c>
      <c r="D13" s="26">
        <v>241</v>
      </c>
      <c r="F13" s="158"/>
      <c r="G13" s="29" t="s">
        <v>132</v>
      </c>
      <c r="H13" s="30">
        <v>2358</v>
      </c>
      <c r="I13" s="30">
        <v>2174</v>
      </c>
      <c r="J13" s="30">
        <v>2200</v>
      </c>
      <c r="K13" s="161"/>
      <c r="L13" s="161"/>
      <c r="M13" s="161"/>
      <c r="N13" s="164"/>
      <c r="O13" s="167"/>
      <c r="P13" s="167"/>
      <c r="Q13" s="161"/>
      <c r="R13" s="164"/>
      <c r="S13" s="183"/>
      <c r="T13" s="183"/>
      <c r="U13" s="183"/>
      <c r="V13" s="177"/>
      <c r="X13" t="s">
        <v>158</v>
      </c>
      <c r="Y13">
        <v>108718.55765283899</v>
      </c>
      <c r="AC13">
        <v>12</v>
      </c>
      <c r="AD13" s="37">
        <f t="shared" si="1"/>
        <v>4503.4195539657812</v>
      </c>
      <c r="AE13" s="13">
        <f t="shared" si="2"/>
        <v>10690.899893569338</v>
      </c>
      <c r="AF13">
        <f t="shared" si="48"/>
        <v>5394.3278784298927</v>
      </c>
      <c r="AG13" s="13">
        <f t="shared" si="3"/>
        <v>5549.9303857118939</v>
      </c>
      <c r="AH13" s="13">
        <f t="shared" si="31"/>
        <v>4504.9776917865256</v>
      </c>
      <c r="AI13" s="13">
        <f t="shared" si="4"/>
        <v>18820.463058691992</v>
      </c>
      <c r="AJ13">
        <f t="shared" si="32"/>
        <v>6073.3496133441913</v>
      </c>
      <c r="AK13" s="13">
        <f t="shared" si="5"/>
        <v>5549.9303857118939</v>
      </c>
      <c r="AL13" s="37">
        <f t="shared" si="6"/>
        <v>2920.3624522220098</v>
      </c>
      <c r="AM13" s="13">
        <f t="shared" si="7"/>
        <v>13363.624866961673</v>
      </c>
      <c r="AN13">
        <f t="shared" si="33"/>
        <v>4033.9978578021492</v>
      </c>
      <c r="AO13" s="13">
        <f t="shared" si="8"/>
        <v>5104.2411726517294</v>
      </c>
      <c r="AP13" s="13">
        <f t="shared" si="34"/>
        <v>2922.2004777624052</v>
      </c>
      <c r="AQ13" s="13">
        <f t="shared" si="9"/>
        <v>18820.463058691992</v>
      </c>
      <c r="AR13" s="13">
        <f t="shared" si="35"/>
        <v>4490.5723993200709</v>
      </c>
      <c r="AS13" s="38">
        <f t="shared" si="10"/>
        <v>5104.2411726517294</v>
      </c>
      <c r="AT13" s="37">
        <f t="shared" si="11"/>
        <v>1575.2228181052485</v>
      </c>
      <c r="AU13" s="13">
        <f t="shared" si="12"/>
        <v>5345.449946784669</v>
      </c>
      <c r="AV13">
        <f t="shared" si="36"/>
        <v>2020.6769803373043</v>
      </c>
      <c r="AW13" s="13">
        <f t="shared" si="13"/>
        <v>1978.4794576065265</v>
      </c>
      <c r="AX13" s="13">
        <f t="shared" si="37"/>
        <v>1576.0422831813432</v>
      </c>
      <c r="AY13" s="13">
        <f t="shared" si="14"/>
        <v>18820.463058691992</v>
      </c>
      <c r="AZ13">
        <f t="shared" si="38"/>
        <v>3144.4142047390092</v>
      </c>
      <c r="BA13" s="13">
        <f t="shared" si="15"/>
        <v>1978.4794576065265</v>
      </c>
      <c r="BB13" s="37">
        <f t="shared" si="16"/>
        <v>1183.7374981592766</v>
      </c>
      <c r="BC13" s="13">
        <f t="shared" si="17"/>
        <v>8018.1749201770026</v>
      </c>
      <c r="BD13">
        <f t="shared" si="39"/>
        <v>1851.9187415073602</v>
      </c>
      <c r="BE13" s="13">
        <f t="shared" si="18"/>
        <v>1574.3100310468933</v>
      </c>
      <c r="BF13" s="13">
        <f t="shared" si="40"/>
        <v>1184.8195383125708</v>
      </c>
      <c r="BG13" s="13">
        <f t="shared" si="19"/>
        <v>18820.463058691992</v>
      </c>
      <c r="BH13">
        <f t="shared" si="41"/>
        <v>2753.1914598702369</v>
      </c>
      <c r="BI13" s="13">
        <f t="shared" si="20"/>
        <v>1574.3100310468933</v>
      </c>
      <c r="BJ13" s="115">
        <f t="shared" si="21"/>
        <v>2281.2151501403541</v>
      </c>
      <c r="BK13" s="13">
        <f t="shared" si="22"/>
        <v>8018.1749201770026</v>
      </c>
      <c r="BL13">
        <f t="shared" si="42"/>
        <v>2949.3963934884378</v>
      </c>
      <c r="BM13" s="116">
        <f t="shared" si="23"/>
        <v>2285.183881040547</v>
      </c>
      <c r="BN13" s="13">
        <f t="shared" si="43"/>
        <v>2282.2971902936483</v>
      </c>
      <c r="BO13" s="13">
        <f t="shared" si="24"/>
        <v>18820.463058691992</v>
      </c>
      <c r="BP13">
        <f t="shared" si="44"/>
        <v>3850.6691118513145</v>
      </c>
      <c r="BQ13" s="13">
        <f t="shared" si="25"/>
        <v>2285.183881040547</v>
      </c>
      <c r="BR13" s="37">
        <f t="shared" si="26"/>
        <v>356.50079163128652</v>
      </c>
      <c r="BS13" s="13">
        <f t="shared" si="27"/>
        <v>8018.1749201770026</v>
      </c>
      <c r="BT13">
        <f t="shared" si="45"/>
        <v>1024.68203497937</v>
      </c>
      <c r="BU13" s="13">
        <f t="shared" si="28"/>
        <v>1000.7969427396886</v>
      </c>
      <c r="BV13" s="13">
        <f t="shared" si="46"/>
        <v>357.58283178458066</v>
      </c>
      <c r="BW13" s="13">
        <f t="shared" si="29"/>
        <v>18820.463058691992</v>
      </c>
      <c r="BX13">
        <f t="shared" si="47"/>
        <v>1925.9547533422465</v>
      </c>
      <c r="BY13" s="13">
        <f t="shared" si="30"/>
        <v>1000.7969427396886</v>
      </c>
    </row>
    <row r="14" spans="1:78" ht="15" x14ac:dyDescent="0.25">
      <c r="A14" s="25" t="s">
        <v>115</v>
      </c>
      <c r="B14" s="26">
        <v>1198</v>
      </c>
      <c r="C14" s="26">
        <v>1116</v>
      </c>
      <c r="D14" s="26">
        <v>1032</v>
      </c>
      <c r="F14" s="159"/>
      <c r="G14" s="33" t="s">
        <v>66</v>
      </c>
      <c r="H14" s="34">
        <f>SUM(H8:H13)</f>
        <v>3872</v>
      </c>
      <c r="I14" s="34">
        <f t="shared" ref="I14:J14" si="50">SUM(I8:I13)</f>
        <v>3576</v>
      </c>
      <c r="J14" s="34">
        <f t="shared" si="50"/>
        <v>3600</v>
      </c>
      <c r="K14" s="162"/>
      <c r="L14" s="162"/>
      <c r="M14" s="162"/>
      <c r="N14" s="164"/>
      <c r="O14" s="168"/>
      <c r="P14" s="168"/>
      <c r="Q14" s="162"/>
      <c r="R14" s="165"/>
      <c r="S14" s="184"/>
      <c r="T14" s="184"/>
      <c r="U14" s="184"/>
      <c r="V14" s="178"/>
      <c r="X14" t="s">
        <v>159</v>
      </c>
      <c r="Y14">
        <v>202070.743768185</v>
      </c>
      <c r="AC14">
        <v>13</v>
      </c>
      <c r="AD14" s="37">
        <f t="shared" si="1"/>
        <v>4503.4195539657812</v>
      </c>
      <c r="AE14" s="13">
        <f t="shared" si="2"/>
        <v>10690.899893569338</v>
      </c>
      <c r="AF14">
        <f t="shared" si="48"/>
        <v>5325.7964688557304</v>
      </c>
      <c r="AG14" s="13">
        <f t="shared" si="3"/>
        <v>5549.9303857118939</v>
      </c>
      <c r="AH14" s="13">
        <f t="shared" si="31"/>
        <v>4504.9776917865256</v>
      </c>
      <c r="AI14" s="13">
        <f t="shared" si="4"/>
        <v>18820.463058691992</v>
      </c>
      <c r="AJ14">
        <f t="shared" si="32"/>
        <v>5952.7056193782173</v>
      </c>
      <c r="AK14" s="13">
        <f t="shared" si="5"/>
        <v>5549.9303857118939</v>
      </c>
      <c r="AL14" s="37">
        <f t="shared" si="6"/>
        <v>2920.3624522220098</v>
      </c>
      <c r="AM14" s="13">
        <f t="shared" si="7"/>
        <v>13363.624866961673</v>
      </c>
      <c r="AN14">
        <f t="shared" si="33"/>
        <v>3948.333595834446</v>
      </c>
      <c r="AO14" s="13">
        <f t="shared" si="8"/>
        <v>5104.2411726517294</v>
      </c>
      <c r="AP14" s="13">
        <f t="shared" si="34"/>
        <v>2922.2004777624052</v>
      </c>
      <c r="AQ14" s="13">
        <f t="shared" si="9"/>
        <v>18820.463058691992</v>
      </c>
      <c r="AR14" s="13">
        <f t="shared" si="35"/>
        <v>4369.9284053540969</v>
      </c>
      <c r="AS14" s="38">
        <f t="shared" si="10"/>
        <v>5104.2411726517294</v>
      </c>
      <c r="AT14" s="37">
        <f t="shared" si="11"/>
        <v>1575.2228181052485</v>
      </c>
      <c r="AU14" s="13">
        <f t="shared" si="12"/>
        <v>5345.449946784669</v>
      </c>
      <c r="AV14">
        <f t="shared" si="36"/>
        <v>1986.4112755502231</v>
      </c>
      <c r="AW14" s="13">
        <f t="shared" si="13"/>
        <v>1978.4794576065265</v>
      </c>
      <c r="AX14" s="13">
        <f t="shared" si="37"/>
        <v>1576.0422831813432</v>
      </c>
      <c r="AY14" s="13">
        <f t="shared" si="14"/>
        <v>18820.463058691992</v>
      </c>
      <c r="AZ14">
        <f t="shared" si="38"/>
        <v>3023.7702107730347</v>
      </c>
      <c r="BA14" s="13">
        <f t="shared" si="15"/>
        <v>1978.4794576065265</v>
      </c>
      <c r="BB14" s="37">
        <f t="shared" si="16"/>
        <v>1183.7374981592766</v>
      </c>
      <c r="BC14" s="13">
        <f t="shared" si="17"/>
        <v>8018.1749201770026</v>
      </c>
      <c r="BD14">
        <f t="shared" si="39"/>
        <v>1800.5201843267382</v>
      </c>
      <c r="BE14" s="13">
        <f t="shared" si="18"/>
        <v>1574.3100310468933</v>
      </c>
      <c r="BF14" s="13">
        <f t="shared" si="40"/>
        <v>1184.8195383125708</v>
      </c>
      <c r="BG14" s="13">
        <f t="shared" si="19"/>
        <v>18820.463058691992</v>
      </c>
      <c r="BH14">
        <f t="shared" si="41"/>
        <v>2632.5474659042625</v>
      </c>
      <c r="BI14" s="13">
        <f t="shared" si="20"/>
        <v>1574.3100310468933</v>
      </c>
      <c r="BJ14" s="115">
        <f t="shared" si="21"/>
        <v>2281.2151501403541</v>
      </c>
      <c r="BK14" s="13">
        <f t="shared" si="22"/>
        <v>8018.1749201770026</v>
      </c>
      <c r="BL14">
        <f t="shared" si="42"/>
        <v>2897.9978363078158</v>
      </c>
      <c r="BM14" s="116">
        <f t="shared" si="23"/>
        <v>2285.183881040547</v>
      </c>
      <c r="BN14" s="13">
        <f t="shared" si="43"/>
        <v>2282.2971902936483</v>
      </c>
      <c r="BO14" s="13">
        <f t="shared" si="24"/>
        <v>18820.463058691992</v>
      </c>
      <c r="BP14">
        <f t="shared" si="44"/>
        <v>3730.02511788534</v>
      </c>
      <c r="BQ14" s="13">
        <f t="shared" si="25"/>
        <v>2285.183881040547</v>
      </c>
      <c r="BR14" s="37">
        <f t="shared" si="26"/>
        <v>356.50079163128652</v>
      </c>
      <c r="BS14" s="13">
        <f t="shared" si="27"/>
        <v>8018.1749201770026</v>
      </c>
      <c r="BT14">
        <f t="shared" si="45"/>
        <v>973.28347779874821</v>
      </c>
      <c r="BU14" s="13">
        <f t="shared" si="28"/>
        <v>1000.7969427396886</v>
      </c>
      <c r="BV14" s="13">
        <f t="shared" si="46"/>
        <v>357.58283178458066</v>
      </c>
      <c r="BW14" s="13">
        <f t="shared" si="29"/>
        <v>18820.463058691992</v>
      </c>
      <c r="BX14">
        <f t="shared" si="47"/>
        <v>1805.3107593762725</v>
      </c>
      <c r="BY14" s="13">
        <f t="shared" si="30"/>
        <v>1000.7969427396886</v>
      </c>
    </row>
    <row r="15" spans="1:78" ht="15" x14ac:dyDescent="0.25">
      <c r="A15" s="25" t="s">
        <v>135</v>
      </c>
      <c r="B15" s="26">
        <v>11</v>
      </c>
      <c r="C15" s="26">
        <v>22</v>
      </c>
      <c r="D15" s="26">
        <v>15</v>
      </c>
      <c r="F15" s="157" t="s">
        <v>114</v>
      </c>
      <c r="G15" s="29" t="s">
        <v>128</v>
      </c>
      <c r="H15" s="30">
        <v>65</v>
      </c>
      <c r="I15" s="30">
        <v>60</v>
      </c>
      <c r="J15" s="30">
        <v>69</v>
      </c>
      <c r="K15" s="161">
        <f>'Region south'!B6</f>
        <v>7</v>
      </c>
      <c r="L15" s="161">
        <f>'Region south'!D6</f>
        <v>9</v>
      </c>
      <c r="M15" s="161">
        <f>'Region south'!E6</f>
        <v>10</v>
      </c>
      <c r="N15" s="163">
        <f>'Region south'!G6</f>
        <v>0.36336389075265424</v>
      </c>
      <c r="O15" s="166">
        <f>I18/$I$31</f>
        <v>5.4529067147363677E-2</v>
      </c>
      <c r="P15" s="166">
        <f>N15/N31</f>
        <v>6.0324758890079697E-2</v>
      </c>
      <c r="Q15" s="160">
        <f>ROUNDUP(I18*63%,0)</f>
        <v>382</v>
      </c>
      <c r="R15" s="163">
        <f>N15*10^3/Q15</f>
        <v>0.95121437369804773</v>
      </c>
      <c r="S15" s="170">
        <f>K15/SUM($K$15:$M$18)</f>
        <v>0.26923076923076922</v>
      </c>
      <c r="T15" s="170">
        <f t="shared" ref="T15:U15" si="51">L15/SUM($K$15:$M$18)</f>
        <v>0.34615384615384615</v>
      </c>
      <c r="U15" s="170">
        <f t="shared" si="51"/>
        <v>0.38461538461538464</v>
      </c>
      <c r="V15" s="173">
        <f>ROUNDUP(Q15/365,0)</f>
        <v>2</v>
      </c>
      <c r="AC15">
        <v>14</v>
      </c>
      <c r="AD15" s="37">
        <f t="shared" si="1"/>
        <v>4503.4195539657812</v>
      </c>
      <c r="AE15" s="13">
        <f t="shared" si="2"/>
        <v>10690.899893569338</v>
      </c>
      <c r="AF15">
        <f t="shared" si="48"/>
        <v>5267.0552606493056</v>
      </c>
      <c r="AG15" s="13">
        <f t="shared" si="3"/>
        <v>5549.9303857118939</v>
      </c>
      <c r="AH15" s="13">
        <f t="shared" si="31"/>
        <v>4504.9776917865256</v>
      </c>
      <c r="AI15" s="13">
        <f t="shared" si="4"/>
        <v>18820.463058691992</v>
      </c>
      <c r="AJ15">
        <f t="shared" si="32"/>
        <v>5849.2964816930962</v>
      </c>
      <c r="AK15" s="13">
        <f t="shared" si="5"/>
        <v>5549.9303857118939</v>
      </c>
      <c r="AL15" s="37">
        <f t="shared" si="6"/>
        <v>2920.3624522220098</v>
      </c>
      <c r="AM15" s="13">
        <f t="shared" si="7"/>
        <v>13363.624866961673</v>
      </c>
      <c r="AN15">
        <f t="shared" si="33"/>
        <v>3874.9070855764148</v>
      </c>
      <c r="AO15" s="13">
        <f t="shared" si="8"/>
        <v>5104.2411726517294</v>
      </c>
      <c r="AP15" s="13">
        <f t="shared" si="34"/>
        <v>2922.2004777624052</v>
      </c>
      <c r="AQ15" s="13">
        <f t="shared" si="9"/>
        <v>18820.463058691992</v>
      </c>
      <c r="AR15" s="13">
        <f t="shared" si="35"/>
        <v>4266.5192676689758</v>
      </c>
      <c r="AS15" s="38">
        <f t="shared" si="10"/>
        <v>5104.2411726517294</v>
      </c>
      <c r="AT15" s="37">
        <f t="shared" si="11"/>
        <v>1575.2228181052485</v>
      </c>
      <c r="AU15" s="13">
        <f t="shared" si="12"/>
        <v>5345.449946784669</v>
      </c>
      <c r="AV15">
        <f t="shared" si="36"/>
        <v>1957.0406714470105</v>
      </c>
      <c r="AW15" s="13">
        <f t="shared" si="13"/>
        <v>1978.4794576065265</v>
      </c>
      <c r="AX15" s="13">
        <f t="shared" si="37"/>
        <v>1576.0422831813432</v>
      </c>
      <c r="AY15" s="13">
        <f t="shared" si="14"/>
        <v>18820.463058691992</v>
      </c>
      <c r="AZ15">
        <f t="shared" si="38"/>
        <v>2920.3610730879141</v>
      </c>
      <c r="BA15" s="13">
        <f t="shared" si="15"/>
        <v>1978.4794576065265</v>
      </c>
      <c r="BB15" s="37">
        <f t="shared" si="16"/>
        <v>1183.7374981592766</v>
      </c>
      <c r="BC15" s="13">
        <f t="shared" si="17"/>
        <v>8018.1749201770026</v>
      </c>
      <c r="BD15">
        <f t="shared" si="39"/>
        <v>1756.4642781719197</v>
      </c>
      <c r="BE15" s="13">
        <f t="shared" si="18"/>
        <v>1574.3100310468933</v>
      </c>
      <c r="BF15" s="13">
        <f t="shared" si="40"/>
        <v>1184.8195383125708</v>
      </c>
      <c r="BG15" s="13">
        <f t="shared" si="19"/>
        <v>18820.463058691992</v>
      </c>
      <c r="BH15">
        <f t="shared" si="41"/>
        <v>2529.1383282191418</v>
      </c>
      <c r="BI15" s="13">
        <f t="shared" si="20"/>
        <v>1574.3100310468933</v>
      </c>
      <c r="BJ15" s="115">
        <f t="shared" si="21"/>
        <v>2281.2151501403541</v>
      </c>
      <c r="BK15" s="13">
        <f t="shared" si="22"/>
        <v>8018.1749201770026</v>
      </c>
      <c r="BL15">
        <f t="shared" si="42"/>
        <v>2853.941930152997</v>
      </c>
      <c r="BM15" s="116">
        <f t="shared" si="23"/>
        <v>2285.183881040547</v>
      </c>
      <c r="BN15" s="13">
        <f t="shared" si="43"/>
        <v>2282.2971902936483</v>
      </c>
      <c r="BO15" s="13">
        <f t="shared" si="24"/>
        <v>18820.463058691992</v>
      </c>
      <c r="BP15">
        <f t="shared" si="44"/>
        <v>3626.6159802002194</v>
      </c>
      <c r="BQ15" s="13">
        <f t="shared" si="25"/>
        <v>2285.183881040547</v>
      </c>
      <c r="BR15" s="37">
        <f t="shared" si="26"/>
        <v>356.50079163128652</v>
      </c>
      <c r="BS15" s="13">
        <f t="shared" si="27"/>
        <v>8018.1749201770026</v>
      </c>
      <c r="BT15">
        <f t="shared" si="45"/>
        <v>929.22757164392965</v>
      </c>
      <c r="BU15" s="13">
        <f t="shared" si="28"/>
        <v>1000.7969427396886</v>
      </c>
      <c r="BV15" s="13">
        <f t="shared" si="46"/>
        <v>357.58283178458066</v>
      </c>
      <c r="BW15" s="13">
        <f t="shared" si="29"/>
        <v>18820.463058691992</v>
      </c>
      <c r="BX15">
        <f t="shared" si="47"/>
        <v>1701.9016216911514</v>
      </c>
      <c r="BY15" s="13">
        <f t="shared" si="30"/>
        <v>1000.7969427396886</v>
      </c>
    </row>
    <row r="16" spans="1:78" ht="15" x14ac:dyDescent="0.25">
      <c r="A16" s="25" t="s">
        <v>136</v>
      </c>
      <c r="B16" s="26">
        <v>480</v>
      </c>
      <c r="C16" s="26">
        <v>455</v>
      </c>
      <c r="D16" s="26">
        <v>471</v>
      </c>
      <c r="F16" s="158"/>
      <c r="G16" s="29" t="s">
        <v>114</v>
      </c>
      <c r="H16" s="30">
        <v>560</v>
      </c>
      <c r="I16" s="30">
        <v>519</v>
      </c>
      <c r="J16" s="30">
        <v>448</v>
      </c>
      <c r="K16" s="161"/>
      <c r="L16" s="161"/>
      <c r="M16" s="161"/>
      <c r="N16" s="164"/>
      <c r="O16" s="167"/>
      <c r="P16" s="167"/>
      <c r="Q16" s="161"/>
      <c r="R16" s="164"/>
      <c r="S16" s="171"/>
      <c r="T16" s="171"/>
      <c r="U16" s="171"/>
      <c r="V16" s="174"/>
      <c r="AC16">
        <v>15</v>
      </c>
      <c r="AD16" s="37">
        <f t="shared" si="1"/>
        <v>4503.4195539657812</v>
      </c>
      <c r="AE16" s="13">
        <f t="shared" si="2"/>
        <v>10690.899893569338</v>
      </c>
      <c r="AF16">
        <f t="shared" si="48"/>
        <v>5216.1462135370703</v>
      </c>
      <c r="AG16" s="13">
        <f t="shared" si="3"/>
        <v>5549.9303857118939</v>
      </c>
      <c r="AH16" s="13">
        <f t="shared" si="31"/>
        <v>4504.9776917865256</v>
      </c>
      <c r="AI16" s="13">
        <f t="shared" si="4"/>
        <v>18820.463058691992</v>
      </c>
      <c r="AJ16">
        <f t="shared" si="32"/>
        <v>5759.6752290326585</v>
      </c>
      <c r="AK16" s="13">
        <f t="shared" si="5"/>
        <v>5549.9303857118939</v>
      </c>
      <c r="AL16" s="37">
        <f t="shared" si="6"/>
        <v>2920.3624522220098</v>
      </c>
      <c r="AM16" s="13">
        <f t="shared" si="7"/>
        <v>13363.624866961673</v>
      </c>
      <c r="AN16">
        <f t="shared" si="33"/>
        <v>3811.2707766861213</v>
      </c>
      <c r="AO16" s="13">
        <f t="shared" si="8"/>
        <v>5104.2411726517294</v>
      </c>
      <c r="AP16" s="13">
        <f t="shared" si="34"/>
        <v>2922.2004777624052</v>
      </c>
      <c r="AQ16" s="13">
        <f t="shared" si="9"/>
        <v>18820.463058691992</v>
      </c>
      <c r="AR16" s="13">
        <f t="shared" si="35"/>
        <v>4176.8980150085381</v>
      </c>
      <c r="AS16" s="38">
        <f t="shared" si="10"/>
        <v>5104.2411726517294</v>
      </c>
      <c r="AT16" s="37">
        <f t="shared" si="11"/>
        <v>1575.2228181052485</v>
      </c>
      <c r="AU16" s="13">
        <f t="shared" si="12"/>
        <v>5345.449946784669</v>
      </c>
      <c r="AV16">
        <f t="shared" si="36"/>
        <v>1931.5861478908932</v>
      </c>
      <c r="AW16" s="13">
        <f t="shared" si="13"/>
        <v>1978.4794576065265</v>
      </c>
      <c r="AX16" s="13">
        <f t="shared" si="37"/>
        <v>1576.0422831813432</v>
      </c>
      <c r="AY16" s="13">
        <f t="shared" si="14"/>
        <v>18820.463058691992</v>
      </c>
      <c r="AZ16">
        <f t="shared" si="38"/>
        <v>2830.7398204274759</v>
      </c>
      <c r="BA16" s="13">
        <f t="shared" si="15"/>
        <v>1978.4794576065265</v>
      </c>
      <c r="BB16" s="37">
        <f t="shared" si="16"/>
        <v>1183.7374981592766</v>
      </c>
      <c r="BC16" s="13">
        <f t="shared" si="17"/>
        <v>8018.1749201770026</v>
      </c>
      <c r="BD16">
        <f t="shared" si="39"/>
        <v>1718.2824928377436</v>
      </c>
      <c r="BE16" s="13">
        <f t="shared" si="18"/>
        <v>1574.3100310468933</v>
      </c>
      <c r="BF16" s="13">
        <f t="shared" si="40"/>
        <v>1184.8195383125708</v>
      </c>
      <c r="BG16" s="13">
        <f t="shared" si="19"/>
        <v>18820.463058691992</v>
      </c>
      <c r="BH16">
        <f t="shared" si="41"/>
        <v>2439.5170755587033</v>
      </c>
      <c r="BI16" s="13">
        <f t="shared" si="20"/>
        <v>1574.3100310468933</v>
      </c>
      <c r="BJ16" s="115">
        <f t="shared" si="21"/>
        <v>2281.2151501403541</v>
      </c>
      <c r="BK16" s="13">
        <f t="shared" si="22"/>
        <v>8018.1749201770026</v>
      </c>
      <c r="BL16">
        <f t="shared" si="42"/>
        <v>2815.7601448188211</v>
      </c>
      <c r="BM16" s="116">
        <f t="shared" si="23"/>
        <v>2285.183881040547</v>
      </c>
      <c r="BN16" s="13">
        <f t="shared" si="43"/>
        <v>2282.2971902936483</v>
      </c>
      <c r="BO16" s="13">
        <f t="shared" si="24"/>
        <v>18820.463058691992</v>
      </c>
      <c r="BP16">
        <f t="shared" si="44"/>
        <v>3536.9947275397808</v>
      </c>
      <c r="BQ16" s="13">
        <f t="shared" si="25"/>
        <v>2285.183881040547</v>
      </c>
      <c r="BR16" s="37">
        <f t="shared" si="26"/>
        <v>356.50079163128652</v>
      </c>
      <c r="BS16" s="13">
        <f t="shared" si="27"/>
        <v>8018.1749201770026</v>
      </c>
      <c r="BT16">
        <f t="shared" si="45"/>
        <v>891.04578630975334</v>
      </c>
      <c r="BU16" s="13">
        <f t="shared" si="28"/>
        <v>1000.7969427396886</v>
      </c>
      <c r="BV16" s="13">
        <f t="shared" si="46"/>
        <v>357.58283178458066</v>
      </c>
      <c r="BW16" s="13">
        <f t="shared" si="29"/>
        <v>18820.463058691992</v>
      </c>
      <c r="BX16">
        <f t="shared" si="47"/>
        <v>1612.2803690307132</v>
      </c>
      <c r="BY16" s="13">
        <f t="shared" si="30"/>
        <v>1000.7969427396886</v>
      </c>
    </row>
    <row r="17" spans="1:77" ht="15" x14ac:dyDescent="0.25">
      <c r="A17" s="25" t="s">
        <v>137</v>
      </c>
      <c r="B17" s="26">
        <v>454</v>
      </c>
      <c r="C17" s="26">
        <v>418</v>
      </c>
      <c r="D17" s="26">
        <v>452</v>
      </c>
      <c r="F17" s="158"/>
      <c r="G17" s="29" t="s">
        <v>133</v>
      </c>
      <c r="H17" s="30">
        <v>28</v>
      </c>
      <c r="I17" s="30">
        <v>26</v>
      </c>
      <c r="J17" s="30">
        <v>30</v>
      </c>
      <c r="K17" s="161"/>
      <c r="L17" s="161"/>
      <c r="M17" s="161"/>
      <c r="N17" s="164"/>
      <c r="O17" s="167"/>
      <c r="P17" s="167"/>
      <c r="Q17" s="161"/>
      <c r="R17" s="164"/>
      <c r="S17" s="171"/>
      <c r="T17" s="171"/>
      <c r="U17" s="171"/>
      <c r="V17" s="174"/>
      <c r="X17" s="20" t="s">
        <v>25</v>
      </c>
      <c r="Y17">
        <f>'DU LCI'!C12</f>
        <v>273</v>
      </c>
      <c r="AC17">
        <v>16</v>
      </c>
      <c r="AD17" s="37">
        <f t="shared" si="1"/>
        <v>4503.4195539657812</v>
      </c>
      <c r="AE17" s="13">
        <f t="shared" si="2"/>
        <v>10690.899893569338</v>
      </c>
      <c r="AF17">
        <f t="shared" si="48"/>
        <v>5171.6007973138649</v>
      </c>
      <c r="AG17" s="13">
        <f t="shared" si="3"/>
        <v>5549.9303857118939</v>
      </c>
      <c r="AH17" s="13">
        <f t="shared" si="31"/>
        <v>4504.9776917865256</v>
      </c>
      <c r="AI17" s="13">
        <f t="shared" si="4"/>
        <v>18820.463058691992</v>
      </c>
      <c r="AJ17">
        <f t="shared" si="32"/>
        <v>5681.2566329547753</v>
      </c>
      <c r="AK17" s="13">
        <f t="shared" si="5"/>
        <v>5549.9303857118939</v>
      </c>
      <c r="AL17" s="37">
        <f t="shared" si="6"/>
        <v>2920.3624522220098</v>
      </c>
      <c r="AM17" s="13">
        <f t="shared" si="7"/>
        <v>13363.624866961673</v>
      </c>
      <c r="AN17">
        <f t="shared" si="33"/>
        <v>3755.5890064071145</v>
      </c>
      <c r="AO17" s="13">
        <f t="shared" si="8"/>
        <v>5104.2411726517294</v>
      </c>
      <c r="AP17" s="13">
        <f t="shared" si="34"/>
        <v>2922.2004777624052</v>
      </c>
      <c r="AQ17" s="13">
        <f t="shared" si="9"/>
        <v>18820.463058691992</v>
      </c>
      <c r="AR17" s="13">
        <f t="shared" si="35"/>
        <v>4098.4794189306549</v>
      </c>
      <c r="AS17" s="38">
        <f t="shared" si="10"/>
        <v>5104.2411726517294</v>
      </c>
      <c r="AT17" s="37">
        <f t="shared" si="11"/>
        <v>1575.2228181052485</v>
      </c>
      <c r="AU17" s="13">
        <f t="shared" si="12"/>
        <v>5345.449946784669</v>
      </c>
      <c r="AV17">
        <f t="shared" si="36"/>
        <v>1909.3134397792903</v>
      </c>
      <c r="AW17" s="13">
        <f t="shared" si="13"/>
        <v>1978.4794576065265</v>
      </c>
      <c r="AX17" s="13">
        <f t="shared" si="37"/>
        <v>1576.0422831813432</v>
      </c>
      <c r="AY17" s="13">
        <f t="shared" si="14"/>
        <v>18820.463058691992</v>
      </c>
      <c r="AZ17">
        <f t="shared" si="38"/>
        <v>2752.3212243495927</v>
      </c>
      <c r="BA17" s="13">
        <f t="shared" si="15"/>
        <v>1978.4794576065265</v>
      </c>
      <c r="BB17" s="37">
        <f t="shared" si="16"/>
        <v>1183.7374981592766</v>
      </c>
      <c r="BC17" s="13">
        <f t="shared" si="17"/>
        <v>8018.1749201770026</v>
      </c>
      <c r="BD17">
        <f t="shared" si="39"/>
        <v>1684.8734306703393</v>
      </c>
      <c r="BE17" s="13">
        <f t="shared" si="18"/>
        <v>1574.3100310468933</v>
      </c>
      <c r="BF17" s="13">
        <f t="shared" si="40"/>
        <v>1184.8195383125708</v>
      </c>
      <c r="BG17" s="13">
        <f t="shared" si="19"/>
        <v>18820.463058691992</v>
      </c>
      <c r="BH17">
        <f t="shared" si="41"/>
        <v>2361.0984794808201</v>
      </c>
      <c r="BI17" s="13">
        <f t="shared" si="20"/>
        <v>1574.3100310468933</v>
      </c>
      <c r="BJ17" s="115">
        <f t="shared" si="21"/>
        <v>2281.2151501403541</v>
      </c>
      <c r="BK17" s="13">
        <f t="shared" si="22"/>
        <v>8018.1749201770026</v>
      </c>
      <c r="BL17">
        <f t="shared" si="42"/>
        <v>2782.3510826514166</v>
      </c>
      <c r="BM17" s="116">
        <f t="shared" si="23"/>
        <v>2285.183881040547</v>
      </c>
      <c r="BN17" s="13">
        <f t="shared" si="43"/>
        <v>2282.2971902936483</v>
      </c>
      <c r="BO17" s="13">
        <f t="shared" si="24"/>
        <v>18820.463058691992</v>
      </c>
      <c r="BP17">
        <f t="shared" si="44"/>
        <v>3458.5761314618976</v>
      </c>
      <c r="BQ17" s="13">
        <f t="shared" si="25"/>
        <v>2285.183881040547</v>
      </c>
      <c r="BR17" s="37">
        <f t="shared" si="26"/>
        <v>356.50079163128652</v>
      </c>
      <c r="BS17" s="13">
        <f t="shared" si="27"/>
        <v>8018.1749201770026</v>
      </c>
      <c r="BT17">
        <f t="shared" si="45"/>
        <v>857.63672414234918</v>
      </c>
      <c r="BU17" s="13">
        <f t="shared" si="28"/>
        <v>1000.7969427396886</v>
      </c>
      <c r="BV17" s="13">
        <f t="shared" si="46"/>
        <v>357.58283178458066</v>
      </c>
      <c r="BW17" s="13">
        <f t="shared" si="29"/>
        <v>18820.463058691992</v>
      </c>
      <c r="BX17">
        <f t="shared" si="47"/>
        <v>1533.8617729528301</v>
      </c>
      <c r="BY17" s="13">
        <f t="shared" si="30"/>
        <v>1000.7969427396886</v>
      </c>
    </row>
    <row r="18" spans="1:77" ht="15" x14ac:dyDescent="0.25">
      <c r="A18" s="25" t="s">
        <v>112</v>
      </c>
      <c r="B18" s="26">
        <v>965</v>
      </c>
      <c r="C18" s="26">
        <v>914</v>
      </c>
      <c r="D18" s="26">
        <v>914</v>
      </c>
      <c r="F18" s="159"/>
      <c r="G18" s="33" t="s">
        <v>66</v>
      </c>
      <c r="H18" s="34">
        <f>SUM(H15:H17)</f>
        <v>653</v>
      </c>
      <c r="I18" s="34">
        <f t="shared" ref="I18:J18" si="52">SUM(I15:I17)</f>
        <v>605</v>
      </c>
      <c r="J18" s="34">
        <f t="shared" si="52"/>
        <v>547</v>
      </c>
      <c r="K18" s="162"/>
      <c r="L18" s="162"/>
      <c r="M18" s="162"/>
      <c r="N18" s="165"/>
      <c r="O18" s="168"/>
      <c r="P18" s="168"/>
      <c r="Q18" s="162"/>
      <c r="R18" s="165"/>
      <c r="S18" s="172"/>
      <c r="T18" s="172"/>
      <c r="U18" s="172"/>
      <c r="V18" s="175"/>
      <c r="AC18">
        <v>17</v>
      </c>
      <c r="AD18" s="37">
        <f t="shared" si="1"/>
        <v>4503.4195539657812</v>
      </c>
      <c r="AE18" s="13">
        <f t="shared" si="2"/>
        <v>10690.899893569338</v>
      </c>
      <c r="AF18">
        <f t="shared" si="48"/>
        <v>5132.2960182933894</v>
      </c>
      <c r="AG18" s="13">
        <f t="shared" si="3"/>
        <v>5549.9303857118939</v>
      </c>
      <c r="AH18" s="13">
        <f t="shared" si="31"/>
        <v>4504.9776917865256</v>
      </c>
      <c r="AI18" s="13">
        <f t="shared" si="4"/>
        <v>18820.463058691992</v>
      </c>
      <c r="AJ18">
        <f t="shared" si="32"/>
        <v>5612.0637540625248</v>
      </c>
      <c r="AK18" s="13">
        <f t="shared" si="5"/>
        <v>5549.9303857118939</v>
      </c>
      <c r="AL18" s="37">
        <f t="shared" si="6"/>
        <v>2920.3624522220098</v>
      </c>
      <c r="AM18" s="13">
        <f t="shared" si="7"/>
        <v>13363.624866961673</v>
      </c>
      <c r="AN18">
        <f t="shared" si="33"/>
        <v>3706.4580326315199</v>
      </c>
      <c r="AO18" s="13">
        <f t="shared" si="8"/>
        <v>5104.2411726517294</v>
      </c>
      <c r="AP18" s="13">
        <f t="shared" si="34"/>
        <v>2922.2004777624052</v>
      </c>
      <c r="AQ18" s="13">
        <f t="shared" si="9"/>
        <v>18820.463058691992</v>
      </c>
      <c r="AR18" s="13">
        <f t="shared" si="35"/>
        <v>4029.2865400384044</v>
      </c>
      <c r="AS18" s="38">
        <f t="shared" si="10"/>
        <v>5104.2411726517294</v>
      </c>
      <c r="AT18" s="37">
        <f t="shared" si="11"/>
        <v>1575.2228181052485</v>
      </c>
      <c r="AU18" s="13">
        <f t="shared" si="12"/>
        <v>5345.449946784669</v>
      </c>
      <c r="AV18">
        <f t="shared" si="36"/>
        <v>1889.6610502690526</v>
      </c>
      <c r="AW18" s="13">
        <f t="shared" si="13"/>
        <v>1978.4794576065265</v>
      </c>
      <c r="AX18" s="13">
        <f t="shared" si="37"/>
        <v>1576.0422831813432</v>
      </c>
      <c r="AY18" s="13">
        <f t="shared" si="14"/>
        <v>18820.463058691992</v>
      </c>
      <c r="AZ18">
        <f t="shared" si="38"/>
        <v>2683.1283454573427</v>
      </c>
      <c r="BA18" s="13">
        <f t="shared" si="15"/>
        <v>1978.4794576065265</v>
      </c>
      <c r="BB18" s="37">
        <f t="shared" si="16"/>
        <v>1183.7374981592766</v>
      </c>
      <c r="BC18" s="13">
        <f t="shared" si="17"/>
        <v>8018.1749201770026</v>
      </c>
      <c r="BD18">
        <f t="shared" si="39"/>
        <v>1655.3948464049827</v>
      </c>
      <c r="BE18" s="13">
        <f t="shared" si="18"/>
        <v>1574.3100310468933</v>
      </c>
      <c r="BF18" s="13">
        <f t="shared" si="40"/>
        <v>1184.8195383125708</v>
      </c>
      <c r="BG18" s="13">
        <f t="shared" si="19"/>
        <v>18820.463058691992</v>
      </c>
      <c r="BH18">
        <f t="shared" si="41"/>
        <v>2291.9056005885705</v>
      </c>
      <c r="BI18" s="13">
        <f t="shared" si="20"/>
        <v>1574.3100310468933</v>
      </c>
      <c r="BJ18" s="115">
        <f t="shared" si="21"/>
        <v>2281.2151501403541</v>
      </c>
      <c r="BK18" s="13">
        <f t="shared" si="22"/>
        <v>8018.1749201770026</v>
      </c>
      <c r="BL18">
        <f t="shared" si="42"/>
        <v>2752.8724983860602</v>
      </c>
      <c r="BM18" s="116">
        <f t="shared" si="23"/>
        <v>2285.183881040547</v>
      </c>
      <c r="BN18" s="13">
        <f t="shared" si="43"/>
        <v>2282.2971902936483</v>
      </c>
      <c r="BO18" s="13">
        <f t="shared" si="24"/>
        <v>18820.463058691992</v>
      </c>
      <c r="BP18">
        <f t="shared" si="44"/>
        <v>3389.383252569648</v>
      </c>
      <c r="BQ18" s="13">
        <f t="shared" si="25"/>
        <v>2285.183881040547</v>
      </c>
      <c r="BR18" s="37">
        <f t="shared" si="26"/>
        <v>356.50079163128652</v>
      </c>
      <c r="BS18" s="13">
        <f t="shared" si="27"/>
        <v>8018.1749201770026</v>
      </c>
      <c r="BT18">
        <f t="shared" si="45"/>
        <v>828.15813987699255</v>
      </c>
      <c r="BU18" s="13">
        <f t="shared" si="28"/>
        <v>1000.7969427396886</v>
      </c>
      <c r="BV18" s="13">
        <f t="shared" si="46"/>
        <v>357.58283178458066</v>
      </c>
      <c r="BW18" s="13">
        <f t="shared" si="29"/>
        <v>18820.463058691992</v>
      </c>
      <c r="BX18">
        <f t="shared" si="47"/>
        <v>1464.66889406058</v>
      </c>
      <c r="BY18" s="13">
        <f t="shared" si="30"/>
        <v>1000.7969427396886</v>
      </c>
    </row>
    <row r="19" spans="1:77" ht="15" x14ac:dyDescent="0.25">
      <c r="A19" s="25" t="s">
        <v>138</v>
      </c>
      <c r="B19" s="26">
        <v>599</v>
      </c>
      <c r="C19" s="26">
        <v>558</v>
      </c>
      <c r="D19" s="26">
        <v>584</v>
      </c>
      <c r="F19" s="157" t="s">
        <v>115</v>
      </c>
      <c r="G19" s="31" t="s">
        <v>115</v>
      </c>
      <c r="H19" s="32">
        <v>1198</v>
      </c>
      <c r="I19" s="32">
        <v>1116</v>
      </c>
      <c r="J19" s="32">
        <v>1032</v>
      </c>
      <c r="K19" s="160"/>
      <c r="L19" s="160">
        <f>'Region south'!D7</f>
        <v>16</v>
      </c>
      <c r="M19" s="160">
        <f>'Region south'!E7</f>
        <v>30</v>
      </c>
      <c r="N19" s="163">
        <f>'Region south'!G7</f>
        <v>0.61459167225796263</v>
      </c>
      <c r="O19" s="166">
        <f>I22/$I$31</f>
        <v>0.14303740423614242</v>
      </c>
      <c r="P19" s="166">
        <f>N19/N31</f>
        <v>0.10203296306635461</v>
      </c>
      <c r="Q19" s="160">
        <f>ROUNDUP(I22*63%,0)</f>
        <v>1000</v>
      </c>
      <c r="R19" s="163">
        <f>N19*10^3/Q19</f>
        <v>0.61459167225796263</v>
      </c>
      <c r="S19" s="166">
        <f>K19/SUM($K$19:$M$22)</f>
        <v>0</v>
      </c>
      <c r="T19" s="166">
        <f t="shared" ref="T19:U19" si="53">L19/SUM($K$19:$M$22)</f>
        <v>0.34782608695652173</v>
      </c>
      <c r="U19" s="166">
        <f t="shared" si="53"/>
        <v>0.65217391304347827</v>
      </c>
      <c r="V19" s="173">
        <f>ROUNDUP(Q19/365,0)</f>
        <v>3</v>
      </c>
      <c r="AC19">
        <v>18</v>
      </c>
      <c r="AD19" s="37">
        <f t="shared" si="1"/>
        <v>4503.4195539657812</v>
      </c>
      <c r="AE19" s="13">
        <f t="shared" si="2"/>
        <v>10690.899893569338</v>
      </c>
      <c r="AF19">
        <f t="shared" si="48"/>
        <v>5097.3584369418559</v>
      </c>
      <c r="AG19" s="13">
        <f t="shared" si="3"/>
        <v>5549.9303857118939</v>
      </c>
      <c r="AH19" s="13">
        <f t="shared" si="31"/>
        <v>4504.9776917865256</v>
      </c>
      <c r="AI19" s="13">
        <f t="shared" si="4"/>
        <v>18820.463058691992</v>
      </c>
      <c r="AJ19">
        <f t="shared" si="32"/>
        <v>5550.5589728249697</v>
      </c>
      <c r="AK19" s="13">
        <f t="shared" si="5"/>
        <v>5549.9303857118939</v>
      </c>
      <c r="AL19" s="37">
        <f t="shared" si="6"/>
        <v>2920.3624522220098</v>
      </c>
      <c r="AM19" s="13">
        <f t="shared" si="7"/>
        <v>13363.624866961673</v>
      </c>
      <c r="AN19">
        <f t="shared" si="33"/>
        <v>3662.7860559421028</v>
      </c>
      <c r="AO19" s="13">
        <f t="shared" si="8"/>
        <v>5104.2411726517294</v>
      </c>
      <c r="AP19" s="13">
        <f t="shared" si="34"/>
        <v>2922.2004777624052</v>
      </c>
      <c r="AQ19" s="13">
        <f t="shared" si="9"/>
        <v>18820.463058691992</v>
      </c>
      <c r="AR19" s="13">
        <f t="shared" si="35"/>
        <v>3967.7817588008493</v>
      </c>
      <c r="AS19" s="38">
        <f t="shared" si="10"/>
        <v>5104.2411726517294</v>
      </c>
      <c r="AT19" s="37">
        <f t="shared" si="11"/>
        <v>1575.2228181052485</v>
      </c>
      <c r="AU19" s="13">
        <f t="shared" si="12"/>
        <v>5345.449946784669</v>
      </c>
      <c r="AV19">
        <f t="shared" si="36"/>
        <v>1872.1922595932856</v>
      </c>
      <c r="AW19" s="13">
        <f t="shared" si="13"/>
        <v>1978.4794576065265</v>
      </c>
      <c r="AX19" s="13">
        <f t="shared" si="37"/>
        <v>1576.0422831813432</v>
      </c>
      <c r="AY19" s="13">
        <f t="shared" si="14"/>
        <v>18820.463058691992</v>
      </c>
      <c r="AZ19">
        <f t="shared" si="38"/>
        <v>2621.6235642197871</v>
      </c>
      <c r="BA19" s="13">
        <f t="shared" si="15"/>
        <v>1978.4794576065265</v>
      </c>
      <c r="BB19" s="37">
        <f t="shared" si="16"/>
        <v>1183.7374981592766</v>
      </c>
      <c r="BC19" s="13">
        <f t="shared" si="17"/>
        <v>8018.1749201770026</v>
      </c>
      <c r="BD19">
        <f t="shared" si="39"/>
        <v>1629.1916603913323</v>
      </c>
      <c r="BE19" s="13">
        <f t="shared" si="18"/>
        <v>1574.3100310468933</v>
      </c>
      <c r="BF19" s="13">
        <f t="shared" si="40"/>
        <v>1184.8195383125708</v>
      </c>
      <c r="BG19" s="13">
        <f t="shared" si="19"/>
        <v>18820.463058691992</v>
      </c>
      <c r="BH19">
        <f t="shared" si="41"/>
        <v>2230.4008193510149</v>
      </c>
      <c r="BI19" s="13">
        <f t="shared" si="20"/>
        <v>1574.3100310468933</v>
      </c>
      <c r="BJ19" s="115">
        <f t="shared" si="21"/>
        <v>2281.2151501403541</v>
      </c>
      <c r="BK19" s="13">
        <f t="shared" si="22"/>
        <v>8018.1749201770026</v>
      </c>
      <c r="BL19">
        <f t="shared" si="42"/>
        <v>2726.6693123724099</v>
      </c>
      <c r="BM19" s="116">
        <f t="shared" si="23"/>
        <v>2285.183881040547</v>
      </c>
      <c r="BN19" s="13">
        <f t="shared" si="43"/>
        <v>2282.2971902936483</v>
      </c>
      <c r="BO19" s="13">
        <f t="shared" si="24"/>
        <v>18820.463058691992</v>
      </c>
      <c r="BP19">
        <f t="shared" si="44"/>
        <v>3327.8784713320924</v>
      </c>
      <c r="BQ19" s="13">
        <f t="shared" si="25"/>
        <v>2285.183881040547</v>
      </c>
      <c r="BR19" s="37">
        <f t="shared" si="26"/>
        <v>356.50079163128652</v>
      </c>
      <c r="BS19" s="13">
        <f t="shared" si="27"/>
        <v>8018.1749201770026</v>
      </c>
      <c r="BT19">
        <f t="shared" si="45"/>
        <v>801.95495386334221</v>
      </c>
      <c r="BU19" s="13">
        <f t="shared" si="28"/>
        <v>1000.7969427396886</v>
      </c>
      <c r="BV19" s="13">
        <f t="shared" si="46"/>
        <v>357.58283178458066</v>
      </c>
      <c r="BW19" s="13">
        <f t="shared" si="29"/>
        <v>18820.463058691992</v>
      </c>
      <c r="BX19">
        <f t="shared" si="47"/>
        <v>1403.1641128230249</v>
      </c>
      <c r="BY19" s="13">
        <f t="shared" si="30"/>
        <v>1000.7969427396886</v>
      </c>
    </row>
    <row r="20" spans="1:77" ht="15" x14ac:dyDescent="0.25">
      <c r="A20" s="25" t="s">
        <v>139</v>
      </c>
      <c r="B20" s="26">
        <v>321</v>
      </c>
      <c r="C20" s="26">
        <v>293</v>
      </c>
      <c r="D20" s="26">
        <v>291</v>
      </c>
      <c r="F20" s="158"/>
      <c r="G20" s="29" t="s">
        <v>135</v>
      </c>
      <c r="H20" s="30">
        <v>11</v>
      </c>
      <c r="I20" s="30">
        <v>22</v>
      </c>
      <c r="J20" s="30">
        <v>15</v>
      </c>
      <c r="K20" s="161"/>
      <c r="L20" s="161"/>
      <c r="M20" s="161"/>
      <c r="N20" s="164"/>
      <c r="O20" s="167"/>
      <c r="P20" s="167"/>
      <c r="Q20" s="161"/>
      <c r="R20" s="164"/>
      <c r="S20" s="167"/>
      <c r="T20" s="167"/>
      <c r="U20" s="167"/>
      <c r="V20" s="174"/>
      <c r="AC20">
        <v>19</v>
      </c>
      <c r="AD20" s="37">
        <f t="shared" si="1"/>
        <v>4503.4195539657812</v>
      </c>
      <c r="AE20" s="13">
        <f t="shared" si="2"/>
        <v>10690.899893569338</v>
      </c>
      <c r="AF20">
        <f t="shared" si="48"/>
        <v>5066.0984957325882</v>
      </c>
      <c r="AG20" s="13">
        <f t="shared" si="3"/>
        <v>5549.9303857118939</v>
      </c>
      <c r="AH20" s="13">
        <f t="shared" si="31"/>
        <v>4504.9776917865256</v>
      </c>
      <c r="AI20" s="13">
        <f t="shared" si="4"/>
        <v>18820.463058691992</v>
      </c>
      <c r="AJ20">
        <f t="shared" si="32"/>
        <v>5495.528379086104</v>
      </c>
      <c r="AK20" s="13">
        <f t="shared" si="5"/>
        <v>5549.9303857118939</v>
      </c>
      <c r="AL20" s="37">
        <f t="shared" si="6"/>
        <v>2920.3624522220098</v>
      </c>
      <c r="AM20" s="13">
        <f t="shared" si="7"/>
        <v>13363.624866961673</v>
      </c>
      <c r="AN20">
        <f t="shared" si="33"/>
        <v>3623.7111294305187</v>
      </c>
      <c r="AO20" s="13">
        <f t="shared" si="8"/>
        <v>5104.2411726517294</v>
      </c>
      <c r="AP20" s="13">
        <f t="shared" si="34"/>
        <v>2922.2004777624052</v>
      </c>
      <c r="AQ20" s="13">
        <f t="shared" si="9"/>
        <v>18820.463058691992</v>
      </c>
      <c r="AR20" s="13">
        <f t="shared" si="35"/>
        <v>3912.7511650619836</v>
      </c>
      <c r="AS20" s="38">
        <f t="shared" si="10"/>
        <v>5104.2411726517294</v>
      </c>
      <c r="AT20" s="37">
        <f t="shared" si="11"/>
        <v>1575.2228181052485</v>
      </c>
      <c r="AU20" s="13">
        <f t="shared" si="12"/>
        <v>5345.449946784669</v>
      </c>
      <c r="AV20">
        <f t="shared" si="36"/>
        <v>1856.5622889886522</v>
      </c>
      <c r="AW20" s="13">
        <f t="shared" si="13"/>
        <v>1978.4794576065265</v>
      </c>
      <c r="AX20" s="13">
        <f t="shared" si="37"/>
        <v>1576.0422831813432</v>
      </c>
      <c r="AY20" s="13">
        <f t="shared" si="14"/>
        <v>18820.463058691992</v>
      </c>
      <c r="AZ20">
        <f t="shared" si="38"/>
        <v>2566.5929704809218</v>
      </c>
      <c r="BA20" s="13">
        <f t="shared" si="15"/>
        <v>1978.4794576065265</v>
      </c>
      <c r="BB20" s="37">
        <f t="shared" si="16"/>
        <v>1183.7374981592766</v>
      </c>
      <c r="BC20" s="13">
        <f t="shared" si="17"/>
        <v>8018.1749201770026</v>
      </c>
      <c r="BD20">
        <f t="shared" si="39"/>
        <v>1605.746704484382</v>
      </c>
      <c r="BE20" s="13">
        <f t="shared" si="18"/>
        <v>1574.3100310468933</v>
      </c>
      <c r="BF20" s="13">
        <f t="shared" si="40"/>
        <v>1184.8195383125708</v>
      </c>
      <c r="BG20" s="13">
        <f t="shared" si="19"/>
        <v>18820.463058691992</v>
      </c>
      <c r="BH20">
        <f t="shared" si="41"/>
        <v>2175.3702256121492</v>
      </c>
      <c r="BI20" s="13">
        <f t="shared" si="20"/>
        <v>1574.3100310468933</v>
      </c>
      <c r="BJ20" s="115">
        <f t="shared" si="21"/>
        <v>2281.2151501403541</v>
      </c>
      <c r="BK20" s="13">
        <f t="shared" si="22"/>
        <v>8018.1749201770026</v>
      </c>
      <c r="BL20">
        <f t="shared" si="42"/>
        <v>2703.2243564654596</v>
      </c>
      <c r="BM20" s="116">
        <f t="shared" si="23"/>
        <v>2285.183881040547</v>
      </c>
      <c r="BN20" s="13">
        <f t="shared" si="43"/>
        <v>2282.2971902936483</v>
      </c>
      <c r="BO20" s="13">
        <f t="shared" si="24"/>
        <v>18820.463058691992</v>
      </c>
      <c r="BP20">
        <f t="shared" si="44"/>
        <v>3272.8478775932267</v>
      </c>
      <c r="BQ20" s="13">
        <f t="shared" si="25"/>
        <v>2285.183881040547</v>
      </c>
      <c r="BR20" s="37">
        <f t="shared" si="26"/>
        <v>356.50079163128652</v>
      </c>
      <c r="BS20" s="13">
        <f t="shared" si="27"/>
        <v>8018.1749201770026</v>
      </c>
      <c r="BT20">
        <f t="shared" si="45"/>
        <v>778.509997956392</v>
      </c>
      <c r="BU20" s="13">
        <f t="shared" si="28"/>
        <v>1000.7969427396886</v>
      </c>
      <c r="BV20" s="13">
        <f t="shared" si="46"/>
        <v>357.58283178458066</v>
      </c>
      <c r="BW20" s="13">
        <f t="shared" si="29"/>
        <v>18820.463058691992</v>
      </c>
      <c r="BX20">
        <f t="shared" si="47"/>
        <v>1348.1335190841592</v>
      </c>
      <c r="BY20" s="13">
        <f t="shared" si="30"/>
        <v>1000.7969427396886</v>
      </c>
    </row>
    <row r="21" spans="1:77" ht="15" x14ac:dyDescent="0.25">
      <c r="A21" s="25" t="s">
        <v>140</v>
      </c>
      <c r="B21" s="26">
        <v>470</v>
      </c>
      <c r="C21" s="26">
        <v>449</v>
      </c>
      <c r="D21" s="26">
        <v>436</v>
      </c>
      <c r="F21" s="158"/>
      <c r="G21" s="29" t="s">
        <v>140</v>
      </c>
      <c r="H21" s="30">
        <v>470</v>
      </c>
      <c r="I21" s="30">
        <v>449</v>
      </c>
      <c r="J21" s="30">
        <v>436</v>
      </c>
      <c r="K21" s="161"/>
      <c r="L21" s="161"/>
      <c r="M21" s="161"/>
      <c r="N21" s="164"/>
      <c r="O21" s="167"/>
      <c r="P21" s="167"/>
      <c r="Q21" s="161"/>
      <c r="R21" s="164"/>
      <c r="S21" s="167"/>
      <c r="T21" s="167"/>
      <c r="U21" s="167"/>
      <c r="V21" s="174"/>
      <c r="AC21">
        <v>20</v>
      </c>
      <c r="AD21" s="37">
        <f t="shared" si="1"/>
        <v>4503.4195539657812</v>
      </c>
      <c r="AE21" s="13">
        <f t="shared" si="2"/>
        <v>10690.899893569338</v>
      </c>
      <c r="AF21">
        <f t="shared" si="48"/>
        <v>5037.9645486442478</v>
      </c>
      <c r="AG21" s="13">
        <f t="shared" si="3"/>
        <v>5549.9303857118939</v>
      </c>
      <c r="AH21" s="13">
        <f t="shared" si="31"/>
        <v>4504.9776917865256</v>
      </c>
      <c r="AI21" s="13">
        <f t="shared" si="4"/>
        <v>18820.463058691992</v>
      </c>
      <c r="AJ21">
        <f t="shared" si="32"/>
        <v>5446.0008447211248</v>
      </c>
      <c r="AK21" s="13">
        <f t="shared" si="5"/>
        <v>5549.9303857118939</v>
      </c>
      <c r="AL21" s="37">
        <f t="shared" si="6"/>
        <v>2920.3624522220098</v>
      </c>
      <c r="AM21" s="13">
        <f t="shared" si="7"/>
        <v>13363.624866961673</v>
      </c>
      <c r="AN21">
        <f t="shared" si="33"/>
        <v>3588.5436955700934</v>
      </c>
      <c r="AO21" s="13">
        <f t="shared" si="8"/>
        <v>5104.2411726517294</v>
      </c>
      <c r="AP21" s="13">
        <f t="shared" si="34"/>
        <v>2922.2004777624052</v>
      </c>
      <c r="AQ21" s="13">
        <f t="shared" si="9"/>
        <v>18820.463058691992</v>
      </c>
      <c r="AR21" s="13">
        <f t="shared" si="35"/>
        <v>3863.2236306970049</v>
      </c>
      <c r="AS21" s="38">
        <f t="shared" si="10"/>
        <v>5104.2411726517294</v>
      </c>
      <c r="AT21" s="37">
        <f t="shared" si="11"/>
        <v>1575.2228181052485</v>
      </c>
      <c r="AU21" s="13">
        <f t="shared" si="12"/>
        <v>5345.449946784669</v>
      </c>
      <c r="AV21">
        <f t="shared" si="36"/>
        <v>1842.495315444482</v>
      </c>
      <c r="AW21" s="13">
        <f t="shared" si="13"/>
        <v>1978.4794576065265</v>
      </c>
      <c r="AX21" s="13">
        <f t="shared" si="37"/>
        <v>1576.0422831813432</v>
      </c>
      <c r="AY21" s="13">
        <f t="shared" si="14"/>
        <v>18820.463058691992</v>
      </c>
      <c r="AZ21">
        <f t="shared" si="38"/>
        <v>2517.0654361159427</v>
      </c>
      <c r="BA21" s="13">
        <f t="shared" si="15"/>
        <v>1978.4794576065265</v>
      </c>
      <c r="BB21" s="37">
        <f t="shared" si="16"/>
        <v>1183.7374981592766</v>
      </c>
      <c r="BC21" s="13">
        <f t="shared" si="17"/>
        <v>8018.1749201770026</v>
      </c>
      <c r="BD21">
        <f t="shared" si="39"/>
        <v>1584.6462441681267</v>
      </c>
      <c r="BE21" s="13">
        <f t="shared" si="18"/>
        <v>1574.3100310468933</v>
      </c>
      <c r="BF21" s="13">
        <f t="shared" si="40"/>
        <v>1184.8195383125708</v>
      </c>
      <c r="BG21" s="13">
        <f t="shared" si="19"/>
        <v>18820.463058691992</v>
      </c>
      <c r="BH21">
        <f t="shared" si="41"/>
        <v>2125.8426912471705</v>
      </c>
      <c r="BI21" s="13">
        <f t="shared" si="20"/>
        <v>1574.3100310468933</v>
      </c>
      <c r="BJ21" s="115">
        <f t="shared" si="21"/>
        <v>2281.2151501403541</v>
      </c>
      <c r="BK21" s="13">
        <f t="shared" si="22"/>
        <v>8018.1749201770026</v>
      </c>
      <c r="BL21">
        <f t="shared" si="42"/>
        <v>2682.1238961492045</v>
      </c>
      <c r="BM21" s="116">
        <f t="shared" si="23"/>
        <v>2285.183881040547</v>
      </c>
      <c r="BN21" s="13">
        <f t="shared" si="43"/>
        <v>2282.2971902936483</v>
      </c>
      <c r="BO21" s="13">
        <f t="shared" si="24"/>
        <v>18820.463058691992</v>
      </c>
      <c r="BP21">
        <f t="shared" si="44"/>
        <v>3223.320343228248</v>
      </c>
      <c r="BQ21" s="13">
        <f t="shared" si="25"/>
        <v>2285.183881040547</v>
      </c>
      <c r="BR21" s="37">
        <f t="shared" si="26"/>
        <v>356.50079163128652</v>
      </c>
      <c r="BS21" s="13">
        <f t="shared" si="27"/>
        <v>8018.1749201770026</v>
      </c>
      <c r="BT21">
        <f t="shared" si="45"/>
        <v>757.4095376401367</v>
      </c>
      <c r="BU21" s="13">
        <f t="shared" si="28"/>
        <v>1000.7969427396886</v>
      </c>
      <c r="BV21" s="13">
        <f t="shared" si="46"/>
        <v>357.58283178458066</v>
      </c>
      <c r="BW21" s="13">
        <f t="shared" si="29"/>
        <v>18820.463058691992</v>
      </c>
      <c r="BX21">
        <f t="shared" si="47"/>
        <v>1298.6059847191802</v>
      </c>
      <c r="BY21" s="13">
        <f t="shared" si="30"/>
        <v>1000.7969427396886</v>
      </c>
    </row>
    <row r="22" spans="1:77" ht="15" x14ac:dyDescent="0.25">
      <c r="A22" s="25" t="s">
        <v>141</v>
      </c>
      <c r="B22" s="26">
        <v>429</v>
      </c>
      <c r="C22" s="26">
        <v>404</v>
      </c>
      <c r="D22" s="26">
        <v>361</v>
      </c>
      <c r="F22" s="159"/>
      <c r="G22" s="33" t="s">
        <v>66</v>
      </c>
      <c r="H22" s="34">
        <f>SUM(H19:H21)</f>
        <v>1679</v>
      </c>
      <c r="I22" s="34">
        <f t="shared" ref="I22:J22" si="54">SUM(I19:I21)</f>
        <v>1587</v>
      </c>
      <c r="J22" s="34">
        <f t="shared" si="54"/>
        <v>1483</v>
      </c>
      <c r="K22" s="162"/>
      <c r="L22" s="162"/>
      <c r="M22" s="162"/>
      <c r="N22" s="165"/>
      <c r="O22" s="168"/>
      <c r="P22" s="168"/>
      <c r="Q22" s="162"/>
      <c r="R22" s="165"/>
      <c r="S22" s="168"/>
      <c r="T22" s="168"/>
      <c r="U22" s="168"/>
      <c r="V22" s="175"/>
      <c r="AC22">
        <v>21</v>
      </c>
      <c r="AD22" s="37">
        <f t="shared" si="1"/>
        <v>4503.4195539657812</v>
      </c>
      <c r="AE22" s="13">
        <f t="shared" si="2"/>
        <v>10690.899893569338</v>
      </c>
      <c r="AF22">
        <f t="shared" si="48"/>
        <v>5012.5100250881305</v>
      </c>
      <c r="AG22" s="13">
        <f t="shared" si="3"/>
        <v>5549.9303857118939</v>
      </c>
      <c r="AH22" s="13">
        <f t="shared" si="31"/>
        <v>4504.9776917865256</v>
      </c>
      <c r="AI22" s="13">
        <f t="shared" si="4"/>
        <v>18820.463058691992</v>
      </c>
      <c r="AJ22">
        <f t="shared" si="32"/>
        <v>5401.190218390906</v>
      </c>
      <c r="AK22" s="13">
        <f t="shared" si="5"/>
        <v>5549.9303857118939</v>
      </c>
      <c r="AL22" s="37">
        <f t="shared" si="6"/>
        <v>2920.3624522220098</v>
      </c>
      <c r="AM22" s="13">
        <f t="shared" si="7"/>
        <v>13363.624866961673</v>
      </c>
      <c r="AN22">
        <f t="shared" si="33"/>
        <v>3556.7255411249466</v>
      </c>
      <c r="AO22" s="13">
        <f t="shared" si="8"/>
        <v>5104.2411726517294</v>
      </c>
      <c r="AP22" s="13">
        <f t="shared" si="34"/>
        <v>2922.2004777624052</v>
      </c>
      <c r="AQ22" s="13">
        <f t="shared" si="9"/>
        <v>18820.463058691992</v>
      </c>
      <c r="AR22" s="13">
        <f t="shared" si="35"/>
        <v>3818.4130043667856</v>
      </c>
      <c r="AS22" s="38">
        <f t="shared" si="10"/>
        <v>5104.2411726517294</v>
      </c>
      <c r="AT22" s="37">
        <f t="shared" si="11"/>
        <v>1575.2228181052485</v>
      </c>
      <c r="AU22" s="13">
        <f t="shared" si="12"/>
        <v>5345.449946784669</v>
      </c>
      <c r="AV22">
        <f t="shared" si="36"/>
        <v>1829.7680536664232</v>
      </c>
      <c r="AW22" s="13">
        <f t="shared" si="13"/>
        <v>1978.4794576065265</v>
      </c>
      <c r="AX22" s="13">
        <f t="shared" si="37"/>
        <v>1576.0422831813432</v>
      </c>
      <c r="AY22" s="13">
        <f t="shared" si="14"/>
        <v>18820.463058691992</v>
      </c>
      <c r="AZ22">
        <f t="shared" si="38"/>
        <v>2472.2548097857239</v>
      </c>
      <c r="BA22" s="13">
        <f t="shared" si="15"/>
        <v>1978.4794576065265</v>
      </c>
      <c r="BB22" s="37">
        <f t="shared" si="16"/>
        <v>1183.7374981592766</v>
      </c>
      <c r="BC22" s="13">
        <f t="shared" si="17"/>
        <v>8018.1749201770026</v>
      </c>
      <c r="BD22">
        <f t="shared" si="39"/>
        <v>1565.5553515010386</v>
      </c>
      <c r="BE22" s="13">
        <f t="shared" si="18"/>
        <v>1574.3100310468933</v>
      </c>
      <c r="BF22" s="13">
        <f t="shared" si="40"/>
        <v>1184.8195383125708</v>
      </c>
      <c r="BG22" s="13">
        <f t="shared" si="19"/>
        <v>18820.463058691992</v>
      </c>
      <c r="BH22">
        <f t="shared" si="41"/>
        <v>2081.0320649169516</v>
      </c>
      <c r="BI22" s="13">
        <f t="shared" si="20"/>
        <v>1574.3100310468933</v>
      </c>
      <c r="BJ22" s="115">
        <f t="shared" si="21"/>
        <v>2281.2151501403541</v>
      </c>
      <c r="BK22" s="13">
        <f t="shared" si="22"/>
        <v>8018.1749201770026</v>
      </c>
      <c r="BL22">
        <f t="shared" si="42"/>
        <v>2663.0330034821163</v>
      </c>
      <c r="BM22" s="116">
        <f t="shared" si="23"/>
        <v>2285.183881040547</v>
      </c>
      <c r="BN22" s="13">
        <f t="shared" si="43"/>
        <v>2282.2971902936483</v>
      </c>
      <c r="BO22" s="13">
        <f t="shared" si="24"/>
        <v>18820.463058691992</v>
      </c>
      <c r="BP22">
        <f t="shared" si="44"/>
        <v>3178.5097168980292</v>
      </c>
      <c r="BQ22" s="13">
        <f t="shared" si="25"/>
        <v>2285.183881040547</v>
      </c>
      <c r="BR22" s="37">
        <f t="shared" si="26"/>
        <v>356.50079163128652</v>
      </c>
      <c r="BS22" s="13">
        <f t="shared" si="27"/>
        <v>8018.1749201770026</v>
      </c>
      <c r="BT22">
        <f t="shared" si="45"/>
        <v>738.31864497304855</v>
      </c>
      <c r="BU22" s="13">
        <f t="shared" si="28"/>
        <v>1000.7969427396886</v>
      </c>
      <c r="BV22" s="13">
        <f t="shared" si="46"/>
        <v>357.58283178458066</v>
      </c>
      <c r="BW22" s="13">
        <f t="shared" si="29"/>
        <v>18820.463058691992</v>
      </c>
      <c r="BX22">
        <f t="shared" si="47"/>
        <v>1253.7953583889612</v>
      </c>
      <c r="BY22" s="13">
        <f t="shared" si="30"/>
        <v>1000.7969427396886</v>
      </c>
    </row>
    <row r="23" spans="1:77" ht="15" x14ac:dyDescent="0.25">
      <c r="A23" s="25" t="s">
        <v>117</v>
      </c>
      <c r="B23" s="26">
        <v>1384</v>
      </c>
      <c r="C23" s="26">
        <v>1265</v>
      </c>
      <c r="D23" s="26">
        <v>1268</v>
      </c>
      <c r="F23" s="157" t="s">
        <v>116</v>
      </c>
      <c r="G23" s="31" t="s">
        <v>138</v>
      </c>
      <c r="H23" s="32">
        <v>599</v>
      </c>
      <c r="I23" s="32">
        <v>558</v>
      </c>
      <c r="J23" s="32">
        <v>584</v>
      </c>
      <c r="K23" s="160"/>
      <c r="L23" s="160"/>
      <c r="M23" s="160">
        <f>'Region south'!E8</f>
        <v>12</v>
      </c>
      <c r="N23" s="163">
        <f>'Region south'!G8</f>
        <v>5.8366689031850646E-3</v>
      </c>
      <c r="O23" s="166">
        <f>I26/$I$31</f>
        <v>0.12032447048219919</v>
      </c>
      <c r="P23" s="166">
        <f>N23/N31</f>
        <v>9.689890857799635E-4</v>
      </c>
      <c r="Q23" s="160">
        <f>ROUNDUP(I26*63%,0)</f>
        <v>842</v>
      </c>
      <c r="R23" s="163">
        <f>N23*10^3/Q23</f>
        <v>6.9319108113836871E-3</v>
      </c>
      <c r="S23" s="170">
        <f>K23/SUM($K$23:$M$26)</f>
        <v>0</v>
      </c>
      <c r="T23" s="170">
        <f t="shared" ref="T23:U23" si="55">L23/SUM($K$23:$M$26)</f>
        <v>0</v>
      </c>
      <c r="U23" s="170">
        <f t="shared" si="55"/>
        <v>1</v>
      </c>
      <c r="V23" s="173">
        <f>ROUNDUP(Q23/365,0)</f>
        <v>3</v>
      </c>
      <c r="AC23">
        <v>22</v>
      </c>
      <c r="AD23" s="37">
        <f t="shared" si="1"/>
        <v>4503.4195539657812</v>
      </c>
      <c r="AE23" s="13">
        <f t="shared" si="2"/>
        <v>10690.899893569338</v>
      </c>
      <c r="AF23">
        <f t="shared" si="48"/>
        <v>4989.3695491280241</v>
      </c>
      <c r="AG23" s="13">
        <f t="shared" si="3"/>
        <v>5549.9303857118939</v>
      </c>
      <c r="AH23" s="13">
        <f t="shared" si="31"/>
        <v>4504.9776917865256</v>
      </c>
      <c r="AI23" s="13">
        <f t="shared" si="4"/>
        <v>18820.463058691992</v>
      </c>
      <c r="AJ23">
        <f t="shared" si="32"/>
        <v>5360.4532853634346</v>
      </c>
      <c r="AK23" s="13">
        <f t="shared" si="5"/>
        <v>5549.9303857118939</v>
      </c>
      <c r="AL23" s="37">
        <f t="shared" si="6"/>
        <v>2920.3624522220098</v>
      </c>
      <c r="AM23" s="13">
        <f t="shared" si="7"/>
        <v>13363.624866961673</v>
      </c>
      <c r="AN23">
        <f t="shared" si="33"/>
        <v>3527.7999461748132</v>
      </c>
      <c r="AO23" s="13">
        <f t="shared" si="8"/>
        <v>5104.2411726517294</v>
      </c>
      <c r="AP23" s="13">
        <f t="shared" si="34"/>
        <v>2922.2004777624052</v>
      </c>
      <c r="AQ23" s="13">
        <f t="shared" si="9"/>
        <v>18820.463058691992</v>
      </c>
      <c r="AR23" s="13">
        <f t="shared" si="35"/>
        <v>3777.6760713393141</v>
      </c>
      <c r="AS23" s="38">
        <f t="shared" si="10"/>
        <v>5104.2411726517294</v>
      </c>
      <c r="AT23" s="37">
        <f t="shared" si="11"/>
        <v>1575.2228181052485</v>
      </c>
      <c r="AU23" s="13">
        <f t="shared" si="12"/>
        <v>5345.449946784669</v>
      </c>
      <c r="AV23">
        <f t="shared" si="36"/>
        <v>1818.1978156863697</v>
      </c>
      <c r="AW23" s="13">
        <f t="shared" si="13"/>
        <v>1978.4794576065265</v>
      </c>
      <c r="AX23" s="13">
        <f t="shared" si="37"/>
        <v>1576.0422831813432</v>
      </c>
      <c r="AY23" s="13">
        <f t="shared" si="14"/>
        <v>18820.463058691992</v>
      </c>
      <c r="AZ23">
        <f t="shared" si="38"/>
        <v>2431.517876758252</v>
      </c>
      <c r="BA23" s="13">
        <f t="shared" si="15"/>
        <v>1978.4794576065265</v>
      </c>
      <c r="BB23" s="37">
        <f t="shared" si="16"/>
        <v>1183.7374981592766</v>
      </c>
      <c r="BC23" s="13">
        <f t="shared" si="17"/>
        <v>8018.1749201770026</v>
      </c>
      <c r="BD23">
        <f t="shared" si="39"/>
        <v>1548.1999945309585</v>
      </c>
      <c r="BE23" s="13">
        <f t="shared" si="18"/>
        <v>1574.3100310468933</v>
      </c>
      <c r="BF23" s="13">
        <f t="shared" si="40"/>
        <v>1184.8195383125708</v>
      </c>
      <c r="BG23" s="13">
        <f t="shared" si="19"/>
        <v>18820.463058691992</v>
      </c>
      <c r="BH23">
        <f t="shared" si="41"/>
        <v>2040.2951318894795</v>
      </c>
      <c r="BI23" s="13">
        <f t="shared" si="20"/>
        <v>1574.3100310468933</v>
      </c>
      <c r="BJ23" s="115">
        <f t="shared" si="21"/>
        <v>2281.2151501403541</v>
      </c>
      <c r="BK23" s="13">
        <f t="shared" si="22"/>
        <v>8018.1749201770026</v>
      </c>
      <c r="BL23">
        <f t="shared" si="42"/>
        <v>2645.6776465120361</v>
      </c>
      <c r="BM23" s="116">
        <f t="shared" si="23"/>
        <v>2285.183881040547</v>
      </c>
      <c r="BN23" s="13">
        <f t="shared" si="43"/>
        <v>2282.2971902936483</v>
      </c>
      <c r="BO23" s="13">
        <f t="shared" si="24"/>
        <v>18820.463058691992</v>
      </c>
      <c r="BP23">
        <f t="shared" si="44"/>
        <v>3137.7727838705569</v>
      </c>
      <c r="BQ23" s="13">
        <f t="shared" si="25"/>
        <v>2285.183881040547</v>
      </c>
      <c r="BR23" s="37">
        <f t="shared" si="26"/>
        <v>356.50079163128652</v>
      </c>
      <c r="BS23" s="13">
        <f t="shared" si="27"/>
        <v>8018.1749201770026</v>
      </c>
      <c r="BT23">
        <f t="shared" si="45"/>
        <v>720.96328800296851</v>
      </c>
      <c r="BU23" s="13">
        <f t="shared" si="28"/>
        <v>1000.7969427396886</v>
      </c>
      <c r="BV23" s="13">
        <f t="shared" si="46"/>
        <v>357.58283178458066</v>
      </c>
      <c r="BW23" s="13">
        <f t="shared" si="29"/>
        <v>18820.463058691992</v>
      </c>
      <c r="BX23">
        <f t="shared" si="47"/>
        <v>1213.0584253614893</v>
      </c>
      <c r="BY23" s="13">
        <f t="shared" si="30"/>
        <v>1000.7969427396886</v>
      </c>
    </row>
    <row r="24" spans="1:77" ht="15" x14ac:dyDescent="0.25">
      <c r="A24" s="25" t="s">
        <v>116</v>
      </c>
      <c r="B24" s="26">
        <v>519</v>
      </c>
      <c r="C24" s="26">
        <v>484</v>
      </c>
      <c r="D24" s="26">
        <v>441</v>
      </c>
      <c r="F24" s="158"/>
      <c r="G24" s="29" t="s">
        <v>139</v>
      </c>
      <c r="H24" s="30">
        <v>321</v>
      </c>
      <c r="I24" s="30">
        <v>293</v>
      </c>
      <c r="J24" s="30">
        <v>291</v>
      </c>
      <c r="K24" s="161"/>
      <c r="L24" s="161"/>
      <c r="M24" s="161"/>
      <c r="N24" s="164"/>
      <c r="O24" s="167"/>
      <c r="P24" s="167"/>
      <c r="Q24" s="161"/>
      <c r="R24" s="164"/>
      <c r="S24" s="171"/>
      <c r="T24" s="171"/>
      <c r="U24" s="171"/>
      <c r="V24" s="174"/>
      <c r="AC24">
        <v>23</v>
      </c>
      <c r="AD24" s="37">
        <f t="shared" si="1"/>
        <v>4503.4195539657812</v>
      </c>
      <c r="AE24" s="13">
        <f t="shared" si="2"/>
        <v>10690.899893569338</v>
      </c>
      <c r="AF24">
        <f t="shared" si="48"/>
        <v>4968.2412884687956</v>
      </c>
      <c r="AG24" s="13">
        <f t="shared" si="3"/>
        <v>5549.9303857118939</v>
      </c>
      <c r="AH24" s="13">
        <f t="shared" si="31"/>
        <v>4504.9776917865256</v>
      </c>
      <c r="AI24" s="13">
        <f t="shared" si="4"/>
        <v>18820.463058691992</v>
      </c>
      <c r="AJ24">
        <f t="shared" si="32"/>
        <v>5323.2586943383512</v>
      </c>
      <c r="AK24" s="13">
        <f t="shared" si="5"/>
        <v>5549.9303857118939</v>
      </c>
      <c r="AL24" s="37">
        <f t="shared" si="6"/>
        <v>2920.3624522220098</v>
      </c>
      <c r="AM24" s="13">
        <f t="shared" si="7"/>
        <v>13363.624866961673</v>
      </c>
      <c r="AN24">
        <f t="shared" si="33"/>
        <v>3501.3896203507784</v>
      </c>
      <c r="AO24" s="13">
        <f t="shared" si="8"/>
        <v>5104.2411726517294</v>
      </c>
      <c r="AP24" s="13">
        <f t="shared" si="34"/>
        <v>2922.2004777624052</v>
      </c>
      <c r="AQ24" s="13">
        <f t="shared" si="9"/>
        <v>18820.463058691992</v>
      </c>
      <c r="AR24" s="13">
        <f t="shared" si="35"/>
        <v>3740.4814803142308</v>
      </c>
      <c r="AS24" s="38">
        <f t="shared" si="10"/>
        <v>5104.2411726517294</v>
      </c>
      <c r="AT24" s="37">
        <f t="shared" si="11"/>
        <v>1575.2228181052485</v>
      </c>
      <c r="AU24" s="13">
        <f t="shared" si="12"/>
        <v>5345.449946784669</v>
      </c>
      <c r="AV24">
        <f t="shared" si="36"/>
        <v>1807.6336853567559</v>
      </c>
      <c r="AW24" s="13">
        <f t="shared" si="13"/>
        <v>1978.4794576065265</v>
      </c>
      <c r="AX24" s="13">
        <f t="shared" si="37"/>
        <v>1576.0422831813432</v>
      </c>
      <c r="AY24" s="13">
        <f t="shared" si="14"/>
        <v>18820.463058691992</v>
      </c>
      <c r="AZ24">
        <f t="shared" si="38"/>
        <v>2394.3232857331691</v>
      </c>
      <c r="BA24" s="13">
        <f t="shared" si="15"/>
        <v>1978.4794576065265</v>
      </c>
      <c r="BB24" s="37">
        <f t="shared" si="16"/>
        <v>1183.7374981592766</v>
      </c>
      <c r="BC24" s="13">
        <f t="shared" si="17"/>
        <v>8018.1749201770026</v>
      </c>
      <c r="BD24">
        <f t="shared" si="39"/>
        <v>1532.3537990365376</v>
      </c>
      <c r="BE24" s="13">
        <f t="shared" si="18"/>
        <v>1574.3100310468933</v>
      </c>
      <c r="BF24" s="13">
        <f t="shared" si="40"/>
        <v>1184.8195383125708</v>
      </c>
      <c r="BG24" s="13">
        <f t="shared" si="19"/>
        <v>18820.463058691992</v>
      </c>
      <c r="BH24">
        <f t="shared" si="41"/>
        <v>2003.1005408643964</v>
      </c>
      <c r="BI24" s="13">
        <f t="shared" si="20"/>
        <v>1574.3100310468933</v>
      </c>
      <c r="BJ24" s="115">
        <f t="shared" si="21"/>
        <v>2281.2151501403541</v>
      </c>
      <c r="BK24" s="13">
        <f t="shared" si="22"/>
        <v>8018.1749201770026</v>
      </c>
      <c r="BL24">
        <f t="shared" si="42"/>
        <v>2629.8314510176151</v>
      </c>
      <c r="BM24" s="116">
        <f t="shared" si="23"/>
        <v>2285.183881040547</v>
      </c>
      <c r="BN24" s="13">
        <f t="shared" si="43"/>
        <v>2282.2971902936483</v>
      </c>
      <c r="BO24" s="13">
        <f t="shared" si="24"/>
        <v>18820.463058691992</v>
      </c>
      <c r="BP24">
        <f t="shared" si="44"/>
        <v>3100.578192845474</v>
      </c>
      <c r="BQ24" s="13">
        <f t="shared" si="25"/>
        <v>2285.183881040547</v>
      </c>
      <c r="BR24" s="37">
        <f t="shared" si="26"/>
        <v>356.50079163128652</v>
      </c>
      <c r="BS24" s="13">
        <f t="shared" si="27"/>
        <v>8018.1749201770026</v>
      </c>
      <c r="BT24">
        <f t="shared" si="45"/>
        <v>705.11709250854756</v>
      </c>
      <c r="BU24" s="13">
        <f t="shared" si="28"/>
        <v>1000.7969427396886</v>
      </c>
      <c r="BV24" s="13">
        <f t="shared" si="46"/>
        <v>357.58283178458066</v>
      </c>
      <c r="BW24" s="13">
        <f t="shared" si="29"/>
        <v>18820.463058691992</v>
      </c>
      <c r="BX24">
        <f t="shared" si="47"/>
        <v>1175.8638343364064</v>
      </c>
      <c r="BY24" s="13">
        <f t="shared" si="30"/>
        <v>1000.7969427396886</v>
      </c>
    </row>
    <row r="25" spans="1:77" ht="15" x14ac:dyDescent="0.25">
      <c r="F25" s="158"/>
      <c r="G25" s="29" t="s">
        <v>116</v>
      </c>
      <c r="H25" s="30">
        <v>519</v>
      </c>
      <c r="I25" s="30">
        <v>484</v>
      </c>
      <c r="J25" s="30">
        <v>441</v>
      </c>
      <c r="K25" s="161"/>
      <c r="L25" s="161"/>
      <c r="M25" s="161"/>
      <c r="N25" s="164"/>
      <c r="O25" s="167"/>
      <c r="P25" s="167"/>
      <c r="Q25" s="161"/>
      <c r="R25" s="164"/>
      <c r="S25" s="171"/>
      <c r="T25" s="171"/>
      <c r="U25" s="171"/>
      <c r="V25" s="174"/>
      <c r="AC25">
        <v>24</v>
      </c>
      <c r="AD25" s="37">
        <f t="shared" si="1"/>
        <v>4503.4195539657812</v>
      </c>
      <c r="AE25" s="13">
        <f t="shared" si="2"/>
        <v>10690.899893569338</v>
      </c>
      <c r="AF25">
        <f t="shared" si="48"/>
        <v>4948.873716197837</v>
      </c>
      <c r="AG25" s="13">
        <f t="shared" si="3"/>
        <v>5549.9303857118939</v>
      </c>
      <c r="AH25" s="13">
        <f t="shared" si="31"/>
        <v>4504.9776917865256</v>
      </c>
      <c r="AI25" s="13">
        <f t="shared" si="4"/>
        <v>18820.463058691992</v>
      </c>
      <c r="AJ25">
        <f t="shared" si="32"/>
        <v>5289.1636525653585</v>
      </c>
      <c r="AK25" s="13">
        <f t="shared" si="5"/>
        <v>5549.9303857118939</v>
      </c>
      <c r="AL25" s="37">
        <f t="shared" si="6"/>
        <v>2920.3624522220098</v>
      </c>
      <c r="AM25" s="13">
        <f t="shared" si="7"/>
        <v>13363.624866961673</v>
      </c>
      <c r="AN25">
        <f t="shared" si="33"/>
        <v>3477.1801550120795</v>
      </c>
      <c r="AO25" s="13">
        <f t="shared" si="8"/>
        <v>5104.2411726517294</v>
      </c>
      <c r="AP25" s="13">
        <f t="shared" si="34"/>
        <v>2922.2004777624052</v>
      </c>
      <c r="AQ25" s="13">
        <f t="shared" si="9"/>
        <v>18820.463058691992</v>
      </c>
      <c r="AR25" s="13">
        <f t="shared" si="35"/>
        <v>3706.386438541238</v>
      </c>
      <c r="AS25" s="38">
        <f t="shared" si="10"/>
        <v>5104.2411726517294</v>
      </c>
      <c r="AT25" s="37">
        <f t="shared" si="11"/>
        <v>1575.2228181052485</v>
      </c>
      <c r="AU25" s="13">
        <f t="shared" si="12"/>
        <v>5345.449946784669</v>
      </c>
      <c r="AV25">
        <f t="shared" si="36"/>
        <v>1797.9498992212764</v>
      </c>
      <c r="AW25" s="13">
        <f t="shared" si="13"/>
        <v>1978.4794576065265</v>
      </c>
      <c r="AX25" s="13">
        <f t="shared" si="37"/>
        <v>1576.0422831813432</v>
      </c>
      <c r="AY25" s="13">
        <f t="shared" si="14"/>
        <v>18820.463058691992</v>
      </c>
      <c r="AZ25">
        <f t="shared" si="38"/>
        <v>2360.2282439601763</v>
      </c>
      <c r="BA25" s="13">
        <f t="shared" si="15"/>
        <v>1978.4794576065265</v>
      </c>
      <c r="BB25" s="37">
        <f t="shared" si="16"/>
        <v>1183.7374981592766</v>
      </c>
      <c r="BC25" s="13">
        <f t="shared" si="17"/>
        <v>8018.1749201770026</v>
      </c>
      <c r="BD25">
        <f t="shared" si="39"/>
        <v>1517.8281198333184</v>
      </c>
      <c r="BE25" s="13">
        <f t="shared" si="18"/>
        <v>1574.3100310468933</v>
      </c>
      <c r="BF25" s="13">
        <f t="shared" si="40"/>
        <v>1184.8195383125708</v>
      </c>
      <c r="BG25" s="13">
        <f t="shared" si="19"/>
        <v>18820.463058691992</v>
      </c>
      <c r="BH25">
        <f t="shared" si="41"/>
        <v>1969.0054990914036</v>
      </c>
      <c r="BI25" s="13">
        <f t="shared" si="20"/>
        <v>1574.3100310468933</v>
      </c>
      <c r="BJ25" s="115">
        <f t="shared" si="21"/>
        <v>2281.2151501403541</v>
      </c>
      <c r="BK25" s="13">
        <f t="shared" si="22"/>
        <v>8018.1749201770026</v>
      </c>
      <c r="BL25">
        <f t="shared" si="42"/>
        <v>2615.3057718143959</v>
      </c>
      <c r="BM25" s="116">
        <f t="shared" si="23"/>
        <v>2285.183881040547</v>
      </c>
      <c r="BN25" s="13">
        <f t="shared" si="43"/>
        <v>2282.2971902936483</v>
      </c>
      <c r="BO25" s="13">
        <f t="shared" si="24"/>
        <v>18820.463058691992</v>
      </c>
      <c r="BP25">
        <f t="shared" si="44"/>
        <v>3066.4831510724812</v>
      </c>
      <c r="BQ25" s="13">
        <f t="shared" si="25"/>
        <v>2285.183881040547</v>
      </c>
      <c r="BR25" s="37">
        <f t="shared" si="26"/>
        <v>356.50079163128652</v>
      </c>
      <c r="BS25" s="13">
        <f t="shared" si="27"/>
        <v>8018.1749201770026</v>
      </c>
      <c r="BT25">
        <f t="shared" si="45"/>
        <v>690.59141330532827</v>
      </c>
      <c r="BU25" s="13">
        <f t="shared" si="28"/>
        <v>1000.7969427396886</v>
      </c>
      <c r="BV25" s="13">
        <f t="shared" si="46"/>
        <v>357.58283178458066</v>
      </c>
      <c r="BW25" s="13">
        <f t="shared" si="29"/>
        <v>18820.463058691992</v>
      </c>
      <c r="BX25">
        <f t="shared" si="47"/>
        <v>1141.7687925634136</v>
      </c>
      <c r="BY25" s="13">
        <f t="shared" si="30"/>
        <v>1000.7969427396886</v>
      </c>
    </row>
    <row r="26" spans="1:77" ht="15" x14ac:dyDescent="0.25">
      <c r="F26" s="159"/>
      <c r="G26" s="33" t="s">
        <v>66</v>
      </c>
      <c r="H26" s="34">
        <f>SUM(H23:H25)</f>
        <v>1439</v>
      </c>
      <c r="I26" s="34">
        <f t="shared" ref="I26:J26" si="56">SUM(I23:I25)</f>
        <v>1335</v>
      </c>
      <c r="J26" s="34">
        <f t="shared" si="56"/>
        <v>1316</v>
      </c>
      <c r="K26" s="162"/>
      <c r="L26" s="162"/>
      <c r="M26" s="162"/>
      <c r="N26" s="165"/>
      <c r="O26" s="168"/>
      <c r="P26" s="168"/>
      <c r="Q26" s="162"/>
      <c r="R26" s="165"/>
      <c r="S26" s="172"/>
      <c r="T26" s="172"/>
      <c r="U26" s="172"/>
      <c r="V26" s="175"/>
      <c r="AC26">
        <v>25</v>
      </c>
      <c r="AD26" s="37">
        <f t="shared" si="1"/>
        <v>4503.4195539657812</v>
      </c>
      <c r="AE26" s="13">
        <f t="shared" si="2"/>
        <v>10690.899893569338</v>
      </c>
      <c r="AF26">
        <f t="shared" si="48"/>
        <v>4931.0555497085552</v>
      </c>
      <c r="AG26" s="13">
        <f t="shared" si="3"/>
        <v>5549.9303857118939</v>
      </c>
      <c r="AH26" s="13">
        <f t="shared" si="31"/>
        <v>4504.9776917865256</v>
      </c>
      <c r="AI26" s="13">
        <f t="shared" si="4"/>
        <v>18820.463058691992</v>
      </c>
      <c r="AJ26">
        <f t="shared" si="32"/>
        <v>5257.796214134205</v>
      </c>
      <c r="AK26" s="13">
        <f t="shared" si="5"/>
        <v>5549.9303857118939</v>
      </c>
      <c r="AL26" s="37">
        <f t="shared" si="6"/>
        <v>2920.3624522220098</v>
      </c>
      <c r="AM26" s="13">
        <f t="shared" si="7"/>
        <v>13363.624866961673</v>
      </c>
      <c r="AN26">
        <f t="shared" si="33"/>
        <v>3454.9074469004768</v>
      </c>
      <c r="AO26" s="13">
        <f t="shared" si="8"/>
        <v>5104.2411726517294</v>
      </c>
      <c r="AP26" s="13">
        <f t="shared" si="34"/>
        <v>2922.2004777624052</v>
      </c>
      <c r="AQ26" s="13">
        <f t="shared" si="9"/>
        <v>18820.463058691992</v>
      </c>
      <c r="AR26" s="13">
        <f t="shared" si="35"/>
        <v>3675.019000110085</v>
      </c>
      <c r="AS26" s="38">
        <f t="shared" si="10"/>
        <v>5104.2411726517294</v>
      </c>
      <c r="AT26" s="37">
        <f t="shared" si="11"/>
        <v>1575.2228181052485</v>
      </c>
      <c r="AU26" s="13">
        <f t="shared" si="12"/>
        <v>5345.449946784669</v>
      </c>
      <c r="AV26">
        <f t="shared" si="36"/>
        <v>1789.0408159766353</v>
      </c>
      <c r="AW26" s="13">
        <f t="shared" si="13"/>
        <v>1978.4794576065265</v>
      </c>
      <c r="AX26" s="13">
        <f t="shared" si="37"/>
        <v>1576.0422831813432</v>
      </c>
      <c r="AY26" s="13">
        <f t="shared" si="14"/>
        <v>18820.463058691992</v>
      </c>
      <c r="AZ26">
        <f t="shared" si="38"/>
        <v>2328.8608055290229</v>
      </c>
      <c r="BA26" s="13">
        <f t="shared" si="15"/>
        <v>1978.4794576065265</v>
      </c>
      <c r="BB26" s="37">
        <f t="shared" si="16"/>
        <v>1183.7374981592766</v>
      </c>
      <c r="BC26" s="13">
        <f t="shared" si="17"/>
        <v>8018.1749201770026</v>
      </c>
      <c r="BD26">
        <f t="shared" si="39"/>
        <v>1504.4644949663566</v>
      </c>
      <c r="BE26" s="13">
        <f t="shared" si="18"/>
        <v>1574.3100310468933</v>
      </c>
      <c r="BF26" s="13">
        <f t="shared" si="40"/>
        <v>1184.8195383125708</v>
      </c>
      <c r="BG26" s="13">
        <f t="shared" si="19"/>
        <v>18820.463058691992</v>
      </c>
      <c r="BH26">
        <f t="shared" si="41"/>
        <v>1937.6380606602506</v>
      </c>
      <c r="BI26" s="13">
        <f t="shared" si="20"/>
        <v>1574.3100310468933</v>
      </c>
      <c r="BJ26" s="115">
        <f t="shared" si="21"/>
        <v>2281.2151501403541</v>
      </c>
      <c r="BK26" s="13">
        <f t="shared" si="22"/>
        <v>8018.1749201770026</v>
      </c>
      <c r="BL26">
        <f t="shared" si="42"/>
        <v>2601.9421469474341</v>
      </c>
      <c r="BM26" s="116">
        <f t="shared" si="23"/>
        <v>2285.183881040547</v>
      </c>
      <c r="BN26" s="13">
        <f t="shared" si="43"/>
        <v>2282.2971902936483</v>
      </c>
      <c r="BO26" s="13">
        <f t="shared" si="24"/>
        <v>18820.463058691992</v>
      </c>
      <c r="BP26">
        <f t="shared" si="44"/>
        <v>3035.1157126413282</v>
      </c>
      <c r="BQ26" s="13">
        <f t="shared" si="25"/>
        <v>2285.183881040547</v>
      </c>
      <c r="BR26" s="37">
        <f t="shared" si="26"/>
        <v>356.50079163128652</v>
      </c>
      <c r="BS26" s="13">
        <f t="shared" si="27"/>
        <v>8018.1749201770026</v>
      </c>
      <c r="BT26">
        <f t="shared" si="45"/>
        <v>677.22778843836659</v>
      </c>
      <c r="BU26" s="13">
        <f t="shared" si="28"/>
        <v>1000.7969427396886</v>
      </c>
      <c r="BV26" s="13">
        <f t="shared" si="46"/>
        <v>357.58283178458066</v>
      </c>
      <c r="BW26" s="13">
        <f t="shared" si="29"/>
        <v>18820.463058691992</v>
      </c>
      <c r="BX26">
        <f t="shared" si="47"/>
        <v>1110.4013541322604</v>
      </c>
      <c r="BY26" s="13">
        <f t="shared" si="30"/>
        <v>1000.7969427396886</v>
      </c>
    </row>
    <row r="27" spans="1:77" ht="15" x14ac:dyDescent="0.25">
      <c r="A27" s="25"/>
      <c r="B27" s="20"/>
      <c r="C27" s="20"/>
      <c r="F27" s="157" t="s">
        <v>117</v>
      </c>
      <c r="G27" s="31" t="s">
        <v>134</v>
      </c>
      <c r="H27" s="32">
        <v>275</v>
      </c>
      <c r="I27" s="32">
        <v>204</v>
      </c>
      <c r="J27" s="32">
        <v>241</v>
      </c>
      <c r="K27" s="160"/>
      <c r="L27" s="160">
        <f>'Region south'!D9</f>
        <v>4</v>
      </c>
      <c r="M27" s="160">
        <f>'Region south'!E9</f>
        <v>4</v>
      </c>
      <c r="N27" s="163">
        <f>'Region south'!G9</f>
        <v>0.15194555630106168</v>
      </c>
      <c r="O27" s="166">
        <f>I29/$I$31</f>
        <v>0.13240198287516899</v>
      </c>
      <c r="P27" s="166">
        <f>N27/N31</f>
        <v>2.5225618949902828E-2</v>
      </c>
      <c r="Q27" s="160">
        <f>ROUNDUP(I29*63%,0)</f>
        <v>926</v>
      </c>
      <c r="R27" s="163">
        <v>1.0133917681929236</v>
      </c>
      <c r="S27" s="170">
        <f>K27/SUM($K$27:$M$29)</f>
        <v>0</v>
      </c>
      <c r="T27" s="170">
        <f t="shared" ref="T27:U27" si="57">L27/SUM($K$27:$M$29)</f>
        <v>0.5</v>
      </c>
      <c r="U27" s="170">
        <f t="shared" si="57"/>
        <v>0.5</v>
      </c>
      <c r="V27" s="173">
        <f>ROUNDUP(Q27/365,0)</f>
        <v>3</v>
      </c>
      <c r="AC27">
        <v>26</v>
      </c>
      <c r="AD27" s="37">
        <f t="shared" si="1"/>
        <v>4503.4195539657812</v>
      </c>
      <c r="AE27" s="13">
        <f t="shared" si="2"/>
        <v>10690.899893569338</v>
      </c>
      <c r="AF27">
        <f t="shared" si="48"/>
        <v>4914.6080114107554</v>
      </c>
      <c r="AG27" s="13">
        <f t="shared" si="3"/>
        <v>5549.9303857118939</v>
      </c>
      <c r="AH27" s="13">
        <f t="shared" si="31"/>
        <v>4504.9776917865256</v>
      </c>
      <c r="AI27" s="13">
        <f t="shared" si="4"/>
        <v>18820.463058691992</v>
      </c>
      <c r="AJ27">
        <f t="shared" si="32"/>
        <v>5228.8416555823715</v>
      </c>
      <c r="AK27" s="13">
        <f t="shared" si="5"/>
        <v>5549.9303857118939</v>
      </c>
      <c r="AL27" s="37">
        <f t="shared" si="6"/>
        <v>2920.3624522220098</v>
      </c>
      <c r="AM27" s="13">
        <f t="shared" si="7"/>
        <v>13363.624866961673</v>
      </c>
      <c r="AN27">
        <f t="shared" si="33"/>
        <v>3434.3480240282279</v>
      </c>
      <c r="AO27" s="13">
        <f t="shared" si="8"/>
        <v>5104.2411726517294</v>
      </c>
      <c r="AP27" s="13">
        <f t="shared" si="34"/>
        <v>2922.2004777624052</v>
      </c>
      <c r="AQ27" s="13">
        <f t="shared" si="9"/>
        <v>18820.463058691992</v>
      </c>
      <c r="AR27" s="13">
        <f t="shared" si="35"/>
        <v>3646.064441558251</v>
      </c>
      <c r="AS27" s="38">
        <f t="shared" si="10"/>
        <v>5104.2411726517294</v>
      </c>
      <c r="AT27" s="37">
        <f t="shared" si="11"/>
        <v>1575.2228181052485</v>
      </c>
      <c r="AU27" s="13">
        <f t="shared" si="12"/>
        <v>5345.449946784669</v>
      </c>
      <c r="AV27">
        <f t="shared" si="36"/>
        <v>1780.8170468277358</v>
      </c>
      <c r="AW27" s="13">
        <f t="shared" si="13"/>
        <v>1978.4794576065265</v>
      </c>
      <c r="AX27" s="13">
        <f t="shared" si="37"/>
        <v>1576.0422831813432</v>
      </c>
      <c r="AY27" s="13">
        <f t="shared" si="14"/>
        <v>18820.463058691992</v>
      </c>
      <c r="AZ27">
        <f t="shared" si="38"/>
        <v>2299.9062469771889</v>
      </c>
      <c r="BA27" s="13">
        <f t="shared" si="15"/>
        <v>1978.4794576065265</v>
      </c>
      <c r="BB27" s="37">
        <f t="shared" si="16"/>
        <v>1183.7374981592766</v>
      </c>
      <c r="BC27" s="13">
        <f t="shared" si="17"/>
        <v>8018.1749201770026</v>
      </c>
      <c r="BD27">
        <f t="shared" si="39"/>
        <v>1492.1288412430074</v>
      </c>
      <c r="BE27" s="13">
        <f t="shared" si="18"/>
        <v>1574.3100310468933</v>
      </c>
      <c r="BF27" s="13">
        <f t="shared" si="40"/>
        <v>1184.8195383125708</v>
      </c>
      <c r="BG27" s="13">
        <f t="shared" si="19"/>
        <v>18820.463058691992</v>
      </c>
      <c r="BH27">
        <f t="shared" si="41"/>
        <v>1908.6835021084166</v>
      </c>
      <c r="BI27" s="13">
        <f t="shared" si="20"/>
        <v>1574.3100310468933</v>
      </c>
      <c r="BJ27" s="115">
        <f t="shared" si="21"/>
        <v>2281.2151501403541</v>
      </c>
      <c r="BK27" s="13">
        <f t="shared" si="22"/>
        <v>8018.1749201770026</v>
      </c>
      <c r="BL27">
        <f t="shared" si="42"/>
        <v>2589.6064932240852</v>
      </c>
      <c r="BM27" s="116">
        <f t="shared" si="23"/>
        <v>2285.183881040547</v>
      </c>
      <c r="BN27" s="13">
        <f t="shared" si="43"/>
        <v>2282.2971902936483</v>
      </c>
      <c r="BO27" s="13">
        <f t="shared" si="24"/>
        <v>18820.463058691992</v>
      </c>
      <c r="BP27">
        <f t="shared" si="44"/>
        <v>3006.1611540894942</v>
      </c>
      <c r="BQ27" s="13">
        <f t="shared" si="25"/>
        <v>2285.183881040547</v>
      </c>
      <c r="BR27" s="37">
        <f t="shared" si="26"/>
        <v>356.50079163128652</v>
      </c>
      <c r="BS27" s="13">
        <f t="shared" si="27"/>
        <v>8018.1749201770026</v>
      </c>
      <c r="BT27">
        <f t="shared" si="45"/>
        <v>664.89213471501739</v>
      </c>
      <c r="BU27" s="13">
        <f t="shared" si="28"/>
        <v>1000.7969427396886</v>
      </c>
      <c r="BV27" s="13">
        <f t="shared" si="46"/>
        <v>357.58283178458066</v>
      </c>
      <c r="BW27" s="13">
        <f t="shared" si="29"/>
        <v>18820.463058691992</v>
      </c>
      <c r="BX27">
        <f t="shared" si="47"/>
        <v>1081.4467955804266</v>
      </c>
      <c r="BY27" s="13">
        <f t="shared" si="30"/>
        <v>1000.7969427396886</v>
      </c>
    </row>
    <row r="28" spans="1:77" ht="15" x14ac:dyDescent="0.25">
      <c r="B28" s="13"/>
      <c r="C28" s="13"/>
      <c r="F28" s="158"/>
      <c r="G28" s="29" t="s">
        <v>117</v>
      </c>
      <c r="H28" s="30">
        <v>1384</v>
      </c>
      <c r="I28" s="30">
        <v>1265</v>
      </c>
      <c r="J28" s="30">
        <v>1268</v>
      </c>
      <c r="K28" s="161"/>
      <c r="L28" s="161"/>
      <c r="M28" s="161"/>
      <c r="N28" s="164"/>
      <c r="O28" s="167"/>
      <c r="P28" s="167"/>
      <c r="Q28" s="161"/>
      <c r="R28" s="164"/>
      <c r="S28" s="171"/>
      <c r="T28" s="171"/>
      <c r="U28" s="171"/>
      <c r="V28" s="174"/>
      <c r="AC28">
        <v>27</v>
      </c>
      <c r="AD28" s="37">
        <f t="shared" si="1"/>
        <v>4503.4195539657812</v>
      </c>
      <c r="AE28" s="13">
        <f t="shared" si="2"/>
        <v>10690.899893569338</v>
      </c>
      <c r="AF28">
        <f t="shared" si="48"/>
        <v>4899.3788092831637</v>
      </c>
      <c r="AG28" s="13">
        <f t="shared" si="3"/>
        <v>5549.9303857118939</v>
      </c>
      <c r="AH28" s="13">
        <f t="shared" si="31"/>
        <v>4504.9776917865256</v>
      </c>
      <c r="AI28" s="13">
        <f t="shared" si="4"/>
        <v>18820.463058691992</v>
      </c>
      <c r="AJ28">
        <f t="shared" si="32"/>
        <v>5202.0318791454883</v>
      </c>
      <c r="AK28" s="13">
        <f t="shared" si="5"/>
        <v>5549.9303857118939</v>
      </c>
      <c r="AL28" s="37">
        <f t="shared" si="6"/>
        <v>2920.3624522220098</v>
      </c>
      <c r="AM28" s="13">
        <f t="shared" si="7"/>
        <v>13363.624866961673</v>
      </c>
      <c r="AN28">
        <f t="shared" si="33"/>
        <v>3415.3115213687383</v>
      </c>
      <c r="AO28" s="13">
        <f t="shared" si="8"/>
        <v>5104.2411726517294</v>
      </c>
      <c r="AP28" s="13">
        <f t="shared" si="34"/>
        <v>2922.2004777624052</v>
      </c>
      <c r="AQ28" s="13">
        <f t="shared" si="9"/>
        <v>18820.463058691992</v>
      </c>
      <c r="AR28" s="13">
        <f t="shared" si="35"/>
        <v>3619.2546651213679</v>
      </c>
      <c r="AS28" s="38">
        <f t="shared" si="10"/>
        <v>5104.2411726517294</v>
      </c>
      <c r="AT28" s="37">
        <f t="shared" si="11"/>
        <v>1575.2228181052485</v>
      </c>
      <c r="AU28" s="13">
        <f t="shared" si="12"/>
        <v>5345.449946784669</v>
      </c>
      <c r="AV28">
        <f t="shared" si="36"/>
        <v>1773.20244576394</v>
      </c>
      <c r="AW28" s="13">
        <f t="shared" si="13"/>
        <v>1978.4794576065265</v>
      </c>
      <c r="AX28" s="13">
        <f t="shared" si="37"/>
        <v>1576.0422831813432</v>
      </c>
      <c r="AY28" s="13">
        <f t="shared" si="14"/>
        <v>18820.463058691992</v>
      </c>
      <c r="AZ28">
        <f t="shared" si="38"/>
        <v>2273.0964705403057</v>
      </c>
      <c r="BA28" s="13">
        <f t="shared" si="15"/>
        <v>1978.4794576065265</v>
      </c>
      <c r="BB28" s="37">
        <f t="shared" si="16"/>
        <v>1183.7374981592766</v>
      </c>
      <c r="BC28" s="13">
        <f t="shared" si="17"/>
        <v>8018.1749201770026</v>
      </c>
      <c r="BD28">
        <f t="shared" si="39"/>
        <v>1480.7069396473137</v>
      </c>
      <c r="BE28" s="13">
        <f t="shared" si="18"/>
        <v>1574.3100310468933</v>
      </c>
      <c r="BF28" s="13">
        <f t="shared" si="40"/>
        <v>1184.8195383125708</v>
      </c>
      <c r="BG28" s="13">
        <f t="shared" si="19"/>
        <v>18820.463058691992</v>
      </c>
      <c r="BH28">
        <f t="shared" si="41"/>
        <v>1881.8737256715335</v>
      </c>
      <c r="BI28" s="13">
        <f t="shared" si="20"/>
        <v>1574.3100310468933</v>
      </c>
      <c r="BJ28" s="115">
        <f t="shared" si="21"/>
        <v>2281.2151501403541</v>
      </c>
      <c r="BK28" s="13">
        <f t="shared" si="22"/>
        <v>8018.1749201770026</v>
      </c>
      <c r="BL28">
        <f t="shared" si="42"/>
        <v>2578.1845916283914</v>
      </c>
      <c r="BM28" s="116">
        <f t="shared" si="23"/>
        <v>2285.183881040547</v>
      </c>
      <c r="BN28" s="13">
        <f t="shared" si="43"/>
        <v>2282.2971902936483</v>
      </c>
      <c r="BO28" s="13">
        <f t="shared" si="24"/>
        <v>18820.463058691992</v>
      </c>
      <c r="BP28">
        <f t="shared" si="44"/>
        <v>2979.3513776526111</v>
      </c>
      <c r="BQ28" s="13">
        <f t="shared" si="25"/>
        <v>2285.183881040547</v>
      </c>
      <c r="BR28" s="37">
        <f t="shared" si="26"/>
        <v>356.50079163128652</v>
      </c>
      <c r="BS28" s="13">
        <f t="shared" si="27"/>
        <v>8018.1749201770026</v>
      </c>
      <c r="BT28">
        <f t="shared" si="45"/>
        <v>653.47023311932367</v>
      </c>
      <c r="BU28" s="13">
        <f t="shared" si="28"/>
        <v>1000.7969427396886</v>
      </c>
      <c r="BV28" s="13">
        <f t="shared" si="46"/>
        <v>357.58283178458066</v>
      </c>
      <c r="BW28" s="13">
        <f t="shared" si="29"/>
        <v>18820.463058691992</v>
      </c>
      <c r="BX28">
        <f t="shared" si="47"/>
        <v>1054.6370191435433</v>
      </c>
      <c r="BY28" s="13">
        <f t="shared" si="30"/>
        <v>1000.7969427396886</v>
      </c>
    </row>
    <row r="29" spans="1:77" ht="15" x14ac:dyDescent="0.25">
      <c r="F29" s="159"/>
      <c r="G29" s="33" t="s">
        <v>66</v>
      </c>
      <c r="H29" s="34">
        <f>SUM(H27:H28)</f>
        <v>1659</v>
      </c>
      <c r="I29" s="34">
        <f t="shared" ref="I29:J29" si="58">SUM(I27:I28)</f>
        <v>1469</v>
      </c>
      <c r="J29" s="34">
        <f t="shared" si="58"/>
        <v>1509</v>
      </c>
      <c r="K29" s="162"/>
      <c r="L29" s="162"/>
      <c r="M29" s="162"/>
      <c r="N29" s="165"/>
      <c r="O29" s="168"/>
      <c r="P29" s="168"/>
      <c r="Q29" s="162"/>
      <c r="R29" s="165"/>
      <c r="S29" s="172"/>
      <c r="T29" s="172"/>
      <c r="U29" s="172"/>
      <c r="V29" s="175"/>
      <c r="AC29">
        <v>28</v>
      </c>
      <c r="AD29" s="37">
        <f t="shared" si="1"/>
        <v>4503.4195539657812</v>
      </c>
      <c r="AE29" s="13">
        <f t="shared" si="2"/>
        <v>10690.899893569338</v>
      </c>
      <c r="AF29">
        <f t="shared" si="48"/>
        <v>4885.2374073075434</v>
      </c>
      <c r="AG29" s="13">
        <f t="shared" si="3"/>
        <v>5549.9303857118939</v>
      </c>
      <c r="AH29" s="13">
        <f t="shared" si="31"/>
        <v>4504.9776917865256</v>
      </c>
      <c r="AI29" s="13">
        <f t="shared" si="4"/>
        <v>18820.463058691992</v>
      </c>
      <c r="AJ29">
        <f t="shared" si="32"/>
        <v>5177.1370867398109</v>
      </c>
      <c r="AK29" s="13">
        <f t="shared" si="5"/>
        <v>5549.9303857118939</v>
      </c>
      <c r="AL29" s="37">
        <f t="shared" si="6"/>
        <v>2920.3624522220098</v>
      </c>
      <c r="AM29" s="13">
        <f t="shared" si="7"/>
        <v>13363.624866961673</v>
      </c>
      <c r="AN29">
        <f t="shared" si="33"/>
        <v>3397.6347688992123</v>
      </c>
      <c r="AO29" s="13">
        <f t="shared" si="8"/>
        <v>5104.2411726517294</v>
      </c>
      <c r="AP29" s="13">
        <f t="shared" si="34"/>
        <v>2922.2004777624052</v>
      </c>
      <c r="AQ29" s="13">
        <f t="shared" si="9"/>
        <v>18820.463058691992</v>
      </c>
      <c r="AR29" s="13">
        <f t="shared" si="35"/>
        <v>3594.3598727156905</v>
      </c>
      <c r="AS29" s="38">
        <f t="shared" si="10"/>
        <v>5104.2411726517294</v>
      </c>
      <c r="AT29" s="37">
        <f t="shared" si="11"/>
        <v>1575.2228181052485</v>
      </c>
      <c r="AU29" s="13">
        <f t="shared" si="12"/>
        <v>5345.449946784669</v>
      </c>
      <c r="AV29">
        <f t="shared" si="36"/>
        <v>1766.1317447761296</v>
      </c>
      <c r="AW29" s="13">
        <f t="shared" si="13"/>
        <v>1978.4794576065265</v>
      </c>
      <c r="AX29" s="13">
        <f t="shared" si="37"/>
        <v>1576.0422831813432</v>
      </c>
      <c r="AY29" s="13">
        <f t="shared" si="14"/>
        <v>18820.463058691992</v>
      </c>
      <c r="AZ29">
        <f t="shared" si="38"/>
        <v>2248.2016781346288</v>
      </c>
      <c r="BA29" s="13">
        <f t="shared" si="15"/>
        <v>1978.4794576065265</v>
      </c>
      <c r="BB29" s="37">
        <f t="shared" si="16"/>
        <v>1183.7374981592766</v>
      </c>
      <c r="BC29" s="13">
        <f t="shared" si="17"/>
        <v>8018.1749201770026</v>
      </c>
      <c r="BD29">
        <f t="shared" si="39"/>
        <v>1470.100888165598</v>
      </c>
      <c r="BE29" s="13">
        <f t="shared" si="18"/>
        <v>1574.3100310468933</v>
      </c>
      <c r="BF29" s="13">
        <f t="shared" si="40"/>
        <v>1184.8195383125708</v>
      </c>
      <c r="BG29" s="13">
        <f t="shared" si="19"/>
        <v>18820.463058691992</v>
      </c>
      <c r="BH29">
        <f t="shared" si="41"/>
        <v>1856.9789332658561</v>
      </c>
      <c r="BI29" s="13">
        <f t="shared" si="20"/>
        <v>1574.3100310468933</v>
      </c>
      <c r="BJ29" s="115">
        <f t="shared" si="21"/>
        <v>2281.2151501403541</v>
      </c>
      <c r="BK29" s="13">
        <f t="shared" si="22"/>
        <v>8018.1749201770026</v>
      </c>
      <c r="BL29">
        <f t="shared" si="42"/>
        <v>2567.5785401466756</v>
      </c>
      <c r="BM29" s="116">
        <f t="shared" si="23"/>
        <v>2285.183881040547</v>
      </c>
      <c r="BN29" s="13">
        <f t="shared" si="43"/>
        <v>2282.2971902936483</v>
      </c>
      <c r="BO29" s="13">
        <f t="shared" si="24"/>
        <v>18820.463058691992</v>
      </c>
      <c r="BP29">
        <f t="shared" si="44"/>
        <v>2954.4565852469336</v>
      </c>
      <c r="BQ29" s="13">
        <f t="shared" si="25"/>
        <v>2285.183881040547</v>
      </c>
      <c r="BR29" s="37">
        <f t="shared" si="26"/>
        <v>356.50079163128652</v>
      </c>
      <c r="BS29" s="13">
        <f t="shared" si="27"/>
        <v>8018.1749201770026</v>
      </c>
      <c r="BT29">
        <f t="shared" si="45"/>
        <v>642.864181637608</v>
      </c>
      <c r="BU29" s="13">
        <f t="shared" si="28"/>
        <v>1000.7969427396886</v>
      </c>
      <c r="BV29" s="13">
        <f t="shared" si="46"/>
        <v>357.58283178458066</v>
      </c>
      <c r="BW29" s="13">
        <f t="shared" si="29"/>
        <v>18820.463058691992</v>
      </c>
      <c r="BX29">
        <f t="shared" si="47"/>
        <v>1029.7422267378661</v>
      </c>
      <c r="BY29" s="13">
        <f t="shared" si="30"/>
        <v>1000.7969427396886</v>
      </c>
    </row>
    <row r="30" spans="1:77" x14ac:dyDescent="0.2">
      <c r="AC30">
        <v>29</v>
      </c>
      <c r="AD30" s="37">
        <f t="shared" si="1"/>
        <v>4503.4195539657812</v>
      </c>
      <c r="AE30" s="13">
        <f t="shared" si="2"/>
        <v>10690.899893569338</v>
      </c>
      <c r="AF30">
        <f t="shared" si="48"/>
        <v>4872.0712744336897</v>
      </c>
      <c r="AG30" s="13">
        <f t="shared" si="3"/>
        <v>5549.9303857118939</v>
      </c>
      <c r="AH30" s="13">
        <f t="shared" si="31"/>
        <v>4504.9776917865256</v>
      </c>
      <c r="AI30" s="13">
        <f t="shared" si="4"/>
        <v>18820.463058691992</v>
      </c>
      <c r="AJ30">
        <f t="shared" si="32"/>
        <v>5153.9591765690084</v>
      </c>
      <c r="AK30" s="13">
        <f t="shared" si="5"/>
        <v>5549.9303857118939</v>
      </c>
      <c r="AL30" s="37">
        <f t="shared" si="6"/>
        <v>2920.3624522220098</v>
      </c>
      <c r="AM30" s="13">
        <f t="shared" si="7"/>
        <v>13363.624866961673</v>
      </c>
      <c r="AN30">
        <f t="shared" si="33"/>
        <v>3381.1771028068952</v>
      </c>
      <c r="AO30" s="13">
        <f t="shared" si="8"/>
        <v>5104.2411726517294</v>
      </c>
      <c r="AP30" s="13">
        <f t="shared" si="34"/>
        <v>2922.2004777624052</v>
      </c>
      <c r="AQ30" s="13">
        <f t="shared" si="9"/>
        <v>18820.463058691992</v>
      </c>
      <c r="AR30" s="13">
        <f t="shared" si="35"/>
        <v>3571.1819625448879</v>
      </c>
      <c r="AS30" s="38">
        <f t="shared" si="10"/>
        <v>5104.2411726517294</v>
      </c>
      <c r="AT30" s="37">
        <f t="shared" si="11"/>
        <v>1575.2228181052485</v>
      </c>
      <c r="AU30" s="13">
        <f t="shared" si="12"/>
        <v>5345.449946784669</v>
      </c>
      <c r="AV30">
        <f t="shared" si="36"/>
        <v>1759.5486783392025</v>
      </c>
      <c r="AW30" s="13">
        <f t="shared" si="13"/>
        <v>1978.4794576065265</v>
      </c>
      <c r="AX30" s="13">
        <f t="shared" si="37"/>
        <v>1576.0422831813432</v>
      </c>
      <c r="AY30" s="13">
        <f t="shared" si="14"/>
        <v>18820.463058691992</v>
      </c>
      <c r="AZ30">
        <f t="shared" si="38"/>
        <v>2225.0237679638258</v>
      </c>
      <c r="BA30" s="13">
        <f t="shared" si="15"/>
        <v>1978.4794576065265</v>
      </c>
      <c r="BB30" s="37">
        <f t="shared" si="16"/>
        <v>1183.7374981592766</v>
      </c>
      <c r="BC30" s="13">
        <f t="shared" si="17"/>
        <v>8018.1749201770026</v>
      </c>
      <c r="BD30">
        <f t="shared" si="39"/>
        <v>1460.2262885102077</v>
      </c>
      <c r="BE30" s="13">
        <f t="shared" si="18"/>
        <v>1574.3100310468933</v>
      </c>
      <c r="BF30" s="13">
        <f t="shared" si="40"/>
        <v>1184.8195383125708</v>
      </c>
      <c r="BG30" s="13">
        <f t="shared" si="19"/>
        <v>18820.463058691992</v>
      </c>
      <c r="BH30">
        <f t="shared" si="41"/>
        <v>1833.8010230950533</v>
      </c>
      <c r="BI30" s="13">
        <f t="shared" si="20"/>
        <v>1574.3100310468933</v>
      </c>
      <c r="BJ30" s="115">
        <f t="shared" si="21"/>
        <v>2281.2151501403541</v>
      </c>
      <c r="BK30" s="13">
        <f t="shared" si="22"/>
        <v>8018.1749201770026</v>
      </c>
      <c r="BL30">
        <f t="shared" si="42"/>
        <v>2557.7039404912853</v>
      </c>
      <c r="BM30" s="116">
        <f t="shared" si="23"/>
        <v>2285.183881040547</v>
      </c>
      <c r="BN30" s="13">
        <f t="shared" si="43"/>
        <v>2282.2971902936483</v>
      </c>
      <c r="BO30" s="13">
        <f t="shared" si="24"/>
        <v>18820.463058691992</v>
      </c>
      <c r="BP30">
        <f t="shared" si="44"/>
        <v>2931.2786750761306</v>
      </c>
      <c r="BQ30" s="13">
        <f t="shared" si="25"/>
        <v>2285.183881040547</v>
      </c>
      <c r="BR30" s="37">
        <f t="shared" si="26"/>
        <v>356.50079163128652</v>
      </c>
      <c r="BS30" s="13">
        <f t="shared" si="27"/>
        <v>8018.1749201770026</v>
      </c>
      <c r="BT30">
        <f t="shared" si="45"/>
        <v>632.98958198221771</v>
      </c>
      <c r="BU30" s="13">
        <f t="shared" si="28"/>
        <v>1000.7969427396886</v>
      </c>
      <c r="BV30" s="13">
        <f t="shared" si="46"/>
        <v>357.58283178458066</v>
      </c>
      <c r="BW30" s="13">
        <f t="shared" si="29"/>
        <v>18820.463058691992</v>
      </c>
      <c r="BX30">
        <f t="shared" si="47"/>
        <v>1006.5643165670632</v>
      </c>
      <c r="BY30" s="13">
        <f t="shared" si="30"/>
        <v>1000.7969427396886</v>
      </c>
    </row>
    <row r="31" spans="1:77" x14ac:dyDescent="0.2">
      <c r="F31" s="49" t="s">
        <v>66</v>
      </c>
      <c r="G31" s="46"/>
      <c r="H31" s="46">
        <f>SUM(H2:H29)-B2</f>
        <v>12040</v>
      </c>
      <c r="I31" s="46">
        <f>SUM(I2:I29)-C2</f>
        <v>11095</v>
      </c>
      <c r="J31" s="46">
        <f>SUM(J2:J29)-D2</f>
        <v>10982</v>
      </c>
      <c r="K31" s="46">
        <f t="shared" ref="K31:P31" si="59">SUM(K2:K29)</f>
        <v>27</v>
      </c>
      <c r="L31" s="46">
        <f t="shared" si="59"/>
        <v>157</v>
      </c>
      <c r="M31" s="46">
        <f t="shared" si="59"/>
        <v>113</v>
      </c>
      <c r="N31" s="47">
        <f t="shared" si="59"/>
        <v>6.0234619655049926</v>
      </c>
      <c r="O31" s="48">
        <f t="shared" si="59"/>
        <v>1</v>
      </c>
      <c r="P31" s="48">
        <f t="shared" si="59"/>
        <v>0.99999999999999989</v>
      </c>
      <c r="Q31" s="46">
        <f>SUM(Q2:Q29)</f>
        <v>6993</v>
      </c>
      <c r="R31" s="46"/>
      <c r="S31" s="46"/>
      <c r="T31" s="46"/>
      <c r="U31" s="46"/>
      <c r="V31" s="46"/>
      <c r="AC31">
        <v>30</v>
      </c>
      <c r="AD31" s="37">
        <f t="shared" si="1"/>
        <v>4503.4195539657812</v>
      </c>
      <c r="AE31" s="13">
        <f t="shared" si="2"/>
        <v>10690.899893569338</v>
      </c>
      <c r="AF31">
        <f t="shared" si="48"/>
        <v>4859.7828837514262</v>
      </c>
      <c r="AG31" s="13">
        <f t="shared" si="3"/>
        <v>5549.9303857118939</v>
      </c>
      <c r="AH31" s="13">
        <f t="shared" si="31"/>
        <v>4504.9776917865256</v>
      </c>
      <c r="AI31" s="13">
        <f t="shared" si="4"/>
        <v>18820.463058691992</v>
      </c>
      <c r="AJ31">
        <f t="shared" si="32"/>
        <v>5132.3264604095921</v>
      </c>
      <c r="AK31" s="13">
        <f t="shared" si="5"/>
        <v>5549.9303857118939</v>
      </c>
      <c r="AL31" s="37">
        <f t="shared" si="6"/>
        <v>2920.3624522220098</v>
      </c>
      <c r="AM31" s="13">
        <f t="shared" si="7"/>
        <v>13363.624866961673</v>
      </c>
      <c r="AN31">
        <f t="shared" si="33"/>
        <v>3365.8166144540655</v>
      </c>
      <c r="AO31" s="13">
        <f t="shared" si="8"/>
        <v>5104.2411726517294</v>
      </c>
      <c r="AP31" s="13">
        <f t="shared" si="34"/>
        <v>2922.2004777624052</v>
      </c>
      <c r="AQ31" s="13">
        <f t="shared" si="9"/>
        <v>18820.463058691992</v>
      </c>
      <c r="AR31" s="13">
        <f t="shared" si="35"/>
        <v>3549.5492463854716</v>
      </c>
      <c r="AS31" s="38">
        <f t="shared" si="10"/>
        <v>5104.2411726517294</v>
      </c>
      <c r="AT31" s="37">
        <f t="shared" si="11"/>
        <v>1575.2228181052485</v>
      </c>
      <c r="AU31" s="13">
        <f t="shared" si="12"/>
        <v>5345.449946784669</v>
      </c>
      <c r="AV31">
        <f t="shared" si="36"/>
        <v>1753.4044829980708</v>
      </c>
      <c r="AW31" s="13">
        <f t="shared" si="13"/>
        <v>1978.4794576065265</v>
      </c>
      <c r="AX31" s="13">
        <f t="shared" si="37"/>
        <v>1576.0422831813432</v>
      </c>
      <c r="AY31" s="13">
        <f t="shared" si="14"/>
        <v>18820.463058691992</v>
      </c>
      <c r="AZ31">
        <f t="shared" si="38"/>
        <v>2203.3910518044095</v>
      </c>
      <c r="BA31" s="13">
        <f t="shared" si="15"/>
        <v>1978.4794576065265</v>
      </c>
      <c r="BB31" s="37">
        <f t="shared" si="16"/>
        <v>1183.7374981592766</v>
      </c>
      <c r="BC31" s="13">
        <f t="shared" si="17"/>
        <v>8018.1749201770026</v>
      </c>
      <c r="BD31">
        <f t="shared" si="39"/>
        <v>1451.0099954985101</v>
      </c>
      <c r="BE31" s="13">
        <f t="shared" si="18"/>
        <v>1574.3100310468933</v>
      </c>
      <c r="BF31" s="13">
        <f t="shared" si="40"/>
        <v>1184.8195383125708</v>
      </c>
      <c r="BG31" s="13">
        <f t="shared" si="19"/>
        <v>18820.463058691992</v>
      </c>
      <c r="BH31">
        <f t="shared" si="41"/>
        <v>1812.1683069356372</v>
      </c>
      <c r="BI31" s="13">
        <f t="shared" si="20"/>
        <v>1574.3100310468933</v>
      </c>
      <c r="BJ31" s="115">
        <f t="shared" si="21"/>
        <v>2281.2151501403541</v>
      </c>
      <c r="BK31" s="13">
        <f t="shared" si="22"/>
        <v>8018.1749201770026</v>
      </c>
      <c r="BL31">
        <f t="shared" si="42"/>
        <v>2548.4876474795874</v>
      </c>
      <c r="BM31" s="116">
        <f t="shared" si="23"/>
        <v>2285.183881040547</v>
      </c>
      <c r="BN31" s="13">
        <f t="shared" si="43"/>
        <v>2282.2971902936483</v>
      </c>
      <c r="BO31" s="13">
        <f t="shared" si="24"/>
        <v>18820.463058691992</v>
      </c>
      <c r="BP31">
        <f t="shared" si="44"/>
        <v>2909.6459589167148</v>
      </c>
      <c r="BQ31" s="13">
        <f t="shared" si="25"/>
        <v>2285.183881040547</v>
      </c>
      <c r="BR31" s="37">
        <f t="shared" si="26"/>
        <v>356.50079163128652</v>
      </c>
      <c r="BS31" s="13">
        <f t="shared" si="27"/>
        <v>8018.1749201770026</v>
      </c>
      <c r="BT31">
        <f t="shared" si="45"/>
        <v>623.77328897051996</v>
      </c>
      <c r="BU31" s="13">
        <f t="shared" si="28"/>
        <v>1000.7969427396886</v>
      </c>
      <c r="BV31" s="13">
        <f t="shared" si="46"/>
        <v>357.58283178458066</v>
      </c>
      <c r="BW31" s="13">
        <f t="shared" si="29"/>
        <v>18820.463058691992</v>
      </c>
      <c r="BX31">
        <f t="shared" si="47"/>
        <v>984.93160040764701</v>
      </c>
      <c r="BY31" s="13">
        <f t="shared" si="30"/>
        <v>1000.7969427396886</v>
      </c>
    </row>
    <row r="32" spans="1:77" x14ac:dyDescent="0.2">
      <c r="F32" s="49" t="s">
        <v>57</v>
      </c>
      <c r="G32" s="46"/>
      <c r="H32" s="46"/>
      <c r="I32" s="46"/>
      <c r="J32" s="46"/>
      <c r="K32" s="46"/>
      <c r="L32" s="46"/>
      <c r="M32" s="46"/>
      <c r="N32" s="46"/>
      <c r="O32" s="46"/>
      <c r="P32" s="46"/>
      <c r="Q32" s="46"/>
      <c r="R32" s="47"/>
      <c r="S32" s="46"/>
      <c r="T32" s="46"/>
      <c r="U32" s="46"/>
      <c r="V32" s="46"/>
      <c r="AC32">
        <v>31</v>
      </c>
      <c r="AD32" s="37">
        <f t="shared" si="1"/>
        <v>4503.4195539657812</v>
      </c>
      <c r="AE32" s="13">
        <f t="shared" si="2"/>
        <v>10690.899893569338</v>
      </c>
      <c r="AF32">
        <f t="shared" si="48"/>
        <v>4848.2872924680178</v>
      </c>
      <c r="AG32" s="13">
        <f t="shared" si="3"/>
        <v>5549.9303857118939</v>
      </c>
      <c r="AH32" s="13">
        <f t="shared" si="31"/>
        <v>4504.9776917865256</v>
      </c>
      <c r="AI32" s="13">
        <f t="shared" si="4"/>
        <v>18820.463058691992</v>
      </c>
      <c r="AJ32">
        <f t="shared" si="32"/>
        <v>5112.0894033572349</v>
      </c>
      <c r="AK32" s="13">
        <f t="shared" si="5"/>
        <v>5549.9303857118939</v>
      </c>
      <c r="AL32" s="37">
        <f t="shared" si="6"/>
        <v>2920.3624522220098</v>
      </c>
      <c r="AM32" s="13">
        <f t="shared" si="7"/>
        <v>13363.624866961673</v>
      </c>
      <c r="AN32">
        <f t="shared" si="33"/>
        <v>3351.4471253498059</v>
      </c>
      <c r="AO32" s="13">
        <f t="shared" si="8"/>
        <v>5104.2411726517294</v>
      </c>
      <c r="AP32" s="13">
        <f t="shared" si="34"/>
        <v>2922.2004777624052</v>
      </c>
      <c r="AQ32" s="13">
        <f t="shared" si="9"/>
        <v>18820.463058691992</v>
      </c>
      <c r="AR32" s="13">
        <f t="shared" si="35"/>
        <v>3529.3121893331145</v>
      </c>
      <c r="AS32" s="38">
        <f t="shared" si="10"/>
        <v>5104.2411726517294</v>
      </c>
      <c r="AT32" s="37">
        <f t="shared" si="11"/>
        <v>1575.2228181052485</v>
      </c>
      <c r="AU32" s="13">
        <f t="shared" si="12"/>
        <v>5345.449946784669</v>
      </c>
      <c r="AV32">
        <f t="shared" si="36"/>
        <v>1747.6566873563668</v>
      </c>
      <c r="AW32" s="13">
        <f t="shared" si="13"/>
        <v>1978.4794576065265</v>
      </c>
      <c r="AX32" s="13">
        <f t="shared" si="37"/>
        <v>1576.0422831813432</v>
      </c>
      <c r="AY32" s="13">
        <f t="shared" si="14"/>
        <v>18820.463058691992</v>
      </c>
      <c r="AZ32">
        <f t="shared" si="38"/>
        <v>2183.1539947520528</v>
      </c>
      <c r="BA32" s="13">
        <f t="shared" si="15"/>
        <v>1978.4794576065265</v>
      </c>
      <c r="BB32" s="37">
        <f t="shared" si="16"/>
        <v>1183.7374981592766</v>
      </c>
      <c r="BC32" s="13">
        <f t="shared" si="17"/>
        <v>8018.1749201770026</v>
      </c>
      <c r="BD32">
        <f t="shared" si="39"/>
        <v>1442.388302035954</v>
      </c>
      <c r="BE32" s="13">
        <f t="shared" si="18"/>
        <v>1574.3100310468933</v>
      </c>
      <c r="BF32" s="13">
        <f t="shared" si="40"/>
        <v>1184.8195383125708</v>
      </c>
      <c r="BG32" s="13">
        <f t="shared" si="19"/>
        <v>18820.463058691992</v>
      </c>
      <c r="BH32">
        <f t="shared" si="41"/>
        <v>1791.9312498832801</v>
      </c>
      <c r="BI32" s="13">
        <f t="shared" si="20"/>
        <v>1574.3100310468933</v>
      </c>
      <c r="BJ32" s="115">
        <f t="shared" si="21"/>
        <v>2281.2151501403541</v>
      </c>
      <c r="BK32" s="13">
        <f t="shared" si="22"/>
        <v>8018.1749201770026</v>
      </c>
      <c r="BL32">
        <f t="shared" si="42"/>
        <v>2539.8659540170315</v>
      </c>
      <c r="BM32" s="116">
        <f t="shared" si="23"/>
        <v>2285.183881040547</v>
      </c>
      <c r="BN32" s="13">
        <f t="shared" si="43"/>
        <v>2282.2971902936483</v>
      </c>
      <c r="BO32" s="13">
        <f t="shared" si="24"/>
        <v>18820.463058691992</v>
      </c>
      <c r="BP32">
        <f t="shared" si="44"/>
        <v>2889.4089018643576</v>
      </c>
      <c r="BQ32" s="13">
        <f t="shared" si="25"/>
        <v>2285.183881040547</v>
      </c>
      <c r="BR32" s="37">
        <f t="shared" si="26"/>
        <v>356.50079163128652</v>
      </c>
      <c r="BS32" s="13">
        <f t="shared" si="27"/>
        <v>8018.1749201770026</v>
      </c>
      <c r="BT32">
        <f t="shared" si="45"/>
        <v>615.15159550796398</v>
      </c>
      <c r="BU32" s="13">
        <f t="shared" si="28"/>
        <v>1000.7969427396886</v>
      </c>
      <c r="BV32" s="13">
        <f t="shared" si="46"/>
        <v>357.58283178458066</v>
      </c>
      <c r="BW32" s="13">
        <f t="shared" si="29"/>
        <v>18820.463058691992</v>
      </c>
      <c r="BX32">
        <f t="shared" si="47"/>
        <v>964.69454335529008</v>
      </c>
      <c r="BY32" s="13">
        <f t="shared" si="30"/>
        <v>1000.7969427396886</v>
      </c>
    </row>
    <row r="33" spans="1:77" x14ac:dyDescent="0.2">
      <c r="AC33">
        <v>32</v>
      </c>
      <c r="AD33" s="37">
        <f t="shared" si="1"/>
        <v>4503.4195539657812</v>
      </c>
      <c r="AE33" s="13">
        <f t="shared" si="2"/>
        <v>10690.899893569338</v>
      </c>
      <c r="AF33">
        <f t="shared" si="48"/>
        <v>4837.5101756398235</v>
      </c>
      <c r="AG33" s="13">
        <f t="shared" si="3"/>
        <v>5549.9303857118939</v>
      </c>
      <c r="AH33" s="13">
        <f t="shared" si="31"/>
        <v>4504.9776917865256</v>
      </c>
      <c r="AI33" s="13">
        <f t="shared" si="4"/>
        <v>18820.463058691992</v>
      </c>
      <c r="AJ33">
        <f t="shared" si="32"/>
        <v>5093.1171623706505</v>
      </c>
      <c r="AK33" s="13">
        <f t="shared" si="5"/>
        <v>5549.9303857118939</v>
      </c>
      <c r="AL33" s="37">
        <f t="shared" si="6"/>
        <v>2920.3624522220098</v>
      </c>
      <c r="AM33" s="13">
        <f t="shared" si="7"/>
        <v>13363.624866961673</v>
      </c>
      <c r="AN33">
        <f t="shared" si="33"/>
        <v>3337.9757293145622</v>
      </c>
      <c r="AO33" s="13">
        <f t="shared" si="8"/>
        <v>5104.2411726517294</v>
      </c>
      <c r="AP33" s="13">
        <f t="shared" si="34"/>
        <v>2922.2004777624052</v>
      </c>
      <c r="AQ33" s="13">
        <f t="shared" si="9"/>
        <v>18820.463058691992</v>
      </c>
      <c r="AR33" s="13">
        <f t="shared" si="35"/>
        <v>3510.33994834653</v>
      </c>
      <c r="AS33" s="38">
        <f t="shared" si="10"/>
        <v>5104.2411726517294</v>
      </c>
      <c r="AT33" s="37">
        <f t="shared" si="11"/>
        <v>1575.2228181052485</v>
      </c>
      <c r="AU33" s="13">
        <f t="shared" si="12"/>
        <v>5345.449946784669</v>
      </c>
      <c r="AV33">
        <f t="shared" si="36"/>
        <v>1742.2681289422694</v>
      </c>
      <c r="AW33" s="13">
        <f t="shared" si="13"/>
        <v>1978.4794576065265</v>
      </c>
      <c r="AX33" s="13">
        <f t="shared" si="37"/>
        <v>1576.0422831813432</v>
      </c>
      <c r="AY33" s="13">
        <f t="shared" si="14"/>
        <v>18820.463058691992</v>
      </c>
      <c r="AZ33">
        <f t="shared" si="38"/>
        <v>2164.1817537654679</v>
      </c>
      <c r="BA33" s="13">
        <f t="shared" si="15"/>
        <v>1978.4794576065265</v>
      </c>
      <c r="BB33" s="37">
        <f t="shared" si="16"/>
        <v>1183.7374981592766</v>
      </c>
      <c r="BC33" s="13">
        <f t="shared" si="17"/>
        <v>8018.1749201770026</v>
      </c>
      <c r="BD33">
        <f t="shared" si="39"/>
        <v>1434.3054644148078</v>
      </c>
      <c r="BE33" s="13">
        <f t="shared" si="18"/>
        <v>1574.3100310468933</v>
      </c>
      <c r="BF33" s="13">
        <f t="shared" si="40"/>
        <v>1184.8195383125708</v>
      </c>
      <c r="BG33" s="13">
        <f t="shared" si="19"/>
        <v>18820.463058691992</v>
      </c>
      <c r="BH33">
        <f t="shared" si="41"/>
        <v>1772.9590088966957</v>
      </c>
      <c r="BI33" s="13">
        <f t="shared" si="20"/>
        <v>1574.3100310468933</v>
      </c>
      <c r="BJ33" s="115">
        <f t="shared" si="21"/>
        <v>2281.2151501403541</v>
      </c>
      <c r="BK33" s="13">
        <f t="shared" si="22"/>
        <v>8018.1749201770026</v>
      </c>
      <c r="BL33">
        <f t="shared" si="42"/>
        <v>2531.7831163958854</v>
      </c>
      <c r="BM33" s="116">
        <f t="shared" si="23"/>
        <v>2285.183881040547</v>
      </c>
      <c r="BN33" s="13">
        <f t="shared" si="43"/>
        <v>2282.2971902936483</v>
      </c>
      <c r="BO33" s="13">
        <f t="shared" si="24"/>
        <v>18820.463058691992</v>
      </c>
      <c r="BP33">
        <f t="shared" si="44"/>
        <v>2870.4366608777732</v>
      </c>
      <c r="BQ33" s="13">
        <f t="shared" si="25"/>
        <v>2285.183881040547</v>
      </c>
      <c r="BR33" s="37">
        <f t="shared" si="26"/>
        <v>356.50079163128652</v>
      </c>
      <c r="BS33" s="13">
        <f t="shared" si="27"/>
        <v>8018.1749201770026</v>
      </c>
      <c r="BT33">
        <f t="shared" si="45"/>
        <v>607.06875788681782</v>
      </c>
      <c r="BU33" s="13">
        <f t="shared" si="28"/>
        <v>1000.7969427396886</v>
      </c>
      <c r="BV33" s="13">
        <f t="shared" si="46"/>
        <v>357.58283178458066</v>
      </c>
      <c r="BW33" s="13">
        <f t="shared" si="29"/>
        <v>18820.463058691992</v>
      </c>
      <c r="BX33">
        <f t="shared" si="47"/>
        <v>945.72230236870541</v>
      </c>
      <c r="BY33" s="13">
        <f t="shared" si="30"/>
        <v>1000.7969427396886</v>
      </c>
    </row>
    <row r="34" spans="1:77" x14ac:dyDescent="0.2">
      <c r="B34" s="179" t="s">
        <v>112</v>
      </c>
      <c r="C34" s="180"/>
      <c r="D34" s="179" t="s">
        <v>113</v>
      </c>
      <c r="E34" s="180"/>
      <c r="F34" s="179" t="s">
        <v>152</v>
      </c>
      <c r="G34" s="181"/>
      <c r="H34" s="179" t="s">
        <v>115</v>
      </c>
      <c r="I34" s="181"/>
      <c r="J34" s="179" t="s">
        <v>153</v>
      </c>
      <c r="K34" s="181"/>
      <c r="L34" s="179" t="s">
        <v>117</v>
      </c>
      <c r="M34" s="181"/>
      <c r="N34" t="s">
        <v>28</v>
      </c>
      <c r="Q34" s="28"/>
      <c r="AC34">
        <v>33</v>
      </c>
      <c r="AD34" s="37">
        <f t="shared" ref="AD34:AD64" si="60">SUM($B$43:$B$47)</f>
        <v>4503.4195539657812</v>
      </c>
      <c r="AE34" s="13">
        <f t="shared" ref="AE34:AE64" si="61">SUM($B$41:$B$42)</f>
        <v>10690.899893569338</v>
      </c>
      <c r="AF34">
        <f t="shared" si="48"/>
        <v>4827.3862174072765</v>
      </c>
      <c r="AG34" s="13">
        <f t="shared" ref="AG34:AG64" si="62">SUM($B$43:$B$44,$B$47:$B$48)</f>
        <v>5549.9303857118939</v>
      </c>
      <c r="AH34" s="13">
        <f t="shared" si="31"/>
        <v>4504.9776917865256</v>
      </c>
      <c r="AI34" s="13">
        <f t="shared" ref="AI34:AI64" si="63">SUM($C$41:$C$42)</f>
        <v>18820.463058691992</v>
      </c>
      <c r="AJ34">
        <f t="shared" si="32"/>
        <v>5075.294754171131</v>
      </c>
      <c r="AK34" s="13">
        <f t="shared" ref="AK34:AK64" si="64">SUM($C$43:$C$44,$C$47:$C$48)</f>
        <v>5549.9303857118939</v>
      </c>
      <c r="AL34" s="37">
        <f t="shared" ref="AL34:AL64" si="65">SUM($D$43:$D$47)</f>
        <v>2920.3624522220098</v>
      </c>
      <c r="AM34" s="13">
        <f t="shared" ref="AM34:AM64" si="66">SUM($D$41:$D$42)</f>
        <v>13363.624866961673</v>
      </c>
      <c r="AN34">
        <f t="shared" si="33"/>
        <v>3325.3207815238784</v>
      </c>
      <c r="AO34" s="13">
        <f t="shared" ref="AO34:AO64" si="67">SUM($D$43:$D$44,$D$47:$D$48)</f>
        <v>5104.2411726517294</v>
      </c>
      <c r="AP34" s="13">
        <f t="shared" si="34"/>
        <v>2922.2004777624052</v>
      </c>
      <c r="AQ34" s="13">
        <f t="shared" ref="AQ34:AQ64" si="68">SUM($E$41:$E$42)</f>
        <v>18820.463058691992</v>
      </c>
      <c r="AR34" s="13">
        <f t="shared" si="35"/>
        <v>3492.517540147011</v>
      </c>
      <c r="AS34" s="38">
        <f t="shared" ref="AS34:AS64" si="69">SUM($E$43:$E$44,$E$47:$E$48)</f>
        <v>5104.2411726517294</v>
      </c>
      <c r="AT34" s="37">
        <f t="shared" ref="AT34:AT64" si="70">SUM($F$43:$F$47)</f>
        <v>1575.2228181052485</v>
      </c>
      <c r="AU34" s="13">
        <f t="shared" ref="AU34:AU64" si="71">SUM($F$41:$F$42)</f>
        <v>5345.449946784669</v>
      </c>
      <c r="AV34">
        <f t="shared" si="36"/>
        <v>1737.2061498259961</v>
      </c>
      <c r="AW34" s="13">
        <f t="shared" ref="AW34:AW64" si="72">SUM($F$43:$F$44,$F$47:$F$48)</f>
        <v>1978.4794576065265</v>
      </c>
      <c r="AX34" s="13">
        <f t="shared" si="37"/>
        <v>1576.0422831813432</v>
      </c>
      <c r="AY34" s="13">
        <f t="shared" ref="AY34:AY64" si="73">SUM($G$41:$G$42)</f>
        <v>18820.463058691992</v>
      </c>
      <c r="AZ34">
        <f t="shared" si="38"/>
        <v>2146.3593455659493</v>
      </c>
      <c r="BA34" s="13">
        <f t="shared" ref="BA34:BA64" si="74">SUM($G$43:$G$44,$G$47:$G$48)</f>
        <v>1978.4794576065265</v>
      </c>
      <c r="BB34" s="37">
        <f t="shared" ref="BB34:BB64" si="75">SUM($H$43:$H$47)</f>
        <v>1183.7374981592766</v>
      </c>
      <c r="BC34" s="13">
        <f t="shared" ref="BC34:BC64" si="76">SUM($H$41:$H$42)</f>
        <v>8018.1749201770026</v>
      </c>
      <c r="BD34">
        <f t="shared" si="39"/>
        <v>1426.7124957403978</v>
      </c>
      <c r="BE34" s="13">
        <f t="shared" ref="BE34:BE64" si="77">SUM($H$43:$H$44,$H$47:$H$48)</f>
        <v>1574.3100310468933</v>
      </c>
      <c r="BF34" s="13">
        <f t="shared" si="40"/>
        <v>1184.8195383125708</v>
      </c>
      <c r="BG34" s="13">
        <f t="shared" ref="BG34:BG64" si="78">SUM($I$41:$I$42)</f>
        <v>18820.463058691992</v>
      </c>
      <c r="BH34">
        <f t="shared" si="41"/>
        <v>1755.1366006971766</v>
      </c>
      <c r="BI34" s="13">
        <f t="shared" ref="BI34:BI64" si="79">SUM($I$43:$I$44,$I$47:$I$48)</f>
        <v>1574.3100310468933</v>
      </c>
      <c r="BJ34" s="115">
        <f t="shared" ref="BJ34:BJ64" si="80">SUM($J$43:$J$47)</f>
        <v>2281.2151501403541</v>
      </c>
      <c r="BK34" s="13">
        <f t="shared" ref="BK34:BK64" si="81">SUM($J$41:$J$42)</f>
        <v>8018.1749201770026</v>
      </c>
      <c r="BL34">
        <f t="shared" si="42"/>
        <v>2524.1901477214756</v>
      </c>
      <c r="BM34" s="116">
        <f t="shared" ref="BM34:BM64" si="82">SUM($J$43:$J$44,$J$47:$J$48)</f>
        <v>2285.183881040547</v>
      </c>
      <c r="BN34" s="13">
        <f t="shared" si="43"/>
        <v>2282.2971902936483</v>
      </c>
      <c r="BO34" s="13">
        <f t="shared" ref="BO34:BO64" si="83">SUM($K$41:$K$42)</f>
        <v>18820.463058691992</v>
      </c>
      <c r="BP34">
        <f t="shared" si="44"/>
        <v>2852.6142526782542</v>
      </c>
      <c r="BQ34" s="13">
        <f t="shared" ref="BQ34:BQ64" si="84">SUM($K$43:$K$44,$K$47:$K$48)</f>
        <v>2285.183881040547</v>
      </c>
      <c r="BR34" s="37">
        <f t="shared" ref="BR34:BR64" si="85">SUM($L$43:$L$47)</f>
        <v>356.50079163128652</v>
      </c>
      <c r="BS34" s="13">
        <f t="shared" ref="BS34:BS64" si="86">SUM($L$41:$L$42)</f>
        <v>8018.1749201770026</v>
      </c>
      <c r="BT34">
        <f t="shared" si="45"/>
        <v>599.47578921240779</v>
      </c>
      <c r="BU34" s="13">
        <f t="shared" ref="BU34:BU64" si="87">SUM($L$43:$L$44,$L$47:$L$48)</f>
        <v>1000.7969427396886</v>
      </c>
      <c r="BV34" s="13">
        <f t="shared" si="46"/>
        <v>357.58283178458066</v>
      </c>
      <c r="BW34" s="13">
        <f t="shared" ref="BW34:BW64" si="88">SUM($M$41:$M$42)</f>
        <v>18820.463058691992</v>
      </c>
      <c r="BX34">
        <f t="shared" si="47"/>
        <v>927.8998941691865</v>
      </c>
      <c r="BY34" s="13">
        <f t="shared" ref="BY34:BY64" si="89">SUM($M$43:$M$44,$M$47:$M$48)</f>
        <v>1000.7969427396886</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60"/>
        <v>4503.4195539657812</v>
      </c>
      <c r="AE35" s="13">
        <f t="shared" si="61"/>
        <v>10690.899893569338</v>
      </c>
      <c r="AF35">
        <f t="shared" si="48"/>
        <v>4817.8577861295853</v>
      </c>
      <c r="AG35" s="13">
        <f t="shared" si="62"/>
        <v>5549.9303857118939</v>
      </c>
      <c r="AH35" s="13">
        <f t="shared" ref="AH35:AH65" si="90">SUM($C$43:$C$44,$C$46:$C$47)</f>
        <v>4504.9776917865256</v>
      </c>
      <c r="AI35" s="13">
        <f t="shared" si="63"/>
        <v>18820.463058691992</v>
      </c>
      <c r="AJ35">
        <f t="shared" si="32"/>
        <v>5058.5207229245252</v>
      </c>
      <c r="AK35" s="13">
        <f t="shared" si="64"/>
        <v>5549.9303857118939</v>
      </c>
      <c r="AL35" s="37">
        <f t="shared" si="65"/>
        <v>2920.3624522220098</v>
      </c>
      <c r="AM35" s="13">
        <f t="shared" si="66"/>
        <v>13363.624866961673</v>
      </c>
      <c r="AN35">
        <f t="shared" si="33"/>
        <v>3313.4102424267649</v>
      </c>
      <c r="AO35" s="13">
        <f t="shared" si="67"/>
        <v>5104.2411726517294</v>
      </c>
      <c r="AP35" s="13">
        <f t="shared" ref="AP35:AP65" si="91">SUM($E$43:$E$44,$E$46:$E$47)</f>
        <v>2922.2004777624052</v>
      </c>
      <c r="AQ35" s="13">
        <f t="shared" si="68"/>
        <v>18820.463058691992</v>
      </c>
      <c r="AR35" s="13">
        <f t="shared" si="35"/>
        <v>3475.7435089004048</v>
      </c>
      <c r="AS35" s="38">
        <f t="shared" si="69"/>
        <v>5104.2411726517294</v>
      </c>
      <c r="AT35" s="37">
        <f t="shared" si="70"/>
        <v>1575.2228181052485</v>
      </c>
      <c r="AU35" s="13">
        <f t="shared" si="71"/>
        <v>5345.449946784669</v>
      </c>
      <c r="AV35">
        <f t="shared" si="36"/>
        <v>1732.4419341871505</v>
      </c>
      <c r="AW35" s="13">
        <f t="shared" si="72"/>
        <v>1978.4794576065265</v>
      </c>
      <c r="AX35" s="13">
        <f t="shared" ref="AX35:AX65" si="92">SUM($G$43:$G$44,$G$46:$G$47)</f>
        <v>1576.0422831813432</v>
      </c>
      <c r="AY35" s="13">
        <f t="shared" si="73"/>
        <v>18820.463058691992</v>
      </c>
      <c r="AZ35">
        <f t="shared" si="38"/>
        <v>2129.5853143193431</v>
      </c>
      <c r="BA35" s="13">
        <f t="shared" si="74"/>
        <v>1978.4794576065265</v>
      </c>
      <c r="BB35" s="37">
        <f t="shared" si="75"/>
        <v>1183.7374981592766</v>
      </c>
      <c r="BC35" s="13">
        <f t="shared" si="76"/>
        <v>8018.1749201770026</v>
      </c>
      <c r="BD35">
        <f t="shared" si="39"/>
        <v>1419.5661722821296</v>
      </c>
      <c r="BE35" s="13">
        <f t="shared" si="77"/>
        <v>1574.3100310468933</v>
      </c>
      <c r="BF35" s="13">
        <f t="shared" ref="BF35:BF65" si="93">SUM($I$43:$I$44,$I$46:$I$47)</f>
        <v>1184.8195383125708</v>
      </c>
      <c r="BG35" s="13">
        <f t="shared" si="78"/>
        <v>18820.463058691992</v>
      </c>
      <c r="BH35">
        <f t="shared" si="41"/>
        <v>1738.3625694505704</v>
      </c>
      <c r="BI35" s="13">
        <f t="shared" si="79"/>
        <v>1574.3100310468933</v>
      </c>
      <c r="BJ35" s="115">
        <f t="shared" si="80"/>
        <v>2281.2151501403541</v>
      </c>
      <c r="BK35" s="13">
        <f t="shared" si="81"/>
        <v>8018.1749201770026</v>
      </c>
      <c r="BL35">
        <f t="shared" si="42"/>
        <v>2517.0438242632072</v>
      </c>
      <c r="BM35" s="116">
        <f t="shared" si="82"/>
        <v>2285.183881040547</v>
      </c>
      <c r="BN35" s="13">
        <f t="shared" ref="BN35:BN65" si="94">SUM($K$43:$K$44,$K$46:$K$47)</f>
        <v>2282.2971902936483</v>
      </c>
      <c r="BO35" s="13">
        <f t="shared" si="83"/>
        <v>18820.463058691992</v>
      </c>
      <c r="BP35">
        <f t="shared" si="44"/>
        <v>2835.8402214316479</v>
      </c>
      <c r="BQ35" s="13">
        <f t="shared" si="84"/>
        <v>2285.183881040547</v>
      </c>
      <c r="BR35" s="37">
        <f t="shared" si="85"/>
        <v>356.50079163128652</v>
      </c>
      <c r="BS35" s="13">
        <f t="shared" si="86"/>
        <v>8018.1749201770026</v>
      </c>
      <c r="BT35">
        <f t="shared" si="45"/>
        <v>592.32946575413951</v>
      </c>
      <c r="BU35" s="13">
        <f t="shared" si="87"/>
        <v>1000.7969427396886</v>
      </c>
      <c r="BV35" s="13">
        <f t="shared" ref="BV35:BV65" si="95">SUM($M$43:$M$44,$M$46:$M$47)</f>
        <v>357.58283178458066</v>
      </c>
      <c r="BW35" s="13">
        <f t="shared" si="88"/>
        <v>18820.463058691992</v>
      </c>
      <c r="BX35">
        <f t="shared" si="47"/>
        <v>911.12586292258038</v>
      </c>
      <c r="BY35" s="13">
        <f t="shared" si="89"/>
        <v>1000.7969427396886</v>
      </c>
    </row>
    <row r="36" spans="1:77" x14ac:dyDescent="0.2">
      <c r="A36" s="20" t="s">
        <v>161</v>
      </c>
      <c r="B36" s="35">
        <f>'DU LCI'!$C$4</f>
        <v>1</v>
      </c>
      <c r="C36" s="36">
        <f>'DU LCI'!$D$4</f>
        <v>10</v>
      </c>
      <c r="D36" s="35">
        <f>'DU LCI'!$C$4</f>
        <v>1</v>
      </c>
      <c r="E36" s="36">
        <f>'DU LCI'!$D$4</f>
        <v>10</v>
      </c>
      <c r="F36" s="35">
        <f>'DU LCI'!$C$4</f>
        <v>1</v>
      </c>
      <c r="G36" s="36">
        <f>'DU LCI'!$D$4</f>
        <v>10</v>
      </c>
      <c r="H36" s="35">
        <f>'DU LCI'!$C$4</f>
        <v>1</v>
      </c>
      <c r="I36" s="36">
        <f>'DU LCI'!$D$4</f>
        <v>10</v>
      </c>
      <c r="J36" s="35">
        <f>'DU LCI'!$C$4</f>
        <v>1</v>
      </c>
      <c r="K36" s="36">
        <f>'DU LCI'!$D$4</f>
        <v>10</v>
      </c>
      <c r="L36" s="35">
        <f>'DU LCI'!$C$4</f>
        <v>1</v>
      </c>
      <c r="M36" s="36">
        <f>'DU LCI'!$D$4</f>
        <v>10</v>
      </c>
      <c r="AC36">
        <v>35</v>
      </c>
      <c r="AD36" s="37">
        <f t="shared" si="60"/>
        <v>4503.4195539657812</v>
      </c>
      <c r="AE36" s="13">
        <f t="shared" si="61"/>
        <v>10690.899893569338</v>
      </c>
      <c r="AF36">
        <f t="shared" si="48"/>
        <v>4808.8738366391908</v>
      </c>
      <c r="AG36" s="13">
        <f t="shared" si="62"/>
        <v>5549.9303857118939</v>
      </c>
      <c r="AH36" s="13">
        <f t="shared" si="90"/>
        <v>4504.9776917865256</v>
      </c>
      <c r="AI36" s="13">
        <f t="shared" si="63"/>
        <v>18820.463058691992</v>
      </c>
      <c r="AJ36">
        <f t="shared" si="32"/>
        <v>5042.7052077491535</v>
      </c>
      <c r="AK36" s="13">
        <f t="shared" si="64"/>
        <v>5549.9303857118939</v>
      </c>
      <c r="AL36" s="37">
        <f t="shared" si="65"/>
        <v>2920.3624522220098</v>
      </c>
      <c r="AM36" s="13">
        <f t="shared" si="66"/>
        <v>13363.624866961673</v>
      </c>
      <c r="AN36">
        <f t="shared" si="33"/>
        <v>3302.180305563772</v>
      </c>
      <c r="AO36" s="13">
        <f t="shared" si="67"/>
        <v>5104.2411726517294</v>
      </c>
      <c r="AP36" s="13">
        <f t="shared" si="91"/>
        <v>2922.2004777624052</v>
      </c>
      <c r="AQ36" s="13">
        <f t="shared" si="68"/>
        <v>18820.463058691992</v>
      </c>
      <c r="AR36" s="13">
        <f t="shared" si="35"/>
        <v>3459.9279937250335</v>
      </c>
      <c r="AS36" s="38">
        <f t="shared" si="69"/>
        <v>5104.2411726517294</v>
      </c>
      <c r="AT36" s="37">
        <f t="shared" si="70"/>
        <v>1575.2228181052485</v>
      </c>
      <c r="AU36" s="13">
        <f t="shared" si="71"/>
        <v>5345.449946784669</v>
      </c>
      <c r="AV36">
        <f t="shared" si="36"/>
        <v>1727.9499594419533</v>
      </c>
      <c r="AW36" s="13">
        <f t="shared" si="72"/>
        <v>1978.4794576065265</v>
      </c>
      <c r="AX36" s="13">
        <f t="shared" si="92"/>
        <v>1576.0422831813432</v>
      </c>
      <c r="AY36" s="13">
        <f t="shared" si="73"/>
        <v>18820.463058691992</v>
      </c>
      <c r="AZ36">
        <f t="shared" si="38"/>
        <v>2113.7697991439718</v>
      </c>
      <c r="BA36" s="13">
        <f t="shared" si="74"/>
        <v>1978.4794576065265</v>
      </c>
      <c r="BB36" s="37">
        <f t="shared" si="75"/>
        <v>1183.7374981592766</v>
      </c>
      <c r="BC36" s="13">
        <f t="shared" si="76"/>
        <v>8018.1749201770026</v>
      </c>
      <c r="BD36">
        <f t="shared" si="39"/>
        <v>1412.8282101643338</v>
      </c>
      <c r="BE36" s="13">
        <f t="shared" si="77"/>
        <v>1574.3100310468933</v>
      </c>
      <c r="BF36" s="13">
        <f t="shared" si="93"/>
        <v>1184.8195383125708</v>
      </c>
      <c r="BG36" s="13">
        <f t="shared" si="78"/>
        <v>18820.463058691992</v>
      </c>
      <c r="BH36">
        <f t="shared" si="41"/>
        <v>1722.5470542751991</v>
      </c>
      <c r="BI36" s="13">
        <f t="shared" si="79"/>
        <v>1574.3100310468933</v>
      </c>
      <c r="BJ36" s="115">
        <f t="shared" si="80"/>
        <v>2281.2151501403541</v>
      </c>
      <c r="BK36" s="13">
        <f t="shared" si="81"/>
        <v>8018.1749201770026</v>
      </c>
      <c r="BL36">
        <f t="shared" si="42"/>
        <v>2510.3058621454115</v>
      </c>
      <c r="BM36" s="116">
        <f t="shared" si="82"/>
        <v>2285.183881040547</v>
      </c>
      <c r="BN36" s="13">
        <f t="shared" si="94"/>
        <v>2282.2971902936483</v>
      </c>
      <c r="BO36" s="13">
        <f t="shared" si="83"/>
        <v>18820.463058691992</v>
      </c>
      <c r="BP36">
        <f t="shared" si="44"/>
        <v>2820.0247062562767</v>
      </c>
      <c r="BQ36" s="13">
        <f t="shared" si="84"/>
        <v>2285.183881040547</v>
      </c>
      <c r="BR36" s="37">
        <f t="shared" si="85"/>
        <v>356.50079163128652</v>
      </c>
      <c r="BS36" s="13">
        <f t="shared" si="86"/>
        <v>8018.1749201770026</v>
      </c>
      <c r="BT36">
        <f t="shared" si="45"/>
        <v>585.59150363634376</v>
      </c>
      <c r="BU36" s="13">
        <f t="shared" si="87"/>
        <v>1000.7969427396886</v>
      </c>
      <c r="BV36" s="13">
        <f t="shared" si="95"/>
        <v>357.58283178458066</v>
      </c>
      <c r="BW36" s="13">
        <f t="shared" si="88"/>
        <v>18820.463058691992</v>
      </c>
      <c r="BX36">
        <f t="shared" si="47"/>
        <v>895.31034774720899</v>
      </c>
      <c r="BY36" s="13">
        <f t="shared" si="89"/>
        <v>1000.7969427396886</v>
      </c>
    </row>
    <row r="37" spans="1:77" x14ac:dyDescent="0.2">
      <c r="A37" s="20" t="s">
        <v>160</v>
      </c>
      <c r="B37" s="35">
        <f>ROUNDUP($V$2/'DU LCI'!$C$7/B36,0)+1</f>
        <v>4</v>
      </c>
      <c r="C37" s="36">
        <f>ROUNDUP($V$2/'DU LCI'!$D$7/C36,0)</f>
        <v>1</v>
      </c>
      <c r="D37" s="35">
        <f>ROUNDUP($V$8/'DU LCI'!$C$7/D36,0)+1</f>
        <v>5</v>
      </c>
      <c r="E37" s="36">
        <f>ROUNDUP($V$8/'DU LCI'!$D$7/E36,0)</f>
        <v>1</v>
      </c>
      <c r="F37" s="35">
        <f>ROUNDUP($V$15/'DU LCI'!$C$7/F36,0)+1</f>
        <v>2</v>
      </c>
      <c r="G37" s="36">
        <f>ROUNDUP($V$8/'DU LCI'!$D$7/G36,0)</f>
        <v>1</v>
      </c>
      <c r="H37" s="35">
        <f>ROUNDUP($V$19/'DU LCI'!$C$7/H36,0)+1</f>
        <v>3</v>
      </c>
      <c r="I37" s="36">
        <f>ROUNDUP($V$19/'DU LCI'!$D$7/I36,0)</f>
        <v>1</v>
      </c>
      <c r="J37" s="35">
        <f>ROUNDUP($V$23/'DU LCI'!$C$7/J36,0)+1</f>
        <v>3</v>
      </c>
      <c r="K37" s="36">
        <f>ROUNDUP($V$23/'DU LCI'!$D$7/K36,0)</f>
        <v>1</v>
      </c>
      <c r="L37" s="35">
        <f>ROUNDUP($V$27/'DU LCI'!$C$7/L36,0)+1</f>
        <v>3</v>
      </c>
      <c r="M37" s="36">
        <f>ROUNDUP($V$27/'DU LCI'!$D$7/M36,0)</f>
        <v>1</v>
      </c>
      <c r="AC37">
        <v>36</v>
      </c>
      <c r="AD37" s="37">
        <f t="shared" si="60"/>
        <v>4503.4195539657812</v>
      </c>
      <c r="AE37" s="13">
        <f t="shared" si="61"/>
        <v>10690.899893569338</v>
      </c>
      <c r="AF37">
        <f t="shared" si="48"/>
        <v>4800.3889954538181</v>
      </c>
      <c r="AG37" s="13">
        <f t="shared" si="62"/>
        <v>5549.9303857118939</v>
      </c>
      <c r="AH37" s="13">
        <f t="shared" si="90"/>
        <v>4504.9776917865256</v>
      </c>
      <c r="AI37" s="13">
        <f t="shared" si="63"/>
        <v>18820.463058691992</v>
      </c>
      <c r="AJ37">
        <f t="shared" si="32"/>
        <v>5027.7683323057481</v>
      </c>
      <c r="AK37" s="13">
        <f t="shared" si="64"/>
        <v>5549.9303857118939</v>
      </c>
      <c r="AL37" s="37">
        <f t="shared" si="65"/>
        <v>2920.3624522220098</v>
      </c>
      <c r="AM37" s="13">
        <f t="shared" si="66"/>
        <v>13363.624866961673</v>
      </c>
      <c r="AN37">
        <f t="shared" si="33"/>
        <v>3291.5742540820561</v>
      </c>
      <c r="AO37" s="13">
        <f t="shared" si="67"/>
        <v>5104.2411726517294</v>
      </c>
      <c r="AP37" s="13">
        <f t="shared" si="91"/>
        <v>2922.2004777624052</v>
      </c>
      <c r="AQ37" s="13">
        <f t="shared" si="68"/>
        <v>18820.463058691992</v>
      </c>
      <c r="AR37" s="13">
        <f t="shared" si="35"/>
        <v>3444.9911182816272</v>
      </c>
      <c r="AS37" s="38">
        <f t="shared" si="69"/>
        <v>5104.2411726517294</v>
      </c>
      <c r="AT37" s="37">
        <f t="shared" si="70"/>
        <v>1575.2228181052485</v>
      </c>
      <c r="AU37" s="13">
        <f t="shared" si="71"/>
        <v>5345.449946784669</v>
      </c>
      <c r="AV37">
        <f t="shared" si="36"/>
        <v>1723.7075388492672</v>
      </c>
      <c r="AW37" s="13">
        <f t="shared" si="72"/>
        <v>1978.4794576065265</v>
      </c>
      <c r="AX37" s="13">
        <f t="shared" si="92"/>
        <v>1576.0422831813432</v>
      </c>
      <c r="AY37" s="13">
        <f t="shared" si="73"/>
        <v>18820.463058691992</v>
      </c>
      <c r="AZ37">
        <f t="shared" si="38"/>
        <v>2098.8329237005655</v>
      </c>
      <c r="BA37" s="13">
        <f t="shared" si="74"/>
        <v>1978.4794576065265</v>
      </c>
      <c r="BB37" s="37">
        <f t="shared" si="75"/>
        <v>1183.7374981592766</v>
      </c>
      <c r="BC37" s="13">
        <f t="shared" si="76"/>
        <v>8018.1749201770026</v>
      </c>
      <c r="BD37">
        <f t="shared" si="39"/>
        <v>1406.4645792753045</v>
      </c>
      <c r="BE37" s="13">
        <f t="shared" si="77"/>
        <v>1574.3100310468933</v>
      </c>
      <c r="BF37" s="13">
        <f t="shared" si="93"/>
        <v>1184.8195383125708</v>
      </c>
      <c r="BG37" s="13">
        <f t="shared" si="78"/>
        <v>18820.463058691992</v>
      </c>
      <c r="BH37">
        <f t="shared" si="41"/>
        <v>1707.6101788317928</v>
      </c>
      <c r="BI37" s="13">
        <f t="shared" si="79"/>
        <v>1574.3100310468933</v>
      </c>
      <c r="BJ37" s="115">
        <f t="shared" si="80"/>
        <v>2281.2151501403541</v>
      </c>
      <c r="BK37" s="13">
        <f t="shared" si="81"/>
        <v>8018.1749201770026</v>
      </c>
      <c r="BL37">
        <f t="shared" si="42"/>
        <v>2503.942231256382</v>
      </c>
      <c r="BM37" s="116">
        <f t="shared" si="82"/>
        <v>2285.183881040547</v>
      </c>
      <c r="BN37" s="13">
        <f t="shared" si="94"/>
        <v>2282.2971902936483</v>
      </c>
      <c r="BO37" s="13">
        <f t="shared" si="83"/>
        <v>18820.463058691992</v>
      </c>
      <c r="BP37">
        <f t="shared" si="44"/>
        <v>2805.0878308128704</v>
      </c>
      <c r="BQ37" s="13">
        <f t="shared" si="84"/>
        <v>2285.183881040547</v>
      </c>
      <c r="BR37" s="37">
        <f t="shared" si="85"/>
        <v>356.50079163128652</v>
      </c>
      <c r="BS37" s="13">
        <f t="shared" si="86"/>
        <v>8018.1749201770026</v>
      </c>
      <c r="BT37">
        <f t="shared" si="45"/>
        <v>579.22787274731434</v>
      </c>
      <c r="BU37" s="13">
        <f t="shared" si="87"/>
        <v>1000.7969427396886</v>
      </c>
      <c r="BV37" s="13">
        <f t="shared" si="95"/>
        <v>357.58283178458066</v>
      </c>
      <c r="BW37" s="13">
        <f t="shared" si="88"/>
        <v>18820.463058691992</v>
      </c>
      <c r="BX37">
        <f t="shared" si="47"/>
        <v>880.37347230380271</v>
      </c>
      <c r="BY37" s="13">
        <f t="shared" si="89"/>
        <v>1000.7969427396886</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60"/>
        <v>4503.4195539657812</v>
      </c>
      <c r="AE38" s="13">
        <f t="shared" si="61"/>
        <v>10690.899893569338</v>
      </c>
      <c r="AF38">
        <f t="shared" si="48"/>
        <v>4800.3889954538181</v>
      </c>
      <c r="AG38" s="13">
        <f t="shared" si="62"/>
        <v>5549.9303857118939</v>
      </c>
      <c r="AH38" s="13">
        <f t="shared" si="90"/>
        <v>4504.9776917865256</v>
      </c>
      <c r="AI38" s="13">
        <f t="shared" si="63"/>
        <v>18820.463058691992</v>
      </c>
      <c r="AJ38">
        <f t="shared" si="32"/>
        <v>5027.7683323057481</v>
      </c>
      <c r="AK38" s="13">
        <f t="shared" si="64"/>
        <v>5549.9303857118939</v>
      </c>
      <c r="AL38" s="37">
        <f t="shared" si="65"/>
        <v>2920.3624522220098</v>
      </c>
      <c r="AM38" s="13">
        <f t="shared" si="66"/>
        <v>13363.624866961673</v>
      </c>
      <c r="AN38">
        <f t="shared" si="33"/>
        <v>3291.5742540820561</v>
      </c>
      <c r="AO38" s="13">
        <f t="shared" si="67"/>
        <v>5104.2411726517294</v>
      </c>
      <c r="AP38" s="13">
        <f t="shared" si="91"/>
        <v>2922.2004777624052</v>
      </c>
      <c r="AQ38" s="13">
        <f t="shared" si="68"/>
        <v>18820.463058691992</v>
      </c>
      <c r="AR38" s="13">
        <f t="shared" si="35"/>
        <v>3444.9911182816272</v>
      </c>
      <c r="AS38" s="38">
        <f t="shared" si="69"/>
        <v>5104.2411726517294</v>
      </c>
      <c r="AT38" s="37">
        <f t="shared" si="70"/>
        <v>1575.2228181052485</v>
      </c>
      <c r="AU38" s="13">
        <f t="shared" si="71"/>
        <v>5345.449946784669</v>
      </c>
      <c r="AV38">
        <f t="shared" si="36"/>
        <v>1723.7075388492672</v>
      </c>
      <c r="AW38" s="13">
        <f t="shared" si="72"/>
        <v>1978.4794576065265</v>
      </c>
      <c r="AX38" s="13">
        <f t="shared" si="92"/>
        <v>1576.0422831813432</v>
      </c>
      <c r="AY38" s="13">
        <f t="shared" si="73"/>
        <v>18820.463058691992</v>
      </c>
      <c r="AZ38">
        <f t="shared" si="38"/>
        <v>2098.8329237005655</v>
      </c>
      <c r="BA38" s="13">
        <f t="shared" si="74"/>
        <v>1978.4794576065265</v>
      </c>
      <c r="BB38" s="37">
        <f t="shared" si="75"/>
        <v>1183.7374981592766</v>
      </c>
      <c r="BC38" s="13">
        <f t="shared" si="76"/>
        <v>8018.1749201770026</v>
      </c>
      <c r="BD38">
        <f t="shared" si="39"/>
        <v>1406.4645792753045</v>
      </c>
      <c r="BE38" s="13">
        <f t="shared" si="77"/>
        <v>1574.3100310468933</v>
      </c>
      <c r="BF38" s="13">
        <f t="shared" si="93"/>
        <v>1184.8195383125708</v>
      </c>
      <c r="BG38" s="13">
        <f t="shared" si="78"/>
        <v>18820.463058691992</v>
      </c>
      <c r="BH38">
        <f t="shared" si="41"/>
        <v>1707.6101788317928</v>
      </c>
      <c r="BI38" s="13">
        <f t="shared" si="79"/>
        <v>1574.3100310468933</v>
      </c>
      <c r="BJ38" s="115">
        <f t="shared" si="80"/>
        <v>2281.2151501403541</v>
      </c>
      <c r="BK38" s="13">
        <f t="shared" si="81"/>
        <v>8018.1749201770026</v>
      </c>
      <c r="BL38">
        <f t="shared" si="42"/>
        <v>2503.942231256382</v>
      </c>
      <c r="BM38" s="116">
        <f t="shared" si="82"/>
        <v>2285.183881040547</v>
      </c>
      <c r="BN38" s="13">
        <f t="shared" si="94"/>
        <v>2282.2971902936483</v>
      </c>
      <c r="BO38" s="13">
        <f t="shared" si="83"/>
        <v>18820.463058691992</v>
      </c>
      <c r="BP38">
        <f t="shared" si="44"/>
        <v>2805.0878308128704</v>
      </c>
      <c r="BQ38" s="13">
        <f t="shared" si="84"/>
        <v>2285.183881040547</v>
      </c>
      <c r="BR38" s="37">
        <f t="shared" si="85"/>
        <v>356.50079163128652</v>
      </c>
      <c r="BS38" s="13">
        <f t="shared" si="86"/>
        <v>8018.1749201770026</v>
      </c>
      <c r="BT38">
        <f t="shared" si="45"/>
        <v>579.22787274731434</v>
      </c>
      <c r="BU38" s="13">
        <f t="shared" si="87"/>
        <v>1000.7969427396886</v>
      </c>
      <c r="BV38" s="13">
        <f t="shared" si="95"/>
        <v>357.58283178458066</v>
      </c>
      <c r="BW38" s="13">
        <f t="shared" si="88"/>
        <v>18820.463058691992</v>
      </c>
      <c r="BX38">
        <f t="shared" si="47"/>
        <v>880.37347230380271</v>
      </c>
      <c r="BY38" s="13">
        <f t="shared" si="89"/>
        <v>1000.7969427396886</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60"/>
        <v>4503.4195539657812</v>
      </c>
      <c r="AE39" s="13">
        <f t="shared" si="61"/>
        <v>10690.899893569338</v>
      </c>
      <c r="AF39">
        <f t="shared" si="48"/>
        <v>4792.36279433252</v>
      </c>
      <c r="AG39" s="13">
        <f t="shared" si="62"/>
        <v>5549.9303857118939</v>
      </c>
      <c r="AH39" s="13">
        <f t="shared" si="90"/>
        <v>4504.9776917865256</v>
      </c>
      <c r="AI39" s="13">
        <f t="shared" si="63"/>
        <v>18820.463058691992</v>
      </c>
      <c r="AJ39">
        <f t="shared" si="32"/>
        <v>5013.6388555349577</v>
      </c>
      <c r="AK39" s="13">
        <f t="shared" si="64"/>
        <v>5549.9303857118939</v>
      </c>
      <c r="AL39" s="37">
        <f t="shared" si="65"/>
        <v>2920.3624522220098</v>
      </c>
      <c r="AM39" s="13">
        <f t="shared" si="66"/>
        <v>13363.624866961673</v>
      </c>
      <c r="AN39">
        <f t="shared" si="33"/>
        <v>3281.5415026804335</v>
      </c>
      <c r="AO39" s="13">
        <f t="shared" si="67"/>
        <v>5104.2411726517294</v>
      </c>
      <c r="AP39" s="13">
        <f t="shared" si="91"/>
        <v>2922.2004777624052</v>
      </c>
      <c r="AQ39" s="13">
        <f t="shared" si="68"/>
        <v>18820.463058691992</v>
      </c>
      <c r="AR39" s="13">
        <f t="shared" si="35"/>
        <v>3430.8616415108372</v>
      </c>
      <c r="AS39" s="38">
        <f t="shared" si="69"/>
        <v>5104.2411726517294</v>
      </c>
      <c r="AT39" s="37">
        <f t="shared" si="70"/>
        <v>1575.2228181052485</v>
      </c>
      <c r="AU39" s="13">
        <f t="shared" si="71"/>
        <v>5345.449946784669</v>
      </c>
      <c r="AV39">
        <f t="shared" si="36"/>
        <v>1719.6944382886179</v>
      </c>
      <c r="AW39" s="13">
        <f t="shared" si="72"/>
        <v>1978.4794576065265</v>
      </c>
      <c r="AX39" s="13">
        <f t="shared" si="92"/>
        <v>1576.0422831813432</v>
      </c>
      <c r="AY39" s="13">
        <f t="shared" si="73"/>
        <v>18820.463058691992</v>
      </c>
      <c r="AZ39">
        <f t="shared" si="38"/>
        <v>2084.7034469297755</v>
      </c>
      <c r="BA39" s="13">
        <f t="shared" si="74"/>
        <v>1978.4794576065265</v>
      </c>
      <c r="BB39" s="37">
        <f t="shared" si="75"/>
        <v>1183.7374981592766</v>
      </c>
      <c r="BC39" s="13">
        <f t="shared" si="76"/>
        <v>8018.1749201770026</v>
      </c>
      <c r="BD39">
        <f t="shared" si="39"/>
        <v>1400.4449284343307</v>
      </c>
      <c r="BE39" s="13">
        <f t="shared" si="77"/>
        <v>1574.3100310468933</v>
      </c>
      <c r="BF39" s="13">
        <f t="shared" si="93"/>
        <v>1184.8195383125708</v>
      </c>
      <c r="BG39" s="13">
        <f t="shared" si="78"/>
        <v>18820.463058691992</v>
      </c>
      <c r="BH39">
        <f t="shared" si="41"/>
        <v>1693.4807020610031</v>
      </c>
      <c r="BI39" s="13">
        <f t="shared" si="79"/>
        <v>1574.3100310468933</v>
      </c>
      <c r="BJ39" s="115">
        <f t="shared" si="80"/>
        <v>2281.2151501403541</v>
      </c>
      <c r="BK39" s="13">
        <f t="shared" si="81"/>
        <v>8018.1749201770026</v>
      </c>
      <c r="BL39">
        <f t="shared" si="42"/>
        <v>2497.9225804154084</v>
      </c>
      <c r="BM39" s="116">
        <f t="shared" si="82"/>
        <v>2285.183881040547</v>
      </c>
      <c r="BN39" s="13">
        <f t="shared" si="94"/>
        <v>2282.2971902936483</v>
      </c>
      <c r="BO39" s="13">
        <f t="shared" si="83"/>
        <v>18820.463058691992</v>
      </c>
      <c r="BP39">
        <f t="shared" si="44"/>
        <v>2790.9583540420804</v>
      </c>
      <c r="BQ39" s="13">
        <f t="shared" si="84"/>
        <v>2285.183881040547</v>
      </c>
      <c r="BR39" s="37">
        <f t="shared" si="85"/>
        <v>356.50079163128652</v>
      </c>
      <c r="BS39" s="13">
        <f t="shared" si="86"/>
        <v>8018.1749201770026</v>
      </c>
      <c r="BT39">
        <f t="shared" si="45"/>
        <v>573.20822190634067</v>
      </c>
      <c r="BU39" s="13">
        <f t="shared" si="87"/>
        <v>1000.7969427396886</v>
      </c>
      <c r="BV39" s="13">
        <f t="shared" si="95"/>
        <v>357.58283178458066</v>
      </c>
      <c r="BW39" s="13">
        <f t="shared" si="88"/>
        <v>18820.463058691992</v>
      </c>
      <c r="BX39">
        <f t="shared" si="47"/>
        <v>866.24399553301282</v>
      </c>
      <c r="BY39" s="13">
        <f t="shared" si="89"/>
        <v>1000.7969427396886</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60"/>
        <v>4503.4195539657812</v>
      </c>
      <c r="AE40" s="13">
        <f t="shared" si="61"/>
        <v>10690.899893569338</v>
      </c>
      <c r="AF40">
        <f t="shared" si="48"/>
        <v>4784.7590248491852</v>
      </c>
      <c r="AG40" s="13">
        <f t="shared" si="62"/>
        <v>5549.9303857118939</v>
      </c>
      <c r="AH40" s="13">
        <f t="shared" si="90"/>
        <v>4504.9776917865256</v>
      </c>
      <c r="AI40" s="13">
        <f t="shared" si="63"/>
        <v>18820.463058691992</v>
      </c>
      <c r="AJ40">
        <f t="shared" si="32"/>
        <v>5000.2530354363153</v>
      </c>
      <c r="AK40" s="13">
        <f t="shared" si="64"/>
        <v>5549.9303857118939</v>
      </c>
      <c r="AL40" s="37">
        <f t="shared" si="65"/>
        <v>2920.3624522220098</v>
      </c>
      <c r="AM40" s="13">
        <f t="shared" si="66"/>
        <v>13363.624866961673</v>
      </c>
      <c r="AN40">
        <f t="shared" si="33"/>
        <v>3272.0367908262642</v>
      </c>
      <c r="AO40" s="13">
        <f t="shared" si="67"/>
        <v>5104.2411726517294</v>
      </c>
      <c r="AP40" s="13">
        <f t="shared" si="91"/>
        <v>2922.2004777624052</v>
      </c>
      <c r="AQ40" s="13">
        <f t="shared" si="68"/>
        <v>18820.463058691992</v>
      </c>
      <c r="AR40" s="13">
        <f t="shared" si="35"/>
        <v>3417.4758214121944</v>
      </c>
      <c r="AS40" s="38">
        <f t="shared" si="69"/>
        <v>5104.2411726517294</v>
      </c>
      <c r="AT40" s="37">
        <f t="shared" si="70"/>
        <v>1575.2228181052485</v>
      </c>
      <c r="AU40" s="13">
        <f t="shared" si="71"/>
        <v>5345.449946784669</v>
      </c>
      <c r="AV40">
        <f t="shared" si="36"/>
        <v>1715.8925535469502</v>
      </c>
      <c r="AW40" s="13">
        <f t="shared" si="72"/>
        <v>1978.4794576065265</v>
      </c>
      <c r="AX40" s="13">
        <f t="shared" si="92"/>
        <v>1576.0422831813432</v>
      </c>
      <c r="AY40" s="13">
        <f t="shared" si="73"/>
        <v>18820.463058691992</v>
      </c>
      <c r="AZ40">
        <f t="shared" si="38"/>
        <v>2071.3176268311327</v>
      </c>
      <c r="BA40" s="13">
        <f t="shared" si="74"/>
        <v>1978.4794576065265</v>
      </c>
      <c r="BB40" s="37">
        <f t="shared" si="75"/>
        <v>1183.7374981592766</v>
      </c>
      <c r="BC40" s="13">
        <f t="shared" si="76"/>
        <v>8018.1749201770026</v>
      </c>
      <c r="BD40">
        <f t="shared" si="39"/>
        <v>1394.7421013218293</v>
      </c>
      <c r="BE40" s="13">
        <f t="shared" si="77"/>
        <v>1574.3100310468933</v>
      </c>
      <c r="BF40" s="13">
        <f t="shared" si="93"/>
        <v>1184.8195383125708</v>
      </c>
      <c r="BG40" s="13">
        <f t="shared" si="78"/>
        <v>18820.463058691992</v>
      </c>
      <c r="BH40">
        <f t="shared" si="41"/>
        <v>1680.09488196236</v>
      </c>
      <c r="BI40" s="13">
        <f t="shared" si="79"/>
        <v>1574.3100310468933</v>
      </c>
      <c r="BJ40" s="115">
        <f t="shared" si="80"/>
        <v>2281.2151501403541</v>
      </c>
      <c r="BK40" s="13">
        <f t="shared" si="81"/>
        <v>8018.1749201770026</v>
      </c>
      <c r="BL40">
        <f t="shared" si="42"/>
        <v>2492.2197533029066</v>
      </c>
      <c r="BM40" s="116">
        <f t="shared" si="82"/>
        <v>2285.183881040547</v>
      </c>
      <c r="BN40" s="13">
        <f t="shared" si="94"/>
        <v>2282.2971902936483</v>
      </c>
      <c r="BO40" s="13">
        <f t="shared" si="83"/>
        <v>18820.463058691992</v>
      </c>
      <c r="BP40">
        <f t="shared" si="44"/>
        <v>2777.5725339434375</v>
      </c>
      <c r="BQ40" s="13">
        <f t="shared" si="84"/>
        <v>2285.183881040547</v>
      </c>
      <c r="BR40" s="37">
        <f t="shared" si="85"/>
        <v>356.50079163128652</v>
      </c>
      <c r="BS40" s="13">
        <f t="shared" si="86"/>
        <v>8018.1749201770026</v>
      </c>
      <c r="BT40">
        <f t="shared" si="45"/>
        <v>567.50539479383929</v>
      </c>
      <c r="BU40" s="13">
        <f t="shared" si="87"/>
        <v>1000.7969427396886</v>
      </c>
      <c r="BV40" s="13">
        <f t="shared" si="95"/>
        <v>357.58283178458066</v>
      </c>
      <c r="BW40" s="13">
        <f t="shared" si="88"/>
        <v>18820.463058691992</v>
      </c>
      <c r="BX40">
        <f t="shared" si="47"/>
        <v>852.85817543436997</v>
      </c>
      <c r="BY40" s="13">
        <f t="shared" si="89"/>
        <v>1000.7969427396886</v>
      </c>
    </row>
    <row r="41" spans="1:77" x14ac:dyDescent="0.2">
      <c r="A41" t="s">
        <v>92</v>
      </c>
      <c r="B41" s="37">
        <f>Impact!$B$4*B37</f>
        <v>10486.447970297839</v>
      </c>
      <c r="C41" s="38">
        <f>Impact!$C$4*C37</f>
        <v>18779.140046620509</v>
      </c>
      <c r="D41" s="37">
        <f>Impact!$B$4*D37</f>
        <v>13108.059962872299</v>
      </c>
      <c r="E41" s="38">
        <f>Impact!$C$4*E37</f>
        <v>18779.140046620509</v>
      </c>
      <c r="F41" s="37">
        <f>Impact!$B$4*F37</f>
        <v>5243.2239851489194</v>
      </c>
      <c r="G41" s="38">
        <f>Impact!$C$4*G37</f>
        <v>18779.140046620509</v>
      </c>
      <c r="H41" s="37">
        <f>Impact!$B$4*H37</f>
        <v>7864.8359777233791</v>
      </c>
      <c r="I41" s="38">
        <f>Impact!$C$4*I37</f>
        <v>18779.140046620509</v>
      </c>
      <c r="J41" s="37">
        <f>Impact!$B$4*J37</f>
        <v>7864.8359777233791</v>
      </c>
      <c r="K41" s="38">
        <f>Impact!$C$4*K37</f>
        <v>18779.140046620509</v>
      </c>
      <c r="L41" s="37">
        <f>Impact!$B$4*L37</f>
        <v>7864.8359777233791</v>
      </c>
      <c r="M41" s="38">
        <f>Impact!$C$4*M37</f>
        <v>18779.140046620509</v>
      </c>
      <c r="N41" t="s">
        <v>27</v>
      </c>
      <c r="AC41">
        <v>40</v>
      </c>
      <c r="AD41" s="37">
        <f t="shared" si="60"/>
        <v>4503.4195539657812</v>
      </c>
      <c r="AE41" s="13">
        <f t="shared" si="61"/>
        <v>10690.899893569338</v>
      </c>
      <c r="AF41">
        <f t="shared" si="48"/>
        <v>4770.6920513050145</v>
      </c>
      <c r="AG41" s="13">
        <f t="shared" si="62"/>
        <v>5549.9303857118939</v>
      </c>
      <c r="AH41" s="13">
        <f t="shared" si="90"/>
        <v>4504.9776917865256</v>
      </c>
      <c r="AI41" s="13">
        <f t="shared" si="63"/>
        <v>18820.463058691992</v>
      </c>
      <c r="AJ41">
        <f t="shared" si="32"/>
        <v>4975.4892682538257</v>
      </c>
      <c r="AK41" s="13">
        <f t="shared" si="64"/>
        <v>5549.9303857118939</v>
      </c>
      <c r="AL41" s="37">
        <f t="shared" si="65"/>
        <v>2920.3624522220098</v>
      </c>
      <c r="AM41" s="13">
        <f t="shared" si="66"/>
        <v>13363.624866961673</v>
      </c>
      <c r="AN41">
        <f t="shared" si="33"/>
        <v>3254.4530738960516</v>
      </c>
      <c r="AO41" s="13">
        <f t="shared" si="67"/>
        <v>5104.2411726517294</v>
      </c>
      <c r="AP41" s="13">
        <f t="shared" si="91"/>
        <v>2922.2004777624052</v>
      </c>
      <c r="AQ41" s="13">
        <f t="shared" si="68"/>
        <v>18820.463058691992</v>
      </c>
      <c r="AR41" s="13">
        <f t="shared" si="35"/>
        <v>3392.7120542297048</v>
      </c>
      <c r="AS41" s="38">
        <f t="shared" si="69"/>
        <v>5104.2411726517294</v>
      </c>
      <c r="AT41" s="37">
        <f t="shared" si="70"/>
        <v>1575.2228181052485</v>
      </c>
      <c r="AU41" s="13">
        <f t="shared" si="71"/>
        <v>5345.449946784669</v>
      </c>
      <c r="AV41">
        <f t="shared" si="36"/>
        <v>1708.8590667748651</v>
      </c>
      <c r="AW41" s="13">
        <f t="shared" si="72"/>
        <v>1978.4794576065265</v>
      </c>
      <c r="AX41" s="13">
        <f t="shared" si="92"/>
        <v>1576.0422831813432</v>
      </c>
      <c r="AY41" s="13">
        <f t="shared" si="73"/>
        <v>18820.463058691992</v>
      </c>
      <c r="AZ41">
        <f t="shared" si="38"/>
        <v>2046.5538596486431</v>
      </c>
      <c r="BA41" s="13">
        <f t="shared" si="74"/>
        <v>1978.4794576065265</v>
      </c>
      <c r="BB41" s="37">
        <f t="shared" si="75"/>
        <v>1183.7374981592766</v>
      </c>
      <c r="BC41" s="13">
        <f t="shared" si="76"/>
        <v>8018.1749201770026</v>
      </c>
      <c r="BD41">
        <f t="shared" si="39"/>
        <v>1384.1918711637018</v>
      </c>
      <c r="BE41" s="13">
        <f t="shared" si="77"/>
        <v>1574.3100310468933</v>
      </c>
      <c r="BF41" s="13">
        <f t="shared" si="93"/>
        <v>1184.8195383125708</v>
      </c>
      <c r="BG41" s="13">
        <f t="shared" si="78"/>
        <v>18820.463058691992</v>
      </c>
      <c r="BH41">
        <f t="shared" si="41"/>
        <v>1655.3311147798706</v>
      </c>
      <c r="BI41" s="13">
        <f t="shared" si="79"/>
        <v>1574.3100310468933</v>
      </c>
      <c r="BJ41" s="115">
        <f t="shared" si="80"/>
        <v>2281.2151501403541</v>
      </c>
      <c r="BK41" s="13">
        <f t="shared" si="81"/>
        <v>8018.1749201770026</v>
      </c>
      <c r="BL41">
        <f t="shared" si="42"/>
        <v>2481.6695231447793</v>
      </c>
      <c r="BM41" s="116">
        <f t="shared" si="82"/>
        <v>2285.183881040547</v>
      </c>
      <c r="BN41" s="13">
        <f t="shared" si="94"/>
        <v>2282.2971902936483</v>
      </c>
      <c r="BO41" s="13">
        <f t="shared" si="83"/>
        <v>18820.463058691992</v>
      </c>
      <c r="BP41">
        <f t="shared" si="44"/>
        <v>2752.8087667609479</v>
      </c>
      <c r="BQ41" s="13">
        <f t="shared" si="84"/>
        <v>2285.183881040547</v>
      </c>
      <c r="BR41" s="37">
        <f t="shared" si="85"/>
        <v>356.50079163128652</v>
      </c>
      <c r="BS41" s="13">
        <f t="shared" si="86"/>
        <v>8018.1749201770026</v>
      </c>
      <c r="BT41">
        <f t="shared" si="45"/>
        <v>556.95516463571153</v>
      </c>
      <c r="BU41" s="13">
        <f t="shared" si="87"/>
        <v>1000.7969427396886</v>
      </c>
      <c r="BV41" s="13">
        <f t="shared" si="95"/>
        <v>357.58283178458066</v>
      </c>
      <c r="BW41" s="13">
        <f t="shared" si="88"/>
        <v>18820.463058691992</v>
      </c>
      <c r="BX41">
        <f t="shared" si="47"/>
        <v>828.0944082518804</v>
      </c>
      <c r="BY41" s="13">
        <f t="shared" si="89"/>
        <v>1000.7969427396886</v>
      </c>
    </row>
    <row r="42" spans="1:77" x14ac:dyDescent="0.2">
      <c r="A42" t="s">
        <v>91</v>
      </c>
      <c r="B42" s="37">
        <f>$Y$2*B37</f>
        <v>204.45192327149852</v>
      </c>
      <c r="C42" s="38">
        <f>$Y$5*C37</f>
        <v>41.323012071481784</v>
      </c>
      <c r="D42" s="37">
        <f>$Y$2*D37</f>
        <v>255.56490408937316</v>
      </c>
      <c r="E42" s="38">
        <f>$Y$5*E37</f>
        <v>41.323012071481784</v>
      </c>
      <c r="F42" s="37">
        <f>$Y$2*F37</f>
        <v>102.22596163574926</v>
      </c>
      <c r="G42" s="38">
        <f>$Y$5*G37</f>
        <v>41.323012071481784</v>
      </c>
      <c r="H42" s="37">
        <f>$Y$2*H37</f>
        <v>153.33894245362387</v>
      </c>
      <c r="I42" s="38">
        <f>$Y$5*I37</f>
        <v>41.323012071481784</v>
      </c>
      <c r="J42" s="37">
        <f>$Y$2*J37</f>
        <v>153.33894245362387</v>
      </c>
      <c r="K42" s="38">
        <f>$Y$5*K37</f>
        <v>41.323012071481784</v>
      </c>
      <c r="L42" s="37">
        <f>$Y$2*L37</f>
        <v>153.33894245362387</v>
      </c>
      <c r="M42" s="38">
        <f>$Y$5*M37</f>
        <v>41.323012071481784</v>
      </c>
      <c r="N42" t="s">
        <v>27</v>
      </c>
      <c r="AC42">
        <v>41</v>
      </c>
      <c r="AD42" s="37">
        <f t="shared" si="60"/>
        <v>4503.4195539657812</v>
      </c>
      <c r="AE42" s="13">
        <f t="shared" si="61"/>
        <v>10690.899893569338</v>
      </c>
      <c r="AF42">
        <f t="shared" si="48"/>
        <v>4764.1732099064966</v>
      </c>
      <c r="AG42" s="13">
        <f t="shared" si="62"/>
        <v>5549.9303857118939</v>
      </c>
      <c r="AH42" s="13">
        <f t="shared" si="90"/>
        <v>4504.9776917865256</v>
      </c>
      <c r="AI42" s="13">
        <f t="shared" si="63"/>
        <v>18820.463058691992</v>
      </c>
      <c r="AJ42">
        <f t="shared" si="32"/>
        <v>4964.0133761448669</v>
      </c>
      <c r="AK42" s="13">
        <f t="shared" si="64"/>
        <v>5549.9303857118939</v>
      </c>
      <c r="AL42" s="37">
        <f t="shared" si="65"/>
        <v>2920.3624522220098</v>
      </c>
      <c r="AM42" s="13">
        <f t="shared" si="66"/>
        <v>13363.624866961673</v>
      </c>
      <c r="AN42">
        <f t="shared" si="33"/>
        <v>3246.3045221479042</v>
      </c>
      <c r="AO42" s="13">
        <f t="shared" si="67"/>
        <v>5104.2411726517294</v>
      </c>
      <c r="AP42" s="13">
        <f t="shared" si="91"/>
        <v>2922.2004777624052</v>
      </c>
      <c r="AQ42" s="13">
        <f t="shared" si="68"/>
        <v>18820.463058691992</v>
      </c>
      <c r="AR42" s="13">
        <f t="shared" si="35"/>
        <v>3381.2361621207465</v>
      </c>
      <c r="AS42" s="38">
        <f t="shared" si="69"/>
        <v>5104.2411726517294</v>
      </c>
      <c r="AT42" s="37">
        <f t="shared" si="70"/>
        <v>1575.2228181052485</v>
      </c>
      <c r="AU42" s="13">
        <f t="shared" si="71"/>
        <v>5345.449946784669</v>
      </c>
      <c r="AV42">
        <f t="shared" si="36"/>
        <v>1705.5996460756064</v>
      </c>
      <c r="AW42" s="13">
        <f t="shared" si="72"/>
        <v>1978.4794576065265</v>
      </c>
      <c r="AX42" s="13">
        <f t="shared" si="92"/>
        <v>1576.0422831813432</v>
      </c>
      <c r="AY42" s="13">
        <f t="shared" si="73"/>
        <v>18820.463058691992</v>
      </c>
      <c r="AZ42">
        <f t="shared" si="38"/>
        <v>2035.0779675396846</v>
      </c>
      <c r="BA42" s="13">
        <f t="shared" si="74"/>
        <v>1978.4794576065265</v>
      </c>
      <c r="BB42" s="37">
        <f t="shared" si="75"/>
        <v>1183.7374981592766</v>
      </c>
      <c r="BC42" s="13">
        <f t="shared" si="76"/>
        <v>8018.1749201770026</v>
      </c>
      <c r="BD42">
        <f t="shared" si="39"/>
        <v>1379.3027401148133</v>
      </c>
      <c r="BE42" s="13">
        <f t="shared" si="77"/>
        <v>1574.3100310468933</v>
      </c>
      <c r="BF42" s="13">
        <f t="shared" si="93"/>
        <v>1184.8195383125708</v>
      </c>
      <c r="BG42" s="13">
        <f t="shared" si="78"/>
        <v>18820.463058691992</v>
      </c>
      <c r="BH42">
        <f t="shared" si="41"/>
        <v>1643.8552226709121</v>
      </c>
      <c r="BI42" s="13">
        <f t="shared" si="79"/>
        <v>1574.3100310468933</v>
      </c>
      <c r="BJ42" s="115">
        <f t="shared" si="80"/>
        <v>2281.2151501403541</v>
      </c>
      <c r="BK42" s="13">
        <f t="shared" si="81"/>
        <v>8018.1749201770026</v>
      </c>
      <c r="BL42">
        <f t="shared" si="42"/>
        <v>2476.7803920958909</v>
      </c>
      <c r="BM42" s="116">
        <f t="shared" si="82"/>
        <v>2285.183881040547</v>
      </c>
      <c r="BN42" s="13">
        <f t="shared" si="94"/>
        <v>2282.2971902936483</v>
      </c>
      <c r="BO42" s="13">
        <f t="shared" si="83"/>
        <v>18820.463058691992</v>
      </c>
      <c r="BP42">
        <f t="shared" si="44"/>
        <v>2741.3328746519896</v>
      </c>
      <c r="BQ42" s="13">
        <f t="shared" si="84"/>
        <v>2285.183881040547</v>
      </c>
      <c r="BR42" s="37">
        <f t="shared" si="85"/>
        <v>356.50079163128652</v>
      </c>
      <c r="BS42" s="13">
        <f t="shared" si="86"/>
        <v>8018.1749201770026</v>
      </c>
      <c r="BT42">
        <f t="shared" si="45"/>
        <v>552.0660335868231</v>
      </c>
      <c r="BU42" s="13">
        <f t="shared" si="87"/>
        <v>1000.7969427396886</v>
      </c>
      <c r="BV42" s="13">
        <f t="shared" si="95"/>
        <v>357.58283178458066</v>
      </c>
      <c r="BW42" s="13">
        <f t="shared" si="88"/>
        <v>18820.463058691992</v>
      </c>
      <c r="BX42">
        <f t="shared" si="47"/>
        <v>816.61851614292186</v>
      </c>
      <c r="BY42" s="13">
        <f t="shared" si="89"/>
        <v>1000.7969427396886</v>
      </c>
    </row>
    <row r="43" spans="1:77" x14ac:dyDescent="0.2">
      <c r="A43" t="s">
        <v>93</v>
      </c>
      <c r="B43" s="37">
        <f>($Y$9*$K$2+$Y$10*$L$2+$Y$11*$M$2)/('DU LCI'!$S$5*365)</f>
        <v>5.3547748417357282</v>
      </c>
      <c r="C43" s="38">
        <f>B43</f>
        <v>5.3547748417357282</v>
      </c>
      <c r="D43" s="37">
        <f>($Y$9*$K$8+$Y$10*$L$8+$Y$11*$M$8)/('DU LCI'!$S$5*365)</f>
        <v>11.321583707531239</v>
      </c>
      <c r="E43" s="38">
        <f>D43</f>
        <v>11.321583707531239</v>
      </c>
      <c r="F43" s="37">
        <f>($Y$9*$K$15+$Y$10*$L$15+$Y$11*$M$15)/('DU LCI'!$S$5*365)</f>
        <v>1.2646509167555733</v>
      </c>
      <c r="G43" s="38">
        <f>F43</f>
        <v>1.2646509167555733</v>
      </c>
      <c r="H43" s="37">
        <f>($Y$9*$K$19+$Y$10*$L$19+$Y$11*$M$19)/('DU LCI'!$S$5*365)</f>
        <v>2.2444877017350762</v>
      </c>
      <c r="I43" s="38">
        <f>H43</f>
        <v>2.2444877017350762</v>
      </c>
      <c r="J43" s="37">
        <f>($Y$9*$K$23+$Y$10*$L$23+$Y$11*$M$23)/('DU LCI'!$S$5*365)</f>
        <v>9.4439875570308821E-2</v>
      </c>
      <c r="K43" s="38">
        <f>J43</f>
        <v>9.4439875570308821E-2</v>
      </c>
      <c r="L43" s="37">
        <f>($Y$9*$K$27+$Y$10*$L$27+$Y$11*$M$27)/('DU LCI'!$S$5*365)</f>
        <v>0.5335769617257623</v>
      </c>
      <c r="M43" s="38">
        <f>L43</f>
        <v>0.5335769617257623</v>
      </c>
      <c r="N43" t="s">
        <v>27</v>
      </c>
      <c r="AC43">
        <v>42</v>
      </c>
      <c r="AD43" s="37">
        <f t="shared" si="60"/>
        <v>4503.4195539657812</v>
      </c>
      <c r="AE43" s="13">
        <f t="shared" si="61"/>
        <v>10690.899893569338</v>
      </c>
      <c r="AF43">
        <f t="shared" si="48"/>
        <v>4757.9647895269563</v>
      </c>
      <c r="AG43" s="13">
        <f t="shared" si="62"/>
        <v>5549.9303857118939</v>
      </c>
      <c r="AH43" s="13">
        <f t="shared" si="90"/>
        <v>4504.9776917865256</v>
      </c>
      <c r="AI43" s="13">
        <f t="shared" si="63"/>
        <v>18820.463058691992</v>
      </c>
      <c r="AJ43">
        <f t="shared" si="32"/>
        <v>4953.0839550887158</v>
      </c>
      <c r="AK43" s="13">
        <f t="shared" si="64"/>
        <v>5549.9303857118939</v>
      </c>
      <c r="AL43" s="37">
        <f t="shared" si="65"/>
        <v>2920.3624522220098</v>
      </c>
      <c r="AM43" s="13">
        <f t="shared" si="66"/>
        <v>13363.624866961673</v>
      </c>
      <c r="AN43">
        <f t="shared" si="33"/>
        <v>3238.543996673478</v>
      </c>
      <c r="AO43" s="13">
        <f t="shared" si="67"/>
        <v>5104.2411726517294</v>
      </c>
      <c r="AP43" s="13">
        <f t="shared" si="91"/>
        <v>2922.2004777624052</v>
      </c>
      <c r="AQ43" s="13">
        <f t="shared" si="68"/>
        <v>18820.463058691992</v>
      </c>
      <c r="AR43" s="13">
        <f t="shared" si="35"/>
        <v>3370.3067410645954</v>
      </c>
      <c r="AS43" s="38">
        <f t="shared" si="69"/>
        <v>5104.2411726517294</v>
      </c>
      <c r="AT43" s="37">
        <f t="shared" si="70"/>
        <v>1575.2228181052485</v>
      </c>
      <c r="AU43" s="13">
        <f t="shared" si="71"/>
        <v>5345.449946784669</v>
      </c>
      <c r="AV43">
        <f t="shared" si="36"/>
        <v>1702.4954358858358</v>
      </c>
      <c r="AW43" s="13">
        <f t="shared" si="72"/>
        <v>1978.4794576065265</v>
      </c>
      <c r="AX43" s="13">
        <f t="shared" si="92"/>
        <v>1576.0422831813432</v>
      </c>
      <c r="AY43" s="13">
        <f t="shared" si="73"/>
        <v>18820.463058691992</v>
      </c>
      <c r="AZ43">
        <f t="shared" si="38"/>
        <v>2024.1485464835337</v>
      </c>
      <c r="BA43" s="13">
        <f t="shared" si="74"/>
        <v>1978.4794576065265</v>
      </c>
      <c r="BB43" s="37">
        <f t="shared" si="75"/>
        <v>1183.7374981592766</v>
      </c>
      <c r="BC43" s="13">
        <f t="shared" si="76"/>
        <v>8018.1749201770026</v>
      </c>
      <c r="BD43">
        <f t="shared" si="39"/>
        <v>1374.6464248301577</v>
      </c>
      <c r="BE43" s="13">
        <f t="shared" si="77"/>
        <v>1574.3100310468933</v>
      </c>
      <c r="BF43" s="13">
        <f t="shared" si="93"/>
        <v>1184.8195383125708</v>
      </c>
      <c r="BG43" s="13">
        <f t="shared" si="78"/>
        <v>18820.463058691992</v>
      </c>
      <c r="BH43">
        <f t="shared" si="41"/>
        <v>1632.925801614761</v>
      </c>
      <c r="BI43" s="13">
        <f t="shared" si="79"/>
        <v>1574.3100310468933</v>
      </c>
      <c r="BJ43" s="115">
        <f t="shared" si="80"/>
        <v>2281.2151501403541</v>
      </c>
      <c r="BK43" s="13">
        <f t="shared" si="81"/>
        <v>8018.1749201770026</v>
      </c>
      <c r="BL43">
        <f t="shared" si="42"/>
        <v>2472.1240768112352</v>
      </c>
      <c r="BM43" s="116">
        <f t="shared" si="82"/>
        <v>2285.183881040547</v>
      </c>
      <c r="BN43" s="13">
        <f t="shared" si="94"/>
        <v>2282.2971902936483</v>
      </c>
      <c r="BO43" s="13">
        <f t="shared" si="83"/>
        <v>18820.463058691992</v>
      </c>
      <c r="BP43">
        <f t="shared" si="44"/>
        <v>2730.4034535958385</v>
      </c>
      <c r="BQ43" s="13">
        <f t="shared" si="84"/>
        <v>2285.183881040547</v>
      </c>
      <c r="BR43" s="37">
        <f t="shared" si="85"/>
        <v>356.50079163128652</v>
      </c>
      <c r="BS43" s="13">
        <f t="shared" si="86"/>
        <v>8018.1749201770026</v>
      </c>
      <c r="BT43">
        <f t="shared" si="45"/>
        <v>547.40971830216756</v>
      </c>
      <c r="BU43" s="13">
        <f t="shared" si="87"/>
        <v>1000.7969427396886</v>
      </c>
      <c r="BV43" s="13">
        <f t="shared" si="95"/>
        <v>357.58283178458066</v>
      </c>
      <c r="BW43" s="13">
        <f t="shared" si="88"/>
        <v>18820.463058691992</v>
      </c>
      <c r="BX43">
        <f t="shared" si="47"/>
        <v>805.68909508677098</v>
      </c>
      <c r="BY43" s="13">
        <f t="shared" si="89"/>
        <v>1000.7969427396886</v>
      </c>
    </row>
    <row r="44" spans="1:77" x14ac:dyDescent="0.2">
      <c r="A44" t="s">
        <v>94</v>
      </c>
      <c r="B44" s="37">
        <f>($K$2*$Y$12+$Y$13*$L$2+$Y$14*$M$2)/('DU LCI'!$S$5*365)</f>
        <v>4196.1439983354285</v>
      </c>
      <c r="C44" s="38">
        <f>B44</f>
        <v>4196.1439983354285</v>
      </c>
      <c r="D44" s="37">
        <f>($K$8*$Y$12+$Y$13*$L$8+$Y$14*$M$8)/('DU LCI'!$S$5*365)</f>
        <v>2279.412206210453</v>
      </c>
      <c r="E44" s="38">
        <f>D44</f>
        <v>2279.412206210453</v>
      </c>
      <c r="F44" s="37">
        <f>($K$15*$Y$12+$Y$13*$L$15+$Y$14*$M$15)/('DU LCI'!$S$5*365)</f>
        <v>1457.8517586506371</v>
      </c>
      <c r="G44" s="38">
        <f>F44</f>
        <v>1457.8517586506371</v>
      </c>
      <c r="H44" s="37">
        <f>($K$19*$Y$12+$Y$13*$L$19+$Y$14*$M$19)/('DU LCI'!$S$5*365)</f>
        <v>1068.7149637658868</v>
      </c>
      <c r="I44" s="38">
        <f>H44</f>
        <v>1068.7149637658868</v>
      </c>
      <c r="J44" s="37">
        <f>($K$8*$Y$12+$Y$13*$L$8+$Y$14*$M$8)/('DU LCI'!$S$5*365)</f>
        <v>2279.412206210453</v>
      </c>
      <c r="K44" s="38">
        <f>J44</f>
        <v>2279.412206210453</v>
      </c>
      <c r="L44" s="37">
        <f>($K$27*$Y$12+$Y$13*$L$27+$Y$14*$M$27)/('DU LCI'!$S$5*365)</f>
        <v>170.29550762795836</v>
      </c>
      <c r="M44" s="38">
        <f>L44</f>
        <v>170.29550762795836</v>
      </c>
      <c r="N44" t="s">
        <v>27</v>
      </c>
      <c r="AC44">
        <v>43</v>
      </c>
      <c r="AD44" s="37">
        <f t="shared" si="60"/>
        <v>4503.4195539657812</v>
      </c>
      <c r="AE44" s="13">
        <f t="shared" si="61"/>
        <v>10690.899893569338</v>
      </c>
      <c r="AF44">
        <f t="shared" si="48"/>
        <v>4752.0451328859981</v>
      </c>
      <c r="AG44" s="13">
        <f t="shared" si="62"/>
        <v>5549.9303857118939</v>
      </c>
      <c r="AH44" s="13">
        <f t="shared" si="90"/>
        <v>4504.9776917865256</v>
      </c>
      <c r="AI44" s="13">
        <f t="shared" si="63"/>
        <v>18820.463058691992</v>
      </c>
      <c r="AJ44">
        <f t="shared" si="32"/>
        <v>4942.6628791979674</v>
      </c>
      <c r="AK44" s="13">
        <f t="shared" si="64"/>
        <v>5549.9303857118939</v>
      </c>
      <c r="AL44" s="37">
        <f t="shared" si="65"/>
        <v>2920.3624522220098</v>
      </c>
      <c r="AM44" s="13">
        <f t="shared" si="66"/>
        <v>13363.624866961673</v>
      </c>
      <c r="AN44">
        <f t="shared" si="33"/>
        <v>3231.1444258722813</v>
      </c>
      <c r="AO44" s="13">
        <f t="shared" si="67"/>
        <v>5104.2411726517294</v>
      </c>
      <c r="AP44" s="13">
        <f t="shared" si="91"/>
        <v>2922.2004777624052</v>
      </c>
      <c r="AQ44" s="13">
        <f t="shared" si="68"/>
        <v>18820.463058691992</v>
      </c>
      <c r="AR44" s="13">
        <f t="shared" si="35"/>
        <v>3359.885665173847</v>
      </c>
      <c r="AS44" s="38">
        <f t="shared" si="69"/>
        <v>5104.2411726517294</v>
      </c>
      <c r="AT44" s="37">
        <f t="shared" si="70"/>
        <v>1575.2228181052485</v>
      </c>
      <c r="AU44" s="13">
        <f t="shared" si="71"/>
        <v>5345.449946784669</v>
      </c>
      <c r="AV44">
        <f t="shared" si="36"/>
        <v>1699.5356075653572</v>
      </c>
      <c r="AW44" s="13">
        <f t="shared" si="72"/>
        <v>1978.4794576065265</v>
      </c>
      <c r="AX44" s="13">
        <f t="shared" si="92"/>
        <v>1576.0422831813432</v>
      </c>
      <c r="AY44" s="13">
        <f t="shared" si="73"/>
        <v>18820.463058691992</v>
      </c>
      <c r="AZ44">
        <f t="shared" si="38"/>
        <v>2013.7274705927848</v>
      </c>
      <c r="BA44" s="13">
        <f t="shared" si="74"/>
        <v>1978.4794576065265</v>
      </c>
      <c r="BB44" s="37">
        <f t="shared" si="75"/>
        <v>1183.7374981592766</v>
      </c>
      <c r="BC44" s="13">
        <f t="shared" si="76"/>
        <v>8018.1749201770026</v>
      </c>
      <c r="BD44">
        <f t="shared" si="39"/>
        <v>1370.2066823494395</v>
      </c>
      <c r="BE44" s="13">
        <f t="shared" si="77"/>
        <v>1574.3100310468933</v>
      </c>
      <c r="BF44" s="13">
        <f t="shared" si="93"/>
        <v>1184.8195383125708</v>
      </c>
      <c r="BG44" s="13">
        <f t="shared" si="78"/>
        <v>18820.463058691992</v>
      </c>
      <c r="BH44">
        <f t="shared" si="41"/>
        <v>1622.5047257240126</v>
      </c>
      <c r="BI44" s="13">
        <f t="shared" si="79"/>
        <v>1574.3100310468933</v>
      </c>
      <c r="BJ44" s="115">
        <f t="shared" si="80"/>
        <v>2281.2151501403541</v>
      </c>
      <c r="BK44" s="13">
        <f t="shared" si="81"/>
        <v>8018.1749201770026</v>
      </c>
      <c r="BL44">
        <f t="shared" si="42"/>
        <v>2467.6843343305168</v>
      </c>
      <c r="BM44" s="116">
        <f t="shared" si="82"/>
        <v>2285.183881040547</v>
      </c>
      <c r="BN44" s="13">
        <f t="shared" si="94"/>
        <v>2282.2971902936483</v>
      </c>
      <c r="BO44" s="13">
        <f t="shared" si="83"/>
        <v>18820.463058691992</v>
      </c>
      <c r="BP44">
        <f t="shared" si="44"/>
        <v>2719.9823777050901</v>
      </c>
      <c r="BQ44" s="13">
        <f t="shared" si="84"/>
        <v>2285.183881040547</v>
      </c>
      <c r="BR44" s="37">
        <f t="shared" si="85"/>
        <v>356.50079163128652</v>
      </c>
      <c r="BS44" s="13">
        <f t="shared" si="86"/>
        <v>8018.1749201770026</v>
      </c>
      <c r="BT44">
        <f t="shared" si="45"/>
        <v>542.96997582144934</v>
      </c>
      <c r="BU44" s="13">
        <f t="shared" si="87"/>
        <v>1000.7969427396886</v>
      </c>
      <c r="BV44" s="13">
        <f t="shared" si="95"/>
        <v>357.58283178458066</v>
      </c>
      <c r="BW44" s="13">
        <f t="shared" si="88"/>
        <v>18820.463058691992</v>
      </c>
      <c r="BX44">
        <f t="shared" si="47"/>
        <v>795.26801919602235</v>
      </c>
      <c r="BY44" s="13">
        <f t="shared" si="89"/>
        <v>1000.7969427396886</v>
      </c>
    </row>
    <row r="45" spans="1:77" x14ac:dyDescent="0.2">
      <c r="A45" t="s">
        <v>75</v>
      </c>
      <c r="B45" s="37">
        <f>'DU LCI'!$C$14*Impact!$B$1*B37*B38</f>
        <v>0.9810497389866768</v>
      </c>
      <c r="C45" s="38">
        <f>'DU LCI'!$D$14*Impact!$B$1*C37*C36*C38</f>
        <v>6.6942217483796762</v>
      </c>
      <c r="D45" s="37">
        <f>'DU LCI'!$C$14*Impact!$B$1*D37*D38</f>
        <v>1.7168370432266844</v>
      </c>
      <c r="E45" s="38">
        <f>'DU LCI'!$D$14*Impact!$B$1*E37*E36*E38</f>
        <v>9.3719104477315476</v>
      </c>
      <c r="F45" s="37">
        <f>'DU LCI'!$C$14*Impact!$B$1*F37*F38</f>
        <v>0.19620994779733536</v>
      </c>
      <c r="G45" s="38">
        <f>'DU LCI'!$D$14*Impact!$B$1*G37*G36*G38</f>
        <v>2.6776886993518705</v>
      </c>
      <c r="H45" s="37">
        <f>'DU LCI'!$C$14*Impact!$B$1*H37*H38</f>
        <v>0.44147238254400456</v>
      </c>
      <c r="I45" s="38">
        <f>'DU LCI'!$D$14*Impact!$B$1*I37*I36*I38</f>
        <v>4.0165330490278057</v>
      </c>
      <c r="J45" s="37">
        <f>'DU LCI'!$C$14*Impact!$B$1*J37*J38</f>
        <v>0.44147238254400456</v>
      </c>
      <c r="K45" s="38">
        <f>'DU LCI'!$D$14*Impact!$B$1*K37*K36*K38</f>
        <v>4.0165330490278057</v>
      </c>
      <c r="L45" s="37">
        <f>'DU LCI'!$C$14*Impact!$B$1*L37*L38</f>
        <v>0.44147238254400456</v>
      </c>
      <c r="M45" s="38">
        <f>'DU LCI'!$D$14*Impact!$B$1*M37*M36*M38</f>
        <v>4.0165330490278057</v>
      </c>
      <c r="N45" t="s">
        <v>27</v>
      </c>
      <c r="AC45">
        <v>44</v>
      </c>
      <c r="AD45" s="37">
        <f t="shared" si="60"/>
        <v>4503.4195539657812</v>
      </c>
      <c r="AE45" s="13">
        <f t="shared" si="61"/>
        <v>10690.899893569338</v>
      </c>
      <c r="AF45">
        <f t="shared" si="48"/>
        <v>4746.3945515469022</v>
      </c>
      <c r="AG45" s="13">
        <f t="shared" si="62"/>
        <v>5549.9303857118939</v>
      </c>
      <c r="AH45" s="13">
        <f t="shared" si="90"/>
        <v>4504.9776917865256</v>
      </c>
      <c r="AI45" s="13">
        <f t="shared" si="63"/>
        <v>18820.463058691992</v>
      </c>
      <c r="AJ45">
        <f t="shared" si="32"/>
        <v>4932.7154885749796</v>
      </c>
      <c r="AK45" s="13">
        <f t="shared" si="64"/>
        <v>5549.9303857118939</v>
      </c>
      <c r="AL45" s="37">
        <f t="shared" si="65"/>
        <v>2920.3624522220098</v>
      </c>
      <c r="AM45" s="13">
        <f t="shared" si="66"/>
        <v>13363.624866961673</v>
      </c>
      <c r="AN45">
        <f t="shared" si="33"/>
        <v>3224.0811991984115</v>
      </c>
      <c r="AO45" s="13">
        <f t="shared" si="67"/>
        <v>5104.2411726517294</v>
      </c>
      <c r="AP45" s="13">
        <f t="shared" si="91"/>
        <v>2922.2004777624052</v>
      </c>
      <c r="AQ45" s="13">
        <f t="shared" si="68"/>
        <v>18820.463058691992</v>
      </c>
      <c r="AR45" s="13">
        <f t="shared" si="35"/>
        <v>3349.9382745508597</v>
      </c>
      <c r="AS45" s="38">
        <f t="shared" si="69"/>
        <v>5104.2411726517294</v>
      </c>
      <c r="AT45" s="37">
        <f t="shared" si="70"/>
        <v>1575.2228181052485</v>
      </c>
      <c r="AU45" s="13">
        <f t="shared" si="71"/>
        <v>5345.449946784669</v>
      </c>
      <c r="AV45">
        <f t="shared" si="36"/>
        <v>1696.7103168958092</v>
      </c>
      <c r="AW45" s="13">
        <f t="shared" si="72"/>
        <v>1978.4794576065265</v>
      </c>
      <c r="AX45" s="13">
        <f t="shared" si="92"/>
        <v>1576.0422831813432</v>
      </c>
      <c r="AY45" s="13">
        <f t="shared" si="73"/>
        <v>18820.463058691992</v>
      </c>
      <c r="AZ45">
        <f t="shared" si="38"/>
        <v>2003.7800799697975</v>
      </c>
      <c r="BA45" s="13">
        <f t="shared" si="74"/>
        <v>1978.4794576065265</v>
      </c>
      <c r="BB45" s="37">
        <f t="shared" si="75"/>
        <v>1183.7374981592766</v>
      </c>
      <c r="BC45" s="13">
        <f t="shared" si="76"/>
        <v>8018.1749201770026</v>
      </c>
      <c r="BD45">
        <f t="shared" si="39"/>
        <v>1365.9687463451176</v>
      </c>
      <c r="BE45" s="13">
        <f t="shared" si="77"/>
        <v>1574.3100310468933</v>
      </c>
      <c r="BF45" s="13">
        <f t="shared" si="93"/>
        <v>1184.8195383125708</v>
      </c>
      <c r="BG45" s="13">
        <f t="shared" si="78"/>
        <v>18820.463058691992</v>
      </c>
      <c r="BH45">
        <f t="shared" si="41"/>
        <v>1612.5573351010253</v>
      </c>
      <c r="BI45" s="13">
        <f t="shared" si="79"/>
        <v>1574.3100310468933</v>
      </c>
      <c r="BJ45" s="115">
        <f t="shared" si="80"/>
        <v>2281.2151501403541</v>
      </c>
      <c r="BK45" s="13">
        <f t="shared" si="81"/>
        <v>8018.1749201770026</v>
      </c>
      <c r="BL45">
        <f t="shared" si="42"/>
        <v>2463.4463983261949</v>
      </c>
      <c r="BM45" s="116">
        <f t="shared" si="82"/>
        <v>2285.183881040547</v>
      </c>
      <c r="BN45" s="13">
        <f t="shared" si="94"/>
        <v>2282.2971902936483</v>
      </c>
      <c r="BO45" s="13">
        <f t="shared" si="83"/>
        <v>18820.463058691992</v>
      </c>
      <c r="BP45">
        <f t="shared" si="44"/>
        <v>2710.0349870821028</v>
      </c>
      <c r="BQ45" s="13">
        <f t="shared" si="84"/>
        <v>2285.183881040547</v>
      </c>
      <c r="BR45" s="37">
        <f t="shared" si="85"/>
        <v>356.50079163128652</v>
      </c>
      <c r="BS45" s="13">
        <f t="shared" si="86"/>
        <v>8018.1749201770026</v>
      </c>
      <c r="BT45">
        <f t="shared" si="45"/>
        <v>538.73203981712754</v>
      </c>
      <c r="BU45" s="13">
        <f t="shared" si="87"/>
        <v>1000.7969427396886</v>
      </c>
      <c r="BV45" s="13">
        <f t="shared" si="95"/>
        <v>357.58283178458066</v>
      </c>
      <c r="BW45" s="13">
        <f t="shared" si="88"/>
        <v>18820.463058691992</v>
      </c>
      <c r="BX45">
        <f t="shared" si="47"/>
        <v>785.32062857303504</v>
      </c>
      <c r="BY45" s="13">
        <f t="shared" si="89"/>
        <v>1000.7969427396886</v>
      </c>
    </row>
    <row r="46" spans="1:77" x14ac:dyDescent="0.2">
      <c r="A46" s="20" t="s">
        <v>215</v>
      </c>
      <c r="B46" s="35"/>
      <c r="C46" s="38">
        <f>'DU LCI'!$D$15*Impact!$B$1*C37*C36*C38</f>
        <v>2.5391875597302227</v>
      </c>
      <c r="D46" s="35"/>
      <c r="E46" s="38">
        <f>'DU LCI'!$D$15*Impact!$B$1*E37*E36*E38</f>
        <v>3.5548625836223118</v>
      </c>
      <c r="F46" s="35"/>
      <c r="G46" s="38">
        <f>'DU LCI'!$D$15*Impact!$B$1*G37*G36*G38</f>
        <v>1.0156750238920891</v>
      </c>
      <c r="H46" s="35"/>
      <c r="I46" s="38">
        <f>'DU LCI'!$D$15*Impact!$B$1*I37*I36*I38</f>
        <v>1.5235125358381336</v>
      </c>
      <c r="J46" s="35"/>
      <c r="K46" s="38">
        <f>'DU LCI'!$D$15*Impact!$B$1*K37*K36*K38</f>
        <v>1.5235125358381336</v>
      </c>
      <c r="L46" s="35"/>
      <c r="M46" s="38">
        <f>'DU LCI'!$D$15*Impact!$B$1*M37*M36*M38</f>
        <v>1.5235125358381336</v>
      </c>
      <c r="N46" t="s">
        <v>27</v>
      </c>
      <c r="AC46">
        <v>45</v>
      </c>
      <c r="AD46" s="37">
        <f t="shared" si="60"/>
        <v>4503.4195539657812</v>
      </c>
      <c r="AE46" s="13">
        <f t="shared" si="61"/>
        <v>10690.899893569338</v>
      </c>
      <c r="AF46">
        <f t="shared" si="48"/>
        <v>4740.9951071562109</v>
      </c>
      <c r="AG46" s="13">
        <f t="shared" si="62"/>
        <v>5549.9303857118939</v>
      </c>
      <c r="AH46" s="13">
        <f t="shared" si="90"/>
        <v>4504.9776917865256</v>
      </c>
      <c r="AI46" s="13">
        <f t="shared" si="63"/>
        <v>18820.463058691992</v>
      </c>
      <c r="AJ46">
        <f t="shared" si="32"/>
        <v>4923.2102042019033</v>
      </c>
      <c r="AK46" s="13">
        <f t="shared" si="64"/>
        <v>5549.9303857118939</v>
      </c>
      <c r="AL46" s="37">
        <f t="shared" si="65"/>
        <v>2920.3624522220098</v>
      </c>
      <c r="AM46" s="13">
        <f t="shared" si="66"/>
        <v>13363.624866961673</v>
      </c>
      <c r="AN46">
        <f t="shared" si="33"/>
        <v>3217.3318937100471</v>
      </c>
      <c r="AO46" s="13">
        <f t="shared" si="67"/>
        <v>5104.2411726517294</v>
      </c>
      <c r="AP46" s="13">
        <f t="shared" si="91"/>
        <v>2922.2004777624052</v>
      </c>
      <c r="AQ46" s="13">
        <f t="shared" si="68"/>
        <v>18820.463058691992</v>
      </c>
      <c r="AR46" s="13">
        <f t="shared" si="35"/>
        <v>3340.4329901777828</v>
      </c>
      <c r="AS46" s="38">
        <f t="shared" si="69"/>
        <v>5104.2411726517294</v>
      </c>
      <c r="AT46" s="37">
        <f t="shared" si="70"/>
        <v>1575.2228181052485</v>
      </c>
      <c r="AU46" s="13">
        <f t="shared" si="71"/>
        <v>5345.449946784669</v>
      </c>
      <c r="AV46">
        <f t="shared" si="36"/>
        <v>1694.0105947004633</v>
      </c>
      <c r="AW46" s="13">
        <f t="shared" si="72"/>
        <v>1978.4794576065265</v>
      </c>
      <c r="AX46" s="13">
        <f t="shared" si="92"/>
        <v>1576.0422831813432</v>
      </c>
      <c r="AY46" s="13">
        <f t="shared" si="73"/>
        <v>18820.463058691992</v>
      </c>
      <c r="AZ46">
        <f t="shared" si="38"/>
        <v>1994.2747955967209</v>
      </c>
      <c r="BA46" s="13">
        <f t="shared" si="74"/>
        <v>1978.4794576065265</v>
      </c>
      <c r="BB46" s="37">
        <f t="shared" si="75"/>
        <v>1183.7374981592766</v>
      </c>
      <c r="BC46" s="13">
        <f t="shared" si="76"/>
        <v>8018.1749201770026</v>
      </c>
      <c r="BD46">
        <f t="shared" si="39"/>
        <v>1361.9191630520988</v>
      </c>
      <c r="BE46" s="13">
        <f t="shared" si="77"/>
        <v>1574.3100310468933</v>
      </c>
      <c r="BF46" s="13">
        <f t="shared" si="93"/>
        <v>1184.8195383125708</v>
      </c>
      <c r="BG46" s="13">
        <f t="shared" si="78"/>
        <v>18820.463058691992</v>
      </c>
      <c r="BH46">
        <f t="shared" si="41"/>
        <v>1603.0520507279484</v>
      </c>
      <c r="BI46" s="13">
        <f t="shared" si="79"/>
        <v>1574.3100310468933</v>
      </c>
      <c r="BJ46" s="115">
        <f t="shared" si="80"/>
        <v>2281.2151501403541</v>
      </c>
      <c r="BK46" s="13">
        <f t="shared" si="81"/>
        <v>8018.1749201770026</v>
      </c>
      <c r="BL46">
        <f t="shared" si="42"/>
        <v>2459.3968150331766</v>
      </c>
      <c r="BM46" s="116">
        <f t="shared" si="82"/>
        <v>2285.183881040547</v>
      </c>
      <c r="BN46" s="13">
        <f t="shared" si="94"/>
        <v>2282.2971902936483</v>
      </c>
      <c r="BO46" s="13">
        <f t="shared" si="83"/>
        <v>18820.463058691992</v>
      </c>
      <c r="BP46">
        <f t="shared" si="44"/>
        <v>2700.529702709026</v>
      </c>
      <c r="BQ46" s="13">
        <f t="shared" si="84"/>
        <v>2285.183881040547</v>
      </c>
      <c r="BR46" s="37">
        <f t="shared" si="85"/>
        <v>356.50079163128652</v>
      </c>
      <c r="BS46" s="13">
        <f t="shared" si="86"/>
        <v>8018.1749201770026</v>
      </c>
      <c r="BT46">
        <f t="shared" si="45"/>
        <v>534.68245652410883</v>
      </c>
      <c r="BU46" s="13">
        <f t="shared" si="87"/>
        <v>1000.7969427396886</v>
      </c>
      <c r="BV46" s="13">
        <f t="shared" si="95"/>
        <v>357.58283178458066</v>
      </c>
      <c r="BW46" s="13">
        <f t="shared" si="88"/>
        <v>18820.463058691992</v>
      </c>
      <c r="BX46">
        <f t="shared" si="47"/>
        <v>775.81534419995819</v>
      </c>
      <c r="BY46" s="13">
        <f t="shared" si="89"/>
        <v>1000.7969427396886</v>
      </c>
    </row>
    <row r="47" spans="1:77" x14ac:dyDescent="0.2">
      <c r="A47" s="20" t="s">
        <v>95</v>
      </c>
      <c r="B47" s="37">
        <f t="shared" ref="B47:M47" si="96">B40</f>
        <v>300.93973104963089</v>
      </c>
      <c r="C47" s="38">
        <f t="shared" si="96"/>
        <v>300.93973104963089</v>
      </c>
      <c r="D47" s="37">
        <f t="shared" si="96"/>
        <v>627.91182526079854</v>
      </c>
      <c r="E47" s="38">
        <f t="shared" si="96"/>
        <v>627.91182526079854</v>
      </c>
      <c r="F47" s="37">
        <f t="shared" si="96"/>
        <v>115.91019859005863</v>
      </c>
      <c r="G47" s="38">
        <f t="shared" si="96"/>
        <v>115.91019859005863</v>
      </c>
      <c r="H47" s="37">
        <f t="shared" si="96"/>
        <v>112.3365743091108</v>
      </c>
      <c r="I47" s="38">
        <f t="shared" si="96"/>
        <v>112.3365743091108</v>
      </c>
      <c r="J47" s="37">
        <f t="shared" si="96"/>
        <v>1.2670316717866057</v>
      </c>
      <c r="K47" s="38">
        <f t="shared" si="96"/>
        <v>1.2670316717866057</v>
      </c>
      <c r="L47" s="37">
        <f t="shared" si="96"/>
        <v>185.2302346590584</v>
      </c>
      <c r="M47" s="38">
        <f t="shared" si="96"/>
        <v>185.2302346590584</v>
      </c>
      <c r="N47" t="s">
        <v>27</v>
      </c>
      <c r="AC47">
        <v>46</v>
      </c>
      <c r="AD47" s="37">
        <f t="shared" si="60"/>
        <v>4503.4195539657812</v>
      </c>
      <c r="AE47" s="13">
        <f t="shared" si="61"/>
        <v>10690.899893569338</v>
      </c>
      <c r="AF47">
        <f t="shared" si="48"/>
        <v>4735.8304212172889</v>
      </c>
      <c r="AG47" s="13">
        <f t="shared" si="62"/>
        <v>5549.9303857118939</v>
      </c>
      <c r="AH47" s="13">
        <f t="shared" si="90"/>
        <v>4504.9776917865256</v>
      </c>
      <c r="AI47" s="13">
        <f t="shared" si="63"/>
        <v>18820.463058691992</v>
      </c>
      <c r="AJ47">
        <f t="shared" si="32"/>
        <v>4914.1181930624389</v>
      </c>
      <c r="AK47" s="13">
        <f t="shared" si="64"/>
        <v>5549.9303857118939</v>
      </c>
      <c r="AL47" s="37">
        <f t="shared" si="65"/>
        <v>2920.3624522220098</v>
      </c>
      <c r="AM47" s="13">
        <f t="shared" si="66"/>
        <v>13363.624866961673</v>
      </c>
      <c r="AN47">
        <f t="shared" si="33"/>
        <v>3210.8760362863941</v>
      </c>
      <c r="AO47" s="13">
        <f t="shared" si="67"/>
        <v>5104.2411726517294</v>
      </c>
      <c r="AP47" s="13">
        <f t="shared" si="91"/>
        <v>2922.2004777624052</v>
      </c>
      <c r="AQ47" s="13">
        <f t="shared" si="68"/>
        <v>18820.463058691992</v>
      </c>
      <c r="AR47" s="13">
        <f t="shared" si="35"/>
        <v>3331.340979038318</v>
      </c>
      <c r="AS47" s="38">
        <f t="shared" si="69"/>
        <v>5104.2411726517294</v>
      </c>
      <c r="AT47" s="37">
        <f t="shared" si="70"/>
        <v>1575.2228181052485</v>
      </c>
      <c r="AU47" s="13">
        <f t="shared" si="71"/>
        <v>5345.449946784669</v>
      </c>
      <c r="AV47">
        <f t="shared" si="36"/>
        <v>1691.4282517310021</v>
      </c>
      <c r="AW47" s="13">
        <f t="shared" si="72"/>
        <v>1978.4794576065265</v>
      </c>
      <c r="AX47" s="13">
        <f t="shared" si="92"/>
        <v>1576.0422831813432</v>
      </c>
      <c r="AY47" s="13">
        <f t="shared" si="73"/>
        <v>18820.463058691992</v>
      </c>
      <c r="AZ47">
        <f t="shared" si="38"/>
        <v>1985.182784457256</v>
      </c>
      <c r="BA47" s="13">
        <f t="shared" si="74"/>
        <v>1978.4794576065265</v>
      </c>
      <c r="BB47" s="37">
        <f t="shared" si="75"/>
        <v>1183.7374981592766</v>
      </c>
      <c r="BC47" s="13">
        <f t="shared" si="76"/>
        <v>8018.1749201770026</v>
      </c>
      <c r="BD47">
        <f t="shared" si="39"/>
        <v>1358.0456485979071</v>
      </c>
      <c r="BE47" s="13">
        <f t="shared" si="77"/>
        <v>1574.3100310468933</v>
      </c>
      <c r="BF47" s="13">
        <f t="shared" si="93"/>
        <v>1184.8195383125708</v>
      </c>
      <c r="BG47" s="13">
        <f t="shared" si="78"/>
        <v>18820.463058691992</v>
      </c>
      <c r="BH47">
        <f t="shared" si="41"/>
        <v>1593.9600395884836</v>
      </c>
      <c r="BI47" s="13">
        <f t="shared" si="79"/>
        <v>1574.3100310468933</v>
      </c>
      <c r="BJ47" s="115">
        <f t="shared" si="80"/>
        <v>2281.2151501403541</v>
      </c>
      <c r="BK47" s="13">
        <f t="shared" si="81"/>
        <v>8018.1749201770026</v>
      </c>
      <c r="BL47">
        <f t="shared" si="42"/>
        <v>2455.5233005789846</v>
      </c>
      <c r="BM47" s="116">
        <f t="shared" si="82"/>
        <v>2285.183881040547</v>
      </c>
      <c r="BN47" s="13">
        <f t="shared" si="94"/>
        <v>2282.2971902936483</v>
      </c>
      <c r="BO47" s="13">
        <f t="shared" si="83"/>
        <v>18820.463058691992</v>
      </c>
      <c r="BP47">
        <f t="shared" si="44"/>
        <v>2691.4376915695611</v>
      </c>
      <c r="BQ47" s="13">
        <f t="shared" si="84"/>
        <v>2285.183881040547</v>
      </c>
      <c r="BR47" s="37">
        <f t="shared" si="85"/>
        <v>356.50079163128652</v>
      </c>
      <c r="BS47" s="13">
        <f t="shared" si="86"/>
        <v>8018.1749201770026</v>
      </c>
      <c r="BT47">
        <f t="shared" si="45"/>
        <v>530.80894206991707</v>
      </c>
      <c r="BU47" s="13">
        <f t="shared" si="87"/>
        <v>1000.7969427396886</v>
      </c>
      <c r="BV47" s="13">
        <f t="shared" si="95"/>
        <v>357.58283178458066</v>
      </c>
      <c r="BW47" s="13">
        <f t="shared" si="88"/>
        <v>18820.463058691992</v>
      </c>
      <c r="BX47">
        <f t="shared" si="47"/>
        <v>766.72333306049359</v>
      </c>
      <c r="BY47" s="13">
        <f t="shared" si="89"/>
        <v>1000.7969427396886</v>
      </c>
    </row>
    <row r="48" spans="1:77" x14ac:dyDescent="0.2">
      <c r="A48" s="20" t="s">
        <v>252</v>
      </c>
      <c r="B48" s="37">
        <f t="shared" ref="B48:M48" si="97">(B39*$Y$17-B47)</f>
        <v>1047.4918814850989</v>
      </c>
      <c r="C48" s="38">
        <f t="shared" si="97"/>
        <v>1047.4918814850989</v>
      </c>
      <c r="D48" s="37">
        <f t="shared" si="97"/>
        <v>2185.5955574729464</v>
      </c>
      <c r="E48" s="38">
        <f t="shared" si="97"/>
        <v>2185.5955574729464</v>
      </c>
      <c r="F48" s="37">
        <f t="shared" si="97"/>
        <v>403.45284944907542</v>
      </c>
      <c r="G48" s="38">
        <f t="shared" si="97"/>
        <v>403.45284944907542</v>
      </c>
      <c r="H48" s="37">
        <f t="shared" si="97"/>
        <v>391.01400527016062</v>
      </c>
      <c r="I48" s="38">
        <f t="shared" si="97"/>
        <v>391.01400527016062</v>
      </c>
      <c r="J48" s="37">
        <f t="shared" si="97"/>
        <v>4.4102032827366333</v>
      </c>
      <c r="K48" s="38">
        <f t="shared" si="97"/>
        <v>4.4102032827366333</v>
      </c>
      <c r="L48" s="37">
        <f t="shared" si="97"/>
        <v>644.73762349094602</v>
      </c>
      <c r="M48" s="38">
        <f t="shared" si="97"/>
        <v>644.73762349094602</v>
      </c>
      <c r="N48" t="s">
        <v>27</v>
      </c>
      <c r="AC48">
        <v>47</v>
      </c>
      <c r="AD48" s="37">
        <f t="shared" si="60"/>
        <v>4503.4195539657812</v>
      </c>
      <c r="AE48" s="13">
        <f t="shared" si="61"/>
        <v>10690.899893569338</v>
      </c>
      <c r="AF48">
        <f t="shared" si="48"/>
        <v>4730.8855091481073</v>
      </c>
      <c r="AG48" s="13">
        <f t="shared" si="62"/>
        <v>5549.9303857118939</v>
      </c>
      <c r="AH48" s="13">
        <f t="shared" si="90"/>
        <v>4504.9776917865256</v>
      </c>
      <c r="AI48" s="13">
        <f t="shared" si="63"/>
        <v>18820.463058691992</v>
      </c>
      <c r="AJ48">
        <f t="shared" si="32"/>
        <v>4905.4130760140151</v>
      </c>
      <c r="AK48" s="13">
        <f t="shared" si="64"/>
        <v>5549.9303857118939</v>
      </c>
      <c r="AL48" s="37">
        <f t="shared" si="65"/>
        <v>2920.3624522220098</v>
      </c>
      <c r="AM48" s="13">
        <f t="shared" si="66"/>
        <v>13363.624866961673</v>
      </c>
      <c r="AN48">
        <f t="shared" si="33"/>
        <v>3204.6948961999178</v>
      </c>
      <c r="AO48" s="13">
        <f t="shared" si="67"/>
        <v>5104.2411726517294</v>
      </c>
      <c r="AP48" s="13">
        <f t="shared" si="91"/>
        <v>2922.2004777624052</v>
      </c>
      <c r="AQ48" s="13">
        <f t="shared" si="68"/>
        <v>18820.463058691992</v>
      </c>
      <c r="AR48" s="13">
        <f t="shared" si="35"/>
        <v>3322.6358619898942</v>
      </c>
      <c r="AS48" s="38">
        <f t="shared" si="69"/>
        <v>5104.2411726517294</v>
      </c>
      <c r="AT48" s="37">
        <f t="shared" si="70"/>
        <v>1575.2228181052485</v>
      </c>
      <c r="AU48" s="13">
        <f t="shared" si="71"/>
        <v>5345.449946784669</v>
      </c>
      <c r="AV48">
        <f t="shared" si="36"/>
        <v>1688.9557956964118</v>
      </c>
      <c r="AW48" s="13">
        <f t="shared" si="72"/>
        <v>1978.4794576065265</v>
      </c>
      <c r="AX48" s="13">
        <f t="shared" si="92"/>
        <v>1576.0422831813432</v>
      </c>
      <c r="AY48" s="13">
        <f t="shared" si="73"/>
        <v>18820.463058691992</v>
      </c>
      <c r="AZ48">
        <f t="shared" si="38"/>
        <v>1976.4776674088325</v>
      </c>
      <c r="BA48" s="13">
        <f t="shared" si="74"/>
        <v>1978.4794576065265</v>
      </c>
      <c r="BB48" s="37">
        <f t="shared" si="75"/>
        <v>1183.7374981592766</v>
      </c>
      <c r="BC48" s="13">
        <f t="shared" si="76"/>
        <v>8018.1749201770026</v>
      </c>
      <c r="BD48">
        <f t="shared" si="39"/>
        <v>1354.3369645460214</v>
      </c>
      <c r="BE48" s="13">
        <f t="shared" si="77"/>
        <v>1574.3100310468933</v>
      </c>
      <c r="BF48" s="13">
        <f t="shared" si="93"/>
        <v>1184.8195383125708</v>
      </c>
      <c r="BG48" s="13">
        <f t="shared" si="78"/>
        <v>18820.463058691992</v>
      </c>
      <c r="BH48">
        <f t="shared" si="41"/>
        <v>1585.2549225400599</v>
      </c>
      <c r="BI48" s="13">
        <f t="shared" si="79"/>
        <v>1574.3100310468933</v>
      </c>
      <c r="BJ48" s="115">
        <f t="shared" si="80"/>
        <v>2281.2151501403541</v>
      </c>
      <c r="BK48" s="13">
        <f t="shared" si="81"/>
        <v>8018.1749201770026</v>
      </c>
      <c r="BL48">
        <f t="shared" si="42"/>
        <v>2451.8146165270987</v>
      </c>
      <c r="BM48" s="116">
        <f t="shared" si="82"/>
        <v>2285.183881040547</v>
      </c>
      <c r="BN48" s="13">
        <f t="shared" si="94"/>
        <v>2282.2971902936483</v>
      </c>
      <c r="BO48" s="13">
        <f t="shared" si="83"/>
        <v>18820.463058691992</v>
      </c>
      <c r="BP48">
        <f t="shared" si="44"/>
        <v>2682.7325745211374</v>
      </c>
      <c r="BQ48" s="13">
        <f t="shared" si="84"/>
        <v>2285.183881040547</v>
      </c>
      <c r="BR48" s="37">
        <f t="shared" si="85"/>
        <v>356.50079163128652</v>
      </c>
      <c r="BS48" s="13">
        <f t="shared" si="86"/>
        <v>8018.1749201770026</v>
      </c>
      <c r="BT48">
        <f t="shared" si="45"/>
        <v>527.10025801803124</v>
      </c>
      <c r="BU48" s="13">
        <f t="shared" si="87"/>
        <v>1000.7969427396886</v>
      </c>
      <c r="BV48" s="13">
        <f t="shared" si="95"/>
        <v>357.58283178458066</v>
      </c>
      <c r="BW48" s="13">
        <f t="shared" si="88"/>
        <v>18820.463058691992</v>
      </c>
      <c r="BX48">
        <f t="shared" si="47"/>
        <v>758.01821601206984</v>
      </c>
      <c r="BY48" s="13">
        <f t="shared" si="89"/>
        <v>1000.7969427396886</v>
      </c>
    </row>
    <row r="49" spans="1:77" x14ac:dyDescent="0.2">
      <c r="A49" s="20" t="s">
        <v>243</v>
      </c>
      <c r="B49" s="37">
        <f>(SUM(B43:B47)*365+SUM(B41:B42)/'DU LCI'!$C$9)*10^-3</f>
        <v>1644.8172271868671</v>
      </c>
      <c r="C49" s="38">
        <f>(SUM(C43:C45,C47)+SUM(C43:C44,C46:C47)*364+SUM(C41:C42)/'DU LCI'!$D$9)*10^-3</f>
        <v>1645.2620356892053</v>
      </c>
      <c r="D49" s="37">
        <f>(SUM(D43:D47)*365+SUM(D41:D42)/'DU LCI'!$C$9)*10^-3</f>
        <v>1067.2686575477298</v>
      </c>
      <c r="E49" s="38">
        <f>(SUM(E43:E45,E47)+SUM(E43:E44,E46:E47)*364+SUM(E41:E42)/'DU LCI'!$D$9)*10^-3</f>
        <v>1067.5500145840765</v>
      </c>
      <c r="F49" s="37">
        <f>(SUM(F43:F47)*365+SUM(F41:F42)/'DU LCI'!$C$9)*10^-3</f>
        <v>575.4908736030942</v>
      </c>
      <c r="G49" s="38">
        <f>(SUM(G43:G45,G47)+SUM(G43:G44,G46:G47)*364+SUM(G41:G42)/'DU LCI'!$D$9)*10^-3</f>
        <v>576.19811852780037</v>
      </c>
      <c r="H49" s="37">
        <f>(SUM(H43:H47)*365+SUM(H41:H42)/'DU LCI'!$C$9)*10^-3</f>
        <v>432.86600432015371</v>
      </c>
      <c r="I49" s="38">
        <f>(SUM(I43:I45,I47)+SUM(I43:I44,I46:I47)*364+SUM(I41:I42)/'DU LCI'!$D$9)*10^-3</f>
        <v>433.40264765753614</v>
      </c>
      <c r="J49" s="37">
        <f>(SUM(J43:J47)*365+SUM(J41:J42)/'DU LCI'!$C$9)*10^-3</f>
        <v>833.44534729324698</v>
      </c>
      <c r="K49" s="38">
        <f>(SUM(K43:K45,K47)+SUM(K43:K44,K46:K47)*364+SUM(K41:K42)/'DU LCI'!$D$9)*10^-3</f>
        <v>833.98199063062953</v>
      </c>
      <c r="L49" s="37">
        <f>(SUM(L43:L47)*365+SUM(L41:L42)/'DU LCI'!$C$9)*10^-3</f>
        <v>130.92460643743729</v>
      </c>
      <c r="M49" s="38">
        <f>(SUM(M43:M45,M47)+SUM(M43:M44,M46:M47)*364+SUM(M41:M42)/'DU LCI'!$D$9)*10^-3</f>
        <v>131.46124977481975</v>
      </c>
      <c r="N49" s="20" t="s">
        <v>214</v>
      </c>
      <c r="AC49">
        <v>48</v>
      </c>
      <c r="AD49" s="37">
        <f t="shared" si="60"/>
        <v>4503.4195539657812</v>
      </c>
      <c r="AE49" s="13">
        <f t="shared" si="61"/>
        <v>10690.899893569338</v>
      </c>
      <c r="AF49">
        <f t="shared" si="48"/>
        <v>4726.1466350818091</v>
      </c>
      <c r="AG49" s="13">
        <f t="shared" si="62"/>
        <v>5549.9303857118939</v>
      </c>
      <c r="AH49" s="13">
        <f t="shared" si="90"/>
        <v>4504.9776917865256</v>
      </c>
      <c r="AI49" s="13">
        <f t="shared" si="63"/>
        <v>18820.463058691992</v>
      </c>
      <c r="AJ49">
        <f t="shared" si="32"/>
        <v>4897.0706721759425</v>
      </c>
      <c r="AK49" s="13">
        <f t="shared" si="64"/>
        <v>5549.9303857118939</v>
      </c>
      <c r="AL49" s="37">
        <f t="shared" si="65"/>
        <v>2920.3624522220098</v>
      </c>
      <c r="AM49" s="13">
        <f t="shared" si="66"/>
        <v>13363.624866961673</v>
      </c>
      <c r="AN49">
        <f t="shared" si="33"/>
        <v>3198.7713036170444</v>
      </c>
      <c r="AO49" s="13">
        <f t="shared" si="67"/>
        <v>5104.2411726517294</v>
      </c>
      <c r="AP49" s="13">
        <f t="shared" si="91"/>
        <v>2922.2004777624052</v>
      </c>
      <c r="AQ49" s="13">
        <f t="shared" si="68"/>
        <v>18820.463058691992</v>
      </c>
      <c r="AR49" s="13">
        <f t="shared" si="35"/>
        <v>3314.2934581518216</v>
      </c>
      <c r="AS49" s="38">
        <f t="shared" si="69"/>
        <v>5104.2411726517294</v>
      </c>
      <c r="AT49" s="37">
        <f t="shared" si="70"/>
        <v>1575.2228181052485</v>
      </c>
      <c r="AU49" s="13">
        <f t="shared" si="71"/>
        <v>5345.449946784669</v>
      </c>
      <c r="AV49">
        <f t="shared" si="36"/>
        <v>1686.5863586632624</v>
      </c>
      <c r="AW49" s="13">
        <f t="shared" si="72"/>
        <v>1978.4794576065265</v>
      </c>
      <c r="AX49" s="13">
        <f t="shared" si="92"/>
        <v>1576.0422831813432</v>
      </c>
      <c r="AY49" s="13">
        <f t="shared" si="73"/>
        <v>18820.463058691992</v>
      </c>
      <c r="AZ49">
        <f t="shared" si="38"/>
        <v>1968.1352635707597</v>
      </c>
      <c r="BA49" s="13">
        <f t="shared" si="74"/>
        <v>1978.4794576065265</v>
      </c>
      <c r="BB49" s="37">
        <f t="shared" si="75"/>
        <v>1183.7374981592766</v>
      </c>
      <c r="BC49" s="13">
        <f t="shared" si="76"/>
        <v>8018.1749201770026</v>
      </c>
      <c r="BD49">
        <f t="shared" si="39"/>
        <v>1350.7828089962975</v>
      </c>
      <c r="BE49" s="13">
        <f t="shared" si="77"/>
        <v>1574.3100310468933</v>
      </c>
      <c r="BF49" s="13">
        <f t="shared" si="93"/>
        <v>1184.8195383125708</v>
      </c>
      <c r="BG49" s="13">
        <f t="shared" si="78"/>
        <v>18820.463058691992</v>
      </c>
      <c r="BH49">
        <f t="shared" si="41"/>
        <v>1576.9125187019872</v>
      </c>
      <c r="BI49" s="13">
        <f t="shared" si="79"/>
        <v>1574.3100310468933</v>
      </c>
      <c r="BJ49" s="115">
        <f t="shared" si="80"/>
        <v>2281.2151501403541</v>
      </c>
      <c r="BK49" s="13">
        <f t="shared" si="81"/>
        <v>8018.1749201770026</v>
      </c>
      <c r="BL49">
        <f t="shared" si="42"/>
        <v>2448.2604609773748</v>
      </c>
      <c r="BM49" s="116">
        <f t="shared" si="82"/>
        <v>2285.183881040547</v>
      </c>
      <c r="BN49" s="13">
        <f t="shared" si="94"/>
        <v>2282.2971902936483</v>
      </c>
      <c r="BO49" s="13">
        <f t="shared" si="83"/>
        <v>18820.463058691992</v>
      </c>
      <c r="BP49">
        <f t="shared" si="44"/>
        <v>2674.3901706830648</v>
      </c>
      <c r="BQ49" s="13">
        <f t="shared" si="84"/>
        <v>2285.183881040547</v>
      </c>
      <c r="BR49" s="37">
        <f t="shared" si="85"/>
        <v>356.50079163128652</v>
      </c>
      <c r="BS49" s="13">
        <f t="shared" si="86"/>
        <v>8018.1749201770026</v>
      </c>
      <c r="BT49">
        <f t="shared" si="45"/>
        <v>523.54610246830737</v>
      </c>
      <c r="BU49" s="13">
        <f t="shared" si="87"/>
        <v>1000.7969427396886</v>
      </c>
      <c r="BV49" s="13">
        <f t="shared" si="95"/>
        <v>357.58283178458066</v>
      </c>
      <c r="BW49" s="13">
        <f t="shared" si="88"/>
        <v>18820.463058691992</v>
      </c>
      <c r="BX49">
        <f t="shared" si="47"/>
        <v>749.6758121739972</v>
      </c>
      <c r="BY49" s="13">
        <f t="shared" si="89"/>
        <v>1000.7969427396886</v>
      </c>
    </row>
    <row r="50" spans="1:77" x14ac:dyDescent="0.2">
      <c r="A50" s="20" t="s">
        <v>300</v>
      </c>
      <c r="B50" s="141">
        <f>'Annulized cost'!$B$5*B37</f>
        <v>251463.83847711314</v>
      </c>
      <c r="C50" s="142">
        <f>'Annulized cost'!$C$5*C37</f>
        <v>254758.88815463829</v>
      </c>
      <c r="D50" s="141">
        <f>'Annulized cost'!$B$5*D37</f>
        <v>314329.79809639143</v>
      </c>
      <c r="E50" s="142">
        <f>'Annulized cost'!$C$5*E37</f>
        <v>254758.88815463829</v>
      </c>
      <c r="F50" s="141">
        <f>'Annulized cost'!$B$5*F37</f>
        <v>125731.91923855657</v>
      </c>
      <c r="G50" s="142">
        <f>'Annulized cost'!$C$5*G37</f>
        <v>254758.88815463829</v>
      </c>
      <c r="H50" s="141">
        <f>'Annulized cost'!$B$5*H37</f>
        <v>188597.87885783485</v>
      </c>
      <c r="I50" s="142">
        <f>'Annulized cost'!$C$5*I37</f>
        <v>254758.88815463829</v>
      </c>
      <c r="J50" s="141">
        <f>'Annulized cost'!$B$5*J37</f>
        <v>188597.87885783485</v>
      </c>
      <c r="K50" s="142">
        <f>'Annulized cost'!$C$5*K37</f>
        <v>254758.88815463829</v>
      </c>
      <c r="L50" s="141">
        <f>'Annulized cost'!$B$5*L37</f>
        <v>188597.87885783485</v>
      </c>
      <c r="M50" s="142">
        <f>'Annulized cost'!$C$5*M37</f>
        <v>254758.88815463829</v>
      </c>
      <c r="AC50">
        <v>49</v>
      </c>
      <c r="AD50" s="37">
        <f t="shared" si="60"/>
        <v>4503.4195539657812</v>
      </c>
      <c r="AE50" s="13">
        <f t="shared" si="61"/>
        <v>10690.899893569338</v>
      </c>
      <c r="AF50">
        <f t="shared" si="48"/>
        <v>4721.6011844467885</v>
      </c>
      <c r="AG50" s="13">
        <f t="shared" si="62"/>
        <v>5549.9303857118939</v>
      </c>
      <c r="AH50" s="13">
        <f t="shared" si="90"/>
        <v>4504.9776917865256</v>
      </c>
      <c r="AI50" s="13">
        <f t="shared" si="63"/>
        <v>18820.463058691992</v>
      </c>
      <c r="AJ50">
        <f t="shared" si="32"/>
        <v>4889.0687746169742</v>
      </c>
      <c r="AK50" s="13">
        <f t="shared" si="64"/>
        <v>5549.9303857118939</v>
      </c>
      <c r="AL50" s="37">
        <f t="shared" si="65"/>
        <v>2920.3624522220098</v>
      </c>
      <c r="AM50" s="13">
        <f t="shared" si="66"/>
        <v>13363.624866961673</v>
      </c>
      <c r="AN50">
        <f t="shared" si="33"/>
        <v>3193.0894903232684</v>
      </c>
      <c r="AO50" s="13">
        <f t="shared" si="67"/>
        <v>5104.2411726517294</v>
      </c>
      <c r="AP50" s="13">
        <f t="shared" si="91"/>
        <v>2922.2004777624052</v>
      </c>
      <c r="AQ50" s="13">
        <f t="shared" si="68"/>
        <v>18820.463058691992</v>
      </c>
      <c r="AR50" s="13">
        <f t="shared" si="35"/>
        <v>3306.2915605928538</v>
      </c>
      <c r="AS50" s="38">
        <f t="shared" si="69"/>
        <v>5104.2411726517294</v>
      </c>
      <c r="AT50" s="37">
        <f t="shared" si="70"/>
        <v>1575.2228181052485</v>
      </c>
      <c r="AU50" s="13">
        <f t="shared" si="71"/>
        <v>5345.449946784669</v>
      </c>
      <c r="AV50">
        <f t="shared" si="36"/>
        <v>1684.3136333457519</v>
      </c>
      <c r="AW50" s="13">
        <f t="shared" si="72"/>
        <v>1978.4794576065265</v>
      </c>
      <c r="AX50" s="13">
        <f t="shared" si="92"/>
        <v>1576.0422831813432</v>
      </c>
      <c r="AY50" s="13">
        <f t="shared" si="73"/>
        <v>18820.463058691992</v>
      </c>
      <c r="AZ50">
        <f t="shared" si="38"/>
        <v>1960.1333660117921</v>
      </c>
      <c r="BA50" s="13">
        <f t="shared" si="74"/>
        <v>1978.4794576065265</v>
      </c>
      <c r="BB50" s="37">
        <f t="shared" si="75"/>
        <v>1183.7374981592766</v>
      </c>
      <c r="BC50" s="13">
        <f t="shared" si="76"/>
        <v>8018.1749201770026</v>
      </c>
      <c r="BD50">
        <f t="shared" si="39"/>
        <v>1347.3737210200318</v>
      </c>
      <c r="BE50" s="13">
        <f t="shared" si="77"/>
        <v>1574.3100310468933</v>
      </c>
      <c r="BF50" s="13">
        <f t="shared" si="93"/>
        <v>1184.8195383125708</v>
      </c>
      <c r="BG50" s="13">
        <f t="shared" si="78"/>
        <v>18820.463058691992</v>
      </c>
      <c r="BH50">
        <f t="shared" si="41"/>
        <v>1568.9106211430196</v>
      </c>
      <c r="BI50" s="13">
        <f t="shared" si="79"/>
        <v>1574.3100310468933</v>
      </c>
      <c r="BJ50" s="115">
        <f t="shared" si="80"/>
        <v>2281.2151501403541</v>
      </c>
      <c r="BK50" s="13">
        <f t="shared" si="81"/>
        <v>8018.1749201770026</v>
      </c>
      <c r="BL50">
        <f t="shared" si="42"/>
        <v>2444.8513730011091</v>
      </c>
      <c r="BM50" s="116">
        <f t="shared" si="82"/>
        <v>2285.183881040547</v>
      </c>
      <c r="BN50" s="13">
        <f t="shared" si="94"/>
        <v>2282.2971902936483</v>
      </c>
      <c r="BO50" s="13">
        <f t="shared" si="83"/>
        <v>18820.463058691992</v>
      </c>
      <c r="BP50">
        <f t="shared" si="44"/>
        <v>2666.3882731240974</v>
      </c>
      <c r="BQ50" s="13">
        <f t="shared" si="84"/>
        <v>2285.183881040547</v>
      </c>
      <c r="BR50" s="37">
        <f t="shared" si="85"/>
        <v>356.50079163128652</v>
      </c>
      <c r="BS50" s="13">
        <f t="shared" si="86"/>
        <v>8018.1749201770026</v>
      </c>
      <c r="BT50">
        <f t="shared" si="45"/>
        <v>520.13701449204166</v>
      </c>
      <c r="BU50" s="13">
        <f t="shared" si="87"/>
        <v>1000.7969427396886</v>
      </c>
      <c r="BV50" s="13">
        <f t="shared" si="95"/>
        <v>357.58283178458066</v>
      </c>
      <c r="BW50" s="13">
        <f t="shared" si="88"/>
        <v>18820.463058691992</v>
      </c>
      <c r="BX50">
        <f t="shared" si="47"/>
        <v>741.6739146150295</v>
      </c>
      <c r="BY50" s="13">
        <f t="shared" si="89"/>
        <v>1000.7969427396886</v>
      </c>
    </row>
    <row r="51" spans="1:77" x14ac:dyDescent="0.2">
      <c r="A51" s="20" t="s">
        <v>163</v>
      </c>
      <c r="B51" s="44">
        <f ca="1">B50/((OFFSET($AG$2, 0, (COLUMN()-COLUMN($B$1))*4)*365*10^-3)-B49)</f>
        <v>660.17058872749647</v>
      </c>
      <c r="C51" s="45">
        <f ca="1">C50/((OFFSET($AG$2, 0, (COLUMN()-COLUMN($B$1))*4)*365*10^-3)-C49)</f>
        <v>669.60305223887326</v>
      </c>
      <c r="D51" s="44">
        <f t="shared" ref="D51:L51" ca="1" si="98">D50/((OFFSET($AG$2, 0, (COLUMN()-COLUMN($B$1))*4)*365*10^-3)-D49)</f>
        <v>394.99616320875901</v>
      </c>
      <c r="E51" s="45">
        <f t="shared" ca="1" si="98"/>
        <v>320.25081628420355</v>
      </c>
      <c r="F51" s="44">
        <f t="shared" ca="1" si="98"/>
        <v>857.33637770943903</v>
      </c>
      <c r="G51" s="45">
        <f t="shared" ca="1" si="98"/>
        <v>1745.5589461566947</v>
      </c>
      <c r="H51" s="44">
        <f t="shared" ca="1" si="98"/>
        <v>1330.4293259910673</v>
      </c>
      <c r="I51" s="45">
        <f t="shared" ca="1" si="98"/>
        <v>1803.9793336376722</v>
      </c>
      <c r="J51" s="143">
        <f ca="1">J50/((OFFSET($AG$2, 0, (COLUMN()-COLUMN($B$1))*4)*365*10^-3)-J49)</f>
        <v>291599.930267338</v>
      </c>
      <c r="K51" s="144">
        <f t="shared" ca="1" si="98"/>
        <v>2313341.1341673457</v>
      </c>
      <c r="L51" s="44">
        <f t="shared" ca="1" si="98"/>
        <v>804.71423081347234</v>
      </c>
      <c r="M51" s="45">
        <f ca="1">M50/((OFFSET($AG$2, 0, (COLUMN()-COLUMN($B$1))*4)*365*10^-3)-M49)</f>
        <v>1089.5064215871253</v>
      </c>
      <c r="AC51">
        <v>50</v>
      </c>
      <c r="AD51" s="37">
        <f t="shared" si="60"/>
        <v>4503.4195539657812</v>
      </c>
      <c r="AE51" s="13">
        <f t="shared" si="61"/>
        <v>10690.899893569338</v>
      </c>
      <c r="AF51">
        <f t="shared" si="48"/>
        <v>4717.2375518371682</v>
      </c>
      <c r="AG51" s="13">
        <f t="shared" si="62"/>
        <v>5549.9303857118939</v>
      </c>
      <c r="AH51" s="13">
        <f t="shared" si="90"/>
        <v>4504.9776917865256</v>
      </c>
      <c r="AI51" s="13">
        <f t="shared" si="63"/>
        <v>18820.463058691992</v>
      </c>
      <c r="AJ51">
        <f t="shared" si="32"/>
        <v>4881.3869529603653</v>
      </c>
      <c r="AK51" s="13">
        <f t="shared" si="64"/>
        <v>5549.9303857118939</v>
      </c>
      <c r="AL51" s="37">
        <f t="shared" si="65"/>
        <v>2920.3624522220098</v>
      </c>
      <c r="AM51" s="13">
        <f t="shared" si="66"/>
        <v>13363.624866961673</v>
      </c>
      <c r="AN51">
        <f t="shared" si="33"/>
        <v>3187.634949561243</v>
      </c>
      <c r="AO51" s="13">
        <f t="shared" si="67"/>
        <v>5104.2411726517294</v>
      </c>
      <c r="AP51" s="13">
        <f t="shared" si="91"/>
        <v>2922.2004777624052</v>
      </c>
      <c r="AQ51" s="13">
        <f t="shared" si="68"/>
        <v>18820.463058691992</v>
      </c>
      <c r="AR51" s="13">
        <f t="shared" si="35"/>
        <v>3298.6097389362449</v>
      </c>
      <c r="AS51" s="38">
        <f t="shared" si="69"/>
        <v>5104.2411726517294</v>
      </c>
      <c r="AT51" s="37">
        <f t="shared" si="70"/>
        <v>1575.2228181052485</v>
      </c>
      <c r="AU51" s="13">
        <f t="shared" si="71"/>
        <v>5345.449946784669</v>
      </c>
      <c r="AV51">
        <f t="shared" si="36"/>
        <v>1682.1318170409418</v>
      </c>
      <c r="AW51" s="13">
        <f t="shared" si="72"/>
        <v>1978.4794576065265</v>
      </c>
      <c r="AX51" s="13">
        <f t="shared" si="92"/>
        <v>1576.0422831813432</v>
      </c>
      <c r="AY51" s="13">
        <f t="shared" si="73"/>
        <v>18820.463058691992</v>
      </c>
      <c r="AZ51">
        <f t="shared" si="38"/>
        <v>1952.4515443551832</v>
      </c>
      <c r="BA51" s="13">
        <f t="shared" si="74"/>
        <v>1978.4794576065265</v>
      </c>
      <c r="BB51" s="37">
        <f t="shared" si="75"/>
        <v>1183.7374981592766</v>
      </c>
      <c r="BC51" s="13">
        <f t="shared" si="76"/>
        <v>8018.1749201770026</v>
      </c>
      <c r="BD51">
        <f t="shared" si="39"/>
        <v>1344.1009965628166</v>
      </c>
      <c r="BE51" s="13">
        <f t="shared" si="77"/>
        <v>1574.3100310468933</v>
      </c>
      <c r="BF51" s="13">
        <f t="shared" si="93"/>
        <v>1184.8195383125708</v>
      </c>
      <c r="BG51" s="13">
        <f t="shared" si="78"/>
        <v>18820.463058691992</v>
      </c>
      <c r="BH51">
        <f t="shared" si="41"/>
        <v>1561.2287994864107</v>
      </c>
      <c r="BI51" s="13">
        <f t="shared" si="79"/>
        <v>1574.3100310468933</v>
      </c>
      <c r="BJ51" s="115">
        <f t="shared" si="80"/>
        <v>2281.2151501403541</v>
      </c>
      <c r="BK51" s="13">
        <f t="shared" si="81"/>
        <v>8018.1749201770026</v>
      </c>
      <c r="BL51">
        <f t="shared" si="42"/>
        <v>2441.5786485438944</v>
      </c>
      <c r="BM51" s="116">
        <f t="shared" si="82"/>
        <v>2285.183881040547</v>
      </c>
      <c r="BN51" s="13">
        <f t="shared" si="94"/>
        <v>2282.2971902936483</v>
      </c>
      <c r="BO51" s="13">
        <f t="shared" si="83"/>
        <v>18820.463058691992</v>
      </c>
      <c r="BP51">
        <f t="shared" si="44"/>
        <v>2658.706451467488</v>
      </c>
      <c r="BQ51" s="13">
        <f t="shared" si="84"/>
        <v>2285.183881040547</v>
      </c>
      <c r="BR51" s="37">
        <f t="shared" si="85"/>
        <v>356.50079163128652</v>
      </c>
      <c r="BS51" s="13">
        <f t="shared" si="86"/>
        <v>8018.1749201770026</v>
      </c>
      <c r="BT51">
        <f t="shared" si="45"/>
        <v>516.86429003482658</v>
      </c>
      <c r="BU51" s="13">
        <f t="shared" si="87"/>
        <v>1000.7969427396886</v>
      </c>
      <c r="BV51" s="13">
        <f t="shared" si="95"/>
        <v>357.58283178458066</v>
      </c>
      <c r="BW51" s="13">
        <f t="shared" si="88"/>
        <v>18820.463058691992</v>
      </c>
      <c r="BX51">
        <f t="shared" si="47"/>
        <v>733.99209295842047</v>
      </c>
      <c r="BY51" s="13">
        <f t="shared" si="89"/>
        <v>1000.7969427396886</v>
      </c>
    </row>
    <row r="52" spans="1:77" x14ac:dyDescent="0.2">
      <c r="B52" s="13"/>
      <c r="AC52">
        <v>51</v>
      </c>
      <c r="AD52" s="37">
        <f t="shared" si="60"/>
        <v>4503.4195539657812</v>
      </c>
      <c r="AE52" s="13">
        <f t="shared" si="61"/>
        <v>10690.899893569338</v>
      </c>
      <c r="AF52">
        <f t="shared" si="48"/>
        <v>4713.0450420749839</v>
      </c>
      <c r="AG52" s="13">
        <f t="shared" si="62"/>
        <v>5549.9303857118939</v>
      </c>
      <c r="AH52" s="13">
        <f t="shared" si="90"/>
        <v>4504.9776917865256</v>
      </c>
      <c r="AI52" s="13">
        <f t="shared" si="63"/>
        <v>18820.463058691992</v>
      </c>
      <c r="AJ52">
        <f t="shared" si="32"/>
        <v>4874.006379211859</v>
      </c>
      <c r="AK52" s="13">
        <f t="shared" si="64"/>
        <v>5549.9303857118939</v>
      </c>
      <c r="AL52" s="37">
        <f t="shared" si="65"/>
        <v>2920.3624522220098</v>
      </c>
      <c r="AM52" s="13">
        <f t="shared" si="66"/>
        <v>13363.624866961673</v>
      </c>
      <c r="AN52">
        <f t="shared" si="33"/>
        <v>3182.3943123585132</v>
      </c>
      <c r="AO52" s="13">
        <f t="shared" si="67"/>
        <v>5104.2411726517294</v>
      </c>
      <c r="AP52" s="13">
        <f t="shared" si="91"/>
        <v>2922.2004777624052</v>
      </c>
      <c r="AQ52" s="13">
        <f t="shared" si="68"/>
        <v>18820.463058691992</v>
      </c>
      <c r="AR52" s="13">
        <f t="shared" si="35"/>
        <v>3291.2291651877385</v>
      </c>
      <c r="AS52" s="38">
        <f t="shared" si="69"/>
        <v>5104.2411726517294</v>
      </c>
      <c r="AT52" s="37">
        <f t="shared" si="70"/>
        <v>1575.2228181052485</v>
      </c>
      <c r="AU52" s="13">
        <f t="shared" si="71"/>
        <v>5345.449946784669</v>
      </c>
      <c r="AV52">
        <f t="shared" si="36"/>
        <v>1680.0355621598499</v>
      </c>
      <c r="AW52" s="13">
        <f t="shared" si="72"/>
        <v>1978.4794576065265</v>
      </c>
      <c r="AX52" s="13">
        <f t="shared" si="92"/>
        <v>1576.0422831813432</v>
      </c>
      <c r="AY52" s="13">
        <f t="shared" si="73"/>
        <v>18820.463058691992</v>
      </c>
      <c r="AZ52">
        <f t="shared" si="38"/>
        <v>1945.0709706066764</v>
      </c>
      <c r="BA52" s="13">
        <f t="shared" si="74"/>
        <v>1978.4794576065265</v>
      </c>
      <c r="BB52" s="37">
        <f t="shared" si="75"/>
        <v>1183.7374981592766</v>
      </c>
      <c r="BC52" s="13">
        <f t="shared" si="76"/>
        <v>8018.1749201770026</v>
      </c>
      <c r="BD52">
        <f t="shared" si="39"/>
        <v>1340.9566142411786</v>
      </c>
      <c r="BE52" s="13">
        <f t="shared" si="77"/>
        <v>1574.3100310468933</v>
      </c>
      <c r="BF52" s="13">
        <f t="shared" si="93"/>
        <v>1184.8195383125708</v>
      </c>
      <c r="BG52" s="13">
        <f t="shared" si="78"/>
        <v>18820.463058691992</v>
      </c>
      <c r="BH52">
        <f t="shared" si="41"/>
        <v>1553.8482257379039</v>
      </c>
      <c r="BI52" s="13">
        <f t="shared" si="79"/>
        <v>1574.3100310468933</v>
      </c>
      <c r="BJ52" s="115">
        <f t="shared" si="80"/>
        <v>2281.2151501403541</v>
      </c>
      <c r="BK52" s="13">
        <f t="shared" si="81"/>
        <v>8018.1749201770026</v>
      </c>
      <c r="BL52">
        <f t="shared" si="42"/>
        <v>2438.4342662222562</v>
      </c>
      <c r="BM52" s="116">
        <f t="shared" si="82"/>
        <v>2285.183881040547</v>
      </c>
      <c r="BN52" s="13">
        <f t="shared" si="94"/>
        <v>2282.2971902936483</v>
      </c>
      <c r="BO52" s="13">
        <f t="shared" si="83"/>
        <v>18820.463058691992</v>
      </c>
      <c r="BP52">
        <f t="shared" si="44"/>
        <v>2651.3258777189817</v>
      </c>
      <c r="BQ52" s="13">
        <f t="shared" si="84"/>
        <v>2285.183881040547</v>
      </c>
      <c r="BR52" s="37">
        <f t="shared" si="85"/>
        <v>356.50079163128652</v>
      </c>
      <c r="BS52" s="13">
        <f t="shared" si="86"/>
        <v>8018.1749201770026</v>
      </c>
      <c r="BT52">
        <f t="shared" si="45"/>
        <v>513.71990771318849</v>
      </c>
      <c r="BU52" s="13">
        <f t="shared" si="87"/>
        <v>1000.7969427396886</v>
      </c>
      <c r="BV52" s="13">
        <f t="shared" si="95"/>
        <v>357.58283178458066</v>
      </c>
      <c r="BW52" s="13">
        <f t="shared" si="88"/>
        <v>18820.463058691992</v>
      </c>
      <c r="BX52">
        <f t="shared" si="47"/>
        <v>726.61151920991392</v>
      </c>
      <c r="BY52" s="13">
        <f t="shared" si="89"/>
        <v>1000.7969427396886</v>
      </c>
    </row>
    <row r="53" spans="1:77" x14ac:dyDescent="0.2">
      <c r="B53" s="13"/>
      <c r="C53" s="13"/>
      <c r="D53" s="13"/>
      <c r="E53" s="13"/>
      <c r="F53" s="13"/>
      <c r="G53" s="13"/>
      <c r="H53" s="13"/>
      <c r="I53" s="13"/>
      <c r="J53" s="13"/>
      <c r="K53" s="13"/>
      <c r="L53" s="13"/>
      <c r="M53" s="13"/>
      <c r="AC53">
        <v>52</v>
      </c>
      <c r="AD53" s="37">
        <f t="shared" si="60"/>
        <v>4503.4195539657812</v>
      </c>
      <c r="AE53" s="13">
        <f t="shared" si="61"/>
        <v>10690.899893569338</v>
      </c>
      <c r="AF53">
        <f t="shared" si="48"/>
        <v>4709.0137826882683</v>
      </c>
      <c r="AG53" s="13">
        <f t="shared" si="62"/>
        <v>5549.9303857118939</v>
      </c>
      <c r="AH53" s="13">
        <f t="shared" si="90"/>
        <v>4504.9776917865256</v>
      </c>
      <c r="AI53" s="13">
        <f t="shared" si="63"/>
        <v>18820.463058691992</v>
      </c>
      <c r="AJ53">
        <f t="shared" si="32"/>
        <v>4866.9096736844485</v>
      </c>
      <c r="AK53" s="13">
        <f t="shared" si="64"/>
        <v>5549.9303857118939</v>
      </c>
      <c r="AL53" s="37">
        <f t="shared" si="65"/>
        <v>2920.3624522220098</v>
      </c>
      <c r="AM53" s="13">
        <f t="shared" si="66"/>
        <v>13363.624866961673</v>
      </c>
      <c r="AN53">
        <f t="shared" si="33"/>
        <v>3177.3552381251188</v>
      </c>
      <c r="AO53" s="13">
        <f t="shared" si="67"/>
        <v>5104.2411726517294</v>
      </c>
      <c r="AP53" s="13">
        <f t="shared" si="91"/>
        <v>2922.2004777624052</v>
      </c>
      <c r="AQ53" s="13">
        <f t="shared" si="68"/>
        <v>18820.463058691992</v>
      </c>
      <c r="AR53" s="13">
        <f t="shared" si="35"/>
        <v>3284.1324596603281</v>
      </c>
      <c r="AS53" s="38">
        <f t="shared" si="69"/>
        <v>5104.2411726517294</v>
      </c>
      <c r="AT53" s="37">
        <f t="shared" si="70"/>
        <v>1575.2228181052485</v>
      </c>
      <c r="AU53" s="13">
        <f t="shared" si="71"/>
        <v>5345.449946784669</v>
      </c>
      <c r="AV53">
        <f t="shared" si="36"/>
        <v>1678.019932466492</v>
      </c>
      <c r="AW53" s="13">
        <f t="shared" si="72"/>
        <v>1978.4794576065265</v>
      </c>
      <c r="AX53" s="13">
        <f t="shared" si="92"/>
        <v>1576.0422831813432</v>
      </c>
      <c r="AY53" s="13">
        <f t="shared" si="73"/>
        <v>18820.463058691992</v>
      </c>
      <c r="AZ53">
        <f t="shared" si="38"/>
        <v>1937.9742650792662</v>
      </c>
      <c r="BA53" s="13">
        <f t="shared" si="74"/>
        <v>1978.4794576065265</v>
      </c>
      <c r="BB53" s="37">
        <f t="shared" si="75"/>
        <v>1183.7374981592766</v>
      </c>
      <c r="BC53" s="13">
        <f t="shared" si="76"/>
        <v>8018.1749201770026</v>
      </c>
      <c r="BD53">
        <f t="shared" si="39"/>
        <v>1337.9331697011421</v>
      </c>
      <c r="BE53" s="13">
        <f t="shared" si="77"/>
        <v>1574.3100310468933</v>
      </c>
      <c r="BF53" s="13">
        <f t="shared" si="93"/>
        <v>1184.8195383125708</v>
      </c>
      <c r="BG53" s="13">
        <f t="shared" si="78"/>
        <v>18820.463058691992</v>
      </c>
      <c r="BH53">
        <f t="shared" si="41"/>
        <v>1546.7515202104937</v>
      </c>
      <c r="BI53" s="13">
        <f t="shared" si="79"/>
        <v>1574.3100310468933</v>
      </c>
      <c r="BJ53" s="115">
        <f t="shared" si="80"/>
        <v>2281.2151501403541</v>
      </c>
      <c r="BK53" s="13">
        <f t="shared" si="81"/>
        <v>8018.1749201770026</v>
      </c>
      <c r="BL53">
        <f t="shared" si="42"/>
        <v>2435.4108216822196</v>
      </c>
      <c r="BM53" s="116">
        <f t="shared" si="82"/>
        <v>2285.183881040547</v>
      </c>
      <c r="BN53" s="13">
        <f t="shared" si="94"/>
        <v>2282.2971902936483</v>
      </c>
      <c r="BO53" s="13">
        <f t="shared" si="83"/>
        <v>18820.463058691992</v>
      </c>
      <c r="BP53">
        <f t="shared" si="44"/>
        <v>2644.2291721915713</v>
      </c>
      <c r="BQ53" s="13">
        <f t="shared" si="84"/>
        <v>2285.183881040547</v>
      </c>
      <c r="BR53" s="37">
        <f t="shared" si="85"/>
        <v>356.50079163128652</v>
      </c>
      <c r="BS53" s="13">
        <f t="shared" si="86"/>
        <v>8018.1749201770026</v>
      </c>
      <c r="BT53">
        <f t="shared" si="45"/>
        <v>510.69646317315198</v>
      </c>
      <c r="BU53" s="13">
        <f t="shared" si="87"/>
        <v>1000.7969427396886</v>
      </c>
      <c r="BV53" s="13">
        <f t="shared" si="95"/>
        <v>357.58283178458066</v>
      </c>
      <c r="BW53" s="13">
        <f t="shared" si="88"/>
        <v>18820.463058691992</v>
      </c>
      <c r="BX53">
        <f t="shared" si="47"/>
        <v>719.51481368250359</v>
      </c>
      <c r="BY53" s="13">
        <f t="shared" si="89"/>
        <v>1000.7969427396886</v>
      </c>
    </row>
    <row r="54" spans="1:77" x14ac:dyDescent="0.2">
      <c r="A54" s="20"/>
      <c r="B54" s="13"/>
      <c r="C54" s="13"/>
      <c r="D54" s="13"/>
      <c r="E54" s="13"/>
      <c r="F54" s="13"/>
      <c r="G54" s="13"/>
      <c r="H54" s="13"/>
      <c r="I54" s="13"/>
      <c r="J54" s="13"/>
      <c r="K54" s="13"/>
      <c r="L54" s="13"/>
      <c r="M54" s="13"/>
      <c r="AC54">
        <v>53</v>
      </c>
      <c r="AD54" s="37">
        <f t="shared" si="60"/>
        <v>4503.4195539657812</v>
      </c>
      <c r="AE54" s="13">
        <f t="shared" si="61"/>
        <v>10690.899893569338</v>
      </c>
      <c r="AF54">
        <f t="shared" si="48"/>
        <v>4705.1346462972779</v>
      </c>
      <c r="AG54" s="13">
        <f t="shared" si="62"/>
        <v>5549.9303857118939</v>
      </c>
      <c r="AH54" s="13">
        <f t="shared" si="90"/>
        <v>4504.9776917865256</v>
      </c>
      <c r="AI54" s="13">
        <f t="shared" si="63"/>
        <v>18820.463058691992</v>
      </c>
      <c r="AJ54">
        <f t="shared" si="32"/>
        <v>4860.0807683656194</v>
      </c>
      <c r="AK54" s="13">
        <f t="shared" si="64"/>
        <v>5549.9303857118939</v>
      </c>
      <c r="AL54" s="37">
        <f t="shared" si="65"/>
        <v>2920.3624522220098</v>
      </c>
      <c r="AM54" s="13">
        <f t="shared" si="66"/>
        <v>13363.624866961673</v>
      </c>
      <c r="AN54">
        <f t="shared" si="33"/>
        <v>3172.506317636381</v>
      </c>
      <c r="AO54" s="13">
        <f t="shared" si="67"/>
        <v>5104.2411726517294</v>
      </c>
      <c r="AP54" s="13">
        <f t="shared" si="91"/>
        <v>2922.2004777624052</v>
      </c>
      <c r="AQ54" s="13">
        <f t="shared" si="68"/>
        <v>18820.463058691992</v>
      </c>
      <c r="AR54" s="13">
        <f t="shared" si="35"/>
        <v>3277.3035543414994</v>
      </c>
      <c r="AS54" s="38">
        <f t="shared" si="69"/>
        <v>5104.2411726517294</v>
      </c>
      <c r="AT54" s="37">
        <f t="shared" si="70"/>
        <v>1575.2228181052485</v>
      </c>
      <c r="AU54" s="13">
        <f t="shared" si="71"/>
        <v>5345.449946784669</v>
      </c>
      <c r="AV54">
        <f t="shared" si="36"/>
        <v>1676.0803642709971</v>
      </c>
      <c r="AW54" s="13">
        <f t="shared" si="72"/>
        <v>1978.4794576065265</v>
      </c>
      <c r="AX54" s="13">
        <f t="shared" si="92"/>
        <v>1576.0422831813432</v>
      </c>
      <c r="AY54" s="13">
        <f t="shared" si="73"/>
        <v>18820.463058691992</v>
      </c>
      <c r="AZ54">
        <f t="shared" si="38"/>
        <v>1931.1453597604375</v>
      </c>
      <c r="BA54" s="13">
        <f t="shared" si="74"/>
        <v>1978.4794576065265</v>
      </c>
      <c r="BB54" s="37">
        <f t="shared" si="75"/>
        <v>1183.7374981592766</v>
      </c>
      <c r="BC54" s="13">
        <f t="shared" si="76"/>
        <v>8018.1749201770026</v>
      </c>
      <c r="BD54">
        <f t="shared" si="39"/>
        <v>1335.0238174078993</v>
      </c>
      <c r="BE54" s="13">
        <f t="shared" si="77"/>
        <v>1574.3100310468933</v>
      </c>
      <c r="BF54" s="13">
        <f t="shared" si="93"/>
        <v>1184.8195383125708</v>
      </c>
      <c r="BG54" s="13">
        <f t="shared" si="78"/>
        <v>18820.463058691992</v>
      </c>
      <c r="BH54">
        <f t="shared" si="41"/>
        <v>1539.922614891665</v>
      </c>
      <c r="BI54" s="13">
        <f t="shared" si="79"/>
        <v>1574.3100310468933</v>
      </c>
      <c r="BJ54" s="115">
        <f t="shared" si="80"/>
        <v>2281.2151501403541</v>
      </c>
      <c r="BK54" s="13">
        <f t="shared" si="81"/>
        <v>8018.1749201770026</v>
      </c>
      <c r="BL54">
        <f t="shared" si="42"/>
        <v>2432.5014693889771</v>
      </c>
      <c r="BM54" s="116">
        <f t="shared" si="82"/>
        <v>2285.183881040547</v>
      </c>
      <c r="BN54" s="13">
        <f t="shared" si="94"/>
        <v>2282.2971902936483</v>
      </c>
      <c r="BO54" s="13">
        <f t="shared" si="83"/>
        <v>18820.463058691992</v>
      </c>
      <c r="BP54">
        <f t="shared" si="44"/>
        <v>2637.4002668727426</v>
      </c>
      <c r="BQ54" s="13">
        <f t="shared" si="84"/>
        <v>2285.183881040547</v>
      </c>
      <c r="BR54" s="37">
        <f t="shared" si="85"/>
        <v>356.50079163128652</v>
      </c>
      <c r="BS54" s="13">
        <f t="shared" si="86"/>
        <v>8018.1749201770026</v>
      </c>
      <c r="BT54">
        <f t="shared" si="45"/>
        <v>507.78711087990922</v>
      </c>
      <c r="BU54" s="13">
        <f t="shared" si="87"/>
        <v>1000.7969427396886</v>
      </c>
      <c r="BV54" s="13">
        <f t="shared" si="95"/>
        <v>357.58283178458066</v>
      </c>
      <c r="BW54" s="13">
        <f t="shared" si="88"/>
        <v>18820.463058691992</v>
      </c>
      <c r="BX54">
        <f t="shared" si="47"/>
        <v>712.6859083636748</v>
      </c>
      <c r="BY54" s="13">
        <f t="shared" si="89"/>
        <v>1000.7969427396886</v>
      </c>
    </row>
    <row r="55" spans="1:77" x14ac:dyDescent="0.2">
      <c r="A55" s="20"/>
      <c r="D55" s="20"/>
      <c r="AC55">
        <v>54</v>
      </c>
      <c r="AD55" s="37">
        <f t="shared" si="60"/>
        <v>4503.4195539657812</v>
      </c>
      <c r="AE55" s="13">
        <f t="shared" si="61"/>
        <v>10690.899893569338</v>
      </c>
      <c r="AF55">
        <f t="shared" si="48"/>
        <v>4701.3991816244725</v>
      </c>
      <c r="AG55" s="13">
        <f t="shared" si="62"/>
        <v>5549.9303857118939</v>
      </c>
      <c r="AH55" s="13">
        <f t="shared" si="90"/>
        <v>4504.9776917865256</v>
      </c>
      <c r="AI55" s="13">
        <f t="shared" si="63"/>
        <v>18820.463058691992</v>
      </c>
      <c r="AJ55">
        <f t="shared" si="32"/>
        <v>4853.504785466007</v>
      </c>
      <c r="AK55" s="13">
        <f t="shared" si="64"/>
        <v>5549.9303857118939</v>
      </c>
      <c r="AL55" s="37">
        <f t="shared" si="65"/>
        <v>2920.3624522220098</v>
      </c>
      <c r="AM55" s="13">
        <f t="shared" si="66"/>
        <v>13363.624866961673</v>
      </c>
      <c r="AN55">
        <f t="shared" si="33"/>
        <v>3167.8369867953743</v>
      </c>
      <c r="AO55" s="13">
        <f t="shared" si="67"/>
        <v>5104.2411726517294</v>
      </c>
      <c r="AP55" s="13">
        <f t="shared" si="91"/>
        <v>2922.2004777624052</v>
      </c>
      <c r="AQ55" s="13">
        <f t="shared" si="68"/>
        <v>18820.463058691992</v>
      </c>
      <c r="AR55" s="13">
        <f t="shared" si="35"/>
        <v>3270.7275714418865</v>
      </c>
      <c r="AS55" s="38">
        <f t="shared" si="69"/>
        <v>5104.2411726517294</v>
      </c>
      <c r="AT55" s="37">
        <f t="shared" si="70"/>
        <v>1575.2228181052485</v>
      </c>
      <c r="AU55" s="13">
        <f t="shared" si="71"/>
        <v>5345.449946784669</v>
      </c>
      <c r="AV55">
        <f t="shared" si="36"/>
        <v>1674.2126319345941</v>
      </c>
      <c r="AW55" s="13">
        <f t="shared" si="72"/>
        <v>1978.4794576065265</v>
      </c>
      <c r="AX55" s="13">
        <f t="shared" si="92"/>
        <v>1576.0422831813432</v>
      </c>
      <c r="AY55" s="13">
        <f t="shared" si="73"/>
        <v>18820.463058691992</v>
      </c>
      <c r="AZ55">
        <f t="shared" si="38"/>
        <v>1924.5693768608246</v>
      </c>
      <c r="BA55" s="13">
        <f t="shared" si="74"/>
        <v>1978.4794576065265</v>
      </c>
      <c r="BB55" s="37">
        <f t="shared" si="75"/>
        <v>1183.7374981592766</v>
      </c>
      <c r="BC55" s="13">
        <f t="shared" si="76"/>
        <v>8018.1749201770026</v>
      </c>
      <c r="BD55">
        <f t="shared" si="39"/>
        <v>1332.2222189032952</v>
      </c>
      <c r="BE55" s="13">
        <f t="shared" si="77"/>
        <v>1574.3100310468933</v>
      </c>
      <c r="BF55" s="13">
        <f t="shared" si="93"/>
        <v>1184.8195383125708</v>
      </c>
      <c r="BG55" s="13">
        <f t="shared" si="78"/>
        <v>18820.463058691992</v>
      </c>
      <c r="BH55">
        <f t="shared" si="41"/>
        <v>1533.3466319920522</v>
      </c>
      <c r="BI55" s="13">
        <f t="shared" si="79"/>
        <v>1574.3100310468933</v>
      </c>
      <c r="BJ55" s="115">
        <f t="shared" si="80"/>
        <v>2281.2151501403541</v>
      </c>
      <c r="BK55" s="13">
        <f t="shared" si="81"/>
        <v>8018.1749201770026</v>
      </c>
      <c r="BL55">
        <f t="shared" si="42"/>
        <v>2429.6998708843726</v>
      </c>
      <c r="BM55" s="116">
        <f t="shared" si="82"/>
        <v>2285.183881040547</v>
      </c>
      <c r="BN55" s="13">
        <f t="shared" si="94"/>
        <v>2282.2971902936483</v>
      </c>
      <c r="BO55" s="13">
        <f t="shared" si="83"/>
        <v>18820.463058691992</v>
      </c>
      <c r="BP55">
        <f t="shared" si="44"/>
        <v>2630.8242839731297</v>
      </c>
      <c r="BQ55" s="13">
        <f t="shared" si="84"/>
        <v>2285.183881040547</v>
      </c>
      <c r="BR55" s="37">
        <f t="shared" si="85"/>
        <v>356.50079163128652</v>
      </c>
      <c r="BS55" s="13">
        <f t="shared" si="86"/>
        <v>8018.1749201770026</v>
      </c>
      <c r="BT55">
        <f t="shared" si="45"/>
        <v>504.98551237530512</v>
      </c>
      <c r="BU55" s="13">
        <f t="shared" si="87"/>
        <v>1000.7969427396886</v>
      </c>
      <c r="BV55" s="13">
        <f t="shared" si="95"/>
        <v>357.58283178458066</v>
      </c>
      <c r="BW55" s="13">
        <f t="shared" si="88"/>
        <v>18820.463058691992</v>
      </c>
      <c r="BX55">
        <f t="shared" si="47"/>
        <v>706.10992546406192</v>
      </c>
      <c r="BY55" s="13">
        <f t="shared" si="89"/>
        <v>1000.7969427396886</v>
      </c>
    </row>
    <row r="56" spans="1:77" x14ac:dyDescent="0.2">
      <c r="A56" s="20"/>
      <c r="B56" s="13"/>
      <c r="C56" s="13"/>
      <c r="D56" s="13"/>
      <c r="E56" s="13"/>
      <c r="F56" s="13"/>
      <c r="G56" s="13"/>
      <c r="H56" s="13"/>
      <c r="I56" s="13"/>
      <c r="J56" s="13"/>
      <c r="K56" s="13"/>
      <c r="L56" s="13"/>
      <c r="M56" s="13"/>
      <c r="AC56">
        <v>55</v>
      </c>
      <c r="AD56" s="37">
        <f t="shared" si="60"/>
        <v>4503.4195539657812</v>
      </c>
      <c r="AE56" s="13">
        <f t="shared" si="61"/>
        <v>10690.899893569338</v>
      </c>
      <c r="AF56">
        <f t="shared" si="48"/>
        <v>4697.7995520306786</v>
      </c>
      <c r="AG56" s="13">
        <f t="shared" si="62"/>
        <v>5549.9303857118939</v>
      </c>
      <c r="AH56" s="13">
        <f t="shared" si="90"/>
        <v>4504.9776917865256</v>
      </c>
      <c r="AI56" s="13">
        <f t="shared" si="63"/>
        <v>18820.463058691992</v>
      </c>
      <c r="AJ56">
        <f t="shared" si="32"/>
        <v>4847.1679292172894</v>
      </c>
      <c r="AK56" s="13">
        <f t="shared" si="64"/>
        <v>5549.9303857118939</v>
      </c>
      <c r="AL56" s="37">
        <f t="shared" si="65"/>
        <v>2920.3624522220098</v>
      </c>
      <c r="AM56" s="13">
        <f t="shared" si="66"/>
        <v>13363.624866961673</v>
      </c>
      <c r="AN56">
        <f t="shared" si="33"/>
        <v>3163.3374498031312</v>
      </c>
      <c r="AO56" s="13">
        <f t="shared" si="67"/>
        <v>5104.2411726517294</v>
      </c>
      <c r="AP56" s="13">
        <f t="shared" si="91"/>
        <v>2922.2004777624052</v>
      </c>
      <c r="AQ56" s="13">
        <f t="shared" si="68"/>
        <v>18820.463058691992</v>
      </c>
      <c r="AR56" s="13">
        <f t="shared" si="35"/>
        <v>3264.3907151931685</v>
      </c>
      <c r="AS56" s="38">
        <f t="shared" si="69"/>
        <v>5104.2411726517294</v>
      </c>
      <c r="AT56" s="37">
        <f t="shared" si="70"/>
        <v>1575.2228181052485</v>
      </c>
      <c r="AU56" s="13">
        <f t="shared" si="71"/>
        <v>5345.449946784669</v>
      </c>
      <c r="AV56">
        <f t="shared" si="36"/>
        <v>1672.4128171376969</v>
      </c>
      <c r="AW56" s="13">
        <f t="shared" si="72"/>
        <v>1978.4794576065265</v>
      </c>
      <c r="AX56" s="13">
        <f t="shared" si="92"/>
        <v>1576.0422831813432</v>
      </c>
      <c r="AY56" s="13">
        <f t="shared" si="73"/>
        <v>18820.463058691992</v>
      </c>
      <c r="AZ56">
        <f t="shared" si="38"/>
        <v>1918.2325206121068</v>
      </c>
      <c r="BA56" s="13">
        <f t="shared" si="74"/>
        <v>1978.4794576065265</v>
      </c>
      <c r="BB56" s="37">
        <f t="shared" si="75"/>
        <v>1183.7374981592766</v>
      </c>
      <c r="BC56" s="13">
        <f t="shared" si="76"/>
        <v>8018.1749201770026</v>
      </c>
      <c r="BD56">
        <f t="shared" si="39"/>
        <v>1329.5224967079494</v>
      </c>
      <c r="BE56" s="13">
        <f t="shared" si="77"/>
        <v>1574.3100310468933</v>
      </c>
      <c r="BF56" s="13">
        <f t="shared" si="93"/>
        <v>1184.8195383125708</v>
      </c>
      <c r="BG56" s="13">
        <f t="shared" si="78"/>
        <v>18820.463058691992</v>
      </c>
      <c r="BH56">
        <f t="shared" si="41"/>
        <v>1527.0097757433343</v>
      </c>
      <c r="BI56" s="13">
        <f t="shared" si="79"/>
        <v>1574.3100310468933</v>
      </c>
      <c r="BJ56" s="115">
        <f t="shared" si="80"/>
        <v>2281.2151501403541</v>
      </c>
      <c r="BK56" s="13">
        <f t="shared" si="81"/>
        <v>8018.1749201770026</v>
      </c>
      <c r="BL56">
        <f t="shared" si="42"/>
        <v>2427.0001486890269</v>
      </c>
      <c r="BM56" s="116">
        <f t="shared" si="82"/>
        <v>2285.183881040547</v>
      </c>
      <c r="BN56" s="13">
        <f t="shared" si="94"/>
        <v>2282.2971902936483</v>
      </c>
      <c r="BO56" s="13">
        <f t="shared" si="83"/>
        <v>18820.463058691992</v>
      </c>
      <c r="BP56">
        <f t="shared" si="44"/>
        <v>2624.4874277244116</v>
      </c>
      <c r="BQ56" s="13">
        <f t="shared" si="84"/>
        <v>2285.183881040547</v>
      </c>
      <c r="BR56" s="37">
        <f t="shared" si="85"/>
        <v>356.50079163128652</v>
      </c>
      <c r="BS56" s="13">
        <f t="shared" si="86"/>
        <v>8018.1749201770026</v>
      </c>
      <c r="BT56">
        <f t="shared" si="45"/>
        <v>502.28579017995929</v>
      </c>
      <c r="BU56" s="13">
        <f t="shared" si="87"/>
        <v>1000.7969427396886</v>
      </c>
      <c r="BV56" s="13">
        <f t="shared" si="95"/>
        <v>357.58283178458066</v>
      </c>
      <c r="BW56" s="13">
        <f t="shared" si="88"/>
        <v>18820.463058691992</v>
      </c>
      <c r="BX56">
        <f t="shared" si="47"/>
        <v>699.77306921534409</v>
      </c>
      <c r="BY56" s="13">
        <f t="shared" si="89"/>
        <v>1000.7969427396886</v>
      </c>
    </row>
    <row r="57" spans="1:77" x14ac:dyDescent="0.2">
      <c r="AC57">
        <v>56</v>
      </c>
      <c r="AD57" s="37">
        <f t="shared" si="60"/>
        <v>4503.4195539657812</v>
      </c>
      <c r="AE57" s="13">
        <f t="shared" si="61"/>
        <v>10690.899893569338</v>
      </c>
      <c r="AF57">
        <f t="shared" si="48"/>
        <v>4694.3284806366619</v>
      </c>
      <c r="AG57" s="13">
        <f t="shared" si="62"/>
        <v>5549.9303857118939</v>
      </c>
      <c r="AH57" s="13">
        <f t="shared" si="90"/>
        <v>4504.9776917865256</v>
      </c>
      <c r="AI57" s="13">
        <f t="shared" si="63"/>
        <v>18820.463058691992</v>
      </c>
      <c r="AJ57">
        <f t="shared" si="32"/>
        <v>4841.0573892631683</v>
      </c>
      <c r="AK57" s="13">
        <f t="shared" si="64"/>
        <v>5549.9303857118939</v>
      </c>
      <c r="AL57" s="37">
        <f t="shared" si="65"/>
        <v>2920.3624522220098</v>
      </c>
      <c r="AM57" s="13">
        <f t="shared" si="66"/>
        <v>13363.624866961673</v>
      </c>
      <c r="AN57">
        <f t="shared" si="33"/>
        <v>3158.9986105606113</v>
      </c>
      <c r="AO57" s="13">
        <f t="shared" si="67"/>
        <v>5104.2411726517294</v>
      </c>
      <c r="AP57" s="13">
        <f t="shared" si="91"/>
        <v>2922.2004777624052</v>
      </c>
      <c r="AQ57" s="13">
        <f t="shared" si="68"/>
        <v>18820.463058691992</v>
      </c>
      <c r="AR57" s="13">
        <f t="shared" si="35"/>
        <v>3258.2801752390478</v>
      </c>
      <c r="AS57" s="38">
        <f t="shared" si="69"/>
        <v>5104.2411726517294</v>
      </c>
      <c r="AT57" s="37">
        <f t="shared" si="70"/>
        <v>1575.2228181052485</v>
      </c>
      <c r="AU57" s="13">
        <f t="shared" si="71"/>
        <v>5345.449946784669</v>
      </c>
      <c r="AV57">
        <f t="shared" si="36"/>
        <v>1670.6772814406891</v>
      </c>
      <c r="AW57" s="13">
        <f t="shared" si="72"/>
        <v>1978.4794576065265</v>
      </c>
      <c r="AX57" s="13">
        <f t="shared" si="92"/>
        <v>1576.0422831813432</v>
      </c>
      <c r="AY57" s="13">
        <f t="shared" si="73"/>
        <v>18820.463058691992</v>
      </c>
      <c r="AZ57">
        <f t="shared" si="38"/>
        <v>1912.1219806579859</v>
      </c>
      <c r="BA57" s="13">
        <f t="shared" si="74"/>
        <v>1978.4794576065265</v>
      </c>
      <c r="BB57" s="37">
        <f t="shared" si="75"/>
        <v>1183.7374981592766</v>
      </c>
      <c r="BC57" s="13">
        <f t="shared" si="76"/>
        <v>8018.1749201770026</v>
      </c>
      <c r="BD57">
        <f t="shared" si="39"/>
        <v>1326.9191931624373</v>
      </c>
      <c r="BE57" s="13">
        <f t="shared" si="77"/>
        <v>1574.3100310468933</v>
      </c>
      <c r="BF57" s="13">
        <f t="shared" si="93"/>
        <v>1184.8195383125708</v>
      </c>
      <c r="BG57" s="13">
        <f t="shared" si="78"/>
        <v>18820.463058691992</v>
      </c>
      <c r="BH57">
        <f t="shared" si="41"/>
        <v>1520.8992357892134</v>
      </c>
      <c r="BI57" s="13">
        <f t="shared" si="79"/>
        <v>1574.3100310468933</v>
      </c>
      <c r="BJ57" s="115">
        <f t="shared" si="80"/>
        <v>2281.2151501403541</v>
      </c>
      <c r="BK57" s="13">
        <f t="shared" si="81"/>
        <v>8018.1749201770026</v>
      </c>
      <c r="BL57">
        <f t="shared" si="42"/>
        <v>2424.3968451435148</v>
      </c>
      <c r="BM57" s="116">
        <f t="shared" si="82"/>
        <v>2285.183881040547</v>
      </c>
      <c r="BN57" s="13">
        <f t="shared" si="94"/>
        <v>2282.2971902936483</v>
      </c>
      <c r="BO57" s="13">
        <f t="shared" si="83"/>
        <v>18820.463058691992</v>
      </c>
      <c r="BP57">
        <f t="shared" si="44"/>
        <v>2618.376887770291</v>
      </c>
      <c r="BQ57" s="13">
        <f t="shared" si="84"/>
        <v>2285.183881040547</v>
      </c>
      <c r="BR57" s="37">
        <f t="shared" si="85"/>
        <v>356.50079163128652</v>
      </c>
      <c r="BS57" s="13">
        <f t="shared" si="86"/>
        <v>8018.1749201770026</v>
      </c>
      <c r="BT57">
        <f t="shared" si="45"/>
        <v>499.68248663444729</v>
      </c>
      <c r="BU57" s="13">
        <f t="shared" si="87"/>
        <v>1000.7969427396886</v>
      </c>
      <c r="BV57" s="13">
        <f t="shared" si="95"/>
        <v>357.58283178458066</v>
      </c>
      <c r="BW57" s="13">
        <f t="shared" si="88"/>
        <v>18820.463058691992</v>
      </c>
      <c r="BX57">
        <f t="shared" si="47"/>
        <v>693.66252926122343</v>
      </c>
      <c r="BY57" s="13">
        <f t="shared" si="89"/>
        <v>1000.7969427396886</v>
      </c>
    </row>
    <row r="58" spans="1:77" x14ac:dyDescent="0.2">
      <c r="A58" s="20"/>
      <c r="AC58">
        <v>57</v>
      </c>
      <c r="AD58" s="37">
        <f t="shared" si="60"/>
        <v>4503.4195539657812</v>
      </c>
      <c r="AE58" s="13">
        <f t="shared" si="61"/>
        <v>10690.899893569338</v>
      </c>
      <c r="AF58">
        <f t="shared" si="48"/>
        <v>4690.9792012213838</v>
      </c>
      <c r="AG58" s="13">
        <f t="shared" si="62"/>
        <v>5549.9303857118939</v>
      </c>
      <c r="AH58" s="13">
        <f t="shared" si="90"/>
        <v>4504.9776917865256</v>
      </c>
      <c r="AI58" s="13">
        <f t="shared" si="63"/>
        <v>18820.463058691992</v>
      </c>
      <c r="AJ58">
        <f t="shared" si="32"/>
        <v>4835.1612542197181</v>
      </c>
      <c r="AK58" s="13">
        <f t="shared" si="64"/>
        <v>5549.9303857118939</v>
      </c>
      <c r="AL58" s="37">
        <f t="shared" si="65"/>
        <v>2920.3624522220098</v>
      </c>
      <c r="AM58" s="13">
        <f t="shared" si="66"/>
        <v>13363.624866961673</v>
      </c>
      <c r="AN58">
        <f t="shared" si="33"/>
        <v>3154.812011291513</v>
      </c>
      <c r="AO58" s="13">
        <f t="shared" si="67"/>
        <v>5104.2411726517294</v>
      </c>
      <c r="AP58" s="13">
        <f t="shared" si="91"/>
        <v>2922.2004777624052</v>
      </c>
      <c r="AQ58" s="13">
        <f t="shared" si="68"/>
        <v>18820.463058691992</v>
      </c>
      <c r="AR58" s="13">
        <f t="shared" si="35"/>
        <v>3252.3840401955981</v>
      </c>
      <c r="AS58" s="38">
        <f t="shared" si="69"/>
        <v>5104.2411726517294</v>
      </c>
      <c r="AT58" s="37">
        <f t="shared" si="70"/>
        <v>1575.2228181052485</v>
      </c>
      <c r="AU58" s="13">
        <f t="shared" si="71"/>
        <v>5345.449946784669</v>
      </c>
      <c r="AV58">
        <f t="shared" si="36"/>
        <v>1669.0026417330498</v>
      </c>
      <c r="AW58" s="13">
        <f t="shared" si="72"/>
        <v>1978.4794576065265</v>
      </c>
      <c r="AX58" s="13">
        <f t="shared" si="92"/>
        <v>1576.0422831813432</v>
      </c>
      <c r="AY58" s="13">
        <f t="shared" si="73"/>
        <v>18820.463058691992</v>
      </c>
      <c r="AZ58">
        <f t="shared" si="38"/>
        <v>1906.225845614536</v>
      </c>
      <c r="BA58" s="13">
        <f t="shared" si="74"/>
        <v>1978.4794576065265</v>
      </c>
      <c r="BB58" s="37">
        <f t="shared" si="75"/>
        <v>1183.7374981592766</v>
      </c>
      <c r="BC58" s="13">
        <f t="shared" si="76"/>
        <v>8018.1749201770026</v>
      </c>
      <c r="BD58">
        <f t="shared" si="39"/>
        <v>1324.4072336009783</v>
      </c>
      <c r="BE58" s="13">
        <f t="shared" si="77"/>
        <v>1574.3100310468933</v>
      </c>
      <c r="BF58" s="13">
        <f t="shared" si="93"/>
        <v>1184.8195383125708</v>
      </c>
      <c r="BG58" s="13">
        <f t="shared" si="78"/>
        <v>18820.463058691992</v>
      </c>
      <c r="BH58">
        <f t="shared" si="41"/>
        <v>1515.0031007457637</v>
      </c>
      <c r="BI58" s="13">
        <f t="shared" si="79"/>
        <v>1574.3100310468933</v>
      </c>
      <c r="BJ58" s="115">
        <f t="shared" si="80"/>
        <v>2281.2151501403541</v>
      </c>
      <c r="BK58" s="13">
        <f t="shared" si="81"/>
        <v>8018.1749201770026</v>
      </c>
      <c r="BL58">
        <f t="shared" si="42"/>
        <v>2421.8848855820561</v>
      </c>
      <c r="BM58" s="116">
        <f t="shared" si="82"/>
        <v>2285.183881040547</v>
      </c>
      <c r="BN58" s="13">
        <f t="shared" si="94"/>
        <v>2282.2971902936483</v>
      </c>
      <c r="BO58" s="13">
        <f t="shared" si="83"/>
        <v>18820.463058691992</v>
      </c>
      <c r="BP58">
        <f t="shared" si="44"/>
        <v>2612.4807527268413</v>
      </c>
      <c r="BQ58" s="13">
        <f t="shared" si="84"/>
        <v>2285.183881040547</v>
      </c>
      <c r="BR58" s="37">
        <f t="shared" si="85"/>
        <v>356.50079163128652</v>
      </c>
      <c r="BS58" s="13">
        <f t="shared" si="86"/>
        <v>8018.1749201770026</v>
      </c>
      <c r="BT58">
        <f t="shared" si="45"/>
        <v>497.17052707298831</v>
      </c>
      <c r="BU58" s="13">
        <f t="shared" si="87"/>
        <v>1000.7969427396886</v>
      </c>
      <c r="BV58" s="13">
        <f t="shared" si="95"/>
        <v>357.58283178458066</v>
      </c>
      <c r="BW58" s="13">
        <f t="shared" si="88"/>
        <v>18820.463058691992</v>
      </c>
      <c r="BX58">
        <f t="shared" si="47"/>
        <v>687.7663942177735</v>
      </c>
      <c r="BY58" s="13">
        <f t="shared" si="89"/>
        <v>1000.7969427396886</v>
      </c>
    </row>
    <row r="59" spans="1:77" x14ac:dyDescent="0.2">
      <c r="AC59">
        <v>58</v>
      </c>
      <c r="AD59" s="37">
        <f t="shared" si="60"/>
        <v>4503.4195539657812</v>
      </c>
      <c r="AE59" s="13">
        <f t="shared" si="61"/>
        <v>10690.899893569338</v>
      </c>
      <c r="AF59">
        <f t="shared" si="48"/>
        <v>4687.745414199735</v>
      </c>
      <c r="AG59" s="13">
        <f t="shared" si="62"/>
        <v>5549.9303857118939</v>
      </c>
      <c r="AH59" s="13">
        <f t="shared" si="90"/>
        <v>4504.9776917865256</v>
      </c>
      <c r="AI59" s="13">
        <f t="shared" si="63"/>
        <v>18820.463058691992</v>
      </c>
      <c r="AJ59">
        <f t="shared" si="32"/>
        <v>4829.4684341777665</v>
      </c>
      <c r="AK59" s="13">
        <f t="shared" si="64"/>
        <v>5549.9303857118939</v>
      </c>
      <c r="AL59" s="37">
        <f t="shared" si="65"/>
        <v>2920.3624522220098</v>
      </c>
      <c r="AM59" s="13">
        <f t="shared" si="66"/>
        <v>13363.624866961673</v>
      </c>
      <c r="AN59">
        <f t="shared" si="33"/>
        <v>3150.7697775144525</v>
      </c>
      <c r="AO59" s="13">
        <f t="shared" si="67"/>
        <v>5104.2411726517294</v>
      </c>
      <c r="AP59" s="13">
        <f t="shared" si="91"/>
        <v>2922.2004777624052</v>
      </c>
      <c r="AQ59" s="13">
        <f t="shared" si="68"/>
        <v>18820.463058691992</v>
      </c>
      <c r="AR59" s="13">
        <f t="shared" si="35"/>
        <v>3246.6912201536466</v>
      </c>
      <c r="AS59" s="38">
        <f t="shared" si="69"/>
        <v>5104.2411726517294</v>
      </c>
      <c r="AT59" s="37">
        <f t="shared" si="70"/>
        <v>1575.2228181052485</v>
      </c>
      <c r="AU59" s="13">
        <f t="shared" si="71"/>
        <v>5345.449946784669</v>
      </c>
      <c r="AV59">
        <f t="shared" si="36"/>
        <v>1667.3857482222256</v>
      </c>
      <c r="AW59" s="13">
        <f t="shared" si="72"/>
        <v>1978.4794576065265</v>
      </c>
      <c r="AX59" s="13">
        <f t="shared" si="92"/>
        <v>1576.0422831813432</v>
      </c>
      <c r="AY59" s="13">
        <f t="shared" si="73"/>
        <v>18820.463058691992</v>
      </c>
      <c r="AZ59">
        <f t="shared" si="38"/>
        <v>1900.5330255725844</v>
      </c>
      <c r="BA59" s="13">
        <f t="shared" si="74"/>
        <v>1978.4794576065265</v>
      </c>
      <c r="BB59" s="37">
        <f t="shared" si="75"/>
        <v>1183.7374981592766</v>
      </c>
      <c r="BC59" s="13">
        <f t="shared" si="76"/>
        <v>8018.1749201770026</v>
      </c>
      <c r="BD59">
        <f t="shared" si="39"/>
        <v>1321.9818933347422</v>
      </c>
      <c r="BE59" s="13">
        <f t="shared" si="77"/>
        <v>1574.3100310468933</v>
      </c>
      <c r="BF59" s="13">
        <f t="shared" si="93"/>
        <v>1184.8195383125708</v>
      </c>
      <c r="BG59" s="13">
        <f t="shared" si="78"/>
        <v>18820.463058691992</v>
      </c>
      <c r="BH59">
        <f t="shared" si="41"/>
        <v>1509.3102807038122</v>
      </c>
      <c r="BI59" s="13">
        <f t="shared" si="79"/>
        <v>1574.3100310468933</v>
      </c>
      <c r="BJ59" s="115">
        <f t="shared" si="80"/>
        <v>2281.2151501403541</v>
      </c>
      <c r="BK59" s="13">
        <f t="shared" si="81"/>
        <v>8018.1749201770026</v>
      </c>
      <c r="BL59">
        <f t="shared" si="42"/>
        <v>2419.4595453158199</v>
      </c>
      <c r="BM59" s="116">
        <f t="shared" si="82"/>
        <v>2285.183881040547</v>
      </c>
      <c r="BN59" s="13">
        <f t="shared" si="94"/>
        <v>2282.2971902936483</v>
      </c>
      <c r="BO59" s="13">
        <f t="shared" si="83"/>
        <v>18820.463058691992</v>
      </c>
      <c r="BP59">
        <f t="shared" si="44"/>
        <v>2606.7879326848897</v>
      </c>
      <c r="BQ59" s="13">
        <f t="shared" si="84"/>
        <v>2285.183881040547</v>
      </c>
      <c r="BR59" s="37">
        <f t="shared" si="85"/>
        <v>356.50079163128652</v>
      </c>
      <c r="BS59" s="13">
        <f t="shared" si="86"/>
        <v>8018.1749201770026</v>
      </c>
      <c r="BT59">
        <f t="shared" si="45"/>
        <v>494.74518680675209</v>
      </c>
      <c r="BU59" s="13">
        <f t="shared" si="87"/>
        <v>1000.7969427396886</v>
      </c>
      <c r="BV59" s="13">
        <f t="shared" si="95"/>
        <v>357.58283178458066</v>
      </c>
      <c r="BW59" s="13">
        <f t="shared" si="88"/>
        <v>18820.463058691992</v>
      </c>
      <c r="BX59">
        <f t="shared" si="47"/>
        <v>682.07357417582193</v>
      </c>
      <c r="BY59" s="13">
        <f t="shared" si="89"/>
        <v>1000.7969427396886</v>
      </c>
    </row>
    <row r="60" spans="1:77" x14ac:dyDescent="0.2">
      <c r="AC60">
        <v>59</v>
      </c>
      <c r="AD60" s="37">
        <f t="shared" si="60"/>
        <v>4503.4195539657812</v>
      </c>
      <c r="AE60" s="13">
        <f t="shared" si="61"/>
        <v>10690.899893569338</v>
      </c>
      <c r="AF60">
        <f t="shared" si="48"/>
        <v>4684.6212470771261</v>
      </c>
      <c r="AG60" s="13">
        <f t="shared" si="62"/>
        <v>5549.9303857118939</v>
      </c>
      <c r="AH60" s="13">
        <f t="shared" si="90"/>
        <v>4504.9776917865256</v>
      </c>
      <c r="AI60" s="13">
        <f t="shared" si="63"/>
        <v>18820.463058691992</v>
      </c>
      <c r="AJ60">
        <f t="shared" si="32"/>
        <v>4823.96859108639</v>
      </c>
      <c r="AK60" s="13">
        <f t="shared" si="64"/>
        <v>5549.9303857118939</v>
      </c>
      <c r="AL60" s="37">
        <f t="shared" si="65"/>
        <v>2920.3624522220098</v>
      </c>
      <c r="AM60" s="13">
        <f t="shared" si="66"/>
        <v>13363.624866961673</v>
      </c>
      <c r="AN60">
        <f t="shared" si="33"/>
        <v>3146.8645686111909</v>
      </c>
      <c r="AO60" s="13">
        <f t="shared" si="67"/>
        <v>5104.2411726517294</v>
      </c>
      <c r="AP60" s="13">
        <f t="shared" si="91"/>
        <v>2922.2004777624052</v>
      </c>
      <c r="AQ60" s="13">
        <f t="shared" si="68"/>
        <v>18820.463058691992</v>
      </c>
      <c r="AR60" s="13">
        <f t="shared" si="35"/>
        <v>3241.1913770622696</v>
      </c>
      <c r="AS60" s="38">
        <f t="shared" si="69"/>
        <v>5104.2411726517294</v>
      </c>
      <c r="AT60" s="37">
        <f t="shared" si="70"/>
        <v>1575.2228181052485</v>
      </c>
      <c r="AU60" s="13">
        <f t="shared" si="71"/>
        <v>5345.449946784669</v>
      </c>
      <c r="AV60">
        <f t="shared" si="36"/>
        <v>1665.8236646609209</v>
      </c>
      <c r="AW60" s="13">
        <f t="shared" si="72"/>
        <v>1978.4794576065265</v>
      </c>
      <c r="AX60" s="13">
        <f t="shared" si="92"/>
        <v>1576.0422831813432</v>
      </c>
      <c r="AY60" s="13">
        <f t="shared" si="73"/>
        <v>18820.463058691992</v>
      </c>
      <c r="AZ60">
        <f t="shared" si="38"/>
        <v>1895.0331824812074</v>
      </c>
      <c r="BA60" s="13">
        <f t="shared" si="74"/>
        <v>1978.4794576065265</v>
      </c>
      <c r="BB60" s="37">
        <f t="shared" si="75"/>
        <v>1183.7374981592766</v>
      </c>
      <c r="BC60" s="13">
        <f t="shared" si="76"/>
        <v>8018.1749201770026</v>
      </c>
      <c r="BD60">
        <f t="shared" si="39"/>
        <v>1319.638767992785</v>
      </c>
      <c r="BE60" s="13">
        <f t="shared" si="77"/>
        <v>1574.3100310468933</v>
      </c>
      <c r="BF60" s="13">
        <f t="shared" si="93"/>
        <v>1184.8195383125708</v>
      </c>
      <c r="BG60" s="13">
        <f t="shared" si="78"/>
        <v>18820.463058691992</v>
      </c>
      <c r="BH60">
        <f t="shared" si="41"/>
        <v>1503.8104376124352</v>
      </c>
      <c r="BI60" s="13">
        <f t="shared" si="79"/>
        <v>1574.3100310468933</v>
      </c>
      <c r="BJ60" s="115">
        <f t="shared" si="80"/>
        <v>2281.2151501403541</v>
      </c>
      <c r="BK60" s="13">
        <f t="shared" si="81"/>
        <v>8018.1749201770026</v>
      </c>
      <c r="BL60">
        <f t="shared" si="42"/>
        <v>2417.1164199738628</v>
      </c>
      <c r="BM60" s="116">
        <f t="shared" si="82"/>
        <v>2285.183881040547</v>
      </c>
      <c r="BN60" s="13">
        <f t="shared" si="94"/>
        <v>2282.2971902936483</v>
      </c>
      <c r="BO60" s="13">
        <f t="shared" si="83"/>
        <v>18820.463058691992</v>
      </c>
      <c r="BP60">
        <f t="shared" si="44"/>
        <v>2601.2880895935127</v>
      </c>
      <c r="BQ60" s="13">
        <f t="shared" si="84"/>
        <v>2285.183881040547</v>
      </c>
      <c r="BR60" s="37">
        <f t="shared" si="85"/>
        <v>356.50079163128652</v>
      </c>
      <c r="BS60" s="13">
        <f t="shared" si="86"/>
        <v>8018.1749201770026</v>
      </c>
      <c r="BT60">
        <f t="shared" si="45"/>
        <v>492.402061464795</v>
      </c>
      <c r="BU60" s="13">
        <f t="shared" si="87"/>
        <v>1000.7969427396886</v>
      </c>
      <c r="BV60" s="13">
        <f t="shared" si="95"/>
        <v>357.58283178458066</v>
      </c>
      <c r="BW60" s="13">
        <f t="shared" si="88"/>
        <v>18820.463058691992</v>
      </c>
      <c r="BX60">
        <f t="shared" si="47"/>
        <v>676.57373108444494</v>
      </c>
      <c r="BY60" s="13">
        <f t="shared" si="89"/>
        <v>1000.7969427396886</v>
      </c>
    </row>
    <row r="61" spans="1:77" x14ac:dyDescent="0.2">
      <c r="AC61">
        <v>60</v>
      </c>
      <c r="AD61" s="37">
        <f t="shared" si="60"/>
        <v>4503.4195539657812</v>
      </c>
      <c r="AE61" s="13">
        <f t="shared" si="61"/>
        <v>10690.899893569338</v>
      </c>
      <c r="AF61">
        <f t="shared" si="48"/>
        <v>4681.6012188586037</v>
      </c>
      <c r="AG61" s="13">
        <f t="shared" si="62"/>
        <v>5549.9303857118939</v>
      </c>
      <c r="AH61" s="13">
        <f t="shared" si="90"/>
        <v>4504.9776917865256</v>
      </c>
      <c r="AI61" s="13">
        <f t="shared" si="63"/>
        <v>18820.463058691992</v>
      </c>
      <c r="AJ61">
        <f t="shared" si="32"/>
        <v>4818.6520760980584</v>
      </c>
      <c r="AK61" s="13">
        <f t="shared" si="64"/>
        <v>5549.9303857118939</v>
      </c>
      <c r="AL61" s="37">
        <f t="shared" si="65"/>
        <v>2920.3624522220098</v>
      </c>
      <c r="AM61" s="13">
        <f t="shared" si="66"/>
        <v>13363.624866961673</v>
      </c>
      <c r="AN61">
        <f t="shared" si="33"/>
        <v>3143.0895333380377</v>
      </c>
      <c r="AO61" s="13">
        <f t="shared" si="67"/>
        <v>5104.2411726517294</v>
      </c>
      <c r="AP61" s="13">
        <f t="shared" si="91"/>
        <v>2922.2004777624052</v>
      </c>
      <c r="AQ61" s="13">
        <f t="shared" si="68"/>
        <v>18820.463058691992</v>
      </c>
      <c r="AR61" s="13">
        <f t="shared" si="35"/>
        <v>3235.8748620739384</v>
      </c>
      <c r="AS61" s="38">
        <f t="shared" si="69"/>
        <v>5104.2411726517294</v>
      </c>
      <c r="AT61" s="37">
        <f t="shared" si="70"/>
        <v>1575.2228181052485</v>
      </c>
      <c r="AU61" s="13">
        <f t="shared" si="71"/>
        <v>5345.449946784669</v>
      </c>
      <c r="AV61">
        <f t="shared" si="36"/>
        <v>1664.3136505516597</v>
      </c>
      <c r="AW61" s="13">
        <f t="shared" si="72"/>
        <v>1978.4794576065265</v>
      </c>
      <c r="AX61" s="13">
        <f t="shared" si="92"/>
        <v>1576.0422831813432</v>
      </c>
      <c r="AY61" s="13">
        <f t="shared" si="73"/>
        <v>18820.463058691992</v>
      </c>
      <c r="AZ61">
        <f t="shared" si="38"/>
        <v>1889.7166674928765</v>
      </c>
      <c r="BA61" s="13">
        <f t="shared" si="74"/>
        <v>1978.4794576065265</v>
      </c>
      <c r="BB61" s="37">
        <f t="shared" si="75"/>
        <v>1183.7374981592766</v>
      </c>
      <c r="BC61" s="13">
        <f t="shared" si="76"/>
        <v>8018.1749201770026</v>
      </c>
      <c r="BD61">
        <f t="shared" si="39"/>
        <v>1317.3737468288932</v>
      </c>
      <c r="BE61" s="13">
        <f t="shared" si="77"/>
        <v>1574.3100310468933</v>
      </c>
      <c r="BF61" s="13">
        <f t="shared" si="93"/>
        <v>1184.8195383125708</v>
      </c>
      <c r="BG61" s="13">
        <f t="shared" si="78"/>
        <v>18820.463058691992</v>
      </c>
      <c r="BH61">
        <f t="shared" si="41"/>
        <v>1498.493922624104</v>
      </c>
      <c r="BI61" s="13">
        <f t="shared" si="79"/>
        <v>1574.3100310468933</v>
      </c>
      <c r="BJ61" s="115">
        <f t="shared" si="80"/>
        <v>2281.2151501403541</v>
      </c>
      <c r="BK61" s="13">
        <f t="shared" si="81"/>
        <v>8018.1749201770026</v>
      </c>
      <c r="BL61">
        <f t="shared" si="42"/>
        <v>2414.8513988099708</v>
      </c>
      <c r="BM61" s="116">
        <f t="shared" si="82"/>
        <v>2285.183881040547</v>
      </c>
      <c r="BN61" s="13">
        <f t="shared" si="94"/>
        <v>2282.2971902936483</v>
      </c>
      <c r="BO61" s="13">
        <f t="shared" si="83"/>
        <v>18820.463058691992</v>
      </c>
      <c r="BP61">
        <f t="shared" si="44"/>
        <v>2595.9715746051816</v>
      </c>
      <c r="BQ61" s="13">
        <f t="shared" si="84"/>
        <v>2285.183881040547</v>
      </c>
      <c r="BR61" s="37">
        <f t="shared" si="85"/>
        <v>356.50079163128652</v>
      </c>
      <c r="BS61" s="13">
        <f t="shared" si="86"/>
        <v>8018.1749201770026</v>
      </c>
      <c r="BT61">
        <f t="shared" si="45"/>
        <v>490.13704030090321</v>
      </c>
      <c r="BU61" s="13">
        <f t="shared" si="87"/>
        <v>1000.7969427396886</v>
      </c>
      <c r="BV61" s="13">
        <f t="shared" si="95"/>
        <v>357.58283178458066</v>
      </c>
      <c r="BW61" s="13">
        <f t="shared" si="88"/>
        <v>18820.463058691992</v>
      </c>
      <c r="BX61">
        <f t="shared" si="47"/>
        <v>671.25721609611378</v>
      </c>
      <c r="BY61" s="13">
        <f t="shared" si="89"/>
        <v>1000.7969427396886</v>
      </c>
    </row>
    <row r="62" spans="1:77" x14ac:dyDescent="0.2">
      <c r="AC62">
        <v>61</v>
      </c>
      <c r="AD62" s="37">
        <f t="shared" si="60"/>
        <v>4503.4195539657812</v>
      </c>
      <c r="AE62" s="13">
        <f t="shared" si="61"/>
        <v>10690.899893569338</v>
      </c>
      <c r="AF62">
        <f t="shared" si="48"/>
        <v>4678.6802079587214</v>
      </c>
      <c r="AG62" s="13">
        <f t="shared" si="62"/>
        <v>5549.9303857118939</v>
      </c>
      <c r="AH62" s="13">
        <f t="shared" si="90"/>
        <v>4504.9776917865256</v>
      </c>
      <c r="AI62" s="13">
        <f t="shared" si="63"/>
        <v>18820.463058691992</v>
      </c>
      <c r="AJ62">
        <f t="shared" si="32"/>
        <v>4813.5098730765585</v>
      </c>
      <c r="AK62" s="13">
        <f t="shared" si="64"/>
        <v>5549.9303857118939</v>
      </c>
      <c r="AL62" s="37">
        <f t="shared" si="65"/>
        <v>2920.3624522220098</v>
      </c>
      <c r="AM62" s="13">
        <f t="shared" si="66"/>
        <v>13363.624866961673</v>
      </c>
      <c r="AN62">
        <f t="shared" si="33"/>
        <v>3139.4382697131846</v>
      </c>
      <c r="AO62" s="13">
        <f t="shared" si="67"/>
        <v>5104.2411726517294</v>
      </c>
      <c r="AP62" s="13">
        <f t="shared" si="91"/>
        <v>2922.2004777624052</v>
      </c>
      <c r="AQ62" s="13">
        <f t="shared" si="68"/>
        <v>18820.463058691992</v>
      </c>
      <c r="AR62" s="13">
        <f t="shared" si="35"/>
        <v>3230.7326590524381</v>
      </c>
      <c r="AS62" s="38">
        <f t="shared" si="69"/>
        <v>5104.2411726517294</v>
      </c>
      <c r="AT62" s="37">
        <f t="shared" si="70"/>
        <v>1575.2228181052485</v>
      </c>
      <c r="AU62" s="13">
        <f t="shared" si="71"/>
        <v>5345.449946784669</v>
      </c>
      <c r="AV62">
        <f t="shared" si="36"/>
        <v>1662.8531451017184</v>
      </c>
      <c r="AW62" s="13">
        <f t="shared" si="72"/>
        <v>1978.4794576065265</v>
      </c>
      <c r="AX62" s="13">
        <f t="shared" si="92"/>
        <v>1576.0422831813432</v>
      </c>
      <c r="AY62" s="13">
        <f t="shared" si="73"/>
        <v>18820.463058691992</v>
      </c>
      <c r="AZ62">
        <f t="shared" si="38"/>
        <v>1884.5744644713759</v>
      </c>
      <c r="BA62" s="13">
        <f t="shared" si="74"/>
        <v>1978.4794576065265</v>
      </c>
      <c r="BB62" s="37">
        <f t="shared" si="75"/>
        <v>1183.7374981592766</v>
      </c>
      <c r="BC62" s="13">
        <f t="shared" si="76"/>
        <v>8018.1749201770026</v>
      </c>
      <c r="BD62">
        <f t="shared" si="39"/>
        <v>1315.1829886539815</v>
      </c>
      <c r="BE62" s="13">
        <f t="shared" si="77"/>
        <v>1574.3100310468933</v>
      </c>
      <c r="BF62" s="13">
        <f t="shared" si="93"/>
        <v>1184.8195383125708</v>
      </c>
      <c r="BG62" s="13">
        <f t="shared" si="78"/>
        <v>18820.463058691992</v>
      </c>
      <c r="BH62">
        <f t="shared" si="41"/>
        <v>1493.3517196026035</v>
      </c>
      <c r="BI62" s="13">
        <f t="shared" si="79"/>
        <v>1574.3100310468933</v>
      </c>
      <c r="BJ62" s="115">
        <f t="shared" si="80"/>
        <v>2281.2151501403541</v>
      </c>
      <c r="BK62" s="13">
        <f t="shared" si="81"/>
        <v>8018.1749201770026</v>
      </c>
      <c r="BL62">
        <f t="shared" si="42"/>
        <v>2412.6606406350593</v>
      </c>
      <c r="BM62" s="116">
        <f t="shared" si="82"/>
        <v>2285.183881040547</v>
      </c>
      <c r="BN62" s="13">
        <f t="shared" si="94"/>
        <v>2282.2971902936483</v>
      </c>
      <c r="BO62" s="13">
        <f t="shared" si="83"/>
        <v>18820.463058691992</v>
      </c>
      <c r="BP62">
        <f t="shared" si="44"/>
        <v>2590.8293715836808</v>
      </c>
      <c r="BQ62" s="13">
        <f t="shared" si="84"/>
        <v>2285.183881040547</v>
      </c>
      <c r="BR62" s="37">
        <f t="shared" si="85"/>
        <v>356.50079163128652</v>
      </c>
      <c r="BS62" s="13">
        <f t="shared" si="86"/>
        <v>8018.1749201770026</v>
      </c>
      <c r="BT62">
        <f t="shared" si="45"/>
        <v>487.9462821259915</v>
      </c>
      <c r="BU62" s="13">
        <f t="shared" si="87"/>
        <v>1000.7969427396886</v>
      </c>
      <c r="BV62" s="13">
        <f t="shared" si="95"/>
        <v>357.58283178458066</v>
      </c>
      <c r="BW62" s="13">
        <f t="shared" si="88"/>
        <v>18820.463058691992</v>
      </c>
      <c r="BX62">
        <f t="shared" si="47"/>
        <v>666.11501307461333</v>
      </c>
      <c r="BY62" s="13">
        <f t="shared" si="89"/>
        <v>1000.7969427396886</v>
      </c>
    </row>
    <row r="63" spans="1:77" x14ac:dyDescent="0.2">
      <c r="AC63">
        <v>62</v>
      </c>
      <c r="AD63" s="37">
        <f t="shared" si="60"/>
        <v>4503.4195539657812</v>
      </c>
      <c r="AE63" s="13">
        <f t="shared" si="61"/>
        <v>10690.899893569338</v>
      </c>
      <c r="AF63">
        <f t="shared" si="48"/>
        <v>4675.8534232168995</v>
      </c>
      <c r="AG63" s="13">
        <f t="shared" si="62"/>
        <v>5549.9303857118939</v>
      </c>
      <c r="AH63" s="13">
        <f t="shared" si="90"/>
        <v>4504.9776917865256</v>
      </c>
      <c r="AI63" s="13">
        <f t="shared" si="63"/>
        <v>18820.463058691992</v>
      </c>
      <c r="AJ63">
        <f t="shared" si="32"/>
        <v>4808.5335475718803</v>
      </c>
      <c r="AK63" s="13">
        <f t="shared" si="64"/>
        <v>5549.9303857118939</v>
      </c>
      <c r="AL63" s="37">
        <f t="shared" si="65"/>
        <v>2920.3624522220098</v>
      </c>
      <c r="AM63" s="13">
        <f t="shared" si="66"/>
        <v>13363.624866961673</v>
      </c>
      <c r="AN63">
        <f t="shared" si="33"/>
        <v>3135.9047887859078</v>
      </c>
      <c r="AO63" s="13">
        <f t="shared" si="67"/>
        <v>5104.2411726517294</v>
      </c>
      <c r="AP63" s="13">
        <f t="shared" si="91"/>
        <v>2922.2004777624052</v>
      </c>
      <c r="AQ63" s="13">
        <f t="shared" si="68"/>
        <v>18820.463058691992</v>
      </c>
      <c r="AR63" s="13">
        <f t="shared" si="35"/>
        <v>3225.7563335477598</v>
      </c>
      <c r="AS63" s="38">
        <f t="shared" si="69"/>
        <v>5104.2411726517294</v>
      </c>
      <c r="AT63" s="37">
        <f t="shared" si="70"/>
        <v>1575.2228181052485</v>
      </c>
      <c r="AU63" s="13">
        <f t="shared" si="71"/>
        <v>5345.449946784669</v>
      </c>
      <c r="AV63">
        <f t="shared" si="36"/>
        <v>1661.4397527308076</v>
      </c>
      <c r="AW63" s="13">
        <f t="shared" si="72"/>
        <v>1978.4794576065265</v>
      </c>
      <c r="AX63" s="13">
        <f t="shared" si="92"/>
        <v>1576.0422831813432</v>
      </c>
      <c r="AY63" s="13">
        <f t="shared" si="73"/>
        <v>18820.463058691992</v>
      </c>
      <c r="AZ63">
        <f t="shared" si="38"/>
        <v>1879.5981389666979</v>
      </c>
      <c r="BA63" s="13">
        <f t="shared" si="74"/>
        <v>1978.4794576065265</v>
      </c>
      <c r="BB63" s="37">
        <f t="shared" si="75"/>
        <v>1183.7374981592766</v>
      </c>
      <c r="BC63" s="13">
        <f t="shared" si="76"/>
        <v>8018.1749201770026</v>
      </c>
      <c r="BD63">
        <f t="shared" si="39"/>
        <v>1313.0629000976153</v>
      </c>
      <c r="BE63" s="13">
        <f t="shared" si="77"/>
        <v>1574.3100310468933</v>
      </c>
      <c r="BF63" s="13">
        <f t="shared" si="93"/>
        <v>1184.8195383125708</v>
      </c>
      <c r="BG63" s="13">
        <f t="shared" si="78"/>
        <v>18820.463058691992</v>
      </c>
      <c r="BH63">
        <f t="shared" si="41"/>
        <v>1488.3753940979254</v>
      </c>
      <c r="BI63" s="13">
        <f t="shared" si="79"/>
        <v>1574.3100310468933</v>
      </c>
      <c r="BJ63" s="115">
        <f t="shared" si="80"/>
        <v>2281.2151501403541</v>
      </c>
      <c r="BK63" s="13">
        <f t="shared" si="81"/>
        <v>8018.1749201770026</v>
      </c>
      <c r="BL63">
        <f t="shared" si="42"/>
        <v>2410.5405520786931</v>
      </c>
      <c r="BM63" s="116">
        <f t="shared" si="82"/>
        <v>2285.183881040547</v>
      </c>
      <c r="BN63" s="13">
        <f t="shared" si="94"/>
        <v>2282.2971902936483</v>
      </c>
      <c r="BO63" s="13">
        <f t="shared" si="83"/>
        <v>18820.463058691992</v>
      </c>
      <c r="BP63">
        <f t="shared" si="44"/>
        <v>2585.853046079003</v>
      </c>
      <c r="BQ63" s="13">
        <f t="shared" si="84"/>
        <v>2285.183881040547</v>
      </c>
      <c r="BR63" s="37">
        <f t="shared" si="85"/>
        <v>356.50079163128652</v>
      </c>
      <c r="BS63" s="13">
        <f t="shared" si="86"/>
        <v>8018.1749201770026</v>
      </c>
      <c r="BT63">
        <f t="shared" si="45"/>
        <v>485.82619356962527</v>
      </c>
      <c r="BU63" s="13">
        <f t="shared" si="87"/>
        <v>1000.7969427396886</v>
      </c>
      <c r="BV63" s="13">
        <f t="shared" si="95"/>
        <v>357.58283178458066</v>
      </c>
      <c r="BW63" s="13">
        <f t="shared" si="88"/>
        <v>18820.463058691992</v>
      </c>
      <c r="BX63">
        <f t="shared" si="47"/>
        <v>661.13868756993543</v>
      </c>
      <c r="BY63" s="13">
        <f t="shared" si="89"/>
        <v>1000.7969427396886</v>
      </c>
    </row>
    <row r="64" spans="1:77" x14ac:dyDescent="0.2">
      <c r="A64" s="20"/>
      <c r="AC64">
        <v>63</v>
      </c>
      <c r="AD64" s="37">
        <f t="shared" si="60"/>
        <v>4503.4195539657812</v>
      </c>
      <c r="AE64" s="13">
        <f t="shared" si="61"/>
        <v>10690.899893569338</v>
      </c>
      <c r="AF64">
        <f t="shared" si="48"/>
        <v>4673.116377673231</v>
      </c>
      <c r="AG64" s="13">
        <f t="shared" si="62"/>
        <v>5549.9303857118939</v>
      </c>
      <c r="AH64" s="13">
        <f t="shared" si="90"/>
        <v>4504.9776917865256</v>
      </c>
      <c r="AI64" s="13">
        <f t="shared" si="63"/>
        <v>18820.463058691992</v>
      </c>
      <c r="AJ64">
        <f t="shared" si="32"/>
        <v>4803.7152006546521</v>
      </c>
      <c r="AK64" s="13">
        <f t="shared" si="64"/>
        <v>5549.9303857118939</v>
      </c>
      <c r="AL64" s="37">
        <f t="shared" si="65"/>
        <v>2920.3624522220098</v>
      </c>
      <c r="AM64" s="13">
        <f t="shared" si="66"/>
        <v>13363.624866961673</v>
      </c>
      <c r="AN64">
        <f t="shared" si="33"/>
        <v>3132.4834818563222</v>
      </c>
      <c r="AO64" s="13">
        <f t="shared" si="67"/>
        <v>5104.2411726517294</v>
      </c>
      <c r="AP64" s="13">
        <f t="shared" si="91"/>
        <v>2922.2004777624052</v>
      </c>
      <c r="AQ64" s="13">
        <f t="shared" si="68"/>
        <v>18820.463058691992</v>
      </c>
      <c r="AR64" s="13">
        <f t="shared" si="35"/>
        <v>3220.9379866305321</v>
      </c>
      <c r="AS64" s="38">
        <f t="shared" si="69"/>
        <v>5104.2411726517294</v>
      </c>
      <c r="AT64" s="37">
        <f t="shared" si="70"/>
        <v>1575.2228181052485</v>
      </c>
      <c r="AU64" s="13">
        <f t="shared" si="71"/>
        <v>5345.449946784669</v>
      </c>
      <c r="AV64">
        <f t="shared" si="36"/>
        <v>1660.0712299589734</v>
      </c>
      <c r="AW64" s="13">
        <f t="shared" si="72"/>
        <v>1978.4794576065265</v>
      </c>
      <c r="AX64" s="13">
        <f t="shared" si="92"/>
        <v>1576.0422831813432</v>
      </c>
      <c r="AY64" s="13">
        <f t="shared" si="73"/>
        <v>18820.463058691992</v>
      </c>
      <c r="AZ64">
        <f t="shared" si="38"/>
        <v>1874.77979204947</v>
      </c>
      <c r="BA64" s="13">
        <f t="shared" si="74"/>
        <v>1978.4794576065265</v>
      </c>
      <c r="BB64" s="37">
        <f t="shared" si="75"/>
        <v>1183.7374981592766</v>
      </c>
      <c r="BC64" s="13">
        <f t="shared" si="76"/>
        <v>8018.1749201770026</v>
      </c>
      <c r="BD64">
        <f t="shared" si="39"/>
        <v>1311.0101159398639</v>
      </c>
      <c r="BE64" s="13">
        <f t="shared" si="77"/>
        <v>1574.3100310468933</v>
      </c>
      <c r="BF64" s="13">
        <f t="shared" si="93"/>
        <v>1184.8195383125708</v>
      </c>
      <c r="BG64" s="13">
        <f t="shared" si="78"/>
        <v>18820.463058691992</v>
      </c>
      <c r="BH64">
        <f t="shared" si="41"/>
        <v>1483.5570471806977</v>
      </c>
      <c r="BI64" s="13">
        <f t="shared" si="79"/>
        <v>1574.3100310468933</v>
      </c>
      <c r="BJ64" s="115">
        <f t="shared" si="80"/>
        <v>2281.2151501403541</v>
      </c>
      <c r="BK64" s="13">
        <f t="shared" si="81"/>
        <v>8018.1749201770026</v>
      </c>
      <c r="BL64">
        <f t="shared" si="42"/>
        <v>2408.4877679209417</v>
      </c>
      <c r="BM64" s="116">
        <f t="shared" si="82"/>
        <v>2285.183881040547</v>
      </c>
      <c r="BN64" s="13">
        <f t="shared" si="94"/>
        <v>2282.2971902936483</v>
      </c>
      <c r="BO64" s="13">
        <f t="shared" si="83"/>
        <v>18820.463058691992</v>
      </c>
      <c r="BP64">
        <f t="shared" si="44"/>
        <v>2581.0346991617753</v>
      </c>
      <c r="BQ64" s="13">
        <f t="shared" si="84"/>
        <v>2285.183881040547</v>
      </c>
      <c r="BR64" s="37">
        <f t="shared" si="85"/>
        <v>356.50079163128652</v>
      </c>
      <c r="BS64" s="13">
        <f t="shared" si="86"/>
        <v>8018.1749201770026</v>
      </c>
      <c r="BT64">
        <f t="shared" si="45"/>
        <v>483.77340941187384</v>
      </c>
      <c r="BU64" s="13">
        <f t="shared" si="87"/>
        <v>1000.7969427396886</v>
      </c>
      <c r="BV64" s="13">
        <f t="shared" si="95"/>
        <v>357.58283178458066</v>
      </c>
      <c r="BW64" s="13">
        <f t="shared" si="88"/>
        <v>18820.463058691992</v>
      </c>
      <c r="BX64">
        <f t="shared" si="47"/>
        <v>656.3203406527075</v>
      </c>
      <c r="BY64" s="13">
        <f t="shared" si="89"/>
        <v>1000.7969427396886</v>
      </c>
    </row>
    <row r="65" spans="1:77" x14ac:dyDescent="0.2">
      <c r="A65" s="20"/>
      <c r="AC65">
        <v>64</v>
      </c>
      <c r="AD65" s="37">
        <f t="shared" ref="AD65:AD128" si="99">SUM($B$43:$B$47)</f>
        <v>4503.4195539657812</v>
      </c>
      <c r="AE65" s="13">
        <f t="shared" ref="AE65:AE128" si="100">SUM($B$41:$B$42)</f>
        <v>10690.899893569338</v>
      </c>
      <c r="AF65">
        <f t="shared" si="48"/>
        <v>4670.4648648028024</v>
      </c>
      <c r="AG65" s="13">
        <f t="shared" ref="AG65:AG128" si="101">SUM($B$43:$B$44,$B$47:$B$48)</f>
        <v>5549.9303857118939</v>
      </c>
      <c r="AH65" s="13">
        <f t="shared" si="90"/>
        <v>4504.9776917865256</v>
      </c>
      <c r="AI65" s="13">
        <f t="shared" ref="AI65:AI128" si="102">SUM($C$41:$C$42)</f>
        <v>18820.463058691992</v>
      </c>
      <c r="AJ65">
        <f t="shared" si="32"/>
        <v>4799.047427078588</v>
      </c>
      <c r="AK65" s="13">
        <f t="shared" ref="AK65:AK128" si="103">SUM($C$43:$C$44,$C$47:$C$48)</f>
        <v>5549.9303857118939</v>
      </c>
      <c r="AL65" s="37">
        <f t="shared" ref="AL65:AL128" si="104">SUM($D$43:$D$47)</f>
        <v>2920.3624522220098</v>
      </c>
      <c r="AM65" s="13">
        <f t="shared" ref="AM65:AM128" si="105">SUM($D$41:$D$42)</f>
        <v>13363.624866961673</v>
      </c>
      <c r="AN65">
        <f t="shared" si="33"/>
        <v>3129.169090768286</v>
      </c>
      <c r="AO65" s="13">
        <f t="shared" ref="AO65:AO128" si="106">SUM($D$43:$D$44,$D$47:$D$48)</f>
        <v>5104.2411726517294</v>
      </c>
      <c r="AP65" s="13">
        <f t="shared" si="91"/>
        <v>2922.2004777624052</v>
      </c>
      <c r="AQ65" s="13">
        <f t="shared" ref="AQ65:AQ128" si="107">SUM($E$41:$E$42)</f>
        <v>18820.463058691992</v>
      </c>
      <c r="AR65" s="13">
        <f t="shared" si="35"/>
        <v>3216.2702130544676</v>
      </c>
      <c r="AS65" s="38">
        <f t="shared" ref="AS65:AS128" si="108">SUM($E$43:$E$44,$E$47:$E$48)</f>
        <v>5104.2411726517294</v>
      </c>
      <c r="AT65" s="37">
        <f t="shared" ref="AT65:AT128" si="109">SUM($F$43:$F$47)</f>
        <v>1575.2228181052485</v>
      </c>
      <c r="AU65" s="13">
        <f t="shared" ref="AU65:AU128" si="110">SUM($F$41:$F$42)</f>
        <v>5345.449946784669</v>
      </c>
      <c r="AV65">
        <f t="shared" si="36"/>
        <v>1658.7454735237588</v>
      </c>
      <c r="AW65" s="13">
        <f t="shared" ref="AW65:AW128" si="111">SUM($F$43:$F$44,$F$47:$F$48)</f>
        <v>1978.4794576065265</v>
      </c>
      <c r="AX65" s="13">
        <f t="shared" si="92"/>
        <v>1576.0422831813432</v>
      </c>
      <c r="AY65" s="13">
        <f t="shared" ref="AY65:AY128" si="112">SUM($G$41:$G$42)</f>
        <v>18820.463058691992</v>
      </c>
      <c r="AZ65">
        <f t="shared" si="38"/>
        <v>1870.1120184734057</v>
      </c>
      <c r="BA65" s="13">
        <f t="shared" ref="BA65:BA128" si="113">SUM($G$43:$G$44,$G$47:$G$48)</f>
        <v>1978.4794576065265</v>
      </c>
      <c r="BB65" s="37">
        <f t="shared" ref="BB65:BB128" si="114">SUM($H$43:$H$47)</f>
        <v>1183.7374981592766</v>
      </c>
      <c r="BC65" s="13">
        <f t="shared" ref="BC65:BC128" si="115">SUM($H$41:$H$42)</f>
        <v>8018.1749201770026</v>
      </c>
      <c r="BD65">
        <f t="shared" si="39"/>
        <v>1309.0214812870422</v>
      </c>
      <c r="BE65" s="13">
        <f t="shared" ref="BE65:BE128" si="116">SUM($H$43:$H$44,$H$47:$H$48)</f>
        <v>1574.3100310468933</v>
      </c>
      <c r="BF65" s="13">
        <f t="shared" si="93"/>
        <v>1184.8195383125708</v>
      </c>
      <c r="BG65" s="13">
        <f t="shared" ref="BG65:BG128" si="117">SUM($I$41:$I$42)</f>
        <v>18820.463058691992</v>
      </c>
      <c r="BH65">
        <f t="shared" si="41"/>
        <v>1478.8892736046332</v>
      </c>
      <c r="BI65" s="13">
        <f t="shared" ref="BI65:BI128" si="118">SUM($I$43:$I$44,$I$47:$I$48)</f>
        <v>1574.3100310468933</v>
      </c>
      <c r="BJ65" s="115">
        <f t="shared" ref="BJ65:BJ128" si="119">SUM($J$43:$J$47)</f>
        <v>2281.2151501403541</v>
      </c>
      <c r="BK65" s="13">
        <f t="shared" ref="BK65:BK128" si="120">SUM($J$41:$J$42)</f>
        <v>8018.1749201770026</v>
      </c>
      <c r="BL65">
        <f t="shared" si="42"/>
        <v>2406.4991332681197</v>
      </c>
      <c r="BM65" s="116">
        <f t="shared" ref="BM65:BM128" si="121">SUM($J$43:$J$44,$J$47:$J$48)</f>
        <v>2285.183881040547</v>
      </c>
      <c r="BN65" s="13">
        <f t="shared" si="94"/>
        <v>2282.2971902936483</v>
      </c>
      <c r="BO65" s="13">
        <f t="shared" ref="BO65:BO128" si="122">SUM($K$41:$K$42)</f>
        <v>18820.463058691992</v>
      </c>
      <c r="BP65">
        <f t="shared" si="44"/>
        <v>2576.3669255857108</v>
      </c>
      <c r="BQ65" s="13">
        <f t="shared" ref="BQ65:BQ128" si="123">SUM($K$43:$K$44,$K$47:$K$48)</f>
        <v>2285.183881040547</v>
      </c>
      <c r="BR65" s="37">
        <f t="shared" ref="BR65:BR128" si="124">SUM($L$43:$L$47)</f>
        <v>356.50079163128652</v>
      </c>
      <c r="BS65" s="13">
        <f t="shared" ref="BS65:BS128" si="125">SUM($L$41:$L$42)</f>
        <v>8018.1749201770026</v>
      </c>
      <c r="BT65">
        <f t="shared" si="45"/>
        <v>481.7847747590522</v>
      </c>
      <c r="BU65" s="13">
        <f t="shared" ref="BU65:BU128" si="126">SUM($L$43:$L$44,$L$47:$L$48)</f>
        <v>1000.7969427396886</v>
      </c>
      <c r="BV65" s="13">
        <f t="shared" si="95"/>
        <v>357.58283178458066</v>
      </c>
      <c r="BW65" s="13">
        <f t="shared" ref="BW65:BW128" si="127">SUM($M$41:$M$42)</f>
        <v>18820.463058691992</v>
      </c>
      <c r="BX65">
        <f t="shared" si="47"/>
        <v>651.65256707664298</v>
      </c>
      <c r="BY65" s="13">
        <f t="shared" ref="BY65:BY128" si="128">SUM($M$43:$M$44,$M$47:$M$48)</f>
        <v>1000.7969427396886</v>
      </c>
    </row>
    <row r="66" spans="1:77" x14ac:dyDescent="0.2">
      <c r="AC66">
        <v>65</v>
      </c>
      <c r="AD66" s="37">
        <f t="shared" si="99"/>
        <v>4503.4195539657812</v>
      </c>
      <c r="AE66" s="13">
        <f t="shared" si="100"/>
        <v>10690.899893569338</v>
      </c>
      <c r="AF66">
        <f t="shared" si="48"/>
        <v>4667.8949369437714</v>
      </c>
      <c r="AG66" s="13">
        <f t="shared" si="101"/>
        <v>5549.9303857118939</v>
      </c>
      <c r="AH66" s="13">
        <f t="shared" ref="AH66:AH129" si="129">SUM($C$43:$C$44,$C$46:$C$47)</f>
        <v>4504.9776917865256</v>
      </c>
      <c r="AI66" s="13">
        <f t="shared" si="102"/>
        <v>18820.463058691992</v>
      </c>
      <c r="AJ66">
        <f t="shared" ref="AJ66:AJ129" si="130">AI66/$AC66+AH66</f>
        <v>4794.5232773048638</v>
      </c>
      <c r="AK66" s="13">
        <f t="shared" si="103"/>
        <v>5549.9303857118939</v>
      </c>
      <c r="AL66" s="37">
        <f t="shared" si="104"/>
        <v>2920.3624522220098</v>
      </c>
      <c r="AM66" s="13">
        <f t="shared" si="105"/>
        <v>13363.624866961673</v>
      </c>
      <c r="AN66">
        <f t="shared" ref="AN66:AN129" si="131">AM66/$AC66+AL66</f>
        <v>3125.9566809444968</v>
      </c>
      <c r="AO66" s="13">
        <f t="shared" si="106"/>
        <v>5104.2411726517294</v>
      </c>
      <c r="AP66" s="13">
        <f t="shared" ref="AP66:AP129" si="132">SUM($E$43:$E$44,$E$46:$E$47)</f>
        <v>2922.2004777624052</v>
      </c>
      <c r="AQ66" s="13">
        <f t="shared" si="107"/>
        <v>18820.463058691992</v>
      </c>
      <c r="AR66" s="13">
        <f t="shared" ref="AR66:AR129" si="133">AQ66/$AC66+AP66</f>
        <v>3211.7460632807433</v>
      </c>
      <c r="AS66" s="38">
        <f t="shared" si="108"/>
        <v>5104.2411726517294</v>
      </c>
      <c r="AT66" s="37">
        <f t="shared" si="109"/>
        <v>1575.2228181052485</v>
      </c>
      <c r="AU66" s="13">
        <f t="shared" si="110"/>
        <v>5345.449946784669</v>
      </c>
      <c r="AV66">
        <f t="shared" ref="AV66:AV129" si="134">AU66/$AC66+AT66</f>
        <v>1657.4605095942434</v>
      </c>
      <c r="AW66" s="13">
        <f t="shared" si="111"/>
        <v>1978.4794576065265</v>
      </c>
      <c r="AX66" s="13">
        <f t="shared" ref="AX66:AX129" si="135">SUM($G$43:$G$44,$G$46:$G$47)</f>
        <v>1576.0422831813432</v>
      </c>
      <c r="AY66" s="13">
        <f t="shared" si="112"/>
        <v>18820.463058691992</v>
      </c>
      <c r="AZ66">
        <f t="shared" ref="AZ66:AZ129" si="136">AY66/$AC66+AX66</f>
        <v>1865.5878686996816</v>
      </c>
      <c r="BA66" s="13">
        <f t="shared" si="113"/>
        <v>1978.4794576065265</v>
      </c>
      <c r="BB66" s="37">
        <f t="shared" si="114"/>
        <v>1183.7374981592766</v>
      </c>
      <c r="BC66" s="13">
        <f t="shared" si="115"/>
        <v>8018.1749201770026</v>
      </c>
      <c r="BD66">
        <f t="shared" ref="BD66:BD129" si="137">BC66/$AC66+BB66</f>
        <v>1307.094035392769</v>
      </c>
      <c r="BE66" s="13">
        <f t="shared" si="116"/>
        <v>1574.3100310468933</v>
      </c>
      <c r="BF66" s="13">
        <f t="shared" ref="BF66:BF129" si="138">SUM($I$43:$I$44,$I$46:$I$47)</f>
        <v>1184.8195383125708</v>
      </c>
      <c r="BG66" s="13">
        <f t="shared" si="117"/>
        <v>18820.463058691992</v>
      </c>
      <c r="BH66">
        <f t="shared" ref="BH66:BH129" si="139">BG66/$AC66+BF66</f>
        <v>1474.3651238309092</v>
      </c>
      <c r="BI66" s="13">
        <f t="shared" si="118"/>
        <v>1574.3100310468933</v>
      </c>
      <c r="BJ66" s="115">
        <f t="shared" si="119"/>
        <v>2281.2151501403541</v>
      </c>
      <c r="BK66" s="13">
        <f t="shared" si="120"/>
        <v>8018.1749201770026</v>
      </c>
      <c r="BL66">
        <f t="shared" ref="BL66:BL129" si="140">BK66/$AC66+BJ66</f>
        <v>2404.5716873738465</v>
      </c>
      <c r="BM66" s="116">
        <f t="shared" si="121"/>
        <v>2285.183881040547</v>
      </c>
      <c r="BN66" s="13">
        <f t="shared" ref="BN66:BN129" si="141">SUM($K$43:$K$44,$K$46:$K$47)</f>
        <v>2282.2971902936483</v>
      </c>
      <c r="BO66" s="13">
        <f t="shared" si="122"/>
        <v>18820.463058691992</v>
      </c>
      <c r="BP66">
        <f t="shared" ref="BP66:BP129" si="142">BO66/$AC66+BN66</f>
        <v>2571.8427758119865</v>
      </c>
      <c r="BQ66" s="13">
        <f t="shared" si="123"/>
        <v>2285.183881040547</v>
      </c>
      <c r="BR66" s="37">
        <f t="shared" si="124"/>
        <v>356.50079163128652</v>
      </c>
      <c r="BS66" s="13">
        <f t="shared" si="125"/>
        <v>8018.1749201770026</v>
      </c>
      <c r="BT66">
        <f t="shared" ref="BT66:BT129" si="143">BS66/$AC66+BR66</f>
        <v>479.85732886477888</v>
      </c>
      <c r="BU66" s="13">
        <f t="shared" si="126"/>
        <v>1000.7969427396886</v>
      </c>
      <c r="BV66" s="13">
        <f t="shared" ref="BV66:BV129" si="144">SUM($M$43:$M$44,$M$46:$M$47)</f>
        <v>357.58283178458066</v>
      </c>
      <c r="BW66" s="13">
        <f t="shared" si="127"/>
        <v>18820.463058691992</v>
      </c>
      <c r="BX66">
        <f t="shared" ref="BX66:BX129" si="145">BW66/$AC66+BV66</f>
        <v>647.12841730291893</v>
      </c>
      <c r="BY66" s="13">
        <f t="shared" si="128"/>
        <v>1000.7969427396886</v>
      </c>
    </row>
    <row r="67" spans="1:77" x14ac:dyDescent="0.2">
      <c r="AC67">
        <v>66</v>
      </c>
      <c r="AD67" s="37">
        <f t="shared" si="99"/>
        <v>4503.4195539657812</v>
      </c>
      <c r="AE67" s="13">
        <f t="shared" si="100"/>
        <v>10690.899893569338</v>
      </c>
      <c r="AF67">
        <f t="shared" ref="AF67:AF130" si="146">AE67/AC67+AD67</f>
        <v>4665.4028856865289</v>
      </c>
      <c r="AG67" s="13">
        <f t="shared" si="101"/>
        <v>5549.9303857118939</v>
      </c>
      <c r="AH67" s="13">
        <f t="shared" si="129"/>
        <v>4504.9776917865256</v>
      </c>
      <c r="AI67" s="13">
        <f t="shared" si="102"/>
        <v>18820.463058691992</v>
      </c>
      <c r="AJ67">
        <f t="shared" si="130"/>
        <v>4790.1362229788283</v>
      </c>
      <c r="AK67" s="13">
        <f t="shared" si="103"/>
        <v>5549.9303857118939</v>
      </c>
      <c r="AL67" s="37">
        <f t="shared" si="104"/>
        <v>2920.3624522220098</v>
      </c>
      <c r="AM67" s="13">
        <f t="shared" si="105"/>
        <v>13363.624866961673</v>
      </c>
      <c r="AN67">
        <f t="shared" si="131"/>
        <v>3122.8416168729441</v>
      </c>
      <c r="AO67" s="13">
        <f t="shared" si="106"/>
        <v>5104.2411726517294</v>
      </c>
      <c r="AP67" s="13">
        <f t="shared" si="132"/>
        <v>2922.2004777624052</v>
      </c>
      <c r="AQ67" s="13">
        <f t="shared" si="107"/>
        <v>18820.463058691992</v>
      </c>
      <c r="AR67" s="13">
        <f t="shared" si="133"/>
        <v>3207.3590089547079</v>
      </c>
      <c r="AS67" s="38">
        <f t="shared" si="108"/>
        <v>5104.2411726517294</v>
      </c>
      <c r="AT67" s="37">
        <f t="shared" si="109"/>
        <v>1575.2228181052485</v>
      </c>
      <c r="AU67" s="13">
        <f t="shared" si="110"/>
        <v>5345.449946784669</v>
      </c>
      <c r="AV67">
        <f t="shared" si="134"/>
        <v>1656.2144839656223</v>
      </c>
      <c r="AW67" s="13">
        <f t="shared" si="111"/>
        <v>1978.4794576065265</v>
      </c>
      <c r="AX67" s="13">
        <f t="shared" si="135"/>
        <v>1576.0422831813432</v>
      </c>
      <c r="AY67" s="13">
        <f t="shared" si="112"/>
        <v>18820.463058691992</v>
      </c>
      <c r="AZ67">
        <f t="shared" si="136"/>
        <v>1861.2008143736462</v>
      </c>
      <c r="BA67" s="13">
        <f t="shared" si="113"/>
        <v>1978.4794576065265</v>
      </c>
      <c r="BB67" s="37">
        <f t="shared" si="114"/>
        <v>1183.7374981592766</v>
      </c>
      <c r="BC67" s="13">
        <f t="shared" si="115"/>
        <v>8018.1749201770026</v>
      </c>
      <c r="BD67">
        <f t="shared" si="137"/>
        <v>1305.2249969498373</v>
      </c>
      <c r="BE67" s="13">
        <f t="shared" si="116"/>
        <v>1574.3100310468933</v>
      </c>
      <c r="BF67" s="13">
        <f t="shared" si="138"/>
        <v>1184.8195383125708</v>
      </c>
      <c r="BG67" s="13">
        <f t="shared" si="117"/>
        <v>18820.463058691992</v>
      </c>
      <c r="BH67">
        <f t="shared" si="139"/>
        <v>1469.9780695048737</v>
      </c>
      <c r="BI67" s="13">
        <f t="shared" si="118"/>
        <v>1574.3100310468933</v>
      </c>
      <c r="BJ67" s="115">
        <f t="shared" si="119"/>
        <v>2281.2151501403541</v>
      </c>
      <c r="BK67" s="13">
        <f t="shared" si="120"/>
        <v>8018.1749201770026</v>
      </c>
      <c r="BL67">
        <f t="shared" si="140"/>
        <v>2402.7026489309146</v>
      </c>
      <c r="BM67" s="116">
        <f t="shared" si="121"/>
        <v>2285.183881040547</v>
      </c>
      <c r="BN67" s="13">
        <f t="shared" si="141"/>
        <v>2282.2971902936483</v>
      </c>
      <c r="BO67" s="13">
        <f t="shared" si="122"/>
        <v>18820.463058691992</v>
      </c>
      <c r="BP67">
        <f t="shared" si="142"/>
        <v>2567.4557214859515</v>
      </c>
      <c r="BQ67" s="13">
        <f t="shared" si="123"/>
        <v>2285.183881040547</v>
      </c>
      <c r="BR67" s="37">
        <f t="shared" si="124"/>
        <v>356.50079163128652</v>
      </c>
      <c r="BS67" s="13">
        <f t="shared" si="125"/>
        <v>8018.1749201770026</v>
      </c>
      <c r="BT67">
        <f t="shared" si="143"/>
        <v>477.98829042184718</v>
      </c>
      <c r="BU67" s="13">
        <f t="shared" si="126"/>
        <v>1000.7969427396886</v>
      </c>
      <c r="BV67" s="13">
        <f t="shared" si="144"/>
        <v>357.58283178458066</v>
      </c>
      <c r="BW67" s="13">
        <f t="shared" si="127"/>
        <v>18820.463058691992</v>
      </c>
      <c r="BX67">
        <f t="shared" si="145"/>
        <v>642.74136297688358</v>
      </c>
      <c r="BY67" s="13">
        <f t="shared" si="128"/>
        <v>1000.7969427396886</v>
      </c>
    </row>
    <row r="68" spans="1:77" x14ac:dyDescent="0.2">
      <c r="AC68">
        <v>67</v>
      </c>
      <c r="AD68" s="37">
        <f t="shared" si="99"/>
        <v>4503.4195539657812</v>
      </c>
      <c r="AE68" s="13">
        <f t="shared" si="100"/>
        <v>10690.899893569338</v>
      </c>
      <c r="AF68">
        <f t="shared" si="146"/>
        <v>4662.9852240190548</v>
      </c>
      <c r="AG68" s="13">
        <f t="shared" si="101"/>
        <v>5549.9303857118939</v>
      </c>
      <c r="AH68" s="13">
        <f t="shared" si="129"/>
        <v>4504.9776917865256</v>
      </c>
      <c r="AI68" s="13">
        <f t="shared" si="102"/>
        <v>18820.463058691992</v>
      </c>
      <c r="AJ68">
        <f t="shared" si="130"/>
        <v>4785.8801254983464</v>
      </c>
      <c r="AK68" s="13">
        <f t="shared" si="103"/>
        <v>5549.9303857118939</v>
      </c>
      <c r="AL68" s="37">
        <f t="shared" si="104"/>
        <v>2920.3624522220098</v>
      </c>
      <c r="AM68" s="13">
        <f t="shared" si="105"/>
        <v>13363.624866961673</v>
      </c>
      <c r="AN68">
        <f t="shared" si="131"/>
        <v>3119.819539788602</v>
      </c>
      <c r="AO68" s="13">
        <f t="shared" si="106"/>
        <v>5104.2411726517294</v>
      </c>
      <c r="AP68" s="13">
        <f t="shared" si="132"/>
        <v>2922.2004777624052</v>
      </c>
      <c r="AQ68" s="13">
        <f t="shared" si="107"/>
        <v>18820.463058691992</v>
      </c>
      <c r="AR68" s="13">
        <f t="shared" si="133"/>
        <v>3203.1029114742259</v>
      </c>
      <c r="AS68" s="38">
        <f t="shared" si="108"/>
        <v>5104.2411726517294</v>
      </c>
      <c r="AT68" s="37">
        <f t="shared" si="109"/>
        <v>1575.2228181052485</v>
      </c>
      <c r="AU68" s="13">
        <f t="shared" si="110"/>
        <v>5345.449946784669</v>
      </c>
      <c r="AV68">
        <f t="shared" si="134"/>
        <v>1655.0056531318853</v>
      </c>
      <c r="AW68" s="13">
        <f t="shared" si="111"/>
        <v>1978.4794576065265</v>
      </c>
      <c r="AX68" s="13">
        <f t="shared" si="135"/>
        <v>1576.0422831813432</v>
      </c>
      <c r="AY68" s="13">
        <f t="shared" si="112"/>
        <v>18820.463058691992</v>
      </c>
      <c r="AZ68">
        <f t="shared" si="136"/>
        <v>1856.944716893164</v>
      </c>
      <c r="BA68" s="13">
        <f t="shared" si="113"/>
        <v>1978.4794576065265</v>
      </c>
      <c r="BB68" s="37">
        <f t="shared" si="114"/>
        <v>1183.7374981592766</v>
      </c>
      <c r="BC68" s="13">
        <f t="shared" si="115"/>
        <v>8018.1749201770026</v>
      </c>
      <c r="BD68">
        <f t="shared" si="137"/>
        <v>1303.4117506992318</v>
      </c>
      <c r="BE68" s="13">
        <f t="shared" si="116"/>
        <v>1574.3100310468933</v>
      </c>
      <c r="BF68" s="13">
        <f t="shared" si="138"/>
        <v>1184.8195383125708</v>
      </c>
      <c r="BG68" s="13">
        <f t="shared" si="117"/>
        <v>18820.463058691992</v>
      </c>
      <c r="BH68">
        <f t="shared" si="139"/>
        <v>1465.7219720243916</v>
      </c>
      <c r="BI68" s="13">
        <f t="shared" si="118"/>
        <v>1574.3100310468933</v>
      </c>
      <c r="BJ68" s="115">
        <f t="shared" si="119"/>
        <v>2281.2151501403541</v>
      </c>
      <c r="BK68" s="13">
        <f t="shared" si="120"/>
        <v>8018.1749201770026</v>
      </c>
      <c r="BL68">
        <f t="shared" si="140"/>
        <v>2400.8894026803096</v>
      </c>
      <c r="BM68" s="116">
        <f t="shared" si="121"/>
        <v>2285.183881040547</v>
      </c>
      <c r="BN68" s="13">
        <f t="shared" si="141"/>
        <v>2282.2971902936483</v>
      </c>
      <c r="BO68" s="13">
        <f t="shared" si="122"/>
        <v>18820.463058691992</v>
      </c>
      <c r="BP68">
        <f t="shared" si="142"/>
        <v>2563.1996240054691</v>
      </c>
      <c r="BQ68" s="13">
        <f t="shared" si="123"/>
        <v>2285.183881040547</v>
      </c>
      <c r="BR68" s="37">
        <f t="shared" si="124"/>
        <v>356.50079163128652</v>
      </c>
      <c r="BS68" s="13">
        <f t="shared" si="125"/>
        <v>8018.1749201770026</v>
      </c>
      <c r="BT68">
        <f t="shared" si="143"/>
        <v>476.17504417124178</v>
      </c>
      <c r="BU68" s="13">
        <f t="shared" si="126"/>
        <v>1000.7969427396886</v>
      </c>
      <c r="BV68" s="13">
        <f t="shared" si="144"/>
        <v>357.58283178458066</v>
      </c>
      <c r="BW68" s="13">
        <f t="shared" si="127"/>
        <v>18820.463058691992</v>
      </c>
      <c r="BX68">
        <f t="shared" si="145"/>
        <v>638.48526549640144</v>
      </c>
      <c r="BY68" s="13">
        <f t="shared" si="128"/>
        <v>1000.7969427396886</v>
      </c>
    </row>
    <row r="69" spans="1:77" x14ac:dyDescent="0.2">
      <c r="AC69">
        <v>68</v>
      </c>
      <c r="AD69" s="37">
        <f t="shared" si="99"/>
        <v>4503.4195539657812</v>
      </c>
      <c r="AE69" s="13">
        <f t="shared" si="100"/>
        <v>10690.899893569338</v>
      </c>
      <c r="AF69">
        <f t="shared" si="146"/>
        <v>4660.6386700476833</v>
      </c>
      <c r="AG69" s="13">
        <f t="shared" si="101"/>
        <v>5549.9303857118939</v>
      </c>
      <c r="AH69" s="13">
        <f t="shared" si="129"/>
        <v>4504.9776917865256</v>
      </c>
      <c r="AI69" s="13">
        <f t="shared" si="102"/>
        <v>18820.463058691992</v>
      </c>
      <c r="AJ69">
        <f t="shared" si="130"/>
        <v>4781.7492073555259</v>
      </c>
      <c r="AK69" s="13">
        <f t="shared" si="103"/>
        <v>5549.9303857118939</v>
      </c>
      <c r="AL69" s="37">
        <f t="shared" si="104"/>
        <v>2920.3624522220098</v>
      </c>
      <c r="AM69" s="13">
        <f t="shared" si="105"/>
        <v>13363.624866961673</v>
      </c>
      <c r="AN69">
        <f t="shared" si="131"/>
        <v>3116.8863473243873</v>
      </c>
      <c r="AO69" s="13">
        <f t="shared" si="106"/>
        <v>5104.2411726517294</v>
      </c>
      <c r="AP69" s="13">
        <f t="shared" si="132"/>
        <v>2922.2004777624052</v>
      </c>
      <c r="AQ69" s="13">
        <f t="shared" si="107"/>
        <v>18820.463058691992</v>
      </c>
      <c r="AR69" s="13">
        <f t="shared" si="133"/>
        <v>3198.971993331405</v>
      </c>
      <c r="AS69" s="38">
        <f t="shared" si="108"/>
        <v>5104.2411726517294</v>
      </c>
      <c r="AT69" s="37">
        <f t="shared" si="109"/>
        <v>1575.2228181052485</v>
      </c>
      <c r="AU69" s="13">
        <f t="shared" si="110"/>
        <v>5345.449946784669</v>
      </c>
      <c r="AV69">
        <f t="shared" si="134"/>
        <v>1653.8323761461995</v>
      </c>
      <c r="AW69" s="13">
        <f t="shared" si="111"/>
        <v>1978.4794576065265</v>
      </c>
      <c r="AX69" s="13">
        <f t="shared" si="135"/>
        <v>1576.0422831813432</v>
      </c>
      <c r="AY69" s="13">
        <f t="shared" si="112"/>
        <v>18820.463058691992</v>
      </c>
      <c r="AZ69">
        <f t="shared" si="136"/>
        <v>1852.813798750343</v>
      </c>
      <c r="BA69" s="13">
        <f t="shared" si="113"/>
        <v>1978.4794576065265</v>
      </c>
      <c r="BB69" s="37">
        <f t="shared" si="114"/>
        <v>1183.7374981592766</v>
      </c>
      <c r="BC69" s="13">
        <f t="shared" si="115"/>
        <v>8018.1749201770026</v>
      </c>
      <c r="BD69">
        <f t="shared" si="137"/>
        <v>1301.6518352207031</v>
      </c>
      <c r="BE69" s="13">
        <f t="shared" si="116"/>
        <v>1574.3100310468933</v>
      </c>
      <c r="BF69" s="13">
        <f t="shared" si="138"/>
        <v>1184.8195383125708</v>
      </c>
      <c r="BG69" s="13">
        <f t="shared" si="117"/>
        <v>18820.463058691992</v>
      </c>
      <c r="BH69">
        <f t="shared" si="139"/>
        <v>1461.5910538815706</v>
      </c>
      <c r="BI69" s="13">
        <f t="shared" si="118"/>
        <v>1574.3100310468933</v>
      </c>
      <c r="BJ69" s="115">
        <f t="shared" si="119"/>
        <v>2281.2151501403541</v>
      </c>
      <c r="BK69" s="13">
        <f t="shared" si="120"/>
        <v>8018.1749201770026</v>
      </c>
      <c r="BL69">
        <f t="shared" si="140"/>
        <v>2399.1294872017806</v>
      </c>
      <c r="BM69" s="116">
        <f t="shared" si="121"/>
        <v>2285.183881040547</v>
      </c>
      <c r="BN69" s="13">
        <f t="shared" si="141"/>
        <v>2282.2971902936483</v>
      </c>
      <c r="BO69" s="13">
        <f t="shared" si="122"/>
        <v>18820.463058691992</v>
      </c>
      <c r="BP69">
        <f t="shared" si="142"/>
        <v>2559.0687058626481</v>
      </c>
      <c r="BQ69" s="13">
        <f t="shared" si="123"/>
        <v>2285.183881040547</v>
      </c>
      <c r="BR69" s="37">
        <f t="shared" si="124"/>
        <v>356.50079163128652</v>
      </c>
      <c r="BS69" s="13">
        <f t="shared" si="125"/>
        <v>8018.1749201770026</v>
      </c>
      <c r="BT69">
        <f t="shared" si="143"/>
        <v>474.41512869271304</v>
      </c>
      <c r="BU69" s="13">
        <f t="shared" si="126"/>
        <v>1000.7969427396886</v>
      </c>
      <c r="BV69" s="13">
        <f t="shared" si="144"/>
        <v>357.58283178458066</v>
      </c>
      <c r="BW69" s="13">
        <f t="shared" si="127"/>
        <v>18820.463058691992</v>
      </c>
      <c r="BX69">
        <f t="shared" si="145"/>
        <v>634.35434735358058</v>
      </c>
      <c r="BY69" s="13">
        <f t="shared" si="128"/>
        <v>1000.7969427396886</v>
      </c>
    </row>
    <row r="70" spans="1:77" x14ac:dyDescent="0.2">
      <c r="AC70">
        <v>69</v>
      </c>
      <c r="AD70" s="37">
        <f t="shared" si="99"/>
        <v>4503.4195539657812</v>
      </c>
      <c r="AE70" s="13">
        <f t="shared" si="100"/>
        <v>10690.899893569338</v>
      </c>
      <c r="AF70">
        <f t="shared" si="146"/>
        <v>4658.3601321334527</v>
      </c>
      <c r="AG70" s="13">
        <f t="shared" si="101"/>
        <v>5549.9303857118939</v>
      </c>
      <c r="AH70" s="13">
        <f t="shared" si="129"/>
        <v>4504.9776917865256</v>
      </c>
      <c r="AI70" s="13">
        <f t="shared" si="102"/>
        <v>18820.463058691992</v>
      </c>
      <c r="AJ70">
        <f t="shared" si="130"/>
        <v>4777.7380259704678</v>
      </c>
      <c r="AK70" s="13">
        <f t="shared" si="103"/>
        <v>5549.9303857118939</v>
      </c>
      <c r="AL70" s="37">
        <f t="shared" si="104"/>
        <v>2920.3624522220098</v>
      </c>
      <c r="AM70" s="13">
        <f t="shared" si="105"/>
        <v>13363.624866961673</v>
      </c>
      <c r="AN70">
        <f t="shared" si="131"/>
        <v>3114.0381749315993</v>
      </c>
      <c r="AO70" s="13">
        <f t="shared" si="106"/>
        <v>5104.2411726517294</v>
      </c>
      <c r="AP70" s="13">
        <f t="shared" si="132"/>
        <v>2922.2004777624052</v>
      </c>
      <c r="AQ70" s="13">
        <f t="shared" si="107"/>
        <v>18820.463058691992</v>
      </c>
      <c r="AR70" s="13">
        <f t="shared" si="133"/>
        <v>3194.9608119463469</v>
      </c>
      <c r="AS70" s="38">
        <f t="shared" si="108"/>
        <v>5104.2411726517294</v>
      </c>
      <c r="AT70" s="37">
        <f t="shared" si="109"/>
        <v>1575.2228181052485</v>
      </c>
      <c r="AU70" s="13">
        <f t="shared" si="110"/>
        <v>5345.449946784669</v>
      </c>
      <c r="AV70">
        <f t="shared" si="134"/>
        <v>1652.6931071890842</v>
      </c>
      <c r="AW70" s="13">
        <f t="shared" si="111"/>
        <v>1978.4794576065265</v>
      </c>
      <c r="AX70" s="13">
        <f t="shared" si="135"/>
        <v>1576.0422831813432</v>
      </c>
      <c r="AY70" s="13">
        <f t="shared" si="112"/>
        <v>18820.463058691992</v>
      </c>
      <c r="AZ70">
        <f t="shared" si="136"/>
        <v>1848.8026173652852</v>
      </c>
      <c r="BA70" s="13">
        <f t="shared" si="113"/>
        <v>1978.4794576065265</v>
      </c>
      <c r="BB70" s="37">
        <f t="shared" si="114"/>
        <v>1183.7374981592766</v>
      </c>
      <c r="BC70" s="13">
        <f t="shared" si="115"/>
        <v>8018.1749201770026</v>
      </c>
      <c r="BD70">
        <f t="shared" si="137"/>
        <v>1299.9429317850302</v>
      </c>
      <c r="BE70" s="13">
        <f t="shared" si="116"/>
        <v>1574.3100310468933</v>
      </c>
      <c r="BF70" s="13">
        <f t="shared" si="138"/>
        <v>1184.8195383125708</v>
      </c>
      <c r="BG70" s="13">
        <f t="shared" si="117"/>
        <v>18820.463058691992</v>
      </c>
      <c r="BH70">
        <f t="shared" si="139"/>
        <v>1457.5798724965127</v>
      </c>
      <c r="BI70" s="13">
        <f t="shared" si="118"/>
        <v>1574.3100310468933</v>
      </c>
      <c r="BJ70" s="115">
        <f t="shared" si="119"/>
        <v>2281.2151501403541</v>
      </c>
      <c r="BK70" s="13">
        <f t="shared" si="120"/>
        <v>8018.1749201770026</v>
      </c>
      <c r="BL70">
        <f t="shared" si="140"/>
        <v>2397.4205837661079</v>
      </c>
      <c r="BM70" s="116">
        <f t="shared" si="121"/>
        <v>2285.183881040547</v>
      </c>
      <c r="BN70" s="13">
        <f t="shared" si="141"/>
        <v>2282.2971902936483</v>
      </c>
      <c r="BO70" s="13">
        <f t="shared" si="122"/>
        <v>18820.463058691992</v>
      </c>
      <c r="BP70">
        <f t="shared" si="142"/>
        <v>2555.0575244775901</v>
      </c>
      <c r="BQ70" s="13">
        <f t="shared" si="123"/>
        <v>2285.183881040547</v>
      </c>
      <c r="BR70" s="37">
        <f t="shared" si="124"/>
        <v>356.50079163128652</v>
      </c>
      <c r="BS70" s="13">
        <f t="shared" si="125"/>
        <v>8018.1749201770026</v>
      </c>
      <c r="BT70">
        <f t="shared" si="143"/>
        <v>472.70622525704016</v>
      </c>
      <c r="BU70" s="13">
        <f t="shared" si="126"/>
        <v>1000.7969427396886</v>
      </c>
      <c r="BV70" s="13">
        <f t="shared" si="144"/>
        <v>357.58283178458066</v>
      </c>
      <c r="BW70" s="13">
        <f t="shared" si="127"/>
        <v>18820.463058691992</v>
      </c>
      <c r="BX70">
        <f t="shared" si="145"/>
        <v>630.3431659685225</v>
      </c>
      <c r="BY70" s="13">
        <f t="shared" si="128"/>
        <v>1000.7969427396886</v>
      </c>
    </row>
    <row r="71" spans="1:77" x14ac:dyDescent="0.2">
      <c r="AC71">
        <v>70</v>
      </c>
      <c r="AD71" s="37">
        <f t="shared" si="99"/>
        <v>4503.4195539657812</v>
      </c>
      <c r="AE71" s="13">
        <f t="shared" si="100"/>
        <v>10690.899893569338</v>
      </c>
      <c r="AF71">
        <f t="shared" si="146"/>
        <v>4656.1466953024865</v>
      </c>
      <c r="AG71" s="13">
        <f t="shared" si="101"/>
        <v>5549.9303857118939</v>
      </c>
      <c r="AH71" s="13">
        <f t="shared" si="129"/>
        <v>4504.9776917865256</v>
      </c>
      <c r="AI71" s="13">
        <f t="shared" si="102"/>
        <v>18820.463058691992</v>
      </c>
      <c r="AJ71">
        <f t="shared" si="130"/>
        <v>4773.8414497678395</v>
      </c>
      <c r="AK71" s="13">
        <f t="shared" si="103"/>
        <v>5549.9303857118939</v>
      </c>
      <c r="AL71" s="37">
        <f t="shared" si="104"/>
        <v>2920.3624522220098</v>
      </c>
      <c r="AM71" s="13">
        <f t="shared" si="105"/>
        <v>13363.624866961673</v>
      </c>
      <c r="AN71">
        <f t="shared" si="131"/>
        <v>3111.2713788928909</v>
      </c>
      <c r="AO71" s="13">
        <f t="shared" si="106"/>
        <v>5104.2411726517294</v>
      </c>
      <c r="AP71" s="13">
        <f t="shared" si="132"/>
        <v>2922.2004777624052</v>
      </c>
      <c r="AQ71" s="13">
        <f t="shared" si="107"/>
        <v>18820.463058691992</v>
      </c>
      <c r="AR71" s="13">
        <f t="shared" si="133"/>
        <v>3191.0642357437191</v>
      </c>
      <c r="AS71" s="38">
        <f t="shared" si="108"/>
        <v>5104.2411726517294</v>
      </c>
      <c r="AT71" s="37">
        <f t="shared" si="109"/>
        <v>1575.2228181052485</v>
      </c>
      <c r="AU71" s="13">
        <f t="shared" si="110"/>
        <v>5345.449946784669</v>
      </c>
      <c r="AV71">
        <f t="shared" si="134"/>
        <v>1651.5863887736009</v>
      </c>
      <c r="AW71" s="13">
        <f t="shared" si="111"/>
        <v>1978.4794576065265</v>
      </c>
      <c r="AX71" s="13">
        <f t="shared" si="135"/>
        <v>1576.0422831813432</v>
      </c>
      <c r="AY71" s="13">
        <f t="shared" si="112"/>
        <v>18820.463058691992</v>
      </c>
      <c r="AZ71">
        <f t="shared" si="136"/>
        <v>1844.9060411626574</v>
      </c>
      <c r="BA71" s="13">
        <f t="shared" si="113"/>
        <v>1978.4794576065265</v>
      </c>
      <c r="BB71" s="37">
        <f t="shared" si="114"/>
        <v>1183.7374981592766</v>
      </c>
      <c r="BC71" s="13">
        <f t="shared" si="115"/>
        <v>8018.1749201770026</v>
      </c>
      <c r="BD71">
        <f t="shared" si="137"/>
        <v>1298.2828541618053</v>
      </c>
      <c r="BE71" s="13">
        <f t="shared" si="116"/>
        <v>1574.3100310468933</v>
      </c>
      <c r="BF71" s="13">
        <f t="shared" si="138"/>
        <v>1184.8195383125708</v>
      </c>
      <c r="BG71" s="13">
        <f t="shared" si="117"/>
        <v>18820.463058691992</v>
      </c>
      <c r="BH71">
        <f t="shared" si="139"/>
        <v>1453.683296293885</v>
      </c>
      <c r="BI71" s="13">
        <f t="shared" si="118"/>
        <v>1574.3100310468933</v>
      </c>
      <c r="BJ71" s="115">
        <f t="shared" si="119"/>
        <v>2281.2151501403541</v>
      </c>
      <c r="BK71" s="13">
        <f t="shared" si="120"/>
        <v>8018.1749201770026</v>
      </c>
      <c r="BL71">
        <f t="shared" si="140"/>
        <v>2395.7605061428826</v>
      </c>
      <c r="BM71" s="116">
        <f t="shared" si="121"/>
        <v>2285.183881040547</v>
      </c>
      <c r="BN71" s="13">
        <f t="shared" si="141"/>
        <v>2282.2971902936483</v>
      </c>
      <c r="BO71" s="13">
        <f t="shared" si="122"/>
        <v>18820.463058691992</v>
      </c>
      <c r="BP71">
        <f t="shared" si="142"/>
        <v>2551.1609482749627</v>
      </c>
      <c r="BQ71" s="13">
        <f t="shared" si="123"/>
        <v>2285.183881040547</v>
      </c>
      <c r="BR71" s="37">
        <f t="shared" si="124"/>
        <v>356.50079163128652</v>
      </c>
      <c r="BS71" s="13">
        <f t="shared" si="125"/>
        <v>8018.1749201770026</v>
      </c>
      <c r="BT71">
        <f t="shared" si="143"/>
        <v>471.04614763381511</v>
      </c>
      <c r="BU71" s="13">
        <f t="shared" si="126"/>
        <v>1000.7969427396886</v>
      </c>
      <c r="BV71" s="13">
        <f t="shared" si="144"/>
        <v>357.58283178458066</v>
      </c>
      <c r="BW71" s="13">
        <f t="shared" si="127"/>
        <v>18820.463058691992</v>
      </c>
      <c r="BX71">
        <f t="shared" si="145"/>
        <v>626.44658976589483</v>
      </c>
      <c r="BY71" s="13">
        <f t="shared" si="128"/>
        <v>1000.7969427396886</v>
      </c>
    </row>
    <row r="72" spans="1:77" x14ac:dyDescent="0.2">
      <c r="AC72">
        <v>71</v>
      </c>
      <c r="AD72" s="37">
        <f t="shared" si="99"/>
        <v>4503.4195539657812</v>
      </c>
      <c r="AE72" s="13">
        <f t="shared" si="100"/>
        <v>10690.899893569338</v>
      </c>
      <c r="AF72">
        <f t="shared" si="146"/>
        <v>4653.9956088047857</v>
      </c>
      <c r="AG72" s="13">
        <f t="shared" si="101"/>
        <v>5549.9303857118939</v>
      </c>
      <c r="AH72" s="13">
        <f t="shared" si="129"/>
        <v>4504.9776917865256</v>
      </c>
      <c r="AI72" s="13">
        <f t="shared" si="102"/>
        <v>18820.463058691992</v>
      </c>
      <c r="AJ72">
        <f t="shared" si="130"/>
        <v>4770.0546362751456</v>
      </c>
      <c r="AK72" s="13">
        <f t="shared" si="103"/>
        <v>5549.9303857118939</v>
      </c>
      <c r="AL72" s="37">
        <f t="shared" si="104"/>
        <v>2920.3624522220098</v>
      </c>
      <c r="AM72" s="13">
        <f t="shared" si="105"/>
        <v>13363.624866961673</v>
      </c>
      <c r="AN72">
        <f t="shared" si="131"/>
        <v>3108.5825207707658</v>
      </c>
      <c r="AO72" s="13">
        <f t="shared" si="106"/>
        <v>5104.2411726517294</v>
      </c>
      <c r="AP72" s="13">
        <f t="shared" si="132"/>
        <v>2922.2004777624052</v>
      </c>
      <c r="AQ72" s="13">
        <f t="shared" si="107"/>
        <v>18820.463058691992</v>
      </c>
      <c r="AR72" s="13">
        <f t="shared" si="133"/>
        <v>3187.2774222510247</v>
      </c>
      <c r="AS72" s="38">
        <f t="shared" si="108"/>
        <v>5104.2411726517294</v>
      </c>
      <c r="AT72" s="37">
        <f t="shared" si="109"/>
        <v>1575.2228181052485</v>
      </c>
      <c r="AU72" s="13">
        <f t="shared" si="110"/>
        <v>5345.449946784669</v>
      </c>
      <c r="AV72">
        <f t="shared" si="134"/>
        <v>1650.5108455247509</v>
      </c>
      <c r="AW72" s="13">
        <f t="shared" si="111"/>
        <v>1978.4794576065265</v>
      </c>
      <c r="AX72" s="13">
        <f t="shared" si="135"/>
        <v>1576.0422831813432</v>
      </c>
      <c r="AY72" s="13">
        <f t="shared" si="112"/>
        <v>18820.463058691992</v>
      </c>
      <c r="AZ72">
        <f t="shared" si="136"/>
        <v>1841.1192276699628</v>
      </c>
      <c r="BA72" s="13">
        <f t="shared" si="113"/>
        <v>1978.4794576065265</v>
      </c>
      <c r="BB72" s="37">
        <f t="shared" si="114"/>
        <v>1183.7374981592766</v>
      </c>
      <c r="BC72" s="13">
        <f t="shared" si="115"/>
        <v>8018.1749201770026</v>
      </c>
      <c r="BD72">
        <f t="shared" si="137"/>
        <v>1296.6695392885301</v>
      </c>
      <c r="BE72" s="13">
        <f t="shared" si="116"/>
        <v>1574.3100310468933</v>
      </c>
      <c r="BF72" s="13">
        <f t="shared" si="138"/>
        <v>1184.8195383125708</v>
      </c>
      <c r="BG72" s="13">
        <f t="shared" si="117"/>
        <v>18820.463058691992</v>
      </c>
      <c r="BH72">
        <f t="shared" si="139"/>
        <v>1449.8964828011904</v>
      </c>
      <c r="BI72" s="13">
        <f t="shared" si="118"/>
        <v>1574.3100310468933</v>
      </c>
      <c r="BJ72" s="115">
        <f t="shared" si="119"/>
        <v>2281.2151501403541</v>
      </c>
      <c r="BK72" s="13">
        <f t="shared" si="120"/>
        <v>8018.1749201770026</v>
      </c>
      <c r="BL72">
        <f t="shared" si="140"/>
        <v>2394.1471912696079</v>
      </c>
      <c r="BM72" s="116">
        <f t="shared" si="121"/>
        <v>2285.183881040547</v>
      </c>
      <c r="BN72" s="13">
        <f t="shared" si="141"/>
        <v>2282.2971902936483</v>
      </c>
      <c r="BO72" s="13">
        <f t="shared" si="122"/>
        <v>18820.463058691992</v>
      </c>
      <c r="BP72">
        <f t="shared" si="142"/>
        <v>2547.3741347822679</v>
      </c>
      <c r="BQ72" s="13">
        <f t="shared" si="123"/>
        <v>2285.183881040547</v>
      </c>
      <c r="BR72" s="37">
        <f t="shared" si="124"/>
        <v>356.50079163128652</v>
      </c>
      <c r="BS72" s="13">
        <f t="shared" si="125"/>
        <v>8018.1749201770026</v>
      </c>
      <c r="BT72">
        <f t="shared" si="143"/>
        <v>469.43283276054007</v>
      </c>
      <c r="BU72" s="13">
        <f t="shared" si="126"/>
        <v>1000.7969427396886</v>
      </c>
      <c r="BV72" s="13">
        <f t="shared" si="144"/>
        <v>357.58283178458066</v>
      </c>
      <c r="BW72" s="13">
        <f t="shared" si="127"/>
        <v>18820.463058691992</v>
      </c>
      <c r="BX72">
        <f t="shared" si="145"/>
        <v>622.65977627320035</v>
      </c>
      <c r="BY72" s="13">
        <f t="shared" si="128"/>
        <v>1000.7969427396886</v>
      </c>
    </row>
    <row r="73" spans="1:77" x14ac:dyDescent="0.2">
      <c r="AC73">
        <v>72</v>
      </c>
      <c r="AD73" s="37">
        <f t="shared" si="99"/>
        <v>4503.4195539657812</v>
      </c>
      <c r="AE73" s="13">
        <f t="shared" si="100"/>
        <v>10690.899893569338</v>
      </c>
      <c r="AF73">
        <f t="shared" si="146"/>
        <v>4651.9042747098001</v>
      </c>
      <c r="AG73" s="13">
        <f t="shared" si="101"/>
        <v>5549.9303857118939</v>
      </c>
      <c r="AH73" s="13">
        <f t="shared" si="129"/>
        <v>4504.9776917865256</v>
      </c>
      <c r="AI73" s="13">
        <f t="shared" si="102"/>
        <v>18820.463058691992</v>
      </c>
      <c r="AJ73">
        <f t="shared" si="130"/>
        <v>4766.3730120461369</v>
      </c>
      <c r="AK73" s="13">
        <f t="shared" si="103"/>
        <v>5549.9303857118939</v>
      </c>
      <c r="AL73" s="37">
        <f t="shared" si="104"/>
        <v>2920.3624522220098</v>
      </c>
      <c r="AM73" s="13">
        <f t="shared" si="105"/>
        <v>13363.624866961673</v>
      </c>
      <c r="AN73">
        <f t="shared" si="131"/>
        <v>3105.9683531520332</v>
      </c>
      <c r="AO73" s="13">
        <f t="shared" si="106"/>
        <v>5104.2411726517294</v>
      </c>
      <c r="AP73" s="13">
        <f t="shared" si="132"/>
        <v>2922.2004777624052</v>
      </c>
      <c r="AQ73" s="13">
        <f t="shared" si="107"/>
        <v>18820.463058691992</v>
      </c>
      <c r="AR73" s="13">
        <f t="shared" si="133"/>
        <v>3183.5957980220164</v>
      </c>
      <c r="AS73" s="38">
        <f t="shared" si="108"/>
        <v>5104.2411726517294</v>
      </c>
      <c r="AT73" s="37">
        <f t="shared" si="109"/>
        <v>1575.2228181052485</v>
      </c>
      <c r="AU73" s="13">
        <f t="shared" si="110"/>
        <v>5345.449946784669</v>
      </c>
      <c r="AV73">
        <f t="shared" si="134"/>
        <v>1649.4651784772577</v>
      </c>
      <c r="AW73" s="13">
        <f t="shared" si="111"/>
        <v>1978.4794576065265</v>
      </c>
      <c r="AX73" s="13">
        <f t="shared" si="135"/>
        <v>1576.0422831813432</v>
      </c>
      <c r="AY73" s="13">
        <f t="shared" si="112"/>
        <v>18820.463058691992</v>
      </c>
      <c r="AZ73">
        <f t="shared" si="136"/>
        <v>1837.4376034409543</v>
      </c>
      <c r="BA73" s="13">
        <f t="shared" si="113"/>
        <v>1978.4794576065265</v>
      </c>
      <c r="BB73" s="37">
        <f t="shared" si="114"/>
        <v>1183.7374981592766</v>
      </c>
      <c r="BC73" s="13">
        <f t="shared" si="115"/>
        <v>8018.1749201770026</v>
      </c>
      <c r="BD73">
        <f t="shared" si="137"/>
        <v>1295.1010387172905</v>
      </c>
      <c r="BE73" s="13">
        <f t="shared" si="116"/>
        <v>1574.3100310468933</v>
      </c>
      <c r="BF73" s="13">
        <f t="shared" si="138"/>
        <v>1184.8195383125708</v>
      </c>
      <c r="BG73" s="13">
        <f t="shared" si="117"/>
        <v>18820.463058691992</v>
      </c>
      <c r="BH73">
        <f t="shared" si="139"/>
        <v>1446.2148585721818</v>
      </c>
      <c r="BI73" s="13">
        <f t="shared" si="118"/>
        <v>1574.3100310468933</v>
      </c>
      <c r="BJ73" s="115">
        <f t="shared" si="119"/>
        <v>2281.2151501403541</v>
      </c>
      <c r="BK73" s="13">
        <f t="shared" si="120"/>
        <v>8018.1749201770026</v>
      </c>
      <c r="BL73">
        <f t="shared" si="140"/>
        <v>2392.5786906983681</v>
      </c>
      <c r="BM73" s="116">
        <f t="shared" si="121"/>
        <v>2285.183881040547</v>
      </c>
      <c r="BN73" s="13">
        <f t="shared" si="141"/>
        <v>2282.2971902936483</v>
      </c>
      <c r="BO73" s="13">
        <f t="shared" si="122"/>
        <v>18820.463058691992</v>
      </c>
      <c r="BP73">
        <f t="shared" si="142"/>
        <v>2543.6925105532591</v>
      </c>
      <c r="BQ73" s="13">
        <f t="shared" si="123"/>
        <v>2285.183881040547</v>
      </c>
      <c r="BR73" s="37">
        <f t="shared" si="124"/>
        <v>356.50079163128652</v>
      </c>
      <c r="BS73" s="13">
        <f t="shared" si="125"/>
        <v>8018.1749201770026</v>
      </c>
      <c r="BT73">
        <f t="shared" si="143"/>
        <v>467.86433218930046</v>
      </c>
      <c r="BU73" s="13">
        <f t="shared" si="126"/>
        <v>1000.7969427396886</v>
      </c>
      <c r="BV73" s="13">
        <f t="shared" si="144"/>
        <v>357.58283178458066</v>
      </c>
      <c r="BW73" s="13">
        <f t="shared" si="127"/>
        <v>18820.463058691992</v>
      </c>
      <c r="BX73">
        <f t="shared" si="145"/>
        <v>618.97815204419169</v>
      </c>
      <c r="BY73" s="13">
        <f t="shared" si="128"/>
        <v>1000.7969427396886</v>
      </c>
    </row>
    <row r="74" spans="1:77" x14ac:dyDescent="0.2">
      <c r="AC74">
        <v>73</v>
      </c>
      <c r="AD74" s="37">
        <f t="shared" si="99"/>
        <v>4503.4195539657812</v>
      </c>
      <c r="AE74" s="13">
        <f t="shared" si="100"/>
        <v>10690.899893569338</v>
      </c>
      <c r="AF74">
        <f t="shared" si="146"/>
        <v>4649.8702374393342</v>
      </c>
      <c r="AG74" s="13">
        <f t="shared" si="101"/>
        <v>5549.9303857118939</v>
      </c>
      <c r="AH74" s="13">
        <f t="shared" si="129"/>
        <v>4504.9776917865256</v>
      </c>
      <c r="AI74" s="13">
        <f t="shared" si="102"/>
        <v>18820.463058691992</v>
      </c>
      <c r="AJ74">
        <f t="shared" si="130"/>
        <v>4762.7922542343613</v>
      </c>
      <c r="AK74" s="13">
        <f t="shared" si="103"/>
        <v>5549.9303857118939</v>
      </c>
      <c r="AL74" s="37">
        <f t="shared" si="104"/>
        <v>2920.3624522220098</v>
      </c>
      <c r="AM74" s="13">
        <f t="shared" si="105"/>
        <v>13363.624866961673</v>
      </c>
      <c r="AN74">
        <f t="shared" si="131"/>
        <v>3103.4258065639506</v>
      </c>
      <c r="AO74" s="13">
        <f t="shared" si="106"/>
        <v>5104.2411726517294</v>
      </c>
      <c r="AP74" s="13">
        <f t="shared" si="132"/>
        <v>2922.2004777624052</v>
      </c>
      <c r="AQ74" s="13">
        <f t="shared" si="107"/>
        <v>18820.463058691992</v>
      </c>
      <c r="AR74" s="13">
        <f t="shared" si="133"/>
        <v>3180.0150402102408</v>
      </c>
      <c r="AS74" s="38">
        <f t="shared" si="108"/>
        <v>5104.2411726517294</v>
      </c>
      <c r="AT74" s="37">
        <f t="shared" si="109"/>
        <v>1575.2228181052485</v>
      </c>
      <c r="AU74" s="13">
        <f t="shared" si="110"/>
        <v>5345.449946784669</v>
      </c>
      <c r="AV74">
        <f t="shared" si="134"/>
        <v>1648.4481598420248</v>
      </c>
      <c r="AW74" s="13">
        <f t="shared" si="111"/>
        <v>1978.4794576065265</v>
      </c>
      <c r="AX74" s="13">
        <f t="shared" si="135"/>
        <v>1576.0422831813432</v>
      </c>
      <c r="AY74" s="13">
        <f t="shared" si="112"/>
        <v>18820.463058691992</v>
      </c>
      <c r="AZ74">
        <f t="shared" si="136"/>
        <v>1833.8568456291787</v>
      </c>
      <c r="BA74" s="13">
        <f t="shared" si="113"/>
        <v>1978.4794576065265</v>
      </c>
      <c r="BB74" s="37">
        <f t="shared" si="114"/>
        <v>1183.7374981592766</v>
      </c>
      <c r="BC74" s="13">
        <f t="shared" si="115"/>
        <v>8018.1749201770026</v>
      </c>
      <c r="BD74">
        <f t="shared" si="137"/>
        <v>1293.5755107644411</v>
      </c>
      <c r="BE74" s="13">
        <f t="shared" si="116"/>
        <v>1574.3100310468933</v>
      </c>
      <c r="BF74" s="13">
        <f t="shared" si="138"/>
        <v>1184.8195383125708</v>
      </c>
      <c r="BG74" s="13">
        <f t="shared" si="117"/>
        <v>18820.463058691992</v>
      </c>
      <c r="BH74">
        <f t="shared" si="139"/>
        <v>1442.6341007604062</v>
      </c>
      <c r="BI74" s="13">
        <f t="shared" si="118"/>
        <v>1574.3100310468933</v>
      </c>
      <c r="BJ74" s="115">
        <f t="shared" si="119"/>
        <v>2281.2151501403541</v>
      </c>
      <c r="BK74" s="13">
        <f t="shared" si="120"/>
        <v>8018.1749201770026</v>
      </c>
      <c r="BL74">
        <f t="shared" si="140"/>
        <v>2391.0531627455184</v>
      </c>
      <c r="BM74" s="116">
        <f t="shared" si="121"/>
        <v>2285.183881040547</v>
      </c>
      <c r="BN74" s="13">
        <f t="shared" si="141"/>
        <v>2282.2971902936483</v>
      </c>
      <c r="BO74" s="13">
        <f t="shared" si="122"/>
        <v>18820.463058691992</v>
      </c>
      <c r="BP74">
        <f t="shared" si="142"/>
        <v>2540.111752741484</v>
      </c>
      <c r="BQ74" s="13">
        <f t="shared" si="123"/>
        <v>2285.183881040547</v>
      </c>
      <c r="BR74" s="37">
        <f t="shared" si="124"/>
        <v>356.50079163128652</v>
      </c>
      <c r="BS74" s="13">
        <f t="shared" si="125"/>
        <v>8018.1749201770026</v>
      </c>
      <c r="BT74">
        <f t="shared" si="143"/>
        <v>466.33880423645093</v>
      </c>
      <c r="BU74" s="13">
        <f t="shared" si="126"/>
        <v>1000.7969427396886</v>
      </c>
      <c r="BV74" s="13">
        <f t="shared" si="144"/>
        <v>357.58283178458066</v>
      </c>
      <c r="BW74" s="13">
        <f t="shared" si="127"/>
        <v>18820.463058691992</v>
      </c>
      <c r="BX74">
        <f t="shared" si="145"/>
        <v>615.39739423241622</v>
      </c>
      <c r="BY74" s="13">
        <f t="shared" si="128"/>
        <v>1000.7969427396886</v>
      </c>
    </row>
    <row r="75" spans="1:77" x14ac:dyDescent="0.2">
      <c r="AC75">
        <v>74</v>
      </c>
      <c r="AD75" s="37">
        <f t="shared" si="99"/>
        <v>4503.4195539657812</v>
      </c>
      <c r="AE75" s="13">
        <f t="shared" si="100"/>
        <v>10690.899893569338</v>
      </c>
      <c r="AF75">
        <f t="shared" si="146"/>
        <v>4647.8911741491511</v>
      </c>
      <c r="AG75" s="13">
        <f t="shared" si="101"/>
        <v>5549.9303857118939</v>
      </c>
      <c r="AH75" s="13">
        <f t="shared" si="129"/>
        <v>4504.9776917865256</v>
      </c>
      <c r="AI75" s="13">
        <f t="shared" si="102"/>
        <v>18820.463058691992</v>
      </c>
      <c r="AJ75">
        <f t="shared" si="130"/>
        <v>4759.3082736607421</v>
      </c>
      <c r="AK75" s="13">
        <f t="shared" si="103"/>
        <v>5549.9303857118939</v>
      </c>
      <c r="AL75" s="37">
        <f t="shared" si="104"/>
        <v>2920.3624522220098</v>
      </c>
      <c r="AM75" s="13">
        <f t="shared" si="105"/>
        <v>13363.624866961673</v>
      </c>
      <c r="AN75">
        <f t="shared" si="131"/>
        <v>3100.9519774512214</v>
      </c>
      <c r="AO75" s="13">
        <f t="shared" si="106"/>
        <v>5104.2411726517294</v>
      </c>
      <c r="AP75" s="13">
        <f t="shared" si="132"/>
        <v>2922.2004777624052</v>
      </c>
      <c r="AQ75" s="13">
        <f t="shared" si="107"/>
        <v>18820.463058691992</v>
      </c>
      <c r="AR75" s="13">
        <f t="shared" si="133"/>
        <v>3176.5310596366212</v>
      </c>
      <c r="AS75" s="38">
        <f t="shared" si="108"/>
        <v>5104.2411726517294</v>
      </c>
      <c r="AT75" s="37">
        <f t="shared" si="109"/>
        <v>1575.2228181052485</v>
      </c>
      <c r="AU75" s="13">
        <f t="shared" si="110"/>
        <v>5345.449946784669</v>
      </c>
      <c r="AV75">
        <f t="shared" si="134"/>
        <v>1647.4586281969332</v>
      </c>
      <c r="AW75" s="13">
        <f t="shared" si="111"/>
        <v>1978.4794576065265</v>
      </c>
      <c r="AX75" s="13">
        <f t="shared" si="135"/>
        <v>1576.0422831813432</v>
      </c>
      <c r="AY75" s="13">
        <f t="shared" si="112"/>
        <v>18820.463058691992</v>
      </c>
      <c r="AZ75">
        <f t="shared" si="136"/>
        <v>1830.3728650555593</v>
      </c>
      <c r="BA75" s="13">
        <f t="shared" si="113"/>
        <v>1978.4794576065265</v>
      </c>
      <c r="BB75" s="37">
        <f t="shared" si="114"/>
        <v>1183.7374981592766</v>
      </c>
      <c r="BC75" s="13">
        <f t="shared" si="115"/>
        <v>8018.1749201770026</v>
      </c>
      <c r="BD75">
        <f t="shared" si="137"/>
        <v>1292.0912132968037</v>
      </c>
      <c r="BE75" s="13">
        <f t="shared" si="116"/>
        <v>1574.3100310468933</v>
      </c>
      <c r="BF75" s="13">
        <f t="shared" si="138"/>
        <v>1184.8195383125708</v>
      </c>
      <c r="BG75" s="13">
        <f t="shared" si="117"/>
        <v>18820.463058691992</v>
      </c>
      <c r="BH75">
        <f t="shared" si="139"/>
        <v>1439.1501201867868</v>
      </c>
      <c r="BI75" s="13">
        <f t="shared" si="118"/>
        <v>1574.3100310468933</v>
      </c>
      <c r="BJ75" s="115">
        <f t="shared" si="119"/>
        <v>2281.2151501403541</v>
      </c>
      <c r="BK75" s="13">
        <f t="shared" si="120"/>
        <v>8018.1749201770026</v>
      </c>
      <c r="BL75">
        <f t="shared" si="140"/>
        <v>2389.5688652778813</v>
      </c>
      <c r="BM75" s="116">
        <f t="shared" si="121"/>
        <v>2285.183881040547</v>
      </c>
      <c r="BN75" s="13">
        <f t="shared" si="141"/>
        <v>2282.2971902936483</v>
      </c>
      <c r="BO75" s="13">
        <f t="shared" si="122"/>
        <v>18820.463058691992</v>
      </c>
      <c r="BP75">
        <f t="shared" si="142"/>
        <v>2536.6277721678644</v>
      </c>
      <c r="BQ75" s="13">
        <f t="shared" si="123"/>
        <v>2285.183881040547</v>
      </c>
      <c r="BR75" s="37">
        <f t="shared" si="124"/>
        <v>356.50079163128652</v>
      </c>
      <c r="BS75" s="13">
        <f t="shared" si="125"/>
        <v>8018.1749201770026</v>
      </c>
      <c r="BT75">
        <f t="shared" si="143"/>
        <v>464.85450676881356</v>
      </c>
      <c r="BU75" s="13">
        <f t="shared" si="126"/>
        <v>1000.7969427396886</v>
      </c>
      <c r="BV75" s="13">
        <f t="shared" si="144"/>
        <v>357.58283178458066</v>
      </c>
      <c r="BW75" s="13">
        <f t="shared" si="127"/>
        <v>18820.463058691992</v>
      </c>
      <c r="BX75">
        <f t="shared" si="145"/>
        <v>611.9134136587968</v>
      </c>
      <c r="BY75" s="13">
        <f t="shared" si="128"/>
        <v>1000.7969427396886</v>
      </c>
    </row>
    <row r="76" spans="1:77" x14ac:dyDescent="0.2">
      <c r="AC76">
        <v>75</v>
      </c>
      <c r="AD76" s="37">
        <f t="shared" si="99"/>
        <v>4503.4195539657812</v>
      </c>
      <c r="AE76" s="13">
        <f t="shared" si="100"/>
        <v>10690.899893569338</v>
      </c>
      <c r="AF76">
        <f t="shared" si="146"/>
        <v>4645.9648858800392</v>
      </c>
      <c r="AG76" s="13">
        <f t="shared" si="101"/>
        <v>5549.9303857118939</v>
      </c>
      <c r="AH76" s="13">
        <f t="shared" si="129"/>
        <v>4504.9776917865256</v>
      </c>
      <c r="AI76" s="13">
        <f t="shared" si="102"/>
        <v>18820.463058691992</v>
      </c>
      <c r="AJ76">
        <f t="shared" si="130"/>
        <v>4755.9171992357524</v>
      </c>
      <c r="AK76" s="13">
        <f t="shared" si="103"/>
        <v>5549.9303857118939</v>
      </c>
      <c r="AL76" s="37">
        <f t="shared" si="104"/>
        <v>2920.3624522220098</v>
      </c>
      <c r="AM76" s="13">
        <f t="shared" si="105"/>
        <v>13363.624866961673</v>
      </c>
      <c r="AN76">
        <f t="shared" si="131"/>
        <v>3098.5441171148323</v>
      </c>
      <c r="AO76" s="13">
        <f t="shared" si="106"/>
        <v>5104.2411726517294</v>
      </c>
      <c r="AP76" s="13">
        <f t="shared" si="132"/>
        <v>2922.2004777624052</v>
      </c>
      <c r="AQ76" s="13">
        <f t="shared" si="107"/>
        <v>18820.463058691992</v>
      </c>
      <c r="AR76" s="13">
        <f t="shared" si="133"/>
        <v>3173.1399852116319</v>
      </c>
      <c r="AS76" s="38">
        <f t="shared" si="108"/>
        <v>5104.2411726517294</v>
      </c>
      <c r="AT76" s="37">
        <f t="shared" si="109"/>
        <v>1575.2228181052485</v>
      </c>
      <c r="AU76" s="13">
        <f t="shared" si="110"/>
        <v>5345.449946784669</v>
      </c>
      <c r="AV76">
        <f t="shared" si="134"/>
        <v>1646.4954840623775</v>
      </c>
      <c r="AW76" s="13">
        <f t="shared" si="111"/>
        <v>1978.4794576065265</v>
      </c>
      <c r="AX76" s="13">
        <f t="shared" si="135"/>
        <v>1576.0422831813432</v>
      </c>
      <c r="AY76" s="13">
        <f t="shared" si="112"/>
        <v>18820.463058691992</v>
      </c>
      <c r="AZ76">
        <f t="shared" si="136"/>
        <v>1826.9817906305698</v>
      </c>
      <c r="BA76" s="13">
        <f t="shared" si="113"/>
        <v>1978.4794576065265</v>
      </c>
      <c r="BB76" s="37">
        <f t="shared" si="114"/>
        <v>1183.7374981592766</v>
      </c>
      <c r="BC76" s="13">
        <f t="shared" si="115"/>
        <v>8018.1749201770026</v>
      </c>
      <c r="BD76">
        <f t="shared" si="137"/>
        <v>1290.6464970949698</v>
      </c>
      <c r="BE76" s="13">
        <f t="shared" si="116"/>
        <v>1574.3100310468933</v>
      </c>
      <c r="BF76" s="13">
        <f t="shared" si="138"/>
        <v>1184.8195383125708</v>
      </c>
      <c r="BG76" s="13">
        <f t="shared" si="117"/>
        <v>18820.463058691992</v>
      </c>
      <c r="BH76">
        <f t="shared" si="139"/>
        <v>1435.7590457617973</v>
      </c>
      <c r="BI76" s="13">
        <f t="shared" si="118"/>
        <v>1574.3100310468933</v>
      </c>
      <c r="BJ76" s="115">
        <f t="shared" si="119"/>
        <v>2281.2151501403541</v>
      </c>
      <c r="BK76" s="13">
        <f t="shared" si="120"/>
        <v>8018.1749201770026</v>
      </c>
      <c r="BL76">
        <f t="shared" si="140"/>
        <v>2388.1241490760476</v>
      </c>
      <c r="BM76" s="116">
        <f t="shared" si="121"/>
        <v>2285.183881040547</v>
      </c>
      <c r="BN76" s="13">
        <f t="shared" si="141"/>
        <v>2282.2971902936483</v>
      </c>
      <c r="BO76" s="13">
        <f t="shared" si="122"/>
        <v>18820.463058691992</v>
      </c>
      <c r="BP76">
        <f t="shared" si="142"/>
        <v>2533.2366977428751</v>
      </c>
      <c r="BQ76" s="13">
        <f t="shared" si="123"/>
        <v>2285.183881040547</v>
      </c>
      <c r="BR76" s="37">
        <f t="shared" si="124"/>
        <v>356.50079163128652</v>
      </c>
      <c r="BS76" s="13">
        <f t="shared" si="125"/>
        <v>8018.1749201770026</v>
      </c>
      <c r="BT76">
        <f t="shared" si="143"/>
        <v>463.40979056697989</v>
      </c>
      <c r="BU76" s="13">
        <f t="shared" si="126"/>
        <v>1000.7969427396886</v>
      </c>
      <c r="BV76" s="13">
        <f t="shared" si="144"/>
        <v>357.58283178458066</v>
      </c>
      <c r="BW76" s="13">
        <f t="shared" si="127"/>
        <v>18820.463058691992</v>
      </c>
      <c r="BX76">
        <f t="shared" si="145"/>
        <v>608.5223392338072</v>
      </c>
      <c r="BY76" s="13">
        <f t="shared" si="128"/>
        <v>1000.7969427396886</v>
      </c>
    </row>
    <row r="77" spans="1:77" x14ac:dyDescent="0.2">
      <c r="AC77">
        <v>76</v>
      </c>
      <c r="AD77" s="37">
        <f t="shared" si="99"/>
        <v>4503.4195539657812</v>
      </c>
      <c r="AE77" s="13">
        <f t="shared" si="100"/>
        <v>10690.899893569338</v>
      </c>
      <c r="AF77">
        <f t="shared" si="146"/>
        <v>4644.0892894074832</v>
      </c>
      <c r="AG77" s="13">
        <f t="shared" si="101"/>
        <v>5549.9303857118939</v>
      </c>
      <c r="AH77" s="13">
        <f t="shared" si="129"/>
        <v>4504.9776917865256</v>
      </c>
      <c r="AI77" s="13">
        <f t="shared" si="102"/>
        <v>18820.463058691992</v>
      </c>
      <c r="AJ77">
        <f t="shared" si="130"/>
        <v>4752.6153636114204</v>
      </c>
      <c r="AK77" s="13">
        <f t="shared" si="103"/>
        <v>5549.9303857118939</v>
      </c>
      <c r="AL77" s="37">
        <f t="shared" si="104"/>
        <v>2920.3624522220098</v>
      </c>
      <c r="AM77" s="13">
        <f t="shared" si="105"/>
        <v>13363.624866961673</v>
      </c>
      <c r="AN77">
        <f t="shared" si="131"/>
        <v>3096.199621524137</v>
      </c>
      <c r="AO77" s="13">
        <f t="shared" si="106"/>
        <v>5104.2411726517294</v>
      </c>
      <c r="AP77" s="13">
        <f t="shared" si="132"/>
        <v>2922.2004777624052</v>
      </c>
      <c r="AQ77" s="13">
        <f t="shared" si="107"/>
        <v>18820.463058691992</v>
      </c>
      <c r="AR77" s="13">
        <f t="shared" si="133"/>
        <v>3169.8381495873</v>
      </c>
      <c r="AS77" s="38">
        <f t="shared" si="108"/>
        <v>5104.2411726517294</v>
      </c>
      <c r="AT77" s="37">
        <f t="shared" si="109"/>
        <v>1575.2228181052485</v>
      </c>
      <c r="AU77" s="13">
        <f t="shared" si="110"/>
        <v>5345.449946784669</v>
      </c>
      <c r="AV77">
        <f t="shared" si="134"/>
        <v>1645.5576858260995</v>
      </c>
      <c r="AW77" s="13">
        <f t="shared" si="111"/>
        <v>1978.4794576065265</v>
      </c>
      <c r="AX77" s="13">
        <f t="shared" si="135"/>
        <v>1576.0422831813432</v>
      </c>
      <c r="AY77" s="13">
        <f t="shared" si="112"/>
        <v>18820.463058691992</v>
      </c>
      <c r="AZ77">
        <f t="shared" si="136"/>
        <v>1823.6799550062378</v>
      </c>
      <c r="BA77" s="13">
        <f t="shared" si="113"/>
        <v>1978.4794576065265</v>
      </c>
      <c r="BB77" s="37">
        <f t="shared" si="114"/>
        <v>1183.7374981592766</v>
      </c>
      <c r="BC77" s="13">
        <f t="shared" si="115"/>
        <v>8018.1749201770026</v>
      </c>
      <c r="BD77">
        <f t="shared" si="137"/>
        <v>1289.2397997405528</v>
      </c>
      <c r="BE77" s="13">
        <f t="shared" si="116"/>
        <v>1574.3100310468933</v>
      </c>
      <c r="BF77" s="13">
        <f t="shared" si="138"/>
        <v>1184.8195383125708</v>
      </c>
      <c r="BG77" s="13">
        <f t="shared" si="117"/>
        <v>18820.463058691992</v>
      </c>
      <c r="BH77">
        <f t="shared" si="139"/>
        <v>1432.4572101374654</v>
      </c>
      <c r="BI77" s="13">
        <f t="shared" si="118"/>
        <v>1574.3100310468933</v>
      </c>
      <c r="BJ77" s="115">
        <f t="shared" si="119"/>
        <v>2281.2151501403541</v>
      </c>
      <c r="BK77" s="13">
        <f t="shared" si="120"/>
        <v>8018.1749201770026</v>
      </c>
      <c r="BL77">
        <f t="shared" si="140"/>
        <v>2386.7174517216304</v>
      </c>
      <c r="BM77" s="116">
        <f t="shared" si="121"/>
        <v>2285.183881040547</v>
      </c>
      <c r="BN77" s="13">
        <f t="shared" si="141"/>
        <v>2282.2971902936483</v>
      </c>
      <c r="BO77" s="13">
        <f t="shared" si="122"/>
        <v>18820.463058691992</v>
      </c>
      <c r="BP77">
        <f t="shared" si="142"/>
        <v>2529.9348621185432</v>
      </c>
      <c r="BQ77" s="13">
        <f t="shared" si="123"/>
        <v>2285.183881040547</v>
      </c>
      <c r="BR77" s="37">
        <f t="shared" si="124"/>
        <v>356.50079163128652</v>
      </c>
      <c r="BS77" s="13">
        <f t="shared" si="125"/>
        <v>8018.1749201770026</v>
      </c>
      <c r="BT77">
        <f t="shared" si="143"/>
        <v>462.00309321256287</v>
      </c>
      <c r="BU77" s="13">
        <f t="shared" si="126"/>
        <v>1000.7969427396886</v>
      </c>
      <c r="BV77" s="13">
        <f t="shared" si="144"/>
        <v>357.58283178458066</v>
      </c>
      <c r="BW77" s="13">
        <f t="shared" si="127"/>
        <v>18820.463058691992</v>
      </c>
      <c r="BX77">
        <f t="shared" si="145"/>
        <v>605.22050360947526</v>
      </c>
      <c r="BY77" s="13">
        <f t="shared" si="128"/>
        <v>1000.7969427396886</v>
      </c>
    </row>
    <row r="78" spans="1:77" x14ac:dyDescent="0.2">
      <c r="AC78">
        <v>77</v>
      </c>
      <c r="AD78" s="37">
        <f t="shared" si="99"/>
        <v>4503.4195539657812</v>
      </c>
      <c r="AE78" s="13">
        <f t="shared" si="100"/>
        <v>10690.899893569338</v>
      </c>
      <c r="AF78">
        <f t="shared" si="146"/>
        <v>4642.2624097264215</v>
      </c>
      <c r="AG78" s="13">
        <f t="shared" si="101"/>
        <v>5549.9303857118939</v>
      </c>
      <c r="AH78" s="13">
        <f t="shared" si="129"/>
        <v>4504.9776917865256</v>
      </c>
      <c r="AI78" s="13">
        <f t="shared" si="102"/>
        <v>18820.463058691992</v>
      </c>
      <c r="AJ78">
        <f t="shared" si="130"/>
        <v>4749.3992899513569</v>
      </c>
      <c r="AK78" s="13">
        <f t="shared" si="103"/>
        <v>5549.9303857118939</v>
      </c>
      <c r="AL78" s="37">
        <f t="shared" si="104"/>
        <v>2920.3624522220098</v>
      </c>
      <c r="AM78" s="13">
        <f t="shared" si="105"/>
        <v>13363.624866961673</v>
      </c>
      <c r="AN78">
        <f t="shared" si="131"/>
        <v>3093.9160219228106</v>
      </c>
      <c r="AO78" s="13">
        <f t="shared" si="106"/>
        <v>5104.2411726517294</v>
      </c>
      <c r="AP78" s="13">
        <f t="shared" si="132"/>
        <v>2922.2004777624052</v>
      </c>
      <c r="AQ78" s="13">
        <f t="shared" si="107"/>
        <v>18820.463058691992</v>
      </c>
      <c r="AR78" s="13">
        <f t="shared" si="133"/>
        <v>3166.6220759272364</v>
      </c>
      <c r="AS78" s="38">
        <f t="shared" si="108"/>
        <v>5104.2411726517294</v>
      </c>
      <c r="AT78" s="37">
        <f t="shared" si="109"/>
        <v>1575.2228181052485</v>
      </c>
      <c r="AU78" s="13">
        <f t="shared" si="110"/>
        <v>5345.449946784669</v>
      </c>
      <c r="AV78">
        <f t="shared" si="134"/>
        <v>1644.6442459855689</v>
      </c>
      <c r="AW78" s="13">
        <f t="shared" si="111"/>
        <v>1978.4794576065265</v>
      </c>
      <c r="AX78" s="13">
        <f t="shared" si="135"/>
        <v>1576.0422831813432</v>
      </c>
      <c r="AY78" s="13">
        <f t="shared" si="112"/>
        <v>18820.463058691992</v>
      </c>
      <c r="AZ78">
        <f t="shared" si="136"/>
        <v>1820.4638813461743</v>
      </c>
      <c r="BA78" s="13">
        <f t="shared" si="113"/>
        <v>1978.4794576065265</v>
      </c>
      <c r="BB78" s="37">
        <f t="shared" si="114"/>
        <v>1183.7374981592766</v>
      </c>
      <c r="BC78" s="13">
        <f t="shared" si="115"/>
        <v>8018.1749201770026</v>
      </c>
      <c r="BD78">
        <f t="shared" si="137"/>
        <v>1287.869639979757</v>
      </c>
      <c r="BE78" s="13">
        <f t="shared" si="116"/>
        <v>1574.3100310468933</v>
      </c>
      <c r="BF78" s="13">
        <f t="shared" si="138"/>
        <v>1184.8195383125708</v>
      </c>
      <c r="BG78" s="13">
        <f t="shared" si="117"/>
        <v>18820.463058691992</v>
      </c>
      <c r="BH78">
        <f t="shared" si="139"/>
        <v>1429.2411364774018</v>
      </c>
      <c r="BI78" s="13">
        <f t="shared" si="118"/>
        <v>1574.3100310468933</v>
      </c>
      <c r="BJ78" s="115">
        <f t="shared" si="119"/>
        <v>2281.2151501403541</v>
      </c>
      <c r="BK78" s="13">
        <f t="shared" si="120"/>
        <v>8018.1749201770026</v>
      </c>
      <c r="BL78">
        <f t="shared" si="140"/>
        <v>2385.3472919608348</v>
      </c>
      <c r="BM78" s="116">
        <f t="shared" si="121"/>
        <v>2285.183881040547</v>
      </c>
      <c r="BN78" s="13">
        <f t="shared" si="141"/>
        <v>2282.2971902936483</v>
      </c>
      <c r="BO78" s="13">
        <f t="shared" si="122"/>
        <v>18820.463058691992</v>
      </c>
      <c r="BP78">
        <f t="shared" si="142"/>
        <v>2526.7187884584796</v>
      </c>
      <c r="BQ78" s="13">
        <f t="shared" si="123"/>
        <v>2285.183881040547</v>
      </c>
      <c r="BR78" s="37">
        <f t="shared" si="124"/>
        <v>356.50079163128652</v>
      </c>
      <c r="BS78" s="13">
        <f t="shared" si="125"/>
        <v>8018.1749201770026</v>
      </c>
      <c r="BT78">
        <f t="shared" si="143"/>
        <v>460.63293345176709</v>
      </c>
      <c r="BU78" s="13">
        <f t="shared" si="126"/>
        <v>1000.7969427396886</v>
      </c>
      <c r="BV78" s="13">
        <f t="shared" si="144"/>
        <v>357.58283178458066</v>
      </c>
      <c r="BW78" s="13">
        <f t="shared" si="127"/>
        <v>18820.463058691992</v>
      </c>
      <c r="BX78">
        <f t="shared" si="145"/>
        <v>602.0044299494117</v>
      </c>
      <c r="BY78" s="13">
        <f t="shared" si="128"/>
        <v>1000.7969427396886</v>
      </c>
    </row>
    <row r="79" spans="1:77" x14ac:dyDescent="0.2">
      <c r="AC79">
        <v>78</v>
      </c>
      <c r="AD79" s="37">
        <f t="shared" si="99"/>
        <v>4503.4195539657812</v>
      </c>
      <c r="AE79" s="13">
        <f t="shared" si="100"/>
        <v>10690.899893569338</v>
      </c>
      <c r="AF79">
        <f t="shared" si="146"/>
        <v>4640.4823731141059</v>
      </c>
      <c r="AG79" s="13">
        <f t="shared" si="101"/>
        <v>5549.9303857118939</v>
      </c>
      <c r="AH79" s="13">
        <f t="shared" si="129"/>
        <v>4504.9776917865256</v>
      </c>
      <c r="AI79" s="13">
        <f t="shared" si="102"/>
        <v>18820.463058691992</v>
      </c>
      <c r="AJ79">
        <f t="shared" si="130"/>
        <v>4746.2656797184745</v>
      </c>
      <c r="AK79" s="13">
        <f t="shared" si="103"/>
        <v>5549.9303857118939</v>
      </c>
      <c r="AL79" s="37">
        <f t="shared" si="104"/>
        <v>2920.3624522220098</v>
      </c>
      <c r="AM79" s="13">
        <f t="shared" si="105"/>
        <v>13363.624866961673</v>
      </c>
      <c r="AN79">
        <f t="shared" si="131"/>
        <v>3091.6909761574157</v>
      </c>
      <c r="AO79" s="13">
        <f t="shared" si="106"/>
        <v>5104.2411726517294</v>
      </c>
      <c r="AP79" s="13">
        <f t="shared" si="132"/>
        <v>2922.2004777624052</v>
      </c>
      <c r="AQ79" s="13">
        <f t="shared" si="107"/>
        <v>18820.463058691992</v>
      </c>
      <c r="AR79" s="13">
        <f t="shared" si="133"/>
        <v>3163.4884656943536</v>
      </c>
      <c r="AS79" s="38">
        <f t="shared" si="108"/>
        <v>5104.2411726517294</v>
      </c>
      <c r="AT79" s="37">
        <f t="shared" si="109"/>
        <v>1575.2228181052485</v>
      </c>
      <c r="AU79" s="13">
        <f t="shared" si="110"/>
        <v>5345.449946784669</v>
      </c>
      <c r="AV79">
        <f t="shared" si="134"/>
        <v>1643.7542276794109</v>
      </c>
      <c r="AW79" s="13">
        <f t="shared" si="111"/>
        <v>1978.4794576065265</v>
      </c>
      <c r="AX79" s="13">
        <f t="shared" si="135"/>
        <v>1576.0422831813432</v>
      </c>
      <c r="AY79" s="13">
        <f t="shared" si="112"/>
        <v>18820.463058691992</v>
      </c>
      <c r="AZ79">
        <f t="shared" si="136"/>
        <v>1817.3302711132919</v>
      </c>
      <c r="BA79" s="13">
        <f t="shared" si="113"/>
        <v>1978.4794576065265</v>
      </c>
      <c r="BB79" s="37">
        <f t="shared" si="114"/>
        <v>1183.7374981592766</v>
      </c>
      <c r="BC79" s="13">
        <f t="shared" si="115"/>
        <v>8018.1749201770026</v>
      </c>
      <c r="BD79">
        <f t="shared" si="137"/>
        <v>1286.5346125205201</v>
      </c>
      <c r="BE79" s="13">
        <f t="shared" si="116"/>
        <v>1574.3100310468933</v>
      </c>
      <c r="BF79" s="13">
        <f t="shared" si="138"/>
        <v>1184.8195383125708</v>
      </c>
      <c r="BG79" s="13">
        <f t="shared" si="117"/>
        <v>18820.463058691992</v>
      </c>
      <c r="BH79">
        <f t="shared" si="139"/>
        <v>1426.1075262445195</v>
      </c>
      <c r="BI79" s="13">
        <f t="shared" si="118"/>
        <v>1574.3100310468933</v>
      </c>
      <c r="BJ79" s="115">
        <f t="shared" si="119"/>
        <v>2281.2151501403541</v>
      </c>
      <c r="BK79" s="13">
        <f t="shared" si="120"/>
        <v>8018.1749201770026</v>
      </c>
      <c r="BL79">
        <f t="shared" si="140"/>
        <v>2384.0122645015977</v>
      </c>
      <c r="BM79" s="116">
        <f t="shared" si="121"/>
        <v>2285.183881040547</v>
      </c>
      <c r="BN79" s="13">
        <f t="shared" si="141"/>
        <v>2282.2971902936483</v>
      </c>
      <c r="BO79" s="13">
        <f t="shared" si="122"/>
        <v>18820.463058691992</v>
      </c>
      <c r="BP79">
        <f t="shared" si="142"/>
        <v>2523.5851782255968</v>
      </c>
      <c r="BQ79" s="13">
        <f t="shared" si="123"/>
        <v>2285.183881040547</v>
      </c>
      <c r="BR79" s="37">
        <f t="shared" si="124"/>
        <v>356.50079163128652</v>
      </c>
      <c r="BS79" s="13">
        <f t="shared" si="125"/>
        <v>8018.1749201770026</v>
      </c>
      <c r="BT79">
        <f t="shared" si="143"/>
        <v>459.29790599253016</v>
      </c>
      <c r="BU79" s="13">
        <f t="shared" si="126"/>
        <v>1000.7969427396886</v>
      </c>
      <c r="BV79" s="13">
        <f t="shared" si="144"/>
        <v>357.58283178458066</v>
      </c>
      <c r="BW79" s="13">
        <f t="shared" si="127"/>
        <v>18820.463058691992</v>
      </c>
      <c r="BX79">
        <f t="shared" si="145"/>
        <v>598.87081971652924</v>
      </c>
      <c r="BY79" s="13">
        <f t="shared" si="128"/>
        <v>1000.7969427396886</v>
      </c>
    </row>
    <row r="80" spans="1:77" x14ac:dyDescent="0.2">
      <c r="AC80">
        <v>79</v>
      </c>
      <c r="AD80" s="37">
        <f t="shared" si="99"/>
        <v>4503.4195539657812</v>
      </c>
      <c r="AE80" s="13">
        <f t="shared" si="100"/>
        <v>10690.899893569338</v>
      </c>
      <c r="AF80">
        <f t="shared" si="146"/>
        <v>4638.7474007198234</v>
      </c>
      <c r="AG80" s="13">
        <f t="shared" si="101"/>
        <v>5549.9303857118939</v>
      </c>
      <c r="AH80" s="13">
        <f t="shared" si="129"/>
        <v>4504.9776917865256</v>
      </c>
      <c r="AI80" s="13">
        <f t="shared" si="102"/>
        <v>18820.463058691992</v>
      </c>
      <c r="AJ80">
        <f t="shared" si="130"/>
        <v>4743.2114013902219</v>
      </c>
      <c r="AK80" s="13">
        <f t="shared" si="103"/>
        <v>5549.9303857118939</v>
      </c>
      <c r="AL80" s="37">
        <f t="shared" si="104"/>
        <v>2920.3624522220098</v>
      </c>
      <c r="AM80" s="13">
        <f t="shared" si="105"/>
        <v>13363.624866961673</v>
      </c>
      <c r="AN80">
        <f t="shared" si="131"/>
        <v>3089.5222606645625</v>
      </c>
      <c r="AO80" s="13">
        <f t="shared" si="106"/>
        <v>5104.2411726517294</v>
      </c>
      <c r="AP80" s="13">
        <f t="shared" si="132"/>
        <v>2922.2004777624052</v>
      </c>
      <c r="AQ80" s="13">
        <f t="shared" si="107"/>
        <v>18820.463058691992</v>
      </c>
      <c r="AR80" s="13">
        <f t="shared" si="133"/>
        <v>3160.4341873661015</v>
      </c>
      <c r="AS80" s="38">
        <f t="shared" si="108"/>
        <v>5104.2411726517294</v>
      </c>
      <c r="AT80" s="37">
        <f t="shared" si="109"/>
        <v>1575.2228181052485</v>
      </c>
      <c r="AU80" s="13">
        <f t="shared" si="110"/>
        <v>5345.449946784669</v>
      </c>
      <c r="AV80">
        <f t="shared" si="134"/>
        <v>1642.8867414822696</v>
      </c>
      <c r="AW80" s="13">
        <f t="shared" si="111"/>
        <v>1978.4794576065265</v>
      </c>
      <c r="AX80" s="13">
        <f t="shared" si="135"/>
        <v>1576.0422831813432</v>
      </c>
      <c r="AY80" s="13">
        <f t="shared" si="112"/>
        <v>18820.463058691992</v>
      </c>
      <c r="AZ80">
        <f t="shared" si="136"/>
        <v>1814.2759927850393</v>
      </c>
      <c r="BA80" s="13">
        <f t="shared" si="113"/>
        <v>1978.4794576065265</v>
      </c>
      <c r="BB80" s="37">
        <f t="shared" si="114"/>
        <v>1183.7374981592766</v>
      </c>
      <c r="BC80" s="13">
        <f t="shared" si="115"/>
        <v>8018.1749201770026</v>
      </c>
      <c r="BD80">
        <f t="shared" si="137"/>
        <v>1285.2333832248082</v>
      </c>
      <c r="BE80" s="13">
        <f t="shared" si="116"/>
        <v>1574.3100310468933</v>
      </c>
      <c r="BF80" s="13">
        <f t="shared" si="138"/>
        <v>1184.8195383125708</v>
      </c>
      <c r="BG80" s="13">
        <f t="shared" si="117"/>
        <v>18820.463058691992</v>
      </c>
      <c r="BH80">
        <f t="shared" si="139"/>
        <v>1423.0532479162669</v>
      </c>
      <c r="BI80" s="13">
        <f t="shared" si="118"/>
        <v>1574.3100310468933</v>
      </c>
      <c r="BJ80" s="115">
        <f t="shared" si="119"/>
        <v>2281.2151501403541</v>
      </c>
      <c r="BK80" s="13">
        <f t="shared" si="120"/>
        <v>8018.1749201770026</v>
      </c>
      <c r="BL80">
        <f t="shared" si="140"/>
        <v>2382.7110352058858</v>
      </c>
      <c r="BM80" s="116">
        <f t="shared" si="121"/>
        <v>2285.183881040547</v>
      </c>
      <c r="BN80" s="13">
        <f t="shared" si="141"/>
        <v>2282.2971902936483</v>
      </c>
      <c r="BO80" s="13">
        <f t="shared" si="122"/>
        <v>18820.463058691992</v>
      </c>
      <c r="BP80">
        <f t="shared" si="142"/>
        <v>2520.5308998973446</v>
      </c>
      <c r="BQ80" s="13">
        <f t="shared" si="123"/>
        <v>2285.183881040547</v>
      </c>
      <c r="BR80" s="37">
        <f t="shared" si="124"/>
        <v>356.50079163128652</v>
      </c>
      <c r="BS80" s="13">
        <f t="shared" si="125"/>
        <v>8018.1749201770026</v>
      </c>
      <c r="BT80">
        <f t="shared" si="143"/>
        <v>457.99667669681821</v>
      </c>
      <c r="BU80" s="13">
        <f t="shared" si="126"/>
        <v>1000.7969427396886</v>
      </c>
      <c r="BV80" s="13">
        <f t="shared" si="144"/>
        <v>357.58283178458066</v>
      </c>
      <c r="BW80" s="13">
        <f t="shared" si="127"/>
        <v>18820.463058691992</v>
      </c>
      <c r="BX80">
        <f t="shared" si="145"/>
        <v>595.81654138827673</v>
      </c>
      <c r="BY80" s="13">
        <f t="shared" si="128"/>
        <v>1000.7969427396886</v>
      </c>
    </row>
    <row r="81" spans="29:77" x14ac:dyDescent="0.2">
      <c r="AC81">
        <v>80</v>
      </c>
      <c r="AD81" s="37">
        <f t="shared" si="99"/>
        <v>4503.4195539657812</v>
      </c>
      <c r="AE81" s="13">
        <f t="shared" si="100"/>
        <v>10690.899893569338</v>
      </c>
      <c r="AF81">
        <f t="shared" si="146"/>
        <v>4637.0558026353983</v>
      </c>
      <c r="AG81" s="13">
        <f t="shared" si="101"/>
        <v>5549.9303857118939</v>
      </c>
      <c r="AH81" s="13">
        <f t="shared" si="129"/>
        <v>4504.9776917865256</v>
      </c>
      <c r="AI81" s="13">
        <f t="shared" si="102"/>
        <v>18820.463058691992</v>
      </c>
      <c r="AJ81">
        <f t="shared" si="130"/>
        <v>4740.2334800201752</v>
      </c>
      <c r="AK81" s="13">
        <f t="shared" si="103"/>
        <v>5549.9303857118939</v>
      </c>
      <c r="AL81" s="37">
        <f t="shared" si="104"/>
        <v>2920.3624522220098</v>
      </c>
      <c r="AM81" s="13">
        <f t="shared" si="105"/>
        <v>13363.624866961673</v>
      </c>
      <c r="AN81">
        <f t="shared" si="131"/>
        <v>3087.4077630590309</v>
      </c>
      <c r="AO81" s="13">
        <f t="shared" si="106"/>
        <v>5104.2411726517294</v>
      </c>
      <c r="AP81" s="13">
        <f t="shared" si="132"/>
        <v>2922.2004777624052</v>
      </c>
      <c r="AQ81" s="13">
        <f t="shared" si="107"/>
        <v>18820.463058691992</v>
      </c>
      <c r="AR81" s="13">
        <f t="shared" si="133"/>
        <v>3157.4562659960552</v>
      </c>
      <c r="AS81" s="38">
        <f t="shared" si="108"/>
        <v>5104.2411726517294</v>
      </c>
      <c r="AT81" s="37">
        <f t="shared" si="109"/>
        <v>1575.2228181052485</v>
      </c>
      <c r="AU81" s="13">
        <f t="shared" si="110"/>
        <v>5345.449946784669</v>
      </c>
      <c r="AV81">
        <f t="shared" si="134"/>
        <v>1642.0409424400568</v>
      </c>
      <c r="AW81" s="13">
        <f t="shared" si="111"/>
        <v>1978.4794576065265</v>
      </c>
      <c r="AX81" s="13">
        <f t="shared" si="135"/>
        <v>1576.0422831813432</v>
      </c>
      <c r="AY81" s="13">
        <f t="shared" si="112"/>
        <v>18820.463058691992</v>
      </c>
      <c r="AZ81">
        <f t="shared" si="136"/>
        <v>1811.298071414993</v>
      </c>
      <c r="BA81" s="13">
        <f t="shared" si="113"/>
        <v>1978.4794576065265</v>
      </c>
      <c r="BB81" s="37">
        <f t="shared" si="114"/>
        <v>1183.7374981592766</v>
      </c>
      <c r="BC81" s="13">
        <f t="shared" si="115"/>
        <v>8018.1749201770026</v>
      </c>
      <c r="BD81">
        <f t="shared" si="137"/>
        <v>1283.9646846614892</v>
      </c>
      <c r="BE81" s="13">
        <f t="shared" si="116"/>
        <v>1574.3100310468933</v>
      </c>
      <c r="BF81" s="13">
        <f t="shared" si="138"/>
        <v>1184.8195383125708</v>
      </c>
      <c r="BG81" s="13">
        <f t="shared" si="117"/>
        <v>18820.463058691992</v>
      </c>
      <c r="BH81">
        <f t="shared" si="139"/>
        <v>1420.0753265462206</v>
      </c>
      <c r="BI81" s="13">
        <f t="shared" si="118"/>
        <v>1574.3100310468933</v>
      </c>
      <c r="BJ81" s="115">
        <f t="shared" si="119"/>
        <v>2281.2151501403541</v>
      </c>
      <c r="BK81" s="13">
        <f t="shared" si="120"/>
        <v>8018.1749201770026</v>
      </c>
      <c r="BL81">
        <f t="shared" si="140"/>
        <v>2381.4423366425667</v>
      </c>
      <c r="BM81" s="116">
        <f t="shared" si="121"/>
        <v>2285.183881040547</v>
      </c>
      <c r="BN81" s="13">
        <f t="shared" si="141"/>
        <v>2282.2971902936483</v>
      </c>
      <c r="BO81" s="13">
        <f t="shared" si="122"/>
        <v>18820.463058691992</v>
      </c>
      <c r="BP81">
        <f t="shared" si="142"/>
        <v>2517.5529785272984</v>
      </c>
      <c r="BQ81" s="13">
        <f t="shared" si="123"/>
        <v>2285.183881040547</v>
      </c>
      <c r="BR81" s="37">
        <f t="shared" si="124"/>
        <v>356.50079163128652</v>
      </c>
      <c r="BS81" s="13">
        <f t="shared" si="125"/>
        <v>8018.1749201770026</v>
      </c>
      <c r="BT81">
        <f t="shared" si="143"/>
        <v>456.72797813349905</v>
      </c>
      <c r="BU81" s="13">
        <f t="shared" si="126"/>
        <v>1000.7969427396886</v>
      </c>
      <c r="BV81" s="13">
        <f t="shared" si="144"/>
        <v>357.58283178458066</v>
      </c>
      <c r="BW81" s="13">
        <f t="shared" si="127"/>
        <v>18820.463058691992</v>
      </c>
      <c r="BX81">
        <f t="shared" si="145"/>
        <v>592.83862001823059</v>
      </c>
      <c r="BY81" s="13">
        <f t="shared" si="128"/>
        <v>1000.7969427396886</v>
      </c>
    </row>
    <row r="82" spans="29:77" x14ac:dyDescent="0.2">
      <c r="AC82">
        <v>81</v>
      </c>
      <c r="AD82" s="37">
        <f t="shared" si="99"/>
        <v>4503.4195539657812</v>
      </c>
      <c r="AE82" s="13">
        <f t="shared" si="100"/>
        <v>10690.899893569338</v>
      </c>
      <c r="AF82">
        <f t="shared" si="146"/>
        <v>4635.4059724049084</v>
      </c>
      <c r="AG82" s="13">
        <f t="shared" si="101"/>
        <v>5549.9303857118939</v>
      </c>
      <c r="AH82" s="13">
        <f t="shared" si="129"/>
        <v>4504.9776917865256</v>
      </c>
      <c r="AI82" s="13">
        <f t="shared" si="102"/>
        <v>18820.463058691992</v>
      </c>
      <c r="AJ82">
        <f t="shared" si="130"/>
        <v>4737.3290875728462</v>
      </c>
      <c r="AK82" s="13">
        <f t="shared" si="103"/>
        <v>5549.9303857118939</v>
      </c>
      <c r="AL82" s="37">
        <f t="shared" si="104"/>
        <v>2920.3624522220098</v>
      </c>
      <c r="AM82" s="13">
        <f t="shared" si="105"/>
        <v>13363.624866961673</v>
      </c>
      <c r="AN82">
        <f t="shared" si="131"/>
        <v>3085.3454752709195</v>
      </c>
      <c r="AO82" s="13">
        <f t="shared" si="106"/>
        <v>5104.2411726517294</v>
      </c>
      <c r="AP82" s="13">
        <f t="shared" si="132"/>
        <v>2922.2004777624052</v>
      </c>
      <c r="AQ82" s="13">
        <f t="shared" si="107"/>
        <v>18820.463058691992</v>
      </c>
      <c r="AR82" s="13">
        <f t="shared" si="133"/>
        <v>3154.5518735487262</v>
      </c>
      <c r="AS82" s="38">
        <f t="shared" si="108"/>
        <v>5104.2411726517294</v>
      </c>
      <c r="AT82" s="37">
        <f t="shared" si="109"/>
        <v>1575.2228181052485</v>
      </c>
      <c r="AU82" s="13">
        <f t="shared" si="110"/>
        <v>5345.449946784669</v>
      </c>
      <c r="AV82">
        <f t="shared" si="134"/>
        <v>1641.2160273248123</v>
      </c>
      <c r="AW82" s="13">
        <f t="shared" si="111"/>
        <v>1978.4794576065265</v>
      </c>
      <c r="AX82" s="13">
        <f t="shared" si="135"/>
        <v>1576.0422831813432</v>
      </c>
      <c r="AY82" s="13">
        <f t="shared" si="112"/>
        <v>18820.463058691992</v>
      </c>
      <c r="AZ82">
        <f t="shared" si="136"/>
        <v>1808.3936789676641</v>
      </c>
      <c r="BA82" s="13">
        <f t="shared" si="113"/>
        <v>1978.4794576065265</v>
      </c>
      <c r="BB82" s="37">
        <f t="shared" si="114"/>
        <v>1183.7374981592766</v>
      </c>
      <c r="BC82" s="13">
        <f t="shared" si="115"/>
        <v>8018.1749201770026</v>
      </c>
      <c r="BD82">
        <f t="shared" si="137"/>
        <v>1282.7273119886222</v>
      </c>
      <c r="BE82" s="13">
        <f t="shared" si="116"/>
        <v>1574.3100310468933</v>
      </c>
      <c r="BF82" s="13">
        <f t="shared" si="138"/>
        <v>1184.8195383125708</v>
      </c>
      <c r="BG82" s="13">
        <f t="shared" si="117"/>
        <v>18820.463058691992</v>
      </c>
      <c r="BH82">
        <f t="shared" si="139"/>
        <v>1417.1709340988916</v>
      </c>
      <c r="BI82" s="13">
        <f t="shared" si="118"/>
        <v>1574.3100310468933</v>
      </c>
      <c r="BJ82" s="115">
        <f t="shared" si="119"/>
        <v>2281.2151501403541</v>
      </c>
      <c r="BK82" s="13">
        <f t="shared" si="120"/>
        <v>8018.1749201770026</v>
      </c>
      <c r="BL82">
        <f t="shared" si="140"/>
        <v>2380.2049639696997</v>
      </c>
      <c r="BM82" s="116">
        <f t="shared" si="121"/>
        <v>2285.183881040547</v>
      </c>
      <c r="BN82" s="13">
        <f t="shared" si="141"/>
        <v>2282.2971902936483</v>
      </c>
      <c r="BO82" s="13">
        <f t="shared" si="122"/>
        <v>18820.463058691992</v>
      </c>
      <c r="BP82">
        <f t="shared" si="142"/>
        <v>2514.6485860799694</v>
      </c>
      <c r="BQ82" s="13">
        <f t="shared" si="123"/>
        <v>2285.183881040547</v>
      </c>
      <c r="BR82" s="37">
        <f t="shared" si="124"/>
        <v>356.50079163128652</v>
      </c>
      <c r="BS82" s="13">
        <f t="shared" si="125"/>
        <v>8018.1749201770026</v>
      </c>
      <c r="BT82">
        <f t="shared" si="143"/>
        <v>455.4906054606322</v>
      </c>
      <c r="BU82" s="13">
        <f t="shared" si="126"/>
        <v>1000.7969427396886</v>
      </c>
      <c r="BV82" s="13">
        <f t="shared" si="144"/>
        <v>357.58283178458066</v>
      </c>
      <c r="BW82" s="13">
        <f t="shared" si="127"/>
        <v>18820.463058691992</v>
      </c>
      <c r="BX82">
        <f t="shared" si="145"/>
        <v>589.93422757090161</v>
      </c>
      <c r="BY82" s="13">
        <f t="shared" si="128"/>
        <v>1000.7969427396886</v>
      </c>
    </row>
    <row r="83" spans="29:77" x14ac:dyDescent="0.2">
      <c r="AC83">
        <v>82</v>
      </c>
      <c r="AD83" s="37">
        <f t="shared" si="99"/>
        <v>4503.4195539657812</v>
      </c>
      <c r="AE83" s="13">
        <f t="shared" si="100"/>
        <v>10690.899893569338</v>
      </c>
      <c r="AF83">
        <f t="shared" si="146"/>
        <v>4633.7963819361394</v>
      </c>
      <c r="AG83" s="13">
        <f t="shared" si="101"/>
        <v>5549.9303857118939</v>
      </c>
      <c r="AH83" s="13">
        <f t="shared" si="129"/>
        <v>4504.9776917865256</v>
      </c>
      <c r="AI83" s="13">
        <f t="shared" si="102"/>
        <v>18820.463058691992</v>
      </c>
      <c r="AJ83">
        <f t="shared" si="130"/>
        <v>4734.4955339656963</v>
      </c>
      <c r="AK83" s="13">
        <f t="shared" si="103"/>
        <v>5549.9303857118939</v>
      </c>
      <c r="AL83" s="37">
        <f t="shared" si="104"/>
        <v>2920.3624522220098</v>
      </c>
      <c r="AM83" s="13">
        <f t="shared" si="105"/>
        <v>13363.624866961673</v>
      </c>
      <c r="AN83">
        <f t="shared" si="131"/>
        <v>3083.333487184957</v>
      </c>
      <c r="AO83" s="13">
        <f t="shared" si="106"/>
        <v>5104.2411726517294</v>
      </c>
      <c r="AP83" s="13">
        <f t="shared" si="132"/>
        <v>2922.2004777624052</v>
      </c>
      <c r="AQ83" s="13">
        <f t="shared" si="107"/>
        <v>18820.463058691992</v>
      </c>
      <c r="AR83" s="13">
        <f t="shared" si="133"/>
        <v>3151.7183199415758</v>
      </c>
      <c r="AS83" s="38">
        <f t="shared" si="108"/>
        <v>5104.2411726517294</v>
      </c>
      <c r="AT83" s="37">
        <f t="shared" si="109"/>
        <v>1575.2228181052485</v>
      </c>
      <c r="AU83" s="13">
        <f t="shared" si="110"/>
        <v>5345.449946784669</v>
      </c>
      <c r="AV83">
        <f t="shared" si="134"/>
        <v>1640.4112320904273</v>
      </c>
      <c r="AW83" s="13">
        <f t="shared" si="111"/>
        <v>1978.4794576065265</v>
      </c>
      <c r="AX83" s="13">
        <f t="shared" si="135"/>
        <v>1576.0422831813432</v>
      </c>
      <c r="AY83" s="13">
        <f t="shared" si="112"/>
        <v>18820.463058691992</v>
      </c>
      <c r="AZ83">
        <f t="shared" si="136"/>
        <v>1805.5601253605139</v>
      </c>
      <c r="BA83" s="13">
        <f t="shared" si="113"/>
        <v>1978.4794576065265</v>
      </c>
      <c r="BB83" s="37">
        <f t="shared" si="114"/>
        <v>1183.7374981592766</v>
      </c>
      <c r="BC83" s="13">
        <f t="shared" si="115"/>
        <v>8018.1749201770026</v>
      </c>
      <c r="BD83">
        <f t="shared" si="137"/>
        <v>1281.520119137045</v>
      </c>
      <c r="BE83" s="13">
        <f t="shared" si="116"/>
        <v>1574.3100310468933</v>
      </c>
      <c r="BF83" s="13">
        <f t="shared" si="138"/>
        <v>1184.8195383125708</v>
      </c>
      <c r="BG83" s="13">
        <f t="shared" si="117"/>
        <v>18820.463058691992</v>
      </c>
      <c r="BH83">
        <f t="shared" si="139"/>
        <v>1414.3373804917414</v>
      </c>
      <c r="BI83" s="13">
        <f t="shared" si="118"/>
        <v>1574.3100310468933</v>
      </c>
      <c r="BJ83" s="115">
        <f t="shared" si="119"/>
        <v>2281.2151501403541</v>
      </c>
      <c r="BK83" s="13">
        <f t="shared" si="120"/>
        <v>8018.1749201770026</v>
      </c>
      <c r="BL83">
        <f t="shared" si="140"/>
        <v>2378.9977711181223</v>
      </c>
      <c r="BM83" s="116">
        <f t="shared" si="121"/>
        <v>2285.183881040547</v>
      </c>
      <c r="BN83" s="13">
        <f t="shared" si="141"/>
        <v>2282.2971902936483</v>
      </c>
      <c r="BO83" s="13">
        <f t="shared" si="122"/>
        <v>18820.463058691992</v>
      </c>
      <c r="BP83">
        <f t="shared" si="142"/>
        <v>2511.815032472819</v>
      </c>
      <c r="BQ83" s="13">
        <f t="shared" si="123"/>
        <v>2285.183881040547</v>
      </c>
      <c r="BR83" s="37">
        <f t="shared" si="124"/>
        <v>356.50079163128652</v>
      </c>
      <c r="BS83" s="13">
        <f t="shared" si="125"/>
        <v>8018.1749201770026</v>
      </c>
      <c r="BT83">
        <f t="shared" si="143"/>
        <v>454.28341260905484</v>
      </c>
      <c r="BU83" s="13">
        <f t="shared" si="126"/>
        <v>1000.7969427396886</v>
      </c>
      <c r="BV83" s="13">
        <f t="shared" si="144"/>
        <v>357.58283178458066</v>
      </c>
      <c r="BW83" s="13">
        <f t="shared" si="127"/>
        <v>18820.463058691992</v>
      </c>
      <c r="BX83">
        <f t="shared" si="145"/>
        <v>587.10067396375132</v>
      </c>
      <c r="BY83" s="13">
        <f t="shared" si="128"/>
        <v>1000.7969427396886</v>
      </c>
    </row>
    <row r="84" spans="29:77" x14ac:dyDescent="0.2">
      <c r="AC84">
        <v>83</v>
      </c>
      <c r="AD84" s="37">
        <f t="shared" si="99"/>
        <v>4503.4195539657812</v>
      </c>
      <c r="AE84" s="13">
        <f t="shared" si="100"/>
        <v>10690.899893569338</v>
      </c>
      <c r="AF84">
        <f t="shared" si="146"/>
        <v>4632.2255767798697</v>
      </c>
      <c r="AG84" s="13">
        <f t="shared" si="101"/>
        <v>5549.9303857118939</v>
      </c>
      <c r="AH84" s="13">
        <f t="shared" si="129"/>
        <v>4504.9776917865256</v>
      </c>
      <c r="AI84" s="13">
        <f t="shared" si="102"/>
        <v>18820.463058691992</v>
      </c>
      <c r="AJ84">
        <f t="shared" si="130"/>
        <v>4731.7302587587183</v>
      </c>
      <c r="AK84" s="13">
        <f t="shared" si="103"/>
        <v>5549.9303857118939</v>
      </c>
      <c r="AL84" s="37">
        <f t="shared" si="104"/>
        <v>2920.3624522220098</v>
      </c>
      <c r="AM84" s="13">
        <f t="shared" si="105"/>
        <v>13363.624866961673</v>
      </c>
      <c r="AN84">
        <f t="shared" si="131"/>
        <v>3081.3699807396201</v>
      </c>
      <c r="AO84" s="13">
        <f t="shared" si="106"/>
        <v>5104.2411726517294</v>
      </c>
      <c r="AP84" s="13">
        <f t="shared" si="132"/>
        <v>2922.2004777624052</v>
      </c>
      <c r="AQ84" s="13">
        <f t="shared" si="107"/>
        <v>18820.463058691992</v>
      </c>
      <c r="AR84" s="13">
        <f t="shared" si="133"/>
        <v>3148.9530447345978</v>
      </c>
      <c r="AS84" s="38">
        <f t="shared" si="108"/>
        <v>5104.2411726517294</v>
      </c>
      <c r="AT84" s="37">
        <f t="shared" si="109"/>
        <v>1575.2228181052485</v>
      </c>
      <c r="AU84" s="13">
        <f t="shared" si="110"/>
        <v>5345.449946784669</v>
      </c>
      <c r="AV84">
        <f t="shared" si="134"/>
        <v>1639.6258295122927</v>
      </c>
      <c r="AW84" s="13">
        <f t="shared" si="111"/>
        <v>1978.4794576065265</v>
      </c>
      <c r="AX84" s="13">
        <f t="shared" si="135"/>
        <v>1576.0422831813432</v>
      </c>
      <c r="AY84" s="13">
        <f t="shared" si="112"/>
        <v>18820.463058691992</v>
      </c>
      <c r="AZ84">
        <f t="shared" si="136"/>
        <v>1802.7948501535359</v>
      </c>
      <c r="BA84" s="13">
        <f t="shared" si="113"/>
        <v>1978.4794576065265</v>
      </c>
      <c r="BB84" s="37">
        <f t="shared" si="114"/>
        <v>1183.7374981592766</v>
      </c>
      <c r="BC84" s="13">
        <f t="shared" si="115"/>
        <v>8018.1749201770026</v>
      </c>
      <c r="BD84">
        <f t="shared" si="137"/>
        <v>1280.3420152698429</v>
      </c>
      <c r="BE84" s="13">
        <f t="shared" si="116"/>
        <v>1574.3100310468933</v>
      </c>
      <c r="BF84" s="13">
        <f t="shared" si="138"/>
        <v>1184.8195383125708</v>
      </c>
      <c r="BG84" s="13">
        <f t="shared" si="117"/>
        <v>18820.463058691992</v>
      </c>
      <c r="BH84">
        <f t="shared" si="139"/>
        <v>1411.5721052847634</v>
      </c>
      <c r="BI84" s="13">
        <f t="shared" si="118"/>
        <v>1574.3100310468933</v>
      </c>
      <c r="BJ84" s="115">
        <f t="shared" si="119"/>
        <v>2281.2151501403541</v>
      </c>
      <c r="BK84" s="13">
        <f t="shared" si="120"/>
        <v>8018.1749201770026</v>
      </c>
      <c r="BL84">
        <f t="shared" si="140"/>
        <v>2377.8196672509202</v>
      </c>
      <c r="BM84" s="116">
        <f t="shared" si="121"/>
        <v>2285.183881040547</v>
      </c>
      <c r="BN84" s="13">
        <f t="shared" si="141"/>
        <v>2282.2971902936483</v>
      </c>
      <c r="BO84" s="13">
        <f t="shared" si="122"/>
        <v>18820.463058691992</v>
      </c>
      <c r="BP84">
        <f t="shared" si="142"/>
        <v>2509.049757265841</v>
      </c>
      <c r="BQ84" s="13">
        <f t="shared" si="123"/>
        <v>2285.183881040547</v>
      </c>
      <c r="BR84" s="37">
        <f t="shared" si="124"/>
        <v>356.50079163128652</v>
      </c>
      <c r="BS84" s="13">
        <f t="shared" si="125"/>
        <v>8018.1749201770026</v>
      </c>
      <c r="BT84">
        <f t="shared" si="143"/>
        <v>453.10530874185281</v>
      </c>
      <c r="BU84" s="13">
        <f t="shared" si="126"/>
        <v>1000.7969427396886</v>
      </c>
      <c r="BV84" s="13">
        <f t="shared" si="144"/>
        <v>357.58283178458066</v>
      </c>
      <c r="BW84" s="13">
        <f t="shared" si="127"/>
        <v>18820.463058691992</v>
      </c>
      <c r="BX84">
        <f t="shared" si="145"/>
        <v>584.33539875677332</v>
      </c>
      <c r="BY84" s="13">
        <f t="shared" si="128"/>
        <v>1000.7969427396886</v>
      </c>
    </row>
    <row r="85" spans="29:77" x14ac:dyDescent="0.2">
      <c r="AC85">
        <v>84</v>
      </c>
      <c r="AD85" s="37">
        <f t="shared" si="99"/>
        <v>4503.4195539657812</v>
      </c>
      <c r="AE85" s="13">
        <f t="shared" si="100"/>
        <v>10690.899893569338</v>
      </c>
      <c r="AF85">
        <f t="shared" si="146"/>
        <v>4630.6921717463683</v>
      </c>
      <c r="AG85" s="13">
        <f t="shared" si="101"/>
        <v>5549.9303857118939</v>
      </c>
      <c r="AH85" s="13">
        <f t="shared" si="129"/>
        <v>4504.9776917865256</v>
      </c>
      <c r="AI85" s="13">
        <f t="shared" si="102"/>
        <v>18820.463058691992</v>
      </c>
      <c r="AJ85">
        <f t="shared" si="130"/>
        <v>4729.0308234376207</v>
      </c>
      <c r="AK85" s="13">
        <f t="shared" si="103"/>
        <v>5549.9303857118939</v>
      </c>
      <c r="AL85" s="37">
        <f t="shared" si="104"/>
        <v>2920.3624522220098</v>
      </c>
      <c r="AM85" s="13">
        <f t="shared" si="105"/>
        <v>13363.624866961673</v>
      </c>
      <c r="AN85">
        <f t="shared" si="131"/>
        <v>3079.4532244477441</v>
      </c>
      <c r="AO85" s="13">
        <f t="shared" si="106"/>
        <v>5104.2411726517294</v>
      </c>
      <c r="AP85" s="13">
        <f t="shared" si="132"/>
        <v>2922.2004777624052</v>
      </c>
      <c r="AQ85" s="13">
        <f t="shared" si="107"/>
        <v>18820.463058691992</v>
      </c>
      <c r="AR85" s="13">
        <f t="shared" si="133"/>
        <v>3146.2536094135003</v>
      </c>
      <c r="AS85" s="38">
        <f t="shared" si="108"/>
        <v>5104.2411726517294</v>
      </c>
      <c r="AT85" s="37">
        <f t="shared" si="109"/>
        <v>1575.2228181052485</v>
      </c>
      <c r="AU85" s="13">
        <f t="shared" si="110"/>
        <v>5345.449946784669</v>
      </c>
      <c r="AV85">
        <f t="shared" si="134"/>
        <v>1638.8591269955423</v>
      </c>
      <c r="AW85" s="13">
        <f t="shared" si="111"/>
        <v>1978.4794576065265</v>
      </c>
      <c r="AX85" s="13">
        <f t="shared" si="135"/>
        <v>1576.0422831813432</v>
      </c>
      <c r="AY85" s="13">
        <f t="shared" si="112"/>
        <v>18820.463058691992</v>
      </c>
      <c r="AZ85">
        <f t="shared" si="136"/>
        <v>1800.0954148324383</v>
      </c>
      <c r="BA85" s="13">
        <f t="shared" si="113"/>
        <v>1978.4794576065265</v>
      </c>
      <c r="BB85" s="37">
        <f t="shared" si="114"/>
        <v>1183.7374981592766</v>
      </c>
      <c r="BC85" s="13">
        <f t="shared" si="115"/>
        <v>8018.1749201770026</v>
      </c>
      <c r="BD85">
        <f t="shared" si="137"/>
        <v>1279.1919614947171</v>
      </c>
      <c r="BE85" s="13">
        <f t="shared" si="116"/>
        <v>1574.3100310468933</v>
      </c>
      <c r="BF85" s="13">
        <f t="shared" si="138"/>
        <v>1184.8195383125708</v>
      </c>
      <c r="BG85" s="13">
        <f t="shared" si="117"/>
        <v>18820.463058691992</v>
      </c>
      <c r="BH85">
        <f t="shared" si="139"/>
        <v>1408.8726699636659</v>
      </c>
      <c r="BI85" s="13">
        <f t="shared" si="118"/>
        <v>1574.3100310468933</v>
      </c>
      <c r="BJ85" s="115">
        <f t="shared" si="119"/>
        <v>2281.2151501403541</v>
      </c>
      <c r="BK85" s="13">
        <f t="shared" si="120"/>
        <v>8018.1749201770026</v>
      </c>
      <c r="BL85">
        <f t="shared" si="140"/>
        <v>2376.6696134757944</v>
      </c>
      <c r="BM85" s="116">
        <f t="shared" si="121"/>
        <v>2285.183881040547</v>
      </c>
      <c r="BN85" s="13">
        <f t="shared" si="141"/>
        <v>2282.2971902936483</v>
      </c>
      <c r="BO85" s="13">
        <f t="shared" si="122"/>
        <v>18820.463058691992</v>
      </c>
      <c r="BP85">
        <f t="shared" si="142"/>
        <v>2506.3503219447434</v>
      </c>
      <c r="BQ85" s="13">
        <f t="shared" si="123"/>
        <v>2285.183881040547</v>
      </c>
      <c r="BR85" s="37">
        <f t="shared" si="124"/>
        <v>356.50079163128652</v>
      </c>
      <c r="BS85" s="13">
        <f t="shared" si="125"/>
        <v>8018.1749201770026</v>
      </c>
      <c r="BT85">
        <f t="shared" si="143"/>
        <v>451.95525496672701</v>
      </c>
      <c r="BU85" s="13">
        <f t="shared" si="126"/>
        <v>1000.7969427396886</v>
      </c>
      <c r="BV85" s="13">
        <f t="shared" si="144"/>
        <v>357.58283178458066</v>
      </c>
      <c r="BW85" s="13">
        <f t="shared" si="127"/>
        <v>18820.463058691992</v>
      </c>
      <c r="BX85">
        <f t="shared" si="145"/>
        <v>581.63596343567588</v>
      </c>
      <c r="BY85" s="13">
        <f t="shared" si="128"/>
        <v>1000.7969427396886</v>
      </c>
    </row>
    <row r="86" spans="29:77" x14ac:dyDescent="0.2">
      <c r="AC86">
        <v>85</v>
      </c>
      <c r="AD86" s="37">
        <f t="shared" si="99"/>
        <v>4503.4195539657812</v>
      </c>
      <c r="AE86" s="13">
        <f t="shared" si="100"/>
        <v>10690.899893569338</v>
      </c>
      <c r="AF86">
        <f t="shared" si="146"/>
        <v>4629.194846831303</v>
      </c>
      <c r="AG86" s="13">
        <f t="shared" si="101"/>
        <v>5549.9303857118939</v>
      </c>
      <c r="AH86" s="13">
        <f t="shared" si="129"/>
        <v>4504.9776917865256</v>
      </c>
      <c r="AI86" s="13">
        <f t="shared" si="102"/>
        <v>18820.463058691992</v>
      </c>
      <c r="AJ86">
        <f t="shared" si="130"/>
        <v>4726.3949042417253</v>
      </c>
      <c r="AK86" s="13">
        <f t="shared" si="103"/>
        <v>5549.9303857118939</v>
      </c>
      <c r="AL86" s="37">
        <f t="shared" si="104"/>
        <v>2920.3624522220098</v>
      </c>
      <c r="AM86" s="13">
        <f t="shared" si="105"/>
        <v>13363.624866961673</v>
      </c>
      <c r="AN86">
        <f t="shared" si="131"/>
        <v>3077.5815683039118</v>
      </c>
      <c r="AO86" s="13">
        <f t="shared" si="106"/>
        <v>5104.2411726517294</v>
      </c>
      <c r="AP86" s="13">
        <f t="shared" si="132"/>
        <v>2922.2004777624052</v>
      </c>
      <c r="AQ86" s="13">
        <f t="shared" si="107"/>
        <v>18820.463058691992</v>
      </c>
      <c r="AR86" s="13">
        <f t="shared" si="133"/>
        <v>3143.6176902176053</v>
      </c>
      <c r="AS86" s="38">
        <f t="shared" si="108"/>
        <v>5104.2411726517294</v>
      </c>
      <c r="AT86" s="37">
        <f t="shared" si="109"/>
        <v>1575.2228181052485</v>
      </c>
      <c r="AU86" s="13">
        <f t="shared" si="110"/>
        <v>5345.449946784669</v>
      </c>
      <c r="AV86">
        <f t="shared" si="134"/>
        <v>1638.1104645380094</v>
      </c>
      <c r="AW86" s="13">
        <f t="shared" si="111"/>
        <v>1978.4794576065265</v>
      </c>
      <c r="AX86" s="13">
        <f t="shared" si="135"/>
        <v>1576.0422831813432</v>
      </c>
      <c r="AY86" s="13">
        <f t="shared" si="112"/>
        <v>18820.463058691992</v>
      </c>
      <c r="AZ86">
        <f t="shared" si="136"/>
        <v>1797.4594956365431</v>
      </c>
      <c r="BA86" s="13">
        <f t="shared" si="113"/>
        <v>1978.4794576065265</v>
      </c>
      <c r="BB86" s="37">
        <f t="shared" si="114"/>
        <v>1183.7374981592766</v>
      </c>
      <c r="BC86" s="13">
        <f t="shared" si="115"/>
        <v>8018.1749201770026</v>
      </c>
      <c r="BD86">
        <f t="shared" si="137"/>
        <v>1278.0689678084177</v>
      </c>
      <c r="BE86" s="13">
        <f t="shared" si="116"/>
        <v>1574.3100310468933</v>
      </c>
      <c r="BF86" s="13">
        <f t="shared" si="138"/>
        <v>1184.8195383125708</v>
      </c>
      <c r="BG86" s="13">
        <f t="shared" si="117"/>
        <v>18820.463058691992</v>
      </c>
      <c r="BH86">
        <f t="shared" si="139"/>
        <v>1406.2367507677707</v>
      </c>
      <c r="BI86" s="13">
        <f t="shared" si="118"/>
        <v>1574.3100310468933</v>
      </c>
      <c r="BJ86" s="115">
        <f t="shared" si="119"/>
        <v>2281.2151501403541</v>
      </c>
      <c r="BK86" s="13">
        <f t="shared" si="120"/>
        <v>8018.1749201770026</v>
      </c>
      <c r="BL86">
        <f t="shared" si="140"/>
        <v>2375.5466197894953</v>
      </c>
      <c r="BM86" s="116">
        <f t="shared" si="121"/>
        <v>2285.183881040547</v>
      </c>
      <c r="BN86" s="13">
        <f t="shared" si="141"/>
        <v>2282.2971902936483</v>
      </c>
      <c r="BO86" s="13">
        <f t="shared" si="122"/>
        <v>18820.463058691992</v>
      </c>
      <c r="BP86">
        <f t="shared" si="142"/>
        <v>2503.7144027488484</v>
      </c>
      <c r="BQ86" s="13">
        <f t="shared" si="123"/>
        <v>2285.183881040547</v>
      </c>
      <c r="BR86" s="37">
        <f t="shared" si="124"/>
        <v>356.50079163128652</v>
      </c>
      <c r="BS86" s="13">
        <f t="shared" si="125"/>
        <v>8018.1749201770026</v>
      </c>
      <c r="BT86">
        <f t="shared" si="143"/>
        <v>450.8322612804277</v>
      </c>
      <c r="BU86" s="13">
        <f t="shared" si="126"/>
        <v>1000.7969427396886</v>
      </c>
      <c r="BV86" s="13">
        <f t="shared" si="144"/>
        <v>357.58283178458066</v>
      </c>
      <c r="BW86" s="13">
        <f t="shared" si="127"/>
        <v>18820.463058691992</v>
      </c>
      <c r="BX86">
        <f t="shared" si="145"/>
        <v>579.00004423978055</v>
      </c>
      <c r="BY86" s="13">
        <f t="shared" si="128"/>
        <v>1000.7969427396886</v>
      </c>
    </row>
    <row r="87" spans="29:77" x14ac:dyDescent="0.2">
      <c r="AC87">
        <v>86</v>
      </c>
      <c r="AD87" s="37">
        <f t="shared" si="99"/>
        <v>4503.4195539657812</v>
      </c>
      <c r="AE87" s="13">
        <f t="shared" si="100"/>
        <v>10690.899893569338</v>
      </c>
      <c r="AF87">
        <f t="shared" si="146"/>
        <v>4627.7323434258897</v>
      </c>
      <c r="AG87" s="13">
        <f t="shared" si="101"/>
        <v>5549.9303857118939</v>
      </c>
      <c r="AH87" s="13">
        <f t="shared" si="129"/>
        <v>4504.9776917865256</v>
      </c>
      <c r="AI87" s="13">
        <f t="shared" si="102"/>
        <v>18820.463058691992</v>
      </c>
      <c r="AJ87">
        <f t="shared" si="130"/>
        <v>4723.8202854922465</v>
      </c>
      <c r="AK87" s="13">
        <f t="shared" si="103"/>
        <v>5549.9303857118939</v>
      </c>
      <c r="AL87" s="37">
        <f t="shared" si="104"/>
        <v>2920.3624522220098</v>
      </c>
      <c r="AM87" s="13">
        <f t="shared" si="105"/>
        <v>13363.624866961673</v>
      </c>
      <c r="AN87">
        <f t="shared" si="131"/>
        <v>3075.7534390471455</v>
      </c>
      <c r="AO87" s="13">
        <f t="shared" si="106"/>
        <v>5104.2411726517294</v>
      </c>
      <c r="AP87" s="13">
        <f t="shared" si="132"/>
        <v>2922.2004777624052</v>
      </c>
      <c r="AQ87" s="13">
        <f t="shared" si="107"/>
        <v>18820.463058691992</v>
      </c>
      <c r="AR87" s="13">
        <f t="shared" si="133"/>
        <v>3141.0430714681261</v>
      </c>
      <c r="AS87" s="38">
        <f t="shared" si="108"/>
        <v>5104.2411726517294</v>
      </c>
      <c r="AT87" s="37">
        <f t="shared" si="109"/>
        <v>1575.2228181052485</v>
      </c>
      <c r="AU87" s="13">
        <f t="shared" si="110"/>
        <v>5345.449946784669</v>
      </c>
      <c r="AV87">
        <f t="shared" si="134"/>
        <v>1637.3792128353027</v>
      </c>
      <c r="AW87" s="13">
        <f t="shared" si="111"/>
        <v>1978.4794576065265</v>
      </c>
      <c r="AX87" s="13">
        <f t="shared" si="135"/>
        <v>1576.0422831813432</v>
      </c>
      <c r="AY87" s="13">
        <f t="shared" si="112"/>
        <v>18820.463058691992</v>
      </c>
      <c r="AZ87">
        <f t="shared" si="136"/>
        <v>1794.8848768870641</v>
      </c>
      <c r="BA87" s="13">
        <f t="shared" si="113"/>
        <v>1978.4794576065265</v>
      </c>
      <c r="BB87" s="37">
        <f t="shared" si="114"/>
        <v>1183.7374981592766</v>
      </c>
      <c r="BC87" s="13">
        <f t="shared" si="115"/>
        <v>8018.1749201770026</v>
      </c>
      <c r="BD87">
        <f t="shared" si="137"/>
        <v>1276.9720902543579</v>
      </c>
      <c r="BE87" s="13">
        <f t="shared" si="116"/>
        <v>1574.3100310468933</v>
      </c>
      <c r="BF87" s="13">
        <f t="shared" si="138"/>
        <v>1184.8195383125708</v>
      </c>
      <c r="BG87" s="13">
        <f t="shared" si="117"/>
        <v>18820.463058691992</v>
      </c>
      <c r="BH87">
        <f t="shared" si="139"/>
        <v>1403.6621320182917</v>
      </c>
      <c r="BI87" s="13">
        <f t="shared" si="118"/>
        <v>1574.3100310468933</v>
      </c>
      <c r="BJ87" s="115">
        <f t="shared" si="119"/>
        <v>2281.2151501403541</v>
      </c>
      <c r="BK87" s="13">
        <f t="shared" si="120"/>
        <v>8018.1749201770026</v>
      </c>
      <c r="BL87">
        <f t="shared" si="140"/>
        <v>2374.4497422354357</v>
      </c>
      <c r="BM87" s="116">
        <f t="shared" si="121"/>
        <v>2285.183881040547</v>
      </c>
      <c r="BN87" s="13">
        <f t="shared" si="141"/>
        <v>2282.2971902936483</v>
      </c>
      <c r="BO87" s="13">
        <f t="shared" si="122"/>
        <v>18820.463058691992</v>
      </c>
      <c r="BP87">
        <f t="shared" si="142"/>
        <v>2501.1397839993692</v>
      </c>
      <c r="BQ87" s="13">
        <f t="shared" si="123"/>
        <v>2285.183881040547</v>
      </c>
      <c r="BR87" s="37">
        <f t="shared" si="124"/>
        <v>356.50079163128652</v>
      </c>
      <c r="BS87" s="13">
        <f t="shared" si="125"/>
        <v>8018.1749201770026</v>
      </c>
      <c r="BT87">
        <f t="shared" si="143"/>
        <v>449.73538372636796</v>
      </c>
      <c r="BU87" s="13">
        <f t="shared" si="126"/>
        <v>1000.7969427396886</v>
      </c>
      <c r="BV87" s="13">
        <f t="shared" si="144"/>
        <v>357.58283178458066</v>
      </c>
      <c r="BW87" s="13">
        <f t="shared" si="127"/>
        <v>18820.463058691992</v>
      </c>
      <c r="BX87">
        <f t="shared" si="145"/>
        <v>576.42542549030145</v>
      </c>
      <c r="BY87" s="13">
        <f t="shared" si="128"/>
        <v>1000.7969427396886</v>
      </c>
    </row>
    <row r="88" spans="29:77" x14ac:dyDescent="0.2">
      <c r="AC88">
        <v>87</v>
      </c>
      <c r="AD88" s="37">
        <f t="shared" si="99"/>
        <v>4503.4195539657812</v>
      </c>
      <c r="AE88" s="13">
        <f t="shared" si="100"/>
        <v>10690.899893569338</v>
      </c>
      <c r="AF88">
        <f t="shared" si="146"/>
        <v>4626.3034607884174</v>
      </c>
      <c r="AG88" s="13">
        <f t="shared" si="101"/>
        <v>5549.9303857118939</v>
      </c>
      <c r="AH88" s="13">
        <f t="shared" si="129"/>
        <v>4504.9776917865256</v>
      </c>
      <c r="AI88" s="13">
        <f t="shared" si="102"/>
        <v>18820.463058691992</v>
      </c>
      <c r="AJ88">
        <f t="shared" si="130"/>
        <v>4721.3048533806868</v>
      </c>
      <c r="AK88" s="13">
        <f t="shared" si="103"/>
        <v>5549.9303857118939</v>
      </c>
      <c r="AL88" s="37">
        <f t="shared" si="104"/>
        <v>2920.3624522220098</v>
      </c>
      <c r="AM88" s="13">
        <f t="shared" si="105"/>
        <v>13363.624866961673</v>
      </c>
      <c r="AN88">
        <f t="shared" si="131"/>
        <v>3073.9673357503048</v>
      </c>
      <c r="AO88" s="13">
        <f t="shared" si="106"/>
        <v>5104.2411726517294</v>
      </c>
      <c r="AP88" s="13">
        <f t="shared" si="132"/>
        <v>2922.2004777624052</v>
      </c>
      <c r="AQ88" s="13">
        <f t="shared" si="107"/>
        <v>18820.463058691992</v>
      </c>
      <c r="AR88" s="13">
        <f t="shared" si="133"/>
        <v>3138.5276393565659</v>
      </c>
      <c r="AS88" s="38">
        <f t="shared" si="108"/>
        <v>5104.2411726517294</v>
      </c>
      <c r="AT88" s="37">
        <f t="shared" si="109"/>
        <v>1575.2228181052485</v>
      </c>
      <c r="AU88" s="13">
        <f t="shared" si="110"/>
        <v>5345.449946784669</v>
      </c>
      <c r="AV88">
        <f t="shared" si="134"/>
        <v>1636.6647715165666</v>
      </c>
      <c r="AW88" s="13">
        <f t="shared" si="111"/>
        <v>1978.4794576065265</v>
      </c>
      <c r="AX88" s="13">
        <f t="shared" si="135"/>
        <v>1576.0422831813432</v>
      </c>
      <c r="AY88" s="13">
        <f t="shared" si="112"/>
        <v>18820.463058691992</v>
      </c>
      <c r="AZ88">
        <f t="shared" si="136"/>
        <v>1792.369444775504</v>
      </c>
      <c r="BA88" s="13">
        <f t="shared" si="113"/>
        <v>1978.4794576065265</v>
      </c>
      <c r="BB88" s="37">
        <f t="shared" si="114"/>
        <v>1183.7374981592766</v>
      </c>
      <c r="BC88" s="13">
        <f t="shared" si="115"/>
        <v>8018.1749201770026</v>
      </c>
      <c r="BD88">
        <f t="shared" si="137"/>
        <v>1275.9004282762537</v>
      </c>
      <c r="BE88" s="13">
        <f t="shared" si="116"/>
        <v>1574.3100310468933</v>
      </c>
      <c r="BF88" s="13">
        <f t="shared" si="138"/>
        <v>1184.8195383125708</v>
      </c>
      <c r="BG88" s="13">
        <f t="shared" si="117"/>
        <v>18820.463058691992</v>
      </c>
      <c r="BH88">
        <f t="shared" si="139"/>
        <v>1401.1466999067316</v>
      </c>
      <c r="BI88" s="13">
        <f t="shared" si="118"/>
        <v>1574.3100310468933</v>
      </c>
      <c r="BJ88" s="115">
        <f t="shared" si="119"/>
        <v>2281.2151501403541</v>
      </c>
      <c r="BK88" s="13">
        <f t="shared" si="120"/>
        <v>8018.1749201770026</v>
      </c>
      <c r="BL88">
        <f t="shared" si="140"/>
        <v>2373.378080257331</v>
      </c>
      <c r="BM88" s="116">
        <f t="shared" si="121"/>
        <v>2285.183881040547</v>
      </c>
      <c r="BN88" s="13">
        <f t="shared" si="141"/>
        <v>2282.2971902936483</v>
      </c>
      <c r="BO88" s="13">
        <f t="shared" si="122"/>
        <v>18820.463058691992</v>
      </c>
      <c r="BP88">
        <f t="shared" si="142"/>
        <v>2498.6243518878091</v>
      </c>
      <c r="BQ88" s="13">
        <f t="shared" si="123"/>
        <v>2285.183881040547</v>
      </c>
      <c r="BR88" s="37">
        <f t="shared" si="124"/>
        <v>356.50079163128652</v>
      </c>
      <c r="BS88" s="13">
        <f t="shared" si="125"/>
        <v>8018.1749201770026</v>
      </c>
      <c r="BT88">
        <f t="shared" si="143"/>
        <v>448.66372174826358</v>
      </c>
      <c r="BU88" s="13">
        <f t="shared" si="126"/>
        <v>1000.7969427396886</v>
      </c>
      <c r="BV88" s="13">
        <f t="shared" si="144"/>
        <v>357.58283178458066</v>
      </c>
      <c r="BW88" s="13">
        <f t="shared" si="127"/>
        <v>18820.463058691992</v>
      </c>
      <c r="BX88">
        <f t="shared" si="145"/>
        <v>573.90999337874155</v>
      </c>
      <c r="BY88" s="13">
        <f t="shared" si="128"/>
        <v>1000.7969427396886</v>
      </c>
    </row>
    <row r="89" spans="29:77" x14ac:dyDescent="0.2">
      <c r="AC89">
        <v>88</v>
      </c>
      <c r="AD89" s="37">
        <f t="shared" si="99"/>
        <v>4503.4195539657812</v>
      </c>
      <c r="AE89" s="13">
        <f t="shared" si="100"/>
        <v>10690.899893569338</v>
      </c>
      <c r="AF89">
        <f t="shared" si="146"/>
        <v>4624.9070527563417</v>
      </c>
      <c r="AG89" s="13">
        <f t="shared" si="101"/>
        <v>5549.9303857118939</v>
      </c>
      <c r="AH89" s="13">
        <f t="shared" si="129"/>
        <v>4504.9776917865256</v>
      </c>
      <c r="AI89" s="13">
        <f t="shared" si="102"/>
        <v>18820.463058691992</v>
      </c>
      <c r="AJ89">
        <f t="shared" si="130"/>
        <v>4718.8465901807531</v>
      </c>
      <c r="AK89" s="13">
        <f t="shared" si="103"/>
        <v>5549.9303857118939</v>
      </c>
      <c r="AL89" s="37">
        <f t="shared" si="104"/>
        <v>2920.3624522220098</v>
      </c>
      <c r="AM89" s="13">
        <f t="shared" si="105"/>
        <v>13363.624866961673</v>
      </c>
      <c r="AN89">
        <f t="shared" si="131"/>
        <v>3072.2218257102104</v>
      </c>
      <c r="AO89" s="13">
        <f t="shared" si="106"/>
        <v>5104.2411726517294</v>
      </c>
      <c r="AP89" s="13">
        <f t="shared" si="132"/>
        <v>2922.2004777624052</v>
      </c>
      <c r="AQ89" s="13">
        <f t="shared" si="107"/>
        <v>18820.463058691992</v>
      </c>
      <c r="AR89" s="13">
        <f t="shared" si="133"/>
        <v>3136.0693761566322</v>
      </c>
      <c r="AS89" s="38">
        <f t="shared" si="108"/>
        <v>5104.2411726517294</v>
      </c>
      <c r="AT89" s="37">
        <f t="shared" si="109"/>
        <v>1575.2228181052485</v>
      </c>
      <c r="AU89" s="13">
        <f t="shared" si="110"/>
        <v>5345.449946784669</v>
      </c>
      <c r="AV89">
        <f t="shared" si="134"/>
        <v>1635.9665675005288</v>
      </c>
      <c r="AW89" s="13">
        <f t="shared" si="111"/>
        <v>1978.4794576065265</v>
      </c>
      <c r="AX89" s="13">
        <f t="shared" si="135"/>
        <v>1576.0422831813432</v>
      </c>
      <c r="AY89" s="13">
        <f t="shared" si="112"/>
        <v>18820.463058691992</v>
      </c>
      <c r="AZ89">
        <f t="shared" si="136"/>
        <v>1789.9111815755705</v>
      </c>
      <c r="BA89" s="13">
        <f t="shared" si="113"/>
        <v>1978.4794576065265</v>
      </c>
      <c r="BB89" s="37">
        <f t="shared" si="114"/>
        <v>1183.7374981592766</v>
      </c>
      <c r="BC89" s="13">
        <f t="shared" si="115"/>
        <v>8018.1749201770026</v>
      </c>
      <c r="BD89">
        <f t="shared" si="137"/>
        <v>1274.853122252197</v>
      </c>
      <c r="BE89" s="13">
        <f t="shared" si="116"/>
        <v>1574.3100310468933</v>
      </c>
      <c r="BF89" s="13">
        <f t="shared" si="138"/>
        <v>1184.8195383125708</v>
      </c>
      <c r="BG89" s="13">
        <f t="shared" si="117"/>
        <v>18820.463058691992</v>
      </c>
      <c r="BH89">
        <f t="shared" si="139"/>
        <v>1398.688436706798</v>
      </c>
      <c r="BI89" s="13">
        <f t="shared" si="118"/>
        <v>1574.3100310468933</v>
      </c>
      <c r="BJ89" s="115">
        <f t="shared" si="119"/>
        <v>2281.2151501403541</v>
      </c>
      <c r="BK89" s="13">
        <f t="shared" si="120"/>
        <v>8018.1749201770026</v>
      </c>
      <c r="BL89">
        <f t="shared" si="140"/>
        <v>2372.3307742332745</v>
      </c>
      <c r="BM89" s="116">
        <f t="shared" si="121"/>
        <v>2285.183881040547</v>
      </c>
      <c r="BN89" s="13">
        <f t="shared" si="141"/>
        <v>2282.2971902936483</v>
      </c>
      <c r="BO89" s="13">
        <f t="shared" si="122"/>
        <v>18820.463058691992</v>
      </c>
      <c r="BP89">
        <f t="shared" si="142"/>
        <v>2496.1660886878753</v>
      </c>
      <c r="BQ89" s="13">
        <f t="shared" si="123"/>
        <v>2285.183881040547</v>
      </c>
      <c r="BR89" s="37">
        <f t="shared" si="124"/>
        <v>356.50079163128652</v>
      </c>
      <c r="BS89" s="13">
        <f t="shared" si="125"/>
        <v>8018.1749201770026</v>
      </c>
      <c r="BT89">
        <f t="shared" si="143"/>
        <v>447.616415724207</v>
      </c>
      <c r="BU89" s="13">
        <f t="shared" si="126"/>
        <v>1000.7969427396886</v>
      </c>
      <c r="BV89" s="13">
        <f t="shared" si="144"/>
        <v>357.58283178458066</v>
      </c>
      <c r="BW89" s="13">
        <f t="shared" si="127"/>
        <v>18820.463058691992</v>
      </c>
      <c r="BX89">
        <f t="shared" si="145"/>
        <v>571.45173017880779</v>
      </c>
      <c r="BY89" s="13">
        <f t="shared" si="128"/>
        <v>1000.7969427396886</v>
      </c>
    </row>
    <row r="90" spans="29:77" x14ac:dyDescent="0.2">
      <c r="AC90">
        <v>89</v>
      </c>
      <c r="AD90" s="37">
        <f t="shared" si="99"/>
        <v>4503.4195539657812</v>
      </c>
      <c r="AE90" s="13">
        <f t="shared" si="100"/>
        <v>10690.899893569338</v>
      </c>
      <c r="AF90">
        <f t="shared" si="146"/>
        <v>4623.5420246800431</v>
      </c>
      <c r="AG90" s="13">
        <f t="shared" si="101"/>
        <v>5549.9303857118939</v>
      </c>
      <c r="AH90" s="13">
        <f t="shared" si="129"/>
        <v>4504.9776917865256</v>
      </c>
      <c r="AI90" s="13">
        <f t="shared" si="102"/>
        <v>18820.463058691992</v>
      </c>
      <c r="AJ90">
        <f t="shared" si="130"/>
        <v>4716.4435688504809</v>
      </c>
      <c r="AK90" s="13">
        <f t="shared" si="103"/>
        <v>5549.9303857118939</v>
      </c>
      <c r="AL90" s="37">
        <f t="shared" si="104"/>
        <v>2920.3624522220098</v>
      </c>
      <c r="AM90" s="13">
        <f t="shared" si="105"/>
        <v>13363.624866961673</v>
      </c>
      <c r="AN90">
        <f t="shared" si="131"/>
        <v>3070.5155406148374</v>
      </c>
      <c r="AO90" s="13">
        <f t="shared" si="106"/>
        <v>5104.2411726517294</v>
      </c>
      <c r="AP90" s="13">
        <f t="shared" si="132"/>
        <v>2922.2004777624052</v>
      </c>
      <c r="AQ90" s="13">
        <f t="shared" si="107"/>
        <v>18820.463058691992</v>
      </c>
      <c r="AR90" s="13">
        <f t="shared" si="133"/>
        <v>3133.66635482636</v>
      </c>
      <c r="AS90" s="38">
        <f t="shared" si="108"/>
        <v>5104.2411726517294</v>
      </c>
      <c r="AT90" s="37">
        <f t="shared" si="109"/>
        <v>1575.2228181052485</v>
      </c>
      <c r="AU90" s="13">
        <f t="shared" si="110"/>
        <v>5345.449946784669</v>
      </c>
      <c r="AV90">
        <f t="shared" si="134"/>
        <v>1635.2840534623797</v>
      </c>
      <c r="AW90" s="13">
        <f t="shared" si="111"/>
        <v>1978.4794576065265</v>
      </c>
      <c r="AX90" s="13">
        <f t="shared" si="135"/>
        <v>1576.0422831813432</v>
      </c>
      <c r="AY90" s="13">
        <f t="shared" si="112"/>
        <v>18820.463058691992</v>
      </c>
      <c r="AZ90">
        <f t="shared" si="136"/>
        <v>1787.5081602452983</v>
      </c>
      <c r="BA90" s="13">
        <f t="shared" si="113"/>
        <v>1978.4794576065265</v>
      </c>
      <c r="BB90" s="37">
        <f t="shared" si="114"/>
        <v>1183.7374981592766</v>
      </c>
      <c r="BC90" s="13">
        <f t="shared" si="115"/>
        <v>8018.1749201770026</v>
      </c>
      <c r="BD90">
        <f t="shared" si="137"/>
        <v>1273.8293511949732</v>
      </c>
      <c r="BE90" s="13">
        <f t="shared" si="116"/>
        <v>1574.3100310468933</v>
      </c>
      <c r="BF90" s="13">
        <f t="shared" si="138"/>
        <v>1184.8195383125708</v>
      </c>
      <c r="BG90" s="13">
        <f t="shared" si="117"/>
        <v>18820.463058691992</v>
      </c>
      <c r="BH90">
        <f t="shared" si="139"/>
        <v>1396.2854153765256</v>
      </c>
      <c r="BI90" s="13">
        <f t="shared" si="118"/>
        <v>1574.3100310468933</v>
      </c>
      <c r="BJ90" s="115">
        <f t="shared" si="119"/>
        <v>2281.2151501403541</v>
      </c>
      <c r="BK90" s="13">
        <f t="shared" si="120"/>
        <v>8018.1749201770026</v>
      </c>
      <c r="BL90">
        <f t="shared" si="140"/>
        <v>2371.3070031760508</v>
      </c>
      <c r="BM90" s="116">
        <f t="shared" si="121"/>
        <v>2285.183881040547</v>
      </c>
      <c r="BN90" s="13">
        <f t="shared" si="141"/>
        <v>2282.2971902936483</v>
      </c>
      <c r="BO90" s="13">
        <f t="shared" si="122"/>
        <v>18820.463058691992</v>
      </c>
      <c r="BP90">
        <f t="shared" si="142"/>
        <v>2493.7630673576032</v>
      </c>
      <c r="BQ90" s="13">
        <f t="shared" si="123"/>
        <v>2285.183881040547</v>
      </c>
      <c r="BR90" s="37">
        <f t="shared" si="124"/>
        <v>356.50079163128652</v>
      </c>
      <c r="BS90" s="13">
        <f t="shared" si="125"/>
        <v>8018.1749201770026</v>
      </c>
      <c r="BT90">
        <f t="shared" si="143"/>
        <v>446.59264466698318</v>
      </c>
      <c r="BU90" s="13">
        <f t="shared" si="126"/>
        <v>1000.7969427396886</v>
      </c>
      <c r="BV90" s="13">
        <f t="shared" si="144"/>
        <v>357.58283178458066</v>
      </c>
      <c r="BW90" s="13">
        <f t="shared" si="127"/>
        <v>18820.463058691992</v>
      </c>
      <c r="BX90">
        <f t="shared" si="145"/>
        <v>569.04870884853563</v>
      </c>
      <c r="BY90" s="13">
        <f t="shared" si="128"/>
        <v>1000.7969427396886</v>
      </c>
    </row>
    <row r="91" spans="29:77" x14ac:dyDescent="0.2">
      <c r="AC91">
        <v>90</v>
      </c>
      <c r="AD91" s="37">
        <f t="shared" si="99"/>
        <v>4503.4195539657812</v>
      </c>
      <c r="AE91" s="13">
        <f t="shared" si="100"/>
        <v>10690.899893569338</v>
      </c>
      <c r="AF91">
        <f t="shared" si="146"/>
        <v>4622.2073305609965</v>
      </c>
      <c r="AG91" s="13">
        <f t="shared" si="101"/>
        <v>5549.9303857118939</v>
      </c>
      <c r="AH91" s="13">
        <f t="shared" si="129"/>
        <v>4504.9776917865256</v>
      </c>
      <c r="AI91" s="13">
        <f t="shared" si="102"/>
        <v>18820.463058691992</v>
      </c>
      <c r="AJ91">
        <f t="shared" si="130"/>
        <v>4714.0939479942144</v>
      </c>
      <c r="AK91" s="13">
        <f t="shared" si="103"/>
        <v>5549.9303857118939</v>
      </c>
      <c r="AL91" s="37">
        <f t="shared" si="104"/>
        <v>2920.3624522220098</v>
      </c>
      <c r="AM91" s="13">
        <f t="shared" si="105"/>
        <v>13363.624866961673</v>
      </c>
      <c r="AN91">
        <f t="shared" si="131"/>
        <v>3068.8471729660282</v>
      </c>
      <c r="AO91" s="13">
        <f t="shared" si="106"/>
        <v>5104.2411726517294</v>
      </c>
      <c r="AP91" s="13">
        <f t="shared" si="132"/>
        <v>2922.2004777624052</v>
      </c>
      <c r="AQ91" s="13">
        <f t="shared" si="107"/>
        <v>18820.463058691992</v>
      </c>
      <c r="AR91" s="13">
        <f t="shared" si="133"/>
        <v>3131.316733970094</v>
      </c>
      <c r="AS91" s="38">
        <f t="shared" si="108"/>
        <v>5104.2411726517294</v>
      </c>
      <c r="AT91" s="37">
        <f t="shared" si="109"/>
        <v>1575.2228181052485</v>
      </c>
      <c r="AU91" s="13">
        <f t="shared" si="110"/>
        <v>5345.449946784669</v>
      </c>
      <c r="AV91">
        <f t="shared" si="134"/>
        <v>1634.6167064028559</v>
      </c>
      <c r="AW91" s="13">
        <f t="shared" si="111"/>
        <v>1978.4794576065265</v>
      </c>
      <c r="AX91" s="13">
        <f t="shared" si="135"/>
        <v>1576.0422831813432</v>
      </c>
      <c r="AY91" s="13">
        <f t="shared" si="112"/>
        <v>18820.463058691992</v>
      </c>
      <c r="AZ91">
        <f t="shared" si="136"/>
        <v>1785.1585393890321</v>
      </c>
      <c r="BA91" s="13">
        <f t="shared" si="113"/>
        <v>1978.4794576065265</v>
      </c>
      <c r="BB91" s="37">
        <f t="shared" si="114"/>
        <v>1183.7374981592766</v>
      </c>
      <c r="BC91" s="13">
        <f t="shared" si="115"/>
        <v>8018.1749201770026</v>
      </c>
      <c r="BD91">
        <f t="shared" si="137"/>
        <v>1272.8283306056878</v>
      </c>
      <c r="BE91" s="13">
        <f t="shared" si="116"/>
        <v>1574.3100310468933</v>
      </c>
      <c r="BF91" s="13">
        <f t="shared" si="138"/>
        <v>1184.8195383125708</v>
      </c>
      <c r="BG91" s="13">
        <f t="shared" si="117"/>
        <v>18820.463058691992</v>
      </c>
      <c r="BH91">
        <f t="shared" si="139"/>
        <v>1393.9357945202596</v>
      </c>
      <c r="BI91" s="13">
        <f t="shared" si="118"/>
        <v>1574.3100310468933</v>
      </c>
      <c r="BJ91" s="115">
        <f t="shared" si="119"/>
        <v>2281.2151501403541</v>
      </c>
      <c r="BK91" s="13">
        <f t="shared" si="120"/>
        <v>8018.1749201770026</v>
      </c>
      <c r="BL91">
        <f t="shared" si="140"/>
        <v>2370.3059825867654</v>
      </c>
      <c r="BM91" s="116">
        <f t="shared" si="121"/>
        <v>2285.183881040547</v>
      </c>
      <c r="BN91" s="13">
        <f t="shared" si="141"/>
        <v>2282.2971902936483</v>
      </c>
      <c r="BO91" s="13">
        <f t="shared" si="122"/>
        <v>18820.463058691992</v>
      </c>
      <c r="BP91">
        <f t="shared" si="142"/>
        <v>2491.4134465013371</v>
      </c>
      <c r="BQ91" s="13">
        <f t="shared" si="123"/>
        <v>2285.183881040547</v>
      </c>
      <c r="BR91" s="37">
        <f t="shared" si="124"/>
        <v>356.50079163128652</v>
      </c>
      <c r="BS91" s="13">
        <f t="shared" si="125"/>
        <v>8018.1749201770026</v>
      </c>
      <c r="BT91">
        <f t="shared" si="143"/>
        <v>445.59162407769765</v>
      </c>
      <c r="BU91" s="13">
        <f t="shared" si="126"/>
        <v>1000.7969427396886</v>
      </c>
      <c r="BV91" s="13">
        <f t="shared" si="144"/>
        <v>357.58283178458066</v>
      </c>
      <c r="BW91" s="13">
        <f t="shared" si="127"/>
        <v>18820.463058691992</v>
      </c>
      <c r="BX91">
        <f t="shared" si="145"/>
        <v>566.69908799226948</v>
      </c>
      <c r="BY91" s="13">
        <f t="shared" si="128"/>
        <v>1000.7969427396886</v>
      </c>
    </row>
    <row r="92" spans="29:77" x14ac:dyDescent="0.2">
      <c r="AC92">
        <v>91</v>
      </c>
      <c r="AD92" s="37">
        <f t="shared" si="99"/>
        <v>4503.4195539657812</v>
      </c>
      <c r="AE92" s="13">
        <f t="shared" si="100"/>
        <v>10690.899893569338</v>
      </c>
      <c r="AF92">
        <f t="shared" si="146"/>
        <v>4620.9019703786307</v>
      </c>
      <c r="AG92" s="13">
        <f t="shared" si="101"/>
        <v>5549.9303857118939</v>
      </c>
      <c r="AH92" s="13">
        <f t="shared" si="129"/>
        <v>4504.9776917865256</v>
      </c>
      <c r="AI92" s="13">
        <f t="shared" si="102"/>
        <v>18820.463058691992</v>
      </c>
      <c r="AJ92">
        <f t="shared" si="130"/>
        <v>4711.7959671567669</v>
      </c>
      <c r="AK92" s="13">
        <f t="shared" si="103"/>
        <v>5549.9303857118939</v>
      </c>
      <c r="AL92" s="37">
        <f t="shared" si="104"/>
        <v>2920.3624522220098</v>
      </c>
      <c r="AM92" s="13">
        <f t="shared" si="105"/>
        <v>13363.624866961673</v>
      </c>
      <c r="AN92">
        <f t="shared" si="131"/>
        <v>3067.2154727380721</v>
      </c>
      <c r="AO92" s="13">
        <f t="shared" si="106"/>
        <v>5104.2411726517294</v>
      </c>
      <c r="AP92" s="13">
        <f t="shared" si="132"/>
        <v>2922.2004777624052</v>
      </c>
      <c r="AQ92" s="13">
        <f t="shared" si="107"/>
        <v>18820.463058691992</v>
      </c>
      <c r="AR92" s="13">
        <f t="shared" si="133"/>
        <v>3129.0187531326469</v>
      </c>
      <c r="AS92" s="38">
        <f t="shared" si="108"/>
        <v>5104.2411726517294</v>
      </c>
      <c r="AT92" s="37">
        <f t="shared" si="109"/>
        <v>1575.2228181052485</v>
      </c>
      <c r="AU92" s="13">
        <f t="shared" si="110"/>
        <v>5345.449946784669</v>
      </c>
      <c r="AV92">
        <f t="shared" si="134"/>
        <v>1633.9640263116735</v>
      </c>
      <c r="AW92" s="13">
        <f t="shared" si="111"/>
        <v>1978.4794576065265</v>
      </c>
      <c r="AX92" s="13">
        <f t="shared" si="135"/>
        <v>1576.0422831813432</v>
      </c>
      <c r="AY92" s="13">
        <f t="shared" si="112"/>
        <v>18820.463058691992</v>
      </c>
      <c r="AZ92">
        <f t="shared" si="136"/>
        <v>1782.860558551585</v>
      </c>
      <c r="BA92" s="13">
        <f t="shared" si="113"/>
        <v>1978.4794576065265</v>
      </c>
      <c r="BB92" s="37">
        <f t="shared" si="114"/>
        <v>1183.7374981592766</v>
      </c>
      <c r="BC92" s="13">
        <f t="shared" si="115"/>
        <v>8018.1749201770026</v>
      </c>
      <c r="BD92">
        <f t="shared" si="137"/>
        <v>1271.8493104689139</v>
      </c>
      <c r="BE92" s="13">
        <f t="shared" si="116"/>
        <v>1574.3100310468933</v>
      </c>
      <c r="BF92" s="13">
        <f t="shared" si="138"/>
        <v>1184.8195383125708</v>
      </c>
      <c r="BG92" s="13">
        <f t="shared" si="117"/>
        <v>18820.463058691992</v>
      </c>
      <c r="BH92">
        <f t="shared" si="139"/>
        <v>1391.6378136828125</v>
      </c>
      <c r="BI92" s="13">
        <f t="shared" si="118"/>
        <v>1574.3100310468933</v>
      </c>
      <c r="BJ92" s="115">
        <f t="shared" si="119"/>
        <v>2281.2151501403541</v>
      </c>
      <c r="BK92" s="13">
        <f t="shared" si="120"/>
        <v>8018.1749201770026</v>
      </c>
      <c r="BL92">
        <f t="shared" si="140"/>
        <v>2369.3269624499917</v>
      </c>
      <c r="BM92" s="116">
        <f t="shared" si="121"/>
        <v>2285.183881040547</v>
      </c>
      <c r="BN92" s="13">
        <f t="shared" si="141"/>
        <v>2282.2971902936483</v>
      </c>
      <c r="BO92" s="13">
        <f t="shared" si="122"/>
        <v>18820.463058691992</v>
      </c>
      <c r="BP92">
        <f t="shared" si="142"/>
        <v>2489.1154656638901</v>
      </c>
      <c r="BQ92" s="13">
        <f t="shared" si="123"/>
        <v>2285.183881040547</v>
      </c>
      <c r="BR92" s="37">
        <f t="shared" si="124"/>
        <v>356.50079163128652</v>
      </c>
      <c r="BS92" s="13">
        <f t="shared" si="125"/>
        <v>8018.1749201770026</v>
      </c>
      <c r="BT92">
        <f t="shared" si="143"/>
        <v>444.61260394092392</v>
      </c>
      <c r="BU92" s="13">
        <f t="shared" si="126"/>
        <v>1000.7969427396886</v>
      </c>
      <c r="BV92" s="13">
        <f t="shared" si="144"/>
        <v>357.58283178458066</v>
      </c>
      <c r="BW92" s="13">
        <f t="shared" si="127"/>
        <v>18820.463058691992</v>
      </c>
      <c r="BX92">
        <f t="shared" si="145"/>
        <v>564.40110715482228</v>
      </c>
      <c r="BY92" s="13">
        <f t="shared" si="128"/>
        <v>1000.7969427396886</v>
      </c>
    </row>
    <row r="93" spans="29:77" x14ac:dyDescent="0.2">
      <c r="AC93">
        <v>92</v>
      </c>
      <c r="AD93" s="37">
        <f t="shared" si="99"/>
        <v>4503.4195539657812</v>
      </c>
      <c r="AE93" s="13">
        <f t="shared" si="100"/>
        <v>10690.899893569338</v>
      </c>
      <c r="AF93">
        <f t="shared" si="146"/>
        <v>4619.6249875915346</v>
      </c>
      <c r="AG93" s="13">
        <f t="shared" si="101"/>
        <v>5549.9303857118939</v>
      </c>
      <c r="AH93" s="13">
        <f t="shared" si="129"/>
        <v>4504.9776917865256</v>
      </c>
      <c r="AI93" s="13">
        <f t="shared" si="102"/>
        <v>18820.463058691992</v>
      </c>
      <c r="AJ93">
        <f t="shared" si="130"/>
        <v>4709.5479424244822</v>
      </c>
      <c r="AK93" s="13">
        <f t="shared" si="103"/>
        <v>5549.9303857118939</v>
      </c>
      <c r="AL93" s="37">
        <f t="shared" si="104"/>
        <v>2920.3624522220098</v>
      </c>
      <c r="AM93" s="13">
        <f t="shared" si="105"/>
        <v>13363.624866961673</v>
      </c>
      <c r="AN93">
        <f t="shared" si="131"/>
        <v>3065.6192442542019</v>
      </c>
      <c r="AO93" s="13">
        <f t="shared" si="106"/>
        <v>5104.2411726517294</v>
      </c>
      <c r="AP93" s="13">
        <f t="shared" si="132"/>
        <v>2922.2004777624052</v>
      </c>
      <c r="AQ93" s="13">
        <f t="shared" si="107"/>
        <v>18820.463058691992</v>
      </c>
      <c r="AR93" s="13">
        <f t="shared" si="133"/>
        <v>3126.7707284003618</v>
      </c>
      <c r="AS93" s="38">
        <f t="shared" si="108"/>
        <v>5104.2411726517294</v>
      </c>
      <c r="AT93" s="37">
        <f t="shared" si="109"/>
        <v>1575.2228181052485</v>
      </c>
      <c r="AU93" s="13">
        <f t="shared" si="110"/>
        <v>5345.449946784669</v>
      </c>
      <c r="AV93">
        <f t="shared" si="134"/>
        <v>1633.3255349181254</v>
      </c>
      <c r="AW93" s="13">
        <f t="shared" si="111"/>
        <v>1978.4794576065265</v>
      </c>
      <c r="AX93" s="13">
        <f t="shared" si="135"/>
        <v>1576.0422831813432</v>
      </c>
      <c r="AY93" s="13">
        <f t="shared" si="112"/>
        <v>18820.463058691992</v>
      </c>
      <c r="AZ93">
        <f t="shared" si="136"/>
        <v>1780.6125338192996</v>
      </c>
      <c r="BA93" s="13">
        <f t="shared" si="113"/>
        <v>1978.4794576065265</v>
      </c>
      <c r="BB93" s="37">
        <f t="shared" si="114"/>
        <v>1183.7374981592766</v>
      </c>
      <c r="BC93" s="13">
        <f t="shared" si="115"/>
        <v>8018.1749201770026</v>
      </c>
      <c r="BD93">
        <f t="shared" si="137"/>
        <v>1270.8915733785918</v>
      </c>
      <c r="BE93" s="13">
        <f t="shared" si="116"/>
        <v>1574.3100310468933</v>
      </c>
      <c r="BF93" s="13">
        <f t="shared" si="138"/>
        <v>1184.8195383125708</v>
      </c>
      <c r="BG93" s="13">
        <f t="shared" si="117"/>
        <v>18820.463058691992</v>
      </c>
      <c r="BH93">
        <f t="shared" si="139"/>
        <v>1389.3897889505272</v>
      </c>
      <c r="BI93" s="13">
        <f t="shared" si="118"/>
        <v>1574.3100310468933</v>
      </c>
      <c r="BJ93" s="115">
        <f t="shared" si="119"/>
        <v>2281.2151501403541</v>
      </c>
      <c r="BK93" s="13">
        <f t="shared" si="120"/>
        <v>8018.1749201770026</v>
      </c>
      <c r="BL93">
        <f t="shared" si="140"/>
        <v>2368.3692253596691</v>
      </c>
      <c r="BM93" s="116">
        <f t="shared" si="121"/>
        <v>2285.183881040547</v>
      </c>
      <c r="BN93" s="13">
        <f t="shared" si="141"/>
        <v>2282.2971902936483</v>
      </c>
      <c r="BO93" s="13">
        <f t="shared" si="122"/>
        <v>18820.463058691992</v>
      </c>
      <c r="BP93">
        <f t="shared" si="142"/>
        <v>2486.867440931605</v>
      </c>
      <c r="BQ93" s="13">
        <f t="shared" si="123"/>
        <v>2285.183881040547</v>
      </c>
      <c r="BR93" s="37">
        <f t="shared" si="124"/>
        <v>356.50079163128652</v>
      </c>
      <c r="BS93" s="13">
        <f t="shared" si="125"/>
        <v>8018.1749201770026</v>
      </c>
      <c r="BT93">
        <f t="shared" si="143"/>
        <v>443.65486685060176</v>
      </c>
      <c r="BU93" s="13">
        <f t="shared" si="126"/>
        <v>1000.7969427396886</v>
      </c>
      <c r="BV93" s="13">
        <f t="shared" si="144"/>
        <v>357.58283178458066</v>
      </c>
      <c r="BW93" s="13">
        <f t="shared" si="127"/>
        <v>18820.463058691992</v>
      </c>
      <c r="BX93">
        <f t="shared" si="145"/>
        <v>562.15308242253707</v>
      </c>
      <c r="BY93" s="13">
        <f t="shared" si="128"/>
        <v>1000.7969427396886</v>
      </c>
    </row>
    <row r="94" spans="29:77" x14ac:dyDescent="0.2">
      <c r="AC94">
        <v>93</v>
      </c>
      <c r="AD94" s="37">
        <f t="shared" si="99"/>
        <v>4503.4195539657812</v>
      </c>
      <c r="AE94" s="13">
        <f t="shared" si="100"/>
        <v>10690.899893569338</v>
      </c>
      <c r="AF94">
        <f t="shared" si="146"/>
        <v>4618.3754667998601</v>
      </c>
      <c r="AG94" s="13">
        <f t="shared" si="101"/>
        <v>5549.9303857118939</v>
      </c>
      <c r="AH94" s="13">
        <f t="shared" si="129"/>
        <v>4504.9776917865256</v>
      </c>
      <c r="AI94" s="13">
        <f t="shared" si="102"/>
        <v>18820.463058691992</v>
      </c>
      <c r="AJ94">
        <f t="shared" si="130"/>
        <v>4707.3482623100954</v>
      </c>
      <c r="AK94" s="13">
        <f t="shared" si="103"/>
        <v>5549.9303857118939</v>
      </c>
      <c r="AL94" s="37">
        <f t="shared" si="104"/>
        <v>2920.3624522220098</v>
      </c>
      <c r="AM94" s="13">
        <f t="shared" si="105"/>
        <v>13363.624866961673</v>
      </c>
      <c r="AN94">
        <f t="shared" si="131"/>
        <v>3064.0573432646083</v>
      </c>
      <c r="AO94" s="13">
        <f t="shared" si="106"/>
        <v>5104.2411726517294</v>
      </c>
      <c r="AP94" s="13">
        <f t="shared" si="132"/>
        <v>2922.2004777624052</v>
      </c>
      <c r="AQ94" s="13">
        <f t="shared" si="107"/>
        <v>18820.463058691992</v>
      </c>
      <c r="AR94" s="13">
        <f t="shared" si="133"/>
        <v>3124.5710482859749</v>
      </c>
      <c r="AS94" s="38">
        <f t="shared" si="108"/>
        <v>5104.2411726517294</v>
      </c>
      <c r="AT94" s="37">
        <f t="shared" si="109"/>
        <v>1575.2228181052485</v>
      </c>
      <c r="AU94" s="13">
        <f t="shared" si="110"/>
        <v>5345.449946784669</v>
      </c>
      <c r="AV94">
        <f t="shared" si="134"/>
        <v>1632.7007745222879</v>
      </c>
      <c r="AW94" s="13">
        <f t="shared" si="111"/>
        <v>1978.4794576065265</v>
      </c>
      <c r="AX94" s="13">
        <f t="shared" si="135"/>
        <v>1576.0422831813432</v>
      </c>
      <c r="AY94" s="13">
        <f t="shared" si="112"/>
        <v>18820.463058691992</v>
      </c>
      <c r="AZ94">
        <f t="shared" si="136"/>
        <v>1778.412853704913</v>
      </c>
      <c r="BA94" s="13">
        <f t="shared" si="113"/>
        <v>1978.4794576065265</v>
      </c>
      <c r="BB94" s="37">
        <f t="shared" si="114"/>
        <v>1183.7374981592766</v>
      </c>
      <c r="BC94" s="13">
        <f t="shared" si="115"/>
        <v>8018.1749201770026</v>
      </c>
      <c r="BD94">
        <f t="shared" si="137"/>
        <v>1269.9544327848357</v>
      </c>
      <c r="BE94" s="13">
        <f t="shared" si="116"/>
        <v>1574.3100310468933</v>
      </c>
      <c r="BF94" s="13">
        <f t="shared" si="138"/>
        <v>1184.8195383125708</v>
      </c>
      <c r="BG94" s="13">
        <f t="shared" si="117"/>
        <v>18820.463058691992</v>
      </c>
      <c r="BH94">
        <f t="shared" si="139"/>
        <v>1387.1901088361406</v>
      </c>
      <c r="BI94" s="13">
        <f t="shared" si="118"/>
        <v>1574.3100310468933</v>
      </c>
      <c r="BJ94" s="115">
        <f t="shared" si="119"/>
        <v>2281.2151501403541</v>
      </c>
      <c r="BK94" s="13">
        <f t="shared" si="120"/>
        <v>8018.1749201770026</v>
      </c>
      <c r="BL94">
        <f t="shared" si="140"/>
        <v>2367.4320847659133</v>
      </c>
      <c r="BM94" s="116">
        <f t="shared" si="121"/>
        <v>2285.183881040547</v>
      </c>
      <c r="BN94" s="13">
        <f t="shared" si="141"/>
        <v>2282.2971902936483</v>
      </c>
      <c r="BO94" s="13">
        <f t="shared" si="122"/>
        <v>18820.463058691992</v>
      </c>
      <c r="BP94">
        <f t="shared" si="142"/>
        <v>2484.6677608172181</v>
      </c>
      <c r="BQ94" s="13">
        <f t="shared" si="123"/>
        <v>2285.183881040547</v>
      </c>
      <c r="BR94" s="37">
        <f t="shared" si="124"/>
        <v>356.50079163128652</v>
      </c>
      <c r="BS94" s="13">
        <f t="shared" si="125"/>
        <v>8018.1749201770026</v>
      </c>
      <c r="BT94">
        <f t="shared" si="143"/>
        <v>442.71772625684571</v>
      </c>
      <c r="BU94" s="13">
        <f t="shared" si="126"/>
        <v>1000.7969427396886</v>
      </c>
      <c r="BV94" s="13">
        <f t="shared" si="144"/>
        <v>357.58283178458066</v>
      </c>
      <c r="BW94" s="13">
        <f t="shared" si="127"/>
        <v>18820.463058691992</v>
      </c>
      <c r="BX94">
        <f t="shared" si="145"/>
        <v>559.95340230815043</v>
      </c>
      <c r="BY94" s="13">
        <f t="shared" si="128"/>
        <v>1000.7969427396886</v>
      </c>
    </row>
    <row r="95" spans="29:77" x14ac:dyDescent="0.2">
      <c r="AC95">
        <v>94</v>
      </c>
      <c r="AD95" s="37">
        <f t="shared" si="99"/>
        <v>4503.4195539657812</v>
      </c>
      <c r="AE95" s="13">
        <f t="shared" si="100"/>
        <v>10690.899893569338</v>
      </c>
      <c r="AF95">
        <f t="shared" si="146"/>
        <v>4617.1525315569443</v>
      </c>
      <c r="AG95" s="13">
        <f t="shared" si="101"/>
        <v>5549.9303857118939</v>
      </c>
      <c r="AH95" s="13">
        <f t="shared" si="129"/>
        <v>4504.9776917865256</v>
      </c>
      <c r="AI95" s="13">
        <f t="shared" si="102"/>
        <v>18820.463058691992</v>
      </c>
      <c r="AJ95">
        <f t="shared" si="130"/>
        <v>4705.1953839002699</v>
      </c>
      <c r="AK95" s="13">
        <f t="shared" si="103"/>
        <v>5549.9303857118939</v>
      </c>
      <c r="AL95" s="37">
        <f t="shared" si="104"/>
        <v>2920.3624522220098</v>
      </c>
      <c r="AM95" s="13">
        <f t="shared" si="105"/>
        <v>13363.624866961673</v>
      </c>
      <c r="AN95">
        <f t="shared" si="131"/>
        <v>3062.5286742109638</v>
      </c>
      <c r="AO95" s="13">
        <f t="shared" si="106"/>
        <v>5104.2411726517294</v>
      </c>
      <c r="AP95" s="13">
        <f t="shared" si="132"/>
        <v>2922.2004777624052</v>
      </c>
      <c r="AQ95" s="13">
        <f t="shared" si="107"/>
        <v>18820.463058691992</v>
      </c>
      <c r="AR95" s="13">
        <f t="shared" si="133"/>
        <v>3122.4181698761499</v>
      </c>
      <c r="AS95" s="38">
        <f t="shared" si="108"/>
        <v>5104.2411726517294</v>
      </c>
      <c r="AT95" s="37">
        <f t="shared" si="109"/>
        <v>1575.2228181052485</v>
      </c>
      <c r="AU95" s="13">
        <f t="shared" si="110"/>
        <v>5345.449946784669</v>
      </c>
      <c r="AV95">
        <f t="shared" si="134"/>
        <v>1632.08930690083</v>
      </c>
      <c r="AW95" s="13">
        <f t="shared" si="111"/>
        <v>1978.4794576065265</v>
      </c>
      <c r="AX95" s="13">
        <f t="shared" si="135"/>
        <v>1576.0422831813432</v>
      </c>
      <c r="AY95" s="13">
        <f t="shared" si="112"/>
        <v>18820.463058691992</v>
      </c>
      <c r="AZ95">
        <f t="shared" si="136"/>
        <v>1776.2599752950878</v>
      </c>
      <c r="BA95" s="13">
        <f t="shared" si="113"/>
        <v>1978.4794576065265</v>
      </c>
      <c r="BB95" s="37">
        <f t="shared" si="114"/>
        <v>1183.7374981592766</v>
      </c>
      <c r="BC95" s="13">
        <f t="shared" si="115"/>
        <v>8018.1749201770026</v>
      </c>
      <c r="BD95">
        <f t="shared" si="137"/>
        <v>1269.0372313526489</v>
      </c>
      <c r="BE95" s="13">
        <f t="shared" si="116"/>
        <v>1574.3100310468933</v>
      </c>
      <c r="BF95" s="13">
        <f t="shared" si="138"/>
        <v>1184.8195383125708</v>
      </c>
      <c r="BG95" s="13">
        <f t="shared" si="117"/>
        <v>18820.463058691992</v>
      </c>
      <c r="BH95">
        <f t="shared" si="139"/>
        <v>1385.0372304263153</v>
      </c>
      <c r="BI95" s="13">
        <f t="shared" si="118"/>
        <v>1574.3100310468933</v>
      </c>
      <c r="BJ95" s="115">
        <f t="shared" si="119"/>
        <v>2281.2151501403541</v>
      </c>
      <c r="BK95" s="13">
        <f t="shared" si="120"/>
        <v>8018.1749201770026</v>
      </c>
      <c r="BL95">
        <f t="shared" si="140"/>
        <v>2366.5148833337266</v>
      </c>
      <c r="BM95" s="116">
        <f t="shared" si="121"/>
        <v>2285.183881040547</v>
      </c>
      <c r="BN95" s="13">
        <f t="shared" si="141"/>
        <v>2282.2971902936483</v>
      </c>
      <c r="BO95" s="13">
        <f t="shared" si="122"/>
        <v>18820.463058691992</v>
      </c>
      <c r="BP95">
        <f t="shared" si="142"/>
        <v>2482.5148824073931</v>
      </c>
      <c r="BQ95" s="13">
        <f t="shared" si="123"/>
        <v>2285.183881040547</v>
      </c>
      <c r="BR95" s="37">
        <f t="shared" si="124"/>
        <v>356.50079163128652</v>
      </c>
      <c r="BS95" s="13">
        <f t="shared" si="125"/>
        <v>8018.1749201770026</v>
      </c>
      <c r="BT95">
        <f t="shared" si="143"/>
        <v>441.80052482465885</v>
      </c>
      <c r="BU95" s="13">
        <f t="shared" si="126"/>
        <v>1000.7969427396886</v>
      </c>
      <c r="BV95" s="13">
        <f t="shared" si="144"/>
        <v>357.58283178458066</v>
      </c>
      <c r="BW95" s="13">
        <f t="shared" si="127"/>
        <v>18820.463058691992</v>
      </c>
      <c r="BX95">
        <f t="shared" si="145"/>
        <v>557.80052389832531</v>
      </c>
      <c r="BY95" s="13">
        <f t="shared" si="128"/>
        <v>1000.7969427396886</v>
      </c>
    </row>
    <row r="96" spans="29:77" x14ac:dyDescent="0.2">
      <c r="AC96">
        <v>95</v>
      </c>
      <c r="AD96" s="37">
        <f t="shared" si="99"/>
        <v>4503.4195539657812</v>
      </c>
      <c r="AE96" s="13">
        <f t="shared" si="100"/>
        <v>10690.899893569338</v>
      </c>
      <c r="AF96">
        <f t="shared" si="146"/>
        <v>4615.9553423191428</v>
      </c>
      <c r="AG96" s="13">
        <f t="shared" si="101"/>
        <v>5549.9303857118939</v>
      </c>
      <c r="AH96" s="13">
        <f t="shared" si="129"/>
        <v>4504.9776917865256</v>
      </c>
      <c r="AI96" s="13">
        <f t="shared" si="102"/>
        <v>18820.463058691992</v>
      </c>
      <c r="AJ96">
        <f t="shared" si="130"/>
        <v>4703.0878292464413</v>
      </c>
      <c r="AK96" s="13">
        <f t="shared" si="103"/>
        <v>5549.9303857118939</v>
      </c>
      <c r="AL96" s="37">
        <f t="shared" si="104"/>
        <v>2920.3624522220098</v>
      </c>
      <c r="AM96" s="13">
        <f t="shared" si="105"/>
        <v>13363.624866961673</v>
      </c>
      <c r="AN96">
        <f t="shared" si="131"/>
        <v>3061.0321876637117</v>
      </c>
      <c r="AO96" s="13">
        <f t="shared" si="106"/>
        <v>5104.2411726517294</v>
      </c>
      <c r="AP96" s="13">
        <f t="shared" si="132"/>
        <v>2922.2004777624052</v>
      </c>
      <c r="AQ96" s="13">
        <f t="shared" si="107"/>
        <v>18820.463058691992</v>
      </c>
      <c r="AR96" s="13">
        <f t="shared" si="133"/>
        <v>3120.3106152223208</v>
      </c>
      <c r="AS96" s="38">
        <f t="shared" si="108"/>
        <v>5104.2411726517294</v>
      </c>
      <c r="AT96" s="37">
        <f t="shared" si="109"/>
        <v>1575.2228181052485</v>
      </c>
      <c r="AU96" s="13">
        <f t="shared" si="110"/>
        <v>5345.449946784669</v>
      </c>
      <c r="AV96">
        <f t="shared" si="134"/>
        <v>1631.4907122819293</v>
      </c>
      <c r="AW96" s="13">
        <f t="shared" si="111"/>
        <v>1978.4794576065265</v>
      </c>
      <c r="AX96" s="13">
        <f t="shared" si="135"/>
        <v>1576.0422831813432</v>
      </c>
      <c r="AY96" s="13">
        <f t="shared" si="112"/>
        <v>18820.463058691992</v>
      </c>
      <c r="AZ96">
        <f t="shared" si="136"/>
        <v>1774.1524206412589</v>
      </c>
      <c r="BA96" s="13">
        <f t="shared" si="113"/>
        <v>1978.4794576065265</v>
      </c>
      <c r="BB96" s="37">
        <f t="shared" si="114"/>
        <v>1183.7374981592766</v>
      </c>
      <c r="BC96" s="13">
        <f t="shared" si="115"/>
        <v>8018.1749201770026</v>
      </c>
      <c r="BD96">
        <f t="shared" si="137"/>
        <v>1268.1393394242978</v>
      </c>
      <c r="BE96" s="13">
        <f t="shared" si="116"/>
        <v>1574.3100310468933</v>
      </c>
      <c r="BF96" s="13">
        <f t="shared" si="138"/>
        <v>1184.8195383125708</v>
      </c>
      <c r="BG96" s="13">
        <f t="shared" si="117"/>
        <v>18820.463058691992</v>
      </c>
      <c r="BH96">
        <f t="shared" si="139"/>
        <v>1382.9296757724865</v>
      </c>
      <c r="BI96" s="13">
        <f t="shared" si="118"/>
        <v>1574.3100310468933</v>
      </c>
      <c r="BJ96" s="115">
        <f t="shared" si="119"/>
        <v>2281.2151501403541</v>
      </c>
      <c r="BK96" s="13">
        <f t="shared" si="120"/>
        <v>8018.1749201770026</v>
      </c>
      <c r="BL96">
        <f t="shared" si="140"/>
        <v>2365.6169914053753</v>
      </c>
      <c r="BM96" s="116">
        <f t="shared" si="121"/>
        <v>2285.183881040547</v>
      </c>
      <c r="BN96" s="13">
        <f t="shared" si="141"/>
        <v>2282.2971902936483</v>
      </c>
      <c r="BO96" s="13">
        <f t="shared" si="122"/>
        <v>18820.463058691992</v>
      </c>
      <c r="BP96">
        <f t="shared" si="142"/>
        <v>2480.407327753564</v>
      </c>
      <c r="BQ96" s="13">
        <f t="shared" si="123"/>
        <v>2285.183881040547</v>
      </c>
      <c r="BR96" s="37">
        <f t="shared" si="124"/>
        <v>356.50079163128652</v>
      </c>
      <c r="BS96" s="13">
        <f t="shared" si="125"/>
        <v>8018.1749201770026</v>
      </c>
      <c r="BT96">
        <f t="shared" si="143"/>
        <v>440.90263289630758</v>
      </c>
      <c r="BU96" s="13">
        <f t="shared" si="126"/>
        <v>1000.7969427396886</v>
      </c>
      <c r="BV96" s="13">
        <f t="shared" si="144"/>
        <v>357.58283178458066</v>
      </c>
      <c r="BW96" s="13">
        <f t="shared" si="127"/>
        <v>18820.463058691992</v>
      </c>
      <c r="BX96">
        <f t="shared" si="145"/>
        <v>555.69296924449634</v>
      </c>
      <c r="BY96" s="13">
        <f t="shared" si="128"/>
        <v>1000.7969427396886</v>
      </c>
    </row>
    <row r="97" spans="29:77" x14ac:dyDescent="0.2">
      <c r="AC97">
        <v>96</v>
      </c>
      <c r="AD97" s="37">
        <f t="shared" si="99"/>
        <v>4503.4195539657812</v>
      </c>
      <c r="AE97" s="13">
        <f t="shared" si="100"/>
        <v>10690.899893569338</v>
      </c>
      <c r="AF97">
        <f t="shared" si="146"/>
        <v>4614.7830945237947</v>
      </c>
      <c r="AG97" s="13">
        <f t="shared" si="101"/>
        <v>5549.9303857118939</v>
      </c>
      <c r="AH97" s="13">
        <f t="shared" si="129"/>
        <v>4504.9776917865256</v>
      </c>
      <c r="AI97" s="13">
        <f t="shared" si="102"/>
        <v>18820.463058691992</v>
      </c>
      <c r="AJ97">
        <f t="shared" si="130"/>
        <v>4701.0241819812336</v>
      </c>
      <c r="AK97" s="13">
        <f t="shared" si="103"/>
        <v>5549.9303857118939</v>
      </c>
      <c r="AL97" s="37">
        <f t="shared" si="104"/>
        <v>2920.3624522220098</v>
      </c>
      <c r="AM97" s="13">
        <f t="shared" si="105"/>
        <v>13363.624866961673</v>
      </c>
      <c r="AN97">
        <f t="shared" si="131"/>
        <v>3059.5668779195271</v>
      </c>
      <c r="AO97" s="13">
        <f t="shared" si="106"/>
        <v>5104.2411726517294</v>
      </c>
      <c r="AP97" s="13">
        <f t="shared" si="132"/>
        <v>2922.2004777624052</v>
      </c>
      <c r="AQ97" s="13">
        <f t="shared" si="107"/>
        <v>18820.463058691992</v>
      </c>
      <c r="AR97" s="13">
        <f t="shared" si="133"/>
        <v>3118.2469679571136</v>
      </c>
      <c r="AS97" s="38">
        <f t="shared" si="108"/>
        <v>5104.2411726517294</v>
      </c>
      <c r="AT97" s="37">
        <f t="shared" si="109"/>
        <v>1575.2228181052485</v>
      </c>
      <c r="AU97" s="13">
        <f t="shared" si="110"/>
        <v>5345.449946784669</v>
      </c>
      <c r="AV97">
        <f t="shared" si="134"/>
        <v>1630.9045883842555</v>
      </c>
      <c r="AW97" s="13">
        <f t="shared" si="111"/>
        <v>1978.4794576065265</v>
      </c>
      <c r="AX97" s="13">
        <f t="shared" si="135"/>
        <v>1576.0422831813432</v>
      </c>
      <c r="AY97" s="13">
        <f t="shared" si="112"/>
        <v>18820.463058691992</v>
      </c>
      <c r="AZ97">
        <f t="shared" si="136"/>
        <v>1772.0887733760514</v>
      </c>
      <c r="BA97" s="13">
        <f t="shared" si="113"/>
        <v>1978.4794576065265</v>
      </c>
      <c r="BB97" s="37">
        <f t="shared" si="114"/>
        <v>1183.7374981592766</v>
      </c>
      <c r="BC97" s="13">
        <f t="shared" si="115"/>
        <v>8018.1749201770026</v>
      </c>
      <c r="BD97">
        <f t="shared" si="137"/>
        <v>1267.2601535777869</v>
      </c>
      <c r="BE97" s="13">
        <f t="shared" si="116"/>
        <v>1574.3100310468933</v>
      </c>
      <c r="BF97" s="13">
        <f t="shared" si="138"/>
        <v>1184.8195383125708</v>
      </c>
      <c r="BG97" s="13">
        <f t="shared" si="117"/>
        <v>18820.463058691992</v>
      </c>
      <c r="BH97">
        <f t="shared" si="139"/>
        <v>1380.866028507279</v>
      </c>
      <c r="BI97" s="13">
        <f t="shared" si="118"/>
        <v>1574.3100310468933</v>
      </c>
      <c r="BJ97" s="115">
        <f t="shared" si="119"/>
        <v>2281.2151501403541</v>
      </c>
      <c r="BK97" s="13">
        <f t="shared" si="120"/>
        <v>8018.1749201770026</v>
      </c>
      <c r="BL97">
        <f t="shared" si="140"/>
        <v>2364.7378055588647</v>
      </c>
      <c r="BM97" s="116">
        <f t="shared" si="121"/>
        <v>2285.183881040547</v>
      </c>
      <c r="BN97" s="13">
        <f t="shared" si="141"/>
        <v>2282.2971902936483</v>
      </c>
      <c r="BO97" s="13">
        <f t="shared" si="122"/>
        <v>18820.463058691992</v>
      </c>
      <c r="BP97">
        <f t="shared" si="142"/>
        <v>2478.3436804883568</v>
      </c>
      <c r="BQ97" s="13">
        <f t="shared" si="123"/>
        <v>2285.183881040547</v>
      </c>
      <c r="BR97" s="37">
        <f t="shared" si="124"/>
        <v>356.50079163128652</v>
      </c>
      <c r="BS97" s="13">
        <f t="shared" si="125"/>
        <v>8018.1749201770026</v>
      </c>
      <c r="BT97">
        <f t="shared" si="143"/>
        <v>440.02344704979697</v>
      </c>
      <c r="BU97" s="13">
        <f t="shared" si="126"/>
        <v>1000.7969427396886</v>
      </c>
      <c r="BV97" s="13">
        <f t="shared" si="144"/>
        <v>357.58283178458066</v>
      </c>
      <c r="BW97" s="13">
        <f t="shared" si="127"/>
        <v>18820.463058691992</v>
      </c>
      <c r="BX97">
        <f t="shared" si="145"/>
        <v>553.62932197928887</v>
      </c>
      <c r="BY97" s="13">
        <f t="shared" si="128"/>
        <v>1000.7969427396886</v>
      </c>
    </row>
    <row r="98" spans="29:77" x14ac:dyDescent="0.2">
      <c r="AC98">
        <v>97</v>
      </c>
      <c r="AD98" s="37">
        <f t="shared" si="99"/>
        <v>4503.4195539657812</v>
      </c>
      <c r="AE98" s="13">
        <f t="shared" si="100"/>
        <v>10690.899893569338</v>
      </c>
      <c r="AF98">
        <f t="shared" si="146"/>
        <v>4613.6350167860837</v>
      </c>
      <c r="AG98" s="13">
        <f t="shared" si="101"/>
        <v>5549.9303857118939</v>
      </c>
      <c r="AH98" s="13">
        <f t="shared" si="129"/>
        <v>4504.9776917865256</v>
      </c>
      <c r="AI98" s="13">
        <f t="shared" si="102"/>
        <v>18820.463058691992</v>
      </c>
      <c r="AJ98">
        <f t="shared" si="130"/>
        <v>4699.0030841441749</v>
      </c>
      <c r="AK98" s="13">
        <f t="shared" si="103"/>
        <v>5549.9303857118939</v>
      </c>
      <c r="AL98" s="37">
        <f t="shared" si="104"/>
        <v>2920.3624522220098</v>
      </c>
      <c r="AM98" s="13">
        <f t="shared" si="105"/>
        <v>13363.624866961673</v>
      </c>
      <c r="AN98">
        <f t="shared" si="131"/>
        <v>3058.1317807473879</v>
      </c>
      <c r="AO98" s="13">
        <f t="shared" si="106"/>
        <v>5104.2411726517294</v>
      </c>
      <c r="AP98" s="13">
        <f t="shared" si="132"/>
        <v>2922.2004777624052</v>
      </c>
      <c r="AQ98" s="13">
        <f t="shared" si="107"/>
        <v>18820.463058691992</v>
      </c>
      <c r="AR98" s="13">
        <f t="shared" si="133"/>
        <v>3116.2258701200544</v>
      </c>
      <c r="AS98" s="38">
        <f t="shared" si="108"/>
        <v>5104.2411726517294</v>
      </c>
      <c r="AT98" s="37">
        <f t="shared" si="109"/>
        <v>1575.2228181052485</v>
      </c>
      <c r="AU98" s="13">
        <f t="shared" si="110"/>
        <v>5345.449946784669</v>
      </c>
      <c r="AV98">
        <f t="shared" si="134"/>
        <v>1630.3305495153998</v>
      </c>
      <c r="AW98" s="13">
        <f t="shared" si="111"/>
        <v>1978.4794576065265</v>
      </c>
      <c r="AX98" s="13">
        <f t="shared" si="135"/>
        <v>1576.0422831813432</v>
      </c>
      <c r="AY98" s="13">
        <f t="shared" si="112"/>
        <v>18820.463058691992</v>
      </c>
      <c r="AZ98">
        <f t="shared" si="136"/>
        <v>1770.0676755389927</v>
      </c>
      <c r="BA98" s="13">
        <f t="shared" si="113"/>
        <v>1978.4794576065265</v>
      </c>
      <c r="BB98" s="37">
        <f t="shared" si="114"/>
        <v>1183.7374981592766</v>
      </c>
      <c r="BC98" s="13">
        <f t="shared" si="115"/>
        <v>8018.1749201770026</v>
      </c>
      <c r="BD98">
        <f t="shared" si="137"/>
        <v>1266.3990952745035</v>
      </c>
      <c r="BE98" s="13">
        <f t="shared" si="116"/>
        <v>1574.3100310468933</v>
      </c>
      <c r="BF98" s="13">
        <f t="shared" si="138"/>
        <v>1184.8195383125708</v>
      </c>
      <c r="BG98" s="13">
        <f t="shared" si="117"/>
        <v>18820.463058691992</v>
      </c>
      <c r="BH98">
        <f t="shared" si="139"/>
        <v>1378.8449306702203</v>
      </c>
      <c r="BI98" s="13">
        <f t="shared" si="118"/>
        <v>1574.3100310468933</v>
      </c>
      <c r="BJ98" s="115">
        <f t="shared" si="119"/>
        <v>2281.2151501403541</v>
      </c>
      <c r="BK98" s="13">
        <f t="shared" si="120"/>
        <v>8018.1749201770026</v>
      </c>
      <c r="BL98">
        <f t="shared" si="140"/>
        <v>2363.876747255581</v>
      </c>
      <c r="BM98" s="116">
        <f t="shared" si="121"/>
        <v>2285.183881040547</v>
      </c>
      <c r="BN98" s="13">
        <f t="shared" si="141"/>
        <v>2282.2971902936483</v>
      </c>
      <c r="BO98" s="13">
        <f t="shared" si="122"/>
        <v>18820.463058691992</v>
      </c>
      <c r="BP98">
        <f t="shared" si="142"/>
        <v>2476.3225826512976</v>
      </c>
      <c r="BQ98" s="13">
        <f t="shared" si="123"/>
        <v>2285.183881040547</v>
      </c>
      <c r="BR98" s="37">
        <f t="shared" si="124"/>
        <v>356.50079163128652</v>
      </c>
      <c r="BS98" s="13">
        <f t="shared" si="125"/>
        <v>8018.1749201770026</v>
      </c>
      <c r="BT98">
        <f t="shared" si="143"/>
        <v>439.16238874651333</v>
      </c>
      <c r="BU98" s="13">
        <f t="shared" si="126"/>
        <v>1000.7969427396886</v>
      </c>
      <c r="BV98" s="13">
        <f t="shared" si="144"/>
        <v>357.58283178458066</v>
      </c>
      <c r="BW98" s="13">
        <f t="shared" si="127"/>
        <v>18820.463058691992</v>
      </c>
      <c r="BX98">
        <f t="shared" si="145"/>
        <v>551.60822414223003</v>
      </c>
      <c r="BY98" s="13">
        <f t="shared" si="128"/>
        <v>1000.7969427396886</v>
      </c>
    </row>
    <row r="99" spans="29:77" x14ac:dyDescent="0.2">
      <c r="AC99">
        <v>98</v>
      </c>
      <c r="AD99" s="37">
        <f t="shared" si="99"/>
        <v>4503.4195539657812</v>
      </c>
      <c r="AE99" s="13">
        <f t="shared" si="100"/>
        <v>10690.899893569338</v>
      </c>
      <c r="AF99">
        <f t="shared" si="146"/>
        <v>4612.5103692062848</v>
      </c>
      <c r="AG99" s="13">
        <f t="shared" si="101"/>
        <v>5549.9303857118939</v>
      </c>
      <c r="AH99" s="13">
        <f t="shared" si="129"/>
        <v>4504.9776917865256</v>
      </c>
      <c r="AI99" s="13">
        <f t="shared" si="102"/>
        <v>18820.463058691992</v>
      </c>
      <c r="AJ99">
        <f t="shared" si="130"/>
        <v>4697.0232332017504</v>
      </c>
      <c r="AK99" s="13">
        <f t="shared" si="103"/>
        <v>5549.9303857118939</v>
      </c>
      <c r="AL99" s="37">
        <f t="shared" si="104"/>
        <v>2920.3624522220098</v>
      </c>
      <c r="AM99" s="13">
        <f t="shared" si="105"/>
        <v>13363.624866961673</v>
      </c>
      <c r="AN99">
        <f t="shared" si="131"/>
        <v>3056.7259712726391</v>
      </c>
      <c r="AO99" s="13">
        <f t="shared" si="106"/>
        <v>5104.2411726517294</v>
      </c>
      <c r="AP99" s="13">
        <f t="shared" si="132"/>
        <v>2922.2004777624052</v>
      </c>
      <c r="AQ99" s="13">
        <f t="shared" si="107"/>
        <v>18820.463058691992</v>
      </c>
      <c r="AR99" s="13">
        <f t="shared" si="133"/>
        <v>3114.2460191776295</v>
      </c>
      <c r="AS99" s="38">
        <f t="shared" si="108"/>
        <v>5104.2411726517294</v>
      </c>
      <c r="AT99" s="37">
        <f t="shared" si="109"/>
        <v>1575.2228181052485</v>
      </c>
      <c r="AU99" s="13">
        <f t="shared" si="110"/>
        <v>5345.449946784669</v>
      </c>
      <c r="AV99">
        <f t="shared" si="134"/>
        <v>1629.7682257255003</v>
      </c>
      <c r="AW99" s="13">
        <f t="shared" si="111"/>
        <v>1978.4794576065265</v>
      </c>
      <c r="AX99" s="13">
        <f t="shared" si="135"/>
        <v>1576.0422831813432</v>
      </c>
      <c r="AY99" s="13">
        <f t="shared" si="112"/>
        <v>18820.463058691992</v>
      </c>
      <c r="AZ99">
        <f t="shared" si="136"/>
        <v>1768.0878245965678</v>
      </c>
      <c r="BA99" s="13">
        <f t="shared" si="113"/>
        <v>1978.4794576065265</v>
      </c>
      <c r="BB99" s="37">
        <f t="shared" si="114"/>
        <v>1183.7374981592766</v>
      </c>
      <c r="BC99" s="13">
        <f t="shared" si="115"/>
        <v>8018.1749201770026</v>
      </c>
      <c r="BD99">
        <f t="shared" si="137"/>
        <v>1265.5556095896541</v>
      </c>
      <c r="BE99" s="13">
        <f t="shared" si="116"/>
        <v>1574.3100310468933</v>
      </c>
      <c r="BF99" s="13">
        <f t="shared" si="138"/>
        <v>1184.8195383125708</v>
      </c>
      <c r="BG99" s="13">
        <f t="shared" si="117"/>
        <v>18820.463058691992</v>
      </c>
      <c r="BH99">
        <f t="shared" si="139"/>
        <v>1376.8650797277951</v>
      </c>
      <c r="BI99" s="13">
        <f t="shared" si="118"/>
        <v>1574.3100310468933</v>
      </c>
      <c r="BJ99" s="115">
        <f t="shared" si="119"/>
        <v>2281.2151501403541</v>
      </c>
      <c r="BK99" s="13">
        <f t="shared" si="120"/>
        <v>8018.1749201770026</v>
      </c>
      <c r="BL99">
        <f t="shared" si="140"/>
        <v>2363.0332615707316</v>
      </c>
      <c r="BM99" s="116">
        <f t="shared" si="121"/>
        <v>2285.183881040547</v>
      </c>
      <c r="BN99" s="13">
        <f t="shared" si="141"/>
        <v>2282.2971902936483</v>
      </c>
      <c r="BO99" s="13">
        <f t="shared" si="122"/>
        <v>18820.463058691992</v>
      </c>
      <c r="BP99">
        <f t="shared" si="142"/>
        <v>2474.3427317088726</v>
      </c>
      <c r="BQ99" s="13">
        <f t="shared" si="123"/>
        <v>2285.183881040547</v>
      </c>
      <c r="BR99" s="37">
        <f t="shared" si="124"/>
        <v>356.50079163128652</v>
      </c>
      <c r="BS99" s="13">
        <f t="shared" si="125"/>
        <v>8018.1749201770026</v>
      </c>
      <c r="BT99">
        <f t="shared" si="143"/>
        <v>438.31890306166412</v>
      </c>
      <c r="BU99" s="13">
        <f t="shared" si="126"/>
        <v>1000.7969427396886</v>
      </c>
      <c r="BV99" s="13">
        <f t="shared" si="144"/>
        <v>357.58283178458066</v>
      </c>
      <c r="BW99" s="13">
        <f t="shared" si="127"/>
        <v>18820.463058691992</v>
      </c>
      <c r="BX99">
        <f t="shared" si="145"/>
        <v>549.62837319980508</v>
      </c>
      <c r="BY99" s="13">
        <f t="shared" si="128"/>
        <v>1000.7969427396886</v>
      </c>
    </row>
    <row r="100" spans="29:77" x14ac:dyDescent="0.2">
      <c r="AC100">
        <v>99</v>
      </c>
      <c r="AD100" s="37">
        <f t="shared" si="99"/>
        <v>4503.4195539657812</v>
      </c>
      <c r="AE100" s="13">
        <f t="shared" si="100"/>
        <v>10690.899893569338</v>
      </c>
      <c r="AF100">
        <f t="shared" si="146"/>
        <v>4611.408441779613</v>
      </c>
      <c r="AG100" s="13">
        <f t="shared" si="101"/>
        <v>5549.9303857118939</v>
      </c>
      <c r="AH100" s="13">
        <f t="shared" si="129"/>
        <v>4504.9776917865256</v>
      </c>
      <c r="AI100" s="13">
        <f t="shared" si="102"/>
        <v>18820.463058691992</v>
      </c>
      <c r="AJ100">
        <f t="shared" si="130"/>
        <v>4695.0833792480607</v>
      </c>
      <c r="AK100" s="13">
        <f t="shared" si="103"/>
        <v>5549.9303857118939</v>
      </c>
      <c r="AL100" s="37">
        <f t="shared" si="104"/>
        <v>2920.3624522220098</v>
      </c>
      <c r="AM100" s="13">
        <f t="shared" si="105"/>
        <v>13363.624866961673</v>
      </c>
      <c r="AN100">
        <f t="shared" si="131"/>
        <v>3055.3485619892995</v>
      </c>
      <c r="AO100" s="13">
        <f t="shared" si="106"/>
        <v>5104.2411726517294</v>
      </c>
      <c r="AP100" s="13">
        <f t="shared" si="132"/>
        <v>2922.2004777624052</v>
      </c>
      <c r="AQ100" s="13">
        <f t="shared" si="107"/>
        <v>18820.463058691992</v>
      </c>
      <c r="AR100" s="13">
        <f t="shared" si="133"/>
        <v>3112.3061652239403</v>
      </c>
      <c r="AS100" s="38">
        <f t="shared" si="108"/>
        <v>5104.2411726517294</v>
      </c>
      <c r="AT100" s="37">
        <f t="shared" si="109"/>
        <v>1575.2228181052485</v>
      </c>
      <c r="AU100" s="13">
        <f t="shared" si="110"/>
        <v>5345.449946784669</v>
      </c>
      <c r="AV100">
        <f t="shared" si="134"/>
        <v>1629.2172620121644</v>
      </c>
      <c r="AW100" s="13">
        <f t="shared" si="111"/>
        <v>1978.4794576065265</v>
      </c>
      <c r="AX100" s="13">
        <f t="shared" si="135"/>
        <v>1576.0422831813432</v>
      </c>
      <c r="AY100" s="13">
        <f t="shared" si="112"/>
        <v>18820.463058691992</v>
      </c>
      <c r="AZ100">
        <f t="shared" si="136"/>
        <v>1766.1479706428786</v>
      </c>
      <c r="BA100" s="13">
        <f t="shared" si="113"/>
        <v>1978.4794576065265</v>
      </c>
      <c r="BB100" s="37">
        <f t="shared" si="114"/>
        <v>1183.7374981592766</v>
      </c>
      <c r="BC100" s="13">
        <f t="shared" si="115"/>
        <v>8018.1749201770026</v>
      </c>
      <c r="BD100">
        <f t="shared" si="137"/>
        <v>1264.7291640196504</v>
      </c>
      <c r="BE100" s="13">
        <f t="shared" si="116"/>
        <v>1574.3100310468933</v>
      </c>
      <c r="BF100" s="13">
        <f t="shared" si="138"/>
        <v>1184.8195383125708</v>
      </c>
      <c r="BG100" s="13">
        <f t="shared" si="117"/>
        <v>18820.463058691992</v>
      </c>
      <c r="BH100">
        <f t="shared" si="139"/>
        <v>1374.9252257741061</v>
      </c>
      <c r="BI100" s="13">
        <f t="shared" si="118"/>
        <v>1574.3100310468933</v>
      </c>
      <c r="BJ100" s="115">
        <f t="shared" si="119"/>
        <v>2281.2151501403541</v>
      </c>
      <c r="BK100" s="13">
        <f t="shared" si="120"/>
        <v>8018.1749201770026</v>
      </c>
      <c r="BL100">
        <f t="shared" si="140"/>
        <v>2362.2068160007279</v>
      </c>
      <c r="BM100" s="116">
        <f t="shared" si="121"/>
        <v>2285.183881040547</v>
      </c>
      <c r="BN100" s="13">
        <f t="shared" si="141"/>
        <v>2282.2971902936483</v>
      </c>
      <c r="BO100" s="13">
        <f t="shared" si="122"/>
        <v>18820.463058691992</v>
      </c>
      <c r="BP100">
        <f t="shared" si="142"/>
        <v>2472.4028777551835</v>
      </c>
      <c r="BQ100" s="13">
        <f t="shared" si="123"/>
        <v>2285.183881040547</v>
      </c>
      <c r="BR100" s="37">
        <f t="shared" si="124"/>
        <v>356.50079163128652</v>
      </c>
      <c r="BS100" s="13">
        <f t="shared" si="125"/>
        <v>8018.1749201770026</v>
      </c>
      <c r="BT100">
        <f t="shared" si="143"/>
        <v>437.49245749166028</v>
      </c>
      <c r="BU100" s="13">
        <f t="shared" si="126"/>
        <v>1000.7969427396886</v>
      </c>
      <c r="BV100" s="13">
        <f t="shared" si="144"/>
        <v>357.58283178458066</v>
      </c>
      <c r="BW100" s="13">
        <f t="shared" si="127"/>
        <v>18820.463058691992</v>
      </c>
      <c r="BX100">
        <f t="shared" si="145"/>
        <v>547.6885192461159</v>
      </c>
      <c r="BY100" s="13">
        <f t="shared" si="128"/>
        <v>1000.7969427396886</v>
      </c>
    </row>
    <row r="101" spans="29:77" x14ac:dyDescent="0.2">
      <c r="AC101">
        <v>100</v>
      </c>
      <c r="AD101" s="37">
        <f t="shared" si="99"/>
        <v>4503.4195539657812</v>
      </c>
      <c r="AE101" s="13">
        <f t="shared" si="100"/>
        <v>10690.899893569338</v>
      </c>
      <c r="AF101">
        <f t="shared" si="146"/>
        <v>4610.3285529014747</v>
      </c>
      <c r="AG101" s="13">
        <f t="shared" si="101"/>
        <v>5549.9303857118939</v>
      </c>
      <c r="AH101" s="13">
        <f t="shared" si="129"/>
        <v>4504.9776917865256</v>
      </c>
      <c r="AI101" s="13">
        <f t="shared" si="102"/>
        <v>18820.463058691992</v>
      </c>
      <c r="AJ101">
        <f t="shared" si="130"/>
        <v>4693.1823223734455</v>
      </c>
      <c r="AK101" s="13">
        <f t="shared" si="103"/>
        <v>5549.9303857118939</v>
      </c>
      <c r="AL101" s="37">
        <f t="shared" si="104"/>
        <v>2920.3624522220098</v>
      </c>
      <c r="AM101" s="13">
        <f t="shared" si="105"/>
        <v>13363.624866961673</v>
      </c>
      <c r="AN101">
        <f t="shared" si="131"/>
        <v>3053.9987008916264</v>
      </c>
      <c r="AO101" s="13">
        <f t="shared" si="106"/>
        <v>5104.2411726517294</v>
      </c>
      <c r="AP101" s="13">
        <f t="shared" si="132"/>
        <v>2922.2004777624052</v>
      </c>
      <c r="AQ101" s="13">
        <f t="shared" si="107"/>
        <v>18820.463058691992</v>
      </c>
      <c r="AR101" s="13">
        <f t="shared" si="133"/>
        <v>3110.405108349325</v>
      </c>
      <c r="AS101" s="38">
        <f t="shared" si="108"/>
        <v>5104.2411726517294</v>
      </c>
      <c r="AT101" s="37">
        <f t="shared" si="109"/>
        <v>1575.2228181052485</v>
      </c>
      <c r="AU101" s="13">
        <f t="shared" si="110"/>
        <v>5345.449946784669</v>
      </c>
      <c r="AV101">
        <f t="shared" si="134"/>
        <v>1628.6773175730953</v>
      </c>
      <c r="AW101" s="13">
        <f t="shared" si="111"/>
        <v>1978.4794576065265</v>
      </c>
      <c r="AX101" s="13">
        <f t="shared" si="135"/>
        <v>1576.0422831813432</v>
      </c>
      <c r="AY101" s="13">
        <f t="shared" si="112"/>
        <v>18820.463058691992</v>
      </c>
      <c r="AZ101">
        <f t="shared" si="136"/>
        <v>1764.2469137682631</v>
      </c>
      <c r="BA101" s="13">
        <f t="shared" si="113"/>
        <v>1978.4794576065265</v>
      </c>
      <c r="BB101" s="37">
        <f t="shared" si="114"/>
        <v>1183.7374981592766</v>
      </c>
      <c r="BC101" s="13">
        <f t="shared" si="115"/>
        <v>8018.1749201770026</v>
      </c>
      <c r="BD101">
        <f t="shared" si="137"/>
        <v>1263.9192473610467</v>
      </c>
      <c r="BE101" s="13">
        <f t="shared" si="116"/>
        <v>1574.3100310468933</v>
      </c>
      <c r="BF101" s="13">
        <f t="shared" si="138"/>
        <v>1184.8195383125708</v>
      </c>
      <c r="BG101" s="13">
        <f t="shared" si="117"/>
        <v>18820.463058691992</v>
      </c>
      <c r="BH101">
        <f t="shared" si="139"/>
        <v>1373.0241688994906</v>
      </c>
      <c r="BI101" s="13">
        <f t="shared" si="118"/>
        <v>1574.3100310468933</v>
      </c>
      <c r="BJ101" s="115">
        <f t="shared" si="119"/>
        <v>2281.2151501403541</v>
      </c>
      <c r="BK101" s="13">
        <f t="shared" si="120"/>
        <v>8018.1749201770026</v>
      </c>
      <c r="BL101">
        <f t="shared" si="140"/>
        <v>2361.396899342124</v>
      </c>
      <c r="BM101" s="116">
        <f t="shared" si="121"/>
        <v>2285.183881040547</v>
      </c>
      <c r="BN101" s="13">
        <f t="shared" si="141"/>
        <v>2282.2971902936483</v>
      </c>
      <c r="BO101" s="13">
        <f t="shared" si="122"/>
        <v>18820.463058691992</v>
      </c>
      <c r="BP101">
        <f t="shared" si="142"/>
        <v>2470.5018208805682</v>
      </c>
      <c r="BQ101" s="13">
        <f t="shared" si="123"/>
        <v>2285.183881040547</v>
      </c>
      <c r="BR101" s="37">
        <f t="shared" si="124"/>
        <v>356.50079163128652</v>
      </c>
      <c r="BS101" s="13">
        <f t="shared" si="125"/>
        <v>8018.1749201770026</v>
      </c>
      <c r="BT101">
        <f t="shared" si="143"/>
        <v>436.68254083305658</v>
      </c>
      <c r="BU101" s="13">
        <f t="shared" si="126"/>
        <v>1000.7969427396886</v>
      </c>
      <c r="BV101" s="13">
        <f t="shared" si="144"/>
        <v>357.58283178458066</v>
      </c>
      <c r="BW101" s="13">
        <f t="shared" si="127"/>
        <v>18820.463058691992</v>
      </c>
      <c r="BX101">
        <f t="shared" si="145"/>
        <v>545.78746237150062</v>
      </c>
      <c r="BY101" s="13">
        <f t="shared" si="128"/>
        <v>1000.7969427396886</v>
      </c>
    </row>
    <row r="102" spans="29:77" x14ac:dyDescent="0.2">
      <c r="AC102">
        <v>101</v>
      </c>
      <c r="AD102" s="37">
        <f t="shared" si="99"/>
        <v>4503.4195539657812</v>
      </c>
      <c r="AE102" s="13">
        <f t="shared" si="100"/>
        <v>10690.899893569338</v>
      </c>
      <c r="AF102">
        <f t="shared" si="146"/>
        <v>4609.2700479615169</v>
      </c>
      <c r="AG102" s="13">
        <f t="shared" si="101"/>
        <v>5549.9303857118939</v>
      </c>
      <c r="AH102" s="13">
        <f t="shared" si="129"/>
        <v>4504.9776917865256</v>
      </c>
      <c r="AI102" s="13">
        <f t="shared" si="102"/>
        <v>18820.463058691992</v>
      </c>
      <c r="AJ102">
        <f t="shared" si="130"/>
        <v>4691.3189101894168</v>
      </c>
      <c r="AK102" s="13">
        <f t="shared" si="103"/>
        <v>5549.9303857118939</v>
      </c>
      <c r="AL102" s="37">
        <f t="shared" si="104"/>
        <v>2920.3624522220098</v>
      </c>
      <c r="AM102" s="13">
        <f t="shared" si="105"/>
        <v>13363.624866961673</v>
      </c>
      <c r="AN102">
        <f t="shared" si="131"/>
        <v>3052.67556971668</v>
      </c>
      <c r="AO102" s="13">
        <f t="shared" si="106"/>
        <v>5104.2411726517294</v>
      </c>
      <c r="AP102" s="13">
        <f t="shared" si="132"/>
        <v>2922.2004777624052</v>
      </c>
      <c r="AQ102" s="13">
        <f t="shared" si="107"/>
        <v>18820.463058691992</v>
      </c>
      <c r="AR102" s="13">
        <f t="shared" si="133"/>
        <v>3108.5416961652963</v>
      </c>
      <c r="AS102" s="38">
        <f t="shared" si="108"/>
        <v>5104.2411726517294</v>
      </c>
      <c r="AT102" s="37">
        <f t="shared" si="109"/>
        <v>1575.2228181052485</v>
      </c>
      <c r="AU102" s="13">
        <f t="shared" si="110"/>
        <v>5345.449946784669</v>
      </c>
      <c r="AV102">
        <f t="shared" si="134"/>
        <v>1628.1480651031166</v>
      </c>
      <c r="AW102" s="13">
        <f t="shared" si="111"/>
        <v>1978.4794576065265</v>
      </c>
      <c r="AX102" s="13">
        <f t="shared" si="135"/>
        <v>1576.0422831813432</v>
      </c>
      <c r="AY102" s="13">
        <f t="shared" si="112"/>
        <v>18820.463058691992</v>
      </c>
      <c r="AZ102">
        <f t="shared" si="136"/>
        <v>1762.3835015842342</v>
      </c>
      <c r="BA102" s="13">
        <f t="shared" si="113"/>
        <v>1978.4794576065265</v>
      </c>
      <c r="BB102" s="37">
        <f t="shared" si="114"/>
        <v>1183.7374981592766</v>
      </c>
      <c r="BC102" s="13">
        <f t="shared" si="115"/>
        <v>8018.1749201770026</v>
      </c>
      <c r="BD102">
        <f t="shared" si="137"/>
        <v>1263.1253686560785</v>
      </c>
      <c r="BE102" s="13">
        <f t="shared" si="116"/>
        <v>1574.3100310468933</v>
      </c>
      <c r="BF102" s="13">
        <f t="shared" si="138"/>
        <v>1184.8195383125708</v>
      </c>
      <c r="BG102" s="13">
        <f t="shared" si="117"/>
        <v>18820.463058691992</v>
      </c>
      <c r="BH102">
        <f t="shared" si="139"/>
        <v>1371.1607567154617</v>
      </c>
      <c r="BI102" s="13">
        <f t="shared" si="118"/>
        <v>1574.3100310468933</v>
      </c>
      <c r="BJ102" s="115">
        <f t="shared" si="119"/>
        <v>2281.2151501403541</v>
      </c>
      <c r="BK102" s="13">
        <f t="shared" si="120"/>
        <v>8018.1749201770026</v>
      </c>
      <c r="BL102">
        <f t="shared" si="140"/>
        <v>2360.6030206371561</v>
      </c>
      <c r="BM102" s="116">
        <f t="shared" si="121"/>
        <v>2285.183881040547</v>
      </c>
      <c r="BN102" s="13">
        <f t="shared" si="141"/>
        <v>2282.2971902936483</v>
      </c>
      <c r="BO102" s="13">
        <f t="shared" si="122"/>
        <v>18820.463058691992</v>
      </c>
      <c r="BP102">
        <f t="shared" si="142"/>
        <v>2468.6384086965395</v>
      </c>
      <c r="BQ102" s="13">
        <f t="shared" si="123"/>
        <v>2285.183881040547</v>
      </c>
      <c r="BR102" s="37">
        <f t="shared" si="124"/>
        <v>356.50079163128652</v>
      </c>
      <c r="BS102" s="13">
        <f t="shared" si="125"/>
        <v>8018.1749201770026</v>
      </c>
      <c r="BT102">
        <f t="shared" si="143"/>
        <v>435.88866212808853</v>
      </c>
      <c r="BU102" s="13">
        <f t="shared" si="126"/>
        <v>1000.7969427396886</v>
      </c>
      <c r="BV102" s="13">
        <f t="shared" si="144"/>
        <v>357.58283178458066</v>
      </c>
      <c r="BW102" s="13">
        <f t="shared" si="127"/>
        <v>18820.463058691992</v>
      </c>
      <c r="BX102">
        <f t="shared" si="145"/>
        <v>543.92405018747172</v>
      </c>
      <c r="BY102" s="13">
        <f t="shared" si="128"/>
        <v>1000.7969427396886</v>
      </c>
    </row>
    <row r="103" spans="29:77" x14ac:dyDescent="0.2">
      <c r="AC103">
        <v>102</v>
      </c>
      <c r="AD103" s="37">
        <f t="shared" si="99"/>
        <v>4503.4195539657812</v>
      </c>
      <c r="AE103" s="13">
        <f t="shared" si="100"/>
        <v>10690.899893569338</v>
      </c>
      <c r="AF103">
        <f t="shared" si="146"/>
        <v>4608.2322980203826</v>
      </c>
      <c r="AG103" s="13">
        <f t="shared" si="101"/>
        <v>5549.9303857118939</v>
      </c>
      <c r="AH103" s="13">
        <f t="shared" si="129"/>
        <v>4504.9776917865256</v>
      </c>
      <c r="AI103" s="13">
        <f t="shared" si="102"/>
        <v>18820.463058691992</v>
      </c>
      <c r="AJ103">
        <f t="shared" si="130"/>
        <v>4689.4920354991918</v>
      </c>
      <c r="AK103" s="13">
        <f t="shared" si="103"/>
        <v>5549.9303857118939</v>
      </c>
      <c r="AL103" s="37">
        <f t="shared" si="104"/>
        <v>2920.3624522220098</v>
      </c>
      <c r="AM103" s="13">
        <f t="shared" si="105"/>
        <v>13363.624866961673</v>
      </c>
      <c r="AN103">
        <f t="shared" si="131"/>
        <v>3051.3783822902615</v>
      </c>
      <c r="AO103" s="13">
        <f t="shared" si="106"/>
        <v>5104.2411726517294</v>
      </c>
      <c r="AP103" s="13">
        <f t="shared" si="132"/>
        <v>2922.2004777624052</v>
      </c>
      <c r="AQ103" s="13">
        <f t="shared" si="107"/>
        <v>18820.463058691992</v>
      </c>
      <c r="AR103" s="13">
        <f t="shared" si="133"/>
        <v>3106.7148214750719</v>
      </c>
      <c r="AS103" s="38">
        <f t="shared" si="108"/>
        <v>5104.2411726517294</v>
      </c>
      <c r="AT103" s="37">
        <f t="shared" si="109"/>
        <v>1575.2228181052485</v>
      </c>
      <c r="AU103" s="13">
        <f t="shared" si="110"/>
        <v>5345.449946784669</v>
      </c>
      <c r="AV103">
        <f t="shared" si="134"/>
        <v>1627.6291901325492</v>
      </c>
      <c r="AW103" s="13">
        <f t="shared" si="111"/>
        <v>1978.4794576065265</v>
      </c>
      <c r="AX103" s="13">
        <f t="shared" si="135"/>
        <v>1576.0422831813432</v>
      </c>
      <c r="AY103" s="13">
        <f t="shared" si="112"/>
        <v>18820.463058691992</v>
      </c>
      <c r="AZ103">
        <f t="shared" si="136"/>
        <v>1760.5566268940099</v>
      </c>
      <c r="BA103" s="13">
        <f t="shared" si="113"/>
        <v>1978.4794576065265</v>
      </c>
      <c r="BB103" s="37">
        <f t="shared" si="114"/>
        <v>1183.7374981592766</v>
      </c>
      <c r="BC103" s="13">
        <f t="shared" si="115"/>
        <v>8018.1749201770026</v>
      </c>
      <c r="BD103">
        <f t="shared" si="137"/>
        <v>1262.3470562002276</v>
      </c>
      <c r="BE103" s="13">
        <f t="shared" si="116"/>
        <v>1574.3100310468933</v>
      </c>
      <c r="BF103" s="13">
        <f t="shared" si="138"/>
        <v>1184.8195383125708</v>
      </c>
      <c r="BG103" s="13">
        <f t="shared" si="117"/>
        <v>18820.463058691992</v>
      </c>
      <c r="BH103">
        <f t="shared" si="139"/>
        <v>1369.3338820252375</v>
      </c>
      <c r="BI103" s="13">
        <f t="shared" si="118"/>
        <v>1574.3100310468933</v>
      </c>
      <c r="BJ103" s="115">
        <f t="shared" si="119"/>
        <v>2281.2151501403541</v>
      </c>
      <c r="BK103" s="13">
        <f t="shared" si="120"/>
        <v>8018.1749201770026</v>
      </c>
      <c r="BL103">
        <f t="shared" si="140"/>
        <v>2359.8247081813051</v>
      </c>
      <c r="BM103" s="116">
        <f t="shared" si="121"/>
        <v>2285.183881040547</v>
      </c>
      <c r="BN103" s="13">
        <f t="shared" si="141"/>
        <v>2282.2971902936483</v>
      </c>
      <c r="BO103" s="13">
        <f t="shared" si="122"/>
        <v>18820.463058691992</v>
      </c>
      <c r="BP103">
        <f t="shared" si="142"/>
        <v>2466.811534006315</v>
      </c>
      <c r="BQ103" s="13">
        <f t="shared" si="123"/>
        <v>2285.183881040547</v>
      </c>
      <c r="BR103" s="37">
        <f t="shared" si="124"/>
        <v>356.50079163128652</v>
      </c>
      <c r="BS103" s="13">
        <f t="shared" si="125"/>
        <v>8018.1749201770026</v>
      </c>
      <c r="BT103">
        <f t="shared" si="143"/>
        <v>435.11034967223753</v>
      </c>
      <c r="BU103" s="13">
        <f t="shared" si="126"/>
        <v>1000.7969427396886</v>
      </c>
      <c r="BV103" s="13">
        <f t="shared" si="144"/>
        <v>357.58283178458066</v>
      </c>
      <c r="BW103" s="13">
        <f t="shared" si="127"/>
        <v>18820.463058691992</v>
      </c>
      <c r="BX103">
        <f t="shared" si="145"/>
        <v>542.09717549724724</v>
      </c>
      <c r="BY103" s="13">
        <f t="shared" si="128"/>
        <v>1000.7969427396886</v>
      </c>
    </row>
    <row r="104" spans="29:77" x14ac:dyDescent="0.2">
      <c r="AC104">
        <v>103</v>
      </c>
      <c r="AD104" s="37">
        <f t="shared" si="99"/>
        <v>4503.4195539657812</v>
      </c>
      <c r="AE104" s="13">
        <f t="shared" si="100"/>
        <v>10690.899893569338</v>
      </c>
      <c r="AF104">
        <f t="shared" si="146"/>
        <v>4607.2146985635418</v>
      </c>
      <c r="AG104" s="13">
        <f t="shared" si="101"/>
        <v>5549.9303857118939</v>
      </c>
      <c r="AH104" s="13">
        <f t="shared" si="129"/>
        <v>4504.9776917865256</v>
      </c>
      <c r="AI104" s="13">
        <f t="shared" si="102"/>
        <v>18820.463058691992</v>
      </c>
      <c r="AJ104">
        <f t="shared" si="130"/>
        <v>4687.7006341039232</v>
      </c>
      <c r="AK104" s="13">
        <f t="shared" si="103"/>
        <v>5549.9303857118939</v>
      </c>
      <c r="AL104" s="37">
        <f t="shared" si="104"/>
        <v>2920.3624522220098</v>
      </c>
      <c r="AM104" s="13">
        <f t="shared" si="105"/>
        <v>13363.624866961673</v>
      </c>
      <c r="AN104">
        <f t="shared" si="131"/>
        <v>3050.1063829692102</v>
      </c>
      <c r="AO104" s="13">
        <f t="shared" si="106"/>
        <v>5104.2411726517294</v>
      </c>
      <c r="AP104" s="13">
        <f t="shared" si="132"/>
        <v>2922.2004777624052</v>
      </c>
      <c r="AQ104" s="13">
        <f t="shared" si="107"/>
        <v>18820.463058691992</v>
      </c>
      <c r="AR104" s="13">
        <f t="shared" si="133"/>
        <v>3104.9234200798032</v>
      </c>
      <c r="AS104" s="38">
        <f t="shared" si="108"/>
        <v>5104.2411726517294</v>
      </c>
      <c r="AT104" s="37">
        <f t="shared" si="109"/>
        <v>1575.2228181052485</v>
      </c>
      <c r="AU104" s="13">
        <f t="shared" si="110"/>
        <v>5345.449946784669</v>
      </c>
      <c r="AV104">
        <f t="shared" si="134"/>
        <v>1627.1203904041288</v>
      </c>
      <c r="AW104" s="13">
        <f t="shared" si="111"/>
        <v>1978.4794576065265</v>
      </c>
      <c r="AX104" s="13">
        <f t="shared" si="135"/>
        <v>1576.0422831813432</v>
      </c>
      <c r="AY104" s="13">
        <f t="shared" si="112"/>
        <v>18820.463058691992</v>
      </c>
      <c r="AZ104">
        <f t="shared" si="136"/>
        <v>1758.7652254987413</v>
      </c>
      <c r="BA104" s="13">
        <f t="shared" si="113"/>
        <v>1978.4794576065265</v>
      </c>
      <c r="BB104" s="37">
        <f t="shared" si="114"/>
        <v>1183.7374981592766</v>
      </c>
      <c r="BC104" s="13">
        <f t="shared" si="115"/>
        <v>8018.1749201770026</v>
      </c>
      <c r="BD104">
        <f t="shared" si="137"/>
        <v>1261.583856607597</v>
      </c>
      <c r="BE104" s="13">
        <f t="shared" si="116"/>
        <v>1574.3100310468933</v>
      </c>
      <c r="BF104" s="13">
        <f t="shared" si="138"/>
        <v>1184.8195383125708</v>
      </c>
      <c r="BG104" s="13">
        <f t="shared" si="117"/>
        <v>18820.463058691992</v>
      </c>
      <c r="BH104">
        <f t="shared" si="139"/>
        <v>1367.5424806299688</v>
      </c>
      <c r="BI104" s="13">
        <f t="shared" si="118"/>
        <v>1574.3100310468933</v>
      </c>
      <c r="BJ104" s="115">
        <f t="shared" si="119"/>
        <v>2281.2151501403541</v>
      </c>
      <c r="BK104" s="13">
        <f t="shared" si="120"/>
        <v>8018.1749201770026</v>
      </c>
      <c r="BL104">
        <f t="shared" si="140"/>
        <v>2359.0615085886748</v>
      </c>
      <c r="BM104" s="116">
        <f t="shared" si="121"/>
        <v>2285.183881040547</v>
      </c>
      <c r="BN104" s="13">
        <f t="shared" si="141"/>
        <v>2282.2971902936483</v>
      </c>
      <c r="BO104" s="13">
        <f t="shared" si="122"/>
        <v>18820.463058691992</v>
      </c>
      <c r="BP104">
        <f t="shared" si="142"/>
        <v>2465.0201326110464</v>
      </c>
      <c r="BQ104" s="13">
        <f t="shared" si="123"/>
        <v>2285.183881040547</v>
      </c>
      <c r="BR104" s="37">
        <f t="shared" si="124"/>
        <v>356.50079163128652</v>
      </c>
      <c r="BS104" s="13">
        <f t="shared" si="125"/>
        <v>8018.1749201770026</v>
      </c>
      <c r="BT104">
        <f t="shared" si="143"/>
        <v>434.34715007960693</v>
      </c>
      <c r="BU104" s="13">
        <f t="shared" si="126"/>
        <v>1000.7969427396886</v>
      </c>
      <c r="BV104" s="13">
        <f t="shared" si="144"/>
        <v>357.58283178458066</v>
      </c>
      <c r="BW104" s="13">
        <f t="shared" si="127"/>
        <v>18820.463058691992</v>
      </c>
      <c r="BX104">
        <f t="shared" si="145"/>
        <v>540.30577410197861</v>
      </c>
      <c r="BY104" s="13">
        <f t="shared" si="128"/>
        <v>1000.7969427396886</v>
      </c>
    </row>
    <row r="105" spans="29:77" x14ac:dyDescent="0.2">
      <c r="AC105">
        <v>104</v>
      </c>
      <c r="AD105" s="37">
        <f t="shared" si="99"/>
        <v>4503.4195539657812</v>
      </c>
      <c r="AE105" s="13">
        <f t="shared" si="100"/>
        <v>10690.899893569338</v>
      </c>
      <c r="AF105">
        <f t="shared" si="146"/>
        <v>4606.2166683270252</v>
      </c>
      <c r="AG105" s="13">
        <f t="shared" si="101"/>
        <v>5549.9303857118939</v>
      </c>
      <c r="AH105" s="13">
        <f t="shared" si="129"/>
        <v>4504.9776917865256</v>
      </c>
      <c r="AI105" s="13">
        <f t="shared" si="102"/>
        <v>18820.463058691992</v>
      </c>
      <c r="AJ105">
        <f t="shared" si="130"/>
        <v>4685.9436827354875</v>
      </c>
      <c r="AK105" s="13">
        <f t="shared" si="103"/>
        <v>5549.9303857118939</v>
      </c>
      <c r="AL105" s="37">
        <f t="shared" si="104"/>
        <v>2920.3624522220098</v>
      </c>
      <c r="AM105" s="13">
        <f t="shared" si="105"/>
        <v>13363.624866961673</v>
      </c>
      <c r="AN105">
        <f t="shared" si="131"/>
        <v>3048.8588451735645</v>
      </c>
      <c r="AO105" s="13">
        <f t="shared" si="106"/>
        <v>5104.2411726517294</v>
      </c>
      <c r="AP105" s="13">
        <f t="shared" si="132"/>
        <v>2922.2004777624052</v>
      </c>
      <c r="AQ105" s="13">
        <f t="shared" si="107"/>
        <v>18820.463058691992</v>
      </c>
      <c r="AR105" s="13">
        <f t="shared" si="133"/>
        <v>3103.1664687113666</v>
      </c>
      <c r="AS105" s="38">
        <f t="shared" si="108"/>
        <v>5104.2411726517294</v>
      </c>
      <c r="AT105" s="37">
        <f t="shared" si="109"/>
        <v>1575.2228181052485</v>
      </c>
      <c r="AU105" s="13">
        <f t="shared" si="110"/>
        <v>5345.449946784669</v>
      </c>
      <c r="AV105">
        <f t="shared" si="134"/>
        <v>1626.6213752858703</v>
      </c>
      <c r="AW105" s="13">
        <f t="shared" si="111"/>
        <v>1978.4794576065265</v>
      </c>
      <c r="AX105" s="13">
        <f t="shared" si="135"/>
        <v>1576.0422831813432</v>
      </c>
      <c r="AY105" s="13">
        <f t="shared" si="112"/>
        <v>18820.463058691992</v>
      </c>
      <c r="AZ105">
        <f t="shared" si="136"/>
        <v>1757.0082741303047</v>
      </c>
      <c r="BA105" s="13">
        <f t="shared" si="113"/>
        <v>1978.4794576065265</v>
      </c>
      <c r="BB105" s="37">
        <f t="shared" si="114"/>
        <v>1183.7374981592766</v>
      </c>
      <c r="BC105" s="13">
        <f t="shared" si="115"/>
        <v>8018.1749201770026</v>
      </c>
      <c r="BD105">
        <f t="shared" si="137"/>
        <v>1260.8353339302093</v>
      </c>
      <c r="BE105" s="13">
        <f t="shared" si="116"/>
        <v>1574.3100310468933</v>
      </c>
      <c r="BF105" s="13">
        <f t="shared" si="138"/>
        <v>1184.8195383125708</v>
      </c>
      <c r="BG105" s="13">
        <f t="shared" si="117"/>
        <v>18820.463058691992</v>
      </c>
      <c r="BH105">
        <f t="shared" si="139"/>
        <v>1365.7855292615322</v>
      </c>
      <c r="BI105" s="13">
        <f t="shared" si="118"/>
        <v>1574.3100310468933</v>
      </c>
      <c r="BJ105" s="115">
        <f t="shared" si="119"/>
        <v>2281.2151501403541</v>
      </c>
      <c r="BK105" s="13">
        <f t="shared" si="120"/>
        <v>8018.1749201770026</v>
      </c>
      <c r="BL105">
        <f t="shared" si="140"/>
        <v>2358.3129859112869</v>
      </c>
      <c r="BM105" s="116">
        <f t="shared" si="121"/>
        <v>2285.183881040547</v>
      </c>
      <c r="BN105" s="13">
        <f t="shared" si="141"/>
        <v>2282.2971902936483</v>
      </c>
      <c r="BO105" s="13">
        <f t="shared" si="122"/>
        <v>18820.463058691992</v>
      </c>
      <c r="BP105">
        <f t="shared" si="142"/>
        <v>2463.2631812426098</v>
      </c>
      <c r="BQ105" s="13">
        <f t="shared" si="123"/>
        <v>2285.183881040547</v>
      </c>
      <c r="BR105" s="37">
        <f t="shared" si="124"/>
        <v>356.50079163128652</v>
      </c>
      <c r="BS105" s="13">
        <f t="shared" si="125"/>
        <v>8018.1749201770026</v>
      </c>
      <c r="BT105">
        <f t="shared" si="143"/>
        <v>433.59862740221922</v>
      </c>
      <c r="BU105" s="13">
        <f t="shared" si="126"/>
        <v>1000.7969427396886</v>
      </c>
      <c r="BV105" s="13">
        <f t="shared" si="144"/>
        <v>357.58283178458066</v>
      </c>
      <c r="BW105" s="13">
        <f t="shared" si="127"/>
        <v>18820.463058691992</v>
      </c>
      <c r="BX105">
        <f t="shared" si="145"/>
        <v>538.54882273354212</v>
      </c>
      <c r="BY105" s="13">
        <f t="shared" si="128"/>
        <v>1000.7969427396886</v>
      </c>
    </row>
    <row r="106" spans="29:77" x14ac:dyDescent="0.2">
      <c r="AC106">
        <v>105</v>
      </c>
      <c r="AD106" s="37">
        <f t="shared" si="99"/>
        <v>4503.4195539657812</v>
      </c>
      <c r="AE106" s="13">
        <f t="shared" si="100"/>
        <v>10690.899893569338</v>
      </c>
      <c r="AF106">
        <f t="shared" si="146"/>
        <v>4605.2376481902511</v>
      </c>
      <c r="AG106" s="13">
        <f t="shared" si="101"/>
        <v>5549.9303857118939</v>
      </c>
      <c r="AH106" s="13">
        <f t="shared" si="129"/>
        <v>4504.9776917865256</v>
      </c>
      <c r="AI106" s="13">
        <f t="shared" si="102"/>
        <v>18820.463058691992</v>
      </c>
      <c r="AJ106">
        <f t="shared" si="130"/>
        <v>4684.2201971074019</v>
      </c>
      <c r="AK106" s="13">
        <f t="shared" si="103"/>
        <v>5549.9303857118939</v>
      </c>
      <c r="AL106" s="37">
        <f t="shared" si="104"/>
        <v>2920.3624522220098</v>
      </c>
      <c r="AM106" s="13">
        <f t="shared" si="105"/>
        <v>13363.624866961673</v>
      </c>
      <c r="AN106">
        <f t="shared" si="131"/>
        <v>3047.6350700025973</v>
      </c>
      <c r="AO106" s="13">
        <f t="shared" si="106"/>
        <v>5104.2411726517294</v>
      </c>
      <c r="AP106" s="13">
        <f t="shared" si="132"/>
        <v>2922.2004777624052</v>
      </c>
      <c r="AQ106" s="13">
        <f t="shared" si="107"/>
        <v>18820.463058691992</v>
      </c>
      <c r="AR106" s="13">
        <f t="shared" si="133"/>
        <v>3101.4429830832814</v>
      </c>
      <c r="AS106" s="38">
        <f t="shared" si="108"/>
        <v>5104.2411726517294</v>
      </c>
      <c r="AT106" s="37">
        <f t="shared" si="109"/>
        <v>1575.2228181052485</v>
      </c>
      <c r="AU106" s="13">
        <f t="shared" si="110"/>
        <v>5345.449946784669</v>
      </c>
      <c r="AV106">
        <f t="shared" si="134"/>
        <v>1626.1318652174834</v>
      </c>
      <c r="AW106" s="13">
        <f t="shared" si="111"/>
        <v>1978.4794576065265</v>
      </c>
      <c r="AX106" s="13">
        <f t="shared" si="135"/>
        <v>1576.0422831813432</v>
      </c>
      <c r="AY106" s="13">
        <f t="shared" si="112"/>
        <v>18820.463058691992</v>
      </c>
      <c r="AZ106">
        <f t="shared" si="136"/>
        <v>1755.2847885022193</v>
      </c>
      <c r="BA106" s="13">
        <f t="shared" si="113"/>
        <v>1978.4794576065265</v>
      </c>
      <c r="BB106" s="37">
        <f t="shared" si="114"/>
        <v>1183.7374981592766</v>
      </c>
      <c r="BC106" s="13">
        <f t="shared" si="115"/>
        <v>8018.1749201770026</v>
      </c>
      <c r="BD106">
        <f t="shared" si="137"/>
        <v>1260.101068827629</v>
      </c>
      <c r="BE106" s="13">
        <f t="shared" si="116"/>
        <v>1574.3100310468933</v>
      </c>
      <c r="BF106" s="13">
        <f t="shared" si="138"/>
        <v>1184.8195383125708</v>
      </c>
      <c r="BG106" s="13">
        <f t="shared" si="117"/>
        <v>18820.463058691992</v>
      </c>
      <c r="BH106">
        <f t="shared" si="139"/>
        <v>1364.0620436334468</v>
      </c>
      <c r="BI106" s="13">
        <f t="shared" si="118"/>
        <v>1574.3100310468933</v>
      </c>
      <c r="BJ106" s="115">
        <f t="shared" si="119"/>
        <v>2281.2151501403541</v>
      </c>
      <c r="BK106" s="13">
        <f t="shared" si="120"/>
        <v>8018.1749201770026</v>
      </c>
      <c r="BL106">
        <f t="shared" si="140"/>
        <v>2357.5787208087067</v>
      </c>
      <c r="BM106" s="116">
        <f t="shared" si="121"/>
        <v>2285.183881040547</v>
      </c>
      <c r="BN106" s="13">
        <f t="shared" si="141"/>
        <v>2282.2971902936483</v>
      </c>
      <c r="BO106" s="13">
        <f t="shared" si="122"/>
        <v>18820.463058691992</v>
      </c>
      <c r="BP106">
        <f t="shared" si="142"/>
        <v>2461.5396956145246</v>
      </c>
      <c r="BQ106" s="13">
        <f t="shared" si="123"/>
        <v>2285.183881040547</v>
      </c>
      <c r="BR106" s="37">
        <f t="shared" si="124"/>
        <v>356.50079163128652</v>
      </c>
      <c r="BS106" s="13">
        <f t="shared" si="125"/>
        <v>8018.1749201770026</v>
      </c>
      <c r="BT106">
        <f t="shared" si="143"/>
        <v>432.86436229963891</v>
      </c>
      <c r="BU106" s="13">
        <f t="shared" si="126"/>
        <v>1000.7969427396886</v>
      </c>
      <c r="BV106" s="13">
        <f t="shared" si="144"/>
        <v>357.58283178458066</v>
      </c>
      <c r="BW106" s="13">
        <f t="shared" si="127"/>
        <v>18820.463058691992</v>
      </c>
      <c r="BX106">
        <f t="shared" si="145"/>
        <v>536.82533710545681</v>
      </c>
      <c r="BY106" s="13">
        <f t="shared" si="128"/>
        <v>1000.7969427396886</v>
      </c>
    </row>
    <row r="107" spans="29:77" x14ac:dyDescent="0.2">
      <c r="AC107">
        <v>106</v>
      </c>
      <c r="AD107" s="37">
        <f t="shared" si="99"/>
        <v>4503.4195539657812</v>
      </c>
      <c r="AE107" s="13">
        <f t="shared" si="100"/>
        <v>10690.899893569338</v>
      </c>
      <c r="AF107">
        <f t="shared" si="146"/>
        <v>4604.2771001315296</v>
      </c>
      <c r="AG107" s="13">
        <f t="shared" si="101"/>
        <v>5549.9303857118939</v>
      </c>
      <c r="AH107" s="13">
        <f t="shared" si="129"/>
        <v>4504.9776917865256</v>
      </c>
      <c r="AI107" s="13">
        <f t="shared" si="102"/>
        <v>18820.463058691992</v>
      </c>
      <c r="AJ107">
        <f t="shared" si="130"/>
        <v>4682.529230076073</v>
      </c>
      <c r="AK107" s="13">
        <f t="shared" si="103"/>
        <v>5549.9303857118939</v>
      </c>
      <c r="AL107" s="37">
        <f t="shared" si="104"/>
        <v>2920.3624522220098</v>
      </c>
      <c r="AM107" s="13">
        <f t="shared" si="105"/>
        <v>13363.624866961673</v>
      </c>
      <c r="AN107">
        <f t="shared" si="131"/>
        <v>3046.4343849291954</v>
      </c>
      <c r="AO107" s="13">
        <f t="shared" si="106"/>
        <v>5104.2411726517294</v>
      </c>
      <c r="AP107" s="13">
        <f t="shared" si="132"/>
        <v>2922.2004777624052</v>
      </c>
      <c r="AQ107" s="13">
        <f t="shared" si="107"/>
        <v>18820.463058691992</v>
      </c>
      <c r="AR107" s="13">
        <f t="shared" si="133"/>
        <v>3099.7520160519521</v>
      </c>
      <c r="AS107" s="38">
        <f t="shared" si="108"/>
        <v>5104.2411726517294</v>
      </c>
      <c r="AT107" s="37">
        <f t="shared" si="109"/>
        <v>1575.2228181052485</v>
      </c>
      <c r="AU107" s="13">
        <f t="shared" si="110"/>
        <v>5345.449946784669</v>
      </c>
      <c r="AV107">
        <f t="shared" si="134"/>
        <v>1625.6515911881227</v>
      </c>
      <c r="AW107" s="13">
        <f t="shared" si="111"/>
        <v>1978.4794576065265</v>
      </c>
      <c r="AX107" s="13">
        <f t="shared" si="135"/>
        <v>1576.0422831813432</v>
      </c>
      <c r="AY107" s="13">
        <f t="shared" si="112"/>
        <v>18820.463058691992</v>
      </c>
      <c r="AZ107">
        <f t="shared" si="136"/>
        <v>1753.5938214708904</v>
      </c>
      <c r="BA107" s="13">
        <f t="shared" si="113"/>
        <v>1978.4794576065265</v>
      </c>
      <c r="BB107" s="37">
        <f t="shared" si="114"/>
        <v>1183.7374981592766</v>
      </c>
      <c r="BC107" s="13">
        <f t="shared" si="115"/>
        <v>8018.1749201770026</v>
      </c>
      <c r="BD107">
        <f t="shared" si="137"/>
        <v>1259.380657783588</v>
      </c>
      <c r="BE107" s="13">
        <f t="shared" si="116"/>
        <v>1574.3100310468933</v>
      </c>
      <c r="BF107" s="13">
        <f t="shared" si="138"/>
        <v>1184.8195383125708</v>
      </c>
      <c r="BG107" s="13">
        <f t="shared" si="117"/>
        <v>18820.463058691992</v>
      </c>
      <c r="BH107">
        <f t="shared" si="139"/>
        <v>1362.3710766021179</v>
      </c>
      <c r="BI107" s="13">
        <f t="shared" si="118"/>
        <v>1574.3100310468933</v>
      </c>
      <c r="BJ107" s="115">
        <f t="shared" si="119"/>
        <v>2281.2151501403541</v>
      </c>
      <c r="BK107" s="13">
        <f t="shared" si="120"/>
        <v>8018.1749201770026</v>
      </c>
      <c r="BL107">
        <f t="shared" si="140"/>
        <v>2356.8583097646656</v>
      </c>
      <c r="BM107" s="116">
        <f t="shared" si="121"/>
        <v>2285.183881040547</v>
      </c>
      <c r="BN107" s="13">
        <f t="shared" si="141"/>
        <v>2282.2971902936483</v>
      </c>
      <c r="BO107" s="13">
        <f t="shared" si="122"/>
        <v>18820.463058691992</v>
      </c>
      <c r="BP107">
        <f t="shared" si="142"/>
        <v>2459.8487285831952</v>
      </c>
      <c r="BQ107" s="13">
        <f t="shared" si="123"/>
        <v>2285.183881040547</v>
      </c>
      <c r="BR107" s="37">
        <f t="shared" si="124"/>
        <v>356.50079163128652</v>
      </c>
      <c r="BS107" s="13">
        <f t="shared" si="125"/>
        <v>8018.1749201770026</v>
      </c>
      <c r="BT107">
        <f t="shared" si="143"/>
        <v>432.14395125559787</v>
      </c>
      <c r="BU107" s="13">
        <f t="shared" si="126"/>
        <v>1000.7969427396886</v>
      </c>
      <c r="BV107" s="13">
        <f t="shared" si="144"/>
        <v>357.58283178458066</v>
      </c>
      <c r="BW107" s="13">
        <f t="shared" si="127"/>
        <v>18820.463058691992</v>
      </c>
      <c r="BX107">
        <f t="shared" si="145"/>
        <v>535.13437007412779</v>
      </c>
      <c r="BY107" s="13">
        <f t="shared" si="128"/>
        <v>1000.7969427396886</v>
      </c>
    </row>
    <row r="108" spans="29:77" x14ac:dyDescent="0.2">
      <c r="AC108">
        <v>107</v>
      </c>
      <c r="AD108" s="37">
        <f t="shared" si="99"/>
        <v>4503.4195539657812</v>
      </c>
      <c r="AE108" s="13">
        <f t="shared" si="100"/>
        <v>10690.899893569338</v>
      </c>
      <c r="AF108">
        <f t="shared" si="146"/>
        <v>4603.3345062421304</v>
      </c>
      <c r="AG108" s="13">
        <f t="shared" si="101"/>
        <v>5549.9303857118939</v>
      </c>
      <c r="AH108" s="13">
        <f t="shared" si="129"/>
        <v>4504.9776917865256</v>
      </c>
      <c r="AI108" s="13">
        <f t="shared" si="102"/>
        <v>18820.463058691992</v>
      </c>
      <c r="AJ108">
        <f t="shared" si="130"/>
        <v>4680.869869905142</v>
      </c>
      <c r="AK108" s="13">
        <f t="shared" si="103"/>
        <v>5549.9303857118939</v>
      </c>
      <c r="AL108" s="37">
        <f t="shared" si="104"/>
        <v>2920.3624522220098</v>
      </c>
      <c r="AM108" s="13">
        <f t="shared" si="105"/>
        <v>13363.624866961673</v>
      </c>
      <c r="AN108">
        <f t="shared" si="131"/>
        <v>3045.2561425674457</v>
      </c>
      <c r="AO108" s="13">
        <f t="shared" si="106"/>
        <v>5104.2411726517294</v>
      </c>
      <c r="AP108" s="13">
        <f t="shared" si="132"/>
        <v>2922.2004777624052</v>
      </c>
      <c r="AQ108" s="13">
        <f t="shared" si="107"/>
        <v>18820.463058691992</v>
      </c>
      <c r="AR108" s="13">
        <f t="shared" si="133"/>
        <v>3098.092655881022</v>
      </c>
      <c r="AS108" s="38">
        <f t="shared" si="108"/>
        <v>5104.2411726517294</v>
      </c>
      <c r="AT108" s="37">
        <f t="shared" si="109"/>
        <v>1575.2228181052485</v>
      </c>
      <c r="AU108" s="13">
        <f t="shared" si="110"/>
        <v>5345.449946784669</v>
      </c>
      <c r="AV108">
        <f t="shared" si="134"/>
        <v>1625.1802942434231</v>
      </c>
      <c r="AW108" s="13">
        <f t="shared" si="111"/>
        <v>1978.4794576065265</v>
      </c>
      <c r="AX108" s="13">
        <f t="shared" si="135"/>
        <v>1576.0422831813432</v>
      </c>
      <c r="AY108" s="13">
        <f t="shared" si="112"/>
        <v>18820.463058691992</v>
      </c>
      <c r="AZ108">
        <f t="shared" si="136"/>
        <v>1751.93446129996</v>
      </c>
      <c r="BA108" s="13">
        <f t="shared" si="113"/>
        <v>1978.4794576065265</v>
      </c>
      <c r="BB108" s="37">
        <f t="shared" si="114"/>
        <v>1183.7374981592766</v>
      </c>
      <c r="BC108" s="13">
        <f t="shared" si="115"/>
        <v>8018.1749201770026</v>
      </c>
      <c r="BD108">
        <f t="shared" si="137"/>
        <v>1258.6737123665382</v>
      </c>
      <c r="BE108" s="13">
        <f t="shared" si="116"/>
        <v>1574.3100310468933</v>
      </c>
      <c r="BF108" s="13">
        <f t="shared" si="138"/>
        <v>1184.8195383125708</v>
      </c>
      <c r="BG108" s="13">
        <f t="shared" si="117"/>
        <v>18820.463058691992</v>
      </c>
      <c r="BH108">
        <f t="shared" si="139"/>
        <v>1360.7117164311876</v>
      </c>
      <c r="BI108" s="13">
        <f t="shared" si="118"/>
        <v>1574.3100310468933</v>
      </c>
      <c r="BJ108" s="115">
        <f t="shared" si="119"/>
        <v>2281.2151501403541</v>
      </c>
      <c r="BK108" s="13">
        <f t="shared" si="120"/>
        <v>8018.1749201770026</v>
      </c>
      <c r="BL108">
        <f t="shared" si="140"/>
        <v>2356.151364347616</v>
      </c>
      <c r="BM108" s="116">
        <f t="shared" si="121"/>
        <v>2285.183881040547</v>
      </c>
      <c r="BN108" s="13">
        <f t="shared" si="141"/>
        <v>2282.2971902936483</v>
      </c>
      <c r="BO108" s="13">
        <f t="shared" si="122"/>
        <v>18820.463058691992</v>
      </c>
      <c r="BP108">
        <f t="shared" si="142"/>
        <v>2458.1893684122651</v>
      </c>
      <c r="BQ108" s="13">
        <f t="shared" si="123"/>
        <v>2285.183881040547</v>
      </c>
      <c r="BR108" s="37">
        <f t="shared" si="124"/>
        <v>356.50079163128652</v>
      </c>
      <c r="BS108" s="13">
        <f t="shared" si="125"/>
        <v>8018.1749201770026</v>
      </c>
      <c r="BT108">
        <f t="shared" si="143"/>
        <v>431.4370058385482</v>
      </c>
      <c r="BU108" s="13">
        <f t="shared" si="126"/>
        <v>1000.7969427396886</v>
      </c>
      <c r="BV108" s="13">
        <f t="shared" si="144"/>
        <v>357.58283178458066</v>
      </c>
      <c r="BW108" s="13">
        <f t="shared" si="127"/>
        <v>18820.463058691992</v>
      </c>
      <c r="BX108">
        <f t="shared" si="145"/>
        <v>533.47500990319736</v>
      </c>
      <c r="BY108" s="13">
        <f t="shared" si="128"/>
        <v>1000.7969427396886</v>
      </c>
    </row>
    <row r="109" spans="29:77" x14ac:dyDescent="0.2">
      <c r="AC109">
        <v>108</v>
      </c>
      <c r="AD109" s="37">
        <f t="shared" si="99"/>
        <v>4503.4195539657812</v>
      </c>
      <c r="AE109" s="13">
        <f t="shared" si="100"/>
        <v>10690.899893569338</v>
      </c>
      <c r="AF109">
        <f t="shared" si="146"/>
        <v>4602.4093677951269</v>
      </c>
      <c r="AG109" s="13">
        <f t="shared" si="101"/>
        <v>5549.9303857118939</v>
      </c>
      <c r="AH109" s="13">
        <f t="shared" si="129"/>
        <v>4504.9776917865256</v>
      </c>
      <c r="AI109" s="13">
        <f t="shared" si="102"/>
        <v>18820.463058691992</v>
      </c>
      <c r="AJ109">
        <f t="shared" si="130"/>
        <v>4679.2412386262658</v>
      </c>
      <c r="AK109" s="13">
        <f t="shared" si="103"/>
        <v>5549.9303857118939</v>
      </c>
      <c r="AL109" s="37">
        <f t="shared" si="104"/>
        <v>2920.3624522220098</v>
      </c>
      <c r="AM109" s="13">
        <f t="shared" si="105"/>
        <v>13363.624866961673</v>
      </c>
      <c r="AN109">
        <f t="shared" si="131"/>
        <v>3044.099719508692</v>
      </c>
      <c r="AO109" s="13">
        <f t="shared" si="106"/>
        <v>5104.2411726517294</v>
      </c>
      <c r="AP109" s="13">
        <f t="shared" si="132"/>
        <v>2922.2004777624052</v>
      </c>
      <c r="AQ109" s="13">
        <f t="shared" si="107"/>
        <v>18820.463058691992</v>
      </c>
      <c r="AR109" s="13">
        <f t="shared" si="133"/>
        <v>3096.4640246021459</v>
      </c>
      <c r="AS109" s="38">
        <f t="shared" si="108"/>
        <v>5104.2411726517294</v>
      </c>
      <c r="AT109" s="37">
        <f t="shared" si="109"/>
        <v>1575.2228181052485</v>
      </c>
      <c r="AU109" s="13">
        <f t="shared" si="110"/>
        <v>5345.449946784669</v>
      </c>
      <c r="AV109">
        <f t="shared" si="134"/>
        <v>1624.7177250199213</v>
      </c>
      <c r="AW109" s="13">
        <f t="shared" si="111"/>
        <v>1978.4794576065265</v>
      </c>
      <c r="AX109" s="13">
        <f t="shared" si="135"/>
        <v>1576.0422831813432</v>
      </c>
      <c r="AY109" s="13">
        <f t="shared" si="112"/>
        <v>18820.463058691992</v>
      </c>
      <c r="AZ109">
        <f t="shared" si="136"/>
        <v>1750.3058300210839</v>
      </c>
      <c r="BA109" s="13">
        <f t="shared" si="113"/>
        <v>1978.4794576065265</v>
      </c>
      <c r="BB109" s="37">
        <f t="shared" si="114"/>
        <v>1183.7374981592766</v>
      </c>
      <c r="BC109" s="13">
        <f t="shared" si="115"/>
        <v>8018.1749201770026</v>
      </c>
      <c r="BD109">
        <f t="shared" si="137"/>
        <v>1257.9798585312858</v>
      </c>
      <c r="BE109" s="13">
        <f t="shared" si="116"/>
        <v>1574.3100310468933</v>
      </c>
      <c r="BF109" s="13">
        <f t="shared" si="138"/>
        <v>1184.8195383125708</v>
      </c>
      <c r="BG109" s="13">
        <f t="shared" si="117"/>
        <v>18820.463058691992</v>
      </c>
      <c r="BH109">
        <f t="shared" si="139"/>
        <v>1359.0830851523115</v>
      </c>
      <c r="BI109" s="13">
        <f t="shared" si="118"/>
        <v>1574.3100310468933</v>
      </c>
      <c r="BJ109" s="115">
        <f t="shared" si="119"/>
        <v>2281.2151501403541</v>
      </c>
      <c r="BK109" s="13">
        <f t="shared" si="120"/>
        <v>8018.1749201770026</v>
      </c>
      <c r="BL109">
        <f t="shared" si="140"/>
        <v>2355.4575105123636</v>
      </c>
      <c r="BM109" s="116">
        <f t="shared" si="121"/>
        <v>2285.183881040547</v>
      </c>
      <c r="BN109" s="13">
        <f t="shared" si="141"/>
        <v>2282.2971902936483</v>
      </c>
      <c r="BO109" s="13">
        <f t="shared" si="122"/>
        <v>18820.463058691992</v>
      </c>
      <c r="BP109">
        <f t="shared" si="142"/>
        <v>2456.560737133389</v>
      </c>
      <c r="BQ109" s="13">
        <f t="shared" si="123"/>
        <v>2285.183881040547</v>
      </c>
      <c r="BR109" s="37">
        <f t="shared" si="124"/>
        <v>356.50079163128652</v>
      </c>
      <c r="BS109" s="13">
        <f t="shared" si="125"/>
        <v>8018.1749201770026</v>
      </c>
      <c r="BT109">
        <f t="shared" si="143"/>
        <v>430.74315200329579</v>
      </c>
      <c r="BU109" s="13">
        <f t="shared" si="126"/>
        <v>1000.7969427396886</v>
      </c>
      <c r="BV109" s="13">
        <f t="shared" si="144"/>
        <v>357.58283178458066</v>
      </c>
      <c r="BW109" s="13">
        <f t="shared" si="127"/>
        <v>18820.463058691992</v>
      </c>
      <c r="BX109">
        <f t="shared" si="145"/>
        <v>531.84637862432135</v>
      </c>
      <c r="BY109" s="13">
        <f t="shared" si="128"/>
        <v>1000.7969427396886</v>
      </c>
    </row>
    <row r="110" spans="29:77" x14ac:dyDescent="0.2">
      <c r="AC110">
        <v>109</v>
      </c>
      <c r="AD110" s="37">
        <f t="shared" si="99"/>
        <v>4503.4195539657812</v>
      </c>
      <c r="AE110" s="13">
        <f t="shared" si="100"/>
        <v>10690.899893569338</v>
      </c>
      <c r="AF110">
        <f t="shared" si="146"/>
        <v>4601.5012043654997</v>
      </c>
      <c r="AG110" s="13">
        <f t="shared" si="101"/>
        <v>5549.9303857118939</v>
      </c>
      <c r="AH110" s="13">
        <f t="shared" si="129"/>
        <v>4504.9776917865256</v>
      </c>
      <c r="AI110" s="13">
        <f t="shared" si="102"/>
        <v>18820.463058691992</v>
      </c>
      <c r="AJ110">
        <f t="shared" si="130"/>
        <v>4677.6424904901214</v>
      </c>
      <c r="AK110" s="13">
        <f t="shared" si="103"/>
        <v>5549.9303857118939</v>
      </c>
      <c r="AL110" s="37">
        <f t="shared" si="104"/>
        <v>2920.3624522220098</v>
      </c>
      <c r="AM110" s="13">
        <f t="shared" si="105"/>
        <v>13363.624866961673</v>
      </c>
      <c r="AN110">
        <f t="shared" si="131"/>
        <v>3042.9645152216581</v>
      </c>
      <c r="AO110" s="13">
        <f t="shared" si="106"/>
        <v>5104.2411726517294</v>
      </c>
      <c r="AP110" s="13">
        <f t="shared" si="132"/>
        <v>2922.2004777624052</v>
      </c>
      <c r="AQ110" s="13">
        <f t="shared" si="107"/>
        <v>18820.463058691992</v>
      </c>
      <c r="AR110" s="13">
        <f t="shared" si="133"/>
        <v>3094.8652764660014</v>
      </c>
      <c r="AS110" s="38">
        <f t="shared" si="108"/>
        <v>5104.2411726517294</v>
      </c>
      <c r="AT110" s="37">
        <f t="shared" si="109"/>
        <v>1575.2228181052485</v>
      </c>
      <c r="AU110" s="13">
        <f t="shared" si="110"/>
        <v>5345.449946784669</v>
      </c>
      <c r="AV110">
        <f t="shared" si="134"/>
        <v>1624.263643305108</v>
      </c>
      <c r="AW110" s="13">
        <f t="shared" si="111"/>
        <v>1978.4794576065265</v>
      </c>
      <c r="AX110" s="13">
        <f t="shared" si="135"/>
        <v>1576.0422831813432</v>
      </c>
      <c r="AY110" s="13">
        <f t="shared" si="112"/>
        <v>18820.463058691992</v>
      </c>
      <c r="AZ110">
        <f t="shared" si="136"/>
        <v>1748.7070818849395</v>
      </c>
      <c r="BA110" s="13">
        <f t="shared" si="113"/>
        <v>1978.4794576065265</v>
      </c>
      <c r="BB110" s="37">
        <f t="shared" si="114"/>
        <v>1183.7374981592766</v>
      </c>
      <c r="BC110" s="13">
        <f t="shared" si="115"/>
        <v>8018.1749201770026</v>
      </c>
      <c r="BD110">
        <f t="shared" si="137"/>
        <v>1257.2987359590657</v>
      </c>
      <c r="BE110" s="13">
        <f t="shared" si="116"/>
        <v>1574.3100310468933</v>
      </c>
      <c r="BF110" s="13">
        <f t="shared" si="138"/>
        <v>1184.8195383125708</v>
      </c>
      <c r="BG110" s="13">
        <f t="shared" si="117"/>
        <v>18820.463058691992</v>
      </c>
      <c r="BH110">
        <f t="shared" si="139"/>
        <v>1357.484337016167</v>
      </c>
      <c r="BI110" s="13">
        <f t="shared" si="118"/>
        <v>1574.3100310468933</v>
      </c>
      <c r="BJ110" s="115">
        <f t="shared" si="119"/>
        <v>2281.2151501403541</v>
      </c>
      <c r="BK110" s="13">
        <f t="shared" si="120"/>
        <v>8018.1749201770026</v>
      </c>
      <c r="BL110">
        <f t="shared" si="140"/>
        <v>2354.7763879401432</v>
      </c>
      <c r="BM110" s="116">
        <f t="shared" si="121"/>
        <v>2285.183881040547</v>
      </c>
      <c r="BN110" s="13">
        <f t="shared" si="141"/>
        <v>2282.2971902936483</v>
      </c>
      <c r="BO110" s="13">
        <f t="shared" si="122"/>
        <v>18820.463058691992</v>
      </c>
      <c r="BP110">
        <f t="shared" si="142"/>
        <v>2454.9619889972446</v>
      </c>
      <c r="BQ110" s="13">
        <f t="shared" si="123"/>
        <v>2285.183881040547</v>
      </c>
      <c r="BR110" s="37">
        <f t="shared" si="124"/>
        <v>356.50079163128652</v>
      </c>
      <c r="BS110" s="13">
        <f t="shared" si="125"/>
        <v>8018.1749201770026</v>
      </c>
      <c r="BT110">
        <f t="shared" si="143"/>
        <v>430.06202943107553</v>
      </c>
      <c r="BU110" s="13">
        <f t="shared" si="126"/>
        <v>1000.7969427396886</v>
      </c>
      <c r="BV110" s="13">
        <f t="shared" si="144"/>
        <v>357.58283178458066</v>
      </c>
      <c r="BW110" s="13">
        <f t="shared" si="127"/>
        <v>18820.463058691992</v>
      </c>
      <c r="BX110">
        <f t="shared" si="145"/>
        <v>530.24763048817692</v>
      </c>
      <c r="BY110" s="13">
        <f t="shared" si="128"/>
        <v>1000.7969427396886</v>
      </c>
    </row>
    <row r="111" spans="29:77" x14ac:dyDescent="0.2">
      <c r="AC111">
        <v>110</v>
      </c>
      <c r="AD111" s="37">
        <f t="shared" si="99"/>
        <v>4503.4195539657812</v>
      </c>
      <c r="AE111" s="13">
        <f t="shared" si="100"/>
        <v>10690.899893569338</v>
      </c>
      <c r="AF111">
        <f t="shared" si="146"/>
        <v>4600.6095529982294</v>
      </c>
      <c r="AG111" s="13">
        <f t="shared" si="101"/>
        <v>5549.9303857118939</v>
      </c>
      <c r="AH111" s="13">
        <f t="shared" si="129"/>
        <v>4504.9776917865256</v>
      </c>
      <c r="AI111" s="13">
        <f t="shared" si="102"/>
        <v>18820.463058691992</v>
      </c>
      <c r="AJ111">
        <f t="shared" si="130"/>
        <v>4676.072810501907</v>
      </c>
      <c r="AK111" s="13">
        <f t="shared" si="103"/>
        <v>5549.9303857118939</v>
      </c>
      <c r="AL111" s="37">
        <f t="shared" si="104"/>
        <v>2920.3624522220098</v>
      </c>
      <c r="AM111" s="13">
        <f t="shared" si="105"/>
        <v>13363.624866961673</v>
      </c>
      <c r="AN111">
        <f t="shared" si="131"/>
        <v>3041.8499510125703</v>
      </c>
      <c r="AO111" s="13">
        <f t="shared" si="106"/>
        <v>5104.2411726517294</v>
      </c>
      <c r="AP111" s="13">
        <f t="shared" si="132"/>
        <v>2922.2004777624052</v>
      </c>
      <c r="AQ111" s="13">
        <f t="shared" si="107"/>
        <v>18820.463058691992</v>
      </c>
      <c r="AR111" s="13">
        <f t="shared" si="133"/>
        <v>3093.2955964777871</v>
      </c>
      <c r="AS111" s="38">
        <f t="shared" si="108"/>
        <v>5104.2411726517294</v>
      </c>
      <c r="AT111" s="37">
        <f t="shared" si="109"/>
        <v>1575.2228181052485</v>
      </c>
      <c r="AU111" s="13">
        <f t="shared" si="110"/>
        <v>5345.449946784669</v>
      </c>
      <c r="AV111">
        <f t="shared" si="134"/>
        <v>1623.8178176214728</v>
      </c>
      <c r="AW111" s="13">
        <f t="shared" si="111"/>
        <v>1978.4794576065265</v>
      </c>
      <c r="AX111" s="13">
        <f t="shared" si="135"/>
        <v>1576.0422831813432</v>
      </c>
      <c r="AY111" s="13">
        <f t="shared" si="112"/>
        <v>18820.463058691992</v>
      </c>
      <c r="AZ111">
        <f t="shared" si="136"/>
        <v>1747.1374018967249</v>
      </c>
      <c r="BA111" s="13">
        <f t="shared" si="113"/>
        <v>1978.4794576065265</v>
      </c>
      <c r="BB111" s="37">
        <f t="shared" si="114"/>
        <v>1183.7374981592766</v>
      </c>
      <c r="BC111" s="13">
        <f t="shared" si="115"/>
        <v>8018.1749201770026</v>
      </c>
      <c r="BD111">
        <f t="shared" si="137"/>
        <v>1256.629997433613</v>
      </c>
      <c r="BE111" s="13">
        <f t="shared" si="116"/>
        <v>1574.3100310468933</v>
      </c>
      <c r="BF111" s="13">
        <f t="shared" si="138"/>
        <v>1184.8195383125708</v>
      </c>
      <c r="BG111" s="13">
        <f t="shared" si="117"/>
        <v>18820.463058691992</v>
      </c>
      <c r="BH111">
        <f t="shared" si="139"/>
        <v>1355.9146570279524</v>
      </c>
      <c r="BI111" s="13">
        <f t="shared" si="118"/>
        <v>1574.3100310468933</v>
      </c>
      <c r="BJ111" s="115">
        <f t="shared" si="119"/>
        <v>2281.2151501403541</v>
      </c>
      <c r="BK111" s="13">
        <f t="shared" si="120"/>
        <v>8018.1749201770026</v>
      </c>
      <c r="BL111">
        <f t="shared" si="140"/>
        <v>2354.1076494146905</v>
      </c>
      <c r="BM111" s="116">
        <f t="shared" si="121"/>
        <v>2285.183881040547</v>
      </c>
      <c r="BN111" s="13">
        <f t="shared" si="141"/>
        <v>2282.2971902936483</v>
      </c>
      <c r="BO111" s="13">
        <f t="shared" si="122"/>
        <v>18820.463058691992</v>
      </c>
      <c r="BP111">
        <f t="shared" si="142"/>
        <v>2453.3923090090302</v>
      </c>
      <c r="BQ111" s="13">
        <f t="shared" si="123"/>
        <v>2285.183881040547</v>
      </c>
      <c r="BR111" s="37">
        <f t="shared" si="124"/>
        <v>356.50079163128652</v>
      </c>
      <c r="BS111" s="13">
        <f t="shared" si="125"/>
        <v>8018.1749201770026</v>
      </c>
      <c r="BT111">
        <f t="shared" si="143"/>
        <v>429.39329090562291</v>
      </c>
      <c r="BU111" s="13">
        <f t="shared" si="126"/>
        <v>1000.7969427396886</v>
      </c>
      <c r="BV111" s="13">
        <f t="shared" si="144"/>
        <v>357.58283178458066</v>
      </c>
      <c r="BW111" s="13">
        <f t="shared" si="127"/>
        <v>18820.463058691992</v>
      </c>
      <c r="BX111">
        <f t="shared" si="145"/>
        <v>528.67795049996244</v>
      </c>
      <c r="BY111" s="13">
        <f t="shared" si="128"/>
        <v>1000.7969427396886</v>
      </c>
    </row>
    <row r="112" spans="29:77" x14ac:dyDescent="0.2">
      <c r="AC112">
        <v>111</v>
      </c>
      <c r="AD112" s="37">
        <f t="shared" si="99"/>
        <v>4503.4195539657812</v>
      </c>
      <c r="AE112" s="13">
        <f t="shared" si="100"/>
        <v>10690.899893569338</v>
      </c>
      <c r="AF112">
        <f t="shared" si="146"/>
        <v>4599.7339674213608</v>
      </c>
      <c r="AG112" s="13">
        <f t="shared" si="101"/>
        <v>5549.9303857118939</v>
      </c>
      <c r="AH112" s="13">
        <f t="shared" si="129"/>
        <v>4504.9776917865256</v>
      </c>
      <c r="AI112" s="13">
        <f t="shared" si="102"/>
        <v>18820.463058691992</v>
      </c>
      <c r="AJ112">
        <f t="shared" si="130"/>
        <v>4674.531413036003</v>
      </c>
      <c r="AK112" s="13">
        <f t="shared" si="103"/>
        <v>5549.9303857118939</v>
      </c>
      <c r="AL112" s="37">
        <f t="shared" si="104"/>
        <v>2920.3624522220098</v>
      </c>
      <c r="AM112" s="13">
        <f t="shared" si="105"/>
        <v>13363.624866961673</v>
      </c>
      <c r="AN112">
        <f t="shared" si="131"/>
        <v>3040.7554690414845</v>
      </c>
      <c r="AO112" s="13">
        <f t="shared" si="106"/>
        <v>5104.2411726517294</v>
      </c>
      <c r="AP112" s="13">
        <f t="shared" si="132"/>
        <v>2922.2004777624052</v>
      </c>
      <c r="AQ112" s="13">
        <f t="shared" si="107"/>
        <v>18820.463058691992</v>
      </c>
      <c r="AR112" s="13">
        <f t="shared" si="133"/>
        <v>3091.7541990118825</v>
      </c>
      <c r="AS112" s="38">
        <f t="shared" si="108"/>
        <v>5104.2411726517294</v>
      </c>
      <c r="AT112" s="37">
        <f t="shared" si="109"/>
        <v>1575.2228181052485</v>
      </c>
      <c r="AU112" s="13">
        <f t="shared" si="110"/>
        <v>5345.449946784669</v>
      </c>
      <c r="AV112">
        <f t="shared" si="134"/>
        <v>1623.3800248330383</v>
      </c>
      <c r="AW112" s="13">
        <f t="shared" si="111"/>
        <v>1978.4794576065265</v>
      </c>
      <c r="AX112" s="13">
        <f t="shared" si="135"/>
        <v>1576.0422831813432</v>
      </c>
      <c r="AY112" s="13">
        <f t="shared" si="112"/>
        <v>18820.463058691992</v>
      </c>
      <c r="AZ112">
        <f t="shared" si="136"/>
        <v>1745.5960044308206</v>
      </c>
      <c r="BA112" s="13">
        <f t="shared" si="113"/>
        <v>1978.4794576065265</v>
      </c>
      <c r="BB112" s="37">
        <f t="shared" si="114"/>
        <v>1183.7374981592766</v>
      </c>
      <c r="BC112" s="13">
        <f t="shared" si="115"/>
        <v>8018.1749201770026</v>
      </c>
      <c r="BD112">
        <f t="shared" si="137"/>
        <v>1255.9733082509613</v>
      </c>
      <c r="BE112" s="13">
        <f t="shared" si="116"/>
        <v>1574.3100310468933</v>
      </c>
      <c r="BF112" s="13">
        <f t="shared" si="138"/>
        <v>1184.8195383125708</v>
      </c>
      <c r="BG112" s="13">
        <f t="shared" si="117"/>
        <v>18820.463058691992</v>
      </c>
      <c r="BH112">
        <f t="shared" si="139"/>
        <v>1354.3732595620481</v>
      </c>
      <c r="BI112" s="13">
        <f t="shared" si="118"/>
        <v>1574.3100310468933</v>
      </c>
      <c r="BJ112" s="115">
        <f t="shared" si="119"/>
        <v>2281.2151501403541</v>
      </c>
      <c r="BK112" s="13">
        <f t="shared" si="120"/>
        <v>8018.1749201770026</v>
      </c>
      <c r="BL112">
        <f t="shared" si="140"/>
        <v>2353.4509602320391</v>
      </c>
      <c r="BM112" s="116">
        <f t="shared" si="121"/>
        <v>2285.183881040547</v>
      </c>
      <c r="BN112" s="13">
        <f t="shared" si="141"/>
        <v>2282.2971902936483</v>
      </c>
      <c r="BO112" s="13">
        <f t="shared" si="122"/>
        <v>18820.463058691992</v>
      </c>
      <c r="BP112">
        <f t="shared" si="142"/>
        <v>2451.8509115431257</v>
      </c>
      <c r="BQ112" s="13">
        <f t="shared" si="123"/>
        <v>2285.183881040547</v>
      </c>
      <c r="BR112" s="37">
        <f t="shared" si="124"/>
        <v>356.50079163128652</v>
      </c>
      <c r="BS112" s="13">
        <f t="shared" si="125"/>
        <v>8018.1749201770026</v>
      </c>
      <c r="BT112">
        <f t="shared" si="143"/>
        <v>428.73660172297122</v>
      </c>
      <c r="BU112" s="13">
        <f t="shared" si="126"/>
        <v>1000.7969427396886</v>
      </c>
      <c r="BV112" s="13">
        <f t="shared" si="144"/>
        <v>357.58283178458066</v>
      </c>
      <c r="BW112" s="13">
        <f t="shared" si="127"/>
        <v>18820.463058691992</v>
      </c>
      <c r="BX112">
        <f t="shared" si="145"/>
        <v>527.13655303405812</v>
      </c>
      <c r="BY112" s="13">
        <f t="shared" si="128"/>
        <v>1000.7969427396886</v>
      </c>
    </row>
    <row r="113" spans="29:77" x14ac:dyDescent="0.2">
      <c r="AC113">
        <v>112</v>
      </c>
      <c r="AD113" s="37">
        <f t="shared" si="99"/>
        <v>4503.4195539657812</v>
      </c>
      <c r="AE113" s="13">
        <f t="shared" si="100"/>
        <v>10690.899893569338</v>
      </c>
      <c r="AF113">
        <f t="shared" si="146"/>
        <v>4598.874017301222</v>
      </c>
      <c r="AG113" s="13">
        <f t="shared" si="101"/>
        <v>5549.9303857118939</v>
      </c>
      <c r="AH113" s="13">
        <f t="shared" si="129"/>
        <v>4504.9776917865256</v>
      </c>
      <c r="AI113" s="13">
        <f t="shared" si="102"/>
        <v>18820.463058691992</v>
      </c>
      <c r="AJ113">
        <f t="shared" si="130"/>
        <v>4673.0175405248474</v>
      </c>
      <c r="AK113" s="13">
        <f t="shared" si="103"/>
        <v>5549.9303857118939</v>
      </c>
      <c r="AL113" s="37">
        <f t="shared" si="104"/>
        <v>2920.3624522220098</v>
      </c>
      <c r="AM113" s="13">
        <f t="shared" si="105"/>
        <v>13363.624866961673</v>
      </c>
      <c r="AN113">
        <f t="shared" si="131"/>
        <v>3039.6805313913105</v>
      </c>
      <c r="AO113" s="13">
        <f t="shared" si="106"/>
        <v>5104.2411726517294</v>
      </c>
      <c r="AP113" s="13">
        <f t="shared" si="132"/>
        <v>2922.2004777624052</v>
      </c>
      <c r="AQ113" s="13">
        <f t="shared" si="107"/>
        <v>18820.463058691992</v>
      </c>
      <c r="AR113" s="13">
        <f t="shared" si="133"/>
        <v>3090.2403265007265</v>
      </c>
      <c r="AS113" s="38">
        <f t="shared" si="108"/>
        <v>5104.2411726517294</v>
      </c>
      <c r="AT113" s="37">
        <f t="shared" si="109"/>
        <v>1575.2228181052485</v>
      </c>
      <c r="AU113" s="13">
        <f t="shared" si="110"/>
        <v>5345.449946784669</v>
      </c>
      <c r="AV113">
        <f t="shared" si="134"/>
        <v>1622.9500497729687</v>
      </c>
      <c r="AW113" s="13">
        <f t="shared" si="111"/>
        <v>1978.4794576065265</v>
      </c>
      <c r="AX113" s="13">
        <f t="shared" si="135"/>
        <v>1576.0422831813432</v>
      </c>
      <c r="AY113" s="13">
        <f t="shared" si="112"/>
        <v>18820.463058691992</v>
      </c>
      <c r="AZ113">
        <f t="shared" si="136"/>
        <v>1744.0821319196646</v>
      </c>
      <c r="BA113" s="13">
        <f t="shared" si="113"/>
        <v>1978.4794576065265</v>
      </c>
      <c r="BB113" s="37">
        <f t="shared" si="114"/>
        <v>1183.7374981592766</v>
      </c>
      <c r="BC113" s="13">
        <f t="shared" si="115"/>
        <v>8018.1749201770026</v>
      </c>
      <c r="BD113">
        <f t="shared" si="137"/>
        <v>1255.3283456608569</v>
      </c>
      <c r="BE113" s="13">
        <f t="shared" si="116"/>
        <v>1574.3100310468933</v>
      </c>
      <c r="BF113" s="13">
        <f t="shared" si="138"/>
        <v>1184.8195383125708</v>
      </c>
      <c r="BG113" s="13">
        <f t="shared" si="117"/>
        <v>18820.463058691992</v>
      </c>
      <c r="BH113">
        <f t="shared" si="139"/>
        <v>1352.8593870508921</v>
      </c>
      <c r="BI113" s="13">
        <f t="shared" si="118"/>
        <v>1574.3100310468933</v>
      </c>
      <c r="BJ113" s="115">
        <f t="shared" si="119"/>
        <v>2281.2151501403541</v>
      </c>
      <c r="BK113" s="13">
        <f t="shared" si="120"/>
        <v>8018.1749201770026</v>
      </c>
      <c r="BL113">
        <f t="shared" si="140"/>
        <v>2352.8059976419345</v>
      </c>
      <c r="BM113" s="116">
        <f t="shared" si="121"/>
        <v>2285.183881040547</v>
      </c>
      <c r="BN113" s="13">
        <f t="shared" si="141"/>
        <v>2282.2971902936483</v>
      </c>
      <c r="BO113" s="13">
        <f t="shared" si="122"/>
        <v>18820.463058691992</v>
      </c>
      <c r="BP113">
        <f t="shared" si="142"/>
        <v>2450.3370390319697</v>
      </c>
      <c r="BQ113" s="13">
        <f t="shared" si="123"/>
        <v>2285.183881040547</v>
      </c>
      <c r="BR113" s="37">
        <f t="shared" si="124"/>
        <v>356.50079163128652</v>
      </c>
      <c r="BS113" s="13">
        <f t="shared" si="125"/>
        <v>8018.1749201770026</v>
      </c>
      <c r="BT113">
        <f t="shared" si="143"/>
        <v>428.09163913286693</v>
      </c>
      <c r="BU113" s="13">
        <f t="shared" si="126"/>
        <v>1000.7969427396886</v>
      </c>
      <c r="BV113" s="13">
        <f t="shared" si="144"/>
        <v>357.58283178458066</v>
      </c>
      <c r="BW113" s="13">
        <f t="shared" si="127"/>
        <v>18820.463058691992</v>
      </c>
      <c r="BX113">
        <f t="shared" si="145"/>
        <v>525.62268052290199</v>
      </c>
      <c r="BY113" s="13">
        <f t="shared" si="128"/>
        <v>1000.7969427396886</v>
      </c>
    </row>
    <row r="114" spans="29:77" x14ac:dyDescent="0.2">
      <c r="AC114">
        <v>113</v>
      </c>
      <c r="AD114" s="37">
        <f t="shared" si="99"/>
        <v>4503.4195539657812</v>
      </c>
      <c r="AE114" s="13">
        <f t="shared" si="100"/>
        <v>10690.899893569338</v>
      </c>
      <c r="AF114">
        <f t="shared" si="146"/>
        <v>4598.0292875371915</v>
      </c>
      <c r="AG114" s="13">
        <f t="shared" si="101"/>
        <v>5549.9303857118939</v>
      </c>
      <c r="AH114" s="13">
        <f t="shared" si="129"/>
        <v>4504.9776917865256</v>
      </c>
      <c r="AI114" s="13">
        <f t="shared" si="102"/>
        <v>18820.463058691992</v>
      </c>
      <c r="AJ114">
        <f t="shared" si="130"/>
        <v>4671.5304622174281</v>
      </c>
      <c r="AK114" s="13">
        <f t="shared" si="103"/>
        <v>5549.9303857118939</v>
      </c>
      <c r="AL114" s="37">
        <f t="shared" si="104"/>
        <v>2920.3624522220098</v>
      </c>
      <c r="AM114" s="13">
        <f t="shared" si="105"/>
        <v>13363.624866961673</v>
      </c>
      <c r="AN114">
        <f t="shared" si="131"/>
        <v>3038.6246191862724</v>
      </c>
      <c r="AO114" s="13">
        <f t="shared" si="106"/>
        <v>5104.2411726517294</v>
      </c>
      <c r="AP114" s="13">
        <f t="shared" si="132"/>
        <v>2922.2004777624052</v>
      </c>
      <c r="AQ114" s="13">
        <f t="shared" si="107"/>
        <v>18820.463058691992</v>
      </c>
      <c r="AR114" s="13">
        <f t="shared" si="133"/>
        <v>3088.7532481933076</v>
      </c>
      <c r="AS114" s="38">
        <f t="shared" si="108"/>
        <v>5104.2411726517294</v>
      </c>
      <c r="AT114" s="37">
        <f t="shared" si="109"/>
        <v>1575.2228181052485</v>
      </c>
      <c r="AU114" s="13">
        <f t="shared" si="110"/>
        <v>5345.449946784669</v>
      </c>
      <c r="AV114">
        <f t="shared" si="134"/>
        <v>1622.5276848909537</v>
      </c>
      <c r="AW114" s="13">
        <f t="shared" si="111"/>
        <v>1978.4794576065265</v>
      </c>
      <c r="AX114" s="13">
        <f t="shared" si="135"/>
        <v>1576.0422831813432</v>
      </c>
      <c r="AY114" s="13">
        <f t="shared" si="112"/>
        <v>18820.463058691992</v>
      </c>
      <c r="AZ114">
        <f t="shared" si="136"/>
        <v>1742.5950536122459</v>
      </c>
      <c r="BA114" s="13">
        <f t="shared" si="113"/>
        <v>1978.4794576065265</v>
      </c>
      <c r="BB114" s="37">
        <f t="shared" si="114"/>
        <v>1183.7374981592766</v>
      </c>
      <c r="BC114" s="13">
        <f t="shared" si="115"/>
        <v>8018.1749201770026</v>
      </c>
      <c r="BD114">
        <f t="shared" si="137"/>
        <v>1254.6947983378341</v>
      </c>
      <c r="BE114" s="13">
        <f t="shared" si="116"/>
        <v>1574.3100310468933</v>
      </c>
      <c r="BF114" s="13">
        <f t="shared" si="138"/>
        <v>1184.8195383125708</v>
      </c>
      <c r="BG114" s="13">
        <f t="shared" si="117"/>
        <v>18820.463058691992</v>
      </c>
      <c r="BH114">
        <f t="shared" si="139"/>
        <v>1351.3723087434735</v>
      </c>
      <c r="BI114" s="13">
        <f t="shared" si="118"/>
        <v>1574.3100310468933</v>
      </c>
      <c r="BJ114" s="115">
        <f t="shared" si="119"/>
        <v>2281.2151501403541</v>
      </c>
      <c r="BK114" s="13">
        <f t="shared" si="120"/>
        <v>8018.1749201770026</v>
      </c>
      <c r="BL114">
        <f t="shared" si="140"/>
        <v>2352.1724503189116</v>
      </c>
      <c r="BM114" s="116">
        <f t="shared" si="121"/>
        <v>2285.183881040547</v>
      </c>
      <c r="BN114" s="13">
        <f t="shared" si="141"/>
        <v>2282.2971902936483</v>
      </c>
      <c r="BO114" s="13">
        <f t="shared" si="122"/>
        <v>18820.463058691992</v>
      </c>
      <c r="BP114">
        <f t="shared" si="142"/>
        <v>2448.8499607245508</v>
      </c>
      <c r="BQ114" s="13">
        <f t="shared" si="123"/>
        <v>2285.183881040547</v>
      </c>
      <c r="BR114" s="37">
        <f t="shared" si="124"/>
        <v>356.50079163128652</v>
      </c>
      <c r="BS114" s="13">
        <f t="shared" si="125"/>
        <v>8018.1749201770026</v>
      </c>
      <c r="BT114">
        <f t="shared" si="143"/>
        <v>427.45809180984406</v>
      </c>
      <c r="BU114" s="13">
        <f t="shared" si="126"/>
        <v>1000.7969427396886</v>
      </c>
      <c r="BV114" s="13">
        <f t="shared" si="144"/>
        <v>357.58283178458066</v>
      </c>
      <c r="BW114" s="13">
        <f t="shared" si="127"/>
        <v>18820.463058691992</v>
      </c>
      <c r="BX114">
        <f t="shared" si="145"/>
        <v>524.13560221548323</v>
      </c>
      <c r="BY114" s="13">
        <f t="shared" si="128"/>
        <v>1000.7969427396886</v>
      </c>
    </row>
    <row r="115" spans="29:77" x14ac:dyDescent="0.2">
      <c r="AC115">
        <v>114</v>
      </c>
      <c r="AD115" s="37">
        <f t="shared" si="99"/>
        <v>4503.4195539657812</v>
      </c>
      <c r="AE115" s="13">
        <f t="shared" si="100"/>
        <v>10690.899893569338</v>
      </c>
      <c r="AF115">
        <f t="shared" si="146"/>
        <v>4597.1993775935825</v>
      </c>
      <c r="AG115" s="13">
        <f t="shared" si="101"/>
        <v>5549.9303857118939</v>
      </c>
      <c r="AH115" s="13">
        <f t="shared" si="129"/>
        <v>4504.9776917865256</v>
      </c>
      <c r="AI115" s="13">
        <f t="shared" si="102"/>
        <v>18820.463058691992</v>
      </c>
      <c r="AJ115">
        <f t="shared" si="130"/>
        <v>4670.0694730031219</v>
      </c>
      <c r="AK115" s="13">
        <f t="shared" si="103"/>
        <v>5549.9303857118939</v>
      </c>
      <c r="AL115" s="37">
        <f t="shared" si="104"/>
        <v>2920.3624522220098</v>
      </c>
      <c r="AM115" s="13">
        <f t="shared" si="105"/>
        <v>13363.624866961673</v>
      </c>
      <c r="AN115">
        <f t="shared" si="131"/>
        <v>3037.5872317567614</v>
      </c>
      <c r="AO115" s="13">
        <f t="shared" si="106"/>
        <v>5104.2411726517294</v>
      </c>
      <c r="AP115" s="13">
        <f t="shared" si="132"/>
        <v>2922.2004777624052</v>
      </c>
      <c r="AQ115" s="13">
        <f t="shared" si="107"/>
        <v>18820.463058691992</v>
      </c>
      <c r="AR115" s="13">
        <f t="shared" si="133"/>
        <v>3087.2922589790014</v>
      </c>
      <c r="AS115" s="38">
        <f t="shared" si="108"/>
        <v>5104.2411726517294</v>
      </c>
      <c r="AT115" s="37">
        <f t="shared" si="109"/>
        <v>1575.2228181052485</v>
      </c>
      <c r="AU115" s="13">
        <f t="shared" si="110"/>
        <v>5345.449946784669</v>
      </c>
      <c r="AV115">
        <f t="shared" si="134"/>
        <v>1622.1127299191492</v>
      </c>
      <c r="AW115" s="13">
        <f t="shared" si="111"/>
        <v>1978.4794576065265</v>
      </c>
      <c r="AX115" s="13">
        <f t="shared" si="135"/>
        <v>1576.0422831813432</v>
      </c>
      <c r="AY115" s="13">
        <f t="shared" si="112"/>
        <v>18820.463058691992</v>
      </c>
      <c r="AZ115">
        <f t="shared" si="136"/>
        <v>1741.1340643979397</v>
      </c>
      <c r="BA115" s="13">
        <f t="shared" si="113"/>
        <v>1978.4794576065265</v>
      </c>
      <c r="BB115" s="37">
        <f t="shared" si="114"/>
        <v>1183.7374981592766</v>
      </c>
      <c r="BC115" s="13">
        <f t="shared" si="115"/>
        <v>8018.1749201770026</v>
      </c>
      <c r="BD115">
        <f t="shared" si="137"/>
        <v>1254.0723658801276</v>
      </c>
      <c r="BE115" s="13">
        <f t="shared" si="116"/>
        <v>1574.3100310468933</v>
      </c>
      <c r="BF115" s="13">
        <f t="shared" si="138"/>
        <v>1184.8195383125708</v>
      </c>
      <c r="BG115" s="13">
        <f t="shared" si="117"/>
        <v>18820.463058691992</v>
      </c>
      <c r="BH115">
        <f t="shared" si="139"/>
        <v>1349.9113195291673</v>
      </c>
      <c r="BI115" s="13">
        <f t="shared" si="118"/>
        <v>1574.3100310468933</v>
      </c>
      <c r="BJ115" s="115">
        <f t="shared" si="119"/>
        <v>2281.2151501403541</v>
      </c>
      <c r="BK115" s="13">
        <f t="shared" si="120"/>
        <v>8018.1749201770026</v>
      </c>
      <c r="BL115">
        <f t="shared" si="140"/>
        <v>2351.5500178612051</v>
      </c>
      <c r="BM115" s="116">
        <f t="shared" si="121"/>
        <v>2285.183881040547</v>
      </c>
      <c r="BN115" s="13">
        <f t="shared" si="141"/>
        <v>2282.2971902936483</v>
      </c>
      <c r="BO115" s="13">
        <f t="shared" si="122"/>
        <v>18820.463058691992</v>
      </c>
      <c r="BP115">
        <f t="shared" si="142"/>
        <v>2447.3889715102446</v>
      </c>
      <c r="BQ115" s="13">
        <f t="shared" si="123"/>
        <v>2285.183881040547</v>
      </c>
      <c r="BR115" s="37">
        <f t="shared" si="124"/>
        <v>356.50079163128652</v>
      </c>
      <c r="BS115" s="13">
        <f t="shared" si="125"/>
        <v>8018.1749201770026</v>
      </c>
      <c r="BT115">
        <f t="shared" si="143"/>
        <v>426.83565935213744</v>
      </c>
      <c r="BU115" s="13">
        <f t="shared" si="126"/>
        <v>1000.7969427396886</v>
      </c>
      <c r="BV115" s="13">
        <f t="shared" si="144"/>
        <v>357.58283178458066</v>
      </c>
      <c r="BW115" s="13">
        <f t="shared" si="127"/>
        <v>18820.463058691992</v>
      </c>
      <c r="BX115">
        <f t="shared" si="145"/>
        <v>522.67461300117702</v>
      </c>
      <c r="BY115" s="13">
        <f t="shared" si="128"/>
        <v>1000.7969427396886</v>
      </c>
    </row>
    <row r="116" spans="29:77" x14ac:dyDescent="0.2">
      <c r="AC116">
        <v>115</v>
      </c>
      <c r="AD116" s="37">
        <f t="shared" si="99"/>
        <v>4503.4195539657812</v>
      </c>
      <c r="AE116" s="13">
        <f t="shared" si="100"/>
        <v>10690.899893569338</v>
      </c>
      <c r="AF116">
        <f t="shared" si="146"/>
        <v>4596.3839008663845</v>
      </c>
      <c r="AG116" s="13">
        <f t="shared" si="101"/>
        <v>5549.9303857118939</v>
      </c>
      <c r="AH116" s="13">
        <f t="shared" si="129"/>
        <v>4504.9776917865256</v>
      </c>
      <c r="AI116" s="13">
        <f t="shared" si="102"/>
        <v>18820.463058691992</v>
      </c>
      <c r="AJ116">
        <f t="shared" si="130"/>
        <v>4668.6338922968907</v>
      </c>
      <c r="AK116" s="13">
        <f t="shared" si="103"/>
        <v>5549.9303857118939</v>
      </c>
      <c r="AL116" s="37">
        <f t="shared" si="104"/>
        <v>2920.3624522220098</v>
      </c>
      <c r="AM116" s="13">
        <f t="shared" si="105"/>
        <v>13363.624866961673</v>
      </c>
      <c r="AN116">
        <f t="shared" si="131"/>
        <v>3036.5678858477636</v>
      </c>
      <c r="AO116" s="13">
        <f t="shared" si="106"/>
        <v>5104.2411726517294</v>
      </c>
      <c r="AP116" s="13">
        <f t="shared" si="132"/>
        <v>2922.2004777624052</v>
      </c>
      <c r="AQ116" s="13">
        <f t="shared" si="107"/>
        <v>18820.463058691992</v>
      </c>
      <c r="AR116" s="13">
        <f t="shared" si="133"/>
        <v>3085.8566782727703</v>
      </c>
      <c r="AS116" s="38">
        <f t="shared" si="108"/>
        <v>5104.2411726517294</v>
      </c>
      <c r="AT116" s="37">
        <f t="shared" si="109"/>
        <v>1575.2228181052485</v>
      </c>
      <c r="AU116" s="13">
        <f t="shared" si="110"/>
        <v>5345.449946784669</v>
      </c>
      <c r="AV116">
        <f t="shared" si="134"/>
        <v>1621.7049915555499</v>
      </c>
      <c r="AW116" s="13">
        <f t="shared" si="111"/>
        <v>1978.4794576065265</v>
      </c>
      <c r="AX116" s="13">
        <f t="shared" si="135"/>
        <v>1576.0422831813432</v>
      </c>
      <c r="AY116" s="13">
        <f t="shared" si="112"/>
        <v>18820.463058691992</v>
      </c>
      <c r="AZ116">
        <f t="shared" si="136"/>
        <v>1739.6984836917084</v>
      </c>
      <c r="BA116" s="13">
        <f t="shared" si="113"/>
        <v>1978.4794576065265</v>
      </c>
      <c r="BB116" s="37">
        <f t="shared" si="114"/>
        <v>1183.7374981592766</v>
      </c>
      <c r="BC116" s="13">
        <f t="shared" si="115"/>
        <v>8018.1749201770026</v>
      </c>
      <c r="BD116">
        <f t="shared" si="137"/>
        <v>1253.4607583347288</v>
      </c>
      <c r="BE116" s="13">
        <f t="shared" si="116"/>
        <v>1574.3100310468933</v>
      </c>
      <c r="BF116" s="13">
        <f t="shared" si="138"/>
        <v>1184.8195383125708</v>
      </c>
      <c r="BG116" s="13">
        <f t="shared" si="117"/>
        <v>18820.463058691992</v>
      </c>
      <c r="BH116">
        <f t="shared" si="139"/>
        <v>1348.4757388229359</v>
      </c>
      <c r="BI116" s="13">
        <f t="shared" si="118"/>
        <v>1574.3100310468933</v>
      </c>
      <c r="BJ116" s="115">
        <f t="shared" si="119"/>
        <v>2281.2151501403541</v>
      </c>
      <c r="BK116" s="13">
        <f t="shared" si="120"/>
        <v>8018.1749201770026</v>
      </c>
      <c r="BL116">
        <f t="shared" si="140"/>
        <v>2350.9384103158063</v>
      </c>
      <c r="BM116" s="116">
        <f t="shared" si="121"/>
        <v>2285.183881040547</v>
      </c>
      <c r="BN116" s="13">
        <f t="shared" si="141"/>
        <v>2282.2971902936483</v>
      </c>
      <c r="BO116" s="13">
        <f t="shared" si="122"/>
        <v>18820.463058691992</v>
      </c>
      <c r="BP116">
        <f t="shared" si="142"/>
        <v>2445.9533908040135</v>
      </c>
      <c r="BQ116" s="13">
        <f t="shared" si="123"/>
        <v>2285.183881040547</v>
      </c>
      <c r="BR116" s="37">
        <f t="shared" si="124"/>
        <v>356.50079163128652</v>
      </c>
      <c r="BS116" s="13">
        <f t="shared" si="125"/>
        <v>8018.1749201770026</v>
      </c>
      <c r="BT116">
        <f t="shared" si="143"/>
        <v>426.22405180673871</v>
      </c>
      <c r="BU116" s="13">
        <f t="shared" si="126"/>
        <v>1000.7969427396886</v>
      </c>
      <c r="BV116" s="13">
        <f t="shared" si="144"/>
        <v>357.58283178458066</v>
      </c>
      <c r="BW116" s="13">
        <f t="shared" si="127"/>
        <v>18820.463058691992</v>
      </c>
      <c r="BX116">
        <f t="shared" si="145"/>
        <v>521.23903229494579</v>
      </c>
      <c r="BY116" s="13">
        <f t="shared" si="128"/>
        <v>1000.7969427396886</v>
      </c>
    </row>
    <row r="117" spans="29:77" x14ac:dyDescent="0.2">
      <c r="AC117">
        <v>116</v>
      </c>
      <c r="AD117" s="37">
        <f t="shared" si="99"/>
        <v>4503.4195539657812</v>
      </c>
      <c r="AE117" s="13">
        <f t="shared" si="100"/>
        <v>10690.899893569338</v>
      </c>
      <c r="AF117">
        <f t="shared" si="146"/>
        <v>4595.5824840827581</v>
      </c>
      <c r="AG117" s="13">
        <f t="shared" si="101"/>
        <v>5549.9303857118939</v>
      </c>
      <c r="AH117" s="13">
        <f t="shared" si="129"/>
        <v>4504.9776917865256</v>
      </c>
      <c r="AI117" s="13">
        <f t="shared" si="102"/>
        <v>18820.463058691992</v>
      </c>
      <c r="AJ117">
        <f t="shared" si="130"/>
        <v>4667.2230629821461</v>
      </c>
      <c r="AK117" s="13">
        <f t="shared" si="103"/>
        <v>5549.9303857118939</v>
      </c>
      <c r="AL117" s="37">
        <f t="shared" si="104"/>
        <v>2920.3624522220098</v>
      </c>
      <c r="AM117" s="13">
        <f t="shared" si="105"/>
        <v>13363.624866961673</v>
      </c>
      <c r="AN117">
        <f t="shared" si="131"/>
        <v>3035.5661148682311</v>
      </c>
      <c r="AO117" s="13">
        <f t="shared" si="106"/>
        <v>5104.2411726517294</v>
      </c>
      <c r="AP117" s="13">
        <f t="shared" si="132"/>
        <v>2922.2004777624052</v>
      </c>
      <c r="AQ117" s="13">
        <f t="shared" si="107"/>
        <v>18820.463058691992</v>
      </c>
      <c r="AR117" s="13">
        <f t="shared" si="133"/>
        <v>3084.4458489580256</v>
      </c>
      <c r="AS117" s="38">
        <f t="shared" si="108"/>
        <v>5104.2411726517294</v>
      </c>
      <c r="AT117" s="37">
        <f t="shared" si="109"/>
        <v>1575.2228181052485</v>
      </c>
      <c r="AU117" s="13">
        <f t="shared" si="110"/>
        <v>5345.449946784669</v>
      </c>
      <c r="AV117">
        <f t="shared" si="134"/>
        <v>1621.304283163737</v>
      </c>
      <c r="AW117" s="13">
        <f t="shared" si="111"/>
        <v>1978.4794576065265</v>
      </c>
      <c r="AX117" s="13">
        <f t="shared" si="135"/>
        <v>1576.0422831813432</v>
      </c>
      <c r="AY117" s="13">
        <f t="shared" si="112"/>
        <v>18820.463058691992</v>
      </c>
      <c r="AZ117">
        <f t="shared" si="136"/>
        <v>1738.2876543769639</v>
      </c>
      <c r="BA117" s="13">
        <f t="shared" si="113"/>
        <v>1978.4794576065265</v>
      </c>
      <c r="BB117" s="37">
        <f t="shared" si="114"/>
        <v>1183.7374981592766</v>
      </c>
      <c r="BC117" s="13">
        <f t="shared" si="115"/>
        <v>8018.1749201770026</v>
      </c>
      <c r="BD117">
        <f t="shared" si="137"/>
        <v>1252.8596957470095</v>
      </c>
      <c r="BE117" s="13">
        <f t="shared" si="116"/>
        <v>1574.3100310468933</v>
      </c>
      <c r="BF117" s="13">
        <f t="shared" si="138"/>
        <v>1184.8195383125708</v>
      </c>
      <c r="BG117" s="13">
        <f t="shared" si="117"/>
        <v>18820.463058691992</v>
      </c>
      <c r="BH117">
        <f t="shared" si="139"/>
        <v>1347.0649095081915</v>
      </c>
      <c r="BI117" s="13">
        <f t="shared" si="118"/>
        <v>1574.3100310468933</v>
      </c>
      <c r="BJ117" s="115">
        <f t="shared" si="119"/>
        <v>2281.2151501403541</v>
      </c>
      <c r="BK117" s="13">
        <f t="shared" si="120"/>
        <v>8018.1749201770026</v>
      </c>
      <c r="BL117">
        <f t="shared" si="140"/>
        <v>2350.337347728087</v>
      </c>
      <c r="BM117" s="116">
        <f t="shared" si="121"/>
        <v>2285.183881040547</v>
      </c>
      <c r="BN117" s="13">
        <f t="shared" si="141"/>
        <v>2282.2971902936483</v>
      </c>
      <c r="BO117" s="13">
        <f t="shared" si="122"/>
        <v>18820.463058691992</v>
      </c>
      <c r="BP117">
        <f t="shared" si="142"/>
        <v>2444.5425614892688</v>
      </c>
      <c r="BQ117" s="13">
        <f t="shared" si="123"/>
        <v>2285.183881040547</v>
      </c>
      <c r="BR117" s="37">
        <f t="shared" si="124"/>
        <v>356.50079163128652</v>
      </c>
      <c r="BS117" s="13">
        <f t="shared" si="125"/>
        <v>8018.1749201770026</v>
      </c>
      <c r="BT117">
        <f t="shared" si="143"/>
        <v>425.6229892190193</v>
      </c>
      <c r="BU117" s="13">
        <f t="shared" si="126"/>
        <v>1000.7969427396886</v>
      </c>
      <c r="BV117" s="13">
        <f t="shared" si="144"/>
        <v>357.58283178458066</v>
      </c>
      <c r="BW117" s="13">
        <f t="shared" si="127"/>
        <v>18820.463058691992</v>
      </c>
      <c r="BX117">
        <f t="shared" si="145"/>
        <v>519.82820298020124</v>
      </c>
      <c r="BY117" s="13">
        <f t="shared" si="128"/>
        <v>1000.7969427396886</v>
      </c>
    </row>
    <row r="118" spans="29:77" x14ac:dyDescent="0.2">
      <c r="AC118">
        <v>117</v>
      </c>
      <c r="AD118" s="37">
        <f t="shared" si="99"/>
        <v>4503.4195539657812</v>
      </c>
      <c r="AE118" s="13">
        <f t="shared" si="100"/>
        <v>10690.899893569338</v>
      </c>
      <c r="AF118">
        <f t="shared" si="146"/>
        <v>4594.794766731331</v>
      </c>
      <c r="AG118" s="13">
        <f t="shared" si="101"/>
        <v>5549.9303857118939</v>
      </c>
      <c r="AH118" s="13">
        <f t="shared" si="129"/>
        <v>4504.9776917865256</v>
      </c>
      <c r="AI118" s="13">
        <f t="shared" si="102"/>
        <v>18820.463058691992</v>
      </c>
      <c r="AJ118">
        <f t="shared" si="130"/>
        <v>4665.8363504078243</v>
      </c>
      <c r="AK118" s="13">
        <f t="shared" si="103"/>
        <v>5549.9303857118939</v>
      </c>
      <c r="AL118" s="37">
        <f t="shared" si="104"/>
        <v>2920.3624522220098</v>
      </c>
      <c r="AM118" s="13">
        <f t="shared" si="105"/>
        <v>13363.624866961673</v>
      </c>
      <c r="AN118">
        <f t="shared" si="131"/>
        <v>3034.581468178947</v>
      </c>
      <c r="AO118" s="13">
        <f t="shared" si="106"/>
        <v>5104.2411726517294</v>
      </c>
      <c r="AP118" s="13">
        <f t="shared" si="132"/>
        <v>2922.2004777624052</v>
      </c>
      <c r="AQ118" s="13">
        <f t="shared" si="107"/>
        <v>18820.463058691992</v>
      </c>
      <c r="AR118" s="13">
        <f t="shared" si="133"/>
        <v>3083.0591363837043</v>
      </c>
      <c r="AS118" s="38">
        <f t="shared" si="108"/>
        <v>5104.2411726517294</v>
      </c>
      <c r="AT118" s="37">
        <f t="shared" si="109"/>
        <v>1575.2228181052485</v>
      </c>
      <c r="AU118" s="13">
        <f t="shared" si="110"/>
        <v>5345.449946784669</v>
      </c>
      <c r="AV118">
        <f t="shared" si="134"/>
        <v>1620.9104244880234</v>
      </c>
      <c r="AW118" s="13">
        <f t="shared" si="111"/>
        <v>1978.4794576065265</v>
      </c>
      <c r="AX118" s="13">
        <f t="shared" si="135"/>
        <v>1576.0422831813432</v>
      </c>
      <c r="AY118" s="13">
        <f t="shared" si="112"/>
        <v>18820.463058691992</v>
      </c>
      <c r="AZ118">
        <f t="shared" si="136"/>
        <v>1736.9009418026424</v>
      </c>
      <c r="BA118" s="13">
        <f t="shared" si="113"/>
        <v>1978.4794576065265</v>
      </c>
      <c r="BB118" s="37">
        <f t="shared" si="114"/>
        <v>1183.7374981592766</v>
      </c>
      <c r="BC118" s="13">
        <f t="shared" si="115"/>
        <v>8018.1749201770026</v>
      </c>
      <c r="BD118">
        <f t="shared" si="137"/>
        <v>1252.2689077334389</v>
      </c>
      <c r="BE118" s="13">
        <f t="shared" si="116"/>
        <v>1574.3100310468933</v>
      </c>
      <c r="BF118" s="13">
        <f t="shared" si="138"/>
        <v>1184.8195383125708</v>
      </c>
      <c r="BG118" s="13">
        <f t="shared" si="117"/>
        <v>18820.463058691992</v>
      </c>
      <c r="BH118">
        <f t="shared" si="139"/>
        <v>1345.6781969338699</v>
      </c>
      <c r="BI118" s="13">
        <f t="shared" si="118"/>
        <v>1574.3100310468933</v>
      </c>
      <c r="BJ118" s="115">
        <f t="shared" si="119"/>
        <v>2281.2151501403541</v>
      </c>
      <c r="BK118" s="13">
        <f t="shared" si="120"/>
        <v>8018.1749201770026</v>
      </c>
      <c r="BL118">
        <f t="shared" si="140"/>
        <v>2349.7465597145165</v>
      </c>
      <c r="BM118" s="116">
        <f t="shared" si="121"/>
        <v>2285.183881040547</v>
      </c>
      <c r="BN118" s="13">
        <f t="shared" si="141"/>
        <v>2282.2971902936483</v>
      </c>
      <c r="BO118" s="13">
        <f t="shared" si="122"/>
        <v>18820.463058691992</v>
      </c>
      <c r="BP118">
        <f t="shared" si="142"/>
        <v>2443.1558489149475</v>
      </c>
      <c r="BQ118" s="13">
        <f t="shared" si="123"/>
        <v>2285.183881040547</v>
      </c>
      <c r="BR118" s="37">
        <f t="shared" si="124"/>
        <v>356.50079163128652</v>
      </c>
      <c r="BS118" s="13">
        <f t="shared" si="125"/>
        <v>8018.1749201770026</v>
      </c>
      <c r="BT118">
        <f t="shared" si="143"/>
        <v>425.03220120544893</v>
      </c>
      <c r="BU118" s="13">
        <f t="shared" si="126"/>
        <v>1000.7969427396886</v>
      </c>
      <c r="BV118" s="13">
        <f t="shared" si="144"/>
        <v>357.58283178458066</v>
      </c>
      <c r="BW118" s="13">
        <f t="shared" si="127"/>
        <v>18820.463058691992</v>
      </c>
      <c r="BX118">
        <f t="shared" si="145"/>
        <v>518.44149040587968</v>
      </c>
      <c r="BY118" s="13">
        <f t="shared" si="128"/>
        <v>1000.7969427396886</v>
      </c>
    </row>
    <row r="119" spans="29:77" x14ac:dyDescent="0.2">
      <c r="AC119">
        <v>118</v>
      </c>
      <c r="AD119" s="37">
        <f t="shared" si="99"/>
        <v>4503.4195539657812</v>
      </c>
      <c r="AE119" s="13">
        <f t="shared" si="100"/>
        <v>10690.899893569338</v>
      </c>
      <c r="AF119">
        <f t="shared" si="146"/>
        <v>4594.0204005214537</v>
      </c>
      <c r="AG119" s="13">
        <f t="shared" si="101"/>
        <v>5549.9303857118939</v>
      </c>
      <c r="AH119" s="13">
        <f t="shared" si="129"/>
        <v>4504.9776917865256</v>
      </c>
      <c r="AI119" s="13">
        <f t="shared" si="102"/>
        <v>18820.463058691992</v>
      </c>
      <c r="AJ119">
        <f t="shared" si="130"/>
        <v>4664.4731414364578</v>
      </c>
      <c r="AK119" s="13">
        <f t="shared" si="103"/>
        <v>5549.9303857118939</v>
      </c>
      <c r="AL119" s="37">
        <f t="shared" si="104"/>
        <v>2920.3624522220098</v>
      </c>
      <c r="AM119" s="13">
        <f t="shared" si="105"/>
        <v>13363.624866961673</v>
      </c>
      <c r="AN119">
        <f t="shared" si="131"/>
        <v>3033.6135104166001</v>
      </c>
      <c r="AO119" s="13">
        <f t="shared" si="106"/>
        <v>5104.2411726517294</v>
      </c>
      <c r="AP119" s="13">
        <f t="shared" si="132"/>
        <v>2922.2004777624052</v>
      </c>
      <c r="AQ119" s="13">
        <f t="shared" si="107"/>
        <v>18820.463058691992</v>
      </c>
      <c r="AR119" s="13">
        <f t="shared" si="133"/>
        <v>3081.6959274123374</v>
      </c>
      <c r="AS119" s="38">
        <f t="shared" si="108"/>
        <v>5104.2411726517294</v>
      </c>
      <c r="AT119" s="37">
        <f t="shared" si="109"/>
        <v>1575.2228181052485</v>
      </c>
      <c r="AU119" s="13">
        <f t="shared" si="110"/>
        <v>5345.449946784669</v>
      </c>
      <c r="AV119">
        <f t="shared" si="134"/>
        <v>1620.5232413830847</v>
      </c>
      <c r="AW119" s="13">
        <f t="shared" si="111"/>
        <v>1978.4794576065265</v>
      </c>
      <c r="AX119" s="13">
        <f t="shared" si="135"/>
        <v>1576.0422831813432</v>
      </c>
      <c r="AY119" s="13">
        <f t="shared" si="112"/>
        <v>18820.463058691992</v>
      </c>
      <c r="AZ119">
        <f t="shared" si="136"/>
        <v>1735.5377328312754</v>
      </c>
      <c r="BA119" s="13">
        <f t="shared" si="113"/>
        <v>1978.4794576065265</v>
      </c>
      <c r="BB119" s="37">
        <f t="shared" si="114"/>
        <v>1183.7374981592766</v>
      </c>
      <c r="BC119" s="13">
        <f t="shared" si="115"/>
        <v>8018.1749201770026</v>
      </c>
      <c r="BD119">
        <f t="shared" si="137"/>
        <v>1251.6881330760309</v>
      </c>
      <c r="BE119" s="13">
        <f t="shared" si="116"/>
        <v>1574.3100310468933</v>
      </c>
      <c r="BF119" s="13">
        <f t="shared" si="138"/>
        <v>1184.8195383125708</v>
      </c>
      <c r="BG119" s="13">
        <f t="shared" si="117"/>
        <v>18820.463058691992</v>
      </c>
      <c r="BH119">
        <f t="shared" si="139"/>
        <v>1344.314987962503</v>
      </c>
      <c r="BI119" s="13">
        <f t="shared" si="118"/>
        <v>1574.3100310468933</v>
      </c>
      <c r="BJ119" s="115">
        <f t="shared" si="119"/>
        <v>2281.2151501403541</v>
      </c>
      <c r="BK119" s="13">
        <f t="shared" si="120"/>
        <v>8018.1749201770026</v>
      </c>
      <c r="BL119">
        <f t="shared" si="140"/>
        <v>2349.1657850571082</v>
      </c>
      <c r="BM119" s="116">
        <f t="shared" si="121"/>
        <v>2285.183881040547</v>
      </c>
      <c r="BN119" s="13">
        <f t="shared" si="141"/>
        <v>2282.2971902936483</v>
      </c>
      <c r="BO119" s="13">
        <f t="shared" si="122"/>
        <v>18820.463058691992</v>
      </c>
      <c r="BP119">
        <f t="shared" si="142"/>
        <v>2441.7926399435805</v>
      </c>
      <c r="BQ119" s="13">
        <f t="shared" si="123"/>
        <v>2285.183881040547</v>
      </c>
      <c r="BR119" s="37">
        <f t="shared" si="124"/>
        <v>356.50079163128652</v>
      </c>
      <c r="BS119" s="13">
        <f t="shared" si="125"/>
        <v>8018.1749201770026</v>
      </c>
      <c r="BT119">
        <f t="shared" si="143"/>
        <v>424.45142654804079</v>
      </c>
      <c r="BU119" s="13">
        <f t="shared" si="126"/>
        <v>1000.7969427396886</v>
      </c>
      <c r="BV119" s="13">
        <f t="shared" si="144"/>
        <v>357.58283178458066</v>
      </c>
      <c r="BW119" s="13">
        <f t="shared" si="127"/>
        <v>18820.463058691992</v>
      </c>
      <c r="BX119">
        <f t="shared" si="145"/>
        <v>517.07828143451275</v>
      </c>
      <c r="BY119" s="13">
        <f t="shared" si="128"/>
        <v>1000.7969427396886</v>
      </c>
    </row>
    <row r="120" spans="29:77" x14ac:dyDescent="0.2">
      <c r="AC120">
        <v>119</v>
      </c>
      <c r="AD120" s="37">
        <f t="shared" si="99"/>
        <v>4503.4195539657812</v>
      </c>
      <c r="AE120" s="13">
        <f t="shared" si="100"/>
        <v>10690.899893569338</v>
      </c>
      <c r="AF120">
        <f t="shared" si="146"/>
        <v>4593.2590488697251</v>
      </c>
      <c r="AG120" s="13">
        <f t="shared" si="101"/>
        <v>5549.9303857118939</v>
      </c>
      <c r="AH120" s="13">
        <f t="shared" si="129"/>
        <v>4504.9776917865256</v>
      </c>
      <c r="AI120" s="13">
        <f t="shared" si="102"/>
        <v>18820.463058691992</v>
      </c>
      <c r="AJ120">
        <f t="shared" si="130"/>
        <v>4663.1328435402402</v>
      </c>
      <c r="AK120" s="13">
        <f t="shared" si="103"/>
        <v>5549.9303857118939</v>
      </c>
      <c r="AL120" s="37">
        <f t="shared" si="104"/>
        <v>2920.3624522220098</v>
      </c>
      <c r="AM120" s="13">
        <f t="shared" si="105"/>
        <v>13363.624866961673</v>
      </c>
      <c r="AN120">
        <f t="shared" si="131"/>
        <v>3032.6618208519399</v>
      </c>
      <c r="AO120" s="13">
        <f t="shared" si="106"/>
        <v>5104.2411726517294</v>
      </c>
      <c r="AP120" s="13">
        <f t="shared" si="132"/>
        <v>2922.2004777624052</v>
      </c>
      <c r="AQ120" s="13">
        <f t="shared" si="107"/>
        <v>18820.463058691992</v>
      </c>
      <c r="AR120" s="13">
        <f t="shared" si="133"/>
        <v>3080.3556295161193</v>
      </c>
      <c r="AS120" s="38">
        <f t="shared" si="108"/>
        <v>5104.2411726517294</v>
      </c>
      <c r="AT120" s="37">
        <f t="shared" si="109"/>
        <v>1575.2228181052485</v>
      </c>
      <c r="AU120" s="13">
        <f t="shared" si="110"/>
        <v>5345.449946784669</v>
      </c>
      <c r="AV120">
        <f t="shared" si="134"/>
        <v>1620.1425655572205</v>
      </c>
      <c r="AW120" s="13">
        <f t="shared" si="111"/>
        <v>1978.4794576065265</v>
      </c>
      <c r="AX120" s="13">
        <f t="shared" si="135"/>
        <v>1576.0422831813432</v>
      </c>
      <c r="AY120" s="13">
        <f t="shared" si="112"/>
        <v>18820.463058691992</v>
      </c>
      <c r="AZ120">
        <f t="shared" si="136"/>
        <v>1734.1974349350576</v>
      </c>
      <c r="BA120" s="13">
        <f t="shared" si="113"/>
        <v>1978.4794576065265</v>
      </c>
      <c r="BB120" s="37">
        <f t="shared" si="114"/>
        <v>1183.7374981592766</v>
      </c>
      <c r="BC120" s="13">
        <f t="shared" si="115"/>
        <v>8018.1749201770026</v>
      </c>
      <c r="BD120">
        <f t="shared" si="137"/>
        <v>1251.1171193372345</v>
      </c>
      <c r="BE120" s="13">
        <f t="shared" si="116"/>
        <v>1574.3100310468933</v>
      </c>
      <c r="BF120" s="13">
        <f t="shared" si="138"/>
        <v>1184.8195383125708</v>
      </c>
      <c r="BG120" s="13">
        <f t="shared" si="117"/>
        <v>18820.463058691992</v>
      </c>
      <c r="BH120">
        <f t="shared" si="139"/>
        <v>1342.9746900662849</v>
      </c>
      <c r="BI120" s="13">
        <f t="shared" si="118"/>
        <v>1574.3100310468933</v>
      </c>
      <c r="BJ120" s="115">
        <f t="shared" si="119"/>
        <v>2281.2151501403541</v>
      </c>
      <c r="BK120" s="13">
        <f t="shared" si="120"/>
        <v>8018.1749201770026</v>
      </c>
      <c r="BL120">
        <f t="shared" si="140"/>
        <v>2348.5947713183123</v>
      </c>
      <c r="BM120" s="116">
        <f t="shared" si="121"/>
        <v>2285.183881040547</v>
      </c>
      <c r="BN120" s="13">
        <f t="shared" si="141"/>
        <v>2282.2971902936483</v>
      </c>
      <c r="BO120" s="13">
        <f t="shared" si="122"/>
        <v>18820.463058691992</v>
      </c>
      <c r="BP120">
        <f t="shared" si="142"/>
        <v>2440.4523420473624</v>
      </c>
      <c r="BQ120" s="13">
        <f t="shared" si="123"/>
        <v>2285.183881040547</v>
      </c>
      <c r="BR120" s="37">
        <f t="shared" si="124"/>
        <v>356.50079163128652</v>
      </c>
      <c r="BS120" s="13">
        <f t="shared" si="125"/>
        <v>8018.1749201770026</v>
      </c>
      <c r="BT120">
        <f t="shared" si="143"/>
        <v>423.88041280924449</v>
      </c>
      <c r="BU120" s="13">
        <f t="shared" si="126"/>
        <v>1000.7969427396886</v>
      </c>
      <c r="BV120" s="13">
        <f t="shared" si="144"/>
        <v>357.58283178458066</v>
      </c>
      <c r="BW120" s="13">
        <f t="shared" si="127"/>
        <v>18820.463058691992</v>
      </c>
      <c r="BX120">
        <f t="shared" si="145"/>
        <v>515.73798353829488</v>
      </c>
      <c r="BY120" s="13">
        <f t="shared" si="128"/>
        <v>1000.7969427396886</v>
      </c>
    </row>
    <row r="121" spans="29:77" x14ac:dyDescent="0.2">
      <c r="AC121">
        <v>120</v>
      </c>
      <c r="AD121" s="37">
        <f t="shared" si="99"/>
        <v>4503.4195539657812</v>
      </c>
      <c r="AE121" s="13">
        <f t="shared" si="100"/>
        <v>10690.899893569338</v>
      </c>
      <c r="AF121">
        <f t="shared" si="146"/>
        <v>4592.510386412192</v>
      </c>
      <c r="AG121" s="13">
        <f t="shared" si="101"/>
        <v>5549.9303857118939</v>
      </c>
      <c r="AH121" s="13">
        <f t="shared" si="129"/>
        <v>4504.9776917865256</v>
      </c>
      <c r="AI121" s="13">
        <f t="shared" si="102"/>
        <v>18820.463058691992</v>
      </c>
      <c r="AJ121">
        <f t="shared" si="130"/>
        <v>4661.814883942292</v>
      </c>
      <c r="AK121" s="13">
        <f t="shared" si="103"/>
        <v>5549.9303857118939</v>
      </c>
      <c r="AL121" s="37">
        <f t="shared" si="104"/>
        <v>2920.3624522220098</v>
      </c>
      <c r="AM121" s="13">
        <f t="shared" si="105"/>
        <v>13363.624866961673</v>
      </c>
      <c r="AN121">
        <f t="shared" si="131"/>
        <v>3031.7259927800237</v>
      </c>
      <c r="AO121" s="13">
        <f t="shared" si="106"/>
        <v>5104.2411726517294</v>
      </c>
      <c r="AP121" s="13">
        <f t="shared" si="132"/>
        <v>2922.2004777624052</v>
      </c>
      <c r="AQ121" s="13">
        <f t="shared" si="107"/>
        <v>18820.463058691992</v>
      </c>
      <c r="AR121" s="13">
        <f t="shared" si="133"/>
        <v>3079.0376699181716</v>
      </c>
      <c r="AS121" s="38">
        <f t="shared" si="108"/>
        <v>5104.2411726517294</v>
      </c>
      <c r="AT121" s="37">
        <f t="shared" si="109"/>
        <v>1575.2228181052485</v>
      </c>
      <c r="AU121" s="13">
        <f t="shared" si="110"/>
        <v>5345.449946784669</v>
      </c>
      <c r="AV121">
        <f t="shared" si="134"/>
        <v>1619.7682343284541</v>
      </c>
      <c r="AW121" s="13">
        <f t="shared" si="111"/>
        <v>1978.4794576065265</v>
      </c>
      <c r="AX121" s="13">
        <f t="shared" si="135"/>
        <v>1576.0422831813432</v>
      </c>
      <c r="AY121" s="13">
        <f t="shared" si="112"/>
        <v>18820.463058691992</v>
      </c>
      <c r="AZ121">
        <f t="shared" si="136"/>
        <v>1732.8794753371099</v>
      </c>
      <c r="BA121" s="13">
        <f t="shared" si="113"/>
        <v>1978.4794576065265</v>
      </c>
      <c r="BB121" s="37">
        <f t="shared" si="114"/>
        <v>1183.7374981592766</v>
      </c>
      <c r="BC121" s="13">
        <f t="shared" si="115"/>
        <v>8018.1749201770026</v>
      </c>
      <c r="BD121">
        <f t="shared" si="137"/>
        <v>1250.5556224940849</v>
      </c>
      <c r="BE121" s="13">
        <f t="shared" si="116"/>
        <v>1574.3100310468933</v>
      </c>
      <c r="BF121" s="13">
        <f t="shared" si="138"/>
        <v>1184.8195383125708</v>
      </c>
      <c r="BG121" s="13">
        <f t="shared" si="117"/>
        <v>18820.463058691992</v>
      </c>
      <c r="BH121">
        <f t="shared" si="139"/>
        <v>1341.6567304683374</v>
      </c>
      <c r="BI121" s="13">
        <f t="shared" si="118"/>
        <v>1574.3100310468933</v>
      </c>
      <c r="BJ121" s="115">
        <f t="shared" si="119"/>
        <v>2281.2151501403541</v>
      </c>
      <c r="BK121" s="13">
        <f t="shared" si="120"/>
        <v>8018.1749201770026</v>
      </c>
      <c r="BL121">
        <f t="shared" si="140"/>
        <v>2348.0332744751627</v>
      </c>
      <c r="BM121" s="116">
        <f t="shared" si="121"/>
        <v>2285.183881040547</v>
      </c>
      <c r="BN121" s="13">
        <f t="shared" si="141"/>
        <v>2282.2971902936483</v>
      </c>
      <c r="BO121" s="13">
        <f t="shared" si="122"/>
        <v>18820.463058691992</v>
      </c>
      <c r="BP121">
        <f t="shared" si="142"/>
        <v>2439.1343824494147</v>
      </c>
      <c r="BQ121" s="13">
        <f t="shared" si="123"/>
        <v>2285.183881040547</v>
      </c>
      <c r="BR121" s="37">
        <f t="shared" si="124"/>
        <v>356.50079163128652</v>
      </c>
      <c r="BS121" s="13">
        <f t="shared" si="125"/>
        <v>8018.1749201770026</v>
      </c>
      <c r="BT121">
        <f t="shared" si="143"/>
        <v>423.31891596609489</v>
      </c>
      <c r="BU121" s="13">
        <f t="shared" si="126"/>
        <v>1000.7969427396886</v>
      </c>
      <c r="BV121" s="13">
        <f t="shared" si="144"/>
        <v>357.58283178458066</v>
      </c>
      <c r="BW121" s="13">
        <f t="shared" si="127"/>
        <v>18820.463058691992</v>
      </c>
      <c r="BX121">
        <f t="shared" si="145"/>
        <v>514.42002394034728</v>
      </c>
      <c r="BY121" s="13">
        <f t="shared" si="128"/>
        <v>1000.7969427396886</v>
      </c>
    </row>
    <row r="122" spans="29:77" x14ac:dyDescent="0.2">
      <c r="AC122">
        <v>121</v>
      </c>
      <c r="AD122" s="37">
        <f t="shared" si="99"/>
        <v>4503.4195539657812</v>
      </c>
      <c r="AE122" s="13">
        <f t="shared" si="100"/>
        <v>10690.899893569338</v>
      </c>
      <c r="AF122">
        <f t="shared" si="146"/>
        <v>4591.7740985407345</v>
      </c>
      <c r="AG122" s="13">
        <f t="shared" si="101"/>
        <v>5549.9303857118939</v>
      </c>
      <c r="AH122" s="13">
        <f t="shared" si="129"/>
        <v>4504.9776917865256</v>
      </c>
      <c r="AI122" s="13">
        <f t="shared" si="102"/>
        <v>18820.463058691992</v>
      </c>
      <c r="AJ122">
        <f t="shared" si="130"/>
        <v>4660.5187088005086</v>
      </c>
      <c r="AK122" s="13">
        <f t="shared" si="103"/>
        <v>5549.9303857118939</v>
      </c>
      <c r="AL122" s="37">
        <f t="shared" si="104"/>
        <v>2920.3624522220098</v>
      </c>
      <c r="AM122" s="13">
        <f t="shared" si="105"/>
        <v>13363.624866961673</v>
      </c>
      <c r="AN122">
        <f t="shared" si="131"/>
        <v>3030.8056329407013</v>
      </c>
      <c r="AO122" s="13">
        <f t="shared" si="106"/>
        <v>5104.2411726517294</v>
      </c>
      <c r="AP122" s="13">
        <f t="shared" si="132"/>
        <v>2922.2004777624052</v>
      </c>
      <c r="AQ122" s="13">
        <f t="shared" si="107"/>
        <v>18820.463058691992</v>
      </c>
      <c r="AR122" s="13">
        <f t="shared" si="133"/>
        <v>3077.7414947763887</v>
      </c>
      <c r="AS122" s="38">
        <f t="shared" si="108"/>
        <v>5104.2411726517294</v>
      </c>
      <c r="AT122" s="37">
        <f t="shared" si="109"/>
        <v>1575.2228181052485</v>
      </c>
      <c r="AU122" s="13">
        <f t="shared" si="110"/>
        <v>5345.449946784669</v>
      </c>
      <c r="AV122">
        <f t="shared" si="134"/>
        <v>1619.4000903927251</v>
      </c>
      <c r="AW122" s="13">
        <f t="shared" si="111"/>
        <v>1978.4794576065265</v>
      </c>
      <c r="AX122" s="13">
        <f t="shared" si="135"/>
        <v>1576.0422831813432</v>
      </c>
      <c r="AY122" s="13">
        <f t="shared" si="112"/>
        <v>18820.463058691992</v>
      </c>
      <c r="AZ122">
        <f t="shared" si="136"/>
        <v>1731.5833001953267</v>
      </c>
      <c r="BA122" s="13">
        <f t="shared" si="113"/>
        <v>1978.4794576065265</v>
      </c>
      <c r="BB122" s="37">
        <f t="shared" si="114"/>
        <v>1183.7374981592766</v>
      </c>
      <c r="BC122" s="13">
        <f t="shared" si="115"/>
        <v>8018.1749201770026</v>
      </c>
      <c r="BD122">
        <f t="shared" si="137"/>
        <v>1250.0034065904915</v>
      </c>
      <c r="BE122" s="13">
        <f t="shared" si="116"/>
        <v>1574.3100310468933</v>
      </c>
      <c r="BF122" s="13">
        <f t="shared" si="138"/>
        <v>1184.8195383125708</v>
      </c>
      <c r="BG122" s="13">
        <f t="shared" si="117"/>
        <v>18820.463058691992</v>
      </c>
      <c r="BH122">
        <f t="shared" si="139"/>
        <v>1340.3605553265543</v>
      </c>
      <c r="BI122" s="13">
        <f t="shared" si="118"/>
        <v>1574.3100310468933</v>
      </c>
      <c r="BJ122" s="115">
        <f t="shared" si="119"/>
        <v>2281.2151501403541</v>
      </c>
      <c r="BK122" s="13">
        <f t="shared" si="120"/>
        <v>8018.1749201770026</v>
      </c>
      <c r="BL122">
        <f t="shared" si="140"/>
        <v>2347.4810585715691</v>
      </c>
      <c r="BM122" s="116">
        <f t="shared" si="121"/>
        <v>2285.183881040547</v>
      </c>
      <c r="BN122" s="13">
        <f t="shared" si="141"/>
        <v>2282.2971902936483</v>
      </c>
      <c r="BO122" s="13">
        <f t="shared" si="122"/>
        <v>18820.463058691992</v>
      </c>
      <c r="BP122">
        <f t="shared" si="142"/>
        <v>2437.8382073076318</v>
      </c>
      <c r="BQ122" s="13">
        <f t="shared" si="123"/>
        <v>2285.183881040547</v>
      </c>
      <c r="BR122" s="37">
        <f t="shared" si="124"/>
        <v>356.50079163128652</v>
      </c>
      <c r="BS122" s="13">
        <f t="shared" si="125"/>
        <v>8018.1749201770026</v>
      </c>
      <c r="BT122">
        <f t="shared" si="143"/>
        <v>422.7667000625014</v>
      </c>
      <c r="BU122" s="13">
        <f t="shared" si="126"/>
        <v>1000.7969427396886</v>
      </c>
      <c r="BV122" s="13">
        <f t="shared" si="144"/>
        <v>357.58283178458066</v>
      </c>
      <c r="BW122" s="13">
        <f t="shared" si="127"/>
        <v>18820.463058691992</v>
      </c>
      <c r="BX122">
        <f t="shared" si="145"/>
        <v>513.12384879856404</v>
      </c>
      <c r="BY122" s="13">
        <f t="shared" si="128"/>
        <v>1000.7969427396886</v>
      </c>
    </row>
    <row r="123" spans="29:77" x14ac:dyDescent="0.2">
      <c r="AC123">
        <v>122</v>
      </c>
      <c r="AD123" s="37">
        <f t="shared" si="99"/>
        <v>4503.4195539657812</v>
      </c>
      <c r="AE123" s="13">
        <f t="shared" si="100"/>
        <v>10690.899893569338</v>
      </c>
      <c r="AF123">
        <f t="shared" si="146"/>
        <v>4591.0498809622513</v>
      </c>
      <c r="AG123" s="13">
        <f t="shared" si="101"/>
        <v>5549.9303857118939</v>
      </c>
      <c r="AH123" s="13">
        <f t="shared" si="129"/>
        <v>4504.9776917865256</v>
      </c>
      <c r="AI123" s="13">
        <f t="shared" si="102"/>
        <v>18820.463058691992</v>
      </c>
      <c r="AJ123">
        <f t="shared" si="130"/>
        <v>4659.2437824315421</v>
      </c>
      <c r="AK123" s="13">
        <f t="shared" si="103"/>
        <v>5549.9303857118939</v>
      </c>
      <c r="AL123" s="37">
        <f t="shared" si="104"/>
        <v>2920.3624522220098</v>
      </c>
      <c r="AM123" s="13">
        <f t="shared" si="105"/>
        <v>13363.624866961673</v>
      </c>
      <c r="AN123">
        <f t="shared" si="131"/>
        <v>3029.9003609675974</v>
      </c>
      <c r="AO123" s="13">
        <f t="shared" si="106"/>
        <v>5104.2411726517294</v>
      </c>
      <c r="AP123" s="13">
        <f t="shared" si="132"/>
        <v>2922.2004777624052</v>
      </c>
      <c r="AQ123" s="13">
        <f t="shared" si="107"/>
        <v>18820.463058691992</v>
      </c>
      <c r="AR123" s="13">
        <f t="shared" si="133"/>
        <v>3076.4665684074216</v>
      </c>
      <c r="AS123" s="38">
        <f t="shared" si="108"/>
        <v>5104.2411726517294</v>
      </c>
      <c r="AT123" s="37">
        <f t="shared" si="109"/>
        <v>1575.2228181052485</v>
      </c>
      <c r="AU123" s="13">
        <f t="shared" si="110"/>
        <v>5345.449946784669</v>
      </c>
      <c r="AV123">
        <f t="shared" si="134"/>
        <v>1619.0379816034836</v>
      </c>
      <c r="AW123" s="13">
        <f t="shared" si="111"/>
        <v>1978.4794576065265</v>
      </c>
      <c r="AX123" s="13">
        <f t="shared" si="135"/>
        <v>1576.0422831813432</v>
      </c>
      <c r="AY123" s="13">
        <f t="shared" si="112"/>
        <v>18820.463058691992</v>
      </c>
      <c r="AZ123">
        <f t="shared" si="136"/>
        <v>1730.3083738263595</v>
      </c>
      <c r="BA123" s="13">
        <f t="shared" si="113"/>
        <v>1978.4794576065265</v>
      </c>
      <c r="BB123" s="37">
        <f t="shared" si="114"/>
        <v>1183.7374981592766</v>
      </c>
      <c r="BC123" s="13">
        <f t="shared" si="115"/>
        <v>8018.1749201770026</v>
      </c>
      <c r="BD123">
        <f t="shared" si="137"/>
        <v>1249.4602434066292</v>
      </c>
      <c r="BE123" s="13">
        <f t="shared" si="116"/>
        <v>1574.3100310468933</v>
      </c>
      <c r="BF123" s="13">
        <f t="shared" si="138"/>
        <v>1184.8195383125708</v>
      </c>
      <c r="BG123" s="13">
        <f t="shared" si="117"/>
        <v>18820.463058691992</v>
      </c>
      <c r="BH123">
        <f t="shared" si="139"/>
        <v>1339.0856289575872</v>
      </c>
      <c r="BI123" s="13">
        <f t="shared" si="118"/>
        <v>1574.3100310468933</v>
      </c>
      <c r="BJ123" s="115">
        <f t="shared" si="119"/>
        <v>2281.2151501403541</v>
      </c>
      <c r="BK123" s="13">
        <f t="shared" si="120"/>
        <v>8018.1749201770026</v>
      </c>
      <c r="BL123">
        <f t="shared" si="140"/>
        <v>2346.9378953877067</v>
      </c>
      <c r="BM123" s="116">
        <f t="shared" si="121"/>
        <v>2285.183881040547</v>
      </c>
      <c r="BN123" s="13">
        <f t="shared" si="141"/>
        <v>2282.2971902936483</v>
      </c>
      <c r="BO123" s="13">
        <f t="shared" si="122"/>
        <v>18820.463058691992</v>
      </c>
      <c r="BP123">
        <f t="shared" si="142"/>
        <v>2436.5632809386648</v>
      </c>
      <c r="BQ123" s="13">
        <f t="shared" si="123"/>
        <v>2285.183881040547</v>
      </c>
      <c r="BR123" s="37">
        <f t="shared" si="124"/>
        <v>356.50079163128652</v>
      </c>
      <c r="BS123" s="13">
        <f t="shared" si="125"/>
        <v>8018.1749201770026</v>
      </c>
      <c r="BT123">
        <f t="shared" si="143"/>
        <v>422.22353687863898</v>
      </c>
      <c r="BU123" s="13">
        <f t="shared" si="126"/>
        <v>1000.7969427396886</v>
      </c>
      <c r="BV123" s="13">
        <f t="shared" si="144"/>
        <v>357.58283178458066</v>
      </c>
      <c r="BW123" s="13">
        <f t="shared" si="127"/>
        <v>18820.463058691992</v>
      </c>
      <c r="BX123">
        <f t="shared" si="145"/>
        <v>511.848922429597</v>
      </c>
      <c r="BY123" s="13">
        <f t="shared" si="128"/>
        <v>1000.7969427396886</v>
      </c>
    </row>
    <row r="124" spans="29:77" x14ac:dyDescent="0.2">
      <c r="AC124">
        <v>123</v>
      </c>
      <c r="AD124" s="37">
        <f t="shared" si="99"/>
        <v>4503.4195539657812</v>
      </c>
      <c r="AE124" s="13">
        <f t="shared" si="100"/>
        <v>10690.899893569338</v>
      </c>
      <c r="AF124">
        <f t="shared" si="146"/>
        <v>4590.337439279353</v>
      </c>
      <c r="AG124" s="13">
        <f t="shared" si="101"/>
        <v>5549.9303857118939</v>
      </c>
      <c r="AH124" s="13">
        <f t="shared" si="129"/>
        <v>4504.9776917865256</v>
      </c>
      <c r="AI124" s="13">
        <f t="shared" si="102"/>
        <v>18820.463058691992</v>
      </c>
      <c r="AJ124">
        <f t="shared" si="130"/>
        <v>4657.9895865726394</v>
      </c>
      <c r="AK124" s="13">
        <f t="shared" si="103"/>
        <v>5549.9303857118939</v>
      </c>
      <c r="AL124" s="37">
        <f t="shared" si="104"/>
        <v>2920.3624522220098</v>
      </c>
      <c r="AM124" s="13">
        <f t="shared" si="105"/>
        <v>13363.624866961673</v>
      </c>
      <c r="AN124">
        <f t="shared" si="131"/>
        <v>3029.0098088639747</v>
      </c>
      <c r="AO124" s="13">
        <f t="shared" si="106"/>
        <v>5104.2411726517294</v>
      </c>
      <c r="AP124" s="13">
        <f t="shared" si="132"/>
        <v>2922.2004777624052</v>
      </c>
      <c r="AQ124" s="13">
        <f t="shared" si="107"/>
        <v>18820.463058691992</v>
      </c>
      <c r="AR124" s="13">
        <f t="shared" si="133"/>
        <v>3075.2123725485189</v>
      </c>
      <c r="AS124" s="38">
        <f t="shared" si="108"/>
        <v>5104.2411726517294</v>
      </c>
      <c r="AT124" s="37">
        <f t="shared" si="109"/>
        <v>1575.2228181052485</v>
      </c>
      <c r="AU124" s="13">
        <f t="shared" si="110"/>
        <v>5345.449946784669</v>
      </c>
      <c r="AV124">
        <f t="shared" si="134"/>
        <v>1618.6817607620344</v>
      </c>
      <c r="AW124" s="13">
        <f t="shared" si="111"/>
        <v>1978.4794576065265</v>
      </c>
      <c r="AX124" s="13">
        <f t="shared" si="135"/>
        <v>1576.0422831813432</v>
      </c>
      <c r="AY124" s="13">
        <f t="shared" si="112"/>
        <v>18820.463058691992</v>
      </c>
      <c r="AZ124">
        <f t="shared" si="136"/>
        <v>1729.054177967457</v>
      </c>
      <c r="BA124" s="13">
        <f t="shared" si="113"/>
        <v>1978.4794576065265</v>
      </c>
      <c r="BB124" s="37">
        <f t="shared" si="114"/>
        <v>1183.7374981592766</v>
      </c>
      <c r="BC124" s="13">
        <f t="shared" si="115"/>
        <v>8018.1749201770026</v>
      </c>
      <c r="BD124">
        <f t="shared" si="137"/>
        <v>1248.9259121444554</v>
      </c>
      <c r="BE124" s="13">
        <f t="shared" si="116"/>
        <v>1574.3100310468933</v>
      </c>
      <c r="BF124" s="13">
        <f t="shared" si="138"/>
        <v>1184.8195383125708</v>
      </c>
      <c r="BG124" s="13">
        <f t="shared" si="117"/>
        <v>18820.463058691992</v>
      </c>
      <c r="BH124">
        <f t="shared" si="139"/>
        <v>1337.8314330986846</v>
      </c>
      <c r="BI124" s="13">
        <f t="shared" si="118"/>
        <v>1574.3100310468933</v>
      </c>
      <c r="BJ124" s="115">
        <f t="shared" si="119"/>
        <v>2281.2151501403541</v>
      </c>
      <c r="BK124" s="13">
        <f t="shared" si="120"/>
        <v>8018.1749201770026</v>
      </c>
      <c r="BL124">
        <f t="shared" si="140"/>
        <v>2346.4035641255332</v>
      </c>
      <c r="BM124" s="116">
        <f t="shared" si="121"/>
        <v>2285.183881040547</v>
      </c>
      <c r="BN124" s="13">
        <f t="shared" si="141"/>
        <v>2282.2971902936483</v>
      </c>
      <c r="BO124" s="13">
        <f t="shared" si="122"/>
        <v>18820.463058691992</v>
      </c>
      <c r="BP124">
        <f t="shared" si="142"/>
        <v>2435.3090850797621</v>
      </c>
      <c r="BQ124" s="13">
        <f t="shared" si="123"/>
        <v>2285.183881040547</v>
      </c>
      <c r="BR124" s="37">
        <f t="shared" si="124"/>
        <v>356.50079163128652</v>
      </c>
      <c r="BS124" s="13">
        <f t="shared" si="125"/>
        <v>8018.1749201770026</v>
      </c>
      <c r="BT124">
        <f t="shared" si="143"/>
        <v>421.68920561646542</v>
      </c>
      <c r="BU124" s="13">
        <f t="shared" si="126"/>
        <v>1000.7969427396886</v>
      </c>
      <c r="BV124" s="13">
        <f t="shared" si="144"/>
        <v>357.58283178458066</v>
      </c>
      <c r="BW124" s="13">
        <f t="shared" si="127"/>
        <v>18820.463058691992</v>
      </c>
      <c r="BX124">
        <f t="shared" si="145"/>
        <v>510.59472657069443</v>
      </c>
      <c r="BY124" s="13">
        <f t="shared" si="128"/>
        <v>1000.7969427396886</v>
      </c>
    </row>
    <row r="125" spans="29:77" x14ac:dyDescent="0.2">
      <c r="AC125">
        <v>124</v>
      </c>
      <c r="AD125" s="37">
        <f t="shared" si="99"/>
        <v>4503.4195539657812</v>
      </c>
      <c r="AE125" s="13">
        <f t="shared" si="100"/>
        <v>10690.899893569338</v>
      </c>
      <c r="AF125">
        <f t="shared" si="146"/>
        <v>4589.6364885913408</v>
      </c>
      <c r="AG125" s="13">
        <f t="shared" si="101"/>
        <v>5549.9303857118939</v>
      </c>
      <c r="AH125" s="13">
        <f t="shared" si="129"/>
        <v>4504.9776917865256</v>
      </c>
      <c r="AI125" s="13">
        <f t="shared" si="102"/>
        <v>18820.463058691992</v>
      </c>
      <c r="AJ125">
        <f t="shared" si="130"/>
        <v>4656.7556196792029</v>
      </c>
      <c r="AK125" s="13">
        <f t="shared" si="103"/>
        <v>5549.9303857118939</v>
      </c>
      <c r="AL125" s="37">
        <f t="shared" si="104"/>
        <v>2920.3624522220098</v>
      </c>
      <c r="AM125" s="13">
        <f t="shared" si="105"/>
        <v>13363.624866961673</v>
      </c>
      <c r="AN125">
        <f t="shared" si="131"/>
        <v>3028.1336205039588</v>
      </c>
      <c r="AO125" s="13">
        <f t="shared" si="106"/>
        <v>5104.2411726517294</v>
      </c>
      <c r="AP125" s="13">
        <f t="shared" si="132"/>
        <v>2922.2004777624052</v>
      </c>
      <c r="AQ125" s="13">
        <f t="shared" si="107"/>
        <v>18820.463058691992</v>
      </c>
      <c r="AR125" s="13">
        <f t="shared" si="133"/>
        <v>3073.9784056550825</v>
      </c>
      <c r="AS125" s="38">
        <f t="shared" si="108"/>
        <v>5104.2411726517294</v>
      </c>
      <c r="AT125" s="37">
        <f t="shared" si="109"/>
        <v>1575.2228181052485</v>
      </c>
      <c r="AU125" s="13">
        <f t="shared" si="110"/>
        <v>5345.449946784669</v>
      </c>
      <c r="AV125">
        <f t="shared" si="134"/>
        <v>1618.3312854180281</v>
      </c>
      <c r="AW125" s="13">
        <f t="shared" si="111"/>
        <v>1978.4794576065265</v>
      </c>
      <c r="AX125" s="13">
        <f t="shared" si="135"/>
        <v>1576.0422831813432</v>
      </c>
      <c r="AY125" s="13">
        <f t="shared" si="112"/>
        <v>18820.463058691992</v>
      </c>
      <c r="AZ125">
        <f t="shared" si="136"/>
        <v>1727.8202110740206</v>
      </c>
      <c r="BA125" s="13">
        <f t="shared" si="113"/>
        <v>1978.4794576065265</v>
      </c>
      <c r="BB125" s="37">
        <f t="shared" si="114"/>
        <v>1183.7374981592766</v>
      </c>
      <c r="BC125" s="13">
        <f t="shared" si="115"/>
        <v>8018.1749201770026</v>
      </c>
      <c r="BD125">
        <f t="shared" si="137"/>
        <v>1248.400199128446</v>
      </c>
      <c r="BE125" s="13">
        <f t="shared" si="116"/>
        <v>1574.3100310468933</v>
      </c>
      <c r="BF125" s="13">
        <f t="shared" si="138"/>
        <v>1184.8195383125708</v>
      </c>
      <c r="BG125" s="13">
        <f t="shared" si="117"/>
        <v>18820.463058691992</v>
      </c>
      <c r="BH125">
        <f t="shared" si="139"/>
        <v>1336.5974662052481</v>
      </c>
      <c r="BI125" s="13">
        <f t="shared" si="118"/>
        <v>1574.3100310468933</v>
      </c>
      <c r="BJ125" s="115">
        <f t="shared" si="119"/>
        <v>2281.2151501403541</v>
      </c>
      <c r="BK125" s="13">
        <f t="shared" si="120"/>
        <v>8018.1749201770026</v>
      </c>
      <c r="BL125">
        <f t="shared" si="140"/>
        <v>2345.8778511095234</v>
      </c>
      <c r="BM125" s="116">
        <f t="shared" si="121"/>
        <v>2285.183881040547</v>
      </c>
      <c r="BN125" s="13">
        <f t="shared" si="141"/>
        <v>2282.2971902936483</v>
      </c>
      <c r="BO125" s="13">
        <f t="shared" si="122"/>
        <v>18820.463058691992</v>
      </c>
      <c r="BP125">
        <f t="shared" si="142"/>
        <v>2434.0751181863257</v>
      </c>
      <c r="BQ125" s="13">
        <f t="shared" si="123"/>
        <v>2285.183881040547</v>
      </c>
      <c r="BR125" s="37">
        <f t="shared" si="124"/>
        <v>356.50079163128652</v>
      </c>
      <c r="BS125" s="13">
        <f t="shared" si="125"/>
        <v>8018.1749201770026</v>
      </c>
      <c r="BT125">
        <f t="shared" si="143"/>
        <v>421.16349260045592</v>
      </c>
      <c r="BU125" s="13">
        <f t="shared" si="126"/>
        <v>1000.7969427396886</v>
      </c>
      <c r="BV125" s="13">
        <f t="shared" si="144"/>
        <v>357.58283178458066</v>
      </c>
      <c r="BW125" s="13">
        <f t="shared" si="127"/>
        <v>18820.463058691992</v>
      </c>
      <c r="BX125">
        <f t="shared" si="145"/>
        <v>509.36075967725799</v>
      </c>
      <c r="BY125" s="13">
        <f t="shared" si="128"/>
        <v>1000.7969427396886</v>
      </c>
    </row>
    <row r="126" spans="29:77" x14ac:dyDescent="0.2">
      <c r="AC126">
        <v>125</v>
      </c>
      <c r="AD126" s="37">
        <f t="shared" si="99"/>
        <v>4503.4195539657812</v>
      </c>
      <c r="AE126" s="13">
        <f t="shared" si="100"/>
        <v>10690.899893569338</v>
      </c>
      <c r="AF126">
        <f t="shared" si="146"/>
        <v>4588.9467531143364</v>
      </c>
      <c r="AG126" s="13">
        <f t="shared" si="101"/>
        <v>5549.9303857118939</v>
      </c>
      <c r="AH126" s="13">
        <f t="shared" si="129"/>
        <v>4504.9776917865256</v>
      </c>
      <c r="AI126" s="13">
        <f t="shared" si="102"/>
        <v>18820.463058691992</v>
      </c>
      <c r="AJ126">
        <f t="shared" si="130"/>
        <v>4655.5413962560615</v>
      </c>
      <c r="AK126" s="13">
        <f t="shared" si="103"/>
        <v>5549.9303857118939</v>
      </c>
      <c r="AL126" s="37">
        <f t="shared" si="104"/>
        <v>2920.3624522220098</v>
      </c>
      <c r="AM126" s="13">
        <f t="shared" si="105"/>
        <v>13363.624866961673</v>
      </c>
      <c r="AN126">
        <f t="shared" si="131"/>
        <v>3027.2714511577033</v>
      </c>
      <c r="AO126" s="13">
        <f t="shared" si="106"/>
        <v>5104.2411726517294</v>
      </c>
      <c r="AP126" s="13">
        <f t="shared" si="132"/>
        <v>2922.2004777624052</v>
      </c>
      <c r="AQ126" s="13">
        <f t="shared" si="107"/>
        <v>18820.463058691992</v>
      </c>
      <c r="AR126" s="13">
        <f t="shared" si="133"/>
        <v>3072.764182231941</v>
      </c>
      <c r="AS126" s="38">
        <f t="shared" si="108"/>
        <v>5104.2411726517294</v>
      </c>
      <c r="AT126" s="37">
        <f t="shared" si="109"/>
        <v>1575.2228181052485</v>
      </c>
      <c r="AU126" s="13">
        <f t="shared" si="110"/>
        <v>5345.449946784669</v>
      </c>
      <c r="AV126">
        <f t="shared" si="134"/>
        <v>1617.9864176795259</v>
      </c>
      <c r="AW126" s="13">
        <f t="shared" si="111"/>
        <v>1978.4794576065265</v>
      </c>
      <c r="AX126" s="13">
        <f t="shared" si="135"/>
        <v>1576.0422831813432</v>
      </c>
      <c r="AY126" s="13">
        <f t="shared" si="112"/>
        <v>18820.463058691992</v>
      </c>
      <c r="AZ126">
        <f t="shared" si="136"/>
        <v>1726.6059876508791</v>
      </c>
      <c r="BA126" s="13">
        <f t="shared" si="113"/>
        <v>1978.4794576065265</v>
      </c>
      <c r="BB126" s="37">
        <f t="shared" si="114"/>
        <v>1183.7374981592766</v>
      </c>
      <c r="BC126" s="13">
        <f t="shared" si="115"/>
        <v>8018.1749201770026</v>
      </c>
      <c r="BD126">
        <f t="shared" si="137"/>
        <v>1247.8828975206925</v>
      </c>
      <c r="BE126" s="13">
        <f t="shared" si="116"/>
        <v>1574.3100310468933</v>
      </c>
      <c r="BF126" s="13">
        <f t="shared" si="138"/>
        <v>1184.8195383125708</v>
      </c>
      <c r="BG126" s="13">
        <f t="shared" si="117"/>
        <v>18820.463058691992</v>
      </c>
      <c r="BH126">
        <f t="shared" si="139"/>
        <v>1335.3832427821067</v>
      </c>
      <c r="BI126" s="13">
        <f t="shared" si="118"/>
        <v>1574.3100310468933</v>
      </c>
      <c r="BJ126" s="115">
        <f t="shared" si="119"/>
        <v>2281.2151501403541</v>
      </c>
      <c r="BK126" s="13">
        <f t="shared" si="120"/>
        <v>8018.1749201770026</v>
      </c>
      <c r="BL126">
        <f t="shared" si="140"/>
        <v>2345.36054950177</v>
      </c>
      <c r="BM126" s="116">
        <f t="shared" si="121"/>
        <v>2285.183881040547</v>
      </c>
      <c r="BN126" s="13">
        <f t="shared" si="141"/>
        <v>2282.2971902936483</v>
      </c>
      <c r="BO126" s="13">
        <f t="shared" si="122"/>
        <v>18820.463058691992</v>
      </c>
      <c r="BP126">
        <f t="shared" si="142"/>
        <v>2432.8608947631842</v>
      </c>
      <c r="BQ126" s="13">
        <f t="shared" si="123"/>
        <v>2285.183881040547</v>
      </c>
      <c r="BR126" s="37">
        <f t="shared" si="124"/>
        <v>356.50079163128652</v>
      </c>
      <c r="BS126" s="13">
        <f t="shared" si="125"/>
        <v>8018.1749201770026</v>
      </c>
      <c r="BT126">
        <f t="shared" si="143"/>
        <v>420.64619099270254</v>
      </c>
      <c r="BU126" s="13">
        <f t="shared" si="126"/>
        <v>1000.7969427396886</v>
      </c>
      <c r="BV126" s="13">
        <f t="shared" si="144"/>
        <v>357.58283178458066</v>
      </c>
      <c r="BW126" s="13">
        <f t="shared" si="127"/>
        <v>18820.463058691992</v>
      </c>
      <c r="BX126">
        <f t="shared" si="145"/>
        <v>508.1465362541166</v>
      </c>
      <c r="BY126" s="13">
        <f t="shared" si="128"/>
        <v>1000.7969427396886</v>
      </c>
    </row>
    <row r="127" spans="29:77" x14ac:dyDescent="0.2">
      <c r="AC127">
        <v>126</v>
      </c>
      <c r="AD127" s="37">
        <f t="shared" si="99"/>
        <v>4503.4195539657812</v>
      </c>
      <c r="AE127" s="13">
        <f t="shared" si="100"/>
        <v>10690.899893569338</v>
      </c>
      <c r="AF127">
        <f t="shared" si="146"/>
        <v>4588.2679658195066</v>
      </c>
      <c r="AG127" s="13">
        <f t="shared" si="101"/>
        <v>5549.9303857118939</v>
      </c>
      <c r="AH127" s="13">
        <f t="shared" si="129"/>
        <v>4504.9776917865256</v>
      </c>
      <c r="AI127" s="13">
        <f t="shared" si="102"/>
        <v>18820.463058691992</v>
      </c>
      <c r="AJ127">
        <f t="shared" si="130"/>
        <v>4654.3464462205893</v>
      </c>
      <c r="AK127" s="13">
        <f t="shared" si="103"/>
        <v>5549.9303857118939</v>
      </c>
      <c r="AL127" s="37">
        <f t="shared" si="104"/>
        <v>2920.3624522220098</v>
      </c>
      <c r="AM127" s="13">
        <f t="shared" si="105"/>
        <v>13363.624866961673</v>
      </c>
      <c r="AN127">
        <f t="shared" si="131"/>
        <v>3026.422967039166</v>
      </c>
      <c r="AO127" s="13">
        <f t="shared" si="106"/>
        <v>5104.2411726517294</v>
      </c>
      <c r="AP127" s="13">
        <f t="shared" si="132"/>
        <v>2922.2004777624052</v>
      </c>
      <c r="AQ127" s="13">
        <f t="shared" si="107"/>
        <v>18820.463058691992</v>
      </c>
      <c r="AR127" s="13">
        <f t="shared" si="133"/>
        <v>3071.5692321964684</v>
      </c>
      <c r="AS127" s="38">
        <f t="shared" si="108"/>
        <v>5104.2411726517294</v>
      </c>
      <c r="AT127" s="37">
        <f t="shared" si="109"/>
        <v>1575.2228181052485</v>
      </c>
      <c r="AU127" s="13">
        <f t="shared" si="110"/>
        <v>5345.449946784669</v>
      </c>
      <c r="AV127">
        <f t="shared" si="134"/>
        <v>1617.6470240321109</v>
      </c>
      <c r="AW127" s="13">
        <f t="shared" si="111"/>
        <v>1978.4794576065265</v>
      </c>
      <c r="AX127" s="13">
        <f t="shared" si="135"/>
        <v>1576.0422831813432</v>
      </c>
      <c r="AY127" s="13">
        <f t="shared" si="112"/>
        <v>18820.463058691992</v>
      </c>
      <c r="AZ127">
        <f t="shared" si="136"/>
        <v>1725.4110376154067</v>
      </c>
      <c r="BA127" s="13">
        <f t="shared" si="113"/>
        <v>1978.4794576065265</v>
      </c>
      <c r="BB127" s="37">
        <f t="shared" si="114"/>
        <v>1183.7374981592766</v>
      </c>
      <c r="BC127" s="13">
        <f t="shared" si="115"/>
        <v>8018.1749201770026</v>
      </c>
      <c r="BD127">
        <f t="shared" si="137"/>
        <v>1247.3738070495704</v>
      </c>
      <c r="BE127" s="13">
        <f t="shared" si="116"/>
        <v>1574.3100310468933</v>
      </c>
      <c r="BF127" s="13">
        <f t="shared" si="138"/>
        <v>1184.8195383125708</v>
      </c>
      <c r="BG127" s="13">
        <f t="shared" si="117"/>
        <v>18820.463058691992</v>
      </c>
      <c r="BH127">
        <f t="shared" si="139"/>
        <v>1334.1882927466343</v>
      </c>
      <c r="BI127" s="13">
        <f t="shared" si="118"/>
        <v>1574.3100310468933</v>
      </c>
      <c r="BJ127" s="115">
        <f t="shared" si="119"/>
        <v>2281.2151501403541</v>
      </c>
      <c r="BK127" s="13">
        <f t="shared" si="120"/>
        <v>8018.1749201770026</v>
      </c>
      <c r="BL127">
        <f t="shared" si="140"/>
        <v>2344.8514590306477</v>
      </c>
      <c r="BM127" s="116">
        <f t="shared" si="121"/>
        <v>2285.183881040547</v>
      </c>
      <c r="BN127" s="13">
        <f t="shared" si="141"/>
        <v>2282.2971902936483</v>
      </c>
      <c r="BO127" s="13">
        <f t="shared" si="122"/>
        <v>18820.463058691992</v>
      </c>
      <c r="BP127">
        <f t="shared" si="142"/>
        <v>2431.6659447277116</v>
      </c>
      <c r="BQ127" s="13">
        <f t="shared" si="123"/>
        <v>2285.183881040547</v>
      </c>
      <c r="BR127" s="37">
        <f t="shared" si="124"/>
        <v>356.50079163128652</v>
      </c>
      <c r="BS127" s="13">
        <f t="shared" si="125"/>
        <v>8018.1749201770026</v>
      </c>
      <c r="BT127">
        <f t="shared" si="143"/>
        <v>420.13710052158018</v>
      </c>
      <c r="BU127" s="13">
        <f t="shared" si="126"/>
        <v>1000.7969427396886</v>
      </c>
      <c r="BV127" s="13">
        <f t="shared" si="144"/>
        <v>357.58283178458066</v>
      </c>
      <c r="BW127" s="13">
        <f t="shared" si="127"/>
        <v>18820.463058691992</v>
      </c>
      <c r="BX127">
        <f t="shared" si="145"/>
        <v>506.95158621864408</v>
      </c>
      <c r="BY127" s="13">
        <f t="shared" si="128"/>
        <v>1000.7969427396886</v>
      </c>
    </row>
    <row r="128" spans="29:77" x14ac:dyDescent="0.2">
      <c r="AC128">
        <v>127</v>
      </c>
      <c r="AD128" s="37">
        <f t="shared" si="99"/>
        <v>4503.4195539657812</v>
      </c>
      <c r="AE128" s="13">
        <f t="shared" si="100"/>
        <v>10690.899893569338</v>
      </c>
      <c r="AF128">
        <f t="shared" si="146"/>
        <v>4587.599868088374</v>
      </c>
      <c r="AG128" s="13">
        <f t="shared" si="101"/>
        <v>5549.9303857118939</v>
      </c>
      <c r="AH128" s="13">
        <f t="shared" si="129"/>
        <v>4504.9776917865256</v>
      </c>
      <c r="AI128" s="13">
        <f t="shared" si="102"/>
        <v>18820.463058691992</v>
      </c>
      <c r="AJ128">
        <f t="shared" si="130"/>
        <v>4653.1703142959113</v>
      </c>
      <c r="AK128" s="13">
        <f t="shared" si="103"/>
        <v>5549.9303857118939</v>
      </c>
      <c r="AL128" s="37">
        <f t="shared" si="104"/>
        <v>2920.3624522220098</v>
      </c>
      <c r="AM128" s="13">
        <f t="shared" si="105"/>
        <v>13363.624866961673</v>
      </c>
      <c r="AN128">
        <f t="shared" si="131"/>
        <v>3025.5878448752514</v>
      </c>
      <c r="AO128" s="13">
        <f t="shared" si="106"/>
        <v>5104.2411726517294</v>
      </c>
      <c r="AP128" s="13">
        <f t="shared" si="132"/>
        <v>2922.2004777624052</v>
      </c>
      <c r="AQ128" s="13">
        <f t="shared" si="107"/>
        <v>18820.463058691992</v>
      </c>
      <c r="AR128" s="13">
        <f t="shared" si="133"/>
        <v>3070.3931002717909</v>
      </c>
      <c r="AS128" s="38">
        <f t="shared" si="108"/>
        <v>5104.2411726517294</v>
      </c>
      <c r="AT128" s="37">
        <f t="shared" si="109"/>
        <v>1575.2228181052485</v>
      </c>
      <c r="AU128" s="13">
        <f t="shared" si="110"/>
        <v>5345.449946784669</v>
      </c>
      <c r="AV128">
        <f t="shared" si="134"/>
        <v>1617.3129751665451</v>
      </c>
      <c r="AW128" s="13">
        <f t="shared" si="111"/>
        <v>1978.4794576065265</v>
      </c>
      <c r="AX128" s="13">
        <f t="shared" si="135"/>
        <v>1576.0422831813432</v>
      </c>
      <c r="AY128" s="13">
        <f t="shared" si="112"/>
        <v>18820.463058691992</v>
      </c>
      <c r="AZ128">
        <f t="shared" si="136"/>
        <v>1724.234905690729</v>
      </c>
      <c r="BA128" s="13">
        <f t="shared" si="113"/>
        <v>1978.4794576065265</v>
      </c>
      <c r="BB128" s="37">
        <f t="shared" si="114"/>
        <v>1183.7374981592766</v>
      </c>
      <c r="BC128" s="13">
        <f t="shared" si="115"/>
        <v>8018.1749201770026</v>
      </c>
      <c r="BD128">
        <f t="shared" si="137"/>
        <v>1246.8727337512214</v>
      </c>
      <c r="BE128" s="13">
        <f t="shared" si="116"/>
        <v>1574.3100310468933</v>
      </c>
      <c r="BF128" s="13">
        <f t="shared" si="138"/>
        <v>1184.8195383125708</v>
      </c>
      <c r="BG128" s="13">
        <f t="shared" si="117"/>
        <v>18820.463058691992</v>
      </c>
      <c r="BH128">
        <f t="shared" si="139"/>
        <v>1333.0121608219565</v>
      </c>
      <c r="BI128" s="13">
        <f t="shared" si="118"/>
        <v>1574.3100310468933</v>
      </c>
      <c r="BJ128" s="115">
        <f t="shared" si="119"/>
        <v>2281.2151501403541</v>
      </c>
      <c r="BK128" s="13">
        <f t="shared" si="120"/>
        <v>8018.1749201770026</v>
      </c>
      <c r="BL128">
        <f t="shared" si="140"/>
        <v>2344.3503857322989</v>
      </c>
      <c r="BM128" s="116">
        <f t="shared" si="121"/>
        <v>2285.183881040547</v>
      </c>
      <c r="BN128" s="13">
        <f t="shared" si="141"/>
        <v>2282.2971902936483</v>
      </c>
      <c r="BO128" s="13">
        <f t="shared" si="122"/>
        <v>18820.463058691992</v>
      </c>
      <c r="BP128">
        <f t="shared" si="142"/>
        <v>2430.4898128030341</v>
      </c>
      <c r="BQ128" s="13">
        <f t="shared" si="123"/>
        <v>2285.183881040547</v>
      </c>
      <c r="BR128" s="37">
        <f t="shared" si="124"/>
        <v>356.50079163128652</v>
      </c>
      <c r="BS128" s="13">
        <f t="shared" si="125"/>
        <v>8018.1749201770026</v>
      </c>
      <c r="BT128">
        <f t="shared" si="143"/>
        <v>419.63602722323139</v>
      </c>
      <c r="BU128" s="13">
        <f t="shared" si="126"/>
        <v>1000.7969427396886</v>
      </c>
      <c r="BV128" s="13">
        <f t="shared" si="144"/>
        <v>357.58283178458066</v>
      </c>
      <c r="BW128" s="13">
        <f t="shared" si="127"/>
        <v>18820.463058691992</v>
      </c>
      <c r="BX128">
        <f t="shared" si="145"/>
        <v>505.77545429396639</v>
      </c>
      <c r="BY128" s="13">
        <f t="shared" si="128"/>
        <v>1000.7969427396886</v>
      </c>
    </row>
    <row r="129" spans="29:77" x14ac:dyDescent="0.2">
      <c r="AC129">
        <v>128</v>
      </c>
      <c r="AD129" s="37">
        <f t="shared" ref="AD129:AD192" si="147">SUM($B$43:$B$47)</f>
        <v>4503.4195539657812</v>
      </c>
      <c r="AE129" s="13">
        <f t="shared" ref="AE129:AE192" si="148">SUM($B$41:$B$42)</f>
        <v>10690.899893569338</v>
      </c>
      <c r="AF129">
        <f t="shared" si="146"/>
        <v>4586.9422093842913</v>
      </c>
      <c r="AG129" s="13">
        <f t="shared" ref="AG129:AG192" si="149">SUM($B$43:$B$44,$B$47:$B$48)</f>
        <v>5549.9303857118939</v>
      </c>
      <c r="AH129" s="13">
        <f t="shared" si="129"/>
        <v>4504.9776917865256</v>
      </c>
      <c r="AI129" s="13">
        <f t="shared" ref="AI129:AI192" si="150">SUM($C$41:$C$42)</f>
        <v>18820.463058691992</v>
      </c>
      <c r="AJ129">
        <f t="shared" si="130"/>
        <v>4652.0125594325564</v>
      </c>
      <c r="AK129" s="13">
        <f t="shared" ref="AK129:AK192" si="151">SUM($C$43:$C$44,$C$47:$C$48)</f>
        <v>5549.9303857118939</v>
      </c>
      <c r="AL129" s="37">
        <f t="shared" ref="AL129:AL192" si="152">SUM($D$43:$D$47)</f>
        <v>2920.3624522220098</v>
      </c>
      <c r="AM129" s="13">
        <f t="shared" ref="AM129:AM192" si="153">SUM($D$41:$D$42)</f>
        <v>13363.624866961673</v>
      </c>
      <c r="AN129">
        <f t="shared" si="131"/>
        <v>3024.7657714951479</v>
      </c>
      <c r="AO129" s="13">
        <f t="shared" ref="AO129:AO192" si="154">SUM($D$43:$D$44,$D$47:$D$48)</f>
        <v>5104.2411726517294</v>
      </c>
      <c r="AP129" s="13">
        <f t="shared" si="132"/>
        <v>2922.2004777624052</v>
      </c>
      <c r="AQ129" s="13">
        <f t="shared" ref="AQ129:AQ192" si="155">SUM($E$41:$E$42)</f>
        <v>18820.463058691992</v>
      </c>
      <c r="AR129" s="13">
        <f t="shared" si="133"/>
        <v>3069.2353454084364</v>
      </c>
      <c r="AS129" s="38">
        <f t="shared" ref="AS129:AS192" si="156">SUM($E$43:$E$44,$E$47:$E$48)</f>
        <v>5104.2411726517294</v>
      </c>
      <c r="AT129" s="37">
        <f t="shared" ref="AT129:AT192" si="157">SUM($F$43:$F$47)</f>
        <v>1575.2228181052485</v>
      </c>
      <c r="AU129" s="13">
        <f t="shared" ref="AU129:AU192" si="158">SUM($F$41:$F$42)</f>
        <v>5345.449946784669</v>
      </c>
      <c r="AV129">
        <f t="shared" si="134"/>
        <v>1616.9841458145038</v>
      </c>
      <c r="AW129" s="13">
        <f t="shared" ref="AW129:AW192" si="159">SUM($F$43:$F$44,$F$47:$F$48)</f>
        <v>1978.4794576065265</v>
      </c>
      <c r="AX129" s="13">
        <f t="shared" si="135"/>
        <v>1576.0422831813432</v>
      </c>
      <c r="AY129" s="13">
        <f t="shared" ref="AY129:AY192" si="160">SUM($G$41:$G$42)</f>
        <v>18820.463058691992</v>
      </c>
      <c r="AZ129">
        <f t="shared" si="136"/>
        <v>1723.0771508273745</v>
      </c>
      <c r="BA129" s="13">
        <f t="shared" ref="BA129:BA192" si="161">SUM($G$43:$G$44,$G$47:$G$48)</f>
        <v>1978.4794576065265</v>
      </c>
      <c r="BB129" s="37">
        <f t="shared" ref="BB129:BB192" si="162">SUM($H$43:$H$47)</f>
        <v>1183.7374981592766</v>
      </c>
      <c r="BC129" s="13">
        <f t="shared" ref="BC129:BC192" si="163">SUM($H$41:$H$42)</f>
        <v>8018.1749201770026</v>
      </c>
      <c r="BD129">
        <f t="shared" si="137"/>
        <v>1246.3794897231594</v>
      </c>
      <c r="BE129" s="13">
        <f t="shared" ref="BE129:BE192" si="164">SUM($H$43:$H$44,$H$47:$H$48)</f>
        <v>1574.3100310468933</v>
      </c>
      <c r="BF129" s="13">
        <f t="shared" si="138"/>
        <v>1184.8195383125708</v>
      </c>
      <c r="BG129" s="13">
        <f t="shared" ref="BG129:BG192" si="165">SUM($I$41:$I$42)</f>
        <v>18820.463058691992</v>
      </c>
      <c r="BH129">
        <f t="shared" si="139"/>
        <v>1331.854405958602</v>
      </c>
      <c r="BI129" s="13">
        <f t="shared" ref="BI129:BI192" si="166">SUM($I$43:$I$44,$I$47:$I$48)</f>
        <v>1574.3100310468933</v>
      </c>
      <c r="BJ129" s="115">
        <f t="shared" ref="BJ129:BJ192" si="167">SUM($J$43:$J$47)</f>
        <v>2281.2151501403541</v>
      </c>
      <c r="BK129" s="13">
        <f t="shared" ref="BK129:BK192" si="168">SUM($J$41:$J$42)</f>
        <v>8018.1749201770026</v>
      </c>
      <c r="BL129">
        <f t="shared" si="140"/>
        <v>2343.8571417042372</v>
      </c>
      <c r="BM129" s="116">
        <f t="shared" ref="BM129:BM192" si="169">SUM($J$43:$J$44,$J$47:$J$48)</f>
        <v>2285.183881040547</v>
      </c>
      <c r="BN129" s="13">
        <f t="shared" si="141"/>
        <v>2282.2971902936483</v>
      </c>
      <c r="BO129" s="13">
        <f t="shared" ref="BO129:BO192" si="170">SUM($K$41:$K$42)</f>
        <v>18820.463058691992</v>
      </c>
      <c r="BP129">
        <f t="shared" si="142"/>
        <v>2429.3320579396795</v>
      </c>
      <c r="BQ129" s="13">
        <f t="shared" ref="BQ129:BQ192" si="171">SUM($K$43:$K$44,$K$47:$K$48)</f>
        <v>2285.183881040547</v>
      </c>
      <c r="BR129" s="37">
        <f t="shared" ref="BR129:BR192" si="172">SUM($L$43:$L$47)</f>
        <v>356.50079163128652</v>
      </c>
      <c r="BS129" s="13">
        <f t="shared" ref="BS129:BS192" si="173">SUM($L$41:$L$42)</f>
        <v>8018.1749201770026</v>
      </c>
      <c r="BT129">
        <f t="shared" si="143"/>
        <v>419.14278319516933</v>
      </c>
      <c r="BU129" s="13">
        <f t="shared" ref="BU129:BU192" si="174">SUM($L$43:$L$44,$L$47:$L$48)</f>
        <v>1000.7969427396886</v>
      </c>
      <c r="BV129" s="13">
        <f t="shared" si="144"/>
        <v>357.58283178458066</v>
      </c>
      <c r="BW129" s="13">
        <f t="shared" ref="BW129:BW192" si="175">SUM($M$41:$M$42)</f>
        <v>18820.463058691992</v>
      </c>
      <c r="BX129">
        <f t="shared" si="145"/>
        <v>504.61769943061188</v>
      </c>
      <c r="BY129" s="13">
        <f t="shared" ref="BY129:BY192" si="176">SUM($M$43:$M$44,$M$47:$M$48)</f>
        <v>1000.7969427396886</v>
      </c>
    </row>
    <row r="130" spans="29:77" x14ac:dyDescent="0.2">
      <c r="AC130">
        <v>129</v>
      </c>
      <c r="AD130" s="37">
        <f t="shared" si="147"/>
        <v>4503.4195539657812</v>
      </c>
      <c r="AE130" s="13">
        <f t="shared" si="148"/>
        <v>10690.899893569338</v>
      </c>
      <c r="AF130">
        <f t="shared" si="146"/>
        <v>4586.2947469391866</v>
      </c>
      <c r="AG130" s="13">
        <f t="shared" si="149"/>
        <v>5549.9303857118939</v>
      </c>
      <c r="AH130" s="13">
        <f t="shared" ref="AH130:AH193" si="177">SUM($C$43:$C$44,$C$46:$C$47)</f>
        <v>4504.9776917865256</v>
      </c>
      <c r="AI130" s="13">
        <f t="shared" si="150"/>
        <v>18820.463058691992</v>
      </c>
      <c r="AJ130">
        <f t="shared" ref="AJ130:AJ193" si="178">AI130/$AC130+AH130</f>
        <v>4650.8727542570059</v>
      </c>
      <c r="AK130" s="13">
        <f t="shared" si="151"/>
        <v>5549.9303857118939</v>
      </c>
      <c r="AL130" s="37">
        <f t="shared" si="152"/>
        <v>2920.3624522220098</v>
      </c>
      <c r="AM130" s="13">
        <f t="shared" si="153"/>
        <v>13363.624866961673</v>
      </c>
      <c r="AN130">
        <f t="shared" ref="AN130:AN193" si="179">AM130/$AC130+AL130</f>
        <v>3023.9564434387671</v>
      </c>
      <c r="AO130" s="13">
        <f t="shared" si="154"/>
        <v>5104.2411726517294</v>
      </c>
      <c r="AP130" s="13">
        <f t="shared" ref="AP130:AP193" si="180">SUM($E$43:$E$44,$E$46:$E$47)</f>
        <v>2922.2004777624052</v>
      </c>
      <c r="AQ130" s="13">
        <f t="shared" si="155"/>
        <v>18820.463058691992</v>
      </c>
      <c r="AR130" s="13">
        <f t="shared" ref="AR130:AR193" si="181">AQ130/$AC130+AP130</f>
        <v>3068.0955402328859</v>
      </c>
      <c r="AS130" s="38">
        <f t="shared" si="156"/>
        <v>5104.2411726517294</v>
      </c>
      <c r="AT130" s="37">
        <f t="shared" si="157"/>
        <v>1575.2228181052485</v>
      </c>
      <c r="AU130" s="13">
        <f t="shared" si="158"/>
        <v>5345.449946784669</v>
      </c>
      <c r="AV130">
        <f t="shared" ref="AV130:AV193" si="182">AU130/$AC130+AT130</f>
        <v>1616.6604145919514</v>
      </c>
      <c r="AW130" s="13">
        <f t="shared" si="159"/>
        <v>1978.4794576065265</v>
      </c>
      <c r="AX130" s="13">
        <f t="shared" ref="AX130:AX193" si="183">SUM($G$43:$G$44,$G$46:$G$47)</f>
        <v>1576.0422831813432</v>
      </c>
      <c r="AY130" s="13">
        <f t="shared" si="160"/>
        <v>18820.463058691992</v>
      </c>
      <c r="AZ130">
        <f t="shared" ref="AZ130:AZ193" si="184">AY130/$AC130+AX130</f>
        <v>1721.9373456518238</v>
      </c>
      <c r="BA130" s="13">
        <f t="shared" si="161"/>
        <v>1978.4794576065265</v>
      </c>
      <c r="BB130" s="37">
        <f t="shared" si="162"/>
        <v>1183.7374981592766</v>
      </c>
      <c r="BC130" s="13">
        <f t="shared" si="163"/>
        <v>8018.1749201770026</v>
      </c>
      <c r="BD130">
        <f t="shared" ref="BD130:BD193" si="185">BC130/$AC130+BB130</f>
        <v>1245.8938928893308</v>
      </c>
      <c r="BE130" s="13">
        <f t="shared" si="164"/>
        <v>1574.3100310468933</v>
      </c>
      <c r="BF130" s="13">
        <f t="shared" ref="BF130:BF193" si="186">SUM($I$43:$I$44,$I$46:$I$47)</f>
        <v>1184.8195383125708</v>
      </c>
      <c r="BG130" s="13">
        <f t="shared" si="165"/>
        <v>18820.463058691992</v>
      </c>
      <c r="BH130">
        <f t="shared" ref="BH130:BH193" si="187">BG130/$AC130+BF130</f>
        <v>1330.7146007830513</v>
      </c>
      <c r="BI130" s="13">
        <f t="shared" si="166"/>
        <v>1574.3100310468933</v>
      </c>
      <c r="BJ130" s="115">
        <f t="shared" si="167"/>
        <v>2281.2151501403541</v>
      </c>
      <c r="BK130" s="13">
        <f t="shared" si="168"/>
        <v>8018.1749201770026</v>
      </c>
      <c r="BL130">
        <f t="shared" ref="BL130:BL193" si="188">BK130/$AC130+BJ130</f>
        <v>2343.3715448704083</v>
      </c>
      <c r="BM130" s="116">
        <f t="shared" si="169"/>
        <v>2285.183881040547</v>
      </c>
      <c r="BN130" s="13">
        <f t="shared" ref="BN130:BN193" si="189">SUM($K$43:$K$44,$K$46:$K$47)</f>
        <v>2282.2971902936483</v>
      </c>
      <c r="BO130" s="13">
        <f t="shared" si="170"/>
        <v>18820.463058691992</v>
      </c>
      <c r="BP130">
        <f t="shared" ref="BP130:BP193" si="190">BO130/$AC130+BN130</f>
        <v>2428.1922527641291</v>
      </c>
      <c r="BQ130" s="13">
        <f t="shared" si="171"/>
        <v>2285.183881040547</v>
      </c>
      <c r="BR130" s="37">
        <f t="shared" si="172"/>
        <v>356.50079163128652</v>
      </c>
      <c r="BS130" s="13">
        <f t="shared" si="173"/>
        <v>8018.1749201770026</v>
      </c>
      <c r="BT130">
        <f t="shared" ref="BT130:BT193" si="191">BS130/$AC130+BR130</f>
        <v>418.65718636134079</v>
      </c>
      <c r="BU130" s="13">
        <f t="shared" si="174"/>
        <v>1000.7969427396886</v>
      </c>
      <c r="BV130" s="13">
        <f t="shared" ref="BV130:BV193" si="192">SUM($M$43:$M$44,$M$46:$M$47)</f>
        <v>357.58283178458066</v>
      </c>
      <c r="BW130" s="13">
        <f t="shared" si="175"/>
        <v>18820.463058691992</v>
      </c>
      <c r="BX130">
        <f t="shared" ref="BX130:BX193" si="193">BW130/$AC130+BV130</f>
        <v>503.47789425506119</v>
      </c>
      <c r="BY130" s="13">
        <f t="shared" si="176"/>
        <v>1000.7969427396886</v>
      </c>
    </row>
    <row r="131" spans="29:77" x14ac:dyDescent="0.2">
      <c r="AC131">
        <v>130</v>
      </c>
      <c r="AD131" s="37">
        <f t="shared" si="147"/>
        <v>4503.4195539657812</v>
      </c>
      <c r="AE131" s="13">
        <f t="shared" si="148"/>
        <v>10690.899893569338</v>
      </c>
      <c r="AF131">
        <f t="shared" ref="AF131:AF194" si="194">AE131/AC131+AD131</f>
        <v>4585.6572454547759</v>
      </c>
      <c r="AG131" s="13">
        <f t="shared" si="149"/>
        <v>5549.9303857118939</v>
      </c>
      <c r="AH131" s="13">
        <f t="shared" si="177"/>
        <v>4504.9776917865256</v>
      </c>
      <c r="AI131" s="13">
        <f t="shared" si="150"/>
        <v>18820.463058691992</v>
      </c>
      <c r="AJ131">
        <f t="shared" si="178"/>
        <v>4649.7504845456951</v>
      </c>
      <c r="AK131" s="13">
        <f t="shared" si="151"/>
        <v>5549.9303857118939</v>
      </c>
      <c r="AL131" s="37">
        <f t="shared" si="152"/>
        <v>2920.3624522220098</v>
      </c>
      <c r="AM131" s="13">
        <f t="shared" si="153"/>
        <v>13363.624866961673</v>
      </c>
      <c r="AN131">
        <f t="shared" si="179"/>
        <v>3023.1595665832533</v>
      </c>
      <c r="AO131" s="13">
        <f t="shared" si="154"/>
        <v>5104.2411726517294</v>
      </c>
      <c r="AP131" s="13">
        <f t="shared" si="180"/>
        <v>2922.2004777624052</v>
      </c>
      <c r="AQ131" s="13">
        <f t="shared" si="155"/>
        <v>18820.463058691992</v>
      </c>
      <c r="AR131" s="13">
        <f t="shared" si="181"/>
        <v>3066.9732705215742</v>
      </c>
      <c r="AS131" s="38">
        <f t="shared" si="156"/>
        <v>5104.2411726517294</v>
      </c>
      <c r="AT131" s="37">
        <f t="shared" si="157"/>
        <v>1575.2228181052485</v>
      </c>
      <c r="AU131" s="13">
        <f t="shared" si="158"/>
        <v>5345.449946784669</v>
      </c>
      <c r="AV131">
        <f t="shared" si="182"/>
        <v>1616.3416638497461</v>
      </c>
      <c r="AW131" s="13">
        <f t="shared" si="159"/>
        <v>1978.4794576065265</v>
      </c>
      <c r="AX131" s="13">
        <f t="shared" si="183"/>
        <v>1576.0422831813432</v>
      </c>
      <c r="AY131" s="13">
        <f t="shared" si="160"/>
        <v>18820.463058691992</v>
      </c>
      <c r="AZ131">
        <f t="shared" si="184"/>
        <v>1720.8150759405123</v>
      </c>
      <c r="BA131" s="13">
        <f t="shared" si="161"/>
        <v>1978.4794576065265</v>
      </c>
      <c r="BB131" s="37">
        <f t="shared" si="162"/>
        <v>1183.7374981592766</v>
      </c>
      <c r="BC131" s="13">
        <f t="shared" si="163"/>
        <v>8018.1749201770026</v>
      </c>
      <c r="BD131">
        <f t="shared" si="185"/>
        <v>1245.4157667760228</v>
      </c>
      <c r="BE131" s="13">
        <f t="shared" si="164"/>
        <v>1574.3100310468933</v>
      </c>
      <c r="BF131" s="13">
        <f t="shared" si="186"/>
        <v>1184.8195383125708</v>
      </c>
      <c r="BG131" s="13">
        <f t="shared" si="165"/>
        <v>18820.463058691992</v>
      </c>
      <c r="BH131">
        <f t="shared" si="187"/>
        <v>1329.5923310717399</v>
      </c>
      <c r="BI131" s="13">
        <f t="shared" si="166"/>
        <v>1574.3100310468933</v>
      </c>
      <c r="BJ131" s="115">
        <f t="shared" si="167"/>
        <v>2281.2151501403541</v>
      </c>
      <c r="BK131" s="13">
        <f t="shared" si="168"/>
        <v>8018.1749201770026</v>
      </c>
      <c r="BL131">
        <f t="shared" si="188"/>
        <v>2342.8934187571003</v>
      </c>
      <c r="BM131" s="116">
        <f t="shared" si="169"/>
        <v>2285.183881040547</v>
      </c>
      <c r="BN131" s="13">
        <f t="shared" si="189"/>
        <v>2282.2971902936483</v>
      </c>
      <c r="BO131" s="13">
        <f t="shared" si="170"/>
        <v>18820.463058691992</v>
      </c>
      <c r="BP131">
        <f t="shared" si="190"/>
        <v>2427.0699830528174</v>
      </c>
      <c r="BQ131" s="13">
        <f t="shared" si="171"/>
        <v>2285.183881040547</v>
      </c>
      <c r="BR131" s="37">
        <f t="shared" si="172"/>
        <v>356.50079163128652</v>
      </c>
      <c r="BS131" s="13">
        <f t="shared" si="173"/>
        <v>8018.1749201770026</v>
      </c>
      <c r="BT131">
        <f t="shared" si="191"/>
        <v>418.17906024803267</v>
      </c>
      <c r="BU131" s="13">
        <f t="shared" si="174"/>
        <v>1000.7969427396886</v>
      </c>
      <c r="BV131" s="13">
        <f t="shared" si="192"/>
        <v>357.58283178458066</v>
      </c>
      <c r="BW131" s="13">
        <f t="shared" si="175"/>
        <v>18820.463058691992</v>
      </c>
      <c r="BX131">
        <f t="shared" si="193"/>
        <v>502.35562454374985</v>
      </c>
      <c r="BY131" s="13">
        <f t="shared" si="176"/>
        <v>1000.7969427396886</v>
      </c>
    </row>
    <row r="132" spans="29:77" x14ac:dyDescent="0.2">
      <c r="AC132">
        <v>131</v>
      </c>
      <c r="AD132" s="37">
        <f t="shared" si="147"/>
        <v>4503.4195539657812</v>
      </c>
      <c r="AE132" s="13">
        <f t="shared" si="148"/>
        <v>10690.899893569338</v>
      </c>
      <c r="AF132">
        <f t="shared" si="194"/>
        <v>4585.0294768174554</v>
      </c>
      <c r="AG132" s="13">
        <f t="shared" si="149"/>
        <v>5549.9303857118939</v>
      </c>
      <c r="AH132" s="13">
        <f t="shared" si="177"/>
        <v>4504.9776917865256</v>
      </c>
      <c r="AI132" s="13">
        <f t="shared" si="150"/>
        <v>18820.463058691992</v>
      </c>
      <c r="AJ132">
        <f t="shared" si="178"/>
        <v>4648.6453487231056</v>
      </c>
      <c r="AK132" s="13">
        <f t="shared" si="151"/>
        <v>5549.9303857118939</v>
      </c>
      <c r="AL132" s="37">
        <f t="shared" si="152"/>
        <v>2920.3624522220098</v>
      </c>
      <c r="AM132" s="13">
        <f t="shared" si="153"/>
        <v>13363.624866961673</v>
      </c>
      <c r="AN132">
        <f t="shared" si="179"/>
        <v>3022.3748557866029</v>
      </c>
      <c r="AO132" s="13">
        <f t="shared" si="154"/>
        <v>5104.2411726517294</v>
      </c>
      <c r="AP132" s="13">
        <f t="shared" si="180"/>
        <v>2922.2004777624052</v>
      </c>
      <c r="AQ132" s="13">
        <f t="shared" si="155"/>
        <v>18820.463058691992</v>
      </c>
      <c r="AR132" s="13">
        <f t="shared" si="181"/>
        <v>3065.8681346989852</v>
      </c>
      <c r="AS132" s="38">
        <f t="shared" si="156"/>
        <v>5104.2411726517294</v>
      </c>
      <c r="AT132" s="37">
        <f t="shared" si="157"/>
        <v>1575.2228181052485</v>
      </c>
      <c r="AU132" s="13">
        <f t="shared" si="158"/>
        <v>5345.449946784669</v>
      </c>
      <c r="AV132">
        <f t="shared" si="182"/>
        <v>1616.0277795310856</v>
      </c>
      <c r="AW132" s="13">
        <f t="shared" si="159"/>
        <v>1978.4794576065265</v>
      </c>
      <c r="AX132" s="13">
        <f t="shared" si="183"/>
        <v>1576.0422831813432</v>
      </c>
      <c r="AY132" s="13">
        <f t="shared" si="160"/>
        <v>18820.463058691992</v>
      </c>
      <c r="AZ132">
        <f t="shared" si="184"/>
        <v>1719.7099401179235</v>
      </c>
      <c r="BA132" s="13">
        <f t="shared" si="161"/>
        <v>1978.4794576065265</v>
      </c>
      <c r="BB132" s="37">
        <f t="shared" si="162"/>
        <v>1183.7374981592766</v>
      </c>
      <c r="BC132" s="13">
        <f t="shared" si="163"/>
        <v>8018.1749201770026</v>
      </c>
      <c r="BD132">
        <f t="shared" si="185"/>
        <v>1244.9449402980324</v>
      </c>
      <c r="BE132" s="13">
        <f t="shared" si="164"/>
        <v>1574.3100310468933</v>
      </c>
      <c r="BF132" s="13">
        <f t="shared" si="186"/>
        <v>1184.8195383125708</v>
      </c>
      <c r="BG132" s="13">
        <f t="shared" si="165"/>
        <v>18820.463058691992</v>
      </c>
      <c r="BH132">
        <f t="shared" si="187"/>
        <v>1328.4871952491508</v>
      </c>
      <c r="BI132" s="13">
        <f t="shared" si="166"/>
        <v>1574.3100310468933</v>
      </c>
      <c r="BJ132" s="115">
        <f t="shared" si="167"/>
        <v>2281.2151501403541</v>
      </c>
      <c r="BK132" s="13">
        <f t="shared" si="168"/>
        <v>8018.1749201770026</v>
      </c>
      <c r="BL132">
        <f t="shared" si="188"/>
        <v>2342.4225922791097</v>
      </c>
      <c r="BM132" s="116">
        <f t="shared" si="169"/>
        <v>2285.183881040547</v>
      </c>
      <c r="BN132" s="13">
        <f t="shared" si="189"/>
        <v>2282.2971902936483</v>
      </c>
      <c r="BO132" s="13">
        <f t="shared" si="170"/>
        <v>18820.463058691992</v>
      </c>
      <c r="BP132">
        <f t="shared" si="190"/>
        <v>2425.9648472302283</v>
      </c>
      <c r="BQ132" s="13">
        <f t="shared" si="171"/>
        <v>2285.183881040547</v>
      </c>
      <c r="BR132" s="37">
        <f t="shared" si="172"/>
        <v>356.50079163128652</v>
      </c>
      <c r="BS132" s="13">
        <f t="shared" si="173"/>
        <v>8018.1749201770026</v>
      </c>
      <c r="BT132">
        <f t="shared" si="191"/>
        <v>417.70823377004228</v>
      </c>
      <c r="BU132" s="13">
        <f t="shared" si="174"/>
        <v>1000.7969427396886</v>
      </c>
      <c r="BV132" s="13">
        <f t="shared" si="192"/>
        <v>357.58283178458066</v>
      </c>
      <c r="BW132" s="13">
        <f t="shared" si="175"/>
        <v>18820.463058691992</v>
      </c>
      <c r="BX132">
        <f t="shared" si="193"/>
        <v>501.25048872116076</v>
      </c>
      <c r="BY132" s="13">
        <f t="shared" si="176"/>
        <v>1000.7969427396886</v>
      </c>
    </row>
    <row r="133" spans="29:77" x14ac:dyDescent="0.2">
      <c r="AC133">
        <v>132</v>
      </c>
      <c r="AD133" s="37">
        <f t="shared" si="147"/>
        <v>4503.4195539657812</v>
      </c>
      <c r="AE133" s="13">
        <f t="shared" si="148"/>
        <v>10690.899893569338</v>
      </c>
      <c r="AF133">
        <f t="shared" si="194"/>
        <v>4584.4112198261546</v>
      </c>
      <c r="AG133" s="13">
        <f t="shared" si="149"/>
        <v>5549.9303857118939</v>
      </c>
      <c r="AH133" s="13">
        <f t="shared" si="177"/>
        <v>4504.9776917865256</v>
      </c>
      <c r="AI133" s="13">
        <f t="shared" si="150"/>
        <v>18820.463058691992</v>
      </c>
      <c r="AJ133">
        <f t="shared" si="178"/>
        <v>4647.556957382677</v>
      </c>
      <c r="AK133" s="13">
        <f t="shared" si="151"/>
        <v>5549.9303857118939</v>
      </c>
      <c r="AL133" s="37">
        <f t="shared" si="152"/>
        <v>2920.3624522220098</v>
      </c>
      <c r="AM133" s="13">
        <f t="shared" si="153"/>
        <v>13363.624866961673</v>
      </c>
      <c r="AN133">
        <f t="shared" si="179"/>
        <v>3021.6020345474772</v>
      </c>
      <c r="AO133" s="13">
        <f t="shared" si="154"/>
        <v>5104.2411726517294</v>
      </c>
      <c r="AP133" s="13">
        <f t="shared" si="180"/>
        <v>2922.2004777624052</v>
      </c>
      <c r="AQ133" s="13">
        <f t="shared" si="155"/>
        <v>18820.463058691992</v>
      </c>
      <c r="AR133" s="13">
        <f t="shared" si="181"/>
        <v>3064.7797433585565</v>
      </c>
      <c r="AS133" s="38">
        <f t="shared" si="156"/>
        <v>5104.2411726517294</v>
      </c>
      <c r="AT133" s="37">
        <f t="shared" si="157"/>
        <v>1575.2228181052485</v>
      </c>
      <c r="AU133" s="13">
        <f t="shared" si="158"/>
        <v>5345.449946784669</v>
      </c>
      <c r="AV133">
        <f t="shared" si="182"/>
        <v>1615.7186510354354</v>
      </c>
      <c r="AW133" s="13">
        <f t="shared" si="159"/>
        <v>1978.4794576065265</v>
      </c>
      <c r="AX133" s="13">
        <f t="shared" si="183"/>
        <v>1576.0422831813432</v>
      </c>
      <c r="AY133" s="13">
        <f t="shared" si="160"/>
        <v>18820.463058691992</v>
      </c>
      <c r="AZ133">
        <f t="shared" si="184"/>
        <v>1718.6215487774948</v>
      </c>
      <c r="BA133" s="13">
        <f t="shared" si="161"/>
        <v>1978.4794576065265</v>
      </c>
      <c r="BB133" s="37">
        <f t="shared" si="162"/>
        <v>1183.7374981592766</v>
      </c>
      <c r="BC133" s="13">
        <f t="shared" si="163"/>
        <v>8018.1749201770026</v>
      </c>
      <c r="BD133">
        <f t="shared" si="185"/>
        <v>1244.4812475545568</v>
      </c>
      <c r="BE133" s="13">
        <f t="shared" si="164"/>
        <v>1574.3100310468933</v>
      </c>
      <c r="BF133" s="13">
        <f t="shared" si="186"/>
        <v>1184.8195383125708</v>
      </c>
      <c r="BG133" s="13">
        <f t="shared" si="165"/>
        <v>18820.463058691992</v>
      </c>
      <c r="BH133">
        <f t="shared" si="187"/>
        <v>1327.3988039087221</v>
      </c>
      <c r="BI133" s="13">
        <f t="shared" si="166"/>
        <v>1574.3100310468933</v>
      </c>
      <c r="BJ133" s="115">
        <f t="shared" si="167"/>
        <v>2281.2151501403541</v>
      </c>
      <c r="BK133" s="13">
        <f t="shared" si="168"/>
        <v>8018.1749201770026</v>
      </c>
      <c r="BL133">
        <f t="shared" si="188"/>
        <v>2341.9588995356344</v>
      </c>
      <c r="BM133" s="116">
        <f t="shared" si="169"/>
        <v>2285.183881040547</v>
      </c>
      <c r="BN133" s="13">
        <f t="shared" si="189"/>
        <v>2282.2971902936483</v>
      </c>
      <c r="BO133" s="13">
        <f t="shared" si="170"/>
        <v>18820.463058691992</v>
      </c>
      <c r="BP133">
        <f t="shared" si="190"/>
        <v>2424.8764558897997</v>
      </c>
      <c r="BQ133" s="13">
        <f t="shared" si="171"/>
        <v>2285.183881040547</v>
      </c>
      <c r="BR133" s="37">
        <f t="shared" si="172"/>
        <v>356.50079163128652</v>
      </c>
      <c r="BS133" s="13">
        <f t="shared" si="173"/>
        <v>8018.1749201770026</v>
      </c>
      <c r="BT133">
        <f t="shared" si="191"/>
        <v>417.24454102656682</v>
      </c>
      <c r="BU133" s="13">
        <f t="shared" si="174"/>
        <v>1000.7969427396886</v>
      </c>
      <c r="BV133" s="13">
        <f t="shared" si="192"/>
        <v>357.58283178458066</v>
      </c>
      <c r="BW133" s="13">
        <f t="shared" si="175"/>
        <v>18820.463058691992</v>
      </c>
      <c r="BX133">
        <f t="shared" si="193"/>
        <v>500.16209738073212</v>
      </c>
      <c r="BY133" s="13">
        <f t="shared" si="176"/>
        <v>1000.7969427396886</v>
      </c>
    </row>
    <row r="134" spans="29:77" x14ac:dyDescent="0.2">
      <c r="AC134">
        <v>133</v>
      </c>
      <c r="AD134" s="37">
        <f t="shared" si="147"/>
        <v>4503.4195539657812</v>
      </c>
      <c r="AE134" s="13">
        <f t="shared" si="148"/>
        <v>10690.899893569338</v>
      </c>
      <c r="AF134">
        <f t="shared" si="194"/>
        <v>4583.8022599324677</v>
      </c>
      <c r="AG134" s="13">
        <f t="shared" si="149"/>
        <v>5549.9303857118939</v>
      </c>
      <c r="AH134" s="13">
        <f t="shared" si="177"/>
        <v>4504.9776917865256</v>
      </c>
      <c r="AI134" s="13">
        <f t="shared" si="150"/>
        <v>18820.463058691992</v>
      </c>
      <c r="AJ134">
        <f t="shared" si="178"/>
        <v>4646.4849328293221</v>
      </c>
      <c r="AK134" s="13">
        <f t="shared" si="151"/>
        <v>5549.9303857118939</v>
      </c>
      <c r="AL134" s="37">
        <f t="shared" si="152"/>
        <v>2920.3624522220098</v>
      </c>
      <c r="AM134" s="13">
        <f t="shared" si="153"/>
        <v>13363.624866961673</v>
      </c>
      <c r="AN134">
        <f t="shared" si="179"/>
        <v>3020.8408346803681</v>
      </c>
      <c r="AO134" s="13">
        <f t="shared" si="154"/>
        <v>5104.2411726517294</v>
      </c>
      <c r="AP134" s="13">
        <f t="shared" si="180"/>
        <v>2922.2004777624052</v>
      </c>
      <c r="AQ134" s="13">
        <f t="shared" si="155"/>
        <v>18820.463058691992</v>
      </c>
      <c r="AR134" s="13">
        <f t="shared" si="181"/>
        <v>3063.7077188052021</v>
      </c>
      <c r="AS134" s="38">
        <f t="shared" si="156"/>
        <v>5104.2411726517294</v>
      </c>
      <c r="AT134" s="37">
        <f t="shared" si="157"/>
        <v>1575.2228181052485</v>
      </c>
      <c r="AU134" s="13">
        <f t="shared" si="158"/>
        <v>5345.449946784669</v>
      </c>
      <c r="AV134">
        <f t="shared" si="182"/>
        <v>1615.414171088592</v>
      </c>
      <c r="AW134" s="13">
        <f t="shared" si="159"/>
        <v>1978.4794576065265</v>
      </c>
      <c r="AX134" s="13">
        <f t="shared" si="183"/>
        <v>1576.0422831813432</v>
      </c>
      <c r="AY134" s="13">
        <f t="shared" si="160"/>
        <v>18820.463058691992</v>
      </c>
      <c r="AZ134">
        <f t="shared" si="184"/>
        <v>1717.5495242241402</v>
      </c>
      <c r="BA134" s="13">
        <f t="shared" si="161"/>
        <v>1978.4794576065265</v>
      </c>
      <c r="BB134" s="37">
        <f t="shared" si="162"/>
        <v>1183.7374981592766</v>
      </c>
      <c r="BC134" s="13">
        <f t="shared" si="163"/>
        <v>8018.1749201770026</v>
      </c>
      <c r="BD134">
        <f t="shared" si="185"/>
        <v>1244.0245276342916</v>
      </c>
      <c r="BE134" s="13">
        <f t="shared" si="164"/>
        <v>1574.3100310468933</v>
      </c>
      <c r="BF134" s="13">
        <f t="shared" si="186"/>
        <v>1184.8195383125708</v>
      </c>
      <c r="BG134" s="13">
        <f t="shared" si="165"/>
        <v>18820.463058691992</v>
      </c>
      <c r="BH134">
        <f t="shared" si="187"/>
        <v>1326.3267793553678</v>
      </c>
      <c r="BI134" s="13">
        <f t="shared" si="166"/>
        <v>1574.3100310468933</v>
      </c>
      <c r="BJ134" s="115">
        <f t="shared" si="167"/>
        <v>2281.2151501403541</v>
      </c>
      <c r="BK134" s="13">
        <f t="shared" si="168"/>
        <v>8018.1749201770026</v>
      </c>
      <c r="BL134">
        <f t="shared" si="188"/>
        <v>2341.5021796153692</v>
      </c>
      <c r="BM134" s="116">
        <f t="shared" si="169"/>
        <v>2285.183881040547</v>
      </c>
      <c r="BN134" s="13">
        <f t="shared" si="189"/>
        <v>2282.2971902936483</v>
      </c>
      <c r="BO134" s="13">
        <f t="shared" si="170"/>
        <v>18820.463058691992</v>
      </c>
      <c r="BP134">
        <f t="shared" si="190"/>
        <v>2423.8044313364453</v>
      </c>
      <c r="BQ134" s="13">
        <f t="shared" si="171"/>
        <v>2285.183881040547</v>
      </c>
      <c r="BR134" s="37">
        <f t="shared" si="172"/>
        <v>356.50079163128652</v>
      </c>
      <c r="BS134" s="13">
        <f t="shared" si="173"/>
        <v>8018.1749201770026</v>
      </c>
      <c r="BT134">
        <f t="shared" si="191"/>
        <v>416.78782110630158</v>
      </c>
      <c r="BU134" s="13">
        <f t="shared" si="174"/>
        <v>1000.7969427396886</v>
      </c>
      <c r="BV134" s="13">
        <f t="shared" si="192"/>
        <v>357.58283178458066</v>
      </c>
      <c r="BW134" s="13">
        <f t="shared" si="175"/>
        <v>18820.463058691992</v>
      </c>
      <c r="BX134">
        <f t="shared" si="193"/>
        <v>499.09007282737758</v>
      </c>
      <c r="BY134" s="13">
        <f t="shared" si="176"/>
        <v>1000.7969427396886</v>
      </c>
    </row>
    <row r="135" spans="29:77" x14ac:dyDescent="0.2">
      <c r="AC135">
        <v>134</v>
      </c>
      <c r="AD135" s="37">
        <f t="shared" si="147"/>
        <v>4503.4195539657812</v>
      </c>
      <c r="AE135" s="13">
        <f t="shared" si="148"/>
        <v>10690.899893569338</v>
      </c>
      <c r="AF135">
        <f t="shared" si="194"/>
        <v>4583.2023889924185</v>
      </c>
      <c r="AG135" s="13">
        <f t="shared" si="149"/>
        <v>5549.9303857118939</v>
      </c>
      <c r="AH135" s="13">
        <f t="shared" si="177"/>
        <v>4504.9776917865256</v>
      </c>
      <c r="AI135" s="13">
        <f t="shared" si="150"/>
        <v>18820.463058691992</v>
      </c>
      <c r="AJ135">
        <f t="shared" si="178"/>
        <v>4645.428908642436</v>
      </c>
      <c r="AK135" s="13">
        <f t="shared" si="151"/>
        <v>5549.9303857118939</v>
      </c>
      <c r="AL135" s="37">
        <f t="shared" si="152"/>
        <v>2920.3624522220098</v>
      </c>
      <c r="AM135" s="13">
        <f t="shared" si="153"/>
        <v>13363.624866961673</v>
      </c>
      <c r="AN135">
        <f t="shared" si="179"/>
        <v>3020.0909960053059</v>
      </c>
      <c r="AO135" s="13">
        <f t="shared" si="154"/>
        <v>5104.2411726517294</v>
      </c>
      <c r="AP135" s="13">
        <f t="shared" si="180"/>
        <v>2922.2004777624052</v>
      </c>
      <c r="AQ135" s="13">
        <f t="shared" si="155"/>
        <v>18820.463058691992</v>
      </c>
      <c r="AR135" s="13">
        <f t="shared" si="181"/>
        <v>3062.6516946183156</v>
      </c>
      <c r="AS135" s="38">
        <f t="shared" si="156"/>
        <v>5104.2411726517294</v>
      </c>
      <c r="AT135" s="37">
        <f t="shared" si="157"/>
        <v>1575.2228181052485</v>
      </c>
      <c r="AU135" s="13">
        <f t="shared" si="158"/>
        <v>5345.449946784669</v>
      </c>
      <c r="AV135">
        <f t="shared" si="182"/>
        <v>1615.1142356185669</v>
      </c>
      <c r="AW135" s="13">
        <f t="shared" si="159"/>
        <v>1978.4794576065265</v>
      </c>
      <c r="AX135" s="13">
        <f t="shared" si="183"/>
        <v>1576.0422831813432</v>
      </c>
      <c r="AY135" s="13">
        <f t="shared" si="160"/>
        <v>18820.463058691992</v>
      </c>
      <c r="AZ135">
        <f t="shared" si="184"/>
        <v>1716.4935000372536</v>
      </c>
      <c r="BA135" s="13">
        <f t="shared" si="161"/>
        <v>1978.4794576065265</v>
      </c>
      <c r="BB135" s="37">
        <f t="shared" si="162"/>
        <v>1183.7374981592766</v>
      </c>
      <c r="BC135" s="13">
        <f t="shared" si="163"/>
        <v>8018.1749201770026</v>
      </c>
      <c r="BD135">
        <f t="shared" si="185"/>
        <v>1243.5746244292543</v>
      </c>
      <c r="BE135" s="13">
        <f t="shared" si="164"/>
        <v>1574.3100310468933</v>
      </c>
      <c r="BF135" s="13">
        <f t="shared" si="186"/>
        <v>1184.8195383125708</v>
      </c>
      <c r="BG135" s="13">
        <f t="shared" si="165"/>
        <v>18820.463058691992</v>
      </c>
      <c r="BH135">
        <f t="shared" si="187"/>
        <v>1325.2707551684812</v>
      </c>
      <c r="BI135" s="13">
        <f t="shared" si="166"/>
        <v>1574.3100310468933</v>
      </c>
      <c r="BJ135" s="115">
        <f t="shared" si="167"/>
        <v>2281.2151501403541</v>
      </c>
      <c r="BK135" s="13">
        <f t="shared" si="168"/>
        <v>8018.1749201770026</v>
      </c>
      <c r="BL135">
        <f t="shared" si="188"/>
        <v>2341.0522764103316</v>
      </c>
      <c r="BM135" s="116">
        <f t="shared" si="169"/>
        <v>2285.183881040547</v>
      </c>
      <c r="BN135" s="13">
        <f t="shared" si="189"/>
        <v>2282.2971902936483</v>
      </c>
      <c r="BO135" s="13">
        <f t="shared" si="170"/>
        <v>18820.463058691992</v>
      </c>
      <c r="BP135">
        <f t="shared" si="190"/>
        <v>2422.7484071495587</v>
      </c>
      <c r="BQ135" s="13">
        <f t="shared" si="171"/>
        <v>2285.183881040547</v>
      </c>
      <c r="BR135" s="37">
        <f t="shared" si="172"/>
        <v>356.50079163128652</v>
      </c>
      <c r="BS135" s="13">
        <f t="shared" si="173"/>
        <v>8018.1749201770026</v>
      </c>
      <c r="BT135">
        <f t="shared" si="191"/>
        <v>416.33791790126418</v>
      </c>
      <c r="BU135" s="13">
        <f t="shared" si="174"/>
        <v>1000.7969427396886</v>
      </c>
      <c r="BV135" s="13">
        <f t="shared" si="192"/>
        <v>357.58283178458066</v>
      </c>
      <c r="BW135" s="13">
        <f t="shared" si="175"/>
        <v>18820.463058691992</v>
      </c>
      <c r="BX135">
        <f t="shared" si="193"/>
        <v>498.03404864049105</v>
      </c>
      <c r="BY135" s="13">
        <f t="shared" si="176"/>
        <v>1000.7969427396886</v>
      </c>
    </row>
    <row r="136" spans="29:77" x14ac:dyDescent="0.2">
      <c r="AC136">
        <v>135</v>
      </c>
      <c r="AD136" s="37">
        <f t="shared" si="147"/>
        <v>4503.4195539657812</v>
      </c>
      <c r="AE136" s="13">
        <f t="shared" si="148"/>
        <v>10690.899893569338</v>
      </c>
      <c r="AF136">
        <f t="shared" si="194"/>
        <v>4582.6114050292581</v>
      </c>
      <c r="AG136" s="13">
        <f t="shared" si="149"/>
        <v>5549.9303857118939</v>
      </c>
      <c r="AH136" s="13">
        <f t="shared" si="177"/>
        <v>4504.9776917865256</v>
      </c>
      <c r="AI136" s="13">
        <f t="shared" si="150"/>
        <v>18820.463058691992</v>
      </c>
      <c r="AJ136">
        <f t="shared" si="178"/>
        <v>4644.3885292583182</v>
      </c>
      <c r="AK136" s="13">
        <f t="shared" si="151"/>
        <v>5549.9303857118939</v>
      </c>
      <c r="AL136" s="37">
        <f t="shared" si="152"/>
        <v>2920.3624522220098</v>
      </c>
      <c r="AM136" s="13">
        <f t="shared" si="153"/>
        <v>13363.624866961673</v>
      </c>
      <c r="AN136">
        <f t="shared" si="179"/>
        <v>3019.3522660513554</v>
      </c>
      <c r="AO136" s="13">
        <f t="shared" si="154"/>
        <v>5104.2411726517294</v>
      </c>
      <c r="AP136" s="13">
        <f t="shared" si="180"/>
        <v>2922.2004777624052</v>
      </c>
      <c r="AQ136" s="13">
        <f t="shared" si="155"/>
        <v>18820.463058691992</v>
      </c>
      <c r="AR136" s="13">
        <f t="shared" si="181"/>
        <v>3061.6113152341977</v>
      </c>
      <c r="AS136" s="38">
        <f t="shared" si="156"/>
        <v>5104.2411726517294</v>
      </c>
      <c r="AT136" s="37">
        <f t="shared" si="157"/>
        <v>1575.2228181052485</v>
      </c>
      <c r="AU136" s="13">
        <f t="shared" si="158"/>
        <v>5345.449946784669</v>
      </c>
      <c r="AV136">
        <f t="shared" si="182"/>
        <v>1614.8187436369867</v>
      </c>
      <c r="AW136" s="13">
        <f t="shared" si="159"/>
        <v>1978.4794576065265</v>
      </c>
      <c r="AX136" s="13">
        <f t="shared" si="183"/>
        <v>1576.0422831813432</v>
      </c>
      <c r="AY136" s="13">
        <f t="shared" si="160"/>
        <v>18820.463058691992</v>
      </c>
      <c r="AZ136">
        <f t="shared" si="184"/>
        <v>1715.4531206531358</v>
      </c>
      <c r="BA136" s="13">
        <f t="shared" si="161"/>
        <v>1978.4794576065265</v>
      </c>
      <c r="BB136" s="37">
        <f t="shared" si="162"/>
        <v>1183.7374981592766</v>
      </c>
      <c r="BC136" s="13">
        <f t="shared" si="163"/>
        <v>8018.1749201770026</v>
      </c>
      <c r="BD136">
        <f t="shared" si="185"/>
        <v>1243.131386456884</v>
      </c>
      <c r="BE136" s="13">
        <f t="shared" si="164"/>
        <v>1574.3100310468933</v>
      </c>
      <c r="BF136" s="13">
        <f t="shared" si="186"/>
        <v>1184.8195383125708</v>
      </c>
      <c r="BG136" s="13">
        <f t="shared" si="165"/>
        <v>18820.463058691992</v>
      </c>
      <c r="BH136">
        <f t="shared" si="187"/>
        <v>1324.2303757843633</v>
      </c>
      <c r="BI136" s="13">
        <f t="shared" si="166"/>
        <v>1574.3100310468933</v>
      </c>
      <c r="BJ136" s="115">
        <f t="shared" si="167"/>
        <v>2281.2151501403541</v>
      </c>
      <c r="BK136" s="13">
        <f t="shared" si="168"/>
        <v>8018.1749201770026</v>
      </c>
      <c r="BL136">
        <f t="shared" si="188"/>
        <v>2340.6090384379618</v>
      </c>
      <c r="BM136" s="116">
        <f t="shared" si="169"/>
        <v>2285.183881040547</v>
      </c>
      <c r="BN136" s="13">
        <f t="shared" si="189"/>
        <v>2282.2971902936483</v>
      </c>
      <c r="BO136" s="13">
        <f t="shared" si="170"/>
        <v>18820.463058691992</v>
      </c>
      <c r="BP136">
        <f t="shared" si="190"/>
        <v>2421.7080277654409</v>
      </c>
      <c r="BQ136" s="13">
        <f t="shared" si="171"/>
        <v>2285.183881040547</v>
      </c>
      <c r="BR136" s="37">
        <f t="shared" si="172"/>
        <v>356.50079163128652</v>
      </c>
      <c r="BS136" s="13">
        <f t="shared" si="173"/>
        <v>8018.1749201770026</v>
      </c>
      <c r="BT136">
        <f t="shared" si="191"/>
        <v>415.89467992889394</v>
      </c>
      <c r="BU136" s="13">
        <f t="shared" si="174"/>
        <v>1000.7969427396886</v>
      </c>
      <c r="BV136" s="13">
        <f t="shared" si="192"/>
        <v>357.58283178458066</v>
      </c>
      <c r="BW136" s="13">
        <f t="shared" si="175"/>
        <v>18820.463058691992</v>
      </c>
      <c r="BX136">
        <f t="shared" si="193"/>
        <v>496.99366925637321</v>
      </c>
      <c r="BY136" s="13">
        <f t="shared" si="176"/>
        <v>1000.7969427396886</v>
      </c>
    </row>
    <row r="137" spans="29:77" x14ac:dyDescent="0.2">
      <c r="AC137">
        <v>136</v>
      </c>
      <c r="AD137" s="37">
        <f t="shared" si="147"/>
        <v>4503.4195539657812</v>
      </c>
      <c r="AE137" s="13">
        <f t="shared" si="148"/>
        <v>10690.899893569338</v>
      </c>
      <c r="AF137">
        <f t="shared" si="194"/>
        <v>4582.0291120067322</v>
      </c>
      <c r="AG137" s="13">
        <f t="shared" si="149"/>
        <v>5549.9303857118939</v>
      </c>
      <c r="AH137" s="13">
        <f t="shared" si="177"/>
        <v>4504.9776917865256</v>
      </c>
      <c r="AI137" s="13">
        <f t="shared" si="150"/>
        <v>18820.463058691992</v>
      </c>
      <c r="AJ137">
        <f t="shared" si="178"/>
        <v>4643.3634495710257</v>
      </c>
      <c r="AK137" s="13">
        <f t="shared" si="151"/>
        <v>5549.9303857118939</v>
      </c>
      <c r="AL137" s="37">
        <f t="shared" si="152"/>
        <v>2920.3624522220098</v>
      </c>
      <c r="AM137" s="13">
        <f t="shared" si="153"/>
        <v>13363.624866961673</v>
      </c>
      <c r="AN137">
        <f t="shared" si="179"/>
        <v>3018.6243997731985</v>
      </c>
      <c r="AO137" s="13">
        <f t="shared" si="154"/>
        <v>5104.2411726517294</v>
      </c>
      <c r="AP137" s="13">
        <f t="shared" si="180"/>
        <v>2922.2004777624052</v>
      </c>
      <c r="AQ137" s="13">
        <f t="shared" si="155"/>
        <v>18820.463058691992</v>
      </c>
      <c r="AR137" s="13">
        <f t="shared" si="181"/>
        <v>3060.5862355469053</v>
      </c>
      <c r="AS137" s="38">
        <f t="shared" si="156"/>
        <v>5104.2411726517294</v>
      </c>
      <c r="AT137" s="37">
        <f t="shared" si="157"/>
        <v>1575.2228181052485</v>
      </c>
      <c r="AU137" s="13">
        <f t="shared" si="158"/>
        <v>5345.449946784669</v>
      </c>
      <c r="AV137">
        <f t="shared" si="182"/>
        <v>1614.527597125724</v>
      </c>
      <c r="AW137" s="13">
        <f t="shared" si="159"/>
        <v>1978.4794576065265</v>
      </c>
      <c r="AX137" s="13">
        <f t="shared" si="183"/>
        <v>1576.0422831813432</v>
      </c>
      <c r="AY137" s="13">
        <f t="shared" si="160"/>
        <v>18820.463058691992</v>
      </c>
      <c r="AZ137">
        <f t="shared" si="184"/>
        <v>1714.4280409658431</v>
      </c>
      <c r="BA137" s="13">
        <f t="shared" si="161"/>
        <v>1978.4794576065265</v>
      </c>
      <c r="BB137" s="37">
        <f t="shared" si="162"/>
        <v>1183.7374981592766</v>
      </c>
      <c r="BC137" s="13">
        <f t="shared" si="163"/>
        <v>8018.1749201770026</v>
      </c>
      <c r="BD137">
        <f t="shared" si="185"/>
        <v>1242.6946666899898</v>
      </c>
      <c r="BE137" s="13">
        <f t="shared" si="164"/>
        <v>1574.3100310468933</v>
      </c>
      <c r="BF137" s="13">
        <f t="shared" si="186"/>
        <v>1184.8195383125708</v>
      </c>
      <c r="BG137" s="13">
        <f t="shared" si="165"/>
        <v>18820.463058691992</v>
      </c>
      <c r="BH137">
        <f t="shared" si="187"/>
        <v>1323.2052960970707</v>
      </c>
      <c r="BI137" s="13">
        <f t="shared" si="166"/>
        <v>1574.3100310468933</v>
      </c>
      <c r="BJ137" s="115">
        <f t="shared" si="167"/>
        <v>2281.2151501403541</v>
      </c>
      <c r="BK137" s="13">
        <f t="shared" si="168"/>
        <v>8018.1749201770026</v>
      </c>
      <c r="BL137">
        <f t="shared" si="188"/>
        <v>2340.1723186710674</v>
      </c>
      <c r="BM137" s="116">
        <f t="shared" si="169"/>
        <v>2285.183881040547</v>
      </c>
      <c r="BN137" s="13">
        <f t="shared" si="189"/>
        <v>2282.2971902936483</v>
      </c>
      <c r="BO137" s="13">
        <f t="shared" si="170"/>
        <v>18820.463058691992</v>
      </c>
      <c r="BP137">
        <f t="shared" si="190"/>
        <v>2420.6829480781485</v>
      </c>
      <c r="BQ137" s="13">
        <f t="shared" si="171"/>
        <v>2285.183881040547</v>
      </c>
      <c r="BR137" s="37">
        <f t="shared" si="172"/>
        <v>356.50079163128652</v>
      </c>
      <c r="BS137" s="13">
        <f t="shared" si="173"/>
        <v>8018.1749201770026</v>
      </c>
      <c r="BT137">
        <f t="shared" si="191"/>
        <v>415.45796016199978</v>
      </c>
      <c r="BU137" s="13">
        <f t="shared" si="174"/>
        <v>1000.7969427396886</v>
      </c>
      <c r="BV137" s="13">
        <f t="shared" si="192"/>
        <v>357.58283178458066</v>
      </c>
      <c r="BW137" s="13">
        <f t="shared" si="175"/>
        <v>18820.463058691992</v>
      </c>
      <c r="BX137">
        <f t="shared" si="193"/>
        <v>495.96858956908056</v>
      </c>
      <c r="BY137" s="13">
        <f t="shared" si="176"/>
        <v>1000.7969427396886</v>
      </c>
    </row>
    <row r="138" spans="29:77" x14ac:dyDescent="0.2">
      <c r="AC138">
        <v>137</v>
      </c>
      <c r="AD138" s="37">
        <f t="shared" si="147"/>
        <v>4503.4195539657812</v>
      </c>
      <c r="AE138" s="13">
        <f t="shared" si="148"/>
        <v>10690.899893569338</v>
      </c>
      <c r="AF138">
        <f t="shared" si="194"/>
        <v>4581.4553196122724</v>
      </c>
      <c r="AG138" s="13">
        <f t="shared" si="149"/>
        <v>5549.9303857118939</v>
      </c>
      <c r="AH138" s="13">
        <f t="shared" si="177"/>
        <v>4504.9776917865256</v>
      </c>
      <c r="AI138" s="13">
        <f t="shared" si="150"/>
        <v>18820.463058691992</v>
      </c>
      <c r="AJ138">
        <f t="shared" si="178"/>
        <v>4642.3533345507003</v>
      </c>
      <c r="AK138" s="13">
        <f t="shared" si="151"/>
        <v>5549.9303857118939</v>
      </c>
      <c r="AL138" s="37">
        <f t="shared" si="152"/>
        <v>2920.3624522220098</v>
      </c>
      <c r="AM138" s="13">
        <f t="shared" si="153"/>
        <v>13363.624866961673</v>
      </c>
      <c r="AN138">
        <f t="shared" si="179"/>
        <v>3017.9071592801242</v>
      </c>
      <c r="AO138" s="13">
        <f t="shared" si="154"/>
        <v>5104.2411726517294</v>
      </c>
      <c r="AP138" s="13">
        <f t="shared" si="180"/>
        <v>2922.2004777624052</v>
      </c>
      <c r="AQ138" s="13">
        <f t="shared" si="155"/>
        <v>18820.463058691992</v>
      </c>
      <c r="AR138" s="13">
        <f t="shared" si="181"/>
        <v>3059.5761205265803</v>
      </c>
      <c r="AS138" s="38">
        <f t="shared" si="156"/>
        <v>5104.2411726517294</v>
      </c>
      <c r="AT138" s="37">
        <f t="shared" si="157"/>
        <v>1575.2228181052485</v>
      </c>
      <c r="AU138" s="13">
        <f t="shared" si="158"/>
        <v>5345.449946784669</v>
      </c>
      <c r="AV138">
        <f t="shared" si="182"/>
        <v>1614.2407009284943</v>
      </c>
      <c r="AW138" s="13">
        <f t="shared" si="159"/>
        <v>1978.4794576065265</v>
      </c>
      <c r="AX138" s="13">
        <f t="shared" si="183"/>
        <v>1576.0422831813432</v>
      </c>
      <c r="AY138" s="13">
        <f t="shared" si="160"/>
        <v>18820.463058691992</v>
      </c>
      <c r="AZ138">
        <f t="shared" si="184"/>
        <v>1713.4179259455184</v>
      </c>
      <c r="BA138" s="13">
        <f t="shared" si="161"/>
        <v>1978.4794576065265</v>
      </c>
      <c r="BB138" s="37">
        <f t="shared" si="162"/>
        <v>1183.7374981592766</v>
      </c>
      <c r="BC138" s="13">
        <f t="shared" si="163"/>
        <v>8018.1749201770026</v>
      </c>
      <c r="BD138">
        <f t="shared" si="185"/>
        <v>1242.2643223941452</v>
      </c>
      <c r="BE138" s="13">
        <f t="shared" si="164"/>
        <v>1574.3100310468933</v>
      </c>
      <c r="BF138" s="13">
        <f t="shared" si="186"/>
        <v>1184.8195383125708</v>
      </c>
      <c r="BG138" s="13">
        <f t="shared" si="165"/>
        <v>18820.463058691992</v>
      </c>
      <c r="BH138">
        <f t="shared" si="187"/>
        <v>1322.1951810767459</v>
      </c>
      <c r="BI138" s="13">
        <f t="shared" si="166"/>
        <v>1574.3100310468933</v>
      </c>
      <c r="BJ138" s="115">
        <f t="shared" si="167"/>
        <v>2281.2151501403541</v>
      </c>
      <c r="BK138" s="13">
        <f t="shared" si="168"/>
        <v>8018.1749201770026</v>
      </c>
      <c r="BL138">
        <f t="shared" si="188"/>
        <v>2339.741974375223</v>
      </c>
      <c r="BM138" s="116">
        <f t="shared" si="169"/>
        <v>2285.183881040547</v>
      </c>
      <c r="BN138" s="13">
        <f t="shared" si="189"/>
        <v>2282.2971902936483</v>
      </c>
      <c r="BO138" s="13">
        <f t="shared" si="170"/>
        <v>18820.463058691992</v>
      </c>
      <c r="BP138">
        <f t="shared" si="190"/>
        <v>2419.6728330578235</v>
      </c>
      <c r="BQ138" s="13">
        <f t="shared" si="171"/>
        <v>2285.183881040547</v>
      </c>
      <c r="BR138" s="37">
        <f t="shared" si="172"/>
        <v>356.50079163128652</v>
      </c>
      <c r="BS138" s="13">
        <f t="shared" si="173"/>
        <v>8018.1749201770026</v>
      </c>
      <c r="BT138">
        <f t="shared" si="191"/>
        <v>415.02761586615514</v>
      </c>
      <c r="BU138" s="13">
        <f t="shared" si="174"/>
        <v>1000.7969427396886</v>
      </c>
      <c r="BV138" s="13">
        <f t="shared" si="192"/>
        <v>357.58283178458066</v>
      </c>
      <c r="BW138" s="13">
        <f t="shared" si="175"/>
        <v>18820.463058691992</v>
      </c>
      <c r="BX138">
        <f t="shared" si="193"/>
        <v>494.95847454875582</v>
      </c>
      <c r="BY138" s="13">
        <f t="shared" si="176"/>
        <v>1000.7969427396886</v>
      </c>
    </row>
    <row r="139" spans="29:77" x14ac:dyDescent="0.2">
      <c r="AC139">
        <v>138</v>
      </c>
      <c r="AD139" s="37">
        <f t="shared" si="147"/>
        <v>4503.4195539657812</v>
      </c>
      <c r="AE139" s="13">
        <f t="shared" si="148"/>
        <v>10690.899893569338</v>
      </c>
      <c r="AF139">
        <f t="shared" si="194"/>
        <v>4580.8898430496174</v>
      </c>
      <c r="AG139" s="13">
        <f t="shared" si="149"/>
        <v>5549.9303857118939</v>
      </c>
      <c r="AH139" s="13">
        <f t="shared" si="177"/>
        <v>4504.9776917865256</v>
      </c>
      <c r="AI139" s="13">
        <f t="shared" si="150"/>
        <v>18820.463058691992</v>
      </c>
      <c r="AJ139">
        <f t="shared" si="178"/>
        <v>4641.3578588784967</v>
      </c>
      <c r="AK139" s="13">
        <f t="shared" si="151"/>
        <v>5549.9303857118939</v>
      </c>
      <c r="AL139" s="37">
        <f t="shared" si="152"/>
        <v>2920.3624522220098</v>
      </c>
      <c r="AM139" s="13">
        <f t="shared" si="153"/>
        <v>13363.624866961673</v>
      </c>
      <c r="AN139">
        <f t="shared" si="179"/>
        <v>3017.2003135768045</v>
      </c>
      <c r="AO139" s="13">
        <f t="shared" si="154"/>
        <v>5104.2411726517294</v>
      </c>
      <c r="AP139" s="13">
        <f t="shared" si="180"/>
        <v>2922.2004777624052</v>
      </c>
      <c r="AQ139" s="13">
        <f t="shared" si="155"/>
        <v>18820.463058691992</v>
      </c>
      <c r="AR139" s="13">
        <f t="shared" si="181"/>
        <v>3058.5806448543763</v>
      </c>
      <c r="AS139" s="38">
        <f t="shared" si="156"/>
        <v>5104.2411726517294</v>
      </c>
      <c r="AT139" s="37">
        <f t="shared" si="157"/>
        <v>1575.2228181052485</v>
      </c>
      <c r="AU139" s="13">
        <f t="shared" si="158"/>
        <v>5345.449946784669</v>
      </c>
      <c r="AV139">
        <f t="shared" si="182"/>
        <v>1613.9579626471664</v>
      </c>
      <c r="AW139" s="13">
        <f t="shared" si="159"/>
        <v>1978.4794576065265</v>
      </c>
      <c r="AX139" s="13">
        <f t="shared" si="183"/>
        <v>1576.0422831813432</v>
      </c>
      <c r="AY139" s="13">
        <f t="shared" si="160"/>
        <v>18820.463058691992</v>
      </c>
      <c r="AZ139">
        <f t="shared" si="184"/>
        <v>1712.4224502733141</v>
      </c>
      <c r="BA139" s="13">
        <f t="shared" si="161"/>
        <v>1978.4794576065265</v>
      </c>
      <c r="BB139" s="37">
        <f t="shared" si="162"/>
        <v>1183.7374981592766</v>
      </c>
      <c r="BC139" s="13">
        <f t="shared" si="163"/>
        <v>8018.1749201770026</v>
      </c>
      <c r="BD139">
        <f t="shared" si="185"/>
        <v>1241.8402149721535</v>
      </c>
      <c r="BE139" s="13">
        <f t="shared" si="164"/>
        <v>1574.3100310468933</v>
      </c>
      <c r="BF139" s="13">
        <f t="shared" si="186"/>
        <v>1184.8195383125708</v>
      </c>
      <c r="BG139" s="13">
        <f t="shared" si="165"/>
        <v>18820.463058691992</v>
      </c>
      <c r="BH139">
        <f t="shared" si="187"/>
        <v>1321.1997054045416</v>
      </c>
      <c r="BI139" s="13">
        <f t="shared" si="166"/>
        <v>1574.3100310468933</v>
      </c>
      <c r="BJ139" s="115">
        <f t="shared" si="167"/>
        <v>2281.2151501403541</v>
      </c>
      <c r="BK139" s="13">
        <f t="shared" si="168"/>
        <v>8018.1749201770026</v>
      </c>
      <c r="BL139">
        <f t="shared" si="188"/>
        <v>2339.3178669532308</v>
      </c>
      <c r="BM139" s="116">
        <f t="shared" si="169"/>
        <v>2285.183881040547</v>
      </c>
      <c r="BN139" s="13">
        <f t="shared" si="189"/>
        <v>2282.2971902936483</v>
      </c>
      <c r="BO139" s="13">
        <f t="shared" si="170"/>
        <v>18820.463058691992</v>
      </c>
      <c r="BP139">
        <f t="shared" si="190"/>
        <v>2418.6773573856194</v>
      </c>
      <c r="BQ139" s="13">
        <f t="shared" si="171"/>
        <v>2285.183881040547</v>
      </c>
      <c r="BR139" s="37">
        <f t="shared" si="172"/>
        <v>356.50079163128652</v>
      </c>
      <c r="BS139" s="13">
        <f t="shared" si="173"/>
        <v>8018.1749201770026</v>
      </c>
      <c r="BT139">
        <f t="shared" si="191"/>
        <v>414.60350844416337</v>
      </c>
      <c r="BU139" s="13">
        <f t="shared" si="174"/>
        <v>1000.7969427396886</v>
      </c>
      <c r="BV139" s="13">
        <f t="shared" si="192"/>
        <v>357.58283178458066</v>
      </c>
      <c r="BW139" s="13">
        <f t="shared" si="175"/>
        <v>18820.463058691992</v>
      </c>
      <c r="BX139">
        <f t="shared" si="193"/>
        <v>493.96299887655164</v>
      </c>
      <c r="BY139" s="13">
        <f t="shared" si="176"/>
        <v>1000.7969427396886</v>
      </c>
    </row>
    <row r="140" spans="29:77" x14ac:dyDescent="0.2">
      <c r="AC140">
        <v>139</v>
      </c>
      <c r="AD140" s="37">
        <f t="shared" si="147"/>
        <v>4503.4195539657812</v>
      </c>
      <c r="AE140" s="13">
        <f t="shared" si="148"/>
        <v>10690.899893569338</v>
      </c>
      <c r="AF140">
        <f t="shared" si="194"/>
        <v>4580.3325028403806</v>
      </c>
      <c r="AG140" s="13">
        <f t="shared" si="149"/>
        <v>5549.9303857118939</v>
      </c>
      <c r="AH140" s="13">
        <f t="shared" si="177"/>
        <v>4504.9776917865256</v>
      </c>
      <c r="AI140" s="13">
        <f t="shared" si="150"/>
        <v>18820.463058691992</v>
      </c>
      <c r="AJ140">
        <f t="shared" si="178"/>
        <v>4640.3767065972597</v>
      </c>
      <c r="AK140" s="13">
        <f t="shared" si="151"/>
        <v>5549.9303857118939</v>
      </c>
      <c r="AL140" s="37">
        <f t="shared" si="152"/>
        <v>2920.3624522220098</v>
      </c>
      <c r="AM140" s="13">
        <f t="shared" si="153"/>
        <v>13363.624866961673</v>
      </c>
      <c r="AN140">
        <f t="shared" si="179"/>
        <v>3016.5036383152592</v>
      </c>
      <c r="AO140" s="13">
        <f t="shared" si="154"/>
        <v>5104.2411726517294</v>
      </c>
      <c r="AP140" s="13">
        <f t="shared" si="180"/>
        <v>2922.2004777624052</v>
      </c>
      <c r="AQ140" s="13">
        <f t="shared" si="155"/>
        <v>18820.463058691992</v>
      </c>
      <c r="AR140" s="13">
        <f t="shared" si="181"/>
        <v>3057.5994925731388</v>
      </c>
      <c r="AS140" s="38">
        <f t="shared" si="156"/>
        <v>5104.2411726517294</v>
      </c>
      <c r="AT140" s="37">
        <f t="shared" si="157"/>
        <v>1575.2228181052485</v>
      </c>
      <c r="AU140" s="13">
        <f t="shared" si="158"/>
        <v>5345.449946784669</v>
      </c>
      <c r="AV140">
        <f t="shared" si="182"/>
        <v>1613.6792925425482</v>
      </c>
      <c r="AW140" s="13">
        <f t="shared" si="159"/>
        <v>1978.4794576065265</v>
      </c>
      <c r="AX140" s="13">
        <f t="shared" si="183"/>
        <v>1576.0422831813432</v>
      </c>
      <c r="AY140" s="13">
        <f t="shared" si="160"/>
        <v>18820.463058691992</v>
      </c>
      <c r="AZ140">
        <f t="shared" si="184"/>
        <v>1711.4412979920769</v>
      </c>
      <c r="BA140" s="13">
        <f t="shared" si="161"/>
        <v>1978.4794576065265</v>
      </c>
      <c r="BB140" s="37">
        <f t="shared" si="162"/>
        <v>1183.7374981592766</v>
      </c>
      <c r="BC140" s="13">
        <f t="shared" si="163"/>
        <v>8018.1749201770026</v>
      </c>
      <c r="BD140">
        <f t="shared" si="185"/>
        <v>1241.4222098152263</v>
      </c>
      <c r="BE140" s="13">
        <f t="shared" si="164"/>
        <v>1574.3100310468933</v>
      </c>
      <c r="BF140" s="13">
        <f t="shared" si="186"/>
        <v>1184.8195383125708</v>
      </c>
      <c r="BG140" s="13">
        <f t="shared" si="165"/>
        <v>18820.463058691992</v>
      </c>
      <c r="BH140">
        <f t="shared" si="187"/>
        <v>1320.2185531233044</v>
      </c>
      <c r="BI140" s="13">
        <f t="shared" si="166"/>
        <v>1574.3100310468933</v>
      </c>
      <c r="BJ140" s="115">
        <f t="shared" si="167"/>
        <v>2281.2151501403541</v>
      </c>
      <c r="BK140" s="13">
        <f t="shared" si="168"/>
        <v>8018.1749201770026</v>
      </c>
      <c r="BL140">
        <f t="shared" si="188"/>
        <v>2338.8998617963039</v>
      </c>
      <c r="BM140" s="116">
        <f t="shared" si="169"/>
        <v>2285.183881040547</v>
      </c>
      <c r="BN140" s="13">
        <f t="shared" si="189"/>
        <v>2282.2971902936483</v>
      </c>
      <c r="BO140" s="13">
        <f t="shared" si="170"/>
        <v>18820.463058691992</v>
      </c>
      <c r="BP140">
        <f t="shared" si="190"/>
        <v>2417.696205104382</v>
      </c>
      <c r="BQ140" s="13">
        <f t="shared" si="171"/>
        <v>2285.183881040547</v>
      </c>
      <c r="BR140" s="37">
        <f t="shared" si="172"/>
        <v>356.50079163128652</v>
      </c>
      <c r="BS140" s="13">
        <f t="shared" si="173"/>
        <v>8018.1749201770026</v>
      </c>
      <c r="BT140">
        <f t="shared" si="191"/>
        <v>414.1855032872362</v>
      </c>
      <c r="BU140" s="13">
        <f t="shared" si="174"/>
        <v>1000.7969427396886</v>
      </c>
      <c r="BV140" s="13">
        <f t="shared" si="192"/>
        <v>357.58283178458066</v>
      </c>
      <c r="BW140" s="13">
        <f t="shared" si="175"/>
        <v>18820.463058691992</v>
      </c>
      <c r="BX140">
        <f t="shared" si="193"/>
        <v>492.98184659531444</v>
      </c>
      <c r="BY140" s="13">
        <f t="shared" si="176"/>
        <v>1000.7969427396886</v>
      </c>
    </row>
    <row r="141" spans="29:77" x14ac:dyDescent="0.2">
      <c r="AC141">
        <v>140</v>
      </c>
      <c r="AD141" s="37">
        <f t="shared" si="147"/>
        <v>4503.4195539657812</v>
      </c>
      <c r="AE141" s="13">
        <f t="shared" si="148"/>
        <v>10690.899893569338</v>
      </c>
      <c r="AF141">
        <f t="shared" si="194"/>
        <v>4579.7831246341339</v>
      </c>
      <c r="AG141" s="13">
        <f t="shared" si="149"/>
        <v>5549.9303857118939</v>
      </c>
      <c r="AH141" s="13">
        <f t="shared" si="177"/>
        <v>4504.9776917865256</v>
      </c>
      <c r="AI141" s="13">
        <f t="shared" si="150"/>
        <v>18820.463058691992</v>
      </c>
      <c r="AJ141">
        <f t="shared" si="178"/>
        <v>4639.409570777183</v>
      </c>
      <c r="AK141" s="13">
        <f t="shared" si="151"/>
        <v>5549.9303857118939</v>
      </c>
      <c r="AL141" s="37">
        <f t="shared" si="152"/>
        <v>2920.3624522220098</v>
      </c>
      <c r="AM141" s="13">
        <f t="shared" si="153"/>
        <v>13363.624866961673</v>
      </c>
      <c r="AN141">
        <f t="shared" si="179"/>
        <v>3015.8169155574501</v>
      </c>
      <c r="AO141" s="13">
        <f t="shared" si="154"/>
        <v>5104.2411726517294</v>
      </c>
      <c r="AP141" s="13">
        <f t="shared" si="180"/>
        <v>2922.2004777624052</v>
      </c>
      <c r="AQ141" s="13">
        <f t="shared" si="155"/>
        <v>18820.463058691992</v>
      </c>
      <c r="AR141" s="13">
        <f t="shared" si="181"/>
        <v>3056.6323567530621</v>
      </c>
      <c r="AS141" s="38">
        <f t="shared" si="156"/>
        <v>5104.2411726517294</v>
      </c>
      <c r="AT141" s="37">
        <f t="shared" si="157"/>
        <v>1575.2228181052485</v>
      </c>
      <c r="AU141" s="13">
        <f t="shared" si="158"/>
        <v>5345.449946784669</v>
      </c>
      <c r="AV141">
        <f t="shared" si="182"/>
        <v>1613.4046034394248</v>
      </c>
      <c r="AW141" s="13">
        <f t="shared" si="159"/>
        <v>1978.4794576065265</v>
      </c>
      <c r="AX141" s="13">
        <f t="shared" si="183"/>
        <v>1576.0422831813432</v>
      </c>
      <c r="AY141" s="13">
        <f t="shared" si="160"/>
        <v>18820.463058691992</v>
      </c>
      <c r="AZ141">
        <f t="shared" si="184"/>
        <v>1710.4741621720004</v>
      </c>
      <c r="BA141" s="13">
        <f t="shared" si="161"/>
        <v>1978.4794576065265</v>
      </c>
      <c r="BB141" s="37">
        <f t="shared" si="162"/>
        <v>1183.7374981592766</v>
      </c>
      <c r="BC141" s="13">
        <f t="shared" si="163"/>
        <v>8018.1749201770026</v>
      </c>
      <c r="BD141">
        <f t="shared" si="185"/>
        <v>1241.0101761605408</v>
      </c>
      <c r="BE141" s="13">
        <f t="shared" si="164"/>
        <v>1574.3100310468933</v>
      </c>
      <c r="BF141" s="13">
        <f t="shared" si="186"/>
        <v>1184.8195383125708</v>
      </c>
      <c r="BG141" s="13">
        <f t="shared" si="165"/>
        <v>18820.463058691992</v>
      </c>
      <c r="BH141">
        <f t="shared" si="187"/>
        <v>1319.2514173032278</v>
      </c>
      <c r="BI141" s="13">
        <f t="shared" si="166"/>
        <v>1574.3100310468933</v>
      </c>
      <c r="BJ141" s="115">
        <f t="shared" si="167"/>
        <v>2281.2151501403541</v>
      </c>
      <c r="BK141" s="13">
        <f t="shared" si="168"/>
        <v>8018.1749201770026</v>
      </c>
      <c r="BL141">
        <f t="shared" si="188"/>
        <v>2338.4878281416186</v>
      </c>
      <c r="BM141" s="116">
        <f t="shared" si="169"/>
        <v>2285.183881040547</v>
      </c>
      <c r="BN141" s="13">
        <f t="shared" si="189"/>
        <v>2282.2971902936483</v>
      </c>
      <c r="BO141" s="13">
        <f t="shared" si="170"/>
        <v>18820.463058691992</v>
      </c>
      <c r="BP141">
        <f t="shared" si="190"/>
        <v>2416.7290692843053</v>
      </c>
      <c r="BQ141" s="13">
        <f t="shared" si="171"/>
        <v>2285.183881040547</v>
      </c>
      <c r="BR141" s="37">
        <f t="shared" si="172"/>
        <v>356.50079163128652</v>
      </c>
      <c r="BS141" s="13">
        <f t="shared" si="173"/>
        <v>8018.1749201770026</v>
      </c>
      <c r="BT141">
        <f t="shared" si="191"/>
        <v>413.77346963255081</v>
      </c>
      <c r="BU141" s="13">
        <f t="shared" si="174"/>
        <v>1000.7969427396886</v>
      </c>
      <c r="BV141" s="13">
        <f t="shared" si="192"/>
        <v>357.58283178458066</v>
      </c>
      <c r="BW141" s="13">
        <f t="shared" si="175"/>
        <v>18820.463058691992</v>
      </c>
      <c r="BX141">
        <f t="shared" si="193"/>
        <v>492.01471077523775</v>
      </c>
      <c r="BY141" s="13">
        <f t="shared" si="176"/>
        <v>1000.7969427396886</v>
      </c>
    </row>
    <row r="142" spans="29:77" x14ac:dyDescent="0.2">
      <c r="AC142">
        <v>141</v>
      </c>
      <c r="AD142" s="37">
        <f t="shared" si="147"/>
        <v>4503.4195539657812</v>
      </c>
      <c r="AE142" s="13">
        <f t="shared" si="148"/>
        <v>10690.899893569338</v>
      </c>
      <c r="AF142">
        <f t="shared" si="194"/>
        <v>4579.2415390265569</v>
      </c>
      <c r="AG142" s="13">
        <f t="shared" si="149"/>
        <v>5549.9303857118939</v>
      </c>
      <c r="AH142" s="13">
        <f t="shared" si="177"/>
        <v>4504.9776917865256</v>
      </c>
      <c r="AI142" s="13">
        <f t="shared" si="150"/>
        <v>18820.463058691992</v>
      </c>
      <c r="AJ142">
        <f t="shared" si="178"/>
        <v>4638.4561531956888</v>
      </c>
      <c r="AK142" s="13">
        <f t="shared" si="151"/>
        <v>5549.9303857118939</v>
      </c>
      <c r="AL142" s="37">
        <f t="shared" si="152"/>
        <v>2920.3624522220098</v>
      </c>
      <c r="AM142" s="13">
        <f t="shared" si="153"/>
        <v>13363.624866961673</v>
      </c>
      <c r="AN142">
        <f t="shared" si="179"/>
        <v>3015.1399335479791</v>
      </c>
      <c r="AO142" s="13">
        <f t="shared" si="154"/>
        <v>5104.2411726517294</v>
      </c>
      <c r="AP142" s="13">
        <f t="shared" si="180"/>
        <v>2922.2004777624052</v>
      </c>
      <c r="AQ142" s="13">
        <f t="shared" si="155"/>
        <v>18820.463058691992</v>
      </c>
      <c r="AR142" s="13">
        <f t="shared" si="181"/>
        <v>3055.6789391715683</v>
      </c>
      <c r="AS142" s="38">
        <f t="shared" si="156"/>
        <v>5104.2411726517294</v>
      </c>
      <c r="AT142" s="37">
        <f t="shared" si="157"/>
        <v>1575.2228181052485</v>
      </c>
      <c r="AU142" s="13">
        <f t="shared" si="158"/>
        <v>5345.449946784669</v>
      </c>
      <c r="AV142">
        <f t="shared" si="182"/>
        <v>1613.1338106356363</v>
      </c>
      <c r="AW142" s="13">
        <f t="shared" si="159"/>
        <v>1978.4794576065265</v>
      </c>
      <c r="AX142" s="13">
        <f t="shared" si="183"/>
        <v>1576.0422831813432</v>
      </c>
      <c r="AY142" s="13">
        <f t="shared" si="160"/>
        <v>18820.463058691992</v>
      </c>
      <c r="AZ142">
        <f t="shared" si="184"/>
        <v>1709.5207445905062</v>
      </c>
      <c r="BA142" s="13">
        <f t="shared" si="161"/>
        <v>1978.4794576065265</v>
      </c>
      <c r="BB142" s="37">
        <f t="shared" si="162"/>
        <v>1183.7374981592766</v>
      </c>
      <c r="BC142" s="13">
        <f t="shared" si="163"/>
        <v>8018.1749201770026</v>
      </c>
      <c r="BD142">
        <f t="shared" si="185"/>
        <v>1240.6039869548581</v>
      </c>
      <c r="BE142" s="13">
        <f t="shared" si="164"/>
        <v>1574.3100310468933</v>
      </c>
      <c r="BF142" s="13">
        <f t="shared" si="186"/>
        <v>1184.8195383125708</v>
      </c>
      <c r="BG142" s="13">
        <f t="shared" si="165"/>
        <v>18820.463058691992</v>
      </c>
      <c r="BH142">
        <f t="shared" si="187"/>
        <v>1318.297999721734</v>
      </c>
      <c r="BI142" s="13">
        <f t="shared" si="166"/>
        <v>1574.3100310468933</v>
      </c>
      <c r="BJ142" s="115">
        <f t="shared" si="167"/>
        <v>2281.2151501403541</v>
      </c>
      <c r="BK142" s="13">
        <f t="shared" si="168"/>
        <v>8018.1749201770026</v>
      </c>
      <c r="BL142">
        <f t="shared" si="188"/>
        <v>2338.0816389359356</v>
      </c>
      <c r="BM142" s="116">
        <f t="shared" si="169"/>
        <v>2285.183881040547</v>
      </c>
      <c r="BN142" s="13">
        <f t="shared" si="189"/>
        <v>2282.2971902936483</v>
      </c>
      <c r="BO142" s="13">
        <f t="shared" si="170"/>
        <v>18820.463058691992</v>
      </c>
      <c r="BP142">
        <f t="shared" si="190"/>
        <v>2415.7756517028115</v>
      </c>
      <c r="BQ142" s="13">
        <f t="shared" si="171"/>
        <v>2285.183881040547</v>
      </c>
      <c r="BR142" s="37">
        <f t="shared" si="172"/>
        <v>356.50079163128652</v>
      </c>
      <c r="BS142" s="13">
        <f t="shared" si="173"/>
        <v>8018.1749201770026</v>
      </c>
      <c r="BT142">
        <f t="shared" si="191"/>
        <v>413.36728042686809</v>
      </c>
      <c r="BU142" s="13">
        <f t="shared" si="174"/>
        <v>1000.7969427396886</v>
      </c>
      <c r="BV142" s="13">
        <f t="shared" si="192"/>
        <v>357.58283178458066</v>
      </c>
      <c r="BW142" s="13">
        <f t="shared" si="175"/>
        <v>18820.463058691992</v>
      </c>
      <c r="BX142">
        <f t="shared" si="193"/>
        <v>491.06129319374372</v>
      </c>
      <c r="BY142" s="13">
        <f t="shared" si="176"/>
        <v>1000.7969427396886</v>
      </c>
    </row>
    <row r="143" spans="29:77" x14ac:dyDescent="0.2">
      <c r="AC143">
        <v>142</v>
      </c>
      <c r="AD143" s="37">
        <f t="shared" si="147"/>
        <v>4503.4195539657812</v>
      </c>
      <c r="AE143" s="13">
        <f t="shared" si="148"/>
        <v>10690.899893569338</v>
      </c>
      <c r="AF143">
        <f t="shared" si="194"/>
        <v>4578.7075813852834</v>
      </c>
      <c r="AG143" s="13">
        <f t="shared" si="149"/>
        <v>5549.9303857118939</v>
      </c>
      <c r="AH143" s="13">
        <f t="shared" si="177"/>
        <v>4504.9776917865256</v>
      </c>
      <c r="AI143" s="13">
        <f t="shared" si="150"/>
        <v>18820.463058691992</v>
      </c>
      <c r="AJ143">
        <f t="shared" si="178"/>
        <v>4637.5161640308352</v>
      </c>
      <c r="AK143" s="13">
        <f t="shared" si="151"/>
        <v>5549.9303857118939</v>
      </c>
      <c r="AL143" s="37">
        <f t="shared" si="152"/>
        <v>2920.3624522220098</v>
      </c>
      <c r="AM143" s="13">
        <f t="shared" si="153"/>
        <v>13363.624866961673</v>
      </c>
      <c r="AN143">
        <f t="shared" si="179"/>
        <v>3014.4724864963878</v>
      </c>
      <c r="AO143" s="13">
        <f t="shared" si="154"/>
        <v>5104.2411726517294</v>
      </c>
      <c r="AP143" s="13">
        <f t="shared" si="180"/>
        <v>2922.2004777624052</v>
      </c>
      <c r="AQ143" s="13">
        <f t="shared" si="155"/>
        <v>18820.463058691992</v>
      </c>
      <c r="AR143" s="13">
        <f t="shared" si="181"/>
        <v>3054.7389500067152</v>
      </c>
      <c r="AS143" s="38">
        <f t="shared" si="156"/>
        <v>5104.2411726517294</v>
      </c>
      <c r="AT143" s="37">
        <f t="shared" si="157"/>
        <v>1575.2228181052485</v>
      </c>
      <c r="AU143" s="13">
        <f t="shared" si="158"/>
        <v>5345.449946784669</v>
      </c>
      <c r="AV143">
        <f t="shared" si="182"/>
        <v>1612.8668318149996</v>
      </c>
      <c r="AW143" s="13">
        <f t="shared" si="159"/>
        <v>1978.4794576065265</v>
      </c>
      <c r="AX143" s="13">
        <f t="shared" si="183"/>
        <v>1576.0422831813432</v>
      </c>
      <c r="AY143" s="13">
        <f t="shared" si="160"/>
        <v>18820.463058691992</v>
      </c>
      <c r="AZ143">
        <f t="shared" si="184"/>
        <v>1708.580755425653</v>
      </c>
      <c r="BA143" s="13">
        <f t="shared" si="161"/>
        <v>1978.4794576065265</v>
      </c>
      <c r="BB143" s="37">
        <f t="shared" si="162"/>
        <v>1183.7374981592766</v>
      </c>
      <c r="BC143" s="13">
        <f t="shared" si="163"/>
        <v>8018.1749201770026</v>
      </c>
      <c r="BD143">
        <f t="shared" si="185"/>
        <v>1240.2035187239035</v>
      </c>
      <c r="BE143" s="13">
        <f t="shared" si="164"/>
        <v>1574.3100310468933</v>
      </c>
      <c r="BF143" s="13">
        <f t="shared" si="186"/>
        <v>1184.8195383125708</v>
      </c>
      <c r="BG143" s="13">
        <f t="shared" si="165"/>
        <v>18820.463058691992</v>
      </c>
      <c r="BH143">
        <f t="shared" si="187"/>
        <v>1317.3580105568806</v>
      </c>
      <c r="BI143" s="13">
        <f t="shared" si="166"/>
        <v>1574.3100310468933</v>
      </c>
      <c r="BJ143" s="115">
        <f t="shared" si="167"/>
        <v>2281.2151501403541</v>
      </c>
      <c r="BK143" s="13">
        <f t="shared" si="168"/>
        <v>8018.1749201770026</v>
      </c>
      <c r="BL143">
        <f t="shared" si="188"/>
        <v>2337.681170704981</v>
      </c>
      <c r="BM143" s="116">
        <f t="shared" si="169"/>
        <v>2285.183881040547</v>
      </c>
      <c r="BN143" s="13">
        <f t="shared" si="189"/>
        <v>2282.2971902936483</v>
      </c>
      <c r="BO143" s="13">
        <f t="shared" si="170"/>
        <v>18820.463058691992</v>
      </c>
      <c r="BP143">
        <f t="shared" si="190"/>
        <v>2414.8356625379583</v>
      </c>
      <c r="BQ143" s="13">
        <f t="shared" si="171"/>
        <v>2285.183881040547</v>
      </c>
      <c r="BR143" s="37">
        <f t="shared" si="172"/>
        <v>356.50079163128652</v>
      </c>
      <c r="BS143" s="13">
        <f t="shared" si="173"/>
        <v>8018.1749201770026</v>
      </c>
      <c r="BT143">
        <f t="shared" si="191"/>
        <v>412.96681219591329</v>
      </c>
      <c r="BU143" s="13">
        <f t="shared" si="174"/>
        <v>1000.7969427396886</v>
      </c>
      <c r="BV143" s="13">
        <f t="shared" si="192"/>
        <v>357.58283178458066</v>
      </c>
      <c r="BW143" s="13">
        <f t="shared" si="175"/>
        <v>18820.463058691992</v>
      </c>
      <c r="BX143">
        <f t="shared" si="193"/>
        <v>490.12130402889045</v>
      </c>
      <c r="BY143" s="13">
        <f t="shared" si="176"/>
        <v>1000.7969427396886</v>
      </c>
    </row>
    <row r="144" spans="29:77" x14ac:dyDescent="0.2">
      <c r="AC144">
        <v>143</v>
      </c>
      <c r="AD144" s="37">
        <f t="shared" si="147"/>
        <v>4503.4195539657812</v>
      </c>
      <c r="AE144" s="13">
        <f t="shared" si="148"/>
        <v>10690.899893569338</v>
      </c>
      <c r="AF144">
        <f t="shared" si="194"/>
        <v>4578.1810916830491</v>
      </c>
      <c r="AG144" s="13">
        <f t="shared" si="149"/>
        <v>5549.9303857118939</v>
      </c>
      <c r="AH144" s="13">
        <f t="shared" si="177"/>
        <v>4504.9776917865256</v>
      </c>
      <c r="AI144" s="13">
        <f t="shared" si="150"/>
        <v>18820.463058691992</v>
      </c>
      <c r="AJ144">
        <f t="shared" si="178"/>
        <v>4636.5893215675887</v>
      </c>
      <c r="AK144" s="13">
        <f t="shared" si="151"/>
        <v>5549.9303857118939</v>
      </c>
      <c r="AL144" s="37">
        <f t="shared" si="152"/>
        <v>2920.3624522220098</v>
      </c>
      <c r="AM144" s="13">
        <f t="shared" si="153"/>
        <v>13363.624866961673</v>
      </c>
      <c r="AN144">
        <f t="shared" si="179"/>
        <v>3013.8143743685951</v>
      </c>
      <c r="AO144" s="13">
        <f t="shared" si="154"/>
        <v>5104.2411726517294</v>
      </c>
      <c r="AP144" s="13">
        <f t="shared" si="180"/>
        <v>2922.2004777624052</v>
      </c>
      <c r="AQ144" s="13">
        <f t="shared" si="155"/>
        <v>18820.463058691992</v>
      </c>
      <c r="AR144" s="13">
        <f t="shared" si="181"/>
        <v>3053.8121075434678</v>
      </c>
      <c r="AS144" s="38">
        <f t="shared" si="156"/>
        <v>5104.2411726517294</v>
      </c>
      <c r="AT144" s="37">
        <f t="shared" si="157"/>
        <v>1575.2228181052485</v>
      </c>
      <c r="AU144" s="13">
        <f t="shared" si="158"/>
        <v>5345.449946784669</v>
      </c>
      <c r="AV144">
        <f t="shared" si="182"/>
        <v>1612.6035869638827</v>
      </c>
      <c r="AW144" s="13">
        <f t="shared" si="159"/>
        <v>1978.4794576065265</v>
      </c>
      <c r="AX144" s="13">
        <f t="shared" si="183"/>
        <v>1576.0422831813432</v>
      </c>
      <c r="AY144" s="13">
        <f t="shared" si="160"/>
        <v>18820.463058691992</v>
      </c>
      <c r="AZ144">
        <f t="shared" si="184"/>
        <v>1707.6539129624061</v>
      </c>
      <c r="BA144" s="13">
        <f t="shared" si="161"/>
        <v>1978.4794576065265</v>
      </c>
      <c r="BB144" s="37">
        <f t="shared" si="162"/>
        <v>1183.7374981592766</v>
      </c>
      <c r="BC144" s="13">
        <f t="shared" si="163"/>
        <v>8018.1749201770026</v>
      </c>
      <c r="BD144">
        <f t="shared" si="185"/>
        <v>1239.8086514472277</v>
      </c>
      <c r="BE144" s="13">
        <f t="shared" si="164"/>
        <v>1574.3100310468933</v>
      </c>
      <c r="BF144" s="13">
        <f t="shared" si="186"/>
        <v>1184.8195383125708</v>
      </c>
      <c r="BG144" s="13">
        <f t="shared" si="165"/>
        <v>18820.463058691992</v>
      </c>
      <c r="BH144">
        <f t="shared" si="187"/>
        <v>1316.4311680936337</v>
      </c>
      <c r="BI144" s="13">
        <f t="shared" si="166"/>
        <v>1574.3100310468933</v>
      </c>
      <c r="BJ144" s="115">
        <f t="shared" si="167"/>
        <v>2281.2151501403541</v>
      </c>
      <c r="BK144" s="13">
        <f t="shared" si="168"/>
        <v>8018.1749201770026</v>
      </c>
      <c r="BL144">
        <f t="shared" si="188"/>
        <v>2337.286303428305</v>
      </c>
      <c r="BM144" s="116">
        <f t="shared" si="169"/>
        <v>2285.183881040547</v>
      </c>
      <c r="BN144" s="13">
        <f t="shared" si="189"/>
        <v>2282.2971902936483</v>
      </c>
      <c r="BO144" s="13">
        <f t="shared" si="170"/>
        <v>18820.463058691992</v>
      </c>
      <c r="BP144">
        <f t="shared" si="190"/>
        <v>2413.908820074711</v>
      </c>
      <c r="BQ144" s="13">
        <f t="shared" si="171"/>
        <v>2285.183881040547</v>
      </c>
      <c r="BR144" s="37">
        <f t="shared" si="172"/>
        <v>356.50079163128652</v>
      </c>
      <c r="BS144" s="13">
        <f t="shared" si="173"/>
        <v>8018.1749201770026</v>
      </c>
      <c r="BT144">
        <f t="shared" si="191"/>
        <v>412.57194491923758</v>
      </c>
      <c r="BU144" s="13">
        <f t="shared" si="174"/>
        <v>1000.7969427396886</v>
      </c>
      <c r="BV144" s="13">
        <f t="shared" si="192"/>
        <v>357.58283178458066</v>
      </c>
      <c r="BW144" s="13">
        <f t="shared" si="175"/>
        <v>18820.463058691992</v>
      </c>
      <c r="BX144">
        <f t="shared" si="193"/>
        <v>489.19446156564356</v>
      </c>
      <c r="BY144" s="13">
        <f t="shared" si="176"/>
        <v>1000.7969427396886</v>
      </c>
    </row>
    <row r="145" spans="29:77" x14ac:dyDescent="0.2">
      <c r="AC145">
        <v>144</v>
      </c>
      <c r="AD145" s="37">
        <f t="shared" si="147"/>
        <v>4503.4195539657812</v>
      </c>
      <c r="AE145" s="13">
        <f t="shared" si="148"/>
        <v>10690.899893569338</v>
      </c>
      <c r="AF145">
        <f t="shared" si="194"/>
        <v>4577.6619143377902</v>
      </c>
      <c r="AG145" s="13">
        <f t="shared" si="149"/>
        <v>5549.9303857118939</v>
      </c>
      <c r="AH145" s="13">
        <f t="shared" si="177"/>
        <v>4504.9776917865256</v>
      </c>
      <c r="AI145" s="13">
        <f t="shared" si="150"/>
        <v>18820.463058691992</v>
      </c>
      <c r="AJ145">
        <f t="shared" si="178"/>
        <v>4635.6753519163312</v>
      </c>
      <c r="AK145" s="13">
        <f t="shared" si="151"/>
        <v>5549.9303857118939</v>
      </c>
      <c r="AL145" s="37">
        <f t="shared" si="152"/>
        <v>2920.3624522220098</v>
      </c>
      <c r="AM145" s="13">
        <f t="shared" si="153"/>
        <v>13363.624866961673</v>
      </c>
      <c r="AN145">
        <f t="shared" si="179"/>
        <v>3013.1654026870215</v>
      </c>
      <c r="AO145" s="13">
        <f t="shared" si="154"/>
        <v>5104.2411726517294</v>
      </c>
      <c r="AP145" s="13">
        <f t="shared" si="180"/>
        <v>2922.2004777624052</v>
      </c>
      <c r="AQ145" s="13">
        <f t="shared" si="155"/>
        <v>18820.463058691992</v>
      </c>
      <c r="AR145" s="13">
        <f t="shared" si="181"/>
        <v>3052.8981378922108</v>
      </c>
      <c r="AS145" s="38">
        <f t="shared" si="156"/>
        <v>5104.2411726517294</v>
      </c>
      <c r="AT145" s="37">
        <f t="shared" si="157"/>
        <v>1575.2228181052485</v>
      </c>
      <c r="AU145" s="13">
        <f t="shared" si="158"/>
        <v>5345.449946784669</v>
      </c>
      <c r="AV145">
        <f t="shared" si="182"/>
        <v>1612.3439982912532</v>
      </c>
      <c r="AW145" s="13">
        <f t="shared" si="159"/>
        <v>1978.4794576065265</v>
      </c>
      <c r="AX145" s="13">
        <f t="shared" si="183"/>
        <v>1576.0422831813432</v>
      </c>
      <c r="AY145" s="13">
        <f t="shared" si="160"/>
        <v>18820.463058691992</v>
      </c>
      <c r="AZ145">
        <f t="shared" si="184"/>
        <v>1706.7399433111486</v>
      </c>
      <c r="BA145" s="13">
        <f t="shared" si="161"/>
        <v>1978.4794576065265</v>
      </c>
      <c r="BB145" s="37">
        <f t="shared" si="162"/>
        <v>1183.7374981592766</v>
      </c>
      <c r="BC145" s="13">
        <f t="shared" si="163"/>
        <v>8018.1749201770026</v>
      </c>
      <c r="BD145">
        <f t="shared" si="185"/>
        <v>1239.4192684382836</v>
      </c>
      <c r="BE145" s="13">
        <f t="shared" si="164"/>
        <v>1574.3100310468933</v>
      </c>
      <c r="BF145" s="13">
        <f t="shared" si="186"/>
        <v>1184.8195383125708</v>
      </c>
      <c r="BG145" s="13">
        <f t="shared" si="165"/>
        <v>18820.463058691992</v>
      </c>
      <c r="BH145">
        <f t="shared" si="187"/>
        <v>1315.5171984423764</v>
      </c>
      <c r="BI145" s="13">
        <f t="shared" si="166"/>
        <v>1574.3100310468933</v>
      </c>
      <c r="BJ145" s="115">
        <f t="shared" si="167"/>
        <v>2281.2151501403541</v>
      </c>
      <c r="BK145" s="13">
        <f t="shared" si="168"/>
        <v>8018.1749201770026</v>
      </c>
      <c r="BL145">
        <f t="shared" si="188"/>
        <v>2336.8969204193609</v>
      </c>
      <c r="BM145" s="116">
        <f t="shared" si="169"/>
        <v>2285.183881040547</v>
      </c>
      <c r="BN145" s="13">
        <f t="shared" si="189"/>
        <v>2282.2971902936483</v>
      </c>
      <c r="BO145" s="13">
        <f t="shared" si="170"/>
        <v>18820.463058691992</v>
      </c>
      <c r="BP145">
        <f t="shared" si="190"/>
        <v>2412.994850423454</v>
      </c>
      <c r="BQ145" s="13">
        <f t="shared" si="171"/>
        <v>2285.183881040547</v>
      </c>
      <c r="BR145" s="37">
        <f t="shared" si="172"/>
        <v>356.50079163128652</v>
      </c>
      <c r="BS145" s="13">
        <f t="shared" si="173"/>
        <v>8018.1749201770026</v>
      </c>
      <c r="BT145">
        <f t="shared" si="191"/>
        <v>412.18256191029349</v>
      </c>
      <c r="BU145" s="13">
        <f t="shared" si="174"/>
        <v>1000.7969427396886</v>
      </c>
      <c r="BV145" s="13">
        <f t="shared" si="192"/>
        <v>357.58283178458066</v>
      </c>
      <c r="BW145" s="13">
        <f t="shared" si="175"/>
        <v>18820.463058691992</v>
      </c>
      <c r="BX145">
        <f t="shared" si="193"/>
        <v>488.28049191438618</v>
      </c>
      <c r="BY145" s="13">
        <f t="shared" si="176"/>
        <v>1000.7969427396886</v>
      </c>
    </row>
    <row r="146" spans="29:77" x14ac:dyDescent="0.2">
      <c r="AC146">
        <v>145</v>
      </c>
      <c r="AD146" s="37">
        <f t="shared" si="147"/>
        <v>4503.4195539657812</v>
      </c>
      <c r="AE146" s="13">
        <f t="shared" si="148"/>
        <v>10690.899893569338</v>
      </c>
      <c r="AF146">
        <f t="shared" si="194"/>
        <v>4577.1498980593633</v>
      </c>
      <c r="AG146" s="13">
        <f t="shared" si="149"/>
        <v>5549.9303857118939</v>
      </c>
      <c r="AH146" s="13">
        <f t="shared" si="177"/>
        <v>4504.9776917865256</v>
      </c>
      <c r="AI146" s="13">
        <f t="shared" si="150"/>
        <v>18820.463058691992</v>
      </c>
      <c r="AJ146">
        <f t="shared" si="178"/>
        <v>4634.7739887430225</v>
      </c>
      <c r="AK146" s="13">
        <f t="shared" si="151"/>
        <v>5549.9303857118939</v>
      </c>
      <c r="AL146" s="37">
        <f t="shared" si="152"/>
        <v>2920.3624522220098</v>
      </c>
      <c r="AM146" s="13">
        <f t="shared" si="153"/>
        <v>13363.624866961673</v>
      </c>
      <c r="AN146">
        <f t="shared" si="179"/>
        <v>3012.5253823389867</v>
      </c>
      <c r="AO146" s="13">
        <f t="shared" si="154"/>
        <v>5104.2411726517294</v>
      </c>
      <c r="AP146" s="13">
        <f t="shared" si="180"/>
        <v>2922.2004777624052</v>
      </c>
      <c r="AQ146" s="13">
        <f t="shared" si="155"/>
        <v>18820.463058691992</v>
      </c>
      <c r="AR146" s="13">
        <f t="shared" si="181"/>
        <v>3051.9967747189016</v>
      </c>
      <c r="AS146" s="38">
        <f t="shared" si="156"/>
        <v>5104.2411726517294</v>
      </c>
      <c r="AT146" s="37">
        <f t="shared" si="157"/>
        <v>1575.2228181052485</v>
      </c>
      <c r="AU146" s="13">
        <f t="shared" si="158"/>
        <v>5345.449946784669</v>
      </c>
      <c r="AV146">
        <f t="shared" si="182"/>
        <v>1612.0879901520393</v>
      </c>
      <c r="AW146" s="13">
        <f t="shared" si="159"/>
        <v>1978.4794576065265</v>
      </c>
      <c r="AX146" s="13">
        <f t="shared" si="183"/>
        <v>1576.0422831813432</v>
      </c>
      <c r="AY146" s="13">
        <f t="shared" si="160"/>
        <v>18820.463058691992</v>
      </c>
      <c r="AZ146">
        <f t="shared" si="184"/>
        <v>1705.8385801378397</v>
      </c>
      <c r="BA146" s="13">
        <f t="shared" si="161"/>
        <v>1978.4794576065265</v>
      </c>
      <c r="BB146" s="37">
        <f t="shared" si="162"/>
        <v>1183.7374981592766</v>
      </c>
      <c r="BC146" s="13">
        <f t="shared" si="163"/>
        <v>8018.1749201770026</v>
      </c>
      <c r="BD146">
        <f t="shared" si="185"/>
        <v>1239.0352562294629</v>
      </c>
      <c r="BE146" s="13">
        <f t="shared" si="164"/>
        <v>1574.3100310468933</v>
      </c>
      <c r="BF146" s="13">
        <f t="shared" si="186"/>
        <v>1184.8195383125708</v>
      </c>
      <c r="BG146" s="13">
        <f t="shared" si="165"/>
        <v>18820.463058691992</v>
      </c>
      <c r="BH146">
        <f t="shared" si="187"/>
        <v>1314.6158352690672</v>
      </c>
      <c r="BI146" s="13">
        <f t="shared" si="166"/>
        <v>1574.3100310468933</v>
      </c>
      <c r="BJ146" s="115">
        <f t="shared" si="167"/>
        <v>2281.2151501403541</v>
      </c>
      <c r="BK146" s="13">
        <f t="shared" si="168"/>
        <v>8018.1749201770026</v>
      </c>
      <c r="BL146">
        <f t="shared" si="188"/>
        <v>2336.5129082105404</v>
      </c>
      <c r="BM146" s="116">
        <f t="shared" si="169"/>
        <v>2285.183881040547</v>
      </c>
      <c r="BN146" s="13">
        <f t="shared" si="189"/>
        <v>2282.2971902936483</v>
      </c>
      <c r="BO146" s="13">
        <f t="shared" si="170"/>
        <v>18820.463058691992</v>
      </c>
      <c r="BP146">
        <f t="shared" si="190"/>
        <v>2412.0934872501448</v>
      </c>
      <c r="BQ146" s="13">
        <f t="shared" si="171"/>
        <v>2285.183881040547</v>
      </c>
      <c r="BR146" s="37">
        <f t="shared" si="172"/>
        <v>356.50079163128652</v>
      </c>
      <c r="BS146" s="13">
        <f t="shared" si="173"/>
        <v>8018.1749201770026</v>
      </c>
      <c r="BT146">
        <f t="shared" si="191"/>
        <v>411.79854970147272</v>
      </c>
      <c r="BU146" s="13">
        <f t="shared" si="174"/>
        <v>1000.7969427396886</v>
      </c>
      <c r="BV146" s="13">
        <f t="shared" si="192"/>
        <v>357.58283178458066</v>
      </c>
      <c r="BW146" s="13">
        <f t="shared" si="175"/>
        <v>18820.463058691992</v>
      </c>
      <c r="BX146">
        <f t="shared" si="193"/>
        <v>487.37912874107712</v>
      </c>
      <c r="BY146" s="13">
        <f t="shared" si="176"/>
        <v>1000.7969427396886</v>
      </c>
    </row>
    <row r="147" spans="29:77" x14ac:dyDescent="0.2">
      <c r="AC147">
        <v>146</v>
      </c>
      <c r="AD147" s="37">
        <f t="shared" si="147"/>
        <v>4503.4195539657812</v>
      </c>
      <c r="AE147" s="13">
        <f t="shared" si="148"/>
        <v>10690.899893569338</v>
      </c>
      <c r="AF147">
        <f t="shared" si="194"/>
        <v>4576.6448957025577</v>
      </c>
      <c r="AG147" s="13">
        <f t="shared" si="149"/>
        <v>5549.9303857118939</v>
      </c>
      <c r="AH147" s="13">
        <f t="shared" si="177"/>
        <v>4504.9776917865256</v>
      </c>
      <c r="AI147" s="13">
        <f t="shared" si="150"/>
        <v>18820.463058691992</v>
      </c>
      <c r="AJ147">
        <f t="shared" si="178"/>
        <v>4633.884973010443</v>
      </c>
      <c r="AK147" s="13">
        <f t="shared" si="151"/>
        <v>5549.9303857118939</v>
      </c>
      <c r="AL147" s="37">
        <f t="shared" si="152"/>
        <v>2920.3624522220098</v>
      </c>
      <c r="AM147" s="13">
        <f t="shared" si="153"/>
        <v>13363.624866961673</v>
      </c>
      <c r="AN147">
        <f t="shared" si="179"/>
        <v>3011.8941293929802</v>
      </c>
      <c r="AO147" s="13">
        <f t="shared" si="154"/>
        <v>5104.2411726517294</v>
      </c>
      <c r="AP147" s="13">
        <f t="shared" si="180"/>
        <v>2922.2004777624052</v>
      </c>
      <c r="AQ147" s="13">
        <f t="shared" si="155"/>
        <v>18820.463058691992</v>
      </c>
      <c r="AR147" s="13">
        <f t="shared" si="181"/>
        <v>3051.107758986323</v>
      </c>
      <c r="AS147" s="38">
        <f t="shared" si="156"/>
        <v>5104.2411726517294</v>
      </c>
      <c r="AT147" s="37">
        <f t="shared" si="157"/>
        <v>1575.2228181052485</v>
      </c>
      <c r="AU147" s="13">
        <f t="shared" si="158"/>
        <v>5345.449946784669</v>
      </c>
      <c r="AV147">
        <f t="shared" si="182"/>
        <v>1611.8354889736368</v>
      </c>
      <c r="AW147" s="13">
        <f t="shared" si="159"/>
        <v>1978.4794576065265</v>
      </c>
      <c r="AX147" s="13">
        <f t="shared" si="183"/>
        <v>1576.0422831813432</v>
      </c>
      <c r="AY147" s="13">
        <f t="shared" si="160"/>
        <v>18820.463058691992</v>
      </c>
      <c r="AZ147">
        <f t="shared" si="184"/>
        <v>1704.9495644052611</v>
      </c>
      <c r="BA147" s="13">
        <f t="shared" si="161"/>
        <v>1978.4794576065265</v>
      </c>
      <c r="BB147" s="37">
        <f t="shared" si="162"/>
        <v>1183.7374981592766</v>
      </c>
      <c r="BC147" s="13">
        <f t="shared" si="163"/>
        <v>8018.1749201770026</v>
      </c>
      <c r="BD147">
        <f t="shared" si="185"/>
        <v>1238.6565044618587</v>
      </c>
      <c r="BE147" s="13">
        <f t="shared" si="164"/>
        <v>1574.3100310468933</v>
      </c>
      <c r="BF147" s="13">
        <f t="shared" si="186"/>
        <v>1184.8195383125708</v>
      </c>
      <c r="BG147" s="13">
        <f t="shared" si="165"/>
        <v>18820.463058691992</v>
      </c>
      <c r="BH147">
        <f t="shared" si="187"/>
        <v>1313.7268195364886</v>
      </c>
      <c r="BI147" s="13">
        <f t="shared" si="166"/>
        <v>1574.3100310468933</v>
      </c>
      <c r="BJ147" s="115">
        <f t="shared" si="167"/>
        <v>2281.2151501403541</v>
      </c>
      <c r="BK147" s="13">
        <f t="shared" si="168"/>
        <v>8018.1749201770026</v>
      </c>
      <c r="BL147">
        <f t="shared" si="188"/>
        <v>2336.1341564429363</v>
      </c>
      <c r="BM147" s="116">
        <f t="shared" si="169"/>
        <v>2285.183881040547</v>
      </c>
      <c r="BN147" s="13">
        <f t="shared" si="189"/>
        <v>2282.2971902936483</v>
      </c>
      <c r="BO147" s="13">
        <f t="shared" si="170"/>
        <v>18820.463058691992</v>
      </c>
      <c r="BP147">
        <f t="shared" si="190"/>
        <v>2411.2044715175662</v>
      </c>
      <c r="BQ147" s="13">
        <f t="shared" si="171"/>
        <v>2285.183881040547</v>
      </c>
      <c r="BR147" s="37">
        <f t="shared" si="172"/>
        <v>356.50079163128652</v>
      </c>
      <c r="BS147" s="13">
        <f t="shared" si="173"/>
        <v>8018.1749201770026</v>
      </c>
      <c r="BT147">
        <f t="shared" si="191"/>
        <v>411.41979793386872</v>
      </c>
      <c r="BU147" s="13">
        <f t="shared" si="174"/>
        <v>1000.7969427396886</v>
      </c>
      <c r="BV147" s="13">
        <f t="shared" si="192"/>
        <v>357.58283178458066</v>
      </c>
      <c r="BW147" s="13">
        <f t="shared" si="175"/>
        <v>18820.463058691992</v>
      </c>
      <c r="BX147">
        <f t="shared" si="193"/>
        <v>486.49011300849838</v>
      </c>
      <c r="BY147" s="13">
        <f t="shared" si="176"/>
        <v>1000.7969427396886</v>
      </c>
    </row>
    <row r="148" spans="29:77" x14ac:dyDescent="0.2">
      <c r="AC148">
        <v>147</v>
      </c>
      <c r="AD148" s="37">
        <f t="shared" si="147"/>
        <v>4503.4195539657812</v>
      </c>
      <c r="AE148" s="13">
        <f t="shared" si="148"/>
        <v>10690.899893569338</v>
      </c>
      <c r="AF148">
        <f t="shared" si="194"/>
        <v>4576.146764126117</v>
      </c>
      <c r="AG148" s="13">
        <f t="shared" si="149"/>
        <v>5549.9303857118939</v>
      </c>
      <c r="AH148" s="13">
        <f t="shared" si="177"/>
        <v>4504.9776917865256</v>
      </c>
      <c r="AI148" s="13">
        <f t="shared" si="150"/>
        <v>18820.463058691992</v>
      </c>
      <c r="AJ148">
        <f t="shared" si="178"/>
        <v>4633.0080527300088</v>
      </c>
      <c r="AK148" s="13">
        <f t="shared" si="151"/>
        <v>5549.9303857118939</v>
      </c>
      <c r="AL148" s="37">
        <f t="shared" si="152"/>
        <v>2920.3624522220098</v>
      </c>
      <c r="AM148" s="13">
        <f t="shared" si="153"/>
        <v>13363.624866961673</v>
      </c>
      <c r="AN148">
        <f t="shared" si="179"/>
        <v>3011.2714649224295</v>
      </c>
      <c r="AO148" s="13">
        <f t="shared" si="154"/>
        <v>5104.2411726517294</v>
      </c>
      <c r="AP148" s="13">
        <f t="shared" si="180"/>
        <v>2922.2004777624052</v>
      </c>
      <c r="AQ148" s="13">
        <f t="shared" si="155"/>
        <v>18820.463058691992</v>
      </c>
      <c r="AR148" s="13">
        <f t="shared" si="181"/>
        <v>3050.2308387058883</v>
      </c>
      <c r="AS148" s="38">
        <f t="shared" si="156"/>
        <v>5104.2411726517294</v>
      </c>
      <c r="AT148" s="37">
        <f t="shared" si="157"/>
        <v>1575.2228181052485</v>
      </c>
      <c r="AU148" s="13">
        <f t="shared" si="158"/>
        <v>5345.449946784669</v>
      </c>
      <c r="AV148">
        <f t="shared" si="182"/>
        <v>1611.5864231854164</v>
      </c>
      <c r="AW148" s="13">
        <f t="shared" si="159"/>
        <v>1978.4794576065265</v>
      </c>
      <c r="AX148" s="13">
        <f t="shared" si="183"/>
        <v>1576.0422831813432</v>
      </c>
      <c r="AY148" s="13">
        <f t="shared" si="160"/>
        <v>18820.463058691992</v>
      </c>
      <c r="AZ148">
        <f t="shared" si="184"/>
        <v>1704.0726441248262</v>
      </c>
      <c r="BA148" s="13">
        <f t="shared" si="161"/>
        <v>1978.4794576065265</v>
      </c>
      <c r="BB148" s="37">
        <f t="shared" si="162"/>
        <v>1183.7374981592766</v>
      </c>
      <c r="BC148" s="13">
        <f t="shared" si="163"/>
        <v>8018.1749201770026</v>
      </c>
      <c r="BD148">
        <f t="shared" si="185"/>
        <v>1238.2829057795284</v>
      </c>
      <c r="BE148" s="13">
        <f t="shared" si="164"/>
        <v>1574.3100310468933</v>
      </c>
      <c r="BF148" s="13">
        <f t="shared" si="186"/>
        <v>1184.8195383125708</v>
      </c>
      <c r="BG148" s="13">
        <f t="shared" si="165"/>
        <v>18820.463058691992</v>
      </c>
      <c r="BH148">
        <f t="shared" si="187"/>
        <v>1312.8498992560537</v>
      </c>
      <c r="BI148" s="13">
        <f t="shared" si="166"/>
        <v>1574.3100310468933</v>
      </c>
      <c r="BJ148" s="115">
        <f t="shared" si="167"/>
        <v>2281.2151501403541</v>
      </c>
      <c r="BK148" s="13">
        <f t="shared" si="168"/>
        <v>8018.1749201770026</v>
      </c>
      <c r="BL148">
        <f t="shared" si="188"/>
        <v>2335.7605577606059</v>
      </c>
      <c r="BM148" s="116">
        <f t="shared" si="169"/>
        <v>2285.183881040547</v>
      </c>
      <c r="BN148" s="13">
        <f t="shared" si="189"/>
        <v>2282.2971902936483</v>
      </c>
      <c r="BO148" s="13">
        <f t="shared" si="170"/>
        <v>18820.463058691992</v>
      </c>
      <c r="BP148">
        <f t="shared" si="190"/>
        <v>2410.327551237131</v>
      </c>
      <c r="BQ148" s="13">
        <f t="shared" si="171"/>
        <v>2285.183881040547</v>
      </c>
      <c r="BR148" s="37">
        <f t="shared" si="172"/>
        <v>356.50079163128652</v>
      </c>
      <c r="BS148" s="13">
        <f t="shared" si="173"/>
        <v>8018.1749201770026</v>
      </c>
      <c r="BT148">
        <f t="shared" si="191"/>
        <v>411.04619925153821</v>
      </c>
      <c r="BU148" s="13">
        <f t="shared" si="174"/>
        <v>1000.7969427396886</v>
      </c>
      <c r="BV148" s="13">
        <f t="shared" si="192"/>
        <v>357.58283178458066</v>
      </c>
      <c r="BW148" s="13">
        <f t="shared" si="175"/>
        <v>18820.463058691992</v>
      </c>
      <c r="BX148">
        <f t="shared" si="193"/>
        <v>485.61319272806361</v>
      </c>
      <c r="BY148" s="13">
        <f t="shared" si="176"/>
        <v>1000.7969427396886</v>
      </c>
    </row>
    <row r="149" spans="29:77" x14ac:dyDescent="0.2">
      <c r="AC149">
        <v>148</v>
      </c>
      <c r="AD149" s="37">
        <f t="shared" si="147"/>
        <v>4503.4195539657812</v>
      </c>
      <c r="AE149" s="13">
        <f t="shared" si="148"/>
        <v>10690.899893569338</v>
      </c>
      <c r="AF149">
        <f t="shared" si="194"/>
        <v>4575.6553640574657</v>
      </c>
      <c r="AG149" s="13">
        <f t="shared" si="149"/>
        <v>5549.9303857118939</v>
      </c>
      <c r="AH149" s="13">
        <f t="shared" si="177"/>
        <v>4504.9776917865256</v>
      </c>
      <c r="AI149" s="13">
        <f t="shared" si="150"/>
        <v>18820.463058691992</v>
      </c>
      <c r="AJ149">
        <f t="shared" si="178"/>
        <v>4632.1429827236334</v>
      </c>
      <c r="AK149" s="13">
        <f t="shared" si="151"/>
        <v>5549.9303857118939</v>
      </c>
      <c r="AL149" s="37">
        <f t="shared" si="152"/>
        <v>2920.3624522220098</v>
      </c>
      <c r="AM149" s="13">
        <f t="shared" si="153"/>
        <v>13363.624866961673</v>
      </c>
      <c r="AN149">
        <f t="shared" si="179"/>
        <v>3010.6572148366158</v>
      </c>
      <c r="AO149" s="13">
        <f t="shared" si="154"/>
        <v>5104.2411726517294</v>
      </c>
      <c r="AP149" s="13">
        <f t="shared" si="180"/>
        <v>2922.2004777624052</v>
      </c>
      <c r="AQ149" s="13">
        <f t="shared" si="155"/>
        <v>18820.463058691992</v>
      </c>
      <c r="AR149" s="13">
        <f t="shared" si="181"/>
        <v>3049.3657686995134</v>
      </c>
      <c r="AS149" s="38">
        <f t="shared" si="156"/>
        <v>5104.2411726517294</v>
      </c>
      <c r="AT149" s="37">
        <f t="shared" si="157"/>
        <v>1575.2228181052485</v>
      </c>
      <c r="AU149" s="13">
        <f t="shared" si="158"/>
        <v>5345.449946784669</v>
      </c>
      <c r="AV149">
        <f t="shared" si="182"/>
        <v>1611.340723151091</v>
      </c>
      <c r="AW149" s="13">
        <f t="shared" si="159"/>
        <v>1978.4794576065265</v>
      </c>
      <c r="AX149" s="13">
        <f t="shared" si="183"/>
        <v>1576.0422831813432</v>
      </c>
      <c r="AY149" s="13">
        <f t="shared" si="160"/>
        <v>18820.463058691992</v>
      </c>
      <c r="AZ149">
        <f t="shared" si="184"/>
        <v>1703.2075741184512</v>
      </c>
      <c r="BA149" s="13">
        <f t="shared" si="161"/>
        <v>1978.4794576065265</v>
      </c>
      <c r="BB149" s="37">
        <f t="shared" si="162"/>
        <v>1183.7374981592766</v>
      </c>
      <c r="BC149" s="13">
        <f t="shared" si="163"/>
        <v>8018.1749201770026</v>
      </c>
      <c r="BD149">
        <f t="shared" si="185"/>
        <v>1237.9143557280402</v>
      </c>
      <c r="BE149" s="13">
        <f t="shared" si="164"/>
        <v>1574.3100310468933</v>
      </c>
      <c r="BF149" s="13">
        <f t="shared" si="186"/>
        <v>1184.8195383125708</v>
      </c>
      <c r="BG149" s="13">
        <f t="shared" si="165"/>
        <v>18820.463058691992</v>
      </c>
      <c r="BH149">
        <f t="shared" si="187"/>
        <v>1311.9848292496788</v>
      </c>
      <c r="BI149" s="13">
        <f t="shared" si="166"/>
        <v>1574.3100310468933</v>
      </c>
      <c r="BJ149" s="115">
        <f t="shared" si="167"/>
        <v>2281.2151501403541</v>
      </c>
      <c r="BK149" s="13">
        <f t="shared" si="168"/>
        <v>8018.1749201770026</v>
      </c>
      <c r="BL149">
        <f t="shared" si="188"/>
        <v>2335.3920077091175</v>
      </c>
      <c r="BM149" s="116">
        <f t="shared" si="169"/>
        <v>2285.183881040547</v>
      </c>
      <c r="BN149" s="13">
        <f t="shared" si="189"/>
        <v>2282.2971902936483</v>
      </c>
      <c r="BO149" s="13">
        <f t="shared" si="170"/>
        <v>18820.463058691992</v>
      </c>
      <c r="BP149">
        <f t="shared" si="190"/>
        <v>2409.4624812307566</v>
      </c>
      <c r="BQ149" s="13">
        <f t="shared" si="171"/>
        <v>2285.183881040547</v>
      </c>
      <c r="BR149" s="37">
        <f t="shared" si="172"/>
        <v>356.50079163128652</v>
      </c>
      <c r="BS149" s="13">
        <f t="shared" si="173"/>
        <v>8018.1749201770026</v>
      </c>
      <c r="BT149">
        <f t="shared" si="191"/>
        <v>410.67764920005004</v>
      </c>
      <c r="BU149" s="13">
        <f t="shared" si="174"/>
        <v>1000.7969427396886</v>
      </c>
      <c r="BV149" s="13">
        <f t="shared" si="192"/>
        <v>357.58283178458066</v>
      </c>
      <c r="BW149" s="13">
        <f t="shared" si="175"/>
        <v>18820.463058691992</v>
      </c>
      <c r="BX149">
        <f t="shared" si="193"/>
        <v>484.74812272168873</v>
      </c>
      <c r="BY149" s="13">
        <f t="shared" si="176"/>
        <v>1000.7969427396886</v>
      </c>
    </row>
    <row r="150" spans="29:77" x14ac:dyDescent="0.2">
      <c r="AC150">
        <v>149</v>
      </c>
      <c r="AD150" s="37">
        <f t="shared" si="147"/>
        <v>4503.4195539657812</v>
      </c>
      <c r="AE150" s="13">
        <f t="shared" si="148"/>
        <v>10690.899893569338</v>
      </c>
      <c r="AF150">
        <f t="shared" si="194"/>
        <v>4575.1705599628913</v>
      </c>
      <c r="AG150" s="13">
        <f t="shared" si="149"/>
        <v>5549.9303857118939</v>
      </c>
      <c r="AH150" s="13">
        <f t="shared" si="177"/>
        <v>4504.9776917865256</v>
      </c>
      <c r="AI150" s="13">
        <f t="shared" si="150"/>
        <v>18820.463058691992</v>
      </c>
      <c r="AJ150">
        <f t="shared" si="178"/>
        <v>4631.2895243951971</v>
      </c>
      <c r="AK150" s="13">
        <f t="shared" si="151"/>
        <v>5549.9303857118939</v>
      </c>
      <c r="AL150" s="37">
        <f t="shared" si="152"/>
        <v>2920.3624522220098</v>
      </c>
      <c r="AM150" s="13">
        <f t="shared" si="153"/>
        <v>13363.624866961673</v>
      </c>
      <c r="AN150">
        <f t="shared" si="179"/>
        <v>3010.0512097183969</v>
      </c>
      <c r="AO150" s="13">
        <f t="shared" si="154"/>
        <v>5104.2411726517294</v>
      </c>
      <c r="AP150" s="13">
        <f t="shared" si="180"/>
        <v>2922.2004777624052</v>
      </c>
      <c r="AQ150" s="13">
        <f t="shared" si="155"/>
        <v>18820.463058691992</v>
      </c>
      <c r="AR150" s="13">
        <f t="shared" si="181"/>
        <v>3048.5123103710762</v>
      </c>
      <c r="AS150" s="38">
        <f t="shared" si="156"/>
        <v>5104.2411726517294</v>
      </c>
      <c r="AT150" s="37">
        <f t="shared" si="157"/>
        <v>1575.2228181052485</v>
      </c>
      <c r="AU150" s="13">
        <f t="shared" si="158"/>
        <v>5345.449946784669</v>
      </c>
      <c r="AV150">
        <f t="shared" si="182"/>
        <v>1611.0983211038033</v>
      </c>
      <c r="AW150" s="13">
        <f t="shared" si="159"/>
        <v>1978.4794576065265</v>
      </c>
      <c r="AX150" s="13">
        <f t="shared" si="183"/>
        <v>1576.0422831813432</v>
      </c>
      <c r="AY150" s="13">
        <f t="shared" si="160"/>
        <v>18820.463058691992</v>
      </c>
      <c r="AZ150">
        <f t="shared" si="184"/>
        <v>1702.3541157900142</v>
      </c>
      <c r="BA150" s="13">
        <f t="shared" si="161"/>
        <v>1978.4794576065265</v>
      </c>
      <c r="BB150" s="37">
        <f t="shared" si="162"/>
        <v>1183.7374981592766</v>
      </c>
      <c r="BC150" s="13">
        <f t="shared" si="163"/>
        <v>8018.1749201770026</v>
      </c>
      <c r="BD150">
        <f t="shared" si="185"/>
        <v>1237.5507526571089</v>
      </c>
      <c r="BE150" s="13">
        <f t="shared" si="164"/>
        <v>1574.3100310468933</v>
      </c>
      <c r="BF150" s="13">
        <f t="shared" si="186"/>
        <v>1184.8195383125708</v>
      </c>
      <c r="BG150" s="13">
        <f t="shared" si="165"/>
        <v>18820.463058691992</v>
      </c>
      <c r="BH150">
        <f t="shared" si="187"/>
        <v>1311.1313709212418</v>
      </c>
      <c r="BI150" s="13">
        <f t="shared" si="166"/>
        <v>1574.3100310468933</v>
      </c>
      <c r="BJ150" s="115">
        <f t="shared" si="167"/>
        <v>2281.2151501403541</v>
      </c>
      <c r="BK150" s="13">
        <f t="shared" si="168"/>
        <v>8018.1749201770026</v>
      </c>
      <c r="BL150">
        <f t="shared" si="188"/>
        <v>2335.0284046381862</v>
      </c>
      <c r="BM150" s="116">
        <f t="shared" si="169"/>
        <v>2285.183881040547</v>
      </c>
      <c r="BN150" s="13">
        <f t="shared" si="189"/>
        <v>2282.2971902936483</v>
      </c>
      <c r="BO150" s="13">
        <f t="shared" si="170"/>
        <v>18820.463058691992</v>
      </c>
      <c r="BP150">
        <f t="shared" si="190"/>
        <v>2408.6090229023193</v>
      </c>
      <c r="BQ150" s="13">
        <f t="shared" si="171"/>
        <v>2285.183881040547</v>
      </c>
      <c r="BR150" s="37">
        <f t="shared" si="172"/>
        <v>356.50079163128652</v>
      </c>
      <c r="BS150" s="13">
        <f t="shared" si="173"/>
        <v>8018.1749201770026</v>
      </c>
      <c r="BT150">
        <f t="shared" si="191"/>
        <v>410.31404612911876</v>
      </c>
      <c r="BU150" s="13">
        <f t="shared" si="174"/>
        <v>1000.7969427396886</v>
      </c>
      <c r="BV150" s="13">
        <f t="shared" si="192"/>
        <v>357.58283178458066</v>
      </c>
      <c r="BW150" s="13">
        <f t="shared" si="175"/>
        <v>18820.463058691992</v>
      </c>
      <c r="BX150">
        <f t="shared" si="193"/>
        <v>483.89466439325173</v>
      </c>
      <c r="BY150" s="13">
        <f t="shared" si="176"/>
        <v>1000.7969427396886</v>
      </c>
    </row>
    <row r="151" spans="29:77" x14ac:dyDescent="0.2">
      <c r="AC151">
        <v>150</v>
      </c>
      <c r="AD151" s="37">
        <f t="shared" si="147"/>
        <v>4503.4195539657812</v>
      </c>
      <c r="AE151" s="13">
        <f t="shared" si="148"/>
        <v>10690.899893569338</v>
      </c>
      <c r="AF151">
        <f t="shared" si="194"/>
        <v>4574.6922199229102</v>
      </c>
      <c r="AG151" s="13">
        <f t="shared" si="149"/>
        <v>5549.9303857118939</v>
      </c>
      <c r="AH151" s="13">
        <f t="shared" si="177"/>
        <v>4504.9776917865256</v>
      </c>
      <c r="AI151" s="13">
        <f t="shared" si="150"/>
        <v>18820.463058691992</v>
      </c>
      <c r="AJ151">
        <f t="shared" si="178"/>
        <v>4630.4474455111385</v>
      </c>
      <c r="AK151" s="13">
        <f t="shared" si="151"/>
        <v>5549.9303857118939</v>
      </c>
      <c r="AL151" s="37">
        <f t="shared" si="152"/>
        <v>2920.3624522220098</v>
      </c>
      <c r="AM151" s="13">
        <f t="shared" si="153"/>
        <v>13363.624866961673</v>
      </c>
      <c r="AN151">
        <f t="shared" si="179"/>
        <v>3009.453284668421</v>
      </c>
      <c r="AO151" s="13">
        <f t="shared" si="154"/>
        <v>5104.2411726517294</v>
      </c>
      <c r="AP151" s="13">
        <f t="shared" si="180"/>
        <v>2922.2004777624052</v>
      </c>
      <c r="AQ151" s="13">
        <f t="shared" si="155"/>
        <v>18820.463058691992</v>
      </c>
      <c r="AR151" s="13">
        <f t="shared" si="181"/>
        <v>3047.6702314870186</v>
      </c>
      <c r="AS151" s="38">
        <f t="shared" si="156"/>
        <v>5104.2411726517294</v>
      </c>
      <c r="AT151" s="37">
        <f t="shared" si="157"/>
        <v>1575.2228181052485</v>
      </c>
      <c r="AU151" s="13">
        <f t="shared" si="158"/>
        <v>5345.449946784669</v>
      </c>
      <c r="AV151">
        <f t="shared" si="182"/>
        <v>1610.859151083813</v>
      </c>
      <c r="AW151" s="13">
        <f t="shared" si="159"/>
        <v>1978.4794576065265</v>
      </c>
      <c r="AX151" s="13">
        <f t="shared" si="183"/>
        <v>1576.0422831813432</v>
      </c>
      <c r="AY151" s="13">
        <f t="shared" si="160"/>
        <v>18820.463058691992</v>
      </c>
      <c r="AZ151">
        <f t="shared" si="184"/>
        <v>1701.5120369059566</v>
      </c>
      <c r="BA151" s="13">
        <f t="shared" si="161"/>
        <v>1978.4794576065265</v>
      </c>
      <c r="BB151" s="37">
        <f t="shared" si="162"/>
        <v>1183.7374981592766</v>
      </c>
      <c r="BC151" s="13">
        <f t="shared" si="163"/>
        <v>8018.1749201770026</v>
      </c>
      <c r="BD151">
        <f t="shared" si="185"/>
        <v>1237.1919976271233</v>
      </c>
      <c r="BE151" s="13">
        <f t="shared" si="164"/>
        <v>1574.3100310468933</v>
      </c>
      <c r="BF151" s="13">
        <f t="shared" si="186"/>
        <v>1184.8195383125708</v>
      </c>
      <c r="BG151" s="13">
        <f t="shared" si="165"/>
        <v>18820.463058691992</v>
      </c>
      <c r="BH151">
        <f t="shared" si="187"/>
        <v>1310.2892920371842</v>
      </c>
      <c r="BI151" s="13">
        <f t="shared" si="166"/>
        <v>1574.3100310468933</v>
      </c>
      <c r="BJ151" s="115">
        <f t="shared" si="167"/>
        <v>2281.2151501403541</v>
      </c>
      <c r="BK151" s="13">
        <f t="shared" si="168"/>
        <v>8018.1749201770026</v>
      </c>
      <c r="BL151">
        <f t="shared" si="188"/>
        <v>2334.6696496082009</v>
      </c>
      <c r="BM151" s="116">
        <f t="shared" si="169"/>
        <v>2285.183881040547</v>
      </c>
      <c r="BN151" s="13">
        <f t="shared" si="189"/>
        <v>2282.2971902936483</v>
      </c>
      <c r="BO151" s="13">
        <f t="shared" si="170"/>
        <v>18820.463058691992</v>
      </c>
      <c r="BP151">
        <f t="shared" si="190"/>
        <v>2407.7669440182617</v>
      </c>
      <c r="BQ151" s="13">
        <f t="shared" si="171"/>
        <v>2285.183881040547</v>
      </c>
      <c r="BR151" s="37">
        <f t="shared" si="172"/>
        <v>356.50079163128652</v>
      </c>
      <c r="BS151" s="13">
        <f t="shared" si="173"/>
        <v>8018.1749201770026</v>
      </c>
      <c r="BT151">
        <f t="shared" si="191"/>
        <v>409.95529109913321</v>
      </c>
      <c r="BU151" s="13">
        <f t="shared" si="174"/>
        <v>1000.7969427396886</v>
      </c>
      <c r="BV151" s="13">
        <f t="shared" si="192"/>
        <v>357.58283178458066</v>
      </c>
      <c r="BW151" s="13">
        <f t="shared" si="175"/>
        <v>18820.463058691992</v>
      </c>
      <c r="BX151">
        <f t="shared" si="193"/>
        <v>483.05258550919393</v>
      </c>
      <c r="BY151" s="13">
        <f t="shared" si="176"/>
        <v>1000.7969427396886</v>
      </c>
    </row>
    <row r="152" spans="29:77" x14ac:dyDescent="0.2">
      <c r="AC152">
        <v>151</v>
      </c>
      <c r="AD152" s="37">
        <f t="shared" si="147"/>
        <v>4503.4195539657812</v>
      </c>
      <c r="AE152" s="13">
        <f t="shared" si="148"/>
        <v>10690.899893569338</v>
      </c>
      <c r="AF152">
        <f t="shared" si="194"/>
        <v>4574.2202155125979</v>
      </c>
      <c r="AG152" s="13">
        <f t="shared" si="149"/>
        <v>5549.9303857118939</v>
      </c>
      <c r="AH152" s="13">
        <f t="shared" si="177"/>
        <v>4504.9776917865256</v>
      </c>
      <c r="AI152" s="13">
        <f t="shared" si="150"/>
        <v>18820.463058691992</v>
      </c>
      <c r="AJ152">
        <f t="shared" si="178"/>
        <v>4629.6165199897841</v>
      </c>
      <c r="AK152" s="13">
        <f t="shared" si="151"/>
        <v>5549.9303857118939</v>
      </c>
      <c r="AL152" s="37">
        <f t="shared" si="152"/>
        <v>2920.3624522220098</v>
      </c>
      <c r="AM152" s="13">
        <f t="shared" si="153"/>
        <v>13363.624866961673</v>
      </c>
      <c r="AN152">
        <f t="shared" si="179"/>
        <v>3008.863279155531</v>
      </c>
      <c r="AO152" s="13">
        <f t="shared" si="154"/>
        <v>5104.2411726517294</v>
      </c>
      <c r="AP152" s="13">
        <f t="shared" si="180"/>
        <v>2922.2004777624052</v>
      </c>
      <c r="AQ152" s="13">
        <f t="shared" si="155"/>
        <v>18820.463058691992</v>
      </c>
      <c r="AR152" s="13">
        <f t="shared" si="181"/>
        <v>3046.8393059656632</v>
      </c>
      <c r="AS152" s="38">
        <f t="shared" si="156"/>
        <v>5104.2411726517294</v>
      </c>
      <c r="AT152" s="37">
        <f t="shared" si="157"/>
        <v>1575.2228181052485</v>
      </c>
      <c r="AU152" s="13">
        <f t="shared" si="158"/>
        <v>5345.449946784669</v>
      </c>
      <c r="AV152">
        <f t="shared" si="182"/>
        <v>1610.6231488786568</v>
      </c>
      <c r="AW152" s="13">
        <f t="shared" si="159"/>
        <v>1978.4794576065265</v>
      </c>
      <c r="AX152" s="13">
        <f t="shared" si="183"/>
        <v>1576.0422831813432</v>
      </c>
      <c r="AY152" s="13">
        <f t="shared" si="160"/>
        <v>18820.463058691992</v>
      </c>
      <c r="AZ152">
        <f t="shared" si="184"/>
        <v>1700.6811113846015</v>
      </c>
      <c r="BA152" s="13">
        <f t="shared" si="161"/>
        <v>1978.4794576065265</v>
      </c>
      <c r="BB152" s="37">
        <f t="shared" si="162"/>
        <v>1183.7374981592766</v>
      </c>
      <c r="BC152" s="13">
        <f t="shared" si="163"/>
        <v>8018.1749201770026</v>
      </c>
      <c r="BD152">
        <f t="shared" si="185"/>
        <v>1236.8379943193893</v>
      </c>
      <c r="BE152" s="13">
        <f t="shared" si="164"/>
        <v>1574.3100310468933</v>
      </c>
      <c r="BF152" s="13">
        <f t="shared" si="186"/>
        <v>1184.8195383125708</v>
      </c>
      <c r="BG152" s="13">
        <f t="shared" si="165"/>
        <v>18820.463058691992</v>
      </c>
      <c r="BH152">
        <f t="shared" si="187"/>
        <v>1309.4583665158291</v>
      </c>
      <c r="BI152" s="13">
        <f t="shared" si="166"/>
        <v>1574.3100310468933</v>
      </c>
      <c r="BJ152" s="115">
        <f t="shared" si="167"/>
        <v>2281.2151501403541</v>
      </c>
      <c r="BK152" s="13">
        <f t="shared" si="168"/>
        <v>8018.1749201770026</v>
      </c>
      <c r="BL152">
        <f t="shared" si="188"/>
        <v>2334.3156463004666</v>
      </c>
      <c r="BM152" s="116">
        <f t="shared" si="169"/>
        <v>2285.183881040547</v>
      </c>
      <c r="BN152" s="13">
        <f t="shared" si="189"/>
        <v>2282.2971902936483</v>
      </c>
      <c r="BO152" s="13">
        <f t="shared" si="170"/>
        <v>18820.463058691992</v>
      </c>
      <c r="BP152">
        <f t="shared" si="190"/>
        <v>2406.9360184969064</v>
      </c>
      <c r="BQ152" s="13">
        <f t="shared" si="171"/>
        <v>2285.183881040547</v>
      </c>
      <c r="BR152" s="37">
        <f t="shared" si="172"/>
        <v>356.50079163128652</v>
      </c>
      <c r="BS152" s="13">
        <f t="shared" si="173"/>
        <v>8018.1749201770026</v>
      </c>
      <c r="BT152">
        <f t="shared" si="191"/>
        <v>409.6012877913991</v>
      </c>
      <c r="BU152" s="13">
        <f t="shared" si="174"/>
        <v>1000.7969427396886</v>
      </c>
      <c r="BV152" s="13">
        <f t="shared" si="192"/>
        <v>357.58283178458066</v>
      </c>
      <c r="BW152" s="13">
        <f t="shared" si="175"/>
        <v>18820.463058691992</v>
      </c>
      <c r="BX152">
        <f t="shared" si="193"/>
        <v>482.2216599878389</v>
      </c>
      <c r="BY152" s="13">
        <f t="shared" si="176"/>
        <v>1000.7969427396886</v>
      </c>
    </row>
    <row r="153" spans="29:77" x14ac:dyDescent="0.2">
      <c r="AC153">
        <v>152</v>
      </c>
      <c r="AD153" s="37">
        <f t="shared" si="147"/>
        <v>4503.4195539657812</v>
      </c>
      <c r="AE153" s="13">
        <f t="shared" si="148"/>
        <v>10690.899893569338</v>
      </c>
      <c r="AF153">
        <f t="shared" si="194"/>
        <v>4573.7544216866318</v>
      </c>
      <c r="AG153" s="13">
        <f t="shared" si="149"/>
        <v>5549.9303857118939</v>
      </c>
      <c r="AH153" s="13">
        <f t="shared" si="177"/>
        <v>4504.9776917865256</v>
      </c>
      <c r="AI153" s="13">
        <f t="shared" si="150"/>
        <v>18820.463058691992</v>
      </c>
      <c r="AJ153">
        <f t="shared" si="178"/>
        <v>4628.7965276989726</v>
      </c>
      <c r="AK153" s="13">
        <f t="shared" si="151"/>
        <v>5549.9303857118939</v>
      </c>
      <c r="AL153" s="37">
        <f t="shared" si="152"/>
        <v>2920.3624522220098</v>
      </c>
      <c r="AM153" s="13">
        <f t="shared" si="153"/>
        <v>13363.624866961673</v>
      </c>
      <c r="AN153">
        <f t="shared" si="179"/>
        <v>3008.2810368730734</v>
      </c>
      <c r="AO153" s="13">
        <f t="shared" si="154"/>
        <v>5104.2411726517294</v>
      </c>
      <c r="AP153" s="13">
        <f t="shared" si="180"/>
        <v>2922.2004777624052</v>
      </c>
      <c r="AQ153" s="13">
        <f t="shared" si="155"/>
        <v>18820.463058691992</v>
      </c>
      <c r="AR153" s="13">
        <f t="shared" si="181"/>
        <v>3046.0193136748526</v>
      </c>
      <c r="AS153" s="38">
        <f t="shared" si="156"/>
        <v>5104.2411726517294</v>
      </c>
      <c r="AT153" s="37">
        <f t="shared" si="157"/>
        <v>1575.2228181052485</v>
      </c>
      <c r="AU153" s="13">
        <f t="shared" si="158"/>
        <v>5345.449946784669</v>
      </c>
      <c r="AV153">
        <f t="shared" si="182"/>
        <v>1610.390251965674</v>
      </c>
      <c r="AW153" s="13">
        <f t="shared" si="159"/>
        <v>1978.4794576065265</v>
      </c>
      <c r="AX153" s="13">
        <f t="shared" si="183"/>
        <v>1576.0422831813432</v>
      </c>
      <c r="AY153" s="13">
        <f t="shared" si="160"/>
        <v>18820.463058691992</v>
      </c>
      <c r="AZ153">
        <f t="shared" si="184"/>
        <v>1699.8611190937906</v>
      </c>
      <c r="BA153" s="13">
        <f t="shared" si="161"/>
        <v>1978.4794576065265</v>
      </c>
      <c r="BB153" s="37">
        <f t="shared" si="162"/>
        <v>1183.7374981592766</v>
      </c>
      <c r="BC153" s="13">
        <f t="shared" si="163"/>
        <v>8018.1749201770026</v>
      </c>
      <c r="BD153">
        <f t="shared" si="185"/>
        <v>1236.4886489499147</v>
      </c>
      <c r="BE153" s="13">
        <f t="shared" si="164"/>
        <v>1574.3100310468933</v>
      </c>
      <c r="BF153" s="13">
        <f t="shared" si="186"/>
        <v>1184.8195383125708</v>
      </c>
      <c r="BG153" s="13">
        <f t="shared" si="165"/>
        <v>18820.463058691992</v>
      </c>
      <c r="BH153">
        <f t="shared" si="187"/>
        <v>1308.6383742250182</v>
      </c>
      <c r="BI153" s="13">
        <f t="shared" si="166"/>
        <v>1574.3100310468933</v>
      </c>
      <c r="BJ153" s="115">
        <f t="shared" si="167"/>
        <v>2281.2151501403541</v>
      </c>
      <c r="BK153" s="13">
        <f t="shared" si="168"/>
        <v>8018.1749201770026</v>
      </c>
      <c r="BL153">
        <f t="shared" si="188"/>
        <v>2333.9663009309925</v>
      </c>
      <c r="BM153" s="116">
        <f t="shared" si="169"/>
        <v>2285.183881040547</v>
      </c>
      <c r="BN153" s="13">
        <f t="shared" si="189"/>
        <v>2282.2971902936483</v>
      </c>
      <c r="BO153" s="13">
        <f t="shared" si="170"/>
        <v>18820.463058691992</v>
      </c>
      <c r="BP153">
        <f t="shared" si="190"/>
        <v>2406.1160262060957</v>
      </c>
      <c r="BQ153" s="13">
        <f t="shared" si="171"/>
        <v>2285.183881040547</v>
      </c>
      <c r="BR153" s="37">
        <f t="shared" si="172"/>
        <v>356.50079163128652</v>
      </c>
      <c r="BS153" s="13">
        <f t="shared" si="173"/>
        <v>8018.1749201770026</v>
      </c>
      <c r="BT153">
        <f t="shared" si="191"/>
        <v>409.2519424219247</v>
      </c>
      <c r="BU153" s="13">
        <f t="shared" si="174"/>
        <v>1000.7969427396886</v>
      </c>
      <c r="BV153" s="13">
        <f t="shared" si="192"/>
        <v>357.58283178458066</v>
      </c>
      <c r="BW153" s="13">
        <f t="shared" si="175"/>
        <v>18820.463058691992</v>
      </c>
      <c r="BX153">
        <f t="shared" si="193"/>
        <v>481.40166769702796</v>
      </c>
      <c r="BY153" s="13">
        <f t="shared" si="176"/>
        <v>1000.7969427396886</v>
      </c>
    </row>
    <row r="154" spans="29:77" x14ac:dyDescent="0.2">
      <c r="AC154">
        <v>153</v>
      </c>
      <c r="AD154" s="37">
        <f t="shared" si="147"/>
        <v>4503.4195539657812</v>
      </c>
      <c r="AE154" s="13">
        <f t="shared" si="148"/>
        <v>10690.899893569338</v>
      </c>
      <c r="AF154">
        <f t="shared" si="194"/>
        <v>4573.2947166688491</v>
      </c>
      <c r="AG154" s="13">
        <f t="shared" si="149"/>
        <v>5549.9303857118939</v>
      </c>
      <c r="AH154" s="13">
        <f t="shared" si="177"/>
        <v>4504.9776917865256</v>
      </c>
      <c r="AI154" s="13">
        <f t="shared" si="150"/>
        <v>18820.463058691992</v>
      </c>
      <c r="AJ154">
        <f t="shared" si="178"/>
        <v>4627.9872542616367</v>
      </c>
      <c r="AK154" s="13">
        <f t="shared" si="151"/>
        <v>5549.9303857118939</v>
      </c>
      <c r="AL154" s="37">
        <f t="shared" si="152"/>
        <v>2920.3624522220098</v>
      </c>
      <c r="AM154" s="13">
        <f t="shared" si="153"/>
        <v>13363.624866961673</v>
      </c>
      <c r="AN154">
        <f t="shared" si="179"/>
        <v>3007.7064056008444</v>
      </c>
      <c r="AO154" s="13">
        <f t="shared" si="154"/>
        <v>5104.2411726517294</v>
      </c>
      <c r="AP154" s="13">
        <f t="shared" si="180"/>
        <v>2922.2004777624052</v>
      </c>
      <c r="AQ154" s="13">
        <f t="shared" si="155"/>
        <v>18820.463058691992</v>
      </c>
      <c r="AR154" s="13">
        <f t="shared" si="181"/>
        <v>3045.2100402375163</v>
      </c>
      <c r="AS154" s="38">
        <f t="shared" si="156"/>
        <v>5104.2411726517294</v>
      </c>
      <c r="AT154" s="37">
        <f t="shared" si="157"/>
        <v>1575.2228181052485</v>
      </c>
      <c r="AU154" s="13">
        <f t="shared" si="158"/>
        <v>5345.449946784669</v>
      </c>
      <c r="AV154">
        <f t="shared" si="182"/>
        <v>1610.1603994567822</v>
      </c>
      <c r="AW154" s="13">
        <f t="shared" si="159"/>
        <v>1978.4794576065265</v>
      </c>
      <c r="AX154" s="13">
        <f t="shared" si="183"/>
        <v>1576.0422831813432</v>
      </c>
      <c r="AY154" s="13">
        <f t="shared" si="160"/>
        <v>18820.463058691992</v>
      </c>
      <c r="AZ154">
        <f t="shared" si="184"/>
        <v>1699.0518456564544</v>
      </c>
      <c r="BA154" s="13">
        <f t="shared" si="161"/>
        <v>1978.4794576065265</v>
      </c>
      <c r="BB154" s="37">
        <f t="shared" si="162"/>
        <v>1183.7374981592766</v>
      </c>
      <c r="BC154" s="13">
        <f t="shared" si="163"/>
        <v>8018.1749201770026</v>
      </c>
      <c r="BD154">
        <f t="shared" si="185"/>
        <v>1236.1438701865773</v>
      </c>
      <c r="BE154" s="13">
        <f t="shared" si="164"/>
        <v>1574.3100310468933</v>
      </c>
      <c r="BF154" s="13">
        <f t="shared" si="186"/>
        <v>1184.8195383125708</v>
      </c>
      <c r="BG154" s="13">
        <f t="shared" si="165"/>
        <v>18820.463058691992</v>
      </c>
      <c r="BH154">
        <f t="shared" si="187"/>
        <v>1307.8291007876819</v>
      </c>
      <c r="BI154" s="13">
        <f t="shared" si="166"/>
        <v>1574.3100310468933</v>
      </c>
      <c r="BJ154" s="115">
        <f t="shared" si="167"/>
        <v>2281.2151501403541</v>
      </c>
      <c r="BK154" s="13">
        <f t="shared" si="168"/>
        <v>8018.1749201770026</v>
      </c>
      <c r="BL154">
        <f t="shared" si="188"/>
        <v>2333.6215221676548</v>
      </c>
      <c r="BM154" s="116">
        <f t="shared" si="169"/>
        <v>2285.183881040547</v>
      </c>
      <c r="BN154" s="13">
        <f t="shared" si="189"/>
        <v>2282.2971902936483</v>
      </c>
      <c r="BO154" s="13">
        <f t="shared" si="170"/>
        <v>18820.463058691992</v>
      </c>
      <c r="BP154">
        <f t="shared" si="190"/>
        <v>2405.3067527687595</v>
      </c>
      <c r="BQ154" s="13">
        <f t="shared" si="171"/>
        <v>2285.183881040547</v>
      </c>
      <c r="BR154" s="37">
        <f t="shared" si="172"/>
        <v>356.50079163128652</v>
      </c>
      <c r="BS154" s="13">
        <f t="shared" si="173"/>
        <v>8018.1749201770026</v>
      </c>
      <c r="BT154">
        <f t="shared" si="191"/>
        <v>408.90716365858719</v>
      </c>
      <c r="BU154" s="13">
        <f t="shared" si="174"/>
        <v>1000.7969427396886</v>
      </c>
      <c r="BV154" s="13">
        <f t="shared" si="192"/>
        <v>357.58283178458066</v>
      </c>
      <c r="BW154" s="13">
        <f t="shared" si="175"/>
        <v>18820.463058691992</v>
      </c>
      <c r="BX154">
        <f t="shared" si="193"/>
        <v>480.59239425969173</v>
      </c>
      <c r="BY154" s="13">
        <f t="shared" si="176"/>
        <v>1000.7969427396886</v>
      </c>
    </row>
    <row r="155" spans="29:77" x14ac:dyDescent="0.2">
      <c r="AC155">
        <v>154</v>
      </c>
      <c r="AD155" s="37">
        <f t="shared" si="147"/>
        <v>4503.4195539657812</v>
      </c>
      <c r="AE155" s="13">
        <f t="shared" si="148"/>
        <v>10690.899893569338</v>
      </c>
      <c r="AF155">
        <f t="shared" si="194"/>
        <v>4572.8409818461014</v>
      </c>
      <c r="AG155" s="13">
        <f t="shared" si="149"/>
        <v>5549.9303857118939</v>
      </c>
      <c r="AH155" s="13">
        <f t="shared" si="177"/>
        <v>4504.9776917865256</v>
      </c>
      <c r="AI155" s="13">
        <f t="shared" si="150"/>
        <v>18820.463058691992</v>
      </c>
      <c r="AJ155">
        <f t="shared" si="178"/>
        <v>4627.1884908689408</v>
      </c>
      <c r="AK155" s="13">
        <f t="shared" si="151"/>
        <v>5549.9303857118939</v>
      </c>
      <c r="AL155" s="37">
        <f t="shared" si="152"/>
        <v>2920.3624522220098</v>
      </c>
      <c r="AM155" s="13">
        <f t="shared" si="153"/>
        <v>13363.624866961673</v>
      </c>
      <c r="AN155">
        <f t="shared" si="179"/>
        <v>3007.1392370724102</v>
      </c>
      <c r="AO155" s="13">
        <f t="shared" si="154"/>
        <v>5104.2411726517294</v>
      </c>
      <c r="AP155" s="13">
        <f t="shared" si="180"/>
        <v>2922.2004777624052</v>
      </c>
      <c r="AQ155" s="13">
        <f t="shared" si="155"/>
        <v>18820.463058691992</v>
      </c>
      <c r="AR155" s="13">
        <f t="shared" si="181"/>
        <v>3044.4112768448208</v>
      </c>
      <c r="AS155" s="38">
        <f t="shared" si="156"/>
        <v>5104.2411726517294</v>
      </c>
      <c r="AT155" s="37">
        <f t="shared" si="157"/>
        <v>1575.2228181052485</v>
      </c>
      <c r="AU155" s="13">
        <f t="shared" si="158"/>
        <v>5345.449946784669</v>
      </c>
      <c r="AV155">
        <f t="shared" si="182"/>
        <v>1609.9335320454088</v>
      </c>
      <c r="AW155" s="13">
        <f t="shared" si="159"/>
        <v>1978.4794576065265</v>
      </c>
      <c r="AX155" s="13">
        <f t="shared" si="183"/>
        <v>1576.0422831813432</v>
      </c>
      <c r="AY155" s="13">
        <f t="shared" si="160"/>
        <v>18820.463058691992</v>
      </c>
      <c r="AZ155">
        <f t="shared" si="184"/>
        <v>1698.2530822637589</v>
      </c>
      <c r="BA155" s="13">
        <f t="shared" si="161"/>
        <v>1978.4794576065265</v>
      </c>
      <c r="BB155" s="37">
        <f t="shared" si="162"/>
        <v>1183.7374981592766</v>
      </c>
      <c r="BC155" s="13">
        <f t="shared" si="163"/>
        <v>8018.1749201770026</v>
      </c>
      <c r="BD155">
        <f t="shared" si="185"/>
        <v>1235.8035690695169</v>
      </c>
      <c r="BE155" s="13">
        <f t="shared" si="164"/>
        <v>1574.3100310468933</v>
      </c>
      <c r="BF155" s="13">
        <f t="shared" si="186"/>
        <v>1184.8195383125708</v>
      </c>
      <c r="BG155" s="13">
        <f t="shared" si="165"/>
        <v>18820.463058691992</v>
      </c>
      <c r="BH155">
        <f t="shared" si="187"/>
        <v>1307.0303373949864</v>
      </c>
      <c r="BI155" s="13">
        <f t="shared" si="166"/>
        <v>1574.3100310468933</v>
      </c>
      <c r="BJ155" s="115">
        <f t="shared" si="167"/>
        <v>2281.2151501403541</v>
      </c>
      <c r="BK155" s="13">
        <f t="shared" si="168"/>
        <v>8018.1749201770026</v>
      </c>
      <c r="BL155">
        <f t="shared" si="188"/>
        <v>2333.2812210505945</v>
      </c>
      <c r="BM155" s="116">
        <f t="shared" si="169"/>
        <v>2285.183881040547</v>
      </c>
      <c r="BN155" s="13">
        <f t="shared" si="189"/>
        <v>2282.2971902936483</v>
      </c>
      <c r="BO155" s="13">
        <f t="shared" si="170"/>
        <v>18820.463058691992</v>
      </c>
      <c r="BP155">
        <f t="shared" si="190"/>
        <v>2404.507989376064</v>
      </c>
      <c r="BQ155" s="13">
        <f t="shared" si="171"/>
        <v>2285.183881040547</v>
      </c>
      <c r="BR155" s="37">
        <f t="shared" si="172"/>
        <v>356.50079163128652</v>
      </c>
      <c r="BS155" s="13">
        <f t="shared" si="173"/>
        <v>8018.1749201770026</v>
      </c>
      <c r="BT155">
        <f t="shared" si="191"/>
        <v>408.5668625415268</v>
      </c>
      <c r="BU155" s="13">
        <f t="shared" si="174"/>
        <v>1000.7969427396886</v>
      </c>
      <c r="BV155" s="13">
        <f t="shared" si="192"/>
        <v>357.58283178458066</v>
      </c>
      <c r="BW155" s="13">
        <f t="shared" si="175"/>
        <v>18820.463058691992</v>
      </c>
      <c r="BX155">
        <f t="shared" si="193"/>
        <v>479.79363086699618</v>
      </c>
      <c r="BY155" s="13">
        <f t="shared" si="176"/>
        <v>1000.7969427396886</v>
      </c>
    </row>
    <row r="156" spans="29:77" x14ac:dyDescent="0.2">
      <c r="AC156">
        <v>155</v>
      </c>
      <c r="AD156" s="37">
        <f t="shared" si="147"/>
        <v>4503.4195539657812</v>
      </c>
      <c r="AE156" s="13">
        <f t="shared" si="148"/>
        <v>10690.899893569338</v>
      </c>
      <c r="AF156">
        <f t="shared" si="194"/>
        <v>4572.3931016662282</v>
      </c>
      <c r="AG156" s="13">
        <f t="shared" si="149"/>
        <v>5549.9303857118939</v>
      </c>
      <c r="AH156" s="13">
        <f t="shared" si="177"/>
        <v>4504.9776917865256</v>
      </c>
      <c r="AI156" s="13">
        <f t="shared" si="150"/>
        <v>18820.463058691992</v>
      </c>
      <c r="AJ156">
        <f t="shared" si="178"/>
        <v>4626.4000341006677</v>
      </c>
      <c r="AK156" s="13">
        <f t="shared" si="151"/>
        <v>5549.9303857118939</v>
      </c>
      <c r="AL156" s="37">
        <f t="shared" si="152"/>
        <v>2920.3624522220098</v>
      </c>
      <c r="AM156" s="13">
        <f t="shared" si="153"/>
        <v>13363.624866961673</v>
      </c>
      <c r="AN156">
        <f t="shared" si="179"/>
        <v>3006.5793868475689</v>
      </c>
      <c r="AO156" s="13">
        <f t="shared" si="154"/>
        <v>5104.2411726517294</v>
      </c>
      <c r="AP156" s="13">
        <f t="shared" si="180"/>
        <v>2922.2004777624052</v>
      </c>
      <c r="AQ156" s="13">
        <f t="shared" si="155"/>
        <v>18820.463058691992</v>
      </c>
      <c r="AR156" s="13">
        <f t="shared" si="181"/>
        <v>3043.6228200765472</v>
      </c>
      <c r="AS156" s="38">
        <f t="shared" si="156"/>
        <v>5104.2411726517294</v>
      </c>
      <c r="AT156" s="37">
        <f t="shared" si="157"/>
        <v>1575.2228181052485</v>
      </c>
      <c r="AU156" s="13">
        <f t="shared" si="158"/>
        <v>5345.449946784669</v>
      </c>
      <c r="AV156">
        <f t="shared" si="182"/>
        <v>1609.7095919554722</v>
      </c>
      <c r="AW156" s="13">
        <f t="shared" si="159"/>
        <v>1978.4794576065265</v>
      </c>
      <c r="AX156" s="13">
        <f t="shared" si="183"/>
        <v>1576.0422831813432</v>
      </c>
      <c r="AY156" s="13">
        <f t="shared" si="160"/>
        <v>18820.463058691992</v>
      </c>
      <c r="AZ156">
        <f t="shared" si="184"/>
        <v>1697.4646254954851</v>
      </c>
      <c r="BA156" s="13">
        <f t="shared" si="161"/>
        <v>1978.4794576065265</v>
      </c>
      <c r="BB156" s="37">
        <f t="shared" si="162"/>
        <v>1183.7374981592766</v>
      </c>
      <c r="BC156" s="13">
        <f t="shared" si="163"/>
        <v>8018.1749201770026</v>
      </c>
      <c r="BD156">
        <f t="shared" si="185"/>
        <v>1235.467658934612</v>
      </c>
      <c r="BE156" s="13">
        <f t="shared" si="164"/>
        <v>1574.3100310468933</v>
      </c>
      <c r="BF156" s="13">
        <f t="shared" si="186"/>
        <v>1184.8195383125708</v>
      </c>
      <c r="BG156" s="13">
        <f t="shared" si="165"/>
        <v>18820.463058691992</v>
      </c>
      <c r="BH156">
        <f t="shared" si="187"/>
        <v>1306.2418806267126</v>
      </c>
      <c r="BI156" s="13">
        <f t="shared" si="166"/>
        <v>1574.3100310468933</v>
      </c>
      <c r="BJ156" s="115">
        <f t="shared" si="167"/>
        <v>2281.2151501403541</v>
      </c>
      <c r="BK156" s="13">
        <f t="shared" si="168"/>
        <v>8018.1749201770026</v>
      </c>
      <c r="BL156">
        <f t="shared" si="188"/>
        <v>2332.9453109156898</v>
      </c>
      <c r="BM156" s="116">
        <f t="shared" si="169"/>
        <v>2285.183881040547</v>
      </c>
      <c r="BN156" s="13">
        <f t="shared" si="189"/>
        <v>2282.2971902936483</v>
      </c>
      <c r="BO156" s="13">
        <f t="shared" si="170"/>
        <v>18820.463058691992</v>
      </c>
      <c r="BP156">
        <f t="shared" si="190"/>
        <v>2403.7195326077904</v>
      </c>
      <c r="BQ156" s="13">
        <f t="shared" si="171"/>
        <v>2285.183881040547</v>
      </c>
      <c r="BR156" s="37">
        <f t="shared" si="172"/>
        <v>356.50079163128652</v>
      </c>
      <c r="BS156" s="13">
        <f t="shared" si="173"/>
        <v>8018.1749201770026</v>
      </c>
      <c r="BT156">
        <f t="shared" si="191"/>
        <v>408.23095240662201</v>
      </c>
      <c r="BU156" s="13">
        <f t="shared" si="174"/>
        <v>1000.7969427396886</v>
      </c>
      <c r="BV156" s="13">
        <f t="shared" si="192"/>
        <v>357.58283178458066</v>
      </c>
      <c r="BW156" s="13">
        <f t="shared" si="175"/>
        <v>18820.463058691992</v>
      </c>
      <c r="BX156">
        <f t="shared" si="193"/>
        <v>479.00517409872253</v>
      </c>
      <c r="BY156" s="13">
        <f t="shared" si="176"/>
        <v>1000.7969427396886</v>
      </c>
    </row>
    <row r="157" spans="29:77" x14ac:dyDescent="0.2">
      <c r="AC157">
        <v>156</v>
      </c>
      <c r="AD157" s="37">
        <f t="shared" si="147"/>
        <v>4503.4195539657812</v>
      </c>
      <c r="AE157" s="13">
        <f t="shared" si="148"/>
        <v>10690.899893569338</v>
      </c>
      <c r="AF157">
        <f t="shared" si="194"/>
        <v>4571.9509635399436</v>
      </c>
      <c r="AG157" s="13">
        <f t="shared" si="149"/>
        <v>5549.9303857118939</v>
      </c>
      <c r="AH157" s="13">
        <f t="shared" si="177"/>
        <v>4504.9776917865256</v>
      </c>
      <c r="AI157" s="13">
        <f t="shared" si="150"/>
        <v>18820.463058691992</v>
      </c>
      <c r="AJ157">
        <f t="shared" si="178"/>
        <v>4625.6216857524996</v>
      </c>
      <c r="AK157" s="13">
        <f t="shared" si="151"/>
        <v>5549.9303857118939</v>
      </c>
      <c r="AL157" s="37">
        <f t="shared" si="152"/>
        <v>2920.3624522220098</v>
      </c>
      <c r="AM157" s="13">
        <f t="shared" si="153"/>
        <v>13363.624866961673</v>
      </c>
      <c r="AN157">
        <f t="shared" si="179"/>
        <v>3006.0267141897129</v>
      </c>
      <c r="AO157" s="13">
        <f t="shared" si="154"/>
        <v>5104.2411726517294</v>
      </c>
      <c r="AP157" s="13">
        <f t="shared" si="180"/>
        <v>2922.2004777624052</v>
      </c>
      <c r="AQ157" s="13">
        <f t="shared" si="155"/>
        <v>18820.463058691992</v>
      </c>
      <c r="AR157" s="13">
        <f t="shared" si="181"/>
        <v>3042.8444717283796</v>
      </c>
      <c r="AS157" s="38">
        <f t="shared" si="156"/>
        <v>5104.2411726517294</v>
      </c>
      <c r="AT157" s="37">
        <f t="shared" si="157"/>
        <v>1575.2228181052485</v>
      </c>
      <c r="AU157" s="13">
        <f t="shared" si="158"/>
        <v>5345.449946784669</v>
      </c>
      <c r="AV157">
        <f t="shared" si="182"/>
        <v>1609.4885228923297</v>
      </c>
      <c r="AW157" s="13">
        <f t="shared" si="159"/>
        <v>1978.4794576065265</v>
      </c>
      <c r="AX157" s="13">
        <f t="shared" si="183"/>
        <v>1576.0422831813432</v>
      </c>
      <c r="AY157" s="13">
        <f t="shared" si="160"/>
        <v>18820.463058691992</v>
      </c>
      <c r="AZ157">
        <f t="shared" si="184"/>
        <v>1696.6862771473175</v>
      </c>
      <c r="BA157" s="13">
        <f t="shared" si="161"/>
        <v>1978.4794576065265</v>
      </c>
      <c r="BB157" s="37">
        <f t="shared" si="162"/>
        <v>1183.7374981592766</v>
      </c>
      <c r="BC157" s="13">
        <f t="shared" si="163"/>
        <v>8018.1749201770026</v>
      </c>
      <c r="BD157">
        <f t="shared" si="185"/>
        <v>1235.1360553398983</v>
      </c>
      <c r="BE157" s="13">
        <f t="shared" si="164"/>
        <v>1574.3100310468933</v>
      </c>
      <c r="BF157" s="13">
        <f t="shared" si="186"/>
        <v>1184.8195383125708</v>
      </c>
      <c r="BG157" s="13">
        <f t="shared" si="165"/>
        <v>18820.463058691992</v>
      </c>
      <c r="BH157">
        <f t="shared" si="187"/>
        <v>1305.463532278545</v>
      </c>
      <c r="BI157" s="13">
        <f t="shared" si="166"/>
        <v>1574.3100310468933</v>
      </c>
      <c r="BJ157" s="115">
        <f t="shared" si="167"/>
        <v>2281.2151501403541</v>
      </c>
      <c r="BK157" s="13">
        <f t="shared" si="168"/>
        <v>8018.1749201770026</v>
      </c>
      <c r="BL157">
        <f t="shared" si="188"/>
        <v>2332.6137073209761</v>
      </c>
      <c r="BM157" s="116">
        <f t="shared" si="169"/>
        <v>2285.183881040547</v>
      </c>
      <c r="BN157" s="13">
        <f t="shared" si="189"/>
        <v>2282.2971902936483</v>
      </c>
      <c r="BO157" s="13">
        <f t="shared" si="170"/>
        <v>18820.463058691992</v>
      </c>
      <c r="BP157">
        <f t="shared" si="190"/>
        <v>2402.9411842596228</v>
      </c>
      <c r="BQ157" s="13">
        <f t="shared" si="171"/>
        <v>2285.183881040547</v>
      </c>
      <c r="BR157" s="37">
        <f t="shared" si="172"/>
        <v>356.50079163128652</v>
      </c>
      <c r="BS157" s="13">
        <f t="shared" si="173"/>
        <v>8018.1749201770026</v>
      </c>
      <c r="BT157">
        <f t="shared" si="191"/>
        <v>407.89934881190834</v>
      </c>
      <c r="BU157" s="13">
        <f t="shared" si="174"/>
        <v>1000.7969427396886</v>
      </c>
      <c r="BV157" s="13">
        <f t="shared" si="192"/>
        <v>357.58283178458066</v>
      </c>
      <c r="BW157" s="13">
        <f t="shared" si="175"/>
        <v>18820.463058691992</v>
      </c>
      <c r="BX157">
        <f t="shared" si="193"/>
        <v>478.22682575055495</v>
      </c>
      <c r="BY157" s="13">
        <f t="shared" si="176"/>
        <v>1000.7969427396886</v>
      </c>
    </row>
    <row r="158" spans="29:77" x14ac:dyDescent="0.2">
      <c r="AC158">
        <v>157</v>
      </c>
      <c r="AD158" s="37">
        <f t="shared" si="147"/>
        <v>4503.4195539657812</v>
      </c>
      <c r="AE158" s="13">
        <f t="shared" si="148"/>
        <v>10690.899893569338</v>
      </c>
      <c r="AF158">
        <f t="shared" si="194"/>
        <v>4571.514457746478</v>
      </c>
      <c r="AG158" s="13">
        <f t="shared" si="149"/>
        <v>5549.9303857118939</v>
      </c>
      <c r="AH158" s="13">
        <f t="shared" si="177"/>
        <v>4504.9776917865256</v>
      </c>
      <c r="AI158" s="13">
        <f t="shared" si="150"/>
        <v>18820.463058691992</v>
      </c>
      <c r="AJ158">
        <f t="shared" si="178"/>
        <v>4624.8532526699137</v>
      </c>
      <c r="AK158" s="13">
        <f t="shared" si="151"/>
        <v>5549.9303857118939</v>
      </c>
      <c r="AL158" s="37">
        <f t="shared" si="152"/>
        <v>2920.3624522220098</v>
      </c>
      <c r="AM158" s="13">
        <f t="shared" si="153"/>
        <v>13363.624866961673</v>
      </c>
      <c r="AN158">
        <f t="shared" si="179"/>
        <v>3005.4810819478803</v>
      </c>
      <c r="AO158" s="13">
        <f t="shared" si="154"/>
        <v>5104.2411726517294</v>
      </c>
      <c r="AP158" s="13">
        <f t="shared" si="180"/>
        <v>2922.2004777624052</v>
      </c>
      <c r="AQ158" s="13">
        <f t="shared" si="155"/>
        <v>18820.463058691992</v>
      </c>
      <c r="AR158" s="13">
        <f t="shared" si="181"/>
        <v>3042.0760386457937</v>
      </c>
      <c r="AS158" s="38">
        <f t="shared" si="156"/>
        <v>5104.2411726517294</v>
      </c>
      <c r="AT158" s="37">
        <f t="shared" si="157"/>
        <v>1575.2228181052485</v>
      </c>
      <c r="AU158" s="13">
        <f t="shared" si="158"/>
        <v>5345.449946784669</v>
      </c>
      <c r="AV158">
        <f t="shared" si="182"/>
        <v>1609.2702699955967</v>
      </c>
      <c r="AW158" s="13">
        <f t="shared" si="159"/>
        <v>1978.4794576065265</v>
      </c>
      <c r="AX158" s="13">
        <f t="shared" si="183"/>
        <v>1576.0422831813432</v>
      </c>
      <c r="AY158" s="13">
        <f t="shared" si="160"/>
        <v>18820.463058691992</v>
      </c>
      <c r="AZ158">
        <f t="shared" si="184"/>
        <v>1695.9178440647318</v>
      </c>
      <c r="BA158" s="13">
        <f t="shared" si="161"/>
        <v>1978.4794576065265</v>
      </c>
      <c r="BB158" s="37">
        <f t="shared" si="162"/>
        <v>1183.7374981592766</v>
      </c>
      <c r="BC158" s="13">
        <f t="shared" si="163"/>
        <v>8018.1749201770026</v>
      </c>
      <c r="BD158">
        <f t="shared" si="185"/>
        <v>1234.8086759947989</v>
      </c>
      <c r="BE158" s="13">
        <f t="shared" si="164"/>
        <v>1574.3100310468933</v>
      </c>
      <c r="BF158" s="13">
        <f t="shared" si="186"/>
        <v>1184.8195383125708</v>
      </c>
      <c r="BG158" s="13">
        <f t="shared" si="165"/>
        <v>18820.463058691992</v>
      </c>
      <c r="BH158">
        <f t="shared" si="187"/>
        <v>1304.6950991959593</v>
      </c>
      <c r="BI158" s="13">
        <f t="shared" si="166"/>
        <v>1574.3100310468933</v>
      </c>
      <c r="BJ158" s="115">
        <f t="shared" si="167"/>
        <v>2281.2151501403541</v>
      </c>
      <c r="BK158" s="13">
        <f t="shared" si="168"/>
        <v>8018.1749201770026</v>
      </c>
      <c r="BL158">
        <f t="shared" si="188"/>
        <v>2332.2863279758762</v>
      </c>
      <c r="BM158" s="116">
        <f t="shared" si="169"/>
        <v>2285.183881040547</v>
      </c>
      <c r="BN158" s="13">
        <f t="shared" si="189"/>
        <v>2282.2971902936483</v>
      </c>
      <c r="BO158" s="13">
        <f t="shared" si="170"/>
        <v>18820.463058691992</v>
      </c>
      <c r="BP158">
        <f t="shared" si="190"/>
        <v>2402.1727511770368</v>
      </c>
      <c r="BQ158" s="13">
        <f t="shared" si="171"/>
        <v>2285.183881040547</v>
      </c>
      <c r="BR158" s="37">
        <f t="shared" si="172"/>
        <v>356.50079163128652</v>
      </c>
      <c r="BS158" s="13">
        <f t="shared" si="173"/>
        <v>8018.1749201770026</v>
      </c>
      <c r="BT158">
        <f t="shared" si="191"/>
        <v>407.57196946680881</v>
      </c>
      <c r="BU158" s="13">
        <f t="shared" si="174"/>
        <v>1000.7969427396886</v>
      </c>
      <c r="BV158" s="13">
        <f t="shared" si="192"/>
        <v>357.58283178458066</v>
      </c>
      <c r="BW158" s="13">
        <f t="shared" si="175"/>
        <v>18820.463058691992</v>
      </c>
      <c r="BX158">
        <f t="shared" si="193"/>
        <v>477.45839266796918</v>
      </c>
      <c r="BY158" s="13">
        <f t="shared" si="176"/>
        <v>1000.7969427396886</v>
      </c>
    </row>
    <row r="159" spans="29:77" x14ac:dyDescent="0.2">
      <c r="AC159">
        <v>158</v>
      </c>
      <c r="AD159" s="37">
        <f t="shared" si="147"/>
        <v>4503.4195539657812</v>
      </c>
      <c r="AE159" s="13">
        <f t="shared" si="148"/>
        <v>10690.899893569338</v>
      </c>
      <c r="AF159">
        <f t="shared" si="194"/>
        <v>4571.0834773428023</v>
      </c>
      <c r="AG159" s="13">
        <f t="shared" si="149"/>
        <v>5549.9303857118939</v>
      </c>
      <c r="AH159" s="13">
        <f t="shared" si="177"/>
        <v>4504.9776917865256</v>
      </c>
      <c r="AI159" s="13">
        <f t="shared" si="150"/>
        <v>18820.463058691992</v>
      </c>
      <c r="AJ159">
        <f t="shared" si="178"/>
        <v>4624.0945465883733</v>
      </c>
      <c r="AK159" s="13">
        <f t="shared" si="151"/>
        <v>5549.9303857118939</v>
      </c>
      <c r="AL159" s="37">
        <f t="shared" si="152"/>
        <v>2920.3624522220098</v>
      </c>
      <c r="AM159" s="13">
        <f t="shared" si="153"/>
        <v>13363.624866961673</v>
      </c>
      <c r="AN159">
        <f t="shared" si="179"/>
        <v>3004.9423564432864</v>
      </c>
      <c r="AO159" s="13">
        <f t="shared" si="154"/>
        <v>5104.2411726517294</v>
      </c>
      <c r="AP159" s="13">
        <f t="shared" si="180"/>
        <v>2922.2004777624052</v>
      </c>
      <c r="AQ159" s="13">
        <f t="shared" si="155"/>
        <v>18820.463058691992</v>
      </c>
      <c r="AR159" s="13">
        <f t="shared" si="181"/>
        <v>3041.3173325642533</v>
      </c>
      <c r="AS159" s="38">
        <f t="shared" si="156"/>
        <v>5104.2411726517294</v>
      </c>
      <c r="AT159" s="37">
        <f t="shared" si="157"/>
        <v>1575.2228181052485</v>
      </c>
      <c r="AU159" s="13">
        <f t="shared" si="158"/>
        <v>5345.449946784669</v>
      </c>
      <c r="AV159">
        <f t="shared" si="182"/>
        <v>1609.0547797937591</v>
      </c>
      <c r="AW159" s="13">
        <f t="shared" si="159"/>
        <v>1978.4794576065265</v>
      </c>
      <c r="AX159" s="13">
        <f t="shared" si="183"/>
        <v>1576.0422831813432</v>
      </c>
      <c r="AY159" s="13">
        <f t="shared" si="160"/>
        <v>18820.463058691992</v>
      </c>
      <c r="AZ159">
        <f t="shared" si="184"/>
        <v>1695.1591379831914</v>
      </c>
      <c r="BA159" s="13">
        <f t="shared" si="161"/>
        <v>1978.4794576065265</v>
      </c>
      <c r="BB159" s="37">
        <f t="shared" si="162"/>
        <v>1183.7374981592766</v>
      </c>
      <c r="BC159" s="13">
        <f t="shared" si="163"/>
        <v>8018.1749201770026</v>
      </c>
      <c r="BD159">
        <f t="shared" si="185"/>
        <v>1234.4854406920424</v>
      </c>
      <c r="BE159" s="13">
        <f t="shared" si="164"/>
        <v>1574.3100310468933</v>
      </c>
      <c r="BF159" s="13">
        <f t="shared" si="186"/>
        <v>1184.8195383125708</v>
      </c>
      <c r="BG159" s="13">
        <f t="shared" si="165"/>
        <v>18820.463058691992</v>
      </c>
      <c r="BH159">
        <f t="shared" si="187"/>
        <v>1303.9363931144189</v>
      </c>
      <c r="BI159" s="13">
        <f t="shared" si="166"/>
        <v>1574.3100310468933</v>
      </c>
      <c r="BJ159" s="115">
        <f t="shared" si="167"/>
        <v>2281.2151501403541</v>
      </c>
      <c r="BK159" s="13">
        <f t="shared" si="168"/>
        <v>8018.1749201770026</v>
      </c>
      <c r="BL159">
        <f t="shared" si="188"/>
        <v>2331.9630926731202</v>
      </c>
      <c r="BM159" s="116">
        <f t="shared" si="169"/>
        <v>2285.183881040547</v>
      </c>
      <c r="BN159" s="13">
        <f t="shared" si="189"/>
        <v>2282.2971902936483</v>
      </c>
      <c r="BO159" s="13">
        <f t="shared" si="170"/>
        <v>18820.463058691992</v>
      </c>
      <c r="BP159">
        <f t="shared" si="190"/>
        <v>2401.4140450954965</v>
      </c>
      <c r="BQ159" s="13">
        <f t="shared" si="171"/>
        <v>2285.183881040547</v>
      </c>
      <c r="BR159" s="37">
        <f t="shared" si="172"/>
        <v>356.50079163128652</v>
      </c>
      <c r="BS159" s="13">
        <f t="shared" si="173"/>
        <v>8018.1749201770026</v>
      </c>
      <c r="BT159">
        <f t="shared" si="191"/>
        <v>407.24873416405234</v>
      </c>
      <c r="BU159" s="13">
        <f t="shared" si="174"/>
        <v>1000.7969427396886</v>
      </c>
      <c r="BV159" s="13">
        <f t="shared" si="192"/>
        <v>357.58283178458066</v>
      </c>
      <c r="BW159" s="13">
        <f t="shared" si="175"/>
        <v>18820.463058691992</v>
      </c>
      <c r="BX159">
        <f t="shared" si="193"/>
        <v>476.6996865864287</v>
      </c>
      <c r="BY159" s="13">
        <f t="shared" si="176"/>
        <v>1000.7969427396886</v>
      </c>
    </row>
    <row r="160" spans="29:77" x14ac:dyDescent="0.2">
      <c r="AC160">
        <v>159</v>
      </c>
      <c r="AD160" s="37">
        <f t="shared" si="147"/>
        <v>4503.4195539657812</v>
      </c>
      <c r="AE160" s="13">
        <f t="shared" si="148"/>
        <v>10690.899893569338</v>
      </c>
      <c r="AF160">
        <f t="shared" si="194"/>
        <v>4570.6579180762801</v>
      </c>
      <c r="AG160" s="13">
        <f t="shared" si="149"/>
        <v>5549.9303857118939</v>
      </c>
      <c r="AH160" s="13">
        <f t="shared" si="177"/>
        <v>4504.9776917865256</v>
      </c>
      <c r="AI160" s="13">
        <f t="shared" si="150"/>
        <v>18820.463058691992</v>
      </c>
      <c r="AJ160">
        <f t="shared" si="178"/>
        <v>4623.3453839795566</v>
      </c>
      <c r="AK160" s="13">
        <f t="shared" si="151"/>
        <v>5549.9303857118939</v>
      </c>
      <c r="AL160" s="37">
        <f t="shared" si="152"/>
        <v>2920.3624522220098</v>
      </c>
      <c r="AM160" s="13">
        <f t="shared" si="153"/>
        <v>13363.624866961673</v>
      </c>
      <c r="AN160">
        <f t="shared" si="179"/>
        <v>3004.4104073601334</v>
      </c>
      <c r="AO160" s="13">
        <f t="shared" si="154"/>
        <v>5104.2411726517294</v>
      </c>
      <c r="AP160" s="13">
        <f t="shared" si="180"/>
        <v>2922.2004777624052</v>
      </c>
      <c r="AQ160" s="13">
        <f t="shared" si="155"/>
        <v>18820.463058691992</v>
      </c>
      <c r="AR160" s="13">
        <f t="shared" si="181"/>
        <v>3040.5681699554366</v>
      </c>
      <c r="AS160" s="38">
        <f t="shared" si="156"/>
        <v>5104.2411726517294</v>
      </c>
      <c r="AT160" s="37">
        <f t="shared" si="157"/>
        <v>1575.2228181052485</v>
      </c>
      <c r="AU160" s="13">
        <f t="shared" si="158"/>
        <v>5345.449946784669</v>
      </c>
      <c r="AV160">
        <f t="shared" si="182"/>
        <v>1608.8420001604979</v>
      </c>
      <c r="AW160" s="13">
        <f t="shared" si="159"/>
        <v>1978.4794576065265</v>
      </c>
      <c r="AX160" s="13">
        <f t="shared" si="183"/>
        <v>1576.0422831813432</v>
      </c>
      <c r="AY160" s="13">
        <f t="shared" si="160"/>
        <v>18820.463058691992</v>
      </c>
      <c r="AZ160">
        <f t="shared" si="184"/>
        <v>1694.4099753743747</v>
      </c>
      <c r="BA160" s="13">
        <f t="shared" si="161"/>
        <v>1978.4794576065265</v>
      </c>
      <c r="BB160" s="37">
        <f t="shared" si="162"/>
        <v>1183.7374981592766</v>
      </c>
      <c r="BC160" s="13">
        <f t="shared" si="163"/>
        <v>8018.1749201770026</v>
      </c>
      <c r="BD160">
        <f t="shared" si="185"/>
        <v>1234.1662712421507</v>
      </c>
      <c r="BE160" s="13">
        <f t="shared" si="164"/>
        <v>1574.3100310468933</v>
      </c>
      <c r="BF160" s="13">
        <f t="shared" si="186"/>
        <v>1184.8195383125708</v>
      </c>
      <c r="BG160" s="13">
        <f t="shared" si="165"/>
        <v>18820.463058691992</v>
      </c>
      <c r="BH160">
        <f t="shared" si="187"/>
        <v>1303.1872305056022</v>
      </c>
      <c r="BI160" s="13">
        <f t="shared" si="166"/>
        <v>1574.3100310468933</v>
      </c>
      <c r="BJ160" s="115">
        <f t="shared" si="167"/>
        <v>2281.2151501403541</v>
      </c>
      <c r="BK160" s="13">
        <f t="shared" si="168"/>
        <v>8018.1749201770026</v>
      </c>
      <c r="BL160">
        <f t="shared" si="188"/>
        <v>2331.6439232232283</v>
      </c>
      <c r="BM160" s="116">
        <f t="shared" si="169"/>
        <v>2285.183881040547</v>
      </c>
      <c r="BN160" s="13">
        <f t="shared" si="189"/>
        <v>2282.2971902936483</v>
      </c>
      <c r="BO160" s="13">
        <f t="shared" si="170"/>
        <v>18820.463058691992</v>
      </c>
      <c r="BP160">
        <f t="shared" si="190"/>
        <v>2400.6648824866797</v>
      </c>
      <c r="BQ160" s="13">
        <f t="shared" si="171"/>
        <v>2285.183881040547</v>
      </c>
      <c r="BR160" s="37">
        <f t="shared" si="172"/>
        <v>356.50079163128652</v>
      </c>
      <c r="BS160" s="13">
        <f t="shared" si="173"/>
        <v>8018.1749201770026</v>
      </c>
      <c r="BT160">
        <f t="shared" si="191"/>
        <v>406.92956471416073</v>
      </c>
      <c r="BU160" s="13">
        <f t="shared" si="174"/>
        <v>1000.7969427396886</v>
      </c>
      <c r="BV160" s="13">
        <f t="shared" si="192"/>
        <v>357.58283178458066</v>
      </c>
      <c r="BW160" s="13">
        <f t="shared" si="175"/>
        <v>18820.463058691992</v>
      </c>
      <c r="BX160">
        <f t="shared" si="193"/>
        <v>475.95052397761208</v>
      </c>
      <c r="BY160" s="13">
        <f t="shared" si="176"/>
        <v>1000.7969427396886</v>
      </c>
    </row>
    <row r="161" spans="29:77" x14ac:dyDescent="0.2">
      <c r="AC161">
        <v>160</v>
      </c>
      <c r="AD161" s="37">
        <f t="shared" si="147"/>
        <v>4503.4195539657812</v>
      </c>
      <c r="AE161" s="13">
        <f t="shared" si="148"/>
        <v>10690.899893569338</v>
      </c>
      <c r="AF161">
        <f t="shared" si="194"/>
        <v>4570.2376783005893</v>
      </c>
      <c r="AG161" s="13">
        <f t="shared" si="149"/>
        <v>5549.9303857118939</v>
      </c>
      <c r="AH161" s="13">
        <f t="shared" si="177"/>
        <v>4504.9776917865256</v>
      </c>
      <c r="AI161" s="13">
        <f t="shared" si="150"/>
        <v>18820.463058691992</v>
      </c>
      <c r="AJ161">
        <f t="shared" si="178"/>
        <v>4622.6055859033504</v>
      </c>
      <c r="AK161" s="13">
        <f t="shared" si="151"/>
        <v>5549.9303857118939</v>
      </c>
      <c r="AL161" s="37">
        <f t="shared" si="152"/>
        <v>2920.3624522220098</v>
      </c>
      <c r="AM161" s="13">
        <f t="shared" si="153"/>
        <v>13363.624866961673</v>
      </c>
      <c r="AN161">
        <f t="shared" si="179"/>
        <v>3003.8851076405203</v>
      </c>
      <c r="AO161" s="13">
        <f t="shared" si="154"/>
        <v>5104.2411726517294</v>
      </c>
      <c r="AP161" s="13">
        <f t="shared" si="180"/>
        <v>2922.2004777624052</v>
      </c>
      <c r="AQ161" s="13">
        <f t="shared" si="155"/>
        <v>18820.463058691992</v>
      </c>
      <c r="AR161" s="13">
        <f t="shared" si="181"/>
        <v>3039.82837187923</v>
      </c>
      <c r="AS161" s="38">
        <f t="shared" si="156"/>
        <v>5104.2411726517294</v>
      </c>
      <c r="AT161" s="37">
        <f t="shared" si="157"/>
        <v>1575.2228181052485</v>
      </c>
      <c r="AU161" s="13">
        <f t="shared" si="158"/>
        <v>5345.449946784669</v>
      </c>
      <c r="AV161">
        <f t="shared" si="182"/>
        <v>1608.6318802726528</v>
      </c>
      <c r="AW161" s="13">
        <f t="shared" si="159"/>
        <v>1978.4794576065265</v>
      </c>
      <c r="AX161" s="13">
        <f t="shared" si="183"/>
        <v>1576.0422831813432</v>
      </c>
      <c r="AY161" s="13">
        <f t="shared" si="160"/>
        <v>18820.463058691992</v>
      </c>
      <c r="AZ161">
        <f t="shared" si="184"/>
        <v>1693.6701772981683</v>
      </c>
      <c r="BA161" s="13">
        <f t="shared" si="161"/>
        <v>1978.4794576065265</v>
      </c>
      <c r="BB161" s="37">
        <f t="shared" si="162"/>
        <v>1183.7374981592766</v>
      </c>
      <c r="BC161" s="13">
        <f t="shared" si="163"/>
        <v>8018.1749201770026</v>
      </c>
      <c r="BD161">
        <f t="shared" si="185"/>
        <v>1233.8510914103829</v>
      </c>
      <c r="BE161" s="13">
        <f t="shared" si="164"/>
        <v>1574.3100310468933</v>
      </c>
      <c r="BF161" s="13">
        <f t="shared" si="186"/>
        <v>1184.8195383125708</v>
      </c>
      <c r="BG161" s="13">
        <f t="shared" si="165"/>
        <v>18820.463058691992</v>
      </c>
      <c r="BH161">
        <f t="shared" si="187"/>
        <v>1302.4474324293958</v>
      </c>
      <c r="BI161" s="13">
        <f t="shared" si="166"/>
        <v>1574.3100310468933</v>
      </c>
      <c r="BJ161" s="115">
        <f t="shared" si="167"/>
        <v>2281.2151501403541</v>
      </c>
      <c r="BK161" s="13">
        <f t="shared" si="168"/>
        <v>8018.1749201770026</v>
      </c>
      <c r="BL161">
        <f t="shared" si="188"/>
        <v>2331.3287433914602</v>
      </c>
      <c r="BM161" s="116">
        <f t="shared" si="169"/>
        <v>2285.183881040547</v>
      </c>
      <c r="BN161" s="13">
        <f t="shared" si="189"/>
        <v>2282.2971902936483</v>
      </c>
      <c r="BO161" s="13">
        <f t="shared" si="170"/>
        <v>18820.463058691992</v>
      </c>
      <c r="BP161">
        <f t="shared" si="190"/>
        <v>2399.9250844104731</v>
      </c>
      <c r="BQ161" s="13">
        <f t="shared" si="171"/>
        <v>2285.183881040547</v>
      </c>
      <c r="BR161" s="37">
        <f t="shared" si="172"/>
        <v>356.50079163128652</v>
      </c>
      <c r="BS161" s="13">
        <f t="shared" si="173"/>
        <v>8018.1749201770026</v>
      </c>
      <c r="BT161">
        <f t="shared" si="191"/>
        <v>406.61438488239276</v>
      </c>
      <c r="BU161" s="13">
        <f t="shared" si="174"/>
        <v>1000.7969427396886</v>
      </c>
      <c r="BV161" s="13">
        <f t="shared" si="192"/>
        <v>357.58283178458066</v>
      </c>
      <c r="BW161" s="13">
        <f t="shared" si="175"/>
        <v>18820.463058691992</v>
      </c>
      <c r="BX161">
        <f t="shared" si="193"/>
        <v>475.21072590140562</v>
      </c>
      <c r="BY161" s="13">
        <f t="shared" si="176"/>
        <v>1000.7969427396886</v>
      </c>
    </row>
    <row r="162" spans="29:77" x14ac:dyDescent="0.2">
      <c r="AC162">
        <v>161</v>
      </c>
      <c r="AD162" s="37">
        <f t="shared" si="147"/>
        <v>4503.4195539657812</v>
      </c>
      <c r="AE162" s="13">
        <f t="shared" si="148"/>
        <v>10690.899893569338</v>
      </c>
      <c r="AF162">
        <f t="shared" si="194"/>
        <v>4569.8226588947837</v>
      </c>
      <c r="AG162" s="13">
        <f t="shared" si="149"/>
        <v>5549.9303857118939</v>
      </c>
      <c r="AH162" s="13">
        <f t="shared" si="177"/>
        <v>4504.9776917865256</v>
      </c>
      <c r="AI162" s="13">
        <f t="shared" si="150"/>
        <v>18820.463058691992</v>
      </c>
      <c r="AJ162">
        <f t="shared" si="178"/>
        <v>4621.8749778653582</v>
      </c>
      <c r="AK162" s="13">
        <f t="shared" si="151"/>
        <v>5549.9303857118939</v>
      </c>
      <c r="AL162" s="37">
        <f t="shared" si="152"/>
        <v>2920.3624522220098</v>
      </c>
      <c r="AM162" s="13">
        <f t="shared" si="153"/>
        <v>13363.624866961673</v>
      </c>
      <c r="AN162">
        <f t="shared" si="179"/>
        <v>3003.3663333832624</v>
      </c>
      <c r="AO162" s="13">
        <f t="shared" si="154"/>
        <v>5104.2411726517294</v>
      </c>
      <c r="AP162" s="13">
        <f t="shared" si="180"/>
        <v>2922.2004777624052</v>
      </c>
      <c r="AQ162" s="13">
        <f t="shared" si="155"/>
        <v>18820.463058691992</v>
      </c>
      <c r="AR162" s="13">
        <f t="shared" si="181"/>
        <v>3039.0977638412373</v>
      </c>
      <c r="AS162" s="38">
        <f t="shared" si="156"/>
        <v>5104.2411726517294</v>
      </c>
      <c r="AT162" s="37">
        <f t="shared" si="157"/>
        <v>1575.2228181052485</v>
      </c>
      <c r="AU162" s="13">
        <f t="shared" si="158"/>
        <v>5345.449946784669</v>
      </c>
      <c r="AV162">
        <f t="shared" si="182"/>
        <v>1608.4243705697495</v>
      </c>
      <c r="AW162" s="13">
        <f t="shared" si="159"/>
        <v>1978.4794576065265</v>
      </c>
      <c r="AX162" s="13">
        <f t="shared" si="183"/>
        <v>1576.0422831813432</v>
      </c>
      <c r="AY162" s="13">
        <f t="shared" si="160"/>
        <v>18820.463058691992</v>
      </c>
      <c r="AZ162">
        <f t="shared" si="184"/>
        <v>1692.9395692601754</v>
      </c>
      <c r="BA162" s="13">
        <f t="shared" si="161"/>
        <v>1978.4794576065265</v>
      </c>
      <c r="BB162" s="37">
        <f t="shared" si="162"/>
        <v>1183.7374981592766</v>
      </c>
      <c r="BC162" s="13">
        <f t="shared" si="163"/>
        <v>8018.1749201770026</v>
      </c>
      <c r="BD162">
        <f t="shared" si="185"/>
        <v>1233.5398268560282</v>
      </c>
      <c r="BE162" s="13">
        <f t="shared" si="164"/>
        <v>1574.3100310468933</v>
      </c>
      <c r="BF162" s="13">
        <f t="shared" si="186"/>
        <v>1184.8195383125708</v>
      </c>
      <c r="BG162" s="13">
        <f t="shared" si="165"/>
        <v>18820.463058691992</v>
      </c>
      <c r="BH162">
        <f t="shared" si="187"/>
        <v>1301.716824391403</v>
      </c>
      <c r="BI162" s="13">
        <f t="shared" si="166"/>
        <v>1574.3100310468933</v>
      </c>
      <c r="BJ162" s="115">
        <f t="shared" si="167"/>
        <v>2281.2151501403541</v>
      </c>
      <c r="BK162" s="13">
        <f t="shared" si="168"/>
        <v>8018.1749201770026</v>
      </c>
      <c r="BL162">
        <f t="shared" si="188"/>
        <v>2331.0174788371055</v>
      </c>
      <c r="BM162" s="116">
        <f t="shared" si="169"/>
        <v>2285.183881040547</v>
      </c>
      <c r="BN162" s="13">
        <f t="shared" si="189"/>
        <v>2282.2971902936483</v>
      </c>
      <c r="BO162" s="13">
        <f t="shared" si="170"/>
        <v>18820.463058691992</v>
      </c>
      <c r="BP162">
        <f t="shared" si="190"/>
        <v>2399.1944763724805</v>
      </c>
      <c r="BQ162" s="13">
        <f t="shared" si="171"/>
        <v>2285.183881040547</v>
      </c>
      <c r="BR162" s="37">
        <f t="shared" si="172"/>
        <v>356.50079163128652</v>
      </c>
      <c r="BS162" s="13">
        <f t="shared" si="173"/>
        <v>8018.1749201770026</v>
      </c>
      <c r="BT162">
        <f t="shared" si="191"/>
        <v>406.30312032803806</v>
      </c>
      <c r="BU162" s="13">
        <f t="shared" si="174"/>
        <v>1000.7969427396886</v>
      </c>
      <c r="BV162" s="13">
        <f t="shared" si="192"/>
        <v>357.58283178458066</v>
      </c>
      <c r="BW162" s="13">
        <f t="shared" si="175"/>
        <v>18820.463058691992</v>
      </c>
      <c r="BX162">
        <f t="shared" si="193"/>
        <v>474.48011786341294</v>
      </c>
      <c r="BY162" s="13">
        <f t="shared" si="176"/>
        <v>1000.7969427396886</v>
      </c>
    </row>
    <row r="163" spans="29:77" x14ac:dyDescent="0.2">
      <c r="AC163">
        <v>162</v>
      </c>
      <c r="AD163" s="37">
        <f t="shared" si="147"/>
        <v>4503.4195539657812</v>
      </c>
      <c r="AE163" s="13">
        <f t="shared" si="148"/>
        <v>10690.899893569338</v>
      </c>
      <c r="AF163">
        <f t="shared" si="194"/>
        <v>4569.4127631853453</v>
      </c>
      <c r="AG163" s="13">
        <f t="shared" si="149"/>
        <v>5549.9303857118939</v>
      </c>
      <c r="AH163" s="13">
        <f t="shared" si="177"/>
        <v>4504.9776917865256</v>
      </c>
      <c r="AI163" s="13">
        <f t="shared" si="150"/>
        <v>18820.463058691992</v>
      </c>
      <c r="AJ163">
        <f t="shared" si="178"/>
        <v>4621.1533896796864</v>
      </c>
      <c r="AK163" s="13">
        <f t="shared" si="151"/>
        <v>5549.9303857118939</v>
      </c>
      <c r="AL163" s="37">
        <f t="shared" si="152"/>
        <v>2920.3624522220098</v>
      </c>
      <c r="AM163" s="13">
        <f t="shared" si="153"/>
        <v>13363.624866961673</v>
      </c>
      <c r="AN163">
        <f t="shared" si="179"/>
        <v>3002.8539637464646</v>
      </c>
      <c r="AO163" s="13">
        <f t="shared" si="154"/>
        <v>5104.2411726517294</v>
      </c>
      <c r="AP163" s="13">
        <f t="shared" si="180"/>
        <v>2922.2004777624052</v>
      </c>
      <c r="AQ163" s="13">
        <f t="shared" si="155"/>
        <v>18820.463058691992</v>
      </c>
      <c r="AR163" s="13">
        <f t="shared" si="181"/>
        <v>3038.3761756555655</v>
      </c>
      <c r="AS163" s="38">
        <f t="shared" si="156"/>
        <v>5104.2411726517294</v>
      </c>
      <c r="AT163" s="37">
        <f t="shared" si="157"/>
        <v>1575.2228181052485</v>
      </c>
      <c r="AU163" s="13">
        <f t="shared" si="158"/>
        <v>5345.449946784669</v>
      </c>
      <c r="AV163">
        <f t="shared" si="182"/>
        <v>1608.2194227150303</v>
      </c>
      <c r="AW163" s="13">
        <f t="shared" si="159"/>
        <v>1978.4794576065265</v>
      </c>
      <c r="AX163" s="13">
        <f t="shared" si="183"/>
        <v>1576.0422831813432</v>
      </c>
      <c r="AY163" s="13">
        <f t="shared" si="160"/>
        <v>18820.463058691992</v>
      </c>
      <c r="AZ163">
        <f t="shared" si="184"/>
        <v>1692.2179810745038</v>
      </c>
      <c r="BA163" s="13">
        <f t="shared" si="161"/>
        <v>1978.4794576065265</v>
      </c>
      <c r="BB163" s="37">
        <f t="shared" si="162"/>
        <v>1183.7374981592766</v>
      </c>
      <c r="BC163" s="13">
        <f t="shared" si="163"/>
        <v>8018.1749201770026</v>
      </c>
      <c r="BD163">
        <f t="shared" si="185"/>
        <v>1233.2324050739494</v>
      </c>
      <c r="BE163" s="13">
        <f t="shared" si="164"/>
        <v>1574.3100310468933</v>
      </c>
      <c r="BF163" s="13">
        <f t="shared" si="186"/>
        <v>1184.8195383125708</v>
      </c>
      <c r="BG163" s="13">
        <f t="shared" si="165"/>
        <v>18820.463058691992</v>
      </c>
      <c r="BH163">
        <f t="shared" si="187"/>
        <v>1300.9952362057313</v>
      </c>
      <c r="BI163" s="13">
        <f t="shared" si="166"/>
        <v>1574.3100310468933</v>
      </c>
      <c r="BJ163" s="115">
        <f t="shared" si="167"/>
        <v>2281.2151501403541</v>
      </c>
      <c r="BK163" s="13">
        <f t="shared" si="168"/>
        <v>8018.1749201770026</v>
      </c>
      <c r="BL163">
        <f t="shared" si="188"/>
        <v>2330.7100570550269</v>
      </c>
      <c r="BM163" s="116">
        <f t="shared" si="169"/>
        <v>2285.183881040547</v>
      </c>
      <c r="BN163" s="13">
        <f t="shared" si="189"/>
        <v>2282.2971902936483</v>
      </c>
      <c r="BO163" s="13">
        <f t="shared" si="170"/>
        <v>18820.463058691992</v>
      </c>
      <c r="BP163">
        <f t="shared" si="190"/>
        <v>2398.4728881868086</v>
      </c>
      <c r="BQ163" s="13">
        <f t="shared" si="171"/>
        <v>2285.183881040547</v>
      </c>
      <c r="BR163" s="37">
        <f t="shared" si="172"/>
        <v>356.50079163128652</v>
      </c>
      <c r="BS163" s="13">
        <f t="shared" si="173"/>
        <v>8018.1749201770026</v>
      </c>
      <c r="BT163">
        <f t="shared" si="191"/>
        <v>405.99569854595939</v>
      </c>
      <c r="BU163" s="13">
        <f t="shared" si="174"/>
        <v>1000.7969427396886</v>
      </c>
      <c r="BV163" s="13">
        <f t="shared" si="192"/>
        <v>357.58283178458066</v>
      </c>
      <c r="BW163" s="13">
        <f t="shared" si="175"/>
        <v>18820.463058691992</v>
      </c>
      <c r="BX163">
        <f t="shared" si="193"/>
        <v>473.75852967774108</v>
      </c>
      <c r="BY163" s="13">
        <f t="shared" si="176"/>
        <v>1000.7969427396886</v>
      </c>
    </row>
    <row r="164" spans="29:77" x14ac:dyDescent="0.2">
      <c r="AC164">
        <v>163</v>
      </c>
      <c r="AD164" s="37">
        <f t="shared" si="147"/>
        <v>4503.4195539657812</v>
      </c>
      <c r="AE164" s="13">
        <f t="shared" si="148"/>
        <v>10690.899893569338</v>
      </c>
      <c r="AF164">
        <f t="shared" si="194"/>
        <v>4569.007896871115</v>
      </c>
      <c r="AG164" s="13">
        <f t="shared" si="149"/>
        <v>5549.9303857118939</v>
      </c>
      <c r="AH164" s="13">
        <f t="shared" si="177"/>
        <v>4504.9776917865256</v>
      </c>
      <c r="AI164" s="13">
        <f t="shared" si="150"/>
        <v>18820.463058691992</v>
      </c>
      <c r="AJ164">
        <f t="shared" si="178"/>
        <v>4620.4406553367835</v>
      </c>
      <c r="AK164" s="13">
        <f t="shared" si="151"/>
        <v>5549.9303857118939</v>
      </c>
      <c r="AL164" s="37">
        <f t="shared" si="152"/>
        <v>2920.3624522220098</v>
      </c>
      <c r="AM164" s="13">
        <f t="shared" si="153"/>
        <v>13363.624866961673</v>
      </c>
      <c r="AN164">
        <f t="shared" si="179"/>
        <v>3002.3478808536765</v>
      </c>
      <c r="AO164" s="13">
        <f t="shared" si="154"/>
        <v>5104.2411726517294</v>
      </c>
      <c r="AP164" s="13">
        <f t="shared" si="180"/>
        <v>2922.2004777624052</v>
      </c>
      <c r="AQ164" s="13">
        <f t="shared" si="155"/>
        <v>18820.463058691992</v>
      </c>
      <c r="AR164" s="13">
        <f t="shared" si="181"/>
        <v>3037.6634413126626</v>
      </c>
      <c r="AS164" s="38">
        <f t="shared" si="156"/>
        <v>5104.2411726517294</v>
      </c>
      <c r="AT164" s="37">
        <f t="shared" si="157"/>
        <v>1575.2228181052485</v>
      </c>
      <c r="AU164" s="13">
        <f t="shared" si="158"/>
        <v>5345.449946784669</v>
      </c>
      <c r="AV164">
        <f t="shared" si="182"/>
        <v>1608.0169895579152</v>
      </c>
      <c r="AW164" s="13">
        <f t="shared" si="159"/>
        <v>1978.4794576065265</v>
      </c>
      <c r="AX164" s="13">
        <f t="shared" si="183"/>
        <v>1576.0422831813432</v>
      </c>
      <c r="AY164" s="13">
        <f t="shared" si="160"/>
        <v>18820.463058691992</v>
      </c>
      <c r="AZ164">
        <f t="shared" si="184"/>
        <v>1691.5052467316009</v>
      </c>
      <c r="BA164" s="13">
        <f t="shared" si="161"/>
        <v>1978.4794576065265</v>
      </c>
      <c r="BB164" s="37">
        <f t="shared" si="162"/>
        <v>1183.7374981592766</v>
      </c>
      <c r="BC164" s="13">
        <f t="shared" si="163"/>
        <v>8018.1749201770026</v>
      </c>
      <c r="BD164">
        <f t="shared" si="185"/>
        <v>1232.9287553382767</v>
      </c>
      <c r="BE164" s="13">
        <f t="shared" si="164"/>
        <v>1574.3100310468933</v>
      </c>
      <c r="BF164" s="13">
        <f t="shared" si="186"/>
        <v>1184.8195383125708</v>
      </c>
      <c r="BG164" s="13">
        <f t="shared" si="165"/>
        <v>18820.463058691992</v>
      </c>
      <c r="BH164">
        <f t="shared" si="187"/>
        <v>1300.2825018628284</v>
      </c>
      <c r="BI164" s="13">
        <f t="shared" si="166"/>
        <v>1574.3100310468933</v>
      </c>
      <c r="BJ164" s="115">
        <f t="shared" si="167"/>
        <v>2281.2151501403541</v>
      </c>
      <c r="BK164" s="13">
        <f t="shared" si="168"/>
        <v>8018.1749201770026</v>
      </c>
      <c r="BL164">
        <f t="shared" si="188"/>
        <v>2330.406407319354</v>
      </c>
      <c r="BM164" s="116">
        <f t="shared" si="169"/>
        <v>2285.183881040547</v>
      </c>
      <c r="BN164" s="13">
        <f t="shared" si="189"/>
        <v>2282.2971902936483</v>
      </c>
      <c r="BO164" s="13">
        <f t="shared" si="170"/>
        <v>18820.463058691992</v>
      </c>
      <c r="BP164">
        <f t="shared" si="190"/>
        <v>2397.7601538439058</v>
      </c>
      <c r="BQ164" s="13">
        <f t="shared" si="171"/>
        <v>2285.183881040547</v>
      </c>
      <c r="BR164" s="37">
        <f t="shared" si="172"/>
        <v>356.50079163128652</v>
      </c>
      <c r="BS164" s="13">
        <f t="shared" si="173"/>
        <v>8018.1749201770026</v>
      </c>
      <c r="BT164">
        <f t="shared" si="191"/>
        <v>405.69204881028656</v>
      </c>
      <c r="BU164" s="13">
        <f t="shared" si="174"/>
        <v>1000.7969427396886</v>
      </c>
      <c r="BV164" s="13">
        <f t="shared" si="192"/>
        <v>357.58283178458066</v>
      </c>
      <c r="BW164" s="13">
        <f t="shared" si="175"/>
        <v>18820.463058691992</v>
      </c>
      <c r="BX164">
        <f t="shared" si="193"/>
        <v>473.04579533483832</v>
      </c>
      <c r="BY164" s="13">
        <f t="shared" si="176"/>
        <v>1000.7969427396886</v>
      </c>
    </row>
    <row r="165" spans="29:77" x14ac:dyDescent="0.2">
      <c r="AC165">
        <v>164</v>
      </c>
      <c r="AD165" s="37">
        <f t="shared" si="147"/>
        <v>4503.4195539657812</v>
      </c>
      <c r="AE165" s="13">
        <f t="shared" si="148"/>
        <v>10690.899893569338</v>
      </c>
      <c r="AF165">
        <f t="shared" si="194"/>
        <v>4568.6079679509603</v>
      </c>
      <c r="AG165" s="13">
        <f t="shared" si="149"/>
        <v>5549.9303857118939</v>
      </c>
      <c r="AH165" s="13">
        <f t="shared" si="177"/>
        <v>4504.9776917865256</v>
      </c>
      <c r="AI165" s="13">
        <f t="shared" si="150"/>
        <v>18820.463058691992</v>
      </c>
      <c r="AJ165">
        <f t="shared" si="178"/>
        <v>4619.7366128761105</v>
      </c>
      <c r="AK165" s="13">
        <f t="shared" si="151"/>
        <v>5549.9303857118939</v>
      </c>
      <c r="AL165" s="37">
        <f t="shared" si="152"/>
        <v>2920.3624522220098</v>
      </c>
      <c r="AM165" s="13">
        <f t="shared" si="153"/>
        <v>13363.624866961673</v>
      </c>
      <c r="AN165">
        <f t="shared" si="179"/>
        <v>3001.8479697034836</v>
      </c>
      <c r="AO165" s="13">
        <f t="shared" si="154"/>
        <v>5104.2411726517294</v>
      </c>
      <c r="AP165" s="13">
        <f t="shared" si="180"/>
        <v>2922.2004777624052</v>
      </c>
      <c r="AQ165" s="13">
        <f t="shared" si="155"/>
        <v>18820.463058691992</v>
      </c>
      <c r="AR165" s="13">
        <f t="shared" si="181"/>
        <v>3036.9593988519905</v>
      </c>
      <c r="AS165" s="38">
        <f t="shared" si="156"/>
        <v>5104.2411726517294</v>
      </c>
      <c r="AT165" s="37">
        <f t="shared" si="157"/>
        <v>1575.2228181052485</v>
      </c>
      <c r="AU165" s="13">
        <f t="shared" si="158"/>
        <v>5345.449946784669</v>
      </c>
      <c r="AV165">
        <f t="shared" si="182"/>
        <v>1607.817025097838</v>
      </c>
      <c r="AW165" s="13">
        <f t="shared" si="159"/>
        <v>1978.4794576065265</v>
      </c>
      <c r="AX165" s="13">
        <f t="shared" si="183"/>
        <v>1576.0422831813432</v>
      </c>
      <c r="AY165" s="13">
        <f t="shared" si="160"/>
        <v>18820.463058691992</v>
      </c>
      <c r="AZ165">
        <f t="shared" si="184"/>
        <v>1690.8012042709286</v>
      </c>
      <c r="BA165" s="13">
        <f t="shared" si="161"/>
        <v>1978.4794576065265</v>
      </c>
      <c r="BB165" s="37">
        <f t="shared" si="162"/>
        <v>1183.7374981592766</v>
      </c>
      <c r="BC165" s="13">
        <f t="shared" si="163"/>
        <v>8018.1749201770026</v>
      </c>
      <c r="BD165">
        <f t="shared" si="185"/>
        <v>1232.6288086481607</v>
      </c>
      <c r="BE165" s="13">
        <f t="shared" si="164"/>
        <v>1574.3100310468933</v>
      </c>
      <c r="BF165" s="13">
        <f t="shared" si="186"/>
        <v>1184.8195383125708</v>
      </c>
      <c r="BG165" s="13">
        <f t="shared" si="165"/>
        <v>18820.463058691992</v>
      </c>
      <c r="BH165">
        <f t="shared" si="187"/>
        <v>1299.5784594021561</v>
      </c>
      <c r="BI165" s="13">
        <f t="shared" si="166"/>
        <v>1574.3100310468933</v>
      </c>
      <c r="BJ165" s="115">
        <f t="shared" si="167"/>
        <v>2281.2151501403541</v>
      </c>
      <c r="BK165" s="13">
        <f t="shared" si="168"/>
        <v>8018.1749201770026</v>
      </c>
      <c r="BL165">
        <f t="shared" si="188"/>
        <v>2330.1064606292384</v>
      </c>
      <c r="BM165" s="116">
        <f t="shared" si="169"/>
        <v>2285.183881040547</v>
      </c>
      <c r="BN165" s="13">
        <f t="shared" si="189"/>
        <v>2282.2971902936483</v>
      </c>
      <c r="BO165" s="13">
        <f t="shared" si="170"/>
        <v>18820.463058691992</v>
      </c>
      <c r="BP165">
        <f t="shared" si="190"/>
        <v>2397.0561113832337</v>
      </c>
      <c r="BQ165" s="13">
        <f t="shared" si="171"/>
        <v>2285.183881040547</v>
      </c>
      <c r="BR165" s="37">
        <f t="shared" si="172"/>
        <v>356.50079163128652</v>
      </c>
      <c r="BS165" s="13">
        <f t="shared" si="173"/>
        <v>8018.1749201770026</v>
      </c>
      <c r="BT165">
        <f t="shared" si="191"/>
        <v>405.39210212017065</v>
      </c>
      <c r="BU165" s="13">
        <f t="shared" si="174"/>
        <v>1000.7969427396886</v>
      </c>
      <c r="BV165" s="13">
        <f t="shared" si="192"/>
        <v>357.58283178458066</v>
      </c>
      <c r="BW165" s="13">
        <f t="shared" si="175"/>
        <v>18820.463058691992</v>
      </c>
      <c r="BX165">
        <f t="shared" si="193"/>
        <v>472.34175287416599</v>
      </c>
      <c r="BY165" s="13">
        <f t="shared" si="176"/>
        <v>1000.7969427396886</v>
      </c>
    </row>
    <row r="166" spans="29:77" x14ac:dyDescent="0.2">
      <c r="AC166">
        <v>165</v>
      </c>
      <c r="AD166" s="37">
        <f t="shared" si="147"/>
        <v>4503.4195539657812</v>
      </c>
      <c r="AE166" s="13">
        <f t="shared" si="148"/>
        <v>10690.899893569338</v>
      </c>
      <c r="AF166">
        <f t="shared" si="194"/>
        <v>4568.2128866540806</v>
      </c>
      <c r="AG166" s="13">
        <f t="shared" si="149"/>
        <v>5549.9303857118939</v>
      </c>
      <c r="AH166" s="13">
        <f t="shared" si="177"/>
        <v>4504.9776917865256</v>
      </c>
      <c r="AI166" s="13">
        <f t="shared" si="150"/>
        <v>18820.463058691992</v>
      </c>
      <c r="AJ166">
        <f t="shared" si="178"/>
        <v>4619.0411042634469</v>
      </c>
      <c r="AK166" s="13">
        <f t="shared" si="151"/>
        <v>5549.9303857118939</v>
      </c>
      <c r="AL166" s="37">
        <f t="shared" si="152"/>
        <v>2920.3624522220098</v>
      </c>
      <c r="AM166" s="13">
        <f t="shared" si="153"/>
        <v>13363.624866961673</v>
      </c>
      <c r="AN166">
        <f t="shared" si="179"/>
        <v>3001.3541180823836</v>
      </c>
      <c r="AO166" s="13">
        <f t="shared" si="154"/>
        <v>5104.2411726517294</v>
      </c>
      <c r="AP166" s="13">
        <f t="shared" si="180"/>
        <v>2922.2004777624052</v>
      </c>
      <c r="AQ166" s="13">
        <f t="shared" si="155"/>
        <v>18820.463058691992</v>
      </c>
      <c r="AR166" s="13">
        <f t="shared" si="181"/>
        <v>3036.2638902393264</v>
      </c>
      <c r="AS166" s="38">
        <f t="shared" si="156"/>
        <v>5104.2411726517294</v>
      </c>
      <c r="AT166" s="37">
        <f t="shared" si="157"/>
        <v>1575.2228181052485</v>
      </c>
      <c r="AU166" s="13">
        <f t="shared" si="158"/>
        <v>5345.449946784669</v>
      </c>
      <c r="AV166">
        <f t="shared" si="182"/>
        <v>1607.619484449398</v>
      </c>
      <c r="AW166" s="13">
        <f t="shared" si="159"/>
        <v>1978.4794576065265</v>
      </c>
      <c r="AX166" s="13">
        <f t="shared" si="183"/>
        <v>1576.0422831813432</v>
      </c>
      <c r="AY166" s="13">
        <f t="shared" si="160"/>
        <v>18820.463058691992</v>
      </c>
      <c r="AZ166">
        <f t="shared" si="184"/>
        <v>1690.1056956582645</v>
      </c>
      <c r="BA166" s="13">
        <f t="shared" si="161"/>
        <v>1978.4794576065265</v>
      </c>
      <c r="BB166" s="37">
        <f t="shared" si="162"/>
        <v>1183.7374981592766</v>
      </c>
      <c r="BC166" s="13">
        <f t="shared" si="163"/>
        <v>8018.1749201770026</v>
      </c>
      <c r="BD166">
        <f t="shared" si="185"/>
        <v>1232.3324976755009</v>
      </c>
      <c r="BE166" s="13">
        <f t="shared" si="164"/>
        <v>1574.3100310468933</v>
      </c>
      <c r="BF166" s="13">
        <f t="shared" si="186"/>
        <v>1184.8195383125708</v>
      </c>
      <c r="BG166" s="13">
        <f t="shared" si="165"/>
        <v>18820.463058691992</v>
      </c>
      <c r="BH166">
        <f t="shared" si="187"/>
        <v>1298.882950789492</v>
      </c>
      <c r="BI166" s="13">
        <f t="shared" si="166"/>
        <v>1574.3100310468933</v>
      </c>
      <c r="BJ166" s="115">
        <f t="shared" si="167"/>
        <v>2281.2151501403541</v>
      </c>
      <c r="BK166" s="13">
        <f t="shared" si="168"/>
        <v>8018.1749201770026</v>
      </c>
      <c r="BL166">
        <f t="shared" si="188"/>
        <v>2329.8101496565782</v>
      </c>
      <c r="BM166" s="116">
        <f t="shared" si="169"/>
        <v>2285.183881040547</v>
      </c>
      <c r="BN166" s="13">
        <f t="shared" si="189"/>
        <v>2282.2971902936483</v>
      </c>
      <c r="BO166" s="13">
        <f t="shared" si="170"/>
        <v>18820.463058691992</v>
      </c>
      <c r="BP166">
        <f t="shared" si="190"/>
        <v>2396.3606027705696</v>
      </c>
      <c r="BQ166" s="13">
        <f t="shared" si="171"/>
        <v>2285.183881040547</v>
      </c>
      <c r="BR166" s="37">
        <f t="shared" si="172"/>
        <v>356.50079163128652</v>
      </c>
      <c r="BS166" s="13">
        <f t="shared" si="173"/>
        <v>8018.1749201770026</v>
      </c>
      <c r="BT166">
        <f t="shared" si="191"/>
        <v>405.09579114751079</v>
      </c>
      <c r="BU166" s="13">
        <f t="shared" si="174"/>
        <v>1000.7969427396886</v>
      </c>
      <c r="BV166" s="13">
        <f t="shared" si="192"/>
        <v>357.58283178458066</v>
      </c>
      <c r="BW166" s="13">
        <f t="shared" si="175"/>
        <v>18820.463058691992</v>
      </c>
      <c r="BX166">
        <f t="shared" si="193"/>
        <v>471.64624426150181</v>
      </c>
      <c r="BY166" s="13">
        <f t="shared" si="176"/>
        <v>1000.7969427396886</v>
      </c>
    </row>
    <row r="167" spans="29:77" x14ac:dyDescent="0.2">
      <c r="AC167">
        <v>166</v>
      </c>
      <c r="AD167" s="37">
        <f t="shared" si="147"/>
        <v>4503.4195539657812</v>
      </c>
      <c r="AE167" s="13">
        <f t="shared" si="148"/>
        <v>10690.899893569338</v>
      </c>
      <c r="AF167">
        <f t="shared" si="194"/>
        <v>4567.822565372825</v>
      </c>
      <c r="AG167" s="13">
        <f t="shared" si="149"/>
        <v>5549.9303857118939</v>
      </c>
      <c r="AH167" s="13">
        <f t="shared" si="177"/>
        <v>4504.9776917865256</v>
      </c>
      <c r="AI167" s="13">
        <f t="shared" si="150"/>
        <v>18820.463058691992</v>
      </c>
      <c r="AJ167">
        <f t="shared" si="178"/>
        <v>4618.3539752726219</v>
      </c>
      <c r="AK167" s="13">
        <f t="shared" si="151"/>
        <v>5549.9303857118939</v>
      </c>
      <c r="AL167" s="37">
        <f t="shared" si="152"/>
        <v>2920.3624522220098</v>
      </c>
      <c r="AM167" s="13">
        <f t="shared" si="153"/>
        <v>13363.624866961673</v>
      </c>
      <c r="AN167">
        <f t="shared" si="179"/>
        <v>3000.8662164808152</v>
      </c>
      <c r="AO167" s="13">
        <f t="shared" si="154"/>
        <v>5104.2411726517294</v>
      </c>
      <c r="AP167" s="13">
        <f t="shared" si="180"/>
        <v>2922.2004777624052</v>
      </c>
      <c r="AQ167" s="13">
        <f t="shared" si="155"/>
        <v>18820.463058691992</v>
      </c>
      <c r="AR167" s="13">
        <f t="shared" si="181"/>
        <v>3035.5767612485015</v>
      </c>
      <c r="AS167" s="38">
        <f t="shared" si="156"/>
        <v>5104.2411726517294</v>
      </c>
      <c r="AT167" s="37">
        <f t="shared" si="157"/>
        <v>1575.2228181052485</v>
      </c>
      <c r="AU167" s="13">
        <f t="shared" si="158"/>
        <v>5345.449946784669</v>
      </c>
      <c r="AV167">
        <f t="shared" si="182"/>
        <v>1607.4243238087706</v>
      </c>
      <c r="AW167" s="13">
        <f t="shared" si="159"/>
        <v>1978.4794576065265</v>
      </c>
      <c r="AX167" s="13">
        <f t="shared" si="183"/>
        <v>1576.0422831813432</v>
      </c>
      <c r="AY167" s="13">
        <f t="shared" si="160"/>
        <v>18820.463058691992</v>
      </c>
      <c r="AZ167">
        <f t="shared" si="184"/>
        <v>1689.4185666674396</v>
      </c>
      <c r="BA167" s="13">
        <f t="shared" si="161"/>
        <v>1978.4794576065265</v>
      </c>
      <c r="BB167" s="37">
        <f t="shared" si="162"/>
        <v>1183.7374981592766</v>
      </c>
      <c r="BC167" s="13">
        <f t="shared" si="163"/>
        <v>8018.1749201770026</v>
      </c>
      <c r="BD167">
        <f t="shared" si="185"/>
        <v>1232.0397567145596</v>
      </c>
      <c r="BE167" s="13">
        <f t="shared" si="164"/>
        <v>1574.3100310468933</v>
      </c>
      <c r="BF167" s="13">
        <f t="shared" si="186"/>
        <v>1184.8195383125708</v>
      </c>
      <c r="BG167" s="13">
        <f t="shared" si="165"/>
        <v>18820.463058691992</v>
      </c>
      <c r="BH167">
        <f t="shared" si="187"/>
        <v>1298.1958217986671</v>
      </c>
      <c r="BI167" s="13">
        <f t="shared" si="166"/>
        <v>1574.3100310468933</v>
      </c>
      <c r="BJ167" s="115">
        <f t="shared" si="167"/>
        <v>2281.2151501403541</v>
      </c>
      <c r="BK167" s="13">
        <f t="shared" si="168"/>
        <v>8018.1749201770026</v>
      </c>
      <c r="BL167">
        <f t="shared" si="188"/>
        <v>2329.5174086956372</v>
      </c>
      <c r="BM167" s="116">
        <f t="shared" si="169"/>
        <v>2285.183881040547</v>
      </c>
      <c r="BN167" s="13">
        <f t="shared" si="189"/>
        <v>2282.2971902936483</v>
      </c>
      <c r="BO167" s="13">
        <f t="shared" si="170"/>
        <v>18820.463058691992</v>
      </c>
      <c r="BP167">
        <f t="shared" si="190"/>
        <v>2395.6734737797447</v>
      </c>
      <c r="BQ167" s="13">
        <f t="shared" si="171"/>
        <v>2285.183881040547</v>
      </c>
      <c r="BR167" s="37">
        <f t="shared" si="172"/>
        <v>356.50079163128652</v>
      </c>
      <c r="BS167" s="13">
        <f t="shared" si="173"/>
        <v>8018.1749201770026</v>
      </c>
      <c r="BT167">
        <f t="shared" si="191"/>
        <v>404.80305018656964</v>
      </c>
      <c r="BU167" s="13">
        <f t="shared" si="174"/>
        <v>1000.7969427396886</v>
      </c>
      <c r="BV167" s="13">
        <f t="shared" si="192"/>
        <v>357.58283178458066</v>
      </c>
      <c r="BW167" s="13">
        <f t="shared" si="175"/>
        <v>18820.463058691992</v>
      </c>
      <c r="BX167">
        <f t="shared" si="193"/>
        <v>470.95911527067699</v>
      </c>
      <c r="BY167" s="13">
        <f t="shared" si="176"/>
        <v>1000.7969427396886</v>
      </c>
    </row>
    <row r="168" spans="29:77" x14ac:dyDescent="0.2">
      <c r="AC168">
        <v>167</v>
      </c>
      <c r="AD168" s="37">
        <f t="shared" si="147"/>
        <v>4503.4195539657812</v>
      </c>
      <c r="AE168" s="13">
        <f t="shared" si="148"/>
        <v>10690.899893569338</v>
      </c>
      <c r="AF168">
        <f t="shared" si="194"/>
        <v>4567.4369185979331</v>
      </c>
      <c r="AG168" s="13">
        <f t="shared" si="149"/>
        <v>5549.9303857118939</v>
      </c>
      <c r="AH168" s="13">
        <f t="shared" si="177"/>
        <v>4504.9776917865256</v>
      </c>
      <c r="AI168" s="13">
        <f t="shared" si="150"/>
        <v>18820.463058691992</v>
      </c>
      <c r="AJ168">
        <f t="shared" si="178"/>
        <v>4617.6750753715078</v>
      </c>
      <c r="AK168" s="13">
        <f t="shared" si="151"/>
        <v>5549.9303857118939</v>
      </c>
      <c r="AL168" s="37">
        <f t="shared" si="152"/>
        <v>2920.3624522220098</v>
      </c>
      <c r="AM168" s="13">
        <f t="shared" si="153"/>
        <v>13363.624866961673</v>
      </c>
      <c r="AN168">
        <f t="shared" si="179"/>
        <v>3000.3841580121994</v>
      </c>
      <c r="AO168" s="13">
        <f t="shared" si="154"/>
        <v>5104.2411726517294</v>
      </c>
      <c r="AP168" s="13">
        <f t="shared" si="180"/>
        <v>2922.2004777624052</v>
      </c>
      <c r="AQ168" s="13">
        <f t="shared" si="155"/>
        <v>18820.463058691992</v>
      </c>
      <c r="AR168" s="13">
        <f t="shared" si="181"/>
        <v>3034.8978613473873</v>
      </c>
      <c r="AS168" s="38">
        <f t="shared" si="156"/>
        <v>5104.2411726517294</v>
      </c>
      <c r="AT168" s="37">
        <f t="shared" si="157"/>
        <v>1575.2228181052485</v>
      </c>
      <c r="AU168" s="13">
        <f t="shared" si="158"/>
        <v>5345.449946784669</v>
      </c>
      <c r="AV168">
        <f t="shared" si="182"/>
        <v>1607.2315004213244</v>
      </c>
      <c r="AW168" s="13">
        <f t="shared" si="159"/>
        <v>1978.4794576065265</v>
      </c>
      <c r="AX168" s="13">
        <f t="shared" si="183"/>
        <v>1576.0422831813432</v>
      </c>
      <c r="AY168" s="13">
        <f t="shared" si="160"/>
        <v>18820.463058691992</v>
      </c>
      <c r="AZ168">
        <f t="shared" si="184"/>
        <v>1688.7396667663252</v>
      </c>
      <c r="BA168" s="13">
        <f t="shared" si="161"/>
        <v>1978.4794576065265</v>
      </c>
      <c r="BB168" s="37">
        <f t="shared" si="162"/>
        <v>1183.7374981592766</v>
      </c>
      <c r="BC168" s="13">
        <f t="shared" si="163"/>
        <v>8018.1749201770026</v>
      </c>
      <c r="BD168">
        <f t="shared" si="185"/>
        <v>1231.7505216333905</v>
      </c>
      <c r="BE168" s="13">
        <f t="shared" si="164"/>
        <v>1574.3100310468933</v>
      </c>
      <c r="BF168" s="13">
        <f t="shared" si="186"/>
        <v>1184.8195383125708</v>
      </c>
      <c r="BG168" s="13">
        <f t="shared" si="165"/>
        <v>18820.463058691992</v>
      </c>
      <c r="BH168">
        <f t="shared" si="187"/>
        <v>1297.5169218975527</v>
      </c>
      <c r="BI168" s="13">
        <f t="shared" si="166"/>
        <v>1574.3100310468933</v>
      </c>
      <c r="BJ168" s="115">
        <f t="shared" si="167"/>
        <v>2281.2151501403541</v>
      </c>
      <c r="BK168" s="13">
        <f t="shared" si="168"/>
        <v>8018.1749201770026</v>
      </c>
      <c r="BL168">
        <f t="shared" si="188"/>
        <v>2329.2281736144678</v>
      </c>
      <c r="BM168" s="116">
        <f t="shared" si="169"/>
        <v>2285.183881040547</v>
      </c>
      <c r="BN168" s="13">
        <f t="shared" si="189"/>
        <v>2282.2971902936483</v>
      </c>
      <c r="BO168" s="13">
        <f t="shared" si="170"/>
        <v>18820.463058691992</v>
      </c>
      <c r="BP168">
        <f t="shared" si="190"/>
        <v>2394.9945738786305</v>
      </c>
      <c r="BQ168" s="13">
        <f t="shared" si="171"/>
        <v>2285.183881040547</v>
      </c>
      <c r="BR168" s="37">
        <f t="shared" si="172"/>
        <v>356.50079163128652</v>
      </c>
      <c r="BS168" s="13">
        <f t="shared" si="173"/>
        <v>8018.1749201770026</v>
      </c>
      <c r="BT168">
        <f t="shared" si="191"/>
        <v>404.51381510540028</v>
      </c>
      <c r="BU168" s="13">
        <f t="shared" si="174"/>
        <v>1000.7969427396886</v>
      </c>
      <c r="BV168" s="13">
        <f t="shared" si="192"/>
        <v>357.58283178458066</v>
      </c>
      <c r="BW168" s="13">
        <f t="shared" si="175"/>
        <v>18820.463058691992</v>
      </c>
      <c r="BX168">
        <f t="shared" si="193"/>
        <v>470.28021536956265</v>
      </c>
      <c r="BY168" s="13">
        <f t="shared" si="176"/>
        <v>1000.7969427396886</v>
      </c>
    </row>
    <row r="169" spans="29:77" x14ac:dyDescent="0.2">
      <c r="AC169">
        <v>168</v>
      </c>
      <c r="AD169" s="37">
        <f t="shared" si="147"/>
        <v>4503.4195539657812</v>
      </c>
      <c r="AE169" s="13">
        <f t="shared" si="148"/>
        <v>10690.899893569338</v>
      </c>
      <c r="AF169">
        <f t="shared" si="194"/>
        <v>4567.0558628560748</v>
      </c>
      <c r="AG169" s="13">
        <f t="shared" si="149"/>
        <v>5549.9303857118939</v>
      </c>
      <c r="AH169" s="13">
        <f t="shared" si="177"/>
        <v>4504.9776917865256</v>
      </c>
      <c r="AI169" s="13">
        <f t="shared" si="150"/>
        <v>18820.463058691992</v>
      </c>
      <c r="AJ169">
        <f t="shared" si="178"/>
        <v>4617.0042576120732</v>
      </c>
      <c r="AK169" s="13">
        <f t="shared" si="151"/>
        <v>5549.9303857118939</v>
      </c>
      <c r="AL169" s="37">
        <f t="shared" si="152"/>
        <v>2920.3624522220098</v>
      </c>
      <c r="AM169" s="13">
        <f t="shared" si="153"/>
        <v>13363.624866961673</v>
      </c>
      <c r="AN169">
        <f t="shared" si="179"/>
        <v>2999.9078383348769</v>
      </c>
      <c r="AO169" s="13">
        <f t="shared" si="154"/>
        <v>5104.2411726517294</v>
      </c>
      <c r="AP169" s="13">
        <f t="shared" si="180"/>
        <v>2922.2004777624052</v>
      </c>
      <c r="AQ169" s="13">
        <f t="shared" si="155"/>
        <v>18820.463058691992</v>
      </c>
      <c r="AR169" s="13">
        <f t="shared" si="181"/>
        <v>3034.2270435879527</v>
      </c>
      <c r="AS169" s="38">
        <f t="shared" si="156"/>
        <v>5104.2411726517294</v>
      </c>
      <c r="AT169" s="37">
        <f t="shared" si="157"/>
        <v>1575.2228181052485</v>
      </c>
      <c r="AU169" s="13">
        <f t="shared" si="158"/>
        <v>5345.449946784669</v>
      </c>
      <c r="AV169">
        <f t="shared" si="182"/>
        <v>1607.0409725503953</v>
      </c>
      <c r="AW169" s="13">
        <f t="shared" si="159"/>
        <v>1978.4794576065265</v>
      </c>
      <c r="AX169" s="13">
        <f t="shared" si="183"/>
        <v>1576.0422831813432</v>
      </c>
      <c r="AY169" s="13">
        <f t="shared" si="160"/>
        <v>18820.463058691992</v>
      </c>
      <c r="AZ169">
        <f t="shared" si="184"/>
        <v>1688.0688490068908</v>
      </c>
      <c r="BA169" s="13">
        <f t="shared" si="161"/>
        <v>1978.4794576065265</v>
      </c>
      <c r="BB169" s="37">
        <f t="shared" si="162"/>
        <v>1183.7374981592766</v>
      </c>
      <c r="BC169" s="13">
        <f t="shared" si="163"/>
        <v>8018.1749201770026</v>
      </c>
      <c r="BD169">
        <f t="shared" si="185"/>
        <v>1231.4647298269967</v>
      </c>
      <c r="BE169" s="13">
        <f t="shared" si="164"/>
        <v>1574.3100310468933</v>
      </c>
      <c r="BF169" s="13">
        <f t="shared" si="186"/>
        <v>1184.8195383125708</v>
      </c>
      <c r="BG169" s="13">
        <f t="shared" si="165"/>
        <v>18820.463058691992</v>
      </c>
      <c r="BH169">
        <f t="shared" si="187"/>
        <v>1296.8461041381183</v>
      </c>
      <c r="BI169" s="13">
        <f t="shared" si="166"/>
        <v>1574.3100310468933</v>
      </c>
      <c r="BJ169" s="115">
        <f t="shared" si="167"/>
        <v>2281.2151501403541</v>
      </c>
      <c r="BK169" s="13">
        <f t="shared" si="168"/>
        <v>8018.1749201770026</v>
      </c>
      <c r="BL169">
        <f t="shared" si="188"/>
        <v>2328.9423818080745</v>
      </c>
      <c r="BM169" s="116">
        <f t="shared" si="169"/>
        <v>2285.183881040547</v>
      </c>
      <c r="BN169" s="13">
        <f t="shared" si="189"/>
        <v>2282.2971902936483</v>
      </c>
      <c r="BO169" s="13">
        <f t="shared" si="170"/>
        <v>18820.463058691992</v>
      </c>
      <c r="BP169">
        <f t="shared" si="190"/>
        <v>2394.3237561191959</v>
      </c>
      <c r="BQ169" s="13">
        <f t="shared" si="171"/>
        <v>2285.183881040547</v>
      </c>
      <c r="BR169" s="37">
        <f t="shared" si="172"/>
        <v>356.50079163128652</v>
      </c>
      <c r="BS169" s="13">
        <f t="shared" si="173"/>
        <v>8018.1749201770026</v>
      </c>
      <c r="BT169">
        <f t="shared" si="191"/>
        <v>404.22802329900679</v>
      </c>
      <c r="BU169" s="13">
        <f t="shared" si="174"/>
        <v>1000.7969427396886</v>
      </c>
      <c r="BV169" s="13">
        <f t="shared" si="192"/>
        <v>357.58283178458066</v>
      </c>
      <c r="BW169" s="13">
        <f t="shared" si="175"/>
        <v>18820.463058691992</v>
      </c>
      <c r="BX169">
        <f t="shared" si="193"/>
        <v>469.60939761012821</v>
      </c>
      <c r="BY169" s="13">
        <f t="shared" si="176"/>
        <v>1000.7969427396886</v>
      </c>
    </row>
    <row r="170" spans="29:77" x14ac:dyDescent="0.2">
      <c r="AC170">
        <v>169</v>
      </c>
      <c r="AD170" s="37">
        <f t="shared" si="147"/>
        <v>4503.4195539657812</v>
      </c>
      <c r="AE170" s="13">
        <f t="shared" si="148"/>
        <v>10690.899893569338</v>
      </c>
      <c r="AF170">
        <f t="shared" si="194"/>
        <v>4566.6793166496236</v>
      </c>
      <c r="AG170" s="13">
        <f t="shared" si="149"/>
        <v>5549.9303857118939</v>
      </c>
      <c r="AH170" s="13">
        <f t="shared" si="177"/>
        <v>4504.9776917865256</v>
      </c>
      <c r="AI170" s="13">
        <f t="shared" si="150"/>
        <v>18820.463058691992</v>
      </c>
      <c r="AJ170">
        <f t="shared" si="178"/>
        <v>4616.3413785243483</v>
      </c>
      <c r="AK170" s="13">
        <f t="shared" si="151"/>
        <v>5549.9303857118939</v>
      </c>
      <c r="AL170" s="37">
        <f t="shared" si="152"/>
        <v>2920.3624522220098</v>
      </c>
      <c r="AM170" s="13">
        <f t="shared" si="153"/>
        <v>13363.624866961673</v>
      </c>
      <c r="AN170">
        <f t="shared" si="179"/>
        <v>2999.4371555768125</v>
      </c>
      <c r="AO170" s="13">
        <f t="shared" si="154"/>
        <v>5104.2411726517294</v>
      </c>
      <c r="AP170" s="13">
        <f t="shared" si="180"/>
        <v>2922.2004777624052</v>
      </c>
      <c r="AQ170" s="13">
        <f t="shared" si="155"/>
        <v>18820.463058691992</v>
      </c>
      <c r="AR170" s="13">
        <f t="shared" si="181"/>
        <v>3033.5641645002274</v>
      </c>
      <c r="AS170" s="38">
        <f t="shared" si="156"/>
        <v>5104.2411726517294</v>
      </c>
      <c r="AT170" s="37">
        <f t="shared" si="157"/>
        <v>1575.2228181052485</v>
      </c>
      <c r="AU170" s="13">
        <f t="shared" si="158"/>
        <v>5345.449946784669</v>
      </c>
      <c r="AV170">
        <f t="shared" si="182"/>
        <v>1606.8526994471697</v>
      </c>
      <c r="AW170" s="13">
        <f t="shared" si="159"/>
        <v>1978.4794576065265</v>
      </c>
      <c r="AX170" s="13">
        <f t="shared" si="183"/>
        <v>1576.0422831813432</v>
      </c>
      <c r="AY170" s="13">
        <f t="shared" si="160"/>
        <v>18820.463058691992</v>
      </c>
      <c r="AZ170">
        <f t="shared" si="184"/>
        <v>1687.4059699191657</v>
      </c>
      <c r="BA170" s="13">
        <f t="shared" si="161"/>
        <v>1978.4794576065265</v>
      </c>
      <c r="BB170" s="37">
        <f t="shared" si="162"/>
        <v>1183.7374981592766</v>
      </c>
      <c r="BC170" s="13">
        <f t="shared" si="163"/>
        <v>8018.1749201770026</v>
      </c>
      <c r="BD170">
        <f t="shared" si="185"/>
        <v>1231.1823201721581</v>
      </c>
      <c r="BE170" s="13">
        <f t="shared" si="164"/>
        <v>1574.3100310468933</v>
      </c>
      <c r="BF170" s="13">
        <f t="shared" si="186"/>
        <v>1184.8195383125708</v>
      </c>
      <c r="BG170" s="13">
        <f t="shared" si="165"/>
        <v>18820.463058691992</v>
      </c>
      <c r="BH170">
        <f t="shared" si="187"/>
        <v>1296.1832250503933</v>
      </c>
      <c r="BI170" s="13">
        <f t="shared" si="166"/>
        <v>1574.3100310468933</v>
      </c>
      <c r="BJ170" s="115">
        <f t="shared" si="167"/>
        <v>2281.2151501403541</v>
      </c>
      <c r="BK170" s="13">
        <f t="shared" si="168"/>
        <v>8018.1749201770026</v>
      </c>
      <c r="BL170">
        <f t="shared" si="188"/>
        <v>2328.6599721532357</v>
      </c>
      <c r="BM170" s="116">
        <f t="shared" si="169"/>
        <v>2285.183881040547</v>
      </c>
      <c r="BN170" s="13">
        <f t="shared" si="189"/>
        <v>2282.2971902936483</v>
      </c>
      <c r="BO170" s="13">
        <f t="shared" si="170"/>
        <v>18820.463058691992</v>
      </c>
      <c r="BP170">
        <f t="shared" si="190"/>
        <v>2393.6608770314706</v>
      </c>
      <c r="BQ170" s="13">
        <f t="shared" si="171"/>
        <v>2285.183881040547</v>
      </c>
      <c r="BR170" s="37">
        <f t="shared" si="172"/>
        <v>356.50079163128652</v>
      </c>
      <c r="BS170" s="13">
        <f t="shared" si="173"/>
        <v>8018.1749201770026</v>
      </c>
      <c r="BT170">
        <f t="shared" si="191"/>
        <v>403.94561364416819</v>
      </c>
      <c r="BU170" s="13">
        <f t="shared" si="174"/>
        <v>1000.7969427396886</v>
      </c>
      <c r="BV170" s="13">
        <f t="shared" si="192"/>
        <v>357.58283178458066</v>
      </c>
      <c r="BW170" s="13">
        <f t="shared" si="175"/>
        <v>18820.463058691992</v>
      </c>
      <c r="BX170">
        <f t="shared" si="193"/>
        <v>468.9465185224031</v>
      </c>
      <c r="BY170" s="13">
        <f t="shared" si="176"/>
        <v>1000.7969427396886</v>
      </c>
    </row>
    <row r="171" spans="29:77" x14ac:dyDescent="0.2">
      <c r="AC171">
        <v>170</v>
      </c>
      <c r="AD171" s="37">
        <f t="shared" si="147"/>
        <v>4503.4195539657812</v>
      </c>
      <c r="AE171" s="13">
        <f t="shared" si="148"/>
        <v>10690.899893569338</v>
      </c>
      <c r="AF171">
        <f t="shared" si="194"/>
        <v>4566.3072003985417</v>
      </c>
      <c r="AG171" s="13">
        <f t="shared" si="149"/>
        <v>5549.9303857118939</v>
      </c>
      <c r="AH171" s="13">
        <f t="shared" si="177"/>
        <v>4504.9776917865256</v>
      </c>
      <c r="AI171" s="13">
        <f t="shared" si="150"/>
        <v>18820.463058691992</v>
      </c>
      <c r="AJ171">
        <f t="shared" si="178"/>
        <v>4615.6862980141259</v>
      </c>
      <c r="AK171" s="13">
        <f t="shared" si="151"/>
        <v>5549.9303857118939</v>
      </c>
      <c r="AL171" s="37">
        <f t="shared" si="152"/>
        <v>2920.3624522220098</v>
      </c>
      <c r="AM171" s="13">
        <f t="shared" si="153"/>
        <v>13363.624866961673</v>
      </c>
      <c r="AN171">
        <f t="shared" si="179"/>
        <v>2998.9720102629608</v>
      </c>
      <c r="AO171" s="13">
        <f t="shared" si="154"/>
        <v>5104.2411726517294</v>
      </c>
      <c r="AP171" s="13">
        <f t="shared" si="180"/>
        <v>2922.2004777624052</v>
      </c>
      <c r="AQ171" s="13">
        <f t="shared" si="155"/>
        <v>18820.463058691992</v>
      </c>
      <c r="AR171" s="13">
        <f t="shared" si="181"/>
        <v>3032.909083990005</v>
      </c>
      <c r="AS171" s="38">
        <f t="shared" si="156"/>
        <v>5104.2411726517294</v>
      </c>
      <c r="AT171" s="37">
        <f t="shared" si="157"/>
        <v>1575.2228181052485</v>
      </c>
      <c r="AU171" s="13">
        <f t="shared" si="158"/>
        <v>5345.449946784669</v>
      </c>
      <c r="AV171">
        <f t="shared" si="182"/>
        <v>1606.666641321629</v>
      </c>
      <c r="AW171" s="13">
        <f t="shared" si="159"/>
        <v>1978.4794576065265</v>
      </c>
      <c r="AX171" s="13">
        <f t="shared" si="183"/>
        <v>1576.0422831813432</v>
      </c>
      <c r="AY171" s="13">
        <f t="shared" si="160"/>
        <v>18820.463058691992</v>
      </c>
      <c r="AZ171">
        <f t="shared" si="184"/>
        <v>1686.7508894089433</v>
      </c>
      <c r="BA171" s="13">
        <f t="shared" si="161"/>
        <v>1978.4794576065265</v>
      </c>
      <c r="BB171" s="37">
        <f t="shared" si="162"/>
        <v>1183.7374981592766</v>
      </c>
      <c r="BC171" s="13">
        <f t="shared" si="163"/>
        <v>8018.1749201770026</v>
      </c>
      <c r="BD171">
        <f t="shared" si="185"/>
        <v>1230.9032329838471</v>
      </c>
      <c r="BE171" s="13">
        <f t="shared" si="164"/>
        <v>1574.3100310468933</v>
      </c>
      <c r="BF171" s="13">
        <f t="shared" si="186"/>
        <v>1184.8195383125708</v>
      </c>
      <c r="BG171" s="13">
        <f t="shared" si="165"/>
        <v>18820.463058691992</v>
      </c>
      <c r="BH171">
        <f t="shared" si="187"/>
        <v>1295.5281445401708</v>
      </c>
      <c r="BI171" s="13">
        <f t="shared" si="166"/>
        <v>1574.3100310468933</v>
      </c>
      <c r="BJ171" s="115">
        <f t="shared" si="167"/>
        <v>2281.2151501403541</v>
      </c>
      <c r="BK171" s="13">
        <f t="shared" si="168"/>
        <v>8018.1749201770026</v>
      </c>
      <c r="BL171">
        <f t="shared" si="188"/>
        <v>2328.3808849649249</v>
      </c>
      <c r="BM171" s="116">
        <f t="shared" si="169"/>
        <v>2285.183881040547</v>
      </c>
      <c r="BN171" s="13">
        <f t="shared" si="189"/>
        <v>2282.2971902936483</v>
      </c>
      <c r="BO171" s="13">
        <f t="shared" si="170"/>
        <v>18820.463058691992</v>
      </c>
      <c r="BP171">
        <f t="shared" si="190"/>
        <v>2393.0057965212482</v>
      </c>
      <c r="BQ171" s="13">
        <f t="shared" si="171"/>
        <v>2285.183881040547</v>
      </c>
      <c r="BR171" s="37">
        <f t="shared" si="172"/>
        <v>356.50079163128652</v>
      </c>
      <c r="BS171" s="13">
        <f t="shared" si="173"/>
        <v>8018.1749201770026</v>
      </c>
      <c r="BT171">
        <f t="shared" si="191"/>
        <v>403.66652645585714</v>
      </c>
      <c r="BU171" s="13">
        <f t="shared" si="174"/>
        <v>1000.7969427396886</v>
      </c>
      <c r="BV171" s="13">
        <f t="shared" si="192"/>
        <v>357.58283178458066</v>
      </c>
      <c r="BW171" s="13">
        <f t="shared" si="175"/>
        <v>18820.463058691992</v>
      </c>
      <c r="BX171">
        <f t="shared" si="193"/>
        <v>468.29143801218061</v>
      </c>
      <c r="BY171" s="13">
        <f t="shared" si="176"/>
        <v>1000.7969427396886</v>
      </c>
    </row>
    <row r="172" spans="29:77" x14ac:dyDescent="0.2">
      <c r="AC172">
        <v>171</v>
      </c>
      <c r="AD172" s="37">
        <f t="shared" si="147"/>
        <v>4503.4195539657812</v>
      </c>
      <c r="AE172" s="13">
        <f t="shared" si="148"/>
        <v>10690.899893569338</v>
      </c>
      <c r="AF172">
        <f t="shared" si="194"/>
        <v>4565.9394363843157</v>
      </c>
      <c r="AG172" s="13">
        <f t="shared" si="149"/>
        <v>5549.9303857118939</v>
      </c>
      <c r="AH172" s="13">
        <f t="shared" si="177"/>
        <v>4504.9776917865256</v>
      </c>
      <c r="AI172" s="13">
        <f t="shared" si="150"/>
        <v>18820.463058691992</v>
      </c>
      <c r="AJ172">
        <f t="shared" si="178"/>
        <v>4615.0388792642561</v>
      </c>
      <c r="AK172" s="13">
        <f t="shared" si="151"/>
        <v>5549.9303857118939</v>
      </c>
      <c r="AL172" s="37">
        <f t="shared" si="152"/>
        <v>2920.3624522220098</v>
      </c>
      <c r="AM172" s="13">
        <f t="shared" si="153"/>
        <v>13363.624866961673</v>
      </c>
      <c r="AN172">
        <f t="shared" si="179"/>
        <v>2998.5123052451772</v>
      </c>
      <c r="AO172" s="13">
        <f t="shared" si="154"/>
        <v>5104.2411726517294</v>
      </c>
      <c r="AP172" s="13">
        <f t="shared" si="180"/>
        <v>2922.2004777624052</v>
      </c>
      <c r="AQ172" s="13">
        <f t="shared" si="155"/>
        <v>18820.463058691992</v>
      </c>
      <c r="AR172" s="13">
        <f t="shared" si="181"/>
        <v>3032.2616652401362</v>
      </c>
      <c r="AS172" s="38">
        <f t="shared" si="156"/>
        <v>5104.2411726517294</v>
      </c>
      <c r="AT172" s="37">
        <f t="shared" si="157"/>
        <v>1575.2228181052485</v>
      </c>
      <c r="AU172" s="13">
        <f t="shared" si="158"/>
        <v>5345.449946784669</v>
      </c>
      <c r="AV172">
        <f t="shared" si="182"/>
        <v>1606.4827593145155</v>
      </c>
      <c r="AW172" s="13">
        <f t="shared" si="159"/>
        <v>1978.4794576065265</v>
      </c>
      <c r="AX172" s="13">
        <f t="shared" si="183"/>
        <v>1576.0422831813432</v>
      </c>
      <c r="AY172" s="13">
        <f t="shared" si="160"/>
        <v>18820.463058691992</v>
      </c>
      <c r="AZ172">
        <f t="shared" si="184"/>
        <v>1686.1034706590742</v>
      </c>
      <c r="BA172" s="13">
        <f t="shared" si="161"/>
        <v>1978.4794576065265</v>
      </c>
      <c r="BB172" s="37">
        <f t="shared" si="162"/>
        <v>1183.7374981592766</v>
      </c>
      <c r="BC172" s="13">
        <f t="shared" si="163"/>
        <v>8018.1749201770026</v>
      </c>
      <c r="BD172">
        <f t="shared" si="185"/>
        <v>1230.6274099731772</v>
      </c>
      <c r="BE172" s="13">
        <f t="shared" si="164"/>
        <v>1574.3100310468933</v>
      </c>
      <c r="BF172" s="13">
        <f t="shared" si="186"/>
        <v>1184.8195383125708</v>
      </c>
      <c r="BG172" s="13">
        <f t="shared" si="165"/>
        <v>18820.463058691992</v>
      </c>
      <c r="BH172">
        <f t="shared" si="187"/>
        <v>1294.8807257903018</v>
      </c>
      <c r="BI172" s="13">
        <f t="shared" si="166"/>
        <v>1574.3100310468933</v>
      </c>
      <c r="BJ172" s="115">
        <f t="shared" si="167"/>
        <v>2281.2151501403541</v>
      </c>
      <c r="BK172" s="13">
        <f t="shared" si="168"/>
        <v>8018.1749201770026</v>
      </c>
      <c r="BL172">
        <f t="shared" si="188"/>
        <v>2328.1050619542548</v>
      </c>
      <c r="BM172" s="116">
        <f t="shared" si="169"/>
        <v>2285.183881040547</v>
      </c>
      <c r="BN172" s="13">
        <f t="shared" si="189"/>
        <v>2282.2971902936483</v>
      </c>
      <c r="BO172" s="13">
        <f t="shared" si="170"/>
        <v>18820.463058691992</v>
      </c>
      <c r="BP172">
        <f t="shared" si="190"/>
        <v>2392.3583777713793</v>
      </c>
      <c r="BQ172" s="13">
        <f t="shared" si="171"/>
        <v>2285.183881040547</v>
      </c>
      <c r="BR172" s="37">
        <f t="shared" si="172"/>
        <v>356.50079163128652</v>
      </c>
      <c r="BS172" s="13">
        <f t="shared" si="173"/>
        <v>8018.1749201770026</v>
      </c>
      <c r="BT172">
        <f t="shared" si="191"/>
        <v>403.39070344518711</v>
      </c>
      <c r="BU172" s="13">
        <f t="shared" si="174"/>
        <v>1000.7969427396886</v>
      </c>
      <c r="BV172" s="13">
        <f t="shared" si="192"/>
        <v>357.58283178458066</v>
      </c>
      <c r="BW172" s="13">
        <f t="shared" si="175"/>
        <v>18820.463058691992</v>
      </c>
      <c r="BX172">
        <f t="shared" si="193"/>
        <v>467.64401926231164</v>
      </c>
      <c r="BY172" s="13">
        <f t="shared" si="176"/>
        <v>1000.7969427396886</v>
      </c>
    </row>
    <row r="173" spans="29:77" x14ac:dyDescent="0.2">
      <c r="AC173">
        <v>172</v>
      </c>
      <c r="AD173" s="37">
        <f t="shared" si="147"/>
        <v>4503.4195539657812</v>
      </c>
      <c r="AE173" s="13">
        <f t="shared" si="148"/>
        <v>10690.899893569338</v>
      </c>
      <c r="AF173">
        <f t="shared" si="194"/>
        <v>4565.5759486958359</v>
      </c>
      <c r="AG173" s="13">
        <f t="shared" si="149"/>
        <v>5549.9303857118939</v>
      </c>
      <c r="AH173" s="13">
        <f t="shared" si="177"/>
        <v>4504.9776917865256</v>
      </c>
      <c r="AI173" s="13">
        <f t="shared" si="150"/>
        <v>18820.463058691992</v>
      </c>
      <c r="AJ173">
        <f t="shared" si="178"/>
        <v>4614.3989886393856</v>
      </c>
      <c r="AK173" s="13">
        <f t="shared" si="151"/>
        <v>5549.9303857118939</v>
      </c>
      <c r="AL173" s="37">
        <f t="shared" si="152"/>
        <v>2920.3624522220098</v>
      </c>
      <c r="AM173" s="13">
        <f t="shared" si="153"/>
        <v>13363.624866961673</v>
      </c>
      <c r="AN173">
        <f t="shared" si="179"/>
        <v>2998.0579456345777</v>
      </c>
      <c r="AO173" s="13">
        <f t="shared" si="154"/>
        <v>5104.2411726517294</v>
      </c>
      <c r="AP173" s="13">
        <f t="shared" si="180"/>
        <v>2922.2004777624052</v>
      </c>
      <c r="AQ173" s="13">
        <f t="shared" si="155"/>
        <v>18820.463058691992</v>
      </c>
      <c r="AR173" s="13">
        <f t="shared" si="181"/>
        <v>3031.6217746152656</v>
      </c>
      <c r="AS173" s="38">
        <f t="shared" si="156"/>
        <v>5104.2411726517294</v>
      </c>
      <c r="AT173" s="37">
        <f t="shared" si="157"/>
        <v>1575.2228181052485</v>
      </c>
      <c r="AU173" s="13">
        <f t="shared" si="158"/>
        <v>5345.449946784669</v>
      </c>
      <c r="AV173">
        <f t="shared" si="182"/>
        <v>1606.3010154702756</v>
      </c>
      <c r="AW173" s="13">
        <f t="shared" si="159"/>
        <v>1978.4794576065265</v>
      </c>
      <c r="AX173" s="13">
        <f t="shared" si="183"/>
        <v>1576.0422831813432</v>
      </c>
      <c r="AY173" s="13">
        <f t="shared" si="160"/>
        <v>18820.463058691992</v>
      </c>
      <c r="AZ173">
        <f t="shared" si="184"/>
        <v>1685.4635800342037</v>
      </c>
      <c r="BA173" s="13">
        <f t="shared" si="161"/>
        <v>1978.4794576065265</v>
      </c>
      <c r="BB173" s="37">
        <f t="shared" si="162"/>
        <v>1183.7374981592766</v>
      </c>
      <c r="BC173" s="13">
        <f t="shared" si="163"/>
        <v>8018.1749201770026</v>
      </c>
      <c r="BD173">
        <f t="shared" si="185"/>
        <v>1230.3547942068174</v>
      </c>
      <c r="BE173" s="13">
        <f t="shared" si="164"/>
        <v>1574.3100310468933</v>
      </c>
      <c r="BF173" s="13">
        <f t="shared" si="186"/>
        <v>1184.8195383125708</v>
      </c>
      <c r="BG173" s="13">
        <f t="shared" si="165"/>
        <v>18820.463058691992</v>
      </c>
      <c r="BH173">
        <f t="shared" si="187"/>
        <v>1294.2408351654312</v>
      </c>
      <c r="BI173" s="13">
        <f t="shared" si="166"/>
        <v>1574.3100310468933</v>
      </c>
      <c r="BJ173" s="115">
        <f t="shared" si="167"/>
        <v>2281.2151501403541</v>
      </c>
      <c r="BK173" s="13">
        <f t="shared" si="168"/>
        <v>8018.1749201770026</v>
      </c>
      <c r="BL173">
        <f t="shared" si="188"/>
        <v>2327.8324461878947</v>
      </c>
      <c r="BM173" s="116">
        <f t="shared" si="169"/>
        <v>2285.183881040547</v>
      </c>
      <c r="BN173" s="13">
        <f t="shared" si="189"/>
        <v>2282.2971902936483</v>
      </c>
      <c r="BO173" s="13">
        <f t="shared" si="170"/>
        <v>18820.463058691992</v>
      </c>
      <c r="BP173">
        <f t="shared" si="190"/>
        <v>2391.7184871465088</v>
      </c>
      <c r="BQ173" s="13">
        <f t="shared" si="171"/>
        <v>2285.183881040547</v>
      </c>
      <c r="BR173" s="37">
        <f t="shared" si="172"/>
        <v>356.50079163128652</v>
      </c>
      <c r="BS173" s="13">
        <f t="shared" si="173"/>
        <v>8018.1749201770026</v>
      </c>
      <c r="BT173">
        <f t="shared" si="191"/>
        <v>403.11808767882724</v>
      </c>
      <c r="BU173" s="13">
        <f t="shared" si="174"/>
        <v>1000.7969427396886</v>
      </c>
      <c r="BV173" s="13">
        <f t="shared" si="192"/>
        <v>357.58283178458066</v>
      </c>
      <c r="BW173" s="13">
        <f t="shared" si="175"/>
        <v>18820.463058691992</v>
      </c>
      <c r="BX173">
        <f t="shared" si="193"/>
        <v>467.00412863744111</v>
      </c>
      <c r="BY173" s="13">
        <f t="shared" si="176"/>
        <v>1000.7969427396886</v>
      </c>
    </row>
    <row r="174" spans="29:77" x14ac:dyDescent="0.2">
      <c r="AC174">
        <v>173</v>
      </c>
      <c r="AD174" s="37">
        <f t="shared" si="147"/>
        <v>4503.4195539657812</v>
      </c>
      <c r="AE174" s="13">
        <f t="shared" si="148"/>
        <v>10690.899893569338</v>
      </c>
      <c r="AF174">
        <f t="shared" si="194"/>
        <v>4565.2166631771643</v>
      </c>
      <c r="AG174" s="13">
        <f t="shared" si="149"/>
        <v>5549.9303857118939</v>
      </c>
      <c r="AH174" s="13">
        <f t="shared" si="177"/>
        <v>4504.9776917865256</v>
      </c>
      <c r="AI174" s="13">
        <f t="shared" si="150"/>
        <v>18820.463058691992</v>
      </c>
      <c r="AJ174">
        <f t="shared" si="178"/>
        <v>4613.7664955939936</v>
      </c>
      <c r="AK174" s="13">
        <f t="shared" si="151"/>
        <v>5549.9303857118939</v>
      </c>
      <c r="AL174" s="37">
        <f t="shared" si="152"/>
        <v>2920.3624522220098</v>
      </c>
      <c r="AM174" s="13">
        <f t="shared" si="153"/>
        <v>13363.624866961673</v>
      </c>
      <c r="AN174">
        <f t="shared" si="179"/>
        <v>2997.6088387362392</v>
      </c>
      <c r="AO174" s="13">
        <f t="shared" si="154"/>
        <v>5104.2411726517294</v>
      </c>
      <c r="AP174" s="13">
        <f t="shared" si="180"/>
        <v>2922.2004777624052</v>
      </c>
      <c r="AQ174" s="13">
        <f t="shared" si="155"/>
        <v>18820.463058691992</v>
      </c>
      <c r="AR174" s="13">
        <f t="shared" si="181"/>
        <v>3030.9892815698731</v>
      </c>
      <c r="AS174" s="38">
        <f t="shared" si="156"/>
        <v>5104.2411726517294</v>
      </c>
      <c r="AT174" s="37">
        <f t="shared" si="157"/>
        <v>1575.2228181052485</v>
      </c>
      <c r="AU174" s="13">
        <f t="shared" si="158"/>
        <v>5345.449946784669</v>
      </c>
      <c r="AV174">
        <f t="shared" si="182"/>
        <v>1606.1213727109402</v>
      </c>
      <c r="AW174" s="13">
        <f t="shared" si="159"/>
        <v>1978.4794576065265</v>
      </c>
      <c r="AX174" s="13">
        <f t="shared" si="183"/>
        <v>1576.0422831813432</v>
      </c>
      <c r="AY174" s="13">
        <f t="shared" si="160"/>
        <v>18820.463058691992</v>
      </c>
      <c r="AZ174">
        <f t="shared" si="184"/>
        <v>1684.8310869888114</v>
      </c>
      <c r="BA174" s="13">
        <f t="shared" si="161"/>
        <v>1978.4794576065265</v>
      </c>
      <c r="BB174" s="37">
        <f t="shared" si="162"/>
        <v>1183.7374981592766</v>
      </c>
      <c r="BC174" s="13">
        <f t="shared" si="163"/>
        <v>8018.1749201770026</v>
      </c>
      <c r="BD174">
        <f t="shared" si="185"/>
        <v>1230.0853300678141</v>
      </c>
      <c r="BE174" s="13">
        <f t="shared" si="164"/>
        <v>1574.3100310468933</v>
      </c>
      <c r="BF174" s="13">
        <f t="shared" si="186"/>
        <v>1184.8195383125708</v>
      </c>
      <c r="BG174" s="13">
        <f t="shared" si="165"/>
        <v>18820.463058691992</v>
      </c>
      <c r="BH174">
        <f t="shared" si="187"/>
        <v>1293.608342120039</v>
      </c>
      <c r="BI174" s="13">
        <f t="shared" si="166"/>
        <v>1574.3100310468933</v>
      </c>
      <c r="BJ174" s="115">
        <f t="shared" si="167"/>
        <v>2281.2151501403541</v>
      </c>
      <c r="BK174" s="13">
        <f t="shared" si="168"/>
        <v>8018.1749201770026</v>
      </c>
      <c r="BL174">
        <f t="shared" si="188"/>
        <v>2327.5629820488916</v>
      </c>
      <c r="BM174" s="116">
        <f t="shared" si="169"/>
        <v>2285.183881040547</v>
      </c>
      <c r="BN174" s="13">
        <f t="shared" si="189"/>
        <v>2282.2971902936483</v>
      </c>
      <c r="BO174" s="13">
        <f t="shared" si="170"/>
        <v>18820.463058691992</v>
      </c>
      <c r="BP174">
        <f t="shared" si="190"/>
        <v>2391.0859941011163</v>
      </c>
      <c r="BQ174" s="13">
        <f t="shared" si="171"/>
        <v>2285.183881040547</v>
      </c>
      <c r="BR174" s="37">
        <f t="shared" si="172"/>
        <v>356.50079163128652</v>
      </c>
      <c r="BS174" s="13">
        <f t="shared" si="173"/>
        <v>8018.1749201770026</v>
      </c>
      <c r="BT174">
        <f t="shared" si="191"/>
        <v>402.84862353982408</v>
      </c>
      <c r="BU174" s="13">
        <f t="shared" si="174"/>
        <v>1000.7969427396886</v>
      </c>
      <c r="BV174" s="13">
        <f t="shared" si="192"/>
        <v>357.58283178458066</v>
      </c>
      <c r="BW174" s="13">
        <f t="shared" si="175"/>
        <v>18820.463058691992</v>
      </c>
      <c r="BX174">
        <f t="shared" si="193"/>
        <v>466.37163559204885</v>
      </c>
      <c r="BY174" s="13">
        <f t="shared" si="176"/>
        <v>1000.7969427396886</v>
      </c>
    </row>
    <row r="175" spans="29:77" x14ac:dyDescent="0.2">
      <c r="AC175">
        <v>174</v>
      </c>
      <c r="AD175" s="37">
        <f t="shared" si="147"/>
        <v>4503.4195539657812</v>
      </c>
      <c r="AE175" s="13">
        <f t="shared" si="148"/>
        <v>10690.899893569338</v>
      </c>
      <c r="AF175">
        <f t="shared" si="194"/>
        <v>4564.8615073770989</v>
      </c>
      <c r="AG175" s="13">
        <f t="shared" si="149"/>
        <v>5549.9303857118939</v>
      </c>
      <c r="AH175" s="13">
        <f t="shared" si="177"/>
        <v>4504.9776917865256</v>
      </c>
      <c r="AI175" s="13">
        <f t="shared" si="150"/>
        <v>18820.463058691992</v>
      </c>
      <c r="AJ175">
        <f t="shared" si="178"/>
        <v>4613.1412725836062</v>
      </c>
      <c r="AK175" s="13">
        <f t="shared" si="151"/>
        <v>5549.9303857118939</v>
      </c>
      <c r="AL175" s="37">
        <f t="shared" si="152"/>
        <v>2920.3624522220098</v>
      </c>
      <c r="AM175" s="13">
        <f t="shared" si="153"/>
        <v>13363.624866961673</v>
      </c>
      <c r="AN175">
        <f t="shared" si="179"/>
        <v>2997.1648939861575</v>
      </c>
      <c r="AO175" s="13">
        <f t="shared" si="154"/>
        <v>5104.2411726517294</v>
      </c>
      <c r="AP175" s="13">
        <f t="shared" si="180"/>
        <v>2922.2004777624052</v>
      </c>
      <c r="AQ175" s="13">
        <f t="shared" si="155"/>
        <v>18820.463058691992</v>
      </c>
      <c r="AR175" s="13">
        <f t="shared" si="181"/>
        <v>3030.3640585594858</v>
      </c>
      <c r="AS175" s="38">
        <f t="shared" si="156"/>
        <v>5104.2411726517294</v>
      </c>
      <c r="AT175" s="37">
        <f t="shared" si="157"/>
        <v>1575.2228181052485</v>
      </c>
      <c r="AU175" s="13">
        <f t="shared" si="158"/>
        <v>5345.449946784669</v>
      </c>
      <c r="AV175">
        <f t="shared" si="182"/>
        <v>1605.9437948109075</v>
      </c>
      <c r="AW175" s="13">
        <f t="shared" si="159"/>
        <v>1978.4794576065265</v>
      </c>
      <c r="AX175" s="13">
        <f t="shared" si="183"/>
        <v>1576.0422831813432</v>
      </c>
      <c r="AY175" s="13">
        <f t="shared" si="160"/>
        <v>18820.463058691992</v>
      </c>
      <c r="AZ175">
        <f t="shared" si="184"/>
        <v>1684.2058639784236</v>
      </c>
      <c r="BA175" s="13">
        <f t="shared" si="161"/>
        <v>1978.4794576065265</v>
      </c>
      <c r="BB175" s="37">
        <f t="shared" si="162"/>
        <v>1183.7374981592766</v>
      </c>
      <c r="BC175" s="13">
        <f t="shared" si="163"/>
        <v>8018.1749201770026</v>
      </c>
      <c r="BD175">
        <f t="shared" si="185"/>
        <v>1229.818963217765</v>
      </c>
      <c r="BE175" s="13">
        <f t="shared" si="164"/>
        <v>1574.3100310468933</v>
      </c>
      <c r="BF175" s="13">
        <f t="shared" si="186"/>
        <v>1184.8195383125708</v>
      </c>
      <c r="BG175" s="13">
        <f t="shared" si="165"/>
        <v>18820.463058691992</v>
      </c>
      <c r="BH175">
        <f t="shared" si="187"/>
        <v>1292.9831191096512</v>
      </c>
      <c r="BI175" s="13">
        <f t="shared" si="166"/>
        <v>1574.3100310468933</v>
      </c>
      <c r="BJ175" s="115">
        <f t="shared" si="167"/>
        <v>2281.2151501403541</v>
      </c>
      <c r="BK175" s="13">
        <f t="shared" si="168"/>
        <v>8018.1749201770026</v>
      </c>
      <c r="BL175">
        <f t="shared" si="188"/>
        <v>2327.2966151988426</v>
      </c>
      <c r="BM175" s="116">
        <f t="shared" si="169"/>
        <v>2285.183881040547</v>
      </c>
      <c r="BN175" s="13">
        <f t="shared" si="189"/>
        <v>2282.2971902936483</v>
      </c>
      <c r="BO175" s="13">
        <f t="shared" si="170"/>
        <v>18820.463058691992</v>
      </c>
      <c r="BP175">
        <f t="shared" si="190"/>
        <v>2390.4607710907289</v>
      </c>
      <c r="BQ175" s="13">
        <f t="shared" si="171"/>
        <v>2285.183881040547</v>
      </c>
      <c r="BR175" s="37">
        <f t="shared" si="172"/>
        <v>356.50079163128652</v>
      </c>
      <c r="BS175" s="13">
        <f t="shared" si="173"/>
        <v>8018.1749201770026</v>
      </c>
      <c r="BT175">
        <f t="shared" si="191"/>
        <v>402.58225668977502</v>
      </c>
      <c r="BU175" s="13">
        <f t="shared" si="174"/>
        <v>1000.7969427396886</v>
      </c>
      <c r="BV175" s="13">
        <f t="shared" si="192"/>
        <v>357.58283178458066</v>
      </c>
      <c r="BW175" s="13">
        <f t="shared" si="175"/>
        <v>18820.463058691992</v>
      </c>
      <c r="BX175">
        <f t="shared" si="193"/>
        <v>465.74641258166105</v>
      </c>
      <c r="BY175" s="13">
        <f t="shared" si="176"/>
        <v>1000.7969427396886</v>
      </c>
    </row>
    <row r="176" spans="29:77" x14ac:dyDescent="0.2">
      <c r="AC176">
        <v>175</v>
      </c>
      <c r="AD176" s="37">
        <f t="shared" si="147"/>
        <v>4503.4195539657812</v>
      </c>
      <c r="AE176" s="13">
        <f t="shared" si="148"/>
        <v>10690.899893569338</v>
      </c>
      <c r="AF176">
        <f t="shared" si="194"/>
        <v>4564.510410500463</v>
      </c>
      <c r="AG176" s="13">
        <f t="shared" si="149"/>
        <v>5549.9303857118939</v>
      </c>
      <c r="AH176" s="13">
        <f t="shared" si="177"/>
        <v>4504.9776917865256</v>
      </c>
      <c r="AI176" s="13">
        <f t="shared" si="150"/>
        <v>18820.463058691992</v>
      </c>
      <c r="AJ176">
        <f t="shared" si="178"/>
        <v>4612.5231949790514</v>
      </c>
      <c r="AK176" s="13">
        <f t="shared" si="151"/>
        <v>5549.9303857118939</v>
      </c>
      <c r="AL176" s="37">
        <f t="shared" si="152"/>
        <v>2920.3624522220098</v>
      </c>
      <c r="AM176" s="13">
        <f t="shared" si="153"/>
        <v>13363.624866961673</v>
      </c>
      <c r="AN176">
        <f t="shared" si="179"/>
        <v>2996.7260228903624</v>
      </c>
      <c r="AO176" s="13">
        <f t="shared" si="154"/>
        <v>5104.2411726517294</v>
      </c>
      <c r="AP176" s="13">
        <f t="shared" si="180"/>
        <v>2922.2004777624052</v>
      </c>
      <c r="AQ176" s="13">
        <f t="shared" si="155"/>
        <v>18820.463058691992</v>
      </c>
      <c r="AR176" s="13">
        <f t="shared" si="181"/>
        <v>3029.7459809549309</v>
      </c>
      <c r="AS176" s="38">
        <f t="shared" si="156"/>
        <v>5104.2411726517294</v>
      </c>
      <c r="AT176" s="37">
        <f t="shared" si="157"/>
        <v>1575.2228181052485</v>
      </c>
      <c r="AU176" s="13">
        <f t="shared" si="158"/>
        <v>5345.449946784669</v>
      </c>
      <c r="AV176">
        <f t="shared" si="182"/>
        <v>1605.7682463725894</v>
      </c>
      <c r="AW176" s="13">
        <f t="shared" si="159"/>
        <v>1978.4794576065265</v>
      </c>
      <c r="AX176" s="13">
        <f t="shared" si="183"/>
        <v>1576.0422831813432</v>
      </c>
      <c r="AY176" s="13">
        <f t="shared" si="160"/>
        <v>18820.463058691992</v>
      </c>
      <c r="AZ176">
        <f t="shared" si="184"/>
        <v>1683.587786373869</v>
      </c>
      <c r="BA176" s="13">
        <f t="shared" si="161"/>
        <v>1978.4794576065265</v>
      </c>
      <c r="BB176" s="37">
        <f t="shared" si="162"/>
        <v>1183.7374981592766</v>
      </c>
      <c r="BC176" s="13">
        <f t="shared" si="163"/>
        <v>8018.1749201770026</v>
      </c>
      <c r="BD176">
        <f t="shared" si="185"/>
        <v>1229.5556405602881</v>
      </c>
      <c r="BE176" s="13">
        <f t="shared" si="164"/>
        <v>1574.3100310468933</v>
      </c>
      <c r="BF176" s="13">
        <f t="shared" si="186"/>
        <v>1184.8195383125708</v>
      </c>
      <c r="BG176" s="13">
        <f t="shared" si="165"/>
        <v>18820.463058691992</v>
      </c>
      <c r="BH176">
        <f t="shared" si="187"/>
        <v>1292.3650415050965</v>
      </c>
      <c r="BI176" s="13">
        <f t="shared" si="166"/>
        <v>1574.3100310468933</v>
      </c>
      <c r="BJ176" s="115">
        <f t="shared" si="167"/>
        <v>2281.2151501403541</v>
      </c>
      <c r="BK176" s="13">
        <f t="shared" si="168"/>
        <v>8018.1749201770026</v>
      </c>
      <c r="BL176">
        <f t="shared" si="188"/>
        <v>2327.0332925413654</v>
      </c>
      <c r="BM176" s="116">
        <f t="shared" si="169"/>
        <v>2285.183881040547</v>
      </c>
      <c r="BN176" s="13">
        <f t="shared" si="189"/>
        <v>2282.2971902936483</v>
      </c>
      <c r="BO176" s="13">
        <f t="shared" si="170"/>
        <v>18820.463058691992</v>
      </c>
      <c r="BP176">
        <f t="shared" si="190"/>
        <v>2389.8426934861741</v>
      </c>
      <c r="BQ176" s="13">
        <f t="shared" si="171"/>
        <v>2285.183881040547</v>
      </c>
      <c r="BR176" s="37">
        <f t="shared" si="172"/>
        <v>356.50079163128652</v>
      </c>
      <c r="BS176" s="13">
        <f t="shared" si="173"/>
        <v>8018.1749201770026</v>
      </c>
      <c r="BT176">
        <f t="shared" si="191"/>
        <v>402.31893403229799</v>
      </c>
      <c r="BU176" s="13">
        <f t="shared" si="174"/>
        <v>1000.7969427396886</v>
      </c>
      <c r="BV176" s="13">
        <f t="shared" si="192"/>
        <v>357.58283178458066</v>
      </c>
      <c r="BW176" s="13">
        <f t="shared" si="175"/>
        <v>18820.463058691992</v>
      </c>
      <c r="BX176">
        <f t="shared" si="193"/>
        <v>465.12833497710631</v>
      </c>
      <c r="BY176" s="13">
        <f t="shared" si="176"/>
        <v>1000.7969427396886</v>
      </c>
    </row>
    <row r="177" spans="29:77" x14ac:dyDescent="0.2">
      <c r="AC177">
        <v>176</v>
      </c>
      <c r="AD177" s="37">
        <f t="shared" si="147"/>
        <v>4503.4195539657812</v>
      </c>
      <c r="AE177" s="13">
        <f t="shared" si="148"/>
        <v>10690.899893569338</v>
      </c>
      <c r="AF177">
        <f t="shared" si="194"/>
        <v>4564.1633033610615</v>
      </c>
      <c r="AG177" s="13">
        <f t="shared" si="149"/>
        <v>5549.9303857118939</v>
      </c>
      <c r="AH177" s="13">
        <f t="shared" si="177"/>
        <v>4504.9776917865256</v>
      </c>
      <c r="AI177" s="13">
        <f t="shared" si="150"/>
        <v>18820.463058691992</v>
      </c>
      <c r="AJ177">
        <f t="shared" si="178"/>
        <v>4611.9121409836389</v>
      </c>
      <c r="AK177" s="13">
        <f t="shared" si="151"/>
        <v>5549.9303857118939</v>
      </c>
      <c r="AL177" s="37">
        <f t="shared" si="152"/>
        <v>2920.3624522220098</v>
      </c>
      <c r="AM177" s="13">
        <f t="shared" si="153"/>
        <v>13363.624866961673</v>
      </c>
      <c r="AN177">
        <f t="shared" si="179"/>
        <v>2996.2921389661101</v>
      </c>
      <c r="AO177" s="13">
        <f t="shared" si="154"/>
        <v>5104.2411726517294</v>
      </c>
      <c r="AP177" s="13">
        <f t="shared" si="180"/>
        <v>2922.2004777624052</v>
      </c>
      <c r="AQ177" s="13">
        <f t="shared" si="155"/>
        <v>18820.463058691992</v>
      </c>
      <c r="AR177" s="13">
        <f t="shared" si="181"/>
        <v>3029.1349269595189</v>
      </c>
      <c r="AS177" s="38">
        <f t="shared" si="156"/>
        <v>5104.2411726517294</v>
      </c>
      <c r="AT177" s="37">
        <f t="shared" si="157"/>
        <v>1575.2228181052485</v>
      </c>
      <c r="AU177" s="13">
        <f t="shared" si="158"/>
        <v>5345.449946784669</v>
      </c>
      <c r="AV177">
        <f t="shared" si="182"/>
        <v>1605.5946928028886</v>
      </c>
      <c r="AW177" s="13">
        <f t="shared" si="159"/>
        <v>1978.4794576065265</v>
      </c>
      <c r="AX177" s="13">
        <f t="shared" si="183"/>
        <v>1576.0422831813432</v>
      </c>
      <c r="AY177" s="13">
        <f t="shared" si="160"/>
        <v>18820.463058691992</v>
      </c>
      <c r="AZ177">
        <f t="shared" si="184"/>
        <v>1682.9767323784567</v>
      </c>
      <c r="BA177" s="13">
        <f t="shared" si="161"/>
        <v>1978.4794576065265</v>
      </c>
      <c r="BB177" s="37">
        <f t="shared" si="162"/>
        <v>1183.7374981592766</v>
      </c>
      <c r="BC177" s="13">
        <f t="shared" si="163"/>
        <v>8018.1749201770026</v>
      </c>
      <c r="BD177">
        <f t="shared" si="185"/>
        <v>1229.2953102057368</v>
      </c>
      <c r="BE177" s="13">
        <f t="shared" si="164"/>
        <v>1574.3100310468933</v>
      </c>
      <c r="BF177" s="13">
        <f t="shared" si="186"/>
        <v>1184.8195383125708</v>
      </c>
      <c r="BG177" s="13">
        <f t="shared" si="165"/>
        <v>18820.463058691992</v>
      </c>
      <c r="BH177">
        <f t="shared" si="187"/>
        <v>1291.7539875096843</v>
      </c>
      <c r="BI177" s="13">
        <f t="shared" si="166"/>
        <v>1574.3100310468933</v>
      </c>
      <c r="BJ177" s="115">
        <f t="shared" si="167"/>
        <v>2281.2151501403541</v>
      </c>
      <c r="BK177" s="13">
        <f t="shared" si="168"/>
        <v>8018.1749201770026</v>
      </c>
      <c r="BL177">
        <f t="shared" si="188"/>
        <v>2326.7729621868143</v>
      </c>
      <c r="BM177" s="116">
        <f t="shared" si="169"/>
        <v>2285.183881040547</v>
      </c>
      <c r="BN177" s="13">
        <f t="shared" si="189"/>
        <v>2282.2971902936483</v>
      </c>
      <c r="BO177" s="13">
        <f t="shared" si="170"/>
        <v>18820.463058691992</v>
      </c>
      <c r="BP177">
        <f t="shared" si="190"/>
        <v>2389.2316394907621</v>
      </c>
      <c r="BQ177" s="13">
        <f t="shared" si="171"/>
        <v>2285.183881040547</v>
      </c>
      <c r="BR177" s="37">
        <f t="shared" si="172"/>
        <v>356.50079163128652</v>
      </c>
      <c r="BS177" s="13">
        <f t="shared" si="173"/>
        <v>8018.1749201770026</v>
      </c>
      <c r="BT177">
        <f t="shared" si="191"/>
        <v>402.05860367774676</v>
      </c>
      <c r="BU177" s="13">
        <f t="shared" si="174"/>
        <v>1000.7969427396886</v>
      </c>
      <c r="BV177" s="13">
        <f t="shared" si="192"/>
        <v>357.58283178458066</v>
      </c>
      <c r="BW177" s="13">
        <f t="shared" si="175"/>
        <v>18820.463058691992</v>
      </c>
      <c r="BX177">
        <f t="shared" si="193"/>
        <v>464.51728098169428</v>
      </c>
      <c r="BY177" s="13">
        <f t="shared" si="176"/>
        <v>1000.7969427396886</v>
      </c>
    </row>
    <row r="178" spans="29:77" x14ac:dyDescent="0.2">
      <c r="AC178">
        <v>177</v>
      </c>
      <c r="AD178" s="37">
        <f t="shared" si="147"/>
        <v>4503.4195539657812</v>
      </c>
      <c r="AE178" s="13">
        <f t="shared" si="148"/>
        <v>10690.899893569338</v>
      </c>
      <c r="AF178">
        <f t="shared" si="194"/>
        <v>4563.8201183362298</v>
      </c>
      <c r="AG178" s="13">
        <f t="shared" si="149"/>
        <v>5549.9303857118939</v>
      </c>
      <c r="AH178" s="13">
        <f t="shared" si="177"/>
        <v>4504.9776917865256</v>
      </c>
      <c r="AI178" s="13">
        <f t="shared" si="150"/>
        <v>18820.463058691992</v>
      </c>
      <c r="AJ178">
        <f t="shared" si="178"/>
        <v>4611.3079915531471</v>
      </c>
      <c r="AK178" s="13">
        <f t="shared" si="151"/>
        <v>5549.9303857118939</v>
      </c>
      <c r="AL178" s="37">
        <f t="shared" si="152"/>
        <v>2920.3624522220098</v>
      </c>
      <c r="AM178" s="13">
        <f t="shared" si="153"/>
        <v>13363.624866961673</v>
      </c>
      <c r="AN178">
        <f t="shared" si="179"/>
        <v>2995.8631576850703</v>
      </c>
      <c r="AO178" s="13">
        <f t="shared" si="154"/>
        <v>5104.2411726517294</v>
      </c>
      <c r="AP178" s="13">
        <f t="shared" si="180"/>
        <v>2922.2004777624052</v>
      </c>
      <c r="AQ178" s="13">
        <f t="shared" si="155"/>
        <v>18820.463058691992</v>
      </c>
      <c r="AR178" s="13">
        <f t="shared" si="181"/>
        <v>3028.5307775290266</v>
      </c>
      <c r="AS178" s="38">
        <f t="shared" si="156"/>
        <v>5104.2411726517294</v>
      </c>
      <c r="AT178" s="37">
        <f t="shared" si="157"/>
        <v>1575.2228181052485</v>
      </c>
      <c r="AU178" s="13">
        <f t="shared" si="158"/>
        <v>5345.449946784669</v>
      </c>
      <c r="AV178">
        <f t="shared" si="182"/>
        <v>1605.4231002904726</v>
      </c>
      <c r="AW178" s="13">
        <f t="shared" si="159"/>
        <v>1978.4794576065265</v>
      </c>
      <c r="AX178" s="13">
        <f t="shared" si="183"/>
        <v>1576.0422831813432</v>
      </c>
      <c r="AY178" s="13">
        <f t="shared" si="160"/>
        <v>18820.463058691992</v>
      </c>
      <c r="AZ178">
        <f t="shared" si="184"/>
        <v>1682.3725829479647</v>
      </c>
      <c r="BA178" s="13">
        <f t="shared" si="161"/>
        <v>1978.4794576065265</v>
      </c>
      <c r="BB178" s="37">
        <f t="shared" si="162"/>
        <v>1183.7374981592766</v>
      </c>
      <c r="BC178" s="13">
        <f t="shared" si="163"/>
        <v>8018.1749201770026</v>
      </c>
      <c r="BD178">
        <f t="shared" si="185"/>
        <v>1229.0379214371128</v>
      </c>
      <c r="BE178" s="13">
        <f t="shared" si="164"/>
        <v>1574.3100310468933</v>
      </c>
      <c r="BF178" s="13">
        <f t="shared" si="186"/>
        <v>1184.8195383125708</v>
      </c>
      <c r="BG178" s="13">
        <f t="shared" si="165"/>
        <v>18820.463058691992</v>
      </c>
      <c r="BH178">
        <f t="shared" si="187"/>
        <v>1291.1498380791923</v>
      </c>
      <c r="BI178" s="13">
        <f t="shared" si="166"/>
        <v>1574.3100310468933</v>
      </c>
      <c r="BJ178" s="115">
        <f t="shared" si="167"/>
        <v>2281.2151501403541</v>
      </c>
      <c r="BK178" s="13">
        <f t="shared" si="168"/>
        <v>8018.1749201770026</v>
      </c>
      <c r="BL178">
        <f t="shared" si="188"/>
        <v>2326.5155734181903</v>
      </c>
      <c r="BM178" s="116">
        <f t="shared" si="169"/>
        <v>2285.183881040547</v>
      </c>
      <c r="BN178" s="13">
        <f t="shared" si="189"/>
        <v>2282.2971902936483</v>
      </c>
      <c r="BO178" s="13">
        <f t="shared" si="170"/>
        <v>18820.463058691992</v>
      </c>
      <c r="BP178">
        <f t="shared" si="190"/>
        <v>2388.6274900602698</v>
      </c>
      <c r="BQ178" s="13">
        <f t="shared" si="171"/>
        <v>2285.183881040547</v>
      </c>
      <c r="BR178" s="37">
        <f t="shared" si="172"/>
        <v>356.50079163128652</v>
      </c>
      <c r="BS178" s="13">
        <f t="shared" si="173"/>
        <v>8018.1749201770026</v>
      </c>
      <c r="BT178">
        <f t="shared" si="191"/>
        <v>401.80121490912268</v>
      </c>
      <c r="BU178" s="13">
        <f t="shared" si="174"/>
        <v>1000.7969427396886</v>
      </c>
      <c r="BV178" s="13">
        <f t="shared" si="192"/>
        <v>357.58283178458066</v>
      </c>
      <c r="BW178" s="13">
        <f t="shared" si="175"/>
        <v>18820.463058691992</v>
      </c>
      <c r="BX178">
        <f t="shared" si="193"/>
        <v>463.91313155120207</v>
      </c>
      <c r="BY178" s="13">
        <f t="shared" si="176"/>
        <v>1000.7969427396886</v>
      </c>
    </row>
    <row r="179" spans="29:77" x14ac:dyDescent="0.2">
      <c r="AC179">
        <v>178</v>
      </c>
      <c r="AD179" s="37">
        <f t="shared" si="147"/>
        <v>4503.4195539657812</v>
      </c>
      <c r="AE179" s="13">
        <f t="shared" si="148"/>
        <v>10690.899893569338</v>
      </c>
      <c r="AF179">
        <f t="shared" si="194"/>
        <v>4563.4807893229126</v>
      </c>
      <c r="AG179" s="13">
        <f t="shared" si="149"/>
        <v>5549.9303857118939</v>
      </c>
      <c r="AH179" s="13">
        <f t="shared" si="177"/>
        <v>4504.9776917865256</v>
      </c>
      <c r="AI179" s="13">
        <f t="shared" si="150"/>
        <v>18820.463058691992</v>
      </c>
      <c r="AJ179">
        <f t="shared" si="178"/>
        <v>4610.7106303185028</v>
      </c>
      <c r="AK179" s="13">
        <f t="shared" si="151"/>
        <v>5549.9303857118939</v>
      </c>
      <c r="AL179" s="37">
        <f t="shared" si="152"/>
        <v>2920.3624522220098</v>
      </c>
      <c r="AM179" s="13">
        <f t="shared" si="153"/>
        <v>13363.624866961673</v>
      </c>
      <c r="AN179">
        <f t="shared" si="179"/>
        <v>2995.4389964184238</v>
      </c>
      <c r="AO179" s="13">
        <f t="shared" si="154"/>
        <v>5104.2411726517294</v>
      </c>
      <c r="AP179" s="13">
        <f t="shared" si="180"/>
        <v>2922.2004777624052</v>
      </c>
      <c r="AQ179" s="13">
        <f t="shared" si="155"/>
        <v>18820.463058691992</v>
      </c>
      <c r="AR179" s="13">
        <f t="shared" si="181"/>
        <v>3027.9334162943828</v>
      </c>
      <c r="AS179" s="38">
        <f t="shared" si="156"/>
        <v>5104.2411726517294</v>
      </c>
      <c r="AT179" s="37">
        <f t="shared" si="157"/>
        <v>1575.2228181052485</v>
      </c>
      <c r="AU179" s="13">
        <f t="shared" si="158"/>
        <v>5345.449946784669</v>
      </c>
      <c r="AV179">
        <f t="shared" si="182"/>
        <v>1605.253435783814</v>
      </c>
      <c r="AW179" s="13">
        <f t="shared" si="159"/>
        <v>1978.4794576065265</v>
      </c>
      <c r="AX179" s="13">
        <f t="shared" si="183"/>
        <v>1576.0422831813432</v>
      </c>
      <c r="AY179" s="13">
        <f t="shared" si="160"/>
        <v>18820.463058691992</v>
      </c>
      <c r="AZ179">
        <f t="shared" si="184"/>
        <v>1681.7752217133207</v>
      </c>
      <c r="BA179" s="13">
        <f t="shared" si="161"/>
        <v>1978.4794576065265</v>
      </c>
      <c r="BB179" s="37">
        <f t="shared" si="162"/>
        <v>1183.7374981592766</v>
      </c>
      <c r="BC179" s="13">
        <f t="shared" si="163"/>
        <v>8018.1749201770026</v>
      </c>
      <c r="BD179">
        <f t="shared" si="185"/>
        <v>1228.7834246771249</v>
      </c>
      <c r="BE179" s="13">
        <f t="shared" si="164"/>
        <v>1574.3100310468933</v>
      </c>
      <c r="BF179" s="13">
        <f t="shared" si="186"/>
        <v>1184.8195383125708</v>
      </c>
      <c r="BG179" s="13">
        <f t="shared" si="165"/>
        <v>18820.463058691992</v>
      </c>
      <c r="BH179">
        <f t="shared" si="187"/>
        <v>1290.5524768445482</v>
      </c>
      <c r="BI179" s="13">
        <f t="shared" si="166"/>
        <v>1574.3100310468933</v>
      </c>
      <c r="BJ179" s="115">
        <f t="shared" si="167"/>
        <v>2281.2151501403541</v>
      </c>
      <c r="BK179" s="13">
        <f t="shared" si="168"/>
        <v>8018.1749201770026</v>
      </c>
      <c r="BL179">
        <f t="shared" si="188"/>
        <v>2326.2610766582025</v>
      </c>
      <c r="BM179" s="116">
        <f t="shared" si="169"/>
        <v>2285.183881040547</v>
      </c>
      <c r="BN179" s="13">
        <f t="shared" si="189"/>
        <v>2282.2971902936483</v>
      </c>
      <c r="BO179" s="13">
        <f t="shared" si="170"/>
        <v>18820.463058691992</v>
      </c>
      <c r="BP179">
        <f t="shared" si="190"/>
        <v>2388.030128825626</v>
      </c>
      <c r="BQ179" s="13">
        <f t="shared" si="171"/>
        <v>2285.183881040547</v>
      </c>
      <c r="BR179" s="37">
        <f t="shared" si="172"/>
        <v>356.50079163128652</v>
      </c>
      <c r="BS179" s="13">
        <f t="shared" si="173"/>
        <v>8018.1749201770026</v>
      </c>
      <c r="BT179">
        <f t="shared" si="191"/>
        <v>401.54671814913485</v>
      </c>
      <c r="BU179" s="13">
        <f t="shared" si="174"/>
        <v>1000.7969427396886</v>
      </c>
      <c r="BV179" s="13">
        <f t="shared" si="192"/>
        <v>357.58283178458066</v>
      </c>
      <c r="BW179" s="13">
        <f t="shared" si="175"/>
        <v>18820.463058691992</v>
      </c>
      <c r="BX179">
        <f t="shared" si="193"/>
        <v>463.31577031655814</v>
      </c>
      <c r="BY179" s="13">
        <f t="shared" si="176"/>
        <v>1000.7969427396886</v>
      </c>
    </row>
    <row r="180" spans="29:77" x14ac:dyDescent="0.2">
      <c r="AC180">
        <v>179</v>
      </c>
      <c r="AD180" s="37">
        <f t="shared" si="147"/>
        <v>4503.4195539657812</v>
      </c>
      <c r="AE180" s="13">
        <f t="shared" si="148"/>
        <v>10690.899893569338</v>
      </c>
      <c r="AF180">
        <f t="shared" si="194"/>
        <v>4563.1452516952186</v>
      </c>
      <c r="AG180" s="13">
        <f t="shared" si="149"/>
        <v>5549.9303857118939</v>
      </c>
      <c r="AH180" s="13">
        <f t="shared" si="177"/>
        <v>4504.9776917865256</v>
      </c>
      <c r="AI180" s="13">
        <f t="shared" si="150"/>
        <v>18820.463058691992</v>
      </c>
      <c r="AJ180">
        <f t="shared" si="178"/>
        <v>4610.119943511062</v>
      </c>
      <c r="AK180" s="13">
        <f t="shared" si="151"/>
        <v>5549.9303857118939</v>
      </c>
      <c r="AL180" s="37">
        <f t="shared" si="152"/>
        <v>2920.3624522220098</v>
      </c>
      <c r="AM180" s="13">
        <f t="shared" si="153"/>
        <v>13363.624866961673</v>
      </c>
      <c r="AN180">
        <f t="shared" si="179"/>
        <v>2995.0195743838067</v>
      </c>
      <c r="AO180" s="13">
        <f t="shared" si="154"/>
        <v>5104.2411726517294</v>
      </c>
      <c r="AP180" s="13">
        <f t="shared" si="180"/>
        <v>2922.2004777624052</v>
      </c>
      <c r="AQ180" s="13">
        <f t="shared" si="155"/>
        <v>18820.463058691992</v>
      </c>
      <c r="AR180" s="13">
        <f t="shared" si="181"/>
        <v>3027.3427294869416</v>
      </c>
      <c r="AS180" s="38">
        <f t="shared" si="156"/>
        <v>5104.2411726517294</v>
      </c>
      <c r="AT180" s="37">
        <f t="shared" si="157"/>
        <v>1575.2228181052485</v>
      </c>
      <c r="AU180" s="13">
        <f t="shared" si="158"/>
        <v>5345.449946784669</v>
      </c>
      <c r="AV180">
        <f t="shared" si="182"/>
        <v>1605.0856669699674</v>
      </c>
      <c r="AW180" s="13">
        <f t="shared" si="159"/>
        <v>1978.4794576065265</v>
      </c>
      <c r="AX180" s="13">
        <f t="shared" si="183"/>
        <v>1576.0422831813432</v>
      </c>
      <c r="AY180" s="13">
        <f t="shared" si="160"/>
        <v>18820.463058691992</v>
      </c>
      <c r="AZ180">
        <f t="shared" si="184"/>
        <v>1681.1845349058794</v>
      </c>
      <c r="BA180" s="13">
        <f t="shared" si="161"/>
        <v>1978.4794576065265</v>
      </c>
      <c r="BB180" s="37">
        <f t="shared" si="162"/>
        <v>1183.7374981592766</v>
      </c>
      <c r="BC180" s="13">
        <f t="shared" si="163"/>
        <v>8018.1749201770026</v>
      </c>
      <c r="BD180">
        <f t="shared" si="185"/>
        <v>1228.5317714563548</v>
      </c>
      <c r="BE180" s="13">
        <f t="shared" si="164"/>
        <v>1574.3100310468933</v>
      </c>
      <c r="BF180" s="13">
        <f t="shared" si="186"/>
        <v>1184.8195383125708</v>
      </c>
      <c r="BG180" s="13">
        <f t="shared" si="165"/>
        <v>18820.463058691992</v>
      </c>
      <c r="BH180">
        <f t="shared" si="187"/>
        <v>1289.961790037107</v>
      </c>
      <c r="BI180" s="13">
        <f t="shared" si="166"/>
        <v>1574.3100310468933</v>
      </c>
      <c r="BJ180" s="115">
        <f t="shared" si="167"/>
        <v>2281.2151501403541</v>
      </c>
      <c r="BK180" s="13">
        <f t="shared" si="168"/>
        <v>8018.1749201770026</v>
      </c>
      <c r="BL180">
        <f t="shared" si="188"/>
        <v>2326.0094234374324</v>
      </c>
      <c r="BM180" s="116">
        <f t="shared" si="169"/>
        <v>2285.183881040547</v>
      </c>
      <c r="BN180" s="13">
        <f t="shared" si="189"/>
        <v>2282.2971902936483</v>
      </c>
      <c r="BO180" s="13">
        <f t="shared" si="170"/>
        <v>18820.463058691992</v>
      </c>
      <c r="BP180">
        <f t="shared" si="190"/>
        <v>2387.4394420181848</v>
      </c>
      <c r="BQ180" s="13">
        <f t="shared" si="171"/>
        <v>2285.183881040547</v>
      </c>
      <c r="BR180" s="37">
        <f t="shared" si="172"/>
        <v>356.50079163128652</v>
      </c>
      <c r="BS180" s="13">
        <f t="shared" si="173"/>
        <v>8018.1749201770026</v>
      </c>
      <c r="BT180">
        <f t="shared" si="191"/>
        <v>401.29506492836475</v>
      </c>
      <c r="BU180" s="13">
        <f t="shared" si="174"/>
        <v>1000.7969427396886</v>
      </c>
      <c r="BV180" s="13">
        <f t="shared" si="192"/>
        <v>357.58283178458066</v>
      </c>
      <c r="BW180" s="13">
        <f t="shared" si="175"/>
        <v>18820.463058691992</v>
      </c>
      <c r="BX180">
        <f t="shared" si="193"/>
        <v>462.72508350911693</v>
      </c>
      <c r="BY180" s="13">
        <f t="shared" si="176"/>
        <v>1000.7969427396886</v>
      </c>
    </row>
    <row r="181" spans="29:77" x14ac:dyDescent="0.2">
      <c r="AC181">
        <v>180</v>
      </c>
      <c r="AD181" s="37">
        <f t="shared" si="147"/>
        <v>4503.4195539657812</v>
      </c>
      <c r="AE181" s="13">
        <f t="shared" si="148"/>
        <v>10690.899893569338</v>
      </c>
      <c r="AF181">
        <f t="shared" si="194"/>
        <v>4562.8134422633884</v>
      </c>
      <c r="AG181" s="13">
        <f t="shared" si="149"/>
        <v>5549.9303857118939</v>
      </c>
      <c r="AH181" s="13">
        <f t="shared" si="177"/>
        <v>4504.9776917865256</v>
      </c>
      <c r="AI181" s="13">
        <f t="shared" si="150"/>
        <v>18820.463058691992</v>
      </c>
      <c r="AJ181">
        <f t="shared" si="178"/>
        <v>4609.5358198903696</v>
      </c>
      <c r="AK181" s="13">
        <f t="shared" si="151"/>
        <v>5549.9303857118939</v>
      </c>
      <c r="AL181" s="37">
        <f t="shared" si="152"/>
        <v>2920.3624522220098</v>
      </c>
      <c r="AM181" s="13">
        <f t="shared" si="153"/>
        <v>13363.624866961673</v>
      </c>
      <c r="AN181">
        <f t="shared" si="179"/>
        <v>2994.6048125940192</v>
      </c>
      <c r="AO181" s="13">
        <f t="shared" si="154"/>
        <v>5104.2411726517294</v>
      </c>
      <c r="AP181" s="13">
        <f t="shared" si="180"/>
        <v>2922.2004777624052</v>
      </c>
      <c r="AQ181" s="13">
        <f t="shared" si="155"/>
        <v>18820.463058691992</v>
      </c>
      <c r="AR181" s="13">
        <f t="shared" si="181"/>
        <v>3026.7586058662496</v>
      </c>
      <c r="AS181" s="38">
        <f t="shared" si="156"/>
        <v>5104.2411726517294</v>
      </c>
      <c r="AT181" s="37">
        <f t="shared" si="157"/>
        <v>1575.2228181052485</v>
      </c>
      <c r="AU181" s="13">
        <f t="shared" si="158"/>
        <v>5345.449946784669</v>
      </c>
      <c r="AV181">
        <f t="shared" si="182"/>
        <v>1604.9197622540523</v>
      </c>
      <c r="AW181" s="13">
        <f t="shared" si="159"/>
        <v>1978.4794576065265</v>
      </c>
      <c r="AX181" s="13">
        <f t="shared" si="183"/>
        <v>1576.0422831813432</v>
      </c>
      <c r="AY181" s="13">
        <f t="shared" si="160"/>
        <v>18820.463058691992</v>
      </c>
      <c r="AZ181">
        <f t="shared" si="184"/>
        <v>1680.6004112851876</v>
      </c>
      <c r="BA181" s="13">
        <f t="shared" si="161"/>
        <v>1978.4794576065265</v>
      </c>
      <c r="BB181" s="37">
        <f t="shared" si="162"/>
        <v>1183.7374981592766</v>
      </c>
      <c r="BC181" s="13">
        <f t="shared" si="163"/>
        <v>8018.1749201770026</v>
      </c>
      <c r="BD181">
        <f t="shared" si="185"/>
        <v>1228.2829143824822</v>
      </c>
      <c r="BE181" s="13">
        <f t="shared" si="164"/>
        <v>1574.3100310468933</v>
      </c>
      <c r="BF181" s="13">
        <f t="shared" si="186"/>
        <v>1184.8195383125708</v>
      </c>
      <c r="BG181" s="13">
        <f t="shared" si="165"/>
        <v>18820.463058691992</v>
      </c>
      <c r="BH181">
        <f t="shared" si="187"/>
        <v>1289.3776664164152</v>
      </c>
      <c r="BI181" s="13">
        <f t="shared" si="166"/>
        <v>1574.3100310468933</v>
      </c>
      <c r="BJ181" s="115">
        <f t="shared" si="167"/>
        <v>2281.2151501403541</v>
      </c>
      <c r="BK181" s="13">
        <f t="shared" si="168"/>
        <v>8018.1749201770026</v>
      </c>
      <c r="BL181">
        <f t="shared" si="188"/>
        <v>2325.7605663635595</v>
      </c>
      <c r="BM181" s="116">
        <f t="shared" si="169"/>
        <v>2285.183881040547</v>
      </c>
      <c r="BN181" s="13">
        <f t="shared" si="189"/>
        <v>2282.2971902936483</v>
      </c>
      <c r="BO181" s="13">
        <f t="shared" si="170"/>
        <v>18820.463058691992</v>
      </c>
      <c r="BP181">
        <f t="shared" si="190"/>
        <v>2386.8553183974927</v>
      </c>
      <c r="BQ181" s="13">
        <f t="shared" si="171"/>
        <v>2285.183881040547</v>
      </c>
      <c r="BR181" s="37">
        <f t="shared" si="172"/>
        <v>356.50079163128652</v>
      </c>
      <c r="BS181" s="13">
        <f t="shared" si="173"/>
        <v>8018.1749201770026</v>
      </c>
      <c r="BT181">
        <f t="shared" si="191"/>
        <v>401.04620785449208</v>
      </c>
      <c r="BU181" s="13">
        <f t="shared" si="174"/>
        <v>1000.7969427396886</v>
      </c>
      <c r="BV181" s="13">
        <f t="shared" si="192"/>
        <v>357.58283178458066</v>
      </c>
      <c r="BW181" s="13">
        <f t="shared" si="175"/>
        <v>18820.463058691992</v>
      </c>
      <c r="BX181">
        <f t="shared" si="193"/>
        <v>462.14095988842507</v>
      </c>
      <c r="BY181" s="13">
        <f t="shared" si="176"/>
        <v>1000.7969427396886</v>
      </c>
    </row>
    <row r="182" spans="29:77" x14ac:dyDescent="0.2">
      <c r="AC182">
        <v>181</v>
      </c>
      <c r="AD182" s="37">
        <f t="shared" si="147"/>
        <v>4503.4195539657812</v>
      </c>
      <c r="AE182" s="13">
        <f t="shared" si="148"/>
        <v>10690.899893569338</v>
      </c>
      <c r="AF182">
        <f t="shared" si="194"/>
        <v>4562.4852992341202</v>
      </c>
      <c r="AG182" s="13">
        <f t="shared" si="149"/>
        <v>5549.9303857118939</v>
      </c>
      <c r="AH182" s="13">
        <f t="shared" si="177"/>
        <v>4504.9776917865256</v>
      </c>
      <c r="AI182" s="13">
        <f t="shared" si="150"/>
        <v>18820.463058691992</v>
      </c>
      <c r="AJ182">
        <f t="shared" si="178"/>
        <v>4608.958150674327</v>
      </c>
      <c r="AK182" s="13">
        <f t="shared" si="151"/>
        <v>5549.9303857118939</v>
      </c>
      <c r="AL182" s="37">
        <f t="shared" si="152"/>
        <v>2920.3624522220098</v>
      </c>
      <c r="AM182" s="13">
        <f t="shared" si="153"/>
        <v>13363.624866961673</v>
      </c>
      <c r="AN182">
        <f t="shared" si="179"/>
        <v>2994.1946338074335</v>
      </c>
      <c r="AO182" s="13">
        <f t="shared" si="154"/>
        <v>5104.2411726517294</v>
      </c>
      <c r="AP182" s="13">
        <f t="shared" si="180"/>
        <v>2922.2004777624052</v>
      </c>
      <c r="AQ182" s="13">
        <f t="shared" si="155"/>
        <v>18820.463058691992</v>
      </c>
      <c r="AR182" s="13">
        <f t="shared" si="181"/>
        <v>3026.1809366502061</v>
      </c>
      <c r="AS182" s="38">
        <f t="shared" si="156"/>
        <v>5104.2411726517294</v>
      </c>
      <c r="AT182" s="37">
        <f t="shared" si="157"/>
        <v>1575.2228181052485</v>
      </c>
      <c r="AU182" s="13">
        <f t="shared" si="158"/>
        <v>5345.449946784669</v>
      </c>
      <c r="AV182">
        <f t="shared" si="182"/>
        <v>1604.755690739418</v>
      </c>
      <c r="AW182" s="13">
        <f t="shared" si="159"/>
        <v>1978.4794576065265</v>
      </c>
      <c r="AX182" s="13">
        <f t="shared" si="183"/>
        <v>1576.0422831813432</v>
      </c>
      <c r="AY182" s="13">
        <f t="shared" si="160"/>
        <v>18820.463058691992</v>
      </c>
      <c r="AZ182">
        <f t="shared" si="184"/>
        <v>1680.0227420691442</v>
      </c>
      <c r="BA182" s="13">
        <f t="shared" si="161"/>
        <v>1978.4794576065265</v>
      </c>
      <c r="BB182" s="37">
        <f t="shared" si="162"/>
        <v>1183.7374981592766</v>
      </c>
      <c r="BC182" s="13">
        <f t="shared" si="163"/>
        <v>8018.1749201770026</v>
      </c>
      <c r="BD182">
        <f t="shared" si="185"/>
        <v>1228.0368071105308</v>
      </c>
      <c r="BE182" s="13">
        <f t="shared" si="164"/>
        <v>1574.3100310468933</v>
      </c>
      <c r="BF182" s="13">
        <f t="shared" si="186"/>
        <v>1184.8195383125708</v>
      </c>
      <c r="BG182" s="13">
        <f t="shared" si="165"/>
        <v>18820.463058691992</v>
      </c>
      <c r="BH182">
        <f t="shared" si="187"/>
        <v>1288.7999972003718</v>
      </c>
      <c r="BI182" s="13">
        <f t="shared" si="166"/>
        <v>1574.3100310468933</v>
      </c>
      <c r="BJ182" s="115">
        <f t="shared" si="167"/>
        <v>2281.2151501403541</v>
      </c>
      <c r="BK182" s="13">
        <f t="shared" si="168"/>
        <v>8018.1749201770026</v>
      </c>
      <c r="BL182">
        <f t="shared" si="188"/>
        <v>2325.5144590916084</v>
      </c>
      <c r="BM182" s="116">
        <f t="shared" si="169"/>
        <v>2285.183881040547</v>
      </c>
      <c r="BN182" s="13">
        <f t="shared" si="189"/>
        <v>2282.2971902936483</v>
      </c>
      <c r="BO182" s="13">
        <f t="shared" si="170"/>
        <v>18820.463058691992</v>
      </c>
      <c r="BP182">
        <f t="shared" si="190"/>
        <v>2386.2776491814493</v>
      </c>
      <c r="BQ182" s="13">
        <f t="shared" si="171"/>
        <v>2285.183881040547</v>
      </c>
      <c r="BR182" s="37">
        <f t="shared" si="172"/>
        <v>356.50079163128652</v>
      </c>
      <c r="BS182" s="13">
        <f t="shared" si="173"/>
        <v>8018.1749201770026</v>
      </c>
      <c r="BT182">
        <f t="shared" si="191"/>
        <v>400.80010058254067</v>
      </c>
      <c r="BU182" s="13">
        <f t="shared" si="174"/>
        <v>1000.7969427396886</v>
      </c>
      <c r="BV182" s="13">
        <f t="shared" si="192"/>
        <v>357.58283178458066</v>
      </c>
      <c r="BW182" s="13">
        <f t="shared" si="175"/>
        <v>18820.463058691992</v>
      </c>
      <c r="BX182">
        <f t="shared" si="193"/>
        <v>461.56329067238175</v>
      </c>
      <c r="BY182" s="13">
        <f t="shared" si="176"/>
        <v>1000.7969427396886</v>
      </c>
    </row>
    <row r="183" spans="29:77" x14ac:dyDescent="0.2">
      <c r="AC183">
        <v>182</v>
      </c>
      <c r="AD183" s="37">
        <f t="shared" si="147"/>
        <v>4503.4195539657812</v>
      </c>
      <c r="AE183" s="13">
        <f t="shared" si="148"/>
        <v>10690.899893569338</v>
      </c>
      <c r="AF183">
        <f t="shared" si="194"/>
        <v>4562.160762172206</v>
      </c>
      <c r="AG183" s="13">
        <f t="shared" si="149"/>
        <v>5549.9303857118939</v>
      </c>
      <c r="AH183" s="13">
        <f t="shared" si="177"/>
        <v>4504.9776917865256</v>
      </c>
      <c r="AI183" s="13">
        <f t="shared" si="150"/>
        <v>18820.463058691992</v>
      </c>
      <c r="AJ183">
        <f t="shared" si="178"/>
        <v>4608.3868294716467</v>
      </c>
      <c r="AK183" s="13">
        <f t="shared" si="151"/>
        <v>5549.9303857118939</v>
      </c>
      <c r="AL183" s="37">
        <f t="shared" si="152"/>
        <v>2920.3624522220098</v>
      </c>
      <c r="AM183" s="13">
        <f t="shared" si="153"/>
        <v>13363.624866961673</v>
      </c>
      <c r="AN183">
        <f t="shared" si="179"/>
        <v>2993.7889624800409</v>
      </c>
      <c r="AO183" s="13">
        <f t="shared" si="154"/>
        <v>5104.2411726517294</v>
      </c>
      <c r="AP183" s="13">
        <f t="shared" si="180"/>
        <v>2922.2004777624052</v>
      </c>
      <c r="AQ183" s="13">
        <f t="shared" si="155"/>
        <v>18820.463058691992</v>
      </c>
      <c r="AR183" s="13">
        <f t="shared" si="181"/>
        <v>3025.6096154475258</v>
      </c>
      <c r="AS183" s="38">
        <f t="shared" si="156"/>
        <v>5104.2411726517294</v>
      </c>
      <c r="AT183" s="37">
        <f t="shared" si="157"/>
        <v>1575.2228181052485</v>
      </c>
      <c r="AU183" s="13">
        <f t="shared" si="158"/>
        <v>5345.449946784669</v>
      </c>
      <c r="AV183">
        <f t="shared" si="182"/>
        <v>1604.5934222084609</v>
      </c>
      <c r="AW183" s="13">
        <f t="shared" si="159"/>
        <v>1978.4794576065265</v>
      </c>
      <c r="AX183" s="13">
        <f t="shared" si="183"/>
        <v>1576.0422831813432</v>
      </c>
      <c r="AY183" s="13">
        <f t="shared" si="160"/>
        <v>18820.463058691992</v>
      </c>
      <c r="AZ183">
        <f t="shared" si="184"/>
        <v>1679.4514208664641</v>
      </c>
      <c r="BA183" s="13">
        <f t="shared" si="161"/>
        <v>1978.4794576065265</v>
      </c>
      <c r="BB183" s="37">
        <f t="shared" si="162"/>
        <v>1183.7374981592766</v>
      </c>
      <c r="BC183" s="13">
        <f t="shared" si="163"/>
        <v>8018.1749201770026</v>
      </c>
      <c r="BD183">
        <f t="shared" si="185"/>
        <v>1227.7934043140954</v>
      </c>
      <c r="BE183" s="13">
        <f t="shared" si="164"/>
        <v>1574.3100310468933</v>
      </c>
      <c r="BF183" s="13">
        <f t="shared" si="186"/>
        <v>1184.8195383125708</v>
      </c>
      <c r="BG183" s="13">
        <f t="shared" si="165"/>
        <v>18820.463058691992</v>
      </c>
      <c r="BH183">
        <f t="shared" si="187"/>
        <v>1288.2286759976917</v>
      </c>
      <c r="BI183" s="13">
        <f t="shared" si="166"/>
        <v>1574.3100310468933</v>
      </c>
      <c r="BJ183" s="115">
        <f t="shared" si="167"/>
        <v>2281.2151501403541</v>
      </c>
      <c r="BK183" s="13">
        <f t="shared" si="168"/>
        <v>8018.1749201770026</v>
      </c>
      <c r="BL183">
        <f t="shared" si="188"/>
        <v>2325.2710562951729</v>
      </c>
      <c r="BM183" s="116">
        <f t="shared" si="169"/>
        <v>2285.183881040547</v>
      </c>
      <c r="BN183" s="13">
        <f t="shared" si="189"/>
        <v>2282.2971902936483</v>
      </c>
      <c r="BO183" s="13">
        <f t="shared" si="170"/>
        <v>18820.463058691992</v>
      </c>
      <c r="BP183">
        <f t="shared" si="190"/>
        <v>2385.706327978769</v>
      </c>
      <c r="BQ183" s="13">
        <f t="shared" si="171"/>
        <v>2285.183881040547</v>
      </c>
      <c r="BR183" s="37">
        <f t="shared" si="172"/>
        <v>356.50079163128652</v>
      </c>
      <c r="BS183" s="13">
        <f t="shared" si="173"/>
        <v>8018.1749201770026</v>
      </c>
      <c r="BT183">
        <f t="shared" si="191"/>
        <v>400.55669778610519</v>
      </c>
      <c r="BU183" s="13">
        <f t="shared" si="174"/>
        <v>1000.7969427396886</v>
      </c>
      <c r="BV183" s="13">
        <f t="shared" si="192"/>
        <v>357.58283178458066</v>
      </c>
      <c r="BW183" s="13">
        <f t="shared" si="175"/>
        <v>18820.463058691992</v>
      </c>
      <c r="BX183">
        <f t="shared" si="193"/>
        <v>460.99196946970153</v>
      </c>
      <c r="BY183" s="13">
        <f t="shared" si="176"/>
        <v>1000.7969427396886</v>
      </c>
    </row>
    <row r="184" spans="29:77" x14ac:dyDescent="0.2">
      <c r="AC184">
        <v>183</v>
      </c>
      <c r="AD184" s="37">
        <f t="shared" si="147"/>
        <v>4503.4195539657812</v>
      </c>
      <c r="AE184" s="13">
        <f t="shared" si="148"/>
        <v>10690.899893569338</v>
      </c>
      <c r="AF184">
        <f t="shared" si="194"/>
        <v>4561.8397719634277</v>
      </c>
      <c r="AG184" s="13">
        <f t="shared" si="149"/>
        <v>5549.9303857118939</v>
      </c>
      <c r="AH184" s="13">
        <f t="shared" si="177"/>
        <v>4504.9776917865256</v>
      </c>
      <c r="AI184" s="13">
        <f t="shared" si="150"/>
        <v>18820.463058691992</v>
      </c>
      <c r="AJ184">
        <f t="shared" si="178"/>
        <v>4607.8217522165369</v>
      </c>
      <c r="AK184" s="13">
        <f t="shared" si="151"/>
        <v>5549.9303857118939</v>
      </c>
      <c r="AL184" s="37">
        <f t="shared" si="152"/>
        <v>2920.3624522220098</v>
      </c>
      <c r="AM184" s="13">
        <f t="shared" si="153"/>
        <v>13363.624866961673</v>
      </c>
      <c r="AN184">
        <f t="shared" si="179"/>
        <v>2993.387724719068</v>
      </c>
      <c r="AO184" s="13">
        <f t="shared" si="154"/>
        <v>5104.2411726517294</v>
      </c>
      <c r="AP184" s="13">
        <f t="shared" si="180"/>
        <v>2922.2004777624052</v>
      </c>
      <c r="AQ184" s="13">
        <f t="shared" si="155"/>
        <v>18820.463058691992</v>
      </c>
      <c r="AR184" s="13">
        <f t="shared" si="181"/>
        <v>3025.044538192416</v>
      </c>
      <c r="AS184" s="38">
        <f t="shared" si="156"/>
        <v>5104.2411726517294</v>
      </c>
      <c r="AT184" s="37">
        <f t="shared" si="157"/>
        <v>1575.2228181052485</v>
      </c>
      <c r="AU184" s="13">
        <f t="shared" si="158"/>
        <v>5345.449946784669</v>
      </c>
      <c r="AV184">
        <f t="shared" si="182"/>
        <v>1604.4329271040717</v>
      </c>
      <c r="AW184" s="13">
        <f t="shared" si="159"/>
        <v>1978.4794576065265</v>
      </c>
      <c r="AX184" s="13">
        <f t="shared" si="183"/>
        <v>1576.0422831813432</v>
      </c>
      <c r="AY184" s="13">
        <f t="shared" si="160"/>
        <v>18820.463058691992</v>
      </c>
      <c r="AZ184">
        <f t="shared" si="184"/>
        <v>1678.8863436113541</v>
      </c>
      <c r="BA184" s="13">
        <f t="shared" si="161"/>
        <v>1978.4794576065265</v>
      </c>
      <c r="BB184" s="37">
        <f t="shared" si="162"/>
        <v>1183.7374981592766</v>
      </c>
      <c r="BC184" s="13">
        <f t="shared" si="163"/>
        <v>8018.1749201770026</v>
      </c>
      <c r="BD184">
        <f t="shared" si="185"/>
        <v>1227.5526616575116</v>
      </c>
      <c r="BE184" s="13">
        <f t="shared" si="164"/>
        <v>1574.3100310468933</v>
      </c>
      <c r="BF184" s="13">
        <f t="shared" si="186"/>
        <v>1184.8195383125708</v>
      </c>
      <c r="BG184" s="13">
        <f t="shared" si="165"/>
        <v>18820.463058691992</v>
      </c>
      <c r="BH184">
        <f t="shared" si="187"/>
        <v>1287.6635987425816</v>
      </c>
      <c r="BI184" s="13">
        <f t="shared" si="166"/>
        <v>1574.3100310468933</v>
      </c>
      <c r="BJ184" s="115">
        <f t="shared" si="167"/>
        <v>2281.2151501403541</v>
      </c>
      <c r="BK184" s="13">
        <f t="shared" si="168"/>
        <v>8018.1749201770026</v>
      </c>
      <c r="BL184">
        <f t="shared" si="188"/>
        <v>2325.0303136385892</v>
      </c>
      <c r="BM184" s="116">
        <f t="shared" si="169"/>
        <v>2285.183881040547</v>
      </c>
      <c r="BN184" s="13">
        <f t="shared" si="189"/>
        <v>2282.2971902936483</v>
      </c>
      <c r="BO184" s="13">
        <f t="shared" si="170"/>
        <v>18820.463058691992</v>
      </c>
      <c r="BP184">
        <f t="shared" si="190"/>
        <v>2385.1412507236591</v>
      </c>
      <c r="BQ184" s="13">
        <f t="shared" si="171"/>
        <v>2285.183881040547</v>
      </c>
      <c r="BR184" s="37">
        <f t="shared" si="172"/>
        <v>356.50079163128652</v>
      </c>
      <c r="BS184" s="13">
        <f t="shared" si="173"/>
        <v>8018.1749201770026</v>
      </c>
      <c r="BT184">
        <f t="shared" si="191"/>
        <v>400.31595512952151</v>
      </c>
      <c r="BU184" s="13">
        <f t="shared" si="174"/>
        <v>1000.7969427396886</v>
      </c>
      <c r="BV184" s="13">
        <f t="shared" si="192"/>
        <v>357.58283178458066</v>
      </c>
      <c r="BW184" s="13">
        <f t="shared" si="175"/>
        <v>18820.463058691992</v>
      </c>
      <c r="BX184">
        <f t="shared" si="193"/>
        <v>460.42689221459153</v>
      </c>
      <c r="BY184" s="13">
        <f t="shared" si="176"/>
        <v>1000.7969427396886</v>
      </c>
    </row>
    <row r="185" spans="29:77" x14ac:dyDescent="0.2">
      <c r="AC185">
        <v>184</v>
      </c>
      <c r="AD185" s="37">
        <f t="shared" si="147"/>
        <v>4503.4195539657812</v>
      </c>
      <c r="AE185" s="13">
        <f t="shared" si="148"/>
        <v>10690.899893569338</v>
      </c>
      <c r="AF185">
        <f t="shared" si="194"/>
        <v>4561.5222707786579</v>
      </c>
      <c r="AG185" s="13">
        <f t="shared" si="149"/>
        <v>5549.9303857118939</v>
      </c>
      <c r="AH185" s="13">
        <f t="shared" si="177"/>
        <v>4504.9776917865256</v>
      </c>
      <c r="AI185" s="13">
        <f t="shared" si="150"/>
        <v>18820.463058691992</v>
      </c>
      <c r="AJ185">
        <f t="shared" si="178"/>
        <v>4607.2628171055039</v>
      </c>
      <c r="AK185" s="13">
        <f t="shared" si="151"/>
        <v>5549.9303857118939</v>
      </c>
      <c r="AL185" s="37">
        <f t="shared" si="152"/>
        <v>2920.3624522220098</v>
      </c>
      <c r="AM185" s="13">
        <f t="shared" si="153"/>
        <v>13363.624866961673</v>
      </c>
      <c r="AN185">
        <f t="shared" si="179"/>
        <v>2992.9908482381056</v>
      </c>
      <c r="AO185" s="13">
        <f t="shared" si="154"/>
        <v>5104.2411726517294</v>
      </c>
      <c r="AP185" s="13">
        <f t="shared" si="180"/>
        <v>2922.2004777624052</v>
      </c>
      <c r="AQ185" s="13">
        <f t="shared" si="155"/>
        <v>18820.463058691992</v>
      </c>
      <c r="AR185" s="13">
        <f t="shared" si="181"/>
        <v>3024.4856030813835</v>
      </c>
      <c r="AS185" s="38">
        <f t="shared" si="156"/>
        <v>5104.2411726517294</v>
      </c>
      <c r="AT185" s="37">
        <f t="shared" si="157"/>
        <v>1575.2228181052485</v>
      </c>
      <c r="AU185" s="13">
        <f t="shared" si="158"/>
        <v>5345.449946784669</v>
      </c>
      <c r="AV185">
        <f t="shared" si="182"/>
        <v>1604.2741765116868</v>
      </c>
      <c r="AW185" s="13">
        <f t="shared" si="159"/>
        <v>1978.4794576065265</v>
      </c>
      <c r="AX185" s="13">
        <f t="shared" si="183"/>
        <v>1576.0422831813432</v>
      </c>
      <c r="AY185" s="13">
        <f t="shared" si="160"/>
        <v>18820.463058691992</v>
      </c>
      <c r="AZ185">
        <f t="shared" si="184"/>
        <v>1678.3274085003216</v>
      </c>
      <c r="BA185" s="13">
        <f t="shared" si="161"/>
        <v>1978.4794576065265</v>
      </c>
      <c r="BB185" s="37">
        <f t="shared" si="162"/>
        <v>1183.7374981592766</v>
      </c>
      <c r="BC185" s="13">
        <f t="shared" si="163"/>
        <v>8018.1749201770026</v>
      </c>
      <c r="BD185">
        <f t="shared" si="185"/>
        <v>1227.3145357689341</v>
      </c>
      <c r="BE185" s="13">
        <f t="shared" si="164"/>
        <v>1574.3100310468933</v>
      </c>
      <c r="BF185" s="13">
        <f t="shared" si="186"/>
        <v>1184.8195383125708</v>
      </c>
      <c r="BG185" s="13">
        <f t="shared" si="165"/>
        <v>18820.463058691992</v>
      </c>
      <c r="BH185">
        <f t="shared" si="187"/>
        <v>1287.1046636315491</v>
      </c>
      <c r="BI185" s="13">
        <f t="shared" si="166"/>
        <v>1574.3100310468933</v>
      </c>
      <c r="BJ185" s="115">
        <f t="shared" si="167"/>
        <v>2281.2151501403541</v>
      </c>
      <c r="BK185" s="13">
        <f t="shared" si="168"/>
        <v>8018.1749201770026</v>
      </c>
      <c r="BL185">
        <f t="shared" si="188"/>
        <v>2324.7921877500116</v>
      </c>
      <c r="BM185" s="116">
        <f t="shared" si="169"/>
        <v>2285.183881040547</v>
      </c>
      <c r="BN185" s="13">
        <f t="shared" si="189"/>
        <v>2282.2971902936483</v>
      </c>
      <c r="BO185" s="13">
        <f t="shared" si="170"/>
        <v>18820.463058691992</v>
      </c>
      <c r="BP185">
        <f t="shared" si="190"/>
        <v>2384.5823156126266</v>
      </c>
      <c r="BQ185" s="13">
        <f t="shared" si="171"/>
        <v>2285.183881040547</v>
      </c>
      <c r="BR185" s="37">
        <f t="shared" si="172"/>
        <v>356.50079163128652</v>
      </c>
      <c r="BS185" s="13">
        <f t="shared" si="173"/>
        <v>8018.1749201770026</v>
      </c>
      <c r="BT185">
        <f t="shared" si="191"/>
        <v>400.07782924094414</v>
      </c>
      <c r="BU185" s="13">
        <f t="shared" si="174"/>
        <v>1000.7969427396886</v>
      </c>
      <c r="BV185" s="13">
        <f t="shared" si="192"/>
        <v>357.58283178458066</v>
      </c>
      <c r="BW185" s="13">
        <f t="shared" si="175"/>
        <v>18820.463058691992</v>
      </c>
      <c r="BX185">
        <f t="shared" si="193"/>
        <v>459.86795710355887</v>
      </c>
      <c r="BY185" s="13">
        <f t="shared" si="176"/>
        <v>1000.7969427396886</v>
      </c>
    </row>
    <row r="186" spans="29:77" x14ac:dyDescent="0.2">
      <c r="AC186">
        <v>185</v>
      </c>
      <c r="AD186" s="37">
        <f t="shared" si="147"/>
        <v>4503.4195539657812</v>
      </c>
      <c r="AE186" s="13">
        <f t="shared" si="148"/>
        <v>10690.899893569338</v>
      </c>
      <c r="AF186">
        <f t="shared" si="194"/>
        <v>4561.208202039129</v>
      </c>
      <c r="AG186" s="13">
        <f t="shared" si="149"/>
        <v>5549.9303857118939</v>
      </c>
      <c r="AH186" s="13">
        <f t="shared" si="177"/>
        <v>4504.9776917865256</v>
      </c>
      <c r="AI186" s="13">
        <f t="shared" si="150"/>
        <v>18820.463058691992</v>
      </c>
      <c r="AJ186">
        <f t="shared" si="178"/>
        <v>4606.7099245362124</v>
      </c>
      <c r="AK186" s="13">
        <f t="shared" si="151"/>
        <v>5549.9303857118939</v>
      </c>
      <c r="AL186" s="37">
        <f t="shared" si="152"/>
        <v>2920.3624522220098</v>
      </c>
      <c r="AM186" s="13">
        <f t="shared" si="153"/>
        <v>13363.624866961673</v>
      </c>
      <c r="AN186">
        <f t="shared" si="179"/>
        <v>2992.5982623136947</v>
      </c>
      <c r="AO186" s="13">
        <f t="shared" si="154"/>
        <v>5104.2411726517294</v>
      </c>
      <c r="AP186" s="13">
        <f t="shared" si="180"/>
        <v>2922.2004777624052</v>
      </c>
      <c r="AQ186" s="13">
        <f t="shared" si="155"/>
        <v>18820.463058691992</v>
      </c>
      <c r="AR186" s="13">
        <f t="shared" si="181"/>
        <v>3023.9327105120915</v>
      </c>
      <c r="AS186" s="38">
        <f t="shared" si="156"/>
        <v>5104.2411726517294</v>
      </c>
      <c r="AT186" s="37">
        <f t="shared" si="157"/>
        <v>1575.2228181052485</v>
      </c>
      <c r="AU186" s="13">
        <f t="shared" si="158"/>
        <v>5345.449946784669</v>
      </c>
      <c r="AV186">
        <f t="shared" si="182"/>
        <v>1604.1171421419224</v>
      </c>
      <c r="AW186" s="13">
        <f t="shared" si="159"/>
        <v>1978.4794576065265</v>
      </c>
      <c r="AX186" s="13">
        <f t="shared" si="183"/>
        <v>1576.0422831813432</v>
      </c>
      <c r="AY186" s="13">
        <f t="shared" si="160"/>
        <v>18820.463058691992</v>
      </c>
      <c r="AZ186">
        <f t="shared" si="184"/>
        <v>1677.7745159310298</v>
      </c>
      <c r="BA186" s="13">
        <f t="shared" si="161"/>
        <v>1978.4794576065265</v>
      </c>
      <c r="BB186" s="37">
        <f t="shared" si="162"/>
        <v>1183.7374981592766</v>
      </c>
      <c r="BC186" s="13">
        <f t="shared" si="163"/>
        <v>8018.1749201770026</v>
      </c>
      <c r="BD186">
        <f t="shared" si="185"/>
        <v>1227.0789842142874</v>
      </c>
      <c r="BE186" s="13">
        <f t="shared" si="164"/>
        <v>1574.3100310468933</v>
      </c>
      <c r="BF186" s="13">
        <f t="shared" si="186"/>
        <v>1184.8195383125708</v>
      </c>
      <c r="BG186" s="13">
        <f t="shared" si="165"/>
        <v>18820.463058691992</v>
      </c>
      <c r="BH186">
        <f t="shared" si="187"/>
        <v>1286.5517710622573</v>
      </c>
      <c r="BI186" s="13">
        <f t="shared" si="166"/>
        <v>1574.3100310468933</v>
      </c>
      <c r="BJ186" s="115">
        <f t="shared" si="167"/>
        <v>2281.2151501403541</v>
      </c>
      <c r="BK186" s="13">
        <f t="shared" si="168"/>
        <v>8018.1749201770026</v>
      </c>
      <c r="BL186">
        <f t="shared" si="188"/>
        <v>2324.5566361953652</v>
      </c>
      <c r="BM186" s="116">
        <f t="shared" si="169"/>
        <v>2285.183881040547</v>
      </c>
      <c r="BN186" s="13">
        <f t="shared" si="189"/>
        <v>2282.2971902936483</v>
      </c>
      <c r="BO186" s="13">
        <f t="shared" si="170"/>
        <v>18820.463058691992</v>
      </c>
      <c r="BP186">
        <f t="shared" si="190"/>
        <v>2384.0294230433346</v>
      </c>
      <c r="BQ186" s="13">
        <f t="shared" si="171"/>
        <v>2285.183881040547</v>
      </c>
      <c r="BR186" s="37">
        <f t="shared" si="172"/>
        <v>356.50079163128652</v>
      </c>
      <c r="BS186" s="13">
        <f t="shared" si="173"/>
        <v>8018.1749201770026</v>
      </c>
      <c r="BT186">
        <f t="shared" si="191"/>
        <v>399.84227768629734</v>
      </c>
      <c r="BU186" s="13">
        <f t="shared" si="174"/>
        <v>1000.7969427396886</v>
      </c>
      <c r="BV186" s="13">
        <f t="shared" si="192"/>
        <v>357.58283178458066</v>
      </c>
      <c r="BW186" s="13">
        <f t="shared" si="175"/>
        <v>18820.463058691992</v>
      </c>
      <c r="BX186">
        <f t="shared" si="193"/>
        <v>459.31506453426709</v>
      </c>
      <c r="BY186" s="13">
        <f t="shared" si="176"/>
        <v>1000.7969427396886</v>
      </c>
    </row>
    <row r="187" spans="29:77" x14ac:dyDescent="0.2">
      <c r="AC187">
        <v>186</v>
      </c>
      <c r="AD187" s="37">
        <f t="shared" si="147"/>
        <v>4503.4195539657812</v>
      </c>
      <c r="AE187" s="13">
        <f t="shared" si="148"/>
        <v>10690.899893569338</v>
      </c>
      <c r="AF187">
        <f t="shared" si="194"/>
        <v>4560.8975103828207</v>
      </c>
      <c r="AG187" s="13">
        <f t="shared" si="149"/>
        <v>5549.9303857118939</v>
      </c>
      <c r="AH187" s="13">
        <f t="shared" si="177"/>
        <v>4504.9776917865256</v>
      </c>
      <c r="AI187" s="13">
        <f t="shared" si="150"/>
        <v>18820.463058691992</v>
      </c>
      <c r="AJ187">
        <f t="shared" si="178"/>
        <v>4606.1629770483105</v>
      </c>
      <c r="AK187" s="13">
        <f t="shared" si="151"/>
        <v>5549.9303857118939</v>
      </c>
      <c r="AL187" s="37">
        <f t="shared" si="152"/>
        <v>2920.3624522220098</v>
      </c>
      <c r="AM187" s="13">
        <f t="shared" si="153"/>
        <v>13363.624866961673</v>
      </c>
      <c r="AN187">
        <f t="shared" si="179"/>
        <v>2992.2098977433093</v>
      </c>
      <c r="AO187" s="13">
        <f t="shared" si="154"/>
        <v>5104.2411726517294</v>
      </c>
      <c r="AP187" s="13">
        <f t="shared" si="180"/>
        <v>2922.2004777624052</v>
      </c>
      <c r="AQ187" s="13">
        <f t="shared" si="155"/>
        <v>18820.463058691992</v>
      </c>
      <c r="AR187" s="13">
        <f t="shared" si="181"/>
        <v>3023.3857630241901</v>
      </c>
      <c r="AS187" s="38">
        <f t="shared" si="156"/>
        <v>5104.2411726517294</v>
      </c>
      <c r="AT187" s="37">
        <f t="shared" si="157"/>
        <v>1575.2228181052485</v>
      </c>
      <c r="AU187" s="13">
        <f t="shared" si="158"/>
        <v>5345.449946784669</v>
      </c>
      <c r="AV187">
        <f t="shared" si="182"/>
        <v>1603.9617963137682</v>
      </c>
      <c r="AW187" s="13">
        <f t="shared" si="159"/>
        <v>1978.4794576065265</v>
      </c>
      <c r="AX187" s="13">
        <f t="shared" si="183"/>
        <v>1576.0422831813432</v>
      </c>
      <c r="AY187" s="13">
        <f t="shared" si="160"/>
        <v>18820.463058691992</v>
      </c>
      <c r="AZ187">
        <f t="shared" si="184"/>
        <v>1677.2275684431281</v>
      </c>
      <c r="BA187" s="13">
        <f t="shared" si="161"/>
        <v>1978.4794576065265</v>
      </c>
      <c r="BB187" s="37">
        <f t="shared" si="162"/>
        <v>1183.7374981592766</v>
      </c>
      <c r="BC187" s="13">
        <f t="shared" si="163"/>
        <v>8018.1749201770026</v>
      </c>
      <c r="BD187">
        <f t="shared" si="185"/>
        <v>1226.8459654720562</v>
      </c>
      <c r="BE187" s="13">
        <f t="shared" si="164"/>
        <v>1574.3100310468933</v>
      </c>
      <c r="BF187" s="13">
        <f t="shared" si="186"/>
        <v>1184.8195383125708</v>
      </c>
      <c r="BG187" s="13">
        <f t="shared" si="165"/>
        <v>18820.463058691992</v>
      </c>
      <c r="BH187">
        <f t="shared" si="187"/>
        <v>1286.0048235743557</v>
      </c>
      <c r="BI187" s="13">
        <f t="shared" si="166"/>
        <v>1574.3100310468933</v>
      </c>
      <c r="BJ187" s="115">
        <f t="shared" si="167"/>
        <v>2281.2151501403541</v>
      </c>
      <c r="BK187" s="13">
        <f t="shared" si="168"/>
        <v>8018.1749201770026</v>
      </c>
      <c r="BL187">
        <f t="shared" si="188"/>
        <v>2324.3236174531339</v>
      </c>
      <c r="BM187" s="116">
        <f t="shared" si="169"/>
        <v>2285.183881040547</v>
      </c>
      <c r="BN187" s="13">
        <f t="shared" si="189"/>
        <v>2282.2971902936483</v>
      </c>
      <c r="BO187" s="13">
        <f t="shared" si="170"/>
        <v>18820.463058691992</v>
      </c>
      <c r="BP187">
        <f t="shared" si="190"/>
        <v>2383.4824755554332</v>
      </c>
      <c r="BQ187" s="13">
        <f t="shared" si="171"/>
        <v>2285.183881040547</v>
      </c>
      <c r="BR187" s="37">
        <f t="shared" si="172"/>
        <v>356.50079163128652</v>
      </c>
      <c r="BS187" s="13">
        <f t="shared" si="173"/>
        <v>8018.1749201770026</v>
      </c>
      <c r="BT187">
        <f t="shared" si="191"/>
        <v>399.60925894406608</v>
      </c>
      <c r="BU187" s="13">
        <f t="shared" si="174"/>
        <v>1000.7969427396886</v>
      </c>
      <c r="BV187" s="13">
        <f t="shared" si="192"/>
        <v>357.58283178458066</v>
      </c>
      <c r="BW187" s="13">
        <f t="shared" si="175"/>
        <v>18820.463058691992</v>
      </c>
      <c r="BX187">
        <f t="shared" si="193"/>
        <v>458.76811704636555</v>
      </c>
      <c r="BY187" s="13">
        <f t="shared" si="176"/>
        <v>1000.7969427396886</v>
      </c>
    </row>
    <row r="188" spans="29:77" x14ac:dyDescent="0.2">
      <c r="AC188">
        <v>187</v>
      </c>
      <c r="AD188" s="37">
        <f t="shared" si="147"/>
        <v>4503.4195539657812</v>
      </c>
      <c r="AE188" s="13">
        <f t="shared" si="148"/>
        <v>10690.899893569338</v>
      </c>
      <c r="AF188">
        <f t="shared" si="194"/>
        <v>4560.5901416319275</v>
      </c>
      <c r="AG188" s="13">
        <f t="shared" si="149"/>
        <v>5549.9303857118939</v>
      </c>
      <c r="AH188" s="13">
        <f t="shared" si="177"/>
        <v>4504.9776917865256</v>
      </c>
      <c r="AI188" s="13">
        <f t="shared" si="150"/>
        <v>18820.463058691992</v>
      </c>
      <c r="AJ188">
        <f t="shared" si="178"/>
        <v>4605.6218792661621</v>
      </c>
      <c r="AK188" s="13">
        <f t="shared" si="151"/>
        <v>5549.9303857118939</v>
      </c>
      <c r="AL188" s="37">
        <f t="shared" si="152"/>
        <v>2920.3624522220098</v>
      </c>
      <c r="AM188" s="13">
        <f t="shared" si="153"/>
        <v>13363.624866961673</v>
      </c>
      <c r="AN188">
        <f t="shared" si="179"/>
        <v>2991.8256868046924</v>
      </c>
      <c r="AO188" s="13">
        <f t="shared" si="154"/>
        <v>5104.2411726517294</v>
      </c>
      <c r="AP188" s="13">
        <f t="shared" si="180"/>
        <v>2922.2004777624052</v>
      </c>
      <c r="AQ188" s="13">
        <f t="shared" si="155"/>
        <v>18820.463058691992</v>
      </c>
      <c r="AR188" s="13">
        <f t="shared" si="181"/>
        <v>3022.8446652420416</v>
      </c>
      <c r="AS188" s="38">
        <f t="shared" si="156"/>
        <v>5104.2411726517294</v>
      </c>
      <c r="AT188" s="37">
        <f t="shared" si="157"/>
        <v>1575.2228181052485</v>
      </c>
      <c r="AU188" s="13">
        <f t="shared" si="158"/>
        <v>5345.449946784669</v>
      </c>
      <c r="AV188">
        <f t="shared" si="182"/>
        <v>1603.8081119383216</v>
      </c>
      <c r="AW188" s="13">
        <f t="shared" si="159"/>
        <v>1978.4794576065265</v>
      </c>
      <c r="AX188" s="13">
        <f t="shared" si="183"/>
        <v>1576.0422831813432</v>
      </c>
      <c r="AY188" s="13">
        <f t="shared" si="160"/>
        <v>18820.463058691992</v>
      </c>
      <c r="AZ188">
        <f t="shared" si="184"/>
        <v>1676.6864706609795</v>
      </c>
      <c r="BA188" s="13">
        <f t="shared" si="161"/>
        <v>1978.4794576065265</v>
      </c>
      <c r="BB188" s="37">
        <f t="shared" si="162"/>
        <v>1183.7374981592766</v>
      </c>
      <c r="BC188" s="13">
        <f t="shared" si="163"/>
        <v>8018.1749201770026</v>
      </c>
      <c r="BD188">
        <f t="shared" si="185"/>
        <v>1226.6154389088863</v>
      </c>
      <c r="BE188" s="13">
        <f t="shared" si="164"/>
        <v>1574.3100310468933</v>
      </c>
      <c r="BF188" s="13">
        <f t="shared" si="186"/>
        <v>1184.8195383125708</v>
      </c>
      <c r="BG188" s="13">
        <f t="shared" si="165"/>
        <v>18820.463058691992</v>
      </c>
      <c r="BH188">
        <f t="shared" si="187"/>
        <v>1285.463725792207</v>
      </c>
      <c r="BI188" s="13">
        <f t="shared" si="166"/>
        <v>1574.3100310468933</v>
      </c>
      <c r="BJ188" s="115">
        <f t="shared" si="167"/>
        <v>2281.2151501403541</v>
      </c>
      <c r="BK188" s="13">
        <f t="shared" si="168"/>
        <v>8018.1749201770026</v>
      </c>
      <c r="BL188">
        <f t="shared" si="188"/>
        <v>2324.0930908899636</v>
      </c>
      <c r="BM188" s="116">
        <f t="shared" si="169"/>
        <v>2285.183881040547</v>
      </c>
      <c r="BN188" s="13">
        <f t="shared" si="189"/>
        <v>2282.2971902936483</v>
      </c>
      <c r="BO188" s="13">
        <f t="shared" si="170"/>
        <v>18820.463058691992</v>
      </c>
      <c r="BP188">
        <f t="shared" si="190"/>
        <v>2382.9413777732848</v>
      </c>
      <c r="BQ188" s="13">
        <f t="shared" si="171"/>
        <v>2285.183881040547</v>
      </c>
      <c r="BR188" s="37">
        <f t="shared" si="172"/>
        <v>356.50079163128652</v>
      </c>
      <c r="BS188" s="13">
        <f t="shared" si="173"/>
        <v>8018.1749201770026</v>
      </c>
      <c r="BT188">
        <f t="shared" si="191"/>
        <v>399.37873238089617</v>
      </c>
      <c r="BU188" s="13">
        <f t="shared" si="174"/>
        <v>1000.7969427396886</v>
      </c>
      <c r="BV188" s="13">
        <f t="shared" si="192"/>
        <v>357.58283178458066</v>
      </c>
      <c r="BW188" s="13">
        <f t="shared" si="175"/>
        <v>18820.463058691992</v>
      </c>
      <c r="BX188">
        <f t="shared" si="193"/>
        <v>458.22701926421701</v>
      </c>
      <c r="BY188" s="13">
        <f t="shared" si="176"/>
        <v>1000.7969427396886</v>
      </c>
    </row>
    <row r="189" spans="29:77" x14ac:dyDescent="0.2">
      <c r="AC189">
        <v>188</v>
      </c>
      <c r="AD189" s="37">
        <f t="shared" si="147"/>
        <v>4503.4195539657812</v>
      </c>
      <c r="AE189" s="13">
        <f t="shared" si="148"/>
        <v>10690.899893569338</v>
      </c>
      <c r="AF189">
        <f t="shared" si="194"/>
        <v>4560.2860427613632</v>
      </c>
      <c r="AG189" s="13">
        <f t="shared" si="149"/>
        <v>5549.9303857118939</v>
      </c>
      <c r="AH189" s="13">
        <f t="shared" si="177"/>
        <v>4504.9776917865256</v>
      </c>
      <c r="AI189" s="13">
        <f t="shared" si="150"/>
        <v>18820.463058691992</v>
      </c>
      <c r="AJ189">
        <f t="shared" si="178"/>
        <v>4605.0865378433982</v>
      </c>
      <c r="AK189" s="13">
        <f t="shared" si="151"/>
        <v>5549.9303857118939</v>
      </c>
      <c r="AL189" s="37">
        <f t="shared" si="152"/>
        <v>2920.3624522220098</v>
      </c>
      <c r="AM189" s="13">
        <f t="shared" si="153"/>
        <v>13363.624866961673</v>
      </c>
      <c r="AN189">
        <f t="shared" si="179"/>
        <v>2991.4455632164868</v>
      </c>
      <c r="AO189" s="13">
        <f t="shared" si="154"/>
        <v>5104.2411726517294</v>
      </c>
      <c r="AP189" s="13">
        <f t="shared" si="180"/>
        <v>2922.2004777624052</v>
      </c>
      <c r="AQ189" s="13">
        <f t="shared" si="155"/>
        <v>18820.463058691992</v>
      </c>
      <c r="AR189" s="13">
        <f t="shared" si="181"/>
        <v>3022.3093238192773</v>
      </c>
      <c r="AS189" s="38">
        <f t="shared" si="156"/>
        <v>5104.2411726517294</v>
      </c>
      <c r="AT189" s="37">
        <f t="shared" si="157"/>
        <v>1575.2228181052485</v>
      </c>
      <c r="AU189" s="13">
        <f t="shared" si="158"/>
        <v>5345.449946784669</v>
      </c>
      <c r="AV189">
        <f t="shared" si="182"/>
        <v>1603.6560625030393</v>
      </c>
      <c r="AW189" s="13">
        <f t="shared" si="159"/>
        <v>1978.4794576065265</v>
      </c>
      <c r="AX189" s="13">
        <f t="shared" si="183"/>
        <v>1576.0422831813432</v>
      </c>
      <c r="AY189" s="13">
        <f t="shared" si="160"/>
        <v>18820.463058691992</v>
      </c>
      <c r="AZ189">
        <f t="shared" si="184"/>
        <v>1676.1511292382156</v>
      </c>
      <c r="BA189" s="13">
        <f t="shared" si="161"/>
        <v>1978.4794576065265</v>
      </c>
      <c r="BB189" s="37">
        <f t="shared" si="162"/>
        <v>1183.7374981592766</v>
      </c>
      <c r="BC189" s="13">
        <f t="shared" si="163"/>
        <v>8018.1749201770026</v>
      </c>
      <c r="BD189">
        <f t="shared" si="185"/>
        <v>1226.3873647559628</v>
      </c>
      <c r="BE189" s="13">
        <f t="shared" si="164"/>
        <v>1574.3100310468933</v>
      </c>
      <c r="BF189" s="13">
        <f t="shared" si="186"/>
        <v>1184.8195383125708</v>
      </c>
      <c r="BG189" s="13">
        <f t="shared" si="165"/>
        <v>18820.463058691992</v>
      </c>
      <c r="BH189">
        <f t="shared" si="187"/>
        <v>1284.9283843694432</v>
      </c>
      <c r="BI189" s="13">
        <f t="shared" si="166"/>
        <v>1574.3100310468933</v>
      </c>
      <c r="BJ189" s="115">
        <f t="shared" si="167"/>
        <v>2281.2151501403541</v>
      </c>
      <c r="BK189" s="13">
        <f t="shared" si="168"/>
        <v>8018.1749201770026</v>
      </c>
      <c r="BL189">
        <f t="shared" si="188"/>
        <v>2323.8650167370402</v>
      </c>
      <c r="BM189" s="116">
        <f t="shared" si="169"/>
        <v>2285.183881040547</v>
      </c>
      <c r="BN189" s="13">
        <f t="shared" si="189"/>
        <v>2282.2971902936483</v>
      </c>
      <c r="BO189" s="13">
        <f t="shared" si="170"/>
        <v>18820.463058691992</v>
      </c>
      <c r="BP189">
        <f t="shared" si="190"/>
        <v>2382.4060363505205</v>
      </c>
      <c r="BQ189" s="13">
        <f t="shared" si="171"/>
        <v>2285.183881040547</v>
      </c>
      <c r="BR189" s="37">
        <f t="shared" si="172"/>
        <v>356.50079163128652</v>
      </c>
      <c r="BS189" s="13">
        <f t="shared" si="173"/>
        <v>8018.1749201770026</v>
      </c>
      <c r="BT189">
        <f t="shared" si="191"/>
        <v>399.15065822797271</v>
      </c>
      <c r="BU189" s="13">
        <f t="shared" si="174"/>
        <v>1000.7969427396886</v>
      </c>
      <c r="BV189" s="13">
        <f t="shared" si="192"/>
        <v>357.58283178458066</v>
      </c>
      <c r="BW189" s="13">
        <f t="shared" si="175"/>
        <v>18820.463058691992</v>
      </c>
      <c r="BX189">
        <f t="shared" si="193"/>
        <v>457.69167784145293</v>
      </c>
      <c r="BY189" s="13">
        <f t="shared" si="176"/>
        <v>1000.7969427396886</v>
      </c>
    </row>
    <row r="190" spans="29:77" x14ac:dyDescent="0.2">
      <c r="AC190">
        <v>189</v>
      </c>
      <c r="AD190" s="37">
        <f t="shared" si="147"/>
        <v>4503.4195539657812</v>
      </c>
      <c r="AE190" s="13">
        <f t="shared" si="148"/>
        <v>10690.899893569338</v>
      </c>
      <c r="AF190">
        <f t="shared" si="194"/>
        <v>4559.9851618682642</v>
      </c>
      <c r="AG190" s="13">
        <f t="shared" si="149"/>
        <v>5549.9303857118939</v>
      </c>
      <c r="AH190" s="13">
        <f t="shared" si="177"/>
        <v>4504.9776917865256</v>
      </c>
      <c r="AI190" s="13">
        <f t="shared" si="150"/>
        <v>18820.463058691992</v>
      </c>
      <c r="AJ190">
        <f t="shared" si="178"/>
        <v>4604.5568614092344</v>
      </c>
      <c r="AK190" s="13">
        <f t="shared" si="151"/>
        <v>5549.9303857118939</v>
      </c>
      <c r="AL190" s="37">
        <f t="shared" si="152"/>
        <v>2920.3624522220098</v>
      </c>
      <c r="AM190" s="13">
        <f t="shared" si="153"/>
        <v>13363.624866961673</v>
      </c>
      <c r="AN190">
        <f t="shared" si="179"/>
        <v>2991.0694621001139</v>
      </c>
      <c r="AO190" s="13">
        <f t="shared" si="154"/>
        <v>5104.2411726517294</v>
      </c>
      <c r="AP190" s="13">
        <f t="shared" si="180"/>
        <v>2922.2004777624052</v>
      </c>
      <c r="AQ190" s="13">
        <f t="shared" si="155"/>
        <v>18820.463058691992</v>
      </c>
      <c r="AR190" s="13">
        <f t="shared" si="181"/>
        <v>3021.779647385114</v>
      </c>
      <c r="AS190" s="38">
        <f t="shared" si="156"/>
        <v>5104.2411726517294</v>
      </c>
      <c r="AT190" s="37">
        <f t="shared" si="157"/>
        <v>1575.2228181052485</v>
      </c>
      <c r="AU190" s="13">
        <f t="shared" si="158"/>
        <v>5345.449946784669</v>
      </c>
      <c r="AV190">
        <f t="shared" si="182"/>
        <v>1603.5056220564902</v>
      </c>
      <c r="AW190" s="13">
        <f t="shared" si="159"/>
        <v>1978.4794576065265</v>
      </c>
      <c r="AX190" s="13">
        <f t="shared" si="183"/>
        <v>1576.0422831813432</v>
      </c>
      <c r="AY190" s="13">
        <f t="shared" si="160"/>
        <v>18820.463058691992</v>
      </c>
      <c r="AZ190">
        <f t="shared" si="184"/>
        <v>1675.6214528040523</v>
      </c>
      <c r="BA190" s="13">
        <f t="shared" si="161"/>
        <v>1978.4794576065265</v>
      </c>
      <c r="BB190" s="37">
        <f t="shared" si="162"/>
        <v>1183.7374981592766</v>
      </c>
      <c r="BC190" s="13">
        <f t="shared" si="163"/>
        <v>8018.1749201770026</v>
      </c>
      <c r="BD190">
        <f t="shared" si="185"/>
        <v>1226.161704086139</v>
      </c>
      <c r="BE190" s="13">
        <f t="shared" si="164"/>
        <v>1574.3100310468933</v>
      </c>
      <c r="BF190" s="13">
        <f t="shared" si="186"/>
        <v>1184.8195383125708</v>
      </c>
      <c r="BG190" s="13">
        <f t="shared" si="165"/>
        <v>18820.463058691992</v>
      </c>
      <c r="BH190">
        <f t="shared" si="187"/>
        <v>1284.3987079352796</v>
      </c>
      <c r="BI190" s="13">
        <f t="shared" si="166"/>
        <v>1574.3100310468933</v>
      </c>
      <c r="BJ190" s="115">
        <f t="shared" si="167"/>
        <v>2281.2151501403541</v>
      </c>
      <c r="BK190" s="13">
        <f t="shared" si="168"/>
        <v>8018.1749201770026</v>
      </c>
      <c r="BL190">
        <f t="shared" si="188"/>
        <v>2323.6393560672168</v>
      </c>
      <c r="BM190" s="116">
        <f t="shared" si="169"/>
        <v>2285.183881040547</v>
      </c>
      <c r="BN190" s="13">
        <f t="shared" si="189"/>
        <v>2282.2971902936483</v>
      </c>
      <c r="BO190" s="13">
        <f t="shared" si="170"/>
        <v>18820.463058691992</v>
      </c>
      <c r="BP190">
        <f t="shared" si="190"/>
        <v>2381.8763599163572</v>
      </c>
      <c r="BQ190" s="13">
        <f t="shared" si="171"/>
        <v>2285.183881040547</v>
      </c>
      <c r="BR190" s="37">
        <f t="shared" si="172"/>
        <v>356.50079163128652</v>
      </c>
      <c r="BS190" s="13">
        <f t="shared" si="173"/>
        <v>8018.1749201770026</v>
      </c>
      <c r="BT190">
        <f t="shared" si="191"/>
        <v>398.92499755814896</v>
      </c>
      <c r="BU190" s="13">
        <f t="shared" si="174"/>
        <v>1000.7969427396886</v>
      </c>
      <c r="BV190" s="13">
        <f t="shared" si="192"/>
        <v>357.58283178458066</v>
      </c>
      <c r="BW190" s="13">
        <f t="shared" si="175"/>
        <v>18820.463058691992</v>
      </c>
      <c r="BX190">
        <f t="shared" si="193"/>
        <v>457.16200140728961</v>
      </c>
      <c r="BY190" s="13">
        <f t="shared" si="176"/>
        <v>1000.7969427396886</v>
      </c>
    </row>
    <row r="191" spans="29:77" x14ac:dyDescent="0.2">
      <c r="AC191">
        <v>190</v>
      </c>
      <c r="AD191" s="37">
        <f t="shared" si="147"/>
        <v>4503.4195539657812</v>
      </c>
      <c r="AE191" s="13">
        <f t="shared" si="148"/>
        <v>10690.899893569338</v>
      </c>
      <c r="AF191">
        <f t="shared" si="194"/>
        <v>4559.687448142462</v>
      </c>
      <c r="AG191" s="13">
        <f t="shared" si="149"/>
        <v>5549.9303857118939</v>
      </c>
      <c r="AH191" s="13">
        <f t="shared" si="177"/>
        <v>4504.9776917865256</v>
      </c>
      <c r="AI191" s="13">
        <f t="shared" si="150"/>
        <v>18820.463058691992</v>
      </c>
      <c r="AJ191">
        <f t="shared" si="178"/>
        <v>4604.0327605164839</v>
      </c>
      <c r="AK191" s="13">
        <f t="shared" si="151"/>
        <v>5549.9303857118939</v>
      </c>
      <c r="AL191" s="37">
        <f t="shared" si="152"/>
        <v>2920.3624522220098</v>
      </c>
      <c r="AM191" s="13">
        <f t="shared" si="153"/>
        <v>13363.624866961673</v>
      </c>
      <c r="AN191">
        <f t="shared" si="179"/>
        <v>2990.6973199428608</v>
      </c>
      <c r="AO191" s="13">
        <f t="shared" si="154"/>
        <v>5104.2411726517294</v>
      </c>
      <c r="AP191" s="13">
        <f t="shared" si="180"/>
        <v>2922.2004777624052</v>
      </c>
      <c r="AQ191" s="13">
        <f t="shared" si="155"/>
        <v>18820.463058691992</v>
      </c>
      <c r="AR191" s="13">
        <f t="shared" si="181"/>
        <v>3021.255546492363</v>
      </c>
      <c r="AS191" s="38">
        <f t="shared" si="156"/>
        <v>5104.2411726517294</v>
      </c>
      <c r="AT191" s="37">
        <f t="shared" si="157"/>
        <v>1575.2228181052485</v>
      </c>
      <c r="AU191" s="13">
        <f t="shared" si="158"/>
        <v>5345.449946784669</v>
      </c>
      <c r="AV191">
        <f t="shared" si="182"/>
        <v>1603.3567651935889</v>
      </c>
      <c r="AW191" s="13">
        <f t="shared" si="159"/>
        <v>1978.4794576065265</v>
      </c>
      <c r="AX191" s="13">
        <f t="shared" si="183"/>
        <v>1576.0422831813432</v>
      </c>
      <c r="AY191" s="13">
        <f t="shared" si="160"/>
        <v>18820.463058691992</v>
      </c>
      <c r="AZ191">
        <f t="shared" si="184"/>
        <v>1675.0973519113011</v>
      </c>
      <c r="BA191" s="13">
        <f t="shared" si="161"/>
        <v>1978.4794576065265</v>
      </c>
      <c r="BB191" s="37">
        <f t="shared" si="162"/>
        <v>1183.7374981592766</v>
      </c>
      <c r="BC191" s="13">
        <f t="shared" si="163"/>
        <v>8018.1749201770026</v>
      </c>
      <c r="BD191">
        <f t="shared" si="185"/>
        <v>1225.9384187917872</v>
      </c>
      <c r="BE191" s="13">
        <f t="shared" si="164"/>
        <v>1574.3100310468933</v>
      </c>
      <c r="BF191" s="13">
        <f t="shared" si="186"/>
        <v>1184.8195383125708</v>
      </c>
      <c r="BG191" s="13">
        <f t="shared" si="165"/>
        <v>18820.463058691992</v>
      </c>
      <c r="BH191">
        <f t="shared" si="187"/>
        <v>1283.8746070425286</v>
      </c>
      <c r="BI191" s="13">
        <f t="shared" si="166"/>
        <v>1574.3100310468933</v>
      </c>
      <c r="BJ191" s="115">
        <f t="shared" si="167"/>
        <v>2281.2151501403541</v>
      </c>
      <c r="BK191" s="13">
        <f t="shared" si="168"/>
        <v>8018.1749201770026</v>
      </c>
      <c r="BL191">
        <f t="shared" si="188"/>
        <v>2323.4160707728647</v>
      </c>
      <c r="BM191" s="116">
        <f t="shared" si="169"/>
        <v>2285.183881040547</v>
      </c>
      <c r="BN191" s="13">
        <f t="shared" si="189"/>
        <v>2282.2971902936483</v>
      </c>
      <c r="BO191" s="13">
        <f t="shared" si="170"/>
        <v>18820.463058691992</v>
      </c>
      <c r="BP191">
        <f t="shared" si="190"/>
        <v>2381.3522590236062</v>
      </c>
      <c r="BQ191" s="13">
        <f t="shared" si="171"/>
        <v>2285.183881040547</v>
      </c>
      <c r="BR191" s="37">
        <f t="shared" si="172"/>
        <v>356.50079163128652</v>
      </c>
      <c r="BS191" s="13">
        <f t="shared" si="173"/>
        <v>8018.1749201770026</v>
      </c>
      <c r="BT191">
        <f t="shared" si="191"/>
        <v>398.70171226379705</v>
      </c>
      <c r="BU191" s="13">
        <f t="shared" si="174"/>
        <v>1000.7969427396886</v>
      </c>
      <c r="BV191" s="13">
        <f t="shared" si="192"/>
        <v>357.58283178458066</v>
      </c>
      <c r="BW191" s="13">
        <f t="shared" si="175"/>
        <v>18820.463058691992</v>
      </c>
      <c r="BX191">
        <f t="shared" si="193"/>
        <v>456.6379005145385</v>
      </c>
      <c r="BY191" s="13">
        <f t="shared" si="176"/>
        <v>1000.7969427396886</v>
      </c>
    </row>
    <row r="192" spans="29:77" x14ac:dyDescent="0.2">
      <c r="AC192">
        <v>191</v>
      </c>
      <c r="AD192" s="37">
        <f t="shared" si="147"/>
        <v>4503.4195539657812</v>
      </c>
      <c r="AE192" s="13">
        <f t="shared" si="148"/>
        <v>10690.899893569338</v>
      </c>
      <c r="AF192">
        <f t="shared" si="194"/>
        <v>4559.3928518378716</v>
      </c>
      <c r="AG192" s="13">
        <f t="shared" si="149"/>
        <v>5549.9303857118939</v>
      </c>
      <c r="AH192" s="13">
        <f t="shared" si="177"/>
        <v>4504.9776917865256</v>
      </c>
      <c r="AI192" s="13">
        <f t="shared" si="150"/>
        <v>18820.463058691992</v>
      </c>
      <c r="AJ192">
        <f t="shared" si="178"/>
        <v>4603.514147591196</v>
      </c>
      <c r="AK192" s="13">
        <f t="shared" si="151"/>
        <v>5549.9303857118939</v>
      </c>
      <c r="AL192" s="37">
        <f t="shared" si="152"/>
        <v>2920.3624522220098</v>
      </c>
      <c r="AM192" s="13">
        <f t="shared" si="153"/>
        <v>13363.624866961673</v>
      </c>
      <c r="AN192">
        <f t="shared" si="179"/>
        <v>2990.3290745621234</v>
      </c>
      <c r="AO192" s="13">
        <f t="shared" si="154"/>
        <v>5104.2411726517294</v>
      </c>
      <c r="AP192" s="13">
        <f t="shared" si="180"/>
        <v>2922.2004777624052</v>
      </c>
      <c r="AQ192" s="13">
        <f t="shared" si="155"/>
        <v>18820.463058691992</v>
      </c>
      <c r="AR192" s="13">
        <f t="shared" si="181"/>
        <v>3020.7369335670751</v>
      </c>
      <c r="AS192" s="38">
        <f t="shared" si="156"/>
        <v>5104.2411726517294</v>
      </c>
      <c r="AT192" s="37">
        <f t="shared" si="157"/>
        <v>1575.2228181052485</v>
      </c>
      <c r="AU192" s="13">
        <f t="shared" si="158"/>
        <v>5345.449946784669</v>
      </c>
      <c r="AV192">
        <f t="shared" si="182"/>
        <v>1603.2094670412939</v>
      </c>
      <c r="AW192" s="13">
        <f t="shared" si="159"/>
        <v>1978.4794576065265</v>
      </c>
      <c r="AX192" s="13">
        <f t="shared" si="183"/>
        <v>1576.0422831813432</v>
      </c>
      <c r="AY192" s="13">
        <f t="shared" si="160"/>
        <v>18820.463058691992</v>
      </c>
      <c r="AZ192">
        <f t="shared" si="184"/>
        <v>1674.5787389860134</v>
      </c>
      <c r="BA192" s="13">
        <f t="shared" si="161"/>
        <v>1978.4794576065265</v>
      </c>
      <c r="BB192" s="37">
        <f t="shared" si="162"/>
        <v>1183.7374981592766</v>
      </c>
      <c r="BC192" s="13">
        <f t="shared" si="163"/>
        <v>8018.1749201770026</v>
      </c>
      <c r="BD192">
        <f t="shared" si="185"/>
        <v>1225.7174715633446</v>
      </c>
      <c r="BE192" s="13">
        <f t="shared" si="164"/>
        <v>1574.3100310468933</v>
      </c>
      <c r="BF192" s="13">
        <f t="shared" si="186"/>
        <v>1184.8195383125708</v>
      </c>
      <c r="BG192" s="13">
        <f t="shared" si="165"/>
        <v>18820.463058691992</v>
      </c>
      <c r="BH192">
        <f t="shared" si="187"/>
        <v>1283.3559941172409</v>
      </c>
      <c r="BI192" s="13">
        <f t="shared" si="166"/>
        <v>1574.3100310468933</v>
      </c>
      <c r="BJ192" s="115">
        <f t="shared" si="167"/>
        <v>2281.2151501403541</v>
      </c>
      <c r="BK192" s="13">
        <f t="shared" si="168"/>
        <v>8018.1749201770026</v>
      </c>
      <c r="BL192">
        <f t="shared" si="188"/>
        <v>2323.1951235444221</v>
      </c>
      <c r="BM192" s="116">
        <f t="shared" si="169"/>
        <v>2285.183881040547</v>
      </c>
      <c r="BN192" s="13">
        <f t="shared" si="189"/>
        <v>2282.2971902936483</v>
      </c>
      <c r="BO192" s="13">
        <f t="shared" si="170"/>
        <v>18820.463058691992</v>
      </c>
      <c r="BP192">
        <f t="shared" si="190"/>
        <v>2380.8336460983182</v>
      </c>
      <c r="BQ192" s="13">
        <f t="shared" si="171"/>
        <v>2285.183881040547</v>
      </c>
      <c r="BR192" s="37">
        <f t="shared" si="172"/>
        <v>356.50079163128652</v>
      </c>
      <c r="BS192" s="13">
        <f t="shared" si="173"/>
        <v>8018.1749201770026</v>
      </c>
      <c r="BT192">
        <f t="shared" si="191"/>
        <v>398.48076503535458</v>
      </c>
      <c r="BU192" s="13">
        <f t="shared" si="174"/>
        <v>1000.7969427396886</v>
      </c>
      <c r="BV192" s="13">
        <f t="shared" si="192"/>
        <v>357.58283178458066</v>
      </c>
      <c r="BW192" s="13">
        <f t="shared" si="175"/>
        <v>18820.463058691992</v>
      </c>
      <c r="BX192">
        <f t="shared" si="193"/>
        <v>456.1192875892508</v>
      </c>
      <c r="BY192" s="13">
        <f t="shared" si="176"/>
        <v>1000.7969427396886</v>
      </c>
    </row>
    <row r="193" spans="29:77" x14ac:dyDescent="0.2">
      <c r="AC193">
        <v>192</v>
      </c>
      <c r="AD193" s="37">
        <f t="shared" ref="AD193:AD256" si="195">SUM($B$43:$B$47)</f>
        <v>4503.4195539657812</v>
      </c>
      <c r="AE193" s="13">
        <f t="shared" ref="AE193:AE256" si="196">SUM($B$41:$B$42)</f>
        <v>10690.899893569338</v>
      </c>
      <c r="AF193">
        <f t="shared" si="194"/>
        <v>4559.101324244788</v>
      </c>
      <c r="AG193" s="13">
        <f t="shared" ref="AG193:AG256" si="197">SUM($B$43:$B$44,$B$47:$B$48)</f>
        <v>5549.9303857118939</v>
      </c>
      <c r="AH193" s="13">
        <f t="shared" si="177"/>
        <v>4504.9776917865256</v>
      </c>
      <c r="AI193" s="13">
        <f t="shared" ref="AI193:AI256" si="198">SUM($C$41:$C$42)</f>
        <v>18820.463058691992</v>
      </c>
      <c r="AJ193">
        <f t="shared" si="178"/>
        <v>4603.0009368838801</v>
      </c>
      <c r="AK193" s="13">
        <f t="shared" ref="AK193:AK256" si="199">SUM($C$43:$C$44,$C$47:$C$48)</f>
        <v>5549.9303857118939</v>
      </c>
      <c r="AL193" s="37">
        <f t="shared" ref="AL193:AL256" si="200">SUM($D$43:$D$47)</f>
        <v>2920.3624522220098</v>
      </c>
      <c r="AM193" s="13">
        <f t="shared" ref="AM193:AM256" si="201">SUM($D$41:$D$42)</f>
        <v>13363.624866961673</v>
      </c>
      <c r="AN193">
        <f t="shared" si="179"/>
        <v>2989.9646650707687</v>
      </c>
      <c r="AO193" s="13">
        <f t="shared" ref="AO193:AO256" si="202">SUM($D$43:$D$44,$D$47:$D$48)</f>
        <v>5104.2411726517294</v>
      </c>
      <c r="AP193" s="13">
        <f t="shared" si="180"/>
        <v>2922.2004777624052</v>
      </c>
      <c r="AQ193" s="13">
        <f t="shared" ref="AQ193:AQ256" si="203">SUM($E$41:$E$42)</f>
        <v>18820.463058691992</v>
      </c>
      <c r="AR193" s="13">
        <f t="shared" si="181"/>
        <v>3020.2237228597592</v>
      </c>
      <c r="AS193" s="38">
        <f t="shared" ref="AS193:AS256" si="204">SUM($E$43:$E$44,$E$47:$E$48)</f>
        <v>5104.2411726517294</v>
      </c>
      <c r="AT193" s="37">
        <f t="shared" ref="AT193:AT256" si="205">SUM($F$43:$F$47)</f>
        <v>1575.2228181052485</v>
      </c>
      <c r="AU193" s="13">
        <f t="shared" ref="AU193:AU256" si="206">SUM($F$41:$F$42)</f>
        <v>5345.449946784669</v>
      </c>
      <c r="AV193">
        <f t="shared" si="182"/>
        <v>1603.0637032447521</v>
      </c>
      <c r="AW193" s="13">
        <f t="shared" ref="AW193:AW256" si="207">SUM($F$43:$F$44,$F$47:$F$48)</f>
        <v>1978.4794576065265</v>
      </c>
      <c r="AX193" s="13">
        <f t="shared" si="183"/>
        <v>1576.0422831813432</v>
      </c>
      <c r="AY193" s="13">
        <f t="shared" ref="AY193:AY256" si="208">SUM($G$41:$G$42)</f>
        <v>18820.463058691992</v>
      </c>
      <c r="AZ193">
        <f t="shared" si="184"/>
        <v>1674.0655282786975</v>
      </c>
      <c r="BA193" s="13">
        <f t="shared" ref="BA193:BA256" si="209">SUM($G$43:$G$44,$G$47:$G$48)</f>
        <v>1978.4794576065265</v>
      </c>
      <c r="BB193" s="37">
        <f t="shared" ref="BB193:BB256" si="210">SUM($H$43:$H$47)</f>
        <v>1183.7374981592766</v>
      </c>
      <c r="BC193" s="13">
        <f t="shared" ref="BC193:BC256" si="211">SUM($H$41:$H$42)</f>
        <v>8018.1749201770026</v>
      </c>
      <c r="BD193">
        <f t="shared" si="185"/>
        <v>1225.4988258685319</v>
      </c>
      <c r="BE193" s="13">
        <f t="shared" ref="BE193:BE256" si="212">SUM($H$43:$H$44,$H$47:$H$48)</f>
        <v>1574.3100310468933</v>
      </c>
      <c r="BF193" s="13">
        <f t="shared" si="186"/>
        <v>1184.8195383125708</v>
      </c>
      <c r="BG193" s="13">
        <f t="shared" ref="BG193:BG256" si="213">SUM($I$41:$I$42)</f>
        <v>18820.463058691992</v>
      </c>
      <c r="BH193">
        <f t="shared" si="187"/>
        <v>1282.842783409925</v>
      </c>
      <c r="BI193" s="13">
        <f t="shared" ref="BI193:BI256" si="214">SUM($I$43:$I$44,$I$47:$I$48)</f>
        <v>1574.3100310468933</v>
      </c>
      <c r="BJ193" s="115">
        <f t="shared" ref="BJ193:BJ256" si="215">SUM($J$43:$J$47)</f>
        <v>2281.2151501403541</v>
      </c>
      <c r="BK193" s="13">
        <f t="shared" ref="BK193:BK256" si="216">SUM($J$41:$J$42)</f>
        <v>8018.1749201770026</v>
      </c>
      <c r="BL193">
        <f t="shared" si="188"/>
        <v>2322.9764778496092</v>
      </c>
      <c r="BM193" s="116">
        <f t="shared" ref="BM193:BM256" si="217">SUM($J$43:$J$44,$J$47:$J$48)</f>
        <v>2285.183881040547</v>
      </c>
      <c r="BN193" s="13">
        <f t="shared" si="189"/>
        <v>2282.2971902936483</v>
      </c>
      <c r="BO193" s="13">
        <f t="shared" ref="BO193:BO256" si="218">SUM($K$41:$K$42)</f>
        <v>18820.463058691992</v>
      </c>
      <c r="BP193">
        <f t="shared" si="190"/>
        <v>2380.3204353910023</v>
      </c>
      <c r="BQ193" s="13">
        <f t="shared" ref="BQ193:BQ256" si="219">SUM($K$43:$K$44,$K$47:$K$48)</f>
        <v>2285.183881040547</v>
      </c>
      <c r="BR193" s="37">
        <f t="shared" ref="BR193:BR256" si="220">SUM($L$43:$L$47)</f>
        <v>356.50079163128652</v>
      </c>
      <c r="BS193" s="13">
        <f t="shared" ref="BS193:BS256" si="221">SUM($L$41:$L$42)</f>
        <v>8018.1749201770026</v>
      </c>
      <c r="BT193">
        <f t="shared" si="191"/>
        <v>398.26211934054174</v>
      </c>
      <c r="BU193" s="13">
        <f t="shared" ref="BU193:BU256" si="222">SUM($L$43:$L$44,$L$47:$L$48)</f>
        <v>1000.7969427396886</v>
      </c>
      <c r="BV193" s="13">
        <f t="shared" si="192"/>
        <v>357.58283178458066</v>
      </c>
      <c r="BW193" s="13">
        <f t="shared" ref="BW193:BW256" si="223">SUM($M$41:$M$42)</f>
        <v>18820.463058691992</v>
      </c>
      <c r="BX193">
        <f t="shared" si="193"/>
        <v>455.60607688193477</v>
      </c>
      <c r="BY193" s="13">
        <f t="shared" ref="BY193:BY256" si="224">SUM($M$43:$M$44,$M$47:$M$48)</f>
        <v>1000.7969427396886</v>
      </c>
    </row>
    <row r="194" spans="29:77" x14ac:dyDescent="0.2">
      <c r="AC194">
        <v>193</v>
      </c>
      <c r="AD194" s="37">
        <f t="shared" si="195"/>
        <v>4503.4195539657812</v>
      </c>
      <c r="AE194" s="13">
        <f t="shared" si="196"/>
        <v>10690.899893569338</v>
      </c>
      <c r="AF194">
        <f t="shared" si="194"/>
        <v>4558.8128176630316</v>
      </c>
      <c r="AG194" s="13">
        <f t="shared" si="197"/>
        <v>5549.9303857118939</v>
      </c>
      <c r="AH194" s="13">
        <f t="shared" ref="AH194:AH257" si="225">SUM($C$43:$C$44,$C$46:$C$47)</f>
        <v>4504.9776917865256</v>
      </c>
      <c r="AI194" s="13">
        <f t="shared" si="198"/>
        <v>18820.463058691992</v>
      </c>
      <c r="AJ194">
        <f t="shared" ref="AJ194:AJ257" si="226">AI194/$AC194+AH194</f>
        <v>4602.4930444222355</v>
      </c>
      <c r="AK194" s="13">
        <f t="shared" si="199"/>
        <v>5549.9303857118939</v>
      </c>
      <c r="AL194" s="37">
        <f t="shared" si="200"/>
        <v>2920.3624522220098</v>
      </c>
      <c r="AM194" s="13">
        <f t="shared" si="201"/>
        <v>13363.624866961673</v>
      </c>
      <c r="AN194">
        <f t="shared" ref="AN194:AN257" si="227">AM194/$AC194+AL194</f>
        <v>2989.604031843573</v>
      </c>
      <c r="AO194" s="13">
        <f t="shared" si="202"/>
        <v>5104.2411726517294</v>
      </c>
      <c r="AP194" s="13">
        <f t="shared" ref="AP194:AP257" si="228">SUM($E$43:$E$44,$E$46:$E$47)</f>
        <v>2922.2004777624052</v>
      </c>
      <c r="AQ194" s="13">
        <f t="shared" si="203"/>
        <v>18820.463058691992</v>
      </c>
      <c r="AR194" s="13">
        <f t="shared" ref="AR194:AR257" si="229">AQ194/$AC194+AP194</f>
        <v>3019.715830398115</v>
      </c>
      <c r="AS194" s="38">
        <f t="shared" si="204"/>
        <v>5104.2411726517294</v>
      </c>
      <c r="AT194" s="37">
        <f t="shared" si="205"/>
        <v>1575.2228181052485</v>
      </c>
      <c r="AU194" s="13">
        <f t="shared" si="206"/>
        <v>5345.449946784669</v>
      </c>
      <c r="AV194">
        <f t="shared" ref="AV194:AV257" si="230">AU194/$AC194+AT194</f>
        <v>1602.9194499538737</v>
      </c>
      <c r="AW194" s="13">
        <f t="shared" si="207"/>
        <v>1978.4794576065265</v>
      </c>
      <c r="AX194" s="13">
        <f t="shared" ref="AX194:AX257" si="231">SUM($G$43:$G$44,$G$46:$G$47)</f>
        <v>1576.0422831813432</v>
      </c>
      <c r="AY194" s="13">
        <f t="shared" si="208"/>
        <v>18820.463058691992</v>
      </c>
      <c r="AZ194">
        <f t="shared" ref="AZ194:AZ257" si="232">AY194/$AC194+AX194</f>
        <v>1673.5576358170531</v>
      </c>
      <c r="BA194" s="13">
        <f t="shared" si="209"/>
        <v>1978.4794576065265</v>
      </c>
      <c r="BB194" s="37">
        <f t="shared" si="210"/>
        <v>1183.7374981592766</v>
      </c>
      <c r="BC194" s="13">
        <f t="shared" si="211"/>
        <v>8018.1749201770026</v>
      </c>
      <c r="BD194">
        <f t="shared" ref="BD194:BD257" si="233">BC194/$AC194+BB194</f>
        <v>1225.2824459322144</v>
      </c>
      <c r="BE194" s="13">
        <f t="shared" si="212"/>
        <v>1574.3100310468933</v>
      </c>
      <c r="BF194" s="13">
        <f t="shared" ref="BF194:BF257" si="234">SUM($I$43:$I$44,$I$46:$I$47)</f>
        <v>1184.8195383125708</v>
      </c>
      <c r="BG194" s="13">
        <f t="shared" si="213"/>
        <v>18820.463058691992</v>
      </c>
      <c r="BH194">
        <f t="shared" ref="BH194:BH257" si="235">BG194/$AC194+BF194</f>
        <v>1282.3348909482806</v>
      </c>
      <c r="BI194" s="13">
        <f t="shared" si="214"/>
        <v>1574.3100310468933</v>
      </c>
      <c r="BJ194" s="115">
        <f t="shared" si="215"/>
        <v>2281.2151501403541</v>
      </c>
      <c r="BK194" s="13">
        <f t="shared" si="216"/>
        <v>8018.1749201770026</v>
      </c>
      <c r="BL194">
        <f t="shared" ref="BL194:BL257" si="236">BK194/$AC194+BJ194</f>
        <v>2322.7600979132922</v>
      </c>
      <c r="BM194" s="116">
        <f t="shared" si="217"/>
        <v>2285.183881040547</v>
      </c>
      <c r="BN194" s="13">
        <f t="shared" ref="BN194:BN257" si="237">SUM($K$43:$K$44,$K$46:$K$47)</f>
        <v>2282.2971902936483</v>
      </c>
      <c r="BO194" s="13">
        <f t="shared" si="218"/>
        <v>18820.463058691992</v>
      </c>
      <c r="BP194">
        <f t="shared" ref="BP194:BP257" si="238">BO194/$AC194+BN194</f>
        <v>2379.8125429293582</v>
      </c>
      <c r="BQ194" s="13">
        <f t="shared" si="219"/>
        <v>2285.183881040547</v>
      </c>
      <c r="BR194" s="37">
        <f t="shared" si="220"/>
        <v>356.50079163128652</v>
      </c>
      <c r="BS194" s="13">
        <f t="shared" si="221"/>
        <v>8018.1749201770026</v>
      </c>
      <c r="BT194">
        <f t="shared" ref="BT194:BT257" si="239">BS194/$AC194+BR194</f>
        <v>398.04573940422438</v>
      </c>
      <c r="BU194" s="13">
        <f t="shared" si="222"/>
        <v>1000.7969427396886</v>
      </c>
      <c r="BV194" s="13">
        <f t="shared" ref="BV194:BV257" si="240">SUM($M$43:$M$44,$M$46:$M$47)</f>
        <v>357.58283178458066</v>
      </c>
      <c r="BW194" s="13">
        <f t="shared" si="223"/>
        <v>18820.463058691992</v>
      </c>
      <c r="BX194">
        <f t="shared" ref="BX194:BX257" si="241">BW194/$AC194+BV194</f>
        <v>455.09818442029047</v>
      </c>
      <c r="BY194" s="13">
        <f t="shared" si="224"/>
        <v>1000.7969427396886</v>
      </c>
    </row>
    <row r="195" spans="29:77" x14ac:dyDescent="0.2">
      <c r="AC195">
        <v>194</v>
      </c>
      <c r="AD195" s="37">
        <f t="shared" si="195"/>
        <v>4503.4195539657812</v>
      </c>
      <c r="AE195" s="13">
        <f t="shared" si="196"/>
        <v>10690.899893569338</v>
      </c>
      <c r="AF195">
        <f t="shared" ref="AF195:AF258" si="242">AE195/AC195+AD195</f>
        <v>4558.5272853759325</v>
      </c>
      <c r="AG195" s="13">
        <f t="shared" si="197"/>
        <v>5549.9303857118939</v>
      </c>
      <c r="AH195" s="13">
        <f t="shared" si="225"/>
        <v>4504.9776917865256</v>
      </c>
      <c r="AI195" s="13">
        <f t="shared" si="198"/>
        <v>18820.463058691992</v>
      </c>
      <c r="AJ195">
        <f t="shared" si="226"/>
        <v>4601.9903879653502</v>
      </c>
      <c r="AK195" s="13">
        <f t="shared" si="199"/>
        <v>5549.9303857118939</v>
      </c>
      <c r="AL195" s="37">
        <f t="shared" si="200"/>
        <v>2920.3624522220098</v>
      </c>
      <c r="AM195" s="13">
        <f t="shared" si="201"/>
        <v>13363.624866961673</v>
      </c>
      <c r="AN195">
        <f t="shared" si="227"/>
        <v>2989.2471164846988</v>
      </c>
      <c r="AO195" s="13">
        <f t="shared" si="202"/>
        <v>5104.2411726517294</v>
      </c>
      <c r="AP195" s="13">
        <f t="shared" si="228"/>
        <v>2922.2004777624052</v>
      </c>
      <c r="AQ195" s="13">
        <f t="shared" si="203"/>
        <v>18820.463058691992</v>
      </c>
      <c r="AR195" s="13">
        <f t="shared" si="229"/>
        <v>3019.2131739412298</v>
      </c>
      <c r="AS195" s="38">
        <f t="shared" si="204"/>
        <v>5104.2411726517294</v>
      </c>
      <c r="AT195" s="37">
        <f t="shared" si="205"/>
        <v>1575.2228181052485</v>
      </c>
      <c r="AU195" s="13">
        <f t="shared" si="206"/>
        <v>5345.449946784669</v>
      </c>
      <c r="AV195">
        <f t="shared" si="230"/>
        <v>1602.7766838103241</v>
      </c>
      <c r="AW195" s="13">
        <f t="shared" si="207"/>
        <v>1978.4794576065265</v>
      </c>
      <c r="AX195" s="13">
        <f t="shared" si="231"/>
        <v>1576.0422831813432</v>
      </c>
      <c r="AY195" s="13">
        <f t="shared" si="208"/>
        <v>18820.463058691992</v>
      </c>
      <c r="AZ195">
        <f t="shared" si="232"/>
        <v>1673.0549793601679</v>
      </c>
      <c r="BA195" s="13">
        <f t="shared" si="209"/>
        <v>1978.4794576065265</v>
      </c>
      <c r="BB195" s="37">
        <f t="shared" si="210"/>
        <v>1183.7374981592766</v>
      </c>
      <c r="BC195" s="13">
        <f t="shared" si="211"/>
        <v>8018.1749201770026</v>
      </c>
      <c r="BD195">
        <f t="shared" si="233"/>
        <v>1225.06829671689</v>
      </c>
      <c r="BE195" s="13">
        <f t="shared" si="212"/>
        <v>1574.3100310468933</v>
      </c>
      <c r="BF195" s="13">
        <f t="shared" si="234"/>
        <v>1184.8195383125708</v>
      </c>
      <c r="BG195" s="13">
        <f t="shared" si="213"/>
        <v>18820.463058691992</v>
      </c>
      <c r="BH195">
        <f t="shared" si="235"/>
        <v>1281.8322344913954</v>
      </c>
      <c r="BI195" s="13">
        <f t="shared" si="214"/>
        <v>1574.3100310468933</v>
      </c>
      <c r="BJ195" s="115">
        <f t="shared" si="215"/>
        <v>2281.2151501403541</v>
      </c>
      <c r="BK195" s="13">
        <f t="shared" si="216"/>
        <v>8018.1749201770026</v>
      </c>
      <c r="BL195">
        <f t="shared" si="236"/>
        <v>2322.5459486979676</v>
      </c>
      <c r="BM195" s="116">
        <f t="shared" si="217"/>
        <v>2285.183881040547</v>
      </c>
      <c r="BN195" s="13">
        <f t="shared" si="237"/>
        <v>2282.2971902936483</v>
      </c>
      <c r="BO195" s="13">
        <f t="shared" si="218"/>
        <v>18820.463058691992</v>
      </c>
      <c r="BP195">
        <f t="shared" si="238"/>
        <v>2379.309886472473</v>
      </c>
      <c r="BQ195" s="13">
        <f t="shared" si="219"/>
        <v>2285.183881040547</v>
      </c>
      <c r="BR195" s="37">
        <f t="shared" si="220"/>
        <v>356.50079163128652</v>
      </c>
      <c r="BS195" s="13">
        <f t="shared" si="221"/>
        <v>8018.1749201770026</v>
      </c>
      <c r="BT195">
        <f t="shared" si="239"/>
        <v>397.83159018889995</v>
      </c>
      <c r="BU195" s="13">
        <f t="shared" si="222"/>
        <v>1000.7969427396886</v>
      </c>
      <c r="BV195" s="13">
        <f t="shared" si="240"/>
        <v>357.58283178458066</v>
      </c>
      <c r="BW195" s="13">
        <f t="shared" si="223"/>
        <v>18820.463058691992</v>
      </c>
      <c r="BX195">
        <f t="shared" si="241"/>
        <v>454.59552796340535</v>
      </c>
      <c r="BY195" s="13">
        <f t="shared" si="224"/>
        <v>1000.7969427396886</v>
      </c>
    </row>
    <row r="196" spans="29:77" x14ac:dyDescent="0.2">
      <c r="AC196">
        <v>195</v>
      </c>
      <c r="AD196" s="37">
        <f t="shared" si="195"/>
        <v>4503.4195539657812</v>
      </c>
      <c r="AE196" s="13">
        <f t="shared" si="196"/>
        <v>10690.899893569338</v>
      </c>
      <c r="AF196">
        <f t="shared" si="242"/>
        <v>4558.2446816251113</v>
      </c>
      <c r="AG196" s="13">
        <f t="shared" si="197"/>
        <v>5549.9303857118939</v>
      </c>
      <c r="AH196" s="13">
        <f t="shared" si="225"/>
        <v>4504.9776917865256</v>
      </c>
      <c r="AI196" s="13">
        <f t="shared" si="198"/>
        <v>18820.463058691992</v>
      </c>
      <c r="AJ196">
        <f t="shared" si="226"/>
        <v>4601.492886959305</v>
      </c>
      <c r="AK196" s="13">
        <f t="shared" si="199"/>
        <v>5549.9303857118939</v>
      </c>
      <c r="AL196" s="37">
        <f t="shared" si="200"/>
        <v>2920.3624522220098</v>
      </c>
      <c r="AM196" s="13">
        <f t="shared" si="201"/>
        <v>13363.624866961673</v>
      </c>
      <c r="AN196">
        <f t="shared" si="227"/>
        <v>2988.8938617961721</v>
      </c>
      <c r="AO196" s="13">
        <f t="shared" si="202"/>
        <v>5104.2411726517294</v>
      </c>
      <c r="AP196" s="13">
        <f t="shared" si="228"/>
        <v>2922.2004777624052</v>
      </c>
      <c r="AQ196" s="13">
        <f t="shared" si="203"/>
        <v>18820.463058691992</v>
      </c>
      <c r="AR196" s="13">
        <f t="shared" si="229"/>
        <v>3018.7156729351846</v>
      </c>
      <c r="AS196" s="38">
        <f t="shared" si="204"/>
        <v>5104.2411726517294</v>
      </c>
      <c r="AT196" s="37">
        <f t="shared" si="205"/>
        <v>1575.2228181052485</v>
      </c>
      <c r="AU196" s="13">
        <f t="shared" si="206"/>
        <v>5345.449946784669</v>
      </c>
      <c r="AV196">
        <f t="shared" si="230"/>
        <v>1602.6353819349135</v>
      </c>
      <c r="AW196" s="13">
        <f t="shared" si="207"/>
        <v>1978.4794576065265</v>
      </c>
      <c r="AX196" s="13">
        <f t="shared" si="231"/>
        <v>1576.0422831813432</v>
      </c>
      <c r="AY196" s="13">
        <f t="shared" si="208"/>
        <v>18820.463058691992</v>
      </c>
      <c r="AZ196">
        <f t="shared" si="232"/>
        <v>1672.5574783541226</v>
      </c>
      <c r="BA196" s="13">
        <f t="shared" si="209"/>
        <v>1978.4794576065265</v>
      </c>
      <c r="BB196" s="37">
        <f t="shared" si="210"/>
        <v>1183.7374981592766</v>
      </c>
      <c r="BC196" s="13">
        <f t="shared" si="211"/>
        <v>8018.1749201770026</v>
      </c>
      <c r="BD196">
        <f t="shared" si="233"/>
        <v>1224.8563439037741</v>
      </c>
      <c r="BE196" s="13">
        <f t="shared" si="212"/>
        <v>1574.3100310468933</v>
      </c>
      <c r="BF196" s="13">
        <f t="shared" si="234"/>
        <v>1184.8195383125708</v>
      </c>
      <c r="BG196" s="13">
        <f t="shared" si="213"/>
        <v>18820.463058691992</v>
      </c>
      <c r="BH196">
        <f t="shared" si="235"/>
        <v>1281.3347334853502</v>
      </c>
      <c r="BI196" s="13">
        <f t="shared" si="214"/>
        <v>1574.3100310468933</v>
      </c>
      <c r="BJ196" s="115">
        <f t="shared" si="215"/>
        <v>2281.2151501403541</v>
      </c>
      <c r="BK196" s="13">
        <f t="shared" si="216"/>
        <v>8018.1749201770026</v>
      </c>
      <c r="BL196">
        <f t="shared" si="236"/>
        <v>2322.3339958848514</v>
      </c>
      <c r="BM196" s="116">
        <f t="shared" si="217"/>
        <v>2285.183881040547</v>
      </c>
      <c r="BN196" s="13">
        <f t="shared" si="237"/>
        <v>2282.2971902936483</v>
      </c>
      <c r="BO196" s="13">
        <f t="shared" si="218"/>
        <v>18820.463058691992</v>
      </c>
      <c r="BP196">
        <f t="shared" si="238"/>
        <v>2378.8123854664277</v>
      </c>
      <c r="BQ196" s="13">
        <f t="shared" si="219"/>
        <v>2285.183881040547</v>
      </c>
      <c r="BR196" s="37">
        <f t="shared" si="220"/>
        <v>356.50079163128652</v>
      </c>
      <c r="BS196" s="13">
        <f t="shared" si="221"/>
        <v>8018.1749201770026</v>
      </c>
      <c r="BT196">
        <f t="shared" si="239"/>
        <v>397.61963737578395</v>
      </c>
      <c r="BU196" s="13">
        <f t="shared" si="222"/>
        <v>1000.7969427396886</v>
      </c>
      <c r="BV196" s="13">
        <f t="shared" si="240"/>
        <v>357.58283178458066</v>
      </c>
      <c r="BW196" s="13">
        <f t="shared" si="223"/>
        <v>18820.463058691992</v>
      </c>
      <c r="BX196">
        <f t="shared" si="241"/>
        <v>454.0980269573601</v>
      </c>
      <c r="BY196" s="13">
        <f t="shared" si="224"/>
        <v>1000.7969427396886</v>
      </c>
    </row>
    <row r="197" spans="29:77" x14ac:dyDescent="0.2">
      <c r="AC197">
        <v>196</v>
      </c>
      <c r="AD197" s="37">
        <f t="shared" si="195"/>
        <v>4503.4195539657812</v>
      </c>
      <c r="AE197" s="13">
        <f t="shared" si="196"/>
        <v>10690.899893569338</v>
      </c>
      <c r="AF197">
        <f t="shared" si="242"/>
        <v>4557.9649615860326</v>
      </c>
      <c r="AG197" s="13">
        <f t="shared" si="197"/>
        <v>5549.9303857118939</v>
      </c>
      <c r="AH197" s="13">
        <f t="shared" si="225"/>
        <v>4504.9776917865256</v>
      </c>
      <c r="AI197" s="13">
        <f t="shared" si="198"/>
        <v>18820.463058691992</v>
      </c>
      <c r="AJ197">
        <f t="shared" si="226"/>
        <v>4601.0004624941375</v>
      </c>
      <c r="AK197" s="13">
        <f t="shared" si="199"/>
        <v>5549.9303857118939</v>
      </c>
      <c r="AL197" s="37">
        <f t="shared" si="200"/>
        <v>2920.3624522220098</v>
      </c>
      <c r="AM197" s="13">
        <f t="shared" si="201"/>
        <v>13363.624866961673</v>
      </c>
      <c r="AN197">
        <f t="shared" si="227"/>
        <v>2988.5442117473244</v>
      </c>
      <c r="AO197" s="13">
        <f t="shared" si="202"/>
        <v>5104.2411726517294</v>
      </c>
      <c r="AP197" s="13">
        <f t="shared" si="228"/>
        <v>2922.2004777624052</v>
      </c>
      <c r="AQ197" s="13">
        <f t="shared" si="203"/>
        <v>18820.463058691992</v>
      </c>
      <c r="AR197" s="13">
        <f t="shared" si="229"/>
        <v>3018.2232484700176</v>
      </c>
      <c r="AS197" s="38">
        <f t="shared" si="204"/>
        <v>5104.2411726517294</v>
      </c>
      <c r="AT197" s="37">
        <f t="shared" si="205"/>
        <v>1575.2228181052485</v>
      </c>
      <c r="AU197" s="13">
        <f t="shared" si="206"/>
        <v>5345.449946784669</v>
      </c>
      <c r="AV197">
        <f t="shared" si="230"/>
        <v>1602.4955219153744</v>
      </c>
      <c r="AW197" s="13">
        <f t="shared" si="207"/>
        <v>1978.4794576065265</v>
      </c>
      <c r="AX197" s="13">
        <f t="shared" si="231"/>
        <v>1576.0422831813432</v>
      </c>
      <c r="AY197" s="13">
        <f t="shared" si="208"/>
        <v>18820.463058691992</v>
      </c>
      <c r="AZ197">
        <f t="shared" si="232"/>
        <v>1672.0650538889554</v>
      </c>
      <c r="BA197" s="13">
        <f t="shared" si="209"/>
        <v>1978.4794576065265</v>
      </c>
      <c r="BB197" s="37">
        <f t="shared" si="210"/>
        <v>1183.7374981592766</v>
      </c>
      <c r="BC197" s="13">
        <f t="shared" si="211"/>
        <v>8018.1749201770026</v>
      </c>
      <c r="BD197">
        <f t="shared" si="233"/>
        <v>1224.6465538744653</v>
      </c>
      <c r="BE197" s="13">
        <f t="shared" si="212"/>
        <v>1574.3100310468933</v>
      </c>
      <c r="BF197" s="13">
        <f t="shared" si="234"/>
        <v>1184.8195383125708</v>
      </c>
      <c r="BG197" s="13">
        <f t="shared" si="213"/>
        <v>18820.463058691992</v>
      </c>
      <c r="BH197">
        <f t="shared" si="235"/>
        <v>1280.8423090201829</v>
      </c>
      <c r="BI197" s="13">
        <f t="shared" si="214"/>
        <v>1574.3100310468933</v>
      </c>
      <c r="BJ197" s="115">
        <f t="shared" si="215"/>
        <v>2281.2151501403541</v>
      </c>
      <c r="BK197" s="13">
        <f t="shared" si="216"/>
        <v>8018.1749201770026</v>
      </c>
      <c r="BL197">
        <f t="shared" si="236"/>
        <v>2322.1242058555431</v>
      </c>
      <c r="BM197" s="116">
        <f t="shared" si="217"/>
        <v>2285.183881040547</v>
      </c>
      <c r="BN197" s="13">
        <f t="shared" si="237"/>
        <v>2282.2971902936483</v>
      </c>
      <c r="BO197" s="13">
        <f t="shared" si="218"/>
        <v>18820.463058691992</v>
      </c>
      <c r="BP197">
        <f t="shared" si="238"/>
        <v>2378.3199610012607</v>
      </c>
      <c r="BQ197" s="13">
        <f t="shared" si="219"/>
        <v>2285.183881040547</v>
      </c>
      <c r="BR197" s="37">
        <f t="shared" si="220"/>
        <v>356.50079163128652</v>
      </c>
      <c r="BS197" s="13">
        <f t="shared" si="221"/>
        <v>8018.1749201770026</v>
      </c>
      <c r="BT197">
        <f t="shared" si="239"/>
        <v>397.40984734647532</v>
      </c>
      <c r="BU197" s="13">
        <f t="shared" si="222"/>
        <v>1000.7969427396886</v>
      </c>
      <c r="BV197" s="13">
        <f t="shared" si="240"/>
        <v>357.58283178458066</v>
      </c>
      <c r="BW197" s="13">
        <f t="shared" si="223"/>
        <v>18820.463058691992</v>
      </c>
      <c r="BX197">
        <f t="shared" si="241"/>
        <v>453.60560249219287</v>
      </c>
      <c r="BY197" s="13">
        <f t="shared" si="224"/>
        <v>1000.7969427396886</v>
      </c>
    </row>
    <row r="198" spans="29:77" x14ac:dyDescent="0.2">
      <c r="AC198">
        <v>197</v>
      </c>
      <c r="AD198" s="37">
        <f t="shared" si="195"/>
        <v>4503.4195539657812</v>
      </c>
      <c r="AE198" s="13">
        <f t="shared" si="196"/>
        <v>10690.899893569338</v>
      </c>
      <c r="AF198">
        <f t="shared" si="242"/>
        <v>4557.6880813443058</v>
      </c>
      <c r="AG198" s="13">
        <f t="shared" si="197"/>
        <v>5549.9303857118939</v>
      </c>
      <c r="AH198" s="13">
        <f t="shared" si="225"/>
        <v>4504.9776917865256</v>
      </c>
      <c r="AI198" s="13">
        <f t="shared" si="198"/>
        <v>18820.463058691992</v>
      </c>
      <c r="AJ198">
        <f t="shared" si="226"/>
        <v>4600.5130372621197</v>
      </c>
      <c r="AK198" s="13">
        <f t="shared" si="199"/>
        <v>5549.9303857118939</v>
      </c>
      <c r="AL198" s="37">
        <f t="shared" si="200"/>
        <v>2920.3624522220098</v>
      </c>
      <c r="AM198" s="13">
        <f t="shared" si="201"/>
        <v>13363.624866961673</v>
      </c>
      <c r="AN198">
        <f t="shared" si="227"/>
        <v>2988.1981114451655</v>
      </c>
      <c r="AO198" s="13">
        <f t="shared" si="202"/>
        <v>5104.2411726517294</v>
      </c>
      <c r="AP198" s="13">
        <f t="shared" si="228"/>
        <v>2922.2004777624052</v>
      </c>
      <c r="AQ198" s="13">
        <f t="shared" si="203"/>
        <v>18820.463058691992</v>
      </c>
      <c r="AR198" s="13">
        <f t="shared" si="229"/>
        <v>3017.7358232379988</v>
      </c>
      <c r="AS198" s="38">
        <f t="shared" si="204"/>
        <v>5104.2411726517294</v>
      </c>
      <c r="AT198" s="37">
        <f t="shared" si="205"/>
        <v>1575.2228181052485</v>
      </c>
      <c r="AU198" s="13">
        <f t="shared" si="206"/>
        <v>5345.449946784669</v>
      </c>
      <c r="AV198">
        <f t="shared" si="230"/>
        <v>1602.3570817945108</v>
      </c>
      <c r="AW198" s="13">
        <f t="shared" si="207"/>
        <v>1978.4794576065265</v>
      </c>
      <c r="AX198" s="13">
        <f t="shared" si="231"/>
        <v>1576.0422831813432</v>
      </c>
      <c r="AY198" s="13">
        <f t="shared" si="208"/>
        <v>18820.463058691992</v>
      </c>
      <c r="AZ198">
        <f t="shared" si="232"/>
        <v>1671.5776286569371</v>
      </c>
      <c r="BA198" s="13">
        <f t="shared" si="209"/>
        <v>1978.4794576065265</v>
      </c>
      <c r="BB198" s="37">
        <f t="shared" si="210"/>
        <v>1183.7374981592766</v>
      </c>
      <c r="BC198" s="13">
        <f t="shared" si="211"/>
        <v>8018.1749201770026</v>
      </c>
      <c r="BD198">
        <f t="shared" si="233"/>
        <v>1224.43889369317</v>
      </c>
      <c r="BE198" s="13">
        <f t="shared" si="212"/>
        <v>1574.3100310468933</v>
      </c>
      <c r="BF198" s="13">
        <f t="shared" si="234"/>
        <v>1184.8195383125708</v>
      </c>
      <c r="BG198" s="13">
        <f t="shared" si="213"/>
        <v>18820.463058691992</v>
      </c>
      <c r="BH198">
        <f t="shared" si="235"/>
        <v>1280.3548837881647</v>
      </c>
      <c r="BI198" s="13">
        <f t="shared" si="214"/>
        <v>1574.3100310468933</v>
      </c>
      <c r="BJ198" s="115">
        <f t="shared" si="215"/>
        <v>2281.2151501403541</v>
      </c>
      <c r="BK198" s="13">
        <f t="shared" si="216"/>
        <v>8018.1749201770026</v>
      </c>
      <c r="BL198">
        <f t="shared" si="236"/>
        <v>2321.9165456742476</v>
      </c>
      <c r="BM198" s="116">
        <f t="shared" si="217"/>
        <v>2285.183881040547</v>
      </c>
      <c r="BN198" s="13">
        <f t="shared" si="237"/>
        <v>2282.2971902936483</v>
      </c>
      <c r="BO198" s="13">
        <f t="shared" si="218"/>
        <v>18820.463058691992</v>
      </c>
      <c r="BP198">
        <f t="shared" si="238"/>
        <v>2377.832535769242</v>
      </c>
      <c r="BQ198" s="13">
        <f t="shared" si="219"/>
        <v>2285.183881040547</v>
      </c>
      <c r="BR198" s="37">
        <f t="shared" si="220"/>
        <v>356.50079163128652</v>
      </c>
      <c r="BS198" s="13">
        <f t="shared" si="221"/>
        <v>8018.1749201770026</v>
      </c>
      <c r="BT198">
        <f t="shared" si="239"/>
        <v>397.20218716517991</v>
      </c>
      <c r="BU198" s="13">
        <f t="shared" si="222"/>
        <v>1000.7969427396886</v>
      </c>
      <c r="BV198" s="13">
        <f t="shared" si="240"/>
        <v>357.58283178458066</v>
      </c>
      <c r="BW198" s="13">
        <f t="shared" si="223"/>
        <v>18820.463058691992</v>
      </c>
      <c r="BX198">
        <f t="shared" si="241"/>
        <v>453.11817726017455</v>
      </c>
      <c r="BY198" s="13">
        <f t="shared" si="224"/>
        <v>1000.7969427396886</v>
      </c>
    </row>
    <row r="199" spans="29:77" x14ac:dyDescent="0.2">
      <c r="AC199">
        <v>198</v>
      </c>
      <c r="AD199" s="37">
        <f t="shared" si="195"/>
        <v>4503.4195539657812</v>
      </c>
      <c r="AE199" s="13">
        <f t="shared" si="196"/>
        <v>10690.899893569338</v>
      </c>
      <c r="AF199">
        <f t="shared" si="242"/>
        <v>4557.4139978726971</v>
      </c>
      <c r="AG199" s="13">
        <f t="shared" si="197"/>
        <v>5549.9303857118939</v>
      </c>
      <c r="AH199" s="13">
        <f t="shared" si="225"/>
        <v>4504.9776917865256</v>
      </c>
      <c r="AI199" s="13">
        <f t="shared" si="198"/>
        <v>18820.463058691992</v>
      </c>
      <c r="AJ199">
        <f t="shared" si="226"/>
        <v>4600.0305355172932</v>
      </c>
      <c r="AK199" s="13">
        <f t="shared" si="199"/>
        <v>5549.9303857118939</v>
      </c>
      <c r="AL199" s="37">
        <f t="shared" si="200"/>
        <v>2920.3624522220098</v>
      </c>
      <c r="AM199" s="13">
        <f t="shared" si="201"/>
        <v>13363.624866961673</v>
      </c>
      <c r="AN199">
        <f t="shared" si="227"/>
        <v>2987.8555071056544</v>
      </c>
      <c r="AO199" s="13">
        <f t="shared" si="202"/>
        <v>5104.2411726517294</v>
      </c>
      <c r="AP199" s="13">
        <f t="shared" si="228"/>
        <v>2922.2004777624052</v>
      </c>
      <c r="AQ199" s="13">
        <f t="shared" si="203"/>
        <v>18820.463058691992</v>
      </c>
      <c r="AR199" s="13">
        <f t="shared" si="229"/>
        <v>3017.2533214931727</v>
      </c>
      <c r="AS199" s="38">
        <f t="shared" si="204"/>
        <v>5104.2411726517294</v>
      </c>
      <c r="AT199" s="37">
        <f t="shared" si="205"/>
        <v>1575.2228181052485</v>
      </c>
      <c r="AU199" s="13">
        <f t="shared" si="206"/>
        <v>5345.449946784669</v>
      </c>
      <c r="AV199">
        <f t="shared" si="230"/>
        <v>1602.2200400587064</v>
      </c>
      <c r="AW199" s="13">
        <f t="shared" si="207"/>
        <v>1978.4794576065265</v>
      </c>
      <c r="AX199" s="13">
        <f t="shared" si="231"/>
        <v>1576.0422831813432</v>
      </c>
      <c r="AY199" s="13">
        <f t="shared" si="208"/>
        <v>18820.463058691992</v>
      </c>
      <c r="AZ199">
        <f t="shared" si="232"/>
        <v>1671.0951269121108</v>
      </c>
      <c r="BA199" s="13">
        <f t="shared" si="209"/>
        <v>1978.4794576065265</v>
      </c>
      <c r="BB199" s="37">
        <f t="shared" si="210"/>
        <v>1183.7374981592766</v>
      </c>
      <c r="BC199" s="13">
        <f t="shared" si="211"/>
        <v>8018.1749201770026</v>
      </c>
      <c r="BD199">
        <f t="shared" si="233"/>
        <v>1224.2333310894635</v>
      </c>
      <c r="BE199" s="13">
        <f t="shared" si="212"/>
        <v>1574.3100310468933</v>
      </c>
      <c r="BF199" s="13">
        <f t="shared" si="234"/>
        <v>1184.8195383125708</v>
      </c>
      <c r="BG199" s="13">
        <f t="shared" si="213"/>
        <v>18820.463058691992</v>
      </c>
      <c r="BH199">
        <f t="shared" si="235"/>
        <v>1279.8723820433383</v>
      </c>
      <c r="BI199" s="13">
        <f t="shared" si="214"/>
        <v>1574.3100310468933</v>
      </c>
      <c r="BJ199" s="115">
        <f t="shared" si="215"/>
        <v>2281.2151501403541</v>
      </c>
      <c r="BK199" s="13">
        <f t="shared" si="216"/>
        <v>8018.1749201770026</v>
      </c>
      <c r="BL199">
        <f t="shared" si="236"/>
        <v>2321.7109830705408</v>
      </c>
      <c r="BM199" s="116">
        <f t="shared" si="217"/>
        <v>2285.183881040547</v>
      </c>
      <c r="BN199" s="13">
        <f t="shared" si="237"/>
        <v>2282.2971902936483</v>
      </c>
      <c r="BO199" s="13">
        <f t="shared" si="218"/>
        <v>18820.463058691992</v>
      </c>
      <c r="BP199">
        <f t="shared" si="238"/>
        <v>2377.3500340244159</v>
      </c>
      <c r="BQ199" s="13">
        <f t="shared" si="219"/>
        <v>2285.183881040547</v>
      </c>
      <c r="BR199" s="37">
        <f t="shared" si="220"/>
        <v>356.50079163128652</v>
      </c>
      <c r="BS199" s="13">
        <f t="shared" si="221"/>
        <v>8018.1749201770026</v>
      </c>
      <c r="BT199">
        <f t="shared" si="239"/>
        <v>396.99662456147337</v>
      </c>
      <c r="BU199" s="13">
        <f t="shared" si="222"/>
        <v>1000.7969427396886</v>
      </c>
      <c r="BV199" s="13">
        <f t="shared" si="240"/>
        <v>357.58283178458066</v>
      </c>
      <c r="BW199" s="13">
        <f t="shared" si="223"/>
        <v>18820.463058691992</v>
      </c>
      <c r="BX199">
        <f t="shared" si="241"/>
        <v>452.63567551534828</v>
      </c>
      <c r="BY199" s="13">
        <f t="shared" si="224"/>
        <v>1000.7969427396886</v>
      </c>
    </row>
    <row r="200" spans="29:77" x14ac:dyDescent="0.2">
      <c r="AC200">
        <v>199</v>
      </c>
      <c r="AD200" s="37">
        <f t="shared" si="195"/>
        <v>4503.4195539657812</v>
      </c>
      <c r="AE200" s="13">
        <f t="shared" si="196"/>
        <v>10690.899893569338</v>
      </c>
      <c r="AF200">
        <f t="shared" si="242"/>
        <v>4557.1426690088429</v>
      </c>
      <c r="AG200" s="13">
        <f t="shared" si="197"/>
        <v>5549.9303857118939</v>
      </c>
      <c r="AH200" s="13">
        <f t="shared" si="225"/>
        <v>4504.9776917865256</v>
      </c>
      <c r="AI200" s="13">
        <f t="shared" si="198"/>
        <v>18820.463058691992</v>
      </c>
      <c r="AJ200">
        <f t="shared" si="226"/>
        <v>4599.5528830362346</v>
      </c>
      <c r="AK200" s="13">
        <f t="shared" si="199"/>
        <v>5549.9303857118939</v>
      </c>
      <c r="AL200" s="37">
        <f t="shared" si="200"/>
        <v>2920.3624522220098</v>
      </c>
      <c r="AM200" s="13">
        <f t="shared" si="201"/>
        <v>13363.624866961673</v>
      </c>
      <c r="AN200">
        <f t="shared" si="227"/>
        <v>2987.5163460258373</v>
      </c>
      <c r="AO200" s="13">
        <f t="shared" si="202"/>
        <v>5104.2411726517294</v>
      </c>
      <c r="AP200" s="13">
        <f t="shared" si="228"/>
        <v>2922.2004777624052</v>
      </c>
      <c r="AQ200" s="13">
        <f t="shared" si="203"/>
        <v>18820.463058691992</v>
      </c>
      <c r="AR200" s="13">
        <f t="shared" si="229"/>
        <v>3016.7756690121137</v>
      </c>
      <c r="AS200" s="38">
        <f t="shared" si="204"/>
        <v>5104.2411726517294</v>
      </c>
      <c r="AT200" s="37">
        <f t="shared" si="205"/>
        <v>1575.2228181052485</v>
      </c>
      <c r="AU200" s="13">
        <f t="shared" si="206"/>
        <v>5345.449946784669</v>
      </c>
      <c r="AV200">
        <f t="shared" si="230"/>
        <v>1602.0843756267795</v>
      </c>
      <c r="AW200" s="13">
        <f t="shared" si="207"/>
        <v>1978.4794576065265</v>
      </c>
      <c r="AX200" s="13">
        <f t="shared" si="231"/>
        <v>1576.0422831813432</v>
      </c>
      <c r="AY200" s="13">
        <f t="shared" si="208"/>
        <v>18820.463058691992</v>
      </c>
      <c r="AZ200">
        <f t="shared" si="232"/>
        <v>1670.6174744310517</v>
      </c>
      <c r="BA200" s="13">
        <f t="shared" si="209"/>
        <v>1978.4794576065265</v>
      </c>
      <c r="BB200" s="37">
        <f t="shared" si="210"/>
        <v>1183.7374981592766</v>
      </c>
      <c r="BC200" s="13">
        <f t="shared" si="211"/>
        <v>8018.1749201770026</v>
      </c>
      <c r="BD200">
        <f t="shared" si="233"/>
        <v>1224.029834441573</v>
      </c>
      <c r="BE200" s="13">
        <f t="shared" si="212"/>
        <v>1574.3100310468933</v>
      </c>
      <c r="BF200" s="13">
        <f t="shared" si="234"/>
        <v>1184.8195383125708</v>
      </c>
      <c r="BG200" s="13">
        <f t="shared" si="213"/>
        <v>18820.463058691992</v>
      </c>
      <c r="BH200">
        <f t="shared" si="235"/>
        <v>1279.3947295622793</v>
      </c>
      <c r="BI200" s="13">
        <f t="shared" si="214"/>
        <v>1574.3100310468933</v>
      </c>
      <c r="BJ200" s="115">
        <f t="shared" si="215"/>
        <v>2281.2151501403541</v>
      </c>
      <c r="BK200" s="13">
        <f t="shared" si="216"/>
        <v>8018.1749201770026</v>
      </c>
      <c r="BL200">
        <f t="shared" si="236"/>
        <v>2321.5074864226508</v>
      </c>
      <c r="BM200" s="116">
        <f t="shared" si="217"/>
        <v>2285.183881040547</v>
      </c>
      <c r="BN200" s="13">
        <f t="shared" si="237"/>
        <v>2282.2971902936483</v>
      </c>
      <c r="BO200" s="13">
        <f t="shared" si="218"/>
        <v>18820.463058691992</v>
      </c>
      <c r="BP200">
        <f t="shared" si="238"/>
        <v>2376.8723815433568</v>
      </c>
      <c r="BQ200" s="13">
        <f t="shared" si="219"/>
        <v>2285.183881040547</v>
      </c>
      <c r="BR200" s="37">
        <f t="shared" si="220"/>
        <v>356.50079163128652</v>
      </c>
      <c r="BS200" s="13">
        <f t="shared" si="221"/>
        <v>8018.1749201770026</v>
      </c>
      <c r="BT200">
        <f t="shared" si="239"/>
        <v>396.79312791358302</v>
      </c>
      <c r="BU200" s="13">
        <f t="shared" si="222"/>
        <v>1000.7969427396886</v>
      </c>
      <c r="BV200" s="13">
        <f t="shared" si="240"/>
        <v>357.58283178458066</v>
      </c>
      <c r="BW200" s="13">
        <f t="shared" si="223"/>
        <v>18820.463058691992</v>
      </c>
      <c r="BX200">
        <f t="shared" si="241"/>
        <v>452.15802303428916</v>
      </c>
      <c r="BY200" s="13">
        <f t="shared" si="224"/>
        <v>1000.7969427396886</v>
      </c>
    </row>
    <row r="201" spans="29:77" x14ac:dyDescent="0.2">
      <c r="AC201">
        <v>200</v>
      </c>
      <c r="AD201" s="37">
        <f t="shared" si="195"/>
        <v>4503.4195539657812</v>
      </c>
      <c r="AE201" s="13">
        <f t="shared" si="196"/>
        <v>10690.899893569338</v>
      </c>
      <c r="AF201">
        <f t="shared" si="242"/>
        <v>4556.8740534336275</v>
      </c>
      <c r="AG201" s="13">
        <f t="shared" si="197"/>
        <v>5549.9303857118939</v>
      </c>
      <c r="AH201" s="13">
        <f t="shared" si="225"/>
        <v>4504.9776917865256</v>
      </c>
      <c r="AI201" s="13">
        <f t="shared" si="198"/>
        <v>18820.463058691992</v>
      </c>
      <c r="AJ201">
        <f t="shared" si="226"/>
        <v>4599.080007079986</v>
      </c>
      <c r="AK201" s="13">
        <f t="shared" si="199"/>
        <v>5549.9303857118939</v>
      </c>
      <c r="AL201" s="37">
        <f t="shared" si="200"/>
        <v>2920.3624522220098</v>
      </c>
      <c r="AM201" s="13">
        <f t="shared" si="201"/>
        <v>13363.624866961673</v>
      </c>
      <c r="AN201">
        <f t="shared" si="227"/>
        <v>2987.1805765568183</v>
      </c>
      <c r="AO201" s="13">
        <f t="shared" si="202"/>
        <v>5104.2411726517294</v>
      </c>
      <c r="AP201" s="13">
        <f t="shared" si="228"/>
        <v>2922.2004777624052</v>
      </c>
      <c r="AQ201" s="13">
        <f t="shared" si="203"/>
        <v>18820.463058691992</v>
      </c>
      <c r="AR201" s="13">
        <f t="shared" si="229"/>
        <v>3016.3027930558651</v>
      </c>
      <c r="AS201" s="38">
        <f t="shared" si="204"/>
        <v>5104.2411726517294</v>
      </c>
      <c r="AT201" s="37">
        <f t="shared" si="205"/>
        <v>1575.2228181052485</v>
      </c>
      <c r="AU201" s="13">
        <f t="shared" si="206"/>
        <v>5345.449946784669</v>
      </c>
      <c r="AV201">
        <f t="shared" si="230"/>
        <v>1601.9500678391719</v>
      </c>
      <c r="AW201" s="13">
        <f t="shared" si="207"/>
        <v>1978.4794576065265</v>
      </c>
      <c r="AX201" s="13">
        <f t="shared" si="231"/>
        <v>1576.0422831813432</v>
      </c>
      <c r="AY201" s="13">
        <f t="shared" si="208"/>
        <v>18820.463058691992</v>
      </c>
      <c r="AZ201">
        <f t="shared" si="232"/>
        <v>1670.1445984748032</v>
      </c>
      <c r="BA201" s="13">
        <f t="shared" si="209"/>
        <v>1978.4794576065265</v>
      </c>
      <c r="BB201" s="37">
        <f t="shared" si="210"/>
        <v>1183.7374981592766</v>
      </c>
      <c r="BC201" s="13">
        <f t="shared" si="211"/>
        <v>8018.1749201770026</v>
      </c>
      <c r="BD201">
        <f t="shared" si="233"/>
        <v>1223.8283727601615</v>
      </c>
      <c r="BE201" s="13">
        <f t="shared" si="212"/>
        <v>1574.3100310468933</v>
      </c>
      <c r="BF201" s="13">
        <f t="shared" si="234"/>
        <v>1184.8195383125708</v>
      </c>
      <c r="BG201" s="13">
        <f t="shared" si="213"/>
        <v>18820.463058691992</v>
      </c>
      <c r="BH201">
        <f t="shared" si="235"/>
        <v>1278.9218536060307</v>
      </c>
      <c r="BI201" s="13">
        <f t="shared" si="214"/>
        <v>1574.3100310468933</v>
      </c>
      <c r="BJ201" s="115">
        <f t="shared" si="215"/>
        <v>2281.2151501403541</v>
      </c>
      <c r="BK201" s="13">
        <f t="shared" si="216"/>
        <v>8018.1749201770026</v>
      </c>
      <c r="BL201">
        <f t="shared" si="236"/>
        <v>2321.3060247412391</v>
      </c>
      <c r="BM201" s="116">
        <f t="shared" si="217"/>
        <v>2285.183881040547</v>
      </c>
      <c r="BN201" s="13">
        <f t="shared" si="237"/>
        <v>2282.2971902936483</v>
      </c>
      <c r="BO201" s="13">
        <f t="shared" si="218"/>
        <v>18820.463058691992</v>
      </c>
      <c r="BP201">
        <f t="shared" si="238"/>
        <v>2376.3995055871083</v>
      </c>
      <c r="BQ201" s="13">
        <f t="shared" si="219"/>
        <v>2285.183881040547</v>
      </c>
      <c r="BR201" s="37">
        <f t="shared" si="220"/>
        <v>356.50079163128652</v>
      </c>
      <c r="BS201" s="13">
        <f t="shared" si="221"/>
        <v>8018.1749201770026</v>
      </c>
      <c r="BT201">
        <f t="shared" si="239"/>
        <v>396.59166623217152</v>
      </c>
      <c r="BU201" s="13">
        <f t="shared" si="222"/>
        <v>1000.7969427396886</v>
      </c>
      <c r="BV201" s="13">
        <f t="shared" si="240"/>
        <v>357.58283178458066</v>
      </c>
      <c r="BW201" s="13">
        <f t="shared" si="223"/>
        <v>18820.463058691992</v>
      </c>
      <c r="BX201">
        <f t="shared" si="241"/>
        <v>451.68514707804064</v>
      </c>
      <c r="BY201" s="13">
        <f t="shared" si="224"/>
        <v>1000.7969427396886</v>
      </c>
    </row>
    <row r="202" spans="29:77" x14ac:dyDescent="0.2">
      <c r="AC202">
        <v>201</v>
      </c>
      <c r="AD202" s="37">
        <f t="shared" si="195"/>
        <v>4503.4195539657812</v>
      </c>
      <c r="AE202" s="13">
        <f t="shared" si="196"/>
        <v>10690.899893569338</v>
      </c>
      <c r="AF202">
        <f t="shared" si="242"/>
        <v>4556.6081106502061</v>
      </c>
      <c r="AG202" s="13">
        <f t="shared" si="197"/>
        <v>5549.9303857118939</v>
      </c>
      <c r="AH202" s="13">
        <f t="shared" si="225"/>
        <v>4504.9776917865256</v>
      </c>
      <c r="AI202" s="13">
        <f t="shared" si="198"/>
        <v>18820.463058691992</v>
      </c>
      <c r="AJ202">
        <f t="shared" si="226"/>
        <v>4598.6118363571322</v>
      </c>
      <c r="AK202" s="13">
        <f t="shared" si="199"/>
        <v>5549.9303857118939</v>
      </c>
      <c r="AL202" s="37">
        <f t="shared" si="200"/>
        <v>2920.3624522220098</v>
      </c>
      <c r="AM202" s="13">
        <f t="shared" si="201"/>
        <v>13363.624866961673</v>
      </c>
      <c r="AN202">
        <f t="shared" si="227"/>
        <v>2986.8481480775404</v>
      </c>
      <c r="AO202" s="13">
        <f t="shared" si="202"/>
        <v>5104.2411726517294</v>
      </c>
      <c r="AP202" s="13">
        <f t="shared" si="228"/>
        <v>2922.2004777624052</v>
      </c>
      <c r="AQ202" s="13">
        <f t="shared" si="203"/>
        <v>18820.463058691992</v>
      </c>
      <c r="AR202" s="13">
        <f t="shared" si="229"/>
        <v>3015.8346223330122</v>
      </c>
      <c r="AS202" s="38">
        <f t="shared" si="204"/>
        <v>5104.2411726517294</v>
      </c>
      <c r="AT202" s="37">
        <f t="shared" si="205"/>
        <v>1575.2228181052485</v>
      </c>
      <c r="AU202" s="13">
        <f t="shared" si="206"/>
        <v>5345.449946784669</v>
      </c>
      <c r="AV202">
        <f t="shared" si="230"/>
        <v>1601.8170964474607</v>
      </c>
      <c r="AW202" s="13">
        <f t="shared" si="207"/>
        <v>1978.4794576065265</v>
      </c>
      <c r="AX202" s="13">
        <f t="shared" si="231"/>
        <v>1576.0422831813432</v>
      </c>
      <c r="AY202" s="13">
        <f t="shared" si="208"/>
        <v>18820.463058691992</v>
      </c>
      <c r="AZ202">
        <f t="shared" si="232"/>
        <v>1669.6764277519501</v>
      </c>
      <c r="BA202" s="13">
        <f t="shared" si="209"/>
        <v>1978.4794576065265</v>
      </c>
      <c r="BB202" s="37">
        <f t="shared" si="210"/>
        <v>1183.7374981592766</v>
      </c>
      <c r="BC202" s="13">
        <f t="shared" si="211"/>
        <v>8018.1749201770026</v>
      </c>
      <c r="BD202">
        <f t="shared" si="233"/>
        <v>1223.628915672595</v>
      </c>
      <c r="BE202" s="13">
        <f t="shared" si="212"/>
        <v>1574.3100310468933</v>
      </c>
      <c r="BF202" s="13">
        <f t="shared" si="234"/>
        <v>1184.8195383125708</v>
      </c>
      <c r="BG202" s="13">
        <f t="shared" si="213"/>
        <v>18820.463058691992</v>
      </c>
      <c r="BH202">
        <f t="shared" si="235"/>
        <v>1278.4536828831776</v>
      </c>
      <c r="BI202" s="13">
        <f t="shared" si="214"/>
        <v>1574.3100310468933</v>
      </c>
      <c r="BJ202" s="115">
        <f t="shared" si="215"/>
        <v>2281.2151501403541</v>
      </c>
      <c r="BK202" s="13">
        <f t="shared" si="216"/>
        <v>8018.1749201770026</v>
      </c>
      <c r="BL202">
        <f t="shared" si="236"/>
        <v>2321.1065676536728</v>
      </c>
      <c r="BM202" s="116">
        <f t="shared" si="217"/>
        <v>2285.183881040547</v>
      </c>
      <c r="BN202" s="13">
        <f t="shared" si="237"/>
        <v>2282.2971902936483</v>
      </c>
      <c r="BO202" s="13">
        <f t="shared" si="218"/>
        <v>18820.463058691992</v>
      </c>
      <c r="BP202">
        <f t="shared" si="238"/>
        <v>2375.9313348642554</v>
      </c>
      <c r="BQ202" s="13">
        <f t="shared" si="219"/>
        <v>2285.183881040547</v>
      </c>
      <c r="BR202" s="37">
        <f t="shared" si="220"/>
        <v>356.50079163128652</v>
      </c>
      <c r="BS202" s="13">
        <f t="shared" si="221"/>
        <v>8018.1749201770026</v>
      </c>
      <c r="BT202">
        <f t="shared" si="239"/>
        <v>396.39220914460492</v>
      </c>
      <c r="BU202" s="13">
        <f t="shared" si="222"/>
        <v>1000.7969427396886</v>
      </c>
      <c r="BV202" s="13">
        <f t="shared" si="240"/>
        <v>357.58283178458066</v>
      </c>
      <c r="BW202" s="13">
        <f t="shared" si="223"/>
        <v>18820.463058691992</v>
      </c>
      <c r="BX202">
        <f t="shared" si="241"/>
        <v>451.21697635518757</v>
      </c>
      <c r="BY202" s="13">
        <f t="shared" si="224"/>
        <v>1000.7969427396886</v>
      </c>
    </row>
    <row r="203" spans="29:77" x14ac:dyDescent="0.2">
      <c r="AC203">
        <v>202</v>
      </c>
      <c r="AD203" s="37">
        <f t="shared" si="195"/>
        <v>4503.4195539657812</v>
      </c>
      <c r="AE203" s="13">
        <f t="shared" si="196"/>
        <v>10690.899893569338</v>
      </c>
      <c r="AF203">
        <f t="shared" si="242"/>
        <v>4556.3448009636495</v>
      </c>
      <c r="AG203" s="13">
        <f t="shared" si="197"/>
        <v>5549.9303857118939</v>
      </c>
      <c r="AH203" s="13">
        <f t="shared" si="225"/>
        <v>4504.9776917865256</v>
      </c>
      <c r="AI203" s="13">
        <f t="shared" si="198"/>
        <v>18820.463058691992</v>
      </c>
      <c r="AJ203">
        <f t="shared" si="226"/>
        <v>4598.1483009879712</v>
      </c>
      <c r="AK203" s="13">
        <f t="shared" si="199"/>
        <v>5549.9303857118939</v>
      </c>
      <c r="AL203" s="37">
        <f t="shared" si="200"/>
        <v>2920.3624522220098</v>
      </c>
      <c r="AM203" s="13">
        <f t="shared" si="201"/>
        <v>13363.624866961673</v>
      </c>
      <c r="AN203">
        <f t="shared" si="227"/>
        <v>2986.5190109693449</v>
      </c>
      <c r="AO203" s="13">
        <f t="shared" si="202"/>
        <v>5104.2411726517294</v>
      </c>
      <c r="AP203" s="13">
        <f t="shared" si="228"/>
        <v>2922.2004777624052</v>
      </c>
      <c r="AQ203" s="13">
        <f t="shared" si="203"/>
        <v>18820.463058691992</v>
      </c>
      <c r="AR203" s="13">
        <f t="shared" si="229"/>
        <v>3015.3710869638508</v>
      </c>
      <c r="AS203" s="38">
        <f t="shared" si="204"/>
        <v>5104.2411726517294</v>
      </c>
      <c r="AT203" s="37">
        <f t="shared" si="205"/>
        <v>1575.2228181052485</v>
      </c>
      <c r="AU203" s="13">
        <f t="shared" si="206"/>
        <v>5345.449946784669</v>
      </c>
      <c r="AV203">
        <f t="shared" si="230"/>
        <v>1601.6854416041824</v>
      </c>
      <c r="AW203" s="13">
        <f t="shared" si="207"/>
        <v>1978.4794576065265</v>
      </c>
      <c r="AX203" s="13">
        <f t="shared" si="231"/>
        <v>1576.0422831813432</v>
      </c>
      <c r="AY203" s="13">
        <f t="shared" si="208"/>
        <v>18820.463058691992</v>
      </c>
      <c r="AZ203">
        <f t="shared" si="232"/>
        <v>1669.2128923827888</v>
      </c>
      <c r="BA203" s="13">
        <f t="shared" si="209"/>
        <v>1978.4794576065265</v>
      </c>
      <c r="BB203" s="37">
        <f t="shared" si="210"/>
        <v>1183.7374981592766</v>
      </c>
      <c r="BC203" s="13">
        <f t="shared" si="211"/>
        <v>8018.1749201770026</v>
      </c>
      <c r="BD203">
        <f t="shared" si="233"/>
        <v>1223.4314334076776</v>
      </c>
      <c r="BE203" s="13">
        <f t="shared" si="212"/>
        <v>1574.3100310468933</v>
      </c>
      <c r="BF203" s="13">
        <f t="shared" si="234"/>
        <v>1184.8195383125708</v>
      </c>
      <c r="BG203" s="13">
        <f t="shared" si="213"/>
        <v>18820.463058691992</v>
      </c>
      <c r="BH203">
        <f t="shared" si="235"/>
        <v>1277.9901475140164</v>
      </c>
      <c r="BI203" s="13">
        <f t="shared" si="214"/>
        <v>1574.3100310468933</v>
      </c>
      <c r="BJ203" s="115">
        <f t="shared" si="215"/>
        <v>2281.2151501403541</v>
      </c>
      <c r="BK203" s="13">
        <f t="shared" si="216"/>
        <v>8018.1749201770026</v>
      </c>
      <c r="BL203">
        <f t="shared" si="236"/>
        <v>2320.9090853887551</v>
      </c>
      <c r="BM203" s="116">
        <f t="shared" si="217"/>
        <v>2285.183881040547</v>
      </c>
      <c r="BN203" s="13">
        <f t="shared" si="237"/>
        <v>2282.2971902936483</v>
      </c>
      <c r="BO203" s="13">
        <f t="shared" si="218"/>
        <v>18820.463058691992</v>
      </c>
      <c r="BP203">
        <f t="shared" si="238"/>
        <v>2375.4677994950939</v>
      </c>
      <c r="BQ203" s="13">
        <f t="shared" si="219"/>
        <v>2285.183881040547</v>
      </c>
      <c r="BR203" s="37">
        <f t="shared" si="220"/>
        <v>356.50079163128652</v>
      </c>
      <c r="BS203" s="13">
        <f t="shared" si="221"/>
        <v>8018.1749201770026</v>
      </c>
      <c r="BT203">
        <f t="shared" si="239"/>
        <v>396.19472687968755</v>
      </c>
      <c r="BU203" s="13">
        <f t="shared" si="222"/>
        <v>1000.7969427396886</v>
      </c>
      <c r="BV203" s="13">
        <f t="shared" si="240"/>
        <v>357.58283178458066</v>
      </c>
      <c r="BW203" s="13">
        <f t="shared" si="223"/>
        <v>18820.463058691992</v>
      </c>
      <c r="BX203">
        <f t="shared" si="241"/>
        <v>450.75344098602613</v>
      </c>
      <c r="BY203" s="13">
        <f t="shared" si="224"/>
        <v>1000.7969427396886</v>
      </c>
    </row>
    <row r="204" spans="29:77" x14ac:dyDescent="0.2">
      <c r="AC204">
        <v>203</v>
      </c>
      <c r="AD204" s="37">
        <f t="shared" si="195"/>
        <v>4503.4195539657812</v>
      </c>
      <c r="AE204" s="13">
        <f t="shared" si="196"/>
        <v>10690.899893569338</v>
      </c>
      <c r="AF204">
        <f t="shared" si="242"/>
        <v>4556.084085461197</v>
      </c>
      <c r="AG204" s="13">
        <f t="shared" si="197"/>
        <v>5549.9303857118939</v>
      </c>
      <c r="AH204" s="13">
        <f t="shared" si="225"/>
        <v>4504.9776917865256</v>
      </c>
      <c r="AI204" s="13">
        <f t="shared" si="198"/>
        <v>18820.463058691992</v>
      </c>
      <c r="AJ204">
        <f t="shared" si="226"/>
        <v>4597.6893324697376</v>
      </c>
      <c r="AK204" s="13">
        <f t="shared" si="199"/>
        <v>5549.9303857118939</v>
      </c>
      <c r="AL204" s="37">
        <f t="shared" si="200"/>
        <v>2920.3624522220098</v>
      </c>
      <c r="AM204" s="13">
        <f t="shared" si="201"/>
        <v>13363.624866961673</v>
      </c>
      <c r="AN204">
        <f t="shared" si="227"/>
        <v>2986.1931165912792</v>
      </c>
      <c r="AO204" s="13">
        <f t="shared" si="202"/>
        <v>5104.2411726517294</v>
      </c>
      <c r="AP204" s="13">
        <f t="shared" si="228"/>
        <v>2922.2004777624052</v>
      </c>
      <c r="AQ204" s="13">
        <f t="shared" si="203"/>
        <v>18820.463058691992</v>
      </c>
      <c r="AR204" s="13">
        <f t="shared" si="229"/>
        <v>3014.9121184456171</v>
      </c>
      <c r="AS204" s="38">
        <f t="shared" si="204"/>
        <v>5104.2411726517294</v>
      </c>
      <c r="AT204" s="37">
        <f t="shared" si="205"/>
        <v>1575.2228181052485</v>
      </c>
      <c r="AU204" s="13">
        <f t="shared" si="206"/>
        <v>5345.449946784669</v>
      </c>
      <c r="AV204">
        <f t="shared" si="230"/>
        <v>1601.5550838529562</v>
      </c>
      <c r="AW204" s="13">
        <f t="shared" si="207"/>
        <v>1978.4794576065265</v>
      </c>
      <c r="AX204" s="13">
        <f t="shared" si="231"/>
        <v>1576.0422831813432</v>
      </c>
      <c r="AY204" s="13">
        <f t="shared" si="208"/>
        <v>18820.463058691992</v>
      </c>
      <c r="AZ204">
        <f t="shared" si="232"/>
        <v>1668.753923864555</v>
      </c>
      <c r="BA204" s="13">
        <f t="shared" si="209"/>
        <v>1978.4794576065265</v>
      </c>
      <c r="BB204" s="37">
        <f t="shared" si="210"/>
        <v>1183.7374981592766</v>
      </c>
      <c r="BC204" s="13">
        <f t="shared" si="211"/>
        <v>8018.1749201770026</v>
      </c>
      <c r="BD204">
        <f t="shared" si="233"/>
        <v>1223.2358967808382</v>
      </c>
      <c r="BE204" s="13">
        <f t="shared" si="212"/>
        <v>1574.3100310468933</v>
      </c>
      <c r="BF204" s="13">
        <f t="shared" si="234"/>
        <v>1184.8195383125708</v>
      </c>
      <c r="BG204" s="13">
        <f t="shared" si="213"/>
        <v>18820.463058691992</v>
      </c>
      <c r="BH204">
        <f t="shared" si="235"/>
        <v>1277.5311789957825</v>
      </c>
      <c r="BI204" s="13">
        <f t="shared" si="214"/>
        <v>1574.3100310468933</v>
      </c>
      <c r="BJ204" s="115">
        <f t="shared" si="215"/>
        <v>2281.2151501403541</v>
      </c>
      <c r="BK204" s="13">
        <f t="shared" si="216"/>
        <v>8018.1749201770026</v>
      </c>
      <c r="BL204">
        <f t="shared" si="236"/>
        <v>2320.7135487619157</v>
      </c>
      <c r="BM204" s="116">
        <f t="shared" si="217"/>
        <v>2285.183881040547</v>
      </c>
      <c r="BN204" s="13">
        <f t="shared" si="237"/>
        <v>2282.2971902936483</v>
      </c>
      <c r="BO204" s="13">
        <f t="shared" si="218"/>
        <v>18820.463058691992</v>
      </c>
      <c r="BP204">
        <f t="shared" si="238"/>
        <v>2375.0088309768603</v>
      </c>
      <c r="BQ204" s="13">
        <f t="shared" si="219"/>
        <v>2285.183881040547</v>
      </c>
      <c r="BR204" s="37">
        <f t="shared" si="220"/>
        <v>356.50079163128652</v>
      </c>
      <c r="BS204" s="13">
        <f t="shared" si="221"/>
        <v>8018.1749201770026</v>
      </c>
      <c r="BT204">
        <f t="shared" si="239"/>
        <v>395.99919025284811</v>
      </c>
      <c r="BU204" s="13">
        <f t="shared" si="222"/>
        <v>1000.7969427396886</v>
      </c>
      <c r="BV204" s="13">
        <f t="shared" si="240"/>
        <v>357.58283178458066</v>
      </c>
      <c r="BW204" s="13">
        <f t="shared" si="223"/>
        <v>18820.463058691992</v>
      </c>
      <c r="BX204">
        <f t="shared" si="241"/>
        <v>450.29447246779245</v>
      </c>
      <c r="BY204" s="13">
        <f t="shared" si="224"/>
        <v>1000.7969427396886</v>
      </c>
    </row>
    <row r="205" spans="29:77" x14ac:dyDescent="0.2">
      <c r="AC205">
        <v>204</v>
      </c>
      <c r="AD205" s="37">
        <f t="shared" si="195"/>
        <v>4503.4195539657812</v>
      </c>
      <c r="AE205" s="13">
        <f t="shared" si="196"/>
        <v>10690.899893569338</v>
      </c>
      <c r="AF205">
        <f t="shared" si="242"/>
        <v>4555.8259259930819</v>
      </c>
      <c r="AG205" s="13">
        <f t="shared" si="197"/>
        <v>5549.9303857118939</v>
      </c>
      <c r="AH205" s="13">
        <f t="shared" si="225"/>
        <v>4504.9776917865256</v>
      </c>
      <c r="AI205" s="13">
        <f t="shared" si="198"/>
        <v>18820.463058691992</v>
      </c>
      <c r="AJ205">
        <f t="shared" si="226"/>
        <v>4597.2348636428587</v>
      </c>
      <c r="AK205" s="13">
        <f t="shared" si="199"/>
        <v>5549.9303857118939</v>
      </c>
      <c r="AL205" s="37">
        <f t="shared" si="200"/>
        <v>2920.3624522220098</v>
      </c>
      <c r="AM205" s="13">
        <f t="shared" si="201"/>
        <v>13363.624866961673</v>
      </c>
      <c r="AN205">
        <f t="shared" si="227"/>
        <v>2985.8704172561356</v>
      </c>
      <c r="AO205" s="13">
        <f t="shared" si="202"/>
        <v>5104.2411726517294</v>
      </c>
      <c r="AP205" s="13">
        <f t="shared" si="228"/>
        <v>2922.2004777624052</v>
      </c>
      <c r="AQ205" s="13">
        <f t="shared" si="203"/>
        <v>18820.463058691992</v>
      </c>
      <c r="AR205" s="13">
        <f t="shared" si="229"/>
        <v>3014.4576496187383</v>
      </c>
      <c r="AS205" s="38">
        <f t="shared" si="204"/>
        <v>5104.2411726517294</v>
      </c>
      <c r="AT205" s="37">
        <f t="shared" si="205"/>
        <v>1575.2228181052485</v>
      </c>
      <c r="AU205" s="13">
        <f t="shared" si="206"/>
        <v>5345.449946784669</v>
      </c>
      <c r="AV205">
        <f t="shared" si="230"/>
        <v>1601.4260041188988</v>
      </c>
      <c r="AW205" s="13">
        <f t="shared" si="207"/>
        <v>1978.4794576065265</v>
      </c>
      <c r="AX205" s="13">
        <f t="shared" si="231"/>
        <v>1576.0422831813432</v>
      </c>
      <c r="AY205" s="13">
        <f t="shared" si="208"/>
        <v>18820.463058691992</v>
      </c>
      <c r="AZ205">
        <f t="shared" si="232"/>
        <v>1668.2994550376766</v>
      </c>
      <c r="BA205" s="13">
        <f t="shared" si="209"/>
        <v>1978.4794576065265</v>
      </c>
      <c r="BB205" s="37">
        <f t="shared" si="210"/>
        <v>1183.7374981592766</v>
      </c>
      <c r="BC205" s="13">
        <f t="shared" si="211"/>
        <v>8018.1749201770026</v>
      </c>
      <c r="BD205">
        <f t="shared" si="233"/>
        <v>1223.0422771797521</v>
      </c>
      <c r="BE205" s="13">
        <f t="shared" si="212"/>
        <v>1574.3100310468933</v>
      </c>
      <c r="BF205" s="13">
        <f t="shared" si="234"/>
        <v>1184.8195383125708</v>
      </c>
      <c r="BG205" s="13">
        <f t="shared" si="213"/>
        <v>18820.463058691992</v>
      </c>
      <c r="BH205">
        <f t="shared" si="235"/>
        <v>1277.0767101689041</v>
      </c>
      <c r="BI205" s="13">
        <f t="shared" si="214"/>
        <v>1574.3100310468933</v>
      </c>
      <c r="BJ205" s="115">
        <f t="shared" si="215"/>
        <v>2281.2151501403541</v>
      </c>
      <c r="BK205" s="13">
        <f t="shared" si="216"/>
        <v>8018.1749201770026</v>
      </c>
      <c r="BL205">
        <f t="shared" si="236"/>
        <v>2320.5199291608296</v>
      </c>
      <c r="BM205" s="116">
        <f t="shared" si="217"/>
        <v>2285.183881040547</v>
      </c>
      <c r="BN205" s="13">
        <f t="shared" si="237"/>
        <v>2282.2971902936483</v>
      </c>
      <c r="BO205" s="13">
        <f t="shared" si="218"/>
        <v>18820.463058691992</v>
      </c>
      <c r="BP205">
        <f t="shared" si="238"/>
        <v>2374.5543621499814</v>
      </c>
      <c r="BQ205" s="13">
        <f t="shared" si="219"/>
        <v>2285.183881040547</v>
      </c>
      <c r="BR205" s="37">
        <f t="shared" si="220"/>
        <v>356.50079163128652</v>
      </c>
      <c r="BS205" s="13">
        <f t="shared" si="221"/>
        <v>8018.1749201770026</v>
      </c>
      <c r="BT205">
        <f t="shared" si="239"/>
        <v>395.80557065176203</v>
      </c>
      <c r="BU205" s="13">
        <f t="shared" si="222"/>
        <v>1000.7969427396886</v>
      </c>
      <c r="BV205" s="13">
        <f t="shared" si="240"/>
        <v>357.58283178458066</v>
      </c>
      <c r="BW205" s="13">
        <f t="shared" si="223"/>
        <v>18820.463058691992</v>
      </c>
      <c r="BX205">
        <f t="shared" si="241"/>
        <v>449.84000364091395</v>
      </c>
      <c r="BY205" s="13">
        <f t="shared" si="224"/>
        <v>1000.7969427396886</v>
      </c>
    </row>
    <row r="206" spans="29:77" x14ac:dyDescent="0.2">
      <c r="AC206">
        <v>205</v>
      </c>
      <c r="AD206" s="37">
        <f t="shared" si="195"/>
        <v>4503.4195539657812</v>
      </c>
      <c r="AE206" s="13">
        <f t="shared" si="196"/>
        <v>10690.899893569338</v>
      </c>
      <c r="AF206">
        <f t="shared" si="242"/>
        <v>4555.5702851539245</v>
      </c>
      <c r="AG206" s="13">
        <f t="shared" si="197"/>
        <v>5549.9303857118939</v>
      </c>
      <c r="AH206" s="13">
        <f t="shared" si="225"/>
        <v>4504.9776917865256</v>
      </c>
      <c r="AI206" s="13">
        <f t="shared" si="198"/>
        <v>18820.463058691992</v>
      </c>
      <c r="AJ206">
        <f t="shared" si="226"/>
        <v>4596.7848286581939</v>
      </c>
      <c r="AK206" s="13">
        <f t="shared" si="199"/>
        <v>5549.9303857118939</v>
      </c>
      <c r="AL206" s="37">
        <f t="shared" si="200"/>
        <v>2920.3624522220098</v>
      </c>
      <c r="AM206" s="13">
        <f t="shared" si="201"/>
        <v>13363.624866961673</v>
      </c>
      <c r="AN206">
        <f t="shared" si="227"/>
        <v>2985.5508662071888</v>
      </c>
      <c r="AO206" s="13">
        <f t="shared" si="202"/>
        <v>5104.2411726517294</v>
      </c>
      <c r="AP206" s="13">
        <f t="shared" si="228"/>
        <v>2922.2004777624052</v>
      </c>
      <c r="AQ206" s="13">
        <f t="shared" si="203"/>
        <v>18820.463058691992</v>
      </c>
      <c r="AR206" s="13">
        <f t="shared" si="229"/>
        <v>3014.0076146340734</v>
      </c>
      <c r="AS206" s="38">
        <f t="shared" si="204"/>
        <v>5104.2411726517294</v>
      </c>
      <c r="AT206" s="37">
        <f t="shared" si="205"/>
        <v>1575.2228181052485</v>
      </c>
      <c r="AU206" s="13">
        <f t="shared" si="206"/>
        <v>5345.449946784669</v>
      </c>
      <c r="AV206">
        <f t="shared" si="230"/>
        <v>1601.2981836993201</v>
      </c>
      <c r="AW206" s="13">
        <f t="shared" si="207"/>
        <v>1978.4794576065265</v>
      </c>
      <c r="AX206" s="13">
        <f t="shared" si="231"/>
        <v>1576.0422831813432</v>
      </c>
      <c r="AY206" s="13">
        <f t="shared" si="208"/>
        <v>18820.463058691992</v>
      </c>
      <c r="AZ206">
        <f t="shared" si="232"/>
        <v>1667.8494200530115</v>
      </c>
      <c r="BA206" s="13">
        <f t="shared" si="209"/>
        <v>1978.4794576065265</v>
      </c>
      <c r="BB206" s="37">
        <f t="shared" si="210"/>
        <v>1183.7374981592766</v>
      </c>
      <c r="BC206" s="13">
        <f t="shared" si="211"/>
        <v>8018.1749201770026</v>
      </c>
      <c r="BD206">
        <f t="shared" si="233"/>
        <v>1222.850546550384</v>
      </c>
      <c r="BE206" s="13">
        <f t="shared" si="212"/>
        <v>1574.3100310468933</v>
      </c>
      <c r="BF206" s="13">
        <f t="shared" si="234"/>
        <v>1184.8195383125708</v>
      </c>
      <c r="BG206" s="13">
        <f t="shared" si="213"/>
        <v>18820.463058691992</v>
      </c>
      <c r="BH206">
        <f t="shared" si="235"/>
        <v>1276.626675184239</v>
      </c>
      <c r="BI206" s="13">
        <f t="shared" si="214"/>
        <v>1574.3100310468933</v>
      </c>
      <c r="BJ206" s="115">
        <f t="shared" si="215"/>
        <v>2281.2151501403541</v>
      </c>
      <c r="BK206" s="13">
        <f t="shared" si="216"/>
        <v>8018.1749201770026</v>
      </c>
      <c r="BL206">
        <f t="shared" si="236"/>
        <v>2320.3281985314616</v>
      </c>
      <c r="BM206" s="116">
        <f t="shared" si="217"/>
        <v>2285.183881040547</v>
      </c>
      <c r="BN206" s="13">
        <f t="shared" si="237"/>
        <v>2282.2971902936483</v>
      </c>
      <c r="BO206" s="13">
        <f t="shared" si="218"/>
        <v>18820.463058691992</v>
      </c>
      <c r="BP206">
        <f t="shared" si="238"/>
        <v>2374.1043271653166</v>
      </c>
      <c r="BQ206" s="13">
        <f t="shared" si="219"/>
        <v>2285.183881040547</v>
      </c>
      <c r="BR206" s="37">
        <f t="shared" si="220"/>
        <v>356.50079163128652</v>
      </c>
      <c r="BS206" s="13">
        <f t="shared" si="221"/>
        <v>8018.1749201770026</v>
      </c>
      <c r="BT206">
        <f t="shared" si="239"/>
        <v>395.61384002239384</v>
      </c>
      <c r="BU206" s="13">
        <f t="shared" si="222"/>
        <v>1000.7969427396886</v>
      </c>
      <c r="BV206" s="13">
        <f t="shared" si="240"/>
        <v>357.58283178458066</v>
      </c>
      <c r="BW206" s="13">
        <f t="shared" si="223"/>
        <v>18820.463058691992</v>
      </c>
      <c r="BX206">
        <f t="shared" si="241"/>
        <v>449.38996865624893</v>
      </c>
      <c r="BY206" s="13">
        <f t="shared" si="224"/>
        <v>1000.7969427396886</v>
      </c>
    </row>
    <row r="207" spans="29:77" x14ac:dyDescent="0.2">
      <c r="AC207">
        <v>206</v>
      </c>
      <c r="AD207" s="37">
        <f t="shared" si="195"/>
        <v>4503.4195539657812</v>
      </c>
      <c r="AE207" s="13">
        <f t="shared" si="196"/>
        <v>10690.899893569338</v>
      </c>
      <c r="AF207">
        <f t="shared" si="242"/>
        <v>4555.317126264662</v>
      </c>
      <c r="AG207" s="13">
        <f t="shared" si="197"/>
        <v>5549.9303857118939</v>
      </c>
      <c r="AH207" s="13">
        <f t="shared" si="225"/>
        <v>4504.9776917865256</v>
      </c>
      <c r="AI207" s="13">
        <f t="shared" si="198"/>
        <v>18820.463058691992</v>
      </c>
      <c r="AJ207">
        <f t="shared" si="226"/>
        <v>4596.3391629452244</v>
      </c>
      <c r="AK207" s="13">
        <f t="shared" si="199"/>
        <v>5549.9303857118939</v>
      </c>
      <c r="AL207" s="37">
        <f t="shared" si="200"/>
        <v>2920.3624522220098</v>
      </c>
      <c r="AM207" s="13">
        <f t="shared" si="201"/>
        <v>13363.624866961673</v>
      </c>
      <c r="AN207">
        <f t="shared" si="227"/>
        <v>2985.23441759561</v>
      </c>
      <c r="AO207" s="13">
        <f t="shared" si="202"/>
        <v>5104.2411726517294</v>
      </c>
      <c r="AP207" s="13">
        <f t="shared" si="228"/>
        <v>2922.2004777624052</v>
      </c>
      <c r="AQ207" s="13">
        <f t="shared" si="203"/>
        <v>18820.463058691992</v>
      </c>
      <c r="AR207" s="13">
        <f t="shared" si="229"/>
        <v>3013.561948921104</v>
      </c>
      <c r="AS207" s="38">
        <f t="shared" si="204"/>
        <v>5104.2411726517294</v>
      </c>
      <c r="AT207" s="37">
        <f t="shared" si="205"/>
        <v>1575.2228181052485</v>
      </c>
      <c r="AU207" s="13">
        <f t="shared" si="206"/>
        <v>5345.449946784669</v>
      </c>
      <c r="AV207">
        <f t="shared" si="230"/>
        <v>1601.1716042546886</v>
      </c>
      <c r="AW207" s="13">
        <f t="shared" si="207"/>
        <v>1978.4794576065265</v>
      </c>
      <c r="AX207" s="13">
        <f t="shared" si="231"/>
        <v>1576.0422831813432</v>
      </c>
      <c r="AY207" s="13">
        <f t="shared" si="208"/>
        <v>18820.463058691992</v>
      </c>
      <c r="AZ207">
        <f t="shared" si="232"/>
        <v>1667.4037543400423</v>
      </c>
      <c r="BA207" s="13">
        <f t="shared" si="209"/>
        <v>1978.4794576065265</v>
      </c>
      <c r="BB207" s="37">
        <f t="shared" si="210"/>
        <v>1183.7374981592766</v>
      </c>
      <c r="BC207" s="13">
        <f t="shared" si="211"/>
        <v>8018.1749201770026</v>
      </c>
      <c r="BD207">
        <f t="shared" si="233"/>
        <v>1222.6606773834369</v>
      </c>
      <c r="BE207" s="13">
        <f t="shared" si="212"/>
        <v>1574.3100310468933</v>
      </c>
      <c r="BF207" s="13">
        <f t="shared" si="234"/>
        <v>1184.8195383125708</v>
      </c>
      <c r="BG207" s="13">
        <f t="shared" si="213"/>
        <v>18820.463058691992</v>
      </c>
      <c r="BH207">
        <f t="shared" si="235"/>
        <v>1276.1810094712698</v>
      </c>
      <c r="BI207" s="13">
        <f t="shared" si="214"/>
        <v>1574.3100310468933</v>
      </c>
      <c r="BJ207" s="115">
        <f t="shared" si="215"/>
        <v>2281.2151501403541</v>
      </c>
      <c r="BK207" s="13">
        <f t="shared" si="216"/>
        <v>8018.1749201770026</v>
      </c>
      <c r="BL207">
        <f t="shared" si="236"/>
        <v>2320.1383293645144</v>
      </c>
      <c r="BM207" s="116">
        <f t="shared" si="217"/>
        <v>2285.183881040547</v>
      </c>
      <c r="BN207" s="13">
        <f t="shared" si="237"/>
        <v>2282.2971902936483</v>
      </c>
      <c r="BO207" s="13">
        <f t="shared" si="218"/>
        <v>18820.463058691992</v>
      </c>
      <c r="BP207">
        <f t="shared" si="238"/>
        <v>2373.6586614523471</v>
      </c>
      <c r="BQ207" s="13">
        <f t="shared" si="219"/>
        <v>2285.183881040547</v>
      </c>
      <c r="BR207" s="37">
        <f t="shared" si="220"/>
        <v>356.50079163128652</v>
      </c>
      <c r="BS207" s="13">
        <f t="shared" si="221"/>
        <v>8018.1749201770026</v>
      </c>
      <c r="BT207">
        <f t="shared" si="239"/>
        <v>395.42397085544673</v>
      </c>
      <c r="BU207" s="13">
        <f t="shared" si="222"/>
        <v>1000.7969427396886</v>
      </c>
      <c r="BV207" s="13">
        <f t="shared" si="240"/>
        <v>357.58283178458066</v>
      </c>
      <c r="BW207" s="13">
        <f t="shared" si="223"/>
        <v>18820.463058691992</v>
      </c>
      <c r="BX207">
        <f t="shared" si="241"/>
        <v>448.94430294327964</v>
      </c>
      <c r="BY207" s="13">
        <f t="shared" si="224"/>
        <v>1000.7969427396886</v>
      </c>
    </row>
    <row r="208" spans="29:77" x14ac:dyDescent="0.2">
      <c r="AC208">
        <v>207</v>
      </c>
      <c r="AD208" s="37">
        <f t="shared" si="195"/>
        <v>4503.4195539657812</v>
      </c>
      <c r="AE208" s="13">
        <f t="shared" si="196"/>
        <v>10690.899893569338</v>
      </c>
      <c r="AF208">
        <f t="shared" si="242"/>
        <v>4555.0664133550054</v>
      </c>
      <c r="AG208" s="13">
        <f t="shared" si="197"/>
        <v>5549.9303857118939</v>
      </c>
      <c r="AH208" s="13">
        <f t="shared" si="225"/>
        <v>4504.9776917865256</v>
      </c>
      <c r="AI208" s="13">
        <f t="shared" si="198"/>
        <v>18820.463058691992</v>
      </c>
      <c r="AJ208">
        <f t="shared" si="226"/>
        <v>4595.897803181173</v>
      </c>
      <c r="AK208" s="13">
        <f t="shared" si="199"/>
        <v>5549.9303857118939</v>
      </c>
      <c r="AL208" s="37">
        <f t="shared" si="200"/>
        <v>2920.3624522220098</v>
      </c>
      <c r="AM208" s="13">
        <f t="shared" si="201"/>
        <v>13363.624866961673</v>
      </c>
      <c r="AN208">
        <f t="shared" si="227"/>
        <v>2984.9210264585395</v>
      </c>
      <c r="AO208" s="13">
        <f t="shared" si="202"/>
        <v>5104.2411726517294</v>
      </c>
      <c r="AP208" s="13">
        <f t="shared" si="228"/>
        <v>2922.2004777624052</v>
      </c>
      <c r="AQ208" s="13">
        <f t="shared" si="203"/>
        <v>18820.463058691992</v>
      </c>
      <c r="AR208" s="13">
        <f t="shared" si="229"/>
        <v>3013.1205891570526</v>
      </c>
      <c r="AS208" s="38">
        <f t="shared" si="204"/>
        <v>5104.2411726517294</v>
      </c>
      <c r="AT208" s="37">
        <f t="shared" si="205"/>
        <v>1575.2228181052485</v>
      </c>
      <c r="AU208" s="13">
        <f t="shared" si="206"/>
        <v>5345.449946784669</v>
      </c>
      <c r="AV208">
        <f t="shared" si="230"/>
        <v>1601.0462477998603</v>
      </c>
      <c r="AW208" s="13">
        <f t="shared" si="207"/>
        <v>1978.4794576065265</v>
      </c>
      <c r="AX208" s="13">
        <f t="shared" si="231"/>
        <v>1576.0422831813432</v>
      </c>
      <c r="AY208" s="13">
        <f t="shared" si="208"/>
        <v>18820.463058691992</v>
      </c>
      <c r="AZ208">
        <f t="shared" si="232"/>
        <v>1666.9623945759906</v>
      </c>
      <c r="BA208" s="13">
        <f t="shared" si="209"/>
        <v>1978.4794576065265</v>
      </c>
      <c r="BB208" s="37">
        <f t="shared" si="210"/>
        <v>1183.7374981592766</v>
      </c>
      <c r="BC208" s="13">
        <f t="shared" si="211"/>
        <v>8018.1749201770026</v>
      </c>
      <c r="BD208">
        <f t="shared" si="233"/>
        <v>1222.4726427011944</v>
      </c>
      <c r="BE208" s="13">
        <f t="shared" si="212"/>
        <v>1574.3100310468933</v>
      </c>
      <c r="BF208" s="13">
        <f t="shared" si="234"/>
        <v>1184.8195383125708</v>
      </c>
      <c r="BG208" s="13">
        <f t="shared" si="213"/>
        <v>18820.463058691992</v>
      </c>
      <c r="BH208">
        <f t="shared" si="235"/>
        <v>1275.7396497072182</v>
      </c>
      <c r="BI208" s="13">
        <f t="shared" si="214"/>
        <v>1574.3100310468933</v>
      </c>
      <c r="BJ208" s="115">
        <f t="shared" si="215"/>
        <v>2281.2151501403541</v>
      </c>
      <c r="BK208" s="13">
        <f t="shared" si="216"/>
        <v>8018.1749201770026</v>
      </c>
      <c r="BL208">
        <f t="shared" si="236"/>
        <v>2319.9502946822722</v>
      </c>
      <c r="BM208" s="116">
        <f t="shared" si="217"/>
        <v>2285.183881040547</v>
      </c>
      <c r="BN208" s="13">
        <f t="shared" si="237"/>
        <v>2282.2971902936483</v>
      </c>
      <c r="BO208" s="13">
        <f t="shared" si="218"/>
        <v>18820.463058691992</v>
      </c>
      <c r="BP208">
        <f t="shared" si="238"/>
        <v>2373.2173016882957</v>
      </c>
      <c r="BQ208" s="13">
        <f t="shared" si="219"/>
        <v>2285.183881040547</v>
      </c>
      <c r="BR208" s="37">
        <f t="shared" si="220"/>
        <v>356.50079163128652</v>
      </c>
      <c r="BS208" s="13">
        <f t="shared" si="221"/>
        <v>8018.1749201770026</v>
      </c>
      <c r="BT208">
        <f t="shared" si="239"/>
        <v>395.23593617320444</v>
      </c>
      <c r="BU208" s="13">
        <f t="shared" si="222"/>
        <v>1000.7969427396886</v>
      </c>
      <c r="BV208" s="13">
        <f t="shared" si="240"/>
        <v>357.58283178458066</v>
      </c>
      <c r="BW208" s="13">
        <f t="shared" si="223"/>
        <v>18820.463058691992</v>
      </c>
      <c r="BX208">
        <f t="shared" si="241"/>
        <v>448.50294317922794</v>
      </c>
      <c r="BY208" s="13">
        <f t="shared" si="224"/>
        <v>1000.7969427396886</v>
      </c>
    </row>
    <row r="209" spans="29:77" x14ac:dyDescent="0.2">
      <c r="AC209">
        <v>208</v>
      </c>
      <c r="AD209" s="37">
        <f t="shared" si="195"/>
        <v>4503.4195539657812</v>
      </c>
      <c r="AE209" s="13">
        <f t="shared" si="196"/>
        <v>10690.899893569338</v>
      </c>
      <c r="AF209">
        <f t="shared" si="242"/>
        <v>4554.8181111464028</v>
      </c>
      <c r="AG209" s="13">
        <f t="shared" si="197"/>
        <v>5549.9303857118939</v>
      </c>
      <c r="AH209" s="13">
        <f t="shared" si="225"/>
        <v>4504.9776917865256</v>
      </c>
      <c r="AI209" s="13">
        <f t="shared" si="198"/>
        <v>18820.463058691992</v>
      </c>
      <c r="AJ209">
        <f t="shared" si="226"/>
        <v>4595.4606872610066</v>
      </c>
      <c r="AK209" s="13">
        <f t="shared" si="199"/>
        <v>5549.9303857118939</v>
      </c>
      <c r="AL209" s="37">
        <f t="shared" si="200"/>
        <v>2920.3624522220098</v>
      </c>
      <c r="AM209" s="13">
        <f t="shared" si="201"/>
        <v>13363.624866961673</v>
      </c>
      <c r="AN209">
        <f t="shared" si="227"/>
        <v>2984.6106486977869</v>
      </c>
      <c r="AO209" s="13">
        <f t="shared" si="202"/>
        <v>5104.2411726517294</v>
      </c>
      <c r="AP209" s="13">
        <f t="shared" si="228"/>
        <v>2922.2004777624052</v>
      </c>
      <c r="AQ209" s="13">
        <f t="shared" si="203"/>
        <v>18820.463058691992</v>
      </c>
      <c r="AR209" s="13">
        <f t="shared" si="229"/>
        <v>3012.6834732368861</v>
      </c>
      <c r="AS209" s="38">
        <f t="shared" si="204"/>
        <v>5104.2411726517294</v>
      </c>
      <c r="AT209" s="37">
        <f t="shared" si="205"/>
        <v>1575.2228181052485</v>
      </c>
      <c r="AU209" s="13">
        <f t="shared" si="206"/>
        <v>5345.449946784669</v>
      </c>
      <c r="AV209">
        <f t="shared" si="230"/>
        <v>1600.9220966955595</v>
      </c>
      <c r="AW209" s="13">
        <f t="shared" si="207"/>
        <v>1978.4794576065265</v>
      </c>
      <c r="AX209" s="13">
        <f t="shared" si="231"/>
        <v>1576.0422831813432</v>
      </c>
      <c r="AY209" s="13">
        <f t="shared" si="208"/>
        <v>18820.463058691992</v>
      </c>
      <c r="AZ209">
        <f t="shared" si="232"/>
        <v>1666.525278655824</v>
      </c>
      <c r="BA209" s="13">
        <f t="shared" si="209"/>
        <v>1978.4794576065265</v>
      </c>
      <c r="BB209" s="37">
        <f t="shared" si="210"/>
        <v>1183.7374981592766</v>
      </c>
      <c r="BC209" s="13">
        <f t="shared" si="211"/>
        <v>8018.1749201770026</v>
      </c>
      <c r="BD209">
        <f t="shared" si="233"/>
        <v>1222.286416044743</v>
      </c>
      <c r="BE209" s="13">
        <f t="shared" si="212"/>
        <v>1574.3100310468933</v>
      </c>
      <c r="BF209" s="13">
        <f t="shared" si="234"/>
        <v>1184.8195383125708</v>
      </c>
      <c r="BG209" s="13">
        <f t="shared" si="213"/>
        <v>18820.463058691992</v>
      </c>
      <c r="BH209">
        <f t="shared" si="235"/>
        <v>1275.3025337870515</v>
      </c>
      <c r="BI209" s="13">
        <f t="shared" si="214"/>
        <v>1574.3100310468933</v>
      </c>
      <c r="BJ209" s="115">
        <f t="shared" si="215"/>
        <v>2281.2151501403541</v>
      </c>
      <c r="BK209" s="13">
        <f t="shared" si="216"/>
        <v>8018.1749201770026</v>
      </c>
      <c r="BL209">
        <f t="shared" si="236"/>
        <v>2319.7640680258205</v>
      </c>
      <c r="BM209" s="116">
        <f t="shared" si="217"/>
        <v>2285.183881040547</v>
      </c>
      <c r="BN209" s="13">
        <f t="shared" si="237"/>
        <v>2282.2971902936483</v>
      </c>
      <c r="BO209" s="13">
        <f t="shared" si="218"/>
        <v>18820.463058691992</v>
      </c>
      <c r="BP209">
        <f t="shared" si="238"/>
        <v>2372.7801857681288</v>
      </c>
      <c r="BQ209" s="13">
        <f t="shared" si="219"/>
        <v>2285.183881040547</v>
      </c>
      <c r="BR209" s="37">
        <f t="shared" si="220"/>
        <v>356.50079163128652</v>
      </c>
      <c r="BS209" s="13">
        <f t="shared" si="221"/>
        <v>8018.1749201770026</v>
      </c>
      <c r="BT209">
        <f t="shared" si="239"/>
        <v>395.0497095167529</v>
      </c>
      <c r="BU209" s="13">
        <f t="shared" si="222"/>
        <v>1000.7969427396886</v>
      </c>
      <c r="BV209" s="13">
        <f t="shared" si="240"/>
        <v>357.58283178458066</v>
      </c>
      <c r="BW209" s="13">
        <f t="shared" si="223"/>
        <v>18820.463058691992</v>
      </c>
      <c r="BX209">
        <f t="shared" si="241"/>
        <v>448.06582725906139</v>
      </c>
      <c r="BY209" s="13">
        <f t="shared" si="224"/>
        <v>1000.7969427396886</v>
      </c>
    </row>
    <row r="210" spans="29:77" x14ac:dyDescent="0.2">
      <c r="AC210">
        <v>209</v>
      </c>
      <c r="AD210" s="37">
        <f t="shared" si="195"/>
        <v>4503.4195539657812</v>
      </c>
      <c r="AE210" s="13">
        <f t="shared" si="196"/>
        <v>10690.899893569338</v>
      </c>
      <c r="AF210">
        <f t="shared" si="242"/>
        <v>4554.5721850354912</v>
      </c>
      <c r="AG210" s="13">
        <f t="shared" si="197"/>
        <v>5549.9303857118939</v>
      </c>
      <c r="AH210" s="13">
        <f t="shared" si="225"/>
        <v>4504.9776917865256</v>
      </c>
      <c r="AI210" s="13">
        <f t="shared" si="198"/>
        <v>18820.463058691992</v>
      </c>
      <c r="AJ210">
        <f t="shared" si="226"/>
        <v>4595.0277542683052</v>
      </c>
      <c r="AK210" s="13">
        <f t="shared" si="199"/>
        <v>5549.9303857118939</v>
      </c>
      <c r="AL210" s="37">
        <f t="shared" si="200"/>
        <v>2920.3624522220098</v>
      </c>
      <c r="AM210" s="13">
        <f t="shared" si="201"/>
        <v>13363.624866961673</v>
      </c>
      <c r="AN210">
        <f t="shared" si="227"/>
        <v>2984.3032410591468</v>
      </c>
      <c r="AO210" s="13">
        <f t="shared" si="202"/>
        <v>5104.2411726517294</v>
      </c>
      <c r="AP210" s="13">
        <f t="shared" si="228"/>
        <v>2922.2004777624052</v>
      </c>
      <c r="AQ210" s="13">
        <f t="shared" si="203"/>
        <v>18820.463058691992</v>
      </c>
      <c r="AR210" s="13">
        <f t="shared" si="229"/>
        <v>3012.2505402441852</v>
      </c>
      <c r="AS210" s="38">
        <f t="shared" si="204"/>
        <v>5104.2411726517294</v>
      </c>
      <c r="AT210" s="37">
        <f t="shared" si="205"/>
        <v>1575.2228181052485</v>
      </c>
      <c r="AU210" s="13">
        <f t="shared" si="206"/>
        <v>5345.449946784669</v>
      </c>
      <c r="AV210">
        <f t="shared" si="230"/>
        <v>1600.7991336401035</v>
      </c>
      <c r="AW210" s="13">
        <f t="shared" si="207"/>
        <v>1978.4794576065265</v>
      </c>
      <c r="AX210" s="13">
        <f t="shared" si="231"/>
        <v>1576.0422831813432</v>
      </c>
      <c r="AY210" s="13">
        <f t="shared" si="208"/>
        <v>18820.463058691992</v>
      </c>
      <c r="AZ210">
        <f t="shared" si="232"/>
        <v>1666.0923456631231</v>
      </c>
      <c r="BA210" s="13">
        <f t="shared" si="209"/>
        <v>1978.4794576065265</v>
      </c>
      <c r="BB210" s="37">
        <f t="shared" si="210"/>
        <v>1183.7374981592766</v>
      </c>
      <c r="BC210" s="13">
        <f t="shared" si="211"/>
        <v>8018.1749201770026</v>
      </c>
      <c r="BD210">
        <f t="shared" si="233"/>
        <v>1222.1019714615588</v>
      </c>
      <c r="BE210" s="13">
        <f t="shared" si="212"/>
        <v>1574.3100310468933</v>
      </c>
      <c r="BF210" s="13">
        <f t="shared" si="234"/>
        <v>1184.8195383125708</v>
      </c>
      <c r="BG210" s="13">
        <f t="shared" si="213"/>
        <v>18820.463058691992</v>
      </c>
      <c r="BH210">
        <f t="shared" si="235"/>
        <v>1274.8696007943506</v>
      </c>
      <c r="BI210" s="13">
        <f t="shared" si="214"/>
        <v>1574.3100310468933</v>
      </c>
      <c r="BJ210" s="115">
        <f t="shared" si="215"/>
        <v>2281.2151501403541</v>
      </c>
      <c r="BK210" s="13">
        <f t="shared" si="216"/>
        <v>8018.1749201770026</v>
      </c>
      <c r="BL210">
        <f t="shared" si="236"/>
        <v>2319.5796234426366</v>
      </c>
      <c r="BM210" s="116">
        <f t="shared" si="217"/>
        <v>2285.183881040547</v>
      </c>
      <c r="BN210" s="13">
        <f t="shared" si="237"/>
        <v>2282.2971902936483</v>
      </c>
      <c r="BO210" s="13">
        <f t="shared" si="218"/>
        <v>18820.463058691992</v>
      </c>
      <c r="BP210">
        <f t="shared" si="238"/>
        <v>2372.3472527754284</v>
      </c>
      <c r="BQ210" s="13">
        <f t="shared" si="219"/>
        <v>2285.183881040547</v>
      </c>
      <c r="BR210" s="37">
        <f t="shared" si="220"/>
        <v>356.50079163128652</v>
      </c>
      <c r="BS210" s="13">
        <f t="shared" si="221"/>
        <v>8018.1749201770026</v>
      </c>
      <c r="BT210">
        <f t="shared" si="239"/>
        <v>394.86526493356882</v>
      </c>
      <c r="BU210" s="13">
        <f t="shared" si="222"/>
        <v>1000.7969427396886</v>
      </c>
      <c r="BV210" s="13">
        <f t="shared" si="240"/>
        <v>357.58283178458066</v>
      </c>
      <c r="BW210" s="13">
        <f t="shared" si="223"/>
        <v>18820.463058691992</v>
      </c>
      <c r="BX210">
        <f t="shared" si="241"/>
        <v>447.63289426636049</v>
      </c>
      <c r="BY210" s="13">
        <f t="shared" si="224"/>
        <v>1000.7969427396886</v>
      </c>
    </row>
    <row r="211" spans="29:77" x14ac:dyDescent="0.2">
      <c r="AC211">
        <v>210</v>
      </c>
      <c r="AD211" s="37">
        <f t="shared" si="195"/>
        <v>4503.4195539657812</v>
      </c>
      <c r="AE211" s="13">
        <f t="shared" si="196"/>
        <v>10690.899893569338</v>
      </c>
      <c r="AF211">
        <f t="shared" si="242"/>
        <v>4554.3286010780166</v>
      </c>
      <c r="AG211" s="13">
        <f t="shared" si="197"/>
        <v>5549.9303857118939</v>
      </c>
      <c r="AH211" s="13">
        <f t="shared" si="225"/>
        <v>4504.9776917865256</v>
      </c>
      <c r="AI211" s="13">
        <f t="shared" si="198"/>
        <v>18820.463058691992</v>
      </c>
      <c r="AJ211">
        <f t="shared" si="226"/>
        <v>4594.5989444469633</v>
      </c>
      <c r="AK211" s="13">
        <f t="shared" si="199"/>
        <v>5549.9303857118939</v>
      </c>
      <c r="AL211" s="37">
        <f t="shared" si="200"/>
        <v>2920.3624522220098</v>
      </c>
      <c r="AM211" s="13">
        <f t="shared" si="201"/>
        <v>13363.624866961673</v>
      </c>
      <c r="AN211">
        <f t="shared" si="227"/>
        <v>2983.9987611123033</v>
      </c>
      <c r="AO211" s="13">
        <f t="shared" si="202"/>
        <v>5104.2411726517294</v>
      </c>
      <c r="AP211" s="13">
        <f t="shared" si="228"/>
        <v>2922.2004777624052</v>
      </c>
      <c r="AQ211" s="13">
        <f t="shared" si="203"/>
        <v>18820.463058691992</v>
      </c>
      <c r="AR211" s="13">
        <f t="shared" si="229"/>
        <v>3011.8217304228433</v>
      </c>
      <c r="AS211" s="38">
        <f t="shared" si="204"/>
        <v>5104.2411726517294</v>
      </c>
      <c r="AT211" s="37">
        <f t="shared" si="205"/>
        <v>1575.2228181052485</v>
      </c>
      <c r="AU211" s="13">
        <f t="shared" si="206"/>
        <v>5345.449946784669</v>
      </c>
      <c r="AV211">
        <f t="shared" si="230"/>
        <v>1600.677341661366</v>
      </c>
      <c r="AW211" s="13">
        <f t="shared" si="207"/>
        <v>1978.4794576065265</v>
      </c>
      <c r="AX211" s="13">
        <f t="shared" si="231"/>
        <v>1576.0422831813432</v>
      </c>
      <c r="AY211" s="13">
        <f t="shared" si="208"/>
        <v>18820.463058691992</v>
      </c>
      <c r="AZ211">
        <f t="shared" si="232"/>
        <v>1665.6635358417814</v>
      </c>
      <c r="BA211" s="13">
        <f t="shared" si="209"/>
        <v>1978.4794576065265</v>
      </c>
      <c r="BB211" s="37">
        <f t="shared" si="210"/>
        <v>1183.7374981592766</v>
      </c>
      <c r="BC211" s="13">
        <f t="shared" si="211"/>
        <v>8018.1749201770026</v>
      </c>
      <c r="BD211">
        <f t="shared" si="233"/>
        <v>1221.9192834934529</v>
      </c>
      <c r="BE211" s="13">
        <f t="shared" si="212"/>
        <v>1574.3100310468933</v>
      </c>
      <c r="BF211" s="13">
        <f t="shared" si="234"/>
        <v>1184.8195383125708</v>
      </c>
      <c r="BG211" s="13">
        <f t="shared" si="213"/>
        <v>18820.463058691992</v>
      </c>
      <c r="BH211">
        <f t="shared" si="235"/>
        <v>1274.4407909730089</v>
      </c>
      <c r="BI211" s="13">
        <f t="shared" si="214"/>
        <v>1574.3100310468933</v>
      </c>
      <c r="BJ211" s="115">
        <f t="shared" si="215"/>
        <v>2281.2151501403541</v>
      </c>
      <c r="BK211" s="13">
        <f t="shared" si="216"/>
        <v>8018.1749201770026</v>
      </c>
      <c r="BL211">
        <f t="shared" si="236"/>
        <v>2319.3969354745304</v>
      </c>
      <c r="BM211" s="116">
        <f t="shared" si="217"/>
        <v>2285.183881040547</v>
      </c>
      <c r="BN211" s="13">
        <f t="shared" si="237"/>
        <v>2282.2971902936483</v>
      </c>
      <c r="BO211" s="13">
        <f t="shared" si="218"/>
        <v>18820.463058691992</v>
      </c>
      <c r="BP211">
        <f t="shared" si="238"/>
        <v>2371.9184429540865</v>
      </c>
      <c r="BQ211" s="13">
        <f t="shared" si="219"/>
        <v>2285.183881040547</v>
      </c>
      <c r="BR211" s="37">
        <f t="shared" si="220"/>
        <v>356.50079163128652</v>
      </c>
      <c r="BS211" s="13">
        <f t="shared" si="221"/>
        <v>8018.1749201770026</v>
      </c>
      <c r="BT211">
        <f t="shared" si="239"/>
        <v>394.68257696546272</v>
      </c>
      <c r="BU211" s="13">
        <f t="shared" si="222"/>
        <v>1000.7969427396886</v>
      </c>
      <c r="BV211" s="13">
        <f t="shared" si="240"/>
        <v>357.58283178458066</v>
      </c>
      <c r="BW211" s="13">
        <f t="shared" si="223"/>
        <v>18820.463058691992</v>
      </c>
      <c r="BX211">
        <f t="shared" si="241"/>
        <v>447.20408444501874</v>
      </c>
      <c r="BY211" s="13">
        <f t="shared" si="224"/>
        <v>1000.7969427396886</v>
      </c>
    </row>
    <row r="212" spans="29:77" x14ac:dyDescent="0.2">
      <c r="AC212">
        <v>211</v>
      </c>
      <c r="AD212" s="37">
        <f t="shared" si="195"/>
        <v>4503.4195539657812</v>
      </c>
      <c r="AE212" s="13">
        <f t="shared" si="196"/>
        <v>10690.899893569338</v>
      </c>
      <c r="AF212">
        <f t="shared" si="242"/>
        <v>4554.0873259732189</v>
      </c>
      <c r="AG212" s="13">
        <f t="shared" si="197"/>
        <v>5549.9303857118939</v>
      </c>
      <c r="AH212" s="13">
        <f t="shared" si="225"/>
        <v>4504.9776917865256</v>
      </c>
      <c r="AI212" s="13">
        <f t="shared" si="198"/>
        <v>18820.463058691992</v>
      </c>
      <c r="AJ212">
        <f t="shared" si="226"/>
        <v>4594.1741991736917</v>
      </c>
      <c r="AK212" s="13">
        <f t="shared" si="199"/>
        <v>5549.9303857118939</v>
      </c>
      <c r="AL212" s="37">
        <f t="shared" si="200"/>
        <v>2920.3624522220098</v>
      </c>
      <c r="AM212" s="13">
        <f t="shared" si="201"/>
        <v>13363.624866961673</v>
      </c>
      <c r="AN212">
        <f t="shared" si="227"/>
        <v>2983.6971672313066</v>
      </c>
      <c r="AO212" s="13">
        <f t="shared" si="202"/>
        <v>5104.2411726517294</v>
      </c>
      <c r="AP212" s="13">
        <f t="shared" si="228"/>
        <v>2922.2004777624052</v>
      </c>
      <c r="AQ212" s="13">
        <f t="shared" si="203"/>
        <v>18820.463058691992</v>
      </c>
      <c r="AR212" s="13">
        <f t="shared" si="229"/>
        <v>3011.3969851495708</v>
      </c>
      <c r="AS212" s="38">
        <f t="shared" si="204"/>
        <v>5104.2411726517294</v>
      </c>
      <c r="AT212" s="37">
        <f t="shared" si="205"/>
        <v>1575.2228181052485</v>
      </c>
      <c r="AU212" s="13">
        <f t="shared" si="206"/>
        <v>5345.449946784669</v>
      </c>
      <c r="AV212">
        <f t="shared" si="230"/>
        <v>1600.5567041089673</v>
      </c>
      <c r="AW212" s="13">
        <f t="shared" si="207"/>
        <v>1978.4794576065265</v>
      </c>
      <c r="AX212" s="13">
        <f t="shared" si="231"/>
        <v>1576.0422831813432</v>
      </c>
      <c r="AY212" s="13">
        <f t="shared" si="208"/>
        <v>18820.463058691992</v>
      </c>
      <c r="AZ212">
        <f t="shared" si="232"/>
        <v>1665.2387905685091</v>
      </c>
      <c r="BA212" s="13">
        <f t="shared" si="209"/>
        <v>1978.4794576065265</v>
      </c>
      <c r="BB212" s="37">
        <f t="shared" si="210"/>
        <v>1183.7374981592766</v>
      </c>
      <c r="BC212" s="13">
        <f t="shared" si="211"/>
        <v>8018.1749201770026</v>
      </c>
      <c r="BD212">
        <f t="shared" si="233"/>
        <v>1221.7383271648548</v>
      </c>
      <c r="BE212" s="13">
        <f t="shared" si="212"/>
        <v>1574.3100310468933</v>
      </c>
      <c r="BF212" s="13">
        <f t="shared" si="234"/>
        <v>1184.8195383125708</v>
      </c>
      <c r="BG212" s="13">
        <f t="shared" si="213"/>
        <v>18820.463058691992</v>
      </c>
      <c r="BH212">
        <f t="shared" si="235"/>
        <v>1274.0160456997367</v>
      </c>
      <c r="BI212" s="13">
        <f t="shared" si="214"/>
        <v>1574.3100310468933</v>
      </c>
      <c r="BJ212" s="115">
        <f t="shared" si="215"/>
        <v>2281.2151501403541</v>
      </c>
      <c r="BK212" s="13">
        <f t="shared" si="216"/>
        <v>8018.1749201770026</v>
      </c>
      <c r="BL212">
        <f t="shared" si="236"/>
        <v>2319.2159791459321</v>
      </c>
      <c r="BM212" s="116">
        <f t="shared" si="217"/>
        <v>2285.183881040547</v>
      </c>
      <c r="BN212" s="13">
        <f t="shared" si="237"/>
        <v>2282.2971902936483</v>
      </c>
      <c r="BO212" s="13">
        <f t="shared" si="218"/>
        <v>18820.463058691992</v>
      </c>
      <c r="BP212">
        <f t="shared" si="238"/>
        <v>2371.493697680814</v>
      </c>
      <c r="BQ212" s="13">
        <f t="shared" si="219"/>
        <v>2285.183881040547</v>
      </c>
      <c r="BR212" s="37">
        <f t="shared" si="220"/>
        <v>356.50079163128652</v>
      </c>
      <c r="BS212" s="13">
        <f t="shared" si="221"/>
        <v>8018.1749201770026</v>
      </c>
      <c r="BT212">
        <f t="shared" si="239"/>
        <v>394.50162063686474</v>
      </c>
      <c r="BU212" s="13">
        <f t="shared" si="222"/>
        <v>1000.7969427396886</v>
      </c>
      <c r="BV212" s="13">
        <f t="shared" si="240"/>
        <v>357.58283178458066</v>
      </c>
      <c r="BW212" s="13">
        <f t="shared" si="223"/>
        <v>18820.463058691992</v>
      </c>
      <c r="BX212">
        <f t="shared" si="241"/>
        <v>446.77933917174653</v>
      </c>
      <c r="BY212" s="13">
        <f t="shared" si="224"/>
        <v>1000.7969427396886</v>
      </c>
    </row>
    <row r="213" spans="29:77" x14ac:dyDescent="0.2">
      <c r="AC213">
        <v>212</v>
      </c>
      <c r="AD213" s="37">
        <f t="shared" si="195"/>
        <v>4503.4195539657812</v>
      </c>
      <c r="AE213" s="13">
        <f t="shared" si="196"/>
        <v>10690.899893569338</v>
      </c>
      <c r="AF213">
        <f t="shared" si="242"/>
        <v>4553.8483270486558</v>
      </c>
      <c r="AG213" s="13">
        <f t="shared" si="197"/>
        <v>5549.9303857118939</v>
      </c>
      <c r="AH213" s="13">
        <f t="shared" si="225"/>
        <v>4504.9776917865256</v>
      </c>
      <c r="AI213" s="13">
        <f t="shared" si="198"/>
        <v>18820.463058691992</v>
      </c>
      <c r="AJ213">
        <f t="shared" si="226"/>
        <v>4593.7534609312988</v>
      </c>
      <c r="AK213" s="13">
        <f t="shared" si="199"/>
        <v>5549.9303857118939</v>
      </c>
      <c r="AL213" s="37">
        <f t="shared" si="200"/>
        <v>2920.3624522220098</v>
      </c>
      <c r="AM213" s="13">
        <f t="shared" si="201"/>
        <v>13363.624866961673</v>
      </c>
      <c r="AN213">
        <f t="shared" si="227"/>
        <v>2983.3984185756026</v>
      </c>
      <c r="AO213" s="13">
        <f t="shared" si="202"/>
        <v>5104.2411726517294</v>
      </c>
      <c r="AP213" s="13">
        <f t="shared" si="228"/>
        <v>2922.2004777624052</v>
      </c>
      <c r="AQ213" s="13">
        <f t="shared" si="203"/>
        <v>18820.463058691992</v>
      </c>
      <c r="AR213" s="13">
        <f t="shared" si="229"/>
        <v>3010.9762469071788</v>
      </c>
      <c r="AS213" s="38">
        <f t="shared" si="204"/>
        <v>5104.2411726517294</v>
      </c>
      <c r="AT213" s="37">
        <f t="shared" si="205"/>
        <v>1575.2228181052485</v>
      </c>
      <c r="AU213" s="13">
        <f t="shared" si="206"/>
        <v>5345.449946784669</v>
      </c>
      <c r="AV213">
        <f t="shared" si="230"/>
        <v>1600.4372046466856</v>
      </c>
      <c r="AW213" s="13">
        <f t="shared" si="207"/>
        <v>1978.4794576065265</v>
      </c>
      <c r="AX213" s="13">
        <f t="shared" si="231"/>
        <v>1576.0422831813432</v>
      </c>
      <c r="AY213" s="13">
        <f t="shared" si="208"/>
        <v>18820.463058691992</v>
      </c>
      <c r="AZ213">
        <f t="shared" si="232"/>
        <v>1664.8180523261167</v>
      </c>
      <c r="BA213" s="13">
        <f t="shared" si="209"/>
        <v>1978.4794576065265</v>
      </c>
      <c r="BB213" s="37">
        <f t="shared" si="210"/>
        <v>1183.7374981592766</v>
      </c>
      <c r="BC213" s="13">
        <f t="shared" si="211"/>
        <v>8018.1749201770026</v>
      </c>
      <c r="BD213">
        <f t="shared" si="233"/>
        <v>1221.5590779714323</v>
      </c>
      <c r="BE213" s="13">
        <f t="shared" si="212"/>
        <v>1574.3100310468933</v>
      </c>
      <c r="BF213" s="13">
        <f t="shared" si="234"/>
        <v>1184.8195383125708</v>
      </c>
      <c r="BG213" s="13">
        <f t="shared" si="213"/>
        <v>18820.463058691992</v>
      </c>
      <c r="BH213">
        <f t="shared" si="235"/>
        <v>1273.5953074573442</v>
      </c>
      <c r="BI213" s="13">
        <f t="shared" si="214"/>
        <v>1574.3100310468933</v>
      </c>
      <c r="BJ213" s="115">
        <f t="shared" si="215"/>
        <v>2281.2151501403541</v>
      </c>
      <c r="BK213" s="13">
        <f t="shared" si="216"/>
        <v>8018.1749201770026</v>
      </c>
      <c r="BL213">
        <f t="shared" si="236"/>
        <v>2319.0367299525096</v>
      </c>
      <c r="BM213" s="116">
        <f t="shared" si="217"/>
        <v>2285.183881040547</v>
      </c>
      <c r="BN213" s="13">
        <f t="shared" si="237"/>
        <v>2282.2971902936483</v>
      </c>
      <c r="BO213" s="13">
        <f t="shared" si="218"/>
        <v>18820.463058691992</v>
      </c>
      <c r="BP213">
        <f t="shared" si="238"/>
        <v>2371.072959438422</v>
      </c>
      <c r="BQ213" s="13">
        <f t="shared" si="219"/>
        <v>2285.183881040547</v>
      </c>
      <c r="BR213" s="37">
        <f t="shared" si="220"/>
        <v>356.50079163128652</v>
      </c>
      <c r="BS213" s="13">
        <f t="shared" si="221"/>
        <v>8018.1749201770026</v>
      </c>
      <c r="BT213">
        <f t="shared" si="239"/>
        <v>394.32237144344219</v>
      </c>
      <c r="BU213" s="13">
        <f t="shared" si="222"/>
        <v>1000.7969427396886</v>
      </c>
      <c r="BV213" s="13">
        <f t="shared" si="240"/>
        <v>357.58283178458066</v>
      </c>
      <c r="BW213" s="13">
        <f t="shared" si="223"/>
        <v>18820.463058691992</v>
      </c>
      <c r="BX213">
        <f t="shared" si="241"/>
        <v>446.35860092935422</v>
      </c>
      <c r="BY213" s="13">
        <f t="shared" si="224"/>
        <v>1000.7969427396886</v>
      </c>
    </row>
    <row r="214" spans="29:77" x14ac:dyDescent="0.2">
      <c r="AC214">
        <v>213</v>
      </c>
      <c r="AD214" s="37">
        <f t="shared" si="195"/>
        <v>4503.4195539657812</v>
      </c>
      <c r="AE214" s="13">
        <f t="shared" si="196"/>
        <v>10690.899893569338</v>
      </c>
      <c r="AF214">
        <f t="shared" si="242"/>
        <v>4553.6115722454497</v>
      </c>
      <c r="AG214" s="13">
        <f t="shared" si="197"/>
        <v>5549.9303857118939</v>
      </c>
      <c r="AH214" s="13">
        <f t="shared" si="225"/>
        <v>4504.9776917865256</v>
      </c>
      <c r="AI214" s="13">
        <f t="shared" si="198"/>
        <v>18820.463058691992</v>
      </c>
      <c r="AJ214">
        <f t="shared" si="226"/>
        <v>4593.3366732827326</v>
      </c>
      <c r="AK214" s="13">
        <f t="shared" si="199"/>
        <v>5549.9303857118939</v>
      </c>
      <c r="AL214" s="37">
        <f t="shared" si="200"/>
        <v>2920.3624522220098</v>
      </c>
      <c r="AM214" s="13">
        <f t="shared" si="201"/>
        <v>13363.624866961673</v>
      </c>
      <c r="AN214">
        <f t="shared" si="227"/>
        <v>2983.1024750715951</v>
      </c>
      <c r="AO214" s="13">
        <f t="shared" si="202"/>
        <v>5104.2411726517294</v>
      </c>
      <c r="AP214" s="13">
        <f t="shared" si="228"/>
        <v>2922.2004777624052</v>
      </c>
      <c r="AQ214" s="13">
        <f t="shared" si="203"/>
        <v>18820.463058691992</v>
      </c>
      <c r="AR214" s="13">
        <f t="shared" si="229"/>
        <v>3010.5594592586117</v>
      </c>
      <c r="AS214" s="38">
        <f t="shared" si="204"/>
        <v>5104.2411726517294</v>
      </c>
      <c r="AT214" s="37">
        <f t="shared" si="205"/>
        <v>1575.2228181052485</v>
      </c>
      <c r="AU214" s="13">
        <f t="shared" si="206"/>
        <v>5345.449946784669</v>
      </c>
      <c r="AV214">
        <f t="shared" si="230"/>
        <v>1600.3188272450827</v>
      </c>
      <c r="AW214" s="13">
        <f t="shared" si="207"/>
        <v>1978.4794576065265</v>
      </c>
      <c r="AX214" s="13">
        <f t="shared" si="231"/>
        <v>1576.0422831813432</v>
      </c>
      <c r="AY214" s="13">
        <f t="shared" si="208"/>
        <v>18820.463058691992</v>
      </c>
      <c r="AZ214">
        <f t="shared" si="232"/>
        <v>1664.4012646775498</v>
      </c>
      <c r="BA214" s="13">
        <f t="shared" si="209"/>
        <v>1978.4794576065265</v>
      </c>
      <c r="BB214" s="37">
        <f t="shared" si="210"/>
        <v>1183.7374981592766</v>
      </c>
      <c r="BC214" s="13">
        <f t="shared" si="211"/>
        <v>8018.1749201770026</v>
      </c>
      <c r="BD214">
        <f t="shared" si="233"/>
        <v>1221.3815118690277</v>
      </c>
      <c r="BE214" s="13">
        <f t="shared" si="212"/>
        <v>1574.3100310468933</v>
      </c>
      <c r="BF214" s="13">
        <f t="shared" si="234"/>
        <v>1184.8195383125708</v>
      </c>
      <c r="BG214" s="13">
        <f t="shared" si="213"/>
        <v>18820.463058691992</v>
      </c>
      <c r="BH214">
        <f t="shared" si="235"/>
        <v>1273.1785198087773</v>
      </c>
      <c r="BI214" s="13">
        <f t="shared" si="214"/>
        <v>1574.3100310468933</v>
      </c>
      <c r="BJ214" s="115">
        <f t="shared" si="215"/>
        <v>2281.2151501403541</v>
      </c>
      <c r="BK214" s="13">
        <f t="shared" si="216"/>
        <v>8018.1749201770026</v>
      </c>
      <c r="BL214">
        <f t="shared" si="236"/>
        <v>2318.8591638501052</v>
      </c>
      <c r="BM214" s="116">
        <f t="shared" si="217"/>
        <v>2285.183881040547</v>
      </c>
      <c r="BN214" s="13">
        <f t="shared" si="237"/>
        <v>2282.2971902936483</v>
      </c>
      <c r="BO214" s="13">
        <f t="shared" si="218"/>
        <v>18820.463058691992</v>
      </c>
      <c r="BP214">
        <f t="shared" si="238"/>
        <v>2370.6561717898549</v>
      </c>
      <c r="BQ214" s="13">
        <f t="shared" si="219"/>
        <v>2285.183881040547</v>
      </c>
      <c r="BR214" s="37">
        <f t="shared" si="220"/>
        <v>356.50079163128652</v>
      </c>
      <c r="BS214" s="13">
        <f t="shared" si="221"/>
        <v>8018.1749201770026</v>
      </c>
      <c r="BT214">
        <f t="shared" si="239"/>
        <v>394.14480534103768</v>
      </c>
      <c r="BU214" s="13">
        <f t="shared" si="222"/>
        <v>1000.7969427396886</v>
      </c>
      <c r="BV214" s="13">
        <f t="shared" si="240"/>
        <v>357.58283178458066</v>
      </c>
      <c r="BW214" s="13">
        <f t="shared" si="223"/>
        <v>18820.463058691992</v>
      </c>
      <c r="BX214">
        <f t="shared" si="241"/>
        <v>445.94181328078719</v>
      </c>
      <c r="BY214" s="13">
        <f t="shared" si="224"/>
        <v>1000.7969427396886</v>
      </c>
    </row>
    <row r="215" spans="29:77" x14ac:dyDescent="0.2">
      <c r="AC215">
        <v>214</v>
      </c>
      <c r="AD215" s="37">
        <f t="shared" si="195"/>
        <v>4503.4195539657812</v>
      </c>
      <c r="AE215" s="13">
        <f t="shared" si="196"/>
        <v>10690.899893569338</v>
      </c>
      <c r="AF215">
        <f t="shared" si="242"/>
        <v>4553.3770301039558</v>
      </c>
      <c r="AG215" s="13">
        <f t="shared" si="197"/>
        <v>5549.9303857118939</v>
      </c>
      <c r="AH215" s="13">
        <f t="shared" si="225"/>
        <v>4504.9776917865256</v>
      </c>
      <c r="AI215" s="13">
        <f t="shared" si="198"/>
        <v>18820.463058691992</v>
      </c>
      <c r="AJ215">
        <f t="shared" si="226"/>
        <v>4592.9237808458338</v>
      </c>
      <c r="AK215" s="13">
        <f t="shared" si="199"/>
        <v>5549.9303857118939</v>
      </c>
      <c r="AL215" s="37">
        <f t="shared" si="200"/>
        <v>2920.3624522220098</v>
      </c>
      <c r="AM215" s="13">
        <f t="shared" si="201"/>
        <v>13363.624866961673</v>
      </c>
      <c r="AN215">
        <f t="shared" si="227"/>
        <v>2982.8092973947278</v>
      </c>
      <c r="AO215" s="13">
        <f t="shared" si="202"/>
        <v>5104.2411726517294</v>
      </c>
      <c r="AP215" s="13">
        <f t="shared" si="228"/>
        <v>2922.2004777624052</v>
      </c>
      <c r="AQ215" s="13">
        <f t="shared" si="203"/>
        <v>18820.463058691992</v>
      </c>
      <c r="AR215" s="13">
        <f t="shared" si="229"/>
        <v>3010.1465668217133</v>
      </c>
      <c r="AS215" s="38">
        <f t="shared" si="204"/>
        <v>5104.2411726517294</v>
      </c>
      <c r="AT215" s="37">
        <f t="shared" si="205"/>
        <v>1575.2228181052485</v>
      </c>
      <c r="AU215" s="13">
        <f t="shared" si="206"/>
        <v>5345.449946784669</v>
      </c>
      <c r="AV215">
        <f t="shared" si="230"/>
        <v>1600.2015561743358</v>
      </c>
      <c r="AW215" s="13">
        <f t="shared" si="207"/>
        <v>1978.4794576065265</v>
      </c>
      <c r="AX215" s="13">
        <f t="shared" si="231"/>
        <v>1576.0422831813432</v>
      </c>
      <c r="AY215" s="13">
        <f t="shared" si="208"/>
        <v>18820.463058691992</v>
      </c>
      <c r="AZ215">
        <f t="shared" si="232"/>
        <v>1663.9883722406516</v>
      </c>
      <c r="BA215" s="13">
        <f t="shared" si="209"/>
        <v>1978.4794576065265</v>
      </c>
      <c r="BB215" s="37">
        <f t="shared" si="210"/>
        <v>1183.7374981592766</v>
      </c>
      <c r="BC215" s="13">
        <f t="shared" si="211"/>
        <v>8018.1749201770026</v>
      </c>
      <c r="BD215">
        <f t="shared" si="233"/>
        <v>1221.2056052629075</v>
      </c>
      <c r="BE215" s="13">
        <f t="shared" si="212"/>
        <v>1574.3100310468933</v>
      </c>
      <c r="BF215" s="13">
        <f t="shared" si="234"/>
        <v>1184.8195383125708</v>
      </c>
      <c r="BG215" s="13">
        <f t="shared" si="213"/>
        <v>18820.463058691992</v>
      </c>
      <c r="BH215">
        <f t="shared" si="235"/>
        <v>1272.7656273718792</v>
      </c>
      <c r="BI215" s="13">
        <f t="shared" si="214"/>
        <v>1574.3100310468933</v>
      </c>
      <c r="BJ215" s="115">
        <f t="shared" si="215"/>
        <v>2281.2151501403541</v>
      </c>
      <c r="BK215" s="13">
        <f t="shared" si="216"/>
        <v>8018.1749201770026</v>
      </c>
      <c r="BL215">
        <f t="shared" si="236"/>
        <v>2318.6832572439848</v>
      </c>
      <c r="BM215" s="116">
        <f t="shared" si="217"/>
        <v>2285.183881040547</v>
      </c>
      <c r="BN215" s="13">
        <f t="shared" si="237"/>
        <v>2282.2971902936483</v>
      </c>
      <c r="BO215" s="13">
        <f t="shared" si="218"/>
        <v>18820.463058691992</v>
      </c>
      <c r="BP215">
        <f t="shared" si="238"/>
        <v>2370.2432793529565</v>
      </c>
      <c r="BQ215" s="13">
        <f t="shared" si="219"/>
        <v>2285.183881040547</v>
      </c>
      <c r="BR215" s="37">
        <f t="shared" si="220"/>
        <v>356.50079163128652</v>
      </c>
      <c r="BS215" s="13">
        <f t="shared" si="221"/>
        <v>8018.1749201770026</v>
      </c>
      <c r="BT215">
        <f t="shared" si="239"/>
        <v>393.96889873491739</v>
      </c>
      <c r="BU215" s="13">
        <f t="shared" si="222"/>
        <v>1000.7969427396886</v>
      </c>
      <c r="BV215" s="13">
        <f t="shared" si="240"/>
        <v>357.58283178458066</v>
      </c>
      <c r="BW215" s="13">
        <f t="shared" si="223"/>
        <v>18820.463058691992</v>
      </c>
      <c r="BX215">
        <f t="shared" si="241"/>
        <v>445.52892084388907</v>
      </c>
      <c r="BY215" s="13">
        <f t="shared" si="224"/>
        <v>1000.7969427396886</v>
      </c>
    </row>
    <row r="216" spans="29:77" x14ac:dyDescent="0.2">
      <c r="AC216">
        <v>215</v>
      </c>
      <c r="AD216" s="37">
        <f t="shared" si="195"/>
        <v>4503.4195539657812</v>
      </c>
      <c r="AE216" s="13">
        <f t="shared" si="196"/>
        <v>10690.899893569338</v>
      </c>
      <c r="AF216">
        <f t="shared" si="242"/>
        <v>4553.144669749825</v>
      </c>
      <c r="AG216" s="13">
        <f t="shared" si="197"/>
        <v>5549.9303857118939</v>
      </c>
      <c r="AH216" s="13">
        <f t="shared" si="225"/>
        <v>4504.9776917865256</v>
      </c>
      <c r="AI216" s="13">
        <f t="shared" si="198"/>
        <v>18820.463058691992</v>
      </c>
      <c r="AJ216">
        <f t="shared" si="226"/>
        <v>4592.5147292688143</v>
      </c>
      <c r="AK216" s="13">
        <f t="shared" si="199"/>
        <v>5549.9303857118939</v>
      </c>
      <c r="AL216" s="37">
        <f t="shared" si="200"/>
        <v>2920.3624522220098</v>
      </c>
      <c r="AM216" s="13">
        <f t="shared" si="201"/>
        <v>13363.624866961673</v>
      </c>
      <c r="AN216">
        <f t="shared" si="227"/>
        <v>2982.518846952064</v>
      </c>
      <c r="AO216" s="13">
        <f t="shared" si="202"/>
        <v>5104.2411726517294</v>
      </c>
      <c r="AP216" s="13">
        <f t="shared" si="228"/>
        <v>2922.2004777624052</v>
      </c>
      <c r="AQ216" s="13">
        <f t="shared" si="203"/>
        <v>18820.463058691992</v>
      </c>
      <c r="AR216" s="13">
        <f t="shared" si="229"/>
        <v>3009.7375152446934</v>
      </c>
      <c r="AS216" s="38">
        <f t="shared" si="204"/>
        <v>5104.2411726517294</v>
      </c>
      <c r="AT216" s="37">
        <f t="shared" si="205"/>
        <v>1575.2228181052485</v>
      </c>
      <c r="AU216" s="13">
        <f t="shared" si="206"/>
        <v>5345.449946784669</v>
      </c>
      <c r="AV216">
        <f t="shared" si="230"/>
        <v>1600.0853759972701</v>
      </c>
      <c r="AW216" s="13">
        <f t="shared" si="207"/>
        <v>1978.4794576065265</v>
      </c>
      <c r="AX216" s="13">
        <f t="shared" si="231"/>
        <v>1576.0422831813432</v>
      </c>
      <c r="AY216" s="13">
        <f t="shared" si="208"/>
        <v>18820.463058691992</v>
      </c>
      <c r="AZ216">
        <f t="shared" si="232"/>
        <v>1663.5793206636315</v>
      </c>
      <c r="BA216" s="13">
        <f t="shared" si="209"/>
        <v>1978.4794576065265</v>
      </c>
      <c r="BB216" s="37">
        <f t="shared" si="210"/>
        <v>1183.7374981592766</v>
      </c>
      <c r="BC216" s="13">
        <f t="shared" si="211"/>
        <v>8018.1749201770026</v>
      </c>
      <c r="BD216">
        <f t="shared" si="233"/>
        <v>1221.0313349973092</v>
      </c>
      <c r="BE216" s="13">
        <f t="shared" si="212"/>
        <v>1574.3100310468933</v>
      </c>
      <c r="BF216" s="13">
        <f t="shared" si="234"/>
        <v>1184.8195383125708</v>
      </c>
      <c r="BG216" s="13">
        <f t="shared" si="213"/>
        <v>18820.463058691992</v>
      </c>
      <c r="BH216">
        <f t="shared" si="235"/>
        <v>1272.3565757948591</v>
      </c>
      <c r="BI216" s="13">
        <f t="shared" si="214"/>
        <v>1574.3100310468933</v>
      </c>
      <c r="BJ216" s="115">
        <f t="shared" si="215"/>
        <v>2281.2151501403541</v>
      </c>
      <c r="BK216" s="13">
        <f t="shared" si="216"/>
        <v>8018.1749201770026</v>
      </c>
      <c r="BL216">
        <f t="shared" si="236"/>
        <v>2318.5089869783865</v>
      </c>
      <c r="BM216" s="116">
        <f t="shared" si="217"/>
        <v>2285.183881040547</v>
      </c>
      <c r="BN216" s="13">
        <f t="shared" si="237"/>
        <v>2282.2971902936483</v>
      </c>
      <c r="BO216" s="13">
        <f t="shared" si="218"/>
        <v>18820.463058691992</v>
      </c>
      <c r="BP216">
        <f t="shared" si="238"/>
        <v>2369.8342277759366</v>
      </c>
      <c r="BQ216" s="13">
        <f t="shared" si="219"/>
        <v>2285.183881040547</v>
      </c>
      <c r="BR216" s="37">
        <f t="shared" si="220"/>
        <v>356.50079163128652</v>
      </c>
      <c r="BS216" s="13">
        <f t="shared" si="221"/>
        <v>8018.1749201770026</v>
      </c>
      <c r="BT216">
        <f t="shared" si="239"/>
        <v>393.79462846931909</v>
      </c>
      <c r="BU216" s="13">
        <f t="shared" si="222"/>
        <v>1000.7969427396886</v>
      </c>
      <c r="BV216" s="13">
        <f t="shared" si="240"/>
        <v>357.58283178458066</v>
      </c>
      <c r="BW216" s="13">
        <f t="shared" si="223"/>
        <v>18820.463058691992</v>
      </c>
      <c r="BX216">
        <f t="shared" si="241"/>
        <v>445.11986926686899</v>
      </c>
      <c r="BY216" s="13">
        <f t="shared" si="224"/>
        <v>1000.7969427396886</v>
      </c>
    </row>
    <row r="217" spans="29:77" x14ac:dyDescent="0.2">
      <c r="AC217">
        <v>216</v>
      </c>
      <c r="AD217" s="37">
        <f t="shared" si="195"/>
        <v>4503.4195539657812</v>
      </c>
      <c r="AE217" s="13">
        <f t="shared" si="196"/>
        <v>10690.899893569338</v>
      </c>
      <c r="AF217">
        <f t="shared" si="242"/>
        <v>4552.9144608804545</v>
      </c>
      <c r="AG217" s="13">
        <f t="shared" si="197"/>
        <v>5549.9303857118939</v>
      </c>
      <c r="AH217" s="13">
        <f t="shared" si="225"/>
        <v>4504.9776917865256</v>
      </c>
      <c r="AI217" s="13">
        <f t="shared" si="198"/>
        <v>18820.463058691992</v>
      </c>
      <c r="AJ217">
        <f t="shared" si="226"/>
        <v>4592.1094652063957</v>
      </c>
      <c r="AK217" s="13">
        <f t="shared" si="199"/>
        <v>5549.9303857118939</v>
      </c>
      <c r="AL217" s="37">
        <f t="shared" si="200"/>
        <v>2920.3624522220098</v>
      </c>
      <c r="AM217" s="13">
        <f t="shared" si="201"/>
        <v>13363.624866961673</v>
      </c>
      <c r="AN217">
        <f t="shared" si="227"/>
        <v>2982.2310858653509</v>
      </c>
      <c r="AO217" s="13">
        <f t="shared" si="202"/>
        <v>5104.2411726517294</v>
      </c>
      <c r="AP217" s="13">
        <f t="shared" si="228"/>
        <v>2922.2004777624052</v>
      </c>
      <c r="AQ217" s="13">
        <f t="shared" si="203"/>
        <v>18820.463058691992</v>
      </c>
      <c r="AR217" s="13">
        <f t="shared" si="229"/>
        <v>3009.3322511822753</v>
      </c>
      <c r="AS217" s="38">
        <f t="shared" si="204"/>
        <v>5104.2411726517294</v>
      </c>
      <c r="AT217" s="37">
        <f t="shared" si="205"/>
        <v>1575.2228181052485</v>
      </c>
      <c r="AU217" s="13">
        <f t="shared" si="206"/>
        <v>5345.449946784669</v>
      </c>
      <c r="AV217">
        <f t="shared" si="230"/>
        <v>1599.9702715625849</v>
      </c>
      <c r="AW217" s="13">
        <f t="shared" si="207"/>
        <v>1978.4794576065265</v>
      </c>
      <c r="AX217" s="13">
        <f t="shared" si="231"/>
        <v>1576.0422831813432</v>
      </c>
      <c r="AY217" s="13">
        <f t="shared" si="208"/>
        <v>18820.463058691992</v>
      </c>
      <c r="AZ217">
        <f t="shared" si="232"/>
        <v>1663.1740566012136</v>
      </c>
      <c r="BA217" s="13">
        <f t="shared" si="209"/>
        <v>1978.4794576065265</v>
      </c>
      <c r="BB217" s="37">
        <f t="shared" si="210"/>
        <v>1183.7374981592766</v>
      </c>
      <c r="BC217" s="13">
        <f t="shared" si="211"/>
        <v>8018.1749201770026</v>
      </c>
      <c r="BD217">
        <f t="shared" si="233"/>
        <v>1220.8586783452813</v>
      </c>
      <c r="BE217" s="13">
        <f t="shared" si="212"/>
        <v>1574.3100310468933</v>
      </c>
      <c r="BF217" s="13">
        <f t="shared" si="234"/>
        <v>1184.8195383125708</v>
      </c>
      <c r="BG217" s="13">
        <f t="shared" si="213"/>
        <v>18820.463058691992</v>
      </c>
      <c r="BH217">
        <f t="shared" si="235"/>
        <v>1271.9513117324411</v>
      </c>
      <c r="BI217" s="13">
        <f t="shared" si="214"/>
        <v>1574.3100310468933</v>
      </c>
      <c r="BJ217" s="115">
        <f t="shared" si="215"/>
        <v>2281.2151501403541</v>
      </c>
      <c r="BK217" s="13">
        <f t="shared" si="216"/>
        <v>8018.1749201770026</v>
      </c>
      <c r="BL217">
        <f t="shared" si="236"/>
        <v>2318.3363303263586</v>
      </c>
      <c r="BM217" s="116">
        <f t="shared" si="217"/>
        <v>2285.183881040547</v>
      </c>
      <c r="BN217" s="13">
        <f t="shared" si="237"/>
        <v>2282.2971902936483</v>
      </c>
      <c r="BO217" s="13">
        <f t="shared" si="218"/>
        <v>18820.463058691992</v>
      </c>
      <c r="BP217">
        <f t="shared" si="238"/>
        <v>2369.4289637135184</v>
      </c>
      <c r="BQ217" s="13">
        <f t="shared" si="219"/>
        <v>2285.183881040547</v>
      </c>
      <c r="BR217" s="37">
        <f t="shared" si="220"/>
        <v>356.50079163128652</v>
      </c>
      <c r="BS217" s="13">
        <f t="shared" si="221"/>
        <v>8018.1749201770026</v>
      </c>
      <c r="BT217">
        <f t="shared" si="239"/>
        <v>393.62197181729118</v>
      </c>
      <c r="BU217" s="13">
        <f t="shared" si="222"/>
        <v>1000.7969427396886</v>
      </c>
      <c r="BV217" s="13">
        <f t="shared" si="240"/>
        <v>357.58283178458066</v>
      </c>
      <c r="BW217" s="13">
        <f t="shared" si="223"/>
        <v>18820.463058691992</v>
      </c>
      <c r="BX217">
        <f t="shared" si="241"/>
        <v>444.714605204451</v>
      </c>
      <c r="BY217" s="13">
        <f t="shared" si="224"/>
        <v>1000.7969427396886</v>
      </c>
    </row>
    <row r="218" spans="29:77" x14ac:dyDescent="0.2">
      <c r="AC218">
        <v>217</v>
      </c>
      <c r="AD218" s="37">
        <f t="shared" si="195"/>
        <v>4503.4195539657812</v>
      </c>
      <c r="AE218" s="13">
        <f t="shared" si="196"/>
        <v>10690.899893569338</v>
      </c>
      <c r="AF218">
        <f t="shared" si="242"/>
        <v>4552.6863737518152</v>
      </c>
      <c r="AG218" s="13">
        <f t="shared" si="197"/>
        <v>5549.9303857118939</v>
      </c>
      <c r="AH218" s="13">
        <f t="shared" si="225"/>
        <v>4504.9776917865256</v>
      </c>
      <c r="AI218" s="13">
        <f t="shared" si="198"/>
        <v>18820.463058691992</v>
      </c>
      <c r="AJ218">
        <f t="shared" si="226"/>
        <v>4591.7079362966269</v>
      </c>
      <c r="AK218" s="13">
        <f t="shared" si="199"/>
        <v>5549.9303857118939</v>
      </c>
      <c r="AL218" s="37">
        <f t="shared" si="200"/>
        <v>2920.3624522220098</v>
      </c>
      <c r="AM218" s="13">
        <f t="shared" si="201"/>
        <v>13363.624866961673</v>
      </c>
      <c r="AN218">
        <f t="shared" si="227"/>
        <v>2981.945976954552</v>
      </c>
      <c r="AO218" s="13">
        <f t="shared" si="202"/>
        <v>5104.2411726517294</v>
      </c>
      <c r="AP218" s="13">
        <f t="shared" si="228"/>
        <v>2922.2004777624052</v>
      </c>
      <c r="AQ218" s="13">
        <f t="shared" si="203"/>
        <v>18820.463058691992</v>
      </c>
      <c r="AR218" s="13">
        <f t="shared" si="229"/>
        <v>3008.9307222725065</v>
      </c>
      <c r="AS218" s="38">
        <f t="shared" si="204"/>
        <v>5104.2411726517294</v>
      </c>
      <c r="AT218" s="37">
        <f t="shared" si="205"/>
        <v>1575.2228181052485</v>
      </c>
      <c r="AU218" s="13">
        <f t="shared" si="206"/>
        <v>5345.449946784669</v>
      </c>
      <c r="AV218">
        <f t="shared" si="230"/>
        <v>1599.8562279982655</v>
      </c>
      <c r="AW218" s="13">
        <f t="shared" si="207"/>
        <v>1978.4794576065265</v>
      </c>
      <c r="AX218" s="13">
        <f t="shared" si="231"/>
        <v>1576.0422831813432</v>
      </c>
      <c r="AY218" s="13">
        <f t="shared" si="208"/>
        <v>18820.463058691992</v>
      </c>
      <c r="AZ218">
        <f t="shared" si="232"/>
        <v>1662.7725276914446</v>
      </c>
      <c r="BA218" s="13">
        <f t="shared" si="209"/>
        <v>1978.4794576065265</v>
      </c>
      <c r="BB218" s="37">
        <f t="shared" si="210"/>
        <v>1183.7374981592766</v>
      </c>
      <c r="BC218" s="13">
        <f t="shared" si="211"/>
        <v>8018.1749201770026</v>
      </c>
      <c r="BD218">
        <f t="shared" si="233"/>
        <v>1220.687612998802</v>
      </c>
      <c r="BE218" s="13">
        <f t="shared" si="212"/>
        <v>1574.3100310468933</v>
      </c>
      <c r="BF218" s="13">
        <f t="shared" si="234"/>
        <v>1184.8195383125708</v>
      </c>
      <c r="BG218" s="13">
        <f t="shared" si="213"/>
        <v>18820.463058691992</v>
      </c>
      <c r="BH218">
        <f t="shared" si="235"/>
        <v>1271.5497828226721</v>
      </c>
      <c r="BI218" s="13">
        <f t="shared" si="214"/>
        <v>1574.3100310468933</v>
      </c>
      <c r="BJ218" s="115">
        <f t="shared" si="215"/>
        <v>2281.2151501403541</v>
      </c>
      <c r="BK218" s="13">
        <f t="shared" si="216"/>
        <v>8018.1749201770026</v>
      </c>
      <c r="BL218">
        <f t="shared" si="236"/>
        <v>2318.1652649798793</v>
      </c>
      <c r="BM218" s="116">
        <f t="shared" si="217"/>
        <v>2285.183881040547</v>
      </c>
      <c r="BN218" s="13">
        <f t="shared" si="237"/>
        <v>2282.2971902936483</v>
      </c>
      <c r="BO218" s="13">
        <f t="shared" si="218"/>
        <v>18820.463058691992</v>
      </c>
      <c r="BP218">
        <f t="shared" si="238"/>
        <v>2369.0274348037497</v>
      </c>
      <c r="BQ218" s="13">
        <f t="shared" si="219"/>
        <v>2285.183881040547</v>
      </c>
      <c r="BR218" s="37">
        <f t="shared" si="220"/>
        <v>356.50079163128652</v>
      </c>
      <c r="BS218" s="13">
        <f t="shared" si="221"/>
        <v>8018.1749201770026</v>
      </c>
      <c r="BT218">
        <f t="shared" si="239"/>
        <v>393.4509064708119</v>
      </c>
      <c r="BU218" s="13">
        <f t="shared" si="222"/>
        <v>1000.7969427396886</v>
      </c>
      <c r="BV218" s="13">
        <f t="shared" si="240"/>
        <v>357.58283178458066</v>
      </c>
      <c r="BW218" s="13">
        <f t="shared" si="223"/>
        <v>18820.463058691992</v>
      </c>
      <c r="BX218">
        <f t="shared" si="241"/>
        <v>444.31307629468199</v>
      </c>
      <c r="BY218" s="13">
        <f t="shared" si="224"/>
        <v>1000.7969427396886</v>
      </c>
    </row>
    <row r="219" spans="29:77" x14ac:dyDescent="0.2">
      <c r="AC219">
        <v>218</v>
      </c>
      <c r="AD219" s="37">
        <f t="shared" si="195"/>
        <v>4503.4195539657812</v>
      </c>
      <c r="AE219" s="13">
        <f t="shared" si="196"/>
        <v>10690.899893569338</v>
      </c>
      <c r="AF219">
        <f t="shared" si="242"/>
        <v>4552.4603791656409</v>
      </c>
      <c r="AG219" s="13">
        <f t="shared" si="197"/>
        <v>5549.9303857118939</v>
      </c>
      <c r="AH219" s="13">
        <f t="shared" si="225"/>
        <v>4504.9776917865256</v>
      </c>
      <c r="AI219" s="13">
        <f t="shared" si="198"/>
        <v>18820.463058691992</v>
      </c>
      <c r="AJ219">
        <f t="shared" si="226"/>
        <v>4591.3100911383235</v>
      </c>
      <c r="AK219" s="13">
        <f t="shared" si="199"/>
        <v>5549.9303857118939</v>
      </c>
      <c r="AL219" s="37">
        <f t="shared" si="200"/>
        <v>2920.3624522220098</v>
      </c>
      <c r="AM219" s="13">
        <f t="shared" si="201"/>
        <v>13363.624866961673</v>
      </c>
      <c r="AN219">
        <f t="shared" si="227"/>
        <v>2981.6634837218339</v>
      </c>
      <c r="AO219" s="13">
        <f t="shared" si="202"/>
        <v>5104.2411726517294</v>
      </c>
      <c r="AP219" s="13">
        <f t="shared" si="228"/>
        <v>2922.2004777624052</v>
      </c>
      <c r="AQ219" s="13">
        <f t="shared" si="203"/>
        <v>18820.463058691992</v>
      </c>
      <c r="AR219" s="13">
        <f t="shared" si="229"/>
        <v>3008.5328771142031</v>
      </c>
      <c r="AS219" s="38">
        <f t="shared" si="204"/>
        <v>5104.2411726517294</v>
      </c>
      <c r="AT219" s="37">
        <f t="shared" si="205"/>
        <v>1575.2228181052485</v>
      </c>
      <c r="AU219" s="13">
        <f t="shared" si="206"/>
        <v>5345.449946784669</v>
      </c>
      <c r="AV219">
        <f t="shared" si="230"/>
        <v>1599.7432307051781</v>
      </c>
      <c r="AW219" s="13">
        <f t="shared" si="207"/>
        <v>1978.4794576065265</v>
      </c>
      <c r="AX219" s="13">
        <f t="shared" si="231"/>
        <v>1576.0422831813432</v>
      </c>
      <c r="AY219" s="13">
        <f t="shared" si="208"/>
        <v>18820.463058691992</v>
      </c>
      <c r="AZ219">
        <f t="shared" si="232"/>
        <v>1662.3746825331414</v>
      </c>
      <c r="BA219" s="13">
        <f t="shared" si="209"/>
        <v>1978.4794576065265</v>
      </c>
      <c r="BB219" s="37">
        <f t="shared" si="210"/>
        <v>1183.7374981592766</v>
      </c>
      <c r="BC219" s="13">
        <f t="shared" si="211"/>
        <v>8018.1749201770026</v>
      </c>
      <c r="BD219">
        <f t="shared" si="233"/>
        <v>1220.5181170591711</v>
      </c>
      <c r="BE219" s="13">
        <f t="shared" si="212"/>
        <v>1574.3100310468933</v>
      </c>
      <c r="BF219" s="13">
        <f t="shared" si="234"/>
        <v>1184.8195383125708</v>
      </c>
      <c r="BG219" s="13">
        <f t="shared" si="213"/>
        <v>18820.463058691992</v>
      </c>
      <c r="BH219">
        <f t="shared" si="235"/>
        <v>1271.1519376643689</v>
      </c>
      <c r="BI219" s="13">
        <f t="shared" si="214"/>
        <v>1574.3100310468933</v>
      </c>
      <c r="BJ219" s="115">
        <f t="shared" si="215"/>
        <v>2281.2151501403541</v>
      </c>
      <c r="BK219" s="13">
        <f t="shared" si="216"/>
        <v>8018.1749201770026</v>
      </c>
      <c r="BL219">
        <f t="shared" si="236"/>
        <v>2317.9957690402484</v>
      </c>
      <c r="BM219" s="116">
        <f t="shared" si="217"/>
        <v>2285.183881040547</v>
      </c>
      <c r="BN219" s="13">
        <f t="shared" si="237"/>
        <v>2282.2971902936483</v>
      </c>
      <c r="BO219" s="13">
        <f t="shared" si="218"/>
        <v>18820.463058691992</v>
      </c>
      <c r="BP219">
        <f t="shared" si="238"/>
        <v>2368.6295896454467</v>
      </c>
      <c r="BQ219" s="13">
        <f t="shared" si="219"/>
        <v>2285.183881040547</v>
      </c>
      <c r="BR219" s="37">
        <f t="shared" si="220"/>
        <v>356.50079163128652</v>
      </c>
      <c r="BS219" s="13">
        <f t="shared" si="221"/>
        <v>8018.1749201770026</v>
      </c>
      <c r="BT219">
        <f t="shared" si="239"/>
        <v>393.281410531181</v>
      </c>
      <c r="BU219" s="13">
        <f t="shared" si="222"/>
        <v>1000.7969427396886</v>
      </c>
      <c r="BV219" s="13">
        <f t="shared" si="240"/>
        <v>357.58283178458066</v>
      </c>
      <c r="BW219" s="13">
        <f t="shared" si="223"/>
        <v>18820.463058691992</v>
      </c>
      <c r="BX219">
        <f t="shared" si="241"/>
        <v>443.91523113637879</v>
      </c>
      <c r="BY219" s="13">
        <f t="shared" si="224"/>
        <v>1000.7969427396886</v>
      </c>
    </row>
    <row r="220" spans="29:77" x14ac:dyDescent="0.2">
      <c r="AC220">
        <v>219</v>
      </c>
      <c r="AD220" s="37">
        <f t="shared" si="195"/>
        <v>4503.4195539657812</v>
      </c>
      <c r="AE220" s="13">
        <f t="shared" si="196"/>
        <v>10690.899893569338</v>
      </c>
      <c r="AF220">
        <f t="shared" si="242"/>
        <v>4552.2364484569653</v>
      </c>
      <c r="AG220" s="13">
        <f t="shared" si="197"/>
        <v>5549.9303857118939</v>
      </c>
      <c r="AH220" s="13">
        <f t="shared" si="225"/>
        <v>4504.9776917865256</v>
      </c>
      <c r="AI220" s="13">
        <f t="shared" si="198"/>
        <v>18820.463058691992</v>
      </c>
      <c r="AJ220">
        <f t="shared" si="226"/>
        <v>4590.9158792691378</v>
      </c>
      <c r="AK220" s="13">
        <f t="shared" si="199"/>
        <v>5549.9303857118939</v>
      </c>
      <c r="AL220" s="37">
        <f t="shared" si="200"/>
        <v>2920.3624522220098</v>
      </c>
      <c r="AM220" s="13">
        <f t="shared" si="201"/>
        <v>13363.624866961673</v>
      </c>
      <c r="AN220">
        <f t="shared" si="227"/>
        <v>2981.38357033599</v>
      </c>
      <c r="AO220" s="13">
        <f t="shared" si="202"/>
        <v>5104.2411726517294</v>
      </c>
      <c r="AP220" s="13">
        <f t="shared" si="228"/>
        <v>2922.2004777624052</v>
      </c>
      <c r="AQ220" s="13">
        <f t="shared" si="203"/>
        <v>18820.463058691992</v>
      </c>
      <c r="AR220" s="13">
        <f t="shared" si="229"/>
        <v>3008.1386652450169</v>
      </c>
      <c r="AS220" s="38">
        <f t="shared" si="204"/>
        <v>5104.2411726517294</v>
      </c>
      <c r="AT220" s="37">
        <f t="shared" si="205"/>
        <v>1575.2228181052485</v>
      </c>
      <c r="AU220" s="13">
        <f t="shared" si="206"/>
        <v>5345.449946784669</v>
      </c>
      <c r="AV220">
        <f t="shared" si="230"/>
        <v>1599.6312653508405</v>
      </c>
      <c r="AW220" s="13">
        <f t="shared" si="207"/>
        <v>1978.4794576065265</v>
      </c>
      <c r="AX220" s="13">
        <f t="shared" si="231"/>
        <v>1576.0422831813432</v>
      </c>
      <c r="AY220" s="13">
        <f t="shared" si="208"/>
        <v>18820.463058691992</v>
      </c>
      <c r="AZ220">
        <f t="shared" si="232"/>
        <v>1661.980470663955</v>
      </c>
      <c r="BA220" s="13">
        <f t="shared" si="209"/>
        <v>1978.4794576065265</v>
      </c>
      <c r="BB220" s="37">
        <f t="shared" si="210"/>
        <v>1183.7374981592766</v>
      </c>
      <c r="BC220" s="13">
        <f t="shared" si="211"/>
        <v>8018.1749201770026</v>
      </c>
      <c r="BD220">
        <f t="shared" si="233"/>
        <v>1220.3501690276648</v>
      </c>
      <c r="BE220" s="13">
        <f t="shared" si="212"/>
        <v>1574.3100310468933</v>
      </c>
      <c r="BF220" s="13">
        <f t="shared" si="234"/>
        <v>1184.8195383125708</v>
      </c>
      <c r="BG220" s="13">
        <f t="shared" si="213"/>
        <v>18820.463058691992</v>
      </c>
      <c r="BH220">
        <f t="shared" si="235"/>
        <v>1270.7577257951825</v>
      </c>
      <c r="BI220" s="13">
        <f t="shared" si="214"/>
        <v>1574.3100310468933</v>
      </c>
      <c r="BJ220" s="115">
        <f t="shared" si="215"/>
        <v>2281.2151501403541</v>
      </c>
      <c r="BK220" s="13">
        <f t="shared" si="216"/>
        <v>8018.1749201770026</v>
      </c>
      <c r="BL220">
        <f t="shared" si="236"/>
        <v>2317.8278210087424</v>
      </c>
      <c r="BM220" s="116">
        <f t="shared" si="217"/>
        <v>2285.183881040547</v>
      </c>
      <c r="BN220" s="13">
        <f t="shared" si="237"/>
        <v>2282.2971902936483</v>
      </c>
      <c r="BO220" s="13">
        <f t="shared" si="218"/>
        <v>18820.463058691992</v>
      </c>
      <c r="BP220">
        <f t="shared" si="238"/>
        <v>2368.2353777762601</v>
      </c>
      <c r="BQ220" s="13">
        <f t="shared" si="219"/>
        <v>2285.183881040547</v>
      </c>
      <c r="BR220" s="37">
        <f t="shared" si="220"/>
        <v>356.50079163128652</v>
      </c>
      <c r="BS220" s="13">
        <f t="shared" si="221"/>
        <v>8018.1749201770026</v>
      </c>
      <c r="BT220">
        <f t="shared" si="239"/>
        <v>393.11346249967465</v>
      </c>
      <c r="BU220" s="13">
        <f t="shared" si="222"/>
        <v>1000.7969427396886</v>
      </c>
      <c r="BV220" s="13">
        <f t="shared" si="240"/>
        <v>357.58283178458066</v>
      </c>
      <c r="BW220" s="13">
        <f t="shared" si="223"/>
        <v>18820.463058691992</v>
      </c>
      <c r="BX220">
        <f t="shared" si="241"/>
        <v>443.52101926719251</v>
      </c>
      <c r="BY220" s="13">
        <f t="shared" si="224"/>
        <v>1000.7969427396886</v>
      </c>
    </row>
    <row r="221" spans="29:77" x14ac:dyDescent="0.2">
      <c r="AC221">
        <v>220</v>
      </c>
      <c r="AD221" s="37">
        <f t="shared" si="195"/>
        <v>4503.4195539657812</v>
      </c>
      <c r="AE221" s="13">
        <f t="shared" si="196"/>
        <v>10690.899893569338</v>
      </c>
      <c r="AF221">
        <f t="shared" si="242"/>
        <v>4552.0145534820058</v>
      </c>
      <c r="AG221" s="13">
        <f t="shared" si="197"/>
        <v>5549.9303857118939</v>
      </c>
      <c r="AH221" s="13">
        <f t="shared" si="225"/>
        <v>4504.9776917865256</v>
      </c>
      <c r="AI221" s="13">
        <f t="shared" si="198"/>
        <v>18820.463058691992</v>
      </c>
      <c r="AJ221">
        <f t="shared" si="226"/>
        <v>4590.5252511442168</v>
      </c>
      <c r="AK221" s="13">
        <f t="shared" si="199"/>
        <v>5549.9303857118939</v>
      </c>
      <c r="AL221" s="37">
        <f t="shared" si="200"/>
        <v>2920.3624522220098</v>
      </c>
      <c r="AM221" s="13">
        <f t="shared" si="201"/>
        <v>13363.624866961673</v>
      </c>
      <c r="AN221">
        <f t="shared" si="227"/>
        <v>2981.10620161729</v>
      </c>
      <c r="AO221" s="13">
        <f t="shared" si="202"/>
        <v>5104.2411726517294</v>
      </c>
      <c r="AP221" s="13">
        <f t="shared" si="228"/>
        <v>2922.2004777624052</v>
      </c>
      <c r="AQ221" s="13">
        <f t="shared" si="203"/>
        <v>18820.463058691992</v>
      </c>
      <c r="AR221" s="13">
        <f t="shared" si="229"/>
        <v>3007.7480371200959</v>
      </c>
      <c r="AS221" s="38">
        <f t="shared" si="204"/>
        <v>5104.2411726517294</v>
      </c>
      <c r="AT221" s="37">
        <f t="shared" si="205"/>
        <v>1575.2228181052485</v>
      </c>
      <c r="AU221" s="13">
        <f t="shared" si="206"/>
        <v>5345.449946784669</v>
      </c>
      <c r="AV221">
        <f t="shared" si="230"/>
        <v>1599.5203178633606</v>
      </c>
      <c r="AW221" s="13">
        <f t="shared" si="207"/>
        <v>1978.4794576065265</v>
      </c>
      <c r="AX221" s="13">
        <f t="shared" si="231"/>
        <v>1576.0422831813432</v>
      </c>
      <c r="AY221" s="13">
        <f t="shared" si="208"/>
        <v>18820.463058691992</v>
      </c>
      <c r="AZ221">
        <f t="shared" si="232"/>
        <v>1661.5898425390342</v>
      </c>
      <c r="BA221" s="13">
        <f t="shared" si="209"/>
        <v>1978.4794576065265</v>
      </c>
      <c r="BB221" s="37">
        <f t="shared" si="210"/>
        <v>1183.7374981592766</v>
      </c>
      <c r="BC221" s="13">
        <f t="shared" si="211"/>
        <v>8018.1749201770026</v>
      </c>
      <c r="BD221">
        <f t="shared" si="233"/>
        <v>1220.1837477964448</v>
      </c>
      <c r="BE221" s="13">
        <f t="shared" si="212"/>
        <v>1574.3100310468933</v>
      </c>
      <c r="BF221" s="13">
        <f t="shared" si="234"/>
        <v>1184.8195383125708</v>
      </c>
      <c r="BG221" s="13">
        <f t="shared" si="213"/>
        <v>18820.463058691992</v>
      </c>
      <c r="BH221">
        <f t="shared" si="235"/>
        <v>1270.3670976702617</v>
      </c>
      <c r="BI221" s="13">
        <f t="shared" si="214"/>
        <v>1574.3100310468933</v>
      </c>
      <c r="BJ221" s="115">
        <f t="shared" si="215"/>
        <v>2281.2151501403541</v>
      </c>
      <c r="BK221" s="13">
        <f t="shared" si="216"/>
        <v>8018.1749201770026</v>
      </c>
      <c r="BL221">
        <f t="shared" si="236"/>
        <v>2317.6613997775221</v>
      </c>
      <c r="BM221" s="116">
        <f t="shared" si="217"/>
        <v>2285.183881040547</v>
      </c>
      <c r="BN221" s="13">
        <f t="shared" si="237"/>
        <v>2282.2971902936483</v>
      </c>
      <c r="BO221" s="13">
        <f t="shared" si="218"/>
        <v>18820.463058691992</v>
      </c>
      <c r="BP221">
        <f t="shared" si="238"/>
        <v>2367.844749651339</v>
      </c>
      <c r="BQ221" s="13">
        <f t="shared" si="219"/>
        <v>2285.183881040547</v>
      </c>
      <c r="BR221" s="37">
        <f t="shared" si="220"/>
        <v>356.50079163128652</v>
      </c>
      <c r="BS221" s="13">
        <f t="shared" si="221"/>
        <v>8018.1749201770026</v>
      </c>
      <c r="BT221">
        <f t="shared" si="239"/>
        <v>392.94704126845471</v>
      </c>
      <c r="BU221" s="13">
        <f t="shared" si="222"/>
        <v>1000.7969427396886</v>
      </c>
      <c r="BV221" s="13">
        <f t="shared" si="240"/>
        <v>357.58283178458066</v>
      </c>
      <c r="BW221" s="13">
        <f t="shared" si="223"/>
        <v>18820.463058691992</v>
      </c>
      <c r="BX221">
        <f t="shared" si="241"/>
        <v>443.13039114227155</v>
      </c>
      <c r="BY221" s="13">
        <f t="shared" si="224"/>
        <v>1000.7969427396886</v>
      </c>
    </row>
    <row r="222" spans="29:77" x14ac:dyDescent="0.2">
      <c r="AC222">
        <v>221</v>
      </c>
      <c r="AD222" s="37">
        <f t="shared" si="195"/>
        <v>4503.4195539657812</v>
      </c>
      <c r="AE222" s="13">
        <f t="shared" si="196"/>
        <v>10690.899893569338</v>
      </c>
      <c r="AF222">
        <f t="shared" si="242"/>
        <v>4551.7946666063663</v>
      </c>
      <c r="AG222" s="13">
        <f t="shared" si="197"/>
        <v>5549.9303857118939</v>
      </c>
      <c r="AH222" s="13">
        <f t="shared" si="225"/>
        <v>4504.9776917865256</v>
      </c>
      <c r="AI222" s="13">
        <f t="shared" si="198"/>
        <v>18820.463058691992</v>
      </c>
      <c r="AJ222">
        <f t="shared" si="226"/>
        <v>4590.1381581154483</v>
      </c>
      <c r="AK222" s="13">
        <f t="shared" si="199"/>
        <v>5549.9303857118939</v>
      </c>
      <c r="AL222" s="37">
        <f t="shared" si="200"/>
        <v>2920.3624522220098</v>
      </c>
      <c r="AM222" s="13">
        <f t="shared" si="201"/>
        <v>13363.624866961673</v>
      </c>
      <c r="AN222">
        <f t="shared" si="227"/>
        <v>2980.8313430227413</v>
      </c>
      <c r="AO222" s="13">
        <f t="shared" si="202"/>
        <v>5104.2411726517294</v>
      </c>
      <c r="AP222" s="13">
        <f t="shared" si="228"/>
        <v>2922.2004777624052</v>
      </c>
      <c r="AQ222" s="13">
        <f t="shared" si="203"/>
        <v>18820.463058691992</v>
      </c>
      <c r="AR222" s="13">
        <f t="shared" si="229"/>
        <v>3007.3609440913283</v>
      </c>
      <c r="AS222" s="38">
        <f t="shared" si="204"/>
        <v>5104.2411726517294</v>
      </c>
      <c r="AT222" s="37">
        <f t="shared" si="205"/>
        <v>1575.2228181052485</v>
      </c>
      <c r="AU222" s="13">
        <f t="shared" si="206"/>
        <v>5345.449946784669</v>
      </c>
      <c r="AV222">
        <f t="shared" si="230"/>
        <v>1599.410374425541</v>
      </c>
      <c r="AW222" s="13">
        <f t="shared" si="207"/>
        <v>1978.4794576065265</v>
      </c>
      <c r="AX222" s="13">
        <f t="shared" si="231"/>
        <v>1576.0422831813432</v>
      </c>
      <c r="AY222" s="13">
        <f t="shared" si="208"/>
        <v>18820.463058691992</v>
      </c>
      <c r="AZ222">
        <f t="shared" si="232"/>
        <v>1661.2027495102664</v>
      </c>
      <c r="BA222" s="13">
        <f t="shared" si="209"/>
        <v>1978.4794576065265</v>
      </c>
      <c r="BB222" s="37">
        <f t="shared" si="210"/>
        <v>1183.7374981592766</v>
      </c>
      <c r="BC222" s="13">
        <f t="shared" si="211"/>
        <v>8018.1749201770026</v>
      </c>
      <c r="BD222">
        <f t="shared" si="233"/>
        <v>1220.0188326397156</v>
      </c>
      <c r="BE222" s="13">
        <f t="shared" si="212"/>
        <v>1574.3100310468933</v>
      </c>
      <c r="BF222" s="13">
        <f t="shared" si="234"/>
        <v>1184.8195383125708</v>
      </c>
      <c r="BG222" s="13">
        <f t="shared" si="213"/>
        <v>18820.463058691992</v>
      </c>
      <c r="BH222">
        <f t="shared" si="235"/>
        <v>1269.9800046414939</v>
      </c>
      <c r="BI222" s="13">
        <f t="shared" si="214"/>
        <v>1574.3100310468933</v>
      </c>
      <c r="BJ222" s="115">
        <f t="shared" si="215"/>
        <v>2281.2151501403541</v>
      </c>
      <c r="BK222" s="13">
        <f t="shared" si="216"/>
        <v>8018.1749201770026</v>
      </c>
      <c r="BL222">
        <f t="shared" si="236"/>
        <v>2317.4964846207931</v>
      </c>
      <c r="BM222" s="116">
        <f t="shared" si="217"/>
        <v>2285.183881040547</v>
      </c>
      <c r="BN222" s="13">
        <f t="shared" si="237"/>
        <v>2282.2971902936483</v>
      </c>
      <c r="BO222" s="13">
        <f t="shared" si="218"/>
        <v>18820.463058691992</v>
      </c>
      <c r="BP222">
        <f t="shared" si="238"/>
        <v>2367.4576566225714</v>
      </c>
      <c r="BQ222" s="13">
        <f t="shared" si="219"/>
        <v>2285.183881040547</v>
      </c>
      <c r="BR222" s="37">
        <f t="shared" si="220"/>
        <v>356.50079163128652</v>
      </c>
      <c r="BS222" s="13">
        <f t="shared" si="221"/>
        <v>8018.1749201770026</v>
      </c>
      <c r="BT222">
        <f t="shared" si="239"/>
        <v>392.78212611172546</v>
      </c>
      <c r="BU222" s="13">
        <f t="shared" si="222"/>
        <v>1000.7969427396886</v>
      </c>
      <c r="BV222" s="13">
        <f t="shared" si="240"/>
        <v>357.58283178458066</v>
      </c>
      <c r="BW222" s="13">
        <f t="shared" si="223"/>
        <v>18820.463058691992</v>
      </c>
      <c r="BX222">
        <f t="shared" si="241"/>
        <v>442.74329811350367</v>
      </c>
      <c r="BY222" s="13">
        <f t="shared" si="224"/>
        <v>1000.7969427396886</v>
      </c>
    </row>
    <row r="223" spans="29:77" x14ac:dyDescent="0.2">
      <c r="AC223">
        <v>222</v>
      </c>
      <c r="AD223" s="37">
        <f t="shared" si="195"/>
        <v>4503.4195539657812</v>
      </c>
      <c r="AE223" s="13">
        <f t="shared" si="196"/>
        <v>10690.899893569338</v>
      </c>
      <c r="AF223">
        <f t="shared" si="242"/>
        <v>4551.5767606935715</v>
      </c>
      <c r="AG223" s="13">
        <f t="shared" si="197"/>
        <v>5549.9303857118939</v>
      </c>
      <c r="AH223" s="13">
        <f t="shared" si="225"/>
        <v>4504.9776917865256</v>
      </c>
      <c r="AI223" s="13">
        <f t="shared" si="198"/>
        <v>18820.463058691992</v>
      </c>
      <c r="AJ223">
        <f t="shared" si="226"/>
        <v>4589.7545524112647</v>
      </c>
      <c r="AK223" s="13">
        <f t="shared" si="199"/>
        <v>5549.9303857118939</v>
      </c>
      <c r="AL223" s="37">
        <f t="shared" si="200"/>
        <v>2920.3624522220098</v>
      </c>
      <c r="AM223" s="13">
        <f t="shared" si="201"/>
        <v>13363.624866961673</v>
      </c>
      <c r="AN223">
        <f t="shared" si="227"/>
        <v>2980.5589606317471</v>
      </c>
      <c r="AO223" s="13">
        <f t="shared" si="202"/>
        <v>5104.2411726517294</v>
      </c>
      <c r="AP223" s="13">
        <f t="shared" si="228"/>
        <v>2922.2004777624052</v>
      </c>
      <c r="AQ223" s="13">
        <f t="shared" si="203"/>
        <v>18820.463058691992</v>
      </c>
      <c r="AR223" s="13">
        <f t="shared" si="229"/>
        <v>3006.9773383871438</v>
      </c>
      <c r="AS223" s="38">
        <f t="shared" si="204"/>
        <v>5104.2411726517294</v>
      </c>
      <c r="AT223" s="37">
        <f t="shared" si="205"/>
        <v>1575.2228181052485</v>
      </c>
      <c r="AU223" s="13">
        <f t="shared" si="206"/>
        <v>5345.449946784669</v>
      </c>
      <c r="AV223">
        <f t="shared" si="230"/>
        <v>1599.3014214691434</v>
      </c>
      <c r="AW223" s="13">
        <f t="shared" si="207"/>
        <v>1978.4794576065265</v>
      </c>
      <c r="AX223" s="13">
        <f t="shared" si="231"/>
        <v>1576.0422831813432</v>
      </c>
      <c r="AY223" s="13">
        <f t="shared" si="208"/>
        <v>18820.463058691992</v>
      </c>
      <c r="AZ223">
        <f t="shared" si="232"/>
        <v>1660.8191438060819</v>
      </c>
      <c r="BA223" s="13">
        <f t="shared" si="209"/>
        <v>1978.4794576065265</v>
      </c>
      <c r="BB223" s="37">
        <f t="shared" si="210"/>
        <v>1183.7374981592766</v>
      </c>
      <c r="BC223" s="13">
        <f t="shared" si="211"/>
        <v>8018.1749201770026</v>
      </c>
      <c r="BD223">
        <f t="shared" si="233"/>
        <v>1219.855403205119</v>
      </c>
      <c r="BE223" s="13">
        <f t="shared" si="212"/>
        <v>1574.3100310468933</v>
      </c>
      <c r="BF223" s="13">
        <f t="shared" si="234"/>
        <v>1184.8195383125708</v>
      </c>
      <c r="BG223" s="13">
        <f t="shared" si="213"/>
        <v>18820.463058691992</v>
      </c>
      <c r="BH223">
        <f t="shared" si="235"/>
        <v>1269.5963989373095</v>
      </c>
      <c r="BI223" s="13">
        <f t="shared" si="214"/>
        <v>1574.3100310468933</v>
      </c>
      <c r="BJ223" s="115">
        <f t="shared" si="215"/>
        <v>2281.2151501403541</v>
      </c>
      <c r="BK223" s="13">
        <f t="shared" si="216"/>
        <v>8018.1749201770026</v>
      </c>
      <c r="BL223">
        <f t="shared" si="236"/>
        <v>2317.3330551861964</v>
      </c>
      <c r="BM223" s="116">
        <f t="shared" si="217"/>
        <v>2285.183881040547</v>
      </c>
      <c r="BN223" s="13">
        <f t="shared" si="237"/>
        <v>2282.2971902936483</v>
      </c>
      <c r="BO223" s="13">
        <f t="shared" si="218"/>
        <v>18820.463058691992</v>
      </c>
      <c r="BP223">
        <f t="shared" si="238"/>
        <v>2367.074050918387</v>
      </c>
      <c r="BQ223" s="13">
        <f t="shared" si="219"/>
        <v>2285.183881040547</v>
      </c>
      <c r="BR223" s="37">
        <f t="shared" si="220"/>
        <v>356.50079163128652</v>
      </c>
      <c r="BS223" s="13">
        <f t="shared" si="221"/>
        <v>8018.1749201770026</v>
      </c>
      <c r="BT223">
        <f t="shared" si="239"/>
        <v>392.61869667712887</v>
      </c>
      <c r="BU223" s="13">
        <f t="shared" si="222"/>
        <v>1000.7969427396886</v>
      </c>
      <c r="BV223" s="13">
        <f t="shared" si="240"/>
        <v>357.58283178458066</v>
      </c>
      <c r="BW223" s="13">
        <f t="shared" si="223"/>
        <v>18820.463058691992</v>
      </c>
      <c r="BX223">
        <f t="shared" si="241"/>
        <v>442.35969240931934</v>
      </c>
      <c r="BY223" s="13">
        <f t="shared" si="224"/>
        <v>1000.7969427396886</v>
      </c>
    </row>
    <row r="224" spans="29:77" x14ac:dyDescent="0.2">
      <c r="AC224">
        <v>223</v>
      </c>
      <c r="AD224" s="37">
        <f t="shared" si="195"/>
        <v>4503.4195539657812</v>
      </c>
      <c r="AE224" s="13">
        <f t="shared" si="196"/>
        <v>10690.899893569338</v>
      </c>
      <c r="AF224">
        <f t="shared" si="242"/>
        <v>4551.3608090938951</v>
      </c>
      <c r="AG224" s="13">
        <f t="shared" si="197"/>
        <v>5549.9303857118939</v>
      </c>
      <c r="AH224" s="13">
        <f t="shared" si="225"/>
        <v>4504.9776917865256</v>
      </c>
      <c r="AI224" s="13">
        <f t="shared" si="198"/>
        <v>18820.463058691992</v>
      </c>
      <c r="AJ224">
        <f t="shared" si="226"/>
        <v>4589.3743871169827</v>
      </c>
      <c r="AK224" s="13">
        <f t="shared" si="199"/>
        <v>5549.9303857118939</v>
      </c>
      <c r="AL224" s="37">
        <f t="shared" si="200"/>
        <v>2920.3624522220098</v>
      </c>
      <c r="AM224" s="13">
        <f t="shared" si="201"/>
        <v>13363.624866961673</v>
      </c>
      <c r="AN224">
        <f t="shared" si="227"/>
        <v>2980.2890211321519</v>
      </c>
      <c r="AO224" s="13">
        <f t="shared" si="202"/>
        <v>5104.2411726517294</v>
      </c>
      <c r="AP224" s="13">
        <f t="shared" si="228"/>
        <v>2922.2004777624052</v>
      </c>
      <c r="AQ224" s="13">
        <f t="shared" si="203"/>
        <v>18820.463058691992</v>
      </c>
      <c r="AR224" s="13">
        <f t="shared" si="229"/>
        <v>3006.5971730928627</v>
      </c>
      <c r="AS224" s="38">
        <f t="shared" si="204"/>
        <v>5104.2411726517294</v>
      </c>
      <c r="AT224" s="37">
        <f t="shared" si="205"/>
        <v>1575.2228181052485</v>
      </c>
      <c r="AU224" s="13">
        <f t="shared" si="206"/>
        <v>5345.449946784669</v>
      </c>
      <c r="AV224">
        <f t="shared" si="230"/>
        <v>1599.1934456693052</v>
      </c>
      <c r="AW224" s="13">
        <f t="shared" si="207"/>
        <v>1978.4794576065265</v>
      </c>
      <c r="AX224" s="13">
        <f t="shared" si="231"/>
        <v>1576.0422831813432</v>
      </c>
      <c r="AY224" s="13">
        <f t="shared" si="208"/>
        <v>18820.463058691992</v>
      </c>
      <c r="AZ224">
        <f t="shared" si="232"/>
        <v>1660.4389785118005</v>
      </c>
      <c r="BA224" s="13">
        <f t="shared" si="209"/>
        <v>1978.4794576065265</v>
      </c>
      <c r="BB224" s="37">
        <f t="shared" si="210"/>
        <v>1183.7374981592766</v>
      </c>
      <c r="BC224" s="13">
        <f t="shared" si="211"/>
        <v>8018.1749201770026</v>
      </c>
      <c r="BD224">
        <f t="shared" si="233"/>
        <v>1219.6934395053618</v>
      </c>
      <c r="BE224" s="13">
        <f t="shared" si="212"/>
        <v>1574.3100310468933</v>
      </c>
      <c r="BF224" s="13">
        <f t="shared" si="234"/>
        <v>1184.8195383125708</v>
      </c>
      <c r="BG224" s="13">
        <f t="shared" si="213"/>
        <v>18820.463058691992</v>
      </c>
      <c r="BH224">
        <f t="shared" si="235"/>
        <v>1269.2162336430281</v>
      </c>
      <c r="BI224" s="13">
        <f t="shared" si="214"/>
        <v>1574.3100310468933</v>
      </c>
      <c r="BJ224" s="115">
        <f t="shared" si="215"/>
        <v>2281.2151501403541</v>
      </c>
      <c r="BK224" s="13">
        <f t="shared" si="216"/>
        <v>8018.1749201770026</v>
      </c>
      <c r="BL224">
        <f t="shared" si="236"/>
        <v>2317.1710914864393</v>
      </c>
      <c r="BM224" s="116">
        <f t="shared" si="217"/>
        <v>2285.183881040547</v>
      </c>
      <c r="BN224" s="13">
        <f t="shared" si="237"/>
        <v>2282.2971902936483</v>
      </c>
      <c r="BO224" s="13">
        <f t="shared" si="218"/>
        <v>18820.463058691992</v>
      </c>
      <c r="BP224">
        <f t="shared" si="238"/>
        <v>2366.6938856241059</v>
      </c>
      <c r="BQ224" s="13">
        <f t="shared" si="219"/>
        <v>2285.183881040547</v>
      </c>
      <c r="BR224" s="37">
        <f t="shared" si="220"/>
        <v>356.50079163128652</v>
      </c>
      <c r="BS224" s="13">
        <f t="shared" si="221"/>
        <v>8018.1749201770026</v>
      </c>
      <c r="BT224">
        <f t="shared" si="239"/>
        <v>392.45673297737176</v>
      </c>
      <c r="BU224" s="13">
        <f t="shared" si="222"/>
        <v>1000.7969427396886</v>
      </c>
      <c r="BV224" s="13">
        <f t="shared" si="240"/>
        <v>357.58283178458066</v>
      </c>
      <c r="BW224" s="13">
        <f t="shared" si="223"/>
        <v>18820.463058691992</v>
      </c>
      <c r="BX224">
        <f t="shared" si="241"/>
        <v>441.97952711503802</v>
      </c>
      <c r="BY224" s="13">
        <f t="shared" si="224"/>
        <v>1000.7969427396886</v>
      </c>
    </row>
    <row r="225" spans="29:77" x14ac:dyDescent="0.2">
      <c r="AC225">
        <v>224</v>
      </c>
      <c r="AD225" s="37">
        <f t="shared" si="195"/>
        <v>4503.4195539657812</v>
      </c>
      <c r="AE225" s="13">
        <f t="shared" si="196"/>
        <v>10690.899893569338</v>
      </c>
      <c r="AF225">
        <f t="shared" si="242"/>
        <v>4551.1467856335012</v>
      </c>
      <c r="AG225" s="13">
        <f t="shared" si="197"/>
        <v>5549.9303857118939</v>
      </c>
      <c r="AH225" s="13">
        <f t="shared" si="225"/>
        <v>4504.9776917865256</v>
      </c>
      <c r="AI225" s="13">
        <f t="shared" si="198"/>
        <v>18820.463058691992</v>
      </c>
      <c r="AJ225">
        <f t="shared" si="226"/>
        <v>4588.997616155686</v>
      </c>
      <c r="AK225" s="13">
        <f t="shared" si="199"/>
        <v>5549.9303857118939</v>
      </c>
      <c r="AL225" s="37">
        <f t="shared" si="200"/>
        <v>2920.3624522220098</v>
      </c>
      <c r="AM225" s="13">
        <f t="shared" si="201"/>
        <v>13363.624866961673</v>
      </c>
      <c r="AN225">
        <f t="shared" si="227"/>
        <v>2980.0214918066599</v>
      </c>
      <c r="AO225" s="13">
        <f t="shared" si="202"/>
        <v>5104.2411726517294</v>
      </c>
      <c r="AP225" s="13">
        <f t="shared" si="228"/>
        <v>2922.2004777624052</v>
      </c>
      <c r="AQ225" s="13">
        <f t="shared" si="203"/>
        <v>18820.463058691992</v>
      </c>
      <c r="AR225" s="13">
        <f t="shared" si="229"/>
        <v>3006.2204021315661</v>
      </c>
      <c r="AS225" s="38">
        <f t="shared" si="204"/>
        <v>5104.2411726517294</v>
      </c>
      <c r="AT225" s="37">
        <f t="shared" si="205"/>
        <v>1575.2228181052485</v>
      </c>
      <c r="AU225" s="13">
        <f t="shared" si="206"/>
        <v>5345.449946784669</v>
      </c>
      <c r="AV225">
        <f t="shared" si="230"/>
        <v>1599.0864339391087</v>
      </c>
      <c r="AW225" s="13">
        <f t="shared" si="207"/>
        <v>1978.4794576065265</v>
      </c>
      <c r="AX225" s="13">
        <f t="shared" si="231"/>
        <v>1576.0422831813432</v>
      </c>
      <c r="AY225" s="13">
        <f t="shared" si="208"/>
        <v>18820.463058691992</v>
      </c>
      <c r="AZ225">
        <f t="shared" si="232"/>
        <v>1660.0622075505039</v>
      </c>
      <c r="BA225" s="13">
        <f t="shared" si="209"/>
        <v>1978.4794576065265</v>
      </c>
      <c r="BB225" s="37">
        <f t="shared" si="210"/>
        <v>1183.7374981592766</v>
      </c>
      <c r="BC225" s="13">
        <f t="shared" si="211"/>
        <v>8018.1749201770026</v>
      </c>
      <c r="BD225">
        <f t="shared" si="233"/>
        <v>1219.5329219100668</v>
      </c>
      <c r="BE225" s="13">
        <f t="shared" si="212"/>
        <v>1574.3100310468933</v>
      </c>
      <c r="BF225" s="13">
        <f t="shared" si="234"/>
        <v>1184.8195383125708</v>
      </c>
      <c r="BG225" s="13">
        <f t="shared" si="213"/>
        <v>18820.463058691992</v>
      </c>
      <c r="BH225">
        <f t="shared" si="235"/>
        <v>1268.8394626817314</v>
      </c>
      <c r="BI225" s="13">
        <f t="shared" si="214"/>
        <v>1574.3100310468933</v>
      </c>
      <c r="BJ225" s="115">
        <f t="shared" si="215"/>
        <v>2281.2151501403541</v>
      </c>
      <c r="BK225" s="13">
        <f t="shared" si="216"/>
        <v>8018.1749201770026</v>
      </c>
      <c r="BL225">
        <f t="shared" si="236"/>
        <v>2317.0105738911443</v>
      </c>
      <c r="BM225" s="116">
        <f t="shared" si="217"/>
        <v>2285.183881040547</v>
      </c>
      <c r="BN225" s="13">
        <f t="shared" si="237"/>
        <v>2282.2971902936483</v>
      </c>
      <c r="BO225" s="13">
        <f t="shared" si="218"/>
        <v>18820.463058691992</v>
      </c>
      <c r="BP225">
        <f t="shared" si="238"/>
        <v>2366.3171146628092</v>
      </c>
      <c r="BQ225" s="13">
        <f t="shared" si="219"/>
        <v>2285.183881040547</v>
      </c>
      <c r="BR225" s="37">
        <f t="shared" si="220"/>
        <v>356.50079163128652</v>
      </c>
      <c r="BS225" s="13">
        <f t="shared" si="221"/>
        <v>8018.1749201770026</v>
      </c>
      <c r="BT225">
        <f t="shared" si="239"/>
        <v>392.2962153820767</v>
      </c>
      <c r="BU225" s="13">
        <f t="shared" si="222"/>
        <v>1000.7969427396886</v>
      </c>
      <c r="BV225" s="13">
        <f t="shared" si="240"/>
        <v>357.58283178458066</v>
      </c>
      <c r="BW225" s="13">
        <f t="shared" si="223"/>
        <v>18820.463058691992</v>
      </c>
      <c r="BX225">
        <f t="shared" si="241"/>
        <v>441.60275615374132</v>
      </c>
      <c r="BY225" s="13">
        <f t="shared" si="224"/>
        <v>1000.7969427396886</v>
      </c>
    </row>
    <row r="226" spans="29:77" x14ac:dyDescent="0.2">
      <c r="AC226">
        <v>225</v>
      </c>
      <c r="AD226" s="37">
        <f t="shared" si="195"/>
        <v>4503.4195539657812</v>
      </c>
      <c r="AE226" s="13">
        <f t="shared" si="196"/>
        <v>10690.899893569338</v>
      </c>
      <c r="AF226">
        <f t="shared" si="242"/>
        <v>4550.9346646038675</v>
      </c>
      <c r="AG226" s="13">
        <f t="shared" si="197"/>
        <v>5549.9303857118939</v>
      </c>
      <c r="AH226" s="13">
        <f t="shared" si="225"/>
        <v>4504.9776917865256</v>
      </c>
      <c r="AI226" s="13">
        <f t="shared" si="198"/>
        <v>18820.463058691992</v>
      </c>
      <c r="AJ226">
        <f t="shared" si="226"/>
        <v>4588.6241942696015</v>
      </c>
      <c r="AK226" s="13">
        <f t="shared" si="199"/>
        <v>5549.9303857118939</v>
      </c>
      <c r="AL226" s="37">
        <f t="shared" si="200"/>
        <v>2920.3624522220098</v>
      </c>
      <c r="AM226" s="13">
        <f t="shared" si="201"/>
        <v>13363.624866961673</v>
      </c>
      <c r="AN226">
        <f t="shared" si="227"/>
        <v>2979.7563405196174</v>
      </c>
      <c r="AO226" s="13">
        <f t="shared" si="202"/>
        <v>5104.2411726517294</v>
      </c>
      <c r="AP226" s="13">
        <f t="shared" si="228"/>
        <v>2922.2004777624052</v>
      </c>
      <c r="AQ226" s="13">
        <f t="shared" si="203"/>
        <v>18820.463058691992</v>
      </c>
      <c r="AR226" s="13">
        <f t="shared" si="229"/>
        <v>3005.8469802454806</v>
      </c>
      <c r="AS226" s="38">
        <f t="shared" si="204"/>
        <v>5104.2411726517294</v>
      </c>
      <c r="AT226" s="37">
        <f t="shared" si="205"/>
        <v>1575.2228181052485</v>
      </c>
      <c r="AU226" s="13">
        <f t="shared" si="206"/>
        <v>5345.449946784669</v>
      </c>
      <c r="AV226">
        <f t="shared" si="230"/>
        <v>1598.9803734242914</v>
      </c>
      <c r="AW226" s="13">
        <f t="shared" si="207"/>
        <v>1978.4794576065265</v>
      </c>
      <c r="AX226" s="13">
        <f t="shared" si="231"/>
        <v>1576.0422831813432</v>
      </c>
      <c r="AY226" s="13">
        <f t="shared" si="208"/>
        <v>18820.463058691992</v>
      </c>
      <c r="AZ226">
        <f t="shared" si="232"/>
        <v>1659.6887856644187</v>
      </c>
      <c r="BA226" s="13">
        <f t="shared" si="209"/>
        <v>1978.4794576065265</v>
      </c>
      <c r="BB226" s="37">
        <f t="shared" si="210"/>
        <v>1183.7374981592766</v>
      </c>
      <c r="BC226" s="13">
        <f t="shared" si="211"/>
        <v>8018.1749201770026</v>
      </c>
      <c r="BD226">
        <f t="shared" si="233"/>
        <v>1219.3738311378411</v>
      </c>
      <c r="BE226" s="13">
        <f t="shared" si="212"/>
        <v>1574.3100310468933</v>
      </c>
      <c r="BF226" s="13">
        <f t="shared" si="234"/>
        <v>1184.8195383125708</v>
      </c>
      <c r="BG226" s="13">
        <f t="shared" si="213"/>
        <v>18820.463058691992</v>
      </c>
      <c r="BH226">
        <f t="shared" si="235"/>
        <v>1268.4660407956462</v>
      </c>
      <c r="BI226" s="13">
        <f t="shared" si="214"/>
        <v>1574.3100310468933</v>
      </c>
      <c r="BJ226" s="115">
        <f t="shared" si="215"/>
        <v>2281.2151501403541</v>
      </c>
      <c r="BK226" s="13">
        <f t="shared" si="216"/>
        <v>8018.1749201770026</v>
      </c>
      <c r="BL226">
        <f t="shared" si="236"/>
        <v>2316.8514831189186</v>
      </c>
      <c r="BM226" s="116">
        <f t="shared" si="217"/>
        <v>2285.183881040547</v>
      </c>
      <c r="BN226" s="13">
        <f t="shared" si="237"/>
        <v>2282.2971902936483</v>
      </c>
      <c r="BO226" s="13">
        <f t="shared" si="218"/>
        <v>18820.463058691992</v>
      </c>
      <c r="BP226">
        <f t="shared" si="238"/>
        <v>2365.9436927767238</v>
      </c>
      <c r="BQ226" s="13">
        <f t="shared" si="219"/>
        <v>2285.183881040547</v>
      </c>
      <c r="BR226" s="37">
        <f t="shared" si="220"/>
        <v>356.50079163128652</v>
      </c>
      <c r="BS226" s="13">
        <f t="shared" si="221"/>
        <v>8018.1749201770026</v>
      </c>
      <c r="BT226">
        <f t="shared" si="239"/>
        <v>392.13712460985096</v>
      </c>
      <c r="BU226" s="13">
        <f t="shared" si="222"/>
        <v>1000.7969427396886</v>
      </c>
      <c r="BV226" s="13">
        <f t="shared" si="240"/>
        <v>357.58283178458066</v>
      </c>
      <c r="BW226" s="13">
        <f t="shared" si="223"/>
        <v>18820.463058691992</v>
      </c>
      <c r="BX226">
        <f t="shared" si="241"/>
        <v>441.22933426765621</v>
      </c>
      <c r="BY226" s="13">
        <f t="shared" si="224"/>
        <v>1000.7969427396886</v>
      </c>
    </row>
    <row r="227" spans="29:77" x14ac:dyDescent="0.2">
      <c r="AC227">
        <v>226</v>
      </c>
      <c r="AD227" s="37">
        <f t="shared" si="195"/>
        <v>4503.4195539657812</v>
      </c>
      <c r="AE227" s="13">
        <f t="shared" si="196"/>
        <v>10690.899893569338</v>
      </c>
      <c r="AF227">
        <f t="shared" si="242"/>
        <v>4550.7244207514859</v>
      </c>
      <c r="AG227" s="13">
        <f t="shared" si="197"/>
        <v>5549.9303857118939</v>
      </c>
      <c r="AH227" s="13">
        <f t="shared" si="225"/>
        <v>4504.9776917865256</v>
      </c>
      <c r="AI227" s="13">
        <f t="shared" si="198"/>
        <v>18820.463058691992</v>
      </c>
      <c r="AJ227">
        <f t="shared" si="226"/>
        <v>4588.2540770019768</v>
      </c>
      <c r="AK227" s="13">
        <f t="shared" si="199"/>
        <v>5549.9303857118939</v>
      </c>
      <c r="AL227" s="37">
        <f t="shared" si="200"/>
        <v>2920.3624522220098</v>
      </c>
      <c r="AM227" s="13">
        <f t="shared" si="201"/>
        <v>13363.624866961673</v>
      </c>
      <c r="AN227">
        <f t="shared" si="227"/>
        <v>2979.4935357041409</v>
      </c>
      <c r="AO227" s="13">
        <f t="shared" si="202"/>
        <v>5104.2411726517294</v>
      </c>
      <c r="AP227" s="13">
        <f t="shared" si="228"/>
        <v>2922.2004777624052</v>
      </c>
      <c r="AQ227" s="13">
        <f t="shared" si="203"/>
        <v>18820.463058691992</v>
      </c>
      <c r="AR227" s="13">
        <f t="shared" si="229"/>
        <v>3005.4768629778564</v>
      </c>
      <c r="AS227" s="38">
        <f t="shared" si="204"/>
        <v>5104.2411726517294</v>
      </c>
      <c r="AT227" s="37">
        <f t="shared" si="205"/>
        <v>1575.2228181052485</v>
      </c>
      <c r="AU227" s="13">
        <f t="shared" si="206"/>
        <v>5345.449946784669</v>
      </c>
      <c r="AV227">
        <f t="shared" si="230"/>
        <v>1598.8752514981011</v>
      </c>
      <c r="AW227" s="13">
        <f t="shared" si="207"/>
        <v>1978.4794576065265</v>
      </c>
      <c r="AX227" s="13">
        <f t="shared" si="231"/>
        <v>1576.0422831813432</v>
      </c>
      <c r="AY227" s="13">
        <f t="shared" si="208"/>
        <v>18820.463058691992</v>
      </c>
      <c r="AZ227">
        <f t="shared" si="232"/>
        <v>1659.3186683967945</v>
      </c>
      <c r="BA227" s="13">
        <f t="shared" si="209"/>
        <v>1978.4794576065265</v>
      </c>
      <c r="BB227" s="37">
        <f t="shared" si="210"/>
        <v>1183.7374981592766</v>
      </c>
      <c r="BC227" s="13">
        <f t="shared" si="211"/>
        <v>8018.1749201770026</v>
      </c>
      <c r="BD227">
        <f t="shared" si="233"/>
        <v>1219.2161482485553</v>
      </c>
      <c r="BE227" s="13">
        <f t="shared" si="212"/>
        <v>1574.3100310468933</v>
      </c>
      <c r="BF227" s="13">
        <f t="shared" si="234"/>
        <v>1184.8195383125708</v>
      </c>
      <c r="BG227" s="13">
        <f t="shared" si="213"/>
        <v>18820.463058691992</v>
      </c>
      <c r="BH227">
        <f t="shared" si="235"/>
        <v>1268.095923528022</v>
      </c>
      <c r="BI227" s="13">
        <f t="shared" si="214"/>
        <v>1574.3100310468933</v>
      </c>
      <c r="BJ227" s="115">
        <f t="shared" si="215"/>
        <v>2281.2151501403541</v>
      </c>
      <c r="BK227" s="13">
        <f t="shared" si="216"/>
        <v>8018.1749201770026</v>
      </c>
      <c r="BL227">
        <f t="shared" si="236"/>
        <v>2316.6938002296329</v>
      </c>
      <c r="BM227" s="116">
        <f t="shared" si="217"/>
        <v>2285.183881040547</v>
      </c>
      <c r="BN227" s="13">
        <f t="shared" si="237"/>
        <v>2282.2971902936483</v>
      </c>
      <c r="BO227" s="13">
        <f t="shared" si="218"/>
        <v>18820.463058691992</v>
      </c>
      <c r="BP227">
        <f t="shared" si="238"/>
        <v>2365.5735755090996</v>
      </c>
      <c r="BQ227" s="13">
        <f t="shared" si="219"/>
        <v>2285.183881040547</v>
      </c>
      <c r="BR227" s="37">
        <f t="shared" si="220"/>
        <v>356.50079163128652</v>
      </c>
      <c r="BS227" s="13">
        <f t="shared" si="221"/>
        <v>8018.1749201770026</v>
      </c>
      <c r="BT227">
        <f t="shared" si="239"/>
        <v>391.97944172056532</v>
      </c>
      <c r="BU227" s="13">
        <f t="shared" si="222"/>
        <v>1000.7969427396886</v>
      </c>
      <c r="BV227" s="13">
        <f t="shared" si="240"/>
        <v>357.58283178458066</v>
      </c>
      <c r="BW227" s="13">
        <f t="shared" si="223"/>
        <v>18820.463058691992</v>
      </c>
      <c r="BX227">
        <f t="shared" si="241"/>
        <v>440.85921700003195</v>
      </c>
      <c r="BY227" s="13">
        <f t="shared" si="224"/>
        <v>1000.7969427396886</v>
      </c>
    </row>
    <row r="228" spans="29:77" x14ac:dyDescent="0.2">
      <c r="AC228">
        <v>227</v>
      </c>
      <c r="AD228" s="37">
        <f t="shared" si="195"/>
        <v>4503.4195539657812</v>
      </c>
      <c r="AE228" s="13">
        <f t="shared" si="196"/>
        <v>10690.899893569338</v>
      </c>
      <c r="AF228">
        <f t="shared" si="242"/>
        <v>4550.5160292678484</v>
      </c>
      <c r="AG228" s="13">
        <f t="shared" si="197"/>
        <v>5549.9303857118939</v>
      </c>
      <c r="AH228" s="13">
        <f t="shared" si="225"/>
        <v>4504.9776917865256</v>
      </c>
      <c r="AI228" s="13">
        <f t="shared" si="198"/>
        <v>18820.463058691992</v>
      </c>
      <c r="AJ228">
        <f t="shared" si="226"/>
        <v>4587.8872206794422</v>
      </c>
      <c r="AK228" s="13">
        <f t="shared" si="199"/>
        <v>5549.9303857118939</v>
      </c>
      <c r="AL228" s="37">
        <f t="shared" si="200"/>
        <v>2920.3624522220098</v>
      </c>
      <c r="AM228" s="13">
        <f t="shared" si="201"/>
        <v>13363.624866961673</v>
      </c>
      <c r="AN228">
        <f t="shared" si="227"/>
        <v>2979.2330463495941</v>
      </c>
      <c r="AO228" s="13">
        <f t="shared" si="202"/>
        <v>5104.2411726517294</v>
      </c>
      <c r="AP228" s="13">
        <f t="shared" si="228"/>
        <v>2922.2004777624052</v>
      </c>
      <c r="AQ228" s="13">
        <f t="shared" si="203"/>
        <v>18820.463058691992</v>
      </c>
      <c r="AR228" s="13">
        <f t="shared" si="229"/>
        <v>3005.1100066553213</v>
      </c>
      <c r="AS228" s="38">
        <f t="shared" si="204"/>
        <v>5104.2411726517294</v>
      </c>
      <c r="AT228" s="37">
        <f t="shared" si="205"/>
        <v>1575.2228181052485</v>
      </c>
      <c r="AU228" s="13">
        <f t="shared" si="206"/>
        <v>5345.449946784669</v>
      </c>
      <c r="AV228">
        <f t="shared" si="230"/>
        <v>1598.7710557562823</v>
      </c>
      <c r="AW228" s="13">
        <f t="shared" si="207"/>
        <v>1978.4794576065265</v>
      </c>
      <c r="AX228" s="13">
        <f t="shared" si="231"/>
        <v>1576.0422831813432</v>
      </c>
      <c r="AY228" s="13">
        <f t="shared" si="208"/>
        <v>18820.463058691992</v>
      </c>
      <c r="AZ228">
        <f t="shared" si="232"/>
        <v>1658.9518120742596</v>
      </c>
      <c r="BA228" s="13">
        <f t="shared" si="209"/>
        <v>1978.4794576065265</v>
      </c>
      <c r="BB228" s="37">
        <f t="shared" si="210"/>
        <v>1183.7374981592766</v>
      </c>
      <c r="BC228" s="13">
        <f t="shared" si="211"/>
        <v>8018.1749201770026</v>
      </c>
      <c r="BD228">
        <f t="shared" si="233"/>
        <v>1219.0598546358272</v>
      </c>
      <c r="BE228" s="13">
        <f t="shared" si="212"/>
        <v>1574.3100310468933</v>
      </c>
      <c r="BF228" s="13">
        <f t="shared" si="234"/>
        <v>1184.8195383125708</v>
      </c>
      <c r="BG228" s="13">
        <f t="shared" si="213"/>
        <v>18820.463058691992</v>
      </c>
      <c r="BH228">
        <f t="shared" si="235"/>
        <v>1267.7290672054871</v>
      </c>
      <c r="BI228" s="13">
        <f t="shared" si="214"/>
        <v>1574.3100310468933</v>
      </c>
      <c r="BJ228" s="115">
        <f t="shared" si="215"/>
        <v>2281.2151501403541</v>
      </c>
      <c r="BK228" s="13">
        <f t="shared" si="216"/>
        <v>8018.1749201770026</v>
      </c>
      <c r="BL228">
        <f t="shared" si="236"/>
        <v>2316.5375066169049</v>
      </c>
      <c r="BM228" s="116">
        <f t="shared" si="217"/>
        <v>2285.183881040547</v>
      </c>
      <c r="BN228" s="13">
        <f t="shared" si="237"/>
        <v>2282.2971902936483</v>
      </c>
      <c r="BO228" s="13">
        <f t="shared" si="218"/>
        <v>18820.463058691992</v>
      </c>
      <c r="BP228">
        <f t="shared" si="238"/>
        <v>2365.2067191865644</v>
      </c>
      <c r="BQ228" s="13">
        <f t="shared" si="219"/>
        <v>2285.183881040547</v>
      </c>
      <c r="BR228" s="37">
        <f t="shared" si="220"/>
        <v>356.50079163128652</v>
      </c>
      <c r="BS228" s="13">
        <f t="shared" si="221"/>
        <v>8018.1749201770026</v>
      </c>
      <c r="BT228">
        <f t="shared" si="239"/>
        <v>391.8231481078372</v>
      </c>
      <c r="BU228" s="13">
        <f t="shared" si="222"/>
        <v>1000.7969427396886</v>
      </c>
      <c r="BV228" s="13">
        <f t="shared" si="240"/>
        <v>357.58283178458066</v>
      </c>
      <c r="BW228" s="13">
        <f t="shared" si="223"/>
        <v>18820.463058691992</v>
      </c>
      <c r="BX228">
        <f t="shared" si="241"/>
        <v>440.49236067749695</v>
      </c>
      <c r="BY228" s="13">
        <f t="shared" si="224"/>
        <v>1000.7969427396886</v>
      </c>
    </row>
    <row r="229" spans="29:77" x14ac:dyDescent="0.2">
      <c r="AC229">
        <v>228</v>
      </c>
      <c r="AD229" s="37">
        <f t="shared" si="195"/>
        <v>4503.4195539657812</v>
      </c>
      <c r="AE229" s="13">
        <f t="shared" si="196"/>
        <v>10690.899893569338</v>
      </c>
      <c r="AF229">
        <f t="shared" si="242"/>
        <v>4550.3094657796819</v>
      </c>
      <c r="AG229" s="13">
        <f t="shared" si="197"/>
        <v>5549.9303857118939</v>
      </c>
      <c r="AH229" s="13">
        <f t="shared" si="225"/>
        <v>4504.9776917865256</v>
      </c>
      <c r="AI229" s="13">
        <f t="shared" si="198"/>
        <v>18820.463058691992</v>
      </c>
      <c r="AJ229">
        <f t="shared" si="226"/>
        <v>4587.5235823948242</v>
      </c>
      <c r="AK229" s="13">
        <f t="shared" si="199"/>
        <v>5549.9303857118939</v>
      </c>
      <c r="AL229" s="37">
        <f t="shared" si="200"/>
        <v>2920.3624522220098</v>
      </c>
      <c r="AM229" s="13">
        <f t="shared" si="201"/>
        <v>13363.624866961673</v>
      </c>
      <c r="AN229">
        <f t="shared" si="227"/>
        <v>2978.9748419893854</v>
      </c>
      <c r="AO229" s="13">
        <f t="shared" si="202"/>
        <v>5104.2411726517294</v>
      </c>
      <c r="AP229" s="13">
        <f t="shared" si="228"/>
        <v>2922.2004777624052</v>
      </c>
      <c r="AQ229" s="13">
        <f t="shared" si="203"/>
        <v>18820.463058691992</v>
      </c>
      <c r="AR229" s="13">
        <f t="shared" si="229"/>
        <v>3004.7463683707033</v>
      </c>
      <c r="AS229" s="38">
        <f t="shared" si="204"/>
        <v>5104.2411726517294</v>
      </c>
      <c r="AT229" s="37">
        <f t="shared" si="205"/>
        <v>1575.2228181052485</v>
      </c>
      <c r="AU229" s="13">
        <f t="shared" si="206"/>
        <v>5345.449946784669</v>
      </c>
      <c r="AV229">
        <f t="shared" si="230"/>
        <v>1598.6677740121988</v>
      </c>
      <c r="AW229" s="13">
        <f t="shared" si="207"/>
        <v>1978.4794576065265</v>
      </c>
      <c r="AX229" s="13">
        <f t="shared" si="231"/>
        <v>1576.0422831813432</v>
      </c>
      <c r="AY229" s="13">
        <f t="shared" si="208"/>
        <v>18820.463058691992</v>
      </c>
      <c r="AZ229">
        <f t="shared" si="232"/>
        <v>1658.5881737896414</v>
      </c>
      <c r="BA229" s="13">
        <f t="shared" si="209"/>
        <v>1978.4794576065265</v>
      </c>
      <c r="BB229" s="37">
        <f t="shared" si="210"/>
        <v>1183.7374981592766</v>
      </c>
      <c r="BC229" s="13">
        <f t="shared" si="211"/>
        <v>8018.1749201770026</v>
      </c>
      <c r="BD229">
        <f t="shared" si="233"/>
        <v>1218.9049320197021</v>
      </c>
      <c r="BE229" s="13">
        <f t="shared" si="212"/>
        <v>1574.3100310468933</v>
      </c>
      <c r="BF229" s="13">
        <f t="shared" si="234"/>
        <v>1184.8195383125708</v>
      </c>
      <c r="BG229" s="13">
        <f t="shared" si="213"/>
        <v>18820.463058691992</v>
      </c>
      <c r="BH229">
        <f t="shared" si="235"/>
        <v>1267.3654289208689</v>
      </c>
      <c r="BI229" s="13">
        <f t="shared" si="214"/>
        <v>1574.3100310468933</v>
      </c>
      <c r="BJ229" s="115">
        <f t="shared" si="215"/>
        <v>2281.2151501403541</v>
      </c>
      <c r="BK229" s="13">
        <f t="shared" si="216"/>
        <v>8018.1749201770026</v>
      </c>
      <c r="BL229">
        <f t="shared" si="236"/>
        <v>2316.3825840007794</v>
      </c>
      <c r="BM229" s="116">
        <f t="shared" si="217"/>
        <v>2285.183881040547</v>
      </c>
      <c r="BN229" s="13">
        <f t="shared" si="237"/>
        <v>2282.2971902936483</v>
      </c>
      <c r="BO229" s="13">
        <f t="shared" si="218"/>
        <v>18820.463058691992</v>
      </c>
      <c r="BP229">
        <f t="shared" si="238"/>
        <v>2364.8430809019465</v>
      </c>
      <c r="BQ229" s="13">
        <f t="shared" si="219"/>
        <v>2285.183881040547</v>
      </c>
      <c r="BR229" s="37">
        <f t="shared" si="220"/>
        <v>356.50079163128652</v>
      </c>
      <c r="BS229" s="13">
        <f t="shared" si="221"/>
        <v>8018.1749201770026</v>
      </c>
      <c r="BT229">
        <f t="shared" si="239"/>
        <v>391.66822549171195</v>
      </c>
      <c r="BU229" s="13">
        <f t="shared" si="222"/>
        <v>1000.7969427396886</v>
      </c>
      <c r="BV229" s="13">
        <f t="shared" si="240"/>
        <v>357.58283178458066</v>
      </c>
      <c r="BW229" s="13">
        <f t="shared" si="223"/>
        <v>18820.463058691992</v>
      </c>
      <c r="BX229">
        <f t="shared" si="241"/>
        <v>440.1287223928789</v>
      </c>
      <c r="BY229" s="13">
        <f t="shared" si="224"/>
        <v>1000.7969427396886</v>
      </c>
    </row>
    <row r="230" spans="29:77" x14ac:dyDescent="0.2">
      <c r="AC230">
        <v>229</v>
      </c>
      <c r="AD230" s="37">
        <f t="shared" si="195"/>
        <v>4503.4195539657812</v>
      </c>
      <c r="AE230" s="13">
        <f t="shared" si="196"/>
        <v>10690.899893569338</v>
      </c>
      <c r="AF230">
        <f t="shared" si="242"/>
        <v>4550.1047063394462</v>
      </c>
      <c r="AG230" s="13">
        <f t="shared" si="197"/>
        <v>5549.9303857118939</v>
      </c>
      <c r="AH230" s="13">
        <f t="shared" si="225"/>
        <v>4504.9776917865256</v>
      </c>
      <c r="AI230" s="13">
        <f t="shared" si="198"/>
        <v>18820.463058691992</v>
      </c>
      <c r="AJ230">
        <f t="shared" si="226"/>
        <v>4587.1631199904205</v>
      </c>
      <c r="AK230" s="13">
        <f t="shared" si="199"/>
        <v>5549.9303857118939</v>
      </c>
      <c r="AL230" s="37">
        <f t="shared" si="200"/>
        <v>2920.3624522220098</v>
      </c>
      <c r="AM230" s="13">
        <f t="shared" si="201"/>
        <v>13363.624866961673</v>
      </c>
      <c r="AN230">
        <f t="shared" si="227"/>
        <v>2978.7188926890913</v>
      </c>
      <c r="AO230" s="13">
        <f t="shared" si="202"/>
        <v>5104.2411726517294</v>
      </c>
      <c r="AP230" s="13">
        <f t="shared" si="228"/>
        <v>2922.2004777624052</v>
      </c>
      <c r="AQ230" s="13">
        <f t="shared" si="203"/>
        <v>18820.463058691992</v>
      </c>
      <c r="AR230" s="13">
        <f t="shared" si="229"/>
        <v>3004.3859059663005</v>
      </c>
      <c r="AS230" s="38">
        <f t="shared" si="204"/>
        <v>5104.2411726517294</v>
      </c>
      <c r="AT230" s="37">
        <f t="shared" si="205"/>
        <v>1575.2228181052485</v>
      </c>
      <c r="AU230" s="13">
        <f t="shared" si="206"/>
        <v>5345.449946784669</v>
      </c>
      <c r="AV230">
        <f t="shared" si="230"/>
        <v>1598.5653942920812</v>
      </c>
      <c r="AW230" s="13">
        <f t="shared" si="207"/>
        <v>1978.4794576065265</v>
      </c>
      <c r="AX230" s="13">
        <f t="shared" si="231"/>
        <v>1576.0422831813432</v>
      </c>
      <c r="AY230" s="13">
        <f t="shared" si="208"/>
        <v>18820.463058691992</v>
      </c>
      <c r="AZ230">
        <f t="shared" si="232"/>
        <v>1658.2277113852383</v>
      </c>
      <c r="BA230" s="13">
        <f t="shared" si="209"/>
        <v>1978.4794576065265</v>
      </c>
      <c r="BB230" s="37">
        <f t="shared" si="210"/>
        <v>1183.7374981592766</v>
      </c>
      <c r="BC230" s="13">
        <f t="shared" si="211"/>
        <v>8018.1749201770026</v>
      </c>
      <c r="BD230">
        <f t="shared" si="233"/>
        <v>1218.7513624395256</v>
      </c>
      <c r="BE230" s="13">
        <f t="shared" si="212"/>
        <v>1574.3100310468933</v>
      </c>
      <c r="BF230" s="13">
        <f t="shared" si="234"/>
        <v>1184.8195383125708</v>
      </c>
      <c r="BG230" s="13">
        <f t="shared" si="213"/>
        <v>18820.463058691992</v>
      </c>
      <c r="BH230">
        <f t="shared" si="235"/>
        <v>1267.0049665164659</v>
      </c>
      <c r="BI230" s="13">
        <f t="shared" si="214"/>
        <v>1574.3100310468933</v>
      </c>
      <c r="BJ230" s="115">
        <f t="shared" si="215"/>
        <v>2281.2151501403541</v>
      </c>
      <c r="BK230" s="13">
        <f t="shared" si="216"/>
        <v>8018.1749201770026</v>
      </c>
      <c r="BL230">
        <f t="shared" si="236"/>
        <v>2316.2290144206031</v>
      </c>
      <c r="BM230" s="116">
        <f t="shared" si="217"/>
        <v>2285.183881040547</v>
      </c>
      <c r="BN230" s="13">
        <f t="shared" si="237"/>
        <v>2282.2971902936483</v>
      </c>
      <c r="BO230" s="13">
        <f t="shared" si="218"/>
        <v>18820.463058691992</v>
      </c>
      <c r="BP230">
        <f t="shared" si="238"/>
        <v>2364.4826184975436</v>
      </c>
      <c r="BQ230" s="13">
        <f t="shared" si="219"/>
        <v>2285.183881040547</v>
      </c>
      <c r="BR230" s="37">
        <f t="shared" si="220"/>
        <v>356.50079163128652</v>
      </c>
      <c r="BS230" s="13">
        <f t="shared" si="221"/>
        <v>8018.1749201770026</v>
      </c>
      <c r="BT230">
        <f t="shared" si="239"/>
        <v>391.51465591153544</v>
      </c>
      <c r="BU230" s="13">
        <f t="shared" si="222"/>
        <v>1000.7969427396886</v>
      </c>
      <c r="BV230" s="13">
        <f t="shared" si="240"/>
        <v>357.58283178458066</v>
      </c>
      <c r="BW230" s="13">
        <f t="shared" si="223"/>
        <v>18820.463058691992</v>
      </c>
      <c r="BX230">
        <f t="shared" si="241"/>
        <v>439.76825998847585</v>
      </c>
      <c r="BY230" s="13">
        <f t="shared" si="224"/>
        <v>1000.7969427396886</v>
      </c>
    </row>
    <row r="231" spans="29:77" x14ac:dyDescent="0.2">
      <c r="AC231">
        <v>230</v>
      </c>
      <c r="AD231" s="37">
        <f t="shared" si="195"/>
        <v>4503.4195539657812</v>
      </c>
      <c r="AE231" s="13">
        <f t="shared" si="196"/>
        <v>10690.899893569338</v>
      </c>
      <c r="AF231">
        <f t="shared" si="242"/>
        <v>4549.9017274160824</v>
      </c>
      <c r="AG231" s="13">
        <f t="shared" si="197"/>
        <v>5549.9303857118939</v>
      </c>
      <c r="AH231" s="13">
        <f t="shared" si="225"/>
        <v>4504.9776917865256</v>
      </c>
      <c r="AI231" s="13">
        <f t="shared" si="198"/>
        <v>18820.463058691992</v>
      </c>
      <c r="AJ231">
        <f t="shared" si="226"/>
        <v>4586.8057920417086</v>
      </c>
      <c r="AK231" s="13">
        <f t="shared" si="199"/>
        <v>5549.9303857118939</v>
      </c>
      <c r="AL231" s="37">
        <f t="shared" si="200"/>
        <v>2920.3624522220098</v>
      </c>
      <c r="AM231" s="13">
        <f t="shared" si="201"/>
        <v>13363.624866961673</v>
      </c>
      <c r="AN231">
        <f t="shared" si="227"/>
        <v>2978.4651690348865</v>
      </c>
      <c r="AO231" s="13">
        <f t="shared" si="202"/>
        <v>5104.2411726517294</v>
      </c>
      <c r="AP231" s="13">
        <f t="shared" si="228"/>
        <v>2922.2004777624052</v>
      </c>
      <c r="AQ231" s="13">
        <f t="shared" si="203"/>
        <v>18820.463058691992</v>
      </c>
      <c r="AR231" s="13">
        <f t="shared" si="229"/>
        <v>3004.0285780175877</v>
      </c>
      <c r="AS231" s="38">
        <f t="shared" si="204"/>
        <v>5104.2411726517294</v>
      </c>
      <c r="AT231" s="37">
        <f t="shared" si="205"/>
        <v>1575.2228181052485</v>
      </c>
      <c r="AU231" s="13">
        <f t="shared" si="206"/>
        <v>5345.449946784669</v>
      </c>
      <c r="AV231">
        <f t="shared" si="230"/>
        <v>1598.4639048303993</v>
      </c>
      <c r="AW231" s="13">
        <f t="shared" si="207"/>
        <v>1978.4794576065265</v>
      </c>
      <c r="AX231" s="13">
        <f t="shared" si="231"/>
        <v>1576.0422831813432</v>
      </c>
      <c r="AY231" s="13">
        <f t="shared" si="208"/>
        <v>18820.463058691992</v>
      </c>
      <c r="AZ231">
        <f t="shared" si="232"/>
        <v>1657.8703834365258</v>
      </c>
      <c r="BA231" s="13">
        <f t="shared" si="209"/>
        <v>1978.4794576065265</v>
      </c>
      <c r="BB231" s="37">
        <f t="shared" si="210"/>
        <v>1183.7374981592766</v>
      </c>
      <c r="BC231" s="13">
        <f t="shared" si="211"/>
        <v>8018.1749201770026</v>
      </c>
      <c r="BD231">
        <f t="shared" si="233"/>
        <v>1218.5991282470027</v>
      </c>
      <c r="BE231" s="13">
        <f t="shared" si="212"/>
        <v>1574.3100310468933</v>
      </c>
      <c r="BF231" s="13">
        <f t="shared" si="234"/>
        <v>1184.8195383125708</v>
      </c>
      <c r="BG231" s="13">
        <f t="shared" si="213"/>
        <v>18820.463058691992</v>
      </c>
      <c r="BH231">
        <f t="shared" si="235"/>
        <v>1266.6476385677533</v>
      </c>
      <c r="BI231" s="13">
        <f t="shared" si="214"/>
        <v>1574.3100310468933</v>
      </c>
      <c r="BJ231" s="115">
        <f t="shared" si="215"/>
        <v>2281.2151501403541</v>
      </c>
      <c r="BK231" s="13">
        <f t="shared" si="216"/>
        <v>8018.1749201770026</v>
      </c>
      <c r="BL231">
        <f t="shared" si="236"/>
        <v>2316.0767802280802</v>
      </c>
      <c r="BM231" s="116">
        <f t="shared" si="217"/>
        <v>2285.183881040547</v>
      </c>
      <c r="BN231" s="13">
        <f t="shared" si="237"/>
        <v>2282.2971902936483</v>
      </c>
      <c r="BO231" s="13">
        <f t="shared" si="218"/>
        <v>18820.463058691992</v>
      </c>
      <c r="BP231">
        <f t="shared" si="238"/>
        <v>2364.1252905488309</v>
      </c>
      <c r="BQ231" s="13">
        <f t="shared" si="219"/>
        <v>2285.183881040547</v>
      </c>
      <c r="BR231" s="37">
        <f t="shared" si="220"/>
        <v>356.50079163128652</v>
      </c>
      <c r="BS231" s="13">
        <f t="shared" si="221"/>
        <v>8018.1749201770026</v>
      </c>
      <c r="BT231">
        <f t="shared" si="239"/>
        <v>391.36242171901262</v>
      </c>
      <c r="BU231" s="13">
        <f t="shared" si="222"/>
        <v>1000.7969427396886</v>
      </c>
      <c r="BV231" s="13">
        <f t="shared" si="240"/>
        <v>357.58283178458066</v>
      </c>
      <c r="BW231" s="13">
        <f t="shared" si="223"/>
        <v>18820.463058691992</v>
      </c>
      <c r="BX231">
        <f t="shared" si="241"/>
        <v>439.41093203976322</v>
      </c>
      <c r="BY231" s="13">
        <f t="shared" si="224"/>
        <v>1000.7969427396886</v>
      </c>
    </row>
    <row r="232" spans="29:77" x14ac:dyDescent="0.2">
      <c r="AC232">
        <v>231</v>
      </c>
      <c r="AD232" s="37">
        <f t="shared" si="195"/>
        <v>4503.4195539657812</v>
      </c>
      <c r="AE232" s="13">
        <f t="shared" si="196"/>
        <v>10690.899893569338</v>
      </c>
      <c r="AF232">
        <f t="shared" si="242"/>
        <v>4549.700505885995</v>
      </c>
      <c r="AG232" s="13">
        <f t="shared" si="197"/>
        <v>5549.9303857118939</v>
      </c>
      <c r="AH232" s="13">
        <f t="shared" si="225"/>
        <v>4504.9776917865256</v>
      </c>
      <c r="AI232" s="13">
        <f t="shared" si="198"/>
        <v>18820.463058691992</v>
      </c>
      <c r="AJ232">
        <f t="shared" si="226"/>
        <v>4586.4515578414694</v>
      </c>
      <c r="AK232" s="13">
        <f t="shared" si="199"/>
        <v>5549.9303857118939</v>
      </c>
      <c r="AL232" s="37">
        <f t="shared" si="200"/>
        <v>2920.3624522220098</v>
      </c>
      <c r="AM232" s="13">
        <f t="shared" si="201"/>
        <v>13363.624866961673</v>
      </c>
      <c r="AN232">
        <f t="shared" si="227"/>
        <v>2978.2136421222767</v>
      </c>
      <c r="AO232" s="13">
        <f t="shared" si="202"/>
        <v>5104.2411726517294</v>
      </c>
      <c r="AP232" s="13">
        <f t="shared" si="228"/>
        <v>2922.2004777624052</v>
      </c>
      <c r="AQ232" s="13">
        <f t="shared" si="203"/>
        <v>18820.463058691992</v>
      </c>
      <c r="AR232" s="13">
        <f t="shared" si="229"/>
        <v>3003.6743438173489</v>
      </c>
      <c r="AS232" s="38">
        <f t="shared" si="204"/>
        <v>5104.2411726517294</v>
      </c>
      <c r="AT232" s="37">
        <f t="shared" si="205"/>
        <v>1575.2228181052485</v>
      </c>
      <c r="AU232" s="13">
        <f t="shared" si="206"/>
        <v>5345.449946784669</v>
      </c>
      <c r="AV232">
        <f t="shared" si="230"/>
        <v>1598.3632940653554</v>
      </c>
      <c r="AW232" s="13">
        <f t="shared" si="207"/>
        <v>1978.4794576065265</v>
      </c>
      <c r="AX232" s="13">
        <f t="shared" si="231"/>
        <v>1576.0422831813432</v>
      </c>
      <c r="AY232" s="13">
        <f t="shared" si="208"/>
        <v>18820.463058691992</v>
      </c>
      <c r="AZ232">
        <f t="shared" si="232"/>
        <v>1657.516149236287</v>
      </c>
      <c r="BA232" s="13">
        <f t="shared" si="209"/>
        <v>1978.4794576065265</v>
      </c>
      <c r="BB232" s="37">
        <f t="shared" si="210"/>
        <v>1183.7374981592766</v>
      </c>
      <c r="BC232" s="13">
        <f t="shared" si="211"/>
        <v>8018.1749201770026</v>
      </c>
      <c r="BD232">
        <f t="shared" si="233"/>
        <v>1218.4482120994367</v>
      </c>
      <c r="BE232" s="13">
        <f t="shared" si="212"/>
        <v>1574.3100310468933</v>
      </c>
      <c r="BF232" s="13">
        <f t="shared" si="234"/>
        <v>1184.8195383125708</v>
      </c>
      <c r="BG232" s="13">
        <f t="shared" si="213"/>
        <v>18820.463058691992</v>
      </c>
      <c r="BH232">
        <f t="shared" si="235"/>
        <v>1266.2934043675145</v>
      </c>
      <c r="BI232" s="13">
        <f t="shared" si="214"/>
        <v>1574.3100310468933</v>
      </c>
      <c r="BJ232" s="115">
        <f t="shared" si="215"/>
        <v>2281.2151501403541</v>
      </c>
      <c r="BK232" s="13">
        <f t="shared" si="216"/>
        <v>8018.1749201770026</v>
      </c>
      <c r="BL232">
        <f t="shared" si="236"/>
        <v>2315.9258640805142</v>
      </c>
      <c r="BM232" s="116">
        <f t="shared" si="217"/>
        <v>2285.183881040547</v>
      </c>
      <c r="BN232" s="13">
        <f t="shared" si="237"/>
        <v>2282.2971902936483</v>
      </c>
      <c r="BO232" s="13">
        <f t="shared" si="218"/>
        <v>18820.463058691992</v>
      </c>
      <c r="BP232">
        <f t="shared" si="238"/>
        <v>2363.7710563485921</v>
      </c>
      <c r="BQ232" s="13">
        <f t="shared" si="219"/>
        <v>2285.183881040547</v>
      </c>
      <c r="BR232" s="37">
        <f t="shared" si="220"/>
        <v>356.50079163128652</v>
      </c>
      <c r="BS232" s="13">
        <f t="shared" si="221"/>
        <v>8018.1749201770026</v>
      </c>
      <c r="BT232">
        <f t="shared" si="239"/>
        <v>391.21150557144671</v>
      </c>
      <c r="BU232" s="13">
        <f t="shared" si="222"/>
        <v>1000.7969427396886</v>
      </c>
      <c r="BV232" s="13">
        <f t="shared" si="240"/>
        <v>357.58283178458066</v>
      </c>
      <c r="BW232" s="13">
        <f t="shared" si="223"/>
        <v>18820.463058691992</v>
      </c>
      <c r="BX232">
        <f t="shared" si="241"/>
        <v>439.05669783952436</v>
      </c>
      <c r="BY232" s="13">
        <f t="shared" si="224"/>
        <v>1000.7969427396886</v>
      </c>
    </row>
    <row r="233" spans="29:77" x14ac:dyDescent="0.2">
      <c r="AC233">
        <v>232</v>
      </c>
      <c r="AD233" s="37">
        <f t="shared" si="195"/>
        <v>4503.4195539657812</v>
      </c>
      <c r="AE233" s="13">
        <f t="shared" si="196"/>
        <v>10690.899893569338</v>
      </c>
      <c r="AF233">
        <f t="shared" si="242"/>
        <v>4549.5010190242701</v>
      </c>
      <c r="AG233" s="13">
        <f t="shared" si="197"/>
        <v>5549.9303857118939</v>
      </c>
      <c r="AH233" s="13">
        <f t="shared" si="225"/>
        <v>4504.9776917865256</v>
      </c>
      <c r="AI233" s="13">
        <f t="shared" si="198"/>
        <v>18820.463058691992</v>
      </c>
      <c r="AJ233">
        <f t="shared" si="226"/>
        <v>4586.1003773843358</v>
      </c>
      <c r="AK233" s="13">
        <f t="shared" si="199"/>
        <v>5549.9303857118939</v>
      </c>
      <c r="AL233" s="37">
        <f t="shared" si="200"/>
        <v>2920.3624522220098</v>
      </c>
      <c r="AM233" s="13">
        <f t="shared" si="201"/>
        <v>13363.624866961673</v>
      </c>
      <c r="AN233">
        <f t="shared" si="227"/>
        <v>2977.9642835451205</v>
      </c>
      <c r="AO233" s="13">
        <f t="shared" si="202"/>
        <v>5104.2411726517294</v>
      </c>
      <c r="AP233" s="13">
        <f t="shared" si="228"/>
        <v>2922.2004777624052</v>
      </c>
      <c r="AQ233" s="13">
        <f t="shared" si="203"/>
        <v>18820.463058691992</v>
      </c>
      <c r="AR233" s="13">
        <f t="shared" si="229"/>
        <v>3003.3231633602154</v>
      </c>
      <c r="AS233" s="38">
        <f t="shared" si="204"/>
        <v>5104.2411726517294</v>
      </c>
      <c r="AT233" s="37">
        <f t="shared" si="205"/>
        <v>1575.2228181052485</v>
      </c>
      <c r="AU233" s="13">
        <f t="shared" si="206"/>
        <v>5345.449946784669</v>
      </c>
      <c r="AV233">
        <f t="shared" si="230"/>
        <v>1598.2635506344927</v>
      </c>
      <c r="AW233" s="13">
        <f t="shared" si="207"/>
        <v>1978.4794576065265</v>
      </c>
      <c r="AX233" s="13">
        <f t="shared" si="231"/>
        <v>1576.0422831813432</v>
      </c>
      <c r="AY233" s="13">
        <f t="shared" si="208"/>
        <v>18820.463058691992</v>
      </c>
      <c r="AZ233">
        <f t="shared" si="232"/>
        <v>1657.1649687791535</v>
      </c>
      <c r="BA233" s="13">
        <f t="shared" si="209"/>
        <v>1978.4794576065265</v>
      </c>
      <c r="BB233" s="37">
        <f t="shared" si="210"/>
        <v>1183.7374981592766</v>
      </c>
      <c r="BC233" s="13">
        <f t="shared" si="211"/>
        <v>8018.1749201770026</v>
      </c>
      <c r="BD233">
        <f t="shared" si="233"/>
        <v>1218.298596953143</v>
      </c>
      <c r="BE233" s="13">
        <f t="shared" si="212"/>
        <v>1574.3100310468933</v>
      </c>
      <c r="BF233" s="13">
        <f t="shared" si="234"/>
        <v>1184.8195383125708</v>
      </c>
      <c r="BG233" s="13">
        <f t="shared" si="213"/>
        <v>18820.463058691992</v>
      </c>
      <c r="BH233">
        <f t="shared" si="235"/>
        <v>1265.942223910381</v>
      </c>
      <c r="BI233" s="13">
        <f t="shared" si="214"/>
        <v>1574.3100310468933</v>
      </c>
      <c r="BJ233" s="115">
        <f t="shared" si="215"/>
        <v>2281.2151501403541</v>
      </c>
      <c r="BK233" s="13">
        <f t="shared" si="216"/>
        <v>8018.1749201770026</v>
      </c>
      <c r="BL233">
        <f t="shared" si="236"/>
        <v>2315.7762489342203</v>
      </c>
      <c r="BM233" s="116">
        <f t="shared" si="217"/>
        <v>2285.183881040547</v>
      </c>
      <c r="BN233" s="13">
        <f t="shared" si="237"/>
        <v>2282.2971902936483</v>
      </c>
      <c r="BO233" s="13">
        <f t="shared" si="218"/>
        <v>18820.463058691992</v>
      </c>
      <c r="BP233">
        <f t="shared" si="238"/>
        <v>2363.4198758914586</v>
      </c>
      <c r="BQ233" s="13">
        <f t="shared" si="219"/>
        <v>2285.183881040547</v>
      </c>
      <c r="BR233" s="37">
        <f t="shared" si="220"/>
        <v>356.50079163128652</v>
      </c>
      <c r="BS233" s="13">
        <f t="shared" si="221"/>
        <v>8018.1749201770026</v>
      </c>
      <c r="BT233">
        <f t="shared" si="239"/>
        <v>391.06189042515291</v>
      </c>
      <c r="BU233" s="13">
        <f t="shared" si="222"/>
        <v>1000.7969427396886</v>
      </c>
      <c r="BV233" s="13">
        <f t="shared" si="240"/>
        <v>357.58283178458066</v>
      </c>
      <c r="BW233" s="13">
        <f t="shared" si="223"/>
        <v>18820.463058691992</v>
      </c>
      <c r="BX233">
        <f t="shared" si="241"/>
        <v>438.70551738239101</v>
      </c>
      <c r="BY233" s="13">
        <f t="shared" si="224"/>
        <v>1000.7969427396886</v>
      </c>
    </row>
    <row r="234" spans="29:77" x14ac:dyDescent="0.2">
      <c r="AC234">
        <v>233</v>
      </c>
      <c r="AD234" s="37">
        <f t="shared" si="195"/>
        <v>4503.4195539657812</v>
      </c>
      <c r="AE234" s="13">
        <f t="shared" si="196"/>
        <v>10690.899893569338</v>
      </c>
      <c r="AF234">
        <f t="shared" si="242"/>
        <v>4549.3032444961218</v>
      </c>
      <c r="AG234" s="13">
        <f t="shared" si="197"/>
        <v>5549.9303857118939</v>
      </c>
      <c r="AH234" s="13">
        <f t="shared" si="225"/>
        <v>4504.9776917865256</v>
      </c>
      <c r="AI234" s="13">
        <f t="shared" si="198"/>
        <v>18820.463058691992</v>
      </c>
      <c r="AJ234">
        <f t="shared" si="226"/>
        <v>4585.7522113517271</v>
      </c>
      <c r="AK234" s="13">
        <f t="shared" si="199"/>
        <v>5549.9303857118939</v>
      </c>
      <c r="AL234" s="37">
        <f t="shared" si="200"/>
        <v>2920.3624522220098</v>
      </c>
      <c r="AM234" s="13">
        <f t="shared" si="201"/>
        <v>13363.624866961673</v>
      </c>
      <c r="AN234">
        <f t="shared" si="227"/>
        <v>2977.7170653849353</v>
      </c>
      <c r="AO234" s="13">
        <f t="shared" si="202"/>
        <v>5104.2411726517294</v>
      </c>
      <c r="AP234" s="13">
        <f t="shared" si="228"/>
        <v>2922.2004777624052</v>
      </c>
      <c r="AQ234" s="13">
        <f t="shared" si="203"/>
        <v>18820.463058691992</v>
      </c>
      <c r="AR234" s="13">
        <f t="shared" si="229"/>
        <v>3002.9749973276071</v>
      </c>
      <c r="AS234" s="38">
        <f t="shared" si="204"/>
        <v>5104.2411726517294</v>
      </c>
      <c r="AT234" s="37">
        <f t="shared" si="205"/>
        <v>1575.2228181052485</v>
      </c>
      <c r="AU234" s="13">
        <f t="shared" si="206"/>
        <v>5345.449946784669</v>
      </c>
      <c r="AV234">
        <f t="shared" si="230"/>
        <v>1598.1646633704188</v>
      </c>
      <c r="AW234" s="13">
        <f t="shared" si="207"/>
        <v>1978.4794576065265</v>
      </c>
      <c r="AX234" s="13">
        <f t="shared" si="231"/>
        <v>1576.0422831813432</v>
      </c>
      <c r="AY234" s="13">
        <f t="shared" si="208"/>
        <v>18820.463058691992</v>
      </c>
      <c r="AZ234">
        <f t="shared" si="232"/>
        <v>1656.8168027465449</v>
      </c>
      <c r="BA234" s="13">
        <f t="shared" si="209"/>
        <v>1978.4794576065265</v>
      </c>
      <c r="BB234" s="37">
        <f t="shared" si="210"/>
        <v>1183.7374981592766</v>
      </c>
      <c r="BC234" s="13">
        <f t="shared" si="211"/>
        <v>8018.1749201770026</v>
      </c>
      <c r="BD234">
        <f t="shared" si="233"/>
        <v>1218.150266057032</v>
      </c>
      <c r="BE234" s="13">
        <f t="shared" si="212"/>
        <v>1574.3100310468933</v>
      </c>
      <c r="BF234" s="13">
        <f t="shared" si="234"/>
        <v>1184.8195383125708</v>
      </c>
      <c r="BG234" s="13">
        <f t="shared" si="213"/>
        <v>18820.463058691992</v>
      </c>
      <c r="BH234">
        <f t="shared" si="235"/>
        <v>1265.5940578777725</v>
      </c>
      <c r="BI234" s="13">
        <f t="shared" si="214"/>
        <v>1574.3100310468933</v>
      </c>
      <c r="BJ234" s="115">
        <f t="shared" si="215"/>
        <v>2281.2151501403541</v>
      </c>
      <c r="BK234" s="13">
        <f t="shared" si="216"/>
        <v>8018.1749201770026</v>
      </c>
      <c r="BL234">
        <f t="shared" si="236"/>
        <v>2315.6279180381093</v>
      </c>
      <c r="BM234" s="116">
        <f t="shared" si="217"/>
        <v>2285.183881040547</v>
      </c>
      <c r="BN234" s="13">
        <f t="shared" si="237"/>
        <v>2282.2971902936483</v>
      </c>
      <c r="BO234" s="13">
        <f t="shared" si="218"/>
        <v>18820.463058691992</v>
      </c>
      <c r="BP234">
        <f t="shared" si="238"/>
        <v>2363.0717098588502</v>
      </c>
      <c r="BQ234" s="13">
        <f t="shared" si="219"/>
        <v>2285.183881040547</v>
      </c>
      <c r="BR234" s="37">
        <f t="shared" si="220"/>
        <v>356.50079163128652</v>
      </c>
      <c r="BS234" s="13">
        <f t="shared" si="221"/>
        <v>8018.1749201770026</v>
      </c>
      <c r="BT234">
        <f t="shared" si="239"/>
        <v>390.91355952904189</v>
      </c>
      <c r="BU234" s="13">
        <f t="shared" si="222"/>
        <v>1000.7969427396886</v>
      </c>
      <c r="BV234" s="13">
        <f t="shared" si="240"/>
        <v>357.58283178458066</v>
      </c>
      <c r="BW234" s="13">
        <f t="shared" si="223"/>
        <v>18820.463058691992</v>
      </c>
      <c r="BX234">
        <f t="shared" si="241"/>
        <v>438.35735134978233</v>
      </c>
      <c r="BY234" s="13">
        <f t="shared" si="224"/>
        <v>1000.7969427396886</v>
      </c>
    </row>
    <row r="235" spans="29:77" x14ac:dyDescent="0.2">
      <c r="AC235">
        <v>234</v>
      </c>
      <c r="AD235" s="37">
        <f t="shared" si="195"/>
        <v>4503.4195539657812</v>
      </c>
      <c r="AE235" s="13">
        <f t="shared" si="196"/>
        <v>10690.899893569338</v>
      </c>
      <c r="AF235">
        <f t="shared" si="242"/>
        <v>4549.1071603485561</v>
      </c>
      <c r="AG235" s="13">
        <f t="shared" si="197"/>
        <v>5549.9303857118939</v>
      </c>
      <c r="AH235" s="13">
        <f t="shared" si="225"/>
        <v>4504.9776917865256</v>
      </c>
      <c r="AI235" s="13">
        <f t="shared" si="198"/>
        <v>18820.463058691992</v>
      </c>
      <c r="AJ235">
        <f t="shared" si="226"/>
        <v>4585.4070210971749</v>
      </c>
      <c r="AK235" s="13">
        <f t="shared" si="199"/>
        <v>5549.9303857118939</v>
      </c>
      <c r="AL235" s="37">
        <f t="shared" si="200"/>
        <v>2920.3624522220098</v>
      </c>
      <c r="AM235" s="13">
        <f t="shared" si="201"/>
        <v>13363.624866961673</v>
      </c>
      <c r="AN235">
        <f t="shared" si="227"/>
        <v>2977.4719602004784</v>
      </c>
      <c r="AO235" s="13">
        <f t="shared" si="202"/>
        <v>5104.2411726517294</v>
      </c>
      <c r="AP235" s="13">
        <f t="shared" si="228"/>
        <v>2922.2004777624052</v>
      </c>
      <c r="AQ235" s="13">
        <f t="shared" si="203"/>
        <v>18820.463058691992</v>
      </c>
      <c r="AR235" s="13">
        <f t="shared" si="229"/>
        <v>3002.6298070730545</v>
      </c>
      <c r="AS235" s="38">
        <f t="shared" si="204"/>
        <v>5104.2411726517294</v>
      </c>
      <c r="AT235" s="37">
        <f t="shared" si="205"/>
        <v>1575.2228181052485</v>
      </c>
      <c r="AU235" s="13">
        <f t="shared" si="206"/>
        <v>5345.449946784669</v>
      </c>
      <c r="AV235">
        <f t="shared" si="230"/>
        <v>1598.066621296636</v>
      </c>
      <c r="AW235" s="13">
        <f t="shared" si="207"/>
        <v>1978.4794576065265</v>
      </c>
      <c r="AX235" s="13">
        <f t="shared" si="231"/>
        <v>1576.0422831813432</v>
      </c>
      <c r="AY235" s="13">
        <f t="shared" si="208"/>
        <v>18820.463058691992</v>
      </c>
      <c r="AZ235">
        <f t="shared" si="232"/>
        <v>1656.4716124919928</v>
      </c>
      <c r="BA235" s="13">
        <f t="shared" si="209"/>
        <v>1978.4794576065265</v>
      </c>
      <c r="BB235" s="37">
        <f t="shared" si="210"/>
        <v>1183.7374981592766</v>
      </c>
      <c r="BC235" s="13">
        <f t="shared" si="211"/>
        <v>8018.1749201770026</v>
      </c>
      <c r="BD235">
        <f t="shared" si="233"/>
        <v>1218.0032029463578</v>
      </c>
      <c r="BE235" s="13">
        <f t="shared" si="212"/>
        <v>1574.3100310468933</v>
      </c>
      <c r="BF235" s="13">
        <f t="shared" si="234"/>
        <v>1184.8195383125708</v>
      </c>
      <c r="BG235" s="13">
        <f t="shared" si="213"/>
        <v>18820.463058691992</v>
      </c>
      <c r="BH235">
        <f t="shared" si="235"/>
        <v>1265.2488676232203</v>
      </c>
      <c r="BI235" s="13">
        <f t="shared" si="214"/>
        <v>1574.3100310468933</v>
      </c>
      <c r="BJ235" s="115">
        <f t="shared" si="215"/>
        <v>2281.2151501403541</v>
      </c>
      <c r="BK235" s="13">
        <f t="shared" si="216"/>
        <v>8018.1749201770026</v>
      </c>
      <c r="BL235">
        <f t="shared" si="236"/>
        <v>2315.4808549274353</v>
      </c>
      <c r="BM235" s="116">
        <f t="shared" si="217"/>
        <v>2285.183881040547</v>
      </c>
      <c r="BN235" s="13">
        <f t="shared" si="237"/>
        <v>2282.2971902936483</v>
      </c>
      <c r="BO235" s="13">
        <f t="shared" si="218"/>
        <v>18820.463058691992</v>
      </c>
      <c r="BP235">
        <f t="shared" si="238"/>
        <v>2362.7265196042977</v>
      </c>
      <c r="BQ235" s="13">
        <f t="shared" si="219"/>
        <v>2285.183881040547</v>
      </c>
      <c r="BR235" s="37">
        <f t="shared" si="220"/>
        <v>356.50079163128652</v>
      </c>
      <c r="BS235" s="13">
        <f t="shared" si="221"/>
        <v>8018.1749201770026</v>
      </c>
      <c r="BT235">
        <f t="shared" si="239"/>
        <v>390.76649641836775</v>
      </c>
      <c r="BU235" s="13">
        <f t="shared" si="222"/>
        <v>1000.7969427396886</v>
      </c>
      <c r="BV235" s="13">
        <f t="shared" si="240"/>
        <v>357.58283178458066</v>
      </c>
      <c r="BW235" s="13">
        <f t="shared" si="223"/>
        <v>18820.463058691992</v>
      </c>
      <c r="BX235">
        <f t="shared" si="241"/>
        <v>438.01216109523023</v>
      </c>
      <c r="BY235" s="13">
        <f t="shared" si="224"/>
        <v>1000.7969427396886</v>
      </c>
    </row>
    <row r="236" spans="29:77" x14ac:dyDescent="0.2">
      <c r="AC236">
        <v>235</v>
      </c>
      <c r="AD236" s="37">
        <f t="shared" si="195"/>
        <v>4503.4195539657812</v>
      </c>
      <c r="AE236" s="13">
        <f t="shared" si="196"/>
        <v>10690.899893569338</v>
      </c>
      <c r="AF236">
        <f t="shared" si="242"/>
        <v>4548.9127450022461</v>
      </c>
      <c r="AG236" s="13">
        <f t="shared" si="197"/>
        <v>5549.9303857118939</v>
      </c>
      <c r="AH236" s="13">
        <f t="shared" si="225"/>
        <v>4504.9776917865256</v>
      </c>
      <c r="AI236" s="13">
        <f t="shared" si="198"/>
        <v>18820.463058691992</v>
      </c>
      <c r="AJ236">
        <f t="shared" si="226"/>
        <v>4585.0647686320235</v>
      </c>
      <c r="AK236" s="13">
        <f t="shared" si="199"/>
        <v>5549.9303857118939</v>
      </c>
      <c r="AL236" s="37">
        <f t="shared" si="200"/>
        <v>2920.3624522220098</v>
      </c>
      <c r="AM236" s="13">
        <f t="shared" si="201"/>
        <v>13363.624866961673</v>
      </c>
      <c r="AN236">
        <f t="shared" si="227"/>
        <v>2977.2289410175913</v>
      </c>
      <c r="AO236" s="13">
        <f t="shared" si="202"/>
        <v>5104.2411726517294</v>
      </c>
      <c r="AP236" s="13">
        <f t="shared" si="228"/>
        <v>2922.2004777624052</v>
      </c>
      <c r="AQ236" s="13">
        <f t="shared" si="203"/>
        <v>18820.463058691992</v>
      </c>
      <c r="AR236" s="13">
        <f t="shared" si="229"/>
        <v>3002.2875546079031</v>
      </c>
      <c r="AS236" s="38">
        <f t="shared" si="204"/>
        <v>5104.2411726517294</v>
      </c>
      <c r="AT236" s="37">
        <f t="shared" si="205"/>
        <v>1575.2228181052485</v>
      </c>
      <c r="AU236" s="13">
        <f t="shared" si="206"/>
        <v>5345.449946784669</v>
      </c>
      <c r="AV236">
        <f t="shared" si="230"/>
        <v>1597.9694136234812</v>
      </c>
      <c r="AW236" s="13">
        <f t="shared" si="207"/>
        <v>1978.4794576065265</v>
      </c>
      <c r="AX236" s="13">
        <f t="shared" si="231"/>
        <v>1576.0422831813432</v>
      </c>
      <c r="AY236" s="13">
        <f t="shared" si="208"/>
        <v>18820.463058691992</v>
      </c>
      <c r="AZ236">
        <f t="shared" si="232"/>
        <v>1656.1293600268411</v>
      </c>
      <c r="BA236" s="13">
        <f t="shared" si="209"/>
        <v>1978.4794576065265</v>
      </c>
      <c r="BB236" s="37">
        <f t="shared" si="210"/>
        <v>1183.7374981592766</v>
      </c>
      <c r="BC236" s="13">
        <f t="shared" si="211"/>
        <v>8018.1749201770026</v>
      </c>
      <c r="BD236">
        <f t="shared" si="233"/>
        <v>1217.8573914366254</v>
      </c>
      <c r="BE236" s="13">
        <f t="shared" si="212"/>
        <v>1574.3100310468933</v>
      </c>
      <c r="BF236" s="13">
        <f t="shared" si="234"/>
        <v>1184.8195383125708</v>
      </c>
      <c r="BG236" s="13">
        <f t="shared" si="213"/>
        <v>18820.463058691992</v>
      </c>
      <c r="BH236">
        <f t="shared" si="235"/>
        <v>1264.9066151580687</v>
      </c>
      <c r="BI236" s="13">
        <f t="shared" si="214"/>
        <v>1574.3100310468933</v>
      </c>
      <c r="BJ236" s="115">
        <f t="shared" si="215"/>
        <v>2281.2151501403541</v>
      </c>
      <c r="BK236" s="13">
        <f t="shared" si="216"/>
        <v>8018.1749201770026</v>
      </c>
      <c r="BL236">
        <f t="shared" si="236"/>
        <v>2315.3350434177032</v>
      </c>
      <c r="BM236" s="116">
        <f t="shared" si="217"/>
        <v>2285.183881040547</v>
      </c>
      <c r="BN236" s="13">
        <f t="shared" si="237"/>
        <v>2282.2971902936483</v>
      </c>
      <c r="BO236" s="13">
        <f t="shared" si="218"/>
        <v>18820.463058691992</v>
      </c>
      <c r="BP236">
        <f t="shared" si="238"/>
        <v>2362.3842671391462</v>
      </c>
      <c r="BQ236" s="13">
        <f t="shared" si="219"/>
        <v>2285.183881040547</v>
      </c>
      <c r="BR236" s="37">
        <f t="shared" si="220"/>
        <v>356.50079163128652</v>
      </c>
      <c r="BS236" s="13">
        <f t="shared" si="221"/>
        <v>8018.1749201770026</v>
      </c>
      <c r="BT236">
        <f t="shared" si="239"/>
        <v>390.62068490863544</v>
      </c>
      <c r="BU236" s="13">
        <f t="shared" si="222"/>
        <v>1000.7969427396886</v>
      </c>
      <c r="BV236" s="13">
        <f t="shared" si="240"/>
        <v>357.58283178458066</v>
      </c>
      <c r="BW236" s="13">
        <f t="shared" si="223"/>
        <v>18820.463058691992</v>
      </c>
      <c r="BX236">
        <f t="shared" si="241"/>
        <v>437.66990863007851</v>
      </c>
      <c r="BY236" s="13">
        <f t="shared" si="224"/>
        <v>1000.7969427396886</v>
      </c>
    </row>
    <row r="237" spans="29:77" x14ac:dyDescent="0.2">
      <c r="AC237">
        <v>236</v>
      </c>
      <c r="AD237" s="37">
        <f t="shared" si="195"/>
        <v>4503.4195539657812</v>
      </c>
      <c r="AE237" s="13">
        <f t="shared" si="196"/>
        <v>10690.899893569338</v>
      </c>
      <c r="AF237">
        <f t="shared" si="242"/>
        <v>4548.719977243617</v>
      </c>
      <c r="AG237" s="13">
        <f t="shared" si="197"/>
        <v>5549.9303857118939</v>
      </c>
      <c r="AH237" s="13">
        <f t="shared" si="225"/>
        <v>4504.9776917865256</v>
      </c>
      <c r="AI237" s="13">
        <f t="shared" si="198"/>
        <v>18820.463058691992</v>
      </c>
      <c r="AJ237">
        <f t="shared" si="226"/>
        <v>4584.7254166114917</v>
      </c>
      <c r="AK237" s="13">
        <f t="shared" si="199"/>
        <v>5549.9303857118939</v>
      </c>
      <c r="AL237" s="37">
        <f t="shared" si="200"/>
        <v>2920.3624522220098</v>
      </c>
      <c r="AM237" s="13">
        <f t="shared" si="201"/>
        <v>13363.624866961673</v>
      </c>
      <c r="AN237">
        <f t="shared" si="227"/>
        <v>2976.9879813193052</v>
      </c>
      <c r="AO237" s="13">
        <f t="shared" si="202"/>
        <v>5104.2411726517294</v>
      </c>
      <c r="AP237" s="13">
        <f t="shared" si="228"/>
        <v>2922.2004777624052</v>
      </c>
      <c r="AQ237" s="13">
        <f t="shared" si="203"/>
        <v>18820.463058691992</v>
      </c>
      <c r="AR237" s="13">
        <f t="shared" si="229"/>
        <v>3001.9482025873713</v>
      </c>
      <c r="AS237" s="38">
        <f t="shared" si="204"/>
        <v>5104.2411726517294</v>
      </c>
      <c r="AT237" s="37">
        <f t="shared" si="205"/>
        <v>1575.2228181052485</v>
      </c>
      <c r="AU237" s="13">
        <f t="shared" si="206"/>
        <v>5345.449946784669</v>
      </c>
      <c r="AV237">
        <f t="shared" si="230"/>
        <v>1597.8730297441666</v>
      </c>
      <c r="AW237" s="13">
        <f t="shared" si="207"/>
        <v>1978.4794576065265</v>
      </c>
      <c r="AX237" s="13">
        <f t="shared" si="231"/>
        <v>1576.0422831813432</v>
      </c>
      <c r="AY237" s="13">
        <f t="shared" si="208"/>
        <v>18820.463058691992</v>
      </c>
      <c r="AZ237">
        <f t="shared" si="232"/>
        <v>1655.7900080063093</v>
      </c>
      <c r="BA237" s="13">
        <f t="shared" si="209"/>
        <v>1978.4794576065265</v>
      </c>
      <c r="BB237" s="37">
        <f t="shared" si="210"/>
        <v>1183.7374981592766</v>
      </c>
      <c r="BC237" s="13">
        <f t="shared" si="211"/>
        <v>8018.1749201770026</v>
      </c>
      <c r="BD237">
        <f t="shared" si="233"/>
        <v>1217.7128156176536</v>
      </c>
      <c r="BE237" s="13">
        <f t="shared" si="212"/>
        <v>1574.3100310468933</v>
      </c>
      <c r="BF237" s="13">
        <f t="shared" si="234"/>
        <v>1184.8195383125708</v>
      </c>
      <c r="BG237" s="13">
        <f t="shared" si="213"/>
        <v>18820.463058691992</v>
      </c>
      <c r="BH237">
        <f t="shared" si="235"/>
        <v>1264.5672631375369</v>
      </c>
      <c r="BI237" s="13">
        <f t="shared" si="214"/>
        <v>1574.3100310468933</v>
      </c>
      <c r="BJ237" s="115">
        <f t="shared" si="215"/>
        <v>2281.2151501403541</v>
      </c>
      <c r="BK237" s="13">
        <f t="shared" si="216"/>
        <v>8018.1749201770026</v>
      </c>
      <c r="BL237">
        <f t="shared" si="236"/>
        <v>2315.1904675987312</v>
      </c>
      <c r="BM237" s="116">
        <f t="shared" si="217"/>
        <v>2285.183881040547</v>
      </c>
      <c r="BN237" s="13">
        <f t="shared" si="237"/>
        <v>2282.2971902936483</v>
      </c>
      <c r="BO237" s="13">
        <f t="shared" si="218"/>
        <v>18820.463058691992</v>
      </c>
      <c r="BP237">
        <f t="shared" si="238"/>
        <v>2362.0449151186144</v>
      </c>
      <c r="BQ237" s="13">
        <f t="shared" si="219"/>
        <v>2285.183881040547</v>
      </c>
      <c r="BR237" s="37">
        <f t="shared" si="220"/>
        <v>356.50079163128652</v>
      </c>
      <c r="BS237" s="13">
        <f t="shared" si="221"/>
        <v>8018.1749201770026</v>
      </c>
      <c r="BT237">
        <f t="shared" si="239"/>
        <v>390.47610908966362</v>
      </c>
      <c r="BU237" s="13">
        <f t="shared" si="222"/>
        <v>1000.7969427396886</v>
      </c>
      <c r="BV237" s="13">
        <f t="shared" si="240"/>
        <v>357.58283178458066</v>
      </c>
      <c r="BW237" s="13">
        <f t="shared" si="223"/>
        <v>18820.463058691992</v>
      </c>
      <c r="BX237">
        <f t="shared" si="241"/>
        <v>437.33055660954676</v>
      </c>
      <c r="BY237" s="13">
        <f t="shared" si="224"/>
        <v>1000.7969427396886</v>
      </c>
    </row>
    <row r="238" spans="29:77" x14ac:dyDescent="0.2">
      <c r="AC238">
        <v>237</v>
      </c>
      <c r="AD238" s="37">
        <f t="shared" si="195"/>
        <v>4503.4195539657812</v>
      </c>
      <c r="AE238" s="13">
        <f t="shared" si="196"/>
        <v>10690.899893569338</v>
      </c>
      <c r="AF238">
        <f t="shared" si="242"/>
        <v>4548.5288362171286</v>
      </c>
      <c r="AG238" s="13">
        <f t="shared" si="197"/>
        <v>5549.9303857118939</v>
      </c>
      <c r="AH238" s="13">
        <f t="shared" si="225"/>
        <v>4504.9776917865256</v>
      </c>
      <c r="AI238" s="13">
        <f t="shared" si="198"/>
        <v>18820.463058691992</v>
      </c>
      <c r="AJ238">
        <f t="shared" si="226"/>
        <v>4584.388928321091</v>
      </c>
      <c r="AK238" s="13">
        <f t="shared" si="199"/>
        <v>5549.9303857118939</v>
      </c>
      <c r="AL238" s="37">
        <f t="shared" si="200"/>
        <v>2920.3624522220098</v>
      </c>
      <c r="AM238" s="13">
        <f t="shared" si="201"/>
        <v>13363.624866961673</v>
      </c>
      <c r="AN238">
        <f t="shared" si="227"/>
        <v>2976.749055036194</v>
      </c>
      <c r="AO238" s="13">
        <f t="shared" si="202"/>
        <v>5104.2411726517294</v>
      </c>
      <c r="AP238" s="13">
        <f t="shared" si="228"/>
        <v>2922.2004777624052</v>
      </c>
      <c r="AQ238" s="13">
        <f t="shared" si="203"/>
        <v>18820.463058691992</v>
      </c>
      <c r="AR238" s="13">
        <f t="shared" si="229"/>
        <v>3001.6117142969706</v>
      </c>
      <c r="AS238" s="38">
        <f t="shared" si="204"/>
        <v>5104.2411726517294</v>
      </c>
      <c r="AT238" s="37">
        <f t="shared" si="205"/>
        <v>1575.2228181052485</v>
      </c>
      <c r="AU238" s="13">
        <f t="shared" si="206"/>
        <v>5345.449946784669</v>
      </c>
      <c r="AV238">
        <f t="shared" si="230"/>
        <v>1597.7774592309222</v>
      </c>
      <c r="AW238" s="13">
        <f t="shared" si="207"/>
        <v>1978.4794576065265</v>
      </c>
      <c r="AX238" s="13">
        <f t="shared" si="231"/>
        <v>1576.0422831813432</v>
      </c>
      <c r="AY238" s="13">
        <f t="shared" si="208"/>
        <v>18820.463058691992</v>
      </c>
      <c r="AZ238">
        <f t="shared" si="232"/>
        <v>1655.4535197159087</v>
      </c>
      <c r="BA238" s="13">
        <f t="shared" si="209"/>
        <v>1978.4794576065265</v>
      </c>
      <c r="BB238" s="37">
        <f t="shared" si="210"/>
        <v>1183.7374981592766</v>
      </c>
      <c r="BC238" s="13">
        <f t="shared" si="211"/>
        <v>8018.1749201770026</v>
      </c>
      <c r="BD238">
        <f t="shared" si="233"/>
        <v>1217.5694598477871</v>
      </c>
      <c r="BE238" s="13">
        <f t="shared" si="212"/>
        <v>1574.3100310468933</v>
      </c>
      <c r="BF238" s="13">
        <f t="shared" si="234"/>
        <v>1184.8195383125708</v>
      </c>
      <c r="BG238" s="13">
        <f t="shared" si="213"/>
        <v>18820.463058691992</v>
      </c>
      <c r="BH238">
        <f t="shared" si="235"/>
        <v>1264.2307748471362</v>
      </c>
      <c r="BI238" s="13">
        <f t="shared" si="214"/>
        <v>1574.3100310468933</v>
      </c>
      <c r="BJ238" s="115">
        <f t="shared" si="215"/>
        <v>2281.2151501403541</v>
      </c>
      <c r="BK238" s="13">
        <f t="shared" si="216"/>
        <v>8018.1749201770026</v>
      </c>
      <c r="BL238">
        <f t="shared" si="236"/>
        <v>2315.0471118288647</v>
      </c>
      <c r="BM238" s="116">
        <f t="shared" si="217"/>
        <v>2285.183881040547</v>
      </c>
      <c r="BN238" s="13">
        <f t="shared" si="237"/>
        <v>2282.2971902936483</v>
      </c>
      <c r="BO238" s="13">
        <f t="shared" si="218"/>
        <v>18820.463058691992</v>
      </c>
      <c r="BP238">
        <f t="shared" si="238"/>
        <v>2361.7084268282138</v>
      </c>
      <c r="BQ238" s="13">
        <f t="shared" si="219"/>
        <v>2285.183881040547</v>
      </c>
      <c r="BR238" s="37">
        <f t="shared" si="220"/>
        <v>356.50079163128652</v>
      </c>
      <c r="BS238" s="13">
        <f t="shared" si="221"/>
        <v>8018.1749201770026</v>
      </c>
      <c r="BT238">
        <f t="shared" si="239"/>
        <v>390.33275331979706</v>
      </c>
      <c r="BU238" s="13">
        <f t="shared" si="222"/>
        <v>1000.7969427396886</v>
      </c>
      <c r="BV238" s="13">
        <f t="shared" si="240"/>
        <v>357.58283178458066</v>
      </c>
      <c r="BW238" s="13">
        <f t="shared" si="223"/>
        <v>18820.463058691992</v>
      </c>
      <c r="BX238">
        <f t="shared" si="241"/>
        <v>436.99406831914604</v>
      </c>
      <c r="BY238" s="13">
        <f t="shared" si="224"/>
        <v>1000.7969427396886</v>
      </c>
    </row>
    <row r="239" spans="29:77" x14ac:dyDescent="0.2">
      <c r="AC239">
        <v>238</v>
      </c>
      <c r="AD239" s="37">
        <f t="shared" si="195"/>
        <v>4503.4195539657812</v>
      </c>
      <c r="AE239" s="13">
        <f t="shared" si="196"/>
        <v>10690.899893569338</v>
      </c>
      <c r="AF239">
        <f t="shared" si="242"/>
        <v>4548.3393014177536</v>
      </c>
      <c r="AG239" s="13">
        <f t="shared" si="197"/>
        <v>5549.9303857118939</v>
      </c>
      <c r="AH239" s="13">
        <f t="shared" si="225"/>
        <v>4504.9776917865256</v>
      </c>
      <c r="AI239" s="13">
        <f t="shared" si="198"/>
        <v>18820.463058691992</v>
      </c>
      <c r="AJ239">
        <f t="shared" si="226"/>
        <v>4584.0552676633824</v>
      </c>
      <c r="AK239" s="13">
        <f t="shared" si="199"/>
        <v>5549.9303857118939</v>
      </c>
      <c r="AL239" s="37">
        <f t="shared" si="200"/>
        <v>2920.3624522220098</v>
      </c>
      <c r="AM239" s="13">
        <f t="shared" si="201"/>
        <v>13363.624866961673</v>
      </c>
      <c r="AN239">
        <f t="shared" si="227"/>
        <v>2976.5121365369746</v>
      </c>
      <c r="AO239" s="13">
        <f t="shared" si="202"/>
        <v>5104.2411726517294</v>
      </c>
      <c r="AP239" s="13">
        <f t="shared" si="228"/>
        <v>2922.2004777624052</v>
      </c>
      <c r="AQ239" s="13">
        <f t="shared" si="203"/>
        <v>18820.463058691992</v>
      </c>
      <c r="AR239" s="13">
        <f t="shared" si="229"/>
        <v>3001.2780536392625</v>
      </c>
      <c r="AS239" s="38">
        <f t="shared" si="204"/>
        <v>5104.2411726517294</v>
      </c>
      <c r="AT239" s="37">
        <f t="shared" si="205"/>
        <v>1575.2228181052485</v>
      </c>
      <c r="AU239" s="13">
        <f t="shared" si="206"/>
        <v>5345.449946784669</v>
      </c>
      <c r="AV239">
        <f t="shared" si="230"/>
        <v>1597.6826918312345</v>
      </c>
      <c r="AW239" s="13">
        <f t="shared" si="207"/>
        <v>1978.4794576065265</v>
      </c>
      <c r="AX239" s="13">
        <f t="shared" si="231"/>
        <v>1576.0422831813432</v>
      </c>
      <c r="AY239" s="13">
        <f t="shared" si="208"/>
        <v>18820.463058691992</v>
      </c>
      <c r="AZ239">
        <f t="shared" si="232"/>
        <v>1655.1198590582003</v>
      </c>
      <c r="BA239" s="13">
        <f t="shared" si="209"/>
        <v>1978.4794576065265</v>
      </c>
      <c r="BB239" s="37">
        <f t="shared" si="210"/>
        <v>1183.7374981592766</v>
      </c>
      <c r="BC239" s="13">
        <f t="shared" si="211"/>
        <v>8018.1749201770026</v>
      </c>
      <c r="BD239">
        <f t="shared" si="233"/>
        <v>1217.4273087482557</v>
      </c>
      <c r="BE239" s="13">
        <f t="shared" si="212"/>
        <v>1574.3100310468933</v>
      </c>
      <c r="BF239" s="13">
        <f t="shared" si="234"/>
        <v>1184.8195383125708</v>
      </c>
      <c r="BG239" s="13">
        <f t="shared" si="213"/>
        <v>18820.463058691992</v>
      </c>
      <c r="BH239">
        <f t="shared" si="235"/>
        <v>1263.8971141894278</v>
      </c>
      <c r="BI239" s="13">
        <f t="shared" si="214"/>
        <v>1574.3100310468933</v>
      </c>
      <c r="BJ239" s="115">
        <f t="shared" si="215"/>
        <v>2281.2151501403541</v>
      </c>
      <c r="BK239" s="13">
        <f t="shared" si="216"/>
        <v>8018.1749201770026</v>
      </c>
      <c r="BL239">
        <f t="shared" si="236"/>
        <v>2314.9049607293332</v>
      </c>
      <c r="BM239" s="116">
        <f t="shared" si="217"/>
        <v>2285.183881040547</v>
      </c>
      <c r="BN239" s="13">
        <f t="shared" si="237"/>
        <v>2282.2971902936483</v>
      </c>
      <c r="BO239" s="13">
        <f t="shared" si="218"/>
        <v>18820.463058691992</v>
      </c>
      <c r="BP239">
        <f t="shared" si="238"/>
        <v>2361.3747661705056</v>
      </c>
      <c r="BQ239" s="13">
        <f t="shared" si="219"/>
        <v>2285.183881040547</v>
      </c>
      <c r="BR239" s="37">
        <f t="shared" si="220"/>
        <v>356.50079163128652</v>
      </c>
      <c r="BS239" s="13">
        <f t="shared" si="221"/>
        <v>8018.1749201770026</v>
      </c>
      <c r="BT239">
        <f t="shared" si="239"/>
        <v>390.19060222026553</v>
      </c>
      <c r="BU239" s="13">
        <f t="shared" si="222"/>
        <v>1000.7969427396886</v>
      </c>
      <c r="BV239" s="13">
        <f t="shared" si="240"/>
        <v>357.58283178458066</v>
      </c>
      <c r="BW239" s="13">
        <f t="shared" si="223"/>
        <v>18820.463058691992</v>
      </c>
      <c r="BX239">
        <f t="shared" si="241"/>
        <v>436.66040766143777</v>
      </c>
      <c r="BY239" s="13">
        <f t="shared" si="224"/>
        <v>1000.7969427396886</v>
      </c>
    </row>
    <row r="240" spans="29:77" x14ac:dyDescent="0.2">
      <c r="AC240">
        <v>239</v>
      </c>
      <c r="AD240" s="37">
        <f t="shared" si="195"/>
        <v>4503.4195539657812</v>
      </c>
      <c r="AE240" s="13">
        <f t="shared" si="196"/>
        <v>10690.899893569338</v>
      </c>
      <c r="AF240">
        <f t="shared" si="242"/>
        <v>4548.1513526836443</v>
      </c>
      <c r="AG240" s="13">
        <f t="shared" si="197"/>
        <v>5549.9303857118939</v>
      </c>
      <c r="AH240" s="13">
        <f t="shared" si="225"/>
        <v>4504.9776917865256</v>
      </c>
      <c r="AI240" s="13">
        <f t="shared" si="198"/>
        <v>18820.463058691992</v>
      </c>
      <c r="AJ240">
        <f t="shared" si="226"/>
        <v>4583.7243991450696</v>
      </c>
      <c r="AK240" s="13">
        <f t="shared" si="199"/>
        <v>5549.9303857118939</v>
      </c>
      <c r="AL240" s="37">
        <f t="shared" si="200"/>
        <v>2920.3624522220098</v>
      </c>
      <c r="AM240" s="13">
        <f t="shared" si="201"/>
        <v>13363.624866961673</v>
      </c>
      <c r="AN240">
        <f t="shared" si="227"/>
        <v>2976.2772006193391</v>
      </c>
      <c r="AO240" s="13">
        <f t="shared" si="202"/>
        <v>5104.2411726517294</v>
      </c>
      <c r="AP240" s="13">
        <f t="shared" si="228"/>
        <v>2922.2004777624052</v>
      </c>
      <c r="AQ240" s="13">
        <f t="shared" si="203"/>
        <v>18820.463058691992</v>
      </c>
      <c r="AR240" s="13">
        <f t="shared" si="229"/>
        <v>3000.9471851209491</v>
      </c>
      <c r="AS240" s="38">
        <f t="shared" si="204"/>
        <v>5104.2411726517294</v>
      </c>
      <c r="AT240" s="37">
        <f t="shared" si="205"/>
        <v>1575.2228181052485</v>
      </c>
      <c r="AU240" s="13">
        <f t="shared" si="206"/>
        <v>5345.449946784669</v>
      </c>
      <c r="AV240">
        <f t="shared" si="230"/>
        <v>1597.5887174641803</v>
      </c>
      <c r="AW240" s="13">
        <f t="shared" si="207"/>
        <v>1978.4794576065265</v>
      </c>
      <c r="AX240" s="13">
        <f t="shared" si="231"/>
        <v>1576.0422831813432</v>
      </c>
      <c r="AY240" s="13">
        <f t="shared" si="208"/>
        <v>18820.463058691992</v>
      </c>
      <c r="AZ240">
        <f t="shared" si="232"/>
        <v>1654.7889905398872</v>
      </c>
      <c r="BA240" s="13">
        <f t="shared" si="209"/>
        <v>1978.4794576065265</v>
      </c>
      <c r="BB240" s="37">
        <f t="shared" si="210"/>
        <v>1183.7374981592766</v>
      </c>
      <c r="BC240" s="13">
        <f t="shared" si="211"/>
        <v>8018.1749201770026</v>
      </c>
      <c r="BD240">
        <f t="shared" si="233"/>
        <v>1217.2863471976741</v>
      </c>
      <c r="BE240" s="13">
        <f t="shared" si="212"/>
        <v>1574.3100310468933</v>
      </c>
      <c r="BF240" s="13">
        <f t="shared" si="234"/>
        <v>1184.8195383125708</v>
      </c>
      <c r="BG240" s="13">
        <f t="shared" si="213"/>
        <v>18820.463058691992</v>
      </c>
      <c r="BH240">
        <f t="shared" si="235"/>
        <v>1263.5662456711148</v>
      </c>
      <c r="BI240" s="13">
        <f t="shared" si="214"/>
        <v>1574.3100310468933</v>
      </c>
      <c r="BJ240" s="115">
        <f t="shared" si="215"/>
        <v>2281.2151501403541</v>
      </c>
      <c r="BK240" s="13">
        <f t="shared" si="216"/>
        <v>8018.1749201770026</v>
      </c>
      <c r="BL240">
        <f t="shared" si="236"/>
        <v>2314.7639991787514</v>
      </c>
      <c r="BM240" s="116">
        <f t="shared" si="217"/>
        <v>2285.183881040547</v>
      </c>
      <c r="BN240" s="13">
        <f t="shared" si="237"/>
        <v>2282.2971902936483</v>
      </c>
      <c r="BO240" s="13">
        <f t="shared" si="218"/>
        <v>18820.463058691992</v>
      </c>
      <c r="BP240">
        <f t="shared" si="238"/>
        <v>2361.0438976521923</v>
      </c>
      <c r="BQ240" s="13">
        <f t="shared" si="219"/>
        <v>2285.183881040547</v>
      </c>
      <c r="BR240" s="37">
        <f t="shared" si="220"/>
        <v>356.50079163128652</v>
      </c>
      <c r="BS240" s="13">
        <f t="shared" si="221"/>
        <v>8018.1749201770026</v>
      </c>
      <c r="BT240">
        <f t="shared" si="239"/>
        <v>390.04964066968404</v>
      </c>
      <c r="BU240" s="13">
        <f t="shared" si="222"/>
        <v>1000.7969427396886</v>
      </c>
      <c r="BV240" s="13">
        <f t="shared" si="240"/>
        <v>357.58283178458066</v>
      </c>
      <c r="BW240" s="13">
        <f t="shared" si="223"/>
        <v>18820.463058691992</v>
      </c>
      <c r="BX240">
        <f t="shared" si="241"/>
        <v>436.32953914312458</v>
      </c>
      <c r="BY240" s="13">
        <f t="shared" si="224"/>
        <v>1000.7969427396886</v>
      </c>
    </row>
    <row r="241" spans="29:77" x14ac:dyDescent="0.2">
      <c r="AC241">
        <v>240</v>
      </c>
      <c r="AD241" s="37">
        <f t="shared" si="195"/>
        <v>4503.4195539657812</v>
      </c>
      <c r="AE241" s="13">
        <f t="shared" si="196"/>
        <v>10690.899893569338</v>
      </c>
      <c r="AF241">
        <f t="shared" si="242"/>
        <v>4547.9649701889866</v>
      </c>
      <c r="AG241" s="13">
        <f t="shared" si="197"/>
        <v>5549.9303857118939</v>
      </c>
      <c r="AH241" s="13">
        <f t="shared" si="225"/>
        <v>4504.9776917865256</v>
      </c>
      <c r="AI241" s="13">
        <f t="shared" si="198"/>
        <v>18820.463058691992</v>
      </c>
      <c r="AJ241">
        <f t="shared" si="226"/>
        <v>4583.3962878644088</v>
      </c>
      <c r="AK241" s="13">
        <f t="shared" si="199"/>
        <v>5549.9303857118939</v>
      </c>
      <c r="AL241" s="37">
        <f t="shared" si="200"/>
        <v>2920.3624522220098</v>
      </c>
      <c r="AM241" s="13">
        <f t="shared" si="201"/>
        <v>13363.624866961673</v>
      </c>
      <c r="AN241">
        <f t="shared" si="227"/>
        <v>2976.0442225010165</v>
      </c>
      <c r="AO241" s="13">
        <f t="shared" si="202"/>
        <v>5104.2411726517294</v>
      </c>
      <c r="AP241" s="13">
        <f t="shared" si="228"/>
        <v>2922.2004777624052</v>
      </c>
      <c r="AQ241" s="13">
        <f t="shared" si="203"/>
        <v>18820.463058691992</v>
      </c>
      <c r="AR241" s="13">
        <f t="shared" si="229"/>
        <v>3000.6190738402884</v>
      </c>
      <c r="AS241" s="38">
        <f t="shared" si="204"/>
        <v>5104.2411726517294</v>
      </c>
      <c r="AT241" s="37">
        <f t="shared" si="205"/>
        <v>1575.2228181052485</v>
      </c>
      <c r="AU241" s="13">
        <f t="shared" si="206"/>
        <v>5345.449946784669</v>
      </c>
      <c r="AV241">
        <f t="shared" si="230"/>
        <v>1597.4955262168512</v>
      </c>
      <c r="AW241" s="13">
        <f t="shared" si="207"/>
        <v>1978.4794576065265</v>
      </c>
      <c r="AX241" s="13">
        <f t="shared" si="231"/>
        <v>1576.0422831813432</v>
      </c>
      <c r="AY241" s="13">
        <f t="shared" si="208"/>
        <v>18820.463058691992</v>
      </c>
      <c r="AZ241">
        <f t="shared" si="232"/>
        <v>1654.4608792592264</v>
      </c>
      <c r="BA241" s="13">
        <f t="shared" si="209"/>
        <v>1978.4794576065265</v>
      </c>
      <c r="BB241" s="37">
        <f t="shared" si="210"/>
        <v>1183.7374981592766</v>
      </c>
      <c r="BC241" s="13">
        <f t="shared" si="211"/>
        <v>8018.1749201770026</v>
      </c>
      <c r="BD241">
        <f t="shared" si="233"/>
        <v>1217.1465603266809</v>
      </c>
      <c r="BE241" s="13">
        <f t="shared" si="212"/>
        <v>1574.3100310468933</v>
      </c>
      <c r="BF241" s="13">
        <f t="shared" si="234"/>
        <v>1184.8195383125708</v>
      </c>
      <c r="BG241" s="13">
        <f t="shared" si="213"/>
        <v>18820.463058691992</v>
      </c>
      <c r="BH241">
        <f t="shared" si="235"/>
        <v>1263.238134390454</v>
      </c>
      <c r="BI241" s="13">
        <f t="shared" si="214"/>
        <v>1574.3100310468933</v>
      </c>
      <c r="BJ241" s="115">
        <f t="shared" si="215"/>
        <v>2281.2151501403541</v>
      </c>
      <c r="BK241" s="13">
        <f t="shared" si="216"/>
        <v>8018.1749201770026</v>
      </c>
      <c r="BL241">
        <f t="shared" si="236"/>
        <v>2314.6242123077582</v>
      </c>
      <c r="BM241" s="116">
        <f t="shared" si="217"/>
        <v>2285.183881040547</v>
      </c>
      <c r="BN241" s="13">
        <f t="shared" si="237"/>
        <v>2282.2971902936483</v>
      </c>
      <c r="BO241" s="13">
        <f t="shared" si="218"/>
        <v>18820.463058691992</v>
      </c>
      <c r="BP241">
        <f t="shared" si="238"/>
        <v>2360.7157863715315</v>
      </c>
      <c r="BQ241" s="13">
        <f t="shared" si="219"/>
        <v>2285.183881040547</v>
      </c>
      <c r="BR241" s="37">
        <f t="shared" si="220"/>
        <v>356.50079163128652</v>
      </c>
      <c r="BS241" s="13">
        <f t="shared" si="221"/>
        <v>8018.1749201770026</v>
      </c>
      <c r="BT241">
        <f t="shared" si="239"/>
        <v>389.90985379869068</v>
      </c>
      <c r="BU241" s="13">
        <f t="shared" si="222"/>
        <v>1000.7969427396886</v>
      </c>
      <c r="BV241" s="13">
        <f t="shared" si="240"/>
        <v>357.58283178458066</v>
      </c>
      <c r="BW241" s="13">
        <f t="shared" si="223"/>
        <v>18820.463058691992</v>
      </c>
      <c r="BX241">
        <f t="shared" si="241"/>
        <v>436.00142786246397</v>
      </c>
      <c r="BY241" s="13">
        <f t="shared" si="224"/>
        <v>1000.7969427396886</v>
      </c>
    </row>
    <row r="242" spans="29:77" x14ac:dyDescent="0.2">
      <c r="AC242">
        <v>241</v>
      </c>
      <c r="AD242" s="37">
        <f t="shared" si="195"/>
        <v>4503.4195539657812</v>
      </c>
      <c r="AE242" s="13">
        <f t="shared" si="196"/>
        <v>10690.899893569338</v>
      </c>
      <c r="AF242">
        <f t="shared" si="242"/>
        <v>4547.7801344370237</v>
      </c>
      <c r="AG242" s="13">
        <f t="shared" si="197"/>
        <v>5549.9303857118939</v>
      </c>
      <c r="AH242" s="13">
        <f t="shared" si="225"/>
        <v>4504.9776917865256</v>
      </c>
      <c r="AI242" s="13">
        <f t="shared" si="198"/>
        <v>18820.463058691992</v>
      </c>
      <c r="AJ242">
        <f t="shared" si="226"/>
        <v>4583.0708994989409</v>
      </c>
      <c r="AK242" s="13">
        <f t="shared" si="199"/>
        <v>5549.9303857118939</v>
      </c>
      <c r="AL242" s="37">
        <f t="shared" si="200"/>
        <v>2920.3624522220098</v>
      </c>
      <c r="AM242" s="13">
        <f t="shared" si="201"/>
        <v>13363.624866961673</v>
      </c>
      <c r="AN242">
        <f t="shared" si="227"/>
        <v>2975.8131778110624</v>
      </c>
      <c r="AO242" s="13">
        <f t="shared" si="202"/>
        <v>5104.2411726517294</v>
      </c>
      <c r="AP242" s="13">
        <f t="shared" si="228"/>
        <v>2922.2004777624052</v>
      </c>
      <c r="AQ242" s="13">
        <f t="shared" si="203"/>
        <v>18820.463058691992</v>
      </c>
      <c r="AR242" s="13">
        <f t="shared" si="229"/>
        <v>3000.29368547482</v>
      </c>
      <c r="AS242" s="38">
        <f t="shared" si="204"/>
        <v>5104.2411726517294</v>
      </c>
      <c r="AT242" s="37">
        <f t="shared" si="205"/>
        <v>1575.2228181052485</v>
      </c>
      <c r="AU242" s="13">
        <f t="shared" si="206"/>
        <v>5345.449946784669</v>
      </c>
      <c r="AV242">
        <f t="shared" si="230"/>
        <v>1597.4031083408695</v>
      </c>
      <c r="AW242" s="13">
        <f t="shared" si="207"/>
        <v>1978.4794576065265</v>
      </c>
      <c r="AX242" s="13">
        <f t="shared" si="231"/>
        <v>1576.0422831813432</v>
      </c>
      <c r="AY242" s="13">
        <f t="shared" si="208"/>
        <v>18820.463058691992</v>
      </c>
      <c r="AZ242">
        <f t="shared" si="232"/>
        <v>1654.1354908937581</v>
      </c>
      <c r="BA242" s="13">
        <f t="shared" si="209"/>
        <v>1978.4794576065265</v>
      </c>
      <c r="BB242" s="37">
        <f t="shared" si="210"/>
        <v>1183.7374981592766</v>
      </c>
      <c r="BC242" s="13">
        <f t="shared" si="211"/>
        <v>8018.1749201770026</v>
      </c>
      <c r="BD242">
        <f t="shared" si="233"/>
        <v>1217.0079335127082</v>
      </c>
      <c r="BE242" s="13">
        <f t="shared" si="212"/>
        <v>1574.3100310468933</v>
      </c>
      <c r="BF242" s="13">
        <f t="shared" si="234"/>
        <v>1184.8195383125708</v>
      </c>
      <c r="BG242" s="13">
        <f t="shared" si="213"/>
        <v>18820.463058691992</v>
      </c>
      <c r="BH242">
        <f t="shared" si="235"/>
        <v>1262.9127460249856</v>
      </c>
      <c r="BI242" s="13">
        <f t="shared" si="214"/>
        <v>1574.3100310468933</v>
      </c>
      <c r="BJ242" s="115">
        <f t="shared" si="215"/>
        <v>2281.2151501403541</v>
      </c>
      <c r="BK242" s="13">
        <f t="shared" si="216"/>
        <v>8018.1749201770026</v>
      </c>
      <c r="BL242">
        <f t="shared" si="236"/>
        <v>2314.4855854937855</v>
      </c>
      <c r="BM242" s="116">
        <f t="shared" si="217"/>
        <v>2285.183881040547</v>
      </c>
      <c r="BN242" s="13">
        <f t="shared" si="237"/>
        <v>2282.2971902936483</v>
      </c>
      <c r="BO242" s="13">
        <f t="shared" si="218"/>
        <v>18820.463058691992</v>
      </c>
      <c r="BP242">
        <f t="shared" si="238"/>
        <v>2360.3903980060632</v>
      </c>
      <c r="BQ242" s="13">
        <f t="shared" si="219"/>
        <v>2285.183881040547</v>
      </c>
      <c r="BR242" s="37">
        <f t="shared" si="220"/>
        <v>356.50079163128652</v>
      </c>
      <c r="BS242" s="13">
        <f t="shared" si="221"/>
        <v>8018.1749201770026</v>
      </c>
      <c r="BT242">
        <f t="shared" si="239"/>
        <v>389.77122698471806</v>
      </c>
      <c r="BU242" s="13">
        <f t="shared" si="222"/>
        <v>1000.7969427396886</v>
      </c>
      <c r="BV242" s="13">
        <f t="shared" si="240"/>
        <v>357.58283178458066</v>
      </c>
      <c r="BW242" s="13">
        <f t="shared" si="223"/>
        <v>18820.463058691992</v>
      </c>
      <c r="BX242">
        <f t="shared" si="241"/>
        <v>435.6760394969956</v>
      </c>
      <c r="BY242" s="13">
        <f t="shared" si="224"/>
        <v>1000.7969427396886</v>
      </c>
    </row>
    <row r="243" spans="29:77" x14ac:dyDescent="0.2">
      <c r="AC243">
        <v>242</v>
      </c>
      <c r="AD243" s="37">
        <f t="shared" si="195"/>
        <v>4503.4195539657812</v>
      </c>
      <c r="AE243" s="13">
        <f t="shared" si="196"/>
        <v>10690.899893569338</v>
      </c>
      <c r="AF243">
        <f t="shared" si="242"/>
        <v>4547.5968262532579</v>
      </c>
      <c r="AG243" s="13">
        <f t="shared" si="197"/>
        <v>5549.9303857118939</v>
      </c>
      <c r="AH243" s="13">
        <f t="shared" si="225"/>
        <v>4504.9776917865256</v>
      </c>
      <c r="AI243" s="13">
        <f t="shared" si="198"/>
        <v>18820.463058691992</v>
      </c>
      <c r="AJ243">
        <f t="shared" si="226"/>
        <v>4582.7482002935176</v>
      </c>
      <c r="AK243" s="13">
        <f t="shared" si="199"/>
        <v>5549.9303857118939</v>
      </c>
      <c r="AL243" s="37">
        <f t="shared" si="200"/>
        <v>2920.3624522220098</v>
      </c>
      <c r="AM243" s="13">
        <f t="shared" si="201"/>
        <v>13363.624866961673</v>
      </c>
      <c r="AN243">
        <f t="shared" si="227"/>
        <v>2975.5840425813553</v>
      </c>
      <c r="AO243" s="13">
        <f t="shared" si="202"/>
        <v>5104.2411726517294</v>
      </c>
      <c r="AP243" s="13">
        <f t="shared" si="228"/>
        <v>2922.2004777624052</v>
      </c>
      <c r="AQ243" s="13">
        <f t="shared" si="203"/>
        <v>18820.463058691992</v>
      </c>
      <c r="AR243" s="13">
        <f t="shared" si="229"/>
        <v>2999.9709862693967</v>
      </c>
      <c r="AS243" s="38">
        <f t="shared" si="204"/>
        <v>5104.2411726517294</v>
      </c>
      <c r="AT243" s="37">
        <f t="shared" si="205"/>
        <v>1575.2228181052485</v>
      </c>
      <c r="AU243" s="13">
        <f t="shared" si="206"/>
        <v>5345.449946784669</v>
      </c>
      <c r="AV243">
        <f t="shared" si="230"/>
        <v>1597.3114542489868</v>
      </c>
      <c r="AW243" s="13">
        <f t="shared" si="207"/>
        <v>1978.4794576065265</v>
      </c>
      <c r="AX243" s="13">
        <f t="shared" si="231"/>
        <v>1576.0422831813432</v>
      </c>
      <c r="AY243" s="13">
        <f t="shared" si="208"/>
        <v>18820.463058691992</v>
      </c>
      <c r="AZ243">
        <f t="shared" si="232"/>
        <v>1653.812791688335</v>
      </c>
      <c r="BA243" s="13">
        <f t="shared" si="209"/>
        <v>1978.4794576065265</v>
      </c>
      <c r="BB243" s="37">
        <f t="shared" si="210"/>
        <v>1183.7374981592766</v>
      </c>
      <c r="BC243" s="13">
        <f t="shared" si="211"/>
        <v>8018.1749201770026</v>
      </c>
      <c r="BD243">
        <f t="shared" si="233"/>
        <v>1216.8704523748841</v>
      </c>
      <c r="BE243" s="13">
        <f t="shared" si="212"/>
        <v>1574.3100310468933</v>
      </c>
      <c r="BF243" s="13">
        <f t="shared" si="234"/>
        <v>1184.8195383125708</v>
      </c>
      <c r="BG243" s="13">
        <f t="shared" si="213"/>
        <v>18820.463058691992</v>
      </c>
      <c r="BH243">
        <f t="shared" si="235"/>
        <v>1262.5900468195625</v>
      </c>
      <c r="BI243" s="13">
        <f t="shared" si="214"/>
        <v>1574.3100310468933</v>
      </c>
      <c r="BJ243" s="115">
        <f t="shared" si="215"/>
        <v>2281.2151501403541</v>
      </c>
      <c r="BK243" s="13">
        <f t="shared" si="216"/>
        <v>8018.1749201770026</v>
      </c>
      <c r="BL243">
        <f t="shared" si="236"/>
        <v>2314.3481043559614</v>
      </c>
      <c r="BM243" s="116">
        <f t="shared" si="217"/>
        <v>2285.183881040547</v>
      </c>
      <c r="BN243" s="13">
        <f t="shared" si="237"/>
        <v>2282.2971902936483</v>
      </c>
      <c r="BO243" s="13">
        <f t="shared" si="218"/>
        <v>18820.463058691992</v>
      </c>
      <c r="BP243">
        <f t="shared" si="238"/>
        <v>2360.0676988006398</v>
      </c>
      <c r="BQ243" s="13">
        <f t="shared" si="219"/>
        <v>2285.183881040547</v>
      </c>
      <c r="BR243" s="37">
        <f t="shared" si="220"/>
        <v>356.50079163128652</v>
      </c>
      <c r="BS243" s="13">
        <f t="shared" si="221"/>
        <v>8018.1749201770026</v>
      </c>
      <c r="BT243">
        <f t="shared" si="239"/>
        <v>389.63374584689399</v>
      </c>
      <c r="BU243" s="13">
        <f t="shared" si="222"/>
        <v>1000.7969427396886</v>
      </c>
      <c r="BV243" s="13">
        <f t="shared" si="240"/>
        <v>357.58283178458066</v>
      </c>
      <c r="BW243" s="13">
        <f t="shared" si="223"/>
        <v>18820.463058691992</v>
      </c>
      <c r="BX243">
        <f t="shared" si="241"/>
        <v>435.35334029157235</v>
      </c>
      <c r="BY243" s="13">
        <f t="shared" si="224"/>
        <v>1000.7969427396886</v>
      </c>
    </row>
    <row r="244" spans="29:77" x14ac:dyDescent="0.2">
      <c r="AC244">
        <v>243</v>
      </c>
      <c r="AD244" s="37">
        <f t="shared" si="195"/>
        <v>4503.4195539657812</v>
      </c>
      <c r="AE244" s="13">
        <f t="shared" si="196"/>
        <v>10690.899893569338</v>
      </c>
      <c r="AF244">
        <f t="shared" si="242"/>
        <v>4547.4150267788236</v>
      </c>
      <c r="AG244" s="13">
        <f t="shared" si="197"/>
        <v>5549.9303857118939</v>
      </c>
      <c r="AH244" s="13">
        <f t="shared" si="225"/>
        <v>4504.9776917865256</v>
      </c>
      <c r="AI244" s="13">
        <f t="shared" si="198"/>
        <v>18820.463058691992</v>
      </c>
      <c r="AJ244">
        <f t="shared" si="226"/>
        <v>4582.4281570486328</v>
      </c>
      <c r="AK244" s="13">
        <f t="shared" si="199"/>
        <v>5549.9303857118939</v>
      </c>
      <c r="AL244" s="37">
        <f t="shared" si="200"/>
        <v>2920.3624522220098</v>
      </c>
      <c r="AM244" s="13">
        <f t="shared" si="201"/>
        <v>13363.624866961673</v>
      </c>
      <c r="AN244">
        <f t="shared" si="227"/>
        <v>2975.356793238313</v>
      </c>
      <c r="AO244" s="13">
        <f t="shared" si="202"/>
        <v>5104.2411726517294</v>
      </c>
      <c r="AP244" s="13">
        <f t="shared" si="228"/>
        <v>2922.2004777624052</v>
      </c>
      <c r="AQ244" s="13">
        <f t="shared" si="203"/>
        <v>18820.463058691992</v>
      </c>
      <c r="AR244" s="13">
        <f t="shared" si="229"/>
        <v>2999.6509430245123</v>
      </c>
      <c r="AS244" s="38">
        <f t="shared" si="204"/>
        <v>5104.2411726517294</v>
      </c>
      <c r="AT244" s="37">
        <f t="shared" si="205"/>
        <v>1575.2228181052485</v>
      </c>
      <c r="AU244" s="13">
        <f t="shared" si="206"/>
        <v>5345.449946784669</v>
      </c>
      <c r="AV244">
        <f t="shared" si="230"/>
        <v>1597.2205545117697</v>
      </c>
      <c r="AW244" s="13">
        <f t="shared" si="207"/>
        <v>1978.4794576065265</v>
      </c>
      <c r="AX244" s="13">
        <f t="shared" si="231"/>
        <v>1576.0422831813432</v>
      </c>
      <c r="AY244" s="13">
        <f t="shared" si="208"/>
        <v>18820.463058691992</v>
      </c>
      <c r="AZ244">
        <f t="shared" si="232"/>
        <v>1653.4927484434502</v>
      </c>
      <c r="BA244" s="13">
        <f t="shared" si="209"/>
        <v>1978.4794576065265</v>
      </c>
      <c r="BB244" s="37">
        <f t="shared" si="210"/>
        <v>1183.7374981592766</v>
      </c>
      <c r="BC244" s="13">
        <f t="shared" si="211"/>
        <v>8018.1749201770026</v>
      </c>
      <c r="BD244">
        <f t="shared" si="233"/>
        <v>1216.7341027690584</v>
      </c>
      <c r="BE244" s="13">
        <f t="shared" si="212"/>
        <v>1574.3100310468933</v>
      </c>
      <c r="BF244" s="13">
        <f t="shared" si="234"/>
        <v>1184.8195383125708</v>
      </c>
      <c r="BG244" s="13">
        <f t="shared" si="213"/>
        <v>18820.463058691992</v>
      </c>
      <c r="BH244">
        <f t="shared" si="235"/>
        <v>1262.2700035746777</v>
      </c>
      <c r="BI244" s="13">
        <f t="shared" si="214"/>
        <v>1574.3100310468933</v>
      </c>
      <c r="BJ244" s="115">
        <f t="shared" si="215"/>
        <v>2281.2151501403541</v>
      </c>
      <c r="BK244" s="13">
        <f t="shared" si="216"/>
        <v>8018.1749201770026</v>
      </c>
      <c r="BL244">
        <f t="shared" si="236"/>
        <v>2314.2117547501362</v>
      </c>
      <c r="BM244" s="116">
        <f t="shared" si="217"/>
        <v>2285.183881040547</v>
      </c>
      <c r="BN244" s="13">
        <f t="shared" si="237"/>
        <v>2282.2971902936483</v>
      </c>
      <c r="BO244" s="13">
        <f t="shared" si="218"/>
        <v>18820.463058691992</v>
      </c>
      <c r="BP244">
        <f t="shared" si="238"/>
        <v>2359.7476555557555</v>
      </c>
      <c r="BQ244" s="13">
        <f t="shared" si="219"/>
        <v>2285.183881040547</v>
      </c>
      <c r="BR244" s="37">
        <f t="shared" si="220"/>
        <v>356.50079163128652</v>
      </c>
      <c r="BS244" s="13">
        <f t="shared" si="221"/>
        <v>8018.1749201770026</v>
      </c>
      <c r="BT244">
        <f t="shared" si="239"/>
        <v>389.49739624106843</v>
      </c>
      <c r="BU244" s="13">
        <f t="shared" si="222"/>
        <v>1000.7969427396886</v>
      </c>
      <c r="BV244" s="13">
        <f t="shared" si="240"/>
        <v>357.58283178458066</v>
      </c>
      <c r="BW244" s="13">
        <f t="shared" si="223"/>
        <v>18820.463058691992</v>
      </c>
      <c r="BX244">
        <f t="shared" si="241"/>
        <v>435.03329704668761</v>
      </c>
      <c r="BY244" s="13">
        <f t="shared" si="224"/>
        <v>1000.7969427396886</v>
      </c>
    </row>
    <row r="245" spans="29:77" x14ac:dyDescent="0.2">
      <c r="AC245">
        <v>244</v>
      </c>
      <c r="AD245" s="37">
        <f t="shared" si="195"/>
        <v>4503.4195539657812</v>
      </c>
      <c r="AE245" s="13">
        <f t="shared" si="196"/>
        <v>10690.899893569338</v>
      </c>
      <c r="AF245">
        <f t="shared" si="242"/>
        <v>4547.2347174640163</v>
      </c>
      <c r="AG245" s="13">
        <f t="shared" si="197"/>
        <v>5549.9303857118939</v>
      </c>
      <c r="AH245" s="13">
        <f t="shared" si="225"/>
        <v>4504.9776917865256</v>
      </c>
      <c r="AI245" s="13">
        <f t="shared" si="198"/>
        <v>18820.463058691992</v>
      </c>
      <c r="AJ245">
        <f t="shared" si="226"/>
        <v>4582.1107371090338</v>
      </c>
      <c r="AK245" s="13">
        <f t="shared" si="199"/>
        <v>5549.9303857118939</v>
      </c>
      <c r="AL245" s="37">
        <f t="shared" si="200"/>
        <v>2920.3624522220098</v>
      </c>
      <c r="AM245" s="13">
        <f t="shared" si="201"/>
        <v>13363.624866961673</v>
      </c>
      <c r="AN245">
        <f t="shared" si="227"/>
        <v>2975.1314065948036</v>
      </c>
      <c r="AO245" s="13">
        <f t="shared" si="202"/>
        <v>5104.2411726517294</v>
      </c>
      <c r="AP245" s="13">
        <f t="shared" si="228"/>
        <v>2922.2004777624052</v>
      </c>
      <c r="AQ245" s="13">
        <f t="shared" si="203"/>
        <v>18820.463058691992</v>
      </c>
      <c r="AR245" s="13">
        <f t="shared" si="229"/>
        <v>2999.3335230849134</v>
      </c>
      <c r="AS245" s="38">
        <f t="shared" si="204"/>
        <v>5104.2411726517294</v>
      </c>
      <c r="AT245" s="37">
        <f t="shared" si="205"/>
        <v>1575.2228181052485</v>
      </c>
      <c r="AU245" s="13">
        <f t="shared" si="206"/>
        <v>5345.449946784669</v>
      </c>
      <c r="AV245">
        <f t="shared" si="230"/>
        <v>1597.130399854366</v>
      </c>
      <c r="AW245" s="13">
        <f t="shared" si="207"/>
        <v>1978.4794576065265</v>
      </c>
      <c r="AX245" s="13">
        <f t="shared" si="231"/>
        <v>1576.0422831813432</v>
      </c>
      <c r="AY245" s="13">
        <f t="shared" si="208"/>
        <v>18820.463058691992</v>
      </c>
      <c r="AZ245">
        <f t="shared" si="232"/>
        <v>1653.1753285038515</v>
      </c>
      <c r="BA245" s="13">
        <f t="shared" si="209"/>
        <v>1978.4794576065265</v>
      </c>
      <c r="BB245" s="37">
        <f t="shared" si="210"/>
        <v>1183.7374981592766</v>
      </c>
      <c r="BC245" s="13">
        <f t="shared" si="211"/>
        <v>8018.1749201770026</v>
      </c>
      <c r="BD245">
        <f t="shared" si="233"/>
        <v>1216.5988707829529</v>
      </c>
      <c r="BE245" s="13">
        <f t="shared" si="212"/>
        <v>1574.3100310468933</v>
      </c>
      <c r="BF245" s="13">
        <f t="shared" si="234"/>
        <v>1184.8195383125708</v>
      </c>
      <c r="BG245" s="13">
        <f t="shared" si="213"/>
        <v>18820.463058691992</v>
      </c>
      <c r="BH245">
        <f t="shared" si="235"/>
        <v>1261.952583635079</v>
      </c>
      <c r="BI245" s="13">
        <f t="shared" si="214"/>
        <v>1574.3100310468933</v>
      </c>
      <c r="BJ245" s="115">
        <f t="shared" si="215"/>
        <v>2281.2151501403541</v>
      </c>
      <c r="BK245" s="13">
        <f t="shared" si="216"/>
        <v>8018.1749201770026</v>
      </c>
      <c r="BL245">
        <f t="shared" si="236"/>
        <v>2314.0765227640304</v>
      </c>
      <c r="BM245" s="116">
        <f t="shared" si="217"/>
        <v>2285.183881040547</v>
      </c>
      <c r="BN245" s="13">
        <f t="shared" si="237"/>
        <v>2282.2971902936483</v>
      </c>
      <c r="BO245" s="13">
        <f t="shared" si="218"/>
        <v>18820.463058691992</v>
      </c>
      <c r="BP245">
        <f t="shared" si="238"/>
        <v>2359.4302356161566</v>
      </c>
      <c r="BQ245" s="13">
        <f t="shared" si="219"/>
        <v>2285.183881040547</v>
      </c>
      <c r="BR245" s="37">
        <f t="shared" si="220"/>
        <v>356.50079163128652</v>
      </c>
      <c r="BS245" s="13">
        <f t="shared" si="221"/>
        <v>8018.1749201770026</v>
      </c>
      <c r="BT245">
        <f t="shared" si="239"/>
        <v>389.36216425496275</v>
      </c>
      <c r="BU245" s="13">
        <f t="shared" si="222"/>
        <v>1000.7969427396886</v>
      </c>
      <c r="BV245" s="13">
        <f t="shared" si="240"/>
        <v>357.58283178458066</v>
      </c>
      <c r="BW245" s="13">
        <f t="shared" si="223"/>
        <v>18820.463058691992</v>
      </c>
      <c r="BX245">
        <f t="shared" si="241"/>
        <v>434.71587710708883</v>
      </c>
      <c r="BY245" s="13">
        <f t="shared" si="224"/>
        <v>1000.7969427396886</v>
      </c>
    </row>
    <row r="246" spans="29:77" x14ac:dyDescent="0.2">
      <c r="AC246">
        <v>245</v>
      </c>
      <c r="AD246" s="37">
        <f t="shared" si="195"/>
        <v>4503.4195539657812</v>
      </c>
      <c r="AE246" s="13">
        <f t="shared" si="196"/>
        <v>10690.899893569338</v>
      </c>
      <c r="AF246">
        <f t="shared" si="242"/>
        <v>4547.0558800619829</v>
      </c>
      <c r="AG246" s="13">
        <f t="shared" si="197"/>
        <v>5549.9303857118939</v>
      </c>
      <c r="AH246" s="13">
        <f t="shared" si="225"/>
        <v>4504.9776917865256</v>
      </c>
      <c r="AI246" s="13">
        <f t="shared" si="198"/>
        <v>18820.463058691992</v>
      </c>
      <c r="AJ246">
        <f t="shared" si="226"/>
        <v>4581.7959083526157</v>
      </c>
      <c r="AK246" s="13">
        <f t="shared" si="199"/>
        <v>5549.9303857118939</v>
      </c>
      <c r="AL246" s="37">
        <f t="shared" si="200"/>
        <v>2920.3624522220098</v>
      </c>
      <c r="AM246" s="13">
        <f t="shared" si="201"/>
        <v>13363.624866961673</v>
      </c>
      <c r="AN246">
        <f t="shared" si="227"/>
        <v>2974.9078598422616</v>
      </c>
      <c r="AO246" s="13">
        <f t="shared" si="202"/>
        <v>5104.2411726517294</v>
      </c>
      <c r="AP246" s="13">
        <f t="shared" si="228"/>
        <v>2922.2004777624052</v>
      </c>
      <c r="AQ246" s="13">
        <f t="shared" si="203"/>
        <v>18820.463058691992</v>
      </c>
      <c r="AR246" s="13">
        <f t="shared" si="229"/>
        <v>2999.0186943284948</v>
      </c>
      <c r="AS246" s="38">
        <f t="shared" si="204"/>
        <v>5104.2411726517294</v>
      </c>
      <c r="AT246" s="37">
        <f t="shared" si="205"/>
        <v>1575.2228181052485</v>
      </c>
      <c r="AU246" s="13">
        <f t="shared" si="206"/>
        <v>5345.449946784669</v>
      </c>
      <c r="AV246">
        <f t="shared" si="230"/>
        <v>1597.0409811533491</v>
      </c>
      <c r="AW246" s="13">
        <f t="shared" si="207"/>
        <v>1978.4794576065265</v>
      </c>
      <c r="AX246" s="13">
        <f t="shared" si="231"/>
        <v>1576.0422831813432</v>
      </c>
      <c r="AY246" s="13">
        <f t="shared" si="208"/>
        <v>18820.463058691992</v>
      </c>
      <c r="AZ246">
        <f t="shared" si="232"/>
        <v>1652.8604997474331</v>
      </c>
      <c r="BA246" s="13">
        <f t="shared" si="209"/>
        <v>1978.4794576065265</v>
      </c>
      <c r="BB246" s="37">
        <f t="shared" si="210"/>
        <v>1183.7374981592766</v>
      </c>
      <c r="BC246" s="13">
        <f t="shared" si="211"/>
        <v>8018.1749201770026</v>
      </c>
      <c r="BD246">
        <f t="shared" si="233"/>
        <v>1216.4647427314276</v>
      </c>
      <c r="BE246" s="13">
        <f t="shared" si="212"/>
        <v>1574.3100310468933</v>
      </c>
      <c r="BF246" s="13">
        <f t="shared" si="234"/>
        <v>1184.8195383125708</v>
      </c>
      <c r="BG246" s="13">
        <f t="shared" si="213"/>
        <v>18820.463058691992</v>
      </c>
      <c r="BH246">
        <f t="shared" si="235"/>
        <v>1261.6377548786606</v>
      </c>
      <c r="BI246" s="13">
        <f t="shared" si="214"/>
        <v>1574.3100310468933</v>
      </c>
      <c r="BJ246" s="115">
        <f t="shared" si="215"/>
        <v>2281.2151501403541</v>
      </c>
      <c r="BK246" s="13">
        <f t="shared" si="216"/>
        <v>8018.1749201770026</v>
      </c>
      <c r="BL246">
        <f t="shared" si="236"/>
        <v>2313.9423947125051</v>
      </c>
      <c r="BM246" s="116">
        <f t="shared" si="217"/>
        <v>2285.183881040547</v>
      </c>
      <c r="BN246" s="13">
        <f t="shared" si="237"/>
        <v>2282.2971902936483</v>
      </c>
      <c r="BO246" s="13">
        <f t="shared" si="218"/>
        <v>18820.463058691992</v>
      </c>
      <c r="BP246">
        <f t="shared" si="238"/>
        <v>2359.115406859738</v>
      </c>
      <c r="BQ246" s="13">
        <f t="shared" si="219"/>
        <v>2285.183881040547</v>
      </c>
      <c r="BR246" s="37">
        <f t="shared" si="220"/>
        <v>356.50079163128652</v>
      </c>
      <c r="BS246" s="13">
        <f t="shared" si="221"/>
        <v>8018.1749201770026</v>
      </c>
      <c r="BT246">
        <f t="shared" si="239"/>
        <v>389.22803620343757</v>
      </c>
      <c r="BU246" s="13">
        <f t="shared" si="222"/>
        <v>1000.7969427396886</v>
      </c>
      <c r="BV246" s="13">
        <f t="shared" si="240"/>
        <v>357.58283178458066</v>
      </c>
      <c r="BW246" s="13">
        <f t="shared" si="223"/>
        <v>18820.463058691992</v>
      </c>
      <c r="BX246">
        <f t="shared" si="241"/>
        <v>434.40104835067041</v>
      </c>
      <c r="BY246" s="13">
        <f t="shared" si="224"/>
        <v>1000.7969427396886</v>
      </c>
    </row>
    <row r="247" spans="29:77" x14ac:dyDescent="0.2">
      <c r="AC247">
        <v>246</v>
      </c>
      <c r="AD247" s="37">
        <f t="shared" si="195"/>
        <v>4503.4195539657812</v>
      </c>
      <c r="AE247" s="13">
        <f t="shared" si="196"/>
        <v>10690.899893569338</v>
      </c>
      <c r="AF247">
        <f t="shared" si="242"/>
        <v>4546.8784966225676</v>
      </c>
      <c r="AG247" s="13">
        <f t="shared" si="197"/>
        <v>5549.9303857118939</v>
      </c>
      <c r="AH247" s="13">
        <f t="shared" si="225"/>
        <v>4504.9776917865256</v>
      </c>
      <c r="AI247" s="13">
        <f t="shared" si="198"/>
        <v>18820.463058691992</v>
      </c>
      <c r="AJ247">
        <f t="shared" si="226"/>
        <v>4581.4836391795825</v>
      </c>
      <c r="AK247" s="13">
        <f t="shared" si="199"/>
        <v>5549.9303857118939</v>
      </c>
      <c r="AL247" s="37">
        <f t="shared" si="200"/>
        <v>2920.3624522220098</v>
      </c>
      <c r="AM247" s="13">
        <f t="shared" si="201"/>
        <v>13363.624866961673</v>
      </c>
      <c r="AN247">
        <f t="shared" si="227"/>
        <v>2974.686130542992</v>
      </c>
      <c r="AO247" s="13">
        <f t="shared" si="202"/>
        <v>5104.2411726517294</v>
      </c>
      <c r="AP247" s="13">
        <f t="shared" si="228"/>
        <v>2922.2004777624052</v>
      </c>
      <c r="AQ247" s="13">
        <f t="shared" si="203"/>
        <v>18820.463058691992</v>
      </c>
      <c r="AR247" s="13">
        <f t="shared" si="229"/>
        <v>2998.7064251554621</v>
      </c>
      <c r="AS247" s="38">
        <f t="shared" si="204"/>
        <v>5104.2411726517294</v>
      </c>
      <c r="AT247" s="37">
        <f t="shared" si="205"/>
        <v>1575.2228181052485</v>
      </c>
      <c r="AU247" s="13">
        <f t="shared" si="206"/>
        <v>5345.449946784669</v>
      </c>
      <c r="AV247">
        <f t="shared" si="230"/>
        <v>1596.9522894336415</v>
      </c>
      <c r="AW247" s="13">
        <f t="shared" si="207"/>
        <v>1978.4794576065265</v>
      </c>
      <c r="AX247" s="13">
        <f t="shared" si="231"/>
        <v>1576.0422831813432</v>
      </c>
      <c r="AY247" s="13">
        <f t="shared" si="208"/>
        <v>18820.463058691992</v>
      </c>
      <c r="AZ247">
        <f t="shared" si="232"/>
        <v>1652.5482305744001</v>
      </c>
      <c r="BA247" s="13">
        <f t="shared" si="209"/>
        <v>1978.4794576065265</v>
      </c>
      <c r="BB247" s="37">
        <f t="shared" si="210"/>
        <v>1183.7374981592766</v>
      </c>
      <c r="BC247" s="13">
        <f t="shared" si="211"/>
        <v>8018.1749201770026</v>
      </c>
      <c r="BD247">
        <f t="shared" si="233"/>
        <v>1216.3317051518661</v>
      </c>
      <c r="BE247" s="13">
        <f t="shared" si="212"/>
        <v>1574.3100310468933</v>
      </c>
      <c r="BF247" s="13">
        <f t="shared" si="234"/>
        <v>1184.8195383125708</v>
      </c>
      <c r="BG247" s="13">
        <f t="shared" si="213"/>
        <v>18820.463058691992</v>
      </c>
      <c r="BH247">
        <f t="shared" si="235"/>
        <v>1261.3254857056277</v>
      </c>
      <c r="BI247" s="13">
        <f t="shared" si="214"/>
        <v>1574.3100310468933</v>
      </c>
      <c r="BJ247" s="115">
        <f t="shared" si="215"/>
        <v>2281.2151501403541</v>
      </c>
      <c r="BK247" s="13">
        <f t="shared" si="216"/>
        <v>8018.1749201770026</v>
      </c>
      <c r="BL247">
        <f t="shared" si="236"/>
        <v>2313.8093571329437</v>
      </c>
      <c r="BM247" s="116">
        <f t="shared" si="217"/>
        <v>2285.183881040547</v>
      </c>
      <c r="BN247" s="13">
        <f t="shared" si="237"/>
        <v>2282.2971902936483</v>
      </c>
      <c r="BO247" s="13">
        <f t="shared" si="218"/>
        <v>18820.463058691992</v>
      </c>
      <c r="BP247">
        <f t="shared" si="238"/>
        <v>2358.8031376867052</v>
      </c>
      <c r="BQ247" s="13">
        <f t="shared" si="219"/>
        <v>2285.183881040547</v>
      </c>
      <c r="BR247" s="37">
        <f t="shared" si="220"/>
        <v>356.50079163128652</v>
      </c>
      <c r="BS247" s="13">
        <f t="shared" si="221"/>
        <v>8018.1749201770026</v>
      </c>
      <c r="BT247">
        <f t="shared" si="239"/>
        <v>389.09499862387594</v>
      </c>
      <c r="BU247" s="13">
        <f t="shared" si="222"/>
        <v>1000.7969427396886</v>
      </c>
      <c r="BV247" s="13">
        <f t="shared" si="240"/>
        <v>357.58283178458066</v>
      </c>
      <c r="BW247" s="13">
        <f t="shared" si="223"/>
        <v>18820.463058691992</v>
      </c>
      <c r="BX247">
        <f t="shared" si="241"/>
        <v>434.08877917763755</v>
      </c>
      <c r="BY247" s="13">
        <f t="shared" si="224"/>
        <v>1000.7969427396886</v>
      </c>
    </row>
    <row r="248" spans="29:77" x14ac:dyDescent="0.2">
      <c r="AC248">
        <v>247</v>
      </c>
      <c r="AD248" s="37">
        <f t="shared" si="195"/>
        <v>4503.4195539657812</v>
      </c>
      <c r="AE248" s="13">
        <f t="shared" si="196"/>
        <v>10690.899893569338</v>
      </c>
      <c r="AF248">
        <f t="shared" si="242"/>
        <v>4546.7025494863046</v>
      </c>
      <c r="AG248" s="13">
        <f t="shared" si="197"/>
        <v>5549.9303857118939</v>
      </c>
      <c r="AH248" s="13">
        <f t="shared" si="225"/>
        <v>4504.9776917865256</v>
      </c>
      <c r="AI248" s="13">
        <f t="shared" si="198"/>
        <v>18820.463058691992</v>
      </c>
      <c r="AJ248">
        <f t="shared" si="226"/>
        <v>4581.1738985018774</v>
      </c>
      <c r="AK248" s="13">
        <f t="shared" si="199"/>
        <v>5549.9303857118939</v>
      </c>
      <c r="AL248" s="37">
        <f t="shared" si="200"/>
        <v>2920.3624522220098</v>
      </c>
      <c r="AM248" s="13">
        <f t="shared" si="201"/>
        <v>13363.624866961673</v>
      </c>
      <c r="AN248">
        <f t="shared" si="227"/>
        <v>2974.4661966226645</v>
      </c>
      <c r="AO248" s="13">
        <f t="shared" si="202"/>
        <v>5104.2411726517294</v>
      </c>
      <c r="AP248" s="13">
        <f t="shared" si="228"/>
        <v>2922.2004777624052</v>
      </c>
      <c r="AQ248" s="13">
        <f t="shared" si="203"/>
        <v>18820.463058691992</v>
      </c>
      <c r="AR248" s="13">
        <f t="shared" si="229"/>
        <v>2998.3966844777574</v>
      </c>
      <c r="AS248" s="38">
        <f t="shared" si="204"/>
        <v>5104.2411726517294</v>
      </c>
      <c r="AT248" s="37">
        <f t="shared" si="205"/>
        <v>1575.2228181052485</v>
      </c>
      <c r="AU248" s="13">
        <f t="shared" si="206"/>
        <v>5345.449946784669</v>
      </c>
      <c r="AV248">
        <f t="shared" si="230"/>
        <v>1596.8643158655104</v>
      </c>
      <c r="AW248" s="13">
        <f t="shared" si="207"/>
        <v>1978.4794576065265</v>
      </c>
      <c r="AX248" s="13">
        <f t="shared" si="231"/>
        <v>1576.0422831813432</v>
      </c>
      <c r="AY248" s="13">
        <f t="shared" si="208"/>
        <v>18820.463058691992</v>
      </c>
      <c r="AZ248">
        <f t="shared" si="232"/>
        <v>1652.2384898966955</v>
      </c>
      <c r="BA248" s="13">
        <f t="shared" si="209"/>
        <v>1978.4794576065265</v>
      </c>
      <c r="BB248" s="37">
        <f t="shared" si="210"/>
        <v>1183.7374981592766</v>
      </c>
      <c r="BC248" s="13">
        <f t="shared" si="211"/>
        <v>8018.1749201770026</v>
      </c>
      <c r="BD248">
        <f t="shared" si="233"/>
        <v>1216.1997447996694</v>
      </c>
      <c r="BE248" s="13">
        <f t="shared" si="212"/>
        <v>1574.3100310468933</v>
      </c>
      <c r="BF248" s="13">
        <f t="shared" si="234"/>
        <v>1184.8195383125708</v>
      </c>
      <c r="BG248" s="13">
        <f t="shared" si="213"/>
        <v>18820.463058691992</v>
      </c>
      <c r="BH248">
        <f t="shared" si="235"/>
        <v>1261.015745027923</v>
      </c>
      <c r="BI248" s="13">
        <f t="shared" si="214"/>
        <v>1574.3100310468933</v>
      </c>
      <c r="BJ248" s="115">
        <f t="shared" si="215"/>
        <v>2281.2151501403541</v>
      </c>
      <c r="BK248" s="13">
        <f t="shared" si="216"/>
        <v>8018.1749201770026</v>
      </c>
      <c r="BL248">
        <f t="shared" si="236"/>
        <v>2313.6773967807467</v>
      </c>
      <c r="BM248" s="116">
        <f t="shared" si="217"/>
        <v>2285.183881040547</v>
      </c>
      <c r="BN248" s="13">
        <f t="shared" si="237"/>
        <v>2282.2971902936483</v>
      </c>
      <c r="BO248" s="13">
        <f t="shared" si="218"/>
        <v>18820.463058691992</v>
      </c>
      <c r="BP248">
        <f t="shared" si="238"/>
        <v>2358.4933970090005</v>
      </c>
      <c r="BQ248" s="13">
        <f t="shared" si="219"/>
        <v>2285.183881040547</v>
      </c>
      <c r="BR248" s="37">
        <f t="shared" si="220"/>
        <v>356.50079163128652</v>
      </c>
      <c r="BS248" s="13">
        <f t="shared" si="221"/>
        <v>8018.1749201770026</v>
      </c>
      <c r="BT248">
        <f t="shared" si="239"/>
        <v>388.96303827167924</v>
      </c>
      <c r="BU248" s="13">
        <f t="shared" si="222"/>
        <v>1000.7969427396886</v>
      </c>
      <c r="BV248" s="13">
        <f t="shared" si="240"/>
        <v>357.58283178458066</v>
      </c>
      <c r="BW248" s="13">
        <f t="shared" si="223"/>
        <v>18820.463058691992</v>
      </c>
      <c r="BX248">
        <f t="shared" si="241"/>
        <v>433.77903849993288</v>
      </c>
      <c r="BY248" s="13">
        <f t="shared" si="224"/>
        <v>1000.7969427396886</v>
      </c>
    </row>
    <row r="249" spans="29:77" x14ac:dyDescent="0.2">
      <c r="AC249">
        <v>248</v>
      </c>
      <c r="AD249" s="37">
        <f t="shared" si="195"/>
        <v>4503.4195539657812</v>
      </c>
      <c r="AE249" s="13">
        <f t="shared" si="196"/>
        <v>10690.899893569338</v>
      </c>
      <c r="AF249">
        <f t="shared" si="242"/>
        <v>4546.528021278561</v>
      </c>
      <c r="AG249" s="13">
        <f t="shared" si="197"/>
        <v>5549.9303857118939</v>
      </c>
      <c r="AH249" s="13">
        <f t="shared" si="225"/>
        <v>4504.9776917865256</v>
      </c>
      <c r="AI249" s="13">
        <f t="shared" si="198"/>
        <v>18820.463058691992</v>
      </c>
      <c r="AJ249">
        <f t="shared" si="226"/>
        <v>4580.8666557328643</v>
      </c>
      <c r="AK249" s="13">
        <f t="shared" si="199"/>
        <v>5549.9303857118939</v>
      </c>
      <c r="AL249" s="37">
        <f t="shared" si="200"/>
        <v>2920.3624522220098</v>
      </c>
      <c r="AM249" s="13">
        <f t="shared" si="201"/>
        <v>13363.624866961673</v>
      </c>
      <c r="AN249">
        <f t="shared" si="227"/>
        <v>2974.2480363629843</v>
      </c>
      <c r="AO249" s="13">
        <f t="shared" si="202"/>
        <v>5104.2411726517294</v>
      </c>
      <c r="AP249" s="13">
        <f t="shared" si="228"/>
        <v>2922.2004777624052</v>
      </c>
      <c r="AQ249" s="13">
        <f t="shared" si="203"/>
        <v>18820.463058691992</v>
      </c>
      <c r="AR249" s="13">
        <f t="shared" si="229"/>
        <v>2998.0894417087438</v>
      </c>
      <c r="AS249" s="38">
        <f t="shared" si="204"/>
        <v>5104.2411726517294</v>
      </c>
      <c r="AT249" s="37">
        <f t="shared" si="205"/>
        <v>1575.2228181052485</v>
      </c>
      <c r="AU249" s="13">
        <f t="shared" si="206"/>
        <v>5345.449946784669</v>
      </c>
      <c r="AV249">
        <f t="shared" si="230"/>
        <v>1596.7770517616384</v>
      </c>
      <c r="AW249" s="13">
        <f t="shared" si="207"/>
        <v>1978.4794576065265</v>
      </c>
      <c r="AX249" s="13">
        <f t="shared" si="231"/>
        <v>1576.0422831813432</v>
      </c>
      <c r="AY249" s="13">
        <f t="shared" si="208"/>
        <v>18820.463058691992</v>
      </c>
      <c r="AZ249">
        <f t="shared" si="232"/>
        <v>1651.9312471276819</v>
      </c>
      <c r="BA249" s="13">
        <f t="shared" si="209"/>
        <v>1978.4794576065265</v>
      </c>
      <c r="BB249" s="37">
        <f t="shared" si="210"/>
        <v>1183.7374981592766</v>
      </c>
      <c r="BC249" s="13">
        <f t="shared" si="211"/>
        <v>8018.1749201770026</v>
      </c>
      <c r="BD249">
        <f t="shared" si="233"/>
        <v>1216.0688486438612</v>
      </c>
      <c r="BE249" s="13">
        <f t="shared" si="212"/>
        <v>1574.3100310468933</v>
      </c>
      <c r="BF249" s="13">
        <f t="shared" si="234"/>
        <v>1184.8195383125708</v>
      </c>
      <c r="BG249" s="13">
        <f t="shared" si="213"/>
        <v>18820.463058691992</v>
      </c>
      <c r="BH249">
        <f t="shared" si="235"/>
        <v>1260.7085022589094</v>
      </c>
      <c r="BI249" s="13">
        <f t="shared" si="214"/>
        <v>1574.3100310468933</v>
      </c>
      <c r="BJ249" s="115">
        <f t="shared" si="215"/>
        <v>2281.2151501403541</v>
      </c>
      <c r="BK249" s="13">
        <f t="shared" si="216"/>
        <v>8018.1749201770026</v>
      </c>
      <c r="BL249">
        <f t="shared" si="236"/>
        <v>2313.5465006249387</v>
      </c>
      <c r="BM249" s="116">
        <f t="shared" si="217"/>
        <v>2285.183881040547</v>
      </c>
      <c r="BN249" s="13">
        <f t="shared" si="237"/>
        <v>2282.2971902936483</v>
      </c>
      <c r="BO249" s="13">
        <f t="shared" si="218"/>
        <v>18820.463058691992</v>
      </c>
      <c r="BP249">
        <f t="shared" si="238"/>
        <v>2358.186154239987</v>
      </c>
      <c r="BQ249" s="13">
        <f t="shared" si="219"/>
        <v>2285.183881040547</v>
      </c>
      <c r="BR249" s="37">
        <f t="shared" si="220"/>
        <v>356.50079163128652</v>
      </c>
      <c r="BS249" s="13">
        <f t="shared" si="221"/>
        <v>8018.1749201770026</v>
      </c>
      <c r="BT249">
        <f t="shared" si="239"/>
        <v>388.83214211587119</v>
      </c>
      <c r="BU249" s="13">
        <f t="shared" si="222"/>
        <v>1000.7969427396886</v>
      </c>
      <c r="BV249" s="13">
        <f t="shared" si="240"/>
        <v>357.58283178458066</v>
      </c>
      <c r="BW249" s="13">
        <f t="shared" si="223"/>
        <v>18820.463058691992</v>
      </c>
      <c r="BX249">
        <f t="shared" si="241"/>
        <v>433.47179573091933</v>
      </c>
      <c r="BY249" s="13">
        <f t="shared" si="224"/>
        <v>1000.7969427396886</v>
      </c>
    </row>
    <row r="250" spans="29:77" x14ac:dyDescent="0.2">
      <c r="AC250">
        <v>249</v>
      </c>
      <c r="AD250" s="37">
        <f t="shared" si="195"/>
        <v>4503.4195539657812</v>
      </c>
      <c r="AE250" s="13">
        <f t="shared" si="196"/>
        <v>10690.899893569338</v>
      </c>
      <c r="AF250">
        <f t="shared" si="242"/>
        <v>4546.3548949038104</v>
      </c>
      <c r="AG250" s="13">
        <f t="shared" si="197"/>
        <v>5549.9303857118939</v>
      </c>
      <c r="AH250" s="13">
        <f t="shared" si="225"/>
        <v>4504.9776917865256</v>
      </c>
      <c r="AI250" s="13">
        <f t="shared" si="198"/>
        <v>18820.463058691992</v>
      </c>
      <c r="AJ250">
        <f t="shared" si="226"/>
        <v>4580.5618807772562</v>
      </c>
      <c r="AK250" s="13">
        <f t="shared" si="199"/>
        <v>5549.9303857118939</v>
      </c>
      <c r="AL250" s="37">
        <f t="shared" si="200"/>
        <v>2920.3624522220098</v>
      </c>
      <c r="AM250" s="13">
        <f t="shared" si="201"/>
        <v>13363.624866961673</v>
      </c>
      <c r="AN250">
        <f t="shared" si="227"/>
        <v>2974.0316283945467</v>
      </c>
      <c r="AO250" s="13">
        <f t="shared" si="202"/>
        <v>5104.2411726517294</v>
      </c>
      <c r="AP250" s="13">
        <f t="shared" si="228"/>
        <v>2922.2004777624052</v>
      </c>
      <c r="AQ250" s="13">
        <f t="shared" si="203"/>
        <v>18820.463058691992</v>
      </c>
      <c r="AR250" s="13">
        <f t="shared" si="229"/>
        <v>2997.7846667531362</v>
      </c>
      <c r="AS250" s="38">
        <f t="shared" si="204"/>
        <v>5104.2411726517294</v>
      </c>
      <c r="AT250" s="37">
        <f t="shared" si="205"/>
        <v>1575.2228181052485</v>
      </c>
      <c r="AU250" s="13">
        <f t="shared" si="206"/>
        <v>5345.449946784669</v>
      </c>
      <c r="AV250">
        <f t="shared" si="230"/>
        <v>1596.6904885742633</v>
      </c>
      <c r="AW250" s="13">
        <f t="shared" si="207"/>
        <v>1978.4794576065265</v>
      </c>
      <c r="AX250" s="13">
        <f t="shared" si="231"/>
        <v>1576.0422831813432</v>
      </c>
      <c r="AY250" s="13">
        <f t="shared" si="208"/>
        <v>18820.463058691992</v>
      </c>
      <c r="AZ250">
        <f t="shared" si="232"/>
        <v>1651.626472172074</v>
      </c>
      <c r="BA250" s="13">
        <f t="shared" si="209"/>
        <v>1978.4794576065265</v>
      </c>
      <c r="BB250" s="37">
        <f t="shared" si="210"/>
        <v>1183.7374981592766</v>
      </c>
      <c r="BC250" s="13">
        <f t="shared" si="211"/>
        <v>8018.1749201770026</v>
      </c>
      <c r="BD250">
        <f t="shared" si="233"/>
        <v>1215.9390038627987</v>
      </c>
      <c r="BE250" s="13">
        <f t="shared" si="212"/>
        <v>1574.3100310468933</v>
      </c>
      <c r="BF250" s="13">
        <f t="shared" si="234"/>
        <v>1184.8195383125708</v>
      </c>
      <c r="BG250" s="13">
        <f t="shared" si="213"/>
        <v>18820.463058691992</v>
      </c>
      <c r="BH250">
        <f t="shared" si="235"/>
        <v>1260.4037273033016</v>
      </c>
      <c r="BI250" s="13">
        <f t="shared" si="214"/>
        <v>1574.3100310468933</v>
      </c>
      <c r="BJ250" s="115">
        <f t="shared" si="215"/>
        <v>2281.2151501403541</v>
      </c>
      <c r="BK250" s="13">
        <f t="shared" si="216"/>
        <v>8018.1749201770026</v>
      </c>
      <c r="BL250">
        <f t="shared" si="236"/>
        <v>2313.416655843876</v>
      </c>
      <c r="BM250" s="116">
        <f t="shared" si="217"/>
        <v>2285.183881040547</v>
      </c>
      <c r="BN250" s="13">
        <f t="shared" si="237"/>
        <v>2282.2971902936483</v>
      </c>
      <c r="BO250" s="13">
        <f t="shared" si="218"/>
        <v>18820.463058691992</v>
      </c>
      <c r="BP250">
        <f t="shared" si="238"/>
        <v>2357.8813792843794</v>
      </c>
      <c r="BQ250" s="13">
        <f t="shared" si="219"/>
        <v>2285.183881040547</v>
      </c>
      <c r="BR250" s="37">
        <f t="shared" si="220"/>
        <v>356.50079163128652</v>
      </c>
      <c r="BS250" s="13">
        <f t="shared" si="221"/>
        <v>8018.1749201770026</v>
      </c>
      <c r="BT250">
        <f t="shared" si="239"/>
        <v>388.70229733480863</v>
      </c>
      <c r="BU250" s="13">
        <f t="shared" si="222"/>
        <v>1000.7969427396886</v>
      </c>
      <c r="BV250" s="13">
        <f t="shared" si="240"/>
        <v>357.58283178458066</v>
      </c>
      <c r="BW250" s="13">
        <f t="shared" si="223"/>
        <v>18820.463058691992</v>
      </c>
      <c r="BX250">
        <f t="shared" si="241"/>
        <v>433.16702077531158</v>
      </c>
      <c r="BY250" s="13">
        <f t="shared" si="224"/>
        <v>1000.7969427396886</v>
      </c>
    </row>
    <row r="251" spans="29:77" x14ac:dyDescent="0.2">
      <c r="AC251">
        <v>250</v>
      </c>
      <c r="AD251" s="37">
        <f t="shared" si="195"/>
        <v>4503.4195539657812</v>
      </c>
      <c r="AE251" s="13">
        <f t="shared" si="196"/>
        <v>10690.899893569338</v>
      </c>
      <c r="AF251">
        <f t="shared" si="242"/>
        <v>4546.1831535400588</v>
      </c>
      <c r="AG251" s="13">
        <f t="shared" si="197"/>
        <v>5549.9303857118939</v>
      </c>
      <c r="AH251" s="13">
        <f t="shared" si="225"/>
        <v>4504.9776917865256</v>
      </c>
      <c r="AI251" s="13">
        <f t="shared" si="198"/>
        <v>18820.463058691992</v>
      </c>
      <c r="AJ251">
        <f t="shared" si="226"/>
        <v>4580.2595440212936</v>
      </c>
      <c r="AK251" s="13">
        <f t="shared" si="199"/>
        <v>5549.9303857118939</v>
      </c>
      <c r="AL251" s="37">
        <f t="shared" si="200"/>
        <v>2920.3624522220098</v>
      </c>
      <c r="AM251" s="13">
        <f t="shared" si="201"/>
        <v>13363.624866961673</v>
      </c>
      <c r="AN251">
        <f t="shared" si="227"/>
        <v>2973.8169516898565</v>
      </c>
      <c r="AO251" s="13">
        <f t="shared" si="202"/>
        <v>5104.2411726517294</v>
      </c>
      <c r="AP251" s="13">
        <f t="shared" si="228"/>
        <v>2922.2004777624052</v>
      </c>
      <c r="AQ251" s="13">
        <f t="shared" si="203"/>
        <v>18820.463058691992</v>
      </c>
      <c r="AR251" s="13">
        <f t="shared" si="229"/>
        <v>2997.4823299971731</v>
      </c>
      <c r="AS251" s="38">
        <f t="shared" si="204"/>
        <v>5104.2411726517294</v>
      </c>
      <c r="AT251" s="37">
        <f t="shared" si="205"/>
        <v>1575.2228181052485</v>
      </c>
      <c r="AU251" s="13">
        <f t="shared" si="206"/>
        <v>5345.449946784669</v>
      </c>
      <c r="AV251">
        <f t="shared" si="230"/>
        <v>1596.6046178923871</v>
      </c>
      <c r="AW251" s="13">
        <f t="shared" si="207"/>
        <v>1978.4794576065265</v>
      </c>
      <c r="AX251" s="13">
        <f t="shared" si="231"/>
        <v>1576.0422831813432</v>
      </c>
      <c r="AY251" s="13">
        <f t="shared" si="208"/>
        <v>18820.463058691992</v>
      </c>
      <c r="AZ251">
        <f t="shared" si="232"/>
        <v>1651.3241354161112</v>
      </c>
      <c r="BA251" s="13">
        <f t="shared" si="209"/>
        <v>1978.4794576065265</v>
      </c>
      <c r="BB251" s="37">
        <f t="shared" si="210"/>
        <v>1183.7374981592766</v>
      </c>
      <c r="BC251" s="13">
        <f t="shared" si="211"/>
        <v>8018.1749201770026</v>
      </c>
      <c r="BD251">
        <f t="shared" si="233"/>
        <v>1215.8101978399845</v>
      </c>
      <c r="BE251" s="13">
        <f t="shared" si="212"/>
        <v>1574.3100310468933</v>
      </c>
      <c r="BF251" s="13">
        <f t="shared" si="234"/>
        <v>1184.8195383125708</v>
      </c>
      <c r="BG251" s="13">
        <f t="shared" si="213"/>
        <v>18820.463058691992</v>
      </c>
      <c r="BH251">
        <f t="shared" si="235"/>
        <v>1260.1013905473387</v>
      </c>
      <c r="BI251" s="13">
        <f t="shared" si="214"/>
        <v>1574.3100310468933</v>
      </c>
      <c r="BJ251" s="115">
        <f t="shared" si="215"/>
        <v>2281.2151501403541</v>
      </c>
      <c r="BK251" s="13">
        <f t="shared" si="216"/>
        <v>8018.1749201770026</v>
      </c>
      <c r="BL251">
        <f t="shared" si="236"/>
        <v>2313.2878498210621</v>
      </c>
      <c r="BM251" s="116">
        <f t="shared" si="217"/>
        <v>2285.183881040547</v>
      </c>
      <c r="BN251" s="13">
        <f t="shared" si="237"/>
        <v>2282.2971902936483</v>
      </c>
      <c r="BO251" s="13">
        <f t="shared" si="218"/>
        <v>18820.463058691992</v>
      </c>
      <c r="BP251">
        <f t="shared" si="238"/>
        <v>2357.5790425284163</v>
      </c>
      <c r="BQ251" s="13">
        <f t="shared" si="219"/>
        <v>2285.183881040547</v>
      </c>
      <c r="BR251" s="37">
        <f t="shared" si="220"/>
        <v>356.50079163128652</v>
      </c>
      <c r="BS251" s="13">
        <f t="shared" si="221"/>
        <v>8018.1749201770026</v>
      </c>
      <c r="BT251">
        <f t="shared" si="239"/>
        <v>388.57349131199453</v>
      </c>
      <c r="BU251" s="13">
        <f t="shared" si="222"/>
        <v>1000.7969427396886</v>
      </c>
      <c r="BV251" s="13">
        <f t="shared" si="240"/>
        <v>357.58283178458066</v>
      </c>
      <c r="BW251" s="13">
        <f t="shared" si="223"/>
        <v>18820.463058691992</v>
      </c>
      <c r="BX251">
        <f t="shared" si="241"/>
        <v>432.8646840193486</v>
      </c>
      <c r="BY251" s="13">
        <f t="shared" si="224"/>
        <v>1000.7969427396886</v>
      </c>
    </row>
    <row r="252" spans="29:77" x14ac:dyDescent="0.2">
      <c r="AC252">
        <v>251</v>
      </c>
      <c r="AD252" s="37">
        <f t="shared" si="195"/>
        <v>4503.4195539657812</v>
      </c>
      <c r="AE252" s="13">
        <f t="shared" si="196"/>
        <v>10690.899893569338</v>
      </c>
      <c r="AF252">
        <f t="shared" si="242"/>
        <v>4546.0127806333885</v>
      </c>
      <c r="AG252" s="13">
        <f t="shared" si="197"/>
        <v>5549.9303857118939</v>
      </c>
      <c r="AH252" s="13">
        <f t="shared" si="225"/>
        <v>4504.9776917865256</v>
      </c>
      <c r="AI252" s="13">
        <f t="shared" si="198"/>
        <v>18820.463058691992</v>
      </c>
      <c r="AJ252">
        <f t="shared" si="226"/>
        <v>4579.9596163231472</v>
      </c>
      <c r="AK252" s="13">
        <f t="shared" si="199"/>
        <v>5549.9303857118939</v>
      </c>
      <c r="AL252" s="37">
        <f t="shared" si="200"/>
        <v>2920.3624522220098</v>
      </c>
      <c r="AM252" s="13">
        <f t="shared" si="201"/>
        <v>13363.624866961673</v>
      </c>
      <c r="AN252">
        <f t="shared" si="227"/>
        <v>2973.6039855565186</v>
      </c>
      <c r="AO252" s="13">
        <f t="shared" si="202"/>
        <v>5104.2411726517294</v>
      </c>
      <c r="AP252" s="13">
        <f t="shared" si="228"/>
        <v>2922.2004777624052</v>
      </c>
      <c r="AQ252" s="13">
        <f t="shared" si="203"/>
        <v>18820.463058691992</v>
      </c>
      <c r="AR252" s="13">
        <f t="shared" si="229"/>
        <v>2997.1824022990268</v>
      </c>
      <c r="AS252" s="38">
        <f t="shared" si="204"/>
        <v>5104.2411726517294</v>
      </c>
      <c r="AT252" s="37">
        <f t="shared" si="205"/>
        <v>1575.2228181052485</v>
      </c>
      <c r="AU252" s="13">
        <f t="shared" si="206"/>
        <v>5345.449946784669</v>
      </c>
      <c r="AV252">
        <f t="shared" si="230"/>
        <v>1596.5194314390519</v>
      </c>
      <c r="AW252" s="13">
        <f t="shared" si="207"/>
        <v>1978.4794576065265</v>
      </c>
      <c r="AX252" s="13">
        <f t="shared" si="231"/>
        <v>1576.0422831813432</v>
      </c>
      <c r="AY252" s="13">
        <f t="shared" si="208"/>
        <v>18820.463058691992</v>
      </c>
      <c r="AZ252">
        <f t="shared" si="232"/>
        <v>1651.0242077179646</v>
      </c>
      <c r="BA252" s="13">
        <f t="shared" si="209"/>
        <v>1978.4794576065265</v>
      </c>
      <c r="BB252" s="37">
        <f t="shared" si="210"/>
        <v>1183.7374981592766</v>
      </c>
      <c r="BC252" s="13">
        <f t="shared" si="211"/>
        <v>8018.1749201770026</v>
      </c>
      <c r="BD252">
        <f t="shared" si="233"/>
        <v>1215.6824181599818</v>
      </c>
      <c r="BE252" s="13">
        <f t="shared" si="212"/>
        <v>1574.3100310468933</v>
      </c>
      <c r="BF252" s="13">
        <f t="shared" si="234"/>
        <v>1184.8195383125708</v>
      </c>
      <c r="BG252" s="13">
        <f t="shared" si="213"/>
        <v>18820.463058691992</v>
      </c>
      <c r="BH252">
        <f t="shared" si="235"/>
        <v>1259.8014628491924</v>
      </c>
      <c r="BI252" s="13">
        <f t="shared" si="214"/>
        <v>1574.3100310468933</v>
      </c>
      <c r="BJ252" s="115">
        <f t="shared" si="215"/>
        <v>2281.2151501403541</v>
      </c>
      <c r="BK252" s="13">
        <f t="shared" si="216"/>
        <v>8018.1749201770026</v>
      </c>
      <c r="BL252">
        <f t="shared" si="236"/>
        <v>2313.1600701410594</v>
      </c>
      <c r="BM252" s="116">
        <f t="shared" si="217"/>
        <v>2285.183881040547</v>
      </c>
      <c r="BN252" s="13">
        <f t="shared" si="237"/>
        <v>2282.2971902936483</v>
      </c>
      <c r="BO252" s="13">
        <f t="shared" si="218"/>
        <v>18820.463058691992</v>
      </c>
      <c r="BP252">
        <f t="shared" si="238"/>
        <v>2357.2791148302699</v>
      </c>
      <c r="BQ252" s="13">
        <f t="shared" si="219"/>
        <v>2285.183881040547</v>
      </c>
      <c r="BR252" s="37">
        <f t="shared" si="220"/>
        <v>356.50079163128652</v>
      </c>
      <c r="BS252" s="13">
        <f t="shared" si="221"/>
        <v>8018.1749201770026</v>
      </c>
      <c r="BT252">
        <f t="shared" si="239"/>
        <v>388.44571163199168</v>
      </c>
      <c r="BU252" s="13">
        <f t="shared" si="222"/>
        <v>1000.7969427396886</v>
      </c>
      <c r="BV252" s="13">
        <f t="shared" si="240"/>
        <v>357.58283178458066</v>
      </c>
      <c r="BW252" s="13">
        <f t="shared" si="223"/>
        <v>18820.463058691992</v>
      </c>
      <c r="BX252">
        <f t="shared" si="241"/>
        <v>432.56475632120214</v>
      </c>
      <c r="BY252" s="13">
        <f t="shared" si="224"/>
        <v>1000.7969427396886</v>
      </c>
    </row>
    <row r="253" spans="29:77" x14ac:dyDescent="0.2">
      <c r="AC253">
        <v>252</v>
      </c>
      <c r="AD253" s="37">
        <f t="shared" si="195"/>
        <v>4503.4195539657812</v>
      </c>
      <c r="AE253" s="13">
        <f t="shared" si="196"/>
        <v>10690.899893569338</v>
      </c>
      <c r="AF253">
        <f t="shared" si="242"/>
        <v>4545.8437598926439</v>
      </c>
      <c r="AG253" s="13">
        <f t="shared" si="197"/>
        <v>5549.9303857118939</v>
      </c>
      <c r="AH253" s="13">
        <f t="shared" si="225"/>
        <v>4504.9776917865256</v>
      </c>
      <c r="AI253" s="13">
        <f t="shared" si="198"/>
        <v>18820.463058691992</v>
      </c>
      <c r="AJ253">
        <f t="shared" si="226"/>
        <v>4579.662069003557</v>
      </c>
      <c r="AK253" s="13">
        <f t="shared" si="199"/>
        <v>5549.9303857118939</v>
      </c>
      <c r="AL253" s="37">
        <f t="shared" si="200"/>
        <v>2920.3624522220098</v>
      </c>
      <c r="AM253" s="13">
        <f t="shared" si="201"/>
        <v>13363.624866961673</v>
      </c>
      <c r="AN253">
        <f t="shared" si="227"/>
        <v>2973.3927096305879</v>
      </c>
      <c r="AO253" s="13">
        <f t="shared" si="202"/>
        <v>5104.2411726517294</v>
      </c>
      <c r="AP253" s="13">
        <f t="shared" si="228"/>
        <v>2922.2004777624052</v>
      </c>
      <c r="AQ253" s="13">
        <f t="shared" si="203"/>
        <v>18820.463058691992</v>
      </c>
      <c r="AR253" s="13">
        <f t="shared" si="229"/>
        <v>2996.884854979437</v>
      </c>
      <c r="AS253" s="38">
        <f t="shared" si="204"/>
        <v>5104.2411726517294</v>
      </c>
      <c r="AT253" s="37">
        <f t="shared" si="205"/>
        <v>1575.2228181052485</v>
      </c>
      <c r="AU253" s="13">
        <f t="shared" si="206"/>
        <v>5345.449946784669</v>
      </c>
      <c r="AV253">
        <f t="shared" si="230"/>
        <v>1596.4349210686798</v>
      </c>
      <c r="AW253" s="13">
        <f t="shared" si="207"/>
        <v>1978.4794576065265</v>
      </c>
      <c r="AX253" s="13">
        <f t="shared" si="231"/>
        <v>1576.0422831813432</v>
      </c>
      <c r="AY253" s="13">
        <f t="shared" si="208"/>
        <v>18820.463058691992</v>
      </c>
      <c r="AZ253">
        <f t="shared" si="232"/>
        <v>1650.7266603983749</v>
      </c>
      <c r="BA253" s="13">
        <f t="shared" si="209"/>
        <v>1978.4794576065265</v>
      </c>
      <c r="BB253" s="37">
        <f t="shared" si="210"/>
        <v>1183.7374981592766</v>
      </c>
      <c r="BC253" s="13">
        <f t="shared" si="211"/>
        <v>8018.1749201770026</v>
      </c>
      <c r="BD253">
        <f t="shared" si="233"/>
        <v>1215.5556526044234</v>
      </c>
      <c r="BE253" s="13">
        <f t="shared" si="212"/>
        <v>1574.3100310468933</v>
      </c>
      <c r="BF253" s="13">
        <f t="shared" si="234"/>
        <v>1184.8195383125708</v>
      </c>
      <c r="BG253" s="13">
        <f t="shared" si="213"/>
        <v>18820.463058691992</v>
      </c>
      <c r="BH253">
        <f t="shared" si="235"/>
        <v>1259.5039155296024</v>
      </c>
      <c r="BI253" s="13">
        <f t="shared" si="214"/>
        <v>1574.3100310468933</v>
      </c>
      <c r="BJ253" s="115">
        <f t="shared" si="215"/>
        <v>2281.2151501403541</v>
      </c>
      <c r="BK253" s="13">
        <f t="shared" si="216"/>
        <v>8018.1749201770026</v>
      </c>
      <c r="BL253">
        <f t="shared" si="236"/>
        <v>2313.0333045855009</v>
      </c>
      <c r="BM253" s="116">
        <f t="shared" si="217"/>
        <v>2285.183881040547</v>
      </c>
      <c r="BN253" s="13">
        <f t="shared" si="237"/>
        <v>2282.2971902936483</v>
      </c>
      <c r="BO253" s="13">
        <f t="shared" si="218"/>
        <v>18820.463058691992</v>
      </c>
      <c r="BP253">
        <f t="shared" si="238"/>
        <v>2356.9815675106802</v>
      </c>
      <c r="BQ253" s="13">
        <f t="shared" si="219"/>
        <v>2285.183881040547</v>
      </c>
      <c r="BR253" s="37">
        <f t="shared" si="220"/>
        <v>356.50079163128652</v>
      </c>
      <c r="BS253" s="13">
        <f t="shared" si="221"/>
        <v>8018.1749201770026</v>
      </c>
      <c r="BT253">
        <f t="shared" si="239"/>
        <v>388.31894607643335</v>
      </c>
      <c r="BU253" s="13">
        <f t="shared" si="222"/>
        <v>1000.7969427396886</v>
      </c>
      <c r="BV253" s="13">
        <f t="shared" si="240"/>
        <v>357.58283178458066</v>
      </c>
      <c r="BW253" s="13">
        <f t="shared" si="223"/>
        <v>18820.463058691992</v>
      </c>
      <c r="BX253">
        <f t="shared" si="241"/>
        <v>432.2672090016124</v>
      </c>
      <c r="BY253" s="13">
        <f t="shared" si="224"/>
        <v>1000.7969427396886</v>
      </c>
    </row>
    <row r="254" spans="29:77" x14ac:dyDescent="0.2">
      <c r="AC254">
        <v>253</v>
      </c>
      <c r="AD254" s="37">
        <f t="shared" si="195"/>
        <v>4503.4195539657812</v>
      </c>
      <c r="AE254" s="13">
        <f t="shared" si="196"/>
        <v>10690.899893569338</v>
      </c>
      <c r="AF254">
        <f t="shared" si="242"/>
        <v>4545.6760752842374</v>
      </c>
      <c r="AG254" s="13">
        <f t="shared" si="197"/>
        <v>5549.9303857118939</v>
      </c>
      <c r="AH254" s="13">
        <f t="shared" si="225"/>
        <v>4504.9776917865256</v>
      </c>
      <c r="AI254" s="13">
        <f t="shared" si="198"/>
        <v>18820.463058691992</v>
      </c>
      <c r="AJ254">
        <f t="shared" si="226"/>
        <v>4579.3668738366914</v>
      </c>
      <c r="AK254" s="13">
        <f t="shared" si="199"/>
        <v>5549.9303857118939</v>
      </c>
      <c r="AL254" s="37">
        <f t="shared" si="200"/>
        <v>2920.3624522220098</v>
      </c>
      <c r="AM254" s="13">
        <f t="shared" si="201"/>
        <v>13363.624866961673</v>
      </c>
      <c r="AN254">
        <f t="shared" si="227"/>
        <v>2973.1831038700798</v>
      </c>
      <c r="AO254" s="13">
        <f t="shared" si="202"/>
        <v>5104.2411726517294</v>
      </c>
      <c r="AP254" s="13">
        <f t="shared" si="228"/>
        <v>2922.2004777624052</v>
      </c>
      <c r="AQ254" s="13">
        <f t="shared" si="203"/>
        <v>18820.463058691992</v>
      </c>
      <c r="AR254" s="13">
        <f t="shared" si="229"/>
        <v>2996.589659812571</v>
      </c>
      <c r="AS254" s="38">
        <f t="shared" si="204"/>
        <v>5104.2411726517294</v>
      </c>
      <c r="AT254" s="37">
        <f t="shared" si="205"/>
        <v>1575.2228181052485</v>
      </c>
      <c r="AU254" s="13">
        <f t="shared" si="206"/>
        <v>5345.449946784669</v>
      </c>
      <c r="AV254">
        <f t="shared" si="230"/>
        <v>1596.3510787644764</v>
      </c>
      <c r="AW254" s="13">
        <f t="shared" si="207"/>
        <v>1978.4794576065265</v>
      </c>
      <c r="AX254" s="13">
        <f t="shared" si="231"/>
        <v>1576.0422831813432</v>
      </c>
      <c r="AY254" s="13">
        <f t="shared" si="208"/>
        <v>18820.463058691992</v>
      </c>
      <c r="AZ254">
        <f t="shared" si="232"/>
        <v>1650.4314652315093</v>
      </c>
      <c r="BA254" s="13">
        <f t="shared" si="209"/>
        <v>1978.4794576065265</v>
      </c>
      <c r="BB254" s="37">
        <f t="shared" si="210"/>
        <v>1183.7374981592766</v>
      </c>
      <c r="BC254" s="13">
        <f t="shared" si="211"/>
        <v>8018.1749201770026</v>
      </c>
      <c r="BD254">
        <f t="shared" si="233"/>
        <v>1215.4298891481185</v>
      </c>
      <c r="BE254" s="13">
        <f t="shared" si="212"/>
        <v>1574.3100310468933</v>
      </c>
      <c r="BF254" s="13">
        <f t="shared" si="234"/>
        <v>1184.8195383125708</v>
      </c>
      <c r="BG254" s="13">
        <f t="shared" si="213"/>
        <v>18820.463058691992</v>
      </c>
      <c r="BH254">
        <f t="shared" si="235"/>
        <v>1259.2087203627368</v>
      </c>
      <c r="BI254" s="13">
        <f t="shared" si="214"/>
        <v>1574.3100310468933</v>
      </c>
      <c r="BJ254" s="115">
        <f t="shared" si="215"/>
        <v>2281.2151501403541</v>
      </c>
      <c r="BK254" s="13">
        <f t="shared" si="216"/>
        <v>8018.1749201770026</v>
      </c>
      <c r="BL254">
        <f t="shared" si="236"/>
        <v>2312.907541129196</v>
      </c>
      <c r="BM254" s="116">
        <f t="shared" si="217"/>
        <v>2285.183881040547</v>
      </c>
      <c r="BN254" s="13">
        <f t="shared" si="237"/>
        <v>2282.2971902936483</v>
      </c>
      <c r="BO254" s="13">
        <f t="shared" si="218"/>
        <v>18820.463058691992</v>
      </c>
      <c r="BP254">
        <f t="shared" si="238"/>
        <v>2356.6863723438141</v>
      </c>
      <c r="BQ254" s="13">
        <f t="shared" si="219"/>
        <v>2285.183881040547</v>
      </c>
      <c r="BR254" s="37">
        <f t="shared" si="220"/>
        <v>356.50079163128652</v>
      </c>
      <c r="BS254" s="13">
        <f t="shared" si="221"/>
        <v>8018.1749201770026</v>
      </c>
      <c r="BT254">
        <f t="shared" si="239"/>
        <v>388.19318262012843</v>
      </c>
      <c r="BU254" s="13">
        <f t="shared" si="222"/>
        <v>1000.7969427396886</v>
      </c>
      <c r="BV254" s="13">
        <f t="shared" si="240"/>
        <v>357.58283178458066</v>
      </c>
      <c r="BW254" s="13">
        <f t="shared" si="223"/>
        <v>18820.463058691992</v>
      </c>
      <c r="BX254">
        <f t="shared" si="241"/>
        <v>431.97201383474663</v>
      </c>
      <c r="BY254" s="13">
        <f t="shared" si="224"/>
        <v>1000.7969427396886</v>
      </c>
    </row>
    <row r="255" spans="29:77" x14ac:dyDescent="0.2">
      <c r="AC255">
        <v>254</v>
      </c>
      <c r="AD255" s="37">
        <f t="shared" si="195"/>
        <v>4503.4195539657812</v>
      </c>
      <c r="AE255" s="13">
        <f t="shared" si="196"/>
        <v>10690.899893569338</v>
      </c>
      <c r="AF255">
        <f t="shared" si="242"/>
        <v>4545.5097110270781</v>
      </c>
      <c r="AG255" s="13">
        <f t="shared" si="197"/>
        <v>5549.9303857118939</v>
      </c>
      <c r="AH255" s="13">
        <f t="shared" si="225"/>
        <v>4504.9776917865256</v>
      </c>
      <c r="AI255" s="13">
        <f t="shared" si="198"/>
        <v>18820.463058691992</v>
      </c>
      <c r="AJ255">
        <f t="shared" si="226"/>
        <v>4579.0740030412189</v>
      </c>
      <c r="AK255" s="13">
        <f t="shared" si="199"/>
        <v>5549.9303857118939</v>
      </c>
      <c r="AL255" s="37">
        <f t="shared" si="200"/>
        <v>2920.3624522220098</v>
      </c>
      <c r="AM255" s="13">
        <f t="shared" si="201"/>
        <v>13363.624866961673</v>
      </c>
      <c r="AN255">
        <f t="shared" si="227"/>
        <v>2972.9751485486304</v>
      </c>
      <c r="AO255" s="13">
        <f t="shared" si="202"/>
        <v>5104.2411726517294</v>
      </c>
      <c r="AP255" s="13">
        <f t="shared" si="228"/>
        <v>2922.2004777624052</v>
      </c>
      <c r="AQ255" s="13">
        <f t="shared" si="203"/>
        <v>18820.463058691992</v>
      </c>
      <c r="AR255" s="13">
        <f t="shared" si="229"/>
        <v>2996.296789017098</v>
      </c>
      <c r="AS255" s="38">
        <f t="shared" si="204"/>
        <v>5104.2411726517294</v>
      </c>
      <c r="AT255" s="37">
        <f t="shared" si="205"/>
        <v>1575.2228181052485</v>
      </c>
      <c r="AU255" s="13">
        <f t="shared" si="206"/>
        <v>5345.449946784669</v>
      </c>
      <c r="AV255">
        <f t="shared" si="230"/>
        <v>1596.2678966358967</v>
      </c>
      <c r="AW255" s="13">
        <f t="shared" si="207"/>
        <v>1978.4794576065265</v>
      </c>
      <c r="AX255" s="13">
        <f t="shared" si="231"/>
        <v>1576.0422831813432</v>
      </c>
      <c r="AY255" s="13">
        <f t="shared" si="208"/>
        <v>18820.463058691992</v>
      </c>
      <c r="AZ255">
        <f t="shared" si="232"/>
        <v>1650.1385944360361</v>
      </c>
      <c r="BA255" s="13">
        <f t="shared" si="209"/>
        <v>1978.4794576065265</v>
      </c>
      <c r="BB255" s="37">
        <f t="shared" si="210"/>
        <v>1183.7374981592766</v>
      </c>
      <c r="BC255" s="13">
        <f t="shared" si="211"/>
        <v>8018.1749201770026</v>
      </c>
      <c r="BD255">
        <f t="shared" si="233"/>
        <v>1215.305115955249</v>
      </c>
      <c r="BE255" s="13">
        <f t="shared" si="212"/>
        <v>1574.3100310468933</v>
      </c>
      <c r="BF255" s="13">
        <f t="shared" si="234"/>
        <v>1184.8195383125708</v>
      </c>
      <c r="BG255" s="13">
        <f t="shared" si="213"/>
        <v>18820.463058691992</v>
      </c>
      <c r="BH255">
        <f t="shared" si="235"/>
        <v>1258.9158495672636</v>
      </c>
      <c r="BI255" s="13">
        <f t="shared" si="214"/>
        <v>1574.3100310468933</v>
      </c>
      <c r="BJ255" s="115">
        <f t="shared" si="215"/>
        <v>2281.2151501403541</v>
      </c>
      <c r="BK255" s="13">
        <f t="shared" si="216"/>
        <v>8018.1749201770026</v>
      </c>
      <c r="BL255">
        <f t="shared" si="236"/>
        <v>2312.7827679363268</v>
      </c>
      <c r="BM255" s="116">
        <f t="shared" si="217"/>
        <v>2285.183881040547</v>
      </c>
      <c r="BN255" s="13">
        <f t="shared" si="237"/>
        <v>2282.2971902936483</v>
      </c>
      <c r="BO255" s="13">
        <f t="shared" si="218"/>
        <v>18820.463058691992</v>
      </c>
      <c r="BP255">
        <f t="shared" si="238"/>
        <v>2356.3935015483412</v>
      </c>
      <c r="BQ255" s="13">
        <f t="shared" si="219"/>
        <v>2285.183881040547</v>
      </c>
      <c r="BR255" s="37">
        <f t="shared" si="220"/>
        <v>356.50079163128652</v>
      </c>
      <c r="BS255" s="13">
        <f t="shared" si="221"/>
        <v>8018.1749201770026</v>
      </c>
      <c r="BT255">
        <f t="shared" si="239"/>
        <v>388.06840942725898</v>
      </c>
      <c r="BU255" s="13">
        <f t="shared" si="222"/>
        <v>1000.7969427396886</v>
      </c>
      <c r="BV255" s="13">
        <f t="shared" si="240"/>
        <v>357.58283178458066</v>
      </c>
      <c r="BW255" s="13">
        <f t="shared" si="223"/>
        <v>18820.463058691992</v>
      </c>
      <c r="BX255">
        <f t="shared" si="241"/>
        <v>431.67914303927353</v>
      </c>
      <c r="BY255" s="13">
        <f t="shared" si="224"/>
        <v>1000.7969427396886</v>
      </c>
    </row>
    <row r="256" spans="29:77" x14ac:dyDescent="0.2">
      <c r="AC256">
        <v>255</v>
      </c>
      <c r="AD256" s="37">
        <f t="shared" si="195"/>
        <v>4503.4195539657812</v>
      </c>
      <c r="AE256" s="13">
        <f t="shared" si="196"/>
        <v>10690.899893569338</v>
      </c>
      <c r="AF256">
        <f t="shared" si="242"/>
        <v>4545.3446515876221</v>
      </c>
      <c r="AG256" s="13">
        <f t="shared" si="197"/>
        <v>5549.9303857118939</v>
      </c>
      <c r="AH256" s="13">
        <f t="shared" si="225"/>
        <v>4504.9776917865256</v>
      </c>
      <c r="AI256" s="13">
        <f t="shared" si="198"/>
        <v>18820.463058691992</v>
      </c>
      <c r="AJ256">
        <f t="shared" si="226"/>
        <v>4578.7834292715925</v>
      </c>
      <c r="AK256" s="13">
        <f t="shared" si="199"/>
        <v>5549.9303857118939</v>
      </c>
      <c r="AL256" s="37">
        <f t="shared" si="200"/>
        <v>2920.3624522220098</v>
      </c>
      <c r="AM256" s="13">
        <f t="shared" si="201"/>
        <v>13363.624866961673</v>
      </c>
      <c r="AN256">
        <f t="shared" si="227"/>
        <v>2972.7688242493105</v>
      </c>
      <c r="AO256" s="13">
        <f t="shared" si="202"/>
        <v>5104.2411726517294</v>
      </c>
      <c r="AP256" s="13">
        <f t="shared" si="228"/>
        <v>2922.2004777624052</v>
      </c>
      <c r="AQ256" s="13">
        <f t="shared" si="203"/>
        <v>18820.463058691992</v>
      </c>
      <c r="AR256" s="13">
        <f t="shared" si="229"/>
        <v>2996.006215247472</v>
      </c>
      <c r="AS256" s="38">
        <f t="shared" si="204"/>
        <v>5104.2411726517294</v>
      </c>
      <c r="AT256" s="37">
        <f t="shared" si="205"/>
        <v>1575.2228181052485</v>
      </c>
      <c r="AU256" s="13">
        <f t="shared" si="206"/>
        <v>5345.449946784669</v>
      </c>
      <c r="AV256">
        <f t="shared" si="230"/>
        <v>1596.1853669161687</v>
      </c>
      <c r="AW256" s="13">
        <f t="shared" si="207"/>
        <v>1978.4794576065265</v>
      </c>
      <c r="AX256" s="13">
        <f t="shared" si="231"/>
        <v>1576.0422831813432</v>
      </c>
      <c r="AY256" s="13">
        <f t="shared" si="208"/>
        <v>18820.463058691992</v>
      </c>
      <c r="AZ256">
        <f t="shared" si="232"/>
        <v>1649.8480206664099</v>
      </c>
      <c r="BA256" s="13">
        <f t="shared" si="209"/>
        <v>1978.4794576065265</v>
      </c>
      <c r="BB256" s="37">
        <f t="shared" si="210"/>
        <v>1183.7374981592766</v>
      </c>
      <c r="BC256" s="13">
        <f t="shared" si="211"/>
        <v>8018.1749201770026</v>
      </c>
      <c r="BD256">
        <f t="shared" si="233"/>
        <v>1215.181321375657</v>
      </c>
      <c r="BE256" s="13">
        <f t="shared" si="212"/>
        <v>1574.3100310468933</v>
      </c>
      <c r="BF256" s="13">
        <f t="shared" si="234"/>
        <v>1184.8195383125708</v>
      </c>
      <c r="BG256" s="13">
        <f t="shared" si="213"/>
        <v>18820.463058691992</v>
      </c>
      <c r="BH256">
        <f t="shared" si="235"/>
        <v>1258.6252757976374</v>
      </c>
      <c r="BI256" s="13">
        <f t="shared" si="214"/>
        <v>1574.3100310468933</v>
      </c>
      <c r="BJ256" s="115">
        <f t="shared" si="215"/>
        <v>2281.2151501403541</v>
      </c>
      <c r="BK256" s="13">
        <f t="shared" si="216"/>
        <v>8018.1749201770026</v>
      </c>
      <c r="BL256">
        <f t="shared" si="236"/>
        <v>2312.6589733567344</v>
      </c>
      <c r="BM256" s="116">
        <f t="shared" si="217"/>
        <v>2285.183881040547</v>
      </c>
      <c r="BN256" s="13">
        <f t="shared" si="237"/>
        <v>2282.2971902936483</v>
      </c>
      <c r="BO256" s="13">
        <f t="shared" si="218"/>
        <v>18820.463058691992</v>
      </c>
      <c r="BP256">
        <f t="shared" si="238"/>
        <v>2356.1029277787147</v>
      </c>
      <c r="BQ256" s="13">
        <f t="shared" si="219"/>
        <v>2285.183881040547</v>
      </c>
      <c r="BR256" s="37">
        <f t="shared" si="220"/>
        <v>356.50079163128652</v>
      </c>
      <c r="BS256" s="13">
        <f t="shared" si="221"/>
        <v>8018.1749201770026</v>
      </c>
      <c r="BT256">
        <f t="shared" si="239"/>
        <v>387.94461484766691</v>
      </c>
      <c r="BU256" s="13">
        <f t="shared" si="222"/>
        <v>1000.7969427396886</v>
      </c>
      <c r="BV256" s="13">
        <f t="shared" si="240"/>
        <v>357.58283178458066</v>
      </c>
      <c r="BW256" s="13">
        <f t="shared" si="223"/>
        <v>18820.463058691992</v>
      </c>
      <c r="BX256">
        <f t="shared" si="241"/>
        <v>431.38856926964729</v>
      </c>
      <c r="BY256" s="13">
        <f t="shared" si="224"/>
        <v>1000.7969427396886</v>
      </c>
    </row>
    <row r="257" spans="29:77" x14ac:dyDescent="0.2">
      <c r="AC257">
        <v>256</v>
      </c>
      <c r="AD257" s="37">
        <f t="shared" ref="AD257:AD320" si="243">SUM($B$43:$B$47)</f>
        <v>4503.4195539657812</v>
      </c>
      <c r="AE257" s="13">
        <f t="shared" ref="AE257:AE320" si="244">SUM($B$41:$B$42)</f>
        <v>10690.899893569338</v>
      </c>
      <c r="AF257">
        <f t="shared" si="242"/>
        <v>4545.1808816750363</v>
      </c>
      <c r="AG257" s="13">
        <f t="shared" ref="AG257:AG320" si="245">SUM($B$43:$B$44,$B$47:$B$48)</f>
        <v>5549.9303857118939</v>
      </c>
      <c r="AH257" s="13">
        <f t="shared" si="225"/>
        <v>4504.9776917865256</v>
      </c>
      <c r="AI257" s="13">
        <f t="shared" ref="AI257:AI320" si="246">SUM($C$41:$C$42)</f>
        <v>18820.463058691992</v>
      </c>
      <c r="AJ257">
        <f t="shared" si="226"/>
        <v>4578.495125609541</v>
      </c>
      <c r="AK257" s="13">
        <f t="shared" ref="AK257:AK320" si="247">SUM($C$43:$C$44,$C$47:$C$48)</f>
        <v>5549.9303857118939</v>
      </c>
      <c r="AL257" s="37">
        <f t="shared" ref="AL257:AL320" si="248">SUM($D$43:$D$47)</f>
        <v>2920.3624522220098</v>
      </c>
      <c r="AM257" s="13">
        <f t="shared" ref="AM257:AM320" si="249">SUM($D$41:$D$42)</f>
        <v>13363.624866961673</v>
      </c>
      <c r="AN257">
        <f t="shared" si="227"/>
        <v>2972.5641118585786</v>
      </c>
      <c r="AO257" s="13">
        <f t="shared" ref="AO257:AO320" si="250">SUM($D$43:$D$44,$D$47:$D$48)</f>
        <v>5104.2411726517294</v>
      </c>
      <c r="AP257" s="13">
        <f t="shared" si="228"/>
        <v>2922.2004777624052</v>
      </c>
      <c r="AQ257" s="13">
        <f t="shared" ref="AQ257:AQ320" si="251">SUM($E$41:$E$42)</f>
        <v>18820.463058691992</v>
      </c>
      <c r="AR257" s="13">
        <f t="shared" si="229"/>
        <v>2995.7179115854206</v>
      </c>
      <c r="AS257" s="38">
        <f t="shared" ref="AS257:AS320" si="252">SUM($E$43:$E$44,$E$47:$E$48)</f>
        <v>5104.2411726517294</v>
      </c>
      <c r="AT257" s="37">
        <f t="shared" ref="AT257:AT320" si="253">SUM($F$43:$F$47)</f>
        <v>1575.2228181052485</v>
      </c>
      <c r="AU257" s="13">
        <f t="shared" ref="AU257:AU320" si="254">SUM($F$41:$F$42)</f>
        <v>5345.449946784669</v>
      </c>
      <c r="AV257">
        <f t="shared" si="230"/>
        <v>1596.103481959876</v>
      </c>
      <c r="AW257" s="13">
        <f t="shared" ref="AW257:AW320" si="255">SUM($F$43:$F$44,$F$47:$F$48)</f>
        <v>1978.4794576065265</v>
      </c>
      <c r="AX257" s="13">
        <f t="shared" si="231"/>
        <v>1576.0422831813432</v>
      </c>
      <c r="AY257" s="13">
        <f t="shared" ref="AY257:AY320" si="256">SUM($G$41:$G$42)</f>
        <v>18820.463058691992</v>
      </c>
      <c r="AZ257">
        <f t="shared" si="232"/>
        <v>1649.5597170043588</v>
      </c>
      <c r="BA257" s="13">
        <f t="shared" ref="BA257:BA320" si="257">SUM($G$43:$G$44,$G$47:$G$48)</f>
        <v>1978.4794576065265</v>
      </c>
      <c r="BB257" s="37">
        <f t="shared" ref="BB257:BB320" si="258">SUM($H$43:$H$47)</f>
        <v>1183.7374981592766</v>
      </c>
      <c r="BC257" s="13">
        <f t="shared" ref="BC257:BC320" si="259">SUM($H$41:$H$42)</f>
        <v>8018.1749201770026</v>
      </c>
      <c r="BD257">
        <f t="shared" si="233"/>
        <v>1215.0584939412181</v>
      </c>
      <c r="BE257" s="13">
        <f t="shared" ref="BE257:BE320" si="260">SUM($H$43:$H$44,$H$47:$H$48)</f>
        <v>1574.3100310468933</v>
      </c>
      <c r="BF257" s="13">
        <f t="shared" si="234"/>
        <v>1184.8195383125708</v>
      </c>
      <c r="BG257" s="13">
        <f t="shared" ref="BG257:BG320" si="261">SUM($I$41:$I$42)</f>
        <v>18820.463058691992</v>
      </c>
      <c r="BH257">
        <f t="shared" si="235"/>
        <v>1258.3369721355864</v>
      </c>
      <c r="BI257" s="13">
        <f t="shared" ref="BI257:BI320" si="262">SUM($I$43:$I$44,$I$47:$I$48)</f>
        <v>1574.3100310468933</v>
      </c>
      <c r="BJ257" s="115">
        <f t="shared" ref="BJ257:BJ320" si="263">SUM($J$43:$J$47)</f>
        <v>2281.2151501403541</v>
      </c>
      <c r="BK257" s="13">
        <f t="shared" ref="BK257:BK320" si="264">SUM($J$41:$J$42)</f>
        <v>8018.1749201770026</v>
      </c>
      <c r="BL257">
        <f t="shared" si="236"/>
        <v>2312.5361459222954</v>
      </c>
      <c r="BM257" s="116">
        <f t="shared" ref="BM257:BM320" si="265">SUM($J$43:$J$44,$J$47:$J$48)</f>
        <v>2285.183881040547</v>
      </c>
      <c r="BN257" s="13">
        <f t="shared" si="237"/>
        <v>2282.2971902936483</v>
      </c>
      <c r="BO257" s="13">
        <f t="shared" ref="BO257:BO320" si="266">SUM($K$41:$K$42)</f>
        <v>18820.463058691992</v>
      </c>
      <c r="BP257">
        <f t="shared" si="238"/>
        <v>2355.8146241166637</v>
      </c>
      <c r="BQ257" s="13">
        <f t="shared" ref="BQ257:BQ320" si="267">SUM($K$43:$K$44,$K$47:$K$48)</f>
        <v>2285.183881040547</v>
      </c>
      <c r="BR257" s="37">
        <f t="shared" ref="BR257:BR320" si="268">SUM($L$43:$L$47)</f>
        <v>356.50079163128652</v>
      </c>
      <c r="BS257" s="13">
        <f t="shared" ref="BS257:BS320" si="269">SUM($L$41:$L$42)</f>
        <v>8018.1749201770026</v>
      </c>
      <c r="BT257">
        <f t="shared" si="239"/>
        <v>387.82178741322792</v>
      </c>
      <c r="BU257" s="13">
        <f t="shared" ref="BU257:BU320" si="270">SUM($L$43:$L$44,$L$47:$L$48)</f>
        <v>1000.7969427396886</v>
      </c>
      <c r="BV257" s="13">
        <f t="shared" si="240"/>
        <v>357.58283178458066</v>
      </c>
      <c r="BW257" s="13">
        <f t="shared" ref="BW257:BW320" si="271">SUM($M$41:$M$42)</f>
        <v>18820.463058691992</v>
      </c>
      <c r="BX257">
        <f t="shared" si="241"/>
        <v>431.10026560759627</v>
      </c>
      <c r="BY257" s="13">
        <f t="shared" ref="BY257:BY320" si="272">SUM($M$43:$M$44,$M$47:$M$48)</f>
        <v>1000.7969427396886</v>
      </c>
    </row>
    <row r="258" spans="29:77" x14ac:dyDescent="0.2">
      <c r="AC258">
        <v>257</v>
      </c>
      <c r="AD258" s="37">
        <f t="shared" si="243"/>
        <v>4503.4195539657812</v>
      </c>
      <c r="AE258" s="13">
        <f t="shared" si="244"/>
        <v>10690.899893569338</v>
      </c>
      <c r="AF258">
        <f t="shared" si="242"/>
        <v>4545.0183862364793</v>
      </c>
      <c r="AG258" s="13">
        <f t="shared" si="245"/>
        <v>5549.9303857118939</v>
      </c>
      <c r="AH258" s="13">
        <f t="shared" ref="AH258:AH321" si="273">SUM($C$43:$C$44,$C$46:$C$47)</f>
        <v>4504.9776917865256</v>
      </c>
      <c r="AI258" s="13">
        <f t="shared" si="246"/>
        <v>18820.463058691992</v>
      </c>
      <c r="AJ258">
        <f t="shared" ref="AJ258:AJ321" si="274">AI258/$AC258+AH258</f>
        <v>4578.2090655557549</v>
      </c>
      <c r="AK258" s="13">
        <f t="shared" si="247"/>
        <v>5549.9303857118939</v>
      </c>
      <c r="AL258" s="37">
        <f t="shared" si="248"/>
        <v>2920.3624522220098</v>
      </c>
      <c r="AM258" s="13">
        <f t="shared" si="249"/>
        <v>13363.624866961673</v>
      </c>
      <c r="AN258">
        <f t="shared" ref="AN258:AN321" si="275">AM258/$AC258+AL258</f>
        <v>2972.3609925603819</v>
      </c>
      <c r="AO258" s="13">
        <f t="shared" si="250"/>
        <v>5104.2411726517294</v>
      </c>
      <c r="AP258" s="13">
        <f t="shared" ref="AP258:AP321" si="276">SUM($E$43:$E$44,$E$46:$E$47)</f>
        <v>2922.2004777624052</v>
      </c>
      <c r="AQ258" s="13">
        <f t="shared" si="251"/>
        <v>18820.463058691992</v>
      </c>
      <c r="AR258" s="13">
        <f t="shared" ref="AR258:AR321" si="277">AQ258/$AC258+AP258</f>
        <v>2995.4318515316345</v>
      </c>
      <c r="AS258" s="38">
        <f t="shared" si="252"/>
        <v>5104.2411726517294</v>
      </c>
      <c r="AT258" s="37">
        <f t="shared" si="253"/>
        <v>1575.2228181052485</v>
      </c>
      <c r="AU258" s="13">
        <f t="shared" si="254"/>
        <v>5345.449946784669</v>
      </c>
      <c r="AV258">
        <f t="shared" ref="AV258:AV321" si="278">AU258/$AC258+AT258</f>
        <v>1596.0222342405973</v>
      </c>
      <c r="AW258" s="13">
        <f t="shared" si="255"/>
        <v>1978.4794576065265</v>
      </c>
      <c r="AX258" s="13">
        <f t="shared" ref="AX258:AX321" si="279">SUM($G$43:$G$44,$G$46:$G$47)</f>
        <v>1576.0422831813432</v>
      </c>
      <c r="AY258" s="13">
        <f t="shared" si="256"/>
        <v>18820.463058691992</v>
      </c>
      <c r="AZ258">
        <f t="shared" ref="AZ258:AZ321" si="280">AY258/$AC258+AX258</f>
        <v>1649.2736569505728</v>
      </c>
      <c r="BA258" s="13">
        <f t="shared" si="257"/>
        <v>1978.4794576065265</v>
      </c>
      <c r="BB258" s="37">
        <f t="shared" si="258"/>
        <v>1183.7374981592766</v>
      </c>
      <c r="BC258" s="13">
        <f t="shared" si="259"/>
        <v>8018.1749201770026</v>
      </c>
      <c r="BD258">
        <f t="shared" ref="BD258:BD321" si="281">BC258/$AC258+BB258</f>
        <v>1214.9366223622999</v>
      </c>
      <c r="BE258" s="13">
        <f t="shared" si="260"/>
        <v>1574.3100310468933</v>
      </c>
      <c r="BF258" s="13">
        <f t="shared" ref="BF258:BF321" si="282">SUM($I$43:$I$44,$I$46:$I$47)</f>
        <v>1184.8195383125708</v>
      </c>
      <c r="BG258" s="13">
        <f t="shared" si="261"/>
        <v>18820.463058691992</v>
      </c>
      <c r="BH258">
        <f t="shared" ref="BH258:BH321" si="283">BG258/$AC258+BF258</f>
        <v>1258.0509120818003</v>
      </c>
      <c r="BI258" s="13">
        <f t="shared" si="262"/>
        <v>1574.3100310468933</v>
      </c>
      <c r="BJ258" s="115">
        <f t="shared" si="263"/>
        <v>2281.2151501403541</v>
      </c>
      <c r="BK258" s="13">
        <f t="shared" si="264"/>
        <v>8018.1749201770026</v>
      </c>
      <c r="BL258">
        <f t="shared" ref="BL258:BL321" si="284">BK258/$AC258+BJ258</f>
        <v>2312.4142743433777</v>
      </c>
      <c r="BM258" s="116">
        <f t="shared" si="265"/>
        <v>2285.183881040547</v>
      </c>
      <c r="BN258" s="13">
        <f t="shared" ref="BN258:BN321" si="285">SUM($K$43:$K$44,$K$46:$K$47)</f>
        <v>2282.2971902936483</v>
      </c>
      <c r="BO258" s="13">
        <f t="shared" si="266"/>
        <v>18820.463058691992</v>
      </c>
      <c r="BP258">
        <f t="shared" ref="BP258:BP321" si="286">BO258/$AC258+BN258</f>
        <v>2355.5285640628776</v>
      </c>
      <c r="BQ258" s="13">
        <f t="shared" si="267"/>
        <v>2285.183881040547</v>
      </c>
      <c r="BR258" s="37">
        <f t="shared" si="268"/>
        <v>356.50079163128652</v>
      </c>
      <c r="BS258" s="13">
        <f t="shared" si="269"/>
        <v>8018.1749201770026</v>
      </c>
      <c r="BT258">
        <f t="shared" ref="BT258:BT321" si="287">BS258/$AC258+BR258</f>
        <v>387.69991583430988</v>
      </c>
      <c r="BU258" s="13">
        <f t="shared" si="270"/>
        <v>1000.7969427396886</v>
      </c>
      <c r="BV258" s="13">
        <f t="shared" ref="BV258:BV321" si="288">SUM($M$43:$M$44,$M$46:$M$47)</f>
        <v>357.58283178458066</v>
      </c>
      <c r="BW258" s="13">
        <f t="shared" si="271"/>
        <v>18820.463058691992</v>
      </c>
      <c r="BX258">
        <f t="shared" ref="BX258:BX321" si="289">BW258/$AC258+BV258</f>
        <v>430.81420555381021</v>
      </c>
      <c r="BY258" s="13">
        <f t="shared" si="272"/>
        <v>1000.7969427396886</v>
      </c>
    </row>
    <row r="259" spans="29:77" x14ac:dyDescent="0.2">
      <c r="AC259">
        <v>258</v>
      </c>
      <c r="AD259" s="37">
        <f t="shared" si="243"/>
        <v>4503.4195539657812</v>
      </c>
      <c r="AE259" s="13">
        <f t="shared" si="244"/>
        <v>10690.899893569338</v>
      </c>
      <c r="AF259">
        <f t="shared" ref="AF259:AF322" si="290">AE259/AC259+AD259</f>
        <v>4544.8571504524843</v>
      </c>
      <c r="AG259" s="13">
        <f t="shared" si="245"/>
        <v>5549.9303857118939</v>
      </c>
      <c r="AH259" s="13">
        <f t="shared" si="273"/>
        <v>4504.9776917865256</v>
      </c>
      <c r="AI259" s="13">
        <f t="shared" si="246"/>
        <v>18820.463058691992</v>
      </c>
      <c r="AJ259">
        <f t="shared" si="274"/>
        <v>4577.9252230217662</v>
      </c>
      <c r="AK259" s="13">
        <f t="shared" si="247"/>
        <v>5549.9303857118939</v>
      </c>
      <c r="AL259" s="37">
        <f t="shared" si="248"/>
        <v>2920.3624522220098</v>
      </c>
      <c r="AM259" s="13">
        <f t="shared" si="249"/>
        <v>13363.624866961673</v>
      </c>
      <c r="AN259">
        <f t="shared" si="275"/>
        <v>2972.1594478303882</v>
      </c>
      <c r="AO259" s="13">
        <f t="shared" si="250"/>
        <v>5104.2411726517294</v>
      </c>
      <c r="AP259" s="13">
        <f t="shared" si="276"/>
        <v>2922.2004777624052</v>
      </c>
      <c r="AQ259" s="13">
        <f t="shared" si="251"/>
        <v>18820.463058691992</v>
      </c>
      <c r="AR259" s="13">
        <f t="shared" si="277"/>
        <v>2995.1480089976453</v>
      </c>
      <c r="AS259" s="38">
        <f t="shared" si="252"/>
        <v>5104.2411726517294</v>
      </c>
      <c r="AT259" s="37">
        <f t="shared" si="253"/>
        <v>1575.2228181052485</v>
      </c>
      <c r="AU259" s="13">
        <f t="shared" si="254"/>
        <v>5345.449946784669</v>
      </c>
      <c r="AV259">
        <f t="shared" si="278"/>
        <v>1595.9416163485998</v>
      </c>
      <c r="AW259" s="13">
        <f t="shared" si="255"/>
        <v>1978.4794576065265</v>
      </c>
      <c r="AX259" s="13">
        <f t="shared" si="279"/>
        <v>1576.0422831813432</v>
      </c>
      <c r="AY259" s="13">
        <f t="shared" si="256"/>
        <v>18820.463058691992</v>
      </c>
      <c r="AZ259">
        <f t="shared" si="280"/>
        <v>1648.9898144165836</v>
      </c>
      <c r="BA259" s="13">
        <f t="shared" si="257"/>
        <v>1978.4794576065265</v>
      </c>
      <c r="BB259" s="37">
        <f t="shared" si="258"/>
        <v>1183.7374981592766</v>
      </c>
      <c r="BC259" s="13">
        <f t="shared" si="259"/>
        <v>8018.1749201770026</v>
      </c>
      <c r="BD259">
        <f t="shared" si="281"/>
        <v>1214.8156955243037</v>
      </c>
      <c r="BE259" s="13">
        <f t="shared" si="260"/>
        <v>1574.3100310468933</v>
      </c>
      <c r="BF259" s="13">
        <f t="shared" si="282"/>
        <v>1184.8195383125708</v>
      </c>
      <c r="BG259" s="13">
        <f t="shared" si="261"/>
        <v>18820.463058691992</v>
      </c>
      <c r="BH259">
        <f t="shared" si="283"/>
        <v>1257.7670695478112</v>
      </c>
      <c r="BI259" s="13">
        <f t="shared" si="262"/>
        <v>1574.3100310468933</v>
      </c>
      <c r="BJ259" s="115">
        <f t="shared" si="263"/>
        <v>2281.2151501403541</v>
      </c>
      <c r="BK259" s="13">
        <f t="shared" si="264"/>
        <v>8018.1749201770026</v>
      </c>
      <c r="BL259">
        <f t="shared" si="284"/>
        <v>2312.2933475053815</v>
      </c>
      <c r="BM259" s="116">
        <f t="shared" si="265"/>
        <v>2285.183881040547</v>
      </c>
      <c r="BN259" s="13">
        <f t="shared" si="285"/>
        <v>2282.2971902936483</v>
      </c>
      <c r="BO259" s="13">
        <f t="shared" si="266"/>
        <v>18820.463058691992</v>
      </c>
      <c r="BP259">
        <f t="shared" si="286"/>
        <v>2355.2447215288885</v>
      </c>
      <c r="BQ259" s="13">
        <f t="shared" si="267"/>
        <v>2285.183881040547</v>
      </c>
      <c r="BR259" s="37">
        <f t="shared" si="268"/>
        <v>356.50079163128652</v>
      </c>
      <c r="BS259" s="13">
        <f t="shared" si="269"/>
        <v>8018.1749201770026</v>
      </c>
      <c r="BT259">
        <f t="shared" si="287"/>
        <v>387.57898899631368</v>
      </c>
      <c r="BU259" s="13">
        <f t="shared" si="270"/>
        <v>1000.7969427396886</v>
      </c>
      <c r="BV259" s="13">
        <f t="shared" si="288"/>
        <v>357.58283178458066</v>
      </c>
      <c r="BW259" s="13">
        <f t="shared" si="271"/>
        <v>18820.463058691992</v>
      </c>
      <c r="BX259">
        <f t="shared" si="289"/>
        <v>430.53036301982092</v>
      </c>
      <c r="BY259" s="13">
        <f t="shared" si="272"/>
        <v>1000.7969427396886</v>
      </c>
    </row>
    <row r="260" spans="29:77" x14ac:dyDescent="0.2">
      <c r="AC260">
        <v>259</v>
      </c>
      <c r="AD260" s="37">
        <f t="shared" si="243"/>
        <v>4503.4195539657812</v>
      </c>
      <c r="AE260" s="13">
        <f t="shared" si="244"/>
        <v>10690.899893569338</v>
      </c>
      <c r="AF260">
        <f t="shared" si="290"/>
        <v>4544.6971597324582</v>
      </c>
      <c r="AG260" s="13">
        <f t="shared" si="245"/>
        <v>5549.9303857118939</v>
      </c>
      <c r="AH260" s="13">
        <f t="shared" si="273"/>
        <v>4504.9776917865256</v>
      </c>
      <c r="AI260" s="13">
        <f t="shared" si="246"/>
        <v>18820.463058691992</v>
      </c>
      <c r="AJ260">
        <f t="shared" si="274"/>
        <v>4577.6435723220156</v>
      </c>
      <c r="AK260" s="13">
        <f t="shared" si="247"/>
        <v>5549.9303857118939</v>
      </c>
      <c r="AL260" s="37">
        <f t="shared" si="248"/>
        <v>2920.3624522220098</v>
      </c>
      <c r="AM260" s="13">
        <f t="shared" si="249"/>
        <v>13363.624866961673</v>
      </c>
      <c r="AN260">
        <f t="shared" si="275"/>
        <v>2971.9594594303562</v>
      </c>
      <c r="AO260" s="13">
        <f t="shared" si="250"/>
        <v>5104.2411726517294</v>
      </c>
      <c r="AP260" s="13">
        <f t="shared" si="276"/>
        <v>2922.2004777624052</v>
      </c>
      <c r="AQ260" s="13">
        <f t="shared" si="251"/>
        <v>18820.463058691992</v>
      </c>
      <c r="AR260" s="13">
        <f t="shared" si="277"/>
        <v>2994.8663582978957</v>
      </c>
      <c r="AS260" s="38">
        <f t="shared" si="252"/>
        <v>5104.2411726517294</v>
      </c>
      <c r="AT260" s="37">
        <f t="shared" si="253"/>
        <v>1575.2228181052485</v>
      </c>
      <c r="AU260" s="13">
        <f t="shared" si="254"/>
        <v>5345.449946784669</v>
      </c>
      <c r="AV260">
        <f t="shared" si="278"/>
        <v>1595.861620988587</v>
      </c>
      <c r="AW260" s="13">
        <f t="shared" si="255"/>
        <v>1978.4794576065265</v>
      </c>
      <c r="AX260" s="13">
        <f t="shared" si="279"/>
        <v>1576.0422831813432</v>
      </c>
      <c r="AY260" s="13">
        <f t="shared" si="256"/>
        <v>18820.463058691992</v>
      </c>
      <c r="AZ260">
        <f t="shared" si="280"/>
        <v>1648.7081637168335</v>
      </c>
      <c r="BA260" s="13">
        <f t="shared" si="257"/>
        <v>1978.4794576065265</v>
      </c>
      <c r="BB260" s="37">
        <f t="shared" si="258"/>
        <v>1183.7374981592766</v>
      </c>
      <c r="BC260" s="13">
        <f t="shared" si="259"/>
        <v>8018.1749201770026</v>
      </c>
      <c r="BD260">
        <f t="shared" si="281"/>
        <v>1214.6957024842843</v>
      </c>
      <c r="BE260" s="13">
        <f t="shared" si="260"/>
        <v>1574.3100310468933</v>
      </c>
      <c r="BF260" s="13">
        <f t="shared" si="282"/>
        <v>1184.8195383125708</v>
      </c>
      <c r="BG260" s="13">
        <f t="shared" si="261"/>
        <v>18820.463058691992</v>
      </c>
      <c r="BH260">
        <f t="shared" si="283"/>
        <v>1257.485418848061</v>
      </c>
      <c r="BI260" s="13">
        <f t="shared" si="262"/>
        <v>1574.3100310468933</v>
      </c>
      <c r="BJ260" s="115">
        <f t="shared" si="263"/>
        <v>2281.2151501403541</v>
      </c>
      <c r="BK260" s="13">
        <f t="shared" si="264"/>
        <v>8018.1749201770026</v>
      </c>
      <c r="BL260">
        <f t="shared" si="284"/>
        <v>2312.1733544653621</v>
      </c>
      <c r="BM260" s="116">
        <f t="shared" si="265"/>
        <v>2285.183881040547</v>
      </c>
      <c r="BN260" s="13">
        <f t="shared" si="285"/>
        <v>2282.2971902936483</v>
      </c>
      <c r="BO260" s="13">
        <f t="shared" si="266"/>
        <v>18820.463058691992</v>
      </c>
      <c r="BP260">
        <f t="shared" si="286"/>
        <v>2354.9630708291388</v>
      </c>
      <c r="BQ260" s="13">
        <f t="shared" si="267"/>
        <v>2285.183881040547</v>
      </c>
      <c r="BR260" s="37">
        <f t="shared" si="268"/>
        <v>356.50079163128652</v>
      </c>
      <c r="BS260" s="13">
        <f t="shared" si="269"/>
        <v>8018.1749201770026</v>
      </c>
      <c r="BT260">
        <f t="shared" si="287"/>
        <v>387.45899595629425</v>
      </c>
      <c r="BU260" s="13">
        <f t="shared" si="270"/>
        <v>1000.7969427396886</v>
      </c>
      <c r="BV260" s="13">
        <f t="shared" si="288"/>
        <v>357.58283178458066</v>
      </c>
      <c r="BW260" s="13">
        <f t="shared" si="271"/>
        <v>18820.463058691992</v>
      </c>
      <c r="BX260">
        <f t="shared" si="289"/>
        <v>430.24871232007098</v>
      </c>
      <c r="BY260" s="13">
        <f t="shared" si="272"/>
        <v>1000.7969427396886</v>
      </c>
    </row>
    <row r="261" spans="29:77" x14ac:dyDescent="0.2">
      <c r="AC261">
        <v>260</v>
      </c>
      <c r="AD261" s="37">
        <f t="shared" si="243"/>
        <v>4503.4195539657812</v>
      </c>
      <c r="AE261" s="13">
        <f t="shared" si="244"/>
        <v>10690.899893569338</v>
      </c>
      <c r="AF261">
        <f t="shared" si="290"/>
        <v>4544.538399710279</v>
      </c>
      <c r="AG261" s="13">
        <f t="shared" si="245"/>
        <v>5549.9303857118939</v>
      </c>
      <c r="AH261" s="13">
        <f t="shared" si="273"/>
        <v>4504.9776917865256</v>
      </c>
      <c r="AI261" s="13">
        <f t="shared" si="246"/>
        <v>18820.463058691992</v>
      </c>
      <c r="AJ261">
        <f t="shared" si="274"/>
        <v>4577.3640881661104</v>
      </c>
      <c r="AK261" s="13">
        <f t="shared" si="247"/>
        <v>5549.9303857118939</v>
      </c>
      <c r="AL261" s="37">
        <f t="shared" si="248"/>
        <v>2920.3624522220098</v>
      </c>
      <c r="AM261" s="13">
        <f t="shared" si="249"/>
        <v>13363.624866961673</v>
      </c>
      <c r="AN261">
        <f t="shared" si="275"/>
        <v>2971.7610094026318</v>
      </c>
      <c r="AO261" s="13">
        <f t="shared" si="250"/>
        <v>5104.2411726517294</v>
      </c>
      <c r="AP261" s="13">
        <f t="shared" si="276"/>
        <v>2922.2004777624052</v>
      </c>
      <c r="AQ261" s="13">
        <f t="shared" si="251"/>
        <v>18820.463058691992</v>
      </c>
      <c r="AR261" s="13">
        <f t="shared" si="277"/>
        <v>2994.5868741419899</v>
      </c>
      <c r="AS261" s="38">
        <f t="shared" si="252"/>
        <v>5104.2411726517294</v>
      </c>
      <c r="AT261" s="37">
        <f t="shared" si="253"/>
        <v>1575.2228181052485</v>
      </c>
      <c r="AU261" s="13">
        <f t="shared" si="254"/>
        <v>5345.449946784669</v>
      </c>
      <c r="AV261">
        <f t="shared" si="278"/>
        <v>1595.7822409774972</v>
      </c>
      <c r="AW261" s="13">
        <f t="shared" si="255"/>
        <v>1978.4794576065265</v>
      </c>
      <c r="AX261" s="13">
        <f t="shared" si="279"/>
        <v>1576.0422831813432</v>
      </c>
      <c r="AY261" s="13">
        <f t="shared" si="256"/>
        <v>18820.463058691992</v>
      </c>
      <c r="AZ261">
        <f t="shared" si="280"/>
        <v>1648.4286795609278</v>
      </c>
      <c r="BA261" s="13">
        <f t="shared" si="257"/>
        <v>1978.4794576065265</v>
      </c>
      <c r="BB261" s="37">
        <f t="shared" si="258"/>
        <v>1183.7374981592766</v>
      </c>
      <c r="BC261" s="13">
        <f t="shared" si="259"/>
        <v>8018.1749201770026</v>
      </c>
      <c r="BD261">
        <f t="shared" si="281"/>
        <v>1214.5766324676497</v>
      </c>
      <c r="BE261" s="13">
        <f t="shared" si="260"/>
        <v>1574.3100310468933</v>
      </c>
      <c r="BF261" s="13">
        <f t="shared" si="282"/>
        <v>1184.8195383125708</v>
      </c>
      <c r="BG261" s="13">
        <f t="shared" si="261"/>
        <v>18820.463058691992</v>
      </c>
      <c r="BH261">
        <f t="shared" si="283"/>
        <v>1257.2059346921553</v>
      </c>
      <c r="BI261" s="13">
        <f t="shared" si="262"/>
        <v>1574.3100310468933</v>
      </c>
      <c r="BJ261" s="115">
        <f t="shared" si="263"/>
        <v>2281.2151501403541</v>
      </c>
      <c r="BK261" s="13">
        <f t="shared" si="264"/>
        <v>8018.1749201770026</v>
      </c>
      <c r="BL261">
        <f t="shared" si="284"/>
        <v>2312.0542844487272</v>
      </c>
      <c r="BM261" s="116">
        <f t="shared" si="265"/>
        <v>2285.183881040547</v>
      </c>
      <c r="BN261" s="13">
        <f t="shared" si="285"/>
        <v>2282.2971902936483</v>
      </c>
      <c r="BO261" s="13">
        <f t="shared" si="266"/>
        <v>18820.463058691992</v>
      </c>
      <c r="BP261">
        <f t="shared" si="286"/>
        <v>2354.6835866732331</v>
      </c>
      <c r="BQ261" s="13">
        <f t="shared" si="267"/>
        <v>2285.183881040547</v>
      </c>
      <c r="BR261" s="37">
        <f t="shared" si="268"/>
        <v>356.50079163128652</v>
      </c>
      <c r="BS261" s="13">
        <f t="shared" si="269"/>
        <v>8018.1749201770026</v>
      </c>
      <c r="BT261">
        <f t="shared" si="287"/>
        <v>387.33992593965962</v>
      </c>
      <c r="BU261" s="13">
        <f t="shared" si="270"/>
        <v>1000.7969427396886</v>
      </c>
      <c r="BV261" s="13">
        <f t="shared" si="288"/>
        <v>357.58283178458066</v>
      </c>
      <c r="BW261" s="13">
        <f t="shared" si="271"/>
        <v>18820.463058691992</v>
      </c>
      <c r="BX261">
        <f t="shared" si="289"/>
        <v>429.96922816416526</v>
      </c>
      <c r="BY261" s="13">
        <f t="shared" si="272"/>
        <v>1000.7969427396886</v>
      </c>
    </row>
    <row r="262" spans="29:77" x14ac:dyDescent="0.2">
      <c r="AC262">
        <v>261</v>
      </c>
      <c r="AD262" s="37">
        <f t="shared" si="243"/>
        <v>4503.4195539657812</v>
      </c>
      <c r="AE262" s="13">
        <f t="shared" si="244"/>
        <v>10690.899893569338</v>
      </c>
      <c r="AF262">
        <f t="shared" si="290"/>
        <v>4544.3808562399936</v>
      </c>
      <c r="AG262" s="13">
        <f t="shared" si="245"/>
        <v>5549.9303857118939</v>
      </c>
      <c r="AH262" s="13">
        <f t="shared" si="273"/>
        <v>4504.9776917865256</v>
      </c>
      <c r="AI262" s="13">
        <f t="shared" si="246"/>
        <v>18820.463058691992</v>
      </c>
      <c r="AJ262">
        <f t="shared" si="274"/>
        <v>4577.086745651246</v>
      </c>
      <c r="AK262" s="13">
        <f t="shared" si="247"/>
        <v>5549.9303857118939</v>
      </c>
      <c r="AL262" s="37">
        <f t="shared" si="248"/>
        <v>2920.3624522220098</v>
      </c>
      <c r="AM262" s="13">
        <f t="shared" si="249"/>
        <v>13363.624866961673</v>
      </c>
      <c r="AN262">
        <f t="shared" si="275"/>
        <v>2971.5640800647748</v>
      </c>
      <c r="AO262" s="13">
        <f t="shared" si="250"/>
        <v>5104.2411726517294</v>
      </c>
      <c r="AP262" s="13">
        <f t="shared" si="276"/>
        <v>2922.2004777624052</v>
      </c>
      <c r="AQ262" s="13">
        <f t="shared" si="251"/>
        <v>18820.463058691992</v>
      </c>
      <c r="AR262" s="13">
        <f t="shared" si="277"/>
        <v>2994.3095316271256</v>
      </c>
      <c r="AS262" s="38">
        <f t="shared" si="252"/>
        <v>5104.2411726517294</v>
      </c>
      <c r="AT262" s="37">
        <f t="shared" si="253"/>
        <v>1575.2228181052485</v>
      </c>
      <c r="AU262" s="13">
        <f t="shared" si="254"/>
        <v>5345.449946784669</v>
      </c>
      <c r="AV262">
        <f t="shared" si="278"/>
        <v>1595.7034692423545</v>
      </c>
      <c r="AW262" s="13">
        <f t="shared" si="255"/>
        <v>1978.4794576065265</v>
      </c>
      <c r="AX262" s="13">
        <f t="shared" si="279"/>
        <v>1576.0422831813432</v>
      </c>
      <c r="AY262" s="13">
        <f t="shared" si="256"/>
        <v>18820.463058691992</v>
      </c>
      <c r="AZ262">
        <f t="shared" si="280"/>
        <v>1648.1513370460634</v>
      </c>
      <c r="BA262" s="13">
        <f t="shared" si="257"/>
        <v>1978.4794576065265</v>
      </c>
      <c r="BB262" s="37">
        <f t="shared" si="258"/>
        <v>1183.7374981592766</v>
      </c>
      <c r="BC262" s="13">
        <f t="shared" si="259"/>
        <v>8018.1749201770026</v>
      </c>
      <c r="BD262">
        <f t="shared" si="281"/>
        <v>1214.4584748649356</v>
      </c>
      <c r="BE262" s="13">
        <f t="shared" si="260"/>
        <v>1574.3100310468933</v>
      </c>
      <c r="BF262" s="13">
        <f t="shared" si="282"/>
        <v>1184.8195383125708</v>
      </c>
      <c r="BG262" s="13">
        <f t="shared" si="261"/>
        <v>18820.463058691992</v>
      </c>
      <c r="BH262">
        <f t="shared" si="283"/>
        <v>1256.928592177291</v>
      </c>
      <c r="BI262" s="13">
        <f t="shared" si="262"/>
        <v>1574.3100310468933</v>
      </c>
      <c r="BJ262" s="115">
        <f t="shared" si="263"/>
        <v>2281.2151501403541</v>
      </c>
      <c r="BK262" s="13">
        <f t="shared" si="264"/>
        <v>8018.1749201770026</v>
      </c>
      <c r="BL262">
        <f t="shared" si="284"/>
        <v>2311.9361268460129</v>
      </c>
      <c r="BM262" s="116">
        <f t="shared" si="265"/>
        <v>2285.183881040547</v>
      </c>
      <c r="BN262" s="13">
        <f t="shared" si="285"/>
        <v>2282.2971902936483</v>
      </c>
      <c r="BO262" s="13">
        <f t="shared" si="266"/>
        <v>18820.463058691992</v>
      </c>
      <c r="BP262">
        <f t="shared" si="286"/>
        <v>2354.4062441583687</v>
      </c>
      <c r="BQ262" s="13">
        <f t="shared" si="267"/>
        <v>2285.183881040547</v>
      </c>
      <c r="BR262" s="37">
        <f t="shared" si="268"/>
        <v>356.50079163128652</v>
      </c>
      <c r="BS262" s="13">
        <f t="shared" si="269"/>
        <v>8018.1749201770026</v>
      </c>
      <c r="BT262">
        <f t="shared" si="287"/>
        <v>387.2217683369455</v>
      </c>
      <c r="BU262" s="13">
        <f t="shared" si="270"/>
        <v>1000.7969427396886</v>
      </c>
      <c r="BV262" s="13">
        <f t="shared" si="288"/>
        <v>357.58283178458066</v>
      </c>
      <c r="BW262" s="13">
        <f t="shared" si="271"/>
        <v>18820.463058691992</v>
      </c>
      <c r="BX262">
        <f t="shared" si="289"/>
        <v>429.69188564930096</v>
      </c>
      <c r="BY262" s="13">
        <f t="shared" si="272"/>
        <v>1000.7969427396886</v>
      </c>
    </row>
    <row r="263" spans="29:77" x14ac:dyDescent="0.2">
      <c r="AC263">
        <v>262</v>
      </c>
      <c r="AD263" s="37">
        <f t="shared" si="243"/>
        <v>4503.4195539657812</v>
      </c>
      <c r="AE263" s="13">
        <f t="shared" si="244"/>
        <v>10690.899893569338</v>
      </c>
      <c r="AF263">
        <f t="shared" si="290"/>
        <v>4544.2245153916183</v>
      </c>
      <c r="AG263" s="13">
        <f t="shared" si="245"/>
        <v>5549.9303857118939</v>
      </c>
      <c r="AH263" s="13">
        <f t="shared" si="273"/>
        <v>4504.9776917865256</v>
      </c>
      <c r="AI263" s="13">
        <f t="shared" si="246"/>
        <v>18820.463058691992</v>
      </c>
      <c r="AJ263">
        <f t="shared" si="274"/>
        <v>4576.8115202548161</v>
      </c>
      <c r="AK263" s="13">
        <f t="shared" si="247"/>
        <v>5549.9303857118939</v>
      </c>
      <c r="AL263" s="37">
        <f t="shared" si="248"/>
        <v>2920.3624522220098</v>
      </c>
      <c r="AM263" s="13">
        <f t="shared" si="249"/>
        <v>13363.624866961673</v>
      </c>
      <c r="AN263">
        <f t="shared" si="275"/>
        <v>2971.3686540043063</v>
      </c>
      <c r="AO263" s="13">
        <f t="shared" si="250"/>
        <v>5104.2411726517294</v>
      </c>
      <c r="AP263" s="13">
        <f t="shared" si="276"/>
        <v>2922.2004777624052</v>
      </c>
      <c r="AQ263" s="13">
        <f t="shared" si="251"/>
        <v>18820.463058691992</v>
      </c>
      <c r="AR263" s="13">
        <f t="shared" si="277"/>
        <v>2994.0343062306952</v>
      </c>
      <c r="AS263" s="38">
        <f t="shared" si="252"/>
        <v>5104.2411726517294</v>
      </c>
      <c r="AT263" s="37">
        <f t="shared" si="253"/>
        <v>1575.2228181052485</v>
      </c>
      <c r="AU263" s="13">
        <f t="shared" si="254"/>
        <v>5345.449946784669</v>
      </c>
      <c r="AV263">
        <f t="shared" si="278"/>
        <v>1595.625298818167</v>
      </c>
      <c r="AW263" s="13">
        <f t="shared" si="255"/>
        <v>1978.4794576065265</v>
      </c>
      <c r="AX263" s="13">
        <f t="shared" si="279"/>
        <v>1576.0422831813432</v>
      </c>
      <c r="AY263" s="13">
        <f t="shared" si="256"/>
        <v>18820.463058691992</v>
      </c>
      <c r="AZ263">
        <f t="shared" si="280"/>
        <v>1647.8761116496332</v>
      </c>
      <c r="BA263" s="13">
        <f t="shared" si="257"/>
        <v>1978.4794576065265</v>
      </c>
      <c r="BB263" s="37">
        <f t="shared" si="258"/>
        <v>1183.7374981592766</v>
      </c>
      <c r="BC263" s="13">
        <f t="shared" si="259"/>
        <v>8018.1749201770026</v>
      </c>
      <c r="BD263">
        <f t="shared" si="281"/>
        <v>1214.3412192286544</v>
      </c>
      <c r="BE263" s="13">
        <f t="shared" si="260"/>
        <v>1574.3100310468933</v>
      </c>
      <c r="BF263" s="13">
        <f t="shared" si="282"/>
        <v>1184.8195383125708</v>
      </c>
      <c r="BG263" s="13">
        <f t="shared" si="261"/>
        <v>18820.463058691992</v>
      </c>
      <c r="BH263">
        <f t="shared" si="283"/>
        <v>1256.6533667808608</v>
      </c>
      <c r="BI263" s="13">
        <f t="shared" si="262"/>
        <v>1574.3100310468933</v>
      </c>
      <c r="BJ263" s="115">
        <f t="shared" si="263"/>
        <v>2281.2151501403541</v>
      </c>
      <c r="BK263" s="13">
        <f t="shared" si="264"/>
        <v>8018.1749201770026</v>
      </c>
      <c r="BL263">
        <f t="shared" si="284"/>
        <v>2311.8188712097322</v>
      </c>
      <c r="BM263" s="116">
        <f t="shared" si="265"/>
        <v>2285.183881040547</v>
      </c>
      <c r="BN263" s="13">
        <f t="shared" si="285"/>
        <v>2282.2971902936483</v>
      </c>
      <c r="BO263" s="13">
        <f t="shared" si="266"/>
        <v>18820.463058691992</v>
      </c>
      <c r="BP263">
        <f t="shared" si="286"/>
        <v>2354.1310187619383</v>
      </c>
      <c r="BQ263" s="13">
        <f t="shared" si="267"/>
        <v>2285.183881040547</v>
      </c>
      <c r="BR263" s="37">
        <f t="shared" si="268"/>
        <v>356.50079163128652</v>
      </c>
      <c r="BS263" s="13">
        <f t="shared" si="269"/>
        <v>8018.1749201770026</v>
      </c>
      <c r="BT263">
        <f t="shared" si="287"/>
        <v>387.10451270066437</v>
      </c>
      <c r="BU263" s="13">
        <f t="shared" si="270"/>
        <v>1000.7969427396886</v>
      </c>
      <c r="BV263" s="13">
        <f t="shared" si="288"/>
        <v>357.58283178458066</v>
      </c>
      <c r="BW263" s="13">
        <f t="shared" si="271"/>
        <v>18820.463058691992</v>
      </c>
      <c r="BX263">
        <f t="shared" si="289"/>
        <v>429.41666025287071</v>
      </c>
      <c r="BY263" s="13">
        <f t="shared" si="272"/>
        <v>1000.7969427396886</v>
      </c>
    </row>
    <row r="264" spans="29:77" x14ac:dyDescent="0.2">
      <c r="AC264">
        <v>263</v>
      </c>
      <c r="AD264" s="37">
        <f t="shared" si="243"/>
        <v>4503.4195539657812</v>
      </c>
      <c r="AE264" s="13">
        <f t="shared" si="244"/>
        <v>10690.899893569338</v>
      </c>
      <c r="AF264">
        <f t="shared" si="290"/>
        <v>4544.0693634470335</v>
      </c>
      <c r="AG264" s="13">
        <f t="shared" si="245"/>
        <v>5549.9303857118939</v>
      </c>
      <c r="AH264" s="13">
        <f t="shared" si="273"/>
        <v>4504.9776917865256</v>
      </c>
      <c r="AI264" s="13">
        <f t="shared" si="246"/>
        <v>18820.463058691992</v>
      </c>
      <c r="AJ264">
        <f t="shared" si="274"/>
        <v>4576.5383878271796</v>
      </c>
      <c r="AK264" s="13">
        <f t="shared" si="247"/>
        <v>5549.9303857118939</v>
      </c>
      <c r="AL264" s="37">
        <f t="shared" si="248"/>
        <v>2920.3624522220098</v>
      </c>
      <c r="AM264" s="13">
        <f t="shared" si="249"/>
        <v>13363.624866961673</v>
      </c>
      <c r="AN264">
        <f t="shared" si="275"/>
        <v>2971.1747140735752</v>
      </c>
      <c r="AO264" s="13">
        <f t="shared" si="250"/>
        <v>5104.2411726517294</v>
      </c>
      <c r="AP264" s="13">
        <f t="shared" si="276"/>
        <v>2922.2004777624052</v>
      </c>
      <c r="AQ264" s="13">
        <f t="shared" si="251"/>
        <v>18820.463058691992</v>
      </c>
      <c r="AR264" s="13">
        <f t="shared" si="277"/>
        <v>2993.7611738030591</v>
      </c>
      <c r="AS264" s="38">
        <f t="shared" si="252"/>
        <v>5104.2411726517294</v>
      </c>
      <c r="AT264" s="37">
        <f t="shared" si="253"/>
        <v>1575.2228181052485</v>
      </c>
      <c r="AU264" s="13">
        <f t="shared" si="254"/>
        <v>5345.449946784669</v>
      </c>
      <c r="AV264">
        <f t="shared" si="278"/>
        <v>1595.5477228458747</v>
      </c>
      <c r="AW264" s="13">
        <f t="shared" si="255"/>
        <v>1978.4794576065265</v>
      </c>
      <c r="AX264" s="13">
        <f t="shared" si="279"/>
        <v>1576.0422831813432</v>
      </c>
      <c r="AY264" s="13">
        <f t="shared" si="256"/>
        <v>18820.463058691992</v>
      </c>
      <c r="AZ264">
        <f t="shared" si="280"/>
        <v>1647.6029792219972</v>
      </c>
      <c r="BA264" s="13">
        <f t="shared" si="257"/>
        <v>1978.4794576065265</v>
      </c>
      <c r="BB264" s="37">
        <f t="shared" si="258"/>
        <v>1183.7374981592766</v>
      </c>
      <c r="BC264" s="13">
        <f t="shared" si="259"/>
        <v>8018.1749201770026</v>
      </c>
      <c r="BD264">
        <f t="shared" si="281"/>
        <v>1214.2248552702158</v>
      </c>
      <c r="BE264" s="13">
        <f t="shared" si="260"/>
        <v>1574.3100310468933</v>
      </c>
      <c r="BF264" s="13">
        <f t="shared" si="282"/>
        <v>1184.8195383125708</v>
      </c>
      <c r="BG264" s="13">
        <f t="shared" si="261"/>
        <v>18820.463058691992</v>
      </c>
      <c r="BH264">
        <f t="shared" si="283"/>
        <v>1256.3802343532248</v>
      </c>
      <c r="BI264" s="13">
        <f t="shared" si="262"/>
        <v>1574.3100310468933</v>
      </c>
      <c r="BJ264" s="115">
        <f t="shared" si="263"/>
        <v>2281.2151501403541</v>
      </c>
      <c r="BK264" s="13">
        <f t="shared" si="264"/>
        <v>8018.1749201770026</v>
      </c>
      <c r="BL264">
        <f t="shared" si="284"/>
        <v>2311.7025072512934</v>
      </c>
      <c r="BM264" s="116">
        <f t="shared" si="265"/>
        <v>2285.183881040547</v>
      </c>
      <c r="BN264" s="13">
        <f t="shared" si="285"/>
        <v>2282.2971902936483</v>
      </c>
      <c r="BO264" s="13">
        <f t="shared" si="266"/>
        <v>18820.463058691992</v>
      </c>
      <c r="BP264">
        <f t="shared" si="286"/>
        <v>2353.8578863343023</v>
      </c>
      <c r="BQ264" s="13">
        <f t="shared" si="267"/>
        <v>2285.183881040547</v>
      </c>
      <c r="BR264" s="37">
        <f t="shared" si="268"/>
        <v>356.50079163128652</v>
      </c>
      <c r="BS264" s="13">
        <f t="shared" si="269"/>
        <v>8018.1749201770026</v>
      </c>
      <c r="BT264">
        <f t="shared" si="287"/>
        <v>386.98814874222569</v>
      </c>
      <c r="BU264" s="13">
        <f t="shared" si="270"/>
        <v>1000.7969427396886</v>
      </c>
      <c r="BV264" s="13">
        <f t="shared" si="288"/>
        <v>357.58283178458066</v>
      </c>
      <c r="BW264" s="13">
        <f t="shared" si="271"/>
        <v>18820.463058691992</v>
      </c>
      <c r="BX264">
        <f t="shared" si="289"/>
        <v>429.14352782523463</v>
      </c>
      <c r="BY264" s="13">
        <f t="shared" si="272"/>
        <v>1000.7969427396886</v>
      </c>
    </row>
    <row r="265" spans="29:77" x14ac:dyDescent="0.2">
      <c r="AC265">
        <v>264</v>
      </c>
      <c r="AD265" s="37">
        <f t="shared" si="243"/>
        <v>4503.4195539657812</v>
      </c>
      <c r="AE265" s="13">
        <f t="shared" si="244"/>
        <v>10690.899893569338</v>
      </c>
      <c r="AF265">
        <f t="shared" si="290"/>
        <v>4543.9153868959684</v>
      </c>
      <c r="AG265" s="13">
        <f t="shared" si="245"/>
        <v>5549.9303857118939</v>
      </c>
      <c r="AH265" s="13">
        <f t="shared" si="273"/>
        <v>4504.9776917865256</v>
      </c>
      <c r="AI265" s="13">
        <f t="shared" si="246"/>
        <v>18820.463058691992</v>
      </c>
      <c r="AJ265">
        <f t="shared" si="274"/>
        <v>4576.2673245846017</v>
      </c>
      <c r="AK265" s="13">
        <f t="shared" si="247"/>
        <v>5549.9303857118939</v>
      </c>
      <c r="AL265" s="37">
        <f t="shared" si="248"/>
        <v>2920.3624522220098</v>
      </c>
      <c r="AM265" s="13">
        <f t="shared" si="249"/>
        <v>13363.624866961673</v>
      </c>
      <c r="AN265">
        <f t="shared" si="275"/>
        <v>2970.9822433847435</v>
      </c>
      <c r="AO265" s="13">
        <f t="shared" si="250"/>
        <v>5104.2411726517294</v>
      </c>
      <c r="AP265" s="13">
        <f t="shared" si="276"/>
        <v>2922.2004777624052</v>
      </c>
      <c r="AQ265" s="13">
        <f t="shared" si="251"/>
        <v>18820.463058691992</v>
      </c>
      <c r="AR265" s="13">
        <f t="shared" si="277"/>
        <v>2993.4901105604808</v>
      </c>
      <c r="AS265" s="38">
        <f t="shared" si="252"/>
        <v>5104.2411726517294</v>
      </c>
      <c r="AT265" s="37">
        <f t="shared" si="253"/>
        <v>1575.2228181052485</v>
      </c>
      <c r="AU265" s="13">
        <f t="shared" si="254"/>
        <v>5345.449946784669</v>
      </c>
      <c r="AV265">
        <f t="shared" si="278"/>
        <v>1595.4707345703418</v>
      </c>
      <c r="AW265" s="13">
        <f t="shared" si="255"/>
        <v>1978.4794576065265</v>
      </c>
      <c r="AX265" s="13">
        <f t="shared" si="279"/>
        <v>1576.0422831813432</v>
      </c>
      <c r="AY265" s="13">
        <f t="shared" si="256"/>
        <v>18820.463058691992</v>
      </c>
      <c r="AZ265">
        <f t="shared" si="280"/>
        <v>1647.3319159794189</v>
      </c>
      <c r="BA265" s="13">
        <f t="shared" si="257"/>
        <v>1978.4794576065265</v>
      </c>
      <c r="BB265" s="37">
        <f t="shared" si="258"/>
        <v>1183.7374981592766</v>
      </c>
      <c r="BC265" s="13">
        <f t="shared" si="259"/>
        <v>8018.1749201770026</v>
      </c>
      <c r="BD265">
        <f t="shared" si="281"/>
        <v>1214.1093728569167</v>
      </c>
      <c r="BE265" s="13">
        <f t="shared" si="260"/>
        <v>1574.3100310468933</v>
      </c>
      <c r="BF265" s="13">
        <f t="shared" si="282"/>
        <v>1184.8195383125708</v>
      </c>
      <c r="BG265" s="13">
        <f t="shared" si="261"/>
        <v>18820.463058691992</v>
      </c>
      <c r="BH265">
        <f t="shared" si="283"/>
        <v>1256.1091711106465</v>
      </c>
      <c r="BI265" s="13">
        <f t="shared" si="262"/>
        <v>1574.3100310468933</v>
      </c>
      <c r="BJ265" s="115">
        <f t="shared" si="263"/>
        <v>2281.2151501403541</v>
      </c>
      <c r="BK265" s="13">
        <f t="shared" si="264"/>
        <v>8018.1749201770026</v>
      </c>
      <c r="BL265">
        <f t="shared" si="284"/>
        <v>2311.5870248379942</v>
      </c>
      <c r="BM265" s="116">
        <f t="shared" si="265"/>
        <v>2285.183881040547</v>
      </c>
      <c r="BN265" s="13">
        <f t="shared" si="285"/>
        <v>2282.2971902936483</v>
      </c>
      <c r="BO265" s="13">
        <f t="shared" si="266"/>
        <v>18820.463058691992</v>
      </c>
      <c r="BP265">
        <f t="shared" si="286"/>
        <v>2353.586823091724</v>
      </c>
      <c r="BQ265" s="13">
        <f t="shared" si="267"/>
        <v>2285.183881040547</v>
      </c>
      <c r="BR265" s="37">
        <f t="shared" si="268"/>
        <v>356.50079163128652</v>
      </c>
      <c r="BS265" s="13">
        <f t="shared" si="269"/>
        <v>8018.1749201770026</v>
      </c>
      <c r="BT265">
        <f t="shared" si="287"/>
        <v>386.8726663289267</v>
      </c>
      <c r="BU265" s="13">
        <f t="shared" si="270"/>
        <v>1000.7969427396886</v>
      </c>
      <c r="BV265" s="13">
        <f t="shared" si="288"/>
        <v>357.58283178458066</v>
      </c>
      <c r="BW265" s="13">
        <f t="shared" si="271"/>
        <v>18820.463058691992</v>
      </c>
      <c r="BX265">
        <f t="shared" si="289"/>
        <v>428.87246458265639</v>
      </c>
      <c r="BY265" s="13">
        <f t="shared" si="272"/>
        <v>1000.7969427396886</v>
      </c>
    </row>
    <row r="266" spans="29:77" x14ac:dyDescent="0.2">
      <c r="AC266">
        <v>265</v>
      </c>
      <c r="AD266" s="37">
        <f t="shared" si="243"/>
        <v>4503.4195539657812</v>
      </c>
      <c r="AE266" s="13">
        <f t="shared" si="244"/>
        <v>10690.899893569338</v>
      </c>
      <c r="AF266">
        <f t="shared" si="290"/>
        <v>4543.7625724320806</v>
      </c>
      <c r="AG266" s="13">
        <f t="shared" si="245"/>
        <v>5549.9303857118939</v>
      </c>
      <c r="AH266" s="13">
        <f t="shared" si="273"/>
        <v>4504.9776917865256</v>
      </c>
      <c r="AI266" s="13">
        <f t="shared" si="246"/>
        <v>18820.463058691992</v>
      </c>
      <c r="AJ266">
        <f t="shared" si="274"/>
        <v>4575.9983071023444</v>
      </c>
      <c r="AK266" s="13">
        <f t="shared" si="247"/>
        <v>5549.9303857118939</v>
      </c>
      <c r="AL266" s="37">
        <f t="shared" si="248"/>
        <v>2920.3624522220098</v>
      </c>
      <c r="AM266" s="13">
        <f t="shared" si="249"/>
        <v>13363.624866961673</v>
      </c>
      <c r="AN266">
        <f t="shared" si="275"/>
        <v>2970.7912253048839</v>
      </c>
      <c r="AO266" s="13">
        <f t="shared" si="250"/>
        <v>5104.2411726517294</v>
      </c>
      <c r="AP266" s="13">
        <f t="shared" si="276"/>
        <v>2922.2004777624052</v>
      </c>
      <c r="AQ266" s="13">
        <f t="shared" si="251"/>
        <v>18820.463058691992</v>
      </c>
      <c r="AR266" s="13">
        <f t="shared" si="277"/>
        <v>2993.2210930782239</v>
      </c>
      <c r="AS266" s="38">
        <f t="shared" si="252"/>
        <v>5104.2411726517294</v>
      </c>
      <c r="AT266" s="37">
        <f t="shared" si="253"/>
        <v>1575.2228181052485</v>
      </c>
      <c r="AU266" s="13">
        <f t="shared" si="254"/>
        <v>5345.449946784669</v>
      </c>
      <c r="AV266">
        <f t="shared" si="278"/>
        <v>1595.3943273383982</v>
      </c>
      <c r="AW266" s="13">
        <f t="shared" si="255"/>
        <v>1978.4794576065265</v>
      </c>
      <c r="AX266" s="13">
        <f t="shared" si="279"/>
        <v>1576.0422831813432</v>
      </c>
      <c r="AY266" s="13">
        <f t="shared" si="256"/>
        <v>18820.463058691992</v>
      </c>
      <c r="AZ266">
        <f t="shared" si="280"/>
        <v>1647.062898497162</v>
      </c>
      <c r="BA266" s="13">
        <f t="shared" si="257"/>
        <v>1978.4794576065265</v>
      </c>
      <c r="BB266" s="37">
        <f t="shared" si="258"/>
        <v>1183.7374981592766</v>
      </c>
      <c r="BC266" s="13">
        <f t="shared" si="259"/>
        <v>8018.1749201770026</v>
      </c>
      <c r="BD266">
        <f t="shared" si="281"/>
        <v>1213.9947620090011</v>
      </c>
      <c r="BE266" s="13">
        <f t="shared" si="260"/>
        <v>1574.3100310468933</v>
      </c>
      <c r="BF266" s="13">
        <f t="shared" si="282"/>
        <v>1184.8195383125708</v>
      </c>
      <c r="BG266" s="13">
        <f t="shared" si="261"/>
        <v>18820.463058691992</v>
      </c>
      <c r="BH266">
        <f t="shared" si="283"/>
        <v>1255.8401536283895</v>
      </c>
      <c r="BI266" s="13">
        <f t="shared" si="262"/>
        <v>1574.3100310468933</v>
      </c>
      <c r="BJ266" s="115">
        <f t="shared" si="263"/>
        <v>2281.2151501403541</v>
      </c>
      <c r="BK266" s="13">
        <f t="shared" si="264"/>
        <v>8018.1749201770026</v>
      </c>
      <c r="BL266">
        <f t="shared" si="284"/>
        <v>2311.4724139900786</v>
      </c>
      <c r="BM266" s="116">
        <f t="shared" si="265"/>
        <v>2285.183881040547</v>
      </c>
      <c r="BN266" s="13">
        <f t="shared" si="285"/>
        <v>2282.2971902936483</v>
      </c>
      <c r="BO266" s="13">
        <f t="shared" si="266"/>
        <v>18820.463058691992</v>
      </c>
      <c r="BP266">
        <f t="shared" si="286"/>
        <v>2353.3178056094671</v>
      </c>
      <c r="BQ266" s="13">
        <f t="shared" si="267"/>
        <v>2285.183881040547</v>
      </c>
      <c r="BR266" s="37">
        <f t="shared" si="268"/>
        <v>356.50079163128652</v>
      </c>
      <c r="BS266" s="13">
        <f t="shared" si="269"/>
        <v>8018.1749201770026</v>
      </c>
      <c r="BT266">
        <f t="shared" si="287"/>
        <v>386.75805548101107</v>
      </c>
      <c r="BU266" s="13">
        <f t="shared" si="270"/>
        <v>1000.7969427396886</v>
      </c>
      <c r="BV266" s="13">
        <f t="shared" si="288"/>
        <v>357.58283178458066</v>
      </c>
      <c r="BW266" s="13">
        <f t="shared" si="271"/>
        <v>18820.463058691992</v>
      </c>
      <c r="BX266">
        <f t="shared" si="289"/>
        <v>428.60344710039953</v>
      </c>
      <c r="BY266" s="13">
        <f t="shared" si="272"/>
        <v>1000.7969427396886</v>
      </c>
    </row>
    <row r="267" spans="29:77" x14ac:dyDescent="0.2">
      <c r="AC267">
        <v>266</v>
      </c>
      <c r="AD267" s="37">
        <f t="shared" si="243"/>
        <v>4503.4195539657812</v>
      </c>
      <c r="AE267" s="13">
        <f t="shared" si="244"/>
        <v>10690.899893569338</v>
      </c>
      <c r="AF267">
        <f t="shared" si="290"/>
        <v>4543.6109069491249</v>
      </c>
      <c r="AG267" s="13">
        <f t="shared" si="245"/>
        <v>5549.9303857118939</v>
      </c>
      <c r="AH267" s="13">
        <f t="shared" si="273"/>
        <v>4504.9776917865256</v>
      </c>
      <c r="AI267" s="13">
        <f t="shared" si="246"/>
        <v>18820.463058691992</v>
      </c>
      <c r="AJ267">
        <f t="shared" si="274"/>
        <v>4575.7313123079239</v>
      </c>
      <c r="AK267" s="13">
        <f t="shared" si="247"/>
        <v>5549.9303857118939</v>
      </c>
      <c r="AL267" s="37">
        <f t="shared" si="248"/>
        <v>2920.3624522220098</v>
      </c>
      <c r="AM267" s="13">
        <f t="shared" si="249"/>
        <v>13363.624866961673</v>
      </c>
      <c r="AN267">
        <f t="shared" si="275"/>
        <v>2970.6016434511889</v>
      </c>
      <c r="AO267" s="13">
        <f t="shared" si="250"/>
        <v>5104.2411726517294</v>
      </c>
      <c r="AP267" s="13">
        <f t="shared" si="276"/>
        <v>2922.2004777624052</v>
      </c>
      <c r="AQ267" s="13">
        <f t="shared" si="251"/>
        <v>18820.463058691992</v>
      </c>
      <c r="AR267" s="13">
        <f t="shared" si="277"/>
        <v>2992.9540982838034</v>
      </c>
      <c r="AS267" s="38">
        <f t="shared" si="252"/>
        <v>5104.2411726517294</v>
      </c>
      <c r="AT267" s="37">
        <f t="shared" si="253"/>
        <v>1575.2228181052485</v>
      </c>
      <c r="AU267" s="13">
        <f t="shared" si="254"/>
        <v>5345.449946784669</v>
      </c>
      <c r="AV267">
        <f t="shared" si="278"/>
        <v>1595.3184945969201</v>
      </c>
      <c r="AW267" s="13">
        <f t="shared" si="255"/>
        <v>1978.4794576065265</v>
      </c>
      <c r="AX267" s="13">
        <f t="shared" si="279"/>
        <v>1576.0422831813432</v>
      </c>
      <c r="AY267" s="13">
        <f t="shared" si="256"/>
        <v>18820.463058691992</v>
      </c>
      <c r="AZ267">
        <f t="shared" si="280"/>
        <v>1646.7959037027417</v>
      </c>
      <c r="BA267" s="13">
        <f t="shared" si="257"/>
        <v>1978.4794576065265</v>
      </c>
      <c r="BB267" s="37">
        <f t="shared" si="258"/>
        <v>1183.7374981592766</v>
      </c>
      <c r="BC267" s="13">
        <f t="shared" si="259"/>
        <v>8018.1749201770026</v>
      </c>
      <c r="BD267">
        <f t="shared" si="281"/>
        <v>1213.8810128967841</v>
      </c>
      <c r="BE267" s="13">
        <f t="shared" si="260"/>
        <v>1574.3100310468933</v>
      </c>
      <c r="BF267" s="13">
        <f t="shared" si="282"/>
        <v>1184.8195383125708</v>
      </c>
      <c r="BG267" s="13">
        <f t="shared" si="261"/>
        <v>18820.463058691992</v>
      </c>
      <c r="BH267">
        <f t="shared" si="283"/>
        <v>1255.5731588339693</v>
      </c>
      <c r="BI267" s="13">
        <f t="shared" si="262"/>
        <v>1574.3100310468933</v>
      </c>
      <c r="BJ267" s="115">
        <f t="shared" si="263"/>
        <v>2281.2151501403541</v>
      </c>
      <c r="BK267" s="13">
        <f t="shared" si="264"/>
        <v>8018.1749201770026</v>
      </c>
      <c r="BL267">
        <f t="shared" si="284"/>
        <v>2311.3586648778619</v>
      </c>
      <c r="BM267" s="116">
        <f t="shared" si="265"/>
        <v>2285.183881040547</v>
      </c>
      <c r="BN267" s="13">
        <f t="shared" si="285"/>
        <v>2282.2971902936483</v>
      </c>
      <c r="BO267" s="13">
        <f t="shared" si="266"/>
        <v>18820.463058691992</v>
      </c>
      <c r="BP267">
        <f t="shared" si="286"/>
        <v>2353.0508108150466</v>
      </c>
      <c r="BQ267" s="13">
        <f t="shared" si="267"/>
        <v>2285.183881040547</v>
      </c>
      <c r="BR267" s="37">
        <f t="shared" si="268"/>
        <v>356.50079163128652</v>
      </c>
      <c r="BS267" s="13">
        <f t="shared" si="269"/>
        <v>8018.1749201770026</v>
      </c>
      <c r="BT267">
        <f t="shared" si="287"/>
        <v>386.64430636879405</v>
      </c>
      <c r="BU267" s="13">
        <f t="shared" si="270"/>
        <v>1000.7969427396886</v>
      </c>
      <c r="BV267" s="13">
        <f t="shared" si="288"/>
        <v>357.58283178458066</v>
      </c>
      <c r="BW267" s="13">
        <f t="shared" si="271"/>
        <v>18820.463058691992</v>
      </c>
      <c r="BX267">
        <f t="shared" si="289"/>
        <v>428.33645230597915</v>
      </c>
      <c r="BY267" s="13">
        <f t="shared" si="272"/>
        <v>1000.7969427396886</v>
      </c>
    </row>
    <row r="268" spans="29:77" x14ac:dyDescent="0.2">
      <c r="AC268">
        <v>267</v>
      </c>
      <c r="AD268" s="37">
        <f t="shared" si="243"/>
        <v>4503.4195539657812</v>
      </c>
      <c r="AE268" s="13">
        <f t="shared" si="244"/>
        <v>10690.899893569338</v>
      </c>
      <c r="AF268">
        <f t="shared" si="290"/>
        <v>4543.4603775372016</v>
      </c>
      <c r="AG268" s="13">
        <f t="shared" si="245"/>
        <v>5549.9303857118939</v>
      </c>
      <c r="AH268" s="13">
        <f t="shared" si="273"/>
        <v>4504.9776917865256</v>
      </c>
      <c r="AI268" s="13">
        <f t="shared" si="246"/>
        <v>18820.463058691992</v>
      </c>
      <c r="AJ268">
        <f t="shared" si="274"/>
        <v>4575.466317474511</v>
      </c>
      <c r="AK268" s="13">
        <f t="shared" si="247"/>
        <v>5549.9303857118939</v>
      </c>
      <c r="AL268" s="37">
        <f t="shared" si="248"/>
        <v>2920.3624522220098</v>
      </c>
      <c r="AM268" s="13">
        <f t="shared" si="249"/>
        <v>13363.624866961673</v>
      </c>
      <c r="AN268">
        <f t="shared" si="275"/>
        <v>2970.4134816862856</v>
      </c>
      <c r="AO268" s="13">
        <f t="shared" si="250"/>
        <v>5104.2411726517294</v>
      </c>
      <c r="AP268" s="13">
        <f t="shared" si="276"/>
        <v>2922.2004777624052</v>
      </c>
      <c r="AQ268" s="13">
        <f t="shared" si="251"/>
        <v>18820.463058691992</v>
      </c>
      <c r="AR268" s="13">
        <f t="shared" si="277"/>
        <v>2992.6891034503901</v>
      </c>
      <c r="AS268" s="38">
        <f t="shared" si="252"/>
        <v>5104.2411726517294</v>
      </c>
      <c r="AT268" s="37">
        <f t="shared" si="253"/>
        <v>1575.2228181052485</v>
      </c>
      <c r="AU268" s="13">
        <f t="shared" si="254"/>
        <v>5345.449946784669</v>
      </c>
      <c r="AV268">
        <f t="shared" si="278"/>
        <v>1595.2432298909589</v>
      </c>
      <c r="AW268" s="13">
        <f t="shared" si="255"/>
        <v>1978.4794576065265</v>
      </c>
      <c r="AX268" s="13">
        <f t="shared" si="279"/>
        <v>1576.0422831813432</v>
      </c>
      <c r="AY268" s="13">
        <f t="shared" si="256"/>
        <v>18820.463058691992</v>
      </c>
      <c r="AZ268">
        <f t="shared" si="280"/>
        <v>1646.5309088693282</v>
      </c>
      <c r="BA268" s="13">
        <f t="shared" si="257"/>
        <v>1978.4794576065265</v>
      </c>
      <c r="BB268" s="37">
        <f t="shared" si="258"/>
        <v>1183.7374981592766</v>
      </c>
      <c r="BC268" s="13">
        <f t="shared" si="259"/>
        <v>8018.1749201770026</v>
      </c>
      <c r="BD268">
        <f t="shared" si="281"/>
        <v>1213.7681158378421</v>
      </c>
      <c r="BE268" s="13">
        <f t="shared" si="260"/>
        <v>1574.3100310468933</v>
      </c>
      <c r="BF268" s="13">
        <f t="shared" si="282"/>
        <v>1184.8195383125708</v>
      </c>
      <c r="BG268" s="13">
        <f t="shared" si="261"/>
        <v>18820.463058691992</v>
      </c>
      <c r="BH268">
        <f t="shared" si="283"/>
        <v>1255.3081640005557</v>
      </c>
      <c r="BI268" s="13">
        <f t="shared" si="262"/>
        <v>1574.3100310468933</v>
      </c>
      <c r="BJ268" s="115">
        <f t="shared" si="263"/>
        <v>2281.2151501403541</v>
      </c>
      <c r="BK268" s="13">
        <f t="shared" si="264"/>
        <v>8018.1749201770026</v>
      </c>
      <c r="BL268">
        <f t="shared" si="284"/>
        <v>2311.2457678189198</v>
      </c>
      <c r="BM268" s="116">
        <f t="shared" si="265"/>
        <v>2285.183881040547</v>
      </c>
      <c r="BN268" s="13">
        <f t="shared" si="285"/>
        <v>2282.2971902936483</v>
      </c>
      <c r="BO268" s="13">
        <f t="shared" si="266"/>
        <v>18820.463058691992</v>
      </c>
      <c r="BP268">
        <f t="shared" si="286"/>
        <v>2352.7858159816333</v>
      </c>
      <c r="BQ268" s="13">
        <f t="shared" si="267"/>
        <v>2285.183881040547</v>
      </c>
      <c r="BR268" s="37">
        <f t="shared" si="268"/>
        <v>356.50079163128652</v>
      </c>
      <c r="BS268" s="13">
        <f t="shared" si="269"/>
        <v>8018.1749201770026</v>
      </c>
      <c r="BT268">
        <f t="shared" si="287"/>
        <v>386.53140930985205</v>
      </c>
      <c r="BU268" s="13">
        <f t="shared" si="270"/>
        <v>1000.7969427396886</v>
      </c>
      <c r="BV268" s="13">
        <f t="shared" si="288"/>
        <v>357.58283178458066</v>
      </c>
      <c r="BW268" s="13">
        <f t="shared" si="271"/>
        <v>18820.463058691992</v>
      </c>
      <c r="BX268">
        <f t="shared" si="289"/>
        <v>428.07145747256567</v>
      </c>
      <c r="BY268" s="13">
        <f t="shared" si="272"/>
        <v>1000.7969427396886</v>
      </c>
    </row>
    <row r="269" spans="29:77" x14ac:dyDescent="0.2">
      <c r="AC269">
        <v>268</v>
      </c>
      <c r="AD269" s="37">
        <f t="shared" si="243"/>
        <v>4503.4195539657812</v>
      </c>
      <c r="AE269" s="13">
        <f t="shared" si="244"/>
        <v>10690.899893569338</v>
      </c>
      <c r="AF269">
        <f t="shared" si="290"/>
        <v>4543.3109714790999</v>
      </c>
      <c r="AG269" s="13">
        <f t="shared" si="245"/>
        <v>5549.9303857118939</v>
      </c>
      <c r="AH269" s="13">
        <f t="shared" si="273"/>
        <v>4504.9776917865256</v>
      </c>
      <c r="AI269" s="13">
        <f t="shared" si="246"/>
        <v>18820.463058691992</v>
      </c>
      <c r="AJ269">
        <f t="shared" si="274"/>
        <v>4575.2033002144808</v>
      </c>
      <c r="AK269" s="13">
        <f t="shared" si="247"/>
        <v>5549.9303857118939</v>
      </c>
      <c r="AL269" s="37">
        <f t="shared" si="248"/>
        <v>2920.3624522220098</v>
      </c>
      <c r="AM269" s="13">
        <f t="shared" si="249"/>
        <v>13363.624866961673</v>
      </c>
      <c r="AN269">
        <f t="shared" si="275"/>
        <v>2970.2267241136578</v>
      </c>
      <c r="AO269" s="13">
        <f t="shared" si="250"/>
        <v>5104.2411726517294</v>
      </c>
      <c r="AP269" s="13">
        <f t="shared" si="276"/>
        <v>2922.2004777624052</v>
      </c>
      <c r="AQ269" s="13">
        <f t="shared" si="251"/>
        <v>18820.463058691992</v>
      </c>
      <c r="AR269" s="13">
        <f t="shared" si="277"/>
        <v>2992.4260861903604</v>
      </c>
      <c r="AS269" s="38">
        <f t="shared" si="252"/>
        <v>5104.2411726517294</v>
      </c>
      <c r="AT269" s="37">
        <f t="shared" si="253"/>
        <v>1575.2228181052485</v>
      </c>
      <c r="AU269" s="13">
        <f t="shared" si="254"/>
        <v>5345.449946784669</v>
      </c>
      <c r="AV269">
        <f t="shared" si="278"/>
        <v>1595.1685268619078</v>
      </c>
      <c r="AW269" s="13">
        <f t="shared" si="255"/>
        <v>1978.4794576065265</v>
      </c>
      <c r="AX269" s="13">
        <f t="shared" si="279"/>
        <v>1576.0422831813432</v>
      </c>
      <c r="AY269" s="13">
        <f t="shared" si="256"/>
        <v>18820.463058691992</v>
      </c>
      <c r="AZ269">
        <f t="shared" si="280"/>
        <v>1646.2678916092984</v>
      </c>
      <c r="BA269" s="13">
        <f t="shared" si="257"/>
        <v>1978.4794576065265</v>
      </c>
      <c r="BB269" s="37">
        <f t="shared" si="258"/>
        <v>1183.7374981592766</v>
      </c>
      <c r="BC269" s="13">
        <f t="shared" si="259"/>
        <v>8018.1749201770026</v>
      </c>
      <c r="BD269">
        <f t="shared" si="281"/>
        <v>1213.6560612942653</v>
      </c>
      <c r="BE269" s="13">
        <f t="shared" si="260"/>
        <v>1574.3100310468933</v>
      </c>
      <c r="BF269" s="13">
        <f t="shared" si="282"/>
        <v>1184.8195383125708</v>
      </c>
      <c r="BG269" s="13">
        <f t="shared" si="261"/>
        <v>18820.463058691992</v>
      </c>
      <c r="BH269">
        <f t="shared" si="283"/>
        <v>1255.045146740526</v>
      </c>
      <c r="BI269" s="13">
        <f t="shared" si="262"/>
        <v>1574.3100310468933</v>
      </c>
      <c r="BJ269" s="115">
        <f t="shared" si="263"/>
        <v>2281.2151501403541</v>
      </c>
      <c r="BK269" s="13">
        <f t="shared" si="264"/>
        <v>8018.1749201770026</v>
      </c>
      <c r="BL269">
        <f t="shared" si="284"/>
        <v>2311.1337132753429</v>
      </c>
      <c r="BM269" s="116">
        <f t="shared" si="265"/>
        <v>2285.183881040547</v>
      </c>
      <c r="BN269" s="13">
        <f t="shared" si="285"/>
        <v>2282.2971902936483</v>
      </c>
      <c r="BO269" s="13">
        <f t="shared" si="266"/>
        <v>18820.463058691992</v>
      </c>
      <c r="BP269">
        <f t="shared" si="286"/>
        <v>2352.5227987216035</v>
      </c>
      <c r="BQ269" s="13">
        <f t="shared" si="267"/>
        <v>2285.183881040547</v>
      </c>
      <c r="BR269" s="37">
        <f t="shared" si="268"/>
        <v>356.50079163128652</v>
      </c>
      <c r="BS269" s="13">
        <f t="shared" si="269"/>
        <v>8018.1749201770026</v>
      </c>
      <c r="BT269">
        <f t="shared" si="287"/>
        <v>386.41935476627532</v>
      </c>
      <c r="BU269" s="13">
        <f t="shared" si="270"/>
        <v>1000.7969427396886</v>
      </c>
      <c r="BV269" s="13">
        <f t="shared" si="288"/>
        <v>357.58283178458066</v>
      </c>
      <c r="BW269" s="13">
        <f t="shared" si="271"/>
        <v>18820.463058691992</v>
      </c>
      <c r="BX269">
        <f t="shared" si="289"/>
        <v>427.80844021253586</v>
      </c>
      <c r="BY269" s="13">
        <f t="shared" si="272"/>
        <v>1000.7969427396886</v>
      </c>
    </row>
    <row r="270" spans="29:77" x14ac:dyDescent="0.2">
      <c r="AC270">
        <v>269</v>
      </c>
      <c r="AD270" s="37">
        <f t="shared" si="243"/>
        <v>4503.4195539657812</v>
      </c>
      <c r="AE270" s="13">
        <f t="shared" si="244"/>
        <v>10690.899893569338</v>
      </c>
      <c r="AF270">
        <f t="shared" si="290"/>
        <v>4543.1626762467085</v>
      </c>
      <c r="AG270" s="13">
        <f t="shared" si="245"/>
        <v>5549.9303857118939</v>
      </c>
      <c r="AH270" s="13">
        <f t="shared" si="273"/>
        <v>4504.9776917865256</v>
      </c>
      <c r="AI270" s="13">
        <f t="shared" si="246"/>
        <v>18820.463058691992</v>
      </c>
      <c r="AJ270">
        <f t="shared" si="274"/>
        <v>4574.9422384731133</v>
      </c>
      <c r="AK270" s="13">
        <f t="shared" si="247"/>
        <v>5549.9303857118939</v>
      </c>
      <c r="AL270" s="37">
        <f t="shared" si="248"/>
        <v>2920.3624522220098</v>
      </c>
      <c r="AM270" s="13">
        <f t="shared" si="249"/>
        <v>13363.624866961673</v>
      </c>
      <c r="AN270">
        <f t="shared" si="275"/>
        <v>2970.0413550731682</v>
      </c>
      <c r="AO270" s="13">
        <f t="shared" si="250"/>
        <v>5104.2411726517294</v>
      </c>
      <c r="AP270" s="13">
        <f t="shared" si="276"/>
        <v>2922.2004777624052</v>
      </c>
      <c r="AQ270" s="13">
        <f t="shared" si="251"/>
        <v>18820.463058691992</v>
      </c>
      <c r="AR270" s="13">
        <f t="shared" si="277"/>
        <v>2992.1650244489924</v>
      </c>
      <c r="AS270" s="38">
        <f t="shared" si="252"/>
        <v>5104.2411726517294</v>
      </c>
      <c r="AT270" s="37">
        <f t="shared" si="253"/>
        <v>1575.2228181052485</v>
      </c>
      <c r="AU270" s="13">
        <f t="shared" si="254"/>
        <v>5345.449946784669</v>
      </c>
      <c r="AV270">
        <f t="shared" si="278"/>
        <v>1595.0943792457119</v>
      </c>
      <c r="AW270" s="13">
        <f t="shared" si="255"/>
        <v>1978.4794576065265</v>
      </c>
      <c r="AX270" s="13">
        <f t="shared" si="279"/>
        <v>1576.0422831813432</v>
      </c>
      <c r="AY270" s="13">
        <f t="shared" si="256"/>
        <v>18820.463058691992</v>
      </c>
      <c r="AZ270">
        <f t="shared" si="280"/>
        <v>1646.0068298679305</v>
      </c>
      <c r="BA270" s="13">
        <f t="shared" si="257"/>
        <v>1978.4794576065265</v>
      </c>
      <c r="BB270" s="37">
        <f t="shared" si="258"/>
        <v>1183.7374981592766</v>
      </c>
      <c r="BC270" s="13">
        <f t="shared" si="259"/>
        <v>8018.1749201770026</v>
      </c>
      <c r="BD270">
        <f t="shared" si="281"/>
        <v>1213.5448398699718</v>
      </c>
      <c r="BE270" s="13">
        <f t="shared" si="260"/>
        <v>1574.3100310468933</v>
      </c>
      <c r="BF270" s="13">
        <f t="shared" si="282"/>
        <v>1184.8195383125708</v>
      </c>
      <c r="BG270" s="13">
        <f t="shared" si="261"/>
        <v>18820.463058691992</v>
      </c>
      <c r="BH270">
        <f t="shared" si="283"/>
        <v>1254.784084999158</v>
      </c>
      <c r="BI270" s="13">
        <f t="shared" si="262"/>
        <v>1574.3100310468933</v>
      </c>
      <c r="BJ270" s="115">
        <f t="shared" si="263"/>
        <v>2281.2151501403541</v>
      </c>
      <c r="BK270" s="13">
        <f t="shared" si="264"/>
        <v>8018.1749201770026</v>
      </c>
      <c r="BL270">
        <f t="shared" si="284"/>
        <v>2311.0224918510494</v>
      </c>
      <c r="BM270" s="116">
        <f t="shared" si="265"/>
        <v>2285.183881040547</v>
      </c>
      <c r="BN270" s="13">
        <f t="shared" si="285"/>
        <v>2282.2971902936483</v>
      </c>
      <c r="BO270" s="13">
        <f t="shared" si="266"/>
        <v>18820.463058691992</v>
      </c>
      <c r="BP270">
        <f t="shared" si="286"/>
        <v>2352.2617369802356</v>
      </c>
      <c r="BQ270" s="13">
        <f t="shared" si="267"/>
        <v>2285.183881040547</v>
      </c>
      <c r="BR270" s="37">
        <f t="shared" si="268"/>
        <v>356.50079163128652</v>
      </c>
      <c r="BS270" s="13">
        <f t="shared" si="269"/>
        <v>8018.1749201770026</v>
      </c>
      <c r="BT270">
        <f t="shared" si="287"/>
        <v>386.30813334198172</v>
      </c>
      <c r="BU270" s="13">
        <f t="shared" si="270"/>
        <v>1000.7969427396886</v>
      </c>
      <c r="BV270" s="13">
        <f t="shared" si="288"/>
        <v>357.58283178458066</v>
      </c>
      <c r="BW270" s="13">
        <f t="shared" si="271"/>
        <v>18820.463058691992</v>
      </c>
      <c r="BX270">
        <f t="shared" si="289"/>
        <v>427.54737847116797</v>
      </c>
      <c r="BY270" s="13">
        <f t="shared" si="272"/>
        <v>1000.7969427396886</v>
      </c>
    </row>
    <row r="271" spans="29:77" x14ac:dyDescent="0.2">
      <c r="AC271">
        <v>270</v>
      </c>
      <c r="AD271" s="37">
        <f t="shared" si="243"/>
        <v>4503.4195539657812</v>
      </c>
      <c r="AE271" s="13">
        <f t="shared" si="244"/>
        <v>10690.899893569338</v>
      </c>
      <c r="AF271">
        <f t="shared" si="290"/>
        <v>4543.0154794975197</v>
      </c>
      <c r="AG271" s="13">
        <f t="shared" si="245"/>
        <v>5549.9303857118939</v>
      </c>
      <c r="AH271" s="13">
        <f t="shared" si="273"/>
        <v>4504.9776917865256</v>
      </c>
      <c r="AI271" s="13">
        <f t="shared" si="246"/>
        <v>18820.463058691992</v>
      </c>
      <c r="AJ271">
        <f t="shared" si="274"/>
        <v>4574.6831105224219</v>
      </c>
      <c r="AK271" s="13">
        <f t="shared" si="247"/>
        <v>5549.9303857118939</v>
      </c>
      <c r="AL271" s="37">
        <f t="shared" si="248"/>
        <v>2920.3624522220098</v>
      </c>
      <c r="AM271" s="13">
        <f t="shared" si="249"/>
        <v>13363.624866961673</v>
      </c>
      <c r="AN271">
        <f t="shared" si="275"/>
        <v>2969.8573591366826</v>
      </c>
      <c r="AO271" s="13">
        <f t="shared" si="250"/>
        <v>5104.2411726517294</v>
      </c>
      <c r="AP271" s="13">
        <f t="shared" si="276"/>
        <v>2922.2004777624052</v>
      </c>
      <c r="AQ271" s="13">
        <f t="shared" si="251"/>
        <v>18820.463058691992</v>
      </c>
      <c r="AR271" s="13">
        <f t="shared" si="277"/>
        <v>2991.9058964983014</v>
      </c>
      <c r="AS271" s="38">
        <f t="shared" si="252"/>
        <v>5104.2411726517294</v>
      </c>
      <c r="AT271" s="37">
        <f t="shared" si="253"/>
        <v>1575.2228181052485</v>
      </c>
      <c r="AU271" s="13">
        <f t="shared" si="254"/>
        <v>5345.449946784669</v>
      </c>
      <c r="AV271">
        <f t="shared" si="278"/>
        <v>1595.0207808711177</v>
      </c>
      <c r="AW271" s="13">
        <f t="shared" si="255"/>
        <v>1978.4794576065265</v>
      </c>
      <c r="AX271" s="13">
        <f t="shared" si="279"/>
        <v>1576.0422831813432</v>
      </c>
      <c r="AY271" s="13">
        <f t="shared" si="256"/>
        <v>18820.463058691992</v>
      </c>
      <c r="AZ271">
        <f t="shared" si="280"/>
        <v>1645.7477019172395</v>
      </c>
      <c r="BA271" s="13">
        <f t="shared" si="257"/>
        <v>1978.4794576065265</v>
      </c>
      <c r="BB271" s="37">
        <f t="shared" si="258"/>
        <v>1183.7374981592766</v>
      </c>
      <c r="BC271" s="13">
        <f t="shared" si="259"/>
        <v>8018.1749201770026</v>
      </c>
      <c r="BD271">
        <f t="shared" si="281"/>
        <v>1213.4344423080804</v>
      </c>
      <c r="BE271" s="13">
        <f t="shared" si="260"/>
        <v>1574.3100310468933</v>
      </c>
      <c r="BF271" s="13">
        <f t="shared" si="282"/>
        <v>1184.8195383125708</v>
      </c>
      <c r="BG271" s="13">
        <f t="shared" si="261"/>
        <v>18820.463058691992</v>
      </c>
      <c r="BH271">
        <f t="shared" si="283"/>
        <v>1254.5249570484671</v>
      </c>
      <c r="BI271" s="13">
        <f t="shared" si="262"/>
        <v>1574.3100310468933</v>
      </c>
      <c r="BJ271" s="115">
        <f t="shared" si="263"/>
        <v>2281.2151501403541</v>
      </c>
      <c r="BK271" s="13">
        <f t="shared" si="264"/>
        <v>8018.1749201770026</v>
      </c>
      <c r="BL271">
        <f t="shared" si="284"/>
        <v>2310.9120942891577</v>
      </c>
      <c r="BM271" s="116">
        <f t="shared" si="265"/>
        <v>2285.183881040547</v>
      </c>
      <c r="BN271" s="13">
        <f t="shared" si="285"/>
        <v>2282.2971902936483</v>
      </c>
      <c r="BO271" s="13">
        <f t="shared" si="266"/>
        <v>18820.463058691992</v>
      </c>
      <c r="BP271">
        <f t="shared" si="286"/>
        <v>2352.0026090295446</v>
      </c>
      <c r="BQ271" s="13">
        <f t="shared" si="267"/>
        <v>2285.183881040547</v>
      </c>
      <c r="BR271" s="37">
        <f t="shared" si="268"/>
        <v>356.50079163128652</v>
      </c>
      <c r="BS271" s="13">
        <f t="shared" si="269"/>
        <v>8018.1749201770026</v>
      </c>
      <c r="BT271">
        <f t="shared" si="287"/>
        <v>386.19773578009023</v>
      </c>
      <c r="BU271" s="13">
        <f t="shared" si="270"/>
        <v>1000.7969427396886</v>
      </c>
      <c r="BV271" s="13">
        <f t="shared" si="288"/>
        <v>357.58283178458066</v>
      </c>
      <c r="BW271" s="13">
        <f t="shared" si="271"/>
        <v>18820.463058691992</v>
      </c>
      <c r="BX271">
        <f t="shared" si="289"/>
        <v>427.28825052047694</v>
      </c>
      <c r="BY271" s="13">
        <f t="shared" si="272"/>
        <v>1000.7969427396886</v>
      </c>
    </row>
    <row r="272" spans="29:77" x14ac:dyDescent="0.2">
      <c r="AC272">
        <v>271</v>
      </c>
      <c r="AD272" s="37">
        <f t="shared" si="243"/>
        <v>4503.4195539657812</v>
      </c>
      <c r="AE272" s="13">
        <f t="shared" si="244"/>
        <v>10690.899893569338</v>
      </c>
      <c r="AF272">
        <f t="shared" si="290"/>
        <v>4542.8693690712034</v>
      </c>
      <c r="AG272" s="13">
        <f t="shared" si="245"/>
        <v>5549.9303857118939</v>
      </c>
      <c r="AH272" s="13">
        <f t="shared" si="273"/>
        <v>4504.9776917865256</v>
      </c>
      <c r="AI272" s="13">
        <f t="shared" si="246"/>
        <v>18820.463058691992</v>
      </c>
      <c r="AJ272">
        <f t="shared" si="274"/>
        <v>4574.4258949551304</v>
      </c>
      <c r="AK272" s="13">
        <f t="shared" si="247"/>
        <v>5549.9303857118939</v>
      </c>
      <c r="AL272" s="37">
        <f t="shared" si="248"/>
        <v>2920.3624522220098</v>
      </c>
      <c r="AM272" s="13">
        <f t="shared" si="249"/>
        <v>13363.624866961673</v>
      </c>
      <c r="AN272">
        <f t="shared" si="275"/>
        <v>2969.6747211037873</v>
      </c>
      <c r="AO272" s="13">
        <f t="shared" si="250"/>
        <v>5104.2411726517294</v>
      </c>
      <c r="AP272" s="13">
        <f t="shared" si="276"/>
        <v>2922.2004777624052</v>
      </c>
      <c r="AQ272" s="13">
        <f t="shared" si="251"/>
        <v>18820.463058691992</v>
      </c>
      <c r="AR272" s="13">
        <f t="shared" si="277"/>
        <v>2991.6486809310104</v>
      </c>
      <c r="AS272" s="38">
        <f t="shared" si="252"/>
        <v>5104.2411726517294</v>
      </c>
      <c r="AT272" s="37">
        <f t="shared" si="253"/>
        <v>1575.2228181052485</v>
      </c>
      <c r="AU272" s="13">
        <f t="shared" si="254"/>
        <v>5345.449946784669</v>
      </c>
      <c r="AV272">
        <f t="shared" si="278"/>
        <v>1594.9477256579594</v>
      </c>
      <c r="AW272" s="13">
        <f t="shared" si="255"/>
        <v>1978.4794576065265</v>
      </c>
      <c r="AX272" s="13">
        <f t="shared" si="279"/>
        <v>1576.0422831813432</v>
      </c>
      <c r="AY272" s="13">
        <f t="shared" si="256"/>
        <v>18820.463058691992</v>
      </c>
      <c r="AZ272">
        <f t="shared" si="280"/>
        <v>1645.4904863499485</v>
      </c>
      <c r="BA272" s="13">
        <f t="shared" si="257"/>
        <v>1978.4794576065265</v>
      </c>
      <c r="BB272" s="37">
        <f t="shared" si="258"/>
        <v>1183.7374981592766</v>
      </c>
      <c r="BC272" s="13">
        <f t="shared" si="259"/>
        <v>8018.1749201770026</v>
      </c>
      <c r="BD272">
        <f t="shared" si="281"/>
        <v>1213.324859488343</v>
      </c>
      <c r="BE272" s="13">
        <f t="shared" si="260"/>
        <v>1574.3100310468933</v>
      </c>
      <c r="BF272" s="13">
        <f t="shared" si="282"/>
        <v>1184.8195383125708</v>
      </c>
      <c r="BG272" s="13">
        <f t="shared" si="261"/>
        <v>18820.463058691992</v>
      </c>
      <c r="BH272">
        <f t="shared" si="283"/>
        <v>1254.267741481176</v>
      </c>
      <c r="BI272" s="13">
        <f t="shared" si="262"/>
        <v>1574.3100310468933</v>
      </c>
      <c r="BJ272" s="115">
        <f t="shared" si="263"/>
        <v>2281.2151501403541</v>
      </c>
      <c r="BK272" s="13">
        <f t="shared" si="264"/>
        <v>8018.1749201770026</v>
      </c>
      <c r="BL272">
        <f t="shared" si="284"/>
        <v>2310.8025114694206</v>
      </c>
      <c r="BM272" s="116">
        <f t="shared" si="265"/>
        <v>2285.183881040547</v>
      </c>
      <c r="BN272" s="13">
        <f t="shared" si="285"/>
        <v>2282.2971902936483</v>
      </c>
      <c r="BO272" s="13">
        <f t="shared" si="266"/>
        <v>18820.463058691992</v>
      </c>
      <c r="BP272">
        <f t="shared" si="286"/>
        <v>2351.7453934622536</v>
      </c>
      <c r="BQ272" s="13">
        <f t="shared" si="267"/>
        <v>2285.183881040547</v>
      </c>
      <c r="BR272" s="37">
        <f t="shared" si="268"/>
        <v>356.50079163128652</v>
      </c>
      <c r="BS272" s="13">
        <f t="shared" si="269"/>
        <v>8018.1749201770026</v>
      </c>
      <c r="BT272">
        <f t="shared" si="287"/>
        <v>386.08815296035294</v>
      </c>
      <c r="BU272" s="13">
        <f t="shared" si="270"/>
        <v>1000.7969427396886</v>
      </c>
      <c r="BV272" s="13">
        <f t="shared" si="288"/>
        <v>357.58283178458066</v>
      </c>
      <c r="BW272" s="13">
        <f t="shared" si="271"/>
        <v>18820.463058691992</v>
      </c>
      <c r="BX272">
        <f t="shared" si="289"/>
        <v>427.03103495318578</v>
      </c>
      <c r="BY272" s="13">
        <f t="shared" si="272"/>
        <v>1000.7969427396886</v>
      </c>
    </row>
    <row r="273" spans="29:77" x14ac:dyDescent="0.2">
      <c r="AC273">
        <v>272</v>
      </c>
      <c r="AD273" s="37">
        <f t="shared" si="243"/>
        <v>4503.4195539657812</v>
      </c>
      <c r="AE273" s="13">
        <f t="shared" si="244"/>
        <v>10690.899893569338</v>
      </c>
      <c r="AF273">
        <f t="shared" si="290"/>
        <v>4542.7243329862567</v>
      </c>
      <c r="AG273" s="13">
        <f t="shared" si="245"/>
        <v>5549.9303857118939</v>
      </c>
      <c r="AH273" s="13">
        <f t="shared" si="273"/>
        <v>4504.9776917865256</v>
      </c>
      <c r="AI273" s="13">
        <f t="shared" si="246"/>
        <v>18820.463058691992</v>
      </c>
      <c r="AJ273">
        <f t="shared" si="274"/>
        <v>4574.1705706787752</v>
      </c>
      <c r="AK273" s="13">
        <f t="shared" si="247"/>
        <v>5549.9303857118939</v>
      </c>
      <c r="AL273" s="37">
        <f t="shared" si="248"/>
        <v>2920.3624522220098</v>
      </c>
      <c r="AM273" s="13">
        <f t="shared" si="249"/>
        <v>13363.624866961673</v>
      </c>
      <c r="AN273">
        <f t="shared" si="275"/>
        <v>2969.4934259976044</v>
      </c>
      <c r="AO273" s="13">
        <f t="shared" si="250"/>
        <v>5104.2411726517294</v>
      </c>
      <c r="AP273" s="13">
        <f t="shared" si="276"/>
        <v>2922.2004777624052</v>
      </c>
      <c r="AQ273" s="13">
        <f t="shared" si="251"/>
        <v>18820.463058691992</v>
      </c>
      <c r="AR273" s="13">
        <f t="shared" si="277"/>
        <v>2991.3933566546552</v>
      </c>
      <c r="AS273" s="38">
        <f t="shared" si="252"/>
        <v>5104.2411726517294</v>
      </c>
      <c r="AT273" s="37">
        <f t="shared" si="253"/>
        <v>1575.2228181052485</v>
      </c>
      <c r="AU273" s="13">
        <f t="shared" si="254"/>
        <v>5345.449946784669</v>
      </c>
      <c r="AV273">
        <f t="shared" si="278"/>
        <v>1594.8752076154863</v>
      </c>
      <c r="AW273" s="13">
        <f t="shared" si="255"/>
        <v>1978.4794576065265</v>
      </c>
      <c r="AX273" s="13">
        <f t="shared" si="279"/>
        <v>1576.0422831813432</v>
      </c>
      <c r="AY273" s="13">
        <f t="shared" si="256"/>
        <v>18820.463058691992</v>
      </c>
      <c r="AZ273">
        <f t="shared" si="280"/>
        <v>1645.2351620735933</v>
      </c>
      <c r="BA273" s="13">
        <f t="shared" si="257"/>
        <v>1978.4794576065265</v>
      </c>
      <c r="BB273" s="37">
        <f t="shared" si="258"/>
        <v>1183.7374981592766</v>
      </c>
      <c r="BC273" s="13">
        <f t="shared" si="259"/>
        <v>8018.1749201770026</v>
      </c>
      <c r="BD273">
        <f t="shared" si="281"/>
        <v>1213.2160824246332</v>
      </c>
      <c r="BE273" s="13">
        <f t="shared" si="260"/>
        <v>1574.3100310468933</v>
      </c>
      <c r="BF273" s="13">
        <f t="shared" si="282"/>
        <v>1184.8195383125708</v>
      </c>
      <c r="BG273" s="13">
        <f t="shared" si="261"/>
        <v>18820.463058691992</v>
      </c>
      <c r="BH273">
        <f t="shared" si="283"/>
        <v>1254.0124172048208</v>
      </c>
      <c r="BI273" s="13">
        <f t="shared" si="262"/>
        <v>1574.3100310468933</v>
      </c>
      <c r="BJ273" s="115">
        <f t="shared" si="263"/>
        <v>2281.2151501403541</v>
      </c>
      <c r="BK273" s="13">
        <f t="shared" si="264"/>
        <v>8018.1749201770026</v>
      </c>
      <c r="BL273">
        <f t="shared" si="284"/>
        <v>2310.6937344057105</v>
      </c>
      <c r="BM273" s="116">
        <f t="shared" si="265"/>
        <v>2285.183881040547</v>
      </c>
      <c r="BN273" s="13">
        <f t="shared" si="285"/>
        <v>2282.2971902936483</v>
      </c>
      <c r="BO273" s="13">
        <f t="shared" si="266"/>
        <v>18820.463058691992</v>
      </c>
      <c r="BP273">
        <f t="shared" si="286"/>
        <v>2351.4900691858984</v>
      </c>
      <c r="BQ273" s="13">
        <f t="shared" si="267"/>
        <v>2285.183881040547</v>
      </c>
      <c r="BR273" s="37">
        <f t="shared" si="268"/>
        <v>356.50079163128652</v>
      </c>
      <c r="BS273" s="13">
        <f t="shared" si="269"/>
        <v>8018.1749201770026</v>
      </c>
      <c r="BT273">
        <f t="shared" si="287"/>
        <v>385.97937589664315</v>
      </c>
      <c r="BU273" s="13">
        <f t="shared" si="270"/>
        <v>1000.7969427396886</v>
      </c>
      <c r="BV273" s="13">
        <f t="shared" si="288"/>
        <v>357.58283178458066</v>
      </c>
      <c r="BW273" s="13">
        <f t="shared" si="271"/>
        <v>18820.463058691992</v>
      </c>
      <c r="BX273">
        <f t="shared" si="289"/>
        <v>426.77571067683061</v>
      </c>
      <c r="BY273" s="13">
        <f t="shared" si="272"/>
        <v>1000.7969427396886</v>
      </c>
    </row>
    <row r="274" spans="29:77" x14ac:dyDescent="0.2">
      <c r="AC274">
        <v>273</v>
      </c>
      <c r="AD274" s="37">
        <f t="shared" si="243"/>
        <v>4503.4195539657812</v>
      </c>
      <c r="AE274" s="13">
        <f t="shared" si="244"/>
        <v>10690.899893569338</v>
      </c>
      <c r="AF274">
        <f t="shared" si="290"/>
        <v>4542.5803594367308</v>
      </c>
      <c r="AG274" s="13">
        <f t="shared" si="245"/>
        <v>5549.9303857118939</v>
      </c>
      <c r="AH274" s="13">
        <f t="shared" si="273"/>
        <v>4504.9776917865256</v>
      </c>
      <c r="AI274" s="13">
        <f t="shared" si="246"/>
        <v>18820.463058691992</v>
      </c>
      <c r="AJ274">
        <f t="shared" si="274"/>
        <v>4573.9171169099391</v>
      </c>
      <c r="AK274" s="13">
        <f t="shared" si="247"/>
        <v>5549.9303857118939</v>
      </c>
      <c r="AL274" s="37">
        <f t="shared" si="248"/>
        <v>2920.3624522220098</v>
      </c>
      <c r="AM274" s="13">
        <f t="shared" si="249"/>
        <v>13363.624866961673</v>
      </c>
      <c r="AN274">
        <f t="shared" si="275"/>
        <v>2969.3134590606974</v>
      </c>
      <c r="AO274" s="13">
        <f t="shared" si="250"/>
        <v>5104.2411726517294</v>
      </c>
      <c r="AP274" s="13">
        <f t="shared" si="276"/>
        <v>2922.2004777624052</v>
      </c>
      <c r="AQ274" s="13">
        <f t="shared" si="251"/>
        <v>18820.463058691992</v>
      </c>
      <c r="AR274" s="13">
        <f t="shared" si="277"/>
        <v>2991.1399028858191</v>
      </c>
      <c r="AS274" s="38">
        <f t="shared" si="252"/>
        <v>5104.2411726517294</v>
      </c>
      <c r="AT274" s="37">
        <f t="shared" si="253"/>
        <v>1575.2228181052485</v>
      </c>
      <c r="AU274" s="13">
        <f t="shared" si="254"/>
        <v>5345.449946784669</v>
      </c>
      <c r="AV274">
        <f t="shared" si="278"/>
        <v>1594.8032208407235</v>
      </c>
      <c r="AW274" s="13">
        <f t="shared" si="255"/>
        <v>1978.4794576065265</v>
      </c>
      <c r="AX274" s="13">
        <f t="shared" si="279"/>
        <v>1576.0422831813432</v>
      </c>
      <c r="AY274" s="13">
        <f t="shared" si="256"/>
        <v>18820.463058691992</v>
      </c>
      <c r="AZ274">
        <f t="shared" si="280"/>
        <v>1644.9817083047571</v>
      </c>
      <c r="BA274" s="13">
        <f t="shared" si="257"/>
        <v>1978.4794576065265</v>
      </c>
      <c r="BB274" s="37">
        <f t="shared" si="258"/>
        <v>1183.7374981592766</v>
      </c>
      <c r="BC274" s="13">
        <f t="shared" si="259"/>
        <v>8018.1749201770026</v>
      </c>
      <c r="BD274">
        <f t="shared" si="281"/>
        <v>1213.108102262489</v>
      </c>
      <c r="BE274" s="13">
        <f t="shared" si="260"/>
        <v>1574.3100310468933</v>
      </c>
      <c r="BF274" s="13">
        <f t="shared" si="282"/>
        <v>1184.8195383125708</v>
      </c>
      <c r="BG274" s="13">
        <f t="shared" si="261"/>
        <v>18820.463058691992</v>
      </c>
      <c r="BH274">
        <f t="shared" si="283"/>
        <v>1253.7589634359847</v>
      </c>
      <c r="BI274" s="13">
        <f t="shared" si="262"/>
        <v>1574.3100310468933</v>
      </c>
      <c r="BJ274" s="115">
        <f t="shared" si="263"/>
        <v>2281.2151501403541</v>
      </c>
      <c r="BK274" s="13">
        <f t="shared" si="264"/>
        <v>8018.1749201770026</v>
      </c>
      <c r="BL274">
        <f t="shared" si="284"/>
        <v>2310.5857542435665</v>
      </c>
      <c r="BM274" s="116">
        <f t="shared" si="265"/>
        <v>2285.183881040547</v>
      </c>
      <c r="BN274" s="13">
        <f t="shared" si="285"/>
        <v>2282.2971902936483</v>
      </c>
      <c r="BO274" s="13">
        <f t="shared" si="266"/>
        <v>18820.463058691992</v>
      </c>
      <c r="BP274">
        <f t="shared" si="286"/>
        <v>2351.2366154170622</v>
      </c>
      <c r="BQ274" s="13">
        <f t="shared" si="267"/>
        <v>2285.183881040547</v>
      </c>
      <c r="BR274" s="37">
        <f t="shared" si="268"/>
        <v>356.50079163128652</v>
      </c>
      <c r="BS274" s="13">
        <f t="shared" si="269"/>
        <v>8018.1749201770026</v>
      </c>
      <c r="BT274">
        <f t="shared" si="287"/>
        <v>385.871395734499</v>
      </c>
      <c r="BU274" s="13">
        <f t="shared" si="270"/>
        <v>1000.7969427396886</v>
      </c>
      <c r="BV274" s="13">
        <f t="shared" si="288"/>
        <v>357.58283178458066</v>
      </c>
      <c r="BW274" s="13">
        <f t="shared" si="271"/>
        <v>18820.463058691992</v>
      </c>
      <c r="BX274">
        <f t="shared" si="289"/>
        <v>426.52225690799457</v>
      </c>
      <c r="BY274" s="13">
        <f t="shared" si="272"/>
        <v>1000.7969427396886</v>
      </c>
    </row>
    <row r="275" spans="29:77" x14ac:dyDescent="0.2">
      <c r="AC275">
        <v>274</v>
      </c>
      <c r="AD275" s="37">
        <f t="shared" si="243"/>
        <v>4503.4195539657812</v>
      </c>
      <c r="AE275" s="13">
        <f t="shared" si="244"/>
        <v>10690.899893569338</v>
      </c>
      <c r="AF275">
        <f t="shared" si="290"/>
        <v>4542.4374367890268</v>
      </c>
      <c r="AG275" s="13">
        <f t="shared" si="245"/>
        <v>5549.9303857118939</v>
      </c>
      <c r="AH275" s="13">
        <f t="shared" si="273"/>
        <v>4504.9776917865256</v>
      </c>
      <c r="AI275" s="13">
        <f t="shared" si="246"/>
        <v>18820.463058691992</v>
      </c>
      <c r="AJ275">
        <f t="shared" si="274"/>
        <v>4573.665513168613</v>
      </c>
      <c r="AK275" s="13">
        <f t="shared" si="247"/>
        <v>5549.9303857118939</v>
      </c>
      <c r="AL275" s="37">
        <f t="shared" si="248"/>
        <v>2920.3624522220098</v>
      </c>
      <c r="AM275" s="13">
        <f t="shared" si="249"/>
        <v>13363.624866961673</v>
      </c>
      <c r="AN275">
        <f t="shared" si="275"/>
        <v>2969.1348057510668</v>
      </c>
      <c r="AO275" s="13">
        <f t="shared" si="250"/>
        <v>5104.2411726517294</v>
      </c>
      <c r="AP275" s="13">
        <f t="shared" si="276"/>
        <v>2922.2004777624052</v>
      </c>
      <c r="AQ275" s="13">
        <f t="shared" si="251"/>
        <v>18820.463058691992</v>
      </c>
      <c r="AR275" s="13">
        <f t="shared" si="277"/>
        <v>2990.8882991444925</v>
      </c>
      <c r="AS275" s="38">
        <f t="shared" si="252"/>
        <v>5104.2411726517294</v>
      </c>
      <c r="AT275" s="37">
        <f t="shared" si="253"/>
        <v>1575.2228181052485</v>
      </c>
      <c r="AU275" s="13">
        <f t="shared" si="254"/>
        <v>5345.449946784669</v>
      </c>
      <c r="AV275">
        <f t="shared" si="278"/>
        <v>1594.7317595168713</v>
      </c>
      <c r="AW275" s="13">
        <f t="shared" si="255"/>
        <v>1978.4794576065265</v>
      </c>
      <c r="AX275" s="13">
        <f t="shared" si="279"/>
        <v>1576.0422831813432</v>
      </c>
      <c r="AY275" s="13">
        <f t="shared" si="256"/>
        <v>18820.463058691992</v>
      </c>
      <c r="AZ275">
        <f t="shared" si="280"/>
        <v>1644.7301045634308</v>
      </c>
      <c r="BA275" s="13">
        <f t="shared" si="257"/>
        <v>1978.4794576065265</v>
      </c>
      <c r="BB275" s="37">
        <f t="shared" si="258"/>
        <v>1183.7374981592766</v>
      </c>
      <c r="BC275" s="13">
        <f t="shared" si="259"/>
        <v>8018.1749201770026</v>
      </c>
      <c r="BD275">
        <f t="shared" si="281"/>
        <v>1213.000910276711</v>
      </c>
      <c r="BE275" s="13">
        <f t="shared" si="260"/>
        <v>1574.3100310468933</v>
      </c>
      <c r="BF275" s="13">
        <f t="shared" si="282"/>
        <v>1184.8195383125708</v>
      </c>
      <c r="BG275" s="13">
        <f t="shared" si="261"/>
        <v>18820.463058691992</v>
      </c>
      <c r="BH275">
        <f t="shared" si="283"/>
        <v>1253.5073596946584</v>
      </c>
      <c r="BI275" s="13">
        <f t="shared" si="262"/>
        <v>1574.3100310468933</v>
      </c>
      <c r="BJ275" s="115">
        <f t="shared" si="263"/>
        <v>2281.2151501403541</v>
      </c>
      <c r="BK275" s="13">
        <f t="shared" si="264"/>
        <v>8018.1749201770026</v>
      </c>
      <c r="BL275">
        <f t="shared" si="284"/>
        <v>2310.4785622577883</v>
      </c>
      <c r="BM275" s="116">
        <f t="shared" si="265"/>
        <v>2285.183881040547</v>
      </c>
      <c r="BN275" s="13">
        <f t="shared" si="285"/>
        <v>2282.2971902936483</v>
      </c>
      <c r="BO275" s="13">
        <f t="shared" si="266"/>
        <v>18820.463058691992</v>
      </c>
      <c r="BP275">
        <f t="shared" si="286"/>
        <v>2350.9850116757357</v>
      </c>
      <c r="BQ275" s="13">
        <f t="shared" si="267"/>
        <v>2285.183881040547</v>
      </c>
      <c r="BR275" s="37">
        <f t="shared" si="268"/>
        <v>356.50079163128652</v>
      </c>
      <c r="BS275" s="13">
        <f t="shared" si="269"/>
        <v>8018.1749201770026</v>
      </c>
      <c r="BT275">
        <f t="shared" si="287"/>
        <v>385.76420374872083</v>
      </c>
      <c r="BU275" s="13">
        <f t="shared" si="270"/>
        <v>1000.7969427396886</v>
      </c>
      <c r="BV275" s="13">
        <f t="shared" si="288"/>
        <v>357.58283178458066</v>
      </c>
      <c r="BW275" s="13">
        <f t="shared" si="271"/>
        <v>18820.463058691992</v>
      </c>
      <c r="BX275">
        <f t="shared" si="289"/>
        <v>426.27065316666824</v>
      </c>
      <c r="BY275" s="13">
        <f t="shared" si="272"/>
        <v>1000.7969427396886</v>
      </c>
    </row>
    <row r="276" spans="29:77" x14ac:dyDescent="0.2">
      <c r="AC276">
        <v>275</v>
      </c>
      <c r="AD276" s="37">
        <f t="shared" si="243"/>
        <v>4503.4195539657812</v>
      </c>
      <c r="AE276" s="13">
        <f t="shared" si="244"/>
        <v>10690.899893569338</v>
      </c>
      <c r="AF276">
        <f t="shared" si="290"/>
        <v>4542.2955535787605</v>
      </c>
      <c r="AG276" s="13">
        <f t="shared" si="245"/>
        <v>5549.9303857118939</v>
      </c>
      <c r="AH276" s="13">
        <f t="shared" si="273"/>
        <v>4504.9776917865256</v>
      </c>
      <c r="AI276" s="13">
        <f t="shared" si="246"/>
        <v>18820.463058691992</v>
      </c>
      <c r="AJ276">
        <f t="shared" si="274"/>
        <v>4573.4157392726784</v>
      </c>
      <c r="AK276" s="13">
        <f t="shared" si="247"/>
        <v>5549.9303857118939</v>
      </c>
      <c r="AL276" s="37">
        <f t="shared" si="248"/>
        <v>2920.3624522220098</v>
      </c>
      <c r="AM276" s="13">
        <f t="shared" si="249"/>
        <v>13363.624866961673</v>
      </c>
      <c r="AN276">
        <f t="shared" si="275"/>
        <v>2968.9574517382339</v>
      </c>
      <c r="AO276" s="13">
        <f t="shared" si="250"/>
        <v>5104.2411726517294</v>
      </c>
      <c r="AP276" s="13">
        <f t="shared" si="276"/>
        <v>2922.2004777624052</v>
      </c>
      <c r="AQ276" s="13">
        <f t="shared" si="251"/>
        <v>18820.463058691992</v>
      </c>
      <c r="AR276" s="13">
        <f t="shared" si="277"/>
        <v>2990.6385252485579</v>
      </c>
      <c r="AS276" s="38">
        <f t="shared" si="252"/>
        <v>5104.2411726517294</v>
      </c>
      <c r="AT276" s="37">
        <f t="shared" si="253"/>
        <v>1575.2228181052485</v>
      </c>
      <c r="AU276" s="13">
        <f t="shared" si="254"/>
        <v>5345.449946784669</v>
      </c>
      <c r="AV276">
        <f t="shared" si="278"/>
        <v>1594.6608179117381</v>
      </c>
      <c r="AW276" s="13">
        <f t="shared" si="255"/>
        <v>1978.4794576065265</v>
      </c>
      <c r="AX276" s="13">
        <f t="shared" si="279"/>
        <v>1576.0422831813432</v>
      </c>
      <c r="AY276" s="13">
        <f t="shared" si="256"/>
        <v>18820.463058691992</v>
      </c>
      <c r="AZ276">
        <f t="shared" si="280"/>
        <v>1644.480330667496</v>
      </c>
      <c r="BA276" s="13">
        <f t="shared" si="257"/>
        <v>1978.4794576065265</v>
      </c>
      <c r="BB276" s="37">
        <f t="shared" si="258"/>
        <v>1183.7374981592766</v>
      </c>
      <c r="BC276" s="13">
        <f t="shared" si="259"/>
        <v>8018.1749201770026</v>
      </c>
      <c r="BD276">
        <f t="shared" si="281"/>
        <v>1212.894497869011</v>
      </c>
      <c r="BE276" s="13">
        <f t="shared" si="260"/>
        <v>1574.3100310468933</v>
      </c>
      <c r="BF276" s="13">
        <f t="shared" si="282"/>
        <v>1184.8195383125708</v>
      </c>
      <c r="BG276" s="13">
        <f t="shared" si="261"/>
        <v>18820.463058691992</v>
      </c>
      <c r="BH276">
        <f t="shared" si="283"/>
        <v>1253.2575857987235</v>
      </c>
      <c r="BI276" s="13">
        <f t="shared" si="262"/>
        <v>1574.3100310468933</v>
      </c>
      <c r="BJ276" s="115">
        <f t="shared" si="263"/>
        <v>2281.2151501403541</v>
      </c>
      <c r="BK276" s="13">
        <f t="shared" si="264"/>
        <v>8018.1749201770026</v>
      </c>
      <c r="BL276">
        <f t="shared" si="284"/>
        <v>2310.3721498500886</v>
      </c>
      <c r="BM276" s="116">
        <f t="shared" si="265"/>
        <v>2285.183881040547</v>
      </c>
      <c r="BN276" s="13">
        <f t="shared" si="285"/>
        <v>2282.2971902936483</v>
      </c>
      <c r="BO276" s="13">
        <f t="shared" si="266"/>
        <v>18820.463058691992</v>
      </c>
      <c r="BP276">
        <f t="shared" si="286"/>
        <v>2350.7352377798011</v>
      </c>
      <c r="BQ276" s="13">
        <f t="shared" si="267"/>
        <v>2285.183881040547</v>
      </c>
      <c r="BR276" s="37">
        <f t="shared" si="268"/>
        <v>356.50079163128652</v>
      </c>
      <c r="BS276" s="13">
        <f t="shared" si="269"/>
        <v>8018.1749201770026</v>
      </c>
      <c r="BT276">
        <f t="shared" si="287"/>
        <v>385.6577913410211</v>
      </c>
      <c r="BU276" s="13">
        <f t="shared" si="270"/>
        <v>1000.7969427396886</v>
      </c>
      <c r="BV276" s="13">
        <f t="shared" si="288"/>
        <v>357.58283178458066</v>
      </c>
      <c r="BW276" s="13">
        <f t="shared" si="271"/>
        <v>18820.463058691992</v>
      </c>
      <c r="BX276">
        <f t="shared" si="289"/>
        <v>426.02087927073336</v>
      </c>
      <c r="BY276" s="13">
        <f t="shared" si="272"/>
        <v>1000.7969427396886</v>
      </c>
    </row>
    <row r="277" spans="29:77" x14ac:dyDescent="0.2">
      <c r="AC277">
        <v>276</v>
      </c>
      <c r="AD277" s="37">
        <f t="shared" si="243"/>
        <v>4503.4195539657812</v>
      </c>
      <c r="AE277" s="13">
        <f t="shared" si="244"/>
        <v>10690.899893569338</v>
      </c>
      <c r="AF277">
        <f t="shared" si="290"/>
        <v>4542.1546985076993</v>
      </c>
      <c r="AG277" s="13">
        <f t="shared" si="245"/>
        <v>5549.9303857118939</v>
      </c>
      <c r="AH277" s="13">
        <f t="shared" si="273"/>
        <v>4504.9776917865256</v>
      </c>
      <c r="AI277" s="13">
        <f t="shared" si="246"/>
        <v>18820.463058691992</v>
      </c>
      <c r="AJ277">
        <f t="shared" si="274"/>
        <v>4573.1677753325112</v>
      </c>
      <c r="AK277" s="13">
        <f t="shared" si="247"/>
        <v>5549.9303857118939</v>
      </c>
      <c r="AL277" s="37">
        <f t="shared" si="248"/>
        <v>2920.3624522220098</v>
      </c>
      <c r="AM277" s="13">
        <f t="shared" si="249"/>
        <v>13363.624866961673</v>
      </c>
      <c r="AN277">
        <f t="shared" si="275"/>
        <v>2968.7813828994072</v>
      </c>
      <c r="AO277" s="13">
        <f t="shared" si="250"/>
        <v>5104.2411726517294</v>
      </c>
      <c r="AP277" s="13">
        <f t="shared" si="276"/>
        <v>2922.2004777624052</v>
      </c>
      <c r="AQ277" s="13">
        <f t="shared" si="251"/>
        <v>18820.463058691992</v>
      </c>
      <c r="AR277" s="13">
        <f t="shared" si="277"/>
        <v>2990.3905613083907</v>
      </c>
      <c r="AS277" s="38">
        <f t="shared" si="252"/>
        <v>5104.2411726517294</v>
      </c>
      <c r="AT277" s="37">
        <f t="shared" si="253"/>
        <v>1575.2228181052485</v>
      </c>
      <c r="AU277" s="13">
        <f t="shared" si="254"/>
        <v>5345.449946784669</v>
      </c>
      <c r="AV277">
        <f t="shared" si="278"/>
        <v>1594.5903903762076</v>
      </c>
      <c r="AW277" s="13">
        <f t="shared" si="255"/>
        <v>1978.4794576065265</v>
      </c>
      <c r="AX277" s="13">
        <f t="shared" si="279"/>
        <v>1576.0422831813432</v>
      </c>
      <c r="AY277" s="13">
        <f t="shared" si="256"/>
        <v>18820.463058691992</v>
      </c>
      <c r="AZ277">
        <f t="shared" si="280"/>
        <v>1644.2323667273288</v>
      </c>
      <c r="BA277" s="13">
        <f t="shared" si="257"/>
        <v>1978.4794576065265</v>
      </c>
      <c r="BB277" s="37">
        <f t="shared" si="258"/>
        <v>1183.7374981592766</v>
      </c>
      <c r="BC277" s="13">
        <f t="shared" si="259"/>
        <v>8018.1749201770026</v>
      </c>
      <c r="BD277">
        <f t="shared" si="281"/>
        <v>1212.7888565657149</v>
      </c>
      <c r="BE277" s="13">
        <f t="shared" si="260"/>
        <v>1574.3100310468933</v>
      </c>
      <c r="BF277" s="13">
        <f t="shared" si="282"/>
        <v>1184.8195383125708</v>
      </c>
      <c r="BG277" s="13">
        <f t="shared" si="261"/>
        <v>18820.463058691992</v>
      </c>
      <c r="BH277">
        <f t="shared" si="283"/>
        <v>1253.0096218585563</v>
      </c>
      <c r="BI277" s="13">
        <f t="shared" si="262"/>
        <v>1574.3100310468933</v>
      </c>
      <c r="BJ277" s="115">
        <f t="shared" si="263"/>
        <v>2281.2151501403541</v>
      </c>
      <c r="BK277" s="13">
        <f t="shared" si="264"/>
        <v>8018.1749201770026</v>
      </c>
      <c r="BL277">
        <f t="shared" si="284"/>
        <v>2310.2665085467925</v>
      </c>
      <c r="BM277" s="116">
        <f t="shared" si="265"/>
        <v>2285.183881040547</v>
      </c>
      <c r="BN277" s="13">
        <f t="shared" si="285"/>
        <v>2282.2971902936483</v>
      </c>
      <c r="BO277" s="13">
        <f t="shared" si="266"/>
        <v>18820.463058691992</v>
      </c>
      <c r="BP277">
        <f t="shared" si="286"/>
        <v>2350.4872738396339</v>
      </c>
      <c r="BQ277" s="13">
        <f t="shared" si="267"/>
        <v>2285.183881040547</v>
      </c>
      <c r="BR277" s="37">
        <f t="shared" si="268"/>
        <v>356.50079163128652</v>
      </c>
      <c r="BS277" s="13">
        <f t="shared" si="269"/>
        <v>8018.1749201770026</v>
      </c>
      <c r="BT277">
        <f t="shared" si="287"/>
        <v>385.55215003772491</v>
      </c>
      <c r="BU277" s="13">
        <f t="shared" si="270"/>
        <v>1000.7969427396886</v>
      </c>
      <c r="BV277" s="13">
        <f t="shared" si="288"/>
        <v>357.58283178458066</v>
      </c>
      <c r="BW277" s="13">
        <f t="shared" si="271"/>
        <v>18820.463058691992</v>
      </c>
      <c r="BX277">
        <f t="shared" si="289"/>
        <v>425.77291533056615</v>
      </c>
      <c r="BY277" s="13">
        <f t="shared" si="272"/>
        <v>1000.7969427396886</v>
      </c>
    </row>
    <row r="278" spans="29:77" x14ac:dyDescent="0.2">
      <c r="AC278">
        <v>277</v>
      </c>
      <c r="AD278" s="37">
        <f t="shared" si="243"/>
        <v>4503.4195539657812</v>
      </c>
      <c r="AE278" s="13">
        <f t="shared" si="244"/>
        <v>10690.899893569338</v>
      </c>
      <c r="AF278">
        <f t="shared" si="290"/>
        <v>4542.0148604407605</v>
      </c>
      <c r="AG278" s="13">
        <f t="shared" si="245"/>
        <v>5549.9303857118939</v>
      </c>
      <c r="AH278" s="13">
        <f t="shared" si="273"/>
        <v>4504.9776917865256</v>
      </c>
      <c r="AI278" s="13">
        <f t="shared" si="246"/>
        <v>18820.463058691992</v>
      </c>
      <c r="AJ278">
        <f t="shared" si="274"/>
        <v>4572.9216017457029</v>
      </c>
      <c r="AK278" s="13">
        <f t="shared" si="247"/>
        <v>5549.9303857118939</v>
      </c>
      <c r="AL278" s="37">
        <f t="shared" si="248"/>
        <v>2920.3624522220098</v>
      </c>
      <c r="AM278" s="13">
        <f t="shared" si="249"/>
        <v>13363.624866961673</v>
      </c>
      <c r="AN278">
        <f t="shared" si="275"/>
        <v>2968.6065853157343</v>
      </c>
      <c r="AO278" s="13">
        <f t="shared" si="250"/>
        <v>5104.2411726517294</v>
      </c>
      <c r="AP278" s="13">
        <f t="shared" si="276"/>
        <v>2922.2004777624052</v>
      </c>
      <c r="AQ278" s="13">
        <f t="shared" si="251"/>
        <v>18820.463058691992</v>
      </c>
      <c r="AR278" s="13">
        <f t="shared" si="277"/>
        <v>2990.144387721582</v>
      </c>
      <c r="AS278" s="38">
        <f t="shared" si="252"/>
        <v>5104.2411726517294</v>
      </c>
      <c r="AT278" s="37">
        <f t="shared" si="253"/>
        <v>1575.2228181052485</v>
      </c>
      <c r="AU278" s="13">
        <f t="shared" si="254"/>
        <v>5345.449946784669</v>
      </c>
      <c r="AV278">
        <f t="shared" si="278"/>
        <v>1594.5204713427383</v>
      </c>
      <c r="AW278" s="13">
        <f t="shared" si="255"/>
        <v>1978.4794576065265</v>
      </c>
      <c r="AX278" s="13">
        <f t="shared" si="279"/>
        <v>1576.0422831813432</v>
      </c>
      <c r="AY278" s="13">
        <f t="shared" si="256"/>
        <v>18820.463058691992</v>
      </c>
      <c r="AZ278">
        <f t="shared" si="280"/>
        <v>1643.9861931405201</v>
      </c>
      <c r="BA278" s="13">
        <f t="shared" si="257"/>
        <v>1978.4794576065265</v>
      </c>
      <c r="BB278" s="37">
        <f t="shared" si="258"/>
        <v>1183.7374981592766</v>
      </c>
      <c r="BC278" s="13">
        <f t="shared" si="259"/>
        <v>8018.1749201770026</v>
      </c>
      <c r="BD278">
        <f t="shared" si="281"/>
        <v>1212.6839780155112</v>
      </c>
      <c r="BE278" s="13">
        <f t="shared" si="260"/>
        <v>1574.3100310468933</v>
      </c>
      <c r="BF278" s="13">
        <f t="shared" si="282"/>
        <v>1184.8195383125708</v>
      </c>
      <c r="BG278" s="13">
        <f t="shared" si="261"/>
        <v>18820.463058691992</v>
      </c>
      <c r="BH278">
        <f t="shared" si="283"/>
        <v>1252.7634482717476</v>
      </c>
      <c r="BI278" s="13">
        <f t="shared" si="262"/>
        <v>1574.3100310468933</v>
      </c>
      <c r="BJ278" s="115">
        <f t="shared" si="263"/>
        <v>2281.2151501403541</v>
      </c>
      <c r="BK278" s="13">
        <f t="shared" si="264"/>
        <v>8018.1749201770026</v>
      </c>
      <c r="BL278">
        <f t="shared" si="284"/>
        <v>2310.161629996589</v>
      </c>
      <c r="BM278" s="116">
        <f t="shared" si="265"/>
        <v>2285.183881040547</v>
      </c>
      <c r="BN278" s="13">
        <f t="shared" si="285"/>
        <v>2282.2971902936483</v>
      </c>
      <c r="BO278" s="13">
        <f t="shared" si="266"/>
        <v>18820.463058691992</v>
      </c>
      <c r="BP278">
        <f t="shared" si="286"/>
        <v>2350.2411002528252</v>
      </c>
      <c r="BQ278" s="13">
        <f t="shared" si="267"/>
        <v>2285.183881040547</v>
      </c>
      <c r="BR278" s="37">
        <f t="shared" si="268"/>
        <v>356.50079163128652</v>
      </c>
      <c r="BS278" s="13">
        <f t="shared" si="269"/>
        <v>8018.1749201770026</v>
      </c>
      <c r="BT278">
        <f t="shared" si="287"/>
        <v>385.44727148752116</v>
      </c>
      <c r="BU278" s="13">
        <f t="shared" si="270"/>
        <v>1000.7969427396886</v>
      </c>
      <c r="BV278" s="13">
        <f t="shared" si="288"/>
        <v>357.58283178458066</v>
      </c>
      <c r="BW278" s="13">
        <f t="shared" si="271"/>
        <v>18820.463058691992</v>
      </c>
      <c r="BX278">
        <f t="shared" si="289"/>
        <v>425.5267417437575</v>
      </c>
      <c r="BY278" s="13">
        <f t="shared" si="272"/>
        <v>1000.7969427396886</v>
      </c>
    </row>
    <row r="279" spans="29:77" x14ac:dyDescent="0.2">
      <c r="AC279">
        <v>278</v>
      </c>
      <c r="AD279" s="37">
        <f t="shared" si="243"/>
        <v>4503.4195539657812</v>
      </c>
      <c r="AE279" s="13">
        <f t="shared" si="244"/>
        <v>10690.899893569338</v>
      </c>
      <c r="AF279">
        <f t="shared" si="290"/>
        <v>4541.8760284030814</v>
      </c>
      <c r="AG279" s="13">
        <f t="shared" si="245"/>
        <v>5549.9303857118939</v>
      </c>
      <c r="AH279" s="13">
        <f t="shared" si="273"/>
        <v>4504.9776917865256</v>
      </c>
      <c r="AI279" s="13">
        <f t="shared" si="246"/>
        <v>18820.463058691992</v>
      </c>
      <c r="AJ279">
        <f t="shared" si="274"/>
        <v>4572.6771991918922</v>
      </c>
      <c r="AK279" s="13">
        <f t="shared" si="247"/>
        <v>5549.9303857118939</v>
      </c>
      <c r="AL279" s="37">
        <f t="shared" si="248"/>
        <v>2920.3624522220098</v>
      </c>
      <c r="AM279" s="13">
        <f t="shared" si="249"/>
        <v>13363.624866961673</v>
      </c>
      <c r="AN279">
        <f t="shared" si="275"/>
        <v>2968.4330452686345</v>
      </c>
      <c r="AO279" s="13">
        <f t="shared" si="250"/>
        <v>5104.2411726517294</v>
      </c>
      <c r="AP279" s="13">
        <f t="shared" si="276"/>
        <v>2922.2004777624052</v>
      </c>
      <c r="AQ279" s="13">
        <f t="shared" si="251"/>
        <v>18820.463058691992</v>
      </c>
      <c r="AR279" s="13">
        <f t="shared" si="277"/>
        <v>2989.8999851677722</v>
      </c>
      <c r="AS279" s="38">
        <f t="shared" si="252"/>
        <v>5104.2411726517294</v>
      </c>
      <c r="AT279" s="37">
        <f t="shared" si="253"/>
        <v>1575.2228181052485</v>
      </c>
      <c r="AU279" s="13">
        <f t="shared" si="254"/>
        <v>5345.449946784669</v>
      </c>
      <c r="AV279">
        <f t="shared" si="278"/>
        <v>1594.4510553238983</v>
      </c>
      <c r="AW279" s="13">
        <f t="shared" si="255"/>
        <v>1978.4794576065265</v>
      </c>
      <c r="AX279" s="13">
        <f t="shared" si="279"/>
        <v>1576.0422831813432</v>
      </c>
      <c r="AY279" s="13">
        <f t="shared" si="256"/>
        <v>18820.463058691992</v>
      </c>
      <c r="AZ279">
        <f t="shared" si="280"/>
        <v>1643.7417905867101</v>
      </c>
      <c r="BA279" s="13">
        <f t="shared" si="257"/>
        <v>1978.4794576065265</v>
      </c>
      <c r="BB279" s="37">
        <f t="shared" si="258"/>
        <v>1183.7374981592766</v>
      </c>
      <c r="BC279" s="13">
        <f t="shared" si="259"/>
        <v>8018.1749201770026</v>
      </c>
      <c r="BD279">
        <f t="shared" si="281"/>
        <v>1212.5798539872515</v>
      </c>
      <c r="BE279" s="13">
        <f t="shared" si="260"/>
        <v>1574.3100310468933</v>
      </c>
      <c r="BF279" s="13">
        <f t="shared" si="282"/>
        <v>1184.8195383125708</v>
      </c>
      <c r="BG279" s="13">
        <f t="shared" si="261"/>
        <v>18820.463058691992</v>
      </c>
      <c r="BH279">
        <f t="shared" si="283"/>
        <v>1252.5190457179376</v>
      </c>
      <c r="BI279" s="13">
        <f t="shared" si="262"/>
        <v>1574.3100310468933</v>
      </c>
      <c r="BJ279" s="115">
        <f t="shared" si="263"/>
        <v>2281.2151501403541</v>
      </c>
      <c r="BK279" s="13">
        <f t="shared" si="264"/>
        <v>8018.1749201770026</v>
      </c>
      <c r="BL279">
        <f t="shared" si="284"/>
        <v>2310.0575059683288</v>
      </c>
      <c r="BM279" s="116">
        <f t="shared" si="265"/>
        <v>2285.183881040547</v>
      </c>
      <c r="BN279" s="13">
        <f t="shared" si="285"/>
        <v>2282.2971902936483</v>
      </c>
      <c r="BO279" s="13">
        <f t="shared" si="266"/>
        <v>18820.463058691992</v>
      </c>
      <c r="BP279">
        <f t="shared" si="286"/>
        <v>2349.9966976990154</v>
      </c>
      <c r="BQ279" s="13">
        <f t="shared" si="267"/>
        <v>2285.183881040547</v>
      </c>
      <c r="BR279" s="37">
        <f t="shared" si="268"/>
        <v>356.50079163128652</v>
      </c>
      <c r="BS279" s="13">
        <f t="shared" si="269"/>
        <v>8018.1749201770026</v>
      </c>
      <c r="BT279">
        <f t="shared" si="287"/>
        <v>385.34314745926133</v>
      </c>
      <c r="BU279" s="13">
        <f t="shared" si="270"/>
        <v>1000.7969427396886</v>
      </c>
      <c r="BV279" s="13">
        <f t="shared" si="288"/>
        <v>357.58283178458066</v>
      </c>
      <c r="BW279" s="13">
        <f t="shared" si="271"/>
        <v>18820.463058691992</v>
      </c>
      <c r="BX279">
        <f t="shared" si="289"/>
        <v>425.28233918994755</v>
      </c>
      <c r="BY279" s="13">
        <f t="shared" si="272"/>
        <v>1000.7969427396886</v>
      </c>
    </row>
    <row r="280" spans="29:77" x14ac:dyDescent="0.2">
      <c r="AC280">
        <v>279</v>
      </c>
      <c r="AD280" s="37">
        <f t="shared" si="243"/>
        <v>4503.4195539657812</v>
      </c>
      <c r="AE280" s="13">
        <f t="shared" si="244"/>
        <v>10690.899893569338</v>
      </c>
      <c r="AF280">
        <f t="shared" si="290"/>
        <v>4541.7381915771412</v>
      </c>
      <c r="AG280" s="13">
        <f t="shared" si="245"/>
        <v>5549.9303857118939</v>
      </c>
      <c r="AH280" s="13">
        <f t="shared" si="273"/>
        <v>4504.9776917865256</v>
      </c>
      <c r="AI280" s="13">
        <f t="shared" si="246"/>
        <v>18820.463058691992</v>
      </c>
      <c r="AJ280">
        <f t="shared" si="274"/>
        <v>4572.4345486277152</v>
      </c>
      <c r="AK280" s="13">
        <f t="shared" si="247"/>
        <v>5549.9303857118939</v>
      </c>
      <c r="AL280" s="37">
        <f t="shared" si="248"/>
        <v>2920.3624522220098</v>
      </c>
      <c r="AM280" s="13">
        <f t="shared" si="249"/>
        <v>13363.624866961673</v>
      </c>
      <c r="AN280">
        <f t="shared" si="275"/>
        <v>2968.2607492362094</v>
      </c>
      <c r="AO280" s="13">
        <f t="shared" si="250"/>
        <v>5104.2411726517294</v>
      </c>
      <c r="AP280" s="13">
        <f t="shared" si="276"/>
        <v>2922.2004777624052</v>
      </c>
      <c r="AQ280" s="13">
        <f t="shared" si="251"/>
        <v>18820.463058691992</v>
      </c>
      <c r="AR280" s="13">
        <f t="shared" si="277"/>
        <v>2989.6573346035952</v>
      </c>
      <c r="AS280" s="38">
        <f t="shared" si="252"/>
        <v>5104.2411726517294</v>
      </c>
      <c r="AT280" s="37">
        <f t="shared" si="253"/>
        <v>1575.2228181052485</v>
      </c>
      <c r="AU280" s="13">
        <f t="shared" si="254"/>
        <v>5345.449946784669</v>
      </c>
      <c r="AV280">
        <f t="shared" si="278"/>
        <v>1594.3821369109282</v>
      </c>
      <c r="AW280" s="13">
        <f t="shared" si="255"/>
        <v>1978.4794576065265</v>
      </c>
      <c r="AX280" s="13">
        <f t="shared" si="279"/>
        <v>1576.0422831813432</v>
      </c>
      <c r="AY280" s="13">
        <f t="shared" si="256"/>
        <v>18820.463058691992</v>
      </c>
      <c r="AZ280">
        <f t="shared" si="280"/>
        <v>1643.4991400225331</v>
      </c>
      <c r="BA280" s="13">
        <f t="shared" si="257"/>
        <v>1978.4794576065265</v>
      </c>
      <c r="BB280" s="37">
        <f t="shared" si="258"/>
        <v>1183.7374981592766</v>
      </c>
      <c r="BC280" s="13">
        <f t="shared" si="259"/>
        <v>8018.1749201770026</v>
      </c>
      <c r="BD280">
        <f t="shared" si="281"/>
        <v>1212.4764763677963</v>
      </c>
      <c r="BE280" s="13">
        <f t="shared" si="260"/>
        <v>1574.3100310468933</v>
      </c>
      <c r="BF280" s="13">
        <f t="shared" si="282"/>
        <v>1184.8195383125708</v>
      </c>
      <c r="BG280" s="13">
        <f t="shared" si="261"/>
        <v>18820.463058691992</v>
      </c>
      <c r="BH280">
        <f t="shared" si="283"/>
        <v>1252.2763951537606</v>
      </c>
      <c r="BI280" s="13">
        <f t="shared" si="262"/>
        <v>1574.3100310468933</v>
      </c>
      <c r="BJ280" s="115">
        <f t="shared" si="263"/>
        <v>2281.2151501403541</v>
      </c>
      <c r="BK280" s="13">
        <f t="shared" si="264"/>
        <v>8018.1749201770026</v>
      </c>
      <c r="BL280">
        <f t="shared" si="284"/>
        <v>2309.9541283488738</v>
      </c>
      <c r="BM280" s="116">
        <f t="shared" si="265"/>
        <v>2285.183881040547</v>
      </c>
      <c r="BN280" s="13">
        <f t="shared" si="285"/>
        <v>2282.2971902936483</v>
      </c>
      <c r="BO280" s="13">
        <f t="shared" si="266"/>
        <v>18820.463058691992</v>
      </c>
      <c r="BP280">
        <f t="shared" si="286"/>
        <v>2349.7540471348384</v>
      </c>
      <c r="BQ280" s="13">
        <f t="shared" si="267"/>
        <v>2285.183881040547</v>
      </c>
      <c r="BR280" s="37">
        <f t="shared" si="268"/>
        <v>356.50079163128652</v>
      </c>
      <c r="BS280" s="13">
        <f t="shared" si="269"/>
        <v>8018.1749201770026</v>
      </c>
      <c r="BT280">
        <f t="shared" si="287"/>
        <v>385.23976983980623</v>
      </c>
      <c r="BU280" s="13">
        <f t="shared" si="270"/>
        <v>1000.7969427396886</v>
      </c>
      <c r="BV280" s="13">
        <f t="shared" si="288"/>
        <v>357.58283178458066</v>
      </c>
      <c r="BW280" s="13">
        <f t="shared" si="271"/>
        <v>18820.463058691992</v>
      </c>
      <c r="BX280">
        <f t="shared" si="289"/>
        <v>425.03968862577062</v>
      </c>
      <c r="BY280" s="13">
        <f t="shared" si="272"/>
        <v>1000.7969427396886</v>
      </c>
    </row>
    <row r="281" spans="29:77" x14ac:dyDescent="0.2">
      <c r="AC281">
        <v>280</v>
      </c>
      <c r="AD281" s="37">
        <f t="shared" si="243"/>
        <v>4503.4195539657812</v>
      </c>
      <c r="AE281" s="13">
        <f t="shared" si="244"/>
        <v>10690.899893569338</v>
      </c>
      <c r="AF281">
        <f t="shared" si="290"/>
        <v>4541.6013392999575</v>
      </c>
      <c r="AG281" s="13">
        <f t="shared" si="245"/>
        <v>5549.9303857118939</v>
      </c>
      <c r="AH281" s="13">
        <f t="shared" si="273"/>
        <v>4504.9776917865256</v>
      </c>
      <c r="AI281" s="13">
        <f t="shared" si="246"/>
        <v>18820.463058691992</v>
      </c>
      <c r="AJ281">
        <f t="shared" si="274"/>
        <v>4572.1936312818543</v>
      </c>
      <c r="AK281" s="13">
        <f t="shared" si="247"/>
        <v>5549.9303857118939</v>
      </c>
      <c r="AL281" s="37">
        <f t="shared" si="248"/>
        <v>2920.3624522220098</v>
      </c>
      <c r="AM281" s="13">
        <f t="shared" si="249"/>
        <v>13363.624866961673</v>
      </c>
      <c r="AN281">
        <f t="shared" si="275"/>
        <v>2968.0896838897302</v>
      </c>
      <c r="AO281" s="13">
        <f t="shared" si="250"/>
        <v>5104.2411726517294</v>
      </c>
      <c r="AP281" s="13">
        <f t="shared" si="276"/>
        <v>2922.2004777624052</v>
      </c>
      <c r="AQ281" s="13">
        <f t="shared" si="251"/>
        <v>18820.463058691992</v>
      </c>
      <c r="AR281" s="13">
        <f t="shared" si="277"/>
        <v>2989.4164172577339</v>
      </c>
      <c r="AS281" s="38">
        <f t="shared" si="252"/>
        <v>5104.2411726517294</v>
      </c>
      <c r="AT281" s="37">
        <f t="shared" si="253"/>
        <v>1575.2228181052485</v>
      </c>
      <c r="AU281" s="13">
        <f t="shared" si="254"/>
        <v>5345.449946784669</v>
      </c>
      <c r="AV281">
        <f t="shared" si="278"/>
        <v>1594.3137107723367</v>
      </c>
      <c r="AW281" s="13">
        <f t="shared" si="255"/>
        <v>1978.4794576065265</v>
      </c>
      <c r="AX281" s="13">
        <f t="shared" si="279"/>
        <v>1576.0422831813432</v>
      </c>
      <c r="AY281" s="13">
        <f t="shared" si="256"/>
        <v>18820.463058691992</v>
      </c>
      <c r="AZ281">
        <f t="shared" si="280"/>
        <v>1643.2582226766717</v>
      </c>
      <c r="BA281" s="13">
        <f t="shared" si="257"/>
        <v>1978.4794576065265</v>
      </c>
      <c r="BB281" s="37">
        <f t="shared" si="258"/>
        <v>1183.7374981592766</v>
      </c>
      <c r="BC281" s="13">
        <f t="shared" si="259"/>
        <v>8018.1749201770026</v>
      </c>
      <c r="BD281">
        <f t="shared" si="281"/>
        <v>1212.3738371599088</v>
      </c>
      <c r="BE281" s="13">
        <f t="shared" si="260"/>
        <v>1574.3100310468933</v>
      </c>
      <c r="BF281" s="13">
        <f t="shared" si="282"/>
        <v>1184.8195383125708</v>
      </c>
      <c r="BG281" s="13">
        <f t="shared" si="261"/>
        <v>18820.463058691992</v>
      </c>
      <c r="BH281">
        <f t="shared" si="283"/>
        <v>1252.0354778078993</v>
      </c>
      <c r="BI281" s="13">
        <f t="shared" si="262"/>
        <v>1574.3100310468933</v>
      </c>
      <c r="BJ281" s="115">
        <f t="shared" si="263"/>
        <v>2281.2151501403541</v>
      </c>
      <c r="BK281" s="13">
        <f t="shared" si="264"/>
        <v>8018.1749201770026</v>
      </c>
      <c r="BL281">
        <f t="shared" si="284"/>
        <v>2309.8514891409864</v>
      </c>
      <c r="BM281" s="116">
        <f t="shared" si="265"/>
        <v>2285.183881040547</v>
      </c>
      <c r="BN281" s="13">
        <f t="shared" si="285"/>
        <v>2282.2971902936483</v>
      </c>
      <c r="BO281" s="13">
        <f t="shared" si="266"/>
        <v>18820.463058691992</v>
      </c>
      <c r="BP281">
        <f t="shared" si="286"/>
        <v>2349.513129788977</v>
      </c>
      <c r="BQ281" s="13">
        <f t="shared" si="267"/>
        <v>2285.183881040547</v>
      </c>
      <c r="BR281" s="37">
        <f t="shared" si="268"/>
        <v>356.50079163128652</v>
      </c>
      <c r="BS281" s="13">
        <f t="shared" si="269"/>
        <v>8018.1749201770026</v>
      </c>
      <c r="BT281">
        <f t="shared" si="287"/>
        <v>385.13713063191869</v>
      </c>
      <c r="BU281" s="13">
        <f t="shared" si="270"/>
        <v>1000.7969427396886</v>
      </c>
      <c r="BV281" s="13">
        <f t="shared" si="288"/>
        <v>357.58283178458066</v>
      </c>
      <c r="BW281" s="13">
        <f t="shared" si="271"/>
        <v>18820.463058691992</v>
      </c>
      <c r="BX281">
        <f t="shared" si="289"/>
        <v>424.7987712799092</v>
      </c>
      <c r="BY281" s="13">
        <f t="shared" si="272"/>
        <v>1000.7969427396886</v>
      </c>
    </row>
    <row r="282" spans="29:77" x14ac:dyDescent="0.2">
      <c r="AC282">
        <v>281</v>
      </c>
      <c r="AD282" s="37">
        <f t="shared" si="243"/>
        <v>4503.4195539657812</v>
      </c>
      <c r="AE282" s="13">
        <f t="shared" si="244"/>
        <v>10690.899893569338</v>
      </c>
      <c r="AF282">
        <f t="shared" si="290"/>
        <v>4541.4654610603338</v>
      </c>
      <c r="AG282" s="13">
        <f t="shared" si="245"/>
        <v>5549.9303857118939</v>
      </c>
      <c r="AH282" s="13">
        <f t="shared" si="273"/>
        <v>4504.9776917865256</v>
      </c>
      <c r="AI282" s="13">
        <f t="shared" si="246"/>
        <v>18820.463058691992</v>
      </c>
      <c r="AJ282">
        <f t="shared" si="274"/>
        <v>4571.9544286501978</v>
      </c>
      <c r="AK282" s="13">
        <f t="shared" si="247"/>
        <v>5549.9303857118939</v>
      </c>
      <c r="AL282" s="37">
        <f t="shared" si="248"/>
        <v>2920.3624522220098</v>
      </c>
      <c r="AM282" s="13">
        <f t="shared" si="249"/>
        <v>13363.624866961673</v>
      </c>
      <c r="AN282">
        <f t="shared" si="275"/>
        <v>2967.919836090201</v>
      </c>
      <c r="AO282" s="13">
        <f t="shared" si="250"/>
        <v>5104.2411726517294</v>
      </c>
      <c r="AP282" s="13">
        <f t="shared" si="276"/>
        <v>2922.2004777624052</v>
      </c>
      <c r="AQ282" s="13">
        <f t="shared" si="251"/>
        <v>18820.463058691992</v>
      </c>
      <c r="AR282" s="13">
        <f t="shared" si="277"/>
        <v>2989.1772146260778</v>
      </c>
      <c r="AS282" s="38">
        <f t="shared" si="252"/>
        <v>5104.2411726517294</v>
      </c>
      <c r="AT282" s="37">
        <f t="shared" si="253"/>
        <v>1575.2228181052485</v>
      </c>
      <c r="AU282" s="13">
        <f t="shared" si="254"/>
        <v>5345.449946784669</v>
      </c>
      <c r="AV282">
        <f t="shared" si="278"/>
        <v>1594.2457716525248</v>
      </c>
      <c r="AW282" s="13">
        <f t="shared" si="255"/>
        <v>1978.4794576065265</v>
      </c>
      <c r="AX282" s="13">
        <f t="shared" si="279"/>
        <v>1576.0422831813432</v>
      </c>
      <c r="AY282" s="13">
        <f t="shared" si="256"/>
        <v>18820.463058691992</v>
      </c>
      <c r="AZ282">
        <f t="shared" si="280"/>
        <v>1643.0190200450158</v>
      </c>
      <c r="BA282" s="13">
        <f t="shared" si="257"/>
        <v>1978.4794576065265</v>
      </c>
      <c r="BB282" s="37">
        <f t="shared" si="258"/>
        <v>1183.7374981592766</v>
      </c>
      <c r="BC282" s="13">
        <f t="shared" si="259"/>
        <v>8018.1749201770026</v>
      </c>
      <c r="BD282">
        <f t="shared" si="281"/>
        <v>1212.2719284801913</v>
      </c>
      <c r="BE282" s="13">
        <f t="shared" si="260"/>
        <v>1574.3100310468933</v>
      </c>
      <c r="BF282" s="13">
        <f t="shared" si="282"/>
        <v>1184.8195383125708</v>
      </c>
      <c r="BG282" s="13">
        <f t="shared" si="261"/>
        <v>18820.463058691992</v>
      </c>
      <c r="BH282">
        <f t="shared" si="283"/>
        <v>1251.7962751762434</v>
      </c>
      <c r="BI282" s="13">
        <f t="shared" si="262"/>
        <v>1574.3100310468933</v>
      </c>
      <c r="BJ282" s="115">
        <f t="shared" si="263"/>
        <v>2281.2151501403541</v>
      </c>
      <c r="BK282" s="13">
        <f t="shared" si="264"/>
        <v>8018.1749201770026</v>
      </c>
      <c r="BL282">
        <f t="shared" si="284"/>
        <v>2309.7495804612686</v>
      </c>
      <c r="BM282" s="116">
        <f t="shared" si="265"/>
        <v>2285.183881040547</v>
      </c>
      <c r="BN282" s="13">
        <f t="shared" si="285"/>
        <v>2282.2971902936483</v>
      </c>
      <c r="BO282" s="13">
        <f t="shared" si="266"/>
        <v>18820.463058691992</v>
      </c>
      <c r="BP282">
        <f t="shared" si="286"/>
        <v>2349.2739271573209</v>
      </c>
      <c r="BQ282" s="13">
        <f t="shared" si="267"/>
        <v>2285.183881040547</v>
      </c>
      <c r="BR282" s="37">
        <f t="shared" si="268"/>
        <v>356.50079163128652</v>
      </c>
      <c r="BS282" s="13">
        <f t="shared" si="269"/>
        <v>8018.1749201770026</v>
      </c>
      <c r="BT282">
        <f t="shared" si="287"/>
        <v>385.03522195220114</v>
      </c>
      <c r="BU282" s="13">
        <f t="shared" si="270"/>
        <v>1000.7969427396886</v>
      </c>
      <c r="BV282" s="13">
        <f t="shared" si="288"/>
        <v>357.58283178458066</v>
      </c>
      <c r="BW282" s="13">
        <f t="shared" si="271"/>
        <v>18820.463058691992</v>
      </c>
      <c r="BX282">
        <f t="shared" si="289"/>
        <v>424.55956864825322</v>
      </c>
      <c r="BY282" s="13">
        <f t="shared" si="272"/>
        <v>1000.7969427396886</v>
      </c>
    </row>
    <row r="283" spans="29:77" x14ac:dyDescent="0.2">
      <c r="AC283">
        <v>282</v>
      </c>
      <c r="AD283" s="37">
        <f t="shared" si="243"/>
        <v>4503.4195539657812</v>
      </c>
      <c r="AE283" s="13">
        <f t="shared" si="244"/>
        <v>10690.899893569338</v>
      </c>
      <c r="AF283">
        <f t="shared" si="290"/>
        <v>4541.3305464961686</v>
      </c>
      <c r="AG283" s="13">
        <f t="shared" si="245"/>
        <v>5549.9303857118939</v>
      </c>
      <c r="AH283" s="13">
        <f t="shared" si="273"/>
        <v>4504.9776917865256</v>
      </c>
      <c r="AI283" s="13">
        <f t="shared" si="246"/>
        <v>18820.463058691992</v>
      </c>
      <c r="AJ283">
        <f t="shared" si="274"/>
        <v>4571.7169224911067</v>
      </c>
      <c r="AK283" s="13">
        <f t="shared" si="247"/>
        <v>5549.9303857118939</v>
      </c>
      <c r="AL283" s="37">
        <f t="shared" si="248"/>
        <v>2920.3624522220098</v>
      </c>
      <c r="AM283" s="13">
        <f t="shared" si="249"/>
        <v>13363.624866961673</v>
      </c>
      <c r="AN283">
        <f t="shared" si="275"/>
        <v>2967.7511928849945</v>
      </c>
      <c r="AO283" s="13">
        <f t="shared" si="250"/>
        <v>5104.2411726517294</v>
      </c>
      <c r="AP283" s="13">
        <f t="shared" si="276"/>
        <v>2922.2004777624052</v>
      </c>
      <c r="AQ283" s="13">
        <f t="shared" si="251"/>
        <v>18820.463058691992</v>
      </c>
      <c r="AR283" s="13">
        <f t="shared" si="277"/>
        <v>2988.9397084669868</v>
      </c>
      <c r="AS283" s="38">
        <f t="shared" si="252"/>
        <v>5104.2411726517294</v>
      </c>
      <c r="AT283" s="37">
        <f t="shared" si="253"/>
        <v>1575.2228181052485</v>
      </c>
      <c r="AU283" s="13">
        <f t="shared" si="254"/>
        <v>5345.449946784669</v>
      </c>
      <c r="AV283">
        <f t="shared" si="278"/>
        <v>1594.1783143704424</v>
      </c>
      <c r="AW283" s="13">
        <f t="shared" si="255"/>
        <v>1978.4794576065265</v>
      </c>
      <c r="AX283" s="13">
        <f t="shared" si="279"/>
        <v>1576.0422831813432</v>
      </c>
      <c r="AY283" s="13">
        <f t="shared" si="256"/>
        <v>18820.463058691992</v>
      </c>
      <c r="AZ283">
        <f t="shared" si="280"/>
        <v>1642.7815138859248</v>
      </c>
      <c r="BA283" s="13">
        <f t="shared" si="257"/>
        <v>1978.4794576065265</v>
      </c>
      <c r="BB283" s="37">
        <f t="shared" si="258"/>
        <v>1183.7374981592766</v>
      </c>
      <c r="BC283" s="13">
        <f t="shared" si="259"/>
        <v>8018.1749201770026</v>
      </c>
      <c r="BD283">
        <f t="shared" si="281"/>
        <v>1212.1707425570673</v>
      </c>
      <c r="BE283" s="13">
        <f t="shared" si="260"/>
        <v>1574.3100310468933</v>
      </c>
      <c r="BF283" s="13">
        <f t="shared" si="282"/>
        <v>1184.8195383125708</v>
      </c>
      <c r="BG283" s="13">
        <f t="shared" si="261"/>
        <v>18820.463058691992</v>
      </c>
      <c r="BH283">
        <f t="shared" si="283"/>
        <v>1251.5587690171524</v>
      </c>
      <c r="BI283" s="13">
        <f t="shared" si="262"/>
        <v>1574.3100310468933</v>
      </c>
      <c r="BJ283" s="115">
        <f t="shared" si="263"/>
        <v>2281.2151501403541</v>
      </c>
      <c r="BK283" s="13">
        <f t="shared" si="264"/>
        <v>8018.1749201770026</v>
      </c>
      <c r="BL283">
        <f t="shared" si="284"/>
        <v>2309.6483945381451</v>
      </c>
      <c r="BM283" s="116">
        <f t="shared" si="265"/>
        <v>2285.183881040547</v>
      </c>
      <c r="BN283" s="13">
        <f t="shared" si="285"/>
        <v>2282.2971902936483</v>
      </c>
      <c r="BO283" s="13">
        <f t="shared" si="266"/>
        <v>18820.463058691992</v>
      </c>
      <c r="BP283">
        <f t="shared" si="286"/>
        <v>2349.0364209982299</v>
      </c>
      <c r="BQ283" s="13">
        <f t="shared" si="267"/>
        <v>2285.183881040547</v>
      </c>
      <c r="BR283" s="37">
        <f t="shared" si="268"/>
        <v>356.50079163128652</v>
      </c>
      <c r="BS283" s="13">
        <f t="shared" si="269"/>
        <v>8018.1749201770026</v>
      </c>
      <c r="BT283">
        <f t="shared" si="287"/>
        <v>384.93403602907733</v>
      </c>
      <c r="BU283" s="13">
        <f t="shared" si="270"/>
        <v>1000.7969427396886</v>
      </c>
      <c r="BV283" s="13">
        <f t="shared" si="288"/>
        <v>357.58283178458066</v>
      </c>
      <c r="BW283" s="13">
        <f t="shared" si="271"/>
        <v>18820.463058691992</v>
      </c>
      <c r="BX283">
        <f t="shared" si="289"/>
        <v>424.32206248916219</v>
      </c>
      <c r="BY283" s="13">
        <f t="shared" si="272"/>
        <v>1000.7969427396886</v>
      </c>
    </row>
    <row r="284" spans="29:77" x14ac:dyDescent="0.2">
      <c r="AC284">
        <v>283</v>
      </c>
      <c r="AD284" s="37">
        <f t="shared" si="243"/>
        <v>4503.4195539657812</v>
      </c>
      <c r="AE284" s="13">
        <f t="shared" si="244"/>
        <v>10690.899893569338</v>
      </c>
      <c r="AF284">
        <f t="shared" si="290"/>
        <v>4541.1965853918209</v>
      </c>
      <c r="AG284" s="13">
        <f t="shared" si="245"/>
        <v>5549.9303857118939</v>
      </c>
      <c r="AH284" s="13">
        <f t="shared" si="273"/>
        <v>4504.9776917865256</v>
      </c>
      <c r="AI284" s="13">
        <f t="shared" si="246"/>
        <v>18820.463058691992</v>
      </c>
      <c r="AJ284">
        <f t="shared" si="274"/>
        <v>4571.4810948207733</v>
      </c>
      <c r="AK284" s="13">
        <f t="shared" si="247"/>
        <v>5549.9303857118939</v>
      </c>
      <c r="AL284" s="37">
        <f t="shared" si="248"/>
        <v>2920.3624522220098</v>
      </c>
      <c r="AM284" s="13">
        <f t="shared" si="249"/>
        <v>13363.624866961673</v>
      </c>
      <c r="AN284">
        <f t="shared" si="275"/>
        <v>2967.5837415045598</v>
      </c>
      <c r="AO284" s="13">
        <f t="shared" si="250"/>
        <v>5104.2411726517294</v>
      </c>
      <c r="AP284" s="13">
        <f t="shared" si="276"/>
        <v>2922.2004777624052</v>
      </c>
      <c r="AQ284" s="13">
        <f t="shared" si="251"/>
        <v>18820.463058691992</v>
      </c>
      <c r="AR284" s="13">
        <f t="shared" si="277"/>
        <v>2988.7038807966524</v>
      </c>
      <c r="AS284" s="38">
        <f t="shared" si="252"/>
        <v>5104.2411726517294</v>
      </c>
      <c r="AT284" s="37">
        <f t="shared" si="253"/>
        <v>1575.2228181052485</v>
      </c>
      <c r="AU284" s="13">
        <f t="shared" si="254"/>
        <v>5345.449946784669</v>
      </c>
      <c r="AV284">
        <f t="shared" si="278"/>
        <v>1594.1113338182686</v>
      </c>
      <c r="AW284" s="13">
        <f t="shared" si="255"/>
        <v>1978.4794576065265</v>
      </c>
      <c r="AX284" s="13">
        <f t="shared" si="279"/>
        <v>1576.0422831813432</v>
      </c>
      <c r="AY284" s="13">
        <f t="shared" si="256"/>
        <v>18820.463058691992</v>
      </c>
      <c r="AZ284">
        <f t="shared" si="280"/>
        <v>1642.5456862155906</v>
      </c>
      <c r="BA284" s="13">
        <f t="shared" si="257"/>
        <v>1978.4794576065265</v>
      </c>
      <c r="BB284" s="37">
        <f t="shared" si="258"/>
        <v>1183.7374981592766</v>
      </c>
      <c r="BC284" s="13">
        <f t="shared" si="259"/>
        <v>8018.1749201770026</v>
      </c>
      <c r="BD284">
        <f t="shared" si="281"/>
        <v>1212.0702717288066</v>
      </c>
      <c r="BE284" s="13">
        <f t="shared" si="260"/>
        <v>1574.3100310468933</v>
      </c>
      <c r="BF284" s="13">
        <f t="shared" si="282"/>
        <v>1184.8195383125708</v>
      </c>
      <c r="BG284" s="13">
        <f t="shared" si="261"/>
        <v>18820.463058691992</v>
      </c>
      <c r="BH284">
        <f t="shared" si="283"/>
        <v>1251.3229413468182</v>
      </c>
      <c r="BI284" s="13">
        <f t="shared" si="262"/>
        <v>1574.3100310468933</v>
      </c>
      <c r="BJ284" s="115">
        <f t="shared" si="263"/>
        <v>2281.2151501403541</v>
      </c>
      <c r="BK284" s="13">
        <f t="shared" si="264"/>
        <v>8018.1749201770026</v>
      </c>
      <c r="BL284">
        <f t="shared" si="284"/>
        <v>2309.5479237098843</v>
      </c>
      <c r="BM284" s="116">
        <f t="shared" si="265"/>
        <v>2285.183881040547</v>
      </c>
      <c r="BN284" s="13">
        <f t="shared" si="285"/>
        <v>2282.2971902936483</v>
      </c>
      <c r="BO284" s="13">
        <f t="shared" si="266"/>
        <v>18820.463058691992</v>
      </c>
      <c r="BP284">
        <f t="shared" si="286"/>
        <v>2348.8005933278955</v>
      </c>
      <c r="BQ284" s="13">
        <f t="shared" si="267"/>
        <v>2285.183881040547</v>
      </c>
      <c r="BR284" s="37">
        <f t="shared" si="268"/>
        <v>356.50079163128652</v>
      </c>
      <c r="BS284" s="13">
        <f t="shared" si="269"/>
        <v>8018.1749201770026</v>
      </c>
      <c r="BT284">
        <f t="shared" si="287"/>
        <v>384.83356520081657</v>
      </c>
      <c r="BU284" s="13">
        <f t="shared" si="270"/>
        <v>1000.7969427396886</v>
      </c>
      <c r="BV284" s="13">
        <f t="shared" si="288"/>
        <v>357.58283178458066</v>
      </c>
      <c r="BW284" s="13">
        <f t="shared" si="271"/>
        <v>18820.463058691992</v>
      </c>
      <c r="BX284">
        <f t="shared" si="289"/>
        <v>424.08623481882796</v>
      </c>
      <c r="BY284" s="13">
        <f t="shared" si="272"/>
        <v>1000.7969427396886</v>
      </c>
    </row>
    <row r="285" spans="29:77" x14ac:dyDescent="0.2">
      <c r="AC285">
        <v>284</v>
      </c>
      <c r="AD285" s="37">
        <f t="shared" si="243"/>
        <v>4503.4195539657812</v>
      </c>
      <c r="AE285" s="13">
        <f t="shared" si="244"/>
        <v>10690.899893569338</v>
      </c>
      <c r="AF285">
        <f t="shared" si="290"/>
        <v>4541.0635676755328</v>
      </c>
      <c r="AG285" s="13">
        <f t="shared" si="245"/>
        <v>5549.9303857118939</v>
      </c>
      <c r="AH285" s="13">
        <f t="shared" si="273"/>
        <v>4504.9776917865256</v>
      </c>
      <c r="AI285" s="13">
        <f t="shared" si="246"/>
        <v>18820.463058691992</v>
      </c>
      <c r="AJ285">
        <f t="shared" si="274"/>
        <v>4571.2469279086808</v>
      </c>
      <c r="AK285" s="13">
        <f t="shared" si="247"/>
        <v>5549.9303857118939</v>
      </c>
      <c r="AL285" s="37">
        <f t="shared" si="248"/>
        <v>2920.3624522220098</v>
      </c>
      <c r="AM285" s="13">
        <f t="shared" si="249"/>
        <v>13363.624866961673</v>
      </c>
      <c r="AN285">
        <f t="shared" si="275"/>
        <v>2967.4174693591985</v>
      </c>
      <c r="AO285" s="13">
        <f t="shared" si="250"/>
        <v>5104.2411726517294</v>
      </c>
      <c r="AP285" s="13">
        <f t="shared" si="276"/>
        <v>2922.2004777624052</v>
      </c>
      <c r="AQ285" s="13">
        <f t="shared" si="251"/>
        <v>18820.463058691992</v>
      </c>
      <c r="AR285" s="13">
        <f t="shared" si="277"/>
        <v>2988.46971388456</v>
      </c>
      <c r="AS285" s="38">
        <f t="shared" si="252"/>
        <v>5104.2411726517294</v>
      </c>
      <c r="AT285" s="37">
        <f t="shared" si="253"/>
        <v>1575.2228181052485</v>
      </c>
      <c r="AU285" s="13">
        <f t="shared" si="254"/>
        <v>5345.449946784669</v>
      </c>
      <c r="AV285">
        <f t="shared" si="278"/>
        <v>1594.0448249601241</v>
      </c>
      <c r="AW285" s="13">
        <f t="shared" si="255"/>
        <v>1978.4794576065265</v>
      </c>
      <c r="AX285" s="13">
        <f t="shared" si="279"/>
        <v>1576.0422831813432</v>
      </c>
      <c r="AY285" s="13">
        <f t="shared" si="256"/>
        <v>18820.463058691992</v>
      </c>
      <c r="AZ285">
        <f t="shared" si="280"/>
        <v>1642.3115193034982</v>
      </c>
      <c r="BA285" s="13">
        <f t="shared" si="257"/>
        <v>1978.4794576065265</v>
      </c>
      <c r="BB285" s="37">
        <f t="shared" si="258"/>
        <v>1183.7374981592766</v>
      </c>
      <c r="BC285" s="13">
        <f t="shared" si="259"/>
        <v>8018.1749201770026</v>
      </c>
      <c r="BD285">
        <f t="shared" si="281"/>
        <v>1211.97050844159</v>
      </c>
      <c r="BE285" s="13">
        <f t="shared" si="260"/>
        <v>1574.3100310468933</v>
      </c>
      <c r="BF285" s="13">
        <f t="shared" si="282"/>
        <v>1184.8195383125708</v>
      </c>
      <c r="BG285" s="13">
        <f t="shared" si="261"/>
        <v>18820.463058691992</v>
      </c>
      <c r="BH285">
        <f t="shared" si="283"/>
        <v>1251.0887744347258</v>
      </c>
      <c r="BI285" s="13">
        <f t="shared" si="262"/>
        <v>1574.3100310468933</v>
      </c>
      <c r="BJ285" s="115">
        <f t="shared" si="263"/>
        <v>2281.2151501403541</v>
      </c>
      <c r="BK285" s="13">
        <f t="shared" si="264"/>
        <v>8018.1749201770026</v>
      </c>
      <c r="BL285">
        <f t="shared" si="284"/>
        <v>2309.4481604226676</v>
      </c>
      <c r="BM285" s="116">
        <f t="shared" si="265"/>
        <v>2285.183881040547</v>
      </c>
      <c r="BN285" s="13">
        <f t="shared" si="285"/>
        <v>2282.2971902936483</v>
      </c>
      <c r="BO285" s="13">
        <f t="shared" si="266"/>
        <v>18820.463058691992</v>
      </c>
      <c r="BP285">
        <f t="shared" si="286"/>
        <v>2348.5664264158031</v>
      </c>
      <c r="BQ285" s="13">
        <f t="shared" si="267"/>
        <v>2285.183881040547</v>
      </c>
      <c r="BR285" s="37">
        <f t="shared" si="268"/>
        <v>356.50079163128652</v>
      </c>
      <c r="BS285" s="13">
        <f t="shared" si="269"/>
        <v>8018.1749201770026</v>
      </c>
      <c r="BT285">
        <f t="shared" si="287"/>
        <v>384.7338019135999</v>
      </c>
      <c r="BU285" s="13">
        <f t="shared" si="270"/>
        <v>1000.7969427396886</v>
      </c>
      <c r="BV285" s="13">
        <f t="shared" si="288"/>
        <v>357.58283178458066</v>
      </c>
      <c r="BW285" s="13">
        <f t="shared" si="271"/>
        <v>18820.463058691992</v>
      </c>
      <c r="BX285">
        <f t="shared" si="289"/>
        <v>423.85206790673556</v>
      </c>
      <c r="BY285" s="13">
        <f t="shared" si="272"/>
        <v>1000.7969427396886</v>
      </c>
    </row>
    <row r="286" spans="29:77" x14ac:dyDescent="0.2">
      <c r="AC286">
        <v>285</v>
      </c>
      <c r="AD286" s="37">
        <f t="shared" si="243"/>
        <v>4503.4195539657812</v>
      </c>
      <c r="AE286" s="13">
        <f t="shared" si="244"/>
        <v>10690.899893569338</v>
      </c>
      <c r="AF286">
        <f t="shared" si="290"/>
        <v>4540.9314834169018</v>
      </c>
      <c r="AG286" s="13">
        <f t="shared" si="245"/>
        <v>5549.9303857118939</v>
      </c>
      <c r="AH286" s="13">
        <f t="shared" si="273"/>
        <v>4504.9776917865256</v>
      </c>
      <c r="AI286" s="13">
        <f t="shared" si="246"/>
        <v>18820.463058691992</v>
      </c>
      <c r="AJ286">
        <f t="shared" si="274"/>
        <v>4571.0144042731645</v>
      </c>
      <c r="AK286" s="13">
        <f t="shared" si="247"/>
        <v>5549.9303857118939</v>
      </c>
      <c r="AL286" s="37">
        <f t="shared" si="248"/>
        <v>2920.3624522220098</v>
      </c>
      <c r="AM286" s="13">
        <f t="shared" si="249"/>
        <v>13363.624866961673</v>
      </c>
      <c r="AN286">
        <f t="shared" si="275"/>
        <v>2967.2523640359104</v>
      </c>
      <c r="AO286" s="13">
        <f t="shared" si="250"/>
        <v>5104.2411726517294</v>
      </c>
      <c r="AP286" s="13">
        <f t="shared" si="276"/>
        <v>2922.2004777624052</v>
      </c>
      <c r="AQ286" s="13">
        <f t="shared" si="251"/>
        <v>18820.463058691992</v>
      </c>
      <c r="AR286" s="13">
        <f t="shared" si="277"/>
        <v>2988.2371902490436</v>
      </c>
      <c r="AS286" s="38">
        <f t="shared" si="252"/>
        <v>5104.2411726517294</v>
      </c>
      <c r="AT286" s="37">
        <f t="shared" si="253"/>
        <v>1575.2228181052485</v>
      </c>
      <c r="AU286" s="13">
        <f t="shared" si="254"/>
        <v>5345.449946784669</v>
      </c>
      <c r="AV286">
        <f t="shared" si="278"/>
        <v>1593.9787828308088</v>
      </c>
      <c r="AW286" s="13">
        <f t="shared" si="255"/>
        <v>1978.4794576065265</v>
      </c>
      <c r="AX286" s="13">
        <f t="shared" si="279"/>
        <v>1576.0422831813432</v>
      </c>
      <c r="AY286" s="13">
        <f t="shared" si="256"/>
        <v>18820.463058691992</v>
      </c>
      <c r="AZ286">
        <f t="shared" si="280"/>
        <v>1642.0789956679819</v>
      </c>
      <c r="BA286" s="13">
        <f t="shared" si="257"/>
        <v>1978.4794576065265</v>
      </c>
      <c r="BB286" s="37">
        <f t="shared" si="258"/>
        <v>1183.7374981592766</v>
      </c>
      <c r="BC286" s="13">
        <f t="shared" si="259"/>
        <v>8018.1749201770026</v>
      </c>
      <c r="BD286">
        <f t="shared" si="281"/>
        <v>1211.871445247617</v>
      </c>
      <c r="BE286" s="13">
        <f t="shared" si="260"/>
        <v>1574.3100310468933</v>
      </c>
      <c r="BF286" s="13">
        <f t="shared" si="282"/>
        <v>1184.8195383125708</v>
      </c>
      <c r="BG286" s="13">
        <f t="shared" si="261"/>
        <v>18820.463058691992</v>
      </c>
      <c r="BH286">
        <f t="shared" si="283"/>
        <v>1250.8562507992094</v>
      </c>
      <c r="BI286" s="13">
        <f t="shared" si="262"/>
        <v>1574.3100310468933</v>
      </c>
      <c r="BJ286" s="115">
        <f t="shared" si="263"/>
        <v>2281.2151501403541</v>
      </c>
      <c r="BK286" s="13">
        <f t="shared" si="264"/>
        <v>8018.1749201770026</v>
      </c>
      <c r="BL286">
        <f t="shared" si="284"/>
        <v>2309.3490972286945</v>
      </c>
      <c r="BM286" s="116">
        <f t="shared" si="265"/>
        <v>2285.183881040547</v>
      </c>
      <c r="BN286" s="13">
        <f t="shared" si="285"/>
        <v>2282.2971902936483</v>
      </c>
      <c r="BO286" s="13">
        <f t="shared" si="266"/>
        <v>18820.463058691992</v>
      </c>
      <c r="BP286">
        <f t="shared" si="286"/>
        <v>2348.3339027802867</v>
      </c>
      <c r="BQ286" s="13">
        <f t="shared" si="267"/>
        <v>2285.183881040547</v>
      </c>
      <c r="BR286" s="37">
        <f t="shared" si="268"/>
        <v>356.50079163128652</v>
      </c>
      <c r="BS286" s="13">
        <f t="shared" si="269"/>
        <v>8018.1749201770026</v>
      </c>
      <c r="BT286">
        <f t="shared" si="287"/>
        <v>384.63473871962685</v>
      </c>
      <c r="BU286" s="13">
        <f t="shared" si="270"/>
        <v>1000.7969427396886</v>
      </c>
      <c r="BV286" s="13">
        <f t="shared" si="288"/>
        <v>357.58283178458066</v>
      </c>
      <c r="BW286" s="13">
        <f t="shared" si="271"/>
        <v>18820.463058691992</v>
      </c>
      <c r="BX286">
        <f t="shared" si="289"/>
        <v>423.61954427121924</v>
      </c>
      <c r="BY286" s="13">
        <f t="shared" si="272"/>
        <v>1000.7969427396886</v>
      </c>
    </row>
    <row r="287" spans="29:77" x14ac:dyDescent="0.2">
      <c r="AC287">
        <v>286</v>
      </c>
      <c r="AD287" s="37">
        <f t="shared" si="243"/>
        <v>4503.4195539657812</v>
      </c>
      <c r="AE287" s="13">
        <f t="shared" si="244"/>
        <v>10690.899893569338</v>
      </c>
      <c r="AF287">
        <f t="shared" si="290"/>
        <v>4540.8003228244152</v>
      </c>
      <c r="AG287" s="13">
        <f t="shared" si="245"/>
        <v>5549.9303857118939</v>
      </c>
      <c r="AH287" s="13">
        <f t="shared" si="273"/>
        <v>4504.9776917865256</v>
      </c>
      <c r="AI287" s="13">
        <f t="shared" si="246"/>
        <v>18820.463058691992</v>
      </c>
      <c r="AJ287">
        <f t="shared" si="274"/>
        <v>4570.7835066770567</v>
      </c>
      <c r="AK287" s="13">
        <f t="shared" si="247"/>
        <v>5549.9303857118939</v>
      </c>
      <c r="AL287" s="37">
        <f t="shared" si="248"/>
        <v>2920.3624522220098</v>
      </c>
      <c r="AM287" s="13">
        <f t="shared" si="249"/>
        <v>13363.624866961673</v>
      </c>
      <c r="AN287">
        <f t="shared" si="275"/>
        <v>2967.0884132953024</v>
      </c>
      <c r="AO287" s="13">
        <f t="shared" si="250"/>
        <v>5104.2411726517294</v>
      </c>
      <c r="AP287" s="13">
        <f t="shared" si="276"/>
        <v>2922.2004777624052</v>
      </c>
      <c r="AQ287" s="13">
        <f t="shared" si="251"/>
        <v>18820.463058691992</v>
      </c>
      <c r="AR287" s="13">
        <f t="shared" si="277"/>
        <v>2988.0062926529367</v>
      </c>
      <c r="AS287" s="38">
        <f t="shared" si="252"/>
        <v>5104.2411726517294</v>
      </c>
      <c r="AT287" s="37">
        <f t="shared" si="253"/>
        <v>1575.2228181052485</v>
      </c>
      <c r="AU287" s="13">
        <f t="shared" si="254"/>
        <v>5345.449946784669</v>
      </c>
      <c r="AV287">
        <f t="shared" si="278"/>
        <v>1593.9132025345655</v>
      </c>
      <c r="AW287" s="13">
        <f t="shared" si="255"/>
        <v>1978.4794576065265</v>
      </c>
      <c r="AX287" s="13">
        <f t="shared" si="279"/>
        <v>1576.0422831813432</v>
      </c>
      <c r="AY287" s="13">
        <f t="shared" si="256"/>
        <v>18820.463058691992</v>
      </c>
      <c r="AZ287">
        <f t="shared" si="280"/>
        <v>1641.8480980718746</v>
      </c>
      <c r="BA287" s="13">
        <f t="shared" si="257"/>
        <v>1978.4794576065265</v>
      </c>
      <c r="BB287" s="37">
        <f t="shared" si="258"/>
        <v>1183.7374981592766</v>
      </c>
      <c r="BC287" s="13">
        <f t="shared" si="259"/>
        <v>8018.1749201770026</v>
      </c>
      <c r="BD287">
        <f t="shared" si="281"/>
        <v>1211.773074803252</v>
      </c>
      <c r="BE287" s="13">
        <f t="shared" si="260"/>
        <v>1574.3100310468933</v>
      </c>
      <c r="BF287" s="13">
        <f t="shared" si="282"/>
        <v>1184.8195383125708</v>
      </c>
      <c r="BG287" s="13">
        <f t="shared" si="261"/>
        <v>18820.463058691992</v>
      </c>
      <c r="BH287">
        <f t="shared" si="283"/>
        <v>1250.6253532031021</v>
      </c>
      <c r="BI287" s="13">
        <f t="shared" si="262"/>
        <v>1574.3100310468933</v>
      </c>
      <c r="BJ287" s="115">
        <f t="shared" si="263"/>
        <v>2281.2151501403541</v>
      </c>
      <c r="BK287" s="13">
        <f t="shared" si="264"/>
        <v>8018.1749201770026</v>
      </c>
      <c r="BL287">
        <f t="shared" si="284"/>
        <v>2309.2507267843298</v>
      </c>
      <c r="BM287" s="116">
        <f t="shared" si="265"/>
        <v>2285.183881040547</v>
      </c>
      <c r="BN287" s="13">
        <f t="shared" si="285"/>
        <v>2282.2971902936483</v>
      </c>
      <c r="BO287" s="13">
        <f t="shared" si="266"/>
        <v>18820.463058691992</v>
      </c>
      <c r="BP287">
        <f t="shared" si="286"/>
        <v>2348.1030051841799</v>
      </c>
      <c r="BQ287" s="13">
        <f t="shared" si="267"/>
        <v>2285.183881040547</v>
      </c>
      <c r="BR287" s="37">
        <f t="shared" si="268"/>
        <v>356.50079163128652</v>
      </c>
      <c r="BS287" s="13">
        <f t="shared" si="269"/>
        <v>8018.1749201770026</v>
      </c>
      <c r="BT287">
        <f t="shared" si="287"/>
        <v>384.53636827526208</v>
      </c>
      <c r="BU287" s="13">
        <f t="shared" si="270"/>
        <v>1000.7969427396886</v>
      </c>
      <c r="BV287" s="13">
        <f t="shared" si="288"/>
        <v>357.58283178458066</v>
      </c>
      <c r="BW287" s="13">
        <f t="shared" si="271"/>
        <v>18820.463058691992</v>
      </c>
      <c r="BX287">
        <f t="shared" si="289"/>
        <v>423.38864667511211</v>
      </c>
      <c r="BY287" s="13">
        <f t="shared" si="272"/>
        <v>1000.7969427396886</v>
      </c>
    </row>
    <row r="288" spans="29:77" x14ac:dyDescent="0.2">
      <c r="AC288">
        <v>287</v>
      </c>
      <c r="AD288" s="37">
        <f t="shared" si="243"/>
        <v>4503.4195539657812</v>
      </c>
      <c r="AE288" s="13">
        <f t="shared" si="244"/>
        <v>10690.899893569338</v>
      </c>
      <c r="AF288">
        <f t="shared" si="290"/>
        <v>4540.6700762430264</v>
      </c>
      <c r="AG288" s="13">
        <f t="shared" si="245"/>
        <v>5549.9303857118939</v>
      </c>
      <c r="AH288" s="13">
        <f t="shared" si="273"/>
        <v>4504.9776917865256</v>
      </c>
      <c r="AI288" s="13">
        <f t="shared" si="246"/>
        <v>18820.463058691992</v>
      </c>
      <c r="AJ288">
        <f t="shared" si="274"/>
        <v>4570.5542181234314</v>
      </c>
      <c r="AK288" s="13">
        <f t="shared" si="247"/>
        <v>5549.9303857118939</v>
      </c>
      <c r="AL288" s="37">
        <f t="shared" si="248"/>
        <v>2920.3624522220098</v>
      </c>
      <c r="AM288" s="13">
        <f t="shared" si="249"/>
        <v>13363.624866961673</v>
      </c>
      <c r="AN288">
        <f t="shared" si="275"/>
        <v>2966.9256050685663</v>
      </c>
      <c r="AO288" s="13">
        <f t="shared" si="250"/>
        <v>5104.2411726517294</v>
      </c>
      <c r="AP288" s="13">
        <f t="shared" si="276"/>
        <v>2922.2004777624052</v>
      </c>
      <c r="AQ288" s="13">
        <f t="shared" si="251"/>
        <v>18820.463058691992</v>
      </c>
      <c r="AR288" s="13">
        <f t="shared" si="277"/>
        <v>2987.7770040993109</v>
      </c>
      <c r="AS288" s="38">
        <f t="shared" si="252"/>
        <v>5104.2411726517294</v>
      </c>
      <c r="AT288" s="37">
        <f t="shared" si="253"/>
        <v>1575.2228181052485</v>
      </c>
      <c r="AU288" s="13">
        <f t="shared" si="254"/>
        <v>5345.449946784669</v>
      </c>
      <c r="AV288">
        <f t="shared" si="278"/>
        <v>1593.8480792438711</v>
      </c>
      <c r="AW288" s="13">
        <f t="shared" si="255"/>
        <v>1978.4794576065265</v>
      </c>
      <c r="AX288" s="13">
        <f t="shared" si="279"/>
        <v>1576.0422831813432</v>
      </c>
      <c r="AY288" s="13">
        <f t="shared" si="256"/>
        <v>18820.463058691992</v>
      </c>
      <c r="AZ288">
        <f t="shared" si="280"/>
        <v>1641.6188095182492</v>
      </c>
      <c r="BA288" s="13">
        <f t="shared" si="257"/>
        <v>1978.4794576065265</v>
      </c>
      <c r="BB288" s="37">
        <f t="shared" si="258"/>
        <v>1183.7374981592766</v>
      </c>
      <c r="BC288" s="13">
        <f t="shared" si="259"/>
        <v>8018.1749201770026</v>
      </c>
      <c r="BD288">
        <f t="shared" si="281"/>
        <v>1211.6753898672105</v>
      </c>
      <c r="BE288" s="13">
        <f t="shared" si="260"/>
        <v>1574.3100310468933</v>
      </c>
      <c r="BF288" s="13">
        <f t="shared" si="282"/>
        <v>1184.8195383125708</v>
      </c>
      <c r="BG288" s="13">
        <f t="shared" si="261"/>
        <v>18820.463058691992</v>
      </c>
      <c r="BH288">
        <f t="shared" si="283"/>
        <v>1250.3960646494768</v>
      </c>
      <c r="BI288" s="13">
        <f t="shared" si="262"/>
        <v>1574.3100310468933</v>
      </c>
      <c r="BJ288" s="115">
        <f t="shared" si="263"/>
        <v>2281.2151501403541</v>
      </c>
      <c r="BK288" s="13">
        <f t="shared" si="264"/>
        <v>8018.1749201770026</v>
      </c>
      <c r="BL288">
        <f t="shared" si="284"/>
        <v>2309.153041848288</v>
      </c>
      <c r="BM288" s="116">
        <f t="shared" si="265"/>
        <v>2285.183881040547</v>
      </c>
      <c r="BN288" s="13">
        <f t="shared" si="285"/>
        <v>2282.2971902936483</v>
      </c>
      <c r="BO288" s="13">
        <f t="shared" si="266"/>
        <v>18820.463058691992</v>
      </c>
      <c r="BP288">
        <f t="shared" si="286"/>
        <v>2347.8737166305541</v>
      </c>
      <c r="BQ288" s="13">
        <f t="shared" si="267"/>
        <v>2285.183881040547</v>
      </c>
      <c r="BR288" s="37">
        <f t="shared" si="268"/>
        <v>356.50079163128652</v>
      </c>
      <c r="BS288" s="13">
        <f t="shared" si="269"/>
        <v>8018.1749201770026</v>
      </c>
      <c r="BT288">
        <f t="shared" si="287"/>
        <v>384.43868333922035</v>
      </c>
      <c r="BU288" s="13">
        <f t="shared" si="270"/>
        <v>1000.7969427396886</v>
      </c>
      <c r="BV288" s="13">
        <f t="shared" si="288"/>
        <v>357.58283178458066</v>
      </c>
      <c r="BW288" s="13">
        <f t="shared" si="271"/>
        <v>18820.463058691992</v>
      </c>
      <c r="BX288">
        <f t="shared" si="289"/>
        <v>423.15935812148655</v>
      </c>
      <c r="BY288" s="13">
        <f t="shared" si="272"/>
        <v>1000.7969427396886</v>
      </c>
    </row>
    <row r="289" spans="29:77" x14ac:dyDescent="0.2">
      <c r="AC289">
        <v>288</v>
      </c>
      <c r="AD289" s="37">
        <f t="shared" si="243"/>
        <v>4503.4195539657812</v>
      </c>
      <c r="AE289" s="13">
        <f t="shared" si="244"/>
        <v>10690.899893569338</v>
      </c>
      <c r="AF289">
        <f t="shared" si="290"/>
        <v>4540.5407341517857</v>
      </c>
      <c r="AG289" s="13">
        <f t="shared" si="245"/>
        <v>5549.9303857118939</v>
      </c>
      <c r="AH289" s="13">
        <f t="shared" si="273"/>
        <v>4504.9776917865256</v>
      </c>
      <c r="AI289" s="13">
        <f t="shared" si="246"/>
        <v>18820.463058691992</v>
      </c>
      <c r="AJ289">
        <f t="shared" si="274"/>
        <v>4570.326521851428</v>
      </c>
      <c r="AK289" s="13">
        <f t="shared" si="247"/>
        <v>5549.9303857118939</v>
      </c>
      <c r="AL289" s="37">
        <f t="shared" si="248"/>
        <v>2920.3624522220098</v>
      </c>
      <c r="AM289" s="13">
        <f t="shared" si="249"/>
        <v>13363.624866961673</v>
      </c>
      <c r="AN289">
        <f t="shared" si="275"/>
        <v>2966.7639274545154</v>
      </c>
      <c r="AO289" s="13">
        <f t="shared" si="250"/>
        <v>5104.2411726517294</v>
      </c>
      <c r="AP289" s="13">
        <f t="shared" si="276"/>
        <v>2922.2004777624052</v>
      </c>
      <c r="AQ289" s="13">
        <f t="shared" si="251"/>
        <v>18820.463058691992</v>
      </c>
      <c r="AR289" s="13">
        <f t="shared" si="277"/>
        <v>2987.549307827308</v>
      </c>
      <c r="AS289" s="38">
        <f t="shared" si="252"/>
        <v>5104.2411726517294</v>
      </c>
      <c r="AT289" s="37">
        <f t="shared" si="253"/>
        <v>1575.2228181052485</v>
      </c>
      <c r="AU289" s="13">
        <f t="shared" si="254"/>
        <v>5345.449946784669</v>
      </c>
      <c r="AV289">
        <f t="shared" si="278"/>
        <v>1593.7834081982508</v>
      </c>
      <c r="AW289" s="13">
        <f t="shared" si="255"/>
        <v>1978.4794576065265</v>
      </c>
      <c r="AX289" s="13">
        <f t="shared" si="279"/>
        <v>1576.0422831813432</v>
      </c>
      <c r="AY289" s="13">
        <f t="shared" si="256"/>
        <v>18820.463058691992</v>
      </c>
      <c r="AZ289">
        <f t="shared" si="280"/>
        <v>1641.3911132462461</v>
      </c>
      <c r="BA289" s="13">
        <f t="shared" si="257"/>
        <v>1978.4794576065265</v>
      </c>
      <c r="BB289" s="37">
        <f t="shared" si="258"/>
        <v>1183.7374981592766</v>
      </c>
      <c r="BC289" s="13">
        <f t="shared" si="259"/>
        <v>8018.1749201770026</v>
      </c>
      <c r="BD289">
        <f t="shared" si="281"/>
        <v>1211.57838329878</v>
      </c>
      <c r="BE289" s="13">
        <f t="shared" si="260"/>
        <v>1574.3100310468933</v>
      </c>
      <c r="BF289" s="13">
        <f t="shared" si="282"/>
        <v>1184.8195383125708</v>
      </c>
      <c r="BG289" s="13">
        <f t="shared" si="261"/>
        <v>18820.463058691992</v>
      </c>
      <c r="BH289">
        <f t="shared" si="283"/>
        <v>1250.1683683774736</v>
      </c>
      <c r="BI289" s="13">
        <f t="shared" si="262"/>
        <v>1574.3100310468933</v>
      </c>
      <c r="BJ289" s="115">
        <f t="shared" si="263"/>
        <v>2281.2151501403541</v>
      </c>
      <c r="BK289" s="13">
        <f t="shared" si="264"/>
        <v>8018.1749201770026</v>
      </c>
      <c r="BL289">
        <f t="shared" si="284"/>
        <v>2309.0560352798575</v>
      </c>
      <c r="BM289" s="116">
        <f t="shared" si="265"/>
        <v>2285.183881040547</v>
      </c>
      <c r="BN289" s="13">
        <f t="shared" si="285"/>
        <v>2282.2971902936483</v>
      </c>
      <c r="BO289" s="13">
        <f t="shared" si="266"/>
        <v>18820.463058691992</v>
      </c>
      <c r="BP289">
        <f t="shared" si="286"/>
        <v>2347.6460203585511</v>
      </c>
      <c r="BQ289" s="13">
        <f t="shared" si="267"/>
        <v>2285.183881040547</v>
      </c>
      <c r="BR289" s="37">
        <f t="shared" si="268"/>
        <v>356.50079163128652</v>
      </c>
      <c r="BS289" s="13">
        <f t="shared" si="269"/>
        <v>8018.1749201770026</v>
      </c>
      <c r="BT289">
        <f t="shared" si="287"/>
        <v>384.34167677079</v>
      </c>
      <c r="BU289" s="13">
        <f t="shared" si="270"/>
        <v>1000.7969427396886</v>
      </c>
      <c r="BV289" s="13">
        <f t="shared" si="288"/>
        <v>357.58283178458066</v>
      </c>
      <c r="BW289" s="13">
        <f t="shared" si="271"/>
        <v>18820.463058691992</v>
      </c>
      <c r="BX289">
        <f t="shared" si="289"/>
        <v>422.93166184948342</v>
      </c>
      <c r="BY289" s="13">
        <f t="shared" si="272"/>
        <v>1000.7969427396886</v>
      </c>
    </row>
    <row r="290" spans="29:77" x14ac:dyDescent="0.2">
      <c r="AC290">
        <v>289</v>
      </c>
      <c r="AD290" s="37">
        <f t="shared" si="243"/>
        <v>4503.4195539657812</v>
      </c>
      <c r="AE290" s="13">
        <f t="shared" si="244"/>
        <v>10690.899893569338</v>
      </c>
      <c r="AF290">
        <f t="shared" si="290"/>
        <v>4540.4122871615227</v>
      </c>
      <c r="AG290" s="13">
        <f t="shared" si="245"/>
        <v>5549.9303857118939</v>
      </c>
      <c r="AH290" s="13">
        <f t="shared" si="273"/>
        <v>4504.9776917865256</v>
      </c>
      <c r="AI290" s="13">
        <f t="shared" si="246"/>
        <v>18820.463058691992</v>
      </c>
      <c r="AJ290">
        <f t="shared" si="274"/>
        <v>4570.1004013321726</v>
      </c>
      <c r="AK290" s="13">
        <f t="shared" si="247"/>
        <v>5549.9303857118939</v>
      </c>
      <c r="AL290" s="37">
        <f t="shared" si="248"/>
        <v>2920.3624522220098</v>
      </c>
      <c r="AM290" s="13">
        <f t="shared" si="249"/>
        <v>13363.624866961673</v>
      </c>
      <c r="AN290">
        <f t="shared" si="275"/>
        <v>2966.6033687166869</v>
      </c>
      <c r="AO290" s="13">
        <f t="shared" si="250"/>
        <v>5104.2411726517294</v>
      </c>
      <c r="AP290" s="13">
        <f t="shared" si="276"/>
        <v>2922.2004777624052</v>
      </c>
      <c r="AQ290" s="13">
        <f t="shared" si="251"/>
        <v>18820.463058691992</v>
      </c>
      <c r="AR290" s="13">
        <f t="shared" si="277"/>
        <v>2987.3231873080522</v>
      </c>
      <c r="AS290" s="38">
        <f t="shared" si="252"/>
        <v>5104.2411726517294</v>
      </c>
      <c r="AT290" s="37">
        <f t="shared" si="253"/>
        <v>1575.2228181052485</v>
      </c>
      <c r="AU290" s="13">
        <f t="shared" si="254"/>
        <v>5345.449946784669</v>
      </c>
      <c r="AV290">
        <f t="shared" si="278"/>
        <v>1593.7191847031193</v>
      </c>
      <c r="AW290" s="13">
        <f t="shared" si="255"/>
        <v>1978.4794576065265</v>
      </c>
      <c r="AX290" s="13">
        <f t="shared" si="279"/>
        <v>1576.0422831813432</v>
      </c>
      <c r="AY290" s="13">
        <f t="shared" si="256"/>
        <v>18820.463058691992</v>
      </c>
      <c r="AZ290">
        <f t="shared" si="280"/>
        <v>1641.1649927269902</v>
      </c>
      <c r="BA290" s="13">
        <f t="shared" si="257"/>
        <v>1978.4794576065265</v>
      </c>
      <c r="BB290" s="37">
        <f t="shared" si="258"/>
        <v>1183.7374981592766</v>
      </c>
      <c r="BC290" s="13">
        <f t="shared" si="259"/>
        <v>8018.1749201770026</v>
      </c>
      <c r="BD290">
        <f t="shared" si="281"/>
        <v>1211.4820480560829</v>
      </c>
      <c r="BE290" s="13">
        <f t="shared" si="260"/>
        <v>1574.3100310468933</v>
      </c>
      <c r="BF290" s="13">
        <f t="shared" si="282"/>
        <v>1184.8195383125708</v>
      </c>
      <c r="BG290" s="13">
        <f t="shared" si="261"/>
        <v>18820.463058691992</v>
      </c>
      <c r="BH290">
        <f t="shared" si="283"/>
        <v>1249.9422478582178</v>
      </c>
      <c r="BI290" s="13">
        <f t="shared" si="262"/>
        <v>1574.3100310468933</v>
      </c>
      <c r="BJ290" s="115">
        <f t="shared" si="263"/>
        <v>2281.2151501403541</v>
      </c>
      <c r="BK290" s="13">
        <f t="shared" si="264"/>
        <v>8018.1749201770026</v>
      </c>
      <c r="BL290">
        <f t="shared" si="284"/>
        <v>2308.9597000371605</v>
      </c>
      <c r="BM290" s="116">
        <f t="shared" si="265"/>
        <v>2285.183881040547</v>
      </c>
      <c r="BN290" s="13">
        <f t="shared" si="285"/>
        <v>2282.2971902936483</v>
      </c>
      <c r="BO290" s="13">
        <f t="shared" si="266"/>
        <v>18820.463058691992</v>
      </c>
      <c r="BP290">
        <f t="shared" si="286"/>
        <v>2347.4198998392953</v>
      </c>
      <c r="BQ290" s="13">
        <f t="shared" si="267"/>
        <v>2285.183881040547</v>
      </c>
      <c r="BR290" s="37">
        <f t="shared" si="268"/>
        <v>356.50079163128652</v>
      </c>
      <c r="BS290" s="13">
        <f t="shared" si="269"/>
        <v>8018.1749201770026</v>
      </c>
      <c r="BT290">
        <f t="shared" si="287"/>
        <v>384.24534152809275</v>
      </c>
      <c r="BU290" s="13">
        <f t="shared" si="270"/>
        <v>1000.7969427396886</v>
      </c>
      <c r="BV290" s="13">
        <f t="shared" si="288"/>
        <v>357.58283178458066</v>
      </c>
      <c r="BW290" s="13">
        <f t="shared" si="271"/>
        <v>18820.463058691992</v>
      </c>
      <c r="BX290">
        <f t="shared" si="289"/>
        <v>422.70554133022767</v>
      </c>
      <c r="BY290" s="13">
        <f t="shared" si="272"/>
        <v>1000.7969427396886</v>
      </c>
    </row>
    <row r="291" spans="29:77" x14ac:dyDescent="0.2">
      <c r="AC291">
        <v>290</v>
      </c>
      <c r="AD291" s="37">
        <f t="shared" si="243"/>
        <v>4503.4195539657812</v>
      </c>
      <c r="AE291" s="13">
        <f t="shared" si="244"/>
        <v>10690.899893569338</v>
      </c>
      <c r="AF291">
        <f t="shared" si="290"/>
        <v>4540.2847260125718</v>
      </c>
      <c r="AG291" s="13">
        <f t="shared" si="245"/>
        <v>5549.9303857118939</v>
      </c>
      <c r="AH291" s="13">
        <f t="shared" si="273"/>
        <v>4504.9776917865256</v>
      </c>
      <c r="AI291" s="13">
        <f t="shared" si="246"/>
        <v>18820.463058691992</v>
      </c>
      <c r="AJ291">
        <f t="shared" si="274"/>
        <v>4569.8758402647736</v>
      </c>
      <c r="AK291" s="13">
        <f t="shared" si="247"/>
        <v>5549.9303857118939</v>
      </c>
      <c r="AL291" s="37">
        <f t="shared" si="248"/>
        <v>2920.3624522220098</v>
      </c>
      <c r="AM291" s="13">
        <f t="shared" si="249"/>
        <v>13363.624866961673</v>
      </c>
      <c r="AN291">
        <f t="shared" si="275"/>
        <v>2966.4439172804982</v>
      </c>
      <c r="AO291" s="13">
        <f t="shared" si="250"/>
        <v>5104.2411726517294</v>
      </c>
      <c r="AP291" s="13">
        <f t="shared" si="276"/>
        <v>2922.2004777624052</v>
      </c>
      <c r="AQ291" s="13">
        <f t="shared" si="251"/>
        <v>18820.463058691992</v>
      </c>
      <c r="AR291" s="13">
        <f t="shared" si="277"/>
        <v>2987.0986262406536</v>
      </c>
      <c r="AS291" s="38">
        <f t="shared" si="252"/>
        <v>5104.2411726517294</v>
      </c>
      <c r="AT291" s="37">
        <f t="shared" si="253"/>
        <v>1575.2228181052485</v>
      </c>
      <c r="AU291" s="13">
        <f t="shared" si="254"/>
        <v>5345.449946784669</v>
      </c>
      <c r="AV291">
        <f t="shared" si="278"/>
        <v>1593.655404128644</v>
      </c>
      <c r="AW291" s="13">
        <f t="shared" si="255"/>
        <v>1978.4794576065265</v>
      </c>
      <c r="AX291" s="13">
        <f t="shared" si="279"/>
        <v>1576.0422831813432</v>
      </c>
      <c r="AY291" s="13">
        <f t="shared" si="256"/>
        <v>18820.463058691992</v>
      </c>
      <c r="AZ291">
        <f t="shared" si="280"/>
        <v>1640.9404316595915</v>
      </c>
      <c r="BA291" s="13">
        <f t="shared" si="257"/>
        <v>1978.4794576065265</v>
      </c>
      <c r="BB291" s="37">
        <f t="shared" si="258"/>
        <v>1183.7374981592766</v>
      </c>
      <c r="BC291" s="13">
        <f t="shared" si="259"/>
        <v>8018.1749201770026</v>
      </c>
      <c r="BD291">
        <f t="shared" si="281"/>
        <v>1211.3863771943697</v>
      </c>
      <c r="BE291" s="13">
        <f t="shared" si="260"/>
        <v>1574.3100310468933</v>
      </c>
      <c r="BF291" s="13">
        <f t="shared" si="282"/>
        <v>1184.8195383125708</v>
      </c>
      <c r="BG291" s="13">
        <f t="shared" si="261"/>
        <v>18820.463058691992</v>
      </c>
      <c r="BH291">
        <f t="shared" si="283"/>
        <v>1249.717686790819</v>
      </c>
      <c r="BI291" s="13">
        <f t="shared" si="262"/>
        <v>1574.3100310468933</v>
      </c>
      <c r="BJ291" s="115">
        <f t="shared" si="263"/>
        <v>2281.2151501403541</v>
      </c>
      <c r="BK291" s="13">
        <f t="shared" si="264"/>
        <v>8018.1749201770026</v>
      </c>
      <c r="BL291">
        <f t="shared" si="284"/>
        <v>2308.8640291754473</v>
      </c>
      <c r="BM291" s="116">
        <f t="shared" si="265"/>
        <v>2285.183881040547</v>
      </c>
      <c r="BN291" s="13">
        <f t="shared" si="285"/>
        <v>2282.2971902936483</v>
      </c>
      <c r="BO291" s="13">
        <f t="shared" si="266"/>
        <v>18820.463058691992</v>
      </c>
      <c r="BP291">
        <f t="shared" si="286"/>
        <v>2347.1953387718968</v>
      </c>
      <c r="BQ291" s="13">
        <f t="shared" si="267"/>
        <v>2285.183881040547</v>
      </c>
      <c r="BR291" s="37">
        <f t="shared" si="268"/>
        <v>356.50079163128652</v>
      </c>
      <c r="BS291" s="13">
        <f t="shared" si="269"/>
        <v>8018.1749201770026</v>
      </c>
      <c r="BT291">
        <f t="shared" si="287"/>
        <v>384.14967066637962</v>
      </c>
      <c r="BU291" s="13">
        <f t="shared" si="270"/>
        <v>1000.7969427396886</v>
      </c>
      <c r="BV291" s="13">
        <f t="shared" si="288"/>
        <v>357.58283178458066</v>
      </c>
      <c r="BW291" s="13">
        <f t="shared" si="271"/>
        <v>18820.463058691992</v>
      </c>
      <c r="BX291">
        <f t="shared" si="289"/>
        <v>422.48098026282889</v>
      </c>
      <c r="BY291" s="13">
        <f t="shared" si="272"/>
        <v>1000.7969427396886</v>
      </c>
    </row>
    <row r="292" spans="29:77" x14ac:dyDescent="0.2">
      <c r="AC292">
        <v>291</v>
      </c>
      <c r="AD292" s="37">
        <f t="shared" si="243"/>
        <v>4503.4195539657812</v>
      </c>
      <c r="AE292" s="13">
        <f t="shared" si="244"/>
        <v>10690.899893569338</v>
      </c>
      <c r="AF292">
        <f t="shared" si="290"/>
        <v>4540.1580415725484</v>
      </c>
      <c r="AG292" s="13">
        <f t="shared" si="245"/>
        <v>5549.9303857118939</v>
      </c>
      <c r="AH292" s="13">
        <f t="shared" si="273"/>
        <v>4504.9776917865256</v>
      </c>
      <c r="AI292" s="13">
        <f t="shared" si="246"/>
        <v>18820.463058691992</v>
      </c>
      <c r="AJ292">
        <f t="shared" si="274"/>
        <v>4569.6528225724087</v>
      </c>
      <c r="AK292" s="13">
        <f t="shared" si="247"/>
        <v>5549.9303857118939</v>
      </c>
      <c r="AL292" s="37">
        <f t="shared" si="248"/>
        <v>2920.3624522220098</v>
      </c>
      <c r="AM292" s="13">
        <f t="shared" si="249"/>
        <v>13363.624866961673</v>
      </c>
      <c r="AN292">
        <f t="shared" si="275"/>
        <v>2966.285561730469</v>
      </c>
      <c r="AO292" s="13">
        <f t="shared" si="250"/>
        <v>5104.2411726517294</v>
      </c>
      <c r="AP292" s="13">
        <f t="shared" si="276"/>
        <v>2922.2004777624052</v>
      </c>
      <c r="AQ292" s="13">
        <f t="shared" si="251"/>
        <v>18820.463058691992</v>
      </c>
      <c r="AR292" s="13">
        <f t="shared" si="277"/>
        <v>2986.8756085482883</v>
      </c>
      <c r="AS292" s="38">
        <f t="shared" si="252"/>
        <v>5104.2411726517294</v>
      </c>
      <c r="AT292" s="37">
        <f t="shared" si="253"/>
        <v>1575.2228181052485</v>
      </c>
      <c r="AU292" s="13">
        <f t="shared" si="254"/>
        <v>5345.449946784669</v>
      </c>
      <c r="AV292">
        <f t="shared" si="278"/>
        <v>1593.5920619086323</v>
      </c>
      <c r="AW292" s="13">
        <f t="shared" si="255"/>
        <v>1978.4794576065265</v>
      </c>
      <c r="AX292" s="13">
        <f t="shared" si="279"/>
        <v>1576.0422831813432</v>
      </c>
      <c r="AY292" s="13">
        <f t="shared" si="256"/>
        <v>18820.463058691992</v>
      </c>
      <c r="AZ292">
        <f t="shared" si="280"/>
        <v>1640.7174139672263</v>
      </c>
      <c r="BA292" s="13">
        <f t="shared" si="257"/>
        <v>1978.4794576065265</v>
      </c>
      <c r="BB292" s="37">
        <f t="shared" si="258"/>
        <v>1183.7374981592766</v>
      </c>
      <c r="BC292" s="13">
        <f t="shared" si="259"/>
        <v>8018.1749201770026</v>
      </c>
      <c r="BD292">
        <f t="shared" si="281"/>
        <v>1211.2913638643522</v>
      </c>
      <c r="BE292" s="13">
        <f t="shared" si="260"/>
        <v>1574.3100310468933</v>
      </c>
      <c r="BF292" s="13">
        <f t="shared" si="282"/>
        <v>1184.8195383125708</v>
      </c>
      <c r="BG292" s="13">
        <f t="shared" si="261"/>
        <v>18820.463058691992</v>
      </c>
      <c r="BH292">
        <f t="shared" si="283"/>
        <v>1249.4946690984539</v>
      </c>
      <c r="BI292" s="13">
        <f t="shared" si="262"/>
        <v>1574.3100310468933</v>
      </c>
      <c r="BJ292" s="115">
        <f t="shared" si="263"/>
        <v>2281.2151501403541</v>
      </c>
      <c r="BK292" s="13">
        <f t="shared" si="264"/>
        <v>8018.1749201770026</v>
      </c>
      <c r="BL292">
        <f t="shared" si="284"/>
        <v>2308.7690158454297</v>
      </c>
      <c r="BM292" s="116">
        <f t="shared" si="265"/>
        <v>2285.183881040547</v>
      </c>
      <c r="BN292" s="13">
        <f t="shared" si="285"/>
        <v>2282.2971902936483</v>
      </c>
      <c r="BO292" s="13">
        <f t="shared" si="266"/>
        <v>18820.463058691992</v>
      </c>
      <c r="BP292">
        <f t="shared" si="286"/>
        <v>2346.9723210795314</v>
      </c>
      <c r="BQ292" s="13">
        <f t="shared" si="267"/>
        <v>2285.183881040547</v>
      </c>
      <c r="BR292" s="37">
        <f t="shared" si="268"/>
        <v>356.50079163128652</v>
      </c>
      <c r="BS292" s="13">
        <f t="shared" si="269"/>
        <v>8018.1749201770026</v>
      </c>
      <c r="BT292">
        <f t="shared" si="287"/>
        <v>384.05465733636214</v>
      </c>
      <c r="BU292" s="13">
        <f t="shared" si="270"/>
        <v>1000.7969427396886</v>
      </c>
      <c r="BV292" s="13">
        <f t="shared" si="288"/>
        <v>357.58283178458066</v>
      </c>
      <c r="BW292" s="13">
        <f t="shared" si="271"/>
        <v>18820.463058691992</v>
      </c>
      <c r="BX292">
        <f t="shared" si="289"/>
        <v>422.2579625704638</v>
      </c>
      <c r="BY292" s="13">
        <f t="shared" si="272"/>
        <v>1000.7969427396886</v>
      </c>
    </row>
    <row r="293" spans="29:77" x14ac:dyDescent="0.2">
      <c r="AC293">
        <v>292</v>
      </c>
      <c r="AD293" s="37">
        <f t="shared" si="243"/>
        <v>4503.4195539657812</v>
      </c>
      <c r="AE293" s="13">
        <f t="shared" si="244"/>
        <v>10690.899893569338</v>
      </c>
      <c r="AF293">
        <f t="shared" si="290"/>
        <v>4540.032224834169</v>
      </c>
      <c r="AG293" s="13">
        <f t="shared" si="245"/>
        <v>5549.9303857118939</v>
      </c>
      <c r="AH293" s="13">
        <f t="shared" si="273"/>
        <v>4504.9776917865256</v>
      </c>
      <c r="AI293" s="13">
        <f t="shared" si="246"/>
        <v>18820.463058691992</v>
      </c>
      <c r="AJ293">
        <f t="shared" si="274"/>
        <v>4569.4313323984843</v>
      </c>
      <c r="AK293" s="13">
        <f t="shared" si="247"/>
        <v>5549.9303857118939</v>
      </c>
      <c r="AL293" s="37">
        <f t="shared" si="248"/>
        <v>2920.3624522220098</v>
      </c>
      <c r="AM293" s="13">
        <f t="shared" si="249"/>
        <v>13363.624866961673</v>
      </c>
      <c r="AN293">
        <f t="shared" si="275"/>
        <v>2966.128290807495</v>
      </c>
      <c r="AO293" s="13">
        <f t="shared" si="250"/>
        <v>5104.2411726517294</v>
      </c>
      <c r="AP293" s="13">
        <f t="shared" si="276"/>
        <v>2922.2004777624052</v>
      </c>
      <c r="AQ293" s="13">
        <f t="shared" si="251"/>
        <v>18820.463058691992</v>
      </c>
      <c r="AR293" s="13">
        <f t="shared" si="277"/>
        <v>2986.6541183743639</v>
      </c>
      <c r="AS293" s="38">
        <f t="shared" si="252"/>
        <v>5104.2411726517294</v>
      </c>
      <c r="AT293" s="37">
        <f t="shared" si="253"/>
        <v>1575.2228181052485</v>
      </c>
      <c r="AU293" s="13">
        <f t="shared" si="254"/>
        <v>5345.449946784669</v>
      </c>
      <c r="AV293">
        <f t="shared" si="278"/>
        <v>1593.5291535394426</v>
      </c>
      <c r="AW293" s="13">
        <f t="shared" si="255"/>
        <v>1978.4794576065265</v>
      </c>
      <c r="AX293" s="13">
        <f t="shared" si="279"/>
        <v>1576.0422831813432</v>
      </c>
      <c r="AY293" s="13">
        <f t="shared" si="256"/>
        <v>18820.463058691992</v>
      </c>
      <c r="AZ293">
        <f t="shared" si="280"/>
        <v>1640.4959237933022</v>
      </c>
      <c r="BA293" s="13">
        <f t="shared" si="257"/>
        <v>1978.4794576065265</v>
      </c>
      <c r="BB293" s="37">
        <f t="shared" si="258"/>
        <v>1183.7374981592766</v>
      </c>
      <c r="BC293" s="13">
        <f t="shared" si="259"/>
        <v>8018.1749201770026</v>
      </c>
      <c r="BD293">
        <f t="shared" si="281"/>
        <v>1211.1970013105677</v>
      </c>
      <c r="BE293" s="13">
        <f t="shared" si="260"/>
        <v>1574.3100310468933</v>
      </c>
      <c r="BF293" s="13">
        <f t="shared" si="282"/>
        <v>1184.8195383125708</v>
      </c>
      <c r="BG293" s="13">
        <f t="shared" si="261"/>
        <v>18820.463058691992</v>
      </c>
      <c r="BH293">
        <f t="shared" si="283"/>
        <v>1249.2731789245297</v>
      </c>
      <c r="BI293" s="13">
        <f t="shared" si="262"/>
        <v>1574.3100310468933</v>
      </c>
      <c r="BJ293" s="115">
        <f t="shared" si="263"/>
        <v>2281.2151501403541</v>
      </c>
      <c r="BK293" s="13">
        <f t="shared" si="264"/>
        <v>8018.1749201770026</v>
      </c>
      <c r="BL293">
        <f t="shared" si="284"/>
        <v>2308.6746532916454</v>
      </c>
      <c r="BM293" s="116">
        <f t="shared" si="265"/>
        <v>2285.183881040547</v>
      </c>
      <c r="BN293" s="13">
        <f t="shared" si="285"/>
        <v>2282.2971902936483</v>
      </c>
      <c r="BO293" s="13">
        <f t="shared" si="266"/>
        <v>18820.463058691992</v>
      </c>
      <c r="BP293">
        <f t="shared" si="286"/>
        <v>2346.750830905607</v>
      </c>
      <c r="BQ293" s="13">
        <f t="shared" si="267"/>
        <v>2285.183881040547</v>
      </c>
      <c r="BR293" s="37">
        <f t="shared" si="268"/>
        <v>356.50079163128652</v>
      </c>
      <c r="BS293" s="13">
        <f t="shared" si="269"/>
        <v>8018.1749201770026</v>
      </c>
      <c r="BT293">
        <f t="shared" si="287"/>
        <v>383.96029478257765</v>
      </c>
      <c r="BU293" s="13">
        <f t="shared" si="270"/>
        <v>1000.7969427396886</v>
      </c>
      <c r="BV293" s="13">
        <f t="shared" si="288"/>
        <v>357.58283178458066</v>
      </c>
      <c r="BW293" s="13">
        <f t="shared" si="271"/>
        <v>18820.463058691992</v>
      </c>
      <c r="BX293">
        <f t="shared" si="289"/>
        <v>422.03647239653952</v>
      </c>
      <c r="BY293" s="13">
        <f t="shared" si="272"/>
        <v>1000.7969427396886</v>
      </c>
    </row>
    <row r="294" spans="29:77" x14ac:dyDescent="0.2">
      <c r="AC294">
        <v>293</v>
      </c>
      <c r="AD294" s="37">
        <f t="shared" si="243"/>
        <v>4503.4195539657812</v>
      </c>
      <c r="AE294" s="13">
        <f t="shared" si="244"/>
        <v>10690.899893569338</v>
      </c>
      <c r="AF294">
        <f t="shared" si="290"/>
        <v>4539.9072669131165</v>
      </c>
      <c r="AG294" s="13">
        <f t="shared" si="245"/>
        <v>5549.9303857118939</v>
      </c>
      <c r="AH294" s="13">
        <f t="shared" si="273"/>
        <v>4504.9776917865256</v>
      </c>
      <c r="AI294" s="13">
        <f t="shared" si="246"/>
        <v>18820.463058691992</v>
      </c>
      <c r="AJ294">
        <f t="shared" si="274"/>
        <v>4569.2113541028803</v>
      </c>
      <c r="AK294" s="13">
        <f t="shared" si="247"/>
        <v>5549.9303857118939</v>
      </c>
      <c r="AL294" s="37">
        <f t="shared" si="248"/>
        <v>2920.3624522220098</v>
      </c>
      <c r="AM294" s="13">
        <f t="shared" si="249"/>
        <v>13363.624866961673</v>
      </c>
      <c r="AN294">
        <f t="shared" si="275"/>
        <v>2965.9720934061793</v>
      </c>
      <c r="AO294" s="13">
        <f t="shared" si="250"/>
        <v>5104.2411726517294</v>
      </c>
      <c r="AP294" s="13">
        <f t="shared" si="276"/>
        <v>2922.2004777624052</v>
      </c>
      <c r="AQ294" s="13">
        <f t="shared" si="251"/>
        <v>18820.463058691992</v>
      </c>
      <c r="AR294" s="13">
        <f t="shared" si="277"/>
        <v>2986.4341400787603</v>
      </c>
      <c r="AS294" s="38">
        <f t="shared" si="252"/>
        <v>5104.2411726517294</v>
      </c>
      <c r="AT294" s="37">
        <f t="shared" si="253"/>
        <v>1575.2228181052485</v>
      </c>
      <c r="AU294" s="13">
        <f t="shared" si="254"/>
        <v>5345.449946784669</v>
      </c>
      <c r="AV294">
        <f t="shared" si="278"/>
        <v>1593.4666745789164</v>
      </c>
      <c r="AW294" s="13">
        <f t="shared" si="255"/>
        <v>1978.4794576065265</v>
      </c>
      <c r="AX294" s="13">
        <f t="shared" si="279"/>
        <v>1576.0422831813432</v>
      </c>
      <c r="AY294" s="13">
        <f t="shared" si="256"/>
        <v>18820.463058691992</v>
      </c>
      <c r="AZ294">
        <f t="shared" si="280"/>
        <v>1640.2759454976981</v>
      </c>
      <c r="BA294" s="13">
        <f t="shared" si="257"/>
        <v>1978.4794576065265</v>
      </c>
      <c r="BB294" s="37">
        <f t="shared" si="258"/>
        <v>1183.7374981592766</v>
      </c>
      <c r="BC294" s="13">
        <f t="shared" si="259"/>
        <v>8018.1749201770026</v>
      </c>
      <c r="BD294">
        <f t="shared" si="281"/>
        <v>1211.1032828697782</v>
      </c>
      <c r="BE294" s="13">
        <f t="shared" si="260"/>
        <v>1574.3100310468933</v>
      </c>
      <c r="BF294" s="13">
        <f t="shared" si="282"/>
        <v>1184.8195383125708</v>
      </c>
      <c r="BG294" s="13">
        <f t="shared" si="261"/>
        <v>18820.463058691992</v>
      </c>
      <c r="BH294">
        <f t="shared" si="283"/>
        <v>1249.0532006289257</v>
      </c>
      <c r="BI294" s="13">
        <f t="shared" si="262"/>
        <v>1574.3100310468933</v>
      </c>
      <c r="BJ294" s="115">
        <f t="shared" si="263"/>
        <v>2281.2151501403541</v>
      </c>
      <c r="BK294" s="13">
        <f t="shared" si="264"/>
        <v>8018.1749201770026</v>
      </c>
      <c r="BL294">
        <f t="shared" si="284"/>
        <v>2308.580934850856</v>
      </c>
      <c r="BM294" s="116">
        <f t="shared" si="265"/>
        <v>2285.183881040547</v>
      </c>
      <c r="BN294" s="13">
        <f t="shared" si="285"/>
        <v>2282.2971902936483</v>
      </c>
      <c r="BO294" s="13">
        <f t="shared" si="266"/>
        <v>18820.463058691992</v>
      </c>
      <c r="BP294">
        <f t="shared" si="286"/>
        <v>2346.5308526100034</v>
      </c>
      <c r="BQ294" s="13">
        <f t="shared" si="267"/>
        <v>2285.183881040547</v>
      </c>
      <c r="BR294" s="37">
        <f t="shared" si="268"/>
        <v>356.50079163128652</v>
      </c>
      <c r="BS294" s="13">
        <f t="shared" si="269"/>
        <v>8018.1749201770026</v>
      </c>
      <c r="BT294">
        <f t="shared" si="287"/>
        <v>383.86657634178823</v>
      </c>
      <c r="BU294" s="13">
        <f t="shared" si="270"/>
        <v>1000.7969427396886</v>
      </c>
      <c r="BV294" s="13">
        <f t="shared" si="288"/>
        <v>357.58283178458066</v>
      </c>
      <c r="BW294" s="13">
        <f t="shared" si="271"/>
        <v>18820.463058691992</v>
      </c>
      <c r="BX294">
        <f t="shared" si="289"/>
        <v>421.81649410093559</v>
      </c>
      <c r="BY294" s="13">
        <f t="shared" si="272"/>
        <v>1000.7969427396886</v>
      </c>
    </row>
    <row r="295" spans="29:77" x14ac:dyDescent="0.2">
      <c r="AC295">
        <v>294</v>
      </c>
      <c r="AD295" s="37">
        <f t="shared" si="243"/>
        <v>4503.4195539657812</v>
      </c>
      <c r="AE295" s="13">
        <f t="shared" si="244"/>
        <v>10690.899893569338</v>
      </c>
      <c r="AF295">
        <f t="shared" si="290"/>
        <v>4539.7831590459491</v>
      </c>
      <c r="AG295" s="13">
        <f t="shared" si="245"/>
        <v>5549.9303857118939</v>
      </c>
      <c r="AH295" s="13">
        <f t="shared" si="273"/>
        <v>4504.9776917865256</v>
      </c>
      <c r="AI295" s="13">
        <f t="shared" si="246"/>
        <v>18820.463058691992</v>
      </c>
      <c r="AJ295">
        <f t="shared" si="274"/>
        <v>4568.9928722582672</v>
      </c>
      <c r="AK295" s="13">
        <f t="shared" si="247"/>
        <v>5549.9303857118939</v>
      </c>
      <c r="AL295" s="37">
        <f t="shared" si="248"/>
        <v>2920.3624522220098</v>
      </c>
      <c r="AM295" s="13">
        <f t="shared" si="249"/>
        <v>13363.624866961673</v>
      </c>
      <c r="AN295">
        <f t="shared" si="275"/>
        <v>2965.8169585722194</v>
      </c>
      <c r="AO295" s="13">
        <f t="shared" si="250"/>
        <v>5104.2411726517294</v>
      </c>
      <c r="AP295" s="13">
        <f t="shared" si="276"/>
        <v>2922.2004777624052</v>
      </c>
      <c r="AQ295" s="13">
        <f t="shared" si="251"/>
        <v>18820.463058691992</v>
      </c>
      <c r="AR295" s="13">
        <f t="shared" si="277"/>
        <v>2986.2156582341468</v>
      </c>
      <c r="AS295" s="38">
        <f t="shared" si="252"/>
        <v>5104.2411726517294</v>
      </c>
      <c r="AT295" s="37">
        <f t="shared" si="253"/>
        <v>1575.2228181052485</v>
      </c>
      <c r="AU295" s="13">
        <f t="shared" si="254"/>
        <v>5345.449946784669</v>
      </c>
      <c r="AV295">
        <f t="shared" si="278"/>
        <v>1593.4046206453324</v>
      </c>
      <c r="AW295" s="13">
        <f t="shared" si="255"/>
        <v>1978.4794576065265</v>
      </c>
      <c r="AX295" s="13">
        <f t="shared" si="279"/>
        <v>1576.0422831813432</v>
      </c>
      <c r="AY295" s="13">
        <f t="shared" si="256"/>
        <v>18820.463058691992</v>
      </c>
      <c r="AZ295">
        <f t="shared" si="280"/>
        <v>1640.0574636530846</v>
      </c>
      <c r="BA295" s="13">
        <f t="shared" si="257"/>
        <v>1978.4794576065265</v>
      </c>
      <c r="BB295" s="37">
        <f t="shared" si="258"/>
        <v>1183.7374981592766</v>
      </c>
      <c r="BC295" s="13">
        <f t="shared" si="259"/>
        <v>8018.1749201770026</v>
      </c>
      <c r="BD295">
        <f t="shared" si="281"/>
        <v>1211.0102019694025</v>
      </c>
      <c r="BE295" s="13">
        <f t="shared" si="260"/>
        <v>1574.3100310468933</v>
      </c>
      <c r="BF295" s="13">
        <f t="shared" si="282"/>
        <v>1184.8195383125708</v>
      </c>
      <c r="BG295" s="13">
        <f t="shared" si="261"/>
        <v>18820.463058691992</v>
      </c>
      <c r="BH295">
        <f t="shared" si="283"/>
        <v>1248.8347187843124</v>
      </c>
      <c r="BI295" s="13">
        <f t="shared" si="262"/>
        <v>1574.3100310468933</v>
      </c>
      <c r="BJ295" s="115">
        <f t="shared" si="263"/>
        <v>2281.2151501403541</v>
      </c>
      <c r="BK295" s="13">
        <f t="shared" si="264"/>
        <v>8018.1749201770026</v>
      </c>
      <c r="BL295">
        <f t="shared" si="284"/>
        <v>2308.4878539504798</v>
      </c>
      <c r="BM295" s="116">
        <f t="shared" si="265"/>
        <v>2285.183881040547</v>
      </c>
      <c r="BN295" s="13">
        <f t="shared" si="285"/>
        <v>2282.2971902936483</v>
      </c>
      <c r="BO295" s="13">
        <f t="shared" si="266"/>
        <v>18820.463058691992</v>
      </c>
      <c r="BP295">
        <f t="shared" si="286"/>
        <v>2346.3123707653899</v>
      </c>
      <c r="BQ295" s="13">
        <f t="shared" si="267"/>
        <v>2285.183881040547</v>
      </c>
      <c r="BR295" s="37">
        <f t="shared" si="268"/>
        <v>356.50079163128652</v>
      </c>
      <c r="BS295" s="13">
        <f t="shared" si="269"/>
        <v>8018.1749201770026</v>
      </c>
      <c r="BT295">
        <f t="shared" si="287"/>
        <v>383.77349544141236</v>
      </c>
      <c r="BU295" s="13">
        <f t="shared" si="270"/>
        <v>1000.7969427396886</v>
      </c>
      <c r="BV295" s="13">
        <f t="shared" si="288"/>
        <v>357.58283178458066</v>
      </c>
      <c r="BW295" s="13">
        <f t="shared" si="271"/>
        <v>18820.463058691992</v>
      </c>
      <c r="BX295">
        <f t="shared" si="289"/>
        <v>421.59801225632214</v>
      </c>
      <c r="BY295" s="13">
        <f t="shared" si="272"/>
        <v>1000.7969427396886</v>
      </c>
    </row>
    <row r="296" spans="29:77" x14ac:dyDescent="0.2">
      <c r="AC296">
        <v>295</v>
      </c>
      <c r="AD296" s="37">
        <f t="shared" si="243"/>
        <v>4503.4195539657812</v>
      </c>
      <c r="AE296" s="13">
        <f t="shared" si="244"/>
        <v>10690.899893569338</v>
      </c>
      <c r="AF296">
        <f t="shared" si="290"/>
        <v>4539.6598925880498</v>
      </c>
      <c r="AG296" s="13">
        <f t="shared" si="245"/>
        <v>5549.9303857118939</v>
      </c>
      <c r="AH296" s="13">
        <f t="shared" si="273"/>
        <v>4504.9776917865256</v>
      </c>
      <c r="AI296" s="13">
        <f t="shared" si="246"/>
        <v>18820.463058691992</v>
      </c>
      <c r="AJ296">
        <f t="shared" si="274"/>
        <v>4568.7758716464987</v>
      </c>
      <c r="AK296" s="13">
        <f t="shared" si="247"/>
        <v>5549.9303857118939</v>
      </c>
      <c r="AL296" s="37">
        <f t="shared" si="248"/>
        <v>2920.3624522220098</v>
      </c>
      <c r="AM296" s="13">
        <f t="shared" si="249"/>
        <v>13363.624866961673</v>
      </c>
      <c r="AN296">
        <f t="shared" si="275"/>
        <v>2965.662875499846</v>
      </c>
      <c r="AO296" s="13">
        <f t="shared" si="250"/>
        <v>5104.2411726517294</v>
      </c>
      <c r="AP296" s="13">
        <f t="shared" si="276"/>
        <v>2922.2004777624052</v>
      </c>
      <c r="AQ296" s="13">
        <f t="shared" si="251"/>
        <v>18820.463058691992</v>
      </c>
      <c r="AR296" s="13">
        <f t="shared" si="277"/>
        <v>2985.9986576223782</v>
      </c>
      <c r="AS296" s="38">
        <f t="shared" si="252"/>
        <v>5104.2411726517294</v>
      </c>
      <c r="AT296" s="37">
        <f t="shared" si="253"/>
        <v>1575.2228181052485</v>
      </c>
      <c r="AU296" s="13">
        <f t="shared" si="254"/>
        <v>5345.449946784669</v>
      </c>
      <c r="AV296">
        <f t="shared" si="278"/>
        <v>1593.342987416383</v>
      </c>
      <c r="AW296" s="13">
        <f t="shared" si="255"/>
        <v>1978.4794576065265</v>
      </c>
      <c r="AX296" s="13">
        <f t="shared" si="279"/>
        <v>1576.0422831813432</v>
      </c>
      <c r="AY296" s="13">
        <f t="shared" si="256"/>
        <v>18820.463058691992</v>
      </c>
      <c r="AZ296">
        <f t="shared" si="280"/>
        <v>1639.8404630413161</v>
      </c>
      <c r="BA296" s="13">
        <f t="shared" si="257"/>
        <v>1978.4794576065265</v>
      </c>
      <c r="BB296" s="37">
        <f t="shared" si="258"/>
        <v>1183.7374981592766</v>
      </c>
      <c r="BC296" s="13">
        <f t="shared" si="259"/>
        <v>8018.1749201770026</v>
      </c>
      <c r="BD296">
        <f t="shared" si="281"/>
        <v>1210.9177521259783</v>
      </c>
      <c r="BE296" s="13">
        <f t="shared" si="260"/>
        <v>1574.3100310468933</v>
      </c>
      <c r="BF296" s="13">
        <f t="shared" si="282"/>
        <v>1184.8195383125708</v>
      </c>
      <c r="BG296" s="13">
        <f t="shared" si="261"/>
        <v>18820.463058691992</v>
      </c>
      <c r="BH296">
        <f t="shared" si="283"/>
        <v>1248.6177181725436</v>
      </c>
      <c r="BI296" s="13">
        <f t="shared" si="262"/>
        <v>1574.3100310468933</v>
      </c>
      <c r="BJ296" s="115">
        <f t="shared" si="263"/>
        <v>2281.2151501403541</v>
      </c>
      <c r="BK296" s="13">
        <f t="shared" si="264"/>
        <v>8018.1749201770026</v>
      </c>
      <c r="BL296">
        <f t="shared" si="284"/>
        <v>2308.395404107056</v>
      </c>
      <c r="BM296" s="116">
        <f t="shared" si="265"/>
        <v>2285.183881040547</v>
      </c>
      <c r="BN296" s="13">
        <f t="shared" si="285"/>
        <v>2282.2971902936483</v>
      </c>
      <c r="BO296" s="13">
        <f t="shared" si="266"/>
        <v>18820.463058691992</v>
      </c>
      <c r="BP296">
        <f t="shared" si="286"/>
        <v>2346.0953701536214</v>
      </c>
      <c r="BQ296" s="13">
        <f t="shared" si="267"/>
        <v>2285.183881040547</v>
      </c>
      <c r="BR296" s="37">
        <f t="shared" si="268"/>
        <v>356.50079163128652</v>
      </c>
      <c r="BS296" s="13">
        <f t="shared" si="269"/>
        <v>8018.1749201770026</v>
      </c>
      <c r="BT296">
        <f t="shared" si="287"/>
        <v>383.6810455979882</v>
      </c>
      <c r="BU296" s="13">
        <f t="shared" si="270"/>
        <v>1000.7969427396886</v>
      </c>
      <c r="BV296" s="13">
        <f t="shared" si="288"/>
        <v>357.58283178458066</v>
      </c>
      <c r="BW296" s="13">
        <f t="shared" si="271"/>
        <v>18820.463058691992</v>
      </c>
      <c r="BX296">
        <f t="shared" si="289"/>
        <v>421.3810116445535</v>
      </c>
      <c r="BY296" s="13">
        <f t="shared" si="272"/>
        <v>1000.7969427396886</v>
      </c>
    </row>
    <row r="297" spans="29:77" x14ac:dyDescent="0.2">
      <c r="AC297">
        <v>296</v>
      </c>
      <c r="AD297" s="37">
        <f t="shared" si="243"/>
        <v>4503.4195539657812</v>
      </c>
      <c r="AE297" s="13">
        <f t="shared" si="244"/>
        <v>10690.899893569338</v>
      </c>
      <c r="AF297">
        <f t="shared" si="290"/>
        <v>4539.5374590116235</v>
      </c>
      <c r="AG297" s="13">
        <f t="shared" si="245"/>
        <v>5549.9303857118939</v>
      </c>
      <c r="AH297" s="13">
        <f t="shared" si="273"/>
        <v>4504.9776917865256</v>
      </c>
      <c r="AI297" s="13">
        <f t="shared" si="246"/>
        <v>18820.463058691992</v>
      </c>
      <c r="AJ297">
        <f t="shared" si="274"/>
        <v>4568.5603372550795</v>
      </c>
      <c r="AK297" s="13">
        <f t="shared" si="247"/>
        <v>5549.9303857118939</v>
      </c>
      <c r="AL297" s="37">
        <f t="shared" si="248"/>
        <v>2920.3624522220098</v>
      </c>
      <c r="AM297" s="13">
        <f t="shared" si="249"/>
        <v>13363.624866961673</v>
      </c>
      <c r="AN297">
        <f t="shared" si="275"/>
        <v>2965.5098335293128</v>
      </c>
      <c r="AO297" s="13">
        <f t="shared" si="250"/>
        <v>5104.2411726517294</v>
      </c>
      <c r="AP297" s="13">
        <f t="shared" si="276"/>
        <v>2922.2004777624052</v>
      </c>
      <c r="AQ297" s="13">
        <f t="shared" si="251"/>
        <v>18820.463058691992</v>
      </c>
      <c r="AR297" s="13">
        <f t="shared" si="277"/>
        <v>2985.7831232309591</v>
      </c>
      <c r="AS297" s="38">
        <f t="shared" si="252"/>
        <v>5104.2411726517294</v>
      </c>
      <c r="AT297" s="37">
        <f t="shared" si="253"/>
        <v>1575.2228181052485</v>
      </c>
      <c r="AU297" s="13">
        <f t="shared" si="254"/>
        <v>5345.449946784669</v>
      </c>
      <c r="AV297">
        <f t="shared" si="278"/>
        <v>1593.2817706281696</v>
      </c>
      <c r="AW297" s="13">
        <f t="shared" si="255"/>
        <v>1978.4794576065265</v>
      </c>
      <c r="AX297" s="13">
        <f t="shared" si="279"/>
        <v>1576.0422831813432</v>
      </c>
      <c r="AY297" s="13">
        <f t="shared" si="256"/>
        <v>18820.463058691992</v>
      </c>
      <c r="AZ297">
        <f t="shared" si="280"/>
        <v>1639.6249286498974</v>
      </c>
      <c r="BA297" s="13">
        <f t="shared" si="257"/>
        <v>1978.4794576065265</v>
      </c>
      <c r="BB297" s="37">
        <f t="shared" si="258"/>
        <v>1183.7374981592766</v>
      </c>
      <c r="BC297" s="13">
        <f t="shared" si="259"/>
        <v>8018.1749201770026</v>
      </c>
      <c r="BD297">
        <f t="shared" si="281"/>
        <v>1210.8259269436583</v>
      </c>
      <c r="BE297" s="13">
        <f t="shared" si="260"/>
        <v>1574.3100310468933</v>
      </c>
      <c r="BF297" s="13">
        <f t="shared" si="282"/>
        <v>1184.8195383125708</v>
      </c>
      <c r="BG297" s="13">
        <f t="shared" si="261"/>
        <v>18820.463058691992</v>
      </c>
      <c r="BH297">
        <f t="shared" si="283"/>
        <v>1248.4021837811249</v>
      </c>
      <c r="BI297" s="13">
        <f t="shared" si="262"/>
        <v>1574.3100310468933</v>
      </c>
      <c r="BJ297" s="115">
        <f t="shared" si="263"/>
        <v>2281.2151501403541</v>
      </c>
      <c r="BK297" s="13">
        <f t="shared" si="264"/>
        <v>8018.1749201770026</v>
      </c>
      <c r="BL297">
        <f t="shared" si="284"/>
        <v>2308.303578924736</v>
      </c>
      <c r="BM297" s="116">
        <f t="shared" si="265"/>
        <v>2285.183881040547</v>
      </c>
      <c r="BN297" s="13">
        <f t="shared" si="285"/>
        <v>2282.2971902936483</v>
      </c>
      <c r="BO297" s="13">
        <f t="shared" si="266"/>
        <v>18820.463058691992</v>
      </c>
      <c r="BP297">
        <f t="shared" si="286"/>
        <v>2345.8798357622022</v>
      </c>
      <c r="BQ297" s="13">
        <f t="shared" si="267"/>
        <v>2285.183881040547</v>
      </c>
      <c r="BR297" s="37">
        <f t="shared" si="268"/>
        <v>356.50079163128652</v>
      </c>
      <c r="BS297" s="13">
        <f t="shared" si="269"/>
        <v>8018.1749201770026</v>
      </c>
      <c r="BT297">
        <f t="shared" si="287"/>
        <v>383.58922041566831</v>
      </c>
      <c r="BU297" s="13">
        <f t="shared" si="270"/>
        <v>1000.7969427396886</v>
      </c>
      <c r="BV297" s="13">
        <f t="shared" si="288"/>
        <v>357.58283178458066</v>
      </c>
      <c r="BW297" s="13">
        <f t="shared" si="271"/>
        <v>18820.463058691992</v>
      </c>
      <c r="BX297">
        <f t="shared" si="289"/>
        <v>421.16547725313467</v>
      </c>
      <c r="BY297" s="13">
        <f t="shared" si="272"/>
        <v>1000.7969427396886</v>
      </c>
    </row>
    <row r="298" spans="29:77" x14ac:dyDescent="0.2">
      <c r="AC298">
        <v>297</v>
      </c>
      <c r="AD298" s="37">
        <f t="shared" si="243"/>
        <v>4503.4195539657812</v>
      </c>
      <c r="AE298" s="13">
        <f t="shared" si="244"/>
        <v>10690.899893569338</v>
      </c>
      <c r="AF298">
        <f t="shared" si="290"/>
        <v>4539.4158499037248</v>
      </c>
      <c r="AG298" s="13">
        <f t="shared" si="245"/>
        <v>5549.9303857118939</v>
      </c>
      <c r="AH298" s="13">
        <f t="shared" si="273"/>
        <v>4504.9776917865256</v>
      </c>
      <c r="AI298" s="13">
        <f t="shared" si="246"/>
        <v>18820.463058691992</v>
      </c>
      <c r="AJ298">
        <f t="shared" si="274"/>
        <v>4568.3462542737043</v>
      </c>
      <c r="AK298" s="13">
        <f t="shared" si="247"/>
        <v>5549.9303857118939</v>
      </c>
      <c r="AL298" s="37">
        <f t="shared" si="248"/>
        <v>2920.3624522220098</v>
      </c>
      <c r="AM298" s="13">
        <f t="shared" si="249"/>
        <v>13363.624866961673</v>
      </c>
      <c r="AN298">
        <f t="shared" si="275"/>
        <v>2965.3578221444395</v>
      </c>
      <c r="AO298" s="13">
        <f t="shared" si="250"/>
        <v>5104.2411726517294</v>
      </c>
      <c r="AP298" s="13">
        <f t="shared" si="276"/>
        <v>2922.2004777624052</v>
      </c>
      <c r="AQ298" s="13">
        <f t="shared" si="251"/>
        <v>18820.463058691992</v>
      </c>
      <c r="AR298" s="13">
        <f t="shared" si="277"/>
        <v>2985.5690402495834</v>
      </c>
      <c r="AS298" s="38">
        <f t="shared" si="252"/>
        <v>5104.2411726517294</v>
      </c>
      <c r="AT298" s="37">
        <f t="shared" si="253"/>
        <v>1575.2228181052485</v>
      </c>
      <c r="AU298" s="13">
        <f t="shared" si="254"/>
        <v>5345.449946784669</v>
      </c>
      <c r="AV298">
        <f t="shared" si="278"/>
        <v>1593.2209660742205</v>
      </c>
      <c r="AW298" s="13">
        <f t="shared" si="255"/>
        <v>1978.4794576065265</v>
      </c>
      <c r="AX298" s="13">
        <f t="shared" si="279"/>
        <v>1576.0422831813432</v>
      </c>
      <c r="AY298" s="13">
        <f t="shared" si="256"/>
        <v>18820.463058691992</v>
      </c>
      <c r="AZ298">
        <f t="shared" si="280"/>
        <v>1639.4108456685217</v>
      </c>
      <c r="BA298" s="13">
        <f t="shared" si="257"/>
        <v>1978.4794576065265</v>
      </c>
      <c r="BB298" s="37">
        <f t="shared" si="258"/>
        <v>1183.7374981592766</v>
      </c>
      <c r="BC298" s="13">
        <f t="shared" si="259"/>
        <v>8018.1749201770026</v>
      </c>
      <c r="BD298">
        <f t="shared" si="281"/>
        <v>1210.7347201127345</v>
      </c>
      <c r="BE298" s="13">
        <f t="shared" si="260"/>
        <v>1574.3100310468933</v>
      </c>
      <c r="BF298" s="13">
        <f t="shared" si="282"/>
        <v>1184.8195383125708</v>
      </c>
      <c r="BG298" s="13">
        <f t="shared" si="261"/>
        <v>18820.463058691992</v>
      </c>
      <c r="BH298">
        <f t="shared" si="283"/>
        <v>1248.1881007997492</v>
      </c>
      <c r="BI298" s="13">
        <f t="shared" si="262"/>
        <v>1574.3100310468933</v>
      </c>
      <c r="BJ298" s="115">
        <f t="shared" si="263"/>
        <v>2281.2151501403541</v>
      </c>
      <c r="BK298" s="13">
        <f t="shared" si="264"/>
        <v>8018.1749201770026</v>
      </c>
      <c r="BL298">
        <f t="shared" si="284"/>
        <v>2308.2123720938121</v>
      </c>
      <c r="BM298" s="116">
        <f t="shared" si="265"/>
        <v>2285.183881040547</v>
      </c>
      <c r="BN298" s="13">
        <f t="shared" si="285"/>
        <v>2282.2971902936483</v>
      </c>
      <c r="BO298" s="13">
        <f t="shared" si="266"/>
        <v>18820.463058691992</v>
      </c>
      <c r="BP298">
        <f t="shared" si="286"/>
        <v>2345.6657527808266</v>
      </c>
      <c r="BQ298" s="13">
        <f t="shared" si="267"/>
        <v>2285.183881040547</v>
      </c>
      <c r="BR298" s="37">
        <f t="shared" si="268"/>
        <v>356.50079163128652</v>
      </c>
      <c r="BS298" s="13">
        <f t="shared" si="269"/>
        <v>8018.1749201770026</v>
      </c>
      <c r="BT298">
        <f t="shared" si="287"/>
        <v>383.49801358474446</v>
      </c>
      <c r="BU298" s="13">
        <f t="shared" si="270"/>
        <v>1000.7969427396886</v>
      </c>
      <c r="BV298" s="13">
        <f t="shared" si="288"/>
        <v>357.58283178458066</v>
      </c>
      <c r="BW298" s="13">
        <f t="shared" si="271"/>
        <v>18820.463058691992</v>
      </c>
      <c r="BX298">
        <f t="shared" si="289"/>
        <v>420.95139427175911</v>
      </c>
      <c r="BY298" s="13">
        <f t="shared" si="272"/>
        <v>1000.7969427396886</v>
      </c>
    </row>
    <row r="299" spans="29:77" x14ac:dyDescent="0.2">
      <c r="AC299">
        <v>298</v>
      </c>
      <c r="AD299" s="37">
        <f t="shared" si="243"/>
        <v>4503.4195539657812</v>
      </c>
      <c r="AE299" s="13">
        <f t="shared" si="244"/>
        <v>10690.899893569338</v>
      </c>
      <c r="AF299">
        <f t="shared" si="290"/>
        <v>4539.2950569643363</v>
      </c>
      <c r="AG299" s="13">
        <f t="shared" si="245"/>
        <v>5549.9303857118939</v>
      </c>
      <c r="AH299" s="13">
        <f t="shared" si="273"/>
        <v>4504.9776917865256</v>
      </c>
      <c r="AI299" s="13">
        <f t="shared" si="246"/>
        <v>18820.463058691992</v>
      </c>
      <c r="AJ299">
        <f t="shared" si="274"/>
        <v>4568.1336080908613</v>
      </c>
      <c r="AK299" s="13">
        <f t="shared" si="247"/>
        <v>5549.9303857118939</v>
      </c>
      <c r="AL299" s="37">
        <f t="shared" si="248"/>
        <v>2920.3624522220098</v>
      </c>
      <c r="AM299" s="13">
        <f t="shared" si="249"/>
        <v>13363.624866961673</v>
      </c>
      <c r="AN299">
        <f t="shared" si="275"/>
        <v>2965.2068309702031</v>
      </c>
      <c r="AO299" s="13">
        <f t="shared" si="250"/>
        <v>5104.2411726517294</v>
      </c>
      <c r="AP299" s="13">
        <f t="shared" si="276"/>
        <v>2922.2004777624052</v>
      </c>
      <c r="AQ299" s="13">
        <f t="shared" si="251"/>
        <v>18820.463058691992</v>
      </c>
      <c r="AR299" s="13">
        <f t="shared" si="277"/>
        <v>2985.3563940667409</v>
      </c>
      <c r="AS299" s="38">
        <f t="shared" si="252"/>
        <v>5104.2411726517294</v>
      </c>
      <c r="AT299" s="37">
        <f t="shared" si="253"/>
        <v>1575.2228181052485</v>
      </c>
      <c r="AU299" s="13">
        <f t="shared" si="254"/>
        <v>5345.449946784669</v>
      </c>
      <c r="AV299">
        <f t="shared" si="278"/>
        <v>1593.160569604526</v>
      </c>
      <c r="AW299" s="13">
        <f t="shared" si="255"/>
        <v>1978.4794576065265</v>
      </c>
      <c r="AX299" s="13">
        <f t="shared" si="279"/>
        <v>1576.0422831813432</v>
      </c>
      <c r="AY299" s="13">
        <f t="shared" si="256"/>
        <v>18820.463058691992</v>
      </c>
      <c r="AZ299">
        <f t="shared" si="280"/>
        <v>1639.1981994856787</v>
      </c>
      <c r="BA299" s="13">
        <f t="shared" si="257"/>
        <v>1978.4794576065265</v>
      </c>
      <c r="BB299" s="37">
        <f t="shared" si="258"/>
        <v>1183.7374981592766</v>
      </c>
      <c r="BC299" s="13">
        <f t="shared" si="259"/>
        <v>8018.1749201770026</v>
      </c>
      <c r="BD299">
        <f t="shared" si="281"/>
        <v>1210.6441254081926</v>
      </c>
      <c r="BE299" s="13">
        <f t="shared" si="260"/>
        <v>1574.3100310468933</v>
      </c>
      <c r="BF299" s="13">
        <f t="shared" si="282"/>
        <v>1184.8195383125708</v>
      </c>
      <c r="BG299" s="13">
        <f t="shared" si="261"/>
        <v>18820.463058691992</v>
      </c>
      <c r="BH299">
        <f t="shared" si="283"/>
        <v>1247.9754546169063</v>
      </c>
      <c r="BI299" s="13">
        <f t="shared" si="262"/>
        <v>1574.3100310468933</v>
      </c>
      <c r="BJ299" s="115">
        <f t="shared" si="263"/>
        <v>2281.2151501403541</v>
      </c>
      <c r="BK299" s="13">
        <f t="shared" si="264"/>
        <v>8018.1749201770026</v>
      </c>
      <c r="BL299">
        <f t="shared" si="284"/>
        <v>2308.1217773892704</v>
      </c>
      <c r="BM299" s="116">
        <f t="shared" si="265"/>
        <v>2285.183881040547</v>
      </c>
      <c r="BN299" s="13">
        <f t="shared" si="285"/>
        <v>2282.2971902936483</v>
      </c>
      <c r="BO299" s="13">
        <f t="shared" si="266"/>
        <v>18820.463058691992</v>
      </c>
      <c r="BP299">
        <f t="shared" si="286"/>
        <v>2345.4531065979841</v>
      </c>
      <c r="BQ299" s="13">
        <f t="shared" si="267"/>
        <v>2285.183881040547</v>
      </c>
      <c r="BR299" s="37">
        <f t="shared" si="268"/>
        <v>356.50079163128652</v>
      </c>
      <c r="BS299" s="13">
        <f t="shared" si="269"/>
        <v>8018.1749201770026</v>
      </c>
      <c r="BT299">
        <f t="shared" si="287"/>
        <v>383.40741888020261</v>
      </c>
      <c r="BU299" s="13">
        <f t="shared" si="270"/>
        <v>1000.7969427396886</v>
      </c>
      <c r="BV299" s="13">
        <f t="shared" si="288"/>
        <v>357.58283178458066</v>
      </c>
      <c r="BW299" s="13">
        <f t="shared" si="271"/>
        <v>18820.463058691992</v>
      </c>
      <c r="BX299">
        <f t="shared" si="289"/>
        <v>420.73874808891622</v>
      </c>
      <c r="BY299" s="13">
        <f t="shared" si="272"/>
        <v>1000.7969427396886</v>
      </c>
    </row>
    <row r="300" spans="29:77" x14ac:dyDescent="0.2">
      <c r="AC300">
        <v>299</v>
      </c>
      <c r="AD300" s="37">
        <f t="shared" si="243"/>
        <v>4503.4195539657812</v>
      </c>
      <c r="AE300" s="13">
        <f t="shared" si="244"/>
        <v>10690.899893569338</v>
      </c>
      <c r="AF300">
        <f t="shared" si="290"/>
        <v>4539.1750720044747</v>
      </c>
      <c r="AG300" s="13">
        <f t="shared" si="245"/>
        <v>5549.9303857118939</v>
      </c>
      <c r="AH300" s="13">
        <f t="shared" si="273"/>
        <v>4504.9776917865256</v>
      </c>
      <c r="AI300" s="13">
        <f t="shared" si="246"/>
        <v>18820.463058691992</v>
      </c>
      <c r="AJ300">
        <f t="shared" si="274"/>
        <v>4567.9223842905121</v>
      </c>
      <c r="AK300" s="13">
        <f t="shared" si="247"/>
        <v>5549.9303857118939</v>
      </c>
      <c r="AL300" s="37">
        <f t="shared" si="248"/>
        <v>2920.3624522220098</v>
      </c>
      <c r="AM300" s="13">
        <f t="shared" si="249"/>
        <v>13363.624866961673</v>
      </c>
      <c r="AN300">
        <f t="shared" si="275"/>
        <v>2965.0568497703766</v>
      </c>
      <c r="AO300" s="13">
        <f t="shared" si="250"/>
        <v>5104.2411726517294</v>
      </c>
      <c r="AP300" s="13">
        <f t="shared" si="276"/>
        <v>2922.2004777624052</v>
      </c>
      <c r="AQ300" s="13">
        <f t="shared" si="251"/>
        <v>18820.463058691992</v>
      </c>
      <c r="AR300" s="13">
        <f t="shared" si="277"/>
        <v>2985.1451702663917</v>
      </c>
      <c r="AS300" s="38">
        <f t="shared" si="252"/>
        <v>5104.2411726517294</v>
      </c>
      <c r="AT300" s="37">
        <f t="shared" si="253"/>
        <v>1575.2228181052485</v>
      </c>
      <c r="AU300" s="13">
        <f t="shared" si="254"/>
        <v>5345.449946784669</v>
      </c>
      <c r="AV300">
        <f t="shared" si="278"/>
        <v>1593.1005771245952</v>
      </c>
      <c r="AW300" s="13">
        <f t="shared" si="255"/>
        <v>1978.4794576065265</v>
      </c>
      <c r="AX300" s="13">
        <f t="shared" si="279"/>
        <v>1576.0422831813432</v>
      </c>
      <c r="AY300" s="13">
        <f t="shared" si="256"/>
        <v>18820.463058691992</v>
      </c>
      <c r="AZ300">
        <f t="shared" si="280"/>
        <v>1638.9869756853298</v>
      </c>
      <c r="BA300" s="13">
        <f t="shared" si="257"/>
        <v>1978.4794576065265</v>
      </c>
      <c r="BB300" s="37">
        <f t="shared" si="258"/>
        <v>1183.7374981592766</v>
      </c>
      <c r="BC300" s="13">
        <f t="shared" si="259"/>
        <v>8018.1749201770026</v>
      </c>
      <c r="BD300">
        <f t="shared" si="281"/>
        <v>1210.5541366882967</v>
      </c>
      <c r="BE300" s="13">
        <f t="shared" si="260"/>
        <v>1574.3100310468933</v>
      </c>
      <c r="BF300" s="13">
        <f t="shared" si="282"/>
        <v>1184.8195383125708</v>
      </c>
      <c r="BG300" s="13">
        <f t="shared" si="261"/>
        <v>18820.463058691992</v>
      </c>
      <c r="BH300">
        <f t="shared" si="283"/>
        <v>1247.7642308165573</v>
      </c>
      <c r="BI300" s="13">
        <f t="shared" si="262"/>
        <v>1574.3100310468933</v>
      </c>
      <c r="BJ300" s="115">
        <f t="shared" si="263"/>
        <v>2281.2151501403541</v>
      </c>
      <c r="BK300" s="13">
        <f t="shared" si="264"/>
        <v>8018.1749201770026</v>
      </c>
      <c r="BL300">
        <f t="shared" si="284"/>
        <v>2308.0317886693742</v>
      </c>
      <c r="BM300" s="116">
        <f t="shared" si="265"/>
        <v>2285.183881040547</v>
      </c>
      <c r="BN300" s="13">
        <f t="shared" si="285"/>
        <v>2282.2971902936483</v>
      </c>
      <c r="BO300" s="13">
        <f t="shared" si="266"/>
        <v>18820.463058691992</v>
      </c>
      <c r="BP300">
        <f t="shared" si="286"/>
        <v>2345.2418827976348</v>
      </c>
      <c r="BQ300" s="13">
        <f t="shared" si="267"/>
        <v>2285.183881040547</v>
      </c>
      <c r="BR300" s="37">
        <f t="shared" si="268"/>
        <v>356.50079163128652</v>
      </c>
      <c r="BS300" s="13">
        <f t="shared" si="269"/>
        <v>8018.1749201770026</v>
      </c>
      <c r="BT300">
        <f t="shared" si="287"/>
        <v>383.31743016030657</v>
      </c>
      <c r="BU300" s="13">
        <f t="shared" si="270"/>
        <v>1000.7969427396886</v>
      </c>
      <c r="BV300" s="13">
        <f t="shared" si="288"/>
        <v>357.58283178458066</v>
      </c>
      <c r="BW300" s="13">
        <f t="shared" si="271"/>
        <v>18820.463058691992</v>
      </c>
      <c r="BX300">
        <f t="shared" si="289"/>
        <v>420.52752428856724</v>
      </c>
      <c r="BY300" s="13">
        <f t="shared" si="272"/>
        <v>1000.7969427396886</v>
      </c>
    </row>
    <row r="301" spans="29:77" x14ac:dyDescent="0.2">
      <c r="AC301">
        <v>300</v>
      </c>
      <c r="AD301" s="37">
        <f t="shared" si="243"/>
        <v>4503.4195539657812</v>
      </c>
      <c r="AE301" s="13">
        <f t="shared" si="244"/>
        <v>10690.899893569338</v>
      </c>
      <c r="AF301">
        <f t="shared" si="290"/>
        <v>4539.0558869443457</v>
      </c>
      <c r="AG301" s="13">
        <f t="shared" si="245"/>
        <v>5549.9303857118939</v>
      </c>
      <c r="AH301" s="13">
        <f t="shared" si="273"/>
        <v>4504.9776917865256</v>
      </c>
      <c r="AI301" s="13">
        <f t="shared" si="246"/>
        <v>18820.463058691992</v>
      </c>
      <c r="AJ301">
        <f t="shared" si="274"/>
        <v>4567.7125686488325</v>
      </c>
      <c r="AK301" s="13">
        <f t="shared" si="247"/>
        <v>5549.9303857118939</v>
      </c>
      <c r="AL301" s="37">
        <f t="shared" si="248"/>
        <v>2920.3624522220098</v>
      </c>
      <c r="AM301" s="13">
        <f t="shared" si="249"/>
        <v>13363.624866961673</v>
      </c>
      <c r="AN301">
        <f t="shared" si="275"/>
        <v>2964.9078684452152</v>
      </c>
      <c r="AO301" s="13">
        <f t="shared" si="250"/>
        <v>5104.2411726517294</v>
      </c>
      <c r="AP301" s="13">
        <f t="shared" si="276"/>
        <v>2922.2004777624052</v>
      </c>
      <c r="AQ301" s="13">
        <f t="shared" si="251"/>
        <v>18820.463058691992</v>
      </c>
      <c r="AR301" s="13">
        <f t="shared" si="277"/>
        <v>2984.9353546247116</v>
      </c>
      <c r="AS301" s="38">
        <f t="shared" si="252"/>
        <v>5104.2411726517294</v>
      </c>
      <c r="AT301" s="37">
        <f t="shared" si="253"/>
        <v>1575.2228181052485</v>
      </c>
      <c r="AU301" s="13">
        <f t="shared" si="254"/>
        <v>5345.449946784669</v>
      </c>
      <c r="AV301">
        <f t="shared" si="278"/>
        <v>1593.0409845945308</v>
      </c>
      <c r="AW301" s="13">
        <f t="shared" si="255"/>
        <v>1978.4794576065265</v>
      </c>
      <c r="AX301" s="13">
        <f t="shared" si="279"/>
        <v>1576.0422831813432</v>
      </c>
      <c r="AY301" s="13">
        <f t="shared" si="256"/>
        <v>18820.463058691992</v>
      </c>
      <c r="AZ301">
        <f t="shared" si="280"/>
        <v>1638.7771600436499</v>
      </c>
      <c r="BA301" s="13">
        <f t="shared" si="257"/>
        <v>1978.4794576065265</v>
      </c>
      <c r="BB301" s="37">
        <f t="shared" si="258"/>
        <v>1183.7374981592766</v>
      </c>
      <c r="BC301" s="13">
        <f t="shared" si="259"/>
        <v>8018.1749201770026</v>
      </c>
      <c r="BD301">
        <f t="shared" si="281"/>
        <v>1210.4647478932</v>
      </c>
      <c r="BE301" s="13">
        <f t="shared" si="260"/>
        <v>1574.3100310468933</v>
      </c>
      <c r="BF301" s="13">
        <f t="shared" si="282"/>
        <v>1184.8195383125708</v>
      </c>
      <c r="BG301" s="13">
        <f t="shared" si="261"/>
        <v>18820.463058691992</v>
      </c>
      <c r="BH301">
        <f t="shared" si="283"/>
        <v>1247.5544151748775</v>
      </c>
      <c r="BI301" s="13">
        <f t="shared" si="262"/>
        <v>1574.3100310468933</v>
      </c>
      <c r="BJ301" s="115">
        <f t="shared" si="263"/>
        <v>2281.2151501403541</v>
      </c>
      <c r="BK301" s="13">
        <f t="shared" si="264"/>
        <v>8018.1749201770026</v>
      </c>
      <c r="BL301">
        <f t="shared" si="284"/>
        <v>2307.9423998742773</v>
      </c>
      <c r="BM301" s="116">
        <f t="shared" si="265"/>
        <v>2285.183881040547</v>
      </c>
      <c r="BN301" s="13">
        <f t="shared" si="285"/>
        <v>2282.2971902936483</v>
      </c>
      <c r="BO301" s="13">
        <f t="shared" si="266"/>
        <v>18820.463058691992</v>
      </c>
      <c r="BP301">
        <f t="shared" si="286"/>
        <v>2345.0320671559548</v>
      </c>
      <c r="BQ301" s="13">
        <f t="shared" si="267"/>
        <v>2285.183881040547</v>
      </c>
      <c r="BR301" s="37">
        <f t="shared" si="268"/>
        <v>356.50079163128652</v>
      </c>
      <c r="BS301" s="13">
        <f t="shared" si="269"/>
        <v>8018.1749201770026</v>
      </c>
      <c r="BT301">
        <f t="shared" si="287"/>
        <v>383.22804136520983</v>
      </c>
      <c r="BU301" s="13">
        <f t="shared" si="270"/>
        <v>1000.7969427396886</v>
      </c>
      <c r="BV301" s="13">
        <f t="shared" si="288"/>
        <v>357.58283178458066</v>
      </c>
      <c r="BW301" s="13">
        <f t="shared" si="271"/>
        <v>18820.463058691992</v>
      </c>
      <c r="BX301">
        <f t="shared" si="289"/>
        <v>420.3177086468873</v>
      </c>
      <c r="BY301" s="13">
        <f t="shared" si="272"/>
        <v>1000.7969427396886</v>
      </c>
    </row>
    <row r="302" spans="29:77" x14ac:dyDescent="0.2">
      <c r="AC302">
        <v>301</v>
      </c>
      <c r="AD302" s="37">
        <f t="shared" si="243"/>
        <v>4503.4195539657812</v>
      </c>
      <c r="AE302" s="13">
        <f t="shared" si="244"/>
        <v>10690.899893569338</v>
      </c>
      <c r="AF302">
        <f t="shared" si="290"/>
        <v>4538.9374938115261</v>
      </c>
      <c r="AG302" s="13">
        <f t="shared" si="245"/>
        <v>5549.9303857118939</v>
      </c>
      <c r="AH302" s="13">
        <f t="shared" si="273"/>
        <v>4504.9776917865256</v>
      </c>
      <c r="AI302" s="13">
        <f t="shared" si="246"/>
        <v>18820.463058691992</v>
      </c>
      <c r="AJ302">
        <f t="shared" si="274"/>
        <v>4567.5041471310169</v>
      </c>
      <c r="AK302" s="13">
        <f t="shared" si="247"/>
        <v>5549.9303857118939</v>
      </c>
      <c r="AL302" s="37">
        <f t="shared" si="248"/>
        <v>2920.3624522220098</v>
      </c>
      <c r="AM302" s="13">
        <f t="shared" si="249"/>
        <v>13363.624866961673</v>
      </c>
      <c r="AN302">
        <f t="shared" si="275"/>
        <v>2964.7598770291916</v>
      </c>
      <c r="AO302" s="13">
        <f t="shared" si="250"/>
        <v>5104.2411726517294</v>
      </c>
      <c r="AP302" s="13">
        <f t="shared" si="276"/>
        <v>2922.2004777624052</v>
      </c>
      <c r="AQ302" s="13">
        <f t="shared" si="251"/>
        <v>18820.463058691992</v>
      </c>
      <c r="AR302" s="13">
        <f t="shared" si="277"/>
        <v>2984.7269331068969</v>
      </c>
      <c r="AS302" s="38">
        <f t="shared" si="252"/>
        <v>5104.2411726517294</v>
      </c>
      <c r="AT302" s="37">
        <f t="shared" si="253"/>
        <v>1575.2228181052485</v>
      </c>
      <c r="AU302" s="13">
        <f t="shared" si="254"/>
        <v>5345.449946784669</v>
      </c>
      <c r="AV302">
        <f t="shared" si="278"/>
        <v>1592.9817880281212</v>
      </c>
      <c r="AW302" s="13">
        <f t="shared" si="255"/>
        <v>1978.4794576065265</v>
      </c>
      <c r="AX302" s="13">
        <f t="shared" si="279"/>
        <v>1576.0422831813432</v>
      </c>
      <c r="AY302" s="13">
        <f t="shared" si="256"/>
        <v>18820.463058691992</v>
      </c>
      <c r="AZ302">
        <f t="shared" si="280"/>
        <v>1638.568738525835</v>
      </c>
      <c r="BA302" s="13">
        <f t="shared" si="257"/>
        <v>1978.4794576065265</v>
      </c>
      <c r="BB302" s="37">
        <f t="shared" si="258"/>
        <v>1183.7374981592766</v>
      </c>
      <c r="BC302" s="13">
        <f t="shared" si="259"/>
        <v>8018.1749201770026</v>
      </c>
      <c r="BD302">
        <f t="shared" si="281"/>
        <v>1210.3759530435855</v>
      </c>
      <c r="BE302" s="13">
        <f t="shared" si="260"/>
        <v>1574.3100310468933</v>
      </c>
      <c r="BF302" s="13">
        <f t="shared" si="282"/>
        <v>1184.8195383125708</v>
      </c>
      <c r="BG302" s="13">
        <f t="shared" si="261"/>
        <v>18820.463058691992</v>
      </c>
      <c r="BH302">
        <f t="shared" si="283"/>
        <v>1247.3459936570625</v>
      </c>
      <c r="BI302" s="13">
        <f t="shared" si="262"/>
        <v>1574.3100310468933</v>
      </c>
      <c r="BJ302" s="115">
        <f t="shared" si="263"/>
        <v>2281.2151501403541</v>
      </c>
      <c r="BK302" s="13">
        <f t="shared" si="264"/>
        <v>8018.1749201770026</v>
      </c>
      <c r="BL302">
        <f t="shared" si="284"/>
        <v>2307.853605024663</v>
      </c>
      <c r="BM302" s="116">
        <f t="shared" si="265"/>
        <v>2285.183881040547</v>
      </c>
      <c r="BN302" s="13">
        <f t="shared" si="285"/>
        <v>2282.2971902936483</v>
      </c>
      <c r="BO302" s="13">
        <f t="shared" si="266"/>
        <v>18820.463058691992</v>
      </c>
      <c r="BP302">
        <f t="shared" si="286"/>
        <v>2344.8236456381401</v>
      </c>
      <c r="BQ302" s="13">
        <f t="shared" si="267"/>
        <v>2285.183881040547</v>
      </c>
      <c r="BR302" s="37">
        <f t="shared" si="268"/>
        <v>356.50079163128652</v>
      </c>
      <c r="BS302" s="13">
        <f t="shared" si="269"/>
        <v>8018.1749201770026</v>
      </c>
      <c r="BT302">
        <f t="shared" si="287"/>
        <v>383.13924651559552</v>
      </c>
      <c r="BU302" s="13">
        <f t="shared" si="270"/>
        <v>1000.7969427396886</v>
      </c>
      <c r="BV302" s="13">
        <f t="shared" si="288"/>
        <v>357.58283178458066</v>
      </c>
      <c r="BW302" s="13">
        <f t="shared" si="271"/>
        <v>18820.463058691992</v>
      </c>
      <c r="BX302">
        <f t="shared" si="289"/>
        <v>420.1092871290723</v>
      </c>
      <c r="BY302" s="13">
        <f t="shared" si="272"/>
        <v>1000.7969427396886</v>
      </c>
    </row>
    <row r="303" spans="29:77" x14ac:dyDescent="0.2">
      <c r="AC303">
        <v>302</v>
      </c>
      <c r="AD303" s="37">
        <f t="shared" si="243"/>
        <v>4503.4195539657812</v>
      </c>
      <c r="AE303" s="13">
        <f t="shared" si="244"/>
        <v>10690.899893569338</v>
      </c>
      <c r="AF303">
        <f t="shared" si="290"/>
        <v>4538.8198847391895</v>
      </c>
      <c r="AG303" s="13">
        <f t="shared" si="245"/>
        <v>5549.9303857118939</v>
      </c>
      <c r="AH303" s="13">
        <f t="shared" si="273"/>
        <v>4504.9776917865256</v>
      </c>
      <c r="AI303" s="13">
        <f t="shared" si="246"/>
        <v>18820.463058691992</v>
      </c>
      <c r="AJ303">
        <f t="shared" si="274"/>
        <v>4567.2971058881549</v>
      </c>
      <c r="AK303" s="13">
        <f t="shared" si="247"/>
        <v>5549.9303857118939</v>
      </c>
      <c r="AL303" s="37">
        <f t="shared" si="248"/>
        <v>2920.3624522220098</v>
      </c>
      <c r="AM303" s="13">
        <f t="shared" si="249"/>
        <v>13363.624866961673</v>
      </c>
      <c r="AN303">
        <f t="shared" si="275"/>
        <v>2964.6128656887704</v>
      </c>
      <c r="AO303" s="13">
        <f t="shared" si="250"/>
        <v>5104.2411726517294</v>
      </c>
      <c r="AP303" s="13">
        <f t="shared" si="276"/>
        <v>2922.2004777624052</v>
      </c>
      <c r="AQ303" s="13">
        <f t="shared" si="251"/>
        <v>18820.463058691992</v>
      </c>
      <c r="AR303" s="13">
        <f t="shared" si="277"/>
        <v>2984.5198918640344</v>
      </c>
      <c r="AS303" s="38">
        <f t="shared" si="252"/>
        <v>5104.2411726517294</v>
      </c>
      <c r="AT303" s="37">
        <f t="shared" si="253"/>
        <v>1575.2228181052485</v>
      </c>
      <c r="AU303" s="13">
        <f t="shared" si="254"/>
        <v>5345.449946784669</v>
      </c>
      <c r="AV303">
        <f t="shared" si="278"/>
        <v>1592.9229834919527</v>
      </c>
      <c r="AW303" s="13">
        <f t="shared" si="255"/>
        <v>1978.4794576065265</v>
      </c>
      <c r="AX303" s="13">
        <f t="shared" si="279"/>
        <v>1576.0422831813432</v>
      </c>
      <c r="AY303" s="13">
        <f t="shared" si="256"/>
        <v>18820.463058691992</v>
      </c>
      <c r="AZ303">
        <f t="shared" si="280"/>
        <v>1638.3616972829723</v>
      </c>
      <c r="BA303" s="13">
        <f t="shared" si="257"/>
        <v>1978.4794576065265</v>
      </c>
      <c r="BB303" s="37">
        <f t="shared" si="258"/>
        <v>1183.7374981592766</v>
      </c>
      <c r="BC303" s="13">
        <f t="shared" si="259"/>
        <v>8018.1749201770026</v>
      </c>
      <c r="BD303">
        <f t="shared" si="281"/>
        <v>1210.2877462393328</v>
      </c>
      <c r="BE303" s="13">
        <f t="shared" si="260"/>
        <v>1574.3100310468933</v>
      </c>
      <c r="BF303" s="13">
        <f t="shared" si="282"/>
        <v>1184.8195383125708</v>
      </c>
      <c r="BG303" s="13">
        <f t="shared" si="261"/>
        <v>18820.463058691992</v>
      </c>
      <c r="BH303">
        <f t="shared" si="283"/>
        <v>1247.1389524141998</v>
      </c>
      <c r="BI303" s="13">
        <f t="shared" si="262"/>
        <v>1574.3100310468933</v>
      </c>
      <c r="BJ303" s="115">
        <f t="shared" si="263"/>
        <v>2281.2151501403541</v>
      </c>
      <c r="BK303" s="13">
        <f t="shared" si="264"/>
        <v>8018.1749201770026</v>
      </c>
      <c r="BL303">
        <f t="shared" si="284"/>
        <v>2307.7653982204106</v>
      </c>
      <c r="BM303" s="116">
        <f t="shared" si="265"/>
        <v>2285.183881040547</v>
      </c>
      <c r="BN303" s="13">
        <f t="shared" si="285"/>
        <v>2282.2971902936483</v>
      </c>
      <c r="BO303" s="13">
        <f t="shared" si="266"/>
        <v>18820.463058691992</v>
      </c>
      <c r="BP303">
        <f t="shared" si="286"/>
        <v>2344.6166043952776</v>
      </c>
      <c r="BQ303" s="13">
        <f t="shared" si="267"/>
        <v>2285.183881040547</v>
      </c>
      <c r="BR303" s="37">
        <f t="shared" si="268"/>
        <v>356.50079163128652</v>
      </c>
      <c r="BS303" s="13">
        <f t="shared" si="269"/>
        <v>8018.1749201770026</v>
      </c>
      <c r="BT303">
        <f t="shared" si="287"/>
        <v>383.05103971134281</v>
      </c>
      <c r="BU303" s="13">
        <f t="shared" si="270"/>
        <v>1000.7969427396886</v>
      </c>
      <c r="BV303" s="13">
        <f t="shared" si="288"/>
        <v>357.58283178458066</v>
      </c>
      <c r="BW303" s="13">
        <f t="shared" si="271"/>
        <v>18820.463058691992</v>
      </c>
      <c r="BX303">
        <f t="shared" si="289"/>
        <v>419.90224588620976</v>
      </c>
      <c r="BY303" s="13">
        <f t="shared" si="272"/>
        <v>1000.7969427396886</v>
      </c>
    </row>
    <row r="304" spans="29:77" x14ac:dyDescent="0.2">
      <c r="AC304">
        <v>303</v>
      </c>
      <c r="AD304" s="37">
        <f t="shared" si="243"/>
        <v>4503.4195539657812</v>
      </c>
      <c r="AE304" s="13">
        <f t="shared" si="244"/>
        <v>10690.899893569338</v>
      </c>
      <c r="AF304">
        <f t="shared" si="290"/>
        <v>4538.7030519643595</v>
      </c>
      <c r="AG304" s="13">
        <f t="shared" si="245"/>
        <v>5549.9303857118939</v>
      </c>
      <c r="AH304" s="13">
        <f t="shared" si="273"/>
        <v>4504.9776917865256</v>
      </c>
      <c r="AI304" s="13">
        <f t="shared" si="246"/>
        <v>18820.463058691992</v>
      </c>
      <c r="AJ304">
        <f t="shared" si="274"/>
        <v>4567.0914312541563</v>
      </c>
      <c r="AK304" s="13">
        <f t="shared" si="247"/>
        <v>5549.9303857118939</v>
      </c>
      <c r="AL304" s="37">
        <f t="shared" si="248"/>
        <v>2920.3624522220098</v>
      </c>
      <c r="AM304" s="13">
        <f t="shared" si="249"/>
        <v>13363.624866961673</v>
      </c>
      <c r="AN304">
        <f t="shared" si="275"/>
        <v>2964.466824720233</v>
      </c>
      <c r="AO304" s="13">
        <f t="shared" si="250"/>
        <v>5104.2411726517294</v>
      </c>
      <c r="AP304" s="13">
        <f t="shared" si="276"/>
        <v>2922.2004777624052</v>
      </c>
      <c r="AQ304" s="13">
        <f t="shared" si="251"/>
        <v>18820.463058691992</v>
      </c>
      <c r="AR304" s="13">
        <f t="shared" si="277"/>
        <v>2984.3142172300354</v>
      </c>
      <c r="AS304" s="38">
        <f t="shared" si="252"/>
        <v>5104.2411726517294</v>
      </c>
      <c r="AT304" s="37">
        <f t="shared" si="253"/>
        <v>1575.2228181052485</v>
      </c>
      <c r="AU304" s="13">
        <f t="shared" si="254"/>
        <v>5345.449946784669</v>
      </c>
      <c r="AV304">
        <f t="shared" si="278"/>
        <v>1592.8645671045379</v>
      </c>
      <c r="AW304" s="13">
        <f t="shared" si="255"/>
        <v>1978.4794576065265</v>
      </c>
      <c r="AX304" s="13">
        <f t="shared" si="279"/>
        <v>1576.0422831813432</v>
      </c>
      <c r="AY304" s="13">
        <f t="shared" si="256"/>
        <v>18820.463058691992</v>
      </c>
      <c r="AZ304">
        <f t="shared" si="280"/>
        <v>1638.1560226489735</v>
      </c>
      <c r="BA304" s="13">
        <f t="shared" si="257"/>
        <v>1978.4794576065265</v>
      </c>
      <c r="BB304" s="37">
        <f t="shared" si="258"/>
        <v>1183.7374981592766</v>
      </c>
      <c r="BC304" s="13">
        <f t="shared" si="259"/>
        <v>8018.1749201770026</v>
      </c>
      <c r="BD304">
        <f t="shared" si="281"/>
        <v>1210.2001216582105</v>
      </c>
      <c r="BE304" s="13">
        <f t="shared" si="260"/>
        <v>1574.3100310468933</v>
      </c>
      <c r="BF304" s="13">
        <f t="shared" si="282"/>
        <v>1184.8195383125708</v>
      </c>
      <c r="BG304" s="13">
        <f t="shared" si="261"/>
        <v>18820.463058691992</v>
      </c>
      <c r="BH304">
        <f t="shared" si="283"/>
        <v>1246.933277780201</v>
      </c>
      <c r="BI304" s="13">
        <f t="shared" si="262"/>
        <v>1574.3100310468933</v>
      </c>
      <c r="BJ304" s="115">
        <f t="shared" si="263"/>
        <v>2281.2151501403541</v>
      </c>
      <c r="BK304" s="13">
        <f t="shared" si="264"/>
        <v>8018.1749201770026</v>
      </c>
      <c r="BL304">
        <f t="shared" si="284"/>
        <v>2307.6777736392883</v>
      </c>
      <c r="BM304" s="116">
        <f t="shared" si="265"/>
        <v>2285.183881040547</v>
      </c>
      <c r="BN304" s="13">
        <f t="shared" si="285"/>
        <v>2282.2971902936483</v>
      </c>
      <c r="BO304" s="13">
        <f t="shared" si="266"/>
        <v>18820.463058691992</v>
      </c>
      <c r="BP304">
        <f t="shared" si="286"/>
        <v>2344.4109297612786</v>
      </c>
      <c r="BQ304" s="13">
        <f t="shared" si="267"/>
        <v>2285.183881040547</v>
      </c>
      <c r="BR304" s="37">
        <f t="shared" si="268"/>
        <v>356.50079163128652</v>
      </c>
      <c r="BS304" s="13">
        <f t="shared" si="269"/>
        <v>8018.1749201770026</v>
      </c>
      <c r="BT304">
        <f t="shared" si="287"/>
        <v>382.96341513022054</v>
      </c>
      <c r="BU304" s="13">
        <f t="shared" si="270"/>
        <v>1000.7969427396886</v>
      </c>
      <c r="BV304" s="13">
        <f t="shared" si="288"/>
        <v>357.58283178458066</v>
      </c>
      <c r="BW304" s="13">
        <f t="shared" si="271"/>
        <v>18820.463058691992</v>
      </c>
      <c r="BX304">
        <f t="shared" si="289"/>
        <v>419.69657125221102</v>
      </c>
      <c r="BY304" s="13">
        <f t="shared" si="272"/>
        <v>1000.7969427396886</v>
      </c>
    </row>
    <row r="305" spans="29:77" x14ac:dyDescent="0.2">
      <c r="AC305">
        <v>304</v>
      </c>
      <c r="AD305" s="37">
        <f t="shared" si="243"/>
        <v>4503.4195539657812</v>
      </c>
      <c r="AE305" s="13">
        <f t="shared" si="244"/>
        <v>10690.899893569338</v>
      </c>
      <c r="AF305">
        <f t="shared" si="290"/>
        <v>4538.5869878262065</v>
      </c>
      <c r="AG305" s="13">
        <f t="shared" si="245"/>
        <v>5549.9303857118939</v>
      </c>
      <c r="AH305" s="13">
        <f t="shared" si="273"/>
        <v>4504.9776917865256</v>
      </c>
      <c r="AI305" s="13">
        <f t="shared" si="246"/>
        <v>18820.463058691992</v>
      </c>
      <c r="AJ305">
        <f t="shared" si="274"/>
        <v>4566.8871097427491</v>
      </c>
      <c r="AK305" s="13">
        <f t="shared" si="247"/>
        <v>5549.9303857118939</v>
      </c>
      <c r="AL305" s="37">
        <f t="shared" si="248"/>
        <v>2920.3624522220098</v>
      </c>
      <c r="AM305" s="13">
        <f t="shared" si="249"/>
        <v>13363.624866961673</v>
      </c>
      <c r="AN305">
        <f t="shared" si="275"/>
        <v>2964.3217445475416</v>
      </c>
      <c r="AO305" s="13">
        <f t="shared" si="250"/>
        <v>5104.2411726517294</v>
      </c>
      <c r="AP305" s="13">
        <f t="shared" si="276"/>
        <v>2922.2004777624052</v>
      </c>
      <c r="AQ305" s="13">
        <f t="shared" si="251"/>
        <v>18820.463058691992</v>
      </c>
      <c r="AR305" s="13">
        <f t="shared" si="277"/>
        <v>2984.1098957186286</v>
      </c>
      <c r="AS305" s="38">
        <f t="shared" si="252"/>
        <v>5104.2411726517294</v>
      </c>
      <c r="AT305" s="37">
        <f t="shared" si="253"/>
        <v>1575.2228181052485</v>
      </c>
      <c r="AU305" s="13">
        <f t="shared" si="254"/>
        <v>5345.449946784669</v>
      </c>
      <c r="AV305">
        <f t="shared" si="278"/>
        <v>1592.8065350354611</v>
      </c>
      <c r="AW305" s="13">
        <f t="shared" si="255"/>
        <v>1978.4794576065265</v>
      </c>
      <c r="AX305" s="13">
        <f t="shared" si="279"/>
        <v>1576.0422831813432</v>
      </c>
      <c r="AY305" s="13">
        <f t="shared" si="256"/>
        <v>18820.463058691992</v>
      </c>
      <c r="AZ305">
        <f t="shared" si="280"/>
        <v>1637.9517011375669</v>
      </c>
      <c r="BA305" s="13">
        <f t="shared" si="257"/>
        <v>1978.4794576065265</v>
      </c>
      <c r="BB305" s="37">
        <f t="shared" si="258"/>
        <v>1183.7374981592766</v>
      </c>
      <c r="BC305" s="13">
        <f t="shared" si="259"/>
        <v>8018.1749201770026</v>
      </c>
      <c r="BD305">
        <f t="shared" si="281"/>
        <v>1210.1130735545958</v>
      </c>
      <c r="BE305" s="13">
        <f t="shared" si="260"/>
        <v>1574.3100310468933</v>
      </c>
      <c r="BF305" s="13">
        <f t="shared" si="282"/>
        <v>1184.8195383125708</v>
      </c>
      <c r="BG305" s="13">
        <f t="shared" si="261"/>
        <v>18820.463058691992</v>
      </c>
      <c r="BH305">
        <f t="shared" si="283"/>
        <v>1246.7289562687945</v>
      </c>
      <c r="BI305" s="13">
        <f t="shared" si="262"/>
        <v>1574.3100310468933</v>
      </c>
      <c r="BJ305" s="115">
        <f t="shared" si="263"/>
        <v>2281.2151501403541</v>
      </c>
      <c r="BK305" s="13">
        <f t="shared" si="264"/>
        <v>8018.1749201770026</v>
      </c>
      <c r="BL305">
        <f t="shared" si="284"/>
        <v>2307.5907255356733</v>
      </c>
      <c r="BM305" s="116">
        <f t="shared" si="265"/>
        <v>2285.183881040547</v>
      </c>
      <c r="BN305" s="13">
        <f t="shared" si="285"/>
        <v>2282.2971902936483</v>
      </c>
      <c r="BO305" s="13">
        <f t="shared" si="266"/>
        <v>18820.463058691992</v>
      </c>
      <c r="BP305">
        <f t="shared" si="286"/>
        <v>2344.2066082498718</v>
      </c>
      <c r="BQ305" s="13">
        <f t="shared" si="267"/>
        <v>2285.183881040547</v>
      </c>
      <c r="BR305" s="37">
        <f t="shared" si="268"/>
        <v>356.50079163128652</v>
      </c>
      <c r="BS305" s="13">
        <f t="shared" si="269"/>
        <v>8018.1749201770026</v>
      </c>
      <c r="BT305">
        <f t="shared" si="287"/>
        <v>382.87636702660564</v>
      </c>
      <c r="BU305" s="13">
        <f t="shared" si="270"/>
        <v>1000.7969427396886</v>
      </c>
      <c r="BV305" s="13">
        <f t="shared" si="288"/>
        <v>357.58283178458066</v>
      </c>
      <c r="BW305" s="13">
        <f t="shared" si="271"/>
        <v>18820.463058691992</v>
      </c>
      <c r="BX305">
        <f t="shared" si="289"/>
        <v>419.49224974080431</v>
      </c>
      <c r="BY305" s="13">
        <f t="shared" si="272"/>
        <v>1000.7969427396886</v>
      </c>
    </row>
    <row r="306" spans="29:77" x14ac:dyDescent="0.2">
      <c r="AC306">
        <v>305</v>
      </c>
      <c r="AD306" s="37">
        <f t="shared" si="243"/>
        <v>4503.4195539657812</v>
      </c>
      <c r="AE306" s="13">
        <f t="shared" si="244"/>
        <v>10690.899893569338</v>
      </c>
      <c r="AF306">
        <f t="shared" si="290"/>
        <v>4538.4716847643695</v>
      </c>
      <c r="AG306" s="13">
        <f t="shared" si="245"/>
        <v>5549.9303857118939</v>
      </c>
      <c r="AH306" s="13">
        <f t="shared" si="273"/>
        <v>4504.9776917865256</v>
      </c>
      <c r="AI306" s="13">
        <f t="shared" si="246"/>
        <v>18820.463058691992</v>
      </c>
      <c r="AJ306">
        <f t="shared" si="274"/>
        <v>4566.6841280445324</v>
      </c>
      <c r="AK306" s="13">
        <f t="shared" si="247"/>
        <v>5549.9303857118939</v>
      </c>
      <c r="AL306" s="37">
        <f t="shared" si="248"/>
        <v>2920.3624522220098</v>
      </c>
      <c r="AM306" s="13">
        <f t="shared" si="249"/>
        <v>13363.624866961673</v>
      </c>
      <c r="AN306">
        <f t="shared" si="275"/>
        <v>2964.1776157202448</v>
      </c>
      <c r="AO306" s="13">
        <f t="shared" si="250"/>
        <v>5104.2411726517294</v>
      </c>
      <c r="AP306" s="13">
        <f t="shared" si="276"/>
        <v>2922.2004777624052</v>
      </c>
      <c r="AQ306" s="13">
        <f t="shared" si="251"/>
        <v>18820.463058691992</v>
      </c>
      <c r="AR306" s="13">
        <f t="shared" si="277"/>
        <v>2983.9069140204119</v>
      </c>
      <c r="AS306" s="38">
        <f t="shared" si="252"/>
        <v>5104.2411726517294</v>
      </c>
      <c r="AT306" s="37">
        <f t="shared" si="253"/>
        <v>1575.2228181052485</v>
      </c>
      <c r="AU306" s="13">
        <f t="shared" si="254"/>
        <v>5345.449946784669</v>
      </c>
      <c r="AV306">
        <f t="shared" si="278"/>
        <v>1592.7488835045424</v>
      </c>
      <c r="AW306" s="13">
        <f t="shared" si="255"/>
        <v>1978.4794576065265</v>
      </c>
      <c r="AX306" s="13">
        <f t="shared" si="279"/>
        <v>1576.0422831813432</v>
      </c>
      <c r="AY306" s="13">
        <f t="shared" si="256"/>
        <v>18820.463058691992</v>
      </c>
      <c r="AZ306">
        <f t="shared" si="280"/>
        <v>1637.7487194393498</v>
      </c>
      <c r="BA306" s="13">
        <f t="shared" si="257"/>
        <v>1978.4794576065265</v>
      </c>
      <c r="BB306" s="37">
        <f t="shared" si="258"/>
        <v>1183.7374981592766</v>
      </c>
      <c r="BC306" s="13">
        <f t="shared" si="259"/>
        <v>8018.1749201770026</v>
      </c>
      <c r="BD306">
        <f t="shared" si="281"/>
        <v>1210.0265962582175</v>
      </c>
      <c r="BE306" s="13">
        <f t="shared" si="260"/>
        <v>1574.3100310468933</v>
      </c>
      <c r="BF306" s="13">
        <f t="shared" si="282"/>
        <v>1184.8195383125708</v>
      </c>
      <c r="BG306" s="13">
        <f t="shared" si="261"/>
        <v>18820.463058691992</v>
      </c>
      <c r="BH306">
        <f t="shared" si="283"/>
        <v>1246.5259745705773</v>
      </c>
      <c r="BI306" s="13">
        <f t="shared" si="262"/>
        <v>1574.3100310468933</v>
      </c>
      <c r="BJ306" s="115">
        <f t="shared" si="263"/>
        <v>2281.2151501403541</v>
      </c>
      <c r="BK306" s="13">
        <f t="shared" si="264"/>
        <v>8018.1749201770026</v>
      </c>
      <c r="BL306">
        <f t="shared" si="284"/>
        <v>2307.5042482392951</v>
      </c>
      <c r="BM306" s="116">
        <f t="shared" si="265"/>
        <v>2285.183881040547</v>
      </c>
      <c r="BN306" s="13">
        <f t="shared" si="285"/>
        <v>2282.2971902936483</v>
      </c>
      <c r="BO306" s="13">
        <f t="shared" si="266"/>
        <v>18820.463058691992</v>
      </c>
      <c r="BP306">
        <f t="shared" si="286"/>
        <v>2344.0036265516546</v>
      </c>
      <c r="BQ306" s="13">
        <f t="shared" si="267"/>
        <v>2285.183881040547</v>
      </c>
      <c r="BR306" s="37">
        <f t="shared" si="268"/>
        <v>356.50079163128652</v>
      </c>
      <c r="BS306" s="13">
        <f t="shared" si="269"/>
        <v>8018.1749201770026</v>
      </c>
      <c r="BT306">
        <f t="shared" si="287"/>
        <v>382.78988973022751</v>
      </c>
      <c r="BU306" s="13">
        <f t="shared" si="270"/>
        <v>1000.7969427396886</v>
      </c>
      <c r="BV306" s="13">
        <f t="shared" si="288"/>
        <v>357.58283178458066</v>
      </c>
      <c r="BW306" s="13">
        <f t="shared" si="271"/>
        <v>18820.463058691992</v>
      </c>
      <c r="BX306">
        <f t="shared" si="289"/>
        <v>419.2892680425872</v>
      </c>
      <c r="BY306" s="13">
        <f t="shared" si="272"/>
        <v>1000.7969427396886</v>
      </c>
    </row>
    <row r="307" spans="29:77" x14ac:dyDescent="0.2">
      <c r="AC307">
        <v>306</v>
      </c>
      <c r="AD307" s="37">
        <f t="shared" si="243"/>
        <v>4503.4195539657812</v>
      </c>
      <c r="AE307" s="13">
        <f t="shared" si="244"/>
        <v>10690.899893569338</v>
      </c>
      <c r="AF307">
        <f t="shared" si="290"/>
        <v>4538.3571353173147</v>
      </c>
      <c r="AG307" s="13">
        <f t="shared" si="245"/>
        <v>5549.9303857118939</v>
      </c>
      <c r="AH307" s="13">
        <f t="shared" si="273"/>
        <v>4504.9776917865256</v>
      </c>
      <c r="AI307" s="13">
        <f t="shared" si="246"/>
        <v>18820.463058691992</v>
      </c>
      <c r="AJ307">
        <f t="shared" si="274"/>
        <v>4566.4824730240807</v>
      </c>
      <c r="AK307" s="13">
        <f t="shared" si="247"/>
        <v>5549.9303857118939</v>
      </c>
      <c r="AL307" s="37">
        <f t="shared" si="248"/>
        <v>2920.3624522220098</v>
      </c>
      <c r="AM307" s="13">
        <f t="shared" si="249"/>
        <v>13363.624866961673</v>
      </c>
      <c r="AN307">
        <f t="shared" si="275"/>
        <v>2964.0344289114269</v>
      </c>
      <c r="AO307" s="13">
        <f t="shared" si="250"/>
        <v>5104.2411726517294</v>
      </c>
      <c r="AP307" s="13">
        <f t="shared" si="276"/>
        <v>2922.2004777624052</v>
      </c>
      <c r="AQ307" s="13">
        <f t="shared" si="251"/>
        <v>18820.463058691992</v>
      </c>
      <c r="AR307" s="13">
        <f t="shared" si="277"/>
        <v>2983.7052589999607</v>
      </c>
      <c r="AS307" s="38">
        <f t="shared" si="252"/>
        <v>5104.2411726517294</v>
      </c>
      <c r="AT307" s="37">
        <f t="shared" si="253"/>
        <v>1575.2228181052485</v>
      </c>
      <c r="AU307" s="13">
        <f t="shared" si="254"/>
        <v>5345.449946784669</v>
      </c>
      <c r="AV307">
        <f t="shared" si="278"/>
        <v>1592.6916087810155</v>
      </c>
      <c r="AW307" s="13">
        <f t="shared" si="255"/>
        <v>1978.4794576065265</v>
      </c>
      <c r="AX307" s="13">
        <f t="shared" si="279"/>
        <v>1576.0422831813432</v>
      </c>
      <c r="AY307" s="13">
        <f t="shared" si="256"/>
        <v>18820.463058691992</v>
      </c>
      <c r="AZ307">
        <f t="shared" si="280"/>
        <v>1637.5470644188988</v>
      </c>
      <c r="BA307" s="13">
        <f t="shared" si="257"/>
        <v>1978.4794576065265</v>
      </c>
      <c r="BB307" s="37">
        <f t="shared" si="258"/>
        <v>1183.7374981592766</v>
      </c>
      <c r="BC307" s="13">
        <f t="shared" si="259"/>
        <v>8018.1749201770026</v>
      </c>
      <c r="BD307">
        <f t="shared" si="281"/>
        <v>1209.9406841729269</v>
      </c>
      <c r="BE307" s="13">
        <f t="shared" si="260"/>
        <v>1574.3100310468933</v>
      </c>
      <c r="BF307" s="13">
        <f t="shared" si="282"/>
        <v>1184.8195383125708</v>
      </c>
      <c r="BG307" s="13">
        <f t="shared" si="261"/>
        <v>18820.463058691992</v>
      </c>
      <c r="BH307">
        <f t="shared" si="283"/>
        <v>1246.3243195501263</v>
      </c>
      <c r="BI307" s="13">
        <f t="shared" si="262"/>
        <v>1574.3100310468933</v>
      </c>
      <c r="BJ307" s="115">
        <f t="shared" si="263"/>
        <v>2281.2151501403541</v>
      </c>
      <c r="BK307" s="13">
        <f t="shared" si="264"/>
        <v>8018.1749201770026</v>
      </c>
      <c r="BL307">
        <f t="shared" si="284"/>
        <v>2307.4183361540045</v>
      </c>
      <c r="BM307" s="116">
        <f t="shared" si="265"/>
        <v>2285.183881040547</v>
      </c>
      <c r="BN307" s="13">
        <f t="shared" si="285"/>
        <v>2282.2971902936483</v>
      </c>
      <c r="BO307" s="13">
        <f t="shared" si="266"/>
        <v>18820.463058691992</v>
      </c>
      <c r="BP307">
        <f t="shared" si="286"/>
        <v>2343.8019715312039</v>
      </c>
      <c r="BQ307" s="13">
        <f t="shared" si="267"/>
        <v>2285.183881040547</v>
      </c>
      <c r="BR307" s="37">
        <f t="shared" si="268"/>
        <v>356.50079163128652</v>
      </c>
      <c r="BS307" s="13">
        <f t="shared" si="269"/>
        <v>8018.1749201770026</v>
      </c>
      <c r="BT307">
        <f t="shared" si="287"/>
        <v>382.70397764493686</v>
      </c>
      <c r="BU307" s="13">
        <f t="shared" si="270"/>
        <v>1000.7969427396886</v>
      </c>
      <c r="BV307" s="13">
        <f t="shared" si="288"/>
        <v>357.58283178458066</v>
      </c>
      <c r="BW307" s="13">
        <f t="shared" si="271"/>
        <v>18820.463058691992</v>
      </c>
      <c r="BX307">
        <f t="shared" si="289"/>
        <v>419.08761302213617</v>
      </c>
      <c r="BY307" s="13">
        <f t="shared" si="272"/>
        <v>1000.7969427396886</v>
      </c>
    </row>
    <row r="308" spans="29:77" x14ac:dyDescent="0.2">
      <c r="AC308">
        <v>307</v>
      </c>
      <c r="AD308" s="37">
        <f t="shared" si="243"/>
        <v>4503.4195539657812</v>
      </c>
      <c r="AE308" s="13">
        <f t="shared" si="244"/>
        <v>10690.899893569338</v>
      </c>
      <c r="AF308">
        <f t="shared" si="290"/>
        <v>4538.24333212073</v>
      </c>
      <c r="AG308" s="13">
        <f t="shared" si="245"/>
        <v>5549.9303857118939</v>
      </c>
      <c r="AH308" s="13">
        <f t="shared" si="273"/>
        <v>4504.9776917865256</v>
      </c>
      <c r="AI308" s="13">
        <f t="shared" si="246"/>
        <v>18820.463058691992</v>
      </c>
      <c r="AJ308">
        <f t="shared" si="274"/>
        <v>4566.2821317171183</v>
      </c>
      <c r="AK308" s="13">
        <f t="shared" si="247"/>
        <v>5549.9303857118939</v>
      </c>
      <c r="AL308" s="37">
        <f t="shared" si="248"/>
        <v>2920.3624522220098</v>
      </c>
      <c r="AM308" s="13">
        <f t="shared" si="249"/>
        <v>13363.624866961673</v>
      </c>
      <c r="AN308">
        <f t="shared" si="275"/>
        <v>2963.8921749156962</v>
      </c>
      <c r="AO308" s="13">
        <f t="shared" si="250"/>
        <v>5104.2411726517294</v>
      </c>
      <c r="AP308" s="13">
        <f t="shared" si="276"/>
        <v>2922.2004777624052</v>
      </c>
      <c r="AQ308" s="13">
        <f t="shared" si="251"/>
        <v>18820.463058691992</v>
      </c>
      <c r="AR308" s="13">
        <f t="shared" si="277"/>
        <v>2983.5049176929979</v>
      </c>
      <c r="AS308" s="38">
        <f t="shared" si="252"/>
        <v>5104.2411726517294</v>
      </c>
      <c r="AT308" s="37">
        <f t="shared" si="253"/>
        <v>1575.2228181052485</v>
      </c>
      <c r="AU308" s="13">
        <f t="shared" si="254"/>
        <v>5345.449946784669</v>
      </c>
      <c r="AV308">
        <f t="shared" si="278"/>
        <v>1592.6347071827231</v>
      </c>
      <c r="AW308" s="13">
        <f t="shared" si="255"/>
        <v>1978.4794576065265</v>
      </c>
      <c r="AX308" s="13">
        <f t="shared" si="279"/>
        <v>1576.0422831813432</v>
      </c>
      <c r="AY308" s="13">
        <f t="shared" si="256"/>
        <v>18820.463058691992</v>
      </c>
      <c r="AZ308">
        <f t="shared" si="280"/>
        <v>1637.3467231119359</v>
      </c>
      <c r="BA308" s="13">
        <f t="shared" si="257"/>
        <v>1978.4794576065265</v>
      </c>
      <c r="BB308" s="37">
        <f t="shared" si="258"/>
        <v>1183.7374981592766</v>
      </c>
      <c r="BC308" s="13">
        <f t="shared" si="259"/>
        <v>8018.1749201770026</v>
      </c>
      <c r="BD308">
        <f t="shared" si="281"/>
        <v>1209.8553317754884</v>
      </c>
      <c r="BE308" s="13">
        <f t="shared" si="260"/>
        <v>1574.3100310468933</v>
      </c>
      <c r="BF308" s="13">
        <f t="shared" si="282"/>
        <v>1184.8195383125708</v>
      </c>
      <c r="BG308" s="13">
        <f t="shared" si="261"/>
        <v>18820.463058691992</v>
      </c>
      <c r="BH308">
        <f t="shared" si="283"/>
        <v>1246.1239782431635</v>
      </c>
      <c r="BI308" s="13">
        <f t="shared" si="262"/>
        <v>1574.3100310468933</v>
      </c>
      <c r="BJ308" s="115">
        <f t="shared" si="263"/>
        <v>2281.2151501403541</v>
      </c>
      <c r="BK308" s="13">
        <f t="shared" si="264"/>
        <v>8018.1749201770026</v>
      </c>
      <c r="BL308">
        <f t="shared" si="284"/>
        <v>2307.3329837565657</v>
      </c>
      <c r="BM308" s="116">
        <f t="shared" si="265"/>
        <v>2285.183881040547</v>
      </c>
      <c r="BN308" s="13">
        <f t="shared" si="285"/>
        <v>2282.2971902936483</v>
      </c>
      <c r="BO308" s="13">
        <f t="shared" si="266"/>
        <v>18820.463058691992</v>
      </c>
      <c r="BP308">
        <f t="shared" si="286"/>
        <v>2343.601630224241</v>
      </c>
      <c r="BQ308" s="13">
        <f t="shared" si="267"/>
        <v>2285.183881040547</v>
      </c>
      <c r="BR308" s="37">
        <f t="shared" si="268"/>
        <v>356.50079163128652</v>
      </c>
      <c r="BS308" s="13">
        <f t="shared" si="269"/>
        <v>8018.1749201770026</v>
      </c>
      <c r="BT308">
        <f t="shared" si="287"/>
        <v>382.61862524749824</v>
      </c>
      <c r="BU308" s="13">
        <f t="shared" si="270"/>
        <v>1000.7969427396886</v>
      </c>
      <c r="BV308" s="13">
        <f t="shared" si="288"/>
        <v>357.58283178458066</v>
      </c>
      <c r="BW308" s="13">
        <f t="shared" si="271"/>
        <v>18820.463058691992</v>
      </c>
      <c r="BX308">
        <f t="shared" si="289"/>
        <v>418.88727171517348</v>
      </c>
      <c r="BY308" s="13">
        <f t="shared" si="272"/>
        <v>1000.7969427396886</v>
      </c>
    </row>
    <row r="309" spans="29:77" x14ac:dyDescent="0.2">
      <c r="AC309">
        <v>308</v>
      </c>
      <c r="AD309" s="37">
        <f t="shared" si="243"/>
        <v>4503.4195539657812</v>
      </c>
      <c r="AE309" s="13">
        <f t="shared" si="244"/>
        <v>10690.899893569338</v>
      </c>
      <c r="AF309">
        <f t="shared" si="290"/>
        <v>4538.1302679059418</v>
      </c>
      <c r="AG309" s="13">
        <f t="shared" si="245"/>
        <v>5549.9303857118939</v>
      </c>
      <c r="AH309" s="13">
        <f t="shared" si="273"/>
        <v>4504.9776917865256</v>
      </c>
      <c r="AI309" s="13">
        <f t="shared" si="246"/>
        <v>18820.463058691992</v>
      </c>
      <c r="AJ309">
        <f t="shared" si="274"/>
        <v>4566.0830913277332</v>
      </c>
      <c r="AK309" s="13">
        <f t="shared" si="247"/>
        <v>5549.9303857118939</v>
      </c>
      <c r="AL309" s="37">
        <f t="shared" si="248"/>
        <v>2920.3624522220098</v>
      </c>
      <c r="AM309" s="13">
        <f t="shared" si="249"/>
        <v>13363.624866961673</v>
      </c>
      <c r="AN309">
        <f t="shared" si="275"/>
        <v>2963.7508446472102</v>
      </c>
      <c r="AO309" s="13">
        <f t="shared" si="250"/>
        <v>5104.2411726517294</v>
      </c>
      <c r="AP309" s="13">
        <f t="shared" si="276"/>
        <v>2922.2004777624052</v>
      </c>
      <c r="AQ309" s="13">
        <f t="shared" si="251"/>
        <v>18820.463058691992</v>
      </c>
      <c r="AR309" s="13">
        <f t="shared" si="277"/>
        <v>2983.3058773036128</v>
      </c>
      <c r="AS309" s="38">
        <f t="shared" si="252"/>
        <v>5104.2411726517294</v>
      </c>
      <c r="AT309" s="37">
        <f t="shared" si="253"/>
        <v>1575.2228181052485</v>
      </c>
      <c r="AU309" s="13">
        <f t="shared" si="254"/>
        <v>5345.449946784669</v>
      </c>
      <c r="AV309">
        <f t="shared" si="278"/>
        <v>1592.5781750753285</v>
      </c>
      <c r="AW309" s="13">
        <f t="shared" si="255"/>
        <v>1978.4794576065265</v>
      </c>
      <c r="AX309" s="13">
        <f t="shared" si="279"/>
        <v>1576.0422831813432</v>
      </c>
      <c r="AY309" s="13">
        <f t="shared" si="256"/>
        <v>18820.463058691992</v>
      </c>
      <c r="AZ309">
        <f t="shared" si="280"/>
        <v>1637.1476827225511</v>
      </c>
      <c r="BA309" s="13">
        <f t="shared" si="257"/>
        <v>1978.4794576065265</v>
      </c>
      <c r="BB309" s="37">
        <f t="shared" si="258"/>
        <v>1183.7374981592766</v>
      </c>
      <c r="BC309" s="13">
        <f t="shared" si="259"/>
        <v>8018.1749201770026</v>
      </c>
      <c r="BD309">
        <f t="shared" si="281"/>
        <v>1209.7705336143968</v>
      </c>
      <c r="BE309" s="13">
        <f t="shared" si="260"/>
        <v>1574.3100310468933</v>
      </c>
      <c r="BF309" s="13">
        <f t="shared" si="282"/>
        <v>1184.8195383125708</v>
      </c>
      <c r="BG309" s="13">
        <f t="shared" si="261"/>
        <v>18820.463058691992</v>
      </c>
      <c r="BH309">
        <f t="shared" si="283"/>
        <v>1245.9249378537786</v>
      </c>
      <c r="BI309" s="13">
        <f t="shared" si="262"/>
        <v>1574.3100310468933</v>
      </c>
      <c r="BJ309" s="115">
        <f t="shared" si="263"/>
        <v>2281.2151501403541</v>
      </c>
      <c r="BK309" s="13">
        <f t="shared" si="264"/>
        <v>8018.1749201770026</v>
      </c>
      <c r="BL309">
        <f t="shared" si="284"/>
        <v>2307.2481855954743</v>
      </c>
      <c r="BM309" s="116">
        <f t="shared" si="265"/>
        <v>2285.183881040547</v>
      </c>
      <c r="BN309" s="13">
        <f t="shared" si="285"/>
        <v>2282.2971902936483</v>
      </c>
      <c r="BO309" s="13">
        <f t="shared" si="266"/>
        <v>18820.463058691992</v>
      </c>
      <c r="BP309">
        <f t="shared" si="286"/>
        <v>2343.4025898348559</v>
      </c>
      <c r="BQ309" s="13">
        <f t="shared" si="267"/>
        <v>2285.183881040547</v>
      </c>
      <c r="BR309" s="37">
        <f t="shared" si="268"/>
        <v>356.50079163128652</v>
      </c>
      <c r="BS309" s="13">
        <f t="shared" si="269"/>
        <v>8018.1749201770026</v>
      </c>
      <c r="BT309">
        <f t="shared" si="287"/>
        <v>382.53382708640663</v>
      </c>
      <c r="BU309" s="13">
        <f t="shared" si="270"/>
        <v>1000.7969427396886</v>
      </c>
      <c r="BV309" s="13">
        <f t="shared" si="288"/>
        <v>357.58283178458066</v>
      </c>
      <c r="BW309" s="13">
        <f t="shared" si="271"/>
        <v>18820.463058691992</v>
      </c>
      <c r="BX309">
        <f t="shared" si="289"/>
        <v>418.68823132578842</v>
      </c>
      <c r="BY309" s="13">
        <f t="shared" si="272"/>
        <v>1000.7969427396886</v>
      </c>
    </row>
    <row r="310" spans="29:77" x14ac:dyDescent="0.2">
      <c r="AC310">
        <v>309</v>
      </c>
      <c r="AD310" s="37">
        <f t="shared" si="243"/>
        <v>4503.4195539657812</v>
      </c>
      <c r="AE310" s="13">
        <f t="shared" si="244"/>
        <v>10690.899893569338</v>
      </c>
      <c r="AF310">
        <f t="shared" si="290"/>
        <v>4538.0179354983684</v>
      </c>
      <c r="AG310" s="13">
        <f t="shared" si="245"/>
        <v>5549.9303857118939</v>
      </c>
      <c r="AH310" s="13">
        <f t="shared" si="273"/>
        <v>4504.9776917865256</v>
      </c>
      <c r="AI310" s="13">
        <f t="shared" si="246"/>
        <v>18820.463058691992</v>
      </c>
      <c r="AJ310">
        <f t="shared" si="274"/>
        <v>4565.8853392256578</v>
      </c>
      <c r="AK310" s="13">
        <f t="shared" si="247"/>
        <v>5549.9303857118939</v>
      </c>
      <c r="AL310" s="37">
        <f t="shared" si="248"/>
        <v>2920.3624522220098</v>
      </c>
      <c r="AM310" s="13">
        <f t="shared" si="249"/>
        <v>13363.624866961673</v>
      </c>
      <c r="AN310">
        <f t="shared" si="275"/>
        <v>2963.6104291377433</v>
      </c>
      <c r="AO310" s="13">
        <f t="shared" si="250"/>
        <v>5104.2411726517294</v>
      </c>
      <c r="AP310" s="13">
        <f t="shared" si="276"/>
        <v>2922.2004777624052</v>
      </c>
      <c r="AQ310" s="13">
        <f t="shared" si="251"/>
        <v>18820.463058691992</v>
      </c>
      <c r="AR310" s="13">
        <f t="shared" si="277"/>
        <v>2983.1081252015379</v>
      </c>
      <c r="AS310" s="38">
        <f t="shared" si="252"/>
        <v>5104.2411726517294</v>
      </c>
      <c r="AT310" s="37">
        <f t="shared" si="253"/>
        <v>1575.2228181052485</v>
      </c>
      <c r="AU310" s="13">
        <f t="shared" si="254"/>
        <v>5345.449946784669</v>
      </c>
      <c r="AV310">
        <f t="shared" si="278"/>
        <v>1592.5220088715419</v>
      </c>
      <c r="AW310" s="13">
        <f t="shared" si="255"/>
        <v>1978.4794576065265</v>
      </c>
      <c r="AX310" s="13">
        <f t="shared" si="279"/>
        <v>1576.0422831813432</v>
      </c>
      <c r="AY310" s="13">
        <f t="shared" si="256"/>
        <v>18820.463058691992</v>
      </c>
      <c r="AZ310">
        <f t="shared" si="280"/>
        <v>1636.9499306204759</v>
      </c>
      <c r="BA310" s="13">
        <f t="shared" si="257"/>
        <v>1978.4794576065265</v>
      </c>
      <c r="BB310" s="37">
        <f t="shared" si="258"/>
        <v>1183.7374981592766</v>
      </c>
      <c r="BC310" s="13">
        <f t="shared" si="259"/>
        <v>8018.1749201770026</v>
      </c>
      <c r="BD310">
        <f t="shared" si="281"/>
        <v>1209.6862843087167</v>
      </c>
      <c r="BE310" s="13">
        <f t="shared" si="260"/>
        <v>1574.3100310468933</v>
      </c>
      <c r="BF310" s="13">
        <f t="shared" si="282"/>
        <v>1184.8195383125708</v>
      </c>
      <c r="BG310" s="13">
        <f t="shared" si="261"/>
        <v>18820.463058691992</v>
      </c>
      <c r="BH310">
        <f t="shared" si="283"/>
        <v>1245.7271857517035</v>
      </c>
      <c r="BI310" s="13">
        <f t="shared" si="262"/>
        <v>1574.3100310468933</v>
      </c>
      <c r="BJ310" s="115">
        <f t="shared" si="263"/>
        <v>2281.2151501403541</v>
      </c>
      <c r="BK310" s="13">
        <f t="shared" si="264"/>
        <v>8018.1749201770026</v>
      </c>
      <c r="BL310">
        <f t="shared" si="284"/>
        <v>2307.163936289794</v>
      </c>
      <c r="BM310" s="116">
        <f t="shared" si="265"/>
        <v>2285.183881040547</v>
      </c>
      <c r="BN310" s="13">
        <f t="shared" si="285"/>
        <v>2282.2971902936483</v>
      </c>
      <c r="BO310" s="13">
        <f t="shared" si="266"/>
        <v>18820.463058691992</v>
      </c>
      <c r="BP310">
        <f t="shared" si="286"/>
        <v>2343.204837732781</v>
      </c>
      <c r="BQ310" s="13">
        <f t="shared" si="267"/>
        <v>2285.183881040547</v>
      </c>
      <c r="BR310" s="37">
        <f t="shared" si="268"/>
        <v>356.50079163128652</v>
      </c>
      <c r="BS310" s="13">
        <f t="shared" si="269"/>
        <v>8018.1749201770026</v>
      </c>
      <c r="BT310">
        <f t="shared" si="287"/>
        <v>382.44957778072666</v>
      </c>
      <c r="BU310" s="13">
        <f t="shared" si="270"/>
        <v>1000.7969427396886</v>
      </c>
      <c r="BV310" s="13">
        <f t="shared" si="288"/>
        <v>357.58283178458066</v>
      </c>
      <c r="BW310" s="13">
        <f t="shared" si="271"/>
        <v>18820.463058691992</v>
      </c>
      <c r="BX310">
        <f t="shared" si="289"/>
        <v>418.49047922371335</v>
      </c>
      <c r="BY310" s="13">
        <f t="shared" si="272"/>
        <v>1000.7969427396886</v>
      </c>
    </row>
    <row r="311" spans="29:77" x14ac:dyDescent="0.2">
      <c r="AC311">
        <v>310</v>
      </c>
      <c r="AD311" s="37">
        <f t="shared" si="243"/>
        <v>4503.4195539657812</v>
      </c>
      <c r="AE311" s="13">
        <f t="shared" si="244"/>
        <v>10690.899893569338</v>
      </c>
      <c r="AF311">
        <f t="shared" si="290"/>
        <v>4537.9063278160047</v>
      </c>
      <c r="AG311" s="13">
        <f t="shared" si="245"/>
        <v>5549.9303857118939</v>
      </c>
      <c r="AH311" s="13">
        <f t="shared" si="273"/>
        <v>4504.9776917865256</v>
      </c>
      <c r="AI311" s="13">
        <f t="shared" si="246"/>
        <v>18820.463058691992</v>
      </c>
      <c r="AJ311">
        <f t="shared" si="274"/>
        <v>4565.6888629435962</v>
      </c>
      <c r="AK311" s="13">
        <f t="shared" si="247"/>
        <v>5549.9303857118939</v>
      </c>
      <c r="AL311" s="37">
        <f t="shared" si="248"/>
        <v>2920.3624522220098</v>
      </c>
      <c r="AM311" s="13">
        <f t="shared" si="249"/>
        <v>13363.624866961673</v>
      </c>
      <c r="AN311">
        <f t="shared" si="275"/>
        <v>2963.4709195347896</v>
      </c>
      <c r="AO311" s="13">
        <f t="shared" si="250"/>
        <v>5104.2411726517294</v>
      </c>
      <c r="AP311" s="13">
        <f t="shared" si="276"/>
        <v>2922.2004777624052</v>
      </c>
      <c r="AQ311" s="13">
        <f t="shared" si="251"/>
        <v>18820.463058691992</v>
      </c>
      <c r="AR311" s="13">
        <f t="shared" si="277"/>
        <v>2982.9116489194762</v>
      </c>
      <c r="AS311" s="38">
        <f t="shared" si="252"/>
        <v>5104.2411726517294</v>
      </c>
      <c r="AT311" s="37">
        <f t="shared" si="253"/>
        <v>1575.2228181052485</v>
      </c>
      <c r="AU311" s="13">
        <f t="shared" si="254"/>
        <v>5345.449946784669</v>
      </c>
      <c r="AV311">
        <f t="shared" si="278"/>
        <v>1592.4662050303602</v>
      </c>
      <c r="AW311" s="13">
        <f t="shared" si="255"/>
        <v>1978.4794576065265</v>
      </c>
      <c r="AX311" s="13">
        <f t="shared" si="279"/>
        <v>1576.0422831813432</v>
      </c>
      <c r="AY311" s="13">
        <f t="shared" si="256"/>
        <v>18820.463058691992</v>
      </c>
      <c r="AZ311">
        <f t="shared" si="280"/>
        <v>1636.7534543384143</v>
      </c>
      <c r="BA311" s="13">
        <f t="shared" si="257"/>
        <v>1978.4794576065265</v>
      </c>
      <c r="BB311" s="37">
        <f t="shared" si="258"/>
        <v>1183.7374981592766</v>
      </c>
      <c r="BC311" s="13">
        <f t="shared" si="259"/>
        <v>8018.1749201770026</v>
      </c>
      <c r="BD311">
        <f t="shared" si="281"/>
        <v>1209.6025785469444</v>
      </c>
      <c r="BE311" s="13">
        <f t="shared" si="260"/>
        <v>1574.3100310468933</v>
      </c>
      <c r="BF311" s="13">
        <f t="shared" si="282"/>
        <v>1184.8195383125708</v>
      </c>
      <c r="BG311" s="13">
        <f t="shared" si="261"/>
        <v>18820.463058691992</v>
      </c>
      <c r="BH311">
        <f t="shared" si="283"/>
        <v>1245.5307094696418</v>
      </c>
      <c r="BI311" s="13">
        <f t="shared" si="262"/>
        <v>1574.3100310468933</v>
      </c>
      <c r="BJ311" s="115">
        <f t="shared" si="263"/>
        <v>2281.2151501403541</v>
      </c>
      <c r="BK311" s="13">
        <f t="shared" si="264"/>
        <v>8018.1749201770026</v>
      </c>
      <c r="BL311">
        <f t="shared" si="284"/>
        <v>2307.0802305280217</v>
      </c>
      <c r="BM311" s="116">
        <f t="shared" si="265"/>
        <v>2285.183881040547</v>
      </c>
      <c r="BN311" s="13">
        <f t="shared" si="285"/>
        <v>2282.2971902936483</v>
      </c>
      <c r="BO311" s="13">
        <f t="shared" si="266"/>
        <v>18820.463058691992</v>
      </c>
      <c r="BP311">
        <f t="shared" si="286"/>
        <v>2343.0083614507193</v>
      </c>
      <c r="BQ311" s="13">
        <f t="shared" si="267"/>
        <v>2285.183881040547</v>
      </c>
      <c r="BR311" s="37">
        <f t="shared" si="268"/>
        <v>356.50079163128652</v>
      </c>
      <c r="BS311" s="13">
        <f t="shared" si="269"/>
        <v>8018.1749201770026</v>
      </c>
      <c r="BT311">
        <f t="shared" si="287"/>
        <v>382.36587201895429</v>
      </c>
      <c r="BU311" s="13">
        <f t="shared" si="270"/>
        <v>1000.7969427396886</v>
      </c>
      <c r="BV311" s="13">
        <f t="shared" si="288"/>
        <v>357.58283178458066</v>
      </c>
      <c r="BW311" s="13">
        <f t="shared" si="271"/>
        <v>18820.463058691992</v>
      </c>
      <c r="BX311">
        <f t="shared" si="289"/>
        <v>418.29400294165163</v>
      </c>
      <c r="BY311" s="13">
        <f t="shared" si="272"/>
        <v>1000.7969427396886</v>
      </c>
    </row>
    <row r="312" spans="29:77" x14ac:dyDescent="0.2">
      <c r="AC312">
        <v>311</v>
      </c>
      <c r="AD312" s="37">
        <f t="shared" si="243"/>
        <v>4503.4195539657812</v>
      </c>
      <c r="AE312" s="13">
        <f t="shared" si="244"/>
        <v>10690.899893569338</v>
      </c>
      <c r="AF312">
        <f t="shared" si="290"/>
        <v>4537.7954378679333</v>
      </c>
      <c r="AG312" s="13">
        <f t="shared" si="245"/>
        <v>5549.9303857118939</v>
      </c>
      <c r="AH312" s="13">
        <f t="shared" si="273"/>
        <v>4504.9776917865256</v>
      </c>
      <c r="AI312" s="13">
        <f t="shared" si="246"/>
        <v>18820.463058691992</v>
      </c>
      <c r="AJ312">
        <f t="shared" si="274"/>
        <v>4565.4936501746024</v>
      </c>
      <c r="AK312" s="13">
        <f t="shared" si="247"/>
        <v>5549.9303857118939</v>
      </c>
      <c r="AL312" s="37">
        <f t="shared" si="248"/>
        <v>2920.3624522220098</v>
      </c>
      <c r="AM312" s="13">
        <f t="shared" si="249"/>
        <v>13363.624866961673</v>
      </c>
      <c r="AN312">
        <f t="shared" si="275"/>
        <v>2963.3323070996998</v>
      </c>
      <c r="AO312" s="13">
        <f t="shared" si="250"/>
        <v>5104.2411726517294</v>
      </c>
      <c r="AP312" s="13">
        <f t="shared" si="276"/>
        <v>2922.2004777624052</v>
      </c>
      <c r="AQ312" s="13">
        <f t="shared" si="251"/>
        <v>18820.463058691992</v>
      </c>
      <c r="AR312" s="13">
        <f t="shared" si="277"/>
        <v>2982.7164361504824</v>
      </c>
      <c r="AS312" s="38">
        <f t="shared" si="252"/>
        <v>5104.2411726517294</v>
      </c>
      <c r="AT312" s="37">
        <f t="shared" si="253"/>
        <v>1575.2228181052485</v>
      </c>
      <c r="AU312" s="13">
        <f t="shared" si="254"/>
        <v>5345.449946784669</v>
      </c>
      <c r="AV312">
        <f t="shared" si="278"/>
        <v>1592.4107600563245</v>
      </c>
      <c r="AW312" s="13">
        <f t="shared" si="255"/>
        <v>1978.4794576065265</v>
      </c>
      <c r="AX312" s="13">
        <f t="shared" si="279"/>
        <v>1576.0422831813432</v>
      </c>
      <c r="AY312" s="13">
        <f t="shared" si="256"/>
        <v>18820.463058691992</v>
      </c>
      <c r="AZ312">
        <f t="shared" si="280"/>
        <v>1636.5582415694205</v>
      </c>
      <c r="BA312" s="13">
        <f t="shared" si="257"/>
        <v>1978.4794576065265</v>
      </c>
      <c r="BB312" s="37">
        <f t="shared" si="258"/>
        <v>1183.7374981592766</v>
      </c>
      <c r="BC312" s="13">
        <f t="shared" si="259"/>
        <v>8018.1749201770026</v>
      </c>
      <c r="BD312">
        <f t="shared" si="281"/>
        <v>1209.5194110858909</v>
      </c>
      <c r="BE312" s="13">
        <f t="shared" si="260"/>
        <v>1574.3100310468933</v>
      </c>
      <c r="BF312" s="13">
        <f t="shared" si="282"/>
        <v>1184.8195383125708</v>
      </c>
      <c r="BG312" s="13">
        <f t="shared" si="261"/>
        <v>18820.463058691992</v>
      </c>
      <c r="BH312">
        <f t="shared" si="283"/>
        <v>1245.335496700648</v>
      </c>
      <c r="BI312" s="13">
        <f t="shared" si="262"/>
        <v>1574.3100310468933</v>
      </c>
      <c r="BJ312" s="115">
        <f t="shared" si="263"/>
        <v>2281.2151501403541</v>
      </c>
      <c r="BK312" s="13">
        <f t="shared" si="264"/>
        <v>8018.1749201770026</v>
      </c>
      <c r="BL312">
        <f t="shared" si="284"/>
        <v>2306.9970630669682</v>
      </c>
      <c r="BM312" s="116">
        <f t="shared" si="265"/>
        <v>2285.183881040547</v>
      </c>
      <c r="BN312" s="13">
        <f t="shared" si="285"/>
        <v>2282.2971902936483</v>
      </c>
      <c r="BO312" s="13">
        <f t="shared" si="266"/>
        <v>18820.463058691992</v>
      </c>
      <c r="BP312">
        <f t="shared" si="286"/>
        <v>2342.8131486817256</v>
      </c>
      <c r="BQ312" s="13">
        <f t="shared" si="267"/>
        <v>2285.183881040547</v>
      </c>
      <c r="BR312" s="37">
        <f t="shared" si="268"/>
        <v>356.50079163128652</v>
      </c>
      <c r="BS312" s="13">
        <f t="shared" si="269"/>
        <v>8018.1749201770026</v>
      </c>
      <c r="BT312">
        <f t="shared" si="287"/>
        <v>382.28270455790067</v>
      </c>
      <c r="BU312" s="13">
        <f t="shared" si="270"/>
        <v>1000.7969427396886</v>
      </c>
      <c r="BV312" s="13">
        <f t="shared" si="288"/>
        <v>357.58283178458066</v>
      </c>
      <c r="BW312" s="13">
        <f t="shared" si="271"/>
        <v>18820.463058691992</v>
      </c>
      <c r="BX312">
        <f t="shared" si="289"/>
        <v>418.0987901726578</v>
      </c>
      <c r="BY312" s="13">
        <f t="shared" si="272"/>
        <v>1000.7969427396886</v>
      </c>
    </row>
    <row r="313" spans="29:77" x14ac:dyDescent="0.2">
      <c r="AC313">
        <v>312</v>
      </c>
      <c r="AD313" s="37">
        <f t="shared" si="243"/>
        <v>4503.4195539657812</v>
      </c>
      <c r="AE313" s="13">
        <f t="shared" si="244"/>
        <v>10690.899893569338</v>
      </c>
      <c r="AF313">
        <f t="shared" si="290"/>
        <v>4537.6852587528629</v>
      </c>
      <c r="AG313" s="13">
        <f t="shared" si="245"/>
        <v>5549.9303857118939</v>
      </c>
      <c r="AH313" s="13">
        <f t="shared" si="273"/>
        <v>4504.9776917865256</v>
      </c>
      <c r="AI313" s="13">
        <f t="shared" si="246"/>
        <v>18820.463058691992</v>
      </c>
      <c r="AJ313">
        <f t="shared" si="274"/>
        <v>4565.2996887695126</v>
      </c>
      <c r="AK313" s="13">
        <f t="shared" si="247"/>
        <v>5549.9303857118939</v>
      </c>
      <c r="AL313" s="37">
        <f t="shared" si="248"/>
        <v>2920.3624522220098</v>
      </c>
      <c r="AM313" s="13">
        <f t="shared" si="249"/>
        <v>13363.624866961673</v>
      </c>
      <c r="AN313">
        <f t="shared" si="275"/>
        <v>2963.1945832058614</v>
      </c>
      <c r="AO313" s="13">
        <f t="shared" si="250"/>
        <v>5104.2411726517294</v>
      </c>
      <c r="AP313" s="13">
        <f t="shared" si="276"/>
        <v>2922.2004777624052</v>
      </c>
      <c r="AQ313" s="13">
        <f t="shared" si="251"/>
        <v>18820.463058691992</v>
      </c>
      <c r="AR313" s="13">
        <f t="shared" si="277"/>
        <v>2982.5224747453922</v>
      </c>
      <c r="AS313" s="38">
        <f t="shared" si="252"/>
        <v>5104.2411726517294</v>
      </c>
      <c r="AT313" s="37">
        <f t="shared" si="253"/>
        <v>1575.2228181052485</v>
      </c>
      <c r="AU313" s="13">
        <f t="shared" si="254"/>
        <v>5345.449946784669</v>
      </c>
      <c r="AV313">
        <f t="shared" si="278"/>
        <v>1592.3556704987891</v>
      </c>
      <c r="AW313" s="13">
        <f t="shared" si="255"/>
        <v>1978.4794576065265</v>
      </c>
      <c r="AX313" s="13">
        <f t="shared" si="279"/>
        <v>1576.0422831813432</v>
      </c>
      <c r="AY313" s="13">
        <f t="shared" si="256"/>
        <v>18820.463058691992</v>
      </c>
      <c r="AZ313">
        <f t="shared" si="280"/>
        <v>1636.3642801643305</v>
      </c>
      <c r="BA313" s="13">
        <f t="shared" si="257"/>
        <v>1978.4794576065265</v>
      </c>
      <c r="BB313" s="37">
        <f t="shared" si="258"/>
        <v>1183.7374981592766</v>
      </c>
      <c r="BC313" s="13">
        <f t="shared" si="259"/>
        <v>8018.1749201770026</v>
      </c>
      <c r="BD313">
        <f t="shared" si="281"/>
        <v>1209.4367767495876</v>
      </c>
      <c r="BE313" s="13">
        <f t="shared" si="260"/>
        <v>1574.3100310468933</v>
      </c>
      <c r="BF313" s="13">
        <f t="shared" si="282"/>
        <v>1184.8195383125708</v>
      </c>
      <c r="BG313" s="13">
        <f t="shared" si="261"/>
        <v>18820.463058691992</v>
      </c>
      <c r="BH313">
        <f t="shared" si="283"/>
        <v>1245.141535295558</v>
      </c>
      <c r="BI313" s="13">
        <f t="shared" si="262"/>
        <v>1574.3100310468933</v>
      </c>
      <c r="BJ313" s="115">
        <f t="shared" si="263"/>
        <v>2281.2151501403541</v>
      </c>
      <c r="BK313" s="13">
        <f t="shared" si="264"/>
        <v>8018.1749201770026</v>
      </c>
      <c r="BL313">
        <f t="shared" si="284"/>
        <v>2306.9144287306649</v>
      </c>
      <c r="BM313" s="116">
        <f t="shared" si="265"/>
        <v>2285.183881040547</v>
      </c>
      <c r="BN313" s="13">
        <f t="shared" si="285"/>
        <v>2282.2971902936483</v>
      </c>
      <c r="BO313" s="13">
        <f t="shared" si="266"/>
        <v>18820.463058691992</v>
      </c>
      <c r="BP313">
        <f t="shared" si="286"/>
        <v>2342.6191872766353</v>
      </c>
      <c r="BQ313" s="13">
        <f t="shared" si="267"/>
        <v>2285.183881040547</v>
      </c>
      <c r="BR313" s="37">
        <f t="shared" si="268"/>
        <v>356.50079163128652</v>
      </c>
      <c r="BS313" s="13">
        <f t="shared" si="269"/>
        <v>8018.1749201770026</v>
      </c>
      <c r="BT313">
        <f t="shared" si="287"/>
        <v>382.2000702215974</v>
      </c>
      <c r="BU313" s="13">
        <f t="shared" si="270"/>
        <v>1000.7969427396886</v>
      </c>
      <c r="BV313" s="13">
        <f t="shared" si="288"/>
        <v>357.58283178458066</v>
      </c>
      <c r="BW313" s="13">
        <f t="shared" si="271"/>
        <v>18820.463058691992</v>
      </c>
      <c r="BX313">
        <f t="shared" si="289"/>
        <v>417.90482876756784</v>
      </c>
      <c r="BY313" s="13">
        <f t="shared" si="272"/>
        <v>1000.7969427396886</v>
      </c>
    </row>
    <row r="314" spans="29:77" x14ac:dyDescent="0.2">
      <c r="AC314">
        <v>313</v>
      </c>
      <c r="AD314" s="37">
        <f t="shared" si="243"/>
        <v>4503.4195539657812</v>
      </c>
      <c r="AE314" s="13">
        <f t="shared" si="244"/>
        <v>10690.899893569338</v>
      </c>
      <c r="AF314">
        <f t="shared" si="290"/>
        <v>4537.5757836576959</v>
      </c>
      <c r="AG314" s="13">
        <f t="shared" si="245"/>
        <v>5549.9303857118939</v>
      </c>
      <c r="AH314" s="13">
        <f t="shared" si="273"/>
        <v>4504.9776917865256</v>
      </c>
      <c r="AI314" s="13">
        <f t="shared" si="246"/>
        <v>18820.463058691992</v>
      </c>
      <c r="AJ314">
        <f t="shared" si="274"/>
        <v>4565.1069667344236</v>
      </c>
      <c r="AK314" s="13">
        <f t="shared" si="247"/>
        <v>5549.9303857118939</v>
      </c>
      <c r="AL314" s="37">
        <f t="shared" si="248"/>
        <v>2920.3624522220098</v>
      </c>
      <c r="AM314" s="13">
        <f t="shared" si="249"/>
        <v>13363.624866961673</v>
      </c>
      <c r="AN314">
        <f t="shared" si="275"/>
        <v>2963.0577393369035</v>
      </c>
      <c r="AO314" s="13">
        <f t="shared" si="250"/>
        <v>5104.2411726517294</v>
      </c>
      <c r="AP314" s="13">
        <f t="shared" si="276"/>
        <v>2922.2004777624052</v>
      </c>
      <c r="AQ314" s="13">
        <f t="shared" si="251"/>
        <v>18820.463058691992</v>
      </c>
      <c r="AR314" s="13">
        <f t="shared" si="277"/>
        <v>2982.3297527103027</v>
      </c>
      <c r="AS314" s="38">
        <f t="shared" si="252"/>
        <v>5104.2411726517294</v>
      </c>
      <c r="AT314" s="37">
        <f t="shared" si="253"/>
        <v>1575.2228181052485</v>
      </c>
      <c r="AU314" s="13">
        <f t="shared" si="254"/>
        <v>5345.449946784669</v>
      </c>
      <c r="AV314">
        <f t="shared" si="278"/>
        <v>1592.3009329512058</v>
      </c>
      <c r="AW314" s="13">
        <f t="shared" si="255"/>
        <v>1978.4794576065265</v>
      </c>
      <c r="AX314" s="13">
        <f t="shared" si="279"/>
        <v>1576.0422831813432</v>
      </c>
      <c r="AY314" s="13">
        <f t="shared" si="256"/>
        <v>18820.463058691992</v>
      </c>
      <c r="AZ314">
        <f t="shared" si="280"/>
        <v>1636.171558129241</v>
      </c>
      <c r="BA314" s="13">
        <f t="shared" si="257"/>
        <v>1978.4794576065265</v>
      </c>
      <c r="BB314" s="37">
        <f t="shared" si="258"/>
        <v>1183.7374981592766</v>
      </c>
      <c r="BC314" s="13">
        <f t="shared" si="259"/>
        <v>8018.1749201770026</v>
      </c>
      <c r="BD314">
        <f t="shared" si="281"/>
        <v>1209.3546704282128</v>
      </c>
      <c r="BE314" s="13">
        <f t="shared" si="260"/>
        <v>1574.3100310468933</v>
      </c>
      <c r="BF314" s="13">
        <f t="shared" si="282"/>
        <v>1184.8195383125708</v>
      </c>
      <c r="BG314" s="13">
        <f t="shared" si="261"/>
        <v>18820.463058691992</v>
      </c>
      <c r="BH314">
        <f t="shared" si="283"/>
        <v>1244.9488132604686</v>
      </c>
      <c r="BI314" s="13">
        <f t="shared" si="262"/>
        <v>1574.3100310468933</v>
      </c>
      <c r="BJ314" s="115">
        <f t="shared" si="263"/>
        <v>2281.2151501403541</v>
      </c>
      <c r="BK314" s="13">
        <f t="shared" si="264"/>
        <v>8018.1749201770026</v>
      </c>
      <c r="BL314">
        <f t="shared" si="284"/>
        <v>2306.8323224092901</v>
      </c>
      <c r="BM314" s="116">
        <f t="shared" si="265"/>
        <v>2285.183881040547</v>
      </c>
      <c r="BN314" s="13">
        <f t="shared" si="285"/>
        <v>2282.2971902936483</v>
      </c>
      <c r="BO314" s="13">
        <f t="shared" si="266"/>
        <v>18820.463058691992</v>
      </c>
      <c r="BP314">
        <f t="shared" si="286"/>
        <v>2342.4264652415459</v>
      </c>
      <c r="BQ314" s="13">
        <f t="shared" si="267"/>
        <v>2285.183881040547</v>
      </c>
      <c r="BR314" s="37">
        <f t="shared" si="268"/>
        <v>356.50079163128652</v>
      </c>
      <c r="BS314" s="13">
        <f t="shared" si="269"/>
        <v>8018.1749201770026</v>
      </c>
      <c r="BT314">
        <f t="shared" si="287"/>
        <v>382.11796390022261</v>
      </c>
      <c r="BU314" s="13">
        <f t="shared" si="270"/>
        <v>1000.7969427396886</v>
      </c>
      <c r="BV314" s="13">
        <f t="shared" si="288"/>
        <v>357.58283178458066</v>
      </c>
      <c r="BW314" s="13">
        <f t="shared" si="271"/>
        <v>18820.463058691992</v>
      </c>
      <c r="BX314">
        <f t="shared" si="289"/>
        <v>417.71210673247839</v>
      </c>
      <c r="BY314" s="13">
        <f t="shared" si="272"/>
        <v>1000.7969427396886</v>
      </c>
    </row>
    <row r="315" spans="29:77" x14ac:dyDescent="0.2">
      <c r="AC315">
        <v>314</v>
      </c>
      <c r="AD315" s="37">
        <f t="shared" si="243"/>
        <v>4503.4195539657812</v>
      </c>
      <c r="AE315" s="13">
        <f t="shared" si="244"/>
        <v>10690.899893569338</v>
      </c>
      <c r="AF315">
        <f t="shared" si="290"/>
        <v>4537.4670058561296</v>
      </c>
      <c r="AG315" s="13">
        <f t="shared" si="245"/>
        <v>5549.9303857118939</v>
      </c>
      <c r="AH315" s="13">
        <f t="shared" si="273"/>
        <v>4504.9776917865256</v>
      </c>
      <c r="AI315" s="13">
        <f t="shared" si="246"/>
        <v>18820.463058691992</v>
      </c>
      <c r="AJ315">
        <f t="shared" si="274"/>
        <v>4564.9154722282201</v>
      </c>
      <c r="AK315" s="13">
        <f t="shared" si="247"/>
        <v>5549.9303857118939</v>
      </c>
      <c r="AL315" s="37">
        <f t="shared" si="248"/>
        <v>2920.3624522220098</v>
      </c>
      <c r="AM315" s="13">
        <f t="shared" si="249"/>
        <v>13363.624866961673</v>
      </c>
      <c r="AN315">
        <f t="shared" si="275"/>
        <v>2962.9217670849453</v>
      </c>
      <c r="AO315" s="13">
        <f t="shared" si="250"/>
        <v>5104.2411726517294</v>
      </c>
      <c r="AP315" s="13">
        <f t="shared" si="276"/>
        <v>2922.2004777624052</v>
      </c>
      <c r="AQ315" s="13">
        <f t="shared" si="251"/>
        <v>18820.463058691992</v>
      </c>
      <c r="AR315" s="13">
        <f t="shared" si="277"/>
        <v>2982.1382582040992</v>
      </c>
      <c r="AS315" s="38">
        <f t="shared" si="252"/>
        <v>5104.2411726517294</v>
      </c>
      <c r="AT315" s="37">
        <f t="shared" si="253"/>
        <v>1575.2228181052485</v>
      </c>
      <c r="AU315" s="13">
        <f t="shared" si="254"/>
        <v>5345.449946784669</v>
      </c>
      <c r="AV315">
        <f t="shared" si="278"/>
        <v>1592.2465440504227</v>
      </c>
      <c r="AW315" s="13">
        <f t="shared" si="255"/>
        <v>1978.4794576065265</v>
      </c>
      <c r="AX315" s="13">
        <f t="shared" si="279"/>
        <v>1576.0422831813432</v>
      </c>
      <c r="AY315" s="13">
        <f t="shared" si="256"/>
        <v>18820.463058691992</v>
      </c>
      <c r="AZ315">
        <f t="shared" si="280"/>
        <v>1635.9800636230375</v>
      </c>
      <c r="BA315" s="13">
        <f t="shared" si="257"/>
        <v>1978.4794576065265</v>
      </c>
      <c r="BB315" s="37">
        <f t="shared" si="258"/>
        <v>1183.7374981592766</v>
      </c>
      <c r="BC315" s="13">
        <f t="shared" si="259"/>
        <v>8018.1749201770026</v>
      </c>
      <c r="BD315">
        <f t="shared" si="281"/>
        <v>1209.2730870770376</v>
      </c>
      <c r="BE315" s="13">
        <f t="shared" si="260"/>
        <v>1574.3100310468933</v>
      </c>
      <c r="BF315" s="13">
        <f t="shared" si="282"/>
        <v>1184.8195383125708</v>
      </c>
      <c r="BG315" s="13">
        <f t="shared" si="261"/>
        <v>18820.463058691992</v>
      </c>
      <c r="BH315">
        <f t="shared" si="283"/>
        <v>1244.757318754265</v>
      </c>
      <c r="BI315" s="13">
        <f t="shared" si="262"/>
        <v>1574.3100310468933</v>
      </c>
      <c r="BJ315" s="115">
        <f t="shared" si="263"/>
        <v>2281.2151501403541</v>
      </c>
      <c r="BK315" s="13">
        <f t="shared" si="264"/>
        <v>8018.1749201770026</v>
      </c>
      <c r="BL315">
        <f t="shared" si="284"/>
        <v>2306.7507390581154</v>
      </c>
      <c r="BM315" s="116">
        <f t="shared" si="265"/>
        <v>2285.183881040547</v>
      </c>
      <c r="BN315" s="13">
        <f t="shared" si="285"/>
        <v>2282.2971902936483</v>
      </c>
      <c r="BO315" s="13">
        <f t="shared" si="266"/>
        <v>18820.463058691992</v>
      </c>
      <c r="BP315">
        <f t="shared" si="286"/>
        <v>2342.2349707353424</v>
      </c>
      <c r="BQ315" s="13">
        <f t="shared" si="267"/>
        <v>2285.183881040547</v>
      </c>
      <c r="BR315" s="37">
        <f t="shared" si="268"/>
        <v>356.50079163128652</v>
      </c>
      <c r="BS315" s="13">
        <f t="shared" si="269"/>
        <v>8018.1749201770026</v>
      </c>
      <c r="BT315">
        <f t="shared" si="287"/>
        <v>382.03638054904769</v>
      </c>
      <c r="BU315" s="13">
        <f t="shared" si="270"/>
        <v>1000.7969427396886</v>
      </c>
      <c r="BV315" s="13">
        <f t="shared" si="288"/>
        <v>357.58283178458066</v>
      </c>
      <c r="BW315" s="13">
        <f t="shared" si="271"/>
        <v>18820.463058691992</v>
      </c>
      <c r="BX315">
        <f t="shared" si="289"/>
        <v>417.52061222627492</v>
      </c>
      <c r="BY315" s="13">
        <f t="shared" si="272"/>
        <v>1000.7969427396886</v>
      </c>
    </row>
    <row r="316" spans="29:77" x14ac:dyDescent="0.2">
      <c r="AC316">
        <v>315</v>
      </c>
      <c r="AD316" s="37">
        <f t="shared" si="243"/>
        <v>4503.4195539657812</v>
      </c>
      <c r="AE316" s="13">
        <f t="shared" si="244"/>
        <v>10690.899893569338</v>
      </c>
      <c r="AF316">
        <f t="shared" si="290"/>
        <v>4537.3589187072712</v>
      </c>
      <c r="AG316" s="13">
        <f t="shared" si="245"/>
        <v>5549.9303857118939</v>
      </c>
      <c r="AH316" s="13">
        <f t="shared" si="273"/>
        <v>4504.9776917865256</v>
      </c>
      <c r="AI316" s="13">
        <f t="shared" si="246"/>
        <v>18820.463058691992</v>
      </c>
      <c r="AJ316">
        <f t="shared" si="274"/>
        <v>4564.7251935601507</v>
      </c>
      <c r="AK316" s="13">
        <f t="shared" si="247"/>
        <v>5549.9303857118939</v>
      </c>
      <c r="AL316" s="37">
        <f t="shared" si="248"/>
        <v>2920.3624522220098</v>
      </c>
      <c r="AM316" s="13">
        <f t="shared" si="249"/>
        <v>13363.624866961673</v>
      </c>
      <c r="AN316">
        <f t="shared" si="275"/>
        <v>2962.7866581488724</v>
      </c>
      <c r="AO316" s="13">
        <f t="shared" si="250"/>
        <v>5104.2411726517294</v>
      </c>
      <c r="AP316" s="13">
        <f t="shared" si="276"/>
        <v>2922.2004777624052</v>
      </c>
      <c r="AQ316" s="13">
        <f t="shared" si="251"/>
        <v>18820.463058691992</v>
      </c>
      <c r="AR316" s="13">
        <f t="shared" si="277"/>
        <v>2981.9479795360307</v>
      </c>
      <c r="AS316" s="38">
        <f t="shared" si="252"/>
        <v>5104.2411726517294</v>
      </c>
      <c r="AT316" s="37">
        <f t="shared" si="253"/>
        <v>1575.2228181052485</v>
      </c>
      <c r="AU316" s="13">
        <f t="shared" si="254"/>
        <v>5345.449946784669</v>
      </c>
      <c r="AV316">
        <f t="shared" si="278"/>
        <v>1592.1925004759935</v>
      </c>
      <c r="AW316" s="13">
        <f t="shared" si="255"/>
        <v>1978.4794576065265</v>
      </c>
      <c r="AX316" s="13">
        <f t="shared" si="279"/>
        <v>1576.0422831813432</v>
      </c>
      <c r="AY316" s="13">
        <f t="shared" si="256"/>
        <v>18820.463058691992</v>
      </c>
      <c r="AZ316">
        <f t="shared" si="280"/>
        <v>1635.7897849549686</v>
      </c>
      <c r="BA316" s="13">
        <f t="shared" si="257"/>
        <v>1978.4794576065265</v>
      </c>
      <c r="BB316" s="37">
        <f t="shared" si="258"/>
        <v>1183.7374981592766</v>
      </c>
      <c r="BC316" s="13">
        <f t="shared" si="259"/>
        <v>8018.1749201770026</v>
      </c>
      <c r="BD316">
        <f t="shared" si="281"/>
        <v>1209.192021715394</v>
      </c>
      <c r="BE316" s="13">
        <f t="shared" si="260"/>
        <v>1574.3100310468933</v>
      </c>
      <c r="BF316" s="13">
        <f t="shared" si="282"/>
        <v>1184.8195383125708</v>
      </c>
      <c r="BG316" s="13">
        <f t="shared" si="261"/>
        <v>18820.463058691992</v>
      </c>
      <c r="BH316">
        <f t="shared" si="283"/>
        <v>1244.5670400861961</v>
      </c>
      <c r="BI316" s="13">
        <f t="shared" si="262"/>
        <v>1574.3100310468933</v>
      </c>
      <c r="BJ316" s="115">
        <f t="shared" si="263"/>
        <v>2281.2151501403541</v>
      </c>
      <c r="BK316" s="13">
        <f t="shared" si="264"/>
        <v>8018.1749201770026</v>
      </c>
      <c r="BL316">
        <f t="shared" si="284"/>
        <v>2306.6696736964718</v>
      </c>
      <c r="BM316" s="116">
        <f t="shared" si="265"/>
        <v>2285.183881040547</v>
      </c>
      <c r="BN316" s="13">
        <f t="shared" si="285"/>
        <v>2282.2971902936483</v>
      </c>
      <c r="BO316" s="13">
        <f t="shared" si="266"/>
        <v>18820.463058691992</v>
      </c>
      <c r="BP316">
        <f t="shared" si="286"/>
        <v>2342.0446920672739</v>
      </c>
      <c r="BQ316" s="13">
        <f t="shared" si="267"/>
        <v>2285.183881040547</v>
      </c>
      <c r="BR316" s="37">
        <f t="shared" si="268"/>
        <v>356.50079163128652</v>
      </c>
      <c r="BS316" s="13">
        <f t="shared" si="269"/>
        <v>8018.1749201770026</v>
      </c>
      <c r="BT316">
        <f t="shared" si="287"/>
        <v>381.95531518740398</v>
      </c>
      <c r="BU316" s="13">
        <f t="shared" si="270"/>
        <v>1000.7969427396886</v>
      </c>
      <c r="BV316" s="13">
        <f t="shared" si="288"/>
        <v>357.58283178458066</v>
      </c>
      <c r="BW316" s="13">
        <f t="shared" si="271"/>
        <v>18820.463058691992</v>
      </c>
      <c r="BX316">
        <f t="shared" si="289"/>
        <v>417.33033355820601</v>
      </c>
      <c r="BY316" s="13">
        <f t="shared" si="272"/>
        <v>1000.7969427396886</v>
      </c>
    </row>
    <row r="317" spans="29:77" x14ac:dyDescent="0.2">
      <c r="AC317">
        <v>316</v>
      </c>
      <c r="AD317" s="37">
        <f t="shared" si="243"/>
        <v>4503.4195539657812</v>
      </c>
      <c r="AE317" s="13">
        <f t="shared" si="244"/>
        <v>10690.899893569338</v>
      </c>
      <c r="AF317">
        <f t="shared" si="290"/>
        <v>4537.2515156542922</v>
      </c>
      <c r="AG317" s="13">
        <f t="shared" si="245"/>
        <v>5549.9303857118939</v>
      </c>
      <c r="AH317" s="13">
        <f t="shared" si="273"/>
        <v>4504.9776917865256</v>
      </c>
      <c r="AI317" s="13">
        <f t="shared" si="246"/>
        <v>18820.463058691992</v>
      </c>
      <c r="AJ317">
        <f t="shared" si="274"/>
        <v>4564.5361191874499</v>
      </c>
      <c r="AK317" s="13">
        <f t="shared" si="247"/>
        <v>5549.9303857118939</v>
      </c>
      <c r="AL317" s="37">
        <f t="shared" si="248"/>
        <v>2920.3624522220098</v>
      </c>
      <c r="AM317" s="13">
        <f t="shared" si="249"/>
        <v>13363.624866961673</v>
      </c>
      <c r="AN317">
        <f t="shared" si="275"/>
        <v>2962.6524043326481</v>
      </c>
      <c r="AO317" s="13">
        <f t="shared" si="250"/>
        <v>5104.2411726517294</v>
      </c>
      <c r="AP317" s="13">
        <f t="shared" si="276"/>
        <v>2922.2004777624052</v>
      </c>
      <c r="AQ317" s="13">
        <f t="shared" si="251"/>
        <v>18820.463058691992</v>
      </c>
      <c r="AR317" s="13">
        <f t="shared" si="277"/>
        <v>2981.758905163329</v>
      </c>
      <c r="AS317" s="38">
        <f t="shared" si="252"/>
        <v>5104.2411726517294</v>
      </c>
      <c r="AT317" s="37">
        <f t="shared" si="253"/>
        <v>1575.2228181052485</v>
      </c>
      <c r="AU317" s="13">
        <f t="shared" si="254"/>
        <v>5345.449946784669</v>
      </c>
      <c r="AV317">
        <f t="shared" si="278"/>
        <v>1592.1387989495038</v>
      </c>
      <c r="AW317" s="13">
        <f t="shared" si="255"/>
        <v>1978.4794576065265</v>
      </c>
      <c r="AX317" s="13">
        <f t="shared" si="279"/>
        <v>1576.0422831813432</v>
      </c>
      <c r="AY317" s="13">
        <f t="shared" si="256"/>
        <v>18820.463058691992</v>
      </c>
      <c r="AZ317">
        <f t="shared" si="280"/>
        <v>1635.6007105822673</v>
      </c>
      <c r="BA317" s="13">
        <f t="shared" si="257"/>
        <v>1978.4794576065265</v>
      </c>
      <c r="BB317" s="37">
        <f t="shared" si="258"/>
        <v>1183.7374981592766</v>
      </c>
      <c r="BC317" s="13">
        <f t="shared" si="259"/>
        <v>8018.1749201770026</v>
      </c>
      <c r="BD317">
        <f t="shared" si="281"/>
        <v>1209.1114694256596</v>
      </c>
      <c r="BE317" s="13">
        <f t="shared" si="260"/>
        <v>1574.3100310468933</v>
      </c>
      <c r="BF317" s="13">
        <f t="shared" si="282"/>
        <v>1184.8195383125708</v>
      </c>
      <c r="BG317" s="13">
        <f t="shared" si="261"/>
        <v>18820.463058691992</v>
      </c>
      <c r="BH317">
        <f t="shared" si="283"/>
        <v>1244.3779657134949</v>
      </c>
      <c r="BI317" s="13">
        <f t="shared" si="262"/>
        <v>1574.3100310468933</v>
      </c>
      <c r="BJ317" s="115">
        <f t="shared" si="263"/>
        <v>2281.2151501403541</v>
      </c>
      <c r="BK317" s="13">
        <f t="shared" si="264"/>
        <v>8018.1749201770026</v>
      </c>
      <c r="BL317">
        <f t="shared" si="284"/>
        <v>2306.5891214067369</v>
      </c>
      <c r="BM317" s="116">
        <f t="shared" si="265"/>
        <v>2285.183881040547</v>
      </c>
      <c r="BN317" s="13">
        <f t="shared" si="285"/>
        <v>2282.2971902936483</v>
      </c>
      <c r="BO317" s="13">
        <f t="shared" si="266"/>
        <v>18820.463058691992</v>
      </c>
      <c r="BP317">
        <f t="shared" si="286"/>
        <v>2341.8556176945722</v>
      </c>
      <c r="BQ317" s="13">
        <f t="shared" si="267"/>
        <v>2285.183881040547</v>
      </c>
      <c r="BR317" s="37">
        <f t="shared" si="268"/>
        <v>356.50079163128652</v>
      </c>
      <c r="BS317" s="13">
        <f t="shared" si="269"/>
        <v>8018.1749201770026</v>
      </c>
      <c r="BT317">
        <f t="shared" si="287"/>
        <v>381.87476289766943</v>
      </c>
      <c r="BU317" s="13">
        <f t="shared" si="270"/>
        <v>1000.7969427396886</v>
      </c>
      <c r="BV317" s="13">
        <f t="shared" si="288"/>
        <v>357.58283178458066</v>
      </c>
      <c r="BW317" s="13">
        <f t="shared" si="271"/>
        <v>18820.463058691992</v>
      </c>
      <c r="BX317">
        <f t="shared" si="289"/>
        <v>417.14125918550468</v>
      </c>
      <c r="BY317" s="13">
        <f t="shared" si="272"/>
        <v>1000.7969427396886</v>
      </c>
    </row>
    <row r="318" spans="29:77" x14ac:dyDescent="0.2">
      <c r="AC318">
        <v>317</v>
      </c>
      <c r="AD318" s="37">
        <f t="shared" si="243"/>
        <v>4503.4195539657812</v>
      </c>
      <c r="AE318" s="13">
        <f t="shared" si="244"/>
        <v>10690.899893569338</v>
      </c>
      <c r="AF318">
        <f t="shared" si="290"/>
        <v>4537.1447902230975</v>
      </c>
      <c r="AG318" s="13">
        <f t="shared" si="245"/>
        <v>5549.9303857118939</v>
      </c>
      <c r="AH318" s="13">
        <f t="shared" si="273"/>
        <v>4504.9776917865256</v>
      </c>
      <c r="AI318" s="13">
        <f t="shared" si="246"/>
        <v>18820.463058691992</v>
      </c>
      <c r="AJ318">
        <f t="shared" si="274"/>
        <v>4564.3482377129985</v>
      </c>
      <c r="AK318" s="13">
        <f t="shared" si="247"/>
        <v>5549.9303857118939</v>
      </c>
      <c r="AL318" s="37">
        <f t="shared" si="248"/>
        <v>2920.3624522220098</v>
      </c>
      <c r="AM318" s="13">
        <f t="shared" si="249"/>
        <v>13363.624866961673</v>
      </c>
      <c r="AN318">
        <f t="shared" si="275"/>
        <v>2962.5189975436556</v>
      </c>
      <c r="AO318" s="13">
        <f t="shared" si="250"/>
        <v>5104.2411726517294</v>
      </c>
      <c r="AP318" s="13">
        <f t="shared" si="276"/>
        <v>2922.2004777624052</v>
      </c>
      <c r="AQ318" s="13">
        <f t="shared" si="251"/>
        <v>18820.463058691992</v>
      </c>
      <c r="AR318" s="13">
        <f t="shared" si="277"/>
        <v>2981.5710236888785</v>
      </c>
      <c r="AS318" s="38">
        <f t="shared" si="252"/>
        <v>5104.2411726517294</v>
      </c>
      <c r="AT318" s="37">
        <f t="shared" si="253"/>
        <v>1575.2228181052485</v>
      </c>
      <c r="AU318" s="13">
        <f t="shared" si="254"/>
        <v>5345.449946784669</v>
      </c>
      <c r="AV318">
        <f t="shared" si="278"/>
        <v>1592.0854362339069</v>
      </c>
      <c r="AW318" s="13">
        <f t="shared" si="255"/>
        <v>1978.4794576065265</v>
      </c>
      <c r="AX318" s="13">
        <f t="shared" si="279"/>
        <v>1576.0422831813432</v>
      </c>
      <c r="AY318" s="13">
        <f t="shared" si="256"/>
        <v>18820.463058691992</v>
      </c>
      <c r="AZ318">
        <f t="shared" si="280"/>
        <v>1635.4128291078164</v>
      </c>
      <c r="BA318" s="13">
        <f t="shared" si="257"/>
        <v>1978.4794576065265</v>
      </c>
      <c r="BB318" s="37">
        <f t="shared" si="258"/>
        <v>1183.7374981592766</v>
      </c>
      <c r="BC318" s="13">
        <f t="shared" si="259"/>
        <v>8018.1749201770026</v>
      </c>
      <c r="BD318">
        <f t="shared" si="281"/>
        <v>1209.031425352264</v>
      </c>
      <c r="BE318" s="13">
        <f t="shared" si="260"/>
        <v>1574.3100310468933</v>
      </c>
      <c r="BF318" s="13">
        <f t="shared" si="282"/>
        <v>1184.8195383125708</v>
      </c>
      <c r="BG318" s="13">
        <f t="shared" si="261"/>
        <v>18820.463058691992</v>
      </c>
      <c r="BH318">
        <f t="shared" si="283"/>
        <v>1244.1900842390439</v>
      </c>
      <c r="BI318" s="13">
        <f t="shared" si="262"/>
        <v>1574.3100310468933</v>
      </c>
      <c r="BJ318" s="115">
        <f t="shared" si="263"/>
        <v>2281.2151501403541</v>
      </c>
      <c r="BK318" s="13">
        <f t="shared" si="264"/>
        <v>8018.1749201770026</v>
      </c>
      <c r="BL318">
        <f t="shared" si="284"/>
        <v>2306.5090773333413</v>
      </c>
      <c r="BM318" s="116">
        <f t="shared" si="265"/>
        <v>2285.183881040547</v>
      </c>
      <c r="BN318" s="13">
        <f t="shared" si="285"/>
        <v>2282.2971902936483</v>
      </c>
      <c r="BO318" s="13">
        <f t="shared" si="266"/>
        <v>18820.463058691992</v>
      </c>
      <c r="BP318">
        <f t="shared" si="286"/>
        <v>2341.6677362201217</v>
      </c>
      <c r="BQ318" s="13">
        <f t="shared" si="267"/>
        <v>2285.183881040547</v>
      </c>
      <c r="BR318" s="37">
        <f t="shared" si="268"/>
        <v>356.50079163128652</v>
      </c>
      <c r="BS318" s="13">
        <f t="shared" si="269"/>
        <v>8018.1749201770026</v>
      </c>
      <c r="BT318">
        <f t="shared" si="287"/>
        <v>381.7947188242739</v>
      </c>
      <c r="BU318" s="13">
        <f t="shared" si="270"/>
        <v>1000.7969427396886</v>
      </c>
      <c r="BV318" s="13">
        <f t="shared" si="288"/>
        <v>357.58283178458066</v>
      </c>
      <c r="BW318" s="13">
        <f t="shared" si="271"/>
        <v>18820.463058691992</v>
      </c>
      <c r="BX318">
        <f t="shared" si="289"/>
        <v>416.9533777110538</v>
      </c>
      <c r="BY318" s="13">
        <f t="shared" si="272"/>
        <v>1000.7969427396886</v>
      </c>
    </row>
    <row r="319" spans="29:77" x14ac:dyDescent="0.2">
      <c r="AC319">
        <v>318</v>
      </c>
      <c r="AD319" s="37">
        <f t="shared" si="243"/>
        <v>4503.4195539657812</v>
      </c>
      <c r="AE319" s="13">
        <f t="shared" si="244"/>
        <v>10690.899893569338</v>
      </c>
      <c r="AF319">
        <f t="shared" si="290"/>
        <v>4537.0387360210307</v>
      </c>
      <c r="AG319" s="13">
        <f t="shared" si="245"/>
        <v>5549.9303857118939</v>
      </c>
      <c r="AH319" s="13">
        <f t="shared" si="273"/>
        <v>4504.9776917865256</v>
      </c>
      <c r="AI319" s="13">
        <f t="shared" si="246"/>
        <v>18820.463058691992</v>
      </c>
      <c r="AJ319">
        <f t="shared" si="274"/>
        <v>4564.1615378830411</v>
      </c>
      <c r="AK319" s="13">
        <f t="shared" si="247"/>
        <v>5549.9303857118939</v>
      </c>
      <c r="AL319" s="37">
        <f t="shared" si="248"/>
        <v>2920.3624522220098</v>
      </c>
      <c r="AM319" s="13">
        <f t="shared" si="249"/>
        <v>13363.624866961673</v>
      </c>
      <c r="AN319">
        <f t="shared" si="275"/>
        <v>2962.3864297910718</v>
      </c>
      <c r="AO319" s="13">
        <f t="shared" si="250"/>
        <v>5104.2411726517294</v>
      </c>
      <c r="AP319" s="13">
        <f t="shared" si="276"/>
        <v>2922.2004777624052</v>
      </c>
      <c r="AQ319" s="13">
        <f t="shared" si="251"/>
        <v>18820.463058691992</v>
      </c>
      <c r="AR319" s="13">
        <f t="shared" si="277"/>
        <v>2981.3843238589207</v>
      </c>
      <c r="AS319" s="38">
        <f t="shared" si="252"/>
        <v>5104.2411726517294</v>
      </c>
      <c r="AT319" s="37">
        <f t="shared" si="253"/>
        <v>1575.2228181052485</v>
      </c>
      <c r="AU319" s="13">
        <f t="shared" si="254"/>
        <v>5345.449946784669</v>
      </c>
      <c r="AV319">
        <f t="shared" si="278"/>
        <v>1592.0324091328732</v>
      </c>
      <c r="AW319" s="13">
        <f t="shared" si="255"/>
        <v>1978.4794576065265</v>
      </c>
      <c r="AX319" s="13">
        <f t="shared" si="279"/>
        <v>1576.0422831813432</v>
      </c>
      <c r="AY319" s="13">
        <f t="shared" si="256"/>
        <v>18820.463058691992</v>
      </c>
      <c r="AZ319">
        <f t="shared" si="280"/>
        <v>1635.2261292778589</v>
      </c>
      <c r="BA319" s="13">
        <f t="shared" si="257"/>
        <v>1978.4794576065265</v>
      </c>
      <c r="BB319" s="37">
        <f t="shared" si="258"/>
        <v>1183.7374981592766</v>
      </c>
      <c r="BC319" s="13">
        <f t="shared" si="259"/>
        <v>8018.1749201770026</v>
      </c>
      <c r="BD319">
        <f t="shared" si="281"/>
        <v>1208.9518847007137</v>
      </c>
      <c r="BE319" s="13">
        <f t="shared" si="260"/>
        <v>1574.3100310468933</v>
      </c>
      <c r="BF319" s="13">
        <f t="shared" si="282"/>
        <v>1184.8195383125708</v>
      </c>
      <c r="BG319" s="13">
        <f t="shared" si="261"/>
        <v>18820.463058691992</v>
      </c>
      <c r="BH319">
        <f t="shared" si="283"/>
        <v>1244.0033844090865</v>
      </c>
      <c r="BI319" s="13">
        <f t="shared" si="262"/>
        <v>1574.3100310468933</v>
      </c>
      <c r="BJ319" s="115">
        <f t="shared" si="263"/>
        <v>2281.2151501403541</v>
      </c>
      <c r="BK319" s="13">
        <f t="shared" si="264"/>
        <v>8018.1749201770026</v>
      </c>
      <c r="BL319">
        <f t="shared" si="284"/>
        <v>2306.4295366817914</v>
      </c>
      <c r="BM319" s="116">
        <f t="shared" si="265"/>
        <v>2285.183881040547</v>
      </c>
      <c r="BN319" s="13">
        <f t="shared" si="285"/>
        <v>2282.2971902936483</v>
      </c>
      <c r="BO319" s="13">
        <f t="shared" si="266"/>
        <v>18820.463058691992</v>
      </c>
      <c r="BP319">
        <f t="shared" si="286"/>
        <v>2341.4810363901638</v>
      </c>
      <c r="BQ319" s="13">
        <f t="shared" si="267"/>
        <v>2285.183881040547</v>
      </c>
      <c r="BR319" s="37">
        <f t="shared" si="268"/>
        <v>356.50079163128652</v>
      </c>
      <c r="BS319" s="13">
        <f t="shared" si="269"/>
        <v>8018.1749201770026</v>
      </c>
      <c r="BT319">
        <f t="shared" si="287"/>
        <v>381.71517817272365</v>
      </c>
      <c r="BU319" s="13">
        <f t="shared" si="270"/>
        <v>1000.7969427396886</v>
      </c>
      <c r="BV319" s="13">
        <f t="shared" si="288"/>
        <v>357.58283178458066</v>
      </c>
      <c r="BW319" s="13">
        <f t="shared" si="271"/>
        <v>18820.463058691992</v>
      </c>
      <c r="BX319">
        <f t="shared" si="289"/>
        <v>416.76667788109637</v>
      </c>
      <c r="BY319" s="13">
        <f t="shared" si="272"/>
        <v>1000.7969427396886</v>
      </c>
    </row>
    <row r="320" spans="29:77" x14ac:dyDescent="0.2">
      <c r="AC320">
        <v>319</v>
      </c>
      <c r="AD320" s="37">
        <f t="shared" si="243"/>
        <v>4503.4195539657812</v>
      </c>
      <c r="AE320" s="13">
        <f t="shared" si="244"/>
        <v>10690.899893569338</v>
      </c>
      <c r="AF320">
        <f t="shared" si="290"/>
        <v>4536.9333467355909</v>
      </c>
      <c r="AG320" s="13">
        <f t="shared" si="245"/>
        <v>5549.9303857118939</v>
      </c>
      <c r="AH320" s="13">
        <f t="shared" si="273"/>
        <v>4504.9776917865256</v>
      </c>
      <c r="AI320" s="13">
        <f t="shared" si="246"/>
        <v>18820.463058691992</v>
      </c>
      <c r="AJ320">
        <f t="shared" si="274"/>
        <v>4563.976008584933</v>
      </c>
      <c r="AK320" s="13">
        <f t="shared" si="247"/>
        <v>5549.9303857118939</v>
      </c>
      <c r="AL320" s="37">
        <f t="shared" si="248"/>
        <v>2920.3624522220098</v>
      </c>
      <c r="AM320" s="13">
        <f t="shared" si="249"/>
        <v>13363.624866961673</v>
      </c>
      <c r="AN320">
        <f t="shared" si="275"/>
        <v>2962.2546931842721</v>
      </c>
      <c r="AO320" s="13">
        <f t="shared" si="250"/>
        <v>5104.2411726517294</v>
      </c>
      <c r="AP320" s="13">
        <f t="shared" si="276"/>
        <v>2922.2004777624052</v>
      </c>
      <c r="AQ320" s="13">
        <f t="shared" si="251"/>
        <v>18820.463058691992</v>
      </c>
      <c r="AR320" s="13">
        <f t="shared" si="277"/>
        <v>2981.1987945608125</v>
      </c>
      <c r="AS320" s="38">
        <f t="shared" si="252"/>
        <v>5104.2411726517294</v>
      </c>
      <c r="AT320" s="37">
        <f t="shared" si="253"/>
        <v>1575.2228181052485</v>
      </c>
      <c r="AU320" s="13">
        <f t="shared" si="254"/>
        <v>5345.449946784669</v>
      </c>
      <c r="AV320">
        <f t="shared" si="278"/>
        <v>1591.9797144901534</v>
      </c>
      <c r="AW320" s="13">
        <f t="shared" si="255"/>
        <v>1978.4794576065265</v>
      </c>
      <c r="AX320" s="13">
        <f t="shared" si="279"/>
        <v>1576.0422831813432</v>
      </c>
      <c r="AY320" s="13">
        <f t="shared" si="256"/>
        <v>18820.463058691992</v>
      </c>
      <c r="AZ320">
        <f t="shared" si="280"/>
        <v>1635.0405999797508</v>
      </c>
      <c r="BA320" s="13">
        <f t="shared" si="257"/>
        <v>1978.4794576065265</v>
      </c>
      <c r="BB320" s="37">
        <f t="shared" si="258"/>
        <v>1183.7374981592766</v>
      </c>
      <c r="BC320" s="13">
        <f t="shared" si="259"/>
        <v>8018.1749201770026</v>
      </c>
      <c r="BD320">
        <f t="shared" si="281"/>
        <v>1208.8728427366339</v>
      </c>
      <c r="BE320" s="13">
        <f t="shared" si="260"/>
        <v>1574.3100310468933</v>
      </c>
      <c r="BF320" s="13">
        <f t="shared" si="282"/>
        <v>1184.8195383125708</v>
      </c>
      <c r="BG320" s="13">
        <f t="shared" si="261"/>
        <v>18820.463058691992</v>
      </c>
      <c r="BH320">
        <f t="shared" si="283"/>
        <v>1243.8178551109784</v>
      </c>
      <c r="BI320" s="13">
        <f t="shared" si="262"/>
        <v>1574.3100310468933</v>
      </c>
      <c r="BJ320" s="115">
        <f t="shared" si="263"/>
        <v>2281.2151501403541</v>
      </c>
      <c r="BK320" s="13">
        <f t="shared" si="264"/>
        <v>8018.1749201770026</v>
      </c>
      <c r="BL320">
        <f t="shared" si="284"/>
        <v>2306.3504947177116</v>
      </c>
      <c r="BM320" s="116">
        <f t="shared" si="265"/>
        <v>2285.183881040547</v>
      </c>
      <c r="BN320" s="13">
        <f t="shared" si="285"/>
        <v>2282.2971902936483</v>
      </c>
      <c r="BO320" s="13">
        <f t="shared" si="266"/>
        <v>18820.463058691992</v>
      </c>
      <c r="BP320">
        <f t="shared" si="286"/>
        <v>2341.2955070920557</v>
      </c>
      <c r="BQ320" s="13">
        <f t="shared" si="267"/>
        <v>2285.183881040547</v>
      </c>
      <c r="BR320" s="37">
        <f t="shared" si="268"/>
        <v>356.50079163128652</v>
      </c>
      <c r="BS320" s="13">
        <f t="shared" si="269"/>
        <v>8018.1749201770026</v>
      </c>
      <c r="BT320">
        <f t="shared" si="287"/>
        <v>381.6361362086439</v>
      </c>
      <c r="BU320" s="13">
        <f t="shared" si="270"/>
        <v>1000.7969427396886</v>
      </c>
      <c r="BV320" s="13">
        <f t="shared" si="288"/>
        <v>357.58283178458066</v>
      </c>
      <c r="BW320" s="13">
        <f t="shared" si="271"/>
        <v>18820.463058691992</v>
      </c>
      <c r="BX320">
        <f t="shared" si="289"/>
        <v>416.58114858298813</v>
      </c>
      <c r="BY320" s="13">
        <f t="shared" si="272"/>
        <v>1000.7969427396886</v>
      </c>
    </row>
    <row r="321" spans="29:77" x14ac:dyDescent="0.2">
      <c r="AC321">
        <v>320</v>
      </c>
      <c r="AD321" s="37">
        <f t="shared" ref="AD321:AD381" si="291">SUM($B$43:$B$47)</f>
        <v>4503.4195539657812</v>
      </c>
      <c r="AE321" s="13">
        <f t="shared" ref="AE321:AE381" si="292">SUM($B$41:$B$42)</f>
        <v>10690.899893569338</v>
      </c>
      <c r="AF321">
        <f t="shared" si="290"/>
        <v>4536.8286161331853</v>
      </c>
      <c r="AG321" s="13">
        <f t="shared" ref="AG321:AG381" si="293">SUM($B$43:$B$44,$B$47:$B$48)</f>
        <v>5549.9303857118939</v>
      </c>
      <c r="AH321" s="13">
        <f t="shared" si="273"/>
        <v>4504.9776917865256</v>
      </c>
      <c r="AI321" s="13">
        <f t="shared" ref="AI321:AI381" si="294">SUM($C$41:$C$42)</f>
        <v>18820.463058691992</v>
      </c>
      <c r="AJ321">
        <f t="shared" si="274"/>
        <v>4563.7916388449385</v>
      </c>
      <c r="AK321" s="13">
        <f t="shared" ref="AK321:AK381" si="295">SUM($C$43:$C$44,$C$47:$C$48)</f>
        <v>5549.9303857118939</v>
      </c>
      <c r="AL321" s="37">
        <f t="shared" ref="AL321:AL381" si="296">SUM($D$43:$D$47)</f>
        <v>2920.3624522220098</v>
      </c>
      <c r="AM321" s="13">
        <f t="shared" ref="AM321:AM381" si="297">SUM($D$41:$D$42)</f>
        <v>13363.624866961673</v>
      </c>
      <c r="AN321">
        <f t="shared" si="275"/>
        <v>2962.1237799312648</v>
      </c>
      <c r="AO321" s="13">
        <f t="shared" ref="AO321:AO381" si="298">SUM($D$43:$D$44,$D$47:$D$48)</f>
        <v>5104.2411726517294</v>
      </c>
      <c r="AP321" s="13">
        <f t="shared" si="276"/>
        <v>2922.2004777624052</v>
      </c>
      <c r="AQ321" s="13">
        <f t="shared" ref="AQ321:AQ381" si="299">SUM($E$41:$E$42)</f>
        <v>18820.463058691992</v>
      </c>
      <c r="AR321" s="13">
        <f t="shared" si="277"/>
        <v>2981.0144248208176</v>
      </c>
      <c r="AS321" s="38">
        <f t="shared" ref="AS321:AS381" si="300">SUM($E$43:$E$44,$E$47:$E$48)</f>
        <v>5104.2411726517294</v>
      </c>
      <c r="AT321" s="37">
        <f t="shared" ref="AT321:AT381" si="301">SUM($F$43:$F$47)</f>
        <v>1575.2228181052485</v>
      </c>
      <c r="AU321" s="13">
        <f t="shared" ref="AU321:AU381" si="302">SUM($F$41:$F$42)</f>
        <v>5345.449946784669</v>
      </c>
      <c r="AV321">
        <f t="shared" si="278"/>
        <v>1591.9273491889505</v>
      </c>
      <c r="AW321" s="13">
        <f t="shared" ref="AW321:AW381" si="303">SUM($F$43:$F$44,$F$47:$F$48)</f>
        <v>1978.4794576065265</v>
      </c>
      <c r="AX321" s="13">
        <f t="shared" si="279"/>
        <v>1576.0422831813432</v>
      </c>
      <c r="AY321" s="13">
        <f t="shared" ref="AY321:AY381" si="304">SUM($G$41:$G$42)</f>
        <v>18820.463058691992</v>
      </c>
      <c r="AZ321">
        <f t="shared" si="280"/>
        <v>1634.8562302397556</v>
      </c>
      <c r="BA321" s="13">
        <f t="shared" ref="BA321:BA381" si="305">SUM($G$43:$G$44,$G$47:$G$48)</f>
        <v>1978.4794576065265</v>
      </c>
      <c r="BB321" s="37">
        <f t="shared" ref="BB321:BB381" si="306">SUM($H$43:$H$47)</f>
        <v>1183.7374981592766</v>
      </c>
      <c r="BC321" s="13">
        <f t="shared" ref="BC321:BC381" si="307">SUM($H$41:$H$42)</f>
        <v>8018.1749201770026</v>
      </c>
      <c r="BD321">
        <f t="shared" si="281"/>
        <v>1208.7942947848296</v>
      </c>
      <c r="BE321" s="13">
        <f t="shared" ref="BE321:BE381" si="308">SUM($H$43:$H$44,$H$47:$H$48)</f>
        <v>1574.3100310468933</v>
      </c>
      <c r="BF321" s="13">
        <f t="shared" si="282"/>
        <v>1184.8195383125708</v>
      </c>
      <c r="BG321" s="13">
        <f t="shared" ref="BG321:BG381" si="309">SUM($I$41:$I$42)</f>
        <v>18820.463058691992</v>
      </c>
      <c r="BH321">
        <f t="shared" si="283"/>
        <v>1243.6334853709832</v>
      </c>
      <c r="BI321" s="13">
        <f t="shared" ref="BI321:BI381" si="310">SUM($I$43:$I$44,$I$47:$I$48)</f>
        <v>1574.3100310468933</v>
      </c>
      <c r="BJ321" s="115">
        <f t="shared" ref="BJ321:BJ381" si="311">SUM($J$43:$J$47)</f>
        <v>2281.2151501403541</v>
      </c>
      <c r="BK321" s="13">
        <f t="shared" ref="BK321:BK381" si="312">SUM($J$41:$J$42)</f>
        <v>8018.1749201770026</v>
      </c>
      <c r="BL321">
        <f t="shared" si="284"/>
        <v>2306.2719467659072</v>
      </c>
      <c r="BM321" s="116">
        <f t="shared" ref="BM321:BM381" si="313">SUM($J$43:$J$44,$J$47:$J$48)</f>
        <v>2285.183881040547</v>
      </c>
      <c r="BN321" s="13">
        <f t="shared" si="285"/>
        <v>2282.2971902936483</v>
      </c>
      <c r="BO321" s="13">
        <f t="shared" ref="BO321:BO381" si="314">SUM($K$41:$K$42)</f>
        <v>18820.463058691992</v>
      </c>
      <c r="BP321">
        <f t="shared" si="286"/>
        <v>2341.1111373520607</v>
      </c>
      <c r="BQ321" s="13">
        <f t="shared" ref="BQ321:BQ381" si="315">SUM($K$43:$K$44,$K$47:$K$48)</f>
        <v>2285.183881040547</v>
      </c>
      <c r="BR321" s="37">
        <f t="shared" ref="BR321:BR381" si="316">SUM($L$43:$L$47)</f>
        <v>356.50079163128652</v>
      </c>
      <c r="BS321" s="13">
        <f t="shared" ref="BS321:BS381" si="317">SUM($L$41:$L$42)</f>
        <v>8018.1749201770026</v>
      </c>
      <c r="BT321">
        <f t="shared" si="287"/>
        <v>381.55758825683967</v>
      </c>
      <c r="BU321" s="13">
        <f t="shared" ref="BU321:BU381" si="318">SUM($L$43:$L$44,$L$47:$L$48)</f>
        <v>1000.7969427396886</v>
      </c>
      <c r="BV321" s="13">
        <f t="shared" si="288"/>
        <v>357.58283178458066</v>
      </c>
      <c r="BW321" s="13">
        <f t="shared" ref="BW321:BW381" si="319">SUM($M$41:$M$42)</f>
        <v>18820.463058691992</v>
      </c>
      <c r="BX321">
        <f t="shared" si="289"/>
        <v>416.39677884299311</v>
      </c>
      <c r="BY321" s="13">
        <f t="shared" ref="BY321:BY381" si="320">SUM($M$43:$M$44,$M$47:$M$48)</f>
        <v>1000.7969427396886</v>
      </c>
    </row>
    <row r="322" spans="29:77" x14ac:dyDescent="0.2">
      <c r="AC322">
        <v>321</v>
      </c>
      <c r="AD322" s="37">
        <f t="shared" si="291"/>
        <v>4503.4195539657812</v>
      </c>
      <c r="AE322" s="13">
        <f t="shared" si="292"/>
        <v>10690.899893569338</v>
      </c>
      <c r="AF322">
        <f t="shared" si="290"/>
        <v>4536.7245380578979</v>
      </c>
      <c r="AG322" s="13">
        <f t="shared" si="293"/>
        <v>5549.9303857118939</v>
      </c>
      <c r="AH322" s="13">
        <f t="shared" ref="AH322:AH381" si="321">SUM($C$43:$C$44,$C$46:$C$47)</f>
        <v>4504.9776917865256</v>
      </c>
      <c r="AI322" s="13">
        <f t="shared" si="294"/>
        <v>18820.463058691992</v>
      </c>
      <c r="AJ322">
        <f t="shared" ref="AJ322:AJ381" si="322">AI322/$AC322+AH322</f>
        <v>4563.6084178260644</v>
      </c>
      <c r="AK322" s="13">
        <f t="shared" si="295"/>
        <v>5549.9303857118939</v>
      </c>
      <c r="AL322" s="37">
        <f t="shared" si="296"/>
        <v>2920.3624522220098</v>
      </c>
      <c r="AM322" s="13">
        <f t="shared" si="297"/>
        <v>13363.624866961673</v>
      </c>
      <c r="AN322">
        <f t="shared" ref="AN322:AN381" si="323">AM322/$AC322+AL322</f>
        <v>2961.9936823371554</v>
      </c>
      <c r="AO322" s="13">
        <f t="shared" si="298"/>
        <v>5104.2411726517294</v>
      </c>
      <c r="AP322" s="13">
        <f t="shared" ref="AP322:AP381" si="324">SUM($E$43:$E$44,$E$46:$E$47)</f>
        <v>2922.2004777624052</v>
      </c>
      <c r="AQ322" s="13">
        <f t="shared" si="299"/>
        <v>18820.463058691992</v>
      </c>
      <c r="AR322" s="13">
        <f t="shared" ref="AR322:AR381" si="325">AQ322/$AC322+AP322</f>
        <v>2980.831203801944</v>
      </c>
      <c r="AS322" s="38">
        <f t="shared" si="300"/>
        <v>5104.2411726517294</v>
      </c>
      <c r="AT322" s="37">
        <f t="shared" si="301"/>
        <v>1575.2228181052485</v>
      </c>
      <c r="AU322" s="13">
        <f t="shared" si="302"/>
        <v>5345.449946784669</v>
      </c>
      <c r="AV322">
        <f t="shared" ref="AV322:AV381" si="326">AU322/$AC322+AT322</f>
        <v>1591.8753101513066</v>
      </c>
      <c r="AW322" s="13">
        <f t="shared" si="303"/>
        <v>1978.4794576065265</v>
      </c>
      <c r="AX322" s="13">
        <f t="shared" ref="AX322:AX381" si="327">SUM($G$43:$G$44,$G$46:$G$47)</f>
        <v>1576.0422831813432</v>
      </c>
      <c r="AY322" s="13">
        <f t="shared" si="304"/>
        <v>18820.463058691992</v>
      </c>
      <c r="AZ322">
        <f t="shared" ref="AZ322:AZ381" si="328">AY322/$AC322+AX322</f>
        <v>1634.6730092208822</v>
      </c>
      <c r="BA322" s="13">
        <f t="shared" si="305"/>
        <v>1978.4794576065265</v>
      </c>
      <c r="BB322" s="37">
        <f t="shared" si="306"/>
        <v>1183.7374981592766</v>
      </c>
      <c r="BC322" s="13">
        <f t="shared" si="307"/>
        <v>8018.1749201770026</v>
      </c>
      <c r="BD322">
        <f t="shared" ref="BD322:BD381" si="329">BC322/$AC322+BB322</f>
        <v>1208.7162362283639</v>
      </c>
      <c r="BE322" s="13">
        <f t="shared" si="308"/>
        <v>1574.3100310468933</v>
      </c>
      <c r="BF322" s="13">
        <f t="shared" ref="BF322:BF381" si="330">SUM($I$43:$I$44,$I$46:$I$47)</f>
        <v>1184.8195383125708</v>
      </c>
      <c r="BG322" s="13">
        <f t="shared" si="309"/>
        <v>18820.463058691992</v>
      </c>
      <c r="BH322">
        <f t="shared" ref="BH322:BH381" si="331">BG322/$AC322+BF322</f>
        <v>1243.4502643521098</v>
      </c>
      <c r="BI322" s="13">
        <f t="shared" si="310"/>
        <v>1574.3100310468933</v>
      </c>
      <c r="BJ322" s="115">
        <f t="shared" si="311"/>
        <v>2281.2151501403541</v>
      </c>
      <c r="BK322" s="13">
        <f t="shared" si="312"/>
        <v>8018.1749201770026</v>
      </c>
      <c r="BL322">
        <f t="shared" ref="BL322:BL381" si="332">BK322/$AC322+BJ322</f>
        <v>2306.1938882094414</v>
      </c>
      <c r="BM322" s="116">
        <f t="shared" si="313"/>
        <v>2285.183881040547</v>
      </c>
      <c r="BN322" s="13">
        <f t="shared" ref="BN322:BN381" si="333">SUM($K$43:$K$44,$K$46:$K$47)</f>
        <v>2282.2971902936483</v>
      </c>
      <c r="BO322" s="13">
        <f t="shared" si="314"/>
        <v>18820.463058691992</v>
      </c>
      <c r="BP322">
        <f t="shared" ref="BP322:BP381" si="334">BO322/$AC322+BN322</f>
        <v>2340.9279163331871</v>
      </c>
      <c r="BQ322" s="13">
        <f t="shared" si="315"/>
        <v>2285.183881040547</v>
      </c>
      <c r="BR322" s="37">
        <f t="shared" si="316"/>
        <v>356.50079163128652</v>
      </c>
      <c r="BS322" s="13">
        <f t="shared" si="317"/>
        <v>8018.1749201770026</v>
      </c>
      <c r="BT322">
        <f t="shared" ref="BT322:BT381" si="335">BS322/$AC322+BR322</f>
        <v>381.47952970037375</v>
      </c>
      <c r="BU322" s="13">
        <f t="shared" si="318"/>
        <v>1000.7969427396886</v>
      </c>
      <c r="BV322" s="13">
        <f t="shared" ref="BV322:BV381" si="336">SUM($M$43:$M$44,$M$46:$M$47)</f>
        <v>357.58283178458066</v>
      </c>
      <c r="BW322" s="13">
        <f t="shared" si="319"/>
        <v>18820.463058691992</v>
      </c>
      <c r="BX322">
        <f t="shared" ref="BX322:BX381" si="337">BW322/$AC322+BV322</f>
        <v>416.21355782411956</v>
      </c>
      <c r="BY322" s="13">
        <f t="shared" si="320"/>
        <v>1000.7969427396886</v>
      </c>
    </row>
    <row r="323" spans="29:77" x14ac:dyDescent="0.2">
      <c r="AC323">
        <v>322</v>
      </c>
      <c r="AD323" s="37">
        <f t="shared" si="291"/>
        <v>4503.4195539657812</v>
      </c>
      <c r="AE323" s="13">
        <f t="shared" si="292"/>
        <v>10690.899893569338</v>
      </c>
      <c r="AF323">
        <f t="shared" ref="AF323:AF381" si="338">AE323/AC323+AD323</f>
        <v>4536.6211064302825</v>
      </c>
      <c r="AG323" s="13">
        <f t="shared" si="293"/>
        <v>5549.9303857118939</v>
      </c>
      <c r="AH323" s="13">
        <f t="shared" si="321"/>
        <v>4504.9776917865256</v>
      </c>
      <c r="AI323" s="13">
        <f t="shared" si="294"/>
        <v>18820.463058691992</v>
      </c>
      <c r="AJ323">
        <f t="shared" si="322"/>
        <v>4563.4263348259419</v>
      </c>
      <c r="AK323" s="13">
        <f t="shared" si="295"/>
        <v>5549.9303857118939</v>
      </c>
      <c r="AL323" s="37">
        <f t="shared" si="296"/>
        <v>2920.3624522220098</v>
      </c>
      <c r="AM323" s="13">
        <f t="shared" si="297"/>
        <v>13363.624866961673</v>
      </c>
      <c r="AN323">
        <f t="shared" si="323"/>
        <v>2961.8643928026363</v>
      </c>
      <c r="AO323" s="13">
        <f t="shared" si="298"/>
        <v>5104.2411726517294</v>
      </c>
      <c r="AP323" s="13">
        <f t="shared" si="324"/>
        <v>2922.2004777624052</v>
      </c>
      <c r="AQ323" s="13">
        <f t="shared" si="299"/>
        <v>18820.463058691992</v>
      </c>
      <c r="AR323" s="13">
        <f t="shared" si="325"/>
        <v>2980.6491208018215</v>
      </c>
      <c r="AS323" s="38">
        <f t="shared" si="300"/>
        <v>5104.2411726517294</v>
      </c>
      <c r="AT323" s="37">
        <f t="shared" si="301"/>
        <v>1575.2228181052485</v>
      </c>
      <c r="AU323" s="13">
        <f t="shared" si="302"/>
        <v>5345.449946784669</v>
      </c>
      <c r="AV323">
        <f t="shared" si="326"/>
        <v>1591.8235943374991</v>
      </c>
      <c r="AW323" s="13">
        <f t="shared" si="303"/>
        <v>1978.4794576065265</v>
      </c>
      <c r="AX323" s="13">
        <f t="shared" si="327"/>
        <v>1576.0422831813432</v>
      </c>
      <c r="AY323" s="13">
        <f t="shared" si="304"/>
        <v>18820.463058691992</v>
      </c>
      <c r="AZ323">
        <f t="shared" si="328"/>
        <v>1634.4909262207593</v>
      </c>
      <c r="BA323" s="13">
        <f t="shared" si="305"/>
        <v>1978.4794576065265</v>
      </c>
      <c r="BB323" s="37">
        <f t="shared" si="306"/>
        <v>1183.7374981592766</v>
      </c>
      <c r="BC323" s="13">
        <f t="shared" si="307"/>
        <v>8018.1749201770026</v>
      </c>
      <c r="BD323">
        <f t="shared" si="329"/>
        <v>1208.6386625076523</v>
      </c>
      <c r="BE323" s="13">
        <f t="shared" si="308"/>
        <v>1574.3100310468933</v>
      </c>
      <c r="BF323" s="13">
        <f t="shared" si="330"/>
        <v>1184.8195383125708</v>
      </c>
      <c r="BG323" s="13">
        <f t="shared" si="309"/>
        <v>18820.463058691992</v>
      </c>
      <c r="BH323">
        <f t="shared" si="331"/>
        <v>1243.2681813519869</v>
      </c>
      <c r="BI323" s="13">
        <f t="shared" si="310"/>
        <v>1574.3100310468933</v>
      </c>
      <c r="BJ323" s="115">
        <f t="shared" si="311"/>
        <v>2281.2151501403541</v>
      </c>
      <c r="BK323" s="13">
        <f t="shared" si="312"/>
        <v>8018.1749201770026</v>
      </c>
      <c r="BL323">
        <f t="shared" si="332"/>
        <v>2306.11631448873</v>
      </c>
      <c r="BM323" s="116">
        <f t="shared" si="313"/>
        <v>2285.183881040547</v>
      </c>
      <c r="BN323" s="13">
        <f t="shared" si="333"/>
        <v>2282.2971902936483</v>
      </c>
      <c r="BO323" s="13">
        <f t="shared" si="314"/>
        <v>18820.463058691992</v>
      </c>
      <c r="BP323">
        <f t="shared" si="334"/>
        <v>2340.7458333330646</v>
      </c>
      <c r="BQ323" s="13">
        <f t="shared" si="315"/>
        <v>2285.183881040547</v>
      </c>
      <c r="BR323" s="37">
        <f t="shared" si="316"/>
        <v>356.50079163128652</v>
      </c>
      <c r="BS323" s="13">
        <f t="shared" si="317"/>
        <v>8018.1749201770026</v>
      </c>
      <c r="BT323">
        <f t="shared" si="335"/>
        <v>381.40195597966232</v>
      </c>
      <c r="BU323" s="13">
        <f t="shared" si="318"/>
        <v>1000.7969427396886</v>
      </c>
      <c r="BV323" s="13">
        <f t="shared" si="336"/>
        <v>357.58283178458066</v>
      </c>
      <c r="BW323" s="13">
        <f t="shared" si="319"/>
        <v>18820.463058691992</v>
      </c>
      <c r="BX323">
        <f t="shared" si="337"/>
        <v>416.0314748239968</v>
      </c>
      <c r="BY323" s="13">
        <f t="shared" si="320"/>
        <v>1000.7969427396886</v>
      </c>
    </row>
    <row r="324" spans="29:77" x14ac:dyDescent="0.2">
      <c r="AC324">
        <v>323</v>
      </c>
      <c r="AD324" s="37">
        <f t="shared" si="291"/>
        <v>4503.4195539657812</v>
      </c>
      <c r="AE324" s="13">
        <f t="shared" si="292"/>
        <v>10690.899893569338</v>
      </c>
      <c r="AF324">
        <f t="shared" si="338"/>
        <v>4536.5183152461814</v>
      </c>
      <c r="AG324" s="13">
        <f t="shared" si="293"/>
        <v>5549.9303857118939</v>
      </c>
      <c r="AH324" s="13">
        <f t="shared" si="321"/>
        <v>4504.9776917865256</v>
      </c>
      <c r="AI324" s="13">
        <f t="shared" si="294"/>
        <v>18820.463058691992</v>
      </c>
      <c r="AJ324">
        <f t="shared" si="322"/>
        <v>4563.2453792747365</v>
      </c>
      <c r="AK324" s="13">
        <f t="shared" si="295"/>
        <v>5549.9303857118939</v>
      </c>
      <c r="AL324" s="37">
        <f t="shared" si="296"/>
        <v>2920.3624522220098</v>
      </c>
      <c r="AM324" s="13">
        <f t="shared" si="297"/>
        <v>13363.624866961673</v>
      </c>
      <c r="AN324">
        <f t="shared" si="323"/>
        <v>2961.7359038225104</v>
      </c>
      <c r="AO324" s="13">
        <f t="shared" si="298"/>
        <v>5104.2411726517294</v>
      </c>
      <c r="AP324" s="13">
        <f t="shared" si="324"/>
        <v>2922.2004777624052</v>
      </c>
      <c r="AQ324" s="13">
        <f t="shared" si="299"/>
        <v>18820.463058691992</v>
      </c>
      <c r="AR324" s="13">
        <f t="shared" si="325"/>
        <v>2980.4681652506156</v>
      </c>
      <c r="AS324" s="38">
        <f t="shared" si="300"/>
        <v>5104.2411726517294</v>
      </c>
      <c r="AT324" s="37">
        <f t="shared" si="301"/>
        <v>1575.2228181052485</v>
      </c>
      <c r="AU324" s="13">
        <f t="shared" si="302"/>
        <v>5345.449946784669</v>
      </c>
      <c r="AV324">
        <f t="shared" si="326"/>
        <v>1591.7721987454488</v>
      </c>
      <c r="AW324" s="13">
        <f t="shared" si="303"/>
        <v>1978.4794576065265</v>
      </c>
      <c r="AX324" s="13">
        <f t="shared" si="327"/>
        <v>1576.0422831813432</v>
      </c>
      <c r="AY324" s="13">
        <f t="shared" si="304"/>
        <v>18820.463058691992</v>
      </c>
      <c r="AZ324">
        <f t="shared" si="328"/>
        <v>1634.3099706695536</v>
      </c>
      <c r="BA324" s="13">
        <f t="shared" si="305"/>
        <v>1978.4794576065265</v>
      </c>
      <c r="BB324" s="37">
        <f t="shared" si="306"/>
        <v>1183.7374981592766</v>
      </c>
      <c r="BC324" s="13">
        <f t="shared" si="307"/>
        <v>8018.1749201770026</v>
      </c>
      <c r="BD324">
        <f t="shared" si="329"/>
        <v>1208.5615691195769</v>
      </c>
      <c r="BE324" s="13">
        <f t="shared" si="308"/>
        <v>1574.3100310468933</v>
      </c>
      <c r="BF324" s="13">
        <f t="shared" si="330"/>
        <v>1184.8195383125708</v>
      </c>
      <c r="BG324" s="13">
        <f t="shared" si="309"/>
        <v>18820.463058691992</v>
      </c>
      <c r="BH324">
        <f t="shared" si="331"/>
        <v>1243.0872258007812</v>
      </c>
      <c r="BI324" s="13">
        <f t="shared" si="310"/>
        <v>1574.3100310468933</v>
      </c>
      <c r="BJ324" s="115">
        <f t="shared" si="311"/>
        <v>2281.2151501403541</v>
      </c>
      <c r="BK324" s="13">
        <f t="shared" si="312"/>
        <v>8018.1749201770026</v>
      </c>
      <c r="BL324">
        <f t="shared" si="332"/>
        <v>2306.0392211006542</v>
      </c>
      <c r="BM324" s="116">
        <f t="shared" si="313"/>
        <v>2285.183881040547</v>
      </c>
      <c r="BN324" s="13">
        <f t="shared" si="333"/>
        <v>2282.2971902936483</v>
      </c>
      <c r="BO324" s="13">
        <f t="shared" si="314"/>
        <v>18820.463058691992</v>
      </c>
      <c r="BP324">
        <f t="shared" si="334"/>
        <v>2340.5648777818587</v>
      </c>
      <c r="BQ324" s="13">
        <f t="shared" si="315"/>
        <v>2285.183881040547</v>
      </c>
      <c r="BR324" s="37">
        <f t="shared" si="316"/>
        <v>356.50079163128652</v>
      </c>
      <c r="BS324" s="13">
        <f t="shared" si="317"/>
        <v>8018.1749201770026</v>
      </c>
      <c r="BT324">
        <f t="shared" si="335"/>
        <v>381.32486259158685</v>
      </c>
      <c r="BU324" s="13">
        <f t="shared" si="318"/>
        <v>1000.7969427396886</v>
      </c>
      <c r="BV324" s="13">
        <f t="shared" si="336"/>
        <v>357.58283178458066</v>
      </c>
      <c r="BW324" s="13">
        <f t="shared" si="319"/>
        <v>18820.463058691992</v>
      </c>
      <c r="BX324">
        <f t="shared" si="337"/>
        <v>415.85051927279119</v>
      </c>
      <c r="BY324" s="13">
        <f t="shared" si="320"/>
        <v>1000.7969427396886</v>
      </c>
    </row>
    <row r="325" spans="29:77" x14ac:dyDescent="0.2">
      <c r="AC325">
        <v>324</v>
      </c>
      <c r="AD325" s="37">
        <f t="shared" si="291"/>
        <v>4503.4195539657812</v>
      </c>
      <c r="AE325" s="13">
        <f t="shared" si="292"/>
        <v>10690.899893569338</v>
      </c>
      <c r="AF325">
        <f t="shared" si="338"/>
        <v>4536.4161585755628</v>
      </c>
      <c r="AG325" s="13">
        <f t="shared" si="293"/>
        <v>5549.9303857118939</v>
      </c>
      <c r="AH325" s="13">
        <f t="shared" si="321"/>
        <v>4504.9776917865256</v>
      </c>
      <c r="AI325" s="13">
        <f t="shared" si="294"/>
        <v>18820.463058691992</v>
      </c>
      <c r="AJ325">
        <f t="shared" si="322"/>
        <v>4563.065540733106</v>
      </c>
      <c r="AK325" s="13">
        <f t="shared" si="295"/>
        <v>5549.9303857118939</v>
      </c>
      <c r="AL325" s="37">
        <f t="shared" si="296"/>
        <v>2920.3624522220098</v>
      </c>
      <c r="AM325" s="13">
        <f t="shared" si="297"/>
        <v>13363.624866961673</v>
      </c>
      <c r="AN325">
        <f t="shared" si="323"/>
        <v>2961.6082079842372</v>
      </c>
      <c r="AO325" s="13">
        <f t="shared" si="298"/>
        <v>5104.2411726517294</v>
      </c>
      <c r="AP325" s="13">
        <f t="shared" si="324"/>
        <v>2922.2004777624052</v>
      </c>
      <c r="AQ325" s="13">
        <f t="shared" si="299"/>
        <v>18820.463058691992</v>
      </c>
      <c r="AR325" s="13">
        <f t="shared" si="325"/>
        <v>2980.2883267089856</v>
      </c>
      <c r="AS325" s="38">
        <f t="shared" si="300"/>
        <v>5104.2411726517294</v>
      </c>
      <c r="AT325" s="37">
        <f t="shared" si="301"/>
        <v>1575.2228181052485</v>
      </c>
      <c r="AU325" s="13">
        <f t="shared" si="302"/>
        <v>5345.449946784669</v>
      </c>
      <c r="AV325">
        <f t="shared" si="326"/>
        <v>1591.7211204101395</v>
      </c>
      <c r="AW325" s="13">
        <f t="shared" si="303"/>
        <v>1978.4794576065265</v>
      </c>
      <c r="AX325" s="13">
        <f t="shared" si="327"/>
        <v>1576.0422831813432</v>
      </c>
      <c r="AY325" s="13">
        <f t="shared" si="304"/>
        <v>18820.463058691992</v>
      </c>
      <c r="AZ325">
        <f t="shared" si="328"/>
        <v>1634.1301321279234</v>
      </c>
      <c r="BA325" s="13">
        <f t="shared" si="305"/>
        <v>1978.4794576065265</v>
      </c>
      <c r="BB325" s="37">
        <f t="shared" si="306"/>
        <v>1183.7374981592766</v>
      </c>
      <c r="BC325" s="13">
        <f t="shared" si="307"/>
        <v>8018.1749201770026</v>
      </c>
      <c r="BD325">
        <f t="shared" si="329"/>
        <v>1208.484951616613</v>
      </c>
      <c r="BE325" s="13">
        <f t="shared" si="308"/>
        <v>1574.3100310468933</v>
      </c>
      <c r="BF325" s="13">
        <f t="shared" si="330"/>
        <v>1184.8195383125708</v>
      </c>
      <c r="BG325" s="13">
        <f t="shared" si="309"/>
        <v>18820.463058691992</v>
      </c>
      <c r="BH325">
        <f t="shared" si="331"/>
        <v>1242.9073872591509</v>
      </c>
      <c r="BI325" s="13">
        <f t="shared" si="310"/>
        <v>1574.3100310468933</v>
      </c>
      <c r="BJ325" s="115">
        <f t="shared" si="311"/>
        <v>2281.2151501403541</v>
      </c>
      <c r="BK325" s="13">
        <f t="shared" si="312"/>
        <v>8018.1749201770026</v>
      </c>
      <c r="BL325">
        <f t="shared" si="332"/>
        <v>2305.9626035976908</v>
      </c>
      <c r="BM325" s="116">
        <f t="shared" si="313"/>
        <v>2285.183881040547</v>
      </c>
      <c r="BN325" s="13">
        <f t="shared" si="333"/>
        <v>2282.2971902936483</v>
      </c>
      <c r="BO325" s="13">
        <f t="shared" si="314"/>
        <v>18820.463058691992</v>
      </c>
      <c r="BP325">
        <f t="shared" si="334"/>
        <v>2340.3850392402287</v>
      </c>
      <c r="BQ325" s="13">
        <f t="shared" si="315"/>
        <v>2285.183881040547</v>
      </c>
      <c r="BR325" s="37">
        <f t="shared" si="316"/>
        <v>356.50079163128652</v>
      </c>
      <c r="BS325" s="13">
        <f t="shared" si="317"/>
        <v>8018.1749201770026</v>
      </c>
      <c r="BT325">
        <f t="shared" si="335"/>
        <v>381.24824508862292</v>
      </c>
      <c r="BU325" s="13">
        <f t="shared" si="318"/>
        <v>1000.7969427396886</v>
      </c>
      <c r="BV325" s="13">
        <f t="shared" si="336"/>
        <v>357.58283178458066</v>
      </c>
      <c r="BW325" s="13">
        <f t="shared" si="319"/>
        <v>18820.463058691992</v>
      </c>
      <c r="BX325">
        <f t="shared" si="337"/>
        <v>415.67068073116087</v>
      </c>
      <c r="BY325" s="13">
        <f t="shared" si="320"/>
        <v>1000.7969427396886</v>
      </c>
    </row>
    <row r="326" spans="29:77" x14ac:dyDescent="0.2">
      <c r="AC326">
        <v>325</v>
      </c>
      <c r="AD326" s="37">
        <f t="shared" si="291"/>
        <v>4503.4195539657812</v>
      </c>
      <c r="AE326" s="13">
        <f t="shared" si="292"/>
        <v>10690.899893569338</v>
      </c>
      <c r="AF326">
        <f t="shared" si="338"/>
        <v>4536.3146305613791</v>
      </c>
      <c r="AG326" s="13">
        <f t="shared" si="293"/>
        <v>5549.9303857118939</v>
      </c>
      <c r="AH326" s="13">
        <f t="shared" si="321"/>
        <v>4504.9776917865256</v>
      </c>
      <c r="AI326" s="13">
        <f t="shared" si="294"/>
        <v>18820.463058691992</v>
      </c>
      <c r="AJ326">
        <f t="shared" si="322"/>
        <v>4562.8868088901936</v>
      </c>
      <c r="AK326" s="13">
        <f t="shared" si="295"/>
        <v>5549.9303857118939</v>
      </c>
      <c r="AL326" s="37">
        <f t="shared" si="296"/>
        <v>2920.3624522220098</v>
      </c>
      <c r="AM326" s="13">
        <f t="shared" si="297"/>
        <v>13363.624866961673</v>
      </c>
      <c r="AN326">
        <f t="shared" si="323"/>
        <v>2961.4812979665071</v>
      </c>
      <c r="AO326" s="13">
        <f t="shared" si="298"/>
        <v>5104.2411726517294</v>
      </c>
      <c r="AP326" s="13">
        <f t="shared" si="324"/>
        <v>2922.2004777624052</v>
      </c>
      <c r="AQ326" s="13">
        <f t="shared" si="299"/>
        <v>18820.463058691992</v>
      </c>
      <c r="AR326" s="13">
        <f t="shared" si="325"/>
        <v>2980.1095948660727</v>
      </c>
      <c r="AS326" s="38">
        <f t="shared" si="300"/>
        <v>5104.2411726517294</v>
      </c>
      <c r="AT326" s="37">
        <f t="shared" si="301"/>
        <v>1575.2228181052485</v>
      </c>
      <c r="AU326" s="13">
        <f t="shared" si="302"/>
        <v>5345.449946784669</v>
      </c>
      <c r="AV326">
        <f t="shared" si="326"/>
        <v>1591.6703564030474</v>
      </c>
      <c r="AW326" s="13">
        <f t="shared" si="303"/>
        <v>1978.4794576065265</v>
      </c>
      <c r="AX326" s="13">
        <f t="shared" si="327"/>
        <v>1576.0422831813432</v>
      </c>
      <c r="AY326" s="13">
        <f t="shared" si="304"/>
        <v>18820.463058691992</v>
      </c>
      <c r="AZ326">
        <f t="shared" si="328"/>
        <v>1633.951400285011</v>
      </c>
      <c r="BA326" s="13">
        <f t="shared" si="305"/>
        <v>1978.4794576065265</v>
      </c>
      <c r="BB326" s="37">
        <f t="shared" si="306"/>
        <v>1183.7374981592766</v>
      </c>
      <c r="BC326" s="13">
        <f t="shared" si="307"/>
        <v>8018.1749201770026</v>
      </c>
      <c r="BD326">
        <f t="shared" si="329"/>
        <v>1208.408805605975</v>
      </c>
      <c r="BE326" s="13">
        <f t="shared" si="308"/>
        <v>1574.3100310468933</v>
      </c>
      <c r="BF326" s="13">
        <f t="shared" si="330"/>
        <v>1184.8195383125708</v>
      </c>
      <c r="BG326" s="13">
        <f t="shared" si="309"/>
        <v>18820.463058691992</v>
      </c>
      <c r="BH326">
        <f t="shared" si="331"/>
        <v>1242.7286554162386</v>
      </c>
      <c r="BI326" s="13">
        <f t="shared" si="310"/>
        <v>1574.3100310468933</v>
      </c>
      <c r="BJ326" s="115">
        <f t="shared" si="311"/>
        <v>2281.2151501403541</v>
      </c>
      <c r="BK326" s="13">
        <f t="shared" si="312"/>
        <v>8018.1749201770026</v>
      </c>
      <c r="BL326">
        <f t="shared" si="332"/>
        <v>2305.8864575870525</v>
      </c>
      <c r="BM326" s="116">
        <f t="shared" si="313"/>
        <v>2285.183881040547</v>
      </c>
      <c r="BN326" s="13">
        <f t="shared" si="333"/>
        <v>2282.2971902936483</v>
      </c>
      <c r="BO326" s="13">
        <f t="shared" si="314"/>
        <v>18820.463058691992</v>
      </c>
      <c r="BP326">
        <f t="shared" si="334"/>
        <v>2340.2063073973159</v>
      </c>
      <c r="BQ326" s="13">
        <f t="shared" si="315"/>
        <v>2285.183881040547</v>
      </c>
      <c r="BR326" s="37">
        <f t="shared" si="316"/>
        <v>356.50079163128652</v>
      </c>
      <c r="BS326" s="13">
        <f t="shared" si="317"/>
        <v>8018.1749201770026</v>
      </c>
      <c r="BT326">
        <f t="shared" si="335"/>
        <v>381.17209907798497</v>
      </c>
      <c r="BU326" s="13">
        <f t="shared" si="318"/>
        <v>1000.7969427396886</v>
      </c>
      <c r="BV326" s="13">
        <f t="shared" si="336"/>
        <v>357.58283178458066</v>
      </c>
      <c r="BW326" s="13">
        <f t="shared" si="319"/>
        <v>18820.463058691992</v>
      </c>
      <c r="BX326">
        <f t="shared" si="337"/>
        <v>415.49194888824832</v>
      </c>
      <c r="BY326" s="13">
        <f t="shared" si="320"/>
        <v>1000.7969427396886</v>
      </c>
    </row>
    <row r="327" spans="29:77" x14ac:dyDescent="0.2">
      <c r="AC327">
        <v>326</v>
      </c>
      <c r="AD327" s="37">
        <f t="shared" si="291"/>
        <v>4503.4195539657812</v>
      </c>
      <c r="AE327" s="13">
        <f t="shared" si="292"/>
        <v>10690.899893569338</v>
      </c>
      <c r="AF327">
        <f t="shared" si="338"/>
        <v>4536.2137254184481</v>
      </c>
      <c r="AG327" s="13">
        <f t="shared" si="293"/>
        <v>5549.9303857118939</v>
      </c>
      <c r="AH327" s="13">
        <f t="shared" si="321"/>
        <v>4504.9776917865256</v>
      </c>
      <c r="AI327" s="13">
        <f t="shared" si="294"/>
        <v>18820.463058691992</v>
      </c>
      <c r="AJ327">
        <f t="shared" si="322"/>
        <v>4562.7091735616541</v>
      </c>
      <c r="AK327" s="13">
        <f t="shared" si="295"/>
        <v>5549.9303857118939</v>
      </c>
      <c r="AL327" s="37">
        <f t="shared" si="296"/>
        <v>2920.3624522220098</v>
      </c>
      <c r="AM327" s="13">
        <f t="shared" si="297"/>
        <v>13363.624866961673</v>
      </c>
      <c r="AN327">
        <f t="shared" si="323"/>
        <v>2961.3551665378432</v>
      </c>
      <c r="AO327" s="13">
        <f t="shared" si="298"/>
        <v>5104.2411726517294</v>
      </c>
      <c r="AP327" s="13">
        <f t="shared" si="324"/>
        <v>2922.2004777624052</v>
      </c>
      <c r="AQ327" s="13">
        <f t="shared" si="299"/>
        <v>18820.463058691992</v>
      </c>
      <c r="AR327" s="13">
        <f t="shared" si="325"/>
        <v>2979.9319595375341</v>
      </c>
      <c r="AS327" s="38">
        <f t="shared" si="300"/>
        <v>5104.2411726517294</v>
      </c>
      <c r="AT327" s="37">
        <f t="shared" si="301"/>
        <v>1575.2228181052485</v>
      </c>
      <c r="AU327" s="13">
        <f t="shared" si="302"/>
        <v>5345.449946784669</v>
      </c>
      <c r="AV327">
        <f t="shared" si="326"/>
        <v>1591.619903831582</v>
      </c>
      <c r="AW327" s="13">
        <f t="shared" si="303"/>
        <v>1978.4794576065265</v>
      </c>
      <c r="AX327" s="13">
        <f t="shared" si="327"/>
        <v>1576.0422831813432</v>
      </c>
      <c r="AY327" s="13">
        <f t="shared" si="304"/>
        <v>18820.463058691992</v>
      </c>
      <c r="AZ327">
        <f t="shared" si="328"/>
        <v>1633.773764956472</v>
      </c>
      <c r="BA327" s="13">
        <f t="shared" si="305"/>
        <v>1978.4794576065265</v>
      </c>
      <c r="BB327" s="37">
        <f t="shared" si="306"/>
        <v>1183.7374981592766</v>
      </c>
      <c r="BC327" s="13">
        <f t="shared" si="307"/>
        <v>8018.1749201770026</v>
      </c>
      <c r="BD327">
        <f t="shared" si="329"/>
        <v>1208.3331267487765</v>
      </c>
      <c r="BE327" s="13">
        <f t="shared" si="308"/>
        <v>1574.3100310468933</v>
      </c>
      <c r="BF327" s="13">
        <f t="shared" si="330"/>
        <v>1184.8195383125708</v>
      </c>
      <c r="BG327" s="13">
        <f t="shared" si="309"/>
        <v>18820.463058691992</v>
      </c>
      <c r="BH327">
        <f t="shared" si="331"/>
        <v>1242.5510200876995</v>
      </c>
      <c r="BI327" s="13">
        <f t="shared" si="310"/>
        <v>1574.3100310468933</v>
      </c>
      <c r="BJ327" s="115">
        <f t="shared" si="311"/>
        <v>2281.2151501403541</v>
      </c>
      <c r="BK327" s="13">
        <f t="shared" si="312"/>
        <v>8018.1749201770026</v>
      </c>
      <c r="BL327">
        <f t="shared" si="332"/>
        <v>2305.8107787298541</v>
      </c>
      <c r="BM327" s="116">
        <f t="shared" si="313"/>
        <v>2285.183881040547</v>
      </c>
      <c r="BN327" s="13">
        <f t="shared" si="333"/>
        <v>2282.2971902936483</v>
      </c>
      <c r="BO327" s="13">
        <f t="shared" si="314"/>
        <v>18820.463058691992</v>
      </c>
      <c r="BP327">
        <f t="shared" si="334"/>
        <v>2340.0286720687773</v>
      </c>
      <c r="BQ327" s="13">
        <f t="shared" si="315"/>
        <v>2285.183881040547</v>
      </c>
      <c r="BR327" s="37">
        <f t="shared" si="316"/>
        <v>356.50079163128652</v>
      </c>
      <c r="BS327" s="13">
        <f t="shared" si="317"/>
        <v>8018.1749201770026</v>
      </c>
      <c r="BT327">
        <f t="shared" si="335"/>
        <v>381.09642022078651</v>
      </c>
      <c r="BU327" s="13">
        <f t="shared" si="318"/>
        <v>1000.7969427396886</v>
      </c>
      <c r="BV327" s="13">
        <f t="shared" si="336"/>
        <v>357.58283178458066</v>
      </c>
      <c r="BW327" s="13">
        <f t="shared" si="319"/>
        <v>18820.463058691992</v>
      </c>
      <c r="BX327">
        <f t="shared" si="337"/>
        <v>415.31431355970949</v>
      </c>
      <c r="BY327" s="13">
        <f t="shared" si="320"/>
        <v>1000.7969427396886</v>
      </c>
    </row>
    <row r="328" spans="29:77" x14ac:dyDescent="0.2">
      <c r="AC328">
        <v>327</v>
      </c>
      <c r="AD328" s="37">
        <f t="shared" si="291"/>
        <v>4503.4195539657812</v>
      </c>
      <c r="AE328" s="13">
        <f t="shared" si="292"/>
        <v>10690.899893569338</v>
      </c>
      <c r="AF328">
        <f t="shared" si="338"/>
        <v>4536.1134374323537</v>
      </c>
      <c r="AG328" s="13">
        <f t="shared" si="293"/>
        <v>5549.9303857118939</v>
      </c>
      <c r="AH328" s="13">
        <f t="shared" si="321"/>
        <v>4504.9776917865256</v>
      </c>
      <c r="AI328" s="13">
        <f t="shared" si="294"/>
        <v>18820.463058691992</v>
      </c>
      <c r="AJ328">
        <f t="shared" si="322"/>
        <v>4562.5326246877248</v>
      </c>
      <c r="AK328" s="13">
        <f t="shared" si="295"/>
        <v>5549.9303857118939</v>
      </c>
      <c r="AL328" s="37">
        <f t="shared" si="296"/>
        <v>2920.3624522220098</v>
      </c>
      <c r="AM328" s="13">
        <f t="shared" si="297"/>
        <v>13363.624866961673</v>
      </c>
      <c r="AN328">
        <f t="shared" si="323"/>
        <v>2961.2298065552259</v>
      </c>
      <c r="AO328" s="13">
        <f t="shared" si="298"/>
        <v>5104.2411726517294</v>
      </c>
      <c r="AP328" s="13">
        <f t="shared" si="324"/>
        <v>2922.2004777624052</v>
      </c>
      <c r="AQ328" s="13">
        <f t="shared" si="299"/>
        <v>18820.463058691992</v>
      </c>
      <c r="AR328" s="13">
        <f t="shared" si="325"/>
        <v>2979.7554106636039</v>
      </c>
      <c r="AS328" s="38">
        <f t="shared" si="300"/>
        <v>5104.2411726517294</v>
      </c>
      <c r="AT328" s="37">
        <f t="shared" si="301"/>
        <v>1575.2228181052485</v>
      </c>
      <c r="AU328" s="13">
        <f t="shared" si="302"/>
        <v>5345.449946784669</v>
      </c>
      <c r="AV328">
        <f t="shared" si="326"/>
        <v>1591.569759838535</v>
      </c>
      <c r="AW328" s="13">
        <f t="shared" si="303"/>
        <v>1978.4794576065265</v>
      </c>
      <c r="AX328" s="13">
        <f t="shared" si="327"/>
        <v>1576.0422831813432</v>
      </c>
      <c r="AY328" s="13">
        <f t="shared" si="304"/>
        <v>18820.463058691992</v>
      </c>
      <c r="AZ328">
        <f t="shared" si="328"/>
        <v>1633.597216082542</v>
      </c>
      <c r="BA328" s="13">
        <f t="shared" si="305"/>
        <v>1978.4794576065265</v>
      </c>
      <c r="BB328" s="37">
        <f t="shared" si="306"/>
        <v>1183.7374981592766</v>
      </c>
      <c r="BC328" s="13">
        <f t="shared" si="307"/>
        <v>8018.1749201770026</v>
      </c>
      <c r="BD328">
        <f t="shared" si="329"/>
        <v>1208.2579107592062</v>
      </c>
      <c r="BE328" s="13">
        <f t="shared" si="308"/>
        <v>1574.3100310468933</v>
      </c>
      <c r="BF328" s="13">
        <f t="shared" si="330"/>
        <v>1184.8195383125708</v>
      </c>
      <c r="BG328" s="13">
        <f t="shared" si="309"/>
        <v>18820.463058691992</v>
      </c>
      <c r="BH328">
        <f t="shared" si="331"/>
        <v>1242.3744712137695</v>
      </c>
      <c r="BI328" s="13">
        <f t="shared" si="310"/>
        <v>1574.3100310468933</v>
      </c>
      <c r="BJ328" s="115">
        <f t="shared" si="311"/>
        <v>2281.2151501403541</v>
      </c>
      <c r="BK328" s="13">
        <f t="shared" si="312"/>
        <v>8018.1749201770026</v>
      </c>
      <c r="BL328">
        <f t="shared" si="332"/>
        <v>2305.735562740284</v>
      </c>
      <c r="BM328" s="116">
        <f t="shared" si="313"/>
        <v>2285.183881040547</v>
      </c>
      <c r="BN328" s="13">
        <f t="shared" si="333"/>
        <v>2282.2971902936483</v>
      </c>
      <c r="BO328" s="13">
        <f t="shared" si="314"/>
        <v>18820.463058691992</v>
      </c>
      <c r="BP328">
        <f t="shared" si="334"/>
        <v>2339.8521231948471</v>
      </c>
      <c r="BQ328" s="13">
        <f t="shared" si="315"/>
        <v>2285.183881040547</v>
      </c>
      <c r="BR328" s="37">
        <f t="shared" si="316"/>
        <v>356.50079163128652</v>
      </c>
      <c r="BS328" s="13">
        <f t="shared" si="317"/>
        <v>8018.1749201770026</v>
      </c>
      <c r="BT328">
        <f t="shared" si="335"/>
        <v>381.02120423121619</v>
      </c>
      <c r="BU328" s="13">
        <f t="shared" si="318"/>
        <v>1000.7969427396886</v>
      </c>
      <c r="BV328" s="13">
        <f t="shared" si="336"/>
        <v>357.58283178458066</v>
      </c>
      <c r="BW328" s="13">
        <f t="shared" si="319"/>
        <v>18820.463058691992</v>
      </c>
      <c r="BX328">
        <f t="shared" si="337"/>
        <v>415.13776468577942</v>
      </c>
      <c r="BY328" s="13">
        <f t="shared" si="320"/>
        <v>1000.7969427396886</v>
      </c>
    </row>
    <row r="329" spans="29:77" x14ac:dyDescent="0.2">
      <c r="AC329">
        <v>328</v>
      </c>
      <c r="AD329" s="37">
        <f t="shared" si="291"/>
        <v>4503.4195539657812</v>
      </c>
      <c r="AE329" s="13">
        <f t="shared" si="292"/>
        <v>10690.899893569338</v>
      </c>
      <c r="AF329">
        <f t="shared" si="338"/>
        <v>4536.0137609583708</v>
      </c>
      <c r="AG329" s="13">
        <f t="shared" si="293"/>
        <v>5549.9303857118939</v>
      </c>
      <c r="AH329" s="13">
        <f t="shared" si="321"/>
        <v>4504.9776917865256</v>
      </c>
      <c r="AI329" s="13">
        <f t="shared" si="294"/>
        <v>18820.463058691992</v>
      </c>
      <c r="AJ329">
        <f t="shared" si="322"/>
        <v>4562.3571523313185</v>
      </c>
      <c r="AK329" s="13">
        <f t="shared" si="295"/>
        <v>5549.9303857118939</v>
      </c>
      <c r="AL329" s="37">
        <f t="shared" si="296"/>
        <v>2920.3624522220098</v>
      </c>
      <c r="AM329" s="13">
        <f t="shared" si="297"/>
        <v>13363.624866961673</v>
      </c>
      <c r="AN329">
        <f t="shared" si="323"/>
        <v>2961.1052109627467</v>
      </c>
      <c r="AO329" s="13">
        <f t="shared" si="298"/>
        <v>5104.2411726517294</v>
      </c>
      <c r="AP329" s="13">
        <f t="shared" si="324"/>
        <v>2922.2004777624052</v>
      </c>
      <c r="AQ329" s="13">
        <f t="shared" si="299"/>
        <v>18820.463058691992</v>
      </c>
      <c r="AR329" s="13">
        <f t="shared" si="325"/>
        <v>2979.5799383071976</v>
      </c>
      <c r="AS329" s="38">
        <f t="shared" si="300"/>
        <v>5104.2411726517294</v>
      </c>
      <c r="AT329" s="37">
        <f t="shared" si="301"/>
        <v>1575.2228181052485</v>
      </c>
      <c r="AU329" s="13">
        <f t="shared" si="302"/>
        <v>5345.449946784669</v>
      </c>
      <c r="AV329">
        <f t="shared" si="326"/>
        <v>1591.5199216015433</v>
      </c>
      <c r="AW329" s="13">
        <f t="shared" si="303"/>
        <v>1978.4794576065265</v>
      </c>
      <c r="AX329" s="13">
        <f t="shared" si="327"/>
        <v>1576.0422831813432</v>
      </c>
      <c r="AY329" s="13">
        <f t="shared" si="304"/>
        <v>18820.463058691992</v>
      </c>
      <c r="AZ329">
        <f t="shared" si="328"/>
        <v>1633.4217437261359</v>
      </c>
      <c r="BA329" s="13">
        <f t="shared" si="305"/>
        <v>1978.4794576065265</v>
      </c>
      <c r="BB329" s="37">
        <f t="shared" si="306"/>
        <v>1183.7374981592766</v>
      </c>
      <c r="BC329" s="13">
        <f t="shared" si="307"/>
        <v>8018.1749201770026</v>
      </c>
      <c r="BD329">
        <f t="shared" si="329"/>
        <v>1208.1831534037187</v>
      </c>
      <c r="BE329" s="13">
        <f t="shared" si="308"/>
        <v>1574.3100310468933</v>
      </c>
      <c r="BF329" s="13">
        <f t="shared" si="330"/>
        <v>1184.8195383125708</v>
      </c>
      <c r="BG329" s="13">
        <f t="shared" si="309"/>
        <v>18820.463058691992</v>
      </c>
      <c r="BH329">
        <f t="shared" si="331"/>
        <v>1242.1989988573634</v>
      </c>
      <c r="BI329" s="13">
        <f t="shared" si="310"/>
        <v>1574.3100310468933</v>
      </c>
      <c r="BJ329" s="115">
        <f t="shared" si="311"/>
        <v>2281.2151501403541</v>
      </c>
      <c r="BK329" s="13">
        <f t="shared" si="312"/>
        <v>8018.1749201770026</v>
      </c>
      <c r="BL329">
        <f t="shared" si="332"/>
        <v>2305.6608053847963</v>
      </c>
      <c r="BM329" s="116">
        <f t="shared" si="313"/>
        <v>2285.183881040547</v>
      </c>
      <c r="BN329" s="13">
        <f t="shared" si="333"/>
        <v>2282.2971902936483</v>
      </c>
      <c r="BO329" s="13">
        <f t="shared" si="314"/>
        <v>18820.463058691992</v>
      </c>
      <c r="BP329">
        <f t="shared" si="334"/>
        <v>2339.6766508384408</v>
      </c>
      <c r="BQ329" s="13">
        <f t="shared" si="315"/>
        <v>2285.183881040547</v>
      </c>
      <c r="BR329" s="37">
        <f t="shared" si="316"/>
        <v>356.50079163128652</v>
      </c>
      <c r="BS329" s="13">
        <f t="shared" si="317"/>
        <v>8018.1749201770026</v>
      </c>
      <c r="BT329">
        <f t="shared" si="335"/>
        <v>380.94644687572861</v>
      </c>
      <c r="BU329" s="13">
        <f t="shared" si="318"/>
        <v>1000.7969427396886</v>
      </c>
      <c r="BV329" s="13">
        <f t="shared" si="336"/>
        <v>357.58283178458066</v>
      </c>
      <c r="BW329" s="13">
        <f t="shared" si="319"/>
        <v>18820.463058691992</v>
      </c>
      <c r="BX329">
        <f t="shared" si="337"/>
        <v>414.96229232937333</v>
      </c>
      <c r="BY329" s="13">
        <f t="shared" si="320"/>
        <v>1000.7969427396886</v>
      </c>
    </row>
    <row r="330" spans="29:77" x14ac:dyDescent="0.2">
      <c r="AC330">
        <v>329</v>
      </c>
      <c r="AD330" s="37">
        <f t="shared" si="291"/>
        <v>4503.4195539657812</v>
      </c>
      <c r="AE330" s="13">
        <f t="shared" si="292"/>
        <v>10690.899893569338</v>
      </c>
      <c r="AF330">
        <f t="shared" si="338"/>
        <v>4535.914690420399</v>
      </c>
      <c r="AG330" s="13">
        <f t="shared" si="293"/>
        <v>5549.9303857118939</v>
      </c>
      <c r="AH330" s="13">
        <f t="shared" si="321"/>
        <v>4504.9776917865256</v>
      </c>
      <c r="AI330" s="13">
        <f t="shared" si="294"/>
        <v>18820.463058691992</v>
      </c>
      <c r="AJ330">
        <f t="shared" si="322"/>
        <v>4562.182746676167</v>
      </c>
      <c r="AK330" s="13">
        <f t="shared" si="295"/>
        <v>5549.9303857118939</v>
      </c>
      <c r="AL330" s="37">
        <f t="shared" si="296"/>
        <v>2920.3624522220098</v>
      </c>
      <c r="AM330" s="13">
        <f t="shared" si="297"/>
        <v>13363.624866961673</v>
      </c>
      <c r="AN330">
        <f t="shared" si="323"/>
        <v>2960.9813727902824</v>
      </c>
      <c r="AO330" s="13">
        <f t="shared" si="298"/>
        <v>5104.2411726517294</v>
      </c>
      <c r="AP330" s="13">
        <f t="shared" si="324"/>
        <v>2922.2004777624052</v>
      </c>
      <c r="AQ330" s="13">
        <f t="shared" si="299"/>
        <v>18820.463058691992</v>
      </c>
      <c r="AR330" s="13">
        <f t="shared" si="325"/>
        <v>2979.4055326520465</v>
      </c>
      <c r="AS330" s="38">
        <f t="shared" si="300"/>
        <v>5104.2411726517294</v>
      </c>
      <c r="AT330" s="37">
        <f t="shared" si="301"/>
        <v>1575.2228181052485</v>
      </c>
      <c r="AU330" s="13">
        <f t="shared" si="302"/>
        <v>5345.449946784669</v>
      </c>
      <c r="AV330">
        <f t="shared" si="326"/>
        <v>1591.4703863325576</v>
      </c>
      <c r="AW330" s="13">
        <f t="shared" si="303"/>
        <v>1978.4794576065265</v>
      </c>
      <c r="AX330" s="13">
        <f t="shared" si="327"/>
        <v>1576.0422831813432</v>
      </c>
      <c r="AY330" s="13">
        <f t="shared" si="304"/>
        <v>18820.463058691992</v>
      </c>
      <c r="AZ330">
        <f t="shared" si="328"/>
        <v>1633.2473380709846</v>
      </c>
      <c r="BA330" s="13">
        <f t="shared" si="305"/>
        <v>1978.4794576065265</v>
      </c>
      <c r="BB330" s="37">
        <f t="shared" si="306"/>
        <v>1183.7374981592766</v>
      </c>
      <c r="BC330" s="13">
        <f t="shared" si="307"/>
        <v>8018.1749201770026</v>
      </c>
      <c r="BD330">
        <f t="shared" si="329"/>
        <v>1208.1088505002401</v>
      </c>
      <c r="BE330" s="13">
        <f t="shared" si="308"/>
        <v>1574.3100310468933</v>
      </c>
      <c r="BF330" s="13">
        <f t="shared" si="330"/>
        <v>1184.8195383125708</v>
      </c>
      <c r="BG330" s="13">
        <f t="shared" si="309"/>
        <v>18820.463058691992</v>
      </c>
      <c r="BH330">
        <f t="shared" si="331"/>
        <v>1242.0245932022121</v>
      </c>
      <c r="BI330" s="13">
        <f t="shared" si="310"/>
        <v>1574.3100310468933</v>
      </c>
      <c r="BJ330" s="115">
        <f t="shared" si="311"/>
        <v>2281.2151501403541</v>
      </c>
      <c r="BK330" s="13">
        <f t="shared" si="312"/>
        <v>8018.1749201770026</v>
      </c>
      <c r="BL330">
        <f t="shared" si="332"/>
        <v>2305.5865024813174</v>
      </c>
      <c r="BM330" s="116">
        <f t="shared" si="313"/>
        <v>2285.183881040547</v>
      </c>
      <c r="BN330" s="13">
        <f t="shared" si="333"/>
        <v>2282.2971902936483</v>
      </c>
      <c r="BO330" s="13">
        <f t="shared" si="314"/>
        <v>18820.463058691992</v>
      </c>
      <c r="BP330">
        <f t="shared" si="334"/>
        <v>2339.5022451832897</v>
      </c>
      <c r="BQ330" s="13">
        <f t="shared" si="315"/>
        <v>2285.183881040547</v>
      </c>
      <c r="BR330" s="37">
        <f t="shared" si="316"/>
        <v>356.50079163128652</v>
      </c>
      <c r="BS330" s="13">
        <f t="shared" si="317"/>
        <v>8018.1749201770026</v>
      </c>
      <c r="BT330">
        <f t="shared" si="335"/>
        <v>380.87214397225006</v>
      </c>
      <c r="BU330" s="13">
        <f t="shared" si="318"/>
        <v>1000.7969427396886</v>
      </c>
      <c r="BV330" s="13">
        <f t="shared" si="336"/>
        <v>357.58283178458066</v>
      </c>
      <c r="BW330" s="13">
        <f t="shared" si="319"/>
        <v>18820.463058691992</v>
      </c>
      <c r="BX330">
        <f t="shared" si="337"/>
        <v>414.78788667422197</v>
      </c>
      <c r="BY330" s="13">
        <f t="shared" si="320"/>
        <v>1000.7969427396886</v>
      </c>
    </row>
    <row r="331" spans="29:77" x14ac:dyDescent="0.2">
      <c r="AC331">
        <v>330</v>
      </c>
      <c r="AD331" s="37">
        <f t="shared" si="291"/>
        <v>4503.4195539657812</v>
      </c>
      <c r="AE331" s="13">
        <f t="shared" si="292"/>
        <v>10690.899893569338</v>
      </c>
      <c r="AF331">
        <f t="shared" si="338"/>
        <v>4535.8162203099309</v>
      </c>
      <c r="AG331" s="13">
        <f t="shared" si="293"/>
        <v>5549.9303857118939</v>
      </c>
      <c r="AH331" s="13">
        <f t="shared" si="321"/>
        <v>4504.9776917865256</v>
      </c>
      <c r="AI331" s="13">
        <f t="shared" si="294"/>
        <v>18820.463058691992</v>
      </c>
      <c r="AJ331">
        <f t="shared" si="322"/>
        <v>4562.0093980249858</v>
      </c>
      <c r="AK331" s="13">
        <f t="shared" si="295"/>
        <v>5549.9303857118939</v>
      </c>
      <c r="AL331" s="37">
        <f t="shared" si="296"/>
        <v>2920.3624522220098</v>
      </c>
      <c r="AM331" s="13">
        <f t="shared" si="297"/>
        <v>13363.624866961673</v>
      </c>
      <c r="AN331">
        <f t="shared" si="323"/>
        <v>2960.8582851521965</v>
      </c>
      <c r="AO331" s="13">
        <f t="shared" si="298"/>
        <v>5104.2411726517294</v>
      </c>
      <c r="AP331" s="13">
        <f t="shared" si="324"/>
        <v>2922.2004777624052</v>
      </c>
      <c r="AQ331" s="13">
        <f t="shared" si="299"/>
        <v>18820.463058691992</v>
      </c>
      <c r="AR331" s="13">
        <f t="shared" si="325"/>
        <v>2979.2321840008658</v>
      </c>
      <c r="AS331" s="38">
        <f t="shared" si="300"/>
        <v>5104.2411726517294</v>
      </c>
      <c r="AT331" s="37">
        <f t="shared" si="301"/>
        <v>1575.2228181052485</v>
      </c>
      <c r="AU331" s="13">
        <f t="shared" si="302"/>
        <v>5345.449946784669</v>
      </c>
      <c r="AV331">
        <f t="shared" si="326"/>
        <v>1591.4211512773234</v>
      </c>
      <c r="AW331" s="13">
        <f t="shared" si="303"/>
        <v>1978.4794576065265</v>
      </c>
      <c r="AX331" s="13">
        <f t="shared" si="327"/>
        <v>1576.0422831813432</v>
      </c>
      <c r="AY331" s="13">
        <f t="shared" si="304"/>
        <v>18820.463058691992</v>
      </c>
      <c r="AZ331">
        <f t="shared" si="328"/>
        <v>1633.0739894198039</v>
      </c>
      <c r="BA331" s="13">
        <f t="shared" si="305"/>
        <v>1978.4794576065265</v>
      </c>
      <c r="BB331" s="37">
        <f t="shared" si="306"/>
        <v>1183.7374981592766</v>
      </c>
      <c r="BC331" s="13">
        <f t="shared" si="307"/>
        <v>8018.1749201770026</v>
      </c>
      <c r="BD331">
        <f t="shared" si="329"/>
        <v>1208.0349979173886</v>
      </c>
      <c r="BE331" s="13">
        <f t="shared" si="308"/>
        <v>1574.3100310468933</v>
      </c>
      <c r="BF331" s="13">
        <f t="shared" si="330"/>
        <v>1184.8195383125708</v>
      </c>
      <c r="BG331" s="13">
        <f t="shared" si="309"/>
        <v>18820.463058691992</v>
      </c>
      <c r="BH331">
        <f t="shared" si="331"/>
        <v>1241.8512445510314</v>
      </c>
      <c r="BI331" s="13">
        <f t="shared" si="310"/>
        <v>1574.3100310468933</v>
      </c>
      <c r="BJ331" s="115">
        <f t="shared" si="311"/>
        <v>2281.2151501403541</v>
      </c>
      <c r="BK331" s="13">
        <f t="shared" si="312"/>
        <v>8018.1749201770026</v>
      </c>
      <c r="BL331">
        <f t="shared" si="332"/>
        <v>2305.5126498984664</v>
      </c>
      <c r="BM331" s="116">
        <f t="shared" si="313"/>
        <v>2285.183881040547</v>
      </c>
      <c r="BN331" s="13">
        <f t="shared" si="333"/>
        <v>2282.2971902936483</v>
      </c>
      <c r="BO331" s="13">
        <f t="shared" si="314"/>
        <v>18820.463058691992</v>
      </c>
      <c r="BP331">
        <f t="shared" si="334"/>
        <v>2339.328896532109</v>
      </c>
      <c r="BQ331" s="13">
        <f t="shared" si="315"/>
        <v>2285.183881040547</v>
      </c>
      <c r="BR331" s="37">
        <f t="shared" si="316"/>
        <v>356.50079163128652</v>
      </c>
      <c r="BS331" s="13">
        <f t="shared" si="317"/>
        <v>8018.1749201770026</v>
      </c>
      <c r="BT331">
        <f t="shared" si="335"/>
        <v>380.79829138939863</v>
      </c>
      <c r="BU331" s="13">
        <f t="shared" si="318"/>
        <v>1000.7969427396886</v>
      </c>
      <c r="BV331" s="13">
        <f t="shared" si="336"/>
        <v>357.58283178458066</v>
      </c>
      <c r="BW331" s="13">
        <f t="shared" si="319"/>
        <v>18820.463058691992</v>
      </c>
      <c r="BX331">
        <f t="shared" si="337"/>
        <v>414.61453802304123</v>
      </c>
      <c r="BY331" s="13">
        <f t="shared" si="320"/>
        <v>1000.7969427396886</v>
      </c>
    </row>
    <row r="332" spans="29:77" x14ac:dyDescent="0.2">
      <c r="AC332">
        <v>331</v>
      </c>
      <c r="AD332" s="37">
        <f t="shared" si="291"/>
        <v>4503.4195539657812</v>
      </c>
      <c r="AE332" s="13">
        <f t="shared" si="292"/>
        <v>10690.899893569338</v>
      </c>
      <c r="AF332">
        <f t="shared" si="338"/>
        <v>4535.7183451850242</v>
      </c>
      <c r="AG332" s="13">
        <f t="shared" si="293"/>
        <v>5549.9303857118939</v>
      </c>
      <c r="AH332" s="13">
        <f t="shared" si="321"/>
        <v>4504.9776917865256</v>
      </c>
      <c r="AI332" s="13">
        <f t="shared" si="294"/>
        <v>18820.463058691992</v>
      </c>
      <c r="AJ332">
        <f t="shared" si="322"/>
        <v>4561.8370967976798</v>
      </c>
      <c r="AK332" s="13">
        <f t="shared" si="295"/>
        <v>5549.9303857118939</v>
      </c>
      <c r="AL332" s="37">
        <f t="shared" si="296"/>
        <v>2920.3624522220098</v>
      </c>
      <c r="AM332" s="13">
        <f t="shared" si="297"/>
        <v>13363.624866961673</v>
      </c>
      <c r="AN332">
        <f t="shared" si="323"/>
        <v>2960.7359412460632</v>
      </c>
      <c r="AO332" s="13">
        <f t="shared" si="298"/>
        <v>5104.2411726517294</v>
      </c>
      <c r="AP332" s="13">
        <f t="shared" si="324"/>
        <v>2922.2004777624052</v>
      </c>
      <c r="AQ332" s="13">
        <f t="shared" si="299"/>
        <v>18820.463058691992</v>
      </c>
      <c r="AR332" s="13">
        <f t="shared" si="325"/>
        <v>2979.0598827735594</v>
      </c>
      <c r="AS332" s="38">
        <f t="shared" si="300"/>
        <v>5104.2411726517294</v>
      </c>
      <c r="AT332" s="37">
        <f t="shared" si="301"/>
        <v>1575.2228181052485</v>
      </c>
      <c r="AU332" s="13">
        <f t="shared" si="302"/>
        <v>5345.449946784669</v>
      </c>
      <c r="AV332">
        <f t="shared" si="326"/>
        <v>1591.3722137148698</v>
      </c>
      <c r="AW332" s="13">
        <f t="shared" si="303"/>
        <v>1978.4794576065265</v>
      </c>
      <c r="AX332" s="13">
        <f t="shared" si="327"/>
        <v>1576.0422831813432</v>
      </c>
      <c r="AY332" s="13">
        <f t="shared" si="304"/>
        <v>18820.463058691992</v>
      </c>
      <c r="AZ332">
        <f t="shared" si="328"/>
        <v>1632.9016881924972</v>
      </c>
      <c r="BA332" s="13">
        <f t="shared" si="305"/>
        <v>1978.4794576065265</v>
      </c>
      <c r="BB332" s="37">
        <f t="shared" si="306"/>
        <v>1183.7374981592766</v>
      </c>
      <c r="BC332" s="13">
        <f t="shared" si="307"/>
        <v>8018.1749201770026</v>
      </c>
      <c r="BD332">
        <f t="shared" si="329"/>
        <v>1207.9615915737086</v>
      </c>
      <c r="BE332" s="13">
        <f t="shared" si="308"/>
        <v>1574.3100310468933</v>
      </c>
      <c r="BF332" s="13">
        <f t="shared" si="330"/>
        <v>1184.8195383125708</v>
      </c>
      <c r="BG332" s="13">
        <f t="shared" si="309"/>
        <v>18820.463058691992</v>
      </c>
      <c r="BH332">
        <f t="shared" si="331"/>
        <v>1241.6789433237248</v>
      </c>
      <c r="BI332" s="13">
        <f t="shared" si="310"/>
        <v>1574.3100310468933</v>
      </c>
      <c r="BJ332" s="115">
        <f t="shared" si="311"/>
        <v>2281.2151501403541</v>
      </c>
      <c r="BK332" s="13">
        <f t="shared" si="312"/>
        <v>8018.1749201770026</v>
      </c>
      <c r="BL332">
        <f t="shared" si="332"/>
        <v>2305.4392435547861</v>
      </c>
      <c r="BM332" s="116">
        <f t="shared" si="313"/>
        <v>2285.183881040547</v>
      </c>
      <c r="BN332" s="13">
        <f t="shared" si="333"/>
        <v>2282.2971902936483</v>
      </c>
      <c r="BO332" s="13">
        <f t="shared" si="314"/>
        <v>18820.463058691992</v>
      </c>
      <c r="BP332">
        <f t="shared" si="334"/>
        <v>2339.1565953048025</v>
      </c>
      <c r="BQ332" s="13">
        <f t="shared" si="315"/>
        <v>2285.183881040547</v>
      </c>
      <c r="BR332" s="37">
        <f t="shared" si="316"/>
        <v>356.50079163128652</v>
      </c>
      <c r="BS332" s="13">
        <f t="shared" si="317"/>
        <v>8018.1749201770026</v>
      </c>
      <c r="BT332">
        <f t="shared" si="335"/>
        <v>380.72488504571857</v>
      </c>
      <c r="BU332" s="13">
        <f t="shared" si="318"/>
        <v>1000.7969427396886</v>
      </c>
      <c r="BV332" s="13">
        <f t="shared" si="336"/>
        <v>357.58283178458066</v>
      </c>
      <c r="BW332" s="13">
        <f t="shared" si="319"/>
        <v>18820.463058691992</v>
      </c>
      <c r="BX332">
        <f t="shared" si="337"/>
        <v>414.44223679573474</v>
      </c>
      <c r="BY332" s="13">
        <f t="shared" si="320"/>
        <v>1000.7969427396886</v>
      </c>
    </row>
    <row r="333" spans="29:77" x14ac:dyDescent="0.2">
      <c r="AC333">
        <v>332</v>
      </c>
      <c r="AD333" s="37">
        <f t="shared" si="291"/>
        <v>4503.4195539657812</v>
      </c>
      <c r="AE333" s="13">
        <f t="shared" si="292"/>
        <v>10690.899893569338</v>
      </c>
      <c r="AF333">
        <f t="shared" si="338"/>
        <v>4535.6210596693036</v>
      </c>
      <c r="AG333" s="13">
        <f t="shared" si="293"/>
        <v>5549.9303857118939</v>
      </c>
      <c r="AH333" s="13">
        <f t="shared" si="321"/>
        <v>4504.9776917865256</v>
      </c>
      <c r="AI333" s="13">
        <f t="shared" si="294"/>
        <v>18820.463058691992</v>
      </c>
      <c r="AJ333">
        <f t="shared" si="322"/>
        <v>4561.6658335295742</v>
      </c>
      <c r="AK333" s="13">
        <f t="shared" si="295"/>
        <v>5549.9303857118939</v>
      </c>
      <c r="AL333" s="37">
        <f t="shared" si="296"/>
        <v>2920.3624522220098</v>
      </c>
      <c r="AM333" s="13">
        <f t="shared" si="297"/>
        <v>13363.624866961673</v>
      </c>
      <c r="AN333">
        <f t="shared" si="323"/>
        <v>2960.6143343514123</v>
      </c>
      <c r="AO333" s="13">
        <f t="shared" si="298"/>
        <v>5104.2411726517294</v>
      </c>
      <c r="AP333" s="13">
        <f t="shared" si="324"/>
        <v>2922.2004777624052</v>
      </c>
      <c r="AQ333" s="13">
        <f t="shared" si="299"/>
        <v>18820.463058691992</v>
      </c>
      <c r="AR333" s="13">
        <f t="shared" si="325"/>
        <v>2978.8886195054533</v>
      </c>
      <c r="AS333" s="38">
        <f t="shared" si="300"/>
        <v>5104.2411726517294</v>
      </c>
      <c r="AT333" s="37">
        <f t="shared" si="301"/>
        <v>1575.2228181052485</v>
      </c>
      <c r="AU333" s="13">
        <f t="shared" si="302"/>
        <v>5345.449946784669</v>
      </c>
      <c r="AV333">
        <f t="shared" si="326"/>
        <v>1591.3235709570095</v>
      </c>
      <c r="AW333" s="13">
        <f t="shared" si="303"/>
        <v>1978.4794576065265</v>
      </c>
      <c r="AX333" s="13">
        <f t="shared" si="327"/>
        <v>1576.0422831813432</v>
      </c>
      <c r="AY333" s="13">
        <f t="shared" si="304"/>
        <v>18820.463058691992</v>
      </c>
      <c r="AZ333">
        <f t="shared" si="328"/>
        <v>1632.7304249243914</v>
      </c>
      <c r="BA333" s="13">
        <f t="shared" si="305"/>
        <v>1978.4794576065265</v>
      </c>
      <c r="BB333" s="37">
        <f t="shared" si="306"/>
        <v>1183.7374981592766</v>
      </c>
      <c r="BC333" s="13">
        <f t="shared" si="307"/>
        <v>8018.1749201770026</v>
      </c>
      <c r="BD333">
        <f t="shared" si="329"/>
        <v>1207.8886274369181</v>
      </c>
      <c r="BE333" s="13">
        <f t="shared" si="308"/>
        <v>1574.3100310468933</v>
      </c>
      <c r="BF333" s="13">
        <f t="shared" si="330"/>
        <v>1184.8195383125708</v>
      </c>
      <c r="BG333" s="13">
        <f t="shared" si="309"/>
        <v>18820.463058691992</v>
      </c>
      <c r="BH333">
        <f t="shared" si="331"/>
        <v>1241.5076800556189</v>
      </c>
      <c r="BI333" s="13">
        <f t="shared" si="310"/>
        <v>1574.3100310468933</v>
      </c>
      <c r="BJ333" s="115">
        <f t="shared" si="311"/>
        <v>2281.2151501403541</v>
      </c>
      <c r="BK333" s="13">
        <f t="shared" si="312"/>
        <v>8018.1749201770026</v>
      </c>
      <c r="BL333">
        <f t="shared" si="332"/>
        <v>2305.3662794179959</v>
      </c>
      <c r="BM333" s="116">
        <f t="shared" si="313"/>
        <v>2285.183881040547</v>
      </c>
      <c r="BN333" s="13">
        <f t="shared" si="333"/>
        <v>2282.2971902936483</v>
      </c>
      <c r="BO333" s="13">
        <f t="shared" si="314"/>
        <v>18820.463058691992</v>
      </c>
      <c r="BP333">
        <f t="shared" si="334"/>
        <v>2338.9853320366965</v>
      </c>
      <c r="BQ333" s="13">
        <f t="shared" si="315"/>
        <v>2285.183881040547</v>
      </c>
      <c r="BR333" s="37">
        <f t="shared" si="316"/>
        <v>356.50079163128652</v>
      </c>
      <c r="BS333" s="13">
        <f t="shared" si="317"/>
        <v>8018.1749201770026</v>
      </c>
      <c r="BT333">
        <f t="shared" si="335"/>
        <v>380.6519209089281</v>
      </c>
      <c r="BU333" s="13">
        <f t="shared" si="318"/>
        <v>1000.7969427396886</v>
      </c>
      <c r="BV333" s="13">
        <f t="shared" si="336"/>
        <v>357.58283178458066</v>
      </c>
      <c r="BW333" s="13">
        <f t="shared" si="319"/>
        <v>18820.463058691992</v>
      </c>
      <c r="BX333">
        <f t="shared" si="337"/>
        <v>414.27097352762883</v>
      </c>
      <c r="BY333" s="13">
        <f t="shared" si="320"/>
        <v>1000.7969427396886</v>
      </c>
    </row>
    <row r="334" spans="29:77" x14ac:dyDescent="0.2">
      <c r="AC334">
        <v>333</v>
      </c>
      <c r="AD334" s="37">
        <f t="shared" si="291"/>
        <v>4503.4195539657812</v>
      </c>
      <c r="AE334" s="13">
        <f t="shared" si="292"/>
        <v>10690.899893569338</v>
      </c>
      <c r="AF334">
        <f t="shared" si="338"/>
        <v>4535.5243584509744</v>
      </c>
      <c r="AG334" s="13">
        <f t="shared" si="293"/>
        <v>5549.9303857118939</v>
      </c>
      <c r="AH334" s="13">
        <f t="shared" si="321"/>
        <v>4504.9776917865256</v>
      </c>
      <c r="AI334" s="13">
        <f t="shared" si="294"/>
        <v>18820.463058691992</v>
      </c>
      <c r="AJ334">
        <f t="shared" si="322"/>
        <v>4561.4955988696847</v>
      </c>
      <c r="AK334" s="13">
        <f t="shared" si="295"/>
        <v>5549.9303857118939</v>
      </c>
      <c r="AL334" s="37">
        <f t="shared" si="296"/>
        <v>2920.3624522220098</v>
      </c>
      <c r="AM334" s="13">
        <f t="shared" si="297"/>
        <v>13363.624866961673</v>
      </c>
      <c r="AN334">
        <f t="shared" si="323"/>
        <v>2960.4934578285015</v>
      </c>
      <c r="AO334" s="13">
        <f t="shared" si="298"/>
        <v>5104.2411726517294</v>
      </c>
      <c r="AP334" s="13">
        <f t="shared" si="324"/>
        <v>2922.2004777624052</v>
      </c>
      <c r="AQ334" s="13">
        <f t="shared" si="299"/>
        <v>18820.463058691992</v>
      </c>
      <c r="AR334" s="13">
        <f t="shared" si="325"/>
        <v>2978.7183848455643</v>
      </c>
      <c r="AS334" s="38">
        <f t="shared" si="300"/>
        <v>5104.2411726517294</v>
      </c>
      <c r="AT334" s="37">
        <f t="shared" si="301"/>
        <v>1575.2228181052485</v>
      </c>
      <c r="AU334" s="13">
        <f t="shared" si="302"/>
        <v>5345.449946784669</v>
      </c>
      <c r="AV334">
        <f t="shared" si="326"/>
        <v>1591.2752203478451</v>
      </c>
      <c r="AW334" s="13">
        <f t="shared" si="303"/>
        <v>1978.4794576065265</v>
      </c>
      <c r="AX334" s="13">
        <f t="shared" si="327"/>
        <v>1576.0422831813432</v>
      </c>
      <c r="AY334" s="13">
        <f t="shared" si="304"/>
        <v>18820.463058691992</v>
      </c>
      <c r="AZ334">
        <f t="shared" si="328"/>
        <v>1632.5601902645024</v>
      </c>
      <c r="BA334" s="13">
        <f t="shared" si="305"/>
        <v>1978.4794576065265</v>
      </c>
      <c r="BB334" s="37">
        <f t="shared" si="306"/>
        <v>1183.7374981592766</v>
      </c>
      <c r="BC334" s="13">
        <f t="shared" si="307"/>
        <v>8018.1749201770026</v>
      </c>
      <c r="BD334">
        <f t="shared" si="329"/>
        <v>1207.8161015231715</v>
      </c>
      <c r="BE334" s="13">
        <f t="shared" si="308"/>
        <v>1574.3100310468933</v>
      </c>
      <c r="BF334" s="13">
        <f t="shared" si="330"/>
        <v>1184.8195383125708</v>
      </c>
      <c r="BG334" s="13">
        <f t="shared" si="309"/>
        <v>18820.463058691992</v>
      </c>
      <c r="BH334">
        <f t="shared" si="331"/>
        <v>1241.3374453957299</v>
      </c>
      <c r="BI334" s="13">
        <f t="shared" si="310"/>
        <v>1574.3100310468933</v>
      </c>
      <c r="BJ334" s="115">
        <f t="shared" si="311"/>
        <v>2281.2151501403541</v>
      </c>
      <c r="BK334" s="13">
        <f t="shared" si="312"/>
        <v>8018.1749201770026</v>
      </c>
      <c r="BL334">
        <f t="shared" si="332"/>
        <v>2305.2937535042493</v>
      </c>
      <c r="BM334" s="116">
        <f t="shared" si="313"/>
        <v>2285.183881040547</v>
      </c>
      <c r="BN334" s="13">
        <f t="shared" si="333"/>
        <v>2282.2971902936483</v>
      </c>
      <c r="BO334" s="13">
        <f t="shared" si="314"/>
        <v>18820.463058691992</v>
      </c>
      <c r="BP334">
        <f t="shared" si="334"/>
        <v>2338.8150973768074</v>
      </c>
      <c r="BQ334" s="13">
        <f t="shared" si="315"/>
        <v>2285.183881040547</v>
      </c>
      <c r="BR334" s="37">
        <f t="shared" si="316"/>
        <v>356.50079163128652</v>
      </c>
      <c r="BS334" s="13">
        <f t="shared" si="317"/>
        <v>8018.1749201770026</v>
      </c>
      <c r="BT334">
        <f t="shared" si="335"/>
        <v>380.57939499518142</v>
      </c>
      <c r="BU334" s="13">
        <f t="shared" si="318"/>
        <v>1000.7969427396886</v>
      </c>
      <c r="BV334" s="13">
        <f t="shared" si="336"/>
        <v>357.58283178458066</v>
      </c>
      <c r="BW334" s="13">
        <f t="shared" si="319"/>
        <v>18820.463058691992</v>
      </c>
      <c r="BX334">
        <f t="shared" si="337"/>
        <v>414.10073886773978</v>
      </c>
      <c r="BY334" s="13">
        <f t="shared" si="320"/>
        <v>1000.7969427396886</v>
      </c>
    </row>
    <row r="335" spans="29:77" x14ac:dyDescent="0.2">
      <c r="AC335">
        <v>334</v>
      </c>
      <c r="AD335" s="37">
        <f t="shared" si="291"/>
        <v>4503.4195539657812</v>
      </c>
      <c r="AE335" s="13">
        <f t="shared" si="292"/>
        <v>10690.899893569338</v>
      </c>
      <c r="AF335">
        <f t="shared" si="338"/>
        <v>4535.4282362818567</v>
      </c>
      <c r="AG335" s="13">
        <f t="shared" si="293"/>
        <v>5549.9303857118939</v>
      </c>
      <c r="AH335" s="13">
        <f t="shared" si="321"/>
        <v>4504.9776917865256</v>
      </c>
      <c r="AI335" s="13">
        <f t="shared" si="294"/>
        <v>18820.463058691992</v>
      </c>
      <c r="AJ335">
        <f t="shared" si="322"/>
        <v>4561.3263835790167</v>
      </c>
      <c r="AK335" s="13">
        <f t="shared" si="295"/>
        <v>5549.9303857118939</v>
      </c>
      <c r="AL335" s="37">
        <f t="shared" si="296"/>
        <v>2920.3624522220098</v>
      </c>
      <c r="AM335" s="13">
        <f t="shared" si="297"/>
        <v>13363.624866961673</v>
      </c>
      <c r="AN335">
        <f t="shared" si="323"/>
        <v>2960.3733051171048</v>
      </c>
      <c r="AO335" s="13">
        <f t="shared" si="298"/>
        <v>5104.2411726517294</v>
      </c>
      <c r="AP335" s="13">
        <f t="shared" si="324"/>
        <v>2922.2004777624052</v>
      </c>
      <c r="AQ335" s="13">
        <f t="shared" si="299"/>
        <v>18820.463058691992</v>
      </c>
      <c r="AR335" s="13">
        <f t="shared" si="325"/>
        <v>2978.5491695548963</v>
      </c>
      <c r="AS335" s="38">
        <f t="shared" si="300"/>
        <v>5104.2411726517294</v>
      </c>
      <c r="AT335" s="37">
        <f t="shared" si="301"/>
        <v>1575.2228181052485</v>
      </c>
      <c r="AU335" s="13">
        <f t="shared" si="302"/>
        <v>5345.449946784669</v>
      </c>
      <c r="AV335">
        <f t="shared" si="326"/>
        <v>1591.2271592632865</v>
      </c>
      <c r="AW335" s="13">
        <f t="shared" si="303"/>
        <v>1978.4794576065265</v>
      </c>
      <c r="AX335" s="13">
        <f t="shared" si="327"/>
        <v>1576.0422831813432</v>
      </c>
      <c r="AY335" s="13">
        <f t="shared" si="304"/>
        <v>18820.463058691992</v>
      </c>
      <c r="AZ335">
        <f t="shared" si="328"/>
        <v>1632.3909749738343</v>
      </c>
      <c r="BA335" s="13">
        <f t="shared" si="305"/>
        <v>1978.4794576065265</v>
      </c>
      <c r="BB335" s="37">
        <f t="shared" si="306"/>
        <v>1183.7374981592766</v>
      </c>
      <c r="BC335" s="13">
        <f t="shared" si="307"/>
        <v>8018.1749201770026</v>
      </c>
      <c r="BD335">
        <f t="shared" si="329"/>
        <v>1207.7440098963334</v>
      </c>
      <c r="BE335" s="13">
        <f t="shared" si="308"/>
        <v>1574.3100310468933</v>
      </c>
      <c r="BF335" s="13">
        <f t="shared" si="330"/>
        <v>1184.8195383125708</v>
      </c>
      <c r="BG335" s="13">
        <f t="shared" si="309"/>
        <v>18820.463058691992</v>
      </c>
      <c r="BH335">
        <f t="shared" si="331"/>
        <v>1241.1682301050619</v>
      </c>
      <c r="BI335" s="13">
        <f t="shared" si="310"/>
        <v>1574.3100310468933</v>
      </c>
      <c r="BJ335" s="115">
        <f t="shared" si="311"/>
        <v>2281.2151501403541</v>
      </c>
      <c r="BK335" s="13">
        <f t="shared" si="312"/>
        <v>8018.1749201770026</v>
      </c>
      <c r="BL335">
        <f t="shared" si="332"/>
        <v>2305.221661877411</v>
      </c>
      <c r="BM335" s="116">
        <f t="shared" si="313"/>
        <v>2285.183881040547</v>
      </c>
      <c r="BN335" s="13">
        <f t="shared" si="333"/>
        <v>2282.2971902936483</v>
      </c>
      <c r="BO335" s="13">
        <f t="shared" si="314"/>
        <v>18820.463058691992</v>
      </c>
      <c r="BP335">
        <f t="shared" si="334"/>
        <v>2338.6458820861394</v>
      </c>
      <c r="BQ335" s="13">
        <f t="shared" si="315"/>
        <v>2285.183881040547</v>
      </c>
      <c r="BR335" s="37">
        <f t="shared" si="316"/>
        <v>356.50079163128652</v>
      </c>
      <c r="BS335" s="13">
        <f t="shared" si="317"/>
        <v>8018.1749201770026</v>
      </c>
      <c r="BT335">
        <f t="shared" si="335"/>
        <v>380.5073033683434</v>
      </c>
      <c r="BU335" s="13">
        <f t="shared" si="318"/>
        <v>1000.7969427396886</v>
      </c>
      <c r="BV335" s="13">
        <f t="shared" si="336"/>
        <v>357.58283178458066</v>
      </c>
      <c r="BW335" s="13">
        <f t="shared" si="319"/>
        <v>18820.463058691992</v>
      </c>
      <c r="BX335">
        <f t="shared" si="337"/>
        <v>413.93152357707163</v>
      </c>
      <c r="BY335" s="13">
        <f t="shared" si="320"/>
        <v>1000.7969427396886</v>
      </c>
    </row>
    <row r="336" spans="29:77" x14ac:dyDescent="0.2">
      <c r="AC336">
        <v>335</v>
      </c>
      <c r="AD336" s="37">
        <f t="shared" si="291"/>
        <v>4503.4195539657812</v>
      </c>
      <c r="AE336" s="13">
        <f t="shared" si="292"/>
        <v>10690.899893569338</v>
      </c>
      <c r="AF336">
        <f t="shared" si="338"/>
        <v>4535.3326879764363</v>
      </c>
      <c r="AG336" s="13">
        <f t="shared" si="293"/>
        <v>5549.9303857118939</v>
      </c>
      <c r="AH336" s="13">
        <f t="shared" si="321"/>
        <v>4504.9776917865256</v>
      </c>
      <c r="AI336" s="13">
        <f t="shared" si="294"/>
        <v>18820.463058691992</v>
      </c>
      <c r="AJ336">
        <f t="shared" si="322"/>
        <v>4561.1581785288899</v>
      </c>
      <c r="AK336" s="13">
        <f t="shared" si="295"/>
        <v>5549.9303857118939</v>
      </c>
      <c r="AL336" s="37">
        <f t="shared" si="296"/>
        <v>2920.3624522220098</v>
      </c>
      <c r="AM336" s="13">
        <f t="shared" si="297"/>
        <v>13363.624866961673</v>
      </c>
      <c r="AN336">
        <f t="shared" si="323"/>
        <v>2960.2538697353284</v>
      </c>
      <c r="AO336" s="13">
        <f t="shared" si="298"/>
        <v>5104.2411726517294</v>
      </c>
      <c r="AP336" s="13">
        <f t="shared" si="324"/>
        <v>2922.2004777624052</v>
      </c>
      <c r="AQ336" s="13">
        <f t="shared" si="299"/>
        <v>18820.463058691992</v>
      </c>
      <c r="AR336" s="13">
        <f t="shared" si="325"/>
        <v>2978.3809645047695</v>
      </c>
      <c r="AS336" s="38">
        <f t="shared" si="300"/>
        <v>5104.2411726517294</v>
      </c>
      <c r="AT336" s="37">
        <f t="shared" si="301"/>
        <v>1575.2228181052485</v>
      </c>
      <c r="AU336" s="13">
        <f t="shared" si="302"/>
        <v>5345.449946784669</v>
      </c>
      <c r="AV336">
        <f t="shared" si="326"/>
        <v>1591.1793851105758</v>
      </c>
      <c r="AW336" s="13">
        <f t="shared" si="303"/>
        <v>1978.4794576065265</v>
      </c>
      <c r="AX336" s="13">
        <f t="shared" si="327"/>
        <v>1576.0422831813432</v>
      </c>
      <c r="AY336" s="13">
        <f t="shared" si="304"/>
        <v>18820.463058691992</v>
      </c>
      <c r="AZ336">
        <f t="shared" si="328"/>
        <v>1632.2227699237073</v>
      </c>
      <c r="BA336" s="13">
        <f t="shared" si="305"/>
        <v>1978.4794576065265</v>
      </c>
      <c r="BB336" s="37">
        <f t="shared" si="306"/>
        <v>1183.7374981592766</v>
      </c>
      <c r="BC336" s="13">
        <f t="shared" si="307"/>
        <v>8018.1749201770026</v>
      </c>
      <c r="BD336">
        <f t="shared" si="329"/>
        <v>1207.6723486672677</v>
      </c>
      <c r="BE336" s="13">
        <f t="shared" si="308"/>
        <v>1574.3100310468933</v>
      </c>
      <c r="BF336" s="13">
        <f t="shared" si="330"/>
        <v>1184.8195383125708</v>
      </c>
      <c r="BG336" s="13">
        <f t="shared" si="309"/>
        <v>18820.463058691992</v>
      </c>
      <c r="BH336">
        <f t="shared" si="331"/>
        <v>1241.0000250549349</v>
      </c>
      <c r="BI336" s="13">
        <f t="shared" si="310"/>
        <v>1574.3100310468933</v>
      </c>
      <c r="BJ336" s="115">
        <f t="shared" si="311"/>
        <v>2281.2151501403541</v>
      </c>
      <c r="BK336" s="13">
        <f t="shared" si="312"/>
        <v>8018.1749201770026</v>
      </c>
      <c r="BL336">
        <f t="shared" si="332"/>
        <v>2305.1500006483452</v>
      </c>
      <c r="BM336" s="116">
        <f t="shared" si="313"/>
        <v>2285.183881040547</v>
      </c>
      <c r="BN336" s="13">
        <f t="shared" si="333"/>
        <v>2282.2971902936483</v>
      </c>
      <c r="BO336" s="13">
        <f t="shared" si="314"/>
        <v>18820.463058691992</v>
      </c>
      <c r="BP336">
        <f t="shared" si="334"/>
        <v>2338.4776770360127</v>
      </c>
      <c r="BQ336" s="13">
        <f t="shared" si="315"/>
        <v>2285.183881040547</v>
      </c>
      <c r="BR336" s="37">
        <f t="shared" si="316"/>
        <v>356.50079163128652</v>
      </c>
      <c r="BS336" s="13">
        <f t="shared" si="317"/>
        <v>8018.1749201770026</v>
      </c>
      <c r="BT336">
        <f t="shared" si="335"/>
        <v>380.43564213927755</v>
      </c>
      <c r="BU336" s="13">
        <f t="shared" si="318"/>
        <v>1000.7969427396886</v>
      </c>
      <c r="BV336" s="13">
        <f t="shared" si="336"/>
        <v>357.58283178458066</v>
      </c>
      <c r="BW336" s="13">
        <f t="shared" si="319"/>
        <v>18820.463058691992</v>
      </c>
      <c r="BX336">
        <f t="shared" si="337"/>
        <v>413.76331852694483</v>
      </c>
      <c r="BY336" s="13">
        <f t="shared" si="320"/>
        <v>1000.7969427396886</v>
      </c>
    </row>
    <row r="337" spans="29:77" x14ac:dyDescent="0.2">
      <c r="AC337">
        <v>336</v>
      </c>
      <c r="AD337" s="37">
        <f t="shared" si="291"/>
        <v>4503.4195539657812</v>
      </c>
      <c r="AE337" s="13">
        <f t="shared" si="292"/>
        <v>10690.899893569338</v>
      </c>
      <c r="AF337">
        <f t="shared" si="338"/>
        <v>4535.2377084109285</v>
      </c>
      <c r="AG337" s="13">
        <f t="shared" si="293"/>
        <v>5549.9303857118939</v>
      </c>
      <c r="AH337" s="13">
        <f t="shared" si="321"/>
        <v>4504.9776917865256</v>
      </c>
      <c r="AI337" s="13">
        <f t="shared" si="294"/>
        <v>18820.463058691992</v>
      </c>
      <c r="AJ337">
        <f t="shared" si="322"/>
        <v>4560.9909746992998</v>
      </c>
      <c r="AK337" s="13">
        <f t="shared" si="295"/>
        <v>5549.9303857118939</v>
      </c>
      <c r="AL337" s="37">
        <f t="shared" si="296"/>
        <v>2920.3624522220098</v>
      </c>
      <c r="AM337" s="13">
        <f t="shared" si="297"/>
        <v>13363.624866961673</v>
      </c>
      <c r="AN337">
        <f t="shared" si="323"/>
        <v>2960.1351452784434</v>
      </c>
      <c r="AO337" s="13">
        <f t="shared" si="298"/>
        <v>5104.2411726517294</v>
      </c>
      <c r="AP337" s="13">
        <f t="shared" si="324"/>
        <v>2922.2004777624052</v>
      </c>
      <c r="AQ337" s="13">
        <f t="shared" si="299"/>
        <v>18820.463058691992</v>
      </c>
      <c r="AR337" s="13">
        <f t="shared" si="325"/>
        <v>2978.2137606751789</v>
      </c>
      <c r="AS337" s="38">
        <f t="shared" si="300"/>
        <v>5104.2411726517294</v>
      </c>
      <c r="AT337" s="37">
        <f t="shared" si="301"/>
        <v>1575.2228181052485</v>
      </c>
      <c r="AU337" s="13">
        <f t="shared" si="302"/>
        <v>5345.449946784669</v>
      </c>
      <c r="AV337">
        <f t="shared" si="326"/>
        <v>1591.1318953278219</v>
      </c>
      <c r="AW337" s="13">
        <f t="shared" si="303"/>
        <v>1978.4794576065265</v>
      </c>
      <c r="AX337" s="13">
        <f t="shared" si="327"/>
        <v>1576.0422831813432</v>
      </c>
      <c r="AY337" s="13">
        <f t="shared" si="304"/>
        <v>18820.463058691992</v>
      </c>
      <c r="AZ337">
        <f t="shared" si="328"/>
        <v>1632.055566094117</v>
      </c>
      <c r="BA337" s="13">
        <f t="shared" si="305"/>
        <v>1978.4794576065265</v>
      </c>
      <c r="BB337" s="37">
        <f t="shared" si="306"/>
        <v>1183.7374981592766</v>
      </c>
      <c r="BC337" s="13">
        <f t="shared" si="307"/>
        <v>8018.1749201770026</v>
      </c>
      <c r="BD337">
        <f t="shared" si="329"/>
        <v>1207.6011139931368</v>
      </c>
      <c r="BE337" s="13">
        <f t="shared" si="308"/>
        <v>1574.3100310468933</v>
      </c>
      <c r="BF337" s="13">
        <f t="shared" si="330"/>
        <v>1184.8195383125708</v>
      </c>
      <c r="BG337" s="13">
        <f t="shared" si="309"/>
        <v>18820.463058691992</v>
      </c>
      <c r="BH337">
        <f t="shared" si="331"/>
        <v>1240.8328212253446</v>
      </c>
      <c r="BI337" s="13">
        <f t="shared" si="310"/>
        <v>1574.3100310468933</v>
      </c>
      <c r="BJ337" s="115">
        <f t="shared" si="311"/>
        <v>2281.2151501403541</v>
      </c>
      <c r="BK337" s="13">
        <f t="shared" si="312"/>
        <v>8018.1749201770026</v>
      </c>
      <c r="BL337">
        <f t="shared" si="332"/>
        <v>2305.0787659742141</v>
      </c>
      <c r="BM337" s="116">
        <f t="shared" si="313"/>
        <v>2285.183881040547</v>
      </c>
      <c r="BN337" s="13">
        <f t="shared" si="333"/>
        <v>2282.2971902936483</v>
      </c>
      <c r="BO337" s="13">
        <f t="shared" si="314"/>
        <v>18820.463058691992</v>
      </c>
      <c r="BP337">
        <f t="shared" si="334"/>
        <v>2338.3104732064221</v>
      </c>
      <c r="BQ337" s="13">
        <f t="shared" si="315"/>
        <v>2285.183881040547</v>
      </c>
      <c r="BR337" s="37">
        <f t="shared" si="316"/>
        <v>356.50079163128652</v>
      </c>
      <c r="BS337" s="13">
        <f t="shared" si="317"/>
        <v>8018.1749201770026</v>
      </c>
      <c r="BT337">
        <f t="shared" si="335"/>
        <v>380.36440746514666</v>
      </c>
      <c r="BU337" s="13">
        <f t="shared" si="318"/>
        <v>1000.7969427396886</v>
      </c>
      <c r="BV337" s="13">
        <f t="shared" si="336"/>
        <v>357.58283178458066</v>
      </c>
      <c r="BW337" s="13">
        <f t="shared" si="319"/>
        <v>18820.463058691992</v>
      </c>
      <c r="BX337">
        <f t="shared" si="337"/>
        <v>413.59611469735444</v>
      </c>
      <c r="BY337" s="13">
        <f t="shared" si="320"/>
        <v>1000.7969427396886</v>
      </c>
    </row>
    <row r="338" spans="29:77" x14ac:dyDescent="0.2">
      <c r="AC338">
        <v>337</v>
      </c>
      <c r="AD338" s="37">
        <f t="shared" si="291"/>
        <v>4503.4195539657812</v>
      </c>
      <c r="AE338" s="13">
        <f t="shared" si="292"/>
        <v>10690.899893569338</v>
      </c>
      <c r="AF338">
        <f t="shared" si="338"/>
        <v>4535.1432925223671</v>
      </c>
      <c r="AG338" s="13">
        <f t="shared" si="293"/>
        <v>5549.9303857118939</v>
      </c>
      <c r="AH338" s="13">
        <f t="shared" si="321"/>
        <v>4504.9776917865256</v>
      </c>
      <c r="AI338" s="13">
        <f t="shared" si="294"/>
        <v>18820.463058691992</v>
      </c>
      <c r="AJ338">
        <f t="shared" si="322"/>
        <v>4560.8247631773029</v>
      </c>
      <c r="AK338" s="13">
        <f t="shared" si="295"/>
        <v>5549.9303857118939</v>
      </c>
      <c r="AL338" s="37">
        <f t="shared" si="296"/>
        <v>2920.3624522220098</v>
      </c>
      <c r="AM338" s="13">
        <f t="shared" si="297"/>
        <v>13363.624866961673</v>
      </c>
      <c r="AN338">
        <f t="shared" si="323"/>
        <v>2960.0171254177417</v>
      </c>
      <c r="AO338" s="13">
        <f t="shared" si="298"/>
        <v>5104.2411726517294</v>
      </c>
      <c r="AP338" s="13">
        <f t="shared" si="324"/>
        <v>2922.2004777624052</v>
      </c>
      <c r="AQ338" s="13">
        <f t="shared" si="299"/>
        <v>18820.463058691992</v>
      </c>
      <c r="AR338" s="13">
        <f t="shared" si="325"/>
        <v>2978.0475491531824</v>
      </c>
      <c r="AS338" s="38">
        <f t="shared" si="300"/>
        <v>5104.2411726517294</v>
      </c>
      <c r="AT338" s="37">
        <f t="shared" si="301"/>
        <v>1575.2228181052485</v>
      </c>
      <c r="AU338" s="13">
        <f t="shared" si="302"/>
        <v>5345.449946784669</v>
      </c>
      <c r="AV338">
        <f t="shared" si="326"/>
        <v>1591.0846873835412</v>
      </c>
      <c r="AW338" s="13">
        <f t="shared" si="303"/>
        <v>1978.4794576065265</v>
      </c>
      <c r="AX338" s="13">
        <f t="shared" si="327"/>
        <v>1576.0422831813432</v>
      </c>
      <c r="AY338" s="13">
        <f t="shared" si="304"/>
        <v>18820.463058691992</v>
      </c>
      <c r="AZ338">
        <f t="shared" si="328"/>
        <v>1631.8893545721207</v>
      </c>
      <c r="BA338" s="13">
        <f t="shared" si="305"/>
        <v>1978.4794576065265</v>
      </c>
      <c r="BB338" s="37">
        <f t="shared" si="306"/>
        <v>1183.7374981592766</v>
      </c>
      <c r="BC338" s="13">
        <f t="shared" si="307"/>
        <v>8018.1749201770026</v>
      </c>
      <c r="BD338">
        <f t="shared" si="329"/>
        <v>1207.5303020767158</v>
      </c>
      <c r="BE338" s="13">
        <f t="shared" si="308"/>
        <v>1574.3100310468933</v>
      </c>
      <c r="BF338" s="13">
        <f t="shared" si="330"/>
        <v>1184.8195383125708</v>
      </c>
      <c r="BG338" s="13">
        <f t="shared" si="309"/>
        <v>18820.463058691992</v>
      </c>
      <c r="BH338">
        <f t="shared" si="331"/>
        <v>1240.6666097033483</v>
      </c>
      <c r="BI338" s="13">
        <f t="shared" si="310"/>
        <v>1574.3100310468933</v>
      </c>
      <c r="BJ338" s="115">
        <f t="shared" si="311"/>
        <v>2281.2151501403541</v>
      </c>
      <c r="BK338" s="13">
        <f t="shared" si="312"/>
        <v>8018.1749201770026</v>
      </c>
      <c r="BL338">
        <f t="shared" si="332"/>
        <v>2305.0079540577931</v>
      </c>
      <c r="BM338" s="116">
        <f t="shared" si="313"/>
        <v>2285.183881040547</v>
      </c>
      <c r="BN338" s="13">
        <f t="shared" si="333"/>
        <v>2282.2971902936483</v>
      </c>
      <c r="BO338" s="13">
        <f t="shared" si="314"/>
        <v>18820.463058691992</v>
      </c>
      <c r="BP338">
        <f t="shared" si="334"/>
        <v>2338.1442616844256</v>
      </c>
      <c r="BQ338" s="13">
        <f t="shared" si="315"/>
        <v>2285.183881040547</v>
      </c>
      <c r="BR338" s="37">
        <f t="shared" si="316"/>
        <v>356.50079163128652</v>
      </c>
      <c r="BS338" s="13">
        <f t="shared" si="317"/>
        <v>8018.1749201770026</v>
      </c>
      <c r="BT338">
        <f t="shared" si="335"/>
        <v>380.2935955487257</v>
      </c>
      <c r="BU338" s="13">
        <f t="shared" si="318"/>
        <v>1000.7969427396886</v>
      </c>
      <c r="BV338" s="13">
        <f t="shared" si="336"/>
        <v>357.58283178458066</v>
      </c>
      <c r="BW338" s="13">
        <f t="shared" si="319"/>
        <v>18820.463058691992</v>
      </c>
      <c r="BX338">
        <f t="shared" si="337"/>
        <v>413.42990317535811</v>
      </c>
      <c r="BY338" s="13">
        <f t="shared" si="320"/>
        <v>1000.7969427396886</v>
      </c>
    </row>
    <row r="339" spans="29:77" x14ac:dyDescent="0.2">
      <c r="AC339">
        <v>338</v>
      </c>
      <c r="AD339" s="37">
        <f t="shared" si="291"/>
        <v>4503.4195539657812</v>
      </c>
      <c r="AE339" s="13">
        <f t="shared" si="292"/>
        <v>10690.899893569338</v>
      </c>
      <c r="AF339">
        <f t="shared" si="338"/>
        <v>4535.049435307702</v>
      </c>
      <c r="AG339" s="13">
        <f t="shared" si="293"/>
        <v>5549.9303857118939</v>
      </c>
      <c r="AH339" s="13">
        <f t="shared" si="321"/>
        <v>4504.9776917865256</v>
      </c>
      <c r="AI339" s="13">
        <f t="shared" si="294"/>
        <v>18820.463058691992</v>
      </c>
      <c r="AJ339">
        <f t="shared" si="322"/>
        <v>4560.659535155437</v>
      </c>
      <c r="AK339" s="13">
        <f t="shared" si="295"/>
        <v>5549.9303857118939</v>
      </c>
      <c r="AL339" s="37">
        <f t="shared" si="296"/>
        <v>2920.3624522220098</v>
      </c>
      <c r="AM339" s="13">
        <f t="shared" si="297"/>
        <v>13363.624866961673</v>
      </c>
      <c r="AN339">
        <f t="shared" si="323"/>
        <v>2959.8998038994114</v>
      </c>
      <c r="AO339" s="13">
        <f t="shared" si="298"/>
        <v>5104.2411726517294</v>
      </c>
      <c r="AP339" s="13">
        <f t="shared" si="324"/>
        <v>2922.2004777624052</v>
      </c>
      <c r="AQ339" s="13">
        <f t="shared" si="299"/>
        <v>18820.463058691992</v>
      </c>
      <c r="AR339" s="13">
        <f t="shared" si="325"/>
        <v>2977.8823211313165</v>
      </c>
      <c r="AS339" s="38">
        <f t="shared" si="300"/>
        <v>5104.2411726517294</v>
      </c>
      <c r="AT339" s="37">
        <f t="shared" si="301"/>
        <v>1575.2228181052485</v>
      </c>
      <c r="AU339" s="13">
        <f t="shared" si="302"/>
        <v>5345.449946784669</v>
      </c>
      <c r="AV339">
        <f t="shared" si="326"/>
        <v>1591.0377587762091</v>
      </c>
      <c r="AW339" s="13">
        <f t="shared" si="303"/>
        <v>1978.4794576065265</v>
      </c>
      <c r="AX339" s="13">
        <f t="shared" si="327"/>
        <v>1576.0422831813432</v>
      </c>
      <c r="AY339" s="13">
        <f t="shared" si="304"/>
        <v>18820.463058691992</v>
      </c>
      <c r="AZ339">
        <f t="shared" si="328"/>
        <v>1631.7241265502544</v>
      </c>
      <c r="BA339" s="13">
        <f t="shared" si="305"/>
        <v>1978.4794576065265</v>
      </c>
      <c r="BB339" s="37">
        <f t="shared" si="306"/>
        <v>1183.7374981592766</v>
      </c>
      <c r="BC339" s="13">
        <f t="shared" si="307"/>
        <v>8018.1749201770026</v>
      </c>
      <c r="BD339">
        <f t="shared" si="329"/>
        <v>1207.4599091657174</v>
      </c>
      <c r="BE339" s="13">
        <f t="shared" si="308"/>
        <v>1574.3100310468933</v>
      </c>
      <c r="BF339" s="13">
        <f t="shared" si="330"/>
        <v>1184.8195383125708</v>
      </c>
      <c r="BG339" s="13">
        <f t="shared" si="309"/>
        <v>18820.463058691992</v>
      </c>
      <c r="BH339">
        <f t="shared" si="331"/>
        <v>1240.5013816814819</v>
      </c>
      <c r="BI339" s="13">
        <f t="shared" si="310"/>
        <v>1574.3100310468933</v>
      </c>
      <c r="BJ339" s="115">
        <f t="shared" si="311"/>
        <v>2281.2151501403541</v>
      </c>
      <c r="BK339" s="13">
        <f t="shared" si="312"/>
        <v>8018.1749201770026</v>
      </c>
      <c r="BL339">
        <f t="shared" si="332"/>
        <v>2304.9375611467949</v>
      </c>
      <c r="BM339" s="116">
        <f t="shared" si="313"/>
        <v>2285.183881040547</v>
      </c>
      <c r="BN339" s="13">
        <f t="shared" si="333"/>
        <v>2282.2971902936483</v>
      </c>
      <c r="BO339" s="13">
        <f t="shared" si="314"/>
        <v>18820.463058691992</v>
      </c>
      <c r="BP339">
        <f t="shared" si="334"/>
        <v>2337.9790336625597</v>
      </c>
      <c r="BQ339" s="13">
        <f t="shared" si="315"/>
        <v>2285.183881040547</v>
      </c>
      <c r="BR339" s="37">
        <f t="shared" si="316"/>
        <v>356.50079163128652</v>
      </c>
      <c r="BS339" s="13">
        <f t="shared" si="317"/>
        <v>8018.1749201770026</v>
      </c>
      <c r="BT339">
        <f t="shared" si="335"/>
        <v>380.22320263772735</v>
      </c>
      <c r="BU339" s="13">
        <f t="shared" si="318"/>
        <v>1000.7969427396886</v>
      </c>
      <c r="BV339" s="13">
        <f t="shared" si="336"/>
        <v>357.58283178458066</v>
      </c>
      <c r="BW339" s="13">
        <f t="shared" si="319"/>
        <v>18820.463058691992</v>
      </c>
      <c r="BX339">
        <f t="shared" si="337"/>
        <v>413.26467515349191</v>
      </c>
      <c r="BY339" s="13">
        <f t="shared" si="320"/>
        <v>1000.7969427396886</v>
      </c>
    </row>
    <row r="340" spans="29:77" x14ac:dyDescent="0.2">
      <c r="AC340">
        <v>339</v>
      </c>
      <c r="AD340" s="37">
        <f t="shared" si="291"/>
        <v>4503.4195539657812</v>
      </c>
      <c r="AE340" s="13">
        <f t="shared" si="292"/>
        <v>10690.899893569338</v>
      </c>
      <c r="AF340">
        <f t="shared" si="338"/>
        <v>4534.956131822918</v>
      </c>
      <c r="AG340" s="13">
        <f t="shared" si="293"/>
        <v>5549.9303857118939</v>
      </c>
      <c r="AH340" s="13">
        <f t="shared" si="321"/>
        <v>4504.9776917865256</v>
      </c>
      <c r="AI340" s="13">
        <f t="shared" si="294"/>
        <v>18820.463058691992</v>
      </c>
      <c r="AJ340">
        <f t="shared" si="322"/>
        <v>4560.4952819301598</v>
      </c>
      <c r="AK340" s="13">
        <f t="shared" si="295"/>
        <v>5549.9303857118939</v>
      </c>
      <c r="AL340" s="37">
        <f t="shared" si="296"/>
        <v>2920.3624522220098</v>
      </c>
      <c r="AM340" s="13">
        <f t="shared" si="297"/>
        <v>13363.624866961673</v>
      </c>
      <c r="AN340">
        <f t="shared" si="323"/>
        <v>2959.7831745434305</v>
      </c>
      <c r="AO340" s="13">
        <f t="shared" si="298"/>
        <v>5104.2411726517294</v>
      </c>
      <c r="AP340" s="13">
        <f t="shared" si="324"/>
        <v>2922.2004777624052</v>
      </c>
      <c r="AQ340" s="13">
        <f t="shared" si="299"/>
        <v>18820.463058691992</v>
      </c>
      <c r="AR340" s="13">
        <f t="shared" si="325"/>
        <v>2977.7180679060393</v>
      </c>
      <c r="AS340" s="38">
        <f t="shared" si="300"/>
        <v>5104.2411726517294</v>
      </c>
      <c r="AT340" s="37">
        <f t="shared" si="301"/>
        <v>1575.2228181052485</v>
      </c>
      <c r="AU340" s="13">
        <f t="shared" si="302"/>
        <v>5345.449946784669</v>
      </c>
      <c r="AV340">
        <f t="shared" si="326"/>
        <v>1590.9911070338169</v>
      </c>
      <c r="AW340" s="13">
        <f t="shared" si="303"/>
        <v>1978.4794576065265</v>
      </c>
      <c r="AX340" s="13">
        <f t="shared" si="327"/>
        <v>1576.0422831813432</v>
      </c>
      <c r="AY340" s="13">
        <f t="shared" si="304"/>
        <v>18820.463058691992</v>
      </c>
      <c r="AZ340">
        <f t="shared" si="328"/>
        <v>1631.5598733249774</v>
      </c>
      <c r="BA340" s="13">
        <f t="shared" si="305"/>
        <v>1978.4794576065265</v>
      </c>
      <c r="BB340" s="37">
        <f t="shared" si="306"/>
        <v>1183.7374981592766</v>
      </c>
      <c r="BC340" s="13">
        <f t="shared" si="307"/>
        <v>8018.1749201770026</v>
      </c>
      <c r="BD340">
        <f t="shared" si="329"/>
        <v>1207.3899315521292</v>
      </c>
      <c r="BE340" s="13">
        <f t="shared" si="308"/>
        <v>1574.3100310468933</v>
      </c>
      <c r="BF340" s="13">
        <f t="shared" si="330"/>
        <v>1184.8195383125708</v>
      </c>
      <c r="BG340" s="13">
        <f t="shared" si="309"/>
        <v>18820.463058691992</v>
      </c>
      <c r="BH340">
        <f t="shared" si="331"/>
        <v>1240.3371284562049</v>
      </c>
      <c r="BI340" s="13">
        <f t="shared" si="310"/>
        <v>1574.3100310468933</v>
      </c>
      <c r="BJ340" s="115">
        <f t="shared" si="311"/>
        <v>2281.2151501403541</v>
      </c>
      <c r="BK340" s="13">
        <f t="shared" si="312"/>
        <v>8018.1749201770026</v>
      </c>
      <c r="BL340">
        <f t="shared" si="332"/>
        <v>2304.8675835332065</v>
      </c>
      <c r="BM340" s="116">
        <f t="shared" si="313"/>
        <v>2285.183881040547</v>
      </c>
      <c r="BN340" s="13">
        <f t="shared" si="333"/>
        <v>2282.2971902936483</v>
      </c>
      <c r="BO340" s="13">
        <f t="shared" si="314"/>
        <v>18820.463058691992</v>
      </c>
      <c r="BP340">
        <f t="shared" si="334"/>
        <v>2337.8147804372825</v>
      </c>
      <c r="BQ340" s="13">
        <f t="shared" si="315"/>
        <v>2285.183881040547</v>
      </c>
      <c r="BR340" s="37">
        <f t="shared" si="316"/>
        <v>356.50079163128652</v>
      </c>
      <c r="BS340" s="13">
        <f t="shared" si="317"/>
        <v>8018.1749201770026</v>
      </c>
      <c r="BT340">
        <f t="shared" si="335"/>
        <v>380.15322502413903</v>
      </c>
      <c r="BU340" s="13">
        <f t="shared" si="318"/>
        <v>1000.7969427396886</v>
      </c>
      <c r="BV340" s="13">
        <f t="shared" si="336"/>
        <v>357.58283178458066</v>
      </c>
      <c r="BW340" s="13">
        <f t="shared" si="319"/>
        <v>18820.463058691992</v>
      </c>
      <c r="BX340">
        <f t="shared" si="337"/>
        <v>413.10042192821487</v>
      </c>
      <c r="BY340" s="13">
        <f t="shared" si="320"/>
        <v>1000.7969427396886</v>
      </c>
    </row>
    <row r="341" spans="29:77" x14ac:dyDescent="0.2">
      <c r="AC341">
        <v>340</v>
      </c>
      <c r="AD341" s="37">
        <f t="shared" si="291"/>
        <v>4503.4195539657812</v>
      </c>
      <c r="AE341" s="13">
        <f t="shared" si="292"/>
        <v>10690.899893569338</v>
      </c>
      <c r="AF341">
        <f t="shared" si="338"/>
        <v>4534.8633771821615</v>
      </c>
      <c r="AG341" s="13">
        <f t="shared" si="293"/>
        <v>5549.9303857118939</v>
      </c>
      <c r="AH341" s="13">
        <f t="shared" si="321"/>
        <v>4504.9776917865256</v>
      </c>
      <c r="AI341" s="13">
        <f t="shared" si="294"/>
        <v>18820.463058691992</v>
      </c>
      <c r="AJ341">
        <f t="shared" si="322"/>
        <v>4560.3319949003253</v>
      </c>
      <c r="AK341" s="13">
        <f t="shared" si="295"/>
        <v>5549.9303857118939</v>
      </c>
      <c r="AL341" s="37">
        <f t="shared" si="296"/>
        <v>2920.3624522220098</v>
      </c>
      <c r="AM341" s="13">
        <f t="shared" si="297"/>
        <v>13363.624866961673</v>
      </c>
      <c r="AN341">
        <f t="shared" si="323"/>
        <v>2959.6672312424853</v>
      </c>
      <c r="AO341" s="13">
        <f t="shared" si="298"/>
        <v>5104.2411726517294</v>
      </c>
      <c r="AP341" s="13">
        <f t="shared" si="324"/>
        <v>2922.2004777624052</v>
      </c>
      <c r="AQ341" s="13">
        <f t="shared" si="299"/>
        <v>18820.463058691992</v>
      </c>
      <c r="AR341" s="13">
        <f t="shared" si="325"/>
        <v>2977.5547808762053</v>
      </c>
      <c r="AS341" s="38">
        <f t="shared" si="300"/>
        <v>5104.2411726517294</v>
      </c>
      <c r="AT341" s="37">
        <f t="shared" si="301"/>
        <v>1575.2228181052485</v>
      </c>
      <c r="AU341" s="13">
        <f t="shared" si="302"/>
        <v>5345.449946784669</v>
      </c>
      <c r="AV341">
        <f t="shared" si="326"/>
        <v>1590.9447297134386</v>
      </c>
      <c r="AW341" s="13">
        <f t="shared" si="303"/>
        <v>1978.4794576065265</v>
      </c>
      <c r="AX341" s="13">
        <f t="shared" si="327"/>
        <v>1576.0422831813432</v>
      </c>
      <c r="AY341" s="13">
        <f t="shared" si="304"/>
        <v>18820.463058691992</v>
      </c>
      <c r="AZ341">
        <f t="shared" si="328"/>
        <v>1631.3965862951432</v>
      </c>
      <c r="BA341" s="13">
        <f t="shared" si="305"/>
        <v>1978.4794576065265</v>
      </c>
      <c r="BB341" s="37">
        <f t="shared" si="306"/>
        <v>1183.7374981592766</v>
      </c>
      <c r="BC341" s="13">
        <f t="shared" si="307"/>
        <v>8018.1749201770026</v>
      </c>
      <c r="BD341">
        <f t="shared" si="329"/>
        <v>1207.320365571562</v>
      </c>
      <c r="BE341" s="13">
        <f t="shared" si="308"/>
        <v>1574.3100310468933</v>
      </c>
      <c r="BF341" s="13">
        <f t="shared" si="330"/>
        <v>1184.8195383125708</v>
      </c>
      <c r="BG341" s="13">
        <f t="shared" si="309"/>
        <v>18820.463058691992</v>
      </c>
      <c r="BH341">
        <f t="shared" si="331"/>
        <v>1240.1738414263707</v>
      </c>
      <c r="BI341" s="13">
        <f t="shared" si="310"/>
        <v>1574.3100310468933</v>
      </c>
      <c r="BJ341" s="115">
        <f t="shared" si="311"/>
        <v>2281.2151501403541</v>
      </c>
      <c r="BK341" s="13">
        <f t="shared" si="312"/>
        <v>8018.1749201770026</v>
      </c>
      <c r="BL341">
        <f t="shared" si="332"/>
        <v>2304.7980175526395</v>
      </c>
      <c r="BM341" s="116">
        <f t="shared" si="313"/>
        <v>2285.183881040547</v>
      </c>
      <c r="BN341" s="13">
        <f t="shared" si="333"/>
        <v>2282.2971902936483</v>
      </c>
      <c r="BO341" s="13">
        <f t="shared" si="314"/>
        <v>18820.463058691992</v>
      </c>
      <c r="BP341">
        <f t="shared" si="334"/>
        <v>2337.6514934074485</v>
      </c>
      <c r="BQ341" s="13">
        <f t="shared" si="315"/>
        <v>2285.183881040547</v>
      </c>
      <c r="BR341" s="37">
        <f t="shared" si="316"/>
        <v>356.50079163128652</v>
      </c>
      <c r="BS341" s="13">
        <f t="shared" si="317"/>
        <v>8018.1749201770026</v>
      </c>
      <c r="BT341">
        <f t="shared" si="335"/>
        <v>380.0836590435718</v>
      </c>
      <c r="BU341" s="13">
        <f t="shared" si="318"/>
        <v>1000.7969427396886</v>
      </c>
      <c r="BV341" s="13">
        <f t="shared" si="336"/>
        <v>357.58283178458066</v>
      </c>
      <c r="BW341" s="13">
        <f t="shared" si="319"/>
        <v>18820.463058691992</v>
      </c>
      <c r="BX341">
        <f t="shared" si="337"/>
        <v>412.93713489838063</v>
      </c>
      <c r="BY341" s="13">
        <f t="shared" si="320"/>
        <v>1000.7969427396886</v>
      </c>
    </row>
    <row r="342" spans="29:77" x14ac:dyDescent="0.2">
      <c r="AC342">
        <v>341</v>
      </c>
      <c r="AD342" s="37">
        <f t="shared" si="291"/>
        <v>4503.4195539657812</v>
      </c>
      <c r="AE342" s="13">
        <f t="shared" si="292"/>
        <v>10690.899893569338</v>
      </c>
      <c r="AF342">
        <f t="shared" si="338"/>
        <v>4534.7711665568941</v>
      </c>
      <c r="AG342" s="13">
        <f t="shared" si="293"/>
        <v>5549.9303857118939</v>
      </c>
      <c r="AH342" s="13">
        <f t="shared" si="321"/>
        <v>4504.9776917865256</v>
      </c>
      <c r="AI342" s="13">
        <f t="shared" si="294"/>
        <v>18820.463058691992</v>
      </c>
      <c r="AJ342">
        <f t="shared" si="322"/>
        <v>4560.1696655656806</v>
      </c>
      <c r="AK342" s="13">
        <f t="shared" si="295"/>
        <v>5549.9303857118939</v>
      </c>
      <c r="AL342" s="37">
        <f t="shared" si="296"/>
        <v>2920.3624522220098</v>
      </c>
      <c r="AM342" s="13">
        <f t="shared" si="297"/>
        <v>13363.624866961673</v>
      </c>
      <c r="AN342">
        <f t="shared" si="323"/>
        <v>2959.5519679609001</v>
      </c>
      <c r="AO342" s="13">
        <f t="shared" si="298"/>
        <v>5104.2411726517294</v>
      </c>
      <c r="AP342" s="13">
        <f t="shared" si="324"/>
        <v>2922.2004777624052</v>
      </c>
      <c r="AQ342" s="13">
        <f t="shared" si="299"/>
        <v>18820.463058691992</v>
      </c>
      <c r="AR342" s="13">
        <f t="shared" si="325"/>
        <v>2977.3924515415606</v>
      </c>
      <c r="AS342" s="38">
        <f t="shared" si="300"/>
        <v>5104.2411726517294</v>
      </c>
      <c r="AT342" s="37">
        <f t="shared" si="301"/>
        <v>1575.2228181052485</v>
      </c>
      <c r="AU342" s="13">
        <f t="shared" si="302"/>
        <v>5345.449946784669</v>
      </c>
      <c r="AV342">
        <f t="shared" si="326"/>
        <v>1590.8986244008047</v>
      </c>
      <c r="AW342" s="13">
        <f t="shared" si="303"/>
        <v>1978.4794576065265</v>
      </c>
      <c r="AX342" s="13">
        <f t="shared" si="327"/>
        <v>1576.0422831813432</v>
      </c>
      <c r="AY342" s="13">
        <f t="shared" si="304"/>
        <v>18820.463058691992</v>
      </c>
      <c r="AZ342">
        <f t="shared" si="328"/>
        <v>1631.2342569604987</v>
      </c>
      <c r="BA342" s="13">
        <f t="shared" si="305"/>
        <v>1978.4794576065265</v>
      </c>
      <c r="BB342" s="37">
        <f t="shared" si="306"/>
        <v>1183.7374981592766</v>
      </c>
      <c r="BC342" s="13">
        <f t="shared" si="307"/>
        <v>8018.1749201770026</v>
      </c>
      <c r="BD342">
        <f t="shared" si="329"/>
        <v>1207.251207602611</v>
      </c>
      <c r="BE342" s="13">
        <f t="shared" si="308"/>
        <v>1574.3100310468933</v>
      </c>
      <c r="BF342" s="13">
        <f t="shared" si="330"/>
        <v>1184.8195383125708</v>
      </c>
      <c r="BG342" s="13">
        <f t="shared" si="309"/>
        <v>18820.463058691992</v>
      </c>
      <c r="BH342">
        <f t="shared" si="331"/>
        <v>1240.0115120917262</v>
      </c>
      <c r="BI342" s="13">
        <f t="shared" si="310"/>
        <v>1574.3100310468933</v>
      </c>
      <c r="BJ342" s="115">
        <f t="shared" si="311"/>
        <v>2281.2151501403541</v>
      </c>
      <c r="BK342" s="13">
        <f t="shared" si="312"/>
        <v>8018.1749201770026</v>
      </c>
      <c r="BL342">
        <f t="shared" si="332"/>
        <v>2304.7288595836885</v>
      </c>
      <c r="BM342" s="116">
        <f t="shared" si="313"/>
        <v>2285.183881040547</v>
      </c>
      <c r="BN342" s="13">
        <f t="shared" si="333"/>
        <v>2282.2971902936483</v>
      </c>
      <c r="BO342" s="13">
        <f t="shared" si="314"/>
        <v>18820.463058691992</v>
      </c>
      <c r="BP342">
        <f t="shared" si="334"/>
        <v>2337.4891640728038</v>
      </c>
      <c r="BQ342" s="13">
        <f t="shared" si="315"/>
        <v>2285.183881040547</v>
      </c>
      <c r="BR342" s="37">
        <f t="shared" si="316"/>
        <v>356.50079163128652</v>
      </c>
      <c r="BS342" s="13">
        <f t="shared" si="317"/>
        <v>8018.1749201770026</v>
      </c>
      <c r="BT342">
        <f t="shared" si="335"/>
        <v>380.01450107462085</v>
      </c>
      <c r="BU342" s="13">
        <f t="shared" si="318"/>
        <v>1000.7969427396886</v>
      </c>
      <c r="BV342" s="13">
        <f t="shared" si="336"/>
        <v>357.58283178458066</v>
      </c>
      <c r="BW342" s="13">
        <f t="shared" si="319"/>
        <v>18820.463058691992</v>
      </c>
      <c r="BX342">
        <f t="shared" si="337"/>
        <v>412.77480556373609</v>
      </c>
      <c r="BY342" s="13">
        <f t="shared" si="320"/>
        <v>1000.7969427396886</v>
      </c>
    </row>
    <row r="343" spans="29:77" x14ac:dyDescent="0.2">
      <c r="AC343">
        <v>342</v>
      </c>
      <c r="AD343" s="37">
        <f t="shared" si="291"/>
        <v>4503.4195539657812</v>
      </c>
      <c r="AE343" s="13">
        <f t="shared" si="292"/>
        <v>10690.899893569338</v>
      </c>
      <c r="AF343">
        <f t="shared" si="338"/>
        <v>4534.679495175048</v>
      </c>
      <c r="AG343" s="13">
        <f t="shared" si="293"/>
        <v>5549.9303857118939</v>
      </c>
      <c r="AH343" s="13">
        <f t="shared" si="321"/>
        <v>4504.9776917865256</v>
      </c>
      <c r="AI343" s="13">
        <f t="shared" si="294"/>
        <v>18820.463058691992</v>
      </c>
      <c r="AJ343">
        <f t="shared" si="322"/>
        <v>4560.0082855253913</v>
      </c>
      <c r="AK343" s="13">
        <f t="shared" si="295"/>
        <v>5549.9303857118939</v>
      </c>
      <c r="AL343" s="37">
        <f t="shared" si="296"/>
        <v>2920.3624522220098</v>
      </c>
      <c r="AM343" s="13">
        <f t="shared" si="297"/>
        <v>13363.624866961673</v>
      </c>
      <c r="AN343">
        <f t="shared" si="323"/>
        <v>2959.4373787335935</v>
      </c>
      <c r="AO343" s="13">
        <f t="shared" si="298"/>
        <v>5104.2411726517294</v>
      </c>
      <c r="AP343" s="13">
        <f t="shared" si="324"/>
        <v>2922.2004777624052</v>
      </c>
      <c r="AQ343" s="13">
        <f t="shared" si="299"/>
        <v>18820.463058691992</v>
      </c>
      <c r="AR343" s="13">
        <f t="shared" si="325"/>
        <v>2977.2310715012704</v>
      </c>
      <c r="AS343" s="38">
        <f t="shared" si="300"/>
        <v>5104.2411726517294</v>
      </c>
      <c r="AT343" s="37">
        <f t="shared" si="301"/>
        <v>1575.2228181052485</v>
      </c>
      <c r="AU343" s="13">
        <f t="shared" si="302"/>
        <v>5345.449946784669</v>
      </c>
      <c r="AV343">
        <f t="shared" si="326"/>
        <v>1590.8527887098821</v>
      </c>
      <c r="AW343" s="13">
        <f t="shared" si="303"/>
        <v>1978.4794576065265</v>
      </c>
      <c r="AX343" s="13">
        <f t="shared" si="327"/>
        <v>1576.0422831813432</v>
      </c>
      <c r="AY343" s="13">
        <f t="shared" si="304"/>
        <v>18820.463058691992</v>
      </c>
      <c r="AZ343">
        <f t="shared" si="328"/>
        <v>1631.0728769202087</v>
      </c>
      <c r="BA343" s="13">
        <f t="shared" si="305"/>
        <v>1978.4794576065265</v>
      </c>
      <c r="BB343" s="37">
        <f t="shared" si="306"/>
        <v>1183.7374981592766</v>
      </c>
      <c r="BC343" s="13">
        <f t="shared" si="307"/>
        <v>8018.1749201770026</v>
      </c>
      <c r="BD343">
        <f t="shared" si="329"/>
        <v>1207.1824540662269</v>
      </c>
      <c r="BE343" s="13">
        <f t="shared" si="308"/>
        <v>1574.3100310468933</v>
      </c>
      <c r="BF343" s="13">
        <f t="shared" si="330"/>
        <v>1184.8195383125708</v>
      </c>
      <c r="BG343" s="13">
        <f t="shared" si="309"/>
        <v>18820.463058691992</v>
      </c>
      <c r="BH343">
        <f t="shared" si="331"/>
        <v>1239.8501320514363</v>
      </c>
      <c r="BI343" s="13">
        <f t="shared" si="310"/>
        <v>1574.3100310468933</v>
      </c>
      <c r="BJ343" s="115">
        <f t="shared" si="311"/>
        <v>2281.2151501403541</v>
      </c>
      <c r="BK343" s="13">
        <f t="shared" si="312"/>
        <v>8018.1749201770026</v>
      </c>
      <c r="BL343">
        <f t="shared" si="332"/>
        <v>2304.6601060473045</v>
      </c>
      <c r="BM343" s="116">
        <f t="shared" si="313"/>
        <v>2285.183881040547</v>
      </c>
      <c r="BN343" s="13">
        <f t="shared" si="333"/>
        <v>2282.2971902936483</v>
      </c>
      <c r="BO343" s="13">
        <f t="shared" si="314"/>
        <v>18820.463058691992</v>
      </c>
      <c r="BP343">
        <f t="shared" si="334"/>
        <v>2337.3277840325136</v>
      </c>
      <c r="BQ343" s="13">
        <f t="shared" si="315"/>
        <v>2285.183881040547</v>
      </c>
      <c r="BR343" s="37">
        <f t="shared" si="316"/>
        <v>356.50079163128652</v>
      </c>
      <c r="BS343" s="13">
        <f t="shared" si="317"/>
        <v>8018.1749201770026</v>
      </c>
      <c r="BT343">
        <f t="shared" si="335"/>
        <v>379.94574753823684</v>
      </c>
      <c r="BU343" s="13">
        <f t="shared" si="318"/>
        <v>1000.7969427396886</v>
      </c>
      <c r="BV343" s="13">
        <f t="shared" si="336"/>
        <v>357.58283178458066</v>
      </c>
      <c r="BW343" s="13">
        <f t="shared" si="319"/>
        <v>18820.463058691992</v>
      </c>
      <c r="BX343">
        <f t="shared" si="337"/>
        <v>412.61342552344615</v>
      </c>
      <c r="BY343" s="13">
        <f t="shared" si="320"/>
        <v>1000.7969427396886</v>
      </c>
    </row>
    <row r="344" spans="29:77" x14ac:dyDescent="0.2">
      <c r="AC344">
        <v>343</v>
      </c>
      <c r="AD344" s="37">
        <f t="shared" si="291"/>
        <v>4503.4195539657812</v>
      </c>
      <c r="AE344" s="13">
        <f t="shared" si="292"/>
        <v>10690.899893569338</v>
      </c>
      <c r="AF344">
        <f t="shared" si="338"/>
        <v>4534.5883583202112</v>
      </c>
      <c r="AG344" s="13">
        <f t="shared" si="293"/>
        <v>5549.9303857118939</v>
      </c>
      <c r="AH344" s="13">
        <f t="shared" si="321"/>
        <v>4504.9776917865256</v>
      </c>
      <c r="AI344" s="13">
        <f t="shared" si="294"/>
        <v>18820.463058691992</v>
      </c>
      <c r="AJ344">
        <f t="shared" si="322"/>
        <v>4559.8478464765894</v>
      </c>
      <c r="AK344" s="13">
        <f t="shared" si="295"/>
        <v>5549.9303857118939</v>
      </c>
      <c r="AL344" s="37">
        <f t="shared" si="296"/>
        <v>2920.3624522220098</v>
      </c>
      <c r="AM344" s="13">
        <f t="shared" si="297"/>
        <v>13363.624866961673</v>
      </c>
      <c r="AN344">
        <f t="shared" si="323"/>
        <v>2959.3234576650466</v>
      </c>
      <c r="AO344" s="13">
        <f t="shared" si="298"/>
        <v>5104.2411726517294</v>
      </c>
      <c r="AP344" s="13">
        <f t="shared" si="324"/>
        <v>2922.2004777624052</v>
      </c>
      <c r="AQ344" s="13">
        <f t="shared" si="299"/>
        <v>18820.463058691992</v>
      </c>
      <c r="AR344" s="13">
        <f t="shared" si="325"/>
        <v>2977.0706324524695</v>
      </c>
      <c r="AS344" s="38">
        <f t="shared" si="300"/>
        <v>5104.2411726517294</v>
      </c>
      <c r="AT344" s="37">
        <f t="shared" si="301"/>
        <v>1575.2228181052485</v>
      </c>
      <c r="AU344" s="13">
        <f t="shared" si="302"/>
        <v>5345.449946784669</v>
      </c>
      <c r="AV344">
        <f t="shared" si="326"/>
        <v>1590.8072202824633</v>
      </c>
      <c r="AW344" s="13">
        <f t="shared" si="303"/>
        <v>1978.4794576065265</v>
      </c>
      <c r="AX344" s="13">
        <f t="shared" si="327"/>
        <v>1576.0422831813432</v>
      </c>
      <c r="AY344" s="13">
        <f t="shared" si="304"/>
        <v>18820.463058691992</v>
      </c>
      <c r="AZ344">
        <f t="shared" si="328"/>
        <v>1630.9124378714073</v>
      </c>
      <c r="BA344" s="13">
        <f t="shared" si="305"/>
        <v>1978.4794576065265</v>
      </c>
      <c r="BB344" s="37">
        <f t="shared" si="306"/>
        <v>1183.7374981592766</v>
      </c>
      <c r="BC344" s="13">
        <f t="shared" si="307"/>
        <v>8018.1749201770026</v>
      </c>
      <c r="BD344">
        <f t="shared" si="329"/>
        <v>1207.1141014250989</v>
      </c>
      <c r="BE344" s="13">
        <f t="shared" si="308"/>
        <v>1574.3100310468933</v>
      </c>
      <c r="BF344" s="13">
        <f t="shared" si="330"/>
        <v>1184.8195383125708</v>
      </c>
      <c r="BG344" s="13">
        <f t="shared" si="309"/>
        <v>18820.463058691992</v>
      </c>
      <c r="BH344">
        <f t="shared" si="331"/>
        <v>1239.6896930026348</v>
      </c>
      <c r="BI344" s="13">
        <f t="shared" si="310"/>
        <v>1574.3100310468933</v>
      </c>
      <c r="BJ344" s="115">
        <f t="shared" si="311"/>
        <v>2281.2151501403541</v>
      </c>
      <c r="BK344" s="13">
        <f t="shared" si="312"/>
        <v>8018.1749201770026</v>
      </c>
      <c r="BL344">
        <f t="shared" si="332"/>
        <v>2304.5917534061764</v>
      </c>
      <c r="BM344" s="116">
        <f t="shared" si="313"/>
        <v>2285.183881040547</v>
      </c>
      <c r="BN344" s="13">
        <f t="shared" si="333"/>
        <v>2282.2971902936483</v>
      </c>
      <c r="BO344" s="13">
        <f t="shared" si="314"/>
        <v>18820.463058691992</v>
      </c>
      <c r="BP344">
        <f t="shared" si="334"/>
        <v>2337.1673449837126</v>
      </c>
      <c r="BQ344" s="13">
        <f t="shared" si="315"/>
        <v>2285.183881040547</v>
      </c>
      <c r="BR344" s="37">
        <f t="shared" si="316"/>
        <v>356.50079163128652</v>
      </c>
      <c r="BS344" s="13">
        <f t="shared" si="317"/>
        <v>8018.1749201770026</v>
      </c>
      <c r="BT344">
        <f t="shared" si="335"/>
        <v>379.87739489710867</v>
      </c>
      <c r="BU344" s="13">
        <f t="shared" si="318"/>
        <v>1000.7969427396886</v>
      </c>
      <c r="BV344" s="13">
        <f t="shared" si="336"/>
        <v>357.58283178458066</v>
      </c>
      <c r="BW344" s="13">
        <f t="shared" si="319"/>
        <v>18820.463058691992</v>
      </c>
      <c r="BX344">
        <f t="shared" si="337"/>
        <v>412.45298647464477</v>
      </c>
      <c r="BY344" s="13">
        <f t="shared" si="320"/>
        <v>1000.7969427396886</v>
      </c>
    </row>
    <row r="345" spans="29:77" x14ac:dyDescent="0.2">
      <c r="AC345">
        <v>344</v>
      </c>
      <c r="AD345" s="37">
        <f t="shared" si="291"/>
        <v>4503.4195539657812</v>
      </c>
      <c r="AE345" s="13">
        <f t="shared" si="292"/>
        <v>10690.899893569338</v>
      </c>
      <c r="AF345">
        <f t="shared" si="338"/>
        <v>4534.4977513308086</v>
      </c>
      <c r="AG345" s="13">
        <f t="shared" si="293"/>
        <v>5549.9303857118939</v>
      </c>
      <c r="AH345" s="13">
        <f t="shared" si="321"/>
        <v>4504.9776917865256</v>
      </c>
      <c r="AI345" s="13">
        <f t="shared" si="294"/>
        <v>18820.463058691992</v>
      </c>
      <c r="AJ345">
        <f t="shared" si="322"/>
        <v>4559.6883402129561</v>
      </c>
      <c r="AK345" s="13">
        <f t="shared" si="295"/>
        <v>5549.9303857118939</v>
      </c>
      <c r="AL345" s="37">
        <f t="shared" si="296"/>
        <v>2920.3624522220098</v>
      </c>
      <c r="AM345" s="13">
        <f t="shared" si="297"/>
        <v>13363.624866961673</v>
      </c>
      <c r="AN345">
        <f t="shared" si="323"/>
        <v>2959.2101989282937</v>
      </c>
      <c r="AO345" s="13">
        <f t="shared" si="298"/>
        <v>5104.2411726517294</v>
      </c>
      <c r="AP345" s="13">
        <f t="shared" si="324"/>
        <v>2922.2004777624052</v>
      </c>
      <c r="AQ345" s="13">
        <f t="shared" si="299"/>
        <v>18820.463058691992</v>
      </c>
      <c r="AR345" s="13">
        <f t="shared" si="325"/>
        <v>2976.9111261888352</v>
      </c>
      <c r="AS345" s="38">
        <f t="shared" si="300"/>
        <v>5104.2411726517294</v>
      </c>
      <c r="AT345" s="37">
        <f t="shared" si="301"/>
        <v>1575.2228181052485</v>
      </c>
      <c r="AU345" s="13">
        <f t="shared" si="302"/>
        <v>5345.449946784669</v>
      </c>
      <c r="AV345">
        <f t="shared" si="326"/>
        <v>1590.7619167877622</v>
      </c>
      <c r="AW345" s="13">
        <f t="shared" si="303"/>
        <v>1978.4794576065265</v>
      </c>
      <c r="AX345" s="13">
        <f t="shared" si="327"/>
        <v>1576.0422831813432</v>
      </c>
      <c r="AY345" s="13">
        <f t="shared" si="304"/>
        <v>18820.463058691992</v>
      </c>
      <c r="AZ345">
        <f t="shared" si="328"/>
        <v>1630.7529316077735</v>
      </c>
      <c r="BA345" s="13">
        <f t="shared" si="305"/>
        <v>1978.4794576065265</v>
      </c>
      <c r="BB345" s="37">
        <f t="shared" si="306"/>
        <v>1183.7374981592766</v>
      </c>
      <c r="BC345" s="13">
        <f t="shared" si="307"/>
        <v>8018.1749201770026</v>
      </c>
      <c r="BD345">
        <f t="shared" si="329"/>
        <v>1207.0461461830469</v>
      </c>
      <c r="BE345" s="13">
        <f t="shared" si="308"/>
        <v>1574.3100310468933</v>
      </c>
      <c r="BF345" s="13">
        <f t="shared" si="330"/>
        <v>1184.8195383125708</v>
      </c>
      <c r="BG345" s="13">
        <f t="shared" si="309"/>
        <v>18820.463058691992</v>
      </c>
      <c r="BH345">
        <f t="shared" si="331"/>
        <v>1239.530186739001</v>
      </c>
      <c r="BI345" s="13">
        <f t="shared" si="310"/>
        <v>1574.3100310468933</v>
      </c>
      <c r="BJ345" s="115">
        <f t="shared" si="311"/>
        <v>2281.2151501403541</v>
      </c>
      <c r="BK345" s="13">
        <f t="shared" si="312"/>
        <v>8018.1749201770026</v>
      </c>
      <c r="BL345">
        <f t="shared" si="332"/>
        <v>2304.5237981641244</v>
      </c>
      <c r="BM345" s="116">
        <f t="shared" si="313"/>
        <v>2285.183881040547</v>
      </c>
      <c r="BN345" s="13">
        <f t="shared" si="333"/>
        <v>2282.2971902936483</v>
      </c>
      <c r="BO345" s="13">
        <f t="shared" si="314"/>
        <v>18820.463058691992</v>
      </c>
      <c r="BP345">
        <f t="shared" si="334"/>
        <v>2337.0078387200783</v>
      </c>
      <c r="BQ345" s="13">
        <f t="shared" si="315"/>
        <v>2285.183881040547</v>
      </c>
      <c r="BR345" s="37">
        <f t="shared" si="316"/>
        <v>356.50079163128652</v>
      </c>
      <c r="BS345" s="13">
        <f t="shared" si="317"/>
        <v>8018.1749201770026</v>
      </c>
      <c r="BT345">
        <f t="shared" si="335"/>
        <v>379.80943965505685</v>
      </c>
      <c r="BU345" s="13">
        <f t="shared" si="318"/>
        <v>1000.7969427396886</v>
      </c>
      <c r="BV345" s="13">
        <f t="shared" si="336"/>
        <v>357.58283178458066</v>
      </c>
      <c r="BW345" s="13">
        <f t="shared" si="319"/>
        <v>18820.463058691992</v>
      </c>
      <c r="BX345">
        <f t="shared" si="337"/>
        <v>412.29348021101089</v>
      </c>
      <c r="BY345" s="13">
        <f t="shared" si="320"/>
        <v>1000.7969427396886</v>
      </c>
    </row>
    <row r="346" spans="29:77" x14ac:dyDescent="0.2">
      <c r="AC346">
        <v>345</v>
      </c>
      <c r="AD346" s="37">
        <f t="shared" si="291"/>
        <v>4503.4195539657812</v>
      </c>
      <c r="AE346" s="13">
        <f t="shared" si="292"/>
        <v>10690.899893569338</v>
      </c>
      <c r="AF346">
        <f t="shared" si="338"/>
        <v>4534.4076695993153</v>
      </c>
      <c r="AG346" s="13">
        <f t="shared" si="293"/>
        <v>5549.9303857118939</v>
      </c>
      <c r="AH346" s="13">
        <f t="shared" si="321"/>
        <v>4504.9776917865256</v>
      </c>
      <c r="AI346" s="13">
        <f t="shared" si="294"/>
        <v>18820.463058691992</v>
      </c>
      <c r="AJ346">
        <f t="shared" si="322"/>
        <v>4559.5297586233137</v>
      </c>
      <c r="AK346" s="13">
        <f t="shared" si="295"/>
        <v>5549.9303857118939</v>
      </c>
      <c r="AL346" s="37">
        <f t="shared" si="296"/>
        <v>2920.3624522220098</v>
      </c>
      <c r="AM346" s="13">
        <f t="shared" si="297"/>
        <v>13363.624866961673</v>
      </c>
      <c r="AN346">
        <f t="shared" si="323"/>
        <v>2959.0975967639279</v>
      </c>
      <c r="AO346" s="13">
        <f t="shared" si="298"/>
        <v>5104.2411726517294</v>
      </c>
      <c r="AP346" s="13">
        <f t="shared" si="324"/>
        <v>2922.2004777624052</v>
      </c>
      <c r="AQ346" s="13">
        <f t="shared" si="299"/>
        <v>18820.463058691992</v>
      </c>
      <c r="AR346" s="13">
        <f t="shared" si="325"/>
        <v>2976.7525445991937</v>
      </c>
      <c r="AS346" s="38">
        <f t="shared" si="300"/>
        <v>5104.2411726517294</v>
      </c>
      <c r="AT346" s="37">
        <f t="shared" si="301"/>
        <v>1575.2228181052485</v>
      </c>
      <c r="AU346" s="13">
        <f t="shared" si="302"/>
        <v>5345.449946784669</v>
      </c>
      <c r="AV346">
        <f t="shared" si="326"/>
        <v>1590.7168759220156</v>
      </c>
      <c r="AW346" s="13">
        <f t="shared" si="303"/>
        <v>1978.4794576065265</v>
      </c>
      <c r="AX346" s="13">
        <f t="shared" si="327"/>
        <v>1576.0422831813432</v>
      </c>
      <c r="AY346" s="13">
        <f t="shared" si="304"/>
        <v>18820.463058691992</v>
      </c>
      <c r="AZ346">
        <f t="shared" si="328"/>
        <v>1630.5943500181315</v>
      </c>
      <c r="BA346" s="13">
        <f t="shared" si="305"/>
        <v>1978.4794576065265</v>
      </c>
      <c r="BB346" s="37">
        <f t="shared" si="306"/>
        <v>1183.7374981592766</v>
      </c>
      <c r="BC346" s="13">
        <f t="shared" si="307"/>
        <v>8018.1749201770026</v>
      </c>
      <c r="BD346">
        <f t="shared" si="329"/>
        <v>1206.9785848844274</v>
      </c>
      <c r="BE346" s="13">
        <f t="shared" si="308"/>
        <v>1574.3100310468933</v>
      </c>
      <c r="BF346" s="13">
        <f t="shared" si="330"/>
        <v>1184.8195383125708</v>
      </c>
      <c r="BG346" s="13">
        <f t="shared" si="309"/>
        <v>18820.463058691992</v>
      </c>
      <c r="BH346">
        <f t="shared" si="331"/>
        <v>1239.3716051493591</v>
      </c>
      <c r="BI346" s="13">
        <f t="shared" si="310"/>
        <v>1574.3100310468933</v>
      </c>
      <c r="BJ346" s="115">
        <f t="shared" si="311"/>
        <v>2281.2151501403541</v>
      </c>
      <c r="BK346" s="13">
        <f t="shared" si="312"/>
        <v>8018.1749201770026</v>
      </c>
      <c r="BL346">
        <f t="shared" si="332"/>
        <v>2304.4562368655047</v>
      </c>
      <c r="BM346" s="116">
        <f t="shared" si="313"/>
        <v>2285.183881040547</v>
      </c>
      <c r="BN346" s="13">
        <f t="shared" si="333"/>
        <v>2282.2971902936483</v>
      </c>
      <c r="BO346" s="13">
        <f t="shared" si="314"/>
        <v>18820.463058691992</v>
      </c>
      <c r="BP346">
        <f t="shared" si="334"/>
        <v>2336.8492571304369</v>
      </c>
      <c r="BQ346" s="13">
        <f t="shared" si="315"/>
        <v>2285.183881040547</v>
      </c>
      <c r="BR346" s="37">
        <f t="shared" si="316"/>
        <v>356.50079163128652</v>
      </c>
      <c r="BS346" s="13">
        <f t="shared" si="317"/>
        <v>8018.1749201770026</v>
      </c>
      <c r="BT346">
        <f t="shared" si="335"/>
        <v>379.74187835643727</v>
      </c>
      <c r="BU346" s="13">
        <f t="shared" si="318"/>
        <v>1000.7969427396886</v>
      </c>
      <c r="BV346" s="13">
        <f t="shared" si="336"/>
        <v>357.58283178458066</v>
      </c>
      <c r="BW346" s="13">
        <f t="shared" si="319"/>
        <v>18820.463058691992</v>
      </c>
      <c r="BX346">
        <f t="shared" si="337"/>
        <v>412.13489862136908</v>
      </c>
      <c r="BY346" s="13">
        <f t="shared" si="320"/>
        <v>1000.7969427396886</v>
      </c>
    </row>
    <row r="347" spans="29:77" x14ac:dyDescent="0.2">
      <c r="AC347">
        <v>346</v>
      </c>
      <c r="AD347" s="37">
        <f t="shared" si="291"/>
        <v>4503.4195539657812</v>
      </c>
      <c r="AE347" s="13">
        <f t="shared" si="292"/>
        <v>10690.899893569338</v>
      </c>
      <c r="AF347">
        <f t="shared" si="338"/>
        <v>4534.3181085714732</v>
      </c>
      <c r="AG347" s="13">
        <f t="shared" si="293"/>
        <v>5549.9303857118939</v>
      </c>
      <c r="AH347" s="13">
        <f t="shared" si="321"/>
        <v>4504.9776917865256</v>
      </c>
      <c r="AI347" s="13">
        <f t="shared" si="294"/>
        <v>18820.463058691992</v>
      </c>
      <c r="AJ347">
        <f t="shared" si="322"/>
        <v>4559.37209369026</v>
      </c>
      <c r="AK347" s="13">
        <f t="shared" si="295"/>
        <v>5549.9303857118939</v>
      </c>
      <c r="AL347" s="37">
        <f t="shared" si="296"/>
        <v>2920.3624522220098</v>
      </c>
      <c r="AM347" s="13">
        <f t="shared" si="297"/>
        <v>13363.624866961673</v>
      </c>
      <c r="AN347">
        <f t="shared" si="323"/>
        <v>2958.9856454791243</v>
      </c>
      <c r="AO347" s="13">
        <f t="shared" si="298"/>
        <v>5104.2411726517294</v>
      </c>
      <c r="AP347" s="13">
        <f t="shared" si="324"/>
        <v>2922.2004777624052</v>
      </c>
      <c r="AQ347" s="13">
        <f t="shared" si="299"/>
        <v>18820.463058691992</v>
      </c>
      <c r="AR347" s="13">
        <f t="shared" si="325"/>
        <v>2976.5948796661391</v>
      </c>
      <c r="AS347" s="38">
        <f t="shared" si="300"/>
        <v>5104.2411726517294</v>
      </c>
      <c r="AT347" s="37">
        <f t="shared" si="301"/>
        <v>1575.2228181052485</v>
      </c>
      <c r="AU347" s="13">
        <f t="shared" si="302"/>
        <v>5345.449946784669</v>
      </c>
      <c r="AV347">
        <f t="shared" si="326"/>
        <v>1590.6720954080943</v>
      </c>
      <c r="AW347" s="13">
        <f t="shared" si="303"/>
        <v>1978.4794576065265</v>
      </c>
      <c r="AX347" s="13">
        <f t="shared" si="327"/>
        <v>1576.0422831813432</v>
      </c>
      <c r="AY347" s="13">
        <f t="shared" si="304"/>
        <v>18820.463058691992</v>
      </c>
      <c r="AZ347">
        <f t="shared" si="328"/>
        <v>1630.4366850850772</v>
      </c>
      <c r="BA347" s="13">
        <f t="shared" si="305"/>
        <v>1978.4794576065265</v>
      </c>
      <c r="BB347" s="37">
        <f t="shared" si="306"/>
        <v>1183.7374981592766</v>
      </c>
      <c r="BC347" s="13">
        <f t="shared" si="307"/>
        <v>8018.1749201770026</v>
      </c>
      <c r="BD347">
        <f t="shared" si="329"/>
        <v>1206.9114141135453</v>
      </c>
      <c r="BE347" s="13">
        <f t="shared" si="308"/>
        <v>1574.3100310468933</v>
      </c>
      <c r="BF347" s="13">
        <f t="shared" si="330"/>
        <v>1184.8195383125708</v>
      </c>
      <c r="BG347" s="13">
        <f t="shared" si="309"/>
        <v>18820.463058691992</v>
      </c>
      <c r="BH347">
        <f t="shared" si="331"/>
        <v>1239.2139402163048</v>
      </c>
      <c r="BI347" s="13">
        <f t="shared" si="310"/>
        <v>1574.3100310468933</v>
      </c>
      <c r="BJ347" s="115">
        <f t="shared" si="311"/>
        <v>2281.2151501403541</v>
      </c>
      <c r="BK347" s="13">
        <f t="shared" si="312"/>
        <v>8018.1749201770026</v>
      </c>
      <c r="BL347">
        <f t="shared" si="332"/>
        <v>2304.3890660946231</v>
      </c>
      <c r="BM347" s="116">
        <f t="shared" si="313"/>
        <v>2285.183881040547</v>
      </c>
      <c r="BN347" s="13">
        <f t="shared" si="333"/>
        <v>2282.2971902936483</v>
      </c>
      <c r="BO347" s="13">
        <f t="shared" si="314"/>
        <v>18820.463058691992</v>
      </c>
      <c r="BP347">
        <f t="shared" si="334"/>
        <v>2336.6915921973823</v>
      </c>
      <c r="BQ347" s="13">
        <f t="shared" si="315"/>
        <v>2285.183881040547</v>
      </c>
      <c r="BR347" s="37">
        <f t="shared" si="316"/>
        <v>356.50079163128652</v>
      </c>
      <c r="BS347" s="13">
        <f t="shared" si="317"/>
        <v>8018.1749201770026</v>
      </c>
      <c r="BT347">
        <f t="shared" si="335"/>
        <v>379.67470758555532</v>
      </c>
      <c r="BU347" s="13">
        <f t="shared" si="318"/>
        <v>1000.7969427396886</v>
      </c>
      <c r="BV347" s="13">
        <f t="shared" si="336"/>
        <v>357.58283178458066</v>
      </c>
      <c r="BW347" s="13">
        <f t="shared" si="319"/>
        <v>18820.463058691992</v>
      </c>
      <c r="BX347">
        <f t="shared" si="337"/>
        <v>411.97723368831475</v>
      </c>
      <c r="BY347" s="13">
        <f t="shared" si="320"/>
        <v>1000.7969427396886</v>
      </c>
    </row>
    <row r="348" spans="29:77" x14ac:dyDescent="0.2">
      <c r="AC348">
        <v>347</v>
      </c>
      <c r="AD348" s="37">
        <f t="shared" si="291"/>
        <v>4503.4195539657812</v>
      </c>
      <c r="AE348" s="13">
        <f t="shared" si="292"/>
        <v>10690.899893569338</v>
      </c>
      <c r="AF348">
        <f t="shared" si="338"/>
        <v>4534.2290637455199</v>
      </c>
      <c r="AG348" s="13">
        <f t="shared" si="293"/>
        <v>5549.9303857118939</v>
      </c>
      <c r="AH348" s="13">
        <f t="shared" si="321"/>
        <v>4504.9776917865256</v>
      </c>
      <c r="AI348" s="13">
        <f t="shared" si="294"/>
        <v>18820.463058691992</v>
      </c>
      <c r="AJ348">
        <f t="shared" si="322"/>
        <v>4559.2153374888076</v>
      </c>
      <c r="AK348" s="13">
        <f t="shared" si="295"/>
        <v>5549.9303857118939</v>
      </c>
      <c r="AL348" s="37">
        <f t="shared" si="296"/>
        <v>2920.3624522220098</v>
      </c>
      <c r="AM348" s="13">
        <f t="shared" si="297"/>
        <v>13363.624866961673</v>
      </c>
      <c r="AN348">
        <f t="shared" si="323"/>
        <v>2958.8743394466833</v>
      </c>
      <c r="AO348" s="13">
        <f t="shared" si="298"/>
        <v>5104.2411726517294</v>
      </c>
      <c r="AP348" s="13">
        <f t="shared" si="324"/>
        <v>2922.2004777624052</v>
      </c>
      <c r="AQ348" s="13">
        <f t="shared" si="299"/>
        <v>18820.463058691992</v>
      </c>
      <c r="AR348" s="13">
        <f t="shared" si="325"/>
        <v>2976.4381234646876</v>
      </c>
      <c r="AS348" s="38">
        <f t="shared" si="300"/>
        <v>5104.2411726517294</v>
      </c>
      <c r="AT348" s="37">
        <f t="shared" si="301"/>
        <v>1575.2228181052485</v>
      </c>
      <c r="AU348" s="13">
        <f t="shared" si="302"/>
        <v>5345.449946784669</v>
      </c>
      <c r="AV348">
        <f t="shared" si="326"/>
        <v>1590.6275729951178</v>
      </c>
      <c r="AW348" s="13">
        <f t="shared" si="303"/>
        <v>1978.4794576065265</v>
      </c>
      <c r="AX348" s="13">
        <f t="shared" si="327"/>
        <v>1576.0422831813432</v>
      </c>
      <c r="AY348" s="13">
        <f t="shared" si="304"/>
        <v>18820.463058691992</v>
      </c>
      <c r="AZ348">
        <f t="shared" si="328"/>
        <v>1630.2799288836256</v>
      </c>
      <c r="BA348" s="13">
        <f t="shared" si="305"/>
        <v>1978.4794576065265</v>
      </c>
      <c r="BB348" s="37">
        <f t="shared" si="306"/>
        <v>1183.7374981592766</v>
      </c>
      <c r="BC348" s="13">
        <f t="shared" si="307"/>
        <v>8018.1749201770026</v>
      </c>
      <c r="BD348">
        <f t="shared" si="329"/>
        <v>1206.8446304940805</v>
      </c>
      <c r="BE348" s="13">
        <f t="shared" si="308"/>
        <v>1574.3100310468933</v>
      </c>
      <c r="BF348" s="13">
        <f t="shared" si="330"/>
        <v>1184.8195383125708</v>
      </c>
      <c r="BG348" s="13">
        <f t="shared" si="309"/>
        <v>18820.463058691992</v>
      </c>
      <c r="BH348">
        <f t="shared" si="331"/>
        <v>1239.0571840148532</v>
      </c>
      <c r="BI348" s="13">
        <f t="shared" si="310"/>
        <v>1574.3100310468933</v>
      </c>
      <c r="BJ348" s="115">
        <f t="shared" si="311"/>
        <v>2281.2151501403541</v>
      </c>
      <c r="BK348" s="13">
        <f t="shared" si="312"/>
        <v>8018.1749201770026</v>
      </c>
      <c r="BL348">
        <f t="shared" si="332"/>
        <v>2304.3222824751583</v>
      </c>
      <c r="BM348" s="116">
        <f t="shared" si="313"/>
        <v>2285.183881040547</v>
      </c>
      <c r="BN348" s="13">
        <f t="shared" si="333"/>
        <v>2282.2971902936483</v>
      </c>
      <c r="BO348" s="13">
        <f t="shared" si="314"/>
        <v>18820.463058691992</v>
      </c>
      <c r="BP348">
        <f t="shared" si="334"/>
        <v>2336.5348359959307</v>
      </c>
      <c r="BQ348" s="13">
        <f t="shared" si="315"/>
        <v>2285.183881040547</v>
      </c>
      <c r="BR348" s="37">
        <f t="shared" si="316"/>
        <v>356.50079163128652</v>
      </c>
      <c r="BS348" s="13">
        <f t="shared" si="317"/>
        <v>8018.1749201770026</v>
      </c>
      <c r="BT348">
        <f t="shared" si="335"/>
        <v>379.60792396609054</v>
      </c>
      <c r="BU348" s="13">
        <f t="shared" si="318"/>
        <v>1000.7969427396886</v>
      </c>
      <c r="BV348" s="13">
        <f t="shared" si="336"/>
        <v>357.58283178458066</v>
      </c>
      <c r="BW348" s="13">
        <f t="shared" si="319"/>
        <v>18820.463058691992</v>
      </c>
      <c r="BX348">
        <f t="shared" si="337"/>
        <v>411.82047748686307</v>
      </c>
      <c r="BY348" s="13">
        <f t="shared" si="320"/>
        <v>1000.7969427396886</v>
      </c>
    </row>
    <row r="349" spans="29:77" x14ac:dyDescent="0.2">
      <c r="AC349">
        <v>348</v>
      </c>
      <c r="AD349" s="37">
        <f t="shared" si="291"/>
        <v>4503.4195539657812</v>
      </c>
      <c r="AE349" s="13">
        <f t="shared" si="292"/>
        <v>10690.899893569338</v>
      </c>
      <c r="AF349">
        <f t="shared" si="338"/>
        <v>4534.1405306714405</v>
      </c>
      <c r="AG349" s="13">
        <f t="shared" si="293"/>
        <v>5549.9303857118939</v>
      </c>
      <c r="AH349" s="13">
        <f t="shared" si="321"/>
        <v>4504.9776917865256</v>
      </c>
      <c r="AI349" s="13">
        <f t="shared" si="294"/>
        <v>18820.463058691992</v>
      </c>
      <c r="AJ349">
        <f t="shared" si="322"/>
        <v>4559.0594821850655</v>
      </c>
      <c r="AK349" s="13">
        <f t="shared" si="295"/>
        <v>5549.9303857118939</v>
      </c>
      <c r="AL349" s="37">
        <f t="shared" si="296"/>
        <v>2920.3624522220098</v>
      </c>
      <c r="AM349" s="13">
        <f t="shared" si="297"/>
        <v>13363.624866961673</v>
      </c>
      <c r="AN349">
        <f t="shared" si="323"/>
        <v>2958.7636731040834</v>
      </c>
      <c r="AO349" s="13">
        <f t="shared" si="298"/>
        <v>5104.2411726517294</v>
      </c>
      <c r="AP349" s="13">
        <f t="shared" si="324"/>
        <v>2922.2004777624052</v>
      </c>
      <c r="AQ349" s="13">
        <f t="shared" si="299"/>
        <v>18820.463058691992</v>
      </c>
      <c r="AR349" s="13">
        <f t="shared" si="325"/>
        <v>2976.2822681609455</v>
      </c>
      <c r="AS349" s="38">
        <f t="shared" si="300"/>
        <v>5104.2411726517294</v>
      </c>
      <c r="AT349" s="37">
        <f t="shared" si="301"/>
        <v>1575.2228181052485</v>
      </c>
      <c r="AU349" s="13">
        <f t="shared" si="302"/>
        <v>5345.449946784669</v>
      </c>
      <c r="AV349">
        <f t="shared" si="326"/>
        <v>1590.5833064580779</v>
      </c>
      <c r="AW349" s="13">
        <f t="shared" si="303"/>
        <v>1978.4794576065265</v>
      </c>
      <c r="AX349" s="13">
        <f t="shared" si="327"/>
        <v>1576.0422831813432</v>
      </c>
      <c r="AY349" s="13">
        <f t="shared" si="304"/>
        <v>18820.463058691992</v>
      </c>
      <c r="AZ349">
        <f t="shared" si="328"/>
        <v>1630.1240735798835</v>
      </c>
      <c r="BA349" s="13">
        <f t="shared" si="305"/>
        <v>1978.4794576065265</v>
      </c>
      <c r="BB349" s="37">
        <f t="shared" si="306"/>
        <v>1183.7374981592766</v>
      </c>
      <c r="BC349" s="13">
        <f t="shared" si="307"/>
        <v>8018.1749201770026</v>
      </c>
      <c r="BD349">
        <f t="shared" si="329"/>
        <v>1206.7782306885208</v>
      </c>
      <c r="BE349" s="13">
        <f t="shared" si="308"/>
        <v>1574.3100310468933</v>
      </c>
      <c r="BF349" s="13">
        <f t="shared" si="330"/>
        <v>1184.8195383125708</v>
      </c>
      <c r="BG349" s="13">
        <f t="shared" si="309"/>
        <v>18820.463058691992</v>
      </c>
      <c r="BH349">
        <f t="shared" si="331"/>
        <v>1238.9013287111111</v>
      </c>
      <c r="BI349" s="13">
        <f t="shared" si="310"/>
        <v>1574.3100310468933</v>
      </c>
      <c r="BJ349" s="115">
        <f t="shared" si="311"/>
        <v>2281.2151501403541</v>
      </c>
      <c r="BK349" s="13">
        <f t="shared" si="312"/>
        <v>8018.1749201770026</v>
      </c>
      <c r="BL349">
        <f t="shared" si="332"/>
        <v>2304.2558826695986</v>
      </c>
      <c r="BM349" s="116">
        <f t="shared" si="313"/>
        <v>2285.183881040547</v>
      </c>
      <c r="BN349" s="13">
        <f t="shared" si="333"/>
        <v>2282.2971902936483</v>
      </c>
      <c r="BO349" s="13">
        <f t="shared" si="314"/>
        <v>18820.463058691992</v>
      </c>
      <c r="BP349">
        <f t="shared" si="334"/>
        <v>2336.3789806921886</v>
      </c>
      <c r="BQ349" s="13">
        <f t="shared" si="315"/>
        <v>2285.183881040547</v>
      </c>
      <c r="BR349" s="37">
        <f t="shared" si="316"/>
        <v>356.50079163128652</v>
      </c>
      <c r="BS349" s="13">
        <f t="shared" si="317"/>
        <v>8018.1749201770026</v>
      </c>
      <c r="BT349">
        <f t="shared" si="335"/>
        <v>379.5415241605308</v>
      </c>
      <c r="BU349" s="13">
        <f t="shared" si="318"/>
        <v>1000.7969427396886</v>
      </c>
      <c r="BV349" s="13">
        <f t="shared" si="336"/>
        <v>357.58283178458066</v>
      </c>
      <c r="BW349" s="13">
        <f t="shared" si="319"/>
        <v>18820.463058691992</v>
      </c>
      <c r="BX349">
        <f t="shared" si="337"/>
        <v>411.66462218312085</v>
      </c>
      <c r="BY349" s="13">
        <f t="shared" si="320"/>
        <v>1000.7969427396886</v>
      </c>
    </row>
    <row r="350" spans="29:77" x14ac:dyDescent="0.2">
      <c r="AC350">
        <v>349</v>
      </c>
      <c r="AD350" s="37">
        <f t="shared" si="291"/>
        <v>4503.4195539657812</v>
      </c>
      <c r="AE350" s="13">
        <f t="shared" si="292"/>
        <v>10690.899893569338</v>
      </c>
      <c r="AF350">
        <f t="shared" si="338"/>
        <v>4534.0525049502203</v>
      </c>
      <c r="AG350" s="13">
        <f t="shared" si="293"/>
        <v>5549.9303857118939</v>
      </c>
      <c r="AH350" s="13">
        <f t="shared" si="321"/>
        <v>4504.9776917865256</v>
      </c>
      <c r="AI350" s="13">
        <f t="shared" si="294"/>
        <v>18820.463058691992</v>
      </c>
      <c r="AJ350">
        <f t="shared" si="322"/>
        <v>4558.9045200349265</v>
      </c>
      <c r="AK350" s="13">
        <f t="shared" si="295"/>
        <v>5549.9303857118939</v>
      </c>
      <c r="AL350" s="37">
        <f t="shared" si="296"/>
        <v>2920.3624522220098</v>
      </c>
      <c r="AM350" s="13">
        <f t="shared" si="297"/>
        <v>13363.624866961673</v>
      </c>
      <c r="AN350">
        <f t="shared" si="323"/>
        <v>2958.6536409525588</v>
      </c>
      <c r="AO350" s="13">
        <f t="shared" si="298"/>
        <v>5104.2411726517294</v>
      </c>
      <c r="AP350" s="13">
        <f t="shared" si="324"/>
        <v>2922.2004777624052</v>
      </c>
      <c r="AQ350" s="13">
        <f t="shared" si="299"/>
        <v>18820.463058691992</v>
      </c>
      <c r="AR350" s="13">
        <f t="shared" si="325"/>
        <v>2976.1273060108065</v>
      </c>
      <c r="AS350" s="38">
        <f t="shared" si="300"/>
        <v>5104.2411726517294</v>
      </c>
      <c r="AT350" s="37">
        <f t="shared" si="301"/>
        <v>1575.2228181052485</v>
      </c>
      <c r="AU350" s="13">
        <f t="shared" si="302"/>
        <v>5345.449946784669</v>
      </c>
      <c r="AV350">
        <f t="shared" si="326"/>
        <v>1590.5392935974683</v>
      </c>
      <c r="AW350" s="13">
        <f t="shared" si="303"/>
        <v>1978.4794576065265</v>
      </c>
      <c r="AX350" s="13">
        <f t="shared" si="327"/>
        <v>1576.0422831813432</v>
      </c>
      <c r="AY350" s="13">
        <f t="shared" si="304"/>
        <v>18820.463058691992</v>
      </c>
      <c r="AZ350">
        <f t="shared" si="328"/>
        <v>1629.9691114297443</v>
      </c>
      <c r="BA350" s="13">
        <f t="shared" si="305"/>
        <v>1978.4794576065265</v>
      </c>
      <c r="BB350" s="37">
        <f t="shared" si="306"/>
        <v>1183.7374981592766</v>
      </c>
      <c r="BC350" s="13">
        <f t="shared" si="307"/>
        <v>8018.1749201770026</v>
      </c>
      <c r="BD350">
        <f t="shared" si="329"/>
        <v>1206.7122113976061</v>
      </c>
      <c r="BE350" s="13">
        <f t="shared" si="308"/>
        <v>1574.3100310468933</v>
      </c>
      <c r="BF350" s="13">
        <f t="shared" si="330"/>
        <v>1184.8195383125708</v>
      </c>
      <c r="BG350" s="13">
        <f t="shared" si="309"/>
        <v>18820.463058691992</v>
      </c>
      <c r="BH350">
        <f t="shared" si="331"/>
        <v>1238.7463665609719</v>
      </c>
      <c r="BI350" s="13">
        <f t="shared" si="310"/>
        <v>1574.3100310468933</v>
      </c>
      <c r="BJ350" s="115">
        <f t="shared" si="311"/>
        <v>2281.2151501403541</v>
      </c>
      <c r="BK350" s="13">
        <f t="shared" si="312"/>
        <v>8018.1749201770026</v>
      </c>
      <c r="BL350">
        <f t="shared" si="332"/>
        <v>2304.1898633786836</v>
      </c>
      <c r="BM350" s="116">
        <f t="shared" si="313"/>
        <v>2285.183881040547</v>
      </c>
      <c r="BN350" s="13">
        <f t="shared" si="333"/>
        <v>2282.2971902936483</v>
      </c>
      <c r="BO350" s="13">
        <f t="shared" si="314"/>
        <v>18820.463058691992</v>
      </c>
      <c r="BP350">
        <f t="shared" si="334"/>
        <v>2336.2240185420496</v>
      </c>
      <c r="BQ350" s="13">
        <f t="shared" si="315"/>
        <v>2285.183881040547</v>
      </c>
      <c r="BR350" s="37">
        <f t="shared" si="316"/>
        <v>356.50079163128652</v>
      </c>
      <c r="BS350" s="13">
        <f t="shared" si="317"/>
        <v>8018.1749201770026</v>
      </c>
      <c r="BT350">
        <f t="shared" si="335"/>
        <v>379.47550486961603</v>
      </c>
      <c r="BU350" s="13">
        <f t="shared" si="318"/>
        <v>1000.7969427396886</v>
      </c>
      <c r="BV350" s="13">
        <f t="shared" si="336"/>
        <v>357.58283178458066</v>
      </c>
      <c r="BW350" s="13">
        <f t="shared" si="319"/>
        <v>18820.463058691992</v>
      </c>
      <c r="BX350">
        <f t="shared" si="337"/>
        <v>411.5096600329818</v>
      </c>
      <c r="BY350" s="13">
        <f t="shared" si="320"/>
        <v>1000.7969427396886</v>
      </c>
    </row>
    <row r="351" spans="29:77" x14ac:dyDescent="0.2">
      <c r="AC351">
        <v>350</v>
      </c>
      <c r="AD351" s="37">
        <f t="shared" si="291"/>
        <v>4503.4195539657812</v>
      </c>
      <c r="AE351" s="13">
        <f t="shared" si="292"/>
        <v>10690.899893569338</v>
      </c>
      <c r="AF351">
        <f t="shared" si="338"/>
        <v>4533.9649822331221</v>
      </c>
      <c r="AG351" s="13">
        <f t="shared" si="293"/>
        <v>5549.9303857118939</v>
      </c>
      <c r="AH351" s="13">
        <f t="shared" si="321"/>
        <v>4504.9776917865256</v>
      </c>
      <c r="AI351" s="13">
        <f t="shared" si="294"/>
        <v>18820.463058691992</v>
      </c>
      <c r="AJ351">
        <f t="shared" si="322"/>
        <v>4558.750443382788</v>
      </c>
      <c r="AK351" s="13">
        <f t="shared" si="295"/>
        <v>5549.9303857118939</v>
      </c>
      <c r="AL351" s="37">
        <f t="shared" si="296"/>
        <v>2920.3624522220098</v>
      </c>
      <c r="AM351" s="13">
        <f t="shared" si="297"/>
        <v>13363.624866961673</v>
      </c>
      <c r="AN351">
        <f t="shared" si="323"/>
        <v>2958.5442375561861</v>
      </c>
      <c r="AO351" s="13">
        <f t="shared" si="298"/>
        <v>5104.2411726517294</v>
      </c>
      <c r="AP351" s="13">
        <f t="shared" si="324"/>
        <v>2922.2004777624052</v>
      </c>
      <c r="AQ351" s="13">
        <f t="shared" si="299"/>
        <v>18820.463058691992</v>
      </c>
      <c r="AR351" s="13">
        <f t="shared" si="325"/>
        <v>2975.973229358668</v>
      </c>
      <c r="AS351" s="38">
        <f t="shared" si="300"/>
        <v>5104.2411726517294</v>
      </c>
      <c r="AT351" s="37">
        <f t="shared" si="301"/>
        <v>1575.2228181052485</v>
      </c>
      <c r="AU351" s="13">
        <f t="shared" si="302"/>
        <v>5345.449946784669</v>
      </c>
      <c r="AV351">
        <f t="shared" si="326"/>
        <v>1590.4955322389189</v>
      </c>
      <c r="AW351" s="13">
        <f t="shared" si="303"/>
        <v>1978.4794576065265</v>
      </c>
      <c r="AX351" s="13">
        <f t="shared" si="327"/>
        <v>1576.0422831813432</v>
      </c>
      <c r="AY351" s="13">
        <f t="shared" si="304"/>
        <v>18820.463058691992</v>
      </c>
      <c r="AZ351">
        <f t="shared" si="328"/>
        <v>1629.8150347776061</v>
      </c>
      <c r="BA351" s="13">
        <f t="shared" si="305"/>
        <v>1978.4794576065265</v>
      </c>
      <c r="BB351" s="37">
        <f t="shared" si="306"/>
        <v>1183.7374981592766</v>
      </c>
      <c r="BC351" s="13">
        <f t="shared" si="307"/>
        <v>8018.1749201770026</v>
      </c>
      <c r="BD351">
        <f t="shared" si="329"/>
        <v>1206.6465693597822</v>
      </c>
      <c r="BE351" s="13">
        <f t="shared" si="308"/>
        <v>1574.3100310468933</v>
      </c>
      <c r="BF351" s="13">
        <f t="shared" si="330"/>
        <v>1184.8195383125708</v>
      </c>
      <c r="BG351" s="13">
        <f t="shared" si="309"/>
        <v>18820.463058691992</v>
      </c>
      <c r="BH351">
        <f t="shared" si="331"/>
        <v>1238.5922899088337</v>
      </c>
      <c r="BI351" s="13">
        <f t="shared" si="310"/>
        <v>1574.3100310468933</v>
      </c>
      <c r="BJ351" s="115">
        <f t="shared" si="311"/>
        <v>2281.2151501403541</v>
      </c>
      <c r="BK351" s="13">
        <f t="shared" si="312"/>
        <v>8018.1749201770026</v>
      </c>
      <c r="BL351">
        <f t="shared" si="332"/>
        <v>2304.12422134086</v>
      </c>
      <c r="BM351" s="116">
        <f t="shared" si="313"/>
        <v>2285.183881040547</v>
      </c>
      <c r="BN351" s="13">
        <f t="shared" si="333"/>
        <v>2282.2971902936483</v>
      </c>
      <c r="BO351" s="13">
        <f t="shared" si="314"/>
        <v>18820.463058691992</v>
      </c>
      <c r="BP351">
        <f t="shared" si="334"/>
        <v>2336.0699418899112</v>
      </c>
      <c r="BQ351" s="13">
        <f t="shared" si="315"/>
        <v>2285.183881040547</v>
      </c>
      <c r="BR351" s="37">
        <f t="shared" si="316"/>
        <v>356.50079163128652</v>
      </c>
      <c r="BS351" s="13">
        <f t="shared" si="317"/>
        <v>8018.1749201770026</v>
      </c>
      <c r="BT351">
        <f t="shared" si="335"/>
        <v>379.40986283179222</v>
      </c>
      <c r="BU351" s="13">
        <f t="shared" si="318"/>
        <v>1000.7969427396886</v>
      </c>
      <c r="BV351" s="13">
        <f t="shared" si="336"/>
        <v>357.58283178458066</v>
      </c>
      <c r="BW351" s="13">
        <f t="shared" si="319"/>
        <v>18820.463058691992</v>
      </c>
      <c r="BX351">
        <f t="shared" si="337"/>
        <v>411.35558338084348</v>
      </c>
      <c r="BY351" s="13">
        <f t="shared" si="320"/>
        <v>1000.7969427396886</v>
      </c>
    </row>
    <row r="352" spans="29:77" x14ac:dyDescent="0.2">
      <c r="AC352">
        <v>351</v>
      </c>
      <c r="AD352" s="37">
        <f t="shared" si="291"/>
        <v>4503.4195539657812</v>
      </c>
      <c r="AE352" s="13">
        <f t="shared" si="292"/>
        <v>10690.899893569338</v>
      </c>
      <c r="AF352">
        <f t="shared" si="338"/>
        <v>4533.8779582209645</v>
      </c>
      <c r="AG352" s="13">
        <f t="shared" si="293"/>
        <v>5549.9303857118939</v>
      </c>
      <c r="AH352" s="13">
        <f t="shared" si="321"/>
        <v>4504.9776917865256</v>
      </c>
      <c r="AI352" s="13">
        <f t="shared" si="294"/>
        <v>18820.463058691992</v>
      </c>
      <c r="AJ352">
        <f t="shared" si="322"/>
        <v>4558.5972446602918</v>
      </c>
      <c r="AK352" s="13">
        <f t="shared" si="295"/>
        <v>5549.9303857118939</v>
      </c>
      <c r="AL352" s="37">
        <f t="shared" si="296"/>
        <v>2920.3624522220098</v>
      </c>
      <c r="AM352" s="13">
        <f t="shared" si="297"/>
        <v>13363.624866961673</v>
      </c>
      <c r="AN352">
        <f t="shared" si="323"/>
        <v>2958.4354575409889</v>
      </c>
      <c r="AO352" s="13">
        <f t="shared" si="298"/>
        <v>5104.2411726517294</v>
      </c>
      <c r="AP352" s="13">
        <f t="shared" si="324"/>
        <v>2922.2004777624052</v>
      </c>
      <c r="AQ352" s="13">
        <f t="shared" si="299"/>
        <v>18820.463058691992</v>
      </c>
      <c r="AR352" s="13">
        <f t="shared" si="325"/>
        <v>2975.8200306361714</v>
      </c>
      <c r="AS352" s="38">
        <f t="shared" si="300"/>
        <v>5104.2411726517294</v>
      </c>
      <c r="AT352" s="37">
        <f t="shared" si="301"/>
        <v>1575.2228181052485</v>
      </c>
      <c r="AU352" s="13">
        <f t="shared" si="302"/>
        <v>5345.449946784669</v>
      </c>
      <c r="AV352">
        <f t="shared" si="326"/>
        <v>1590.4520202328401</v>
      </c>
      <c r="AW352" s="13">
        <f t="shared" si="303"/>
        <v>1978.4794576065265</v>
      </c>
      <c r="AX352" s="13">
        <f t="shared" si="327"/>
        <v>1576.0422831813432</v>
      </c>
      <c r="AY352" s="13">
        <f t="shared" si="304"/>
        <v>18820.463058691992</v>
      </c>
      <c r="AZ352">
        <f t="shared" si="328"/>
        <v>1629.6618360551097</v>
      </c>
      <c r="BA352" s="13">
        <f t="shared" si="305"/>
        <v>1978.4794576065265</v>
      </c>
      <c r="BB352" s="37">
        <f t="shared" si="306"/>
        <v>1183.7374981592766</v>
      </c>
      <c r="BC352" s="13">
        <f t="shared" si="307"/>
        <v>8018.1749201770026</v>
      </c>
      <c r="BD352">
        <f t="shared" si="329"/>
        <v>1206.581301350664</v>
      </c>
      <c r="BE352" s="13">
        <f t="shared" si="308"/>
        <v>1574.3100310468933</v>
      </c>
      <c r="BF352" s="13">
        <f t="shared" si="330"/>
        <v>1184.8195383125708</v>
      </c>
      <c r="BG352" s="13">
        <f t="shared" si="309"/>
        <v>18820.463058691992</v>
      </c>
      <c r="BH352">
        <f t="shared" si="331"/>
        <v>1238.4390911863372</v>
      </c>
      <c r="BI352" s="13">
        <f t="shared" si="310"/>
        <v>1574.3100310468933</v>
      </c>
      <c r="BJ352" s="115">
        <f t="shared" si="311"/>
        <v>2281.2151501403541</v>
      </c>
      <c r="BK352" s="13">
        <f t="shared" si="312"/>
        <v>8018.1749201770026</v>
      </c>
      <c r="BL352">
        <f t="shared" si="332"/>
        <v>2304.0589533317416</v>
      </c>
      <c r="BM352" s="116">
        <f t="shared" si="313"/>
        <v>2285.183881040547</v>
      </c>
      <c r="BN352" s="13">
        <f t="shared" si="333"/>
        <v>2282.2971902936483</v>
      </c>
      <c r="BO352" s="13">
        <f t="shared" si="314"/>
        <v>18820.463058691992</v>
      </c>
      <c r="BP352">
        <f t="shared" si="334"/>
        <v>2335.9167431674146</v>
      </c>
      <c r="BQ352" s="13">
        <f t="shared" si="315"/>
        <v>2285.183881040547</v>
      </c>
      <c r="BR352" s="37">
        <f t="shared" si="316"/>
        <v>356.50079163128652</v>
      </c>
      <c r="BS352" s="13">
        <f t="shared" si="317"/>
        <v>8018.1749201770026</v>
      </c>
      <c r="BT352">
        <f t="shared" si="335"/>
        <v>379.34459482267397</v>
      </c>
      <c r="BU352" s="13">
        <f t="shared" si="318"/>
        <v>1000.7969427396886</v>
      </c>
      <c r="BV352" s="13">
        <f t="shared" si="336"/>
        <v>357.58283178458066</v>
      </c>
      <c r="BW352" s="13">
        <f t="shared" si="319"/>
        <v>18820.463058691992</v>
      </c>
      <c r="BX352">
        <f t="shared" si="337"/>
        <v>411.202384658347</v>
      </c>
      <c r="BY352" s="13">
        <f t="shared" si="320"/>
        <v>1000.7969427396886</v>
      </c>
    </row>
    <row r="353" spans="29:77" x14ac:dyDescent="0.2">
      <c r="AC353">
        <v>352</v>
      </c>
      <c r="AD353" s="37">
        <f t="shared" si="291"/>
        <v>4503.4195539657812</v>
      </c>
      <c r="AE353" s="13">
        <f t="shared" si="292"/>
        <v>10690.899893569338</v>
      </c>
      <c r="AF353">
        <f t="shared" si="338"/>
        <v>4533.7914286634214</v>
      </c>
      <c r="AG353" s="13">
        <f t="shared" si="293"/>
        <v>5549.9303857118939</v>
      </c>
      <c r="AH353" s="13">
        <f t="shared" si="321"/>
        <v>4504.9776917865256</v>
      </c>
      <c r="AI353" s="13">
        <f t="shared" si="294"/>
        <v>18820.463058691992</v>
      </c>
      <c r="AJ353">
        <f t="shared" si="322"/>
        <v>4558.4449163850823</v>
      </c>
      <c r="AK353" s="13">
        <f t="shared" si="295"/>
        <v>5549.9303857118939</v>
      </c>
      <c r="AL353" s="37">
        <f t="shared" si="296"/>
        <v>2920.3624522220098</v>
      </c>
      <c r="AM353" s="13">
        <f t="shared" si="297"/>
        <v>13363.624866961673</v>
      </c>
      <c r="AN353">
        <f t="shared" si="323"/>
        <v>2958.3272955940602</v>
      </c>
      <c r="AO353" s="13">
        <f t="shared" si="298"/>
        <v>5104.2411726517294</v>
      </c>
      <c r="AP353" s="13">
        <f t="shared" si="324"/>
        <v>2922.2004777624052</v>
      </c>
      <c r="AQ353" s="13">
        <f t="shared" si="299"/>
        <v>18820.463058691992</v>
      </c>
      <c r="AR353" s="13">
        <f t="shared" si="325"/>
        <v>2975.6677023609618</v>
      </c>
      <c r="AS353" s="38">
        <f t="shared" si="300"/>
        <v>5104.2411726517294</v>
      </c>
      <c r="AT353" s="37">
        <f t="shared" si="301"/>
        <v>1575.2228181052485</v>
      </c>
      <c r="AU353" s="13">
        <f t="shared" si="302"/>
        <v>5345.449946784669</v>
      </c>
      <c r="AV353">
        <f t="shared" si="326"/>
        <v>1590.4087554540686</v>
      </c>
      <c r="AW353" s="13">
        <f t="shared" si="303"/>
        <v>1978.4794576065265</v>
      </c>
      <c r="AX353" s="13">
        <f t="shared" si="327"/>
        <v>1576.0422831813432</v>
      </c>
      <c r="AY353" s="13">
        <f t="shared" si="304"/>
        <v>18820.463058691992</v>
      </c>
      <c r="AZ353">
        <f t="shared" si="328"/>
        <v>1629.5095077799001</v>
      </c>
      <c r="BA353" s="13">
        <f t="shared" si="305"/>
        <v>1978.4794576065265</v>
      </c>
      <c r="BB353" s="37">
        <f t="shared" si="306"/>
        <v>1183.7374981592766</v>
      </c>
      <c r="BC353" s="13">
        <f t="shared" si="307"/>
        <v>8018.1749201770026</v>
      </c>
      <c r="BD353">
        <f t="shared" si="329"/>
        <v>1206.5164041825067</v>
      </c>
      <c r="BE353" s="13">
        <f t="shared" si="308"/>
        <v>1574.3100310468933</v>
      </c>
      <c r="BF353" s="13">
        <f t="shared" si="330"/>
        <v>1184.8195383125708</v>
      </c>
      <c r="BG353" s="13">
        <f t="shared" si="309"/>
        <v>18820.463058691992</v>
      </c>
      <c r="BH353">
        <f t="shared" si="331"/>
        <v>1238.2867629111277</v>
      </c>
      <c r="BI353" s="13">
        <f t="shared" si="310"/>
        <v>1574.3100310468933</v>
      </c>
      <c r="BJ353" s="115">
        <f t="shared" si="311"/>
        <v>2281.2151501403541</v>
      </c>
      <c r="BK353" s="13">
        <f t="shared" si="312"/>
        <v>8018.1749201770026</v>
      </c>
      <c r="BL353">
        <f t="shared" si="332"/>
        <v>2303.9940561635844</v>
      </c>
      <c r="BM353" s="116">
        <f t="shared" si="313"/>
        <v>2285.183881040547</v>
      </c>
      <c r="BN353" s="13">
        <f t="shared" si="333"/>
        <v>2282.2971902936483</v>
      </c>
      <c r="BO353" s="13">
        <f t="shared" si="314"/>
        <v>18820.463058691992</v>
      </c>
      <c r="BP353">
        <f t="shared" si="334"/>
        <v>2335.764414892205</v>
      </c>
      <c r="BQ353" s="13">
        <f t="shared" si="315"/>
        <v>2285.183881040547</v>
      </c>
      <c r="BR353" s="37">
        <f t="shared" si="316"/>
        <v>356.50079163128652</v>
      </c>
      <c r="BS353" s="13">
        <f t="shared" si="317"/>
        <v>8018.1749201770026</v>
      </c>
      <c r="BT353">
        <f t="shared" si="335"/>
        <v>379.27969765451667</v>
      </c>
      <c r="BU353" s="13">
        <f t="shared" si="318"/>
        <v>1000.7969427396886</v>
      </c>
      <c r="BV353" s="13">
        <f t="shared" si="336"/>
        <v>357.58283178458066</v>
      </c>
      <c r="BW353" s="13">
        <f t="shared" si="319"/>
        <v>18820.463058691992</v>
      </c>
      <c r="BX353">
        <f t="shared" si="337"/>
        <v>411.05005638313747</v>
      </c>
      <c r="BY353" s="13">
        <f t="shared" si="320"/>
        <v>1000.7969427396886</v>
      </c>
    </row>
    <row r="354" spans="29:77" x14ac:dyDescent="0.2">
      <c r="AC354">
        <v>353</v>
      </c>
      <c r="AD354" s="37">
        <f t="shared" si="291"/>
        <v>4503.4195539657812</v>
      </c>
      <c r="AE354" s="13">
        <f t="shared" si="292"/>
        <v>10690.899893569338</v>
      </c>
      <c r="AF354">
        <f t="shared" si="338"/>
        <v>4533.7053893583288</v>
      </c>
      <c r="AG354" s="13">
        <f t="shared" si="293"/>
        <v>5549.9303857118939</v>
      </c>
      <c r="AH354" s="13">
        <f t="shared" si="321"/>
        <v>4504.9776917865256</v>
      </c>
      <c r="AI354" s="13">
        <f t="shared" si="294"/>
        <v>18820.463058691992</v>
      </c>
      <c r="AJ354">
        <f t="shared" si="322"/>
        <v>4558.2934511595904</v>
      </c>
      <c r="AK354" s="13">
        <f t="shared" si="295"/>
        <v>5549.9303857118939</v>
      </c>
      <c r="AL354" s="37">
        <f t="shared" si="296"/>
        <v>2920.3624522220098</v>
      </c>
      <c r="AM354" s="13">
        <f t="shared" si="297"/>
        <v>13363.624866961673</v>
      </c>
      <c r="AN354">
        <f t="shared" si="323"/>
        <v>2958.2197464626943</v>
      </c>
      <c r="AO354" s="13">
        <f t="shared" si="298"/>
        <v>5104.2411726517294</v>
      </c>
      <c r="AP354" s="13">
        <f t="shared" si="324"/>
        <v>2922.2004777624052</v>
      </c>
      <c r="AQ354" s="13">
        <f t="shared" si="299"/>
        <v>18820.463058691992</v>
      </c>
      <c r="AR354" s="13">
        <f t="shared" si="325"/>
        <v>2975.5162371354704</v>
      </c>
      <c r="AS354" s="38">
        <f t="shared" si="300"/>
        <v>5104.2411726517294</v>
      </c>
      <c r="AT354" s="37">
        <f t="shared" si="301"/>
        <v>1575.2228181052485</v>
      </c>
      <c r="AU354" s="13">
        <f t="shared" si="302"/>
        <v>5345.449946784669</v>
      </c>
      <c r="AV354">
        <f t="shared" si="326"/>
        <v>1590.3657358015223</v>
      </c>
      <c r="AW354" s="13">
        <f t="shared" si="303"/>
        <v>1978.4794576065265</v>
      </c>
      <c r="AX354" s="13">
        <f t="shared" si="327"/>
        <v>1576.0422831813432</v>
      </c>
      <c r="AY354" s="13">
        <f t="shared" si="304"/>
        <v>18820.463058691992</v>
      </c>
      <c r="AZ354">
        <f t="shared" si="328"/>
        <v>1629.3580425544083</v>
      </c>
      <c r="BA354" s="13">
        <f t="shared" si="305"/>
        <v>1978.4794576065265</v>
      </c>
      <c r="BB354" s="37">
        <f t="shared" si="306"/>
        <v>1183.7374981592766</v>
      </c>
      <c r="BC354" s="13">
        <f t="shared" si="307"/>
        <v>8018.1749201770026</v>
      </c>
      <c r="BD354">
        <f t="shared" si="329"/>
        <v>1206.4518747036873</v>
      </c>
      <c r="BE354" s="13">
        <f t="shared" si="308"/>
        <v>1574.3100310468933</v>
      </c>
      <c r="BF354" s="13">
        <f t="shared" si="330"/>
        <v>1184.8195383125708</v>
      </c>
      <c r="BG354" s="13">
        <f t="shared" si="309"/>
        <v>18820.463058691992</v>
      </c>
      <c r="BH354">
        <f t="shared" si="331"/>
        <v>1238.135297685636</v>
      </c>
      <c r="BI354" s="13">
        <f t="shared" si="310"/>
        <v>1574.3100310468933</v>
      </c>
      <c r="BJ354" s="115">
        <f t="shared" si="311"/>
        <v>2281.2151501403541</v>
      </c>
      <c r="BK354" s="13">
        <f t="shared" si="312"/>
        <v>8018.1749201770026</v>
      </c>
      <c r="BL354">
        <f t="shared" si="332"/>
        <v>2303.9295266847648</v>
      </c>
      <c r="BM354" s="116">
        <f t="shared" si="313"/>
        <v>2285.183881040547</v>
      </c>
      <c r="BN354" s="13">
        <f t="shared" si="333"/>
        <v>2282.2971902936483</v>
      </c>
      <c r="BO354" s="13">
        <f t="shared" si="314"/>
        <v>18820.463058691992</v>
      </c>
      <c r="BP354">
        <f t="shared" si="334"/>
        <v>2335.6129496667136</v>
      </c>
      <c r="BQ354" s="13">
        <f t="shared" si="315"/>
        <v>2285.183881040547</v>
      </c>
      <c r="BR354" s="37">
        <f t="shared" si="316"/>
        <v>356.50079163128652</v>
      </c>
      <c r="BS354" s="13">
        <f t="shared" si="317"/>
        <v>8018.1749201770026</v>
      </c>
      <c r="BT354">
        <f t="shared" si="335"/>
        <v>379.21516817569727</v>
      </c>
      <c r="BU354" s="13">
        <f t="shared" si="318"/>
        <v>1000.7969427396886</v>
      </c>
      <c r="BV354" s="13">
        <f t="shared" si="336"/>
        <v>357.58283178458066</v>
      </c>
      <c r="BW354" s="13">
        <f t="shared" si="319"/>
        <v>18820.463058691992</v>
      </c>
      <c r="BX354">
        <f t="shared" si="337"/>
        <v>410.8985911576458</v>
      </c>
      <c r="BY354" s="13">
        <f t="shared" si="320"/>
        <v>1000.7969427396886</v>
      </c>
    </row>
    <row r="355" spans="29:77" x14ac:dyDescent="0.2">
      <c r="AC355">
        <v>354</v>
      </c>
      <c r="AD355" s="37">
        <f t="shared" si="291"/>
        <v>4503.4195539657812</v>
      </c>
      <c r="AE355" s="13">
        <f t="shared" si="292"/>
        <v>10690.899893569338</v>
      </c>
      <c r="AF355">
        <f t="shared" si="338"/>
        <v>4533.6198361510051</v>
      </c>
      <c r="AG355" s="13">
        <f t="shared" si="293"/>
        <v>5549.9303857118939</v>
      </c>
      <c r="AH355" s="13">
        <f t="shared" si="321"/>
        <v>4504.9776917865256</v>
      </c>
      <c r="AI355" s="13">
        <f t="shared" si="294"/>
        <v>18820.463058691992</v>
      </c>
      <c r="AJ355">
        <f t="shared" si="322"/>
        <v>4558.1428416698363</v>
      </c>
      <c r="AK355" s="13">
        <f t="shared" si="295"/>
        <v>5549.9303857118939</v>
      </c>
      <c r="AL355" s="37">
        <f t="shared" si="296"/>
        <v>2920.3624522220098</v>
      </c>
      <c r="AM355" s="13">
        <f t="shared" si="297"/>
        <v>13363.624866961673</v>
      </c>
      <c r="AN355">
        <f t="shared" si="323"/>
        <v>2958.11280495354</v>
      </c>
      <c r="AO355" s="13">
        <f t="shared" si="298"/>
        <v>5104.2411726517294</v>
      </c>
      <c r="AP355" s="13">
        <f t="shared" si="324"/>
        <v>2922.2004777624052</v>
      </c>
      <c r="AQ355" s="13">
        <f t="shared" si="299"/>
        <v>18820.463058691992</v>
      </c>
      <c r="AR355" s="13">
        <f t="shared" si="325"/>
        <v>2975.3656276457159</v>
      </c>
      <c r="AS355" s="38">
        <f t="shared" si="300"/>
        <v>5104.2411726517294</v>
      </c>
      <c r="AT355" s="37">
        <f t="shared" si="301"/>
        <v>1575.2228181052485</v>
      </c>
      <c r="AU355" s="13">
        <f t="shared" si="302"/>
        <v>5345.449946784669</v>
      </c>
      <c r="AV355">
        <f t="shared" si="326"/>
        <v>1590.3229591978607</v>
      </c>
      <c r="AW355" s="13">
        <f t="shared" si="303"/>
        <v>1978.4794576065265</v>
      </c>
      <c r="AX355" s="13">
        <f t="shared" si="327"/>
        <v>1576.0422831813432</v>
      </c>
      <c r="AY355" s="13">
        <f t="shared" si="304"/>
        <v>18820.463058691992</v>
      </c>
      <c r="AZ355">
        <f t="shared" si="328"/>
        <v>1629.207433064654</v>
      </c>
      <c r="BA355" s="13">
        <f t="shared" si="305"/>
        <v>1978.4794576065265</v>
      </c>
      <c r="BB355" s="37">
        <f t="shared" si="306"/>
        <v>1183.7374981592766</v>
      </c>
      <c r="BC355" s="13">
        <f t="shared" si="307"/>
        <v>8018.1749201770026</v>
      </c>
      <c r="BD355">
        <f t="shared" si="329"/>
        <v>1206.3877097981947</v>
      </c>
      <c r="BE355" s="13">
        <f t="shared" si="308"/>
        <v>1574.3100310468933</v>
      </c>
      <c r="BF355" s="13">
        <f t="shared" si="330"/>
        <v>1184.8195383125708</v>
      </c>
      <c r="BG355" s="13">
        <f t="shared" si="309"/>
        <v>18820.463058691992</v>
      </c>
      <c r="BH355">
        <f t="shared" si="331"/>
        <v>1237.9846881958815</v>
      </c>
      <c r="BI355" s="13">
        <f t="shared" si="310"/>
        <v>1574.3100310468933</v>
      </c>
      <c r="BJ355" s="115">
        <f t="shared" si="311"/>
        <v>2281.2151501403541</v>
      </c>
      <c r="BK355" s="13">
        <f t="shared" si="312"/>
        <v>8018.1749201770026</v>
      </c>
      <c r="BL355">
        <f t="shared" si="332"/>
        <v>2303.865361779272</v>
      </c>
      <c r="BM355" s="116">
        <f t="shared" si="313"/>
        <v>2285.183881040547</v>
      </c>
      <c r="BN355" s="13">
        <f t="shared" si="333"/>
        <v>2282.2971902936483</v>
      </c>
      <c r="BO355" s="13">
        <f t="shared" si="314"/>
        <v>18820.463058691992</v>
      </c>
      <c r="BP355">
        <f t="shared" si="334"/>
        <v>2335.4623401769591</v>
      </c>
      <c r="BQ355" s="13">
        <f t="shared" si="315"/>
        <v>2285.183881040547</v>
      </c>
      <c r="BR355" s="37">
        <f t="shared" si="316"/>
        <v>356.50079163128652</v>
      </c>
      <c r="BS355" s="13">
        <f t="shared" si="317"/>
        <v>8018.1749201770026</v>
      </c>
      <c r="BT355">
        <f t="shared" si="335"/>
        <v>379.15100327020463</v>
      </c>
      <c r="BU355" s="13">
        <f t="shared" si="318"/>
        <v>1000.7969427396886</v>
      </c>
      <c r="BV355" s="13">
        <f t="shared" si="336"/>
        <v>357.58283178458066</v>
      </c>
      <c r="BW355" s="13">
        <f t="shared" si="319"/>
        <v>18820.463058691992</v>
      </c>
      <c r="BX355">
        <f t="shared" si="337"/>
        <v>410.74798166789139</v>
      </c>
      <c r="BY355" s="13">
        <f t="shared" si="320"/>
        <v>1000.7969427396886</v>
      </c>
    </row>
    <row r="356" spans="29:77" x14ac:dyDescent="0.2">
      <c r="AC356">
        <v>355</v>
      </c>
      <c r="AD356" s="37">
        <f t="shared" si="291"/>
        <v>4503.4195539657812</v>
      </c>
      <c r="AE356" s="13">
        <f t="shared" si="292"/>
        <v>10690.899893569338</v>
      </c>
      <c r="AF356">
        <f t="shared" si="338"/>
        <v>4533.5347649335818</v>
      </c>
      <c r="AG356" s="13">
        <f t="shared" si="293"/>
        <v>5549.9303857118939</v>
      </c>
      <c r="AH356" s="13">
        <f t="shared" si="321"/>
        <v>4504.9776917865256</v>
      </c>
      <c r="AI356" s="13">
        <f t="shared" si="294"/>
        <v>18820.463058691992</v>
      </c>
      <c r="AJ356">
        <f t="shared" si="322"/>
        <v>4557.9930806842494</v>
      </c>
      <c r="AK356" s="13">
        <f t="shared" si="295"/>
        <v>5549.9303857118939</v>
      </c>
      <c r="AL356" s="37">
        <f t="shared" si="296"/>
        <v>2920.3624522220098</v>
      </c>
      <c r="AM356" s="13">
        <f t="shared" si="297"/>
        <v>13363.624866961673</v>
      </c>
      <c r="AN356">
        <f t="shared" si="323"/>
        <v>2958.0064659317609</v>
      </c>
      <c r="AO356" s="13">
        <f t="shared" si="298"/>
        <v>5104.2411726517294</v>
      </c>
      <c r="AP356" s="13">
        <f t="shared" si="324"/>
        <v>2922.2004777624052</v>
      </c>
      <c r="AQ356" s="13">
        <f t="shared" si="299"/>
        <v>18820.463058691992</v>
      </c>
      <c r="AR356" s="13">
        <f t="shared" si="325"/>
        <v>2975.215866660129</v>
      </c>
      <c r="AS356" s="38">
        <f t="shared" si="300"/>
        <v>5104.2411726517294</v>
      </c>
      <c r="AT356" s="37">
        <f t="shared" si="301"/>
        <v>1575.2228181052485</v>
      </c>
      <c r="AU356" s="13">
        <f t="shared" si="302"/>
        <v>5345.449946784669</v>
      </c>
      <c r="AV356">
        <f t="shared" si="326"/>
        <v>1590.280423589149</v>
      </c>
      <c r="AW356" s="13">
        <f t="shared" si="303"/>
        <v>1978.4794576065265</v>
      </c>
      <c r="AX356" s="13">
        <f t="shared" si="327"/>
        <v>1576.0422831813432</v>
      </c>
      <c r="AY356" s="13">
        <f t="shared" si="304"/>
        <v>18820.463058691992</v>
      </c>
      <c r="AZ356">
        <f t="shared" si="328"/>
        <v>1629.0576720790671</v>
      </c>
      <c r="BA356" s="13">
        <f t="shared" si="305"/>
        <v>1978.4794576065265</v>
      </c>
      <c r="BB356" s="37">
        <f t="shared" si="306"/>
        <v>1183.7374981592766</v>
      </c>
      <c r="BC356" s="13">
        <f t="shared" si="307"/>
        <v>8018.1749201770026</v>
      </c>
      <c r="BD356">
        <f t="shared" si="329"/>
        <v>1206.3239063851272</v>
      </c>
      <c r="BE356" s="13">
        <f t="shared" si="308"/>
        <v>1574.3100310468933</v>
      </c>
      <c r="BF356" s="13">
        <f t="shared" si="330"/>
        <v>1184.8195383125708</v>
      </c>
      <c r="BG356" s="13">
        <f t="shared" si="309"/>
        <v>18820.463058691992</v>
      </c>
      <c r="BH356">
        <f t="shared" si="331"/>
        <v>1237.8349272102946</v>
      </c>
      <c r="BI356" s="13">
        <f t="shared" si="310"/>
        <v>1574.3100310468933</v>
      </c>
      <c r="BJ356" s="115">
        <f t="shared" si="311"/>
        <v>2281.2151501403541</v>
      </c>
      <c r="BK356" s="13">
        <f t="shared" si="312"/>
        <v>8018.1749201770026</v>
      </c>
      <c r="BL356">
        <f t="shared" si="332"/>
        <v>2303.801558366205</v>
      </c>
      <c r="BM356" s="116">
        <f t="shared" si="313"/>
        <v>2285.183881040547</v>
      </c>
      <c r="BN356" s="13">
        <f t="shared" si="333"/>
        <v>2282.2971902936483</v>
      </c>
      <c r="BO356" s="13">
        <f t="shared" si="314"/>
        <v>18820.463058691992</v>
      </c>
      <c r="BP356">
        <f t="shared" si="334"/>
        <v>2335.3125791913722</v>
      </c>
      <c r="BQ356" s="13">
        <f t="shared" si="315"/>
        <v>2285.183881040547</v>
      </c>
      <c r="BR356" s="37">
        <f t="shared" si="316"/>
        <v>356.50079163128652</v>
      </c>
      <c r="BS356" s="13">
        <f t="shared" si="317"/>
        <v>8018.1749201770026</v>
      </c>
      <c r="BT356">
        <f t="shared" si="335"/>
        <v>379.08719985713725</v>
      </c>
      <c r="BU356" s="13">
        <f t="shared" si="318"/>
        <v>1000.7969427396886</v>
      </c>
      <c r="BV356" s="13">
        <f t="shared" si="336"/>
        <v>357.58283178458066</v>
      </c>
      <c r="BW356" s="13">
        <f t="shared" si="319"/>
        <v>18820.463058691992</v>
      </c>
      <c r="BX356">
        <f t="shared" si="337"/>
        <v>410.5982206823046</v>
      </c>
      <c r="BY356" s="13">
        <f t="shared" si="320"/>
        <v>1000.7969427396886</v>
      </c>
    </row>
    <row r="357" spans="29:77" x14ac:dyDescent="0.2">
      <c r="AC357">
        <v>356</v>
      </c>
      <c r="AD357" s="37">
        <f t="shared" si="291"/>
        <v>4503.4195539657812</v>
      </c>
      <c r="AE357" s="13">
        <f t="shared" si="292"/>
        <v>10690.899893569338</v>
      </c>
      <c r="AF357">
        <f t="shared" si="338"/>
        <v>4533.4501716443465</v>
      </c>
      <c r="AG357" s="13">
        <f t="shared" si="293"/>
        <v>5549.9303857118939</v>
      </c>
      <c r="AH357" s="13">
        <f t="shared" si="321"/>
        <v>4504.9776917865256</v>
      </c>
      <c r="AI357" s="13">
        <f t="shared" si="294"/>
        <v>18820.463058691992</v>
      </c>
      <c r="AJ357">
        <f t="shared" si="322"/>
        <v>4557.8441610525142</v>
      </c>
      <c r="AK357" s="13">
        <f t="shared" si="295"/>
        <v>5549.9303857118939</v>
      </c>
      <c r="AL357" s="37">
        <f t="shared" si="296"/>
        <v>2920.3624522220098</v>
      </c>
      <c r="AM357" s="13">
        <f t="shared" si="297"/>
        <v>13363.624866961673</v>
      </c>
      <c r="AN357">
        <f t="shared" si="323"/>
        <v>2957.9007243202168</v>
      </c>
      <c r="AO357" s="13">
        <f t="shared" si="298"/>
        <v>5104.2411726517294</v>
      </c>
      <c r="AP357" s="13">
        <f t="shared" si="324"/>
        <v>2922.2004777624052</v>
      </c>
      <c r="AQ357" s="13">
        <f t="shared" si="299"/>
        <v>18820.463058691992</v>
      </c>
      <c r="AR357" s="13">
        <f t="shared" si="325"/>
        <v>2975.0669470283938</v>
      </c>
      <c r="AS357" s="38">
        <f t="shared" si="300"/>
        <v>5104.2411726517294</v>
      </c>
      <c r="AT357" s="37">
        <f t="shared" si="301"/>
        <v>1575.2228181052485</v>
      </c>
      <c r="AU357" s="13">
        <f t="shared" si="302"/>
        <v>5345.449946784669</v>
      </c>
      <c r="AV357">
        <f t="shared" si="326"/>
        <v>1590.2381269445314</v>
      </c>
      <c r="AW357" s="13">
        <f t="shared" si="303"/>
        <v>1978.4794576065265</v>
      </c>
      <c r="AX357" s="13">
        <f t="shared" si="327"/>
        <v>1576.0422831813432</v>
      </c>
      <c r="AY357" s="13">
        <f t="shared" si="304"/>
        <v>18820.463058691992</v>
      </c>
      <c r="AZ357">
        <f t="shared" si="328"/>
        <v>1628.9087524473321</v>
      </c>
      <c r="BA357" s="13">
        <f t="shared" si="305"/>
        <v>1978.4794576065265</v>
      </c>
      <c r="BB357" s="37">
        <f t="shared" si="306"/>
        <v>1183.7374981592766</v>
      </c>
      <c r="BC357" s="13">
        <f t="shared" si="307"/>
        <v>8018.1749201770026</v>
      </c>
      <c r="BD357">
        <f t="shared" si="329"/>
        <v>1206.2604614182007</v>
      </c>
      <c r="BE357" s="13">
        <f t="shared" si="308"/>
        <v>1574.3100310468933</v>
      </c>
      <c r="BF357" s="13">
        <f t="shared" si="330"/>
        <v>1184.8195383125708</v>
      </c>
      <c r="BG357" s="13">
        <f t="shared" si="309"/>
        <v>18820.463058691992</v>
      </c>
      <c r="BH357">
        <f t="shared" si="331"/>
        <v>1237.6860075785596</v>
      </c>
      <c r="BI357" s="13">
        <f t="shared" si="310"/>
        <v>1574.3100310468933</v>
      </c>
      <c r="BJ357" s="115">
        <f t="shared" si="311"/>
        <v>2281.2151501403541</v>
      </c>
      <c r="BK357" s="13">
        <f t="shared" si="312"/>
        <v>8018.1749201770026</v>
      </c>
      <c r="BL357">
        <f t="shared" si="332"/>
        <v>2303.7381133992785</v>
      </c>
      <c r="BM357" s="116">
        <f t="shared" si="313"/>
        <v>2285.183881040547</v>
      </c>
      <c r="BN357" s="13">
        <f t="shared" si="333"/>
        <v>2282.2971902936483</v>
      </c>
      <c r="BO357" s="13">
        <f t="shared" si="314"/>
        <v>18820.463058691992</v>
      </c>
      <c r="BP357">
        <f t="shared" si="334"/>
        <v>2335.1636595596369</v>
      </c>
      <c r="BQ357" s="13">
        <f t="shared" si="315"/>
        <v>2285.183881040547</v>
      </c>
      <c r="BR357" s="37">
        <f t="shared" si="316"/>
        <v>356.50079163128652</v>
      </c>
      <c r="BS357" s="13">
        <f t="shared" si="317"/>
        <v>8018.1749201770026</v>
      </c>
      <c r="BT357">
        <f t="shared" si="335"/>
        <v>379.02375489021068</v>
      </c>
      <c r="BU357" s="13">
        <f t="shared" si="318"/>
        <v>1000.7969427396886</v>
      </c>
      <c r="BV357" s="13">
        <f t="shared" si="336"/>
        <v>357.58283178458066</v>
      </c>
      <c r="BW357" s="13">
        <f t="shared" si="319"/>
        <v>18820.463058691992</v>
      </c>
      <c r="BX357">
        <f t="shared" si="337"/>
        <v>410.44930105056937</v>
      </c>
      <c r="BY357" s="13">
        <f t="shared" si="320"/>
        <v>1000.7969427396886</v>
      </c>
    </row>
    <row r="358" spans="29:77" x14ac:dyDescent="0.2">
      <c r="AC358">
        <v>357</v>
      </c>
      <c r="AD358" s="37">
        <f t="shared" si="291"/>
        <v>4503.4195539657812</v>
      </c>
      <c r="AE358" s="13">
        <f t="shared" si="292"/>
        <v>10690.899893569338</v>
      </c>
      <c r="AF358">
        <f t="shared" si="338"/>
        <v>4533.3660522670962</v>
      </c>
      <c r="AG358" s="13">
        <f t="shared" si="293"/>
        <v>5549.9303857118939</v>
      </c>
      <c r="AH358" s="13">
        <f t="shared" si="321"/>
        <v>4504.9776917865256</v>
      </c>
      <c r="AI358" s="13">
        <f t="shared" si="294"/>
        <v>18820.463058691992</v>
      </c>
      <c r="AJ358">
        <f t="shared" si="322"/>
        <v>4557.6960757044308</v>
      </c>
      <c r="AK358" s="13">
        <f t="shared" si="295"/>
        <v>5549.9303857118939</v>
      </c>
      <c r="AL358" s="37">
        <f t="shared" si="296"/>
        <v>2920.3624522220098</v>
      </c>
      <c r="AM358" s="13">
        <f t="shared" si="297"/>
        <v>13363.624866961673</v>
      </c>
      <c r="AN358">
        <f t="shared" si="323"/>
        <v>2957.795575098653</v>
      </c>
      <c r="AO358" s="13">
        <f t="shared" si="298"/>
        <v>5104.2411726517294</v>
      </c>
      <c r="AP358" s="13">
        <f t="shared" si="324"/>
        <v>2922.2004777624052</v>
      </c>
      <c r="AQ358" s="13">
        <f t="shared" si="299"/>
        <v>18820.463058691992</v>
      </c>
      <c r="AR358" s="13">
        <f t="shared" si="325"/>
        <v>2974.9188616803099</v>
      </c>
      <c r="AS358" s="38">
        <f t="shared" si="300"/>
        <v>5104.2411726517294</v>
      </c>
      <c r="AT358" s="37">
        <f t="shared" si="301"/>
        <v>1575.2228181052485</v>
      </c>
      <c r="AU358" s="13">
        <f t="shared" si="302"/>
        <v>5345.449946784669</v>
      </c>
      <c r="AV358">
        <f t="shared" si="326"/>
        <v>1590.1960672559057</v>
      </c>
      <c r="AW358" s="13">
        <f t="shared" si="303"/>
        <v>1978.4794576065265</v>
      </c>
      <c r="AX358" s="13">
        <f t="shared" si="327"/>
        <v>1576.0422831813432</v>
      </c>
      <c r="AY358" s="13">
        <f t="shared" si="304"/>
        <v>18820.463058691992</v>
      </c>
      <c r="AZ358">
        <f t="shared" si="328"/>
        <v>1628.7606670992479</v>
      </c>
      <c r="BA358" s="13">
        <f t="shared" si="305"/>
        <v>1978.4794576065265</v>
      </c>
      <c r="BB358" s="37">
        <f t="shared" si="306"/>
        <v>1183.7374981592766</v>
      </c>
      <c r="BC358" s="13">
        <f t="shared" si="307"/>
        <v>8018.1749201770026</v>
      </c>
      <c r="BD358">
        <f t="shared" si="329"/>
        <v>1206.1973718852626</v>
      </c>
      <c r="BE358" s="13">
        <f t="shared" si="308"/>
        <v>1574.3100310468933</v>
      </c>
      <c r="BF358" s="13">
        <f t="shared" si="330"/>
        <v>1184.8195383125708</v>
      </c>
      <c r="BG358" s="13">
        <f t="shared" si="309"/>
        <v>18820.463058691992</v>
      </c>
      <c r="BH358">
        <f t="shared" si="331"/>
        <v>1237.5379222304755</v>
      </c>
      <c r="BI358" s="13">
        <f t="shared" si="310"/>
        <v>1574.3100310468933</v>
      </c>
      <c r="BJ358" s="115">
        <f t="shared" si="311"/>
        <v>2281.2151501403541</v>
      </c>
      <c r="BK358" s="13">
        <f t="shared" si="312"/>
        <v>8018.1749201770026</v>
      </c>
      <c r="BL358">
        <f t="shared" si="332"/>
        <v>2303.6750238663403</v>
      </c>
      <c r="BM358" s="116">
        <f t="shared" si="313"/>
        <v>2285.183881040547</v>
      </c>
      <c r="BN358" s="13">
        <f t="shared" si="333"/>
        <v>2282.2971902936483</v>
      </c>
      <c r="BO358" s="13">
        <f t="shared" si="314"/>
        <v>18820.463058691992</v>
      </c>
      <c r="BP358">
        <f t="shared" si="334"/>
        <v>2335.015574211553</v>
      </c>
      <c r="BQ358" s="13">
        <f t="shared" si="315"/>
        <v>2285.183881040547</v>
      </c>
      <c r="BR358" s="37">
        <f t="shared" si="316"/>
        <v>356.50079163128652</v>
      </c>
      <c r="BS358" s="13">
        <f t="shared" si="317"/>
        <v>8018.1749201770026</v>
      </c>
      <c r="BT358">
        <f t="shared" si="335"/>
        <v>378.96066535727255</v>
      </c>
      <c r="BU358" s="13">
        <f t="shared" si="318"/>
        <v>1000.7969427396886</v>
      </c>
      <c r="BV358" s="13">
        <f t="shared" si="336"/>
        <v>357.58283178458066</v>
      </c>
      <c r="BW358" s="13">
        <f t="shared" si="319"/>
        <v>18820.463058691992</v>
      </c>
      <c r="BX358">
        <f t="shared" si="337"/>
        <v>410.30121570248542</v>
      </c>
      <c r="BY358" s="13">
        <f t="shared" si="320"/>
        <v>1000.7969427396886</v>
      </c>
    </row>
    <row r="359" spans="29:77" x14ac:dyDescent="0.2">
      <c r="AC359">
        <v>358</v>
      </c>
      <c r="AD359" s="37">
        <f t="shared" si="291"/>
        <v>4503.4195539657812</v>
      </c>
      <c r="AE359" s="13">
        <f t="shared" si="292"/>
        <v>10690.899893569338</v>
      </c>
      <c r="AF359">
        <f t="shared" si="338"/>
        <v>4533.2824028305004</v>
      </c>
      <c r="AG359" s="13">
        <f t="shared" si="293"/>
        <v>5549.9303857118939</v>
      </c>
      <c r="AH359" s="13">
        <f t="shared" si="321"/>
        <v>4504.9776917865256</v>
      </c>
      <c r="AI359" s="13">
        <f t="shared" si="294"/>
        <v>18820.463058691992</v>
      </c>
      <c r="AJ359">
        <f t="shared" si="322"/>
        <v>4557.5488176487934</v>
      </c>
      <c r="AK359" s="13">
        <f t="shared" si="295"/>
        <v>5549.9303857118939</v>
      </c>
      <c r="AL359" s="37">
        <f t="shared" si="296"/>
        <v>2920.3624522220098</v>
      </c>
      <c r="AM359" s="13">
        <f t="shared" si="297"/>
        <v>13363.624866961673</v>
      </c>
      <c r="AN359">
        <f t="shared" si="323"/>
        <v>2957.6910133029082</v>
      </c>
      <c r="AO359" s="13">
        <f t="shared" si="298"/>
        <v>5104.2411726517294</v>
      </c>
      <c r="AP359" s="13">
        <f t="shared" si="324"/>
        <v>2922.2004777624052</v>
      </c>
      <c r="AQ359" s="13">
        <f t="shared" si="299"/>
        <v>18820.463058691992</v>
      </c>
      <c r="AR359" s="13">
        <f t="shared" si="325"/>
        <v>2974.7716036246734</v>
      </c>
      <c r="AS359" s="38">
        <f t="shared" si="300"/>
        <v>5104.2411726517294</v>
      </c>
      <c r="AT359" s="37">
        <f t="shared" si="301"/>
        <v>1575.2228181052485</v>
      </c>
      <c r="AU359" s="13">
        <f t="shared" si="302"/>
        <v>5345.449946784669</v>
      </c>
      <c r="AV359">
        <f t="shared" si="326"/>
        <v>1590.1542425376078</v>
      </c>
      <c r="AW359" s="13">
        <f t="shared" si="303"/>
        <v>1978.4794576065265</v>
      </c>
      <c r="AX359" s="13">
        <f t="shared" si="327"/>
        <v>1576.0422831813432</v>
      </c>
      <c r="AY359" s="13">
        <f t="shared" si="304"/>
        <v>18820.463058691992</v>
      </c>
      <c r="AZ359">
        <f t="shared" si="328"/>
        <v>1628.6134090436115</v>
      </c>
      <c r="BA359" s="13">
        <f t="shared" si="305"/>
        <v>1978.4794576065265</v>
      </c>
      <c r="BB359" s="37">
        <f t="shared" si="306"/>
        <v>1183.7374981592766</v>
      </c>
      <c r="BC359" s="13">
        <f t="shared" si="307"/>
        <v>8018.1749201770026</v>
      </c>
      <c r="BD359">
        <f t="shared" si="329"/>
        <v>1206.1346348078157</v>
      </c>
      <c r="BE359" s="13">
        <f t="shared" si="308"/>
        <v>1574.3100310468933</v>
      </c>
      <c r="BF359" s="13">
        <f t="shared" si="330"/>
        <v>1184.8195383125708</v>
      </c>
      <c r="BG359" s="13">
        <f t="shared" si="309"/>
        <v>18820.463058691992</v>
      </c>
      <c r="BH359">
        <f t="shared" si="331"/>
        <v>1237.390664174839</v>
      </c>
      <c r="BI359" s="13">
        <f t="shared" si="310"/>
        <v>1574.3100310468933</v>
      </c>
      <c r="BJ359" s="115">
        <f t="shared" si="311"/>
        <v>2281.2151501403541</v>
      </c>
      <c r="BK359" s="13">
        <f t="shared" si="312"/>
        <v>8018.1749201770026</v>
      </c>
      <c r="BL359">
        <f t="shared" si="332"/>
        <v>2303.612286788893</v>
      </c>
      <c r="BM359" s="116">
        <f t="shared" si="313"/>
        <v>2285.183881040547</v>
      </c>
      <c r="BN359" s="13">
        <f t="shared" si="333"/>
        <v>2282.2971902936483</v>
      </c>
      <c r="BO359" s="13">
        <f t="shared" si="314"/>
        <v>18820.463058691992</v>
      </c>
      <c r="BP359">
        <f t="shared" si="334"/>
        <v>2334.8683161559165</v>
      </c>
      <c r="BQ359" s="13">
        <f t="shared" si="315"/>
        <v>2285.183881040547</v>
      </c>
      <c r="BR359" s="37">
        <f t="shared" si="316"/>
        <v>356.50079163128652</v>
      </c>
      <c r="BS359" s="13">
        <f t="shared" si="317"/>
        <v>8018.1749201770026</v>
      </c>
      <c r="BT359">
        <f t="shared" si="335"/>
        <v>378.89792827982563</v>
      </c>
      <c r="BU359" s="13">
        <f t="shared" si="318"/>
        <v>1000.7969427396886</v>
      </c>
      <c r="BV359" s="13">
        <f t="shared" si="336"/>
        <v>357.58283178458066</v>
      </c>
      <c r="BW359" s="13">
        <f t="shared" si="319"/>
        <v>18820.463058691992</v>
      </c>
      <c r="BX359">
        <f t="shared" si="337"/>
        <v>410.15395764684877</v>
      </c>
      <c r="BY359" s="13">
        <f t="shared" si="320"/>
        <v>1000.7969427396886</v>
      </c>
    </row>
    <row r="360" spans="29:77" x14ac:dyDescent="0.2">
      <c r="AC360">
        <v>359</v>
      </c>
      <c r="AD360" s="37">
        <f t="shared" si="291"/>
        <v>4503.4195539657812</v>
      </c>
      <c r="AE360" s="13">
        <f t="shared" si="292"/>
        <v>10690.899893569338</v>
      </c>
      <c r="AF360">
        <f t="shared" si="338"/>
        <v>4533.1992194074783</v>
      </c>
      <c r="AG360" s="13">
        <f t="shared" si="293"/>
        <v>5549.9303857118939</v>
      </c>
      <c r="AH360" s="13">
        <f t="shared" si="321"/>
        <v>4504.9776917865256</v>
      </c>
      <c r="AI360" s="13">
        <f t="shared" si="294"/>
        <v>18820.463058691992</v>
      </c>
      <c r="AJ360">
        <f t="shared" si="322"/>
        <v>4557.4023799722972</v>
      </c>
      <c r="AK360" s="13">
        <f t="shared" si="295"/>
        <v>5549.9303857118939</v>
      </c>
      <c r="AL360" s="37">
        <f t="shared" si="296"/>
        <v>2920.3624522220098</v>
      </c>
      <c r="AM360" s="13">
        <f t="shared" si="297"/>
        <v>13363.624866961673</v>
      </c>
      <c r="AN360">
        <f t="shared" si="323"/>
        <v>2957.5870340241313</v>
      </c>
      <c r="AO360" s="13">
        <f t="shared" si="298"/>
        <v>5104.2411726517294</v>
      </c>
      <c r="AP360" s="13">
        <f t="shared" si="324"/>
        <v>2922.2004777624052</v>
      </c>
      <c r="AQ360" s="13">
        <f t="shared" si="299"/>
        <v>18820.463058691992</v>
      </c>
      <c r="AR360" s="13">
        <f t="shared" si="325"/>
        <v>2974.6251659481768</v>
      </c>
      <c r="AS360" s="38">
        <f t="shared" si="300"/>
        <v>5104.2411726517294</v>
      </c>
      <c r="AT360" s="37">
        <f t="shared" si="301"/>
        <v>1575.2228181052485</v>
      </c>
      <c r="AU360" s="13">
        <f t="shared" si="302"/>
        <v>5345.449946784669</v>
      </c>
      <c r="AV360">
        <f t="shared" si="326"/>
        <v>1590.1126508260973</v>
      </c>
      <c r="AW360" s="13">
        <f t="shared" si="303"/>
        <v>1978.4794576065265</v>
      </c>
      <c r="AX360" s="13">
        <f t="shared" si="327"/>
        <v>1576.0422831813432</v>
      </c>
      <c r="AY360" s="13">
        <f t="shared" si="304"/>
        <v>18820.463058691992</v>
      </c>
      <c r="AZ360">
        <f t="shared" si="328"/>
        <v>1628.4669713671149</v>
      </c>
      <c r="BA360" s="13">
        <f t="shared" si="305"/>
        <v>1978.4794576065265</v>
      </c>
      <c r="BB360" s="37">
        <f t="shared" si="306"/>
        <v>1183.7374981592766</v>
      </c>
      <c r="BC360" s="13">
        <f t="shared" si="307"/>
        <v>8018.1749201770026</v>
      </c>
      <c r="BD360">
        <f t="shared" si="329"/>
        <v>1206.0722472405496</v>
      </c>
      <c r="BE360" s="13">
        <f t="shared" si="308"/>
        <v>1574.3100310468933</v>
      </c>
      <c r="BF360" s="13">
        <f t="shared" si="330"/>
        <v>1184.8195383125708</v>
      </c>
      <c r="BG360" s="13">
        <f t="shared" si="309"/>
        <v>18820.463058691992</v>
      </c>
      <c r="BH360">
        <f t="shared" si="331"/>
        <v>1237.2442264983424</v>
      </c>
      <c r="BI360" s="13">
        <f t="shared" si="310"/>
        <v>1574.3100310468933</v>
      </c>
      <c r="BJ360" s="115">
        <f t="shared" si="311"/>
        <v>2281.2151501403541</v>
      </c>
      <c r="BK360" s="13">
        <f t="shared" si="312"/>
        <v>8018.1749201770026</v>
      </c>
      <c r="BL360">
        <f t="shared" si="332"/>
        <v>2303.5498992216271</v>
      </c>
      <c r="BM360" s="116">
        <f t="shared" si="313"/>
        <v>2285.183881040547</v>
      </c>
      <c r="BN360" s="13">
        <f t="shared" si="333"/>
        <v>2282.2971902936483</v>
      </c>
      <c r="BO360" s="13">
        <f t="shared" si="314"/>
        <v>18820.463058691992</v>
      </c>
      <c r="BP360">
        <f t="shared" si="334"/>
        <v>2334.72187847942</v>
      </c>
      <c r="BQ360" s="13">
        <f t="shared" si="315"/>
        <v>2285.183881040547</v>
      </c>
      <c r="BR360" s="37">
        <f t="shared" si="316"/>
        <v>356.50079163128652</v>
      </c>
      <c r="BS360" s="13">
        <f t="shared" si="317"/>
        <v>8018.1749201770026</v>
      </c>
      <c r="BT360">
        <f t="shared" si="335"/>
        <v>378.83554071255952</v>
      </c>
      <c r="BU360" s="13">
        <f t="shared" si="318"/>
        <v>1000.7969427396886</v>
      </c>
      <c r="BV360" s="13">
        <f t="shared" si="336"/>
        <v>357.58283178458066</v>
      </c>
      <c r="BW360" s="13">
        <f t="shared" si="319"/>
        <v>18820.463058691992</v>
      </c>
      <c r="BX360">
        <f t="shared" si="337"/>
        <v>410.00751997035223</v>
      </c>
      <c r="BY360" s="13">
        <f t="shared" si="320"/>
        <v>1000.7969427396886</v>
      </c>
    </row>
    <row r="361" spans="29:77" x14ac:dyDescent="0.2">
      <c r="AC361">
        <v>360</v>
      </c>
      <c r="AD361" s="37">
        <f t="shared" si="291"/>
        <v>4503.4195539657812</v>
      </c>
      <c r="AE361" s="13">
        <f t="shared" si="292"/>
        <v>10690.899893569338</v>
      </c>
      <c r="AF361">
        <f t="shared" si="338"/>
        <v>4533.1164981145848</v>
      </c>
      <c r="AG361" s="13">
        <f t="shared" si="293"/>
        <v>5549.9303857118939</v>
      </c>
      <c r="AH361" s="13">
        <f t="shared" si="321"/>
        <v>4504.9776917865256</v>
      </c>
      <c r="AI361" s="13">
        <f t="shared" si="294"/>
        <v>18820.463058691992</v>
      </c>
      <c r="AJ361">
        <f t="shared" si="322"/>
        <v>4557.256755838448</v>
      </c>
      <c r="AK361" s="13">
        <f t="shared" si="295"/>
        <v>5549.9303857118939</v>
      </c>
      <c r="AL361" s="37">
        <f t="shared" si="296"/>
        <v>2920.3624522220098</v>
      </c>
      <c r="AM361" s="13">
        <f t="shared" si="297"/>
        <v>13363.624866961673</v>
      </c>
      <c r="AN361">
        <f t="shared" si="323"/>
        <v>2957.4836324080143</v>
      </c>
      <c r="AO361" s="13">
        <f t="shared" si="298"/>
        <v>5104.2411726517294</v>
      </c>
      <c r="AP361" s="13">
        <f t="shared" si="324"/>
        <v>2922.2004777624052</v>
      </c>
      <c r="AQ361" s="13">
        <f t="shared" si="299"/>
        <v>18820.463058691992</v>
      </c>
      <c r="AR361" s="13">
        <f t="shared" si="325"/>
        <v>2974.4795418143271</v>
      </c>
      <c r="AS361" s="38">
        <f t="shared" si="300"/>
        <v>5104.2411726517294</v>
      </c>
      <c r="AT361" s="37">
        <f t="shared" si="301"/>
        <v>1575.2228181052485</v>
      </c>
      <c r="AU361" s="13">
        <f t="shared" si="302"/>
        <v>5345.449946784669</v>
      </c>
      <c r="AV361">
        <f t="shared" si="326"/>
        <v>1590.0712901796503</v>
      </c>
      <c r="AW361" s="13">
        <f t="shared" si="303"/>
        <v>1978.4794576065265</v>
      </c>
      <c r="AX361" s="13">
        <f t="shared" si="327"/>
        <v>1576.0422831813432</v>
      </c>
      <c r="AY361" s="13">
        <f t="shared" si="304"/>
        <v>18820.463058691992</v>
      </c>
      <c r="AZ361">
        <f t="shared" si="328"/>
        <v>1628.3213472332654</v>
      </c>
      <c r="BA361" s="13">
        <f t="shared" si="305"/>
        <v>1978.4794576065265</v>
      </c>
      <c r="BB361" s="37">
        <f t="shared" si="306"/>
        <v>1183.7374981592766</v>
      </c>
      <c r="BC361" s="13">
        <f t="shared" si="307"/>
        <v>8018.1749201770026</v>
      </c>
      <c r="BD361">
        <f t="shared" si="329"/>
        <v>1206.0102062708793</v>
      </c>
      <c r="BE361" s="13">
        <f t="shared" si="308"/>
        <v>1574.3100310468933</v>
      </c>
      <c r="BF361" s="13">
        <f t="shared" si="330"/>
        <v>1184.8195383125708</v>
      </c>
      <c r="BG361" s="13">
        <f t="shared" si="309"/>
        <v>18820.463058691992</v>
      </c>
      <c r="BH361">
        <f t="shared" si="331"/>
        <v>1237.098602364493</v>
      </c>
      <c r="BI361" s="13">
        <f t="shared" si="310"/>
        <v>1574.3100310468933</v>
      </c>
      <c r="BJ361" s="115">
        <f t="shared" si="311"/>
        <v>2281.2151501403541</v>
      </c>
      <c r="BK361" s="13">
        <f t="shared" si="312"/>
        <v>8018.1749201770026</v>
      </c>
      <c r="BL361">
        <f t="shared" si="332"/>
        <v>2303.4878582519568</v>
      </c>
      <c r="BM361" s="116">
        <f t="shared" si="313"/>
        <v>2285.183881040547</v>
      </c>
      <c r="BN361" s="13">
        <f t="shared" si="333"/>
        <v>2282.2971902936483</v>
      </c>
      <c r="BO361" s="13">
        <f t="shared" si="314"/>
        <v>18820.463058691992</v>
      </c>
      <c r="BP361">
        <f t="shared" si="334"/>
        <v>2334.5762543455703</v>
      </c>
      <c r="BQ361" s="13">
        <f t="shared" si="315"/>
        <v>2285.183881040547</v>
      </c>
      <c r="BR361" s="37">
        <f t="shared" si="316"/>
        <v>356.50079163128652</v>
      </c>
      <c r="BS361" s="13">
        <f t="shared" si="317"/>
        <v>8018.1749201770026</v>
      </c>
      <c r="BT361">
        <f t="shared" si="335"/>
        <v>378.77349974288933</v>
      </c>
      <c r="BU361" s="13">
        <f t="shared" si="318"/>
        <v>1000.7969427396886</v>
      </c>
      <c r="BV361" s="13">
        <f t="shared" si="336"/>
        <v>357.58283178458066</v>
      </c>
      <c r="BW361" s="13">
        <f t="shared" si="319"/>
        <v>18820.463058691992</v>
      </c>
      <c r="BX361">
        <f t="shared" si="337"/>
        <v>409.86189583650287</v>
      </c>
      <c r="BY361" s="13">
        <f t="shared" si="320"/>
        <v>1000.7969427396886</v>
      </c>
    </row>
    <row r="362" spans="29:77" x14ac:dyDescent="0.2">
      <c r="AC362">
        <v>361</v>
      </c>
      <c r="AD362" s="37">
        <f t="shared" si="291"/>
        <v>4503.4195539657812</v>
      </c>
      <c r="AE362" s="13">
        <f t="shared" si="292"/>
        <v>10690.899893569338</v>
      </c>
      <c r="AF362">
        <f t="shared" si="338"/>
        <v>4533.0342351114023</v>
      </c>
      <c r="AG362" s="13">
        <f t="shared" si="293"/>
        <v>5549.9303857118939</v>
      </c>
      <c r="AH362" s="13">
        <f t="shared" si="321"/>
        <v>4504.9776917865256</v>
      </c>
      <c r="AI362" s="13">
        <f t="shared" si="294"/>
        <v>18820.463058691992</v>
      </c>
      <c r="AJ362">
        <f t="shared" si="322"/>
        <v>4557.1119384865033</v>
      </c>
      <c r="AK362" s="13">
        <f t="shared" si="295"/>
        <v>5549.9303857118939</v>
      </c>
      <c r="AL362" s="37">
        <f t="shared" si="296"/>
        <v>2920.3624522220098</v>
      </c>
      <c r="AM362" s="13">
        <f t="shared" si="297"/>
        <v>13363.624866961673</v>
      </c>
      <c r="AN362">
        <f t="shared" si="323"/>
        <v>2957.3808036540368</v>
      </c>
      <c r="AO362" s="13">
        <f t="shared" si="298"/>
        <v>5104.2411726517294</v>
      </c>
      <c r="AP362" s="13">
        <f t="shared" si="324"/>
        <v>2922.2004777624052</v>
      </c>
      <c r="AQ362" s="13">
        <f t="shared" si="299"/>
        <v>18820.463058691992</v>
      </c>
      <c r="AR362" s="13">
        <f t="shared" si="325"/>
        <v>2974.3347244623828</v>
      </c>
      <c r="AS362" s="38">
        <f t="shared" si="300"/>
        <v>5104.2411726517294</v>
      </c>
      <c r="AT362" s="37">
        <f t="shared" si="301"/>
        <v>1575.2228181052485</v>
      </c>
      <c r="AU362" s="13">
        <f t="shared" si="302"/>
        <v>5345.449946784669</v>
      </c>
      <c r="AV362">
        <f t="shared" si="326"/>
        <v>1590.0301586780593</v>
      </c>
      <c r="AW362" s="13">
        <f t="shared" si="303"/>
        <v>1978.4794576065265</v>
      </c>
      <c r="AX362" s="13">
        <f t="shared" si="327"/>
        <v>1576.0422831813432</v>
      </c>
      <c r="AY362" s="13">
        <f t="shared" si="304"/>
        <v>18820.463058691992</v>
      </c>
      <c r="AZ362">
        <f t="shared" si="328"/>
        <v>1628.1765298813211</v>
      </c>
      <c r="BA362" s="13">
        <f t="shared" si="305"/>
        <v>1978.4794576065265</v>
      </c>
      <c r="BB362" s="37">
        <f t="shared" si="306"/>
        <v>1183.7374981592766</v>
      </c>
      <c r="BC362" s="13">
        <f t="shared" si="307"/>
        <v>8018.1749201770026</v>
      </c>
      <c r="BD362">
        <f t="shared" si="329"/>
        <v>1205.9485090184926</v>
      </c>
      <c r="BE362" s="13">
        <f t="shared" si="308"/>
        <v>1574.3100310468933</v>
      </c>
      <c r="BF362" s="13">
        <f t="shared" si="330"/>
        <v>1184.8195383125708</v>
      </c>
      <c r="BG362" s="13">
        <f t="shared" si="309"/>
        <v>18820.463058691992</v>
      </c>
      <c r="BH362">
        <f t="shared" si="331"/>
        <v>1236.9537850125487</v>
      </c>
      <c r="BI362" s="13">
        <f t="shared" si="310"/>
        <v>1574.3100310468933</v>
      </c>
      <c r="BJ362" s="115">
        <f t="shared" si="311"/>
        <v>2281.2151501403541</v>
      </c>
      <c r="BK362" s="13">
        <f t="shared" si="312"/>
        <v>8018.1749201770026</v>
      </c>
      <c r="BL362">
        <f t="shared" si="332"/>
        <v>2303.4261609995701</v>
      </c>
      <c r="BM362" s="116">
        <f t="shared" si="313"/>
        <v>2285.183881040547</v>
      </c>
      <c r="BN362" s="13">
        <f t="shared" si="333"/>
        <v>2282.2971902936483</v>
      </c>
      <c r="BO362" s="13">
        <f t="shared" si="314"/>
        <v>18820.463058691992</v>
      </c>
      <c r="BP362">
        <f t="shared" si="334"/>
        <v>2334.431436993626</v>
      </c>
      <c r="BQ362" s="13">
        <f t="shared" si="315"/>
        <v>2285.183881040547</v>
      </c>
      <c r="BR362" s="37">
        <f t="shared" si="316"/>
        <v>356.50079163128652</v>
      </c>
      <c r="BS362" s="13">
        <f t="shared" si="317"/>
        <v>8018.1749201770026</v>
      </c>
      <c r="BT362">
        <f t="shared" si="335"/>
        <v>378.71180249050258</v>
      </c>
      <c r="BU362" s="13">
        <f t="shared" si="318"/>
        <v>1000.7969427396886</v>
      </c>
      <c r="BV362" s="13">
        <f t="shared" si="336"/>
        <v>357.58283178458066</v>
      </c>
      <c r="BW362" s="13">
        <f t="shared" si="319"/>
        <v>18820.463058691992</v>
      </c>
      <c r="BX362">
        <f t="shared" si="337"/>
        <v>409.7170784845585</v>
      </c>
      <c r="BY362" s="13">
        <f t="shared" si="320"/>
        <v>1000.7969427396886</v>
      </c>
    </row>
    <row r="363" spans="29:77" x14ac:dyDescent="0.2">
      <c r="AC363">
        <v>362</v>
      </c>
      <c r="AD363" s="37">
        <f t="shared" si="291"/>
        <v>4503.4195539657812</v>
      </c>
      <c r="AE363" s="13">
        <f t="shared" si="292"/>
        <v>10690.899893569338</v>
      </c>
      <c r="AF363">
        <f t="shared" si="338"/>
        <v>4532.9524265999507</v>
      </c>
      <c r="AG363" s="13">
        <f t="shared" si="293"/>
        <v>5549.9303857118939</v>
      </c>
      <c r="AH363" s="13">
        <f t="shared" si="321"/>
        <v>4504.9776917865256</v>
      </c>
      <c r="AI363" s="13">
        <f t="shared" si="294"/>
        <v>18820.463058691992</v>
      </c>
      <c r="AJ363">
        <f t="shared" si="322"/>
        <v>4556.9679212304263</v>
      </c>
      <c r="AK363" s="13">
        <f t="shared" si="295"/>
        <v>5549.9303857118939</v>
      </c>
      <c r="AL363" s="37">
        <f t="shared" si="296"/>
        <v>2920.3624522220098</v>
      </c>
      <c r="AM363" s="13">
        <f t="shared" si="297"/>
        <v>13363.624866961673</v>
      </c>
      <c r="AN363">
        <f t="shared" si="323"/>
        <v>2957.2785430147214</v>
      </c>
      <c r="AO363" s="13">
        <f t="shared" si="298"/>
        <v>5104.2411726517294</v>
      </c>
      <c r="AP363" s="13">
        <f t="shared" si="324"/>
        <v>2922.2004777624052</v>
      </c>
      <c r="AQ363" s="13">
        <f t="shared" si="299"/>
        <v>18820.463058691992</v>
      </c>
      <c r="AR363" s="13">
        <f t="shared" si="325"/>
        <v>2974.1907072063059</v>
      </c>
      <c r="AS363" s="38">
        <f t="shared" si="300"/>
        <v>5104.2411726517294</v>
      </c>
      <c r="AT363" s="37">
        <f t="shared" si="301"/>
        <v>1575.2228181052485</v>
      </c>
      <c r="AU363" s="13">
        <f t="shared" si="302"/>
        <v>5345.449946784669</v>
      </c>
      <c r="AV363">
        <f t="shared" si="326"/>
        <v>1589.9892544223333</v>
      </c>
      <c r="AW363" s="13">
        <f t="shared" si="303"/>
        <v>1978.4794576065265</v>
      </c>
      <c r="AX363" s="13">
        <f t="shared" si="327"/>
        <v>1576.0422831813432</v>
      </c>
      <c r="AY363" s="13">
        <f t="shared" si="304"/>
        <v>18820.463058691992</v>
      </c>
      <c r="AZ363">
        <f t="shared" si="328"/>
        <v>1628.0325126252437</v>
      </c>
      <c r="BA363" s="13">
        <f t="shared" si="305"/>
        <v>1978.4794576065265</v>
      </c>
      <c r="BB363" s="37">
        <f t="shared" si="306"/>
        <v>1183.7374981592766</v>
      </c>
      <c r="BC363" s="13">
        <f t="shared" si="307"/>
        <v>8018.1749201770026</v>
      </c>
      <c r="BD363">
        <f t="shared" si="329"/>
        <v>1205.8871526349037</v>
      </c>
      <c r="BE363" s="13">
        <f t="shared" si="308"/>
        <v>1574.3100310468933</v>
      </c>
      <c r="BF363" s="13">
        <f t="shared" si="330"/>
        <v>1184.8195383125708</v>
      </c>
      <c r="BG363" s="13">
        <f t="shared" si="309"/>
        <v>18820.463058691992</v>
      </c>
      <c r="BH363">
        <f t="shared" si="331"/>
        <v>1236.8097677564713</v>
      </c>
      <c r="BI363" s="13">
        <f t="shared" si="310"/>
        <v>1574.3100310468933</v>
      </c>
      <c r="BJ363" s="115">
        <f t="shared" si="311"/>
        <v>2281.2151501403541</v>
      </c>
      <c r="BK363" s="13">
        <f t="shared" si="312"/>
        <v>8018.1749201770026</v>
      </c>
      <c r="BL363">
        <f t="shared" si="332"/>
        <v>2303.364804615981</v>
      </c>
      <c r="BM363" s="116">
        <f t="shared" si="313"/>
        <v>2285.183881040547</v>
      </c>
      <c r="BN363" s="13">
        <f t="shared" si="333"/>
        <v>2282.2971902936483</v>
      </c>
      <c r="BO363" s="13">
        <f t="shared" si="314"/>
        <v>18820.463058691992</v>
      </c>
      <c r="BP363">
        <f t="shared" si="334"/>
        <v>2334.287419737549</v>
      </c>
      <c r="BQ363" s="13">
        <f t="shared" si="315"/>
        <v>2285.183881040547</v>
      </c>
      <c r="BR363" s="37">
        <f t="shared" si="316"/>
        <v>356.50079163128652</v>
      </c>
      <c r="BS363" s="13">
        <f t="shared" si="317"/>
        <v>8018.1749201770026</v>
      </c>
      <c r="BT363">
        <f t="shared" si="335"/>
        <v>378.65044610691359</v>
      </c>
      <c r="BU363" s="13">
        <f t="shared" si="318"/>
        <v>1000.7969427396886</v>
      </c>
      <c r="BV363" s="13">
        <f t="shared" si="336"/>
        <v>357.58283178458066</v>
      </c>
      <c r="BW363" s="13">
        <f t="shared" si="319"/>
        <v>18820.463058691992</v>
      </c>
      <c r="BX363">
        <f t="shared" si="337"/>
        <v>409.57306122848121</v>
      </c>
      <c r="BY363" s="13">
        <f t="shared" si="320"/>
        <v>1000.7969427396886</v>
      </c>
    </row>
    <row r="364" spans="29:77" x14ac:dyDescent="0.2">
      <c r="AC364">
        <v>363</v>
      </c>
      <c r="AD364" s="37">
        <f t="shared" si="291"/>
        <v>4503.4195539657812</v>
      </c>
      <c r="AE364" s="13">
        <f t="shared" si="292"/>
        <v>10690.899893569338</v>
      </c>
      <c r="AF364">
        <f t="shared" si="338"/>
        <v>4532.871068824099</v>
      </c>
      <c r="AG364" s="13">
        <f t="shared" si="293"/>
        <v>5549.9303857118939</v>
      </c>
      <c r="AH364" s="13">
        <f t="shared" si="321"/>
        <v>4504.9776917865256</v>
      </c>
      <c r="AI364" s="13">
        <f t="shared" si="294"/>
        <v>18820.463058691992</v>
      </c>
      <c r="AJ364">
        <f t="shared" si="322"/>
        <v>4556.8246974578533</v>
      </c>
      <c r="AK364" s="13">
        <f t="shared" si="295"/>
        <v>5549.9303857118939</v>
      </c>
      <c r="AL364" s="37">
        <f t="shared" si="296"/>
        <v>2920.3624522220098</v>
      </c>
      <c r="AM364" s="13">
        <f t="shared" si="297"/>
        <v>13363.624866961673</v>
      </c>
      <c r="AN364">
        <f t="shared" si="323"/>
        <v>2957.176845794907</v>
      </c>
      <c r="AO364" s="13">
        <f t="shared" si="298"/>
        <v>5104.2411726517294</v>
      </c>
      <c r="AP364" s="13">
        <f t="shared" si="324"/>
        <v>2922.2004777624052</v>
      </c>
      <c r="AQ364" s="13">
        <f t="shared" si="299"/>
        <v>18820.463058691992</v>
      </c>
      <c r="AR364" s="13">
        <f t="shared" si="325"/>
        <v>2974.0474834337329</v>
      </c>
      <c r="AS364" s="38">
        <f t="shared" si="300"/>
        <v>5104.2411726517294</v>
      </c>
      <c r="AT364" s="37">
        <f t="shared" si="301"/>
        <v>1575.2228181052485</v>
      </c>
      <c r="AU364" s="13">
        <f t="shared" si="302"/>
        <v>5345.449946784669</v>
      </c>
      <c r="AV364">
        <f t="shared" si="326"/>
        <v>1589.9485755344074</v>
      </c>
      <c r="AW364" s="13">
        <f t="shared" si="303"/>
        <v>1978.4794576065265</v>
      </c>
      <c r="AX364" s="13">
        <f t="shared" si="327"/>
        <v>1576.0422831813432</v>
      </c>
      <c r="AY364" s="13">
        <f t="shared" si="304"/>
        <v>18820.463058691992</v>
      </c>
      <c r="AZ364">
        <f t="shared" si="328"/>
        <v>1627.8892888526711</v>
      </c>
      <c r="BA364" s="13">
        <f t="shared" si="305"/>
        <v>1978.4794576065265</v>
      </c>
      <c r="BB364" s="37">
        <f t="shared" si="306"/>
        <v>1183.7374981592766</v>
      </c>
      <c r="BC364" s="13">
        <f t="shared" si="307"/>
        <v>8018.1749201770026</v>
      </c>
      <c r="BD364">
        <f t="shared" si="329"/>
        <v>1205.8261343030149</v>
      </c>
      <c r="BE364" s="13">
        <f t="shared" si="308"/>
        <v>1574.3100310468933</v>
      </c>
      <c r="BF364" s="13">
        <f t="shared" si="330"/>
        <v>1184.8195383125708</v>
      </c>
      <c r="BG364" s="13">
        <f t="shared" si="309"/>
        <v>18820.463058691992</v>
      </c>
      <c r="BH364">
        <f t="shared" si="331"/>
        <v>1236.6665439838987</v>
      </c>
      <c r="BI364" s="13">
        <f t="shared" si="310"/>
        <v>1574.3100310468933</v>
      </c>
      <c r="BJ364" s="115">
        <f t="shared" si="311"/>
        <v>2281.2151501403541</v>
      </c>
      <c r="BK364" s="13">
        <f t="shared" si="312"/>
        <v>8018.1749201770026</v>
      </c>
      <c r="BL364">
        <f t="shared" si="332"/>
        <v>2303.3037862840924</v>
      </c>
      <c r="BM364" s="116">
        <f t="shared" si="313"/>
        <v>2285.183881040547</v>
      </c>
      <c r="BN364" s="13">
        <f t="shared" si="333"/>
        <v>2282.2971902936483</v>
      </c>
      <c r="BO364" s="13">
        <f t="shared" si="314"/>
        <v>18820.463058691992</v>
      </c>
      <c r="BP364">
        <f t="shared" si="334"/>
        <v>2334.144195964976</v>
      </c>
      <c r="BQ364" s="13">
        <f t="shared" si="315"/>
        <v>2285.183881040547</v>
      </c>
      <c r="BR364" s="37">
        <f t="shared" si="316"/>
        <v>356.50079163128652</v>
      </c>
      <c r="BS364" s="13">
        <f t="shared" si="317"/>
        <v>8018.1749201770026</v>
      </c>
      <c r="BT364">
        <f t="shared" si="335"/>
        <v>378.58942777502483</v>
      </c>
      <c r="BU364" s="13">
        <f t="shared" si="318"/>
        <v>1000.7969427396886</v>
      </c>
      <c r="BV364" s="13">
        <f t="shared" si="336"/>
        <v>357.58283178458066</v>
      </c>
      <c r="BW364" s="13">
        <f t="shared" si="319"/>
        <v>18820.463058691992</v>
      </c>
      <c r="BX364">
        <f t="shared" si="337"/>
        <v>409.42983745590846</v>
      </c>
      <c r="BY364" s="13">
        <f t="shared" si="320"/>
        <v>1000.7969427396886</v>
      </c>
    </row>
    <row r="365" spans="29:77" x14ac:dyDescent="0.2">
      <c r="AC365">
        <v>364</v>
      </c>
      <c r="AD365" s="37">
        <f t="shared" si="291"/>
        <v>4503.4195539657812</v>
      </c>
      <c r="AE365" s="13">
        <f t="shared" si="292"/>
        <v>10690.899893569338</v>
      </c>
      <c r="AF365">
        <f t="shared" si="338"/>
        <v>4532.7901580689941</v>
      </c>
      <c r="AG365" s="13">
        <f t="shared" si="293"/>
        <v>5549.9303857118939</v>
      </c>
      <c r="AH365" s="13">
        <f t="shared" si="321"/>
        <v>4504.9776917865256</v>
      </c>
      <c r="AI365" s="13">
        <f t="shared" si="294"/>
        <v>18820.463058691992</v>
      </c>
      <c r="AJ365">
        <f t="shared" si="322"/>
        <v>4556.6822606290862</v>
      </c>
      <c r="AK365" s="13">
        <f t="shared" si="295"/>
        <v>5549.9303857118939</v>
      </c>
      <c r="AL365" s="37">
        <f t="shared" si="296"/>
        <v>2920.3624522220098</v>
      </c>
      <c r="AM365" s="13">
        <f t="shared" si="297"/>
        <v>13363.624866961673</v>
      </c>
      <c r="AN365">
        <f t="shared" si="323"/>
        <v>2957.0757073510254</v>
      </c>
      <c r="AO365" s="13">
        <f t="shared" si="298"/>
        <v>5104.2411726517294</v>
      </c>
      <c r="AP365" s="13">
        <f t="shared" si="324"/>
        <v>2922.2004777624052</v>
      </c>
      <c r="AQ365" s="13">
        <f t="shared" si="299"/>
        <v>18820.463058691992</v>
      </c>
      <c r="AR365" s="13">
        <f t="shared" si="325"/>
        <v>2973.9050466049657</v>
      </c>
      <c r="AS365" s="38">
        <f t="shared" si="300"/>
        <v>5104.2411726517294</v>
      </c>
      <c r="AT365" s="37">
        <f t="shared" si="301"/>
        <v>1575.2228181052485</v>
      </c>
      <c r="AU365" s="13">
        <f t="shared" si="302"/>
        <v>5345.449946784669</v>
      </c>
      <c r="AV365">
        <f t="shared" si="326"/>
        <v>1589.9081201568547</v>
      </c>
      <c r="AW365" s="13">
        <f t="shared" si="303"/>
        <v>1978.4794576065265</v>
      </c>
      <c r="AX365" s="13">
        <f t="shared" si="327"/>
        <v>1576.0422831813432</v>
      </c>
      <c r="AY365" s="13">
        <f t="shared" si="304"/>
        <v>18820.463058691992</v>
      </c>
      <c r="AZ365">
        <f t="shared" si="328"/>
        <v>1627.7468520239036</v>
      </c>
      <c r="BA365" s="13">
        <f t="shared" si="305"/>
        <v>1978.4794576065265</v>
      </c>
      <c r="BB365" s="37">
        <f t="shared" si="306"/>
        <v>1183.7374981592766</v>
      </c>
      <c r="BC365" s="13">
        <f t="shared" si="307"/>
        <v>8018.1749201770026</v>
      </c>
      <c r="BD365">
        <f t="shared" si="329"/>
        <v>1205.765451236686</v>
      </c>
      <c r="BE365" s="13">
        <f t="shared" si="308"/>
        <v>1574.3100310468933</v>
      </c>
      <c r="BF365" s="13">
        <f t="shared" si="330"/>
        <v>1184.8195383125708</v>
      </c>
      <c r="BG365" s="13">
        <f t="shared" si="309"/>
        <v>18820.463058691992</v>
      </c>
      <c r="BH365">
        <f t="shared" si="331"/>
        <v>1236.5241071551311</v>
      </c>
      <c r="BI365" s="13">
        <f t="shared" si="310"/>
        <v>1574.3100310468933</v>
      </c>
      <c r="BJ365" s="115">
        <f t="shared" si="311"/>
        <v>2281.2151501403541</v>
      </c>
      <c r="BK365" s="13">
        <f t="shared" si="312"/>
        <v>8018.1749201770026</v>
      </c>
      <c r="BL365">
        <f t="shared" si="332"/>
        <v>2303.2431032177633</v>
      </c>
      <c r="BM365" s="116">
        <f t="shared" si="313"/>
        <v>2285.183881040547</v>
      </c>
      <c r="BN365" s="13">
        <f t="shared" si="333"/>
        <v>2282.2971902936483</v>
      </c>
      <c r="BO365" s="13">
        <f t="shared" si="314"/>
        <v>18820.463058691992</v>
      </c>
      <c r="BP365">
        <f t="shared" si="334"/>
        <v>2334.0017591362089</v>
      </c>
      <c r="BQ365" s="13">
        <f t="shared" si="315"/>
        <v>2285.183881040547</v>
      </c>
      <c r="BR365" s="37">
        <f t="shared" si="316"/>
        <v>356.50079163128652</v>
      </c>
      <c r="BS365" s="13">
        <f t="shared" si="317"/>
        <v>8018.1749201770026</v>
      </c>
      <c r="BT365">
        <f t="shared" si="335"/>
        <v>378.52874470869585</v>
      </c>
      <c r="BU365" s="13">
        <f t="shared" si="318"/>
        <v>1000.7969427396886</v>
      </c>
      <c r="BV365" s="13">
        <f t="shared" si="336"/>
        <v>357.58283178458066</v>
      </c>
      <c r="BW365" s="13">
        <f t="shared" si="319"/>
        <v>18820.463058691992</v>
      </c>
      <c r="BX365">
        <f t="shared" si="337"/>
        <v>409.2874006271411</v>
      </c>
      <c r="BY365" s="13">
        <f t="shared" si="320"/>
        <v>1000.7969427396886</v>
      </c>
    </row>
    <row r="366" spans="29:77" x14ac:dyDescent="0.2">
      <c r="AC366">
        <v>365</v>
      </c>
      <c r="AD366" s="37">
        <f t="shared" si="291"/>
        <v>4503.4195539657812</v>
      </c>
      <c r="AE366" s="13">
        <f t="shared" si="292"/>
        <v>10690.899893569338</v>
      </c>
      <c r="AF366">
        <f t="shared" si="338"/>
        <v>4532.709690660492</v>
      </c>
      <c r="AG366" s="13">
        <f t="shared" si="293"/>
        <v>5549.9303857118939</v>
      </c>
      <c r="AH366" s="13">
        <f t="shared" si="321"/>
        <v>4504.9776917865256</v>
      </c>
      <c r="AI366" s="13">
        <f t="shared" si="294"/>
        <v>18820.463058691992</v>
      </c>
      <c r="AJ366">
        <f t="shared" si="322"/>
        <v>4556.5406042760924</v>
      </c>
      <c r="AK366" s="13">
        <f t="shared" si="295"/>
        <v>5549.9303857118939</v>
      </c>
      <c r="AL366" s="37">
        <f t="shared" si="296"/>
        <v>2920.3624522220098</v>
      </c>
      <c r="AM366" s="13">
        <f t="shared" si="297"/>
        <v>13363.624866961673</v>
      </c>
      <c r="AN366">
        <f t="shared" si="323"/>
        <v>2956.975123090398</v>
      </c>
      <c r="AO366" s="13">
        <f t="shared" si="298"/>
        <v>5104.2411726517294</v>
      </c>
      <c r="AP366" s="13">
        <f t="shared" si="324"/>
        <v>2922.2004777624052</v>
      </c>
      <c r="AQ366" s="13">
        <f t="shared" si="299"/>
        <v>18820.463058691992</v>
      </c>
      <c r="AR366" s="13">
        <f t="shared" si="325"/>
        <v>2973.7633902519724</v>
      </c>
      <c r="AS366" s="38">
        <f t="shared" si="300"/>
        <v>5104.2411726517294</v>
      </c>
      <c r="AT366" s="37">
        <f t="shared" si="301"/>
        <v>1575.2228181052485</v>
      </c>
      <c r="AU366" s="13">
        <f t="shared" si="302"/>
        <v>5345.449946784669</v>
      </c>
      <c r="AV366">
        <f t="shared" si="326"/>
        <v>1589.8678864526037</v>
      </c>
      <c r="AW366" s="13">
        <f t="shared" si="303"/>
        <v>1978.4794576065265</v>
      </c>
      <c r="AX366" s="13">
        <f t="shared" si="327"/>
        <v>1576.0422831813432</v>
      </c>
      <c r="AY366" s="13">
        <f t="shared" si="304"/>
        <v>18820.463058691992</v>
      </c>
      <c r="AZ366">
        <f t="shared" si="328"/>
        <v>1627.6051956709102</v>
      </c>
      <c r="BA366" s="13">
        <f t="shared" si="305"/>
        <v>1978.4794576065265</v>
      </c>
      <c r="BB366" s="37">
        <f t="shared" si="306"/>
        <v>1183.7374981592766</v>
      </c>
      <c r="BC366" s="13">
        <f t="shared" si="307"/>
        <v>8018.1749201770026</v>
      </c>
      <c r="BD366">
        <f t="shared" si="329"/>
        <v>1205.7051006803094</v>
      </c>
      <c r="BE366" s="13">
        <f t="shared" si="308"/>
        <v>1574.3100310468933</v>
      </c>
      <c r="BF366" s="13">
        <f t="shared" si="330"/>
        <v>1184.8195383125708</v>
      </c>
      <c r="BG366" s="13">
        <f t="shared" si="309"/>
        <v>18820.463058691992</v>
      </c>
      <c r="BH366">
        <f t="shared" si="331"/>
        <v>1236.3824508021378</v>
      </c>
      <c r="BI366" s="13">
        <f t="shared" si="310"/>
        <v>1574.3100310468933</v>
      </c>
      <c r="BJ366" s="115">
        <f t="shared" si="311"/>
        <v>2281.2151501403541</v>
      </c>
      <c r="BK366" s="13">
        <f t="shared" si="312"/>
        <v>8018.1749201770026</v>
      </c>
      <c r="BL366">
        <f t="shared" si="332"/>
        <v>2303.182752661387</v>
      </c>
      <c r="BM366" s="116">
        <f t="shared" si="313"/>
        <v>2285.183881040547</v>
      </c>
      <c r="BN366" s="13">
        <f t="shared" si="333"/>
        <v>2282.2971902936483</v>
      </c>
      <c r="BO366" s="13">
        <f t="shared" si="314"/>
        <v>18820.463058691992</v>
      </c>
      <c r="BP366">
        <f t="shared" si="334"/>
        <v>2333.8601027832156</v>
      </c>
      <c r="BQ366" s="13">
        <f t="shared" si="315"/>
        <v>2285.183881040547</v>
      </c>
      <c r="BR366" s="37">
        <f t="shared" si="316"/>
        <v>356.50079163128652</v>
      </c>
      <c r="BS366" s="13">
        <f t="shared" si="317"/>
        <v>8018.1749201770026</v>
      </c>
      <c r="BT366">
        <f t="shared" si="335"/>
        <v>378.46839415231938</v>
      </c>
      <c r="BU366" s="13">
        <f t="shared" si="318"/>
        <v>1000.7969427396886</v>
      </c>
      <c r="BV366" s="13">
        <f t="shared" si="336"/>
        <v>357.58283178458066</v>
      </c>
      <c r="BW366" s="13">
        <f t="shared" si="319"/>
        <v>18820.463058691992</v>
      </c>
      <c r="BX366">
        <f t="shared" si="337"/>
        <v>409.14574427414777</v>
      </c>
      <c r="BY366" s="13">
        <f t="shared" si="320"/>
        <v>1000.7969427396886</v>
      </c>
    </row>
    <row r="367" spans="29:77" x14ac:dyDescent="0.2">
      <c r="AC367">
        <v>366</v>
      </c>
      <c r="AD367" s="37">
        <f t="shared" si="291"/>
        <v>4503.4195539657812</v>
      </c>
      <c r="AE367" s="13">
        <f t="shared" si="292"/>
        <v>10690.899893569338</v>
      </c>
      <c r="AF367">
        <f t="shared" si="338"/>
        <v>4532.6296629646049</v>
      </c>
      <c r="AG367" s="13">
        <f t="shared" si="293"/>
        <v>5549.9303857118939</v>
      </c>
      <c r="AH367" s="13">
        <f t="shared" si="321"/>
        <v>4504.9776917865256</v>
      </c>
      <c r="AI367" s="13">
        <f t="shared" si="294"/>
        <v>18820.463058691992</v>
      </c>
      <c r="AJ367">
        <f t="shared" si="322"/>
        <v>4556.3997220015308</v>
      </c>
      <c r="AK367" s="13">
        <f t="shared" si="295"/>
        <v>5549.9303857118939</v>
      </c>
      <c r="AL367" s="37">
        <f t="shared" si="296"/>
        <v>2920.3624522220098</v>
      </c>
      <c r="AM367" s="13">
        <f t="shared" si="297"/>
        <v>13363.624866961673</v>
      </c>
      <c r="AN367">
        <f t="shared" si="323"/>
        <v>2956.8750884705391</v>
      </c>
      <c r="AO367" s="13">
        <f t="shared" si="298"/>
        <v>5104.2411726517294</v>
      </c>
      <c r="AP367" s="13">
        <f t="shared" si="324"/>
        <v>2922.2004777624052</v>
      </c>
      <c r="AQ367" s="13">
        <f t="shared" si="299"/>
        <v>18820.463058691992</v>
      </c>
      <c r="AR367" s="13">
        <f t="shared" si="325"/>
        <v>2973.6225079774108</v>
      </c>
      <c r="AS367" s="38">
        <f t="shared" si="300"/>
        <v>5104.2411726517294</v>
      </c>
      <c r="AT367" s="37">
        <f t="shared" si="301"/>
        <v>1575.2228181052485</v>
      </c>
      <c r="AU367" s="13">
        <f t="shared" si="302"/>
        <v>5345.449946784669</v>
      </c>
      <c r="AV367">
        <f t="shared" si="326"/>
        <v>1589.8278726046601</v>
      </c>
      <c r="AW367" s="13">
        <f t="shared" si="303"/>
        <v>1978.4794576065265</v>
      </c>
      <c r="AX367" s="13">
        <f t="shared" si="327"/>
        <v>1576.0422831813432</v>
      </c>
      <c r="AY367" s="13">
        <f t="shared" si="304"/>
        <v>18820.463058691992</v>
      </c>
      <c r="AZ367">
        <f t="shared" si="328"/>
        <v>1627.4643133963486</v>
      </c>
      <c r="BA367" s="13">
        <f t="shared" si="305"/>
        <v>1978.4794576065265</v>
      </c>
      <c r="BB367" s="37">
        <f t="shared" si="306"/>
        <v>1183.7374981592766</v>
      </c>
      <c r="BC367" s="13">
        <f t="shared" si="307"/>
        <v>8018.1749201770026</v>
      </c>
      <c r="BD367">
        <f t="shared" si="329"/>
        <v>1205.6450799083941</v>
      </c>
      <c r="BE367" s="13">
        <f t="shared" si="308"/>
        <v>1574.3100310468933</v>
      </c>
      <c r="BF367" s="13">
        <f t="shared" si="330"/>
        <v>1184.8195383125708</v>
      </c>
      <c r="BG367" s="13">
        <f t="shared" si="309"/>
        <v>18820.463058691992</v>
      </c>
      <c r="BH367">
        <f t="shared" si="331"/>
        <v>1236.2415685275762</v>
      </c>
      <c r="BI367" s="13">
        <f t="shared" si="310"/>
        <v>1574.3100310468933</v>
      </c>
      <c r="BJ367" s="115">
        <f t="shared" si="311"/>
        <v>2281.2151501403541</v>
      </c>
      <c r="BK367" s="13">
        <f t="shared" si="312"/>
        <v>8018.1749201770026</v>
      </c>
      <c r="BL367">
        <f t="shared" si="332"/>
        <v>2303.1227318894717</v>
      </c>
      <c r="BM367" s="116">
        <f t="shared" si="313"/>
        <v>2285.183881040547</v>
      </c>
      <c r="BN367" s="13">
        <f t="shared" si="333"/>
        <v>2282.2971902936483</v>
      </c>
      <c r="BO367" s="13">
        <f t="shared" si="314"/>
        <v>18820.463058691992</v>
      </c>
      <c r="BP367">
        <f t="shared" si="334"/>
        <v>2333.719220508654</v>
      </c>
      <c r="BQ367" s="13">
        <f t="shared" si="315"/>
        <v>2285.183881040547</v>
      </c>
      <c r="BR367" s="37">
        <f t="shared" si="316"/>
        <v>356.50079163128652</v>
      </c>
      <c r="BS367" s="13">
        <f t="shared" si="317"/>
        <v>8018.1749201770026</v>
      </c>
      <c r="BT367">
        <f t="shared" si="335"/>
        <v>378.40837338040399</v>
      </c>
      <c r="BU367" s="13">
        <f t="shared" si="318"/>
        <v>1000.7969427396886</v>
      </c>
      <c r="BV367" s="13">
        <f t="shared" si="336"/>
        <v>357.58283178458066</v>
      </c>
      <c r="BW367" s="13">
        <f t="shared" si="319"/>
        <v>18820.463058691992</v>
      </c>
      <c r="BX367">
        <f t="shared" si="337"/>
        <v>409.00486199958613</v>
      </c>
      <c r="BY367" s="13">
        <f t="shared" si="320"/>
        <v>1000.7969427396886</v>
      </c>
    </row>
    <row r="368" spans="29:77" x14ac:dyDescent="0.2">
      <c r="AC368">
        <v>367</v>
      </c>
      <c r="AD368" s="37">
        <f t="shared" si="291"/>
        <v>4503.4195539657812</v>
      </c>
      <c r="AE368" s="13">
        <f t="shared" si="292"/>
        <v>10690.899893569338</v>
      </c>
      <c r="AF368">
        <f t="shared" si="338"/>
        <v>4532.5500713869515</v>
      </c>
      <c r="AG368" s="13">
        <f t="shared" si="293"/>
        <v>5549.9303857118939</v>
      </c>
      <c r="AH368" s="13">
        <f t="shared" si="321"/>
        <v>4504.9776917865256</v>
      </c>
      <c r="AI368" s="13">
        <f t="shared" si="294"/>
        <v>18820.463058691992</v>
      </c>
      <c r="AJ368">
        <f t="shared" si="322"/>
        <v>4556.2596074777848</v>
      </c>
      <c r="AK368" s="13">
        <f t="shared" si="295"/>
        <v>5549.9303857118939</v>
      </c>
      <c r="AL368" s="37">
        <f t="shared" si="296"/>
        <v>2920.3624522220098</v>
      </c>
      <c r="AM368" s="13">
        <f t="shared" si="297"/>
        <v>13363.624866961673</v>
      </c>
      <c r="AN368">
        <f t="shared" si="323"/>
        <v>2956.7755989984721</v>
      </c>
      <c r="AO368" s="13">
        <f t="shared" si="298"/>
        <v>5104.2411726517294</v>
      </c>
      <c r="AP368" s="13">
        <f t="shared" si="324"/>
        <v>2922.2004777624052</v>
      </c>
      <c r="AQ368" s="13">
        <f t="shared" si="299"/>
        <v>18820.463058691992</v>
      </c>
      <c r="AR368" s="13">
        <f t="shared" si="325"/>
        <v>2973.4823934536639</v>
      </c>
      <c r="AS368" s="38">
        <f t="shared" si="300"/>
        <v>5104.2411726517294</v>
      </c>
      <c r="AT368" s="37">
        <f t="shared" si="301"/>
        <v>1575.2228181052485</v>
      </c>
      <c r="AU368" s="13">
        <f t="shared" si="302"/>
        <v>5345.449946784669</v>
      </c>
      <c r="AV368">
        <f t="shared" si="326"/>
        <v>1589.7880768158334</v>
      </c>
      <c r="AW368" s="13">
        <f t="shared" si="303"/>
        <v>1978.4794576065265</v>
      </c>
      <c r="AX368" s="13">
        <f t="shared" si="327"/>
        <v>1576.0422831813432</v>
      </c>
      <c r="AY368" s="13">
        <f t="shared" si="304"/>
        <v>18820.463058691992</v>
      </c>
      <c r="AZ368">
        <f t="shared" si="328"/>
        <v>1627.324198872602</v>
      </c>
      <c r="BA368" s="13">
        <f t="shared" si="305"/>
        <v>1978.4794576065265</v>
      </c>
      <c r="BB368" s="37">
        <f t="shared" si="306"/>
        <v>1183.7374981592766</v>
      </c>
      <c r="BC368" s="13">
        <f t="shared" si="307"/>
        <v>8018.1749201770026</v>
      </c>
      <c r="BD368">
        <f t="shared" si="329"/>
        <v>1205.585386225154</v>
      </c>
      <c r="BE368" s="13">
        <f t="shared" si="308"/>
        <v>1574.3100310468933</v>
      </c>
      <c r="BF368" s="13">
        <f t="shared" si="330"/>
        <v>1184.8195383125708</v>
      </c>
      <c r="BG368" s="13">
        <f t="shared" si="309"/>
        <v>18820.463058691992</v>
      </c>
      <c r="BH368">
        <f t="shared" si="331"/>
        <v>1236.1014540038295</v>
      </c>
      <c r="BI368" s="13">
        <f t="shared" si="310"/>
        <v>1574.3100310468933</v>
      </c>
      <c r="BJ368" s="115">
        <f t="shared" si="311"/>
        <v>2281.2151501403541</v>
      </c>
      <c r="BK368" s="13">
        <f t="shared" si="312"/>
        <v>8018.1749201770026</v>
      </c>
      <c r="BL368">
        <f t="shared" si="332"/>
        <v>2303.0630382062313</v>
      </c>
      <c r="BM368" s="116">
        <f t="shared" si="313"/>
        <v>2285.183881040547</v>
      </c>
      <c r="BN368" s="13">
        <f t="shared" si="333"/>
        <v>2282.2971902936483</v>
      </c>
      <c r="BO368" s="13">
        <f t="shared" si="314"/>
        <v>18820.463058691992</v>
      </c>
      <c r="BP368">
        <f t="shared" si="334"/>
        <v>2333.5791059849071</v>
      </c>
      <c r="BQ368" s="13">
        <f t="shared" si="315"/>
        <v>2285.183881040547</v>
      </c>
      <c r="BR368" s="37">
        <f t="shared" si="316"/>
        <v>356.50079163128652</v>
      </c>
      <c r="BS368" s="13">
        <f t="shared" si="317"/>
        <v>8018.1749201770026</v>
      </c>
      <c r="BT368">
        <f t="shared" si="335"/>
        <v>378.3486796971639</v>
      </c>
      <c r="BU368" s="13">
        <f t="shared" si="318"/>
        <v>1000.7969427396886</v>
      </c>
      <c r="BV368" s="13">
        <f t="shared" si="336"/>
        <v>357.58283178458066</v>
      </c>
      <c r="BW368" s="13">
        <f t="shared" si="319"/>
        <v>18820.463058691992</v>
      </c>
      <c r="BX368">
        <f t="shared" si="337"/>
        <v>408.86474747583952</v>
      </c>
      <c r="BY368" s="13">
        <f t="shared" si="320"/>
        <v>1000.7969427396886</v>
      </c>
    </row>
    <row r="369" spans="29:77" x14ac:dyDescent="0.2">
      <c r="AC369">
        <v>368</v>
      </c>
      <c r="AD369" s="37">
        <f t="shared" si="291"/>
        <v>4503.4195539657812</v>
      </c>
      <c r="AE369" s="13">
        <f t="shared" si="292"/>
        <v>10690.899893569338</v>
      </c>
      <c r="AF369">
        <f t="shared" si="338"/>
        <v>4532.4709123722196</v>
      </c>
      <c r="AG369" s="13">
        <f t="shared" si="293"/>
        <v>5549.9303857118939</v>
      </c>
      <c r="AH369" s="13">
        <f t="shared" si="321"/>
        <v>4504.9776917865256</v>
      </c>
      <c r="AI369" s="13">
        <f t="shared" si="294"/>
        <v>18820.463058691992</v>
      </c>
      <c r="AJ369">
        <f t="shared" si="322"/>
        <v>4556.1202544460148</v>
      </c>
      <c r="AK369" s="13">
        <f t="shared" si="295"/>
        <v>5549.9303857118939</v>
      </c>
      <c r="AL369" s="37">
        <f t="shared" si="296"/>
        <v>2920.3624522220098</v>
      </c>
      <c r="AM369" s="13">
        <f t="shared" si="297"/>
        <v>13363.624866961673</v>
      </c>
      <c r="AN369">
        <f t="shared" si="323"/>
        <v>2956.6766502300579</v>
      </c>
      <c r="AO369" s="13">
        <f t="shared" si="298"/>
        <v>5104.2411726517294</v>
      </c>
      <c r="AP369" s="13">
        <f t="shared" si="324"/>
        <v>2922.2004777624052</v>
      </c>
      <c r="AQ369" s="13">
        <f t="shared" si="299"/>
        <v>18820.463058691992</v>
      </c>
      <c r="AR369" s="13">
        <f t="shared" si="325"/>
        <v>2973.3430404218943</v>
      </c>
      <c r="AS369" s="38">
        <f t="shared" si="300"/>
        <v>5104.2411726517294</v>
      </c>
      <c r="AT369" s="37">
        <f t="shared" si="301"/>
        <v>1575.2228181052485</v>
      </c>
      <c r="AU369" s="13">
        <f t="shared" si="302"/>
        <v>5345.449946784669</v>
      </c>
      <c r="AV369">
        <f t="shared" si="326"/>
        <v>1589.7484973084677</v>
      </c>
      <c r="AW369" s="13">
        <f t="shared" si="303"/>
        <v>1978.4794576065265</v>
      </c>
      <c r="AX369" s="13">
        <f t="shared" si="327"/>
        <v>1576.0422831813432</v>
      </c>
      <c r="AY369" s="13">
        <f t="shared" si="304"/>
        <v>18820.463058691992</v>
      </c>
      <c r="AZ369">
        <f t="shared" si="328"/>
        <v>1627.1848458408324</v>
      </c>
      <c r="BA369" s="13">
        <f t="shared" si="305"/>
        <v>1978.4794576065265</v>
      </c>
      <c r="BB369" s="37">
        <f t="shared" si="306"/>
        <v>1183.7374981592766</v>
      </c>
      <c r="BC369" s="13">
        <f t="shared" si="307"/>
        <v>8018.1749201770026</v>
      </c>
      <c r="BD369">
        <f t="shared" si="329"/>
        <v>1205.5260169641053</v>
      </c>
      <c r="BE369" s="13">
        <f t="shared" si="308"/>
        <v>1574.3100310468933</v>
      </c>
      <c r="BF369" s="13">
        <f t="shared" si="330"/>
        <v>1184.8195383125708</v>
      </c>
      <c r="BG369" s="13">
        <f t="shared" si="309"/>
        <v>18820.463058691992</v>
      </c>
      <c r="BH369">
        <f t="shared" si="331"/>
        <v>1235.9621009720599</v>
      </c>
      <c r="BI369" s="13">
        <f t="shared" si="310"/>
        <v>1574.3100310468933</v>
      </c>
      <c r="BJ369" s="115">
        <f t="shared" si="311"/>
        <v>2281.2151501403541</v>
      </c>
      <c r="BK369" s="13">
        <f t="shared" si="312"/>
        <v>8018.1749201770026</v>
      </c>
      <c r="BL369">
        <f t="shared" si="332"/>
        <v>2303.0036689451831</v>
      </c>
      <c r="BM369" s="116">
        <f t="shared" si="313"/>
        <v>2285.183881040547</v>
      </c>
      <c r="BN369" s="13">
        <f t="shared" si="333"/>
        <v>2282.2971902936483</v>
      </c>
      <c r="BO369" s="13">
        <f t="shared" si="314"/>
        <v>18820.463058691992</v>
      </c>
      <c r="BP369">
        <f t="shared" si="334"/>
        <v>2333.4397529531375</v>
      </c>
      <c r="BQ369" s="13">
        <f t="shared" si="315"/>
        <v>2285.183881040547</v>
      </c>
      <c r="BR369" s="37">
        <f t="shared" si="316"/>
        <v>356.50079163128652</v>
      </c>
      <c r="BS369" s="13">
        <f t="shared" si="317"/>
        <v>8018.1749201770026</v>
      </c>
      <c r="BT369">
        <f t="shared" si="335"/>
        <v>378.28931043611533</v>
      </c>
      <c r="BU369" s="13">
        <f t="shared" si="318"/>
        <v>1000.7969427396886</v>
      </c>
      <c r="BV369" s="13">
        <f t="shared" si="336"/>
        <v>357.58283178458066</v>
      </c>
      <c r="BW369" s="13">
        <f t="shared" si="319"/>
        <v>18820.463058691992</v>
      </c>
      <c r="BX369">
        <f t="shared" si="337"/>
        <v>408.72539444406976</v>
      </c>
      <c r="BY369" s="13">
        <f t="shared" si="320"/>
        <v>1000.7969427396886</v>
      </c>
    </row>
    <row r="370" spans="29:77" x14ac:dyDescent="0.2">
      <c r="AC370">
        <v>369</v>
      </c>
      <c r="AD370" s="37">
        <f t="shared" si="291"/>
        <v>4503.4195539657812</v>
      </c>
      <c r="AE370" s="13">
        <f t="shared" si="292"/>
        <v>10690.899893569338</v>
      </c>
      <c r="AF370">
        <f t="shared" si="338"/>
        <v>4532.3921824036388</v>
      </c>
      <c r="AG370" s="13">
        <f t="shared" si="293"/>
        <v>5549.9303857118939</v>
      </c>
      <c r="AH370" s="13">
        <f t="shared" si="321"/>
        <v>4504.9776917865256</v>
      </c>
      <c r="AI370" s="13">
        <f t="shared" si="294"/>
        <v>18820.463058691992</v>
      </c>
      <c r="AJ370">
        <f t="shared" si="322"/>
        <v>4555.9816567152302</v>
      </c>
      <c r="AK370" s="13">
        <f t="shared" si="295"/>
        <v>5549.9303857118939</v>
      </c>
      <c r="AL370" s="37">
        <f t="shared" si="296"/>
        <v>2920.3624522220098</v>
      </c>
      <c r="AM370" s="13">
        <f t="shared" si="297"/>
        <v>13363.624866961673</v>
      </c>
      <c r="AN370">
        <f t="shared" si="323"/>
        <v>2956.5782377693313</v>
      </c>
      <c r="AO370" s="13">
        <f t="shared" si="298"/>
        <v>5104.2411726517294</v>
      </c>
      <c r="AP370" s="13">
        <f t="shared" si="324"/>
        <v>2922.2004777624052</v>
      </c>
      <c r="AQ370" s="13">
        <f t="shared" si="299"/>
        <v>18820.463058691992</v>
      </c>
      <c r="AR370" s="13">
        <f t="shared" si="325"/>
        <v>2973.2044426911098</v>
      </c>
      <c r="AS370" s="38">
        <f t="shared" si="300"/>
        <v>5104.2411726517294</v>
      </c>
      <c r="AT370" s="37">
        <f t="shared" si="301"/>
        <v>1575.2228181052485</v>
      </c>
      <c r="AU370" s="13">
        <f t="shared" si="302"/>
        <v>5345.449946784669</v>
      </c>
      <c r="AV370">
        <f t="shared" si="326"/>
        <v>1589.7091323241771</v>
      </c>
      <c r="AW370" s="13">
        <f t="shared" si="303"/>
        <v>1978.4794576065265</v>
      </c>
      <c r="AX370" s="13">
        <f t="shared" si="327"/>
        <v>1576.0422831813432</v>
      </c>
      <c r="AY370" s="13">
        <f t="shared" si="304"/>
        <v>18820.463058691992</v>
      </c>
      <c r="AZ370">
        <f t="shared" si="328"/>
        <v>1627.0462481100478</v>
      </c>
      <c r="BA370" s="13">
        <f t="shared" si="305"/>
        <v>1978.4794576065265</v>
      </c>
      <c r="BB370" s="37">
        <f t="shared" si="306"/>
        <v>1183.7374981592766</v>
      </c>
      <c r="BC370" s="13">
        <f t="shared" si="307"/>
        <v>8018.1749201770026</v>
      </c>
      <c r="BD370">
        <f t="shared" si="329"/>
        <v>1205.4669694876695</v>
      </c>
      <c r="BE370" s="13">
        <f t="shared" si="308"/>
        <v>1574.3100310468933</v>
      </c>
      <c r="BF370" s="13">
        <f t="shared" si="330"/>
        <v>1184.8195383125708</v>
      </c>
      <c r="BG370" s="13">
        <f t="shared" si="309"/>
        <v>18820.463058691992</v>
      </c>
      <c r="BH370">
        <f t="shared" si="331"/>
        <v>1235.8235032412754</v>
      </c>
      <c r="BI370" s="13">
        <f t="shared" si="310"/>
        <v>1574.3100310468933</v>
      </c>
      <c r="BJ370" s="115">
        <f t="shared" si="311"/>
        <v>2281.2151501403541</v>
      </c>
      <c r="BK370" s="13">
        <f t="shared" si="312"/>
        <v>8018.1749201770026</v>
      </c>
      <c r="BL370">
        <f t="shared" si="332"/>
        <v>2302.9446214687473</v>
      </c>
      <c r="BM370" s="116">
        <f t="shared" si="313"/>
        <v>2285.183881040547</v>
      </c>
      <c r="BN370" s="13">
        <f t="shared" si="333"/>
        <v>2282.2971902936483</v>
      </c>
      <c r="BO370" s="13">
        <f t="shared" si="314"/>
        <v>18820.463058691992</v>
      </c>
      <c r="BP370">
        <f t="shared" si="334"/>
        <v>2333.3011552223529</v>
      </c>
      <c r="BQ370" s="13">
        <f t="shared" si="315"/>
        <v>2285.183881040547</v>
      </c>
      <c r="BR370" s="37">
        <f t="shared" si="316"/>
        <v>356.50079163128652</v>
      </c>
      <c r="BS370" s="13">
        <f t="shared" si="317"/>
        <v>8018.1749201770026</v>
      </c>
      <c r="BT370">
        <f t="shared" si="335"/>
        <v>378.23026295967946</v>
      </c>
      <c r="BU370" s="13">
        <f t="shared" si="318"/>
        <v>1000.7969427396886</v>
      </c>
      <c r="BV370" s="13">
        <f t="shared" si="336"/>
        <v>357.58283178458066</v>
      </c>
      <c r="BW370" s="13">
        <f t="shared" si="319"/>
        <v>18820.463058691992</v>
      </c>
      <c r="BX370">
        <f t="shared" si="337"/>
        <v>408.58679671328525</v>
      </c>
      <c r="BY370" s="13">
        <f t="shared" si="320"/>
        <v>1000.7969427396886</v>
      </c>
    </row>
    <row r="371" spans="29:77" x14ac:dyDescent="0.2">
      <c r="AC371">
        <v>370</v>
      </c>
      <c r="AD371" s="37">
        <f t="shared" si="291"/>
        <v>4503.4195539657812</v>
      </c>
      <c r="AE371" s="13">
        <f t="shared" si="292"/>
        <v>10690.899893569338</v>
      </c>
      <c r="AF371">
        <f t="shared" si="338"/>
        <v>4532.3138780024556</v>
      </c>
      <c r="AG371" s="13">
        <f t="shared" si="293"/>
        <v>5549.9303857118939</v>
      </c>
      <c r="AH371" s="13">
        <f t="shared" si="321"/>
        <v>4504.9776917865256</v>
      </c>
      <c r="AI371" s="13">
        <f t="shared" si="294"/>
        <v>18820.463058691992</v>
      </c>
      <c r="AJ371">
        <f t="shared" si="322"/>
        <v>4555.8438081613685</v>
      </c>
      <c r="AK371" s="13">
        <f t="shared" si="295"/>
        <v>5549.9303857118939</v>
      </c>
      <c r="AL371" s="37">
        <f t="shared" si="296"/>
        <v>2920.3624522220098</v>
      </c>
      <c r="AM371" s="13">
        <f t="shared" si="297"/>
        <v>13363.624866961673</v>
      </c>
      <c r="AN371">
        <f t="shared" si="323"/>
        <v>2956.480357267852</v>
      </c>
      <c r="AO371" s="13">
        <f t="shared" si="298"/>
        <v>5104.2411726517294</v>
      </c>
      <c r="AP371" s="13">
        <f t="shared" si="324"/>
        <v>2922.2004777624052</v>
      </c>
      <c r="AQ371" s="13">
        <f t="shared" si="299"/>
        <v>18820.463058691992</v>
      </c>
      <c r="AR371" s="13">
        <f t="shared" si="325"/>
        <v>2973.0665941372486</v>
      </c>
      <c r="AS371" s="38">
        <f t="shared" si="300"/>
        <v>5104.2411726517294</v>
      </c>
      <c r="AT371" s="37">
        <f t="shared" si="301"/>
        <v>1575.2228181052485</v>
      </c>
      <c r="AU371" s="13">
        <f t="shared" si="302"/>
        <v>5345.449946784669</v>
      </c>
      <c r="AV371">
        <f t="shared" si="326"/>
        <v>1589.6699801235854</v>
      </c>
      <c r="AW371" s="13">
        <f t="shared" si="303"/>
        <v>1978.4794576065265</v>
      </c>
      <c r="AX371" s="13">
        <f t="shared" si="327"/>
        <v>1576.0422831813432</v>
      </c>
      <c r="AY371" s="13">
        <f t="shared" si="304"/>
        <v>18820.463058691992</v>
      </c>
      <c r="AZ371">
        <f t="shared" si="328"/>
        <v>1626.9083995561864</v>
      </c>
      <c r="BA371" s="13">
        <f t="shared" si="305"/>
        <v>1978.4794576065265</v>
      </c>
      <c r="BB371" s="37">
        <f t="shared" si="306"/>
        <v>1183.7374981592766</v>
      </c>
      <c r="BC371" s="13">
        <f t="shared" si="307"/>
        <v>8018.1749201770026</v>
      </c>
      <c r="BD371">
        <f t="shared" si="329"/>
        <v>1205.4082411867821</v>
      </c>
      <c r="BE371" s="13">
        <f t="shared" si="308"/>
        <v>1574.3100310468933</v>
      </c>
      <c r="BF371" s="13">
        <f t="shared" si="330"/>
        <v>1184.8195383125708</v>
      </c>
      <c r="BG371" s="13">
        <f t="shared" si="309"/>
        <v>18820.463058691992</v>
      </c>
      <c r="BH371">
        <f t="shared" si="331"/>
        <v>1235.6856546874139</v>
      </c>
      <c r="BI371" s="13">
        <f t="shared" si="310"/>
        <v>1574.3100310468933</v>
      </c>
      <c r="BJ371" s="115">
        <f t="shared" si="311"/>
        <v>2281.2151501403541</v>
      </c>
      <c r="BK371" s="13">
        <f t="shared" si="312"/>
        <v>8018.1749201770026</v>
      </c>
      <c r="BL371">
        <f t="shared" si="332"/>
        <v>2302.8858931678596</v>
      </c>
      <c r="BM371" s="116">
        <f t="shared" si="313"/>
        <v>2285.183881040547</v>
      </c>
      <c r="BN371" s="13">
        <f t="shared" si="333"/>
        <v>2282.2971902936483</v>
      </c>
      <c r="BO371" s="13">
        <f t="shared" si="314"/>
        <v>18820.463058691992</v>
      </c>
      <c r="BP371">
        <f t="shared" si="334"/>
        <v>2333.1633066684917</v>
      </c>
      <c r="BQ371" s="13">
        <f t="shared" si="315"/>
        <v>2285.183881040547</v>
      </c>
      <c r="BR371" s="37">
        <f t="shared" si="316"/>
        <v>356.50079163128652</v>
      </c>
      <c r="BS371" s="13">
        <f t="shared" si="317"/>
        <v>8018.1749201770026</v>
      </c>
      <c r="BT371">
        <f t="shared" si="335"/>
        <v>378.17153465879193</v>
      </c>
      <c r="BU371" s="13">
        <f t="shared" si="318"/>
        <v>1000.7969427396886</v>
      </c>
      <c r="BV371" s="13">
        <f t="shared" si="336"/>
        <v>357.58283178458066</v>
      </c>
      <c r="BW371" s="13">
        <f t="shared" si="319"/>
        <v>18820.463058691992</v>
      </c>
      <c r="BX371">
        <f t="shared" si="337"/>
        <v>408.44894815942388</v>
      </c>
      <c r="BY371" s="13">
        <f t="shared" si="320"/>
        <v>1000.7969427396886</v>
      </c>
    </row>
    <row r="372" spans="29:77" x14ac:dyDescent="0.2">
      <c r="AC372">
        <v>371</v>
      </c>
      <c r="AD372" s="37">
        <f t="shared" si="291"/>
        <v>4503.4195539657812</v>
      </c>
      <c r="AE372" s="13">
        <f t="shared" si="292"/>
        <v>10690.899893569338</v>
      </c>
      <c r="AF372">
        <f t="shared" si="338"/>
        <v>4532.2359957274239</v>
      </c>
      <c r="AG372" s="13">
        <f t="shared" si="293"/>
        <v>5549.9303857118939</v>
      </c>
      <c r="AH372" s="13">
        <f t="shared" si="321"/>
        <v>4504.9776917865256</v>
      </c>
      <c r="AI372" s="13">
        <f t="shared" si="294"/>
        <v>18820.463058691992</v>
      </c>
      <c r="AJ372">
        <f t="shared" si="322"/>
        <v>4555.7067027263965</v>
      </c>
      <c r="AK372" s="13">
        <f t="shared" si="295"/>
        <v>5549.9303857118939</v>
      </c>
      <c r="AL372" s="37">
        <f t="shared" si="296"/>
        <v>2920.3624522220098</v>
      </c>
      <c r="AM372" s="13">
        <f t="shared" si="297"/>
        <v>13363.624866961673</v>
      </c>
      <c r="AN372">
        <f t="shared" si="323"/>
        <v>2956.3830044240626</v>
      </c>
      <c r="AO372" s="13">
        <f t="shared" si="298"/>
        <v>5104.2411726517294</v>
      </c>
      <c r="AP372" s="13">
        <f t="shared" si="324"/>
        <v>2922.2004777624052</v>
      </c>
      <c r="AQ372" s="13">
        <f t="shared" si="299"/>
        <v>18820.463058691992</v>
      </c>
      <c r="AR372" s="13">
        <f t="shared" si="325"/>
        <v>2972.9294887022756</v>
      </c>
      <c r="AS372" s="38">
        <f t="shared" si="300"/>
        <v>5104.2411726517294</v>
      </c>
      <c r="AT372" s="37">
        <f t="shared" si="301"/>
        <v>1575.2228181052485</v>
      </c>
      <c r="AU372" s="13">
        <f t="shared" si="302"/>
        <v>5345.449946784669</v>
      </c>
      <c r="AV372">
        <f t="shared" si="326"/>
        <v>1589.6310389860698</v>
      </c>
      <c r="AW372" s="13">
        <f t="shared" si="303"/>
        <v>1978.4794576065265</v>
      </c>
      <c r="AX372" s="13">
        <f t="shared" si="327"/>
        <v>1576.0422831813432</v>
      </c>
      <c r="AY372" s="13">
        <f t="shared" si="304"/>
        <v>18820.463058691992</v>
      </c>
      <c r="AZ372">
        <f t="shared" si="328"/>
        <v>1626.7712941212139</v>
      </c>
      <c r="BA372" s="13">
        <f t="shared" si="305"/>
        <v>1978.4794576065265</v>
      </c>
      <c r="BB372" s="37">
        <f t="shared" si="306"/>
        <v>1183.7374981592766</v>
      </c>
      <c r="BC372" s="13">
        <f t="shared" si="307"/>
        <v>8018.1749201770026</v>
      </c>
      <c r="BD372">
        <f t="shared" si="329"/>
        <v>1205.3498294805083</v>
      </c>
      <c r="BE372" s="13">
        <f t="shared" si="308"/>
        <v>1574.3100310468933</v>
      </c>
      <c r="BF372" s="13">
        <f t="shared" si="330"/>
        <v>1184.8195383125708</v>
      </c>
      <c r="BG372" s="13">
        <f t="shared" si="309"/>
        <v>18820.463058691992</v>
      </c>
      <c r="BH372">
        <f t="shared" si="331"/>
        <v>1235.5485492524415</v>
      </c>
      <c r="BI372" s="13">
        <f t="shared" si="310"/>
        <v>1574.3100310468933</v>
      </c>
      <c r="BJ372" s="115">
        <f t="shared" si="311"/>
        <v>2281.2151501403541</v>
      </c>
      <c r="BK372" s="13">
        <f t="shared" si="312"/>
        <v>8018.1749201770026</v>
      </c>
      <c r="BL372">
        <f t="shared" si="332"/>
        <v>2302.8274814615861</v>
      </c>
      <c r="BM372" s="116">
        <f t="shared" si="313"/>
        <v>2285.183881040547</v>
      </c>
      <c r="BN372" s="13">
        <f t="shared" si="333"/>
        <v>2282.2971902936483</v>
      </c>
      <c r="BO372" s="13">
        <f t="shared" si="314"/>
        <v>18820.463058691992</v>
      </c>
      <c r="BP372">
        <f t="shared" si="334"/>
        <v>2333.0262012335188</v>
      </c>
      <c r="BQ372" s="13">
        <f t="shared" si="315"/>
        <v>2285.183881040547</v>
      </c>
      <c r="BR372" s="37">
        <f t="shared" si="316"/>
        <v>356.50079163128652</v>
      </c>
      <c r="BS372" s="13">
        <f t="shared" si="317"/>
        <v>8018.1749201770026</v>
      </c>
      <c r="BT372">
        <f t="shared" si="335"/>
        <v>378.11312295251832</v>
      </c>
      <c r="BU372" s="13">
        <f t="shared" si="318"/>
        <v>1000.7969427396886</v>
      </c>
      <c r="BV372" s="13">
        <f t="shared" si="336"/>
        <v>357.58283178458066</v>
      </c>
      <c r="BW372" s="13">
        <f t="shared" si="319"/>
        <v>18820.463058691992</v>
      </c>
      <c r="BX372">
        <f t="shared" si="337"/>
        <v>408.31184272445125</v>
      </c>
      <c r="BY372" s="13">
        <f t="shared" si="320"/>
        <v>1000.7969427396886</v>
      </c>
    </row>
    <row r="373" spans="29:77" x14ac:dyDescent="0.2">
      <c r="AC373">
        <v>372</v>
      </c>
      <c r="AD373" s="37">
        <f t="shared" si="291"/>
        <v>4503.4195539657812</v>
      </c>
      <c r="AE373" s="13">
        <f t="shared" si="292"/>
        <v>10690.899893569338</v>
      </c>
      <c r="AF373">
        <f t="shared" si="338"/>
        <v>4532.1585321743014</v>
      </c>
      <c r="AG373" s="13">
        <f t="shared" si="293"/>
        <v>5549.9303857118939</v>
      </c>
      <c r="AH373" s="13">
        <f t="shared" si="321"/>
        <v>4504.9776917865256</v>
      </c>
      <c r="AI373" s="13">
        <f t="shared" si="294"/>
        <v>18820.463058691992</v>
      </c>
      <c r="AJ373">
        <f t="shared" si="322"/>
        <v>4555.5703344174181</v>
      </c>
      <c r="AK373" s="13">
        <f t="shared" si="295"/>
        <v>5549.9303857118939</v>
      </c>
      <c r="AL373" s="37">
        <f t="shared" si="296"/>
        <v>2920.3624522220098</v>
      </c>
      <c r="AM373" s="13">
        <f t="shared" si="297"/>
        <v>13363.624866961673</v>
      </c>
      <c r="AN373">
        <f t="shared" si="323"/>
        <v>2956.2861749826593</v>
      </c>
      <c r="AO373" s="13">
        <f t="shared" si="298"/>
        <v>5104.2411726517294</v>
      </c>
      <c r="AP373" s="13">
        <f t="shared" si="324"/>
        <v>2922.2004777624052</v>
      </c>
      <c r="AQ373" s="13">
        <f t="shared" si="299"/>
        <v>18820.463058691992</v>
      </c>
      <c r="AR373" s="13">
        <f t="shared" si="325"/>
        <v>2972.7931203932976</v>
      </c>
      <c r="AS373" s="38">
        <f t="shared" si="300"/>
        <v>5104.2411726517294</v>
      </c>
      <c r="AT373" s="37">
        <f t="shared" si="301"/>
        <v>1575.2228181052485</v>
      </c>
      <c r="AU373" s="13">
        <f t="shared" si="302"/>
        <v>5345.449946784669</v>
      </c>
      <c r="AV373">
        <f t="shared" si="326"/>
        <v>1589.5923072095084</v>
      </c>
      <c r="AW373" s="13">
        <f t="shared" si="303"/>
        <v>1978.4794576065265</v>
      </c>
      <c r="AX373" s="13">
        <f t="shared" si="327"/>
        <v>1576.0422831813432</v>
      </c>
      <c r="AY373" s="13">
        <f t="shared" si="304"/>
        <v>18820.463058691992</v>
      </c>
      <c r="AZ373">
        <f t="shared" si="328"/>
        <v>1626.6349258122357</v>
      </c>
      <c r="BA373" s="13">
        <f t="shared" si="305"/>
        <v>1978.4794576065265</v>
      </c>
      <c r="BB373" s="37">
        <f t="shared" si="306"/>
        <v>1183.7374981592766</v>
      </c>
      <c r="BC373" s="13">
        <f t="shared" si="307"/>
        <v>8018.1749201770026</v>
      </c>
      <c r="BD373">
        <f t="shared" si="329"/>
        <v>1205.2917318156665</v>
      </c>
      <c r="BE373" s="13">
        <f t="shared" si="308"/>
        <v>1574.3100310468933</v>
      </c>
      <c r="BF373" s="13">
        <f t="shared" si="330"/>
        <v>1184.8195383125708</v>
      </c>
      <c r="BG373" s="13">
        <f t="shared" si="309"/>
        <v>18820.463058691992</v>
      </c>
      <c r="BH373">
        <f t="shared" si="331"/>
        <v>1235.4121809434632</v>
      </c>
      <c r="BI373" s="13">
        <f t="shared" si="310"/>
        <v>1574.3100310468933</v>
      </c>
      <c r="BJ373" s="115">
        <f t="shared" si="311"/>
        <v>2281.2151501403541</v>
      </c>
      <c r="BK373" s="13">
        <f t="shared" si="312"/>
        <v>8018.1749201770026</v>
      </c>
      <c r="BL373">
        <f t="shared" si="332"/>
        <v>2302.769383796744</v>
      </c>
      <c r="BM373" s="116">
        <f t="shared" si="313"/>
        <v>2285.183881040547</v>
      </c>
      <c r="BN373" s="13">
        <f t="shared" si="333"/>
        <v>2282.2971902936483</v>
      </c>
      <c r="BO373" s="13">
        <f t="shared" si="314"/>
        <v>18820.463058691992</v>
      </c>
      <c r="BP373">
        <f t="shared" si="334"/>
        <v>2332.8898329245408</v>
      </c>
      <c r="BQ373" s="13">
        <f t="shared" si="315"/>
        <v>2285.183881040547</v>
      </c>
      <c r="BR373" s="37">
        <f t="shared" si="316"/>
        <v>356.50079163128652</v>
      </c>
      <c r="BS373" s="13">
        <f t="shared" si="317"/>
        <v>8018.1749201770026</v>
      </c>
      <c r="BT373">
        <f t="shared" si="335"/>
        <v>378.0550252876763</v>
      </c>
      <c r="BU373" s="13">
        <f t="shared" si="318"/>
        <v>1000.7969427396886</v>
      </c>
      <c r="BV373" s="13">
        <f t="shared" si="336"/>
        <v>357.58283178458066</v>
      </c>
      <c r="BW373" s="13">
        <f t="shared" si="319"/>
        <v>18820.463058691992</v>
      </c>
      <c r="BX373">
        <f t="shared" si="337"/>
        <v>408.1754744154731</v>
      </c>
      <c r="BY373" s="13">
        <f t="shared" si="320"/>
        <v>1000.7969427396886</v>
      </c>
    </row>
    <row r="374" spans="29:77" x14ac:dyDescent="0.2">
      <c r="AC374">
        <v>373</v>
      </c>
      <c r="AD374" s="37">
        <f t="shared" si="291"/>
        <v>4503.4195539657812</v>
      </c>
      <c r="AE374" s="13">
        <f t="shared" si="292"/>
        <v>10690.899893569338</v>
      </c>
      <c r="AF374">
        <f t="shared" si="338"/>
        <v>4532.0814839753502</v>
      </c>
      <c r="AG374" s="13">
        <f t="shared" si="293"/>
        <v>5549.9303857118939</v>
      </c>
      <c r="AH374" s="13">
        <f t="shared" si="321"/>
        <v>4504.9776917865256</v>
      </c>
      <c r="AI374" s="13">
        <f t="shared" si="294"/>
        <v>18820.463058691992</v>
      </c>
      <c r="AJ374">
        <f t="shared" si="322"/>
        <v>4555.4346973058073</v>
      </c>
      <c r="AK374" s="13">
        <f t="shared" si="295"/>
        <v>5549.9303857118939</v>
      </c>
      <c r="AL374" s="37">
        <f t="shared" si="296"/>
        <v>2920.3624522220098</v>
      </c>
      <c r="AM374" s="13">
        <f t="shared" si="297"/>
        <v>13363.624866961673</v>
      </c>
      <c r="AN374">
        <f t="shared" si="323"/>
        <v>2956.1898647339713</v>
      </c>
      <c r="AO374" s="13">
        <f t="shared" si="298"/>
        <v>5104.2411726517294</v>
      </c>
      <c r="AP374" s="13">
        <f t="shared" si="324"/>
        <v>2922.2004777624052</v>
      </c>
      <c r="AQ374" s="13">
        <f t="shared" si="299"/>
        <v>18820.463058691992</v>
      </c>
      <c r="AR374" s="13">
        <f t="shared" si="325"/>
        <v>2972.6574832816868</v>
      </c>
      <c r="AS374" s="38">
        <f t="shared" si="300"/>
        <v>5104.2411726517294</v>
      </c>
      <c r="AT374" s="37">
        <f t="shared" si="301"/>
        <v>1575.2228181052485</v>
      </c>
      <c r="AU374" s="13">
        <f t="shared" si="302"/>
        <v>5345.449946784669</v>
      </c>
      <c r="AV374">
        <f t="shared" si="326"/>
        <v>1589.5537831100332</v>
      </c>
      <c r="AW374" s="13">
        <f t="shared" si="303"/>
        <v>1978.4794576065265</v>
      </c>
      <c r="AX374" s="13">
        <f t="shared" si="327"/>
        <v>1576.0422831813432</v>
      </c>
      <c r="AY374" s="13">
        <f t="shared" si="304"/>
        <v>18820.463058691992</v>
      </c>
      <c r="AZ374">
        <f t="shared" si="328"/>
        <v>1626.4992887006247</v>
      </c>
      <c r="BA374" s="13">
        <f t="shared" si="305"/>
        <v>1978.4794576065265</v>
      </c>
      <c r="BB374" s="37">
        <f t="shared" si="306"/>
        <v>1183.7374981592766</v>
      </c>
      <c r="BC374" s="13">
        <f t="shared" si="307"/>
        <v>8018.1749201770026</v>
      </c>
      <c r="BD374">
        <f t="shared" si="329"/>
        <v>1205.2339456664536</v>
      </c>
      <c r="BE374" s="13">
        <f t="shared" si="308"/>
        <v>1574.3100310468933</v>
      </c>
      <c r="BF374" s="13">
        <f t="shared" si="330"/>
        <v>1184.8195383125708</v>
      </c>
      <c r="BG374" s="13">
        <f t="shared" si="309"/>
        <v>18820.463058691992</v>
      </c>
      <c r="BH374">
        <f t="shared" si="331"/>
        <v>1235.2765438318522</v>
      </c>
      <c r="BI374" s="13">
        <f t="shared" si="310"/>
        <v>1574.3100310468933</v>
      </c>
      <c r="BJ374" s="115">
        <f t="shared" si="311"/>
        <v>2281.2151501403541</v>
      </c>
      <c r="BK374" s="13">
        <f t="shared" si="312"/>
        <v>8018.1749201770026</v>
      </c>
      <c r="BL374">
        <f t="shared" si="332"/>
        <v>2302.7115976475311</v>
      </c>
      <c r="BM374" s="116">
        <f t="shared" si="313"/>
        <v>2285.183881040547</v>
      </c>
      <c r="BN374" s="13">
        <f t="shared" si="333"/>
        <v>2282.2971902936483</v>
      </c>
      <c r="BO374" s="13">
        <f t="shared" si="314"/>
        <v>18820.463058691992</v>
      </c>
      <c r="BP374">
        <f t="shared" si="334"/>
        <v>2332.75419581293</v>
      </c>
      <c r="BQ374" s="13">
        <f t="shared" si="315"/>
        <v>2285.183881040547</v>
      </c>
      <c r="BR374" s="37">
        <f t="shared" si="316"/>
        <v>356.50079163128652</v>
      </c>
      <c r="BS374" s="13">
        <f t="shared" si="317"/>
        <v>8018.1749201770026</v>
      </c>
      <c r="BT374">
        <f t="shared" si="335"/>
        <v>377.99723913846344</v>
      </c>
      <c r="BU374" s="13">
        <f t="shared" si="318"/>
        <v>1000.7969427396886</v>
      </c>
      <c r="BV374" s="13">
        <f t="shared" si="336"/>
        <v>357.58283178458066</v>
      </c>
      <c r="BW374" s="13">
        <f t="shared" si="319"/>
        <v>18820.463058691992</v>
      </c>
      <c r="BX374">
        <f t="shared" si="337"/>
        <v>408.03983730386216</v>
      </c>
      <c r="BY374" s="13">
        <f t="shared" si="320"/>
        <v>1000.7969427396886</v>
      </c>
    </row>
    <row r="375" spans="29:77" x14ac:dyDescent="0.2">
      <c r="AC375">
        <v>374</v>
      </c>
      <c r="AD375" s="37">
        <f t="shared" si="291"/>
        <v>4503.4195539657812</v>
      </c>
      <c r="AE375" s="13">
        <f t="shared" si="292"/>
        <v>10690.899893569338</v>
      </c>
      <c r="AF375">
        <f t="shared" si="338"/>
        <v>4532.0048477988539</v>
      </c>
      <c r="AG375" s="13">
        <f t="shared" si="293"/>
        <v>5549.9303857118939</v>
      </c>
      <c r="AH375" s="13">
        <f t="shared" si="321"/>
        <v>4504.9776917865256</v>
      </c>
      <c r="AI375" s="13">
        <f t="shared" si="294"/>
        <v>18820.463058691992</v>
      </c>
      <c r="AJ375">
        <f t="shared" si="322"/>
        <v>4555.2997855263438</v>
      </c>
      <c r="AK375" s="13">
        <f t="shared" si="295"/>
        <v>5549.9303857118939</v>
      </c>
      <c r="AL375" s="37">
        <f t="shared" si="296"/>
        <v>2920.3624522220098</v>
      </c>
      <c r="AM375" s="13">
        <f t="shared" si="297"/>
        <v>13363.624866961673</v>
      </c>
      <c r="AN375">
        <f t="shared" si="323"/>
        <v>2956.0940695133513</v>
      </c>
      <c r="AO375" s="13">
        <f t="shared" si="298"/>
        <v>5104.2411726517294</v>
      </c>
      <c r="AP375" s="13">
        <f t="shared" si="324"/>
        <v>2922.2004777624052</v>
      </c>
      <c r="AQ375" s="13">
        <f t="shared" si="299"/>
        <v>18820.463058691992</v>
      </c>
      <c r="AR375" s="13">
        <f t="shared" si="325"/>
        <v>2972.5225715022234</v>
      </c>
      <c r="AS375" s="38">
        <f t="shared" si="300"/>
        <v>5104.2411726517294</v>
      </c>
      <c r="AT375" s="37">
        <f t="shared" si="301"/>
        <v>1575.2228181052485</v>
      </c>
      <c r="AU375" s="13">
        <f t="shared" si="302"/>
        <v>5345.449946784669</v>
      </c>
      <c r="AV375">
        <f t="shared" si="326"/>
        <v>1589.5154650217851</v>
      </c>
      <c r="AW375" s="13">
        <f t="shared" si="303"/>
        <v>1978.4794576065265</v>
      </c>
      <c r="AX375" s="13">
        <f t="shared" si="327"/>
        <v>1576.0422831813432</v>
      </c>
      <c r="AY375" s="13">
        <f t="shared" si="304"/>
        <v>18820.463058691992</v>
      </c>
      <c r="AZ375">
        <f t="shared" si="328"/>
        <v>1626.3643769211615</v>
      </c>
      <c r="BA375" s="13">
        <f t="shared" si="305"/>
        <v>1978.4794576065265</v>
      </c>
      <c r="BB375" s="37">
        <f t="shared" si="306"/>
        <v>1183.7374981592766</v>
      </c>
      <c r="BC375" s="13">
        <f t="shared" si="307"/>
        <v>8018.1749201770026</v>
      </c>
      <c r="BD375">
        <f t="shared" si="329"/>
        <v>1205.1764685340813</v>
      </c>
      <c r="BE375" s="13">
        <f t="shared" si="308"/>
        <v>1574.3100310468933</v>
      </c>
      <c r="BF375" s="13">
        <f t="shared" si="330"/>
        <v>1184.8195383125708</v>
      </c>
      <c r="BG375" s="13">
        <f t="shared" si="309"/>
        <v>18820.463058691992</v>
      </c>
      <c r="BH375">
        <f t="shared" si="331"/>
        <v>1235.141632052389</v>
      </c>
      <c r="BI375" s="13">
        <f t="shared" si="310"/>
        <v>1574.3100310468933</v>
      </c>
      <c r="BJ375" s="115">
        <f t="shared" si="311"/>
        <v>2281.2151501403541</v>
      </c>
      <c r="BK375" s="13">
        <f t="shared" si="312"/>
        <v>8018.1749201770026</v>
      </c>
      <c r="BL375">
        <f t="shared" si="332"/>
        <v>2302.6541205151589</v>
      </c>
      <c r="BM375" s="116">
        <f t="shared" si="313"/>
        <v>2285.183881040547</v>
      </c>
      <c r="BN375" s="13">
        <f t="shared" si="333"/>
        <v>2282.2971902936483</v>
      </c>
      <c r="BO375" s="13">
        <f t="shared" si="314"/>
        <v>18820.463058691992</v>
      </c>
      <c r="BP375">
        <f t="shared" si="334"/>
        <v>2332.6192840334666</v>
      </c>
      <c r="BQ375" s="13">
        <f t="shared" si="315"/>
        <v>2285.183881040547</v>
      </c>
      <c r="BR375" s="37">
        <f t="shared" si="316"/>
        <v>356.50079163128652</v>
      </c>
      <c r="BS375" s="13">
        <f t="shared" si="317"/>
        <v>8018.1749201770026</v>
      </c>
      <c r="BT375">
        <f t="shared" si="335"/>
        <v>377.93976200609131</v>
      </c>
      <c r="BU375" s="13">
        <f t="shared" si="318"/>
        <v>1000.7969427396886</v>
      </c>
      <c r="BV375" s="13">
        <f t="shared" si="336"/>
        <v>357.58283178458066</v>
      </c>
      <c r="BW375" s="13">
        <f t="shared" si="319"/>
        <v>18820.463058691992</v>
      </c>
      <c r="BX375">
        <f t="shared" si="337"/>
        <v>407.90492552439883</v>
      </c>
      <c r="BY375" s="13">
        <f t="shared" si="320"/>
        <v>1000.7969427396886</v>
      </c>
    </row>
    <row r="376" spans="29:77" x14ac:dyDescent="0.2">
      <c r="AC376">
        <v>375</v>
      </c>
      <c r="AD376" s="37">
        <f t="shared" si="291"/>
        <v>4503.4195539657812</v>
      </c>
      <c r="AE376" s="13">
        <f t="shared" si="292"/>
        <v>10690.899893569338</v>
      </c>
      <c r="AF376">
        <f t="shared" si="338"/>
        <v>4531.9286203486326</v>
      </c>
      <c r="AG376" s="13">
        <f t="shared" si="293"/>
        <v>5549.9303857118939</v>
      </c>
      <c r="AH376" s="13">
        <f t="shared" si="321"/>
        <v>4504.9776917865256</v>
      </c>
      <c r="AI376" s="13">
        <f t="shared" si="294"/>
        <v>18820.463058691992</v>
      </c>
      <c r="AJ376">
        <f t="shared" si="322"/>
        <v>4555.1655932763706</v>
      </c>
      <c r="AK376" s="13">
        <f t="shared" si="295"/>
        <v>5549.9303857118939</v>
      </c>
      <c r="AL376" s="37">
        <f t="shared" si="296"/>
        <v>2920.3624522220098</v>
      </c>
      <c r="AM376" s="13">
        <f t="shared" si="297"/>
        <v>13363.624866961673</v>
      </c>
      <c r="AN376">
        <f t="shared" si="323"/>
        <v>2955.9987852005743</v>
      </c>
      <c r="AO376" s="13">
        <f t="shared" si="298"/>
        <v>5104.2411726517294</v>
      </c>
      <c r="AP376" s="13">
        <f t="shared" si="324"/>
        <v>2922.2004777624052</v>
      </c>
      <c r="AQ376" s="13">
        <f t="shared" si="299"/>
        <v>18820.463058691992</v>
      </c>
      <c r="AR376" s="13">
        <f t="shared" si="325"/>
        <v>2972.3883792522506</v>
      </c>
      <c r="AS376" s="38">
        <f t="shared" si="300"/>
        <v>5104.2411726517294</v>
      </c>
      <c r="AT376" s="37">
        <f t="shared" si="301"/>
        <v>1575.2228181052485</v>
      </c>
      <c r="AU376" s="13">
        <f t="shared" si="302"/>
        <v>5345.449946784669</v>
      </c>
      <c r="AV376">
        <f t="shared" si="326"/>
        <v>1589.4773512966742</v>
      </c>
      <c r="AW376" s="13">
        <f t="shared" si="303"/>
        <v>1978.4794576065265</v>
      </c>
      <c r="AX376" s="13">
        <f t="shared" si="327"/>
        <v>1576.0422831813432</v>
      </c>
      <c r="AY376" s="13">
        <f t="shared" si="304"/>
        <v>18820.463058691992</v>
      </c>
      <c r="AZ376">
        <f t="shared" si="328"/>
        <v>1626.2301846711885</v>
      </c>
      <c r="BA376" s="13">
        <f t="shared" si="305"/>
        <v>1978.4794576065265</v>
      </c>
      <c r="BB376" s="37">
        <f t="shared" si="306"/>
        <v>1183.7374981592766</v>
      </c>
      <c r="BC376" s="13">
        <f t="shared" si="307"/>
        <v>8018.1749201770026</v>
      </c>
      <c r="BD376">
        <f t="shared" si="329"/>
        <v>1205.1192979464154</v>
      </c>
      <c r="BE376" s="13">
        <f t="shared" si="308"/>
        <v>1574.3100310468933</v>
      </c>
      <c r="BF376" s="13">
        <f t="shared" si="330"/>
        <v>1184.8195383125708</v>
      </c>
      <c r="BG376" s="13">
        <f t="shared" si="309"/>
        <v>18820.463058691992</v>
      </c>
      <c r="BH376">
        <f t="shared" si="331"/>
        <v>1235.007439802416</v>
      </c>
      <c r="BI376" s="13">
        <f t="shared" si="310"/>
        <v>1574.3100310468933</v>
      </c>
      <c r="BJ376" s="115">
        <f t="shared" si="311"/>
        <v>2281.2151501403541</v>
      </c>
      <c r="BK376" s="13">
        <f t="shared" si="312"/>
        <v>8018.1749201770026</v>
      </c>
      <c r="BL376">
        <f t="shared" si="332"/>
        <v>2302.5969499274929</v>
      </c>
      <c r="BM376" s="116">
        <f t="shared" si="313"/>
        <v>2285.183881040547</v>
      </c>
      <c r="BN376" s="13">
        <f t="shared" si="333"/>
        <v>2282.2971902936483</v>
      </c>
      <c r="BO376" s="13">
        <f t="shared" si="314"/>
        <v>18820.463058691992</v>
      </c>
      <c r="BP376">
        <f t="shared" si="334"/>
        <v>2332.4850917834938</v>
      </c>
      <c r="BQ376" s="13">
        <f t="shared" si="315"/>
        <v>2285.183881040547</v>
      </c>
      <c r="BR376" s="37">
        <f t="shared" si="316"/>
        <v>356.50079163128652</v>
      </c>
      <c r="BS376" s="13">
        <f t="shared" si="317"/>
        <v>8018.1749201770026</v>
      </c>
      <c r="BT376">
        <f t="shared" si="335"/>
        <v>377.88259141842519</v>
      </c>
      <c r="BU376" s="13">
        <f t="shared" si="318"/>
        <v>1000.7969427396886</v>
      </c>
      <c r="BV376" s="13">
        <f t="shared" si="336"/>
        <v>357.58283178458066</v>
      </c>
      <c r="BW376" s="13">
        <f t="shared" si="319"/>
        <v>18820.463058691992</v>
      </c>
      <c r="BX376">
        <f t="shared" si="337"/>
        <v>407.77073327442599</v>
      </c>
      <c r="BY376" s="13">
        <f t="shared" si="320"/>
        <v>1000.7969427396886</v>
      </c>
    </row>
    <row r="377" spans="29:77" x14ac:dyDescent="0.2">
      <c r="AC377">
        <v>376</v>
      </c>
      <c r="AD377" s="37">
        <f t="shared" si="291"/>
        <v>4503.4195539657812</v>
      </c>
      <c r="AE377" s="13">
        <f t="shared" si="292"/>
        <v>10690.899893569338</v>
      </c>
      <c r="AF377">
        <f t="shared" si="338"/>
        <v>4531.8527983635722</v>
      </c>
      <c r="AG377" s="13">
        <f t="shared" si="293"/>
        <v>5549.9303857118939</v>
      </c>
      <c r="AH377" s="13">
        <f t="shared" si="321"/>
        <v>4504.9776917865256</v>
      </c>
      <c r="AI377" s="13">
        <f t="shared" si="294"/>
        <v>18820.463058691992</v>
      </c>
      <c r="AJ377">
        <f t="shared" si="322"/>
        <v>4555.0321148149615</v>
      </c>
      <c r="AK377" s="13">
        <f t="shared" si="295"/>
        <v>5549.9303857118939</v>
      </c>
      <c r="AL377" s="37">
        <f t="shared" si="296"/>
        <v>2920.3624522220098</v>
      </c>
      <c r="AM377" s="13">
        <f t="shared" si="297"/>
        <v>13363.624866961673</v>
      </c>
      <c r="AN377">
        <f t="shared" si="323"/>
        <v>2955.9040077192481</v>
      </c>
      <c r="AO377" s="13">
        <f t="shared" si="298"/>
        <v>5104.2411726517294</v>
      </c>
      <c r="AP377" s="13">
        <f t="shared" si="324"/>
        <v>2922.2004777624052</v>
      </c>
      <c r="AQ377" s="13">
        <f t="shared" si="299"/>
        <v>18820.463058691992</v>
      </c>
      <c r="AR377" s="13">
        <f t="shared" si="325"/>
        <v>2972.2549007908415</v>
      </c>
      <c r="AS377" s="38">
        <f t="shared" si="300"/>
        <v>5104.2411726517294</v>
      </c>
      <c r="AT377" s="37">
        <f t="shared" si="301"/>
        <v>1575.2228181052485</v>
      </c>
      <c r="AU377" s="13">
        <f t="shared" si="302"/>
        <v>5345.449946784669</v>
      </c>
      <c r="AV377">
        <f t="shared" si="326"/>
        <v>1589.439440304144</v>
      </c>
      <c r="AW377" s="13">
        <f t="shared" si="303"/>
        <v>1978.4794576065265</v>
      </c>
      <c r="AX377" s="13">
        <f t="shared" si="327"/>
        <v>1576.0422831813432</v>
      </c>
      <c r="AY377" s="13">
        <f t="shared" si="304"/>
        <v>18820.463058691992</v>
      </c>
      <c r="AZ377">
        <f t="shared" si="328"/>
        <v>1626.0967062097793</v>
      </c>
      <c r="BA377" s="13">
        <f t="shared" si="305"/>
        <v>1978.4794576065265</v>
      </c>
      <c r="BB377" s="37">
        <f t="shared" si="306"/>
        <v>1183.7374981592766</v>
      </c>
      <c r="BC377" s="13">
        <f t="shared" si="307"/>
        <v>8018.1749201770026</v>
      </c>
      <c r="BD377">
        <f t="shared" si="329"/>
        <v>1205.0624314576196</v>
      </c>
      <c r="BE377" s="13">
        <f t="shared" si="308"/>
        <v>1574.3100310468933</v>
      </c>
      <c r="BF377" s="13">
        <f t="shared" si="330"/>
        <v>1184.8195383125708</v>
      </c>
      <c r="BG377" s="13">
        <f t="shared" si="309"/>
        <v>18820.463058691992</v>
      </c>
      <c r="BH377">
        <f t="shared" si="331"/>
        <v>1234.8739613410069</v>
      </c>
      <c r="BI377" s="13">
        <f t="shared" si="310"/>
        <v>1574.3100310468933</v>
      </c>
      <c r="BJ377" s="115">
        <f t="shared" si="311"/>
        <v>2281.2151501403541</v>
      </c>
      <c r="BK377" s="13">
        <f t="shared" si="312"/>
        <v>8018.1749201770026</v>
      </c>
      <c r="BL377">
        <f t="shared" si="332"/>
        <v>2302.5400834386974</v>
      </c>
      <c r="BM377" s="116">
        <f t="shared" si="313"/>
        <v>2285.183881040547</v>
      </c>
      <c r="BN377" s="13">
        <f t="shared" si="333"/>
        <v>2282.2971902936483</v>
      </c>
      <c r="BO377" s="13">
        <f t="shared" si="314"/>
        <v>18820.463058691992</v>
      </c>
      <c r="BP377">
        <f t="shared" si="334"/>
        <v>2332.3516133220846</v>
      </c>
      <c r="BQ377" s="13">
        <f t="shared" si="315"/>
        <v>2285.183881040547</v>
      </c>
      <c r="BR377" s="37">
        <f t="shared" si="316"/>
        <v>356.50079163128652</v>
      </c>
      <c r="BS377" s="13">
        <f t="shared" si="317"/>
        <v>8018.1749201770026</v>
      </c>
      <c r="BT377">
        <f t="shared" si="335"/>
        <v>377.82572492962959</v>
      </c>
      <c r="BU377" s="13">
        <f t="shared" si="318"/>
        <v>1000.7969427396886</v>
      </c>
      <c r="BV377" s="13">
        <f t="shared" si="336"/>
        <v>357.58283178458066</v>
      </c>
      <c r="BW377" s="13">
        <f t="shared" si="319"/>
        <v>18820.463058691992</v>
      </c>
      <c r="BX377">
        <f t="shared" si="337"/>
        <v>407.6372548130168</v>
      </c>
      <c r="BY377" s="13">
        <f t="shared" si="320"/>
        <v>1000.7969427396886</v>
      </c>
    </row>
    <row r="378" spans="29:77" x14ac:dyDescent="0.2">
      <c r="AC378">
        <v>377</v>
      </c>
      <c r="AD378" s="37">
        <f t="shared" si="291"/>
        <v>4503.4195539657812</v>
      </c>
      <c r="AE378" s="13">
        <f t="shared" si="292"/>
        <v>10690.899893569338</v>
      </c>
      <c r="AF378">
        <f t="shared" si="338"/>
        <v>4531.7773786171592</v>
      </c>
      <c r="AG378" s="13">
        <f t="shared" si="293"/>
        <v>5549.9303857118939</v>
      </c>
      <c r="AH378" s="13">
        <f t="shared" si="321"/>
        <v>4504.9776917865256</v>
      </c>
      <c r="AI378" s="13">
        <f t="shared" si="294"/>
        <v>18820.463058691992</v>
      </c>
      <c r="AJ378">
        <f t="shared" si="322"/>
        <v>4554.899344462101</v>
      </c>
      <c r="AK378" s="13">
        <f t="shared" si="295"/>
        <v>5549.9303857118939</v>
      </c>
      <c r="AL378" s="37">
        <f t="shared" si="296"/>
        <v>2920.3624522220098</v>
      </c>
      <c r="AM378" s="13">
        <f t="shared" si="297"/>
        <v>13363.624866961673</v>
      </c>
      <c r="AN378">
        <f t="shared" si="323"/>
        <v>2955.8097330362316</v>
      </c>
      <c r="AO378" s="13">
        <f t="shared" si="298"/>
        <v>5104.2411726517294</v>
      </c>
      <c r="AP378" s="13">
        <f t="shared" si="324"/>
        <v>2922.2004777624052</v>
      </c>
      <c r="AQ378" s="13">
        <f t="shared" si="299"/>
        <v>18820.463058691992</v>
      </c>
      <c r="AR378" s="13">
        <f t="shared" si="325"/>
        <v>2972.1221304379806</v>
      </c>
      <c r="AS378" s="38">
        <f t="shared" si="300"/>
        <v>5104.2411726517294</v>
      </c>
      <c r="AT378" s="37">
        <f t="shared" si="301"/>
        <v>1575.2228181052485</v>
      </c>
      <c r="AU378" s="13">
        <f t="shared" si="302"/>
        <v>5345.449946784669</v>
      </c>
      <c r="AV378">
        <f t="shared" si="326"/>
        <v>1589.4017304309373</v>
      </c>
      <c r="AW378" s="13">
        <f t="shared" si="303"/>
        <v>1978.4794576065265</v>
      </c>
      <c r="AX378" s="13">
        <f t="shared" si="327"/>
        <v>1576.0422831813432</v>
      </c>
      <c r="AY378" s="13">
        <f t="shared" si="304"/>
        <v>18820.463058691992</v>
      </c>
      <c r="AZ378">
        <f t="shared" si="328"/>
        <v>1625.9639358569189</v>
      </c>
      <c r="BA378" s="13">
        <f t="shared" si="305"/>
        <v>1978.4794576065265</v>
      </c>
      <c r="BB378" s="37">
        <f t="shared" si="306"/>
        <v>1183.7374981592766</v>
      </c>
      <c r="BC378" s="13">
        <f t="shared" si="307"/>
        <v>8018.1749201770026</v>
      </c>
      <c r="BD378">
        <f t="shared" si="329"/>
        <v>1205.0058666478099</v>
      </c>
      <c r="BE378" s="13">
        <f t="shared" si="308"/>
        <v>1574.3100310468933</v>
      </c>
      <c r="BF378" s="13">
        <f t="shared" si="330"/>
        <v>1184.8195383125708</v>
      </c>
      <c r="BG378" s="13">
        <f t="shared" si="309"/>
        <v>18820.463058691992</v>
      </c>
      <c r="BH378">
        <f t="shared" si="331"/>
        <v>1234.7411909881464</v>
      </c>
      <c r="BI378" s="13">
        <f t="shared" si="310"/>
        <v>1574.3100310468933</v>
      </c>
      <c r="BJ378" s="115">
        <f t="shared" si="311"/>
        <v>2281.2151501403541</v>
      </c>
      <c r="BK378" s="13">
        <f t="shared" si="312"/>
        <v>8018.1749201770026</v>
      </c>
      <c r="BL378">
        <f t="shared" si="332"/>
        <v>2302.4835186288874</v>
      </c>
      <c r="BM378" s="116">
        <f t="shared" si="313"/>
        <v>2285.183881040547</v>
      </c>
      <c r="BN378" s="13">
        <f t="shared" si="333"/>
        <v>2282.2971902936483</v>
      </c>
      <c r="BO378" s="13">
        <f t="shared" si="314"/>
        <v>18820.463058691992</v>
      </c>
      <c r="BP378">
        <f t="shared" si="334"/>
        <v>2332.2188429692237</v>
      </c>
      <c r="BQ378" s="13">
        <f t="shared" si="315"/>
        <v>2285.183881040547</v>
      </c>
      <c r="BR378" s="37">
        <f t="shared" si="316"/>
        <v>356.50079163128652</v>
      </c>
      <c r="BS378" s="13">
        <f t="shared" si="317"/>
        <v>8018.1749201770026</v>
      </c>
      <c r="BT378">
        <f t="shared" si="335"/>
        <v>377.76916011981967</v>
      </c>
      <c r="BU378" s="13">
        <f t="shared" si="318"/>
        <v>1000.7969427396886</v>
      </c>
      <c r="BV378" s="13">
        <f t="shared" si="336"/>
        <v>357.58283178458066</v>
      </c>
      <c r="BW378" s="13">
        <f t="shared" si="319"/>
        <v>18820.463058691992</v>
      </c>
      <c r="BX378">
        <f t="shared" si="337"/>
        <v>407.50448446015622</v>
      </c>
      <c r="BY378" s="13">
        <f t="shared" si="320"/>
        <v>1000.7969427396886</v>
      </c>
    </row>
    <row r="379" spans="29:77" x14ac:dyDescent="0.2">
      <c r="AC379">
        <v>378</v>
      </c>
      <c r="AD379" s="37">
        <f t="shared" si="291"/>
        <v>4503.4195539657812</v>
      </c>
      <c r="AE379" s="13">
        <f t="shared" si="292"/>
        <v>10690.899893569338</v>
      </c>
      <c r="AF379">
        <f t="shared" si="338"/>
        <v>4531.7023579170227</v>
      </c>
      <c r="AG379" s="13">
        <f t="shared" si="293"/>
        <v>5549.9303857118939</v>
      </c>
      <c r="AH379" s="13">
        <f t="shared" si="321"/>
        <v>4504.9776917865256</v>
      </c>
      <c r="AI379" s="13">
        <f t="shared" si="294"/>
        <v>18820.463058691992</v>
      </c>
      <c r="AJ379">
        <f t="shared" si="322"/>
        <v>4554.7672765978805</v>
      </c>
      <c r="AK379" s="13">
        <f t="shared" si="295"/>
        <v>5549.9303857118939</v>
      </c>
      <c r="AL379" s="37">
        <f t="shared" si="296"/>
        <v>2920.3624522220098</v>
      </c>
      <c r="AM379" s="13">
        <f t="shared" si="297"/>
        <v>13363.624866961673</v>
      </c>
      <c r="AN379">
        <f t="shared" si="323"/>
        <v>2955.7159571610619</v>
      </c>
      <c r="AO379" s="13">
        <f t="shared" si="298"/>
        <v>5104.2411726517294</v>
      </c>
      <c r="AP379" s="13">
        <f t="shared" si="324"/>
        <v>2922.2004777624052</v>
      </c>
      <c r="AQ379" s="13">
        <f t="shared" si="299"/>
        <v>18820.463058691992</v>
      </c>
      <c r="AR379" s="13">
        <f t="shared" si="325"/>
        <v>2971.9900625737596</v>
      </c>
      <c r="AS379" s="38">
        <f t="shared" si="300"/>
        <v>5104.2411726517294</v>
      </c>
      <c r="AT379" s="37">
        <f t="shared" si="301"/>
        <v>1575.2228181052485</v>
      </c>
      <c r="AU379" s="13">
        <f t="shared" si="302"/>
        <v>5345.449946784669</v>
      </c>
      <c r="AV379">
        <f t="shared" si="326"/>
        <v>1589.3642200808692</v>
      </c>
      <c r="AW379" s="13">
        <f t="shared" si="303"/>
        <v>1978.4794576065265</v>
      </c>
      <c r="AX379" s="13">
        <f t="shared" si="327"/>
        <v>1576.0422831813432</v>
      </c>
      <c r="AY379" s="13">
        <f t="shared" si="304"/>
        <v>18820.463058691992</v>
      </c>
      <c r="AZ379">
        <f t="shared" si="328"/>
        <v>1625.8318679926977</v>
      </c>
      <c r="BA379" s="13">
        <f t="shared" si="305"/>
        <v>1978.4794576065265</v>
      </c>
      <c r="BB379" s="37">
        <f t="shared" si="306"/>
        <v>1183.7374981592766</v>
      </c>
      <c r="BC379" s="13">
        <f t="shared" si="307"/>
        <v>8018.1749201770026</v>
      </c>
      <c r="BD379">
        <f t="shared" si="329"/>
        <v>1204.9496011227079</v>
      </c>
      <c r="BE379" s="13">
        <f t="shared" si="308"/>
        <v>1574.3100310468933</v>
      </c>
      <c r="BF379" s="13">
        <f t="shared" si="330"/>
        <v>1184.8195383125708</v>
      </c>
      <c r="BG379" s="13">
        <f t="shared" si="309"/>
        <v>18820.463058691992</v>
      </c>
      <c r="BH379">
        <f t="shared" si="331"/>
        <v>1234.6091231239252</v>
      </c>
      <c r="BI379" s="13">
        <f t="shared" si="310"/>
        <v>1574.3100310468933</v>
      </c>
      <c r="BJ379" s="115">
        <f t="shared" si="311"/>
        <v>2281.2151501403541</v>
      </c>
      <c r="BK379" s="13">
        <f t="shared" si="312"/>
        <v>8018.1749201770026</v>
      </c>
      <c r="BL379">
        <f t="shared" si="332"/>
        <v>2302.4272531037855</v>
      </c>
      <c r="BM379" s="116">
        <f t="shared" si="313"/>
        <v>2285.183881040547</v>
      </c>
      <c r="BN379" s="13">
        <f t="shared" si="333"/>
        <v>2282.2971902936483</v>
      </c>
      <c r="BO379" s="13">
        <f t="shared" si="314"/>
        <v>18820.463058691992</v>
      </c>
      <c r="BP379">
        <f t="shared" si="334"/>
        <v>2332.0867751050027</v>
      </c>
      <c r="BQ379" s="13">
        <f t="shared" si="315"/>
        <v>2285.183881040547</v>
      </c>
      <c r="BR379" s="37">
        <f t="shared" si="316"/>
        <v>356.50079163128652</v>
      </c>
      <c r="BS379" s="13">
        <f t="shared" si="317"/>
        <v>8018.1749201770026</v>
      </c>
      <c r="BT379">
        <f t="shared" si="335"/>
        <v>377.71289459471774</v>
      </c>
      <c r="BU379" s="13">
        <f t="shared" si="318"/>
        <v>1000.7969427396886</v>
      </c>
      <c r="BV379" s="13">
        <f t="shared" si="336"/>
        <v>357.58283178458066</v>
      </c>
      <c r="BW379" s="13">
        <f t="shared" si="319"/>
        <v>18820.463058691992</v>
      </c>
      <c r="BX379">
        <f t="shared" si="337"/>
        <v>407.37241659593514</v>
      </c>
      <c r="BY379" s="13">
        <f t="shared" si="320"/>
        <v>1000.7969427396886</v>
      </c>
    </row>
    <row r="380" spans="29:77" x14ac:dyDescent="0.2">
      <c r="AC380">
        <v>379</v>
      </c>
      <c r="AD380" s="37">
        <f t="shared" si="291"/>
        <v>4503.4195539657812</v>
      </c>
      <c r="AE380" s="13">
        <f t="shared" si="292"/>
        <v>10690.899893569338</v>
      </c>
      <c r="AF380">
        <f t="shared" si="338"/>
        <v>4531.6277331044867</v>
      </c>
      <c r="AG380" s="13">
        <f t="shared" si="293"/>
        <v>5549.9303857118939</v>
      </c>
      <c r="AH380" s="13">
        <f t="shared" si="321"/>
        <v>4504.9776917865256</v>
      </c>
      <c r="AI380" s="13">
        <f t="shared" si="294"/>
        <v>18820.463058691992</v>
      </c>
      <c r="AJ380">
        <f t="shared" si="322"/>
        <v>4554.6359056617021</v>
      </c>
      <c r="AK380" s="13">
        <f t="shared" si="295"/>
        <v>5549.9303857118939</v>
      </c>
      <c r="AL380" s="37">
        <f t="shared" si="296"/>
        <v>2920.3624522220098</v>
      </c>
      <c r="AM380" s="13">
        <f t="shared" si="297"/>
        <v>13363.624866961673</v>
      </c>
      <c r="AN380">
        <f t="shared" si="323"/>
        <v>2955.6226761453913</v>
      </c>
      <c r="AO380" s="13">
        <f t="shared" si="298"/>
        <v>5104.2411726517294</v>
      </c>
      <c r="AP380" s="13">
        <f t="shared" si="324"/>
        <v>2922.2004777624052</v>
      </c>
      <c r="AQ380" s="13">
        <f t="shared" si="299"/>
        <v>18820.463058691992</v>
      </c>
      <c r="AR380" s="13">
        <f t="shared" si="325"/>
        <v>2971.8586916375821</v>
      </c>
      <c r="AS380" s="38">
        <f t="shared" si="300"/>
        <v>5104.2411726517294</v>
      </c>
      <c r="AT380" s="37">
        <f t="shared" si="301"/>
        <v>1575.2228181052485</v>
      </c>
      <c r="AU380" s="13">
        <f t="shared" si="302"/>
        <v>5345.449946784669</v>
      </c>
      <c r="AV380">
        <f t="shared" si="326"/>
        <v>1589.3269076746012</v>
      </c>
      <c r="AW380" s="13">
        <f t="shared" si="303"/>
        <v>1978.4794576065265</v>
      </c>
      <c r="AX380" s="13">
        <f t="shared" si="327"/>
        <v>1576.0422831813432</v>
      </c>
      <c r="AY380" s="13">
        <f t="shared" si="304"/>
        <v>18820.463058691992</v>
      </c>
      <c r="AZ380">
        <f t="shared" si="328"/>
        <v>1625.7004970565199</v>
      </c>
      <c r="BA380" s="13">
        <f t="shared" si="305"/>
        <v>1978.4794576065265</v>
      </c>
      <c r="BB380" s="37">
        <f t="shared" si="306"/>
        <v>1183.7374981592766</v>
      </c>
      <c r="BC380" s="13">
        <f t="shared" si="307"/>
        <v>8018.1749201770026</v>
      </c>
      <c r="BD380">
        <f t="shared" si="329"/>
        <v>1204.8936325133056</v>
      </c>
      <c r="BE380" s="13">
        <f t="shared" si="308"/>
        <v>1574.3100310468933</v>
      </c>
      <c r="BF380" s="13">
        <f t="shared" si="330"/>
        <v>1184.8195383125708</v>
      </c>
      <c r="BG380" s="13">
        <f t="shared" si="309"/>
        <v>18820.463058691992</v>
      </c>
      <c r="BH380">
        <f t="shared" si="331"/>
        <v>1234.4777521877475</v>
      </c>
      <c r="BI380" s="13">
        <f t="shared" si="310"/>
        <v>1574.3100310468933</v>
      </c>
      <c r="BJ380" s="115">
        <f t="shared" si="311"/>
        <v>2281.2151501403541</v>
      </c>
      <c r="BK380" s="13">
        <f t="shared" si="312"/>
        <v>8018.1749201770026</v>
      </c>
      <c r="BL380">
        <f t="shared" si="332"/>
        <v>2302.371284494383</v>
      </c>
      <c r="BM380" s="116">
        <f t="shared" si="313"/>
        <v>2285.183881040547</v>
      </c>
      <c r="BN380" s="13">
        <f t="shared" si="333"/>
        <v>2282.2971902936483</v>
      </c>
      <c r="BO380" s="13">
        <f t="shared" si="314"/>
        <v>18820.463058691992</v>
      </c>
      <c r="BP380">
        <f t="shared" si="334"/>
        <v>2331.9554041688252</v>
      </c>
      <c r="BQ380" s="13">
        <f t="shared" si="315"/>
        <v>2285.183881040547</v>
      </c>
      <c r="BR380" s="37">
        <f t="shared" si="316"/>
        <v>356.50079163128652</v>
      </c>
      <c r="BS380" s="13">
        <f t="shared" si="317"/>
        <v>8018.1749201770026</v>
      </c>
      <c r="BT380">
        <f t="shared" si="335"/>
        <v>377.65692598531552</v>
      </c>
      <c r="BU380" s="13">
        <f t="shared" si="318"/>
        <v>1000.7969427396886</v>
      </c>
      <c r="BV380" s="13">
        <f t="shared" si="336"/>
        <v>357.58283178458066</v>
      </c>
      <c r="BW380" s="13">
        <f t="shared" si="319"/>
        <v>18820.463058691992</v>
      </c>
      <c r="BX380">
        <f t="shared" si="337"/>
        <v>407.24104565975745</v>
      </c>
      <c r="BY380" s="13">
        <f t="shared" si="320"/>
        <v>1000.7969427396886</v>
      </c>
    </row>
    <row r="381" spans="29:77" ht="13.5" thickBot="1" x14ac:dyDescent="0.25">
      <c r="AC381">
        <v>380</v>
      </c>
      <c r="AD381" s="37">
        <f t="shared" si="291"/>
        <v>4503.4195539657812</v>
      </c>
      <c r="AE381" s="41">
        <f t="shared" si="292"/>
        <v>10690.899893569338</v>
      </c>
      <c r="AF381" s="34">
        <f t="shared" si="338"/>
        <v>4531.5535010541216</v>
      </c>
      <c r="AG381" s="41">
        <f t="shared" si="293"/>
        <v>5549.9303857118939</v>
      </c>
      <c r="AH381" s="13">
        <f t="shared" si="321"/>
        <v>4504.9776917865256</v>
      </c>
      <c r="AI381" s="13">
        <f t="shared" si="294"/>
        <v>18820.463058691992</v>
      </c>
      <c r="AJ381">
        <f t="shared" si="322"/>
        <v>4554.5052261515048</v>
      </c>
      <c r="AK381" s="13">
        <f t="shared" si="295"/>
        <v>5549.9303857118939</v>
      </c>
      <c r="AL381" s="37">
        <f t="shared" si="296"/>
        <v>2920.3624522220098</v>
      </c>
      <c r="AM381" s="13">
        <f t="shared" si="297"/>
        <v>13363.624866961673</v>
      </c>
      <c r="AN381">
        <f t="shared" si="323"/>
        <v>2955.529886082435</v>
      </c>
      <c r="AO381" s="13">
        <f t="shared" si="298"/>
        <v>5104.2411726517294</v>
      </c>
      <c r="AP381" s="13">
        <f t="shared" si="324"/>
        <v>2922.2004777624052</v>
      </c>
      <c r="AQ381" s="13">
        <f t="shared" si="299"/>
        <v>18820.463058691992</v>
      </c>
      <c r="AR381" s="13">
        <f t="shared" si="325"/>
        <v>2971.7280121273843</v>
      </c>
      <c r="AS381" s="38">
        <f t="shared" si="300"/>
        <v>5104.2411726517294</v>
      </c>
      <c r="AT381" s="37">
        <f t="shared" si="301"/>
        <v>1575.2228181052485</v>
      </c>
      <c r="AU381" s="13">
        <f t="shared" si="302"/>
        <v>5345.449946784669</v>
      </c>
      <c r="AV381">
        <f t="shared" si="326"/>
        <v>1589.2897916494187</v>
      </c>
      <c r="AW381" s="13">
        <f t="shared" si="303"/>
        <v>1978.4794576065265</v>
      </c>
      <c r="AX381" s="13">
        <f t="shared" si="327"/>
        <v>1576.0422831813432</v>
      </c>
      <c r="AY381" s="13">
        <f t="shared" si="304"/>
        <v>18820.463058691992</v>
      </c>
      <c r="AZ381">
        <f t="shared" si="328"/>
        <v>1625.5698175463222</v>
      </c>
      <c r="BA381" s="13">
        <f t="shared" si="305"/>
        <v>1978.4794576065265</v>
      </c>
      <c r="BB381" s="37">
        <f t="shared" si="306"/>
        <v>1183.7374981592766</v>
      </c>
      <c r="BC381" s="13">
        <f t="shared" si="307"/>
        <v>8018.1749201770026</v>
      </c>
      <c r="BD381">
        <f t="shared" si="329"/>
        <v>1204.8379584755319</v>
      </c>
      <c r="BE381" s="13">
        <f t="shared" si="308"/>
        <v>1574.3100310468933</v>
      </c>
      <c r="BF381" s="13">
        <f t="shared" si="330"/>
        <v>1184.8195383125708</v>
      </c>
      <c r="BG381" s="13">
        <f t="shared" si="309"/>
        <v>18820.463058691992</v>
      </c>
      <c r="BH381">
        <f t="shared" si="331"/>
        <v>1234.3470726775497</v>
      </c>
      <c r="BI381" s="13">
        <f t="shared" si="310"/>
        <v>1574.3100310468933</v>
      </c>
      <c r="BJ381" s="117">
        <f t="shared" si="311"/>
        <v>2281.2151501403541</v>
      </c>
      <c r="BK381" s="118">
        <f t="shared" si="312"/>
        <v>8018.1749201770026</v>
      </c>
      <c r="BL381" s="119">
        <f t="shared" si="332"/>
        <v>2302.3156104566092</v>
      </c>
      <c r="BM381" s="120">
        <f t="shared" si="313"/>
        <v>2285.183881040547</v>
      </c>
      <c r="BN381" s="13">
        <f t="shared" si="333"/>
        <v>2282.2971902936483</v>
      </c>
      <c r="BO381" s="13">
        <f t="shared" si="314"/>
        <v>18820.463058691992</v>
      </c>
      <c r="BP381">
        <f t="shared" si="334"/>
        <v>2331.8247246586275</v>
      </c>
      <c r="BQ381" s="13">
        <f t="shared" si="315"/>
        <v>2285.183881040547</v>
      </c>
      <c r="BR381" s="37">
        <f t="shared" si="316"/>
        <v>356.50079163128652</v>
      </c>
      <c r="BS381" s="13">
        <f t="shared" si="317"/>
        <v>8018.1749201770026</v>
      </c>
      <c r="BT381">
        <f t="shared" si="335"/>
        <v>377.60125194754181</v>
      </c>
      <c r="BU381" s="13">
        <f t="shared" si="318"/>
        <v>1000.7969427396886</v>
      </c>
      <c r="BV381" s="13">
        <f t="shared" si="336"/>
        <v>357.58283178458066</v>
      </c>
      <c r="BW381" s="13">
        <f t="shared" si="319"/>
        <v>18820.463058691992</v>
      </c>
      <c r="BX381">
        <f t="shared" si="337"/>
        <v>407.11036614955958</v>
      </c>
      <c r="BY381" s="13">
        <f t="shared" si="320"/>
        <v>1000.7969427396886</v>
      </c>
    </row>
  </sheetData>
  <mergeCells count="84">
    <mergeCell ref="O2:O7"/>
    <mergeCell ref="F2:F7"/>
    <mergeCell ref="K2:K7"/>
    <mergeCell ref="L2:L7"/>
    <mergeCell ref="M2:M7"/>
    <mergeCell ref="N2:N7"/>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F19:F22"/>
    <mergeCell ref="K19:K22"/>
    <mergeCell ref="L19:L22"/>
    <mergeCell ref="M19:M22"/>
    <mergeCell ref="N19:N22"/>
    <mergeCell ref="Q19:Q22"/>
    <mergeCell ref="R19:R22"/>
    <mergeCell ref="P15:P18"/>
    <mergeCell ref="Q15:Q18"/>
    <mergeCell ref="R15:R18"/>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P23:P26"/>
    <mergeCell ref="Q23:Q26"/>
    <mergeCell ref="R23:R26"/>
    <mergeCell ref="F27:F29"/>
    <mergeCell ref="K27:K29"/>
    <mergeCell ref="L27:L29"/>
    <mergeCell ref="M27:M29"/>
    <mergeCell ref="N27:N29"/>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B6CE6-4584-490A-93DC-D8707938916E}">
  <dimension ref="A1:BZ382"/>
  <sheetViews>
    <sheetView topLeftCell="A31" workbookViewId="0">
      <selection activeCell="G54" sqref="G54"/>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57" t="s">
        <v>112</v>
      </c>
      <c r="G2" s="31" t="s">
        <v>129</v>
      </c>
      <c r="H2" s="32">
        <v>410</v>
      </c>
      <c r="I2" s="32">
        <v>332</v>
      </c>
      <c r="J2" s="32">
        <v>329</v>
      </c>
      <c r="K2" s="160">
        <f>'Region south'!B4</f>
        <v>20</v>
      </c>
      <c r="L2" s="160">
        <f>'Region south'!D4</f>
        <v>40</v>
      </c>
      <c r="M2" s="160">
        <f>'Region south'!E4</f>
        <v>22</v>
      </c>
      <c r="N2" s="163">
        <f>'Region south'!G4</f>
        <v>1.5707005596558392</v>
      </c>
      <c r="O2" s="166">
        <f>I7/$I$31</f>
        <v>0.22739972960793151</v>
      </c>
      <c r="P2" s="166">
        <f>N2/$N$31</f>
        <v>0.26076375490554882</v>
      </c>
      <c r="Q2" s="160">
        <f>ROUNDUP(I7*63%,0)</f>
        <v>1590</v>
      </c>
      <c r="R2" s="163">
        <f>N2*10^3/Q2</f>
        <v>0.98786198720493035</v>
      </c>
      <c r="S2" s="166">
        <f>K2/SUM($K$2:$M$7)</f>
        <v>0.24390243902439024</v>
      </c>
      <c r="T2" s="166">
        <f t="shared" ref="T2:U2" si="0">L2/SUM($K$2:$M$7)</f>
        <v>0.48780487804878048</v>
      </c>
      <c r="U2" s="166">
        <f t="shared" si="0"/>
        <v>0.26829268292682928</v>
      </c>
      <c r="V2" s="173">
        <f>ROUNDUP(Q2/365,0)</f>
        <v>5</v>
      </c>
      <c r="X2" t="s">
        <v>81</v>
      </c>
      <c r="Y2">
        <v>-255.23378816371701</v>
      </c>
      <c r="AC2">
        <v>1</v>
      </c>
      <c r="AD2" s="37">
        <f t="shared" ref="AD2:AD65" si="1">SUM($B$44:$B$48)</f>
        <v>517.28773978707602</v>
      </c>
      <c r="AE2" s="13">
        <f t="shared" ref="AE2:AE65" si="2">SUM($B$42:$B$43)</f>
        <v>14023.548067735466</v>
      </c>
      <c r="AF2">
        <f>AE2/$AC2+AD2</f>
        <v>14540.835807522542</v>
      </c>
      <c r="AG2" s="13">
        <f t="shared" ref="AG2:AG65" si="3">SUM($B$44:$B$45,$B$48:$B$49)</f>
        <v>1616.3024281585481</v>
      </c>
      <c r="AH2" s="13">
        <f>SUM($C$44:$C$46,C48)</f>
        <v>528.05338021167631</v>
      </c>
      <c r="AI2" s="13">
        <f t="shared" ref="AI2:AI65" si="4">SUM($C$42:$C$43)</f>
        <v>20379.984173517129</v>
      </c>
      <c r="AJ2">
        <f>AI2/$AC2+AH2</f>
        <v>20908.037553728806</v>
      </c>
      <c r="AK2" s="13">
        <f t="shared" ref="AK2:AK65" si="5">SUM($C$44:$C$45,$C$48:$C$49)</f>
        <v>1616.3024281585481</v>
      </c>
      <c r="AL2" s="37">
        <f t="shared" ref="AL2:AL65" si="6">SUM($D$44:$D$48)</f>
        <v>1162.5450724080165</v>
      </c>
      <c r="AM2" s="13">
        <f t="shared" ref="AM2:AM65" si="7">SUM($D$42:$D$43)</f>
        <v>16828.257681282557</v>
      </c>
      <c r="AN2">
        <f>AM2/$AC2+AL2</f>
        <v>17990.802753690572</v>
      </c>
      <c r="AO2" s="13">
        <f t="shared" ref="AO2:AO65" si="8">SUM($D$44:$D$45,$D$48:$D$49)</f>
        <v>3457.7835760522935</v>
      </c>
      <c r="AP2" s="13">
        <f>SUM($E$44:$E$46,$E$48)</f>
        <v>1172.8278213096137</v>
      </c>
      <c r="AQ2" s="13">
        <f t="shared" ref="AQ2:AQ65" si="9">SUM($E$42:$E$43)</f>
        <v>20379.984173517129</v>
      </c>
      <c r="AR2" s="13">
        <f>AQ2/$AC2+AP2</f>
        <v>21552.811994826741</v>
      </c>
      <c r="AS2" s="38">
        <f t="shared" ref="AS2:AS65" si="10">SUM($E$44:$E$45,$E$48:$E$49)</f>
        <v>3457.7835760522935</v>
      </c>
      <c r="AT2" s="37">
        <f t="shared" ref="AT2:AT65" si="11">SUM($F$44:$F$48)</f>
        <v>108.84359342095777</v>
      </c>
      <c r="AU2" s="13">
        <f t="shared" ref="AU2:AU65" si="12">SUM($F$42:$F$43)</f>
        <v>5609.4192270941858</v>
      </c>
      <c r="AV2">
        <f>AU2/$AC2+AT2</f>
        <v>5718.2628205151432</v>
      </c>
      <c r="AW2" s="13">
        <f t="shared" ref="AW2:AW65" si="13">SUM($F$44:$F$45,$F$48:$F$49)</f>
        <v>532.10518174559218</v>
      </c>
      <c r="AX2" s="13">
        <f>SUM($G$44:$G$46,$G$48)</f>
        <v>121.05790841456763</v>
      </c>
      <c r="AY2" s="13">
        <f t="shared" ref="AY2:AY65" si="14">SUM($G$42:$G$43)</f>
        <v>20379.984173517129</v>
      </c>
      <c r="AZ2">
        <f>AY2/$AC2+AX2</f>
        <v>20501.042081931697</v>
      </c>
      <c r="BA2" s="13">
        <f t="shared" ref="BA2:BA65" si="15">SUM($G$44:$G$45,$G$48:$G$49)</f>
        <v>532.10518174559218</v>
      </c>
      <c r="BB2" s="37">
        <f t="shared" ref="BB2:BB65" si="16">SUM($H$44:$H$48)</f>
        <v>124.21689020500847</v>
      </c>
      <c r="BC2" s="13">
        <f t="shared" ref="BC2:BC65" si="17">SUM($H$42:$H$43)</f>
        <v>8414.1288406412787</v>
      </c>
      <c r="BD2">
        <f>BC2/$AC2+BB2</f>
        <v>8538.3457308462876</v>
      </c>
      <c r="BE2" s="13">
        <f t="shared" ref="BE2:BE65" si="18">SUM($H$44:$H$45,$H$48:$H$49)</f>
        <v>533.91624408933046</v>
      </c>
      <c r="BF2" s="13">
        <f>SUM($I$44:$I$46,$I$48)</f>
        <v>135.94831367561517</v>
      </c>
      <c r="BG2" s="13">
        <f t="shared" ref="BG2:BG65" si="19">SUM($I$42:$I$43)</f>
        <v>20379.984173517129</v>
      </c>
      <c r="BH2">
        <f>BG2/$AC2+BF2</f>
        <v>20515.932487192742</v>
      </c>
      <c r="BI2" s="13">
        <f t="shared" ref="BI2:BI65" si="20">SUM($I$44:$I$45,$I$48:$I$49)</f>
        <v>533.91624408933046</v>
      </c>
      <c r="BJ2" s="37">
        <f t="shared" ref="BJ2:BJ65" si="21">SUM($J$44:$J$48)</f>
        <v>7.0828933962664289</v>
      </c>
      <c r="BK2" s="13">
        <f t="shared" ref="BK2:BK65" si="22">SUM($J$42:$J$43)</f>
        <v>8414.1288406412787</v>
      </c>
      <c r="BL2">
        <f>BK2/$AC2+BJ2</f>
        <v>8421.2117340375444</v>
      </c>
      <c r="BM2" s="13">
        <f t="shared" ref="BM2:BM65" si="23">SUM($J$44:$J$45,$J$48:$J$49)</f>
        <v>10.271511508174452</v>
      </c>
      <c r="BN2" s="13">
        <f>SUM($K$44:$K$46,$K$48)</f>
        <v>18.814316866873106</v>
      </c>
      <c r="BO2" s="13">
        <f t="shared" ref="BO2:BO65" si="24">SUM($K$42:$K$43)</f>
        <v>20379.984173517129</v>
      </c>
      <c r="BP2">
        <f>BO2/$AC2+BN2</f>
        <v>20398.798490384001</v>
      </c>
      <c r="BQ2" s="13">
        <f t="shared" ref="BQ2:BQ65" si="25">SUM($K$44:$K$45,$K$48:$K$49)</f>
        <v>10.271511508174452</v>
      </c>
      <c r="BR2" s="37">
        <f t="shared" ref="BR2:BR65" si="26">SUM($L$44:$L$48)</f>
        <v>159.78161370143422</v>
      </c>
      <c r="BS2" s="13">
        <f t="shared" ref="BS2:BS65" si="27">SUM($L$42:$L$43)</f>
        <v>8414.1288406412787</v>
      </c>
      <c r="BT2">
        <f>BS2/$AC2+BR2</f>
        <v>8573.9104543427129</v>
      </c>
      <c r="BU2" s="13">
        <f t="shared" ref="BU2:BU65" si="28">SUM($L$44:$L$45,$L$48:$L$49)</f>
        <v>836.26927694937092</v>
      </c>
      <c r="BV2" s="13">
        <f>SUM($M$44:$M$46,$M$48)</f>
        <v>171.51303717204092</v>
      </c>
      <c r="BW2" s="13">
        <f t="shared" ref="BW2:BW65" si="29">SUM($M$42:$M$43)</f>
        <v>20379.984173517129</v>
      </c>
      <c r="BX2">
        <f>BW2/$AC2+BV2</f>
        <v>20551.497210689169</v>
      </c>
      <c r="BY2" s="13">
        <f t="shared" ref="BY2:BY65" si="30">SUM($M$44:$M$45,$M$48:$M$49)</f>
        <v>836.26927694937092</v>
      </c>
      <c r="BZ2" s="20" t="s">
        <v>165</v>
      </c>
    </row>
    <row r="3" spans="1:78" ht="15" x14ac:dyDescent="0.25">
      <c r="A3" s="25" t="s">
        <v>125</v>
      </c>
      <c r="B3" s="26">
        <v>346</v>
      </c>
      <c r="C3" s="26">
        <v>316</v>
      </c>
      <c r="D3" s="26">
        <v>303</v>
      </c>
      <c r="F3" s="158"/>
      <c r="G3" s="29" t="s">
        <v>136</v>
      </c>
      <c r="H3" s="30">
        <v>480</v>
      </c>
      <c r="I3" s="30">
        <v>455</v>
      </c>
      <c r="J3" s="30">
        <v>471</v>
      </c>
      <c r="K3" s="161"/>
      <c r="L3" s="161"/>
      <c r="M3" s="161"/>
      <c r="N3" s="164"/>
      <c r="O3" s="167"/>
      <c r="P3" s="167"/>
      <c r="Q3" s="161"/>
      <c r="R3" s="164"/>
      <c r="S3" s="167"/>
      <c r="T3" s="167"/>
      <c r="U3" s="167"/>
      <c r="V3" s="174"/>
      <c r="X3" t="s">
        <v>82</v>
      </c>
      <c r="Y3">
        <v>-1343.76660856545</v>
      </c>
      <c r="AC3">
        <v>2</v>
      </c>
      <c r="AD3" s="37">
        <f t="shared" si="1"/>
        <v>517.28773978707602</v>
      </c>
      <c r="AE3" s="13">
        <f t="shared" si="2"/>
        <v>14023.548067735466</v>
      </c>
      <c r="AF3">
        <f>AE3/AC3+AD3</f>
        <v>7529.0617736548093</v>
      </c>
      <c r="AG3" s="13">
        <f t="shared" si="3"/>
        <v>1616.3024281585481</v>
      </c>
      <c r="AH3" s="13">
        <f t="shared" ref="AH3:AH66" si="31">SUM($C$44:$C$45,$C$47:$C$48)</f>
        <v>519.87262970432835</v>
      </c>
      <c r="AI3" s="13">
        <f t="shared" si="4"/>
        <v>20379.984173517129</v>
      </c>
      <c r="AJ3">
        <f t="shared" ref="AJ3:AJ66" si="32">AI3/$AC3+AH3</f>
        <v>10709.864716462893</v>
      </c>
      <c r="AK3" s="13">
        <f t="shared" si="5"/>
        <v>1616.3024281585481</v>
      </c>
      <c r="AL3" s="37">
        <f t="shared" si="6"/>
        <v>1162.5450724080165</v>
      </c>
      <c r="AM3" s="13">
        <f t="shared" si="7"/>
        <v>16828.257681282557</v>
      </c>
      <c r="AN3">
        <f t="shared" ref="AN3:AN66" si="33">AM3/$AC3+AL3</f>
        <v>9576.6739130492952</v>
      </c>
      <c r="AO3" s="13">
        <f t="shared" si="8"/>
        <v>3457.7835760522935</v>
      </c>
      <c r="AP3" s="13">
        <f t="shared" ref="AP3:AP66" si="34">SUM($E$44:$E$45,$E$47:$E$48)</f>
        <v>1164.6470708022655</v>
      </c>
      <c r="AQ3" s="13">
        <f t="shared" si="9"/>
        <v>20379.984173517129</v>
      </c>
      <c r="AR3" s="13">
        <f t="shared" ref="AR3:AR66" si="35">AQ3/$AC3+AP3</f>
        <v>11354.63915756083</v>
      </c>
      <c r="AS3" s="38">
        <f t="shared" si="10"/>
        <v>3457.7835760522935</v>
      </c>
      <c r="AT3" s="37">
        <f t="shared" si="11"/>
        <v>108.84359342095777</v>
      </c>
      <c r="AU3" s="13">
        <f t="shared" si="12"/>
        <v>5609.4192270941858</v>
      </c>
      <c r="AV3">
        <f t="shared" ref="AV3:AV66" si="36">AU3/$AC3+AT3</f>
        <v>2913.5532069680507</v>
      </c>
      <c r="AW3" s="13">
        <f t="shared" si="13"/>
        <v>532.10518174559218</v>
      </c>
      <c r="AX3" s="13">
        <f t="shared" ref="AX3:AX66" si="37">SUM($G$44:$G$45,$G$47:$G$48)</f>
        <v>112.87715790721964</v>
      </c>
      <c r="AY3" s="13">
        <f t="shared" si="14"/>
        <v>20379.984173517129</v>
      </c>
      <c r="AZ3">
        <f t="shared" ref="AZ3:AZ66" si="38">AY3/$AC3+AX3</f>
        <v>10302.869244665784</v>
      </c>
      <c r="BA3" s="13">
        <f t="shared" si="15"/>
        <v>532.10518174559218</v>
      </c>
      <c r="BB3" s="37">
        <f t="shared" si="16"/>
        <v>124.21689020500847</v>
      </c>
      <c r="BC3" s="13">
        <f t="shared" si="17"/>
        <v>8414.1288406412787</v>
      </c>
      <c r="BD3">
        <f t="shared" ref="BD3:BD66" si="39">BC3/$AC3+BB3</f>
        <v>4331.2813105256482</v>
      </c>
      <c r="BE3" s="13">
        <f t="shared" si="18"/>
        <v>533.91624408933046</v>
      </c>
      <c r="BF3" s="13">
        <f t="shared" ref="BF3:BF66" si="40">SUM($I$44:$I$45,$I$47:$I$48)</f>
        <v>127.76756316826715</v>
      </c>
      <c r="BG3" s="13">
        <f t="shared" si="19"/>
        <v>20379.984173517129</v>
      </c>
      <c r="BH3">
        <f t="shared" ref="BH3:BH66" si="41">BG3/$AC3+BF3</f>
        <v>10317.759649926831</v>
      </c>
      <c r="BI3" s="13">
        <f t="shared" si="20"/>
        <v>533.91624408933046</v>
      </c>
      <c r="BJ3" s="37">
        <f t="shared" si="21"/>
        <v>7.0828933962664289</v>
      </c>
      <c r="BK3" s="13">
        <f t="shared" si="22"/>
        <v>8414.1288406412787</v>
      </c>
      <c r="BL3">
        <f t="shared" ref="BL3:BL66" si="42">BK3/$AC3+BJ3</f>
        <v>4214.147313716906</v>
      </c>
      <c r="BM3" s="13">
        <f t="shared" si="23"/>
        <v>10.271511508174452</v>
      </c>
      <c r="BN3" s="13">
        <f t="shared" ref="BN3:BN66" si="43">SUM($K$44:$K$45,$K$47:$K$48)</f>
        <v>10.633566359525108</v>
      </c>
      <c r="BO3" s="13">
        <f t="shared" si="24"/>
        <v>20379.984173517129</v>
      </c>
      <c r="BP3">
        <f t="shared" ref="BP3:BP66" si="44">BO3/$AC3+BN3</f>
        <v>10200.62565311809</v>
      </c>
      <c r="BQ3" s="13">
        <f t="shared" si="25"/>
        <v>10.271511508174452</v>
      </c>
      <c r="BR3" s="37">
        <f t="shared" si="26"/>
        <v>159.78161370143422</v>
      </c>
      <c r="BS3" s="13">
        <f t="shared" si="27"/>
        <v>8414.1288406412787</v>
      </c>
      <c r="BT3">
        <f t="shared" ref="BT3:BT66" si="45">BS3/$AC3+BR3</f>
        <v>4366.8460340220736</v>
      </c>
      <c r="BU3" s="13">
        <f t="shared" si="28"/>
        <v>836.26927694937092</v>
      </c>
      <c r="BV3" s="13">
        <f t="shared" ref="BV3:BV66" si="46">SUM($M$44:$M$45,$M$47:$M$48)</f>
        <v>163.3322866646929</v>
      </c>
      <c r="BW3" s="13">
        <f t="shared" si="29"/>
        <v>20379.984173517129</v>
      </c>
      <c r="BX3">
        <f t="shared" ref="BX3:BX66" si="47">BW3/$AC3+BV3</f>
        <v>10353.324373423256</v>
      </c>
      <c r="BY3" s="13">
        <f t="shared" si="30"/>
        <v>836.26927694937092</v>
      </c>
    </row>
    <row r="4" spans="1:78" ht="15" x14ac:dyDescent="0.25">
      <c r="A4" s="25" t="s">
        <v>126</v>
      </c>
      <c r="B4" s="26">
        <v>463</v>
      </c>
      <c r="C4" s="26">
        <v>431</v>
      </c>
      <c r="D4" s="26">
        <v>423</v>
      </c>
      <c r="F4" s="158"/>
      <c r="G4" s="29" t="s">
        <v>137</v>
      </c>
      <c r="H4" s="30">
        <v>454</v>
      </c>
      <c r="I4" s="30">
        <v>418</v>
      </c>
      <c r="J4" s="30">
        <v>452</v>
      </c>
      <c r="K4" s="161"/>
      <c r="L4" s="161"/>
      <c r="M4" s="161"/>
      <c r="N4" s="164"/>
      <c r="O4" s="167"/>
      <c r="P4" s="167"/>
      <c r="Q4" s="161"/>
      <c r="R4" s="164"/>
      <c r="S4" s="167"/>
      <c r="T4" s="167"/>
      <c r="U4" s="167"/>
      <c r="V4" s="174"/>
      <c r="X4" t="s">
        <v>83</v>
      </c>
      <c r="Y4">
        <v>-1354.3612826582801</v>
      </c>
      <c r="Z4" s="21"/>
      <c r="AC4">
        <v>3</v>
      </c>
      <c r="AD4" s="37">
        <f t="shared" si="1"/>
        <v>517.28773978707602</v>
      </c>
      <c r="AE4" s="13">
        <f t="shared" si="2"/>
        <v>14023.548067735466</v>
      </c>
      <c r="AF4">
        <f t="shared" ref="AF4:AF67" si="48">AE4/AC4+AD4</f>
        <v>5191.8037623655646</v>
      </c>
      <c r="AG4" s="13">
        <f t="shared" si="3"/>
        <v>1616.3024281585481</v>
      </c>
      <c r="AH4" s="13">
        <f t="shared" si="31"/>
        <v>519.87262970432835</v>
      </c>
      <c r="AI4" s="13">
        <f t="shared" si="4"/>
        <v>20379.984173517129</v>
      </c>
      <c r="AJ4">
        <f t="shared" si="32"/>
        <v>7313.2006875433717</v>
      </c>
      <c r="AK4" s="13">
        <f t="shared" si="5"/>
        <v>1616.3024281585481</v>
      </c>
      <c r="AL4" s="37">
        <f t="shared" si="6"/>
        <v>1162.5450724080165</v>
      </c>
      <c r="AM4" s="13">
        <f t="shared" si="7"/>
        <v>16828.257681282557</v>
      </c>
      <c r="AN4">
        <f t="shared" si="33"/>
        <v>6771.9642995022023</v>
      </c>
      <c r="AO4" s="13">
        <f t="shared" si="8"/>
        <v>3457.7835760522935</v>
      </c>
      <c r="AP4" s="13">
        <f t="shared" si="34"/>
        <v>1164.6470708022655</v>
      </c>
      <c r="AQ4" s="13">
        <f t="shared" si="9"/>
        <v>20379.984173517129</v>
      </c>
      <c r="AR4" s="13">
        <f t="shared" si="35"/>
        <v>7957.9751286413084</v>
      </c>
      <c r="AS4" s="38">
        <f t="shared" si="10"/>
        <v>3457.7835760522935</v>
      </c>
      <c r="AT4" s="37">
        <f t="shared" si="11"/>
        <v>108.84359342095777</v>
      </c>
      <c r="AU4" s="13">
        <f t="shared" si="12"/>
        <v>5609.4192270941858</v>
      </c>
      <c r="AV4">
        <f t="shared" si="36"/>
        <v>1978.6500024523532</v>
      </c>
      <c r="AW4" s="13">
        <f t="shared" si="13"/>
        <v>532.10518174559218</v>
      </c>
      <c r="AX4" s="13">
        <f t="shared" si="37"/>
        <v>112.87715790721964</v>
      </c>
      <c r="AY4" s="13">
        <f t="shared" si="14"/>
        <v>20379.984173517129</v>
      </c>
      <c r="AZ4">
        <f t="shared" si="38"/>
        <v>6906.2052157462631</v>
      </c>
      <c r="BA4" s="13">
        <f t="shared" si="15"/>
        <v>532.10518174559218</v>
      </c>
      <c r="BB4" s="37">
        <f t="shared" si="16"/>
        <v>124.21689020500847</v>
      </c>
      <c r="BC4" s="13">
        <f t="shared" si="17"/>
        <v>8414.1288406412787</v>
      </c>
      <c r="BD4">
        <f t="shared" si="39"/>
        <v>2928.9265037521013</v>
      </c>
      <c r="BE4" s="13">
        <f t="shared" si="18"/>
        <v>533.91624408933046</v>
      </c>
      <c r="BF4" s="13">
        <f t="shared" si="40"/>
        <v>127.76756316826715</v>
      </c>
      <c r="BG4" s="13">
        <f t="shared" si="19"/>
        <v>20379.984173517129</v>
      </c>
      <c r="BH4">
        <f t="shared" si="41"/>
        <v>6921.09562100731</v>
      </c>
      <c r="BI4" s="13">
        <f t="shared" si="20"/>
        <v>533.91624408933046</v>
      </c>
      <c r="BJ4" s="37">
        <f t="shared" si="21"/>
        <v>7.0828933962664289</v>
      </c>
      <c r="BK4" s="13">
        <f t="shared" si="22"/>
        <v>8414.1288406412787</v>
      </c>
      <c r="BL4">
        <f t="shared" si="42"/>
        <v>2811.7925069433595</v>
      </c>
      <c r="BM4" s="13">
        <f t="shared" si="23"/>
        <v>10.271511508174452</v>
      </c>
      <c r="BN4" s="13">
        <f t="shared" si="43"/>
        <v>10.633566359525108</v>
      </c>
      <c r="BO4" s="13">
        <f t="shared" si="24"/>
        <v>20379.984173517129</v>
      </c>
      <c r="BP4">
        <f t="shared" si="44"/>
        <v>6803.9616241985686</v>
      </c>
      <c r="BQ4" s="13">
        <f t="shared" si="25"/>
        <v>10.271511508174452</v>
      </c>
      <c r="BR4" s="37">
        <f t="shared" si="26"/>
        <v>159.78161370143422</v>
      </c>
      <c r="BS4" s="13">
        <f t="shared" si="27"/>
        <v>8414.1288406412787</v>
      </c>
      <c r="BT4">
        <f t="shared" si="45"/>
        <v>2964.4912272485271</v>
      </c>
      <c r="BU4" s="13">
        <f t="shared" si="28"/>
        <v>836.26927694937092</v>
      </c>
      <c r="BV4" s="13">
        <f t="shared" si="46"/>
        <v>163.3322866646929</v>
      </c>
      <c r="BW4" s="13">
        <f t="shared" si="29"/>
        <v>20379.984173517129</v>
      </c>
      <c r="BX4">
        <f t="shared" si="47"/>
        <v>6956.6603445037363</v>
      </c>
      <c r="BY4" s="13">
        <f t="shared" si="30"/>
        <v>836.26927694937092</v>
      </c>
    </row>
    <row r="5" spans="1:78" ht="15" x14ac:dyDescent="0.25">
      <c r="A5" s="25" t="s">
        <v>127</v>
      </c>
      <c r="B5" s="26">
        <v>207</v>
      </c>
      <c r="C5" s="26">
        <v>191</v>
      </c>
      <c r="D5" s="26">
        <v>203</v>
      </c>
      <c r="F5" s="158"/>
      <c r="G5" s="29" t="s">
        <v>141</v>
      </c>
      <c r="H5" s="30">
        <v>429</v>
      </c>
      <c r="I5" s="30">
        <v>404</v>
      </c>
      <c r="J5" s="30">
        <v>361</v>
      </c>
      <c r="K5" s="161"/>
      <c r="L5" s="161"/>
      <c r="M5" s="161"/>
      <c r="N5" s="164"/>
      <c r="O5" s="167"/>
      <c r="P5" s="167"/>
      <c r="Q5" s="161"/>
      <c r="R5" s="164"/>
      <c r="S5" s="167"/>
      <c r="T5" s="167"/>
      <c r="U5" s="167"/>
      <c r="V5" s="174"/>
      <c r="X5" t="s">
        <v>84</v>
      </c>
      <c r="Y5">
        <v>-2015.4076006601699</v>
      </c>
      <c r="AC5">
        <v>4</v>
      </c>
      <c r="AD5" s="37">
        <f t="shared" si="1"/>
        <v>517.28773978707602</v>
      </c>
      <c r="AE5" s="13">
        <f t="shared" si="2"/>
        <v>14023.548067735466</v>
      </c>
      <c r="AF5">
        <f t="shared" si="48"/>
        <v>4023.1747567209427</v>
      </c>
      <c r="AG5" s="13">
        <f t="shared" si="3"/>
        <v>1616.3024281585481</v>
      </c>
      <c r="AH5" s="13">
        <f t="shared" si="31"/>
        <v>519.87262970432835</v>
      </c>
      <c r="AI5" s="13">
        <f t="shared" si="4"/>
        <v>20379.984173517129</v>
      </c>
      <c r="AJ5">
        <f t="shared" si="32"/>
        <v>5614.8686730836107</v>
      </c>
      <c r="AK5" s="13">
        <f t="shared" si="5"/>
        <v>1616.3024281585481</v>
      </c>
      <c r="AL5" s="37">
        <f t="shared" si="6"/>
        <v>1162.5450724080165</v>
      </c>
      <c r="AM5" s="13">
        <f t="shared" si="7"/>
        <v>16828.257681282557</v>
      </c>
      <c r="AN5">
        <f t="shared" si="33"/>
        <v>5369.6094927286558</v>
      </c>
      <c r="AO5" s="13">
        <f t="shared" si="8"/>
        <v>3457.7835760522935</v>
      </c>
      <c r="AP5" s="13">
        <f t="shared" si="34"/>
        <v>1164.6470708022655</v>
      </c>
      <c r="AQ5" s="13">
        <f t="shared" si="9"/>
        <v>20379.984173517129</v>
      </c>
      <c r="AR5" s="13">
        <f t="shared" si="35"/>
        <v>6259.6431141815474</v>
      </c>
      <c r="AS5" s="38">
        <f t="shared" si="10"/>
        <v>3457.7835760522935</v>
      </c>
      <c r="AT5" s="37">
        <f t="shared" si="11"/>
        <v>108.84359342095777</v>
      </c>
      <c r="AU5" s="13">
        <f t="shared" si="12"/>
        <v>5609.4192270941858</v>
      </c>
      <c r="AV5">
        <f t="shared" si="36"/>
        <v>1511.1984001945043</v>
      </c>
      <c r="AW5" s="13">
        <f t="shared" si="13"/>
        <v>532.10518174559218</v>
      </c>
      <c r="AX5" s="13">
        <f t="shared" si="37"/>
        <v>112.87715790721964</v>
      </c>
      <c r="AY5" s="13">
        <f t="shared" si="14"/>
        <v>20379.984173517129</v>
      </c>
      <c r="AZ5">
        <f t="shared" si="38"/>
        <v>5207.8732012865021</v>
      </c>
      <c r="BA5" s="13">
        <f t="shared" si="15"/>
        <v>532.10518174559218</v>
      </c>
      <c r="BB5" s="37">
        <f t="shared" si="16"/>
        <v>124.21689020500847</v>
      </c>
      <c r="BC5" s="13">
        <f t="shared" si="17"/>
        <v>8414.1288406412787</v>
      </c>
      <c r="BD5">
        <f t="shared" si="39"/>
        <v>2227.7491003653281</v>
      </c>
      <c r="BE5" s="13">
        <f t="shared" si="18"/>
        <v>533.91624408933046</v>
      </c>
      <c r="BF5" s="13">
        <f t="shared" si="40"/>
        <v>127.76756316826715</v>
      </c>
      <c r="BG5" s="13">
        <f t="shared" si="19"/>
        <v>20379.984173517129</v>
      </c>
      <c r="BH5">
        <f t="shared" si="41"/>
        <v>5222.763606547549</v>
      </c>
      <c r="BI5" s="13">
        <f t="shared" si="20"/>
        <v>533.91624408933046</v>
      </c>
      <c r="BJ5" s="37">
        <f t="shared" si="21"/>
        <v>7.0828933962664289</v>
      </c>
      <c r="BK5" s="13">
        <f t="shared" si="22"/>
        <v>8414.1288406412787</v>
      </c>
      <c r="BL5">
        <f t="shared" si="42"/>
        <v>2110.6151035565863</v>
      </c>
      <c r="BM5" s="13">
        <f t="shared" si="23"/>
        <v>10.271511508174452</v>
      </c>
      <c r="BN5" s="13">
        <f t="shared" si="43"/>
        <v>10.633566359525108</v>
      </c>
      <c r="BO5" s="13">
        <f t="shared" si="24"/>
        <v>20379.984173517129</v>
      </c>
      <c r="BP5">
        <f t="shared" si="44"/>
        <v>5105.6296097388076</v>
      </c>
      <c r="BQ5" s="13">
        <f t="shared" si="25"/>
        <v>10.271511508174452</v>
      </c>
      <c r="BR5" s="37">
        <f t="shared" si="26"/>
        <v>159.78161370143422</v>
      </c>
      <c r="BS5" s="13">
        <f t="shared" si="27"/>
        <v>8414.1288406412787</v>
      </c>
      <c r="BT5">
        <f t="shared" si="45"/>
        <v>2263.3138238617539</v>
      </c>
      <c r="BU5" s="13">
        <f t="shared" si="28"/>
        <v>836.26927694937092</v>
      </c>
      <c r="BV5" s="13">
        <f t="shared" si="46"/>
        <v>163.3322866646929</v>
      </c>
      <c r="BW5" s="13">
        <f t="shared" si="29"/>
        <v>20379.984173517129</v>
      </c>
      <c r="BX5">
        <f t="shared" si="47"/>
        <v>5258.3283300439753</v>
      </c>
      <c r="BY5" s="13">
        <f t="shared" si="30"/>
        <v>836.26927694937092</v>
      </c>
    </row>
    <row r="6" spans="1:78" ht="15" x14ac:dyDescent="0.25">
      <c r="A6" s="25" t="s">
        <v>128</v>
      </c>
      <c r="B6" s="26">
        <v>65</v>
      </c>
      <c r="C6" s="26">
        <v>60</v>
      </c>
      <c r="D6" s="26">
        <v>69</v>
      </c>
      <c r="F6" s="158"/>
      <c r="G6" s="29" t="s">
        <v>112</v>
      </c>
      <c r="H6" s="30">
        <v>965</v>
      </c>
      <c r="I6" s="30">
        <v>914</v>
      </c>
      <c r="J6" s="30">
        <v>914</v>
      </c>
      <c r="K6" s="161"/>
      <c r="L6" s="161"/>
      <c r="M6" s="161"/>
      <c r="N6" s="164"/>
      <c r="O6" s="167"/>
      <c r="P6" s="167"/>
      <c r="Q6" s="161"/>
      <c r="R6" s="164"/>
      <c r="S6" s="167"/>
      <c r="T6" s="167"/>
      <c r="U6" s="167"/>
      <c r="V6" s="174"/>
      <c r="W6" s="13"/>
      <c r="X6" t="s">
        <v>85</v>
      </c>
      <c r="Y6">
        <v>-12900.7363950568</v>
      </c>
      <c r="AC6">
        <v>5</v>
      </c>
      <c r="AD6" s="37">
        <f t="shared" si="1"/>
        <v>517.28773978707602</v>
      </c>
      <c r="AE6" s="13">
        <f t="shared" si="2"/>
        <v>14023.548067735466</v>
      </c>
      <c r="AF6">
        <f t="shared" si="48"/>
        <v>3321.9973533341695</v>
      </c>
      <c r="AG6" s="13">
        <f t="shared" si="3"/>
        <v>1616.3024281585481</v>
      </c>
      <c r="AH6" s="13">
        <f t="shared" si="31"/>
        <v>519.87262970432835</v>
      </c>
      <c r="AI6" s="13">
        <f t="shared" si="4"/>
        <v>20379.984173517129</v>
      </c>
      <c r="AJ6">
        <f t="shared" si="32"/>
        <v>4595.8694644077541</v>
      </c>
      <c r="AK6" s="13">
        <f t="shared" si="5"/>
        <v>1616.3024281585481</v>
      </c>
      <c r="AL6" s="37">
        <f t="shared" si="6"/>
        <v>1162.5450724080165</v>
      </c>
      <c r="AM6" s="13">
        <f t="shared" si="7"/>
        <v>16828.257681282557</v>
      </c>
      <c r="AN6">
        <f t="shared" si="33"/>
        <v>4528.196608664528</v>
      </c>
      <c r="AO6" s="13">
        <f t="shared" si="8"/>
        <v>3457.7835760522935</v>
      </c>
      <c r="AP6" s="13">
        <f t="shared" si="34"/>
        <v>1164.6470708022655</v>
      </c>
      <c r="AQ6" s="13">
        <f t="shared" si="9"/>
        <v>20379.984173517129</v>
      </c>
      <c r="AR6" s="13">
        <f t="shared" si="35"/>
        <v>5240.6439055056908</v>
      </c>
      <c r="AS6" s="38">
        <f t="shared" si="10"/>
        <v>3457.7835760522935</v>
      </c>
      <c r="AT6" s="37">
        <f t="shared" si="11"/>
        <v>108.84359342095777</v>
      </c>
      <c r="AU6" s="13">
        <f t="shared" si="12"/>
        <v>5609.4192270941858</v>
      </c>
      <c r="AV6">
        <f t="shared" si="36"/>
        <v>1230.727438839795</v>
      </c>
      <c r="AW6" s="13">
        <f t="shared" si="13"/>
        <v>532.10518174559218</v>
      </c>
      <c r="AX6" s="13">
        <f t="shared" si="37"/>
        <v>112.87715790721964</v>
      </c>
      <c r="AY6" s="13">
        <f t="shared" si="14"/>
        <v>20379.984173517129</v>
      </c>
      <c r="AZ6">
        <f t="shared" si="38"/>
        <v>4188.8739926106455</v>
      </c>
      <c r="BA6" s="13">
        <f t="shared" si="15"/>
        <v>532.10518174559218</v>
      </c>
      <c r="BB6" s="37">
        <f t="shared" si="16"/>
        <v>124.21689020500847</v>
      </c>
      <c r="BC6" s="13">
        <f t="shared" si="17"/>
        <v>8414.1288406412787</v>
      </c>
      <c r="BD6">
        <f t="shared" si="39"/>
        <v>1807.0426583332642</v>
      </c>
      <c r="BE6" s="13">
        <f t="shared" si="18"/>
        <v>533.91624408933046</v>
      </c>
      <c r="BF6" s="13">
        <f t="shared" si="40"/>
        <v>127.76756316826715</v>
      </c>
      <c r="BG6" s="13">
        <f t="shared" si="19"/>
        <v>20379.984173517129</v>
      </c>
      <c r="BH6">
        <f t="shared" si="41"/>
        <v>4203.7643978716924</v>
      </c>
      <c r="BI6" s="13">
        <f t="shared" si="20"/>
        <v>533.91624408933046</v>
      </c>
      <c r="BJ6" s="37">
        <f t="shared" si="21"/>
        <v>7.0828933962664289</v>
      </c>
      <c r="BK6" s="13">
        <f t="shared" si="22"/>
        <v>8414.1288406412787</v>
      </c>
      <c r="BL6">
        <f t="shared" si="42"/>
        <v>1689.9086615245221</v>
      </c>
      <c r="BM6" s="13">
        <f t="shared" si="23"/>
        <v>10.271511508174452</v>
      </c>
      <c r="BN6" s="13">
        <f t="shared" si="43"/>
        <v>10.633566359525108</v>
      </c>
      <c r="BO6" s="13">
        <f t="shared" si="24"/>
        <v>20379.984173517129</v>
      </c>
      <c r="BP6">
        <f t="shared" si="44"/>
        <v>4086.6304010629506</v>
      </c>
      <c r="BQ6" s="13">
        <f t="shared" si="25"/>
        <v>10.271511508174452</v>
      </c>
      <c r="BR6" s="37">
        <f t="shared" si="26"/>
        <v>159.78161370143422</v>
      </c>
      <c r="BS6" s="13">
        <f t="shared" si="27"/>
        <v>8414.1288406412787</v>
      </c>
      <c r="BT6">
        <f t="shared" si="45"/>
        <v>1842.60738182969</v>
      </c>
      <c r="BU6" s="13">
        <f t="shared" si="28"/>
        <v>836.26927694937092</v>
      </c>
      <c r="BV6" s="13">
        <f t="shared" si="46"/>
        <v>163.3322866646929</v>
      </c>
      <c r="BW6" s="13">
        <f t="shared" si="29"/>
        <v>20379.984173517129</v>
      </c>
      <c r="BX6">
        <f t="shared" si="47"/>
        <v>4239.3291213681186</v>
      </c>
      <c r="BY6" s="13">
        <f t="shared" si="30"/>
        <v>836.26927694937092</v>
      </c>
    </row>
    <row r="7" spans="1:78" ht="15" x14ac:dyDescent="0.25">
      <c r="A7" s="25" t="s">
        <v>129</v>
      </c>
      <c r="B7" s="26">
        <v>410</v>
      </c>
      <c r="C7" s="26">
        <v>332</v>
      </c>
      <c r="D7" s="26">
        <v>329</v>
      </c>
      <c r="F7" s="159"/>
      <c r="G7" s="33" t="s">
        <v>66</v>
      </c>
      <c r="H7" s="34">
        <f>SUM(H2:H6)</f>
        <v>2738</v>
      </c>
      <c r="I7" s="34">
        <f t="shared" ref="I7:J7" si="49">SUM(I2:I6)</f>
        <v>2523</v>
      </c>
      <c r="J7" s="34">
        <f t="shared" si="49"/>
        <v>2527</v>
      </c>
      <c r="K7" s="162"/>
      <c r="L7" s="162"/>
      <c r="M7" s="162"/>
      <c r="N7" s="165"/>
      <c r="O7" s="168"/>
      <c r="P7" s="168"/>
      <c r="Q7" s="162"/>
      <c r="R7" s="165"/>
      <c r="S7" s="168"/>
      <c r="T7" s="168"/>
      <c r="U7" s="168"/>
      <c r="V7" s="175"/>
      <c r="W7" s="13"/>
      <c r="X7" t="s">
        <v>86</v>
      </c>
      <c r="Y7">
        <v>-13006.6831398712</v>
      </c>
      <c r="AC7">
        <v>6</v>
      </c>
      <c r="AD7" s="37">
        <f t="shared" si="1"/>
        <v>517.28773978707602</v>
      </c>
      <c r="AE7" s="13">
        <f t="shared" si="2"/>
        <v>14023.548067735466</v>
      </c>
      <c r="AF7">
        <f t="shared" si="48"/>
        <v>2854.5457510763204</v>
      </c>
      <c r="AG7" s="13">
        <f t="shared" si="3"/>
        <v>1616.3024281585481</v>
      </c>
      <c r="AH7" s="13">
        <f t="shared" si="31"/>
        <v>519.87262970432835</v>
      </c>
      <c r="AI7" s="13">
        <f t="shared" si="4"/>
        <v>20379.984173517129</v>
      </c>
      <c r="AJ7">
        <f t="shared" si="32"/>
        <v>3916.5366586238497</v>
      </c>
      <c r="AK7" s="13">
        <f t="shared" si="5"/>
        <v>1616.3024281585481</v>
      </c>
      <c r="AL7" s="37">
        <f t="shared" si="6"/>
        <v>1162.5450724080165</v>
      </c>
      <c r="AM7" s="13">
        <f t="shared" si="7"/>
        <v>16828.257681282557</v>
      </c>
      <c r="AN7">
        <f t="shared" si="33"/>
        <v>3967.2546859551094</v>
      </c>
      <c r="AO7" s="13">
        <f t="shared" si="8"/>
        <v>3457.7835760522935</v>
      </c>
      <c r="AP7" s="13">
        <f t="shared" si="34"/>
        <v>1164.6470708022655</v>
      </c>
      <c r="AQ7" s="13">
        <f t="shared" si="9"/>
        <v>20379.984173517129</v>
      </c>
      <c r="AR7" s="13">
        <f t="shared" si="35"/>
        <v>4561.3110997217873</v>
      </c>
      <c r="AS7" s="38">
        <f t="shared" si="10"/>
        <v>3457.7835760522935</v>
      </c>
      <c r="AT7" s="37">
        <f t="shared" si="11"/>
        <v>108.84359342095777</v>
      </c>
      <c r="AU7" s="13">
        <f t="shared" si="12"/>
        <v>5609.4192270941858</v>
      </c>
      <c r="AV7">
        <f t="shared" si="36"/>
        <v>1043.7467979366554</v>
      </c>
      <c r="AW7" s="13">
        <f t="shared" si="13"/>
        <v>532.10518174559218</v>
      </c>
      <c r="AX7" s="13">
        <f t="shared" si="37"/>
        <v>112.87715790721964</v>
      </c>
      <c r="AY7" s="13">
        <f t="shared" si="14"/>
        <v>20379.984173517129</v>
      </c>
      <c r="AZ7">
        <f t="shared" si="38"/>
        <v>3509.5411868267411</v>
      </c>
      <c r="BA7" s="13">
        <f t="shared" si="15"/>
        <v>532.10518174559218</v>
      </c>
      <c r="BB7" s="37">
        <f t="shared" si="16"/>
        <v>124.21689020500847</v>
      </c>
      <c r="BC7" s="13">
        <f t="shared" si="17"/>
        <v>8414.1288406412787</v>
      </c>
      <c r="BD7">
        <f t="shared" si="39"/>
        <v>1526.5716969785549</v>
      </c>
      <c r="BE7" s="13">
        <f t="shared" si="18"/>
        <v>533.91624408933046</v>
      </c>
      <c r="BF7" s="13">
        <f t="shared" si="40"/>
        <v>127.76756316826715</v>
      </c>
      <c r="BG7" s="13">
        <f t="shared" si="19"/>
        <v>20379.984173517129</v>
      </c>
      <c r="BH7">
        <f t="shared" si="41"/>
        <v>3524.4315920877889</v>
      </c>
      <c r="BI7" s="13">
        <f t="shared" si="20"/>
        <v>533.91624408933046</v>
      </c>
      <c r="BJ7" s="37">
        <f t="shared" si="21"/>
        <v>7.0828933962664289</v>
      </c>
      <c r="BK7" s="13">
        <f t="shared" si="22"/>
        <v>8414.1288406412787</v>
      </c>
      <c r="BL7">
        <f t="shared" si="42"/>
        <v>1409.4377001698128</v>
      </c>
      <c r="BM7" s="13">
        <f t="shared" si="23"/>
        <v>10.271511508174452</v>
      </c>
      <c r="BN7" s="13">
        <f t="shared" si="43"/>
        <v>10.633566359525108</v>
      </c>
      <c r="BO7" s="13">
        <f t="shared" si="24"/>
        <v>20379.984173517129</v>
      </c>
      <c r="BP7">
        <f t="shared" si="44"/>
        <v>3407.2975952790466</v>
      </c>
      <c r="BQ7" s="13">
        <f t="shared" si="25"/>
        <v>10.271511508174452</v>
      </c>
      <c r="BR7" s="37">
        <f t="shared" si="26"/>
        <v>159.78161370143422</v>
      </c>
      <c r="BS7" s="13">
        <f t="shared" si="27"/>
        <v>8414.1288406412787</v>
      </c>
      <c r="BT7">
        <f t="shared" si="45"/>
        <v>1562.1364204749807</v>
      </c>
      <c r="BU7" s="13">
        <f t="shared" si="28"/>
        <v>836.26927694937092</v>
      </c>
      <c r="BV7" s="13">
        <f t="shared" si="46"/>
        <v>163.3322866646929</v>
      </c>
      <c r="BW7" s="13">
        <f t="shared" si="29"/>
        <v>20379.984173517129</v>
      </c>
      <c r="BX7">
        <f t="shared" si="47"/>
        <v>3559.9963155842142</v>
      </c>
      <c r="BY7" s="13">
        <f t="shared" si="30"/>
        <v>836.26927694937092</v>
      </c>
    </row>
    <row r="8" spans="1:78" ht="15" x14ac:dyDescent="0.25">
      <c r="A8" s="25" t="s">
        <v>130</v>
      </c>
      <c r="B8" s="26">
        <v>245</v>
      </c>
      <c r="C8" s="26">
        <v>220</v>
      </c>
      <c r="D8" s="26">
        <v>239</v>
      </c>
      <c r="F8" s="157" t="s">
        <v>113</v>
      </c>
      <c r="G8" s="31" t="s">
        <v>125</v>
      </c>
      <c r="H8" s="32">
        <v>346</v>
      </c>
      <c r="I8" s="32">
        <v>316</v>
      </c>
      <c r="J8" s="32">
        <v>303</v>
      </c>
      <c r="K8" s="160"/>
      <c r="L8" s="160">
        <f>'Region south'!D5</f>
        <v>88</v>
      </c>
      <c r="M8" s="160">
        <f>'Region south'!E5</f>
        <v>35</v>
      </c>
      <c r="N8" s="163">
        <f>'Region south'!G5</f>
        <v>3.3170236176342898</v>
      </c>
      <c r="O8" s="166">
        <f>I14/$I$31</f>
        <v>0.32230734565119423</v>
      </c>
      <c r="P8" s="166">
        <f>N8/N31</f>
        <v>0.55068391510233405</v>
      </c>
      <c r="Q8" s="160">
        <f>ROUNDUP(I14*63%,0)</f>
        <v>2253</v>
      </c>
      <c r="R8" s="169">
        <f>N8*10^3/Q8</f>
        <v>1.472269692691651</v>
      </c>
      <c r="S8" s="182">
        <f>K8/SUM($K$8:$M$14)</f>
        <v>0</v>
      </c>
      <c r="T8" s="182">
        <f t="shared" ref="T8:U8" si="50">L8/SUM($K$8:$M$14)</f>
        <v>0.71544715447154472</v>
      </c>
      <c r="U8" s="182">
        <f t="shared" si="50"/>
        <v>0.28455284552845528</v>
      </c>
      <c r="V8" s="176">
        <f>ROUNDUP(Q8/365,0)</f>
        <v>7</v>
      </c>
      <c r="W8" s="13"/>
      <c r="AC8">
        <v>7</v>
      </c>
      <c r="AD8" s="37">
        <f t="shared" si="1"/>
        <v>517.28773978707602</v>
      </c>
      <c r="AE8" s="13">
        <f t="shared" si="2"/>
        <v>14023.548067735466</v>
      </c>
      <c r="AF8">
        <f t="shared" si="48"/>
        <v>2520.6517494635714</v>
      </c>
      <c r="AG8" s="13">
        <f t="shared" si="3"/>
        <v>1616.3024281585481</v>
      </c>
      <c r="AH8" s="13">
        <f t="shared" si="31"/>
        <v>519.87262970432835</v>
      </c>
      <c r="AI8" s="13">
        <f t="shared" si="4"/>
        <v>20379.984173517129</v>
      </c>
      <c r="AJ8">
        <f t="shared" si="32"/>
        <v>3431.2989402067751</v>
      </c>
      <c r="AK8" s="13">
        <f t="shared" si="5"/>
        <v>1616.3024281585481</v>
      </c>
      <c r="AL8" s="37">
        <f t="shared" si="6"/>
        <v>1162.5450724080165</v>
      </c>
      <c r="AM8" s="13">
        <f t="shared" si="7"/>
        <v>16828.257681282557</v>
      </c>
      <c r="AN8">
        <f t="shared" si="33"/>
        <v>3566.5818840198103</v>
      </c>
      <c r="AO8" s="13">
        <f t="shared" si="8"/>
        <v>3457.7835760522935</v>
      </c>
      <c r="AP8" s="13">
        <f t="shared" si="34"/>
        <v>1164.6470708022655</v>
      </c>
      <c r="AQ8" s="13">
        <f t="shared" si="9"/>
        <v>20379.984173517129</v>
      </c>
      <c r="AR8" s="13">
        <f t="shared" si="35"/>
        <v>4076.0733813047127</v>
      </c>
      <c r="AS8" s="38">
        <f t="shared" si="10"/>
        <v>3457.7835760522935</v>
      </c>
      <c r="AT8" s="37">
        <f t="shared" si="11"/>
        <v>108.84359342095777</v>
      </c>
      <c r="AU8" s="13">
        <f t="shared" si="12"/>
        <v>5609.4192270941858</v>
      </c>
      <c r="AV8">
        <f t="shared" si="36"/>
        <v>910.18919729155573</v>
      </c>
      <c r="AW8" s="13">
        <f t="shared" si="13"/>
        <v>532.10518174559218</v>
      </c>
      <c r="AX8" s="13">
        <f t="shared" si="37"/>
        <v>112.87715790721964</v>
      </c>
      <c r="AY8" s="13">
        <f t="shared" si="14"/>
        <v>20379.984173517129</v>
      </c>
      <c r="AZ8">
        <f t="shared" si="38"/>
        <v>3024.3034684096665</v>
      </c>
      <c r="BA8" s="13">
        <f t="shared" si="15"/>
        <v>532.10518174559218</v>
      </c>
      <c r="BB8" s="37">
        <f t="shared" si="16"/>
        <v>124.21689020500847</v>
      </c>
      <c r="BC8" s="13">
        <f t="shared" si="17"/>
        <v>8414.1288406412787</v>
      </c>
      <c r="BD8">
        <f t="shared" si="39"/>
        <v>1326.2352960109054</v>
      </c>
      <c r="BE8" s="13">
        <f t="shared" si="18"/>
        <v>533.91624408933046</v>
      </c>
      <c r="BF8" s="13">
        <f t="shared" si="40"/>
        <v>127.76756316826715</v>
      </c>
      <c r="BG8" s="13">
        <f t="shared" si="19"/>
        <v>20379.984173517129</v>
      </c>
      <c r="BH8">
        <f t="shared" si="41"/>
        <v>3039.1938736707143</v>
      </c>
      <c r="BI8" s="13">
        <f t="shared" si="20"/>
        <v>533.91624408933046</v>
      </c>
      <c r="BJ8" s="37">
        <f t="shared" si="21"/>
        <v>7.0828933962664289</v>
      </c>
      <c r="BK8" s="13">
        <f t="shared" si="22"/>
        <v>8414.1288406412787</v>
      </c>
      <c r="BL8">
        <f t="shared" si="42"/>
        <v>1209.1012992021633</v>
      </c>
      <c r="BM8" s="13">
        <f t="shared" si="23"/>
        <v>10.271511508174452</v>
      </c>
      <c r="BN8" s="13">
        <f t="shared" si="43"/>
        <v>10.633566359525108</v>
      </c>
      <c r="BO8" s="13">
        <f t="shared" si="24"/>
        <v>20379.984173517129</v>
      </c>
      <c r="BP8">
        <f t="shared" si="44"/>
        <v>2922.059876861972</v>
      </c>
      <c r="BQ8" s="13">
        <f t="shared" si="25"/>
        <v>10.271511508174452</v>
      </c>
      <c r="BR8" s="37">
        <f t="shared" si="26"/>
        <v>159.78161370143422</v>
      </c>
      <c r="BS8" s="13">
        <f t="shared" si="27"/>
        <v>8414.1288406412787</v>
      </c>
      <c r="BT8">
        <f t="shared" si="45"/>
        <v>1361.8000195073312</v>
      </c>
      <c r="BU8" s="13">
        <f t="shared" si="28"/>
        <v>836.26927694937092</v>
      </c>
      <c r="BV8" s="13">
        <f t="shared" si="46"/>
        <v>163.3322866646929</v>
      </c>
      <c r="BW8" s="13">
        <f t="shared" si="29"/>
        <v>20379.984173517129</v>
      </c>
      <c r="BX8">
        <f t="shared" si="47"/>
        <v>3074.7585971671397</v>
      </c>
      <c r="BY8" s="13">
        <f t="shared" si="30"/>
        <v>836.26927694937092</v>
      </c>
    </row>
    <row r="9" spans="1:78" ht="15" x14ac:dyDescent="0.25">
      <c r="A9" s="25" t="s">
        <v>131</v>
      </c>
      <c r="B9" s="26">
        <v>253</v>
      </c>
      <c r="C9" s="26">
        <v>244</v>
      </c>
      <c r="D9" s="26">
        <v>232</v>
      </c>
      <c r="F9" s="158"/>
      <c r="G9" s="29" t="s">
        <v>126</v>
      </c>
      <c r="H9" s="30">
        <v>463</v>
      </c>
      <c r="I9" s="30">
        <v>431</v>
      </c>
      <c r="J9" s="30">
        <v>423</v>
      </c>
      <c r="K9" s="161"/>
      <c r="L9" s="161"/>
      <c r="M9" s="161"/>
      <c r="N9" s="164"/>
      <c r="O9" s="167"/>
      <c r="P9" s="167"/>
      <c r="Q9" s="161"/>
      <c r="R9" s="164"/>
      <c r="S9" s="183"/>
      <c r="T9" s="183"/>
      <c r="U9" s="183"/>
      <c r="V9" s="177"/>
      <c r="W9" s="13"/>
      <c r="X9" t="s">
        <v>154</v>
      </c>
      <c r="Y9">
        <v>63.141108882628103</v>
      </c>
      <c r="AC9">
        <v>8</v>
      </c>
      <c r="AD9" s="37">
        <f t="shared" si="1"/>
        <v>517.28773978707602</v>
      </c>
      <c r="AE9" s="13">
        <f t="shared" si="2"/>
        <v>14023.548067735466</v>
      </c>
      <c r="AF9">
        <f t="shared" si="48"/>
        <v>2270.2312482540092</v>
      </c>
      <c r="AG9" s="13">
        <f t="shared" si="3"/>
        <v>1616.3024281585481</v>
      </c>
      <c r="AH9" s="13">
        <f t="shared" si="31"/>
        <v>519.87262970432835</v>
      </c>
      <c r="AI9" s="13">
        <f t="shared" si="4"/>
        <v>20379.984173517129</v>
      </c>
      <c r="AJ9">
        <f t="shared" si="32"/>
        <v>3067.3706513939696</v>
      </c>
      <c r="AK9" s="13">
        <f t="shared" si="5"/>
        <v>1616.3024281585481</v>
      </c>
      <c r="AL9" s="37">
        <f t="shared" si="6"/>
        <v>1162.5450724080165</v>
      </c>
      <c r="AM9" s="13">
        <f t="shared" si="7"/>
        <v>16828.257681282557</v>
      </c>
      <c r="AN9">
        <f t="shared" si="33"/>
        <v>3266.0772825683362</v>
      </c>
      <c r="AO9" s="13">
        <f t="shared" si="8"/>
        <v>3457.7835760522935</v>
      </c>
      <c r="AP9" s="13">
        <f t="shared" si="34"/>
        <v>1164.6470708022655</v>
      </c>
      <c r="AQ9" s="13">
        <f t="shared" si="9"/>
        <v>20379.984173517129</v>
      </c>
      <c r="AR9" s="13">
        <f t="shared" si="35"/>
        <v>3712.1450924919063</v>
      </c>
      <c r="AS9" s="38">
        <f t="shared" si="10"/>
        <v>3457.7835760522935</v>
      </c>
      <c r="AT9" s="37">
        <f t="shared" si="11"/>
        <v>108.84359342095777</v>
      </c>
      <c r="AU9" s="13">
        <f t="shared" si="12"/>
        <v>5609.4192270941858</v>
      </c>
      <c r="AV9">
        <f t="shared" si="36"/>
        <v>810.02099680773097</v>
      </c>
      <c r="AW9" s="13">
        <f t="shared" si="13"/>
        <v>532.10518174559218</v>
      </c>
      <c r="AX9" s="13">
        <f t="shared" si="37"/>
        <v>112.87715790721964</v>
      </c>
      <c r="AY9" s="13">
        <f t="shared" si="14"/>
        <v>20379.984173517129</v>
      </c>
      <c r="AZ9">
        <f t="shared" si="38"/>
        <v>2660.3751795968606</v>
      </c>
      <c r="BA9" s="13">
        <f t="shared" si="15"/>
        <v>532.10518174559218</v>
      </c>
      <c r="BB9" s="37">
        <f t="shared" si="16"/>
        <v>124.21689020500847</v>
      </c>
      <c r="BC9" s="13">
        <f t="shared" si="17"/>
        <v>8414.1288406412787</v>
      </c>
      <c r="BD9">
        <f t="shared" si="39"/>
        <v>1175.9829952851683</v>
      </c>
      <c r="BE9" s="13">
        <f t="shared" si="18"/>
        <v>533.91624408933046</v>
      </c>
      <c r="BF9" s="13">
        <f t="shared" si="40"/>
        <v>127.76756316826715</v>
      </c>
      <c r="BG9" s="13">
        <f t="shared" si="19"/>
        <v>20379.984173517129</v>
      </c>
      <c r="BH9">
        <f t="shared" si="41"/>
        <v>2675.2655848579084</v>
      </c>
      <c r="BI9" s="13">
        <f t="shared" si="20"/>
        <v>533.91624408933046</v>
      </c>
      <c r="BJ9" s="37">
        <f t="shared" si="21"/>
        <v>7.0828933962664289</v>
      </c>
      <c r="BK9" s="13">
        <f t="shared" si="22"/>
        <v>8414.1288406412787</v>
      </c>
      <c r="BL9">
        <f t="shared" si="42"/>
        <v>1058.8489984764262</v>
      </c>
      <c r="BM9" s="13">
        <f t="shared" si="23"/>
        <v>10.271511508174452</v>
      </c>
      <c r="BN9" s="13">
        <f t="shared" si="43"/>
        <v>10.633566359525108</v>
      </c>
      <c r="BO9" s="13">
        <f t="shared" si="24"/>
        <v>20379.984173517129</v>
      </c>
      <c r="BP9">
        <f t="shared" si="44"/>
        <v>2558.1315880491661</v>
      </c>
      <c r="BQ9" s="13">
        <f t="shared" si="25"/>
        <v>10.271511508174452</v>
      </c>
      <c r="BR9" s="37">
        <f t="shared" si="26"/>
        <v>159.78161370143422</v>
      </c>
      <c r="BS9" s="13">
        <f t="shared" si="27"/>
        <v>8414.1288406412787</v>
      </c>
      <c r="BT9">
        <f t="shared" si="45"/>
        <v>1211.5477187815941</v>
      </c>
      <c r="BU9" s="13">
        <f t="shared" si="28"/>
        <v>836.26927694937092</v>
      </c>
      <c r="BV9" s="13">
        <f t="shared" si="46"/>
        <v>163.3322866646929</v>
      </c>
      <c r="BW9" s="13">
        <f t="shared" si="29"/>
        <v>20379.984173517129</v>
      </c>
      <c r="BX9">
        <f t="shared" si="47"/>
        <v>2710.8303083543342</v>
      </c>
      <c r="BY9" s="13">
        <f t="shared" si="30"/>
        <v>836.26927694937092</v>
      </c>
    </row>
    <row r="10" spans="1:78" ht="15" x14ac:dyDescent="0.25">
      <c r="A10" s="25" t="s">
        <v>132</v>
      </c>
      <c r="B10" s="26">
        <v>2358</v>
      </c>
      <c r="C10" s="26">
        <v>2174</v>
      </c>
      <c r="D10" s="26">
        <v>2200</v>
      </c>
      <c r="F10" s="158"/>
      <c r="G10" s="29" t="s">
        <v>127</v>
      </c>
      <c r="H10" s="30">
        <v>207</v>
      </c>
      <c r="I10" s="30">
        <v>191</v>
      </c>
      <c r="J10" s="30">
        <v>203</v>
      </c>
      <c r="K10" s="161"/>
      <c r="L10" s="161"/>
      <c r="M10" s="161"/>
      <c r="N10" s="164"/>
      <c r="O10" s="167"/>
      <c r="P10" s="167"/>
      <c r="Q10" s="161"/>
      <c r="R10" s="164"/>
      <c r="S10" s="183"/>
      <c r="T10" s="183"/>
      <c r="U10" s="183"/>
      <c r="V10" s="177"/>
      <c r="W10" s="13"/>
      <c r="X10" t="s">
        <v>155</v>
      </c>
      <c r="Y10">
        <v>1078.1968066320801</v>
      </c>
      <c r="AC10">
        <v>9</v>
      </c>
      <c r="AD10" s="37">
        <f t="shared" si="1"/>
        <v>517.28773978707602</v>
      </c>
      <c r="AE10" s="13">
        <f t="shared" si="2"/>
        <v>14023.548067735466</v>
      </c>
      <c r="AF10">
        <f t="shared" si="48"/>
        <v>2075.4597473132389</v>
      </c>
      <c r="AG10" s="13">
        <f t="shared" si="3"/>
        <v>1616.3024281585481</v>
      </c>
      <c r="AH10" s="13">
        <f t="shared" si="31"/>
        <v>519.87262970432835</v>
      </c>
      <c r="AI10" s="13">
        <f t="shared" si="4"/>
        <v>20379.984173517129</v>
      </c>
      <c r="AJ10">
        <f t="shared" si="32"/>
        <v>2784.315315650676</v>
      </c>
      <c r="AK10" s="13">
        <f t="shared" si="5"/>
        <v>1616.3024281585481</v>
      </c>
      <c r="AL10" s="37">
        <f t="shared" si="6"/>
        <v>1162.5450724080165</v>
      </c>
      <c r="AM10" s="13">
        <f t="shared" si="7"/>
        <v>16828.257681282557</v>
      </c>
      <c r="AN10">
        <f t="shared" si="33"/>
        <v>3032.3514814394121</v>
      </c>
      <c r="AO10" s="13">
        <f t="shared" si="8"/>
        <v>3457.7835760522935</v>
      </c>
      <c r="AP10" s="13">
        <f t="shared" si="34"/>
        <v>1164.6470708022655</v>
      </c>
      <c r="AQ10" s="13">
        <f t="shared" si="9"/>
        <v>20379.984173517129</v>
      </c>
      <c r="AR10" s="13">
        <f t="shared" si="35"/>
        <v>3429.0897567486127</v>
      </c>
      <c r="AS10" s="38">
        <f t="shared" si="10"/>
        <v>3457.7835760522935</v>
      </c>
      <c r="AT10" s="37">
        <f t="shared" si="11"/>
        <v>108.84359342095777</v>
      </c>
      <c r="AU10" s="13">
        <f t="shared" si="12"/>
        <v>5609.4192270941858</v>
      </c>
      <c r="AV10">
        <f t="shared" si="36"/>
        <v>732.11239643142278</v>
      </c>
      <c r="AW10" s="13">
        <f t="shared" si="13"/>
        <v>532.10518174559218</v>
      </c>
      <c r="AX10" s="13">
        <f t="shared" si="37"/>
        <v>112.87715790721964</v>
      </c>
      <c r="AY10" s="13">
        <f t="shared" si="14"/>
        <v>20379.984173517129</v>
      </c>
      <c r="AZ10">
        <f t="shared" si="38"/>
        <v>2377.3198438535669</v>
      </c>
      <c r="BA10" s="13">
        <f t="shared" si="15"/>
        <v>532.10518174559218</v>
      </c>
      <c r="BB10" s="37">
        <f t="shared" si="16"/>
        <v>124.21689020500847</v>
      </c>
      <c r="BC10" s="13">
        <f t="shared" si="17"/>
        <v>8414.1288406412787</v>
      </c>
      <c r="BD10">
        <f t="shared" si="39"/>
        <v>1059.1200947207062</v>
      </c>
      <c r="BE10" s="13">
        <f t="shared" si="18"/>
        <v>533.91624408933046</v>
      </c>
      <c r="BF10" s="13">
        <f t="shared" si="40"/>
        <v>127.76756316826715</v>
      </c>
      <c r="BG10" s="13">
        <f t="shared" si="19"/>
        <v>20379.984173517129</v>
      </c>
      <c r="BH10">
        <f t="shared" si="41"/>
        <v>2392.2102491146147</v>
      </c>
      <c r="BI10" s="13">
        <f t="shared" si="20"/>
        <v>533.91624408933046</v>
      </c>
      <c r="BJ10" s="37">
        <f t="shared" si="21"/>
        <v>7.0828933962664289</v>
      </c>
      <c r="BK10" s="13">
        <f t="shared" si="22"/>
        <v>8414.1288406412787</v>
      </c>
      <c r="BL10">
        <f t="shared" si="42"/>
        <v>941.98609791196407</v>
      </c>
      <c r="BM10" s="13">
        <f t="shared" si="23"/>
        <v>10.271511508174452</v>
      </c>
      <c r="BN10" s="13">
        <f t="shared" si="43"/>
        <v>10.633566359525108</v>
      </c>
      <c r="BO10" s="13">
        <f t="shared" si="24"/>
        <v>20379.984173517129</v>
      </c>
      <c r="BP10">
        <f t="shared" si="44"/>
        <v>2275.0762523058725</v>
      </c>
      <c r="BQ10" s="13">
        <f t="shared" si="25"/>
        <v>10.271511508174452</v>
      </c>
      <c r="BR10" s="37">
        <f t="shared" si="26"/>
        <v>159.78161370143422</v>
      </c>
      <c r="BS10" s="13">
        <f t="shared" si="27"/>
        <v>8414.1288406412787</v>
      </c>
      <c r="BT10">
        <f t="shared" si="45"/>
        <v>1094.6848182171318</v>
      </c>
      <c r="BU10" s="13">
        <f t="shared" si="28"/>
        <v>836.26927694937092</v>
      </c>
      <c r="BV10" s="13">
        <f t="shared" si="46"/>
        <v>163.3322866646929</v>
      </c>
      <c r="BW10" s="13">
        <f t="shared" si="29"/>
        <v>20379.984173517129</v>
      </c>
      <c r="BX10">
        <f t="shared" si="47"/>
        <v>2427.7749726110405</v>
      </c>
      <c r="BY10" s="13">
        <f t="shared" si="30"/>
        <v>836.26927694937092</v>
      </c>
    </row>
    <row r="11" spans="1:78" ht="15" x14ac:dyDescent="0.25">
      <c r="A11" s="25" t="s">
        <v>114</v>
      </c>
      <c r="B11" s="26">
        <v>560</v>
      </c>
      <c r="C11" s="26">
        <v>519</v>
      </c>
      <c r="D11" s="26">
        <v>448</v>
      </c>
      <c r="F11" s="158"/>
      <c r="G11" s="29" t="s">
        <v>130</v>
      </c>
      <c r="H11" s="30">
        <v>245</v>
      </c>
      <c r="I11" s="30">
        <v>220</v>
      </c>
      <c r="J11" s="30">
        <v>239</v>
      </c>
      <c r="K11" s="161"/>
      <c r="L11" s="161"/>
      <c r="M11" s="161"/>
      <c r="N11" s="164"/>
      <c r="O11" s="167"/>
      <c r="P11" s="167"/>
      <c r="Q11" s="161"/>
      <c r="R11" s="164"/>
      <c r="S11" s="183"/>
      <c r="T11" s="183"/>
      <c r="U11" s="183"/>
      <c r="V11" s="177"/>
      <c r="W11" s="13"/>
      <c r="X11" t="s">
        <v>156</v>
      </c>
      <c r="Y11">
        <v>62.151535424876201</v>
      </c>
      <c r="AC11">
        <v>10</v>
      </c>
      <c r="AD11" s="37">
        <f t="shared" si="1"/>
        <v>517.28773978707602</v>
      </c>
      <c r="AE11" s="13">
        <f t="shared" si="2"/>
        <v>14023.548067735466</v>
      </c>
      <c r="AF11">
        <f t="shared" si="48"/>
        <v>1919.6425465606226</v>
      </c>
      <c r="AG11" s="13">
        <f t="shared" si="3"/>
        <v>1616.3024281585481</v>
      </c>
      <c r="AH11" s="13">
        <f t="shared" si="31"/>
        <v>519.87262970432835</v>
      </c>
      <c r="AI11" s="13">
        <f t="shared" si="4"/>
        <v>20379.984173517129</v>
      </c>
      <c r="AJ11">
        <f t="shared" si="32"/>
        <v>2557.8710470560409</v>
      </c>
      <c r="AK11" s="13">
        <f t="shared" si="5"/>
        <v>1616.3024281585481</v>
      </c>
      <c r="AL11" s="37">
        <f t="shared" si="6"/>
        <v>1162.5450724080165</v>
      </c>
      <c r="AM11" s="13">
        <f t="shared" si="7"/>
        <v>16828.257681282557</v>
      </c>
      <c r="AN11">
        <f t="shared" si="33"/>
        <v>2845.3708405362722</v>
      </c>
      <c r="AO11" s="13">
        <f t="shared" si="8"/>
        <v>3457.7835760522935</v>
      </c>
      <c r="AP11" s="13">
        <f t="shared" si="34"/>
        <v>1164.6470708022655</v>
      </c>
      <c r="AQ11" s="13">
        <f t="shared" si="9"/>
        <v>20379.984173517129</v>
      </c>
      <c r="AR11" s="13">
        <f t="shared" si="35"/>
        <v>3202.6454881539785</v>
      </c>
      <c r="AS11" s="38">
        <f t="shared" si="10"/>
        <v>3457.7835760522935</v>
      </c>
      <c r="AT11" s="37">
        <f t="shared" si="11"/>
        <v>108.84359342095777</v>
      </c>
      <c r="AU11" s="13">
        <f t="shared" si="12"/>
        <v>5609.4192270941858</v>
      </c>
      <c r="AV11">
        <f t="shared" si="36"/>
        <v>669.78551613037632</v>
      </c>
      <c r="AW11" s="13">
        <f t="shared" si="13"/>
        <v>532.10518174559218</v>
      </c>
      <c r="AX11" s="13">
        <f t="shared" si="37"/>
        <v>112.87715790721964</v>
      </c>
      <c r="AY11" s="13">
        <f t="shared" si="14"/>
        <v>20379.984173517129</v>
      </c>
      <c r="AZ11">
        <f t="shared" si="38"/>
        <v>2150.8755752589323</v>
      </c>
      <c r="BA11" s="13">
        <f t="shared" si="15"/>
        <v>532.10518174559218</v>
      </c>
      <c r="BB11" s="37">
        <f t="shared" si="16"/>
        <v>124.21689020500847</v>
      </c>
      <c r="BC11" s="13">
        <f t="shared" si="17"/>
        <v>8414.1288406412787</v>
      </c>
      <c r="BD11">
        <f t="shared" si="39"/>
        <v>965.62977426913631</v>
      </c>
      <c r="BE11" s="13">
        <f t="shared" si="18"/>
        <v>533.91624408933046</v>
      </c>
      <c r="BF11" s="13">
        <f t="shared" si="40"/>
        <v>127.76756316826715</v>
      </c>
      <c r="BG11" s="13">
        <f t="shared" si="19"/>
        <v>20379.984173517129</v>
      </c>
      <c r="BH11">
        <f t="shared" si="41"/>
        <v>2165.7659805199801</v>
      </c>
      <c r="BI11" s="13">
        <f t="shared" si="20"/>
        <v>533.91624408933046</v>
      </c>
      <c r="BJ11" s="37">
        <f t="shared" si="21"/>
        <v>7.0828933962664289</v>
      </c>
      <c r="BK11" s="13">
        <f t="shared" si="22"/>
        <v>8414.1288406412787</v>
      </c>
      <c r="BL11">
        <f t="shared" si="42"/>
        <v>848.49577746039427</v>
      </c>
      <c r="BM11" s="13">
        <f t="shared" si="23"/>
        <v>10.271511508174452</v>
      </c>
      <c r="BN11" s="13">
        <f t="shared" si="43"/>
        <v>10.633566359525108</v>
      </c>
      <c r="BO11" s="13">
        <f t="shared" si="24"/>
        <v>20379.984173517129</v>
      </c>
      <c r="BP11">
        <f t="shared" si="44"/>
        <v>2048.6319837112378</v>
      </c>
      <c r="BQ11" s="13">
        <f t="shared" si="25"/>
        <v>10.271511508174452</v>
      </c>
      <c r="BR11" s="37">
        <f t="shared" si="26"/>
        <v>159.78161370143422</v>
      </c>
      <c r="BS11" s="13">
        <f t="shared" si="27"/>
        <v>8414.1288406412787</v>
      </c>
      <c r="BT11">
        <f t="shared" si="45"/>
        <v>1001.1944977655621</v>
      </c>
      <c r="BU11" s="13">
        <f t="shared" si="28"/>
        <v>836.26927694937092</v>
      </c>
      <c r="BV11" s="13">
        <f t="shared" si="46"/>
        <v>163.3322866646929</v>
      </c>
      <c r="BW11" s="13">
        <f t="shared" si="29"/>
        <v>20379.984173517129</v>
      </c>
      <c r="BX11">
        <f t="shared" si="47"/>
        <v>2201.3307040164054</v>
      </c>
      <c r="BY11" s="13">
        <f t="shared" si="30"/>
        <v>836.26927694937092</v>
      </c>
    </row>
    <row r="12" spans="1:78" ht="15" x14ac:dyDescent="0.25">
      <c r="A12" s="25" t="s">
        <v>133</v>
      </c>
      <c r="B12" s="26">
        <v>28</v>
      </c>
      <c r="C12" s="26">
        <v>26</v>
      </c>
      <c r="D12" s="26">
        <v>30</v>
      </c>
      <c r="F12" s="158"/>
      <c r="G12" s="29" t="s">
        <v>131</v>
      </c>
      <c r="H12" s="30">
        <v>253</v>
      </c>
      <c r="I12" s="30">
        <v>244</v>
      </c>
      <c r="J12" s="30">
        <v>232</v>
      </c>
      <c r="K12" s="161"/>
      <c r="L12" s="161"/>
      <c r="M12" s="161"/>
      <c r="N12" s="164"/>
      <c r="O12" s="167"/>
      <c r="P12" s="167"/>
      <c r="Q12" s="161"/>
      <c r="R12" s="164"/>
      <c r="S12" s="183"/>
      <c r="T12" s="183"/>
      <c r="U12" s="183"/>
      <c r="V12" s="177"/>
      <c r="W12" s="13"/>
      <c r="X12" t="s">
        <v>157</v>
      </c>
      <c r="Y12">
        <v>1193358.1329951701</v>
      </c>
      <c r="AC12">
        <v>11</v>
      </c>
      <c r="AD12" s="37">
        <f t="shared" si="1"/>
        <v>517.28773978707602</v>
      </c>
      <c r="AE12" s="13">
        <f t="shared" si="2"/>
        <v>14023.548067735466</v>
      </c>
      <c r="AF12">
        <f t="shared" si="48"/>
        <v>1792.1557459448459</v>
      </c>
      <c r="AG12" s="13">
        <f t="shared" si="3"/>
        <v>1616.3024281585481</v>
      </c>
      <c r="AH12" s="13">
        <f t="shared" si="31"/>
        <v>519.87262970432835</v>
      </c>
      <c r="AI12" s="13">
        <f t="shared" si="4"/>
        <v>20379.984173517129</v>
      </c>
      <c r="AJ12">
        <f t="shared" si="32"/>
        <v>2372.5984636604308</v>
      </c>
      <c r="AK12" s="13">
        <f t="shared" si="5"/>
        <v>1616.3024281585481</v>
      </c>
      <c r="AL12" s="37">
        <f t="shared" si="6"/>
        <v>1162.5450724080165</v>
      </c>
      <c r="AM12" s="13">
        <f t="shared" si="7"/>
        <v>16828.257681282557</v>
      </c>
      <c r="AN12">
        <f t="shared" si="33"/>
        <v>2692.3866797973396</v>
      </c>
      <c r="AO12" s="13">
        <f t="shared" si="8"/>
        <v>3457.7835760522935</v>
      </c>
      <c r="AP12" s="13">
        <f t="shared" si="34"/>
        <v>1164.6470708022655</v>
      </c>
      <c r="AQ12" s="13">
        <f t="shared" si="9"/>
        <v>20379.984173517129</v>
      </c>
      <c r="AR12" s="13">
        <f t="shared" si="35"/>
        <v>3017.3729047583683</v>
      </c>
      <c r="AS12" s="38">
        <f t="shared" si="10"/>
        <v>3457.7835760522935</v>
      </c>
      <c r="AT12" s="37">
        <f t="shared" si="11"/>
        <v>108.84359342095777</v>
      </c>
      <c r="AU12" s="13">
        <f t="shared" si="12"/>
        <v>5609.4192270941858</v>
      </c>
      <c r="AV12">
        <f t="shared" si="36"/>
        <v>618.79079588406557</v>
      </c>
      <c r="AW12" s="13">
        <f t="shared" si="13"/>
        <v>532.10518174559218</v>
      </c>
      <c r="AX12" s="13">
        <f t="shared" si="37"/>
        <v>112.87715790721964</v>
      </c>
      <c r="AY12" s="13">
        <f t="shared" si="14"/>
        <v>20379.984173517129</v>
      </c>
      <c r="AZ12">
        <f t="shared" si="38"/>
        <v>1965.6029918633224</v>
      </c>
      <c r="BA12" s="13">
        <f t="shared" si="15"/>
        <v>532.10518174559218</v>
      </c>
      <c r="BB12" s="37">
        <f t="shared" si="16"/>
        <v>124.21689020500847</v>
      </c>
      <c r="BC12" s="13">
        <f t="shared" si="17"/>
        <v>8414.1288406412787</v>
      </c>
      <c r="BD12">
        <f t="shared" si="39"/>
        <v>889.13769389967013</v>
      </c>
      <c r="BE12" s="13">
        <f t="shared" si="18"/>
        <v>533.91624408933046</v>
      </c>
      <c r="BF12" s="13">
        <f t="shared" si="40"/>
        <v>127.76756316826715</v>
      </c>
      <c r="BG12" s="13">
        <f t="shared" si="19"/>
        <v>20379.984173517129</v>
      </c>
      <c r="BH12">
        <f t="shared" si="41"/>
        <v>1980.4933971243697</v>
      </c>
      <c r="BI12" s="13">
        <f t="shared" si="20"/>
        <v>533.91624408933046</v>
      </c>
      <c r="BJ12" s="37">
        <f t="shared" si="21"/>
        <v>7.0828933962664289</v>
      </c>
      <c r="BK12" s="13">
        <f t="shared" si="22"/>
        <v>8414.1288406412787</v>
      </c>
      <c r="BL12">
        <f t="shared" si="42"/>
        <v>772.00369709092809</v>
      </c>
      <c r="BM12" s="13">
        <f t="shared" si="23"/>
        <v>10.271511508174452</v>
      </c>
      <c r="BN12" s="13">
        <f t="shared" si="43"/>
        <v>10.633566359525108</v>
      </c>
      <c r="BO12" s="13">
        <f t="shared" si="24"/>
        <v>20379.984173517129</v>
      </c>
      <c r="BP12">
        <f t="shared" si="44"/>
        <v>1863.3594003156277</v>
      </c>
      <c r="BQ12" s="13">
        <f t="shared" si="25"/>
        <v>10.271511508174452</v>
      </c>
      <c r="BR12" s="37">
        <f t="shared" si="26"/>
        <v>159.78161370143422</v>
      </c>
      <c r="BS12" s="13">
        <f t="shared" si="27"/>
        <v>8414.1288406412787</v>
      </c>
      <c r="BT12">
        <f t="shared" si="45"/>
        <v>924.70241739609594</v>
      </c>
      <c r="BU12" s="13">
        <f t="shared" si="28"/>
        <v>836.26927694937092</v>
      </c>
      <c r="BV12" s="13">
        <f t="shared" si="46"/>
        <v>163.3322866646929</v>
      </c>
      <c r="BW12" s="13">
        <f t="shared" si="29"/>
        <v>20379.984173517129</v>
      </c>
      <c r="BX12">
        <f t="shared" si="47"/>
        <v>2016.0581206207955</v>
      </c>
      <c r="BY12" s="13">
        <f t="shared" si="30"/>
        <v>836.26927694937092</v>
      </c>
    </row>
    <row r="13" spans="1:78" ht="15" x14ac:dyDescent="0.25">
      <c r="A13" s="25" t="s">
        <v>134</v>
      </c>
      <c r="B13" s="26">
        <v>275</v>
      </c>
      <c r="C13" s="26">
        <v>204</v>
      </c>
      <c r="D13" s="26">
        <v>241</v>
      </c>
      <c r="F13" s="158"/>
      <c r="G13" s="29" t="s">
        <v>132</v>
      </c>
      <c r="H13" s="30">
        <v>2358</v>
      </c>
      <c r="I13" s="30">
        <v>2174</v>
      </c>
      <c r="J13" s="30">
        <v>2200</v>
      </c>
      <c r="K13" s="161"/>
      <c r="L13" s="161"/>
      <c r="M13" s="161"/>
      <c r="N13" s="164"/>
      <c r="O13" s="167"/>
      <c r="P13" s="167"/>
      <c r="Q13" s="161"/>
      <c r="R13" s="164"/>
      <c r="S13" s="183"/>
      <c r="T13" s="183"/>
      <c r="U13" s="183"/>
      <c r="V13" s="177"/>
      <c r="X13" t="s">
        <v>158</v>
      </c>
      <c r="Y13">
        <v>225615.31943788001</v>
      </c>
      <c r="AC13">
        <v>12</v>
      </c>
      <c r="AD13" s="37">
        <f t="shared" si="1"/>
        <v>517.28773978707602</v>
      </c>
      <c r="AE13" s="13">
        <f t="shared" si="2"/>
        <v>14023.548067735466</v>
      </c>
      <c r="AF13">
        <f t="shared" si="48"/>
        <v>1685.916745431698</v>
      </c>
      <c r="AG13" s="13">
        <f t="shared" si="3"/>
        <v>1616.3024281585481</v>
      </c>
      <c r="AH13" s="13">
        <f t="shared" si="31"/>
        <v>519.87262970432835</v>
      </c>
      <c r="AI13" s="13">
        <f t="shared" si="4"/>
        <v>20379.984173517129</v>
      </c>
      <c r="AJ13">
        <f t="shared" si="32"/>
        <v>2218.2046441640891</v>
      </c>
      <c r="AK13" s="13">
        <f t="shared" si="5"/>
        <v>1616.3024281585481</v>
      </c>
      <c r="AL13" s="37">
        <f t="shared" si="6"/>
        <v>1162.5450724080165</v>
      </c>
      <c r="AM13" s="13">
        <f t="shared" si="7"/>
        <v>16828.257681282557</v>
      </c>
      <c r="AN13">
        <f t="shared" si="33"/>
        <v>2564.8998791815629</v>
      </c>
      <c r="AO13" s="13">
        <f t="shared" si="8"/>
        <v>3457.7835760522935</v>
      </c>
      <c r="AP13" s="13">
        <f t="shared" si="34"/>
        <v>1164.6470708022655</v>
      </c>
      <c r="AQ13" s="13">
        <f t="shared" si="9"/>
        <v>20379.984173517129</v>
      </c>
      <c r="AR13" s="13">
        <f t="shared" si="35"/>
        <v>2862.9790852620263</v>
      </c>
      <c r="AS13" s="38">
        <f t="shared" si="10"/>
        <v>3457.7835760522935</v>
      </c>
      <c r="AT13" s="37">
        <f t="shared" si="11"/>
        <v>108.84359342095777</v>
      </c>
      <c r="AU13" s="13">
        <f t="shared" si="12"/>
        <v>5609.4192270941858</v>
      </c>
      <c r="AV13">
        <f t="shared" si="36"/>
        <v>576.29519567880664</v>
      </c>
      <c r="AW13" s="13">
        <f t="shared" si="13"/>
        <v>532.10518174559218</v>
      </c>
      <c r="AX13" s="13">
        <f t="shared" si="37"/>
        <v>112.87715790721964</v>
      </c>
      <c r="AY13" s="13">
        <f t="shared" si="14"/>
        <v>20379.984173517129</v>
      </c>
      <c r="AZ13">
        <f t="shared" si="38"/>
        <v>1811.2091723669805</v>
      </c>
      <c r="BA13" s="13">
        <f t="shared" si="15"/>
        <v>532.10518174559218</v>
      </c>
      <c r="BB13" s="37">
        <f t="shared" si="16"/>
        <v>124.21689020500847</v>
      </c>
      <c r="BC13" s="13">
        <f t="shared" si="17"/>
        <v>8414.1288406412787</v>
      </c>
      <c r="BD13">
        <f t="shared" si="39"/>
        <v>825.39429359178166</v>
      </c>
      <c r="BE13" s="13">
        <f t="shared" si="18"/>
        <v>533.91624408933046</v>
      </c>
      <c r="BF13" s="13">
        <f t="shared" si="40"/>
        <v>127.76756316826715</v>
      </c>
      <c r="BG13" s="13">
        <f t="shared" si="19"/>
        <v>20379.984173517129</v>
      </c>
      <c r="BH13">
        <f t="shared" si="41"/>
        <v>1826.0995776280279</v>
      </c>
      <c r="BI13" s="13">
        <f t="shared" si="20"/>
        <v>533.91624408933046</v>
      </c>
      <c r="BJ13" s="37">
        <f t="shared" si="21"/>
        <v>7.0828933962664289</v>
      </c>
      <c r="BK13" s="13">
        <f t="shared" si="22"/>
        <v>8414.1288406412787</v>
      </c>
      <c r="BL13">
        <f t="shared" si="42"/>
        <v>708.26029678303962</v>
      </c>
      <c r="BM13" s="13">
        <f t="shared" si="23"/>
        <v>10.271511508174452</v>
      </c>
      <c r="BN13" s="13">
        <f t="shared" si="43"/>
        <v>10.633566359525108</v>
      </c>
      <c r="BO13" s="13">
        <f t="shared" si="24"/>
        <v>20379.984173517129</v>
      </c>
      <c r="BP13">
        <f t="shared" si="44"/>
        <v>1708.9655808192858</v>
      </c>
      <c r="BQ13" s="13">
        <f t="shared" si="25"/>
        <v>10.271511508174452</v>
      </c>
      <c r="BR13" s="37">
        <f t="shared" si="26"/>
        <v>159.78161370143422</v>
      </c>
      <c r="BS13" s="13">
        <f t="shared" si="27"/>
        <v>8414.1288406412787</v>
      </c>
      <c r="BT13">
        <f t="shared" si="45"/>
        <v>860.95901708820747</v>
      </c>
      <c r="BU13" s="13">
        <f t="shared" si="28"/>
        <v>836.26927694937092</v>
      </c>
      <c r="BV13" s="13">
        <f t="shared" si="46"/>
        <v>163.3322866646929</v>
      </c>
      <c r="BW13" s="13">
        <f t="shared" si="29"/>
        <v>20379.984173517129</v>
      </c>
      <c r="BX13">
        <f t="shared" si="47"/>
        <v>1861.6643011244537</v>
      </c>
      <c r="BY13" s="13">
        <f t="shared" si="30"/>
        <v>836.26927694937092</v>
      </c>
    </row>
    <row r="14" spans="1:78" ht="15" x14ac:dyDescent="0.25">
      <c r="A14" s="25" t="s">
        <v>115</v>
      </c>
      <c r="B14" s="26">
        <v>1198</v>
      </c>
      <c r="C14" s="26">
        <v>1116</v>
      </c>
      <c r="D14" s="26">
        <v>1032</v>
      </c>
      <c r="F14" s="159"/>
      <c r="G14" s="33" t="s">
        <v>66</v>
      </c>
      <c r="H14" s="34">
        <f>SUM(H8:H13)</f>
        <v>3872</v>
      </c>
      <c r="I14" s="34">
        <f t="shared" ref="I14:J14" si="51">SUM(I8:I13)</f>
        <v>3576</v>
      </c>
      <c r="J14" s="34">
        <f t="shared" si="51"/>
        <v>3600</v>
      </c>
      <c r="K14" s="162"/>
      <c r="L14" s="162"/>
      <c r="M14" s="162"/>
      <c r="N14" s="164"/>
      <c r="O14" s="168"/>
      <c r="P14" s="168"/>
      <c r="Q14" s="162"/>
      <c r="R14" s="165"/>
      <c r="S14" s="184"/>
      <c r="T14" s="184"/>
      <c r="U14" s="184"/>
      <c r="V14" s="178"/>
      <c r="X14" t="s">
        <v>159</v>
      </c>
      <c r="Y14">
        <v>706029.35393739596</v>
      </c>
      <c r="AC14">
        <v>13</v>
      </c>
      <c r="AD14" s="37">
        <f t="shared" si="1"/>
        <v>517.28773978707602</v>
      </c>
      <c r="AE14" s="13">
        <f t="shared" si="2"/>
        <v>14023.548067735466</v>
      </c>
      <c r="AF14">
        <f t="shared" si="48"/>
        <v>1596.022206535958</v>
      </c>
      <c r="AG14" s="13">
        <f t="shared" si="3"/>
        <v>1616.3024281585481</v>
      </c>
      <c r="AH14" s="13">
        <f t="shared" si="31"/>
        <v>519.87262970432835</v>
      </c>
      <c r="AI14" s="13">
        <f t="shared" si="4"/>
        <v>20379.984173517129</v>
      </c>
      <c r="AJ14">
        <f t="shared" si="32"/>
        <v>2087.5637199748767</v>
      </c>
      <c r="AK14" s="13">
        <f t="shared" si="5"/>
        <v>1616.3024281585481</v>
      </c>
      <c r="AL14" s="37">
        <f t="shared" si="6"/>
        <v>1162.5450724080165</v>
      </c>
      <c r="AM14" s="13">
        <f t="shared" si="7"/>
        <v>16828.257681282557</v>
      </c>
      <c r="AN14">
        <f t="shared" si="33"/>
        <v>2457.0264325066746</v>
      </c>
      <c r="AO14" s="13">
        <f t="shared" si="8"/>
        <v>3457.7835760522935</v>
      </c>
      <c r="AP14" s="13">
        <f t="shared" si="34"/>
        <v>1164.6470708022655</v>
      </c>
      <c r="AQ14" s="13">
        <f t="shared" si="9"/>
        <v>20379.984173517129</v>
      </c>
      <c r="AR14" s="13">
        <f t="shared" si="35"/>
        <v>2732.3381610728138</v>
      </c>
      <c r="AS14" s="38">
        <f t="shared" si="10"/>
        <v>3457.7835760522935</v>
      </c>
      <c r="AT14" s="37">
        <f t="shared" si="11"/>
        <v>108.84359342095777</v>
      </c>
      <c r="AU14" s="13">
        <f t="shared" si="12"/>
        <v>5609.4192270941858</v>
      </c>
      <c r="AV14">
        <f t="shared" si="36"/>
        <v>540.33738012051049</v>
      </c>
      <c r="AW14" s="13">
        <f t="shared" si="13"/>
        <v>532.10518174559218</v>
      </c>
      <c r="AX14" s="13">
        <f t="shared" si="37"/>
        <v>112.87715790721964</v>
      </c>
      <c r="AY14" s="13">
        <f t="shared" si="14"/>
        <v>20379.984173517129</v>
      </c>
      <c r="AZ14">
        <f t="shared" si="38"/>
        <v>1680.5682481777681</v>
      </c>
      <c r="BA14" s="13">
        <f t="shared" si="15"/>
        <v>532.10518174559218</v>
      </c>
      <c r="BB14" s="37">
        <f t="shared" si="16"/>
        <v>124.21689020500847</v>
      </c>
      <c r="BC14" s="13">
        <f t="shared" si="17"/>
        <v>8414.1288406412787</v>
      </c>
      <c r="BD14">
        <f t="shared" si="39"/>
        <v>771.45757025433761</v>
      </c>
      <c r="BE14" s="13">
        <f t="shared" si="18"/>
        <v>533.91624408933046</v>
      </c>
      <c r="BF14" s="13">
        <f t="shared" si="40"/>
        <v>127.76756316826715</v>
      </c>
      <c r="BG14" s="13">
        <f t="shared" si="19"/>
        <v>20379.984173517129</v>
      </c>
      <c r="BH14">
        <f t="shared" si="41"/>
        <v>1695.4586534388154</v>
      </c>
      <c r="BI14" s="13">
        <f t="shared" si="20"/>
        <v>533.91624408933046</v>
      </c>
      <c r="BJ14" s="37">
        <f t="shared" si="21"/>
        <v>7.0828933962664289</v>
      </c>
      <c r="BK14" s="13">
        <f t="shared" si="22"/>
        <v>8414.1288406412787</v>
      </c>
      <c r="BL14">
        <f t="shared" si="42"/>
        <v>654.32357344559557</v>
      </c>
      <c r="BM14" s="13">
        <f t="shared" si="23"/>
        <v>10.271511508174452</v>
      </c>
      <c r="BN14" s="13">
        <f t="shared" si="43"/>
        <v>10.633566359525108</v>
      </c>
      <c r="BO14" s="13">
        <f t="shared" si="24"/>
        <v>20379.984173517129</v>
      </c>
      <c r="BP14">
        <f t="shared" si="44"/>
        <v>1578.3246566300734</v>
      </c>
      <c r="BQ14" s="13">
        <f t="shared" si="25"/>
        <v>10.271511508174452</v>
      </c>
      <c r="BR14" s="37">
        <f t="shared" si="26"/>
        <v>159.78161370143422</v>
      </c>
      <c r="BS14" s="13">
        <f t="shared" si="27"/>
        <v>8414.1288406412787</v>
      </c>
      <c r="BT14">
        <f t="shared" si="45"/>
        <v>807.02229375076342</v>
      </c>
      <c r="BU14" s="13">
        <f t="shared" si="28"/>
        <v>836.26927694937092</v>
      </c>
      <c r="BV14" s="13">
        <f t="shared" si="46"/>
        <v>163.3322866646929</v>
      </c>
      <c r="BW14" s="13">
        <f t="shared" si="29"/>
        <v>20379.984173517129</v>
      </c>
      <c r="BX14">
        <f t="shared" si="47"/>
        <v>1731.0233769352412</v>
      </c>
      <c r="BY14" s="13">
        <f t="shared" si="30"/>
        <v>836.26927694937092</v>
      </c>
    </row>
    <row r="15" spans="1:78" ht="15" x14ac:dyDescent="0.25">
      <c r="A15" s="25" t="s">
        <v>135</v>
      </c>
      <c r="B15" s="26">
        <v>11</v>
      </c>
      <c r="C15" s="26">
        <v>22</v>
      </c>
      <c r="D15" s="26">
        <v>15</v>
      </c>
      <c r="F15" s="157" t="s">
        <v>114</v>
      </c>
      <c r="G15" s="29" t="s">
        <v>128</v>
      </c>
      <c r="H15" s="30">
        <v>65</v>
      </c>
      <c r="I15" s="30">
        <v>60</v>
      </c>
      <c r="J15" s="30">
        <v>69</v>
      </c>
      <c r="K15" s="161">
        <f>'Region south'!B6</f>
        <v>7</v>
      </c>
      <c r="L15" s="161">
        <f>'Region south'!D6</f>
        <v>9</v>
      </c>
      <c r="M15" s="161">
        <f>'Region south'!E6</f>
        <v>10</v>
      </c>
      <c r="N15" s="163">
        <f>'Region south'!G6</f>
        <v>0.36336389075265424</v>
      </c>
      <c r="O15" s="166">
        <f>I18/$I$31</f>
        <v>5.4529067147363677E-2</v>
      </c>
      <c r="P15" s="166">
        <f>N15/N31</f>
        <v>6.0324758890079697E-2</v>
      </c>
      <c r="Q15" s="160">
        <f>ROUNDUP(I18*63%,0)</f>
        <v>382</v>
      </c>
      <c r="R15" s="163">
        <f>N15*10^3/Q15</f>
        <v>0.95121437369804773</v>
      </c>
      <c r="S15" s="170">
        <f>K15/SUM($K$15:$M$18)</f>
        <v>0.26923076923076922</v>
      </c>
      <c r="T15" s="170">
        <f t="shared" ref="T15:U15" si="52">L15/SUM($K$15:$M$18)</f>
        <v>0.34615384615384615</v>
      </c>
      <c r="U15" s="170">
        <f t="shared" si="52"/>
        <v>0.38461538461538464</v>
      </c>
      <c r="V15" s="173">
        <f>ROUNDUP(Q15/365,0)</f>
        <v>2</v>
      </c>
      <c r="AC15">
        <v>14</v>
      </c>
      <c r="AD15" s="37">
        <f t="shared" si="1"/>
        <v>517.28773978707602</v>
      </c>
      <c r="AE15" s="13">
        <f t="shared" si="2"/>
        <v>14023.548067735466</v>
      </c>
      <c r="AF15">
        <f t="shared" si="48"/>
        <v>1518.9697446253235</v>
      </c>
      <c r="AG15" s="13">
        <f t="shared" si="3"/>
        <v>1616.3024281585481</v>
      </c>
      <c r="AH15" s="13">
        <f t="shared" si="31"/>
        <v>519.87262970432835</v>
      </c>
      <c r="AI15" s="13">
        <f t="shared" si="4"/>
        <v>20379.984173517129</v>
      </c>
      <c r="AJ15">
        <f t="shared" si="32"/>
        <v>1975.5857849555518</v>
      </c>
      <c r="AK15" s="13">
        <f t="shared" si="5"/>
        <v>1616.3024281585481</v>
      </c>
      <c r="AL15" s="37">
        <f t="shared" si="6"/>
        <v>1162.5450724080165</v>
      </c>
      <c r="AM15" s="13">
        <f t="shared" si="7"/>
        <v>16828.257681282557</v>
      </c>
      <c r="AN15">
        <f t="shared" si="33"/>
        <v>2364.5634782139132</v>
      </c>
      <c r="AO15" s="13">
        <f t="shared" si="8"/>
        <v>3457.7835760522935</v>
      </c>
      <c r="AP15" s="13">
        <f t="shared" si="34"/>
        <v>1164.6470708022655</v>
      </c>
      <c r="AQ15" s="13">
        <f t="shared" si="9"/>
        <v>20379.984173517129</v>
      </c>
      <c r="AR15" s="13">
        <f t="shared" si="35"/>
        <v>2620.360226053489</v>
      </c>
      <c r="AS15" s="38">
        <f t="shared" si="10"/>
        <v>3457.7835760522935</v>
      </c>
      <c r="AT15" s="37">
        <f t="shared" si="11"/>
        <v>108.84359342095777</v>
      </c>
      <c r="AU15" s="13">
        <f t="shared" si="12"/>
        <v>5609.4192270941858</v>
      </c>
      <c r="AV15">
        <f t="shared" si="36"/>
        <v>509.51639535625679</v>
      </c>
      <c r="AW15" s="13">
        <f t="shared" si="13"/>
        <v>532.10518174559218</v>
      </c>
      <c r="AX15" s="13">
        <f t="shared" si="37"/>
        <v>112.87715790721964</v>
      </c>
      <c r="AY15" s="13">
        <f t="shared" si="14"/>
        <v>20379.984173517129</v>
      </c>
      <c r="AZ15">
        <f t="shared" si="38"/>
        <v>1568.5903131584432</v>
      </c>
      <c r="BA15" s="13">
        <f t="shared" si="15"/>
        <v>532.10518174559218</v>
      </c>
      <c r="BB15" s="37">
        <f t="shared" si="16"/>
        <v>124.21689020500847</v>
      </c>
      <c r="BC15" s="13">
        <f t="shared" si="17"/>
        <v>8414.1288406412787</v>
      </c>
      <c r="BD15">
        <f t="shared" si="39"/>
        <v>725.2260931079569</v>
      </c>
      <c r="BE15" s="13">
        <f t="shared" si="18"/>
        <v>533.91624408933046</v>
      </c>
      <c r="BF15" s="13">
        <f t="shared" si="40"/>
        <v>127.76756316826715</v>
      </c>
      <c r="BG15" s="13">
        <f t="shared" si="19"/>
        <v>20379.984173517129</v>
      </c>
      <c r="BH15">
        <f t="shared" si="41"/>
        <v>1583.4807184194906</v>
      </c>
      <c r="BI15" s="13">
        <f t="shared" si="20"/>
        <v>533.91624408933046</v>
      </c>
      <c r="BJ15" s="37">
        <f t="shared" si="21"/>
        <v>7.0828933962664289</v>
      </c>
      <c r="BK15" s="13">
        <f t="shared" si="22"/>
        <v>8414.1288406412787</v>
      </c>
      <c r="BL15">
        <f t="shared" si="42"/>
        <v>608.09209629921486</v>
      </c>
      <c r="BM15" s="13">
        <f t="shared" si="23"/>
        <v>10.271511508174452</v>
      </c>
      <c r="BN15" s="13">
        <f t="shared" si="43"/>
        <v>10.633566359525108</v>
      </c>
      <c r="BO15" s="13">
        <f t="shared" si="24"/>
        <v>20379.984173517129</v>
      </c>
      <c r="BP15">
        <f t="shared" si="44"/>
        <v>1466.3467216107485</v>
      </c>
      <c r="BQ15" s="13">
        <f t="shared" si="25"/>
        <v>10.271511508174452</v>
      </c>
      <c r="BR15" s="37">
        <f t="shared" si="26"/>
        <v>159.78161370143422</v>
      </c>
      <c r="BS15" s="13">
        <f t="shared" si="27"/>
        <v>8414.1288406412787</v>
      </c>
      <c r="BT15">
        <f t="shared" si="45"/>
        <v>760.79081660438271</v>
      </c>
      <c r="BU15" s="13">
        <f t="shared" si="28"/>
        <v>836.26927694937092</v>
      </c>
      <c r="BV15" s="13">
        <f t="shared" si="46"/>
        <v>163.3322866646929</v>
      </c>
      <c r="BW15" s="13">
        <f t="shared" si="29"/>
        <v>20379.984173517129</v>
      </c>
      <c r="BX15">
        <f t="shared" si="47"/>
        <v>1619.0454419159164</v>
      </c>
      <c r="BY15" s="13">
        <f t="shared" si="30"/>
        <v>836.26927694937092</v>
      </c>
    </row>
    <row r="16" spans="1:78" ht="15" x14ac:dyDescent="0.25">
      <c r="A16" s="25" t="s">
        <v>136</v>
      </c>
      <c r="B16" s="26">
        <v>480</v>
      </c>
      <c r="C16" s="26">
        <v>455</v>
      </c>
      <c r="D16" s="26">
        <v>471</v>
      </c>
      <c r="F16" s="158"/>
      <c r="G16" s="29" t="s">
        <v>114</v>
      </c>
      <c r="H16" s="30">
        <v>560</v>
      </c>
      <c r="I16" s="30">
        <v>519</v>
      </c>
      <c r="J16" s="30">
        <v>448</v>
      </c>
      <c r="K16" s="161"/>
      <c r="L16" s="161"/>
      <c r="M16" s="161"/>
      <c r="N16" s="164"/>
      <c r="O16" s="167"/>
      <c r="P16" s="167"/>
      <c r="Q16" s="161"/>
      <c r="R16" s="164"/>
      <c r="S16" s="171"/>
      <c r="T16" s="171"/>
      <c r="U16" s="171"/>
      <c r="V16" s="174"/>
      <c r="AC16">
        <v>15</v>
      </c>
      <c r="AD16" s="37">
        <f t="shared" si="1"/>
        <v>517.28773978707602</v>
      </c>
      <c r="AE16" s="13">
        <f t="shared" si="2"/>
        <v>14023.548067735466</v>
      </c>
      <c r="AF16">
        <f t="shared" si="48"/>
        <v>1452.1909443027739</v>
      </c>
      <c r="AG16" s="13">
        <f t="shared" si="3"/>
        <v>1616.3024281585481</v>
      </c>
      <c r="AH16" s="13">
        <f t="shared" si="31"/>
        <v>519.87262970432835</v>
      </c>
      <c r="AI16" s="13">
        <f t="shared" si="4"/>
        <v>20379.984173517129</v>
      </c>
      <c r="AJ16">
        <f t="shared" si="32"/>
        <v>1878.5382412721369</v>
      </c>
      <c r="AK16" s="13">
        <f t="shared" si="5"/>
        <v>1616.3024281585481</v>
      </c>
      <c r="AL16" s="37">
        <f t="shared" si="6"/>
        <v>1162.5450724080165</v>
      </c>
      <c r="AM16" s="13">
        <f t="shared" si="7"/>
        <v>16828.257681282557</v>
      </c>
      <c r="AN16">
        <f t="shared" si="33"/>
        <v>2284.4289178268536</v>
      </c>
      <c r="AO16" s="13">
        <f t="shared" si="8"/>
        <v>3457.7835760522935</v>
      </c>
      <c r="AP16" s="13">
        <f t="shared" si="34"/>
        <v>1164.6470708022655</v>
      </c>
      <c r="AQ16" s="13">
        <f t="shared" si="9"/>
        <v>20379.984173517129</v>
      </c>
      <c r="AR16" s="13">
        <f t="shared" si="35"/>
        <v>2523.3126823700741</v>
      </c>
      <c r="AS16" s="38">
        <f t="shared" si="10"/>
        <v>3457.7835760522935</v>
      </c>
      <c r="AT16" s="37">
        <f t="shared" si="11"/>
        <v>108.84359342095777</v>
      </c>
      <c r="AU16" s="13">
        <f t="shared" si="12"/>
        <v>5609.4192270941858</v>
      </c>
      <c r="AV16">
        <f t="shared" si="36"/>
        <v>482.80487522723683</v>
      </c>
      <c r="AW16" s="13">
        <f t="shared" si="13"/>
        <v>532.10518174559218</v>
      </c>
      <c r="AX16" s="13">
        <f t="shared" si="37"/>
        <v>112.87715790721964</v>
      </c>
      <c r="AY16" s="13">
        <f t="shared" si="14"/>
        <v>20379.984173517129</v>
      </c>
      <c r="AZ16">
        <f t="shared" si="38"/>
        <v>1471.5427694750283</v>
      </c>
      <c r="BA16" s="13">
        <f t="shared" si="15"/>
        <v>532.10518174559218</v>
      </c>
      <c r="BB16" s="37">
        <f t="shared" si="16"/>
        <v>124.21689020500847</v>
      </c>
      <c r="BC16" s="13">
        <f t="shared" si="17"/>
        <v>8414.1288406412787</v>
      </c>
      <c r="BD16">
        <f t="shared" si="39"/>
        <v>685.15881291442702</v>
      </c>
      <c r="BE16" s="13">
        <f t="shared" si="18"/>
        <v>533.91624408933046</v>
      </c>
      <c r="BF16" s="13">
        <f t="shared" si="40"/>
        <v>127.76756316826715</v>
      </c>
      <c r="BG16" s="13">
        <f t="shared" si="19"/>
        <v>20379.984173517129</v>
      </c>
      <c r="BH16">
        <f t="shared" si="41"/>
        <v>1486.4331747360757</v>
      </c>
      <c r="BI16" s="13">
        <f t="shared" si="20"/>
        <v>533.91624408933046</v>
      </c>
      <c r="BJ16" s="37">
        <f t="shared" si="21"/>
        <v>7.0828933962664289</v>
      </c>
      <c r="BK16" s="13">
        <f t="shared" si="22"/>
        <v>8414.1288406412787</v>
      </c>
      <c r="BL16">
        <f t="shared" si="42"/>
        <v>568.02481610568498</v>
      </c>
      <c r="BM16" s="13">
        <f t="shared" si="23"/>
        <v>10.271511508174452</v>
      </c>
      <c r="BN16" s="13">
        <f t="shared" si="43"/>
        <v>10.633566359525108</v>
      </c>
      <c r="BO16" s="13">
        <f t="shared" si="24"/>
        <v>20379.984173517129</v>
      </c>
      <c r="BP16">
        <f t="shared" si="44"/>
        <v>1369.2991779273336</v>
      </c>
      <c r="BQ16" s="13">
        <f t="shared" si="25"/>
        <v>10.271511508174452</v>
      </c>
      <c r="BR16" s="37">
        <f t="shared" si="26"/>
        <v>159.78161370143422</v>
      </c>
      <c r="BS16" s="13">
        <f t="shared" si="27"/>
        <v>8414.1288406412787</v>
      </c>
      <c r="BT16">
        <f t="shared" si="45"/>
        <v>720.72353641085283</v>
      </c>
      <c r="BU16" s="13">
        <f t="shared" si="28"/>
        <v>836.26927694937092</v>
      </c>
      <c r="BV16" s="13">
        <f t="shared" si="46"/>
        <v>163.3322866646929</v>
      </c>
      <c r="BW16" s="13">
        <f t="shared" si="29"/>
        <v>20379.984173517129</v>
      </c>
      <c r="BX16">
        <f t="shared" si="47"/>
        <v>1521.9978982325015</v>
      </c>
      <c r="BY16" s="13">
        <f t="shared" si="30"/>
        <v>836.26927694937092</v>
      </c>
    </row>
    <row r="17" spans="1:77" ht="15" x14ac:dyDescent="0.25">
      <c r="A17" s="25" t="s">
        <v>137</v>
      </c>
      <c r="B17" s="26">
        <v>454</v>
      </c>
      <c r="C17" s="26">
        <v>418</v>
      </c>
      <c r="D17" s="26">
        <v>452</v>
      </c>
      <c r="F17" s="158"/>
      <c r="G17" s="29" t="s">
        <v>133</v>
      </c>
      <c r="H17" s="30">
        <v>28</v>
      </c>
      <c r="I17" s="30">
        <v>26</v>
      </c>
      <c r="J17" s="30">
        <v>30</v>
      </c>
      <c r="K17" s="161"/>
      <c r="L17" s="161"/>
      <c r="M17" s="161"/>
      <c r="N17" s="164"/>
      <c r="O17" s="167"/>
      <c r="P17" s="167"/>
      <c r="Q17" s="161"/>
      <c r="R17" s="164"/>
      <c r="S17" s="171"/>
      <c r="T17" s="171"/>
      <c r="U17" s="171"/>
      <c r="V17" s="174"/>
      <c r="X17" s="20" t="s">
        <v>25</v>
      </c>
      <c r="Y17">
        <f>'DU LCI'!C12</f>
        <v>273</v>
      </c>
      <c r="AC17">
        <v>16</v>
      </c>
      <c r="AD17" s="37">
        <f t="shared" si="1"/>
        <v>517.28773978707602</v>
      </c>
      <c r="AE17" s="13">
        <f t="shared" si="2"/>
        <v>14023.548067735466</v>
      </c>
      <c r="AF17">
        <f t="shared" si="48"/>
        <v>1393.7594940205427</v>
      </c>
      <c r="AG17" s="13">
        <f t="shared" si="3"/>
        <v>1616.3024281585481</v>
      </c>
      <c r="AH17" s="13">
        <f t="shared" si="31"/>
        <v>519.87262970432835</v>
      </c>
      <c r="AI17" s="13">
        <f t="shared" si="4"/>
        <v>20379.984173517129</v>
      </c>
      <c r="AJ17">
        <f t="shared" si="32"/>
        <v>1793.6216405491489</v>
      </c>
      <c r="AK17" s="13">
        <f t="shared" si="5"/>
        <v>1616.3024281585481</v>
      </c>
      <c r="AL17" s="37">
        <f t="shared" si="6"/>
        <v>1162.5450724080165</v>
      </c>
      <c r="AM17" s="13">
        <f t="shared" si="7"/>
        <v>16828.257681282557</v>
      </c>
      <c r="AN17">
        <f t="shared" si="33"/>
        <v>2214.3111774881763</v>
      </c>
      <c r="AO17" s="13">
        <f t="shared" si="8"/>
        <v>3457.7835760522935</v>
      </c>
      <c r="AP17" s="13">
        <f t="shared" si="34"/>
        <v>1164.6470708022655</v>
      </c>
      <c r="AQ17" s="13">
        <f t="shared" si="9"/>
        <v>20379.984173517129</v>
      </c>
      <c r="AR17" s="13">
        <f t="shared" si="35"/>
        <v>2438.3960816470862</v>
      </c>
      <c r="AS17" s="38">
        <f t="shared" si="10"/>
        <v>3457.7835760522935</v>
      </c>
      <c r="AT17" s="37">
        <f t="shared" si="11"/>
        <v>108.84359342095777</v>
      </c>
      <c r="AU17" s="13">
        <f t="shared" si="12"/>
        <v>5609.4192270941858</v>
      </c>
      <c r="AV17">
        <f t="shared" si="36"/>
        <v>459.43229511434436</v>
      </c>
      <c r="AW17" s="13">
        <f t="shared" si="13"/>
        <v>532.10518174559218</v>
      </c>
      <c r="AX17" s="13">
        <f t="shared" si="37"/>
        <v>112.87715790721964</v>
      </c>
      <c r="AY17" s="13">
        <f t="shared" si="14"/>
        <v>20379.984173517129</v>
      </c>
      <c r="AZ17">
        <f t="shared" si="38"/>
        <v>1386.6261687520403</v>
      </c>
      <c r="BA17" s="13">
        <f t="shared" si="15"/>
        <v>532.10518174559218</v>
      </c>
      <c r="BB17" s="37">
        <f t="shared" si="16"/>
        <v>124.21689020500847</v>
      </c>
      <c r="BC17" s="13">
        <f t="shared" si="17"/>
        <v>8414.1288406412787</v>
      </c>
      <c r="BD17">
        <f t="shared" si="39"/>
        <v>650.09994274508836</v>
      </c>
      <c r="BE17" s="13">
        <f t="shared" si="18"/>
        <v>533.91624408933046</v>
      </c>
      <c r="BF17" s="13">
        <f t="shared" si="40"/>
        <v>127.76756316826715</v>
      </c>
      <c r="BG17" s="13">
        <f t="shared" si="19"/>
        <v>20379.984173517129</v>
      </c>
      <c r="BH17">
        <f t="shared" si="41"/>
        <v>1401.5165740130876</v>
      </c>
      <c r="BI17" s="13">
        <f t="shared" si="20"/>
        <v>533.91624408933046</v>
      </c>
      <c r="BJ17" s="37">
        <f t="shared" si="21"/>
        <v>7.0828933962664289</v>
      </c>
      <c r="BK17" s="13">
        <f t="shared" si="22"/>
        <v>8414.1288406412787</v>
      </c>
      <c r="BL17">
        <f t="shared" si="42"/>
        <v>532.96594593634632</v>
      </c>
      <c r="BM17" s="13">
        <f t="shared" si="23"/>
        <v>10.271511508174452</v>
      </c>
      <c r="BN17" s="13">
        <f t="shared" si="43"/>
        <v>10.633566359525108</v>
      </c>
      <c r="BO17" s="13">
        <f t="shared" si="24"/>
        <v>20379.984173517129</v>
      </c>
      <c r="BP17">
        <f t="shared" si="44"/>
        <v>1284.3825772043456</v>
      </c>
      <c r="BQ17" s="13">
        <f t="shared" si="25"/>
        <v>10.271511508174452</v>
      </c>
      <c r="BR17" s="37">
        <f t="shared" si="26"/>
        <v>159.78161370143422</v>
      </c>
      <c r="BS17" s="13">
        <f t="shared" si="27"/>
        <v>8414.1288406412787</v>
      </c>
      <c r="BT17">
        <f t="shared" si="45"/>
        <v>685.66466624151417</v>
      </c>
      <c r="BU17" s="13">
        <f t="shared" si="28"/>
        <v>836.26927694937092</v>
      </c>
      <c r="BV17" s="13">
        <f t="shared" si="46"/>
        <v>163.3322866646929</v>
      </c>
      <c r="BW17" s="13">
        <f t="shared" si="29"/>
        <v>20379.984173517129</v>
      </c>
      <c r="BX17">
        <f t="shared" si="47"/>
        <v>1437.0812975095134</v>
      </c>
      <c r="BY17" s="13">
        <f t="shared" si="30"/>
        <v>836.26927694937092</v>
      </c>
    </row>
    <row r="18" spans="1:77" ht="15" x14ac:dyDescent="0.25">
      <c r="A18" s="25" t="s">
        <v>112</v>
      </c>
      <c r="B18" s="26">
        <v>965</v>
      </c>
      <c r="C18" s="26">
        <v>914</v>
      </c>
      <c r="D18" s="26">
        <v>914</v>
      </c>
      <c r="F18" s="159"/>
      <c r="G18" s="33" t="s">
        <v>66</v>
      </c>
      <c r="H18" s="34">
        <f>SUM(H15:H17)</f>
        <v>653</v>
      </c>
      <c r="I18" s="34">
        <f t="shared" ref="I18:J18" si="53">SUM(I15:I17)</f>
        <v>605</v>
      </c>
      <c r="J18" s="34">
        <f t="shared" si="53"/>
        <v>547</v>
      </c>
      <c r="K18" s="162"/>
      <c r="L18" s="162"/>
      <c r="M18" s="162"/>
      <c r="N18" s="165"/>
      <c r="O18" s="168"/>
      <c r="P18" s="168"/>
      <c r="Q18" s="162"/>
      <c r="R18" s="165"/>
      <c r="S18" s="172"/>
      <c r="T18" s="172"/>
      <c r="U18" s="172"/>
      <c r="V18" s="175"/>
      <c r="AC18">
        <v>17</v>
      </c>
      <c r="AD18" s="37">
        <f t="shared" si="1"/>
        <v>517.28773978707602</v>
      </c>
      <c r="AE18" s="13">
        <f t="shared" si="2"/>
        <v>14023.548067735466</v>
      </c>
      <c r="AF18">
        <f t="shared" si="48"/>
        <v>1342.2023320068092</v>
      </c>
      <c r="AG18" s="13">
        <f t="shared" si="3"/>
        <v>1616.3024281585481</v>
      </c>
      <c r="AH18" s="13">
        <f t="shared" si="31"/>
        <v>519.87262970432835</v>
      </c>
      <c r="AI18" s="13">
        <f t="shared" si="4"/>
        <v>20379.984173517129</v>
      </c>
      <c r="AJ18">
        <f t="shared" si="32"/>
        <v>1718.6952281465124</v>
      </c>
      <c r="AK18" s="13">
        <f t="shared" si="5"/>
        <v>1616.3024281585481</v>
      </c>
      <c r="AL18" s="37">
        <f t="shared" si="6"/>
        <v>1162.5450724080165</v>
      </c>
      <c r="AM18" s="13">
        <f t="shared" si="7"/>
        <v>16828.257681282557</v>
      </c>
      <c r="AN18">
        <f t="shared" si="33"/>
        <v>2152.4425830716964</v>
      </c>
      <c r="AO18" s="13">
        <f t="shared" si="8"/>
        <v>3457.7835760522935</v>
      </c>
      <c r="AP18" s="13">
        <f t="shared" si="34"/>
        <v>1164.6470708022655</v>
      </c>
      <c r="AQ18" s="13">
        <f t="shared" si="9"/>
        <v>20379.984173517129</v>
      </c>
      <c r="AR18" s="13">
        <f t="shared" si="35"/>
        <v>2363.4696692444495</v>
      </c>
      <c r="AS18" s="38">
        <f t="shared" si="10"/>
        <v>3457.7835760522935</v>
      </c>
      <c r="AT18" s="37">
        <f t="shared" si="11"/>
        <v>108.84359342095777</v>
      </c>
      <c r="AU18" s="13">
        <f t="shared" si="12"/>
        <v>5609.4192270941858</v>
      </c>
      <c r="AV18">
        <f t="shared" si="36"/>
        <v>438.80943030885101</v>
      </c>
      <c r="AW18" s="13">
        <f t="shared" si="13"/>
        <v>532.10518174559218</v>
      </c>
      <c r="AX18" s="13">
        <f t="shared" si="37"/>
        <v>112.87715790721964</v>
      </c>
      <c r="AY18" s="13">
        <f t="shared" si="14"/>
        <v>20379.984173517129</v>
      </c>
      <c r="AZ18">
        <f t="shared" si="38"/>
        <v>1311.6997563494037</v>
      </c>
      <c r="BA18" s="13">
        <f t="shared" si="15"/>
        <v>532.10518174559218</v>
      </c>
      <c r="BB18" s="37">
        <f t="shared" si="16"/>
        <v>124.21689020500847</v>
      </c>
      <c r="BC18" s="13">
        <f t="shared" si="17"/>
        <v>8414.1288406412787</v>
      </c>
      <c r="BD18">
        <f t="shared" si="39"/>
        <v>619.16564553684839</v>
      </c>
      <c r="BE18" s="13">
        <f t="shared" si="18"/>
        <v>533.91624408933046</v>
      </c>
      <c r="BF18" s="13">
        <f t="shared" si="40"/>
        <v>127.76756316826715</v>
      </c>
      <c r="BG18" s="13">
        <f t="shared" si="19"/>
        <v>20379.984173517129</v>
      </c>
      <c r="BH18">
        <f t="shared" si="41"/>
        <v>1326.5901616104511</v>
      </c>
      <c r="BI18" s="13">
        <f t="shared" si="20"/>
        <v>533.91624408933046</v>
      </c>
      <c r="BJ18" s="37">
        <f t="shared" si="21"/>
        <v>7.0828933962664289</v>
      </c>
      <c r="BK18" s="13">
        <f t="shared" si="22"/>
        <v>8414.1288406412787</v>
      </c>
      <c r="BL18">
        <f t="shared" si="42"/>
        <v>502.0316487281064</v>
      </c>
      <c r="BM18" s="13">
        <f t="shared" si="23"/>
        <v>10.271511508174452</v>
      </c>
      <c r="BN18" s="13">
        <f t="shared" si="43"/>
        <v>10.633566359525108</v>
      </c>
      <c r="BO18" s="13">
        <f t="shared" si="24"/>
        <v>20379.984173517129</v>
      </c>
      <c r="BP18">
        <f t="shared" si="44"/>
        <v>1209.4561648017091</v>
      </c>
      <c r="BQ18" s="13">
        <f t="shared" si="25"/>
        <v>10.271511508174452</v>
      </c>
      <c r="BR18" s="37">
        <f t="shared" si="26"/>
        <v>159.78161370143422</v>
      </c>
      <c r="BS18" s="13">
        <f t="shared" si="27"/>
        <v>8414.1288406412787</v>
      </c>
      <c r="BT18">
        <f t="shared" si="45"/>
        <v>654.7303690332742</v>
      </c>
      <c r="BU18" s="13">
        <f t="shared" si="28"/>
        <v>836.26927694937092</v>
      </c>
      <c r="BV18" s="13">
        <f t="shared" si="46"/>
        <v>163.3322866646929</v>
      </c>
      <c r="BW18" s="13">
        <f t="shared" si="29"/>
        <v>20379.984173517129</v>
      </c>
      <c r="BX18">
        <f t="shared" si="47"/>
        <v>1362.1548851068769</v>
      </c>
      <c r="BY18" s="13">
        <f t="shared" si="30"/>
        <v>836.26927694937092</v>
      </c>
    </row>
    <row r="19" spans="1:77" ht="15" x14ac:dyDescent="0.25">
      <c r="A19" s="25" t="s">
        <v>138</v>
      </c>
      <c r="B19" s="26">
        <v>599</v>
      </c>
      <c r="C19" s="26">
        <v>558</v>
      </c>
      <c r="D19" s="26">
        <v>584</v>
      </c>
      <c r="F19" s="157" t="s">
        <v>115</v>
      </c>
      <c r="G19" s="31" t="s">
        <v>115</v>
      </c>
      <c r="H19" s="32">
        <v>1198</v>
      </c>
      <c r="I19" s="32">
        <v>1116</v>
      </c>
      <c r="J19" s="32">
        <v>1032</v>
      </c>
      <c r="K19" s="160"/>
      <c r="L19" s="160">
        <f>'Region south'!D7</f>
        <v>16</v>
      </c>
      <c r="M19" s="160">
        <f>'Region south'!E7</f>
        <v>30</v>
      </c>
      <c r="N19" s="163">
        <f>'Region south'!G7</f>
        <v>0.61459167225796263</v>
      </c>
      <c r="O19" s="166">
        <f>I22/$I$31</f>
        <v>0.14303740423614242</v>
      </c>
      <c r="P19" s="166">
        <f>N19/N31</f>
        <v>0.10203296306635461</v>
      </c>
      <c r="Q19" s="160">
        <f>ROUNDUP(I22*63%,0)</f>
        <v>1000</v>
      </c>
      <c r="R19" s="163">
        <f>N19*10^3/Q19</f>
        <v>0.61459167225796263</v>
      </c>
      <c r="S19" s="166">
        <f>K19/SUM($K$19:$M$22)</f>
        <v>0</v>
      </c>
      <c r="T19" s="166">
        <f t="shared" ref="T19:U19" si="54">L19/SUM($K$19:$M$22)</f>
        <v>0.34782608695652173</v>
      </c>
      <c r="U19" s="166">
        <f t="shared" si="54"/>
        <v>0.65217391304347827</v>
      </c>
      <c r="V19" s="173">
        <f>ROUNDUP(Q19/365,0)</f>
        <v>3</v>
      </c>
      <c r="AC19">
        <v>18</v>
      </c>
      <c r="AD19" s="37">
        <f t="shared" si="1"/>
        <v>517.28773978707602</v>
      </c>
      <c r="AE19" s="13">
        <f t="shared" si="2"/>
        <v>14023.548067735466</v>
      </c>
      <c r="AF19">
        <f t="shared" si="48"/>
        <v>1296.3737435501575</v>
      </c>
      <c r="AG19" s="13">
        <f t="shared" si="3"/>
        <v>1616.3024281585481</v>
      </c>
      <c r="AH19" s="13">
        <f t="shared" si="31"/>
        <v>519.87262970432835</v>
      </c>
      <c r="AI19" s="13">
        <f t="shared" si="4"/>
        <v>20379.984173517129</v>
      </c>
      <c r="AJ19">
        <f t="shared" si="32"/>
        <v>1652.0939726775021</v>
      </c>
      <c r="AK19" s="13">
        <f t="shared" si="5"/>
        <v>1616.3024281585481</v>
      </c>
      <c r="AL19" s="37">
        <f t="shared" si="6"/>
        <v>1162.5450724080165</v>
      </c>
      <c r="AM19" s="13">
        <f t="shared" si="7"/>
        <v>16828.257681282557</v>
      </c>
      <c r="AN19">
        <f t="shared" si="33"/>
        <v>2097.4482769237143</v>
      </c>
      <c r="AO19" s="13">
        <f t="shared" si="8"/>
        <v>3457.7835760522935</v>
      </c>
      <c r="AP19" s="13">
        <f t="shared" si="34"/>
        <v>1164.6470708022655</v>
      </c>
      <c r="AQ19" s="13">
        <f t="shared" si="9"/>
        <v>20379.984173517129</v>
      </c>
      <c r="AR19" s="13">
        <f t="shared" si="35"/>
        <v>2296.868413775439</v>
      </c>
      <c r="AS19" s="38">
        <f t="shared" si="10"/>
        <v>3457.7835760522935</v>
      </c>
      <c r="AT19" s="37">
        <f t="shared" si="11"/>
        <v>108.84359342095777</v>
      </c>
      <c r="AU19" s="13">
        <f t="shared" si="12"/>
        <v>5609.4192270941858</v>
      </c>
      <c r="AV19">
        <f t="shared" si="36"/>
        <v>420.47799492619026</v>
      </c>
      <c r="AW19" s="13">
        <f t="shared" si="13"/>
        <v>532.10518174559218</v>
      </c>
      <c r="AX19" s="13">
        <f t="shared" si="37"/>
        <v>112.87715790721964</v>
      </c>
      <c r="AY19" s="13">
        <f t="shared" si="14"/>
        <v>20379.984173517129</v>
      </c>
      <c r="AZ19">
        <f t="shared" si="38"/>
        <v>1245.0985008803934</v>
      </c>
      <c r="BA19" s="13">
        <f t="shared" si="15"/>
        <v>532.10518174559218</v>
      </c>
      <c r="BB19" s="37">
        <f t="shared" si="16"/>
        <v>124.21689020500847</v>
      </c>
      <c r="BC19" s="13">
        <f t="shared" si="17"/>
        <v>8414.1288406412787</v>
      </c>
      <c r="BD19">
        <f t="shared" si="39"/>
        <v>591.66849246285733</v>
      </c>
      <c r="BE19" s="13">
        <f t="shared" si="18"/>
        <v>533.91624408933046</v>
      </c>
      <c r="BF19" s="13">
        <f t="shared" si="40"/>
        <v>127.76756316826715</v>
      </c>
      <c r="BG19" s="13">
        <f t="shared" si="19"/>
        <v>20379.984173517129</v>
      </c>
      <c r="BH19">
        <f t="shared" si="41"/>
        <v>1259.9889061414408</v>
      </c>
      <c r="BI19" s="13">
        <f t="shared" si="20"/>
        <v>533.91624408933046</v>
      </c>
      <c r="BJ19" s="37">
        <f t="shared" si="21"/>
        <v>7.0828933962664289</v>
      </c>
      <c r="BK19" s="13">
        <f t="shared" si="22"/>
        <v>8414.1288406412787</v>
      </c>
      <c r="BL19">
        <f t="shared" si="42"/>
        <v>474.53449565411529</v>
      </c>
      <c r="BM19" s="13">
        <f t="shared" si="23"/>
        <v>10.271511508174452</v>
      </c>
      <c r="BN19" s="13">
        <f t="shared" si="43"/>
        <v>10.633566359525108</v>
      </c>
      <c r="BO19" s="13">
        <f t="shared" si="24"/>
        <v>20379.984173517129</v>
      </c>
      <c r="BP19">
        <f t="shared" si="44"/>
        <v>1142.8549093326988</v>
      </c>
      <c r="BQ19" s="13">
        <f t="shared" si="25"/>
        <v>10.271511508174452</v>
      </c>
      <c r="BR19" s="37">
        <f t="shared" si="26"/>
        <v>159.78161370143422</v>
      </c>
      <c r="BS19" s="13">
        <f t="shared" si="27"/>
        <v>8414.1288406412787</v>
      </c>
      <c r="BT19">
        <f t="shared" si="45"/>
        <v>627.23321595928303</v>
      </c>
      <c r="BU19" s="13">
        <f t="shared" si="28"/>
        <v>836.26927694937092</v>
      </c>
      <c r="BV19" s="13">
        <f t="shared" si="46"/>
        <v>163.3322866646929</v>
      </c>
      <c r="BW19" s="13">
        <f t="shared" si="29"/>
        <v>20379.984173517129</v>
      </c>
      <c r="BX19">
        <f t="shared" si="47"/>
        <v>1295.5536296378666</v>
      </c>
      <c r="BY19" s="13">
        <f t="shared" si="30"/>
        <v>836.26927694937092</v>
      </c>
    </row>
    <row r="20" spans="1:77" ht="15" x14ac:dyDescent="0.25">
      <c r="A20" s="25" t="s">
        <v>139</v>
      </c>
      <c r="B20" s="26">
        <v>321</v>
      </c>
      <c r="C20" s="26">
        <v>293</v>
      </c>
      <c r="D20" s="26">
        <v>291</v>
      </c>
      <c r="F20" s="158"/>
      <c r="G20" s="29" t="s">
        <v>135</v>
      </c>
      <c r="H20" s="30">
        <v>11</v>
      </c>
      <c r="I20" s="30">
        <v>22</v>
      </c>
      <c r="J20" s="30">
        <v>15</v>
      </c>
      <c r="K20" s="161"/>
      <c r="L20" s="161"/>
      <c r="M20" s="161"/>
      <c r="N20" s="164"/>
      <c r="O20" s="167"/>
      <c r="P20" s="167"/>
      <c r="Q20" s="161"/>
      <c r="R20" s="164"/>
      <c r="S20" s="167"/>
      <c r="T20" s="167"/>
      <c r="U20" s="167"/>
      <c r="V20" s="174"/>
      <c r="AC20">
        <v>19</v>
      </c>
      <c r="AD20" s="37">
        <f t="shared" si="1"/>
        <v>517.28773978707602</v>
      </c>
      <c r="AE20" s="13">
        <f t="shared" si="2"/>
        <v>14023.548067735466</v>
      </c>
      <c r="AF20">
        <f t="shared" si="48"/>
        <v>1255.3692170363111</v>
      </c>
      <c r="AG20" s="13">
        <f t="shared" si="3"/>
        <v>1616.3024281585481</v>
      </c>
      <c r="AH20" s="13">
        <f t="shared" si="31"/>
        <v>519.87262970432835</v>
      </c>
      <c r="AI20" s="13">
        <f t="shared" si="4"/>
        <v>20379.984173517129</v>
      </c>
      <c r="AJ20">
        <f t="shared" si="32"/>
        <v>1592.5033756789142</v>
      </c>
      <c r="AK20" s="13">
        <f t="shared" si="5"/>
        <v>1616.3024281585481</v>
      </c>
      <c r="AL20" s="37">
        <f t="shared" si="6"/>
        <v>1162.5450724080165</v>
      </c>
      <c r="AM20" s="13">
        <f t="shared" si="7"/>
        <v>16828.257681282557</v>
      </c>
      <c r="AN20">
        <f t="shared" si="33"/>
        <v>2048.2428451070982</v>
      </c>
      <c r="AO20" s="13">
        <f t="shared" si="8"/>
        <v>3457.7835760522935</v>
      </c>
      <c r="AP20" s="13">
        <f t="shared" si="34"/>
        <v>1164.6470708022655</v>
      </c>
      <c r="AQ20" s="13">
        <f t="shared" si="9"/>
        <v>20379.984173517129</v>
      </c>
      <c r="AR20" s="13">
        <f t="shared" si="35"/>
        <v>2237.2778167768511</v>
      </c>
      <c r="AS20" s="38">
        <f t="shared" si="10"/>
        <v>3457.7835760522935</v>
      </c>
      <c r="AT20" s="37">
        <f t="shared" si="11"/>
        <v>108.84359342095777</v>
      </c>
      <c r="AU20" s="13">
        <f t="shared" si="12"/>
        <v>5609.4192270941858</v>
      </c>
      <c r="AV20">
        <f t="shared" si="36"/>
        <v>404.07618432065181</v>
      </c>
      <c r="AW20" s="13">
        <f t="shared" si="13"/>
        <v>532.10518174559218</v>
      </c>
      <c r="AX20" s="13">
        <f t="shared" si="37"/>
        <v>112.87715790721964</v>
      </c>
      <c r="AY20" s="13">
        <f t="shared" si="14"/>
        <v>20379.984173517129</v>
      </c>
      <c r="AZ20">
        <f t="shared" si="38"/>
        <v>1185.5079038818055</v>
      </c>
      <c r="BA20" s="13">
        <f t="shared" si="15"/>
        <v>532.10518174559218</v>
      </c>
      <c r="BB20" s="37">
        <f t="shared" si="16"/>
        <v>124.21689020500847</v>
      </c>
      <c r="BC20" s="13">
        <f t="shared" si="17"/>
        <v>8414.1288406412787</v>
      </c>
      <c r="BD20">
        <f t="shared" si="39"/>
        <v>567.06577655454942</v>
      </c>
      <c r="BE20" s="13">
        <f t="shared" si="18"/>
        <v>533.91624408933046</v>
      </c>
      <c r="BF20" s="13">
        <f t="shared" si="40"/>
        <v>127.76756316826715</v>
      </c>
      <c r="BG20" s="13">
        <f t="shared" si="19"/>
        <v>20379.984173517129</v>
      </c>
      <c r="BH20">
        <f t="shared" si="41"/>
        <v>1200.3983091428529</v>
      </c>
      <c r="BI20" s="13">
        <f t="shared" si="20"/>
        <v>533.91624408933046</v>
      </c>
      <c r="BJ20" s="37">
        <f t="shared" si="21"/>
        <v>7.0828933962664289</v>
      </c>
      <c r="BK20" s="13">
        <f t="shared" si="22"/>
        <v>8414.1288406412787</v>
      </c>
      <c r="BL20">
        <f t="shared" si="42"/>
        <v>449.93177974580743</v>
      </c>
      <c r="BM20" s="13">
        <f t="shared" si="23"/>
        <v>10.271511508174452</v>
      </c>
      <c r="BN20" s="13">
        <f t="shared" si="43"/>
        <v>10.633566359525108</v>
      </c>
      <c r="BO20" s="13">
        <f t="shared" si="24"/>
        <v>20379.984173517129</v>
      </c>
      <c r="BP20">
        <f t="shared" si="44"/>
        <v>1083.2643123341109</v>
      </c>
      <c r="BQ20" s="13">
        <f t="shared" si="25"/>
        <v>10.271511508174452</v>
      </c>
      <c r="BR20" s="37">
        <f t="shared" si="26"/>
        <v>159.78161370143422</v>
      </c>
      <c r="BS20" s="13">
        <f t="shared" si="27"/>
        <v>8414.1288406412787</v>
      </c>
      <c r="BT20">
        <f t="shared" si="45"/>
        <v>602.63050005097523</v>
      </c>
      <c r="BU20" s="13">
        <f t="shared" si="28"/>
        <v>836.26927694937092</v>
      </c>
      <c r="BV20" s="13">
        <f t="shared" si="46"/>
        <v>163.3322866646929</v>
      </c>
      <c r="BW20" s="13">
        <f t="shared" si="29"/>
        <v>20379.984173517129</v>
      </c>
      <c r="BX20">
        <f t="shared" si="47"/>
        <v>1235.9630326392787</v>
      </c>
      <c r="BY20" s="13">
        <f t="shared" si="30"/>
        <v>836.26927694937092</v>
      </c>
    </row>
    <row r="21" spans="1:77" ht="15" x14ac:dyDescent="0.25">
      <c r="A21" s="25" t="s">
        <v>140</v>
      </c>
      <c r="B21" s="26">
        <v>470</v>
      </c>
      <c r="C21" s="26">
        <v>449</v>
      </c>
      <c r="D21" s="26">
        <v>436</v>
      </c>
      <c r="F21" s="158"/>
      <c r="G21" s="29" t="s">
        <v>140</v>
      </c>
      <c r="H21" s="30">
        <v>470</v>
      </c>
      <c r="I21" s="30">
        <v>449</v>
      </c>
      <c r="J21" s="30">
        <v>436</v>
      </c>
      <c r="K21" s="161"/>
      <c r="L21" s="161"/>
      <c r="M21" s="161"/>
      <c r="N21" s="164"/>
      <c r="O21" s="167"/>
      <c r="P21" s="167"/>
      <c r="Q21" s="161"/>
      <c r="R21" s="164"/>
      <c r="S21" s="167"/>
      <c r="T21" s="167"/>
      <c r="U21" s="167"/>
      <c r="V21" s="174"/>
      <c r="AC21">
        <v>20</v>
      </c>
      <c r="AD21" s="37">
        <f t="shared" si="1"/>
        <v>517.28773978707602</v>
      </c>
      <c r="AE21" s="13">
        <f t="shared" si="2"/>
        <v>14023.548067735466</v>
      </c>
      <c r="AF21">
        <f t="shared" si="48"/>
        <v>1218.4651431738494</v>
      </c>
      <c r="AG21" s="13">
        <f t="shared" si="3"/>
        <v>1616.3024281585481</v>
      </c>
      <c r="AH21" s="13">
        <f t="shared" si="31"/>
        <v>519.87262970432835</v>
      </c>
      <c r="AI21" s="13">
        <f t="shared" si="4"/>
        <v>20379.984173517129</v>
      </c>
      <c r="AJ21">
        <f t="shared" si="32"/>
        <v>1538.8718383801847</v>
      </c>
      <c r="AK21" s="13">
        <f t="shared" si="5"/>
        <v>1616.3024281585481</v>
      </c>
      <c r="AL21" s="37">
        <f t="shared" si="6"/>
        <v>1162.5450724080165</v>
      </c>
      <c r="AM21" s="13">
        <f t="shared" si="7"/>
        <v>16828.257681282557</v>
      </c>
      <c r="AN21">
        <f t="shared" si="33"/>
        <v>2003.9579564721444</v>
      </c>
      <c r="AO21" s="13">
        <f t="shared" si="8"/>
        <v>3457.7835760522935</v>
      </c>
      <c r="AP21" s="13">
        <f t="shared" si="34"/>
        <v>1164.6470708022655</v>
      </c>
      <c r="AQ21" s="13">
        <f t="shared" si="9"/>
        <v>20379.984173517129</v>
      </c>
      <c r="AR21" s="13">
        <f t="shared" si="35"/>
        <v>2183.6462794781219</v>
      </c>
      <c r="AS21" s="38">
        <f t="shared" si="10"/>
        <v>3457.7835760522935</v>
      </c>
      <c r="AT21" s="37">
        <f t="shared" si="11"/>
        <v>108.84359342095777</v>
      </c>
      <c r="AU21" s="13">
        <f t="shared" si="12"/>
        <v>5609.4192270941858</v>
      </c>
      <c r="AV21">
        <f t="shared" si="36"/>
        <v>389.31455477566703</v>
      </c>
      <c r="AW21" s="13">
        <f t="shared" si="13"/>
        <v>532.10518174559218</v>
      </c>
      <c r="AX21" s="13">
        <f t="shared" si="37"/>
        <v>112.87715790721964</v>
      </c>
      <c r="AY21" s="13">
        <f t="shared" si="14"/>
        <v>20379.984173517129</v>
      </c>
      <c r="AZ21">
        <f t="shared" si="38"/>
        <v>1131.8763665830761</v>
      </c>
      <c r="BA21" s="13">
        <f t="shared" si="15"/>
        <v>532.10518174559218</v>
      </c>
      <c r="BB21" s="37">
        <f t="shared" si="16"/>
        <v>124.21689020500847</v>
      </c>
      <c r="BC21" s="13">
        <f t="shared" si="17"/>
        <v>8414.1288406412787</v>
      </c>
      <c r="BD21">
        <f t="shared" si="39"/>
        <v>544.92333223707237</v>
      </c>
      <c r="BE21" s="13">
        <f t="shared" si="18"/>
        <v>533.91624408933046</v>
      </c>
      <c r="BF21" s="13">
        <f t="shared" si="40"/>
        <v>127.76756316826715</v>
      </c>
      <c r="BG21" s="13">
        <f t="shared" si="19"/>
        <v>20379.984173517129</v>
      </c>
      <c r="BH21">
        <f t="shared" si="41"/>
        <v>1146.7667718441235</v>
      </c>
      <c r="BI21" s="13">
        <f t="shared" si="20"/>
        <v>533.91624408933046</v>
      </c>
      <c r="BJ21" s="37">
        <f t="shared" si="21"/>
        <v>7.0828933962664289</v>
      </c>
      <c r="BK21" s="13">
        <f t="shared" si="22"/>
        <v>8414.1288406412787</v>
      </c>
      <c r="BL21">
        <f t="shared" si="42"/>
        <v>427.78933542833039</v>
      </c>
      <c r="BM21" s="13">
        <f t="shared" si="23"/>
        <v>10.271511508174452</v>
      </c>
      <c r="BN21" s="13">
        <f t="shared" si="43"/>
        <v>10.633566359525108</v>
      </c>
      <c r="BO21" s="13">
        <f t="shared" si="24"/>
        <v>20379.984173517129</v>
      </c>
      <c r="BP21">
        <f t="shared" si="44"/>
        <v>1029.6327750353814</v>
      </c>
      <c r="BQ21" s="13">
        <f t="shared" si="25"/>
        <v>10.271511508174452</v>
      </c>
      <c r="BR21" s="37">
        <f t="shared" si="26"/>
        <v>159.78161370143422</v>
      </c>
      <c r="BS21" s="13">
        <f t="shared" si="27"/>
        <v>8414.1288406412787</v>
      </c>
      <c r="BT21">
        <f t="shared" si="45"/>
        <v>580.48805573349819</v>
      </c>
      <c r="BU21" s="13">
        <f t="shared" si="28"/>
        <v>836.26927694937092</v>
      </c>
      <c r="BV21" s="13">
        <f t="shared" si="46"/>
        <v>163.3322866646929</v>
      </c>
      <c r="BW21" s="13">
        <f t="shared" si="29"/>
        <v>20379.984173517129</v>
      </c>
      <c r="BX21">
        <f t="shared" si="47"/>
        <v>1182.3314953405493</v>
      </c>
      <c r="BY21" s="13">
        <f t="shared" si="30"/>
        <v>836.26927694937092</v>
      </c>
    </row>
    <row r="22" spans="1:77" ht="15" x14ac:dyDescent="0.25">
      <c r="A22" s="25" t="s">
        <v>141</v>
      </c>
      <c r="B22" s="26">
        <v>429</v>
      </c>
      <c r="C22" s="26">
        <v>404</v>
      </c>
      <c r="D22" s="26">
        <v>361</v>
      </c>
      <c r="F22" s="159"/>
      <c r="G22" s="33" t="s">
        <v>66</v>
      </c>
      <c r="H22" s="34">
        <f>SUM(H19:H21)</f>
        <v>1679</v>
      </c>
      <c r="I22" s="34">
        <f t="shared" ref="I22:J22" si="55">SUM(I19:I21)</f>
        <v>1587</v>
      </c>
      <c r="J22" s="34">
        <f t="shared" si="55"/>
        <v>1483</v>
      </c>
      <c r="K22" s="162"/>
      <c r="L22" s="162"/>
      <c r="M22" s="162"/>
      <c r="N22" s="165"/>
      <c r="O22" s="168"/>
      <c r="P22" s="168"/>
      <c r="Q22" s="162"/>
      <c r="R22" s="165"/>
      <c r="S22" s="168"/>
      <c r="T22" s="168"/>
      <c r="U22" s="168"/>
      <c r="V22" s="175"/>
      <c r="AC22">
        <v>21</v>
      </c>
      <c r="AD22" s="37">
        <f t="shared" si="1"/>
        <v>517.28773978707602</v>
      </c>
      <c r="AE22" s="13">
        <f t="shared" si="2"/>
        <v>14023.548067735466</v>
      </c>
      <c r="AF22">
        <f t="shared" si="48"/>
        <v>1185.0757430125745</v>
      </c>
      <c r="AG22" s="13">
        <f t="shared" si="3"/>
        <v>1616.3024281585481</v>
      </c>
      <c r="AH22" s="13">
        <f t="shared" si="31"/>
        <v>519.87262970432835</v>
      </c>
      <c r="AI22" s="13">
        <f t="shared" si="4"/>
        <v>20379.984173517129</v>
      </c>
      <c r="AJ22">
        <f t="shared" si="32"/>
        <v>1490.3480665384773</v>
      </c>
      <c r="AK22" s="13">
        <f t="shared" si="5"/>
        <v>1616.3024281585481</v>
      </c>
      <c r="AL22" s="37">
        <f t="shared" si="6"/>
        <v>1162.5450724080165</v>
      </c>
      <c r="AM22" s="13">
        <f t="shared" si="7"/>
        <v>16828.257681282557</v>
      </c>
      <c r="AN22">
        <f t="shared" si="33"/>
        <v>1963.8906762786146</v>
      </c>
      <c r="AO22" s="13">
        <f t="shared" si="8"/>
        <v>3457.7835760522935</v>
      </c>
      <c r="AP22" s="13">
        <f t="shared" si="34"/>
        <v>1164.6470708022655</v>
      </c>
      <c r="AQ22" s="13">
        <f t="shared" si="9"/>
        <v>20379.984173517129</v>
      </c>
      <c r="AR22" s="13">
        <f t="shared" si="35"/>
        <v>2135.1225076364144</v>
      </c>
      <c r="AS22" s="38">
        <f t="shared" si="10"/>
        <v>3457.7835760522935</v>
      </c>
      <c r="AT22" s="37">
        <f t="shared" si="11"/>
        <v>108.84359342095777</v>
      </c>
      <c r="AU22" s="13">
        <f t="shared" si="12"/>
        <v>5609.4192270941858</v>
      </c>
      <c r="AV22">
        <f t="shared" si="36"/>
        <v>375.95879471115711</v>
      </c>
      <c r="AW22" s="13">
        <f t="shared" si="13"/>
        <v>532.10518174559218</v>
      </c>
      <c r="AX22" s="13">
        <f t="shared" si="37"/>
        <v>112.87715790721964</v>
      </c>
      <c r="AY22" s="13">
        <f t="shared" si="14"/>
        <v>20379.984173517129</v>
      </c>
      <c r="AZ22">
        <f t="shared" si="38"/>
        <v>1083.3525947413686</v>
      </c>
      <c r="BA22" s="13">
        <f t="shared" si="15"/>
        <v>532.10518174559218</v>
      </c>
      <c r="BB22" s="37">
        <f t="shared" si="16"/>
        <v>124.21689020500847</v>
      </c>
      <c r="BC22" s="13">
        <f t="shared" si="17"/>
        <v>8414.1288406412787</v>
      </c>
      <c r="BD22">
        <f t="shared" si="39"/>
        <v>524.88969214030749</v>
      </c>
      <c r="BE22" s="13">
        <f t="shared" si="18"/>
        <v>533.91624408933046</v>
      </c>
      <c r="BF22" s="13">
        <f t="shared" si="40"/>
        <v>127.76756316826715</v>
      </c>
      <c r="BG22" s="13">
        <f t="shared" si="19"/>
        <v>20379.984173517129</v>
      </c>
      <c r="BH22">
        <f t="shared" si="41"/>
        <v>1098.243000002416</v>
      </c>
      <c r="BI22" s="13">
        <f t="shared" si="20"/>
        <v>533.91624408933046</v>
      </c>
      <c r="BJ22" s="37">
        <f t="shared" si="21"/>
        <v>7.0828933962664289</v>
      </c>
      <c r="BK22" s="13">
        <f t="shared" si="22"/>
        <v>8414.1288406412787</v>
      </c>
      <c r="BL22">
        <f t="shared" si="42"/>
        <v>407.75569533156545</v>
      </c>
      <c r="BM22" s="13">
        <f t="shared" si="23"/>
        <v>10.271511508174452</v>
      </c>
      <c r="BN22" s="13">
        <f t="shared" si="43"/>
        <v>10.633566359525108</v>
      </c>
      <c r="BO22" s="13">
        <f t="shared" si="24"/>
        <v>20379.984173517129</v>
      </c>
      <c r="BP22">
        <f t="shared" si="44"/>
        <v>981.10900319367408</v>
      </c>
      <c r="BQ22" s="13">
        <f t="shared" si="25"/>
        <v>10.271511508174452</v>
      </c>
      <c r="BR22" s="37">
        <f t="shared" si="26"/>
        <v>159.78161370143422</v>
      </c>
      <c r="BS22" s="13">
        <f t="shared" si="27"/>
        <v>8414.1288406412787</v>
      </c>
      <c r="BT22">
        <f t="shared" si="45"/>
        <v>560.45441563673319</v>
      </c>
      <c r="BU22" s="13">
        <f t="shared" si="28"/>
        <v>836.26927694937092</v>
      </c>
      <c r="BV22" s="13">
        <f t="shared" si="46"/>
        <v>163.3322866646929</v>
      </c>
      <c r="BW22" s="13">
        <f t="shared" si="29"/>
        <v>20379.984173517129</v>
      </c>
      <c r="BX22">
        <f t="shared" si="47"/>
        <v>1133.8077234988418</v>
      </c>
      <c r="BY22" s="13">
        <f t="shared" si="30"/>
        <v>836.26927694937092</v>
      </c>
    </row>
    <row r="23" spans="1:77" ht="15" x14ac:dyDescent="0.25">
      <c r="A23" s="25" t="s">
        <v>117</v>
      </c>
      <c r="B23" s="26">
        <v>1384</v>
      </c>
      <c r="C23" s="26">
        <v>1265</v>
      </c>
      <c r="D23" s="26">
        <v>1268</v>
      </c>
      <c r="F23" s="157" t="s">
        <v>116</v>
      </c>
      <c r="G23" s="31" t="s">
        <v>138</v>
      </c>
      <c r="H23" s="32">
        <v>599</v>
      </c>
      <c r="I23" s="32">
        <v>558</v>
      </c>
      <c r="J23" s="32">
        <v>584</v>
      </c>
      <c r="K23" s="160"/>
      <c r="L23" s="160"/>
      <c r="M23" s="160">
        <f>'Region south'!E8</f>
        <v>12</v>
      </c>
      <c r="N23" s="163">
        <f>'Region south'!G8</f>
        <v>5.8366689031850646E-3</v>
      </c>
      <c r="O23" s="166">
        <f>I26/$I$31</f>
        <v>0.12032447048219919</v>
      </c>
      <c r="P23" s="166">
        <f>N23/N31</f>
        <v>9.689890857799635E-4</v>
      </c>
      <c r="Q23" s="160">
        <f>ROUNDUP(I26*63%,0)</f>
        <v>842</v>
      </c>
      <c r="R23" s="163">
        <f>N23*10^3/Q23</f>
        <v>6.9319108113836871E-3</v>
      </c>
      <c r="S23" s="170">
        <f>K23/SUM($K$23:$M$26)</f>
        <v>0</v>
      </c>
      <c r="T23" s="170">
        <f t="shared" ref="T23:U23" si="56">L23/SUM($K$23:$M$26)</f>
        <v>0</v>
      </c>
      <c r="U23" s="170">
        <f t="shared" si="56"/>
        <v>1</v>
      </c>
      <c r="V23" s="173">
        <f>ROUNDUP(Q23/365,0)</f>
        <v>3</v>
      </c>
      <c r="AC23">
        <v>22</v>
      </c>
      <c r="AD23" s="37">
        <f t="shared" si="1"/>
        <v>517.28773978707602</v>
      </c>
      <c r="AE23" s="13">
        <f t="shared" si="2"/>
        <v>14023.548067735466</v>
      </c>
      <c r="AF23">
        <f t="shared" si="48"/>
        <v>1154.721742865961</v>
      </c>
      <c r="AG23" s="13">
        <f t="shared" si="3"/>
        <v>1616.3024281585481</v>
      </c>
      <c r="AH23" s="13">
        <f t="shared" si="31"/>
        <v>519.87262970432835</v>
      </c>
      <c r="AI23" s="13">
        <f t="shared" si="4"/>
        <v>20379.984173517129</v>
      </c>
      <c r="AJ23">
        <f t="shared" si="32"/>
        <v>1446.2355466823797</v>
      </c>
      <c r="AK23" s="13">
        <f t="shared" si="5"/>
        <v>1616.3024281585481</v>
      </c>
      <c r="AL23" s="37">
        <f t="shared" si="6"/>
        <v>1162.5450724080165</v>
      </c>
      <c r="AM23" s="13">
        <f t="shared" si="7"/>
        <v>16828.257681282557</v>
      </c>
      <c r="AN23">
        <f t="shared" si="33"/>
        <v>1927.4658761026781</v>
      </c>
      <c r="AO23" s="13">
        <f t="shared" si="8"/>
        <v>3457.7835760522935</v>
      </c>
      <c r="AP23" s="13">
        <f t="shared" si="34"/>
        <v>1164.6470708022655</v>
      </c>
      <c r="AQ23" s="13">
        <f t="shared" si="9"/>
        <v>20379.984173517129</v>
      </c>
      <c r="AR23" s="13">
        <f t="shared" si="35"/>
        <v>2091.0099877803168</v>
      </c>
      <c r="AS23" s="38">
        <f t="shared" si="10"/>
        <v>3457.7835760522935</v>
      </c>
      <c r="AT23" s="37">
        <f t="shared" si="11"/>
        <v>108.84359342095777</v>
      </c>
      <c r="AU23" s="13">
        <f t="shared" si="12"/>
        <v>5609.4192270941858</v>
      </c>
      <c r="AV23">
        <f t="shared" si="36"/>
        <v>363.81719465251166</v>
      </c>
      <c r="AW23" s="13">
        <f t="shared" si="13"/>
        <v>532.10518174559218</v>
      </c>
      <c r="AX23" s="13">
        <f t="shared" si="37"/>
        <v>112.87715790721964</v>
      </c>
      <c r="AY23" s="13">
        <f t="shared" si="14"/>
        <v>20379.984173517129</v>
      </c>
      <c r="AZ23">
        <f t="shared" si="38"/>
        <v>1039.240074885271</v>
      </c>
      <c r="BA23" s="13">
        <f t="shared" si="15"/>
        <v>532.10518174559218</v>
      </c>
      <c r="BB23" s="37">
        <f t="shared" si="16"/>
        <v>124.21689020500847</v>
      </c>
      <c r="BC23" s="13">
        <f t="shared" si="17"/>
        <v>8414.1288406412787</v>
      </c>
      <c r="BD23">
        <f t="shared" si="39"/>
        <v>506.67729205233934</v>
      </c>
      <c r="BE23" s="13">
        <f t="shared" si="18"/>
        <v>533.91624408933046</v>
      </c>
      <c r="BF23" s="13">
        <f t="shared" si="40"/>
        <v>127.76756316826715</v>
      </c>
      <c r="BG23" s="13">
        <f t="shared" si="19"/>
        <v>20379.984173517129</v>
      </c>
      <c r="BH23">
        <f t="shared" si="41"/>
        <v>1054.1304801463184</v>
      </c>
      <c r="BI23" s="13">
        <f t="shared" si="20"/>
        <v>533.91624408933046</v>
      </c>
      <c r="BJ23" s="37">
        <f t="shared" si="21"/>
        <v>7.0828933962664289</v>
      </c>
      <c r="BK23" s="13">
        <f t="shared" si="22"/>
        <v>8414.1288406412787</v>
      </c>
      <c r="BL23">
        <f t="shared" si="42"/>
        <v>389.5432952435973</v>
      </c>
      <c r="BM23" s="13">
        <f t="shared" si="23"/>
        <v>10.271511508174452</v>
      </c>
      <c r="BN23" s="13">
        <f t="shared" si="43"/>
        <v>10.633566359525108</v>
      </c>
      <c r="BO23" s="13">
        <f t="shared" si="24"/>
        <v>20379.984173517129</v>
      </c>
      <c r="BP23">
        <f t="shared" si="44"/>
        <v>936.99648333757648</v>
      </c>
      <c r="BQ23" s="13">
        <f t="shared" si="25"/>
        <v>10.271511508174452</v>
      </c>
      <c r="BR23" s="37">
        <f t="shared" si="26"/>
        <v>159.78161370143422</v>
      </c>
      <c r="BS23" s="13">
        <f t="shared" si="27"/>
        <v>8414.1288406412787</v>
      </c>
      <c r="BT23">
        <f t="shared" si="45"/>
        <v>542.24201554876504</v>
      </c>
      <c r="BU23" s="13">
        <f t="shared" si="28"/>
        <v>836.26927694937092</v>
      </c>
      <c r="BV23" s="13">
        <f t="shared" si="46"/>
        <v>163.3322866646929</v>
      </c>
      <c r="BW23" s="13">
        <f t="shared" si="29"/>
        <v>20379.984173517129</v>
      </c>
      <c r="BX23">
        <f t="shared" si="47"/>
        <v>1089.6952036427442</v>
      </c>
      <c r="BY23" s="13">
        <f t="shared" si="30"/>
        <v>836.26927694937092</v>
      </c>
    </row>
    <row r="24" spans="1:77" ht="15" x14ac:dyDescent="0.25">
      <c r="A24" s="25" t="s">
        <v>116</v>
      </c>
      <c r="B24" s="26">
        <v>519</v>
      </c>
      <c r="C24" s="26">
        <v>484</v>
      </c>
      <c r="D24" s="26">
        <v>441</v>
      </c>
      <c r="F24" s="158"/>
      <c r="G24" s="29" t="s">
        <v>139</v>
      </c>
      <c r="H24" s="30">
        <v>321</v>
      </c>
      <c r="I24" s="30">
        <v>293</v>
      </c>
      <c r="J24" s="30">
        <v>291</v>
      </c>
      <c r="K24" s="161"/>
      <c r="L24" s="161"/>
      <c r="M24" s="161"/>
      <c r="N24" s="164"/>
      <c r="O24" s="167"/>
      <c r="P24" s="167"/>
      <c r="Q24" s="161"/>
      <c r="R24" s="164"/>
      <c r="S24" s="171"/>
      <c r="T24" s="171"/>
      <c r="U24" s="171"/>
      <c r="V24" s="174"/>
      <c r="AC24">
        <v>23</v>
      </c>
      <c r="AD24" s="37">
        <f t="shared" si="1"/>
        <v>517.28773978707602</v>
      </c>
      <c r="AE24" s="13">
        <f t="shared" si="2"/>
        <v>14023.548067735466</v>
      </c>
      <c r="AF24">
        <f t="shared" si="48"/>
        <v>1127.0072209929658</v>
      </c>
      <c r="AG24" s="13">
        <f t="shared" si="3"/>
        <v>1616.3024281585481</v>
      </c>
      <c r="AH24" s="13">
        <f t="shared" si="31"/>
        <v>519.87262970432835</v>
      </c>
      <c r="AI24" s="13">
        <f t="shared" si="4"/>
        <v>20379.984173517129</v>
      </c>
      <c r="AJ24">
        <f t="shared" si="32"/>
        <v>1405.9588981181164</v>
      </c>
      <c r="AK24" s="13">
        <f t="shared" si="5"/>
        <v>1616.3024281585481</v>
      </c>
      <c r="AL24" s="37">
        <f t="shared" si="6"/>
        <v>1162.5450724080165</v>
      </c>
      <c r="AM24" s="13">
        <f t="shared" si="7"/>
        <v>16828.257681282557</v>
      </c>
      <c r="AN24">
        <f t="shared" si="33"/>
        <v>1894.2084498550842</v>
      </c>
      <c r="AO24" s="13">
        <f t="shared" si="8"/>
        <v>3457.7835760522935</v>
      </c>
      <c r="AP24" s="13">
        <f t="shared" si="34"/>
        <v>1164.6470708022655</v>
      </c>
      <c r="AQ24" s="13">
        <f t="shared" si="9"/>
        <v>20379.984173517129</v>
      </c>
      <c r="AR24" s="13">
        <f t="shared" si="35"/>
        <v>2050.7333392160535</v>
      </c>
      <c r="AS24" s="38">
        <f t="shared" si="10"/>
        <v>3457.7835760522935</v>
      </c>
      <c r="AT24" s="37">
        <f t="shared" si="11"/>
        <v>108.84359342095777</v>
      </c>
      <c r="AU24" s="13">
        <f t="shared" si="12"/>
        <v>5609.4192270941858</v>
      </c>
      <c r="AV24">
        <f t="shared" si="36"/>
        <v>352.73138590331371</v>
      </c>
      <c r="AW24" s="13">
        <f t="shared" si="13"/>
        <v>532.10518174559218</v>
      </c>
      <c r="AX24" s="13">
        <f t="shared" si="37"/>
        <v>112.87715790721964</v>
      </c>
      <c r="AY24" s="13">
        <f t="shared" si="14"/>
        <v>20379.984173517129</v>
      </c>
      <c r="AZ24">
        <f t="shared" si="38"/>
        <v>998.96342632100777</v>
      </c>
      <c r="BA24" s="13">
        <f t="shared" si="15"/>
        <v>532.10518174559218</v>
      </c>
      <c r="BB24" s="37">
        <f t="shared" si="16"/>
        <v>124.21689020500847</v>
      </c>
      <c r="BC24" s="13">
        <f t="shared" si="17"/>
        <v>8414.1288406412787</v>
      </c>
      <c r="BD24">
        <f t="shared" si="39"/>
        <v>490.04857892854227</v>
      </c>
      <c r="BE24" s="13">
        <f t="shared" si="18"/>
        <v>533.91624408933046</v>
      </c>
      <c r="BF24" s="13">
        <f t="shared" si="40"/>
        <v>127.76756316826715</v>
      </c>
      <c r="BG24" s="13">
        <f t="shared" si="19"/>
        <v>20379.984173517129</v>
      </c>
      <c r="BH24">
        <f t="shared" si="41"/>
        <v>1013.8538315820554</v>
      </c>
      <c r="BI24" s="13">
        <f t="shared" si="20"/>
        <v>533.91624408933046</v>
      </c>
      <c r="BJ24" s="37">
        <f t="shared" si="21"/>
        <v>7.0828933962664289</v>
      </c>
      <c r="BK24" s="13">
        <f t="shared" si="22"/>
        <v>8414.1288406412787</v>
      </c>
      <c r="BL24">
        <f t="shared" si="42"/>
        <v>372.91458211980029</v>
      </c>
      <c r="BM24" s="13">
        <f t="shared" si="23"/>
        <v>10.271511508174452</v>
      </c>
      <c r="BN24" s="13">
        <f t="shared" si="43"/>
        <v>10.633566359525108</v>
      </c>
      <c r="BO24" s="13">
        <f t="shared" si="24"/>
        <v>20379.984173517129</v>
      </c>
      <c r="BP24">
        <f t="shared" si="44"/>
        <v>896.71983477331332</v>
      </c>
      <c r="BQ24" s="13">
        <f t="shared" si="25"/>
        <v>10.271511508174452</v>
      </c>
      <c r="BR24" s="37">
        <f t="shared" si="26"/>
        <v>159.78161370143422</v>
      </c>
      <c r="BS24" s="13">
        <f t="shared" si="27"/>
        <v>8414.1288406412787</v>
      </c>
      <c r="BT24">
        <f t="shared" si="45"/>
        <v>525.61330242496808</v>
      </c>
      <c r="BU24" s="13">
        <f t="shared" si="28"/>
        <v>836.26927694937092</v>
      </c>
      <c r="BV24" s="13">
        <f t="shared" si="46"/>
        <v>163.3322866646929</v>
      </c>
      <c r="BW24" s="13">
        <f t="shared" si="29"/>
        <v>20379.984173517129</v>
      </c>
      <c r="BX24">
        <f t="shared" si="47"/>
        <v>1049.4185550784809</v>
      </c>
      <c r="BY24" s="13">
        <f t="shared" si="30"/>
        <v>836.26927694937092</v>
      </c>
    </row>
    <row r="25" spans="1:77" ht="15" x14ac:dyDescent="0.25">
      <c r="F25" s="158"/>
      <c r="G25" s="29" t="s">
        <v>116</v>
      </c>
      <c r="H25" s="30">
        <v>519</v>
      </c>
      <c r="I25" s="30">
        <v>484</v>
      </c>
      <c r="J25" s="30">
        <v>441</v>
      </c>
      <c r="K25" s="161"/>
      <c r="L25" s="161"/>
      <c r="M25" s="161"/>
      <c r="N25" s="164"/>
      <c r="O25" s="167"/>
      <c r="P25" s="167"/>
      <c r="Q25" s="161"/>
      <c r="R25" s="164"/>
      <c r="S25" s="171"/>
      <c r="T25" s="171"/>
      <c r="U25" s="171"/>
      <c r="V25" s="174"/>
      <c r="AC25">
        <v>24</v>
      </c>
      <c r="AD25" s="37">
        <f t="shared" si="1"/>
        <v>517.28773978707602</v>
      </c>
      <c r="AE25" s="13">
        <f t="shared" si="2"/>
        <v>14023.548067735466</v>
      </c>
      <c r="AF25">
        <f t="shared" si="48"/>
        <v>1101.6022426093871</v>
      </c>
      <c r="AG25" s="13">
        <f t="shared" si="3"/>
        <v>1616.3024281585481</v>
      </c>
      <c r="AH25" s="13">
        <f t="shared" si="31"/>
        <v>519.87262970432835</v>
      </c>
      <c r="AI25" s="13">
        <f t="shared" si="4"/>
        <v>20379.984173517129</v>
      </c>
      <c r="AJ25">
        <f t="shared" si="32"/>
        <v>1369.0386369342086</v>
      </c>
      <c r="AK25" s="13">
        <f t="shared" si="5"/>
        <v>1616.3024281585481</v>
      </c>
      <c r="AL25" s="37">
        <f t="shared" si="6"/>
        <v>1162.5450724080165</v>
      </c>
      <c r="AM25" s="13">
        <f t="shared" si="7"/>
        <v>16828.257681282557</v>
      </c>
      <c r="AN25">
        <f t="shared" si="33"/>
        <v>1863.7224757947897</v>
      </c>
      <c r="AO25" s="13">
        <f t="shared" si="8"/>
        <v>3457.7835760522935</v>
      </c>
      <c r="AP25" s="13">
        <f t="shared" si="34"/>
        <v>1164.6470708022655</v>
      </c>
      <c r="AQ25" s="13">
        <f t="shared" si="9"/>
        <v>20379.984173517129</v>
      </c>
      <c r="AR25" s="13">
        <f t="shared" si="35"/>
        <v>2013.8130780321458</v>
      </c>
      <c r="AS25" s="38">
        <f t="shared" si="10"/>
        <v>3457.7835760522935</v>
      </c>
      <c r="AT25" s="37">
        <f t="shared" si="11"/>
        <v>108.84359342095777</v>
      </c>
      <c r="AU25" s="13">
        <f t="shared" si="12"/>
        <v>5609.4192270941858</v>
      </c>
      <c r="AV25">
        <f t="shared" si="36"/>
        <v>342.56939454988219</v>
      </c>
      <c r="AW25" s="13">
        <f t="shared" si="13"/>
        <v>532.10518174559218</v>
      </c>
      <c r="AX25" s="13">
        <f t="shared" si="37"/>
        <v>112.87715790721964</v>
      </c>
      <c r="AY25" s="13">
        <f t="shared" si="14"/>
        <v>20379.984173517129</v>
      </c>
      <c r="AZ25">
        <f t="shared" si="38"/>
        <v>962.0431651371</v>
      </c>
      <c r="BA25" s="13">
        <f t="shared" si="15"/>
        <v>532.10518174559218</v>
      </c>
      <c r="BB25" s="37">
        <f t="shared" si="16"/>
        <v>124.21689020500847</v>
      </c>
      <c r="BC25" s="13">
        <f t="shared" si="17"/>
        <v>8414.1288406412787</v>
      </c>
      <c r="BD25">
        <f t="shared" si="39"/>
        <v>474.80559189839505</v>
      </c>
      <c r="BE25" s="13">
        <f t="shared" si="18"/>
        <v>533.91624408933046</v>
      </c>
      <c r="BF25" s="13">
        <f t="shared" si="40"/>
        <v>127.76756316826715</v>
      </c>
      <c r="BG25" s="13">
        <f t="shared" si="19"/>
        <v>20379.984173517129</v>
      </c>
      <c r="BH25">
        <f t="shared" si="41"/>
        <v>976.93357039814759</v>
      </c>
      <c r="BI25" s="13">
        <f t="shared" si="20"/>
        <v>533.91624408933046</v>
      </c>
      <c r="BJ25" s="37">
        <f t="shared" si="21"/>
        <v>7.0828933962664289</v>
      </c>
      <c r="BK25" s="13">
        <f t="shared" si="22"/>
        <v>8414.1288406412787</v>
      </c>
      <c r="BL25">
        <f t="shared" si="42"/>
        <v>357.67159508965307</v>
      </c>
      <c r="BM25" s="13">
        <f t="shared" si="23"/>
        <v>10.271511508174452</v>
      </c>
      <c r="BN25" s="13">
        <f t="shared" si="43"/>
        <v>10.633566359525108</v>
      </c>
      <c r="BO25" s="13">
        <f t="shared" si="24"/>
        <v>20379.984173517129</v>
      </c>
      <c r="BP25">
        <f t="shared" si="44"/>
        <v>859.79957358940555</v>
      </c>
      <c r="BQ25" s="13">
        <f t="shared" si="25"/>
        <v>10.271511508174452</v>
      </c>
      <c r="BR25" s="37">
        <f t="shared" si="26"/>
        <v>159.78161370143422</v>
      </c>
      <c r="BS25" s="13">
        <f t="shared" si="27"/>
        <v>8414.1288406412787</v>
      </c>
      <c r="BT25">
        <f t="shared" si="45"/>
        <v>510.37031539482086</v>
      </c>
      <c r="BU25" s="13">
        <f t="shared" si="28"/>
        <v>836.26927694937092</v>
      </c>
      <c r="BV25" s="13">
        <f t="shared" si="46"/>
        <v>163.3322866646929</v>
      </c>
      <c r="BW25" s="13">
        <f t="shared" si="29"/>
        <v>20379.984173517129</v>
      </c>
      <c r="BX25">
        <f t="shared" si="47"/>
        <v>1012.4982938945733</v>
      </c>
      <c r="BY25" s="13">
        <f t="shared" si="30"/>
        <v>836.26927694937092</v>
      </c>
    </row>
    <row r="26" spans="1:77" ht="15" x14ac:dyDescent="0.25">
      <c r="F26" s="159"/>
      <c r="G26" s="33" t="s">
        <v>66</v>
      </c>
      <c r="H26" s="34">
        <f>SUM(H23:H25)</f>
        <v>1439</v>
      </c>
      <c r="I26" s="34">
        <f t="shared" ref="I26:J26" si="57">SUM(I23:I25)</f>
        <v>1335</v>
      </c>
      <c r="J26" s="34">
        <f t="shared" si="57"/>
        <v>1316</v>
      </c>
      <c r="K26" s="162"/>
      <c r="L26" s="162"/>
      <c r="M26" s="162"/>
      <c r="N26" s="165"/>
      <c r="O26" s="168"/>
      <c r="P26" s="168"/>
      <c r="Q26" s="162"/>
      <c r="R26" s="165"/>
      <c r="S26" s="172"/>
      <c r="T26" s="172"/>
      <c r="U26" s="172"/>
      <c r="V26" s="175"/>
      <c r="AC26">
        <v>25</v>
      </c>
      <c r="AD26" s="37">
        <f t="shared" si="1"/>
        <v>517.28773978707602</v>
      </c>
      <c r="AE26" s="13">
        <f t="shared" si="2"/>
        <v>14023.548067735466</v>
      </c>
      <c r="AF26">
        <f t="shared" si="48"/>
        <v>1078.2296624964947</v>
      </c>
      <c r="AG26" s="13">
        <f t="shared" si="3"/>
        <v>1616.3024281585481</v>
      </c>
      <c r="AH26" s="13">
        <f t="shared" si="31"/>
        <v>519.87262970432835</v>
      </c>
      <c r="AI26" s="13">
        <f t="shared" si="4"/>
        <v>20379.984173517129</v>
      </c>
      <c r="AJ26">
        <f t="shared" si="32"/>
        <v>1335.0719966450135</v>
      </c>
      <c r="AK26" s="13">
        <f t="shared" si="5"/>
        <v>1616.3024281585481</v>
      </c>
      <c r="AL26" s="37">
        <f t="shared" si="6"/>
        <v>1162.5450724080165</v>
      </c>
      <c r="AM26" s="13">
        <f t="shared" si="7"/>
        <v>16828.257681282557</v>
      </c>
      <c r="AN26">
        <f t="shared" si="33"/>
        <v>1835.6753796593189</v>
      </c>
      <c r="AO26" s="13">
        <f t="shared" si="8"/>
        <v>3457.7835760522935</v>
      </c>
      <c r="AP26" s="13">
        <f t="shared" si="34"/>
        <v>1164.6470708022655</v>
      </c>
      <c r="AQ26" s="13">
        <f t="shared" si="9"/>
        <v>20379.984173517129</v>
      </c>
      <c r="AR26" s="13">
        <f t="shared" si="35"/>
        <v>1979.8464377429507</v>
      </c>
      <c r="AS26" s="38">
        <f t="shared" si="10"/>
        <v>3457.7835760522935</v>
      </c>
      <c r="AT26" s="37">
        <f t="shared" si="11"/>
        <v>108.84359342095777</v>
      </c>
      <c r="AU26" s="13">
        <f t="shared" si="12"/>
        <v>5609.4192270941858</v>
      </c>
      <c r="AV26">
        <f t="shared" si="36"/>
        <v>333.22036250472524</v>
      </c>
      <c r="AW26" s="13">
        <f t="shared" si="13"/>
        <v>532.10518174559218</v>
      </c>
      <c r="AX26" s="13">
        <f t="shared" si="37"/>
        <v>112.87715790721964</v>
      </c>
      <c r="AY26" s="13">
        <f t="shared" si="14"/>
        <v>20379.984173517129</v>
      </c>
      <c r="AZ26">
        <f t="shared" si="38"/>
        <v>928.07652484790481</v>
      </c>
      <c r="BA26" s="13">
        <f t="shared" si="15"/>
        <v>532.10518174559218</v>
      </c>
      <c r="BB26" s="37">
        <f t="shared" si="16"/>
        <v>124.21689020500847</v>
      </c>
      <c r="BC26" s="13">
        <f t="shared" si="17"/>
        <v>8414.1288406412787</v>
      </c>
      <c r="BD26">
        <f t="shared" si="39"/>
        <v>460.78204383065963</v>
      </c>
      <c r="BE26" s="13">
        <f t="shared" si="18"/>
        <v>533.91624408933046</v>
      </c>
      <c r="BF26" s="13">
        <f t="shared" si="40"/>
        <v>127.76756316826715</v>
      </c>
      <c r="BG26" s="13">
        <f t="shared" si="19"/>
        <v>20379.984173517129</v>
      </c>
      <c r="BH26">
        <f t="shared" si="41"/>
        <v>942.96693010895228</v>
      </c>
      <c r="BI26" s="13">
        <f t="shared" si="20"/>
        <v>533.91624408933046</v>
      </c>
      <c r="BJ26" s="37">
        <f t="shared" si="21"/>
        <v>7.0828933962664289</v>
      </c>
      <c r="BK26" s="13">
        <f t="shared" si="22"/>
        <v>8414.1288406412787</v>
      </c>
      <c r="BL26">
        <f t="shared" si="42"/>
        <v>343.64804702191759</v>
      </c>
      <c r="BM26" s="13">
        <f t="shared" si="23"/>
        <v>10.271511508174452</v>
      </c>
      <c r="BN26" s="13">
        <f t="shared" si="43"/>
        <v>10.633566359525108</v>
      </c>
      <c r="BO26" s="13">
        <f t="shared" si="24"/>
        <v>20379.984173517129</v>
      </c>
      <c r="BP26">
        <f t="shared" si="44"/>
        <v>825.83293330021036</v>
      </c>
      <c r="BQ26" s="13">
        <f t="shared" si="25"/>
        <v>10.271511508174452</v>
      </c>
      <c r="BR26" s="37">
        <f t="shared" si="26"/>
        <v>159.78161370143422</v>
      </c>
      <c r="BS26" s="13">
        <f t="shared" si="27"/>
        <v>8414.1288406412787</v>
      </c>
      <c r="BT26">
        <f t="shared" si="45"/>
        <v>496.34676732708533</v>
      </c>
      <c r="BU26" s="13">
        <f t="shared" si="28"/>
        <v>836.26927694937092</v>
      </c>
      <c r="BV26" s="13">
        <f t="shared" si="46"/>
        <v>163.3322866646929</v>
      </c>
      <c r="BW26" s="13">
        <f t="shared" si="29"/>
        <v>20379.984173517129</v>
      </c>
      <c r="BX26">
        <f t="shared" si="47"/>
        <v>978.5316536053781</v>
      </c>
      <c r="BY26" s="13">
        <f t="shared" si="30"/>
        <v>836.26927694937092</v>
      </c>
    </row>
    <row r="27" spans="1:77" ht="15" x14ac:dyDescent="0.25">
      <c r="A27" s="25" t="s">
        <v>60</v>
      </c>
      <c r="B27" s="20" t="s">
        <v>18</v>
      </c>
      <c r="C27" s="20" t="s">
        <v>19</v>
      </c>
      <c r="F27" s="157" t="s">
        <v>117</v>
      </c>
      <c r="G27" s="31" t="s">
        <v>134</v>
      </c>
      <c r="H27" s="32">
        <v>275</v>
      </c>
      <c r="I27" s="32">
        <v>204</v>
      </c>
      <c r="J27" s="32">
        <v>241</v>
      </c>
      <c r="K27" s="160"/>
      <c r="L27" s="160">
        <f>'Region south'!D9</f>
        <v>4</v>
      </c>
      <c r="M27" s="160">
        <f>'Region south'!E9</f>
        <v>4</v>
      </c>
      <c r="N27" s="163">
        <f>'Region south'!G9</f>
        <v>0.15194555630106168</v>
      </c>
      <c r="O27" s="166">
        <f>I29/$I$31</f>
        <v>0.13240198287516899</v>
      </c>
      <c r="P27" s="166">
        <f>N27/N31</f>
        <v>2.5225618949902828E-2</v>
      </c>
      <c r="Q27" s="160">
        <f>ROUNDUP(I29*63%,0)</f>
        <v>926</v>
      </c>
      <c r="R27" s="163">
        <v>1.0133917681929236</v>
      </c>
      <c r="S27" s="170">
        <f>K27/SUM($K$27:$M$29)</f>
        <v>0</v>
      </c>
      <c r="T27" s="170">
        <f t="shared" ref="T27:U27" si="58">L27/SUM($K$27:$M$29)</f>
        <v>0.5</v>
      </c>
      <c r="U27" s="170">
        <f t="shared" si="58"/>
        <v>0.5</v>
      </c>
      <c r="V27" s="173">
        <f>ROUNDUP(Q27/365,0)</f>
        <v>3</v>
      </c>
      <c r="AC27">
        <v>26</v>
      </c>
      <c r="AD27" s="37">
        <f t="shared" si="1"/>
        <v>517.28773978707602</v>
      </c>
      <c r="AE27" s="13">
        <f t="shared" si="2"/>
        <v>14023.548067735466</v>
      </c>
      <c r="AF27">
        <f t="shared" si="48"/>
        <v>1056.6549731615169</v>
      </c>
      <c r="AG27" s="13">
        <f t="shared" si="3"/>
        <v>1616.3024281585481</v>
      </c>
      <c r="AH27" s="13">
        <f t="shared" si="31"/>
        <v>519.87262970432835</v>
      </c>
      <c r="AI27" s="13">
        <f t="shared" si="4"/>
        <v>20379.984173517129</v>
      </c>
      <c r="AJ27">
        <f t="shared" si="32"/>
        <v>1303.7181748396024</v>
      </c>
      <c r="AK27" s="13">
        <f t="shared" si="5"/>
        <v>1616.3024281585481</v>
      </c>
      <c r="AL27" s="37">
        <f t="shared" si="6"/>
        <v>1162.5450724080165</v>
      </c>
      <c r="AM27" s="13">
        <f t="shared" si="7"/>
        <v>16828.257681282557</v>
      </c>
      <c r="AN27">
        <f t="shared" si="33"/>
        <v>1809.7857524573456</v>
      </c>
      <c r="AO27" s="13">
        <f t="shared" si="8"/>
        <v>3457.7835760522935</v>
      </c>
      <c r="AP27" s="13">
        <f t="shared" si="34"/>
        <v>1164.6470708022655</v>
      </c>
      <c r="AQ27" s="13">
        <f t="shared" si="9"/>
        <v>20379.984173517129</v>
      </c>
      <c r="AR27" s="13">
        <f t="shared" si="35"/>
        <v>1948.4926159375395</v>
      </c>
      <c r="AS27" s="38">
        <f t="shared" si="10"/>
        <v>3457.7835760522935</v>
      </c>
      <c r="AT27" s="37">
        <f t="shared" si="11"/>
        <v>108.84359342095777</v>
      </c>
      <c r="AU27" s="13">
        <f t="shared" si="12"/>
        <v>5609.4192270941858</v>
      </c>
      <c r="AV27">
        <f t="shared" si="36"/>
        <v>324.59048677073417</v>
      </c>
      <c r="AW27" s="13">
        <f t="shared" si="13"/>
        <v>532.10518174559218</v>
      </c>
      <c r="AX27" s="13">
        <f t="shared" si="37"/>
        <v>112.87715790721964</v>
      </c>
      <c r="AY27" s="13">
        <f t="shared" si="14"/>
        <v>20379.984173517129</v>
      </c>
      <c r="AZ27">
        <f t="shared" si="38"/>
        <v>896.72270304249378</v>
      </c>
      <c r="BA27" s="13">
        <f t="shared" si="15"/>
        <v>532.10518174559218</v>
      </c>
      <c r="BB27" s="37">
        <f t="shared" si="16"/>
        <v>124.21689020500847</v>
      </c>
      <c r="BC27" s="13">
        <f t="shared" si="17"/>
        <v>8414.1288406412787</v>
      </c>
      <c r="BD27">
        <f t="shared" si="39"/>
        <v>447.83723022967308</v>
      </c>
      <c r="BE27" s="13">
        <f t="shared" si="18"/>
        <v>533.91624408933046</v>
      </c>
      <c r="BF27" s="13">
        <f t="shared" si="40"/>
        <v>127.76756316826715</v>
      </c>
      <c r="BG27" s="13">
        <f t="shared" si="19"/>
        <v>20379.984173517129</v>
      </c>
      <c r="BH27">
        <f t="shared" si="41"/>
        <v>911.61310830354137</v>
      </c>
      <c r="BI27" s="13">
        <f t="shared" si="20"/>
        <v>533.91624408933046</v>
      </c>
      <c r="BJ27" s="37">
        <f t="shared" si="21"/>
        <v>7.0828933962664289</v>
      </c>
      <c r="BK27" s="13">
        <f t="shared" si="22"/>
        <v>8414.1288406412787</v>
      </c>
      <c r="BL27">
        <f t="shared" si="42"/>
        <v>330.70323342093104</v>
      </c>
      <c r="BM27" s="13">
        <f t="shared" si="23"/>
        <v>10.271511508174452</v>
      </c>
      <c r="BN27" s="13">
        <f t="shared" si="43"/>
        <v>10.633566359525108</v>
      </c>
      <c r="BO27" s="13">
        <f t="shared" si="24"/>
        <v>20379.984173517129</v>
      </c>
      <c r="BP27">
        <f t="shared" si="44"/>
        <v>794.47911149479933</v>
      </c>
      <c r="BQ27" s="13">
        <f t="shared" si="25"/>
        <v>10.271511508174452</v>
      </c>
      <c r="BR27" s="37">
        <f t="shared" si="26"/>
        <v>159.78161370143422</v>
      </c>
      <c r="BS27" s="13">
        <f t="shared" si="27"/>
        <v>8414.1288406412787</v>
      </c>
      <c r="BT27">
        <f t="shared" si="45"/>
        <v>483.40195372609878</v>
      </c>
      <c r="BU27" s="13">
        <f t="shared" si="28"/>
        <v>836.26927694937092</v>
      </c>
      <c r="BV27" s="13">
        <f t="shared" si="46"/>
        <v>163.3322866646929</v>
      </c>
      <c r="BW27" s="13">
        <f t="shared" si="29"/>
        <v>20379.984173517129</v>
      </c>
      <c r="BX27">
        <f t="shared" si="47"/>
        <v>947.17783179996707</v>
      </c>
      <c r="BY27" s="13">
        <f t="shared" si="30"/>
        <v>836.26927694937092</v>
      </c>
    </row>
    <row r="28" spans="1:77" ht="15" x14ac:dyDescent="0.25">
      <c r="B28" s="13">
        <f>Impact!B5</f>
        <v>2.6216119925744596</v>
      </c>
      <c r="C28" s="13">
        <f>Impact!C5</f>
        <v>18.779140046620508</v>
      </c>
      <c r="F28" s="158"/>
      <c r="G28" s="29" t="s">
        <v>117</v>
      </c>
      <c r="H28" s="30">
        <v>1384</v>
      </c>
      <c r="I28" s="30">
        <v>1265</v>
      </c>
      <c r="J28" s="30">
        <v>1268</v>
      </c>
      <c r="K28" s="161"/>
      <c r="L28" s="161"/>
      <c r="M28" s="161"/>
      <c r="N28" s="164"/>
      <c r="O28" s="167"/>
      <c r="P28" s="167"/>
      <c r="Q28" s="161"/>
      <c r="R28" s="164"/>
      <c r="S28" s="171"/>
      <c r="T28" s="171"/>
      <c r="U28" s="171"/>
      <c r="V28" s="174"/>
      <c r="AC28">
        <v>27</v>
      </c>
      <c r="AD28" s="37">
        <f t="shared" si="1"/>
        <v>517.28773978707602</v>
      </c>
      <c r="AE28" s="13">
        <f t="shared" si="2"/>
        <v>14023.548067735466</v>
      </c>
      <c r="AF28">
        <f t="shared" si="48"/>
        <v>1036.6784089624637</v>
      </c>
      <c r="AG28" s="13">
        <f t="shared" si="3"/>
        <v>1616.3024281585481</v>
      </c>
      <c r="AH28" s="13">
        <f t="shared" si="31"/>
        <v>519.87262970432835</v>
      </c>
      <c r="AI28" s="13">
        <f t="shared" si="4"/>
        <v>20379.984173517129</v>
      </c>
      <c r="AJ28">
        <f t="shared" si="32"/>
        <v>1274.6868583531109</v>
      </c>
      <c r="AK28" s="13">
        <f t="shared" si="5"/>
        <v>1616.3024281585481</v>
      </c>
      <c r="AL28" s="37">
        <f t="shared" si="6"/>
        <v>1162.5450724080165</v>
      </c>
      <c r="AM28" s="13">
        <f t="shared" si="7"/>
        <v>16828.257681282557</v>
      </c>
      <c r="AN28">
        <f t="shared" si="33"/>
        <v>1785.8138754184815</v>
      </c>
      <c r="AO28" s="13">
        <f t="shared" si="8"/>
        <v>3457.7835760522935</v>
      </c>
      <c r="AP28" s="13">
        <f t="shared" si="34"/>
        <v>1164.6470708022655</v>
      </c>
      <c r="AQ28" s="13">
        <f t="shared" si="9"/>
        <v>20379.984173517129</v>
      </c>
      <c r="AR28" s="13">
        <f t="shared" si="35"/>
        <v>1919.461299451048</v>
      </c>
      <c r="AS28" s="38">
        <f t="shared" si="10"/>
        <v>3457.7835760522935</v>
      </c>
      <c r="AT28" s="37">
        <f t="shared" si="11"/>
        <v>108.84359342095777</v>
      </c>
      <c r="AU28" s="13">
        <f t="shared" si="12"/>
        <v>5609.4192270941858</v>
      </c>
      <c r="AV28">
        <f t="shared" si="36"/>
        <v>316.59986109111281</v>
      </c>
      <c r="AW28" s="13">
        <f t="shared" si="13"/>
        <v>532.10518174559218</v>
      </c>
      <c r="AX28" s="13">
        <f t="shared" si="37"/>
        <v>112.87715790721964</v>
      </c>
      <c r="AY28" s="13">
        <f t="shared" si="14"/>
        <v>20379.984173517129</v>
      </c>
      <c r="AZ28">
        <f t="shared" si="38"/>
        <v>867.69138655600216</v>
      </c>
      <c r="BA28" s="13">
        <f t="shared" si="15"/>
        <v>532.10518174559218</v>
      </c>
      <c r="BB28" s="37">
        <f t="shared" si="16"/>
        <v>124.21689020500847</v>
      </c>
      <c r="BC28" s="13">
        <f t="shared" si="17"/>
        <v>8414.1288406412787</v>
      </c>
      <c r="BD28">
        <f t="shared" si="39"/>
        <v>435.85129171024096</v>
      </c>
      <c r="BE28" s="13">
        <f t="shared" si="18"/>
        <v>533.91624408933046</v>
      </c>
      <c r="BF28" s="13">
        <f t="shared" si="40"/>
        <v>127.76756316826715</v>
      </c>
      <c r="BG28" s="13">
        <f t="shared" si="19"/>
        <v>20379.984173517129</v>
      </c>
      <c r="BH28">
        <f t="shared" si="41"/>
        <v>882.58179181704963</v>
      </c>
      <c r="BI28" s="13">
        <f t="shared" si="20"/>
        <v>533.91624408933046</v>
      </c>
      <c r="BJ28" s="37">
        <f t="shared" si="21"/>
        <v>7.0828933962664289</v>
      </c>
      <c r="BK28" s="13">
        <f t="shared" si="22"/>
        <v>8414.1288406412787</v>
      </c>
      <c r="BL28">
        <f t="shared" si="42"/>
        <v>318.71729490149897</v>
      </c>
      <c r="BM28" s="13">
        <f t="shared" si="23"/>
        <v>10.271511508174452</v>
      </c>
      <c r="BN28" s="13">
        <f t="shared" si="43"/>
        <v>10.633566359525108</v>
      </c>
      <c r="BO28" s="13">
        <f t="shared" si="24"/>
        <v>20379.984173517129</v>
      </c>
      <c r="BP28">
        <f t="shared" si="44"/>
        <v>765.44779500830771</v>
      </c>
      <c r="BQ28" s="13">
        <f t="shared" si="25"/>
        <v>10.271511508174452</v>
      </c>
      <c r="BR28" s="37">
        <f t="shared" si="26"/>
        <v>159.78161370143422</v>
      </c>
      <c r="BS28" s="13">
        <f t="shared" si="27"/>
        <v>8414.1288406412787</v>
      </c>
      <c r="BT28">
        <f t="shared" si="45"/>
        <v>471.41601520666677</v>
      </c>
      <c r="BU28" s="13">
        <f t="shared" si="28"/>
        <v>836.26927694937092</v>
      </c>
      <c r="BV28" s="13">
        <f t="shared" si="46"/>
        <v>163.3322866646929</v>
      </c>
      <c r="BW28" s="13">
        <f t="shared" si="29"/>
        <v>20379.984173517129</v>
      </c>
      <c r="BX28">
        <f t="shared" si="47"/>
        <v>918.14651531347545</v>
      </c>
      <c r="BY28" s="13">
        <f t="shared" si="30"/>
        <v>836.26927694937092</v>
      </c>
    </row>
    <row r="29" spans="1:77" ht="15" x14ac:dyDescent="0.25">
      <c r="F29" s="159"/>
      <c r="G29" s="33" t="s">
        <v>66</v>
      </c>
      <c r="H29" s="34">
        <f>SUM(H27:H28)</f>
        <v>1659</v>
      </c>
      <c r="I29" s="34">
        <f t="shared" ref="I29:J29" si="59">SUM(I27:I28)</f>
        <v>1469</v>
      </c>
      <c r="J29" s="34">
        <f t="shared" si="59"/>
        <v>1509</v>
      </c>
      <c r="K29" s="162"/>
      <c r="L29" s="162"/>
      <c r="M29" s="162"/>
      <c r="N29" s="165"/>
      <c r="O29" s="168"/>
      <c r="P29" s="168"/>
      <c r="Q29" s="162"/>
      <c r="R29" s="165"/>
      <c r="S29" s="172"/>
      <c r="T29" s="172"/>
      <c r="U29" s="172"/>
      <c r="V29" s="175"/>
      <c r="AC29">
        <v>28</v>
      </c>
      <c r="AD29" s="37">
        <f t="shared" si="1"/>
        <v>517.28773978707602</v>
      </c>
      <c r="AE29" s="13">
        <f t="shared" si="2"/>
        <v>14023.548067735466</v>
      </c>
      <c r="AF29">
        <f t="shared" si="48"/>
        <v>1018.1287422061998</v>
      </c>
      <c r="AG29" s="13">
        <f t="shared" si="3"/>
        <v>1616.3024281585481</v>
      </c>
      <c r="AH29" s="13">
        <f t="shared" si="31"/>
        <v>519.87262970432835</v>
      </c>
      <c r="AI29" s="13">
        <f t="shared" si="4"/>
        <v>20379.984173517129</v>
      </c>
      <c r="AJ29">
        <f t="shared" si="32"/>
        <v>1247.72920732994</v>
      </c>
      <c r="AK29" s="13">
        <f t="shared" si="5"/>
        <v>1616.3024281585481</v>
      </c>
      <c r="AL29" s="37">
        <f t="shared" si="6"/>
        <v>1162.5450724080165</v>
      </c>
      <c r="AM29" s="13">
        <f t="shared" si="7"/>
        <v>16828.257681282557</v>
      </c>
      <c r="AN29">
        <f t="shared" si="33"/>
        <v>1763.5542753109648</v>
      </c>
      <c r="AO29" s="13">
        <f t="shared" si="8"/>
        <v>3457.7835760522935</v>
      </c>
      <c r="AP29" s="13">
        <f t="shared" si="34"/>
        <v>1164.6470708022655</v>
      </c>
      <c r="AQ29" s="13">
        <f t="shared" si="9"/>
        <v>20379.984173517129</v>
      </c>
      <c r="AR29" s="13">
        <f t="shared" si="35"/>
        <v>1892.5036484278771</v>
      </c>
      <c r="AS29" s="38">
        <f t="shared" si="10"/>
        <v>3457.7835760522935</v>
      </c>
      <c r="AT29" s="37">
        <f t="shared" si="11"/>
        <v>108.84359342095777</v>
      </c>
      <c r="AU29" s="13">
        <f t="shared" si="12"/>
        <v>5609.4192270941858</v>
      </c>
      <c r="AV29">
        <f t="shared" si="36"/>
        <v>309.17999438860727</v>
      </c>
      <c r="AW29" s="13">
        <f t="shared" si="13"/>
        <v>532.10518174559218</v>
      </c>
      <c r="AX29" s="13">
        <f t="shared" si="37"/>
        <v>112.87715790721964</v>
      </c>
      <c r="AY29" s="13">
        <f t="shared" si="14"/>
        <v>20379.984173517129</v>
      </c>
      <c r="AZ29">
        <f t="shared" si="38"/>
        <v>840.73373553283136</v>
      </c>
      <c r="BA29" s="13">
        <f t="shared" si="15"/>
        <v>532.10518174559218</v>
      </c>
      <c r="BB29" s="37">
        <f t="shared" si="16"/>
        <v>124.21689020500847</v>
      </c>
      <c r="BC29" s="13">
        <f t="shared" si="17"/>
        <v>8414.1288406412787</v>
      </c>
      <c r="BD29">
        <f t="shared" si="39"/>
        <v>424.72149165648273</v>
      </c>
      <c r="BE29" s="13">
        <f t="shared" si="18"/>
        <v>533.91624408933046</v>
      </c>
      <c r="BF29" s="13">
        <f t="shared" si="40"/>
        <v>127.76756316826715</v>
      </c>
      <c r="BG29" s="13">
        <f t="shared" si="19"/>
        <v>20379.984173517129</v>
      </c>
      <c r="BH29">
        <f t="shared" si="41"/>
        <v>855.62414079387895</v>
      </c>
      <c r="BI29" s="13">
        <f t="shared" si="20"/>
        <v>533.91624408933046</v>
      </c>
      <c r="BJ29" s="37">
        <f t="shared" si="21"/>
        <v>7.0828933962664289</v>
      </c>
      <c r="BK29" s="13">
        <f t="shared" si="22"/>
        <v>8414.1288406412787</v>
      </c>
      <c r="BL29">
        <f t="shared" si="42"/>
        <v>307.58749484774069</v>
      </c>
      <c r="BM29" s="13">
        <f t="shared" si="23"/>
        <v>10.271511508174452</v>
      </c>
      <c r="BN29" s="13">
        <f t="shared" si="43"/>
        <v>10.633566359525108</v>
      </c>
      <c r="BO29" s="13">
        <f t="shared" si="24"/>
        <v>20379.984173517129</v>
      </c>
      <c r="BP29">
        <f t="shared" si="44"/>
        <v>738.49014398513691</v>
      </c>
      <c r="BQ29" s="13">
        <f t="shared" si="25"/>
        <v>10.271511508174452</v>
      </c>
      <c r="BR29" s="37">
        <f t="shared" si="26"/>
        <v>159.78161370143422</v>
      </c>
      <c r="BS29" s="13">
        <f t="shared" si="27"/>
        <v>8414.1288406412787</v>
      </c>
      <c r="BT29">
        <f t="shared" si="45"/>
        <v>460.28621515290843</v>
      </c>
      <c r="BU29" s="13">
        <f t="shared" si="28"/>
        <v>836.26927694937092</v>
      </c>
      <c r="BV29" s="13">
        <f t="shared" si="46"/>
        <v>163.3322866646929</v>
      </c>
      <c r="BW29" s="13">
        <f t="shared" si="29"/>
        <v>20379.984173517129</v>
      </c>
      <c r="BX29">
        <f t="shared" si="47"/>
        <v>891.18886429030465</v>
      </c>
      <c r="BY29" s="13">
        <f t="shared" si="30"/>
        <v>836.26927694937092</v>
      </c>
    </row>
    <row r="30" spans="1:77" x14ac:dyDescent="0.2">
      <c r="AC30">
        <v>29</v>
      </c>
      <c r="AD30" s="37">
        <f t="shared" si="1"/>
        <v>517.28773978707602</v>
      </c>
      <c r="AE30" s="13">
        <f t="shared" si="2"/>
        <v>14023.548067735466</v>
      </c>
      <c r="AF30">
        <f t="shared" si="48"/>
        <v>1000.858362812437</v>
      </c>
      <c r="AG30" s="13">
        <f t="shared" si="3"/>
        <v>1616.3024281585481</v>
      </c>
      <c r="AH30" s="13">
        <f t="shared" si="31"/>
        <v>519.87262970432835</v>
      </c>
      <c r="AI30" s="13">
        <f t="shared" si="4"/>
        <v>20379.984173517129</v>
      </c>
      <c r="AJ30">
        <f t="shared" si="32"/>
        <v>1222.6307046531947</v>
      </c>
      <c r="AK30" s="13">
        <f t="shared" si="5"/>
        <v>1616.3024281585481</v>
      </c>
      <c r="AL30" s="37">
        <f t="shared" si="6"/>
        <v>1162.5450724080165</v>
      </c>
      <c r="AM30" s="13">
        <f t="shared" si="7"/>
        <v>16828.257681282557</v>
      </c>
      <c r="AN30">
        <f t="shared" si="33"/>
        <v>1742.8298200384495</v>
      </c>
      <c r="AO30" s="13">
        <f t="shared" si="8"/>
        <v>3457.7835760522935</v>
      </c>
      <c r="AP30" s="13">
        <f t="shared" si="34"/>
        <v>1164.6470708022655</v>
      </c>
      <c r="AQ30" s="13">
        <f t="shared" si="9"/>
        <v>20379.984173517129</v>
      </c>
      <c r="AR30" s="13">
        <f t="shared" si="35"/>
        <v>1867.4051457511318</v>
      </c>
      <c r="AS30" s="38">
        <f t="shared" si="10"/>
        <v>3457.7835760522935</v>
      </c>
      <c r="AT30" s="37">
        <f t="shared" si="11"/>
        <v>108.84359342095777</v>
      </c>
      <c r="AU30" s="13">
        <f t="shared" si="12"/>
        <v>5609.4192270941858</v>
      </c>
      <c r="AV30">
        <f t="shared" si="36"/>
        <v>302.27184263110212</v>
      </c>
      <c r="AW30" s="13">
        <f t="shared" si="13"/>
        <v>532.10518174559218</v>
      </c>
      <c r="AX30" s="13">
        <f t="shared" si="37"/>
        <v>112.87715790721964</v>
      </c>
      <c r="AY30" s="13">
        <f t="shared" si="14"/>
        <v>20379.984173517129</v>
      </c>
      <c r="AZ30">
        <f t="shared" si="38"/>
        <v>815.63523285608608</v>
      </c>
      <c r="BA30" s="13">
        <f t="shared" si="15"/>
        <v>532.10518174559218</v>
      </c>
      <c r="BB30" s="37">
        <f t="shared" si="16"/>
        <v>124.21689020500847</v>
      </c>
      <c r="BC30" s="13">
        <f t="shared" si="17"/>
        <v>8414.1288406412787</v>
      </c>
      <c r="BD30">
        <f t="shared" si="39"/>
        <v>414.35926402022494</v>
      </c>
      <c r="BE30" s="13">
        <f t="shared" si="18"/>
        <v>533.91624408933046</v>
      </c>
      <c r="BF30" s="13">
        <f t="shared" si="40"/>
        <v>127.76756316826715</v>
      </c>
      <c r="BG30" s="13">
        <f t="shared" si="19"/>
        <v>20379.984173517129</v>
      </c>
      <c r="BH30">
        <f t="shared" si="41"/>
        <v>830.52563811713367</v>
      </c>
      <c r="BI30" s="13">
        <f t="shared" si="20"/>
        <v>533.91624408933046</v>
      </c>
      <c r="BJ30" s="37">
        <f t="shared" si="21"/>
        <v>7.0828933962664289</v>
      </c>
      <c r="BK30" s="13">
        <f t="shared" si="22"/>
        <v>8414.1288406412787</v>
      </c>
      <c r="BL30">
        <f t="shared" si="42"/>
        <v>297.22526721148296</v>
      </c>
      <c r="BM30" s="13">
        <f t="shared" si="23"/>
        <v>10.271511508174452</v>
      </c>
      <c r="BN30" s="13">
        <f t="shared" si="43"/>
        <v>10.633566359525108</v>
      </c>
      <c r="BO30" s="13">
        <f t="shared" si="24"/>
        <v>20379.984173517129</v>
      </c>
      <c r="BP30">
        <f t="shared" si="44"/>
        <v>713.39164130839163</v>
      </c>
      <c r="BQ30" s="13">
        <f t="shared" si="25"/>
        <v>10.271511508174452</v>
      </c>
      <c r="BR30" s="37">
        <f t="shared" si="26"/>
        <v>159.78161370143422</v>
      </c>
      <c r="BS30" s="13">
        <f t="shared" si="27"/>
        <v>8414.1288406412787</v>
      </c>
      <c r="BT30">
        <f t="shared" si="45"/>
        <v>449.92398751665075</v>
      </c>
      <c r="BU30" s="13">
        <f t="shared" si="28"/>
        <v>836.26927694937092</v>
      </c>
      <c r="BV30" s="13">
        <f t="shared" si="46"/>
        <v>163.3322866646929</v>
      </c>
      <c r="BW30" s="13">
        <f t="shared" si="29"/>
        <v>20379.984173517129</v>
      </c>
      <c r="BX30">
        <f t="shared" si="47"/>
        <v>866.09036161355937</v>
      </c>
      <c r="BY30" s="13">
        <f t="shared" si="30"/>
        <v>836.26927694937092</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1"/>
        <v>517.28773978707602</v>
      </c>
      <c r="AE31" s="13">
        <f t="shared" si="2"/>
        <v>14023.548067735466</v>
      </c>
      <c r="AF31">
        <f t="shared" si="48"/>
        <v>984.73934204492491</v>
      </c>
      <c r="AG31" s="13">
        <f t="shared" si="3"/>
        <v>1616.3024281585481</v>
      </c>
      <c r="AH31" s="13">
        <f t="shared" si="31"/>
        <v>519.87262970432835</v>
      </c>
      <c r="AI31" s="13">
        <f t="shared" si="4"/>
        <v>20379.984173517129</v>
      </c>
      <c r="AJ31">
        <f t="shared" si="32"/>
        <v>1199.2054354882325</v>
      </c>
      <c r="AK31" s="13">
        <f t="shared" si="5"/>
        <v>1616.3024281585481</v>
      </c>
      <c r="AL31" s="37">
        <f t="shared" si="6"/>
        <v>1162.5450724080165</v>
      </c>
      <c r="AM31" s="13">
        <f t="shared" si="7"/>
        <v>16828.257681282557</v>
      </c>
      <c r="AN31">
        <f t="shared" si="33"/>
        <v>1723.4869951174351</v>
      </c>
      <c r="AO31" s="13">
        <f t="shared" si="8"/>
        <v>3457.7835760522935</v>
      </c>
      <c r="AP31" s="13">
        <f t="shared" si="34"/>
        <v>1164.6470708022655</v>
      </c>
      <c r="AQ31" s="13">
        <f t="shared" si="9"/>
        <v>20379.984173517129</v>
      </c>
      <c r="AR31" s="13">
        <f t="shared" si="35"/>
        <v>1843.9798765861697</v>
      </c>
      <c r="AS31" s="38">
        <f t="shared" si="10"/>
        <v>3457.7835760522935</v>
      </c>
      <c r="AT31" s="37">
        <f t="shared" si="11"/>
        <v>108.84359342095777</v>
      </c>
      <c r="AU31" s="13">
        <f t="shared" si="12"/>
        <v>5609.4192270941858</v>
      </c>
      <c r="AV31">
        <f t="shared" si="36"/>
        <v>295.82423432409729</v>
      </c>
      <c r="AW31" s="13">
        <f t="shared" si="13"/>
        <v>532.10518174559218</v>
      </c>
      <c r="AX31" s="13">
        <f t="shared" si="37"/>
        <v>112.87715790721964</v>
      </c>
      <c r="AY31" s="13">
        <f t="shared" si="14"/>
        <v>20379.984173517129</v>
      </c>
      <c r="AZ31">
        <f t="shared" si="38"/>
        <v>792.2099636911239</v>
      </c>
      <c r="BA31" s="13">
        <f t="shared" si="15"/>
        <v>532.10518174559218</v>
      </c>
      <c r="BB31" s="37">
        <f t="shared" si="16"/>
        <v>124.21689020500847</v>
      </c>
      <c r="BC31" s="13">
        <f t="shared" si="17"/>
        <v>8414.1288406412787</v>
      </c>
      <c r="BD31">
        <f t="shared" si="39"/>
        <v>404.68785155971773</v>
      </c>
      <c r="BE31" s="13">
        <f t="shared" si="18"/>
        <v>533.91624408933046</v>
      </c>
      <c r="BF31" s="13">
        <f t="shared" si="40"/>
        <v>127.76756316826715</v>
      </c>
      <c r="BG31" s="13">
        <f t="shared" si="19"/>
        <v>20379.984173517129</v>
      </c>
      <c r="BH31">
        <f t="shared" si="41"/>
        <v>807.10036895217149</v>
      </c>
      <c r="BI31" s="13">
        <f t="shared" si="20"/>
        <v>533.91624408933046</v>
      </c>
      <c r="BJ31" s="37">
        <f t="shared" si="21"/>
        <v>7.0828933962664289</v>
      </c>
      <c r="BK31" s="13">
        <f t="shared" si="22"/>
        <v>8414.1288406412787</v>
      </c>
      <c r="BL31">
        <f t="shared" si="42"/>
        <v>287.55385475097574</v>
      </c>
      <c r="BM31" s="13">
        <f t="shared" si="23"/>
        <v>10.271511508174452</v>
      </c>
      <c r="BN31" s="13">
        <f t="shared" si="43"/>
        <v>10.633566359525108</v>
      </c>
      <c r="BO31" s="13">
        <f t="shared" si="24"/>
        <v>20379.984173517129</v>
      </c>
      <c r="BP31">
        <f t="shared" si="44"/>
        <v>689.96637214342945</v>
      </c>
      <c r="BQ31" s="13">
        <f t="shared" si="25"/>
        <v>10.271511508174452</v>
      </c>
      <c r="BR31" s="37">
        <f t="shared" si="26"/>
        <v>159.78161370143422</v>
      </c>
      <c r="BS31" s="13">
        <f t="shared" si="27"/>
        <v>8414.1288406412787</v>
      </c>
      <c r="BT31">
        <f t="shared" si="45"/>
        <v>440.25257505614354</v>
      </c>
      <c r="BU31" s="13">
        <f t="shared" si="28"/>
        <v>836.26927694937092</v>
      </c>
      <c r="BV31" s="13">
        <f t="shared" si="46"/>
        <v>163.3322866646929</v>
      </c>
      <c r="BW31" s="13">
        <f t="shared" si="29"/>
        <v>20379.984173517129</v>
      </c>
      <c r="BX31">
        <f t="shared" si="47"/>
        <v>842.66509244859719</v>
      </c>
      <c r="BY31" s="13">
        <f t="shared" si="30"/>
        <v>836.26927694937092</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1"/>
        <v>517.28773978707602</v>
      </c>
      <c r="AE32" s="13">
        <f t="shared" si="2"/>
        <v>14023.548067735466</v>
      </c>
      <c r="AF32">
        <f t="shared" si="48"/>
        <v>969.6602581011233</v>
      </c>
      <c r="AG32" s="13">
        <f t="shared" si="3"/>
        <v>1616.3024281585481</v>
      </c>
      <c r="AH32" s="13">
        <f t="shared" si="31"/>
        <v>519.87262970432835</v>
      </c>
      <c r="AI32" s="13">
        <f t="shared" si="4"/>
        <v>20379.984173517129</v>
      </c>
      <c r="AJ32">
        <f t="shared" si="32"/>
        <v>1177.2914740113324</v>
      </c>
      <c r="AK32" s="13">
        <f t="shared" si="5"/>
        <v>1616.3024281585481</v>
      </c>
      <c r="AL32" s="37">
        <f t="shared" si="6"/>
        <v>1162.5450724080165</v>
      </c>
      <c r="AM32" s="13">
        <f t="shared" si="7"/>
        <v>16828.257681282557</v>
      </c>
      <c r="AN32">
        <f t="shared" si="33"/>
        <v>1705.3920943848732</v>
      </c>
      <c r="AO32" s="13">
        <f t="shared" si="8"/>
        <v>3457.7835760522935</v>
      </c>
      <c r="AP32" s="13">
        <f t="shared" si="34"/>
        <v>1164.6470708022655</v>
      </c>
      <c r="AQ32" s="13">
        <f t="shared" si="9"/>
        <v>20379.984173517129</v>
      </c>
      <c r="AR32" s="13">
        <f t="shared" si="35"/>
        <v>1822.0659151092696</v>
      </c>
      <c r="AS32" s="38">
        <f t="shared" si="10"/>
        <v>3457.7835760522935</v>
      </c>
      <c r="AT32" s="37">
        <f t="shared" si="11"/>
        <v>108.84359342095777</v>
      </c>
      <c r="AU32" s="13">
        <f t="shared" si="12"/>
        <v>5609.4192270941858</v>
      </c>
      <c r="AV32">
        <f t="shared" si="36"/>
        <v>289.79260074657668</v>
      </c>
      <c r="AW32" s="13">
        <f t="shared" si="13"/>
        <v>532.10518174559218</v>
      </c>
      <c r="AX32" s="13">
        <f t="shared" si="37"/>
        <v>112.87715790721964</v>
      </c>
      <c r="AY32" s="13">
        <f t="shared" si="14"/>
        <v>20379.984173517129</v>
      </c>
      <c r="AZ32">
        <f t="shared" si="38"/>
        <v>770.29600221422379</v>
      </c>
      <c r="BA32" s="13">
        <f t="shared" si="15"/>
        <v>532.10518174559218</v>
      </c>
      <c r="BB32" s="37">
        <f t="shared" si="16"/>
        <v>124.21689020500847</v>
      </c>
      <c r="BC32" s="13">
        <f t="shared" si="17"/>
        <v>8414.1288406412787</v>
      </c>
      <c r="BD32">
        <f t="shared" si="39"/>
        <v>395.64040119343679</v>
      </c>
      <c r="BE32" s="13">
        <f t="shared" si="18"/>
        <v>533.91624408933046</v>
      </c>
      <c r="BF32" s="13">
        <f t="shared" si="40"/>
        <v>127.76756316826715</v>
      </c>
      <c r="BG32" s="13">
        <f t="shared" si="19"/>
        <v>20379.984173517129</v>
      </c>
      <c r="BH32">
        <f t="shared" si="41"/>
        <v>785.18640747527138</v>
      </c>
      <c r="BI32" s="13">
        <f t="shared" si="20"/>
        <v>533.91624408933046</v>
      </c>
      <c r="BJ32" s="37">
        <f t="shared" si="21"/>
        <v>7.0828933962664289</v>
      </c>
      <c r="BK32" s="13">
        <f t="shared" si="22"/>
        <v>8414.1288406412787</v>
      </c>
      <c r="BL32">
        <f t="shared" si="42"/>
        <v>278.5064043846948</v>
      </c>
      <c r="BM32" s="13">
        <f t="shared" si="23"/>
        <v>10.271511508174452</v>
      </c>
      <c r="BN32" s="13">
        <f t="shared" si="43"/>
        <v>10.633566359525108</v>
      </c>
      <c r="BO32" s="13">
        <f t="shared" si="24"/>
        <v>20379.984173517129</v>
      </c>
      <c r="BP32">
        <f t="shared" si="44"/>
        <v>668.05241066652934</v>
      </c>
      <c r="BQ32" s="13">
        <f t="shared" si="25"/>
        <v>10.271511508174452</v>
      </c>
      <c r="BR32" s="37">
        <f t="shared" si="26"/>
        <v>159.78161370143422</v>
      </c>
      <c r="BS32" s="13">
        <f t="shared" si="27"/>
        <v>8414.1288406412787</v>
      </c>
      <c r="BT32">
        <f t="shared" si="45"/>
        <v>431.2051246898626</v>
      </c>
      <c r="BU32" s="13">
        <f t="shared" si="28"/>
        <v>836.26927694937092</v>
      </c>
      <c r="BV32" s="13">
        <f t="shared" si="46"/>
        <v>163.3322866646929</v>
      </c>
      <c r="BW32" s="13">
        <f t="shared" si="29"/>
        <v>20379.984173517129</v>
      </c>
      <c r="BX32">
        <f t="shared" si="47"/>
        <v>820.75113097169708</v>
      </c>
      <c r="BY32" s="13">
        <f t="shared" si="30"/>
        <v>836.26927694937092</v>
      </c>
    </row>
    <row r="33" spans="1:77" x14ac:dyDescent="0.2">
      <c r="AC33">
        <v>32</v>
      </c>
      <c r="AD33" s="37">
        <f t="shared" si="1"/>
        <v>517.28773978707602</v>
      </c>
      <c r="AE33" s="13">
        <f t="shared" si="2"/>
        <v>14023.548067735466</v>
      </c>
      <c r="AF33">
        <f t="shared" si="48"/>
        <v>955.5236169038094</v>
      </c>
      <c r="AG33" s="13">
        <f t="shared" si="3"/>
        <v>1616.3024281585481</v>
      </c>
      <c r="AH33" s="13">
        <f t="shared" si="31"/>
        <v>519.87262970432835</v>
      </c>
      <c r="AI33" s="13">
        <f t="shared" si="4"/>
        <v>20379.984173517129</v>
      </c>
      <c r="AJ33">
        <f t="shared" si="32"/>
        <v>1156.7471351267386</v>
      </c>
      <c r="AK33" s="13">
        <f t="shared" si="5"/>
        <v>1616.3024281585481</v>
      </c>
      <c r="AL33" s="37">
        <f t="shared" si="6"/>
        <v>1162.5450724080165</v>
      </c>
      <c r="AM33" s="13">
        <f t="shared" si="7"/>
        <v>16828.257681282557</v>
      </c>
      <c r="AN33">
        <f t="shared" si="33"/>
        <v>1688.4281249480964</v>
      </c>
      <c r="AO33" s="13">
        <f t="shared" si="8"/>
        <v>3457.7835760522935</v>
      </c>
      <c r="AP33" s="13">
        <f t="shared" si="34"/>
        <v>1164.6470708022655</v>
      </c>
      <c r="AQ33" s="13">
        <f t="shared" si="9"/>
        <v>20379.984173517129</v>
      </c>
      <c r="AR33" s="13">
        <f t="shared" si="35"/>
        <v>1801.5215762246758</v>
      </c>
      <c r="AS33" s="38">
        <f t="shared" si="10"/>
        <v>3457.7835760522935</v>
      </c>
      <c r="AT33" s="37">
        <f t="shared" si="11"/>
        <v>108.84359342095777</v>
      </c>
      <c r="AU33" s="13">
        <f t="shared" si="12"/>
        <v>5609.4192270941858</v>
      </c>
      <c r="AV33">
        <f t="shared" si="36"/>
        <v>284.13794426765105</v>
      </c>
      <c r="AW33" s="13">
        <f t="shared" si="13"/>
        <v>532.10518174559218</v>
      </c>
      <c r="AX33" s="13">
        <f t="shared" si="37"/>
        <v>112.87715790721964</v>
      </c>
      <c r="AY33" s="13">
        <f t="shared" si="14"/>
        <v>20379.984173517129</v>
      </c>
      <c r="AZ33">
        <f t="shared" si="38"/>
        <v>749.75166332962988</v>
      </c>
      <c r="BA33" s="13">
        <f t="shared" si="15"/>
        <v>532.10518174559218</v>
      </c>
      <c r="BB33" s="37">
        <f t="shared" si="16"/>
        <v>124.21689020500847</v>
      </c>
      <c r="BC33" s="13">
        <f t="shared" si="17"/>
        <v>8414.1288406412787</v>
      </c>
      <c r="BD33">
        <f t="shared" si="39"/>
        <v>387.1584164750484</v>
      </c>
      <c r="BE33" s="13">
        <f t="shared" si="18"/>
        <v>533.91624408933046</v>
      </c>
      <c r="BF33" s="13">
        <f t="shared" si="40"/>
        <v>127.76756316826715</v>
      </c>
      <c r="BG33" s="13">
        <f t="shared" si="19"/>
        <v>20379.984173517129</v>
      </c>
      <c r="BH33">
        <f t="shared" si="41"/>
        <v>764.64206859067735</v>
      </c>
      <c r="BI33" s="13">
        <f t="shared" si="20"/>
        <v>533.91624408933046</v>
      </c>
      <c r="BJ33" s="37">
        <f t="shared" si="21"/>
        <v>7.0828933962664289</v>
      </c>
      <c r="BK33" s="13">
        <f t="shared" si="22"/>
        <v>8414.1288406412787</v>
      </c>
      <c r="BL33">
        <f t="shared" si="42"/>
        <v>270.02441966630641</v>
      </c>
      <c r="BM33" s="13">
        <f t="shared" si="23"/>
        <v>10.271511508174452</v>
      </c>
      <c r="BN33" s="13">
        <f t="shared" si="43"/>
        <v>10.633566359525108</v>
      </c>
      <c r="BO33" s="13">
        <f t="shared" si="24"/>
        <v>20379.984173517129</v>
      </c>
      <c r="BP33">
        <f t="shared" si="44"/>
        <v>647.50807178193543</v>
      </c>
      <c r="BQ33" s="13">
        <f t="shared" si="25"/>
        <v>10.271511508174452</v>
      </c>
      <c r="BR33" s="37">
        <f t="shared" si="26"/>
        <v>159.78161370143422</v>
      </c>
      <c r="BS33" s="13">
        <f t="shared" si="27"/>
        <v>8414.1288406412787</v>
      </c>
      <c r="BT33">
        <f t="shared" si="45"/>
        <v>422.72313997147421</v>
      </c>
      <c r="BU33" s="13">
        <f t="shared" si="28"/>
        <v>836.26927694937092</v>
      </c>
      <c r="BV33" s="13">
        <f t="shared" si="46"/>
        <v>163.3322866646929</v>
      </c>
      <c r="BW33" s="13">
        <f t="shared" si="29"/>
        <v>20379.984173517129</v>
      </c>
      <c r="BX33">
        <f t="shared" si="47"/>
        <v>800.20679208710317</v>
      </c>
      <c r="BY33" s="13">
        <f t="shared" si="30"/>
        <v>836.26927694937092</v>
      </c>
    </row>
    <row r="34" spans="1:77" x14ac:dyDescent="0.2">
      <c r="B34" s="179" t="s">
        <v>112</v>
      </c>
      <c r="C34" s="180"/>
      <c r="D34" s="179" t="s">
        <v>113</v>
      </c>
      <c r="E34" s="180"/>
      <c r="F34" s="179" t="s">
        <v>152</v>
      </c>
      <c r="G34" s="181"/>
      <c r="H34" s="179" t="s">
        <v>115</v>
      </c>
      <c r="I34" s="181"/>
      <c r="J34" s="179" t="s">
        <v>153</v>
      </c>
      <c r="K34" s="181"/>
      <c r="L34" s="179" t="s">
        <v>117</v>
      </c>
      <c r="M34" s="181"/>
      <c r="N34" t="s">
        <v>28</v>
      </c>
      <c r="Q34" s="28"/>
      <c r="AC34">
        <v>33</v>
      </c>
      <c r="AD34" s="37">
        <f t="shared" si="1"/>
        <v>517.28773978707602</v>
      </c>
      <c r="AE34" s="13">
        <f t="shared" si="2"/>
        <v>14023.548067735466</v>
      </c>
      <c r="AF34">
        <f t="shared" si="48"/>
        <v>942.24374183966597</v>
      </c>
      <c r="AG34" s="13">
        <f t="shared" si="3"/>
        <v>1616.3024281585481</v>
      </c>
      <c r="AH34" s="13">
        <f t="shared" si="31"/>
        <v>519.87262970432835</v>
      </c>
      <c r="AI34" s="13">
        <f t="shared" si="4"/>
        <v>20379.984173517129</v>
      </c>
      <c r="AJ34">
        <f t="shared" si="32"/>
        <v>1137.447907689696</v>
      </c>
      <c r="AK34" s="13">
        <f t="shared" si="5"/>
        <v>1616.3024281585481</v>
      </c>
      <c r="AL34" s="37">
        <f t="shared" si="6"/>
        <v>1162.5450724080165</v>
      </c>
      <c r="AM34" s="13">
        <f t="shared" si="7"/>
        <v>16828.257681282557</v>
      </c>
      <c r="AN34">
        <f t="shared" si="33"/>
        <v>1672.4922748711242</v>
      </c>
      <c r="AO34" s="13">
        <f t="shared" si="8"/>
        <v>3457.7835760522935</v>
      </c>
      <c r="AP34" s="13">
        <f t="shared" si="34"/>
        <v>1164.6470708022655</v>
      </c>
      <c r="AQ34" s="13">
        <f t="shared" si="9"/>
        <v>20379.984173517129</v>
      </c>
      <c r="AR34" s="13">
        <f t="shared" si="35"/>
        <v>1782.2223487876331</v>
      </c>
      <c r="AS34" s="38">
        <f t="shared" si="10"/>
        <v>3457.7835760522935</v>
      </c>
      <c r="AT34" s="37">
        <f t="shared" si="11"/>
        <v>108.84359342095777</v>
      </c>
      <c r="AU34" s="13">
        <f t="shared" si="12"/>
        <v>5609.4192270941858</v>
      </c>
      <c r="AV34">
        <f t="shared" si="36"/>
        <v>278.82599424199373</v>
      </c>
      <c r="AW34" s="13">
        <f t="shared" si="13"/>
        <v>532.10518174559218</v>
      </c>
      <c r="AX34" s="13">
        <f t="shared" si="37"/>
        <v>112.87715790721964</v>
      </c>
      <c r="AY34" s="13">
        <f t="shared" si="14"/>
        <v>20379.984173517129</v>
      </c>
      <c r="AZ34">
        <f t="shared" si="38"/>
        <v>730.45243589258712</v>
      </c>
      <c r="BA34" s="13">
        <f t="shared" si="15"/>
        <v>532.10518174559218</v>
      </c>
      <c r="BB34" s="37">
        <f t="shared" si="16"/>
        <v>124.21689020500847</v>
      </c>
      <c r="BC34" s="13">
        <f t="shared" si="17"/>
        <v>8414.1288406412787</v>
      </c>
      <c r="BD34">
        <f t="shared" si="39"/>
        <v>379.19049143656235</v>
      </c>
      <c r="BE34" s="13">
        <f t="shared" si="18"/>
        <v>533.91624408933046</v>
      </c>
      <c r="BF34" s="13">
        <f t="shared" si="40"/>
        <v>127.76756316826715</v>
      </c>
      <c r="BG34" s="13">
        <f t="shared" si="19"/>
        <v>20379.984173517129</v>
      </c>
      <c r="BH34">
        <f t="shared" si="41"/>
        <v>745.34284115363471</v>
      </c>
      <c r="BI34" s="13">
        <f t="shared" si="20"/>
        <v>533.91624408933046</v>
      </c>
      <c r="BJ34" s="37">
        <f t="shared" si="21"/>
        <v>7.0828933962664289</v>
      </c>
      <c r="BK34" s="13">
        <f t="shared" si="22"/>
        <v>8414.1288406412787</v>
      </c>
      <c r="BL34">
        <f t="shared" si="42"/>
        <v>262.05649462782031</v>
      </c>
      <c r="BM34" s="13">
        <f t="shared" si="23"/>
        <v>10.271511508174452</v>
      </c>
      <c r="BN34" s="13">
        <f t="shared" si="43"/>
        <v>10.633566359525108</v>
      </c>
      <c r="BO34" s="13">
        <f t="shared" si="24"/>
        <v>20379.984173517129</v>
      </c>
      <c r="BP34">
        <f t="shared" si="44"/>
        <v>628.20884434489267</v>
      </c>
      <c r="BQ34" s="13">
        <f t="shared" si="25"/>
        <v>10.271511508174452</v>
      </c>
      <c r="BR34" s="37">
        <f t="shared" si="26"/>
        <v>159.78161370143422</v>
      </c>
      <c r="BS34" s="13">
        <f t="shared" si="27"/>
        <v>8414.1288406412787</v>
      </c>
      <c r="BT34">
        <f t="shared" si="45"/>
        <v>414.75521493298811</v>
      </c>
      <c r="BU34" s="13">
        <f t="shared" si="28"/>
        <v>836.26927694937092</v>
      </c>
      <c r="BV34" s="13">
        <f t="shared" si="46"/>
        <v>163.3322866646929</v>
      </c>
      <c r="BW34" s="13">
        <f t="shared" si="29"/>
        <v>20379.984173517129</v>
      </c>
      <c r="BX34">
        <f t="shared" si="47"/>
        <v>780.90756465006041</v>
      </c>
      <c r="BY34" s="13">
        <f t="shared" si="30"/>
        <v>836.26927694937092</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1"/>
        <v>517.28773978707602</v>
      </c>
      <c r="AE35" s="13">
        <f t="shared" si="2"/>
        <v>14023.548067735466</v>
      </c>
      <c r="AF35">
        <f t="shared" si="48"/>
        <v>929.74503589694268</v>
      </c>
      <c r="AG35" s="13">
        <f t="shared" si="3"/>
        <v>1616.3024281585481</v>
      </c>
      <c r="AH35" s="13">
        <f t="shared" si="31"/>
        <v>519.87262970432835</v>
      </c>
      <c r="AI35" s="13">
        <f t="shared" si="4"/>
        <v>20379.984173517129</v>
      </c>
      <c r="AJ35">
        <f t="shared" si="32"/>
        <v>1119.2839289254202</v>
      </c>
      <c r="AK35" s="13">
        <f t="shared" si="5"/>
        <v>1616.3024281585481</v>
      </c>
      <c r="AL35" s="37">
        <f t="shared" si="6"/>
        <v>1162.5450724080165</v>
      </c>
      <c r="AM35" s="13">
        <f t="shared" si="7"/>
        <v>16828.257681282557</v>
      </c>
      <c r="AN35">
        <f t="shared" si="33"/>
        <v>1657.4938277398564</v>
      </c>
      <c r="AO35" s="13">
        <f t="shared" si="8"/>
        <v>3457.7835760522935</v>
      </c>
      <c r="AP35" s="13">
        <f t="shared" si="34"/>
        <v>1164.6470708022655</v>
      </c>
      <c r="AQ35" s="13">
        <f t="shared" si="9"/>
        <v>20379.984173517129</v>
      </c>
      <c r="AR35" s="13">
        <f t="shared" si="35"/>
        <v>1764.0583700233574</v>
      </c>
      <c r="AS35" s="38">
        <f t="shared" si="10"/>
        <v>3457.7835760522935</v>
      </c>
      <c r="AT35" s="37">
        <f t="shared" si="11"/>
        <v>108.84359342095777</v>
      </c>
      <c r="AU35" s="13">
        <f t="shared" si="12"/>
        <v>5609.4192270941858</v>
      </c>
      <c r="AV35">
        <f t="shared" si="36"/>
        <v>273.82651186490443</v>
      </c>
      <c r="AW35" s="13">
        <f t="shared" si="13"/>
        <v>532.10518174559218</v>
      </c>
      <c r="AX35" s="13">
        <f t="shared" si="37"/>
        <v>112.87715790721964</v>
      </c>
      <c r="AY35" s="13">
        <f t="shared" si="14"/>
        <v>20379.984173517129</v>
      </c>
      <c r="AZ35">
        <f t="shared" si="38"/>
        <v>712.28845712831162</v>
      </c>
      <c r="BA35" s="13">
        <f t="shared" si="15"/>
        <v>532.10518174559218</v>
      </c>
      <c r="BB35" s="37">
        <f t="shared" si="16"/>
        <v>124.21689020500847</v>
      </c>
      <c r="BC35" s="13">
        <f t="shared" si="17"/>
        <v>8414.1288406412787</v>
      </c>
      <c r="BD35">
        <f t="shared" si="39"/>
        <v>371.69126787092841</v>
      </c>
      <c r="BE35" s="13">
        <f t="shared" si="18"/>
        <v>533.91624408933046</v>
      </c>
      <c r="BF35" s="13">
        <f t="shared" si="40"/>
        <v>127.76756316826715</v>
      </c>
      <c r="BG35" s="13">
        <f t="shared" si="19"/>
        <v>20379.984173517129</v>
      </c>
      <c r="BH35">
        <f t="shared" si="41"/>
        <v>727.17886238935921</v>
      </c>
      <c r="BI35" s="13">
        <f t="shared" si="20"/>
        <v>533.91624408933046</v>
      </c>
      <c r="BJ35" s="37">
        <f t="shared" si="21"/>
        <v>7.0828933962664289</v>
      </c>
      <c r="BK35" s="13">
        <f t="shared" si="22"/>
        <v>8414.1288406412787</v>
      </c>
      <c r="BL35">
        <f t="shared" si="42"/>
        <v>254.5572710621864</v>
      </c>
      <c r="BM35" s="13">
        <f t="shared" si="23"/>
        <v>10.271511508174452</v>
      </c>
      <c r="BN35" s="13">
        <f t="shared" si="43"/>
        <v>10.633566359525108</v>
      </c>
      <c r="BO35" s="13">
        <f t="shared" si="24"/>
        <v>20379.984173517129</v>
      </c>
      <c r="BP35">
        <f t="shared" si="44"/>
        <v>610.04486558061717</v>
      </c>
      <c r="BQ35" s="13">
        <f t="shared" si="25"/>
        <v>10.271511508174452</v>
      </c>
      <c r="BR35" s="37">
        <f t="shared" si="26"/>
        <v>159.78161370143422</v>
      </c>
      <c r="BS35" s="13">
        <f t="shared" si="27"/>
        <v>8414.1288406412787</v>
      </c>
      <c r="BT35">
        <f t="shared" si="45"/>
        <v>407.25599136735423</v>
      </c>
      <c r="BU35" s="13">
        <f t="shared" si="28"/>
        <v>836.26927694937092</v>
      </c>
      <c r="BV35" s="13">
        <f t="shared" si="46"/>
        <v>163.3322866646929</v>
      </c>
      <c r="BW35" s="13">
        <f t="shared" si="29"/>
        <v>20379.984173517129</v>
      </c>
      <c r="BX35">
        <f t="shared" si="47"/>
        <v>762.74358588578491</v>
      </c>
      <c r="BY35" s="13">
        <f t="shared" si="30"/>
        <v>836.26927694937092</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1"/>
        <v>517.28773978707602</v>
      </c>
      <c r="AE36" s="13">
        <f t="shared" si="2"/>
        <v>14023.548067735466</v>
      </c>
      <c r="AF36">
        <f t="shared" si="48"/>
        <v>917.96054172237507</v>
      </c>
      <c r="AG36" s="13">
        <f t="shared" si="3"/>
        <v>1616.3024281585481</v>
      </c>
      <c r="AH36" s="13">
        <f t="shared" si="31"/>
        <v>519.87262970432835</v>
      </c>
      <c r="AI36" s="13">
        <f t="shared" si="4"/>
        <v>20379.984173517129</v>
      </c>
      <c r="AJ36">
        <f t="shared" si="32"/>
        <v>1102.1578918048176</v>
      </c>
      <c r="AK36" s="13">
        <f t="shared" si="5"/>
        <v>1616.3024281585481</v>
      </c>
      <c r="AL36" s="37">
        <f t="shared" si="6"/>
        <v>1162.5450724080165</v>
      </c>
      <c r="AM36" s="13">
        <f t="shared" si="7"/>
        <v>16828.257681282557</v>
      </c>
      <c r="AN36">
        <f t="shared" si="33"/>
        <v>1643.3524347303753</v>
      </c>
      <c r="AO36" s="13">
        <f t="shared" si="8"/>
        <v>3457.7835760522935</v>
      </c>
      <c r="AP36" s="13">
        <f t="shared" si="34"/>
        <v>1164.6470708022655</v>
      </c>
      <c r="AQ36" s="13">
        <f t="shared" si="9"/>
        <v>20379.984173517129</v>
      </c>
      <c r="AR36" s="13">
        <f t="shared" si="35"/>
        <v>1746.9323329027548</v>
      </c>
      <c r="AS36" s="38">
        <f t="shared" si="10"/>
        <v>3457.7835760522935</v>
      </c>
      <c r="AT36" s="37">
        <f t="shared" si="11"/>
        <v>108.84359342095777</v>
      </c>
      <c r="AU36" s="13">
        <f t="shared" si="12"/>
        <v>5609.4192270941858</v>
      </c>
      <c r="AV36">
        <f t="shared" si="36"/>
        <v>269.11271419507739</v>
      </c>
      <c r="AW36" s="13">
        <f t="shared" si="13"/>
        <v>532.10518174559218</v>
      </c>
      <c r="AX36" s="13">
        <f t="shared" si="37"/>
        <v>112.87715790721964</v>
      </c>
      <c r="AY36" s="13">
        <f t="shared" si="14"/>
        <v>20379.984173517129</v>
      </c>
      <c r="AZ36">
        <f t="shared" si="38"/>
        <v>695.16242000770899</v>
      </c>
      <c r="BA36" s="13">
        <f t="shared" si="15"/>
        <v>532.10518174559218</v>
      </c>
      <c r="BB36" s="37">
        <f t="shared" si="16"/>
        <v>124.21689020500847</v>
      </c>
      <c r="BC36" s="13">
        <f t="shared" si="17"/>
        <v>8414.1288406412787</v>
      </c>
      <c r="BD36">
        <f t="shared" si="39"/>
        <v>364.62057136618785</v>
      </c>
      <c r="BE36" s="13">
        <f t="shared" si="18"/>
        <v>533.91624408933046</v>
      </c>
      <c r="BF36" s="13">
        <f t="shared" si="40"/>
        <v>127.76756316826715</v>
      </c>
      <c r="BG36" s="13">
        <f t="shared" si="19"/>
        <v>20379.984173517129</v>
      </c>
      <c r="BH36">
        <f t="shared" si="41"/>
        <v>710.05282526875658</v>
      </c>
      <c r="BI36" s="13">
        <f t="shared" si="20"/>
        <v>533.91624408933046</v>
      </c>
      <c r="BJ36" s="37">
        <f t="shared" si="21"/>
        <v>7.0828933962664289</v>
      </c>
      <c r="BK36" s="13">
        <f t="shared" si="22"/>
        <v>8414.1288406412787</v>
      </c>
      <c r="BL36">
        <f t="shared" si="42"/>
        <v>247.48657455744581</v>
      </c>
      <c r="BM36" s="13">
        <f t="shared" si="23"/>
        <v>10.271511508174452</v>
      </c>
      <c r="BN36" s="13">
        <f t="shared" si="43"/>
        <v>10.633566359525108</v>
      </c>
      <c r="BO36" s="13">
        <f t="shared" si="24"/>
        <v>20379.984173517129</v>
      </c>
      <c r="BP36">
        <f t="shared" si="44"/>
        <v>592.91882846001454</v>
      </c>
      <c r="BQ36" s="13">
        <f t="shared" si="25"/>
        <v>10.271511508174452</v>
      </c>
      <c r="BR36" s="37">
        <f t="shared" si="26"/>
        <v>159.78161370143422</v>
      </c>
      <c r="BS36" s="13">
        <f t="shared" si="27"/>
        <v>8414.1288406412787</v>
      </c>
      <c r="BT36">
        <f t="shared" si="45"/>
        <v>400.1852948626136</v>
      </c>
      <c r="BU36" s="13">
        <f t="shared" si="28"/>
        <v>836.26927694937092</v>
      </c>
      <c r="BV36" s="13">
        <f t="shared" si="46"/>
        <v>163.3322866646929</v>
      </c>
      <c r="BW36" s="13">
        <f t="shared" si="29"/>
        <v>20379.984173517129</v>
      </c>
      <c r="BX36">
        <f t="shared" si="47"/>
        <v>745.61754876518228</v>
      </c>
      <c r="BY36" s="13">
        <f t="shared" si="30"/>
        <v>836.26927694937092</v>
      </c>
    </row>
    <row r="37" spans="1:77" x14ac:dyDescent="0.2">
      <c r="A37" s="20" t="s">
        <v>160</v>
      </c>
      <c r="B37" s="35">
        <f>ROUNDUP($V$2/'[3]DU LCI'!$C$7/B36,0)+2</f>
        <v>5</v>
      </c>
      <c r="C37" s="36">
        <f>ROUNDUP($V$2/'[3]DU LCI'!$D$7/C36,0)</f>
        <v>1</v>
      </c>
      <c r="D37" s="35">
        <f>ROUNDUP($V$8/'[3]DU LCI'!$C$7/D36,0)+2</f>
        <v>6</v>
      </c>
      <c r="E37" s="36">
        <f>ROUNDUP($V$8/'[3]DU LCI'!$D$7/E36,0)</f>
        <v>1</v>
      </c>
      <c r="F37" s="35">
        <f>ROUNDUP($V$15/'[3]DU LCI'!$C$7/F36,0)+1</f>
        <v>2</v>
      </c>
      <c r="G37" s="36">
        <f>ROUNDUP($V$15/'[3]DU LCI'!$D$7/G36,0)</f>
        <v>1</v>
      </c>
      <c r="H37" s="35">
        <f>ROUNDUP($V$19/'[3]DU LCI'!$C$7/H36,0)+1</f>
        <v>3</v>
      </c>
      <c r="I37" s="36">
        <f>ROUNDUP($V$19/'[3]DU LCI'!$D$7/I36,0)</f>
        <v>1</v>
      </c>
      <c r="J37" s="35">
        <f>ROUNDUP($V$23/'[3]DU LCI'!$C$7/J36,0)+1</f>
        <v>3</v>
      </c>
      <c r="K37" s="36">
        <f>ROUNDUP($V$23/'[3]DU LCI'!$D$7/K36,0)</f>
        <v>1</v>
      </c>
      <c r="L37" s="35">
        <f>ROUNDUP($V$27/'[3]DU LCI'!$C$7/L36,0)+1</f>
        <v>3</v>
      </c>
      <c r="M37" s="36">
        <f>ROUNDUP($V$27/'[3]DU LCI'!$D$7/M36,0)</f>
        <v>1</v>
      </c>
      <c r="AC37">
        <v>36</v>
      </c>
      <c r="AD37" s="37">
        <f t="shared" si="1"/>
        <v>517.28773978707602</v>
      </c>
      <c r="AE37" s="13">
        <f t="shared" si="2"/>
        <v>14023.548067735466</v>
      </c>
      <c r="AF37">
        <f t="shared" si="48"/>
        <v>906.83074166861672</v>
      </c>
      <c r="AG37" s="13">
        <f t="shared" si="3"/>
        <v>1616.3024281585481</v>
      </c>
      <c r="AH37" s="13">
        <f t="shared" si="31"/>
        <v>519.87262970432835</v>
      </c>
      <c r="AI37" s="13">
        <f t="shared" si="4"/>
        <v>20379.984173517129</v>
      </c>
      <c r="AJ37">
        <f t="shared" si="32"/>
        <v>1085.9833011909152</v>
      </c>
      <c r="AK37" s="13">
        <f t="shared" si="5"/>
        <v>1616.3024281585481</v>
      </c>
      <c r="AL37" s="37">
        <f t="shared" si="6"/>
        <v>1162.5450724080165</v>
      </c>
      <c r="AM37" s="13">
        <f t="shared" si="7"/>
        <v>16828.257681282557</v>
      </c>
      <c r="AN37">
        <f t="shared" si="33"/>
        <v>1629.9966746658654</v>
      </c>
      <c r="AO37" s="13">
        <f t="shared" si="8"/>
        <v>3457.7835760522935</v>
      </c>
      <c r="AP37" s="13">
        <f t="shared" si="34"/>
        <v>1164.6470708022655</v>
      </c>
      <c r="AQ37" s="13">
        <f t="shared" si="9"/>
        <v>20379.984173517129</v>
      </c>
      <c r="AR37" s="13">
        <f t="shared" si="35"/>
        <v>1730.7577422888523</v>
      </c>
      <c r="AS37" s="38">
        <f t="shared" si="10"/>
        <v>3457.7835760522935</v>
      </c>
      <c r="AT37" s="37">
        <f t="shared" si="11"/>
        <v>108.84359342095777</v>
      </c>
      <c r="AU37" s="13">
        <f t="shared" si="12"/>
        <v>5609.4192270941858</v>
      </c>
      <c r="AV37">
        <f t="shared" si="36"/>
        <v>264.660794173574</v>
      </c>
      <c r="AW37" s="13">
        <f t="shared" si="13"/>
        <v>532.10518174559218</v>
      </c>
      <c r="AX37" s="13">
        <f t="shared" si="37"/>
        <v>112.87715790721964</v>
      </c>
      <c r="AY37" s="13">
        <f t="shared" si="14"/>
        <v>20379.984173517129</v>
      </c>
      <c r="AZ37">
        <f t="shared" si="38"/>
        <v>678.98782939380646</v>
      </c>
      <c r="BA37" s="13">
        <f t="shared" si="15"/>
        <v>532.10518174559218</v>
      </c>
      <c r="BB37" s="37">
        <f t="shared" si="16"/>
        <v>124.21689020500847</v>
      </c>
      <c r="BC37" s="13">
        <f t="shared" si="17"/>
        <v>8414.1288406412787</v>
      </c>
      <c r="BD37">
        <f t="shared" si="39"/>
        <v>357.94269133393288</v>
      </c>
      <c r="BE37" s="13">
        <f t="shared" si="18"/>
        <v>533.91624408933046</v>
      </c>
      <c r="BF37" s="13">
        <f t="shared" si="40"/>
        <v>127.76756316826715</v>
      </c>
      <c r="BG37" s="13">
        <f t="shared" si="19"/>
        <v>20379.984173517129</v>
      </c>
      <c r="BH37">
        <f t="shared" si="41"/>
        <v>693.87823465485394</v>
      </c>
      <c r="BI37" s="13">
        <f t="shared" si="20"/>
        <v>533.91624408933046</v>
      </c>
      <c r="BJ37" s="37">
        <f t="shared" si="21"/>
        <v>7.0828933962664289</v>
      </c>
      <c r="BK37" s="13">
        <f t="shared" si="22"/>
        <v>8414.1288406412787</v>
      </c>
      <c r="BL37">
        <f t="shared" si="42"/>
        <v>240.80869452519084</v>
      </c>
      <c r="BM37" s="13">
        <f t="shared" si="23"/>
        <v>10.271511508174452</v>
      </c>
      <c r="BN37" s="13">
        <f t="shared" si="43"/>
        <v>10.633566359525108</v>
      </c>
      <c r="BO37" s="13">
        <f t="shared" si="24"/>
        <v>20379.984173517129</v>
      </c>
      <c r="BP37">
        <f t="shared" si="44"/>
        <v>576.74423784611201</v>
      </c>
      <c r="BQ37" s="13">
        <f t="shared" si="25"/>
        <v>10.271511508174452</v>
      </c>
      <c r="BR37" s="37">
        <f t="shared" si="26"/>
        <v>159.78161370143422</v>
      </c>
      <c r="BS37" s="13">
        <f t="shared" si="27"/>
        <v>8414.1288406412787</v>
      </c>
      <c r="BT37">
        <f t="shared" si="45"/>
        <v>393.50741483035864</v>
      </c>
      <c r="BU37" s="13">
        <f t="shared" si="28"/>
        <v>836.26927694937092</v>
      </c>
      <c r="BV37" s="13">
        <f t="shared" si="46"/>
        <v>163.3322866646929</v>
      </c>
      <c r="BW37" s="13">
        <f t="shared" si="29"/>
        <v>20379.984173517129</v>
      </c>
      <c r="BX37">
        <f t="shared" si="47"/>
        <v>729.44295815127975</v>
      </c>
      <c r="BY37" s="13">
        <f t="shared" si="30"/>
        <v>836.26927694937092</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1"/>
        <v>517.28773978707602</v>
      </c>
      <c r="AE38" s="13">
        <f t="shared" si="2"/>
        <v>14023.548067735466</v>
      </c>
      <c r="AF38">
        <f t="shared" si="48"/>
        <v>906.83074166861672</v>
      </c>
      <c r="AG38" s="13">
        <f t="shared" si="3"/>
        <v>1616.3024281585481</v>
      </c>
      <c r="AH38" s="13">
        <f t="shared" si="31"/>
        <v>519.87262970432835</v>
      </c>
      <c r="AI38" s="13">
        <f t="shared" si="4"/>
        <v>20379.984173517129</v>
      </c>
      <c r="AJ38">
        <f t="shared" si="32"/>
        <v>1085.9833011909152</v>
      </c>
      <c r="AK38" s="13">
        <f t="shared" si="5"/>
        <v>1616.3024281585481</v>
      </c>
      <c r="AL38" s="37">
        <f t="shared" si="6"/>
        <v>1162.5450724080165</v>
      </c>
      <c r="AM38" s="13">
        <f t="shared" si="7"/>
        <v>16828.257681282557</v>
      </c>
      <c r="AN38">
        <f t="shared" si="33"/>
        <v>1629.9966746658654</v>
      </c>
      <c r="AO38" s="13">
        <f t="shared" si="8"/>
        <v>3457.7835760522935</v>
      </c>
      <c r="AP38" s="13">
        <f t="shared" si="34"/>
        <v>1164.6470708022655</v>
      </c>
      <c r="AQ38" s="13">
        <f t="shared" si="9"/>
        <v>20379.984173517129</v>
      </c>
      <c r="AR38" s="13">
        <f t="shared" si="35"/>
        <v>1730.7577422888523</v>
      </c>
      <c r="AS38" s="38">
        <f t="shared" si="10"/>
        <v>3457.7835760522935</v>
      </c>
      <c r="AT38" s="37">
        <f t="shared" si="11"/>
        <v>108.84359342095777</v>
      </c>
      <c r="AU38" s="13">
        <f t="shared" si="12"/>
        <v>5609.4192270941858</v>
      </c>
      <c r="AV38">
        <f t="shared" si="36"/>
        <v>264.660794173574</v>
      </c>
      <c r="AW38" s="13">
        <f t="shared" si="13"/>
        <v>532.10518174559218</v>
      </c>
      <c r="AX38" s="13">
        <f t="shared" si="37"/>
        <v>112.87715790721964</v>
      </c>
      <c r="AY38" s="13">
        <f t="shared" si="14"/>
        <v>20379.984173517129</v>
      </c>
      <c r="AZ38">
        <f t="shared" si="38"/>
        <v>678.98782939380646</v>
      </c>
      <c r="BA38" s="13">
        <f t="shared" si="15"/>
        <v>532.10518174559218</v>
      </c>
      <c r="BB38" s="37">
        <f t="shared" si="16"/>
        <v>124.21689020500847</v>
      </c>
      <c r="BC38" s="13">
        <f t="shared" si="17"/>
        <v>8414.1288406412787</v>
      </c>
      <c r="BD38">
        <f t="shared" si="39"/>
        <v>357.94269133393288</v>
      </c>
      <c r="BE38" s="13">
        <f t="shared" si="18"/>
        <v>533.91624408933046</v>
      </c>
      <c r="BF38" s="13">
        <f t="shared" si="40"/>
        <v>127.76756316826715</v>
      </c>
      <c r="BG38" s="13">
        <f t="shared" si="19"/>
        <v>20379.984173517129</v>
      </c>
      <c r="BH38">
        <f t="shared" si="41"/>
        <v>693.87823465485394</v>
      </c>
      <c r="BI38" s="13">
        <f t="shared" si="20"/>
        <v>533.91624408933046</v>
      </c>
      <c r="BJ38" s="37">
        <f t="shared" si="21"/>
        <v>7.0828933962664289</v>
      </c>
      <c r="BK38" s="13">
        <f t="shared" si="22"/>
        <v>8414.1288406412787</v>
      </c>
      <c r="BL38">
        <f t="shared" si="42"/>
        <v>240.80869452519084</v>
      </c>
      <c r="BM38" s="13">
        <f t="shared" si="23"/>
        <v>10.271511508174452</v>
      </c>
      <c r="BN38" s="13">
        <f t="shared" si="43"/>
        <v>10.633566359525108</v>
      </c>
      <c r="BO38" s="13">
        <f t="shared" si="24"/>
        <v>20379.984173517129</v>
      </c>
      <c r="BP38">
        <f t="shared" si="44"/>
        <v>576.74423784611201</v>
      </c>
      <c r="BQ38" s="13">
        <f t="shared" si="25"/>
        <v>10.271511508174452</v>
      </c>
      <c r="BR38" s="37">
        <f t="shared" si="26"/>
        <v>159.78161370143422</v>
      </c>
      <c r="BS38" s="13">
        <f t="shared" si="27"/>
        <v>8414.1288406412787</v>
      </c>
      <c r="BT38">
        <f t="shared" si="45"/>
        <v>393.50741483035864</v>
      </c>
      <c r="BU38" s="13">
        <f t="shared" si="28"/>
        <v>836.26927694937092</v>
      </c>
      <c r="BV38" s="13">
        <f t="shared" si="46"/>
        <v>163.3322866646929</v>
      </c>
      <c r="BW38" s="13">
        <f t="shared" si="29"/>
        <v>20379.984173517129</v>
      </c>
      <c r="BX38">
        <f t="shared" si="47"/>
        <v>729.44295815127975</v>
      </c>
      <c r="BY38" s="13">
        <f t="shared" si="30"/>
        <v>836.26927694937092</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'[3]DU LCI'!$E$18</f>
        <v>kg N2O</v>
      </c>
      <c r="AC39">
        <v>37</v>
      </c>
      <c r="AD39" s="37">
        <f t="shared" si="1"/>
        <v>517.28773978707602</v>
      </c>
      <c r="AE39" s="13">
        <f t="shared" si="2"/>
        <v>14023.548067735466</v>
      </c>
      <c r="AF39">
        <f t="shared" si="48"/>
        <v>896.30255242857515</v>
      </c>
      <c r="AG39" s="13">
        <f t="shared" si="3"/>
        <v>1616.3024281585481</v>
      </c>
      <c r="AH39" s="13">
        <f t="shared" si="31"/>
        <v>519.87262970432835</v>
      </c>
      <c r="AI39" s="13">
        <f t="shared" si="4"/>
        <v>20379.984173517129</v>
      </c>
      <c r="AJ39">
        <f t="shared" si="32"/>
        <v>1070.6830127723588</v>
      </c>
      <c r="AK39" s="13">
        <f t="shared" si="5"/>
        <v>1616.3024281585481</v>
      </c>
      <c r="AL39" s="37">
        <f t="shared" si="6"/>
        <v>1162.5450724080165</v>
      </c>
      <c r="AM39" s="13">
        <f t="shared" si="7"/>
        <v>16828.257681282557</v>
      </c>
      <c r="AN39">
        <f t="shared" si="33"/>
        <v>1617.3628475778153</v>
      </c>
      <c r="AO39" s="13">
        <f t="shared" si="8"/>
        <v>3457.7835760522935</v>
      </c>
      <c r="AP39" s="13">
        <f t="shared" si="34"/>
        <v>1164.6470708022655</v>
      </c>
      <c r="AQ39" s="13">
        <f t="shared" si="9"/>
        <v>20379.984173517129</v>
      </c>
      <c r="AR39" s="13">
        <f t="shared" si="35"/>
        <v>1715.4574538702959</v>
      </c>
      <c r="AS39" s="38">
        <f t="shared" si="10"/>
        <v>3457.7835760522935</v>
      </c>
      <c r="AT39" s="37">
        <f t="shared" si="11"/>
        <v>108.84359342095777</v>
      </c>
      <c r="AU39" s="13">
        <f t="shared" si="12"/>
        <v>5609.4192270941858</v>
      </c>
      <c r="AV39">
        <f t="shared" si="36"/>
        <v>260.44951847755738</v>
      </c>
      <c r="AW39" s="13">
        <f t="shared" si="13"/>
        <v>532.10518174559218</v>
      </c>
      <c r="AX39" s="13">
        <f t="shared" si="37"/>
        <v>112.87715790721964</v>
      </c>
      <c r="AY39" s="13">
        <f t="shared" si="14"/>
        <v>20379.984173517129</v>
      </c>
      <c r="AZ39">
        <f t="shared" si="38"/>
        <v>663.68754097525016</v>
      </c>
      <c r="BA39" s="13">
        <f t="shared" si="15"/>
        <v>532.10518174559218</v>
      </c>
      <c r="BB39" s="37">
        <f t="shared" si="16"/>
        <v>124.21689020500847</v>
      </c>
      <c r="BC39" s="13">
        <f t="shared" si="17"/>
        <v>8414.1288406412787</v>
      </c>
      <c r="BD39">
        <f t="shared" si="39"/>
        <v>351.62577778990789</v>
      </c>
      <c r="BE39" s="13">
        <f t="shared" si="18"/>
        <v>533.91624408933046</v>
      </c>
      <c r="BF39" s="13">
        <f t="shared" si="40"/>
        <v>127.76756316826715</v>
      </c>
      <c r="BG39" s="13">
        <f t="shared" si="19"/>
        <v>20379.984173517129</v>
      </c>
      <c r="BH39">
        <f t="shared" si="41"/>
        <v>678.57794623629775</v>
      </c>
      <c r="BI39" s="13">
        <f t="shared" si="20"/>
        <v>533.91624408933046</v>
      </c>
      <c r="BJ39" s="37">
        <f t="shared" si="21"/>
        <v>7.0828933962664289</v>
      </c>
      <c r="BK39" s="13">
        <f t="shared" si="22"/>
        <v>8414.1288406412787</v>
      </c>
      <c r="BL39">
        <f t="shared" si="42"/>
        <v>234.49178098116585</v>
      </c>
      <c r="BM39" s="13">
        <f t="shared" si="23"/>
        <v>10.271511508174452</v>
      </c>
      <c r="BN39" s="13">
        <f t="shared" si="43"/>
        <v>10.633566359525108</v>
      </c>
      <c r="BO39" s="13">
        <f t="shared" si="24"/>
        <v>20379.984173517129</v>
      </c>
      <c r="BP39">
        <f t="shared" si="44"/>
        <v>561.44394942755571</v>
      </c>
      <c r="BQ39" s="13">
        <f t="shared" si="25"/>
        <v>10.271511508174452</v>
      </c>
      <c r="BR39" s="37">
        <f t="shared" si="26"/>
        <v>159.78161370143422</v>
      </c>
      <c r="BS39" s="13">
        <f t="shared" si="27"/>
        <v>8414.1288406412787</v>
      </c>
      <c r="BT39">
        <f t="shared" si="45"/>
        <v>387.19050128633364</v>
      </c>
      <c r="BU39" s="13">
        <f t="shared" si="28"/>
        <v>836.26927694937092</v>
      </c>
      <c r="BV39" s="13">
        <f t="shared" si="46"/>
        <v>163.3322866646929</v>
      </c>
      <c r="BW39" s="13">
        <f t="shared" si="29"/>
        <v>20379.984173517129</v>
      </c>
      <c r="BX39">
        <f t="shared" si="47"/>
        <v>714.14266973272345</v>
      </c>
      <c r="BY39" s="13">
        <f t="shared" si="30"/>
        <v>836.26927694937092</v>
      </c>
    </row>
    <row r="40" spans="1:77" x14ac:dyDescent="0.2">
      <c r="A40" t="s">
        <v>217</v>
      </c>
      <c r="B40" s="37">
        <f>B39*(1-'[3]Decompositon rate'!$B$5)*$Y$17</f>
        <v>247.00246654824164</v>
      </c>
      <c r="C40" s="38">
        <f>C39*(1-'[3]Decompositon rate'!$B$5)*$Y$17</f>
        <v>247.00246654824164</v>
      </c>
      <c r="D40" s="37">
        <f>D39*(1-'[3]Decompositon rate'!$B$5)*$Y$17</f>
        <v>515.37152995144868</v>
      </c>
      <c r="E40" s="38">
        <f>E39*(1-'[3]Decompositon rate'!$B$5)*$Y$17</f>
        <v>515.37152995144868</v>
      </c>
      <c r="F40" s="37">
        <f>F39*(1-'[3]Decompositon rate'!$B$5)*$Y$17</f>
        <v>95.135676668493261</v>
      </c>
      <c r="G40" s="38">
        <f>G39*(1-'[3]Decompositon rate'!$B$5)*$Y$17</f>
        <v>95.135676668493261</v>
      </c>
      <c r="H40" s="37">
        <f>H39*(1-'[3]Decompositon rate'!$B$5)*$Y$17</f>
        <v>92.20255112593992</v>
      </c>
      <c r="I40" s="38">
        <f>I39*(1-'[3]Decompositon rate'!$B$5)*$Y$17</f>
        <v>92.20255112593992</v>
      </c>
      <c r="J40" s="37">
        <f>J39*(1-'[3]Decompositon rate'!$B$5)*$Y$17</f>
        <v>1.0399422736056758</v>
      </c>
      <c r="K40" s="38">
        <f>K39*(1-'[3]Decompositon rate'!$B$5)*$Y$17</f>
        <v>1.0399422736056758</v>
      </c>
      <c r="L40" s="37">
        <f>L39*(1-'[3]Decompositon rate'!$B$5)*$Y$17</f>
        <v>152.03152033305821</v>
      </c>
      <c r="M40" s="38">
        <f>M39*(1-'[3]Decompositon rate'!$B$5)*$Y$17</f>
        <v>152.03152033305821</v>
      </c>
      <c r="N40" t="str">
        <f>'[3]DU LCI'!$E$21</f>
        <v>kg CO2e</v>
      </c>
      <c r="AC40">
        <v>38</v>
      </c>
      <c r="AD40" s="37">
        <f t="shared" si="1"/>
        <v>517.28773978707602</v>
      </c>
      <c r="AE40" s="13">
        <f t="shared" si="2"/>
        <v>14023.548067735466</v>
      </c>
      <c r="AF40">
        <f t="shared" si="48"/>
        <v>886.3284784116936</v>
      </c>
      <c r="AG40" s="13">
        <f t="shared" si="3"/>
        <v>1616.3024281585481</v>
      </c>
      <c r="AH40" s="13">
        <f t="shared" si="31"/>
        <v>519.87262970432835</v>
      </c>
      <c r="AI40" s="13">
        <f t="shared" si="4"/>
        <v>20379.984173517129</v>
      </c>
      <c r="AJ40">
        <f t="shared" si="32"/>
        <v>1056.1880026916213</v>
      </c>
      <c r="AK40" s="13">
        <f t="shared" si="5"/>
        <v>1616.3024281585481</v>
      </c>
      <c r="AL40" s="37">
        <f t="shared" si="6"/>
        <v>1162.5450724080165</v>
      </c>
      <c r="AM40" s="13">
        <f t="shared" si="7"/>
        <v>16828.257681282557</v>
      </c>
      <c r="AN40">
        <f t="shared" si="33"/>
        <v>1605.3939587575574</v>
      </c>
      <c r="AO40" s="13">
        <f t="shared" si="8"/>
        <v>3457.7835760522935</v>
      </c>
      <c r="AP40" s="13">
        <f t="shared" si="34"/>
        <v>1164.6470708022655</v>
      </c>
      <c r="AQ40" s="13">
        <f t="shared" si="9"/>
        <v>20379.984173517129</v>
      </c>
      <c r="AR40" s="13">
        <f t="shared" si="35"/>
        <v>1700.9624437895584</v>
      </c>
      <c r="AS40" s="38">
        <f t="shared" si="10"/>
        <v>3457.7835760522935</v>
      </c>
      <c r="AT40" s="37">
        <f t="shared" si="11"/>
        <v>108.84359342095777</v>
      </c>
      <c r="AU40" s="13">
        <f t="shared" si="12"/>
        <v>5609.4192270941858</v>
      </c>
      <c r="AV40">
        <f t="shared" si="36"/>
        <v>256.45988887080478</v>
      </c>
      <c r="AW40" s="13">
        <f t="shared" si="13"/>
        <v>532.10518174559218</v>
      </c>
      <c r="AX40" s="13">
        <f t="shared" si="37"/>
        <v>112.87715790721964</v>
      </c>
      <c r="AY40" s="13">
        <f t="shared" si="14"/>
        <v>20379.984173517129</v>
      </c>
      <c r="AZ40">
        <f t="shared" si="38"/>
        <v>649.19253089451252</v>
      </c>
      <c r="BA40" s="13">
        <f t="shared" si="15"/>
        <v>532.10518174559218</v>
      </c>
      <c r="BB40" s="37">
        <f t="shared" si="16"/>
        <v>124.21689020500847</v>
      </c>
      <c r="BC40" s="13">
        <f t="shared" si="17"/>
        <v>8414.1288406412787</v>
      </c>
      <c r="BD40">
        <f t="shared" si="39"/>
        <v>345.64133337977898</v>
      </c>
      <c r="BE40" s="13">
        <f t="shared" si="18"/>
        <v>533.91624408933046</v>
      </c>
      <c r="BF40" s="13">
        <f t="shared" si="40"/>
        <v>127.76756316826715</v>
      </c>
      <c r="BG40" s="13">
        <f t="shared" si="19"/>
        <v>20379.984173517129</v>
      </c>
      <c r="BH40">
        <f t="shared" si="41"/>
        <v>664.08293615555999</v>
      </c>
      <c r="BI40" s="13">
        <f t="shared" si="20"/>
        <v>533.91624408933046</v>
      </c>
      <c r="BJ40" s="37">
        <f t="shared" si="21"/>
        <v>7.0828933962664289</v>
      </c>
      <c r="BK40" s="13">
        <f t="shared" si="22"/>
        <v>8414.1288406412787</v>
      </c>
      <c r="BL40">
        <f t="shared" si="42"/>
        <v>228.50733657103692</v>
      </c>
      <c r="BM40" s="13">
        <f t="shared" si="23"/>
        <v>10.271511508174452</v>
      </c>
      <c r="BN40" s="13">
        <f t="shared" si="43"/>
        <v>10.633566359525108</v>
      </c>
      <c r="BO40" s="13">
        <f t="shared" si="24"/>
        <v>20379.984173517129</v>
      </c>
      <c r="BP40">
        <f t="shared" si="44"/>
        <v>546.94893934681807</v>
      </c>
      <c r="BQ40" s="13">
        <f t="shared" si="25"/>
        <v>10.271511508174452</v>
      </c>
      <c r="BR40" s="37">
        <f t="shared" si="26"/>
        <v>159.78161370143422</v>
      </c>
      <c r="BS40" s="13">
        <f t="shared" si="27"/>
        <v>8414.1288406412787</v>
      </c>
      <c r="BT40">
        <f t="shared" si="45"/>
        <v>381.20605687620468</v>
      </c>
      <c r="BU40" s="13">
        <f t="shared" si="28"/>
        <v>836.26927694937092</v>
      </c>
      <c r="BV40" s="13">
        <f t="shared" si="46"/>
        <v>163.3322866646929</v>
      </c>
      <c r="BW40" s="13">
        <f t="shared" si="29"/>
        <v>20379.984173517129</v>
      </c>
      <c r="BX40">
        <f t="shared" si="47"/>
        <v>699.6476596519858</v>
      </c>
      <c r="BY40" s="13">
        <f t="shared" si="30"/>
        <v>836.26927694937092</v>
      </c>
    </row>
    <row r="41" spans="1:77" x14ac:dyDescent="0.2">
      <c r="A41" s="20" t="s">
        <v>218</v>
      </c>
      <c r="B41" s="95">
        <f>($K$2*'[3]DU LCI'!$I$11+$L$2*'[3]DU LCI'!$L$11+$M$2*'[3]DU LCI'!$O$11)*B38/365</f>
        <v>7.693751172827923E-5</v>
      </c>
      <c r="C41" s="96">
        <f>($K$2*'[3]DU LCI'!$I$11+$L$2*'[3]DU LCI'!$L$11+$M$2*'[3]DU LCI'!$O$11)*C38/365</f>
        <v>7.693751172827923E-5</v>
      </c>
      <c r="D41" s="95">
        <f>($K$8*'[3]DU LCI'!$I$11+$L$8*'[3]DU LCI'!$L$11+$M$8*'[3]DU LCI'!$O$11)*D38/365</f>
        <v>1.6156877462938636E-4</v>
      </c>
      <c r="E41" s="96">
        <f>($K$8*'[3]DU LCI'!$I$11+$L$8*'[3]DU LCI'!$L$11+$M$8*'[3]DU LCI'!$O$11)*E38/365</f>
        <v>1.6156877462938636E-4</v>
      </c>
      <c r="F41" s="95">
        <f>($K$15*'[3]DU LCI'!$I$11+$L$15*'[3]DU LCI'!$L$11+$M$15*'[3]DU LCI'!$O$11)*F38/365</f>
        <v>9.7579283167573644E-6</v>
      </c>
      <c r="G41" s="96">
        <f>($K$15*'[3]DU LCI'!$I$11+$L$15*'[3]DU LCI'!$L$11+$M$15*'[3]DU LCI'!$O$11)*G38/365</f>
        <v>9.7579283167573644E-6</v>
      </c>
      <c r="H41" s="95">
        <f>($K$19*'[3]DU LCI'!$I$11+$L$19*'[3]DU LCI'!$L$11+$M$19*'[3]DU LCI'!$O$11)*H38/365</f>
        <v>2.5896040532933008E-5</v>
      </c>
      <c r="I41" s="96">
        <f>($K$19*'[3]DU LCI'!$I$11+$L$19*'[3]DU LCI'!$L$11+$M$19*'[3]DU LCI'!$O$11)*I38/365</f>
        <v>2.5896040532933008E-5</v>
      </c>
      <c r="J41" s="95">
        <f>($K$23*'[3]DU LCI'!$I$11+$L$23*'[3]DU LCI'!$L$11+$M$23*'[3]DU LCI'!$O$11)*J38/365</f>
        <v>6.755488834678176E-6</v>
      </c>
      <c r="K41" s="96">
        <f>($K$23*'[3]DU LCI'!$I$11+$L$23*'[3]DU LCI'!$L$11+$M$23*'[3]DU LCI'!$O$11)*K38/365</f>
        <v>6.755488834678176E-6</v>
      </c>
      <c r="L41" s="95">
        <f>($K$27*'[3]DU LCI'!$I$11+$L$27*'[3]DU LCI'!$L$11+$M$27*'[3]DU LCI'!$O$11)*L38/365</f>
        <v>4.5036592231187834E-6</v>
      </c>
      <c r="M41" s="96">
        <f>($K$27*'[3]DU LCI'!$I$11+$L$27*'[3]DU LCI'!$L$11+$M$27*'[3]DU LCI'!$O$11)*M38/365</f>
        <v>4.5036592231187834E-6</v>
      </c>
      <c r="AC41">
        <v>39</v>
      </c>
      <c r="AD41" s="37">
        <f t="shared" si="1"/>
        <v>517.28773978707602</v>
      </c>
      <c r="AE41" s="13">
        <f t="shared" si="2"/>
        <v>14023.548067735466</v>
      </c>
      <c r="AF41">
        <f t="shared" si="48"/>
        <v>876.8658953700367</v>
      </c>
      <c r="AG41" s="13">
        <f t="shared" si="3"/>
        <v>1616.3024281585481</v>
      </c>
      <c r="AH41" s="13">
        <f t="shared" si="31"/>
        <v>519.87262970432835</v>
      </c>
      <c r="AI41" s="13">
        <f t="shared" si="4"/>
        <v>20379.984173517129</v>
      </c>
      <c r="AJ41">
        <f t="shared" si="32"/>
        <v>1042.4363264611779</v>
      </c>
      <c r="AK41" s="13">
        <f t="shared" si="5"/>
        <v>1616.3024281585481</v>
      </c>
      <c r="AL41" s="37">
        <f t="shared" si="6"/>
        <v>1162.5450724080165</v>
      </c>
      <c r="AM41" s="13">
        <f t="shared" si="7"/>
        <v>16828.257681282557</v>
      </c>
      <c r="AN41">
        <f t="shared" si="33"/>
        <v>1594.0388591075694</v>
      </c>
      <c r="AO41" s="13">
        <f t="shared" si="8"/>
        <v>3457.7835760522935</v>
      </c>
      <c r="AP41" s="13">
        <f t="shared" si="34"/>
        <v>1164.6470708022655</v>
      </c>
      <c r="AQ41" s="13">
        <f t="shared" si="9"/>
        <v>20379.984173517129</v>
      </c>
      <c r="AR41" s="13">
        <f t="shared" si="35"/>
        <v>1687.2107675591151</v>
      </c>
      <c r="AS41" s="38">
        <f t="shared" si="10"/>
        <v>3457.7835760522935</v>
      </c>
      <c r="AT41" s="37">
        <f t="shared" si="11"/>
        <v>108.84359342095777</v>
      </c>
      <c r="AU41" s="13">
        <f t="shared" si="12"/>
        <v>5609.4192270941858</v>
      </c>
      <c r="AV41">
        <f t="shared" si="36"/>
        <v>252.67485565414202</v>
      </c>
      <c r="AW41" s="13">
        <f t="shared" si="13"/>
        <v>532.10518174559218</v>
      </c>
      <c r="AX41" s="13">
        <f t="shared" si="37"/>
        <v>112.87715790721964</v>
      </c>
      <c r="AY41" s="13">
        <f t="shared" si="14"/>
        <v>20379.984173517129</v>
      </c>
      <c r="AZ41">
        <f t="shared" si="38"/>
        <v>635.44085466406909</v>
      </c>
      <c r="BA41" s="13">
        <f t="shared" si="15"/>
        <v>532.10518174559218</v>
      </c>
      <c r="BB41" s="37">
        <f t="shared" si="16"/>
        <v>124.21689020500847</v>
      </c>
      <c r="BC41" s="13">
        <f t="shared" si="17"/>
        <v>8414.1288406412787</v>
      </c>
      <c r="BD41">
        <f t="shared" si="39"/>
        <v>339.96378355478487</v>
      </c>
      <c r="BE41" s="13">
        <f t="shared" si="18"/>
        <v>533.91624408933046</v>
      </c>
      <c r="BF41" s="13">
        <f t="shared" si="40"/>
        <v>127.76756316826715</v>
      </c>
      <c r="BG41" s="13">
        <f t="shared" si="19"/>
        <v>20379.984173517129</v>
      </c>
      <c r="BH41">
        <f t="shared" si="41"/>
        <v>650.33125992511668</v>
      </c>
      <c r="BI41" s="13">
        <f t="shared" si="20"/>
        <v>533.91624408933046</v>
      </c>
      <c r="BJ41" s="37">
        <f t="shared" si="21"/>
        <v>7.0828933962664289</v>
      </c>
      <c r="BK41" s="13">
        <f t="shared" si="22"/>
        <v>8414.1288406412787</v>
      </c>
      <c r="BL41">
        <f t="shared" si="42"/>
        <v>222.8297867460428</v>
      </c>
      <c r="BM41" s="13">
        <f t="shared" si="23"/>
        <v>10.271511508174452</v>
      </c>
      <c r="BN41" s="13">
        <f t="shared" si="43"/>
        <v>10.633566359525108</v>
      </c>
      <c r="BO41" s="13">
        <f t="shared" si="24"/>
        <v>20379.984173517129</v>
      </c>
      <c r="BP41">
        <f t="shared" si="44"/>
        <v>533.19726311637464</v>
      </c>
      <c r="BQ41" s="13">
        <f t="shared" si="25"/>
        <v>10.271511508174452</v>
      </c>
      <c r="BR41" s="37">
        <f t="shared" si="26"/>
        <v>159.78161370143422</v>
      </c>
      <c r="BS41" s="13">
        <f t="shared" si="27"/>
        <v>8414.1288406412787</v>
      </c>
      <c r="BT41">
        <f t="shared" si="45"/>
        <v>375.52850705121057</v>
      </c>
      <c r="BU41" s="13">
        <f t="shared" si="28"/>
        <v>836.26927694937092</v>
      </c>
      <c r="BV41" s="13">
        <f t="shared" si="46"/>
        <v>163.3322866646929</v>
      </c>
      <c r="BW41" s="13">
        <f t="shared" si="29"/>
        <v>20379.984173517129</v>
      </c>
      <c r="BX41">
        <f t="shared" si="47"/>
        <v>685.89598342154238</v>
      </c>
      <c r="BY41" s="13">
        <f t="shared" si="30"/>
        <v>836.26927694937092</v>
      </c>
    </row>
    <row r="42" spans="1:77" x14ac:dyDescent="0.2">
      <c r="A42" t="s">
        <v>92</v>
      </c>
      <c r="B42" s="37">
        <f>[3]Impact!$B$4*B37</f>
        <v>15299.717008554051</v>
      </c>
      <c r="C42" s="38">
        <f>[3]Impact!$C$4*C37</f>
        <v>22395.3917741773</v>
      </c>
      <c r="D42" s="37">
        <f>[3]Impact!$B$4*D37</f>
        <v>18359.66041026486</v>
      </c>
      <c r="E42" s="38">
        <f>[3]Impact!$C$4*E37</f>
        <v>22395.3917741773</v>
      </c>
      <c r="F42" s="37">
        <f>[3]Impact!$B$4*F37</f>
        <v>6119.8868034216202</v>
      </c>
      <c r="G42" s="38">
        <f>[3]Impact!$C$4*G37</f>
        <v>22395.3917741773</v>
      </c>
      <c r="H42" s="37">
        <f>[3]Impact!$B$4*H37</f>
        <v>9179.8302051324299</v>
      </c>
      <c r="I42" s="38">
        <f>[3]Impact!$C$4*I37</f>
        <v>22395.3917741773</v>
      </c>
      <c r="J42" s="37">
        <f>[3]Impact!$B$4*J37</f>
        <v>9179.8302051324299</v>
      </c>
      <c r="K42" s="38">
        <f>[3]Impact!$C$4*K37</f>
        <v>22395.3917741773</v>
      </c>
      <c r="L42" s="37">
        <f>[3]Impact!$B$4*L37</f>
        <v>9179.8302051324299</v>
      </c>
      <c r="M42" s="38">
        <f>[3]Impact!$C$4*M37</f>
        <v>22395.3917741773</v>
      </c>
      <c r="N42" t="s">
        <v>27</v>
      </c>
      <c r="AC42">
        <v>40</v>
      </c>
      <c r="AD42" s="37">
        <f t="shared" si="1"/>
        <v>517.28773978707602</v>
      </c>
      <c r="AE42" s="13">
        <f t="shared" si="2"/>
        <v>14023.548067735466</v>
      </c>
      <c r="AF42">
        <f t="shared" si="48"/>
        <v>867.87644148046274</v>
      </c>
      <c r="AG42" s="13">
        <f t="shared" si="3"/>
        <v>1616.3024281585481</v>
      </c>
      <c r="AH42" s="13">
        <f t="shared" si="31"/>
        <v>519.87262970432835</v>
      </c>
      <c r="AI42" s="13">
        <f t="shared" si="4"/>
        <v>20379.984173517129</v>
      </c>
      <c r="AJ42">
        <f t="shared" si="32"/>
        <v>1029.3722340422564</v>
      </c>
      <c r="AK42" s="13">
        <f t="shared" si="5"/>
        <v>1616.3024281585481</v>
      </c>
      <c r="AL42" s="37">
        <f t="shared" si="6"/>
        <v>1162.5450724080165</v>
      </c>
      <c r="AM42" s="13">
        <f t="shared" si="7"/>
        <v>16828.257681282557</v>
      </c>
      <c r="AN42">
        <f t="shared" si="33"/>
        <v>1583.2515144400804</v>
      </c>
      <c r="AO42" s="13">
        <f t="shared" si="8"/>
        <v>3457.7835760522935</v>
      </c>
      <c r="AP42" s="13">
        <f t="shared" si="34"/>
        <v>1164.6470708022655</v>
      </c>
      <c r="AQ42" s="13">
        <f t="shared" si="9"/>
        <v>20379.984173517129</v>
      </c>
      <c r="AR42" s="13">
        <f t="shared" si="35"/>
        <v>1674.1466751401936</v>
      </c>
      <c r="AS42" s="38">
        <f t="shared" si="10"/>
        <v>3457.7835760522935</v>
      </c>
      <c r="AT42" s="37">
        <f t="shared" si="11"/>
        <v>108.84359342095777</v>
      </c>
      <c r="AU42" s="13">
        <f t="shared" si="12"/>
        <v>5609.4192270941858</v>
      </c>
      <c r="AV42">
        <f t="shared" si="36"/>
        <v>249.07907409831242</v>
      </c>
      <c r="AW42" s="13">
        <f t="shared" si="13"/>
        <v>532.10518174559218</v>
      </c>
      <c r="AX42" s="13">
        <f t="shared" si="37"/>
        <v>112.87715790721964</v>
      </c>
      <c r="AY42" s="13">
        <f t="shared" si="14"/>
        <v>20379.984173517129</v>
      </c>
      <c r="AZ42">
        <f t="shared" si="38"/>
        <v>622.3767622451478</v>
      </c>
      <c r="BA42" s="13">
        <f t="shared" si="15"/>
        <v>532.10518174559218</v>
      </c>
      <c r="BB42" s="37">
        <f t="shared" si="16"/>
        <v>124.21689020500847</v>
      </c>
      <c r="BC42" s="13">
        <f t="shared" si="17"/>
        <v>8414.1288406412787</v>
      </c>
      <c r="BD42">
        <f t="shared" si="39"/>
        <v>334.57011122104041</v>
      </c>
      <c r="BE42" s="13">
        <f t="shared" si="18"/>
        <v>533.91624408933046</v>
      </c>
      <c r="BF42" s="13">
        <f t="shared" si="40"/>
        <v>127.76756316826715</v>
      </c>
      <c r="BG42" s="13">
        <f t="shared" si="19"/>
        <v>20379.984173517129</v>
      </c>
      <c r="BH42">
        <f t="shared" si="41"/>
        <v>637.26716750619539</v>
      </c>
      <c r="BI42" s="13">
        <f t="shared" si="20"/>
        <v>533.91624408933046</v>
      </c>
      <c r="BJ42" s="37">
        <f t="shared" si="21"/>
        <v>7.0828933962664289</v>
      </c>
      <c r="BK42" s="13">
        <f t="shared" si="22"/>
        <v>8414.1288406412787</v>
      </c>
      <c r="BL42">
        <f t="shared" si="42"/>
        <v>217.43611441229839</v>
      </c>
      <c r="BM42" s="13">
        <f t="shared" si="23"/>
        <v>10.271511508174452</v>
      </c>
      <c r="BN42" s="13">
        <f t="shared" si="43"/>
        <v>10.633566359525108</v>
      </c>
      <c r="BO42" s="13">
        <f t="shared" si="24"/>
        <v>20379.984173517129</v>
      </c>
      <c r="BP42">
        <f t="shared" si="44"/>
        <v>520.13317069745335</v>
      </c>
      <c r="BQ42" s="13">
        <f t="shared" si="25"/>
        <v>10.271511508174452</v>
      </c>
      <c r="BR42" s="37">
        <f t="shared" si="26"/>
        <v>159.78161370143422</v>
      </c>
      <c r="BS42" s="13">
        <f t="shared" si="27"/>
        <v>8414.1288406412787</v>
      </c>
      <c r="BT42">
        <f t="shared" si="45"/>
        <v>370.13483471746622</v>
      </c>
      <c r="BU42" s="13">
        <f t="shared" si="28"/>
        <v>836.26927694937092</v>
      </c>
      <c r="BV42" s="13">
        <f t="shared" si="46"/>
        <v>163.3322866646929</v>
      </c>
      <c r="BW42" s="13">
        <f t="shared" si="29"/>
        <v>20379.984173517129</v>
      </c>
      <c r="BX42">
        <f t="shared" si="47"/>
        <v>672.83189100262109</v>
      </c>
      <c r="BY42" s="13">
        <f t="shared" si="30"/>
        <v>836.26927694937092</v>
      </c>
    </row>
    <row r="43" spans="1:77" x14ac:dyDescent="0.2">
      <c r="A43" t="s">
        <v>91</v>
      </c>
      <c r="B43" s="37">
        <f>$Y$2*B37</f>
        <v>-1276.168940818585</v>
      </c>
      <c r="C43" s="38">
        <f>$Y$5*C37</f>
        <v>-2015.4076006601699</v>
      </c>
      <c r="D43" s="37">
        <f>$Y$2*D37</f>
        <v>-1531.4027289823021</v>
      </c>
      <c r="E43" s="38">
        <f>$Y$5*E37</f>
        <v>-2015.4076006601699</v>
      </c>
      <c r="F43" s="37">
        <f>$Y$2*F37</f>
        <v>-510.46757632743402</v>
      </c>
      <c r="G43" s="38">
        <f>$Y$5*G37</f>
        <v>-2015.4076006601699</v>
      </c>
      <c r="H43" s="37">
        <f>$Y$2*H37</f>
        <v>-765.70136449115103</v>
      </c>
      <c r="I43" s="38">
        <f>$Y$5*I37</f>
        <v>-2015.4076006601699</v>
      </c>
      <c r="J43" s="37">
        <f>$Y$2*J37</f>
        <v>-765.70136449115103</v>
      </c>
      <c r="K43" s="38">
        <f>$Y$5*K37</f>
        <v>-2015.4076006601699</v>
      </c>
      <c r="L43" s="37">
        <f>$Y$2*L37</f>
        <v>-765.70136449115103</v>
      </c>
      <c r="M43" s="38">
        <f>$Y$5*M37</f>
        <v>-2015.4076006601699</v>
      </c>
      <c r="N43" t="s">
        <v>27</v>
      </c>
      <c r="AC43">
        <v>41</v>
      </c>
      <c r="AD43" s="37">
        <f t="shared" si="1"/>
        <v>517.28773978707602</v>
      </c>
      <c r="AE43" s="13">
        <f t="shared" si="2"/>
        <v>14023.548067735466</v>
      </c>
      <c r="AF43">
        <f t="shared" si="48"/>
        <v>859.32549753672151</v>
      </c>
      <c r="AG43" s="13">
        <f t="shared" si="3"/>
        <v>1616.3024281585481</v>
      </c>
      <c r="AH43" s="13">
        <f t="shared" si="31"/>
        <v>519.87262970432835</v>
      </c>
      <c r="AI43" s="13">
        <f t="shared" si="4"/>
        <v>20379.984173517129</v>
      </c>
      <c r="AJ43">
        <f t="shared" si="32"/>
        <v>1016.9454144242584</v>
      </c>
      <c r="AK43" s="13">
        <f t="shared" si="5"/>
        <v>1616.3024281585481</v>
      </c>
      <c r="AL43" s="37">
        <f t="shared" si="6"/>
        <v>1162.5450724080165</v>
      </c>
      <c r="AM43" s="13">
        <f t="shared" si="7"/>
        <v>16828.257681282557</v>
      </c>
      <c r="AN43">
        <f t="shared" si="33"/>
        <v>1572.990381707591</v>
      </c>
      <c r="AO43" s="13">
        <f t="shared" si="8"/>
        <v>3457.7835760522935</v>
      </c>
      <c r="AP43" s="13">
        <f t="shared" si="34"/>
        <v>1164.6470708022655</v>
      </c>
      <c r="AQ43" s="13">
        <f t="shared" si="9"/>
        <v>20379.984173517129</v>
      </c>
      <c r="AR43" s="13">
        <f t="shared" si="35"/>
        <v>1661.7198555221955</v>
      </c>
      <c r="AS43" s="38">
        <f t="shared" si="10"/>
        <v>3457.7835760522935</v>
      </c>
      <c r="AT43" s="37">
        <f t="shared" si="11"/>
        <v>108.84359342095777</v>
      </c>
      <c r="AU43" s="13">
        <f t="shared" si="12"/>
        <v>5609.4192270941858</v>
      </c>
      <c r="AV43">
        <f t="shared" si="36"/>
        <v>245.65869652081597</v>
      </c>
      <c r="AW43" s="13">
        <f t="shared" si="13"/>
        <v>532.10518174559218</v>
      </c>
      <c r="AX43" s="13">
        <f t="shared" si="37"/>
        <v>112.87715790721964</v>
      </c>
      <c r="AY43" s="13">
        <f t="shared" si="14"/>
        <v>20379.984173517129</v>
      </c>
      <c r="AZ43">
        <f t="shared" si="38"/>
        <v>609.94994262714965</v>
      </c>
      <c r="BA43" s="13">
        <f t="shared" si="15"/>
        <v>532.10518174559218</v>
      </c>
      <c r="BB43" s="37">
        <f t="shared" si="16"/>
        <v>124.21689020500847</v>
      </c>
      <c r="BC43" s="13">
        <f t="shared" si="17"/>
        <v>8414.1288406412787</v>
      </c>
      <c r="BD43">
        <f t="shared" si="39"/>
        <v>329.43954485479571</v>
      </c>
      <c r="BE43" s="13">
        <f t="shared" si="18"/>
        <v>533.91624408933046</v>
      </c>
      <c r="BF43" s="13">
        <f t="shared" si="40"/>
        <v>127.76756316826715</v>
      </c>
      <c r="BG43" s="13">
        <f t="shared" si="19"/>
        <v>20379.984173517129</v>
      </c>
      <c r="BH43">
        <f t="shared" si="41"/>
        <v>624.84034788819713</v>
      </c>
      <c r="BI43" s="13">
        <f t="shared" si="20"/>
        <v>533.91624408933046</v>
      </c>
      <c r="BJ43" s="37">
        <f t="shared" si="21"/>
        <v>7.0828933962664289</v>
      </c>
      <c r="BK43" s="13">
        <f t="shared" si="22"/>
        <v>8414.1288406412787</v>
      </c>
      <c r="BL43">
        <f t="shared" si="42"/>
        <v>212.3055480460537</v>
      </c>
      <c r="BM43" s="13">
        <f t="shared" si="23"/>
        <v>10.271511508174452</v>
      </c>
      <c r="BN43" s="13">
        <f t="shared" si="43"/>
        <v>10.633566359525108</v>
      </c>
      <c r="BO43" s="13">
        <f t="shared" si="24"/>
        <v>20379.984173517129</v>
      </c>
      <c r="BP43">
        <f t="shared" si="44"/>
        <v>507.70635107945509</v>
      </c>
      <c r="BQ43" s="13">
        <f t="shared" si="25"/>
        <v>10.271511508174452</v>
      </c>
      <c r="BR43" s="37">
        <f t="shared" si="26"/>
        <v>159.78161370143422</v>
      </c>
      <c r="BS43" s="13">
        <f t="shared" si="27"/>
        <v>8414.1288406412787</v>
      </c>
      <c r="BT43">
        <f t="shared" si="45"/>
        <v>365.00426835122153</v>
      </c>
      <c r="BU43" s="13">
        <f t="shared" si="28"/>
        <v>836.26927694937092</v>
      </c>
      <c r="BV43" s="13">
        <f t="shared" si="46"/>
        <v>163.3322866646929</v>
      </c>
      <c r="BW43" s="13">
        <f t="shared" si="29"/>
        <v>20379.984173517129</v>
      </c>
      <c r="BX43">
        <f t="shared" si="47"/>
        <v>660.40507138462294</v>
      </c>
      <c r="BY43" s="13">
        <f t="shared" si="30"/>
        <v>836.26927694937092</v>
      </c>
    </row>
    <row r="44" spans="1:77" x14ac:dyDescent="0.2">
      <c r="A44" t="s">
        <v>93</v>
      </c>
      <c r="B44" s="95">
        <f>B41*($S$2*$Y$9+$T$2*$Y$11+$U$2*$Y$10)*B38</f>
        <v>0.12886664168020912</v>
      </c>
      <c r="C44" s="96">
        <f>C41*($S$2*$Y$9+$T$2*$Y$11+$U$2*$Y$10)*C38</f>
        <v>0.12886664168020912</v>
      </c>
      <c r="D44" s="95">
        <f>D41*($S$2*$Y$9+$T$2*$Y$11+$U$2*$Y$10)*D38</f>
        <v>0.37886792653981477</v>
      </c>
      <c r="E44" s="96">
        <f>E41*($S$2*$Y$9+$T$2*$Y$11+$U$2*$Y$10)*E38</f>
        <v>0.37886792653981477</v>
      </c>
      <c r="F44" s="95">
        <f>F41*($S$15*$Y$9+$T$15*$Y$11+$U$15*$Y$10)*F38</f>
        <v>8.8446760347705641E-3</v>
      </c>
      <c r="G44" s="96">
        <f>G41*($S$15*$Y$9+$T$15*$Y$11+$U$15*$Y$10)*G38</f>
        <v>8.8446760347705641E-3</v>
      </c>
      <c r="H44" s="95">
        <f>H41*($S$19*$Y$9+$T$19*$Y$11+$U$19*$Y$10)*H38</f>
        <v>5.6307554680398539E-2</v>
      </c>
      <c r="I44" s="96">
        <f>I41*($S$19*$Y$9+$T$19*$Y$11+$U$19*$Y$10)*I38</f>
        <v>5.6307554680398539E-2</v>
      </c>
      <c r="J44" s="95">
        <f>J41*($S$23*$Y$9+$T$23*$Y$11+$U$23*$Y$10)*J38</f>
        <v>2.1851239466366044E-2</v>
      </c>
      <c r="K44" s="96">
        <f>K41*($S$23*$Y$9+$T$23*$Y$11+$U$23*$Y$10)*K38</f>
        <v>2.1851239466366044E-2</v>
      </c>
      <c r="L44" s="95">
        <f>L41*($S$27*$Y$9+$T$27*$Y$11+$U$27*$Y$10)*L38</f>
        <v>7.7036104924095364E-3</v>
      </c>
      <c r="M44" s="96">
        <f>M41*($S$27*$Y$9+$T$27*$Y$11+$U$27*$Y$10)*M38</f>
        <v>7.7036104924095364E-3</v>
      </c>
      <c r="N44" t="s">
        <v>27</v>
      </c>
      <c r="AC44">
        <v>42</v>
      </c>
      <c r="AD44" s="37">
        <f t="shared" si="1"/>
        <v>517.28773978707602</v>
      </c>
      <c r="AE44" s="13">
        <f t="shared" si="2"/>
        <v>14023.548067735466</v>
      </c>
      <c r="AF44">
        <f t="shared" si="48"/>
        <v>851.18174139982523</v>
      </c>
      <c r="AG44" s="13">
        <f t="shared" si="3"/>
        <v>1616.3024281585481</v>
      </c>
      <c r="AH44" s="13">
        <f t="shared" si="31"/>
        <v>519.87262970432835</v>
      </c>
      <c r="AI44" s="13">
        <f t="shared" si="4"/>
        <v>20379.984173517129</v>
      </c>
      <c r="AJ44">
        <f t="shared" si="32"/>
        <v>1005.1103481214028</v>
      </c>
      <c r="AK44" s="13">
        <f t="shared" si="5"/>
        <v>1616.3024281585481</v>
      </c>
      <c r="AL44" s="37">
        <f t="shared" si="6"/>
        <v>1162.5450724080165</v>
      </c>
      <c r="AM44" s="13">
        <f t="shared" si="7"/>
        <v>16828.257681282557</v>
      </c>
      <c r="AN44">
        <f t="shared" si="33"/>
        <v>1563.2178743433155</v>
      </c>
      <c r="AO44" s="13">
        <f t="shared" si="8"/>
        <v>3457.7835760522935</v>
      </c>
      <c r="AP44" s="13">
        <f t="shared" si="34"/>
        <v>1164.6470708022655</v>
      </c>
      <c r="AQ44" s="13">
        <f t="shared" si="9"/>
        <v>20379.984173517129</v>
      </c>
      <c r="AR44" s="13">
        <f t="shared" si="35"/>
        <v>1649.8847892193398</v>
      </c>
      <c r="AS44" s="38">
        <f t="shared" si="10"/>
        <v>3457.7835760522935</v>
      </c>
      <c r="AT44" s="37">
        <f t="shared" si="11"/>
        <v>108.84359342095777</v>
      </c>
      <c r="AU44" s="13">
        <f t="shared" si="12"/>
        <v>5609.4192270941858</v>
      </c>
      <c r="AV44">
        <f t="shared" si="36"/>
        <v>242.40119406605743</v>
      </c>
      <c r="AW44" s="13">
        <f t="shared" si="13"/>
        <v>532.10518174559218</v>
      </c>
      <c r="AX44" s="13">
        <f t="shared" si="37"/>
        <v>112.87715790721964</v>
      </c>
      <c r="AY44" s="13">
        <f t="shared" si="14"/>
        <v>20379.984173517129</v>
      </c>
      <c r="AZ44">
        <f t="shared" si="38"/>
        <v>598.11487632429407</v>
      </c>
      <c r="BA44" s="13">
        <f t="shared" si="15"/>
        <v>532.10518174559218</v>
      </c>
      <c r="BB44" s="37">
        <f t="shared" si="16"/>
        <v>124.21689020500847</v>
      </c>
      <c r="BC44" s="13">
        <f t="shared" si="17"/>
        <v>8414.1288406412787</v>
      </c>
      <c r="BD44">
        <f t="shared" si="39"/>
        <v>324.55329117265796</v>
      </c>
      <c r="BE44" s="13">
        <f t="shared" si="18"/>
        <v>533.91624408933046</v>
      </c>
      <c r="BF44" s="13">
        <f t="shared" si="40"/>
        <v>127.76756316826715</v>
      </c>
      <c r="BG44" s="13">
        <f t="shared" si="19"/>
        <v>20379.984173517129</v>
      </c>
      <c r="BH44">
        <f t="shared" si="41"/>
        <v>613.00528158534166</v>
      </c>
      <c r="BI44" s="13">
        <f t="shared" si="20"/>
        <v>533.91624408933046</v>
      </c>
      <c r="BJ44" s="37">
        <f t="shared" si="21"/>
        <v>7.0828933962664289</v>
      </c>
      <c r="BK44" s="13">
        <f t="shared" si="22"/>
        <v>8414.1288406412787</v>
      </c>
      <c r="BL44">
        <f t="shared" si="42"/>
        <v>207.41929436391592</v>
      </c>
      <c r="BM44" s="13">
        <f t="shared" si="23"/>
        <v>10.271511508174452</v>
      </c>
      <c r="BN44" s="13">
        <f t="shared" si="43"/>
        <v>10.633566359525108</v>
      </c>
      <c r="BO44" s="13">
        <f t="shared" si="24"/>
        <v>20379.984173517129</v>
      </c>
      <c r="BP44">
        <f t="shared" si="44"/>
        <v>495.87128477659957</v>
      </c>
      <c r="BQ44" s="13">
        <f t="shared" si="25"/>
        <v>10.271511508174452</v>
      </c>
      <c r="BR44" s="37">
        <f t="shared" si="26"/>
        <v>159.78161370143422</v>
      </c>
      <c r="BS44" s="13">
        <f t="shared" si="27"/>
        <v>8414.1288406412787</v>
      </c>
      <c r="BT44">
        <f t="shared" si="45"/>
        <v>360.11801466908372</v>
      </c>
      <c r="BU44" s="13">
        <f t="shared" si="28"/>
        <v>836.26927694937092</v>
      </c>
      <c r="BV44" s="13">
        <f t="shared" si="46"/>
        <v>163.3322866646929</v>
      </c>
      <c r="BW44" s="13">
        <f t="shared" si="29"/>
        <v>20379.984173517129</v>
      </c>
      <c r="BX44">
        <f t="shared" si="47"/>
        <v>648.57000508176736</v>
      </c>
      <c r="BY44" s="13">
        <f t="shared" si="30"/>
        <v>836.26927694937092</v>
      </c>
    </row>
    <row r="45" spans="1:77" x14ac:dyDescent="0.2">
      <c r="A45" t="s">
        <v>94</v>
      </c>
      <c r="B45" s="37">
        <f>B41*($S$2*$Y$12+$T$2*$Y$14+$U$2*$Y$13)*B38</f>
        <v>267.7419489821383</v>
      </c>
      <c r="C45" s="38">
        <f>C41*($S$2*$Y$12+$T$2*$Y$14+$U$2*$Y$13)*C38</f>
        <v>267.7419489821383</v>
      </c>
      <c r="D45" s="37">
        <f>D41*($S$8*$Y$12+$T$8*$Y$14+$U$8*$Y$13)*D38</f>
        <v>643.89732539200884</v>
      </c>
      <c r="E45" s="38">
        <f>E41*($S$8*$Y$12+$T$8*$Y$14+$U$8*$Y$13)*E38</f>
        <v>643.89732539200884</v>
      </c>
      <c r="F45" s="37">
        <f>F41*($S$15*$Y$12+$T$15*$Y$14+$U$15*$Y$13)*F38</f>
        <v>12.733289030423382</v>
      </c>
      <c r="G45" s="38">
        <f>G41*($S$15*$Y$12+$T$15*$Y$14+$U$15*$Y$13)*G38</f>
        <v>12.733289030423382</v>
      </c>
      <c r="H45" s="37">
        <f>H41*($S$19*$Y$12+$T$19*$Y$14+$U$19*$Y$13)*H38</f>
        <v>30.509356955378614</v>
      </c>
      <c r="I45" s="38">
        <f>I41*($S$19*$Y$12+$T$19*$Y$14+$U$19*$Y$13)*I38</f>
        <v>30.509356955378614</v>
      </c>
      <c r="J45" s="37">
        <f>J41*($S$23*$Y$12+$T$23*$Y$14+$U$23*$Y$13)*J38</f>
        <v>4.5724253141848461</v>
      </c>
      <c r="K45" s="38">
        <f>K41*($S$23*$Y$12+$T$23*$Y$14+$U$23*$Y$13)*K38</f>
        <v>4.5724253141848461</v>
      </c>
      <c r="L45" s="37">
        <f>L41*($S$27*$Y$12+$T$27*$Y$14+$U$27*$Y$13)*L38</f>
        <v>6.2937151888740726</v>
      </c>
      <c r="M45" s="38">
        <f>M41*($S$27*$Y$12+$T$27*$Y$14+$U$27*$Y$13)*M38</f>
        <v>6.2937151888740726</v>
      </c>
      <c r="N45" t="s">
        <v>27</v>
      </c>
      <c r="AC45">
        <v>43</v>
      </c>
      <c r="AD45" s="37">
        <f t="shared" si="1"/>
        <v>517.28773978707602</v>
      </c>
      <c r="AE45" s="13">
        <f t="shared" si="2"/>
        <v>14023.548067735466</v>
      </c>
      <c r="AF45">
        <f t="shared" si="48"/>
        <v>843.41676461813336</v>
      </c>
      <c r="AG45" s="13">
        <f t="shared" si="3"/>
        <v>1616.3024281585481</v>
      </c>
      <c r="AH45" s="13">
        <f t="shared" si="31"/>
        <v>519.87262970432835</v>
      </c>
      <c r="AI45" s="13">
        <f t="shared" si="4"/>
        <v>20379.984173517129</v>
      </c>
      <c r="AJ45">
        <f t="shared" si="32"/>
        <v>993.8257500186802</v>
      </c>
      <c r="AK45" s="13">
        <f t="shared" si="5"/>
        <v>1616.3024281585481</v>
      </c>
      <c r="AL45" s="37">
        <f t="shared" si="6"/>
        <v>1162.5450724080165</v>
      </c>
      <c r="AM45" s="13">
        <f t="shared" si="7"/>
        <v>16828.257681282557</v>
      </c>
      <c r="AN45">
        <f t="shared" si="33"/>
        <v>1553.8999022052853</v>
      </c>
      <c r="AO45" s="13">
        <f t="shared" si="8"/>
        <v>3457.7835760522935</v>
      </c>
      <c r="AP45" s="13">
        <f t="shared" si="34"/>
        <v>1164.6470708022655</v>
      </c>
      <c r="AQ45" s="13">
        <f t="shared" si="9"/>
        <v>20379.984173517129</v>
      </c>
      <c r="AR45" s="13">
        <f t="shared" si="35"/>
        <v>1638.6001911166172</v>
      </c>
      <c r="AS45" s="38">
        <f t="shared" si="10"/>
        <v>3457.7835760522935</v>
      </c>
      <c r="AT45" s="37">
        <f t="shared" si="11"/>
        <v>108.84359342095777</v>
      </c>
      <c r="AU45" s="13">
        <f t="shared" si="12"/>
        <v>5609.4192270941858</v>
      </c>
      <c r="AV45">
        <f t="shared" si="36"/>
        <v>239.29520335338069</v>
      </c>
      <c r="AW45" s="13">
        <f t="shared" si="13"/>
        <v>532.10518174559218</v>
      </c>
      <c r="AX45" s="13">
        <f t="shared" si="37"/>
        <v>112.87715790721964</v>
      </c>
      <c r="AY45" s="13">
        <f t="shared" si="14"/>
        <v>20379.984173517129</v>
      </c>
      <c r="AZ45">
        <f t="shared" si="38"/>
        <v>586.83027822157146</v>
      </c>
      <c r="BA45" s="13">
        <f t="shared" si="15"/>
        <v>532.10518174559218</v>
      </c>
      <c r="BB45" s="37">
        <f t="shared" si="16"/>
        <v>124.21689020500847</v>
      </c>
      <c r="BC45" s="13">
        <f t="shared" si="17"/>
        <v>8414.1288406412787</v>
      </c>
      <c r="BD45">
        <f t="shared" si="39"/>
        <v>319.89430510364286</v>
      </c>
      <c r="BE45" s="13">
        <f t="shared" si="18"/>
        <v>533.91624408933046</v>
      </c>
      <c r="BF45" s="13">
        <f t="shared" si="40"/>
        <v>127.76756316826715</v>
      </c>
      <c r="BG45" s="13">
        <f t="shared" si="19"/>
        <v>20379.984173517129</v>
      </c>
      <c r="BH45">
        <f t="shared" si="41"/>
        <v>601.72068348261905</v>
      </c>
      <c r="BI45" s="13">
        <f t="shared" si="20"/>
        <v>533.91624408933046</v>
      </c>
      <c r="BJ45" s="37">
        <f t="shared" si="21"/>
        <v>7.0828933962664289</v>
      </c>
      <c r="BK45" s="13">
        <f t="shared" si="22"/>
        <v>8414.1288406412787</v>
      </c>
      <c r="BL45">
        <f t="shared" si="42"/>
        <v>202.76030829490082</v>
      </c>
      <c r="BM45" s="13">
        <f t="shared" si="23"/>
        <v>10.271511508174452</v>
      </c>
      <c r="BN45" s="13">
        <f t="shared" si="43"/>
        <v>10.633566359525108</v>
      </c>
      <c r="BO45" s="13">
        <f t="shared" si="24"/>
        <v>20379.984173517129</v>
      </c>
      <c r="BP45">
        <f t="shared" si="44"/>
        <v>484.58668667387695</v>
      </c>
      <c r="BQ45" s="13">
        <f t="shared" si="25"/>
        <v>10.271511508174452</v>
      </c>
      <c r="BR45" s="37">
        <f t="shared" si="26"/>
        <v>159.78161370143422</v>
      </c>
      <c r="BS45" s="13">
        <f t="shared" si="27"/>
        <v>8414.1288406412787</v>
      </c>
      <c r="BT45">
        <f t="shared" si="45"/>
        <v>355.45902860006862</v>
      </c>
      <c r="BU45" s="13">
        <f t="shared" si="28"/>
        <v>836.26927694937092</v>
      </c>
      <c r="BV45" s="13">
        <f t="shared" si="46"/>
        <v>163.3322866646929</v>
      </c>
      <c r="BW45" s="13">
        <f t="shared" si="29"/>
        <v>20379.984173517129</v>
      </c>
      <c r="BX45">
        <f t="shared" si="47"/>
        <v>637.28540697904475</v>
      </c>
      <c r="BY45" s="13">
        <f t="shared" si="30"/>
        <v>836.26927694937092</v>
      </c>
    </row>
    <row r="46" spans="1:77" x14ac:dyDescent="0.2">
      <c r="A46" t="s">
        <v>75</v>
      </c>
      <c r="B46" s="37">
        <f>'[3]DU LCI'!$C$14*[3]Impact!$B$1*B37</f>
        <v>2.4144576150159023</v>
      </c>
      <c r="C46" s="38">
        <f>'[3]DU LCI'!$D$14*[3]Impact!$B$1*C37*C36</f>
        <v>13.180098039616219</v>
      </c>
      <c r="D46" s="37">
        <f>'[3]DU LCI'!$C$14*[3]Impact!$B$1*D37</f>
        <v>2.8973491380190826</v>
      </c>
      <c r="E46" s="38">
        <f>'[3]DU LCI'!$D$14*[3]Impact!$B$1*E37*E36</f>
        <v>13.180098039616219</v>
      </c>
      <c r="F46" s="37">
        <f>'[3]DU LCI'!$C$14*[3]Impact!$B$1*F37</f>
        <v>0.96578304600636089</v>
      </c>
      <c r="G46" s="38">
        <f>'[3]DU LCI'!$D$14*[3]Impact!$B$1*G37*G36</f>
        <v>13.180098039616219</v>
      </c>
      <c r="H46" s="37">
        <f>'[3]DU LCI'!$C$14*[3]Impact!$B$1*H37</f>
        <v>1.4486745690095413</v>
      </c>
      <c r="I46" s="38">
        <f>'[3]DU LCI'!$D$14*[3]Impact!$B$1*I37*I36</f>
        <v>13.180098039616219</v>
      </c>
      <c r="J46" s="37">
        <f>'[3]DU LCI'!$C$14*[3]Impact!$B$1*J37</f>
        <v>1.4486745690095413</v>
      </c>
      <c r="K46" s="38">
        <f>'[3]DU LCI'!$D$14*[3]Impact!$B$1*K37*K36</f>
        <v>13.180098039616219</v>
      </c>
      <c r="L46" s="37">
        <f>'[3]DU LCI'!$C$14*[3]Impact!$B$1*L37</f>
        <v>1.4486745690095413</v>
      </c>
      <c r="M46" s="38">
        <f>'[3]DU LCI'!$D$14*[3]Impact!$B$1*M37*M36</f>
        <v>13.180098039616219</v>
      </c>
      <c r="N46" t="s">
        <v>27</v>
      </c>
      <c r="AC46">
        <v>44</v>
      </c>
      <c r="AD46" s="37">
        <f t="shared" si="1"/>
        <v>517.28773978707602</v>
      </c>
      <c r="AE46" s="13">
        <f t="shared" si="2"/>
        <v>14023.548067735466</v>
      </c>
      <c r="AF46">
        <f t="shared" si="48"/>
        <v>836.00474132651846</v>
      </c>
      <c r="AG46" s="13">
        <f t="shared" si="3"/>
        <v>1616.3024281585481</v>
      </c>
      <c r="AH46" s="13">
        <f t="shared" si="31"/>
        <v>519.87262970432835</v>
      </c>
      <c r="AI46" s="13">
        <f t="shared" si="4"/>
        <v>20379.984173517129</v>
      </c>
      <c r="AJ46">
        <f t="shared" si="32"/>
        <v>983.054088193354</v>
      </c>
      <c r="AK46" s="13">
        <f t="shared" si="5"/>
        <v>1616.3024281585481</v>
      </c>
      <c r="AL46" s="37">
        <f t="shared" si="6"/>
        <v>1162.5450724080165</v>
      </c>
      <c r="AM46" s="13">
        <f t="shared" si="7"/>
        <v>16828.257681282557</v>
      </c>
      <c r="AN46">
        <f t="shared" si="33"/>
        <v>1545.0054742553473</v>
      </c>
      <c r="AO46" s="13">
        <f t="shared" si="8"/>
        <v>3457.7835760522935</v>
      </c>
      <c r="AP46" s="13">
        <f t="shared" si="34"/>
        <v>1164.6470708022655</v>
      </c>
      <c r="AQ46" s="13">
        <f t="shared" si="9"/>
        <v>20379.984173517129</v>
      </c>
      <c r="AR46" s="13">
        <f t="shared" si="35"/>
        <v>1627.828529291291</v>
      </c>
      <c r="AS46" s="38">
        <f t="shared" si="10"/>
        <v>3457.7835760522935</v>
      </c>
      <c r="AT46" s="37">
        <f t="shared" si="11"/>
        <v>108.84359342095777</v>
      </c>
      <c r="AU46" s="13">
        <f t="shared" si="12"/>
        <v>5609.4192270941858</v>
      </c>
      <c r="AV46">
        <f t="shared" si="36"/>
        <v>236.33039403673473</v>
      </c>
      <c r="AW46" s="13">
        <f t="shared" si="13"/>
        <v>532.10518174559218</v>
      </c>
      <c r="AX46" s="13">
        <f t="shared" si="37"/>
        <v>112.87715790721964</v>
      </c>
      <c r="AY46" s="13">
        <f t="shared" si="14"/>
        <v>20379.984173517129</v>
      </c>
      <c r="AZ46">
        <f t="shared" si="38"/>
        <v>576.05861639624527</v>
      </c>
      <c r="BA46" s="13">
        <f t="shared" si="15"/>
        <v>532.10518174559218</v>
      </c>
      <c r="BB46" s="37">
        <f t="shared" si="16"/>
        <v>124.21689020500847</v>
      </c>
      <c r="BC46" s="13">
        <f t="shared" si="17"/>
        <v>8414.1288406412787</v>
      </c>
      <c r="BD46">
        <f t="shared" si="39"/>
        <v>315.44709112867389</v>
      </c>
      <c r="BE46" s="13">
        <f t="shared" si="18"/>
        <v>533.91624408933046</v>
      </c>
      <c r="BF46" s="13">
        <f t="shared" si="40"/>
        <v>127.76756316826715</v>
      </c>
      <c r="BG46" s="13">
        <f t="shared" si="19"/>
        <v>20379.984173517129</v>
      </c>
      <c r="BH46">
        <f t="shared" si="41"/>
        <v>590.94902165729286</v>
      </c>
      <c r="BI46" s="13">
        <f t="shared" si="20"/>
        <v>533.91624408933046</v>
      </c>
      <c r="BJ46" s="37">
        <f t="shared" si="21"/>
        <v>7.0828933962664289</v>
      </c>
      <c r="BK46" s="13">
        <f t="shared" si="22"/>
        <v>8414.1288406412787</v>
      </c>
      <c r="BL46">
        <f t="shared" si="42"/>
        <v>198.31309431993185</v>
      </c>
      <c r="BM46" s="13">
        <f t="shared" si="23"/>
        <v>10.271511508174452</v>
      </c>
      <c r="BN46" s="13">
        <f t="shared" si="43"/>
        <v>10.633566359525108</v>
      </c>
      <c r="BO46" s="13">
        <f t="shared" si="24"/>
        <v>20379.984173517129</v>
      </c>
      <c r="BP46">
        <f t="shared" si="44"/>
        <v>473.81502484855076</v>
      </c>
      <c r="BQ46" s="13">
        <f t="shared" si="25"/>
        <v>10.271511508174452</v>
      </c>
      <c r="BR46" s="37">
        <f t="shared" si="26"/>
        <v>159.78161370143422</v>
      </c>
      <c r="BS46" s="13">
        <f t="shared" si="27"/>
        <v>8414.1288406412787</v>
      </c>
      <c r="BT46">
        <f t="shared" si="45"/>
        <v>351.01181462509965</v>
      </c>
      <c r="BU46" s="13">
        <f t="shared" si="28"/>
        <v>836.26927694937092</v>
      </c>
      <c r="BV46" s="13">
        <f t="shared" si="46"/>
        <v>163.3322866646929</v>
      </c>
      <c r="BW46" s="13">
        <f t="shared" si="29"/>
        <v>20379.984173517129</v>
      </c>
      <c r="BX46">
        <f t="shared" si="47"/>
        <v>626.51374515371856</v>
      </c>
      <c r="BY46" s="13">
        <f t="shared" si="30"/>
        <v>836.26927694937092</v>
      </c>
    </row>
    <row r="47" spans="1:77" x14ac:dyDescent="0.2">
      <c r="A47" s="20" t="s">
        <v>215</v>
      </c>
      <c r="B47" s="35"/>
      <c r="C47" s="38">
        <f>'[3]DU LCI'!$D$15*[3]Impact!$B$1*C37*C36</f>
        <v>4.9993475322682217</v>
      </c>
      <c r="D47" s="35"/>
      <c r="E47" s="38">
        <f>'[3]DU LCI'!$D$15*[3]Impact!$B$1*E37*E36</f>
        <v>4.9993475322682217</v>
      </c>
      <c r="F47" s="35"/>
      <c r="G47" s="38">
        <f>'[3]DU LCI'!$D$15*[3]Impact!$B$1*G37*G36</f>
        <v>4.9993475322682217</v>
      </c>
      <c r="H47" s="35"/>
      <c r="I47" s="38">
        <f>'[3]DU LCI'!$D$15*[3]Impact!$B$1*I37*I36</f>
        <v>4.9993475322682217</v>
      </c>
      <c r="J47" s="35"/>
      <c r="K47" s="38">
        <f>'[3]DU LCI'!$D$15*[3]Impact!$B$1*K37*K36</f>
        <v>4.9993475322682217</v>
      </c>
      <c r="L47" s="35"/>
      <c r="M47" s="38">
        <f>'[3]DU LCI'!$D$15*[3]Impact!$B$1*M37*M36</f>
        <v>4.9993475322682217</v>
      </c>
      <c r="N47" t="s">
        <v>27</v>
      </c>
      <c r="AC47">
        <v>45</v>
      </c>
      <c r="AD47" s="37">
        <f t="shared" si="1"/>
        <v>517.28773978707602</v>
      </c>
      <c r="AE47" s="13">
        <f t="shared" si="2"/>
        <v>14023.548067735466</v>
      </c>
      <c r="AF47">
        <f t="shared" si="48"/>
        <v>828.92214129230865</v>
      </c>
      <c r="AG47" s="13">
        <f t="shared" si="3"/>
        <v>1616.3024281585481</v>
      </c>
      <c r="AH47" s="13">
        <f t="shared" si="31"/>
        <v>519.87262970432835</v>
      </c>
      <c r="AI47" s="13">
        <f t="shared" si="4"/>
        <v>20379.984173517129</v>
      </c>
      <c r="AJ47">
        <f t="shared" si="32"/>
        <v>972.76116689359787</v>
      </c>
      <c r="AK47" s="13">
        <f t="shared" si="5"/>
        <v>1616.3024281585481</v>
      </c>
      <c r="AL47" s="37">
        <f t="shared" si="6"/>
        <v>1162.5450724080165</v>
      </c>
      <c r="AM47" s="13">
        <f t="shared" si="7"/>
        <v>16828.257681282557</v>
      </c>
      <c r="AN47">
        <f t="shared" si="33"/>
        <v>1536.5063542142955</v>
      </c>
      <c r="AO47" s="13">
        <f t="shared" si="8"/>
        <v>3457.7835760522935</v>
      </c>
      <c r="AP47" s="13">
        <f t="shared" si="34"/>
        <v>1164.6470708022655</v>
      </c>
      <c r="AQ47" s="13">
        <f t="shared" si="9"/>
        <v>20379.984173517129</v>
      </c>
      <c r="AR47" s="13">
        <f t="shared" si="35"/>
        <v>1617.535607991535</v>
      </c>
      <c r="AS47" s="38">
        <f t="shared" si="10"/>
        <v>3457.7835760522935</v>
      </c>
      <c r="AT47" s="37">
        <f t="shared" si="11"/>
        <v>108.84359342095777</v>
      </c>
      <c r="AU47" s="13">
        <f t="shared" si="12"/>
        <v>5609.4192270941858</v>
      </c>
      <c r="AV47">
        <f t="shared" si="36"/>
        <v>233.49735402305078</v>
      </c>
      <c r="AW47" s="13">
        <f t="shared" si="13"/>
        <v>532.10518174559218</v>
      </c>
      <c r="AX47" s="13">
        <f t="shared" si="37"/>
        <v>112.87715790721964</v>
      </c>
      <c r="AY47" s="13">
        <f t="shared" si="14"/>
        <v>20379.984173517129</v>
      </c>
      <c r="AZ47">
        <f t="shared" si="38"/>
        <v>565.76569509648914</v>
      </c>
      <c r="BA47" s="13">
        <f t="shared" si="15"/>
        <v>532.10518174559218</v>
      </c>
      <c r="BB47" s="37">
        <f t="shared" si="16"/>
        <v>124.21689020500847</v>
      </c>
      <c r="BC47" s="13">
        <f t="shared" si="17"/>
        <v>8414.1288406412787</v>
      </c>
      <c r="BD47">
        <f t="shared" si="39"/>
        <v>311.19753110814798</v>
      </c>
      <c r="BE47" s="13">
        <f t="shared" si="18"/>
        <v>533.91624408933046</v>
      </c>
      <c r="BF47" s="13">
        <f t="shared" si="40"/>
        <v>127.76756316826715</v>
      </c>
      <c r="BG47" s="13">
        <f t="shared" si="19"/>
        <v>20379.984173517129</v>
      </c>
      <c r="BH47">
        <f t="shared" si="41"/>
        <v>580.65610035753662</v>
      </c>
      <c r="BI47" s="13">
        <f t="shared" si="20"/>
        <v>533.91624408933046</v>
      </c>
      <c r="BJ47" s="37">
        <f t="shared" si="21"/>
        <v>7.0828933962664289</v>
      </c>
      <c r="BK47" s="13">
        <f t="shared" si="22"/>
        <v>8414.1288406412787</v>
      </c>
      <c r="BL47">
        <f t="shared" si="42"/>
        <v>194.06353429940594</v>
      </c>
      <c r="BM47" s="13">
        <f t="shared" si="23"/>
        <v>10.271511508174452</v>
      </c>
      <c r="BN47" s="13">
        <f t="shared" si="43"/>
        <v>10.633566359525108</v>
      </c>
      <c r="BO47" s="13">
        <f t="shared" si="24"/>
        <v>20379.984173517129</v>
      </c>
      <c r="BP47">
        <f t="shared" si="44"/>
        <v>463.52210354879463</v>
      </c>
      <c r="BQ47" s="13">
        <f t="shared" si="25"/>
        <v>10.271511508174452</v>
      </c>
      <c r="BR47" s="37">
        <f t="shared" si="26"/>
        <v>159.78161370143422</v>
      </c>
      <c r="BS47" s="13">
        <f t="shared" si="27"/>
        <v>8414.1288406412787</v>
      </c>
      <c r="BT47">
        <f t="shared" si="45"/>
        <v>346.76225460457374</v>
      </c>
      <c r="BU47" s="13">
        <f t="shared" si="28"/>
        <v>836.26927694937092</v>
      </c>
      <c r="BV47" s="13">
        <f t="shared" si="46"/>
        <v>163.3322866646929</v>
      </c>
      <c r="BW47" s="13">
        <f t="shared" si="29"/>
        <v>20379.984173517129</v>
      </c>
      <c r="BX47">
        <f t="shared" si="47"/>
        <v>616.22082385396243</v>
      </c>
      <c r="BY47" s="13">
        <f t="shared" si="30"/>
        <v>836.26927694937092</v>
      </c>
    </row>
    <row r="48" spans="1:77" x14ac:dyDescent="0.2">
      <c r="A48" s="20" t="s">
        <v>95</v>
      </c>
      <c r="B48" s="37">
        <f t="shared" ref="B48:M48" si="61">B40</f>
        <v>247.00246654824164</v>
      </c>
      <c r="C48" s="38">
        <f t="shared" si="61"/>
        <v>247.00246654824164</v>
      </c>
      <c r="D48" s="37">
        <f t="shared" si="61"/>
        <v>515.37152995144868</v>
      </c>
      <c r="E48" s="38">
        <f t="shared" si="61"/>
        <v>515.37152995144868</v>
      </c>
      <c r="F48" s="37">
        <f t="shared" si="61"/>
        <v>95.135676668493261</v>
      </c>
      <c r="G48" s="38">
        <f t="shared" si="61"/>
        <v>95.135676668493261</v>
      </c>
      <c r="H48" s="37">
        <f t="shared" si="61"/>
        <v>92.20255112593992</v>
      </c>
      <c r="I48" s="38">
        <f t="shared" si="61"/>
        <v>92.20255112593992</v>
      </c>
      <c r="J48" s="37">
        <f t="shared" si="61"/>
        <v>1.0399422736056758</v>
      </c>
      <c r="K48" s="38">
        <f t="shared" si="61"/>
        <v>1.0399422736056758</v>
      </c>
      <c r="L48" s="37">
        <f t="shared" si="61"/>
        <v>152.03152033305821</v>
      </c>
      <c r="M48" s="38">
        <f t="shared" si="61"/>
        <v>152.03152033305821</v>
      </c>
      <c r="N48" t="s">
        <v>27</v>
      </c>
      <c r="AC48">
        <v>46</v>
      </c>
      <c r="AD48" s="37">
        <f t="shared" si="1"/>
        <v>517.28773978707602</v>
      </c>
      <c r="AE48" s="13">
        <f t="shared" si="2"/>
        <v>14023.548067735466</v>
      </c>
      <c r="AF48">
        <f t="shared" si="48"/>
        <v>822.14748039002097</v>
      </c>
      <c r="AG48" s="13">
        <f t="shared" si="3"/>
        <v>1616.3024281585481</v>
      </c>
      <c r="AH48" s="13">
        <f t="shared" si="31"/>
        <v>519.87262970432835</v>
      </c>
      <c r="AI48" s="13">
        <f t="shared" si="4"/>
        <v>20379.984173517129</v>
      </c>
      <c r="AJ48">
        <f t="shared" si="32"/>
        <v>962.91576391122248</v>
      </c>
      <c r="AK48" s="13">
        <f t="shared" si="5"/>
        <v>1616.3024281585481</v>
      </c>
      <c r="AL48" s="37">
        <f t="shared" si="6"/>
        <v>1162.5450724080165</v>
      </c>
      <c r="AM48" s="13">
        <f t="shared" si="7"/>
        <v>16828.257681282557</v>
      </c>
      <c r="AN48">
        <f t="shared" si="33"/>
        <v>1528.3767611315502</v>
      </c>
      <c r="AO48" s="13">
        <f t="shared" si="8"/>
        <v>3457.7835760522935</v>
      </c>
      <c r="AP48" s="13">
        <f t="shared" si="34"/>
        <v>1164.6470708022655</v>
      </c>
      <c r="AQ48" s="13">
        <f t="shared" si="9"/>
        <v>20379.984173517129</v>
      </c>
      <c r="AR48" s="13">
        <f t="shared" si="35"/>
        <v>1607.6902050091596</v>
      </c>
      <c r="AS48" s="38">
        <f t="shared" si="10"/>
        <v>3457.7835760522935</v>
      </c>
      <c r="AT48" s="37">
        <f t="shared" si="11"/>
        <v>108.84359342095777</v>
      </c>
      <c r="AU48" s="13">
        <f t="shared" si="12"/>
        <v>5609.4192270941858</v>
      </c>
      <c r="AV48">
        <f t="shared" si="36"/>
        <v>230.78748966213573</v>
      </c>
      <c r="AW48" s="13">
        <f t="shared" si="13"/>
        <v>532.10518174559218</v>
      </c>
      <c r="AX48" s="13">
        <f t="shared" si="37"/>
        <v>112.87715790721964</v>
      </c>
      <c r="AY48" s="13">
        <f t="shared" si="14"/>
        <v>20379.984173517129</v>
      </c>
      <c r="AZ48">
        <f t="shared" si="38"/>
        <v>555.92029211411375</v>
      </c>
      <c r="BA48" s="13">
        <f t="shared" si="15"/>
        <v>532.10518174559218</v>
      </c>
      <c r="BB48" s="37">
        <f t="shared" si="16"/>
        <v>124.21689020500847</v>
      </c>
      <c r="BC48" s="13">
        <f t="shared" si="17"/>
        <v>8414.1288406412787</v>
      </c>
      <c r="BD48">
        <f t="shared" si="39"/>
        <v>307.13273456677541</v>
      </c>
      <c r="BE48" s="13">
        <f t="shared" si="18"/>
        <v>533.91624408933046</v>
      </c>
      <c r="BF48" s="13">
        <f t="shared" si="40"/>
        <v>127.76756316826715</v>
      </c>
      <c r="BG48" s="13">
        <f t="shared" si="19"/>
        <v>20379.984173517129</v>
      </c>
      <c r="BH48">
        <f t="shared" si="41"/>
        <v>570.81069737516123</v>
      </c>
      <c r="BI48" s="13">
        <f t="shared" si="20"/>
        <v>533.91624408933046</v>
      </c>
      <c r="BJ48" s="37">
        <f t="shared" si="21"/>
        <v>7.0828933962664289</v>
      </c>
      <c r="BK48" s="13">
        <f t="shared" si="22"/>
        <v>8414.1288406412787</v>
      </c>
      <c r="BL48">
        <f t="shared" si="42"/>
        <v>189.99873775803334</v>
      </c>
      <c r="BM48" s="13">
        <f t="shared" si="23"/>
        <v>10.271511508174452</v>
      </c>
      <c r="BN48" s="13">
        <f t="shared" si="43"/>
        <v>10.633566359525108</v>
      </c>
      <c r="BO48" s="13">
        <f t="shared" si="24"/>
        <v>20379.984173517129</v>
      </c>
      <c r="BP48">
        <f t="shared" si="44"/>
        <v>453.67670056641919</v>
      </c>
      <c r="BQ48" s="13">
        <f t="shared" si="25"/>
        <v>10.271511508174452</v>
      </c>
      <c r="BR48" s="37">
        <f t="shared" si="26"/>
        <v>159.78161370143422</v>
      </c>
      <c r="BS48" s="13">
        <f t="shared" si="27"/>
        <v>8414.1288406412787</v>
      </c>
      <c r="BT48">
        <f t="shared" si="45"/>
        <v>342.69745806320111</v>
      </c>
      <c r="BU48" s="13">
        <f t="shared" si="28"/>
        <v>836.26927694937092</v>
      </c>
      <c r="BV48" s="13">
        <f t="shared" si="46"/>
        <v>163.3322866646929</v>
      </c>
      <c r="BW48" s="13">
        <f t="shared" si="29"/>
        <v>20379.984173517129</v>
      </c>
      <c r="BX48">
        <f t="shared" si="47"/>
        <v>606.37542087158704</v>
      </c>
      <c r="BY48" s="13">
        <f t="shared" si="30"/>
        <v>836.26927694937092</v>
      </c>
    </row>
    <row r="49" spans="1:77" x14ac:dyDescent="0.2">
      <c r="A49" s="20" t="s">
        <v>252</v>
      </c>
      <c r="B49" s="37">
        <f t="shared" ref="B49:M49" si="62">(B39*$Y$17-B48)</f>
        <v>1101.429145986488</v>
      </c>
      <c r="C49" s="38">
        <f t="shared" si="62"/>
        <v>1101.429145986488</v>
      </c>
      <c r="D49" s="37">
        <f t="shared" si="62"/>
        <v>2298.1358527822963</v>
      </c>
      <c r="E49" s="38">
        <f t="shared" si="62"/>
        <v>2298.1358527822963</v>
      </c>
      <c r="F49" s="37">
        <f t="shared" si="62"/>
        <v>424.22737137064075</v>
      </c>
      <c r="G49" s="38">
        <f t="shared" si="62"/>
        <v>424.22737137064075</v>
      </c>
      <c r="H49" s="37">
        <f t="shared" si="62"/>
        <v>411.14802845333151</v>
      </c>
      <c r="I49" s="38">
        <f t="shared" si="62"/>
        <v>411.14802845333151</v>
      </c>
      <c r="J49" s="37">
        <f t="shared" si="62"/>
        <v>4.6372926809175636</v>
      </c>
      <c r="K49" s="38">
        <f t="shared" si="62"/>
        <v>4.6372926809175636</v>
      </c>
      <c r="L49" s="37">
        <f t="shared" si="62"/>
        <v>677.93633781694621</v>
      </c>
      <c r="M49" s="38">
        <f t="shared" si="62"/>
        <v>677.93633781694621</v>
      </c>
      <c r="N49" t="s">
        <v>27</v>
      </c>
      <c r="AC49">
        <v>47</v>
      </c>
      <c r="AD49" s="37">
        <f t="shared" si="1"/>
        <v>517.28773978707602</v>
      </c>
      <c r="AE49" s="13">
        <f t="shared" si="2"/>
        <v>14023.548067735466</v>
      </c>
      <c r="AF49">
        <f t="shared" si="48"/>
        <v>815.66110293038378</v>
      </c>
      <c r="AG49" s="13">
        <f t="shared" si="3"/>
        <v>1616.3024281585481</v>
      </c>
      <c r="AH49" s="13">
        <f t="shared" si="31"/>
        <v>519.87262970432835</v>
      </c>
      <c r="AI49" s="13">
        <f t="shared" si="4"/>
        <v>20379.984173517129</v>
      </c>
      <c r="AJ49">
        <f t="shared" si="32"/>
        <v>953.48931424724606</v>
      </c>
      <c r="AK49" s="13">
        <f t="shared" si="5"/>
        <v>1616.3024281585481</v>
      </c>
      <c r="AL49" s="37">
        <f t="shared" si="6"/>
        <v>1162.5450724080165</v>
      </c>
      <c r="AM49" s="13">
        <f t="shared" si="7"/>
        <v>16828.257681282557</v>
      </c>
      <c r="AN49">
        <f t="shared" si="33"/>
        <v>1520.5931081799858</v>
      </c>
      <c r="AO49" s="13">
        <f t="shared" si="8"/>
        <v>3457.7835760522935</v>
      </c>
      <c r="AP49" s="13">
        <f t="shared" si="34"/>
        <v>1164.6470708022655</v>
      </c>
      <c r="AQ49" s="13">
        <f t="shared" si="9"/>
        <v>20379.984173517129</v>
      </c>
      <c r="AR49" s="13">
        <f t="shared" si="35"/>
        <v>1598.2637553451832</v>
      </c>
      <c r="AS49" s="38">
        <f t="shared" si="10"/>
        <v>3457.7835760522935</v>
      </c>
      <c r="AT49" s="37">
        <f t="shared" si="11"/>
        <v>108.84359342095777</v>
      </c>
      <c r="AU49" s="13">
        <f t="shared" si="12"/>
        <v>5609.4192270941858</v>
      </c>
      <c r="AV49">
        <f t="shared" si="36"/>
        <v>228.19293867828088</v>
      </c>
      <c r="AW49" s="13">
        <f t="shared" si="13"/>
        <v>532.10518174559218</v>
      </c>
      <c r="AX49" s="13">
        <f t="shared" si="37"/>
        <v>112.87715790721964</v>
      </c>
      <c r="AY49" s="13">
        <f t="shared" si="14"/>
        <v>20379.984173517129</v>
      </c>
      <c r="AZ49">
        <f t="shared" si="38"/>
        <v>546.49384245013732</v>
      </c>
      <c r="BA49" s="13">
        <f t="shared" si="15"/>
        <v>532.10518174559218</v>
      </c>
      <c r="BB49" s="37">
        <f t="shared" si="16"/>
        <v>124.21689020500847</v>
      </c>
      <c r="BC49" s="13">
        <f t="shared" si="17"/>
        <v>8414.1288406412787</v>
      </c>
      <c r="BD49">
        <f t="shared" si="39"/>
        <v>303.24090809099312</v>
      </c>
      <c r="BE49" s="13">
        <f t="shared" si="18"/>
        <v>533.91624408933046</v>
      </c>
      <c r="BF49" s="13">
        <f t="shared" si="40"/>
        <v>127.76756316826715</v>
      </c>
      <c r="BG49" s="13">
        <f t="shared" si="19"/>
        <v>20379.984173517129</v>
      </c>
      <c r="BH49">
        <f t="shared" si="41"/>
        <v>561.3842477111848</v>
      </c>
      <c r="BI49" s="13">
        <f t="shared" si="20"/>
        <v>533.91624408933046</v>
      </c>
      <c r="BJ49" s="37">
        <f t="shared" si="21"/>
        <v>7.0828933962664289</v>
      </c>
      <c r="BK49" s="13">
        <f t="shared" si="22"/>
        <v>8414.1288406412787</v>
      </c>
      <c r="BL49">
        <f t="shared" si="42"/>
        <v>186.10691128225108</v>
      </c>
      <c r="BM49" s="13">
        <f t="shared" si="23"/>
        <v>10.271511508174452</v>
      </c>
      <c r="BN49" s="13">
        <f t="shared" si="43"/>
        <v>10.633566359525108</v>
      </c>
      <c r="BO49" s="13">
        <f t="shared" si="24"/>
        <v>20379.984173517129</v>
      </c>
      <c r="BP49">
        <f t="shared" si="44"/>
        <v>444.25025090244276</v>
      </c>
      <c r="BQ49" s="13">
        <f t="shared" si="25"/>
        <v>10.271511508174452</v>
      </c>
      <c r="BR49" s="37">
        <f t="shared" si="26"/>
        <v>159.78161370143422</v>
      </c>
      <c r="BS49" s="13">
        <f t="shared" si="27"/>
        <v>8414.1288406412787</v>
      </c>
      <c r="BT49">
        <f t="shared" si="45"/>
        <v>338.80563158741887</v>
      </c>
      <c r="BU49" s="13">
        <f t="shared" si="28"/>
        <v>836.26927694937092</v>
      </c>
      <c r="BV49" s="13">
        <f t="shared" si="46"/>
        <v>163.3322866646929</v>
      </c>
      <c r="BW49" s="13">
        <f t="shared" si="29"/>
        <v>20379.984173517129</v>
      </c>
      <c r="BX49">
        <f t="shared" si="47"/>
        <v>596.94897120761061</v>
      </c>
      <c r="BY49" s="13">
        <f t="shared" si="30"/>
        <v>836.26927694937092</v>
      </c>
    </row>
    <row r="50" spans="1:77" x14ac:dyDescent="0.2">
      <c r="A50" s="20" t="s">
        <v>300</v>
      </c>
      <c r="B50" s="110">
        <f>'[3]Annulized cost'!$B$5*B37</f>
        <v>314329.79809639143</v>
      </c>
      <c r="C50" s="111">
        <f>'[3]Annulized cost'!$C$5*C37</f>
        <v>254758.88815463829</v>
      </c>
      <c r="D50" s="110">
        <f>'[3]Annulized cost'!$B$5*D37</f>
        <v>377195.75771566969</v>
      </c>
      <c r="E50" s="111">
        <f>'[3]Annulized cost'!$C$5*E37</f>
        <v>254758.88815463829</v>
      </c>
      <c r="F50" s="110">
        <f>'[3]Annulized cost'!$B$5*F37</f>
        <v>125731.91923855657</v>
      </c>
      <c r="G50" s="111">
        <f>'[3]Annulized cost'!$C$5*G37</f>
        <v>254758.88815463829</v>
      </c>
      <c r="H50" s="110">
        <f>'[3]Annulized cost'!$B$5*H37</f>
        <v>188597.87885783485</v>
      </c>
      <c r="I50" s="111">
        <f>'[3]Annulized cost'!$C$5*I37</f>
        <v>254758.88815463829</v>
      </c>
      <c r="J50" s="110">
        <f>'[3]Annulized cost'!$B$5*J37</f>
        <v>188597.87885783485</v>
      </c>
      <c r="K50" s="111">
        <f>'[3]Annulized cost'!$C$5*K37</f>
        <v>254758.88815463829</v>
      </c>
      <c r="L50" s="110">
        <f>'[3]Annulized cost'!$B$5*L37</f>
        <v>188597.87885783485</v>
      </c>
      <c r="M50" s="111">
        <f>'[3]Annulized cost'!$C$5*M37</f>
        <v>254758.88815463829</v>
      </c>
      <c r="N50" s="20" t="s">
        <v>214</v>
      </c>
      <c r="AC50">
        <v>48</v>
      </c>
      <c r="AD50" s="37">
        <f t="shared" si="1"/>
        <v>517.28773978707602</v>
      </c>
      <c r="AE50" s="13">
        <f t="shared" si="2"/>
        <v>14023.548067735466</v>
      </c>
      <c r="AF50">
        <f t="shared" si="48"/>
        <v>809.44499119823149</v>
      </c>
      <c r="AG50" s="13">
        <f t="shared" si="3"/>
        <v>1616.3024281585481</v>
      </c>
      <c r="AH50" s="13">
        <f t="shared" si="31"/>
        <v>519.87262970432835</v>
      </c>
      <c r="AI50" s="13">
        <f t="shared" si="4"/>
        <v>20379.984173517129</v>
      </c>
      <c r="AJ50">
        <f t="shared" si="32"/>
        <v>944.4556333192686</v>
      </c>
      <c r="AK50" s="13">
        <f t="shared" si="5"/>
        <v>1616.3024281585481</v>
      </c>
      <c r="AL50" s="37">
        <f t="shared" si="6"/>
        <v>1162.5450724080165</v>
      </c>
      <c r="AM50" s="13">
        <f t="shared" si="7"/>
        <v>16828.257681282557</v>
      </c>
      <c r="AN50">
        <f t="shared" si="33"/>
        <v>1513.1337741014031</v>
      </c>
      <c r="AO50" s="13">
        <f t="shared" si="8"/>
        <v>3457.7835760522935</v>
      </c>
      <c r="AP50" s="13">
        <f t="shared" si="34"/>
        <v>1164.6470708022655</v>
      </c>
      <c r="AQ50" s="13">
        <f t="shared" si="9"/>
        <v>20379.984173517129</v>
      </c>
      <c r="AR50" s="13">
        <f t="shared" si="35"/>
        <v>1589.2300744172057</v>
      </c>
      <c r="AS50" s="38">
        <f t="shared" si="10"/>
        <v>3457.7835760522935</v>
      </c>
      <c r="AT50" s="37">
        <f t="shared" si="11"/>
        <v>108.84359342095777</v>
      </c>
      <c r="AU50" s="13">
        <f t="shared" si="12"/>
        <v>5609.4192270941858</v>
      </c>
      <c r="AV50">
        <f t="shared" si="36"/>
        <v>225.70649398541997</v>
      </c>
      <c r="AW50" s="13">
        <f t="shared" si="13"/>
        <v>532.10518174559218</v>
      </c>
      <c r="AX50" s="13">
        <f t="shared" si="37"/>
        <v>112.87715790721964</v>
      </c>
      <c r="AY50" s="13">
        <f t="shared" si="14"/>
        <v>20379.984173517129</v>
      </c>
      <c r="AZ50">
        <f t="shared" si="38"/>
        <v>537.46016152215986</v>
      </c>
      <c r="BA50" s="13">
        <f t="shared" si="15"/>
        <v>532.10518174559218</v>
      </c>
      <c r="BB50" s="37">
        <f t="shared" si="16"/>
        <v>124.21689020500847</v>
      </c>
      <c r="BC50" s="13">
        <f t="shared" si="17"/>
        <v>8414.1288406412787</v>
      </c>
      <c r="BD50">
        <f t="shared" si="39"/>
        <v>299.51124105170175</v>
      </c>
      <c r="BE50" s="13">
        <f t="shared" si="18"/>
        <v>533.91624408933046</v>
      </c>
      <c r="BF50" s="13">
        <f t="shared" si="40"/>
        <v>127.76756316826715</v>
      </c>
      <c r="BG50" s="13">
        <f t="shared" si="19"/>
        <v>20379.984173517129</v>
      </c>
      <c r="BH50">
        <f t="shared" si="41"/>
        <v>552.35056678320734</v>
      </c>
      <c r="BI50" s="13">
        <f t="shared" si="20"/>
        <v>533.91624408933046</v>
      </c>
      <c r="BJ50" s="37">
        <f t="shared" si="21"/>
        <v>7.0828933962664289</v>
      </c>
      <c r="BK50" s="13">
        <f t="shared" si="22"/>
        <v>8414.1288406412787</v>
      </c>
      <c r="BL50">
        <f t="shared" si="42"/>
        <v>182.37724424295973</v>
      </c>
      <c r="BM50" s="13">
        <f t="shared" si="23"/>
        <v>10.271511508174452</v>
      </c>
      <c r="BN50" s="13">
        <f t="shared" si="43"/>
        <v>10.633566359525108</v>
      </c>
      <c r="BO50" s="13">
        <f t="shared" si="24"/>
        <v>20379.984173517129</v>
      </c>
      <c r="BP50">
        <f t="shared" si="44"/>
        <v>435.2165699744653</v>
      </c>
      <c r="BQ50" s="13">
        <f t="shared" si="25"/>
        <v>10.271511508174452</v>
      </c>
      <c r="BR50" s="37">
        <f t="shared" si="26"/>
        <v>159.78161370143422</v>
      </c>
      <c r="BS50" s="13">
        <f t="shared" si="27"/>
        <v>8414.1288406412787</v>
      </c>
      <c r="BT50">
        <f t="shared" si="45"/>
        <v>335.07596454812756</v>
      </c>
      <c r="BU50" s="13">
        <f t="shared" si="28"/>
        <v>836.26927694937092</v>
      </c>
      <c r="BV50" s="13">
        <f t="shared" si="46"/>
        <v>163.3322866646929</v>
      </c>
      <c r="BW50" s="13">
        <f t="shared" si="29"/>
        <v>20379.984173517129</v>
      </c>
      <c r="BX50">
        <f t="shared" si="47"/>
        <v>587.91529027963315</v>
      </c>
      <c r="BY50" s="13">
        <f t="shared" si="30"/>
        <v>836.26927694937092</v>
      </c>
    </row>
    <row r="51" spans="1:77" x14ac:dyDescent="0.2">
      <c r="A51" s="20" t="s">
        <v>163</v>
      </c>
      <c r="B51" s="44">
        <f>B50/(B49*365*10^-3)</f>
        <v>781.87283509726012</v>
      </c>
      <c r="C51" s="44">
        <f t="shared" ref="C51:M51" si="63">C50/(C49*365*10^-3)</f>
        <v>633.69446789327344</v>
      </c>
      <c r="D51" s="44">
        <f t="shared" si="63"/>
        <v>449.67447576535716</v>
      </c>
      <c r="E51" s="44">
        <f>E50/(E49*365*10^-3)</f>
        <v>303.71118214923439</v>
      </c>
      <c r="F51" s="44">
        <f>F50/(F49*365*10^-3)</f>
        <v>811.99619557674623</v>
      </c>
      <c r="G51" s="44">
        <f t="shared" si="63"/>
        <v>1645.2723319878507</v>
      </c>
      <c r="H51" s="44">
        <f t="shared" si="63"/>
        <v>1256.7408370228286</v>
      </c>
      <c r="I51" s="44">
        <f t="shared" si="63"/>
        <v>1697.6113425952499</v>
      </c>
      <c r="J51" s="44">
        <f t="shared" si="63"/>
        <v>111424.17633999475</v>
      </c>
      <c r="K51" s="44">
        <f t="shared" si="63"/>
        <v>150512.2934034747</v>
      </c>
      <c r="L51" s="44">
        <f t="shared" si="63"/>
        <v>762.17557401126464</v>
      </c>
      <c r="M51" s="44">
        <f t="shared" si="63"/>
        <v>1029.5502949961551</v>
      </c>
      <c r="AC51">
        <v>49</v>
      </c>
      <c r="AD51" s="37">
        <f t="shared" si="1"/>
        <v>517.28773978707602</v>
      </c>
      <c r="AE51" s="13">
        <f t="shared" si="2"/>
        <v>14023.548067735466</v>
      </c>
      <c r="AF51">
        <f t="shared" si="48"/>
        <v>803.48259831228961</v>
      </c>
      <c r="AG51" s="13">
        <f t="shared" si="3"/>
        <v>1616.3024281585481</v>
      </c>
      <c r="AH51" s="13">
        <f t="shared" si="31"/>
        <v>519.87262970432835</v>
      </c>
      <c r="AI51" s="13">
        <f t="shared" si="4"/>
        <v>20379.984173517129</v>
      </c>
      <c r="AJ51">
        <f t="shared" si="32"/>
        <v>935.79067406182071</v>
      </c>
      <c r="AK51" s="13">
        <f t="shared" si="5"/>
        <v>1616.3024281585481</v>
      </c>
      <c r="AL51" s="37">
        <f t="shared" si="6"/>
        <v>1162.5450724080165</v>
      </c>
      <c r="AM51" s="13">
        <f t="shared" si="7"/>
        <v>16828.257681282557</v>
      </c>
      <c r="AN51">
        <f t="shared" si="33"/>
        <v>1505.9789026382728</v>
      </c>
      <c r="AO51" s="13">
        <f t="shared" si="8"/>
        <v>3457.7835760522935</v>
      </c>
      <c r="AP51" s="13">
        <f t="shared" si="34"/>
        <v>1164.6470708022655</v>
      </c>
      <c r="AQ51" s="13">
        <f t="shared" si="9"/>
        <v>20379.984173517129</v>
      </c>
      <c r="AR51" s="13">
        <f t="shared" si="35"/>
        <v>1580.5651151597579</v>
      </c>
      <c r="AS51" s="38">
        <f t="shared" si="10"/>
        <v>3457.7835760522935</v>
      </c>
      <c r="AT51" s="37">
        <f t="shared" si="11"/>
        <v>108.84359342095777</v>
      </c>
      <c r="AU51" s="13">
        <f t="shared" si="12"/>
        <v>5609.4192270941858</v>
      </c>
      <c r="AV51">
        <f t="shared" si="36"/>
        <v>223.3215368310432</v>
      </c>
      <c r="AW51" s="13">
        <f t="shared" si="13"/>
        <v>532.10518174559218</v>
      </c>
      <c r="AX51" s="13">
        <f t="shared" si="37"/>
        <v>112.87715790721964</v>
      </c>
      <c r="AY51" s="13">
        <f t="shared" si="14"/>
        <v>20379.984173517129</v>
      </c>
      <c r="AZ51">
        <f t="shared" si="38"/>
        <v>528.79520226471209</v>
      </c>
      <c r="BA51" s="13">
        <f t="shared" si="15"/>
        <v>532.10518174559218</v>
      </c>
      <c r="BB51" s="37">
        <f t="shared" si="16"/>
        <v>124.21689020500847</v>
      </c>
      <c r="BC51" s="13">
        <f t="shared" si="17"/>
        <v>8414.1288406412787</v>
      </c>
      <c r="BD51">
        <f t="shared" si="39"/>
        <v>295.93380532013657</v>
      </c>
      <c r="BE51" s="13">
        <f t="shared" si="18"/>
        <v>533.91624408933046</v>
      </c>
      <c r="BF51" s="13">
        <f t="shared" si="40"/>
        <v>127.76756316826715</v>
      </c>
      <c r="BG51" s="13">
        <f t="shared" si="19"/>
        <v>20379.984173517129</v>
      </c>
      <c r="BH51">
        <f t="shared" si="41"/>
        <v>543.68560752575956</v>
      </c>
      <c r="BI51" s="13">
        <f t="shared" si="20"/>
        <v>533.91624408933046</v>
      </c>
      <c r="BJ51" s="37">
        <f t="shared" si="21"/>
        <v>7.0828933962664289</v>
      </c>
      <c r="BK51" s="13">
        <f t="shared" si="22"/>
        <v>8414.1288406412787</v>
      </c>
      <c r="BL51">
        <f t="shared" si="42"/>
        <v>178.79980851139456</v>
      </c>
      <c r="BM51" s="13">
        <f t="shared" si="23"/>
        <v>10.271511508174452</v>
      </c>
      <c r="BN51" s="13">
        <f t="shared" si="43"/>
        <v>10.633566359525108</v>
      </c>
      <c r="BO51" s="13">
        <f t="shared" si="24"/>
        <v>20379.984173517129</v>
      </c>
      <c r="BP51">
        <f t="shared" si="44"/>
        <v>426.55161071701752</v>
      </c>
      <c r="BQ51" s="13">
        <f t="shared" si="25"/>
        <v>10.271511508174452</v>
      </c>
      <c r="BR51" s="37">
        <f t="shared" si="26"/>
        <v>159.78161370143422</v>
      </c>
      <c r="BS51" s="13">
        <f t="shared" si="27"/>
        <v>8414.1288406412787</v>
      </c>
      <c r="BT51">
        <f t="shared" si="45"/>
        <v>331.49852881656238</v>
      </c>
      <c r="BU51" s="13">
        <f t="shared" si="28"/>
        <v>836.26927694937092</v>
      </c>
      <c r="BV51" s="13">
        <f t="shared" si="46"/>
        <v>163.3322866646929</v>
      </c>
      <c r="BW51" s="13">
        <f t="shared" si="29"/>
        <v>20379.984173517129</v>
      </c>
      <c r="BX51">
        <f t="shared" si="47"/>
        <v>579.25033102218526</v>
      </c>
      <c r="BY51" s="13">
        <f t="shared" si="30"/>
        <v>836.26927694937092</v>
      </c>
    </row>
    <row r="52" spans="1:77" x14ac:dyDescent="0.2">
      <c r="A52" s="20"/>
      <c r="AC52">
        <v>50</v>
      </c>
      <c r="AD52" s="37">
        <f t="shared" si="1"/>
        <v>517.28773978707602</v>
      </c>
      <c r="AE52" s="13">
        <f t="shared" si="2"/>
        <v>14023.548067735466</v>
      </c>
      <c r="AF52">
        <f t="shared" si="48"/>
        <v>797.75870114178542</v>
      </c>
      <c r="AG52" s="13">
        <f t="shared" si="3"/>
        <v>1616.3024281585481</v>
      </c>
      <c r="AH52" s="13">
        <f t="shared" si="31"/>
        <v>519.87262970432835</v>
      </c>
      <c r="AI52" s="13">
        <f t="shared" si="4"/>
        <v>20379.984173517129</v>
      </c>
      <c r="AJ52">
        <f t="shared" si="32"/>
        <v>927.47231317467094</v>
      </c>
      <c r="AK52" s="13">
        <f t="shared" si="5"/>
        <v>1616.3024281585481</v>
      </c>
      <c r="AL52" s="37">
        <f t="shared" si="6"/>
        <v>1162.5450724080165</v>
      </c>
      <c r="AM52" s="13">
        <f t="shared" si="7"/>
        <v>16828.257681282557</v>
      </c>
      <c r="AN52">
        <f t="shared" si="33"/>
        <v>1499.1102260336677</v>
      </c>
      <c r="AO52" s="13">
        <f t="shared" si="8"/>
        <v>3457.7835760522935</v>
      </c>
      <c r="AP52" s="13">
        <f t="shared" si="34"/>
        <v>1164.6470708022655</v>
      </c>
      <c r="AQ52" s="13">
        <f t="shared" si="9"/>
        <v>20379.984173517129</v>
      </c>
      <c r="AR52" s="13">
        <f t="shared" si="35"/>
        <v>1572.2467542726081</v>
      </c>
      <c r="AS52" s="38">
        <f t="shared" si="10"/>
        <v>3457.7835760522935</v>
      </c>
      <c r="AT52" s="37">
        <f t="shared" si="11"/>
        <v>108.84359342095777</v>
      </c>
      <c r="AU52" s="13">
        <f t="shared" si="12"/>
        <v>5609.4192270941858</v>
      </c>
      <c r="AV52">
        <f t="shared" si="36"/>
        <v>221.03197796284149</v>
      </c>
      <c r="AW52" s="13">
        <f t="shared" si="13"/>
        <v>532.10518174559218</v>
      </c>
      <c r="AX52" s="13">
        <f t="shared" si="37"/>
        <v>112.87715790721964</v>
      </c>
      <c r="AY52" s="13">
        <f t="shared" si="14"/>
        <v>20379.984173517129</v>
      </c>
      <c r="AZ52">
        <f t="shared" si="38"/>
        <v>520.47684137756221</v>
      </c>
      <c r="BA52" s="13">
        <f t="shared" si="15"/>
        <v>532.10518174559218</v>
      </c>
      <c r="BB52" s="37">
        <f t="shared" si="16"/>
        <v>124.21689020500847</v>
      </c>
      <c r="BC52" s="13">
        <f t="shared" si="17"/>
        <v>8414.1288406412787</v>
      </c>
      <c r="BD52">
        <f t="shared" si="39"/>
        <v>292.49946701783404</v>
      </c>
      <c r="BE52" s="13">
        <f t="shared" si="18"/>
        <v>533.91624408933046</v>
      </c>
      <c r="BF52" s="13">
        <f t="shared" si="40"/>
        <v>127.76756316826715</v>
      </c>
      <c r="BG52" s="13">
        <f t="shared" si="19"/>
        <v>20379.984173517129</v>
      </c>
      <c r="BH52">
        <f t="shared" si="41"/>
        <v>535.36724663860969</v>
      </c>
      <c r="BI52" s="13">
        <f t="shared" si="20"/>
        <v>533.91624408933046</v>
      </c>
      <c r="BJ52" s="37">
        <f t="shared" si="21"/>
        <v>7.0828933962664289</v>
      </c>
      <c r="BK52" s="13">
        <f t="shared" si="22"/>
        <v>8414.1288406412787</v>
      </c>
      <c r="BL52">
        <f t="shared" si="42"/>
        <v>175.365470209092</v>
      </c>
      <c r="BM52" s="13">
        <f t="shared" si="23"/>
        <v>10.271511508174452</v>
      </c>
      <c r="BN52" s="13">
        <f t="shared" si="43"/>
        <v>10.633566359525108</v>
      </c>
      <c r="BO52" s="13">
        <f t="shared" si="24"/>
        <v>20379.984173517129</v>
      </c>
      <c r="BP52">
        <f t="shared" si="44"/>
        <v>418.2332498298677</v>
      </c>
      <c r="BQ52" s="13">
        <f t="shared" si="25"/>
        <v>10.271511508174452</v>
      </c>
      <c r="BR52" s="37">
        <f t="shared" si="26"/>
        <v>159.78161370143422</v>
      </c>
      <c r="BS52" s="13">
        <f t="shared" si="27"/>
        <v>8414.1288406412787</v>
      </c>
      <c r="BT52">
        <f t="shared" si="45"/>
        <v>328.06419051425979</v>
      </c>
      <c r="BU52" s="13">
        <f t="shared" si="28"/>
        <v>836.26927694937092</v>
      </c>
      <c r="BV52" s="13">
        <f t="shared" si="46"/>
        <v>163.3322866646929</v>
      </c>
      <c r="BW52" s="13">
        <f t="shared" si="29"/>
        <v>20379.984173517129</v>
      </c>
      <c r="BX52">
        <f t="shared" si="47"/>
        <v>570.9319701350355</v>
      </c>
      <c r="BY52" s="13">
        <f t="shared" si="30"/>
        <v>836.26927694937092</v>
      </c>
    </row>
    <row r="53" spans="1:77" x14ac:dyDescent="0.2">
      <c r="AC53">
        <v>51</v>
      </c>
      <c r="AD53" s="37">
        <f t="shared" si="1"/>
        <v>517.28773978707602</v>
      </c>
      <c r="AE53" s="13">
        <f t="shared" si="2"/>
        <v>14023.548067735466</v>
      </c>
      <c r="AF53">
        <f t="shared" si="48"/>
        <v>792.25927052698717</v>
      </c>
      <c r="AG53" s="13">
        <f t="shared" si="3"/>
        <v>1616.3024281585481</v>
      </c>
      <c r="AH53" s="13">
        <f t="shared" si="31"/>
        <v>519.87262970432835</v>
      </c>
      <c r="AI53" s="13">
        <f t="shared" si="4"/>
        <v>20379.984173517129</v>
      </c>
      <c r="AJ53">
        <f t="shared" si="32"/>
        <v>919.48016251838976</v>
      </c>
      <c r="AK53" s="13">
        <f t="shared" si="5"/>
        <v>1616.3024281585481</v>
      </c>
      <c r="AL53" s="37">
        <f t="shared" si="6"/>
        <v>1162.5450724080165</v>
      </c>
      <c r="AM53" s="13">
        <f t="shared" si="7"/>
        <v>16828.257681282557</v>
      </c>
      <c r="AN53">
        <f t="shared" si="33"/>
        <v>1492.5109092959096</v>
      </c>
      <c r="AO53" s="13">
        <f t="shared" si="8"/>
        <v>3457.7835760522935</v>
      </c>
      <c r="AP53" s="13">
        <f t="shared" si="34"/>
        <v>1164.6470708022655</v>
      </c>
      <c r="AQ53" s="13">
        <f t="shared" si="9"/>
        <v>20379.984173517129</v>
      </c>
      <c r="AR53" s="13">
        <f t="shared" si="35"/>
        <v>1564.2546036163269</v>
      </c>
      <c r="AS53" s="38">
        <f t="shared" si="10"/>
        <v>3457.7835760522935</v>
      </c>
      <c r="AT53" s="37">
        <f t="shared" si="11"/>
        <v>108.84359342095777</v>
      </c>
      <c r="AU53" s="13">
        <f t="shared" si="12"/>
        <v>5609.4192270941858</v>
      </c>
      <c r="AV53">
        <f t="shared" si="36"/>
        <v>218.8322057169222</v>
      </c>
      <c r="AW53" s="13">
        <f t="shared" si="13"/>
        <v>532.10518174559218</v>
      </c>
      <c r="AX53" s="13">
        <f t="shared" si="37"/>
        <v>112.87715790721964</v>
      </c>
      <c r="AY53" s="13">
        <f t="shared" si="14"/>
        <v>20379.984173517129</v>
      </c>
      <c r="AZ53">
        <f t="shared" si="38"/>
        <v>512.48469072128103</v>
      </c>
      <c r="BA53" s="13">
        <f t="shared" si="15"/>
        <v>532.10518174559218</v>
      </c>
      <c r="BB53" s="37">
        <f t="shared" si="16"/>
        <v>124.21689020500847</v>
      </c>
      <c r="BC53" s="13">
        <f t="shared" si="17"/>
        <v>8414.1288406412787</v>
      </c>
      <c r="BD53">
        <f t="shared" si="39"/>
        <v>289.19980864895513</v>
      </c>
      <c r="BE53" s="13">
        <f t="shared" si="18"/>
        <v>533.91624408933046</v>
      </c>
      <c r="BF53" s="13">
        <f t="shared" si="40"/>
        <v>127.76756316826715</v>
      </c>
      <c r="BG53" s="13">
        <f t="shared" si="19"/>
        <v>20379.984173517129</v>
      </c>
      <c r="BH53">
        <f t="shared" si="41"/>
        <v>527.3750959823285</v>
      </c>
      <c r="BI53" s="13">
        <f t="shared" si="20"/>
        <v>533.91624408933046</v>
      </c>
      <c r="BJ53" s="37">
        <f t="shared" si="21"/>
        <v>7.0828933962664289</v>
      </c>
      <c r="BK53" s="13">
        <f t="shared" si="22"/>
        <v>8414.1288406412787</v>
      </c>
      <c r="BL53">
        <f t="shared" si="42"/>
        <v>172.06581184021306</v>
      </c>
      <c r="BM53" s="13">
        <f t="shared" si="23"/>
        <v>10.271511508174452</v>
      </c>
      <c r="BN53" s="13">
        <f t="shared" si="43"/>
        <v>10.633566359525108</v>
      </c>
      <c r="BO53" s="13">
        <f t="shared" si="24"/>
        <v>20379.984173517129</v>
      </c>
      <c r="BP53">
        <f t="shared" si="44"/>
        <v>410.24109917358646</v>
      </c>
      <c r="BQ53" s="13">
        <f t="shared" si="25"/>
        <v>10.271511508174452</v>
      </c>
      <c r="BR53" s="37">
        <f t="shared" si="26"/>
        <v>159.78161370143422</v>
      </c>
      <c r="BS53" s="13">
        <f t="shared" si="27"/>
        <v>8414.1288406412787</v>
      </c>
      <c r="BT53">
        <f t="shared" si="45"/>
        <v>324.76453214538083</v>
      </c>
      <c r="BU53" s="13">
        <f t="shared" si="28"/>
        <v>836.26927694937092</v>
      </c>
      <c r="BV53" s="13">
        <f t="shared" si="46"/>
        <v>163.3322866646929</v>
      </c>
      <c r="BW53" s="13">
        <f t="shared" si="29"/>
        <v>20379.984173517129</v>
      </c>
      <c r="BX53">
        <f t="shared" si="47"/>
        <v>562.93981947875432</v>
      </c>
      <c r="BY53" s="13">
        <f t="shared" si="30"/>
        <v>836.26927694937092</v>
      </c>
    </row>
    <row r="54" spans="1:77" x14ac:dyDescent="0.2">
      <c r="AC54">
        <v>52</v>
      </c>
      <c r="AD54" s="37">
        <f t="shared" si="1"/>
        <v>517.28773978707602</v>
      </c>
      <c r="AE54" s="13">
        <f t="shared" si="2"/>
        <v>14023.548067735466</v>
      </c>
      <c r="AF54">
        <f t="shared" si="48"/>
        <v>786.9713564742965</v>
      </c>
      <c r="AG54" s="13">
        <f t="shared" si="3"/>
        <v>1616.3024281585481</v>
      </c>
      <c r="AH54" s="13">
        <f t="shared" si="31"/>
        <v>519.87262970432835</v>
      </c>
      <c r="AI54" s="13">
        <f t="shared" si="4"/>
        <v>20379.984173517129</v>
      </c>
      <c r="AJ54">
        <f t="shared" si="32"/>
        <v>911.79540227196549</v>
      </c>
      <c r="AK54" s="13">
        <f t="shared" si="5"/>
        <v>1616.3024281585481</v>
      </c>
      <c r="AL54" s="37">
        <f t="shared" si="6"/>
        <v>1162.5450724080165</v>
      </c>
      <c r="AM54" s="13">
        <f t="shared" si="7"/>
        <v>16828.257681282557</v>
      </c>
      <c r="AN54">
        <f t="shared" si="33"/>
        <v>1486.165412432681</v>
      </c>
      <c r="AO54" s="13">
        <f t="shared" si="8"/>
        <v>3457.7835760522935</v>
      </c>
      <c r="AP54" s="13">
        <f t="shared" si="34"/>
        <v>1164.6470708022655</v>
      </c>
      <c r="AQ54" s="13">
        <f t="shared" si="9"/>
        <v>20379.984173517129</v>
      </c>
      <c r="AR54" s="13">
        <f t="shared" si="35"/>
        <v>1556.5698433699026</v>
      </c>
      <c r="AS54" s="38">
        <f t="shared" si="10"/>
        <v>3457.7835760522935</v>
      </c>
      <c r="AT54" s="37">
        <f t="shared" si="11"/>
        <v>108.84359342095777</v>
      </c>
      <c r="AU54" s="13">
        <f t="shared" si="12"/>
        <v>5609.4192270941858</v>
      </c>
      <c r="AV54">
        <f t="shared" si="36"/>
        <v>216.71704009584596</v>
      </c>
      <c r="AW54" s="13">
        <f t="shared" si="13"/>
        <v>532.10518174559218</v>
      </c>
      <c r="AX54" s="13">
        <f t="shared" si="37"/>
        <v>112.87715790721964</v>
      </c>
      <c r="AY54" s="13">
        <f t="shared" si="14"/>
        <v>20379.984173517129</v>
      </c>
      <c r="AZ54">
        <f t="shared" si="38"/>
        <v>504.79993047485675</v>
      </c>
      <c r="BA54" s="13">
        <f t="shared" si="15"/>
        <v>532.10518174559218</v>
      </c>
      <c r="BB54" s="37">
        <f t="shared" si="16"/>
        <v>124.21689020500847</v>
      </c>
      <c r="BC54" s="13">
        <f t="shared" si="17"/>
        <v>8414.1288406412787</v>
      </c>
      <c r="BD54">
        <f t="shared" si="39"/>
        <v>286.02706021734076</v>
      </c>
      <c r="BE54" s="13">
        <f t="shared" si="18"/>
        <v>533.91624408933046</v>
      </c>
      <c r="BF54" s="13">
        <f t="shared" si="40"/>
        <v>127.76756316826715</v>
      </c>
      <c r="BG54" s="13">
        <f t="shared" si="19"/>
        <v>20379.984173517129</v>
      </c>
      <c r="BH54">
        <f t="shared" si="41"/>
        <v>519.69033573590423</v>
      </c>
      <c r="BI54" s="13">
        <f t="shared" si="20"/>
        <v>533.91624408933046</v>
      </c>
      <c r="BJ54" s="37">
        <f t="shared" si="21"/>
        <v>7.0828933962664289</v>
      </c>
      <c r="BK54" s="13">
        <f t="shared" si="22"/>
        <v>8414.1288406412787</v>
      </c>
      <c r="BL54">
        <f t="shared" si="42"/>
        <v>168.89306340859872</v>
      </c>
      <c r="BM54" s="13">
        <f t="shared" si="23"/>
        <v>10.271511508174452</v>
      </c>
      <c r="BN54" s="13">
        <f t="shared" si="43"/>
        <v>10.633566359525108</v>
      </c>
      <c r="BO54" s="13">
        <f t="shared" si="24"/>
        <v>20379.984173517129</v>
      </c>
      <c r="BP54">
        <f t="shared" si="44"/>
        <v>402.55633892716219</v>
      </c>
      <c r="BQ54" s="13">
        <f t="shared" si="25"/>
        <v>10.271511508174452</v>
      </c>
      <c r="BR54" s="37">
        <f t="shared" si="26"/>
        <v>159.78161370143422</v>
      </c>
      <c r="BS54" s="13">
        <f t="shared" si="27"/>
        <v>8414.1288406412787</v>
      </c>
      <c r="BT54">
        <f t="shared" si="45"/>
        <v>321.59178371376652</v>
      </c>
      <c r="BU54" s="13">
        <f t="shared" si="28"/>
        <v>836.26927694937092</v>
      </c>
      <c r="BV54" s="13">
        <f t="shared" si="46"/>
        <v>163.3322866646929</v>
      </c>
      <c r="BW54" s="13">
        <f t="shared" si="29"/>
        <v>20379.984173517129</v>
      </c>
      <c r="BX54">
        <f t="shared" si="47"/>
        <v>555.25505923233004</v>
      </c>
      <c r="BY54" s="13">
        <f t="shared" si="30"/>
        <v>836.26927694937092</v>
      </c>
    </row>
    <row r="55" spans="1:77" x14ac:dyDescent="0.2">
      <c r="A55" s="20"/>
      <c r="AC55">
        <v>53</v>
      </c>
      <c r="AD55" s="37">
        <f t="shared" si="1"/>
        <v>517.28773978707602</v>
      </c>
      <c r="AE55" s="13">
        <f t="shared" si="2"/>
        <v>14023.548067735466</v>
      </c>
      <c r="AF55">
        <f t="shared" si="48"/>
        <v>781.88298634812259</v>
      </c>
      <c r="AG55" s="13">
        <f t="shared" si="3"/>
        <v>1616.3024281585481</v>
      </c>
      <c r="AH55" s="13">
        <f t="shared" si="31"/>
        <v>519.87262970432835</v>
      </c>
      <c r="AI55" s="13">
        <f t="shared" si="4"/>
        <v>20379.984173517129</v>
      </c>
      <c r="AJ55">
        <f t="shared" si="32"/>
        <v>904.40063297823644</v>
      </c>
      <c r="AK55" s="13">
        <f t="shared" si="5"/>
        <v>1616.3024281585481</v>
      </c>
      <c r="AL55" s="37">
        <f t="shared" si="6"/>
        <v>1162.5450724080165</v>
      </c>
      <c r="AM55" s="13">
        <f t="shared" si="7"/>
        <v>16828.257681282557</v>
      </c>
      <c r="AN55">
        <f t="shared" si="33"/>
        <v>1480.0593682812723</v>
      </c>
      <c r="AO55" s="13">
        <f t="shared" si="8"/>
        <v>3457.7835760522935</v>
      </c>
      <c r="AP55" s="13">
        <f t="shared" si="34"/>
        <v>1164.6470708022655</v>
      </c>
      <c r="AQ55" s="13">
        <f t="shared" si="9"/>
        <v>20379.984173517129</v>
      </c>
      <c r="AR55" s="13">
        <f t="shared" si="35"/>
        <v>1549.1750740761736</v>
      </c>
      <c r="AS55" s="38">
        <f t="shared" si="10"/>
        <v>3457.7835760522935</v>
      </c>
      <c r="AT55" s="37">
        <f t="shared" si="11"/>
        <v>108.84359342095777</v>
      </c>
      <c r="AU55" s="13">
        <f t="shared" si="12"/>
        <v>5609.4192270941858</v>
      </c>
      <c r="AV55">
        <f t="shared" si="36"/>
        <v>214.68169204537639</v>
      </c>
      <c r="AW55" s="13">
        <f t="shared" si="13"/>
        <v>532.10518174559218</v>
      </c>
      <c r="AX55" s="13">
        <f t="shared" si="37"/>
        <v>112.87715790721964</v>
      </c>
      <c r="AY55" s="13">
        <f t="shared" si="14"/>
        <v>20379.984173517129</v>
      </c>
      <c r="AZ55">
        <f t="shared" si="38"/>
        <v>497.40516118112771</v>
      </c>
      <c r="BA55" s="13">
        <f t="shared" si="15"/>
        <v>532.10518174559218</v>
      </c>
      <c r="BB55" s="37">
        <f t="shared" si="16"/>
        <v>124.21689020500847</v>
      </c>
      <c r="BC55" s="13">
        <f t="shared" si="17"/>
        <v>8414.1288406412787</v>
      </c>
      <c r="BD55">
        <f t="shared" si="39"/>
        <v>282.97403814163636</v>
      </c>
      <c r="BE55" s="13">
        <f t="shared" si="18"/>
        <v>533.91624408933046</v>
      </c>
      <c r="BF55" s="13">
        <f t="shared" si="40"/>
        <v>127.76756316826715</v>
      </c>
      <c r="BG55" s="13">
        <f t="shared" si="19"/>
        <v>20379.984173517129</v>
      </c>
      <c r="BH55">
        <f t="shared" si="41"/>
        <v>512.29556644217519</v>
      </c>
      <c r="BI55" s="13">
        <f t="shared" si="20"/>
        <v>533.91624408933046</v>
      </c>
      <c r="BJ55" s="37">
        <f t="shared" si="21"/>
        <v>7.0828933962664289</v>
      </c>
      <c r="BK55" s="13">
        <f t="shared" si="22"/>
        <v>8414.1288406412787</v>
      </c>
      <c r="BL55">
        <f t="shared" si="42"/>
        <v>165.84004133289432</v>
      </c>
      <c r="BM55" s="13">
        <f t="shared" si="23"/>
        <v>10.271511508174452</v>
      </c>
      <c r="BN55" s="13">
        <f t="shared" si="43"/>
        <v>10.633566359525108</v>
      </c>
      <c r="BO55" s="13">
        <f t="shared" si="24"/>
        <v>20379.984173517129</v>
      </c>
      <c r="BP55">
        <f t="shared" si="44"/>
        <v>395.1615696334332</v>
      </c>
      <c r="BQ55" s="13">
        <f t="shared" si="25"/>
        <v>10.271511508174452</v>
      </c>
      <c r="BR55" s="37">
        <f t="shared" si="26"/>
        <v>159.78161370143422</v>
      </c>
      <c r="BS55" s="13">
        <f t="shared" si="27"/>
        <v>8414.1288406412787</v>
      </c>
      <c r="BT55">
        <f t="shared" si="45"/>
        <v>318.53876163806211</v>
      </c>
      <c r="BU55" s="13">
        <f t="shared" si="28"/>
        <v>836.26927694937092</v>
      </c>
      <c r="BV55" s="13">
        <f t="shared" si="46"/>
        <v>163.3322866646929</v>
      </c>
      <c r="BW55" s="13">
        <f t="shared" si="29"/>
        <v>20379.984173517129</v>
      </c>
      <c r="BX55">
        <f t="shared" si="47"/>
        <v>547.860289938601</v>
      </c>
      <c r="BY55" s="13">
        <f t="shared" si="30"/>
        <v>836.26927694937092</v>
      </c>
    </row>
    <row r="56" spans="1:77" x14ac:dyDescent="0.2">
      <c r="A56" s="20"/>
      <c r="D56" s="20"/>
      <c r="AC56">
        <v>54</v>
      </c>
      <c r="AD56" s="37">
        <f t="shared" si="1"/>
        <v>517.28773978707602</v>
      </c>
      <c r="AE56" s="13">
        <f t="shared" si="2"/>
        <v>14023.548067735466</v>
      </c>
      <c r="AF56">
        <f t="shared" si="48"/>
        <v>776.98307437476979</v>
      </c>
      <c r="AG56" s="13">
        <f t="shared" si="3"/>
        <v>1616.3024281585481</v>
      </c>
      <c r="AH56" s="13">
        <f t="shared" si="31"/>
        <v>519.87262970432835</v>
      </c>
      <c r="AI56" s="13">
        <f t="shared" si="4"/>
        <v>20379.984173517129</v>
      </c>
      <c r="AJ56">
        <f t="shared" si="32"/>
        <v>897.27974402871962</v>
      </c>
      <c r="AK56" s="13">
        <f t="shared" si="5"/>
        <v>1616.3024281585481</v>
      </c>
      <c r="AL56" s="37">
        <f t="shared" si="6"/>
        <v>1162.5450724080165</v>
      </c>
      <c r="AM56" s="13">
        <f t="shared" si="7"/>
        <v>16828.257681282557</v>
      </c>
      <c r="AN56">
        <f t="shared" si="33"/>
        <v>1474.179473913249</v>
      </c>
      <c r="AO56" s="13">
        <f t="shared" si="8"/>
        <v>3457.7835760522935</v>
      </c>
      <c r="AP56" s="13">
        <f t="shared" si="34"/>
        <v>1164.6470708022655</v>
      </c>
      <c r="AQ56" s="13">
        <f t="shared" si="9"/>
        <v>20379.984173517129</v>
      </c>
      <c r="AR56" s="13">
        <f t="shared" si="35"/>
        <v>1542.0541851266566</v>
      </c>
      <c r="AS56" s="38">
        <f t="shared" si="10"/>
        <v>3457.7835760522935</v>
      </c>
      <c r="AT56" s="37">
        <f t="shared" si="11"/>
        <v>108.84359342095777</v>
      </c>
      <c r="AU56" s="13">
        <f t="shared" si="12"/>
        <v>5609.4192270941858</v>
      </c>
      <c r="AV56">
        <f t="shared" si="36"/>
        <v>212.72172725603531</v>
      </c>
      <c r="AW56" s="13">
        <f t="shared" si="13"/>
        <v>532.10518174559218</v>
      </c>
      <c r="AX56" s="13">
        <f t="shared" si="37"/>
        <v>112.87715790721964</v>
      </c>
      <c r="AY56" s="13">
        <f t="shared" si="14"/>
        <v>20379.984173517129</v>
      </c>
      <c r="AZ56">
        <f t="shared" si="38"/>
        <v>490.28427223161088</v>
      </c>
      <c r="BA56" s="13">
        <f t="shared" si="15"/>
        <v>532.10518174559218</v>
      </c>
      <c r="BB56" s="37">
        <f t="shared" si="16"/>
        <v>124.21689020500847</v>
      </c>
      <c r="BC56" s="13">
        <f t="shared" si="17"/>
        <v>8414.1288406412787</v>
      </c>
      <c r="BD56">
        <f t="shared" si="39"/>
        <v>280.0340909576247</v>
      </c>
      <c r="BE56" s="13">
        <f t="shared" si="18"/>
        <v>533.91624408933046</v>
      </c>
      <c r="BF56" s="13">
        <f t="shared" si="40"/>
        <v>127.76756316826715</v>
      </c>
      <c r="BG56" s="13">
        <f t="shared" si="19"/>
        <v>20379.984173517129</v>
      </c>
      <c r="BH56">
        <f t="shared" si="41"/>
        <v>505.17467749265842</v>
      </c>
      <c r="BI56" s="13">
        <f t="shared" si="20"/>
        <v>533.91624408933046</v>
      </c>
      <c r="BJ56" s="37">
        <f t="shared" si="21"/>
        <v>7.0828933962664289</v>
      </c>
      <c r="BK56" s="13">
        <f t="shared" si="22"/>
        <v>8414.1288406412787</v>
      </c>
      <c r="BL56">
        <f t="shared" si="42"/>
        <v>162.90009414888269</v>
      </c>
      <c r="BM56" s="13">
        <f t="shared" si="23"/>
        <v>10.271511508174452</v>
      </c>
      <c r="BN56" s="13">
        <f t="shared" si="43"/>
        <v>10.633566359525108</v>
      </c>
      <c r="BO56" s="13">
        <f t="shared" si="24"/>
        <v>20379.984173517129</v>
      </c>
      <c r="BP56">
        <f t="shared" si="44"/>
        <v>388.04068068391638</v>
      </c>
      <c r="BQ56" s="13">
        <f t="shared" si="25"/>
        <v>10.271511508174452</v>
      </c>
      <c r="BR56" s="37">
        <f t="shared" si="26"/>
        <v>159.78161370143422</v>
      </c>
      <c r="BS56" s="13">
        <f t="shared" si="27"/>
        <v>8414.1288406412787</v>
      </c>
      <c r="BT56">
        <f t="shared" si="45"/>
        <v>315.59881445405051</v>
      </c>
      <c r="BU56" s="13">
        <f t="shared" si="28"/>
        <v>836.26927694937092</v>
      </c>
      <c r="BV56" s="13">
        <f t="shared" si="46"/>
        <v>163.3322866646929</v>
      </c>
      <c r="BW56" s="13">
        <f t="shared" si="29"/>
        <v>20379.984173517129</v>
      </c>
      <c r="BX56">
        <f t="shared" si="47"/>
        <v>540.73940098908417</v>
      </c>
      <c r="BY56" s="13">
        <f t="shared" si="30"/>
        <v>836.26927694937092</v>
      </c>
    </row>
    <row r="57" spans="1:77" x14ac:dyDescent="0.2">
      <c r="A57" s="20"/>
      <c r="AC57">
        <v>55</v>
      </c>
      <c r="AD57" s="37">
        <f t="shared" si="1"/>
        <v>517.28773978707602</v>
      </c>
      <c r="AE57" s="13">
        <f t="shared" si="2"/>
        <v>14023.548067735466</v>
      </c>
      <c r="AF57">
        <f t="shared" si="48"/>
        <v>772.26134101862999</v>
      </c>
      <c r="AG57" s="13">
        <f t="shared" si="3"/>
        <v>1616.3024281585481</v>
      </c>
      <c r="AH57" s="13">
        <f t="shared" si="31"/>
        <v>519.87262970432835</v>
      </c>
      <c r="AI57" s="13">
        <f t="shared" si="4"/>
        <v>20379.984173517129</v>
      </c>
      <c r="AJ57">
        <f t="shared" si="32"/>
        <v>890.41779649554883</v>
      </c>
      <c r="AK57" s="13">
        <f t="shared" si="5"/>
        <v>1616.3024281585481</v>
      </c>
      <c r="AL57" s="37">
        <f t="shared" si="6"/>
        <v>1162.5450724080165</v>
      </c>
      <c r="AM57" s="13">
        <f t="shared" si="7"/>
        <v>16828.257681282557</v>
      </c>
      <c r="AN57">
        <f t="shared" si="33"/>
        <v>1468.5133938858812</v>
      </c>
      <c r="AO57" s="13">
        <f t="shared" si="8"/>
        <v>3457.7835760522935</v>
      </c>
      <c r="AP57" s="13">
        <f t="shared" si="34"/>
        <v>1164.6470708022655</v>
      </c>
      <c r="AQ57" s="13">
        <f t="shared" si="9"/>
        <v>20379.984173517129</v>
      </c>
      <c r="AR57" s="13">
        <f t="shared" si="35"/>
        <v>1535.192237593486</v>
      </c>
      <c r="AS57" s="38">
        <f t="shared" si="10"/>
        <v>3457.7835760522935</v>
      </c>
      <c r="AT57" s="37">
        <f t="shared" si="11"/>
        <v>108.84359342095777</v>
      </c>
      <c r="AU57" s="13">
        <f t="shared" si="12"/>
        <v>5609.4192270941858</v>
      </c>
      <c r="AV57">
        <f t="shared" si="36"/>
        <v>210.83303391357933</v>
      </c>
      <c r="AW57" s="13">
        <f t="shared" si="13"/>
        <v>532.10518174559218</v>
      </c>
      <c r="AX57" s="13">
        <f t="shared" si="37"/>
        <v>112.87715790721964</v>
      </c>
      <c r="AY57" s="13">
        <f t="shared" si="14"/>
        <v>20379.984173517129</v>
      </c>
      <c r="AZ57">
        <f t="shared" si="38"/>
        <v>483.42232469844021</v>
      </c>
      <c r="BA57" s="13">
        <f t="shared" si="15"/>
        <v>532.10518174559218</v>
      </c>
      <c r="BB57" s="37">
        <f t="shared" si="16"/>
        <v>124.21689020500847</v>
      </c>
      <c r="BC57" s="13">
        <f t="shared" si="17"/>
        <v>8414.1288406412787</v>
      </c>
      <c r="BD57">
        <f t="shared" si="39"/>
        <v>277.2010509439408</v>
      </c>
      <c r="BE57" s="13">
        <f t="shared" si="18"/>
        <v>533.91624408933046</v>
      </c>
      <c r="BF57" s="13">
        <f t="shared" si="40"/>
        <v>127.76756316826715</v>
      </c>
      <c r="BG57" s="13">
        <f t="shared" si="19"/>
        <v>20379.984173517129</v>
      </c>
      <c r="BH57">
        <f t="shared" si="41"/>
        <v>498.31272995948768</v>
      </c>
      <c r="BI57" s="13">
        <f t="shared" si="20"/>
        <v>533.91624408933046</v>
      </c>
      <c r="BJ57" s="37">
        <f t="shared" si="21"/>
        <v>7.0828933962664289</v>
      </c>
      <c r="BK57" s="13">
        <f t="shared" si="22"/>
        <v>8414.1288406412787</v>
      </c>
      <c r="BL57">
        <f t="shared" si="42"/>
        <v>160.06705413519876</v>
      </c>
      <c r="BM57" s="13">
        <f t="shared" si="23"/>
        <v>10.271511508174452</v>
      </c>
      <c r="BN57" s="13">
        <f t="shared" si="43"/>
        <v>10.633566359525108</v>
      </c>
      <c r="BO57" s="13">
        <f t="shared" si="24"/>
        <v>20379.984173517129</v>
      </c>
      <c r="BP57">
        <f t="shared" si="44"/>
        <v>381.17873315074564</v>
      </c>
      <c r="BQ57" s="13">
        <f t="shared" si="25"/>
        <v>10.271511508174452</v>
      </c>
      <c r="BR57" s="37">
        <f t="shared" si="26"/>
        <v>159.78161370143422</v>
      </c>
      <c r="BS57" s="13">
        <f t="shared" si="27"/>
        <v>8414.1288406412787</v>
      </c>
      <c r="BT57">
        <f t="shared" si="45"/>
        <v>312.76577444036656</v>
      </c>
      <c r="BU57" s="13">
        <f t="shared" si="28"/>
        <v>836.26927694937092</v>
      </c>
      <c r="BV57" s="13">
        <f t="shared" si="46"/>
        <v>163.3322866646929</v>
      </c>
      <c r="BW57" s="13">
        <f t="shared" si="29"/>
        <v>20379.984173517129</v>
      </c>
      <c r="BX57">
        <f t="shared" si="47"/>
        <v>533.87745345591338</v>
      </c>
      <c r="BY57" s="13">
        <f t="shared" si="30"/>
        <v>836.26927694937092</v>
      </c>
    </row>
    <row r="58" spans="1:77" x14ac:dyDescent="0.2">
      <c r="AC58">
        <v>56</v>
      </c>
      <c r="AD58" s="37">
        <f t="shared" si="1"/>
        <v>517.28773978707602</v>
      </c>
      <c r="AE58" s="13">
        <f t="shared" si="2"/>
        <v>14023.548067735466</v>
      </c>
      <c r="AF58">
        <f t="shared" si="48"/>
        <v>767.70824099663787</v>
      </c>
      <c r="AG58" s="13">
        <f t="shared" si="3"/>
        <v>1616.3024281585481</v>
      </c>
      <c r="AH58" s="13">
        <f t="shared" si="31"/>
        <v>519.87262970432835</v>
      </c>
      <c r="AI58" s="13">
        <f t="shared" si="4"/>
        <v>20379.984173517129</v>
      </c>
      <c r="AJ58">
        <f t="shared" si="32"/>
        <v>883.80091851713428</v>
      </c>
      <c r="AK58" s="13">
        <f t="shared" si="5"/>
        <v>1616.3024281585481</v>
      </c>
      <c r="AL58" s="37">
        <f t="shared" si="6"/>
        <v>1162.5450724080165</v>
      </c>
      <c r="AM58" s="13">
        <f t="shared" si="7"/>
        <v>16828.257681282557</v>
      </c>
      <c r="AN58">
        <f t="shared" si="33"/>
        <v>1463.0496738594907</v>
      </c>
      <c r="AO58" s="13">
        <f t="shared" si="8"/>
        <v>3457.7835760522935</v>
      </c>
      <c r="AP58" s="13">
        <f t="shared" si="34"/>
        <v>1164.6470708022655</v>
      </c>
      <c r="AQ58" s="13">
        <f t="shared" si="9"/>
        <v>20379.984173517129</v>
      </c>
      <c r="AR58" s="13">
        <f t="shared" si="35"/>
        <v>1528.5753596150714</v>
      </c>
      <c r="AS58" s="38">
        <f t="shared" si="10"/>
        <v>3457.7835760522935</v>
      </c>
      <c r="AT58" s="37">
        <f t="shared" si="11"/>
        <v>108.84359342095777</v>
      </c>
      <c r="AU58" s="13">
        <f t="shared" si="12"/>
        <v>5609.4192270941858</v>
      </c>
      <c r="AV58">
        <f t="shared" si="36"/>
        <v>209.01179390478251</v>
      </c>
      <c r="AW58" s="13">
        <f t="shared" si="13"/>
        <v>532.10518174559218</v>
      </c>
      <c r="AX58" s="13">
        <f t="shared" si="37"/>
        <v>112.87715790721964</v>
      </c>
      <c r="AY58" s="13">
        <f t="shared" si="14"/>
        <v>20379.984173517129</v>
      </c>
      <c r="AZ58">
        <f t="shared" si="38"/>
        <v>476.80544672002554</v>
      </c>
      <c r="BA58" s="13">
        <f t="shared" si="15"/>
        <v>532.10518174559218</v>
      </c>
      <c r="BB58" s="37">
        <f t="shared" si="16"/>
        <v>124.21689020500847</v>
      </c>
      <c r="BC58" s="13">
        <f t="shared" si="17"/>
        <v>8414.1288406412787</v>
      </c>
      <c r="BD58">
        <f t="shared" si="39"/>
        <v>274.46919093074558</v>
      </c>
      <c r="BE58" s="13">
        <f t="shared" si="18"/>
        <v>533.91624408933046</v>
      </c>
      <c r="BF58" s="13">
        <f t="shared" si="40"/>
        <v>127.76756316826715</v>
      </c>
      <c r="BG58" s="13">
        <f t="shared" si="19"/>
        <v>20379.984173517129</v>
      </c>
      <c r="BH58">
        <f t="shared" si="41"/>
        <v>491.69585198107302</v>
      </c>
      <c r="BI58" s="13">
        <f t="shared" si="20"/>
        <v>533.91624408933046</v>
      </c>
      <c r="BJ58" s="37">
        <f t="shared" si="21"/>
        <v>7.0828933962664289</v>
      </c>
      <c r="BK58" s="13">
        <f t="shared" si="22"/>
        <v>8414.1288406412787</v>
      </c>
      <c r="BL58">
        <f t="shared" si="42"/>
        <v>157.33519412200354</v>
      </c>
      <c r="BM58" s="13">
        <f t="shared" si="23"/>
        <v>10.271511508174452</v>
      </c>
      <c r="BN58" s="13">
        <f t="shared" si="43"/>
        <v>10.633566359525108</v>
      </c>
      <c r="BO58" s="13">
        <f t="shared" si="24"/>
        <v>20379.984173517129</v>
      </c>
      <c r="BP58">
        <f t="shared" si="44"/>
        <v>374.56185517233098</v>
      </c>
      <c r="BQ58" s="13">
        <f t="shared" si="25"/>
        <v>10.271511508174452</v>
      </c>
      <c r="BR58" s="37">
        <f t="shared" si="26"/>
        <v>159.78161370143422</v>
      </c>
      <c r="BS58" s="13">
        <f t="shared" si="27"/>
        <v>8414.1288406412787</v>
      </c>
      <c r="BT58">
        <f t="shared" si="45"/>
        <v>310.03391442717134</v>
      </c>
      <c r="BU58" s="13">
        <f t="shared" si="28"/>
        <v>836.26927694937092</v>
      </c>
      <c r="BV58" s="13">
        <f t="shared" si="46"/>
        <v>163.3322866646929</v>
      </c>
      <c r="BW58" s="13">
        <f t="shared" si="29"/>
        <v>20379.984173517129</v>
      </c>
      <c r="BX58">
        <f t="shared" si="47"/>
        <v>527.26057547749883</v>
      </c>
      <c r="BY58" s="13">
        <f t="shared" si="30"/>
        <v>836.26927694937092</v>
      </c>
    </row>
    <row r="59" spans="1:77" x14ac:dyDescent="0.2">
      <c r="A59" s="20"/>
      <c r="AC59">
        <v>57</v>
      </c>
      <c r="AD59" s="37">
        <f t="shared" si="1"/>
        <v>517.28773978707602</v>
      </c>
      <c r="AE59" s="13">
        <f t="shared" si="2"/>
        <v>14023.548067735466</v>
      </c>
      <c r="AF59">
        <f t="shared" si="48"/>
        <v>763.31489887015437</v>
      </c>
      <c r="AG59" s="13">
        <f t="shared" si="3"/>
        <v>1616.3024281585481</v>
      </c>
      <c r="AH59" s="13">
        <f t="shared" si="31"/>
        <v>519.87262970432835</v>
      </c>
      <c r="AI59" s="13">
        <f t="shared" si="4"/>
        <v>20379.984173517129</v>
      </c>
      <c r="AJ59">
        <f t="shared" si="32"/>
        <v>877.41621169585687</v>
      </c>
      <c r="AK59" s="13">
        <f t="shared" si="5"/>
        <v>1616.3024281585481</v>
      </c>
      <c r="AL59" s="37">
        <f t="shared" si="6"/>
        <v>1162.5450724080165</v>
      </c>
      <c r="AM59" s="13">
        <f t="shared" si="7"/>
        <v>16828.257681282557</v>
      </c>
      <c r="AN59">
        <f t="shared" si="33"/>
        <v>1457.7776633077106</v>
      </c>
      <c r="AO59" s="13">
        <f t="shared" si="8"/>
        <v>3457.7835760522935</v>
      </c>
      <c r="AP59" s="13">
        <f t="shared" si="34"/>
        <v>1164.6470708022655</v>
      </c>
      <c r="AQ59" s="13">
        <f t="shared" si="9"/>
        <v>20379.984173517129</v>
      </c>
      <c r="AR59" s="13">
        <f t="shared" si="35"/>
        <v>1522.190652793794</v>
      </c>
      <c r="AS59" s="38">
        <f t="shared" si="10"/>
        <v>3457.7835760522935</v>
      </c>
      <c r="AT59" s="37">
        <f t="shared" si="11"/>
        <v>108.84359342095777</v>
      </c>
      <c r="AU59" s="13">
        <f t="shared" si="12"/>
        <v>5609.4192270941858</v>
      </c>
      <c r="AV59">
        <f t="shared" si="36"/>
        <v>207.25445705418912</v>
      </c>
      <c r="AW59" s="13">
        <f t="shared" si="13"/>
        <v>532.10518174559218</v>
      </c>
      <c r="AX59" s="13">
        <f t="shared" si="37"/>
        <v>112.87715790721964</v>
      </c>
      <c r="AY59" s="13">
        <f t="shared" si="14"/>
        <v>20379.984173517129</v>
      </c>
      <c r="AZ59">
        <f t="shared" si="38"/>
        <v>470.42073989874825</v>
      </c>
      <c r="BA59" s="13">
        <f t="shared" si="15"/>
        <v>532.10518174559218</v>
      </c>
      <c r="BB59" s="37">
        <f t="shared" si="16"/>
        <v>124.21689020500847</v>
      </c>
      <c r="BC59" s="13">
        <f t="shared" si="17"/>
        <v>8414.1288406412787</v>
      </c>
      <c r="BD59">
        <f t="shared" si="39"/>
        <v>271.83318565485547</v>
      </c>
      <c r="BE59" s="13">
        <f t="shared" si="18"/>
        <v>533.91624408933046</v>
      </c>
      <c r="BF59" s="13">
        <f t="shared" si="40"/>
        <v>127.76756316826715</v>
      </c>
      <c r="BG59" s="13">
        <f t="shared" si="19"/>
        <v>20379.984173517129</v>
      </c>
      <c r="BH59">
        <f t="shared" si="41"/>
        <v>485.31114515979573</v>
      </c>
      <c r="BI59" s="13">
        <f t="shared" si="20"/>
        <v>533.91624408933046</v>
      </c>
      <c r="BJ59" s="37">
        <f t="shared" si="21"/>
        <v>7.0828933962664289</v>
      </c>
      <c r="BK59" s="13">
        <f t="shared" si="22"/>
        <v>8414.1288406412787</v>
      </c>
      <c r="BL59">
        <f t="shared" si="42"/>
        <v>154.69918884611343</v>
      </c>
      <c r="BM59" s="13">
        <f t="shared" si="23"/>
        <v>10.271511508174452</v>
      </c>
      <c r="BN59" s="13">
        <f t="shared" si="43"/>
        <v>10.633566359525108</v>
      </c>
      <c r="BO59" s="13">
        <f t="shared" si="24"/>
        <v>20379.984173517129</v>
      </c>
      <c r="BP59">
        <f t="shared" si="44"/>
        <v>368.17714835105369</v>
      </c>
      <c r="BQ59" s="13">
        <f t="shared" si="25"/>
        <v>10.271511508174452</v>
      </c>
      <c r="BR59" s="37">
        <f t="shared" si="26"/>
        <v>159.78161370143422</v>
      </c>
      <c r="BS59" s="13">
        <f t="shared" si="27"/>
        <v>8414.1288406412787</v>
      </c>
      <c r="BT59">
        <f t="shared" si="45"/>
        <v>307.39790915128123</v>
      </c>
      <c r="BU59" s="13">
        <f t="shared" si="28"/>
        <v>836.26927694937092</v>
      </c>
      <c r="BV59" s="13">
        <f t="shared" si="46"/>
        <v>163.3322866646929</v>
      </c>
      <c r="BW59" s="13">
        <f t="shared" si="29"/>
        <v>20379.984173517129</v>
      </c>
      <c r="BX59">
        <f t="shared" si="47"/>
        <v>520.87586865622143</v>
      </c>
      <c r="BY59" s="13">
        <f t="shared" si="30"/>
        <v>836.26927694937092</v>
      </c>
    </row>
    <row r="60" spans="1:77" x14ac:dyDescent="0.2">
      <c r="AC60">
        <v>58</v>
      </c>
      <c r="AD60" s="37">
        <f t="shared" si="1"/>
        <v>517.28773978707602</v>
      </c>
      <c r="AE60" s="13">
        <f t="shared" si="2"/>
        <v>14023.548067735466</v>
      </c>
      <c r="AF60">
        <f t="shared" si="48"/>
        <v>759.07305129975646</v>
      </c>
      <c r="AG60" s="13">
        <f t="shared" si="3"/>
        <v>1616.3024281585481</v>
      </c>
      <c r="AH60" s="13">
        <f t="shared" si="31"/>
        <v>519.87262970432835</v>
      </c>
      <c r="AI60" s="13">
        <f t="shared" si="4"/>
        <v>20379.984173517129</v>
      </c>
      <c r="AJ60">
        <f t="shared" si="32"/>
        <v>871.25166717876164</v>
      </c>
      <c r="AK60" s="13">
        <f t="shared" si="5"/>
        <v>1616.3024281585481</v>
      </c>
      <c r="AL60" s="37">
        <f t="shared" si="6"/>
        <v>1162.5450724080165</v>
      </c>
      <c r="AM60" s="13">
        <f t="shared" si="7"/>
        <v>16828.257681282557</v>
      </c>
      <c r="AN60">
        <f t="shared" si="33"/>
        <v>1452.6874462232331</v>
      </c>
      <c r="AO60" s="13">
        <f t="shared" si="8"/>
        <v>3457.7835760522935</v>
      </c>
      <c r="AP60" s="13">
        <f t="shared" si="34"/>
        <v>1164.6470708022655</v>
      </c>
      <c r="AQ60" s="13">
        <f t="shared" si="9"/>
        <v>20379.984173517129</v>
      </c>
      <c r="AR60" s="13">
        <f t="shared" si="35"/>
        <v>1516.0261082766988</v>
      </c>
      <c r="AS60" s="38">
        <f t="shared" si="10"/>
        <v>3457.7835760522935</v>
      </c>
      <c r="AT60" s="37">
        <f t="shared" si="11"/>
        <v>108.84359342095777</v>
      </c>
      <c r="AU60" s="13">
        <f t="shared" si="12"/>
        <v>5609.4192270941858</v>
      </c>
      <c r="AV60">
        <f t="shared" si="36"/>
        <v>205.55771802602993</v>
      </c>
      <c r="AW60" s="13">
        <f t="shared" si="13"/>
        <v>532.10518174559218</v>
      </c>
      <c r="AX60" s="13">
        <f t="shared" si="37"/>
        <v>112.87715790721964</v>
      </c>
      <c r="AY60" s="13">
        <f t="shared" si="14"/>
        <v>20379.984173517129</v>
      </c>
      <c r="AZ60">
        <f t="shared" si="38"/>
        <v>464.2561953816529</v>
      </c>
      <c r="BA60" s="13">
        <f t="shared" si="15"/>
        <v>532.10518174559218</v>
      </c>
      <c r="BB60" s="37">
        <f t="shared" si="16"/>
        <v>124.21689020500847</v>
      </c>
      <c r="BC60" s="13">
        <f t="shared" si="17"/>
        <v>8414.1288406412787</v>
      </c>
      <c r="BD60">
        <f t="shared" si="39"/>
        <v>269.28807711261675</v>
      </c>
      <c r="BE60" s="13">
        <f t="shared" si="18"/>
        <v>533.91624408933046</v>
      </c>
      <c r="BF60" s="13">
        <f t="shared" si="40"/>
        <v>127.76756316826715</v>
      </c>
      <c r="BG60" s="13">
        <f t="shared" si="19"/>
        <v>20379.984173517129</v>
      </c>
      <c r="BH60">
        <f t="shared" si="41"/>
        <v>479.14660064270038</v>
      </c>
      <c r="BI60" s="13">
        <f t="shared" si="20"/>
        <v>533.91624408933046</v>
      </c>
      <c r="BJ60" s="37">
        <f t="shared" si="21"/>
        <v>7.0828933962664289</v>
      </c>
      <c r="BK60" s="13">
        <f t="shared" si="22"/>
        <v>8414.1288406412787</v>
      </c>
      <c r="BL60">
        <f t="shared" si="42"/>
        <v>152.15408030387468</v>
      </c>
      <c r="BM60" s="13">
        <f t="shared" si="23"/>
        <v>10.271511508174452</v>
      </c>
      <c r="BN60" s="13">
        <f t="shared" si="43"/>
        <v>10.633566359525108</v>
      </c>
      <c r="BO60" s="13">
        <f t="shared" si="24"/>
        <v>20379.984173517129</v>
      </c>
      <c r="BP60">
        <f t="shared" si="44"/>
        <v>362.01260383395834</v>
      </c>
      <c r="BQ60" s="13">
        <f t="shared" si="25"/>
        <v>10.271511508174452</v>
      </c>
      <c r="BR60" s="37">
        <f t="shared" si="26"/>
        <v>159.78161370143422</v>
      </c>
      <c r="BS60" s="13">
        <f t="shared" si="27"/>
        <v>8414.1288406412787</v>
      </c>
      <c r="BT60">
        <f t="shared" si="45"/>
        <v>304.85280060904245</v>
      </c>
      <c r="BU60" s="13">
        <f t="shared" si="28"/>
        <v>836.26927694937092</v>
      </c>
      <c r="BV60" s="13">
        <f t="shared" si="46"/>
        <v>163.3322866646929</v>
      </c>
      <c r="BW60" s="13">
        <f t="shared" si="29"/>
        <v>20379.984173517129</v>
      </c>
      <c r="BX60">
        <f t="shared" si="47"/>
        <v>514.71132413912619</v>
      </c>
      <c r="BY60" s="13">
        <f t="shared" si="30"/>
        <v>836.26927694937092</v>
      </c>
    </row>
    <row r="61" spans="1:77" x14ac:dyDescent="0.2">
      <c r="AC61">
        <v>59</v>
      </c>
      <c r="AD61" s="37">
        <f t="shared" si="1"/>
        <v>517.28773978707602</v>
      </c>
      <c r="AE61" s="13">
        <f t="shared" si="2"/>
        <v>14023.548067735466</v>
      </c>
      <c r="AF61">
        <f t="shared" si="48"/>
        <v>754.97499517242295</v>
      </c>
      <c r="AG61" s="13">
        <f t="shared" si="3"/>
        <v>1616.3024281585481</v>
      </c>
      <c r="AH61" s="13">
        <f t="shared" si="31"/>
        <v>519.87262970432835</v>
      </c>
      <c r="AI61" s="13">
        <f t="shared" si="4"/>
        <v>20379.984173517129</v>
      </c>
      <c r="AJ61">
        <f t="shared" si="32"/>
        <v>865.29609027241531</v>
      </c>
      <c r="AK61" s="13">
        <f t="shared" si="5"/>
        <v>1616.3024281585481</v>
      </c>
      <c r="AL61" s="37">
        <f t="shared" si="6"/>
        <v>1162.5450724080165</v>
      </c>
      <c r="AM61" s="13">
        <f t="shared" si="7"/>
        <v>16828.257681282557</v>
      </c>
      <c r="AN61">
        <f t="shared" si="33"/>
        <v>1447.7697788704327</v>
      </c>
      <c r="AO61" s="13">
        <f t="shared" si="8"/>
        <v>3457.7835760522935</v>
      </c>
      <c r="AP61" s="13">
        <f t="shared" si="34"/>
        <v>1164.6470708022655</v>
      </c>
      <c r="AQ61" s="13">
        <f t="shared" si="9"/>
        <v>20379.984173517129</v>
      </c>
      <c r="AR61" s="13">
        <f t="shared" si="35"/>
        <v>1510.0705313703525</v>
      </c>
      <c r="AS61" s="38">
        <f t="shared" si="10"/>
        <v>3457.7835760522935</v>
      </c>
      <c r="AT61" s="37">
        <f t="shared" si="11"/>
        <v>108.84359342095777</v>
      </c>
      <c r="AU61" s="13">
        <f t="shared" si="12"/>
        <v>5609.4192270941858</v>
      </c>
      <c r="AV61">
        <f t="shared" si="36"/>
        <v>203.91849557509653</v>
      </c>
      <c r="AW61" s="13">
        <f t="shared" si="13"/>
        <v>532.10518174559218</v>
      </c>
      <c r="AX61" s="13">
        <f t="shared" si="37"/>
        <v>112.87715790721964</v>
      </c>
      <c r="AY61" s="13">
        <f t="shared" si="14"/>
        <v>20379.984173517129</v>
      </c>
      <c r="AZ61">
        <f t="shared" si="38"/>
        <v>458.30061847530658</v>
      </c>
      <c r="BA61" s="13">
        <f t="shared" si="15"/>
        <v>532.10518174559218</v>
      </c>
      <c r="BB61" s="37">
        <f t="shared" si="16"/>
        <v>124.21689020500847</v>
      </c>
      <c r="BC61" s="13">
        <f t="shared" si="17"/>
        <v>8414.1288406412787</v>
      </c>
      <c r="BD61">
        <f t="shared" si="39"/>
        <v>266.82924343621659</v>
      </c>
      <c r="BE61" s="13">
        <f t="shared" si="18"/>
        <v>533.91624408933046</v>
      </c>
      <c r="BF61" s="13">
        <f t="shared" si="40"/>
        <v>127.76756316826715</v>
      </c>
      <c r="BG61" s="13">
        <f t="shared" si="19"/>
        <v>20379.984173517129</v>
      </c>
      <c r="BH61">
        <f t="shared" si="41"/>
        <v>473.19102373635405</v>
      </c>
      <c r="BI61" s="13">
        <f t="shared" si="20"/>
        <v>533.91624408933046</v>
      </c>
      <c r="BJ61" s="37">
        <f t="shared" si="21"/>
        <v>7.0828933962664289</v>
      </c>
      <c r="BK61" s="13">
        <f t="shared" si="22"/>
        <v>8414.1288406412787</v>
      </c>
      <c r="BL61">
        <f t="shared" si="42"/>
        <v>149.69524662747455</v>
      </c>
      <c r="BM61" s="13">
        <f t="shared" si="23"/>
        <v>10.271511508174452</v>
      </c>
      <c r="BN61" s="13">
        <f t="shared" si="43"/>
        <v>10.633566359525108</v>
      </c>
      <c r="BO61" s="13">
        <f t="shared" si="24"/>
        <v>20379.984173517129</v>
      </c>
      <c r="BP61">
        <f t="shared" si="44"/>
        <v>356.05702692761201</v>
      </c>
      <c r="BQ61" s="13">
        <f t="shared" si="25"/>
        <v>10.271511508174452</v>
      </c>
      <c r="BR61" s="37">
        <f t="shared" si="26"/>
        <v>159.78161370143422</v>
      </c>
      <c r="BS61" s="13">
        <f t="shared" si="27"/>
        <v>8414.1288406412787</v>
      </c>
      <c r="BT61">
        <f t="shared" si="45"/>
        <v>302.39396693264234</v>
      </c>
      <c r="BU61" s="13">
        <f t="shared" si="28"/>
        <v>836.26927694937092</v>
      </c>
      <c r="BV61" s="13">
        <f t="shared" si="46"/>
        <v>163.3322866646929</v>
      </c>
      <c r="BW61" s="13">
        <f t="shared" si="29"/>
        <v>20379.984173517129</v>
      </c>
      <c r="BX61">
        <f t="shared" si="47"/>
        <v>508.75574723277981</v>
      </c>
      <c r="BY61" s="13">
        <f t="shared" si="30"/>
        <v>836.26927694937092</v>
      </c>
    </row>
    <row r="62" spans="1:77" x14ac:dyDescent="0.2">
      <c r="AC62">
        <v>60</v>
      </c>
      <c r="AD62" s="37">
        <f t="shared" si="1"/>
        <v>517.28773978707602</v>
      </c>
      <c r="AE62" s="13">
        <f t="shared" si="2"/>
        <v>14023.548067735466</v>
      </c>
      <c r="AF62">
        <f t="shared" si="48"/>
        <v>751.01354091600047</v>
      </c>
      <c r="AG62" s="13">
        <f t="shared" si="3"/>
        <v>1616.3024281585481</v>
      </c>
      <c r="AH62" s="13">
        <f t="shared" si="31"/>
        <v>519.87262970432835</v>
      </c>
      <c r="AI62" s="13">
        <f t="shared" si="4"/>
        <v>20379.984173517129</v>
      </c>
      <c r="AJ62">
        <f t="shared" si="32"/>
        <v>859.53903259628055</v>
      </c>
      <c r="AK62" s="13">
        <f t="shared" si="5"/>
        <v>1616.3024281585481</v>
      </c>
      <c r="AL62" s="37">
        <f t="shared" si="6"/>
        <v>1162.5450724080165</v>
      </c>
      <c r="AM62" s="13">
        <f t="shared" si="7"/>
        <v>16828.257681282557</v>
      </c>
      <c r="AN62">
        <f t="shared" si="33"/>
        <v>1443.0160337627258</v>
      </c>
      <c r="AO62" s="13">
        <f t="shared" si="8"/>
        <v>3457.7835760522935</v>
      </c>
      <c r="AP62" s="13">
        <f t="shared" si="34"/>
        <v>1164.6470708022655</v>
      </c>
      <c r="AQ62" s="13">
        <f t="shared" si="9"/>
        <v>20379.984173517129</v>
      </c>
      <c r="AR62" s="13">
        <f t="shared" si="35"/>
        <v>1504.3134736942177</v>
      </c>
      <c r="AS62" s="38">
        <f t="shared" si="10"/>
        <v>3457.7835760522935</v>
      </c>
      <c r="AT62" s="37">
        <f t="shared" si="11"/>
        <v>108.84359342095777</v>
      </c>
      <c r="AU62" s="13">
        <f t="shared" si="12"/>
        <v>5609.4192270941858</v>
      </c>
      <c r="AV62">
        <f t="shared" si="36"/>
        <v>202.33391387252755</v>
      </c>
      <c r="AW62" s="13">
        <f t="shared" si="13"/>
        <v>532.10518174559218</v>
      </c>
      <c r="AX62" s="13">
        <f t="shared" si="37"/>
        <v>112.87715790721964</v>
      </c>
      <c r="AY62" s="13">
        <f t="shared" si="14"/>
        <v>20379.984173517129</v>
      </c>
      <c r="AZ62">
        <f t="shared" si="38"/>
        <v>452.54356079917181</v>
      </c>
      <c r="BA62" s="13">
        <f t="shared" si="15"/>
        <v>532.10518174559218</v>
      </c>
      <c r="BB62" s="37">
        <f t="shared" si="16"/>
        <v>124.21689020500847</v>
      </c>
      <c r="BC62" s="13">
        <f t="shared" si="17"/>
        <v>8414.1288406412787</v>
      </c>
      <c r="BD62">
        <f t="shared" si="39"/>
        <v>264.45237088236308</v>
      </c>
      <c r="BE62" s="13">
        <f t="shared" si="18"/>
        <v>533.91624408933046</v>
      </c>
      <c r="BF62" s="13">
        <f t="shared" si="40"/>
        <v>127.76756316826715</v>
      </c>
      <c r="BG62" s="13">
        <f t="shared" si="19"/>
        <v>20379.984173517129</v>
      </c>
      <c r="BH62">
        <f t="shared" si="41"/>
        <v>467.43396606021929</v>
      </c>
      <c r="BI62" s="13">
        <f t="shared" si="20"/>
        <v>533.91624408933046</v>
      </c>
      <c r="BJ62" s="37">
        <f t="shared" si="21"/>
        <v>7.0828933962664289</v>
      </c>
      <c r="BK62" s="13">
        <f t="shared" si="22"/>
        <v>8414.1288406412787</v>
      </c>
      <c r="BL62">
        <f t="shared" si="42"/>
        <v>147.31837407362107</v>
      </c>
      <c r="BM62" s="13">
        <f t="shared" si="23"/>
        <v>10.271511508174452</v>
      </c>
      <c r="BN62" s="13">
        <f t="shared" si="43"/>
        <v>10.633566359525108</v>
      </c>
      <c r="BO62" s="13">
        <f t="shared" si="24"/>
        <v>20379.984173517129</v>
      </c>
      <c r="BP62">
        <f t="shared" si="44"/>
        <v>350.29996925147725</v>
      </c>
      <c r="BQ62" s="13">
        <f t="shared" si="25"/>
        <v>10.271511508174452</v>
      </c>
      <c r="BR62" s="37">
        <f t="shared" si="26"/>
        <v>159.78161370143422</v>
      </c>
      <c r="BS62" s="13">
        <f t="shared" si="27"/>
        <v>8414.1288406412787</v>
      </c>
      <c r="BT62">
        <f t="shared" si="45"/>
        <v>300.0170943787889</v>
      </c>
      <c r="BU62" s="13">
        <f t="shared" si="28"/>
        <v>836.26927694937092</v>
      </c>
      <c r="BV62" s="13">
        <f t="shared" si="46"/>
        <v>163.3322866646929</v>
      </c>
      <c r="BW62" s="13">
        <f t="shared" si="29"/>
        <v>20379.984173517129</v>
      </c>
      <c r="BX62">
        <f t="shared" si="47"/>
        <v>502.99868955664505</v>
      </c>
      <c r="BY62" s="13">
        <f t="shared" si="30"/>
        <v>836.26927694937092</v>
      </c>
    </row>
    <row r="63" spans="1:77" x14ac:dyDescent="0.2">
      <c r="AC63">
        <v>61</v>
      </c>
      <c r="AD63" s="37">
        <f t="shared" si="1"/>
        <v>517.28773978707602</v>
      </c>
      <c r="AE63" s="13">
        <f t="shared" si="2"/>
        <v>14023.548067735466</v>
      </c>
      <c r="AF63">
        <f t="shared" si="48"/>
        <v>747.18197040569021</v>
      </c>
      <c r="AG63" s="13">
        <f t="shared" si="3"/>
        <v>1616.3024281585481</v>
      </c>
      <c r="AH63" s="13">
        <f t="shared" si="31"/>
        <v>519.87262970432835</v>
      </c>
      <c r="AI63" s="13">
        <f t="shared" si="4"/>
        <v>20379.984173517129</v>
      </c>
      <c r="AJ63">
        <f t="shared" si="32"/>
        <v>853.97073090952722</v>
      </c>
      <c r="AK63" s="13">
        <f t="shared" si="5"/>
        <v>1616.3024281585481</v>
      </c>
      <c r="AL63" s="37">
        <f t="shared" si="6"/>
        <v>1162.5450724080165</v>
      </c>
      <c r="AM63" s="13">
        <f t="shared" si="7"/>
        <v>16828.257681282557</v>
      </c>
      <c r="AN63">
        <f t="shared" si="33"/>
        <v>1438.4181491503534</v>
      </c>
      <c r="AO63" s="13">
        <f t="shared" si="8"/>
        <v>3457.7835760522935</v>
      </c>
      <c r="AP63" s="13">
        <f t="shared" si="34"/>
        <v>1164.6470708022655</v>
      </c>
      <c r="AQ63" s="13">
        <f t="shared" si="9"/>
        <v>20379.984173517129</v>
      </c>
      <c r="AR63" s="13">
        <f t="shared" si="35"/>
        <v>1498.7451720074644</v>
      </c>
      <c r="AS63" s="38">
        <f t="shared" si="10"/>
        <v>3457.7835760522935</v>
      </c>
      <c r="AT63" s="37">
        <f t="shared" si="11"/>
        <v>108.84359342095777</v>
      </c>
      <c r="AU63" s="13">
        <f t="shared" si="12"/>
        <v>5609.4192270941858</v>
      </c>
      <c r="AV63">
        <f t="shared" si="36"/>
        <v>200.80128566840344</v>
      </c>
      <c r="AW63" s="13">
        <f t="shared" si="13"/>
        <v>532.10518174559218</v>
      </c>
      <c r="AX63" s="13">
        <f t="shared" si="37"/>
        <v>112.87715790721964</v>
      </c>
      <c r="AY63" s="13">
        <f t="shared" si="14"/>
        <v>20379.984173517129</v>
      </c>
      <c r="AZ63">
        <f t="shared" si="38"/>
        <v>446.97525911241848</v>
      </c>
      <c r="BA63" s="13">
        <f t="shared" si="15"/>
        <v>532.10518174559218</v>
      </c>
      <c r="BB63" s="37">
        <f t="shared" si="16"/>
        <v>124.21689020500847</v>
      </c>
      <c r="BC63" s="13">
        <f t="shared" si="17"/>
        <v>8414.1288406412787</v>
      </c>
      <c r="BD63">
        <f t="shared" si="39"/>
        <v>262.15342857617696</v>
      </c>
      <c r="BE63" s="13">
        <f t="shared" si="18"/>
        <v>533.91624408933046</v>
      </c>
      <c r="BF63" s="13">
        <f t="shared" si="40"/>
        <v>127.76756316826715</v>
      </c>
      <c r="BG63" s="13">
        <f t="shared" si="19"/>
        <v>20379.984173517129</v>
      </c>
      <c r="BH63">
        <f t="shared" si="41"/>
        <v>461.86566437346596</v>
      </c>
      <c r="BI63" s="13">
        <f t="shared" si="20"/>
        <v>533.91624408933046</v>
      </c>
      <c r="BJ63" s="37">
        <f t="shared" si="21"/>
        <v>7.0828933962664289</v>
      </c>
      <c r="BK63" s="13">
        <f t="shared" si="22"/>
        <v>8414.1288406412787</v>
      </c>
      <c r="BL63">
        <f t="shared" si="42"/>
        <v>145.01943176743492</v>
      </c>
      <c r="BM63" s="13">
        <f t="shared" si="23"/>
        <v>10.271511508174452</v>
      </c>
      <c r="BN63" s="13">
        <f t="shared" si="43"/>
        <v>10.633566359525108</v>
      </c>
      <c r="BO63" s="13">
        <f t="shared" si="24"/>
        <v>20379.984173517129</v>
      </c>
      <c r="BP63">
        <f t="shared" si="44"/>
        <v>344.73166756472392</v>
      </c>
      <c r="BQ63" s="13">
        <f t="shared" si="25"/>
        <v>10.271511508174452</v>
      </c>
      <c r="BR63" s="37">
        <f t="shared" si="26"/>
        <v>159.78161370143422</v>
      </c>
      <c r="BS63" s="13">
        <f t="shared" si="27"/>
        <v>8414.1288406412787</v>
      </c>
      <c r="BT63">
        <f t="shared" si="45"/>
        <v>297.71815207260272</v>
      </c>
      <c r="BU63" s="13">
        <f t="shared" si="28"/>
        <v>836.26927694937092</v>
      </c>
      <c r="BV63" s="13">
        <f t="shared" si="46"/>
        <v>163.3322866646929</v>
      </c>
      <c r="BW63" s="13">
        <f t="shared" si="29"/>
        <v>20379.984173517129</v>
      </c>
      <c r="BX63">
        <f t="shared" si="47"/>
        <v>497.43038786989172</v>
      </c>
      <c r="BY63" s="13">
        <f t="shared" si="30"/>
        <v>836.26927694937092</v>
      </c>
    </row>
    <row r="64" spans="1:77" x14ac:dyDescent="0.2">
      <c r="AC64">
        <v>62</v>
      </c>
      <c r="AD64" s="37">
        <f t="shared" si="1"/>
        <v>517.28773978707602</v>
      </c>
      <c r="AE64" s="13">
        <f t="shared" si="2"/>
        <v>14023.548067735466</v>
      </c>
      <c r="AF64">
        <f t="shared" si="48"/>
        <v>743.47399894409966</v>
      </c>
      <c r="AG64" s="13">
        <f t="shared" si="3"/>
        <v>1616.3024281585481</v>
      </c>
      <c r="AH64" s="13">
        <f t="shared" si="31"/>
        <v>519.87262970432835</v>
      </c>
      <c r="AI64" s="13">
        <f t="shared" si="4"/>
        <v>20379.984173517129</v>
      </c>
      <c r="AJ64">
        <f t="shared" si="32"/>
        <v>848.58205185783049</v>
      </c>
      <c r="AK64" s="13">
        <f t="shared" si="5"/>
        <v>1616.3024281585481</v>
      </c>
      <c r="AL64" s="37">
        <f t="shared" si="6"/>
        <v>1162.5450724080165</v>
      </c>
      <c r="AM64" s="13">
        <f t="shared" si="7"/>
        <v>16828.257681282557</v>
      </c>
      <c r="AN64">
        <f t="shared" si="33"/>
        <v>1433.968583396445</v>
      </c>
      <c r="AO64" s="13">
        <f t="shared" si="8"/>
        <v>3457.7835760522935</v>
      </c>
      <c r="AP64" s="13">
        <f t="shared" si="34"/>
        <v>1164.6470708022655</v>
      </c>
      <c r="AQ64" s="13">
        <f t="shared" si="9"/>
        <v>20379.984173517129</v>
      </c>
      <c r="AR64" s="13">
        <f t="shared" si="35"/>
        <v>1493.3564929557676</v>
      </c>
      <c r="AS64" s="38">
        <f t="shared" si="10"/>
        <v>3457.7835760522935</v>
      </c>
      <c r="AT64" s="37">
        <f t="shared" si="11"/>
        <v>108.84359342095777</v>
      </c>
      <c r="AU64" s="13">
        <f t="shared" si="12"/>
        <v>5609.4192270941858</v>
      </c>
      <c r="AV64">
        <f t="shared" si="36"/>
        <v>199.31809708376721</v>
      </c>
      <c r="AW64" s="13">
        <f t="shared" si="13"/>
        <v>532.10518174559218</v>
      </c>
      <c r="AX64" s="13">
        <f t="shared" si="37"/>
        <v>112.87715790721964</v>
      </c>
      <c r="AY64" s="13">
        <f t="shared" si="14"/>
        <v>20379.984173517129</v>
      </c>
      <c r="AZ64">
        <f t="shared" si="38"/>
        <v>441.58658006072176</v>
      </c>
      <c r="BA64" s="13">
        <f t="shared" si="15"/>
        <v>532.10518174559218</v>
      </c>
      <c r="BB64" s="37">
        <f t="shared" si="16"/>
        <v>124.21689020500847</v>
      </c>
      <c r="BC64" s="13">
        <f t="shared" si="17"/>
        <v>8414.1288406412787</v>
      </c>
      <c r="BD64">
        <f t="shared" si="39"/>
        <v>259.92864569922267</v>
      </c>
      <c r="BE64" s="13">
        <f t="shared" si="18"/>
        <v>533.91624408933046</v>
      </c>
      <c r="BF64" s="13">
        <f t="shared" si="40"/>
        <v>127.76756316826715</v>
      </c>
      <c r="BG64" s="13">
        <f t="shared" si="19"/>
        <v>20379.984173517129</v>
      </c>
      <c r="BH64">
        <f t="shared" si="41"/>
        <v>456.47698532176923</v>
      </c>
      <c r="BI64" s="13">
        <f t="shared" si="20"/>
        <v>533.91624408933046</v>
      </c>
      <c r="BJ64" s="37">
        <f t="shared" si="21"/>
        <v>7.0828933962664289</v>
      </c>
      <c r="BK64" s="13">
        <f t="shared" si="22"/>
        <v>8414.1288406412787</v>
      </c>
      <c r="BL64">
        <f t="shared" si="42"/>
        <v>142.7946488904806</v>
      </c>
      <c r="BM64" s="13">
        <f t="shared" si="23"/>
        <v>10.271511508174452</v>
      </c>
      <c r="BN64" s="13">
        <f t="shared" si="43"/>
        <v>10.633566359525108</v>
      </c>
      <c r="BO64" s="13">
        <f t="shared" si="24"/>
        <v>20379.984173517129</v>
      </c>
      <c r="BP64">
        <f t="shared" si="44"/>
        <v>339.34298851302719</v>
      </c>
      <c r="BQ64" s="13">
        <f t="shared" si="25"/>
        <v>10.271511508174452</v>
      </c>
      <c r="BR64" s="37">
        <f t="shared" si="26"/>
        <v>159.78161370143422</v>
      </c>
      <c r="BS64" s="13">
        <f t="shared" si="27"/>
        <v>8414.1288406412787</v>
      </c>
      <c r="BT64">
        <f t="shared" si="45"/>
        <v>295.49336919564837</v>
      </c>
      <c r="BU64" s="13">
        <f t="shared" si="28"/>
        <v>836.26927694937092</v>
      </c>
      <c r="BV64" s="13">
        <f t="shared" si="46"/>
        <v>163.3322866646929</v>
      </c>
      <c r="BW64" s="13">
        <f t="shared" si="29"/>
        <v>20379.984173517129</v>
      </c>
      <c r="BX64">
        <f t="shared" si="47"/>
        <v>492.04170881819499</v>
      </c>
      <c r="BY64" s="13">
        <f t="shared" si="30"/>
        <v>836.26927694937092</v>
      </c>
    </row>
    <row r="65" spans="1:77" x14ac:dyDescent="0.2">
      <c r="A65" s="20"/>
      <c r="AC65">
        <v>63</v>
      </c>
      <c r="AD65" s="37">
        <f t="shared" si="1"/>
        <v>517.28773978707602</v>
      </c>
      <c r="AE65" s="13">
        <f t="shared" si="2"/>
        <v>14023.548067735466</v>
      </c>
      <c r="AF65">
        <f t="shared" si="48"/>
        <v>739.88374086224212</v>
      </c>
      <c r="AG65" s="13">
        <f t="shared" si="3"/>
        <v>1616.3024281585481</v>
      </c>
      <c r="AH65" s="13">
        <f t="shared" si="31"/>
        <v>519.87262970432835</v>
      </c>
      <c r="AI65" s="13">
        <f t="shared" si="4"/>
        <v>20379.984173517129</v>
      </c>
      <c r="AJ65">
        <f t="shared" si="32"/>
        <v>843.36444198237803</v>
      </c>
      <c r="AK65" s="13">
        <f t="shared" si="5"/>
        <v>1616.3024281585481</v>
      </c>
      <c r="AL65" s="37">
        <f t="shared" si="6"/>
        <v>1162.5450724080165</v>
      </c>
      <c r="AM65" s="13">
        <f t="shared" si="7"/>
        <v>16828.257681282557</v>
      </c>
      <c r="AN65">
        <f t="shared" si="33"/>
        <v>1429.6602736982159</v>
      </c>
      <c r="AO65" s="13">
        <f t="shared" si="8"/>
        <v>3457.7835760522935</v>
      </c>
      <c r="AP65" s="13">
        <f t="shared" si="34"/>
        <v>1164.6470708022655</v>
      </c>
      <c r="AQ65" s="13">
        <f t="shared" si="9"/>
        <v>20379.984173517129</v>
      </c>
      <c r="AR65" s="13">
        <f t="shared" si="35"/>
        <v>1488.1388830803153</v>
      </c>
      <c r="AS65" s="38">
        <f t="shared" si="10"/>
        <v>3457.7835760522935</v>
      </c>
      <c r="AT65" s="37">
        <f t="shared" si="11"/>
        <v>108.84359342095777</v>
      </c>
      <c r="AU65" s="13">
        <f t="shared" si="12"/>
        <v>5609.4192270941858</v>
      </c>
      <c r="AV65">
        <f t="shared" si="36"/>
        <v>197.88199385102422</v>
      </c>
      <c r="AW65" s="13">
        <f t="shared" si="13"/>
        <v>532.10518174559218</v>
      </c>
      <c r="AX65" s="13">
        <f t="shared" si="37"/>
        <v>112.87715790721964</v>
      </c>
      <c r="AY65" s="13">
        <f t="shared" si="14"/>
        <v>20379.984173517129</v>
      </c>
      <c r="AZ65">
        <f t="shared" si="38"/>
        <v>436.36897018526929</v>
      </c>
      <c r="BA65" s="13">
        <f t="shared" si="15"/>
        <v>532.10518174559218</v>
      </c>
      <c r="BB65" s="37">
        <f t="shared" si="16"/>
        <v>124.21689020500847</v>
      </c>
      <c r="BC65" s="13">
        <f t="shared" si="17"/>
        <v>8414.1288406412787</v>
      </c>
      <c r="BD65">
        <f t="shared" si="39"/>
        <v>257.77449085010812</v>
      </c>
      <c r="BE65" s="13">
        <f t="shared" si="18"/>
        <v>533.91624408933046</v>
      </c>
      <c r="BF65" s="13">
        <f t="shared" si="40"/>
        <v>127.76756316826715</v>
      </c>
      <c r="BG65" s="13">
        <f t="shared" si="19"/>
        <v>20379.984173517129</v>
      </c>
      <c r="BH65">
        <f t="shared" si="41"/>
        <v>451.25937544631682</v>
      </c>
      <c r="BI65" s="13">
        <f t="shared" si="20"/>
        <v>533.91624408933046</v>
      </c>
      <c r="BJ65" s="37">
        <f t="shared" si="21"/>
        <v>7.0828933962664289</v>
      </c>
      <c r="BK65" s="13">
        <f t="shared" si="22"/>
        <v>8414.1288406412787</v>
      </c>
      <c r="BL65">
        <f t="shared" si="42"/>
        <v>140.64049404136608</v>
      </c>
      <c r="BM65" s="13">
        <f t="shared" si="23"/>
        <v>10.271511508174452</v>
      </c>
      <c r="BN65" s="13">
        <f t="shared" si="43"/>
        <v>10.633566359525108</v>
      </c>
      <c r="BO65" s="13">
        <f t="shared" si="24"/>
        <v>20379.984173517129</v>
      </c>
      <c r="BP65">
        <f t="shared" si="44"/>
        <v>334.12537863757478</v>
      </c>
      <c r="BQ65" s="13">
        <f t="shared" si="25"/>
        <v>10.271511508174452</v>
      </c>
      <c r="BR65" s="37">
        <f t="shared" si="26"/>
        <v>159.78161370143422</v>
      </c>
      <c r="BS65" s="13">
        <f t="shared" si="27"/>
        <v>8414.1288406412787</v>
      </c>
      <c r="BT65">
        <f t="shared" si="45"/>
        <v>293.33921434653388</v>
      </c>
      <c r="BU65" s="13">
        <f t="shared" si="28"/>
        <v>836.26927694937092</v>
      </c>
      <c r="BV65" s="13">
        <f t="shared" si="46"/>
        <v>163.3322866646929</v>
      </c>
      <c r="BW65" s="13">
        <f t="shared" si="29"/>
        <v>20379.984173517129</v>
      </c>
      <c r="BX65">
        <f t="shared" si="47"/>
        <v>486.82409894274258</v>
      </c>
      <c r="BY65" s="13">
        <f t="shared" si="30"/>
        <v>836.26927694937092</v>
      </c>
    </row>
    <row r="66" spans="1:77" x14ac:dyDescent="0.2">
      <c r="A66" s="20"/>
      <c r="AC66">
        <v>64</v>
      </c>
      <c r="AD66" s="37">
        <f t="shared" ref="AD66:AD129" si="64">SUM($B$44:$B$48)</f>
        <v>517.28773978707602</v>
      </c>
      <c r="AE66" s="13">
        <f t="shared" ref="AE66:AE129" si="65">SUM($B$42:$B$43)</f>
        <v>14023.548067735466</v>
      </c>
      <c r="AF66">
        <f t="shared" si="48"/>
        <v>736.40567834544265</v>
      </c>
      <c r="AG66" s="13">
        <f t="shared" ref="AG66:AG129" si="66">SUM($B$44:$B$45,$B$48:$B$49)</f>
        <v>1616.3024281585481</v>
      </c>
      <c r="AH66" s="13">
        <f t="shared" si="31"/>
        <v>519.87262970432835</v>
      </c>
      <c r="AI66" s="13">
        <f t="shared" ref="AI66:AI129" si="67">SUM($C$42:$C$43)</f>
        <v>20379.984173517129</v>
      </c>
      <c r="AJ66">
        <f t="shared" si="32"/>
        <v>838.30988241553348</v>
      </c>
      <c r="AK66" s="13">
        <f t="shared" ref="AK66:AK129" si="68">SUM($C$44:$C$45,$C$48:$C$49)</f>
        <v>1616.3024281585481</v>
      </c>
      <c r="AL66" s="37">
        <f t="shared" ref="AL66:AL129" si="69">SUM($D$44:$D$48)</f>
        <v>1162.5450724080165</v>
      </c>
      <c r="AM66" s="13">
        <f t="shared" ref="AM66:AM129" si="70">SUM($D$42:$D$43)</f>
        <v>16828.257681282557</v>
      </c>
      <c r="AN66">
        <f t="shared" si="33"/>
        <v>1425.4865986780565</v>
      </c>
      <c r="AO66" s="13">
        <f t="shared" ref="AO66:AO129" si="71">SUM($D$44:$D$45,$D$48:$D$49)</f>
        <v>3457.7835760522935</v>
      </c>
      <c r="AP66" s="13">
        <f t="shared" si="34"/>
        <v>1164.6470708022655</v>
      </c>
      <c r="AQ66" s="13">
        <f t="shared" ref="AQ66:AQ129" si="72">SUM($E$42:$E$43)</f>
        <v>20379.984173517129</v>
      </c>
      <c r="AR66" s="13">
        <f t="shared" si="35"/>
        <v>1483.0843235134707</v>
      </c>
      <c r="AS66" s="38">
        <f t="shared" ref="AS66:AS129" si="73">SUM($E$44:$E$45,$E$48:$E$49)</f>
        <v>3457.7835760522935</v>
      </c>
      <c r="AT66" s="37">
        <f t="shared" ref="AT66:AT129" si="74">SUM($F$44:$F$48)</f>
        <v>108.84359342095777</v>
      </c>
      <c r="AU66" s="13">
        <f t="shared" ref="AU66:AU129" si="75">SUM($F$42:$F$43)</f>
        <v>5609.4192270941858</v>
      </c>
      <c r="AV66">
        <f t="shared" si="36"/>
        <v>196.49076884430443</v>
      </c>
      <c r="AW66" s="13">
        <f t="shared" ref="AW66:AW129" si="76">SUM($F$44:$F$45,$F$48:$F$49)</f>
        <v>532.10518174559218</v>
      </c>
      <c r="AX66" s="13">
        <f t="shared" si="37"/>
        <v>112.87715790721964</v>
      </c>
      <c r="AY66" s="13">
        <f t="shared" ref="AY66:AY129" si="77">SUM($G$42:$G$43)</f>
        <v>20379.984173517129</v>
      </c>
      <c r="AZ66">
        <f t="shared" si="38"/>
        <v>431.31441061842474</v>
      </c>
      <c r="BA66" s="13">
        <f t="shared" ref="BA66:BA129" si="78">SUM($G$44:$G$45,$G$48:$G$49)</f>
        <v>532.10518174559218</v>
      </c>
      <c r="BB66" s="37">
        <f t="shared" ref="BB66:BB129" si="79">SUM($H$44:$H$48)</f>
        <v>124.21689020500847</v>
      </c>
      <c r="BC66" s="13">
        <f t="shared" ref="BC66:BC129" si="80">SUM($H$42:$H$43)</f>
        <v>8414.1288406412787</v>
      </c>
      <c r="BD66">
        <f t="shared" si="39"/>
        <v>255.68765334002845</v>
      </c>
      <c r="BE66" s="13">
        <f t="shared" ref="BE66:BE129" si="81">SUM($H$44:$H$45,$H$48:$H$49)</f>
        <v>533.91624408933046</v>
      </c>
      <c r="BF66" s="13">
        <f t="shared" si="40"/>
        <v>127.76756316826715</v>
      </c>
      <c r="BG66" s="13">
        <f t="shared" ref="BG66:BG129" si="82">SUM($I$42:$I$43)</f>
        <v>20379.984173517129</v>
      </c>
      <c r="BH66">
        <f t="shared" si="41"/>
        <v>446.20481587947228</v>
      </c>
      <c r="BI66" s="13">
        <f t="shared" ref="BI66:BI129" si="83">SUM($I$44:$I$45,$I$48:$I$49)</f>
        <v>533.91624408933046</v>
      </c>
      <c r="BJ66" s="37">
        <f t="shared" ref="BJ66:BJ129" si="84">SUM($J$44:$J$48)</f>
        <v>7.0828933962664289</v>
      </c>
      <c r="BK66" s="13">
        <f t="shared" ref="BK66:BK129" si="85">SUM($J$42:$J$43)</f>
        <v>8414.1288406412787</v>
      </c>
      <c r="BL66">
        <f t="shared" si="42"/>
        <v>138.55365653128641</v>
      </c>
      <c r="BM66" s="13">
        <f t="shared" ref="BM66:BM129" si="86">SUM($J$44:$J$45,$J$48:$J$49)</f>
        <v>10.271511508174452</v>
      </c>
      <c r="BN66" s="13">
        <f t="shared" si="43"/>
        <v>10.633566359525108</v>
      </c>
      <c r="BO66" s="13">
        <f t="shared" ref="BO66:BO129" si="87">SUM($K$42:$K$43)</f>
        <v>20379.984173517129</v>
      </c>
      <c r="BP66">
        <f t="shared" si="44"/>
        <v>329.07081907073024</v>
      </c>
      <c r="BQ66" s="13">
        <f t="shared" ref="BQ66:BQ129" si="88">SUM($K$44:$K$45,$K$48:$K$49)</f>
        <v>10.271511508174452</v>
      </c>
      <c r="BR66" s="37">
        <f t="shared" ref="BR66:BR129" si="89">SUM($L$44:$L$48)</f>
        <v>159.78161370143422</v>
      </c>
      <c r="BS66" s="13">
        <f t="shared" ref="BS66:BS129" si="90">SUM($L$42:$L$43)</f>
        <v>8414.1288406412787</v>
      </c>
      <c r="BT66">
        <f t="shared" si="45"/>
        <v>291.25237683645423</v>
      </c>
      <c r="BU66" s="13">
        <f t="shared" ref="BU66:BU129" si="91">SUM($L$44:$L$45,$L$48:$L$49)</f>
        <v>836.26927694937092</v>
      </c>
      <c r="BV66" s="13">
        <f t="shared" si="46"/>
        <v>163.3322866646929</v>
      </c>
      <c r="BW66" s="13">
        <f t="shared" ref="BW66:BW129" si="92">SUM($M$42:$M$43)</f>
        <v>20379.984173517129</v>
      </c>
      <c r="BX66">
        <f t="shared" si="47"/>
        <v>481.76953937589803</v>
      </c>
      <c r="BY66" s="13">
        <f t="shared" ref="BY66:BY129" si="93">SUM($M$44:$M$45,$M$48:$M$49)</f>
        <v>836.26927694937092</v>
      </c>
    </row>
    <row r="67" spans="1:77" x14ac:dyDescent="0.2">
      <c r="AC67">
        <v>65</v>
      </c>
      <c r="AD67" s="37">
        <f t="shared" si="64"/>
        <v>517.28773978707602</v>
      </c>
      <c r="AE67" s="13">
        <f t="shared" si="65"/>
        <v>14023.548067735466</v>
      </c>
      <c r="AF67">
        <f t="shared" si="48"/>
        <v>733.03463313685245</v>
      </c>
      <c r="AG67" s="13">
        <f t="shared" si="66"/>
        <v>1616.3024281585481</v>
      </c>
      <c r="AH67" s="13">
        <f t="shared" ref="AH67:AH130" si="94">SUM($C$44:$C$45,$C$47:$C$48)</f>
        <v>519.87262970432835</v>
      </c>
      <c r="AI67" s="13">
        <f t="shared" si="67"/>
        <v>20379.984173517129</v>
      </c>
      <c r="AJ67">
        <f t="shared" ref="AJ67:AJ130" si="95">AI67/$AC67+AH67</f>
        <v>833.41084775843797</v>
      </c>
      <c r="AK67" s="13">
        <f t="shared" si="68"/>
        <v>1616.3024281585481</v>
      </c>
      <c r="AL67" s="37">
        <f t="shared" si="69"/>
        <v>1162.5450724080165</v>
      </c>
      <c r="AM67" s="13">
        <f t="shared" si="70"/>
        <v>16828.257681282557</v>
      </c>
      <c r="AN67">
        <f t="shared" ref="AN67:AN130" si="96">AM67/$AC67+AL67</f>
        <v>1421.4413444277482</v>
      </c>
      <c r="AO67" s="13">
        <f t="shared" si="71"/>
        <v>3457.7835760522935</v>
      </c>
      <c r="AP67" s="13">
        <f t="shared" ref="AP67:AP130" si="97">SUM($E$44:$E$45,$E$47:$E$48)</f>
        <v>1164.6470708022655</v>
      </c>
      <c r="AQ67" s="13">
        <f t="shared" si="72"/>
        <v>20379.984173517129</v>
      </c>
      <c r="AR67" s="13">
        <f t="shared" ref="AR67:AR130" si="98">AQ67/$AC67+AP67</f>
        <v>1478.1852888563751</v>
      </c>
      <c r="AS67" s="38">
        <f t="shared" si="73"/>
        <v>3457.7835760522935</v>
      </c>
      <c r="AT67" s="37">
        <f t="shared" si="74"/>
        <v>108.84359342095777</v>
      </c>
      <c r="AU67" s="13">
        <f t="shared" si="75"/>
        <v>5609.4192270941858</v>
      </c>
      <c r="AV67">
        <f t="shared" ref="AV67:AV130" si="99">AU67/$AC67+AT67</f>
        <v>195.14235076086834</v>
      </c>
      <c r="AW67" s="13">
        <f t="shared" si="76"/>
        <v>532.10518174559218</v>
      </c>
      <c r="AX67" s="13">
        <f t="shared" ref="AX67:AX130" si="100">SUM($G$44:$G$45,$G$47:$G$48)</f>
        <v>112.87715790721964</v>
      </c>
      <c r="AY67" s="13">
        <f t="shared" si="77"/>
        <v>20379.984173517129</v>
      </c>
      <c r="AZ67">
        <f t="shared" ref="AZ67:AZ130" si="101">AY67/$AC67+AX67</f>
        <v>426.41537596132935</v>
      </c>
      <c r="BA67" s="13">
        <f t="shared" si="78"/>
        <v>532.10518174559218</v>
      </c>
      <c r="BB67" s="37">
        <f t="shared" si="79"/>
        <v>124.21689020500847</v>
      </c>
      <c r="BC67" s="13">
        <f t="shared" si="80"/>
        <v>8414.1288406412787</v>
      </c>
      <c r="BD67">
        <f t="shared" ref="BD67:BD130" si="102">BC67/$AC67+BB67</f>
        <v>253.6650262148743</v>
      </c>
      <c r="BE67" s="13">
        <f t="shared" si="81"/>
        <v>533.91624408933046</v>
      </c>
      <c r="BF67" s="13">
        <f t="shared" ref="BF67:BF130" si="103">SUM($I$44:$I$45,$I$47:$I$48)</f>
        <v>127.76756316826715</v>
      </c>
      <c r="BG67" s="13">
        <f t="shared" si="82"/>
        <v>20379.984173517129</v>
      </c>
      <c r="BH67">
        <f t="shared" ref="BH67:BH130" si="104">BG67/$AC67+BF67</f>
        <v>441.30578122237682</v>
      </c>
      <c r="BI67" s="13">
        <f t="shared" si="83"/>
        <v>533.91624408933046</v>
      </c>
      <c r="BJ67" s="37">
        <f t="shared" si="84"/>
        <v>7.0828933962664289</v>
      </c>
      <c r="BK67" s="13">
        <f t="shared" si="85"/>
        <v>8414.1288406412787</v>
      </c>
      <c r="BL67">
        <f t="shared" ref="BL67:BL130" si="105">BK67/$AC67+BJ67</f>
        <v>136.53102940613226</v>
      </c>
      <c r="BM67" s="13">
        <f t="shared" si="86"/>
        <v>10.271511508174452</v>
      </c>
      <c r="BN67" s="13">
        <f t="shared" ref="BN67:BN130" si="106">SUM($K$44:$K$45,$K$47:$K$48)</f>
        <v>10.633566359525108</v>
      </c>
      <c r="BO67" s="13">
        <f t="shared" si="87"/>
        <v>20379.984173517129</v>
      </c>
      <c r="BP67">
        <f t="shared" ref="BP67:BP130" si="107">BO67/$AC67+BN67</f>
        <v>324.17178441363478</v>
      </c>
      <c r="BQ67" s="13">
        <f t="shared" si="88"/>
        <v>10.271511508174452</v>
      </c>
      <c r="BR67" s="37">
        <f t="shared" si="89"/>
        <v>159.78161370143422</v>
      </c>
      <c r="BS67" s="13">
        <f t="shared" si="90"/>
        <v>8414.1288406412787</v>
      </c>
      <c r="BT67">
        <f t="shared" ref="BT67:BT130" si="108">BS67/$AC67+BR67</f>
        <v>289.22974971130009</v>
      </c>
      <c r="BU67" s="13">
        <f t="shared" si="91"/>
        <v>836.26927694937092</v>
      </c>
      <c r="BV67" s="13">
        <f t="shared" ref="BV67:BV130" si="109">SUM($M$44:$M$45,$M$47:$M$48)</f>
        <v>163.3322866646929</v>
      </c>
      <c r="BW67" s="13">
        <f t="shared" si="92"/>
        <v>20379.984173517129</v>
      </c>
      <c r="BX67">
        <f t="shared" ref="BX67:BX130" si="110">BW67/$AC67+BV67</f>
        <v>476.87050471880258</v>
      </c>
      <c r="BY67" s="13">
        <f t="shared" si="93"/>
        <v>836.26927694937092</v>
      </c>
    </row>
    <row r="68" spans="1:77" x14ac:dyDescent="0.2">
      <c r="AC68">
        <v>66</v>
      </c>
      <c r="AD68" s="37">
        <f t="shared" si="64"/>
        <v>517.28773978707602</v>
      </c>
      <c r="AE68" s="13">
        <f t="shared" si="65"/>
        <v>14023.548067735466</v>
      </c>
      <c r="AF68">
        <f t="shared" ref="AF68:AF131" si="111">AE68/AC68+AD68</f>
        <v>729.76574081337094</v>
      </c>
      <c r="AG68" s="13">
        <f t="shared" si="66"/>
        <v>1616.3024281585481</v>
      </c>
      <c r="AH68" s="13">
        <f t="shared" si="94"/>
        <v>519.87262970432835</v>
      </c>
      <c r="AI68" s="13">
        <f t="shared" si="67"/>
        <v>20379.984173517129</v>
      </c>
      <c r="AJ68">
        <f t="shared" si="95"/>
        <v>828.66026869701204</v>
      </c>
      <c r="AK68" s="13">
        <f t="shared" si="68"/>
        <v>1616.3024281585481</v>
      </c>
      <c r="AL68" s="37">
        <f t="shared" si="69"/>
        <v>1162.5450724080165</v>
      </c>
      <c r="AM68" s="13">
        <f t="shared" si="70"/>
        <v>16828.257681282557</v>
      </c>
      <c r="AN68">
        <f t="shared" si="96"/>
        <v>1417.5186736395704</v>
      </c>
      <c r="AO68" s="13">
        <f t="shared" si="71"/>
        <v>3457.7835760522935</v>
      </c>
      <c r="AP68" s="13">
        <f t="shared" si="97"/>
        <v>1164.6470708022655</v>
      </c>
      <c r="AQ68" s="13">
        <f t="shared" si="72"/>
        <v>20379.984173517129</v>
      </c>
      <c r="AR68" s="13">
        <f t="shared" si="98"/>
        <v>1473.4347097949492</v>
      </c>
      <c r="AS68" s="38">
        <f t="shared" si="73"/>
        <v>3457.7835760522935</v>
      </c>
      <c r="AT68" s="37">
        <f t="shared" si="74"/>
        <v>108.84359342095777</v>
      </c>
      <c r="AU68" s="13">
        <f t="shared" si="75"/>
        <v>5609.4192270941858</v>
      </c>
      <c r="AV68">
        <f t="shared" si="99"/>
        <v>193.83479383147574</v>
      </c>
      <c r="AW68" s="13">
        <f t="shared" si="76"/>
        <v>532.10518174559218</v>
      </c>
      <c r="AX68" s="13">
        <f t="shared" si="100"/>
        <v>112.87715790721964</v>
      </c>
      <c r="AY68" s="13">
        <f t="shared" si="77"/>
        <v>20379.984173517129</v>
      </c>
      <c r="AZ68">
        <f t="shared" si="101"/>
        <v>421.66479689990342</v>
      </c>
      <c r="BA68" s="13">
        <f t="shared" si="78"/>
        <v>532.10518174559218</v>
      </c>
      <c r="BB68" s="37">
        <f t="shared" si="79"/>
        <v>124.21689020500847</v>
      </c>
      <c r="BC68" s="13">
        <f t="shared" si="80"/>
        <v>8414.1288406412787</v>
      </c>
      <c r="BD68">
        <f t="shared" si="102"/>
        <v>251.70369082078543</v>
      </c>
      <c r="BE68" s="13">
        <f t="shared" si="81"/>
        <v>533.91624408933046</v>
      </c>
      <c r="BF68" s="13">
        <f t="shared" si="103"/>
        <v>127.76756316826715</v>
      </c>
      <c r="BG68" s="13">
        <f t="shared" si="82"/>
        <v>20379.984173517129</v>
      </c>
      <c r="BH68">
        <f t="shared" si="104"/>
        <v>436.5552021609509</v>
      </c>
      <c r="BI68" s="13">
        <f t="shared" si="83"/>
        <v>533.91624408933046</v>
      </c>
      <c r="BJ68" s="37">
        <f t="shared" si="84"/>
        <v>7.0828933962664289</v>
      </c>
      <c r="BK68" s="13">
        <f t="shared" si="85"/>
        <v>8414.1288406412787</v>
      </c>
      <c r="BL68">
        <f t="shared" si="105"/>
        <v>134.56969401204339</v>
      </c>
      <c r="BM68" s="13">
        <f t="shared" si="86"/>
        <v>10.271511508174452</v>
      </c>
      <c r="BN68" s="13">
        <f t="shared" si="106"/>
        <v>10.633566359525108</v>
      </c>
      <c r="BO68" s="13">
        <f t="shared" si="87"/>
        <v>20379.984173517129</v>
      </c>
      <c r="BP68">
        <f t="shared" si="107"/>
        <v>319.42120535220886</v>
      </c>
      <c r="BQ68" s="13">
        <f t="shared" si="88"/>
        <v>10.271511508174452</v>
      </c>
      <c r="BR68" s="37">
        <f t="shared" si="89"/>
        <v>159.78161370143422</v>
      </c>
      <c r="BS68" s="13">
        <f t="shared" si="90"/>
        <v>8414.1288406412787</v>
      </c>
      <c r="BT68">
        <f t="shared" si="108"/>
        <v>287.26841431721118</v>
      </c>
      <c r="BU68" s="13">
        <f t="shared" si="91"/>
        <v>836.26927694937092</v>
      </c>
      <c r="BV68" s="13">
        <f t="shared" si="109"/>
        <v>163.3322866646929</v>
      </c>
      <c r="BW68" s="13">
        <f t="shared" si="92"/>
        <v>20379.984173517129</v>
      </c>
      <c r="BX68">
        <f t="shared" si="110"/>
        <v>472.11992565737665</v>
      </c>
      <c r="BY68" s="13">
        <f t="shared" si="93"/>
        <v>836.26927694937092</v>
      </c>
    </row>
    <row r="69" spans="1:77" x14ac:dyDescent="0.2">
      <c r="AC69">
        <v>67</v>
      </c>
      <c r="AD69" s="37">
        <f t="shared" si="64"/>
        <v>517.28773978707602</v>
      </c>
      <c r="AE69" s="13">
        <f t="shared" si="65"/>
        <v>14023.548067735466</v>
      </c>
      <c r="AF69">
        <f t="shared" si="111"/>
        <v>726.59442736521737</v>
      </c>
      <c r="AG69" s="13">
        <f t="shared" si="66"/>
        <v>1616.3024281585481</v>
      </c>
      <c r="AH69" s="13">
        <f t="shared" si="94"/>
        <v>519.87262970432835</v>
      </c>
      <c r="AI69" s="13">
        <f t="shared" si="67"/>
        <v>20379.984173517129</v>
      </c>
      <c r="AJ69">
        <f t="shared" si="95"/>
        <v>824.05149796577803</v>
      </c>
      <c r="AK69" s="13">
        <f t="shared" si="68"/>
        <v>1616.3024281585481</v>
      </c>
      <c r="AL69" s="37">
        <f t="shared" si="69"/>
        <v>1162.5450724080165</v>
      </c>
      <c r="AM69" s="13">
        <f t="shared" si="70"/>
        <v>16828.257681282557</v>
      </c>
      <c r="AN69">
        <f t="shared" si="96"/>
        <v>1413.713097501786</v>
      </c>
      <c r="AO69" s="13">
        <f t="shared" si="71"/>
        <v>3457.7835760522935</v>
      </c>
      <c r="AP69" s="13">
        <f t="shared" si="97"/>
        <v>1164.6470708022655</v>
      </c>
      <c r="AQ69" s="13">
        <f t="shared" si="72"/>
        <v>20379.984173517129</v>
      </c>
      <c r="AR69" s="13">
        <f t="shared" si="98"/>
        <v>1468.8259390637152</v>
      </c>
      <c r="AS69" s="38">
        <f t="shared" si="73"/>
        <v>3457.7835760522935</v>
      </c>
      <c r="AT69" s="37">
        <f t="shared" si="74"/>
        <v>108.84359342095777</v>
      </c>
      <c r="AU69" s="13">
        <f t="shared" si="75"/>
        <v>5609.4192270941858</v>
      </c>
      <c r="AV69">
        <f t="shared" si="99"/>
        <v>192.56626845221427</v>
      </c>
      <c r="AW69" s="13">
        <f t="shared" si="76"/>
        <v>532.10518174559218</v>
      </c>
      <c r="AX69" s="13">
        <f t="shared" si="100"/>
        <v>112.87715790721964</v>
      </c>
      <c r="AY69" s="13">
        <f t="shared" si="77"/>
        <v>20379.984173517129</v>
      </c>
      <c r="AZ69">
        <f t="shared" si="101"/>
        <v>417.05602616866929</v>
      </c>
      <c r="BA69" s="13">
        <f t="shared" si="78"/>
        <v>532.10518174559218</v>
      </c>
      <c r="BB69" s="37">
        <f t="shared" si="79"/>
        <v>124.21689020500847</v>
      </c>
      <c r="BC69" s="13">
        <f t="shared" si="80"/>
        <v>8414.1288406412787</v>
      </c>
      <c r="BD69">
        <f t="shared" si="102"/>
        <v>249.8009027518932</v>
      </c>
      <c r="BE69" s="13">
        <f t="shared" si="81"/>
        <v>533.91624408933046</v>
      </c>
      <c r="BF69" s="13">
        <f t="shared" si="103"/>
        <v>127.76756316826715</v>
      </c>
      <c r="BG69" s="13">
        <f t="shared" si="82"/>
        <v>20379.984173517129</v>
      </c>
      <c r="BH69">
        <f t="shared" si="104"/>
        <v>431.94643142971682</v>
      </c>
      <c r="BI69" s="13">
        <f t="shared" si="83"/>
        <v>533.91624408933046</v>
      </c>
      <c r="BJ69" s="37">
        <f t="shared" si="84"/>
        <v>7.0828933962664289</v>
      </c>
      <c r="BK69" s="13">
        <f t="shared" si="85"/>
        <v>8414.1288406412787</v>
      </c>
      <c r="BL69">
        <f t="shared" si="105"/>
        <v>132.66690594315119</v>
      </c>
      <c r="BM69" s="13">
        <f t="shared" si="86"/>
        <v>10.271511508174452</v>
      </c>
      <c r="BN69" s="13">
        <f t="shared" si="106"/>
        <v>10.633566359525108</v>
      </c>
      <c r="BO69" s="13">
        <f t="shared" si="87"/>
        <v>20379.984173517129</v>
      </c>
      <c r="BP69">
        <f t="shared" si="107"/>
        <v>314.81243462097478</v>
      </c>
      <c r="BQ69" s="13">
        <f t="shared" si="88"/>
        <v>10.271511508174452</v>
      </c>
      <c r="BR69" s="37">
        <f t="shared" si="89"/>
        <v>159.78161370143422</v>
      </c>
      <c r="BS69" s="13">
        <f t="shared" si="90"/>
        <v>8414.1288406412787</v>
      </c>
      <c r="BT69">
        <f t="shared" si="108"/>
        <v>285.36562624831896</v>
      </c>
      <c r="BU69" s="13">
        <f t="shared" si="91"/>
        <v>836.26927694937092</v>
      </c>
      <c r="BV69" s="13">
        <f t="shared" si="109"/>
        <v>163.3322866646929</v>
      </c>
      <c r="BW69" s="13">
        <f t="shared" si="92"/>
        <v>20379.984173517129</v>
      </c>
      <c r="BX69">
        <f t="shared" si="110"/>
        <v>467.51115492614258</v>
      </c>
      <c r="BY69" s="13">
        <f t="shared" si="93"/>
        <v>836.26927694937092</v>
      </c>
    </row>
    <row r="70" spans="1:77" x14ac:dyDescent="0.2">
      <c r="AC70">
        <v>68</v>
      </c>
      <c r="AD70" s="37">
        <f t="shared" si="64"/>
        <v>517.28773978707602</v>
      </c>
      <c r="AE70" s="13">
        <f t="shared" si="65"/>
        <v>14023.548067735466</v>
      </c>
      <c r="AF70">
        <f t="shared" si="111"/>
        <v>723.51638784200941</v>
      </c>
      <c r="AG70" s="13">
        <f t="shared" si="66"/>
        <v>1616.3024281585481</v>
      </c>
      <c r="AH70" s="13">
        <f t="shared" si="94"/>
        <v>519.87262970432835</v>
      </c>
      <c r="AI70" s="13">
        <f t="shared" si="67"/>
        <v>20379.984173517129</v>
      </c>
      <c r="AJ70">
        <f t="shared" si="95"/>
        <v>819.57827931487441</v>
      </c>
      <c r="AK70" s="13">
        <f t="shared" si="68"/>
        <v>1616.3024281585481</v>
      </c>
      <c r="AL70" s="37">
        <f t="shared" si="69"/>
        <v>1162.5450724080165</v>
      </c>
      <c r="AM70" s="13">
        <f t="shared" si="70"/>
        <v>16828.257681282557</v>
      </c>
      <c r="AN70">
        <f t="shared" si="96"/>
        <v>1410.0194500739365</v>
      </c>
      <c r="AO70" s="13">
        <f t="shared" si="71"/>
        <v>3457.7835760522935</v>
      </c>
      <c r="AP70" s="13">
        <f t="shared" si="97"/>
        <v>1164.6470708022655</v>
      </c>
      <c r="AQ70" s="13">
        <f t="shared" si="72"/>
        <v>20379.984173517129</v>
      </c>
      <c r="AR70" s="13">
        <f t="shared" si="98"/>
        <v>1464.3527204128115</v>
      </c>
      <c r="AS70" s="38">
        <f t="shared" si="73"/>
        <v>3457.7835760522935</v>
      </c>
      <c r="AT70" s="37">
        <f t="shared" si="74"/>
        <v>108.84359342095777</v>
      </c>
      <c r="AU70" s="13">
        <f t="shared" si="75"/>
        <v>5609.4192270941858</v>
      </c>
      <c r="AV70">
        <f t="shared" si="99"/>
        <v>191.33505264293109</v>
      </c>
      <c r="AW70" s="13">
        <f t="shared" si="76"/>
        <v>532.10518174559218</v>
      </c>
      <c r="AX70" s="13">
        <f t="shared" si="100"/>
        <v>112.87715790721964</v>
      </c>
      <c r="AY70" s="13">
        <f t="shared" si="77"/>
        <v>20379.984173517129</v>
      </c>
      <c r="AZ70">
        <f t="shared" si="101"/>
        <v>412.58280751776567</v>
      </c>
      <c r="BA70" s="13">
        <f t="shared" si="78"/>
        <v>532.10518174559218</v>
      </c>
      <c r="BB70" s="37">
        <f t="shared" si="79"/>
        <v>124.21689020500847</v>
      </c>
      <c r="BC70" s="13">
        <f t="shared" si="80"/>
        <v>8414.1288406412787</v>
      </c>
      <c r="BD70">
        <f t="shared" si="102"/>
        <v>247.95407903796846</v>
      </c>
      <c r="BE70" s="13">
        <f t="shared" si="81"/>
        <v>533.91624408933046</v>
      </c>
      <c r="BF70" s="13">
        <f t="shared" si="103"/>
        <v>127.76756316826715</v>
      </c>
      <c r="BG70" s="13">
        <f t="shared" si="82"/>
        <v>20379.984173517129</v>
      </c>
      <c r="BH70">
        <f t="shared" si="104"/>
        <v>427.47321277881315</v>
      </c>
      <c r="BI70" s="13">
        <f t="shared" si="83"/>
        <v>533.91624408933046</v>
      </c>
      <c r="BJ70" s="37">
        <f t="shared" si="84"/>
        <v>7.0828933962664289</v>
      </c>
      <c r="BK70" s="13">
        <f t="shared" si="85"/>
        <v>8414.1288406412787</v>
      </c>
      <c r="BL70">
        <f t="shared" si="105"/>
        <v>130.82008222922641</v>
      </c>
      <c r="BM70" s="13">
        <f t="shared" si="86"/>
        <v>10.271511508174452</v>
      </c>
      <c r="BN70" s="13">
        <f t="shared" si="106"/>
        <v>10.633566359525108</v>
      </c>
      <c r="BO70" s="13">
        <f t="shared" si="87"/>
        <v>20379.984173517129</v>
      </c>
      <c r="BP70">
        <f t="shared" si="107"/>
        <v>310.33921597007111</v>
      </c>
      <c r="BQ70" s="13">
        <f t="shared" si="88"/>
        <v>10.271511508174452</v>
      </c>
      <c r="BR70" s="37">
        <f t="shared" si="89"/>
        <v>159.78161370143422</v>
      </c>
      <c r="BS70" s="13">
        <f t="shared" si="90"/>
        <v>8414.1288406412787</v>
      </c>
      <c r="BT70">
        <f t="shared" si="108"/>
        <v>283.51880253439424</v>
      </c>
      <c r="BU70" s="13">
        <f t="shared" si="91"/>
        <v>836.26927694937092</v>
      </c>
      <c r="BV70" s="13">
        <f t="shared" si="109"/>
        <v>163.3322866646929</v>
      </c>
      <c r="BW70" s="13">
        <f t="shared" si="92"/>
        <v>20379.984173517129</v>
      </c>
      <c r="BX70">
        <f t="shared" si="110"/>
        <v>463.03793627523891</v>
      </c>
      <c r="BY70" s="13">
        <f t="shared" si="93"/>
        <v>836.26927694937092</v>
      </c>
    </row>
    <row r="71" spans="1:77" x14ac:dyDescent="0.2">
      <c r="AC71">
        <v>69</v>
      </c>
      <c r="AD71" s="37">
        <f t="shared" si="64"/>
        <v>517.28773978707602</v>
      </c>
      <c r="AE71" s="13">
        <f t="shared" si="65"/>
        <v>14023.548067735466</v>
      </c>
      <c r="AF71">
        <f t="shared" si="111"/>
        <v>720.52756685570603</v>
      </c>
      <c r="AG71" s="13">
        <f t="shared" si="66"/>
        <v>1616.3024281585481</v>
      </c>
      <c r="AH71" s="13">
        <f t="shared" si="94"/>
        <v>519.87262970432835</v>
      </c>
      <c r="AI71" s="13">
        <f t="shared" si="67"/>
        <v>20379.984173517129</v>
      </c>
      <c r="AJ71">
        <f t="shared" si="95"/>
        <v>815.23471917559107</v>
      </c>
      <c r="AK71" s="13">
        <f t="shared" si="68"/>
        <v>1616.3024281585481</v>
      </c>
      <c r="AL71" s="37">
        <f t="shared" si="69"/>
        <v>1162.5450724080165</v>
      </c>
      <c r="AM71" s="13">
        <f t="shared" si="70"/>
        <v>16828.257681282557</v>
      </c>
      <c r="AN71">
        <f t="shared" si="96"/>
        <v>1406.4328648903725</v>
      </c>
      <c r="AO71" s="13">
        <f t="shared" si="71"/>
        <v>3457.7835760522935</v>
      </c>
      <c r="AP71" s="13">
        <f t="shared" si="97"/>
        <v>1164.6470708022655</v>
      </c>
      <c r="AQ71" s="13">
        <f t="shared" si="72"/>
        <v>20379.984173517129</v>
      </c>
      <c r="AR71" s="13">
        <f t="shared" si="98"/>
        <v>1460.0091602735283</v>
      </c>
      <c r="AS71" s="38">
        <f t="shared" si="73"/>
        <v>3457.7835760522935</v>
      </c>
      <c r="AT71" s="37">
        <f t="shared" si="74"/>
        <v>108.84359342095777</v>
      </c>
      <c r="AU71" s="13">
        <f t="shared" si="75"/>
        <v>5609.4192270941858</v>
      </c>
      <c r="AV71">
        <f t="shared" si="99"/>
        <v>190.13952424840974</v>
      </c>
      <c r="AW71" s="13">
        <f t="shared" si="76"/>
        <v>532.10518174559218</v>
      </c>
      <c r="AX71" s="13">
        <f t="shared" si="100"/>
        <v>112.87715790721964</v>
      </c>
      <c r="AY71" s="13">
        <f t="shared" si="77"/>
        <v>20379.984173517129</v>
      </c>
      <c r="AZ71">
        <f t="shared" si="101"/>
        <v>408.23924737848233</v>
      </c>
      <c r="BA71" s="13">
        <f t="shared" si="78"/>
        <v>532.10518174559218</v>
      </c>
      <c r="BB71" s="37">
        <f t="shared" si="79"/>
        <v>124.21689020500847</v>
      </c>
      <c r="BC71" s="13">
        <f t="shared" si="80"/>
        <v>8414.1288406412787</v>
      </c>
      <c r="BD71">
        <f t="shared" si="102"/>
        <v>246.16078644618642</v>
      </c>
      <c r="BE71" s="13">
        <f t="shared" si="81"/>
        <v>533.91624408933046</v>
      </c>
      <c r="BF71" s="13">
        <f t="shared" si="103"/>
        <v>127.76756316826715</v>
      </c>
      <c r="BG71" s="13">
        <f t="shared" si="82"/>
        <v>20379.984173517129</v>
      </c>
      <c r="BH71">
        <f t="shared" si="104"/>
        <v>423.12965263952987</v>
      </c>
      <c r="BI71" s="13">
        <f t="shared" si="83"/>
        <v>533.91624408933046</v>
      </c>
      <c r="BJ71" s="37">
        <f t="shared" si="84"/>
        <v>7.0828933962664289</v>
      </c>
      <c r="BK71" s="13">
        <f t="shared" si="85"/>
        <v>8414.1288406412787</v>
      </c>
      <c r="BL71">
        <f t="shared" si="105"/>
        <v>129.02678963744438</v>
      </c>
      <c r="BM71" s="13">
        <f t="shared" si="86"/>
        <v>10.271511508174452</v>
      </c>
      <c r="BN71" s="13">
        <f t="shared" si="106"/>
        <v>10.633566359525108</v>
      </c>
      <c r="BO71" s="13">
        <f t="shared" si="87"/>
        <v>20379.984173517129</v>
      </c>
      <c r="BP71">
        <f t="shared" si="107"/>
        <v>305.99565583078783</v>
      </c>
      <c r="BQ71" s="13">
        <f t="shared" si="88"/>
        <v>10.271511508174452</v>
      </c>
      <c r="BR71" s="37">
        <f t="shared" si="89"/>
        <v>159.78161370143422</v>
      </c>
      <c r="BS71" s="13">
        <f t="shared" si="90"/>
        <v>8414.1288406412787</v>
      </c>
      <c r="BT71">
        <f t="shared" si="108"/>
        <v>281.72550994261218</v>
      </c>
      <c r="BU71" s="13">
        <f t="shared" si="91"/>
        <v>836.26927694937092</v>
      </c>
      <c r="BV71" s="13">
        <f t="shared" si="109"/>
        <v>163.3322866646929</v>
      </c>
      <c r="BW71" s="13">
        <f t="shared" si="92"/>
        <v>20379.984173517129</v>
      </c>
      <c r="BX71">
        <f t="shared" si="110"/>
        <v>458.69437613595562</v>
      </c>
      <c r="BY71" s="13">
        <f t="shared" si="93"/>
        <v>836.26927694937092</v>
      </c>
    </row>
    <row r="72" spans="1:77" x14ac:dyDescent="0.2">
      <c r="AC72">
        <v>70</v>
      </c>
      <c r="AD72" s="37">
        <f t="shared" si="64"/>
        <v>517.28773978707602</v>
      </c>
      <c r="AE72" s="13">
        <f t="shared" si="65"/>
        <v>14023.548067735466</v>
      </c>
      <c r="AF72">
        <f t="shared" si="111"/>
        <v>717.62414075472554</v>
      </c>
      <c r="AG72" s="13">
        <f t="shared" si="66"/>
        <v>1616.3024281585481</v>
      </c>
      <c r="AH72" s="13">
        <f t="shared" si="94"/>
        <v>519.87262970432835</v>
      </c>
      <c r="AI72" s="13">
        <f t="shared" si="67"/>
        <v>20379.984173517129</v>
      </c>
      <c r="AJ72">
        <f t="shared" si="95"/>
        <v>811.01526075457309</v>
      </c>
      <c r="AK72" s="13">
        <f t="shared" si="68"/>
        <v>1616.3024281585481</v>
      </c>
      <c r="AL72" s="37">
        <f t="shared" si="69"/>
        <v>1162.5450724080165</v>
      </c>
      <c r="AM72" s="13">
        <f t="shared" si="70"/>
        <v>16828.257681282557</v>
      </c>
      <c r="AN72">
        <f t="shared" si="96"/>
        <v>1402.9487535691958</v>
      </c>
      <c r="AO72" s="13">
        <f t="shared" si="71"/>
        <v>3457.7835760522935</v>
      </c>
      <c r="AP72" s="13">
        <f t="shared" si="97"/>
        <v>1164.6470708022655</v>
      </c>
      <c r="AQ72" s="13">
        <f t="shared" si="72"/>
        <v>20379.984173517129</v>
      </c>
      <c r="AR72" s="13">
        <f t="shared" si="98"/>
        <v>1455.7897018525102</v>
      </c>
      <c r="AS72" s="38">
        <f t="shared" si="73"/>
        <v>3457.7835760522935</v>
      </c>
      <c r="AT72" s="37">
        <f t="shared" si="74"/>
        <v>108.84359342095777</v>
      </c>
      <c r="AU72" s="13">
        <f t="shared" si="75"/>
        <v>5609.4192270941858</v>
      </c>
      <c r="AV72">
        <f t="shared" si="99"/>
        <v>188.97815380801757</v>
      </c>
      <c r="AW72" s="13">
        <f t="shared" si="76"/>
        <v>532.10518174559218</v>
      </c>
      <c r="AX72" s="13">
        <f t="shared" si="100"/>
        <v>112.87715790721964</v>
      </c>
      <c r="AY72" s="13">
        <f t="shared" si="77"/>
        <v>20379.984173517129</v>
      </c>
      <c r="AZ72">
        <f t="shared" si="101"/>
        <v>404.01978895746436</v>
      </c>
      <c r="BA72" s="13">
        <f t="shared" si="78"/>
        <v>532.10518174559218</v>
      </c>
      <c r="BB72" s="37">
        <f t="shared" si="79"/>
        <v>124.21689020500847</v>
      </c>
      <c r="BC72" s="13">
        <f t="shared" si="80"/>
        <v>8414.1288406412787</v>
      </c>
      <c r="BD72">
        <f t="shared" si="102"/>
        <v>244.41873078559814</v>
      </c>
      <c r="BE72" s="13">
        <f t="shared" si="81"/>
        <v>533.91624408933046</v>
      </c>
      <c r="BF72" s="13">
        <f t="shared" si="103"/>
        <v>127.76756316826715</v>
      </c>
      <c r="BG72" s="13">
        <f t="shared" si="82"/>
        <v>20379.984173517129</v>
      </c>
      <c r="BH72">
        <f t="shared" si="104"/>
        <v>418.91019421851183</v>
      </c>
      <c r="BI72" s="13">
        <f t="shared" si="83"/>
        <v>533.91624408933046</v>
      </c>
      <c r="BJ72" s="37">
        <f t="shared" si="84"/>
        <v>7.0828933962664289</v>
      </c>
      <c r="BK72" s="13">
        <f t="shared" si="85"/>
        <v>8414.1288406412787</v>
      </c>
      <c r="BL72">
        <f t="shared" si="105"/>
        <v>127.28473397685612</v>
      </c>
      <c r="BM72" s="13">
        <f t="shared" si="86"/>
        <v>10.271511508174452</v>
      </c>
      <c r="BN72" s="13">
        <f t="shared" si="106"/>
        <v>10.633566359525108</v>
      </c>
      <c r="BO72" s="13">
        <f t="shared" si="87"/>
        <v>20379.984173517129</v>
      </c>
      <c r="BP72">
        <f t="shared" si="107"/>
        <v>301.77619740976979</v>
      </c>
      <c r="BQ72" s="13">
        <f t="shared" si="88"/>
        <v>10.271511508174452</v>
      </c>
      <c r="BR72" s="37">
        <f t="shared" si="89"/>
        <v>159.78161370143422</v>
      </c>
      <c r="BS72" s="13">
        <f t="shared" si="90"/>
        <v>8414.1288406412787</v>
      </c>
      <c r="BT72">
        <f t="shared" si="108"/>
        <v>279.9834542820239</v>
      </c>
      <c r="BU72" s="13">
        <f t="shared" si="91"/>
        <v>836.26927694937092</v>
      </c>
      <c r="BV72" s="13">
        <f t="shared" si="109"/>
        <v>163.3322866646929</v>
      </c>
      <c r="BW72" s="13">
        <f t="shared" si="92"/>
        <v>20379.984173517129</v>
      </c>
      <c r="BX72">
        <f t="shared" si="110"/>
        <v>454.47491771493759</v>
      </c>
      <c r="BY72" s="13">
        <f t="shared" si="93"/>
        <v>836.26927694937092</v>
      </c>
    </row>
    <row r="73" spans="1:77" x14ac:dyDescent="0.2">
      <c r="AC73">
        <v>71</v>
      </c>
      <c r="AD73" s="37">
        <f t="shared" si="64"/>
        <v>517.28773978707602</v>
      </c>
      <c r="AE73" s="13">
        <f t="shared" si="65"/>
        <v>14023.548067735466</v>
      </c>
      <c r="AF73">
        <f t="shared" si="111"/>
        <v>714.80250130447689</v>
      </c>
      <c r="AG73" s="13">
        <f t="shared" si="66"/>
        <v>1616.3024281585481</v>
      </c>
      <c r="AH73" s="13">
        <f t="shared" si="94"/>
        <v>519.87262970432835</v>
      </c>
      <c r="AI73" s="13">
        <f t="shared" si="67"/>
        <v>20379.984173517129</v>
      </c>
      <c r="AJ73">
        <f t="shared" si="95"/>
        <v>806.91466031724565</v>
      </c>
      <c r="AK73" s="13">
        <f t="shared" si="68"/>
        <v>1616.3024281585481</v>
      </c>
      <c r="AL73" s="37">
        <f t="shared" si="69"/>
        <v>1162.5450724080165</v>
      </c>
      <c r="AM73" s="13">
        <f t="shared" si="70"/>
        <v>16828.257681282557</v>
      </c>
      <c r="AN73">
        <f t="shared" si="96"/>
        <v>1399.5627862288975</v>
      </c>
      <c r="AO73" s="13">
        <f t="shared" si="71"/>
        <v>3457.7835760522935</v>
      </c>
      <c r="AP73" s="13">
        <f t="shared" si="97"/>
        <v>1164.6470708022655</v>
      </c>
      <c r="AQ73" s="13">
        <f t="shared" si="72"/>
        <v>20379.984173517129</v>
      </c>
      <c r="AR73" s="13">
        <f t="shared" si="98"/>
        <v>1451.6891014151829</v>
      </c>
      <c r="AS73" s="38">
        <f t="shared" si="73"/>
        <v>3457.7835760522935</v>
      </c>
      <c r="AT73" s="37">
        <f t="shared" si="74"/>
        <v>108.84359342095777</v>
      </c>
      <c r="AU73" s="13">
        <f t="shared" si="75"/>
        <v>5609.4192270941858</v>
      </c>
      <c r="AV73">
        <f t="shared" si="99"/>
        <v>187.84949802791812</v>
      </c>
      <c r="AW73" s="13">
        <f t="shared" si="76"/>
        <v>532.10518174559218</v>
      </c>
      <c r="AX73" s="13">
        <f t="shared" si="100"/>
        <v>112.87715790721964</v>
      </c>
      <c r="AY73" s="13">
        <f t="shared" si="77"/>
        <v>20379.984173517129</v>
      </c>
      <c r="AZ73">
        <f t="shared" si="101"/>
        <v>399.91918852013691</v>
      </c>
      <c r="BA73" s="13">
        <f t="shared" si="78"/>
        <v>532.10518174559218</v>
      </c>
      <c r="BB73" s="37">
        <f t="shared" si="79"/>
        <v>124.21689020500847</v>
      </c>
      <c r="BC73" s="13">
        <f t="shared" si="80"/>
        <v>8414.1288406412787</v>
      </c>
      <c r="BD73">
        <f t="shared" si="102"/>
        <v>242.725747115449</v>
      </c>
      <c r="BE73" s="13">
        <f t="shared" si="81"/>
        <v>533.91624408933046</v>
      </c>
      <c r="BF73" s="13">
        <f t="shared" si="103"/>
        <v>127.76756316826715</v>
      </c>
      <c r="BG73" s="13">
        <f t="shared" si="82"/>
        <v>20379.984173517129</v>
      </c>
      <c r="BH73">
        <f t="shared" si="104"/>
        <v>414.80959378118445</v>
      </c>
      <c r="BI73" s="13">
        <f t="shared" si="83"/>
        <v>533.91624408933046</v>
      </c>
      <c r="BJ73" s="37">
        <f t="shared" si="84"/>
        <v>7.0828933962664289</v>
      </c>
      <c r="BK73" s="13">
        <f t="shared" si="85"/>
        <v>8414.1288406412787</v>
      </c>
      <c r="BL73">
        <f t="shared" si="105"/>
        <v>125.59175030670697</v>
      </c>
      <c r="BM73" s="13">
        <f t="shared" si="86"/>
        <v>10.271511508174452</v>
      </c>
      <c r="BN73" s="13">
        <f t="shared" si="106"/>
        <v>10.633566359525108</v>
      </c>
      <c r="BO73" s="13">
        <f t="shared" si="87"/>
        <v>20379.984173517129</v>
      </c>
      <c r="BP73">
        <f t="shared" si="107"/>
        <v>297.67559697244241</v>
      </c>
      <c r="BQ73" s="13">
        <f t="shared" si="88"/>
        <v>10.271511508174452</v>
      </c>
      <c r="BR73" s="37">
        <f t="shared" si="89"/>
        <v>159.78161370143422</v>
      </c>
      <c r="BS73" s="13">
        <f t="shared" si="90"/>
        <v>8414.1288406412787</v>
      </c>
      <c r="BT73">
        <f t="shared" si="108"/>
        <v>278.29047061187475</v>
      </c>
      <c r="BU73" s="13">
        <f t="shared" si="91"/>
        <v>836.26927694937092</v>
      </c>
      <c r="BV73" s="13">
        <f t="shared" si="109"/>
        <v>163.3322866646929</v>
      </c>
      <c r="BW73" s="13">
        <f t="shared" si="92"/>
        <v>20379.984173517129</v>
      </c>
      <c r="BX73">
        <f t="shared" si="110"/>
        <v>450.3743172776102</v>
      </c>
      <c r="BY73" s="13">
        <f t="shared" si="93"/>
        <v>836.26927694937092</v>
      </c>
    </row>
    <row r="74" spans="1:77" x14ac:dyDescent="0.2">
      <c r="AC74">
        <v>72</v>
      </c>
      <c r="AD74" s="37">
        <f t="shared" si="64"/>
        <v>517.28773978707602</v>
      </c>
      <c r="AE74" s="13">
        <f t="shared" si="65"/>
        <v>14023.548067735466</v>
      </c>
      <c r="AF74">
        <f t="shared" si="111"/>
        <v>712.05924072784637</v>
      </c>
      <c r="AG74" s="13">
        <f t="shared" si="66"/>
        <v>1616.3024281585481</v>
      </c>
      <c r="AH74" s="13">
        <f t="shared" si="94"/>
        <v>519.87262970432835</v>
      </c>
      <c r="AI74" s="13">
        <f t="shared" si="67"/>
        <v>20379.984173517129</v>
      </c>
      <c r="AJ74">
        <f t="shared" si="95"/>
        <v>802.92796544762177</v>
      </c>
      <c r="AK74" s="13">
        <f t="shared" si="68"/>
        <v>1616.3024281585481</v>
      </c>
      <c r="AL74" s="37">
        <f t="shared" si="69"/>
        <v>1162.5450724080165</v>
      </c>
      <c r="AM74" s="13">
        <f t="shared" si="70"/>
        <v>16828.257681282557</v>
      </c>
      <c r="AN74">
        <f t="shared" si="96"/>
        <v>1396.2708735369408</v>
      </c>
      <c r="AO74" s="13">
        <f t="shared" si="71"/>
        <v>3457.7835760522935</v>
      </c>
      <c r="AP74" s="13">
        <f t="shared" si="97"/>
        <v>1164.6470708022655</v>
      </c>
      <c r="AQ74" s="13">
        <f t="shared" si="72"/>
        <v>20379.984173517129</v>
      </c>
      <c r="AR74" s="13">
        <f t="shared" si="98"/>
        <v>1447.7024065455589</v>
      </c>
      <c r="AS74" s="38">
        <f t="shared" si="73"/>
        <v>3457.7835760522935</v>
      </c>
      <c r="AT74" s="37">
        <f t="shared" si="74"/>
        <v>108.84359342095777</v>
      </c>
      <c r="AU74" s="13">
        <f t="shared" si="75"/>
        <v>5609.4192270941858</v>
      </c>
      <c r="AV74">
        <f t="shared" si="99"/>
        <v>186.7521937972659</v>
      </c>
      <c r="AW74" s="13">
        <f t="shared" si="76"/>
        <v>532.10518174559218</v>
      </c>
      <c r="AX74" s="13">
        <f t="shared" si="100"/>
        <v>112.87715790721964</v>
      </c>
      <c r="AY74" s="13">
        <f t="shared" si="77"/>
        <v>20379.984173517129</v>
      </c>
      <c r="AZ74">
        <f t="shared" si="101"/>
        <v>395.93249365051304</v>
      </c>
      <c r="BA74" s="13">
        <f t="shared" si="78"/>
        <v>532.10518174559218</v>
      </c>
      <c r="BB74" s="37">
        <f t="shared" si="79"/>
        <v>124.21689020500847</v>
      </c>
      <c r="BC74" s="13">
        <f t="shared" si="80"/>
        <v>8414.1288406412787</v>
      </c>
      <c r="BD74">
        <f t="shared" si="102"/>
        <v>241.07979076947066</v>
      </c>
      <c r="BE74" s="13">
        <f t="shared" si="81"/>
        <v>533.91624408933046</v>
      </c>
      <c r="BF74" s="13">
        <f t="shared" si="103"/>
        <v>127.76756316826715</v>
      </c>
      <c r="BG74" s="13">
        <f t="shared" si="82"/>
        <v>20379.984173517129</v>
      </c>
      <c r="BH74">
        <f t="shared" si="104"/>
        <v>410.82289891156057</v>
      </c>
      <c r="BI74" s="13">
        <f t="shared" si="83"/>
        <v>533.91624408933046</v>
      </c>
      <c r="BJ74" s="37">
        <f t="shared" si="84"/>
        <v>7.0828933962664289</v>
      </c>
      <c r="BK74" s="13">
        <f t="shared" si="85"/>
        <v>8414.1288406412787</v>
      </c>
      <c r="BL74">
        <f t="shared" si="105"/>
        <v>123.94579396072864</v>
      </c>
      <c r="BM74" s="13">
        <f t="shared" si="86"/>
        <v>10.271511508174452</v>
      </c>
      <c r="BN74" s="13">
        <f t="shared" si="106"/>
        <v>10.633566359525108</v>
      </c>
      <c r="BO74" s="13">
        <f t="shared" si="87"/>
        <v>20379.984173517129</v>
      </c>
      <c r="BP74">
        <f t="shared" si="107"/>
        <v>293.68890210281853</v>
      </c>
      <c r="BQ74" s="13">
        <f t="shared" si="88"/>
        <v>10.271511508174452</v>
      </c>
      <c r="BR74" s="37">
        <f t="shared" si="89"/>
        <v>159.78161370143422</v>
      </c>
      <c r="BS74" s="13">
        <f t="shared" si="90"/>
        <v>8414.1288406412787</v>
      </c>
      <c r="BT74">
        <f t="shared" si="108"/>
        <v>276.64451426589642</v>
      </c>
      <c r="BU74" s="13">
        <f t="shared" si="91"/>
        <v>836.26927694937092</v>
      </c>
      <c r="BV74" s="13">
        <f t="shared" si="109"/>
        <v>163.3322866646929</v>
      </c>
      <c r="BW74" s="13">
        <f t="shared" si="92"/>
        <v>20379.984173517129</v>
      </c>
      <c r="BX74">
        <f t="shared" si="110"/>
        <v>446.38762240798633</v>
      </c>
      <c r="BY74" s="13">
        <f t="shared" si="93"/>
        <v>836.26927694937092</v>
      </c>
    </row>
    <row r="75" spans="1:77" x14ac:dyDescent="0.2">
      <c r="AC75">
        <v>73</v>
      </c>
      <c r="AD75" s="37">
        <f t="shared" si="64"/>
        <v>517.28773978707602</v>
      </c>
      <c r="AE75" s="13">
        <f t="shared" si="65"/>
        <v>14023.548067735466</v>
      </c>
      <c r="AF75">
        <f t="shared" si="111"/>
        <v>709.39113797523305</v>
      </c>
      <c r="AG75" s="13">
        <f t="shared" si="66"/>
        <v>1616.3024281585481</v>
      </c>
      <c r="AH75" s="13">
        <f t="shared" si="94"/>
        <v>519.87262970432835</v>
      </c>
      <c r="AI75" s="13">
        <f t="shared" si="67"/>
        <v>20379.984173517129</v>
      </c>
      <c r="AJ75">
        <f t="shared" si="95"/>
        <v>799.05049509497394</v>
      </c>
      <c r="AK75" s="13">
        <f t="shared" si="68"/>
        <v>1616.3024281585481</v>
      </c>
      <c r="AL75" s="37">
        <f t="shared" si="69"/>
        <v>1162.5450724080165</v>
      </c>
      <c r="AM75" s="13">
        <f t="shared" si="70"/>
        <v>16828.257681282557</v>
      </c>
      <c r="AN75">
        <f t="shared" si="96"/>
        <v>1393.069150233805</v>
      </c>
      <c r="AO75" s="13">
        <f t="shared" si="71"/>
        <v>3457.7835760522935</v>
      </c>
      <c r="AP75" s="13">
        <f t="shared" si="97"/>
        <v>1164.6470708022655</v>
      </c>
      <c r="AQ75" s="13">
        <f t="shared" si="72"/>
        <v>20379.984173517129</v>
      </c>
      <c r="AR75" s="13">
        <f t="shared" si="98"/>
        <v>1443.8249361929111</v>
      </c>
      <c r="AS75" s="38">
        <f t="shared" si="73"/>
        <v>3457.7835760522935</v>
      </c>
      <c r="AT75" s="37">
        <f t="shared" si="74"/>
        <v>108.84359342095777</v>
      </c>
      <c r="AU75" s="13">
        <f t="shared" si="75"/>
        <v>5609.4192270941858</v>
      </c>
      <c r="AV75">
        <f t="shared" si="99"/>
        <v>185.68495269622059</v>
      </c>
      <c r="AW75" s="13">
        <f t="shared" si="76"/>
        <v>532.10518174559218</v>
      </c>
      <c r="AX75" s="13">
        <f t="shared" si="100"/>
        <v>112.87715790721964</v>
      </c>
      <c r="AY75" s="13">
        <f t="shared" si="77"/>
        <v>20379.984173517129</v>
      </c>
      <c r="AZ75">
        <f t="shared" si="101"/>
        <v>392.0550232978652</v>
      </c>
      <c r="BA75" s="13">
        <f t="shared" si="78"/>
        <v>532.10518174559218</v>
      </c>
      <c r="BB75" s="37">
        <f t="shared" si="79"/>
        <v>124.21689020500847</v>
      </c>
      <c r="BC75" s="13">
        <f t="shared" si="80"/>
        <v>8414.1288406412787</v>
      </c>
      <c r="BD75">
        <f t="shared" si="102"/>
        <v>239.47892911790268</v>
      </c>
      <c r="BE75" s="13">
        <f t="shared" si="81"/>
        <v>533.91624408933046</v>
      </c>
      <c r="BF75" s="13">
        <f t="shared" si="103"/>
        <v>127.76756316826715</v>
      </c>
      <c r="BG75" s="13">
        <f t="shared" si="82"/>
        <v>20379.984173517129</v>
      </c>
      <c r="BH75">
        <f t="shared" si="104"/>
        <v>406.94542855891274</v>
      </c>
      <c r="BI75" s="13">
        <f t="shared" si="83"/>
        <v>533.91624408933046</v>
      </c>
      <c r="BJ75" s="37">
        <f t="shared" si="84"/>
        <v>7.0828933962664289</v>
      </c>
      <c r="BK75" s="13">
        <f t="shared" si="85"/>
        <v>8414.1288406412787</v>
      </c>
      <c r="BL75">
        <f t="shared" si="105"/>
        <v>122.34493230916065</v>
      </c>
      <c r="BM75" s="13">
        <f t="shared" si="86"/>
        <v>10.271511508174452</v>
      </c>
      <c r="BN75" s="13">
        <f t="shared" si="106"/>
        <v>10.633566359525108</v>
      </c>
      <c r="BO75" s="13">
        <f t="shared" si="87"/>
        <v>20379.984173517129</v>
      </c>
      <c r="BP75">
        <f t="shared" si="107"/>
        <v>289.8114317501707</v>
      </c>
      <c r="BQ75" s="13">
        <f t="shared" si="88"/>
        <v>10.271511508174452</v>
      </c>
      <c r="BR75" s="37">
        <f t="shared" si="89"/>
        <v>159.78161370143422</v>
      </c>
      <c r="BS75" s="13">
        <f t="shared" si="90"/>
        <v>8414.1288406412787</v>
      </c>
      <c r="BT75">
        <f t="shared" si="108"/>
        <v>275.04365261432844</v>
      </c>
      <c r="BU75" s="13">
        <f t="shared" si="91"/>
        <v>836.26927694937092</v>
      </c>
      <c r="BV75" s="13">
        <f t="shared" si="109"/>
        <v>163.3322866646929</v>
      </c>
      <c r="BW75" s="13">
        <f t="shared" si="92"/>
        <v>20379.984173517129</v>
      </c>
      <c r="BX75">
        <f t="shared" si="110"/>
        <v>442.51015205533849</v>
      </c>
      <c r="BY75" s="13">
        <f t="shared" si="93"/>
        <v>836.26927694937092</v>
      </c>
    </row>
    <row r="76" spans="1:77" x14ac:dyDescent="0.2">
      <c r="AC76">
        <v>74</v>
      </c>
      <c r="AD76" s="37">
        <f t="shared" si="64"/>
        <v>517.28773978707602</v>
      </c>
      <c r="AE76" s="13">
        <f t="shared" si="65"/>
        <v>14023.548067735466</v>
      </c>
      <c r="AF76">
        <f t="shared" si="111"/>
        <v>706.79514610782553</v>
      </c>
      <c r="AG76" s="13">
        <f t="shared" si="66"/>
        <v>1616.3024281585481</v>
      </c>
      <c r="AH76" s="13">
        <f t="shared" si="94"/>
        <v>519.87262970432835</v>
      </c>
      <c r="AI76" s="13">
        <f t="shared" si="67"/>
        <v>20379.984173517129</v>
      </c>
      <c r="AJ76">
        <f t="shared" si="95"/>
        <v>795.27782123834368</v>
      </c>
      <c r="AK76" s="13">
        <f t="shared" si="68"/>
        <v>1616.3024281585481</v>
      </c>
      <c r="AL76" s="37">
        <f t="shared" si="69"/>
        <v>1162.5450724080165</v>
      </c>
      <c r="AM76" s="13">
        <f t="shared" si="70"/>
        <v>16828.257681282557</v>
      </c>
      <c r="AN76">
        <f t="shared" si="96"/>
        <v>1389.953959992916</v>
      </c>
      <c r="AO76" s="13">
        <f t="shared" si="71"/>
        <v>3457.7835760522935</v>
      </c>
      <c r="AP76" s="13">
        <f t="shared" si="97"/>
        <v>1164.6470708022655</v>
      </c>
      <c r="AQ76" s="13">
        <f t="shared" si="72"/>
        <v>20379.984173517129</v>
      </c>
      <c r="AR76" s="13">
        <f t="shared" si="98"/>
        <v>1440.0522623362808</v>
      </c>
      <c r="AS76" s="38">
        <f t="shared" si="73"/>
        <v>3457.7835760522935</v>
      </c>
      <c r="AT76" s="37">
        <f t="shared" si="74"/>
        <v>108.84359342095777</v>
      </c>
      <c r="AU76" s="13">
        <f t="shared" si="75"/>
        <v>5609.4192270941858</v>
      </c>
      <c r="AV76">
        <f t="shared" si="99"/>
        <v>184.64655594925756</v>
      </c>
      <c r="AW76" s="13">
        <f t="shared" si="76"/>
        <v>532.10518174559218</v>
      </c>
      <c r="AX76" s="13">
        <f t="shared" si="100"/>
        <v>112.87715790721964</v>
      </c>
      <c r="AY76" s="13">
        <f t="shared" si="77"/>
        <v>20379.984173517129</v>
      </c>
      <c r="AZ76">
        <f t="shared" si="101"/>
        <v>388.28234944123494</v>
      </c>
      <c r="BA76" s="13">
        <f t="shared" si="78"/>
        <v>532.10518174559218</v>
      </c>
      <c r="BB76" s="37">
        <f t="shared" si="79"/>
        <v>124.21689020500847</v>
      </c>
      <c r="BC76" s="13">
        <f t="shared" si="80"/>
        <v>8414.1288406412787</v>
      </c>
      <c r="BD76">
        <f t="shared" si="102"/>
        <v>237.92133399745819</v>
      </c>
      <c r="BE76" s="13">
        <f t="shared" si="81"/>
        <v>533.91624408933046</v>
      </c>
      <c r="BF76" s="13">
        <f t="shared" si="103"/>
        <v>127.76756316826715</v>
      </c>
      <c r="BG76" s="13">
        <f t="shared" si="82"/>
        <v>20379.984173517129</v>
      </c>
      <c r="BH76">
        <f t="shared" si="104"/>
        <v>403.17275470228242</v>
      </c>
      <c r="BI76" s="13">
        <f t="shared" si="83"/>
        <v>533.91624408933046</v>
      </c>
      <c r="BJ76" s="37">
        <f t="shared" si="84"/>
        <v>7.0828933962664289</v>
      </c>
      <c r="BK76" s="13">
        <f t="shared" si="85"/>
        <v>8414.1288406412787</v>
      </c>
      <c r="BL76">
        <f t="shared" si="105"/>
        <v>120.78733718871614</v>
      </c>
      <c r="BM76" s="13">
        <f t="shared" si="86"/>
        <v>10.271511508174452</v>
      </c>
      <c r="BN76" s="13">
        <f t="shared" si="106"/>
        <v>10.633566359525108</v>
      </c>
      <c r="BO76" s="13">
        <f t="shared" si="87"/>
        <v>20379.984173517129</v>
      </c>
      <c r="BP76">
        <f t="shared" si="107"/>
        <v>286.03875789354038</v>
      </c>
      <c r="BQ76" s="13">
        <f t="shared" si="88"/>
        <v>10.271511508174452</v>
      </c>
      <c r="BR76" s="37">
        <f t="shared" si="89"/>
        <v>159.78161370143422</v>
      </c>
      <c r="BS76" s="13">
        <f t="shared" si="90"/>
        <v>8414.1288406412787</v>
      </c>
      <c r="BT76">
        <f t="shared" si="108"/>
        <v>273.48605749388395</v>
      </c>
      <c r="BU76" s="13">
        <f t="shared" si="91"/>
        <v>836.26927694937092</v>
      </c>
      <c r="BV76" s="13">
        <f t="shared" si="109"/>
        <v>163.3322866646929</v>
      </c>
      <c r="BW76" s="13">
        <f t="shared" si="92"/>
        <v>20379.984173517129</v>
      </c>
      <c r="BX76">
        <f t="shared" si="110"/>
        <v>438.73747819870817</v>
      </c>
      <c r="BY76" s="13">
        <f t="shared" si="93"/>
        <v>836.26927694937092</v>
      </c>
    </row>
    <row r="77" spans="1:77" x14ac:dyDescent="0.2">
      <c r="AC77">
        <v>75</v>
      </c>
      <c r="AD77" s="37">
        <f t="shared" si="64"/>
        <v>517.28773978707602</v>
      </c>
      <c r="AE77" s="13">
        <f t="shared" si="65"/>
        <v>14023.548067735466</v>
      </c>
      <c r="AF77">
        <f t="shared" si="111"/>
        <v>704.26838069021551</v>
      </c>
      <c r="AG77" s="13">
        <f t="shared" si="66"/>
        <v>1616.3024281585481</v>
      </c>
      <c r="AH77" s="13">
        <f t="shared" si="94"/>
        <v>519.87262970432835</v>
      </c>
      <c r="AI77" s="13">
        <f t="shared" si="67"/>
        <v>20379.984173517129</v>
      </c>
      <c r="AJ77">
        <f t="shared" si="95"/>
        <v>791.60575201789004</v>
      </c>
      <c r="AK77" s="13">
        <f t="shared" si="68"/>
        <v>1616.3024281585481</v>
      </c>
      <c r="AL77" s="37">
        <f t="shared" si="69"/>
        <v>1162.5450724080165</v>
      </c>
      <c r="AM77" s="13">
        <f t="shared" si="70"/>
        <v>16828.257681282557</v>
      </c>
      <c r="AN77">
        <f t="shared" si="96"/>
        <v>1386.9218414917839</v>
      </c>
      <c r="AO77" s="13">
        <f t="shared" si="71"/>
        <v>3457.7835760522935</v>
      </c>
      <c r="AP77" s="13">
        <f t="shared" si="97"/>
        <v>1164.6470708022655</v>
      </c>
      <c r="AQ77" s="13">
        <f t="shared" si="72"/>
        <v>20379.984173517129</v>
      </c>
      <c r="AR77" s="13">
        <f t="shared" si="98"/>
        <v>1436.3801931158273</v>
      </c>
      <c r="AS77" s="38">
        <f t="shared" si="73"/>
        <v>3457.7835760522935</v>
      </c>
      <c r="AT77" s="37">
        <f t="shared" si="74"/>
        <v>108.84359342095777</v>
      </c>
      <c r="AU77" s="13">
        <f t="shared" si="75"/>
        <v>5609.4192270941858</v>
      </c>
      <c r="AV77">
        <f t="shared" si="99"/>
        <v>183.6358497822136</v>
      </c>
      <c r="AW77" s="13">
        <f t="shared" si="76"/>
        <v>532.10518174559218</v>
      </c>
      <c r="AX77" s="13">
        <f t="shared" si="100"/>
        <v>112.87715790721964</v>
      </c>
      <c r="AY77" s="13">
        <f t="shared" si="77"/>
        <v>20379.984173517129</v>
      </c>
      <c r="AZ77">
        <f t="shared" si="101"/>
        <v>384.61028022078131</v>
      </c>
      <c r="BA77" s="13">
        <f t="shared" si="78"/>
        <v>532.10518174559218</v>
      </c>
      <c r="BB77" s="37">
        <f t="shared" si="79"/>
        <v>124.21689020500847</v>
      </c>
      <c r="BC77" s="13">
        <f t="shared" si="80"/>
        <v>8414.1288406412787</v>
      </c>
      <c r="BD77">
        <f t="shared" si="102"/>
        <v>236.40527474689219</v>
      </c>
      <c r="BE77" s="13">
        <f t="shared" si="81"/>
        <v>533.91624408933046</v>
      </c>
      <c r="BF77" s="13">
        <f t="shared" si="103"/>
        <v>127.76756316826715</v>
      </c>
      <c r="BG77" s="13">
        <f t="shared" si="82"/>
        <v>20379.984173517129</v>
      </c>
      <c r="BH77">
        <f t="shared" si="104"/>
        <v>399.50068548182884</v>
      </c>
      <c r="BI77" s="13">
        <f t="shared" si="83"/>
        <v>533.91624408933046</v>
      </c>
      <c r="BJ77" s="37">
        <f t="shared" si="84"/>
        <v>7.0828933962664289</v>
      </c>
      <c r="BK77" s="13">
        <f t="shared" si="85"/>
        <v>8414.1288406412787</v>
      </c>
      <c r="BL77">
        <f t="shared" si="105"/>
        <v>119.27127793815015</v>
      </c>
      <c r="BM77" s="13">
        <f t="shared" si="86"/>
        <v>10.271511508174452</v>
      </c>
      <c r="BN77" s="13">
        <f t="shared" si="106"/>
        <v>10.633566359525108</v>
      </c>
      <c r="BO77" s="13">
        <f t="shared" si="87"/>
        <v>20379.984173517129</v>
      </c>
      <c r="BP77">
        <f t="shared" si="107"/>
        <v>282.3666886730868</v>
      </c>
      <c r="BQ77" s="13">
        <f t="shared" si="88"/>
        <v>10.271511508174452</v>
      </c>
      <c r="BR77" s="37">
        <f t="shared" si="89"/>
        <v>159.78161370143422</v>
      </c>
      <c r="BS77" s="13">
        <f t="shared" si="90"/>
        <v>8414.1288406412787</v>
      </c>
      <c r="BT77">
        <f t="shared" si="108"/>
        <v>271.96999824331795</v>
      </c>
      <c r="BU77" s="13">
        <f t="shared" si="91"/>
        <v>836.26927694937092</v>
      </c>
      <c r="BV77" s="13">
        <f t="shared" si="109"/>
        <v>163.3322866646929</v>
      </c>
      <c r="BW77" s="13">
        <f t="shared" si="92"/>
        <v>20379.984173517129</v>
      </c>
      <c r="BX77">
        <f t="shared" si="110"/>
        <v>435.0654089782546</v>
      </c>
      <c r="BY77" s="13">
        <f t="shared" si="93"/>
        <v>836.26927694937092</v>
      </c>
    </row>
    <row r="78" spans="1:77" x14ac:dyDescent="0.2">
      <c r="AC78">
        <v>76</v>
      </c>
      <c r="AD78" s="37">
        <f t="shared" si="64"/>
        <v>517.28773978707602</v>
      </c>
      <c r="AE78" s="13">
        <f t="shared" si="65"/>
        <v>14023.548067735466</v>
      </c>
      <c r="AF78">
        <f t="shared" si="111"/>
        <v>701.80810909938475</v>
      </c>
      <c r="AG78" s="13">
        <f t="shared" si="66"/>
        <v>1616.3024281585481</v>
      </c>
      <c r="AH78" s="13">
        <f t="shared" si="94"/>
        <v>519.87262970432835</v>
      </c>
      <c r="AI78" s="13">
        <f t="shared" si="67"/>
        <v>20379.984173517129</v>
      </c>
      <c r="AJ78">
        <f t="shared" si="95"/>
        <v>788.0303161979748</v>
      </c>
      <c r="AK78" s="13">
        <f t="shared" si="68"/>
        <v>1616.3024281585481</v>
      </c>
      <c r="AL78" s="37">
        <f t="shared" si="69"/>
        <v>1162.5450724080165</v>
      </c>
      <c r="AM78" s="13">
        <f t="shared" si="70"/>
        <v>16828.257681282557</v>
      </c>
      <c r="AN78">
        <f t="shared" si="96"/>
        <v>1383.9695155827869</v>
      </c>
      <c r="AO78" s="13">
        <f t="shared" si="71"/>
        <v>3457.7835760522935</v>
      </c>
      <c r="AP78" s="13">
        <f t="shared" si="97"/>
        <v>1164.6470708022655</v>
      </c>
      <c r="AQ78" s="13">
        <f t="shared" si="72"/>
        <v>20379.984173517129</v>
      </c>
      <c r="AR78" s="13">
        <f t="shared" si="98"/>
        <v>1432.8047572959119</v>
      </c>
      <c r="AS78" s="38">
        <f t="shared" si="73"/>
        <v>3457.7835760522935</v>
      </c>
      <c r="AT78" s="37">
        <f t="shared" si="74"/>
        <v>108.84359342095777</v>
      </c>
      <c r="AU78" s="13">
        <f t="shared" si="75"/>
        <v>5609.4192270941858</v>
      </c>
      <c r="AV78">
        <f t="shared" si="99"/>
        <v>182.65174114588126</v>
      </c>
      <c r="AW78" s="13">
        <f t="shared" si="76"/>
        <v>532.10518174559218</v>
      </c>
      <c r="AX78" s="13">
        <f t="shared" si="100"/>
        <v>112.87715790721964</v>
      </c>
      <c r="AY78" s="13">
        <f t="shared" si="77"/>
        <v>20379.984173517129</v>
      </c>
      <c r="AZ78">
        <f t="shared" si="101"/>
        <v>381.03484440086606</v>
      </c>
      <c r="BA78" s="13">
        <f t="shared" si="78"/>
        <v>532.10518174559218</v>
      </c>
      <c r="BB78" s="37">
        <f t="shared" si="79"/>
        <v>124.21689020500847</v>
      </c>
      <c r="BC78" s="13">
        <f t="shared" si="80"/>
        <v>8414.1288406412787</v>
      </c>
      <c r="BD78">
        <f t="shared" si="102"/>
        <v>234.92911179239371</v>
      </c>
      <c r="BE78" s="13">
        <f t="shared" si="81"/>
        <v>533.91624408933046</v>
      </c>
      <c r="BF78" s="13">
        <f t="shared" si="103"/>
        <v>127.76756316826715</v>
      </c>
      <c r="BG78" s="13">
        <f t="shared" si="82"/>
        <v>20379.984173517129</v>
      </c>
      <c r="BH78">
        <f t="shared" si="104"/>
        <v>395.9252496619136</v>
      </c>
      <c r="BI78" s="13">
        <f t="shared" si="83"/>
        <v>533.91624408933046</v>
      </c>
      <c r="BJ78" s="37">
        <f t="shared" si="84"/>
        <v>7.0828933962664289</v>
      </c>
      <c r="BK78" s="13">
        <f t="shared" si="85"/>
        <v>8414.1288406412787</v>
      </c>
      <c r="BL78">
        <f t="shared" si="105"/>
        <v>117.79511498365167</v>
      </c>
      <c r="BM78" s="13">
        <f t="shared" si="86"/>
        <v>10.271511508174452</v>
      </c>
      <c r="BN78" s="13">
        <f t="shared" si="106"/>
        <v>10.633566359525108</v>
      </c>
      <c r="BO78" s="13">
        <f t="shared" si="87"/>
        <v>20379.984173517129</v>
      </c>
      <c r="BP78">
        <f t="shared" si="107"/>
        <v>278.79125285317156</v>
      </c>
      <c r="BQ78" s="13">
        <f t="shared" si="88"/>
        <v>10.271511508174452</v>
      </c>
      <c r="BR78" s="37">
        <f t="shared" si="89"/>
        <v>159.78161370143422</v>
      </c>
      <c r="BS78" s="13">
        <f t="shared" si="90"/>
        <v>8414.1288406412787</v>
      </c>
      <c r="BT78">
        <f t="shared" si="108"/>
        <v>270.49383528881947</v>
      </c>
      <c r="BU78" s="13">
        <f t="shared" si="91"/>
        <v>836.26927694937092</v>
      </c>
      <c r="BV78" s="13">
        <f t="shared" si="109"/>
        <v>163.3322866646929</v>
      </c>
      <c r="BW78" s="13">
        <f t="shared" si="92"/>
        <v>20379.984173517129</v>
      </c>
      <c r="BX78">
        <f t="shared" si="110"/>
        <v>431.48997315833935</v>
      </c>
      <c r="BY78" s="13">
        <f t="shared" si="93"/>
        <v>836.26927694937092</v>
      </c>
    </row>
    <row r="79" spans="1:77" x14ac:dyDescent="0.2">
      <c r="AC79">
        <v>77</v>
      </c>
      <c r="AD79" s="37">
        <f t="shared" si="64"/>
        <v>517.28773978707602</v>
      </c>
      <c r="AE79" s="13">
        <f t="shared" si="65"/>
        <v>14023.548067735466</v>
      </c>
      <c r="AF79">
        <f t="shared" si="111"/>
        <v>699.4117406667574</v>
      </c>
      <c r="AG79" s="13">
        <f t="shared" si="66"/>
        <v>1616.3024281585481</v>
      </c>
      <c r="AH79" s="13">
        <f t="shared" si="94"/>
        <v>519.87262970432835</v>
      </c>
      <c r="AI79" s="13">
        <f t="shared" si="67"/>
        <v>20379.984173517129</v>
      </c>
      <c r="AJ79">
        <f t="shared" si="95"/>
        <v>784.54774884091444</v>
      </c>
      <c r="AK79" s="13">
        <f t="shared" si="68"/>
        <v>1616.3024281585481</v>
      </c>
      <c r="AL79" s="37">
        <f t="shared" si="69"/>
        <v>1162.5450724080165</v>
      </c>
      <c r="AM79" s="13">
        <f t="shared" si="70"/>
        <v>16828.257681282557</v>
      </c>
      <c r="AN79">
        <f t="shared" si="96"/>
        <v>1381.0938734636341</v>
      </c>
      <c r="AO79" s="13">
        <f t="shared" si="71"/>
        <v>3457.7835760522935</v>
      </c>
      <c r="AP79" s="13">
        <f t="shared" si="97"/>
        <v>1164.6470708022655</v>
      </c>
      <c r="AQ79" s="13">
        <f t="shared" si="72"/>
        <v>20379.984173517129</v>
      </c>
      <c r="AR79" s="13">
        <f t="shared" si="98"/>
        <v>1429.3221899388516</v>
      </c>
      <c r="AS79" s="38">
        <f t="shared" si="73"/>
        <v>3457.7835760522935</v>
      </c>
      <c r="AT79" s="37">
        <f t="shared" si="74"/>
        <v>108.84359342095777</v>
      </c>
      <c r="AU79" s="13">
        <f t="shared" si="75"/>
        <v>5609.4192270941858</v>
      </c>
      <c r="AV79">
        <f t="shared" si="99"/>
        <v>181.69319377283031</v>
      </c>
      <c r="AW79" s="13">
        <f t="shared" si="76"/>
        <v>532.10518174559218</v>
      </c>
      <c r="AX79" s="13">
        <f t="shared" si="100"/>
        <v>112.87715790721964</v>
      </c>
      <c r="AY79" s="13">
        <f t="shared" si="77"/>
        <v>20379.984173517129</v>
      </c>
      <c r="AZ79">
        <f t="shared" si="101"/>
        <v>377.5522770438057</v>
      </c>
      <c r="BA79" s="13">
        <f t="shared" si="78"/>
        <v>532.10518174559218</v>
      </c>
      <c r="BB79" s="37">
        <f t="shared" si="79"/>
        <v>124.21689020500847</v>
      </c>
      <c r="BC79" s="13">
        <f t="shared" si="80"/>
        <v>8414.1288406412787</v>
      </c>
      <c r="BD79">
        <f t="shared" si="102"/>
        <v>233.49129073281728</v>
      </c>
      <c r="BE79" s="13">
        <f t="shared" si="81"/>
        <v>533.91624408933046</v>
      </c>
      <c r="BF79" s="13">
        <f t="shared" si="103"/>
        <v>127.76756316826715</v>
      </c>
      <c r="BG79" s="13">
        <f t="shared" si="82"/>
        <v>20379.984173517129</v>
      </c>
      <c r="BH79">
        <f t="shared" si="104"/>
        <v>392.44268230485324</v>
      </c>
      <c r="BI79" s="13">
        <f t="shared" si="83"/>
        <v>533.91624408933046</v>
      </c>
      <c r="BJ79" s="37">
        <f t="shared" si="84"/>
        <v>7.0828933962664289</v>
      </c>
      <c r="BK79" s="13">
        <f t="shared" si="85"/>
        <v>8414.1288406412787</v>
      </c>
      <c r="BL79">
        <f t="shared" si="105"/>
        <v>116.35729392407524</v>
      </c>
      <c r="BM79" s="13">
        <f t="shared" si="86"/>
        <v>10.271511508174452</v>
      </c>
      <c r="BN79" s="13">
        <f t="shared" si="106"/>
        <v>10.633566359525108</v>
      </c>
      <c r="BO79" s="13">
        <f t="shared" si="87"/>
        <v>20379.984173517129</v>
      </c>
      <c r="BP79">
        <f t="shared" si="107"/>
        <v>275.3086854961112</v>
      </c>
      <c r="BQ79" s="13">
        <f t="shared" si="88"/>
        <v>10.271511508174452</v>
      </c>
      <c r="BR79" s="37">
        <f t="shared" si="89"/>
        <v>159.78161370143422</v>
      </c>
      <c r="BS79" s="13">
        <f t="shared" si="90"/>
        <v>8414.1288406412787</v>
      </c>
      <c r="BT79">
        <f t="shared" si="108"/>
        <v>269.05601422924303</v>
      </c>
      <c r="BU79" s="13">
        <f t="shared" si="91"/>
        <v>836.26927694937092</v>
      </c>
      <c r="BV79" s="13">
        <f t="shared" si="109"/>
        <v>163.3322866646929</v>
      </c>
      <c r="BW79" s="13">
        <f t="shared" si="92"/>
        <v>20379.984173517129</v>
      </c>
      <c r="BX79">
        <f t="shared" si="110"/>
        <v>428.00740580127899</v>
      </c>
      <c r="BY79" s="13">
        <f t="shared" si="93"/>
        <v>836.26927694937092</v>
      </c>
    </row>
    <row r="80" spans="1:77" x14ac:dyDescent="0.2">
      <c r="AC80">
        <v>78</v>
      </c>
      <c r="AD80" s="37">
        <f t="shared" si="64"/>
        <v>517.28773978707602</v>
      </c>
      <c r="AE80" s="13">
        <f t="shared" si="65"/>
        <v>14023.548067735466</v>
      </c>
      <c r="AF80">
        <f t="shared" si="111"/>
        <v>697.0768175785563</v>
      </c>
      <c r="AG80" s="13">
        <f t="shared" si="66"/>
        <v>1616.3024281585481</v>
      </c>
      <c r="AH80" s="13">
        <f t="shared" si="94"/>
        <v>519.87262970432835</v>
      </c>
      <c r="AI80" s="13">
        <f t="shared" si="67"/>
        <v>20379.984173517129</v>
      </c>
      <c r="AJ80">
        <f t="shared" si="95"/>
        <v>781.15447808275303</v>
      </c>
      <c r="AK80" s="13">
        <f t="shared" si="68"/>
        <v>1616.3024281585481</v>
      </c>
      <c r="AL80" s="37">
        <f t="shared" si="69"/>
        <v>1162.5450724080165</v>
      </c>
      <c r="AM80" s="13">
        <f t="shared" si="70"/>
        <v>16828.257681282557</v>
      </c>
      <c r="AN80">
        <f t="shared" si="96"/>
        <v>1378.2919657577929</v>
      </c>
      <c r="AO80" s="13">
        <f t="shared" si="71"/>
        <v>3457.7835760522935</v>
      </c>
      <c r="AP80" s="13">
        <f t="shared" si="97"/>
        <v>1164.6470708022655</v>
      </c>
      <c r="AQ80" s="13">
        <f t="shared" si="72"/>
        <v>20379.984173517129</v>
      </c>
      <c r="AR80" s="13">
        <f t="shared" si="98"/>
        <v>1425.9289191806902</v>
      </c>
      <c r="AS80" s="38">
        <f t="shared" si="73"/>
        <v>3457.7835760522935</v>
      </c>
      <c r="AT80" s="37">
        <f t="shared" si="74"/>
        <v>108.84359342095777</v>
      </c>
      <c r="AU80" s="13">
        <f t="shared" si="75"/>
        <v>5609.4192270941858</v>
      </c>
      <c r="AV80">
        <f t="shared" si="99"/>
        <v>180.7592245375499</v>
      </c>
      <c r="AW80" s="13">
        <f t="shared" si="76"/>
        <v>532.10518174559218</v>
      </c>
      <c r="AX80" s="13">
        <f t="shared" si="100"/>
        <v>112.87715790721964</v>
      </c>
      <c r="AY80" s="13">
        <f t="shared" si="77"/>
        <v>20379.984173517129</v>
      </c>
      <c r="AZ80">
        <f t="shared" si="101"/>
        <v>374.15900628564441</v>
      </c>
      <c r="BA80" s="13">
        <f t="shared" si="78"/>
        <v>532.10518174559218</v>
      </c>
      <c r="BB80" s="37">
        <f t="shared" si="79"/>
        <v>124.21689020500847</v>
      </c>
      <c r="BC80" s="13">
        <f t="shared" si="80"/>
        <v>8414.1288406412787</v>
      </c>
      <c r="BD80">
        <f t="shared" si="102"/>
        <v>232.09033687989665</v>
      </c>
      <c r="BE80" s="13">
        <f t="shared" si="81"/>
        <v>533.91624408933046</v>
      </c>
      <c r="BF80" s="13">
        <f t="shared" si="103"/>
        <v>127.76756316826715</v>
      </c>
      <c r="BG80" s="13">
        <f t="shared" si="82"/>
        <v>20379.984173517129</v>
      </c>
      <c r="BH80">
        <f t="shared" si="104"/>
        <v>389.04941154669189</v>
      </c>
      <c r="BI80" s="13">
        <f t="shared" si="83"/>
        <v>533.91624408933046</v>
      </c>
      <c r="BJ80" s="37">
        <f t="shared" si="84"/>
        <v>7.0828933962664289</v>
      </c>
      <c r="BK80" s="13">
        <f t="shared" si="85"/>
        <v>8414.1288406412787</v>
      </c>
      <c r="BL80">
        <f t="shared" si="105"/>
        <v>114.95634007115461</v>
      </c>
      <c r="BM80" s="13">
        <f t="shared" si="86"/>
        <v>10.271511508174452</v>
      </c>
      <c r="BN80" s="13">
        <f t="shared" si="106"/>
        <v>10.633566359525108</v>
      </c>
      <c r="BO80" s="13">
        <f t="shared" si="87"/>
        <v>20379.984173517129</v>
      </c>
      <c r="BP80">
        <f t="shared" si="107"/>
        <v>271.91541473794985</v>
      </c>
      <c r="BQ80" s="13">
        <f t="shared" si="88"/>
        <v>10.271511508174452</v>
      </c>
      <c r="BR80" s="37">
        <f t="shared" si="89"/>
        <v>159.78161370143422</v>
      </c>
      <c r="BS80" s="13">
        <f t="shared" si="90"/>
        <v>8414.1288406412787</v>
      </c>
      <c r="BT80">
        <f t="shared" si="108"/>
        <v>267.65506037632241</v>
      </c>
      <c r="BU80" s="13">
        <f t="shared" si="91"/>
        <v>836.26927694937092</v>
      </c>
      <c r="BV80" s="13">
        <f t="shared" si="109"/>
        <v>163.3322866646929</v>
      </c>
      <c r="BW80" s="13">
        <f t="shared" si="92"/>
        <v>20379.984173517129</v>
      </c>
      <c r="BX80">
        <f t="shared" si="110"/>
        <v>424.61413504311764</v>
      </c>
      <c r="BY80" s="13">
        <f t="shared" si="93"/>
        <v>836.26927694937092</v>
      </c>
    </row>
    <row r="81" spans="29:77" x14ac:dyDescent="0.2">
      <c r="AC81">
        <v>79</v>
      </c>
      <c r="AD81" s="37">
        <f t="shared" si="64"/>
        <v>517.28773978707602</v>
      </c>
      <c r="AE81" s="13">
        <f t="shared" si="65"/>
        <v>14023.548067735466</v>
      </c>
      <c r="AF81">
        <f t="shared" si="111"/>
        <v>694.8010064672718</v>
      </c>
      <c r="AG81" s="13">
        <f t="shared" si="66"/>
        <v>1616.3024281585481</v>
      </c>
      <c r="AH81" s="13">
        <f t="shared" si="94"/>
        <v>519.87262970432835</v>
      </c>
      <c r="AI81" s="13">
        <f t="shared" si="67"/>
        <v>20379.984173517129</v>
      </c>
      <c r="AJ81">
        <f t="shared" si="95"/>
        <v>777.84711291340591</v>
      </c>
      <c r="AK81" s="13">
        <f t="shared" si="68"/>
        <v>1616.3024281585481</v>
      </c>
      <c r="AL81" s="37">
        <f t="shared" si="69"/>
        <v>1162.5450724080165</v>
      </c>
      <c r="AM81" s="13">
        <f t="shared" si="70"/>
        <v>16828.257681282557</v>
      </c>
      <c r="AN81">
        <f t="shared" si="96"/>
        <v>1375.5609924242515</v>
      </c>
      <c r="AO81" s="13">
        <f t="shared" si="71"/>
        <v>3457.7835760522935</v>
      </c>
      <c r="AP81" s="13">
        <f t="shared" si="97"/>
        <v>1164.6470708022655</v>
      </c>
      <c r="AQ81" s="13">
        <f t="shared" si="72"/>
        <v>20379.984173517129</v>
      </c>
      <c r="AR81" s="13">
        <f t="shared" si="98"/>
        <v>1422.6215540113431</v>
      </c>
      <c r="AS81" s="38">
        <f t="shared" si="73"/>
        <v>3457.7835760522935</v>
      </c>
      <c r="AT81" s="37">
        <f t="shared" si="74"/>
        <v>108.84359342095777</v>
      </c>
      <c r="AU81" s="13">
        <f t="shared" si="75"/>
        <v>5609.4192270941858</v>
      </c>
      <c r="AV81">
        <f t="shared" si="99"/>
        <v>179.84890009303609</v>
      </c>
      <c r="AW81" s="13">
        <f t="shared" si="76"/>
        <v>532.10518174559218</v>
      </c>
      <c r="AX81" s="13">
        <f t="shared" si="100"/>
        <v>112.87715790721964</v>
      </c>
      <c r="AY81" s="13">
        <f t="shared" si="77"/>
        <v>20379.984173517129</v>
      </c>
      <c r="AZ81">
        <f t="shared" si="101"/>
        <v>370.85164111629717</v>
      </c>
      <c r="BA81" s="13">
        <f t="shared" si="78"/>
        <v>532.10518174559218</v>
      </c>
      <c r="BB81" s="37">
        <f t="shared" si="79"/>
        <v>124.21689020500847</v>
      </c>
      <c r="BC81" s="13">
        <f t="shared" si="80"/>
        <v>8414.1288406412787</v>
      </c>
      <c r="BD81">
        <f t="shared" si="102"/>
        <v>230.72485021312593</v>
      </c>
      <c r="BE81" s="13">
        <f t="shared" si="81"/>
        <v>533.91624408933046</v>
      </c>
      <c r="BF81" s="13">
        <f t="shared" si="103"/>
        <v>127.76756316826715</v>
      </c>
      <c r="BG81" s="13">
        <f t="shared" si="82"/>
        <v>20379.984173517129</v>
      </c>
      <c r="BH81">
        <f t="shared" si="104"/>
        <v>385.74204637734471</v>
      </c>
      <c r="BI81" s="13">
        <f t="shared" si="83"/>
        <v>533.91624408933046</v>
      </c>
      <c r="BJ81" s="37">
        <f t="shared" si="84"/>
        <v>7.0828933962664289</v>
      </c>
      <c r="BK81" s="13">
        <f t="shared" si="85"/>
        <v>8414.1288406412787</v>
      </c>
      <c r="BL81">
        <f t="shared" si="105"/>
        <v>113.59085340438388</v>
      </c>
      <c r="BM81" s="13">
        <f t="shared" si="86"/>
        <v>10.271511508174452</v>
      </c>
      <c r="BN81" s="13">
        <f t="shared" si="106"/>
        <v>10.633566359525108</v>
      </c>
      <c r="BO81" s="13">
        <f t="shared" si="87"/>
        <v>20379.984173517129</v>
      </c>
      <c r="BP81">
        <f t="shared" si="107"/>
        <v>268.60804956860267</v>
      </c>
      <c r="BQ81" s="13">
        <f t="shared" si="88"/>
        <v>10.271511508174452</v>
      </c>
      <c r="BR81" s="37">
        <f t="shared" si="89"/>
        <v>159.78161370143422</v>
      </c>
      <c r="BS81" s="13">
        <f t="shared" si="90"/>
        <v>8414.1288406412787</v>
      </c>
      <c r="BT81">
        <f t="shared" si="108"/>
        <v>266.28957370955169</v>
      </c>
      <c r="BU81" s="13">
        <f t="shared" si="91"/>
        <v>836.26927694937092</v>
      </c>
      <c r="BV81" s="13">
        <f t="shared" si="109"/>
        <v>163.3322866646929</v>
      </c>
      <c r="BW81" s="13">
        <f t="shared" si="92"/>
        <v>20379.984173517129</v>
      </c>
      <c r="BX81">
        <f t="shared" si="110"/>
        <v>421.30676987377046</v>
      </c>
      <c r="BY81" s="13">
        <f t="shared" si="93"/>
        <v>836.26927694937092</v>
      </c>
    </row>
    <row r="82" spans="29:77" x14ac:dyDescent="0.2">
      <c r="AC82">
        <v>80</v>
      </c>
      <c r="AD82" s="37">
        <f t="shared" si="64"/>
        <v>517.28773978707602</v>
      </c>
      <c r="AE82" s="13">
        <f t="shared" si="65"/>
        <v>14023.548067735466</v>
      </c>
      <c r="AF82">
        <f t="shared" si="111"/>
        <v>692.58209063376933</v>
      </c>
      <c r="AG82" s="13">
        <f t="shared" si="66"/>
        <v>1616.3024281585481</v>
      </c>
      <c r="AH82" s="13">
        <f t="shared" si="94"/>
        <v>519.87262970432835</v>
      </c>
      <c r="AI82" s="13">
        <f t="shared" si="67"/>
        <v>20379.984173517129</v>
      </c>
      <c r="AJ82">
        <f t="shared" si="95"/>
        <v>774.6224318732925</v>
      </c>
      <c r="AK82" s="13">
        <f t="shared" si="68"/>
        <v>1616.3024281585481</v>
      </c>
      <c r="AL82" s="37">
        <f t="shared" si="69"/>
        <v>1162.5450724080165</v>
      </c>
      <c r="AM82" s="13">
        <f t="shared" si="70"/>
        <v>16828.257681282557</v>
      </c>
      <c r="AN82">
        <f t="shared" si="96"/>
        <v>1372.8982934240485</v>
      </c>
      <c r="AO82" s="13">
        <f t="shared" si="71"/>
        <v>3457.7835760522935</v>
      </c>
      <c r="AP82" s="13">
        <f t="shared" si="97"/>
        <v>1164.6470708022655</v>
      </c>
      <c r="AQ82" s="13">
        <f t="shared" si="72"/>
        <v>20379.984173517129</v>
      </c>
      <c r="AR82" s="13">
        <f t="shared" si="98"/>
        <v>1419.3968729712296</v>
      </c>
      <c r="AS82" s="38">
        <f t="shared" si="73"/>
        <v>3457.7835760522935</v>
      </c>
      <c r="AT82" s="37">
        <f t="shared" si="74"/>
        <v>108.84359342095777</v>
      </c>
      <c r="AU82" s="13">
        <f t="shared" si="75"/>
        <v>5609.4192270941858</v>
      </c>
      <c r="AV82">
        <f t="shared" si="99"/>
        <v>178.9613337596351</v>
      </c>
      <c r="AW82" s="13">
        <f t="shared" si="76"/>
        <v>532.10518174559218</v>
      </c>
      <c r="AX82" s="13">
        <f t="shared" si="100"/>
        <v>112.87715790721964</v>
      </c>
      <c r="AY82" s="13">
        <f t="shared" si="77"/>
        <v>20379.984173517129</v>
      </c>
      <c r="AZ82">
        <f t="shared" si="101"/>
        <v>367.62696007618376</v>
      </c>
      <c r="BA82" s="13">
        <f t="shared" si="78"/>
        <v>532.10518174559218</v>
      </c>
      <c r="BB82" s="37">
        <f t="shared" si="79"/>
        <v>124.21689020500847</v>
      </c>
      <c r="BC82" s="13">
        <f t="shared" si="80"/>
        <v>8414.1288406412787</v>
      </c>
      <c r="BD82">
        <f t="shared" si="102"/>
        <v>229.39350071302445</v>
      </c>
      <c r="BE82" s="13">
        <f t="shared" si="81"/>
        <v>533.91624408933046</v>
      </c>
      <c r="BF82" s="13">
        <f t="shared" si="103"/>
        <v>127.76756316826715</v>
      </c>
      <c r="BG82" s="13">
        <f t="shared" si="82"/>
        <v>20379.984173517129</v>
      </c>
      <c r="BH82">
        <f t="shared" si="104"/>
        <v>382.51736533723124</v>
      </c>
      <c r="BI82" s="13">
        <f t="shared" si="83"/>
        <v>533.91624408933046</v>
      </c>
      <c r="BJ82" s="37">
        <f t="shared" si="84"/>
        <v>7.0828933962664289</v>
      </c>
      <c r="BK82" s="13">
        <f t="shared" si="85"/>
        <v>8414.1288406412787</v>
      </c>
      <c r="BL82">
        <f t="shared" si="105"/>
        <v>112.25950390428241</v>
      </c>
      <c r="BM82" s="13">
        <f t="shared" si="86"/>
        <v>10.271511508174452</v>
      </c>
      <c r="BN82" s="13">
        <f t="shared" si="106"/>
        <v>10.633566359525108</v>
      </c>
      <c r="BO82" s="13">
        <f t="shared" si="87"/>
        <v>20379.984173517129</v>
      </c>
      <c r="BP82">
        <f t="shared" si="107"/>
        <v>265.3833685284892</v>
      </c>
      <c r="BQ82" s="13">
        <f t="shared" si="88"/>
        <v>10.271511508174452</v>
      </c>
      <c r="BR82" s="37">
        <f t="shared" si="89"/>
        <v>159.78161370143422</v>
      </c>
      <c r="BS82" s="13">
        <f t="shared" si="90"/>
        <v>8414.1288406412787</v>
      </c>
      <c r="BT82">
        <f t="shared" si="108"/>
        <v>264.95822420945024</v>
      </c>
      <c r="BU82" s="13">
        <f t="shared" si="91"/>
        <v>836.26927694937092</v>
      </c>
      <c r="BV82" s="13">
        <f t="shared" si="109"/>
        <v>163.3322866646929</v>
      </c>
      <c r="BW82" s="13">
        <f t="shared" si="92"/>
        <v>20379.984173517129</v>
      </c>
      <c r="BX82">
        <f t="shared" si="110"/>
        <v>418.082088833657</v>
      </c>
      <c r="BY82" s="13">
        <f t="shared" si="93"/>
        <v>836.26927694937092</v>
      </c>
    </row>
    <row r="83" spans="29:77" x14ac:dyDescent="0.2">
      <c r="AC83">
        <v>81</v>
      </c>
      <c r="AD83" s="37">
        <f t="shared" si="64"/>
        <v>517.28773978707602</v>
      </c>
      <c r="AE83" s="13">
        <f t="shared" si="65"/>
        <v>14023.548067735466</v>
      </c>
      <c r="AF83">
        <f t="shared" si="111"/>
        <v>690.41796284553857</v>
      </c>
      <c r="AG83" s="13">
        <f t="shared" si="66"/>
        <v>1616.3024281585481</v>
      </c>
      <c r="AH83" s="13">
        <f t="shared" si="94"/>
        <v>519.87262970432835</v>
      </c>
      <c r="AI83" s="13">
        <f t="shared" si="67"/>
        <v>20379.984173517129</v>
      </c>
      <c r="AJ83">
        <f t="shared" si="95"/>
        <v>771.4773725872559</v>
      </c>
      <c r="AK83" s="13">
        <f t="shared" si="68"/>
        <v>1616.3024281585481</v>
      </c>
      <c r="AL83" s="37">
        <f t="shared" si="69"/>
        <v>1162.5450724080165</v>
      </c>
      <c r="AM83" s="13">
        <f t="shared" si="70"/>
        <v>16828.257681282557</v>
      </c>
      <c r="AN83">
        <f t="shared" si="96"/>
        <v>1370.3013400781715</v>
      </c>
      <c r="AO83" s="13">
        <f t="shared" si="71"/>
        <v>3457.7835760522935</v>
      </c>
      <c r="AP83" s="13">
        <f t="shared" si="97"/>
        <v>1164.6470708022655</v>
      </c>
      <c r="AQ83" s="13">
        <f t="shared" si="72"/>
        <v>20379.984173517129</v>
      </c>
      <c r="AR83" s="13">
        <f t="shared" si="98"/>
        <v>1416.2518136851929</v>
      </c>
      <c r="AS83" s="38">
        <f t="shared" si="73"/>
        <v>3457.7835760522935</v>
      </c>
      <c r="AT83" s="37">
        <f t="shared" si="74"/>
        <v>108.84359342095777</v>
      </c>
      <c r="AU83" s="13">
        <f t="shared" si="75"/>
        <v>5609.4192270941858</v>
      </c>
      <c r="AV83">
        <f t="shared" si="99"/>
        <v>178.09568264434279</v>
      </c>
      <c r="AW83" s="13">
        <f t="shared" si="76"/>
        <v>532.10518174559218</v>
      </c>
      <c r="AX83" s="13">
        <f t="shared" si="100"/>
        <v>112.87715790721964</v>
      </c>
      <c r="AY83" s="13">
        <f t="shared" si="77"/>
        <v>20379.984173517129</v>
      </c>
      <c r="AZ83">
        <f t="shared" si="101"/>
        <v>364.48190079014717</v>
      </c>
      <c r="BA83" s="13">
        <f t="shared" si="78"/>
        <v>532.10518174559218</v>
      </c>
      <c r="BB83" s="37">
        <f t="shared" si="79"/>
        <v>124.21689020500847</v>
      </c>
      <c r="BC83" s="13">
        <f t="shared" si="80"/>
        <v>8414.1288406412787</v>
      </c>
      <c r="BD83">
        <f t="shared" si="102"/>
        <v>228.095024040086</v>
      </c>
      <c r="BE83" s="13">
        <f t="shared" si="81"/>
        <v>533.91624408933046</v>
      </c>
      <c r="BF83" s="13">
        <f t="shared" si="103"/>
        <v>127.76756316826715</v>
      </c>
      <c r="BG83" s="13">
        <f t="shared" si="82"/>
        <v>20379.984173517129</v>
      </c>
      <c r="BH83">
        <f t="shared" si="104"/>
        <v>379.37230605119464</v>
      </c>
      <c r="BI83" s="13">
        <f t="shared" si="83"/>
        <v>533.91624408933046</v>
      </c>
      <c r="BJ83" s="37">
        <f t="shared" si="84"/>
        <v>7.0828933962664289</v>
      </c>
      <c r="BK83" s="13">
        <f t="shared" si="85"/>
        <v>8414.1288406412787</v>
      </c>
      <c r="BL83">
        <f t="shared" si="105"/>
        <v>110.96102723134395</v>
      </c>
      <c r="BM83" s="13">
        <f t="shared" si="86"/>
        <v>10.271511508174452</v>
      </c>
      <c r="BN83" s="13">
        <f t="shared" si="106"/>
        <v>10.633566359525108</v>
      </c>
      <c r="BO83" s="13">
        <f t="shared" si="87"/>
        <v>20379.984173517129</v>
      </c>
      <c r="BP83">
        <f t="shared" si="107"/>
        <v>262.23830924245266</v>
      </c>
      <c r="BQ83" s="13">
        <f t="shared" si="88"/>
        <v>10.271511508174452</v>
      </c>
      <c r="BR83" s="37">
        <f t="shared" si="89"/>
        <v>159.78161370143422</v>
      </c>
      <c r="BS83" s="13">
        <f t="shared" si="90"/>
        <v>8414.1288406412787</v>
      </c>
      <c r="BT83">
        <f t="shared" si="108"/>
        <v>263.65974753651176</v>
      </c>
      <c r="BU83" s="13">
        <f t="shared" si="91"/>
        <v>836.26927694937092</v>
      </c>
      <c r="BV83" s="13">
        <f t="shared" si="109"/>
        <v>163.3322866646929</v>
      </c>
      <c r="BW83" s="13">
        <f t="shared" si="92"/>
        <v>20379.984173517129</v>
      </c>
      <c r="BX83">
        <f t="shared" si="110"/>
        <v>414.93702954762045</v>
      </c>
      <c r="BY83" s="13">
        <f t="shared" si="93"/>
        <v>836.26927694937092</v>
      </c>
    </row>
    <row r="84" spans="29:77" x14ac:dyDescent="0.2">
      <c r="AC84">
        <v>82</v>
      </c>
      <c r="AD84" s="37">
        <f t="shared" si="64"/>
        <v>517.28773978707602</v>
      </c>
      <c r="AE84" s="13">
        <f t="shared" si="65"/>
        <v>14023.548067735466</v>
      </c>
      <c r="AF84">
        <f t="shared" si="111"/>
        <v>688.30661866189871</v>
      </c>
      <c r="AG84" s="13">
        <f t="shared" si="66"/>
        <v>1616.3024281585481</v>
      </c>
      <c r="AH84" s="13">
        <f t="shared" si="94"/>
        <v>519.87262970432835</v>
      </c>
      <c r="AI84" s="13">
        <f t="shared" si="67"/>
        <v>20379.984173517129</v>
      </c>
      <c r="AJ84">
        <f t="shared" si="95"/>
        <v>768.40902206429337</v>
      </c>
      <c r="AK84" s="13">
        <f t="shared" si="68"/>
        <v>1616.3024281585481</v>
      </c>
      <c r="AL84" s="37">
        <f t="shared" si="69"/>
        <v>1162.5450724080165</v>
      </c>
      <c r="AM84" s="13">
        <f t="shared" si="70"/>
        <v>16828.257681282557</v>
      </c>
      <c r="AN84">
        <f t="shared" si="96"/>
        <v>1367.7677270578038</v>
      </c>
      <c r="AO84" s="13">
        <f t="shared" si="71"/>
        <v>3457.7835760522935</v>
      </c>
      <c r="AP84" s="13">
        <f t="shared" si="97"/>
        <v>1164.6470708022655</v>
      </c>
      <c r="AQ84" s="13">
        <f t="shared" si="72"/>
        <v>20379.984173517129</v>
      </c>
      <c r="AR84" s="13">
        <f t="shared" si="98"/>
        <v>1413.1834631622305</v>
      </c>
      <c r="AS84" s="38">
        <f t="shared" si="73"/>
        <v>3457.7835760522935</v>
      </c>
      <c r="AT84" s="37">
        <f t="shared" si="74"/>
        <v>108.84359342095777</v>
      </c>
      <c r="AU84" s="13">
        <f t="shared" si="75"/>
        <v>5609.4192270941858</v>
      </c>
      <c r="AV84">
        <f t="shared" si="99"/>
        <v>177.25114497088686</v>
      </c>
      <c r="AW84" s="13">
        <f t="shared" si="76"/>
        <v>532.10518174559218</v>
      </c>
      <c r="AX84" s="13">
        <f t="shared" si="100"/>
        <v>112.87715790721964</v>
      </c>
      <c r="AY84" s="13">
        <f t="shared" si="77"/>
        <v>20379.984173517129</v>
      </c>
      <c r="AZ84">
        <f t="shared" si="101"/>
        <v>361.41355026718463</v>
      </c>
      <c r="BA84" s="13">
        <f t="shared" si="78"/>
        <v>532.10518174559218</v>
      </c>
      <c r="BB84" s="37">
        <f t="shared" si="79"/>
        <v>124.21689020500847</v>
      </c>
      <c r="BC84" s="13">
        <f t="shared" si="80"/>
        <v>8414.1288406412787</v>
      </c>
      <c r="BD84">
        <f t="shared" si="102"/>
        <v>226.8282175299021</v>
      </c>
      <c r="BE84" s="13">
        <f t="shared" si="81"/>
        <v>533.91624408933046</v>
      </c>
      <c r="BF84" s="13">
        <f t="shared" si="103"/>
        <v>127.76756316826715</v>
      </c>
      <c r="BG84" s="13">
        <f t="shared" si="82"/>
        <v>20379.984173517129</v>
      </c>
      <c r="BH84">
        <f t="shared" si="104"/>
        <v>376.30395552823211</v>
      </c>
      <c r="BI84" s="13">
        <f t="shared" si="83"/>
        <v>533.91624408933046</v>
      </c>
      <c r="BJ84" s="37">
        <f t="shared" si="84"/>
        <v>7.0828933962664289</v>
      </c>
      <c r="BK84" s="13">
        <f t="shared" si="85"/>
        <v>8414.1288406412787</v>
      </c>
      <c r="BL84">
        <f t="shared" si="105"/>
        <v>109.69422072116006</v>
      </c>
      <c r="BM84" s="13">
        <f t="shared" si="86"/>
        <v>10.271511508174452</v>
      </c>
      <c r="BN84" s="13">
        <f t="shared" si="106"/>
        <v>10.633566359525108</v>
      </c>
      <c r="BO84" s="13">
        <f t="shared" si="87"/>
        <v>20379.984173517129</v>
      </c>
      <c r="BP84">
        <f t="shared" si="107"/>
        <v>259.16995871949013</v>
      </c>
      <c r="BQ84" s="13">
        <f t="shared" si="88"/>
        <v>10.271511508174452</v>
      </c>
      <c r="BR84" s="37">
        <f t="shared" si="89"/>
        <v>159.78161370143422</v>
      </c>
      <c r="BS84" s="13">
        <f t="shared" si="90"/>
        <v>8414.1288406412787</v>
      </c>
      <c r="BT84">
        <f t="shared" si="108"/>
        <v>262.39294102632789</v>
      </c>
      <c r="BU84" s="13">
        <f t="shared" si="91"/>
        <v>836.26927694937092</v>
      </c>
      <c r="BV84" s="13">
        <f t="shared" si="109"/>
        <v>163.3322866646929</v>
      </c>
      <c r="BW84" s="13">
        <f t="shared" si="92"/>
        <v>20379.984173517129</v>
      </c>
      <c r="BX84">
        <f t="shared" si="110"/>
        <v>411.86867902465792</v>
      </c>
      <c r="BY84" s="13">
        <f t="shared" si="93"/>
        <v>836.26927694937092</v>
      </c>
    </row>
    <row r="85" spans="29:77" x14ac:dyDescent="0.2">
      <c r="AC85">
        <v>83</v>
      </c>
      <c r="AD85" s="37">
        <f t="shared" si="64"/>
        <v>517.28773978707602</v>
      </c>
      <c r="AE85" s="13">
        <f t="shared" si="65"/>
        <v>14023.548067735466</v>
      </c>
      <c r="AF85">
        <f t="shared" si="111"/>
        <v>686.24615024172022</v>
      </c>
      <c r="AG85" s="13">
        <f t="shared" si="66"/>
        <v>1616.3024281585481</v>
      </c>
      <c r="AH85" s="13">
        <f t="shared" si="94"/>
        <v>519.87262970432835</v>
      </c>
      <c r="AI85" s="13">
        <f t="shared" si="67"/>
        <v>20379.984173517129</v>
      </c>
      <c r="AJ85">
        <f t="shared" si="95"/>
        <v>765.41460769851062</v>
      </c>
      <c r="AK85" s="13">
        <f t="shared" si="68"/>
        <v>1616.3024281585481</v>
      </c>
      <c r="AL85" s="37">
        <f t="shared" si="69"/>
        <v>1162.5450724080165</v>
      </c>
      <c r="AM85" s="13">
        <f t="shared" si="70"/>
        <v>16828.257681282557</v>
      </c>
      <c r="AN85">
        <f t="shared" si="96"/>
        <v>1365.2951649535894</v>
      </c>
      <c r="AO85" s="13">
        <f t="shared" si="71"/>
        <v>3457.7835760522935</v>
      </c>
      <c r="AP85" s="13">
        <f t="shared" si="97"/>
        <v>1164.6470708022655</v>
      </c>
      <c r="AQ85" s="13">
        <f t="shared" si="72"/>
        <v>20379.984173517129</v>
      </c>
      <c r="AR85" s="13">
        <f t="shared" si="98"/>
        <v>1410.1890487964479</v>
      </c>
      <c r="AS85" s="38">
        <f t="shared" si="73"/>
        <v>3457.7835760522935</v>
      </c>
      <c r="AT85" s="37">
        <f t="shared" si="74"/>
        <v>108.84359342095777</v>
      </c>
      <c r="AU85" s="13">
        <f t="shared" si="75"/>
        <v>5609.4192270941858</v>
      </c>
      <c r="AV85">
        <f t="shared" si="99"/>
        <v>176.42695760281543</v>
      </c>
      <c r="AW85" s="13">
        <f t="shared" si="76"/>
        <v>532.10518174559218</v>
      </c>
      <c r="AX85" s="13">
        <f t="shared" si="100"/>
        <v>112.87715790721964</v>
      </c>
      <c r="AY85" s="13">
        <f t="shared" si="77"/>
        <v>20379.984173517129</v>
      </c>
      <c r="AZ85">
        <f t="shared" si="101"/>
        <v>358.41913590140189</v>
      </c>
      <c r="BA85" s="13">
        <f t="shared" si="78"/>
        <v>532.10518174559218</v>
      </c>
      <c r="BB85" s="37">
        <f t="shared" si="79"/>
        <v>124.21689020500847</v>
      </c>
      <c r="BC85" s="13">
        <f t="shared" si="80"/>
        <v>8414.1288406412787</v>
      </c>
      <c r="BD85">
        <f t="shared" si="102"/>
        <v>225.59193647779495</v>
      </c>
      <c r="BE85" s="13">
        <f t="shared" si="81"/>
        <v>533.91624408933046</v>
      </c>
      <c r="BF85" s="13">
        <f t="shared" si="103"/>
        <v>127.76756316826715</v>
      </c>
      <c r="BG85" s="13">
        <f t="shared" si="82"/>
        <v>20379.984173517129</v>
      </c>
      <c r="BH85">
        <f t="shared" si="104"/>
        <v>373.30954116244942</v>
      </c>
      <c r="BI85" s="13">
        <f t="shared" si="83"/>
        <v>533.91624408933046</v>
      </c>
      <c r="BJ85" s="37">
        <f t="shared" si="84"/>
        <v>7.0828933962664289</v>
      </c>
      <c r="BK85" s="13">
        <f t="shared" si="85"/>
        <v>8414.1288406412787</v>
      </c>
      <c r="BL85">
        <f t="shared" si="105"/>
        <v>108.45793966905292</v>
      </c>
      <c r="BM85" s="13">
        <f t="shared" si="86"/>
        <v>10.271511508174452</v>
      </c>
      <c r="BN85" s="13">
        <f t="shared" si="106"/>
        <v>10.633566359525108</v>
      </c>
      <c r="BO85" s="13">
        <f t="shared" si="87"/>
        <v>20379.984173517129</v>
      </c>
      <c r="BP85">
        <f t="shared" si="107"/>
        <v>256.17554435370738</v>
      </c>
      <c r="BQ85" s="13">
        <f t="shared" si="88"/>
        <v>10.271511508174452</v>
      </c>
      <c r="BR85" s="37">
        <f t="shared" si="89"/>
        <v>159.78161370143422</v>
      </c>
      <c r="BS85" s="13">
        <f t="shared" si="90"/>
        <v>8414.1288406412787</v>
      </c>
      <c r="BT85">
        <f t="shared" si="108"/>
        <v>261.1566599742207</v>
      </c>
      <c r="BU85" s="13">
        <f t="shared" si="91"/>
        <v>836.26927694937092</v>
      </c>
      <c r="BV85" s="13">
        <f t="shared" si="109"/>
        <v>163.3322866646929</v>
      </c>
      <c r="BW85" s="13">
        <f t="shared" si="92"/>
        <v>20379.984173517129</v>
      </c>
      <c r="BX85">
        <f t="shared" si="110"/>
        <v>408.87426465887518</v>
      </c>
      <c r="BY85" s="13">
        <f t="shared" si="93"/>
        <v>836.26927694937092</v>
      </c>
    </row>
    <row r="86" spans="29:77" x14ac:dyDescent="0.2">
      <c r="AC86">
        <v>84</v>
      </c>
      <c r="AD86" s="37">
        <f t="shared" si="64"/>
        <v>517.28773978707602</v>
      </c>
      <c r="AE86" s="13">
        <f t="shared" si="65"/>
        <v>14023.548067735466</v>
      </c>
      <c r="AF86">
        <f t="shared" si="111"/>
        <v>684.23474059345062</v>
      </c>
      <c r="AG86" s="13">
        <f t="shared" si="66"/>
        <v>1616.3024281585481</v>
      </c>
      <c r="AH86" s="13">
        <f t="shared" si="94"/>
        <v>519.87262970432835</v>
      </c>
      <c r="AI86" s="13">
        <f t="shared" si="67"/>
        <v>20379.984173517129</v>
      </c>
      <c r="AJ86">
        <f t="shared" si="95"/>
        <v>762.49148891286563</v>
      </c>
      <c r="AK86" s="13">
        <f t="shared" si="68"/>
        <v>1616.3024281585481</v>
      </c>
      <c r="AL86" s="37">
        <f t="shared" si="69"/>
        <v>1162.5450724080165</v>
      </c>
      <c r="AM86" s="13">
        <f t="shared" si="70"/>
        <v>16828.257681282557</v>
      </c>
      <c r="AN86">
        <f t="shared" si="96"/>
        <v>1362.881473375666</v>
      </c>
      <c r="AO86" s="13">
        <f t="shared" si="71"/>
        <v>3457.7835760522935</v>
      </c>
      <c r="AP86" s="13">
        <f t="shared" si="97"/>
        <v>1164.6470708022655</v>
      </c>
      <c r="AQ86" s="13">
        <f t="shared" si="72"/>
        <v>20379.984173517129</v>
      </c>
      <c r="AR86" s="13">
        <f t="shared" si="98"/>
        <v>1407.2659300108028</v>
      </c>
      <c r="AS86" s="38">
        <f t="shared" si="73"/>
        <v>3457.7835760522935</v>
      </c>
      <c r="AT86" s="37">
        <f t="shared" si="74"/>
        <v>108.84359342095777</v>
      </c>
      <c r="AU86" s="13">
        <f t="shared" si="75"/>
        <v>5609.4192270941858</v>
      </c>
      <c r="AV86">
        <f t="shared" si="99"/>
        <v>175.62239374350759</v>
      </c>
      <c r="AW86" s="13">
        <f t="shared" si="76"/>
        <v>532.10518174559218</v>
      </c>
      <c r="AX86" s="13">
        <f t="shared" si="100"/>
        <v>112.87715790721964</v>
      </c>
      <c r="AY86" s="13">
        <f t="shared" si="77"/>
        <v>20379.984173517129</v>
      </c>
      <c r="AZ86">
        <f t="shared" si="101"/>
        <v>355.4960171157569</v>
      </c>
      <c r="BA86" s="13">
        <f t="shared" si="78"/>
        <v>532.10518174559218</v>
      </c>
      <c r="BB86" s="37">
        <f t="shared" si="79"/>
        <v>124.21689020500847</v>
      </c>
      <c r="BC86" s="13">
        <f t="shared" si="80"/>
        <v>8414.1288406412787</v>
      </c>
      <c r="BD86">
        <f t="shared" si="102"/>
        <v>224.3850906888332</v>
      </c>
      <c r="BE86" s="13">
        <f t="shared" si="81"/>
        <v>533.91624408933046</v>
      </c>
      <c r="BF86" s="13">
        <f t="shared" si="103"/>
        <v>127.76756316826715</v>
      </c>
      <c r="BG86" s="13">
        <f t="shared" si="82"/>
        <v>20379.984173517129</v>
      </c>
      <c r="BH86">
        <f t="shared" si="104"/>
        <v>370.38642237680438</v>
      </c>
      <c r="BI86" s="13">
        <f t="shared" si="83"/>
        <v>533.91624408933046</v>
      </c>
      <c r="BJ86" s="37">
        <f t="shared" si="84"/>
        <v>7.0828933962664289</v>
      </c>
      <c r="BK86" s="13">
        <f t="shared" si="85"/>
        <v>8414.1288406412787</v>
      </c>
      <c r="BL86">
        <f t="shared" si="105"/>
        <v>107.25109388009118</v>
      </c>
      <c r="BM86" s="13">
        <f t="shared" si="86"/>
        <v>10.271511508174452</v>
      </c>
      <c r="BN86" s="13">
        <f t="shared" si="106"/>
        <v>10.633566359525108</v>
      </c>
      <c r="BO86" s="13">
        <f t="shared" si="87"/>
        <v>20379.984173517129</v>
      </c>
      <c r="BP86">
        <f t="shared" si="107"/>
        <v>253.25242556806234</v>
      </c>
      <c r="BQ86" s="13">
        <f t="shared" si="88"/>
        <v>10.271511508174452</v>
      </c>
      <c r="BR86" s="37">
        <f t="shared" si="89"/>
        <v>159.78161370143422</v>
      </c>
      <c r="BS86" s="13">
        <f t="shared" si="90"/>
        <v>8414.1288406412787</v>
      </c>
      <c r="BT86">
        <f t="shared" si="108"/>
        <v>259.94981418525896</v>
      </c>
      <c r="BU86" s="13">
        <f t="shared" si="91"/>
        <v>836.26927694937092</v>
      </c>
      <c r="BV86" s="13">
        <f t="shared" si="109"/>
        <v>163.3322866646929</v>
      </c>
      <c r="BW86" s="13">
        <f t="shared" si="92"/>
        <v>20379.984173517129</v>
      </c>
      <c r="BX86">
        <f t="shared" si="110"/>
        <v>405.95114587323013</v>
      </c>
      <c r="BY86" s="13">
        <f t="shared" si="93"/>
        <v>836.26927694937092</v>
      </c>
    </row>
    <row r="87" spans="29:77" x14ac:dyDescent="0.2">
      <c r="AC87">
        <v>85</v>
      </c>
      <c r="AD87" s="37">
        <f t="shared" si="64"/>
        <v>517.28773978707602</v>
      </c>
      <c r="AE87" s="13">
        <f t="shared" si="65"/>
        <v>14023.548067735466</v>
      </c>
      <c r="AF87">
        <f t="shared" si="111"/>
        <v>682.27065823102271</v>
      </c>
      <c r="AG87" s="13">
        <f t="shared" si="66"/>
        <v>1616.3024281585481</v>
      </c>
      <c r="AH87" s="13">
        <f t="shared" si="94"/>
        <v>519.87262970432835</v>
      </c>
      <c r="AI87" s="13">
        <f t="shared" si="67"/>
        <v>20379.984173517129</v>
      </c>
      <c r="AJ87">
        <f t="shared" si="95"/>
        <v>759.6371493927652</v>
      </c>
      <c r="AK87" s="13">
        <f t="shared" si="68"/>
        <v>1616.3024281585481</v>
      </c>
      <c r="AL87" s="37">
        <f t="shared" si="69"/>
        <v>1162.5450724080165</v>
      </c>
      <c r="AM87" s="13">
        <f t="shared" si="70"/>
        <v>16828.257681282557</v>
      </c>
      <c r="AN87">
        <f t="shared" si="96"/>
        <v>1360.5245745407524</v>
      </c>
      <c r="AO87" s="13">
        <f t="shared" si="71"/>
        <v>3457.7835760522935</v>
      </c>
      <c r="AP87" s="13">
        <f t="shared" si="97"/>
        <v>1164.6470708022655</v>
      </c>
      <c r="AQ87" s="13">
        <f t="shared" si="72"/>
        <v>20379.984173517129</v>
      </c>
      <c r="AR87" s="13">
        <f t="shared" si="98"/>
        <v>1404.4115904907023</v>
      </c>
      <c r="AS87" s="38">
        <f t="shared" si="73"/>
        <v>3457.7835760522935</v>
      </c>
      <c r="AT87" s="37">
        <f t="shared" si="74"/>
        <v>108.84359342095777</v>
      </c>
      <c r="AU87" s="13">
        <f t="shared" si="75"/>
        <v>5609.4192270941858</v>
      </c>
      <c r="AV87">
        <f t="shared" si="99"/>
        <v>174.83676079853643</v>
      </c>
      <c r="AW87" s="13">
        <f t="shared" si="76"/>
        <v>532.10518174559218</v>
      </c>
      <c r="AX87" s="13">
        <f t="shared" si="100"/>
        <v>112.87715790721964</v>
      </c>
      <c r="AY87" s="13">
        <f t="shared" si="77"/>
        <v>20379.984173517129</v>
      </c>
      <c r="AZ87">
        <f t="shared" si="101"/>
        <v>352.64167759565646</v>
      </c>
      <c r="BA87" s="13">
        <f t="shared" si="78"/>
        <v>532.10518174559218</v>
      </c>
      <c r="BB87" s="37">
        <f t="shared" si="79"/>
        <v>124.21689020500847</v>
      </c>
      <c r="BC87" s="13">
        <f t="shared" si="80"/>
        <v>8414.1288406412787</v>
      </c>
      <c r="BD87">
        <f t="shared" si="102"/>
        <v>223.20664127137644</v>
      </c>
      <c r="BE87" s="13">
        <f t="shared" si="81"/>
        <v>533.91624408933046</v>
      </c>
      <c r="BF87" s="13">
        <f t="shared" si="103"/>
        <v>127.76756316826715</v>
      </c>
      <c r="BG87" s="13">
        <f t="shared" si="82"/>
        <v>20379.984173517129</v>
      </c>
      <c r="BH87">
        <f t="shared" si="104"/>
        <v>367.53208285670394</v>
      </c>
      <c r="BI87" s="13">
        <f t="shared" si="83"/>
        <v>533.91624408933046</v>
      </c>
      <c r="BJ87" s="37">
        <f t="shared" si="84"/>
        <v>7.0828933962664289</v>
      </c>
      <c r="BK87" s="13">
        <f t="shared" si="85"/>
        <v>8414.1288406412787</v>
      </c>
      <c r="BL87">
        <f t="shared" si="105"/>
        <v>106.07264446263441</v>
      </c>
      <c r="BM87" s="13">
        <f t="shared" si="86"/>
        <v>10.271511508174452</v>
      </c>
      <c r="BN87" s="13">
        <f t="shared" si="106"/>
        <v>10.633566359525108</v>
      </c>
      <c r="BO87" s="13">
        <f t="shared" si="87"/>
        <v>20379.984173517129</v>
      </c>
      <c r="BP87">
        <f t="shared" si="107"/>
        <v>250.3980860479619</v>
      </c>
      <c r="BQ87" s="13">
        <f t="shared" si="88"/>
        <v>10.271511508174452</v>
      </c>
      <c r="BR87" s="37">
        <f t="shared" si="89"/>
        <v>159.78161370143422</v>
      </c>
      <c r="BS87" s="13">
        <f t="shared" si="90"/>
        <v>8414.1288406412787</v>
      </c>
      <c r="BT87">
        <f t="shared" si="108"/>
        <v>258.7713647678022</v>
      </c>
      <c r="BU87" s="13">
        <f t="shared" si="91"/>
        <v>836.26927694937092</v>
      </c>
      <c r="BV87" s="13">
        <f t="shared" si="109"/>
        <v>163.3322866646929</v>
      </c>
      <c r="BW87" s="13">
        <f t="shared" si="92"/>
        <v>20379.984173517129</v>
      </c>
      <c r="BX87">
        <f t="shared" si="110"/>
        <v>403.09680635312969</v>
      </c>
      <c r="BY87" s="13">
        <f t="shared" si="93"/>
        <v>836.26927694937092</v>
      </c>
    </row>
    <row r="88" spans="29:77" x14ac:dyDescent="0.2">
      <c r="AC88">
        <v>86</v>
      </c>
      <c r="AD88" s="37">
        <f t="shared" si="64"/>
        <v>517.28773978707602</v>
      </c>
      <c r="AE88" s="13">
        <f t="shared" si="65"/>
        <v>14023.548067735466</v>
      </c>
      <c r="AF88">
        <f t="shared" si="111"/>
        <v>680.35225220260463</v>
      </c>
      <c r="AG88" s="13">
        <f t="shared" si="66"/>
        <v>1616.3024281585481</v>
      </c>
      <c r="AH88" s="13">
        <f t="shared" si="94"/>
        <v>519.87262970432835</v>
      </c>
      <c r="AI88" s="13">
        <f t="shared" si="67"/>
        <v>20379.984173517129</v>
      </c>
      <c r="AJ88">
        <f t="shared" si="95"/>
        <v>756.84918986150433</v>
      </c>
      <c r="AK88" s="13">
        <f t="shared" si="68"/>
        <v>1616.3024281585481</v>
      </c>
      <c r="AL88" s="37">
        <f t="shared" si="69"/>
        <v>1162.5450724080165</v>
      </c>
      <c r="AM88" s="13">
        <f t="shared" si="70"/>
        <v>16828.257681282557</v>
      </c>
      <c r="AN88">
        <f t="shared" si="96"/>
        <v>1358.2224873066509</v>
      </c>
      <c r="AO88" s="13">
        <f t="shared" si="71"/>
        <v>3457.7835760522935</v>
      </c>
      <c r="AP88" s="13">
        <f t="shared" si="97"/>
        <v>1164.6470708022655</v>
      </c>
      <c r="AQ88" s="13">
        <f t="shared" si="72"/>
        <v>20379.984173517129</v>
      </c>
      <c r="AR88" s="13">
        <f t="shared" si="98"/>
        <v>1401.6236309594415</v>
      </c>
      <c r="AS88" s="38">
        <f t="shared" si="73"/>
        <v>3457.7835760522935</v>
      </c>
      <c r="AT88" s="37">
        <f t="shared" si="74"/>
        <v>108.84359342095777</v>
      </c>
      <c r="AU88" s="13">
        <f t="shared" si="75"/>
        <v>5609.4192270941858</v>
      </c>
      <c r="AV88">
        <f t="shared" si="99"/>
        <v>174.06939838716923</v>
      </c>
      <c r="AW88" s="13">
        <f t="shared" si="76"/>
        <v>532.10518174559218</v>
      </c>
      <c r="AX88" s="13">
        <f t="shared" si="100"/>
        <v>112.87715790721964</v>
      </c>
      <c r="AY88" s="13">
        <f t="shared" si="77"/>
        <v>20379.984173517129</v>
      </c>
      <c r="AZ88">
        <f t="shared" si="101"/>
        <v>349.85371806439559</v>
      </c>
      <c r="BA88" s="13">
        <f t="shared" si="78"/>
        <v>532.10518174559218</v>
      </c>
      <c r="BB88" s="37">
        <f t="shared" si="79"/>
        <v>124.21689020500847</v>
      </c>
      <c r="BC88" s="13">
        <f t="shared" si="80"/>
        <v>8414.1288406412787</v>
      </c>
      <c r="BD88">
        <f t="shared" si="102"/>
        <v>222.05559765432565</v>
      </c>
      <c r="BE88" s="13">
        <f t="shared" si="81"/>
        <v>533.91624408933046</v>
      </c>
      <c r="BF88" s="13">
        <f t="shared" si="103"/>
        <v>127.76756316826715</v>
      </c>
      <c r="BG88" s="13">
        <f t="shared" si="82"/>
        <v>20379.984173517129</v>
      </c>
      <c r="BH88">
        <f t="shared" si="104"/>
        <v>364.74412332544307</v>
      </c>
      <c r="BI88" s="13">
        <f t="shared" si="83"/>
        <v>533.91624408933046</v>
      </c>
      <c r="BJ88" s="37">
        <f t="shared" si="84"/>
        <v>7.0828933962664289</v>
      </c>
      <c r="BK88" s="13">
        <f t="shared" si="85"/>
        <v>8414.1288406412787</v>
      </c>
      <c r="BL88">
        <f t="shared" si="105"/>
        <v>104.92160084558363</v>
      </c>
      <c r="BM88" s="13">
        <f t="shared" si="86"/>
        <v>10.271511508174452</v>
      </c>
      <c r="BN88" s="13">
        <f t="shared" si="106"/>
        <v>10.633566359525108</v>
      </c>
      <c r="BO88" s="13">
        <f t="shared" si="87"/>
        <v>20379.984173517129</v>
      </c>
      <c r="BP88">
        <f t="shared" si="107"/>
        <v>247.61012651670103</v>
      </c>
      <c r="BQ88" s="13">
        <f t="shared" si="88"/>
        <v>10.271511508174452</v>
      </c>
      <c r="BR88" s="37">
        <f t="shared" si="89"/>
        <v>159.78161370143422</v>
      </c>
      <c r="BS88" s="13">
        <f t="shared" si="90"/>
        <v>8414.1288406412787</v>
      </c>
      <c r="BT88">
        <f t="shared" si="108"/>
        <v>257.62032115075141</v>
      </c>
      <c r="BU88" s="13">
        <f t="shared" si="91"/>
        <v>836.26927694937092</v>
      </c>
      <c r="BV88" s="13">
        <f t="shared" si="109"/>
        <v>163.3322866646929</v>
      </c>
      <c r="BW88" s="13">
        <f t="shared" si="92"/>
        <v>20379.984173517129</v>
      </c>
      <c r="BX88">
        <f t="shared" si="110"/>
        <v>400.30884682186883</v>
      </c>
      <c r="BY88" s="13">
        <f t="shared" si="93"/>
        <v>836.26927694937092</v>
      </c>
    </row>
    <row r="89" spans="29:77" x14ac:dyDescent="0.2">
      <c r="AC89">
        <v>87</v>
      </c>
      <c r="AD89" s="37">
        <f t="shared" si="64"/>
        <v>517.28773978707602</v>
      </c>
      <c r="AE89" s="13">
        <f t="shared" si="65"/>
        <v>14023.548067735466</v>
      </c>
      <c r="AF89">
        <f t="shared" si="111"/>
        <v>678.47794746219631</v>
      </c>
      <c r="AG89" s="13">
        <f t="shared" si="66"/>
        <v>1616.3024281585481</v>
      </c>
      <c r="AH89" s="13">
        <f t="shared" si="94"/>
        <v>519.87262970432835</v>
      </c>
      <c r="AI89" s="13">
        <f t="shared" si="67"/>
        <v>20379.984173517129</v>
      </c>
      <c r="AJ89">
        <f t="shared" si="95"/>
        <v>754.12532135395054</v>
      </c>
      <c r="AK89" s="13">
        <f t="shared" si="68"/>
        <v>1616.3024281585481</v>
      </c>
      <c r="AL89" s="37">
        <f t="shared" si="69"/>
        <v>1162.5450724080165</v>
      </c>
      <c r="AM89" s="13">
        <f t="shared" si="70"/>
        <v>16828.257681282557</v>
      </c>
      <c r="AN89">
        <f t="shared" si="96"/>
        <v>1355.9733216181608</v>
      </c>
      <c r="AO89" s="13">
        <f t="shared" si="71"/>
        <v>3457.7835760522935</v>
      </c>
      <c r="AP89" s="13">
        <f t="shared" si="97"/>
        <v>1164.6470708022655</v>
      </c>
      <c r="AQ89" s="13">
        <f t="shared" si="72"/>
        <v>20379.984173517129</v>
      </c>
      <c r="AR89" s="13">
        <f t="shared" si="98"/>
        <v>1398.8997624518877</v>
      </c>
      <c r="AS89" s="38">
        <f t="shared" si="73"/>
        <v>3457.7835760522935</v>
      </c>
      <c r="AT89" s="37">
        <f t="shared" si="74"/>
        <v>108.84359342095777</v>
      </c>
      <c r="AU89" s="13">
        <f t="shared" si="75"/>
        <v>5609.4192270941858</v>
      </c>
      <c r="AV89">
        <f t="shared" si="99"/>
        <v>173.31967649100591</v>
      </c>
      <c r="AW89" s="13">
        <f t="shared" si="76"/>
        <v>532.10518174559218</v>
      </c>
      <c r="AX89" s="13">
        <f t="shared" si="100"/>
        <v>112.87715790721964</v>
      </c>
      <c r="AY89" s="13">
        <f t="shared" si="77"/>
        <v>20379.984173517129</v>
      </c>
      <c r="AZ89">
        <f t="shared" si="101"/>
        <v>347.1298495568418</v>
      </c>
      <c r="BA89" s="13">
        <f t="shared" si="78"/>
        <v>532.10518174559218</v>
      </c>
      <c r="BB89" s="37">
        <f t="shared" si="79"/>
        <v>124.21689020500847</v>
      </c>
      <c r="BC89" s="13">
        <f t="shared" si="80"/>
        <v>8414.1288406412787</v>
      </c>
      <c r="BD89">
        <f t="shared" si="102"/>
        <v>220.93101481008063</v>
      </c>
      <c r="BE89" s="13">
        <f t="shared" si="81"/>
        <v>533.91624408933046</v>
      </c>
      <c r="BF89" s="13">
        <f t="shared" si="103"/>
        <v>127.76756316826715</v>
      </c>
      <c r="BG89" s="13">
        <f t="shared" si="82"/>
        <v>20379.984173517129</v>
      </c>
      <c r="BH89">
        <f t="shared" si="104"/>
        <v>362.02025481788928</v>
      </c>
      <c r="BI89" s="13">
        <f t="shared" si="83"/>
        <v>533.91624408933046</v>
      </c>
      <c r="BJ89" s="37">
        <f t="shared" si="84"/>
        <v>7.0828933962664289</v>
      </c>
      <c r="BK89" s="13">
        <f t="shared" si="85"/>
        <v>8414.1288406412787</v>
      </c>
      <c r="BL89">
        <f t="shared" si="105"/>
        <v>103.7970180013386</v>
      </c>
      <c r="BM89" s="13">
        <f t="shared" si="86"/>
        <v>10.271511508174452</v>
      </c>
      <c r="BN89" s="13">
        <f t="shared" si="106"/>
        <v>10.633566359525108</v>
      </c>
      <c r="BO89" s="13">
        <f t="shared" si="87"/>
        <v>20379.984173517129</v>
      </c>
      <c r="BP89">
        <f t="shared" si="107"/>
        <v>244.88625800914727</v>
      </c>
      <c r="BQ89" s="13">
        <f t="shared" si="88"/>
        <v>10.271511508174452</v>
      </c>
      <c r="BR89" s="37">
        <f t="shared" si="89"/>
        <v>159.78161370143422</v>
      </c>
      <c r="BS89" s="13">
        <f t="shared" si="90"/>
        <v>8414.1288406412787</v>
      </c>
      <c r="BT89">
        <f t="shared" si="108"/>
        <v>256.49573830650638</v>
      </c>
      <c r="BU89" s="13">
        <f t="shared" si="91"/>
        <v>836.26927694937092</v>
      </c>
      <c r="BV89" s="13">
        <f t="shared" si="109"/>
        <v>163.3322866646929</v>
      </c>
      <c r="BW89" s="13">
        <f t="shared" si="92"/>
        <v>20379.984173517129</v>
      </c>
      <c r="BX89">
        <f t="shared" si="110"/>
        <v>397.58497831431509</v>
      </c>
      <c r="BY89" s="13">
        <f t="shared" si="93"/>
        <v>836.26927694937092</v>
      </c>
    </row>
    <row r="90" spans="29:77" x14ac:dyDescent="0.2">
      <c r="AC90">
        <v>88</v>
      </c>
      <c r="AD90" s="37">
        <f t="shared" si="64"/>
        <v>517.28773978707602</v>
      </c>
      <c r="AE90" s="13">
        <f t="shared" si="65"/>
        <v>14023.548067735466</v>
      </c>
      <c r="AF90">
        <f t="shared" si="111"/>
        <v>676.64624055679724</v>
      </c>
      <c r="AG90" s="13">
        <f t="shared" si="66"/>
        <v>1616.3024281585481</v>
      </c>
      <c r="AH90" s="13">
        <f t="shared" si="94"/>
        <v>519.87262970432835</v>
      </c>
      <c r="AI90" s="13">
        <f t="shared" si="67"/>
        <v>20379.984173517129</v>
      </c>
      <c r="AJ90">
        <f t="shared" si="95"/>
        <v>751.46335894884123</v>
      </c>
      <c r="AK90" s="13">
        <f t="shared" si="68"/>
        <v>1616.3024281585481</v>
      </c>
      <c r="AL90" s="37">
        <f t="shared" si="69"/>
        <v>1162.5450724080165</v>
      </c>
      <c r="AM90" s="13">
        <f t="shared" si="70"/>
        <v>16828.257681282557</v>
      </c>
      <c r="AN90">
        <f t="shared" si="96"/>
        <v>1353.775273331682</v>
      </c>
      <c r="AO90" s="13">
        <f t="shared" si="71"/>
        <v>3457.7835760522935</v>
      </c>
      <c r="AP90" s="13">
        <f t="shared" si="97"/>
        <v>1164.6470708022655</v>
      </c>
      <c r="AQ90" s="13">
        <f t="shared" si="72"/>
        <v>20379.984173517129</v>
      </c>
      <c r="AR90" s="13">
        <f t="shared" si="98"/>
        <v>1396.2378000467784</v>
      </c>
      <c r="AS90" s="38">
        <f t="shared" si="73"/>
        <v>3457.7835760522935</v>
      </c>
      <c r="AT90" s="37">
        <f t="shared" si="74"/>
        <v>108.84359342095777</v>
      </c>
      <c r="AU90" s="13">
        <f t="shared" si="75"/>
        <v>5609.4192270941858</v>
      </c>
      <c r="AV90">
        <f t="shared" si="99"/>
        <v>172.58699372884624</v>
      </c>
      <c r="AW90" s="13">
        <f t="shared" si="76"/>
        <v>532.10518174559218</v>
      </c>
      <c r="AX90" s="13">
        <f t="shared" si="100"/>
        <v>112.87715790721964</v>
      </c>
      <c r="AY90" s="13">
        <f t="shared" si="77"/>
        <v>20379.984173517129</v>
      </c>
      <c r="AZ90">
        <f t="shared" si="101"/>
        <v>344.4678871517325</v>
      </c>
      <c r="BA90" s="13">
        <f t="shared" si="78"/>
        <v>532.10518174559218</v>
      </c>
      <c r="BB90" s="37">
        <f t="shared" si="79"/>
        <v>124.21689020500847</v>
      </c>
      <c r="BC90" s="13">
        <f t="shared" si="80"/>
        <v>8414.1288406412787</v>
      </c>
      <c r="BD90">
        <f t="shared" si="102"/>
        <v>219.83199066684119</v>
      </c>
      <c r="BE90" s="13">
        <f t="shared" si="81"/>
        <v>533.91624408933046</v>
      </c>
      <c r="BF90" s="13">
        <f t="shared" si="103"/>
        <v>127.76756316826715</v>
      </c>
      <c r="BG90" s="13">
        <f t="shared" si="82"/>
        <v>20379.984173517129</v>
      </c>
      <c r="BH90">
        <f t="shared" si="104"/>
        <v>359.35829241277997</v>
      </c>
      <c r="BI90" s="13">
        <f t="shared" si="83"/>
        <v>533.91624408933046</v>
      </c>
      <c r="BJ90" s="37">
        <f t="shared" si="84"/>
        <v>7.0828933962664289</v>
      </c>
      <c r="BK90" s="13">
        <f t="shared" si="85"/>
        <v>8414.1288406412787</v>
      </c>
      <c r="BL90">
        <f t="shared" si="105"/>
        <v>102.69799385809914</v>
      </c>
      <c r="BM90" s="13">
        <f t="shared" si="86"/>
        <v>10.271511508174452</v>
      </c>
      <c r="BN90" s="13">
        <f t="shared" si="106"/>
        <v>10.633566359525108</v>
      </c>
      <c r="BO90" s="13">
        <f t="shared" si="87"/>
        <v>20379.984173517129</v>
      </c>
      <c r="BP90">
        <f t="shared" si="107"/>
        <v>242.22429560403793</v>
      </c>
      <c r="BQ90" s="13">
        <f t="shared" si="88"/>
        <v>10.271511508174452</v>
      </c>
      <c r="BR90" s="37">
        <f t="shared" si="89"/>
        <v>159.78161370143422</v>
      </c>
      <c r="BS90" s="13">
        <f t="shared" si="90"/>
        <v>8414.1288406412787</v>
      </c>
      <c r="BT90">
        <f t="shared" si="108"/>
        <v>255.39671416326695</v>
      </c>
      <c r="BU90" s="13">
        <f t="shared" si="91"/>
        <v>836.26927694937092</v>
      </c>
      <c r="BV90" s="13">
        <f t="shared" si="109"/>
        <v>163.3322866646929</v>
      </c>
      <c r="BW90" s="13">
        <f t="shared" si="92"/>
        <v>20379.984173517129</v>
      </c>
      <c r="BX90">
        <f t="shared" si="110"/>
        <v>394.92301590920573</v>
      </c>
      <c r="BY90" s="13">
        <f t="shared" si="93"/>
        <v>836.26927694937092</v>
      </c>
    </row>
    <row r="91" spans="29:77" x14ac:dyDescent="0.2">
      <c r="AC91">
        <v>89</v>
      </c>
      <c r="AD91" s="37">
        <f t="shared" si="64"/>
        <v>517.28773978707602</v>
      </c>
      <c r="AE91" s="13">
        <f t="shared" si="65"/>
        <v>14023.548067735466</v>
      </c>
      <c r="AF91">
        <f t="shared" si="111"/>
        <v>674.8556956043285</v>
      </c>
      <c r="AG91" s="13">
        <f t="shared" si="66"/>
        <v>1616.3024281585481</v>
      </c>
      <c r="AH91" s="13">
        <f t="shared" si="94"/>
        <v>519.87262970432835</v>
      </c>
      <c r="AI91" s="13">
        <f t="shared" si="67"/>
        <v>20379.984173517129</v>
      </c>
      <c r="AJ91">
        <f t="shared" si="95"/>
        <v>748.8612159236219</v>
      </c>
      <c r="AK91" s="13">
        <f t="shared" si="68"/>
        <v>1616.3024281585481</v>
      </c>
      <c r="AL91" s="37">
        <f t="shared" si="69"/>
        <v>1162.5450724080165</v>
      </c>
      <c r="AM91" s="13">
        <f t="shared" si="70"/>
        <v>16828.257681282557</v>
      </c>
      <c r="AN91">
        <f t="shared" si="96"/>
        <v>1351.6266193887193</v>
      </c>
      <c r="AO91" s="13">
        <f t="shared" si="71"/>
        <v>3457.7835760522935</v>
      </c>
      <c r="AP91" s="13">
        <f t="shared" si="97"/>
        <v>1164.6470708022655</v>
      </c>
      <c r="AQ91" s="13">
        <f t="shared" si="72"/>
        <v>20379.984173517129</v>
      </c>
      <c r="AR91" s="13">
        <f t="shared" si="98"/>
        <v>1393.6356570215592</v>
      </c>
      <c r="AS91" s="38">
        <f t="shared" si="73"/>
        <v>3457.7835760522935</v>
      </c>
      <c r="AT91" s="37">
        <f t="shared" si="74"/>
        <v>108.84359342095777</v>
      </c>
      <c r="AU91" s="13">
        <f t="shared" si="75"/>
        <v>5609.4192270941858</v>
      </c>
      <c r="AV91">
        <f t="shared" si="99"/>
        <v>171.87077574785874</v>
      </c>
      <c r="AW91" s="13">
        <f t="shared" si="76"/>
        <v>532.10518174559218</v>
      </c>
      <c r="AX91" s="13">
        <f t="shared" si="100"/>
        <v>112.87715790721964</v>
      </c>
      <c r="AY91" s="13">
        <f t="shared" si="77"/>
        <v>20379.984173517129</v>
      </c>
      <c r="AZ91">
        <f t="shared" si="101"/>
        <v>341.86574412651322</v>
      </c>
      <c r="BA91" s="13">
        <f t="shared" si="78"/>
        <v>532.10518174559218</v>
      </c>
      <c r="BB91" s="37">
        <f t="shared" si="79"/>
        <v>124.21689020500847</v>
      </c>
      <c r="BC91" s="13">
        <f t="shared" si="80"/>
        <v>8414.1288406412787</v>
      </c>
      <c r="BD91">
        <f t="shared" si="102"/>
        <v>218.75766369535989</v>
      </c>
      <c r="BE91" s="13">
        <f t="shared" si="81"/>
        <v>533.91624408933046</v>
      </c>
      <c r="BF91" s="13">
        <f t="shared" si="103"/>
        <v>127.76756316826715</v>
      </c>
      <c r="BG91" s="13">
        <f t="shared" si="82"/>
        <v>20379.984173517129</v>
      </c>
      <c r="BH91">
        <f t="shared" si="104"/>
        <v>356.75614938756075</v>
      </c>
      <c r="BI91" s="13">
        <f t="shared" si="83"/>
        <v>533.91624408933046</v>
      </c>
      <c r="BJ91" s="37">
        <f t="shared" si="84"/>
        <v>7.0828933962664289</v>
      </c>
      <c r="BK91" s="13">
        <f t="shared" si="85"/>
        <v>8414.1288406412787</v>
      </c>
      <c r="BL91">
        <f t="shared" si="105"/>
        <v>101.62366688661787</v>
      </c>
      <c r="BM91" s="13">
        <f t="shared" si="86"/>
        <v>10.271511508174452</v>
      </c>
      <c r="BN91" s="13">
        <f t="shared" si="106"/>
        <v>10.633566359525108</v>
      </c>
      <c r="BO91" s="13">
        <f t="shared" si="87"/>
        <v>20379.984173517129</v>
      </c>
      <c r="BP91">
        <f t="shared" si="107"/>
        <v>239.62215257881869</v>
      </c>
      <c r="BQ91" s="13">
        <f t="shared" si="88"/>
        <v>10.271511508174452</v>
      </c>
      <c r="BR91" s="37">
        <f t="shared" si="89"/>
        <v>159.78161370143422</v>
      </c>
      <c r="BS91" s="13">
        <f t="shared" si="90"/>
        <v>8414.1288406412787</v>
      </c>
      <c r="BT91">
        <f t="shared" si="108"/>
        <v>254.32238719178565</v>
      </c>
      <c r="BU91" s="13">
        <f t="shared" si="91"/>
        <v>836.26927694937092</v>
      </c>
      <c r="BV91" s="13">
        <f t="shared" si="109"/>
        <v>163.3322866646929</v>
      </c>
      <c r="BW91" s="13">
        <f t="shared" si="92"/>
        <v>20379.984173517129</v>
      </c>
      <c r="BX91">
        <f t="shared" si="110"/>
        <v>392.32087288398645</v>
      </c>
      <c r="BY91" s="13">
        <f t="shared" si="93"/>
        <v>836.26927694937092</v>
      </c>
    </row>
    <row r="92" spans="29:77" x14ac:dyDescent="0.2">
      <c r="AC92">
        <v>90</v>
      </c>
      <c r="AD92" s="37">
        <f t="shared" si="64"/>
        <v>517.28773978707602</v>
      </c>
      <c r="AE92" s="13">
        <f t="shared" si="65"/>
        <v>14023.548067735466</v>
      </c>
      <c r="AF92">
        <f t="shared" si="111"/>
        <v>673.10494053969228</v>
      </c>
      <c r="AG92" s="13">
        <f t="shared" si="66"/>
        <v>1616.3024281585481</v>
      </c>
      <c r="AH92" s="13">
        <f t="shared" si="94"/>
        <v>519.87262970432835</v>
      </c>
      <c r="AI92" s="13">
        <f t="shared" si="67"/>
        <v>20379.984173517129</v>
      </c>
      <c r="AJ92">
        <f t="shared" si="95"/>
        <v>746.31689829896311</v>
      </c>
      <c r="AK92" s="13">
        <f t="shared" si="68"/>
        <v>1616.3024281585481</v>
      </c>
      <c r="AL92" s="37">
        <f t="shared" si="69"/>
        <v>1162.5450724080165</v>
      </c>
      <c r="AM92" s="13">
        <f t="shared" si="70"/>
        <v>16828.257681282557</v>
      </c>
      <c r="AN92">
        <f t="shared" si="96"/>
        <v>1349.5257133111561</v>
      </c>
      <c r="AO92" s="13">
        <f t="shared" si="71"/>
        <v>3457.7835760522935</v>
      </c>
      <c r="AP92" s="13">
        <f t="shared" si="97"/>
        <v>1164.6470708022655</v>
      </c>
      <c r="AQ92" s="13">
        <f t="shared" si="72"/>
        <v>20379.984173517129</v>
      </c>
      <c r="AR92" s="13">
        <f t="shared" si="98"/>
        <v>1391.0913393969004</v>
      </c>
      <c r="AS92" s="38">
        <f t="shared" si="73"/>
        <v>3457.7835760522935</v>
      </c>
      <c r="AT92" s="37">
        <f t="shared" si="74"/>
        <v>108.84359342095777</v>
      </c>
      <c r="AU92" s="13">
        <f t="shared" si="75"/>
        <v>5609.4192270941858</v>
      </c>
      <c r="AV92">
        <f t="shared" si="99"/>
        <v>171.17047372200429</v>
      </c>
      <c r="AW92" s="13">
        <f t="shared" si="76"/>
        <v>532.10518174559218</v>
      </c>
      <c r="AX92" s="13">
        <f t="shared" si="100"/>
        <v>112.87715790721964</v>
      </c>
      <c r="AY92" s="13">
        <f t="shared" si="77"/>
        <v>20379.984173517129</v>
      </c>
      <c r="AZ92">
        <f t="shared" si="101"/>
        <v>339.32142650185438</v>
      </c>
      <c r="BA92" s="13">
        <f t="shared" si="78"/>
        <v>532.10518174559218</v>
      </c>
      <c r="BB92" s="37">
        <f t="shared" si="79"/>
        <v>124.21689020500847</v>
      </c>
      <c r="BC92" s="13">
        <f t="shared" si="80"/>
        <v>8414.1288406412787</v>
      </c>
      <c r="BD92">
        <f t="shared" si="102"/>
        <v>217.70721065657824</v>
      </c>
      <c r="BE92" s="13">
        <f t="shared" si="81"/>
        <v>533.91624408933046</v>
      </c>
      <c r="BF92" s="13">
        <f t="shared" si="103"/>
        <v>127.76756316826715</v>
      </c>
      <c r="BG92" s="13">
        <f t="shared" si="82"/>
        <v>20379.984173517129</v>
      </c>
      <c r="BH92">
        <f t="shared" si="104"/>
        <v>354.21183176290191</v>
      </c>
      <c r="BI92" s="13">
        <f t="shared" si="83"/>
        <v>533.91624408933046</v>
      </c>
      <c r="BJ92" s="37">
        <f t="shared" si="84"/>
        <v>7.0828933962664289</v>
      </c>
      <c r="BK92" s="13">
        <f t="shared" si="85"/>
        <v>8414.1288406412787</v>
      </c>
      <c r="BL92">
        <f t="shared" si="105"/>
        <v>100.57321384783619</v>
      </c>
      <c r="BM92" s="13">
        <f t="shared" si="86"/>
        <v>10.271511508174452</v>
      </c>
      <c r="BN92" s="13">
        <f t="shared" si="106"/>
        <v>10.633566359525108</v>
      </c>
      <c r="BO92" s="13">
        <f t="shared" si="87"/>
        <v>20379.984173517129</v>
      </c>
      <c r="BP92">
        <f t="shared" si="107"/>
        <v>237.07783495415987</v>
      </c>
      <c r="BQ92" s="13">
        <f t="shared" si="88"/>
        <v>10.271511508174452</v>
      </c>
      <c r="BR92" s="37">
        <f t="shared" si="89"/>
        <v>159.78161370143422</v>
      </c>
      <c r="BS92" s="13">
        <f t="shared" si="90"/>
        <v>8414.1288406412787</v>
      </c>
      <c r="BT92">
        <f t="shared" si="108"/>
        <v>253.271934153004</v>
      </c>
      <c r="BU92" s="13">
        <f t="shared" si="91"/>
        <v>836.26927694937092</v>
      </c>
      <c r="BV92" s="13">
        <f t="shared" si="109"/>
        <v>163.3322866646929</v>
      </c>
      <c r="BW92" s="13">
        <f t="shared" si="92"/>
        <v>20379.984173517129</v>
      </c>
      <c r="BX92">
        <f t="shared" si="110"/>
        <v>389.77655525932767</v>
      </c>
      <c r="BY92" s="13">
        <f t="shared" si="93"/>
        <v>836.26927694937092</v>
      </c>
    </row>
    <row r="93" spans="29:77" x14ac:dyDescent="0.2">
      <c r="AC93">
        <v>91</v>
      </c>
      <c r="AD93" s="37">
        <f t="shared" si="64"/>
        <v>517.28773978707602</v>
      </c>
      <c r="AE93" s="13">
        <f t="shared" si="65"/>
        <v>14023.548067735466</v>
      </c>
      <c r="AF93">
        <f t="shared" si="111"/>
        <v>671.39266360834495</v>
      </c>
      <c r="AG93" s="13">
        <f t="shared" si="66"/>
        <v>1616.3024281585481</v>
      </c>
      <c r="AH93" s="13">
        <f t="shared" si="94"/>
        <v>519.87262970432835</v>
      </c>
      <c r="AI93" s="13">
        <f t="shared" si="67"/>
        <v>20379.984173517129</v>
      </c>
      <c r="AJ93">
        <f t="shared" si="95"/>
        <v>743.82849974297812</v>
      </c>
      <c r="AK93" s="13">
        <f t="shared" si="68"/>
        <v>1616.3024281585481</v>
      </c>
      <c r="AL93" s="37">
        <f t="shared" si="69"/>
        <v>1162.5450724080165</v>
      </c>
      <c r="AM93" s="13">
        <f t="shared" si="70"/>
        <v>16828.257681282557</v>
      </c>
      <c r="AN93">
        <f t="shared" si="96"/>
        <v>1347.4709809935391</v>
      </c>
      <c r="AO93" s="13">
        <f t="shared" si="71"/>
        <v>3457.7835760522935</v>
      </c>
      <c r="AP93" s="13">
        <f t="shared" si="97"/>
        <v>1164.6470708022655</v>
      </c>
      <c r="AQ93" s="13">
        <f t="shared" si="72"/>
        <v>20379.984173517129</v>
      </c>
      <c r="AR93" s="13">
        <f t="shared" si="98"/>
        <v>1388.6029408409154</v>
      </c>
      <c r="AS93" s="38">
        <f t="shared" si="73"/>
        <v>3457.7835760522935</v>
      </c>
      <c r="AT93" s="37">
        <f t="shared" si="74"/>
        <v>108.84359342095777</v>
      </c>
      <c r="AU93" s="13">
        <f t="shared" si="75"/>
        <v>5609.4192270941858</v>
      </c>
      <c r="AV93">
        <f t="shared" si="99"/>
        <v>170.4855629494653</v>
      </c>
      <c r="AW93" s="13">
        <f t="shared" si="76"/>
        <v>532.10518174559218</v>
      </c>
      <c r="AX93" s="13">
        <f t="shared" si="100"/>
        <v>112.87715790721964</v>
      </c>
      <c r="AY93" s="13">
        <f t="shared" si="77"/>
        <v>20379.984173517129</v>
      </c>
      <c r="AZ93">
        <f t="shared" si="101"/>
        <v>336.83302794586939</v>
      </c>
      <c r="BA93" s="13">
        <f t="shared" si="78"/>
        <v>532.10518174559218</v>
      </c>
      <c r="BB93" s="37">
        <f t="shared" si="79"/>
        <v>124.21689020500847</v>
      </c>
      <c r="BC93" s="13">
        <f t="shared" si="80"/>
        <v>8414.1288406412787</v>
      </c>
      <c r="BD93">
        <f t="shared" si="102"/>
        <v>216.67984449776978</v>
      </c>
      <c r="BE93" s="13">
        <f t="shared" si="81"/>
        <v>533.91624408933046</v>
      </c>
      <c r="BF93" s="13">
        <f t="shared" si="103"/>
        <v>127.76756316826715</v>
      </c>
      <c r="BG93" s="13">
        <f t="shared" si="82"/>
        <v>20379.984173517129</v>
      </c>
      <c r="BH93">
        <f t="shared" si="104"/>
        <v>351.72343320691692</v>
      </c>
      <c r="BI93" s="13">
        <f t="shared" si="83"/>
        <v>533.91624408933046</v>
      </c>
      <c r="BJ93" s="37">
        <f t="shared" si="84"/>
        <v>7.0828933962664289</v>
      </c>
      <c r="BK93" s="13">
        <f t="shared" si="85"/>
        <v>8414.1288406412787</v>
      </c>
      <c r="BL93">
        <f t="shared" si="105"/>
        <v>99.545847689027738</v>
      </c>
      <c r="BM93" s="13">
        <f t="shared" si="86"/>
        <v>10.271511508174452</v>
      </c>
      <c r="BN93" s="13">
        <f t="shared" si="106"/>
        <v>10.633566359525108</v>
      </c>
      <c r="BO93" s="13">
        <f t="shared" si="87"/>
        <v>20379.984173517129</v>
      </c>
      <c r="BP93">
        <f t="shared" si="107"/>
        <v>234.58943639817488</v>
      </c>
      <c r="BQ93" s="13">
        <f t="shared" si="88"/>
        <v>10.271511508174452</v>
      </c>
      <c r="BR93" s="37">
        <f t="shared" si="89"/>
        <v>159.78161370143422</v>
      </c>
      <c r="BS93" s="13">
        <f t="shared" si="90"/>
        <v>8414.1288406412787</v>
      </c>
      <c r="BT93">
        <f t="shared" si="108"/>
        <v>252.24456799419553</v>
      </c>
      <c r="BU93" s="13">
        <f t="shared" si="91"/>
        <v>836.26927694937092</v>
      </c>
      <c r="BV93" s="13">
        <f t="shared" si="109"/>
        <v>163.3322866646929</v>
      </c>
      <c r="BW93" s="13">
        <f t="shared" si="92"/>
        <v>20379.984173517129</v>
      </c>
      <c r="BX93">
        <f t="shared" si="110"/>
        <v>387.28815670334268</v>
      </c>
      <c r="BY93" s="13">
        <f t="shared" si="93"/>
        <v>836.26927694937092</v>
      </c>
    </row>
    <row r="94" spans="29:77" x14ac:dyDescent="0.2">
      <c r="AC94">
        <v>92</v>
      </c>
      <c r="AD94" s="37">
        <f t="shared" si="64"/>
        <v>517.28773978707602</v>
      </c>
      <c r="AE94" s="13">
        <f t="shared" si="65"/>
        <v>14023.548067735466</v>
      </c>
      <c r="AF94">
        <f t="shared" si="111"/>
        <v>669.71761008854844</v>
      </c>
      <c r="AG94" s="13">
        <f t="shared" si="66"/>
        <v>1616.3024281585481</v>
      </c>
      <c r="AH94" s="13">
        <f t="shared" si="94"/>
        <v>519.87262970432835</v>
      </c>
      <c r="AI94" s="13">
        <f t="shared" si="67"/>
        <v>20379.984173517129</v>
      </c>
      <c r="AJ94">
        <f t="shared" si="95"/>
        <v>741.39419680777542</v>
      </c>
      <c r="AK94" s="13">
        <f t="shared" si="68"/>
        <v>1616.3024281585481</v>
      </c>
      <c r="AL94" s="37">
        <f t="shared" si="69"/>
        <v>1162.5450724080165</v>
      </c>
      <c r="AM94" s="13">
        <f t="shared" si="70"/>
        <v>16828.257681282557</v>
      </c>
      <c r="AN94">
        <f t="shared" si="96"/>
        <v>1345.4609167697834</v>
      </c>
      <c r="AO94" s="13">
        <f t="shared" si="71"/>
        <v>3457.7835760522935</v>
      </c>
      <c r="AP94" s="13">
        <f t="shared" si="97"/>
        <v>1164.6470708022655</v>
      </c>
      <c r="AQ94" s="13">
        <f t="shared" si="72"/>
        <v>20379.984173517129</v>
      </c>
      <c r="AR94" s="13">
        <f t="shared" si="98"/>
        <v>1386.1686379057126</v>
      </c>
      <c r="AS94" s="38">
        <f t="shared" si="73"/>
        <v>3457.7835760522935</v>
      </c>
      <c r="AT94" s="37">
        <f t="shared" si="74"/>
        <v>108.84359342095777</v>
      </c>
      <c r="AU94" s="13">
        <f t="shared" si="75"/>
        <v>5609.4192270941858</v>
      </c>
      <c r="AV94">
        <f t="shared" si="99"/>
        <v>169.81554154154674</v>
      </c>
      <c r="AW94" s="13">
        <f t="shared" si="76"/>
        <v>532.10518174559218</v>
      </c>
      <c r="AX94" s="13">
        <f t="shared" si="100"/>
        <v>112.87715790721964</v>
      </c>
      <c r="AY94" s="13">
        <f t="shared" si="77"/>
        <v>20379.984173517129</v>
      </c>
      <c r="AZ94">
        <f t="shared" si="101"/>
        <v>334.39872501066668</v>
      </c>
      <c r="BA94" s="13">
        <f t="shared" si="78"/>
        <v>532.10518174559218</v>
      </c>
      <c r="BB94" s="37">
        <f t="shared" si="79"/>
        <v>124.21689020500847</v>
      </c>
      <c r="BC94" s="13">
        <f t="shared" si="80"/>
        <v>8414.1288406412787</v>
      </c>
      <c r="BD94">
        <f t="shared" si="102"/>
        <v>215.67481238589193</v>
      </c>
      <c r="BE94" s="13">
        <f t="shared" si="81"/>
        <v>533.91624408933046</v>
      </c>
      <c r="BF94" s="13">
        <f t="shared" si="103"/>
        <v>127.76756316826715</v>
      </c>
      <c r="BG94" s="13">
        <f t="shared" si="82"/>
        <v>20379.984173517129</v>
      </c>
      <c r="BH94">
        <f t="shared" si="104"/>
        <v>349.28913027171416</v>
      </c>
      <c r="BI94" s="13">
        <f t="shared" si="83"/>
        <v>533.91624408933046</v>
      </c>
      <c r="BJ94" s="37">
        <f t="shared" si="84"/>
        <v>7.0828933962664289</v>
      </c>
      <c r="BK94" s="13">
        <f t="shared" si="85"/>
        <v>8414.1288406412787</v>
      </c>
      <c r="BL94">
        <f t="shared" si="105"/>
        <v>98.540815577149885</v>
      </c>
      <c r="BM94" s="13">
        <f t="shared" si="86"/>
        <v>10.271511508174452</v>
      </c>
      <c r="BN94" s="13">
        <f t="shared" si="106"/>
        <v>10.633566359525108</v>
      </c>
      <c r="BO94" s="13">
        <f t="shared" si="87"/>
        <v>20379.984173517129</v>
      </c>
      <c r="BP94">
        <f t="shared" si="107"/>
        <v>232.15513346297215</v>
      </c>
      <c r="BQ94" s="13">
        <f t="shared" si="88"/>
        <v>10.271511508174452</v>
      </c>
      <c r="BR94" s="37">
        <f t="shared" si="89"/>
        <v>159.78161370143422</v>
      </c>
      <c r="BS94" s="13">
        <f t="shared" si="90"/>
        <v>8414.1288406412787</v>
      </c>
      <c r="BT94">
        <f t="shared" si="108"/>
        <v>251.23953588231768</v>
      </c>
      <c r="BU94" s="13">
        <f t="shared" si="91"/>
        <v>836.26927694937092</v>
      </c>
      <c r="BV94" s="13">
        <f t="shared" si="109"/>
        <v>163.3322866646929</v>
      </c>
      <c r="BW94" s="13">
        <f t="shared" si="92"/>
        <v>20379.984173517129</v>
      </c>
      <c r="BX94">
        <f t="shared" si="110"/>
        <v>384.85385376813997</v>
      </c>
      <c r="BY94" s="13">
        <f t="shared" si="93"/>
        <v>836.26927694937092</v>
      </c>
    </row>
    <row r="95" spans="29:77" x14ac:dyDescent="0.2">
      <c r="AC95">
        <v>93</v>
      </c>
      <c r="AD95" s="37">
        <f t="shared" si="64"/>
        <v>517.28773978707602</v>
      </c>
      <c r="AE95" s="13">
        <f t="shared" si="65"/>
        <v>14023.548067735466</v>
      </c>
      <c r="AF95">
        <f t="shared" si="111"/>
        <v>668.07857922509174</v>
      </c>
      <c r="AG95" s="13">
        <f t="shared" si="66"/>
        <v>1616.3024281585481</v>
      </c>
      <c r="AH95" s="13">
        <f t="shared" si="94"/>
        <v>519.87262970432835</v>
      </c>
      <c r="AI95" s="13">
        <f t="shared" si="67"/>
        <v>20379.984173517129</v>
      </c>
      <c r="AJ95">
        <f t="shared" si="95"/>
        <v>739.0122444733297</v>
      </c>
      <c r="AK95" s="13">
        <f t="shared" si="68"/>
        <v>1616.3024281585481</v>
      </c>
      <c r="AL95" s="37">
        <f t="shared" si="69"/>
        <v>1162.5450724080165</v>
      </c>
      <c r="AM95" s="13">
        <f t="shared" si="70"/>
        <v>16828.257681282557</v>
      </c>
      <c r="AN95">
        <f t="shared" si="96"/>
        <v>1343.4940797336353</v>
      </c>
      <c r="AO95" s="13">
        <f t="shared" si="71"/>
        <v>3457.7835760522935</v>
      </c>
      <c r="AP95" s="13">
        <f t="shared" si="97"/>
        <v>1164.6470708022655</v>
      </c>
      <c r="AQ95" s="13">
        <f t="shared" si="72"/>
        <v>20379.984173517129</v>
      </c>
      <c r="AR95" s="13">
        <f t="shared" si="98"/>
        <v>1383.7866855712668</v>
      </c>
      <c r="AS95" s="38">
        <f t="shared" si="73"/>
        <v>3457.7835760522935</v>
      </c>
      <c r="AT95" s="37">
        <f t="shared" si="74"/>
        <v>108.84359342095777</v>
      </c>
      <c r="AU95" s="13">
        <f t="shared" si="75"/>
        <v>5609.4192270941858</v>
      </c>
      <c r="AV95">
        <f t="shared" si="99"/>
        <v>169.15992919616406</v>
      </c>
      <c r="AW95" s="13">
        <f t="shared" si="76"/>
        <v>532.10518174559218</v>
      </c>
      <c r="AX95" s="13">
        <f t="shared" si="100"/>
        <v>112.87715790721964</v>
      </c>
      <c r="AY95" s="13">
        <f t="shared" si="77"/>
        <v>20379.984173517129</v>
      </c>
      <c r="AZ95">
        <f t="shared" si="101"/>
        <v>332.01677267622102</v>
      </c>
      <c r="BA95" s="13">
        <f t="shared" si="78"/>
        <v>532.10518174559218</v>
      </c>
      <c r="BB95" s="37">
        <f t="shared" si="79"/>
        <v>124.21689020500847</v>
      </c>
      <c r="BC95" s="13">
        <f t="shared" si="80"/>
        <v>8414.1288406412787</v>
      </c>
      <c r="BD95">
        <f t="shared" si="102"/>
        <v>214.69139386781791</v>
      </c>
      <c r="BE95" s="13">
        <f t="shared" si="81"/>
        <v>533.91624408933046</v>
      </c>
      <c r="BF95" s="13">
        <f t="shared" si="103"/>
        <v>127.76756316826715</v>
      </c>
      <c r="BG95" s="13">
        <f t="shared" si="82"/>
        <v>20379.984173517129</v>
      </c>
      <c r="BH95">
        <f t="shared" si="104"/>
        <v>346.90717793726856</v>
      </c>
      <c r="BI95" s="13">
        <f t="shared" si="83"/>
        <v>533.91624408933046</v>
      </c>
      <c r="BJ95" s="37">
        <f t="shared" si="84"/>
        <v>7.0828933962664289</v>
      </c>
      <c r="BK95" s="13">
        <f t="shared" si="85"/>
        <v>8414.1288406412787</v>
      </c>
      <c r="BL95">
        <f t="shared" si="105"/>
        <v>97.557397059075882</v>
      </c>
      <c r="BM95" s="13">
        <f t="shared" si="86"/>
        <v>10.271511508174452</v>
      </c>
      <c r="BN95" s="13">
        <f t="shared" si="106"/>
        <v>10.633566359525108</v>
      </c>
      <c r="BO95" s="13">
        <f t="shared" si="87"/>
        <v>20379.984173517129</v>
      </c>
      <c r="BP95">
        <f t="shared" si="107"/>
        <v>229.77318112852649</v>
      </c>
      <c r="BQ95" s="13">
        <f t="shared" si="88"/>
        <v>10.271511508174452</v>
      </c>
      <c r="BR95" s="37">
        <f t="shared" si="89"/>
        <v>159.78161370143422</v>
      </c>
      <c r="BS95" s="13">
        <f t="shared" si="90"/>
        <v>8414.1288406412787</v>
      </c>
      <c r="BT95">
        <f t="shared" si="108"/>
        <v>250.25611736424366</v>
      </c>
      <c r="BU95" s="13">
        <f t="shared" si="91"/>
        <v>836.26927694937092</v>
      </c>
      <c r="BV95" s="13">
        <f t="shared" si="109"/>
        <v>163.3322866646929</v>
      </c>
      <c r="BW95" s="13">
        <f t="shared" si="92"/>
        <v>20379.984173517129</v>
      </c>
      <c r="BX95">
        <f t="shared" si="110"/>
        <v>382.47190143369426</v>
      </c>
      <c r="BY95" s="13">
        <f t="shared" si="93"/>
        <v>836.26927694937092</v>
      </c>
    </row>
    <row r="96" spans="29:77" x14ac:dyDescent="0.2">
      <c r="AC96">
        <v>94</v>
      </c>
      <c r="AD96" s="37">
        <f t="shared" si="64"/>
        <v>517.28773978707602</v>
      </c>
      <c r="AE96" s="13">
        <f t="shared" si="65"/>
        <v>14023.548067735466</v>
      </c>
      <c r="AF96">
        <f t="shared" si="111"/>
        <v>666.47442135872996</v>
      </c>
      <c r="AG96" s="13">
        <f t="shared" si="66"/>
        <v>1616.3024281585481</v>
      </c>
      <c r="AH96" s="13">
        <f t="shared" si="94"/>
        <v>519.87262970432835</v>
      </c>
      <c r="AI96" s="13">
        <f t="shared" si="67"/>
        <v>20379.984173517129</v>
      </c>
      <c r="AJ96">
        <f t="shared" si="95"/>
        <v>736.6809719757872</v>
      </c>
      <c r="AK96" s="13">
        <f t="shared" si="68"/>
        <v>1616.3024281585481</v>
      </c>
      <c r="AL96" s="37">
        <f t="shared" si="69"/>
        <v>1162.5450724080165</v>
      </c>
      <c r="AM96" s="13">
        <f t="shared" si="70"/>
        <v>16828.257681282557</v>
      </c>
      <c r="AN96">
        <f t="shared" si="96"/>
        <v>1341.5690902940012</v>
      </c>
      <c r="AO96" s="13">
        <f t="shared" si="71"/>
        <v>3457.7835760522935</v>
      </c>
      <c r="AP96" s="13">
        <f t="shared" si="97"/>
        <v>1164.6470708022655</v>
      </c>
      <c r="AQ96" s="13">
        <f t="shared" si="72"/>
        <v>20379.984173517129</v>
      </c>
      <c r="AR96" s="13">
        <f t="shared" si="98"/>
        <v>1381.4554130737242</v>
      </c>
      <c r="AS96" s="38">
        <f t="shared" si="73"/>
        <v>3457.7835760522935</v>
      </c>
      <c r="AT96" s="37">
        <f t="shared" si="74"/>
        <v>108.84359342095777</v>
      </c>
      <c r="AU96" s="13">
        <f t="shared" si="75"/>
        <v>5609.4192270941858</v>
      </c>
      <c r="AV96">
        <f t="shared" si="99"/>
        <v>168.51826604961934</v>
      </c>
      <c r="AW96" s="13">
        <f t="shared" si="76"/>
        <v>532.10518174559218</v>
      </c>
      <c r="AX96" s="13">
        <f t="shared" si="100"/>
        <v>112.87715790721964</v>
      </c>
      <c r="AY96" s="13">
        <f t="shared" si="77"/>
        <v>20379.984173517129</v>
      </c>
      <c r="AZ96">
        <f t="shared" si="101"/>
        <v>329.68550017867847</v>
      </c>
      <c r="BA96" s="13">
        <f t="shared" si="78"/>
        <v>532.10518174559218</v>
      </c>
      <c r="BB96" s="37">
        <f t="shared" si="79"/>
        <v>124.21689020500847</v>
      </c>
      <c r="BC96" s="13">
        <f t="shared" si="80"/>
        <v>8414.1288406412787</v>
      </c>
      <c r="BD96">
        <f t="shared" si="102"/>
        <v>213.72889914800078</v>
      </c>
      <c r="BE96" s="13">
        <f t="shared" si="81"/>
        <v>533.91624408933046</v>
      </c>
      <c r="BF96" s="13">
        <f t="shared" si="103"/>
        <v>127.76756316826715</v>
      </c>
      <c r="BG96" s="13">
        <f t="shared" si="82"/>
        <v>20379.984173517129</v>
      </c>
      <c r="BH96">
        <f t="shared" si="104"/>
        <v>344.57590543972594</v>
      </c>
      <c r="BI96" s="13">
        <f t="shared" si="83"/>
        <v>533.91624408933046</v>
      </c>
      <c r="BJ96" s="37">
        <f t="shared" si="84"/>
        <v>7.0828933962664289</v>
      </c>
      <c r="BK96" s="13">
        <f t="shared" si="85"/>
        <v>8414.1288406412787</v>
      </c>
      <c r="BL96">
        <f t="shared" si="105"/>
        <v>96.594902339258752</v>
      </c>
      <c r="BM96" s="13">
        <f t="shared" si="86"/>
        <v>10.271511508174452</v>
      </c>
      <c r="BN96" s="13">
        <f t="shared" si="106"/>
        <v>10.633566359525108</v>
      </c>
      <c r="BO96" s="13">
        <f t="shared" si="87"/>
        <v>20379.984173517129</v>
      </c>
      <c r="BP96">
        <f t="shared" si="107"/>
        <v>227.44190863098393</v>
      </c>
      <c r="BQ96" s="13">
        <f t="shared" si="88"/>
        <v>10.271511508174452</v>
      </c>
      <c r="BR96" s="37">
        <f t="shared" si="89"/>
        <v>159.78161370143422</v>
      </c>
      <c r="BS96" s="13">
        <f t="shared" si="90"/>
        <v>8414.1288406412787</v>
      </c>
      <c r="BT96">
        <f t="shared" si="108"/>
        <v>249.29362264442653</v>
      </c>
      <c r="BU96" s="13">
        <f t="shared" si="91"/>
        <v>836.26927694937092</v>
      </c>
      <c r="BV96" s="13">
        <f t="shared" si="109"/>
        <v>163.3322866646929</v>
      </c>
      <c r="BW96" s="13">
        <f t="shared" si="92"/>
        <v>20379.984173517129</v>
      </c>
      <c r="BX96">
        <f t="shared" si="110"/>
        <v>380.14062893615176</v>
      </c>
      <c r="BY96" s="13">
        <f t="shared" si="93"/>
        <v>836.26927694937092</v>
      </c>
    </row>
    <row r="97" spans="29:77" x14ac:dyDescent="0.2">
      <c r="AC97">
        <v>95</v>
      </c>
      <c r="AD97" s="37">
        <f t="shared" si="64"/>
        <v>517.28773978707602</v>
      </c>
      <c r="AE97" s="13">
        <f t="shared" si="65"/>
        <v>14023.548067735466</v>
      </c>
      <c r="AF97">
        <f t="shared" si="111"/>
        <v>664.90403523692305</v>
      </c>
      <c r="AG97" s="13">
        <f t="shared" si="66"/>
        <v>1616.3024281585481</v>
      </c>
      <c r="AH97" s="13">
        <f t="shared" si="94"/>
        <v>519.87262970432835</v>
      </c>
      <c r="AI97" s="13">
        <f t="shared" si="67"/>
        <v>20379.984173517129</v>
      </c>
      <c r="AJ97">
        <f t="shared" si="95"/>
        <v>734.39877889924549</v>
      </c>
      <c r="AK97" s="13">
        <f t="shared" si="68"/>
        <v>1616.3024281585481</v>
      </c>
      <c r="AL97" s="37">
        <f t="shared" si="69"/>
        <v>1162.5450724080165</v>
      </c>
      <c r="AM97" s="13">
        <f t="shared" si="70"/>
        <v>16828.257681282557</v>
      </c>
      <c r="AN97">
        <f t="shared" si="96"/>
        <v>1339.6846269478328</v>
      </c>
      <c r="AO97" s="13">
        <f t="shared" si="71"/>
        <v>3457.7835760522935</v>
      </c>
      <c r="AP97" s="13">
        <f t="shared" si="97"/>
        <v>1164.6470708022655</v>
      </c>
      <c r="AQ97" s="13">
        <f t="shared" si="72"/>
        <v>20379.984173517129</v>
      </c>
      <c r="AR97" s="13">
        <f t="shared" si="98"/>
        <v>1379.1732199971825</v>
      </c>
      <c r="AS97" s="38">
        <f t="shared" si="73"/>
        <v>3457.7835760522935</v>
      </c>
      <c r="AT97" s="37">
        <f t="shared" si="74"/>
        <v>108.84359342095777</v>
      </c>
      <c r="AU97" s="13">
        <f t="shared" si="75"/>
        <v>5609.4192270941858</v>
      </c>
      <c r="AV97">
        <f t="shared" si="99"/>
        <v>167.89011160089657</v>
      </c>
      <c r="AW97" s="13">
        <f t="shared" si="76"/>
        <v>532.10518174559218</v>
      </c>
      <c r="AX97" s="13">
        <f t="shared" si="100"/>
        <v>112.87715790721964</v>
      </c>
      <c r="AY97" s="13">
        <f t="shared" si="77"/>
        <v>20379.984173517129</v>
      </c>
      <c r="AZ97">
        <f t="shared" si="101"/>
        <v>327.40330710213675</v>
      </c>
      <c r="BA97" s="13">
        <f t="shared" si="78"/>
        <v>532.10518174559218</v>
      </c>
      <c r="BB97" s="37">
        <f t="shared" si="79"/>
        <v>124.21689020500847</v>
      </c>
      <c r="BC97" s="13">
        <f t="shared" si="80"/>
        <v>8414.1288406412787</v>
      </c>
      <c r="BD97">
        <f t="shared" si="102"/>
        <v>212.78666747491667</v>
      </c>
      <c r="BE97" s="13">
        <f t="shared" si="81"/>
        <v>533.91624408933046</v>
      </c>
      <c r="BF97" s="13">
        <f t="shared" si="103"/>
        <v>127.76756316826715</v>
      </c>
      <c r="BG97" s="13">
        <f t="shared" si="82"/>
        <v>20379.984173517129</v>
      </c>
      <c r="BH97">
        <f t="shared" si="104"/>
        <v>342.29371236318428</v>
      </c>
      <c r="BI97" s="13">
        <f t="shared" si="83"/>
        <v>533.91624408933046</v>
      </c>
      <c r="BJ97" s="37">
        <f t="shared" si="84"/>
        <v>7.0828933962664289</v>
      </c>
      <c r="BK97" s="13">
        <f t="shared" si="85"/>
        <v>8414.1288406412787</v>
      </c>
      <c r="BL97">
        <f t="shared" si="105"/>
        <v>95.652670666174629</v>
      </c>
      <c r="BM97" s="13">
        <f t="shared" si="86"/>
        <v>10.271511508174452</v>
      </c>
      <c r="BN97" s="13">
        <f t="shared" si="106"/>
        <v>10.633566359525108</v>
      </c>
      <c r="BO97" s="13">
        <f t="shared" si="87"/>
        <v>20379.984173517129</v>
      </c>
      <c r="BP97">
        <f t="shared" si="107"/>
        <v>225.15971555444224</v>
      </c>
      <c r="BQ97" s="13">
        <f t="shared" si="88"/>
        <v>10.271511508174452</v>
      </c>
      <c r="BR97" s="37">
        <f t="shared" si="89"/>
        <v>159.78161370143422</v>
      </c>
      <c r="BS97" s="13">
        <f t="shared" si="90"/>
        <v>8414.1288406412787</v>
      </c>
      <c r="BT97">
        <f t="shared" si="108"/>
        <v>248.35139097134243</v>
      </c>
      <c r="BU97" s="13">
        <f t="shared" si="91"/>
        <v>836.26927694937092</v>
      </c>
      <c r="BV97" s="13">
        <f t="shared" si="109"/>
        <v>163.3322866646929</v>
      </c>
      <c r="BW97" s="13">
        <f t="shared" si="92"/>
        <v>20379.984173517129</v>
      </c>
      <c r="BX97">
        <f t="shared" si="110"/>
        <v>377.85843585961004</v>
      </c>
      <c r="BY97" s="13">
        <f t="shared" si="93"/>
        <v>836.26927694937092</v>
      </c>
    </row>
    <row r="98" spans="29:77" x14ac:dyDescent="0.2">
      <c r="AC98">
        <v>96</v>
      </c>
      <c r="AD98" s="37">
        <f t="shared" si="64"/>
        <v>517.28773978707602</v>
      </c>
      <c r="AE98" s="13">
        <f t="shared" si="65"/>
        <v>14023.548067735466</v>
      </c>
      <c r="AF98">
        <f t="shared" si="111"/>
        <v>663.36636549265381</v>
      </c>
      <c r="AG98" s="13">
        <f t="shared" si="66"/>
        <v>1616.3024281585481</v>
      </c>
      <c r="AH98" s="13">
        <f t="shared" si="94"/>
        <v>519.87262970432835</v>
      </c>
      <c r="AI98" s="13">
        <f t="shared" si="67"/>
        <v>20379.984173517129</v>
      </c>
      <c r="AJ98">
        <f t="shared" si="95"/>
        <v>732.16413151179847</v>
      </c>
      <c r="AK98" s="13">
        <f t="shared" si="68"/>
        <v>1616.3024281585481</v>
      </c>
      <c r="AL98" s="37">
        <f t="shared" si="69"/>
        <v>1162.5450724080165</v>
      </c>
      <c r="AM98" s="13">
        <f t="shared" si="70"/>
        <v>16828.257681282557</v>
      </c>
      <c r="AN98">
        <f t="shared" si="96"/>
        <v>1337.8394232547098</v>
      </c>
      <c r="AO98" s="13">
        <f t="shared" si="71"/>
        <v>3457.7835760522935</v>
      </c>
      <c r="AP98" s="13">
        <f t="shared" si="97"/>
        <v>1164.6470708022655</v>
      </c>
      <c r="AQ98" s="13">
        <f t="shared" si="72"/>
        <v>20379.984173517129</v>
      </c>
      <c r="AR98" s="13">
        <f t="shared" si="98"/>
        <v>1376.9385726097355</v>
      </c>
      <c r="AS98" s="38">
        <f t="shared" si="73"/>
        <v>3457.7835760522935</v>
      </c>
      <c r="AT98" s="37">
        <f t="shared" si="74"/>
        <v>108.84359342095777</v>
      </c>
      <c r="AU98" s="13">
        <f t="shared" si="75"/>
        <v>5609.4192270941858</v>
      </c>
      <c r="AV98">
        <f t="shared" si="99"/>
        <v>167.27504370318889</v>
      </c>
      <c r="AW98" s="13">
        <f t="shared" si="76"/>
        <v>532.10518174559218</v>
      </c>
      <c r="AX98" s="13">
        <f t="shared" si="100"/>
        <v>112.87715790721964</v>
      </c>
      <c r="AY98" s="13">
        <f t="shared" si="77"/>
        <v>20379.984173517129</v>
      </c>
      <c r="AZ98">
        <f t="shared" si="101"/>
        <v>325.16865971468974</v>
      </c>
      <c r="BA98" s="13">
        <f t="shared" si="78"/>
        <v>532.10518174559218</v>
      </c>
      <c r="BB98" s="37">
        <f t="shared" si="79"/>
        <v>124.21689020500847</v>
      </c>
      <c r="BC98" s="13">
        <f t="shared" si="80"/>
        <v>8414.1288406412787</v>
      </c>
      <c r="BD98">
        <f t="shared" si="102"/>
        <v>211.86406562835512</v>
      </c>
      <c r="BE98" s="13">
        <f t="shared" si="81"/>
        <v>533.91624408933046</v>
      </c>
      <c r="BF98" s="13">
        <f t="shared" si="103"/>
        <v>127.76756316826715</v>
      </c>
      <c r="BG98" s="13">
        <f t="shared" si="82"/>
        <v>20379.984173517129</v>
      </c>
      <c r="BH98">
        <f t="shared" si="104"/>
        <v>340.05906497573721</v>
      </c>
      <c r="BI98" s="13">
        <f t="shared" si="83"/>
        <v>533.91624408933046</v>
      </c>
      <c r="BJ98" s="37">
        <f t="shared" si="84"/>
        <v>7.0828933962664289</v>
      </c>
      <c r="BK98" s="13">
        <f t="shared" si="85"/>
        <v>8414.1288406412787</v>
      </c>
      <c r="BL98">
        <f t="shared" si="105"/>
        <v>94.730068819613081</v>
      </c>
      <c r="BM98" s="13">
        <f t="shared" si="86"/>
        <v>10.271511508174452</v>
      </c>
      <c r="BN98" s="13">
        <f t="shared" si="106"/>
        <v>10.633566359525108</v>
      </c>
      <c r="BO98" s="13">
        <f t="shared" si="87"/>
        <v>20379.984173517129</v>
      </c>
      <c r="BP98">
        <f t="shared" si="107"/>
        <v>222.9250681669952</v>
      </c>
      <c r="BQ98" s="13">
        <f t="shared" si="88"/>
        <v>10.271511508174452</v>
      </c>
      <c r="BR98" s="37">
        <f t="shared" si="89"/>
        <v>159.78161370143422</v>
      </c>
      <c r="BS98" s="13">
        <f t="shared" si="90"/>
        <v>8414.1288406412787</v>
      </c>
      <c r="BT98">
        <f t="shared" si="108"/>
        <v>247.42878912478088</v>
      </c>
      <c r="BU98" s="13">
        <f t="shared" si="91"/>
        <v>836.26927694937092</v>
      </c>
      <c r="BV98" s="13">
        <f t="shared" si="109"/>
        <v>163.3322866646929</v>
      </c>
      <c r="BW98" s="13">
        <f t="shared" si="92"/>
        <v>20379.984173517129</v>
      </c>
      <c r="BX98">
        <f t="shared" si="110"/>
        <v>375.62378847216303</v>
      </c>
      <c r="BY98" s="13">
        <f t="shared" si="93"/>
        <v>836.26927694937092</v>
      </c>
    </row>
    <row r="99" spans="29:77" x14ac:dyDescent="0.2">
      <c r="AC99">
        <v>97</v>
      </c>
      <c r="AD99" s="37">
        <f t="shared" si="64"/>
        <v>517.28773978707602</v>
      </c>
      <c r="AE99" s="13">
        <f t="shared" si="65"/>
        <v>14023.548067735466</v>
      </c>
      <c r="AF99">
        <f t="shared" si="111"/>
        <v>661.86040027919421</v>
      </c>
      <c r="AG99" s="13">
        <f t="shared" si="66"/>
        <v>1616.3024281585481</v>
      </c>
      <c r="AH99" s="13">
        <f t="shared" si="94"/>
        <v>519.87262970432835</v>
      </c>
      <c r="AI99" s="13">
        <f t="shared" si="67"/>
        <v>20379.984173517129</v>
      </c>
      <c r="AJ99">
        <f t="shared" si="95"/>
        <v>729.97555932821626</v>
      </c>
      <c r="AK99" s="13">
        <f t="shared" si="68"/>
        <v>1616.3024281585481</v>
      </c>
      <c r="AL99" s="37">
        <f t="shared" si="69"/>
        <v>1162.5450724080165</v>
      </c>
      <c r="AM99" s="13">
        <f t="shared" si="70"/>
        <v>16828.257681282557</v>
      </c>
      <c r="AN99">
        <f t="shared" si="96"/>
        <v>1336.0322649985583</v>
      </c>
      <c r="AO99" s="13">
        <f t="shared" si="71"/>
        <v>3457.7835760522935</v>
      </c>
      <c r="AP99" s="13">
        <f t="shared" si="97"/>
        <v>1164.6470708022655</v>
      </c>
      <c r="AQ99" s="13">
        <f t="shared" si="72"/>
        <v>20379.984173517129</v>
      </c>
      <c r="AR99" s="13">
        <f t="shared" si="98"/>
        <v>1374.7500004261533</v>
      </c>
      <c r="AS99" s="38">
        <f t="shared" si="73"/>
        <v>3457.7835760522935</v>
      </c>
      <c r="AT99" s="37">
        <f t="shared" si="74"/>
        <v>108.84359342095777</v>
      </c>
      <c r="AU99" s="13">
        <f t="shared" si="75"/>
        <v>5609.4192270941858</v>
      </c>
      <c r="AV99">
        <f t="shared" si="99"/>
        <v>166.67265761780504</v>
      </c>
      <c r="AW99" s="13">
        <f t="shared" si="76"/>
        <v>532.10518174559218</v>
      </c>
      <c r="AX99" s="13">
        <f t="shared" si="100"/>
        <v>112.87715790721964</v>
      </c>
      <c r="AY99" s="13">
        <f t="shared" si="77"/>
        <v>20379.984173517129</v>
      </c>
      <c r="AZ99">
        <f t="shared" si="101"/>
        <v>322.98008753110753</v>
      </c>
      <c r="BA99" s="13">
        <f t="shared" si="78"/>
        <v>532.10518174559218</v>
      </c>
      <c r="BB99" s="37">
        <f t="shared" si="79"/>
        <v>124.21689020500847</v>
      </c>
      <c r="BC99" s="13">
        <f t="shared" si="80"/>
        <v>8414.1288406412787</v>
      </c>
      <c r="BD99">
        <f t="shared" si="102"/>
        <v>210.96048650027939</v>
      </c>
      <c r="BE99" s="13">
        <f t="shared" si="81"/>
        <v>533.91624408933046</v>
      </c>
      <c r="BF99" s="13">
        <f t="shared" si="103"/>
        <v>127.76756316826715</v>
      </c>
      <c r="BG99" s="13">
        <f t="shared" si="82"/>
        <v>20379.984173517129</v>
      </c>
      <c r="BH99">
        <f t="shared" si="104"/>
        <v>337.87049279215506</v>
      </c>
      <c r="BI99" s="13">
        <f t="shared" si="83"/>
        <v>533.91624408933046</v>
      </c>
      <c r="BJ99" s="37">
        <f t="shared" si="84"/>
        <v>7.0828933962664289</v>
      </c>
      <c r="BK99" s="13">
        <f t="shared" si="85"/>
        <v>8414.1288406412787</v>
      </c>
      <c r="BL99">
        <f t="shared" si="105"/>
        <v>93.826489691537347</v>
      </c>
      <c r="BM99" s="13">
        <f t="shared" si="86"/>
        <v>10.271511508174452</v>
      </c>
      <c r="BN99" s="13">
        <f t="shared" si="106"/>
        <v>10.633566359525108</v>
      </c>
      <c r="BO99" s="13">
        <f t="shared" si="87"/>
        <v>20379.984173517129</v>
      </c>
      <c r="BP99">
        <f t="shared" si="107"/>
        <v>220.73649598341302</v>
      </c>
      <c r="BQ99" s="13">
        <f t="shared" si="88"/>
        <v>10.271511508174452</v>
      </c>
      <c r="BR99" s="37">
        <f t="shared" si="89"/>
        <v>159.78161370143422</v>
      </c>
      <c r="BS99" s="13">
        <f t="shared" si="90"/>
        <v>8414.1288406412787</v>
      </c>
      <c r="BT99">
        <f t="shared" si="108"/>
        <v>246.52520999670514</v>
      </c>
      <c r="BU99" s="13">
        <f t="shared" si="91"/>
        <v>836.26927694937092</v>
      </c>
      <c r="BV99" s="13">
        <f t="shared" si="109"/>
        <v>163.3322866646929</v>
      </c>
      <c r="BW99" s="13">
        <f t="shared" si="92"/>
        <v>20379.984173517129</v>
      </c>
      <c r="BX99">
        <f t="shared" si="110"/>
        <v>373.43521628858082</v>
      </c>
      <c r="BY99" s="13">
        <f t="shared" si="93"/>
        <v>836.26927694937092</v>
      </c>
    </row>
    <row r="100" spans="29:77" x14ac:dyDescent="0.2">
      <c r="AC100">
        <v>98</v>
      </c>
      <c r="AD100" s="37">
        <f t="shared" si="64"/>
        <v>517.28773978707602</v>
      </c>
      <c r="AE100" s="13">
        <f t="shared" si="65"/>
        <v>14023.548067735466</v>
      </c>
      <c r="AF100">
        <f t="shared" si="111"/>
        <v>660.38516904968287</v>
      </c>
      <c r="AG100" s="13">
        <f t="shared" si="66"/>
        <v>1616.3024281585481</v>
      </c>
      <c r="AH100" s="13">
        <f t="shared" si="94"/>
        <v>519.87262970432835</v>
      </c>
      <c r="AI100" s="13">
        <f t="shared" si="67"/>
        <v>20379.984173517129</v>
      </c>
      <c r="AJ100">
        <f t="shared" si="95"/>
        <v>727.83165188307453</v>
      </c>
      <c r="AK100" s="13">
        <f t="shared" si="68"/>
        <v>1616.3024281585481</v>
      </c>
      <c r="AL100" s="37">
        <f t="shared" si="69"/>
        <v>1162.5450724080165</v>
      </c>
      <c r="AM100" s="13">
        <f t="shared" si="70"/>
        <v>16828.257681282557</v>
      </c>
      <c r="AN100">
        <f t="shared" si="96"/>
        <v>1334.2619875231446</v>
      </c>
      <c r="AO100" s="13">
        <f t="shared" si="71"/>
        <v>3457.7835760522935</v>
      </c>
      <c r="AP100" s="13">
        <f t="shared" si="97"/>
        <v>1164.6470708022655</v>
      </c>
      <c r="AQ100" s="13">
        <f t="shared" si="72"/>
        <v>20379.984173517129</v>
      </c>
      <c r="AR100" s="13">
        <f t="shared" si="98"/>
        <v>1372.6060929810117</v>
      </c>
      <c r="AS100" s="38">
        <f t="shared" si="73"/>
        <v>3457.7835760522935</v>
      </c>
      <c r="AT100" s="37">
        <f t="shared" si="74"/>
        <v>108.84359342095777</v>
      </c>
      <c r="AU100" s="13">
        <f t="shared" si="75"/>
        <v>5609.4192270941858</v>
      </c>
      <c r="AV100">
        <f t="shared" si="99"/>
        <v>166.08256512600047</v>
      </c>
      <c r="AW100" s="13">
        <f t="shared" si="76"/>
        <v>532.10518174559218</v>
      </c>
      <c r="AX100" s="13">
        <f t="shared" si="100"/>
        <v>112.87715790721964</v>
      </c>
      <c r="AY100" s="13">
        <f t="shared" si="77"/>
        <v>20379.984173517129</v>
      </c>
      <c r="AZ100">
        <f t="shared" si="101"/>
        <v>320.83618008596585</v>
      </c>
      <c r="BA100" s="13">
        <f t="shared" si="78"/>
        <v>532.10518174559218</v>
      </c>
      <c r="BB100" s="37">
        <f t="shared" si="79"/>
        <v>124.21689020500847</v>
      </c>
      <c r="BC100" s="13">
        <f t="shared" si="80"/>
        <v>8414.1288406412787</v>
      </c>
      <c r="BD100">
        <f t="shared" si="102"/>
        <v>210.07534776257253</v>
      </c>
      <c r="BE100" s="13">
        <f t="shared" si="81"/>
        <v>533.91624408933046</v>
      </c>
      <c r="BF100" s="13">
        <f t="shared" si="103"/>
        <v>127.76756316826715</v>
      </c>
      <c r="BG100" s="13">
        <f t="shared" si="82"/>
        <v>20379.984173517129</v>
      </c>
      <c r="BH100">
        <f t="shared" si="104"/>
        <v>335.72658534701338</v>
      </c>
      <c r="BI100" s="13">
        <f t="shared" si="83"/>
        <v>533.91624408933046</v>
      </c>
      <c r="BJ100" s="37">
        <f t="shared" si="84"/>
        <v>7.0828933962664289</v>
      </c>
      <c r="BK100" s="13">
        <f t="shared" si="85"/>
        <v>8414.1288406412787</v>
      </c>
      <c r="BL100">
        <f t="shared" si="105"/>
        <v>92.941350953830494</v>
      </c>
      <c r="BM100" s="13">
        <f t="shared" si="86"/>
        <v>10.271511508174452</v>
      </c>
      <c r="BN100" s="13">
        <f t="shared" si="106"/>
        <v>10.633566359525108</v>
      </c>
      <c r="BO100" s="13">
        <f t="shared" si="87"/>
        <v>20379.984173517129</v>
      </c>
      <c r="BP100">
        <f t="shared" si="107"/>
        <v>218.59258853827131</v>
      </c>
      <c r="BQ100" s="13">
        <f t="shared" si="88"/>
        <v>10.271511508174452</v>
      </c>
      <c r="BR100" s="37">
        <f t="shared" si="89"/>
        <v>159.78161370143422</v>
      </c>
      <c r="BS100" s="13">
        <f t="shared" si="90"/>
        <v>8414.1288406412787</v>
      </c>
      <c r="BT100">
        <f t="shared" si="108"/>
        <v>245.64007125899829</v>
      </c>
      <c r="BU100" s="13">
        <f t="shared" si="91"/>
        <v>836.26927694937092</v>
      </c>
      <c r="BV100" s="13">
        <f t="shared" si="109"/>
        <v>163.3322866646929</v>
      </c>
      <c r="BW100" s="13">
        <f t="shared" si="92"/>
        <v>20379.984173517129</v>
      </c>
      <c r="BX100">
        <f t="shared" si="110"/>
        <v>371.29130884343908</v>
      </c>
      <c r="BY100" s="13">
        <f t="shared" si="93"/>
        <v>836.26927694937092</v>
      </c>
    </row>
    <row r="101" spans="29:77" x14ac:dyDescent="0.2">
      <c r="AC101">
        <v>99</v>
      </c>
      <c r="AD101" s="37">
        <f t="shared" si="64"/>
        <v>517.28773978707602</v>
      </c>
      <c r="AE101" s="13">
        <f t="shared" si="65"/>
        <v>14023.548067735466</v>
      </c>
      <c r="AF101">
        <f t="shared" si="111"/>
        <v>658.93974047127267</v>
      </c>
      <c r="AG101" s="13">
        <f t="shared" si="66"/>
        <v>1616.3024281585481</v>
      </c>
      <c r="AH101" s="13">
        <f t="shared" si="94"/>
        <v>519.87262970432835</v>
      </c>
      <c r="AI101" s="13">
        <f t="shared" si="67"/>
        <v>20379.984173517129</v>
      </c>
      <c r="AJ101">
        <f t="shared" si="95"/>
        <v>725.73105569945085</v>
      </c>
      <c r="AK101" s="13">
        <f t="shared" si="68"/>
        <v>1616.3024281585481</v>
      </c>
      <c r="AL101" s="37">
        <f t="shared" si="69"/>
        <v>1162.5450724080165</v>
      </c>
      <c r="AM101" s="13">
        <f t="shared" si="70"/>
        <v>16828.257681282557</v>
      </c>
      <c r="AN101">
        <f t="shared" si="96"/>
        <v>1332.5274732290525</v>
      </c>
      <c r="AO101" s="13">
        <f t="shared" si="71"/>
        <v>3457.7835760522935</v>
      </c>
      <c r="AP101" s="13">
        <f t="shared" si="97"/>
        <v>1164.6470708022655</v>
      </c>
      <c r="AQ101" s="13">
        <f t="shared" si="72"/>
        <v>20379.984173517129</v>
      </c>
      <c r="AR101" s="13">
        <f t="shared" si="98"/>
        <v>1370.5054967973879</v>
      </c>
      <c r="AS101" s="38">
        <f t="shared" si="73"/>
        <v>3457.7835760522935</v>
      </c>
      <c r="AT101" s="37">
        <f t="shared" si="74"/>
        <v>108.84359342095777</v>
      </c>
      <c r="AU101" s="13">
        <f t="shared" si="75"/>
        <v>5609.4192270941858</v>
      </c>
      <c r="AV101">
        <f t="shared" si="99"/>
        <v>165.50439369463641</v>
      </c>
      <c r="AW101" s="13">
        <f t="shared" si="76"/>
        <v>532.10518174559218</v>
      </c>
      <c r="AX101" s="13">
        <f t="shared" si="100"/>
        <v>112.87715790721964</v>
      </c>
      <c r="AY101" s="13">
        <f t="shared" si="77"/>
        <v>20379.984173517129</v>
      </c>
      <c r="AZ101">
        <f t="shared" si="101"/>
        <v>318.73558390234211</v>
      </c>
      <c r="BA101" s="13">
        <f t="shared" si="78"/>
        <v>532.10518174559218</v>
      </c>
      <c r="BB101" s="37">
        <f t="shared" si="79"/>
        <v>124.21689020500847</v>
      </c>
      <c r="BC101" s="13">
        <f t="shared" si="80"/>
        <v>8414.1288406412787</v>
      </c>
      <c r="BD101">
        <f t="shared" si="102"/>
        <v>209.20809061552643</v>
      </c>
      <c r="BE101" s="13">
        <f t="shared" si="81"/>
        <v>533.91624408933046</v>
      </c>
      <c r="BF101" s="13">
        <f t="shared" si="103"/>
        <v>127.76756316826715</v>
      </c>
      <c r="BG101" s="13">
        <f t="shared" si="82"/>
        <v>20379.984173517129</v>
      </c>
      <c r="BH101">
        <f t="shared" si="104"/>
        <v>333.62598916338965</v>
      </c>
      <c r="BI101" s="13">
        <f t="shared" si="83"/>
        <v>533.91624408933046</v>
      </c>
      <c r="BJ101" s="37">
        <f t="shared" si="84"/>
        <v>7.0828933962664289</v>
      </c>
      <c r="BK101" s="13">
        <f t="shared" si="85"/>
        <v>8414.1288406412787</v>
      </c>
      <c r="BL101">
        <f t="shared" si="105"/>
        <v>92.07409380678439</v>
      </c>
      <c r="BM101" s="13">
        <f t="shared" si="86"/>
        <v>10.271511508174452</v>
      </c>
      <c r="BN101" s="13">
        <f t="shared" si="106"/>
        <v>10.633566359525108</v>
      </c>
      <c r="BO101" s="13">
        <f t="shared" si="87"/>
        <v>20379.984173517129</v>
      </c>
      <c r="BP101">
        <f t="shared" si="107"/>
        <v>216.49199235464761</v>
      </c>
      <c r="BQ101" s="13">
        <f t="shared" si="88"/>
        <v>10.271511508174452</v>
      </c>
      <c r="BR101" s="37">
        <f t="shared" si="89"/>
        <v>159.78161370143422</v>
      </c>
      <c r="BS101" s="13">
        <f t="shared" si="90"/>
        <v>8414.1288406412787</v>
      </c>
      <c r="BT101">
        <f t="shared" si="108"/>
        <v>244.77281411195219</v>
      </c>
      <c r="BU101" s="13">
        <f t="shared" si="91"/>
        <v>836.26927694937092</v>
      </c>
      <c r="BV101" s="13">
        <f t="shared" si="109"/>
        <v>163.3322866646929</v>
      </c>
      <c r="BW101" s="13">
        <f t="shared" si="92"/>
        <v>20379.984173517129</v>
      </c>
      <c r="BX101">
        <f t="shared" si="110"/>
        <v>369.1907126598154</v>
      </c>
      <c r="BY101" s="13">
        <f t="shared" si="93"/>
        <v>836.26927694937092</v>
      </c>
    </row>
    <row r="102" spans="29:77" x14ac:dyDescent="0.2">
      <c r="AC102">
        <v>100</v>
      </c>
      <c r="AD102" s="37">
        <f t="shared" si="64"/>
        <v>517.28773978707602</v>
      </c>
      <c r="AE102" s="13">
        <f t="shared" si="65"/>
        <v>14023.548067735466</v>
      </c>
      <c r="AF102">
        <f t="shared" si="111"/>
        <v>657.52322046443066</v>
      </c>
      <c r="AG102" s="13">
        <f t="shared" si="66"/>
        <v>1616.3024281585481</v>
      </c>
      <c r="AH102" s="13">
        <f t="shared" si="94"/>
        <v>519.87262970432835</v>
      </c>
      <c r="AI102" s="13">
        <f t="shared" si="67"/>
        <v>20379.984173517129</v>
      </c>
      <c r="AJ102">
        <f t="shared" si="95"/>
        <v>723.67247143949965</v>
      </c>
      <c r="AK102" s="13">
        <f t="shared" si="68"/>
        <v>1616.3024281585481</v>
      </c>
      <c r="AL102" s="37">
        <f t="shared" si="69"/>
        <v>1162.5450724080165</v>
      </c>
      <c r="AM102" s="13">
        <f t="shared" si="70"/>
        <v>16828.257681282557</v>
      </c>
      <c r="AN102">
        <f t="shared" si="96"/>
        <v>1330.827649220842</v>
      </c>
      <c r="AO102" s="13">
        <f t="shared" si="71"/>
        <v>3457.7835760522935</v>
      </c>
      <c r="AP102" s="13">
        <f t="shared" si="97"/>
        <v>1164.6470708022655</v>
      </c>
      <c r="AQ102" s="13">
        <f t="shared" si="72"/>
        <v>20379.984173517129</v>
      </c>
      <c r="AR102" s="13">
        <f t="shared" si="98"/>
        <v>1368.4469125374367</v>
      </c>
      <c r="AS102" s="38">
        <f t="shared" si="73"/>
        <v>3457.7835760522935</v>
      </c>
      <c r="AT102" s="37">
        <f t="shared" si="74"/>
        <v>108.84359342095777</v>
      </c>
      <c r="AU102" s="13">
        <f t="shared" si="75"/>
        <v>5609.4192270941858</v>
      </c>
      <c r="AV102">
        <f t="shared" si="99"/>
        <v>164.93778569189965</v>
      </c>
      <c r="AW102" s="13">
        <f t="shared" si="76"/>
        <v>532.10518174559218</v>
      </c>
      <c r="AX102" s="13">
        <f t="shared" si="100"/>
        <v>112.87715790721964</v>
      </c>
      <c r="AY102" s="13">
        <f t="shared" si="77"/>
        <v>20379.984173517129</v>
      </c>
      <c r="AZ102">
        <f t="shared" si="101"/>
        <v>316.67699964239091</v>
      </c>
      <c r="BA102" s="13">
        <f t="shared" si="78"/>
        <v>532.10518174559218</v>
      </c>
      <c r="BB102" s="37">
        <f t="shared" si="79"/>
        <v>124.21689020500847</v>
      </c>
      <c r="BC102" s="13">
        <f t="shared" si="80"/>
        <v>8414.1288406412787</v>
      </c>
      <c r="BD102">
        <f t="shared" si="102"/>
        <v>208.35817861142124</v>
      </c>
      <c r="BE102" s="13">
        <f t="shared" si="81"/>
        <v>533.91624408933046</v>
      </c>
      <c r="BF102" s="13">
        <f t="shared" si="103"/>
        <v>127.76756316826715</v>
      </c>
      <c r="BG102" s="13">
        <f t="shared" si="82"/>
        <v>20379.984173517129</v>
      </c>
      <c r="BH102">
        <f t="shared" si="104"/>
        <v>331.56740490343844</v>
      </c>
      <c r="BI102" s="13">
        <f t="shared" si="83"/>
        <v>533.91624408933046</v>
      </c>
      <c r="BJ102" s="37">
        <f t="shared" si="84"/>
        <v>7.0828933962664289</v>
      </c>
      <c r="BK102" s="13">
        <f t="shared" si="85"/>
        <v>8414.1288406412787</v>
      </c>
      <c r="BL102">
        <f t="shared" si="105"/>
        <v>91.224181802679212</v>
      </c>
      <c r="BM102" s="13">
        <f t="shared" si="86"/>
        <v>10.271511508174452</v>
      </c>
      <c r="BN102" s="13">
        <f t="shared" si="106"/>
        <v>10.633566359525108</v>
      </c>
      <c r="BO102" s="13">
        <f t="shared" si="87"/>
        <v>20379.984173517129</v>
      </c>
      <c r="BP102">
        <f t="shared" si="107"/>
        <v>214.4334080946964</v>
      </c>
      <c r="BQ102" s="13">
        <f t="shared" si="88"/>
        <v>10.271511508174452</v>
      </c>
      <c r="BR102" s="37">
        <f t="shared" si="89"/>
        <v>159.78161370143422</v>
      </c>
      <c r="BS102" s="13">
        <f t="shared" si="90"/>
        <v>8414.1288406412787</v>
      </c>
      <c r="BT102">
        <f t="shared" si="108"/>
        <v>243.92290210784699</v>
      </c>
      <c r="BU102" s="13">
        <f t="shared" si="91"/>
        <v>836.26927694937092</v>
      </c>
      <c r="BV102" s="13">
        <f t="shared" si="109"/>
        <v>163.3322866646929</v>
      </c>
      <c r="BW102" s="13">
        <f t="shared" si="92"/>
        <v>20379.984173517129</v>
      </c>
      <c r="BX102">
        <f t="shared" si="110"/>
        <v>367.1321283998642</v>
      </c>
      <c r="BY102" s="13">
        <f t="shared" si="93"/>
        <v>836.26927694937092</v>
      </c>
    </row>
    <row r="103" spans="29:77" x14ac:dyDescent="0.2">
      <c r="AC103">
        <v>101</v>
      </c>
      <c r="AD103" s="37">
        <f t="shared" si="64"/>
        <v>517.28773978707602</v>
      </c>
      <c r="AE103" s="13">
        <f t="shared" si="65"/>
        <v>14023.548067735466</v>
      </c>
      <c r="AF103">
        <f t="shared" si="111"/>
        <v>656.13475035871431</v>
      </c>
      <c r="AG103" s="13">
        <f t="shared" si="66"/>
        <v>1616.3024281585481</v>
      </c>
      <c r="AH103" s="13">
        <f t="shared" si="94"/>
        <v>519.87262970432835</v>
      </c>
      <c r="AI103" s="13">
        <f t="shared" si="67"/>
        <v>20379.984173517129</v>
      </c>
      <c r="AJ103">
        <f t="shared" si="95"/>
        <v>721.65465122429987</v>
      </c>
      <c r="AK103" s="13">
        <f t="shared" si="68"/>
        <v>1616.3024281585481</v>
      </c>
      <c r="AL103" s="37">
        <f t="shared" si="69"/>
        <v>1162.5450724080165</v>
      </c>
      <c r="AM103" s="13">
        <f t="shared" si="70"/>
        <v>16828.257681282557</v>
      </c>
      <c r="AN103">
        <f t="shared" si="96"/>
        <v>1329.1614850939825</v>
      </c>
      <c r="AO103" s="13">
        <f t="shared" si="71"/>
        <v>3457.7835760522935</v>
      </c>
      <c r="AP103" s="13">
        <f t="shared" si="97"/>
        <v>1164.6470708022655</v>
      </c>
      <c r="AQ103" s="13">
        <f t="shared" si="72"/>
        <v>20379.984173517129</v>
      </c>
      <c r="AR103" s="13">
        <f t="shared" si="98"/>
        <v>1366.429092322237</v>
      </c>
      <c r="AS103" s="38">
        <f t="shared" si="73"/>
        <v>3457.7835760522935</v>
      </c>
      <c r="AT103" s="37">
        <f t="shared" si="74"/>
        <v>108.84359342095777</v>
      </c>
      <c r="AU103" s="13">
        <f t="shared" si="75"/>
        <v>5609.4192270941858</v>
      </c>
      <c r="AV103">
        <f t="shared" si="99"/>
        <v>164.38239764961307</v>
      </c>
      <c r="AW103" s="13">
        <f t="shared" si="76"/>
        <v>532.10518174559218</v>
      </c>
      <c r="AX103" s="13">
        <f t="shared" si="100"/>
        <v>112.87715790721964</v>
      </c>
      <c r="AY103" s="13">
        <f t="shared" si="77"/>
        <v>20379.984173517129</v>
      </c>
      <c r="AZ103">
        <f t="shared" si="101"/>
        <v>314.65917942719125</v>
      </c>
      <c r="BA103" s="13">
        <f t="shared" si="78"/>
        <v>532.10518174559218</v>
      </c>
      <c r="BB103" s="37">
        <f t="shared" si="79"/>
        <v>124.21689020500847</v>
      </c>
      <c r="BC103" s="13">
        <f t="shared" si="80"/>
        <v>8414.1288406412787</v>
      </c>
      <c r="BD103">
        <f t="shared" si="102"/>
        <v>207.52509654799144</v>
      </c>
      <c r="BE103" s="13">
        <f t="shared" si="81"/>
        <v>533.91624408933046</v>
      </c>
      <c r="BF103" s="13">
        <f t="shared" si="103"/>
        <v>127.76756316826715</v>
      </c>
      <c r="BG103" s="13">
        <f t="shared" si="82"/>
        <v>20379.984173517129</v>
      </c>
      <c r="BH103">
        <f t="shared" si="104"/>
        <v>329.54958468823872</v>
      </c>
      <c r="BI103" s="13">
        <f t="shared" si="83"/>
        <v>533.91624408933046</v>
      </c>
      <c r="BJ103" s="37">
        <f t="shared" si="84"/>
        <v>7.0828933962664289</v>
      </c>
      <c r="BK103" s="13">
        <f t="shared" si="85"/>
        <v>8414.1288406412787</v>
      </c>
      <c r="BL103">
        <f t="shared" si="105"/>
        <v>90.391099739249384</v>
      </c>
      <c r="BM103" s="13">
        <f t="shared" si="86"/>
        <v>10.271511508174452</v>
      </c>
      <c r="BN103" s="13">
        <f t="shared" si="106"/>
        <v>10.633566359525108</v>
      </c>
      <c r="BO103" s="13">
        <f t="shared" si="87"/>
        <v>20379.984173517129</v>
      </c>
      <c r="BP103">
        <f t="shared" si="107"/>
        <v>212.41558787949668</v>
      </c>
      <c r="BQ103" s="13">
        <f t="shared" si="88"/>
        <v>10.271511508174452</v>
      </c>
      <c r="BR103" s="37">
        <f t="shared" si="89"/>
        <v>159.78161370143422</v>
      </c>
      <c r="BS103" s="13">
        <f t="shared" si="90"/>
        <v>8414.1288406412787</v>
      </c>
      <c r="BT103">
        <f t="shared" si="108"/>
        <v>243.08982004441719</v>
      </c>
      <c r="BU103" s="13">
        <f t="shared" si="91"/>
        <v>836.26927694937092</v>
      </c>
      <c r="BV103" s="13">
        <f t="shared" si="109"/>
        <v>163.3322866646929</v>
      </c>
      <c r="BW103" s="13">
        <f t="shared" si="92"/>
        <v>20379.984173517129</v>
      </c>
      <c r="BX103">
        <f t="shared" si="110"/>
        <v>365.11430818466448</v>
      </c>
      <c r="BY103" s="13">
        <f t="shared" si="93"/>
        <v>836.26927694937092</v>
      </c>
    </row>
    <row r="104" spans="29:77" x14ac:dyDescent="0.2">
      <c r="AC104">
        <v>102</v>
      </c>
      <c r="AD104" s="37">
        <f t="shared" si="64"/>
        <v>517.28773978707602</v>
      </c>
      <c r="AE104" s="13">
        <f t="shared" si="65"/>
        <v>14023.548067735466</v>
      </c>
      <c r="AF104">
        <f t="shared" si="111"/>
        <v>654.77350515703154</v>
      </c>
      <c r="AG104" s="13">
        <f t="shared" si="66"/>
        <v>1616.3024281585481</v>
      </c>
      <c r="AH104" s="13">
        <f t="shared" si="94"/>
        <v>519.87262970432835</v>
      </c>
      <c r="AI104" s="13">
        <f t="shared" si="67"/>
        <v>20379.984173517129</v>
      </c>
      <c r="AJ104">
        <f t="shared" si="95"/>
        <v>719.67639611135905</v>
      </c>
      <c r="AK104" s="13">
        <f t="shared" si="68"/>
        <v>1616.3024281585481</v>
      </c>
      <c r="AL104" s="37">
        <f t="shared" si="69"/>
        <v>1162.5450724080165</v>
      </c>
      <c r="AM104" s="13">
        <f t="shared" si="70"/>
        <v>16828.257681282557</v>
      </c>
      <c r="AN104">
        <f t="shared" si="96"/>
        <v>1327.5279908519631</v>
      </c>
      <c r="AO104" s="13">
        <f t="shared" si="71"/>
        <v>3457.7835760522935</v>
      </c>
      <c r="AP104" s="13">
        <f t="shared" si="97"/>
        <v>1164.6470708022655</v>
      </c>
      <c r="AQ104" s="13">
        <f t="shared" si="72"/>
        <v>20379.984173517129</v>
      </c>
      <c r="AR104" s="13">
        <f t="shared" si="98"/>
        <v>1364.4508372092962</v>
      </c>
      <c r="AS104" s="38">
        <f t="shared" si="73"/>
        <v>3457.7835760522935</v>
      </c>
      <c r="AT104" s="37">
        <f t="shared" si="74"/>
        <v>108.84359342095777</v>
      </c>
      <c r="AU104" s="13">
        <f t="shared" si="75"/>
        <v>5609.4192270941858</v>
      </c>
      <c r="AV104">
        <f t="shared" si="99"/>
        <v>163.83789956893997</v>
      </c>
      <c r="AW104" s="13">
        <f t="shared" si="76"/>
        <v>532.10518174559218</v>
      </c>
      <c r="AX104" s="13">
        <f t="shared" si="100"/>
        <v>112.87715790721964</v>
      </c>
      <c r="AY104" s="13">
        <f t="shared" si="77"/>
        <v>20379.984173517129</v>
      </c>
      <c r="AZ104">
        <f t="shared" si="101"/>
        <v>312.68092431425032</v>
      </c>
      <c r="BA104" s="13">
        <f t="shared" si="78"/>
        <v>532.10518174559218</v>
      </c>
      <c r="BB104" s="37">
        <f t="shared" si="79"/>
        <v>124.21689020500847</v>
      </c>
      <c r="BC104" s="13">
        <f t="shared" si="80"/>
        <v>8414.1288406412787</v>
      </c>
      <c r="BD104">
        <f t="shared" si="102"/>
        <v>206.70834942698178</v>
      </c>
      <c r="BE104" s="13">
        <f t="shared" si="81"/>
        <v>533.91624408933046</v>
      </c>
      <c r="BF104" s="13">
        <f t="shared" si="103"/>
        <v>127.76756316826715</v>
      </c>
      <c r="BG104" s="13">
        <f t="shared" si="82"/>
        <v>20379.984173517129</v>
      </c>
      <c r="BH104">
        <f t="shared" si="104"/>
        <v>327.5713295752978</v>
      </c>
      <c r="BI104" s="13">
        <f t="shared" si="83"/>
        <v>533.91624408933046</v>
      </c>
      <c r="BJ104" s="37">
        <f t="shared" si="84"/>
        <v>7.0828933962664289</v>
      </c>
      <c r="BK104" s="13">
        <f t="shared" si="85"/>
        <v>8414.1288406412787</v>
      </c>
      <c r="BL104">
        <f t="shared" si="105"/>
        <v>89.574352618239743</v>
      </c>
      <c r="BM104" s="13">
        <f t="shared" si="86"/>
        <v>10.271511508174452</v>
      </c>
      <c r="BN104" s="13">
        <f t="shared" si="106"/>
        <v>10.633566359525108</v>
      </c>
      <c r="BO104" s="13">
        <f t="shared" si="87"/>
        <v>20379.984173517129</v>
      </c>
      <c r="BP104">
        <f t="shared" si="107"/>
        <v>210.43733276655578</v>
      </c>
      <c r="BQ104" s="13">
        <f t="shared" si="88"/>
        <v>10.271511508174452</v>
      </c>
      <c r="BR104" s="37">
        <f t="shared" si="89"/>
        <v>159.78161370143422</v>
      </c>
      <c r="BS104" s="13">
        <f t="shared" si="90"/>
        <v>8414.1288406412787</v>
      </c>
      <c r="BT104">
        <f t="shared" si="108"/>
        <v>242.27307292340754</v>
      </c>
      <c r="BU104" s="13">
        <f t="shared" si="91"/>
        <v>836.26927694937092</v>
      </c>
      <c r="BV104" s="13">
        <f t="shared" si="109"/>
        <v>163.3322866646929</v>
      </c>
      <c r="BW104" s="13">
        <f t="shared" si="92"/>
        <v>20379.984173517129</v>
      </c>
      <c r="BX104">
        <f t="shared" si="110"/>
        <v>363.13605307172361</v>
      </c>
      <c r="BY104" s="13">
        <f t="shared" si="93"/>
        <v>836.26927694937092</v>
      </c>
    </row>
    <row r="105" spans="29:77" x14ac:dyDescent="0.2">
      <c r="AC105">
        <v>103</v>
      </c>
      <c r="AD105" s="37">
        <f t="shared" si="64"/>
        <v>517.28773978707602</v>
      </c>
      <c r="AE105" s="13">
        <f t="shared" si="65"/>
        <v>14023.548067735466</v>
      </c>
      <c r="AF105">
        <f t="shared" si="111"/>
        <v>653.43869190101259</v>
      </c>
      <c r="AG105" s="13">
        <f t="shared" si="66"/>
        <v>1616.3024281585481</v>
      </c>
      <c r="AH105" s="13">
        <f t="shared" si="94"/>
        <v>519.87262970432835</v>
      </c>
      <c r="AI105" s="13">
        <f t="shared" si="67"/>
        <v>20379.984173517129</v>
      </c>
      <c r="AJ105">
        <f t="shared" si="95"/>
        <v>717.73655371905772</v>
      </c>
      <c r="AK105" s="13">
        <f t="shared" si="68"/>
        <v>1616.3024281585481</v>
      </c>
      <c r="AL105" s="37">
        <f t="shared" si="69"/>
        <v>1162.5450724080165</v>
      </c>
      <c r="AM105" s="13">
        <f t="shared" si="70"/>
        <v>16828.257681282557</v>
      </c>
      <c r="AN105">
        <f t="shared" si="96"/>
        <v>1325.9262149447404</v>
      </c>
      <c r="AO105" s="13">
        <f t="shared" si="71"/>
        <v>3457.7835760522935</v>
      </c>
      <c r="AP105" s="13">
        <f t="shared" si="97"/>
        <v>1164.6470708022655</v>
      </c>
      <c r="AQ105" s="13">
        <f t="shared" si="72"/>
        <v>20379.984173517129</v>
      </c>
      <c r="AR105" s="13">
        <f t="shared" si="98"/>
        <v>1362.510994816995</v>
      </c>
      <c r="AS105" s="38">
        <f t="shared" si="73"/>
        <v>3457.7835760522935</v>
      </c>
      <c r="AT105" s="37">
        <f t="shared" si="74"/>
        <v>108.84359342095777</v>
      </c>
      <c r="AU105" s="13">
        <f t="shared" si="75"/>
        <v>5609.4192270941858</v>
      </c>
      <c r="AV105">
        <f t="shared" si="99"/>
        <v>163.30397426653241</v>
      </c>
      <c r="AW105" s="13">
        <f t="shared" si="76"/>
        <v>532.10518174559218</v>
      </c>
      <c r="AX105" s="13">
        <f t="shared" si="100"/>
        <v>112.87715790721964</v>
      </c>
      <c r="AY105" s="13">
        <f t="shared" si="77"/>
        <v>20379.984173517129</v>
      </c>
      <c r="AZ105">
        <f t="shared" si="101"/>
        <v>310.74108192194905</v>
      </c>
      <c r="BA105" s="13">
        <f t="shared" si="78"/>
        <v>532.10518174559218</v>
      </c>
      <c r="BB105" s="37">
        <f t="shared" si="79"/>
        <v>124.21689020500847</v>
      </c>
      <c r="BC105" s="13">
        <f t="shared" si="80"/>
        <v>8414.1288406412787</v>
      </c>
      <c r="BD105">
        <f t="shared" si="102"/>
        <v>205.9074614733704</v>
      </c>
      <c r="BE105" s="13">
        <f t="shared" si="81"/>
        <v>533.91624408933046</v>
      </c>
      <c r="BF105" s="13">
        <f t="shared" si="103"/>
        <v>127.76756316826715</v>
      </c>
      <c r="BG105" s="13">
        <f t="shared" si="82"/>
        <v>20379.984173517129</v>
      </c>
      <c r="BH105">
        <f t="shared" si="104"/>
        <v>325.63148718299658</v>
      </c>
      <c r="BI105" s="13">
        <f t="shared" si="83"/>
        <v>533.91624408933046</v>
      </c>
      <c r="BJ105" s="37">
        <f t="shared" si="84"/>
        <v>7.0828933962664289</v>
      </c>
      <c r="BK105" s="13">
        <f t="shared" si="85"/>
        <v>8414.1288406412787</v>
      </c>
      <c r="BL105">
        <f t="shared" si="105"/>
        <v>88.773464664628364</v>
      </c>
      <c r="BM105" s="13">
        <f t="shared" si="86"/>
        <v>10.271511508174452</v>
      </c>
      <c r="BN105" s="13">
        <f t="shared" si="106"/>
        <v>10.633566359525108</v>
      </c>
      <c r="BO105" s="13">
        <f t="shared" si="87"/>
        <v>20379.984173517129</v>
      </c>
      <c r="BP105">
        <f t="shared" si="107"/>
        <v>208.49749037425451</v>
      </c>
      <c r="BQ105" s="13">
        <f t="shared" si="88"/>
        <v>10.271511508174452</v>
      </c>
      <c r="BR105" s="37">
        <f t="shared" si="89"/>
        <v>159.78161370143422</v>
      </c>
      <c r="BS105" s="13">
        <f t="shared" si="90"/>
        <v>8414.1288406412787</v>
      </c>
      <c r="BT105">
        <f t="shared" si="108"/>
        <v>241.47218496979616</v>
      </c>
      <c r="BU105" s="13">
        <f t="shared" si="91"/>
        <v>836.26927694937092</v>
      </c>
      <c r="BV105" s="13">
        <f t="shared" si="109"/>
        <v>163.3322866646929</v>
      </c>
      <c r="BW105" s="13">
        <f t="shared" si="92"/>
        <v>20379.984173517129</v>
      </c>
      <c r="BX105">
        <f t="shared" si="110"/>
        <v>361.19621067942228</v>
      </c>
      <c r="BY105" s="13">
        <f t="shared" si="93"/>
        <v>836.26927694937092</v>
      </c>
    </row>
    <row r="106" spans="29:77" x14ac:dyDescent="0.2">
      <c r="AC106">
        <v>104</v>
      </c>
      <c r="AD106" s="37">
        <f t="shared" si="64"/>
        <v>517.28773978707602</v>
      </c>
      <c r="AE106" s="13">
        <f t="shared" si="65"/>
        <v>14023.548067735466</v>
      </c>
      <c r="AF106">
        <f t="shared" si="111"/>
        <v>652.12954813068632</v>
      </c>
      <c r="AG106" s="13">
        <f t="shared" si="66"/>
        <v>1616.3024281585481</v>
      </c>
      <c r="AH106" s="13">
        <f t="shared" si="94"/>
        <v>519.87262970432835</v>
      </c>
      <c r="AI106" s="13">
        <f t="shared" si="67"/>
        <v>20379.984173517129</v>
      </c>
      <c r="AJ106">
        <f t="shared" si="95"/>
        <v>715.83401598814692</v>
      </c>
      <c r="AK106" s="13">
        <f t="shared" si="68"/>
        <v>1616.3024281585481</v>
      </c>
      <c r="AL106" s="37">
        <f t="shared" si="69"/>
        <v>1162.5450724080165</v>
      </c>
      <c r="AM106" s="13">
        <f t="shared" si="70"/>
        <v>16828.257681282557</v>
      </c>
      <c r="AN106">
        <f t="shared" si="96"/>
        <v>1324.3552424203488</v>
      </c>
      <c r="AO106" s="13">
        <f t="shared" si="71"/>
        <v>3457.7835760522935</v>
      </c>
      <c r="AP106" s="13">
        <f t="shared" si="97"/>
        <v>1164.6470708022655</v>
      </c>
      <c r="AQ106" s="13">
        <f t="shared" si="72"/>
        <v>20379.984173517129</v>
      </c>
      <c r="AR106" s="13">
        <f t="shared" si="98"/>
        <v>1360.6084570860839</v>
      </c>
      <c r="AS106" s="38">
        <f t="shared" si="73"/>
        <v>3457.7835760522935</v>
      </c>
      <c r="AT106" s="37">
        <f t="shared" si="74"/>
        <v>108.84359342095777</v>
      </c>
      <c r="AU106" s="13">
        <f t="shared" si="75"/>
        <v>5609.4192270941858</v>
      </c>
      <c r="AV106">
        <f t="shared" si="99"/>
        <v>162.78031675840185</v>
      </c>
      <c r="AW106" s="13">
        <f t="shared" si="76"/>
        <v>532.10518174559218</v>
      </c>
      <c r="AX106" s="13">
        <f t="shared" si="100"/>
        <v>112.87715790721964</v>
      </c>
      <c r="AY106" s="13">
        <f t="shared" si="77"/>
        <v>20379.984173517129</v>
      </c>
      <c r="AZ106">
        <f t="shared" si="101"/>
        <v>308.83854419103818</v>
      </c>
      <c r="BA106" s="13">
        <f t="shared" si="78"/>
        <v>532.10518174559218</v>
      </c>
      <c r="BB106" s="37">
        <f t="shared" si="79"/>
        <v>124.21689020500847</v>
      </c>
      <c r="BC106" s="13">
        <f t="shared" si="80"/>
        <v>8414.1288406412787</v>
      </c>
      <c r="BD106">
        <f t="shared" si="102"/>
        <v>205.12197521117463</v>
      </c>
      <c r="BE106" s="13">
        <f t="shared" si="81"/>
        <v>533.91624408933046</v>
      </c>
      <c r="BF106" s="13">
        <f t="shared" si="103"/>
        <v>127.76756316826715</v>
      </c>
      <c r="BG106" s="13">
        <f t="shared" si="82"/>
        <v>20379.984173517129</v>
      </c>
      <c r="BH106">
        <f t="shared" si="104"/>
        <v>323.72894945208566</v>
      </c>
      <c r="BI106" s="13">
        <f t="shared" si="83"/>
        <v>533.91624408933046</v>
      </c>
      <c r="BJ106" s="37">
        <f t="shared" si="84"/>
        <v>7.0828933962664289</v>
      </c>
      <c r="BK106" s="13">
        <f t="shared" si="85"/>
        <v>8414.1288406412787</v>
      </c>
      <c r="BL106">
        <f t="shared" si="105"/>
        <v>87.987978402432574</v>
      </c>
      <c r="BM106" s="13">
        <f t="shared" si="86"/>
        <v>10.271511508174452</v>
      </c>
      <c r="BN106" s="13">
        <f t="shared" si="106"/>
        <v>10.633566359525108</v>
      </c>
      <c r="BO106" s="13">
        <f t="shared" si="87"/>
        <v>20379.984173517129</v>
      </c>
      <c r="BP106">
        <f t="shared" si="107"/>
        <v>206.59495264334365</v>
      </c>
      <c r="BQ106" s="13">
        <f t="shared" si="88"/>
        <v>10.271511508174452</v>
      </c>
      <c r="BR106" s="37">
        <f t="shared" si="89"/>
        <v>159.78161370143422</v>
      </c>
      <c r="BS106" s="13">
        <f t="shared" si="90"/>
        <v>8414.1288406412787</v>
      </c>
      <c r="BT106">
        <f t="shared" si="108"/>
        <v>240.68669870760039</v>
      </c>
      <c r="BU106" s="13">
        <f t="shared" si="91"/>
        <v>836.26927694937092</v>
      </c>
      <c r="BV106" s="13">
        <f t="shared" si="109"/>
        <v>163.3322866646929</v>
      </c>
      <c r="BW106" s="13">
        <f t="shared" si="92"/>
        <v>20379.984173517129</v>
      </c>
      <c r="BX106">
        <f t="shared" si="110"/>
        <v>359.29367294851147</v>
      </c>
      <c r="BY106" s="13">
        <f t="shared" si="93"/>
        <v>836.26927694937092</v>
      </c>
    </row>
    <row r="107" spans="29:77" x14ac:dyDescent="0.2">
      <c r="AC107">
        <v>105</v>
      </c>
      <c r="AD107" s="37">
        <f t="shared" si="64"/>
        <v>517.28773978707602</v>
      </c>
      <c r="AE107" s="13">
        <f t="shared" si="65"/>
        <v>14023.548067735466</v>
      </c>
      <c r="AF107">
        <f t="shared" si="111"/>
        <v>650.8453404321757</v>
      </c>
      <c r="AG107" s="13">
        <f t="shared" si="66"/>
        <v>1616.3024281585481</v>
      </c>
      <c r="AH107" s="13">
        <f t="shared" si="94"/>
        <v>519.87262970432835</v>
      </c>
      <c r="AI107" s="13">
        <f t="shared" si="67"/>
        <v>20379.984173517129</v>
      </c>
      <c r="AJ107">
        <f t="shared" si="95"/>
        <v>713.96771707115818</v>
      </c>
      <c r="AK107" s="13">
        <f t="shared" si="68"/>
        <v>1616.3024281585481</v>
      </c>
      <c r="AL107" s="37">
        <f t="shared" si="69"/>
        <v>1162.5450724080165</v>
      </c>
      <c r="AM107" s="13">
        <f t="shared" si="70"/>
        <v>16828.257681282557</v>
      </c>
      <c r="AN107">
        <f t="shared" si="96"/>
        <v>1322.814193182136</v>
      </c>
      <c r="AO107" s="13">
        <f t="shared" si="71"/>
        <v>3457.7835760522935</v>
      </c>
      <c r="AP107" s="13">
        <f t="shared" si="97"/>
        <v>1164.6470708022655</v>
      </c>
      <c r="AQ107" s="13">
        <f t="shared" si="72"/>
        <v>20379.984173517129</v>
      </c>
      <c r="AR107" s="13">
        <f t="shared" si="98"/>
        <v>1358.7421581690953</v>
      </c>
      <c r="AS107" s="38">
        <f t="shared" si="73"/>
        <v>3457.7835760522935</v>
      </c>
      <c r="AT107" s="37">
        <f t="shared" si="74"/>
        <v>108.84359342095777</v>
      </c>
      <c r="AU107" s="13">
        <f t="shared" si="75"/>
        <v>5609.4192270941858</v>
      </c>
      <c r="AV107">
        <f t="shared" si="99"/>
        <v>162.26663367899764</v>
      </c>
      <c r="AW107" s="13">
        <f t="shared" si="76"/>
        <v>532.10518174559218</v>
      </c>
      <c r="AX107" s="13">
        <f t="shared" si="100"/>
        <v>112.87715790721964</v>
      </c>
      <c r="AY107" s="13">
        <f t="shared" si="77"/>
        <v>20379.984173517129</v>
      </c>
      <c r="AZ107">
        <f t="shared" si="101"/>
        <v>306.97224527404944</v>
      </c>
      <c r="BA107" s="13">
        <f t="shared" si="78"/>
        <v>532.10518174559218</v>
      </c>
      <c r="BB107" s="37">
        <f t="shared" si="79"/>
        <v>124.21689020500847</v>
      </c>
      <c r="BC107" s="13">
        <f t="shared" si="80"/>
        <v>8414.1288406412787</v>
      </c>
      <c r="BD107">
        <f t="shared" si="102"/>
        <v>204.35145059206826</v>
      </c>
      <c r="BE107" s="13">
        <f t="shared" si="81"/>
        <v>533.91624408933046</v>
      </c>
      <c r="BF107" s="13">
        <f t="shared" si="103"/>
        <v>127.76756316826715</v>
      </c>
      <c r="BG107" s="13">
        <f t="shared" si="82"/>
        <v>20379.984173517129</v>
      </c>
      <c r="BH107">
        <f t="shared" si="104"/>
        <v>321.86265053509692</v>
      </c>
      <c r="BI107" s="13">
        <f t="shared" si="83"/>
        <v>533.91624408933046</v>
      </c>
      <c r="BJ107" s="37">
        <f t="shared" si="84"/>
        <v>7.0828933962664289</v>
      </c>
      <c r="BK107" s="13">
        <f t="shared" si="85"/>
        <v>8414.1288406412787</v>
      </c>
      <c r="BL107">
        <f t="shared" si="105"/>
        <v>87.217453783326221</v>
      </c>
      <c r="BM107" s="13">
        <f t="shared" si="86"/>
        <v>10.271511508174452</v>
      </c>
      <c r="BN107" s="13">
        <f t="shared" si="106"/>
        <v>10.633566359525108</v>
      </c>
      <c r="BO107" s="13">
        <f t="shared" si="87"/>
        <v>20379.984173517129</v>
      </c>
      <c r="BP107">
        <f t="shared" si="107"/>
        <v>204.72865372635491</v>
      </c>
      <c r="BQ107" s="13">
        <f t="shared" si="88"/>
        <v>10.271511508174452</v>
      </c>
      <c r="BR107" s="37">
        <f t="shared" si="89"/>
        <v>159.78161370143422</v>
      </c>
      <c r="BS107" s="13">
        <f t="shared" si="90"/>
        <v>8414.1288406412787</v>
      </c>
      <c r="BT107">
        <f t="shared" si="108"/>
        <v>239.91617408849402</v>
      </c>
      <c r="BU107" s="13">
        <f t="shared" si="91"/>
        <v>836.26927694937092</v>
      </c>
      <c r="BV107" s="13">
        <f t="shared" si="109"/>
        <v>163.3322866646929</v>
      </c>
      <c r="BW107" s="13">
        <f t="shared" si="92"/>
        <v>20379.984173517129</v>
      </c>
      <c r="BX107">
        <f t="shared" si="110"/>
        <v>357.42737403152273</v>
      </c>
      <c r="BY107" s="13">
        <f t="shared" si="93"/>
        <v>836.26927694937092</v>
      </c>
    </row>
    <row r="108" spans="29:77" x14ac:dyDescent="0.2">
      <c r="AC108">
        <v>106</v>
      </c>
      <c r="AD108" s="37">
        <f t="shared" si="64"/>
        <v>517.28773978707602</v>
      </c>
      <c r="AE108" s="13">
        <f t="shared" si="65"/>
        <v>14023.548067735466</v>
      </c>
      <c r="AF108">
        <f t="shared" si="111"/>
        <v>649.58536306759925</v>
      </c>
      <c r="AG108" s="13">
        <f t="shared" si="66"/>
        <v>1616.3024281585481</v>
      </c>
      <c r="AH108" s="13">
        <f t="shared" si="94"/>
        <v>519.87262970432835</v>
      </c>
      <c r="AI108" s="13">
        <f t="shared" si="67"/>
        <v>20379.984173517129</v>
      </c>
      <c r="AJ108">
        <f t="shared" si="95"/>
        <v>712.1366313412824</v>
      </c>
      <c r="AK108" s="13">
        <f t="shared" si="68"/>
        <v>1616.3024281585481</v>
      </c>
      <c r="AL108" s="37">
        <f t="shared" si="69"/>
        <v>1162.5450724080165</v>
      </c>
      <c r="AM108" s="13">
        <f t="shared" si="70"/>
        <v>16828.257681282557</v>
      </c>
      <c r="AN108">
        <f t="shared" si="96"/>
        <v>1321.3022203446444</v>
      </c>
      <c r="AO108" s="13">
        <f t="shared" si="71"/>
        <v>3457.7835760522935</v>
      </c>
      <c r="AP108" s="13">
        <f t="shared" si="97"/>
        <v>1164.6470708022655</v>
      </c>
      <c r="AQ108" s="13">
        <f t="shared" si="72"/>
        <v>20379.984173517129</v>
      </c>
      <c r="AR108" s="13">
        <f t="shared" si="98"/>
        <v>1356.9110724392194</v>
      </c>
      <c r="AS108" s="38">
        <f t="shared" si="73"/>
        <v>3457.7835760522935</v>
      </c>
      <c r="AT108" s="37">
        <f t="shared" si="74"/>
        <v>108.84359342095777</v>
      </c>
      <c r="AU108" s="13">
        <f t="shared" si="75"/>
        <v>5609.4192270941858</v>
      </c>
      <c r="AV108">
        <f t="shared" si="99"/>
        <v>161.76264273316707</v>
      </c>
      <c r="AW108" s="13">
        <f t="shared" si="76"/>
        <v>532.10518174559218</v>
      </c>
      <c r="AX108" s="13">
        <f t="shared" si="100"/>
        <v>112.87715790721964</v>
      </c>
      <c r="AY108" s="13">
        <f t="shared" si="77"/>
        <v>20379.984173517129</v>
      </c>
      <c r="AZ108">
        <f t="shared" si="101"/>
        <v>305.14115954417366</v>
      </c>
      <c r="BA108" s="13">
        <f t="shared" si="78"/>
        <v>532.10518174559218</v>
      </c>
      <c r="BB108" s="37">
        <f t="shared" si="79"/>
        <v>124.21689020500847</v>
      </c>
      <c r="BC108" s="13">
        <f t="shared" si="80"/>
        <v>8414.1288406412787</v>
      </c>
      <c r="BD108">
        <f t="shared" si="102"/>
        <v>203.5954641733224</v>
      </c>
      <c r="BE108" s="13">
        <f t="shared" si="81"/>
        <v>533.91624408933046</v>
      </c>
      <c r="BF108" s="13">
        <f t="shared" si="103"/>
        <v>127.76756316826715</v>
      </c>
      <c r="BG108" s="13">
        <f t="shared" si="82"/>
        <v>20379.984173517129</v>
      </c>
      <c r="BH108">
        <f t="shared" si="104"/>
        <v>320.03156480522119</v>
      </c>
      <c r="BI108" s="13">
        <f t="shared" si="83"/>
        <v>533.91624408933046</v>
      </c>
      <c r="BJ108" s="37">
        <f t="shared" si="84"/>
        <v>7.0828933962664289</v>
      </c>
      <c r="BK108" s="13">
        <f t="shared" si="85"/>
        <v>8414.1288406412787</v>
      </c>
      <c r="BL108">
        <f t="shared" si="105"/>
        <v>86.461467364580372</v>
      </c>
      <c r="BM108" s="13">
        <f t="shared" si="86"/>
        <v>10.271511508174452</v>
      </c>
      <c r="BN108" s="13">
        <f t="shared" si="106"/>
        <v>10.633566359525108</v>
      </c>
      <c r="BO108" s="13">
        <f t="shared" si="87"/>
        <v>20379.984173517129</v>
      </c>
      <c r="BP108">
        <f t="shared" si="107"/>
        <v>202.89756799647915</v>
      </c>
      <c r="BQ108" s="13">
        <f t="shared" si="88"/>
        <v>10.271511508174452</v>
      </c>
      <c r="BR108" s="37">
        <f t="shared" si="89"/>
        <v>159.78161370143422</v>
      </c>
      <c r="BS108" s="13">
        <f t="shared" si="90"/>
        <v>8414.1288406412787</v>
      </c>
      <c r="BT108">
        <f t="shared" si="108"/>
        <v>239.16018766974815</v>
      </c>
      <c r="BU108" s="13">
        <f t="shared" si="91"/>
        <v>836.26927694937092</v>
      </c>
      <c r="BV108" s="13">
        <f t="shared" si="109"/>
        <v>163.3322866646929</v>
      </c>
      <c r="BW108" s="13">
        <f t="shared" si="92"/>
        <v>20379.984173517129</v>
      </c>
      <c r="BX108">
        <f t="shared" si="110"/>
        <v>355.59628830164695</v>
      </c>
      <c r="BY108" s="13">
        <f t="shared" si="93"/>
        <v>836.26927694937092</v>
      </c>
    </row>
    <row r="109" spans="29:77" x14ac:dyDescent="0.2">
      <c r="AC109">
        <v>107</v>
      </c>
      <c r="AD109" s="37">
        <f t="shared" si="64"/>
        <v>517.28773978707602</v>
      </c>
      <c r="AE109" s="13">
        <f t="shared" si="65"/>
        <v>14023.548067735466</v>
      </c>
      <c r="AF109">
        <f t="shared" si="111"/>
        <v>648.34893668180007</v>
      </c>
      <c r="AG109" s="13">
        <f t="shared" si="66"/>
        <v>1616.3024281585481</v>
      </c>
      <c r="AH109" s="13">
        <f t="shared" si="94"/>
        <v>519.87262970432835</v>
      </c>
      <c r="AI109" s="13">
        <f t="shared" si="67"/>
        <v>20379.984173517129</v>
      </c>
      <c r="AJ109">
        <f t="shared" si="95"/>
        <v>710.33977151289969</v>
      </c>
      <c r="AK109" s="13">
        <f t="shared" si="68"/>
        <v>1616.3024281585481</v>
      </c>
      <c r="AL109" s="37">
        <f t="shared" si="69"/>
        <v>1162.5450724080165</v>
      </c>
      <c r="AM109" s="13">
        <f t="shared" si="70"/>
        <v>16828.257681282557</v>
      </c>
      <c r="AN109">
        <f t="shared" si="96"/>
        <v>1319.8185086816852</v>
      </c>
      <c r="AO109" s="13">
        <f t="shared" si="71"/>
        <v>3457.7835760522935</v>
      </c>
      <c r="AP109" s="13">
        <f t="shared" si="97"/>
        <v>1164.6470708022655</v>
      </c>
      <c r="AQ109" s="13">
        <f t="shared" si="72"/>
        <v>20379.984173517129</v>
      </c>
      <c r="AR109" s="13">
        <f t="shared" si="98"/>
        <v>1355.1142126108368</v>
      </c>
      <c r="AS109" s="38">
        <f t="shared" si="73"/>
        <v>3457.7835760522935</v>
      </c>
      <c r="AT109" s="37">
        <f t="shared" si="74"/>
        <v>108.84359342095777</v>
      </c>
      <c r="AU109" s="13">
        <f t="shared" si="75"/>
        <v>5609.4192270941858</v>
      </c>
      <c r="AV109">
        <f t="shared" si="99"/>
        <v>161.26807217884738</v>
      </c>
      <c r="AW109" s="13">
        <f t="shared" si="76"/>
        <v>532.10518174559218</v>
      </c>
      <c r="AX109" s="13">
        <f t="shared" si="100"/>
        <v>112.87715790721964</v>
      </c>
      <c r="AY109" s="13">
        <f t="shared" si="77"/>
        <v>20379.984173517129</v>
      </c>
      <c r="AZ109">
        <f t="shared" si="101"/>
        <v>303.34429971579095</v>
      </c>
      <c r="BA109" s="13">
        <f t="shared" si="78"/>
        <v>532.10518174559218</v>
      </c>
      <c r="BB109" s="37">
        <f t="shared" si="79"/>
        <v>124.21689020500847</v>
      </c>
      <c r="BC109" s="13">
        <f t="shared" si="80"/>
        <v>8414.1288406412787</v>
      </c>
      <c r="BD109">
        <f t="shared" si="102"/>
        <v>202.85360834184286</v>
      </c>
      <c r="BE109" s="13">
        <f t="shared" si="81"/>
        <v>533.91624408933046</v>
      </c>
      <c r="BF109" s="13">
        <f t="shared" si="103"/>
        <v>127.76756316826715</v>
      </c>
      <c r="BG109" s="13">
        <f t="shared" si="82"/>
        <v>20379.984173517129</v>
      </c>
      <c r="BH109">
        <f t="shared" si="104"/>
        <v>318.23470497683843</v>
      </c>
      <c r="BI109" s="13">
        <f t="shared" si="83"/>
        <v>533.91624408933046</v>
      </c>
      <c r="BJ109" s="37">
        <f t="shared" si="84"/>
        <v>7.0828933962664289</v>
      </c>
      <c r="BK109" s="13">
        <f t="shared" si="85"/>
        <v>8414.1288406412787</v>
      </c>
      <c r="BL109">
        <f t="shared" si="105"/>
        <v>85.719611533100803</v>
      </c>
      <c r="BM109" s="13">
        <f t="shared" si="86"/>
        <v>10.271511508174452</v>
      </c>
      <c r="BN109" s="13">
        <f t="shared" si="106"/>
        <v>10.633566359525108</v>
      </c>
      <c r="BO109" s="13">
        <f t="shared" si="87"/>
        <v>20379.984173517129</v>
      </c>
      <c r="BP109">
        <f t="shared" si="107"/>
        <v>201.10070816809639</v>
      </c>
      <c r="BQ109" s="13">
        <f t="shared" si="88"/>
        <v>10.271511508174452</v>
      </c>
      <c r="BR109" s="37">
        <f t="shared" si="89"/>
        <v>159.78161370143422</v>
      </c>
      <c r="BS109" s="13">
        <f t="shared" si="90"/>
        <v>8414.1288406412787</v>
      </c>
      <c r="BT109">
        <f t="shared" si="108"/>
        <v>238.41833183826861</v>
      </c>
      <c r="BU109" s="13">
        <f t="shared" si="91"/>
        <v>836.26927694937092</v>
      </c>
      <c r="BV109" s="13">
        <f t="shared" si="109"/>
        <v>163.3322866646929</v>
      </c>
      <c r="BW109" s="13">
        <f t="shared" si="92"/>
        <v>20379.984173517129</v>
      </c>
      <c r="BX109">
        <f t="shared" si="110"/>
        <v>353.79942847326419</v>
      </c>
      <c r="BY109" s="13">
        <f t="shared" si="93"/>
        <v>836.26927694937092</v>
      </c>
    </row>
    <row r="110" spans="29:77" x14ac:dyDescent="0.2">
      <c r="AC110">
        <v>108</v>
      </c>
      <c r="AD110" s="37">
        <f t="shared" si="64"/>
        <v>517.28773978707602</v>
      </c>
      <c r="AE110" s="13">
        <f t="shared" si="65"/>
        <v>14023.548067735466</v>
      </c>
      <c r="AF110">
        <f t="shared" si="111"/>
        <v>647.13540708092296</v>
      </c>
      <c r="AG110" s="13">
        <f t="shared" si="66"/>
        <v>1616.3024281585481</v>
      </c>
      <c r="AH110" s="13">
        <f t="shared" si="94"/>
        <v>519.87262970432835</v>
      </c>
      <c r="AI110" s="13">
        <f t="shared" si="67"/>
        <v>20379.984173517129</v>
      </c>
      <c r="AJ110">
        <f t="shared" si="95"/>
        <v>708.57618686652404</v>
      </c>
      <c r="AK110" s="13">
        <f t="shared" si="68"/>
        <v>1616.3024281585481</v>
      </c>
      <c r="AL110" s="37">
        <f t="shared" si="69"/>
        <v>1162.5450724080165</v>
      </c>
      <c r="AM110" s="13">
        <f t="shared" si="70"/>
        <v>16828.257681282557</v>
      </c>
      <c r="AN110">
        <f t="shared" si="96"/>
        <v>1318.3622731606329</v>
      </c>
      <c r="AO110" s="13">
        <f t="shared" si="71"/>
        <v>3457.7835760522935</v>
      </c>
      <c r="AP110" s="13">
        <f t="shared" si="97"/>
        <v>1164.6470708022655</v>
      </c>
      <c r="AQ110" s="13">
        <f t="shared" si="72"/>
        <v>20379.984173517129</v>
      </c>
      <c r="AR110" s="13">
        <f t="shared" si="98"/>
        <v>1353.3506279644612</v>
      </c>
      <c r="AS110" s="38">
        <f t="shared" si="73"/>
        <v>3457.7835760522935</v>
      </c>
      <c r="AT110" s="37">
        <f t="shared" si="74"/>
        <v>108.84359342095777</v>
      </c>
      <c r="AU110" s="13">
        <f t="shared" si="75"/>
        <v>5609.4192270941858</v>
      </c>
      <c r="AV110">
        <f t="shared" si="99"/>
        <v>160.78266033849653</v>
      </c>
      <c r="AW110" s="13">
        <f t="shared" si="76"/>
        <v>532.10518174559218</v>
      </c>
      <c r="AX110" s="13">
        <f t="shared" si="100"/>
        <v>112.87715790721964</v>
      </c>
      <c r="AY110" s="13">
        <f t="shared" si="77"/>
        <v>20379.984173517129</v>
      </c>
      <c r="AZ110">
        <f t="shared" si="101"/>
        <v>301.58071506941531</v>
      </c>
      <c r="BA110" s="13">
        <f t="shared" si="78"/>
        <v>532.10518174559218</v>
      </c>
      <c r="BB110" s="37">
        <f t="shared" si="79"/>
        <v>124.21689020500847</v>
      </c>
      <c r="BC110" s="13">
        <f t="shared" si="80"/>
        <v>8414.1288406412787</v>
      </c>
      <c r="BD110">
        <f t="shared" si="102"/>
        <v>202.1254905813166</v>
      </c>
      <c r="BE110" s="13">
        <f t="shared" si="81"/>
        <v>533.91624408933046</v>
      </c>
      <c r="BF110" s="13">
        <f t="shared" si="103"/>
        <v>127.76756316826715</v>
      </c>
      <c r="BG110" s="13">
        <f t="shared" si="82"/>
        <v>20379.984173517129</v>
      </c>
      <c r="BH110">
        <f t="shared" si="104"/>
        <v>316.47112033046278</v>
      </c>
      <c r="BI110" s="13">
        <f t="shared" si="83"/>
        <v>533.91624408933046</v>
      </c>
      <c r="BJ110" s="37">
        <f t="shared" si="84"/>
        <v>7.0828933962664289</v>
      </c>
      <c r="BK110" s="13">
        <f t="shared" si="85"/>
        <v>8414.1288406412787</v>
      </c>
      <c r="BL110">
        <f t="shared" si="105"/>
        <v>84.991493772574557</v>
      </c>
      <c r="BM110" s="13">
        <f t="shared" si="86"/>
        <v>10.271511508174452</v>
      </c>
      <c r="BN110" s="13">
        <f t="shared" si="106"/>
        <v>10.633566359525108</v>
      </c>
      <c r="BO110" s="13">
        <f t="shared" si="87"/>
        <v>20379.984173517129</v>
      </c>
      <c r="BP110">
        <f t="shared" si="107"/>
        <v>199.33712352172074</v>
      </c>
      <c r="BQ110" s="13">
        <f t="shared" si="88"/>
        <v>10.271511508174452</v>
      </c>
      <c r="BR110" s="37">
        <f t="shared" si="89"/>
        <v>159.78161370143422</v>
      </c>
      <c r="BS110" s="13">
        <f t="shared" si="90"/>
        <v>8414.1288406412787</v>
      </c>
      <c r="BT110">
        <f t="shared" si="108"/>
        <v>237.69021407774235</v>
      </c>
      <c r="BU110" s="13">
        <f t="shared" si="91"/>
        <v>836.26927694937092</v>
      </c>
      <c r="BV110" s="13">
        <f t="shared" si="109"/>
        <v>163.3322866646929</v>
      </c>
      <c r="BW110" s="13">
        <f t="shared" si="92"/>
        <v>20379.984173517129</v>
      </c>
      <c r="BX110">
        <f t="shared" si="110"/>
        <v>352.03584382688854</v>
      </c>
      <c r="BY110" s="13">
        <f t="shared" si="93"/>
        <v>836.26927694937092</v>
      </c>
    </row>
    <row r="111" spans="29:77" x14ac:dyDescent="0.2">
      <c r="AC111">
        <v>109</v>
      </c>
      <c r="AD111" s="37">
        <f t="shared" si="64"/>
        <v>517.28773978707602</v>
      </c>
      <c r="AE111" s="13">
        <f t="shared" si="65"/>
        <v>14023.548067735466</v>
      </c>
      <c r="AF111">
        <f t="shared" si="111"/>
        <v>645.94414407822705</v>
      </c>
      <c r="AG111" s="13">
        <f t="shared" si="66"/>
        <v>1616.3024281585481</v>
      </c>
      <c r="AH111" s="13">
        <f t="shared" si="94"/>
        <v>519.87262970432835</v>
      </c>
      <c r="AI111" s="13">
        <f t="shared" si="67"/>
        <v>20379.984173517129</v>
      </c>
      <c r="AJ111">
        <f t="shared" si="95"/>
        <v>706.84496157145793</v>
      </c>
      <c r="AK111" s="13">
        <f t="shared" si="68"/>
        <v>1616.3024281585481</v>
      </c>
      <c r="AL111" s="37">
        <f t="shared" si="69"/>
        <v>1162.5450724080165</v>
      </c>
      <c r="AM111" s="13">
        <f t="shared" si="70"/>
        <v>16828.257681282557</v>
      </c>
      <c r="AN111">
        <f t="shared" si="96"/>
        <v>1316.9327575573977</v>
      </c>
      <c r="AO111" s="13">
        <f t="shared" si="71"/>
        <v>3457.7835760522935</v>
      </c>
      <c r="AP111" s="13">
        <f t="shared" si="97"/>
        <v>1164.6470708022655</v>
      </c>
      <c r="AQ111" s="13">
        <f t="shared" si="72"/>
        <v>20379.984173517129</v>
      </c>
      <c r="AR111" s="13">
        <f t="shared" si="98"/>
        <v>1351.6194026693952</v>
      </c>
      <c r="AS111" s="38">
        <f t="shared" si="73"/>
        <v>3457.7835760522935</v>
      </c>
      <c r="AT111" s="37">
        <f t="shared" si="74"/>
        <v>108.84359342095777</v>
      </c>
      <c r="AU111" s="13">
        <f t="shared" si="75"/>
        <v>5609.4192270941858</v>
      </c>
      <c r="AV111">
        <f t="shared" si="99"/>
        <v>160.30615513741819</v>
      </c>
      <c r="AW111" s="13">
        <f t="shared" si="76"/>
        <v>532.10518174559218</v>
      </c>
      <c r="AX111" s="13">
        <f t="shared" si="100"/>
        <v>112.87715790721964</v>
      </c>
      <c r="AY111" s="13">
        <f t="shared" si="77"/>
        <v>20379.984173517129</v>
      </c>
      <c r="AZ111">
        <f t="shared" si="101"/>
        <v>299.84948977434925</v>
      </c>
      <c r="BA111" s="13">
        <f t="shared" si="78"/>
        <v>532.10518174559218</v>
      </c>
      <c r="BB111" s="37">
        <f t="shared" si="79"/>
        <v>124.21689020500847</v>
      </c>
      <c r="BC111" s="13">
        <f t="shared" si="80"/>
        <v>8414.1288406412787</v>
      </c>
      <c r="BD111">
        <f t="shared" si="102"/>
        <v>201.41073277969912</v>
      </c>
      <c r="BE111" s="13">
        <f t="shared" si="81"/>
        <v>533.91624408933046</v>
      </c>
      <c r="BF111" s="13">
        <f t="shared" si="103"/>
        <v>127.76756316826715</v>
      </c>
      <c r="BG111" s="13">
        <f t="shared" si="82"/>
        <v>20379.984173517129</v>
      </c>
      <c r="BH111">
        <f t="shared" si="104"/>
        <v>314.73989503539678</v>
      </c>
      <c r="BI111" s="13">
        <f t="shared" si="83"/>
        <v>533.91624408933046</v>
      </c>
      <c r="BJ111" s="37">
        <f t="shared" si="84"/>
        <v>7.0828933962664289</v>
      </c>
      <c r="BK111" s="13">
        <f t="shared" si="85"/>
        <v>8414.1288406412787</v>
      </c>
      <c r="BL111">
        <f t="shared" si="105"/>
        <v>84.276735970957063</v>
      </c>
      <c r="BM111" s="13">
        <f t="shared" si="86"/>
        <v>10.271511508174452</v>
      </c>
      <c r="BN111" s="13">
        <f t="shared" si="106"/>
        <v>10.633566359525108</v>
      </c>
      <c r="BO111" s="13">
        <f t="shared" si="87"/>
        <v>20379.984173517129</v>
      </c>
      <c r="BP111">
        <f t="shared" si="107"/>
        <v>197.60589822665472</v>
      </c>
      <c r="BQ111" s="13">
        <f t="shared" si="88"/>
        <v>10.271511508174452</v>
      </c>
      <c r="BR111" s="37">
        <f t="shared" si="89"/>
        <v>159.78161370143422</v>
      </c>
      <c r="BS111" s="13">
        <f t="shared" si="90"/>
        <v>8414.1288406412787</v>
      </c>
      <c r="BT111">
        <f t="shared" si="108"/>
        <v>236.97545627612487</v>
      </c>
      <c r="BU111" s="13">
        <f t="shared" si="91"/>
        <v>836.26927694937092</v>
      </c>
      <c r="BV111" s="13">
        <f t="shared" si="109"/>
        <v>163.3322866646929</v>
      </c>
      <c r="BW111" s="13">
        <f t="shared" si="92"/>
        <v>20379.984173517129</v>
      </c>
      <c r="BX111">
        <f t="shared" si="110"/>
        <v>350.30461853182248</v>
      </c>
      <c r="BY111" s="13">
        <f t="shared" si="93"/>
        <v>836.26927694937092</v>
      </c>
    </row>
    <row r="112" spans="29:77" x14ac:dyDescent="0.2">
      <c r="AC112">
        <v>110</v>
      </c>
      <c r="AD112" s="37">
        <f t="shared" si="64"/>
        <v>517.28773978707602</v>
      </c>
      <c r="AE112" s="13">
        <f t="shared" si="65"/>
        <v>14023.548067735466</v>
      </c>
      <c r="AF112">
        <f t="shared" si="111"/>
        <v>644.77454040285295</v>
      </c>
      <c r="AG112" s="13">
        <f t="shared" si="66"/>
        <v>1616.3024281585481</v>
      </c>
      <c r="AH112" s="13">
        <f t="shared" si="94"/>
        <v>519.87262970432835</v>
      </c>
      <c r="AI112" s="13">
        <f t="shared" si="67"/>
        <v>20379.984173517129</v>
      </c>
      <c r="AJ112">
        <f t="shared" si="95"/>
        <v>705.14521309993859</v>
      </c>
      <c r="AK112" s="13">
        <f t="shared" si="68"/>
        <v>1616.3024281585481</v>
      </c>
      <c r="AL112" s="37">
        <f t="shared" si="69"/>
        <v>1162.5450724080165</v>
      </c>
      <c r="AM112" s="13">
        <f t="shared" si="70"/>
        <v>16828.257681282557</v>
      </c>
      <c r="AN112">
        <f t="shared" si="96"/>
        <v>1315.5292331469489</v>
      </c>
      <c r="AO112" s="13">
        <f t="shared" si="71"/>
        <v>3457.7835760522935</v>
      </c>
      <c r="AP112" s="13">
        <f t="shared" si="97"/>
        <v>1164.6470708022655</v>
      </c>
      <c r="AQ112" s="13">
        <f t="shared" si="72"/>
        <v>20379.984173517129</v>
      </c>
      <c r="AR112" s="13">
        <f t="shared" si="98"/>
        <v>1349.9196541978758</v>
      </c>
      <c r="AS112" s="38">
        <f t="shared" si="73"/>
        <v>3457.7835760522935</v>
      </c>
      <c r="AT112" s="37">
        <f t="shared" si="74"/>
        <v>108.84359342095777</v>
      </c>
      <c r="AU112" s="13">
        <f t="shared" si="75"/>
        <v>5609.4192270941858</v>
      </c>
      <c r="AV112">
        <f t="shared" si="99"/>
        <v>159.83831366726855</v>
      </c>
      <c r="AW112" s="13">
        <f t="shared" si="76"/>
        <v>532.10518174559218</v>
      </c>
      <c r="AX112" s="13">
        <f t="shared" si="100"/>
        <v>112.87715790721964</v>
      </c>
      <c r="AY112" s="13">
        <f t="shared" si="77"/>
        <v>20379.984173517129</v>
      </c>
      <c r="AZ112">
        <f t="shared" si="101"/>
        <v>298.14974130282991</v>
      </c>
      <c r="BA112" s="13">
        <f t="shared" si="78"/>
        <v>532.10518174559218</v>
      </c>
      <c r="BB112" s="37">
        <f t="shared" si="79"/>
        <v>124.21689020500847</v>
      </c>
      <c r="BC112" s="13">
        <f t="shared" si="80"/>
        <v>8414.1288406412787</v>
      </c>
      <c r="BD112">
        <f t="shared" si="102"/>
        <v>200.70897057447462</v>
      </c>
      <c r="BE112" s="13">
        <f t="shared" si="81"/>
        <v>533.91624408933046</v>
      </c>
      <c r="BF112" s="13">
        <f t="shared" si="103"/>
        <v>127.76756316826715</v>
      </c>
      <c r="BG112" s="13">
        <f t="shared" si="82"/>
        <v>20379.984173517129</v>
      </c>
      <c r="BH112">
        <f t="shared" si="104"/>
        <v>313.04014656387744</v>
      </c>
      <c r="BI112" s="13">
        <f t="shared" si="83"/>
        <v>533.91624408933046</v>
      </c>
      <c r="BJ112" s="37">
        <f t="shared" si="84"/>
        <v>7.0828933962664289</v>
      </c>
      <c r="BK112" s="13">
        <f t="shared" si="85"/>
        <v>8414.1288406412787</v>
      </c>
      <c r="BL112">
        <f t="shared" si="105"/>
        <v>83.574973765732594</v>
      </c>
      <c r="BM112" s="13">
        <f t="shared" si="86"/>
        <v>10.271511508174452</v>
      </c>
      <c r="BN112" s="13">
        <f t="shared" si="106"/>
        <v>10.633566359525108</v>
      </c>
      <c r="BO112" s="13">
        <f t="shared" si="87"/>
        <v>20379.984173517129</v>
      </c>
      <c r="BP112">
        <f t="shared" si="107"/>
        <v>195.90614975513537</v>
      </c>
      <c r="BQ112" s="13">
        <f t="shared" si="88"/>
        <v>10.271511508174452</v>
      </c>
      <c r="BR112" s="37">
        <f t="shared" si="89"/>
        <v>159.78161370143422</v>
      </c>
      <c r="BS112" s="13">
        <f t="shared" si="90"/>
        <v>8414.1288406412787</v>
      </c>
      <c r="BT112">
        <f t="shared" si="108"/>
        <v>236.27369407090038</v>
      </c>
      <c r="BU112" s="13">
        <f t="shared" si="91"/>
        <v>836.26927694937092</v>
      </c>
      <c r="BV112" s="13">
        <f t="shared" si="109"/>
        <v>163.3322866646929</v>
      </c>
      <c r="BW112" s="13">
        <f t="shared" si="92"/>
        <v>20379.984173517129</v>
      </c>
      <c r="BX112">
        <f t="shared" si="110"/>
        <v>348.60487006030314</v>
      </c>
      <c r="BY112" s="13">
        <f t="shared" si="93"/>
        <v>836.26927694937092</v>
      </c>
    </row>
    <row r="113" spans="29:77" x14ac:dyDescent="0.2">
      <c r="AC113">
        <v>111</v>
      </c>
      <c r="AD113" s="37">
        <f t="shared" si="64"/>
        <v>517.28773978707602</v>
      </c>
      <c r="AE113" s="13">
        <f t="shared" si="65"/>
        <v>14023.548067735466</v>
      </c>
      <c r="AF113">
        <f t="shared" si="111"/>
        <v>643.62601066757566</v>
      </c>
      <c r="AG113" s="13">
        <f t="shared" si="66"/>
        <v>1616.3024281585481</v>
      </c>
      <c r="AH113" s="13">
        <f t="shared" si="94"/>
        <v>519.87262970432835</v>
      </c>
      <c r="AI113" s="13">
        <f t="shared" si="67"/>
        <v>20379.984173517129</v>
      </c>
      <c r="AJ113">
        <f t="shared" si="95"/>
        <v>703.47609072700516</v>
      </c>
      <c r="AK113" s="13">
        <f t="shared" si="68"/>
        <v>1616.3024281585481</v>
      </c>
      <c r="AL113" s="37">
        <f t="shared" si="69"/>
        <v>1162.5450724080165</v>
      </c>
      <c r="AM113" s="13">
        <f t="shared" si="70"/>
        <v>16828.257681282557</v>
      </c>
      <c r="AN113">
        <f t="shared" si="96"/>
        <v>1314.150997464616</v>
      </c>
      <c r="AO113" s="13">
        <f t="shared" si="71"/>
        <v>3457.7835760522935</v>
      </c>
      <c r="AP113" s="13">
        <f t="shared" si="97"/>
        <v>1164.6470708022655</v>
      </c>
      <c r="AQ113" s="13">
        <f t="shared" si="72"/>
        <v>20379.984173517129</v>
      </c>
      <c r="AR113" s="13">
        <f t="shared" si="98"/>
        <v>1348.2505318249423</v>
      </c>
      <c r="AS113" s="38">
        <f t="shared" si="73"/>
        <v>3457.7835760522935</v>
      </c>
      <c r="AT113" s="37">
        <f t="shared" si="74"/>
        <v>108.84359342095777</v>
      </c>
      <c r="AU113" s="13">
        <f t="shared" si="75"/>
        <v>5609.4192270941858</v>
      </c>
      <c r="AV113">
        <f t="shared" si="99"/>
        <v>159.37890177315765</v>
      </c>
      <c r="AW113" s="13">
        <f t="shared" si="76"/>
        <v>532.10518174559218</v>
      </c>
      <c r="AX113" s="13">
        <f t="shared" si="100"/>
        <v>112.87715790721964</v>
      </c>
      <c r="AY113" s="13">
        <f t="shared" si="77"/>
        <v>20379.984173517129</v>
      </c>
      <c r="AZ113">
        <f t="shared" si="101"/>
        <v>296.48061892989648</v>
      </c>
      <c r="BA113" s="13">
        <f t="shared" si="78"/>
        <v>532.10518174559218</v>
      </c>
      <c r="BB113" s="37">
        <f t="shared" si="79"/>
        <v>124.21689020500847</v>
      </c>
      <c r="BC113" s="13">
        <f t="shared" si="80"/>
        <v>8414.1288406412787</v>
      </c>
      <c r="BD113">
        <f t="shared" si="102"/>
        <v>200.01985273330826</v>
      </c>
      <c r="BE113" s="13">
        <f t="shared" si="81"/>
        <v>533.91624408933046</v>
      </c>
      <c r="BF113" s="13">
        <f t="shared" si="103"/>
        <v>127.76756316826715</v>
      </c>
      <c r="BG113" s="13">
        <f t="shared" si="82"/>
        <v>20379.984173517129</v>
      </c>
      <c r="BH113">
        <f t="shared" si="104"/>
        <v>311.37102419094401</v>
      </c>
      <c r="BI113" s="13">
        <f t="shared" si="83"/>
        <v>533.91624408933046</v>
      </c>
      <c r="BJ113" s="37">
        <f t="shared" si="84"/>
        <v>7.0828933962664289</v>
      </c>
      <c r="BK113" s="13">
        <f t="shared" si="85"/>
        <v>8414.1288406412787</v>
      </c>
      <c r="BL113">
        <f t="shared" si="105"/>
        <v>82.885855924566229</v>
      </c>
      <c r="BM113" s="13">
        <f t="shared" si="86"/>
        <v>10.271511508174452</v>
      </c>
      <c r="BN113" s="13">
        <f t="shared" si="106"/>
        <v>10.633566359525108</v>
      </c>
      <c r="BO113" s="13">
        <f t="shared" si="87"/>
        <v>20379.984173517129</v>
      </c>
      <c r="BP113">
        <f t="shared" si="107"/>
        <v>194.23702738220194</v>
      </c>
      <c r="BQ113" s="13">
        <f t="shared" si="88"/>
        <v>10.271511508174452</v>
      </c>
      <c r="BR113" s="37">
        <f t="shared" si="89"/>
        <v>159.78161370143422</v>
      </c>
      <c r="BS113" s="13">
        <f t="shared" si="90"/>
        <v>8414.1288406412787</v>
      </c>
      <c r="BT113">
        <f t="shared" si="108"/>
        <v>235.58457622973401</v>
      </c>
      <c r="BU113" s="13">
        <f t="shared" si="91"/>
        <v>836.26927694937092</v>
      </c>
      <c r="BV113" s="13">
        <f t="shared" si="109"/>
        <v>163.3322866646929</v>
      </c>
      <c r="BW113" s="13">
        <f t="shared" si="92"/>
        <v>20379.984173517129</v>
      </c>
      <c r="BX113">
        <f t="shared" si="110"/>
        <v>346.93574768736971</v>
      </c>
      <c r="BY113" s="13">
        <f t="shared" si="93"/>
        <v>836.26927694937092</v>
      </c>
    </row>
    <row r="114" spans="29:77" x14ac:dyDescent="0.2">
      <c r="AC114">
        <v>112</v>
      </c>
      <c r="AD114" s="37">
        <f t="shared" si="64"/>
        <v>517.28773978707602</v>
      </c>
      <c r="AE114" s="13">
        <f t="shared" si="65"/>
        <v>14023.548067735466</v>
      </c>
      <c r="AF114">
        <f t="shared" si="111"/>
        <v>642.497990391857</v>
      </c>
      <c r="AG114" s="13">
        <f t="shared" si="66"/>
        <v>1616.3024281585481</v>
      </c>
      <c r="AH114" s="13">
        <f t="shared" si="94"/>
        <v>519.87262970432835</v>
      </c>
      <c r="AI114" s="13">
        <f t="shared" si="67"/>
        <v>20379.984173517129</v>
      </c>
      <c r="AJ114">
        <f t="shared" si="95"/>
        <v>701.83677411073131</v>
      </c>
      <c r="AK114" s="13">
        <f t="shared" si="68"/>
        <v>1616.3024281585481</v>
      </c>
      <c r="AL114" s="37">
        <f t="shared" si="69"/>
        <v>1162.5450724080165</v>
      </c>
      <c r="AM114" s="13">
        <f t="shared" si="70"/>
        <v>16828.257681282557</v>
      </c>
      <c r="AN114">
        <f t="shared" si="96"/>
        <v>1312.7973731337536</v>
      </c>
      <c r="AO114" s="13">
        <f t="shared" si="71"/>
        <v>3457.7835760522935</v>
      </c>
      <c r="AP114" s="13">
        <f t="shared" si="97"/>
        <v>1164.6470708022655</v>
      </c>
      <c r="AQ114" s="13">
        <f t="shared" si="72"/>
        <v>20379.984173517129</v>
      </c>
      <c r="AR114" s="13">
        <f t="shared" si="98"/>
        <v>1346.6112152086685</v>
      </c>
      <c r="AS114" s="38">
        <f t="shared" si="73"/>
        <v>3457.7835760522935</v>
      </c>
      <c r="AT114" s="37">
        <f t="shared" si="74"/>
        <v>108.84359342095777</v>
      </c>
      <c r="AU114" s="13">
        <f t="shared" si="75"/>
        <v>5609.4192270941858</v>
      </c>
      <c r="AV114">
        <f t="shared" si="99"/>
        <v>158.92769366287015</v>
      </c>
      <c r="AW114" s="13">
        <f t="shared" si="76"/>
        <v>532.10518174559218</v>
      </c>
      <c r="AX114" s="13">
        <f t="shared" si="100"/>
        <v>112.87715790721964</v>
      </c>
      <c r="AY114" s="13">
        <f t="shared" si="77"/>
        <v>20379.984173517129</v>
      </c>
      <c r="AZ114">
        <f t="shared" si="101"/>
        <v>294.84130231362258</v>
      </c>
      <c r="BA114" s="13">
        <f t="shared" si="78"/>
        <v>532.10518174559218</v>
      </c>
      <c r="BB114" s="37">
        <f t="shared" si="79"/>
        <v>124.21689020500847</v>
      </c>
      <c r="BC114" s="13">
        <f t="shared" si="80"/>
        <v>8414.1288406412787</v>
      </c>
      <c r="BD114">
        <f t="shared" si="102"/>
        <v>199.34304056787704</v>
      </c>
      <c r="BE114" s="13">
        <f t="shared" si="81"/>
        <v>533.91624408933046</v>
      </c>
      <c r="BF114" s="13">
        <f t="shared" si="103"/>
        <v>127.76756316826715</v>
      </c>
      <c r="BG114" s="13">
        <f t="shared" si="82"/>
        <v>20379.984173517129</v>
      </c>
      <c r="BH114">
        <f t="shared" si="104"/>
        <v>309.73170757467005</v>
      </c>
      <c r="BI114" s="13">
        <f t="shared" si="83"/>
        <v>533.91624408933046</v>
      </c>
      <c r="BJ114" s="37">
        <f t="shared" si="84"/>
        <v>7.0828933962664289</v>
      </c>
      <c r="BK114" s="13">
        <f t="shared" si="85"/>
        <v>8414.1288406412787</v>
      </c>
      <c r="BL114">
        <f t="shared" si="105"/>
        <v>82.209043759134985</v>
      </c>
      <c r="BM114" s="13">
        <f t="shared" si="86"/>
        <v>10.271511508174452</v>
      </c>
      <c r="BN114" s="13">
        <f t="shared" si="106"/>
        <v>10.633566359525108</v>
      </c>
      <c r="BO114" s="13">
        <f t="shared" si="87"/>
        <v>20379.984173517129</v>
      </c>
      <c r="BP114">
        <f t="shared" si="107"/>
        <v>192.59771076592804</v>
      </c>
      <c r="BQ114" s="13">
        <f t="shared" si="88"/>
        <v>10.271511508174452</v>
      </c>
      <c r="BR114" s="37">
        <f t="shared" si="89"/>
        <v>159.78161370143422</v>
      </c>
      <c r="BS114" s="13">
        <f t="shared" si="90"/>
        <v>8414.1288406412787</v>
      </c>
      <c r="BT114">
        <f t="shared" si="108"/>
        <v>234.9077640643028</v>
      </c>
      <c r="BU114" s="13">
        <f t="shared" si="91"/>
        <v>836.26927694937092</v>
      </c>
      <c r="BV114" s="13">
        <f t="shared" si="109"/>
        <v>163.3322866646929</v>
      </c>
      <c r="BW114" s="13">
        <f t="shared" si="92"/>
        <v>20379.984173517129</v>
      </c>
      <c r="BX114">
        <f t="shared" si="110"/>
        <v>345.29643107109587</v>
      </c>
      <c r="BY114" s="13">
        <f t="shared" si="93"/>
        <v>836.26927694937092</v>
      </c>
    </row>
    <row r="115" spans="29:77" x14ac:dyDescent="0.2">
      <c r="AC115">
        <v>113</v>
      </c>
      <c r="AD115" s="37">
        <f t="shared" si="64"/>
        <v>517.28773978707602</v>
      </c>
      <c r="AE115" s="13">
        <f t="shared" si="65"/>
        <v>14023.548067735466</v>
      </c>
      <c r="AF115">
        <f t="shared" si="111"/>
        <v>641.38993507677037</v>
      </c>
      <c r="AG115" s="13">
        <f t="shared" si="66"/>
        <v>1616.3024281585481</v>
      </c>
      <c r="AH115" s="13">
        <f t="shared" si="94"/>
        <v>519.87262970432835</v>
      </c>
      <c r="AI115" s="13">
        <f t="shared" si="67"/>
        <v>20379.984173517129</v>
      </c>
      <c r="AJ115">
        <f t="shared" si="95"/>
        <v>700.22647194784281</v>
      </c>
      <c r="AK115" s="13">
        <f t="shared" si="68"/>
        <v>1616.3024281585481</v>
      </c>
      <c r="AL115" s="37">
        <f t="shared" si="69"/>
        <v>1162.5450724080165</v>
      </c>
      <c r="AM115" s="13">
        <f t="shared" si="70"/>
        <v>16828.257681282557</v>
      </c>
      <c r="AN115">
        <f t="shared" si="96"/>
        <v>1311.4677067556497</v>
      </c>
      <c r="AO115" s="13">
        <f t="shared" si="71"/>
        <v>3457.7835760522935</v>
      </c>
      <c r="AP115" s="13">
        <f t="shared" si="97"/>
        <v>1164.6470708022655</v>
      </c>
      <c r="AQ115" s="13">
        <f t="shared" si="72"/>
        <v>20379.984173517129</v>
      </c>
      <c r="AR115" s="13">
        <f t="shared" si="98"/>
        <v>1345.00091304578</v>
      </c>
      <c r="AS115" s="38">
        <f t="shared" si="73"/>
        <v>3457.7835760522935</v>
      </c>
      <c r="AT115" s="37">
        <f t="shared" si="74"/>
        <v>108.84359342095777</v>
      </c>
      <c r="AU115" s="13">
        <f t="shared" si="75"/>
        <v>5609.4192270941858</v>
      </c>
      <c r="AV115">
        <f t="shared" si="99"/>
        <v>158.48447153683551</v>
      </c>
      <c r="AW115" s="13">
        <f t="shared" si="76"/>
        <v>532.10518174559218</v>
      </c>
      <c r="AX115" s="13">
        <f t="shared" si="100"/>
        <v>112.87715790721964</v>
      </c>
      <c r="AY115" s="13">
        <f t="shared" si="77"/>
        <v>20379.984173517129</v>
      </c>
      <c r="AZ115">
        <f t="shared" si="101"/>
        <v>293.23100015073408</v>
      </c>
      <c r="BA115" s="13">
        <f t="shared" si="78"/>
        <v>532.10518174559218</v>
      </c>
      <c r="BB115" s="37">
        <f t="shared" si="79"/>
        <v>124.21689020500847</v>
      </c>
      <c r="BC115" s="13">
        <f t="shared" si="80"/>
        <v>8414.1288406412787</v>
      </c>
      <c r="BD115">
        <f t="shared" si="102"/>
        <v>198.67820737882511</v>
      </c>
      <c r="BE115" s="13">
        <f t="shared" si="81"/>
        <v>533.91624408933046</v>
      </c>
      <c r="BF115" s="13">
        <f t="shared" si="103"/>
        <v>127.76756316826715</v>
      </c>
      <c r="BG115" s="13">
        <f t="shared" si="82"/>
        <v>20379.984173517129</v>
      </c>
      <c r="BH115">
        <f t="shared" si="104"/>
        <v>308.12140541178155</v>
      </c>
      <c r="BI115" s="13">
        <f t="shared" si="83"/>
        <v>533.91624408933046</v>
      </c>
      <c r="BJ115" s="37">
        <f t="shared" si="84"/>
        <v>7.0828933962664289</v>
      </c>
      <c r="BK115" s="13">
        <f t="shared" si="85"/>
        <v>8414.1288406412787</v>
      </c>
      <c r="BL115">
        <f t="shared" si="105"/>
        <v>81.544210570083052</v>
      </c>
      <c r="BM115" s="13">
        <f t="shared" si="86"/>
        <v>10.271511508174452</v>
      </c>
      <c r="BN115" s="13">
        <f t="shared" si="106"/>
        <v>10.633566359525108</v>
      </c>
      <c r="BO115" s="13">
        <f t="shared" si="87"/>
        <v>20379.984173517129</v>
      </c>
      <c r="BP115">
        <f t="shared" si="107"/>
        <v>190.98740860303951</v>
      </c>
      <c r="BQ115" s="13">
        <f t="shared" si="88"/>
        <v>10.271511508174452</v>
      </c>
      <c r="BR115" s="37">
        <f t="shared" si="89"/>
        <v>159.78161370143422</v>
      </c>
      <c r="BS115" s="13">
        <f t="shared" si="90"/>
        <v>8414.1288406412787</v>
      </c>
      <c r="BT115">
        <f t="shared" si="108"/>
        <v>234.24293087525086</v>
      </c>
      <c r="BU115" s="13">
        <f t="shared" si="91"/>
        <v>836.26927694937092</v>
      </c>
      <c r="BV115" s="13">
        <f t="shared" si="109"/>
        <v>163.3322866646929</v>
      </c>
      <c r="BW115" s="13">
        <f t="shared" si="92"/>
        <v>20379.984173517129</v>
      </c>
      <c r="BX115">
        <f t="shared" si="110"/>
        <v>343.68612890820731</v>
      </c>
      <c r="BY115" s="13">
        <f t="shared" si="93"/>
        <v>836.26927694937092</v>
      </c>
    </row>
    <row r="116" spans="29:77" x14ac:dyDescent="0.2">
      <c r="AC116">
        <v>114</v>
      </c>
      <c r="AD116" s="37">
        <f t="shared" si="64"/>
        <v>517.28773978707602</v>
      </c>
      <c r="AE116" s="13">
        <f t="shared" si="65"/>
        <v>14023.548067735466</v>
      </c>
      <c r="AF116">
        <f t="shared" si="111"/>
        <v>640.30131932861514</v>
      </c>
      <c r="AG116" s="13">
        <f t="shared" si="66"/>
        <v>1616.3024281585481</v>
      </c>
      <c r="AH116" s="13">
        <f t="shared" si="94"/>
        <v>519.87262970432835</v>
      </c>
      <c r="AI116" s="13">
        <f t="shared" si="67"/>
        <v>20379.984173517129</v>
      </c>
      <c r="AJ116">
        <f t="shared" si="95"/>
        <v>698.64442070009261</v>
      </c>
      <c r="AK116" s="13">
        <f t="shared" si="68"/>
        <v>1616.3024281585481</v>
      </c>
      <c r="AL116" s="37">
        <f t="shared" si="69"/>
        <v>1162.5450724080165</v>
      </c>
      <c r="AM116" s="13">
        <f t="shared" si="70"/>
        <v>16828.257681282557</v>
      </c>
      <c r="AN116">
        <f t="shared" si="96"/>
        <v>1310.1613678578635</v>
      </c>
      <c r="AO116" s="13">
        <f t="shared" si="71"/>
        <v>3457.7835760522935</v>
      </c>
      <c r="AP116" s="13">
        <f t="shared" si="97"/>
        <v>1164.6470708022655</v>
      </c>
      <c r="AQ116" s="13">
        <f t="shared" si="72"/>
        <v>20379.984173517129</v>
      </c>
      <c r="AR116" s="13">
        <f t="shared" si="98"/>
        <v>1343.4188617980299</v>
      </c>
      <c r="AS116" s="38">
        <f t="shared" si="73"/>
        <v>3457.7835760522935</v>
      </c>
      <c r="AT116" s="37">
        <f t="shared" si="74"/>
        <v>108.84359342095777</v>
      </c>
      <c r="AU116" s="13">
        <f t="shared" si="75"/>
        <v>5609.4192270941858</v>
      </c>
      <c r="AV116">
        <f t="shared" si="99"/>
        <v>158.04902523757343</v>
      </c>
      <c r="AW116" s="13">
        <f t="shared" si="76"/>
        <v>532.10518174559218</v>
      </c>
      <c r="AX116" s="13">
        <f t="shared" si="100"/>
        <v>112.87715790721964</v>
      </c>
      <c r="AY116" s="13">
        <f t="shared" si="77"/>
        <v>20379.984173517129</v>
      </c>
      <c r="AZ116">
        <f t="shared" si="101"/>
        <v>291.64894890298393</v>
      </c>
      <c r="BA116" s="13">
        <f t="shared" si="78"/>
        <v>532.10518174559218</v>
      </c>
      <c r="BB116" s="37">
        <f t="shared" si="79"/>
        <v>124.21689020500847</v>
      </c>
      <c r="BC116" s="13">
        <f t="shared" si="80"/>
        <v>8414.1288406412787</v>
      </c>
      <c r="BD116">
        <f t="shared" si="102"/>
        <v>198.02503792993195</v>
      </c>
      <c r="BE116" s="13">
        <f t="shared" si="81"/>
        <v>533.91624408933046</v>
      </c>
      <c r="BF116" s="13">
        <f t="shared" si="103"/>
        <v>127.76756316826715</v>
      </c>
      <c r="BG116" s="13">
        <f t="shared" si="82"/>
        <v>20379.984173517129</v>
      </c>
      <c r="BH116">
        <f t="shared" si="104"/>
        <v>306.53935416403147</v>
      </c>
      <c r="BI116" s="13">
        <f t="shared" si="83"/>
        <v>533.91624408933046</v>
      </c>
      <c r="BJ116" s="37">
        <f t="shared" si="84"/>
        <v>7.0828933962664289</v>
      </c>
      <c r="BK116" s="13">
        <f t="shared" si="85"/>
        <v>8414.1288406412787</v>
      </c>
      <c r="BL116">
        <f t="shared" si="105"/>
        <v>80.891041121189929</v>
      </c>
      <c r="BM116" s="13">
        <f t="shared" si="86"/>
        <v>10.271511508174452</v>
      </c>
      <c r="BN116" s="13">
        <f t="shared" si="106"/>
        <v>10.633566359525108</v>
      </c>
      <c r="BO116" s="13">
        <f t="shared" si="87"/>
        <v>20379.984173517129</v>
      </c>
      <c r="BP116">
        <f t="shared" si="107"/>
        <v>189.4053573552894</v>
      </c>
      <c r="BQ116" s="13">
        <f t="shared" si="88"/>
        <v>10.271511508174452</v>
      </c>
      <c r="BR116" s="37">
        <f t="shared" si="89"/>
        <v>159.78161370143422</v>
      </c>
      <c r="BS116" s="13">
        <f t="shared" si="90"/>
        <v>8414.1288406412787</v>
      </c>
      <c r="BT116">
        <f t="shared" si="108"/>
        <v>233.58976142635771</v>
      </c>
      <c r="BU116" s="13">
        <f t="shared" si="91"/>
        <v>836.26927694937092</v>
      </c>
      <c r="BV116" s="13">
        <f t="shared" si="109"/>
        <v>163.3322866646929</v>
      </c>
      <c r="BW116" s="13">
        <f t="shared" si="92"/>
        <v>20379.984173517129</v>
      </c>
      <c r="BX116">
        <f t="shared" si="110"/>
        <v>342.10407766045716</v>
      </c>
      <c r="BY116" s="13">
        <f t="shared" si="93"/>
        <v>836.26927694937092</v>
      </c>
    </row>
    <row r="117" spans="29:77" x14ac:dyDescent="0.2">
      <c r="AC117">
        <v>115</v>
      </c>
      <c r="AD117" s="37">
        <f t="shared" si="64"/>
        <v>517.28773978707602</v>
      </c>
      <c r="AE117" s="13">
        <f t="shared" si="65"/>
        <v>14023.548067735466</v>
      </c>
      <c r="AF117">
        <f t="shared" si="111"/>
        <v>639.231636028254</v>
      </c>
      <c r="AG117" s="13">
        <f t="shared" si="66"/>
        <v>1616.3024281585481</v>
      </c>
      <c r="AH117" s="13">
        <f t="shared" si="94"/>
        <v>519.87262970432835</v>
      </c>
      <c r="AI117" s="13">
        <f t="shared" si="67"/>
        <v>20379.984173517129</v>
      </c>
      <c r="AJ117">
        <f t="shared" si="95"/>
        <v>697.08988338708605</v>
      </c>
      <c r="AK117" s="13">
        <f t="shared" si="68"/>
        <v>1616.3024281585481</v>
      </c>
      <c r="AL117" s="37">
        <f t="shared" si="69"/>
        <v>1162.5450724080165</v>
      </c>
      <c r="AM117" s="13">
        <f t="shared" si="70"/>
        <v>16828.257681282557</v>
      </c>
      <c r="AN117">
        <f t="shared" si="96"/>
        <v>1308.87774789743</v>
      </c>
      <c r="AO117" s="13">
        <f t="shared" si="71"/>
        <v>3457.7835760522935</v>
      </c>
      <c r="AP117" s="13">
        <f t="shared" si="97"/>
        <v>1164.6470708022655</v>
      </c>
      <c r="AQ117" s="13">
        <f t="shared" si="72"/>
        <v>20379.984173517129</v>
      </c>
      <c r="AR117" s="13">
        <f t="shared" si="98"/>
        <v>1341.8643244850232</v>
      </c>
      <c r="AS117" s="38">
        <f t="shared" si="73"/>
        <v>3457.7835760522935</v>
      </c>
      <c r="AT117" s="37">
        <f t="shared" si="74"/>
        <v>108.84359342095777</v>
      </c>
      <c r="AU117" s="13">
        <f t="shared" si="75"/>
        <v>5609.4192270941858</v>
      </c>
      <c r="AV117">
        <f t="shared" si="99"/>
        <v>157.62115191742896</v>
      </c>
      <c r="AW117" s="13">
        <f t="shared" si="76"/>
        <v>532.10518174559218</v>
      </c>
      <c r="AX117" s="13">
        <f t="shared" si="100"/>
        <v>112.87715790721964</v>
      </c>
      <c r="AY117" s="13">
        <f t="shared" si="77"/>
        <v>20379.984173517129</v>
      </c>
      <c r="AZ117">
        <f t="shared" si="101"/>
        <v>290.09441158997731</v>
      </c>
      <c r="BA117" s="13">
        <f t="shared" si="78"/>
        <v>532.10518174559218</v>
      </c>
      <c r="BB117" s="37">
        <f t="shared" si="79"/>
        <v>124.21689020500847</v>
      </c>
      <c r="BC117" s="13">
        <f t="shared" si="80"/>
        <v>8414.1288406412787</v>
      </c>
      <c r="BD117">
        <f t="shared" si="102"/>
        <v>197.38322794971523</v>
      </c>
      <c r="BE117" s="13">
        <f t="shared" si="81"/>
        <v>533.91624408933046</v>
      </c>
      <c r="BF117" s="13">
        <f t="shared" si="103"/>
        <v>127.76756316826715</v>
      </c>
      <c r="BG117" s="13">
        <f t="shared" si="82"/>
        <v>20379.984173517129</v>
      </c>
      <c r="BH117">
        <f t="shared" si="104"/>
        <v>304.98481685102479</v>
      </c>
      <c r="BI117" s="13">
        <f t="shared" si="83"/>
        <v>533.91624408933046</v>
      </c>
      <c r="BJ117" s="37">
        <f t="shared" si="84"/>
        <v>7.0828933962664289</v>
      </c>
      <c r="BK117" s="13">
        <f t="shared" si="85"/>
        <v>8414.1288406412787</v>
      </c>
      <c r="BL117">
        <f t="shared" si="105"/>
        <v>80.249231140973194</v>
      </c>
      <c r="BM117" s="13">
        <f t="shared" si="86"/>
        <v>10.271511508174452</v>
      </c>
      <c r="BN117" s="13">
        <f t="shared" si="106"/>
        <v>10.633566359525108</v>
      </c>
      <c r="BO117" s="13">
        <f t="shared" si="87"/>
        <v>20379.984173517129</v>
      </c>
      <c r="BP117">
        <f t="shared" si="107"/>
        <v>187.85082004228275</v>
      </c>
      <c r="BQ117" s="13">
        <f t="shared" si="88"/>
        <v>10.271511508174452</v>
      </c>
      <c r="BR117" s="37">
        <f t="shared" si="89"/>
        <v>159.78161370143422</v>
      </c>
      <c r="BS117" s="13">
        <f t="shared" si="90"/>
        <v>8414.1288406412787</v>
      </c>
      <c r="BT117">
        <f t="shared" si="108"/>
        <v>232.94795144614099</v>
      </c>
      <c r="BU117" s="13">
        <f t="shared" si="91"/>
        <v>836.26927694937092</v>
      </c>
      <c r="BV117" s="13">
        <f t="shared" si="109"/>
        <v>163.3322866646929</v>
      </c>
      <c r="BW117" s="13">
        <f t="shared" si="92"/>
        <v>20379.984173517129</v>
      </c>
      <c r="BX117">
        <f t="shared" si="110"/>
        <v>340.54954034745055</v>
      </c>
      <c r="BY117" s="13">
        <f t="shared" si="93"/>
        <v>836.26927694937092</v>
      </c>
    </row>
    <row r="118" spans="29:77" x14ac:dyDescent="0.2">
      <c r="AC118">
        <v>116</v>
      </c>
      <c r="AD118" s="37">
        <f t="shared" si="64"/>
        <v>517.28773978707602</v>
      </c>
      <c r="AE118" s="13">
        <f t="shared" si="65"/>
        <v>14023.548067735466</v>
      </c>
      <c r="AF118">
        <f t="shared" si="111"/>
        <v>638.18039554341624</v>
      </c>
      <c r="AG118" s="13">
        <f t="shared" si="66"/>
        <v>1616.3024281585481</v>
      </c>
      <c r="AH118" s="13">
        <f t="shared" si="94"/>
        <v>519.87262970432835</v>
      </c>
      <c r="AI118" s="13">
        <f t="shared" si="67"/>
        <v>20379.984173517129</v>
      </c>
      <c r="AJ118">
        <f t="shared" si="95"/>
        <v>695.56214844154499</v>
      </c>
      <c r="AK118" s="13">
        <f t="shared" si="68"/>
        <v>1616.3024281585481</v>
      </c>
      <c r="AL118" s="37">
        <f t="shared" si="69"/>
        <v>1162.5450724080165</v>
      </c>
      <c r="AM118" s="13">
        <f t="shared" si="70"/>
        <v>16828.257681282557</v>
      </c>
      <c r="AN118">
        <f t="shared" si="96"/>
        <v>1307.6162593156248</v>
      </c>
      <c r="AO118" s="13">
        <f t="shared" si="71"/>
        <v>3457.7835760522935</v>
      </c>
      <c r="AP118" s="13">
        <f t="shared" si="97"/>
        <v>1164.6470708022655</v>
      </c>
      <c r="AQ118" s="13">
        <f t="shared" si="72"/>
        <v>20379.984173517129</v>
      </c>
      <c r="AR118" s="13">
        <f t="shared" si="98"/>
        <v>1340.336589539482</v>
      </c>
      <c r="AS118" s="38">
        <f t="shared" si="73"/>
        <v>3457.7835760522935</v>
      </c>
      <c r="AT118" s="37">
        <f t="shared" si="74"/>
        <v>108.84359342095777</v>
      </c>
      <c r="AU118" s="13">
        <f t="shared" si="75"/>
        <v>5609.4192270941858</v>
      </c>
      <c r="AV118">
        <f t="shared" si="99"/>
        <v>157.20065572349387</v>
      </c>
      <c r="AW118" s="13">
        <f t="shared" si="76"/>
        <v>532.10518174559218</v>
      </c>
      <c r="AX118" s="13">
        <f t="shared" si="100"/>
        <v>112.87715790721964</v>
      </c>
      <c r="AY118" s="13">
        <f t="shared" si="77"/>
        <v>20379.984173517129</v>
      </c>
      <c r="AZ118">
        <f t="shared" si="101"/>
        <v>288.56667664443626</v>
      </c>
      <c r="BA118" s="13">
        <f t="shared" si="78"/>
        <v>532.10518174559218</v>
      </c>
      <c r="BB118" s="37">
        <f t="shared" si="79"/>
        <v>124.21689020500847</v>
      </c>
      <c r="BC118" s="13">
        <f t="shared" si="80"/>
        <v>8414.1288406412787</v>
      </c>
      <c r="BD118">
        <f t="shared" si="102"/>
        <v>196.75248365881259</v>
      </c>
      <c r="BE118" s="13">
        <f t="shared" si="81"/>
        <v>533.91624408933046</v>
      </c>
      <c r="BF118" s="13">
        <f t="shared" si="103"/>
        <v>127.76756316826715</v>
      </c>
      <c r="BG118" s="13">
        <f t="shared" si="82"/>
        <v>20379.984173517129</v>
      </c>
      <c r="BH118">
        <f t="shared" si="104"/>
        <v>303.45708190548373</v>
      </c>
      <c r="BI118" s="13">
        <f t="shared" si="83"/>
        <v>533.91624408933046</v>
      </c>
      <c r="BJ118" s="37">
        <f t="shared" si="84"/>
        <v>7.0828933962664289</v>
      </c>
      <c r="BK118" s="13">
        <f t="shared" si="85"/>
        <v>8414.1288406412787</v>
      </c>
      <c r="BL118">
        <f t="shared" si="105"/>
        <v>79.618486850070553</v>
      </c>
      <c r="BM118" s="13">
        <f t="shared" si="86"/>
        <v>10.271511508174452</v>
      </c>
      <c r="BN118" s="13">
        <f t="shared" si="106"/>
        <v>10.633566359525108</v>
      </c>
      <c r="BO118" s="13">
        <f t="shared" si="87"/>
        <v>20379.984173517129</v>
      </c>
      <c r="BP118">
        <f t="shared" si="107"/>
        <v>186.32308509674172</v>
      </c>
      <c r="BQ118" s="13">
        <f t="shared" si="88"/>
        <v>10.271511508174452</v>
      </c>
      <c r="BR118" s="37">
        <f t="shared" si="89"/>
        <v>159.78161370143422</v>
      </c>
      <c r="BS118" s="13">
        <f t="shared" si="90"/>
        <v>8414.1288406412787</v>
      </c>
      <c r="BT118">
        <f t="shared" si="108"/>
        <v>232.31720715523835</v>
      </c>
      <c r="BU118" s="13">
        <f t="shared" si="91"/>
        <v>836.26927694937092</v>
      </c>
      <c r="BV118" s="13">
        <f t="shared" si="109"/>
        <v>163.3322866646929</v>
      </c>
      <c r="BW118" s="13">
        <f t="shared" si="92"/>
        <v>20379.984173517129</v>
      </c>
      <c r="BX118">
        <f t="shared" si="110"/>
        <v>339.02180540190955</v>
      </c>
      <c r="BY118" s="13">
        <f t="shared" si="93"/>
        <v>836.26927694937092</v>
      </c>
    </row>
    <row r="119" spans="29:77" x14ac:dyDescent="0.2">
      <c r="AC119">
        <v>117</v>
      </c>
      <c r="AD119" s="37">
        <f t="shared" si="64"/>
        <v>517.28773978707602</v>
      </c>
      <c r="AE119" s="13">
        <f t="shared" si="65"/>
        <v>14023.548067735466</v>
      </c>
      <c r="AF119">
        <f t="shared" si="111"/>
        <v>637.14712498139625</v>
      </c>
      <c r="AG119" s="13">
        <f t="shared" si="66"/>
        <v>1616.3024281585481</v>
      </c>
      <c r="AH119" s="13">
        <f t="shared" si="94"/>
        <v>519.87262970432835</v>
      </c>
      <c r="AI119" s="13">
        <f t="shared" si="67"/>
        <v>20379.984173517129</v>
      </c>
      <c r="AJ119">
        <f t="shared" si="95"/>
        <v>694.06052862327817</v>
      </c>
      <c r="AK119" s="13">
        <f t="shared" si="68"/>
        <v>1616.3024281585481</v>
      </c>
      <c r="AL119" s="37">
        <f t="shared" si="69"/>
        <v>1162.5450724080165</v>
      </c>
      <c r="AM119" s="13">
        <f t="shared" si="70"/>
        <v>16828.257681282557</v>
      </c>
      <c r="AN119">
        <f t="shared" si="96"/>
        <v>1306.3763346412006</v>
      </c>
      <c r="AO119" s="13">
        <f t="shared" si="71"/>
        <v>3457.7835760522935</v>
      </c>
      <c r="AP119" s="13">
        <f t="shared" si="97"/>
        <v>1164.6470708022655</v>
      </c>
      <c r="AQ119" s="13">
        <f t="shared" si="72"/>
        <v>20379.984173517129</v>
      </c>
      <c r="AR119" s="13">
        <f t="shared" si="98"/>
        <v>1338.8349697212152</v>
      </c>
      <c r="AS119" s="38">
        <f t="shared" si="73"/>
        <v>3457.7835760522935</v>
      </c>
      <c r="AT119" s="37">
        <f t="shared" si="74"/>
        <v>108.84359342095777</v>
      </c>
      <c r="AU119" s="13">
        <f t="shared" si="75"/>
        <v>5609.4192270941858</v>
      </c>
      <c r="AV119">
        <f t="shared" si="99"/>
        <v>156.78734749868585</v>
      </c>
      <c r="AW119" s="13">
        <f t="shared" si="76"/>
        <v>532.10518174559218</v>
      </c>
      <c r="AX119" s="13">
        <f t="shared" si="100"/>
        <v>112.87715790721964</v>
      </c>
      <c r="AY119" s="13">
        <f t="shared" si="77"/>
        <v>20379.984173517129</v>
      </c>
      <c r="AZ119">
        <f t="shared" si="101"/>
        <v>287.06505682616944</v>
      </c>
      <c r="BA119" s="13">
        <f t="shared" si="78"/>
        <v>532.10518174559218</v>
      </c>
      <c r="BB119" s="37">
        <f t="shared" si="79"/>
        <v>124.21689020500847</v>
      </c>
      <c r="BC119" s="13">
        <f t="shared" si="80"/>
        <v>8414.1288406412787</v>
      </c>
      <c r="BD119">
        <f t="shared" si="102"/>
        <v>196.13252132160059</v>
      </c>
      <c r="BE119" s="13">
        <f t="shared" si="81"/>
        <v>533.91624408933046</v>
      </c>
      <c r="BF119" s="13">
        <f t="shared" si="103"/>
        <v>127.76756316826715</v>
      </c>
      <c r="BG119" s="13">
        <f t="shared" si="82"/>
        <v>20379.984173517129</v>
      </c>
      <c r="BH119">
        <f t="shared" si="104"/>
        <v>301.95546208721697</v>
      </c>
      <c r="BI119" s="13">
        <f t="shared" si="83"/>
        <v>533.91624408933046</v>
      </c>
      <c r="BJ119" s="37">
        <f t="shared" si="84"/>
        <v>7.0828933962664289</v>
      </c>
      <c r="BK119" s="13">
        <f t="shared" si="85"/>
        <v>8414.1288406412787</v>
      </c>
      <c r="BL119">
        <f t="shared" si="105"/>
        <v>78.998524512858552</v>
      </c>
      <c r="BM119" s="13">
        <f t="shared" si="86"/>
        <v>10.271511508174452</v>
      </c>
      <c r="BN119" s="13">
        <f t="shared" si="106"/>
        <v>10.633566359525108</v>
      </c>
      <c r="BO119" s="13">
        <f t="shared" si="87"/>
        <v>20379.984173517129</v>
      </c>
      <c r="BP119">
        <f t="shared" si="107"/>
        <v>184.82146527847493</v>
      </c>
      <c r="BQ119" s="13">
        <f t="shared" si="88"/>
        <v>10.271511508174452</v>
      </c>
      <c r="BR119" s="37">
        <f t="shared" si="89"/>
        <v>159.78161370143422</v>
      </c>
      <c r="BS119" s="13">
        <f t="shared" si="90"/>
        <v>8414.1288406412787</v>
      </c>
      <c r="BT119">
        <f t="shared" si="108"/>
        <v>231.69724481802635</v>
      </c>
      <c r="BU119" s="13">
        <f t="shared" si="91"/>
        <v>836.26927694937092</v>
      </c>
      <c r="BV119" s="13">
        <f t="shared" si="109"/>
        <v>163.3322866646929</v>
      </c>
      <c r="BW119" s="13">
        <f t="shared" si="92"/>
        <v>20379.984173517129</v>
      </c>
      <c r="BX119">
        <f t="shared" si="110"/>
        <v>337.52018558364273</v>
      </c>
      <c r="BY119" s="13">
        <f t="shared" si="93"/>
        <v>836.26927694937092</v>
      </c>
    </row>
    <row r="120" spans="29:77" x14ac:dyDescent="0.2">
      <c r="AC120">
        <v>118</v>
      </c>
      <c r="AD120" s="37">
        <f t="shared" si="64"/>
        <v>517.28773978707602</v>
      </c>
      <c r="AE120" s="13">
        <f t="shared" si="65"/>
        <v>14023.548067735466</v>
      </c>
      <c r="AF120">
        <f t="shared" si="111"/>
        <v>636.13136747974943</v>
      </c>
      <c r="AG120" s="13">
        <f t="shared" si="66"/>
        <v>1616.3024281585481</v>
      </c>
      <c r="AH120" s="13">
        <f t="shared" si="94"/>
        <v>519.87262970432835</v>
      </c>
      <c r="AI120" s="13">
        <f t="shared" si="67"/>
        <v>20379.984173517129</v>
      </c>
      <c r="AJ120">
        <f t="shared" si="95"/>
        <v>692.58435998837183</v>
      </c>
      <c r="AK120" s="13">
        <f t="shared" si="68"/>
        <v>1616.3024281585481</v>
      </c>
      <c r="AL120" s="37">
        <f t="shared" si="69"/>
        <v>1162.5450724080165</v>
      </c>
      <c r="AM120" s="13">
        <f t="shared" si="70"/>
        <v>16828.257681282557</v>
      </c>
      <c r="AN120">
        <f t="shared" si="96"/>
        <v>1305.1574256392246</v>
      </c>
      <c r="AO120" s="13">
        <f t="shared" si="71"/>
        <v>3457.7835760522935</v>
      </c>
      <c r="AP120" s="13">
        <f t="shared" si="97"/>
        <v>1164.6470708022655</v>
      </c>
      <c r="AQ120" s="13">
        <f t="shared" si="72"/>
        <v>20379.984173517129</v>
      </c>
      <c r="AR120" s="13">
        <f t="shared" si="98"/>
        <v>1337.3588010863089</v>
      </c>
      <c r="AS120" s="38">
        <f t="shared" si="73"/>
        <v>3457.7835760522935</v>
      </c>
      <c r="AT120" s="37">
        <f t="shared" si="74"/>
        <v>108.84359342095777</v>
      </c>
      <c r="AU120" s="13">
        <f t="shared" si="75"/>
        <v>5609.4192270941858</v>
      </c>
      <c r="AV120">
        <f t="shared" si="99"/>
        <v>156.38104449802714</v>
      </c>
      <c r="AW120" s="13">
        <f t="shared" si="76"/>
        <v>532.10518174559218</v>
      </c>
      <c r="AX120" s="13">
        <f t="shared" si="100"/>
        <v>112.87715790721964</v>
      </c>
      <c r="AY120" s="13">
        <f t="shared" si="77"/>
        <v>20379.984173517129</v>
      </c>
      <c r="AZ120">
        <f t="shared" si="101"/>
        <v>285.58888819126309</v>
      </c>
      <c r="BA120" s="13">
        <f t="shared" si="78"/>
        <v>532.10518174559218</v>
      </c>
      <c r="BB120" s="37">
        <f t="shared" si="79"/>
        <v>124.21689020500847</v>
      </c>
      <c r="BC120" s="13">
        <f t="shared" si="80"/>
        <v>8414.1288406412787</v>
      </c>
      <c r="BD120">
        <f t="shared" si="102"/>
        <v>195.52306682061254</v>
      </c>
      <c r="BE120" s="13">
        <f t="shared" si="81"/>
        <v>533.91624408933046</v>
      </c>
      <c r="BF120" s="13">
        <f t="shared" si="103"/>
        <v>127.76756316826715</v>
      </c>
      <c r="BG120" s="13">
        <f t="shared" si="82"/>
        <v>20379.984173517129</v>
      </c>
      <c r="BH120">
        <f t="shared" si="104"/>
        <v>300.47929345231057</v>
      </c>
      <c r="BI120" s="13">
        <f t="shared" si="83"/>
        <v>533.91624408933046</v>
      </c>
      <c r="BJ120" s="37">
        <f t="shared" si="84"/>
        <v>7.0828933962664289</v>
      </c>
      <c r="BK120" s="13">
        <f t="shared" si="85"/>
        <v>8414.1288406412787</v>
      </c>
      <c r="BL120">
        <f t="shared" si="105"/>
        <v>78.389070011870487</v>
      </c>
      <c r="BM120" s="13">
        <f t="shared" si="86"/>
        <v>10.271511508174452</v>
      </c>
      <c r="BN120" s="13">
        <f t="shared" si="106"/>
        <v>10.633566359525108</v>
      </c>
      <c r="BO120" s="13">
        <f t="shared" si="87"/>
        <v>20379.984173517129</v>
      </c>
      <c r="BP120">
        <f t="shared" si="107"/>
        <v>183.34529664356856</v>
      </c>
      <c r="BQ120" s="13">
        <f t="shared" si="88"/>
        <v>10.271511508174452</v>
      </c>
      <c r="BR120" s="37">
        <f t="shared" si="89"/>
        <v>159.78161370143422</v>
      </c>
      <c r="BS120" s="13">
        <f t="shared" si="90"/>
        <v>8414.1288406412787</v>
      </c>
      <c r="BT120">
        <f t="shared" si="108"/>
        <v>231.0877903170383</v>
      </c>
      <c r="BU120" s="13">
        <f t="shared" si="91"/>
        <v>836.26927694937092</v>
      </c>
      <c r="BV120" s="13">
        <f t="shared" si="109"/>
        <v>163.3322866646929</v>
      </c>
      <c r="BW120" s="13">
        <f t="shared" si="92"/>
        <v>20379.984173517129</v>
      </c>
      <c r="BX120">
        <f t="shared" si="110"/>
        <v>336.04401694873638</v>
      </c>
      <c r="BY120" s="13">
        <f t="shared" si="93"/>
        <v>836.26927694937092</v>
      </c>
    </row>
    <row r="121" spans="29:77" x14ac:dyDescent="0.2">
      <c r="AC121">
        <v>119</v>
      </c>
      <c r="AD121" s="37">
        <f t="shared" si="64"/>
        <v>517.28773978707602</v>
      </c>
      <c r="AE121" s="13">
        <f t="shared" si="65"/>
        <v>14023.548067735466</v>
      </c>
      <c r="AF121">
        <f t="shared" si="111"/>
        <v>635.13268153275226</v>
      </c>
      <c r="AG121" s="13">
        <f t="shared" si="66"/>
        <v>1616.3024281585481</v>
      </c>
      <c r="AH121" s="13">
        <f t="shared" si="94"/>
        <v>519.87262970432835</v>
      </c>
      <c r="AI121" s="13">
        <f t="shared" si="67"/>
        <v>20379.984173517129</v>
      </c>
      <c r="AJ121">
        <f t="shared" si="95"/>
        <v>691.13300091035467</v>
      </c>
      <c r="AK121" s="13">
        <f t="shared" si="68"/>
        <v>1616.3024281585481</v>
      </c>
      <c r="AL121" s="37">
        <f t="shared" si="69"/>
        <v>1162.5450724080165</v>
      </c>
      <c r="AM121" s="13">
        <f t="shared" si="70"/>
        <v>16828.257681282557</v>
      </c>
      <c r="AN121">
        <f t="shared" si="96"/>
        <v>1303.9590025028278</v>
      </c>
      <c r="AO121" s="13">
        <f t="shared" si="71"/>
        <v>3457.7835760522935</v>
      </c>
      <c r="AP121" s="13">
        <f t="shared" si="97"/>
        <v>1164.6470708022655</v>
      </c>
      <c r="AQ121" s="13">
        <f t="shared" si="72"/>
        <v>20379.984173517129</v>
      </c>
      <c r="AR121" s="13">
        <f t="shared" si="98"/>
        <v>1335.9074420082918</v>
      </c>
      <c r="AS121" s="38">
        <f t="shared" si="73"/>
        <v>3457.7835760522935</v>
      </c>
      <c r="AT121" s="37">
        <f t="shared" si="74"/>
        <v>108.84359342095777</v>
      </c>
      <c r="AU121" s="13">
        <f t="shared" si="75"/>
        <v>5609.4192270941858</v>
      </c>
      <c r="AV121">
        <f t="shared" si="99"/>
        <v>155.98157011922825</v>
      </c>
      <c r="AW121" s="13">
        <f t="shared" si="76"/>
        <v>532.10518174559218</v>
      </c>
      <c r="AX121" s="13">
        <f t="shared" si="100"/>
        <v>112.87715790721964</v>
      </c>
      <c r="AY121" s="13">
        <f t="shared" si="77"/>
        <v>20379.984173517129</v>
      </c>
      <c r="AZ121">
        <f t="shared" si="101"/>
        <v>284.13752911324593</v>
      </c>
      <c r="BA121" s="13">
        <f t="shared" si="78"/>
        <v>532.10518174559218</v>
      </c>
      <c r="BB121" s="37">
        <f t="shared" si="79"/>
        <v>124.21689020500847</v>
      </c>
      <c r="BC121" s="13">
        <f t="shared" si="80"/>
        <v>8414.1288406412787</v>
      </c>
      <c r="BD121">
        <f t="shared" si="102"/>
        <v>194.92385525241417</v>
      </c>
      <c r="BE121" s="13">
        <f t="shared" si="81"/>
        <v>533.91624408933046</v>
      </c>
      <c r="BF121" s="13">
        <f t="shared" si="103"/>
        <v>127.76756316826715</v>
      </c>
      <c r="BG121" s="13">
        <f t="shared" si="82"/>
        <v>20379.984173517129</v>
      </c>
      <c r="BH121">
        <f t="shared" si="104"/>
        <v>299.02793437429341</v>
      </c>
      <c r="BI121" s="13">
        <f t="shared" si="83"/>
        <v>533.91624408933046</v>
      </c>
      <c r="BJ121" s="37">
        <f t="shared" si="84"/>
        <v>7.0828933962664289</v>
      </c>
      <c r="BK121" s="13">
        <f t="shared" si="85"/>
        <v>8414.1288406412787</v>
      </c>
      <c r="BL121">
        <f t="shared" si="105"/>
        <v>77.789858443672131</v>
      </c>
      <c r="BM121" s="13">
        <f t="shared" si="86"/>
        <v>10.271511508174452</v>
      </c>
      <c r="BN121" s="13">
        <f t="shared" si="106"/>
        <v>10.633566359525108</v>
      </c>
      <c r="BO121" s="13">
        <f t="shared" si="87"/>
        <v>20379.984173517129</v>
      </c>
      <c r="BP121">
        <f t="shared" si="107"/>
        <v>181.8939375655514</v>
      </c>
      <c r="BQ121" s="13">
        <f t="shared" si="88"/>
        <v>10.271511508174452</v>
      </c>
      <c r="BR121" s="37">
        <f t="shared" si="89"/>
        <v>159.78161370143422</v>
      </c>
      <c r="BS121" s="13">
        <f t="shared" si="90"/>
        <v>8414.1288406412787</v>
      </c>
      <c r="BT121">
        <f t="shared" si="108"/>
        <v>230.48857874883993</v>
      </c>
      <c r="BU121" s="13">
        <f t="shared" si="91"/>
        <v>836.26927694937092</v>
      </c>
      <c r="BV121" s="13">
        <f t="shared" si="109"/>
        <v>163.3322866646929</v>
      </c>
      <c r="BW121" s="13">
        <f t="shared" si="92"/>
        <v>20379.984173517129</v>
      </c>
      <c r="BX121">
        <f t="shared" si="110"/>
        <v>334.59265787071922</v>
      </c>
      <c r="BY121" s="13">
        <f t="shared" si="93"/>
        <v>836.26927694937092</v>
      </c>
    </row>
    <row r="122" spans="29:77" x14ac:dyDescent="0.2">
      <c r="AC122">
        <v>120</v>
      </c>
      <c r="AD122" s="37">
        <f t="shared" si="64"/>
        <v>517.28773978707602</v>
      </c>
      <c r="AE122" s="13">
        <f t="shared" si="65"/>
        <v>14023.548067735466</v>
      </c>
      <c r="AF122">
        <f t="shared" si="111"/>
        <v>634.15064035153819</v>
      </c>
      <c r="AG122" s="13">
        <f t="shared" si="66"/>
        <v>1616.3024281585481</v>
      </c>
      <c r="AH122" s="13">
        <f t="shared" si="94"/>
        <v>519.87262970432835</v>
      </c>
      <c r="AI122" s="13">
        <f t="shared" si="67"/>
        <v>20379.984173517129</v>
      </c>
      <c r="AJ122">
        <f t="shared" si="95"/>
        <v>689.70583115030445</v>
      </c>
      <c r="AK122" s="13">
        <f t="shared" si="68"/>
        <v>1616.3024281585481</v>
      </c>
      <c r="AL122" s="37">
        <f t="shared" si="69"/>
        <v>1162.5450724080165</v>
      </c>
      <c r="AM122" s="13">
        <f t="shared" si="70"/>
        <v>16828.257681282557</v>
      </c>
      <c r="AN122">
        <f t="shared" si="96"/>
        <v>1302.7805530853711</v>
      </c>
      <c r="AO122" s="13">
        <f t="shared" si="71"/>
        <v>3457.7835760522935</v>
      </c>
      <c r="AP122" s="13">
        <f t="shared" si="97"/>
        <v>1164.6470708022655</v>
      </c>
      <c r="AQ122" s="13">
        <f t="shared" si="72"/>
        <v>20379.984173517129</v>
      </c>
      <c r="AR122" s="13">
        <f t="shared" si="98"/>
        <v>1334.4802722482416</v>
      </c>
      <c r="AS122" s="38">
        <f t="shared" si="73"/>
        <v>3457.7835760522935</v>
      </c>
      <c r="AT122" s="37">
        <f t="shared" si="74"/>
        <v>108.84359342095777</v>
      </c>
      <c r="AU122" s="13">
        <f t="shared" si="75"/>
        <v>5609.4192270941858</v>
      </c>
      <c r="AV122">
        <f t="shared" si="99"/>
        <v>155.58875364674265</v>
      </c>
      <c r="AW122" s="13">
        <f t="shared" si="76"/>
        <v>532.10518174559218</v>
      </c>
      <c r="AX122" s="13">
        <f t="shared" si="100"/>
        <v>112.87715790721964</v>
      </c>
      <c r="AY122" s="13">
        <f t="shared" si="77"/>
        <v>20379.984173517129</v>
      </c>
      <c r="AZ122">
        <f t="shared" si="101"/>
        <v>282.71035935319571</v>
      </c>
      <c r="BA122" s="13">
        <f t="shared" si="78"/>
        <v>532.10518174559218</v>
      </c>
      <c r="BB122" s="37">
        <f t="shared" si="79"/>
        <v>124.21689020500847</v>
      </c>
      <c r="BC122" s="13">
        <f t="shared" si="80"/>
        <v>8414.1288406412787</v>
      </c>
      <c r="BD122">
        <f t="shared" si="102"/>
        <v>194.33463054368579</v>
      </c>
      <c r="BE122" s="13">
        <f t="shared" si="81"/>
        <v>533.91624408933046</v>
      </c>
      <c r="BF122" s="13">
        <f t="shared" si="103"/>
        <v>127.76756316826715</v>
      </c>
      <c r="BG122" s="13">
        <f t="shared" si="82"/>
        <v>20379.984173517129</v>
      </c>
      <c r="BH122">
        <f t="shared" si="104"/>
        <v>297.60076461424319</v>
      </c>
      <c r="BI122" s="13">
        <f t="shared" si="83"/>
        <v>533.91624408933046</v>
      </c>
      <c r="BJ122" s="37">
        <f t="shared" si="84"/>
        <v>7.0828933962664289</v>
      </c>
      <c r="BK122" s="13">
        <f t="shared" si="85"/>
        <v>8414.1288406412787</v>
      </c>
      <c r="BL122">
        <f t="shared" si="105"/>
        <v>77.20063373494375</v>
      </c>
      <c r="BM122" s="13">
        <f t="shared" si="86"/>
        <v>10.271511508174452</v>
      </c>
      <c r="BN122" s="13">
        <f t="shared" si="106"/>
        <v>10.633566359525108</v>
      </c>
      <c r="BO122" s="13">
        <f t="shared" si="87"/>
        <v>20379.984173517129</v>
      </c>
      <c r="BP122">
        <f t="shared" si="107"/>
        <v>180.46676780550118</v>
      </c>
      <c r="BQ122" s="13">
        <f t="shared" si="88"/>
        <v>10.271511508174452</v>
      </c>
      <c r="BR122" s="37">
        <f t="shared" si="89"/>
        <v>159.78161370143422</v>
      </c>
      <c r="BS122" s="13">
        <f t="shared" si="90"/>
        <v>8414.1288406412787</v>
      </c>
      <c r="BT122">
        <f t="shared" si="108"/>
        <v>229.89935404011155</v>
      </c>
      <c r="BU122" s="13">
        <f t="shared" si="91"/>
        <v>836.26927694937092</v>
      </c>
      <c r="BV122" s="13">
        <f t="shared" si="109"/>
        <v>163.3322866646929</v>
      </c>
      <c r="BW122" s="13">
        <f t="shared" si="92"/>
        <v>20379.984173517129</v>
      </c>
      <c r="BX122">
        <f t="shared" si="110"/>
        <v>333.165488110669</v>
      </c>
      <c r="BY122" s="13">
        <f t="shared" si="93"/>
        <v>836.26927694937092</v>
      </c>
    </row>
    <row r="123" spans="29:77" x14ac:dyDescent="0.2">
      <c r="AC123">
        <v>121</v>
      </c>
      <c r="AD123" s="37">
        <f t="shared" si="64"/>
        <v>517.28773978707602</v>
      </c>
      <c r="AE123" s="13">
        <f t="shared" si="65"/>
        <v>14023.548067735466</v>
      </c>
      <c r="AF123">
        <f t="shared" si="111"/>
        <v>633.18483125596413</v>
      </c>
      <c r="AG123" s="13">
        <f t="shared" si="66"/>
        <v>1616.3024281585481</v>
      </c>
      <c r="AH123" s="13">
        <f t="shared" si="94"/>
        <v>519.87262970432835</v>
      </c>
      <c r="AI123" s="13">
        <f t="shared" si="67"/>
        <v>20379.984173517129</v>
      </c>
      <c r="AJ123">
        <f t="shared" si="95"/>
        <v>688.30225097306493</v>
      </c>
      <c r="AK123" s="13">
        <f t="shared" si="68"/>
        <v>1616.3024281585481</v>
      </c>
      <c r="AL123" s="37">
        <f t="shared" si="69"/>
        <v>1162.5450724080165</v>
      </c>
      <c r="AM123" s="13">
        <f t="shared" si="70"/>
        <v>16828.257681282557</v>
      </c>
      <c r="AN123">
        <f t="shared" si="96"/>
        <v>1301.6215821706824</v>
      </c>
      <c r="AO123" s="13">
        <f t="shared" si="71"/>
        <v>3457.7835760522935</v>
      </c>
      <c r="AP123" s="13">
        <f t="shared" si="97"/>
        <v>1164.6470708022655</v>
      </c>
      <c r="AQ123" s="13">
        <f t="shared" si="72"/>
        <v>20379.984173517129</v>
      </c>
      <c r="AR123" s="13">
        <f t="shared" si="98"/>
        <v>1333.0766920710021</v>
      </c>
      <c r="AS123" s="38">
        <f t="shared" si="73"/>
        <v>3457.7835760522935</v>
      </c>
      <c r="AT123" s="37">
        <f t="shared" si="74"/>
        <v>108.84359342095777</v>
      </c>
      <c r="AU123" s="13">
        <f t="shared" si="75"/>
        <v>5609.4192270941858</v>
      </c>
      <c r="AV123">
        <f t="shared" si="99"/>
        <v>155.20243000851303</v>
      </c>
      <c r="AW123" s="13">
        <f t="shared" si="76"/>
        <v>532.10518174559218</v>
      </c>
      <c r="AX123" s="13">
        <f t="shared" si="100"/>
        <v>112.87715790721964</v>
      </c>
      <c r="AY123" s="13">
        <f t="shared" si="77"/>
        <v>20379.984173517129</v>
      </c>
      <c r="AZ123">
        <f t="shared" si="101"/>
        <v>281.30677917595625</v>
      </c>
      <c r="BA123" s="13">
        <f t="shared" si="78"/>
        <v>532.10518174559218</v>
      </c>
      <c r="BB123" s="37">
        <f t="shared" si="79"/>
        <v>124.21689020500847</v>
      </c>
      <c r="BC123" s="13">
        <f t="shared" si="80"/>
        <v>8414.1288406412787</v>
      </c>
      <c r="BD123">
        <f t="shared" si="102"/>
        <v>193.75514508634134</v>
      </c>
      <c r="BE123" s="13">
        <f t="shared" si="81"/>
        <v>533.91624408933046</v>
      </c>
      <c r="BF123" s="13">
        <f t="shared" si="103"/>
        <v>127.76756316826715</v>
      </c>
      <c r="BG123" s="13">
        <f t="shared" si="82"/>
        <v>20379.984173517129</v>
      </c>
      <c r="BH123">
        <f t="shared" si="104"/>
        <v>296.19718443700378</v>
      </c>
      <c r="BI123" s="13">
        <f t="shared" si="83"/>
        <v>533.91624408933046</v>
      </c>
      <c r="BJ123" s="37">
        <f t="shared" si="84"/>
        <v>7.0828933962664289</v>
      </c>
      <c r="BK123" s="13">
        <f t="shared" si="85"/>
        <v>8414.1288406412787</v>
      </c>
      <c r="BL123">
        <f t="shared" si="105"/>
        <v>76.621148277599303</v>
      </c>
      <c r="BM123" s="13">
        <f t="shared" si="86"/>
        <v>10.271511508174452</v>
      </c>
      <c r="BN123" s="13">
        <f t="shared" si="106"/>
        <v>10.633566359525108</v>
      </c>
      <c r="BO123" s="13">
        <f t="shared" si="87"/>
        <v>20379.984173517129</v>
      </c>
      <c r="BP123">
        <f t="shared" si="107"/>
        <v>179.06318762826172</v>
      </c>
      <c r="BQ123" s="13">
        <f t="shared" si="88"/>
        <v>10.271511508174452</v>
      </c>
      <c r="BR123" s="37">
        <f t="shared" si="89"/>
        <v>159.78161370143422</v>
      </c>
      <c r="BS123" s="13">
        <f t="shared" si="90"/>
        <v>8414.1288406412787</v>
      </c>
      <c r="BT123">
        <f t="shared" si="108"/>
        <v>229.3198685827671</v>
      </c>
      <c r="BU123" s="13">
        <f t="shared" si="91"/>
        <v>836.26927694937092</v>
      </c>
      <c r="BV123" s="13">
        <f t="shared" si="109"/>
        <v>163.3322866646929</v>
      </c>
      <c r="BW123" s="13">
        <f t="shared" si="92"/>
        <v>20379.984173517129</v>
      </c>
      <c r="BX123">
        <f t="shared" si="110"/>
        <v>331.76190793342948</v>
      </c>
      <c r="BY123" s="13">
        <f t="shared" si="93"/>
        <v>836.26927694937092</v>
      </c>
    </row>
    <row r="124" spans="29:77" x14ac:dyDescent="0.2">
      <c r="AC124">
        <v>122</v>
      </c>
      <c r="AD124" s="37">
        <f t="shared" si="64"/>
        <v>517.28773978707602</v>
      </c>
      <c r="AE124" s="13">
        <f t="shared" si="65"/>
        <v>14023.548067735466</v>
      </c>
      <c r="AF124">
        <f t="shared" si="111"/>
        <v>632.23485509638317</v>
      </c>
      <c r="AG124" s="13">
        <f t="shared" si="66"/>
        <v>1616.3024281585481</v>
      </c>
      <c r="AH124" s="13">
        <f t="shared" si="94"/>
        <v>519.87262970432835</v>
      </c>
      <c r="AI124" s="13">
        <f t="shared" si="67"/>
        <v>20379.984173517129</v>
      </c>
      <c r="AJ124">
        <f t="shared" si="95"/>
        <v>686.92168030692778</v>
      </c>
      <c r="AK124" s="13">
        <f t="shared" si="68"/>
        <v>1616.3024281585481</v>
      </c>
      <c r="AL124" s="37">
        <f t="shared" si="69"/>
        <v>1162.5450724080165</v>
      </c>
      <c r="AM124" s="13">
        <f t="shared" si="70"/>
        <v>16828.257681282557</v>
      </c>
      <c r="AN124">
        <f t="shared" si="96"/>
        <v>1300.4816107791851</v>
      </c>
      <c r="AO124" s="13">
        <f t="shared" si="71"/>
        <v>3457.7835760522935</v>
      </c>
      <c r="AP124" s="13">
        <f t="shared" si="97"/>
        <v>1164.6470708022655</v>
      </c>
      <c r="AQ124" s="13">
        <f t="shared" si="72"/>
        <v>20379.984173517129</v>
      </c>
      <c r="AR124" s="13">
        <f t="shared" si="98"/>
        <v>1331.6961214048649</v>
      </c>
      <c r="AS124" s="38">
        <f t="shared" si="73"/>
        <v>3457.7835760522935</v>
      </c>
      <c r="AT124" s="37">
        <f t="shared" si="74"/>
        <v>108.84359342095777</v>
      </c>
      <c r="AU124" s="13">
        <f t="shared" si="75"/>
        <v>5609.4192270941858</v>
      </c>
      <c r="AV124">
        <f t="shared" si="99"/>
        <v>154.82243954468061</v>
      </c>
      <c r="AW124" s="13">
        <f t="shared" si="76"/>
        <v>532.10518174559218</v>
      </c>
      <c r="AX124" s="13">
        <f t="shared" si="100"/>
        <v>112.87715790721964</v>
      </c>
      <c r="AY124" s="13">
        <f t="shared" si="77"/>
        <v>20379.984173517129</v>
      </c>
      <c r="AZ124">
        <f t="shared" si="101"/>
        <v>279.92620850981905</v>
      </c>
      <c r="BA124" s="13">
        <f t="shared" si="78"/>
        <v>532.10518174559218</v>
      </c>
      <c r="BB124" s="37">
        <f t="shared" si="79"/>
        <v>124.21689020500847</v>
      </c>
      <c r="BC124" s="13">
        <f t="shared" si="80"/>
        <v>8414.1288406412787</v>
      </c>
      <c r="BD124">
        <f t="shared" si="102"/>
        <v>193.18515939059273</v>
      </c>
      <c r="BE124" s="13">
        <f t="shared" si="81"/>
        <v>533.91624408933046</v>
      </c>
      <c r="BF124" s="13">
        <f t="shared" si="103"/>
        <v>127.76756316826715</v>
      </c>
      <c r="BG124" s="13">
        <f t="shared" si="82"/>
        <v>20379.984173517129</v>
      </c>
      <c r="BH124">
        <f t="shared" si="104"/>
        <v>294.81661377086652</v>
      </c>
      <c r="BI124" s="13">
        <f t="shared" si="83"/>
        <v>533.91624408933046</v>
      </c>
      <c r="BJ124" s="37">
        <f t="shared" si="84"/>
        <v>7.0828933962664289</v>
      </c>
      <c r="BK124" s="13">
        <f t="shared" si="85"/>
        <v>8414.1288406412787</v>
      </c>
      <c r="BL124">
        <f t="shared" si="105"/>
        <v>76.051162581850676</v>
      </c>
      <c r="BM124" s="13">
        <f t="shared" si="86"/>
        <v>10.271511508174452</v>
      </c>
      <c r="BN124" s="13">
        <f t="shared" si="106"/>
        <v>10.633566359525108</v>
      </c>
      <c r="BO124" s="13">
        <f t="shared" si="87"/>
        <v>20379.984173517129</v>
      </c>
      <c r="BP124">
        <f t="shared" si="107"/>
        <v>177.68261696212451</v>
      </c>
      <c r="BQ124" s="13">
        <f t="shared" si="88"/>
        <v>10.271511508174452</v>
      </c>
      <c r="BR124" s="37">
        <f t="shared" si="89"/>
        <v>159.78161370143422</v>
      </c>
      <c r="BS124" s="13">
        <f t="shared" si="90"/>
        <v>8414.1288406412787</v>
      </c>
      <c r="BT124">
        <f t="shared" si="108"/>
        <v>228.74988288701849</v>
      </c>
      <c r="BU124" s="13">
        <f t="shared" si="91"/>
        <v>836.26927694937092</v>
      </c>
      <c r="BV124" s="13">
        <f t="shared" si="109"/>
        <v>163.3322866646929</v>
      </c>
      <c r="BW124" s="13">
        <f t="shared" si="92"/>
        <v>20379.984173517129</v>
      </c>
      <c r="BX124">
        <f t="shared" si="110"/>
        <v>330.38133726729234</v>
      </c>
      <c r="BY124" s="13">
        <f t="shared" si="93"/>
        <v>836.26927694937092</v>
      </c>
    </row>
    <row r="125" spans="29:77" x14ac:dyDescent="0.2">
      <c r="AC125">
        <v>123</v>
      </c>
      <c r="AD125" s="37">
        <f t="shared" si="64"/>
        <v>517.28773978707602</v>
      </c>
      <c r="AE125" s="13">
        <f t="shared" si="65"/>
        <v>14023.548067735466</v>
      </c>
      <c r="AF125">
        <f t="shared" si="111"/>
        <v>631.30032570362448</v>
      </c>
      <c r="AG125" s="13">
        <f t="shared" si="66"/>
        <v>1616.3024281585481</v>
      </c>
      <c r="AH125" s="13">
        <f t="shared" si="94"/>
        <v>519.87262970432835</v>
      </c>
      <c r="AI125" s="13">
        <f t="shared" si="67"/>
        <v>20379.984173517129</v>
      </c>
      <c r="AJ125">
        <f t="shared" si="95"/>
        <v>685.56355794430499</v>
      </c>
      <c r="AK125" s="13">
        <f t="shared" si="68"/>
        <v>1616.3024281585481</v>
      </c>
      <c r="AL125" s="37">
        <f t="shared" si="69"/>
        <v>1162.5450724080165</v>
      </c>
      <c r="AM125" s="13">
        <f t="shared" si="70"/>
        <v>16828.257681282557</v>
      </c>
      <c r="AN125">
        <f t="shared" si="96"/>
        <v>1299.3601755078746</v>
      </c>
      <c r="AO125" s="13">
        <f t="shared" si="71"/>
        <v>3457.7835760522935</v>
      </c>
      <c r="AP125" s="13">
        <f t="shared" si="97"/>
        <v>1164.6470708022655</v>
      </c>
      <c r="AQ125" s="13">
        <f t="shared" si="72"/>
        <v>20379.984173517129</v>
      </c>
      <c r="AR125" s="13">
        <f t="shared" si="98"/>
        <v>1330.3379990422422</v>
      </c>
      <c r="AS125" s="38">
        <f t="shared" si="73"/>
        <v>3457.7835760522935</v>
      </c>
      <c r="AT125" s="37">
        <f t="shared" si="74"/>
        <v>108.84359342095777</v>
      </c>
      <c r="AU125" s="13">
        <f t="shared" si="75"/>
        <v>5609.4192270941858</v>
      </c>
      <c r="AV125">
        <f t="shared" si="99"/>
        <v>154.44862778757718</v>
      </c>
      <c r="AW125" s="13">
        <f t="shared" si="76"/>
        <v>532.10518174559218</v>
      </c>
      <c r="AX125" s="13">
        <f t="shared" si="100"/>
        <v>112.87715790721964</v>
      </c>
      <c r="AY125" s="13">
        <f t="shared" si="77"/>
        <v>20379.984173517129</v>
      </c>
      <c r="AZ125">
        <f t="shared" si="101"/>
        <v>278.56808614719625</v>
      </c>
      <c r="BA125" s="13">
        <f t="shared" si="78"/>
        <v>532.10518174559218</v>
      </c>
      <c r="BB125" s="37">
        <f t="shared" si="79"/>
        <v>124.21689020500847</v>
      </c>
      <c r="BC125" s="13">
        <f t="shared" si="80"/>
        <v>8414.1288406412787</v>
      </c>
      <c r="BD125">
        <f t="shared" si="102"/>
        <v>192.62444175493755</v>
      </c>
      <c r="BE125" s="13">
        <f t="shared" si="81"/>
        <v>533.91624408933046</v>
      </c>
      <c r="BF125" s="13">
        <f t="shared" si="103"/>
        <v>127.76756316826715</v>
      </c>
      <c r="BG125" s="13">
        <f t="shared" si="82"/>
        <v>20379.984173517129</v>
      </c>
      <c r="BH125">
        <f t="shared" si="104"/>
        <v>293.45849140824379</v>
      </c>
      <c r="BI125" s="13">
        <f t="shared" si="83"/>
        <v>533.91624408933046</v>
      </c>
      <c r="BJ125" s="37">
        <f t="shared" si="84"/>
        <v>7.0828933962664289</v>
      </c>
      <c r="BK125" s="13">
        <f t="shared" si="85"/>
        <v>8414.1288406412787</v>
      </c>
      <c r="BL125">
        <f t="shared" si="105"/>
        <v>75.490444946195524</v>
      </c>
      <c r="BM125" s="13">
        <f t="shared" si="86"/>
        <v>10.271511508174452</v>
      </c>
      <c r="BN125" s="13">
        <f t="shared" si="106"/>
        <v>10.633566359525108</v>
      </c>
      <c r="BO125" s="13">
        <f t="shared" si="87"/>
        <v>20379.984173517129</v>
      </c>
      <c r="BP125">
        <f t="shared" si="107"/>
        <v>176.32449459950175</v>
      </c>
      <c r="BQ125" s="13">
        <f t="shared" si="88"/>
        <v>10.271511508174452</v>
      </c>
      <c r="BR125" s="37">
        <f t="shared" si="89"/>
        <v>159.78161370143422</v>
      </c>
      <c r="BS125" s="13">
        <f t="shared" si="90"/>
        <v>8414.1288406412787</v>
      </c>
      <c r="BT125">
        <f t="shared" si="108"/>
        <v>228.18916525136331</v>
      </c>
      <c r="BU125" s="13">
        <f t="shared" si="91"/>
        <v>836.26927694937092</v>
      </c>
      <c r="BV125" s="13">
        <f t="shared" si="109"/>
        <v>163.3322866646929</v>
      </c>
      <c r="BW125" s="13">
        <f t="shared" si="92"/>
        <v>20379.984173517129</v>
      </c>
      <c r="BX125">
        <f t="shared" si="110"/>
        <v>329.02321490466954</v>
      </c>
      <c r="BY125" s="13">
        <f t="shared" si="93"/>
        <v>836.26927694937092</v>
      </c>
    </row>
    <row r="126" spans="29:77" x14ac:dyDescent="0.2">
      <c r="AC126">
        <v>124</v>
      </c>
      <c r="AD126" s="37">
        <f t="shared" si="64"/>
        <v>517.28773978707602</v>
      </c>
      <c r="AE126" s="13">
        <f t="shared" si="65"/>
        <v>14023.548067735466</v>
      </c>
      <c r="AF126">
        <f t="shared" si="111"/>
        <v>630.38086936558784</v>
      </c>
      <c r="AG126" s="13">
        <f t="shared" si="66"/>
        <v>1616.3024281585481</v>
      </c>
      <c r="AH126" s="13">
        <f t="shared" si="94"/>
        <v>519.87262970432835</v>
      </c>
      <c r="AI126" s="13">
        <f t="shared" si="67"/>
        <v>20379.984173517129</v>
      </c>
      <c r="AJ126">
        <f t="shared" si="95"/>
        <v>684.22734078107942</v>
      </c>
      <c r="AK126" s="13">
        <f t="shared" si="68"/>
        <v>1616.3024281585481</v>
      </c>
      <c r="AL126" s="37">
        <f t="shared" si="69"/>
        <v>1162.5450724080165</v>
      </c>
      <c r="AM126" s="13">
        <f t="shared" si="70"/>
        <v>16828.257681282557</v>
      </c>
      <c r="AN126">
        <f t="shared" si="96"/>
        <v>1298.2568279022307</v>
      </c>
      <c r="AO126" s="13">
        <f t="shared" si="71"/>
        <v>3457.7835760522935</v>
      </c>
      <c r="AP126" s="13">
        <f t="shared" si="97"/>
        <v>1164.6470708022655</v>
      </c>
      <c r="AQ126" s="13">
        <f t="shared" si="72"/>
        <v>20379.984173517129</v>
      </c>
      <c r="AR126" s="13">
        <f t="shared" si="98"/>
        <v>1329.0017818790166</v>
      </c>
      <c r="AS126" s="38">
        <f t="shared" si="73"/>
        <v>3457.7835760522935</v>
      </c>
      <c r="AT126" s="37">
        <f t="shared" si="74"/>
        <v>108.84359342095777</v>
      </c>
      <c r="AU126" s="13">
        <f t="shared" si="75"/>
        <v>5609.4192270941858</v>
      </c>
      <c r="AV126">
        <f t="shared" si="99"/>
        <v>154.08084525236251</v>
      </c>
      <c r="AW126" s="13">
        <f t="shared" si="76"/>
        <v>532.10518174559218</v>
      </c>
      <c r="AX126" s="13">
        <f t="shared" si="100"/>
        <v>112.87715790721964</v>
      </c>
      <c r="AY126" s="13">
        <f t="shared" si="77"/>
        <v>20379.984173517129</v>
      </c>
      <c r="AZ126">
        <f t="shared" si="101"/>
        <v>277.23186898397068</v>
      </c>
      <c r="BA126" s="13">
        <f t="shared" si="78"/>
        <v>532.10518174559218</v>
      </c>
      <c r="BB126" s="37">
        <f t="shared" si="79"/>
        <v>124.21689020500847</v>
      </c>
      <c r="BC126" s="13">
        <f t="shared" si="80"/>
        <v>8414.1288406412787</v>
      </c>
      <c r="BD126">
        <f t="shared" si="102"/>
        <v>192.07276795211556</v>
      </c>
      <c r="BE126" s="13">
        <f t="shared" si="81"/>
        <v>533.91624408933046</v>
      </c>
      <c r="BF126" s="13">
        <f t="shared" si="103"/>
        <v>127.76756316826715</v>
      </c>
      <c r="BG126" s="13">
        <f t="shared" si="82"/>
        <v>20379.984173517129</v>
      </c>
      <c r="BH126">
        <f t="shared" si="104"/>
        <v>292.12227424501816</v>
      </c>
      <c r="BI126" s="13">
        <f t="shared" si="83"/>
        <v>533.91624408933046</v>
      </c>
      <c r="BJ126" s="37">
        <f t="shared" si="84"/>
        <v>7.0828933962664289</v>
      </c>
      <c r="BK126" s="13">
        <f t="shared" si="85"/>
        <v>8414.1288406412787</v>
      </c>
      <c r="BL126">
        <f t="shared" si="105"/>
        <v>74.938771143373515</v>
      </c>
      <c r="BM126" s="13">
        <f t="shared" si="86"/>
        <v>10.271511508174452</v>
      </c>
      <c r="BN126" s="13">
        <f t="shared" si="106"/>
        <v>10.633566359525108</v>
      </c>
      <c r="BO126" s="13">
        <f t="shared" si="87"/>
        <v>20379.984173517129</v>
      </c>
      <c r="BP126">
        <f t="shared" si="107"/>
        <v>174.98827743627615</v>
      </c>
      <c r="BQ126" s="13">
        <f t="shared" si="88"/>
        <v>10.271511508174452</v>
      </c>
      <c r="BR126" s="37">
        <f t="shared" si="89"/>
        <v>159.78161370143422</v>
      </c>
      <c r="BS126" s="13">
        <f t="shared" si="90"/>
        <v>8414.1288406412787</v>
      </c>
      <c r="BT126">
        <f t="shared" si="108"/>
        <v>227.63749144854131</v>
      </c>
      <c r="BU126" s="13">
        <f t="shared" si="91"/>
        <v>836.26927694937092</v>
      </c>
      <c r="BV126" s="13">
        <f t="shared" si="109"/>
        <v>163.3322866646929</v>
      </c>
      <c r="BW126" s="13">
        <f t="shared" si="92"/>
        <v>20379.984173517129</v>
      </c>
      <c r="BX126">
        <f t="shared" si="110"/>
        <v>327.68699774144397</v>
      </c>
      <c r="BY126" s="13">
        <f t="shared" si="93"/>
        <v>836.26927694937092</v>
      </c>
    </row>
    <row r="127" spans="29:77" x14ac:dyDescent="0.2">
      <c r="AC127">
        <v>125</v>
      </c>
      <c r="AD127" s="37">
        <f t="shared" si="64"/>
        <v>517.28773978707602</v>
      </c>
      <c r="AE127" s="13">
        <f t="shared" si="65"/>
        <v>14023.548067735466</v>
      </c>
      <c r="AF127">
        <f t="shared" si="111"/>
        <v>629.47612432895971</v>
      </c>
      <c r="AG127" s="13">
        <f t="shared" si="66"/>
        <v>1616.3024281585481</v>
      </c>
      <c r="AH127" s="13">
        <f t="shared" si="94"/>
        <v>519.87262970432835</v>
      </c>
      <c r="AI127" s="13">
        <f t="shared" si="67"/>
        <v>20379.984173517129</v>
      </c>
      <c r="AJ127">
        <f t="shared" si="95"/>
        <v>682.91250309246539</v>
      </c>
      <c r="AK127" s="13">
        <f t="shared" si="68"/>
        <v>1616.3024281585481</v>
      </c>
      <c r="AL127" s="37">
        <f t="shared" si="69"/>
        <v>1162.5450724080165</v>
      </c>
      <c r="AM127" s="13">
        <f t="shared" si="70"/>
        <v>16828.257681282557</v>
      </c>
      <c r="AN127">
        <f t="shared" si="96"/>
        <v>1297.171133858277</v>
      </c>
      <c r="AO127" s="13">
        <f t="shared" si="71"/>
        <v>3457.7835760522935</v>
      </c>
      <c r="AP127" s="13">
        <f t="shared" si="97"/>
        <v>1164.6470708022655</v>
      </c>
      <c r="AQ127" s="13">
        <f t="shared" si="72"/>
        <v>20379.984173517129</v>
      </c>
      <c r="AR127" s="13">
        <f t="shared" si="98"/>
        <v>1327.6869441904025</v>
      </c>
      <c r="AS127" s="38">
        <f t="shared" si="73"/>
        <v>3457.7835760522935</v>
      </c>
      <c r="AT127" s="37">
        <f t="shared" si="74"/>
        <v>108.84359342095777</v>
      </c>
      <c r="AU127" s="13">
        <f t="shared" si="75"/>
        <v>5609.4192270941858</v>
      </c>
      <c r="AV127">
        <f t="shared" si="99"/>
        <v>153.71894723771126</v>
      </c>
      <c r="AW127" s="13">
        <f t="shared" si="76"/>
        <v>532.10518174559218</v>
      </c>
      <c r="AX127" s="13">
        <f t="shared" si="100"/>
        <v>112.87715790721964</v>
      </c>
      <c r="AY127" s="13">
        <f t="shared" si="77"/>
        <v>20379.984173517129</v>
      </c>
      <c r="AZ127">
        <f t="shared" si="101"/>
        <v>275.91703129535665</v>
      </c>
      <c r="BA127" s="13">
        <f t="shared" si="78"/>
        <v>532.10518174559218</v>
      </c>
      <c r="BB127" s="37">
        <f t="shared" si="79"/>
        <v>124.21689020500847</v>
      </c>
      <c r="BC127" s="13">
        <f t="shared" si="80"/>
        <v>8414.1288406412787</v>
      </c>
      <c r="BD127">
        <f t="shared" si="102"/>
        <v>191.5299209301387</v>
      </c>
      <c r="BE127" s="13">
        <f t="shared" si="81"/>
        <v>533.91624408933046</v>
      </c>
      <c r="BF127" s="13">
        <f t="shared" si="103"/>
        <v>127.76756316826715</v>
      </c>
      <c r="BG127" s="13">
        <f t="shared" si="82"/>
        <v>20379.984173517129</v>
      </c>
      <c r="BH127">
        <f t="shared" si="104"/>
        <v>290.80743655640418</v>
      </c>
      <c r="BI127" s="13">
        <f t="shared" si="83"/>
        <v>533.91624408933046</v>
      </c>
      <c r="BJ127" s="37">
        <f t="shared" si="84"/>
        <v>7.0828933962664289</v>
      </c>
      <c r="BK127" s="13">
        <f t="shared" si="85"/>
        <v>8414.1288406412787</v>
      </c>
      <c r="BL127">
        <f t="shared" si="105"/>
        <v>74.395924121396661</v>
      </c>
      <c r="BM127" s="13">
        <f t="shared" si="86"/>
        <v>10.271511508174452</v>
      </c>
      <c r="BN127" s="13">
        <f t="shared" si="106"/>
        <v>10.633566359525108</v>
      </c>
      <c r="BO127" s="13">
        <f t="shared" si="87"/>
        <v>20379.984173517129</v>
      </c>
      <c r="BP127">
        <f t="shared" si="107"/>
        <v>173.67343974766214</v>
      </c>
      <c r="BQ127" s="13">
        <f t="shared" si="88"/>
        <v>10.271511508174452</v>
      </c>
      <c r="BR127" s="37">
        <f t="shared" si="89"/>
        <v>159.78161370143422</v>
      </c>
      <c r="BS127" s="13">
        <f t="shared" si="90"/>
        <v>8414.1288406412787</v>
      </c>
      <c r="BT127">
        <f t="shared" si="108"/>
        <v>227.09464442656446</v>
      </c>
      <c r="BU127" s="13">
        <f t="shared" si="91"/>
        <v>836.26927694937092</v>
      </c>
      <c r="BV127" s="13">
        <f t="shared" si="109"/>
        <v>163.3322866646929</v>
      </c>
      <c r="BW127" s="13">
        <f t="shared" si="92"/>
        <v>20379.984173517129</v>
      </c>
      <c r="BX127">
        <f t="shared" si="110"/>
        <v>326.37216005282994</v>
      </c>
      <c r="BY127" s="13">
        <f t="shared" si="93"/>
        <v>836.26927694937092</v>
      </c>
    </row>
    <row r="128" spans="29:77" x14ac:dyDescent="0.2">
      <c r="AC128">
        <v>126</v>
      </c>
      <c r="AD128" s="37">
        <f t="shared" si="64"/>
        <v>517.28773978707602</v>
      </c>
      <c r="AE128" s="13">
        <f t="shared" si="65"/>
        <v>14023.548067735466</v>
      </c>
      <c r="AF128">
        <f t="shared" si="111"/>
        <v>628.58574032465913</v>
      </c>
      <c r="AG128" s="13">
        <f t="shared" si="66"/>
        <v>1616.3024281585481</v>
      </c>
      <c r="AH128" s="13">
        <f t="shared" si="94"/>
        <v>519.87262970432835</v>
      </c>
      <c r="AI128" s="13">
        <f t="shared" si="67"/>
        <v>20379.984173517129</v>
      </c>
      <c r="AJ128">
        <f t="shared" si="95"/>
        <v>681.61853584335313</v>
      </c>
      <c r="AK128" s="13">
        <f t="shared" si="68"/>
        <v>1616.3024281585481</v>
      </c>
      <c r="AL128" s="37">
        <f t="shared" si="69"/>
        <v>1162.5450724080165</v>
      </c>
      <c r="AM128" s="13">
        <f t="shared" si="70"/>
        <v>16828.257681282557</v>
      </c>
      <c r="AN128">
        <f t="shared" si="96"/>
        <v>1296.1026730531162</v>
      </c>
      <c r="AO128" s="13">
        <f t="shared" si="71"/>
        <v>3457.7835760522935</v>
      </c>
      <c r="AP128" s="13">
        <f t="shared" si="97"/>
        <v>1164.6470708022655</v>
      </c>
      <c r="AQ128" s="13">
        <f t="shared" si="72"/>
        <v>20379.984173517129</v>
      </c>
      <c r="AR128" s="13">
        <f t="shared" si="98"/>
        <v>1326.3929769412903</v>
      </c>
      <c r="AS128" s="38">
        <f t="shared" si="73"/>
        <v>3457.7835760522935</v>
      </c>
      <c r="AT128" s="37">
        <f t="shared" si="74"/>
        <v>108.84359342095777</v>
      </c>
      <c r="AU128" s="13">
        <f t="shared" si="75"/>
        <v>5609.4192270941858</v>
      </c>
      <c r="AV128">
        <f t="shared" si="99"/>
        <v>153.36279363599101</v>
      </c>
      <c r="AW128" s="13">
        <f t="shared" si="76"/>
        <v>532.10518174559218</v>
      </c>
      <c r="AX128" s="13">
        <f t="shared" si="100"/>
        <v>112.87715790721964</v>
      </c>
      <c r="AY128" s="13">
        <f t="shared" si="77"/>
        <v>20379.984173517129</v>
      </c>
      <c r="AZ128">
        <f t="shared" si="101"/>
        <v>274.62306404624451</v>
      </c>
      <c r="BA128" s="13">
        <f t="shared" si="78"/>
        <v>532.10518174559218</v>
      </c>
      <c r="BB128" s="37">
        <f t="shared" si="79"/>
        <v>124.21689020500847</v>
      </c>
      <c r="BC128" s="13">
        <f t="shared" si="80"/>
        <v>8414.1288406412787</v>
      </c>
      <c r="BD128">
        <f t="shared" si="102"/>
        <v>190.99569052755828</v>
      </c>
      <c r="BE128" s="13">
        <f t="shared" si="81"/>
        <v>533.91624408933046</v>
      </c>
      <c r="BF128" s="13">
        <f t="shared" si="103"/>
        <v>127.76756316826715</v>
      </c>
      <c r="BG128" s="13">
        <f t="shared" si="82"/>
        <v>20379.984173517129</v>
      </c>
      <c r="BH128">
        <f t="shared" si="104"/>
        <v>289.51346930729198</v>
      </c>
      <c r="BI128" s="13">
        <f t="shared" si="83"/>
        <v>533.91624408933046</v>
      </c>
      <c r="BJ128" s="37">
        <f t="shared" si="84"/>
        <v>7.0828933962664289</v>
      </c>
      <c r="BK128" s="13">
        <f t="shared" si="85"/>
        <v>8414.1288406412787</v>
      </c>
      <c r="BL128">
        <f t="shared" si="105"/>
        <v>73.861693718816255</v>
      </c>
      <c r="BM128" s="13">
        <f t="shared" si="86"/>
        <v>10.271511508174452</v>
      </c>
      <c r="BN128" s="13">
        <f t="shared" si="106"/>
        <v>10.633566359525108</v>
      </c>
      <c r="BO128" s="13">
        <f t="shared" si="87"/>
        <v>20379.984173517129</v>
      </c>
      <c r="BP128">
        <f t="shared" si="107"/>
        <v>172.37947249854994</v>
      </c>
      <c r="BQ128" s="13">
        <f t="shared" si="88"/>
        <v>10.271511508174452</v>
      </c>
      <c r="BR128" s="37">
        <f t="shared" si="89"/>
        <v>159.78161370143422</v>
      </c>
      <c r="BS128" s="13">
        <f t="shared" si="90"/>
        <v>8414.1288406412787</v>
      </c>
      <c r="BT128">
        <f t="shared" si="108"/>
        <v>226.56041402398404</v>
      </c>
      <c r="BU128" s="13">
        <f t="shared" si="91"/>
        <v>836.26927694937092</v>
      </c>
      <c r="BV128" s="13">
        <f t="shared" si="109"/>
        <v>163.3322866646929</v>
      </c>
      <c r="BW128" s="13">
        <f t="shared" si="92"/>
        <v>20379.984173517129</v>
      </c>
      <c r="BX128">
        <f t="shared" si="110"/>
        <v>325.07819280371774</v>
      </c>
      <c r="BY128" s="13">
        <f t="shared" si="93"/>
        <v>836.26927694937092</v>
      </c>
    </row>
    <row r="129" spans="29:77" x14ac:dyDescent="0.2">
      <c r="AC129">
        <v>127</v>
      </c>
      <c r="AD129" s="37">
        <f t="shared" si="64"/>
        <v>517.28773978707602</v>
      </c>
      <c r="AE129" s="13">
        <f t="shared" si="65"/>
        <v>14023.548067735466</v>
      </c>
      <c r="AF129">
        <f t="shared" si="111"/>
        <v>627.70937811570172</v>
      </c>
      <c r="AG129" s="13">
        <f t="shared" si="66"/>
        <v>1616.3024281585481</v>
      </c>
      <c r="AH129" s="13">
        <f t="shared" si="94"/>
        <v>519.87262970432835</v>
      </c>
      <c r="AI129" s="13">
        <f t="shared" si="67"/>
        <v>20379.984173517129</v>
      </c>
      <c r="AJ129">
        <f t="shared" si="95"/>
        <v>680.34494603123494</v>
      </c>
      <c r="AK129" s="13">
        <f t="shared" si="68"/>
        <v>1616.3024281585481</v>
      </c>
      <c r="AL129" s="37">
        <f t="shared" si="69"/>
        <v>1162.5450724080165</v>
      </c>
      <c r="AM129" s="13">
        <f t="shared" si="70"/>
        <v>16828.257681282557</v>
      </c>
      <c r="AN129">
        <f t="shared" si="96"/>
        <v>1295.0510384023673</v>
      </c>
      <c r="AO129" s="13">
        <f t="shared" si="71"/>
        <v>3457.7835760522935</v>
      </c>
      <c r="AP129" s="13">
        <f t="shared" si="97"/>
        <v>1164.6470708022655</v>
      </c>
      <c r="AQ129" s="13">
        <f t="shared" si="72"/>
        <v>20379.984173517129</v>
      </c>
      <c r="AR129" s="13">
        <f t="shared" si="98"/>
        <v>1325.1193871291721</v>
      </c>
      <c r="AS129" s="38">
        <f t="shared" si="73"/>
        <v>3457.7835760522935</v>
      </c>
      <c r="AT129" s="37">
        <f t="shared" si="74"/>
        <v>108.84359342095777</v>
      </c>
      <c r="AU129" s="13">
        <f t="shared" si="75"/>
        <v>5609.4192270941858</v>
      </c>
      <c r="AV129">
        <f t="shared" si="99"/>
        <v>153.01224875240806</v>
      </c>
      <c r="AW129" s="13">
        <f t="shared" si="76"/>
        <v>532.10518174559218</v>
      </c>
      <c r="AX129" s="13">
        <f t="shared" si="100"/>
        <v>112.87715790721964</v>
      </c>
      <c r="AY129" s="13">
        <f t="shared" si="77"/>
        <v>20379.984173517129</v>
      </c>
      <c r="AZ129">
        <f t="shared" si="101"/>
        <v>273.34947423412621</v>
      </c>
      <c r="BA129" s="13">
        <f t="shared" si="78"/>
        <v>532.10518174559218</v>
      </c>
      <c r="BB129" s="37">
        <f t="shared" si="79"/>
        <v>124.21689020500847</v>
      </c>
      <c r="BC129" s="13">
        <f t="shared" si="80"/>
        <v>8414.1288406412787</v>
      </c>
      <c r="BD129">
        <f t="shared" si="102"/>
        <v>190.46987320218389</v>
      </c>
      <c r="BE129" s="13">
        <f t="shared" si="81"/>
        <v>533.91624408933046</v>
      </c>
      <c r="BF129" s="13">
        <f t="shared" si="103"/>
        <v>127.76756316826715</v>
      </c>
      <c r="BG129" s="13">
        <f t="shared" si="82"/>
        <v>20379.984173517129</v>
      </c>
      <c r="BH129">
        <f t="shared" si="104"/>
        <v>288.23987949517368</v>
      </c>
      <c r="BI129" s="13">
        <f t="shared" si="83"/>
        <v>533.91624408933046</v>
      </c>
      <c r="BJ129" s="37">
        <f t="shared" si="84"/>
        <v>7.0828933962664289</v>
      </c>
      <c r="BK129" s="13">
        <f t="shared" si="85"/>
        <v>8414.1288406412787</v>
      </c>
      <c r="BL129">
        <f t="shared" si="105"/>
        <v>73.33587639344185</v>
      </c>
      <c r="BM129" s="13">
        <f t="shared" si="86"/>
        <v>10.271511508174452</v>
      </c>
      <c r="BN129" s="13">
        <f t="shared" si="106"/>
        <v>10.633566359525108</v>
      </c>
      <c r="BO129" s="13">
        <f t="shared" si="87"/>
        <v>20379.984173517129</v>
      </c>
      <c r="BP129">
        <f t="shared" si="107"/>
        <v>171.10588268643164</v>
      </c>
      <c r="BQ129" s="13">
        <f t="shared" si="88"/>
        <v>10.271511508174452</v>
      </c>
      <c r="BR129" s="37">
        <f t="shared" si="89"/>
        <v>159.78161370143422</v>
      </c>
      <c r="BS129" s="13">
        <f t="shared" si="90"/>
        <v>8414.1288406412787</v>
      </c>
      <c r="BT129">
        <f t="shared" si="108"/>
        <v>226.03459669860965</v>
      </c>
      <c r="BU129" s="13">
        <f t="shared" si="91"/>
        <v>836.26927694937092</v>
      </c>
      <c r="BV129" s="13">
        <f t="shared" si="109"/>
        <v>163.3322866646929</v>
      </c>
      <c r="BW129" s="13">
        <f t="shared" si="92"/>
        <v>20379.984173517129</v>
      </c>
      <c r="BX129">
        <f t="shared" si="110"/>
        <v>323.80460299159944</v>
      </c>
      <c r="BY129" s="13">
        <f t="shared" si="93"/>
        <v>836.26927694937092</v>
      </c>
    </row>
    <row r="130" spans="29:77" x14ac:dyDescent="0.2">
      <c r="AC130">
        <v>128</v>
      </c>
      <c r="AD130" s="37">
        <f t="shared" ref="AD130:AD193" si="112">SUM($B$44:$B$48)</f>
        <v>517.28773978707602</v>
      </c>
      <c r="AE130" s="13">
        <f t="shared" ref="AE130:AE193" si="113">SUM($B$42:$B$43)</f>
        <v>14023.548067735466</v>
      </c>
      <c r="AF130">
        <f t="shared" si="111"/>
        <v>626.84670906625934</v>
      </c>
      <c r="AG130" s="13">
        <f t="shared" ref="AG130:AG193" si="114">SUM($B$44:$B$45,$B$48:$B$49)</f>
        <v>1616.3024281585481</v>
      </c>
      <c r="AH130" s="13">
        <f t="shared" si="94"/>
        <v>519.87262970432835</v>
      </c>
      <c r="AI130" s="13">
        <f t="shared" ref="AI130:AI193" si="115">SUM($C$42:$C$43)</f>
        <v>20379.984173517129</v>
      </c>
      <c r="AJ130">
        <f t="shared" si="95"/>
        <v>679.09125605993086</v>
      </c>
      <c r="AK130" s="13">
        <f t="shared" ref="AK130:AK193" si="116">SUM($C$44:$C$45,$C$48:$C$49)</f>
        <v>1616.3024281585481</v>
      </c>
      <c r="AL130" s="37">
        <f t="shared" ref="AL130:AL193" si="117">SUM($D$44:$D$48)</f>
        <v>1162.5450724080165</v>
      </c>
      <c r="AM130" s="13">
        <f t="shared" ref="AM130:AM193" si="118">SUM($D$42:$D$43)</f>
        <v>16828.257681282557</v>
      </c>
      <c r="AN130">
        <f t="shared" si="96"/>
        <v>1294.0158355430365</v>
      </c>
      <c r="AO130" s="13">
        <f t="shared" ref="AO130:AO193" si="119">SUM($D$44:$D$45,$D$48:$D$49)</f>
        <v>3457.7835760522935</v>
      </c>
      <c r="AP130" s="13">
        <f t="shared" si="97"/>
        <v>1164.6470708022655</v>
      </c>
      <c r="AQ130" s="13">
        <f t="shared" ref="AQ130:AQ193" si="120">SUM($E$42:$E$43)</f>
        <v>20379.984173517129</v>
      </c>
      <c r="AR130" s="13">
        <f t="shared" si="98"/>
        <v>1323.865697157868</v>
      </c>
      <c r="AS130" s="38">
        <f t="shared" ref="AS130:AS193" si="121">SUM($E$44:$E$45,$E$48:$E$49)</f>
        <v>3457.7835760522935</v>
      </c>
      <c r="AT130" s="37">
        <f t="shared" ref="AT130:AT193" si="122">SUM($F$44:$F$48)</f>
        <v>108.84359342095777</v>
      </c>
      <c r="AU130" s="13">
        <f t="shared" ref="AU130:AU193" si="123">SUM($F$42:$F$43)</f>
        <v>5609.4192270941858</v>
      </c>
      <c r="AV130">
        <f t="shared" si="99"/>
        <v>152.6671811326311</v>
      </c>
      <c r="AW130" s="13">
        <f t="shared" ref="AW130:AW193" si="124">SUM($F$44:$F$45,$F$48:$F$49)</f>
        <v>532.10518174559218</v>
      </c>
      <c r="AX130" s="13">
        <f t="shared" si="100"/>
        <v>112.87715790721964</v>
      </c>
      <c r="AY130" s="13">
        <f t="shared" ref="AY130:AY193" si="125">SUM($G$42:$G$43)</f>
        <v>20379.984173517129</v>
      </c>
      <c r="AZ130">
        <f t="shared" si="101"/>
        <v>272.09578426282224</v>
      </c>
      <c r="BA130" s="13">
        <f t="shared" ref="BA130:BA193" si="126">SUM($G$44:$G$45,$G$48:$G$49)</f>
        <v>532.10518174559218</v>
      </c>
      <c r="BB130" s="37">
        <f t="shared" ref="BB130:BB193" si="127">SUM($H$44:$H$48)</f>
        <v>124.21689020500847</v>
      </c>
      <c r="BC130" s="13">
        <f t="shared" ref="BC130:BC193" si="128">SUM($H$42:$H$43)</f>
        <v>8414.1288406412787</v>
      </c>
      <c r="BD130">
        <f t="shared" si="102"/>
        <v>189.95227177251846</v>
      </c>
      <c r="BE130" s="13">
        <f t="shared" ref="BE130:BE193" si="129">SUM($H$44:$H$45,$H$48:$H$49)</f>
        <v>533.91624408933046</v>
      </c>
      <c r="BF130" s="13">
        <f t="shared" si="103"/>
        <v>127.76756316826715</v>
      </c>
      <c r="BG130" s="13">
        <f t="shared" ref="BG130:BG193" si="130">SUM($I$42:$I$43)</f>
        <v>20379.984173517129</v>
      </c>
      <c r="BH130">
        <f t="shared" si="104"/>
        <v>286.98618952386971</v>
      </c>
      <c r="BI130" s="13">
        <f t="shared" ref="BI130:BI193" si="131">SUM($I$44:$I$45,$I$48:$I$49)</f>
        <v>533.91624408933046</v>
      </c>
      <c r="BJ130" s="37">
        <f t="shared" ref="BJ130:BJ193" si="132">SUM($J$44:$J$48)</f>
        <v>7.0828933962664289</v>
      </c>
      <c r="BK130" s="13">
        <f t="shared" ref="BK130:BK193" si="133">SUM($J$42:$J$43)</f>
        <v>8414.1288406412787</v>
      </c>
      <c r="BL130">
        <f t="shared" si="105"/>
        <v>72.818274963776418</v>
      </c>
      <c r="BM130" s="13">
        <f t="shared" ref="BM130:BM193" si="134">SUM($J$44:$J$45,$J$48:$J$49)</f>
        <v>10.271511508174452</v>
      </c>
      <c r="BN130" s="13">
        <f t="shared" si="106"/>
        <v>10.633566359525108</v>
      </c>
      <c r="BO130" s="13">
        <f t="shared" ref="BO130:BO193" si="135">SUM($K$42:$K$43)</f>
        <v>20379.984173517129</v>
      </c>
      <c r="BP130">
        <f t="shared" si="107"/>
        <v>169.85219271512767</v>
      </c>
      <c r="BQ130" s="13">
        <f t="shared" ref="BQ130:BQ193" si="136">SUM($K$44:$K$45,$K$48:$K$49)</f>
        <v>10.271511508174452</v>
      </c>
      <c r="BR130" s="37">
        <f t="shared" ref="BR130:BR193" si="137">SUM($L$44:$L$48)</f>
        <v>159.78161370143422</v>
      </c>
      <c r="BS130" s="13">
        <f t="shared" ref="BS130:BS193" si="138">SUM($L$42:$L$43)</f>
        <v>8414.1288406412787</v>
      </c>
      <c r="BT130">
        <f t="shared" si="108"/>
        <v>225.51699526894421</v>
      </c>
      <c r="BU130" s="13">
        <f t="shared" ref="BU130:BU193" si="139">SUM($L$44:$L$45,$L$48:$L$49)</f>
        <v>836.26927694937092</v>
      </c>
      <c r="BV130" s="13">
        <f t="shared" si="109"/>
        <v>163.3322866646929</v>
      </c>
      <c r="BW130" s="13">
        <f t="shared" ref="BW130:BW193" si="140">SUM($M$42:$M$43)</f>
        <v>20379.984173517129</v>
      </c>
      <c r="BX130">
        <f t="shared" si="110"/>
        <v>322.55091302029547</v>
      </c>
      <c r="BY130" s="13">
        <f t="shared" ref="BY130:BY193" si="141">SUM($M$44:$M$45,$M$48:$M$49)</f>
        <v>836.26927694937092</v>
      </c>
    </row>
    <row r="131" spans="29:77" x14ac:dyDescent="0.2">
      <c r="AC131">
        <v>129</v>
      </c>
      <c r="AD131" s="37">
        <f t="shared" si="112"/>
        <v>517.28773978707602</v>
      </c>
      <c r="AE131" s="13">
        <f t="shared" si="113"/>
        <v>14023.548067735466</v>
      </c>
      <c r="AF131">
        <f t="shared" si="111"/>
        <v>625.99741473076176</v>
      </c>
      <c r="AG131" s="13">
        <f t="shared" si="114"/>
        <v>1616.3024281585481</v>
      </c>
      <c r="AH131" s="13">
        <f t="shared" ref="AH131:AH194" si="142">SUM($C$44:$C$45,$C$47:$C$48)</f>
        <v>519.87262970432835</v>
      </c>
      <c r="AI131" s="13">
        <f t="shared" si="115"/>
        <v>20379.984173517129</v>
      </c>
      <c r="AJ131">
        <f t="shared" ref="AJ131:AJ194" si="143">AI131/$AC131+AH131</f>
        <v>677.85700314244559</v>
      </c>
      <c r="AK131" s="13">
        <f t="shared" si="116"/>
        <v>1616.3024281585481</v>
      </c>
      <c r="AL131" s="37">
        <f t="shared" si="117"/>
        <v>1162.5450724080165</v>
      </c>
      <c r="AM131" s="13">
        <f t="shared" si="118"/>
        <v>16828.257681282557</v>
      </c>
      <c r="AN131">
        <f t="shared" ref="AN131:AN194" si="144">AM131/$AC131+AL131</f>
        <v>1292.9966823404393</v>
      </c>
      <c r="AO131" s="13">
        <f t="shared" si="119"/>
        <v>3457.7835760522935</v>
      </c>
      <c r="AP131" s="13">
        <f t="shared" ref="AP131:AP194" si="145">SUM($E$44:$E$45,$E$47:$E$48)</f>
        <v>1164.6470708022655</v>
      </c>
      <c r="AQ131" s="13">
        <f t="shared" si="120"/>
        <v>20379.984173517129</v>
      </c>
      <c r="AR131" s="13">
        <f t="shared" ref="AR131:AR194" si="146">AQ131/$AC131+AP131</f>
        <v>1322.6314442403827</v>
      </c>
      <c r="AS131" s="38">
        <f t="shared" si="121"/>
        <v>3457.7835760522935</v>
      </c>
      <c r="AT131" s="37">
        <f t="shared" si="122"/>
        <v>108.84359342095777</v>
      </c>
      <c r="AU131" s="13">
        <f t="shared" si="123"/>
        <v>5609.4192270941858</v>
      </c>
      <c r="AV131">
        <f t="shared" ref="AV131:AV194" si="147">AU131/$AC131+AT131</f>
        <v>152.32746339843209</v>
      </c>
      <c r="AW131" s="13">
        <f t="shared" si="124"/>
        <v>532.10518174559218</v>
      </c>
      <c r="AX131" s="13">
        <f t="shared" ref="AX131:AX194" si="148">SUM($G$44:$G$45,$G$47:$G$48)</f>
        <v>112.87715790721964</v>
      </c>
      <c r="AY131" s="13">
        <f t="shared" si="125"/>
        <v>20379.984173517129</v>
      </c>
      <c r="AZ131">
        <f t="shared" ref="AZ131:AZ194" si="149">AY131/$AC131+AX131</f>
        <v>270.86153134533691</v>
      </c>
      <c r="BA131" s="13">
        <f t="shared" si="126"/>
        <v>532.10518174559218</v>
      </c>
      <c r="BB131" s="37">
        <f t="shared" si="127"/>
        <v>124.21689020500847</v>
      </c>
      <c r="BC131" s="13">
        <f t="shared" si="128"/>
        <v>8414.1288406412787</v>
      </c>
      <c r="BD131">
        <f t="shared" ref="BD131:BD194" si="150">BC131/$AC131+BB131</f>
        <v>189.44269517121992</v>
      </c>
      <c r="BE131" s="13">
        <f t="shared" si="129"/>
        <v>533.91624408933046</v>
      </c>
      <c r="BF131" s="13">
        <f t="shared" ref="BF131:BF194" si="151">SUM($I$44:$I$45,$I$47:$I$48)</f>
        <v>127.76756316826715</v>
      </c>
      <c r="BG131" s="13">
        <f t="shared" si="130"/>
        <v>20379.984173517129</v>
      </c>
      <c r="BH131">
        <f t="shared" ref="BH131:BH194" si="152">BG131/$AC131+BF131</f>
        <v>285.75193660638445</v>
      </c>
      <c r="BI131" s="13">
        <f t="shared" si="131"/>
        <v>533.91624408933046</v>
      </c>
      <c r="BJ131" s="37">
        <f t="shared" si="132"/>
        <v>7.0828933962664289</v>
      </c>
      <c r="BK131" s="13">
        <f t="shared" si="133"/>
        <v>8414.1288406412787</v>
      </c>
      <c r="BL131">
        <f t="shared" ref="BL131:BL194" si="153">BK131/$AC131+BJ131</f>
        <v>72.308698362477884</v>
      </c>
      <c r="BM131" s="13">
        <f t="shared" si="134"/>
        <v>10.271511508174452</v>
      </c>
      <c r="BN131" s="13">
        <f t="shared" ref="BN131:BN194" si="154">SUM($K$44:$K$45,$K$47:$K$48)</f>
        <v>10.633566359525108</v>
      </c>
      <c r="BO131" s="13">
        <f t="shared" si="135"/>
        <v>20379.984173517129</v>
      </c>
      <c r="BP131">
        <f t="shared" ref="BP131:BP194" si="155">BO131/$AC131+BN131</f>
        <v>168.61793979764238</v>
      </c>
      <c r="BQ131" s="13">
        <f t="shared" si="136"/>
        <v>10.271511508174452</v>
      </c>
      <c r="BR131" s="37">
        <f t="shared" si="137"/>
        <v>159.78161370143422</v>
      </c>
      <c r="BS131" s="13">
        <f t="shared" si="138"/>
        <v>8414.1288406412787</v>
      </c>
      <c r="BT131">
        <f t="shared" ref="BT131:BT194" si="156">BS131/$AC131+BR131</f>
        <v>225.00741866764568</v>
      </c>
      <c r="BU131" s="13">
        <f t="shared" si="139"/>
        <v>836.26927694937092</v>
      </c>
      <c r="BV131" s="13">
        <f t="shared" ref="BV131:BV194" si="157">SUM($M$44:$M$45,$M$47:$M$48)</f>
        <v>163.3322866646929</v>
      </c>
      <c r="BW131" s="13">
        <f t="shared" si="140"/>
        <v>20379.984173517129</v>
      </c>
      <c r="BX131">
        <f t="shared" ref="BX131:BX194" si="158">BW131/$AC131+BV131</f>
        <v>321.31666010281015</v>
      </c>
      <c r="BY131" s="13">
        <f t="shared" si="141"/>
        <v>836.26927694937092</v>
      </c>
    </row>
    <row r="132" spans="29:77" x14ac:dyDescent="0.2">
      <c r="AC132">
        <v>130</v>
      </c>
      <c r="AD132" s="37">
        <f t="shared" si="112"/>
        <v>517.28773978707602</v>
      </c>
      <c r="AE132" s="13">
        <f t="shared" si="113"/>
        <v>14023.548067735466</v>
      </c>
      <c r="AF132">
        <f t="shared" ref="AF132:AF195" si="159">AE132/AC132+AD132</f>
        <v>625.16118646196423</v>
      </c>
      <c r="AG132" s="13">
        <f t="shared" si="114"/>
        <v>1616.3024281585481</v>
      </c>
      <c r="AH132" s="13">
        <f t="shared" si="142"/>
        <v>519.87262970432835</v>
      </c>
      <c r="AI132" s="13">
        <f t="shared" si="115"/>
        <v>20379.984173517129</v>
      </c>
      <c r="AJ132">
        <f t="shared" si="143"/>
        <v>676.64173873138316</v>
      </c>
      <c r="AK132" s="13">
        <f t="shared" si="116"/>
        <v>1616.3024281585481</v>
      </c>
      <c r="AL132" s="37">
        <f t="shared" si="117"/>
        <v>1162.5450724080165</v>
      </c>
      <c r="AM132" s="13">
        <f t="shared" si="118"/>
        <v>16828.257681282557</v>
      </c>
      <c r="AN132">
        <f t="shared" si="144"/>
        <v>1291.9932084178822</v>
      </c>
      <c r="AO132" s="13">
        <f t="shared" si="119"/>
        <v>3457.7835760522935</v>
      </c>
      <c r="AP132" s="13">
        <f t="shared" si="145"/>
        <v>1164.6470708022655</v>
      </c>
      <c r="AQ132" s="13">
        <f t="shared" si="120"/>
        <v>20379.984173517129</v>
      </c>
      <c r="AR132" s="13">
        <f t="shared" si="146"/>
        <v>1321.4161798293203</v>
      </c>
      <c r="AS132" s="38">
        <f t="shared" si="121"/>
        <v>3457.7835760522935</v>
      </c>
      <c r="AT132" s="37">
        <f t="shared" si="122"/>
        <v>108.84359342095777</v>
      </c>
      <c r="AU132" s="13">
        <f t="shared" si="123"/>
        <v>5609.4192270941858</v>
      </c>
      <c r="AV132">
        <f t="shared" si="147"/>
        <v>151.99297209091304</v>
      </c>
      <c r="AW132" s="13">
        <f t="shared" si="124"/>
        <v>532.10518174559218</v>
      </c>
      <c r="AX132" s="13">
        <f t="shared" si="148"/>
        <v>112.87715790721964</v>
      </c>
      <c r="AY132" s="13">
        <f t="shared" si="125"/>
        <v>20379.984173517129</v>
      </c>
      <c r="AZ132">
        <f t="shared" si="149"/>
        <v>269.64626693427448</v>
      </c>
      <c r="BA132" s="13">
        <f t="shared" si="126"/>
        <v>532.10518174559218</v>
      </c>
      <c r="BB132" s="37">
        <f t="shared" si="127"/>
        <v>124.21689020500847</v>
      </c>
      <c r="BC132" s="13">
        <f t="shared" si="128"/>
        <v>8414.1288406412787</v>
      </c>
      <c r="BD132">
        <f t="shared" si="150"/>
        <v>188.94095820994139</v>
      </c>
      <c r="BE132" s="13">
        <f t="shared" si="129"/>
        <v>533.91624408933046</v>
      </c>
      <c r="BF132" s="13">
        <f t="shared" si="151"/>
        <v>127.76756316826715</v>
      </c>
      <c r="BG132" s="13">
        <f t="shared" si="130"/>
        <v>20379.984173517129</v>
      </c>
      <c r="BH132">
        <f t="shared" si="152"/>
        <v>284.53667219532201</v>
      </c>
      <c r="BI132" s="13">
        <f t="shared" si="131"/>
        <v>533.91624408933046</v>
      </c>
      <c r="BJ132" s="37">
        <f t="shared" si="132"/>
        <v>7.0828933962664289</v>
      </c>
      <c r="BK132" s="13">
        <f t="shared" si="133"/>
        <v>8414.1288406412787</v>
      </c>
      <c r="BL132">
        <f t="shared" si="153"/>
        <v>71.806961401199345</v>
      </c>
      <c r="BM132" s="13">
        <f t="shared" si="134"/>
        <v>10.271511508174452</v>
      </c>
      <c r="BN132" s="13">
        <f t="shared" si="154"/>
        <v>10.633566359525108</v>
      </c>
      <c r="BO132" s="13">
        <f t="shared" si="135"/>
        <v>20379.984173517129</v>
      </c>
      <c r="BP132">
        <f t="shared" si="155"/>
        <v>167.40267538657994</v>
      </c>
      <c r="BQ132" s="13">
        <f t="shared" si="136"/>
        <v>10.271511508174452</v>
      </c>
      <c r="BR132" s="37">
        <f t="shared" si="137"/>
        <v>159.78161370143422</v>
      </c>
      <c r="BS132" s="13">
        <f t="shared" si="138"/>
        <v>8414.1288406412787</v>
      </c>
      <c r="BT132">
        <f t="shared" si="156"/>
        <v>224.50568170636714</v>
      </c>
      <c r="BU132" s="13">
        <f t="shared" si="139"/>
        <v>836.26927694937092</v>
      </c>
      <c r="BV132" s="13">
        <f t="shared" si="157"/>
        <v>163.3322866646929</v>
      </c>
      <c r="BW132" s="13">
        <f t="shared" si="140"/>
        <v>20379.984173517129</v>
      </c>
      <c r="BX132">
        <f t="shared" si="158"/>
        <v>320.10139569174771</v>
      </c>
      <c r="BY132" s="13">
        <f t="shared" si="141"/>
        <v>836.26927694937092</v>
      </c>
    </row>
    <row r="133" spans="29:77" x14ac:dyDescent="0.2">
      <c r="AC133">
        <v>131</v>
      </c>
      <c r="AD133" s="37">
        <f t="shared" si="112"/>
        <v>517.28773978707602</v>
      </c>
      <c r="AE133" s="13">
        <f t="shared" si="113"/>
        <v>14023.548067735466</v>
      </c>
      <c r="AF133">
        <f t="shared" si="159"/>
        <v>624.33772503696514</v>
      </c>
      <c r="AG133" s="13">
        <f t="shared" si="114"/>
        <v>1616.3024281585481</v>
      </c>
      <c r="AH133" s="13">
        <f t="shared" si="142"/>
        <v>519.87262970432835</v>
      </c>
      <c r="AI133" s="13">
        <f t="shared" si="115"/>
        <v>20379.984173517129</v>
      </c>
      <c r="AJ133">
        <f t="shared" si="143"/>
        <v>675.44502797545147</v>
      </c>
      <c r="AK133" s="13">
        <f t="shared" si="116"/>
        <v>1616.3024281585481</v>
      </c>
      <c r="AL133" s="37">
        <f t="shared" si="117"/>
        <v>1162.5450724080165</v>
      </c>
      <c r="AM133" s="13">
        <f t="shared" si="118"/>
        <v>16828.257681282557</v>
      </c>
      <c r="AN133">
        <f t="shared" si="144"/>
        <v>1291.0050547078833</v>
      </c>
      <c r="AO133" s="13">
        <f t="shared" si="119"/>
        <v>3457.7835760522935</v>
      </c>
      <c r="AP133" s="13">
        <f t="shared" si="145"/>
        <v>1164.6470708022655</v>
      </c>
      <c r="AQ133" s="13">
        <f t="shared" si="120"/>
        <v>20379.984173517129</v>
      </c>
      <c r="AR133" s="13">
        <f t="shared" si="146"/>
        <v>1320.2194690733886</v>
      </c>
      <c r="AS133" s="38">
        <f t="shared" si="121"/>
        <v>3457.7835760522935</v>
      </c>
      <c r="AT133" s="37">
        <f t="shared" si="122"/>
        <v>108.84359342095777</v>
      </c>
      <c r="AU133" s="13">
        <f t="shared" si="123"/>
        <v>5609.4192270941858</v>
      </c>
      <c r="AV133">
        <f t="shared" si="147"/>
        <v>151.66358752091338</v>
      </c>
      <c r="AW133" s="13">
        <f t="shared" si="124"/>
        <v>532.10518174559218</v>
      </c>
      <c r="AX133" s="13">
        <f t="shared" si="148"/>
        <v>112.87715790721964</v>
      </c>
      <c r="AY133" s="13">
        <f t="shared" si="125"/>
        <v>20379.984173517129</v>
      </c>
      <c r="AZ133">
        <f t="shared" si="149"/>
        <v>268.44955617834273</v>
      </c>
      <c r="BA133" s="13">
        <f t="shared" si="126"/>
        <v>532.10518174559218</v>
      </c>
      <c r="BB133" s="37">
        <f t="shared" si="127"/>
        <v>124.21689020500847</v>
      </c>
      <c r="BC133" s="13">
        <f t="shared" si="128"/>
        <v>8414.1288406412787</v>
      </c>
      <c r="BD133">
        <f t="shared" si="150"/>
        <v>188.44688135494189</v>
      </c>
      <c r="BE133" s="13">
        <f t="shared" si="129"/>
        <v>533.91624408933046</v>
      </c>
      <c r="BF133" s="13">
        <f t="shared" si="151"/>
        <v>127.76756316826715</v>
      </c>
      <c r="BG133" s="13">
        <f t="shared" si="130"/>
        <v>20379.984173517129</v>
      </c>
      <c r="BH133">
        <f t="shared" si="152"/>
        <v>283.33996143939027</v>
      </c>
      <c r="BI133" s="13">
        <f t="shared" si="131"/>
        <v>533.91624408933046</v>
      </c>
      <c r="BJ133" s="37">
        <f t="shared" si="132"/>
        <v>7.0828933962664289</v>
      </c>
      <c r="BK133" s="13">
        <f t="shared" si="133"/>
        <v>8414.1288406412787</v>
      </c>
      <c r="BL133">
        <f t="shared" si="153"/>
        <v>71.312884546199854</v>
      </c>
      <c r="BM133" s="13">
        <f t="shared" si="134"/>
        <v>10.271511508174452</v>
      </c>
      <c r="BN133" s="13">
        <f t="shared" si="154"/>
        <v>10.633566359525108</v>
      </c>
      <c r="BO133" s="13">
        <f t="shared" si="135"/>
        <v>20379.984173517129</v>
      </c>
      <c r="BP133">
        <f t="shared" si="155"/>
        <v>166.20596463064823</v>
      </c>
      <c r="BQ133" s="13">
        <f t="shared" si="136"/>
        <v>10.271511508174452</v>
      </c>
      <c r="BR133" s="37">
        <f t="shared" si="137"/>
        <v>159.78161370143422</v>
      </c>
      <c r="BS133" s="13">
        <f t="shared" si="138"/>
        <v>8414.1288406412787</v>
      </c>
      <c r="BT133">
        <f t="shared" si="156"/>
        <v>224.01160485136765</v>
      </c>
      <c r="BU133" s="13">
        <f t="shared" si="139"/>
        <v>836.26927694937092</v>
      </c>
      <c r="BV133" s="13">
        <f t="shared" si="157"/>
        <v>163.3322866646929</v>
      </c>
      <c r="BW133" s="13">
        <f t="shared" si="140"/>
        <v>20379.984173517129</v>
      </c>
      <c r="BX133">
        <f t="shared" si="158"/>
        <v>318.90468493581602</v>
      </c>
      <c r="BY133" s="13">
        <f t="shared" si="141"/>
        <v>836.26927694937092</v>
      </c>
    </row>
    <row r="134" spans="29:77" x14ac:dyDescent="0.2">
      <c r="AC134">
        <v>132</v>
      </c>
      <c r="AD134" s="37">
        <f t="shared" si="112"/>
        <v>517.28773978707602</v>
      </c>
      <c r="AE134" s="13">
        <f t="shared" si="113"/>
        <v>14023.548067735466</v>
      </c>
      <c r="AF134">
        <f t="shared" si="159"/>
        <v>623.52674030022354</v>
      </c>
      <c r="AG134" s="13">
        <f t="shared" si="114"/>
        <v>1616.3024281585481</v>
      </c>
      <c r="AH134" s="13">
        <f t="shared" si="142"/>
        <v>519.87262970432835</v>
      </c>
      <c r="AI134" s="13">
        <f t="shared" si="115"/>
        <v>20379.984173517129</v>
      </c>
      <c r="AJ134">
        <f t="shared" si="143"/>
        <v>674.26644920067019</v>
      </c>
      <c r="AK134" s="13">
        <f t="shared" si="116"/>
        <v>1616.3024281585481</v>
      </c>
      <c r="AL134" s="37">
        <f t="shared" si="117"/>
        <v>1162.5450724080165</v>
      </c>
      <c r="AM134" s="13">
        <f t="shared" si="118"/>
        <v>16828.257681282557</v>
      </c>
      <c r="AN134">
        <f t="shared" si="144"/>
        <v>1290.0318730237934</v>
      </c>
      <c r="AO134" s="13">
        <f t="shared" si="119"/>
        <v>3457.7835760522935</v>
      </c>
      <c r="AP134" s="13">
        <f t="shared" si="145"/>
        <v>1164.6470708022655</v>
      </c>
      <c r="AQ134" s="13">
        <f t="shared" si="120"/>
        <v>20379.984173517129</v>
      </c>
      <c r="AR134" s="13">
        <f t="shared" si="146"/>
        <v>1319.0408902986073</v>
      </c>
      <c r="AS134" s="38">
        <f t="shared" si="121"/>
        <v>3457.7835760522935</v>
      </c>
      <c r="AT134" s="37">
        <f t="shared" si="122"/>
        <v>108.84359342095777</v>
      </c>
      <c r="AU134" s="13">
        <f t="shared" si="123"/>
        <v>5609.4192270941858</v>
      </c>
      <c r="AV134">
        <f t="shared" si="147"/>
        <v>151.33919362621674</v>
      </c>
      <c r="AW134" s="13">
        <f t="shared" si="124"/>
        <v>532.10518174559218</v>
      </c>
      <c r="AX134" s="13">
        <f t="shared" si="148"/>
        <v>112.87715790721964</v>
      </c>
      <c r="AY134" s="13">
        <f t="shared" si="125"/>
        <v>20379.984173517129</v>
      </c>
      <c r="AZ134">
        <f t="shared" si="149"/>
        <v>267.27097740356152</v>
      </c>
      <c r="BA134" s="13">
        <f t="shared" si="126"/>
        <v>532.10518174559218</v>
      </c>
      <c r="BB134" s="37">
        <f t="shared" si="127"/>
        <v>124.21689020500847</v>
      </c>
      <c r="BC134" s="13">
        <f t="shared" si="128"/>
        <v>8414.1288406412787</v>
      </c>
      <c r="BD134">
        <f t="shared" si="150"/>
        <v>187.96029051289693</v>
      </c>
      <c r="BE134" s="13">
        <f t="shared" si="129"/>
        <v>533.91624408933046</v>
      </c>
      <c r="BF134" s="13">
        <f t="shared" si="151"/>
        <v>127.76756316826715</v>
      </c>
      <c r="BG134" s="13">
        <f t="shared" si="130"/>
        <v>20379.984173517129</v>
      </c>
      <c r="BH134">
        <f t="shared" si="152"/>
        <v>282.16138266460905</v>
      </c>
      <c r="BI134" s="13">
        <f t="shared" si="131"/>
        <v>533.91624408933046</v>
      </c>
      <c r="BJ134" s="37">
        <f t="shared" si="132"/>
        <v>7.0828933962664289</v>
      </c>
      <c r="BK134" s="13">
        <f t="shared" si="133"/>
        <v>8414.1288406412787</v>
      </c>
      <c r="BL134">
        <f t="shared" si="153"/>
        <v>70.826293704154907</v>
      </c>
      <c r="BM134" s="13">
        <f t="shared" si="134"/>
        <v>10.271511508174452</v>
      </c>
      <c r="BN134" s="13">
        <f t="shared" si="154"/>
        <v>10.633566359525108</v>
      </c>
      <c r="BO134" s="13">
        <f t="shared" si="135"/>
        <v>20379.984173517129</v>
      </c>
      <c r="BP134">
        <f t="shared" si="155"/>
        <v>165.02738585586698</v>
      </c>
      <c r="BQ134" s="13">
        <f t="shared" si="136"/>
        <v>10.271511508174452</v>
      </c>
      <c r="BR134" s="37">
        <f t="shared" si="137"/>
        <v>159.78161370143422</v>
      </c>
      <c r="BS134" s="13">
        <f t="shared" si="138"/>
        <v>8414.1288406412787</v>
      </c>
      <c r="BT134">
        <f t="shared" si="156"/>
        <v>223.52501400932269</v>
      </c>
      <c r="BU134" s="13">
        <f t="shared" si="139"/>
        <v>836.26927694937092</v>
      </c>
      <c r="BV134" s="13">
        <f t="shared" si="157"/>
        <v>163.3322866646929</v>
      </c>
      <c r="BW134" s="13">
        <f t="shared" si="140"/>
        <v>20379.984173517129</v>
      </c>
      <c r="BX134">
        <f t="shared" si="158"/>
        <v>317.72610616103475</v>
      </c>
      <c r="BY134" s="13">
        <f t="shared" si="141"/>
        <v>836.26927694937092</v>
      </c>
    </row>
    <row r="135" spans="29:77" x14ac:dyDescent="0.2">
      <c r="AC135">
        <v>133</v>
      </c>
      <c r="AD135" s="37">
        <f t="shared" si="112"/>
        <v>517.28773978707602</v>
      </c>
      <c r="AE135" s="13">
        <f t="shared" si="113"/>
        <v>14023.548067735466</v>
      </c>
      <c r="AF135">
        <f t="shared" si="159"/>
        <v>622.72795082268101</v>
      </c>
      <c r="AG135" s="13">
        <f t="shared" si="114"/>
        <v>1616.3024281585481</v>
      </c>
      <c r="AH135" s="13">
        <f t="shared" si="142"/>
        <v>519.87262970432835</v>
      </c>
      <c r="AI135" s="13">
        <f t="shared" si="115"/>
        <v>20379.984173517129</v>
      </c>
      <c r="AJ135">
        <f t="shared" si="143"/>
        <v>673.10559341498345</v>
      </c>
      <c r="AK135" s="13">
        <f t="shared" si="116"/>
        <v>1616.3024281585481</v>
      </c>
      <c r="AL135" s="37">
        <f t="shared" si="117"/>
        <v>1162.5450724080165</v>
      </c>
      <c r="AM135" s="13">
        <f t="shared" si="118"/>
        <v>16828.257681282557</v>
      </c>
      <c r="AN135">
        <f t="shared" si="144"/>
        <v>1289.0733256507424</v>
      </c>
      <c r="AO135" s="13">
        <f t="shared" si="119"/>
        <v>3457.7835760522935</v>
      </c>
      <c r="AP135" s="13">
        <f t="shared" si="145"/>
        <v>1164.6470708022655</v>
      </c>
      <c r="AQ135" s="13">
        <f t="shared" si="120"/>
        <v>20379.984173517129</v>
      </c>
      <c r="AR135" s="13">
        <f t="shared" si="146"/>
        <v>1317.8800345129207</v>
      </c>
      <c r="AS135" s="38">
        <f t="shared" si="121"/>
        <v>3457.7835760522935</v>
      </c>
      <c r="AT135" s="37">
        <f t="shared" si="122"/>
        <v>108.84359342095777</v>
      </c>
      <c r="AU135" s="13">
        <f t="shared" si="123"/>
        <v>5609.4192270941858</v>
      </c>
      <c r="AV135">
        <f t="shared" si="147"/>
        <v>151.01967783519979</v>
      </c>
      <c r="AW135" s="13">
        <f t="shared" si="124"/>
        <v>532.10518174559218</v>
      </c>
      <c r="AX135" s="13">
        <f t="shared" si="148"/>
        <v>112.87715790721964</v>
      </c>
      <c r="AY135" s="13">
        <f t="shared" si="125"/>
        <v>20379.984173517129</v>
      </c>
      <c r="AZ135">
        <f t="shared" si="149"/>
        <v>266.11012161787471</v>
      </c>
      <c r="BA135" s="13">
        <f t="shared" si="126"/>
        <v>532.10518174559218</v>
      </c>
      <c r="BB135" s="37">
        <f t="shared" si="127"/>
        <v>124.21689020500847</v>
      </c>
      <c r="BC135" s="13">
        <f t="shared" si="128"/>
        <v>8414.1288406412787</v>
      </c>
      <c r="BD135">
        <f t="shared" si="150"/>
        <v>187.48101682637147</v>
      </c>
      <c r="BE135" s="13">
        <f t="shared" si="129"/>
        <v>533.91624408933046</v>
      </c>
      <c r="BF135" s="13">
        <f t="shared" si="151"/>
        <v>127.76756316826715</v>
      </c>
      <c r="BG135" s="13">
        <f t="shared" si="130"/>
        <v>20379.984173517129</v>
      </c>
      <c r="BH135">
        <f t="shared" si="152"/>
        <v>281.00052687892224</v>
      </c>
      <c r="BI135" s="13">
        <f t="shared" si="131"/>
        <v>533.91624408933046</v>
      </c>
      <c r="BJ135" s="37">
        <f t="shared" si="132"/>
        <v>7.0828933962664289</v>
      </c>
      <c r="BK135" s="13">
        <f t="shared" si="133"/>
        <v>8414.1288406412787</v>
      </c>
      <c r="BL135">
        <f t="shared" si="153"/>
        <v>70.347020017629433</v>
      </c>
      <c r="BM135" s="13">
        <f t="shared" si="134"/>
        <v>10.271511508174452</v>
      </c>
      <c r="BN135" s="13">
        <f t="shared" si="154"/>
        <v>10.633566359525108</v>
      </c>
      <c r="BO135" s="13">
        <f t="shared" si="135"/>
        <v>20379.984173517129</v>
      </c>
      <c r="BP135">
        <f t="shared" si="155"/>
        <v>163.8665300701802</v>
      </c>
      <c r="BQ135" s="13">
        <f t="shared" si="136"/>
        <v>10.271511508174452</v>
      </c>
      <c r="BR135" s="37">
        <f t="shared" si="137"/>
        <v>159.78161370143422</v>
      </c>
      <c r="BS135" s="13">
        <f t="shared" si="138"/>
        <v>8414.1288406412787</v>
      </c>
      <c r="BT135">
        <f t="shared" si="156"/>
        <v>223.04574032279723</v>
      </c>
      <c r="BU135" s="13">
        <f t="shared" si="139"/>
        <v>836.26927694937092</v>
      </c>
      <c r="BV135" s="13">
        <f t="shared" si="157"/>
        <v>163.3322866646929</v>
      </c>
      <c r="BW135" s="13">
        <f t="shared" si="140"/>
        <v>20379.984173517129</v>
      </c>
      <c r="BX135">
        <f t="shared" si="158"/>
        <v>316.565250375348</v>
      </c>
      <c r="BY135" s="13">
        <f t="shared" si="141"/>
        <v>836.26927694937092</v>
      </c>
    </row>
    <row r="136" spans="29:77" x14ac:dyDescent="0.2">
      <c r="AC136">
        <v>134</v>
      </c>
      <c r="AD136" s="37">
        <f t="shared" si="112"/>
        <v>517.28773978707602</v>
      </c>
      <c r="AE136" s="13">
        <f t="shared" si="113"/>
        <v>14023.548067735466</v>
      </c>
      <c r="AF136">
        <f t="shared" si="159"/>
        <v>621.94108357614664</v>
      </c>
      <c r="AG136" s="13">
        <f t="shared" si="114"/>
        <v>1616.3024281585481</v>
      </c>
      <c r="AH136" s="13">
        <f t="shared" si="142"/>
        <v>519.87262970432835</v>
      </c>
      <c r="AI136" s="13">
        <f t="shared" si="115"/>
        <v>20379.984173517129</v>
      </c>
      <c r="AJ136">
        <f t="shared" si="143"/>
        <v>671.96206383505319</v>
      </c>
      <c r="AK136" s="13">
        <f t="shared" si="116"/>
        <v>1616.3024281585481</v>
      </c>
      <c r="AL136" s="37">
        <f t="shared" si="117"/>
        <v>1162.5450724080165</v>
      </c>
      <c r="AM136" s="13">
        <f t="shared" si="118"/>
        <v>16828.257681282557</v>
      </c>
      <c r="AN136">
        <f t="shared" si="144"/>
        <v>1288.1290849549011</v>
      </c>
      <c r="AO136" s="13">
        <f t="shared" si="119"/>
        <v>3457.7835760522935</v>
      </c>
      <c r="AP136" s="13">
        <f t="shared" si="145"/>
        <v>1164.6470708022655</v>
      </c>
      <c r="AQ136" s="13">
        <f t="shared" si="120"/>
        <v>20379.984173517129</v>
      </c>
      <c r="AR136" s="13">
        <f t="shared" si="146"/>
        <v>1316.7365049329903</v>
      </c>
      <c r="AS136" s="38">
        <f t="shared" si="121"/>
        <v>3457.7835760522935</v>
      </c>
      <c r="AT136" s="37">
        <f t="shared" si="122"/>
        <v>108.84359342095777</v>
      </c>
      <c r="AU136" s="13">
        <f t="shared" si="123"/>
        <v>5609.4192270941858</v>
      </c>
      <c r="AV136">
        <f t="shared" si="147"/>
        <v>150.70493093658604</v>
      </c>
      <c r="AW136" s="13">
        <f t="shared" si="124"/>
        <v>532.10518174559218</v>
      </c>
      <c r="AX136" s="13">
        <f t="shared" si="148"/>
        <v>112.87715790721964</v>
      </c>
      <c r="AY136" s="13">
        <f t="shared" si="125"/>
        <v>20379.984173517129</v>
      </c>
      <c r="AZ136">
        <f t="shared" si="149"/>
        <v>264.96659203794445</v>
      </c>
      <c r="BA136" s="13">
        <f t="shared" si="126"/>
        <v>532.10518174559218</v>
      </c>
      <c r="BB136" s="37">
        <f t="shared" si="127"/>
        <v>124.21689020500847</v>
      </c>
      <c r="BC136" s="13">
        <f t="shared" si="128"/>
        <v>8414.1288406412787</v>
      </c>
      <c r="BD136">
        <f t="shared" si="150"/>
        <v>187.00889647845085</v>
      </c>
      <c r="BE136" s="13">
        <f t="shared" si="129"/>
        <v>533.91624408933046</v>
      </c>
      <c r="BF136" s="13">
        <f t="shared" si="151"/>
        <v>127.76756316826715</v>
      </c>
      <c r="BG136" s="13">
        <f t="shared" si="130"/>
        <v>20379.984173517129</v>
      </c>
      <c r="BH136">
        <f t="shared" si="152"/>
        <v>279.85699729899198</v>
      </c>
      <c r="BI136" s="13">
        <f t="shared" si="131"/>
        <v>533.91624408933046</v>
      </c>
      <c r="BJ136" s="37">
        <f t="shared" si="132"/>
        <v>7.0828933962664289</v>
      </c>
      <c r="BK136" s="13">
        <f t="shared" si="133"/>
        <v>8414.1288406412787</v>
      </c>
      <c r="BL136">
        <f t="shared" si="153"/>
        <v>69.87489966970881</v>
      </c>
      <c r="BM136" s="13">
        <f t="shared" si="134"/>
        <v>10.271511508174452</v>
      </c>
      <c r="BN136" s="13">
        <f t="shared" si="154"/>
        <v>10.633566359525108</v>
      </c>
      <c r="BO136" s="13">
        <f t="shared" si="135"/>
        <v>20379.984173517129</v>
      </c>
      <c r="BP136">
        <f t="shared" si="155"/>
        <v>162.72300049024994</v>
      </c>
      <c r="BQ136" s="13">
        <f t="shared" si="136"/>
        <v>10.271511508174452</v>
      </c>
      <c r="BR136" s="37">
        <f t="shared" si="137"/>
        <v>159.78161370143422</v>
      </c>
      <c r="BS136" s="13">
        <f t="shared" si="138"/>
        <v>8414.1288406412787</v>
      </c>
      <c r="BT136">
        <f t="shared" si="156"/>
        <v>222.57361997487661</v>
      </c>
      <c r="BU136" s="13">
        <f t="shared" si="139"/>
        <v>836.26927694937092</v>
      </c>
      <c r="BV136" s="13">
        <f t="shared" si="157"/>
        <v>163.3322866646929</v>
      </c>
      <c r="BW136" s="13">
        <f t="shared" si="140"/>
        <v>20379.984173517129</v>
      </c>
      <c r="BX136">
        <f t="shared" si="158"/>
        <v>315.42172079541774</v>
      </c>
      <c r="BY136" s="13">
        <f t="shared" si="141"/>
        <v>836.26927694937092</v>
      </c>
    </row>
    <row r="137" spans="29:77" x14ac:dyDescent="0.2">
      <c r="AC137">
        <v>135</v>
      </c>
      <c r="AD137" s="37">
        <f t="shared" si="112"/>
        <v>517.28773978707602</v>
      </c>
      <c r="AE137" s="13">
        <f t="shared" si="113"/>
        <v>14023.548067735466</v>
      </c>
      <c r="AF137">
        <f t="shared" si="159"/>
        <v>621.16587362215353</v>
      </c>
      <c r="AG137" s="13">
        <f t="shared" si="114"/>
        <v>1616.3024281585481</v>
      </c>
      <c r="AH137" s="13">
        <f t="shared" si="142"/>
        <v>519.87262970432835</v>
      </c>
      <c r="AI137" s="13">
        <f t="shared" si="115"/>
        <v>20379.984173517129</v>
      </c>
      <c r="AJ137">
        <f t="shared" si="143"/>
        <v>670.83547543408486</v>
      </c>
      <c r="AK137" s="13">
        <f t="shared" si="116"/>
        <v>1616.3024281585481</v>
      </c>
      <c r="AL137" s="37">
        <f t="shared" si="117"/>
        <v>1162.5450724080165</v>
      </c>
      <c r="AM137" s="13">
        <f t="shared" si="118"/>
        <v>16828.257681282557</v>
      </c>
      <c r="AN137">
        <f t="shared" si="144"/>
        <v>1287.1988330101094</v>
      </c>
      <c r="AO137" s="13">
        <f t="shared" si="119"/>
        <v>3457.7835760522935</v>
      </c>
      <c r="AP137" s="13">
        <f t="shared" si="145"/>
        <v>1164.6470708022655</v>
      </c>
      <c r="AQ137" s="13">
        <f t="shared" si="120"/>
        <v>20379.984173517129</v>
      </c>
      <c r="AR137" s="13">
        <f t="shared" si="146"/>
        <v>1315.609916532022</v>
      </c>
      <c r="AS137" s="38">
        <f t="shared" si="121"/>
        <v>3457.7835760522935</v>
      </c>
      <c r="AT137" s="37">
        <f t="shared" si="122"/>
        <v>108.84359342095777</v>
      </c>
      <c r="AU137" s="13">
        <f t="shared" si="123"/>
        <v>5609.4192270941858</v>
      </c>
      <c r="AV137">
        <f t="shared" si="147"/>
        <v>150.39484695498879</v>
      </c>
      <c r="AW137" s="13">
        <f t="shared" si="124"/>
        <v>532.10518174559218</v>
      </c>
      <c r="AX137" s="13">
        <f t="shared" si="148"/>
        <v>112.87715790721964</v>
      </c>
      <c r="AY137" s="13">
        <f t="shared" si="125"/>
        <v>20379.984173517129</v>
      </c>
      <c r="AZ137">
        <f t="shared" si="149"/>
        <v>263.84000363697612</v>
      </c>
      <c r="BA137" s="13">
        <f t="shared" si="126"/>
        <v>532.10518174559218</v>
      </c>
      <c r="BB137" s="37">
        <f t="shared" si="127"/>
        <v>124.21689020500847</v>
      </c>
      <c r="BC137" s="13">
        <f t="shared" si="128"/>
        <v>8414.1288406412787</v>
      </c>
      <c r="BD137">
        <f t="shared" si="150"/>
        <v>186.54377050605498</v>
      </c>
      <c r="BE137" s="13">
        <f t="shared" si="129"/>
        <v>533.91624408933046</v>
      </c>
      <c r="BF137" s="13">
        <f t="shared" si="151"/>
        <v>127.76756316826715</v>
      </c>
      <c r="BG137" s="13">
        <f t="shared" si="130"/>
        <v>20379.984173517129</v>
      </c>
      <c r="BH137">
        <f t="shared" si="152"/>
        <v>278.73040889802365</v>
      </c>
      <c r="BI137" s="13">
        <f t="shared" si="131"/>
        <v>533.91624408933046</v>
      </c>
      <c r="BJ137" s="37">
        <f t="shared" si="132"/>
        <v>7.0828933962664289</v>
      </c>
      <c r="BK137" s="13">
        <f t="shared" si="133"/>
        <v>8414.1288406412787</v>
      </c>
      <c r="BL137">
        <f t="shared" si="153"/>
        <v>69.409773697312943</v>
      </c>
      <c r="BM137" s="13">
        <f t="shared" si="134"/>
        <v>10.271511508174452</v>
      </c>
      <c r="BN137" s="13">
        <f t="shared" si="154"/>
        <v>10.633566359525108</v>
      </c>
      <c r="BO137" s="13">
        <f t="shared" si="135"/>
        <v>20379.984173517129</v>
      </c>
      <c r="BP137">
        <f t="shared" si="155"/>
        <v>161.59641208928161</v>
      </c>
      <c r="BQ137" s="13">
        <f t="shared" si="136"/>
        <v>10.271511508174452</v>
      </c>
      <c r="BR137" s="37">
        <f t="shared" si="137"/>
        <v>159.78161370143422</v>
      </c>
      <c r="BS137" s="13">
        <f t="shared" si="138"/>
        <v>8414.1288406412787</v>
      </c>
      <c r="BT137">
        <f t="shared" si="156"/>
        <v>222.10849400248074</v>
      </c>
      <c r="BU137" s="13">
        <f t="shared" si="139"/>
        <v>836.26927694937092</v>
      </c>
      <c r="BV137" s="13">
        <f t="shared" si="157"/>
        <v>163.3322866646929</v>
      </c>
      <c r="BW137" s="13">
        <f t="shared" si="140"/>
        <v>20379.984173517129</v>
      </c>
      <c r="BX137">
        <f t="shared" si="158"/>
        <v>314.29513239444941</v>
      </c>
      <c r="BY137" s="13">
        <f t="shared" si="141"/>
        <v>836.26927694937092</v>
      </c>
    </row>
    <row r="138" spans="29:77" x14ac:dyDescent="0.2">
      <c r="AC138">
        <v>136</v>
      </c>
      <c r="AD138" s="37">
        <f t="shared" si="112"/>
        <v>517.28773978707602</v>
      </c>
      <c r="AE138" s="13">
        <f t="shared" si="113"/>
        <v>14023.548067735466</v>
      </c>
      <c r="AF138">
        <f t="shared" si="159"/>
        <v>620.40206381454266</v>
      </c>
      <c r="AG138" s="13">
        <f t="shared" si="114"/>
        <v>1616.3024281585481</v>
      </c>
      <c r="AH138" s="13">
        <f t="shared" si="142"/>
        <v>519.87262970432835</v>
      </c>
      <c r="AI138" s="13">
        <f t="shared" si="115"/>
        <v>20379.984173517129</v>
      </c>
      <c r="AJ138">
        <f t="shared" si="143"/>
        <v>669.72545450960138</v>
      </c>
      <c r="AK138" s="13">
        <f t="shared" si="116"/>
        <v>1616.3024281585481</v>
      </c>
      <c r="AL138" s="37">
        <f t="shared" si="117"/>
        <v>1162.5450724080165</v>
      </c>
      <c r="AM138" s="13">
        <f t="shared" si="118"/>
        <v>16828.257681282557</v>
      </c>
      <c r="AN138">
        <f t="shared" si="144"/>
        <v>1286.2822612409764</v>
      </c>
      <c r="AO138" s="13">
        <f t="shared" si="119"/>
        <v>3457.7835760522935</v>
      </c>
      <c r="AP138" s="13">
        <f t="shared" si="145"/>
        <v>1164.6470708022655</v>
      </c>
      <c r="AQ138" s="13">
        <f t="shared" si="120"/>
        <v>20379.984173517129</v>
      </c>
      <c r="AR138" s="13">
        <f t="shared" si="146"/>
        <v>1314.4998956075385</v>
      </c>
      <c r="AS138" s="38">
        <f t="shared" si="121"/>
        <v>3457.7835760522935</v>
      </c>
      <c r="AT138" s="37">
        <f t="shared" si="122"/>
        <v>108.84359342095777</v>
      </c>
      <c r="AU138" s="13">
        <f t="shared" si="123"/>
        <v>5609.4192270941858</v>
      </c>
      <c r="AV138">
        <f t="shared" si="147"/>
        <v>150.08932303194445</v>
      </c>
      <c r="AW138" s="13">
        <f t="shared" si="124"/>
        <v>532.10518174559218</v>
      </c>
      <c r="AX138" s="13">
        <f t="shared" si="148"/>
        <v>112.87715790721964</v>
      </c>
      <c r="AY138" s="13">
        <f t="shared" si="125"/>
        <v>20379.984173517129</v>
      </c>
      <c r="AZ138">
        <f t="shared" si="149"/>
        <v>262.72998271249264</v>
      </c>
      <c r="BA138" s="13">
        <f t="shared" si="126"/>
        <v>532.10518174559218</v>
      </c>
      <c r="BB138" s="37">
        <f t="shared" si="127"/>
        <v>124.21689020500847</v>
      </c>
      <c r="BC138" s="13">
        <f t="shared" si="128"/>
        <v>8414.1288406412787</v>
      </c>
      <c r="BD138">
        <f t="shared" si="150"/>
        <v>186.08548462148846</v>
      </c>
      <c r="BE138" s="13">
        <f t="shared" si="129"/>
        <v>533.91624408933046</v>
      </c>
      <c r="BF138" s="13">
        <f t="shared" si="151"/>
        <v>127.76756316826715</v>
      </c>
      <c r="BG138" s="13">
        <f t="shared" si="130"/>
        <v>20379.984173517129</v>
      </c>
      <c r="BH138">
        <f t="shared" si="152"/>
        <v>277.62038797354012</v>
      </c>
      <c r="BI138" s="13">
        <f t="shared" si="131"/>
        <v>533.91624408933046</v>
      </c>
      <c r="BJ138" s="37">
        <f t="shared" si="132"/>
        <v>7.0828933962664289</v>
      </c>
      <c r="BK138" s="13">
        <f t="shared" si="133"/>
        <v>8414.1288406412787</v>
      </c>
      <c r="BL138">
        <f t="shared" si="153"/>
        <v>68.951487812746421</v>
      </c>
      <c r="BM138" s="13">
        <f t="shared" si="134"/>
        <v>10.271511508174452</v>
      </c>
      <c r="BN138" s="13">
        <f t="shared" si="154"/>
        <v>10.633566359525108</v>
      </c>
      <c r="BO138" s="13">
        <f t="shared" si="135"/>
        <v>20379.984173517129</v>
      </c>
      <c r="BP138">
        <f t="shared" si="155"/>
        <v>160.48639116479811</v>
      </c>
      <c r="BQ138" s="13">
        <f t="shared" si="136"/>
        <v>10.271511508174452</v>
      </c>
      <c r="BR138" s="37">
        <f t="shared" si="137"/>
        <v>159.78161370143422</v>
      </c>
      <c r="BS138" s="13">
        <f t="shared" si="138"/>
        <v>8414.1288406412787</v>
      </c>
      <c r="BT138">
        <f t="shared" si="156"/>
        <v>221.65020811791422</v>
      </c>
      <c r="BU138" s="13">
        <f t="shared" si="139"/>
        <v>836.26927694937092</v>
      </c>
      <c r="BV138" s="13">
        <f t="shared" si="157"/>
        <v>163.3322866646929</v>
      </c>
      <c r="BW138" s="13">
        <f t="shared" si="140"/>
        <v>20379.984173517129</v>
      </c>
      <c r="BX138">
        <f t="shared" si="158"/>
        <v>313.18511146996593</v>
      </c>
      <c r="BY138" s="13">
        <f t="shared" si="141"/>
        <v>836.26927694937092</v>
      </c>
    </row>
    <row r="139" spans="29:77" x14ac:dyDescent="0.2">
      <c r="AC139">
        <v>137</v>
      </c>
      <c r="AD139" s="37">
        <f t="shared" si="112"/>
        <v>517.28773978707602</v>
      </c>
      <c r="AE139" s="13">
        <f t="shared" si="113"/>
        <v>14023.548067735466</v>
      </c>
      <c r="AF139">
        <f t="shared" si="159"/>
        <v>619.64940451507209</v>
      </c>
      <c r="AG139" s="13">
        <f t="shared" si="114"/>
        <v>1616.3024281585481</v>
      </c>
      <c r="AH139" s="13">
        <f t="shared" si="142"/>
        <v>519.87262970432835</v>
      </c>
      <c r="AI139" s="13">
        <f t="shared" si="115"/>
        <v>20379.984173517129</v>
      </c>
      <c r="AJ139">
        <f t="shared" si="143"/>
        <v>668.63163827014682</v>
      </c>
      <c r="AK139" s="13">
        <f t="shared" si="116"/>
        <v>1616.3024281585481</v>
      </c>
      <c r="AL139" s="37">
        <f t="shared" si="117"/>
        <v>1162.5450724080165</v>
      </c>
      <c r="AM139" s="13">
        <f t="shared" si="118"/>
        <v>16828.257681282557</v>
      </c>
      <c r="AN139">
        <f t="shared" si="144"/>
        <v>1285.3790700816119</v>
      </c>
      <c r="AO139" s="13">
        <f t="shared" si="119"/>
        <v>3457.7835760522935</v>
      </c>
      <c r="AP139" s="13">
        <f t="shared" si="145"/>
        <v>1164.6470708022655</v>
      </c>
      <c r="AQ139" s="13">
        <f t="shared" si="120"/>
        <v>20379.984173517129</v>
      </c>
      <c r="AR139" s="13">
        <f t="shared" si="146"/>
        <v>1313.406079368084</v>
      </c>
      <c r="AS139" s="38">
        <f t="shared" si="121"/>
        <v>3457.7835760522935</v>
      </c>
      <c r="AT139" s="37">
        <f t="shared" si="122"/>
        <v>108.84359342095777</v>
      </c>
      <c r="AU139" s="13">
        <f t="shared" si="123"/>
        <v>5609.4192270941858</v>
      </c>
      <c r="AV139">
        <f t="shared" si="147"/>
        <v>149.78825931215621</v>
      </c>
      <c r="AW139" s="13">
        <f t="shared" si="124"/>
        <v>532.10518174559218</v>
      </c>
      <c r="AX139" s="13">
        <f t="shared" si="148"/>
        <v>112.87715790721964</v>
      </c>
      <c r="AY139" s="13">
        <f t="shared" si="125"/>
        <v>20379.984173517129</v>
      </c>
      <c r="AZ139">
        <f t="shared" si="149"/>
        <v>261.63616647303809</v>
      </c>
      <c r="BA139" s="13">
        <f t="shared" si="126"/>
        <v>532.10518174559218</v>
      </c>
      <c r="BB139" s="37">
        <f t="shared" si="127"/>
        <v>124.21689020500847</v>
      </c>
      <c r="BC139" s="13">
        <f t="shared" si="128"/>
        <v>8414.1288406412787</v>
      </c>
      <c r="BD139">
        <f t="shared" si="150"/>
        <v>185.63388904180613</v>
      </c>
      <c r="BE139" s="13">
        <f t="shared" si="129"/>
        <v>533.91624408933046</v>
      </c>
      <c r="BF139" s="13">
        <f t="shared" si="151"/>
        <v>127.76756316826715</v>
      </c>
      <c r="BG139" s="13">
        <f t="shared" si="130"/>
        <v>20379.984173517129</v>
      </c>
      <c r="BH139">
        <f t="shared" si="152"/>
        <v>276.52657173408556</v>
      </c>
      <c r="BI139" s="13">
        <f t="shared" si="131"/>
        <v>533.91624408933046</v>
      </c>
      <c r="BJ139" s="37">
        <f t="shared" si="132"/>
        <v>7.0828933962664289</v>
      </c>
      <c r="BK139" s="13">
        <f t="shared" si="133"/>
        <v>8414.1288406412787</v>
      </c>
      <c r="BL139">
        <f t="shared" si="153"/>
        <v>68.499892233064088</v>
      </c>
      <c r="BM139" s="13">
        <f t="shared" si="134"/>
        <v>10.271511508174452</v>
      </c>
      <c r="BN139" s="13">
        <f t="shared" si="154"/>
        <v>10.633566359525108</v>
      </c>
      <c r="BO139" s="13">
        <f t="shared" si="135"/>
        <v>20379.984173517129</v>
      </c>
      <c r="BP139">
        <f t="shared" si="155"/>
        <v>159.39257492534355</v>
      </c>
      <c r="BQ139" s="13">
        <f t="shared" si="136"/>
        <v>10.271511508174452</v>
      </c>
      <c r="BR139" s="37">
        <f t="shared" si="137"/>
        <v>159.78161370143422</v>
      </c>
      <c r="BS139" s="13">
        <f t="shared" si="138"/>
        <v>8414.1288406412787</v>
      </c>
      <c r="BT139">
        <f t="shared" si="156"/>
        <v>221.19861253823188</v>
      </c>
      <c r="BU139" s="13">
        <f t="shared" si="139"/>
        <v>836.26927694937092</v>
      </c>
      <c r="BV139" s="13">
        <f t="shared" si="157"/>
        <v>163.3322866646929</v>
      </c>
      <c r="BW139" s="13">
        <f t="shared" si="140"/>
        <v>20379.984173517129</v>
      </c>
      <c r="BX139">
        <f t="shared" si="158"/>
        <v>312.09129523051138</v>
      </c>
      <c r="BY139" s="13">
        <f t="shared" si="141"/>
        <v>836.26927694937092</v>
      </c>
    </row>
    <row r="140" spans="29:77" x14ac:dyDescent="0.2">
      <c r="AC140">
        <v>138</v>
      </c>
      <c r="AD140" s="37">
        <f t="shared" si="112"/>
        <v>517.28773978707602</v>
      </c>
      <c r="AE140" s="13">
        <f t="shared" si="113"/>
        <v>14023.548067735466</v>
      </c>
      <c r="AF140">
        <f t="shared" si="159"/>
        <v>618.90765332139097</v>
      </c>
      <c r="AG140" s="13">
        <f t="shared" si="114"/>
        <v>1616.3024281585481</v>
      </c>
      <c r="AH140" s="13">
        <f t="shared" si="142"/>
        <v>519.87262970432835</v>
      </c>
      <c r="AI140" s="13">
        <f t="shared" si="115"/>
        <v>20379.984173517129</v>
      </c>
      <c r="AJ140">
        <f t="shared" si="143"/>
        <v>667.55367443995965</v>
      </c>
      <c r="AK140" s="13">
        <f t="shared" si="116"/>
        <v>1616.3024281585481</v>
      </c>
      <c r="AL140" s="37">
        <f t="shared" si="117"/>
        <v>1162.5450724080165</v>
      </c>
      <c r="AM140" s="13">
        <f t="shared" si="118"/>
        <v>16828.257681282557</v>
      </c>
      <c r="AN140">
        <f t="shared" si="144"/>
        <v>1284.4889686491945</v>
      </c>
      <c r="AO140" s="13">
        <f t="shared" si="119"/>
        <v>3457.7835760522935</v>
      </c>
      <c r="AP140" s="13">
        <f t="shared" si="145"/>
        <v>1164.6470708022655</v>
      </c>
      <c r="AQ140" s="13">
        <f t="shared" si="120"/>
        <v>20379.984173517129</v>
      </c>
      <c r="AR140" s="13">
        <f t="shared" si="146"/>
        <v>1312.3281155378968</v>
      </c>
      <c r="AS140" s="38">
        <f t="shared" si="121"/>
        <v>3457.7835760522935</v>
      </c>
      <c r="AT140" s="37">
        <f t="shared" si="122"/>
        <v>108.84359342095777</v>
      </c>
      <c r="AU140" s="13">
        <f t="shared" si="123"/>
        <v>5609.4192270941858</v>
      </c>
      <c r="AV140">
        <f t="shared" si="147"/>
        <v>149.49155883468376</v>
      </c>
      <c r="AW140" s="13">
        <f t="shared" si="124"/>
        <v>532.10518174559218</v>
      </c>
      <c r="AX140" s="13">
        <f t="shared" si="148"/>
        <v>112.87715790721964</v>
      </c>
      <c r="AY140" s="13">
        <f t="shared" si="125"/>
        <v>20379.984173517129</v>
      </c>
      <c r="AZ140">
        <f t="shared" si="149"/>
        <v>260.55820264285103</v>
      </c>
      <c r="BA140" s="13">
        <f t="shared" si="126"/>
        <v>532.10518174559218</v>
      </c>
      <c r="BB140" s="37">
        <f t="shared" si="127"/>
        <v>124.21689020500847</v>
      </c>
      <c r="BC140" s="13">
        <f t="shared" si="128"/>
        <v>8414.1288406412787</v>
      </c>
      <c r="BD140">
        <f t="shared" si="150"/>
        <v>185.18883832559743</v>
      </c>
      <c r="BE140" s="13">
        <f t="shared" si="129"/>
        <v>533.91624408933046</v>
      </c>
      <c r="BF140" s="13">
        <f t="shared" si="151"/>
        <v>127.76756316826715</v>
      </c>
      <c r="BG140" s="13">
        <f t="shared" si="130"/>
        <v>20379.984173517129</v>
      </c>
      <c r="BH140">
        <f t="shared" si="152"/>
        <v>275.44860790389851</v>
      </c>
      <c r="BI140" s="13">
        <f t="shared" si="131"/>
        <v>533.91624408933046</v>
      </c>
      <c r="BJ140" s="37">
        <f t="shared" si="132"/>
        <v>7.0828933962664289</v>
      </c>
      <c r="BK140" s="13">
        <f t="shared" si="133"/>
        <v>8414.1288406412787</v>
      </c>
      <c r="BL140">
        <f t="shared" si="153"/>
        <v>68.054841516855404</v>
      </c>
      <c r="BM140" s="13">
        <f t="shared" si="134"/>
        <v>10.271511508174452</v>
      </c>
      <c r="BN140" s="13">
        <f t="shared" si="154"/>
        <v>10.633566359525108</v>
      </c>
      <c r="BO140" s="13">
        <f t="shared" si="135"/>
        <v>20379.984173517129</v>
      </c>
      <c r="BP140">
        <f t="shared" si="155"/>
        <v>158.31461109515647</v>
      </c>
      <c r="BQ140" s="13">
        <f t="shared" si="136"/>
        <v>10.271511508174452</v>
      </c>
      <c r="BR140" s="37">
        <f t="shared" si="137"/>
        <v>159.78161370143422</v>
      </c>
      <c r="BS140" s="13">
        <f t="shared" si="138"/>
        <v>8414.1288406412787</v>
      </c>
      <c r="BT140">
        <f t="shared" si="156"/>
        <v>220.75356182202319</v>
      </c>
      <c r="BU140" s="13">
        <f t="shared" si="139"/>
        <v>836.26927694937092</v>
      </c>
      <c r="BV140" s="13">
        <f t="shared" si="157"/>
        <v>163.3322866646929</v>
      </c>
      <c r="BW140" s="13">
        <f t="shared" si="140"/>
        <v>20379.984173517129</v>
      </c>
      <c r="BX140">
        <f t="shared" si="158"/>
        <v>311.01333140032426</v>
      </c>
      <c r="BY140" s="13">
        <f t="shared" si="141"/>
        <v>836.26927694937092</v>
      </c>
    </row>
    <row r="141" spans="29:77" x14ac:dyDescent="0.2">
      <c r="AC141">
        <v>139</v>
      </c>
      <c r="AD141" s="37">
        <f t="shared" si="112"/>
        <v>517.28773978707602</v>
      </c>
      <c r="AE141" s="13">
        <f t="shared" si="113"/>
        <v>14023.548067735466</v>
      </c>
      <c r="AF141">
        <f t="shared" si="159"/>
        <v>618.17657480675564</v>
      </c>
      <c r="AG141" s="13">
        <f t="shared" si="114"/>
        <v>1616.3024281585481</v>
      </c>
      <c r="AH141" s="13">
        <f t="shared" si="142"/>
        <v>519.87262970432835</v>
      </c>
      <c r="AI141" s="13">
        <f t="shared" si="115"/>
        <v>20379.984173517129</v>
      </c>
      <c r="AJ141">
        <f t="shared" si="143"/>
        <v>666.49122088071056</v>
      </c>
      <c r="AK141" s="13">
        <f t="shared" si="116"/>
        <v>1616.3024281585481</v>
      </c>
      <c r="AL141" s="37">
        <f t="shared" si="117"/>
        <v>1162.5450724080165</v>
      </c>
      <c r="AM141" s="13">
        <f t="shared" si="118"/>
        <v>16828.257681282557</v>
      </c>
      <c r="AN141">
        <f t="shared" si="144"/>
        <v>1283.6116744316321</v>
      </c>
      <c r="AO141" s="13">
        <f t="shared" si="119"/>
        <v>3457.7835760522935</v>
      </c>
      <c r="AP141" s="13">
        <f t="shared" si="145"/>
        <v>1164.6470708022655</v>
      </c>
      <c r="AQ141" s="13">
        <f t="shared" si="120"/>
        <v>20379.984173517129</v>
      </c>
      <c r="AR141" s="13">
        <f t="shared" si="146"/>
        <v>1311.2656619786476</v>
      </c>
      <c r="AS141" s="38">
        <f t="shared" si="121"/>
        <v>3457.7835760522935</v>
      </c>
      <c r="AT141" s="37">
        <f t="shared" si="122"/>
        <v>108.84359342095777</v>
      </c>
      <c r="AU141" s="13">
        <f t="shared" si="123"/>
        <v>5609.4192270941858</v>
      </c>
      <c r="AV141">
        <f t="shared" si="147"/>
        <v>149.19912742882963</v>
      </c>
      <c r="AW141" s="13">
        <f t="shared" si="124"/>
        <v>532.10518174559218</v>
      </c>
      <c r="AX141" s="13">
        <f t="shared" si="148"/>
        <v>112.87715790721964</v>
      </c>
      <c r="AY141" s="13">
        <f t="shared" si="125"/>
        <v>20379.984173517129</v>
      </c>
      <c r="AZ141">
        <f t="shared" si="149"/>
        <v>259.49574908360182</v>
      </c>
      <c r="BA141" s="13">
        <f t="shared" si="126"/>
        <v>532.10518174559218</v>
      </c>
      <c r="BB141" s="37">
        <f t="shared" si="127"/>
        <v>124.21689020500847</v>
      </c>
      <c r="BC141" s="13">
        <f t="shared" si="128"/>
        <v>8414.1288406412787</v>
      </c>
      <c r="BD141">
        <f t="shared" si="150"/>
        <v>184.75019121681623</v>
      </c>
      <c r="BE141" s="13">
        <f t="shared" si="129"/>
        <v>533.91624408933046</v>
      </c>
      <c r="BF141" s="13">
        <f t="shared" si="151"/>
        <v>127.76756316826715</v>
      </c>
      <c r="BG141" s="13">
        <f t="shared" si="130"/>
        <v>20379.984173517129</v>
      </c>
      <c r="BH141">
        <f t="shared" si="152"/>
        <v>274.38615434464936</v>
      </c>
      <c r="BI141" s="13">
        <f t="shared" si="131"/>
        <v>533.91624408933046</v>
      </c>
      <c r="BJ141" s="37">
        <f t="shared" si="132"/>
        <v>7.0828933962664289</v>
      </c>
      <c r="BK141" s="13">
        <f t="shared" si="133"/>
        <v>8414.1288406412787</v>
      </c>
      <c r="BL141">
        <f t="shared" si="153"/>
        <v>67.616194408074193</v>
      </c>
      <c r="BM141" s="13">
        <f t="shared" si="134"/>
        <v>10.271511508174452</v>
      </c>
      <c r="BN141" s="13">
        <f t="shared" si="154"/>
        <v>10.633566359525108</v>
      </c>
      <c r="BO141" s="13">
        <f t="shared" si="135"/>
        <v>20379.984173517129</v>
      </c>
      <c r="BP141">
        <f t="shared" si="155"/>
        <v>157.25215753590732</v>
      </c>
      <c r="BQ141" s="13">
        <f t="shared" si="136"/>
        <v>10.271511508174452</v>
      </c>
      <c r="BR141" s="37">
        <f t="shared" si="137"/>
        <v>159.78161370143422</v>
      </c>
      <c r="BS141" s="13">
        <f t="shared" si="138"/>
        <v>8414.1288406412787</v>
      </c>
      <c r="BT141">
        <f t="shared" si="156"/>
        <v>220.31491471324199</v>
      </c>
      <c r="BU141" s="13">
        <f t="shared" si="139"/>
        <v>836.26927694937092</v>
      </c>
      <c r="BV141" s="13">
        <f t="shared" si="157"/>
        <v>163.3322866646929</v>
      </c>
      <c r="BW141" s="13">
        <f t="shared" si="140"/>
        <v>20379.984173517129</v>
      </c>
      <c r="BX141">
        <f t="shared" si="158"/>
        <v>309.95087784107511</v>
      </c>
      <c r="BY141" s="13">
        <f t="shared" si="141"/>
        <v>836.26927694937092</v>
      </c>
    </row>
    <row r="142" spans="29:77" x14ac:dyDescent="0.2">
      <c r="AC142">
        <v>140</v>
      </c>
      <c r="AD142" s="37">
        <f t="shared" si="112"/>
        <v>517.28773978707602</v>
      </c>
      <c r="AE142" s="13">
        <f t="shared" si="113"/>
        <v>14023.548067735466</v>
      </c>
      <c r="AF142">
        <f t="shared" si="159"/>
        <v>617.45594027090078</v>
      </c>
      <c r="AG142" s="13">
        <f t="shared" si="114"/>
        <v>1616.3024281585481</v>
      </c>
      <c r="AH142" s="13">
        <f t="shared" si="142"/>
        <v>519.87262970432835</v>
      </c>
      <c r="AI142" s="13">
        <f t="shared" si="115"/>
        <v>20379.984173517129</v>
      </c>
      <c r="AJ142">
        <f t="shared" si="143"/>
        <v>665.44394522945072</v>
      </c>
      <c r="AK142" s="13">
        <f t="shared" si="116"/>
        <v>1616.3024281585481</v>
      </c>
      <c r="AL142" s="37">
        <f t="shared" si="117"/>
        <v>1162.5450724080165</v>
      </c>
      <c r="AM142" s="13">
        <f t="shared" si="118"/>
        <v>16828.257681282557</v>
      </c>
      <c r="AN142">
        <f t="shared" si="144"/>
        <v>1282.7469129886063</v>
      </c>
      <c r="AO142" s="13">
        <f t="shared" si="119"/>
        <v>3457.7835760522935</v>
      </c>
      <c r="AP142" s="13">
        <f t="shared" si="145"/>
        <v>1164.6470708022655</v>
      </c>
      <c r="AQ142" s="13">
        <f t="shared" si="120"/>
        <v>20379.984173517129</v>
      </c>
      <c r="AR142" s="13">
        <f t="shared" si="146"/>
        <v>1310.2183863273879</v>
      </c>
      <c r="AS142" s="38">
        <f t="shared" si="121"/>
        <v>3457.7835760522935</v>
      </c>
      <c r="AT142" s="37">
        <f t="shared" si="122"/>
        <v>108.84359342095777</v>
      </c>
      <c r="AU142" s="13">
        <f t="shared" si="123"/>
        <v>5609.4192270941858</v>
      </c>
      <c r="AV142">
        <f t="shared" si="147"/>
        <v>148.91087361448768</v>
      </c>
      <c r="AW142" s="13">
        <f t="shared" si="124"/>
        <v>532.10518174559218</v>
      </c>
      <c r="AX142" s="13">
        <f t="shared" si="148"/>
        <v>112.87715790721964</v>
      </c>
      <c r="AY142" s="13">
        <f t="shared" si="125"/>
        <v>20379.984173517129</v>
      </c>
      <c r="AZ142">
        <f t="shared" si="149"/>
        <v>258.44847343234198</v>
      </c>
      <c r="BA142" s="13">
        <f t="shared" si="126"/>
        <v>532.10518174559218</v>
      </c>
      <c r="BB142" s="37">
        <f t="shared" si="127"/>
        <v>124.21689020500847</v>
      </c>
      <c r="BC142" s="13">
        <f t="shared" si="128"/>
        <v>8414.1288406412787</v>
      </c>
      <c r="BD142">
        <f t="shared" si="150"/>
        <v>184.31781049530332</v>
      </c>
      <c r="BE142" s="13">
        <f t="shared" si="129"/>
        <v>533.91624408933046</v>
      </c>
      <c r="BF142" s="13">
        <f t="shared" si="151"/>
        <v>127.76756316826715</v>
      </c>
      <c r="BG142" s="13">
        <f t="shared" si="130"/>
        <v>20379.984173517129</v>
      </c>
      <c r="BH142">
        <f t="shared" si="152"/>
        <v>273.33887869338946</v>
      </c>
      <c r="BI142" s="13">
        <f t="shared" si="131"/>
        <v>533.91624408933046</v>
      </c>
      <c r="BJ142" s="37">
        <f t="shared" si="132"/>
        <v>7.0828933962664289</v>
      </c>
      <c r="BK142" s="13">
        <f t="shared" si="133"/>
        <v>8414.1288406412787</v>
      </c>
      <c r="BL142">
        <f t="shared" si="153"/>
        <v>67.18381368656128</v>
      </c>
      <c r="BM142" s="13">
        <f t="shared" si="134"/>
        <v>10.271511508174452</v>
      </c>
      <c r="BN142" s="13">
        <f t="shared" si="154"/>
        <v>10.633566359525108</v>
      </c>
      <c r="BO142" s="13">
        <f t="shared" si="135"/>
        <v>20379.984173517129</v>
      </c>
      <c r="BP142">
        <f t="shared" si="155"/>
        <v>156.20488188464745</v>
      </c>
      <c r="BQ142" s="13">
        <f t="shared" si="136"/>
        <v>10.271511508174452</v>
      </c>
      <c r="BR142" s="37">
        <f t="shared" si="137"/>
        <v>159.78161370143422</v>
      </c>
      <c r="BS142" s="13">
        <f t="shared" si="138"/>
        <v>8414.1288406412787</v>
      </c>
      <c r="BT142">
        <f t="shared" si="156"/>
        <v>219.88253399172908</v>
      </c>
      <c r="BU142" s="13">
        <f t="shared" si="139"/>
        <v>836.26927694937092</v>
      </c>
      <c r="BV142" s="13">
        <f t="shared" si="157"/>
        <v>163.3322866646929</v>
      </c>
      <c r="BW142" s="13">
        <f t="shared" si="140"/>
        <v>20379.984173517129</v>
      </c>
      <c r="BX142">
        <f t="shared" si="158"/>
        <v>308.90360218981527</v>
      </c>
      <c r="BY142" s="13">
        <f t="shared" si="141"/>
        <v>836.26927694937092</v>
      </c>
    </row>
    <row r="143" spans="29:77" x14ac:dyDescent="0.2">
      <c r="AC143">
        <v>141</v>
      </c>
      <c r="AD143" s="37">
        <f t="shared" si="112"/>
        <v>517.28773978707602</v>
      </c>
      <c r="AE143" s="13">
        <f t="shared" si="113"/>
        <v>14023.548067735466</v>
      </c>
      <c r="AF143">
        <f t="shared" si="159"/>
        <v>616.74552750151202</v>
      </c>
      <c r="AG143" s="13">
        <f t="shared" si="114"/>
        <v>1616.3024281585481</v>
      </c>
      <c r="AH143" s="13">
        <f t="shared" si="142"/>
        <v>519.87262970432835</v>
      </c>
      <c r="AI143" s="13">
        <f t="shared" si="115"/>
        <v>20379.984173517129</v>
      </c>
      <c r="AJ143">
        <f t="shared" si="143"/>
        <v>664.41152455196755</v>
      </c>
      <c r="AK143" s="13">
        <f t="shared" si="116"/>
        <v>1616.3024281585481</v>
      </c>
      <c r="AL143" s="37">
        <f t="shared" si="117"/>
        <v>1162.5450724080165</v>
      </c>
      <c r="AM143" s="13">
        <f t="shared" si="118"/>
        <v>16828.257681282557</v>
      </c>
      <c r="AN143">
        <f t="shared" si="144"/>
        <v>1281.8944176653397</v>
      </c>
      <c r="AO143" s="13">
        <f t="shared" si="119"/>
        <v>3457.7835760522935</v>
      </c>
      <c r="AP143" s="13">
        <f t="shared" si="145"/>
        <v>1164.6470708022655</v>
      </c>
      <c r="AQ143" s="13">
        <f t="shared" si="120"/>
        <v>20379.984173517129</v>
      </c>
      <c r="AR143" s="13">
        <f t="shared" si="146"/>
        <v>1309.1859656499046</v>
      </c>
      <c r="AS143" s="38">
        <f t="shared" si="121"/>
        <v>3457.7835760522935</v>
      </c>
      <c r="AT143" s="37">
        <f t="shared" si="122"/>
        <v>108.84359342095777</v>
      </c>
      <c r="AU143" s="13">
        <f t="shared" si="123"/>
        <v>5609.4192270941858</v>
      </c>
      <c r="AV143">
        <f t="shared" si="147"/>
        <v>148.62670850673214</v>
      </c>
      <c r="AW143" s="13">
        <f t="shared" si="124"/>
        <v>532.10518174559218</v>
      </c>
      <c r="AX143" s="13">
        <f t="shared" si="148"/>
        <v>112.87715790721964</v>
      </c>
      <c r="AY143" s="13">
        <f t="shared" si="125"/>
        <v>20379.984173517129</v>
      </c>
      <c r="AZ143">
        <f t="shared" si="149"/>
        <v>257.41605275485881</v>
      </c>
      <c r="BA143" s="13">
        <f t="shared" si="126"/>
        <v>532.10518174559218</v>
      </c>
      <c r="BB143" s="37">
        <f t="shared" si="127"/>
        <v>124.21689020500847</v>
      </c>
      <c r="BC143" s="13">
        <f t="shared" si="128"/>
        <v>8414.1288406412787</v>
      </c>
      <c r="BD143">
        <f t="shared" si="150"/>
        <v>183.89156283367004</v>
      </c>
      <c r="BE143" s="13">
        <f t="shared" si="129"/>
        <v>533.91624408933046</v>
      </c>
      <c r="BF143" s="13">
        <f t="shared" si="151"/>
        <v>127.76756316826715</v>
      </c>
      <c r="BG143" s="13">
        <f t="shared" si="130"/>
        <v>20379.984173517129</v>
      </c>
      <c r="BH143">
        <f t="shared" si="152"/>
        <v>272.30645801590634</v>
      </c>
      <c r="BI143" s="13">
        <f t="shared" si="131"/>
        <v>533.91624408933046</v>
      </c>
      <c r="BJ143" s="37">
        <f t="shared" si="132"/>
        <v>7.0828933962664289</v>
      </c>
      <c r="BK143" s="13">
        <f t="shared" si="133"/>
        <v>8414.1288406412787</v>
      </c>
      <c r="BL143">
        <f t="shared" si="153"/>
        <v>66.757566024927982</v>
      </c>
      <c r="BM143" s="13">
        <f t="shared" si="134"/>
        <v>10.271511508174452</v>
      </c>
      <c r="BN143" s="13">
        <f t="shared" si="154"/>
        <v>10.633566359525108</v>
      </c>
      <c r="BO143" s="13">
        <f t="shared" si="135"/>
        <v>20379.984173517129</v>
      </c>
      <c r="BP143">
        <f t="shared" si="155"/>
        <v>155.1724612071643</v>
      </c>
      <c r="BQ143" s="13">
        <f t="shared" si="136"/>
        <v>10.271511508174452</v>
      </c>
      <c r="BR143" s="37">
        <f t="shared" si="137"/>
        <v>159.78161370143422</v>
      </c>
      <c r="BS143" s="13">
        <f t="shared" si="138"/>
        <v>8414.1288406412787</v>
      </c>
      <c r="BT143">
        <f t="shared" si="156"/>
        <v>219.45628633009579</v>
      </c>
      <c r="BU143" s="13">
        <f t="shared" si="139"/>
        <v>836.26927694937092</v>
      </c>
      <c r="BV143" s="13">
        <f t="shared" si="157"/>
        <v>163.3322866646929</v>
      </c>
      <c r="BW143" s="13">
        <f t="shared" si="140"/>
        <v>20379.984173517129</v>
      </c>
      <c r="BX143">
        <f t="shared" si="158"/>
        <v>307.8711815123321</v>
      </c>
      <c r="BY143" s="13">
        <f t="shared" si="141"/>
        <v>836.26927694937092</v>
      </c>
    </row>
    <row r="144" spans="29:77" x14ac:dyDescent="0.2">
      <c r="AC144">
        <v>142</v>
      </c>
      <c r="AD144" s="37">
        <f t="shared" si="112"/>
        <v>517.28773978707602</v>
      </c>
      <c r="AE144" s="13">
        <f t="shared" si="113"/>
        <v>14023.548067735466</v>
      </c>
      <c r="AF144">
        <f t="shared" si="159"/>
        <v>616.04512054577651</v>
      </c>
      <c r="AG144" s="13">
        <f t="shared" si="114"/>
        <v>1616.3024281585481</v>
      </c>
      <c r="AH144" s="13">
        <f t="shared" si="142"/>
        <v>519.87262970432835</v>
      </c>
      <c r="AI144" s="13">
        <f t="shared" si="115"/>
        <v>20379.984173517129</v>
      </c>
      <c r="AJ144">
        <f t="shared" si="143"/>
        <v>663.39364501078694</v>
      </c>
      <c r="AK144" s="13">
        <f t="shared" si="116"/>
        <v>1616.3024281585481</v>
      </c>
      <c r="AL144" s="37">
        <f t="shared" si="117"/>
        <v>1162.5450724080165</v>
      </c>
      <c r="AM144" s="13">
        <f t="shared" si="118"/>
        <v>16828.257681282557</v>
      </c>
      <c r="AN144">
        <f t="shared" si="144"/>
        <v>1281.053929318457</v>
      </c>
      <c r="AO144" s="13">
        <f t="shared" si="119"/>
        <v>3457.7835760522935</v>
      </c>
      <c r="AP144" s="13">
        <f t="shared" si="145"/>
        <v>1164.6470708022655</v>
      </c>
      <c r="AQ144" s="13">
        <f t="shared" si="120"/>
        <v>20379.984173517129</v>
      </c>
      <c r="AR144" s="13">
        <f t="shared" si="146"/>
        <v>1308.1680861087241</v>
      </c>
      <c r="AS144" s="38">
        <f t="shared" si="121"/>
        <v>3457.7835760522935</v>
      </c>
      <c r="AT144" s="37">
        <f t="shared" si="122"/>
        <v>108.84359342095777</v>
      </c>
      <c r="AU144" s="13">
        <f t="shared" si="123"/>
        <v>5609.4192270941858</v>
      </c>
      <c r="AV144">
        <f t="shared" si="147"/>
        <v>148.34654572443796</v>
      </c>
      <c r="AW144" s="13">
        <f t="shared" si="124"/>
        <v>532.10518174559218</v>
      </c>
      <c r="AX144" s="13">
        <f t="shared" si="148"/>
        <v>112.87715790721964</v>
      </c>
      <c r="AY144" s="13">
        <f t="shared" si="125"/>
        <v>20379.984173517129</v>
      </c>
      <c r="AZ144">
        <f t="shared" si="149"/>
        <v>256.39817321367832</v>
      </c>
      <c r="BA144" s="13">
        <f t="shared" si="126"/>
        <v>532.10518174559218</v>
      </c>
      <c r="BB144" s="37">
        <f t="shared" si="127"/>
        <v>124.21689020500847</v>
      </c>
      <c r="BC144" s="13">
        <f t="shared" si="128"/>
        <v>8414.1288406412787</v>
      </c>
      <c r="BD144">
        <f t="shared" si="150"/>
        <v>183.47131866022875</v>
      </c>
      <c r="BE144" s="13">
        <f t="shared" si="129"/>
        <v>533.91624408933046</v>
      </c>
      <c r="BF144" s="13">
        <f t="shared" si="151"/>
        <v>127.76756316826715</v>
      </c>
      <c r="BG144" s="13">
        <f t="shared" si="130"/>
        <v>20379.984173517129</v>
      </c>
      <c r="BH144">
        <f t="shared" si="152"/>
        <v>271.2885784747258</v>
      </c>
      <c r="BI144" s="13">
        <f t="shared" si="131"/>
        <v>533.91624408933046</v>
      </c>
      <c r="BJ144" s="37">
        <f t="shared" si="132"/>
        <v>7.0828933962664289</v>
      </c>
      <c r="BK144" s="13">
        <f t="shared" si="133"/>
        <v>8414.1288406412787</v>
      </c>
      <c r="BL144">
        <f t="shared" si="153"/>
        <v>66.337321851486706</v>
      </c>
      <c r="BM144" s="13">
        <f t="shared" si="134"/>
        <v>10.271511508174452</v>
      </c>
      <c r="BN144" s="13">
        <f t="shared" si="154"/>
        <v>10.633566359525108</v>
      </c>
      <c r="BO144" s="13">
        <f t="shared" si="135"/>
        <v>20379.984173517129</v>
      </c>
      <c r="BP144">
        <f t="shared" si="155"/>
        <v>154.15458166598376</v>
      </c>
      <c r="BQ144" s="13">
        <f t="shared" si="136"/>
        <v>10.271511508174452</v>
      </c>
      <c r="BR144" s="37">
        <f t="shared" si="137"/>
        <v>159.78161370143422</v>
      </c>
      <c r="BS144" s="13">
        <f t="shared" si="138"/>
        <v>8414.1288406412787</v>
      </c>
      <c r="BT144">
        <f t="shared" si="156"/>
        <v>219.0360421566545</v>
      </c>
      <c r="BU144" s="13">
        <f t="shared" si="139"/>
        <v>836.26927694937092</v>
      </c>
      <c r="BV144" s="13">
        <f t="shared" si="157"/>
        <v>163.3322866646929</v>
      </c>
      <c r="BW144" s="13">
        <f t="shared" si="140"/>
        <v>20379.984173517129</v>
      </c>
      <c r="BX144">
        <f t="shared" si="158"/>
        <v>306.85330197115155</v>
      </c>
      <c r="BY144" s="13">
        <f t="shared" si="141"/>
        <v>836.26927694937092</v>
      </c>
    </row>
    <row r="145" spans="29:77" x14ac:dyDescent="0.2">
      <c r="AC145">
        <v>143</v>
      </c>
      <c r="AD145" s="37">
        <f t="shared" si="112"/>
        <v>517.28773978707602</v>
      </c>
      <c r="AE145" s="13">
        <f t="shared" si="113"/>
        <v>14023.548067735466</v>
      </c>
      <c r="AF145">
        <f t="shared" si="159"/>
        <v>615.35450949151982</v>
      </c>
      <c r="AG145" s="13">
        <f t="shared" si="114"/>
        <v>1616.3024281585481</v>
      </c>
      <c r="AH145" s="13">
        <f t="shared" si="142"/>
        <v>519.87262970432835</v>
      </c>
      <c r="AI145" s="13">
        <f t="shared" si="115"/>
        <v>20379.984173517129</v>
      </c>
      <c r="AJ145">
        <f t="shared" si="143"/>
        <v>662.3900015471055</v>
      </c>
      <c r="AK145" s="13">
        <f t="shared" si="116"/>
        <v>1616.3024281585481</v>
      </c>
      <c r="AL145" s="37">
        <f t="shared" si="117"/>
        <v>1162.5450724080165</v>
      </c>
      <c r="AM145" s="13">
        <f t="shared" si="118"/>
        <v>16828.257681282557</v>
      </c>
      <c r="AN145">
        <f t="shared" si="144"/>
        <v>1280.225196053349</v>
      </c>
      <c r="AO145" s="13">
        <f t="shared" si="119"/>
        <v>3457.7835760522935</v>
      </c>
      <c r="AP145" s="13">
        <f t="shared" si="145"/>
        <v>1164.6470708022655</v>
      </c>
      <c r="AQ145" s="13">
        <f t="shared" si="120"/>
        <v>20379.984173517129</v>
      </c>
      <c r="AR145" s="13">
        <f t="shared" si="146"/>
        <v>1307.1644426450425</v>
      </c>
      <c r="AS145" s="38">
        <f t="shared" si="121"/>
        <v>3457.7835760522935</v>
      </c>
      <c r="AT145" s="37">
        <f t="shared" si="122"/>
        <v>108.84359342095777</v>
      </c>
      <c r="AU145" s="13">
        <f t="shared" si="123"/>
        <v>5609.4192270941858</v>
      </c>
      <c r="AV145">
        <f t="shared" si="147"/>
        <v>148.07030130273529</v>
      </c>
      <c r="AW145" s="13">
        <f t="shared" si="124"/>
        <v>532.10518174559218</v>
      </c>
      <c r="AX145" s="13">
        <f t="shared" si="148"/>
        <v>112.87715790721964</v>
      </c>
      <c r="AY145" s="13">
        <f t="shared" si="125"/>
        <v>20379.984173517129</v>
      </c>
      <c r="AZ145">
        <f t="shared" si="149"/>
        <v>255.39452974999676</v>
      </c>
      <c r="BA145" s="13">
        <f t="shared" si="126"/>
        <v>532.10518174559218</v>
      </c>
      <c r="BB145" s="37">
        <f t="shared" si="127"/>
        <v>124.21689020500847</v>
      </c>
      <c r="BC145" s="13">
        <f t="shared" si="128"/>
        <v>8414.1288406412787</v>
      </c>
      <c r="BD145">
        <f t="shared" si="150"/>
        <v>183.05695202767475</v>
      </c>
      <c r="BE145" s="13">
        <f t="shared" si="129"/>
        <v>533.91624408933046</v>
      </c>
      <c r="BF145" s="13">
        <f t="shared" si="151"/>
        <v>127.76756316826715</v>
      </c>
      <c r="BG145" s="13">
        <f t="shared" si="130"/>
        <v>20379.984173517129</v>
      </c>
      <c r="BH145">
        <f t="shared" si="152"/>
        <v>270.28493501104424</v>
      </c>
      <c r="BI145" s="13">
        <f t="shared" si="131"/>
        <v>533.91624408933046</v>
      </c>
      <c r="BJ145" s="37">
        <f t="shared" si="132"/>
        <v>7.0828933962664289</v>
      </c>
      <c r="BK145" s="13">
        <f t="shared" si="133"/>
        <v>8414.1288406412787</v>
      </c>
      <c r="BL145">
        <f t="shared" si="153"/>
        <v>65.922955218932714</v>
      </c>
      <c r="BM145" s="13">
        <f t="shared" si="134"/>
        <v>10.271511508174452</v>
      </c>
      <c r="BN145" s="13">
        <f t="shared" si="154"/>
        <v>10.633566359525108</v>
      </c>
      <c r="BO145" s="13">
        <f t="shared" si="135"/>
        <v>20379.984173517129</v>
      </c>
      <c r="BP145">
        <f t="shared" si="155"/>
        <v>153.15093820230223</v>
      </c>
      <c r="BQ145" s="13">
        <f t="shared" si="136"/>
        <v>10.271511508174452</v>
      </c>
      <c r="BR145" s="37">
        <f t="shared" si="137"/>
        <v>159.78161370143422</v>
      </c>
      <c r="BS145" s="13">
        <f t="shared" si="138"/>
        <v>8414.1288406412787</v>
      </c>
      <c r="BT145">
        <f t="shared" si="156"/>
        <v>218.62167552410051</v>
      </c>
      <c r="BU145" s="13">
        <f t="shared" si="139"/>
        <v>836.26927694937092</v>
      </c>
      <c r="BV145" s="13">
        <f t="shared" si="157"/>
        <v>163.3322866646929</v>
      </c>
      <c r="BW145" s="13">
        <f t="shared" si="140"/>
        <v>20379.984173517129</v>
      </c>
      <c r="BX145">
        <f t="shared" si="158"/>
        <v>305.84965850747005</v>
      </c>
      <c r="BY145" s="13">
        <f t="shared" si="141"/>
        <v>836.26927694937092</v>
      </c>
    </row>
    <row r="146" spans="29:77" x14ac:dyDescent="0.2">
      <c r="AC146">
        <v>144</v>
      </c>
      <c r="AD146" s="37">
        <f t="shared" si="112"/>
        <v>517.28773978707602</v>
      </c>
      <c r="AE146" s="13">
        <f t="shared" si="113"/>
        <v>14023.548067735466</v>
      </c>
      <c r="AF146">
        <f t="shared" si="159"/>
        <v>614.67349025746125</v>
      </c>
      <c r="AG146" s="13">
        <f t="shared" si="114"/>
        <v>1616.3024281585481</v>
      </c>
      <c r="AH146" s="13">
        <f t="shared" si="142"/>
        <v>519.87262970432835</v>
      </c>
      <c r="AI146" s="13">
        <f t="shared" si="115"/>
        <v>20379.984173517129</v>
      </c>
      <c r="AJ146">
        <f t="shared" si="143"/>
        <v>661.40029757597506</v>
      </c>
      <c r="AK146" s="13">
        <f t="shared" si="116"/>
        <v>1616.3024281585481</v>
      </c>
      <c r="AL146" s="37">
        <f t="shared" si="117"/>
        <v>1162.5450724080165</v>
      </c>
      <c r="AM146" s="13">
        <f t="shared" si="118"/>
        <v>16828.257681282557</v>
      </c>
      <c r="AN146">
        <f t="shared" si="144"/>
        <v>1279.4079729724788</v>
      </c>
      <c r="AO146" s="13">
        <f t="shared" si="119"/>
        <v>3457.7835760522935</v>
      </c>
      <c r="AP146" s="13">
        <f t="shared" si="145"/>
        <v>1164.6470708022655</v>
      </c>
      <c r="AQ146" s="13">
        <f t="shared" si="120"/>
        <v>20379.984173517129</v>
      </c>
      <c r="AR146" s="13">
        <f t="shared" si="146"/>
        <v>1306.1747386739121</v>
      </c>
      <c r="AS146" s="38">
        <f t="shared" si="121"/>
        <v>3457.7835760522935</v>
      </c>
      <c r="AT146" s="37">
        <f t="shared" si="122"/>
        <v>108.84359342095777</v>
      </c>
      <c r="AU146" s="13">
        <f t="shared" si="123"/>
        <v>5609.4192270941858</v>
      </c>
      <c r="AV146">
        <f t="shared" si="147"/>
        <v>147.79789360911184</v>
      </c>
      <c r="AW146" s="13">
        <f t="shared" si="124"/>
        <v>532.10518174559218</v>
      </c>
      <c r="AX146" s="13">
        <f t="shared" si="148"/>
        <v>112.87715790721964</v>
      </c>
      <c r="AY146" s="13">
        <f t="shared" si="125"/>
        <v>20379.984173517129</v>
      </c>
      <c r="AZ146">
        <f t="shared" si="149"/>
        <v>254.40482577886635</v>
      </c>
      <c r="BA146" s="13">
        <f t="shared" si="126"/>
        <v>532.10518174559218</v>
      </c>
      <c r="BB146" s="37">
        <f t="shared" si="127"/>
        <v>124.21689020500847</v>
      </c>
      <c r="BC146" s="13">
        <f t="shared" si="128"/>
        <v>8414.1288406412787</v>
      </c>
      <c r="BD146">
        <f t="shared" si="150"/>
        <v>182.64834048723958</v>
      </c>
      <c r="BE146" s="13">
        <f t="shared" si="129"/>
        <v>533.91624408933046</v>
      </c>
      <c r="BF146" s="13">
        <f t="shared" si="151"/>
        <v>127.76756316826715</v>
      </c>
      <c r="BG146" s="13">
        <f t="shared" si="130"/>
        <v>20379.984173517129</v>
      </c>
      <c r="BH146">
        <f t="shared" si="152"/>
        <v>269.29523103991386</v>
      </c>
      <c r="BI146" s="13">
        <f t="shared" si="131"/>
        <v>533.91624408933046</v>
      </c>
      <c r="BJ146" s="37">
        <f t="shared" si="132"/>
        <v>7.0828933962664289</v>
      </c>
      <c r="BK146" s="13">
        <f t="shared" si="133"/>
        <v>8414.1288406412787</v>
      </c>
      <c r="BL146">
        <f t="shared" si="153"/>
        <v>65.514343678497539</v>
      </c>
      <c r="BM146" s="13">
        <f t="shared" si="134"/>
        <v>10.271511508174452</v>
      </c>
      <c r="BN146" s="13">
        <f t="shared" si="154"/>
        <v>10.633566359525108</v>
      </c>
      <c r="BO146" s="13">
        <f t="shared" si="135"/>
        <v>20379.984173517129</v>
      </c>
      <c r="BP146">
        <f t="shared" si="155"/>
        <v>152.16123423117182</v>
      </c>
      <c r="BQ146" s="13">
        <f t="shared" si="136"/>
        <v>10.271511508174452</v>
      </c>
      <c r="BR146" s="37">
        <f t="shared" si="137"/>
        <v>159.78161370143422</v>
      </c>
      <c r="BS146" s="13">
        <f t="shared" si="138"/>
        <v>8414.1288406412787</v>
      </c>
      <c r="BT146">
        <f t="shared" si="156"/>
        <v>218.21306398366534</v>
      </c>
      <c r="BU146" s="13">
        <f t="shared" si="139"/>
        <v>836.26927694937092</v>
      </c>
      <c r="BV146" s="13">
        <f t="shared" si="157"/>
        <v>163.3322866646929</v>
      </c>
      <c r="BW146" s="13">
        <f t="shared" si="140"/>
        <v>20379.984173517129</v>
      </c>
      <c r="BX146">
        <f t="shared" si="158"/>
        <v>304.85995453633961</v>
      </c>
      <c r="BY146" s="13">
        <f t="shared" si="141"/>
        <v>836.26927694937092</v>
      </c>
    </row>
    <row r="147" spans="29:77" x14ac:dyDescent="0.2">
      <c r="AC147">
        <v>145</v>
      </c>
      <c r="AD147" s="37">
        <f t="shared" si="112"/>
        <v>517.28773978707602</v>
      </c>
      <c r="AE147" s="13">
        <f t="shared" si="113"/>
        <v>14023.548067735466</v>
      </c>
      <c r="AF147">
        <f t="shared" si="159"/>
        <v>614.00186439214826</v>
      </c>
      <c r="AG147" s="13">
        <f t="shared" si="114"/>
        <v>1616.3024281585481</v>
      </c>
      <c r="AH147" s="13">
        <f t="shared" si="142"/>
        <v>519.87262970432835</v>
      </c>
      <c r="AI147" s="13">
        <f t="shared" si="115"/>
        <v>20379.984173517129</v>
      </c>
      <c r="AJ147">
        <f t="shared" si="143"/>
        <v>660.42424469410162</v>
      </c>
      <c r="AK147" s="13">
        <f t="shared" si="116"/>
        <v>1616.3024281585481</v>
      </c>
      <c r="AL147" s="37">
        <f t="shared" si="117"/>
        <v>1162.5450724080165</v>
      </c>
      <c r="AM147" s="13">
        <f t="shared" si="118"/>
        <v>16828.257681282557</v>
      </c>
      <c r="AN147">
        <f t="shared" si="144"/>
        <v>1278.602021934103</v>
      </c>
      <c r="AO147" s="13">
        <f t="shared" si="119"/>
        <v>3457.7835760522935</v>
      </c>
      <c r="AP147" s="13">
        <f t="shared" si="145"/>
        <v>1164.6470708022655</v>
      </c>
      <c r="AQ147" s="13">
        <f t="shared" si="120"/>
        <v>20379.984173517129</v>
      </c>
      <c r="AR147" s="13">
        <f t="shared" si="146"/>
        <v>1305.1986857920388</v>
      </c>
      <c r="AS147" s="38">
        <f t="shared" si="121"/>
        <v>3457.7835760522935</v>
      </c>
      <c r="AT147" s="37">
        <f t="shared" si="122"/>
        <v>108.84359342095777</v>
      </c>
      <c r="AU147" s="13">
        <f t="shared" si="123"/>
        <v>5609.4192270941858</v>
      </c>
      <c r="AV147">
        <f t="shared" si="147"/>
        <v>147.52924326298665</v>
      </c>
      <c r="AW147" s="13">
        <f t="shared" si="124"/>
        <v>532.10518174559218</v>
      </c>
      <c r="AX147" s="13">
        <f t="shared" si="148"/>
        <v>112.87715790721964</v>
      </c>
      <c r="AY147" s="13">
        <f t="shared" si="125"/>
        <v>20379.984173517129</v>
      </c>
      <c r="AZ147">
        <f t="shared" si="149"/>
        <v>253.42877289699294</v>
      </c>
      <c r="BA147" s="13">
        <f t="shared" si="126"/>
        <v>532.10518174559218</v>
      </c>
      <c r="BB147" s="37">
        <f t="shared" si="127"/>
        <v>124.21689020500847</v>
      </c>
      <c r="BC147" s="13">
        <f t="shared" si="128"/>
        <v>8414.1288406412787</v>
      </c>
      <c r="BD147">
        <f t="shared" si="150"/>
        <v>182.24536496805177</v>
      </c>
      <c r="BE147" s="13">
        <f t="shared" si="129"/>
        <v>533.91624408933046</v>
      </c>
      <c r="BF147" s="13">
        <f t="shared" si="151"/>
        <v>127.76756316826715</v>
      </c>
      <c r="BG147" s="13">
        <f t="shared" si="130"/>
        <v>20379.984173517129</v>
      </c>
      <c r="BH147">
        <f t="shared" si="152"/>
        <v>268.31917815804047</v>
      </c>
      <c r="BI147" s="13">
        <f t="shared" si="131"/>
        <v>533.91624408933046</v>
      </c>
      <c r="BJ147" s="37">
        <f t="shared" si="132"/>
        <v>7.0828933962664289</v>
      </c>
      <c r="BK147" s="13">
        <f t="shared" si="133"/>
        <v>8414.1288406412787</v>
      </c>
      <c r="BL147">
        <f t="shared" si="153"/>
        <v>65.111368159309734</v>
      </c>
      <c r="BM147" s="13">
        <f t="shared" si="134"/>
        <v>10.271511508174452</v>
      </c>
      <c r="BN147" s="13">
        <f t="shared" si="154"/>
        <v>10.633566359525108</v>
      </c>
      <c r="BO147" s="13">
        <f t="shared" si="135"/>
        <v>20379.984173517129</v>
      </c>
      <c r="BP147">
        <f t="shared" si="155"/>
        <v>151.1851813492984</v>
      </c>
      <c r="BQ147" s="13">
        <f t="shared" si="136"/>
        <v>10.271511508174452</v>
      </c>
      <c r="BR147" s="37">
        <f t="shared" si="137"/>
        <v>159.78161370143422</v>
      </c>
      <c r="BS147" s="13">
        <f t="shared" si="138"/>
        <v>8414.1288406412787</v>
      </c>
      <c r="BT147">
        <f t="shared" si="156"/>
        <v>217.81008846447753</v>
      </c>
      <c r="BU147" s="13">
        <f t="shared" si="139"/>
        <v>836.26927694937092</v>
      </c>
      <c r="BV147" s="13">
        <f t="shared" si="157"/>
        <v>163.3322866646929</v>
      </c>
      <c r="BW147" s="13">
        <f t="shared" si="140"/>
        <v>20379.984173517129</v>
      </c>
      <c r="BX147">
        <f t="shared" si="158"/>
        <v>303.88390165446617</v>
      </c>
      <c r="BY147" s="13">
        <f t="shared" si="141"/>
        <v>836.26927694937092</v>
      </c>
    </row>
    <row r="148" spans="29:77" x14ac:dyDescent="0.2">
      <c r="AC148">
        <v>146</v>
      </c>
      <c r="AD148" s="37">
        <f t="shared" si="112"/>
        <v>517.28773978707602</v>
      </c>
      <c r="AE148" s="13">
        <f t="shared" si="113"/>
        <v>14023.548067735466</v>
      </c>
      <c r="AF148">
        <f t="shared" si="159"/>
        <v>613.33943888115459</v>
      </c>
      <c r="AG148" s="13">
        <f t="shared" si="114"/>
        <v>1616.3024281585481</v>
      </c>
      <c r="AH148" s="13">
        <f t="shared" si="142"/>
        <v>519.87262970432835</v>
      </c>
      <c r="AI148" s="13">
        <f t="shared" si="115"/>
        <v>20379.984173517129</v>
      </c>
      <c r="AJ148">
        <f t="shared" si="143"/>
        <v>659.46156239965114</v>
      </c>
      <c r="AK148" s="13">
        <f t="shared" si="116"/>
        <v>1616.3024281585481</v>
      </c>
      <c r="AL148" s="37">
        <f t="shared" si="117"/>
        <v>1162.5450724080165</v>
      </c>
      <c r="AM148" s="13">
        <f t="shared" si="118"/>
        <v>16828.257681282557</v>
      </c>
      <c r="AN148">
        <f t="shared" si="144"/>
        <v>1277.8071113209107</v>
      </c>
      <c r="AO148" s="13">
        <f t="shared" si="119"/>
        <v>3457.7835760522935</v>
      </c>
      <c r="AP148" s="13">
        <f t="shared" si="145"/>
        <v>1164.6470708022655</v>
      </c>
      <c r="AQ148" s="13">
        <f t="shared" si="120"/>
        <v>20379.984173517129</v>
      </c>
      <c r="AR148" s="13">
        <f t="shared" si="146"/>
        <v>1304.2360034975882</v>
      </c>
      <c r="AS148" s="38">
        <f t="shared" si="121"/>
        <v>3457.7835760522935</v>
      </c>
      <c r="AT148" s="37">
        <f t="shared" si="122"/>
        <v>108.84359342095777</v>
      </c>
      <c r="AU148" s="13">
        <f t="shared" si="123"/>
        <v>5609.4192270941858</v>
      </c>
      <c r="AV148">
        <f t="shared" si="147"/>
        <v>147.2642730585892</v>
      </c>
      <c r="AW148" s="13">
        <f t="shared" si="124"/>
        <v>532.10518174559218</v>
      </c>
      <c r="AX148" s="13">
        <f t="shared" si="148"/>
        <v>112.87715790721964</v>
      </c>
      <c r="AY148" s="13">
        <f t="shared" si="125"/>
        <v>20379.984173517129</v>
      </c>
      <c r="AZ148">
        <f t="shared" si="149"/>
        <v>252.46609060254244</v>
      </c>
      <c r="BA148" s="13">
        <f t="shared" si="126"/>
        <v>532.10518174559218</v>
      </c>
      <c r="BB148" s="37">
        <f t="shared" si="127"/>
        <v>124.21689020500847</v>
      </c>
      <c r="BC148" s="13">
        <f t="shared" si="128"/>
        <v>8414.1288406412787</v>
      </c>
      <c r="BD148">
        <f t="shared" si="150"/>
        <v>181.84790966145559</v>
      </c>
      <c r="BE148" s="13">
        <f t="shared" si="129"/>
        <v>533.91624408933046</v>
      </c>
      <c r="BF148" s="13">
        <f t="shared" si="151"/>
        <v>127.76756316826715</v>
      </c>
      <c r="BG148" s="13">
        <f t="shared" si="130"/>
        <v>20379.984173517129</v>
      </c>
      <c r="BH148">
        <f t="shared" si="152"/>
        <v>267.35649586358994</v>
      </c>
      <c r="BI148" s="13">
        <f t="shared" si="131"/>
        <v>533.91624408933046</v>
      </c>
      <c r="BJ148" s="37">
        <f t="shared" si="132"/>
        <v>7.0828933962664289</v>
      </c>
      <c r="BK148" s="13">
        <f t="shared" si="133"/>
        <v>8414.1288406412787</v>
      </c>
      <c r="BL148">
        <f t="shared" si="153"/>
        <v>64.713912852713548</v>
      </c>
      <c r="BM148" s="13">
        <f t="shared" si="134"/>
        <v>10.271511508174452</v>
      </c>
      <c r="BN148" s="13">
        <f t="shared" si="154"/>
        <v>10.633566359525108</v>
      </c>
      <c r="BO148" s="13">
        <f t="shared" si="135"/>
        <v>20379.984173517129</v>
      </c>
      <c r="BP148">
        <f t="shared" si="155"/>
        <v>150.2224990548479</v>
      </c>
      <c r="BQ148" s="13">
        <f t="shared" si="136"/>
        <v>10.271511508174452</v>
      </c>
      <c r="BR148" s="37">
        <f t="shared" si="137"/>
        <v>159.78161370143422</v>
      </c>
      <c r="BS148" s="13">
        <f t="shared" si="138"/>
        <v>8414.1288406412787</v>
      </c>
      <c r="BT148">
        <f t="shared" si="156"/>
        <v>217.41263315788134</v>
      </c>
      <c r="BU148" s="13">
        <f t="shared" si="139"/>
        <v>836.26927694937092</v>
      </c>
      <c r="BV148" s="13">
        <f t="shared" si="157"/>
        <v>163.3322866646929</v>
      </c>
      <c r="BW148" s="13">
        <f t="shared" si="140"/>
        <v>20379.984173517129</v>
      </c>
      <c r="BX148">
        <f t="shared" si="158"/>
        <v>302.9212193600157</v>
      </c>
      <c r="BY148" s="13">
        <f t="shared" si="141"/>
        <v>836.26927694937092</v>
      </c>
    </row>
    <row r="149" spans="29:77" x14ac:dyDescent="0.2">
      <c r="AC149">
        <v>147</v>
      </c>
      <c r="AD149" s="37">
        <f t="shared" si="112"/>
        <v>517.28773978707602</v>
      </c>
      <c r="AE149" s="13">
        <f t="shared" si="113"/>
        <v>14023.548067735466</v>
      </c>
      <c r="AF149">
        <f t="shared" si="159"/>
        <v>612.68602596214726</v>
      </c>
      <c r="AG149" s="13">
        <f t="shared" si="114"/>
        <v>1616.3024281585481</v>
      </c>
      <c r="AH149" s="13">
        <f t="shared" si="142"/>
        <v>519.87262970432835</v>
      </c>
      <c r="AI149" s="13">
        <f t="shared" si="115"/>
        <v>20379.984173517129</v>
      </c>
      <c r="AJ149">
        <f t="shared" si="143"/>
        <v>658.51197782349254</v>
      </c>
      <c r="AK149" s="13">
        <f t="shared" si="116"/>
        <v>1616.3024281585481</v>
      </c>
      <c r="AL149" s="37">
        <f t="shared" si="117"/>
        <v>1162.5450724080165</v>
      </c>
      <c r="AM149" s="13">
        <f t="shared" si="118"/>
        <v>16828.257681282557</v>
      </c>
      <c r="AN149">
        <f t="shared" si="144"/>
        <v>1277.0230158181018</v>
      </c>
      <c r="AO149" s="13">
        <f t="shared" si="119"/>
        <v>3457.7835760522935</v>
      </c>
      <c r="AP149" s="13">
        <f t="shared" si="145"/>
        <v>1164.6470708022655</v>
      </c>
      <c r="AQ149" s="13">
        <f t="shared" si="120"/>
        <v>20379.984173517129</v>
      </c>
      <c r="AR149" s="13">
        <f t="shared" si="146"/>
        <v>1303.2864189214297</v>
      </c>
      <c r="AS149" s="38">
        <f t="shared" si="121"/>
        <v>3457.7835760522935</v>
      </c>
      <c r="AT149" s="37">
        <f t="shared" si="122"/>
        <v>108.84359342095777</v>
      </c>
      <c r="AU149" s="13">
        <f t="shared" si="123"/>
        <v>5609.4192270941858</v>
      </c>
      <c r="AV149">
        <f t="shared" si="147"/>
        <v>147.00290789098625</v>
      </c>
      <c r="AW149" s="13">
        <f t="shared" si="124"/>
        <v>532.10518174559218</v>
      </c>
      <c r="AX149" s="13">
        <f t="shared" si="148"/>
        <v>112.87715790721964</v>
      </c>
      <c r="AY149" s="13">
        <f t="shared" si="125"/>
        <v>20379.984173517129</v>
      </c>
      <c r="AZ149">
        <f t="shared" si="149"/>
        <v>251.51650602638378</v>
      </c>
      <c r="BA149" s="13">
        <f t="shared" si="126"/>
        <v>532.10518174559218</v>
      </c>
      <c r="BB149" s="37">
        <f t="shared" si="127"/>
        <v>124.21689020500847</v>
      </c>
      <c r="BC149" s="13">
        <f t="shared" si="128"/>
        <v>8414.1288406412787</v>
      </c>
      <c r="BD149">
        <f t="shared" si="150"/>
        <v>181.45586191005117</v>
      </c>
      <c r="BE149" s="13">
        <f t="shared" si="129"/>
        <v>533.91624408933046</v>
      </c>
      <c r="BF149" s="13">
        <f t="shared" si="151"/>
        <v>127.76756316826715</v>
      </c>
      <c r="BG149" s="13">
        <f t="shared" si="130"/>
        <v>20379.984173517129</v>
      </c>
      <c r="BH149">
        <f t="shared" si="152"/>
        <v>266.40691128743129</v>
      </c>
      <c r="BI149" s="13">
        <f t="shared" si="131"/>
        <v>533.91624408933046</v>
      </c>
      <c r="BJ149" s="37">
        <f t="shared" si="132"/>
        <v>7.0828933962664289</v>
      </c>
      <c r="BK149" s="13">
        <f t="shared" si="133"/>
        <v>8414.1288406412787</v>
      </c>
      <c r="BL149">
        <f t="shared" si="153"/>
        <v>64.321865101309143</v>
      </c>
      <c r="BM149" s="13">
        <f t="shared" si="134"/>
        <v>10.271511508174452</v>
      </c>
      <c r="BN149" s="13">
        <f t="shared" si="154"/>
        <v>10.633566359525108</v>
      </c>
      <c r="BO149" s="13">
        <f t="shared" si="135"/>
        <v>20379.984173517129</v>
      </c>
      <c r="BP149">
        <f t="shared" si="155"/>
        <v>149.27291447868924</v>
      </c>
      <c r="BQ149" s="13">
        <f t="shared" si="136"/>
        <v>10.271511508174452</v>
      </c>
      <c r="BR149" s="37">
        <f t="shared" si="137"/>
        <v>159.78161370143422</v>
      </c>
      <c r="BS149" s="13">
        <f t="shared" si="138"/>
        <v>8414.1288406412787</v>
      </c>
      <c r="BT149">
        <f t="shared" si="156"/>
        <v>217.02058540647693</v>
      </c>
      <c r="BU149" s="13">
        <f t="shared" si="139"/>
        <v>836.26927694937092</v>
      </c>
      <c r="BV149" s="13">
        <f t="shared" si="157"/>
        <v>163.3322866646929</v>
      </c>
      <c r="BW149" s="13">
        <f t="shared" si="140"/>
        <v>20379.984173517129</v>
      </c>
      <c r="BX149">
        <f t="shared" si="158"/>
        <v>301.97163478385704</v>
      </c>
      <c r="BY149" s="13">
        <f t="shared" si="141"/>
        <v>836.26927694937092</v>
      </c>
    </row>
    <row r="150" spans="29:77" x14ac:dyDescent="0.2">
      <c r="AC150">
        <v>148</v>
      </c>
      <c r="AD150" s="37">
        <f t="shared" si="112"/>
        <v>517.28773978707602</v>
      </c>
      <c r="AE150" s="13">
        <f t="shared" si="113"/>
        <v>14023.548067735466</v>
      </c>
      <c r="AF150">
        <f t="shared" si="159"/>
        <v>612.04144294745083</v>
      </c>
      <c r="AG150" s="13">
        <f t="shared" si="114"/>
        <v>1616.3024281585481</v>
      </c>
      <c r="AH150" s="13">
        <f t="shared" si="142"/>
        <v>519.87262970432835</v>
      </c>
      <c r="AI150" s="13">
        <f t="shared" si="115"/>
        <v>20379.984173517129</v>
      </c>
      <c r="AJ150">
        <f t="shared" si="143"/>
        <v>657.57522547133601</v>
      </c>
      <c r="AK150" s="13">
        <f t="shared" si="116"/>
        <v>1616.3024281585481</v>
      </c>
      <c r="AL150" s="37">
        <f t="shared" si="117"/>
        <v>1162.5450724080165</v>
      </c>
      <c r="AM150" s="13">
        <f t="shared" si="118"/>
        <v>16828.257681282557</v>
      </c>
      <c r="AN150">
        <f t="shared" si="144"/>
        <v>1276.2495162004661</v>
      </c>
      <c r="AO150" s="13">
        <f t="shared" si="119"/>
        <v>3457.7835760522935</v>
      </c>
      <c r="AP150" s="13">
        <f t="shared" si="145"/>
        <v>1164.6470708022655</v>
      </c>
      <c r="AQ150" s="13">
        <f t="shared" si="120"/>
        <v>20379.984173517129</v>
      </c>
      <c r="AR150" s="13">
        <f t="shared" si="146"/>
        <v>1302.349666569273</v>
      </c>
      <c r="AS150" s="38">
        <f t="shared" si="121"/>
        <v>3457.7835760522935</v>
      </c>
      <c r="AT150" s="37">
        <f t="shared" si="122"/>
        <v>108.84359342095777</v>
      </c>
      <c r="AU150" s="13">
        <f t="shared" si="123"/>
        <v>5609.4192270941858</v>
      </c>
      <c r="AV150">
        <f t="shared" si="147"/>
        <v>146.74507468510768</v>
      </c>
      <c r="AW150" s="13">
        <f t="shared" si="124"/>
        <v>532.10518174559218</v>
      </c>
      <c r="AX150" s="13">
        <f t="shared" si="148"/>
        <v>112.87715790721964</v>
      </c>
      <c r="AY150" s="13">
        <f t="shared" si="125"/>
        <v>20379.984173517129</v>
      </c>
      <c r="AZ150">
        <f t="shared" si="149"/>
        <v>250.57975367422728</v>
      </c>
      <c r="BA150" s="13">
        <f t="shared" si="126"/>
        <v>532.10518174559218</v>
      </c>
      <c r="BB150" s="37">
        <f t="shared" si="127"/>
        <v>124.21689020500847</v>
      </c>
      <c r="BC150" s="13">
        <f t="shared" si="128"/>
        <v>8414.1288406412787</v>
      </c>
      <c r="BD150">
        <f t="shared" si="150"/>
        <v>181.06911210123332</v>
      </c>
      <c r="BE150" s="13">
        <f t="shared" si="129"/>
        <v>533.91624408933046</v>
      </c>
      <c r="BF150" s="13">
        <f t="shared" si="151"/>
        <v>127.76756316826715</v>
      </c>
      <c r="BG150" s="13">
        <f t="shared" si="130"/>
        <v>20379.984173517129</v>
      </c>
      <c r="BH150">
        <f t="shared" si="152"/>
        <v>265.47015893527475</v>
      </c>
      <c r="BI150" s="13">
        <f t="shared" si="131"/>
        <v>533.91624408933046</v>
      </c>
      <c r="BJ150" s="37">
        <f t="shared" si="132"/>
        <v>7.0828933962664289</v>
      </c>
      <c r="BK150" s="13">
        <f t="shared" si="133"/>
        <v>8414.1288406412787</v>
      </c>
      <c r="BL150">
        <f t="shared" si="153"/>
        <v>63.935115292491282</v>
      </c>
      <c r="BM150" s="13">
        <f t="shared" si="134"/>
        <v>10.271511508174452</v>
      </c>
      <c r="BN150" s="13">
        <f t="shared" si="154"/>
        <v>10.633566359525108</v>
      </c>
      <c r="BO150" s="13">
        <f t="shared" si="135"/>
        <v>20379.984173517129</v>
      </c>
      <c r="BP150">
        <f t="shared" si="155"/>
        <v>148.33616212653274</v>
      </c>
      <c r="BQ150" s="13">
        <f t="shared" si="136"/>
        <v>10.271511508174452</v>
      </c>
      <c r="BR150" s="37">
        <f t="shared" si="137"/>
        <v>159.78161370143422</v>
      </c>
      <c r="BS150" s="13">
        <f t="shared" si="138"/>
        <v>8414.1288406412787</v>
      </c>
      <c r="BT150">
        <f t="shared" si="156"/>
        <v>216.63383559765907</v>
      </c>
      <c r="BU150" s="13">
        <f t="shared" si="139"/>
        <v>836.26927694937092</v>
      </c>
      <c r="BV150" s="13">
        <f t="shared" si="157"/>
        <v>163.3322866646929</v>
      </c>
      <c r="BW150" s="13">
        <f t="shared" si="140"/>
        <v>20379.984173517129</v>
      </c>
      <c r="BX150">
        <f t="shared" si="158"/>
        <v>301.03488243170057</v>
      </c>
      <c r="BY150" s="13">
        <f t="shared" si="141"/>
        <v>836.26927694937092</v>
      </c>
    </row>
    <row r="151" spans="29:77" x14ac:dyDescent="0.2">
      <c r="AC151">
        <v>149</v>
      </c>
      <c r="AD151" s="37">
        <f t="shared" si="112"/>
        <v>517.28773978707602</v>
      </c>
      <c r="AE151" s="13">
        <f t="shared" si="113"/>
        <v>14023.548067735466</v>
      </c>
      <c r="AF151">
        <f t="shared" si="159"/>
        <v>611.40551205375698</v>
      </c>
      <c r="AG151" s="13">
        <f t="shared" si="114"/>
        <v>1616.3024281585481</v>
      </c>
      <c r="AH151" s="13">
        <f t="shared" si="142"/>
        <v>519.87262970432835</v>
      </c>
      <c r="AI151" s="13">
        <f t="shared" si="115"/>
        <v>20379.984173517129</v>
      </c>
      <c r="AJ151">
        <f t="shared" si="143"/>
        <v>656.65104697625543</v>
      </c>
      <c r="AK151" s="13">
        <f t="shared" si="116"/>
        <v>1616.3024281585481</v>
      </c>
      <c r="AL151" s="37">
        <f t="shared" si="117"/>
        <v>1162.5450724080165</v>
      </c>
      <c r="AM151" s="13">
        <f t="shared" si="118"/>
        <v>16828.257681282557</v>
      </c>
      <c r="AN151">
        <f t="shared" si="144"/>
        <v>1275.4863991280336</v>
      </c>
      <c r="AO151" s="13">
        <f t="shared" si="119"/>
        <v>3457.7835760522935</v>
      </c>
      <c r="AP151" s="13">
        <f t="shared" si="145"/>
        <v>1164.6470708022655</v>
      </c>
      <c r="AQ151" s="13">
        <f t="shared" si="120"/>
        <v>20379.984173517129</v>
      </c>
      <c r="AR151" s="13">
        <f t="shared" si="146"/>
        <v>1301.4254880741926</v>
      </c>
      <c r="AS151" s="38">
        <f t="shared" si="121"/>
        <v>3457.7835760522935</v>
      </c>
      <c r="AT151" s="37">
        <f t="shared" si="122"/>
        <v>108.84359342095777</v>
      </c>
      <c r="AU151" s="13">
        <f t="shared" si="123"/>
        <v>5609.4192270941858</v>
      </c>
      <c r="AV151">
        <f t="shared" si="147"/>
        <v>146.49070232763017</v>
      </c>
      <c r="AW151" s="13">
        <f t="shared" si="124"/>
        <v>532.10518174559218</v>
      </c>
      <c r="AX151" s="13">
        <f t="shared" si="148"/>
        <v>112.87715790721964</v>
      </c>
      <c r="AY151" s="13">
        <f t="shared" si="125"/>
        <v>20379.984173517129</v>
      </c>
      <c r="AZ151">
        <f t="shared" si="149"/>
        <v>249.65557517914667</v>
      </c>
      <c r="BA151" s="13">
        <f t="shared" si="126"/>
        <v>532.10518174559218</v>
      </c>
      <c r="BB151" s="37">
        <f t="shared" si="127"/>
        <v>124.21689020500847</v>
      </c>
      <c r="BC151" s="13">
        <f t="shared" si="128"/>
        <v>8414.1288406412787</v>
      </c>
      <c r="BD151">
        <f t="shared" si="150"/>
        <v>180.68755356501705</v>
      </c>
      <c r="BE151" s="13">
        <f t="shared" si="129"/>
        <v>533.91624408933046</v>
      </c>
      <c r="BF151" s="13">
        <f t="shared" si="151"/>
        <v>127.76756316826715</v>
      </c>
      <c r="BG151" s="13">
        <f t="shared" si="130"/>
        <v>20379.984173517129</v>
      </c>
      <c r="BH151">
        <f t="shared" si="152"/>
        <v>264.54598044019417</v>
      </c>
      <c r="BI151" s="13">
        <f t="shared" si="131"/>
        <v>533.91624408933046</v>
      </c>
      <c r="BJ151" s="37">
        <f t="shared" si="132"/>
        <v>7.0828933962664289</v>
      </c>
      <c r="BK151" s="13">
        <f t="shared" si="133"/>
        <v>8414.1288406412787</v>
      </c>
      <c r="BL151">
        <f t="shared" si="153"/>
        <v>63.553556756275007</v>
      </c>
      <c r="BM151" s="13">
        <f t="shared" si="134"/>
        <v>10.271511508174452</v>
      </c>
      <c r="BN151" s="13">
        <f t="shared" si="154"/>
        <v>10.633566359525108</v>
      </c>
      <c r="BO151" s="13">
        <f t="shared" si="135"/>
        <v>20379.984173517129</v>
      </c>
      <c r="BP151">
        <f t="shared" si="155"/>
        <v>147.41198363145213</v>
      </c>
      <c r="BQ151" s="13">
        <f t="shared" si="136"/>
        <v>10.271511508174452</v>
      </c>
      <c r="BR151" s="37">
        <f t="shared" si="137"/>
        <v>159.78161370143422</v>
      </c>
      <c r="BS151" s="13">
        <f t="shared" si="138"/>
        <v>8414.1288406412787</v>
      </c>
      <c r="BT151">
        <f t="shared" si="156"/>
        <v>216.25227706144281</v>
      </c>
      <c r="BU151" s="13">
        <f t="shared" si="139"/>
        <v>836.26927694937092</v>
      </c>
      <c r="BV151" s="13">
        <f t="shared" si="157"/>
        <v>163.3322866646929</v>
      </c>
      <c r="BW151" s="13">
        <f t="shared" si="140"/>
        <v>20379.984173517129</v>
      </c>
      <c r="BX151">
        <f t="shared" si="158"/>
        <v>300.11070393661993</v>
      </c>
      <c r="BY151" s="13">
        <f t="shared" si="141"/>
        <v>836.26927694937092</v>
      </c>
    </row>
    <row r="152" spans="29:77" x14ac:dyDescent="0.2">
      <c r="AC152">
        <v>150</v>
      </c>
      <c r="AD152" s="37">
        <f t="shared" si="112"/>
        <v>517.28773978707602</v>
      </c>
      <c r="AE152" s="13">
        <f t="shared" si="113"/>
        <v>14023.548067735466</v>
      </c>
      <c r="AF152">
        <f t="shared" si="159"/>
        <v>610.77806023864582</v>
      </c>
      <c r="AG152" s="13">
        <f t="shared" si="114"/>
        <v>1616.3024281585481</v>
      </c>
      <c r="AH152" s="13">
        <f t="shared" si="142"/>
        <v>519.87262970432835</v>
      </c>
      <c r="AI152" s="13">
        <f t="shared" si="115"/>
        <v>20379.984173517129</v>
      </c>
      <c r="AJ152">
        <f t="shared" si="143"/>
        <v>655.73919086110914</v>
      </c>
      <c r="AK152" s="13">
        <f t="shared" si="116"/>
        <v>1616.3024281585481</v>
      </c>
      <c r="AL152" s="37">
        <f t="shared" si="117"/>
        <v>1162.5450724080165</v>
      </c>
      <c r="AM152" s="13">
        <f t="shared" si="118"/>
        <v>16828.257681282557</v>
      </c>
      <c r="AN152">
        <f t="shared" si="144"/>
        <v>1274.7334569499003</v>
      </c>
      <c r="AO152" s="13">
        <f t="shared" si="119"/>
        <v>3457.7835760522935</v>
      </c>
      <c r="AP152" s="13">
        <f t="shared" si="145"/>
        <v>1164.6470708022655</v>
      </c>
      <c r="AQ152" s="13">
        <f t="shared" si="120"/>
        <v>20379.984173517129</v>
      </c>
      <c r="AR152" s="13">
        <f t="shared" si="146"/>
        <v>1300.5136319590463</v>
      </c>
      <c r="AS152" s="38">
        <f t="shared" si="121"/>
        <v>3457.7835760522935</v>
      </c>
      <c r="AT152" s="37">
        <f t="shared" si="122"/>
        <v>108.84359342095777</v>
      </c>
      <c r="AU152" s="13">
        <f t="shared" si="123"/>
        <v>5609.4192270941858</v>
      </c>
      <c r="AV152">
        <f t="shared" si="147"/>
        <v>146.23972160158567</v>
      </c>
      <c r="AW152" s="13">
        <f t="shared" si="124"/>
        <v>532.10518174559218</v>
      </c>
      <c r="AX152" s="13">
        <f t="shared" si="148"/>
        <v>112.87715790721964</v>
      </c>
      <c r="AY152" s="13">
        <f t="shared" si="125"/>
        <v>20379.984173517129</v>
      </c>
      <c r="AZ152">
        <f t="shared" si="149"/>
        <v>248.74371906400049</v>
      </c>
      <c r="BA152" s="13">
        <f t="shared" si="126"/>
        <v>532.10518174559218</v>
      </c>
      <c r="BB152" s="37">
        <f t="shared" si="127"/>
        <v>124.21689020500847</v>
      </c>
      <c r="BC152" s="13">
        <f t="shared" si="128"/>
        <v>8414.1288406412787</v>
      </c>
      <c r="BD152">
        <f t="shared" si="150"/>
        <v>180.31108247595034</v>
      </c>
      <c r="BE152" s="13">
        <f t="shared" si="129"/>
        <v>533.91624408933046</v>
      </c>
      <c r="BF152" s="13">
        <f t="shared" si="151"/>
        <v>127.76756316826715</v>
      </c>
      <c r="BG152" s="13">
        <f t="shared" si="130"/>
        <v>20379.984173517129</v>
      </c>
      <c r="BH152">
        <f t="shared" si="152"/>
        <v>263.63412432504799</v>
      </c>
      <c r="BI152" s="13">
        <f t="shared" si="131"/>
        <v>533.91624408933046</v>
      </c>
      <c r="BJ152" s="37">
        <f t="shared" si="132"/>
        <v>7.0828933962664289</v>
      </c>
      <c r="BK152" s="13">
        <f t="shared" si="133"/>
        <v>8414.1288406412787</v>
      </c>
      <c r="BL152">
        <f t="shared" si="153"/>
        <v>63.177085667208289</v>
      </c>
      <c r="BM152" s="13">
        <f t="shared" si="134"/>
        <v>10.271511508174452</v>
      </c>
      <c r="BN152" s="13">
        <f t="shared" si="154"/>
        <v>10.633566359525108</v>
      </c>
      <c r="BO152" s="13">
        <f t="shared" si="135"/>
        <v>20379.984173517129</v>
      </c>
      <c r="BP152">
        <f t="shared" si="155"/>
        <v>146.50012751630595</v>
      </c>
      <c r="BQ152" s="13">
        <f t="shared" si="136"/>
        <v>10.271511508174452</v>
      </c>
      <c r="BR152" s="37">
        <f t="shared" si="137"/>
        <v>159.78161370143422</v>
      </c>
      <c r="BS152" s="13">
        <f t="shared" si="138"/>
        <v>8414.1288406412787</v>
      </c>
      <c r="BT152">
        <f t="shared" si="156"/>
        <v>215.8758059723761</v>
      </c>
      <c r="BU152" s="13">
        <f t="shared" si="139"/>
        <v>836.26927694937092</v>
      </c>
      <c r="BV152" s="13">
        <f t="shared" si="157"/>
        <v>163.3322866646929</v>
      </c>
      <c r="BW152" s="13">
        <f t="shared" si="140"/>
        <v>20379.984173517129</v>
      </c>
      <c r="BX152">
        <f t="shared" si="158"/>
        <v>299.19884782147375</v>
      </c>
      <c r="BY152" s="13">
        <f t="shared" si="141"/>
        <v>836.26927694937092</v>
      </c>
    </row>
    <row r="153" spans="29:77" x14ac:dyDescent="0.2">
      <c r="AC153">
        <v>151</v>
      </c>
      <c r="AD153" s="37">
        <f t="shared" si="112"/>
        <v>517.28773978707602</v>
      </c>
      <c r="AE153" s="13">
        <f t="shared" si="113"/>
        <v>14023.548067735466</v>
      </c>
      <c r="AF153">
        <f t="shared" si="159"/>
        <v>610.15891904360228</v>
      </c>
      <c r="AG153" s="13">
        <f t="shared" si="114"/>
        <v>1616.3024281585481</v>
      </c>
      <c r="AH153" s="13">
        <f t="shared" si="142"/>
        <v>519.87262970432835</v>
      </c>
      <c r="AI153" s="13">
        <f t="shared" si="115"/>
        <v>20379.984173517129</v>
      </c>
      <c r="AJ153">
        <f t="shared" si="143"/>
        <v>654.83941231040205</v>
      </c>
      <c r="AK153" s="13">
        <f t="shared" si="116"/>
        <v>1616.3024281585481</v>
      </c>
      <c r="AL153" s="37">
        <f t="shared" si="117"/>
        <v>1162.5450724080165</v>
      </c>
      <c r="AM153" s="13">
        <f t="shared" si="118"/>
        <v>16828.257681282557</v>
      </c>
      <c r="AN153">
        <f t="shared" si="144"/>
        <v>1273.9904875158479</v>
      </c>
      <c r="AO153" s="13">
        <f t="shared" si="119"/>
        <v>3457.7835760522935</v>
      </c>
      <c r="AP153" s="13">
        <f t="shared" si="145"/>
        <v>1164.6470708022655</v>
      </c>
      <c r="AQ153" s="13">
        <f t="shared" si="120"/>
        <v>20379.984173517129</v>
      </c>
      <c r="AR153" s="13">
        <f t="shared" si="146"/>
        <v>1299.6138534083393</v>
      </c>
      <c r="AS153" s="38">
        <f t="shared" si="121"/>
        <v>3457.7835760522935</v>
      </c>
      <c r="AT153" s="37">
        <f t="shared" si="122"/>
        <v>108.84359342095777</v>
      </c>
      <c r="AU153" s="13">
        <f t="shared" si="123"/>
        <v>5609.4192270941858</v>
      </c>
      <c r="AV153">
        <f t="shared" si="147"/>
        <v>145.99206512356827</v>
      </c>
      <c r="AW153" s="13">
        <f t="shared" si="124"/>
        <v>532.10518174559218</v>
      </c>
      <c r="AX153" s="13">
        <f t="shared" si="148"/>
        <v>112.87715790721964</v>
      </c>
      <c r="AY153" s="13">
        <f t="shared" si="125"/>
        <v>20379.984173517129</v>
      </c>
      <c r="AZ153">
        <f t="shared" si="149"/>
        <v>247.84394051329335</v>
      </c>
      <c r="BA153" s="13">
        <f t="shared" si="126"/>
        <v>532.10518174559218</v>
      </c>
      <c r="BB153" s="37">
        <f t="shared" si="127"/>
        <v>124.21689020500847</v>
      </c>
      <c r="BC153" s="13">
        <f t="shared" si="128"/>
        <v>8414.1288406412787</v>
      </c>
      <c r="BD153">
        <f t="shared" si="150"/>
        <v>179.93959775892421</v>
      </c>
      <c r="BE153" s="13">
        <f t="shared" si="129"/>
        <v>533.91624408933046</v>
      </c>
      <c r="BF153" s="13">
        <f t="shared" si="151"/>
        <v>127.76756316826715</v>
      </c>
      <c r="BG153" s="13">
        <f t="shared" si="130"/>
        <v>20379.984173517129</v>
      </c>
      <c r="BH153">
        <f t="shared" si="152"/>
        <v>262.73434577434085</v>
      </c>
      <c r="BI153" s="13">
        <f t="shared" si="131"/>
        <v>533.91624408933046</v>
      </c>
      <c r="BJ153" s="37">
        <f t="shared" si="132"/>
        <v>7.0828933962664289</v>
      </c>
      <c r="BK153" s="13">
        <f t="shared" si="133"/>
        <v>8414.1288406412787</v>
      </c>
      <c r="BL153">
        <f t="shared" si="153"/>
        <v>62.805600950182182</v>
      </c>
      <c r="BM153" s="13">
        <f t="shared" si="134"/>
        <v>10.271511508174452</v>
      </c>
      <c r="BN153" s="13">
        <f t="shared" si="154"/>
        <v>10.633566359525108</v>
      </c>
      <c r="BO153" s="13">
        <f t="shared" si="135"/>
        <v>20379.984173517129</v>
      </c>
      <c r="BP153">
        <f t="shared" si="155"/>
        <v>145.60034896559881</v>
      </c>
      <c r="BQ153" s="13">
        <f t="shared" si="136"/>
        <v>10.271511508174452</v>
      </c>
      <c r="BR153" s="37">
        <f t="shared" si="137"/>
        <v>159.78161370143422</v>
      </c>
      <c r="BS153" s="13">
        <f t="shared" si="138"/>
        <v>8414.1288406412787</v>
      </c>
      <c r="BT153">
        <f t="shared" si="156"/>
        <v>215.50432125534996</v>
      </c>
      <c r="BU153" s="13">
        <f t="shared" si="139"/>
        <v>836.26927694937092</v>
      </c>
      <c r="BV153" s="13">
        <f t="shared" si="157"/>
        <v>163.3322866646929</v>
      </c>
      <c r="BW153" s="13">
        <f t="shared" si="140"/>
        <v>20379.984173517129</v>
      </c>
      <c r="BX153">
        <f t="shared" si="158"/>
        <v>298.29906927076661</v>
      </c>
      <c r="BY153" s="13">
        <f t="shared" si="141"/>
        <v>836.26927694937092</v>
      </c>
    </row>
    <row r="154" spans="29:77" x14ac:dyDescent="0.2">
      <c r="AC154">
        <v>152</v>
      </c>
      <c r="AD154" s="37">
        <f t="shared" si="112"/>
        <v>517.28773978707602</v>
      </c>
      <c r="AE154" s="13">
        <f t="shared" si="113"/>
        <v>14023.548067735466</v>
      </c>
      <c r="AF154">
        <f t="shared" si="159"/>
        <v>609.54792444323039</v>
      </c>
      <c r="AG154" s="13">
        <f t="shared" si="114"/>
        <v>1616.3024281585481</v>
      </c>
      <c r="AH154" s="13">
        <f t="shared" si="142"/>
        <v>519.87262970432835</v>
      </c>
      <c r="AI154" s="13">
        <f t="shared" si="115"/>
        <v>20379.984173517129</v>
      </c>
      <c r="AJ154">
        <f t="shared" si="143"/>
        <v>653.95147295115157</v>
      </c>
      <c r="AK154" s="13">
        <f t="shared" si="116"/>
        <v>1616.3024281585481</v>
      </c>
      <c r="AL154" s="37">
        <f t="shared" si="117"/>
        <v>1162.5450724080165</v>
      </c>
      <c r="AM154" s="13">
        <f t="shared" si="118"/>
        <v>16828.257681282557</v>
      </c>
      <c r="AN154">
        <f t="shared" si="144"/>
        <v>1273.2572939954018</v>
      </c>
      <c r="AO154" s="13">
        <f t="shared" si="119"/>
        <v>3457.7835760522935</v>
      </c>
      <c r="AP154" s="13">
        <f t="shared" si="145"/>
        <v>1164.6470708022655</v>
      </c>
      <c r="AQ154" s="13">
        <f t="shared" si="120"/>
        <v>20379.984173517129</v>
      </c>
      <c r="AR154" s="13">
        <f t="shared" si="146"/>
        <v>1298.7259140490887</v>
      </c>
      <c r="AS154" s="38">
        <f t="shared" si="121"/>
        <v>3457.7835760522935</v>
      </c>
      <c r="AT154" s="37">
        <f t="shared" si="122"/>
        <v>108.84359342095777</v>
      </c>
      <c r="AU154" s="13">
        <f t="shared" si="123"/>
        <v>5609.4192270941858</v>
      </c>
      <c r="AV154">
        <f t="shared" si="147"/>
        <v>145.74766728341953</v>
      </c>
      <c r="AW154" s="13">
        <f t="shared" si="124"/>
        <v>532.10518174559218</v>
      </c>
      <c r="AX154" s="13">
        <f t="shared" si="148"/>
        <v>112.87715790721964</v>
      </c>
      <c r="AY154" s="13">
        <f t="shared" si="125"/>
        <v>20379.984173517129</v>
      </c>
      <c r="AZ154">
        <f t="shared" si="149"/>
        <v>246.95600115404287</v>
      </c>
      <c r="BA154" s="13">
        <f t="shared" si="126"/>
        <v>532.10518174559218</v>
      </c>
      <c r="BB154" s="37">
        <f t="shared" si="127"/>
        <v>124.21689020500847</v>
      </c>
      <c r="BC154" s="13">
        <f t="shared" si="128"/>
        <v>8414.1288406412787</v>
      </c>
      <c r="BD154">
        <f t="shared" si="150"/>
        <v>179.5730009987011</v>
      </c>
      <c r="BE154" s="13">
        <f t="shared" si="129"/>
        <v>533.91624408933046</v>
      </c>
      <c r="BF154" s="13">
        <f t="shared" si="151"/>
        <v>127.76756316826715</v>
      </c>
      <c r="BG154" s="13">
        <f t="shared" si="130"/>
        <v>20379.984173517129</v>
      </c>
      <c r="BH154">
        <f t="shared" si="152"/>
        <v>261.84640641509037</v>
      </c>
      <c r="BI154" s="13">
        <f t="shared" si="131"/>
        <v>533.91624408933046</v>
      </c>
      <c r="BJ154" s="37">
        <f t="shared" si="132"/>
        <v>7.0828933962664289</v>
      </c>
      <c r="BK154" s="13">
        <f t="shared" si="133"/>
        <v>8414.1288406412787</v>
      </c>
      <c r="BL154">
        <f t="shared" si="153"/>
        <v>62.43900418995905</v>
      </c>
      <c r="BM154" s="13">
        <f t="shared" si="134"/>
        <v>10.271511508174452</v>
      </c>
      <c r="BN154" s="13">
        <f t="shared" si="154"/>
        <v>10.633566359525108</v>
      </c>
      <c r="BO154" s="13">
        <f t="shared" si="135"/>
        <v>20379.984173517129</v>
      </c>
      <c r="BP154">
        <f t="shared" si="155"/>
        <v>144.71240960634833</v>
      </c>
      <c r="BQ154" s="13">
        <f t="shared" si="136"/>
        <v>10.271511508174452</v>
      </c>
      <c r="BR154" s="37">
        <f t="shared" si="137"/>
        <v>159.78161370143422</v>
      </c>
      <c r="BS154" s="13">
        <f t="shared" si="138"/>
        <v>8414.1288406412787</v>
      </c>
      <c r="BT154">
        <f t="shared" si="156"/>
        <v>215.13772449512686</v>
      </c>
      <c r="BU154" s="13">
        <f t="shared" si="139"/>
        <v>836.26927694937092</v>
      </c>
      <c r="BV154" s="13">
        <f t="shared" si="157"/>
        <v>163.3322866646929</v>
      </c>
      <c r="BW154" s="13">
        <f t="shared" si="140"/>
        <v>20379.984173517129</v>
      </c>
      <c r="BX154">
        <f t="shared" si="158"/>
        <v>297.41112991151613</v>
      </c>
      <c r="BY154" s="13">
        <f t="shared" si="141"/>
        <v>836.26927694937092</v>
      </c>
    </row>
    <row r="155" spans="29:77" x14ac:dyDescent="0.2">
      <c r="AC155">
        <v>153</v>
      </c>
      <c r="AD155" s="37">
        <f t="shared" si="112"/>
        <v>517.28773978707602</v>
      </c>
      <c r="AE155" s="13">
        <f t="shared" si="113"/>
        <v>14023.548067735466</v>
      </c>
      <c r="AF155">
        <f t="shared" si="159"/>
        <v>608.94491670037974</v>
      </c>
      <c r="AG155" s="13">
        <f t="shared" si="114"/>
        <v>1616.3024281585481</v>
      </c>
      <c r="AH155" s="13">
        <f t="shared" si="142"/>
        <v>519.87262970432835</v>
      </c>
      <c r="AI155" s="13">
        <f t="shared" si="115"/>
        <v>20379.984173517129</v>
      </c>
      <c r="AJ155">
        <f t="shared" si="143"/>
        <v>653.07514064234874</v>
      </c>
      <c r="AK155" s="13">
        <f t="shared" si="116"/>
        <v>1616.3024281585481</v>
      </c>
      <c r="AL155" s="37">
        <f t="shared" si="117"/>
        <v>1162.5450724080165</v>
      </c>
      <c r="AM155" s="13">
        <f t="shared" si="118"/>
        <v>16828.257681282557</v>
      </c>
      <c r="AN155">
        <f t="shared" si="144"/>
        <v>1272.533684703981</v>
      </c>
      <c r="AO155" s="13">
        <f t="shared" si="119"/>
        <v>3457.7835760522935</v>
      </c>
      <c r="AP155" s="13">
        <f t="shared" si="145"/>
        <v>1164.6470708022655</v>
      </c>
      <c r="AQ155" s="13">
        <f t="shared" si="120"/>
        <v>20379.984173517129</v>
      </c>
      <c r="AR155" s="13">
        <f t="shared" si="146"/>
        <v>1297.8495817402859</v>
      </c>
      <c r="AS155" s="38">
        <f t="shared" si="121"/>
        <v>3457.7835760522935</v>
      </c>
      <c r="AT155" s="37">
        <f t="shared" si="122"/>
        <v>108.84359342095777</v>
      </c>
      <c r="AU155" s="13">
        <f t="shared" si="123"/>
        <v>5609.4192270941858</v>
      </c>
      <c r="AV155">
        <f t="shared" si="147"/>
        <v>145.50646418627926</v>
      </c>
      <c r="AW155" s="13">
        <f t="shared" si="124"/>
        <v>532.10518174559218</v>
      </c>
      <c r="AX155" s="13">
        <f t="shared" si="148"/>
        <v>112.87715790721964</v>
      </c>
      <c r="AY155" s="13">
        <f t="shared" si="125"/>
        <v>20379.984173517129</v>
      </c>
      <c r="AZ155">
        <f t="shared" si="149"/>
        <v>246.07966884524009</v>
      </c>
      <c r="BA155" s="13">
        <f t="shared" si="126"/>
        <v>532.10518174559218</v>
      </c>
      <c r="BB155" s="37">
        <f t="shared" si="127"/>
        <v>124.21689020500847</v>
      </c>
      <c r="BC155" s="13">
        <f t="shared" si="128"/>
        <v>8414.1288406412787</v>
      </c>
      <c r="BD155">
        <f t="shared" si="150"/>
        <v>179.21119635299067</v>
      </c>
      <c r="BE155" s="13">
        <f t="shared" si="129"/>
        <v>533.91624408933046</v>
      </c>
      <c r="BF155" s="13">
        <f t="shared" si="151"/>
        <v>127.76756316826715</v>
      </c>
      <c r="BG155" s="13">
        <f t="shared" si="130"/>
        <v>20379.984173517129</v>
      </c>
      <c r="BH155">
        <f t="shared" si="152"/>
        <v>260.9700741062876</v>
      </c>
      <c r="BI155" s="13">
        <f t="shared" si="131"/>
        <v>533.91624408933046</v>
      </c>
      <c r="BJ155" s="37">
        <f t="shared" si="132"/>
        <v>7.0828933962664289</v>
      </c>
      <c r="BK155" s="13">
        <f t="shared" si="133"/>
        <v>8414.1288406412787</v>
      </c>
      <c r="BL155">
        <f t="shared" si="153"/>
        <v>62.077199544248643</v>
      </c>
      <c r="BM155" s="13">
        <f t="shared" si="134"/>
        <v>10.271511508174452</v>
      </c>
      <c r="BN155" s="13">
        <f t="shared" si="154"/>
        <v>10.633566359525108</v>
      </c>
      <c r="BO155" s="13">
        <f t="shared" si="135"/>
        <v>20379.984173517129</v>
      </c>
      <c r="BP155">
        <f t="shared" si="155"/>
        <v>143.83607729754556</v>
      </c>
      <c r="BQ155" s="13">
        <f t="shared" si="136"/>
        <v>10.271511508174452</v>
      </c>
      <c r="BR155" s="37">
        <f t="shared" si="137"/>
        <v>159.78161370143422</v>
      </c>
      <c r="BS155" s="13">
        <f t="shared" si="138"/>
        <v>8414.1288406412787</v>
      </c>
      <c r="BT155">
        <f t="shared" si="156"/>
        <v>214.77591984941643</v>
      </c>
      <c r="BU155" s="13">
        <f t="shared" si="139"/>
        <v>836.26927694937092</v>
      </c>
      <c r="BV155" s="13">
        <f t="shared" si="157"/>
        <v>163.3322866646929</v>
      </c>
      <c r="BW155" s="13">
        <f t="shared" si="140"/>
        <v>20379.984173517129</v>
      </c>
      <c r="BX155">
        <f t="shared" si="158"/>
        <v>296.53479760271335</v>
      </c>
      <c r="BY155" s="13">
        <f t="shared" si="141"/>
        <v>836.26927694937092</v>
      </c>
    </row>
    <row r="156" spans="29:77" x14ac:dyDescent="0.2">
      <c r="AC156">
        <v>154</v>
      </c>
      <c r="AD156" s="37">
        <f t="shared" si="112"/>
        <v>517.28773978707602</v>
      </c>
      <c r="AE156" s="13">
        <f t="shared" si="113"/>
        <v>14023.548067735466</v>
      </c>
      <c r="AF156">
        <f t="shared" si="159"/>
        <v>608.34974022691677</v>
      </c>
      <c r="AG156" s="13">
        <f t="shared" si="114"/>
        <v>1616.3024281585481</v>
      </c>
      <c r="AH156" s="13">
        <f t="shared" si="142"/>
        <v>519.87262970432835</v>
      </c>
      <c r="AI156" s="13">
        <f t="shared" si="115"/>
        <v>20379.984173517129</v>
      </c>
      <c r="AJ156">
        <f t="shared" si="143"/>
        <v>652.21018927262139</v>
      </c>
      <c r="AK156" s="13">
        <f t="shared" si="116"/>
        <v>1616.3024281585481</v>
      </c>
      <c r="AL156" s="37">
        <f t="shared" si="117"/>
        <v>1162.5450724080165</v>
      </c>
      <c r="AM156" s="13">
        <f t="shared" si="118"/>
        <v>16828.257681282557</v>
      </c>
      <c r="AN156">
        <f t="shared" si="144"/>
        <v>1271.8194729358254</v>
      </c>
      <c r="AO156" s="13">
        <f t="shared" si="119"/>
        <v>3457.7835760522935</v>
      </c>
      <c r="AP156" s="13">
        <f t="shared" si="145"/>
        <v>1164.6470708022655</v>
      </c>
      <c r="AQ156" s="13">
        <f t="shared" si="120"/>
        <v>20379.984173517129</v>
      </c>
      <c r="AR156" s="13">
        <f t="shared" si="146"/>
        <v>1296.9846303705585</v>
      </c>
      <c r="AS156" s="38">
        <f t="shared" si="121"/>
        <v>3457.7835760522935</v>
      </c>
      <c r="AT156" s="37">
        <f t="shared" si="122"/>
        <v>108.84359342095777</v>
      </c>
      <c r="AU156" s="13">
        <f t="shared" si="123"/>
        <v>5609.4192270941858</v>
      </c>
      <c r="AV156">
        <f t="shared" si="147"/>
        <v>145.26839359689404</v>
      </c>
      <c r="AW156" s="13">
        <f t="shared" si="124"/>
        <v>532.10518174559218</v>
      </c>
      <c r="AX156" s="13">
        <f t="shared" si="148"/>
        <v>112.87715790721964</v>
      </c>
      <c r="AY156" s="13">
        <f t="shared" si="125"/>
        <v>20379.984173517129</v>
      </c>
      <c r="AZ156">
        <f t="shared" si="149"/>
        <v>245.21471747551269</v>
      </c>
      <c r="BA156" s="13">
        <f t="shared" si="126"/>
        <v>532.10518174559218</v>
      </c>
      <c r="BB156" s="37">
        <f t="shared" si="127"/>
        <v>124.21689020500847</v>
      </c>
      <c r="BC156" s="13">
        <f t="shared" si="128"/>
        <v>8414.1288406412787</v>
      </c>
      <c r="BD156">
        <f t="shared" si="150"/>
        <v>178.85409046891289</v>
      </c>
      <c r="BE156" s="13">
        <f t="shared" si="129"/>
        <v>533.91624408933046</v>
      </c>
      <c r="BF156" s="13">
        <f t="shared" si="151"/>
        <v>127.76756316826715</v>
      </c>
      <c r="BG156" s="13">
        <f t="shared" si="130"/>
        <v>20379.984173517129</v>
      </c>
      <c r="BH156">
        <f t="shared" si="152"/>
        <v>260.10512273656019</v>
      </c>
      <c r="BI156" s="13">
        <f t="shared" si="131"/>
        <v>533.91624408933046</v>
      </c>
      <c r="BJ156" s="37">
        <f t="shared" si="132"/>
        <v>7.0828933962664289</v>
      </c>
      <c r="BK156" s="13">
        <f t="shared" si="133"/>
        <v>8414.1288406412787</v>
      </c>
      <c r="BL156">
        <f t="shared" si="153"/>
        <v>61.720093660170832</v>
      </c>
      <c r="BM156" s="13">
        <f t="shared" si="134"/>
        <v>10.271511508174452</v>
      </c>
      <c r="BN156" s="13">
        <f t="shared" si="154"/>
        <v>10.633566359525108</v>
      </c>
      <c r="BO156" s="13">
        <f t="shared" si="135"/>
        <v>20379.984173517129</v>
      </c>
      <c r="BP156">
        <f t="shared" si="155"/>
        <v>142.97112592781815</v>
      </c>
      <c r="BQ156" s="13">
        <f t="shared" si="136"/>
        <v>10.271511508174452</v>
      </c>
      <c r="BR156" s="37">
        <f t="shared" si="137"/>
        <v>159.78161370143422</v>
      </c>
      <c r="BS156" s="13">
        <f t="shared" si="138"/>
        <v>8414.1288406412787</v>
      </c>
      <c r="BT156">
        <f t="shared" si="156"/>
        <v>214.41881396533864</v>
      </c>
      <c r="BU156" s="13">
        <f t="shared" si="139"/>
        <v>836.26927694937092</v>
      </c>
      <c r="BV156" s="13">
        <f t="shared" si="157"/>
        <v>163.3322866646929</v>
      </c>
      <c r="BW156" s="13">
        <f t="shared" si="140"/>
        <v>20379.984173517129</v>
      </c>
      <c r="BX156">
        <f t="shared" si="158"/>
        <v>295.66984623298595</v>
      </c>
      <c r="BY156" s="13">
        <f t="shared" si="141"/>
        <v>836.26927694937092</v>
      </c>
    </row>
    <row r="157" spans="29:77" x14ac:dyDescent="0.2">
      <c r="AC157">
        <v>155</v>
      </c>
      <c r="AD157" s="37">
        <f t="shared" si="112"/>
        <v>517.28773978707602</v>
      </c>
      <c r="AE157" s="13">
        <f t="shared" si="113"/>
        <v>14023.548067735466</v>
      </c>
      <c r="AF157">
        <f t="shared" si="159"/>
        <v>607.76224344988543</v>
      </c>
      <c r="AG157" s="13">
        <f t="shared" si="114"/>
        <v>1616.3024281585481</v>
      </c>
      <c r="AH157" s="13">
        <f t="shared" si="142"/>
        <v>519.87262970432835</v>
      </c>
      <c r="AI157" s="13">
        <f t="shared" si="115"/>
        <v>20379.984173517129</v>
      </c>
      <c r="AJ157">
        <f t="shared" si="143"/>
        <v>651.35639856572914</v>
      </c>
      <c r="AK157" s="13">
        <f t="shared" si="116"/>
        <v>1616.3024281585481</v>
      </c>
      <c r="AL157" s="37">
        <f t="shared" si="117"/>
        <v>1162.5450724080165</v>
      </c>
      <c r="AM157" s="13">
        <f t="shared" si="118"/>
        <v>16828.257681282557</v>
      </c>
      <c r="AN157">
        <f t="shared" si="144"/>
        <v>1271.1144768033878</v>
      </c>
      <c r="AO157" s="13">
        <f t="shared" si="119"/>
        <v>3457.7835760522935</v>
      </c>
      <c r="AP157" s="13">
        <f t="shared" si="145"/>
        <v>1164.6470708022655</v>
      </c>
      <c r="AQ157" s="13">
        <f t="shared" si="120"/>
        <v>20379.984173517129</v>
      </c>
      <c r="AR157" s="13">
        <f t="shared" si="146"/>
        <v>1296.1308396636664</v>
      </c>
      <c r="AS157" s="38">
        <f t="shared" si="121"/>
        <v>3457.7835760522935</v>
      </c>
      <c r="AT157" s="37">
        <f t="shared" si="122"/>
        <v>108.84359342095777</v>
      </c>
      <c r="AU157" s="13">
        <f t="shared" si="123"/>
        <v>5609.4192270941858</v>
      </c>
      <c r="AV157">
        <f t="shared" si="147"/>
        <v>145.03339488608157</v>
      </c>
      <c r="AW157" s="13">
        <f t="shared" si="124"/>
        <v>532.10518174559218</v>
      </c>
      <c r="AX157" s="13">
        <f t="shared" si="148"/>
        <v>112.87715790721964</v>
      </c>
      <c r="AY157" s="13">
        <f t="shared" si="125"/>
        <v>20379.984173517129</v>
      </c>
      <c r="AZ157">
        <f t="shared" si="149"/>
        <v>244.36092676862046</v>
      </c>
      <c r="BA157" s="13">
        <f t="shared" si="126"/>
        <v>532.10518174559218</v>
      </c>
      <c r="BB157" s="37">
        <f t="shared" si="127"/>
        <v>124.21689020500847</v>
      </c>
      <c r="BC157" s="13">
        <f t="shared" si="128"/>
        <v>8414.1288406412787</v>
      </c>
      <c r="BD157">
        <f t="shared" si="150"/>
        <v>178.50159240269414</v>
      </c>
      <c r="BE157" s="13">
        <f t="shared" si="129"/>
        <v>533.91624408933046</v>
      </c>
      <c r="BF157" s="13">
        <f t="shared" si="151"/>
        <v>127.76756316826715</v>
      </c>
      <c r="BG157" s="13">
        <f t="shared" si="130"/>
        <v>20379.984173517129</v>
      </c>
      <c r="BH157">
        <f t="shared" si="152"/>
        <v>259.25133202966799</v>
      </c>
      <c r="BI157" s="13">
        <f t="shared" si="131"/>
        <v>533.91624408933046</v>
      </c>
      <c r="BJ157" s="37">
        <f t="shared" si="132"/>
        <v>7.0828933962664289</v>
      </c>
      <c r="BK157" s="13">
        <f t="shared" si="133"/>
        <v>8414.1288406412787</v>
      </c>
      <c r="BL157">
        <f t="shared" si="153"/>
        <v>61.367595593952096</v>
      </c>
      <c r="BM157" s="13">
        <f t="shared" si="134"/>
        <v>10.271511508174452</v>
      </c>
      <c r="BN157" s="13">
        <f t="shared" si="154"/>
        <v>10.633566359525108</v>
      </c>
      <c r="BO157" s="13">
        <f t="shared" si="135"/>
        <v>20379.984173517129</v>
      </c>
      <c r="BP157">
        <f t="shared" si="155"/>
        <v>142.11733522092592</v>
      </c>
      <c r="BQ157" s="13">
        <f t="shared" si="136"/>
        <v>10.271511508174452</v>
      </c>
      <c r="BR157" s="37">
        <f t="shared" si="137"/>
        <v>159.78161370143422</v>
      </c>
      <c r="BS157" s="13">
        <f t="shared" si="138"/>
        <v>8414.1288406412787</v>
      </c>
      <c r="BT157">
        <f t="shared" si="156"/>
        <v>214.0663158991199</v>
      </c>
      <c r="BU157" s="13">
        <f t="shared" si="139"/>
        <v>836.26927694937092</v>
      </c>
      <c r="BV157" s="13">
        <f t="shared" si="157"/>
        <v>163.3322866646929</v>
      </c>
      <c r="BW157" s="13">
        <f t="shared" si="140"/>
        <v>20379.984173517129</v>
      </c>
      <c r="BX157">
        <f t="shared" si="158"/>
        <v>294.81605552609369</v>
      </c>
      <c r="BY157" s="13">
        <f t="shared" si="141"/>
        <v>836.26927694937092</v>
      </c>
    </row>
    <row r="158" spans="29:77" x14ac:dyDescent="0.2">
      <c r="AC158">
        <v>156</v>
      </c>
      <c r="AD158" s="37">
        <f t="shared" si="112"/>
        <v>517.28773978707602</v>
      </c>
      <c r="AE158" s="13">
        <f t="shared" si="113"/>
        <v>14023.548067735466</v>
      </c>
      <c r="AF158">
        <f t="shared" si="159"/>
        <v>607.18227868281622</v>
      </c>
      <c r="AG158" s="13">
        <f t="shared" si="114"/>
        <v>1616.3024281585481</v>
      </c>
      <c r="AH158" s="13">
        <f t="shared" si="142"/>
        <v>519.87262970432835</v>
      </c>
      <c r="AI158" s="13">
        <f t="shared" si="115"/>
        <v>20379.984173517129</v>
      </c>
      <c r="AJ158">
        <f t="shared" si="143"/>
        <v>650.51355389354069</v>
      </c>
      <c r="AK158" s="13">
        <f t="shared" si="116"/>
        <v>1616.3024281585481</v>
      </c>
      <c r="AL158" s="37">
        <f t="shared" si="117"/>
        <v>1162.5450724080165</v>
      </c>
      <c r="AM158" s="13">
        <f t="shared" si="118"/>
        <v>16828.257681282557</v>
      </c>
      <c r="AN158">
        <f t="shared" si="144"/>
        <v>1270.4185190829046</v>
      </c>
      <c r="AO158" s="13">
        <f t="shared" si="119"/>
        <v>3457.7835760522935</v>
      </c>
      <c r="AP158" s="13">
        <f t="shared" si="145"/>
        <v>1164.6470708022655</v>
      </c>
      <c r="AQ158" s="13">
        <f t="shared" si="120"/>
        <v>20379.984173517129</v>
      </c>
      <c r="AR158" s="13">
        <f t="shared" si="146"/>
        <v>1295.2879949914779</v>
      </c>
      <c r="AS158" s="38">
        <f t="shared" si="121"/>
        <v>3457.7835760522935</v>
      </c>
      <c r="AT158" s="37">
        <f t="shared" si="122"/>
        <v>108.84359342095777</v>
      </c>
      <c r="AU158" s="13">
        <f t="shared" si="123"/>
        <v>5609.4192270941858</v>
      </c>
      <c r="AV158">
        <f t="shared" si="147"/>
        <v>144.80140897925384</v>
      </c>
      <c r="AW158" s="13">
        <f t="shared" si="124"/>
        <v>532.10518174559218</v>
      </c>
      <c r="AX158" s="13">
        <f t="shared" si="148"/>
        <v>112.87715790721964</v>
      </c>
      <c r="AY158" s="13">
        <f t="shared" si="125"/>
        <v>20379.984173517129</v>
      </c>
      <c r="AZ158">
        <f t="shared" si="149"/>
        <v>243.51808209643201</v>
      </c>
      <c r="BA158" s="13">
        <f t="shared" si="126"/>
        <v>532.10518174559218</v>
      </c>
      <c r="BB158" s="37">
        <f t="shared" si="127"/>
        <v>124.21689020500847</v>
      </c>
      <c r="BC158" s="13">
        <f t="shared" si="128"/>
        <v>8414.1288406412787</v>
      </c>
      <c r="BD158">
        <f t="shared" si="150"/>
        <v>178.15361354245255</v>
      </c>
      <c r="BE158" s="13">
        <f t="shared" si="129"/>
        <v>533.91624408933046</v>
      </c>
      <c r="BF158" s="13">
        <f t="shared" si="151"/>
        <v>127.76756316826715</v>
      </c>
      <c r="BG158" s="13">
        <f t="shared" si="130"/>
        <v>20379.984173517129</v>
      </c>
      <c r="BH158">
        <f t="shared" si="152"/>
        <v>258.40848735747954</v>
      </c>
      <c r="BI158" s="13">
        <f t="shared" si="131"/>
        <v>533.91624408933046</v>
      </c>
      <c r="BJ158" s="37">
        <f t="shared" si="132"/>
        <v>7.0828933962664289</v>
      </c>
      <c r="BK158" s="13">
        <f t="shared" si="133"/>
        <v>8414.1288406412787</v>
      </c>
      <c r="BL158">
        <f t="shared" si="153"/>
        <v>61.019616733710521</v>
      </c>
      <c r="BM158" s="13">
        <f t="shared" si="134"/>
        <v>10.271511508174452</v>
      </c>
      <c r="BN158" s="13">
        <f t="shared" si="154"/>
        <v>10.633566359525108</v>
      </c>
      <c r="BO158" s="13">
        <f t="shared" si="135"/>
        <v>20379.984173517129</v>
      </c>
      <c r="BP158">
        <f t="shared" si="155"/>
        <v>141.27449054873748</v>
      </c>
      <c r="BQ158" s="13">
        <f t="shared" si="136"/>
        <v>10.271511508174452</v>
      </c>
      <c r="BR158" s="37">
        <f t="shared" si="137"/>
        <v>159.78161370143422</v>
      </c>
      <c r="BS158" s="13">
        <f t="shared" si="138"/>
        <v>8414.1288406412787</v>
      </c>
      <c r="BT158">
        <f t="shared" si="156"/>
        <v>213.7183370388783</v>
      </c>
      <c r="BU158" s="13">
        <f t="shared" si="139"/>
        <v>836.26927694937092</v>
      </c>
      <c r="BV158" s="13">
        <f t="shared" si="157"/>
        <v>163.3322866646929</v>
      </c>
      <c r="BW158" s="13">
        <f t="shared" si="140"/>
        <v>20379.984173517129</v>
      </c>
      <c r="BX158">
        <f t="shared" si="158"/>
        <v>293.97321085390524</v>
      </c>
      <c r="BY158" s="13">
        <f t="shared" si="141"/>
        <v>836.26927694937092</v>
      </c>
    </row>
    <row r="159" spans="29:77" x14ac:dyDescent="0.2">
      <c r="AC159">
        <v>157</v>
      </c>
      <c r="AD159" s="37">
        <f t="shared" si="112"/>
        <v>517.28773978707602</v>
      </c>
      <c r="AE159" s="13">
        <f t="shared" si="113"/>
        <v>14023.548067735466</v>
      </c>
      <c r="AF159">
        <f t="shared" si="159"/>
        <v>606.60970200195163</v>
      </c>
      <c r="AG159" s="13">
        <f t="shared" si="114"/>
        <v>1616.3024281585481</v>
      </c>
      <c r="AH159" s="13">
        <f t="shared" si="142"/>
        <v>519.87262970432835</v>
      </c>
      <c r="AI159" s="13">
        <f t="shared" si="115"/>
        <v>20379.984173517129</v>
      </c>
      <c r="AJ159">
        <f t="shared" si="143"/>
        <v>649.68144609615717</v>
      </c>
      <c r="AK159" s="13">
        <f t="shared" si="116"/>
        <v>1616.3024281585481</v>
      </c>
      <c r="AL159" s="37">
        <f t="shared" si="117"/>
        <v>1162.5450724080165</v>
      </c>
      <c r="AM159" s="13">
        <f t="shared" si="118"/>
        <v>16828.257681282557</v>
      </c>
      <c r="AN159">
        <f t="shared" si="144"/>
        <v>1269.7314270658671</v>
      </c>
      <c r="AO159" s="13">
        <f t="shared" si="119"/>
        <v>3457.7835760522935</v>
      </c>
      <c r="AP159" s="13">
        <f t="shared" si="145"/>
        <v>1164.6470708022655</v>
      </c>
      <c r="AQ159" s="13">
        <f t="shared" si="120"/>
        <v>20379.984173517129</v>
      </c>
      <c r="AR159" s="13">
        <f t="shared" si="146"/>
        <v>1294.4558871940944</v>
      </c>
      <c r="AS159" s="38">
        <f t="shared" si="121"/>
        <v>3457.7835760522935</v>
      </c>
      <c r="AT159" s="37">
        <f t="shared" si="122"/>
        <v>108.84359342095777</v>
      </c>
      <c r="AU159" s="13">
        <f t="shared" si="123"/>
        <v>5609.4192270941858</v>
      </c>
      <c r="AV159">
        <f t="shared" si="147"/>
        <v>144.57237830690801</v>
      </c>
      <c r="AW159" s="13">
        <f t="shared" si="124"/>
        <v>532.10518174559218</v>
      </c>
      <c r="AX159" s="13">
        <f t="shared" si="148"/>
        <v>112.87715790721964</v>
      </c>
      <c r="AY159" s="13">
        <f t="shared" si="125"/>
        <v>20379.984173517129</v>
      </c>
      <c r="AZ159">
        <f t="shared" si="149"/>
        <v>242.6859742990485</v>
      </c>
      <c r="BA159" s="13">
        <f t="shared" si="126"/>
        <v>532.10518174559218</v>
      </c>
      <c r="BB159" s="37">
        <f t="shared" si="127"/>
        <v>124.21689020500847</v>
      </c>
      <c r="BC159" s="13">
        <f t="shared" si="128"/>
        <v>8414.1288406412787</v>
      </c>
      <c r="BD159">
        <f t="shared" si="150"/>
        <v>177.81006753393382</v>
      </c>
      <c r="BE159" s="13">
        <f t="shared" si="129"/>
        <v>533.91624408933046</v>
      </c>
      <c r="BF159" s="13">
        <f t="shared" si="151"/>
        <v>127.76756316826715</v>
      </c>
      <c r="BG159" s="13">
        <f t="shared" si="130"/>
        <v>20379.984173517129</v>
      </c>
      <c r="BH159">
        <f t="shared" si="152"/>
        <v>257.57637956009603</v>
      </c>
      <c r="BI159" s="13">
        <f t="shared" si="131"/>
        <v>533.91624408933046</v>
      </c>
      <c r="BJ159" s="37">
        <f t="shared" si="132"/>
        <v>7.0828933962664289</v>
      </c>
      <c r="BK159" s="13">
        <f t="shared" si="133"/>
        <v>8414.1288406412787</v>
      </c>
      <c r="BL159">
        <f t="shared" si="153"/>
        <v>60.676070725191771</v>
      </c>
      <c r="BM159" s="13">
        <f t="shared" si="134"/>
        <v>10.271511508174452</v>
      </c>
      <c r="BN159" s="13">
        <f t="shared" si="154"/>
        <v>10.633566359525108</v>
      </c>
      <c r="BO159" s="13">
        <f t="shared" si="135"/>
        <v>20379.984173517129</v>
      </c>
      <c r="BP159">
        <f t="shared" si="155"/>
        <v>140.44238275135396</v>
      </c>
      <c r="BQ159" s="13">
        <f t="shared" si="136"/>
        <v>10.271511508174452</v>
      </c>
      <c r="BR159" s="37">
        <f t="shared" si="137"/>
        <v>159.78161370143422</v>
      </c>
      <c r="BS159" s="13">
        <f t="shared" si="138"/>
        <v>8414.1288406412787</v>
      </c>
      <c r="BT159">
        <f t="shared" si="156"/>
        <v>213.37479103035957</v>
      </c>
      <c r="BU159" s="13">
        <f t="shared" si="139"/>
        <v>836.26927694937092</v>
      </c>
      <c r="BV159" s="13">
        <f t="shared" si="157"/>
        <v>163.3322866646929</v>
      </c>
      <c r="BW159" s="13">
        <f t="shared" si="140"/>
        <v>20379.984173517129</v>
      </c>
      <c r="BX159">
        <f t="shared" si="158"/>
        <v>293.14110305652173</v>
      </c>
      <c r="BY159" s="13">
        <f t="shared" si="141"/>
        <v>836.26927694937092</v>
      </c>
    </row>
    <row r="160" spans="29:77" x14ac:dyDescent="0.2">
      <c r="AC160">
        <v>158</v>
      </c>
      <c r="AD160" s="37">
        <f t="shared" si="112"/>
        <v>517.28773978707602</v>
      </c>
      <c r="AE160" s="13">
        <f t="shared" si="113"/>
        <v>14023.548067735466</v>
      </c>
      <c r="AF160">
        <f t="shared" si="159"/>
        <v>606.04437312717391</v>
      </c>
      <c r="AG160" s="13">
        <f t="shared" si="114"/>
        <v>1616.3024281585481</v>
      </c>
      <c r="AH160" s="13">
        <f t="shared" si="142"/>
        <v>519.87262970432835</v>
      </c>
      <c r="AI160" s="13">
        <f t="shared" si="115"/>
        <v>20379.984173517129</v>
      </c>
      <c r="AJ160">
        <f t="shared" si="143"/>
        <v>648.85987130886713</v>
      </c>
      <c r="AK160" s="13">
        <f t="shared" si="116"/>
        <v>1616.3024281585481</v>
      </c>
      <c r="AL160" s="37">
        <f t="shared" si="117"/>
        <v>1162.5450724080165</v>
      </c>
      <c r="AM160" s="13">
        <f t="shared" si="118"/>
        <v>16828.257681282557</v>
      </c>
      <c r="AN160">
        <f t="shared" si="144"/>
        <v>1269.0530324161339</v>
      </c>
      <c r="AO160" s="13">
        <f t="shared" si="119"/>
        <v>3457.7835760522935</v>
      </c>
      <c r="AP160" s="13">
        <f t="shared" si="145"/>
        <v>1164.6470708022655</v>
      </c>
      <c r="AQ160" s="13">
        <f t="shared" si="120"/>
        <v>20379.984173517129</v>
      </c>
      <c r="AR160" s="13">
        <f t="shared" si="146"/>
        <v>1293.6343124068044</v>
      </c>
      <c r="AS160" s="38">
        <f t="shared" si="121"/>
        <v>3457.7835760522935</v>
      </c>
      <c r="AT160" s="37">
        <f t="shared" si="122"/>
        <v>108.84359342095777</v>
      </c>
      <c r="AU160" s="13">
        <f t="shared" si="123"/>
        <v>5609.4192270941858</v>
      </c>
      <c r="AV160">
        <f t="shared" si="147"/>
        <v>144.34624675699692</v>
      </c>
      <c r="AW160" s="13">
        <f t="shared" si="124"/>
        <v>532.10518174559218</v>
      </c>
      <c r="AX160" s="13">
        <f t="shared" si="148"/>
        <v>112.87715790721964</v>
      </c>
      <c r="AY160" s="13">
        <f t="shared" si="125"/>
        <v>20379.984173517129</v>
      </c>
      <c r="AZ160">
        <f t="shared" si="149"/>
        <v>241.86439951175842</v>
      </c>
      <c r="BA160" s="13">
        <f t="shared" si="126"/>
        <v>532.10518174559218</v>
      </c>
      <c r="BB160" s="37">
        <f t="shared" si="127"/>
        <v>124.21689020500847</v>
      </c>
      <c r="BC160" s="13">
        <f t="shared" si="128"/>
        <v>8414.1288406412787</v>
      </c>
      <c r="BD160">
        <f t="shared" si="150"/>
        <v>177.47087020906719</v>
      </c>
      <c r="BE160" s="13">
        <f t="shared" si="129"/>
        <v>533.91624408933046</v>
      </c>
      <c r="BF160" s="13">
        <f t="shared" si="151"/>
        <v>127.76756316826715</v>
      </c>
      <c r="BG160" s="13">
        <f t="shared" si="130"/>
        <v>20379.984173517129</v>
      </c>
      <c r="BH160">
        <f t="shared" si="152"/>
        <v>256.75480477280593</v>
      </c>
      <c r="BI160" s="13">
        <f t="shared" si="131"/>
        <v>533.91624408933046</v>
      </c>
      <c r="BJ160" s="37">
        <f t="shared" si="132"/>
        <v>7.0828933962664289</v>
      </c>
      <c r="BK160" s="13">
        <f t="shared" si="133"/>
        <v>8414.1288406412787</v>
      </c>
      <c r="BL160">
        <f t="shared" si="153"/>
        <v>60.336873400325153</v>
      </c>
      <c r="BM160" s="13">
        <f t="shared" si="134"/>
        <v>10.271511508174452</v>
      </c>
      <c r="BN160" s="13">
        <f t="shared" si="154"/>
        <v>10.633566359525108</v>
      </c>
      <c r="BO160" s="13">
        <f t="shared" si="135"/>
        <v>20379.984173517129</v>
      </c>
      <c r="BP160">
        <f t="shared" si="155"/>
        <v>139.62080796406389</v>
      </c>
      <c r="BQ160" s="13">
        <f t="shared" si="136"/>
        <v>10.271511508174452</v>
      </c>
      <c r="BR160" s="37">
        <f t="shared" si="137"/>
        <v>159.78161370143422</v>
      </c>
      <c r="BS160" s="13">
        <f t="shared" si="138"/>
        <v>8414.1288406412787</v>
      </c>
      <c r="BT160">
        <f t="shared" si="156"/>
        <v>213.03559370549294</v>
      </c>
      <c r="BU160" s="13">
        <f t="shared" si="139"/>
        <v>836.26927694937092</v>
      </c>
      <c r="BV160" s="13">
        <f t="shared" si="157"/>
        <v>163.3322866646929</v>
      </c>
      <c r="BW160" s="13">
        <f t="shared" si="140"/>
        <v>20379.984173517129</v>
      </c>
      <c r="BX160">
        <f t="shared" si="158"/>
        <v>292.31952826923168</v>
      </c>
      <c r="BY160" s="13">
        <f t="shared" si="141"/>
        <v>836.26927694937092</v>
      </c>
    </row>
    <row r="161" spans="29:77" x14ac:dyDescent="0.2">
      <c r="AC161">
        <v>159</v>
      </c>
      <c r="AD161" s="37">
        <f t="shared" si="112"/>
        <v>517.28773978707602</v>
      </c>
      <c r="AE161" s="13">
        <f t="shared" si="113"/>
        <v>14023.548067735466</v>
      </c>
      <c r="AF161">
        <f t="shared" si="159"/>
        <v>605.48615530742484</v>
      </c>
      <c r="AG161" s="13">
        <f t="shared" si="114"/>
        <v>1616.3024281585481</v>
      </c>
      <c r="AH161" s="13">
        <f t="shared" si="142"/>
        <v>519.87262970432835</v>
      </c>
      <c r="AI161" s="13">
        <f t="shared" si="115"/>
        <v>20379.984173517129</v>
      </c>
      <c r="AJ161">
        <f t="shared" si="143"/>
        <v>648.04863079563108</v>
      </c>
      <c r="AK161" s="13">
        <f t="shared" si="116"/>
        <v>1616.3024281585481</v>
      </c>
      <c r="AL161" s="37">
        <f t="shared" si="117"/>
        <v>1162.5450724080165</v>
      </c>
      <c r="AM161" s="13">
        <f t="shared" si="118"/>
        <v>16828.257681282557</v>
      </c>
      <c r="AN161">
        <f t="shared" si="144"/>
        <v>1268.383171032435</v>
      </c>
      <c r="AO161" s="13">
        <f t="shared" si="119"/>
        <v>3457.7835760522935</v>
      </c>
      <c r="AP161" s="13">
        <f t="shared" si="145"/>
        <v>1164.6470708022655</v>
      </c>
      <c r="AQ161" s="13">
        <f t="shared" si="120"/>
        <v>20379.984173517129</v>
      </c>
      <c r="AR161" s="13">
        <f t="shared" si="146"/>
        <v>1292.8230718935681</v>
      </c>
      <c r="AS161" s="38">
        <f t="shared" si="121"/>
        <v>3457.7835760522935</v>
      </c>
      <c r="AT161" s="37">
        <f t="shared" si="122"/>
        <v>108.84359342095777</v>
      </c>
      <c r="AU161" s="13">
        <f t="shared" si="123"/>
        <v>5609.4192270941858</v>
      </c>
      <c r="AV161">
        <f t="shared" si="147"/>
        <v>144.12295962909729</v>
      </c>
      <c r="AW161" s="13">
        <f t="shared" si="124"/>
        <v>532.10518174559218</v>
      </c>
      <c r="AX161" s="13">
        <f t="shared" si="148"/>
        <v>112.87715790721964</v>
      </c>
      <c r="AY161" s="13">
        <f t="shared" si="125"/>
        <v>20379.984173517129</v>
      </c>
      <c r="AZ161">
        <f t="shared" si="149"/>
        <v>241.05315899852235</v>
      </c>
      <c r="BA161" s="13">
        <f t="shared" si="126"/>
        <v>532.10518174559218</v>
      </c>
      <c r="BB161" s="37">
        <f t="shared" si="127"/>
        <v>124.21689020500847</v>
      </c>
      <c r="BC161" s="13">
        <f t="shared" si="128"/>
        <v>8414.1288406412787</v>
      </c>
      <c r="BD161">
        <f t="shared" si="150"/>
        <v>177.13593951721776</v>
      </c>
      <c r="BE161" s="13">
        <f t="shared" si="129"/>
        <v>533.91624408933046</v>
      </c>
      <c r="BF161" s="13">
        <f t="shared" si="151"/>
        <v>127.76756316826715</v>
      </c>
      <c r="BG161" s="13">
        <f t="shared" si="130"/>
        <v>20379.984173517129</v>
      </c>
      <c r="BH161">
        <f t="shared" si="152"/>
        <v>255.94356425956985</v>
      </c>
      <c r="BI161" s="13">
        <f t="shared" si="131"/>
        <v>533.91624408933046</v>
      </c>
      <c r="BJ161" s="37">
        <f t="shared" si="132"/>
        <v>7.0828933962664289</v>
      </c>
      <c r="BK161" s="13">
        <f t="shared" si="133"/>
        <v>8414.1288406412787</v>
      </c>
      <c r="BL161">
        <f t="shared" si="153"/>
        <v>60.001942708475731</v>
      </c>
      <c r="BM161" s="13">
        <f t="shared" si="134"/>
        <v>10.271511508174452</v>
      </c>
      <c r="BN161" s="13">
        <f t="shared" si="154"/>
        <v>10.633566359525108</v>
      </c>
      <c r="BO161" s="13">
        <f t="shared" si="135"/>
        <v>20379.984173517129</v>
      </c>
      <c r="BP161">
        <f t="shared" si="155"/>
        <v>138.80956745082781</v>
      </c>
      <c r="BQ161" s="13">
        <f t="shared" si="136"/>
        <v>10.271511508174452</v>
      </c>
      <c r="BR161" s="37">
        <f t="shared" si="137"/>
        <v>159.78161370143422</v>
      </c>
      <c r="BS161" s="13">
        <f t="shared" si="138"/>
        <v>8414.1288406412787</v>
      </c>
      <c r="BT161">
        <f t="shared" si="156"/>
        <v>212.70066301364352</v>
      </c>
      <c r="BU161" s="13">
        <f t="shared" si="139"/>
        <v>836.26927694937092</v>
      </c>
      <c r="BV161" s="13">
        <f t="shared" si="157"/>
        <v>163.3322866646929</v>
      </c>
      <c r="BW161" s="13">
        <f t="shared" si="140"/>
        <v>20379.984173517129</v>
      </c>
      <c r="BX161">
        <f t="shared" si="158"/>
        <v>291.50828775599564</v>
      </c>
      <c r="BY161" s="13">
        <f t="shared" si="141"/>
        <v>836.26927694937092</v>
      </c>
    </row>
    <row r="162" spans="29:77" x14ac:dyDescent="0.2">
      <c r="AC162">
        <v>160</v>
      </c>
      <c r="AD162" s="37">
        <f t="shared" si="112"/>
        <v>517.28773978707602</v>
      </c>
      <c r="AE162" s="13">
        <f t="shared" si="113"/>
        <v>14023.548067735466</v>
      </c>
      <c r="AF162">
        <f t="shared" si="159"/>
        <v>604.93491521042267</v>
      </c>
      <c r="AG162" s="13">
        <f t="shared" si="114"/>
        <v>1616.3024281585481</v>
      </c>
      <c r="AH162" s="13">
        <f t="shared" si="142"/>
        <v>519.87262970432835</v>
      </c>
      <c r="AI162" s="13">
        <f t="shared" si="115"/>
        <v>20379.984173517129</v>
      </c>
      <c r="AJ162">
        <f t="shared" si="143"/>
        <v>647.24753078881042</v>
      </c>
      <c r="AK162" s="13">
        <f t="shared" si="116"/>
        <v>1616.3024281585481</v>
      </c>
      <c r="AL162" s="37">
        <f t="shared" si="117"/>
        <v>1162.5450724080165</v>
      </c>
      <c r="AM162" s="13">
        <f t="shared" si="118"/>
        <v>16828.257681282557</v>
      </c>
      <c r="AN162">
        <f t="shared" si="144"/>
        <v>1267.7216829160325</v>
      </c>
      <c r="AO162" s="13">
        <f t="shared" si="119"/>
        <v>3457.7835760522935</v>
      </c>
      <c r="AP162" s="13">
        <f t="shared" si="145"/>
        <v>1164.6470708022655</v>
      </c>
      <c r="AQ162" s="13">
        <f t="shared" si="120"/>
        <v>20379.984173517129</v>
      </c>
      <c r="AR162" s="13">
        <f t="shared" si="146"/>
        <v>1292.0219718867475</v>
      </c>
      <c r="AS162" s="38">
        <f t="shared" si="121"/>
        <v>3457.7835760522935</v>
      </c>
      <c r="AT162" s="37">
        <f t="shared" si="122"/>
        <v>108.84359342095777</v>
      </c>
      <c r="AU162" s="13">
        <f t="shared" si="123"/>
        <v>5609.4192270941858</v>
      </c>
      <c r="AV162">
        <f t="shared" si="147"/>
        <v>143.90246359029643</v>
      </c>
      <c r="AW162" s="13">
        <f t="shared" si="124"/>
        <v>532.10518174559218</v>
      </c>
      <c r="AX162" s="13">
        <f t="shared" si="148"/>
        <v>112.87715790721964</v>
      </c>
      <c r="AY162" s="13">
        <f t="shared" si="125"/>
        <v>20379.984173517129</v>
      </c>
      <c r="AZ162">
        <f t="shared" si="149"/>
        <v>240.25205899170169</v>
      </c>
      <c r="BA162" s="13">
        <f t="shared" si="126"/>
        <v>532.10518174559218</v>
      </c>
      <c r="BB162" s="37">
        <f t="shared" si="127"/>
        <v>124.21689020500847</v>
      </c>
      <c r="BC162" s="13">
        <f t="shared" si="128"/>
        <v>8414.1288406412787</v>
      </c>
      <c r="BD162">
        <f t="shared" si="150"/>
        <v>176.80519545901646</v>
      </c>
      <c r="BE162" s="13">
        <f t="shared" si="129"/>
        <v>533.91624408933046</v>
      </c>
      <c r="BF162" s="13">
        <f t="shared" si="151"/>
        <v>127.76756316826715</v>
      </c>
      <c r="BG162" s="13">
        <f t="shared" si="130"/>
        <v>20379.984173517129</v>
      </c>
      <c r="BH162">
        <f t="shared" si="152"/>
        <v>255.14246425274919</v>
      </c>
      <c r="BI162" s="13">
        <f t="shared" si="131"/>
        <v>533.91624408933046</v>
      </c>
      <c r="BJ162" s="37">
        <f t="shared" si="132"/>
        <v>7.0828933962664289</v>
      </c>
      <c r="BK162" s="13">
        <f t="shared" si="133"/>
        <v>8414.1288406412787</v>
      </c>
      <c r="BL162">
        <f t="shared" si="153"/>
        <v>59.67119865027442</v>
      </c>
      <c r="BM162" s="13">
        <f t="shared" si="134"/>
        <v>10.271511508174452</v>
      </c>
      <c r="BN162" s="13">
        <f t="shared" si="154"/>
        <v>10.633566359525108</v>
      </c>
      <c r="BO162" s="13">
        <f t="shared" si="135"/>
        <v>20379.984173517129</v>
      </c>
      <c r="BP162">
        <f t="shared" si="155"/>
        <v>138.00846744400715</v>
      </c>
      <c r="BQ162" s="13">
        <f t="shared" si="136"/>
        <v>10.271511508174452</v>
      </c>
      <c r="BR162" s="37">
        <f t="shared" si="137"/>
        <v>159.78161370143422</v>
      </c>
      <c r="BS162" s="13">
        <f t="shared" si="138"/>
        <v>8414.1288406412787</v>
      </c>
      <c r="BT162">
        <f t="shared" si="156"/>
        <v>212.36991895544222</v>
      </c>
      <c r="BU162" s="13">
        <f t="shared" si="139"/>
        <v>836.26927694937092</v>
      </c>
      <c r="BV162" s="13">
        <f t="shared" si="157"/>
        <v>163.3322866646929</v>
      </c>
      <c r="BW162" s="13">
        <f t="shared" si="140"/>
        <v>20379.984173517129</v>
      </c>
      <c r="BX162">
        <f t="shared" si="158"/>
        <v>290.70718774917498</v>
      </c>
      <c r="BY162" s="13">
        <f t="shared" si="141"/>
        <v>836.26927694937092</v>
      </c>
    </row>
    <row r="163" spans="29:77" x14ac:dyDescent="0.2">
      <c r="AC163">
        <v>161</v>
      </c>
      <c r="AD163" s="37">
        <f t="shared" si="112"/>
        <v>517.28773978707602</v>
      </c>
      <c r="AE163" s="13">
        <f t="shared" si="113"/>
        <v>14023.548067735466</v>
      </c>
      <c r="AF163">
        <f t="shared" si="159"/>
        <v>604.3905228164889</v>
      </c>
      <c r="AG163" s="13">
        <f t="shared" si="114"/>
        <v>1616.3024281585481</v>
      </c>
      <c r="AH163" s="13">
        <f t="shared" si="142"/>
        <v>519.87262970432835</v>
      </c>
      <c r="AI163" s="13">
        <f t="shared" si="115"/>
        <v>20379.984173517129</v>
      </c>
      <c r="AJ163">
        <f t="shared" si="143"/>
        <v>646.45638233486955</v>
      </c>
      <c r="AK163" s="13">
        <f t="shared" si="116"/>
        <v>1616.3024281585481</v>
      </c>
      <c r="AL163" s="37">
        <f t="shared" si="117"/>
        <v>1162.5450724080165</v>
      </c>
      <c r="AM163" s="13">
        <f t="shared" si="118"/>
        <v>16828.257681282557</v>
      </c>
      <c r="AN163">
        <f t="shared" si="144"/>
        <v>1267.0684120433118</v>
      </c>
      <c r="AO163" s="13">
        <f t="shared" si="119"/>
        <v>3457.7835760522935</v>
      </c>
      <c r="AP163" s="13">
        <f t="shared" si="145"/>
        <v>1164.6470708022655</v>
      </c>
      <c r="AQ163" s="13">
        <f t="shared" si="120"/>
        <v>20379.984173517129</v>
      </c>
      <c r="AR163" s="13">
        <f t="shared" si="146"/>
        <v>1291.2308234328066</v>
      </c>
      <c r="AS163" s="38">
        <f t="shared" si="121"/>
        <v>3457.7835760522935</v>
      </c>
      <c r="AT163" s="37">
        <f t="shared" si="122"/>
        <v>108.84359342095777</v>
      </c>
      <c r="AU163" s="13">
        <f t="shared" si="123"/>
        <v>5609.4192270941858</v>
      </c>
      <c r="AV163">
        <f t="shared" si="147"/>
        <v>143.68470663272291</v>
      </c>
      <c r="AW163" s="13">
        <f t="shared" si="124"/>
        <v>532.10518174559218</v>
      </c>
      <c r="AX163" s="13">
        <f t="shared" si="148"/>
        <v>112.87715790721964</v>
      </c>
      <c r="AY163" s="13">
        <f t="shared" si="125"/>
        <v>20379.984173517129</v>
      </c>
      <c r="AZ163">
        <f t="shared" si="149"/>
        <v>239.46091053776081</v>
      </c>
      <c r="BA163" s="13">
        <f t="shared" si="126"/>
        <v>532.10518174559218</v>
      </c>
      <c r="BB163" s="37">
        <f t="shared" si="127"/>
        <v>124.21689020500847</v>
      </c>
      <c r="BC163" s="13">
        <f t="shared" si="128"/>
        <v>8414.1288406412787</v>
      </c>
      <c r="BD163">
        <f t="shared" si="150"/>
        <v>176.47856002265615</v>
      </c>
      <c r="BE163" s="13">
        <f t="shared" si="129"/>
        <v>533.91624408933046</v>
      </c>
      <c r="BF163" s="13">
        <f t="shared" si="151"/>
        <v>127.76756316826715</v>
      </c>
      <c r="BG163" s="13">
        <f t="shared" si="130"/>
        <v>20379.984173517129</v>
      </c>
      <c r="BH163">
        <f t="shared" si="152"/>
        <v>254.35131579880832</v>
      </c>
      <c r="BI163" s="13">
        <f t="shared" si="131"/>
        <v>533.91624408933046</v>
      </c>
      <c r="BJ163" s="37">
        <f t="shared" si="132"/>
        <v>7.0828933962664289</v>
      </c>
      <c r="BK163" s="13">
        <f t="shared" si="133"/>
        <v>8414.1288406412787</v>
      </c>
      <c r="BL163">
        <f t="shared" si="153"/>
        <v>59.344563213914121</v>
      </c>
      <c r="BM163" s="13">
        <f t="shared" si="134"/>
        <v>10.271511508174452</v>
      </c>
      <c r="BN163" s="13">
        <f t="shared" si="154"/>
        <v>10.633566359525108</v>
      </c>
      <c r="BO163" s="13">
        <f t="shared" si="135"/>
        <v>20379.984173517129</v>
      </c>
      <c r="BP163">
        <f t="shared" si="155"/>
        <v>137.21731899006627</v>
      </c>
      <c r="BQ163" s="13">
        <f t="shared" si="136"/>
        <v>10.271511508174452</v>
      </c>
      <c r="BR163" s="37">
        <f t="shared" si="137"/>
        <v>159.78161370143422</v>
      </c>
      <c r="BS163" s="13">
        <f t="shared" si="138"/>
        <v>8414.1288406412787</v>
      </c>
      <c r="BT163">
        <f t="shared" si="156"/>
        <v>212.04328351908191</v>
      </c>
      <c r="BU163" s="13">
        <f t="shared" si="139"/>
        <v>836.26927694937092</v>
      </c>
      <c r="BV163" s="13">
        <f t="shared" si="157"/>
        <v>163.3322866646929</v>
      </c>
      <c r="BW163" s="13">
        <f t="shared" si="140"/>
        <v>20379.984173517129</v>
      </c>
      <c r="BX163">
        <f t="shared" si="158"/>
        <v>289.9160392952341</v>
      </c>
      <c r="BY163" s="13">
        <f t="shared" si="141"/>
        <v>836.26927694937092</v>
      </c>
    </row>
    <row r="164" spans="29:77" x14ac:dyDescent="0.2">
      <c r="AC164">
        <v>162</v>
      </c>
      <c r="AD164" s="37">
        <f t="shared" si="112"/>
        <v>517.28773978707602</v>
      </c>
      <c r="AE164" s="13">
        <f t="shared" si="113"/>
        <v>14023.548067735466</v>
      </c>
      <c r="AF164">
        <f t="shared" si="159"/>
        <v>603.85285131630735</v>
      </c>
      <c r="AG164" s="13">
        <f t="shared" si="114"/>
        <v>1616.3024281585481</v>
      </c>
      <c r="AH164" s="13">
        <f t="shared" si="142"/>
        <v>519.87262970432835</v>
      </c>
      <c r="AI164" s="13">
        <f t="shared" si="115"/>
        <v>20379.984173517129</v>
      </c>
      <c r="AJ164">
        <f t="shared" si="143"/>
        <v>645.67500114579207</v>
      </c>
      <c r="AK164" s="13">
        <f t="shared" si="116"/>
        <v>1616.3024281585481</v>
      </c>
      <c r="AL164" s="37">
        <f t="shared" si="117"/>
        <v>1162.5450724080165</v>
      </c>
      <c r="AM164" s="13">
        <f t="shared" si="118"/>
        <v>16828.257681282557</v>
      </c>
      <c r="AN164">
        <f t="shared" si="144"/>
        <v>1266.423206243094</v>
      </c>
      <c r="AO164" s="13">
        <f t="shared" si="119"/>
        <v>3457.7835760522935</v>
      </c>
      <c r="AP164" s="13">
        <f t="shared" si="145"/>
        <v>1164.6470708022655</v>
      </c>
      <c r="AQ164" s="13">
        <f t="shared" si="120"/>
        <v>20379.984173517129</v>
      </c>
      <c r="AR164" s="13">
        <f t="shared" si="146"/>
        <v>1290.4494422437292</v>
      </c>
      <c r="AS164" s="38">
        <f t="shared" si="121"/>
        <v>3457.7835760522935</v>
      </c>
      <c r="AT164" s="37">
        <f t="shared" si="122"/>
        <v>108.84359342095777</v>
      </c>
      <c r="AU164" s="13">
        <f t="shared" si="123"/>
        <v>5609.4192270941858</v>
      </c>
      <c r="AV164">
        <f t="shared" si="147"/>
        <v>143.46963803265027</v>
      </c>
      <c r="AW164" s="13">
        <f t="shared" si="124"/>
        <v>532.10518174559218</v>
      </c>
      <c r="AX164" s="13">
        <f t="shared" si="148"/>
        <v>112.87715790721964</v>
      </c>
      <c r="AY164" s="13">
        <f t="shared" si="125"/>
        <v>20379.984173517129</v>
      </c>
      <c r="AZ164">
        <f t="shared" si="149"/>
        <v>238.67952934868339</v>
      </c>
      <c r="BA164" s="13">
        <f t="shared" si="126"/>
        <v>532.10518174559218</v>
      </c>
      <c r="BB164" s="37">
        <f t="shared" si="127"/>
        <v>124.21689020500847</v>
      </c>
      <c r="BC164" s="13">
        <f t="shared" si="128"/>
        <v>8414.1288406412787</v>
      </c>
      <c r="BD164">
        <f t="shared" si="150"/>
        <v>176.15595712254722</v>
      </c>
      <c r="BE164" s="13">
        <f t="shared" si="129"/>
        <v>533.91624408933046</v>
      </c>
      <c r="BF164" s="13">
        <f t="shared" si="151"/>
        <v>127.76756316826715</v>
      </c>
      <c r="BG164" s="13">
        <f t="shared" si="130"/>
        <v>20379.984173517129</v>
      </c>
      <c r="BH164">
        <f t="shared" si="152"/>
        <v>253.56993460973092</v>
      </c>
      <c r="BI164" s="13">
        <f t="shared" si="131"/>
        <v>533.91624408933046</v>
      </c>
      <c r="BJ164" s="37">
        <f t="shared" si="132"/>
        <v>7.0828933962664289</v>
      </c>
      <c r="BK164" s="13">
        <f t="shared" si="133"/>
        <v>8414.1288406412787</v>
      </c>
      <c r="BL164">
        <f t="shared" si="153"/>
        <v>59.021960313805188</v>
      </c>
      <c r="BM164" s="13">
        <f t="shared" si="134"/>
        <v>10.271511508174452</v>
      </c>
      <c r="BN164" s="13">
        <f t="shared" si="154"/>
        <v>10.633566359525108</v>
      </c>
      <c r="BO164" s="13">
        <f t="shared" si="135"/>
        <v>20379.984173517129</v>
      </c>
      <c r="BP164">
        <f t="shared" si="155"/>
        <v>136.43593780098888</v>
      </c>
      <c r="BQ164" s="13">
        <f t="shared" si="136"/>
        <v>10.271511508174452</v>
      </c>
      <c r="BR164" s="37">
        <f t="shared" si="137"/>
        <v>159.78161370143422</v>
      </c>
      <c r="BS164" s="13">
        <f t="shared" si="138"/>
        <v>8414.1288406412787</v>
      </c>
      <c r="BT164">
        <f t="shared" si="156"/>
        <v>211.72068061897298</v>
      </c>
      <c r="BU164" s="13">
        <f t="shared" si="139"/>
        <v>836.26927694937092</v>
      </c>
      <c r="BV164" s="13">
        <f t="shared" si="157"/>
        <v>163.3322866646929</v>
      </c>
      <c r="BW164" s="13">
        <f t="shared" si="140"/>
        <v>20379.984173517129</v>
      </c>
      <c r="BX164">
        <f t="shared" si="158"/>
        <v>289.13465810615668</v>
      </c>
      <c r="BY164" s="13">
        <f t="shared" si="141"/>
        <v>836.26927694937092</v>
      </c>
    </row>
    <row r="165" spans="29:77" x14ac:dyDescent="0.2">
      <c r="AC165">
        <v>163</v>
      </c>
      <c r="AD165" s="37">
        <f t="shared" si="112"/>
        <v>517.28773978707602</v>
      </c>
      <c r="AE165" s="13">
        <f t="shared" si="113"/>
        <v>14023.548067735466</v>
      </c>
      <c r="AF165">
        <f t="shared" si="159"/>
        <v>603.321777012447</v>
      </c>
      <c r="AG165" s="13">
        <f t="shared" si="114"/>
        <v>1616.3024281585481</v>
      </c>
      <c r="AH165" s="13">
        <f t="shared" si="142"/>
        <v>519.87262970432835</v>
      </c>
      <c r="AI165" s="13">
        <f t="shared" si="115"/>
        <v>20379.984173517129</v>
      </c>
      <c r="AJ165">
        <f t="shared" si="143"/>
        <v>644.90320745596716</v>
      </c>
      <c r="AK165" s="13">
        <f t="shared" si="116"/>
        <v>1616.3024281585481</v>
      </c>
      <c r="AL165" s="37">
        <f t="shared" si="117"/>
        <v>1162.5450724080165</v>
      </c>
      <c r="AM165" s="13">
        <f t="shared" si="118"/>
        <v>16828.257681282557</v>
      </c>
      <c r="AN165">
        <f t="shared" si="144"/>
        <v>1265.7859170784616</v>
      </c>
      <c r="AO165" s="13">
        <f t="shared" si="119"/>
        <v>3457.7835760522935</v>
      </c>
      <c r="AP165" s="13">
        <f t="shared" si="145"/>
        <v>1164.6470708022655</v>
      </c>
      <c r="AQ165" s="13">
        <f t="shared" si="120"/>
        <v>20379.984173517129</v>
      </c>
      <c r="AR165" s="13">
        <f t="shared" si="146"/>
        <v>1289.6776485539044</v>
      </c>
      <c r="AS165" s="38">
        <f t="shared" si="121"/>
        <v>3457.7835760522935</v>
      </c>
      <c r="AT165" s="37">
        <f t="shared" si="122"/>
        <v>108.84359342095777</v>
      </c>
      <c r="AU165" s="13">
        <f t="shared" si="123"/>
        <v>5609.4192270941858</v>
      </c>
      <c r="AV165">
        <f t="shared" si="147"/>
        <v>143.25720831110615</v>
      </c>
      <c r="AW165" s="13">
        <f t="shared" si="124"/>
        <v>532.10518174559218</v>
      </c>
      <c r="AX165" s="13">
        <f t="shared" si="148"/>
        <v>112.87715790721964</v>
      </c>
      <c r="AY165" s="13">
        <f t="shared" si="125"/>
        <v>20379.984173517129</v>
      </c>
      <c r="AZ165">
        <f t="shared" si="149"/>
        <v>237.90773565885848</v>
      </c>
      <c r="BA165" s="13">
        <f t="shared" si="126"/>
        <v>532.10518174559218</v>
      </c>
      <c r="BB165" s="37">
        <f t="shared" si="127"/>
        <v>124.21689020500847</v>
      </c>
      <c r="BC165" s="13">
        <f t="shared" si="128"/>
        <v>8414.1288406412787</v>
      </c>
      <c r="BD165">
        <f t="shared" si="150"/>
        <v>175.83731254023104</v>
      </c>
      <c r="BE165" s="13">
        <f t="shared" si="129"/>
        <v>533.91624408933046</v>
      </c>
      <c r="BF165" s="13">
        <f t="shared" si="151"/>
        <v>127.76756316826715</v>
      </c>
      <c r="BG165" s="13">
        <f t="shared" si="130"/>
        <v>20379.984173517129</v>
      </c>
      <c r="BH165">
        <f t="shared" si="152"/>
        <v>252.79814091990596</v>
      </c>
      <c r="BI165" s="13">
        <f t="shared" si="131"/>
        <v>533.91624408933046</v>
      </c>
      <c r="BJ165" s="37">
        <f t="shared" si="132"/>
        <v>7.0828933962664289</v>
      </c>
      <c r="BK165" s="13">
        <f t="shared" si="133"/>
        <v>8414.1288406412787</v>
      </c>
      <c r="BL165">
        <f t="shared" si="153"/>
        <v>58.703315731488999</v>
      </c>
      <c r="BM165" s="13">
        <f t="shared" si="134"/>
        <v>10.271511508174452</v>
      </c>
      <c r="BN165" s="13">
        <f t="shared" si="154"/>
        <v>10.633566359525108</v>
      </c>
      <c r="BO165" s="13">
        <f t="shared" si="135"/>
        <v>20379.984173517129</v>
      </c>
      <c r="BP165">
        <f t="shared" si="155"/>
        <v>135.66414411116395</v>
      </c>
      <c r="BQ165" s="13">
        <f t="shared" si="136"/>
        <v>10.271511508174452</v>
      </c>
      <c r="BR165" s="37">
        <f t="shared" si="137"/>
        <v>159.78161370143422</v>
      </c>
      <c r="BS165" s="13">
        <f t="shared" si="138"/>
        <v>8414.1288406412787</v>
      </c>
      <c r="BT165">
        <f t="shared" si="156"/>
        <v>211.4020360366568</v>
      </c>
      <c r="BU165" s="13">
        <f t="shared" si="139"/>
        <v>836.26927694937092</v>
      </c>
      <c r="BV165" s="13">
        <f t="shared" si="157"/>
        <v>163.3322866646929</v>
      </c>
      <c r="BW165" s="13">
        <f t="shared" si="140"/>
        <v>20379.984173517129</v>
      </c>
      <c r="BX165">
        <f t="shared" si="158"/>
        <v>288.36286441633172</v>
      </c>
      <c r="BY165" s="13">
        <f t="shared" si="141"/>
        <v>836.26927694937092</v>
      </c>
    </row>
    <row r="166" spans="29:77" x14ac:dyDescent="0.2">
      <c r="AC166">
        <v>164</v>
      </c>
      <c r="AD166" s="37">
        <f t="shared" si="112"/>
        <v>517.28773978707602</v>
      </c>
      <c r="AE166" s="13">
        <f t="shared" si="113"/>
        <v>14023.548067735466</v>
      </c>
      <c r="AF166">
        <f t="shared" si="159"/>
        <v>602.79717922448742</v>
      </c>
      <c r="AG166" s="13">
        <f t="shared" si="114"/>
        <v>1616.3024281585481</v>
      </c>
      <c r="AH166" s="13">
        <f t="shared" si="142"/>
        <v>519.87262970432835</v>
      </c>
      <c r="AI166" s="13">
        <f t="shared" si="115"/>
        <v>20379.984173517129</v>
      </c>
      <c r="AJ166">
        <f t="shared" si="143"/>
        <v>644.14082588431086</v>
      </c>
      <c r="AK166" s="13">
        <f t="shared" si="116"/>
        <v>1616.3024281585481</v>
      </c>
      <c r="AL166" s="37">
        <f t="shared" si="117"/>
        <v>1162.5450724080165</v>
      </c>
      <c r="AM166" s="13">
        <f t="shared" si="118"/>
        <v>16828.257681282557</v>
      </c>
      <c r="AN166">
        <f t="shared" si="144"/>
        <v>1265.1563997329101</v>
      </c>
      <c r="AO166" s="13">
        <f t="shared" si="119"/>
        <v>3457.7835760522935</v>
      </c>
      <c r="AP166" s="13">
        <f t="shared" si="145"/>
        <v>1164.6470708022655</v>
      </c>
      <c r="AQ166" s="13">
        <f t="shared" si="120"/>
        <v>20379.984173517129</v>
      </c>
      <c r="AR166" s="13">
        <f t="shared" si="146"/>
        <v>1288.9152669822479</v>
      </c>
      <c r="AS166" s="38">
        <f t="shared" si="121"/>
        <v>3457.7835760522935</v>
      </c>
      <c r="AT166" s="37">
        <f t="shared" si="122"/>
        <v>108.84359342095777</v>
      </c>
      <c r="AU166" s="13">
        <f t="shared" si="123"/>
        <v>5609.4192270941858</v>
      </c>
      <c r="AV166">
        <f t="shared" si="147"/>
        <v>143.04736919592233</v>
      </c>
      <c r="AW166" s="13">
        <f t="shared" si="124"/>
        <v>532.10518174559218</v>
      </c>
      <c r="AX166" s="13">
        <f t="shared" si="148"/>
        <v>112.87715790721964</v>
      </c>
      <c r="AY166" s="13">
        <f t="shared" si="125"/>
        <v>20379.984173517129</v>
      </c>
      <c r="AZ166">
        <f t="shared" si="149"/>
        <v>237.14535408720212</v>
      </c>
      <c r="BA166" s="13">
        <f t="shared" si="126"/>
        <v>532.10518174559218</v>
      </c>
      <c r="BB166" s="37">
        <f t="shared" si="127"/>
        <v>124.21689020500847</v>
      </c>
      <c r="BC166" s="13">
        <f t="shared" si="128"/>
        <v>8414.1288406412787</v>
      </c>
      <c r="BD166">
        <f t="shared" si="150"/>
        <v>175.52255386745529</v>
      </c>
      <c r="BE166" s="13">
        <f t="shared" si="129"/>
        <v>533.91624408933046</v>
      </c>
      <c r="BF166" s="13">
        <f t="shared" si="151"/>
        <v>127.76756316826715</v>
      </c>
      <c r="BG166" s="13">
        <f t="shared" si="130"/>
        <v>20379.984173517129</v>
      </c>
      <c r="BH166">
        <f t="shared" si="152"/>
        <v>252.03575934824966</v>
      </c>
      <c r="BI166" s="13">
        <f t="shared" si="131"/>
        <v>533.91624408933046</v>
      </c>
      <c r="BJ166" s="37">
        <f t="shared" si="132"/>
        <v>7.0828933962664289</v>
      </c>
      <c r="BK166" s="13">
        <f t="shared" si="133"/>
        <v>8414.1288406412787</v>
      </c>
      <c r="BL166">
        <f t="shared" si="153"/>
        <v>58.388557058713246</v>
      </c>
      <c r="BM166" s="13">
        <f t="shared" si="134"/>
        <v>10.271511508174452</v>
      </c>
      <c r="BN166" s="13">
        <f t="shared" si="154"/>
        <v>10.633566359525108</v>
      </c>
      <c r="BO166" s="13">
        <f t="shared" si="135"/>
        <v>20379.984173517129</v>
      </c>
      <c r="BP166">
        <f t="shared" si="155"/>
        <v>134.90176253950762</v>
      </c>
      <c r="BQ166" s="13">
        <f t="shared" si="136"/>
        <v>10.271511508174452</v>
      </c>
      <c r="BR166" s="37">
        <f t="shared" si="137"/>
        <v>159.78161370143422</v>
      </c>
      <c r="BS166" s="13">
        <f t="shared" si="138"/>
        <v>8414.1288406412787</v>
      </c>
      <c r="BT166">
        <f t="shared" si="156"/>
        <v>211.08727736388104</v>
      </c>
      <c r="BU166" s="13">
        <f t="shared" si="139"/>
        <v>836.26927694937092</v>
      </c>
      <c r="BV166" s="13">
        <f t="shared" si="157"/>
        <v>163.3322866646929</v>
      </c>
      <c r="BW166" s="13">
        <f t="shared" si="140"/>
        <v>20379.984173517129</v>
      </c>
      <c r="BX166">
        <f t="shared" si="158"/>
        <v>287.60048284467541</v>
      </c>
      <c r="BY166" s="13">
        <f t="shared" si="141"/>
        <v>836.26927694937092</v>
      </c>
    </row>
    <row r="167" spans="29:77" x14ac:dyDescent="0.2">
      <c r="AC167">
        <v>165</v>
      </c>
      <c r="AD167" s="37">
        <f t="shared" si="112"/>
        <v>517.28773978707602</v>
      </c>
      <c r="AE167" s="13">
        <f t="shared" si="113"/>
        <v>14023.548067735466</v>
      </c>
      <c r="AF167">
        <f t="shared" si="159"/>
        <v>602.27894019759401</v>
      </c>
      <c r="AG167" s="13">
        <f t="shared" si="114"/>
        <v>1616.3024281585481</v>
      </c>
      <c r="AH167" s="13">
        <f t="shared" si="142"/>
        <v>519.87262970432835</v>
      </c>
      <c r="AI167" s="13">
        <f t="shared" si="115"/>
        <v>20379.984173517129</v>
      </c>
      <c r="AJ167">
        <f t="shared" si="143"/>
        <v>643.38768530140192</v>
      </c>
      <c r="AK167" s="13">
        <f t="shared" si="116"/>
        <v>1616.3024281585481</v>
      </c>
      <c r="AL167" s="37">
        <f t="shared" si="117"/>
        <v>1162.5450724080165</v>
      </c>
      <c r="AM167" s="13">
        <f t="shared" si="118"/>
        <v>16828.257681282557</v>
      </c>
      <c r="AN167">
        <f t="shared" si="144"/>
        <v>1264.534512900638</v>
      </c>
      <c r="AO167" s="13">
        <f t="shared" si="119"/>
        <v>3457.7835760522935</v>
      </c>
      <c r="AP167" s="13">
        <f t="shared" si="145"/>
        <v>1164.6470708022655</v>
      </c>
      <c r="AQ167" s="13">
        <f t="shared" si="120"/>
        <v>20379.984173517129</v>
      </c>
      <c r="AR167" s="13">
        <f t="shared" si="146"/>
        <v>1288.1621263993391</v>
      </c>
      <c r="AS167" s="38">
        <f t="shared" si="121"/>
        <v>3457.7835760522935</v>
      </c>
      <c r="AT167" s="37">
        <f t="shared" si="122"/>
        <v>108.84359342095777</v>
      </c>
      <c r="AU167" s="13">
        <f t="shared" si="123"/>
        <v>5609.4192270941858</v>
      </c>
      <c r="AV167">
        <f t="shared" si="147"/>
        <v>142.84007358516496</v>
      </c>
      <c r="AW167" s="13">
        <f t="shared" si="124"/>
        <v>532.10518174559218</v>
      </c>
      <c r="AX167" s="13">
        <f t="shared" si="148"/>
        <v>112.87715790721964</v>
      </c>
      <c r="AY167" s="13">
        <f t="shared" si="125"/>
        <v>20379.984173517129</v>
      </c>
      <c r="AZ167">
        <f t="shared" si="149"/>
        <v>236.39221350429315</v>
      </c>
      <c r="BA167" s="13">
        <f t="shared" si="126"/>
        <v>532.10518174559218</v>
      </c>
      <c r="BB167" s="37">
        <f t="shared" si="127"/>
        <v>124.21689020500847</v>
      </c>
      <c r="BC167" s="13">
        <f t="shared" si="128"/>
        <v>8414.1288406412787</v>
      </c>
      <c r="BD167">
        <f t="shared" si="150"/>
        <v>175.21161045131925</v>
      </c>
      <c r="BE167" s="13">
        <f t="shared" si="129"/>
        <v>533.91624408933046</v>
      </c>
      <c r="BF167" s="13">
        <f t="shared" si="151"/>
        <v>127.76756316826715</v>
      </c>
      <c r="BG167" s="13">
        <f t="shared" si="130"/>
        <v>20379.984173517129</v>
      </c>
      <c r="BH167">
        <f t="shared" si="152"/>
        <v>251.28261876534066</v>
      </c>
      <c r="BI167" s="13">
        <f t="shared" si="131"/>
        <v>533.91624408933046</v>
      </c>
      <c r="BJ167" s="37">
        <f t="shared" si="132"/>
        <v>7.0828933962664289</v>
      </c>
      <c r="BK167" s="13">
        <f t="shared" si="133"/>
        <v>8414.1288406412787</v>
      </c>
      <c r="BL167">
        <f t="shared" si="153"/>
        <v>58.077613642577205</v>
      </c>
      <c r="BM167" s="13">
        <f t="shared" si="134"/>
        <v>10.271511508174452</v>
      </c>
      <c r="BN167" s="13">
        <f t="shared" si="154"/>
        <v>10.633566359525108</v>
      </c>
      <c r="BO167" s="13">
        <f t="shared" si="135"/>
        <v>20379.984173517129</v>
      </c>
      <c r="BP167">
        <f t="shared" si="155"/>
        <v>134.14862195659862</v>
      </c>
      <c r="BQ167" s="13">
        <f t="shared" si="136"/>
        <v>10.271511508174452</v>
      </c>
      <c r="BR167" s="37">
        <f t="shared" si="137"/>
        <v>159.78161370143422</v>
      </c>
      <c r="BS167" s="13">
        <f t="shared" si="138"/>
        <v>8414.1288406412787</v>
      </c>
      <c r="BT167">
        <f t="shared" si="156"/>
        <v>210.776333947745</v>
      </c>
      <c r="BU167" s="13">
        <f t="shared" si="139"/>
        <v>836.26927694937092</v>
      </c>
      <c r="BV167" s="13">
        <f t="shared" si="157"/>
        <v>163.3322866646929</v>
      </c>
      <c r="BW167" s="13">
        <f t="shared" si="140"/>
        <v>20379.984173517129</v>
      </c>
      <c r="BX167">
        <f t="shared" si="158"/>
        <v>286.84734226176641</v>
      </c>
      <c r="BY167" s="13">
        <f t="shared" si="141"/>
        <v>836.26927694937092</v>
      </c>
    </row>
    <row r="168" spans="29:77" x14ac:dyDescent="0.2">
      <c r="AC168">
        <v>166</v>
      </c>
      <c r="AD168" s="37">
        <f t="shared" si="112"/>
        <v>517.28773978707602</v>
      </c>
      <c r="AE168" s="13">
        <f t="shared" si="113"/>
        <v>14023.548067735466</v>
      </c>
      <c r="AF168">
        <f t="shared" si="159"/>
        <v>601.76694501439806</v>
      </c>
      <c r="AG168" s="13">
        <f t="shared" si="114"/>
        <v>1616.3024281585481</v>
      </c>
      <c r="AH168" s="13">
        <f t="shared" si="142"/>
        <v>519.87262970432835</v>
      </c>
      <c r="AI168" s="13">
        <f t="shared" si="115"/>
        <v>20379.984173517129</v>
      </c>
      <c r="AJ168">
        <f t="shared" si="143"/>
        <v>642.64361870141943</v>
      </c>
      <c r="AK168" s="13">
        <f t="shared" si="116"/>
        <v>1616.3024281585481</v>
      </c>
      <c r="AL168" s="37">
        <f t="shared" si="117"/>
        <v>1162.5450724080165</v>
      </c>
      <c r="AM168" s="13">
        <f t="shared" si="118"/>
        <v>16828.257681282557</v>
      </c>
      <c r="AN168">
        <f t="shared" si="144"/>
        <v>1263.9201186808029</v>
      </c>
      <c r="AO168" s="13">
        <f t="shared" si="119"/>
        <v>3457.7835760522935</v>
      </c>
      <c r="AP168" s="13">
        <f t="shared" si="145"/>
        <v>1164.6470708022655</v>
      </c>
      <c r="AQ168" s="13">
        <f t="shared" si="120"/>
        <v>20379.984173517129</v>
      </c>
      <c r="AR168" s="13">
        <f t="shared" si="146"/>
        <v>1287.4180597993566</v>
      </c>
      <c r="AS168" s="38">
        <f t="shared" si="121"/>
        <v>3457.7835760522935</v>
      </c>
      <c r="AT168" s="37">
        <f t="shared" si="122"/>
        <v>108.84359342095777</v>
      </c>
      <c r="AU168" s="13">
        <f t="shared" si="123"/>
        <v>5609.4192270941858</v>
      </c>
      <c r="AV168">
        <f t="shared" si="147"/>
        <v>142.63527551188662</v>
      </c>
      <c r="AW168" s="13">
        <f t="shared" si="124"/>
        <v>532.10518174559218</v>
      </c>
      <c r="AX168" s="13">
        <f t="shared" si="148"/>
        <v>112.87715790721964</v>
      </c>
      <c r="AY168" s="13">
        <f t="shared" si="125"/>
        <v>20379.984173517129</v>
      </c>
      <c r="AZ168">
        <f t="shared" si="149"/>
        <v>235.64814690431078</v>
      </c>
      <c r="BA168" s="13">
        <f t="shared" si="126"/>
        <v>532.10518174559218</v>
      </c>
      <c r="BB168" s="37">
        <f t="shared" si="127"/>
        <v>124.21689020500847</v>
      </c>
      <c r="BC168" s="13">
        <f t="shared" si="128"/>
        <v>8414.1288406412787</v>
      </c>
      <c r="BD168">
        <f t="shared" si="150"/>
        <v>174.90441334140172</v>
      </c>
      <c r="BE168" s="13">
        <f t="shared" si="129"/>
        <v>533.91624408933046</v>
      </c>
      <c r="BF168" s="13">
        <f t="shared" si="151"/>
        <v>127.76756316826715</v>
      </c>
      <c r="BG168" s="13">
        <f t="shared" si="130"/>
        <v>20379.984173517129</v>
      </c>
      <c r="BH168">
        <f t="shared" si="152"/>
        <v>250.53855216535828</v>
      </c>
      <c r="BI168" s="13">
        <f t="shared" si="131"/>
        <v>533.91624408933046</v>
      </c>
      <c r="BJ168" s="37">
        <f t="shared" si="132"/>
        <v>7.0828933962664289</v>
      </c>
      <c r="BK168" s="13">
        <f t="shared" si="133"/>
        <v>8414.1288406412787</v>
      </c>
      <c r="BL168">
        <f t="shared" si="153"/>
        <v>57.770416532659674</v>
      </c>
      <c r="BM168" s="13">
        <f t="shared" si="134"/>
        <v>10.271511508174452</v>
      </c>
      <c r="BN168" s="13">
        <f t="shared" si="154"/>
        <v>10.633566359525108</v>
      </c>
      <c r="BO168" s="13">
        <f t="shared" si="135"/>
        <v>20379.984173517129</v>
      </c>
      <c r="BP168">
        <f t="shared" si="155"/>
        <v>133.40455535661624</v>
      </c>
      <c r="BQ168" s="13">
        <f t="shared" si="136"/>
        <v>10.271511508174452</v>
      </c>
      <c r="BR168" s="37">
        <f t="shared" si="137"/>
        <v>159.78161370143422</v>
      </c>
      <c r="BS168" s="13">
        <f t="shared" si="138"/>
        <v>8414.1288406412787</v>
      </c>
      <c r="BT168">
        <f t="shared" si="156"/>
        <v>210.46913683782748</v>
      </c>
      <c r="BU168" s="13">
        <f t="shared" si="139"/>
        <v>836.26927694937092</v>
      </c>
      <c r="BV168" s="13">
        <f t="shared" si="157"/>
        <v>163.3322866646929</v>
      </c>
      <c r="BW168" s="13">
        <f t="shared" si="140"/>
        <v>20379.984173517129</v>
      </c>
      <c r="BX168">
        <f t="shared" si="158"/>
        <v>286.10327566178404</v>
      </c>
      <c r="BY168" s="13">
        <f t="shared" si="141"/>
        <v>836.26927694937092</v>
      </c>
    </row>
    <row r="169" spans="29:77" x14ac:dyDescent="0.2">
      <c r="AC169">
        <v>167</v>
      </c>
      <c r="AD169" s="37">
        <f t="shared" si="112"/>
        <v>517.28773978707602</v>
      </c>
      <c r="AE169" s="13">
        <f t="shared" si="113"/>
        <v>14023.548067735466</v>
      </c>
      <c r="AF169">
        <f t="shared" si="159"/>
        <v>601.26108151004291</v>
      </c>
      <c r="AG169" s="13">
        <f t="shared" si="114"/>
        <v>1616.3024281585481</v>
      </c>
      <c r="AH169" s="13">
        <f t="shared" si="142"/>
        <v>519.87262970432835</v>
      </c>
      <c r="AI169" s="13">
        <f t="shared" si="115"/>
        <v>20379.984173517129</v>
      </c>
      <c r="AJ169">
        <f t="shared" si="143"/>
        <v>641.90846307868242</v>
      </c>
      <c r="AK169" s="13">
        <f t="shared" si="116"/>
        <v>1616.3024281585481</v>
      </c>
      <c r="AL169" s="37">
        <f t="shared" si="117"/>
        <v>1162.5450724080165</v>
      </c>
      <c r="AM169" s="13">
        <f t="shared" si="118"/>
        <v>16828.257681282557</v>
      </c>
      <c r="AN169">
        <f t="shared" si="144"/>
        <v>1263.3130824755767</v>
      </c>
      <c r="AO169" s="13">
        <f t="shared" si="119"/>
        <v>3457.7835760522935</v>
      </c>
      <c r="AP169" s="13">
        <f t="shared" si="145"/>
        <v>1164.6470708022655</v>
      </c>
      <c r="AQ169" s="13">
        <f t="shared" si="120"/>
        <v>20379.984173517129</v>
      </c>
      <c r="AR169" s="13">
        <f t="shared" si="146"/>
        <v>1286.6829041766196</v>
      </c>
      <c r="AS169" s="38">
        <f t="shared" si="121"/>
        <v>3457.7835760522935</v>
      </c>
      <c r="AT169" s="37">
        <f t="shared" si="122"/>
        <v>108.84359342095777</v>
      </c>
      <c r="AU169" s="13">
        <f t="shared" si="123"/>
        <v>5609.4192270941858</v>
      </c>
      <c r="AV169">
        <f t="shared" si="147"/>
        <v>142.43293011014453</v>
      </c>
      <c r="AW169" s="13">
        <f t="shared" si="124"/>
        <v>532.10518174559218</v>
      </c>
      <c r="AX169" s="13">
        <f t="shared" si="148"/>
        <v>112.87715790721964</v>
      </c>
      <c r="AY169" s="13">
        <f t="shared" si="125"/>
        <v>20379.984173517129</v>
      </c>
      <c r="AZ169">
        <f t="shared" si="149"/>
        <v>234.91299128157371</v>
      </c>
      <c r="BA169" s="13">
        <f t="shared" si="126"/>
        <v>532.10518174559218</v>
      </c>
      <c r="BB169" s="37">
        <f t="shared" si="127"/>
        <v>124.21689020500847</v>
      </c>
      <c r="BC169" s="13">
        <f t="shared" si="128"/>
        <v>8414.1288406412787</v>
      </c>
      <c r="BD169">
        <f t="shared" si="150"/>
        <v>174.60089523878858</v>
      </c>
      <c r="BE169" s="13">
        <f t="shared" si="129"/>
        <v>533.91624408933046</v>
      </c>
      <c r="BF169" s="13">
        <f t="shared" si="151"/>
        <v>127.76756316826715</v>
      </c>
      <c r="BG169" s="13">
        <f t="shared" si="130"/>
        <v>20379.984173517129</v>
      </c>
      <c r="BH169">
        <f t="shared" si="152"/>
        <v>249.80339654262121</v>
      </c>
      <c r="BI169" s="13">
        <f t="shared" si="131"/>
        <v>533.91624408933046</v>
      </c>
      <c r="BJ169" s="37">
        <f t="shared" si="132"/>
        <v>7.0828933962664289</v>
      </c>
      <c r="BK169" s="13">
        <f t="shared" si="133"/>
        <v>8414.1288406412787</v>
      </c>
      <c r="BL169">
        <f t="shared" si="153"/>
        <v>57.466898430046541</v>
      </c>
      <c r="BM169" s="13">
        <f t="shared" si="134"/>
        <v>10.271511508174452</v>
      </c>
      <c r="BN169" s="13">
        <f t="shared" si="154"/>
        <v>10.633566359525108</v>
      </c>
      <c r="BO169" s="13">
        <f t="shared" si="135"/>
        <v>20379.984173517129</v>
      </c>
      <c r="BP169">
        <f t="shared" si="155"/>
        <v>132.66939973387917</v>
      </c>
      <c r="BQ169" s="13">
        <f t="shared" si="136"/>
        <v>10.271511508174452</v>
      </c>
      <c r="BR169" s="37">
        <f t="shared" si="137"/>
        <v>159.78161370143422</v>
      </c>
      <c r="BS169" s="13">
        <f t="shared" si="138"/>
        <v>8414.1288406412787</v>
      </c>
      <c r="BT169">
        <f t="shared" si="156"/>
        <v>210.16561873521434</v>
      </c>
      <c r="BU169" s="13">
        <f t="shared" si="139"/>
        <v>836.26927694937092</v>
      </c>
      <c r="BV169" s="13">
        <f t="shared" si="157"/>
        <v>163.3322866646929</v>
      </c>
      <c r="BW169" s="13">
        <f t="shared" si="140"/>
        <v>20379.984173517129</v>
      </c>
      <c r="BX169">
        <f t="shared" si="158"/>
        <v>285.36812003904697</v>
      </c>
      <c r="BY169" s="13">
        <f t="shared" si="141"/>
        <v>836.26927694937092</v>
      </c>
    </row>
    <row r="170" spans="29:77" x14ac:dyDescent="0.2">
      <c r="AC170">
        <v>168</v>
      </c>
      <c r="AD170" s="37">
        <f t="shared" si="112"/>
        <v>517.28773978707602</v>
      </c>
      <c r="AE170" s="13">
        <f t="shared" si="113"/>
        <v>14023.548067735466</v>
      </c>
      <c r="AF170">
        <f t="shared" si="159"/>
        <v>600.76124019026338</v>
      </c>
      <c r="AG170" s="13">
        <f t="shared" si="114"/>
        <v>1616.3024281585481</v>
      </c>
      <c r="AH170" s="13">
        <f t="shared" si="142"/>
        <v>519.87262970432835</v>
      </c>
      <c r="AI170" s="13">
        <f t="shared" si="115"/>
        <v>20379.984173517129</v>
      </c>
      <c r="AJ170">
        <f t="shared" si="143"/>
        <v>641.18205930859699</v>
      </c>
      <c r="AK170" s="13">
        <f t="shared" si="116"/>
        <v>1616.3024281585481</v>
      </c>
      <c r="AL170" s="37">
        <f t="shared" si="117"/>
        <v>1162.5450724080165</v>
      </c>
      <c r="AM170" s="13">
        <f t="shared" si="118"/>
        <v>16828.257681282557</v>
      </c>
      <c r="AN170">
        <f t="shared" si="144"/>
        <v>1262.7132728918411</v>
      </c>
      <c r="AO170" s="13">
        <f t="shared" si="119"/>
        <v>3457.7835760522935</v>
      </c>
      <c r="AP170" s="13">
        <f t="shared" si="145"/>
        <v>1164.6470708022655</v>
      </c>
      <c r="AQ170" s="13">
        <f t="shared" si="120"/>
        <v>20379.984173517129</v>
      </c>
      <c r="AR170" s="13">
        <f t="shared" si="146"/>
        <v>1285.9565004065341</v>
      </c>
      <c r="AS170" s="38">
        <f t="shared" si="121"/>
        <v>3457.7835760522935</v>
      </c>
      <c r="AT170" s="37">
        <f t="shared" si="122"/>
        <v>108.84359342095777</v>
      </c>
      <c r="AU170" s="13">
        <f t="shared" si="123"/>
        <v>5609.4192270941858</v>
      </c>
      <c r="AV170">
        <f t="shared" si="147"/>
        <v>142.23299358223269</v>
      </c>
      <c r="AW170" s="13">
        <f t="shared" si="124"/>
        <v>532.10518174559218</v>
      </c>
      <c r="AX170" s="13">
        <f t="shared" si="148"/>
        <v>112.87715790721964</v>
      </c>
      <c r="AY170" s="13">
        <f t="shared" si="125"/>
        <v>20379.984173517129</v>
      </c>
      <c r="AZ170">
        <f t="shared" si="149"/>
        <v>234.18658751148826</v>
      </c>
      <c r="BA170" s="13">
        <f t="shared" si="126"/>
        <v>532.10518174559218</v>
      </c>
      <c r="BB170" s="37">
        <f t="shared" si="127"/>
        <v>124.21689020500847</v>
      </c>
      <c r="BC170" s="13">
        <f t="shared" si="128"/>
        <v>8414.1288406412787</v>
      </c>
      <c r="BD170">
        <f t="shared" si="150"/>
        <v>174.30099044692085</v>
      </c>
      <c r="BE170" s="13">
        <f t="shared" si="129"/>
        <v>533.91624408933046</v>
      </c>
      <c r="BF170" s="13">
        <f t="shared" si="151"/>
        <v>127.76756316826715</v>
      </c>
      <c r="BG170" s="13">
        <f t="shared" si="130"/>
        <v>20379.984173517129</v>
      </c>
      <c r="BH170">
        <f t="shared" si="152"/>
        <v>249.07699277253576</v>
      </c>
      <c r="BI170" s="13">
        <f t="shared" si="131"/>
        <v>533.91624408933046</v>
      </c>
      <c r="BJ170" s="37">
        <f t="shared" si="132"/>
        <v>7.0828933962664289</v>
      </c>
      <c r="BK170" s="13">
        <f t="shared" si="133"/>
        <v>8414.1288406412787</v>
      </c>
      <c r="BL170">
        <f t="shared" si="153"/>
        <v>57.166993638178802</v>
      </c>
      <c r="BM170" s="13">
        <f t="shared" si="134"/>
        <v>10.271511508174452</v>
      </c>
      <c r="BN170" s="13">
        <f t="shared" si="154"/>
        <v>10.633566359525108</v>
      </c>
      <c r="BO170" s="13">
        <f t="shared" si="135"/>
        <v>20379.984173517129</v>
      </c>
      <c r="BP170">
        <f t="shared" si="155"/>
        <v>131.94299596379372</v>
      </c>
      <c r="BQ170" s="13">
        <f t="shared" si="136"/>
        <v>10.271511508174452</v>
      </c>
      <c r="BR170" s="37">
        <f t="shared" si="137"/>
        <v>159.78161370143422</v>
      </c>
      <c r="BS170" s="13">
        <f t="shared" si="138"/>
        <v>8414.1288406412787</v>
      </c>
      <c r="BT170">
        <f t="shared" si="156"/>
        <v>209.86571394334661</v>
      </c>
      <c r="BU170" s="13">
        <f t="shared" si="139"/>
        <v>836.26927694937092</v>
      </c>
      <c r="BV170" s="13">
        <f t="shared" si="157"/>
        <v>163.3322866646929</v>
      </c>
      <c r="BW170" s="13">
        <f t="shared" si="140"/>
        <v>20379.984173517129</v>
      </c>
      <c r="BX170">
        <f t="shared" si="158"/>
        <v>284.64171626896155</v>
      </c>
      <c r="BY170" s="13">
        <f t="shared" si="141"/>
        <v>836.26927694937092</v>
      </c>
    </row>
    <row r="171" spans="29:77" x14ac:dyDescent="0.2">
      <c r="AC171">
        <v>169</v>
      </c>
      <c r="AD171" s="37">
        <f t="shared" si="112"/>
        <v>517.28773978707602</v>
      </c>
      <c r="AE171" s="13">
        <f t="shared" si="113"/>
        <v>14023.548067735466</v>
      </c>
      <c r="AF171">
        <f t="shared" si="159"/>
        <v>600.26731415237464</v>
      </c>
      <c r="AG171" s="13">
        <f t="shared" si="114"/>
        <v>1616.3024281585481</v>
      </c>
      <c r="AH171" s="13">
        <f t="shared" si="142"/>
        <v>519.87262970432835</v>
      </c>
      <c r="AI171" s="13">
        <f t="shared" si="115"/>
        <v>20379.984173517129</v>
      </c>
      <c r="AJ171">
        <f t="shared" si="143"/>
        <v>640.46425203283206</v>
      </c>
      <c r="AK171" s="13">
        <f t="shared" si="116"/>
        <v>1616.3024281585481</v>
      </c>
      <c r="AL171" s="37">
        <f t="shared" si="117"/>
        <v>1162.5450724080165</v>
      </c>
      <c r="AM171" s="13">
        <f t="shared" si="118"/>
        <v>16828.257681282557</v>
      </c>
      <c r="AN171">
        <f t="shared" si="144"/>
        <v>1262.1205616463749</v>
      </c>
      <c r="AO171" s="13">
        <f t="shared" si="119"/>
        <v>3457.7835760522935</v>
      </c>
      <c r="AP171" s="13">
        <f t="shared" si="145"/>
        <v>1164.6470708022655</v>
      </c>
      <c r="AQ171" s="13">
        <f t="shared" si="120"/>
        <v>20379.984173517129</v>
      </c>
      <c r="AR171" s="13">
        <f t="shared" si="146"/>
        <v>1285.2386931307692</v>
      </c>
      <c r="AS171" s="38">
        <f t="shared" si="121"/>
        <v>3457.7835760522935</v>
      </c>
      <c r="AT171" s="37">
        <f t="shared" si="122"/>
        <v>108.84359342095777</v>
      </c>
      <c r="AU171" s="13">
        <f t="shared" si="123"/>
        <v>5609.4192270941858</v>
      </c>
      <c r="AV171">
        <f t="shared" si="147"/>
        <v>142.03542316707723</v>
      </c>
      <c r="AW171" s="13">
        <f t="shared" si="124"/>
        <v>532.10518174559218</v>
      </c>
      <c r="AX171" s="13">
        <f t="shared" si="148"/>
        <v>112.87715790721964</v>
      </c>
      <c r="AY171" s="13">
        <f t="shared" si="125"/>
        <v>20379.984173517129</v>
      </c>
      <c r="AZ171">
        <f t="shared" si="149"/>
        <v>233.46878023572336</v>
      </c>
      <c r="BA171" s="13">
        <f t="shared" si="126"/>
        <v>532.10518174559218</v>
      </c>
      <c r="BB171" s="37">
        <f t="shared" si="127"/>
        <v>124.21689020500847</v>
      </c>
      <c r="BC171" s="13">
        <f t="shared" si="128"/>
        <v>8414.1288406412787</v>
      </c>
      <c r="BD171">
        <f t="shared" si="150"/>
        <v>174.00463482418763</v>
      </c>
      <c r="BE171" s="13">
        <f t="shared" si="129"/>
        <v>533.91624408933046</v>
      </c>
      <c r="BF171" s="13">
        <f t="shared" si="151"/>
        <v>127.76756316826715</v>
      </c>
      <c r="BG171" s="13">
        <f t="shared" si="130"/>
        <v>20379.984173517129</v>
      </c>
      <c r="BH171">
        <f t="shared" si="152"/>
        <v>248.35918549677086</v>
      </c>
      <c r="BI171" s="13">
        <f t="shared" si="131"/>
        <v>533.91624408933046</v>
      </c>
      <c r="BJ171" s="37">
        <f t="shared" si="132"/>
        <v>7.0828933962664289</v>
      </c>
      <c r="BK171" s="13">
        <f t="shared" si="133"/>
        <v>8414.1288406412787</v>
      </c>
      <c r="BL171">
        <f t="shared" si="153"/>
        <v>56.870638015445593</v>
      </c>
      <c r="BM171" s="13">
        <f t="shared" si="134"/>
        <v>10.271511508174452</v>
      </c>
      <c r="BN171" s="13">
        <f t="shared" si="154"/>
        <v>10.633566359525108</v>
      </c>
      <c r="BO171" s="13">
        <f t="shared" si="135"/>
        <v>20379.984173517129</v>
      </c>
      <c r="BP171">
        <f t="shared" si="155"/>
        <v>131.22518868802882</v>
      </c>
      <c r="BQ171" s="13">
        <f t="shared" si="136"/>
        <v>10.271511508174452</v>
      </c>
      <c r="BR171" s="37">
        <f t="shared" si="137"/>
        <v>159.78161370143422</v>
      </c>
      <c r="BS171" s="13">
        <f t="shared" si="138"/>
        <v>8414.1288406412787</v>
      </c>
      <c r="BT171">
        <f t="shared" si="156"/>
        <v>209.56935832061339</v>
      </c>
      <c r="BU171" s="13">
        <f t="shared" si="139"/>
        <v>836.26927694937092</v>
      </c>
      <c r="BV171" s="13">
        <f t="shared" si="157"/>
        <v>163.3322866646929</v>
      </c>
      <c r="BW171" s="13">
        <f t="shared" si="140"/>
        <v>20379.984173517129</v>
      </c>
      <c r="BX171">
        <f t="shared" si="158"/>
        <v>283.92390899319662</v>
      </c>
      <c r="BY171" s="13">
        <f t="shared" si="141"/>
        <v>836.26927694937092</v>
      </c>
    </row>
    <row r="172" spans="29:77" x14ac:dyDescent="0.2">
      <c r="AC172">
        <v>170</v>
      </c>
      <c r="AD172" s="37">
        <f t="shared" si="112"/>
        <v>517.28773978707602</v>
      </c>
      <c r="AE172" s="13">
        <f t="shared" si="113"/>
        <v>14023.548067735466</v>
      </c>
      <c r="AF172">
        <f t="shared" si="159"/>
        <v>599.77919900904931</v>
      </c>
      <c r="AG172" s="13">
        <f t="shared" si="114"/>
        <v>1616.3024281585481</v>
      </c>
      <c r="AH172" s="13">
        <f t="shared" si="142"/>
        <v>519.87262970432835</v>
      </c>
      <c r="AI172" s="13">
        <f t="shared" si="115"/>
        <v>20379.984173517129</v>
      </c>
      <c r="AJ172">
        <f t="shared" si="143"/>
        <v>639.75488954854677</v>
      </c>
      <c r="AK172" s="13">
        <f t="shared" si="116"/>
        <v>1616.3024281585481</v>
      </c>
      <c r="AL172" s="37">
        <f t="shared" si="117"/>
        <v>1162.5450724080165</v>
      </c>
      <c r="AM172" s="13">
        <f t="shared" si="118"/>
        <v>16828.257681282557</v>
      </c>
      <c r="AN172">
        <f t="shared" si="144"/>
        <v>1261.5348234743844</v>
      </c>
      <c r="AO172" s="13">
        <f t="shared" si="119"/>
        <v>3457.7835760522935</v>
      </c>
      <c r="AP172" s="13">
        <f t="shared" si="145"/>
        <v>1164.6470708022655</v>
      </c>
      <c r="AQ172" s="13">
        <f t="shared" si="120"/>
        <v>20379.984173517129</v>
      </c>
      <c r="AR172" s="13">
        <f t="shared" si="146"/>
        <v>1284.5293306464839</v>
      </c>
      <c r="AS172" s="38">
        <f t="shared" si="121"/>
        <v>3457.7835760522935</v>
      </c>
      <c r="AT172" s="37">
        <f t="shared" si="122"/>
        <v>108.84359342095777</v>
      </c>
      <c r="AU172" s="13">
        <f t="shared" si="123"/>
        <v>5609.4192270941858</v>
      </c>
      <c r="AV172">
        <f t="shared" si="147"/>
        <v>141.84017710974712</v>
      </c>
      <c r="AW172" s="13">
        <f t="shared" si="124"/>
        <v>532.10518174559218</v>
      </c>
      <c r="AX172" s="13">
        <f t="shared" si="148"/>
        <v>112.87715790721964</v>
      </c>
      <c r="AY172" s="13">
        <f t="shared" si="125"/>
        <v>20379.984173517129</v>
      </c>
      <c r="AZ172">
        <f t="shared" si="149"/>
        <v>232.75941775143804</v>
      </c>
      <c r="BA172" s="13">
        <f t="shared" si="126"/>
        <v>532.10518174559218</v>
      </c>
      <c r="BB172" s="37">
        <f t="shared" si="127"/>
        <v>124.21689020500847</v>
      </c>
      <c r="BC172" s="13">
        <f t="shared" si="128"/>
        <v>8414.1288406412787</v>
      </c>
      <c r="BD172">
        <f t="shared" si="150"/>
        <v>173.71176573819247</v>
      </c>
      <c r="BE172" s="13">
        <f t="shared" si="129"/>
        <v>533.91624408933046</v>
      </c>
      <c r="BF172" s="13">
        <f t="shared" si="151"/>
        <v>127.76756316826715</v>
      </c>
      <c r="BG172" s="13">
        <f t="shared" si="130"/>
        <v>20379.984173517129</v>
      </c>
      <c r="BH172">
        <f t="shared" si="152"/>
        <v>247.64982301248554</v>
      </c>
      <c r="BI172" s="13">
        <f t="shared" si="131"/>
        <v>533.91624408933046</v>
      </c>
      <c r="BJ172" s="37">
        <f t="shared" si="132"/>
        <v>7.0828933962664289</v>
      </c>
      <c r="BK172" s="13">
        <f t="shared" si="133"/>
        <v>8414.1288406412787</v>
      </c>
      <c r="BL172">
        <f t="shared" si="153"/>
        <v>56.577768929450421</v>
      </c>
      <c r="BM172" s="13">
        <f t="shared" si="134"/>
        <v>10.271511508174452</v>
      </c>
      <c r="BN172" s="13">
        <f t="shared" si="154"/>
        <v>10.633566359525108</v>
      </c>
      <c r="BO172" s="13">
        <f t="shared" si="135"/>
        <v>20379.984173517129</v>
      </c>
      <c r="BP172">
        <f t="shared" si="155"/>
        <v>130.5158262037435</v>
      </c>
      <c r="BQ172" s="13">
        <f t="shared" si="136"/>
        <v>10.271511508174452</v>
      </c>
      <c r="BR172" s="37">
        <f t="shared" si="137"/>
        <v>159.78161370143422</v>
      </c>
      <c r="BS172" s="13">
        <f t="shared" si="138"/>
        <v>8414.1288406412787</v>
      </c>
      <c r="BT172">
        <f t="shared" si="156"/>
        <v>209.27648923461823</v>
      </c>
      <c r="BU172" s="13">
        <f t="shared" si="139"/>
        <v>836.26927694937092</v>
      </c>
      <c r="BV172" s="13">
        <f t="shared" si="157"/>
        <v>163.3322866646929</v>
      </c>
      <c r="BW172" s="13">
        <f t="shared" si="140"/>
        <v>20379.984173517129</v>
      </c>
      <c r="BX172">
        <f t="shared" si="158"/>
        <v>283.21454650891133</v>
      </c>
      <c r="BY172" s="13">
        <f t="shared" si="141"/>
        <v>836.26927694937092</v>
      </c>
    </row>
    <row r="173" spans="29:77" x14ac:dyDescent="0.2">
      <c r="AC173">
        <v>171</v>
      </c>
      <c r="AD173" s="37">
        <f t="shared" si="112"/>
        <v>517.28773978707602</v>
      </c>
      <c r="AE173" s="13">
        <f t="shared" si="113"/>
        <v>14023.548067735466</v>
      </c>
      <c r="AF173">
        <f t="shared" si="159"/>
        <v>599.29679281476876</v>
      </c>
      <c r="AG173" s="13">
        <f t="shared" si="114"/>
        <v>1616.3024281585481</v>
      </c>
      <c r="AH173" s="13">
        <f t="shared" si="142"/>
        <v>519.87262970432835</v>
      </c>
      <c r="AI173" s="13">
        <f t="shared" si="115"/>
        <v>20379.984173517129</v>
      </c>
      <c r="AJ173">
        <f t="shared" si="143"/>
        <v>639.0538237015046</v>
      </c>
      <c r="AK173" s="13">
        <f t="shared" si="116"/>
        <v>1616.3024281585481</v>
      </c>
      <c r="AL173" s="37">
        <f t="shared" si="117"/>
        <v>1162.5450724080165</v>
      </c>
      <c r="AM173" s="13">
        <f t="shared" si="118"/>
        <v>16828.257681282557</v>
      </c>
      <c r="AN173">
        <f t="shared" si="144"/>
        <v>1260.9559360412479</v>
      </c>
      <c r="AO173" s="13">
        <f t="shared" si="119"/>
        <v>3457.7835760522935</v>
      </c>
      <c r="AP173" s="13">
        <f t="shared" si="145"/>
        <v>1164.6470708022655</v>
      </c>
      <c r="AQ173" s="13">
        <f t="shared" si="120"/>
        <v>20379.984173517129</v>
      </c>
      <c r="AR173" s="13">
        <f t="shared" si="146"/>
        <v>1283.8282647994417</v>
      </c>
      <c r="AS173" s="38">
        <f t="shared" si="121"/>
        <v>3457.7835760522935</v>
      </c>
      <c r="AT173" s="37">
        <f t="shared" si="122"/>
        <v>108.84359342095777</v>
      </c>
      <c r="AU173" s="13">
        <f t="shared" si="123"/>
        <v>5609.4192270941858</v>
      </c>
      <c r="AV173">
        <f t="shared" si="147"/>
        <v>141.64721463203489</v>
      </c>
      <c r="AW173" s="13">
        <f t="shared" si="124"/>
        <v>532.10518174559218</v>
      </c>
      <c r="AX173" s="13">
        <f t="shared" si="148"/>
        <v>112.87715790721964</v>
      </c>
      <c r="AY173" s="13">
        <f t="shared" si="125"/>
        <v>20379.984173517129</v>
      </c>
      <c r="AZ173">
        <f t="shared" si="149"/>
        <v>232.05835190439583</v>
      </c>
      <c r="BA173" s="13">
        <f t="shared" si="126"/>
        <v>532.10518174559218</v>
      </c>
      <c r="BB173" s="37">
        <f t="shared" si="127"/>
        <v>124.21689020500847</v>
      </c>
      <c r="BC173" s="13">
        <f t="shared" si="128"/>
        <v>8414.1288406412787</v>
      </c>
      <c r="BD173">
        <f t="shared" si="150"/>
        <v>173.42232202162413</v>
      </c>
      <c r="BE173" s="13">
        <f t="shared" si="129"/>
        <v>533.91624408933046</v>
      </c>
      <c r="BF173" s="13">
        <f t="shared" si="151"/>
        <v>127.76756316826715</v>
      </c>
      <c r="BG173" s="13">
        <f t="shared" si="130"/>
        <v>20379.984173517129</v>
      </c>
      <c r="BH173">
        <f t="shared" si="152"/>
        <v>246.94875716544334</v>
      </c>
      <c r="BI173" s="13">
        <f t="shared" si="131"/>
        <v>533.91624408933046</v>
      </c>
      <c r="BJ173" s="37">
        <f t="shared" si="132"/>
        <v>7.0828933962664289</v>
      </c>
      <c r="BK173" s="13">
        <f t="shared" si="133"/>
        <v>8414.1288406412787</v>
      </c>
      <c r="BL173">
        <f t="shared" si="153"/>
        <v>56.288325212882093</v>
      </c>
      <c r="BM173" s="13">
        <f t="shared" si="134"/>
        <v>10.271511508174452</v>
      </c>
      <c r="BN173" s="13">
        <f t="shared" si="154"/>
        <v>10.633566359525108</v>
      </c>
      <c r="BO173" s="13">
        <f t="shared" si="135"/>
        <v>20379.984173517129</v>
      </c>
      <c r="BP173">
        <f t="shared" si="155"/>
        <v>129.8147603567013</v>
      </c>
      <c r="BQ173" s="13">
        <f t="shared" si="136"/>
        <v>10.271511508174452</v>
      </c>
      <c r="BR173" s="37">
        <f t="shared" si="137"/>
        <v>159.78161370143422</v>
      </c>
      <c r="BS173" s="13">
        <f t="shared" si="138"/>
        <v>8414.1288406412787</v>
      </c>
      <c r="BT173">
        <f t="shared" si="156"/>
        <v>208.98704551804988</v>
      </c>
      <c r="BU173" s="13">
        <f t="shared" si="139"/>
        <v>836.26927694937092</v>
      </c>
      <c r="BV173" s="13">
        <f t="shared" si="157"/>
        <v>163.3322866646929</v>
      </c>
      <c r="BW173" s="13">
        <f t="shared" si="140"/>
        <v>20379.984173517129</v>
      </c>
      <c r="BX173">
        <f t="shared" si="158"/>
        <v>282.5134806618691</v>
      </c>
      <c r="BY173" s="13">
        <f t="shared" si="141"/>
        <v>836.26927694937092</v>
      </c>
    </row>
    <row r="174" spans="29:77" x14ac:dyDescent="0.2">
      <c r="AC174">
        <v>172</v>
      </c>
      <c r="AD174" s="37">
        <f t="shared" si="112"/>
        <v>517.28773978707602</v>
      </c>
      <c r="AE174" s="13">
        <f t="shared" si="113"/>
        <v>14023.548067735466</v>
      </c>
      <c r="AF174">
        <f t="shared" si="159"/>
        <v>598.81999599484038</v>
      </c>
      <c r="AG174" s="13">
        <f t="shared" si="114"/>
        <v>1616.3024281585481</v>
      </c>
      <c r="AH174" s="13">
        <f t="shared" si="142"/>
        <v>519.87262970432835</v>
      </c>
      <c r="AI174" s="13">
        <f t="shared" si="115"/>
        <v>20379.984173517129</v>
      </c>
      <c r="AJ174">
        <f t="shared" si="143"/>
        <v>638.36090978291634</v>
      </c>
      <c r="AK174" s="13">
        <f t="shared" si="116"/>
        <v>1616.3024281585481</v>
      </c>
      <c r="AL174" s="37">
        <f t="shared" si="117"/>
        <v>1162.5450724080165</v>
      </c>
      <c r="AM174" s="13">
        <f t="shared" si="118"/>
        <v>16828.257681282557</v>
      </c>
      <c r="AN174">
        <f t="shared" si="144"/>
        <v>1260.3837798573336</v>
      </c>
      <c r="AO174" s="13">
        <f t="shared" si="119"/>
        <v>3457.7835760522935</v>
      </c>
      <c r="AP174" s="13">
        <f t="shared" si="145"/>
        <v>1164.6470708022655</v>
      </c>
      <c r="AQ174" s="13">
        <f t="shared" si="120"/>
        <v>20379.984173517129</v>
      </c>
      <c r="AR174" s="13">
        <f t="shared" si="146"/>
        <v>1283.1353508808534</v>
      </c>
      <c r="AS174" s="38">
        <f t="shared" si="121"/>
        <v>3457.7835760522935</v>
      </c>
      <c r="AT174" s="37">
        <f t="shared" si="122"/>
        <v>108.84359342095777</v>
      </c>
      <c r="AU174" s="13">
        <f t="shared" si="123"/>
        <v>5609.4192270941858</v>
      </c>
      <c r="AV174">
        <f t="shared" si="147"/>
        <v>141.4564959040635</v>
      </c>
      <c r="AW174" s="13">
        <f t="shared" si="124"/>
        <v>532.10518174559218</v>
      </c>
      <c r="AX174" s="13">
        <f t="shared" si="148"/>
        <v>112.87715790721964</v>
      </c>
      <c r="AY174" s="13">
        <f t="shared" si="125"/>
        <v>20379.984173517129</v>
      </c>
      <c r="AZ174">
        <f t="shared" si="149"/>
        <v>231.3654379858076</v>
      </c>
      <c r="BA174" s="13">
        <f t="shared" si="126"/>
        <v>532.10518174559218</v>
      </c>
      <c r="BB174" s="37">
        <f t="shared" si="127"/>
        <v>124.21689020500847</v>
      </c>
      <c r="BC174" s="13">
        <f t="shared" si="128"/>
        <v>8414.1288406412787</v>
      </c>
      <c r="BD174">
        <f t="shared" si="150"/>
        <v>173.13624392966707</v>
      </c>
      <c r="BE174" s="13">
        <f t="shared" si="129"/>
        <v>533.91624408933046</v>
      </c>
      <c r="BF174" s="13">
        <f t="shared" si="151"/>
        <v>127.76756316826715</v>
      </c>
      <c r="BG174" s="13">
        <f t="shared" si="130"/>
        <v>20379.984173517129</v>
      </c>
      <c r="BH174">
        <f t="shared" si="152"/>
        <v>246.25584324685511</v>
      </c>
      <c r="BI174" s="13">
        <f t="shared" si="131"/>
        <v>533.91624408933046</v>
      </c>
      <c r="BJ174" s="37">
        <f t="shared" si="132"/>
        <v>7.0828933962664289</v>
      </c>
      <c r="BK174" s="13">
        <f t="shared" si="133"/>
        <v>8414.1288406412787</v>
      </c>
      <c r="BL174">
        <f t="shared" si="153"/>
        <v>56.002247120925027</v>
      </c>
      <c r="BM174" s="13">
        <f t="shared" si="134"/>
        <v>10.271511508174452</v>
      </c>
      <c r="BN174" s="13">
        <f t="shared" si="154"/>
        <v>10.633566359525108</v>
      </c>
      <c r="BO174" s="13">
        <f t="shared" si="135"/>
        <v>20379.984173517129</v>
      </c>
      <c r="BP174">
        <f t="shared" si="155"/>
        <v>129.12184643811307</v>
      </c>
      <c r="BQ174" s="13">
        <f t="shared" si="136"/>
        <v>10.271511508174452</v>
      </c>
      <c r="BR174" s="37">
        <f t="shared" si="137"/>
        <v>159.78161370143422</v>
      </c>
      <c r="BS174" s="13">
        <f t="shared" si="138"/>
        <v>8414.1288406412787</v>
      </c>
      <c r="BT174">
        <f t="shared" si="156"/>
        <v>208.70096742609283</v>
      </c>
      <c r="BU174" s="13">
        <f t="shared" si="139"/>
        <v>836.26927694937092</v>
      </c>
      <c r="BV174" s="13">
        <f t="shared" si="157"/>
        <v>163.3322866646929</v>
      </c>
      <c r="BW174" s="13">
        <f t="shared" si="140"/>
        <v>20379.984173517129</v>
      </c>
      <c r="BX174">
        <f t="shared" si="158"/>
        <v>281.82056674328089</v>
      </c>
      <c r="BY174" s="13">
        <f t="shared" si="141"/>
        <v>836.26927694937092</v>
      </c>
    </row>
    <row r="175" spans="29:77" x14ac:dyDescent="0.2">
      <c r="AC175">
        <v>173</v>
      </c>
      <c r="AD175" s="37">
        <f t="shared" si="112"/>
        <v>517.28773978707602</v>
      </c>
      <c r="AE175" s="13">
        <f t="shared" si="113"/>
        <v>14023.548067735466</v>
      </c>
      <c r="AF175">
        <f t="shared" si="159"/>
        <v>598.34871127687643</v>
      </c>
      <c r="AG175" s="13">
        <f t="shared" si="114"/>
        <v>1616.3024281585481</v>
      </c>
      <c r="AH175" s="13">
        <f t="shared" si="142"/>
        <v>519.87262970432835</v>
      </c>
      <c r="AI175" s="13">
        <f t="shared" si="115"/>
        <v>20379.984173517129</v>
      </c>
      <c r="AJ175">
        <f t="shared" si="143"/>
        <v>637.67600642986088</v>
      </c>
      <c r="AK175" s="13">
        <f t="shared" si="116"/>
        <v>1616.3024281585481</v>
      </c>
      <c r="AL175" s="37">
        <f t="shared" si="117"/>
        <v>1162.5450724080165</v>
      </c>
      <c r="AM175" s="13">
        <f t="shared" si="118"/>
        <v>16828.257681282557</v>
      </c>
      <c r="AN175">
        <f t="shared" si="144"/>
        <v>1259.818238195777</v>
      </c>
      <c r="AO175" s="13">
        <f t="shared" si="119"/>
        <v>3457.7835760522935</v>
      </c>
      <c r="AP175" s="13">
        <f t="shared" si="145"/>
        <v>1164.6470708022655</v>
      </c>
      <c r="AQ175" s="13">
        <f t="shared" si="120"/>
        <v>20379.984173517129</v>
      </c>
      <c r="AR175" s="13">
        <f t="shared" si="146"/>
        <v>1282.4504475277981</v>
      </c>
      <c r="AS175" s="38">
        <f t="shared" si="121"/>
        <v>3457.7835760522935</v>
      </c>
      <c r="AT175" s="37">
        <f t="shared" si="122"/>
        <v>108.84359342095777</v>
      </c>
      <c r="AU175" s="13">
        <f t="shared" si="123"/>
        <v>5609.4192270941858</v>
      </c>
      <c r="AV175">
        <f t="shared" si="147"/>
        <v>141.26798201687791</v>
      </c>
      <c r="AW175" s="13">
        <f t="shared" si="124"/>
        <v>532.10518174559218</v>
      </c>
      <c r="AX175" s="13">
        <f t="shared" si="148"/>
        <v>112.87715790721964</v>
      </c>
      <c r="AY175" s="13">
        <f t="shared" si="125"/>
        <v>20379.984173517129</v>
      </c>
      <c r="AZ175">
        <f t="shared" si="149"/>
        <v>230.68053463275217</v>
      </c>
      <c r="BA175" s="13">
        <f t="shared" si="126"/>
        <v>532.10518174559218</v>
      </c>
      <c r="BB175" s="37">
        <f t="shared" si="127"/>
        <v>124.21689020500847</v>
      </c>
      <c r="BC175" s="13">
        <f t="shared" si="128"/>
        <v>8414.1288406412787</v>
      </c>
      <c r="BD175">
        <f t="shared" si="150"/>
        <v>172.85347309888868</v>
      </c>
      <c r="BE175" s="13">
        <f t="shared" si="129"/>
        <v>533.91624408933046</v>
      </c>
      <c r="BF175" s="13">
        <f t="shared" si="151"/>
        <v>127.76756316826715</v>
      </c>
      <c r="BG175" s="13">
        <f t="shared" si="130"/>
        <v>20379.984173517129</v>
      </c>
      <c r="BH175">
        <f t="shared" si="152"/>
        <v>245.57093989379968</v>
      </c>
      <c r="BI175" s="13">
        <f t="shared" si="131"/>
        <v>533.91624408933046</v>
      </c>
      <c r="BJ175" s="37">
        <f t="shared" si="132"/>
        <v>7.0828933962664289</v>
      </c>
      <c r="BK175" s="13">
        <f t="shared" si="133"/>
        <v>8414.1288406412787</v>
      </c>
      <c r="BL175">
        <f t="shared" si="153"/>
        <v>55.719476290146652</v>
      </c>
      <c r="BM175" s="13">
        <f t="shared" si="134"/>
        <v>10.271511508174452</v>
      </c>
      <c r="BN175" s="13">
        <f t="shared" si="154"/>
        <v>10.633566359525108</v>
      </c>
      <c r="BO175" s="13">
        <f t="shared" si="135"/>
        <v>20379.984173517129</v>
      </c>
      <c r="BP175">
        <f t="shared" si="155"/>
        <v>128.43694308505764</v>
      </c>
      <c r="BQ175" s="13">
        <f t="shared" si="136"/>
        <v>10.271511508174452</v>
      </c>
      <c r="BR175" s="37">
        <f t="shared" si="137"/>
        <v>159.78161370143422</v>
      </c>
      <c r="BS175" s="13">
        <f t="shared" si="138"/>
        <v>8414.1288406412787</v>
      </c>
      <c r="BT175">
        <f t="shared" si="156"/>
        <v>208.41819659531444</v>
      </c>
      <c r="BU175" s="13">
        <f t="shared" si="139"/>
        <v>836.26927694937092</v>
      </c>
      <c r="BV175" s="13">
        <f t="shared" si="157"/>
        <v>163.3322866646929</v>
      </c>
      <c r="BW175" s="13">
        <f t="shared" si="140"/>
        <v>20379.984173517129</v>
      </c>
      <c r="BX175">
        <f t="shared" si="158"/>
        <v>281.13566339022543</v>
      </c>
      <c r="BY175" s="13">
        <f t="shared" si="141"/>
        <v>836.26927694937092</v>
      </c>
    </row>
    <row r="176" spans="29:77" x14ac:dyDescent="0.2">
      <c r="AC176">
        <v>174</v>
      </c>
      <c r="AD176" s="37">
        <f t="shared" si="112"/>
        <v>517.28773978707602</v>
      </c>
      <c r="AE176" s="13">
        <f t="shared" si="113"/>
        <v>14023.548067735466</v>
      </c>
      <c r="AF176">
        <f t="shared" si="159"/>
        <v>597.88284362463617</v>
      </c>
      <c r="AG176" s="13">
        <f t="shared" si="114"/>
        <v>1616.3024281585481</v>
      </c>
      <c r="AH176" s="13">
        <f t="shared" si="142"/>
        <v>519.87262970432835</v>
      </c>
      <c r="AI176" s="13">
        <f t="shared" si="115"/>
        <v>20379.984173517129</v>
      </c>
      <c r="AJ176">
        <f t="shared" si="143"/>
        <v>636.99897552913944</v>
      </c>
      <c r="AK176" s="13">
        <f t="shared" si="116"/>
        <v>1616.3024281585481</v>
      </c>
      <c r="AL176" s="37">
        <f t="shared" si="117"/>
        <v>1162.5450724080165</v>
      </c>
      <c r="AM176" s="13">
        <f t="shared" si="118"/>
        <v>16828.257681282557</v>
      </c>
      <c r="AN176">
        <f t="shared" si="144"/>
        <v>1259.2591970130886</v>
      </c>
      <c r="AO176" s="13">
        <f t="shared" si="119"/>
        <v>3457.7835760522935</v>
      </c>
      <c r="AP176" s="13">
        <f t="shared" si="145"/>
        <v>1164.6470708022655</v>
      </c>
      <c r="AQ176" s="13">
        <f t="shared" si="120"/>
        <v>20379.984173517129</v>
      </c>
      <c r="AR176" s="13">
        <f t="shared" si="146"/>
        <v>1281.7734166270766</v>
      </c>
      <c r="AS176" s="38">
        <f t="shared" si="121"/>
        <v>3457.7835760522935</v>
      </c>
      <c r="AT176" s="37">
        <f t="shared" si="122"/>
        <v>108.84359342095777</v>
      </c>
      <c r="AU176" s="13">
        <f t="shared" si="123"/>
        <v>5609.4192270941858</v>
      </c>
      <c r="AV176">
        <f t="shared" si="147"/>
        <v>141.08163495598183</v>
      </c>
      <c r="AW176" s="13">
        <f t="shared" si="124"/>
        <v>532.10518174559218</v>
      </c>
      <c r="AX176" s="13">
        <f t="shared" si="148"/>
        <v>112.87715790721964</v>
      </c>
      <c r="AY176" s="13">
        <f t="shared" si="125"/>
        <v>20379.984173517129</v>
      </c>
      <c r="AZ176">
        <f t="shared" si="149"/>
        <v>230.00350373203071</v>
      </c>
      <c r="BA176" s="13">
        <f t="shared" si="126"/>
        <v>532.10518174559218</v>
      </c>
      <c r="BB176" s="37">
        <f t="shared" si="127"/>
        <v>124.21689020500847</v>
      </c>
      <c r="BC176" s="13">
        <f t="shared" si="128"/>
        <v>8414.1288406412787</v>
      </c>
      <c r="BD176">
        <f t="shared" si="150"/>
        <v>172.57395250754456</v>
      </c>
      <c r="BE176" s="13">
        <f t="shared" si="129"/>
        <v>533.91624408933046</v>
      </c>
      <c r="BF176" s="13">
        <f t="shared" si="151"/>
        <v>127.76756316826715</v>
      </c>
      <c r="BG176" s="13">
        <f t="shared" si="130"/>
        <v>20379.984173517129</v>
      </c>
      <c r="BH176">
        <f t="shared" si="152"/>
        <v>244.89390899307824</v>
      </c>
      <c r="BI176" s="13">
        <f t="shared" si="131"/>
        <v>533.91624408933046</v>
      </c>
      <c r="BJ176" s="37">
        <f t="shared" si="132"/>
        <v>7.0828933962664289</v>
      </c>
      <c r="BK176" s="13">
        <f t="shared" si="133"/>
        <v>8414.1288406412787</v>
      </c>
      <c r="BL176">
        <f t="shared" si="153"/>
        <v>55.439955698802514</v>
      </c>
      <c r="BM176" s="13">
        <f t="shared" si="134"/>
        <v>10.271511508174452</v>
      </c>
      <c r="BN176" s="13">
        <f t="shared" si="154"/>
        <v>10.633566359525108</v>
      </c>
      <c r="BO176" s="13">
        <f t="shared" si="135"/>
        <v>20379.984173517129</v>
      </c>
      <c r="BP176">
        <f t="shared" si="155"/>
        <v>127.75991218433619</v>
      </c>
      <c r="BQ176" s="13">
        <f t="shared" si="136"/>
        <v>10.271511508174452</v>
      </c>
      <c r="BR176" s="37">
        <f t="shared" si="137"/>
        <v>159.78161370143422</v>
      </c>
      <c r="BS176" s="13">
        <f t="shared" si="138"/>
        <v>8414.1288406412787</v>
      </c>
      <c r="BT176">
        <f t="shared" si="156"/>
        <v>208.13867600397032</v>
      </c>
      <c r="BU176" s="13">
        <f t="shared" si="139"/>
        <v>836.26927694937092</v>
      </c>
      <c r="BV176" s="13">
        <f t="shared" si="157"/>
        <v>163.3322866646929</v>
      </c>
      <c r="BW176" s="13">
        <f t="shared" si="140"/>
        <v>20379.984173517129</v>
      </c>
      <c r="BX176">
        <f t="shared" si="158"/>
        <v>280.458632489504</v>
      </c>
      <c r="BY176" s="13">
        <f t="shared" si="141"/>
        <v>836.26927694937092</v>
      </c>
    </row>
    <row r="177" spans="29:77" x14ac:dyDescent="0.2">
      <c r="AC177">
        <v>175</v>
      </c>
      <c r="AD177" s="37">
        <f t="shared" si="112"/>
        <v>517.28773978707602</v>
      </c>
      <c r="AE177" s="13">
        <f t="shared" si="113"/>
        <v>14023.548067735466</v>
      </c>
      <c r="AF177">
        <f t="shared" si="159"/>
        <v>597.42230017413578</v>
      </c>
      <c r="AG177" s="13">
        <f t="shared" si="114"/>
        <v>1616.3024281585481</v>
      </c>
      <c r="AH177" s="13">
        <f t="shared" si="142"/>
        <v>519.87262970432835</v>
      </c>
      <c r="AI177" s="13">
        <f t="shared" si="115"/>
        <v>20379.984173517129</v>
      </c>
      <c r="AJ177">
        <f t="shared" si="143"/>
        <v>636.3296821244262</v>
      </c>
      <c r="AK177" s="13">
        <f t="shared" si="116"/>
        <v>1616.3024281585481</v>
      </c>
      <c r="AL177" s="37">
        <f t="shared" si="117"/>
        <v>1162.5450724080165</v>
      </c>
      <c r="AM177" s="13">
        <f t="shared" si="118"/>
        <v>16828.257681282557</v>
      </c>
      <c r="AN177">
        <f t="shared" si="144"/>
        <v>1258.7065448724882</v>
      </c>
      <c r="AO177" s="13">
        <f t="shared" si="119"/>
        <v>3457.7835760522935</v>
      </c>
      <c r="AP177" s="13">
        <f t="shared" si="145"/>
        <v>1164.6470708022655</v>
      </c>
      <c r="AQ177" s="13">
        <f t="shared" si="120"/>
        <v>20379.984173517129</v>
      </c>
      <c r="AR177" s="13">
        <f t="shared" si="146"/>
        <v>1281.1041232223633</v>
      </c>
      <c r="AS177" s="38">
        <f t="shared" si="121"/>
        <v>3457.7835760522935</v>
      </c>
      <c r="AT177" s="37">
        <f t="shared" si="122"/>
        <v>108.84359342095777</v>
      </c>
      <c r="AU177" s="13">
        <f t="shared" si="123"/>
        <v>5609.4192270941858</v>
      </c>
      <c r="AV177">
        <f t="shared" si="147"/>
        <v>140.8974175757817</v>
      </c>
      <c r="AW177" s="13">
        <f t="shared" si="124"/>
        <v>532.10518174559218</v>
      </c>
      <c r="AX177" s="13">
        <f t="shared" si="148"/>
        <v>112.87715790721964</v>
      </c>
      <c r="AY177" s="13">
        <f t="shared" si="125"/>
        <v>20379.984173517129</v>
      </c>
      <c r="AZ177">
        <f t="shared" si="149"/>
        <v>229.33421032731752</v>
      </c>
      <c r="BA177" s="13">
        <f t="shared" si="126"/>
        <v>532.10518174559218</v>
      </c>
      <c r="BB177" s="37">
        <f t="shared" si="127"/>
        <v>124.21689020500847</v>
      </c>
      <c r="BC177" s="13">
        <f t="shared" si="128"/>
        <v>8414.1288406412787</v>
      </c>
      <c r="BD177">
        <f t="shared" si="150"/>
        <v>172.29762643724433</v>
      </c>
      <c r="BE177" s="13">
        <f t="shared" si="129"/>
        <v>533.91624408933046</v>
      </c>
      <c r="BF177" s="13">
        <f t="shared" si="151"/>
        <v>127.76756316826715</v>
      </c>
      <c r="BG177" s="13">
        <f t="shared" si="130"/>
        <v>20379.984173517129</v>
      </c>
      <c r="BH177">
        <f t="shared" si="152"/>
        <v>244.22461558836503</v>
      </c>
      <c r="BI177" s="13">
        <f t="shared" si="131"/>
        <v>533.91624408933046</v>
      </c>
      <c r="BJ177" s="37">
        <f t="shared" si="132"/>
        <v>7.0828933962664289</v>
      </c>
      <c r="BK177" s="13">
        <f t="shared" si="133"/>
        <v>8414.1288406412787</v>
      </c>
      <c r="BL177">
        <f t="shared" si="153"/>
        <v>55.163629628502306</v>
      </c>
      <c r="BM177" s="13">
        <f t="shared" si="134"/>
        <v>10.271511508174452</v>
      </c>
      <c r="BN177" s="13">
        <f t="shared" si="154"/>
        <v>10.633566359525108</v>
      </c>
      <c r="BO177" s="13">
        <f t="shared" si="135"/>
        <v>20379.984173517129</v>
      </c>
      <c r="BP177">
        <f t="shared" si="155"/>
        <v>127.09061877962299</v>
      </c>
      <c r="BQ177" s="13">
        <f t="shared" si="136"/>
        <v>10.271511508174452</v>
      </c>
      <c r="BR177" s="37">
        <f t="shared" si="137"/>
        <v>159.78161370143422</v>
      </c>
      <c r="BS177" s="13">
        <f t="shared" si="138"/>
        <v>8414.1288406412787</v>
      </c>
      <c r="BT177">
        <f t="shared" si="156"/>
        <v>207.86234993367009</v>
      </c>
      <c r="BU177" s="13">
        <f t="shared" si="139"/>
        <v>836.26927694937092</v>
      </c>
      <c r="BV177" s="13">
        <f t="shared" si="157"/>
        <v>163.3322866646929</v>
      </c>
      <c r="BW177" s="13">
        <f t="shared" si="140"/>
        <v>20379.984173517129</v>
      </c>
      <c r="BX177">
        <f t="shared" si="158"/>
        <v>279.78933908479075</v>
      </c>
      <c r="BY177" s="13">
        <f t="shared" si="141"/>
        <v>836.26927694937092</v>
      </c>
    </row>
    <row r="178" spans="29:77" x14ac:dyDescent="0.2">
      <c r="AC178">
        <v>176</v>
      </c>
      <c r="AD178" s="37">
        <f t="shared" si="112"/>
        <v>517.28773978707602</v>
      </c>
      <c r="AE178" s="13">
        <f t="shared" si="113"/>
        <v>14023.548067735466</v>
      </c>
      <c r="AF178">
        <f t="shared" si="159"/>
        <v>596.96699017193669</v>
      </c>
      <c r="AG178" s="13">
        <f t="shared" si="114"/>
        <v>1616.3024281585481</v>
      </c>
      <c r="AH178" s="13">
        <f t="shared" si="142"/>
        <v>519.87262970432835</v>
      </c>
      <c r="AI178" s="13">
        <f t="shared" si="115"/>
        <v>20379.984173517129</v>
      </c>
      <c r="AJ178">
        <f t="shared" si="143"/>
        <v>635.66799432658479</v>
      </c>
      <c r="AK178" s="13">
        <f t="shared" si="116"/>
        <v>1616.3024281585481</v>
      </c>
      <c r="AL178" s="37">
        <f t="shared" si="117"/>
        <v>1162.5450724080165</v>
      </c>
      <c r="AM178" s="13">
        <f t="shared" si="118"/>
        <v>16828.257681282557</v>
      </c>
      <c r="AN178">
        <f t="shared" si="144"/>
        <v>1258.1601728698492</v>
      </c>
      <c r="AO178" s="13">
        <f t="shared" si="119"/>
        <v>3457.7835760522935</v>
      </c>
      <c r="AP178" s="13">
        <f t="shared" si="145"/>
        <v>1164.6470708022655</v>
      </c>
      <c r="AQ178" s="13">
        <f t="shared" si="120"/>
        <v>20379.984173517129</v>
      </c>
      <c r="AR178" s="13">
        <f t="shared" si="146"/>
        <v>1280.4424354245218</v>
      </c>
      <c r="AS178" s="38">
        <f t="shared" si="121"/>
        <v>3457.7835760522935</v>
      </c>
      <c r="AT178" s="37">
        <f t="shared" si="122"/>
        <v>108.84359342095777</v>
      </c>
      <c r="AU178" s="13">
        <f t="shared" si="123"/>
        <v>5609.4192270941858</v>
      </c>
      <c r="AV178">
        <f t="shared" si="147"/>
        <v>140.71529357490201</v>
      </c>
      <c r="AW178" s="13">
        <f t="shared" si="124"/>
        <v>532.10518174559218</v>
      </c>
      <c r="AX178" s="13">
        <f t="shared" si="148"/>
        <v>112.87715790721964</v>
      </c>
      <c r="AY178" s="13">
        <f t="shared" si="125"/>
        <v>20379.984173517129</v>
      </c>
      <c r="AZ178">
        <f t="shared" si="149"/>
        <v>228.67252252947605</v>
      </c>
      <c r="BA178" s="13">
        <f t="shared" si="126"/>
        <v>532.10518174559218</v>
      </c>
      <c r="BB178" s="37">
        <f t="shared" si="127"/>
        <v>124.21689020500847</v>
      </c>
      <c r="BC178" s="13">
        <f t="shared" si="128"/>
        <v>8414.1288406412787</v>
      </c>
      <c r="BD178">
        <f t="shared" si="150"/>
        <v>172.02444043592482</v>
      </c>
      <c r="BE178" s="13">
        <f t="shared" si="129"/>
        <v>533.91624408933046</v>
      </c>
      <c r="BF178" s="13">
        <f t="shared" si="151"/>
        <v>127.76756316826715</v>
      </c>
      <c r="BG178" s="13">
        <f t="shared" si="130"/>
        <v>20379.984173517129</v>
      </c>
      <c r="BH178">
        <f t="shared" si="152"/>
        <v>243.56292779052356</v>
      </c>
      <c r="BI178" s="13">
        <f t="shared" si="131"/>
        <v>533.91624408933046</v>
      </c>
      <c r="BJ178" s="37">
        <f t="shared" si="132"/>
        <v>7.0828933962664289</v>
      </c>
      <c r="BK178" s="13">
        <f t="shared" si="133"/>
        <v>8414.1288406412787</v>
      </c>
      <c r="BL178">
        <f t="shared" si="153"/>
        <v>54.890443627182783</v>
      </c>
      <c r="BM178" s="13">
        <f t="shared" si="134"/>
        <v>10.271511508174452</v>
      </c>
      <c r="BN178" s="13">
        <f t="shared" si="154"/>
        <v>10.633566359525108</v>
      </c>
      <c r="BO178" s="13">
        <f t="shared" si="135"/>
        <v>20379.984173517129</v>
      </c>
      <c r="BP178">
        <f t="shared" si="155"/>
        <v>126.42893098178152</v>
      </c>
      <c r="BQ178" s="13">
        <f t="shared" si="136"/>
        <v>10.271511508174452</v>
      </c>
      <c r="BR178" s="37">
        <f t="shared" si="137"/>
        <v>159.78161370143422</v>
      </c>
      <c r="BS178" s="13">
        <f t="shared" si="138"/>
        <v>8414.1288406412787</v>
      </c>
      <c r="BT178">
        <f t="shared" si="156"/>
        <v>207.58916393235057</v>
      </c>
      <c r="BU178" s="13">
        <f t="shared" si="139"/>
        <v>836.26927694937092</v>
      </c>
      <c r="BV178" s="13">
        <f t="shared" si="157"/>
        <v>163.3322866646929</v>
      </c>
      <c r="BW178" s="13">
        <f t="shared" si="140"/>
        <v>20379.984173517129</v>
      </c>
      <c r="BX178">
        <f t="shared" si="158"/>
        <v>279.12765128694934</v>
      </c>
      <c r="BY178" s="13">
        <f t="shared" si="141"/>
        <v>836.26927694937092</v>
      </c>
    </row>
    <row r="179" spans="29:77" x14ac:dyDescent="0.2">
      <c r="AC179">
        <v>177</v>
      </c>
      <c r="AD179" s="37">
        <f t="shared" si="112"/>
        <v>517.28773978707602</v>
      </c>
      <c r="AE179" s="13">
        <f t="shared" si="113"/>
        <v>14023.548067735466</v>
      </c>
      <c r="AF179">
        <f t="shared" si="159"/>
        <v>596.51682491552492</v>
      </c>
      <c r="AG179" s="13">
        <f t="shared" si="114"/>
        <v>1616.3024281585481</v>
      </c>
      <c r="AH179" s="13">
        <f t="shared" si="142"/>
        <v>519.87262970432835</v>
      </c>
      <c r="AI179" s="13">
        <f t="shared" si="115"/>
        <v>20379.984173517129</v>
      </c>
      <c r="AJ179">
        <f t="shared" si="143"/>
        <v>635.01378322702396</v>
      </c>
      <c r="AK179" s="13">
        <f t="shared" si="116"/>
        <v>1616.3024281585481</v>
      </c>
      <c r="AL179" s="37">
        <f t="shared" si="117"/>
        <v>1162.5450724080165</v>
      </c>
      <c r="AM179" s="13">
        <f t="shared" si="118"/>
        <v>16828.257681282557</v>
      </c>
      <c r="AN179">
        <f t="shared" si="144"/>
        <v>1257.6199745621552</v>
      </c>
      <c r="AO179" s="13">
        <f t="shared" si="119"/>
        <v>3457.7835760522935</v>
      </c>
      <c r="AP179" s="13">
        <f t="shared" si="145"/>
        <v>1164.6470708022655</v>
      </c>
      <c r="AQ179" s="13">
        <f t="shared" si="120"/>
        <v>20379.984173517129</v>
      </c>
      <c r="AR179" s="13">
        <f t="shared" si="146"/>
        <v>1279.7882243249612</v>
      </c>
      <c r="AS179" s="38">
        <f t="shared" si="121"/>
        <v>3457.7835760522935</v>
      </c>
      <c r="AT179" s="37">
        <f t="shared" si="122"/>
        <v>108.84359342095777</v>
      </c>
      <c r="AU179" s="13">
        <f t="shared" si="123"/>
        <v>5609.4192270941858</v>
      </c>
      <c r="AV179">
        <f t="shared" si="147"/>
        <v>140.53522747233734</v>
      </c>
      <c r="AW179" s="13">
        <f t="shared" si="124"/>
        <v>532.10518174559218</v>
      </c>
      <c r="AX179" s="13">
        <f t="shared" si="148"/>
        <v>112.87715790721964</v>
      </c>
      <c r="AY179" s="13">
        <f t="shared" si="125"/>
        <v>20379.984173517129</v>
      </c>
      <c r="AZ179">
        <f t="shared" si="149"/>
        <v>228.01831142991529</v>
      </c>
      <c r="BA179" s="13">
        <f t="shared" si="126"/>
        <v>532.10518174559218</v>
      </c>
      <c r="BB179" s="37">
        <f t="shared" si="127"/>
        <v>124.21689020500847</v>
      </c>
      <c r="BC179" s="13">
        <f t="shared" si="128"/>
        <v>8414.1288406412787</v>
      </c>
      <c r="BD179">
        <f t="shared" si="150"/>
        <v>171.75434128207783</v>
      </c>
      <c r="BE179" s="13">
        <f t="shared" si="129"/>
        <v>533.91624408933046</v>
      </c>
      <c r="BF179" s="13">
        <f t="shared" si="151"/>
        <v>127.76756316826715</v>
      </c>
      <c r="BG179" s="13">
        <f t="shared" si="130"/>
        <v>20379.984173517129</v>
      </c>
      <c r="BH179">
        <f t="shared" si="152"/>
        <v>242.90871669096279</v>
      </c>
      <c r="BI179" s="13">
        <f t="shared" si="131"/>
        <v>533.91624408933046</v>
      </c>
      <c r="BJ179" s="37">
        <f t="shared" si="132"/>
        <v>7.0828933962664289</v>
      </c>
      <c r="BK179" s="13">
        <f t="shared" si="133"/>
        <v>8414.1288406412787</v>
      </c>
      <c r="BL179">
        <f t="shared" si="153"/>
        <v>54.620344473335798</v>
      </c>
      <c r="BM179" s="13">
        <f t="shared" si="134"/>
        <v>10.271511508174452</v>
      </c>
      <c r="BN179" s="13">
        <f t="shared" si="154"/>
        <v>10.633566359525108</v>
      </c>
      <c r="BO179" s="13">
        <f t="shared" si="135"/>
        <v>20379.984173517129</v>
      </c>
      <c r="BP179">
        <f t="shared" si="155"/>
        <v>125.77471988222075</v>
      </c>
      <c r="BQ179" s="13">
        <f t="shared" si="136"/>
        <v>10.271511508174452</v>
      </c>
      <c r="BR179" s="37">
        <f t="shared" si="137"/>
        <v>159.78161370143422</v>
      </c>
      <c r="BS179" s="13">
        <f t="shared" si="138"/>
        <v>8414.1288406412787</v>
      </c>
      <c r="BT179">
        <f t="shared" si="156"/>
        <v>207.31906477850359</v>
      </c>
      <c r="BU179" s="13">
        <f t="shared" si="139"/>
        <v>836.26927694937092</v>
      </c>
      <c r="BV179" s="13">
        <f t="shared" si="157"/>
        <v>163.3322866646929</v>
      </c>
      <c r="BW179" s="13">
        <f t="shared" si="140"/>
        <v>20379.984173517129</v>
      </c>
      <c r="BX179">
        <f t="shared" si="158"/>
        <v>278.47344018738852</v>
      </c>
      <c r="BY179" s="13">
        <f t="shared" si="141"/>
        <v>836.26927694937092</v>
      </c>
    </row>
    <row r="180" spans="29:77" x14ac:dyDescent="0.2">
      <c r="AC180">
        <v>178</v>
      </c>
      <c r="AD180" s="37">
        <f t="shared" si="112"/>
        <v>517.28773978707602</v>
      </c>
      <c r="AE180" s="13">
        <f t="shared" si="113"/>
        <v>14023.548067735466</v>
      </c>
      <c r="AF180">
        <f t="shared" si="159"/>
        <v>596.0717176957022</v>
      </c>
      <c r="AG180" s="13">
        <f t="shared" si="114"/>
        <v>1616.3024281585481</v>
      </c>
      <c r="AH180" s="13">
        <f t="shared" si="142"/>
        <v>519.87262970432835</v>
      </c>
      <c r="AI180" s="13">
        <f t="shared" si="115"/>
        <v>20379.984173517129</v>
      </c>
      <c r="AJ180">
        <f t="shared" si="143"/>
        <v>634.36692281397518</v>
      </c>
      <c r="AK180" s="13">
        <f t="shared" si="116"/>
        <v>1616.3024281585481</v>
      </c>
      <c r="AL180" s="37">
        <f t="shared" si="117"/>
        <v>1162.5450724080165</v>
      </c>
      <c r="AM180" s="13">
        <f t="shared" si="118"/>
        <v>16828.257681282557</v>
      </c>
      <c r="AN180">
        <f t="shared" si="144"/>
        <v>1257.085845898368</v>
      </c>
      <c r="AO180" s="13">
        <f t="shared" si="119"/>
        <v>3457.7835760522935</v>
      </c>
      <c r="AP180" s="13">
        <f t="shared" si="145"/>
        <v>1164.6470708022655</v>
      </c>
      <c r="AQ180" s="13">
        <f t="shared" si="120"/>
        <v>20379.984173517129</v>
      </c>
      <c r="AR180" s="13">
        <f t="shared" si="146"/>
        <v>1279.1413639119123</v>
      </c>
      <c r="AS180" s="38">
        <f t="shared" si="121"/>
        <v>3457.7835760522935</v>
      </c>
      <c r="AT180" s="37">
        <f t="shared" si="122"/>
        <v>108.84359342095777</v>
      </c>
      <c r="AU180" s="13">
        <f t="shared" si="123"/>
        <v>5609.4192270941858</v>
      </c>
      <c r="AV180">
        <f t="shared" si="147"/>
        <v>140.35718458440826</v>
      </c>
      <c r="AW180" s="13">
        <f t="shared" si="124"/>
        <v>532.10518174559218</v>
      </c>
      <c r="AX180" s="13">
        <f t="shared" si="148"/>
        <v>112.87715790721964</v>
      </c>
      <c r="AY180" s="13">
        <f t="shared" si="125"/>
        <v>20379.984173517129</v>
      </c>
      <c r="AZ180">
        <f t="shared" si="149"/>
        <v>227.37145101686644</v>
      </c>
      <c r="BA180" s="13">
        <f t="shared" si="126"/>
        <v>532.10518174559218</v>
      </c>
      <c r="BB180" s="37">
        <f t="shared" si="127"/>
        <v>124.21689020500847</v>
      </c>
      <c r="BC180" s="13">
        <f t="shared" si="128"/>
        <v>8414.1288406412787</v>
      </c>
      <c r="BD180">
        <f t="shared" si="150"/>
        <v>171.4872769501842</v>
      </c>
      <c r="BE180" s="13">
        <f t="shared" si="129"/>
        <v>533.91624408933046</v>
      </c>
      <c r="BF180" s="13">
        <f t="shared" si="151"/>
        <v>127.76756316826715</v>
      </c>
      <c r="BG180" s="13">
        <f t="shared" si="130"/>
        <v>20379.984173517129</v>
      </c>
      <c r="BH180">
        <f t="shared" si="152"/>
        <v>242.26185627791392</v>
      </c>
      <c r="BI180" s="13">
        <f t="shared" si="131"/>
        <v>533.91624408933046</v>
      </c>
      <c r="BJ180" s="37">
        <f t="shared" si="132"/>
        <v>7.0828933962664289</v>
      </c>
      <c r="BK180" s="13">
        <f t="shared" si="133"/>
        <v>8414.1288406412787</v>
      </c>
      <c r="BL180">
        <f t="shared" si="153"/>
        <v>54.353280141442148</v>
      </c>
      <c r="BM180" s="13">
        <f t="shared" si="134"/>
        <v>10.271511508174452</v>
      </c>
      <c r="BN180" s="13">
        <f t="shared" si="154"/>
        <v>10.633566359525108</v>
      </c>
      <c r="BO180" s="13">
        <f t="shared" si="135"/>
        <v>20379.984173517129</v>
      </c>
      <c r="BP180">
        <f t="shared" si="155"/>
        <v>125.1278594691719</v>
      </c>
      <c r="BQ180" s="13">
        <f t="shared" si="136"/>
        <v>10.271511508174452</v>
      </c>
      <c r="BR180" s="37">
        <f t="shared" si="137"/>
        <v>159.78161370143422</v>
      </c>
      <c r="BS180" s="13">
        <f t="shared" si="138"/>
        <v>8414.1288406412787</v>
      </c>
      <c r="BT180">
        <f t="shared" si="156"/>
        <v>207.05200044660995</v>
      </c>
      <c r="BU180" s="13">
        <f t="shared" si="139"/>
        <v>836.26927694937092</v>
      </c>
      <c r="BV180" s="13">
        <f t="shared" si="157"/>
        <v>163.3322866646929</v>
      </c>
      <c r="BW180" s="13">
        <f t="shared" si="140"/>
        <v>20379.984173517129</v>
      </c>
      <c r="BX180">
        <f t="shared" si="158"/>
        <v>277.82657977433968</v>
      </c>
      <c r="BY180" s="13">
        <f t="shared" si="141"/>
        <v>836.26927694937092</v>
      </c>
    </row>
    <row r="181" spans="29:77" x14ac:dyDescent="0.2">
      <c r="AC181">
        <v>179</v>
      </c>
      <c r="AD181" s="37">
        <f t="shared" si="112"/>
        <v>517.28773978707602</v>
      </c>
      <c r="AE181" s="13">
        <f t="shared" si="113"/>
        <v>14023.548067735466</v>
      </c>
      <c r="AF181">
        <f t="shared" si="159"/>
        <v>595.6315837409054</v>
      </c>
      <c r="AG181" s="13">
        <f t="shared" si="114"/>
        <v>1616.3024281585481</v>
      </c>
      <c r="AH181" s="13">
        <f t="shared" si="142"/>
        <v>519.87262970432835</v>
      </c>
      <c r="AI181" s="13">
        <f t="shared" si="115"/>
        <v>20379.984173517129</v>
      </c>
      <c r="AJ181">
        <f t="shared" si="143"/>
        <v>633.72728989157486</v>
      </c>
      <c r="AK181" s="13">
        <f t="shared" si="116"/>
        <v>1616.3024281585481</v>
      </c>
      <c r="AL181" s="37">
        <f t="shared" si="117"/>
        <v>1162.5450724080165</v>
      </c>
      <c r="AM181" s="13">
        <f t="shared" si="118"/>
        <v>16828.257681282557</v>
      </c>
      <c r="AN181">
        <f t="shared" si="144"/>
        <v>1256.5576851526118</v>
      </c>
      <c r="AO181" s="13">
        <f t="shared" si="119"/>
        <v>3457.7835760522935</v>
      </c>
      <c r="AP181" s="13">
        <f t="shared" si="145"/>
        <v>1164.6470708022655</v>
      </c>
      <c r="AQ181" s="13">
        <f t="shared" si="120"/>
        <v>20379.984173517129</v>
      </c>
      <c r="AR181" s="13">
        <f t="shared" si="146"/>
        <v>1278.501730989512</v>
      </c>
      <c r="AS181" s="38">
        <f t="shared" si="121"/>
        <v>3457.7835760522935</v>
      </c>
      <c r="AT181" s="37">
        <f t="shared" si="122"/>
        <v>108.84359342095777</v>
      </c>
      <c r="AU181" s="13">
        <f t="shared" si="123"/>
        <v>5609.4192270941858</v>
      </c>
      <c r="AV181">
        <f t="shared" si="147"/>
        <v>140.18113100248954</v>
      </c>
      <c r="AW181" s="13">
        <f t="shared" si="124"/>
        <v>532.10518174559218</v>
      </c>
      <c r="AX181" s="13">
        <f t="shared" si="148"/>
        <v>112.87715790721964</v>
      </c>
      <c r="AY181" s="13">
        <f t="shared" si="125"/>
        <v>20379.984173517129</v>
      </c>
      <c r="AZ181">
        <f t="shared" si="149"/>
        <v>226.73181809446618</v>
      </c>
      <c r="BA181" s="13">
        <f t="shared" si="126"/>
        <v>532.10518174559218</v>
      </c>
      <c r="BB181" s="37">
        <f t="shared" si="127"/>
        <v>124.21689020500847</v>
      </c>
      <c r="BC181" s="13">
        <f t="shared" si="128"/>
        <v>8414.1288406412787</v>
      </c>
      <c r="BD181">
        <f t="shared" si="150"/>
        <v>171.22319657730611</v>
      </c>
      <c r="BE181" s="13">
        <f t="shared" si="129"/>
        <v>533.91624408933046</v>
      </c>
      <c r="BF181" s="13">
        <f t="shared" si="151"/>
        <v>127.76756316826715</v>
      </c>
      <c r="BG181" s="13">
        <f t="shared" si="130"/>
        <v>20379.984173517129</v>
      </c>
      <c r="BH181">
        <f t="shared" si="152"/>
        <v>241.62222335551365</v>
      </c>
      <c r="BI181" s="13">
        <f t="shared" si="131"/>
        <v>533.91624408933046</v>
      </c>
      <c r="BJ181" s="37">
        <f t="shared" si="132"/>
        <v>7.0828933962664289</v>
      </c>
      <c r="BK181" s="13">
        <f t="shared" si="133"/>
        <v>8414.1288406412787</v>
      </c>
      <c r="BL181">
        <f t="shared" si="153"/>
        <v>54.089199768564072</v>
      </c>
      <c r="BM181" s="13">
        <f t="shared" si="134"/>
        <v>10.271511508174452</v>
      </c>
      <c r="BN181" s="13">
        <f t="shared" si="154"/>
        <v>10.633566359525108</v>
      </c>
      <c r="BO181" s="13">
        <f t="shared" si="135"/>
        <v>20379.984173517129</v>
      </c>
      <c r="BP181">
        <f t="shared" si="155"/>
        <v>124.48822654677163</v>
      </c>
      <c r="BQ181" s="13">
        <f t="shared" si="136"/>
        <v>10.271511508174452</v>
      </c>
      <c r="BR181" s="37">
        <f t="shared" si="137"/>
        <v>159.78161370143422</v>
      </c>
      <c r="BS181" s="13">
        <f t="shared" si="138"/>
        <v>8414.1288406412787</v>
      </c>
      <c r="BT181">
        <f t="shared" si="156"/>
        <v>206.78792007373187</v>
      </c>
      <c r="BU181" s="13">
        <f t="shared" si="139"/>
        <v>836.26927694937092</v>
      </c>
      <c r="BV181" s="13">
        <f t="shared" si="157"/>
        <v>163.3322866646929</v>
      </c>
      <c r="BW181" s="13">
        <f t="shared" si="140"/>
        <v>20379.984173517129</v>
      </c>
      <c r="BX181">
        <f t="shared" si="158"/>
        <v>277.18694685193941</v>
      </c>
      <c r="BY181" s="13">
        <f t="shared" si="141"/>
        <v>836.26927694937092</v>
      </c>
    </row>
    <row r="182" spans="29:77" x14ac:dyDescent="0.2">
      <c r="AC182">
        <v>180</v>
      </c>
      <c r="AD182" s="37">
        <f t="shared" si="112"/>
        <v>517.28773978707602</v>
      </c>
      <c r="AE182" s="13">
        <f t="shared" si="113"/>
        <v>14023.548067735466</v>
      </c>
      <c r="AF182">
        <f t="shared" si="159"/>
        <v>595.19634016338421</v>
      </c>
      <c r="AG182" s="13">
        <f t="shared" si="114"/>
        <v>1616.3024281585481</v>
      </c>
      <c r="AH182" s="13">
        <f t="shared" si="142"/>
        <v>519.87262970432835</v>
      </c>
      <c r="AI182" s="13">
        <f t="shared" si="115"/>
        <v>20379.984173517129</v>
      </c>
      <c r="AJ182">
        <f t="shared" si="143"/>
        <v>633.09476400164567</v>
      </c>
      <c r="AK182" s="13">
        <f t="shared" si="116"/>
        <v>1616.3024281585481</v>
      </c>
      <c r="AL182" s="37">
        <f t="shared" si="117"/>
        <v>1162.5450724080165</v>
      </c>
      <c r="AM182" s="13">
        <f t="shared" si="118"/>
        <v>16828.257681282557</v>
      </c>
      <c r="AN182">
        <f t="shared" si="144"/>
        <v>1256.0353928595862</v>
      </c>
      <c r="AO182" s="13">
        <f t="shared" si="119"/>
        <v>3457.7835760522935</v>
      </c>
      <c r="AP182" s="13">
        <f t="shared" si="145"/>
        <v>1164.6470708022655</v>
      </c>
      <c r="AQ182" s="13">
        <f t="shared" si="120"/>
        <v>20379.984173517129</v>
      </c>
      <c r="AR182" s="13">
        <f t="shared" si="146"/>
        <v>1277.8692050995828</v>
      </c>
      <c r="AS182" s="38">
        <f t="shared" si="121"/>
        <v>3457.7835760522935</v>
      </c>
      <c r="AT182" s="37">
        <f t="shared" si="122"/>
        <v>108.84359342095777</v>
      </c>
      <c r="AU182" s="13">
        <f t="shared" si="123"/>
        <v>5609.4192270941858</v>
      </c>
      <c r="AV182">
        <f t="shared" si="147"/>
        <v>140.00703357148103</v>
      </c>
      <c r="AW182" s="13">
        <f t="shared" si="124"/>
        <v>532.10518174559218</v>
      </c>
      <c r="AX182" s="13">
        <f t="shared" si="148"/>
        <v>112.87715790721964</v>
      </c>
      <c r="AY182" s="13">
        <f t="shared" si="125"/>
        <v>20379.984173517129</v>
      </c>
      <c r="AZ182">
        <f t="shared" si="149"/>
        <v>226.09929220453702</v>
      </c>
      <c r="BA182" s="13">
        <f t="shared" si="126"/>
        <v>532.10518174559218</v>
      </c>
      <c r="BB182" s="37">
        <f t="shared" si="127"/>
        <v>124.21689020500847</v>
      </c>
      <c r="BC182" s="13">
        <f t="shared" si="128"/>
        <v>8414.1288406412787</v>
      </c>
      <c r="BD182">
        <f t="shared" si="150"/>
        <v>170.96205043079334</v>
      </c>
      <c r="BE182" s="13">
        <f t="shared" si="129"/>
        <v>533.91624408933046</v>
      </c>
      <c r="BF182" s="13">
        <f t="shared" si="151"/>
        <v>127.76756316826715</v>
      </c>
      <c r="BG182" s="13">
        <f t="shared" si="130"/>
        <v>20379.984173517129</v>
      </c>
      <c r="BH182">
        <f t="shared" si="152"/>
        <v>240.98969746558453</v>
      </c>
      <c r="BI182" s="13">
        <f t="shared" si="131"/>
        <v>533.91624408933046</v>
      </c>
      <c r="BJ182" s="37">
        <f t="shared" si="132"/>
        <v>7.0828933962664289</v>
      </c>
      <c r="BK182" s="13">
        <f t="shared" si="133"/>
        <v>8414.1288406412787</v>
      </c>
      <c r="BL182">
        <f t="shared" si="153"/>
        <v>53.828053622051307</v>
      </c>
      <c r="BM182" s="13">
        <f t="shared" si="134"/>
        <v>10.271511508174452</v>
      </c>
      <c r="BN182" s="13">
        <f t="shared" si="154"/>
        <v>10.633566359525108</v>
      </c>
      <c r="BO182" s="13">
        <f t="shared" si="135"/>
        <v>20379.984173517129</v>
      </c>
      <c r="BP182">
        <f t="shared" si="155"/>
        <v>123.85570065684249</v>
      </c>
      <c r="BQ182" s="13">
        <f t="shared" si="136"/>
        <v>10.271511508174452</v>
      </c>
      <c r="BR182" s="37">
        <f t="shared" si="137"/>
        <v>159.78161370143422</v>
      </c>
      <c r="BS182" s="13">
        <f t="shared" si="138"/>
        <v>8414.1288406412787</v>
      </c>
      <c r="BT182">
        <f t="shared" si="156"/>
        <v>206.5267739272191</v>
      </c>
      <c r="BU182" s="13">
        <f t="shared" si="139"/>
        <v>836.26927694937092</v>
      </c>
      <c r="BV182" s="13">
        <f t="shared" si="157"/>
        <v>163.3322866646929</v>
      </c>
      <c r="BW182" s="13">
        <f t="shared" si="140"/>
        <v>20379.984173517129</v>
      </c>
      <c r="BX182">
        <f t="shared" si="158"/>
        <v>276.55442096201028</v>
      </c>
      <c r="BY182" s="13">
        <f t="shared" si="141"/>
        <v>836.26927694937092</v>
      </c>
    </row>
    <row r="183" spans="29:77" x14ac:dyDescent="0.2">
      <c r="AC183">
        <v>181</v>
      </c>
      <c r="AD183" s="37">
        <f t="shared" si="112"/>
        <v>517.28773978707602</v>
      </c>
      <c r="AE183" s="13">
        <f t="shared" si="113"/>
        <v>14023.548067735466</v>
      </c>
      <c r="AF183">
        <f t="shared" si="159"/>
        <v>594.76590590716148</v>
      </c>
      <c r="AG183" s="13">
        <f t="shared" si="114"/>
        <v>1616.3024281585481</v>
      </c>
      <c r="AH183" s="13">
        <f t="shared" si="142"/>
        <v>519.87262970432835</v>
      </c>
      <c r="AI183" s="13">
        <f t="shared" si="115"/>
        <v>20379.984173517129</v>
      </c>
      <c r="AJ183">
        <f t="shared" si="143"/>
        <v>632.46922734806935</v>
      </c>
      <c r="AK183" s="13">
        <f t="shared" si="116"/>
        <v>1616.3024281585481</v>
      </c>
      <c r="AL183" s="37">
        <f t="shared" si="117"/>
        <v>1162.5450724080165</v>
      </c>
      <c r="AM183" s="13">
        <f t="shared" si="118"/>
        <v>16828.257681282557</v>
      </c>
      <c r="AN183">
        <f t="shared" si="144"/>
        <v>1255.5188717521191</v>
      </c>
      <c r="AO183" s="13">
        <f t="shared" si="119"/>
        <v>3457.7835760522935</v>
      </c>
      <c r="AP183" s="13">
        <f t="shared" si="145"/>
        <v>1164.6470708022655</v>
      </c>
      <c r="AQ183" s="13">
        <f t="shared" si="120"/>
        <v>20379.984173517129</v>
      </c>
      <c r="AR183" s="13">
        <f t="shared" si="146"/>
        <v>1277.2436684460065</v>
      </c>
      <c r="AS183" s="38">
        <f t="shared" si="121"/>
        <v>3457.7835760522935</v>
      </c>
      <c r="AT183" s="37">
        <f t="shared" si="122"/>
        <v>108.84359342095777</v>
      </c>
      <c r="AU183" s="13">
        <f t="shared" si="123"/>
        <v>5609.4192270941858</v>
      </c>
      <c r="AV183">
        <f t="shared" si="147"/>
        <v>139.83485986899194</v>
      </c>
      <c r="AW183" s="13">
        <f t="shared" si="124"/>
        <v>532.10518174559218</v>
      </c>
      <c r="AX183" s="13">
        <f t="shared" si="148"/>
        <v>112.87715790721964</v>
      </c>
      <c r="AY183" s="13">
        <f t="shared" si="125"/>
        <v>20379.984173517129</v>
      </c>
      <c r="AZ183">
        <f t="shared" si="149"/>
        <v>225.47375555096068</v>
      </c>
      <c r="BA183" s="13">
        <f t="shared" si="126"/>
        <v>532.10518174559218</v>
      </c>
      <c r="BB183" s="37">
        <f t="shared" si="127"/>
        <v>124.21689020500847</v>
      </c>
      <c r="BC183" s="13">
        <f t="shared" si="128"/>
        <v>8414.1288406412787</v>
      </c>
      <c r="BD183">
        <f t="shared" si="150"/>
        <v>170.70378987705973</v>
      </c>
      <c r="BE183" s="13">
        <f t="shared" si="129"/>
        <v>533.91624408933046</v>
      </c>
      <c r="BF183" s="13">
        <f t="shared" si="151"/>
        <v>127.76756316826715</v>
      </c>
      <c r="BG183" s="13">
        <f t="shared" si="130"/>
        <v>20379.984173517129</v>
      </c>
      <c r="BH183">
        <f t="shared" si="152"/>
        <v>240.36416081200818</v>
      </c>
      <c r="BI183" s="13">
        <f t="shared" si="131"/>
        <v>533.91624408933046</v>
      </c>
      <c r="BJ183" s="37">
        <f t="shared" si="132"/>
        <v>7.0828933962664289</v>
      </c>
      <c r="BK183" s="13">
        <f t="shared" si="133"/>
        <v>8414.1288406412787</v>
      </c>
      <c r="BL183">
        <f t="shared" si="153"/>
        <v>53.569793068317693</v>
      </c>
      <c r="BM183" s="13">
        <f t="shared" si="134"/>
        <v>10.271511508174452</v>
      </c>
      <c r="BN183" s="13">
        <f t="shared" si="154"/>
        <v>10.633566359525108</v>
      </c>
      <c r="BO183" s="13">
        <f t="shared" si="135"/>
        <v>20379.984173517129</v>
      </c>
      <c r="BP183">
        <f t="shared" si="155"/>
        <v>123.23016400326614</v>
      </c>
      <c r="BQ183" s="13">
        <f t="shared" si="136"/>
        <v>10.271511508174452</v>
      </c>
      <c r="BR183" s="37">
        <f t="shared" si="137"/>
        <v>159.78161370143422</v>
      </c>
      <c r="BS183" s="13">
        <f t="shared" si="138"/>
        <v>8414.1288406412787</v>
      </c>
      <c r="BT183">
        <f t="shared" si="156"/>
        <v>206.26851337348549</v>
      </c>
      <c r="BU183" s="13">
        <f t="shared" si="139"/>
        <v>836.26927694937092</v>
      </c>
      <c r="BV183" s="13">
        <f t="shared" si="157"/>
        <v>163.3322866646929</v>
      </c>
      <c r="BW183" s="13">
        <f t="shared" si="140"/>
        <v>20379.984173517129</v>
      </c>
      <c r="BX183">
        <f t="shared" si="158"/>
        <v>275.92888430843391</v>
      </c>
      <c r="BY183" s="13">
        <f t="shared" si="141"/>
        <v>836.26927694937092</v>
      </c>
    </row>
    <row r="184" spans="29:77" x14ac:dyDescent="0.2">
      <c r="AC184">
        <v>182</v>
      </c>
      <c r="AD184" s="37">
        <f t="shared" si="112"/>
        <v>517.28773978707602</v>
      </c>
      <c r="AE184" s="13">
        <f t="shared" si="113"/>
        <v>14023.548067735466</v>
      </c>
      <c r="AF184">
        <f t="shared" si="159"/>
        <v>594.34020169771043</v>
      </c>
      <c r="AG184" s="13">
        <f t="shared" si="114"/>
        <v>1616.3024281585481</v>
      </c>
      <c r="AH184" s="13">
        <f t="shared" si="142"/>
        <v>519.87262970432835</v>
      </c>
      <c r="AI184" s="13">
        <f t="shared" si="115"/>
        <v>20379.984173517129</v>
      </c>
      <c r="AJ184">
        <f t="shared" si="143"/>
        <v>631.85056472365318</v>
      </c>
      <c r="AK184" s="13">
        <f t="shared" si="116"/>
        <v>1616.3024281585481</v>
      </c>
      <c r="AL184" s="37">
        <f t="shared" si="117"/>
        <v>1162.5450724080165</v>
      </c>
      <c r="AM184" s="13">
        <f t="shared" si="118"/>
        <v>16828.257681282557</v>
      </c>
      <c r="AN184">
        <f t="shared" si="144"/>
        <v>1255.0080267007779</v>
      </c>
      <c r="AO184" s="13">
        <f t="shared" si="119"/>
        <v>3457.7835760522935</v>
      </c>
      <c r="AP184" s="13">
        <f t="shared" si="145"/>
        <v>1164.6470708022655</v>
      </c>
      <c r="AQ184" s="13">
        <f t="shared" si="120"/>
        <v>20379.984173517129</v>
      </c>
      <c r="AR184" s="13">
        <f t="shared" si="146"/>
        <v>1276.6250058215903</v>
      </c>
      <c r="AS184" s="38">
        <f t="shared" si="121"/>
        <v>3457.7835760522935</v>
      </c>
      <c r="AT184" s="37">
        <f t="shared" si="122"/>
        <v>108.84359342095777</v>
      </c>
      <c r="AU184" s="13">
        <f t="shared" si="123"/>
        <v>5609.4192270941858</v>
      </c>
      <c r="AV184">
        <f t="shared" si="147"/>
        <v>139.66457818521155</v>
      </c>
      <c r="AW184" s="13">
        <f t="shared" si="124"/>
        <v>532.10518174559218</v>
      </c>
      <c r="AX184" s="13">
        <f t="shared" si="148"/>
        <v>112.87715790721964</v>
      </c>
      <c r="AY184" s="13">
        <f t="shared" si="125"/>
        <v>20379.984173517129</v>
      </c>
      <c r="AZ184">
        <f t="shared" si="149"/>
        <v>224.85509292654453</v>
      </c>
      <c r="BA184" s="13">
        <f t="shared" si="126"/>
        <v>532.10518174559218</v>
      </c>
      <c r="BB184" s="37">
        <f t="shared" si="127"/>
        <v>124.21689020500847</v>
      </c>
      <c r="BC184" s="13">
        <f t="shared" si="128"/>
        <v>8414.1288406412787</v>
      </c>
      <c r="BD184">
        <f t="shared" si="150"/>
        <v>170.44836735138912</v>
      </c>
      <c r="BE184" s="13">
        <f t="shared" si="129"/>
        <v>533.91624408933046</v>
      </c>
      <c r="BF184" s="13">
        <f t="shared" si="151"/>
        <v>127.76756316826715</v>
      </c>
      <c r="BG184" s="13">
        <f t="shared" si="130"/>
        <v>20379.984173517129</v>
      </c>
      <c r="BH184">
        <f t="shared" si="152"/>
        <v>239.74549818759203</v>
      </c>
      <c r="BI184" s="13">
        <f t="shared" si="131"/>
        <v>533.91624408933046</v>
      </c>
      <c r="BJ184" s="37">
        <f t="shared" si="132"/>
        <v>7.0828933962664289</v>
      </c>
      <c r="BK184" s="13">
        <f t="shared" si="133"/>
        <v>8414.1288406412787</v>
      </c>
      <c r="BL184">
        <f t="shared" si="153"/>
        <v>53.314370542647083</v>
      </c>
      <c r="BM184" s="13">
        <f t="shared" si="134"/>
        <v>10.271511508174452</v>
      </c>
      <c r="BN184" s="13">
        <f t="shared" si="154"/>
        <v>10.633566359525108</v>
      </c>
      <c r="BO184" s="13">
        <f t="shared" si="135"/>
        <v>20379.984173517129</v>
      </c>
      <c r="BP184">
        <f t="shared" si="155"/>
        <v>122.61150137884999</v>
      </c>
      <c r="BQ184" s="13">
        <f t="shared" si="136"/>
        <v>10.271511508174452</v>
      </c>
      <c r="BR184" s="37">
        <f t="shared" si="137"/>
        <v>159.78161370143422</v>
      </c>
      <c r="BS184" s="13">
        <f t="shared" si="138"/>
        <v>8414.1288406412787</v>
      </c>
      <c r="BT184">
        <f t="shared" si="156"/>
        <v>206.01309084781488</v>
      </c>
      <c r="BU184" s="13">
        <f t="shared" si="139"/>
        <v>836.26927694937092</v>
      </c>
      <c r="BV184" s="13">
        <f t="shared" si="157"/>
        <v>163.3322866646929</v>
      </c>
      <c r="BW184" s="13">
        <f t="shared" si="140"/>
        <v>20379.984173517129</v>
      </c>
      <c r="BX184">
        <f t="shared" si="158"/>
        <v>275.31022168401779</v>
      </c>
      <c r="BY184" s="13">
        <f t="shared" si="141"/>
        <v>836.26927694937092</v>
      </c>
    </row>
    <row r="185" spans="29:77" x14ac:dyDescent="0.2">
      <c r="AC185">
        <v>183</v>
      </c>
      <c r="AD185" s="37">
        <f t="shared" si="112"/>
        <v>517.28773978707602</v>
      </c>
      <c r="AE185" s="13">
        <f t="shared" si="113"/>
        <v>14023.548067735466</v>
      </c>
      <c r="AF185">
        <f t="shared" si="159"/>
        <v>593.91914999328071</v>
      </c>
      <c r="AG185" s="13">
        <f t="shared" si="114"/>
        <v>1616.3024281585481</v>
      </c>
      <c r="AH185" s="13">
        <f t="shared" si="142"/>
        <v>519.87262970432835</v>
      </c>
      <c r="AI185" s="13">
        <f t="shared" si="115"/>
        <v>20379.984173517129</v>
      </c>
      <c r="AJ185">
        <f t="shared" si="143"/>
        <v>631.2386634393946</v>
      </c>
      <c r="AK185" s="13">
        <f t="shared" si="116"/>
        <v>1616.3024281585481</v>
      </c>
      <c r="AL185" s="37">
        <f t="shared" si="117"/>
        <v>1162.5450724080165</v>
      </c>
      <c r="AM185" s="13">
        <f t="shared" si="118"/>
        <v>16828.257681282557</v>
      </c>
      <c r="AN185">
        <f t="shared" si="144"/>
        <v>1254.5027646554622</v>
      </c>
      <c r="AO185" s="13">
        <f t="shared" si="119"/>
        <v>3457.7835760522935</v>
      </c>
      <c r="AP185" s="13">
        <f t="shared" si="145"/>
        <v>1164.6470708022655</v>
      </c>
      <c r="AQ185" s="13">
        <f t="shared" si="120"/>
        <v>20379.984173517129</v>
      </c>
      <c r="AR185" s="13">
        <f t="shared" si="146"/>
        <v>1276.0131045373319</v>
      </c>
      <c r="AS185" s="38">
        <f t="shared" si="121"/>
        <v>3457.7835760522935</v>
      </c>
      <c r="AT185" s="37">
        <f t="shared" si="122"/>
        <v>108.84359342095777</v>
      </c>
      <c r="AU185" s="13">
        <f t="shared" si="123"/>
        <v>5609.4192270941858</v>
      </c>
      <c r="AV185">
        <f t="shared" si="147"/>
        <v>139.49615750343966</v>
      </c>
      <c r="AW185" s="13">
        <f t="shared" si="124"/>
        <v>532.10518174559218</v>
      </c>
      <c r="AX185" s="13">
        <f t="shared" si="148"/>
        <v>112.87715790721964</v>
      </c>
      <c r="AY185" s="13">
        <f t="shared" si="125"/>
        <v>20379.984173517129</v>
      </c>
      <c r="AZ185">
        <f t="shared" si="149"/>
        <v>224.24319164228592</v>
      </c>
      <c r="BA185" s="13">
        <f t="shared" si="126"/>
        <v>532.10518174559218</v>
      </c>
      <c r="BB185" s="37">
        <f t="shared" si="127"/>
        <v>124.21689020500847</v>
      </c>
      <c r="BC185" s="13">
        <f t="shared" si="128"/>
        <v>8414.1288406412787</v>
      </c>
      <c r="BD185">
        <f t="shared" si="150"/>
        <v>170.1957363287313</v>
      </c>
      <c r="BE185" s="13">
        <f t="shared" si="129"/>
        <v>533.91624408933046</v>
      </c>
      <c r="BF185" s="13">
        <f t="shared" si="151"/>
        <v>127.76756316826715</v>
      </c>
      <c r="BG185" s="13">
        <f t="shared" si="130"/>
        <v>20379.984173517129</v>
      </c>
      <c r="BH185">
        <f t="shared" si="152"/>
        <v>239.13359690333343</v>
      </c>
      <c r="BI185" s="13">
        <f t="shared" si="131"/>
        <v>533.91624408933046</v>
      </c>
      <c r="BJ185" s="37">
        <f t="shared" si="132"/>
        <v>7.0828933962664289</v>
      </c>
      <c r="BK185" s="13">
        <f t="shared" si="133"/>
        <v>8414.1288406412787</v>
      </c>
      <c r="BL185">
        <f t="shared" si="153"/>
        <v>53.06173951998926</v>
      </c>
      <c r="BM185" s="13">
        <f t="shared" si="134"/>
        <v>10.271511508174452</v>
      </c>
      <c r="BN185" s="13">
        <f t="shared" si="154"/>
        <v>10.633566359525108</v>
      </c>
      <c r="BO185" s="13">
        <f t="shared" si="135"/>
        <v>20379.984173517129</v>
      </c>
      <c r="BP185">
        <f t="shared" si="155"/>
        <v>121.99960009459139</v>
      </c>
      <c r="BQ185" s="13">
        <f t="shared" si="136"/>
        <v>10.271511508174452</v>
      </c>
      <c r="BR185" s="37">
        <f t="shared" si="137"/>
        <v>159.78161370143422</v>
      </c>
      <c r="BS185" s="13">
        <f t="shared" si="138"/>
        <v>8414.1288406412787</v>
      </c>
      <c r="BT185">
        <f t="shared" si="156"/>
        <v>205.76045982515706</v>
      </c>
      <c r="BU185" s="13">
        <f t="shared" si="139"/>
        <v>836.26927694937092</v>
      </c>
      <c r="BV185" s="13">
        <f t="shared" si="157"/>
        <v>163.3322866646929</v>
      </c>
      <c r="BW185" s="13">
        <f t="shared" si="140"/>
        <v>20379.984173517129</v>
      </c>
      <c r="BX185">
        <f t="shared" si="158"/>
        <v>274.69832039975915</v>
      </c>
      <c r="BY185" s="13">
        <f t="shared" si="141"/>
        <v>836.26927694937092</v>
      </c>
    </row>
    <row r="186" spans="29:77" x14ac:dyDescent="0.2">
      <c r="AC186">
        <v>184</v>
      </c>
      <c r="AD186" s="37">
        <f t="shared" si="112"/>
        <v>517.28773978707602</v>
      </c>
      <c r="AE186" s="13">
        <f t="shared" si="113"/>
        <v>14023.548067735466</v>
      </c>
      <c r="AF186">
        <f t="shared" si="159"/>
        <v>593.50267493781223</v>
      </c>
      <c r="AG186" s="13">
        <f t="shared" si="114"/>
        <v>1616.3024281585481</v>
      </c>
      <c r="AH186" s="13">
        <f t="shared" si="142"/>
        <v>519.87262970432835</v>
      </c>
      <c r="AI186" s="13">
        <f t="shared" si="115"/>
        <v>20379.984173517129</v>
      </c>
      <c r="AJ186">
        <f t="shared" si="143"/>
        <v>630.63341325605188</v>
      </c>
      <c r="AK186" s="13">
        <f t="shared" si="116"/>
        <v>1616.3024281585481</v>
      </c>
      <c r="AL186" s="37">
        <f t="shared" si="117"/>
        <v>1162.5450724080165</v>
      </c>
      <c r="AM186" s="13">
        <f t="shared" si="118"/>
        <v>16828.257681282557</v>
      </c>
      <c r="AN186">
        <f t="shared" si="144"/>
        <v>1254.0029945889</v>
      </c>
      <c r="AO186" s="13">
        <f t="shared" si="119"/>
        <v>3457.7835760522935</v>
      </c>
      <c r="AP186" s="13">
        <f t="shared" si="145"/>
        <v>1164.6470708022655</v>
      </c>
      <c r="AQ186" s="13">
        <f t="shared" si="120"/>
        <v>20379.984173517129</v>
      </c>
      <c r="AR186" s="13">
        <f t="shared" si="146"/>
        <v>1275.407854353989</v>
      </c>
      <c r="AS186" s="38">
        <f t="shared" si="121"/>
        <v>3457.7835760522935</v>
      </c>
      <c r="AT186" s="37">
        <f t="shared" si="122"/>
        <v>108.84359342095777</v>
      </c>
      <c r="AU186" s="13">
        <f t="shared" si="123"/>
        <v>5609.4192270941858</v>
      </c>
      <c r="AV186">
        <f t="shared" si="147"/>
        <v>139.32956748125227</v>
      </c>
      <c r="AW186" s="13">
        <f t="shared" si="124"/>
        <v>532.10518174559218</v>
      </c>
      <c r="AX186" s="13">
        <f t="shared" si="148"/>
        <v>112.87715790721964</v>
      </c>
      <c r="AY186" s="13">
        <f t="shared" si="125"/>
        <v>20379.984173517129</v>
      </c>
      <c r="AZ186">
        <f t="shared" si="149"/>
        <v>223.63794145894315</v>
      </c>
      <c r="BA186" s="13">
        <f t="shared" si="126"/>
        <v>532.10518174559218</v>
      </c>
      <c r="BB186" s="37">
        <f t="shared" si="127"/>
        <v>124.21689020500847</v>
      </c>
      <c r="BC186" s="13">
        <f t="shared" si="128"/>
        <v>8414.1288406412787</v>
      </c>
      <c r="BD186">
        <f t="shared" si="150"/>
        <v>169.94585129545021</v>
      </c>
      <c r="BE186" s="13">
        <f t="shared" si="129"/>
        <v>533.91624408933046</v>
      </c>
      <c r="BF186" s="13">
        <f t="shared" si="151"/>
        <v>127.76756316826715</v>
      </c>
      <c r="BG186" s="13">
        <f t="shared" si="130"/>
        <v>20379.984173517129</v>
      </c>
      <c r="BH186">
        <f t="shared" si="152"/>
        <v>238.52834671999068</v>
      </c>
      <c r="BI186" s="13">
        <f t="shared" si="131"/>
        <v>533.91624408933046</v>
      </c>
      <c r="BJ186" s="37">
        <f t="shared" si="132"/>
        <v>7.0828933962664289</v>
      </c>
      <c r="BK186" s="13">
        <f t="shared" si="133"/>
        <v>8414.1288406412787</v>
      </c>
      <c r="BL186">
        <f t="shared" si="153"/>
        <v>52.811854486708157</v>
      </c>
      <c r="BM186" s="13">
        <f t="shared" si="134"/>
        <v>10.271511508174452</v>
      </c>
      <c r="BN186" s="13">
        <f t="shared" si="154"/>
        <v>10.633566359525108</v>
      </c>
      <c r="BO186" s="13">
        <f t="shared" si="135"/>
        <v>20379.984173517129</v>
      </c>
      <c r="BP186">
        <f t="shared" si="155"/>
        <v>121.39434991124863</v>
      </c>
      <c r="BQ186" s="13">
        <f t="shared" si="136"/>
        <v>10.271511508174452</v>
      </c>
      <c r="BR186" s="37">
        <f t="shared" si="137"/>
        <v>159.78161370143422</v>
      </c>
      <c r="BS186" s="13">
        <f t="shared" si="138"/>
        <v>8414.1288406412787</v>
      </c>
      <c r="BT186">
        <f t="shared" si="156"/>
        <v>205.51057479187597</v>
      </c>
      <c r="BU186" s="13">
        <f t="shared" si="139"/>
        <v>836.26927694937092</v>
      </c>
      <c r="BV186" s="13">
        <f t="shared" si="157"/>
        <v>163.3322866646929</v>
      </c>
      <c r="BW186" s="13">
        <f t="shared" si="140"/>
        <v>20379.984173517129</v>
      </c>
      <c r="BX186">
        <f t="shared" si="158"/>
        <v>274.09307021641644</v>
      </c>
      <c r="BY186" s="13">
        <f t="shared" si="141"/>
        <v>836.26927694937092</v>
      </c>
    </row>
    <row r="187" spans="29:77" x14ac:dyDescent="0.2">
      <c r="AC187">
        <v>185</v>
      </c>
      <c r="AD187" s="37">
        <f t="shared" si="112"/>
        <v>517.28773978707602</v>
      </c>
      <c r="AE187" s="13">
        <f t="shared" si="113"/>
        <v>14023.548067735466</v>
      </c>
      <c r="AF187">
        <f t="shared" si="159"/>
        <v>593.09070231537589</v>
      </c>
      <c r="AG187" s="13">
        <f t="shared" si="114"/>
        <v>1616.3024281585481</v>
      </c>
      <c r="AH187" s="13">
        <f t="shared" si="142"/>
        <v>519.87262970432835</v>
      </c>
      <c r="AI187" s="13">
        <f t="shared" si="115"/>
        <v>20379.984173517129</v>
      </c>
      <c r="AJ187">
        <f t="shared" si="143"/>
        <v>630.03470631793448</v>
      </c>
      <c r="AK187" s="13">
        <f t="shared" si="116"/>
        <v>1616.3024281585481</v>
      </c>
      <c r="AL187" s="37">
        <f t="shared" si="117"/>
        <v>1162.5450724080165</v>
      </c>
      <c r="AM187" s="13">
        <f t="shared" si="118"/>
        <v>16828.257681282557</v>
      </c>
      <c r="AN187">
        <f t="shared" si="144"/>
        <v>1253.5086274419762</v>
      </c>
      <c r="AO187" s="13">
        <f t="shared" si="119"/>
        <v>3457.7835760522935</v>
      </c>
      <c r="AP187" s="13">
        <f t="shared" si="145"/>
        <v>1164.6470708022655</v>
      </c>
      <c r="AQ187" s="13">
        <f t="shared" si="120"/>
        <v>20379.984173517129</v>
      </c>
      <c r="AR187" s="13">
        <f t="shared" si="146"/>
        <v>1274.8091474158716</v>
      </c>
      <c r="AS187" s="38">
        <f t="shared" si="121"/>
        <v>3457.7835760522935</v>
      </c>
      <c r="AT187" s="37">
        <f t="shared" si="122"/>
        <v>108.84359342095777</v>
      </c>
      <c r="AU187" s="13">
        <f t="shared" si="123"/>
        <v>5609.4192270941858</v>
      </c>
      <c r="AV187">
        <f t="shared" si="147"/>
        <v>139.1647784322777</v>
      </c>
      <c r="AW187" s="13">
        <f t="shared" si="124"/>
        <v>532.10518174559218</v>
      </c>
      <c r="AX187" s="13">
        <f t="shared" si="148"/>
        <v>112.87715790721964</v>
      </c>
      <c r="AY187" s="13">
        <f t="shared" si="125"/>
        <v>20379.984173517129</v>
      </c>
      <c r="AZ187">
        <f t="shared" si="149"/>
        <v>223.03923452082574</v>
      </c>
      <c r="BA187" s="13">
        <f t="shared" si="126"/>
        <v>532.10518174559218</v>
      </c>
      <c r="BB187" s="37">
        <f t="shared" si="127"/>
        <v>124.21689020500847</v>
      </c>
      <c r="BC187" s="13">
        <f t="shared" si="128"/>
        <v>8414.1288406412787</v>
      </c>
      <c r="BD187">
        <f t="shared" si="150"/>
        <v>169.69866772198836</v>
      </c>
      <c r="BE187" s="13">
        <f t="shared" si="129"/>
        <v>533.91624408933046</v>
      </c>
      <c r="BF187" s="13">
        <f t="shared" si="151"/>
        <v>127.76756316826715</v>
      </c>
      <c r="BG187" s="13">
        <f t="shared" si="130"/>
        <v>20379.984173517129</v>
      </c>
      <c r="BH187">
        <f t="shared" si="152"/>
        <v>237.92963978187325</v>
      </c>
      <c r="BI187" s="13">
        <f t="shared" si="131"/>
        <v>533.91624408933046</v>
      </c>
      <c r="BJ187" s="37">
        <f t="shared" si="132"/>
        <v>7.0828933962664289</v>
      </c>
      <c r="BK187" s="13">
        <f t="shared" si="133"/>
        <v>8414.1288406412787</v>
      </c>
      <c r="BL187">
        <f t="shared" si="153"/>
        <v>52.56467091324631</v>
      </c>
      <c r="BM187" s="13">
        <f t="shared" si="134"/>
        <v>10.271511508174452</v>
      </c>
      <c r="BN187" s="13">
        <f t="shared" si="154"/>
        <v>10.633566359525108</v>
      </c>
      <c r="BO187" s="13">
        <f t="shared" si="135"/>
        <v>20379.984173517129</v>
      </c>
      <c r="BP187">
        <f t="shared" si="155"/>
        <v>120.79564297313121</v>
      </c>
      <c r="BQ187" s="13">
        <f t="shared" si="136"/>
        <v>10.271511508174452</v>
      </c>
      <c r="BR187" s="37">
        <f t="shared" si="137"/>
        <v>159.78161370143422</v>
      </c>
      <c r="BS187" s="13">
        <f t="shared" si="138"/>
        <v>8414.1288406412787</v>
      </c>
      <c r="BT187">
        <f t="shared" si="156"/>
        <v>205.26339121841411</v>
      </c>
      <c r="BU187" s="13">
        <f t="shared" si="139"/>
        <v>836.26927694937092</v>
      </c>
      <c r="BV187" s="13">
        <f t="shared" si="157"/>
        <v>163.3322866646929</v>
      </c>
      <c r="BW187" s="13">
        <f t="shared" si="140"/>
        <v>20379.984173517129</v>
      </c>
      <c r="BX187">
        <f t="shared" si="158"/>
        <v>273.49436327829903</v>
      </c>
      <c r="BY187" s="13">
        <f t="shared" si="141"/>
        <v>836.26927694937092</v>
      </c>
    </row>
    <row r="188" spans="29:77" x14ac:dyDescent="0.2">
      <c r="AC188">
        <v>186</v>
      </c>
      <c r="AD188" s="37">
        <f t="shared" si="112"/>
        <v>517.28773978707602</v>
      </c>
      <c r="AE188" s="13">
        <f t="shared" si="113"/>
        <v>14023.548067735466</v>
      </c>
      <c r="AF188">
        <f t="shared" si="159"/>
        <v>592.68315950608394</v>
      </c>
      <c r="AG188" s="13">
        <f t="shared" si="114"/>
        <v>1616.3024281585481</v>
      </c>
      <c r="AH188" s="13">
        <f t="shared" si="142"/>
        <v>519.87262970432835</v>
      </c>
      <c r="AI188" s="13">
        <f t="shared" si="115"/>
        <v>20379.984173517129</v>
      </c>
      <c r="AJ188">
        <f t="shared" si="143"/>
        <v>629.44243708882902</v>
      </c>
      <c r="AK188" s="13">
        <f t="shared" si="116"/>
        <v>1616.3024281585481</v>
      </c>
      <c r="AL188" s="37">
        <f t="shared" si="117"/>
        <v>1162.5450724080165</v>
      </c>
      <c r="AM188" s="13">
        <f t="shared" si="118"/>
        <v>16828.257681282557</v>
      </c>
      <c r="AN188">
        <f t="shared" si="144"/>
        <v>1253.0195760708259</v>
      </c>
      <c r="AO188" s="13">
        <f t="shared" si="119"/>
        <v>3457.7835760522935</v>
      </c>
      <c r="AP188" s="13">
        <f t="shared" si="145"/>
        <v>1164.6470708022655</v>
      </c>
      <c r="AQ188" s="13">
        <f t="shared" si="120"/>
        <v>20379.984173517129</v>
      </c>
      <c r="AR188" s="13">
        <f t="shared" si="146"/>
        <v>1274.2168781867663</v>
      </c>
      <c r="AS188" s="38">
        <f t="shared" si="121"/>
        <v>3457.7835760522935</v>
      </c>
      <c r="AT188" s="37">
        <f t="shared" si="122"/>
        <v>108.84359342095777</v>
      </c>
      <c r="AU188" s="13">
        <f t="shared" si="123"/>
        <v>5609.4192270941858</v>
      </c>
      <c r="AV188">
        <f t="shared" si="147"/>
        <v>139.00176130856093</v>
      </c>
      <c r="AW188" s="13">
        <f t="shared" si="124"/>
        <v>532.10518174559218</v>
      </c>
      <c r="AX188" s="13">
        <f t="shared" si="148"/>
        <v>112.87715790721964</v>
      </c>
      <c r="AY188" s="13">
        <f t="shared" si="125"/>
        <v>20379.984173517129</v>
      </c>
      <c r="AZ188">
        <f t="shared" si="149"/>
        <v>222.44696529172035</v>
      </c>
      <c r="BA188" s="13">
        <f t="shared" si="126"/>
        <v>532.10518174559218</v>
      </c>
      <c r="BB188" s="37">
        <f t="shared" si="127"/>
        <v>124.21689020500847</v>
      </c>
      <c r="BC188" s="13">
        <f t="shared" si="128"/>
        <v>8414.1288406412787</v>
      </c>
      <c r="BD188">
        <f t="shared" si="150"/>
        <v>169.4541420364132</v>
      </c>
      <c r="BE188" s="13">
        <f t="shared" si="129"/>
        <v>533.91624408933046</v>
      </c>
      <c r="BF188" s="13">
        <f t="shared" si="151"/>
        <v>127.76756316826715</v>
      </c>
      <c r="BG188" s="13">
        <f t="shared" si="130"/>
        <v>20379.984173517129</v>
      </c>
      <c r="BH188">
        <f t="shared" si="152"/>
        <v>237.33737055276782</v>
      </c>
      <c r="BI188" s="13">
        <f t="shared" si="131"/>
        <v>533.91624408933046</v>
      </c>
      <c r="BJ188" s="37">
        <f t="shared" si="132"/>
        <v>7.0828933962664289</v>
      </c>
      <c r="BK188" s="13">
        <f t="shared" si="133"/>
        <v>8414.1288406412787</v>
      </c>
      <c r="BL188">
        <f t="shared" si="153"/>
        <v>52.320145227671155</v>
      </c>
      <c r="BM188" s="13">
        <f t="shared" si="134"/>
        <v>10.271511508174452</v>
      </c>
      <c r="BN188" s="13">
        <f t="shared" si="154"/>
        <v>10.633566359525108</v>
      </c>
      <c r="BO188" s="13">
        <f t="shared" si="135"/>
        <v>20379.984173517129</v>
      </c>
      <c r="BP188">
        <f t="shared" si="155"/>
        <v>120.2033737440258</v>
      </c>
      <c r="BQ188" s="13">
        <f t="shared" si="136"/>
        <v>10.271511508174452</v>
      </c>
      <c r="BR188" s="37">
        <f t="shared" si="137"/>
        <v>159.78161370143422</v>
      </c>
      <c r="BS188" s="13">
        <f t="shared" si="138"/>
        <v>8414.1288406412787</v>
      </c>
      <c r="BT188">
        <f t="shared" si="156"/>
        <v>205.01886553283896</v>
      </c>
      <c r="BU188" s="13">
        <f t="shared" si="139"/>
        <v>836.26927694937092</v>
      </c>
      <c r="BV188" s="13">
        <f t="shared" si="157"/>
        <v>163.3322866646929</v>
      </c>
      <c r="BW188" s="13">
        <f t="shared" si="140"/>
        <v>20379.984173517129</v>
      </c>
      <c r="BX188">
        <f t="shared" si="158"/>
        <v>272.90209404919358</v>
      </c>
      <c r="BY188" s="13">
        <f t="shared" si="141"/>
        <v>836.26927694937092</v>
      </c>
    </row>
    <row r="189" spans="29:77" x14ac:dyDescent="0.2">
      <c r="AC189">
        <v>187</v>
      </c>
      <c r="AD189" s="37">
        <f t="shared" si="112"/>
        <v>517.28773978707602</v>
      </c>
      <c r="AE189" s="13">
        <f t="shared" si="113"/>
        <v>14023.548067735466</v>
      </c>
      <c r="AF189">
        <f t="shared" si="159"/>
        <v>592.27997544341542</v>
      </c>
      <c r="AG189" s="13">
        <f t="shared" si="114"/>
        <v>1616.3024281585481</v>
      </c>
      <c r="AH189" s="13">
        <f t="shared" si="142"/>
        <v>519.87262970432835</v>
      </c>
      <c r="AI189" s="13">
        <f t="shared" si="115"/>
        <v>20379.984173517129</v>
      </c>
      <c r="AJ189">
        <f t="shared" si="143"/>
        <v>628.85650228998145</v>
      </c>
      <c r="AK189" s="13">
        <f t="shared" si="116"/>
        <v>1616.3024281585481</v>
      </c>
      <c r="AL189" s="37">
        <f t="shared" si="117"/>
        <v>1162.5450724080165</v>
      </c>
      <c r="AM189" s="13">
        <f t="shared" si="118"/>
        <v>16828.257681282557</v>
      </c>
      <c r="AN189">
        <f t="shared" si="144"/>
        <v>1252.5357551956238</v>
      </c>
      <c r="AO189" s="13">
        <f t="shared" si="119"/>
        <v>3457.7835760522935</v>
      </c>
      <c r="AP189" s="13">
        <f t="shared" si="145"/>
        <v>1164.6470708022655</v>
      </c>
      <c r="AQ189" s="13">
        <f t="shared" si="120"/>
        <v>20379.984173517129</v>
      </c>
      <c r="AR189" s="13">
        <f t="shared" si="146"/>
        <v>1273.6309433879185</v>
      </c>
      <c r="AS189" s="38">
        <f t="shared" si="121"/>
        <v>3457.7835760522935</v>
      </c>
      <c r="AT189" s="37">
        <f t="shared" si="122"/>
        <v>108.84359342095777</v>
      </c>
      <c r="AU189" s="13">
        <f t="shared" si="123"/>
        <v>5609.4192270941858</v>
      </c>
      <c r="AV189">
        <f t="shared" si="147"/>
        <v>138.84048768349354</v>
      </c>
      <c r="AW189" s="13">
        <f t="shared" si="124"/>
        <v>532.10518174559218</v>
      </c>
      <c r="AX189" s="13">
        <f t="shared" si="148"/>
        <v>112.87715790721964</v>
      </c>
      <c r="AY189" s="13">
        <f t="shared" si="125"/>
        <v>20379.984173517129</v>
      </c>
      <c r="AZ189">
        <f t="shared" si="149"/>
        <v>221.86103049287271</v>
      </c>
      <c r="BA189" s="13">
        <f t="shared" si="126"/>
        <v>532.10518174559218</v>
      </c>
      <c r="BB189" s="37">
        <f t="shared" si="127"/>
        <v>124.21689020500847</v>
      </c>
      <c r="BC189" s="13">
        <f t="shared" si="128"/>
        <v>8414.1288406412787</v>
      </c>
      <c r="BD189">
        <f t="shared" si="150"/>
        <v>169.21223159881208</v>
      </c>
      <c r="BE189" s="13">
        <f t="shared" si="129"/>
        <v>533.91624408933046</v>
      </c>
      <c r="BF189" s="13">
        <f t="shared" si="151"/>
        <v>127.76756316826715</v>
      </c>
      <c r="BG189" s="13">
        <f t="shared" si="130"/>
        <v>20379.984173517129</v>
      </c>
      <c r="BH189">
        <f t="shared" si="152"/>
        <v>236.75143575392025</v>
      </c>
      <c r="BI189" s="13">
        <f t="shared" si="131"/>
        <v>533.91624408933046</v>
      </c>
      <c r="BJ189" s="37">
        <f t="shared" si="132"/>
        <v>7.0828933962664289</v>
      </c>
      <c r="BK189" s="13">
        <f t="shared" si="133"/>
        <v>8414.1288406412787</v>
      </c>
      <c r="BL189">
        <f t="shared" si="153"/>
        <v>52.078234790070056</v>
      </c>
      <c r="BM189" s="13">
        <f t="shared" si="134"/>
        <v>10.271511508174452</v>
      </c>
      <c r="BN189" s="13">
        <f t="shared" si="154"/>
        <v>10.633566359525108</v>
      </c>
      <c r="BO189" s="13">
        <f t="shared" si="135"/>
        <v>20379.984173517129</v>
      </c>
      <c r="BP189">
        <f t="shared" si="155"/>
        <v>119.61743894517819</v>
      </c>
      <c r="BQ189" s="13">
        <f t="shared" si="136"/>
        <v>10.271511508174452</v>
      </c>
      <c r="BR189" s="37">
        <f t="shared" si="137"/>
        <v>159.78161370143422</v>
      </c>
      <c r="BS189" s="13">
        <f t="shared" si="138"/>
        <v>8414.1288406412787</v>
      </c>
      <c r="BT189">
        <f t="shared" si="156"/>
        <v>204.77695509523784</v>
      </c>
      <c r="BU189" s="13">
        <f t="shared" si="139"/>
        <v>836.26927694937092</v>
      </c>
      <c r="BV189" s="13">
        <f t="shared" si="157"/>
        <v>163.3322866646929</v>
      </c>
      <c r="BW189" s="13">
        <f t="shared" si="140"/>
        <v>20379.984173517129</v>
      </c>
      <c r="BX189">
        <f t="shared" si="158"/>
        <v>272.316159250346</v>
      </c>
      <c r="BY189" s="13">
        <f t="shared" si="141"/>
        <v>836.26927694937092</v>
      </c>
    </row>
    <row r="190" spans="29:77" x14ac:dyDescent="0.2">
      <c r="AC190">
        <v>188</v>
      </c>
      <c r="AD190" s="37">
        <f t="shared" si="112"/>
        <v>517.28773978707602</v>
      </c>
      <c r="AE190" s="13">
        <f t="shared" si="113"/>
        <v>14023.548067735466</v>
      </c>
      <c r="AF190">
        <f t="shared" si="159"/>
        <v>591.88108057290299</v>
      </c>
      <c r="AG190" s="13">
        <f t="shared" si="114"/>
        <v>1616.3024281585481</v>
      </c>
      <c r="AH190" s="13">
        <f t="shared" si="142"/>
        <v>519.87262970432835</v>
      </c>
      <c r="AI190" s="13">
        <f t="shared" si="115"/>
        <v>20379.984173517129</v>
      </c>
      <c r="AJ190">
        <f t="shared" si="143"/>
        <v>628.27680084005772</v>
      </c>
      <c r="AK190" s="13">
        <f t="shared" si="116"/>
        <v>1616.3024281585481</v>
      </c>
      <c r="AL190" s="37">
        <f t="shared" si="117"/>
        <v>1162.5450724080165</v>
      </c>
      <c r="AM190" s="13">
        <f t="shared" si="118"/>
        <v>16828.257681282557</v>
      </c>
      <c r="AN190">
        <f t="shared" si="144"/>
        <v>1252.0570813510087</v>
      </c>
      <c r="AO190" s="13">
        <f t="shared" si="119"/>
        <v>3457.7835760522935</v>
      </c>
      <c r="AP190" s="13">
        <f t="shared" si="145"/>
        <v>1164.6470708022655</v>
      </c>
      <c r="AQ190" s="13">
        <f t="shared" si="120"/>
        <v>20379.984173517129</v>
      </c>
      <c r="AR190" s="13">
        <f t="shared" si="146"/>
        <v>1273.051241937995</v>
      </c>
      <c r="AS190" s="38">
        <f t="shared" si="121"/>
        <v>3457.7835760522935</v>
      </c>
      <c r="AT190" s="37">
        <f t="shared" si="122"/>
        <v>108.84359342095777</v>
      </c>
      <c r="AU190" s="13">
        <f t="shared" si="123"/>
        <v>5609.4192270941858</v>
      </c>
      <c r="AV190">
        <f t="shared" si="147"/>
        <v>138.68092973528854</v>
      </c>
      <c r="AW190" s="13">
        <f t="shared" si="124"/>
        <v>532.10518174559218</v>
      </c>
      <c r="AX190" s="13">
        <f t="shared" si="148"/>
        <v>112.87715790721964</v>
      </c>
      <c r="AY190" s="13">
        <f t="shared" si="125"/>
        <v>20379.984173517129</v>
      </c>
      <c r="AZ190">
        <f t="shared" si="149"/>
        <v>221.28132904294904</v>
      </c>
      <c r="BA190" s="13">
        <f t="shared" si="126"/>
        <v>532.10518174559218</v>
      </c>
      <c r="BB190" s="37">
        <f t="shared" si="127"/>
        <v>124.21689020500847</v>
      </c>
      <c r="BC190" s="13">
        <f t="shared" si="128"/>
        <v>8414.1288406412787</v>
      </c>
      <c r="BD190">
        <f t="shared" si="150"/>
        <v>168.97289467650464</v>
      </c>
      <c r="BE190" s="13">
        <f t="shared" si="129"/>
        <v>533.91624408933046</v>
      </c>
      <c r="BF190" s="13">
        <f t="shared" si="151"/>
        <v>127.76756316826715</v>
      </c>
      <c r="BG190" s="13">
        <f t="shared" si="130"/>
        <v>20379.984173517129</v>
      </c>
      <c r="BH190">
        <f t="shared" si="152"/>
        <v>236.17173430399657</v>
      </c>
      <c r="BI190" s="13">
        <f t="shared" si="131"/>
        <v>533.91624408933046</v>
      </c>
      <c r="BJ190" s="37">
        <f t="shared" si="132"/>
        <v>7.0828933962664289</v>
      </c>
      <c r="BK190" s="13">
        <f t="shared" si="133"/>
        <v>8414.1288406412787</v>
      </c>
      <c r="BL190">
        <f t="shared" si="153"/>
        <v>51.83889786776259</v>
      </c>
      <c r="BM190" s="13">
        <f t="shared" si="134"/>
        <v>10.271511508174452</v>
      </c>
      <c r="BN190" s="13">
        <f t="shared" si="154"/>
        <v>10.633566359525108</v>
      </c>
      <c r="BO190" s="13">
        <f t="shared" si="135"/>
        <v>20379.984173517129</v>
      </c>
      <c r="BP190">
        <f t="shared" si="155"/>
        <v>119.03773749525452</v>
      </c>
      <c r="BQ190" s="13">
        <f t="shared" si="136"/>
        <v>10.271511508174452</v>
      </c>
      <c r="BR190" s="37">
        <f t="shared" si="137"/>
        <v>159.78161370143422</v>
      </c>
      <c r="BS190" s="13">
        <f t="shared" si="138"/>
        <v>8414.1288406412787</v>
      </c>
      <c r="BT190">
        <f t="shared" si="156"/>
        <v>204.53761817293039</v>
      </c>
      <c r="BU190" s="13">
        <f t="shared" si="139"/>
        <v>836.26927694937092</v>
      </c>
      <c r="BV190" s="13">
        <f t="shared" si="157"/>
        <v>163.3322866646929</v>
      </c>
      <c r="BW190" s="13">
        <f t="shared" si="140"/>
        <v>20379.984173517129</v>
      </c>
      <c r="BX190">
        <f t="shared" si="158"/>
        <v>271.73645780042233</v>
      </c>
      <c r="BY190" s="13">
        <f t="shared" si="141"/>
        <v>836.26927694937092</v>
      </c>
    </row>
    <row r="191" spans="29:77" x14ac:dyDescent="0.2">
      <c r="AC191">
        <v>189</v>
      </c>
      <c r="AD191" s="37">
        <f t="shared" si="112"/>
        <v>517.28773978707602</v>
      </c>
      <c r="AE191" s="13">
        <f t="shared" si="113"/>
        <v>14023.548067735466</v>
      </c>
      <c r="AF191">
        <f t="shared" si="159"/>
        <v>591.48640681213135</v>
      </c>
      <c r="AG191" s="13">
        <f t="shared" si="114"/>
        <v>1616.3024281585481</v>
      </c>
      <c r="AH191" s="13">
        <f t="shared" si="142"/>
        <v>519.87262970432835</v>
      </c>
      <c r="AI191" s="13">
        <f t="shared" si="115"/>
        <v>20379.984173517129</v>
      </c>
      <c r="AJ191">
        <f t="shared" si="143"/>
        <v>627.70323379701153</v>
      </c>
      <c r="AK191" s="13">
        <f t="shared" si="116"/>
        <v>1616.3024281585481</v>
      </c>
      <c r="AL191" s="37">
        <f t="shared" si="117"/>
        <v>1162.5450724080165</v>
      </c>
      <c r="AM191" s="13">
        <f t="shared" si="118"/>
        <v>16828.257681282557</v>
      </c>
      <c r="AN191">
        <f t="shared" si="144"/>
        <v>1251.583472838083</v>
      </c>
      <c r="AO191" s="13">
        <f t="shared" si="119"/>
        <v>3457.7835760522935</v>
      </c>
      <c r="AP191" s="13">
        <f t="shared" si="145"/>
        <v>1164.6470708022655</v>
      </c>
      <c r="AQ191" s="13">
        <f t="shared" si="120"/>
        <v>20379.984173517129</v>
      </c>
      <c r="AR191" s="13">
        <f t="shared" si="146"/>
        <v>1272.4776748949487</v>
      </c>
      <c r="AS191" s="38">
        <f t="shared" si="121"/>
        <v>3457.7835760522935</v>
      </c>
      <c r="AT191" s="37">
        <f t="shared" si="122"/>
        <v>108.84359342095777</v>
      </c>
      <c r="AU191" s="13">
        <f t="shared" si="123"/>
        <v>5609.4192270941858</v>
      </c>
      <c r="AV191">
        <f t="shared" si="147"/>
        <v>138.52306023097992</v>
      </c>
      <c r="AW191" s="13">
        <f t="shared" si="124"/>
        <v>532.10518174559218</v>
      </c>
      <c r="AX191" s="13">
        <f t="shared" si="148"/>
        <v>112.87715790721964</v>
      </c>
      <c r="AY191" s="13">
        <f t="shared" si="125"/>
        <v>20379.984173517129</v>
      </c>
      <c r="AZ191">
        <f t="shared" si="149"/>
        <v>220.70776199990286</v>
      </c>
      <c r="BA191" s="13">
        <f t="shared" si="126"/>
        <v>532.10518174559218</v>
      </c>
      <c r="BB191" s="37">
        <f t="shared" si="127"/>
        <v>124.21689020500847</v>
      </c>
      <c r="BC191" s="13">
        <f t="shared" si="128"/>
        <v>8414.1288406412787</v>
      </c>
      <c r="BD191">
        <f t="shared" si="150"/>
        <v>168.73609042004171</v>
      </c>
      <c r="BE191" s="13">
        <f t="shared" si="129"/>
        <v>533.91624408933046</v>
      </c>
      <c r="BF191" s="13">
        <f t="shared" si="151"/>
        <v>127.76756316826715</v>
      </c>
      <c r="BG191" s="13">
        <f t="shared" si="130"/>
        <v>20379.984173517129</v>
      </c>
      <c r="BH191">
        <f t="shared" si="152"/>
        <v>235.59816726095036</v>
      </c>
      <c r="BI191" s="13">
        <f t="shared" si="131"/>
        <v>533.91624408933046</v>
      </c>
      <c r="BJ191" s="37">
        <f t="shared" si="132"/>
        <v>7.0828933962664289</v>
      </c>
      <c r="BK191" s="13">
        <f t="shared" si="133"/>
        <v>8414.1288406412787</v>
      </c>
      <c r="BL191">
        <f t="shared" si="153"/>
        <v>51.602093611299651</v>
      </c>
      <c r="BM191" s="13">
        <f t="shared" si="134"/>
        <v>10.271511508174452</v>
      </c>
      <c r="BN191" s="13">
        <f t="shared" si="154"/>
        <v>10.633566359525108</v>
      </c>
      <c r="BO191" s="13">
        <f t="shared" si="135"/>
        <v>20379.984173517129</v>
      </c>
      <c r="BP191">
        <f t="shared" si="155"/>
        <v>118.46417045220832</v>
      </c>
      <c r="BQ191" s="13">
        <f t="shared" si="136"/>
        <v>10.271511508174452</v>
      </c>
      <c r="BR191" s="37">
        <f t="shared" si="137"/>
        <v>159.78161370143422</v>
      </c>
      <c r="BS191" s="13">
        <f t="shared" si="138"/>
        <v>8414.1288406412787</v>
      </c>
      <c r="BT191">
        <f t="shared" si="156"/>
        <v>204.30081391646746</v>
      </c>
      <c r="BU191" s="13">
        <f t="shared" si="139"/>
        <v>836.26927694937092</v>
      </c>
      <c r="BV191" s="13">
        <f t="shared" si="157"/>
        <v>163.3322866646929</v>
      </c>
      <c r="BW191" s="13">
        <f t="shared" si="140"/>
        <v>20379.984173517129</v>
      </c>
      <c r="BX191">
        <f t="shared" si="158"/>
        <v>271.16289075737609</v>
      </c>
      <c r="BY191" s="13">
        <f t="shared" si="141"/>
        <v>836.26927694937092</v>
      </c>
    </row>
    <row r="192" spans="29:77" x14ac:dyDescent="0.2">
      <c r="AC192">
        <v>190</v>
      </c>
      <c r="AD192" s="37">
        <f t="shared" si="112"/>
        <v>517.28773978707602</v>
      </c>
      <c r="AE192" s="13">
        <f t="shared" si="113"/>
        <v>14023.548067735466</v>
      </c>
      <c r="AF192">
        <f t="shared" si="159"/>
        <v>591.09588751199954</v>
      </c>
      <c r="AG192" s="13">
        <f t="shared" si="114"/>
        <v>1616.3024281585481</v>
      </c>
      <c r="AH192" s="13">
        <f t="shared" si="142"/>
        <v>519.87262970432835</v>
      </c>
      <c r="AI192" s="13">
        <f t="shared" si="115"/>
        <v>20379.984173517129</v>
      </c>
      <c r="AJ192">
        <f t="shared" si="143"/>
        <v>627.13570430178697</v>
      </c>
      <c r="AK192" s="13">
        <f t="shared" si="116"/>
        <v>1616.3024281585481</v>
      </c>
      <c r="AL192" s="37">
        <f t="shared" si="117"/>
        <v>1162.5450724080165</v>
      </c>
      <c r="AM192" s="13">
        <f t="shared" si="118"/>
        <v>16828.257681282557</v>
      </c>
      <c r="AN192">
        <f t="shared" si="144"/>
        <v>1251.1148496779247</v>
      </c>
      <c r="AO192" s="13">
        <f t="shared" si="119"/>
        <v>3457.7835760522935</v>
      </c>
      <c r="AP192" s="13">
        <f t="shared" si="145"/>
        <v>1164.6470708022655</v>
      </c>
      <c r="AQ192" s="13">
        <f t="shared" si="120"/>
        <v>20379.984173517129</v>
      </c>
      <c r="AR192" s="13">
        <f t="shared" si="146"/>
        <v>1271.9101453997241</v>
      </c>
      <c r="AS192" s="38">
        <f t="shared" si="121"/>
        <v>3457.7835760522935</v>
      </c>
      <c r="AT192" s="37">
        <f t="shared" si="122"/>
        <v>108.84359342095777</v>
      </c>
      <c r="AU192" s="13">
        <f t="shared" si="123"/>
        <v>5609.4192270941858</v>
      </c>
      <c r="AV192">
        <f t="shared" si="147"/>
        <v>138.36685251092717</v>
      </c>
      <c r="AW192" s="13">
        <f t="shared" si="124"/>
        <v>532.10518174559218</v>
      </c>
      <c r="AX192" s="13">
        <f t="shared" si="148"/>
        <v>112.87715790721964</v>
      </c>
      <c r="AY192" s="13">
        <f t="shared" si="125"/>
        <v>20379.984173517129</v>
      </c>
      <c r="AZ192">
        <f t="shared" si="149"/>
        <v>220.14023250467821</v>
      </c>
      <c r="BA192" s="13">
        <f t="shared" si="126"/>
        <v>532.10518174559218</v>
      </c>
      <c r="BB192" s="37">
        <f t="shared" si="127"/>
        <v>124.21689020500847</v>
      </c>
      <c r="BC192" s="13">
        <f t="shared" si="128"/>
        <v>8414.1288406412787</v>
      </c>
      <c r="BD192">
        <f t="shared" si="150"/>
        <v>168.50177883996258</v>
      </c>
      <c r="BE192" s="13">
        <f t="shared" si="129"/>
        <v>533.91624408933046</v>
      </c>
      <c r="BF192" s="13">
        <f t="shared" si="151"/>
        <v>127.76756316826715</v>
      </c>
      <c r="BG192" s="13">
        <f t="shared" si="130"/>
        <v>20379.984173517129</v>
      </c>
      <c r="BH192">
        <f t="shared" si="152"/>
        <v>235.03063776572571</v>
      </c>
      <c r="BI192" s="13">
        <f t="shared" si="131"/>
        <v>533.91624408933046</v>
      </c>
      <c r="BJ192" s="37">
        <f t="shared" si="132"/>
        <v>7.0828933962664289</v>
      </c>
      <c r="BK192" s="13">
        <f t="shared" si="133"/>
        <v>8414.1288406412787</v>
      </c>
      <c r="BL192">
        <f t="shared" si="153"/>
        <v>51.367782031220528</v>
      </c>
      <c r="BM192" s="13">
        <f t="shared" si="134"/>
        <v>10.271511508174452</v>
      </c>
      <c r="BN192" s="13">
        <f t="shared" si="154"/>
        <v>10.633566359525108</v>
      </c>
      <c r="BO192" s="13">
        <f t="shared" si="135"/>
        <v>20379.984173517129</v>
      </c>
      <c r="BP192">
        <f t="shared" si="155"/>
        <v>117.89664095698367</v>
      </c>
      <c r="BQ192" s="13">
        <f t="shared" si="136"/>
        <v>10.271511508174452</v>
      </c>
      <c r="BR192" s="37">
        <f t="shared" si="137"/>
        <v>159.78161370143422</v>
      </c>
      <c r="BS192" s="13">
        <f t="shared" si="138"/>
        <v>8414.1288406412787</v>
      </c>
      <c r="BT192">
        <f t="shared" si="156"/>
        <v>204.06650233638834</v>
      </c>
      <c r="BU192" s="13">
        <f t="shared" si="139"/>
        <v>836.26927694937092</v>
      </c>
      <c r="BV192" s="13">
        <f t="shared" si="157"/>
        <v>163.3322866646929</v>
      </c>
      <c r="BW192" s="13">
        <f t="shared" si="140"/>
        <v>20379.984173517129</v>
      </c>
      <c r="BX192">
        <f t="shared" si="158"/>
        <v>270.59536126215147</v>
      </c>
      <c r="BY192" s="13">
        <f t="shared" si="141"/>
        <v>836.26927694937092</v>
      </c>
    </row>
    <row r="193" spans="29:77" x14ac:dyDescent="0.2">
      <c r="AC193">
        <v>191</v>
      </c>
      <c r="AD193" s="37">
        <f t="shared" si="112"/>
        <v>517.28773978707602</v>
      </c>
      <c r="AE193" s="13">
        <f t="shared" si="113"/>
        <v>14023.548067735466</v>
      </c>
      <c r="AF193">
        <f t="shared" si="159"/>
        <v>590.70945741919888</v>
      </c>
      <c r="AG193" s="13">
        <f t="shared" si="114"/>
        <v>1616.3024281585481</v>
      </c>
      <c r="AH193" s="13">
        <f t="shared" si="142"/>
        <v>519.87262970432835</v>
      </c>
      <c r="AI193" s="13">
        <f t="shared" si="115"/>
        <v>20379.984173517129</v>
      </c>
      <c r="AJ193">
        <f t="shared" si="143"/>
        <v>626.57411752378971</v>
      </c>
      <c r="AK193" s="13">
        <f t="shared" si="116"/>
        <v>1616.3024281585481</v>
      </c>
      <c r="AL193" s="37">
        <f t="shared" si="117"/>
        <v>1162.5450724080165</v>
      </c>
      <c r="AM193" s="13">
        <f t="shared" si="118"/>
        <v>16828.257681282557</v>
      </c>
      <c r="AN193">
        <f t="shared" si="144"/>
        <v>1250.6511335665639</v>
      </c>
      <c r="AO193" s="13">
        <f t="shared" si="119"/>
        <v>3457.7835760522935</v>
      </c>
      <c r="AP193" s="13">
        <f t="shared" si="145"/>
        <v>1164.6470708022655</v>
      </c>
      <c r="AQ193" s="13">
        <f t="shared" si="120"/>
        <v>20379.984173517129</v>
      </c>
      <c r="AR193" s="13">
        <f t="shared" si="146"/>
        <v>1271.3485586217269</v>
      </c>
      <c r="AS193" s="38">
        <f t="shared" si="121"/>
        <v>3457.7835760522935</v>
      </c>
      <c r="AT193" s="37">
        <f t="shared" si="122"/>
        <v>108.84359342095777</v>
      </c>
      <c r="AU193" s="13">
        <f t="shared" si="123"/>
        <v>5609.4192270941858</v>
      </c>
      <c r="AV193">
        <f t="shared" si="147"/>
        <v>138.21228047380691</v>
      </c>
      <c r="AW193" s="13">
        <f t="shared" si="124"/>
        <v>532.10518174559218</v>
      </c>
      <c r="AX193" s="13">
        <f t="shared" si="148"/>
        <v>112.87715790721964</v>
      </c>
      <c r="AY193" s="13">
        <f t="shared" si="125"/>
        <v>20379.984173517129</v>
      </c>
      <c r="AZ193">
        <f t="shared" si="149"/>
        <v>219.57864572668103</v>
      </c>
      <c r="BA193" s="13">
        <f t="shared" si="126"/>
        <v>532.10518174559218</v>
      </c>
      <c r="BB193" s="37">
        <f t="shared" si="127"/>
        <v>124.21689020500847</v>
      </c>
      <c r="BC193" s="13">
        <f t="shared" si="128"/>
        <v>8414.1288406412787</v>
      </c>
      <c r="BD193">
        <f t="shared" si="150"/>
        <v>168.26992078428219</v>
      </c>
      <c r="BE193" s="13">
        <f t="shared" si="129"/>
        <v>533.91624408933046</v>
      </c>
      <c r="BF193" s="13">
        <f t="shared" si="151"/>
        <v>127.76756316826715</v>
      </c>
      <c r="BG193" s="13">
        <f t="shared" si="130"/>
        <v>20379.984173517129</v>
      </c>
      <c r="BH193">
        <f t="shared" si="152"/>
        <v>234.46905098772856</v>
      </c>
      <c r="BI193" s="13">
        <f t="shared" si="131"/>
        <v>533.91624408933046</v>
      </c>
      <c r="BJ193" s="37">
        <f t="shared" si="132"/>
        <v>7.0828933962664289</v>
      </c>
      <c r="BK193" s="13">
        <f t="shared" si="133"/>
        <v>8414.1288406412787</v>
      </c>
      <c r="BL193">
        <f t="shared" si="153"/>
        <v>51.135923975540138</v>
      </c>
      <c r="BM193" s="13">
        <f t="shared" si="134"/>
        <v>10.271511508174452</v>
      </c>
      <c r="BN193" s="13">
        <f t="shared" si="154"/>
        <v>10.633566359525108</v>
      </c>
      <c r="BO193" s="13">
        <f t="shared" si="135"/>
        <v>20379.984173517129</v>
      </c>
      <c r="BP193">
        <f t="shared" si="155"/>
        <v>117.33505417898651</v>
      </c>
      <c r="BQ193" s="13">
        <f t="shared" si="136"/>
        <v>10.271511508174452</v>
      </c>
      <c r="BR193" s="37">
        <f t="shared" si="137"/>
        <v>159.78161370143422</v>
      </c>
      <c r="BS193" s="13">
        <f t="shared" si="138"/>
        <v>8414.1288406412787</v>
      </c>
      <c r="BT193">
        <f t="shared" si="156"/>
        <v>203.83464428070795</v>
      </c>
      <c r="BU193" s="13">
        <f t="shared" si="139"/>
        <v>836.26927694937092</v>
      </c>
      <c r="BV193" s="13">
        <f t="shared" si="157"/>
        <v>163.3322866646929</v>
      </c>
      <c r="BW193" s="13">
        <f t="shared" si="140"/>
        <v>20379.984173517129</v>
      </c>
      <c r="BX193">
        <f t="shared" si="158"/>
        <v>270.03377448415432</v>
      </c>
      <c r="BY193" s="13">
        <f t="shared" si="141"/>
        <v>836.26927694937092</v>
      </c>
    </row>
    <row r="194" spans="29:77" x14ac:dyDescent="0.2">
      <c r="AC194">
        <v>192</v>
      </c>
      <c r="AD194" s="37">
        <f t="shared" ref="AD194:AD257" si="160">SUM($B$44:$B$48)</f>
        <v>517.28773978707602</v>
      </c>
      <c r="AE194" s="13">
        <f t="shared" ref="AE194:AE257" si="161">SUM($B$42:$B$43)</f>
        <v>14023.548067735466</v>
      </c>
      <c r="AF194">
        <f t="shared" si="159"/>
        <v>590.32705263986486</v>
      </c>
      <c r="AG194" s="13">
        <f t="shared" ref="AG194:AG257" si="162">SUM($B$44:$B$45,$B$48:$B$49)</f>
        <v>1616.3024281585481</v>
      </c>
      <c r="AH194" s="13">
        <f t="shared" si="142"/>
        <v>519.87262970432835</v>
      </c>
      <c r="AI194" s="13">
        <f t="shared" ref="AI194:AI257" si="163">SUM($C$42:$C$43)</f>
        <v>20379.984173517129</v>
      </c>
      <c r="AJ194">
        <f t="shared" si="143"/>
        <v>626.01838060806335</v>
      </c>
      <c r="AK194" s="13">
        <f t="shared" ref="AK194:AK257" si="164">SUM($C$44:$C$45,$C$48:$C$49)</f>
        <v>1616.3024281585481</v>
      </c>
      <c r="AL194" s="37">
        <f t="shared" ref="AL194:AL257" si="165">SUM($D$44:$D$48)</f>
        <v>1162.5450724080165</v>
      </c>
      <c r="AM194" s="13">
        <f t="shared" ref="AM194:AM257" si="166">SUM($D$42:$D$43)</f>
        <v>16828.257681282557</v>
      </c>
      <c r="AN194">
        <f t="shared" si="144"/>
        <v>1250.1922478313631</v>
      </c>
      <c r="AO194" s="13">
        <f t="shared" ref="AO194:AO257" si="167">SUM($D$44:$D$45,$D$48:$D$49)</f>
        <v>3457.7835760522935</v>
      </c>
      <c r="AP194" s="13">
        <f t="shared" si="145"/>
        <v>1164.6470708022655</v>
      </c>
      <c r="AQ194" s="13">
        <f t="shared" ref="AQ194:AQ257" si="168">SUM($E$42:$E$43)</f>
        <v>20379.984173517129</v>
      </c>
      <c r="AR194" s="13">
        <f t="shared" si="146"/>
        <v>1270.7928217060005</v>
      </c>
      <c r="AS194" s="38">
        <f t="shared" ref="AS194:AS257" si="169">SUM($E$44:$E$45,$E$48:$E$49)</f>
        <v>3457.7835760522935</v>
      </c>
      <c r="AT194" s="37">
        <f t="shared" ref="AT194:AT257" si="170">SUM($F$44:$F$48)</f>
        <v>108.84359342095777</v>
      </c>
      <c r="AU194" s="13">
        <f t="shared" ref="AU194:AU257" si="171">SUM($F$42:$F$43)</f>
        <v>5609.4192270941858</v>
      </c>
      <c r="AV194">
        <f t="shared" si="147"/>
        <v>138.05931856207332</v>
      </c>
      <c r="AW194" s="13">
        <f t="shared" ref="AW194:AW257" si="172">SUM($F$44:$F$45,$F$48:$F$49)</f>
        <v>532.10518174559218</v>
      </c>
      <c r="AX194" s="13">
        <f t="shared" si="148"/>
        <v>112.87715790721964</v>
      </c>
      <c r="AY194" s="13">
        <f t="shared" ref="AY194:AY257" si="173">SUM($G$42:$G$43)</f>
        <v>20379.984173517129</v>
      </c>
      <c r="AZ194">
        <f t="shared" si="149"/>
        <v>219.02290881095468</v>
      </c>
      <c r="BA194" s="13">
        <f t="shared" ref="BA194:BA257" si="174">SUM($G$44:$G$45,$G$48:$G$49)</f>
        <v>532.10518174559218</v>
      </c>
      <c r="BB194" s="37">
        <f t="shared" ref="BB194:BB257" si="175">SUM($H$44:$H$48)</f>
        <v>124.21689020500847</v>
      </c>
      <c r="BC194" s="13">
        <f t="shared" ref="BC194:BC257" si="176">SUM($H$42:$H$43)</f>
        <v>8414.1288406412787</v>
      </c>
      <c r="BD194">
        <f t="shared" si="150"/>
        <v>168.04047791668179</v>
      </c>
      <c r="BE194" s="13">
        <f t="shared" ref="BE194:BE257" si="177">SUM($H$44:$H$45,$H$48:$H$49)</f>
        <v>533.91624408933046</v>
      </c>
      <c r="BF194" s="13">
        <f t="shared" si="151"/>
        <v>127.76756316826715</v>
      </c>
      <c r="BG194" s="13">
        <f t="shared" ref="BG194:BG257" si="178">SUM($I$42:$I$43)</f>
        <v>20379.984173517129</v>
      </c>
      <c r="BH194">
        <f t="shared" si="152"/>
        <v>233.91331407200221</v>
      </c>
      <c r="BI194" s="13">
        <f t="shared" ref="BI194:BI257" si="179">SUM($I$44:$I$45,$I$48:$I$49)</f>
        <v>533.91624408933046</v>
      </c>
      <c r="BJ194" s="37">
        <f t="shared" ref="BJ194:BJ257" si="180">SUM($J$44:$J$48)</f>
        <v>7.0828933962664289</v>
      </c>
      <c r="BK194" s="13">
        <f t="shared" ref="BK194:BK257" si="181">SUM($J$42:$J$43)</f>
        <v>8414.1288406412787</v>
      </c>
      <c r="BL194">
        <f t="shared" si="153"/>
        <v>50.906481107939754</v>
      </c>
      <c r="BM194" s="13">
        <f t="shared" ref="BM194:BM257" si="182">SUM($J$44:$J$45,$J$48:$J$49)</f>
        <v>10.271511508174452</v>
      </c>
      <c r="BN194" s="13">
        <f t="shared" si="154"/>
        <v>10.633566359525108</v>
      </c>
      <c r="BO194" s="13">
        <f t="shared" ref="BO194:BO257" si="183">SUM($K$42:$K$43)</f>
        <v>20379.984173517129</v>
      </c>
      <c r="BP194">
        <f t="shared" si="155"/>
        <v>116.77931726326015</v>
      </c>
      <c r="BQ194" s="13">
        <f t="shared" ref="BQ194:BQ257" si="184">SUM($K$44:$K$45,$K$48:$K$49)</f>
        <v>10.271511508174452</v>
      </c>
      <c r="BR194" s="37">
        <f t="shared" ref="BR194:BR257" si="185">SUM($L$44:$L$48)</f>
        <v>159.78161370143422</v>
      </c>
      <c r="BS194" s="13">
        <f t="shared" ref="BS194:BS257" si="186">SUM($L$42:$L$43)</f>
        <v>8414.1288406412787</v>
      </c>
      <c r="BT194">
        <f t="shared" si="156"/>
        <v>203.60520141310755</v>
      </c>
      <c r="BU194" s="13">
        <f t="shared" ref="BU194:BU257" si="187">SUM($L$44:$L$45,$L$48:$L$49)</f>
        <v>836.26927694937092</v>
      </c>
      <c r="BV194" s="13">
        <f t="shared" si="157"/>
        <v>163.3322866646929</v>
      </c>
      <c r="BW194" s="13">
        <f t="shared" ref="BW194:BW257" si="188">SUM($M$42:$M$43)</f>
        <v>20379.984173517129</v>
      </c>
      <c r="BX194">
        <f t="shared" si="158"/>
        <v>269.47803756842796</v>
      </c>
      <c r="BY194" s="13">
        <f t="shared" ref="BY194:BY257" si="189">SUM($M$44:$M$45,$M$48:$M$49)</f>
        <v>836.26927694937092</v>
      </c>
    </row>
    <row r="195" spans="29:77" x14ac:dyDescent="0.2">
      <c r="AC195">
        <v>193</v>
      </c>
      <c r="AD195" s="37">
        <f t="shared" si="160"/>
        <v>517.28773978707602</v>
      </c>
      <c r="AE195" s="13">
        <f t="shared" si="161"/>
        <v>14023.548067735466</v>
      </c>
      <c r="AF195">
        <f t="shared" si="159"/>
        <v>589.94861060435824</v>
      </c>
      <c r="AG195" s="13">
        <f t="shared" si="162"/>
        <v>1616.3024281585481</v>
      </c>
      <c r="AH195" s="13">
        <f t="shared" ref="AH195:AH258" si="190">SUM($C$44:$C$45,$C$47:$C$48)</f>
        <v>519.87262970432835</v>
      </c>
      <c r="AI195" s="13">
        <f t="shared" si="163"/>
        <v>20379.984173517129</v>
      </c>
      <c r="AJ195">
        <f t="shared" ref="AJ195:AJ258" si="191">AI195/$AC195+AH195</f>
        <v>625.46840262410626</v>
      </c>
      <c r="AK195" s="13">
        <f t="shared" si="164"/>
        <v>1616.3024281585481</v>
      </c>
      <c r="AL195" s="37">
        <f t="shared" si="165"/>
        <v>1162.5450724080165</v>
      </c>
      <c r="AM195" s="13">
        <f t="shared" si="166"/>
        <v>16828.257681282557</v>
      </c>
      <c r="AN195">
        <f t="shared" ref="AN195:AN258" si="192">AM195/$AC195+AL195</f>
        <v>1249.7381173887552</v>
      </c>
      <c r="AO195" s="13">
        <f t="shared" si="167"/>
        <v>3457.7835760522935</v>
      </c>
      <c r="AP195" s="13">
        <f t="shared" ref="AP195:AP258" si="193">SUM($E$44:$E$45,$E$47:$E$48)</f>
        <v>1164.6470708022655</v>
      </c>
      <c r="AQ195" s="13">
        <f t="shared" si="168"/>
        <v>20379.984173517129</v>
      </c>
      <c r="AR195" s="13">
        <f t="shared" ref="AR195:AR258" si="194">AQ195/$AC195+AP195</f>
        <v>1270.2428437220433</v>
      </c>
      <c r="AS195" s="38">
        <f t="shared" si="169"/>
        <v>3457.7835760522935</v>
      </c>
      <c r="AT195" s="37">
        <f t="shared" si="170"/>
        <v>108.84359342095777</v>
      </c>
      <c r="AU195" s="13">
        <f t="shared" si="171"/>
        <v>5609.4192270941858</v>
      </c>
      <c r="AV195">
        <f t="shared" ref="AV195:AV258" si="195">AU195/$AC195+AT195</f>
        <v>137.90794174787067</v>
      </c>
      <c r="AW195" s="13">
        <f t="shared" si="172"/>
        <v>532.10518174559218</v>
      </c>
      <c r="AX195" s="13">
        <f t="shared" ref="AX195:AX258" si="196">SUM($G$44:$G$45,$G$47:$G$48)</f>
        <v>112.87715790721964</v>
      </c>
      <c r="AY195" s="13">
        <f t="shared" si="173"/>
        <v>20379.984173517129</v>
      </c>
      <c r="AZ195">
        <f t="shared" ref="AZ195:AZ258" si="197">AY195/$AC195+AX195</f>
        <v>218.47293082699753</v>
      </c>
      <c r="BA195" s="13">
        <f t="shared" si="174"/>
        <v>532.10518174559218</v>
      </c>
      <c r="BB195" s="37">
        <f t="shared" si="175"/>
        <v>124.21689020500847</v>
      </c>
      <c r="BC195" s="13">
        <f t="shared" si="176"/>
        <v>8414.1288406412787</v>
      </c>
      <c r="BD195">
        <f t="shared" ref="BD195:BD258" si="198">BC195/$AC195+BB195</f>
        <v>167.81341269537779</v>
      </c>
      <c r="BE195" s="13">
        <f t="shared" si="177"/>
        <v>533.91624408933046</v>
      </c>
      <c r="BF195" s="13">
        <f t="shared" ref="BF195:BF258" si="199">SUM($I$44:$I$45,$I$47:$I$48)</f>
        <v>127.76756316826715</v>
      </c>
      <c r="BG195" s="13">
        <f t="shared" si="178"/>
        <v>20379.984173517129</v>
      </c>
      <c r="BH195">
        <f t="shared" ref="BH195:BH258" si="200">BG195/$AC195+BF195</f>
        <v>233.363336088045</v>
      </c>
      <c r="BI195" s="13">
        <f t="shared" si="179"/>
        <v>533.91624408933046</v>
      </c>
      <c r="BJ195" s="37">
        <f t="shared" si="180"/>
        <v>7.0828933962664289</v>
      </c>
      <c r="BK195" s="13">
        <f t="shared" si="181"/>
        <v>8414.1288406412787</v>
      </c>
      <c r="BL195">
        <f t="shared" ref="BL195:BL258" si="201">BK195/$AC195+BJ195</f>
        <v>50.679415886635745</v>
      </c>
      <c r="BM195" s="13">
        <f t="shared" si="182"/>
        <v>10.271511508174452</v>
      </c>
      <c r="BN195" s="13">
        <f t="shared" ref="BN195:BN258" si="202">SUM($K$44:$K$45,$K$47:$K$48)</f>
        <v>10.633566359525108</v>
      </c>
      <c r="BO195" s="13">
        <f t="shared" si="183"/>
        <v>20379.984173517129</v>
      </c>
      <c r="BP195">
        <f t="shared" ref="BP195:BP258" si="203">BO195/$AC195+BN195</f>
        <v>116.22933927930298</v>
      </c>
      <c r="BQ195" s="13">
        <f t="shared" si="184"/>
        <v>10.271511508174452</v>
      </c>
      <c r="BR195" s="37">
        <f t="shared" si="185"/>
        <v>159.78161370143422</v>
      </c>
      <c r="BS195" s="13">
        <f t="shared" si="186"/>
        <v>8414.1288406412787</v>
      </c>
      <c r="BT195">
        <f t="shared" ref="BT195:BT258" si="204">BS195/$AC195+BR195</f>
        <v>203.37813619180355</v>
      </c>
      <c r="BU195" s="13">
        <f t="shared" si="187"/>
        <v>836.26927694937092</v>
      </c>
      <c r="BV195" s="13">
        <f t="shared" ref="BV195:BV258" si="205">SUM($M$44:$M$45,$M$47:$M$48)</f>
        <v>163.3322866646929</v>
      </c>
      <c r="BW195" s="13">
        <f t="shared" si="188"/>
        <v>20379.984173517129</v>
      </c>
      <c r="BX195">
        <f t="shared" ref="BX195:BX258" si="206">BW195/$AC195+BV195</f>
        <v>268.92805958447076</v>
      </c>
      <c r="BY195" s="13">
        <f t="shared" si="189"/>
        <v>836.26927694937092</v>
      </c>
    </row>
    <row r="196" spans="29:77" x14ac:dyDescent="0.2">
      <c r="AC196">
        <v>194</v>
      </c>
      <c r="AD196" s="37">
        <f t="shared" si="160"/>
        <v>517.28773978707602</v>
      </c>
      <c r="AE196" s="13">
        <f t="shared" si="161"/>
        <v>14023.548067735466</v>
      </c>
      <c r="AF196">
        <f t="shared" ref="AF196:AF259" si="207">AE196/AC196+AD196</f>
        <v>589.57407003313517</v>
      </c>
      <c r="AG196" s="13">
        <f t="shared" si="162"/>
        <v>1616.3024281585481</v>
      </c>
      <c r="AH196" s="13">
        <f t="shared" si="190"/>
        <v>519.87262970432835</v>
      </c>
      <c r="AI196" s="13">
        <f t="shared" si="163"/>
        <v>20379.984173517129</v>
      </c>
      <c r="AJ196">
        <f t="shared" si="191"/>
        <v>624.92409451627236</v>
      </c>
      <c r="AK196" s="13">
        <f t="shared" si="164"/>
        <v>1616.3024281585481</v>
      </c>
      <c r="AL196" s="37">
        <f t="shared" si="165"/>
        <v>1162.5450724080165</v>
      </c>
      <c r="AM196" s="13">
        <f t="shared" si="166"/>
        <v>16828.257681282557</v>
      </c>
      <c r="AN196">
        <f t="shared" si="192"/>
        <v>1249.2886687032874</v>
      </c>
      <c r="AO196" s="13">
        <f t="shared" si="167"/>
        <v>3457.7835760522935</v>
      </c>
      <c r="AP196" s="13">
        <f t="shared" si="193"/>
        <v>1164.6470708022655</v>
      </c>
      <c r="AQ196" s="13">
        <f t="shared" si="168"/>
        <v>20379.984173517129</v>
      </c>
      <c r="AR196" s="13">
        <f t="shared" si="194"/>
        <v>1269.6985356142095</v>
      </c>
      <c r="AS196" s="38">
        <f t="shared" si="169"/>
        <v>3457.7835760522935</v>
      </c>
      <c r="AT196" s="37">
        <f t="shared" si="170"/>
        <v>108.84359342095777</v>
      </c>
      <c r="AU196" s="13">
        <f t="shared" si="171"/>
        <v>5609.4192270941858</v>
      </c>
      <c r="AV196">
        <f t="shared" si="195"/>
        <v>137.75812551938142</v>
      </c>
      <c r="AW196" s="13">
        <f t="shared" si="172"/>
        <v>532.10518174559218</v>
      </c>
      <c r="AX196" s="13">
        <f t="shared" si="196"/>
        <v>112.87715790721964</v>
      </c>
      <c r="AY196" s="13">
        <f t="shared" si="173"/>
        <v>20379.984173517129</v>
      </c>
      <c r="AZ196">
        <f t="shared" si="197"/>
        <v>217.9286227191636</v>
      </c>
      <c r="BA196" s="13">
        <f t="shared" si="174"/>
        <v>532.10518174559218</v>
      </c>
      <c r="BB196" s="37">
        <f t="shared" si="175"/>
        <v>124.21689020500847</v>
      </c>
      <c r="BC196" s="13">
        <f t="shared" si="176"/>
        <v>8414.1288406412787</v>
      </c>
      <c r="BD196">
        <f t="shared" si="198"/>
        <v>167.58868835264394</v>
      </c>
      <c r="BE196" s="13">
        <f t="shared" si="177"/>
        <v>533.91624408933046</v>
      </c>
      <c r="BF196" s="13">
        <f t="shared" si="199"/>
        <v>127.76756316826715</v>
      </c>
      <c r="BG196" s="13">
        <f t="shared" si="178"/>
        <v>20379.984173517129</v>
      </c>
      <c r="BH196">
        <f t="shared" si="200"/>
        <v>232.8190279802111</v>
      </c>
      <c r="BI196" s="13">
        <f t="shared" si="179"/>
        <v>533.91624408933046</v>
      </c>
      <c r="BJ196" s="37">
        <f t="shared" si="180"/>
        <v>7.0828933962664289</v>
      </c>
      <c r="BK196" s="13">
        <f t="shared" si="181"/>
        <v>8414.1288406412787</v>
      </c>
      <c r="BL196">
        <f t="shared" si="201"/>
        <v>50.454691543901887</v>
      </c>
      <c r="BM196" s="13">
        <f t="shared" si="182"/>
        <v>10.271511508174452</v>
      </c>
      <c r="BN196" s="13">
        <f t="shared" si="202"/>
        <v>10.633566359525108</v>
      </c>
      <c r="BO196" s="13">
        <f t="shared" si="183"/>
        <v>20379.984173517129</v>
      </c>
      <c r="BP196">
        <f t="shared" si="203"/>
        <v>115.68503117146906</v>
      </c>
      <c r="BQ196" s="13">
        <f t="shared" si="184"/>
        <v>10.271511508174452</v>
      </c>
      <c r="BR196" s="37">
        <f t="shared" si="185"/>
        <v>159.78161370143422</v>
      </c>
      <c r="BS196" s="13">
        <f t="shared" si="186"/>
        <v>8414.1288406412787</v>
      </c>
      <c r="BT196">
        <f t="shared" si="204"/>
        <v>203.1534118490697</v>
      </c>
      <c r="BU196" s="13">
        <f t="shared" si="187"/>
        <v>836.26927694937092</v>
      </c>
      <c r="BV196" s="13">
        <f t="shared" si="205"/>
        <v>163.3322866646929</v>
      </c>
      <c r="BW196" s="13">
        <f t="shared" si="188"/>
        <v>20379.984173517129</v>
      </c>
      <c r="BX196">
        <f t="shared" si="206"/>
        <v>268.38375147663686</v>
      </c>
      <c r="BY196" s="13">
        <f t="shared" si="189"/>
        <v>836.26927694937092</v>
      </c>
    </row>
    <row r="197" spans="29:77" x14ac:dyDescent="0.2">
      <c r="AC197">
        <v>195</v>
      </c>
      <c r="AD197" s="37">
        <f t="shared" si="160"/>
        <v>517.28773978707602</v>
      </c>
      <c r="AE197" s="13">
        <f t="shared" si="161"/>
        <v>14023.548067735466</v>
      </c>
      <c r="AF197">
        <f t="shared" si="207"/>
        <v>589.2033709036682</v>
      </c>
      <c r="AG197" s="13">
        <f t="shared" si="162"/>
        <v>1616.3024281585481</v>
      </c>
      <c r="AH197" s="13">
        <f t="shared" si="190"/>
        <v>519.87262970432835</v>
      </c>
      <c r="AI197" s="13">
        <f t="shared" si="163"/>
        <v>20379.984173517129</v>
      </c>
      <c r="AJ197">
        <f t="shared" si="191"/>
        <v>624.38536905569822</v>
      </c>
      <c r="AK197" s="13">
        <f t="shared" si="164"/>
        <v>1616.3024281585481</v>
      </c>
      <c r="AL197" s="37">
        <f t="shared" si="165"/>
        <v>1162.5450724080165</v>
      </c>
      <c r="AM197" s="13">
        <f t="shared" si="166"/>
        <v>16828.257681282557</v>
      </c>
      <c r="AN197">
        <f t="shared" si="192"/>
        <v>1248.843829747927</v>
      </c>
      <c r="AO197" s="13">
        <f t="shared" si="167"/>
        <v>3457.7835760522935</v>
      </c>
      <c r="AP197" s="13">
        <f t="shared" si="193"/>
        <v>1164.6470708022655</v>
      </c>
      <c r="AQ197" s="13">
        <f t="shared" si="168"/>
        <v>20379.984173517129</v>
      </c>
      <c r="AR197" s="13">
        <f t="shared" si="194"/>
        <v>1269.1598101536354</v>
      </c>
      <c r="AS197" s="38">
        <f t="shared" si="169"/>
        <v>3457.7835760522935</v>
      </c>
      <c r="AT197" s="37">
        <f t="shared" si="170"/>
        <v>108.84359342095777</v>
      </c>
      <c r="AU197" s="13">
        <f t="shared" si="171"/>
        <v>5609.4192270941858</v>
      </c>
      <c r="AV197">
        <f t="shared" si="195"/>
        <v>137.60984586759463</v>
      </c>
      <c r="AW197" s="13">
        <f t="shared" si="172"/>
        <v>532.10518174559218</v>
      </c>
      <c r="AX197" s="13">
        <f t="shared" si="196"/>
        <v>112.87715790721964</v>
      </c>
      <c r="AY197" s="13">
        <f t="shared" si="173"/>
        <v>20379.984173517129</v>
      </c>
      <c r="AZ197">
        <f t="shared" si="197"/>
        <v>217.38989725858954</v>
      </c>
      <c r="BA197" s="13">
        <f t="shared" si="174"/>
        <v>532.10518174559218</v>
      </c>
      <c r="BB197" s="37">
        <f t="shared" si="175"/>
        <v>124.21689020500847</v>
      </c>
      <c r="BC197" s="13">
        <f t="shared" si="176"/>
        <v>8414.1288406412787</v>
      </c>
      <c r="BD197">
        <f t="shared" si="198"/>
        <v>167.36626887496374</v>
      </c>
      <c r="BE197" s="13">
        <f t="shared" si="177"/>
        <v>533.91624408933046</v>
      </c>
      <c r="BF197" s="13">
        <f t="shared" si="199"/>
        <v>127.76756316826715</v>
      </c>
      <c r="BG197" s="13">
        <f t="shared" si="178"/>
        <v>20379.984173517129</v>
      </c>
      <c r="BH197">
        <f t="shared" si="200"/>
        <v>232.28030251963702</v>
      </c>
      <c r="BI197" s="13">
        <f t="shared" si="179"/>
        <v>533.91624408933046</v>
      </c>
      <c r="BJ197" s="37">
        <f t="shared" si="180"/>
        <v>7.0828933962664289</v>
      </c>
      <c r="BK197" s="13">
        <f t="shared" si="181"/>
        <v>8414.1288406412787</v>
      </c>
      <c r="BL197">
        <f t="shared" si="201"/>
        <v>50.232272066221704</v>
      </c>
      <c r="BM197" s="13">
        <f t="shared" si="182"/>
        <v>10.271511508174452</v>
      </c>
      <c r="BN197" s="13">
        <f t="shared" si="202"/>
        <v>10.633566359525108</v>
      </c>
      <c r="BO197" s="13">
        <f t="shared" si="183"/>
        <v>20379.984173517129</v>
      </c>
      <c r="BP197">
        <f t="shared" si="203"/>
        <v>115.14630571089499</v>
      </c>
      <c r="BQ197" s="13">
        <f t="shared" si="184"/>
        <v>10.271511508174452</v>
      </c>
      <c r="BR197" s="37">
        <f t="shared" si="185"/>
        <v>159.78161370143422</v>
      </c>
      <c r="BS197" s="13">
        <f t="shared" si="186"/>
        <v>8414.1288406412787</v>
      </c>
      <c r="BT197">
        <f t="shared" si="204"/>
        <v>202.93099237138949</v>
      </c>
      <c r="BU197" s="13">
        <f t="shared" si="187"/>
        <v>836.26927694937092</v>
      </c>
      <c r="BV197" s="13">
        <f t="shared" si="205"/>
        <v>163.3322866646929</v>
      </c>
      <c r="BW197" s="13">
        <f t="shared" si="188"/>
        <v>20379.984173517129</v>
      </c>
      <c r="BX197">
        <f t="shared" si="206"/>
        <v>267.84502601606277</v>
      </c>
      <c r="BY197" s="13">
        <f t="shared" si="189"/>
        <v>836.26927694937092</v>
      </c>
    </row>
    <row r="198" spans="29:77" x14ac:dyDescent="0.2">
      <c r="AC198">
        <v>196</v>
      </c>
      <c r="AD198" s="37">
        <f t="shared" si="160"/>
        <v>517.28773978707602</v>
      </c>
      <c r="AE198" s="13">
        <f t="shared" si="161"/>
        <v>14023.548067735466</v>
      </c>
      <c r="AF198">
        <f t="shared" si="207"/>
        <v>588.83645441837939</v>
      </c>
      <c r="AG198" s="13">
        <f t="shared" si="162"/>
        <v>1616.3024281585481</v>
      </c>
      <c r="AH198" s="13">
        <f t="shared" si="190"/>
        <v>519.87262970432835</v>
      </c>
      <c r="AI198" s="13">
        <f t="shared" si="163"/>
        <v>20379.984173517129</v>
      </c>
      <c r="AJ198">
        <f t="shared" si="191"/>
        <v>623.85214079370144</v>
      </c>
      <c r="AK198" s="13">
        <f t="shared" si="164"/>
        <v>1616.3024281585481</v>
      </c>
      <c r="AL198" s="37">
        <f t="shared" si="165"/>
        <v>1162.5450724080165</v>
      </c>
      <c r="AM198" s="13">
        <f t="shared" si="166"/>
        <v>16828.257681282557</v>
      </c>
      <c r="AN198">
        <f t="shared" si="192"/>
        <v>1248.4035299655807</v>
      </c>
      <c r="AO198" s="13">
        <f t="shared" si="167"/>
        <v>3457.7835760522935</v>
      </c>
      <c r="AP198" s="13">
        <f t="shared" si="193"/>
        <v>1164.6470708022655</v>
      </c>
      <c r="AQ198" s="13">
        <f t="shared" si="168"/>
        <v>20379.984173517129</v>
      </c>
      <c r="AR198" s="13">
        <f t="shared" si="194"/>
        <v>1268.6265818916386</v>
      </c>
      <c r="AS198" s="38">
        <f t="shared" si="169"/>
        <v>3457.7835760522935</v>
      </c>
      <c r="AT198" s="37">
        <f t="shared" si="170"/>
        <v>108.84359342095777</v>
      </c>
      <c r="AU198" s="13">
        <f t="shared" si="171"/>
        <v>5609.4192270941858</v>
      </c>
      <c r="AV198">
        <f t="shared" si="195"/>
        <v>137.46307927347914</v>
      </c>
      <c r="AW198" s="13">
        <f t="shared" si="172"/>
        <v>532.10518174559218</v>
      </c>
      <c r="AX198" s="13">
        <f t="shared" si="196"/>
        <v>112.87715790721964</v>
      </c>
      <c r="AY198" s="13">
        <f t="shared" si="173"/>
        <v>20379.984173517129</v>
      </c>
      <c r="AZ198">
        <f t="shared" si="197"/>
        <v>216.85666899659276</v>
      </c>
      <c r="BA198" s="13">
        <f t="shared" si="174"/>
        <v>532.10518174559218</v>
      </c>
      <c r="BB198" s="37">
        <f t="shared" si="175"/>
        <v>124.21689020500847</v>
      </c>
      <c r="BC198" s="13">
        <f t="shared" si="176"/>
        <v>8414.1288406412787</v>
      </c>
      <c r="BD198">
        <f t="shared" si="198"/>
        <v>167.1461189837905</v>
      </c>
      <c r="BE198" s="13">
        <f t="shared" si="177"/>
        <v>533.91624408933046</v>
      </c>
      <c r="BF198" s="13">
        <f t="shared" si="199"/>
        <v>127.76756316826715</v>
      </c>
      <c r="BG198" s="13">
        <f t="shared" si="178"/>
        <v>20379.984173517129</v>
      </c>
      <c r="BH198">
        <f t="shared" si="200"/>
        <v>231.74707425764024</v>
      </c>
      <c r="BI198" s="13">
        <f t="shared" si="179"/>
        <v>533.91624408933046</v>
      </c>
      <c r="BJ198" s="37">
        <f t="shared" si="180"/>
        <v>7.0828933962664289</v>
      </c>
      <c r="BK198" s="13">
        <f t="shared" si="181"/>
        <v>8414.1288406412787</v>
      </c>
      <c r="BL198">
        <f t="shared" si="201"/>
        <v>50.012122175048461</v>
      </c>
      <c r="BM198" s="13">
        <f t="shared" si="182"/>
        <v>10.271511508174452</v>
      </c>
      <c r="BN198" s="13">
        <f t="shared" si="202"/>
        <v>10.633566359525108</v>
      </c>
      <c r="BO198" s="13">
        <f t="shared" si="183"/>
        <v>20379.984173517129</v>
      </c>
      <c r="BP198">
        <f t="shared" si="203"/>
        <v>114.61307744889821</v>
      </c>
      <c r="BQ198" s="13">
        <f t="shared" si="184"/>
        <v>10.271511508174452</v>
      </c>
      <c r="BR198" s="37">
        <f t="shared" si="185"/>
        <v>159.78161370143422</v>
      </c>
      <c r="BS198" s="13">
        <f t="shared" si="186"/>
        <v>8414.1288406412787</v>
      </c>
      <c r="BT198">
        <f t="shared" si="204"/>
        <v>202.71084248021626</v>
      </c>
      <c r="BU198" s="13">
        <f t="shared" si="187"/>
        <v>836.26927694937092</v>
      </c>
      <c r="BV198" s="13">
        <f t="shared" si="205"/>
        <v>163.3322866646929</v>
      </c>
      <c r="BW198" s="13">
        <f t="shared" si="188"/>
        <v>20379.984173517129</v>
      </c>
      <c r="BX198">
        <f t="shared" si="206"/>
        <v>267.31179775406599</v>
      </c>
      <c r="BY198" s="13">
        <f t="shared" si="189"/>
        <v>836.26927694937092</v>
      </c>
    </row>
    <row r="199" spans="29:77" x14ac:dyDescent="0.2">
      <c r="AC199">
        <v>197</v>
      </c>
      <c r="AD199" s="37">
        <f t="shared" si="160"/>
        <v>517.28773978707602</v>
      </c>
      <c r="AE199" s="13">
        <f t="shared" si="161"/>
        <v>14023.548067735466</v>
      </c>
      <c r="AF199">
        <f t="shared" si="207"/>
        <v>588.4732629735505</v>
      </c>
      <c r="AG199" s="13">
        <f t="shared" si="162"/>
        <v>1616.3024281585481</v>
      </c>
      <c r="AH199" s="13">
        <f t="shared" si="190"/>
        <v>519.87262970432835</v>
      </c>
      <c r="AI199" s="13">
        <f t="shared" si="163"/>
        <v>20379.984173517129</v>
      </c>
      <c r="AJ199">
        <f t="shared" si="191"/>
        <v>623.32432601659798</v>
      </c>
      <c r="AK199" s="13">
        <f t="shared" si="164"/>
        <v>1616.3024281585481</v>
      </c>
      <c r="AL199" s="37">
        <f t="shared" si="165"/>
        <v>1162.5450724080165</v>
      </c>
      <c r="AM199" s="13">
        <f t="shared" si="166"/>
        <v>16828.257681282557</v>
      </c>
      <c r="AN199">
        <f t="shared" si="192"/>
        <v>1247.9677002317858</v>
      </c>
      <c r="AO199" s="13">
        <f t="shared" si="167"/>
        <v>3457.7835760522935</v>
      </c>
      <c r="AP199" s="13">
        <f t="shared" si="193"/>
        <v>1164.6470708022655</v>
      </c>
      <c r="AQ199" s="13">
        <f t="shared" si="168"/>
        <v>20379.984173517129</v>
      </c>
      <c r="AR199" s="13">
        <f t="shared" si="194"/>
        <v>1268.0987671145351</v>
      </c>
      <c r="AS199" s="38">
        <f t="shared" si="169"/>
        <v>3457.7835760522935</v>
      </c>
      <c r="AT199" s="37">
        <f t="shared" si="170"/>
        <v>108.84359342095777</v>
      </c>
      <c r="AU199" s="13">
        <f t="shared" si="171"/>
        <v>5609.4192270941858</v>
      </c>
      <c r="AV199">
        <f t="shared" si="195"/>
        <v>137.31780269554756</v>
      </c>
      <c r="AW199" s="13">
        <f t="shared" si="172"/>
        <v>532.10518174559218</v>
      </c>
      <c r="AX199" s="13">
        <f t="shared" si="196"/>
        <v>112.87715790721964</v>
      </c>
      <c r="AY199" s="13">
        <f t="shared" si="173"/>
        <v>20379.984173517129</v>
      </c>
      <c r="AZ199">
        <f t="shared" si="197"/>
        <v>216.32885421948933</v>
      </c>
      <c r="BA199" s="13">
        <f t="shared" si="174"/>
        <v>532.10518174559218</v>
      </c>
      <c r="BB199" s="37">
        <f t="shared" si="175"/>
        <v>124.21689020500847</v>
      </c>
      <c r="BC199" s="13">
        <f t="shared" si="176"/>
        <v>8414.1288406412787</v>
      </c>
      <c r="BD199">
        <f t="shared" si="198"/>
        <v>166.92820411689314</v>
      </c>
      <c r="BE199" s="13">
        <f t="shared" si="177"/>
        <v>533.91624408933046</v>
      </c>
      <c r="BF199" s="13">
        <f t="shared" si="199"/>
        <v>127.76756316826715</v>
      </c>
      <c r="BG199" s="13">
        <f t="shared" si="178"/>
        <v>20379.984173517129</v>
      </c>
      <c r="BH199">
        <f t="shared" si="200"/>
        <v>231.21925948053683</v>
      </c>
      <c r="BI199" s="13">
        <f t="shared" si="179"/>
        <v>533.91624408933046</v>
      </c>
      <c r="BJ199" s="37">
        <f t="shared" si="180"/>
        <v>7.0828933962664289</v>
      </c>
      <c r="BK199" s="13">
        <f t="shared" si="181"/>
        <v>8414.1288406412787</v>
      </c>
      <c r="BL199">
        <f t="shared" si="201"/>
        <v>49.794207308151094</v>
      </c>
      <c r="BM199" s="13">
        <f t="shared" si="182"/>
        <v>10.271511508174452</v>
      </c>
      <c r="BN199" s="13">
        <f t="shared" si="202"/>
        <v>10.633566359525108</v>
      </c>
      <c r="BO199" s="13">
        <f t="shared" si="183"/>
        <v>20379.984173517129</v>
      </c>
      <c r="BP199">
        <f t="shared" si="203"/>
        <v>114.08526267179479</v>
      </c>
      <c r="BQ199" s="13">
        <f t="shared" si="184"/>
        <v>10.271511508174452</v>
      </c>
      <c r="BR199" s="37">
        <f t="shared" si="185"/>
        <v>159.78161370143422</v>
      </c>
      <c r="BS199" s="13">
        <f t="shared" si="186"/>
        <v>8414.1288406412787</v>
      </c>
      <c r="BT199">
        <f t="shared" si="204"/>
        <v>202.4929276133189</v>
      </c>
      <c r="BU199" s="13">
        <f t="shared" si="187"/>
        <v>836.26927694937092</v>
      </c>
      <c r="BV199" s="13">
        <f t="shared" si="205"/>
        <v>163.3322866646929</v>
      </c>
      <c r="BW199" s="13">
        <f t="shared" si="188"/>
        <v>20379.984173517129</v>
      </c>
      <c r="BX199">
        <f t="shared" si="206"/>
        <v>266.78398297696259</v>
      </c>
      <c r="BY199" s="13">
        <f t="shared" si="189"/>
        <v>836.26927694937092</v>
      </c>
    </row>
    <row r="200" spans="29:77" x14ac:dyDescent="0.2">
      <c r="AC200">
        <v>198</v>
      </c>
      <c r="AD200" s="37">
        <f t="shared" si="160"/>
        <v>517.28773978707602</v>
      </c>
      <c r="AE200" s="13">
        <f t="shared" si="161"/>
        <v>14023.548067735466</v>
      </c>
      <c r="AF200">
        <f t="shared" si="207"/>
        <v>588.11374012917429</v>
      </c>
      <c r="AG200" s="13">
        <f t="shared" si="162"/>
        <v>1616.3024281585481</v>
      </c>
      <c r="AH200" s="13">
        <f t="shared" si="190"/>
        <v>519.87262970432835</v>
      </c>
      <c r="AI200" s="13">
        <f t="shared" si="163"/>
        <v>20379.984173517129</v>
      </c>
      <c r="AJ200">
        <f t="shared" si="191"/>
        <v>622.80184270188965</v>
      </c>
      <c r="AK200" s="13">
        <f t="shared" si="164"/>
        <v>1616.3024281585481</v>
      </c>
      <c r="AL200" s="37">
        <f t="shared" si="165"/>
        <v>1162.5450724080165</v>
      </c>
      <c r="AM200" s="13">
        <f t="shared" si="166"/>
        <v>16828.257681282557</v>
      </c>
      <c r="AN200">
        <f t="shared" si="192"/>
        <v>1247.5362728185344</v>
      </c>
      <c r="AO200" s="13">
        <f t="shared" si="167"/>
        <v>3457.7835760522935</v>
      </c>
      <c r="AP200" s="13">
        <f t="shared" si="193"/>
        <v>1164.6470708022655</v>
      </c>
      <c r="AQ200" s="13">
        <f t="shared" si="168"/>
        <v>20379.984173517129</v>
      </c>
      <c r="AR200" s="13">
        <f t="shared" si="194"/>
        <v>1267.5762837998268</v>
      </c>
      <c r="AS200" s="38">
        <f t="shared" si="169"/>
        <v>3457.7835760522935</v>
      </c>
      <c r="AT200" s="37">
        <f t="shared" si="170"/>
        <v>108.84359342095777</v>
      </c>
      <c r="AU200" s="13">
        <f t="shared" si="171"/>
        <v>5609.4192270941858</v>
      </c>
      <c r="AV200">
        <f t="shared" si="195"/>
        <v>137.1739935577971</v>
      </c>
      <c r="AW200" s="13">
        <f t="shared" si="172"/>
        <v>532.10518174559218</v>
      </c>
      <c r="AX200" s="13">
        <f t="shared" si="196"/>
        <v>112.87715790721964</v>
      </c>
      <c r="AY200" s="13">
        <f t="shared" si="173"/>
        <v>20379.984173517129</v>
      </c>
      <c r="AZ200">
        <f t="shared" si="197"/>
        <v>215.80637090478089</v>
      </c>
      <c r="BA200" s="13">
        <f t="shared" si="174"/>
        <v>532.10518174559218</v>
      </c>
      <c r="BB200" s="37">
        <f t="shared" si="175"/>
        <v>124.21689020500847</v>
      </c>
      <c r="BC200" s="13">
        <f t="shared" si="176"/>
        <v>8414.1288406412787</v>
      </c>
      <c r="BD200">
        <f t="shared" si="198"/>
        <v>166.71249041026743</v>
      </c>
      <c r="BE200" s="13">
        <f t="shared" si="177"/>
        <v>533.91624408933046</v>
      </c>
      <c r="BF200" s="13">
        <f t="shared" si="199"/>
        <v>127.76756316826715</v>
      </c>
      <c r="BG200" s="13">
        <f t="shared" si="178"/>
        <v>20379.984173517129</v>
      </c>
      <c r="BH200">
        <f t="shared" si="200"/>
        <v>230.6967761658284</v>
      </c>
      <c r="BI200" s="13">
        <f t="shared" si="179"/>
        <v>533.91624408933046</v>
      </c>
      <c r="BJ200" s="37">
        <f t="shared" si="180"/>
        <v>7.0828933962664289</v>
      </c>
      <c r="BK200" s="13">
        <f t="shared" si="181"/>
        <v>8414.1288406412787</v>
      </c>
      <c r="BL200">
        <f t="shared" si="201"/>
        <v>49.578493601525409</v>
      </c>
      <c r="BM200" s="13">
        <f t="shared" si="182"/>
        <v>10.271511508174452</v>
      </c>
      <c r="BN200" s="13">
        <f t="shared" si="202"/>
        <v>10.633566359525108</v>
      </c>
      <c r="BO200" s="13">
        <f t="shared" si="183"/>
        <v>20379.984173517129</v>
      </c>
      <c r="BP200">
        <f t="shared" si="203"/>
        <v>113.56277935708636</v>
      </c>
      <c r="BQ200" s="13">
        <f t="shared" si="184"/>
        <v>10.271511508174452</v>
      </c>
      <c r="BR200" s="37">
        <f t="shared" si="185"/>
        <v>159.78161370143422</v>
      </c>
      <c r="BS200" s="13">
        <f t="shared" si="186"/>
        <v>8414.1288406412787</v>
      </c>
      <c r="BT200">
        <f t="shared" si="204"/>
        <v>202.27721390669319</v>
      </c>
      <c r="BU200" s="13">
        <f t="shared" si="187"/>
        <v>836.26927694937092</v>
      </c>
      <c r="BV200" s="13">
        <f t="shared" si="205"/>
        <v>163.3322866646929</v>
      </c>
      <c r="BW200" s="13">
        <f t="shared" si="188"/>
        <v>20379.984173517129</v>
      </c>
      <c r="BX200">
        <f t="shared" si="206"/>
        <v>266.26149966225415</v>
      </c>
      <c r="BY200" s="13">
        <f t="shared" si="189"/>
        <v>836.26927694937092</v>
      </c>
    </row>
    <row r="201" spans="29:77" x14ac:dyDescent="0.2">
      <c r="AC201">
        <v>199</v>
      </c>
      <c r="AD201" s="37">
        <f t="shared" si="160"/>
        <v>517.28773978707602</v>
      </c>
      <c r="AE201" s="13">
        <f t="shared" si="161"/>
        <v>14023.548067735466</v>
      </c>
      <c r="AF201">
        <f t="shared" si="207"/>
        <v>587.7578305797166</v>
      </c>
      <c r="AG201" s="13">
        <f t="shared" si="162"/>
        <v>1616.3024281585481</v>
      </c>
      <c r="AH201" s="13">
        <f t="shared" si="190"/>
        <v>519.87262970432835</v>
      </c>
      <c r="AI201" s="13">
        <f t="shared" si="163"/>
        <v>20379.984173517129</v>
      </c>
      <c r="AJ201">
        <f t="shared" si="191"/>
        <v>622.28461047577116</v>
      </c>
      <c r="AK201" s="13">
        <f t="shared" si="164"/>
        <v>1616.3024281585481</v>
      </c>
      <c r="AL201" s="37">
        <f t="shared" si="165"/>
        <v>1162.5450724080165</v>
      </c>
      <c r="AM201" s="13">
        <f t="shared" si="166"/>
        <v>16828.257681282557</v>
      </c>
      <c r="AN201">
        <f t="shared" si="192"/>
        <v>1247.1091813591852</v>
      </c>
      <c r="AO201" s="13">
        <f t="shared" si="167"/>
        <v>3457.7835760522935</v>
      </c>
      <c r="AP201" s="13">
        <f t="shared" si="193"/>
        <v>1164.6470708022655</v>
      </c>
      <c r="AQ201" s="13">
        <f t="shared" si="168"/>
        <v>20379.984173517129</v>
      </c>
      <c r="AR201" s="13">
        <f t="shared" si="194"/>
        <v>1267.0590515737083</v>
      </c>
      <c r="AS201" s="38">
        <f t="shared" si="169"/>
        <v>3457.7835760522935</v>
      </c>
      <c r="AT201" s="37">
        <f t="shared" si="170"/>
        <v>108.84359342095777</v>
      </c>
      <c r="AU201" s="13">
        <f t="shared" si="171"/>
        <v>5609.4192270941858</v>
      </c>
      <c r="AV201">
        <f t="shared" si="195"/>
        <v>137.03162973801398</v>
      </c>
      <c r="AW201" s="13">
        <f t="shared" si="172"/>
        <v>532.10518174559218</v>
      </c>
      <c r="AX201" s="13">
        <f t="shared" si="196"/>
        <v>112.87715790721964</v>
      </c>
      <c r="AY201" s="13">
        <f t="shared" si="173"/>
        <v>20379.984173517129</v>
      </c>
      <c r="AZ201">
        <f t="shared" si="197"/>
        <v>215.28913867866248</v>
      </c>
      <c r="BA201" s="13">
        <f t="shared" si="174"/>
        <v>532.10518174559218</v>
      </c>
      <c r="BB201" s="37">
        <f t="shared" si="175"/>
        <v>124.21689020500847</v>
      </c>
      <c r="BC201" s="13">
        <f t="shared" si="176"/>
        <v>8414.1288406412787</v>
      </c>
      <c r="BD201">
        <f t="shared" si="198"/>
        <v>166.49894468059279</v>
      </c>
      <c r="BE201" s="13">
        <f t="shared" si="177"/>
        <v>533.91624408933046</v>
      </c>
      <c r="BF201" s="13">
        <f t="shared" si="199"/>
        <v>127.76756316826715</v>
      </c>
      <c r="BG201" s="13">
        <f t="shared" si="178"/>
        <v>20379.984173517129</v>
      </c>
      <c r="BH201">
        <f t="shared" si="200"/>
        <v>230.17954393971002</v>
      </c>
      <c r="BI201" s="13">
        <f t="shared" si="179"/>
        <v>533.91624408933046</v>
      </c>
      <c r="BJ201" s="37">
        <f t="shared" si="180"/>
        <v>7.0828933962664289</v>
      </c>
      <c r="BK201" s="13">
        <f t="shared" si="181"/>
        <v>8414.1288406412787</v>
      </c>
      <c r="BL201">
        <f t="shared" si="201"/>
        <v>49.364947871850745</v>
      </c>
      <c r="BM201" s="13">
        <f t="shared" si="182"/>
        <v>10.271511508174452</v>
      </c>
      <c r="BN201" s="13">
        <f t="shared" si="202"/>
        <v>10.633566359525108</v>
      </c>
      <c r="BO201" s="13">
        <f t="shared" si="183"/>
        <v>20379.984173517129</v>
      </c>
      <c r="BP201">
        <f t="shared" si="203"/>
        <v>113.04554713096796</v>
      </c>
      <c r="BQ201" s="13">
        <f t="shared" si="184"/>
        <v>10.271511508174452</v>
      </c>
      <c r="BR201" s="37">
        <f t="shared" si="185"/>
        <v>159.78161370143422</v>
      </c>
      <c r="BS201" s="13">
        <f t="shared" si="186"/>
        <v>8414.1288406412787</v>
      </c>
      <c r="BT201">
        <f t="shared" si="204"/>
        <v>202.06366817701854</v>
      </c>
      <c r="BU201" s="13">
        <f t="shared" si="187"/>
        <v>836.26927694937092</v>
      </c>
      <c r="BV201" s="13">
        <f t="shared" si="205"/>
        <v>163.3322866646929</v>
      </c>
      <c r="BW201" s="13">
        <f t="shared" si="188"/>
        <v>20379.984173517129</v>
      </c>
      <c r="BX201">
        <f t="shared" si="206"/>
        <v>265.74426743613577</v>
      </c>
      <c r="BY201" s="13">
        <f t="shared" si="189"/>
        <v>836.26927694937092</v>
      </c>
    </row>
    <row r="202" spans="29:77" x14ac:dyDescent="0.2">
      <c r="AC202">
        <v>200</v>
      </c>
      <c r="AD202" s="37">
        <f t="shared" si="160"/>
        <v>517.28773978707602</v>
      </c>
      <c r="AE202" s="13">
        <f t="shared" si="161"/>
        <v>14023.548067735466</v>
      </c>
      <c r="AF202">
        <f t="shared" si="207"/>
        <v>587.40548012575334</v>
      </c>
      <c r="AG202" s="13">
        <f t="shared" si="162"/>
        <v>1616.3024281585481</v>
      </c>
      <c r="AH202" s="13">
        <f t="shared" si="190"/>
        <v>519.87262970432835</v>
      </c>
      <c r="AI202" s="13">
        <f t="shared" si="163"/>
        <v>20379.984173517129</v>
      </c>
      <c r="AJ202">
        <f t="shared" si="191"/>
        <v>621.77255057191405</v>
      </c>
      <c r="AK202" s="13">
        <f t="shared" si="164"/>
        <v>1616.3024281585481</v>
      </c>
      <c r="AL202" s="37">
        <f t="shared" si="165"/>
        <v>1162.5450724080165</v>
      </c>
      <c r="AM202" s="13">
        <f t="shared" si="166"/>
        <v>16828.257681282557</v>
      </c>
      <c r="AN202">
        <f t="shared" si="192"/>
        <v>1246.6863608144292</v>
      </c>
      <c r="AO202" s="13">
        <f t="shared" si="167"/>
        <v>3457.7835760522935</v>
      </c>
      <c r="AP202" s="13">
        <f t="shared" si="193"/>
        <v>1164.6470708022655</v>
      </c>
      <c r="AQ202" s="13">
        <f t="shared" si="168"/>
        <v>20379.984173517129</v>
      </c>
      <c r="AR202" s="13">
        <f t="shared" si="194"/>
        <v>1266.5469916698512</v>
      </c>
      <c r="AS202" s="38">
        <f t="shared" si="169"/>
        <v>3457.7835760522935</v>
      </c>
      <c r="AT202" s="37">
        <f t="shared" si="170"/>
        <v>108.84359342095777</v>
      </c>
      <c r="AU202" s="13">
        <f t="shared" si="171"/>
        <v>5609.4192270941858</v>
      </c>
      <c r="AV202">
        <f t="shared" si="195"/>
        <v>136.8906895564287</v>
      </c>
      <c r="AW202" s="13">
        <f t="shared" si="172"/>
        <v>532.10518174559218</v>
      </c>
      <c r="AX202" s="13">
        <f t="shared" si="196"/>
        <v>112.87715790721964</v>
      </c>
      <c r="AY202" s="13">
        <f t="shared" si="173"/>
        <v>20379.984173517129</v>
      </c>
      <c r="AZ202">
        <f t="shared" si="197"/>
        <v>214.77707877480529</v>
      </c>
      <c r="BA202" s="13">
        <f t="shared" si="174"/>
        <v>532.10518174559218</v>
      </c>
      <c r="BB202" s="37">
        <f t="shared" si="175"/>
        <v>124.21689020500847</v>
      </c>
      <c r="BC202" s="13">
        <f t="shared" si="176"/>
        <v>8414.1288406412787</v>
      </c>
      <c r="BD202">
        <f t="shared" si="198"/>
        <v>166.28753440821487</v>
      </c>
      <c r="BE202" s="13">
        <f t="shared" si="177"/>
        <v>533.91624408933046</v>
      </c>
      <c r="BF202" s="13">
        <f t="shared" si="199"/>
        <v>127.76756316826715</v>
      </c>
      <c r="BG202" s="13">
        <f t="shared" si="178"/>
        <v>20379.984173517129</v>
      </c>
      <c r="BH202">
        <f t="shared" si="200"/>
        <v>229.66748403585279</v>
      </c>
      <c r="BI202" s="13">
        <f t="shared" si="179"/>
        <v>533.91624408933046</v>
      </c>
      <c r="BJ202" s="37">
        <f t="shared" si="180"/>
        <v>7.0828933962664289</v>
      </c>
      <c r="BK202" s="13">
        <f t="shared" si="181"/>
        <v>8414.1288406412787</v>
      </c>
      <c r="BL202">
        <f t="shared" si="201"/>
        <v>49.15353759947282</v>
      </c>
      <c r="BM202" s="13">
        <f t="shared" si="182"/>
        <v>10.271511508174452</v>
      </c>
      <c r="BN202" s="13">
        <f t="shared" si="202"/>
        <v>10.633566359525108</v>
      </c>
      <c r="BO202" s="13">
        <f t="shared" si="183"/>
        <v>20379.984173517129</v>
      </c>
      <c r="BP202">
        <f t="shared" si="203"/>
        <v>112.53348722711075</v>
      </c>
      <c r="BQ202" s="13">
        <f t="shared" si="184"/>
        <v>10.271511508174452</v>
      </c>
      <c r="BR202" s="37">
        <f t="shared" si="185"/>
        <v>159.78161370143422</v>
      </c>
      <c r="BS202" s="13">
        <f t="shared" si="186"/>
        <v>8414.1288406412787</v>
      </c>
      <c r="BT202">
        <f t="shared" si="204"/>
        <v>201.85225790464062</v>
      </c>
      <c r="BU202" s="13">
        <f t="shared" si="187"/>
        <v>836.26927694937092</v>
      </c>
      <c r="BV202" s="13">
        <f t="shared" si="205"/>
        <v>163.3322866646929</v>
      </c>
      <c r="BW202" s="13">
        <f t="shared" si="188"/>
        <v>20379.984173517129</v>
      </c>
      <c r="BX202">
        <f t="shared" si="206"/>
        <v>265.23220753227855</v>
      </c>
      <c r="BY202" s="13">
        <f t="shared" si="189"/>
        <v>836.26927694937092</v>
      </c>
    </row>
    <row r="203" spans="29:77" x14ac:dyDescent="0.2">
      <c r="AC203">
        <v>201</v>
      </c>
      <c r="AD203" s="37">
        <f t="shared" si="160"/>
        <v>517.28773978707602</v>
      </c>
      <c r="AE203" s="13">
        <f t="shared" si="161"/>
        <v>14023.548067735466</v>
      </c>
      <c r="AF203">
        <f t="shared" si="207"/>
        <v>587.05663564645647</v>
      </c>
      <c r="AG203" s="13">
        <f t="shared" si="162"/>
        <v>1616.3024281585481</v>
      </c>
      <c r="AH203" s="13">
        <f t="shared" si="190"/>
        <v>519.87262970432835</v>
      </c>
      <c r="AI203" s="13">
        <f t="shared" si="163"/>
        <v>20379.984173517129</v>
      </c>
      <c r="AJ203">
        <f t="shared" si="191"/>
        <v>621.2655857914782</v>
      </c>
      <c r="AK203" s="13">
        <f t="shared" si="164"/>
        <v>1616.3024281585481</v>
      </c>
      <c r="AL203" s="37">
        <f t="shared" si="165"/>
        <v>1162.5450724080165</v>
      </c>
      <c r="AM203" s="13">
        <f t="shared" si="166"/>
        <v>16828.257681282557</v>
      </c>
      <c r="AN203">
        <f t="shared" si="192"/>
        <v>1246.2677474392731</v>
      </c>
      <c r="AO203" s="13">
        <f t="shared" si="167"/>
        <v>3457.7835760522935</v>
      </c>
      <c r="AP203" s="13">
        <f t="shared" si="193"/>
        <v>1164.6470708022655</v>
      </c>
      <c r="AQ203" s="13">
        <f t="shared" si="168"/>
        <v>20379.984173517129</v>
      </c>
      <c r="AR203" s="13">
        <f t="shared" si="194"/>
        <v>1266.0400268894155</v>
      </c>
      <c r="AS203" s="38">
        <f t="shared" si="169"/>
        <v>3457.7835760522935</v>
      </c>
      <c r="AT203" s="37">
        <f t="shared" si="170"/>
        <v>108.84359342095777</v>
      </c>
      <c r="AU203" s="13">
        <f t="shared" si="171"/>
        <v>5609.4192270941858</v>
      </c>
      <c r="AV203">
        <f t="shared" si="195"/>
        <v>136.75115176470993</v>
      </c>
      <c r="AW203" s="13">
        <f t="shared" si="172"/>
        <v>532.10518174559218</v>
      </c>
      <c r="AX203" s="13">
        <f t="shared" si="196"/>
        <v>112.87715790721964</v>
      </c>
      <c r="AY203" s="13">
        <f t="shared" si="173"/>
        <v>20379.984173517129</v>
      </c>
      <c r="AZ203">
        <f t="shared" si="197"/>
        <v>214.27011399436952</v>
      </c>
      <c r="BA203" s="13">
        <f t="shared" si="174"/>
        <v>532.10518174559218</v>
      </c>
      <c r="BB203" s="37">
        <f t="shared" si="175"/>
        <v>124.21689020500847</v>
      </c>
      <c r="BC203" s="13">
        <f t="shared" si="176"/>
        <v>8414.1288406412787</v>
      </c>
      <c r="BD203">
        <f t="shared" si="198"/>
        <v>166.07822772063673</v>
      </c>
      <c r="BE203" s="13">
        <f t="shared" si="177"/>
        <v>533.91624408933046</v>
      </c>
      <c r="BF203" s="13">
        <f t="shared" si="199"/>
        <v>127.76756316826715</v>
      </c>
      <c r="BG203" s="13">
        <f t="shared" si="178"/>
        <v>20379.984173517129</v>
      </c>
      <c r="BH203">
        <f t="shared" si="200"/>
        <v>229.16051925541706</v>
      </c>
      <c r="BI203" s="13">
        <f t="shared" si="179"/>
        <v>533.91624408933046</v>
      </c>
      <c r="BJ203" s="37">
        <f t="shared" si="180"/>
        <v>7.0828933962664289</v>
      </c>
      <c r="BK203" s="13">
        <f t="shared" si="181"/>
        <v>8414.1288406412787</v>
      </c>
      <c r="BL203">
        <f t="shared" si="201"/>
        <v>48.944230911894678</v>
      </c>
      <c r="BM203" s="13">
        <f t="shared" si="182"/>
        <v>10.271511508174452</v>
      </c>
      <c r="BN203" s="13">
        <f t="shared" si="202"/>
        <v>10.633566359525108</v>
      </c>
      <c r="BO203" s="13">
        <f t="shared" si="183"/>
        <v>20379.984173517129</v>
      </c>
      <c r="BP203">
        <f t="shared" si="203"/>
        <v>112.026522446675</v>
      </c>
      <c r="BQ203" s="13">
        <f t="shared" si="184"/>
        <v>10.271511508174452</v>
      </c>
      <c r="BR203" s="37">
        <f t="shared" si="185"/>
        <v>159.78161370143422</v>
      </c>
      <c r="BS203" s="13">
        <f t="shared" si="186"/>
        <v>8414.1288406412787</v>
      </c>
      <c r="BT203">
        <f t="shared" si="204"/>
        <v>201.64295121706249</v>
      </c>
      <c r="BU203" s="13">
        <f t="shared" si="187"/>
        <v>836.26927694937092</v>
      </c>
      <c r="BV203" s="13">
        <f t="shared" si="205"/>
        <v>163.3322866646929</v>
      </c>
      <c r="BW203" s="13">
        <f t="shared" si="188"/>
        <v>20379.984173517129</v>
      </c>
      <c r="BX203">
        <f t="shared" si="206"/>
        <v>264.72524275184281</v>
      </c>
      <c r="BY203" s="13">
        <f t="shared" si="189"/>
        <v>836.26927694937092</v>
      </c>
    </row>
    <row r="204" spans="29:77" x14ac:dyDescent="0.2">
      <c r="AC204">
        <v>202</v>
      </c>
      <c r="AD204" s="37">
        <f t="shared" si="160"/>
        <v>517.28773978707602</v>
      </c>
      <c r="AE204" s="13">
        <f t="shared" si="161"/>
        <v>14023.548067735466</v>
      </c>
      <c r="AF204">
        <f t="shared" si="207"/>
        <v>586.71124507289517</v>
      </c>
      <c r="AG204" s="13">
        <f t="shared" si="162"/>
        <v>1616.3024281585481</v>
      </c>
      <c r="AH204" s="13">
        <f t="shared" si="190"/>
        <v>519.87262970432835</v>
      </c>
      <c r="AI204" s="13">
        <f t="shared" si="163"/>
        <v>20379.984173517129</v>
      </c>
      <c r="AJ204">
        <f t="shared" si="191"/>
        <v>620.76364046431411</v>
      </c>
      <c r="AK204" s="13">
        <f t="shared" si="164"/>
        <v>1616.3024281585481</v>
      </c>
      <c r="AL204" s="37">
        <f t="shared" si="165"/>
        <v>1162.5450724080165</v>
      </c>
      <c r="AM204" s="13">
        <f t="shared" si="166"/>
        <v>16828.257681282557</v>
      </c>
      <c r="AN204">
        <f t="shared" si="192"/>
        <v>1245.8532787509994</v>
      </c>
      <c r="AO204" s="13">
        <f t="shared" si="167"/>
        <v>3457.7835760522935</v>
      </c>
      <c r="AP204" s="13">
        <f t="shared" si="193"/>
        <v>1164.6470708022655</v>
      </c>
      <c r="AQ204" s="13">
        <f t="shared" si="168"/>
        <v>20379.984173517129</v>
      </c>
      <c r="AR204" s="13">
        <f t="shared" si="194"/>
        <v>1265.5380815622514</v>
      </c>
      <c r="AS204" s="38">
        <f t="shared" si="169"/>
        <v>3457.7835760522935</v>
      </c>
      <c r="AT204" s="37">
        <f t="shared" si="170"/>
        <v>108.84359342095777</v>
      </c>
      <c r="AU204" s="13">
        <f t="shared" si="171"/>
        <v>5609.4192270941858</v>
      </c>
      <c r="AV204">
        <f t="shared" si="195"/>
        <v>136.61299553528542</v>
      </c>
      <c r="AW204" s="13">
        <f t="shared" si="172"/>
        <v>532.10518174559218</v>
      </c>
      <c r="AX204" s="13">
        <f t="shared" si="196"/>
        <v>112.87715790721964</v>
      </c>
      <c r="AY204" s="13">
        <f t="shared" si="173"/>
        <v>20379.984173517129</v>
      </c>
      <c r="AZ204">
        <f t="shared" si="197"/>
        <v>213.76816866720543</v>
      </c>
      <c r="BA204" s="13">
        <f t="shared" si="174"/>
        <v>532.10518174559218</v>
      </c>
      <c r="BB204" s="37">
        <f t="shared" si="175"/>
        <v>124.21689020500847</v>
      </c>
      <c r="BC204" s="13">
        <f t="shared" si="176"/>
        <v>8414.1288406412787</v>
      </c>
      <c r="BD204">
        <f t="shared" si="198"/>
        <v>165.87099337649994</v>
      </c>
      <c r="BE204" s="13">
        <f t="shared" si="177"/>
        <v>533.91624408933046</v>
      </c>
      <c r="BF204" s="13">
        <f t="shared" si="199"/>
        <v>127.76756316826715</v>
      </c>
      <c r="BG204" s="13">
        <f t="shared" si="178"/>
        <v>20379.984173517129</v>
      </c>
      <c r="BH204">
        <f t="shared" si="200"/>
        <v>228.65857392825293</v>
      </c>
      <c r="BI204" s="13">
        <f t="shared" si="179"/>
        <v>533.91624408933046</v>
      </c>
      <c r="BJ204" s="37">
        <f t="shared" si="180"/>
        <v>7.0828933962664289</v>
      </c>
      <c r="BK204" s="13">
        <f t="shared" si="181"/>
        <v>8414.1288406412787</v>
      </c>
      <c r="BL204">
        <f t="shared" si="201"/>
        <v>48.736996567757906</v>
      </c>
      <c r="BM204" s="13">
        <f t="shared" si="182"/>
        <v>10.271511508174452</v>
      </c>
      <c r="BN204" s="13">
        <f t="shared" si="202"/>
        <v>10.633566359525108</v>
      </c>
      <c r="BO204" s="13">
        <f t="shared" si="183"/>
        <v>20379.984173517129</v>
      </c>
      <c r="BP204">
        <f t="shared" si="203"/>
        <v>111.52457711951089</v>
      </c>
      <c r="BQ204" s="13">
        <f t="shared" si="184"/>
        <v>10.271511508174452</v>
      </c>
      <c r="BR204" s="37">
        <f t="shared" si="185"/>
        <v>159.78161370143422</v>
      </c>
      <c r="BS204" s="13">
        <f t="shared" si="186"/>
        <v>8414.1288406412787</v>
      </c>
      <c r="BT204">
        <f t="shared" si="204"/>
        <v>201.4357168729257</v>
      </c>
      <c r="BU204" s="13">
        <f t="shared" si="187"/>
        <v>836.26927694937092</v>
      </c>
      <c r="BV204" s="13">
        <f t="shared" si="205"/>
        <v>163.3322866646929</v>
      </c>
      <c r="BW204" s="13">
        <f t="shared" si="188"/>
        <v>20379.984173517129</v>
      </c>
      <c r="BX204">
        <f t="shared" si="206"/>
        <v>264.22329742467866</v>
      </c>
      <c r="BY204" s="13">
        <f t="shared" si="189"/>
        <v>836.26927694937092</v>
      </c>
    </row>
    <row r="205" spans="29:77" x14ac:dyDescent="0.2">
      <c r="AC205">
        <v>203</v>
      </c>
      <c r="AD205" s="37">
        <f t="shared" si="160"/>
        <v>517.28773978707602</v>
      </c>
      <c r="AE205" s="13">
        <f t="shared" si="161"/>
        <v>14023.548067735466</v>
      </c>
      <c r="AF205">
        <f t="shared" si="207"/>
        <v>586.36925736212754</v>
      </c>
      <c r="AG205" s="13">
        <f t="shared" si="162"/>
        <v>1616.3024281585481</v>
      </c>
      <c r="AH205" s="13">
        <f t="shared" si="190"/>
        <v>519.87262970432835</v>
      </c>
      <c r="AI205" s="13">
        <f t="shared" si="163"/>
        <v>20379.984173517129</v>
      </c>
      <c r="AJ205">
        <f t="shared" si="191"/>
        <v>620.26664041130925</v>
      </c>
      <c r="AK205" s="13">
        <f t="shared" si="164"/>
        <v>1616.3024281585481</v>
      </c>
      <c r="AL205" s="37">
        <f t="shared" si="165"/>
        <v>1162.5450724080165</v>
      </c>
      <c r="AM205" s="13">
        <f t="shared" si="166"/>
        <v>16828.257681282557</v>
      </c>
      <c r="AN205">
        <f t="shared" si="192"/>
        <v>1245.4428934980783</v>
      </c>
      <c r="AO205" s="13">
        <f t="shared" si="167"/>
        <v>3457.7835760522935</v>
      </c>
      <c r="AP205" s="13">
        <f t="shared" si="193"/>
        <v>1164.6470708022655</v>
      </c>
      <c r="AQ205" s="13">
        <f t="shared" si="168"/>
        <v>20379.984173517129</v>
      </c>
      <c r="AR205" s="13">
        <f t="shared" si="194"/>
        <v>1265.0410815092464</v>
      </c>
      <c r="AS205" s="38">
        <f t="shared" si="169"/>
        <v>3457.7835760522935</v>
      </c>
      <c r="AT205" s="37">
        <f t="shared" si="170"/>
        <v>108.84359342095777</v>
      </c>
      <c r="AU205" s="13">
        <f t="shared" si="171"/>
        <v>5609.4192270941858</v>
      </c>
      <c r="AV205">
        <f t="shared" si="195"/>
        <v>136.47620045097838</v>
      </c>
      <c r="AW205" s="13">
        <f t="shared" si="172"/>
        <v>532.10518174559218</v>
      </c>
      <c r="AX205" s="13">
        <f t="shared" si="196"/>
        <v>112.87715790721964</v>
      </c>
      <c r="AY205" s="13">
        <f t="shared" si="173"/>
        <v>20379.984173517129</v>
      </c>
      <c r="AZ205">
        <f t="shared" si="197"/>
        <v>213.27116861420058</v>
      </c>
      <c r="BA205" s="13">
        <f t="shared" si="174"/>
        <v>532.10518174559218</v>
      </c>
      <c r="BB205" s="37">
        <f t="shared" si="175"/>
        <v>124.21689020500847</v>
      </c>
      <c r="BC205" s="13">
        <f t="shared" si="176"/>
        <v>8414.1288406412787</v>
      </c>
      <c r="BD205">
        <f t="shared" si="198"/>
        <v>165.66580075003941</v>
      </c>
      <c r="BE205" s="13">
        <f t="shared" si="177"/>
        <v>533.91624408933046</v>
      </c>
      <c r="BF205" s="13">
        <f t="shared" si="199"/>
        <v>127.76756316826715</v>
      </c>
      <c r="BG205" s="13">
        <f t="shared" si="178"/>
        <v>20379.984173517129</v>
      </c>
      <c r="BH205">
        <f t="shared" si="200"/>
        <v>228.16157387524805</v>
      </c>
      <c r="BI205" s="13">
        <f t="shared" si="179"/>
        <v>533.91624408933046</v>
      </c>
      <c r="BJ205" s="37">
        <f t="shared" si="180"/>
        <v>7.0828933962664289</v>
      </c>
      <c r="BK205" s="13">
        <f t="shared" si="181"/>
        <v>8414.1288406412787</v>
      </c>
      <c r="BL205">
        <f t="shared" si="201"/>
        <v>48.531803941297355</v>
      </c>
      <c r="BM205" s="13">
        <f t="shared" si="182"/>
        <v>10.271511508174452</v>
      </c>
      <c r="BN205" s="13">
        <f t="shared" si="202"/>
        <v>10.633566359525108</v>
      </c>
      <c r="BO205" s="13">
        <f t="shared" si="183"/>
        <v>20379.984173517129</v>
      </c>
      <c r="BP205">
        <f t="shared" si="203"/>
        <v>111.02757706650603</v>
      </c>
      <c r="BQ205" s="13">
        <f t="shared" si="184"/>
        <v>10.271511508174452</v>
      </c>
      <c r="BR205" s="37">
        <f t="shared" si="185"/>
        <v>159.78161370143422</v>
      </c>
      <c r="BS205" s="13">
        <f t="shared" si="186"/>
        <v>8414.1288406412787</v>
      </c>
      <c r="BT205">
        <f t="shared" si="204"/>
        <v>201.23052424646517</v>
      </c>
      <c r="BU205" s="13">
        <f t="shared" si="187"/>
        <v>836.26927694937092</v>
      </c>
      <c r="BV205" s="13">
        <f t="shared" si="205"/>
        <v>163.3322866646929</v>
      </c>
      <c r="BW205" s="13">
        <f t="shared" si="188"/>
        <v>20379.984173517129</v>
      </c>
      <c r="BX205">
        <f t="shared" si="206"/>
        <v>263.72629737167381</v>
      </c>
      <c r="BY205" s="13">
        <f t="shared" si="189"/>
        <v>836.26927694937092</v>
      </c>
    </row>
    <row r="206" spans="29:77" x14ac:dyDescent="0.2">
      <c r="AC206">
        <v>204</v>
      </c>
      <c r="AD206" s="37">
        <f t="shared" si="160"/>
        <v>517.28773978707602</v>
      </c>
      <c r="AE206" s="13">
        <f t="shared" si="161"/>
        <v>14023.548067735466</v>
      </c>
      <c r="AF206">
        <f t="shared" si="207"/>
        <v>586.03062247205378</v>
      </c>
      <c r="AG206" s="13">
        <f t="shared" si="162"/>
        <v>1616.3024281585481</v>
      </c>
      <c r="AH206" s="13">
        <f t="shared" si="190"/>
        <v>519.87262970432835</v>
      </c>
      <c r="AI206" s="13">
        <f t="shared" si="163"/>
        <v>20379.984173517129</v>
      </c>
      <c r="AJ206">
        <f t="shared" si="191"/>
        <v>619.7745129078437</v>
      </c>
      <c r="AK206" s="13">
        <f t="shared" si="164"/>
        <v>1616.3024281585481</v>
      </c>
      <c r="AL206" s="37">
        <f t="shared" si="165"/>
        <v>1162.5450724080165</v>
      </c>
      <c r="AM206" s="13">
        <f t="shared" si="166"/>
        <v>16828.257681282557</v>
      </c>
      <c r="AN206">
        <f t="shared" si="192"/>
        <v>1245.0365316299899</v>
      </c>
      <c r="AO206" s="13">
        <f t="shared" si="167"/>
        <v>3457.7835760522935</v>
      </c>
      <c r="AP206" s="13">
        <f t="shared" si="193"/>
        <v>1164.6470708022655</v>
      </c>
      <c r="AQ206" s="13">
        <f t="shared" si="168"/>
        <v>20379.984173517129</v>
      </c>
      <c r="AR206" s="13">
        <f t="shared" si="194"/>
        <v>1264.5489540057808</v>
      </c>
      <c r="AS206" s="38">
        <f t="shared" si="169"/>
        <v>3457.7835760522935</v>
      </c>
      <c r="AT206" s="37">
        <f t="shared" si="170"/>
        <v>108.84359342095777</v>
      </c>
      <c r="AU206" s="13">
        <f t="shared" si="171"/>
        <v>5609.4192270941858</v>
      </c>
      <c r="AV206">
        <f t="shared" si="195"/>
        <v>136.34074649494889</v>
      </c>
      <c r="AW206" s="13">
        <f t="shared" si="172"/>
        <v>532.10518174559218</v>
      </c>
      <c r="AX206" s="13">
        <f t="shared" si="196"/>
        <v>112.87715790721964</v>
      </c>
      <c r="AY206" s="13">
        <f t="shared" si="173"/>
        <v>20379.984173517129</v>
      </c>
      <c r="AZ206">
        <f t="shared" si="197"/>
        <v>212.77904111073497</v>
      </c>
      <c r="BA206" s="13">
        <f t="shared" si="174"/>
        <v>532.10518174559218</v>
      </c>
      <c r="BB206" s="37">
        <f t="shared" si="175"/>
        <v>124.21689020500847</v>
      </c>
      <c r="BC206" s="13">
        <f t="shared" si="176"/>
        <v>8414.1288406412787</v>
      </c>
      <c r="BD206">
        <f t="shared" si="198"/>
        <v>165.46261981599514</v>
      </c>
      <c r="BE206" s="13">
        <f t="shared" si="177"/>
        <v>533.91624408933046</v>
      </c>
      <c r="BF206" s="13">
        <f t="shared" si="199"/>
        <v>127.76756316826715</v>
      </c>
      <c r="BG206" s="13">
        <f t="shared" si="178"/>
        <v>20379.984173517129</v>
      </c>
      <c r="BH206">
        <f t="shared" si="200"/>
        <v>227.6694463717825</v>
      </c>
      <c r="BI206" s="13">
        <f t="shared" si="179"/>
        <v>533.91624408933046</v>
      </c>
      <c r="BJ206" s="37">
        <f t="shared" si="180"/>
        <v>7.0828933962664289</v>
      </c>
      <c r="BK206" s="13">
        <f t="shared" si="181"/>
        <v>8414.1288406412787</v>
      </c>
      <c r="BL206">
        <f t="shared" si="201"/>
        <v>48.328623007253086</v>
      </c>
      <c r="BM206" s="13">
        <f t="shared" si="182"/>
        <v>10.271511508174452</v>
      </c>
      <c r="BN206" s="13">
        <f t="shared" si="202"/>
        <v>10.633566359525108</v>
      </c>
      <c r="BO206" s="13">
        <f t="shared" si="183"/>
        <v>20379.984173517129</v>
      </c>
      <c r="BP206">
        <f t="shared" si="203"/>
        <v>110.53544956304044</v>
      </c>
      <c r="BQ206" s="13">
        <f t="shared" si="184"/>
        <v>10.271511508174452</v>
      </c>
      <c r="BR206" s="37">
        <f t="shared" si="185"/>
        <v>159.78161370143422</v>
      </c>
      <c r="BS206" s="13">
        <f t="shared" si="186"/>
        <v>8414.1288406412787</v>
      </c>
      <c r="BT206">
        <f t="shared" si="204"/>
        <v>201.0273433124209</v>
      </c>
      <c r="BU206" s="13">
        <f t="shared" si="187"/>
        <v>836.26927694937092</v>
      </c>
      <c r="BV206" s="13">
        <f t="shared" si="205"/>
        <v>163.3322866646929</v>
      </c>
      <c r="BW206" s="13">
        <f t="shared" si="188"/>
        <v>20379.984173517129</v>
      </c>
      <c r="BX206">
        <f t="shared" si="206"/>
        <v>263.23416986820826</v>
      </c>
      <c r="BY206" s="13">
        <f t="shared" si="189"/>
        <v>836.26927694937092</v>
      </c>
    </row>
    <row r="207" spans="29:77" x14ac:dyDescent="0.2">
      <c r="AC207">
        <v>205</v>
      </c>
      <c r="AD207" s="37">
        <f t="shared" si="160"/>
        <v>517.28773978707602</v>
      </c>
      <c r="AE207" s="13">
        <f t="shared" si="161"/>
        <v>14023.548067735466</v>
      </c>
      <c r="AF207">
        <f t="shared" si="207"/>
        <v>585.69529133700507</v>
      </c>
      <c r="AG207" s="13">
        <f t="shared" si="162"/>
        <v>1616.3024281585481</v>
      </c>
      <c r="AH207" s="13">
        <f t="shared" si="190"/>
        <v>519.87262970432835</v>
      </c>
      <c r="AI207" s="13">
        <f t="shared" si="163"/>
        <v>20379.984173517129</v>
      </c>
      <c r="AJ207">
        <f t="shared" si="191"/>
        <v>619.28718664831433</v>
      </c>
      <c r="AK207" s="13">
        <f t="shared" si="164"/>
        <v>1616.3024281585481</v>
      </c>
      <c r="AL207" s="37">
        <f t="shared" si="165"/>
        <v>1162.5450724080165</v>
      </c>
      <c r="AM207" s="13">
        <f t="shared" si="166"/>
        <v>16828.257681282557</v>
      </c>
      <c r="AN207">
        <f t="shared" si="192"/>
        <v>1244.6341342679314</v>
      </c>
      <c r="AO207" s="13">
        <f t="shared" si="167"/>
        <v>3457.7835760522935</v>
      </c>
      <c r="AP207" s="13">
        <f t="shared" si="193"/>
        <v>1164.6470708022655</v>
      </c>
      <c r="AQ207" s="13">
        <f t="shared" si="168"/>
        <v>20379.984173517129</v>
      </c>
      <c r="AR207" s="13">
        <f t="shared" si="194"/>
        <v>1264.0616277462516</v>
      </c>
      <c r="AS207" s="38">
        <f t="shared" si="169"/>
        <v>3457.7835760522935</v>
      </c>
      <c r="AT207" s="37">
        <f t="shared" si="170"/>
        <v>108.84359342095777</v>
      </c>
      <c r="AU207" s="13">
        <f t="shared" si="171"/>
        <v>5609.4192270941858</v>
      </c>
      <c r="AV207">
        <f t="shared" si="195"/>
        <v>136.20661404092942</v>
      </c>
      <c r="AW207" s="13">
        <f t="shared" si="172"/>
        <v>532.10518174559218</v>
      </c>
      <c r="AX207" s="13">
        <f t="shared" si="196"/>
        <v>112.87715790721964</v>
      </c>
      <c r="AY207" s="13">
        <f t="shared" si="173"/>
        <v>20379.984173517129</v>
      </c>
      <c r="AZ207">
        <f t="shared" si="197"/>
        <v>212.29171485120565</v>
      </c>
      <c r="BA207" s="13">
        <f t="shared" si="174"/>
        <v>532.10518174559218</v>
      </c>
      <c r="BB207" s="37">
        <f t="shared" si="175"/>
        <v>124.21689020500847</v>
      </c>
      <c r="BC207" s="13">
        <f t="shared" si="176"/>
        <v>8414.1288406412787</v>
      </c>
      <c r="BD207">
        <f t="shared" si="198"/>
        <v>165.26142113496593</v>
      </c>
      <c r="BE207" s="13">
        <f t="shared" si="177"/>
        <v>533.91624408933046</v>
      </c>
      <c r="BF207" s="13">
        <f t="shared" si="199"/>
        <v>127.76756316826715</v>
      </c>
      <c r="BG207" s="13">
        <f t="shared" si="178"/>
        <v>20379.984173517129</v>
      </c>
      <c r="BH207">
        <f t="shared" si="200"/>
        <v>227.18212011225313</v>
      </c>
      <c r="BI207" s="13">
        <f t="shared" si="179"/>
        <v>533.91624408933046</v>
      </c>
      <c r="BJ207" s="37">
        <f t="shared" si="180"/>
        <v>7.0828933962664289</v>
      </c>
      <c r="BK207" s="13">
        <f t="shared" si="181"/>
        <v>8414.1288406412787</v>
      </c>
      <c r="BL207">
        <f t="shared" si="201"/>
        <v>48.127424326223888</v>
      </c>
      <c r="BM207" s="13">
        <f t="shared" si="182"/>
        <v>10.271511508174452</v>
      </c>
      <c r="BN207" s="13">
        <f t="shared" si="202"/>
        <v>10.633566359525108</v>
      </c>
      <c r="BO207" s="13">
        <f t="shared" si="183"/>
        <v>20379.984173517129</v>
      </c>
      <c r="BP207">
        <f t="shared" si="203"/>
        <v>110.0481233035111</v>
      </c>
      <c r="BQ207" s="13">
        <f t="shared" si="184"/>
        <v>10.271511508174452</v>
      </c>
      <c r="BR207" s="37">
        <f t="shared" si="185"/>
        <v>159.78161370143422</v>
      </c>
      <c r="BS207" s="13">
        <f t="shared" si="186"/>
        <v>8414.1288406412787</v>
      </c>
      <c r="BT207">
        <f t="shared" si="204"/>
        <v>200.82614463139168</v>
      </c>
      <c r="BU207" s="13">
        <f t="shared" si="187"/>
        <v>836.26927694937092</v>
      </c>
      <c r="BV207" s="13">
        <f t="shared" si="205"/>
        <v>163.3322866646929</v>
      </c>
      <c r="BW207" s="13">
        <f t="shared" si="188"/>
        <v>20379.984173517129</v>
      </c>
      <c r="BX207">
        <f t="shared" si="206"/>
        <v>262.74684360867889</v>
      </c>
      <c r="BY207" s="13">
        <f t="shared" si="189"/>
        <v>836.26927694937092</v>
      </c>
    </row>
    <row r="208" spans="29:77" x14ac:dyDescent="0.2">
      <c r="AC208">
        <v>206</v>
      </c>
      <c r="AD208" s="37">
        <f t="shared" si="160"/>
        <v>517.28773978707602</v>
      </c>
      <c r="AE208" s="13">
        <f t="shared" si="161"/>
        <v>14023.548067735466</v>
      </c>
      <c r="AF208">
        <f t="shared" si="207"/>
        <v>585.36321584404436</v>
      </c>
      <c r="AG208" s="13">
        <f t="shared" si="162"/>
        <v>1616.3024281585481</v>
      </c>
      <c r="AH208" s="13">
        <f t="shared" si="190"/>
        <v>519.87262970432835</v>
      </c>
      <c r="AI208" s="13">
        <f t="shared" si="163"/>
        <v>20379.984173517129</v>
      </c>
      <c r="AJ208">
        <f t="shared" si="191"/>
        <v>618.80459171169309</v>
      </c>
      <c r="AK208" s="13">
        <f t="shared" si="164"/>
        <v>1616.3024281585481</v>
      </c>
      <c r="AL208" s="37">
        <f t="shared" si="165"/>
        <v>1162.5450724080165</v>
      </c>
      <c r="AM208" s="13">
        <f t="shared" si="166"/>
        <v>16828.257681282557</v>
      </c>
      <c r="AN208">
        <f t="shared" si="192"/>
        <v>1244.2356436763785</v>
      </c>
      <c r="AO208" s="13">
        <f t="shared" si="167"/>
        <v>3457.7835760522935</v>
      </c>
      <c r="AP208" s="13">
        <f t="shared" si="193"/>
        <v>1164.6470708022655</v>
      </c>
      <c r="AQ208" s="13">
        <f t="shared" si="168"/>
        <v>20379.984173517129</v>
      </c>
      <c r="AR208" s="13">
        <f t="shared" si="194"/>
        <v>1263.5790328096302</v>
      </c>
      <c r="AS208" s="38">
        <f t="shared" si="169"/>
        <v>3457.7835760522935</v>
      </c>
      <c r="AT208" s="37">
        <f t="shared" si="170"/>
        <v>108.84359342095777</v>
      </c>
      <c r="AU208" s="13">
        <f t="shared" si="171"/>
        <v>5609.4192270941858</v>
      </c>
      <c r="AV208">
        <f t="shared" si="195"/>
        <v>136.07378384374508</v>
      </c>
      <c r="AW208" s="13">
        <f t="shared" si="172"/>
        <v>532.10518174559218</v>
      </c>
      <c r="AX208" s="13">
        <f t="shared" si="196"/>
        <v>112.87715790721964</v>
      </c>
      <c r="AY208" s="13">
        <f t="shared" si="173"/>
        <v>20379.984173517129</v>
      </c>
      <c r="AZ208">
        <f t="shared" si="197"/>
        <v>211.80911991458436</v>
      </c>
      <c r="BA208" s="13">
        <f t="shared" si="174"/>
        <v>532.10518174559218</v>
      </c>
      <c r="BB208" s="37">
        <f t="shared" si="175"/>
        <v>124.21689020500847</v>
      </c>
      <c r="BC208" s="13">
        <f t="shared" si="176"/>
        <v>8414.1288406412787</v>
      </c>
      <c r="BD208">
        <f t="shared" si="198"/>
        <v>165.06217583918942</v>
      </c>
      <c r="BE208" s="13">
        <f t="shared" si="177"/>
        <v>533.91624408933046</v>
      </c>
      <c r="BF208" s="13">
        <f t="shared" si="199"/>
        <v>127.76756316826715</v>
      </c>
      <c r="BG208" s="13">
        <f t="shared" si="178"/>
        <v>20379.984173517129</v>
      </c>
      <c r="BH208">
        <f t="shared" si="200"/>
        <v>226.69952517563183</v>
      </c>
      <c r="BI208" s="13">
        <f t="shared" si="179"/>
        <v>533.91624408933046</v>
      </c>
      <c r="BJ208" s="37">
        <f t="shared" si="180"/>
        <v>7.0828933962664289</v>
      </c>
      <c r="BK208" s="13">
        <f t="shared" si="181"/>
        <v>8414.1288406412787</v>
      </c>
      <c r="BL208">
        <f t="shared" si="201"/>
        <v>47.928179030447396</v>
      </c>
      <c r="BM208" s="13">
        <f t="shared" si="182"/>
        <v>10.271511508174452</v>
      </c>
      <c r="BN208" s="13">
        <f t="shared" si="202"/>
        <v>10.633566359525108</v>
      </c>
      <c r="BO208" s="13">
        <f t="shared" si="183"/>
        <v>20379.984173517129</v>
      </c>
      <c r="BP208">
        <f t="shared" si="203"/>
        <v>109.56552836688981</v>
      </c>
      <c r="BQ208" s="13">
        <f t="shared" si="184"/>
        <v>10.271511508174452</v>
      </c>
      <c r="BR208" s="37">
        <f t="shared" si="185"/>
        <v>159.78161370143422</v>
      </c>
      <c r="BS208" s="13">
        <f t="shared" si="186"/>
        <v>8414.1288406412787</v>
      </c>
      <c r="BT208">
        <f t="shared" si="204"/>
        <v>200.62689933561518</v>
      </c>
      <c r="BU208" s="13">
        <f t="shared" si="187"/>
        <v>836.26927694937092</v>
      </c>
      <c r="BV208" s="13">
        <f t="shared" si="205"/>
        <v>163.3322866646929</v>
      </c>
      <c r="BW208" s="13">
        <f t="shared" si="188"/>
        <v>20379.984173517129</v>
      </c>
      <c r="BX208">
        <f t="shared" si="206"/>
        <v>262.26424867205759</v>
      </c>
      <c r="BY208" s="13">
        <f t="shared" si="189"/>
        <v>836.26927694937092</v>
      </c>
    </row>
    <row r="209" spans="29:77" x14ac:dyDescent="0.2">
      <c r="AC209">
        <v>207</v>
      </c>
      <c r="AD209" s="37">
        <f t="shared" si="160"/>
        <v>517.28773978707602</v>
      </c>
      <c r="AE209" s="13">
        <f t="shared" si="161"/>
        <v>14023.548067735466</v>
      </c>
      <c r="AF209">
        <f t="shared" si="207"/>
        <v>585.03434880995269</v>
      </c>
      <c r="AG209" s="13">
        <f t="shared" si="162"/>
        <v>1616.3024281585481</v>
      </c>
      <c r="AH209" s="13">
        <f t="shared" si="190"/>
        <v>519.87262970432835</v>
      </c>
      <c r="AI209" s="13">
        <f t="shared" si="163"/>
        <v>20379.984173517129</v>
      </c>
      <c r="AJ209">
        <f t="shared" si="191"/>
        <v>618.32665952808259</v>
      </c>
      <c r="AK209" s="13">
        <f t="shared" si="164"/>
        <v>1616.3024281585481</v>
      </c>
      <c r="AL209" s="37">
        <f t="shared" si="165"/>
        <v>1162.5450724080165</v>
      </c>
      <c r="AM209" s="13">
        <f t="shared" si="166"/>
        <v>16828.257681282557</v>
      </c>
      <c r="AN209">
        <f t="shared" si="192"/>
        <v>1243.8410032354684</v>
      </c>
      <c r="AO209" s="13">
        <f t="shared" si="167"/>
        <v>3457.7835760522935</v>
      </c>
      <c r="AP209" s="13">
        <f t="shared" si="193"/>
        <v>1164.6470708022655</v>
      </c>
      <c r="AQ209" s="13">
        <f t="shared" si="168"/>
        <v>20379.984173517129</v>
      </c>
      <c r="AR209" s="13">
        <f t="shared" si="194"/>
        <v>1263.1011006260196</v>
      </c>
      <c r="AS209" s="38">
        <f t="shared" si="169"/>
        <v>3457.7835760522935</v>
      </c>
      <c r="AT209" s="37">
        <f t="shared" si="170"/>
        <v>108.84359342095777</v>
      </c>
      <c r="AU209" s="13">
        <f t="shared" si="171"/>
        <v>5609.4192270941858</v>
      </c>
      <c r="AV209">
        <f t="shared" si="195"/>
        <v>135.94223703010843</v>
      </c>
      <c r="AW209" s="13">
        <f t="shared" si="172"/>
        <v>532.10518174559218</v>
      </c>
      <c r="AX209" s="13">
        <f t="shared" si="196"/>
        <v>112.87715790721964</v>
      </c>
      <c r="AY209" s="13">
        <f t="shared" si="173"/>
        <v>20379.984173517129</v>
      </c>
      <c r="AZ209">
        <f t="shared" si="197"/>
        <v>211.33118773097388</v>
      </c>
      <c r="BA209" s="13">
        <f t="shared" si="174"/>
        <v>532.10518174559218</v>
      </c>
      <c r="BB209" s="37">
        <f t="shared" si="175"/>
        <v>124.21689020500847</v>
      </c>
      <c r="BC209" s="13">
        <f t="shared" si="176"/>
        <v>8414.1288406412787</v>
      </c>
      <c r="BD209">
        <f t="shared" si="198"/>
        <v>164.86485561873445</v>
      </c>
      <c r="BE209" s="13">
        <f t="shared" si="177"/>
        <v>533.91624408933046</v>
      </c>
      <c r="BF209" s="13">
        <f t="shared" si="199"/>
        <v>127.76756316826715</v>
      </c>
      <c r="BG209" s="13">
        <f t="shared" si="178"/>
        <v>20379.984173517129</v>
      </c>
      <c r="BH209">
        <f t="shared" si="200"/>
        <v>226.22159299202139</v>
      </c>
      <c r="BI209" s="13">
        <f t="shared" si="179"/>
        <v>533.91624408933046</v>
      </c>
      <c r="BJ209" s="37">
        <f t="shared" si="180"/>
        <v>7.0828933962664289</v>
      </c>
      <c r="BK209" s="13">
        <f t="shared" si="181"/>
        <v>8414.1288406412787</v>
      </c>
      <c r="BL209">
        <f t="shared" si="201"/>
        <v>47.730858809992412</v>
      </c>
      <c r="BM209" s="13">
        <f t="shared" si="182"/>
        <v>10.271511508174452</v>
      </c>
      <c r="BN209" s="13">
        <f t="shared" si="202"/>
        <v>10.633566359525108</v>
      </c>
      <c r="BO209" s="13">
        <f t="shared" si="183"/>
        <v>20379.984173517129</v>
      </c>
      <c r="BP209">
        <f t="shared" si="203"/>
        <v>109.08759618327935</v>
      </c>
      <c r="BQ209" s="13">
        <f t="shared" si="184"/>
        <v>10.271511508174452</v>
      </c>
      <c r="BR209" s="37">
        <f t="shared" si="185"/>
        <v>159.78161370143422</v>
      </c>
      <c r="BS209" s="13">
        <f t="shared" si="186"/>
        <v>8414.1288406412787</v>
      </c>
      <c r="BT209">
        <f t="shared" si="204"/>
        <v>200.42957911516021</v>
      </c>
      <c r="BU209" s="13">
        <f t="shared" si="187"/>
        <v>836.26927694937092</v>
      </c>
      <c r="BV209" s="13">
        <f t="shared" si="205"/>
        <v>163.3322866646929</v>
      </c>
      <c r="BW209" s="13">
        <f t="shared" si="188"/>
        <v>20379.984173517129</v>
      </c>
      <c r="BX209">
        <f t="shared" si="206"/>
        <v>261.78631648844714</v>
      </c>
      <c r="BY209" s="13">
        <f t="shared" si="189"/>
        <v>836.26927694937092</v>
      </c>
    </row>
    <row r="210" spans="29:77" x14ac:dyDescent="0.2">
      <c r="AC210">
        <v>208</v>
      </c>
      <c r="AD210" s="37">
        <f t="shared" si="160"/>
        <v>517.28773978707602</v>
      </c>
      <c r="AE210" s="13">
        <f t="shared" si="161"/>
        <v>14023.548067735466</v>
      </c>
      <c r="AF210">
        <f t="shared" si="207"/>
        <v>584.70864395888111</v>
      </c>
      <c r="AG210" s="13">
        <f t="shared" si="162"/>
        <v>1616.3024281585481</v>
      </c>
      <c r="AH210" s="13">
        <f t="shared" si="190"/>
        <v>519.87262970432835</v>
      </c>
      <c r="AI210" s="13">
        <f t="shared" si="163"/>
        <v>20379.984173517129</v>
      </c>
      <c r="AJ210">
        <f t="shared" si="191"/>
        <v>617.85332284623757</v>
      </c>
      <c r="AK210" s="13">
        <f t="shared" si="164"/>
        <v>1616.3024281585481</v>
      </c>
      <c r="AL210" s="37">
        <f t="shared" si="165"/>
        <v>1162.5450724080165</v>
      </c>
      <c r="AM210" s="13">
        <f t="shared" si="166"/>
        <v>16828.257681282557</v>
      </c>
      <c r="AN210">
        <f t="shared" si="192"/>
        <v>1243.4501574141827</v>
      </c>
      <c r="AO210" s="13">
        <f t="shared" si="167"/>
        <v>3457.7835760522935</v>
      </c>
      <c r="AP210" s="13">
        <f t="shared" si="193"/>
        <v>1164.6470708022655</v>
      </c>
      <c r="AQ210" s="13">
        <f t="shared" si="168"/>
        <v>20379.984173517129</v>
      </c>
      <c r="AR210" s="13">
        <f t="shared" si="194"/>
        <v>1262.6277639441748</v>
      </c>
      <c r="AS210" s="38">
        <f t="shared" si="169"/>
        <v>3457.7835760522935</v>
      </c>
      <c r="AT210" s="37">
        <f t="shared" si="170"/>
        <v>108.84359342095777</v>
      </c>
      <c r="AU210" s="13">
        <f t="shared" si="171"/>
        <v>5609.4192270941858</v>
      </c>
      <c r="AV210">
        <f t="shared" si="195"/>
        <v>135.81195508967983</v>
      </c>
      <c r="AW210" s="13">
        <f t="shared" si="172"/>
        <v>532.10518174559218</v>
      </c>
      <c r="AX210" s="13">
        <f t="shared" si="196"/>
        <v>112.87715790721964</v>
      </c>
      <c r="AY210" s="13">
        <f t="shared" si="173"/>
        <v>20379.984173517129</v>
      </c>
      <c r="AZ210">
        <f t="shared" si="197"/>
        <v>210.8578510491289</v>
      </c>
      <c r="BA210" s="13">
        <f t="shared" si="174"/>
        <v>532.10518174559218</v>
      </c>
      <c r="BB210" s="37">
        <f t="shared" si="175"/>
        <v>124.21689020500847</v>
      </c>
      <c r="BC210" s="13">
        <f t="shared" si="176"/>
        <v>8414.1288406412787</v>
      </c>
      <c r="BD210">
        <f t="shared" si="198"/>
        <v>164.66943270809153</v>
      </c>
      <c r="BE210" s="13">
        <f t="shared" si="177"/>
        <v>533.91624408933046</v>
      </c>
      <c r="BF210" s="13">
        <f t="shared" si="199"/>
        <v>127.76756316826715</v>
      </c>
      <c r="BG210" s="13">
        <f t="shared" si="178"/>
        <v>20379.984173517129</v>
      </c>
      <c r="BH210">
        <f t="shared" si="200"/>
        <v>225.74825631017643</v>
      </c>
      <c r="BI210" s="13">
        <f t="shared" si="179"/>
        <v>533.91624408933046</v>
      </c>
      <c r="BJ210" s="37">
        <f t="shared" si="180"/>
        <v>7.0828933962664289</v>
      </c>
      <c r="BK210" s="13">
        <f t="shared" si="181"/>
        <v>8414.1288406412787</v>
      </c>
      <c r="BL210">
        <f t="shared" si="201"/>
        <v>47.535435899349501</v>
      </c>
      <c r="BM210" s="13">
        <f t="shared" si="182"/>
        <v>10.271511508174452</v>
      </c>
      <c r="BN210" s="13">
        <f t="shared" si="202"/>
        <v>10.633566359525108</v>
      </c>
      <c r="BO210" s="13">
        <f t="shared" si="183"/>
        <v>20379.984173517129</v>
      </c>
      <c r="BP210">
        <f t="shared" si="203"/>
        <v>108.61425950143438</v>
      </c>
      <c r="BQ210" s="13">
        <f t="shared" si="184"/>
        <v>10.271511508174452</v>
      </c>
      <c r="BR210" s="37">
        <f t="shared" si="185"/>
        <v>159.78161370143422</v>
      </c>
      <c r="BS210" s="13">
        <f t="shared" si="186"/>
        <v>8414.1288406412787</v>
      </c>
      <c r="BT210">
        <f t="shared" si="204"/>
        <v>200.23415620451729</v>
      </c>
      <c r="BU210" s="13">
        <f t="shared" si="187"/>
        <v>836.26927694937092</v>
      </c>
      <c r="BV210" s="13">
        <f t="shared" si="205"/>
        <v>163.3322866646929</v>
      </c>
      <c r="BW210" s="13">
        <f t="shared" si="188"/>
        <v>20379.984173517129</v>
      </c>
      <c r="BX210">
        <f t="shared" si="206"/>
        <v>261.31297980660219</v>
      </c>
      <c r="BY210" s="13">
        <f t="shared" si="189"/>
        <v>836.26927694937092</v>
      </c>
    </row>
    <row r="211" spans="29:77" x14ac:dyDescent="0.2">
      <c r="AC211">
        <v>209</v>
      </c>
      <c r="AD211" s="37">
        <f t="shared" si="160"/>
        <v>517.28773978707602</v>
      </c>
      <c r="AE211" s="13">
        <f t="shared" si="161"/>
        <v>14023.548067735466</v>
      </c>
      <c r="AF211">
        <f t="shared" si="207"/>
        <v>584.38605590064287</v>
      </c>
      <c r="AG211" s="13">
        <f t="shared" si="162"/>
        <v>1616.3024281585481</v>
      </c>
      <c r="AH211" s="13">
        <f t="shared" si="190"/>
        <v>519.87262970432835</v>
      </c>
      <c r="AI211" s="13">
        <f t="shared" si="163"/>
        <v>20379.984173517129</v>
      </c>
      <c r="AJ211">
        <f t="shared" si="191"/>
        <v>617.38451570201801</v>
      </c>
      <c r="AK211" s="13">
        <f t="shared" si="164"/>
        <v>1616.3024281585481</v>
      </c>
      <c r="AL211" s="37">
        <f t="shared" si="165"/>
        <v>1162.5450724080165</v>
      </c>
      <c r="AM211" s="13">
        <f t="shared" si="166"/>
        <v>16828.257681282557</v>
      </c>
      <c r="AN211">
        <f t="shared" si="192"/>
        <v>1243.0630517442967</v>
      </c>
      <c r="AO211" s="13">
        <f t="shared" si="167"/>
        <v>3457.7835760522935</v>
      </c>
      <c r="AP211" s="13">
        <f t="shared" si="193"/>
        <v>1164.6470708022655</v>
      </c>
      <c r="AQ211" s="13">
        <f t="shared" si="168"/>
        <v>20379.984173517129</v>
      </c>
      <c r="AR211" s="13">
        <f t="shared" si="194"/>
        <v>1262.1589567999551</v>
      </c>
      <c r="AS211" s="38">
        <f t="shared" si="169"/>
        <v>3457.7835760522935</v>
      </c>
      <c r="AT211" s="37">
        <f t="shared" si="170"/>
        <v>108.84359342095777</v>
      </c>
      <c r="AU211" s="13">
        <f t="shared" si="171"/>
        <v>5609.4192270941858</v>
      </c>
      <c r="AV211">
        <f t="shared" si="195"/>
        <v>135.68291986638451</v>
      </c>
      <c r="AW211" s="13">
        <f t="shared" si="172"/>
        <v>532.10518174559218</v>
      </c>
      <c r="AX211" s="13">
        <f t="shared" si="196"/>
        <v>112.87715790721964</v>
      </c>
      <c r="AY211" s="13">
        <f t="shared" si="173"/>
        <v>20379.984173517129</v>
      </c>
      <c r="AZ211">
        <f t="shared" si="197"/>
        <v>210.38904390490924</v>
      </c>
      <c r="BA211" s="13">
        <f t="shared" si="174"/>
        <v>532.10518174559218</v>
      </c>
      <c r="BB211" s="37">
        <f t="shared" si="175"/>
        <v>124.21689020500847</v>
      </c>
      <c r="BC211" s="13">
        <f t="shared" si="176"/>
        <v>8414.1288406412787</v>
      </c>
      <c r="BD211">
        <f t="shared" si="198"/>
        <v>164.47587987314856</v>
      </c>
      <c r="BE211" s="13">
        <f t="shared" si="177"/>
        <v>533.91624408933046</v>
      </c>
      <c r="BF211" s="13">
        <f t="shared" si="199"/>
        <v>127.76756316826715</v>
      </c>
      <c r="BG211" s="13">
        <f t="shared" si="178"/>
        <v>20379.984173517129</v>
      </c>
      <c r="BH211">
        <f t="shared" si="200"/>
        <v>225.27944916595675</v>
      </c>
      <c r="BI211" s="13">
        <f t="shared" si="179"/>
        <v>533.91624408933046</v>
      </c>
      <c r="BJ211" s="37">
        <f t="shared" si="180"/>
        <v>7.0828933962664289</v>
      </c>
      <c r="BK211" s="13">
        <f t="shared" si="181"/>
        <v>8414.1288406412787</v>
      </c>
      <c r="BL211">
        <f t="shared" si="201"/>
        <v>47.341883064406517</v>
      </c>
      <c r="BM211" s="13">
        <f t="shared" si="182"/>
        <v>10.271511508174452</v>
      </c>
      <c r="BN211" s="13">
        <f t="shared" si="202"/>
        <v>10.633566359525108</v>
      </c>
      <c r="BO211" s="13">
        <f t="shared" si="183"/>
        <v>20379.984173517129</v>
      </c>
      <c r="BP211">
        <f t="shared" si="203"/>
        <v>108.14545235721471</v>
      </c>
      <c r="BQ211" s="13">
        <f t="shared" si="184"/>
        <v>10.271511508174452</v>
      </c>
      <c r="BR211" s="37">
        <f t="shared" si="185"/>
        <v>159.78161370143422</v>
      </c>
      <c r="BS211" s="13">
        <f t="shared" si="186"/>
        <v>8414.1288406412787</v>
      </c>
      <c r="BT211">
        <f t="shared" si="204"/>
        <v>200.04060336957431</v>
      </c>
      <c r="BU211" s="13">
        <f t="shared" si="187"/>
        <v>836.26927694937092</v>
      </c>
      <c r="BV211" s="13">
        <f t="shared" si="205"/>
        <v>163.3322866646929</v>
      </c>
      <c r="BW211" s="13">
        <f t="shared" si="188"/>
        <v>20379.984173517129</v>
      </c>
      <c r="BX211">
        <f t="shared" si="206"/>
        <v>260.8441726623825</v>
      </c>
      <c r="BY211" s="13">
        <f t="shared" si="189"/>
        <v>836.26927694937092</v>
      </c>
    </row>
    <row r="212" spans="29:77" x14ac:dyDescent="0.2">
      <c r="AC212">
        <v>210</v>
      </c>
      <c r="AD212" s="37">
        <f t="shared" si="160"/>
        <v>517.28773978707602</v>
      </c>
      <c r="AE212" s="13">
        <f t="shared" si="161"/>
        <v>14023.548067735466</v>
      </c>
      <c r="AF212">
        <f t="shared" si="207"/>
        <v>584.06654010962586</v>
      </c>
      <c r="AG212" s="13">
        <f t="shared" si="162"/>
        <v>1616.3024281585481</v>
      </c>
      <c r="AH212" s="13">
        <f t="shared" si="190"/>
        <v>519.87262970432835</v>
      </c>
      <c r="AI212" s="13">
        <f t="shared" si="163"/>
        <v>20379.984173517129</v>
      </c>
      <c r="AJ212">
        <f t="shared" si="191"/>
        <v>616.92017338774326</v>
      </c>
      <c r="AK212" s="13">
        <f t="shared" si="164"/>
        <v>1616.3024281585481</v>
      </c>
      <c r="AL212" s="37">
        <f t="shared" si="165"/>
        <v>1162.5450724080165</v>
      </c>
      <c r="AM212" s="13">
        <f t="shared" si="166"/>
        <v>16828.257681282557</v>
      </c>
      <c r="AN212">
        <f t="shared" si="192"/>
        <v>1242.6796327950763</v>
      </c>
      <c r="AO212" s="13">
        <f t="shared" si="167"/>
        <v>3457.7835760522935</v>
      </c>
      <c r="AP212" s="13">
        <f t="shared" si="193"/>
        <v>1164.6470708022655</v>
      </c>
      <c r="AQ212" s="13">
        <f t="shared" si="168"/>
        <v>20379.984173517129</v>
      </c>
      <c r="AR212" s="13">
        <f t="shared" si="194"/>
        <v>1261.6946144856804</v>
      </c>
      <c r="AS212" s="38">
        <f t="shared" si="169"/>
        <v>3457.7835760522935</v>
      </c>
      <c r="AT212" s="37">
        <f t="shared" si="170"/>
        <v>108.84359342095777</v>
      </c>
      <c r="AU212" s="13">
        <f t="shared" si="171"/>
        <v>5609.4192270941858</v>
      </c>
      <c r="AV212">
        <f t="shared" si="195"/>
        <v>135.5551135499777</v>
      </c>
      <c r="AW212" s="13">
        <f t="shared" si="172"/>
        <v>532.10518174559218</v>
      </c>
      <c r="AX212" s="13">
        <f t="shared" si="196"/>
        <v>112.87715790721964</v>
      </c>
      <c r="AY212" s="13">
        <f t="shared" si="173"/>
        <v>20379.984173517129</v>
      </c>
      <c r="AZ212">
        <f t="shared" si="197"/>
        <v>209.92470159063453</v>
      </c>
      <c r="BA212" s="13">
        <f t="shared" si="174"/>
        <v>532.10518174559218</v>
      </c>
      <c r="BB212" s="37">
        <f t="shared" si="175"/>
        <v>124.21689020500847</v>
      </c>
      <c r="BC212" s="13">
        <f t="shared" si="176"/>
        <v>8414.1288406412787</v>
      </c>
      <c r="BD212">
        <f t="shared" si="198"/>
        <v>164.28417039853838</v>
      </c>
      <c r="BE212" s="13">
        <f t="shared" si="177"/>
        <v>533.91624408933046</v>
      </c>
      <c r="BF212" s="13">
        <f t="shared" si="199"/>
        <v>127.76756316826715</v>
      </c>
      <c r="BG212" s="13">
        <f t="shared" si="178"/>
        <v>20379.984173517129</v>
      </c>
      <c r="BH212">
        <f t="shared" si="200"/>
        <v>224.81510685168206</v>
      </c>
      <c r="BI212" s="13">
        <f t="shared" si="179"/>
        <v>533.91624408933046</v>
      </c>
      <c r="BJ212" s="37">
        <f t="shared" si="180"/>
        <v>7.0828933962664289</v>
      </c>
      <c r="BK212" s="13">
        <f t="shared" si="181"/>
        <v>8414.1288406412787</v>
      </c>
      <c r="BL212">
        <f t="shared" si="201"/>
        <v>47.150173589796324</v>
      </c>
      <c r="BM212" s="13">
        <f t="shared" si="182"/>
        <v>10.271511508174452</v>
      </c>
      <c r="BN212" s="13">
        <f t="shared" si="202"/>
        <v>10.633566359525108</v>
      </c>
      <c r="BO212" s="13">
        <f t="shared" si="183"/>
        <v>20379.984173517129</v>
      </c>
      <c r="BP212">
        <f t="shared" si="203"/>
        <v>107.68111004294001</v>
      </c>
      <c r="BQ212" s="13">
        <f t="shared" si="184"/>
        <v>10.271511508174452</v>
      </c>
      <c r="BR212" s="37">
        <f t="shared" si="185"/>
        <v>159.78161370143422</v>
      </c>
      <c r="BS212" s="13">
        <f t="shared" si="186"/>
        <v>8414.1288406412787</v>
      </c>
      <c r="BT212">
        <f t="shared" si="204"/>
        <v>199.84889389496414</v>
      </c>
      <c r="BU212" s="13">
        <f t="shared" si="187"/>
        <v>836.26927694937092</v>
      </c>
      <c r="BV212" s="13">
        <f t="shared" si="205"/>
        <v>163.3322866646929</v>
      </c>
      <c r="BW212" s="13">
        <f t="shared" si="188"/>
        <v>20379.984173517129</v>
      </c>
      <c r="BX212">
        <f t="shared" si="206"/>
        <v>260.37983034810782</v>
      </c>
      <c r="BY212" s="13">
        <f t="shared" si="189"/>
        <v>836.26927694937092</v>
      </c>
    </row>
    <row r="213" spans="29:77" x14ac:dyDescent="0.2">
      <c r="AC213">
        <v>211</v>
      </c>
      <c r="AD213" s="37">
        <f t="shared" si="160"/>
        <v>517.28773978707602</v>
      </c>
      <c r="AE213" s="13">
        <f t="shared" si="161"/>
        <v>14023.548067735466</v>
      </c>
      <c r="AF213">
        <f t="shared" si="207"/>
        <v>583.75005290430568</v>
      </c>
      <c r="AG213" s="13">
        <f t="shared" si="162"/>
        <v>1616.3024281585481</v>
      </c>
      <c r="AH213" s="13">
        <f t="shared" si="190"/>
        <v>519.87262970432835</v>
      </c>
      <c r="AI213" s="13">
        <f t="shared" si="163"/>
        <v>20379.984173517129</v>
      </c>
      <c r="AJ213">
        <f t="shared" si="191"/>
        <v>616.46023242241904</v>
      </c>
      <c r="AK213" s="13">
        <f t="shared" si="164"/>
        <v>1616.3024281585481</v>
      </c>
      <c r="AL213" s="37">
        <f t="shared" si="165"/>
        <v>1162.5450724080165</v>
      </c>
      <c r="AM213" s="13">
        <f t="shared" si="166"/>
        <v>16828.257681282557</v>
      </c>
      <c r="AN213">
        <f t="shared" si="192"/>
        <v>1242.299848148692</v>
      </c>
      <c r="AO213" s="13">
        <f t="shared" si="167"/>
        <v>3457.7835760522935</v>
      </c>
      <c r="AP213" s="13">
        <f t="shared" si="193"/>
        <v>1164.6470708022655</v>
      </c>
      <c r="AQ213" s="13">
        <f t="shared" si="168"/>
        <v>20379.984173517129</v>
      </c>
      <c r="AR213" s="13">
        <f t="shared" si="194"/>
        <v>1261.2346735203562</v>
      </c>
      <c r="AS213" s="38">
        <f t="shared" si="169"/>
        <v>3457.7835760522935</v>
      </c>
      <c r="AT213" s="37">
        <f t="shared" si="170"/>
        <v>108.84359342095777</v>
      </c>
      <c r="AU213" s="13">
        <f t="shared" si="171"/>
        <v>5609.4192270941858</v>
      </c>
      <c r="AV213">
        <f t="shared" si="195"/>
        <v>135.42851866784966</v>
      </c>
      <c r="AW213" s="13">
        <f t="shared" si="172"/>
        <v>532.10518174559218</v>
      </c>
      <c r="AX213" s="13">
        <f t="shared" si="196"/>
        <v>112.87715790721964</v>
      </c>
      <c r="AY213" s="13">
        <f t="shared" si="173"/>
        <v>20379.984173517129</v>
      </c>
      <c r="AZ213">
        <f t="shared" si="197"/>
        <v>209.4647606253103</v>
      </c>
      <c r="BA213" s="13">
        <f t="shared" si="174"/>
        <v>532.10518174559218</v>
      </c>
      <c r="BB213" s="37">
        <f t="shared" si="175"/>
        <v>124.21689020500847</v>
      </c>
      <c r="BC213" s="13">
        <f t="shared" si="176"/>
        <v>8414.1288406412787</v>
      </c>
      <c r="BD213">
        <f t="shared" si="198"/>
        <v>164.09427807534627</v>
      </c>
      <c r="BE213" s="13">
        <f t="shared" si="177"/>
        <v>533.91624408933046</v>
      </c>
      <c r="BF213" s="13">
        <f t="shared" si="199"/>
        <v>127.76756316826715</v>
      </c>
      <c r="BG213" s="13">
        <f t="shared" si="178"/>
        <v>20379.984173517129</v>
      </c>
      <c r="BH213">
        <f t="shared" si="200"/>
        <v>224.35516588635778</v>
      </c>
      <c r="BI213" s="13">
        <f t="shared" si="179"/>
        <v>533.91624408933046</v>
      </c>
      <c r="BJ213" s="37">
        <f t="shared" si="180"/>
        <v>7.0828933962664289</v>
      </c>
      <c r="BK213" s="13">
        <f t="shared" si="181"/>
        <v>8414.1288406412787</v>
      </c>
      <c r="BL213">
        <f t="shared" si="201"/>
        <v>46.960281266604241</v>
      </c>
      <c r="BM213" s="13">
        <f t="shared" si="182"/>
        <v>10.271511508174452</v>
      </c>
      <c r="BN213" s="13">
        <f t="shared" si="202"/>
        <v>10.633566359525108</v>
      </c>
      <c r="BO213" s="13">
        <f t="shared" si="183"/>
        <v>20379.984173517129</v>
      </c>
      <c r="BP213">
        <f t="shared" si="203"/>
        <v>107.22116907761576</v>
      </c>
      <c r="BQ213" s="13">
        <f t="shared" si="184"/>
        <v>10.271511508174452</v>
      </c>
      <c r="BR213" s="37">
        <f t="shared" si="185"/>
        <v>159.78161370143422</v>
      </c>
      <c r="BS213" s="13">
        <f t="shared" si="186"/>
        <v>8414.1288406412787</v>
      </c>
      <c r="BT213">
        <f t="shared" si="204"/>
        <v>199.65900157177202</v>
      </c>
      <c r="BU213" s="13">
        <f t="shared" si="187"/>
        <v>836.26927694937092</v>
      </c>
      <c r="BV213" s="13">
        <f t="shared" si="205"/>
        <v>163.3322866646929</v>
      </c>
      <c r="BW213" s="13">
        <f t="shared" si="188"/>
        <v>20379.984173517129</v>
      </c>
      <c r="BX213">
        <f t="shared" si="206"/>
        <v>259.91988938278354</v>
      </c>
      <c r="BY213" s="13">
        <f t="shared" si="189"/>
        <v>836.26927694937092</v>
      </c>
    </row>
    <row r="214" spans="29:77" x14ac:dyDescent="0.2">
      <c r="AC214">
        <v>212</v>
      </c>
      <c r="AD214" s="37">
        <f t="shared" si="160"/>
        <v>517.28773978707602</v>
      </c>
      <c r="AE214" s="13">
        <f t="shared" si="161"/>
        <v>14023.548067735466</v>
      </c>
      <c r="AF214">
        <f t="shared" si="207"/>
        <v>583.43655142733769</v>
      </c>
      <c r="AG214" s="13">
        <f t="shared" si="162"/>
        <v>1616.3024281585481</v>
      </c>
      <c r="AH214" s="13">
        <f t="shared" si="190"/>
        <v>519.87262970432835</v>
      </c>
      <c r="AI214" s="13">
        <f t="shared" si="163"/>
        <v>20379.984173517129</v>
      </c>
      <c r="AJ214">
        <f t="shared" si="191"/>
        <v>616.00463052280543</v>
      </c>
      <c r="AK214" s="13">
        <f t="shared" si="164"/>
        <v>1616.3024281585481</v>
      </c>
      <c r="AL214" s="37">
        <f t="shared" si="165"/>
        <v>1162.5450724080165</v>
      </c>
      <c r="AM214" s="13">
        <f t="shared" si="166"/>
        <v>16828.257681282557</v>
      </c>
      <c r="AN214">
        <f t="shared" si="192"/>
        <v>1241.9236463763305</v>
      </c>
      <c r="AO214" s="13">
        <f t="shared" si="167"/>
        <v>3457.7835760522935</v>
      </c>
      <c r="AP214" s="13">
        <f t="shared" si="193"/>
        <v>1164.6470708022655</v>
      </c>
      <c r="AQ214" s="13">
        <f t="shared" si="168"/>
        <v>20379.984173517129</v>
      </c>
      <c r="AR214" s="13">
        <f t="shared" si="194"/>
        <v>1260.7790716207426</v>
      </c>
      <c r="AS214" s="38">
        <f t="shared" si="169"/>
        <v>3457.7835760522935</v>
      </c>
      <c r="AT214" s="37">
        <f t="shared" si="170"/>
        <v>108.84359342095777</v>
      </c>
      <c r="AU214" s="13">
        <f t="shared" si="171"/>
        <v>5609.4192270941858</v>
      </c>
      <c r="AV214">
        <f t="shared" si="195"/>
        <v>135.30311807706244</v>
      </c>
      <c r="AW214" s="13">
        <f t="shared" si="172"/>
        <v>532.10518174559218</v>
      </c>
      <c r="AX214" s="13">
        <f t="shared" si="196"/>
        <v>112.87715790721964</v>
      </c>
      <c r="AY214" s="13">
        <f t="shared" si="173"/>
        <v>20379.984173517129</v>
      </c>
      <c r="AZ214">
        <f t="shared" si="197"/>
        <v>209.00915872569666</v>
      </c>
      <c r="BA214" s="13">
        <f t="shared" si="174"/>
        <v>532.10518174559218</v>
      </c>
      <c r="BB214" s="37">
        <f t="shared" si="175"/>
        <v>124.21689020500847</v>
      </c>
      <c r="BC214" s="13">
        <f t="shared" si="176"/>
        <v>8414.1288406412787</v>
      </c>
      <c r="BD214">
        <f t="shared" si="198"/>
        <v>163.90617718916545</v>
      </c>
      <c r="BE214" s="13">
        <f t="shared" si="177"/>
        <v>533.91624408933046</v>
      </c>
      <c r="BF214" s="13">
        <f t="shared" si="199"/>
        <v>127.76756316826715</v>
      </c>
      <c r="BG214" s="13">
        <f t="shared" si="178"/>
        <v>20379.984173517129</v>
      </c>
      <c r="BH214">
        <f t="shared" si="200"/>
        <v>223.89956398674417</v>
      </c>
      <c r="BI214" s="13">
        <f t="shared" si="179"/>
        <v>533.91624408933046</v>
      </c>
      <c r="BJ214" s="37">
        <f t="shared" si="180"/>
        <v>7.0828933962664289</v>
      </c>
      <c r="BK214" s="13">
        <f t="shared" si="181"/>
        <v>8414.1288406412787</v>
      </c>
      <c r="BL214">
        <f t="shared" si="201"/>
        <v>46.7721803804234</v>
      </c>
      <c r="BM214" s="13">
        <f t="shared" si="182"/>
        <v>10.271511508174452</v>
      </c>
      <c r="BN214" s="13">
        <f t="shared" si="202"/>
        <v>10.633566359525108</v>
      </c>
      <c r="BO214" s="13">
        <f t="shared" si="183"/>
        <v>20379.984173517129</v>
      </c>
      <c r="BP214">
        <f t="shared" si="203"/>
        <v>106.76556717800213</v>
      </c>
      <c r="BQ214" s="13">
        <f t="shared" si="184"/>
        <v>10.271511508174452</v>
      </c>
      <c r="BR214" s="37">
        <f t="shared" si="185"/>
        <v>159.78161370143422</v>
      </c>
      <c r="BS214" s="13">
        <f t="shared" si="186"/>
        <v>8414.1288406412787</v>
      </c>
      <c r="BT214">
        <f t="shared" si="204"/>
        <v>199.4709006855912</v>
      </c>
      <c r="BU214" s="13">
        <f t="shared" si="187"/>
        <v>836.26927694937092</v>
      </c>
      <c r="BV214" s="13">
        <f t="shared" si="205"/>
        <v>163.3322866646929</v>
      </c>
      <c r="BW214" s="13">
        <f t="shared" si="188"/>
        <v>20379.984173517129</v>
      </c>
      <c r="BX214">
        <f t="shared" si="206"/>
        <v>259.46428748316993</v>
      </c>
      <c r="BY214" s="13">
        <f t="shared" si="189"/>
        <v>836.26927694937092</v>
      </c>
    </row>
    <row r="215" spans="29:77" x14ac:dyDescent="0.2">
      <c r="AC215">
        <v>213</v>
      </c>
      <c r="AD215" s="37">
        <f t="shared" si="160"/>
        <v>517.28773978707602</v>
      </c>
      <c r="AE215" s="13">
        <f t="shared" si="161"/>
        <v>14023.548067735466</v>
      </c>
      <c r="AF215">
        <f t="shared" si="207"/>
        <v>583.12599362620972</v>
      </c>
      <c r="AG215" s="13">
        <f t="shared" si="162"/>
        <v>1616.3024281585481</v>
      </c>
      <c r="AH215" s="13">
        <f t="shared" si="190"/>
        <v>519.87262970432835</v>
      </c>
      <c r="AI215" s="13">
        <f t="shared" si="163"/>
        <v>20379.984173517129</v>
      </c>
      <c r="AJ215">
        <f t="shared" si="191"/>
        <v>615.55330657530078</v>
      </c>
      <c r="AK215" s="13">
        <f t="shared" si="164"/>
        <v>1616.3024281585481</v>
      </c>
      <c r="AL215" s="37">
        <f t="shared" si="165"/>
        <v>1162.5450724080165</v>
      </c>
      <c r="AM215" s="13">
        <f t="shared" si="166"/>
        <v>16828.257681282557</v>
      </c>
      <c r="AN215">
        <f t="shared" si="192"/>
        <v>1241.5509770149768</v>
      </c>
      <c r="AO215" s="13">
        <f t="shared" si="167"/>
        <v>3457.7835760522935</v>
      </c>
      <c r="AP215" s="13">
        <f t="shared" si="193"/>
        <v>1164.6470708022655</v>
      </c>
      <c r="AQ215" s="13">
        <f t="shared" si="168"/>
        <v>20379.984173517129</v>
      </c>
      <c r="AR215" s="13">
        <f t="shared" si="194"/>
        <v>1260.3277476732378</v>
      </c>
      <c r="AS215" s="38">
        <f t="shared" si="169"/>
        <v>3457.7835760522935</v>
      </c>
      <c r="AT215" s="37">
        <f t="shared" si="170"/>
        <v>108.84359342095777</v>
      </c>
      <c r="AU215" s="13">
        <f t="shared" si="171"/>
        <v>5609.4192270941858</v>
      </c>
      <c r="AV215">
        <f t="shared" si="195"/>
        <v>135.17889495661123</v>
      </c>
      <c r="AW215" s="13">
        <f t="shared" si="172"/>
        <v>532.10518174559218</v>
      </c>
      <c r="AX215" s="13">
        <f t="shared" si="196"/>
        <v>112.87715790721964</v>
      </c>
      <c r="AY215" s="13">
        <f t="shared" si="173"/>
        <v>20379.984173517129</v>
      </c>
      <c r="AZ215">
        <f t="shared" si="197"/>
        <v>208.55783477819207</v>
      </c>
      <c r="BA215" s="13">
        <f t="shared" si="174"/>
        <v>532.10518174559218</v>
      </c>
      <c r="BB215" s="37">
        <f t="shared" si="175"/>
        <v>124.21689020500847</v>
      </c>
      <c r="BC215" s="13">
        <f t="shared" si="176"/>
        <v>8414.1288406412787</v>
      </c>
      <c r="BD215">
        <f t="shared" si="198"/>
        <v>163.71984250848865</v>
      </c>
      <c r="BE215" s="13">
        <f t="shared" si="177"/>
        <v>533.91624408933046</v>
      </c>
      <c r="BF215" s="13">
        <f t="shared" si="199"/>
        <v>127.76756316826715</v>
      </c>
      <c r="BG215" s="13">
        <f t="shared" si="178"/>
        <v>20379.984173517129</v>
      </c>
      <c r="BH215">
        <f t="shared" si="200"/>
        <v>223.44824003923958</v>
      </c>
      <c r="BI215" s="13">
        <f t="shared" si="179"/>
        <v>533.91624408933046</v>
      </c>
      <c r="BJ215" s="37">
        <f t="shared" si="180"/>
        <v>7.0828933962664289</v>
      </c>
      <c r="BK215" s="13">
        <f t="shared" si="181"/>
        <v>8414.1288406412787</v>
      </c>
      <c r="BL215">
        <f t="shared" si="201"/>
        <v>46.585845699746606</v>
      </c>
      <c r="BM215" s="13">
        <f t="shared" si="182"/>
        <v>10.271511508174452</v>
      </c>
      <c r="BN215" s="13">
        <f t="shared" si="202"/>
        <v>10.633566359525108</v>
      </c>
      <c r="BO215" s="13">
        <f t="shared" si="183"/>
        <v>20379.984173517129</v>
      </c>
      <c r="BP215">
        <f t="shared" si="203"/>
        <v>106.31424323049754</v>
      </c>
      <c r="BQ215" s="13">
        <f t="shared" si="184"/>
        <v>10.271511508174452</v>
      </c>
      <c r="BR215" s="37">
        <f t="shared" si="185"/>
        <v>159.78161370143422</v>
      </c>
      <c r="BS215" s="13">
        <f t="shared" si="186"/>
        <v>8414.1288406412787</v>
      </c>
      <c r="BT215">
        <f t="shared" si="204"/>
        <v>199.28456600491441</v>
      </c>
      <c r="BU215" s="13">
        <f t="shared" si="187"/>
        <v>836.26927694937092</v>
      </c>
      <c r="BV215" s="13">
        <f t="shared" si="205"/>
        <v>163.3322866646929</v>
      </c>
      <c r="BW215" s="13">
        <f t="shared" si="188"/>
        <v>20379.984173517129</v>
      </c>
      <c r="BX215">
        <f t="shared" si="206"/>
        <v>259.01296353566534</v>
      </c>
      <c r="BY215" s="13">
        <f t="shared" si="189"/>
        <v>836.26927694937092</v>
      </c>
    </row>
    <row r="216" spans="29:77" x14ac:dyDescent="0.2">
      <c r="AC216">
        <v>214</v>
      </c>
      <c r="AD216" s="37">
        <f t="shared" si="160"/>
        <v>517.28773978707602</v>
      </c>
      <c r="AE216" s="13">
        <f t="shared" si="161"/>
        <v>14023.548067735466</v>
      </c>
      <c r="AF216">
        <f t="shared" si="207"/>
        <v>582.81833823443799</v>
      </c>
      <c r="AG216" s="13">
        <f t="shared" si="162"/>
        <v>1616.3024281585481</v>
      </c>
      <c r="AH216" s="13">
        <f t="shared" si="190"/>
        <v>519.87262970432835</v>
      </c>
      <c r="AI216" s="13">
        <f t="shared" si="163"/>
        <v>20379.984173517129</v>
      </c>
      <c r="AJ216">
        <f t="shared" si="191"/>
        <v>615.10620060861402</v>
      </c>
      <c r="AK216" s="13">
        <f t="shared" si="164"/>
        <v>1616.3024281585481</v>
      </c>
      <c r="AL216" s="37">
        <f t="shared" si="165"/>
        <v>1162.5450724080165</v>
      </c>
      <c r="AM216" s="13">
        <f t="shared" si="166"/>
        <v>16828.257681282557</v>
      </c>
      <c r="AN216">
        <f t="shared" si="192"/>
        <v>1241.1817905448509</v>
      </c>
      <c r="AO216" s="13">
        <f t="shared" si="167"/>
        <v>3457.7835760522935</v>
      </c>
      <c r="AP216" s="13">
        <f t="shared" si="193"/>
        <v>1164.6470708022655</v>
      </c>
      <c r="AQ216" s="13">
        <f t="shared" si="168"/>
        <v>20379.984173517129</v>
      </c>
      <c r="AR216" s="13">
        <f t="shared" si="194"/>
        <v>1259.8806417065512</v>
      </c>
      <c r="AS216" s="38">
        <f t="shared" si="169"/>
        <v>3457.7835760522935</v>
      </c>
      <c r="AT216" s="37">
        <f t="shared" si="170"/>
        <v>108.84359342095777</v>
      </c>
      <c r="AU216" s="13">
        <f t="shared" si="171"/>
        <v>5609.4192270941858</v>
      </c>
      <c r="AV216">
        <f t="shared" si="195"/>
        <v>135.05583279990256</v>
      </c>
      <c r="AW216" s="13">
        <f t="shared" si="172"/>
        <v>532.10518174559218</v>
      </c>
      <c r="AX216" s="13">
        <f t="shared" si="196"/>
        <v>112.87715790721964</v>
      </c>
      <c r="AY216" s="13">
        <f t="shared" si="173"/>
        <v>20379.984173517129</v>
      </c>
      <c r="AZ216">
        <f t="shared" si="197"/>
        <v>208.11072881150528</v>
      </c>
      <c r="BA216" s="13">
        <f t="shared" si="174"/>
        <v>532.10518174559218</v>
      </c>
      <c r="BB216" s="37">
        <f t="shared" si="175"/>
        <v>124.21689020500847</v>
      </c>
      <c r="BC216" s="13">
        <f t="shared" si="176"/>
        <v>8414.1288406412787</v>
      </c>
      <c r="BD216">
        <f t="shared" si="198"/>
        <v>163.53524927342565</v>
      </c>
      <c r="BE216" s="13">
        <f t="shared" si="177"/>
        <v>533.91624408933046</v>
      </c>
      <c r="BF216" s="13">
        <f t="shared" si="199"/>
        <v>127.76756316826715</v>
      </c>
      <c r="BG216" s="13">
        <f t="shared" si="178"/>
        <v>20379.984173517129</v>
      </c>
      <c r="BH216">
        <f t="shared" si="200"/>
        <v>223.00113407255279</v>
      </c>
      <c r="BI216" s="13">
        <f t="shared" si="179"/>
        <v>533.91624408933046</v>
      </c>
      <c r="BJ216" s="37">
        <f t="shared" si="180"/>
        <v>7.0828933962664289</v>
      </c>
      <c r="BK216" s="13">
        <f t="shared" si="181"/>
        <v>8414.1288406412787</v>
      </c>
      <c r="BL216">
        <f t="shared" si="201"/>
        <v>46.401252464683616</v>
      </c>
      <c r="BM216" s="13">
        <f t="shared" si="182"/>
        <v>10.271511508174452</v>
      </c>
      <c r="BN216" s="13">
        <f t="shared" si="202"/>
        <v>10.633566359525108</v>
      </c>
      <c r="BO216" s="13">
        <f t="shared" si="183"/>
        <v>20379.984173517129</v>
      </c>
      <c r="BP216">
        <f t="shared" si="203"/>
        <v>105.86713726381075</v>
      </c>
      <c r="BQ216" s="13">
        <f t="shared" si="184"/>
        <v>10.271511508174452</v>
      </c>
      <c r="BR216" s="37">
        <f t="shared" si="185"/>
        <v>159.78161370143422</v>
      </c>
      <c r="BS216" s="13">
        <f t="shared" si="186"/>
        <v>8414.1288406412787</v>
      </c>
      <c r="BT216">
        <f t="shared" si="204"/>
        <v>199.09997276985141</v>
      </c>
      <c r="BU216" s="13">
        <f t="shared" si="187"/>
        <v>836.26927694937092</v>
      </c>
      <c r="BV216" s="13">
        <f t="shared" si="205"/>
        <v>163.3322866646929</v>
      </c>
      <c r="BW216" s="13">
        <f t="shared" si="188"/>
        <v>20379.984173517129</v>
      </c>
      <c r="BX216">
        <f t="shared" si="206"/>
        <v>258.56585756897857</v>
      </c>
      <c r="BY216" s="13">
        <f t="shared" si="189"/>
        <v>836.26927694937092</v>
      </c>
    </row>
    <row r="217" spans="29:77" x14ac:dyDescent="0.2">
      <c r="AC217">
        <v>215</v>
      </c>
      <c r="AD217" s="37">
        <f t="shared" si="160"/>
        <v>517.28773978707602</v>
      </c>
      <c r="AE217" s="13">
        <f t="shared" si="161"/>
        <v>14023.548067735466</v>
      </c>
      <c r="AF217">
        <f t="shared" si="207"/>
        <v>582.51354475328753</v>
      </c>
      <c r="AG217" s="13">
        <f t="shared" si="162"/>
        <v>1616.3024281585481</v>
      </c>
      <c r="AH217" s="13">
        <f t="shared" si="190"/>
        <v>519.87262970432835</v>
      </c>
      <c r="AI217" s="13">
        <f t="shared" si="163"/>
        <v>20379.984173517129</v>
      </c>
      <c r="AJ217">
        <f t="shared" si="191"/>
        <v>614.66325376719874</v>
      </c>
      <c r="AK217" s="13">
        <f t="shared" si="164"/>
        <v>1616.3024281585481</v>
      </c>
      <c r="AL217" s="37">
        <f t="shared" si="165"/>
        <v>1162.5450724080165</v>
      </c>
      <c r="AM217" s="13">
        <f t="shared" si="166"/>
        <v>16828.257681282557</v>
      </c>
      <c r="AN217">
        <f t="shared" si="192"/>
        <v>1240.8160383674704</v>
      </c>
      <c r="AO217" s="13">
        <f t="shared" si="167"/>
        <v>3457.7835760522935</v>
      </c>
      <c r="AP217" s="13">
        <f t="shared" si="193"/>
        <v>1164.6470708022655</v>
      </c>
      <c r="AQ217" s="13">
        <f t="shared" si="168"/>
        <v>20379.984173517129</v>
      </c>
      <c r="AR217" s="13">
        <f t="shared" si="194"/>
        <v>1259.4376948651359</v>
      </c>
      <c r="AS217" s="38">
        <f t="shared" si="169"/>
        <v>3457.7835760522935</v>
      </c>
      <c r="AT217" s="37">
        <f t="shared" si="170"/>
        <v>108.84359342095777</v>
      </c>
      <c r="AU217" s="13">
        <f t="shared" si="171"/>
        <v>5609.4192270941858</v>
      </c>
      <c r="AV217">
        <f t="shared" si="195"/>
        <v>134.93391540744236</v>
      </c>
      <c r="AW217" s="13">
        <f t="shared" si="172"/>
        <v>532.10518174559218</v>
      </c>
      <c r="AX217" s="13">
        <f t="shared" si="196"/>
        <v>112.87715790721964</v>
      </c>
      <c r="AY217" s="13">
        <f t="shared" si="173"/>
        <v>20379.984173517129</v>
      </c>
      <c r="AZ217">
        <f t="shared" si="197"/>
        <v>207.66778197009</v>
      </c>
      <c r="BA217" s="13">
        <f t="shared" si="174"/>
        <v>532.10518174559218</v>
      </c>
      <c r="BB217" s="37">
        <f t="shared" si="175"/>
        <v>124.21689020500847</v>
      </c>
      <c r="BC217" s="13">
        <f t="shared" si="176"/>
        <v>8414.1288406412787</v>
      </c>
      <c r="BD217">
        <f t="shared" si="198"/>
        <v>163.35237318473534</v>
      </c>
      <c r="BE217" s="13">
        <f t="shared" si="177"/>
        <v>533.91624408933046</v>
      </c>
      <c r="BF217" s="13">
        <f t="shared" si="199"/>
        <v>127.76756316826715</v>
      </c>
      <c r="BG217" s="13">
        <f t="shared" si="178"/>
        <v>20379.984173517129</v>
      </c>
      <c r="BH217">
        <f t="shared" si="200"/>
        <v>222.55818723113751</v>
      </c>
      <c r="BI217" s="13">
        <f t="shared" si="179"/>
        <v>533.91624408933046</v>
      </c>
      <c r="BJ217" s="37">
        <f t="shared" si="180"/>
        <v>7.0828933962664289</v>
      </c>
      <c r="BK217" s="13">
        <f t="shared" si="181"/>
        <v>8414.1288406412787</v>
      </c>
      <c r="BL217">
        <f t="shared" si="201"/>
        <v>46.218376375993309</v>
      </c>
      <c r="BM217" s="13">
        <f t="shared" si="182"/>
        <v>10.271511508174452</v>
      </c>
      <c r="BN217" s="13">
        <f t="shared" si="202"/>
        <v>10.633566359525108</v>
      </c>
      <c r="BO217" s="13">
        <f t="shared" si="183"/>
        <v>20379.984173517129</v>
      </c>
      <c r="BP217">
        <f t="shared" si="203"/>
        <v>105.42419042239547</v>
      </c>
      <c r="BQ217" s="13">
        <f t="shared" si="184"/>
        <v>10.271511508174452</v>
      </c>
      <c r="BR217" s="37">
        <f t="shared" si="185"/>
        <v>159.78161370143422</v>
      </c>
      <c r="BS217" s="13">
        <f t="shared" si="186"/>
        <v>8414.1288406412787</v>
      </c>
      <c r="BT217">
        <f t="shared" si="204"/>
        <v>198.9170966811611</v>
      </c>
      <c r="BU217" s="13">
        <f t="shared" si="187"/>
        <v>836.26927694937092</v>
      </c>
      <c r="BV217" s="13">
        <f t="shared" si="205"/>
        <v>163.3322866646929</v>
      </c>
      <c r="BW217" s="13">
        <f t="shared" si="188"/>
        <v>20379.984173517129</v>
      </c>
      <c r="BX217">
        <f t="shared" si="206"/>
        <v>258.12291072756329</v>
      </c>
      <c r="BY217" s="13">
        <f t="shared" si="189"/>
        <v>836.26927694937092</v>
      </c>
    </row>
    <row r="218" spans="29:77" x14ac:dyDescent="0.2">
      <c r="AC218">
        <v>216</v>
      </c>
      <c r="AD218" s="37">
        <f t="shared" si="160"/>
        <v>517.28773978707602</v>
      </c>
      <c r="AE218" s="13">
        <f t="shared" si="161"/>
        <v>14023.548067735466</v>
      </c>
      <c r="AF218">
        <f t="shared" si="207"/>
        <v>582.21157343399943</v>
      </c>
      <c r="AG218" s="13">
        <f t="shared" si="162"/>
        <v>1616.3024281585481</v>
      </c>
      <c r="AH218" s="13">
        <f t="shared" si="190"/>
        <v>519.87262970432835</v>
      </c>
      <c r="AI218" s="13">
        <f t="shared" si="163"/>
        <v>20379.984173517129</v>
      </c>
      <c r="AJ218">
        <f t="shared" si="191"/>
        <v>614.22440828542619</v>
      </c>
      <c r="AK218" s="13">
        <f t="shared" si="164"/>
        <v>1616.3024281585481</v>
      </c>
      <c r="AL218" s="37">
        <f t="shared" si="165"/>
        <v>1162.5450724080165</v>
      </c>
      <c r="AM218" s="13">
        <f t="shared" si="166"/>
        <v>16828.257681282557</v>
      </c>
      <c r="AN218">
        <f t="shared" si="192"/>
        <v>1240.4536727843247</v>
      </c>
      <c r="AO218" s="13">
        <f t="shared" si="167"/>
        <v>3457.7835760522935</v>
      </c>
      <c r="AP218" s="13">
        <f t="shared" si="193"/>
        <v>1164.6470708022655</v>
      </c>
      <c r="AQ218" s="13">
        <f t="shared" si="168"/>
        <v>20379.984173517129</v>
      </c>
      <c r="AR218" s="13">
        <f t="shared" si="194"/>
        <v>1258.9988493833632</v>
      </c>
      <c r="AS218" s="38">
        <f t="shared" si="169"/>
        <v>3457.7835760522935</v>
      </c>
      <c r="AT218" s="37">
        <f t="shared" si="170"/>
        <v>108.84359342095777</v>
      </c>
      <c r="AU218" s="13">
        <f t="shared" si="171"/>
        <v>5609.4192270941858</v>
      </c>
      <c r="AV218">
        <f t="shared" si="195"/>
        <v>134.81312687972715</v>
      </c>
      <c r="AW218" s="13">
        <f t="shared" si="172"/>
        <v>532.10518174559218</v>
      </c>
      <c r="AX218" s="13">
        <f t="shared" si="196"/>
        <v>112.87715790721964</v>
      </c>
      <c r="AY218" s="13">
        <f t="shared" si="173"/>
        <v>20379.984173517129</v>
      </c>
      <c r="AZ218">
        <f t="shared" si="197"/>
        <v>207.22893648831746</v>
      </c>
      <c r="BA218" s="13">
        <f t="shared" si="174"/>
        <v>532.10518174559218</v>
      </c>
      <c r="BB218" s="37">
        <f t="shared" si="175"/>
        <v>124.21689020500847</v>
      </c>
      <c r="BC218" s="13">
        <f t="shared" si="176"/>
        <v>8414.1288406412787</v>
      </c>
      <c r="BD218">
        <f t="shared" si="198"/>
        <v>163.17119039316253</v>
      </c>
      <c r="BE218" s="13">
        <f t="shared" si="177"/>
        <v>533.91624408933046</v>
      </c>
      <c r="BF218" s="13">
        <f t="shared" si="199"/>
        <v>127.76756316826715</v>
      </c>
      <c r="BG218" s="13">
        <f t="shared" si="178"/>
        <v>20379.984173517129</v>
      </c>
      <c r="BH218">
        <f t="shared" si="200"/>
        <v>222.11934174936496</v>
      </c>
      <c r="BI218" s="13">
        <f t="shared" si="179"/>
        <v>533.91624408933046</v>
      </c>
      <c r="BJ218" s="37">
        <f t="shared" si="180"/>
        <v>7.0828933962664289</v>
      </c>
      <c r="BK218" s="13">
        <f t="shared" si="181"/>
        <v>8414.1288406412787</v>
      </c>
      <c r="BL218">
        <f t="shared" si="201"/>
        <v>46.037193584420493</v>
      </c>
      <c r="BM218" s="13">
        <f t="shared" si="182"/>
        <v>10.271511508174452</v>
      </c>
      <c r="BN218" s="13">
        <f t="shared" si="202"/>
        <v>10.633566359525108</v>
      </c>
      <c r="BO218" s="13">
        <f t="shared" si="183"/>
        <v>20379.984173517129</v>
      </c>
      <c r="BP218">
        <f t="shared" si="203"/>
        <v>104.98534494062292</v>
      </c>
      <c r="BQ218" s="13">
        <f t="shared" si="184"/>
        <v>10.271511508174452</v>
      </c>
      <c r="BR218" s="37">
        <f t="shared" si="185"/>
        <v>159.78161370143422</v>
      </c>
      <c r="BS218" s="13">
        <f t="shared" si="186"/>
        <v>8414.1288406412787</v>
      </c>
      <c r="BT218">
        <f t="shared" si="204"/>
        <v>198.73591388958829</v>
      </c>
      <c r="BU218" s="13">
        <f t="shared" si="187"/>
        <v>836.26927694937092</v>
      </c>
      <c r="BV218" s="13">
        <f t="shared" si="205"/>
        <v>163.3322866646929</v>
      </c>
      <c r="BW218" s="13">
        <f t="shared" si="188"/>
        <v>20379.984173517129</v>
      </c>
      <c r="BX218">
        <f t="shared" si="206"/>
        <v>257.68406524579075</v>
      </c>
      <c r="BY218" s="13">
        <f t="shared" si="189"/>
        <v>836.26927694937092</v>
      </c>
    </row>
    <row r="219" spans="29:77" x14ac:dyDescent="0.2">
      <c r="AC219">
        <v>217</v>
      </c>
      <c r="AD219" s="37">
        <f t="shared" si="160"/>
        <v>517.28773978707602</v>
      </c>
      <c r="AE219" s="13">
        <f t="shared" si="161"/>
        <v>14023.548067735466</v>
      </c>
      <c r="AF219">
        <f t="shared" si="207"/>
        <v>581.91238526051131</v>
      </c>
      <c r="AG219" s="13">
        <f t="shared" si="162"/>
        <v>1616.3024281585481</v>
      </c>
      <c r="AH219" s="13">
        <f t="shared" si="190"/>
        <v>519.87262970432835</v>
      </c>
      <c r="AI219" s="13">
        <f t="shared" si="163"/>
        <v>20379.984173517129</v>
      </c>
      <c r="AJ219">
        <f t="shared" si="191"/>
        <v>613.78960746247185</v>
      </c>
      <c r="AK219" s="13">
        <f t="shared" si="164"/>
        <v>1616.3024281585481</v>
      </c>
      <c r="AL219" s="37">
        <f t="shared" si="165"/>
        <v>1162.5450724080165</v>
      </c>
      <c r="AM219" s="13">
        <f t="shared" si="166"/>
        <v>16828.257681282557</v>
      </c>
      <c r="AN219">
        <f t="shared" si="192"/>
        <v>1240.0946469761388</v>
      </c>
      <c r="AO219" s="13">
        <f t="shared" si="167"/>
        <v>3457.7835760522935</v>
      </c>
      <c r="AP219" s="13">
        <f t="shared" si="193"/>
        <v>1164.6470708022655</v>
      </c>
      <c r="AQ219" s="13">
        <f t="shared" si="168"/>
        <v>20379.984173517129</v>
      </c>
      <c r="AR219" s="13">
        <f t="shared" si="194"/>
        <v>1258.564048560409</v>
      </c>
      <c r="AS219" s="38">
        <f t="shared" si="169"/>
        <v>3457.7835760522935</v>
      </c>
      <c r="AT219" s="37">
        <f t="shared" si="170"/>
        <v>108.84359342095777</v>
      </c>
      <c r="AU219" s="13">
        <f t="shared" si="171"/>
        <v>5609.4192270941858</v>
      </c>
      <c r="AV219">
        <f t="shared" si="195"/>
        <v>134.69345161033189</v>
      </c>
      <c r="AW219" s="13">
        <f t="shared" si="172"/>
        <v>532.10518174559218</v>
      </c>
      <c r="AX219" s="13">
        <f t="shared" si="196"/>
        <v>112.87715790721964</v>
      </c>
      <c r="AY219" s="13">
        <f t="shared" si="173"/>
        <v>20379.984173517129</v>
      </c>
      <c r="AZ219">
        <f t="shared" si="197"/>
        <v>206.79413566536309</v>
      </c>
      <c r="BA219" s="13">
        <f t="shared" si="174"/>
        <v>532.10518174559218</v>
      </c>
      <c r="BB219" s="37">
        <f t="shared" si="175"/>
        <v>124.21689020500847</v>
      </c>
      <c r="BC219" s="13">
        <f t="shared" si="176"/>
        <v>8414.1288406412787</v>
      </c>
      <c r="BD219">
        <f t="shared" si="198"/>
        <v>162.99167748906967</v>
      </c>
      <c r="BE219" s="13">
        <f t="shared" si="177"/>
        <v>533.91624408933046</v>
      </c>
      <c r="BF219" s="13">
        <f t="shared" si="199"/>
        <v>127.76756316826715</v>
      </c>
      <c r="BG219" s="13">
        <f t="shared" si="178"/>
        <v>20379.984173517129</v>
      </c>
      <c r="BH219">
        <f t="shared" si="200"/>
        <v>221.68454092641059</v>
      </c>
      <c r="BI219" s="13">
        <f t="shared" si="179"/>
        <v>533.91624408933046</v>
      </c>
      <c r="BJ219" s="37">
        <f t="shared" si="180"/>
        <v>7.0828933962664289</v>
      </c>
      <c r="BK219" s="13">
        <f t="shared" si="181"/>
        <v>8414.1288406412787</v>
      </c>
      <c r="BL219">
        <f t="shared" si="201"/>
        <v>45.857680680327618</v>
      </c>
      <c r="BM219" s="13">
        <f t="shared" si="182"/>
        <v>10.271511508174452</v>
      </c>
      <c r="BN219" s="13">
        <f t="shared" si="202"/>
        <v>10.633566359525108</v>
      </c>
      <c r="BO219" s="13">
        <f t="shared" si="183"/>
        <v>20379.984173517129</v>
      </c>
      <c r="BP219">
        <f t="shared" si="203"/>
        <v>104.55054411766855</v>
      </c>
      <c r="BQ219" s="13">
        <f t="shared" si="184"/>
        <v>10.271511508174452</v>
      </c>
      <c r="BR219" s="37">
        <f t="shared" si="185"/>
        <v>159.78161370143422</v>
      </c>
      <c r="BS219" s="13">
        <f t="shared" si="186"/>
        <v>8414.1288406412787</v>
      </c>
      <c r="BT219">
        <f t="shared" si="204"/>
        <v>198.55640098549543</v>
      </c>
      <c r="BU219" s="13">
        <f t="shared" si="187"/>
        <v>836.26927694937092</v>
      </c>
      <c r="BV219" s="13">
        <f t="shared" si="205"/>
        <v>163.3322866646929</v>
      </c>
      <c r="BW219" s="13">
        <f t="shared" si="188"/>
        <v>20379.984173517129</v>
      </c>
      <c r="BX219">
        <f t="shared" si="206"/>
        <v>257.24926442283635</v>
      </c>
      <c r="BY219" s="13">
        <f t="shared" si="189"/>
        <v>836.26927694937092</v>
      </c>
    </row>
    <row r="220" spans="29:77" x14ac:dyDescent="0.2">
      <c r="AC220">
        <v>218</v>
      </c>
      <c r="AD220" s="37">
        <f t="shared" si="160"/>
        <v>517.28773978707602</v>
      </c>
      <c r="AE220" s="13">
        <f t="shared" si="161"/>
        <v>14023.548067735466</v>
      </c>
      <c r="AF220">
        <f t="shared" si="207"/>
        <v>581.61594193265159</v>
      </c>
      <c r="AG220" s="13">
        <f t="shared" si="162"/>
        <v>1616.3024281585481</v>
      </c>
      <c r="AH220" s="13">
        <f t="shared" si="190"/>
        <v>519.87262970432835</v>
      </c>
      <c r="AI220" s="13">
        <f t="shared" si="163"/>
        <v>20379.984173517129</v>
      </c>
      <c r="AJ220">
        <f t="shared" si="191"/>
        <v>613.35879563789319</v>
      </c>
      <c r="AK220" s="13">
        <f t="shared" si="164"/>
        <v>1616.3024281585481</v>
      </c>
      <c r="AL220" s="37">
        <f t="shared" si="165"/>
        <v>1162.5450724080165</v>
      </c>
      <c r="AM220" s="13">
        <f t="shared" si="166"/>
        <v>16828.257681282557</v>
      </c>
      <c r="AN220">
        <f t="shared" si="192"/>
        <v>1239.7389149827072</v>
      </c>
      <c r="AO220" s="13">
        <f t="shared" si="167"/>
        <v>3457.7835760522935</v>
      </c>
      <c r="AP220" s="13">
        <f t="shared" si="193"/>
        <v>1164.6470708022655</v>
      </c>
      <c r="AQ220" s="13">
        <f t="shared" si="168"/>
        <v>20379.984173517129</v>
      </c>
      <c r="AR220" s="13">
        <f t="shared" si="194"/>
        <v>1258.1332367358302</v>
      </c>
      <c r="AS220" s="38">
        <f t="shared" si="169"/>
        <v>3457.7835760522935</v>
      </c>
      <c r="AT220" s="37">
        <f t="shared" si="170"/>
        <v>108.84359342095777</v>
      </c>
      <c r="AU220" s="13">
        <f t="shared" si="171"/>
        <v>5609.4192270941858</v>
      </c>
      <c r="AV220">
        <f t="shared" si="195"/>
        <v>134.57487427918798</v>
      </c>
      <c r="AW220" s="13">
        <f t="shared" si="172"/>
        <v>532.10518174559218</v>
      </c>
      <c r="AX220" s="13">
        <f t="shared" si="196"/>
        <v>112.87715790721964</v>
      </c>
      <c r="AY220" s="13">
        <f t="shared" si="173"/>
        <v>20379.984173517129</v>
      </c>
      <c r="AZ220">
        <f t="shared" si="197"/>
        <v>206.36332384078446</v>
      </c>
      <c r="BA220" s="13">
        <f t="shared" si="174"/>
        <v>532.10518174559218</v>
      </c>
      <c r="BB220" s="37">
        <f t="shared" si="175"/>
        <v>124.21689020500847</v>
      </c>
      <c r="BC220" s="13">
        <f t="shared" si="176"/>
        <v>8414.1288406412787</v>
      </c>
      <c r="BD220">
        <f t="shared" si="198"/>
        <v>162.81381149235378</v>
      </c>
      <c r="BE220" s="13">
        <f t="shared" si="177"/>
        <v>533.91624408933046</v>
      </c>
      <c r="BF220" s="13">
        <f t="shared" si="199"/>
        <v>127.76756316826715</v>
      </c>
      <c r="BG220" s="13">
        <f t="shared" si="178"/>
        <v>20379.984173517129</v>
      </c>
      <c r="BH220">
        <f t="shared" si="200"/>
        <v>221.25372910183194</v>
      </c>
      <c r="BI220" s="13">
        <f t="shared" si="179"/>
        <v>533.91624408933046</v>
      </c>
      <c r="BJ220" s="37">
        <f t="shared" si="180"/>
        <v>7.0828933962664289</v>
      </c>
      <c r="BK220" s="13">
        <f t="shared" si="181"/>
        <v>8414.1288406412787</v>
      </c>
      <c r="BL220">
        <f t="shared" si="201"/>
        <v>45.679814683611745</v>
      </c>
      <c r="BM220" s="13">
        <f t="shared" si="182"/>
        <v>10.271511508174452</v>
      </c>
      <c r="BN220" s="13">
        <f t="shared" si="202"/>
        <v>10.633566359525108</v>
      </c>
      <c r="BO220" s="13">
        <f t="shared" si="183"/>
        <v>20379.984173517129</v>
      </c>
      <c r="BP220">
        <f t="shared" si="203"/>
        <v>104.11973229308991</v>
      </c>
      <c r="BQ220" s="13">
        <f t="shared" si="184"/>
        <v>10.271511508174452</v>
      </c>
      <c r="BR220" s="37">
        <f t="shared" si="185"/>
        <v>159.78161370143422</v>
      </c>
      <c r="BS220" s="13">
        <f t="shared" si="186"/>
        <v>8414.1288406412787</v>
      </c>
      <c r="BT220">
        <f t="shared" si="204"/>
        <v>198.37853498877953</v>
      </c>
      <c r="BU220" s="13">
        <f t="shared" si="187"/>
        <v>836.26927694937092</v>
      </c>
      <c r="BV220" s="13">
        <f t="shared" si="205"/>
        <v>163.3322866646929</v>
      </c>
      <c r="BW220" s="13">
        <f t="shared" si="188"/>
        <v>20379.984173517129</v>
      </c>
      <c r="BX220">
        <f t="shared" si="206"/>
        <v>256.81845259825769</v>
      </c>
      <c r="BY220" s="13">
        <f t="shared" si="189"/>
        <v>836.26927694937092</v>
      </c>
    </row>
    <row r="221" spans="29:77" x14ac:dyDescent="0.2">
      <c r="AC221">
        <v>219</v>
      </c>
      <c r="AD221" s="37">
        <f t="shared" si="160"/>
        <v>517.28773978707602</v>
      </c>
      <c r="AE221" s="13">
        <f t="shared" si="161"/>
        <v>14023.548067735466</v>
      </c>
      <c r="AF221">
        <f t="shared" si="207"/>
        <v>581.32220584979507</v>
      </c>
      <c r="AG221" s="13">
        <f t="shared" si="162"/>
        <v>1616.3024281585481</v>
      </c>
      <c r="AH221" s="13">
        <f t="shared" si="190"/>
        <v>519.87262970432835</v>
      </c>
      <c r="AI221" s="13">
        <f t="shared" si="163"/>
        <v>20379.984173517129</v>
      </c>
      <c r="AJ221">
        <f t="shared" si="191"/>
        <v>612.93191816787692</v>
      </c>
      <c r="AK221" s="13">
        <f t="shared" si="164"/>
        <v>1616.3024281585481</v>
      </c>
      <c r="AL221" s="37">
        <f t="shared" si="165"/>
        <v>1162.5450724080165</v>
      </c>
      <c r="AM221" s="13">
        <f t="shared" si="166"/>
        <v>16828.257681282557</v>
      </c>
      <c r="AN221">
        <f t="shared" si="192"/>
        <v>1239.3864316832794</v>
      </c>
      <c r="AO221" s="13">
        <f t="shared" si="167"/>
        <v>3457.7835760522935</v>
      </c>
      <c r="AP221" s="13">
        <f t="shared" si="193"/>
        <v>1164.6470708022655</v>
      </c>
      <c r="AQ221" s="13">
        <f t="shared" si="168"/>
        <v>20379.984173517129</v>
      </c>
      <c r="AR221" s="13">
        <f t="shared" si="194"/>
        <v>1257.7063592658139</v>
      </c>
      <c r="AS221" s="38">
        <f t="shared" si="169"/>
        <v>3457.7835760522935</v>
      </c>
      <c r="AT221" s="37">
        <f t="shared" si="170"/>
        <v>108.84359342095777</v>
      </c>
      <c r="AU221" s="13">
        <f t="shared" si="171"/>
        <v>5609.4192270941858</v>
      </c>
      <c r="AV221">
        <f t="shared" si="195"/>
        <v>134.45737984604537</v>
      </c>
      <c r="AW221" s="13">
        <f t="shared" si="172"/>
        <v>532.10518174559218</v>
      </c>
      <c r="AX221" s="13">
        <f t="shared" si="196"/>
        <v>112.87715790721964</v>
      </c>
      <c r="AY221" s="13">
        <f t="shared" si="173"/>
        <v>20379.984173517129</v>
      </c>
      <c r="AZ221">
        <f t="shared" si="197"/>
        <v>205.93644637076818</v>
      </c>
      <c r="BA221" s="13">
        <f t="shared" si="174"/>
        <v>532.10518174559218</v>
      </c>
      <c r="BB221" s="37">
        <f t="shared" si="175"/>
        <v>124.21689020500847</v>
      </c>
      <c r="BC221" s="13">
        <f t="shared" si="176"/>
        <v>8414.1288406412787</v>
      </c>
      <c r="BD221">
        <f t="shared" si="198"/>
        <v>162.63756984263989</v>
      </c>
      <c r="BE221" s="13">
        <f t="shared" si="177"/>
        <v>533.91624408933046</v>
      </c>
      <c r="BF221" s="13">
        <f t="shared" si="199"/>
        <v>127.76756316826715</v>
      </c>
      <c r="BG221" s="13">
        <f t="shared" si="178"/>
        <v>20379.984173517129</v>
      </c>
      <c r="BH221">
        <f t="shared" si="200"/>
        <v>220.82685163181566</v>
      </c>
      <c r="BI221" s="13">
        <f t="shared" si="179"/>
        <v>533.91624408933046</v>
      </c>
      <c r="BJ221" s="37">
        <f t="shared" si="180"/>
        <v>7.0828933962664289</v>
      </c>
      <c r="BK221" s="13">
        <f t="shared" si="181"/>
        <v>8414.1288406412787</v>
      </c>
      <c r="BL221">
        <f t="shared" si="201"/>
        <v>45.503573033897837</v>
      </c>
      <c r="BM221" s="13">
        <f t="shared" si="182"/>
        <v>10.271511508174452</v>
      </c>
      <c r="BN221" s="13">
        <f t="shared" si="202"/>
        <v>10.633566359525108</v>
      </c>
      <c r="BO221" s="13">
        <f t="shared" si="183"/>
        <v>20379.984173517129</v>
      </c>
      <c r="BP221">
        <f t="shared" si="203"/>
        <v>103.69285482307363</v>
      </c>
      <c r="BQ221" s="13">
        <f t="shared" si="184"/>
        <v>10.271511508174452</v>
      </c>
      <c r="BR221" s="37">
        <f t="shared" si="185"/>
        <v>159.78161370143422</v>
      </c>
      <c r="BS221" s="13">
        <f t="shared" si="186"/>
        <v>8414.1288406412787</v>
      </c>
      <c r="BT221">
        <f t="shared" si="204"/>
        <v>198.20229333906565</v>
      </c>
      <c r="BU221" s="13">
        <f t="shared" si="187"/>
        <v>836.26927694937092</v>
      </c>
      <c r="BV221" s="13">
        <f t="shared" si="205"/>
        <v>163.3322866646929</v>
      </c>
      <c r="BW221" s="13">
        <f t="shared" si="188"/>
        <v>20379.984173517129</v>
      </c>
      <c r="BX221">
        <f t="shared" si="206"/>
        <v>256.39157512824141</v>
      </c>
      <c r="BY221" s="13">
        <f t="shared" si="189"/>
        <v>836.26927694937092</v>
      </c>
    </row>
    <row r="222" spans="29:77" x14ac:dyDescent="0.2">
      <c r="AC222">
        <v>220</v>
      </c>
      <c r="AD222" s="37">
        <f t="shared" si="160"/>
        <v>517.28773978707602</v>
      </c>
      <c r="AE222" s="13">
        <f t="shared" si="161"/>
        <v>14023.548067735466</v>
      </c>
      <c r="AF222">
        <f t="shared" si="207"/>
        <v>581.03114009496448</v>
      </c>
      <c r="AG222" s="13">
        <f t="shared" si="162"/>
        <v>1616.3024281585481</v>
      </c>
      <c r="AH222" s="13">
        <f t="shared" si="190"/>
        <v>519.87262970432835</v>
      </c>
      <c r="AI222" s="13">
        <f t="shared" si="163"/>
        <v>20379.984173517129</v>
      </c>
      <c r="AJ222">
        <f t="shared" si="191"/>
        <v>612.50892140213352</v>
      </c>
      <c r="AK222" s="13">
        <f t="shared" si="164"/>
        <v>1616.3024281585481</v>
      </c>
      <c r="AL222" s="37">
        <f t="shared" si="165"/>
        <v>1162.5450724080165</v>
      </c>
      <c r="AM222" s="13">
        <f t="shared" si="166"/>
        <v>16828.257681282557</v>
      </c>
      <c r="AN222">
        <f t="shared" si="192"/>
        <v>1239.0371527774826</v>
      </c>
      <c r="AO222" s="13">
        <f t="shared" si="167"/>
        <v>3457.7835760522935</v>
      </c>
      <c r="AP222" s="13">
        <f t="shared" si="193"/>
        <v>1164.6470708022655</v>
      </c>
      <c r="AQ222" s="13">
        <f t="shared" si="168"/>
        <v>20379.984173517129</v>
      </c>
      <c r="AR222" s="13">
        <f t="shared" si="194"/>
        <v>1257.2833625000706</v>
      </c>
      <c r="AS222" s="38">
        <f t="shared" si="169"/>
        <v>3457.7835760522935</v>
      </c>
      <c r="AT222" s="37">
        <f t="shared" si="170"/>
        <v>108.84359342095777</v>
      </c>
      <c r="AU222" s="13">
        <f t="shared" si="171"/>
        <v>5609.4192270941858</v>
      </c>
      <c r="AV222">
        <f t="shared" si="195"/>
        <v>134.34095354411318</v>
      </c>
      <c r="AW222" s="13">
        <f t="shared" si="172"/>
        <v>532.10518174559218</v>
      </c>
      <c r="AX222" s="13">
        <f t="shared" si="196"/>
        <v>112.87715790721964</v>
      </c>
      <c r="AY222" s="13">
        <f t="shared" si="173"/>
        <v>20379.984173517129</v>
      </c>
      <c r="AZ222">
        <f t="shared" si="197"/>
        <v>205.51344960502479</v>
      </c>
      <c r="BA222" s="13">
        <f t="shared" si="174"/>
        <v>532.10518174559218</v>
      </c>
      <c r="BB222" s="37">
        <f t="shared" si="175"/>
        <v>124.21689020500847</v>
      </c>
      <c r="BC222" s="13">
        <f t="shared" si="176"/>
        <v>8414.1288406412787</v>
      </c>
      <c r="BD222">
        <f t="shared" si="198"/>
        <v>162.46293038974156</v>
      </c>
      <c r="BE222" s="13">
        <f t="shared" si="177"/>
        <v>533.91624408933046</v>
      </c>
      <c r="BF222" s="13">
        <f t="shared" si="199"/>
        <v>127.76756316826715</v>
      </c>
      <c r="BG222" s="13">
        <f t="shared" si="178"/>
        <v>20379.984173517129</v>
      </c>
      <c r="BH222">
        <f t="shared" si="200"/>
        <v>220.40385486607227</v>
      </c>
      <c r="BI222" s="13">
        <f t="shared" si="179"/>
        <v>533.91624408933046</v>
      </c>
      <c r="BJ222" s="37">
        <f t="shared" si="180"/>
        <v>7.0828933962664289</v>
      </c>
      <c r="BK222" s="13">
        <f t="shared" si="181"/>
        <v>8414.1288406412787</v>
      </c>
      <c r="BL222">
        <f t="shared" si="201"/>
        <v>45.328933580999511</v>
      </c>
      <c r="BM222" s="13">
        <f t="shared" si="182"/>
        <v>10.271511508174452</v>
      </c>
      <c r="BN222" s="13">
        <f t="shared" si="202"/>
        <v>10.633566359525108</v>
      </c>
      <c r="BO222" s="13">
        <f t="shared" si="183"/>
        <v>20379.984173517129</v>
      </c>
      <c r="BP222">
        <f t="shared" si="203"/>
        <v>103.26985805733024</v>
      </c>
      <c r="BQ222" s="13">
        <f t="shared" si="184"/>
        <v>10.271511508174452</v>
      </c>
      <c r="BR222" s="37">
        <f t="shared" si="185"/>
        <v>159.78161370143422</v>
      </c>
      <c r="BS222" s="13">
        <f t="shared" si="186"/>
        <v>8414.1288406412787</v>
      </c>
      <c r="BT222">
        <f t="shared" si="204"/>
        <v>198.02765388616731</v>
      </c>
      <c r="BU222" s="13">
        <f t="shared" si="187"/>
        <v>836.26927694937092</v>
      </c>
      <c r="BV222" s="13">
        <f t="shared" si="205"/>
        <v>163.3322866646929</v>
      </c>
      <c r="BW222" s="13">
        <f t="shared" si="188"/>
        <v>20379.984173517129</v>
      </c>
      <c r="BX222">
        <f t="shared" si="206"/>
        <v>255.96857836249802</v>
      </c>
      <c r="BY222" s="13">
        <f t="shared" si="189"/>
        <v>836.26927694937092</v>
      </c>
    </row>
    <row r="223" spans="29:77" x14ac:dyDescent="0.2">
      <c r="AC223">
        <v>221</v>
      </c>
      <c r="AD223" s="37">
        <f t="shared" si="160"/>
        <v>517.28773978707602</v>
      </c>
      <c r="AE223" s="13">
        <f t="shared" si="161"/>
        <v>14023.548067735466</v>
      </c>
      <c r="AF223">
        <f t="shared" si="207"/>
        <v>580.74270841936323</v>
      </c>
      <c r="AG223" s="13">
        <f t="shared" si="162"/>
        <v>1616.3024281585481</v>
      </c>
      <c r="AH223" s="13">
        <f t="shared" si="190"/>
        <v>519.87262970432835</v>
      </c>
      <c r="AI223" s="13">
        <f t="shared" si="163"/>
        <v>20379.984173517129</v>
      </c>
      <c r="AJ223">
        <f t="shared" si="191"/>
        <v>612.08975266141942</v>
      </c>
      <c r="AK223" s="13">
        <f t="shared" si="164"/>
        <v>1616.3024281585481</v>
      </c>
      <c r="AL223" s="37">
        <f t="shared" si="165"/>
        <v>1162.5450724080165</v>
      </c>
      <c r="AM223" s="13">
        <f t="shared" si="166"/>
        <v>16828.257681282557</v>
      </c>
      <c r="AN223">
        <f t="shared" si="192"/>
        <v>1238.691034766761</v>
      </c>
      <c r="AO223" s="13">
        <f t="shared" si="167"/>
        <v>3457.7835760522935</v>
      </c>
      <c r="AP223" s="13">
        <f t="shared" si="193"/>
        <v>1164.6470708022655</v>
      </c>
      <c r="AQ223" s="13">
        <f t="shared" si="168"/>
        <v>20379.984173517129</v>
      </c>
      <c r="AR223" s="13">
        <f t="shared" si="194"/>
        <v>1256.8641937593566</v>
      </c>
      <c r="AS223" s="38">
        <f t="shared" si="169"/>
        <v>3457.7835760522935</v>
      </c>
      <c r="AT223" s="37">
        <f t="shared" si="170"/>
        <v>108.84359342095777</v>
      </c>
      <c r="AU223" s="13">
        <f t="shared" si="171"/>
        <v>5609.4192270941858</v>
      </c>
      <c r="AV223">
        <f t="shared" si="195"/>
        <v>134.22558087387264</v>
      </c>
      <c r="AW223" s="13">
        <f t="shared" si="172"/>
        <v>532.10518174559218</v>
      </c>
      <c r="AX223" s="13">
        <f t="shared" si="196"/>
        <v>112.87715790721964</v>
      </c>
      <c r="AY223" s="13">
        <f t="shared" si="173"/>
        <v>20379.984173517129</v>
      </c>
      <c r="AZ223">
        <f t="shared" si="197"/>
        <v>205.09428086431072</v>
      </c>
      <c r="BA223" s="13">
        <f t="shared" si="174"/>
        <v>532.10518174559218</v>
      </c>
      <c r="BB223" s="37">
        <f t="shared" si="175"/>
        <v>124.21689020500847</v>
      </c>
      <c r="BC223" s="13">
        <f t="shared" si="176"/>
        <v>8414.1288406412787</v>
      </c>
      <c r="BD223">
        <f t="shared" si="198"/>
        <v>162.28987138438077</v>
      </c>
      <c r="BE223" s="13">
        <f t="shared" si="177"/>
        <v>533.91624408933046</v>
      </c>
      <c r="BF223" s="13">
        <f t="shared" si="199"/>
        <v>127.76756316826715</v>
      </c>
      <c r="BG223" s="13">
        <f t="shared" si="178"/>
        <v>20379.984173517129</v>
      </c>
      <c r="BH223">
        <f t="shared" si="200"/>
        <v>219.98468612535822</v>
      </c>
      <c r="BI223" s="13">
        <f t="shared" si="179"/>
        <v>533.91624408933046</v>
      </c>
      <c r="BJ223" s="37">
        <f t="shared" si="180"/>
        <v>7.0828933962664289</v>
      </c>
      <c r="BK223" s="13">
        <f t="shared" si="181"/>
        <v>8414.1288406412787</v>
      </c>
      <c r="BL223">
        <f t="shared" si="201"/>
        <v>45.155874575638727</v>
      </c>
      <c r="BM223" s="13">
        <f t="shared" si="182"/>
        <v>10.271511508174452</v>
      </c>
      <c r="BN223" s="13">
        <f t="shared" si="202"/>
        <v>10.633566359525108</v>
      </c>
      <c r="BO223" s="13">
        <f t="shared" si="183"/>
        <v>20379.984173517129</v>
      </c>
      <c r="BP223">
        <f t="shared" si="203"/>
        <v>102.85068931661618</v>
      </c>
      <c r="BQ223" s="13">
        <f t="shared" si="184"/>
        <v>10.271511508174452</v>
      </c>
      <c r="BR223" s="37">
        <f t="shared" si="185"/>
        <v>159.78161370143422</v>
      </c>
      <c r="BS223" s="13">
        <f t="shared" si="186"/>
        <v>8414.1288406412787</v>
      </c>
      <c r="BT223">
        <f t="shared" si="204"/>
        <v>197.85459488080653</v>
      </c>
      <c r="BU223" s="13">
        <f t="shared" si="187"/>
        <v>836.26927694937092</v>
      </c>
      <c r="BV223" s="13">
        <f t="shared" si="205"/>
        <v>163.3322866646929</v>
      </c>
      <c r="BW223" s="13">
        <f t="shared" si="188"/>
        <v>20379.984173517129</v>
      </c>
      <c r="BX223">
        <f t="shared" si="206"/>
        <v>255.54940962178398</v>
      </c>
      <c r="BY223" s="13">
        <f t="shared" si="189"/>
        <v>836.26927694937092</v>
      </c>
    </row>
    <row r="224" spans="29:77" x14ac:dyDescent="0.2">
      <c r="AC224">
        <v>222</v>
      </c>
      <c r="AD224" s="37">
        <f t="shared" si="160"/>
        <v>517.28773978707602</v>
      </c>
      <c r="AE224" s="13">
        <f t="shared" si="161"/>
        <v>14023.548067735466</v>
      </c>
      <c r="AF224">
        <f t="shared" si="207"/>
        <v>580.4568752273259</v>
      </c>
      <c r="AG224" s="13">
        <f t="shared" si="162"/>
        <v>1616.3024281585481</v>
      </c>
      <c r="AH224" s="13">
        <f t="shared" si="190"/>
        <v>519.87262970432835</v>
      </c>
      <c r="AI224" s="13">
        <f t="shared" si="163"/>
        <v>20379.984173517129</v>
      </c>
      <c r="AJ224">
        <f t="shared" si="191"/>
        <v>611.67436021566675</v>
      </c>
      <c r="AK224" s="13">
        <f t="shared" si="164"/>
        <v>1616.3024281585481</v>
      </c>
      <c r="AL224" s="37">
        <f t="shared" si="165"/>
        <v>1162.5450724080165</v>
      </c>
      <c r="AM224" s="13">
        <f t="shared" si="166"/>
        <v>16828.257681282557</v>
      </c>
      <c r="AN224">
        <f t="shared" si="192"/>
        <v>1238.3480349363163</v>
      </c>
      <c r="AO224" s="13">
        <f t="shared" si="167"/>
        <v>3457.7835760522935</v>
      </c>
      <c r="AP224" s="13">
        <f t="shared" si="193"/>
        <v>1164.6470708022655</v>
      </c>
      <c r="AQ224" s="13">
        <f t="shared" si="168"/>
        <v>20379.984173517129</v>
      </c>
      <c r="AR224" s="13">
        <f t="shared" si="194"/>
        <v>1256.448801313604</v>
      </c>
      <c r="AS224" s="38">
        <f t="shared" si="169"/>
        <v>3457.7835760522935</v>
      </c>
      <c r="AT224" s="37">
        <f t="shared" si="170"/>
        <v>108.84359342095777</v>
      </c>
      <c r="AU224" s="13">
        <f t="shared" si="171"/>
        <v>5609.4192270941858</v>
      </c>
      <c r="AV224">
        <f t="shared" si="195"/>
        <v>134.11124759705771</v>
      </c>
      <c r="AW224" s="13">
        <f t="shared" si="172"/>
        <v>532.10518174559218</v>
      </c>
      <c r="AX224" s="13">
        <f t="shared" si="196"/>
        <v>112.87715790721964</v>
      </c>
      <c r="AY224" s="13">
        <f t="shared" si="173"/>
        <v>20379.984173517129</v>
      </c>
      <c r="AZ224">
        <f t="shared" si="197"/>
        <v>204.67888841855807</v>
      </c>
      <c r="BA224" s="13">
        <f t="shared" si="174"/>
        <v>532.10518174559218</v>
      </c>
      <c r="BB224" s="37">
        <f t="shared" si="175"/>
        <v>124.21689020500847</v>
      </c>
      <c r="BC224" s="13">
        <f t="shared" si="176"/>
        <v>8414.1288406412787</v>
      </c>
      <c r="BD224">
        <f t="shared" si="198"/>
        <v>162.11837146915838</v>
      </c>
      <c r="BE224" s="13">
        <f t="shared" si="177"/>
        <v>533.91624408933046</v>
      </c>
      <c r="BF224" s="13">
        <f t="shared" si="199"/>
        <v>127.76756316826715</v>
      </c>
      <c r="BG224" s="13">
        <f t="shared" si="178"/>
        <v>20379.984173517129</v>
      </c>
      <c r="BH224">
        <f t="shared" si="200"/>
        <v>219.56929367960555</v>
      </c>
      <c r="BI224" s="13">
        <f t="shared" si="179"/>
        <v>533.91624408933046</v>
      </c>
      <c r="BJ224" s="37">
        <f t="shared" si="180"/>
        <v>7.0828933962664289</v>
      </c>
      <c r="BK224" s="13">
        <f t="shared" si="181"/>
        <v>8414.1288406412787</v>
      </c>
      <c r="BL224">
        <f t="shared" si="201"/>
        <v>44.984374660416329</v>
      </c>
      <c r="BM224" s="13">
        <f t="shared" si="182"/>
        <v>10.271511508174452</v>
      </c>
      <c r="BN224" s="13">
        <f t="shared" si="202"/>
        <v>10.633566359525108</v>
      </c>
      <c r="BO224" s="13">
        <f t="shared" si="183"/>
        <v>20379.984173517129</v>
      </c>
      <c r="BP224">
        <f t="shared" si="203"/>
        <v>102.43529687086352</v>
      </c>
      <c r="BQ224" s="13">
        <f t="shared" si="184"/>
        <v>10.271511508174452</v>
      </c>
      <c r="BR224" s="37">
        <f t="shared" si="185"/>
        <v>159.78161370143422</v>
      </c>
      <c r="BS224" s="13">
        <f t="shared" si="186"/>
        <v>8414.1288406412787</v>
      </c>
      <c r="BT224">
        <f t="shared" si="204"/>
        <v>197.68309496558413</v>
      </c>
      <c r="BU224" s="13">
        <f t="shared" si="187"/>
        <v>836.26927694937092</v>
      </c>
      <c r="BV224" s="13">
        <f t="shared" si="205"/>
        <v>163.3322866646929</v>
      </c>
      <c r="BW224" s="13">
        <f t="shared" si="188"/>
        <v>20379.984173517129</v>
      </c>
      <c r="BX224">
        <f t="shared" si="206"/>
        <v>255.13401717603131</v>
      </c>
      <c r="BY224" s="13">
        <f t="shared" si="189"/>
        <v>836.26927694937092</v>
      </c>
    </row>
    <row r="225" spans="29:77" x14ac:dyDescent="0.2">
      <c r="AC225">
        <v>223</v>
      </c>
      <c r="AD225" s="37">
        <f t="shared" si="160"/>
        <v>517.28773978707602</v>
      </c>
      <c r="AE225" s="13">
        <f t="shared" si="161"/>
        <v>14023.548067735466</v>
      </c>
      <c r="AF225">
        <f t="shared" si="207"/>
        <v>580.17360556167455</v>
      </c>
      <c r="AG225" s="13">
        <f t="shared" si="162"/>
        <v>1616.3024281585481</v>
      </c>
      <c r="AH225" s="13">
        <f t="shared" si="190"/>
        <v>519.87262970432835</v>
      </c>
      <c r="AI225" s="13">
        <f t="shared" si="163"/>
        <v>20379.984173517129</v>
      </c>
      <c r="AJ225">
        <f t="shared" si="191"/>
        <v>611.26269326270108</v>
      </c>
      <c r="AK225" s="13">
        <f t="shared" si="164"/>
        <v>1616.3024281585481</v>
      </c>
      <c r="AL225" s="37">
        <f t="shared" si="165"/>
        <v>1162.5450724080165</v>
      </c>
      <c r="AM225" s="13">
        <f t="shared" si="166"/>
        <v>16828.257681282557</v>
      </c>
      <c r="AN225">
        <f t="shared" si="192"/>
        <v>1238.0081113375347</v>
      </c>
      <c r="AO225" s="13">
        <f t="shared" si="167"/>
        <v>3457.7835760522935</v>
      </c>
      <c r="AP225" s="13">
        <f t="shared" si="193"/>
        <v>1164.6470708022655</v>
      </c>
      <c r="AQ225" s="13">
        <f t="shared" si="168"/>
        <v>20379.984173517129</v>
      </c>
      <c r="AR225" s="13">
        <f t="shared" si="194"/>
        <v>1256.0371343606382</v>
      </c>
      <c r="AS225" s="38">
        <f t="shared" si="169"/>
        <v>3457.7835760522935</v>
      </c>
      <c r="AT225" s="37">
        <f t="shared" si="170"/>
        <v>108.84359342095777</v>
      </c>
      <c r="AU225" s="13">
        <f t="shared" si="171"/>
        <v>5609.4192270941858</v>
      </c>
      <c r="AV225">
        <f t="shared" si="195"/>
        <v>133.99793973079716</v>
      </c>
      <c r="AW225" s="13">
        <f t="shared" si="172"/>
        <v>532.10518174559218</v>
      </c>
      <c r="AX225" s="13">
        <f t="shared" si="196"/>
        <v>112.87715790721964</v>
      </c>
      <c r="AY225" s="13">
        <f t="shared" si="173"/>
        <v>20379.984173517129</v>
      </c>
      <c r="AZ225">
        <f t="shared" si="197"/>
        <v>204.2672214655924</v>
      </c>
      <c r="BA225" s="13">
        <f t="shared" si="174"/>
        <v>532.10518174559218</v>
      </c>
      <c r="BB225" s="37">
        <f t="shared" si="175"/>
        <v>124.21689020500847</v>
      </c>
      <c r="BC225" s="13">
        <f t="shared" si="176"/>
        <v>8414.1288406412787</v>
      </c>
      <c r="BD225">
        <f t="shared" si="198"/>
        <v>161.94840966976756</v>
      </c>
      <c r="BE225" s="13">
        <f t="shared" si="177"/>
        <v>533.91624408933046</v>
      </c>
      <c r="BF225" s="13">
        <f t="shared" si="199"/>
        <v>127.76756316826715</v>
      </c>
      <c r="BG225" s="13">
        <f t="shared" si="178"/>
        <v>20379.984173517129</v>
      </c>
      <c r="BH225">
        <f t="shared" si="200"/>
        <v>219.15762672663993</v>
      </c>
      <c r="BI225" s="13">
        <f t="shared" si="179"/>
        <v>533.91624408933046</v>
      </c>
      <c r="BJ225" s="37">
        <f t="shared" si="180"/>
        <v>7.0828933962664289</v>
      </c>
      <c r="BK225" s="13">
        <f t="shared" si="181"/>
        <v>8414.1288406412787</v>
      </c>
      <c r="BL225">
        <f t="shared" si="201"/>
        <v>44.814412861025524</v>
      </c>
      <c r="BM225" s="13">
        <f t="shared" si="182"/>
        <v>10.271511508174452</v>
      </c>
      <c r="BN225" s="13">
        <f t="shared" si="202"/>
        <v>10.633566359525108</v>
      </c>
      <c r="BO225" s="13">
        <f t="shared" si="183"/>
        <v>20379.984173517129</v>
      </c>
      <c r="BP225">
        <f t="shared" si="203"/>
        <v>102.02362991789788</v>
      </c>
      <c r="BQ225" s="13">
        <f t="shared" si="184"/>
        <v>10.271511508174452</v>
      </c>
      <c r="BR225" s="37">
        <f t="shared" si="185"/>
        <v>159.78161370143422</v>
      </c>
      <c r="BS225" s="13">
        <f t="shared" si="186"/>
        <v>8414.1288406412787</v>
      </c>
      <c r="BT225">
        <f t="shared" si="204"/>
        <v>197.51313316619331</v>
      </c>
      <c r="BU225" s="13">
        <f t="shared" si="187"/>
        <v>836.26927694937092</v>
      </c>
      <c r="BV225" s="13">
        <f t="shared" si="205"/>
        <v>163.3322866646929</v>
      </c>
      <c r="BW225" s="13">
        <f t="shared" si="188"/>
        <v>20379.984173517129</v>
      </c>
      <c r="BX225">
        <f t="shared" si="206"/>
        <v>254.72235022306569</v>
      </c>
      <c r="BY225" s="13">
        <f t="shared" si="189"/>
        <v>836.26927694937092</v>
      </c>
    </row>
    <row r="226" spans="29:77" x14ac:dyDescent="0.2">
      <c r="AC226">
        <v>224</v>
      </c>
      <c r="AD226" s="37">
        <f t="shared" si="160"/>
        <v>517.28773978707602</v>
      </c>
      <c r="AE226" s="13">
        <f t="shared" si="161"/>
        <v>14023.548067735466</v>
      </c>
      <c r="AF226">
        <f t="shared" si="207"/>
        <v>579.89286508946645</v>
      </c>
      <c r="AG226" s="13">
        <f t="shared" si="162"/>
        <v>1616.3024281585481</v>
      </c>
      <c r="AH226" s="13">
        <f t="shared" si="190"/>
        <v>519.87262970432835</v>
      </c>
      <c r="AI226" s="13">
        <f t="shared" si="163"/>
        <v>20379.984173517129</v>
      </c>
      <c r="AJ226">
        <f t="shared" si="191"/>
        <v>610.85470190752983</v>
      </c>
      <c r="AK226" s="13">
        <f t="shared" si="164"/>
        <v>1616.3024281585481</v>
      </c>
      <c r="AL226" s="37">
        <f t="shared" si="165"/>
        <v>1162.5450724080165</v>
      </c>
      <c r="AM226" s="13">
        <f t="shared" si="166"/>
        <v>16828.257681282557</v>
      </c>
      <c r="AN226">
        <f t="shared" si="192"/>
        <v>1237.6712227708852</v>
      </c>
      <c r="AO226" s="13">
        <f t="shared" si="167"/>
        <v>3457.7835760522935</v>
      </c>
      <c r="AP226" s="13">
        <f t="shared" si="193"/>
        <v>1164.6470708022655</v>
      </c>
      <c r="AQ226" s="13">
        <f t="shared" si="168"/>
        <v>20379.984173517129</v>
      </c>
      <c r="AR226" s="13">
        <f t="shared" si="194"/>
        <v>1255.6291430054669</v>
      </c>
      <c r="AS226" s="38">
        <f t="shared" si="169"/>
        <v>3457.7835760522935</v>
      </c>
      <c r="AT226" s="37">
        <f t="shared" si="170"/>
        <v>108.84359342095777</v>
      </c>
      <c r="AU226" s="13">
        <f t="shared" si="171"/>
        <v>5609.4192270941858</v>
      </c>
      <c r="AV226">
        <f t="shared" si="195"/>
        <v>133.88564354191396</v>
      </c>
      <c r="AW226" s="13">
        <f t="shared" si="172"/>
        <v>532.10518174559218</v>
      </c>
      <c r="AX226" s="13">
        <f t="shared" si="196"/>
        <v>112.87715790721964</v>
      </c>
      <c r="AY226" s="13">
        <f t="shared" si="173"/>
        <v>20379.984173517129</v>
      </c>
      <c r="AZ226">
        <f t="shared" si="197"/>
        <v>203.85923011042109</v>
      </c>
      <c r="BA226" s="13">
        <f t="shared" si="174"/>
        <v>532.10518174559218</v>
      </c>
      <c r="BB226" s="37">
        <f t="shared" si="175"/>
        <v>124.21689020500847</v>
      </c>
      <c r="BC226" s="13">
        <f t="shared" si="176"/>
        <v>8414.1288406412787</v>
      </c>
      <c r="BD226">
        <f t="shared" si="198"/>
        <v>161.77996538644274</v>
      </c>
      <c r="BE226" s="13">
        <f t="shared" si="177"/>
        <v>533.91624408933046</v>
      </c>
      <c r="BF226" s="13">
        <f t="shared" si="199"/>
        <v>127.76756316826715</v>
      </c>
      <c r="BG226" s="13">
        <f t="shared" si="178"/>
        <v>20379.984173517129</v>
      </c>
      <c r="BH226">
        <f t="shared" si="200"/>
        <v>218.74963537146863</v>
      </c>
      <c r="BI226" s="13">
        <f t="shared" si="179"/>
        <v>533.91624408933046</v>
      </c>
      <c r="BJ226" s="37">
        <f t="shared" si="180"/>
        <v>7.0828933962664289</v>
      </c>
      <c r="BK226" s="13">
        <f t="shared" si="181"/>
        <v>8414.1288406412787</v>
      </c>
      <c r="BL226">
        <f t="shared" si="201"/>
        <v>44.645968577700707</v>
      </c>
      <c r="BM226" s="13">
        <f t="shared" si="182"/>
        <v>10.271511508174452</v>
      </c>
      <c r="BN226" s="13">
        <f t="shared" si="202"/>
        <v>10.633566359525108</v>
      </c>
      <c r="BO226" s="13">
        <f t="shared" si="183"/>
        <v>20379.984173517129</v>
      </c>
      <c r="BP226">
        <f t="shared" si="203"/>
        <v>101.61563856272657</v>
      </c>
      <c r="BQ226" s="13">
        <f t="shared" si="184"/>
        <v>10.271511508174452</v>
      </c>
      <c r="BR226" s="37">
        <f t="shared" si="185"/>
        <v>159.78161370143422</v>
      </c>
      <c r="BS226" s="13">
        <f t="shared" si="186"/>
        <v>8414.1288406412787</v>
      </c>
      <c r="BT226">
        <f t="shared" si="204"/>
        <v>197.3446888828685</v>
      </c>
      <c r="BU226" s="13">
        <f t="shared" si="187"/>
        <v>836.26927694937092</v>
      </c>
      <c r="BV226" s="13">
        <f t="shared" si="205"/>
        <v>163.3322866646929</v>
      </c>
      <c r="BW226" s="13">
        <f t="shared" si="188"/>
        <v>20379.984173517129</v>
      </c>
      <c r="BX226">
        <f t="shared" si="206"/>
        <v>254.31435886789438</v>
      </c>
      <c r="BY226" s="13">
        <f t="shared" si="189"/>
        <v>836.26927694937092</v>
      </c>
    </row>
    <row r="227" spans="29:77" x14ac:dyDescent="0.2">
      <c r="AC227">
        <v>225</v>
      </c>
      <c r="AD227" s="37">
        <f t="shared" si="160"/>
        <v>517.28773978707602</v>
      </c>
      <c r="AE227" s="13">
        <f t="shared" si="161"/>
        <v>14023.548067735466</v>
      </c>
      <c r="AF227">
        <f t="shared" si="207"/>
        <v>579.61462008812259</v>
      </c>
      <c r="AG227" s="13">
        <f t="shared" si="162"/>
        <v>1616.3024281585481</v>
      </c>
      <c r="AH227" s="13">
        <f t="shared" si="190"/>
        <v>519.87262970432835</v>
      </c>
      <c r="AI227" s="13">
        <f t="shared" si="163"/>
        <v>20379.984173517129</v>
      </c>
      <c r="AJ227">
        <f t="shared" si="191"/>
        <v>610.45033714218221</v>
      </c>
      <c r="AK227" s="13">
        <f t="shared" si="164"/>
        <v>1616.3024281585481</v>
      </c>
      <c r="AL227" s="37">
        <f t="shared" si="165"/>
        <v>1162.5450724080165</v>
      </c>
      <c r="AM227" s="13">
        <f t="shared" si="166"/>
        <v>16828.257681282557</v>
      </c>
      <c r="AN227">
        <f t="shared" si="192"/>
        <v>1237.3373287692723</v>
      </c>
      <c r="AO227" s="13">
        <f t="shared" si="167"/>
        <v>3457.7835760522935</v>
      </c>
      <c r="AP227" s="13">
        <f t="shared" si="193"/>
        <v>1164.6470708022655</v>
      </c>
      <c r="AQ227" s="13">
        <f t="shared" si="168"/>
        <v>20379.984173517129</v>
      </c>
      <c r="AR227" s="13">
        <f t="shared" si="194"/>
        <v>1255.2247782401193</v>
      </c>
      <c r="AS227" s="38">
        <f t="shared" si="169"/>
        <v>3457.7835760522935</v>
      </c>
      <c r="AT227" s="37">
        <f t="shared" si="170"/>
        <v>108.84359342095777</v>
      </c>
      <c r="AU227" s="13">
        <f t="shared" si="171"/>
        <v>5609.4192270941858</v>
      </c>
      <c r="AV227">
        <f t="shared" si="195"/>
        <v>133.77434554137636</v>
      </c>
      <c r="AW227" s="13">
        <f t="shared" si="172"/>
        <v>532.10518174559218</v>
      </c>
      <c r="AX227" s="13">
        <f t="shared" si="196"/>
        <v>112.87715790721964</v>
      </c>
      <c r="AY227" s="13">
        <f t="shared" si="173"/>
        <v>20379.984173517129</v>
      </c>
      <c r="AZ227">
        <f t="shared" si="197"/>
        <v>203.45486534507353</v>
      </c>
      <c r="BA227" s="13">
        <f t="shared" si="174"/>
        <v>532.10518174559218</v>
      </c>
      <c r="BB227" s="37">
        <f t="shared" si="175"/>
        <v>124.21689020500847</v>
      </c>
      <c r="BC227" s="13">
        <f t="shared" si="176"/>
        <v>8414.1288406412787</v>
      </c>
      <c r="BD227">
        <f t="shared" si="198"/>
        <v>161.61301838563637</v>
      </c>
      <c r="BE227" s="13">
        <f t="shared" si="177"/>
        <v>533.91624408933046</v>
      </c>
      <c r="BF227" s="13">
        <f t="shared" si="199"/>
        <v>127.76756316826715</v>
      </c>
      <c r="BG227" s="13">
        <f t="shared" si="178"/>
        <v>20379.984173517129</v>
      </c>
      <c r="BH227">
        <f t="shared" si="200"/>
        <v>218.34527060612106</v>
      </c>
      <c r="BI227" s="13">
        <f t="shared" si="179"/>
        <v>533.91624408933046</v>
      </c>
      <c r="BJ227" s="37">
        <f t="shared" si="180"/>
        <v>7.0828933962664289</v>
      </c>
      <c r="BK227" s="13">
        <f t="shared" si="181"/>
        <v>8414.1288406412787</v>
      </c>
      <c r="BL227">
        <f t="shared" si="201"/>
        <v>44.479021576894333</v>
      </c>
      <c r="BM227" s="13">
        <f t="shared" si="182"/>
        <v>10.271511508174452</v>
      </c>
      <c r="BN227" s="13">
        <f t="shared" si="202"/>
        <v>10.633566359525108</v>
      </c>
      <c r="BO227" s="13">
        <f t="shared" si="183"/>
        <v>20379.984173517129</v>
      </c>
      <c r="BP227">
        <f t="shared" si="203"/>
        <v>101.21127379737901</v>
      </c>
      <c r="BQ227" s="13">
        <f t="shared" si="184"/>
        <v>10.271511508174452</v>
      </c>
      <c r="BR227" s="37">
        <f t="shared" si="185"/>
        <v>159.78161370143422</v>
      </c>
      <c r="BS227" s="13">
        <f t="shared" si="186"/>
        <v>8414.1288406412787</v>
      </c>
      <c r="BT227">
        <f t="shared" si="204"/>
        <v>197.17774188206212</v>
      </c>
      <c r="BU227" s="13">
        <f t="shared" si="187"/>
        <v>836.26927694937092</v>
      </c>
      <c r="BV227" s="13">
        <f t="shared" si="205"/>
        <v>163.3322866646929</v>
      </c>
      <c r="BW227" s="13">
        <f t="shared" si="188"/>
        <v>20379.984173517129</v>
      </c>
      <c r="BX227">
        <f t="shared" si="206"/>
        <v>253.90999410254682</v>
      </c>
      <c r="BY227" s="13">
        <f t="shared" si="189"/>
        <v>836.26927694937092</v>
      </c>
    </row>
    <row r="228" spans="29:77" x14ac:dyDescent="0.2">
      <c r="AC228">
        <v>226</v>
      </c>
      <c r="AD228" s="37">
        <f t="shared" si="160"/>
        <v>517.28773978707602</v>
      </c>
      <c r="AE228" s="13">
        <f t="shared" si="161"/>
        <v>14023.548067735466</v>
      </c>
      <c r="AF228">
        <f t="shared" si="207"/>
        <v>579.33883743192325</v>
      </c>
      <c r="AG228" s="13">
        <f t="shared" si="162"/>
        <v>1616.3024281585481</v>
      </c>
      <c r="AH228" s="13">
        <f t="shared" si="190"/>
        <v>519.87262970432835</v>
      </c>
      <c r="AI228" s="13">
        <f t="shared" si="163"/>
        <v>20379.984173517129</v>
      </c>
      <c r="AJ228">
        <f t="shared" si="191"/>
        <v>610.04955082608558</v>
      </c>
      <c r="AK228" s="13">
        <f t="shared" si="164"/>
        <v>1616.3024281585481</v>
      </c>
      <c r="AL228" s="37">
        <f t="shared" si="165"/>
        <v>1162.5450724080165</v>
      </c>
      <c r="AM228" s="13">
        <f t="shared" si="166"/>
        <v>16828.257681282557</v>
      </c>
      <c r="AN228">
        <f t="shared" si="192"/>
        <v>1237.0063895818332</v>
      </c>
      <c r="AO228" s="13">
        <f t="shared" si="167"/>
        <v>3457.7835760522935</v>
      </c>
      <c r="AP228" s="13">
        <f t="shared" si="193"/>
        <v>1164.6470708022655</v>
      </c>
      <c r="AQ228" s="13">
        <f t="shared" si="168"/>
        <v>20379.984173517129</v>
      </c>
      <c r="AR228" s="13">
        <f t="shared" si="194"/>
        <v>1254.8239919240227</v>
      </c>
      <c r="AS228" s="38">
        <f t="shared" si="169"/>
        <v>3457.7835760522935</v>
      </c>
      <c r="AT228" s="37">
        <f t="shared" si="170"/>
        <v>108.84359342095777</v>
      </c>
      <c r="AU228" s="13">
        <f t="shared" si="171"/>
        <v>5609.4192270941858</v>
      </c>
      <c r="AV228">
        <f t="shared" si="195"/>
        <v>133.66403247889664</v>
      </c>
      <c r="AW228" s="13">
        <f t="shared" si="172"/>
        <v>532.10518174559218</v>
      </c>
      <c r="AX228" s="13">
        <f t="shared" si="196"/>
        <v>112.87715790721964</v>
      </c>
      <c r="AY228" s="13">
        <f t="shared" si="173"/>
        <v>20379.984173517129</v>
      </c>
      <c r="AZ228">
        <f t="shared" si="197"/>
        <v>203.05407902897684</v>
      </c>
      <c r="BA228" s="13">
        <f t="shared" si="174"/>
        <v>532.10518174559218</v>
      </c>
      <c r="BB228" s="37">
        <f t="shared" si="175"/>
        <v>124.21689020500847</v>
      </c>
      <c r="BC228" s="13">
        <f t="shared" si="176"/>
        <v>8414.1288406412787</v>
      </c>
      <c r="BD228">
        <f t="shared" si="198"/>
        <v>161.44754879191677</v>
      </c>
      <c r="BE228" s="13">
        <f t="shared" si="177"/>
        <v>533.91624408933046</v>
      </c>
      <c r="BF228" s="13">
        <f t="shared" si="199"/>
        <v>127.76756316826715</v>
      </c>
      <c r="BG228" s="13">
        <f t="shared" si="178"/>
        <v>20379.984173517129</v>
      </c>
      <c r="BH228">
        <f t="shared" si="200"/>
        <v>217.94448429002435</v>
      </c>
      <c r="BI228" s="13">
        <f t="shared" si="179"/>
        <v>533.91624408933046</v>
      </c>
      <c r="BJ228" s="37">
        <f t="shared" si="180"/>
        <v>7.0828933962664289</v>
      </c>
      <c r="BK228" s="13">
        <f t="shared" si="181"/>
        <v>8414.1288406412787</v>
      </c>
      <c r="BL228">
        <f t="shared" si="201"/>
        <v>44.31355198317474</v>
      </c>
      <c r="BM228" s="13">
        <f t="shared" si="182"/>
        <v>10.271511508174452</v>
      </c>
      <c r="BN228" s="13">
        <f t="shared" si="202"/>
        <v>10.633566359525108</v>
      </c>
      <c r="BO228" s="13">
        <f t="shared" si="183"/>
        <v>20379.984173517129</v>
      </c>
      <c r="BP228">
        <f t="shared" si="203"/>
        <v>100.81048748128231</v>
      </c>
      <c r="BQ228" s="13">
        <f t="shared" si="184"/>
        <v>10.271511508174452</v>
      </c>
      <c r="BR228" s="37">
        <f t="shared" si="185"/>
        <v>159.78161370143422</v>
      </c>
      <c r="BS228" s="13">
        <f t="shared" si="186"/>
        <v>8414.1288406412787</v>
      </c>
      <c r="BT228">
        <f t="shared" si="204"/>
        <v>197.01227228834253</v>
      </c>
      <c r="BU228" s="13">
        <f t="shared" si="187"/>
        <v>836.26927694937092</v>
      </c>
      <c r="BV228" s="13">
        <f t="shared" si="205"/>
        <v>163.3322866646929</v>
      </c>
      <c r="BW228" s="13">
        <f t="shared" si="188"/>
        <v>20379.984173517129</v>
      </c>
      <c r="BX228">
        <f t="shared" si="206"/>
        <v>253.50920778645011</v>
      </c>
      <c r="BY228" s="13">
        <f t="shared" si="189"/>
        <v>836.26927694937092</v>
      </c>
    </row>
    <row r="229" spans="29:77" x14ac:dyDescent="0.2">
      <c r="AC229">
        <v>227</v>
      </c>
      <c r="AD229" s="37">
        <f t="shared" si="160"/>
        <v>517.28773978707602</v>
      </c>
      <c r="AE229" s="13">
        <f t="shared" si="161"/>
        <v>14023.548067735466</v>
      </c>
      <c r="AF229">
        <f t="shared" si="207"/>
        <v>579.0654845788622</v>
      </c>
      <c r="AG229" s="13">
        <f t="shared" si="162"/>
        <v>1616.3024281585481</v>
      </c>
      <c r="AH229" s="13">
        <f t="shared" si="190"/>
        <v>519.87262970432835</v>
      </c>
      <c r="AI229" s="13">
        <f t="shared" si="163"/>
        <v>20379.984173517129</v>
      </c>
      <c r="AJ229">
        <f t="shared" si="191"/>
        <v>609.65229566695882</v>
      </c>
      <c r="AK229" s="13">
        <f t="shared" si="164"/>
        <v>1616.3024281585481</v>
      </c>
      <c r="AL229" s="37">
        <f t="shared" si="165"/>
        <v>1162.5450724080165</v>
      </c>
      <c r="AM229" s="13">
        <f t="shared" si="166"/>
        <v>16828.257681282557</v>
      </c>
      <c r="AN229">
        <f t="shared" si="192"/>
        <v>1236.6783661581599</v>
      </c>
      <c r="AO229" s="13">
        <f t="shared" si="167"/>
        <v>3457.7835760522935</v>
      </c>
      <c r="AP229" s="13">
        <f t="shared" si="193"/>
        <v>1164.6470708022655</v>
      </c>
      <c r="AQ229" s="13">
        <f t="shared" si="168"/>
        <v>20379.984173517129</v>
      </c>
      <c r="AR229" s="13">
        <f t="shared" si="194"/>
        <v>1254.4267367648961</v>
      </c>
      <c r="AS229" s="38">
        <f t="shared" si="169"/>
        <v>3457.7835760522935</v>
      </c>
      <c r="AT229" s="37">
        <f t="shared" si="170"/>
        <v>108.84359342095777</v>
      </c>
      <c r="AU229" s="13">
        <f t="shared" si="171"/>
        <v>5609.4192270941858</v>
      </c>
      <c r="AV229">
        <f t="shared" si="195"/>
        <v>133.55469133767224</v>
      </c>
      <c r="AW229" s="13">
        <f t="shared" si="172"/>
        <v>532.10518174559218</v>
      </c>
      <c r="AX229" s="13">
        <f t="shared" si="196"/>
        <v>112.87715790721964</v>
      </c>
      <c r="AY229" s="13">
        <f t="shared" si="173"/>
        <v>20379.984173517129</v>
      </c>
      <c r="AZ229">
        <f t="shared" si="197"/>
        <v>202.65682386985014</v>
      </c>
      <c r="BA229" s="13">
        <f t="shared" si="174"/>
        <v>532.10518174559218</v>
      </c>
      <c r="BB229" s="37">
        <f t="shared" si="175"/>
        <v>124.21689020500847</v>
      </c>
      <c r="BC229" s="13">
        <f t="shared" si="176"/>
        <v>8414.1288406412787</v>
      </c>
      <c r="BD229">
        <f t="shared" si="198"/>
        <v>161.28353708008018</v>
      </c>
      <c r="BE229" s="13">
        <f t="shared" si="177"/>
        <v>533.91624408933046</v>
      </c>
      <c r="BF229" s="13">
        <f t="shared" si="199"/>
        <v>127.76756316826715</v>
      </c>
      <c r="BG229" s="13">
        <f t="shared" si="178"/>
        <v>20379.984173517129</v>
      </c>
      <c r="BH229">
        <f t="shared" si="200"/>
        <v>217.54722913089768</v>
      </c>
      <c r="BI229" s="13">
        <f t="shared" si="179"/>
        <v>533.91624408933046</v>
      </c>
      <c r="BJ229" s="37">
        <f t="shared" si="180"/>
        <v>7.0828933962664289</v>
      </c>
      <c r="BK229" s="13">
        <f t="shared" si="181"/>
        <v>8414.1288406412787</v>
      </c>
      <c r="BL229">
        <f t="shared" si="201"/>
        <v>44.14954027133814</v>
      </c>
      <c r="BM229" s="13">
        <f t="shared" si="182"/>
        <v>10.271511508174452</v>
      </c>
      <c r="BN229" s="13">
        <f t="shared" si="202"/>
        <v>10.633566359525108</v>
      </c>
      <c r="BO229" s="13">
        <f t="shared" si="183"/>
        <v>20379.984173517129</v>
      </c>
      <c r="BP229">
        <f t="shared" si="203"/>
        <v>100.41323232215562</v>
      </c>
      <c r="BQ229" s="13">
        <f t="shared" si="184"/>
        <v>10.271511508174452</v>
      </c>
      <c r="BR229" s="37">
        <f t="shared" si="185"/>
        <v>159.78161370143422</v>
      </c>
      <c r="BS229" s="13">
        <f t="shared" si="186"/>
        <v>8414.1288406412787</v>
      </c>
      <c r="BT229">
        <f t="shared" si="204"/>
        <v>196.84826057650594</v>
      </c>
      <c r="BU229" s="13">
        <f t="shared" si="187"/>
        <v>836.26927694937092</v>
      </c>
      <c r="BV229" s="13">
        <f t="shared" si="205"/>
        <v>163.3322866646929</v>
      </c>
      <c r="BW229" s="13">
        <f t="shared" si="188"/>
        <v>20379.984173517129</v>
      </c>
      <c r="BX229">
        <f t="shared" si="206"/>
        <v>253.11195262732343</v>
      </c>
      <c r="BY229" s="13">
        <f t="shared" si="189"/>
        <v>836.26927694937092</v>
      </c>
    </row>
    <row r="230" spans="29:77" x14ac:dyDescent="0.2">
      <c r="AC230">
        <v>228</v>
      </c>
      <c r="AD230" s="37">
        <f t="shared" si="160"/>
        <v>517.28773978707602</v>
      </c>
      <c r="AE230" s="13">
        <f t="shared" si="161"/>
        <v>14023.548067735466</v>
      </c>
      <c r="AF230">
        <f t="shared" si="207"/>
        <v>578.79452955784564</v>
      </c>
      <c r="AG230" s="13">
        <f t="shared" si="162"/>
        <v>1616.3024281585481</v>
      </c>
      <c r="AH230" s="13">
        <f t="shared" si="190"/>
        <v>519.87262970432835</v>
      </c>
      <c r="AI230" s="13">
        <f t="shared" si="163"/>
        <v>20379.984173517129</v>
      </c>
      <c r="AJ230">
        <f t="shared" si="191"/>
        <v>609.25852520221054</v>
      </c>
      <c r="AK230" s="13">
        <f t="shared" si="164"/>
        <v>1616.3024281585481</v>
      </c>
      <c r="AL230" s="37">
        <f t="shared" si="165"/>
        <v>1162.5450724080165</v>
      </c>
      <c r="AM230" s="13">
        <f t="shared" si="166"/>
        <v>16828.257681282557</v>
      </c>
      <c r="AN230">
        <f t="shared" si="192"/>
        <v>1236.3532201329399</v>
      </c>
      <c r="AO230" s="13">
        <f t="shared" si="167"/>
        <v>3457.7835760522935</v>
      </c>
      <c r="AP230" s="13">
        <f t="shared" si="193"/>
        <v>1164.6470708022655</v>
      </c>
      <c r="AQ230" s="13">
        <f t="shared" si="168"/>
        <v>20379.984173517129</v>
      </c>
      <c r="AR230" s="13">
        <f t="shared" si="194"/>
        <v>1254.0329663001476</v>
      </c>
      <c r="AS230" s="38">
        <f t="shared" si="169"/>
        <v>3457.7835760522935</v>
      </c>
      <c r="AT230" s="37">
        <f t="shared" si="170"/>
        <v>108.84359342095777</v>
      </c>
      <c r="AU230" s="13">
        <f t="shared" si="171"/>
        <v>5609.4192270941858</v>
      </c>
      <c r="AV230">
        <f t="shared" si="195"/>
        <v>133.4463093292656</v>
      </c>
      <c r="AW230" s="13">
        <f t="shared" si="172"/>
        <v>532.10518174559218</v>
      </c>
      <c r="AX230" s="13">
        <f t="shared" si="196"/>
        <v>112.87715790721964</v>
      </c>
      <c r="AY230" s="13">
        <f t="shared" si="173"/>
        <v>20379.984173517129</v>
      </c>
      <c r="AZ230">
        <f t="shared" si="197"/>
        <v>202.2630534051018</v>
      </c>
      <c r="BA230" s="13">
        <f t="shared" si="174"/>
        <v>532.10518174559218</v>
      </c>
      <c r="BB230" s="37">
        <f t="shared" si="175"/>
        <v>124.21689020500847</v>
      </c>
      <c r="BC230" s="13">
        <f t="shared" si="176"/>
        <v>8414.1288406412787</v>
      </c>
      <c r="BD230">
        <f t="shared" si="198"/>
        <v>161.12096406747023</v>
      </c>
      <c r="BE230" s="13">
        <f t="shared" si="177"/>
        <v>533.91624408933046</v>
      </c>
      <c r="BF230" s="13">
        <f t="shared" si="199"/>
        <v>127.76756316826715</v>
      </c>
      <c r="BG230" s="13">
        <f t="shared" si="178"/>
        <v>20379.984173517129</v>
      </c>
      <c r="BH230">
        <f t="shared" si="200"/>
        <v>217.15345866614928</v>
      </c>
      <c r="BI230" s="13">
        <f t="shared" si="179"/>
        <v>533.91624408933046</v>
      </c>
      <c r="BJ230" s="37">
        <f t="shared" si="180"/>
        <v>7.0828933962664289</v>
      </c>
      <c r="BK230" s="13">
        <f t="shared" si="181"/>
        <v>8414.1288406412787</v>
      </c>
      <c r="BL230">
        <f t="shared" si="201"/>
        <v>43.986967258728178</v>
      </c>
      <c r="BM230" s="13">
        <f t="shared" si="182"/>
        <v>10.271511508174452</v>
      </c>
      <c r="BN230" s="13">
        <f t="shared" si="202"/>
        <v>10.633566359525108</v>
      </c>
      <c r="BO230" s="13">
        <f t="shared" si="183"/>
        <v>20379.984173517129</v>
      </c>
      <c r="BP230">
        <f t="shared" si="203"/>
        <v>100.01946185740725</v>
      </c>
      <c r="BQ230" s="13">
        <f t="shared" si="184"/>
        <v>10.271511508174452</v>
      </c>
      <c r="BR230" s="37">
        <f t="shared" si="185"/>
        <v>159.78161370143422</v>
      </c>
      <c r="BS230" s="13">
        <f t="shared" si="186"/>
        <v>8414.1288406412787</v>
      </c>
      <c r="BT230">
        <f t="shared" si="204"/>
        <v>196.68568756389598</v>
      </c>
      <c r="BU230" s="13">
        <f t="shared" si="187"/>
        <v>836.26927694937092</v>
      </c>
      <c r="BV230" s="13">
        <f t="shared" si="205"/>
        <v>163.3322866646929</v>
      </c>
      <c r="BW230" s="13">
        <f t="shared" si="188"/>
        <v>20379.984173517129</v>
      </c>
      <c r="BX230">
        <f t="shared" si="206"/>
        <v>252.71818216257503</v>
      </c>
      <c r="BY230" s="13">
        <f t="shared" si="189"/>
        <v>836.26927694937092</v>
      </c>
    </row>
    <row r="231" spans="29:77" x14ac:dyDescent="0.2">
      <c r="AC231">
        <v>229</v>
      </c>
      <c r="AD231" s="37">
        <f t="shared" si="160"/>
        <v>517.28773978707602</v>
      </c>
      <c r="AE231" s="13">
        <f t="shared" si="161"/>
        <v>14023.548067735466</v>
      </c>
      <c r="AF231">
        <f t="shared" si="207"/>
        <v>578.52594095622658</v>
      </c>
      <c r="AG231" s="13">
        <f t="shared" si="162"/>
        <v>1616.3024281585481</v>
      </c>
      <c r="AH231" s="13">
        <f t="shared" si="190"/>
        <v>519.87262970432835</v>
      </c>
      <c r="AI231" s="13">
        <f t="shared" si="163"/>
        <v>20379.984173517129</v>
      </c>
      <c r="AJ231">
        <f t="shared" si="191"/>
        <v>608.86819378082237</v>
      </c>
      <c r="AK231" s="13">
        <f t="shared" si="164"/>
        <v>1616.3024281585481</v>
      </c>
      <c r="AL231" s="37">
        <f t="shared" si="165"/>
        <v>1162.5450724080165</v>
      </c>
      <c r="AM231" s="13">
        <f t="shared" si="166"/>
        <v>16828.257681282557</v>
      </c>
      <c r="AN231">
        <f t="shared" si="192"/>
        <v>1236.0309138109972</v>
      </c>
      <c r="AO231" s="13">
        <f t="shared" si="167"/>
        <v>3457.7835760522935</v>
      </c>
      <c r="AP231" s="13">
        <f t="shared" si="193"/>
        <v>1164.6470708022655</v>
      </c>
      <c r="AQ231" s="13">
        <f t="shared" si="168"/>
        <v>20379.984173517129</v>
      </c>
      <c r="AR231" s="13">
        <f t="shared" si="194"/>
        <v>1253.6426348787595</v>
      </c>
      <c r="AS231" s="38">
        <f t="shared" si="169"/>
        <v>3457.7835760522935</v>
      </c>
      <c r="AT231" s="37">
        <f t="shared" si="170"/>
        <v>108.84359342095777</v>
      </c>
      <c r="AU231" s="13">
        <f t="shared" si="171"/>
        <v>5609.4192270941858</v>
      </c>
      <c r="AV231">
        <f t="shared" si="195"/>
        <v>133.33887388861797</v>
      </c>
      <c r="AW231" s="13">
        <f t="shared" si="172"/>
        <v>532.10518174559218</v>
      </c>
      <c r="AX231" s="13">
        <f t="shared" si="196"/>
        <v>112.87715790721964</v>
      </c>
      <c r="AY231" s="13">
        <f t="shared" si="173"/>
        <v>20379.984173517129</v>
      </c>
      <c r="AZ231">
        <f t="shared" si="197"/>
        <v>201.87272198371363</v>
      </c>
      <c r="BA231" s="13">
        <f t="shared" si="174"/>
        <v>532.10518174559218</v>
      </c>
      <c r="BB231" s="37">
        <f t="shared" si="175"/>
        <v>124.21689020500847</v>
      </c>
      <c r="BC231" s="13">
        <f t="shared" si="176"/>
        <v>8414.1288406412787</v>
      </c>
      <c r="BD231">
        <f t="shared" si="198"/>
        <v>160.95981090649877</v>
      </c>
      <c r="BE231" s="13">
        <f t="shared" si="177"/>
        <v>533.91624408933046</v>
      </c>
      <c r="BF231" s="13">
        <f t="shared" si="199"/>
        <v>127.76756316826715</v>
      </c>
      <c r="BG231" s="13">
        <f t="shared" si="178"/>
        <v>20379.984173517129</v>
      </c>
      <c r="BH231">
        <f t="shared" si="200"/>
        <v>216.76312724476117</v>
      </c>
      <c r="BI231" s="13">
        <f t="shared" si="179"/>
        <v>533.91624408933046</v>
      </c>
      <c r="BJ231" s="37">
        <f t="shared" si="180"/>
        <v>7.0828933962664289</v>
      </c>
      <c r="BK231" s="13">
        <f t="shared" si="181"/>
        <v>8414.1288406412787</v>
      </c>
      <c r="BL231">
        <f t="shared" si="201"/>
        <v>43.825814097756727</v>
      </c>
      <c r="BM231" s="13">
        <f t="shared" si="182"/>
        <v>10.271511508174452</v>
      </c>
      <c r="BN231" s="13">
        <f t="shared" si="202"/>
        <v>10.633566359525108</v>
      </c>
      <c r="BO231" s="13">
        <f t="shared" si="183"/>
        <v>20379.984173517129</v>
      </c>
      <c r="BP231">
        <f t="shared" si="203"/>
        <v>99.629130436019111</v>
      </c>
      <c r="BQ231" s="13">
        <f t="shared" si="184"/>
        <v>10.271511508174452</v>
      </c>
      <c r="BR231" s="37">
        <f t="shared" si="185"/>
        <v>159.78161370143422</v>
      </c>
      <c r="BS231" s="13">
        <f t="shared" si="186"/>
        <v>8414.1288406412787</v>
      </c>
      <c r="BT231">
        <f t="shared" si="204"/>
        <v>196.52453440292453</v>
      </c>
      <c r="BU231" s="13">
        <f t="shared" si="187"/>
        <v>836.26927694937092</v>
      </c>
      <c r="BV231" s="13">
        <f t="shared" si="205"/>
        <v>163.3322866646929</v>
      </c>
      <c r="BW231" s="13">
        <f t="shared" si="188"/>
        <v>20379.984173517129</v>
      </c>
      <c r="BX231">
        <f t="shared" si="206"/>
        <v>252.32785074118692</v>
      </c>
      <c r="BY231" s="13">
        <f t="shared" si="189"/>
        <v>836.26927694937092</v>
      </c>
    </row>
    <row r="232" spans="29:77" x14ac:dyDescent="0.2">
      <c r="AC232">
        <v>230</v>
      </c>
      <c r="AD232" s="37">
        <f t="shared" si="160"/>
        <v>517.28773978707602</v>
      </c>
      <c r="AE232" s="13">
        <f t="shared" si="161"/>
        <v>14023.548067735466</v>
      </c>
      <c r="AF232">
        <f t="shared" si="207"/>
        <v>578.25968790766501</v>
      </c>
      <c r="AG232" s="13">
        <f t="shared" si="162"/>
        <v>1616.3024281585481</v>
      </c>
      <c r="AH232" s="13">
        <f t="shared" si="190"/>
        <v>519.87262970432835</v>
      </c>
      <c r="AI232" s="13">
        <f t="shared" si="163"/>
        <v>20379.984173517129</v>
      </c>
      <c r="AJ232">
        <f t="shared" si="191"/>
        <v>608.4812565457072</v>
      </c>
      <c r="AK232" s="13">
        <f t="shared" si="164"/>
        <v>1616.3024281585481</v>
      </c>
      <c r="AL232" s="37">
        <f t="shared" si="165"/>
        <v>1162.5450724080165</v>
      </c>
      <c r="AM232" s="13">
        <f t="shared" si="166"/>
        <v>16828.257681282557</v>
      </c>
      <c r="AN232">
        <f t="shared" si="192"/>
        <v>1235.7114101527231</v>
      </c>
      <c r="AO232" s="13">
        <f t="shared" si="167"/>
        <v>3457.7835760522935</v>
      </c>
      <c r="AP232" s="13">
        <f t="shared" si="193"/>
        <v>1164.6470708022655</v>
      </c>
      <c r="AQ232" s="13">
        <f t="shared" si="168"/>
        <v>20379.984173517129</v>
      </c>
      <c r="AR232" s="13">
        <f t="shared" si="194"/>
        <v>1253.2556976436442</v>
      </c>
      <c r="AS232" s="38">
        <f t="shared" si="169"/>
        <v>3457.7835760522935</v>
      </c>
      <c r="AT232" s="37">
        <f t="shared" si="170"/>
        <v>108.84359342095777</v>
      </c>
      <c r="AU232" s="13">
        <f t="shared" si="171"/>
        <v>5609.4192270941858</v>
      </c>
      <c r="AV232">
        <f t="shared" si="195"/>
        <v>133.23237266919335</v>
      </c>
      <c r="AW232" s="13">
        <f t="shared" si="172"/>
        <v>532.10518174559218</v>
      </c>
      <c r="AX232" s="13">
        <f t="shared" si="196"/>
        <v>112.87715790721964</v>
      </c>
      <c r="AY232" s="13">
        <f t="shared" si="173"/>
        <v>20379.984173517129</v>
      </c>
      <c r="AZ232">
        <f t="shared" si="197"/>
        <v>201.48578474859846</v>
      </c>
      <c r="BA232" s="13">
        <f t="shared" si="174"/>
        <v>532.10518174559218</v>
      </c>
      <c r="BB232" s="37">
        <f t="shared" si="175"/>
        <v>124.21689020500847</v>
      </c>
      <c r="BC232" s="13">
        <f t="shared" si="176"/>
        <v>8414.1288406412787</v>
      </c>
      <c r="BD232">
        <f t="shared" si="198"/>
        <v>160.80005907736185</v>
      </c>
      <c r="BE232" s="13">
        <f t="shared" si="177"/>
        <v>533.91624408933046</v>
      </c>
      <c r="BF232" s="13">
        <f t="shared" si="199"/>
        <v>127.76756316826715</v>
      </c>
      <c r="BG232" s="13">
        <f t="shared" si="178"/>
        <v>20379.984173517129</v>
      </c>
      <c r="BH232">
        <f t="shared" si="200"/>
        <v>216.37619000964597</v>
      </c>
      <c r="BI232" s="13">
        <f t="shared" si="179"/>
        <v>533.91624408933046</v>
      </c>
      <c r="BJ232" s="37">
        <f t="shared" si="180"/>
        <v>7.0828933962664289</v>
      </c>
      <c r="BK232" s="13">
        <f t="shared" si="181"/>
        <v>8414.1288406412787</v>
      </c>
      <c r="BL232">
        <f t="shared" si="201"/>
        <v>43.666062268619811</v>
      </c>
      <c r="BM232" s="13">
        <f t="shared" si="182"/>
        <v>10.271511508174452</v>
      </c>
      <c r="BN232" s="13">
        <f t="shared" si="202"/>
        <v>10.633566359525108</v>
      </c>
      <c r="BO232" s="13">
        <f t="shared" si="183"/>
        <v>20379.984173517129</v>
      </c>
      <c r="BP232">
        <f t="shared" si="203"/>
        <v>99.242193200903927</v>
      </c>
      <c r="BQ232" s="13">
        <f t="shared" si="184"/>
        <v>10.271511508174452</v>
      </c>
      <c r="BR232" s="37">
        <f t="shared" si="185"/>
        <v>159.78161370143422</v>
      </c>
      <c r="BS232" s="13">
        <f t="shared" si="186"/>
        <v>8414.1288406412787</v>
      </c>
      <c r="BT232">
        <f t="shared" si="204"/>
        <v>196.36478257378761</v>
      </c>
      <c r="BU232" s="13">
        <f t="shared" si="187"/>
        <v>836.26927694937092</v>
      </c>
      <c r="BV232" s="13">
        <f t="shared" si="205"/>
        <v>163.3322866646929</v>
      </c>
      <c r="BW232" s="13">
        <f t="shared" si="188"/>
        <v>20379.984173517129</v>
      </c>
      <c r="BX232">
        <f t="shared" si="206"/>
        <v>251.94091350607172</v>
      </c>
      <c r="BY232" s="13">
        <f t="shared" si="189"/>
        <v>836.26927694937092</v>
      </c>
    </row>
    <row r="233" spans="29:77" x14ac:dyDescent="0.2">
      <c r="AC233">
        <v>231</v>
      </c>
      <c r="AD233" s="37">
        <f t="shared" si="160"/>
        <v>517.28773978707602</v>
      </c>
      <c r="AE233" s="13">
        <f t="shared" si="161"/>
        <v>14023.548067735466</v>
      </c>
      <c r="AF233">
        <f t="shared" si="207"/>
        <v>577.99574008030311</v>
      </c>
      <c r="AG233" s="13">
        <f t="shared" si="162"/>
        <v>1616.3024281585481</v>
      </c>
      <c r="AH233" s="13">
        <f t="shared" si="190"/>
        <v>519.87262970432835</v>
      </c>
      <c r="AI233" s="13">
        <f t="shared" si="163"/>
        <v>20379.984173517129</v>
      </c>
      <c r="AJ233">
        <f t="shared" si="191"/>
        <v>608.09766941652367</v>
      </c>
      <c r="AK233" s="13">
        <f t="shared" si="164"/>
        <v>1616.3024281585481</v>
      </c>
      <c r="AL233" s="37">
        <f t="shared" si="165"/>
        <v>1162.5450724080165</v>
      </c>
      <c r="AM233" s="13">
        <f t="shared" si="166"/>
        <v>16828.257681282557</v>
      </c>
      <c r="AN233">
        <f t="shared" si="192"/>
        <v>1235.3946727598891</v>
      </c>
      <c r="AO233" s="13">
        <f t="shared" si="167"/>
        <v>3457.7835760522935</v>
      </c>
      <c r="AP233" s="13">
        <f t="shared" si="193"/>
        <v>1164.6470708022655</v>
      </c>
      <c r="AQ233" s="13">
        <f t="shared" si="168"/>
        <v>20379.984173517129</v>
      </c>
      <c r="AR233" s="13">
        <f t="shared" si="194"/>
        <v>1252.8721105144609</v>
      </c>
      <c r="AS233" s="38">
        <f t="shared" si="169"/>
        <v>3457.7835760522935</v>
      </c>
      <c r="AT233" s="37">
        <f t="shared" si="170"/>
        <v>108.84359342095777</v>
      </c>
      <c r="AU233" s="13">
        <f t="shared" si="171"/>
        <v>5609.4192270941858</v>
      </c>
      <c r="AV233">
        <f t="shared" si="195"/>
        <v>133.12679353824862</v>
      </c>
      <c r="AW233" s="13">
        <f t="shared" si="172"/>
        <v>532.10518174559218</v>
      </c>
      <c r="AX233" s="13">
        <f t="shared" si="196"/>
        <v>112.87715790721964</v>
      </c>
      <c r="AY233" s="13">
        <f t="shared" si="173"/>
        <v>20379.984173517129</v>
      </c>
      <c r="AZ233">
        <f t="shared" si="197"/>
        <v>201.10219761941499</v>
      </c>
      <c r="BA233" s="13">
        <f t="shared" si="174"/>
        <v>532.10518174559218</v>
      </c>
      <c r="BB233" s="37">
        <f t="shared" si="175"/>
        <v>124.21689020500847</v>
      </c>
      <c r="BC233" s="13">
        <f t="shared" si="176"/>
        <v>8414.1288406412787</v>
      </c>
      <c r="BD233">
        <f t="shared" si="198"/>
        <v>160.64169038094474</v>
      </c>
      <c r="BE233" s="13">
        <f t="shared" si="177"/>
        <v>533.91624408933046</v>
      </c>
      <c r="BF233" s="13">
        <f t="shared" si="199"/>
        <v>127.76756316826715</v>
      </c>
      <c r="BG233" s="13">
        <f t="shared" si="178"/>
        <v>20379.984173517129</v>
      </c>
      <c r="BH233">
        <f t="shared" si="200"/>
        <v>215.99260288046253</v>
      </c>
      <c r="BI233" s="13">
        <f t="shared" si="179"/>
        <v>533.91624408933046</v>
      </c>
      <c r="BJ233" s="37">
        <f t="shared" si="180"/>
        <v>7.0828933962664289</v>
      </c>
      <c r="BK233" s="13">
        <f t="shared" si="181"/>
        <v>8414.1288406412787</v>
      </c>
      <c r="BL233">
        <f t="shared" si="201"/>
        <v>43.507693572202697</v>
      </c>
      <c r="BM233" s="13">
        <f t="shared" si="182"/>
        <v>10.271511508174452</v>
      </c>
      <c r="BN233" s="13">
        <f t="shared" si="202"/>
        <v>10.633566359525108</v>
      </c>
      <c r="BO233" s="13">
        <f t="shared" si="183"/>
        <v>20379.984173517129</v>
      </c>
      <c r="BP233">
        <f t="shared" si="203"/>
        <v>98.858606071720473</v>
      </c>
      <c r="BQ233" s="13">
        <f t="shared" si="184"/>
        <v>10.271511508174452</v>
      </c>
      <c r="BR233" s="37">
        <f t="shared" si="185"/>
        <v>159.78161370143422</v>
      </c>
      <c r="BS233" s="13">
        <f t="shared" si="186"/>
        <v>8414.1288406412787</v>
      </c>
      <c r="BT233">
        <f t="shared" si="204"/>
        <v>196.20641387737049</v>
      </c>
      <c r="BU233" s="13">
        <f t="shared" si="187"/>
        <v>836.26927694937092</v>
      </c>
      <c r="BV233" s="13">
        <f t="shared" si="205"/>
        <v>163.3322866646929</v>
      </c>
      <c r="BW233" s="13">
        <f t="shared" si="188"/>
        <v>20379.984173517129</v>
      </c>
      <c r="BX233">
        <f t="shared" si="206"/>
        <v>251.55732637688828</v>
      </c>
      <c r="BY233" s="13">
        <f t="shared" si="189"/>
        <v>836.26927694937092</v>
      </c>
    </row>
    <row r="234" spans="29:77" x14ac:dyDescent="0.2">
      <c r="AC234">
        <v>232</v>
      </c>
      <c r="AD234" s="37">
        <f t="shared" si="160"/>
        <v>517.28773978707602</v>
      </c>
      <c r="AE234" s="13">
        <f t="shared" si="161"/>
        <v>14023.548067735466</v>
      </c>
      <c r="AF234">
        <f t="shared" si="207"/>
        <v>577.73406766524613</v>
      </c>
      <c r="AG234" s="13">
        <f t="shared" si="162"/>
        <v>1616.3024281585481</v>
      </c>
      <c r="AH234" s="13">
        <f t="shared" si="190"/>
        <v>519.87262970432835</v>
      </c>
      <c r="AI234" s="13">
        <f t="shared" si="163"/>
        <v>20379.984173517129</v>
      </c>
      <c r="AJ234">
        <f t="shared" si="191"/>
        <v>607.71738907293661</v>
      </c>
      <c r="AK234" s="13">
        <f t="shared" si="164"/>
        <v>1616.3024281585481</v>
      </c>
      <c r="AL234" s="37">
        <f t="shared" si="165"/>
        <v>1162.5450724080165</v>
      </c>
      <c r="AM234" s="13">
        <f t="shared" si="166"/>
        <v>16828.257681282557</v>
      </c>
      <c r="AN234">
        <f t="shared" si="192"/>
        <v>1235.0806658618205</v>
      </c>
      <c r="AO234" s="13">
        <f t="shared" si="167"/>
        <v>3457.7835760522935</v>
      </c>
      <c r="AP234" s="13">
        <f t="shared" si="193"/>
        <v>1164.6470708022655</v>
      </c>
      <c r="AQ234" s="13">
        <f t="shared" si="168"/>
        <v>20379.984173517129</v>
      </c>
      <c r="AR234" s="13">
        <f t="shared" si="194"/>
        <v>1252.4918301708738</v>
      </c>
      <c r="AS234" s="38">
        <f t="shared" si="169"/>
        <v>3457.7835760522935</v>
      </c>
      <c r="AT234" s="37">
        <f t="shared" si="170"/>
        <v>108.84359342095777</v>
      </c>
      <c r="AU234" s="13">
        <f t="shared" si="171"/>
        <v>5609.4192270941858</v>
      </c>
      <c r="AV234">
        <f t="shared" si="195"/>
        <v>133.02212457222581</v>
      </c>
      <c r="AW234" s="13">
        <f t="shared" si="172"/>
        <v>532.10518174559218</v>
      </c>
      <c r="AX234" s="13">
        <f t="shared" si="196"/>
        <v>112.87715790721964</v>
      </c>
      <c r="AY234" s="13">
        <f t="shared" si="173"/>
        <v>20379.984173517129</v>
      </c>
      <c r="AZ234">
        <f t="shared" si="197"/>
        <v>200.72191727582793</v>
      </c>
      <c r="BA234" s="13">
        <f t="shared" si="174"/>
        <v>532.10518174559218</v>
      </c>
      <c r="BB234" s="37">
        <f t="shared" si="175"/>
        <v>124.21689020500847</v>
      </c>
      <c r="BC234" s="13">
        <f t="shared" si="176"/>
        <v>8414.1288406412787</v>
      </c>
      <c r="BD234">
        <f t="shared" si="198"/>
        <v>160.48468693191052</v>
      </c>
      <c r="BE234" s="13">
        <f t="shared" si="177"/>
        <v>533.91624408933046</v>
      </c>
      <c r="BF234" s="13">
        <f t="shared" si="199"/>
        <v>127.76756316826715</v>
      </c>
      <c r="BG234" s="13">
        <f t="shared" si="178"/>
        <v>20379.984173517129</v>
      </c>
      <c r="BH234">
        <f t="shared" si="200"/>
        <v>215.61232253687547</v>
      </c>
      <c r="BI234" s="13">
        <f t="shared" si="179"/>
        <v>533.91624408933046</v>
      </c>
      <c r="BJ234" s="37">
        <f t="shared" si="180"/>
        <v>7.0828933962664289</v>
      </c>
      <c r="BK234" s="13">
        <f t="shared" si="181"/>
        <v>8414.1288406412787</v>
      </c>
      <c r="BL234">
        <f t="shared" si="201"/>
        <v>43.350690123168491</v>
      </c>
      <c r="BM234" s="13">
        <f t="shared" si="182"/>
        <v>10.271511508174452</v>
      </c>
      <c r="BN234" s="13">
        <f t="shared" si="202"/>
        <v>10.633566359525108</v>
      </c>
      <c r="BO234" s="13">
        <f t="shared" si="183"/>
        <v>20379.984173517129</v>
      </c>
      <c r="BP234">
        <f t="shared" si="203"/>
        <v>98.478325728133413</v>
      </c>
      <c r="BQ234" s="13">
        <f t="shared" si="184"/>
        <v>10.271511508174452</v>
      </c>
      <c r="BR234" s="37">
        <f t="shared" si="185"/>
        <v>159.78161370143422</v>
      </c>
      <c r="BS234" s="13">
        <f t="shared" si="186"/>
        <v>8414.1288406412787</v>
      </c>
      <c r="BT234">
        <f t="shared" si="204"/>
        <v>196.04941042833627</v>
      </c>
      <c r="BU234" s="13">
        <f t="shared" si="187"/>
        <v>836.26927694937092</v>
      </c>
      <c r="BV234" s="13">
        <f t="shared" si="205"/>
        <v>163.3322866646929</v>
      </c>
      <c r="BW234" s="13">
        <f t="shared" si="188"/>
        <v>20379.984173517129</v>
      </c>
      <c r="BX234">
        <f t="shared" si="206"/>
        <v>251.17704603330122</v>
      </c>
      <c r="BY234" s="13">
        <f t="shared" si="189"/>
        <v>836.26927694937092</v>
      </c>
    </row>
    <row r="235" spans="29:77" x14ac:dyDescent="0.2">
      <c r="AC235">
        <v>233</v>
      </c>
      <c r="AD235" s="37">
        <f t="shared" si="160"/>
        <v>517.28773978707602</v>
      </c>
      <c r="AE235" s="13">
        <f t="shared" si="161"/>
        <v>14023.548067735466</v>
      </c>
      <c r="AF235">
        <f t="shared" si="207"/>
        <v>577.47464136533983</v>
      </c>
      <c r="AG235" s="13">
        <f t="shared" si="162"/>
        <v>1616.3024281585481</v>
      </c>
      <c r="AH235" s="13">
        <f t="shared" si="190"/>
        <v>519.87262970432835</v>
      </c>
      <c r="AI235" s="13">
        <f t="shared" si="163"/>
        <v>20379.984173517129</v>
      </c>
      <c r="AJ235">
        <f t="shared" si="191"/>
        <v>607.34037293830738</v>
      </c>
      <c r="AK235" s="13">
        <f t="shared" si="164"/>
        <v>1616.3024281585481</v>
      </c>
      <c r="AL235" s="37">
        <f t="shared" si="165"/>
        <v>1162.5450724080165</v>
      </c>
      <c r="AM235" s="13">
        <f t="shared" si="166"/>
        <v>16828.257681282557</v>
      </c>
      <c r="AN235">
        <f t="shared" si="192"/>
        <v>1234.7693543019332</v>
      </c>
      <c r="AO235" s="13">
        <f t="shared" si="167"/>
        <v>3457.7835760522935</v>
      </c>
      <c r="AP235" s="13">
        <f t="shared" si="193"/>
        <v>1164.6470708022655</v>
      </c>
      <c r="AQ235" s="13">
        <f t="shared" si="168"/>
        <v>20379.984173517129</v>
      </c>
      <c r="AR235" s="13">
        <f t="shared" si="194"/>
        <v>1252.1148140362445</v>
      </c>
      <c r="AS235" s="38">
        <f t="shared" si="169"/>
        <v>3457.7835760522935</v>
      </c>
      <c r="AT235" s="37">
        <f t="shared" si="170"/>
        <v>108.84359342095777</v>
      </c>
      <c r="AU235" s="13">
        <f t="shared" si="171"/>
        <v>5609.4192270941858</v>
      </c>
      <c r="AV235">
        <f t="shared" si="195"/>
        <v>132.91835405226328</v>
      </c>
      <c r="AW235" s="13">
        <f t="shared" si="172"/>
        <v>532.10518174559218</v>
      </c>
      <c r="AX235" s="13">
        <f t="shared" si="196"/>
        <v>112.87715790721964</v>
      </c>
      <c r="AY235" s="13">
        <f t="shared" si="173"/>
        <v>20379.984173517129</v>
      </c>
      <c r="AZ235">
        <f t="shared" si="197"/>
        <v>200.34490114119873</v>
      </c>
      <c r="BA235" s="13">
        <f t="shared" si="174"/>
        <v>532.10518174559218</v>
      </c>
      <c r="BB235" s="37">
        <f t="shared" si="175"/>
        <v>124.21689020500847</v>
      </c>
      <c r="BC235" s="13">
        <f t="shared" si="176"/>
        <v>8414.1288406412787</v>
      </c>
      <c r="BD235">
        <f t="shared" si="198"/>
        <v>160.32903115196675</v>
      </c>
      <c r="BE235" s="13">
        <f t="shared" si="177"/>
        <v>533.91624408933046</v>
      </c>
      <c r="BF235" s="13">
        <f t="shared" si="199"/>
        <v>127.76756316826715</v>
      </c>
      <c r="BG235" s="13">
        <f t="shared" si="178"/>
        <v>20379.984173517129</v>
      </c>
      <c r="BH235">
        <f t="shared" si="200"/>
        <v>215.23530640224624</v>
      </c>
      <c r="BI235" s="13">
        <f t="shared" si="179"/>
        <v>533.91624408933046</v>
      </c>
      <c r="BJ235" s="37">
        <f t="shared" si="180"/>
        <v>7.0828933962664289</v>
      </c>
      <c r="BK235" s="13">
        <f t="shared" si="181"/>
        <v>8414.1288406412787</v>
      </c>
      <c r="BL235">
        <f t="shared" si="201"/>
        <v>43.195034343224705</v>
      </c>
      <c r="BM235" s="13">
        <f t="shared" si="182"/>
        <v>10.271511508174452</v>
      </c>
      <c r="BN235" s="13">
        <f t="shared" si="202"/>
        <v>10.633566359525108</v>
      </c>
      <c r="BO235" s="13">
        <f t="shared" si="183"/>
        <v>20379.984173517129</v>
      </c>
      <c r="BP235">
        <f t="shared" si="203"/>
        <v>98.101309593504197</v>
      </c>
      <c r="BQ235" s="13">
        <f t="shared" si="184"/>
        <v>10.271511508174452</v>
      </c>
      <c r="BR235" s="37">
        <f t="shared" si="185"/>
        <v>159.78161370143422</v>
      </c>
      <c r="BS235" s="13">
        <f t="shared" si="186"/>
        <v>8414.1288406412787</v>
      </c>
      <c r="BT235">
        <f t="shared" si="204"/>
        <v>195.8937546483925</v>
      </c>
      <c r="BU235" s="13">
        <f t="shared" si="187"/>
        <v>836.26927694937092</v>
      </c>
      <c r="BV235" s="13">
        <f t="shared" si="205"/>
        <v>163.3322866646929</v>
      </c>
      <c r="BW235" s="13">
        <f t="shared" si="188"/>
        <v>20379.984173517129</v>
      </c>
      <c r="BX235">
        <f t="shared" si="206"/>
        <v>250.80002989867199</v>
      </c>
      <c r="BY235" s="13">
        <f t="shared" si="189"/>
        <v>836.26927694937092</v>
      </c>
    </row>
    <row r="236" spans="29:77" x14ac:dyDescent="0.2">
      <c r="AC236">
        <v>234</v>
      </c>
      <c r="AD236" s="37">
        <f t="shared" si="160"/>
        <v>517.28773978707602</v>
      </c>
      <c r="AE236" s="13">
        <f t="shared" si="161"/>
        <v>14023.548067735466</v>
      </c>
      <c r="AF236">
        <f t="shared" si="207"/>
        <v>577.21743238423619</v>
      </c>
      <c r="AG236" s="13">
        <f t="shared" si="162"/>
        <v>1616.3024281585481</v>
      </c>
      <c r="AH236" s="13">
        <f t="shared" si="190"/>
        <v>519.87262970432835</v>
      </c>
      <c r="AI236" s="13">
        <f t="shared" si="163"/>
        <v>20379.984173517129</v>
      </c>
      <c r="AJ236">
        <f t="shared" si="191"/>
        <v>606.96657916380332</v>
      </c>
      <c r="AK236" s="13">
        <f t="shared" si="164"/>
        <v>1616.3024281585481</v>
      </c>
      <c r="AL236" s="37">
        <f t="shared" si="165"/>
        <v>1162.5450724080165</v>
      </c>
      <c r="AM236" s="13">
        <f t="shared" si="166"/>
        <v>16828.257681282557</v>
      </c>
      <c r="AN236">
        <f t="shared" si="192"/>
        <v>1234.4607035246086</v>
      </c>
      <c r="AO236" s="13">
        <f t="shared" si="167"/>
        <v>3457.7835760522935</v>
      </c>
      <c r="AP236" s="13">
        <f t="shared" si="193"/>
        <v>1164.6470708022655</v>
      </c>
      <c r="AQ236" s="13">
        <f t="shared" si="168"/>
        <v>20379.984173517129</v>
      </c>
      <c r="AR236" s="13">
        <f t="shared" si="194"/>
        <v>1251.7410202617405</v>
      </c>
      <c r="AS236" s="38">
        <f t="shared" si="169"/>
        <v>3457.7835760522935</v>
      </c>
      <c r="AT236" s="37">
        <f t="shared" si="170"/>
        <v>108.84359342095777</v>
      </c>
      <c r="AU236" s="13">
        <f t="shared" si="171"/>
        <v>5609.4192270941858</v>
      </c>
      <c r="AV236">
        <f t="shared" si="195"/>
        <v>132.81547045982182</v>
      </c>
      <c r="AW236" s="13">
        <f t="shared" si="172"/>
        <v>532.10518174559218</v>
      </c>
      <c r="AX236" s="13">
        <f t="shared" si="196"/>
        <v>112.87715790721964</v>
      </c>
      <c r="AY236" s="13">
        <f t="shared" si="173"/>
        <v>20379.984173517129</v>
      </c>
      <c r="AZ236">
        <f t="shared" si="197"/>
        <v>199.97110736669455</v>
      </c>
      <c r="BA236" s="13">
        <f t="shared" si="174"/>
        <v>532.10518174559218</v>
      </c>
      <c r="BB236" s="37">
        <f t="shared" si="175"/>
        <v>124.21689020500847</v>
      </c>
      <c r="BC236" s="13">
        <f t="shared" si="176"/>
        <v>8414.1288406412787</v>
      </c>
      <c r="BD236">
        <f t="shared" si="198"/>
        <v>160.17470576330453</v>
      </c>
      <c r="BE236" s="13">
        <f t="shared" si="177"/>
        <v>533.91624408933046</v>
      </c>
      <c r="BF236" s="13">
        <f t="shared" si="199"/>
        <v>127.76756316826715</v>
      </c>
      <c r="BG236" s="13">
        <f t="shared" si="178"/>
        <v>20379.984173517129</v>
      </c>
      <c r="BH236">
        <f t="shared" si="200"/>
        <v>214.86151262774206</v>
      </c>
      <c r="BI236" s="13">
        <f t="shared" si="179"/>
        <v>533.91624408933046</v>
      </c>
      <c r="BJ236" s="37">
        <f t="shared" si="180"/>
        <v>7.0828933962664289</v>
      </c>
      <c r="BK236" s="13">
        <f t="shared" si="181"/>
        <v>8414.1288406412787</v>
      </c>
      <c r="BL236">
        <f t="shared" si="201"/>
        <v>43.04070895456249</v>
      </c>
      <c r="BM236" s="13">
        <f t="shared" si="182"/>
        <v>10.271511508174452</v>
      </c>
      <c r="BN236" s="13">
        <f t="shared" si="202"/>
        <v>10.633566359525108</v>
      </c>
      <c r="BO236" s="13">
        <f t="shared" si="183"/>
        <v>20379.984173517129</v>
      </c>
      <c r="BP236">
        <f t="shared" si="203"/>
        <v>97.727515819000018</v>
      </c>
      <c r="BQ236" s="13">
        <f t="shared" si="184"/>
        <v>10.271511508174452</v>
      </c>
      <c r="BR236" s="37">
        <f t="shared" si="185"/>
        <v>159.78161370143422</v>
      </c>
      <c r="BS236" s="13">
        <f t="shared" si="186"/>
        <v>8414.1288406412787</v>
      </c>
      <c r="BT236">
        <f t="shared" si="204"/>
        <v>195.73942925973029</v>
      </c>
      <c r="BU236" s="13">
        <f t="shared" si="187"/>
        <v>836.26927694937092</v>
      </c>
      <c r="BV236" s="13">
        <f t="shared" si="205"/>
        <v>163.3322866646929</v>
      </c>
      <c r="BW236" s="13">
        <f t="shared" si="188"/>
        <v>20379.984173517129</v>
      </c>
      <c r="BX236">
        <f t="shared" si="206"/>
        <v>250.42623612416781</v>
      </c>
      <c r="BY236" s="13">
        <f t="shared" si="189"/>
        <v>836.26927694937092</v>
      </c>
    </row>
    <row r="237" spans="29:77" x14ac:dyDescent="0.2">
      <c r="AC237">
        <v>235</v>
      </c>
      <c r="AD237" s="37">
        <f t="shared" si="160"/>
        <v>517.28773978707602</v>
      </c>
      <c r="AE237" s="13">
        <f t="shared" si="161"/>
        <v>14023.548067735466</v>
      </c>
      <c r="AF237">
        <f t="shared" si="207"/>
        <v>576.96241241573762</v>
      </c>
      <c r="AG237" s="13">
        <f t="shared" si="162"/>
        <v>1616.3024281585481</v>
      </c>
      <c r="AH237" s="13">
        <f t="shared" si="190"/>
        <v>519.87262970432835</v>
      </c>
      <c r="AI237" s="13">
        <f t="shared" si="163"/>
        <v>20379.984173517129</v>
      </c>
      <c r="AJ237">
        <f t="shared" si="191"/>
        <v>606.59596661291187</v>
      </c>
      <c r="AK237" s="13">
        <f t="shared" si="164"/>
        <v>1616.3024281585481</v>
      </c>
      <c r="AL237" s="37">
        <f t="shared" si="165"/>
        <v>1162.5450724080165</v>
      </c>
      <c r="AM237" s="13">
        <f t="shared" si="166"/>
        <v>16828.257681282557</v>
      </c>
      <c r="AN237">
        <f t="shared" si="192"/>
        <v>1234.1546795624104</v>
      </c>
      <c r="AO237" s="13">
        <f t="shared" si="167"/>
        <v>3457.7835760522935</v>
      </c>
      <c r="AP237" s="13">
        <f t="shared" si="193"/>
        <v>1164.6470708022655</v>
      </c>
      <c r="AQ237" s="13">
        <f t="shared" si="168"/>
        <v>20379.984173517129</v>
      </c>
      <c r="AR237" s="13">
        <f t="shared" si="194"/>
        <v>1251.3704077108491</v>
      </c>
      <c r="AS237" s="38">
        <f t="shared" si="169"/>
        <v>3457.7835760522935</v>
      </c>
      <c r="AT237" s="37">
        <f t="shared" si="170"/>
        <v>108.84359342095777</v>
      </c>
      <c r="AU237" s="13">
        <f t="shared" si="171"/>
        <v>5609.4192270941858</v>
      </c>
      <c r="AV237">
        <f t="shared" si="195"/>
        <v>132.71346247242241</v>
      </c>
      <c r="AW237" s="13">
        <f t="shared" si="172"/>
        <v>532.10518174559218</v>
      </c>
      <c r="AX237" s="13">
        <f t="shared" si="196"/>
        <v>112.87715790721964</v>
      </c>
      <c r="AY237" s="13">
        <f t="shared" si="173"/>
        <v>20379.984173517129</v>
      </c>
      <c r="AZ237">
        <f t="shared" si="197"/>
        <v>199.60049481580316</v>
      </c>
      <c r="BA237" s="13">
        <f t="shared" si="174"/>
        <v>532.10518174559218</v>
      </c>
      <c r="BB237" s="37">
        <f t="shared" si="175"/>
        <v>124.21689020500847</v>
      </c>
      <c r="BC237" s="13">
        <f t="shared" si="176"/>
        <v>8414.1288406412787</v>
      </c>
      <c r="BD237">
        <f t="shared" si="198"/>
        <v>160.0216937822054</v>
      </c>
      <c r="BE237" s="13">
        <f t="shared" si="177"/>
        <v>533.91624408933046</v>
      </c>
      <c r="BF237" s="13">
        <f t="shared" si="199"/>
        <v>127.76756316826715</v>
      </c>
      <c r="BG237" s="13">
        <f t="shared" si="178"/>
        <v>20379.984173517129</v>
      </c>
      <c r="BH237">
        <f t="shared" si="200"/>
        <v>214.49090007685066</v>
      </c>
      <c r="BI237" s="13">
        <f t="shared" si="179"/>
        <v>533.91624408933046</v>
      </c>
      <c r="BJ237" s="37">
        <f t="shared" si="180"/>
        <v>7.0828933962664289</v>
      </c>
      <c r="BK237" s="13">
        <f t="shared" si="181"/>
        <v>8414.1288406412787</v>
      </c>
      <c r="BL237">
        <f t="shared" si="201"/>
        <v>42.887696973463356</v>
      </c>
      <c r="BM237" s="13">
        <f t="shared" si="182"/>
        <v>10.271511508174452</v>
      </c>
      <c r="BN237" s="13">
        <f t="shared" si="202"/>
        <v>10.633566359525108</v>
      </c>
      <c r="BO237" s="13">
        <f t="shared" si="183"/>
        <v>20379.984173517129</v>
      </c>
      <c r="BP237">
        <f t="shared" si="203"/>
        <v>97.356903268108624</v>
      </c>
      <c r="BQ237" s="13">
        <f t="shared" si="184"/>
        <v>10.271511508174452</v>
      </c>
      <c r="BR237" s="37">
        <f t="shared" si="185"/>
        <v>159.78161370143422</v>
      </c>
      <c r="BS237" s="13">
        <f t="shared" si="186"/>
        <v>8414.1288406412787</v>
      </c>
      <c r="BT237">
        <f t="shared" si="204"/>
        <v>195.58641727863116</v>
      </c>
      <c r="BU237" s="13">
        <f t="shared" si="187"/>
        <v>836.26927694937092</v>
      </c>
      <c r="BV237" s="13">
        <f t="shared" si="205"/>
        <v>163.3322866646929</v>
      </c>
      <c r="BW237" s="13">
        <f t="shared" si="188"/>
        <v>20379.984173517129</v>
      </c>
      <c r="BX237">
        <f t="shared" si="206"/>
        <v>250.05562357327642</v>
      </c>
      <c r="BY237" s="13">
        <f t="shared" si="189"/>
        <v>836.26927694937092</v>
      </c>
    </row>
    <row r="238" spans="29:77" x14ac:dyDescent="0.2">
      <c r="AC238">
        <v>236</v>
      </c>
      <c r="AD238" s="37">
        <f t="shared" si="160"/>
        <v>517.28773978707602</v>
      </c>
      <c r="AE238" s="13">
        <f t="shared" si="161"/>
        <v>14023.548067735466</v>
      </c>
      <c r="AF238">
        <f t="shared" si="207"/>
        <v>576.70955363341272</v>
      </c>
      <c r="AG238" s="13">
        <f t="shared" si="162"/>
        <v>1616.3024281585481</v>
      </c>
      <c r="AH238" s="13">
        <f t="shared" si="190"/>
        <v>519.87262970432835</v>
      </c>
      <c r="AI238" s="13">
        <f t="shared" si="163"/>
        <v>20379.984173517129</v>
      </c>
      <c r="AJ238">
        <f t="shared" si="191"/>
        <v>606.22849484635003</v>
      </c>
      <c r="AK238" s="13">
        <f t="shared" si="164"/>
        <v>1616.3024281585481</v>
      </c>
      <c r="AL238" s="37">
        <f t="shared" si="165"/>
        <v>1162.5450724080165</v>
      </c>
      <c r="AM238" s="13">
        <f t="shared" si="166"/>
        <v>16828.257681282557</v>
      </c>
      <c r="AN238">
        <f t="shared" si="192"/>
        <v>1233.8512490236205</v>
      </c>
      <c r="AO238" s="13">
        <f t="shared" si="167"/>
        <v>3457.7835760522935</v>
      </c>
      <c r="AP238" s="13">
        <f t="shared" si="193"/>
        <v>1164.6470708022655</v>
      </c>
      <c r="AQ238" s="13">
        <f t="shared" si="168"/>
        <v>20379.984173517129</v>
      </c>
      <c r="AR238" s="13">
        <f t="shared" si="194"/>
        <v>1251.0029359442872</v>
      </c>
      <c r="AS238" s="38">
        <f t="shared" si="169"/>
        <v>3457.7835760522935</v>
      </c>
      <c r="AT238" s="37">
        <f t="shared" si="170"/>
        <v>108.84359342095777</v>
      </c>
      <c r="AU238" s="13">
        <f t="shared" si="171"/>
        <v>5609.4192270941858</v>
      </c>
      <c r="AV238">
        <f t="shared" si="195"/>
        <v>132.61231895949246</v>
      </c>
      <c r="AW238" s="13">
        <f t="shared" si="172"/>
        <v>532.10518174559218</v>
      </c>
      <c r="AX238" s="13">
        <f t="shared" si="196"/>
        <v>112.87715790721964</v>
      </c>
      <c r="AY238" s="13">
        <f t="shared" si="173"/>
        <v>20379.984173517129</v>
      </c>
      <c r="AZ238">
        <f t="shared" si="197"/>
        <v>199.23302304924135</v>
      </c>
      <c r="BA238" s="13">
        <f t="shared" si="174"/>
        <v>532.10518174559218</v>
      </c>
      <c r="BB238" s="37">
        <f t="shared" si="175"/>
        <v>124.21689020500847</v>
      </c>
      <c r="BC238" s="13">
        <f t="shared" si="176"/>
        <v>8414.1288406412787</v>
      </c>
      <c r="BD238">
        <f t="shared" si="198"/>
        <v>159.86997851281049</v>
      </c>
      <c r="BE238" s="13">
        <f t="shared" si="177"/>
        <v>533.91624408933046</v>
      </c>
      <c r="BF238" s="13">
        <f t="shared" si="199"/>
        <v>127.76756316826715</v>
      </c>
      <c r="BG238" s="13">
        <f t="shared" si="178"/>
        <v>20379.984173517129</v>
      </c>
      <c r="BH238">
        <f t="shared" si="200"/>
        <v>214.12342831028889</v>
      </c>
      <c r="BI238" s="13">
        <f t="shared" si="179"/>
        <v>533.91624408933046</v>
      </c>
      <c r="BJ238" s="37">
        <f t="shared" si="180"/>
        <v>7.0828933962664289</v>
      </c>
      <c r="BK238" s="13">
        <f t="shared" si="181"/>
        <v>8414.1288406412787</v>
      </c>
      <c r="BL238">
        <f t="shared" si="201"/>
        <v>42.735981704068458</v>
      </c>
      <c r="BM238" s="13">
        <f t="shared" si="182"/>
        <v>10.271511508174452</v>
      </c>
      <c r="BN238" s="13">
        <f t="shared" si="202"/>
        <v>10.633566359525108</v>
      </c>
      <c r="BO238" s="13">
        <f t="shared" si="183"/>
        <v>20379.984173517129</v>
      </c>
      <c r="BP238">
        <f t="shared" si="203"/>
        <v>96.989431501546832</v>
      </c>
      <c r="BQ238" s="13">
        <f t="shared" si="184"/>
        <v>10.271511508174452</v>
      </c>
      <c r="BR238" s="37">
        <f t="shared" si="185"/>
        <v>159.78161370143422</v>
      </c>
      <c r="BS238" s="13">
        <f t="shared" si="186"/>
        <v>8414.1288406412787</v>
      </c>
      <c r="BT238">
        <f t="shared" si="204"/>
        <v>195.43470200923625</v>
      </c>
      <c r="BU238" s="13">
        <f t="shared" si="187"/>
        <v>836.26927694937092</v>
      </c>
      <c r="BV238" s="13">
        <f t="shared" si="205"/>
        <v>163.3322866646929</v>
      </c>
      <c r="BW238" s="13">
        <f t="shared" si="188"/>
        <v>20379.984173517129</v>
      </c>
      <c r="BX238">
        <f t="shared" si="206"/>
        <v>249.68815180671464</v>
      </c>
      <c r="BY238" s="13">
        <f t="shared" si="189"/>
        <v>836.26927694937092</v>
      </c>
    </row>
    <row r="239" spans="29:77" x14ac:dyDescent="0.2">
      <c r="AC239">
        <v>237</v>
      </c>
      <c r="AD239" s="37">
        <f t="shared" si="160"/>
        <v>517.28773978707602</v>
      </c>
      <c r="AE239" s="13">
        <f t="shared" si="161"/>
        <v>14023.548067735466</v>
      </c>
      <c r="AF239">
        <f t="shared" si="207"/>
        <v>576.45882868047465</v>
      </c>
      <c r="AG239" s="13">
        <f t="shared" si="162"/>
        <v>1616.3024281585481</v>
      </c>
      <c r="AH239" s="13">
        <f t="shared" si="190"/>
        <v>519.87262970432835</v>
      </c>
      <c r="AI239" s="13">
        <f t="shared" si="163"/>
        <v>20379.984173517129</v>
      </c>
      <c r="AJ239">
        <f t="shared" si="191"/>
        <v>605.8641241073542</v>
      </c>
      <c r="AK239" s="13">
        <f t="shared" si="164"/>
        <v>1616.3024281585481</v>
      </c>
      <c r="AL239" s="37">
        <f t="shared" si="165"/>
        <v>1162.5450724080165</v>
      </c>
      <c r="AM239" s="13">
        <f t="shared" si="166"/>
        <v>16828.257681282557</v>
      </c>
      <c r="AN239">
        <f t="shared" si="192"/>
        <v>1233.5503790800949</v>
      </c>
      <c r="AO239" s="13">
        <f t="shared" si="167"/>
        <v>3457.7835760522935</v>
      </c>
      <c r="AP239" s="13">
        <f t="shared" si="193"/>
        <v>1164.6470708022655</v>
      </c>
      <c r="AQ239" s="13">
        <f t="shared" si="168"/>
        <v>20379.984173517129</v>
      </c>
      <c r="AR239" s="13">
        <f t="shared" si="194"/>
        <v>1250.6385652052913</v>
      </c>
      <c r="AS239" s="38">
        <f t="shared" si="169"/>
        <v>3457.7835760522935</v>
      </c>
      <c r="AT239" s="37">
        <f t="shared" si="170"/>
        <v>108.84359342095777</v>
      </c>
      <c r="AU239" s="13">
        <f t="shared" si="171"/>
        <v>5609.4192270941858</v>
      </c>
      <c r="AV239">
        <f t="shared" si="195"/>
        <v>132.5120289783172</v>
      </c>
      <c r="AW239" s="13">
        <f t="shared" si="172"/>
        <v>532.10518174559218</v>
      </c>
      <c r="AX239" s="13">
        <f t="shared" si="196"/>
        <v>112.87715790721964</v>
      </c>
      <c r="AY239" s="13">
        <f t="shared" si="173"/>
        <v>20379.984173517129</v>
      </c>
      <c r="AZ239">
        <f t="shared" si="197"/>
        <v>198.86865231024549</v>
      </c>
      <c r="BA239" s="13">
        <f t="shared" si="174"/>
        <v>532.10518174559218</v>
      </c>
      <c r="BB239" s="37">
        <f t="shared" si="175"/>
        <v>124.21689020500847</v>
      </c>
      <c r="BC239" s="13">
        <f t="shared" si="176"/>
        <v>8414.1288406412787</v>
      </c>
      <c r="BD239">
        <f t="shared" si="198"/>
        <v>159.71954354104761</v>
      </c>
      <c r="BE239" s="13">
        <f t="shared" si="177"/>
        <v>533.91624408933046</v>
      </c>
      <c r="BF239" s="13">
        <f t="shared" si="199"/>
        <v>127.76756316826715</v>
      </c>
      <c r="BG239" s="13">
        <f t="shared" si="178"/>
        <v>20379.984173517129</v>
      </c>
      <c r="BH239">
        <f t="shared" si="200"/>
        <v>213.759057571293</v>
      </c>
      <c r="BI239" s="13">
        <f t="shared" si="179"/>
        <v>533.91624408933046</v>
      </c>
      <c r="BJ239" s="37">
        <f t="shared" si="180"/>
        <v>7.0828933962664289</v>
      </c>
      <c r="BK239" s="13">
        <f t="shared" si="181"/>
        <v>8414.1288406412787</v>
      </c>
      <c r="BL239">
        <f t="shared" si="201"/>
        <v>42.585546732305581</v>
      </c>
      <c r="BM239" s="13">
        <f t="shared" si="182"/>
        <v>10.271511508174452</v>
      </c>
      <c r="BN239" s="13">
        <f t="shared" si="202"/>
        <v>10.633566359525108</v>
      </c>
      <c r="BO239" s="13">
        <f t="shared" si="183"/>
        <v>20379.984173517129</v>
      </c>
      <c r="BP239">
        <f t="shared" si="203"/>
        <v>96.625060762550959</v>
      </c>
      <c r="BQ239" s="13">
        <f t="shared" si="184"/>
        <v>10.271511508174452</v>
      </c>
      <c r="BR239" s="37">
        <f t="shared" si="185"/>
        <v>159.78161370143422</v>
      </c>
      <c r="BS239" s="13">
        <f t="shared" si="186"/>
        <v>8414.1288406412787</v>
      </c>
      <c r="BT239">
        <f t="shared" si="204"/>
        <v>195.28426703747337</v>
      </c>
      <c r="BU239" s="13">
        <f t="shared" si="187"/>
        <v>836.26927694937092</v>
      </c>
      <c r="BV239" s="13">
        <f t="shared" si="205"/>
        <v>163.3322866646929</v>
      </c>
      <c r="BW239" s="13">
        <f t="shared" si="188"/>
        <v>20379.984173517129</v>
      </c>
      <c r="BX239">
        <f t="shared" si="206"/>
        <v>249.32378106771876</v>
      </c>
      <c r="BY239" s="13">
        <f t="shared" si="189"/>
        <v>836.26927694937092</v>
      </c>
    </row>
    <row r="240" spans="29:77" x14ac:dyDescent="0.2">
      <c r="AC240">
        <v>238</v>
      </c>
      <c r="AD240" s="37">
        <f t="shared" si="160"/>
        <v>517.28773978707602</v>
      </c>
      <c r="AE240" s="13">
        <f t="shared" si="161"/>
        <v>14023.548067735466</v>
      </c>
      <c r="AF240">
        <f t="shared" si="207"/>
        <v>576.21021065991408</v>
      </c>
      <c r="AG240" s="13">
        <f t="shared" si="162"/>
        <v>1616.3024281585481</v>
      </c>
      <c r="AH240" s="13">
        <f t="shared" si="190"/>
        <v>519.87262970432835</v>
      </c>
      <c r="AI240" s="13">
        <f t="shared" si="163"/>
        <v>20379.984173517129</v>
      </c>
      <c r="AJ240">
        <f t="shared" si="191"/>
        <v>605.50281530734151</v>
      </c>
      <c r="AK240" s="13">
        <f t="shared" si="164"/>
        <v>1616.3024281585481</v>
      </c>
      <c r="AL240" s="37">
        <f t="shared" si="165"/>
        <v>1162.5450724080165</v>
      </c>
      <c r="AM240" s="13">
        <f t="shared" si="166"/>
        <v>16828.257681282557</v>
      </c>
      <c r="AN240">
        <f t="shared" si="192"/>
        <v>1233.2520374554222</v>
      </c>
      <c r="AO240" s="13">
        <f t="shared" si="167"/>
        <v>3457.7835760522935</v>
      </c>
      <c r="AP240" s="13">
        <f t="shared" si="193"/>
        <v>1164.6470708022655</v>
      </c>
      <c r="AQ240" s="13">
        <f t="shared" si="168"/>
        <v>20379.984173517129</v>
      </c>
      <c r="AR240" s="13">
        <f t="shared" si="194"/>
        <v>1250.2772564052786</v>
      </c>
      <c r="AS240" s="38">
        <f t="shared" si="169"/>
        <v>3457.7835760522935</v>
      </c>
      <c r="AT240" s="37">
        <f t="shared" si="170"/>
        <v>108.84359342095777</v>
      </c>
      <c r="AU240" s="13">
        <f t="shared" si="171"/>
        <v>5609.4192270941858</v>
      </c>
      <c r="AV240">
        <f t="shared" si="195"/>
        <v>132.412581770093</v>
      </c>
      <c r="AW240" s="13">
        <f t="shared" si="172"/>
        <v>532.10518174559218</v>
      </c>
      <c r="AX240" s="13">
        <f t="shared" si="196"/>
        <v>112.87715790721964</v>
      </c>
      <c r="AY240" s="13">
        <f t="shared" si="173"/>
        <v>20379.984173517129</v>
      </c>
      <c r="AZ240">
        <f t="shared" si="197"/>
        <v>198.50734351023277</v>
      </c>
      <c r="BA240" s="13">
        <f t="shared" si="174"/>
        <v>532.10518174559218</v>
      </c>
      <c r="BB240" s="37">
        <f t="shared" si="175"/>
        <v>124.21689020500847</v>
      </c>
      <c r="BC240" s="13">
        <f t="shared" si="176"/>
        <v>8414.1288406412787</v>
      </c>
      <c r="BD240">
        <f t="shared" si="198"/>
        <v>159.57037272871133</v>
      </c>
      <c r="BE240" s="13">
        <f t="shared" si="177"/>
        <v>533.91624408933046</v>
      </c>
      <c r="BF240" s="13">
        <f t="shared" si="199"/>
        <v>127.76756316826715</v>
      </c>
      <c r="BG240" s="13">
        <f t="shared" si="178"/>
        <v>20379.984173517129</v>
      </c>
      <c r="BH240">
        <f t="shared" si="200"/>
        <v>213.39774877128031</v>
      </c>
      <c r="BI240" s="13">
        <f t="shared" si="179"/>
        <v>533.91624408933046</v>
      </c>
      <c r="BJ240" s="37">
        <f t="shared" si="180"/>
        <v>7.0828933962664289</v>
      </c>
      <c r="BK240" s="13">
        <f t="shared" si="181"/>
        <v>8414.1288406412787</v>
      </c>
      <c r="BL240">
        <f t="shared" si="201"/>
        <v>42.436375919969279</v>
      </c>
      <c r="BM240" s="13">
        <f t="shared" si="182"/>
        <v>10.271511508174452</v>
      </c>
      <c r="BN240" s="13">
        <f t="shared" si="202"/>
        <v>10.633566359525108</v>
      </c>
      <c r="BO240" s="13">
        <f t="shared" si="183"/>
        <v>20379.984173517129</v>
      </c>
      <c r="BP240">
        <f t="shared" si="203"/>
        <v>96.263751962538251</v>
      </c>
      <c r="BQ240" s="13">
        <f t="shared" si="184"/>
        <v>10.271511508174452</v>
      </c>
      <c r="BR240" s="37">
        <f t="shared" si="185"/>
        <v>159.78161370143422</v>
      </c>
      <c r="BS240" s="13">
        <f t="shared" si="186"/>
        <v>8414.1288406412787</v>
      </c>
      <c r="BT240">
        <f t="shared" si="204"/>
        <v>195.13509622513709</v>
      </c>
      <c r="BU240" s="13">
        <f t="shared" si="187"/>
        <v>836.26927694937092</v>
      </c>
      <c r="BV240" s="13">
        <f t="shared" si="205"/>
        <v>163.3322866646929</v>
      </c>
      <c r="BW240" s="13">
        <f t="shared" si="188"/>
        <v>20379.984173517129</v>
      </c>
      <c r="BX240">
        <f t="shared" si="206"/>
        <v>248.96247226770606</v>
      </c>
      <c r="BY240" s="13">
        <f t="shared" si="189"/>
        <v>836.26927694937092</v>
      </c>
    </row>
    <row r="241" spans="29:77" x14ac:dyDescent="0.2">
      <c r="AC241">
        <v>239</v>
      </c>
      <c r="AD241" s="37">
        <f t="shared" si="160"/>
        <v>517.28773978707602</v>
      </c>
      <c r="AE241" s="13">
        <f t="shared" si="161"/>
        <v>14023.548067735466</v>
      </c>
      <c r="AF241">
        <f t="shared" si="207"/>
        <v>575.96367312488132</v>
      </c>
      <c r="AG241" s="13">
        <f t="shared" si="162"/>
        <v>1616.3024281585481</v>
      </c>
      <c r="AH241" s="13">
        <f t="shared" si="190"/>
        <v>519.87262970432835</v>
      </c>
      <c r="AI241" s="13">
        <f t="shared" si="163"/>
        <v>20379.984173517129</v>
      </c>
      <c r="AJ241">
        <f t="shared" si="191"/>
        <v>605.14453001193135</v>
      </c>
      <c r="AK241" s="13">
        <f t="shared" si="164"/>
        <v>1616.3024281585481</v>
      </c>
      <c r="AL241" s="37">
        <f t="shared" si="165"/>
        <v>1162.5450724080165</v>
      </c>
      <c r="AM241" s="13">
        <f t="shared" si="166"/>
        <v>16828.257681282557</v>
      </c>
      <c r="AN241">
        <f t="shared" si="192"/>
        <v>1232.9561924133827</v>
      </c>
      <c r="AO241" s="13">
        <f t="shared" si="167"/>
        <v>3457.7835760522935</v>
      </c>
      <c r="AP241" s="13">
        <f t="shared" si="193"/>
        <v>1164.6470708022655</v>
      </c>
      <c r="AQ241" s="13">
        <f t="shared" si="168"/>
        <v>20379.984173517129</v>
      </c>
      <c r="AR241" s="13">
        <f t="shared" si="194"/>
        <v>1249.9189711098686</v>
      </c>
      <c r="AS241" s="38">
        <f t="shared" si="169"/>
        <v>3457.7835760522935</v>
      </c>
      <c r="AT241" s="37">
        <f t="shared" si="170"/>
        <v>108.84359342095777</v>
      </c>
      <c r="AU241" s="13">
        <f t="shared" si="171"/>
        <v>5609.4192270941858</v>
      </c>
      <c r="AV241">
        <f t="shared" si="195"/>
        <v>132.31396675607988</v>
      </c>
      <c r="AW241" s="13">
        <f t="shared" si="172"/>
        <v>532.10518174559218</v>
      </c>
      <c r="AX241" s="13">
        <f t="shared" si="196"/>
        <v>112.87715790721964</v>
      </c>
      <c r="AY241" s="13">
        <f t="shared" si="173"/>
        <v>20379.984173517129</v>
      </c>
      <c r="AZ241">
        <f t="shared" si="197"/>
        <v>198.14905821482267</v>
      </c>
      <c r="BA241" s="13">
        <f t="shared" si="174"/>
        <v>532.10518174559218</v>
      </c>
      <c r="BB241" s="37">
        <f t="shared" si="175"/>
        <v>124.21689020500847</v>
      </c>
      <c r="BC241" s="13">
        <f t="shared" si="176"/>
        <v>8414.1288406412787</v>
      </c>
      <c r="BD241">
        <f t="shared" si="198"/>
        <v>159.42245020769164</v>
      </c>
      <c r="BE241" s="13">
        <f t="shared" si="177"/>
        <v>533.91624408933046</v>
      </c>
      <c r="BF241" s="13">
        <f t="shared" si="199"/>
        <v>127.76756316826715</v>
      </c>
      <c r="BG241" s="13">
        <f t="shared" si="178"/>
        <v>20379.984173517129</v>
      </c>
      <c r="BH241">
        <f t="shared" si="200"/>
        <v>213.03946347587021</v>
      </c>
      <c r="BI241" s="13">
        <f t="shared" si="179"/>
        <v>533.91624408933046</v>
      </c>
      <c r="BJ241" s="37">
        <f t="shared" si="180"/>
        <v>7.0828933962664289</v>
      </c>
      <c r="BK241" s="13">
        <f t="shared" si="181"/>
        <v>8414.1288406412787</v>
      </c>
      <c r="BL241">
        <f t="shared" si="201"/>
        <v>42.288453398949599</v>
      </c>
      <c r="BM241" s="13">
        <f t="shared" si="182"/>
        <v>10.271511508174452</v>
      </c>
      <c r="BN241" s="13">
        <f t="shared" si="202"/>
        <v>10.633566359525108</v>
      </c>
      <c r="BO241" s="13">
        <f t="shared" si="183"/>
        <v>20379.984173517129</v>
      </c>
      <c r="BP241">
        <f t="shared" si="203"/>
        <v>95.905466667128152</v>
      </c>
      <c r="BQ241" s="13">
        <f t="shared" si="184"/>
        <v>10.271511508174452</v>
      </c>
      <c r="BR241" s="37">
        <f t="shared" si="185"/>
        <v>159.78161370143422</v>
      </c>
      <c r="BS241" s="13">
        <f t="shared" si="186"/>
        <v>8414.1288406412787</v>
      </c>
      <c r="BT241">
        <f t="shared" si="204"/>
        <v>194.9871737041174</v>
      </c>
      <c r="BU241" s="13">
        <f t="shared" si="187"/>
        <v>836.26927694937092</v>
      </c>
      <c r="BV241" s="13">
        <f t="shared" si="205"/>
        <v>163.3322866646929</v>
      </c>
      <c r="BW241" s="13">
        <f t="shared" si="188"/>
        <v>20379.984173517129</v>
      </c>
      <c r="BX241">
        <f t="shared" si="206"/>
        <v>248.60418697229596</v>
      </c>
      <c r="BY241" s="13">
        <f t="shared" si="189"/>
        <v>836.26927694937092</v>
      </c>
    </row>
    <row r="242" spans="29:77" x14ac:dyDescent="0.2">
      <c r="AC242">
        <v>240</v>
      </c>
      <c r="AD242" s="37">
        <f t="shared" si="160"/>
        <v>517.28773978707602</v>
      </c>
      <c r="AE242" s="13">
        <f t="shared" si="161"/>
        <v>14023.548067735466</v>
      </c>
      <c r="AF242">
        <f t="shared" si="207"/>
        <v>575.71919006930716</v>
      </c>
      <c r="AG242" s="13">
        <f t="shared" si="162"/>
        <v>1616.3024281585481</v>
      </c>
      <c r="AH242" s="13">
        <f t="shared" si="190"/>
        <v>519.87262970432835</v>
      </c>
      <c r="AI242" s="13">
        <f t="shared" si="163"/>
        <v>20379.984173517129</v>
      </c>
      <c r="AJ242">
        <f t="shared" si="191"/>
        <v>604.7892304273164</v>
      </c>
      <c r="AK242" s="13">
        <f t="shared" si="164"/>
        <v>1616.3024281585481</v>
      </c>
      <c r="AL242" s="37">
        <f t="shared" si="165"/>
        <v>1162.5450724080165</v>
      </c>
      <c r="AM242" s="13">
        <f t="shared" si="166"/>
        <v>16828.257681282557</v>
      </c>
      <c r="AN242">
        <f t="shared" si="192"/>
        <v>1232.6628127466938</v>
      </c>
      <c r="AO242" s="13">
        <f t="shared" si="167"/>
        <v>3457.7835760522935</v>
      </c>
      <c r="AP242" s="13">
        <f t="shared" si="193"/>
        <v>1164.6470708022655</v>
      </c>
      <c r="AQ242" s="13">
        <f t="shared" si="168"/>
        <v>20379.984173517129</v>
      </c>
      <c r="AR242" s="13">
        <f t="shared" si="194"/>
        <v>1249.5636715252535</v>
      </c>
      <c r="AS242" s="38">
        <f t="shared" si="169"/>
        <v>3457.7835760522935</v>
      </c>
      <c r="AT242" s="37">
        <f t="shared" si="170"/>
        <v>108.84359342095777</v>
      </c>
      <c r="AU242" s="13">
        <f t="shared" si="171"/>
        <v>5609.4192270941858</v>
      </c>
      <c r="AV242">
        <f t="shared" si="195"/>
        <v>132.21617353385022</v>
      </c>
      <c r="AW242" s="13">
        <f t="shared" si="172"/>
        <v>532.10518174559218</v>
      </c>
      <c r="AX242" s="13">
        <f t="shared" si="196"/>
        <v>112.87715790721964</v>
      </c>
      <c r="AY242" s="13">
        <f t="shared" si="173"/>
        <v>20379.984173517129</v>
      </c>
      <c r="AZ242">
        <f t="shared" si="197"/>
        <v>197.79375863020766</v>
      </c>
      <c r="BA242" s="13">
        <f t="shared" si="174"/>
        <v>532.10518174559218</v>
      </c>
      <c r="BB242" s="37">
        <f t="shared" si="175"/>
        <v>124.21689020500847</v>
      </c>
      <c r="BC242" s="13">
        <f t="shared" si="176"/>
        <v>8414.1288406412787</v>
      </c>
      <c r="BD242">
        <f t="shared" si="198"/>
        <v>159.27576037434713</v>
      </c>
      <c r="BE242" s="13">
        <f t="shared" si="177"/>
        <v>533.91624408933046</v>
      </c>
      <c r="BF242" s="13">
        <f t="shared" si="199"/>
        <v>127.76756316826715</v>
      </c>
      <c r="BG242" s="13">
        <f t="shared" si="178"/>
        <v>20379.984173517129</v>
      </c>
      <c r="BH242">
        <f t="shared" si="200"/>
        <v>212.6841638912552</v>
      </c>
      <c r="BI242" s="13">
        <f t="shared" si="179"/>
        <v>533.91624408933046</v>
      </c>
      <c r="BJ242" s="37">
        <f t="shared" si="180"/>
        <v>7.0828933962664289</v>
      </c>
      <c r="BK242" s="13">
        <f t="shared" si="181"/>
        <v>8414.1288406412787</v>
      </c>
      <c r="BL242">
        <f t="shared" si="201"/>
        <v>42.141763565605089</v>
      </c>
      <c r="BM242" s="13">
        <f t="shared" si="182"/>
        <v>10.271511508174452</v>
      </c>
      <c r="BN242" s="13">
        <f t="shared" si="202"/>
        <v>10.633566359525108</v>
      </c>
      <c r="BO242" s="13">
        <f t="shared" si="183"/>
        <v>20379.984173517129</v>
      </c>
      <c r="BP242">
        <f t="shared" si="203"/>
        <v>95.550167082513141</v>
      </c>
      <c r="BQ242" s="13">
        <f t="shared" si="184"/>
        <v>10.271511508174452</v>
      </c>
      <c r="BR242" s="37">
        <f t="shared" si="185"/>
        <v>159.78161370143422</v>
      </c>
      <c r="BS242" s="13">
        <f t="shared" si="186"/>
        <v>8414.1288406412787</v>
      </c>
      <c r="BT242">
        <f t="shared" si="204"/>
        <v>194.84048387077289</v>
      </c>
      <c r="BU242" s="13">
        <f t="shared" si="187"/>
        <v>836.26927694937092</v>
      </c>
      <c r="BV242" s="13">
        <f t="shared" si="205"/>
        <v>163.3322866646929</v>
      </c>
      <c r="BW242" s="13">
        <f t="shared" si="188"/>
        <v>20379.984173517129</v>
      </c>
      <c r="BX242">
        <f t="shared" si="206"/>
        <v>248.24888738768095</v>
      </c>
      <c r="BY242" s="13">
        <f t="shared" si="189"/>
        <v>836.26927694937092</v>
      </c>
    </row>
    <row r="243" spans="29:77" x14ac:dyDescent="0.2">
      <c r="AC243">
        <v>241</v>
      </c>
      <c r="AD243" s="37">
        <f t="shared" si="160"/>
        <v>517.28773978707602</v>
      </c>
      <c r="AE243" s="13">
        <f t="shared" si="161"/>
        <v>14023.548067735466</v>
      </c>
      <c r="AF243">
        <f t="shared" si="207"/>
        <v>575.47673591875844</v>
      </c>
      <c r="AG243" s="13">
        <f t="shared" si="162"/>
        <v>1616.3024281585481</v>
      </c>
      <c r="AH243" s="13">
        <f t="shared" si="190"/>
        <v>519.87262970432835</v>
      </c>
      <c r="AI243" s="13">
        <f t="shared" si="163"/>
        <v>20379.984173517129</v>
      </c>
      <c r="AJ243">
        <f t="shared" si="191"/>
        <v>604.43687938697201</v>
      </c>
      <c r="AK243" s="13">
        <f t="shared" si="164"/>
        <v>1616.3024281585481</v>
      </c>
      <c r="AL243" s="37">
        <f t="shared" si="165"/>
        <v>1162.5450724080165</v>
      </c>
      <c r="AM243" s="13">
        <f t="shared" si="166"/>
        <v>16828.257681282557</v>
      </c>
      <c r="AN243">
        <f t="shared" si="192"/>
        <v>1232.3718677660354</v>
      </c>
      <c r="AO243" s="13">
        <f t="shared" si="167"/>
        <v>3457.7835760522935</v>
      </c>
      <c r="AP243" s="13">
        <f t="shared" si="193"/>
        <v>1164.6470708022655</v>
      </c>
      <c r="AQ243" s="13">
        <f t="shared" si="168"/>
        <v>20379.984173517129</v>
      </c>
      <c r="AR243" s="13">
        <f t="shared" si="194"/>
        <v>1249.2113204849093</v>
      </c>
      <c r="AS243" s="38">
        <f t="shared" si="169"/>
        <v>3457.7835760522935</v>
      </c>
      <c r="AT243" s="37">
        <f t="shared" si="170"/>
        <v>108.84359342095777</v>
      </c>
      <c r="AU243" s="13">
        <f t="shared" si="171"/>
        <v>5609.4192270941858</v>
      </c>
      <c r="AV243">
        <f t="shared" si="195"/>
        <v>132.11919187363074</v>
      </c>
      <c r="AW243" s="13">
        <f t="shared" si="172"/>
        <v>532.10518174559218</v>
      </c>
      <c r="AX243" s="13">
        <f t="shared" si="196"/>
        <v>112.87715790721964</v>
      </c>
      <c r="AY243" s="13">
        <f t="shared" si="173"/>
        <v>20379.984173517129</v>
      </c>
      <c r="AZ243">
        <f t="shared" si="197"/>
        <v>197.44140758986333</v>
      </c>
      <c r="BA243" s="13">
        <f t="shared" si="174"/>
        <v>532.10518174559218</v>
      </c>
      <c r="BB243" s="37">
        <f t="shared" si="175"/>
        <v>124.21689020500847</v>
      </c>
      <c r="BC243" s="13">
        <f t="shared" si="176"/>
        <v>8414.1288406412787</v>
      </c>
      <c r="BD243">
        <f t="shared" si="198"/>
        <v>159.13028788401792</v>
      </c>
      <c r="BE243" s="13">
        <f t="shared" si="177"/>
        <v>533.91624408933046</v>
      </c>
      <c r="BF243" s="13">
        <f t="shared" si="199"/>
        <v>127.76756316826715</v>
      </c>
      <c r="BG243" s="13">
        <f t="shared" si="178"/>
        <v>20379.984173517129</v>
      </c>
      <c r="BH243">
        <f t="shared" si="200"/>
        <v>212.33181285091084</v>
      </c>
      <c r="BI243" s="13">
        <f t="shared" si="179"/>
        <v>533.91624408933046</v>
      </c>
      <c r="BJ243" s="37">
        <f t="shared" si="180"/>
        <v>7.0828933962664289</v>
      </c>
      <c r="BK243" s="13">
        <f t="shared" si="181"/>
        <v>8414.1288406412787</v>
      </c>
      <c r="BL243">
        <f t="shared" si="201"/>
        <v>41.996291075275884</v>
      </c>
      <c r="BM243" s="13">
        <f t="shared" si="182"/>
        <v>10.271511508174452</v>
      </c>
      <c r="BN243" s="13">
        <f t="shared" si="202"/>
        <v>10.633566359525108</v>
      </c>
      <c r="BO243" s="13">
        <f t="shared" si="183"/>
        <v>20379.984173517129</v>
      </c>
      <c r="BP243">
        <f t="shared" si="203"/>
        <v>95.197816042168796</v>
      </c>
      <c r="BQ243" s="13">
        <f t="shared" si="184"/>
        <v>10.271511508174452</v>
      </c>
      <c r="BR243" s="37">
        <f t="shared" si="185"/>
        <v>159.78161370143422</v>
      </c>
      <c r="BS243" s="13">
        <f t="shared" si="186"/>
        <v>8414.1288406412787</v>
      </c>
      <c r="BT243">
        <f t="shared" si="204"/>
        <v>194.69501138044367</v>
      </c>
      <c r="BU243" s="13">
        <f t="shared" si="187"/>
        <v>836.26927694937092</v>
      </c>
      <c r="BV243" s="13">
        <f t="shared" si="205"/>
        <v>163.3322866646929</v>
      </c>
      <c r="BW243" s="13">
        <f t="shared" si="188"/>
        <v>20379.984173517129</v>
      </c>
      <c r="BX243">
        <f t="shared" si="206"/>
        <v>247.89653634733659</v>
      </c>
      <c r="BY243" s="13">
        <f t="shared" si="189"/>
        <v>836.26927694937092</v>
      </c>
    </row>
    <row r="244" spans="29:77" x14ac:dyDescent="0.2">
      <c r="AC244">
        <v>242</v>
      </c>
      <c r="AD244" s="37">
        <f t="shared" si="160"/>
        <v>517.28773978707602</v>
      </c>
      <c r="AE244" s="13">
        <f t="shared" si="161"/>
        <v>14023.548067735466</v>
      </c>
      <c r="AF244">
        <f t="shared" si="207"/>
        <v>575.23628552152013</v>
      </c>
      <c r="AG244" s="13">
        <f t="shared" si="162"/>
        <v>1616.3024281585481</v>
      </c>
      <c r="AH244" s="13">
        <f t="shared" si="190"/>
        <v>519.87262970432835</v>
      </c>
      <c r="AI244" s="13">
        <f t="shared" si="163"/>
        <v>20379.984173517129</v>
      </c>
      <c r="AJ244">
        <f t="shared" si="191"/>
        <v>604.08744033869664</v>
      </c>
      <c r="AK244" s="13">
        <f t="shared" si="164"/>
        <v>1616.3024281585481</v>
      </c>
      <c r="AL244" s="37">
        <f t="shared" si="165"/>
        <v>1162.5450724080165</v>
      </c>
      <c r="AM244" s="13">
        <f t="shared" si="166"/>
        <v>16828.257681282557</v>
      </c>
      <c r="AN244">
        <f t="shared" si="192"/>
        <v>1232.0833272893494</v>
      </c>
      <c r="AO244" s="13">
        <f t="shared" si="167"/>
        <v>3457.7835760522935</v>
      </c>
      <c r="AP244" s="13">
        <f t="shared" si="193"/>
        <v>1164.6470708022655</v>
      </c>
      <c r="AQ244" s="13">
        <f t="shared" si="168"/>
        <v>20379.984173517129</v>
      </c>
      <c r="AR244" s="13">
        <f t="shared" si="194"/>
        <v>1248.8618814366339</v>
      </c>
      <c r="AS244" s="38">
        <f t="shared" si="169"/>
        <v>3457.7835760522935</v>
      </c>
      <c r="AT244" s="37">
        <f t="shared" si="170"/>
        <v>108.84359342095777</v>
      </c>
      <c r="AU244" s="13">
        <f t="shared" si="171"/>
        <v>5609.4192270941858</v>
      </c>
      <c r="AV244">
        <f t="shared" si="195"/>
        <v>132.02301171473539</v>
      </c>
      <c r="AW244" s="13">
        <f t="shared" si="172"/>
        <v>532.10518174559218</v>
      </c>
      <c r="AX244" s="13">
        <f t="shared" si="196"/>
        <v>112.87715790721964</v>
      </c>
      <c r="AY244" s="13">
        <f t="shared" si="173"/>
        <v>20379.984173517129</v>
      </c>
      <c r="AZ244">
        <f t="shared" si="197"/>
        <v>197.09196854158796</v>
      </c>
      <c r="BA244" s="13">
        <f t="shared" si="174"/>
        <v>532.10518174559218</v>
      </c>
      <c r="BB244" s="37">
        <f t="shared" si="175"/>
        <v>124.21689020500847</v>
      </c>
      <c r="BC244" s="13">
        <f t="shared" si="176"/>
        <v>8414.1288406412787</v>
      </c>
      <c r="BD244">
        <f t="shared" si="198"/>
        <v>158.98601764567491</v>
      </c>
      <c r="BE244" s="13">
        <f t="shared" si="177"/>
        <v>533.91624408933046</v>
      </c>
      <c r="BF244" s="13">
        <f t="shared" si="199"/>
        <v>127.76756316826715</v>
      </c>
      <c r="BG244" s="13">
        <f t="shared" si="178"/>
        <v>20379.984173517129</v>
      </c>
      <c r="BH244">
        <f t="shared" si="200"/>
        <v>211.98237380263544</v>
      </c>
      <c r="BI244" s="13">
        <f t="shared" si="179"/>
        <v>533.91624408933046</v>
      </c>
      <c r="BJ244" s="37">
        <f t="shared" si="180"/>
        <v>7.0828933962664289</v>
      </c>
      <c r="BK244" s="13">
        <f t="shared" si="181"/>
        <v>8414.1288406412787</v>
      </c>
      <c r="BL244">
        <f t="shared" si="201"/>
        <v>41.852020836932866</v>
      </c>
      <c r="BM244" s="13">
        <f t="shared" si="182"/>
        <v>10.271511508174452</v>
      </c>
      <c r="BN244" s="13">
        <f t="shared" si="202"/>
        <v>10.633566359525108</v>
      </c>
      <c r="BO244" s="13">
        <f t="shared" si="183"/>
        <v>20379.984173517129</v>
      </c>
      <c r="BP244">
        <f t="shared" si="203"/>
        <v>94.84837699389341</v>
      </c>
      <c r="BQ244" s="13">
        <f t="shared" si="184"/>
        <v>10.271511508174452</v>
      </c>
      <c r="BR244" s="37">
        <f t="shared" si="185"/>
        <v>159.78161370143422</v>
      </c>
      <c r="BS244" s="13">
        <f t="shared" si="186"/>
        <v>8414.1288406412787</v>
      </c>
      <c r="BT244">
        <f t="shared" si="204"/>
        <v>194.55074114210066</v>
      </c>
      <c r="BU244" s="13">
        <f t="shared" si="187"/>
        <v>836.26927694937092</v>
      </c>
      <c r="BV244" s="13">
        <f t="shared" si="205"/>
        <v>163.3322866646929</v>
      </c>
      <c r="BW244" s="13">
        <f t="shared" si="188"/>
        <v>20379.984173517129</v>
      </c>
      <c r="BX244">
        <f t="shared" si="206"/>
        <v>247.54709729906119</v>
      </c>
      <c r="BY244" s="13">
        <f t="shared" si="189"/>
        <v>836.26927694937092</v>
      </c>
    </row>
    <row r="245" spans="29:77" x14ac:dyDescent="0.2">
      <c r="AC245">
        <v>243</v>
      </c>
      <c r="AD245" s="37">
        <f t="shared" si="160"/>
        <v>517.28773978707602</v>
      </c>
      <c r="AE245" s="13">
        <f t="shared" si="161"/>
        <v>14023.548067735466</v>
      </c>
      <c r="AF245">
        <f t="shared" si="207"/>
        <v>574.99781413989683</v>
      </c>
      <c r="AG245" s="13">
        <f t="shared" si="162"/>
        <v>1616.3024281585481</v>
      </c>
      <c r="AH245" s="13">
        <f t="shared" si="190"/>
        <v>519.87262970432835</v>
      </c>
      <c r="AI245" s="13">
        <f t="shared" si="163"/>
        <v>20379.984173517129</v>
      </c>
      <c r="AJ245">
        <f t="shared" si="191"/>
        <v>603.74087733197086</v>
      </c>
      <c r="AK245" s="13">
        <f t="shared" si="164"/>
        <v>1616.3024281585481</v>
      </c>
      <c r="AL245" s="37">
        <f t="shared" si="165"/>
        <v>1162.5450724080165</v>
      </c>
      <c r="AM245" s="13">
        <f t="shared" si="166"/>
        <v>16828.257681282557</v>
      </c>
      <c r="AN245">
        <f t="shared" si="192"/>
        <v>1231.7971616314014</v>
      </c>
      <c r="AO245" s="13">
        <f t="shared" si="167"/>
        <v>3457.7835760522935</v>
      </c>
      <c r="AP245" s="13">
        <f t="shared" si="193"/>
        <v>1164.6470708022655</v>
      </c>
      <c r="AQ245" s="13">
        <f t="shared" si="168"/>
        <v>20379.984173517129</v>
      </c>
      <c r="AR245" s="13">
        <f t="shared" si="194"/>
        <v>1248.5153184299079</v>
      </c>
      <c r="AS245" s="38">
        <f t="shared" si="169"/>
        <v>3457.7835760522935</v>
      </c>
      <c r="AT245" s="37">
        <f t="shared" si="170"/>
        <v>108.84359342095777</v>
      </c>
      <c r="AU245" s="13">
        <f t="shared" si="171"/>
        <v>5609.4192270941858</v>
      </c>
      <c r="AV245">
        <f t="shared" si="195"/>
        <v>131.92762316208612</v>
      </c>
      <c r="AW245" s="13">
        <f t="shared" si="172"/>
        <v>532.10518174559218</v>
      </c>
      <c r="AX245" s="13">
        <f t="shared" si="196"/>
        <v>112.87715790721964</v>
      </c>
      <c r="AY245" s="13">
        <f t="shared" si="173"/>
        <v>20379.984173517129</v>
      </c>
      <c r="AZ245">
        <f t="shared" si="197"/>
        <v>196.74540553486213</v>
      </c>
      <c r="BA245" s="13">
        <f t="shared" si="174"/>
        <v>532.10518174559218</v>
      </c>
      <c r="BB245" s="37">
        <f t="shared" si="175"/>
        <v>124.21689020500847</v>
      </c>
      <c r="BC245" s="13">
        <f t="shared" si="176"/>
        <v>8414.1288406412787</v>
      </c>
      <c r="BD245">
        <f t="shared" si="198"/>
        <v>158.84293481670096</v>
      </c>
      <c r="BE245" s="13">
        <f t="shared" si="177"/>
        <v>533.91624408933046</v>
      </c>
      <c r="BF245" s="13">
        <f t="shared" si="199"/>
        <v>127.76756316826715</v>
      </c>
      <c r="BG245" s="13">
        <f t="shared" si="178"/>
        <v>20379.984173517129</v>
      </c>
      <c r="BH245">
        <f t="shared" si="200"/>
        <v>211.63581079590966</v>
      </c>
      <c r="BI245" s="13">
        <f t="shared" si="179"/>
        <v>533.91624408933046</v>
      </c>
      <c r="BJ245" s="37">
        <f t="shared" si="180"/>
        <v>7.0828933962664289</v>
      </c>
      <c r="BK245" s="13">
        <f t="shared" si="181"/>
        <v>8414.1288406412787</v>
      </c>
      <c r="BL245">
        <f t="shared" si="201"/>
        <v>41.708938007958935</v>
      </c>
      <c r="BM245" s="13">
        <f t="shared" si="182"/>
        <v>10.271511508174452</v>
      </c>
      <c r="BN245" s="13">
        <f t="shared" si="202"/>
        <v>10.633566359525108</v>
      </c>
      <c r="BO245" s="13">
        <f t="shared" si="183"/>
        <v>20379.984173517129</v>
      </c>
      <c r="BP245">
        <f t="shared" si="203"/>
        <v>94.501813987167608</v>
      </c>
      <c r="BQ245" s="13">
        <f t="shared" si="184"/>
        <v>10.271511508174452</v>
      </c>
      <c r="BR245" s="37">
        <f t="shared" si="185"/>
        <v>159.78161370143422</v>
      </c>
      <c r="BS245" s="13">
        <f t="shared" si="186"/>
        <v>8414.1288406412787</v>
      </c>
      <c r="BT245">
        <f t="shared" si="204"/>
        <v>194.40765831312672</v>
      </c>
      <c r="BU245" s="13">
        <f t="shared" si="187"/>
        <v>836.26927694937092</v>
      </c>
      <c r="BV245" s="13">
        <f t="shared" si="205"/>
        <v>163.3322866646929</v>
      </c>
      <c r="BW245" s="13">
        <f t="shared" si="188"/>
        <v>20379.984173517129</v>
      </c>
      <c r="BX245">
        <f t="shared" si="206"/>
        <v>247.20053429233542</v>
      </c>
      <c r="BY245" s="13">
        <f t="shared" si="189"/>
        <v>836.26927694937092</v>
      </c>
    </row>
    <row r="246" spans="29:77" x14ac:dyDescent="0.2">
      <c r="AC246">
        <v>244</v>
      </c>
      <c r="AD246" s="37">
        <f t="shared" si="160"/>
        <v>517.28773978707602</v>
      </c>
      <c r="AE246" s="13">
        <f t="shared" si="161"/>
        <v>14023.548067735466</v>
      </c>
      <c r="AF246">
        <f t="shared" si="207"/>
        <v>574.76129744172954</v>
      </c>
      <c r="AG246" s="13">
        <f t="shared" si="162"/>
        <v>1616.3024281585481</v>
      </c>
      <c r="AH246" s="13">
        <f t="shared" si="190"/>
        <v>519.87262970432835</v>
      </c>
      <c r="AI246" s="13">
        <f t="shared" si="163"/>
        <v>20379.984173517129</v>
      </c>
      <c r="AJ246">
        <f t="shared" si="191"/>
        <v>603.39715500562806</v>
      </c>
      <c r="AK246" s="13">
        <f t="shared" si="164"/>
        <v>1616.3024281585481</v>
      </c>
      <c r="AL246" s="37">
        <f t="shared" si="165"/>
        <v>1162.5450724080165</v>
      </c>
      <c r="AM246" s="13">
        <f t="shared" si="166"/>
        <v>16828.257681282557</v>
      </c>
      <c r="AN246">
        <f t="shared" si="192"/>
        <v>1231.5133415936007</v>
      </c>
      <c r="AO246" s="13">
        <f t="shared" si="167"/>
        <v>3457.7835760522935</v>
      </c>
      <c r="AP246" s="13">
        <f t="shared" si="193"/>
        <v>1164.6470708022655</v>
      </c>
      <c r="AQ246" s="13">
        <f t="shared" si="168"/>
        <v>20379.984173517129</v>
      </c>
      <c r="AR246" s="13">
        <f t="shared" si="194"/>
        <v>1248.1715961035652</v>
      </c>
      <c r="AS246" s="38">
        <f t="shared" si="169"/>
        <v>3457.7835760522935</v>
      </c>
      <c r="AT246" s="37">
        <f t="shared" si="170"/>
        <v>108.84359342095777</v>
      </c>
      <c r="AU246" s="13">
        <f t="shared" si="171"/>
        <v>5609.4192270941858</v>
      </c>
      <c r="AV246">
        <f t="shared" si="195"/>
        <v>131.83301648281918</v>
      </c>
      <c r="AW246" s="13">
        <f t="shared" si="172"/>
        <v>532.10518174559218</v>
      </c>
      <c r="AX246" s="13">
        <f t="shared" si="196"/>
        <v>112.87715790721964</v>
      </c>
      <c r="AY246" s="13">
        <f t="shared" si="173"/>
        <v>20379.984173517129</v>
      </c>
      <c r="AZ246">
        <f t="shared" si="197"/>
        <v>196.40168320851933</v>
      </c>
      <c r="BA246" s="13">
        <f t="shared" si="174"/>
        <v>532.10518174559218</v>
      </c>
      <c r="BB246" s="37">
        <f t="shared" si="175"/>
        <v>124.21689020500847</v>
      </c>
      <c r="BC246" s="13">
        <f t="shared" si="176"/>
        <v>8414.1288406412787</v>
      </c>
      <c r="BD246">
        <f t="shared" si="198"/>
        <v>158.70102479780059</v>
      </c>
      <c r="BE246" s="13">
        <f t="shared" si="177"/>
        <v>533.91624408933046</v>
      </c>
      <c r="BF246" s="13">
        <f t="shared" si="199"/>
        <v>127.76756316826715</v>
      </c>
      <c r="BG246" s="13">
        <f t="shared" si="178"/>
        <v>20379.984173517129</v>
      </c>
      <c r="BH246">
        <f t="shared" si="200"/>
        <v>211.29208846956686</v>
      </c>
      <c r="BI246" s="13">
        <f t="shared" si="179"/>
        <v>533.91624408933046</v>
      </c>
      <c r="BJ246" s="37">
        <f t="shared" si="180"/>
        <v>7.0828933962664289</v>
      </c>
      <c r="BK246" s="13">
        <f t="shared" si="181"/>
        <v>8414.1288406412787</v>
      </c>
      <c r="BL246">
        <f t="shared" si="201"/>
        <v>41.567027989058552</v>
      </c>
      <c r="BM246" s="13">
        <f t="shared" si="182"/>
        <v>10.271511508174452</v>
      </c>
      <c r="BN246" s="13">
        <f t="shared" si="202"/>
        <v>10.633566359525108</v>
      </c>
      <c r="BO246" s="13">
        <f t="shared" si="183"/>
        <v>20379.984173517129</v>
      </c>
      <c r="BP246">
        <f t="shared" si="203"/>
        <v>94.158091660824809</v>
      </c>
      <c r="BQ246" s="13">
        <f t="shared" si="184"/>
        <v>10.271511508174452</v>
      </c>
      <c r="BR246" s="37">
        <f t="shared" si="185"/>
        <v>159.78161370143422</v>
      </c>
      <c r="BS246" s="13">
        <f t="shared" si="186"/>
        <v>8414.1288406412787</v>
      </c>
      <c r="BT246">
        <f t="shared" si="204"/>
        <v>194.26574829422634</v>
      </c>
      <c r="BU246" s="13">
        <f t="shared" si="187"/>
        <v>836.26927694937092</v>
      </c>
      <c r="BV246" s="13">
        <f t="shared" si="205"/>
        <v>163.3322866646929</v>
      </c>
      <c r="BW246" s="13">
        <f t="shared" si="188"/>
        <v>20379.984173517129</v>
      </c>
      <c r="BX246">
        <f t="shared" si="206"/>
        <v>246.85681196599262</v>
      </c>
      <c r="BY246" s="13">
        <f t="shared" si="189"/>
        <v>836.26927694937092</v>
      </c>
    </row>
    <row r="247" spans="29:77" x14ac:dyDescent="0.2">
      <c r="AC247">
        <v>245</v>
      </c>
      <c r="AD247" s="37">
        <f t="shared" si="160"/>
        <v>517.28773978707602</v>
      </c>
      <c r="AE247" s="13">
        <f t="shared" si="161"/>
        <v>14023.548067735466</v>
      </c>
      <c r="AF247">
        <f t="shared" si="207"/>
        <v>574.52671149211869</v>
      </c>
      <c r="AG247" s="13">
        <f t="shared" si="162"/>
        <v>1616.3024281585481</v>
      </c>
      <c r="AH247" s="13">
        <f t="shared" si="190"/>
        <v>519.87262970432835</v>
      </c>
      <c r="AI247" s="13">
        <f t="shared" si="163"/>
        <v>20379.984173517129</v>
      </c>
      <c r="AJ247">
        <f t="shared" si="191"/>
        <v>603.0562385758268</v>
      </c>
      <c r="AK247" s="13">
        <f t="shared" si="164"/>
        <v>1616.3024281585481</v>
      </c>
      <c r="AL247" s="37">
        <f t="shared" si="165"/>
        <v>1162.5450724080165</v>
      </c>
      <c r="AM247" s="13">
        <f t="shared" si="166"/>
        <v>16828.257681282557</v>
      </c>
      <c r="AN247">
        <f t="shared" si="192"/>
        <v>1231.2318384540677</v>
      </c>
      <c r="AO247" s="13">
        <f t="shared" si="167"/>
        <v>3457.7835760522935</v>
      </c>
      <c r="AP247" s="13">
        <f t="shared" si="193"/>
        <v>1164.6470708022655</v>
      </c>
      <c r="AQ247" s="13">
        <f t="shared" si="168"/>
        <v>20379.984173517129</v>
      </c>
      <c r="AR247" s="13">
        <f t="shared" si="194"/>
        <v>1247.8306796737641</v>
      </c>
      <c r="AS247" s="38">
        <f t="shared" si="169"/>
        <v>3457.7835760522935</v>
      </c>
      <c r="AT247" s="37">
        <f t="shared" si="170"/>
        <v>108.84359342095777</v>
      </c>
      <c r="AU247" s="13">
        <f t="shared" si="171"/>
        <v>5609.4192270941858</v>
      </c>
      <c r="AV247">
        <f t="shared" si="195"/>
        <v>131.73918210297487</v>
      </c>
      <c r="AW247" s="13">
        <f t="shared" si="172"/>
        <v>532.10518174559218</v>
      </c>
      <c r="AX247" s="13">
        <f t="shared" si="196"/>
        <v>112.87715790721964</v>
      </c>
      <c r="AY247" s="13">
        <f t="shared" si="173"/>
        <v>20379.984173517129</v>
      </c>
      <c r="AZ247">
        <f t="shared" si="197"/>
        <v>196.06076677871812</v>
      </c>
      <c r="BA247" s="13">
        <f t="shared" si="174"/>
        <v>532.10518174559218</v>
      </c>
      <c r="BB247" s="37">
        <f t="shared" si="175"/>
        <v>124.21689020500847</v>
      </c>
      <c r="BC247" s="13">
        <f t="shared" si="176"/>
        <v>8414.1288406412787</v>
      </c>
      <c r="BD247">
        <f t="shared" si="198"/>
        <v>158.56027322803411</v>
      </c>
      <c r="BE247" s="13">
        <f t="shared" si="177"/>
        <v>533.91624408933046</v>
      </c>
      <c r="BF247" s="13">
        <f t="shared" si="199"/>
        <v>127.76756316826715</v>
      </c>
      <c r="BG247" s="13">
        <f t="shared" si="178"/>
        <v>20379.984173517129</v>
      </c>
      <c r="BH247">
        <f t="shared" si="200"/>
        <v>210.95117203976562</v>
      </c>
      <c r="BI247" s="13">
        <f t="shared" si="179"/>
        <v>533.91624408933046</v>
      </c>
      <c r="BJ247" s="37">
        <f t="shared" si="180"/>
        <v>7.0828933962664289</v>
      </c>
      <c r="BK247" s="13">
        <f t="shared" si="181"/>
        <v>8414.1288406412787</v>
      </c>
      <c r="BL247">
        <f t="shared" si="201"/>
        <v>41.426276419292059</v>
      </c>
      <c r="BM247" s="13">
        <f t="shared" si="182"/>
        <v>10.271511508174452</v>
      </c>
      <c r="BN247" s="13">
        <f t="shared" si="202"/>
        <v>10.633566359525108</v>
      </c>
      <c r="BO247" s="13">
        <f t="shared" si="183"/>
        <v>20379.984173517129</v>
      </c>
      <c r="BP247">
        <f t="shared" si="203"/>
        <v>93.817175231023583</v>
      </c>
      <c r="BQ247" s="13">
        <f t="shared" si="184"/>
        <v>10.271511508174452</v>
      </c>
      <c r="BR247" s="37">
        <f t="shared" si="185"/>
        <v>159.78161370143422</v>
      </c>
      <c r="BS247" s="13">
        <f t="shared" si="186"/>
        <v>8414.1288406412787</v>
      </c>
      <c r="BT247">
        <f t="shared" si="204"/>
        <v>194.12499672445986</v>
      </c>
      <c r="BU247" s="13">
        <f t="shared" si="187"/>
        <v>836.26927694937092</v>
      </c>
      <c r="BV247" s="13">
        <f t="shared" si="205"/>
        <v>163.3322866646929</v>
      </c>
      <c r="BW247" s="13">
        <f t="shared" si="188"/>
        <v>20379.984173517129</v>
      </c>
      <c r="BX247">
        <f t="shared" si="206"/>
        <v>246.51589553619138</v>
      </c>
      <c r="BY247" s="13">
        <f t="shared" si="189"/>
        <v>836.26927694937092</v>
      </c>
    </row>
    <row r="248" spans="29:77" x14ac:dyDescent="0.2">
      <c r="AC248">
        <v>246</v>
      </c>
      <c r="AD248" s="37">
        <f t="shared" si="160"/>
        <v>517.28773978707602</v>
      </c>
      <c r="AE248" s="13">
        <f t="shared" si="161"/>
        <v>14023.548067735466</v>
      </c>
      <c r="AF248">
        <f t="shared" si="207"/>
        <v>574.29403274535025</v>
      </c>
      <c r="AG248" s="13">
        <f t="shared" si="162"/>
        <v>1616.3024281585481</v>
      </c>
      <c r="AH248" s="13">
        <f t="shared" si="190"/>
        <v>519.87262970432835</v>
      </c>
      <c r="AI248" s="13">
        <f t="shared" si="163"/>
        <v>20379.984173517129</v>
      </c>
      <c r="AJ248">
        <f t="shared" si="191"/>
        <v>602.71809382431661</v>
      </c>
      <c r="AK248" s="13">
        <f t="shared" si="164"/>
        <v>1616.3024281585481</v>
      </c>
      <c r="AL248" s="37">
        <f t="shared" si="165"/>
        <v>1162.5450724080165</v>
      </c>
      <c r="AM248" s="13">
        <f t="shared" si="166"/>
        <v>16828.257681282557</v>
      </c>
      <c r="AN248">
        <f t="shared" si="192"/>
        <v>1230.9526239579457</v>
      </c>
      <c r="AO248" s="13">
        <f t="shared" si="167"/>
        <v>3457.7835760522935</v>
      </c>
      <c r="AP248" s="13">
        <f t="shared" si="193"/>
        <v>1164.6470708022655</v>
      </c>
      <c r="AQ248" s="13">
        <f t="shared" si="168"/>
        <v>20379.984173517129</v>
      </c>
      <c r="AR248" s="13">
        <f t="shared" si="194"/>
        <v>1247.4925349222538</v>
      </c>
      <c r="AS248" s="38">
        <f t="shared" si="169"/>
        <v>3457.7835760522935</v>
      </c>
      <c r="AT248" s="37">
        <f t="shared" si="170"/>
        <v>108.84359342095777</v>
      </c>
      <c r="AU248" s="13">
        <f t="shared" si="171"/>
        <v>5609.4192270941858</v>
      </c>
      <c r="AV248">
        <f t="shared" si="195"/>
        <v>131.64611060426748</v>
      </c>
      <c r="AW248" s="13">
        <f t="shared" si="172"/>
        <v>532.10518174559218</v>
      </c>
      <c r="AX248" s="13">
        <f t="shared" si="196"/>
        <v>112.87715790721964</v>
      </c>
      <c r="AY248" s="13">
        <f t="shared" si="173"/>
        <v>20379.984173517129</v>
      </c>
      <c r="AZ248">
        <f t="shared" si="197"/>
        <v>195.72262202720796</v>
      </c>
      <c r="BA248" s="13">
        <f t="shared" si="174"/>
        <v>532.10518174559218</v>
      </c>
      <c r="BB248" s="37">
        <f t="shared" si="175"/>
        <v>124.21689020500847</v>
      </c>
      <c r="BC248" s="13">
        <f t="shared" si="176"/>
        <v>8414.1288406412787</v>
      </c>
      <c r="BD248">
        <f t="shared" si="198"/>
        <v>158.42066597997302</v>
      </c>
      <c r="BE248" s="13">
        <f t="shared" si="177"/>
        <v>533.91624408933046</v>
      </c>
      <c r="BF248" s="13">
        <f t="shared" si="199"/>
        <v>127.76756316826715</v>
      </c>
      <c r="BG248" s="13">
        <f t="shared" si="178"/>
        <v>20379.984173517129</v>
      </c>
      <c r="BH248">
        <f t="shared" si="200"/>
        <v>210.61302728825547</v>
      </c>
      <c r="BI248" s="13">
        <f t="shared" si="179"/>
        <v>533.91624408933046</v>
      </c>
      <c r="BJ248" s="37">
        <f t="shared" si="180"/>
        <v>7.0828933962664289</v>
      </c>
      <c r="BK248" s="13">
        <f t="shared" si="181"/>
        <v>8414.1288406412787</v>
      </c>
      <c r="BL248">
        <f t="shared" si="201"/>
        <v>41.286669171230976</v>
      </c>
      <c r="BM248" s="13">
        <f t="shared" si="182"/>
        <v>10.271511508174452</v>
      </c>
      <c r="BN248" s="13">
        <f t="shared" si="202"/>
        <v>10.633566359525108</v>
      </c>
      <c r="BO248" s="13">
        <f t="shared" si="183"/>
        <v>20379.984173517129</v>
      </c>
      <c r="BP248">
        <f t="shared" si="203"/>
        <v>93.479030479513426</v>
      </c>
      <c r="BQ248" s="13">
        <f t="shared" si="184"/>
        <v>10.271511508174452</v>
      </c>
      <c r="BR248" s="37">
        <f t="shared" si="185"/>
        <v>159.78161370143422</v>
      </c>
      <c r="BS248" s="13">
        <f t="shared" si="186"/>
        <v>8414.1288406412787</v>
      </c>
      <c r="BT248">
        <f t="shared" si="204"/>
        <v>193.98538947639878</v>
      </c>
      <c r="BU248" s="13">
        <f t="shared" si="187"/>
        <v>836.26927694937092</v>
      </c>
      <c r="BV248" s="13">
        <f t="shared" si="205"/>
        <v>163.3322866646929</v>
      </c>
      <c r="BW248" s="13">
        <f t="shared" si="188"/>
        <v>20379.984173517129</v>
      </c>
      <c r="BX248">
        <f t="shared" si="206"/>
        <v>246.17775078468122</v>
      </c>
      <c r="BY248" s="13">
        <f t="shared" si="189"/>
        <v>836.26927694937092</v>
      </c>
    </row>
    <row r="249" spans="29:77" x14ac:dyDescent="0.2">
      <c r="AC249">
        <v>247</v>
      </c>
      <c r="AD249" s="37">
        <f t="shared" si="160"/>
        <v>517.28773978707602</v>
      </c>
      <c r="AE249" s="13">
        <f t="shared" si="161"/>
        <v>14023.548067735466</v>
      </c>
      <c r="AF249">
        <f t="shared" si="207"/>
        <v>574.06323803701719</v>
      </c>
      <c r="AG249" s="13">
        <f t="shared" si="162"/>
        <v>1616.3024281585481</v>
      </c>
      <c r="AH249" s="13">
        <f t="shared" si="190"/>
        <v>519.87262970432835</v>
      </c>
      <c r="AI249" s="13">
        <f t="shared" si="163"/>
        <v>20379.984173517129</v>
      </c>
      <c r="AJ249">
        <f t="shared" si="191"/>
        <v>602.38268708698877</v>
      </c>
      <c r="AK249" s="13">
        <f t="shared" si="164"/>
        <v>1616.3024281585481</v>
      </c>
      <c r="AL249" s="37">
        <f t="shared" si="165"/>
        <v>1162.5450724080165</v>
      </c>
      <c r="AM249" s="13">
        <f t="shared" si="166"/>
        <v>16828.257681282557</v>
      </c>
      <c r="AN249">
        <f t="shared" si="192"/>
        <v>1230.6756703079459</v>
      </c>
      <c r="AO249" s="13">
        <f t="shared" si="167"/>
        <v>3457.7835760522935</v>
      </c>
      <c r="AP249" s="13">
        <f t="shared" si="193"/>
        <v>1164.6470708022655</v>
      </c>
      <c r="AQ249" s="13">
        <f t="shared" si="168"/>
        <v>20379.984173517129</v>
      </c>
      <c r="AR249" s="13">
        <f t="shared" si="194"/>
        <v>1247.157128184926</v>
      </c>
      <c r="AS249" s="38">
        <f t="shared" si="169"/>
        <v>3457.7835760522935</v>
      </c>
      <c r="AT249" s="37">
        <f t="shared" si="170"/>
        <v>108.84359342095777</v>
      </c>
      <c r="AU249" s="13">
        <f t="shared" si="171"/>
        <v>5609.4192270941858</v>
      </c>
      <c r="AV249">
        <f t="shared" si="195"/>
        <v>131.55379272093424</v>
      </c>
      <c r="AW249" s="13">
        <f t="shared" si="172"/>
        <v>532.10518174559218</v>
      </c>
      <c r="AX249" s="13">
        <f t="shared" si="196"/>
        <v>112.87715790721964</v>
      </c>
      <c r="AY249" s="13">
        <f t="shared" si="173"/>
        <v>20379.984173517129</v>
      </c>
      <c r="AZ249">
        <f t="shared" si="197"/>
        <v>195.38721528988009</v>
      </c>
      <c r="BA249" s="13">
        <f t="shared" si="174"/>
        <v>532.10518174559218</v>
      </c>
      <c r="BB249" s="37">
        <f t="shared" si="175"/>
        <v>124.21689020500847</v>
      </c>
      <c r="BC249" s="13">
        <f t="shared" si="176"/>
        <v>8414.1288406412787</v>
      </c>
      <c r="BD249">
        <f t="shared" si="198"/>
        <v>158.28218915497317</v>
      </c>
      <c r="BE249" s="13">
        <f t="shared" si="177"/>
        <v>533.91624408933046</v>
      </c>
      <c r="BF249" s="13">
        <f t="shared" si="199"/>
        <v>127.76756316826715</v>
      </c>
      <c r="BG249" s="13">
        <f t="shared" si="178"/>
        <v>20379.984173517129</v>
      </c>
      <c r="BH249">
        <f t="shared" si="200"/>
        <v>210.27762055092757</v>
      </c>
      <c r="BI249" s="13">
        <f t="shared" si="179"/>
        <v>533.91624408933046</v>
      </c>
      <c r="BJ249" s="37">
        <f t="shared" si="180"/>
        <v>7.0828933962664289</v>
      </c>
      <c r="BK249" s="13">
        <f t="shared" si="181"/>
        <v>8414.1288406412787</v>
      </c>
      <c r="BL249">
        <f t="shared" si="201"/>
        <v>41.14819234623112</v>
      </c>
      <c r="BM249" s="13">
        <f t="shared" si="182"/>
        <v>10.271511508174452</v>
      </c>
      <c r="BN249" s="13">
        <f t="shared" si="202"/>
        <v>10.633566359525108</v>
      </c>
      <c r="BO249" s="13">
        <f t="shared" si="183"/>
        <v>20379.984173517129</v>
      </c>
      <c r="BP249">
        <f t="shared" si="203"/>
        <v>93.14362374218554</v>
      </c>
      <c r="BQ249" s="13">
        <f t="shared" si="184"/>
        <v>10.271511508174452</v>
      </c>
      <c r="BR249" s="37">
        <f t="shared" si="185"/>
        <v>159.78161370143422</v>
      </c>
      <c r="BS249" s="13">
        <f t="shared" si="186"/>
        <v>8414.1288406412787</v>
      </c>
      <c r="BT249">
        <f t="shared" si="204"/>
        <v>193.84691265139892</v>
      </c>
      <c r="BU249" s="13">
        <f t="shared" si="187"/>
        <v>836.26927694937092</v>
      </c>
      <c r="BV249" s="13">
        <f t="shared" si="205"/>
        <v>163.3322866646929</v>
      </c>
      <c r="BW249" s="13">
        <f t="shared" si="188"/>
        <v>20379.984173517129</v>
      </c>
      <c r="BX249">
        <f t="shared" si="206"/>
        <v>245.84234404735332</v>
      </c>
      <c r="BY249" s="13">
        <f t="shared" si="189"/>
        <v>836.26927694937092</v>
      </c>
    </row>
    <row r="250" spans="29:77" x14ac:dyDescent="0.2">
      <c r="AC250">
        <v>248</v>
      </c>
      <c r="AD250" s="37">
        <f t="shared" si="160"/>
        <v>517.28773978707602</v>
      </c>
      <c r="AE250" s="13">
        <f t="shared" si="161"/>
        <v>14023.548067735466</v>
      </c>
      <c r="AF250">
        <f t="shared" si="207"/>
        <v>573.83430457633199</v>
      </c>
      <c r="AG250" s="13">
        <f t="shared" si="162"/>
        <v>1616.3024281585481</v>
      </c>
      <c r="AH250" s="13">
        <f t="shared" si="190"/>
        <v>519.87262970432835</v>
      </c>
      <c r="AI250" s="13">
        <f t="shared" si="163"/>
        <v>20379.984173517129</v>
      </c>
      <c r="AJ250">
        <f t="shared" si="191"/>
        <v>602.04998524270388</v>
      </c>
      <c r="AK250" s="13">
        <f t="shared" si="164"/>
        <v>1616.3024281585481</v>
      </c>
      <c r="AL250" s="37">
        <f t="shared" si="165"/>
        <v>1162.5450724080165</v>
      </c>
      <c r="AM250" s="13">
        <f t="shared" si="166"/>
        <v>16828.257681282557</v>
      </c>
      <c r="AN250">
        <f t="shared" si="192"/>
        <v>1230.4009501551236</v>
      </c>
      <c r="AO250" s="13">
        <f t="shared" si="167"/>
        <v>3457.7835760522935</v>
      </c>
      <c r="AP250" s="13">
        <f t="shared" si="193"/>
        <v>1164.6470708022655</v>
      </c>
      <c r="AQ250" s="13">
        <f t="shared" si="168"/>
        <v>20379.984173517129</v>
      </c>
      <c r="AR250" s="13">
        <f t="shared" si="194"/>
        <v>1246.8244263406409</v>
      </c>
      <c r="AS250" s="38">
        <f t="shared" si="169"/>
        <v>3457.7835760522935</v>
      </c>
      <c r="AT250" s="37">
        <f t="shared" si="170"/>
        <v>108.84359342095777</v>
      </c>
      <c r="AU250" s="13">
        <f t="shared" si="171"/>
        <v>5609.4192270941858</v>
      </c>
      <c r="AV250">
        <f t="shared" si="195"/>
        <v>131.46221933666013</v>
      </c>
      <c r="AW250" s="13">
        <f t="shared" si="172"/>
        <v>532.10518174559218</v>
      </c>
      <c r="AX250" s="13">
        <f t="shared" si="196"/>
        <v>112.87715790721964</v>
      </c>
      <c r="AY250" s="13">
        <f t="shared" si="173"/>
        <v>20379.984173517129</v>
      </c>
      <c r="AZ250">
        <f t="shared" si="197"/>
        <v>195.05451344559515</v>
      </c>
      <c r="BA250" s="13">
        <f t="shared" si="174"/>
        <v>532.10518174559218</v>
      </c>
      <c r="BB250" s="37">
        <f t="shared" si="175"/>
        <v>124.21689020500847</v>
      </c>
      <c r="BC250" s="13">
        <f t="shared" si="176"/>
        <v>8414.1288406412787</v>
      </c>
      <c r="BD250">
        <f t="shared" si="198"/>
        <v>158.144829078562</v>
      </c>
      <c r="BE250" s="13">
        <f t="shared" si="177"/>
        <v>533.91624408933046</v>
      </c>
      <c r="BF250" s="13">
        <f t="shared" si="199"/>
        <v>127.76756316826715</v>
      </c>
      <c r="BG250" s="13">
        <f t="shared" si="178"/>
        <v>20379.984173517129</v>
      </c>
      <c r="BH250">
        <f t="shared" si="200"/>
        <v>209.94491870664268</v>
      </c>
      <c r="BI250" s="13">
        <f t="shared" si="179"/>
        <v>533.91624408933046</v>
      </c>
      <c r="BJ250" s="37">
        <f t="shared" si="180"/>
        <v>7.0828933962664289</v>
      </c>
      <c r="BK250" s="13">
        <f t="shared" si="181"/>
        <v>8414.1288406412787</v>
      </c>
      <c r="BL250">
        <f t="shared" si="201"/>
        <v>41.010832269819971</v>
      </c>
      <c r="BM250" s="13">
        <f t="shared" si="182"/>
        <v>10.271511508174452</v>
      </c>
      <c r="BN250" s="13">
        <f t="shared" si="202"/>
        <v>10.633566359525108</v>
      </c>
      <c r="BO250" s="13">
        <f t="shared" si="183"/>
        <v>20379.984173517129</v>
      </c>
      <c r="BP250">
        <f t="shared" si="203"/>
        <v>92.810921897900627</v>
      </c>
      <c r="BQ250" s="13">
        <f t="shared" si="184"/>
        <v>10.271511508174452</v>
      </c>
      <c r="BR250" s="37">
        <f t="shared" si="185"/>
        <v>159.78161370143422</v>
      </c>
      <c r="BS250" s="13">
        <f t="shared" si="186"/>
        <v>8414.1288406412787</v>
      </c>
      <c r="BT250">
        <f t="shared" si="204"/>
        <v>193.70955257498775</v>
      </c>
      <c r="BU250" s="13">
        <f t="shared" si="187"/>
        <v>836.26927694937092</v>
      </c>
      <c r="BV250" s="13">
        <f t="shared" si="205"/>
        <v>163.3322866646929</v>
      </c>
      <c r="BW250" s="13">
        <f t="shared" si="188"/>
        <v>20379.984173517129</v>
      </c>
      <c r="BX250">
        <f t="shared" si="206"/>
        <v>245.50964220306844</v>
      </c>
      <c r="BY250" s="13">
        <f t="shared" si="189"/>
        <v>836.26927694937092</v>
      </c>
    </row>
    <row r="251" spans="29:77" x14ac:dyDescent="0.2">
      <c r="AC251">
        <v>249</v>
      </c>
      <c r="AD251" s="37">
        <f t="shared" si="160"/>
        <v>517.28773978707602</v>
      </c>
      <c r="AE251" s="13">
        <f t="shared" si="161"/>
        <v>14023.548067735466</v>
      </c>
      <c r="AF251">
        <f t="shared" si="207"/>
        <v>573.60720993862412</v>
      </c>
      <c r="AG251" s="13">
        <f t="shared" si="162"/>
        <v>1616.3024281585481</v>
      </c>
      <c r="AH251" s="13">
        <f t="shared" si="190"/>
        <v>519.87262970432835</v>
      </c>
      <c r="AI251" s="13">
        <f t="shared" si="163"/>
        <v>20379.984173517129</v>
      </c>
      <c r="AJ251">
        <f t="shared" si="191"/>
        <v>601.71995570238914</v>
      </c>
      <c r="AK251" s="13">
        <f t="shared" si="164"/>
        <v>1616.3024281585481</v>
      </c>
      <c r="AL251" s="37">
        <f t="shared" si="165"/>
        <v>1162.5450724080165</v>
      </c>
      <c r="AM251" s="13">
        <f t="shared" si="166"/>
        <v>16828.257681282557</v>
      </c>
      <c r="AN251">
        <f t="shared" si="192"/>
        <v>1230.1284365898741</v>
      </c>
      <c r="AO251" s="13">
        <f t="shared" si="167"/>
        <v>3457.7835760522935</v>
      </c>
      <c r="AP251" s="13">
        <f t="shared" si="193"/>
        <v>1164.6470708022655</v>
      </c>
      <c r="AQ251" s="13">
        <f t="shared" si="168"/>
        <v>20379.984173517129</v>
      </c>
      <c r="AR251" s="13">
        <f t="shared" si="194"/>
        <v>1246.4943968003263</v>
      </c>
      <c r="AS251" s="38">
        <f t="shared" si="169"/>
        <v>3457.7835760522935</v>
      </c>
      <c r="AT251" s="37">
        <f t="shared" si="170"/>
        <v>108.84359342095777</v>
      </c>
      <c r="AU251" s="13">
        <f t="shared" si="171"/>
        <v>5609.4192270941858</v>
      </c>
      <c r="AV251">
        <f t="shared" si="195"/>
        <v>131.371381481577</v>
      </c>
      <c r="AW251" s="13">
        <f t="shared" si="172"/>
        <v>532.10518174559218</v>
      </c>
      <c r="AX251" s="13">
        <f t="shared" si="196"/>
        <v>112.87715790721964</v>
      </c>
      <c r="AY251" s="13">
        <f t="shared" si="173"/>
        <v>20379.984173517129</v>
      </c>
      <c r="AZ251">
        <f t="shared" si="197"/>
        <v>194.72448390528041</v>
      </c>
      <c r="BA251" s="13">
        <f t="shared" si="174"/>
        <v>532.10518174559218</v>
      </c>
      <c r="BB251" s="37">
        <f t="shared" si="175"/>
        <v>124.21689020500847</v>
      </c>
      <c r="BC251" s="13">
        <f t="shared" si="176"/>
        <v>8414.1288406412787</v>
      </c>
      <c r="BD251">
        <f t="shared" si="198"/>
        <v>158.00857229593731</v>
      </c>
      <c r="BE251" s="13">
        <f t="shared" si="177"/>
        <v>533.91624408933046</v>
      </c>
      <c r="BF251" s="13">
        <f t="shared" si="199"/>
        <v>127.76756316826715</v>
      </c>
      <c r="BG251" s="13">
        <f t="shared" si="178"/>
        <v>20379.984173517129</v>
      </c>
      <c r="BH251">
        <f t="shared" si="200"/>
        <v>209.61488916632788</v>
      </c>
      <c r="BI251" s="13">
        <f t="shared" si="179"/>
        <v>533.91624408933046</v>
      </c>
      <c r="BJ251" s="37">
        <f t="shared" si="180"/>
        <v>7.0828933962664289</v>
      </c>
      <c r="BK251" s="13">
        <f t="shared" si="181"/>
        <v>8414.1288406412787</v>
      </c>
      <c r="BL251">
        <f t="shared" si="201"/>
        <v>40.874575487195258</v>
      </c>
      <c r="BM251" s="13">
        <f t="shared" si="182"/>
        <v>10.271511508174452</v>
      </c>
      <c r="BN251" s="13">
        <f t="shared" si="202"/>
        <v>10.633566359525108</v>
      </c>
      <c r="BO251" s="13">
        <f t="shared" si="183"/>
        <v>20379.984173517129</v>
      </c>
      <c r="BP251">
        <f t="shared" si="203"/>
        <v>92.480892357585859</v>
      </c>
      <c r="BQ251" s="13">
        <f t="shared" si="184"/>
        <v>10.271511508174452</v>
      </c>
      <c r="BR251" s="37">
        <f t="shared" si="185"/>
        <v>159.78161370143422</v>
      </c>
      <c r="BS251" s="13">
        <f t="shared" si="186"/>
        <v>8414.1288406412787</v>
      </c>
      <c r="BT251">
        <f t="shared" si="204"/>
        <v>193.57329579236307</v>
      </c>
      <c r="BU251" s="13">
        <f t="shared" si="187"/>
        <v>836.26927694937092</v>
      </c>
      <c r="BV251" s="13">
        <f t="shared" si="205"/>
        <v>163.3322866646929</v>
      </c>
      <c r="BW251" s="13">
        <f t="shared" si="188"/>
        <v>20379.984173517129</v>
      </c>
      <c r="BX251">
        <f t="shared" si="206"/>
        <v>245.17961266275364</v>
      </c>
      <c r="BY251" s="13">
        <f t="shared" si="189"/>
        <v>836.26927694937092</v>
      </c>
    </row>
    <row r="252" spans="29:77" x14ac:dyDescent="0.2">
      <c r="AC252">
        <v>250</v>
      </c>
      <c r="AD252" s="37">
        <f t="shared" si="160"/>
        <v>517.28773978707602</v>
      </c>
      <c r="AE252" s="13">
        <f t="shared" si="161"/>
        <v>14023.548067735466</v>
      </c>
      <c r="AF252">
        <f t="shared" si="207"/>
        <v>573.38193205801792</v>
      </c>
      <c r="AG252" s="13">
        <f t="shared" si="162"/>
        <v>1616.3024281585481</v>
      </c>
      <c r="AH252" s="13">
        <f t="shared" si="190"/>
        <v>519.87262970432835</v>
      </c>
      <c r="AI252" s="13">
        <f t="shared" si="163"/>
        <v>20379.984173517129</v>
      </c>
      <c r="AJ252">
        <f t="shared" si="191"/>
        <v>601.39256639839687</v>
      </c>
      <c r="AK252" s="13">
        <f t="shared" si="164"/>
        <v>1616.3024281585481</v>
      </c>
      <c r="AL252" s="37">
        <f t="shared" si="165"/>
        <v>1162.5450724080165</v>
      </c>
      <c r="AM252" s="13">
        <f t="shared" si="166"/>
        <v>16828.257681282557</v>
      </c>
      <c r="AN252">
        <f t="shared" si="192"/>
        <v>1229.8581031331466</v>
      </c>
      <c r="AO252" s="13">
        <f t="shared" si="167"/>
        <v>3457.7835760522935</v>
      </c>
      <c r="AP252" s="13">
        <f t="shared" si="193"/>
        <v>1164.6470708022655</v>
      </c>
      <c r="AQ252" s="13">
        <f t="shared" si="168"/>
        <v>20379.984173517129</v>
      </c>
      <c r="AR252" s="13">
        <f t="shared" si="194"/>
        <v>1246.167007496334</v>
      </c>
      <c r="AS252" s="38">
        <f t="shared" si="169"/>
        <v>3457.7835760522935</v>
      </c>
      <c r="AT252" s="37">
        <f t="shared" si="170"/>
        <v>108.84359342095777</v>
      </c>
      <c r="AU252" s="13">
        <f t="shared" si="171"/>
        <v>5609.4192270941858</v>
      </c>
      <c r="AV252">
        <f t="shared" si="195"/>
        <v>131.28127032933452</v>
      </c>
      <c r="AW252" s="13">
        <f t="shared" si="172"/>
        <v>532.10518174559218</v>
      </c>
      <c r="AX252" s="13">
        <f t="shared" si="196"/>
        <v>112.87715790721964</v>
      </c>
      <c r="AY252" s="13">
        <f t="shared" si="173"/>
        <v>20379.984173517129</v>
      </c>
      <c r="AZ252">
        <f t="shared" si="197"/>
        <v>194.39709460128816</v>
      </c>
      <c r="BA252" s="13">
        <f t="shared" si="174"/>
        <v>532.10518174559218</v>
      </c>
      <c r="BB252" s="37">
        <f t="shared" si="175"/>
        <v>124.21689020500847</v>
      </c>
      <c r="BC252" s="13">
        <f t="shared" si="176"/>
        <v>8414.1288406412787</v>
      </c>
      <c r="BD252">
        <f t="shared" si="198"/>
        <v>157.87340556757357</v>
      </c>
      <c r="BE252" s="13">
        <f t="shared" si="177"/>
        <v>533.91624408933046</v>
      </c>
      <c r="BF252" s="13">
        <f t="shared" si="199"/>
        <v>127.76756316826715</v>
      </c>
      <c r="BG252" s="13">
        <f t="shared" si="178"/>
        <v>20379.984173517129</v>
      </c>
      <c r="BH252">
        <f t="shared" si="200"/>
        <v>209.28749986233566</v>
      </c>
      <c r="BI252" s="13">
        <f t="shared" si="179"/>
        <v>533.91624408933046</v>
      </c>
      <c r="BJ252" s="37">
        <f t="shared" si="180"/>
        <v>7.0828933962664289</v>
      </c>
      <c r="BK252" s="13">
        <f t="shared" si="181"/>
        <v>8414.1288406412787</v>
      </c>
      <c r="BL252">
        <f t="shared" si="201"/>
        <v>40.739408758831544</v>
      </c>
      <c r="BM252" s="13">
        <f t="shared" si="182"/>
        <v>10.271511508174452</v>
      </c>
      <c r="BN252" s="13">
        <f t="shared" si="202"/>
        <v>10.633566359525108</v>
      </c>
      <c r="BO252" s="13">
        <f t="shared" si="183"/>
        <v>20379.984173517129</v>
      </c>
      <c r="BP252">
        <f t="shared" si="203"/>
        <v>92.153503053593624</v>
      </c>
      <c r="BQ252" s="13">
        <f t="shared" si="184"/>
        <v>10.271511508174452</v>
      </c>
      <c r="BR252" s="37">
        <f t="shared" si="185"/>
        <v>159.78161370143422</v>
      </c>
      <c r="BS252" s="13">
        <f t="shared" si="186"/>
        <v>8414.1288406412787</v>
      </c>
      <c r="BT252">
        <f t="shared" si="204"/>
        <v>193.43812906399933</v>
      </c>
      <c r="BU252" s="13">
        <f t="shared" si="187"/>
        <v>836.26927694937092</v>
      </c>
      <c r="BV252" s="13">
        <f t="shared" si="205"/>
        <v>163.3322866646929</v>
      </c>
      <c r="BW252" s="13">
        <f t="shared" si="188"/>
        <v>20379.984173517129</v>
      </c>
      <c r="BX252">
        <f t="shared" si="206"/>
        <v>244.85222335876142</v>
      </c>
      <c r="BY252" s="13">
        <f t="shared" si="189"/>
        <v>836.26927694937092</v>
      </c>
    </row>
    <row r="253" spans="29:77" x14ac:dyDescent="0.2">
      <c r="AC253">
        <v>251</v>
      </c>
      <c r="AD253" s="37">
        <f t="shared" si="160"/>
        <v>517.28773978707602</v>
      </c>
      <c r="AE253" s="13">
        <f t="shared" si="161"/>
        <v>14023.548067735466</v>
      </c>
      <c r="AF253">
        <f t="shared" si="207"/>
        <v>573.15844922028509</v>
      </c>
      <c r="AG253" s="13">
        <f t="shared" si="162"/>
        <v>1616.3024281585481</v>
      </c>
      <c r="AH253" s="13">
        <f t="shared" si="190"/>
        <v>519.87262970432835</v>
      </c>
      <c r="AI253" s="13">
        <f t="shared" si="163"/>
        <v>20379.984173517129</v>
      </c>
      <c r="AJ253">
        <f t="shared" si="191"/>
        <v>601.06778577411774</v>
      </c>
      <c r="AK253" s="13">
        <f t="shared" si="164"/>
        <v>1616.3024281585481</v>
      </c>
      <c r="AL253" s="37">
        <f t="shared" si="165"/>
        <v>1162.5450724080165</v>
      </c>
      <c r="AM253" s="13">
        <f t="shared" si="166"/>
        <v>16828.257681282557</v>
      </c>
      <c r="AN253">
        <f t="shared" si="192"/>
        <v>1229.5899237278672</v>
      </c>
      <c r="AO253" s="13">
        <f t="shared" si="167"/>
        <v>3457.7835760522935</v>
      </c>
      <c r="AP253" s="13">
        <f t="shared" si="193"/>
        <v>1164.6470708022655</v>
      </c>
      <c r="AQ253" s="13">
        <f t="shared" si="168"/>
        <v>20379.984173517129</v>
      </c>
      <c r="AR253" s="13">
        <f t="shared" si="194"/>
        <v>1245.8422268720549</v>
      </c>
      <c r="AS253" s="38">
        <f t="shared" si="169"/>
        <v>3457.7835760522935</v>
      </c>
      <c r="AT253" s="37">
        <f t="shared" si="170"/>
        <v>108.84359342095777</v>
      </c>
      <c r="AU253" s="13">
        <f t="shared" si="171"/>
        <v>5609.4192270941858</v>
      </c>
      <c r="AV253">
        <f t="shared" si="195"/>
        <v>131.19187719424139</v>
      </c>
      <c r="AW253" s="13">
        <f t="shared" si="172"/>
        <v>532.10518174559218</v>
      </c>
      <c r="AX253" s="13">
        <f t="shared" si="196"/>
        <v>112.87715790721964</v>
      </c>
      <c r="AY253" s="13">
        <f t="shared" si="173"/>
        <v>20379.984173517129</v>
      </c>
      <c r="AZ253">
        <f t="shared" si="197"/>
        <v>194.072313977009</v>
      </c>
      <c r="BA253" s="13">
        <f t="shared" si="174"/>
        <v>532.10518174559218</v>
      </c>
      <c r="BB253" s="37">
        <f t="shared" si="175"/>
        <v>124.21689020500847</v>
      </c>
      <c r="BC253" s="13">
        <f t="shared" si="176"/>
        <v>8414.1288406412787</v>
      </c>
      <c r="BD253">
        <f t="shared" si="198"/>
        <v>157.73931586493387</v>
      </c>
      <c r="BE253" s="13">
        <f t="shared" si="177"/>
        <v>533.91624408933046</v>
      </c>
      <c r="BF253" s="13">
        <f t="shared" si="199"/>
        <v>127.76756316826715</v>
      </c>
      <c r="BG253" s="13">
        <f t="shared" si="178"/>
        <v>20379.984173517129</v>
      </c>
      <c r="BH253">
        <f t="shared" si="200"/>
        <v>208.96271923805651</v>
      </c>
      <c r="BI253" s="13">
        <f t="shared" si="179"/>
        <v>533.91624408933046</v>
      </c>
      <c r="BJ253" s="37">
        <f t="shared" si="180"/>
        <v>7.0828933962664289</v>
      </c>
      <c r="BK253" s="13">
        <f t="shared" si="181"/>
        <v>8414.1288406412787</v>
      </c>
      <c r="BL253">
        <f t="shared" si="201"/>
        <v>40.605319056191838</v>
      </c>
      <c r="BM253" s="13">
        <f t="shared" si="182"/>
        <v>10.271511508174452</v>
      </c>
      <c r="BN253" s="13">
        <f t="shared" si="202"/>
        <v>10.633566359525108</v>
      </c>
      <c r="BO253" s="13">
        <f t="shared" si="183"/>
        <v>20379.984173517129</v>
      </c>
      <c r="BP253">
        <f t="shared" si="203"/>
        <v>91.828722429314467</v>
      </c>
      <c r="BQ253" s="13">
        <f t="shared" si="184"/>
        <v>10.271511508174452</v>
      </c>
      <c r="BR253" s="37">
        <f t="shared" si="185"/>
        <v>159.78161370143422</v>
      </c>
      <c r="BS253" s="13">
        <f t="shared" si="186"/>
        <v>8414.1288406412787</v>
      </c>
      <c r="BT253">
        <f t="shared" si="204"/>
        <v>193.30403936135963</v>
      </c>
      <c r="BU253" s="13">
        <f t="shared" si="187"/>
        <v>836.26927694937092</v>
      </c>
      <c r="BV253" s="13">
        <f t="shared" si="205"/>
        <v>163.3322866646929</v>
      </c>
      <c r="BW253" s="13">
        <f t="shared" si="188"/>
        <v>20379.984173517129</v>
      </c>
      <c r="BX253">
        <f t="shared" si="206"/>
        <v>244.52744273448226</v>
      </c>
      <c r="BY253" s="13">
        <f t="shared" si="189"/>
        <v>836.26927694937092</v>
      </c>
    </row>
    <row r="254" spans="29:77" x14ac:dyDescent="0.2">
      <c r="AC254">
        <v>252</v>
      </c>
      <c r="AD254" s="37">
        <f t="shared" si="160"/>
        <v>517.28773978707602</v>
      </c>
      <c r="AE254" s="13">
        <f t="shared" si="161"/>
        <v>14023.548067735466</v>
      </c>
      <c r="AF254">
        <f t="shared" si="207"/>
        <v>572.93674005586752</v>
      </c>
      <c r="AG254" s="13">
        <f t="shared" si="162"/>
        <v>1616.3024281585481</v>
      </c>
      <c r="AH254" s="13">
        <f t="shared" si="190"/>
        <v>519.87262970432835</v>
      </c>
      <c r="AI254" s="13">
        <f t="shared" si="163"/>
        <v>20379.984173517129</v>
      </c>
      <c r="AJ254">
        <f t="shared" si="191"/>
        <v>600.74558277384074</v>
      </c>
      <c r="AK254" s="13">
        <f t="shared" si="164"/>
        <v>1616.3024281585481</v>
      </c>
      <c r="AL254" s="37">
        <f t="shared" si="165"/>
        <v>1162.5450724080165</v>
      </c>
      <c r="AM254" s="13">
        <f t="shared" si="166"/>
        <v>16828.257681282557</v>
      </c>
      <c r="AN254">
        <f t="shared" si="192"/>
        <v>1229.3238727305663</v>
      </c>
      <c r="AO254" s="13">
        <f t="shared" si="167"/>
        <v>3457.7835760522935</v>
      </c>
      <c r="AP254" s="13">
        <f t="shared" si="193"/>
        <v>1164.6470708022655</v>
      </c>
      <c r="AQ254" s="13">
        <f t="shared" si="168"/>
        <v>20379.984173517129</v>
      </c>
      <c r="AR254" s="13">
        <f t="shared" si="194"/>
        <v>1245.520023871778</v>
      </c>
      <c r="AS254" s="38">
        <f t="shared" si="169"/>
        <v>3457.7835760522935</v>
      </c>
      <c r="AT254" s="37">
        <f t="shared" si="170"/>
        <v>108.84359342095777</v>
      </c>
      <c r="AU254" s="13">
        <f t="shared" si="171"/>
        <v>5609.4192270941858</v>
      </c>
      <c r="AV254">
        <f t="shared" si="195"/>
        <v>131.10319352847438</v>
      </c>
      <c r="AW254" s="13">
        <f t="shared" si="172"/>
        <v>532.10518174559218</v>
      </c>
      <c r="AX254" s="13">
        <f t="shared" si="196"/>
        <v>112.87715790721964</v>
      </c>
      <c r="AY254" s="13">
        <f t="shared" si="173"/>
        <v>20379.984173517129</v>
      </c>
      <c r="AZ254">
        <f t="shared" si="197"/>
        <v>193.75011097673206</v>
      </c>
      <c r="BA254" s="13">
        <f t="shared" si="174"/>
        <v>532.10518174559218</v>
      </c>
      <c r="BB254" s="37">
        <f t="shared" si="175"/>
        <v>124.21689020500847</v>
      </c>
      <c r="BC254" s="13">
        <f t="shared" si="176"/>
        <v>8414.1288406412787</v>
      </c>
      <c r="BD254">
        <f t="shared" si="198"/>
        <v>157.60629036628339</v>
      </c>
      <c r="BE254" s="13">
        <f t="shared" si="177"/>
        <v>533.91624408933046</v>
      </c>
      <c r="BF254" s="13">
        <f t="shared" si="199"/>
        <v>127.76756316826715</v>
      </c>
      <c r="BG254" s="13">
        <f t="shared" si="178"/>
        <v>20379.984173517129</v>
      </c>
      <c r="BH254">
        <f t="shared" si="200"/>
        <v>208.64051623777956</v>
      </c>
      <c r="BI254" s="13">
        <f t="shared" si="179"/>
        <v>533.91624408933046</v>
      </c>
      <c r="BJ254" s="37">
        <f t="shared" si="180"/>
        <v>7.0828933962664289</v>
      </c>
      <c r="BK254" s="13">
        <f t="shared" si="181"/>
        <v>8414.1288406412787</v>
      </c>
      <c r="BL254">
        <f t="shared" si="201"/>
        <v>40.472293557541342</v>
      </c>
      <c r="BM254" s="13">
        <f t="shared" si="182"/>
        <v>10.271511508174452</v>
      </c>
      <c r="BN254" s="13">
        <f t="shared" si="202"/>
        <v>10.633566359525108</v>
      </c>
      <c r="BO254" s="13">
        <f t="shared" si="183"/>
        <v>20379.984173517129</v>
      </c>
      <c r="BP254">
        <f t="shared" si="203"/>
        <v>91.506519429037525</v>
      </c>
      <c r="BQ254" s="13">
        <f t="shared" si="184"/>
        <v>10.271511508174452</v>
      </c>
      <c r="BR254" s="37">
        <f t="shared" si="185"/>
        <v>159.78161370143422</v>
      </c>
      <c r="BS254" s="13">
        <f t="shared" si="186"/>
        <v>8414.1288406412787</v>
      </c>
      <c r="BT254">
        <f t="shared" si="204"/>
        <v>193.17101386270915</v>
      </c>
      <c r="BU254" s="13">
        <f t="shared" si="187"/>
        <v>836.26927694937092</v>
      </c>
      <c r="BV254" s="13">
        <f t="shared" si="205"/>
        <v>163.3322866646929</v>
      </c>
      <c r="BW254" s="13">
        <f t="shared" si="188"/>
        <v>20379.984173517129</v>
      </c>
      <c r="BX254">
        <f t="shared" si="206"/>
        <v>244.20523973420532</v>
      </c>
      <c r="BY254" s="13">
        <f t="shared" si="189"/>
        <v>836.26927694937092</v>
      </c>
    </row>
    <row r="255" spans="29:77" x14ac:dyDescent="0.2">
      <c r="AC255">
        <v>253</v>
      </c>
      <c r="AD255" s="37">
        <f t="shared" si="160"/>
        <v>517.28773978707602</v>
      </c>
      <c r="AE255" s="13">
        <f t="shared" si="161"/>
        <v>14023.548067735466</v>
      </c>
      <c r="AF255">
        <f t="shared" si="207"/>
        <v>572.71678353306606</v>
      </c>
      <c r="AG255" s="13">
        <f t="shared" si="162"/>
        <v>1616.3024281585481</v>
      </c>
      <c r="AH255" s="13">
        <f t="shared" si="190"/>
        <v>519.87262970432835</v>
      </c>
      <c r="AI255" s="13">
        <f t="shared" si="163"/>
        <v>20379.984173517129</v>
      </c>
      <c r="AJ255">
        <f t="shared" si="191"/>
        <v>600.42592683285454</v>
      </c>
      <c r="AK255" s="13">
        <f t="shared" si="164"/>
        <v>1616.3024281585481</v>
      </c>
      <c r="AL255" s="37">
        <f t="shared" si="165"/>
        <v>1162.5450724080165</v>
      </c>
      <c r="AM255" s="13">
        <f t="shared" si="166"/>
        <v>16828.257681282557</v>
      </c>
      <c r="AN255">
        <f t="shared" si="192"/>
        <v>1229.0599249032045</v>
      </c>
      <c r="AO255" s="13">
        <f t="shared" si="167"/>
        <v>3457.7835760522935</v>
      </c>
      <c r="AP255" s="13">
        <f t="shared" si="193"/>
        <v>1164.6470708022655</v>
      </c>
      <c r="AQ255" s="13">
        <f t="shared" si="168"/>
        <v>20379.984173517129</v>
      </c>
      <c r="AR255" s="13">
        <f t="shared" si="194"/>
        <v>1245.2003679307918</v>
      </c>
      <c r="AS255" s="38">
        <f t="shared" si="169"/>
        <v>3457.7835760522935</v>
      </c>
      <c r="AT255" s="37">
        <f t="shared" si="170"/>
        <v>108.84359342095777</v>
      </c>
      <c r="AU255" s="13">
        <f t="shared" si="171"/>
        <v>5609.4192270941858</v>
      </c>
      <c r="AV255">
        <f t="shared" si="195"/>
        <v>131.01521091935376</v>
      </c>
      <c r="AW255" s="13">
        <f t="shared" si="172"/>
        <v>532.10518174559218</v>
      </c>
      <c r="AX255" s="13">
        <f t="shared" si="196"/>
        <v>112.87715790721964</v>
      </c>
      <c r="AY255" s="13">
        <f t="shared" si="173"/>
        <v>20379.984173517129</v>
      </c>
      <c r="AZ255">
        <f t="shared" si="197"/>
        <v>193.43045503574584</v>
      </c>
      <c r="BA255" s="13">
        <f t="shared" si="174"/>
        <v>532.10518174559218</v>
      </c>
      <c r="BB255" s="37">
        <f t="shared" si="175"/>
        <v>124.21689020500847</v>
      </c>
      <c r="BC255" s="13">
        <f t="shared" si="176"/>
        <v>8414.1288406412787</v>
      </c>
      <c r="BD255">
        <f t="shared" si="198"/>
        <v>157.47431645260247</v>
      </c>
      <c r="BE255" s="13">
        <f t="shared" si="177"/>
        <v>533.91624408933046</v>
      </c>
      <c r="BF255" s="13">
        <f t="shared" si="199"/>
        <v>127.76756316826715</v>
      </c>
      <c r="BG255" s="13">
        <f t="shared" si="178"/>
        <v>20379.984173517129</v>
      </c>
      <c r="BH255">
        <f t="shared" si="200"/>
        <v>208.32086029679334</v>
      </c>
      <c r="BI255" s="13">
        <f t="shared" si="179"/>
        <v>533.91624408933046</v>
      </c>
      <c r="BJ255" s="37">
        <f t="shared" si="180"/>
        <v>7.0828933962664289</v>
      </c>
      <c r="BK255" s="13">
        <f t="shared" si="181"/>
        <v>8414.1288406412787</v>
      </c>
      <c r="BL255">
        <f t="shared" si="201"/>
        <v>40.340319643860411</v>
      </c>
      <c r="BM255" s="13">
        <f t="shared" si="182"/>
        <v>10.271511508174452</v>
      </c>
      <c r="BN255" s="13">
        <f t="shared" si="202"/>
        <v>10.633566359525108</v>
      </c>
      <c r="BO255" s="13">
        <f t="shared" si="183"/>
        <v>20379.984173517129</v>
      </c>
      <c r="BP255">
        <f t="shared" si="203"/>
        <v>91.186863488051301</v>
      </c>
      <c r="BQ255" s="13">
        <f t="shared" si="184"/>
        <v>10.271511508174452</v>
      </c>
      <c r="BR255" s="37">
        <f t="shared" si="185"/>
        <v>159.78161370143422</v>
      </c>
      <c r="BS255" s="13">
        <f t="shared" si="186"/>
        <v>8414.1288406412787</v>
      </c>
      <c r="BT255">
        <f t="shared" si="204"/>
        <v>193.03903994902822</v>
      </c>
      <c r="BU255" s="13">
        <f t="shared" si="187"/>
        <v>836.26927694937092</v>
      </c>
      <c r="BV255" s="13">
        <f t="shared" si="205"/>
        <v>163.3322866646929</v>
      </c>
      <c r="BW255" s="13">
        <f t="shared" si="188"/>
        <v>20379.984173517129</v>
      </c>
      <c r="BX255">
        <f t="shared" si="206"/>
        <v>243.8855837932191</v>
      </c>
      <c r="BY255" s="13">
        <f t="shared" si="189"/>
        <v>836.26927694937092</v>
      </c>
    </row>
    <row r="256" spans="29:77" x14ac:dyDescent="0.2">
      <c r="AC256">
        <v>254</v>
      </c>
      <c r="AD256" s="37">
        <f t="shared" si="160"/>
        <v>517.28773978707602</v>
      </c>
      <c r="AE256" s="13">
        <f t="shared" si="161"/>
        <v>14023.548067735466</v>
      </c>
      <c r="AF256">
        <f t="shared" si="207"/>
        <v>572.49855895138887</v>
      </c>
      <c r="AG256" s="13">
        <f t="shared" si="162"/>
        <v>1616.3024281585481</v>
      </c>
      <c r="AH256" s="13">
        <f t="shared" si="190"/>
        <v>519.87262970432835</v>
      </c>
      <c r="AI256" s="13">
        <f t="shared" si="163"/>
        <v>20379.984173517129</v>
      </c>
      <c r="AJ256">
        <f t="shared" si="191"/>
        <v>600.10878786778164</v>
      </c>
      <c r="AK256" s="13">
        <f t="shared" si="164"/>
        <v>1616.3024281585481</v>
      </c>
      <c r="AL256" s="37">
        <f t="shared" si="165"/>
        <v>1162.5450724080165</v>
      </c>
      <c r="AM256" s="13">
        <f t="shared" si="166"/>
        <v>16828.257681282557</v>
      </c>
      <c r="AN256">
        <f t="shared" si="192"/>
        <v>1228.7980554051919</v>
      </c>
      <c r="AO256" s="13">
        <f t="shared" si="167"/>
        <v>3457.7835760522935</v>
      </c>
      <c r="AP256" s="13">
        <f t="shared" si="193"/>
        <v>1164.6470708022655</v>
      </c>
      <c r="AQ256" s="13">
        <f t="shared" si="168"/>
        <v>20379.984173517129</v>
      </c>
      <c r="AR256" s="13">
        <f t="shared" si="194"/>
        <v>1244.8832289657187</v>
      </c>
      <c r="AS256" s="38">
        <f t="shared" si="169"/>
        <v>3457.7835760522935</v>
      </c>
      <c r="AT256" s="37">
        <f t="shared" si="170"/>
        <v>108.84359342095777</v>
      </c>
      <c r="AU256" s="13">
        <f t="shared" si="171"/>
        <v>5609.4192270941858</v>
      </c>
      <c r="AV256">
        <f t="shared" si="195"/>
        <v>130.92792108668291</v>
      </c>
      <c r="AW256" s="13">
        <f t="shared" si="172"/>
        <v>532.10518174559218</v>
      </c>
      <c r="AX256" s="13">
        <f t="shared" si="196"/>
        <v>112.87715790721964</v>
      </c>
      <c r="AY256" s="13">
        <f t="shared" si="173"/>
        <v>20379.984173517129</v>
      </c>
      <c r="AZ256">
        <f t="shared" si="197"/>
        <v>193.11331607067291</v>
      </c>
      <c r="BA256" s="13">
        <f t="shared" si="174"/>
        <v>532.10518174559218</v>
      </c>
      <c r="BB256" s="37">
        <f t="shared" si="175"/>
        <v>124.21689020500847</v>
      </c>
      <c r="BC256" s="13">
        <f t="shared" si="176"/>
        <v>8414.1288406412787</v>
      </c>
      <c r="BD256">
        <f t="shared" si="198"/>
        <v>157.34338170359618</v>
      </c>
      <c r="BE256" s="13">
        <f t="shared" si="177"/>
        <v>533.91624408933046</v>
      </c>
      <c r="BF256" s="13">
        <f t="shared" si="199"/>
        <v>127.76756316826715</v>
      </c>
      <c r="BG256" s="13">
        <f t="shared" si="178"/>
        <v>20379.984173517129</v>
      </c>
      <c r="BH256">
        <f t="shared" si="200"/>
        <v>208.00372133172041</v>
      </c>
      <c r="BI256" s="13">
        <f t="shared" si="179"/>
        <v>533.91624408933046</v>
      </c>
      <c r="BJ256" s="37">
        <f t="shared" si="180"/>
        <v>7.0828933962664289</v>
      </c>
      <c r="BK256" s="13">
        <f t="shared" si="181"/>
        <v>8414.1288406412787</v>
      </c>
      <c r="BL256">
        <f t="shared" si="201"/>
        <v>40.209384894854139</v>
      </c>
      <c r="BM256" s="13">
        <f t="shared" si="182"/>
        <v>10.271511508174452</v>
      </c>
      <c r="BN256" s="13">
        <f t="shared" si="202"/>
        <v>10.633566359525108</v>
      </c>
      <c r="BO256" s="13">
        <f t="shared" si="183"/>
        <v>20379.984173517129</v>
      </c>
      <c r="BP256">
        <f t="shared" si="203"/>
        <v>90.869724522978373</v>
      </c>
      <c r="BQ256" s="13">
        <f t="shared" si="184"/>
        <v>10.271511508174452</v>
      </c>
      <c r="BR256" s="37">
        <f t="shared" si="185"/>
        <v>159.78161370143422</v>
      </c>
      <c r="BS256" s="13">
        <f t="shared" si="186"/>
        <v>8414.1288406412787</v>
      </c>
      <c r="BT256">
        <f t="shared" si="204"/>
        <v>192.90810520002194</v>
      </c>
      <c r="BU256" s="13">
        <f t="shared" si="187"/>
        <v>836.26927694937092</v>
      </c>
      <c r="BV256" s="13">
        <f t="shared" si="205"/>
        <v>163.3322866646929</v>
      </c>
      <c r="BW256" s="13">
        <f t="shared" si="188"/>
        <v>20379.984173517129</v>
      </c>
      <c r="BX256">
        <f t="shared" si="206"/>
        <v>243.56844482814617</v>
      </c>
      <c r="BY256" s="13">
        <f t="shared" si="189"/>
        <v>836.26927694937092</v>
      </c>
    </row>
    <row r="257" spans="29:77" x14ac:dyDescent="0.2">
      <c r="AC257">
        <v>255</v>
      </c>
      <c r="AD257" s="37">
        <f t="shared" si="160"/>
        <v>517.28773978707602</v>
      </c>
      <c r="AE257" s="13">
        <f t="shared" si="161"/>
        <v>14023.548067735466</v>
      </c>
      <c r="AF257">
        <f t="shared" si="207"/>
        <v>572.28204593505825</v>
      </c>
      <c r="AG257" s="13">
        <f t="shared" si="162"/>
        <v>1616.3024281585481</v>
      </c>
      <c r="AH257" s="13">
        <f t="shared" si="190"/>
        <v>519.87262970432835</v>
      </c>
      <c r="AI257" s="13">
        <f t="shared" si="163"/>
        <v>20379.984173517129</v>
      </c>
      <c r="AJ257">
        <f t="shared" si="191"/>
        <v>599.79413626714063</v>
      </c>
      <c r="AK257" s="13">
        <f t="shared" si="164"/>
        <v>1616.3024281585481</v>
      </c>
      <c r="AL257" s="37">
        <f t="shared" si="165"/>
        <v>1162.5450724080165</v>
      </c>
      <c r="AM257" s="13">
        <f t="shared" si="166"/>
        <v>16828.257681282557</v>
      </c>
      <c r="AN257">
        <f t="shared" si="192"/>
        <v>1228.5382397855951</v>
      </c>
      <c r="AO257" s="13">
        <f t="shared" si="167"/>
        <v>3457.7835760522935</v>
      </c>
      <c r="AP257" s="13">
        <f t="shared" si="193"/>
        <v>1164.6470708022655</v>
      </c>
      <c r="AQ257" s="13">
        <f t="shared" si="168"/>
        <v>20379.984173517129</v>
      </c>
      <c r="AR257" s="13">
        <f t="shared" si="194"/>
        <v>1244.5685773650778</v>
      </c>
      <c r="AS257" s="38">
        <f t="shared" si="169"/>
        <v>3457.7835760522935</v>
      </c>
      <c r="AT257" s="37">
        <f t="shared" si="170"/>
        <v>108.84359342095777</v>
      </c>
      <c r="AU257" s="13">
        <f t="shared" si="171"/>
        <v>5609.4192270941858</v>
      </c>
      <c r="AV257">
        <f t="shared" si="195"/>
        <v>130.84131588015066</v>
      </c>
      <c r="AW257" s="13">
        <f t="shared" si="172"/>
        <v>532.10518174559218</v>
      </c>
      <c r="AX257" s="13">
        <f t="shared" si="196"/>
        <v>112.87715790721964</v>
      </c>
      <c r="AY257" s="13">
        <f t="shared" si="173"/>
        <v>20379.984173517129</v>
      </c>
      <c r="AZ257">
        <f t="shared" si="197"/>
        <v>192.79866447003189</v>
      </c>
      <c r="BA257" s="13">
        <f t="shared" si="174"/>
        <v>532.10518174559218</v>
      </c>
      <c r="BB257" s="37">
        <f t="shared" si="175"/>
        <v>124.21689020500847</v>
      </c>
      <c r="BC257" s="13">
        <f t="shared" si="176"/>
        <v>8414.1288406412787</v>
      </c>
      <c r="BD257">
        <f t="shared" si="198"/>
        <v>157.21347389379781</v>
      </c>
      <c r="BE257" s="13">
        <f t="shared" si="177"/>
        <v>533.91624408933046</v>
      </c>
      <c r="BF257" s="13">
        <f t="shared" si="199"/>
        <v>127.76756316826715</v>
      </c>
      <c r="BG257" s="13">
        <f t="shared" si="178"/>
        <v>20379.984173517129</v>
      </c>
      <c r="BH257">
        <f t="shared" si="200"/>
        <v>207.68906973107943</v>
      </c>
      <c r="BI257" s="13">
        <f t="shared" si="179"/>
        <v>533.91624408933046</v>
      </c>
      <c r="BJ257" s="37">
        <f t="shared" si="180"/>
        <v>7.0828933962664289</v>
      </c>
      <c r="BK257" s="13">
        <f t="shared" si="181"/>
        <v>8414.1288406412787</v>
      </c>
      <c r="BL257">
        <f t="shared" si="201"/>
        <v>40.079477085055757</v>
      </c>
      <c r="BM257" s="13">
        <f t="shared" si="182"/>
        <v>10.271511508174452</v>
      </c>
      <c r="BN257" s="13">
        <f t="shared" si="202"/>
        <v>10.633566359525108</v>
      </c>
      <c r="BO257" s="13">
        <f t="shared" si="183"/>
        <v>20379.984173517129</v>
      </c>
      <c r="BP257">
        <f t="shared" si="203"/>
        <v>90.555072922337374</v>
      </c>
      <c r="BQ257" s="13">
        <f t="shared" si="184"/>
        <v>10.271511508174452</v>
      </c>
      <c r="BR257" s="37">
        <f t="shared" si="185"/>
        <v>159.78161370143422</v>
      </c>
      <c r="BS257" s="13">
        <f t="shared" si="186"/>
        <v>8414.1288406412787</v>
      </c>
      <c r="BT257">
        <f t="shared" si="204"/>
        <v>192.77819739022357</v>
      </c>
      <c r="BU257" s="13">
        <f t="shared" si="187"/>
        <v>836.26927694937092</v>
      </c>
      <c r="BV257" s="13">
        <f t="shared" si="205"/>
        <v>163.3322866646929</v>
      </c>
      <c r="BW257" s="13">
        <f t="shared" si="188"/>
        <v>20379.984173517129</v>
      </c>
      <c r="BX257">
        <f t="shared" si="206"/>
        <v>243.25379322750518</v>
      </c>
      <c r="BY257" s="13">
        <f t="shared" si="189"/>
        <v>836.26927694937092</v>
      </c>
    </row>
    <row r="258" spans="29:77" x14ac:dyDescent="0.2">
      <c r="AC258">
        <v>256</v>
      </c>
      <c r="AD258" s="37">
        <f t="shared" ref="AD258:AD321" si="208">SUM($B$44:$B$48)</f>
        <v>517.28773978707602</v>
      </c>
      <c r="AE258" s="13">
        <f t="shared" ref="AE258:AE321" si="209">SUM($B$42:$B$43)</f>
        <v>14023.548067735466</v>
      </c>
      <c r="AF258">
        <f t="shared" si="207"/>
        <v>572.06722442666774</v>
      </c>
      <c r="AG258" s="13">
        <f t="shared" ref="AG258:AG321" si="210">SUM($B$44:$B$45,$B$48:$B$49)</f>
        <v>1616.3024281585481</v>
      </c>
      <c r="AH258" s="13">
        <f t="shared" si="190"/>
        <v>519.87262970432835</v>
      </c>
      <c r="AI258" s="13">
        <f t="shared" ref="AI258:AI321" si="211">SUM($C$42:$C$43)</f>
        <v>20379.984173517129</v>
      </c>
      <c r="AJ258">
        <f t="shared" si="191"/>
        <v>599.4819428821296</v>
      </c>
      <c r="AK258" s="13">
        <f t="shared" ref="AK258:AK321" si="212">SUM($C$44:$C$45,$C$48:$C$49)</f>
        <v>1616.3024281585481</v>
      </c>
      <c r="AL258" s="37">
        <f t="shared" ref="AL258:AL321" si="213">SUM($D$44:$D$48)</f>
        <v>1162.5450724080165</v>
      </c>
      <c r="AM258" s="13">
        <f t="shared" ref="AM258:AM321" si="214">SUM($D$42:$D$43)</f>
        <v>16828.257681282557</v>
      </c>
      <c r="AN258">
        <f t="shared" si="192"/>
        <v>1228.2804539755266</v>
      </c>
      <c r="AO258" s="13">
        <f t="shared" ref="AO258:AO321" si="215">SUM($D$44:$D$45,$D$48:$D$49)</f>
        <v>3457.7835760522935</v>
      </c>
      <c r="AP258" s="13">
        <f t="shared" si="193"/>
        <v>1164.6470708022655</v>
      </c>
      <c r="AQ258" s="13">
        <f t="shared" ref="AQ258:AQ321" si="216">SUM($E$42:$E$43)</f>
        <v>20379.984173517129</v>
      </c>
      <c r="AR258" s="13">
        <f t="shared" si="194"/>
        <v>1244.2563839800669</v>
      </c>
      <c r="AS258" s="38">
        <f t="shared" ref="AS258:AS321" si="217">SUM($E$44:$E$45,$E$48:$E$49)</f>
        <v>3457.7835760522935</v>
      </c>
      <c r="AT258" s="37">
        <f t="shared" ref="AT258:AT321" si="218">SUM($F$44:$F$48)</f>
        <v>108.84359342095777</v>
      </c>
      <c r="AU258" s="13">
        <f t="shared" ref="AU258:AU321" si="219">SUM($F$42:$F$43)</f>
        <v>5609.4192270941858</v>
      </c>
      <c r="AV258">
        <f t="shared" si="195"/>
        <v>130.75538727679444</v>
      </c>
      <c r="AW258" s="13">
        <f t="shared" ref="AW258:AW321" si="220">SUM($F$44:$F$45,$F$48:$F$49)</f>
        <v>532.10518174559218</v>
      </c>
      <c r="AX258" s="13">
        <f t="shared" si="196"/>
        <v>112.87715790721964</v>
      </c>
      <c r="AY258" s="13">
        <f t="shared" ref="AY258:AY321" si="221">SUM($G$42:$G$43)</f>
        <v>20379.984173517129</v>
      </c>
      <c r="AZ258">
        <f t="shared" si="197"/>
        <v>192.48647108502092</v>
      </c>
      <c r="BA258" s="13">
        <f t="shared" ref="BA258:BA321" si="222">SUM($G$44:$G$45,$G$48:$G$49)</f>
        <v>532.10518174559218</v>
      </c>
      <c r="BB258" s="37">
        <f t="shared" ref="BB258:BB321" si="223">SUM($H$44:$H$48)</f>
        <v>124.21689020500847</v>
      </c>
      <c r="BC258" s="13">
        <f t="shared" ref="BC258:BC321" si="224">SUM($H$42:$H$43)</f>
        <v>8414.1288406412787</v>
      </c>
      <c r="BD258">
        <f t="shared" si="198"/>
        <v>157.08458098876346</v>
      </c>
      <c r="BE258" s="13">
        <f t="shared" ref="BE258:BE321" si="225">SUM($H$44:$H$45,$H$48:$H$49)</f>
        <v>533.91624408933046</v>
      </c>
      <c r="BF258" s="13">
        <f t="shared" si="199"/>
        <v>127.76756316826715</v>
      </c>
      <c r="BG258" s="13">
        <f t="shared" ref="BG258:BG321" si="226">SUM($I$42:$I$43)</f>
        <v>20379.984173517129</v>
      </c>
      <c r="BH258">
        <f t="shared" si="200"/>
        <v>207.37687634606843</v>
      </c>
      <c r="BI258" s="13">
        <f t="shared" ref="BI258:BI321" si="227">SUM($I$44:$I$45,$I$48:$I$49)</f>
        <v>533.91624408933046</v>
      </c>
      <c r="BJ258" s="37">
        <f t="shared" ref="BJ258:BJ321" si="228">SUM($J$44:$J$48)</f>
        <v>7.0828933962664289</v>
      </c>
      <c r="BK258" s="13">
        <f t="shared" ref="BK258:BK321" si="229">SUM($J$42:$J$43)</f>
        <v>8414.1288406412787</v>
      </c>
      <c r="BL258">
        <f t="shared" si="201"/>
        <v>39.950584180021423</v>
      </c>
      <c r="BM258" s="13">
        <f t="shared" ref="BM258:BM321" si="230">SUM($J$44:$J$45,$J$48:$J$49)</f>
        <v>10.271511508174452</v>
      </c>
      <c r="BN258" s="13">
        <f t="shared" si="202"/>
        <v>10.633566359525108</v>
      </c>
      <c r="BO258" s="13">
        <f t="shared" ref="BO258:BO321" si="231">SUM($K$42:$K$43)</f>
        <v>20379.984173517129</v>
      </c>
      <c r="BP258">
        <f t="shared" si="203"/>
        <v>90.242879537326388</v>
      </c>
      <c r="BQ258" s="13">
        <f t="shared" ref="BQ258:BQ321" si="232">SUM($K$44:$K$45,$K$48:$K$49)</f>
        <v>10.271511508174452</v>
      </c>
      <c r="BR258" s="37">
        <f t="shared" ref="BR258:BR321" si="233">SUM($L$44:$L$48)</f>
        <v>159.78161370143422</v>
      </c>
      <c r="BS258" s="13">
        <f t="shared" ref="BS258:BS321" si="234">SUM($L$42:$L$43)</f>
        <v>8414.1288406412787</v>
      </c>
      <c r="BT258">
        <f t="shared" si="204"/>
        <v>192.64930448518922</v>
      </c>
      <c r="BU258" s="13">
        <f t="shared" ref="BU258:BU321" si="235">SUM($L$44:$L$45,$L$48:$L$49)</f>
        <v>836.26927694937092</v>
      </c>
      <c r="BV258" s="13">
        <f t="shared" si="205"/>
        <v>163.3322866646929</v>
      </c>
      <c r="BW258" s="13">
        <f t="shared" ref="BW258:BW321" si="236">SUM($M$42:$M$43)</f>
        <v>20379.984173517129</v>
      </c>
      <c r="BX258">
        <f t="shared" si="206"/>
        <v>242.94159984249418</v>
      </c>
      <c r="BY258" s="13">
        <f t="shared" ref="BY258:BY321" si="237">SUM($M$44:$M$45,$M$48:$M$49)</f>
        <v>836.26927694937092</v>
      </c>
    </row>
    <row r="259" spans="29:77" x14ac:dyDescent="0.2">
      <c r="AC259">
        <v>257</v>
      </c>
      <c r="AD259" s="37">
        <f t="shared" si="208"/>
        <v>517.28773978707602</v>
      </c>
      <c r="AE259" s="13">
        <f t="shared" si="209"/>
        <v>14023.548067735466</v>
      </c>
      <c r="AF259">
        <f t="shared" si="207"/>
        <v>571.85407468098833</v>
      </c>
      <c r="AG259" s="13">
        <f t="shared" si="210"/>
        <v>1616.3024281585481</v>
      </c>
      <c r="AH259" s="13">
        <f t="shared" ref="AH259:AH322" si="238">SUM($C$44:$C$45,$C$47:$C$48)</f>
        <v>519.87262970432835</v>
      </c>
      <c r="AI259" s="13">
        <f t="shared" si="211"/>
        <v>20379.984173517129</v>
      </c>
      <c r="AJ259">
        <f t="shared" ref="AJ259:AJ322" si="239">AI259/$AC259+AH259</f>
        <v>599.17217901762456</v>
      </c>
      <c r="AK259" s="13">
        <f t="shared" si="212"/>
        <v>1616.3024281585481</v>
      </c>
      <c r="AL259" s="37">
        <f t="shared" si="213"/>
        <v>1162.5450724080165</v>
      </c>
      <c r="AM259" s="13">
        <f t="shared" si="214"/>
        <v>16828.257681282557</v>
      </c>
      <c r="AN259">
        <f t="shared" ref="AN259:AN322" si="240">AM259/$AC259+AL259</f>
        <v>1228.0246742807112</v>
      </c>
      <c r="AO259" s="13">
        <f t="shared" si="215"/>
        <v>3457.7835760522935</v>
      </c>
      <c r="AP259" s="13">
        <f t="shared" ref="AP259:AP322" si="241">SUM($E$44:$E$45,$E$47:$E$48)</f>
        <v>1164.6470708022655</v>
      </c>
      <c r="AQ259" s="13">
        <f t="shared" si="216"/>
        <v>20379.984173517129</v>
      </c>
      <c r="AR259" s="13">
        <f t="shared" ref="AR259:AR322" si="242">AQ259/$AC259+AP259</f>
        <v>1243.9466201155617</v>
      </c>
      <c r="AS259" s="38">
        <f t="shared" si="217"/>
        <v>3457.7835760522935</v>
      </c>
      <c r="AT259" s="37">
        <f t="shared" si="218"/>
        <v>108.84359342095777</v>
      </c>
      <c r="AU259" s="13">
        <f t="shared" si="219"/>
        <v>5609.4192270941858</v>
      </c>
      <c r="AV259">
        <f t="shared" ref="AV259:AV322" si="243">AU259/$AC259+AT259</f>
        <v>130.67012737852269</v>
      </c>
      <c r="AW259" s="13">
        <f t="shared" si="220"/>
        <v>532.10518174559218</v>
      </c>
      <c r="AX259" s="13">
        <f t="shared" ref="AX259:AX322" si="244">SUM($G$44:$G$45,$G$47:$G$48)</f>
        <v>112.87715790721964</v>
      </c>
      <c r="AY259" s="13">
        <f t="shared" si="221"/>
        <v>20379.984173517129</v>
      </c>
      <c r="AZ259">
        <f t="shared" ref="AZ259:AZ322" si="245">AY259/$AC259+AX259</f>
        <v>192.17670722051588</v>
      </c>
      <c r="BA259" s="13">
        <f t="shared" si="222"/>
        <v>532.10518174559218</v>
      </c>
      <c r="BB259" s="37">
        <f t="shared" si="223"/>
        <v>124.21689020500847</v>
      </c>
      <c r="BC259" s="13">
        <f t="shared" si="224"/>
        <v>8414.1288406412787</v>
      </c>
      <c r="BD259">
        <f t="shared" ref="BD259:BD322" si="246">BC259/$AC259+BB259</f>
        <v>156.95669114135586</v>
      </c>
      <c r="BE259" s="13">
        <f t="shared" si="225"/>
        <v>533.91624408933046</v>
      </c>
      <c r="BF259" s="13">
        <f t="shared" ref="BF259:BF322" si="247">SUM($I$44:$I$45,$I$47:$I$48)</f>
        <v>127.76756316826715</v>
      </c>
      <c r="BG259" s="13">
        <f t="shared" si="226"/>
        <v>20379.984173517129</v>
      </c>
      <c r="BH259">
        <f t="shared" ref="BH259:BH322" si="248">BG259/$AC259+BF259</f>
        <v>207.06711248156336</v>
      </c>
      <c r="BI259" s="13">
        <f t="shared" si="227"/>
        <v>533.91624408933046</v>
      </c>
      <c r="BJ259" s="37">
        <f t="shared" si="228"/>
        <v>7.0828933962664289</v>
      </c>
      <c r="BK259" s="13">
        <f t="shared" si="229"/>
        <v>8414.1288406412787</v>
      </c>
      <c r="BL259">
        <f t="shared" ref="BL259:BL322" si="249">BK259/$AC259+BJ259</f>
        <v>39.822694332613814</v>
      </c>
      <c r="BM259" s="13">
        <f t="shared" si="230"/>
        <v>10.271511508174452</v>
      </c>
      <c r="BN259" s="13">
        <f t="shared" ref="BN259:BN322" si="250">SUM($K$44:$K$45,$K$47:$K$48)</f>
        <v>10.633566359525108</v>
      </c>
      <c r="BO259" s="13">
        <f t="shared" si="231"/>
        <v>20379.984173517129</v>
      </c>
      <c r="BP259">
        <f t="shared" ref="BP259:BP322" si="251">BO259/$AC259+BN259</f>
        <v>89.93311567282133</v>
      </c>
      <c r="BQ259" s="13">
        <f t="shared" si="232"/>
        <v>10.271511508174452</v>
      </c>
      <c r="BR259" s="37">
        <f t="shared" si="233"/>
        <v>159.78161370143422</v>
      </c>
      <c r="BS259" s="13">
        <f t="shared" si="234"/>
        <v>8414.1288406412787</v>
      </c>
      <c r="BT259">
        <f t="shared" ref="BT259:BT322" si="252">BS259/$AC259+BR259</f>
        <v>192.52141463778162</v>
      </c>
      <c r="BU259" s="13">
        <f t="shared" si="235"/>
        <v>836.26927694937092</v>
      </c>
      <c r="BV259" s="13">
        <f t="shared" ref="BV259:BV322" si="253">SUM($M$44:$M$45,$M$47:$M$48)</f>
        <v>163.3322866646929</v>
      </c>
      <c r="BW259" s="13">
        <f t="shared" si="236"/>
        <v>20379.984173517129</v>
      </c>
      <c r="BX259">
        <f t="shared" ref="BX259:BX322" si="254">BW259/$AC259+BV259</f>
        <v>242.63183597798911</v>
      </c>
      <c r="BY259" s="13">
        <f t="shared" si="237"/>
        <v>836.26927694937092</v>
      </c>
    </row>
    <row r="260" spans="29:77" x14ac:dyDescent="0.2">
      <c r="AC260">
        <v>258</v>
      </c>
      <c r="AD260" s="37">
        <f t="shared" si="208"/>
        <v>517.28773978707602</v>
      </c>
      <c r="AE260" s="13">
        <f t="shared" si="209"/>
        <v>14023.548067735466</v>
      </c>
      <c r="AF260">
        <f t="shared" ref="AF260:AF323" si="255">AE260/AC260+AD260</f>
        <v>571.64257725891889</v>
      </c>
      <c r="AG260" s="13">
        <f t="shared" si="210"/>
        <v>1616.3024281585481</v>
      </c>
      <c r="AH260" s="13">
        <f t="shared" si="238"/>
        <v>519.87262970432835</v>
      </c>
      <c r="AI260" s="13">
        <f t="shared" si="211"/>
        <v>20379.984173517129</v>
      </c>
      <c r="AJ260">
        <f t="shared" si="239"/>
        <v>598.86481642338697</v>
      </c>
      <c r="AK260" s="13">
        <f t="shared" si="212"/>
        <v>1616.3024281585481</v>
      </c>
      <c r="AL260" s="37">
        <f t="shared" si="213"/>
        <v>1162.5450724080165</v>
      </c>
      <c r="AM260" s="13">
        <f t="shared" si="214"/>
        <v>16828.257681282557</v>
      </c>
      <c r="AN260">
        <f t="shared" si="240"/>
        <v>1227.7708773742279</v>
      </c>
      <c r="AO260" s="13">
        <f t="shared" si="215"/>
        <v>3457.7835760522935</v>
      </c>
      <c r="AP260" s="13">
        <f t="shared" si="241"/>
        <v>1164.6470708022655</v>
      </c>
      <c r="AQ260" s="13">
        <f t="shared" si="216"/>
        <v>20379.984173517129</v>
      </c>
      <c r="AR260" s="13">
        <f t="shared" si="242"/>
        <v>1243.6392575213242</v>
      </c>
      <c r="AS260" s="38">
        <f t="shared" si="217"/>
        <v>3457.7835760522935</v>
      </c>
      <c r="AT260" s="37">
        <f t="shared" si="218"/>
        <v>108.84359342095777</v>
      </c>
      <c r="AU260" s="13">
        <f t="shared" si="219"/>
        <v>5609.4192270941858</v>
      </c>
      <c r="AV260">
        <f t="shared" si="243"/>
        <v>130.58552840969492</v>
      </c>
      <c r="AW260" s="13">
        <f t="shared" si="220"/>
        <v>532.10518174559218</v>
      </c>
      <c r="AX260" s="13">
        <f t="shared" si="244"/>
        <v>112.87715790721964</v>
      </c>
      <c r="AY260" s="13">
        <f t="shared" si="221"/>
        <v>20379.984173517129</v>
      </c>
      <c r="AZ260">
        <f t="shared" si="245"/>
        <v>191.86934462627829</v>
      </c>
      <c r="BA260" s="13">
        <f t="shared" si="222"/>
        <v>532.10518174559218</v>
      </c>
      <c r="BB260" s="37">
        <f t="shared" si="223"/>
        <v>124.21689020500847</v>
      </c>
      <c r="BC260" s="13">
        <f t="shared" si="224"/>
        <v>8414.1288406412787</v>
      </c>
      <c r="BD260">
        <f t="shared" si="246"/>
        <v>156.8297926881142</v>
      </c>
      <c r="BE260" s="13">
        <f t="shared" si="225"/>
        <v>533.91624408933046</v>
      </c>
      <c r="BF260" s="13">
        <f t="shared" si="247"/>
        <v>127.76756316826715</v>
      </c>
      <c r="BG260" s="13">
        <f t="shared" si="226"/>
        <v>20379.984173517129</v>
      </c>
      <c r="BH260">
        <f t="shared" si="248"/>
        <v>206.75974988732577</v>
      </c>
      <c r="BI260" s="13">
        <f t="shared" si="227"/>
        <v>533.91624408933046</v>
      </c>
      <c r="BJ260" s="37">
        <f t="shared" si="228"/>
        <v>7.0828933962664289</v>
      </c>
      <c r="BK260" s="13">
        <f t="shared" si="229"/>
        <v>8414.1288406412787</v>
      </c>
      <c r="BL260">
        <f t="shared" si="249"/>
        <v>39.695795879372156</v>
      </c>
      <c r="BM260" s="13">
        <f t="shared" si="230"/>
        <v>10.271511508174452</v>
      </c>
      <c r="BN260" s="13">
        <f t="shared" si="250"/>
        <v>10.633566359525108</v>
      </c>
      <c r="BO260" s="13">
        <f t="shared" si="231"/>
        <v>20379.984173517129</v>
      </c>
      <c r="BP260">
        <f t="shared" si="251"/>
        <v>89.625753078583742</v>
      </c>
      <c r="BQ260" s="13">
        <f t="shared" si="232"/>
        <v>10.271511508174452</v>
      </c>
      <c r="BR260" s="37">
        <f t="shared" si="233"/>
        <v>159.78161370143422</v>
      </c>
      <c r="BS260" s="13">
        <f t="shared" si="234"/>
        <v>8414.1288406412787</v>
      </c>
      <c r="BT260">
        <f t="shared" si="252"/>
        <v>192.39451618453995</v>
      </c>
      <c r="BU260" s="13">
        <f t="shared" si="235"/>
        <v>836.26927694937092</v>
      </c>
      <c r="BV260" s="13">
        <f t="shared" si="253"/>
        <v>163.3322866646929</v>
      </c>
      <c r="BW260" s="13">
        <f t="shared" si="236"/>
        <v>20379.984173517129</v>
      </c>
      <c r="BX260">
        <f t="shared" si="254"/>
        <v>242.32447338375152</v>
      </c>
      <c r="BY260" s="13">
        <f t="shared" si="237"/>
        <v>836.26927694937092</v>
      </c>
    </row>
    <row r="261" spans="29:77" x14ac:dyDescent="0.2">
      <c r="AC261">
        <v>259</v>
      </c>
      <c r="AD261" s="37">
        <f t="shared" si="208"/>
        <v>517.28773978707602</v>
      </c>
      <c r="AE261" s="13">
        <f t="shared" si="209"/>
        <v>14023.548067735466</v>
      </c>
      <c r="AF261">
        <f t="shared" si="255"/>
        <v>571.43271302157586</v>
      </c>
      <c r="AG261" s="13">
        <f t="shared" si="210"/>
        <v>1616.3024281585481</v>
      </c>
      <c r="AH261" s="13">
        <f t="shared" si="238"/>
        <v>519.87262970432835</v>
      </c>
      <c r="AI261" s="13">
        <f t="shared" si="211"/>
        <v>20379.984173517129</v>
      </c>
      <c r="AJ261">
        <f t="shared" si="239"/>
        <v>598.55982728547554</v>
      </c>
      <c r="AK261" s="13">
        <f t="shared" si="212"/>
        <v>1616.3024281585481</v>
      </c>
      <c r="AL261" s="37">
        <f t="shared" si="213"/>
        <v>1162.5450724080165</v>
      </c>
      <c r="AM261" s="13">
        <f t="shared" si="214"/>
        <v>16828.257681282557</v>
      </c>
      <c r="AN261">
        <f t="shared" si="240"/>
        <v>1227.5190402894164</v>
      </c>
      <c r="AO261" s="13">
        <f t="shared" si="215"/>
        <v>3457.7835760522935</v>
      </c>
      <c r="AP261" s="13">
        <f t="shared" si="241"/>
        <v>1164.6470708022655</v>
      </c>
      <c r="AQ261" s="13">
        <f t="shared" si="216"/>
        <v>20379.984173517129</v>
      </c>
      <c r="AR261" s="13">
        <f t="shared" si="242"/>
        <v>1243.3342683834128</v>
      </c>
      <c r="AS261" s="38">
        <f t="shared" si="217"/>
        <v>3457.7835760522935</v>
      </c>
      <c r="AT261" s="37">
        <f t="shared" si="218"/>
        <v>108.84359342095777</v>
      </c>
      <c r="AU261" s="13">
        <f t="shared" si="219"/>
        <v>5609.4192270941858</v>
      </c>
      <c r="AV261">
        <f t="shared" si="243"/>
        <v>130.50158271475772</v>
      </c>
      <c r="AW261" s="13">
        <f t="shared" si="220"/>
        <v>532.10518174559218</v>
      </c>
      <c r="AX261" s="13">
        <f t="shared" si="244"/>
        <v>112.87715790721964</v>
      </c>
      <c r="AY261" s="13">
        <f t="shared" si="221"/>
        <v>20379.984173517129</v>
      </c>
      <c r="AZ261">
        <f t="shared" si="245"/>
        <v>191.56435548836686</v>
      </c>
      <c r="BA261" s="13">
        <f t="shared" si="222"/>
        <v>532.10518174559218</v>
      </c>
      <c r="BB261" s="37">
        <f t="shared" si="223"/>
        <v>124.21689020500847</v>
      </c>
      <c r="BC261" s="13">
        <f t="shared" si="224"/>
        <v>8414.1288406412787</v>
      </c>
      <c r="BD261">
        <f t="shared" si="246"/>
        <v>156.70387414570837</v>
      </c>
      <c r="BE261" s="13">
        <f t="shared" si="225"/>
        <v>533.91624408933046</v>
      </c>
      <c r="BF261" s="13">
        <f t="shared" si="247"/>
        <v>127.76756316826715</v>
      </c>
      <c r="BG261" s="13">
        <f t="shared" si="226"/>
        <v>20379.984173517129</v>
      </c>
      <c r="BH261">
        <f t="shared" si="248"/>
        <v>206.45476074941436</v>
      </c>
      <c r="BI261" s="13">
        <f t="shared" si="227"/>
        <v>533.91624408933046</v>
      </c>
      <c r="BJ261" s="37">
        <f t="shared" si="228"/>
        <v>7.0828933962664289</v>
      </c>
      <c r="BK261" s="13">
        <f t="shared" si="229"/>
        <v>8414.1288406412787</v>
      </c>
      <c r="BL261">
        <f t="shared" si="249"/>
        <v>39.569877336966343</v>
      </c>
      <c r="BM261" s="13">
        <f t="shared" si="230"/>
        <v>10.271511508174452</v>
      </c>
      <c r="BN261" s="13">
        <f t="shared" si="250"/>
        <v>10.633566359525108</v>
      </c>
      <c r="BO261" s="13">
        <f t="shared" si="231"/>
        <v>20379.984173517129</v>
      </c>
      <c r="BP261">
        <f t="shared" si="251"/>
        <v>89.320763940672322</v>
      </c>
      <c r="BQ261" s="13">
        <f t="shared" si="232"/>
        <v>10.271511508174452</v>
      </c>
      <c r="BR261" s="37">
        <f t="shared" si="233"/>
        <v>159.78161370143422</v>
      </c>
      <c r="BS261" s="13">
        <f t="shared" si="234"/>
        <v>8414.1288406412787</v>
      </c>
      <c r="BT261">
        <f t="shared" si="252"/>
        <v>192.26859764213413</v>
      </c>
      <c r="BU261" s="13">
        <f t="shared" si="235"/>
        <v>836.26927694937092</v>
      </c>
      <c r="BV261" s="13">
        <f t="shared" si="253"/>
        <v>163.3322866646929</v>
      </c>
      <c r="BW261" s="13">
        <f t="shared" si="236"/>
        <v>20379.984173517129</v>
      </c>
      <c r="BX261">
        <f t="shared" si="254"/>
        <v>242.01948424584012</v>
      </c>
      <c r="BY261" s="13">
        <f t="shared" si="237"/>
        <v>836.26927694937092</v>
      </c>
    </row>
    <row r="262" spans="29:77" x14ac:dyDescent="0.2">
      <c r="AC262">
        <v>260</v>
      </c>
      <c r="AD262" s="37">
        <f t="shared" si="208"/>
        <v>517.28773978707602</v>
      </c>
      <c r="AE262" s="13">
        <f t="shared" si="209"/>
        <v>14023.548067735466</v>
      </c>
      <c r="AF262">
        <f t="shared" si="255"/>
        <v>571.22446312452007</v>
      </c>
      <c r="AG262" s="13">
        <f t="shared" si="210"/>
        <v>1616.3024281585481</v>
      </c>
      <c r="AH262" s="13">
        <f t="shared" si="238"/>
        <v>519.87262970432835</v>
      </c>
      <c r="AI262" s="13">
        <f t="shared" si="211"/>
        <v>20379.984173517129</v>
      </c>
      <c r="AJ262">
        <f t="shared" si="239"/>
        <v>598.25718421785575</v>
      </c>
      <c r="AK262" s="13">
        <f t="shared" si="212"/>
        <v>1616.3024281585481</v>
      </c>
      <c r="AL262" s="37">
        <f t="shared" si="213"/>
        <v>1162.5450724080165</v>
      </c>
      <c r="AM262" s="13">
        <f t="shared" si="214"/>
        <v>16828.257681282557</v>
      </c>
      <c r="AN262">
        <f t="shared" si="240"/>
        <v>1227.2691404129494</v>
      </c>
      <c r="AO262" s="13">
        <f t="shared" si="215"/>
        <v>3457.7835760522935</v>
      </c>
      <c r="AP262" s="13">
        <f t="shared" si="241"/>
        <v>1164.6470708022655</v>
      </c>
      <c r="AQ262" s="13">
        <f t="shared" si="216"/>
        <v>20379.984173517129</v>
      </c>
      <c r="AR262" s="13">
        <f t="shared" si="242"/>
        <v>1243.031625315793</v>
      </c>
      <c r="AS262" s="38">
        <f t="shared" si="217"/>
        <v>3457.7835760522935</v>
      </c>
      <c r="AT262" s="37">
        <f t="shared" si="218"/>
        <v>108.84359342095777</v>
      </c>
      <c r="AU262" s="13">
        <f t="shared" si="219"/>
        <v>5609.4192270941858</v>
      </c>
      <c r="AV262">
        <f t="shared" si="243"/>
        <v>130.41828275593542</v>
      </c>
      <c r="AW262" s="13">
        <f t="shared" si="220"/>
        <v>532.10518174559218</v>
      </c>
      <c r="AX262" s="13">
        <f t="shared" si="244"/>
        <v>112.87715790721964</v>
      </c>
      <c r="AY262" s="13">
        <f t="shared" si="221"/>
        <v>20379.984173517129</v>
      </c>
      <c r="AZ262">
        <f t="shared" si="245"/>
        <v>191.26171242074707</v>
      </c>
      <c r="BA262" s="13">
        <f t="shared" si="222"/>
        <v>532.10518174559218</v>
      </c>
      <c r="BB262" s="37">
        <f t="shared" si="223"/>
        <v>124.21689020500847</v>
      </c>
      <c r="BC262" s="13">
        <f t="shared" si="224"/>
        <v>8414.1288406412787</v>
      </c>
      <c r="BD262">
        <f t="shared" si="246"/>
        <v>156.57892420747493</v>
      </c>
      <c r="BE262" s="13">
        <f t="shared" si="225"/>
        <v>533.91624408933046</v>
      </c>
      <c r="BF262" s="13">
        <f t="shared" si="247"/>
        <v>127.76756316826715</v>
      </c>
      <c r="BG262" s="13">
        <f t="shared" si="226"/>
        <v>20379.984173517129</v>
      </c>
      <c r="BH262">
        <f t="shared" si="248"/>
        <v>206.15211768179455</v>
      </c>
      <c r="BI262" s="13">
        <f t="shared" si="227"/>
        <v>533.91624408933046</v>
      </c>
      <c r="BJ262" s="37">
        <f t="shared" si="228"/>
        <v>7.0828933962664289</v>
      </c>
      <c r="BK262" s="13">
        <f t="shared" si="229"/>
        <v>8414.1288406412787</v>
      </c>
      <c r="BL262">
        <f t="shared" si="249"/>
        <v>39.444927398732887</v>
      </c>
      <c r="BM262" s="13">
        <f t="shared" si="230"/>
        <v>10.271511508174452</v>
      </c>
      <c r="BN262" s="13">
        <f t="shared" si="250"/>
        <v>10.633566359525108</v>
      </c>
      <c r="BO262" s="13">
        <f t="shared" si="231"/>
        <v>20379.984173517129</v>
      </c>
      <c r="BP262">
        <f t="shared" si="251"/>
        <v>89.018120873052524</v>
      </c>
      <c r="BQ262" s="13">
        <f t="shared" si="232"/>
        <v>10.271511508174452</v>
      </c>
      <c r="BR262" s="37">
        <f t="shared" si="233"/>
        <v>159.78161370143422</v>
      </c>
      <c r="BS262" s="13">
        <f t="shared" si="234"/>
        <v>8414.1288406412787</v>
      </c>
      <c r="BT262">
        <f t="shared" si="252"/>
        <v>192.14364770390068</v>
      </c>
      <c r="BU262" s="13">
        <f t="shared" si="235"/>
        <v>836.26927694937092</v>
      </c>
      <c r="BV262" s="13">
        <f t="shared" si="253"/>
        <v>163.3322866646929</v>
      </c>
      <c r="BW262" s="13">
        <f t="shared" si="236"/>
        <v>20379.984173517129</v>
      </c>
      <c r="BX262">
        <f t="shared" si="254"/>
        <v>241.71684117822031</v>
      </c>
      <c r="BY262" s="13">
        <f t="shared" si="237"/>
        <v>836.26927694937092</v>
      </c>
    </row>
    <row r="263" spans="29:77" x14ac:dyDescent="0.2">
      <c r="AC263">
        <v>261</v>
      </c>
      <c r="AD263" s="37">
        <f t="shared" si="208"/>
        <v>517.28773978707602</v>
      </c>
      <c r="AE263" s="13">
        <f t="shared" si="209"/>
        <v>14023.548067735466</v>
      </c>
      <c r="AF263">
        <f t="shared" si="255"/>
        <v>571.01780901211612</v>
      </c>
      <c r="AG263" s="13">
        <f t="shared" si="210"/>
        <v>1616.3024281585481</v>
      </c>
      <c r="AH263" s="13">
        <f t="shared" si="238"/>
        <v>519.87262970432835</v>
      </c>
      <c r="AI263" s="13">
        <f t="shared" si="211"/>
        <v>20379.984173517129</v>
      </c>
      <c r="AJ263">
        <f t="shared" si="239"/>
        <v>597.95686025420241</v>
      </c>
      <c r="AK263" s="13">
        <f t="shared" si="212"/>
        <v>1616.3024281585481</v>
      </c>
      <c r="AL263" s="37">
        <f t="shared" si="213"/>
        <v>1162.5450724080165</v>
      </c>
      <c r="AM263" s="13">
        <f t="shared" si="214"/>
        <v>16828.257681282557</v>
      </c>
      <c r="AN263">
        <f t="shared" si="240"/>
        <v>1227.0211554780647</v>
      </c>
      <c r="AO263" s="13">
        <f t="shared" si="215"/>
        <v>3457.7835760522935</v>
      </c>
      <c r="AP263" s="13">
        <f t="shared" si="241"/>
        <v>1164.6470708022655</v>
      </c>
      <c r="AQ263" s="13">
        <f t="shared" si="216"/>
        <v>20379.984173517129</v>
      </c>
      <c r="AR263" s="13">
        <f t="shared" si="242"/>
        <v>1242.7313013521396</v>
      </c>
      <c r="AS263" s="38">
        <f t="shared" si="217"/>
        <v>3457.7835760522935</v>
      </c>
      <c r="AT263" s="37">
        <f t="shared" si="218"/>
        <v>108.84359342095777</v>
      </c>
      <c r="AU263" s="13">
        <f t="shared" si="219"/>
        <v>5609.4192270941858</v>
      </c>
      <c r="AV263">
        <f t="shared" si="243"/>
        <v>130.33562111097382</v>
      </c>
      <c r="AW263" s="13">
        <f t="shared" si="220"/>
        <v>532.10518174559218</v>
      </c>
      <c r="AX263" s="13">
        <f t="shared" si="244"/>
        <v>112.87715790721964</v>
      </c>
      <c r="AY263" s="13">
        <f t="shared" si="221"/>
        <v>20379.984173517129</v>
      </c>
      <c r="AZ263">
        <f t="shared" si="245"/>
        <v>190.96138845709368</v>
      </c>
      <c r="BA263" s="13">
        <f t="shared" si="222"/>
        <v>532.10518174559218</v>
      </c>
      <c r="BB263" s="37">
        <f t="shared" si="223"/>
        <v>124.21689020500847</v>
      </c>
      <c r="BC263" s="13">
        <f t="shared" si="224"/>
        <v>8414.1288406412787</v>
      </c>
      <c r="BD263">
        <f t="shared" si="246"/>
        <v>156.45493174003252</v>
      </c>
      <c r="BE263" s="13">
        <f t="shared" si="225"/>
        <v>533.91624408933046</v>
      </c>
      <c r="BF263" s="13">
        <f t="shared" si="247"/>
        <v>127.76756316826715</v>
      </c>
      <c r="BG263" s="13">
        <f t="shared" si="226"/>
        <v>20379.984173517129</v>
      </c>
      <c r="BH263">
        <f t="shared" si="248"/>
        <v>205.85179371814121</v>
      </c>
      <c r="BI263" s="13">
        <f t="shared" si="227"/>
        <v>533.91624408933046</v>
      </c>
      <c r="BJ263" s="37">
        <f t="shared" si="228"/>
        <v>7.0828933962664289</v>
      </c>
      <c r="BK263" s="13">
        <f t="shared" si="229"/>
        <v>8414.1288406412787</v>
      </c>
      <c r="BL263">
        <f t="shared" si="249"/>
        <v>39.320934931290488</v>
      </c>
      <c r="BM263" s="13">
        <f t="shared" si="230"/>
        <v>10.271511508174452</v>
      </c>
      <c r="BN263" s="13">
        <f t="shared" si="250"/>
        <v>10.633566359525108</v>
      </c>
      <c r="BO263" s="13">
        <f t="shared" si="231"/>
        <v>20379.984173517129</v>
      </c>
      <c r="BP263">
        <f t="shared" si="251"/>
        <v>88.717796909399155</v>
      </c>
      <c r="BQ263" s="13">
        <f t="shared" si="232"/>
        <v>10.271511508174452</v>
      </c>
      <c r="BR263" s="37">
        <f t="shared" si="233"/>
        <v>159.78161370143422</v>
      </c>
      <c r="BS263" s="13">
        <f t="shared" si="234"/>
        <v>8414.1288406412787</v>
      </c>
      <c r="BT263">
        <f t="shared" si="252"/>
        <v>192.01965523645828</v>
      </c>
      <c r="BU263" s="13">
        <f t="shared" si="235"/>
        <v>836.26927694937092</v>
      </c>
      <c r="BV263" s="13">
        <f t="shared" si="253"/>
        <v>163.3322866646929</v>
      </c>
      <c r="BW263" s="13">
        <f t="shared" si="236"/>
        <v>20379.984173517129</v>
      </c>
      <c r="BX263">
        <f t="shared" si="254"/>
        <v>241.41651721456697</v>
      </c>
      <c r="BY263" s="13">
        <f t="shared" si="237"/>
        <v>836.26927694937092</v>
      </c>
    </row>
    <row r="264" spans="29:77" x14ac:dyDescent="0.2">
      <c r="AC264">
        <v>262</v>
      </c>
      <c r="AD264" s="37">
        <f t="shared" si="208"/>
        <v>517.28773978707602</v>
      </c>
      <c r="AE264" s="13">
        <f t="shared" si="209"/>
        <v>14023.548067735466</v>
      </c>
      <c r="AF264">
        <f t="shared" si="255"/>
        <v>570.81273241202052</v>
      </c>
      <c r="AG264" s="13">
        <f t="shared" si="210"/>
        <v>1616.3024281585481</v>
      </c>
      <c r="AH264" s="13">
        <f t="shared" si="238"/>
        <v>519.87262970432835</v>
      </c>
      <c r="AI264" s="13">
        <f t="shared" si="211"/>
        <v>20379.984173517129</v>
      </c>
      <c r="AJ264">
        <f t="shared" si="239"/>
        <v>597.65882883988991</v>
      </c>
      <c r="AK264" s="13">
        <f t="shared" si="212"/>
        <v>1616.3024281585481</v>
      </c>
      <c r="AL264" s="37">
        <f t="shared" si="213"/>
        <v>1162.5450724080165</v>
      </c>
      <c r="AM264" s="13">
        <f t="shared" si="214"/>
        <v>16828.257681282557</v>
      </c>
      <c r="AN264">
        <f t="shared" si="240"/>
        <v>1226.77506355795</v>
      </c>
      <c r="AO264" s="13">
        <f t="shared" si="215"/>
        <v>3457.7835760522935</v>
      </c>
      <c r="AP264" s="13">
        <f t="shared" si="241"/>
        <v>1164.6470708022655</v>
      </c>
      <c r="AQ264" s="13">
        <f t="shared" si="216"/>
        <v>20379.984173517129</v>
      </c>
      <c r="AR264" s="13">
        <f t="shared" si="242"/>
        <v>1242.4332699378269</v>
      </c>
      <c r="AS264" s="38">
        <f t="shared" si="217"/>
        <v>3457.7835760522935</v>
      </c>
      <c r="AT264" s="37">
        <f t="shared" si="218"/>
        <v>108.84359342095777</v>
      </c>
      <c r="AU264" s="13">
        <f t="shared" si="219"/>
        <v>5609.4192270941858</v>
      </c>
      <c r="AV264">
        <f t="shared" si="243"/>
        <v>130.25359047093559</v>
      </c>
      <c r="AW264" s="13">
        <f t="shared" si="220"/>
        <v>532.10518174559218</v>
      </c>
      <c r="AX264" s="13">
        <f t="shared" si="244"/>
        <v>112.87715790721964</v>
      </c>
      <c r="AY264" s="13">
        <f t="shared" si="221"/>
        <v>20379.984173517129</v>
      </c>
      <c r="AZ264">
        <f t="shared" si="245"/>
        <v>190.6633570427812</v>
      </c>
      <c r="BA264" s="13">
        <f t="shared" si="222"/>
        <v>532.10518174559218</v>
      </c>
      <c r="BB264" s="37">
        <f t="shared" si="223"/>
        <v>124.21689020500847</v>
      </c>
      <c r="BC264" s="13">
        <f t="shared" si="224"/>
        <v>8414.1288406412787</v>
      </c>
      <c r="BD264">
        <f t="shared" si="246"/>
        <v>156.33188577997518</v>
      </c>
      <c r="BE264" s="13">
        <f t="shared" si="225"/>
        <v>533.91624408933046</v>
      </c>
      <c r="BF264" s="13">
        <f t="shared" si="247"/>
        <v>127.76756316826715</v>
      </c>
      <c r="BG264" s="13">
        <f t="shared" si="226"/>
        <v>20379.984173517129</v>
      </c>
      <c r="BH264">
        <f t="shared" si="248"/>
        <v>205.55376230382871</v>
      </c>
      <c r="BI264" s="13">
        <f t="shared" si="227"/>
        <v>533.91624408933046</v>
      </c>
      <c r="BJ264" s="37">
        <f t="shared" si="228"/>
        <v>7.0828933962664289</v>
      </c>
      <c r="BK264" s="13">
        <f t="shared" si="229"/>
        <v>8414.1288406412787</v>
      </c>
      <c r="BL264">
        <f t="shared" si="249"/>
        <v>39.197888971233141</v>
      </c>
      <c r="BM264" s="13">
        <f t="shared" si="230"/>
        <v>10.271511508174452</v>
      </c>
      <c r="BN264" s="13">
        <f t="shared" si="250"/>
        <v>10.633566359525108</v>
      </c>
      <c r="BO264" s="13">
        <f t="shared" si="231"/>
        <v>20379.984173517129</v>
      </c>
      <c r="BP264">
        <f t="shared" si="251"/>
        <v>88.419765495086665</v>
      </c>
      <c r="BQ264" s="13">
        <f t="shared" si="232"/>
        <v>10.271511508174452</v>
      </c>
      <c r="BR264" s="37">
        <f t="shared" si="233"/>
        <v>159.78161370143422</v>
      </c>
      <c r="BS264" s="13">
        <f t="shared" si="234"/>
        <v>8414.1288406412787</v>
      </c>
      <c r="BT264">
        <f t="shared" si="252"/>
        <v>191.89660927640094</v>
      </c>
      <c r="BU264" s="13">
        <f t="shared" si="235"/>
        <v>836.26927694937092</v>
      </c>
      <c r="BV264" s="13">
        <f t="shared" si="253"/>
        <v>163.3322866646929</v>
      </c>
      <c r="BW264" s="13">
        <f t="shared" si="236"/>
        <v>20379.984173517129</v>
      </c>
      <c r="BX264">
        <f t="shared" si="254"/>
        <v>241.11848580025446</v>
      </c>
      <c r="BY264" s="13">
        <f t="shared" si="237"/>
        <v>836.26927694937092</v>
      </c>
    </row>
    <row r="265" spans="29:77" x14ac:dyDescent="0.2">
      <c r="AC265">
        <v>263</v>
      </c>
      <c r="AD265" s="37">
        <f t="shared" si="208"/>
        <v>517.28773978707602</v>
      </c>
      <c r="AE265" s="13">
        <f t="shared" si="209"/>
        <v>14023.548067735466</v>
      </c>
      <c r="AF265">
        <f t="shared" si="255"/>
        <v>570.60921532979637</v>
      </c>
      <c r="AG265" s="13">
        <f t="shared" si="210"/>
        <v>1616.3024281585481</v>
      </c>
      <c r="AH265" s="13">
        <f t="shared" si="238"/>
        <v>519.87262970432835</v>
      </c>
      <c r="AI265" s="13">
        <f t="shared" si="211"/>
        <v>20379.984173517129</v>
      </c>
      <c r="AJ265">
        <f t="shared" si="239"/>
        <v>597.36306382416535</v>
      </c>
      <c r="AK265" s="13">
        <f t="shared" si="212"/>
        <v>1616.3024281585481</v>
      </c>
      <c r="AL265" s="37">
        <f t="shared" si="213"/>
        <v>1162.5450724080165</v>
      </c>
      <c r="AM265" s="13">
        <f t="shared" si="214"/>
        <v>16828.257681282557</v>
      </c>
      <c r="AN265">
        <f t="shared" si="240"/>
        <v>1226.5308430592809</v>
      </c>
      <c r="AO265" s="13">
        <f t="shared" si="215"/>
        <v>3457.7835760522935</v>
      </c>
      <c r="AP265" s="13">
        <f t="shared" si="241"/>
        <v>1164.6470708022655</v>
      </c>
      <c r="AQ265" s="13">
        <f t="shared" si="216"/>
        <v>20379.984173517129</v>
      </c>
      <c r="AR265" s="13">
        <f t="shared" si="242"/>
        <v>1242.1375049221024</v>
      </c>
      <c r="AS265" s="38">
        <f t="shared" si="217"/>
        <v>3457.7835760522935</v>
      </c>
      <c r="AT265" s="37">
        <f t="shared" si="218"/>
        <v>108.84359342095777</v>
      </c>
      <c r="AU265" s="13">
        <f t="shared" si="219"/>
        <v>5609.4192270941858</v>
      </c>
      <c r="AV265">
        <f t="shared" si="243"/>
        <v>130.17218363804594</v>
      </c>
      <c r="AW265" s="13">
        <f t="shared" si="220"/>
        <v>532.10518174559218</v>
      </c>
      <c r="AX265" s="13">
        <f t="shared" si="244"/>
        <v>112.87715790721964</v>
      </c>
      <c r="AY265" s="13">
        <f t="shared" si="221"/>
        <v>20379.984173517129</v>
      </c>
      <c r="AZ265">
        <f t="shared" si="245"/>
        <v>190.36759202705662</v>
      </c>
      <c r="BA265" s="13">
        <f t="shared" si="222"/>
        <v>532.10518174559218</v>
      </c>
      <c r="BB265" s="37">
        <f t="shared" si="223"/>
        <v>124.21689020500847</v>
      </c>
      <c r="BC265" s="13">
        <f t="shared" si="224"/>
        <v>8414.1288406412787</v>
      </c>
      <c r="BD265">
        <f t="shared" si="246"/>
        <v>156.20977553064071</v>
      </c>
      <c r="BE265" s="13">
        <f t="shared" si="225"/>
        <v>533.91624408933046</v>
      </c>
      <c r="BF265" s="13">
        <f t="shared" si="247"/>
        <v>127.76756316826715</v>
      </c>
      <c r="BG265" s="13">
        <f t="shared" si="226"/>
        <v>20379.984173517129</v>
      </c>
      <c r="BH265">
        <f t="shared" si="248"/>
        <v>205.25799728810415</v>
      </c>
      <c r="BI265" s="13">
        <f t="shared" si="227"/>
        <v>533.91624408933046</v>
      </c>
      <c r="BJ265" s="37">
        <f t="shared" si="228"/>
        <v>7.0828933962664289</v>
      </c>
      <c r="BK265" s="13">
        <f t="shared" si="229"/>
        <v>8414.1288406412787</v>
      </c>
      <c r="BL265">
        <f t="shared" si="249"/>
        <v>39.075778721898665</v>
      </c>
      <c r="BM265" s="13">
        <f t="shared" si="230"/>
        <v>10.271511508174452</v>
      </c>
      <c r="BN265" s="13">
        <f t="shared" si="250"/>
        <v>10.633566359525108</v>
      </c>
      <c r="BO265" s="13">
        <f t="shared" si="231"/>
        <v>20379.984173517129</v>
      </c>
      <c r="BP265">
        <f t="shared" si="251"/>
        <v>88.124000479362095</v>
      </c>
      <c r="BQ265" s="13">
        <f t="shared" si="232"/>
        <v>10.271511508174452</v>
      </c>
      <c r="BR265" s="37">
        <f t="shared" si="233"/>
        <v>159.78161370143422</v>
      </c>
      <c r="BS265" s="13">
        <f t="shared" si="234"/>
        <v>8414.1288406412787</v>
      </c>
      <c r="BT265">
        <f t="shared" si="252"/>
        <v>191.77449902706647</v>
      </c>
      <c r="BU265" s="13">
        <f t="shared" si="235"/>
        <v>836.26927694937092</v>
      </c>
      <c r="BV265" s="13">
        <f t="shared" si="253"/>
        <v>163.3322866646929</v>
      </c>
      <c r="BW265" s="13">
        <f t="shared" si="236"/>
        <v>20379.984173517129</v>
      </c>
      <c r="BX265">
        <f t="shared" si="254"/>
        <v>240.82272078452991</v>
      </c>
      <c r="BY265" s="13">
        <f t="shared" si="237"/>
        <v>836.26927694937092</v>
      </c>
    </row>
    <row r="266" spans="29:77" x14ac:dyDescent="0.2">
      <c r="AC266">
        <v>264</v>
      </c>
      <c r="AD266" s="37">
        <f t="shared" si="208"/>
        <v>517.28773978707602</v>
      </c>
      <c r="AE266" s="13">
        <f t="shared" si="209"/>
        <v>14023.548067735466</v>
      </c>
      <c r="AF266">
        <f t="shared" si="255"/>
        <v>570.40724004364972</v>
      </c>
      <c r="AG266" s="13">
        <f t="shared" si="210"/>
        <v>1616.3024281585481</v>
      </c>
      <c r="AH266" s="13">
        <f t="shared" si="238"/>
        <v>519.87262970432835</v>
      </c>
      <c r="AI266" s="13">
        <f t="shared" si="211"/>
        <v>20379.984173517129</v>
      </c>
      <c r="AJ266">
        <f t="shared" si="239"/>
        <v>597.06953945249927</v>
      </c>
      <c r="AK266" s="13">
        <f t="shared" si="212"/>
        <v>1616.3024281585481</v>
      </c>
      <c r="AL266" s="37">
        <f t="shared" si="213"/>
        <v>1162.5450724080165</v>
      </c>
      <c r="AM266" s="13">
        <f t="shared" si="214"/>
        <v>16828.257681282557</v>
      </c>
      <c r="AN266">
        <f t="shared" si="240"/>
        <v>1226.2884727159051</v>
      </c>
      <c r="AO266" s="13">
        <f t="shared" si="215"/>
        <v>3457.7835760522935</v>
      </c>
      <c r="AP266" s="13">
        <f t="shared" si="241"/>
        <v>1164.6470708022655</v>
      </c>
      <c r="AQ266" s="13">
        <f t="shared" si="216"/>
        <v>20379.984173517129</v>
      </c>
      <c r="AR266" s="13">
        <f t="shared" si="242"/>
        <v>1241.8439805504365</v>
      </c>
      <c r="AS266" s="38">
        <f t="shared" si="217"/>
        <v>3457.7835760522935</v>
      </c>
      <c r="AT266" s="37">
        <f t="shared" si="218"/>
        <v>108.84359342095777</v>
      </c>
      <c r="AU266" s="13">
        <f t="shared" si="219"/>
        <v>5609.4192270941858</v>
      </c>
      <c r="AV266">
        <f t="shared" si="243"/>
        <v>130.09139352358727</v>
      </c>
      <c r="AW266" s="13">
        <f t="shared" si="220"/>
        <v>532.10518174559218</v>
      </c>
      <c r="AX266" s="13">
        <f t="shared" si="244"/>
        <v>112.87715790721964</v>
      </c>
      <c r="AY266" s="13">
        <f t="shared" si="221"/>
        <v>20379.984173517129</v>
      </c>
      <c r="AZ266">
        <f t="shared" si="245"/>
        <v>190.07406765539059</v>
      </c>
      <c r="BA266" s="13">
        <f t="shared" si="222"/>
        <v>532.10518174559218</v>
      </c>
      <c r="BB266" s="37">
        <f t="shared" si="223"/>
        <v>124.21689020500847</v>
      </c>
      <c r="BC266" s="13">
        <f t="shared" si="224"/>
        <v>8414.1288406412787</v>
      </c>
      <c r="BD266">
        <f t="shared" si="246"/>
        <v>156.0885903589527</v>
      </c>
      <c r="BE266" s="13">
        <f t="shared" si="225"/>
        <v>533.91624408933046</v>
      </c>
      <c r="BF266" s="13">
        <f t="shared" si="247"/>
        <v>127.76756316826715</v>
      </c>
      <c r="BG266" s="13">
        <f t="shared" si="226"/>
        <v>20379.984173517129</v>
      </c>
      <c r="BH266">
        <f t="shared" si="248"/>
        <v>204.96447291643807</v>
      </c>
      <c r="BI266" s="13">
        <f t="shared" si="227"/>
        <v>533.91624408933046</v>
      </c>
      <c r="BJ266" s="37">
        <f t="shared" si="228"/>
        <v>7.0828933962664289</v>
      </c>
      <c r="BK266" s="13">
        <f t="shared" si="229"/>
        <v>8414.1288406412787</v>
      </c>
      <c r="BL266">
        <f t="shared" si="249"/>
        <v>38.954593550210667</v>
      </c>
      <c r="BM266" s="13">
        <f t="shared" si="230"/>
        <v>10.271511508174452</v>
      </c>
      <c r="BN266" s="13">
        <f t="shared" si="250"/>
        <v>10.633566359525108</v>
      </c>
      <c r="BO266" s="13">
        <f t="shared" si="231"/>
        <v>20379.984173517129</v>
      </c>
      <c r="BP266">
        <f t="shared" si="251"/>
        <v>87.830476107696043</v>
      </c>
      <c r="BQ266" s="13">
        <f t="shared" si="232"/>
        <v>10.271511508174452</v>
      </c>
      <c r="BR266" s="37">
        <f t="shared" si="233"/>
        <v>159.78161370143422</v>
      </c>
      <c r="BS266" s="13">
        <f t="shared" si="234"/>
        <v>8414.1288406412787</v>
      </c>
      <c r="BT266">
        <f t="shared" si="252"/>
        <v>191.65331385537846</v>
      </c>
      <c r="BU266" s="13">
        <f t="shared" si="235"/>
        <v>836.26927694937092</v>
      </c>
      <c r="BV266" s="13">
        <f t="shared" si="253"/>
        <v>163.3322866646929</v>
      </c>
      <c r="BW266" s="13">
        <f t="shared" si="236"/>
        <v>20379.984173517129</v>
      </c>
      <c r="BX266">
        <f t="shared" si="254"/>
        <v>240.52919641286383</v>
      </c>
      <c r="BY266" s="13">
        <f t="shared" si="237"/>
        <v>836.26927694937092</v>
      </c>
    </row>
    <row r="267" spans="29:77" x14ac:dyDescent="0.2">
      <c r="AC267">
        <v>265</v>
      </c>
      <c r="AD267" s="37">
        <f t="shared" si="208"/>
        <v>517.28773978707602</v>
      </c>
      <c r="AE267" s="13">
        <f t="shared" si="209"/>
        <v>14023.548067735466</v>
      </c>
      <c r="AF267">
        <f t="shared" si="255"/>
        <v>570.20678909928529</v>
      </c>
      <c r="AG267" s="13">
        <f t="shared" si="210"/>
        <v>1616.3024281585481</v>
      </c>
      <c r="AH267" s="13">
        <f t="shared" si="238"/>
        <v>519.87262970432835</v>
      </c>
      <c r="AI267" s="13">
        <f t="shared" si="211"/>
        <v>20379.984173517129</v>
      </c>
      <c r="AJ267">
        <f t="shared" si="239"/>
        <v>596.77823035911001</v>
      </c>
      <c r="AK267" s="13">
        <f t="shared" si="212"/>
        <v>1616.3024281585481</v>
      </c>
      <c r="AL267" s="37">
        <f t="shared" si="213"/>
        <v>1162.5450724080165</v>
      </c>
      <c r="AM267" s="13">
        <f t="shared" si="214"/>
        <v>16828.257681282557</v>
      </c>
      <c r="AN267">
        <f t="shared" si="240"/>
        <v>1226.0479315826676</v>
      </c>
      <c r="AO267" s="13">
        <f t="shared" si="215"/>
        <v>3457.7835760522935</v>
      </c>
      <c r="AP267" s="13">
        <f t="shared" si="241"/>
        <v>1164.6470708022655</v>
      </c>
      <c r="AQ267" s="13">
        <f t="shared" si="216"/>
        <v>20379.984173517129</v>
      </c>
      <c r="AR267" s="13">
        <f t="shared" si="242"/>
        <v>1241.5526714570472</v>
      </c>
      <c r="AS267" s="38">
        <f t="shared" si="217"/>
        <v>3457.7835760522935</v>
      </c>
      <c r="AT267" s="37">
        <f t="shared" si="218"/>
        <v>108.84359342095777</v>
      </c>
      <c r="AU267" s="13">
        <f t="shared" si="219"/>
        <v>5609.4192270941858</v>
      </c>
      <c r="AV267">
        <f t="shared" si="243"/>
        <v>130.01121314584151</v>
      </c>
      <c r="AW267" s="13">
        <f t="shared" si="220"/>
        <v>532.10518174559218</v>
      </c>
      <c r="AX267" s="13">
        <f t="shared" si="244"/>
        <v>112.87715790721964</v>
      </c>
      <c r="AY267" s="13">
        <f t="shared" si="221"/>
        <v>20379.984173517129</v>
      </c>
      <c r="AZ267">
        <f t="shared" si="245"/>
        <v>189.78275856200128</v>
      </c>
      <c r="BA267" s="13">
        <f t="shared" si="222"/>
        <v>532.10518174559218</v>
      </c>
      <c r="BB267" s="37">
        <f t="shared" si="223"/>
        <v>124.21689020500847</v>
      </c>
      <c r="BC267" s="13">
        <f t="shared" si="224"/>
        <v>8414.1288406412787</v>
      </c>
      <c r="BD267">
        <f t="shared" si="246"/>
        <v>155.96831979233406</v>
      </c>
      <c r="BE267" s="13">
        <f t="shared" si="225"/>
        <v>533.91624408933046</v>
      </c>
      <c r="BF267" s="13">
        <f t="shared" si="247"/>
        <v>127.76756316826715</v>
      </c>
      <c r="BG267" s="13">
        <f t="shared" si="226"/>
        <v>20379.984173517129</v>
      </c>
      <c r="BH267">
        <f t="shared" si="248"/>
        <v>204.67316382304875</v>
      </c>
      <c r="BI267" s="13">
        <f t="shared" si="227"/>
        <v>533.91624408933046</v>
      </c>
      <c r="BJ267" s="37">
        <f t="shared" si="228"/>
        <v>7.0828933962664289</v>
      </c>
      <c r="BK267" s="13">
        <f t="shared" si="229"/>
        <v>8414.1288406412787</v>
      </c>
      <c r="BL267">
        <f t="shared" si="249"/>
        <v>38.83432298359201</v>
      </c>
      <c r="BM267" s="13">
        <f t="shared" si="230"/>
        <v>10.271511508174452</v>
      </c>
      <c r="BN267" s="13">
        <f t="shared" si="250"/>
        <v>10.633566359525108</v>
      </c>
      <c r="BO267" s="13">
        <f t="shared" si="231"/>
        <v>20379.984173517129</v>
      </c>
      <c r="BP267">
        <f t="shared" si="251"/>
        <v>87.539167014306727</v>
      </c>
      <c r="BQ267" s="13">
        <f t="shared" si="232"/>
        <v>10.271511508174452</v>
      </c>
      <c r="BR267" s="37">
        <f t="shared" si="233"/>
        <v>159.78161370143422</v>
      </c>
      <c r="BS267" s="13">
        <f t="shared" si="234"/>
        <v>8414.1288406412787</v>
      </c>
      <c r="BT267">
        <f t="shared" si="252"/>
        <v>191.53304328875981</v>
      </c>
      <c r="BU267" s="13">
        <f t="shared" si="235"/>
        <v>836.26927694937092</v>
      </c>
      <c r="BV267" s="13">
        <f t="shared" si="253"/>
        <v>163.3322866646929</v>
      </c>
      <c r="BW267" s="13">
        <f t="shared" si="236"/>
        <v>20379.984173517129</v>
      </c>
      <c r="BX267">
        <f t="shared" si="254"/>
        <v>240.23788731947451</v>
      </c>
      <c r="BY267" s="13">
        <f t="shared" si="237"/>
        <v>836.26927694937092</v>
      </c>
    </row>
    <row r="268" spans="29:77" x14ac:dyDescent="0.2">
      <c r="AC268">
        <v>266</v>
      </c>
      <c r="AD268" s="37">
        <f t="shared" si="208"/>
        <v>517.28773978707602</v>
      </c>
      <c r="AE268" s="13">
        <f t="shared" si="209"/>
        <v>14023.548067735466</v>
      </c>
      <c r="AF268">
        <f t="shared" si="255"/>
        <v>570.00784530487851</v>
      </c>
      <c r="AG268" s="13">
        <f t="shared" si="210"/>
        <v>1616.3024281585481</v>
      </c>
      <c r="AH268" s="13">
        <f t="shared" si="238"/>
        <v>519.87262970432835</v>
      </c>
      <c r="AI268" s="13">
        <f t="shared" si="211"/>
        <v>20379.984173517129</v>
      </c>
      <c r="AJ268">
        <f t="shared" si="239"/>
        <v>596.48911155965584</v>
      </c>
      <c r="AK268" s="13">
        <f t="shared" si="212"/>
        <v>1616.3024281585481</v>
      </c>
      <c r="AL268" s="37">
        <f t="shared" si="213"/>
        <v>1162.5450724080165</v>
      </c>
      <c r="AM268" s="13">
        <f t="shared" si="214"/>
        <v>16828.257681282557</v>
      </c>
      <c r="AN268">
        <f t="shared" si="240"/>
        <v>1225.8091990293794</v>
      </c>
      <c r="AO268" s="13">
        <f t="shared" si="215"/>
        <v>3457.7835760522935</v>
      </c>
      <c r="AP268" s="13">
        <f t="shared" si="241"/>
        <v>1164.6470708022655</v>
      </c>
      <c r="AQ268" s="13">
        <f t="shared" si="216"/>
        <v>20379.984173517129</v>
      </c>
      <c r="AR268" s="13">
        <f t="shared" si="242"/>
        <v>1241.263552657593</v>
      </c>
      <c r="AS268" s="38">
        <f t="shared" si="217"/>
        <v>3457.7835760522935</v>
      </c>
      <c r="AT268" s="37">
        <f t="shared" si="218"/>
        <v>108.84359342095777</v>
      </c>
      <c r="AU268" s="13">
        <f t="shared" si="219"/>
        <v>5609.4192270941858</v>
      </c>
      <c r="AV268">
        <f t="shared" si="243"/>
        <v>129.93163562807877</v>
      </c>
      <c r="AW268" s="13">
        <f t="shared" si="220"/>
        <v>532.10518174559218</v>
      </c>
      <c r="AX268" s="13">
        <f t="shared" si="244"/>
        <v>112.87715790721964</v>
      </c>
      <c r="AY268" s="13">
        <f t="shared" si="221"/>
        <v>20379.984173517129</v>
      </c>
      <c r="AZ268">
        <f t="shared" si="245"/>
        <v>189.49363976254719</v>
      </c>
      <c r="BA268" s="13">
        <f t="shared" si="222"/>
        <v>532.10518174559218</v>
      </c>
      <c r="BB268" s="37">
        <f t="shared" si="223"/>
        <v>124.21689020500847</v>
      </c>
      <c r="BC268" s="13">
        <f t="shared" si="224"/>
        <v>8414.1288406412787</v>
      </c>
      <c r="BD268">
        <f t="shared" si="246"/>
        <v>155.84895351568997</v>
      </c>
      <c r="BE268" s="13">
        <f t="shared" si="225"/>
        <v>533.91624408933046</v>
      </c>
      <c r="BF268" s="13">
        <f t="shared" si="247"/>
        <v>127.76756316826715</v>
      </c>
      <c r="BG268" s="13">
        <f t="shared" si="226"/>
        <v>20379.984173517129</v>
      </c>
      <c r="BH268">
        <f t="shared" si="248"/>
        <v>204.38404502359469</v>
      </c>
      <c r="BI268" s="13">
        <f t="shared" si="227"/>
        <v>533.91624408933046</v>
      </c>
      <c r="BJ268" s="37">
        <f t="shared" si="228"/>
        <v>7.0828933962664289</v>
      </c>
      <c r="BK268" s="13">
        <f t="shared" si="229"/>
        <v>8414.1288406412787</v>
      </c>
      <c r="BL268">
        <f t="shared" si="249"/>
        <v>38.71495670694793</v>
      </c>
      <c r="BM268" s="13">
        <f t="shared" si="230"/>
        <v>10.271511508174452</v>
      </c>
      <c r="BN268" s="13">
        <f t="shared" si="250"/>
        <v>10.633566359525108</v>
      </c>
      <c r="BO268" s="13">
        <f t="shared" si="231"/>
        <v>20379.984173517129</v>
      </c>
      <c r="BP268">
        <f t="shared" si="251"/>
        <v>87.250048214852654</v>
      </c>
      <c r="BQ268" s="13">
        <f t="shared" si="232"/>
        <v>10.271511508174452</v>
      </c>
      <c r="BR268" s="37">
        <f t="shared" si="233"/>
        <v>159.78161370143422</v>
      </c>
      <c r="BS268" s="13">
        <f t="shared" si="234"/>
        <v>8414.1288406412787</v>
      </c>
      <c r="BT268">
        <f t="shared" si="252"/>
        <v>191.41367701211573</v>
      </c>
      <c r="BU268" s="13">
        <f t="shared" si="235"/>
        <v>836.26927694937092</v>
      </c>
      <c r="BV268" s="13">
        <f t="shared" si="253"/>
        <v>163.3322866646929</v>
      </c>
      <c r="BW268" s="13">
        <f t="shared" si="236"/>
        <v>20379.984173517129</v>
      </c>
      <c r="BX268">
        <f t="shared" si="254"/>
        <v>239.94876852002045</v>
      </c>
      <c r="BY268" s="13">
        <f t="shared" si="237"/>
        <v>836.26927694937092</v>
      </c>
    </row>
    <row r="269" spans="29:77" x14ac:dyDescent="0.2">
      <c r="AC269">
        <v>267</v>
      </c>
      <c r="AD269" s="37">
        <f t="shared" si="208"/>
        <v>517.28773978707602</v>
      </c>
      <c r="AE269" s="13">
        <f t="shared" si="209"/>
        <v>14023.548067735466</v>
      </c>
      <c r="AF269">
        <f t="shared" si="255"/>
        <v>569.81039172616011</v>
      </c>
      <c r="AG269" s="13">
        <f t="shared" si="210"/>
        <v>1616.3024281585481</v>
      </c>
      <c r="AH269" s="13">
        <f t="shared" si="238"/>
        <v>519.87262970432835</v>
      </c>
      <c r="AI269" s="13">
        <f t="shared" si="211"/>
        <v>20379.984173517129</v>
      </c>
      <c r="AJ269">
        <f t="shared" si="239"/>
        <v>596.2021584440929</v>
      </c>
      <c r="AK269" s="13">
        <f t="shared" si="212"/>
        <v>1616.3024281585481</v>
      </c>
      <c r="AL269" s="37">
        <f t="shared" si="213"/>
        <v>1162.5450724080165</v>
      </c>
      <c r="AM269" s="13">
        <f t="shared" si="214"/>
        <v>16828.257681282557</v>
      </c>
      <c r="AN269">
        <f t="shared" si="240"/>
        <v>1225.5722547349174</v>
      </c>
      <c r="AO269" s="13">
        <f t="shared" si="215"/>
        <v>3457.7835760522935</v>
      </c>
      <c r="AP269" s="13">
        <f t="shared" si="241"/>
        <v>1164.6470708022655</v>
      </c>
      <c r="AQ269" s="13">
        <f t="shared" si="216"/>
        <v>20379.984173517129</v>
      </c>
      <c r="AR269" s="13">
        <f t="shared" si="242"/>
        <v>1240.97659954203</v>
      </c>
      <c r="AS269" s="38">
        <f t="shared" si="217"/>
        <v>3457.7835760522935</v>
      </c>
      <c r="AT269" s="37">
        <f t="shared" si="218"/>
        <v>108.84359342095777</v>
      </c>
      <c r="AU269" s="13">
        <f t="shared" si="219"/>
        <v>5609.4192270941858</v>
      </c>
      <c r="AV269">
        <f t="shared" si="243"/>
        <v>129.85265419659143</v>
      </c>
      <c r="AW269" s="13">
        <f t="shared" si="220"/>
        <v>532.10518174559218</v>
      </c>
      <c r="AX269" s="13">
        <f t="shared" si="244"/>
        <v>112.87715790721964</v>
      </c>
      <c r="AY269" s="13">
        <f t="shared" si="221"/>
        <v>20379.984173517129</v>
      </c>
      <c r="AZ269">
        <f t="shared" si="245"/>
        <v>189.20668664698417</v>
      </c>
      <c r="BA269" s="13">
        <f t="shared" si="222"/>
        <v>532.10518174559218</v>
      </c>
      <c r="BB269" s="37">
        <f t="shared" si="223"/>
        <v>124.21689020500847</v>
      </c>
      <c r="BC269" s="13">
        <f t="shared" si="224"/>
        <v>8414.1288406412787</v>
      </c>
      <c r="BD269">
        <f t="shared" si="246"/>
        <v>155.73048136845895</v>
      </c>
      <c r="BE269" s="13">
        <f t="shared" si="225"/>
        <v>533.91624408933046</v>
      </c>
      <c r="BF269" s="13">
        <f t="shared" si="247"/>
        <v>127.76756316826715</v>
      </c>
      <c r="BG269" s="13">
        <f t="shared" si="226"/>
        <v>20379.984173517129</v>
      </c>
      <c r="BH269">
        <f t="shared" si="248"/>
        <v>204.09709190803167</v>
      </c>
      <c r="BI269" s="13">
        <f t="shared" si="227"/>
        <v>533.91624408933046</v>
      </c>
      <c r="BJ269" s="37">
        <f t="shared" si="228"/>
        <v>7.0828933962664289</v>
      </c>
      <c r="BK269" s="13">
        <f t="shared" si="229"/>
        <v>8414.1288406412787</v>
      </c>
      <c r="BL269">
        <f t="shared" si="249"/>
        <v>38.596484559716913</v>
      </c>
      <c r="BM269" s="13">
        <f t="shared" si="230"/>
        <v>10.271511508174452</v>
      </c>
      <c r="BN269" s="13">
        <f t="shared" si="250"/>
        <v>10.633566359525108</v>
      </c>
      <c r="BO269" s="13">
        <f t="shared" si="231"/>
        <v>20379.984173517129</v>
      </c>
      <c r="BP269">
        <f t="shared" si="251"/>
        <v>86.963095099289632</v>
      </c>
      <c r="BQ269" s="13">
        <f t="shared" si="232"/>
        <v>10.271511508174452</v>
      </c>
      <c r="BR269" s="37">
        <f t="shared" si="233"/>
        <v>159.78161370143422</v>
      </c>
      <c r="BS269" s="13">
        <f t="shared" si="234"/>
        <v>8414.1288406412787</v>
      </c>
      <c r="BT269">
        <f t="shared" si="252"/>
        <v>191.29520486488471</v>
      </c>
      <c r="BU269" s="13">
        <f t="shared" si="235"/>
        <v>836.26927694937092</v>
      </c>
      <c r="BV269" s="13">
        <f t="shared" si="253"/>
        <v>163.3322866646929</v>
      </c>
      <c r="BW269" s="13">
        <f t="shared" si="236"/>
        <v>20379.984173517129</v>
      </c>
      <c r="BX269">
        <f t="shared" si="254"/>
        <v>239.66181540445743</v>
      </c>
      <c r="BY269" s="13">
        <f t="shared" si="237"/>
        <v>836.26927694937092</v>
      </c>
    </row>
    <row r="270" spans="29:77" x14ac:dyDescent="0.2">
      <c r="AC270">
        <v>268</v>
      </c>
      <c r="AD270" s="37">
        <f t="shared" si="208"/>
        <v>517.28773978707602</v>
      </c>
      <c r="AE270" s="13">
        <f t="shared" si="209"/>
        <v>14023.548067735466</v>
      </c>
      <c r="AF270">
        <f t="shared" si="255"/>
        <v>569.61441168161139</v>
      </c>
      <c r="AG270" s="13">
        <f t="shared" si="210"/>
        <v>1616.3024281585481</v>
      </c>
      <c r="AH270" s="13">
        <f t="shared" si="238"/>
        <v>519.87262970432835</v>
      </c>
      <c r="AI270" s="13">
        <f t="shared" si="211"/>
        <v>20379.984173517129</v>
      </c>
      <c r="AJ270">
        <f t="shared" si="239"/>
        <v>595.91734676969077</v>
      </c>
      <c r="AK270" s="13">
        <f t="shared" si="212"/>
        <v>1616.3024281585481</v>
      </c>
      <c r="AL270" s="37">
        <f t="shared" si="213"/>
        <v>1162.5450724080165</v>
      </c>
      <c r="AM270" s="13">
        <f t="shared" si="214"/>
        <v>16828.257681282557</v>
      </c>
      <c r="AN270">
        <f t="shared" si="240"/>
        <v>1225.3370786814589</v>
      </c>
      <c r="AO270" s="13">
        <f t="shared" si="215"/>
        <v>3457.7835760522935</v>
      </c>
      <c r="AP270" s="13">
        <f t="shared" si="241"/>
        <v>1164.6470708022655</v>
      </c>
      <c r="AQ270" s="13">
        <f t="shared" si="216"/>
        <v>20379.984173517129</v>
      </c>
      <c r="AR270" s="13">
        <f t="shared" si="242"/>
        <v>1240.6917878676279</v>
      </c>
      <c r="AS270" s="38">
        <f t="shared" si="217"/>
        <v>3457.7835760522935</v>
      </c>
      <c r="AT270" s="37">
        <f t="shared" si="218"/>
        <v>108.84359342095777</v>
      </c>
      <c r="AU270" s="13">
        <f t="shared" si="219"/>
        <v>5609.4192270941858</v>
      </c>
      <c r="AV270">
        <f t="shared" si="243"/>
        <v>129.77426217877189</v>
      </c>
      <c r="AW270" s="13">
        <f t="shared" si="220"/>
        <v>532.10518174559218</v>
      </c>
      <c r="AX270" s="13">
        <f t="shared" si="244"/>
        <v>112.87715790721964</v>
      </c>
      <c r="AY270" s="13">
        <f t="shared" si="221"/>
        <v>20379.984173517129</v>
      </c>
      <c r="AZ270">
        <f t="shared" si="245"/>
        <v>188.92187497258206</v>
      </c>
      <c r="BA270" s="13">
        <f t="shared" si="222"/>
        <v>532.10518174559218</v>
      </c>
      <c r="BB270" s="37">
        <f t="shared" si="223"/>
        <v>124.21689020500847</v>
      </c>
      <c r="BC270" s="13">
        <f t="shared" si="224"/>
        <v>8414.1288406412787</v>
      </c>
      <c r="BD270">
        <f t="shared" si="246"/>
        <v>155.61289334172966</v>
      </c>
      <c r="BE270" s="13">
        <f t="shared" si="225"/>
        <v>533.91624408933046</v>
      </c>
      <c r="BF270" s="13">
        <f t="shared" si="247"/>
        <v>127.76756316826715</v>
      </c>
      <c r="BG270" s="13">
        <f t="shared" si="226"/>
        <v>20379.984173517129</v>
      </c>
      <c r="BH270">
        <f t="shared" si="248"/>
        <v>203.81228023362956</v>
      </c>
      <c r="BI270" s="13">
        <f t="shared" si="227"/>
        <v>533.91624408933046</v>
      </c>
      <c r="BJ270" s="37">
        <f t="shared" si="228"/>
        <v>7.0828933962664289</v>
      </c>
      <c r="BK270" s="13">
        <f t="shared" si="229"/>
        <v>8414.1288406412787</v>
      </c>
      <c r="BL270">
        <f t="shared" si="249"/>
        <v>38.478896532987619</v>
      </c>
      <c r="BM270" s="13">
        <f t="shared" si="230"/>
        <v>10.271511508174452</v>
      </c>
      <c r="BN270" s="13">
        <f t="shared" si="250"/>
        <v>10.633566359525108</v>
      </c>
      <c r="BO270" s="13">
        <f t="shared" si="231"/>
        <v>20379.984173517129</v>
      </c>
      <c r="BP270">
        <f t="shared" si="251"/>
        <v>86.678283424887525</v>
      </c>
      <c r="BQ270" s="13">
        <f t="shared" si="232"/>
        <v>10.271511508174452</v>
      </c>
      <c r="BR270" s="37">
        <f t="shared" si="233"/>
        <v>159.78161370143422</v>
      </c>
      <c r="BS270" s="13">
        <f t="shared" si="234"/>
        <v>8414.1288406412787</v>
      </c>
      <c r="BT270">
        <f t="shared" si="252"/>
        <v>191.17761683815542</v>
      </c>
      <c r="BU270" s="13">
        <f t="shared" si="235"/>
        <v>836.26927694937092</v>
      </c>
      <c r="BV270" s="13">
        <f t="shared" si="253"/>
        <v>163.3322866646929</v>
      </c>
      <c r="BW270" s="13">
        <f t="shared" si="236"/>
        <v>20379.984173517129</v>
      </c>
      <c r="BX270">
        <f t="shared" si="254"/>
        <v>239.37700373005532</v>
      </c>
      <c r="BY270" s="13">
        <f t="shared" si="237"/>
        <v>836.26927694937092</v>
      </c>
    </row>
    <row r="271" spans="29:77" x14ac:dyDescent="0.2">
      <c r="AC271">
        <v>269</v>
      </c>
      <c r="AD271" s="37">
        <f t="shared" si="208"/>
        <v>517.28773978707602</v>
      </c>
      <c r="AE271" s="13">
        <f t="shared" si="209"/>
        <v>14023.548067735466</v>
      </c>
      <c r="AF271">
        <f t="shared" si="255"/>
        <v>569.41988873776552</v>
      </c>
      <c r="AG271" s="13">
        <f t="shared" si="210"/>
        <v>1616.3024281585481</v>
      </c>
      <c r="AH271" s="13">
        <f t="shared" si="238"/>
        <v>519.87262970432835</v>
      </c>
      <c r="AI271" s="13">
        <f t="shared" si="211"/>
        <v>20379.984173517129</v>
      </c>
      <c r="AJ271">
        <f t="shared" si="239"/>
        <v>595.63465265420609</v>
      </c>
      <c r="AK271" s="13">
        <f t="shared" si="212"/>
        <v>1616.3024281585481</v>
      </c>
      <c r="AL271" s="37">
        <f t="shared" si="213"/>
        <v>1162.5450724080165</v>
      </c>
      <c r="AM271" s="13">
        <f t="shared" si="214"/>
        <v>16828.257681282557</v>
      </c>
      <c r="AN271">
        <f t="shared" si="240"/>
        <v>1225.1036511488439</v>
      </c>
      <c r="AO271" s="13">
        <f t="shared" si="215"/>
        <v>3457.7835760522935</v>
      </c>
      <c r="AP271" s="13">
        <f t="shared" si="241"/>
        <v>1164.6470708022655</v>
      </c>
      <c r="AQ271" s="13">
        <f t="shared" si="216"/>
        <v>20379.984173517129</v>
      </c>
      <c r="AR271" s="13">
        <f t="shared" si="242"/>
        <v>1240.4090937521432</v>
      </c>
      <c r="AS271" s="38">
        <f t="shared" si="217"/>
        <v>3457.7835760522935</v>
      </c>
      <c r="AT271" s="37">
        <f t="shared" si="218"/>
        <v>108.84359342095777</v>
      </c>
      <c r="AU271" s="13">
        <f t="shared" si="219"/>
        <v>5609.4192270941858</v>
      </c>
      <c r="AV271">
        <f t="shared" si="243"/>
        <v>129.69645300123355</v>
      </c>
      <c r="AW271" s="13">
        <f t="shared" si="220"/>
        <v>532.10518174559218</v>
      </c>
      <c r="AX271" s="13">
        <f t="shared" si="244"/>
        <v>112.87715790721964</v>
      </c>
      <c r="AY271" s="13">
        <f t="shared" si="221"/>
        <v>20379.984173517129</v>
      </c>
      <c r="AZ271">
        <f t="shared" si="245"/>
        <v>188.63918085709744</v>
      </c>
      <c r="BA271" s="13">
        <f t="shared" si="222"/>
        <v>532.10518174559218</v>
      </c>
      <c r="BB271" s="37">
        <f t="shared" si="223"/>
        <v>124.21689020500847</v>
      </c>
      <c r="BC271" s="13">
        <f t="shared" si="224"/>
        <v>8414.1288406412787</v>
      </c>
      <c r="BD271">
        <f t="shared" si="246"/>
        <v>155.49617957542213</v>
      </c>
      <c r="BE271" s="13">
        <f t="shared" si="225"/>
        <v>533.91624408933046</v>
      </c>
      <c r="BF271" s="13">
        <f t="shared" si="247"/>
        <v>127.76756316826715</v>
      </c>
      <c r="BG271" s="13">
        <f t="shared" si="226"/>
        <v>20379.984173517129</v>
      </c>
      <c r="BH271">
        <f t="shared" si="248"/>
        <v>203.52958611814495</v>
      </c>
      <c r="BI271" s="13">
        <f t="shared" si="227"/>
        <v>533.91624408933046</v>
      </c>
      <c r="BJ271" s="37">
        <f t="shared" si="228"/>
        <v>7.0828933962664289</v>
      </c>
      <c r="BK271" s="13">
        <f t="shared" si="229"/>
        <v>8414.1288406412787</v>
      </c>
      <c r="BL271">
        <f t="shared" si="249"/>
        <v>38.362182766680107</v>
      </c>
      <c r="BM271" s="13">
        <f t="shared" si="230"/>
        <v>10.271511508174452</v>
      </c>
      <c r="BN271" s="13">
        <f t="shared" si="250"/>
        <v>10.633566359525108</v>
      </c>
      <c r="BO271" s="13">
        <f t="shared" si="231"/>
        <v>20379.984173517129</v>
      </c>
      <c r="BP271">
        <f t="shared" si="251"/>
        <v>86.395589309402908</v>
      </c>
      <c r="BQ271" s="13">
        <f t="shared" si="232"/>
        <v>10.271511508174452</v>
      </c>
      <c r="BR271" s="37">
        <f t="shared" si="233"/>
        <v>159.78161370143422</v>
      </c>
      <c r="BS271" s="13">
        <f t="shared" si="234"/>
        <v>8414.1288406412787</v>
      </c>
      <c r="BT271">
        <f t="shared" si="252"/>
        <v>191.06090307184789</v>
      </c>
      <c r="BU271" s="13">
        <f t="shared" si="235"/>
        <v>836.26927694937092</v>
      </c>
      <c r="BV271" s="13">
        <f t="shared" si="253"/>
        <v>163.3322866646929</v>
      </c>
      <c r="BW271" s="13">
        <f t="shared" si="236"/>
        <v>20379.984173517129</v>
      </c>
      <c r="BX271">
        <f t="shared" si="254"/>
        <v>239.0943096145707</v>
      </c>
      <c r="BY271" s="13">
        <f t="shared" si="237"/>
        <v>836.26927694937092</v>
      </c>
    </row>
    <row r="272" spans="29:77" x14ac:dyDescent="0.2">
      <c r="AC272">
        <v>270</v>
      </c>
      <c r="AD272" s="37">
        <f t="shared" si="208"/>
        <v>517.28773978707602</v>
      </c>
      <c r="AE272" s="13">
        <f t="shared" si="209"/>
        <v>14023.548067735466</v>
      </c>
      <c r="AF272">
        <f t="shared" si="255"/>
        <v>569.22680670461477</v>
      </c>
      <c r="AG272" s="13">
        <f t="shared" si="210"/>
        <v>1616.3024281585481</v>
      </c>
      <c r="AH272" s="13">
        <f t="shared" si="238"/>
        <v>519.87262970432835</v>
      </c>
      <c r="AI272" s="13">
        <f t="shared" si="211"/>
        <v>20379.984173517129</v>
      </c>
      <c r="AJ272">
        <f t="shared" si="239"/>
        <v>595.3540525692066</v>
      </c>
      <c r="AK272" s="13">
        <f t="shared" si="212"/>
        <v>1616.3024281585481</v>
      </c>
      <c r="AL272" s="37">
        <f t="shared" si="213"/>
        <v>1162.5450724080165</v>
      </c>
      <c r="AM272" s="13">
        <f t="shared" si="214"/>
        <v>16828.257681282557</v>
      </c>
      <c r="AN272">
        <f t="shared" si="240"/>
        <v>1224.871952709063</v>
      </c>
      <c r="AO272" s="13">
        <f t="shared" si="215"/>
        <v>3457.7835760522935</v>
      </c>
      <c r="AP272" s="13">
        <f t="shared" si="241"/>
        <v>1164.6470708022655</v>
      </c>
      <c r="AQ272" s="13">
        <f t="shared" si="216"/>
        <v>20379.984173517129</v>
      </c>
      <c r="AR272" s="13">
        <f t="shared" si="242"/>
        <v>1240.1284936671436</v>
      </c>
      <c r="AS272" s="38">
        <f t="shared" si="217"/>
        <v>3457.7835760522935</v>
      </c>
      <c r="AT272" s="37">
        <f t="shared" si="218"/>
        <v>108.84359342095777</v>
      </c>
      <c r="AU272" s="13">
        <f t="shared" si="219"/>
        <v>5609.4192270941858</v>
      </c>
      <c r="AV272">
        <f t="shared" si="243"/>
        <v>129.61922018797327</v>
      </c>
      <c r="AW272" s="13">
        <f t="shared" si="220"/>
        <v>532.10518174559218</v>
      </c>
      <c r="AX272" s="13">
        <f t="shared" si="244"/>
        <v>112.87715790721964</v>
      </c>
      <c r="AY272" s="13">
        <f t="shared" si="221"/>
        <v>20379.984173517129</v>
      </c>
      <c r="AZ272">
        <f t="shared" si="245"/>
        <v>188.35858077209789</v>
      </c>
      <c r="BA272" s="13">
        <f t="shared" si="222"/>
        <v>532.10518174559218</v>
      </c>
      <c r="BB272" s="37">
        <f t="shared" si="223"/>
        <v>124.21689020500847</v>
      </c>
      <c r="BC272" s="13">
        <f t="shared" si="224"/>
        <v>8414.1288406412787</v>
      </c>
      <c r="BD272">
        <f t="shared" si="246"/>
        <v>155.38033035553173</v>
      </c>
      <c r="BE272" s="13">
        <f t="shared" si="225"/>
        <v>533.91624408933046</v>
      </c>
      <c r="BF272" s="13">
        <f t="shared" si="247"/>
        <v>127.76756316826715</v>
      </c>
      <c r="BG272" s="13">
        <f t="shared" si="226"/>
        <v>20379.984173517129</v>
      </c>
      <c r="BH272">
        <f t="shared" si="248"/>
        <v>203.2489860331454</v>
      </c>
      <c r="BI272" s="13">
        <f t="shared" si="227"/>
        <v>533.91624408933046</v>
      </c>
      <c r="BJ272" s="37">
        <f t="shared" si="228"/>
        <v>7.0828933962664289</v>
      </c>
      <c r="BK272" s="13">
        <f t="shared" si="229"/>
        <v>8414.1288406412787</v>
      </c>
      <c r="BL272">
        <f t="shared" si="249"/>
        <v>38.246333546789685</v>
      </c>
      <c r="BM272" s="13">
        <f t="shared" si="230"/>
        <v>10.271511508174452</v>
      </c>
      <c r="BN272" s="13">
        <f t="shared" si="250"/>
        <v>10.633566359525108</v>
      </c>
      <c r="BO272" s="13">
        <f t="shared" si="231"/>
        <v>20379.984173517129</v>
      </c>
      <c r="BP272">
        <f t="shared" si="251"/>
        <v>86.114989224403359</v>
      </c>
      <c r="BQ272" s="13">
        <f t="shared" si="232"/>
        <v>10.271511508174452</v>
      </c>
      <c r="BR272" s="37">
        <f t="shared" si="233"/>
        <v>159.78161370143422</v>
      </c>
      <c r="BS272" s="13">
        <f t="shared" si="234"/>
        <v>8414.1288406412787</v>
      </c>
      <c r="BT272">
        <f t="shared" si="252"/>
        <v>190.94505385195748</v>
      </c>
      <c r="BU272" s="13">
        <f t="shared" si="235"/>
        <v>836.26927694937092</v>
      </c>
      <c r="BV272" s="13">
        <f t="shared" si="253"/>
        <v>163.3322866646929</v>
      </c>
      <c r="BW272" s="13">
        <f t="shared" si="236"/>
        <v>20379.984173517129</v>
      </c>
      <c r="BX272">
        <f t="shared" si="254"/>
        <v>238.81370952957116</v>
      </c>
      <c r="BY272" s="13">
        <f t="shared" si="237"/>
        <v>836.26927694937092</v>
      </c>
    </row>
    <row r="273" spans="29:77" x14ac:dyDescent="0.2">
      <c r="AC273">
        <v>271</v>
      </c>
      <c r="AD273" s="37">
        <f t="shared" si="208"/>
        <v>517.28773978707602</v>
      </c>
      <c r="AE273" s="13">
        <f t="shared" si="209"/>
        <v>14023.548067735466</v>
      </c>
      <c r="AF273">
        <f t="shared" si="255"/>
        <v>569.03514963111832</v>
      </c>
      <c r="AG273" s="13">
        <f t="shared" si="210"/>
        <v>1616.3024281585481</v>
      </c>
      <c r="AH273" s="13">
        <f t="shared" si="238"/>
        <v>519.87262970432835</v>
      </c>
      <c r="AI273" s="13">
        <f t="shared" si="211"/>
        <v>20379.984173517129</v>
      </c>
      <c r="AJ273">
        <f t="shared" si="239"/>
        <v>595.07552333354283</v>
      </c>
      <c r="AK273" s="13">
        <f t="shared" si="212"/>
        <v>1616.3024281585481</v>
      </c>
      <c r="AL273" s="37">
        <f t="shared" si="213"/>
        <v>1162.5450724080165</v>
      </c>
      <c r="AM273" s="13">
        <f t="shared" si="214"/>
        <v>16828.257681282557</v>
      </c>
      <c r="AN273">
        <f t="shared" si="240"/>
        <v>1224.6419642208673</v>
      </c>
      <c r="AO273" s="13">
        <f t="shared" si="215"/>
        <v>3457.7835760522935</v>
      </c>
      <c r="AP273" s="13">
        <f t="shared" si="241"/>
        <v>1164.6470708022655</v>
      </c>
      <c r="AQ273" s="13">
        <f t="shared" si="216"/>
        <v>20379.984173517129</v>
      </c>
      <c r="AR273" s="13">
        <f t="shared" si="242"/>
        <v>1239.84996443148</v>
      </c>
      <c r="AS273" s="38">
        <f t="shared" si="217"/>
        <v>3457.7835760522935</v>
      </c>
      <c r="AT273" s="37">
        <f t="shared" si="218"/>
        <v>108.84359342095777</v>
      </c>
      <c r="AU273" s="13">
        <f t="shared" si="219"/>
        <v>5609.4192270941858</v>
      </c>
      <c r="AV273">
        <f t="shared" si="243"/>
        <v>129.5425573585747</v>
      </c>
      <c r="AW273" s="13">
        <f t="shared" si="220"/>
        <v>532.10518174559218</v>
      </c>
      <c r="AX273" s="13">
        <f t="shared" si="244"/>
        <v>112.87715790721964</v>
      </c>
      <c r="AY273" s="13">
        <f t="shared" si="221"/>
        <v>20379.984173517129</v>
      </c>
      <c r="AZ273">
        <f t="shared" si="245"/>
        <v>188.08005153643415</v>
      </c>
      <c r="BA273" s="13">
        <f t="shared" si="222"/>
        <v>532.10518174559218</v>
      </c>
      <c r="BB273" s="37">
        <f t="shared" si="223"/>
        <v>124.21689020500847</v>
      </c>
      <c r="BC273" s="13">
        <f t="shared" si="224"/>
        <v>8414.1288406412787</v>
      </c>
      <c r="BD273">
        <f t="shared" si="246"/>
        <v>155.26533611143384</v>
      </c>
      <c r="BE273" s="13">
        <f t="shared" si="225"/>
        <v>533.91624408933046</v>
      </c>
      <c r="BF273" s="13">
        <f t="shared" si="247"/>
        <v>127.76756316826715</v>
      </c>
      <c r="BG273" s="13">
        <f t="shared" si="226"/>
        <v>20379.984173517129</v>
      </c>
      <c r="BH273">
        <f t="shared" si="248"/>
        <v>202.97045679748163</v>
      </c>
      <c r="BI273" s="13">
        <f t="shared" si="227"/>
        <v>533.91624408933046</v>
      </c>
      <c r="BJ273" s="37">
        <f t="shared" si="228"/>
        <v>7.0828933962664289</v>
      </c>
      <c r="BK273" s="13">
        <f t="shared" si="229"/>
        <v>8414.1288406412787</v>
      </c>
      <c r="BL273">
        <f t="shared" si="249"/>
        <v>38.131339302691813</v>
      </c>
      <c r="BM273" s="13">
        <f t="shared" si="230"/>
        <v>10.271511508174452</v>
      </c>
      <c r="BN273" s="13">
        <f t="shared" si="250"/>
        <v>10.633566359525108</v>
      </c>
      <c r="BO273" s="13">
        <f t="shared" si="231"/>
        <v>20379.984173517129</v>
      </c>
      <c r="BP273">
        <f t="shared" si="251"/>
        <v>85.836459988739605</v>
      </c>
      <c r="BQ273" s="13">
        <f t="shared" si="232"/>
        <v>10.271511508174452</v>
      </c>
      <c r="BR273" s="37">
        <f t="shared" si="233"/>
        <v>159.78161370143422</v>
      </c>
      <c r="BS273" s="13">
        <f t="shared" si="234"/>
        <v>8414.1288406412787</v>
      </c>
      <c r="BT273">
        <f t="shared" si="252"/>
        <v>190.8300596078596</v>
      </c>
      <c r="BU273" s="13">
        <f t="shared" si="235"/>
        <v>836.26927694937092</v>
      </c>
      <c r="BV273" s="13">
        <f t="shared" si="253"/>
        <v>163.3322866646929</v>
      </c>
      <c r="BW273" s="13">
        <f t="shared" si="236"/>
        <v>20379.984173517129</v>
      </c>
      <c r="BX273">
        <f t="shared" si="254"/>
        <v>238.53518029390739</v>
      </c>
      <c r="BY273" s="13">
        <f t="shared" si="237"/>
        <v>836.26927694937092</v>
      </c>
    </row>
    <row r="274" spans="29:77" x14ac:dyDescent="0.2">
      <c r="AC274">
        <v>272</v>
      </c>
      <c r="AD274" s="37">
        <f t="shared" si="208"/>
        <v>517.28773978707602</v>
      </c>
      <c r="AE274" s="13">
        <f t="shared" si="209"/>
        <v>14023.548067735466</v>
      </c>
      <c r="AF274">
        <f t="shared" si="255"/>
        <v>568.84490180080934</v>
      </c>
      <c r="AG274" s="13">
        <f t="shared" si="210"/>
        <v>1616.3024281585481</v>
      </c>
      <c r="AH274" s="13">
        <f t="shared" si="238"/>
        <v>519.87262970432835</v>
      </c>
      <c r="AI274" s="13">
        <f t="shared" si="211"/>
        <v>20379.984173517129</v>
      </c>
      <c r="AJ274">
        <f t="shared" si="239"/>
        <v>594.79904210696486</v>
      </c>
      <c r="AK274" s="13">
        <f t="shared" si="212"/>
        <v>1616.3024281585481</v>
      </c>
      <c r="AL274" s="37">
        <f t="shared" si="213"/>
        <v>1162.5450724080165</v>
      </c>
      <c r="AM274" s="13">
        <f t="shared" si="214"/>
        <v>16828.257681282557</v>
      </c>
      <c r="AN274">
        <f t="shared" si="240"/>
        <v>1224.4136668244964</v>
      </c>
      <c r="AO274" s="13">
        <f t="shared" si="215"/>
        <v>3457.7835760522935</v>
      </c>
      <c r="AP274" s="13">
        <f t="shared" si="241"/>
        <v>1164.6470708022655</v>
      </c>
      <c r="AQ274" s="13">
        <f t="shared" si="216"/>
        <v>20379.984173517129</v>
      </c>
      <c r="AR274" s="13">
        <f t="shared" si="242"/>
        <v>1239.573483204902</v>
      </c>
      <c r="AS274" s="38">
        <f t="shared" si="217"/>
        <v>3457.7835760522935</v>
      </c>
      <c r="AT274" s="37">
        <f t="shared" si="218"/>
        <v>108.84359342095777</v>
      </c>
      <c r="AU274" s="13">
        <f t="shared" si="219"/>
        <v>5609.4192270941858</v>
      </c>
      <c r="AV274">
        <f t="shared" si="243"/>
        <v>129.4664582264511</v>
      </c>
      <c r="AW274" s="13">
        <f t="shared" si="220"/>
        <v>532.10518174559218</v>
      </c>
      <c r="AX274" s="13">
        <f t="shared" si="244"/>
        <v>112.87715790721964</v>
      </c>
      <c r="AY274" s="13">
        <f t="shared" si="221"/>
        <v>20379.984173517129</v>
      </c>
      <c r="AZ274">
        <f t="shared" si="245"/>
        <v>187.80357030985613</v>
      </c>
      <c r="BA274" s="13">
        <f t="shared" si="222"/>
        <v>532.10518174559218</v>
      </c>
      <c r="BB274" s="37">
        <f t="shared" si="223"/>
        <v>124.21689020500847</v>
      </c>
      <c r="BC274" s="13">
        <f t="shared" si="224"/>
        <v>8414.1288406412787</v>
      </c>
      <c r="BD274">
        <f t="shared" si="246"/>
        <v>155.15118741324846</v>
      </c>
      <c r="BE274" s="13">
        <f t="shared" si="225"/>
        <v>533.91624408933046</v>
      </c>
      <c r="BF274" s="13">
        <f t="shared" si="247"/>
        <v>127.76756316826715</v>
      </c>
      <c r="BG274" s="13">
        <f t="shared" si="226"/>
        <v>20379.984173517129</v>
      </c>
      <c r="BH274">
        <f t="shared" si="248"/>
        <v>202.69397557090366</v>
      </c>
      <c r="BI274" s="13">
        <f t="shared" si="227"/>
        <v>533.91624408933046</v>
      </c>
      <c r="BJ274" s="37">
        <f t="shared" si="228"/>
        <v>7.0828933962664289</v>
      </c>
      <c r="BK274" s="13">
        <f t="shared" si="229"/>
        <v>8414.1288406412787</v>
      </c>
      <c r="BL274">
        <f t="shared" si="249"/>
        <v>38.017190604506425</v>
      </c>
      <c r="BM274" s="13">
        <f t="shared" si="230"/>
        <v>10.271511508174452</v>
      </c>
      <c r="BN274" s="13">
        <f t="shared" si="250"/>
        <v>10.633566359525108</v>
      </c>
      <c r="BO274" s="13">
        <f t="shared" si="231"/>
        <v>20379.984173517129</v>
      </c>
      <c r="BP274">
        <f t="shared" si="251"/>
        <v>85.559978762161606</v>
      </c>
      <c r="BQ274" s="13">
        <f t="shared" si="232"/>
        <v>10.271511508174452</v>
      </c>
      <c r="BR274" s="37">
        <f t="shared" si="233"/>
        <v>159.78161370143422</v>
      </c>
      <c r="BS274" s="13">
        <f t="shared" si="234"/>
        <v>8414.1288406412787</v>
      </c>
      <c r="BT274">
        <f t="shared" si="252"/>
        <v>190.71591090967422</v>
      </c>
      <c r="BU274" s="13">
        <f t="shared" si="235"/>
        <v>836.26927694937092</v>
      </c>
      <c r="BV274" s="13">
        <f t="shared" si="253"/>
        <v>163.3322866646929</v>
      </c>
      <c r="BW274" s="13">
        <f t="shared" si="236"/>
        <v>20379.984173517129</v>
      </c>
      <c r="BX274">
        <f t="shared" si="254"/>
        <v>238.25869906732942</v>
      </c>
      <c r="BY274" s="13">
        <f t="shared" si="237"/>
        <v>836.26927694937092</v>
      </c>
    </row>
    <row r="275" spans="29:77" x14ac:dyDescent="0.2">
      <c r="AC275">
        <v>273</v>
      </c>
      <c r="AD275" s="37">
        <f t="shared" si="208"/>
        <v>517.28773978707602</v>
      </c>
      <c r="AE275" s="13">
        <f t="shared" si="209"/>
        <v>14023.548067735466</v>
      </c>
      <c r="AF275">
        <f t="shared" si="255"/>
        <v>568.65604772749896</v>
      </c>
      <c r="AG275" s="13">
        <f t="shared" si="210"/>
        <v>1616.3024281585481</v>
      </c>
      <c r="AH275" s="13">
        <f t="shared" si="238"/>
        <v>519.87262970432835</v>
      </c>
      <c r="AI275" s="13">
        <f t="shared" si="211"/>
        <v>20379.984173517129</v>
      </c>
      <c r="AJ275">
        <f t="shared" si="239"/>
        <v>594.52458638387827</v>
      </c>
      <c r="AK275" s="13">
        <f t="shared" si="212"/>
        <v>1616.3024281585481</v>
      </c>
      <c r="AL275" s="37">
        <f t="shared" si="213"/>
        <v>1162.5450724080165</v>
      </c>
      <c r="AM275" s="13">
        <f t="shared" si="214"/>
        <v>16828.257681282557</v>
      </c>
      <c r="AN275">
        <f t="shared" si="240"/>
        <v>1224.1870419365241</v>
      </c>
      <c r="AO275" s="13">
        <f t="shared" si="215"/>
        <v>3457.7835760522935</v>
      </c>
      <c r="AP275" s="13">
        <f t="shared" si="241"/>
        <v>1164.6470708022655</v>
      </c>
      <c r="AQ275" s="13">
        <f t="shared" si="216"/>
        <v>20379.984173517129</v>
      </c>
      <c r="AR275" s="13">
        <f t="shared" si="242"/>
        <v>1239.2990274818153</v>
      </c>
      <c r="AS275" s="38">
        <f t="shared" si="217"/>
        <v>3457.7835760522935</v>
      </c>
      <c r="AT275" s="37">
        <f t="shared" si="218"/>
        <v>108.84359342095777</v>
      </c>
      <c r="AU275" s="13">
        <f t="shared" si="219"/>
        <v>5609.4192270941858</v>
      </c>
      <c r="AV275">
        <f t="shared" si="243"/>
        <v>129.39091659712696</v>
      </c>
      <c r="AW275" s="13">
        <f t="shared" si="220"/>
        <v>532.10518174559218</v>
      </c>
      <c r="AX275" s="13">
        <f t="shared" si="244"/>
        <v>112.87715790721964</v>
      </c>
      <c r="AY275" s="13">
        <f t="shared" si="221"/>
        <v>20379.984173517129</v>
      </c>
      <c r="AZ275">
        <f t="shared" si="245"/>
        <v>187.52911458676957</v>
      </c>
      <c r="BA275" s="13">
        <f t="shared" si="222"/>
        <v>532.10518174559218</v>
      </c>
      <c r="BB275" s="37">
        <f t="shared" si="223"/>
        <v>124.21689020500847</v>
      </c>
      <c r="BC275" s="13">
        <f t="shared" si="224"/>
        <v>8414.1288406412787</v>
      </c>
      <c r="BD275">
        <f t="shared" si="246"/>
        <v>155.03787496926225</v>
      </c>
      <c r="BE275" s="13">
        <f t="shared" si="225"/>
        <v>533.91624408933046</v>
      </c>
      <c r="BF275" s="13">
        <f t="shared" si="247"/>
        <v>127.76756316826715</v>
      </c>
      <c r="BG275" s="13">
        <f t="shared" si="226"/>
        <v>20379.984173517129</v>
      </c>
      <c r="BH275">
        <f t="shared" si="248"/>
        <v>202.41951984781707</v>
      </c>
      <c r="BI275" s="13">
        <f t="shared" si="227"/>
        <v>533.91624408933046</v>
      </c>
      <c r="BJ275" s="37">
        <f t="shared" si="228"/>
        <v>7.0828933962664289</v>
      </c>
      <c r="BK275" s="13">
        <f t="shared" si="229"/>
        <v>8414.1288406412787</v>
      </c>
      <c r="BL275">
        <f t="shared" si="249"/>
        <v>37.9038781605202</v>
      </c>
      <c r="BM275" s="13">
        <f t="shared" si="230"/>
        <v>10.271511508174452</v>
      </c>
      <c r="BN275" s="13">
        <f t="shared" si="250"/>
        <v>10.633566359525108</v>
      </c>
      <c r="BO275" s="13">
        <f t="shared" si="231"/>
        <v>20379.984173517129</v>
      </c>
      <c r="BP275">
        <f t="shared" si="251"/>
        <v>85.285523039075031</v>
      </c>
      <c r="BQ275" s="13">
        <f t="shared" si="232"/>
        <v>10.271511508174452</v>
      </c>
      <c r="BR275" s="37">
        <f t="shared" si="233"/>
        <v>159.78161370143422</v>
      </c>
      <c r="BS275" s="13">
        <f t="shared" si="234"/>
        <v>8414.1288406412787</v>
      </c>
      <c r="BT275">
        <f t="shared" si="252"/>
        <v>190.602598465688</v>
      </c>
      <c r="BU275" s="13">
        <f t="shared" si="235"/>
        <v>836.26927694937092</v>
      </c>
      <c r="BV275" s="13">
        <f t="shared" si="253"/>
        <v>163.3322866646929</v>
      </c>
      <c r="BW275" s="13">
        <f t="shared" si="236"/>
        <v>20379.984173517129</v>
      </c>
      <c r="BX275">
        <f t="shared" si="254"/>
        <v>237.98424334424283</v>
      </c>
      <c r="BY275" s="13">
        <f t="shared" si="237"/>
        <v>836.26927694937092</v>
      </c>
    </row>
    <row r="276" spans="29:77" x14ac:dyDescent="0.2">
      <c r="AC276">
        <v>274</v>
      </c>
      <c r="AD276" s="37">
        <f t="shared" si="208"/>
        <v>517.28773978707602</v>
      </c>
      <c r="AE276" s="13">
        <f t="shared" si="209"/>
        <v>14023.548067735466</v>
      </c>
      <c r="AF276">
        <f t="shared" si="255"/>
        <v>568.46857215107411</v>
      </c>
      <c r="AG276" s="13">
        <f t="shared" si="210"/>
        <v>1616.3024281585481</v>
      </c>
      <c r="AH276" s="13">
        <f t="shared" si="238"/>
        <v>519.87262970432835</v>
      </c>
      <c r="AI276" s="13">
        <f t="shared" si="211"/>
        <v>20379.984173517129</v>
      </c>
      <c r="AJ276">
        <f t="shared" si="239"/>
        <v>594.25213398723758</v>
      </c>
      <c r="AK276" s="13">
        <f t="shared" si="212"/>
        <v>1616.3024281585481</v>
      </c>
      <c r="AL276" s="37">
        <f t="shared" si="213"/>
        <v>1162.5450724080165</v>
      </c>
      <c r="AM276" s="13">
        <f t="shared" si="214"/>
        <v>16828.257681282557</v>
      </c>
      <c r="AN276">
        <f t="shared" si="240"/>
        <v>1223.9620712448141</v>
      </c>
      <c r="AO276" s="13">
        <f t="shared" si="215"/>
        <v>3457.7835760522935</v>
      </c>
      <c r="AP276" s="13">
        <f t="shared" si="241"/>
        <v>1164.6470708022655</v>
      </c>
      <c r="AQ276" s="13">
        <f t="shared" si="216"/>
        <v>20379.984173517129</v>
      </c>
      <c r="AR276" s="13">
        <f t="shared" si="242"/>
        <v>1239.0265750851747</v>
      </c>
      <c r="AS276" s="38">
        <f t="shared" si="217"/>
        <v>3457.7835760522935</v>
      </c>
      <c r="AT276" s="37">
        <f t="shared" si="218"/>
        <v>108.84359342095777</v>
      </c>
      <c r="AU276" s="13">
        <f t="shared" si="219"/>
        <v>5609.4192270941858</v>
      </c>
      <c r="AV276">
        <f t="shared" si="243"/>
        <v>129.31592636655699</v>
      </c>
      <c r="AW276" s="13">
        <f t="shared" si="220"/>
        <v>532.10518174559218</v>
      </c>
      <c r="AX276" s="13">
        <f t="shared" si="244"/>
        <v>112.87715790721964</v>
      </c>
      <c r="AY276" s="13">
        <f t="shared" si="221"/>
        <v>20379.984173517129</v>
      </c>
      <c r="AZ276">
        <f t="shared" si="245"/>
        <v>187.25666219012885</v>
      </c>
      <c r="BA276" s="13">
        <f t="shared" si="222"/>
        <v>532.10518174559218</v>
      </c>
      <c r="BB276" s="37">
        <f t="shared" si="223"/>
        <v>124.21689020500847</v>
      </c>
      <c r="BC276" s="13">
        <f t="shared" si="224"/>
        <v>8414.1288406412787</v>
      </c>
      <c r="BD276">
        <f t="shared" si="246"/>
        <v>154.92538962340728</v>
      </c>
      <c r="BE276" s="13">
        <f t="shared" si="225"/>
        <v>533.91624408933046</v>
      </c>
      <c r="BF276" s="13">
        <f t="shared" si="247"/>
        <v>127.76756316826715</v>
      </c>
      <c r="BG276" s="13">
        <f t="shared" si="226"/>
        <v>20379.984173517129</v>
      </c>
      <c r="BH276">
        <f t="shared" si="248"/>
        <v>202.14706745117638</v>
      </c>
      <c r="BI276" s="13">
        <f t="shared" si="227"/>
        <v>533.91624408933046</v>
      </c>
      <c r="BJ276" s="37">
        <f t="shared" si="228"/>
        <v>7.0828933962664289</v>
      </c>
      <c r="BK276" s="13">
        <f t="shared" si="229"/>
        <v>8414.1288406412787</v>
      </c>
      <c r="BL276">
        <f t="shared" si="249"/>
        <v>37.791392814665258</v>
      </c>
      <c r="BM276" s="13">
        <f t="shared" si="230"/>
        <v>10.271511508174452</v>
      </c>
      <c r="BN276" s="13">
        <f t="shared" si="250"/>
        <v>10.633566359525108</v>
      </c>
      <c r="BO276" s="13">
        <f t="shared" si="231"/>
        <v>20379.984173517129</v>
      </c>
      <c r="BP276">
        <f t="shared" si="251"/>
        <v>85.013070642434329</v>
      </c>
      <c r="BQ276" s="13">
        <f t="shared" si="232"/>
        <v>10.271511508174452</v>
      </c>
      <c r="BR276" s="37">
        <f t="shared" si="233"/>
        <v>159.78161370143422</v>
      </c>
      <c r="BS276" s="13">
        <f t="shared" si="234"/>
        <v>8414.1288406412787</v>
      </c>
      <c r="BT276">
        <f t="shared" si="252"/>
        <v>190.49011311983304</v>
      </c>
      <c r="BU276" s="13">
        <f t="shared" si="235"/>
        <v>836.26927694937092</v>
      </c>
      <c r="BV276" s="13">
        <f t="shared" si="253"/>
        <v>163.3322866646929</v>
      </c>
      <c r="BW276" s="13">
        <f t="shared" si="236"/>
        <v>20379.984173517129</v>
      </c>
      <c r="BX276">
        <f t="shared" si="254"/>
        <v>237.71179094760214</v>
      </c>
      <c r="BY276" s="13">
        <f t="shared" si="237"/>
        <v>836.26927694937092</v>
      </c>
    </row>
    <row r="277" spans="29:77" x14ac:dyDescent="0.2">
      <c r="AC277">
        <v>275</v>
      </c>
      <c r="AD277" s="37">
        <f t="shared" si="208"/>
        <v>517.28773978707602</v>
      </c>
      <c r="AE277" s="13">
        <f t="shared" si="209"/>
        <v>14023.548067735466</v>
      </c>
      <c r="AF277">
        <f t="shared" si="255"/>
        <v>568.28246003338677</v>
      </c>
      <c r="AG277" s="13">
        <f t="shared" si="210"/>
        <v>1616.3024281585481</v>
      </c>
      <c r="AH277" s="13">
        <f t="shared" si="238"/>
        <v>519.87262970432835</v>
      </c>
      <c r="AI277" s="13">
        <f t="shared" si="211"/>
        <v>20379.984173517129</v>
      </c>
      <c r="AJ277">
        <f t="shared" si="239"/>
        <v>593.98166306257247</v>
      </c>
      <c r="AK277" s="13">
        <f t="shared" si="212"/>
        <v>1616.3024281585481</v>
      </c>
      <c r="AL277" s="37">
        <f t="shared" si="213"/>
        <v>1162.5450724080165</v>
      </c>
      <c r="AM277" s="13">
        <f t="shared" si="214"/>
        <v>16828.257681282557</v>
      </c>
      <c r="AN277">
        <f t="shared" si="240"/>
        <v>1223.7387367035894</v>
      </c>
      <c r="AO277" s="13">
        <f t="shared" si="215"/>
        <v>3457.7835760522935</v>
      </c>
      <c r="AP277" s="13">
        <f t="shared" si="241"/>
        <v>1164.6470708022655</v>
      </c>
      <c r="AQ277" s="13">
        <f t="shared" si="216"/>
        <v>20379.984173517129</v>
      </c>
      <c r="AR277" s="13">
        <f t="shared" si="242"/>
        <v>1238.7561041605095</v>
      </c>
      <c r="AS277" s="38">
        <f t="shared" si="217"/>
        <v>3457.7835760522935</v>
      </c>
      <c r="AT277" s="37">
        <f t="shared" si="218"/>
        <v>108.84359342095777</v>
      </c>
      <c r="AU277" s="13">
        <f t="shared" si="219"/>
        <v>5609.4192270941858</v>
      </c>
      <c r="AV277">
        <f t="shared" si="243"/>
        <v>129.24148151948208</v>
      </c>
      <c r="AW277" s="13">
        <f t="shared" si="220"/>
        <v>532.10518174559218</v>
      </c>
      <c r="AX277" s="13">
        <f t="shared" si="244"/>
        <v>112.87715790721964</v>
      </c>
      <c r="AY277" s="13">
        <f t="shared" si="221"/>
        <v>20379.984173517129</v>
      </c>
      <c r="AZ277">
        <f t="shared" si="245"/>
        <v>186.98619126546373</v>
      </c>
      <c r="BA277" s="13">
        <f t="shared" si="222"/>
        <v>532.10518174559218</v>
      </c>
      <c r="BB277" s="37">
        <f t="shared" si="223"/>
        <v>124.21689020500847</v>
      </c>
      <c r="BC277" s="13">
        <f t="shared" si="224"/>
        <v>8414.1288406412787</v>
      </c>
      <c r="BD277">
        <f t="shared" si="246"/>
        <v>154.81372235279494</v>
      </c>
      <c r="BE277" s="13">
        <f t="shared" si="225"/>
        <v>533.91624408933046</v>
      </c>
      <c r="BF277" s="13">
        <f t="shared" si="247"/>
        <v>127.76756316826715</v>
      </c>
      <c r="BG277" s="13">
        <f t="shared" si="226"/>
        <v>20379.984173517129</v>
      </c>
      <c r="BH277">
        <f t="shared" si="248"/>
        <v>201.87659652651126</v>
      </c>
      <c r="BI277" s="13">
        <f t="shared" si="227"/>
        <v>533.91624408933046</v>
      </c>
      <c r="BJ277" s="37">
        <f t="shared" si="228"/>
        <v>7.0828933962664289</v>
      </c>
      <c r="BK277" s="13">
        <f t="shared" si="229"/>
        <v>8414.1288406412787</v>
      </c>
      <c r="BL277">
        <f t="shared" si="249"/>
        <v>37.6797255440529</v>
      </c>
      <c r="BM277" s="13">
        <f t="shared" si="230"/>
        <v>10.271511508174452</v>
      </c>
      <c r="BN277" s="13">
        <f t="shared" si="250"/>
        <v>10.633566359525108</v>
      </c>
      <c r="BO277" s="13">
        <f t="shared" si="231"/>
        <v>20379.984173517129</v>
      </c>
      <c r="BP277">
        <f t="shared" si="251"/>
        <v>84.74259971776921</v>
      </c>
      <c r="BQ277" s="13">
        <f t="shared" si="232"/>
        <v>10.271511508174452</v>
      </c>
      <c r="BR277" s="37">
        <f t="shared" si="233"/>
        <v>159.78161370143422</v>
      </c>
      <c r="BS277" s="13">
        <f t="shared" si="234"/>
        <v>8414.1288406412787</v>
      </c>
      <c r="BT277">
        <f t="shared" si="252"/>
        <v>190.3784458492207</v>
      </c>
      <c r="BU277" s="13">
        <f t="shared" si="235"/>
        <v>836.26927694937092</v>
      </c>
      <c r="BV277" s="13">
        <f t="shared" si="253"/>
        <v>163.3322866646929</v>
      </c>
      <c r="BW277" s="13">
        <f t="shared" si="236"/>
        <v>20379.984173517129</v>
      </c>
      <c r="BX277">
        <f t="shared" si="254"/>
        <v>237.44132002293702</v>
      </c>
      <c r="BY277" s="13">
        <f t="shared" si="237"/>
        <v>836.26927694937092</v>
      </c>
    </row>
    <row r="278" spans="29:77" x14ac:dyDescent="0.2">
      <c r="AC278">
        <v>276</v>
      </c>
      <c r="AD278" s="37">
        <f t="shared" si="208"/>
        <v>517.28773978707602</v>
      </c>
      <c r="AE278" s="13">
        <f t="shared" si="209"/>
        <v>14023.548067735466</v>
      </c>
      <c r="AF278">
        <f t="shared" si="255"/>
        <v>568.09769655423349</v>
      </c>
      <c r="AG278" s="13">
        <f t="shared" si="210"/>
        <v>1616.3024281585481</v>
      </c>
      <c r="AH278" s="13">
        <f t="shared" si="238"/>
        <v>519.87262970432835</v>
      </c>
      <c r="AI278" s="13">
        <f t="shared" si="211"/>
        <v>20379.984173517129</v>
      </c>
      <c r="AJ278">
        <f t="shared" si="239"/>
        <v>593.713152072144</v>
      </c>
      <c r="AK278" s="13">
        <f t="shared" si="212"/>
        <v>1616.3024281585481</v>
      </c>
      <c r="AL278" s="37">
        <f t="shared" si="213"/>
        <v>1162.5450724080165</v>
      </c>
      <c r="AM278" s="13">
        <f t="shared" si="214"/>
        <v>16828.257681282557</v>
      </c>
      <c r="AN278">
        <f t="shared" si="240"/>
        <v>1223.5170205286054</v>
      </c>
      <c r="AO278" s="13">
        <f t="shared" si="215"/>
        <v>3457.7835760522935</v>
      </c>
      <c r="AP278" s="13">
        <f t="shared" si="241"/>
        <v>1164.6470708022655</v>
      </c>
      <c r="AQ278" s="13">
        <f t="shared" si="216"/>
        <v>20379.984173517129</v>
      </c>
      <c r="AR278" s="13">
        <f t="shared" si="242"/>
        <v>1238.4875931700813</v>
      </c>
      <c r="AS278" s="38">
        <f t="shared" si="217"/>
        <v>3457.7835760522935</v>
      </c>
      <c r="AT278" s="37">
        <f t="shared" si="218"/>
        <v>108.84359342095777</v>
      </c>
      <c r="AU278" s="13">
        <f t="shared" si="219"/>
        <v>5609.4192270941858</v>
      </c>
      <c r="AV278">
        <f t="shared" si="243"/>
        <v>129.16757612782078</v>
      </c>
      <c r="AW278" s="13">
        <f t="shared" si="220"/>
        <v>532.10518174559218</v>
      </c>
      <c r="AX278" s="13">
        <f t="shared" si="244"/>
        <v>112.87715790721964</v>
      </c>
      <c r="AY278" s="13">
        <f t="shared" si="221"/>
        <v>20379.984173517129</v>
      </c>
      <c r="AZ278">
        <f t="shared" si="245"/>
        <v>186.71768027503532</v>
      </c>
      <c r="BA278" s="13">
        <f t="shared" si="222"/>
        <v>532.10518174559218</v>
      </c>
      <c r="BB278" s="37">
        <f t="shared" si="223"/>
        <v>124.21689020500847</v>
      </c>
      <c r="BC278" s="13">
        <f t="shared" si="224"/>
        <v>8414.1288406412787</v>
      </c>
      <c r="BD278">
        <f t="shared" si="246"/>
        <v>154.70286426530296</v>
      </c>
      <c r="BE278" s="13">
        <f t="shared" si="225"/>
        <v>533.91624408933046</v>
      </c>
      <c r="BF278" s="13">
        <f t="shared" si="247"/>
        <v>127.76756316826715</v>
      </c>
      <c r="BG278" s="13">
        <f t="shared" si="226"/>
        <v>20379.984173517129</v>
      </c>
      <c r="BH278">
        <f t="shared" si="248"/>
        <v>201.60808553608283</v>
      </c>
      <c r="BI278" s="13">
        <f t="shared" si="227"/>
        <v>533.91624408933046</v>
      </c>
      <c r="BJ278" s="37">
        <f t="shared" si="228"/>
        <v>7.0828933962664289</v>
      </c>
      <c r="BK278" s="13">
        <f t="shared" si="229"/>
        <v>8414.1288406412787</v>
      </c>
      <c r="BL278">
        <f t="shared" si="249"/>
        <v>37.568867456560916</v>
      </c>
      <c r="BM278" s="13">
        <f t="shared" si="230"/>
        <v>10.271511508174452</v>
      </c>
      <c r="BN278" s="13">
        <f t="shared" si="250"/>
        <v>10.633566359525108</v>
      </c>
      <c r="BO278" s="13">
        <f t="shared" si="231"/>
        <v>20379.984173517129</v>
      </c>
      <c r="BP278">
        <f t="shared" si="251"/>
        <v>84.474088727340785</v>
      </c>
      <c r="BQ278" s="13">
        <f t="shared" si="232"/>
        <v>10.271511508174452</v>
      </c>
      <c r="BR278" s="37">
        <f t="shared" si="233"/>
        <v>159.78161370143422</v>
      </c>
      <c r="BS278" s="13">
        <f t="shared" si="234"/>
        <v>8414.1288406412787</v>
      </c>
      <c r="BT278">
        <f t="shared" si="252"/>
        <v>190.26758776172872</v>
      </c>
      <c r="BU278" s="13">
        <f t="shared" si="235"/>
        <v>836.26927694937092</v>
      </c>
      <c r="BV278" s="13">
        <f t="shared" si="253"/>
        <v>163.3322866646929</v>
      </c>
      <c r="BW278" s="13">
        <f t="shared" si="236"/>
        <v>20379.984173517129</v>
      </c>
      <c r="BX278">
        <f t="shared" si="254"/>
        <v>237.17280903250858</v>
      </c>
      <c r="BY278" s="13">
        <f t="shared" si="237"/>
        <v>836.26927694937092</v>
      </c>
    </row>
    <row r="279" spans="29:77" x14ac:dyDescent="0.2">
      <c r="AC279">
        <v>277</v>
      </c>
      <c r="AD279" s="37">
        <f t="shared" si="208"/>
        <v>517.28773978707602</v>
      </c>
      <c r="AE279" s="13">
        <f t="shared" si="209"/>
        <v>14023.548067735466</v>
      </c>
      <c r="AF279">
        <f t="shared" si="255"/>
        <v>567.91426710742064</v>
      </c>
      <c r="AG279" s="13">
        <f t="shared" si="210"/>
        <v>1616.3024281585481</v>
      </c>
      <c r="AH279" s="13">
        <f t="shared" si="238"/>
        <v>519.87262970432835</v>
      </c>
      <c r="AI279" s="13">
        <f t="shared" si="211"/>
        <v>20379.984173517129</v>
      </c>
      <c r="AJ279">
        <f t="shared" si="239"/>
        <v>593.44657978922771</v>
      </c>
      <c r="AK279" s="13">
        <f t="shared" si="212"/>
        <v>1616.3024281585481</v>
      </c>
      <c r="AL279" s="37">
        <f t="shared" si="213"/>
        <v>1162.5450724080165</v>
      </c>
      <c r="AM279" s="13">
        <f t="shared" si="214"/>
        <v>16828.257681282557</v>
      </c>
      <c r="AN279">
        <f t="shared" si="240"/>
        <v>1223.2969051924301</v>
      </c>
      <c r="AO279" s="13">
        <f t="shared" si="215"/>
        <v>3457.7835760522935</v>
      </c>
      <c r="AP279" s="13">
        <f t="shared" si="241"/>
        <v>1164.6470708022655</v>
      </c>
      <c r="AQ279" s="13">
        <f t="shared" si="216"/>
        <v>20379.984173517129</v>
      </c>
      <c r="AR279" s="13">
        <f t="shared" si="242"/>
        <v>1238.221020887165</v>
      </c>
      <c r="AS279" s="38">
        <f t="shared" si="217"/>
        <v>3457.7835760522935</v>
      </c>
      <c r="AT279" s="37">
        <f t="shared" si="218"/>
        <v>108.84359342095777</v>
      </c>
      <c r="AU279" s="13">
        <f t="shared" si="219"/>
        <v>5609.4192270941858</v>
      </c>
      <c r="AV279">
        <f t="shared" si="243"/>
        <v>129.09420434909563</v>
      </c>
      <c r="AW279" s="13">
        <f t="shared" si="220"/>
        <v>532.10518174559218</v>
      </c>
      <c r="AX279" s="13">
        <f t="shared" si="244"/>
        <v>112.87715790721964</v>
      </c>
      <c r="AY279" s="13">
        <f t="shared" si="221"/>
        <v>20379.984173517129</v>
      </c>
      <c r="AZ279">
        <f t="shared" si="245"/>
        <v>186.45110799211903</v>
      </c>
      <c r="BA279" s="13">
        <f t="shared" si="222"/>
        <v>532.10518174559218</v>
      </c>
      <c r="BB279" s="37">
        <f t="shared" si="223"/>
        <v>124.21689020500847</v>
      </c>
      <c r="BC279" s="13">
        <f t="shared" si="224"/>
        <v>8414.1288406412787</v>
      </c>
      <c r="BD279">
        <f t="shared" si="246"/>
        <v>154.59280659721526</v>
      </c>
      <c r="BE279" s="13">
        <f t="shared" si="225"/>
        <v>533.91624408933046</v>
      </c>
      <c r="BF279" s="13">
        <f t="shared" si="247"/>
        <v>127.76756316826715</v>
      </c>
      <c r="BG279" s="13">
        <f t="shared" si="226"/>
        <v>20379.984173517129</v>
      </c>
      <c r="BH279">
        <f t="shared" si="248"/>
        <v>201.34151325316651</v>
      </c>
      <c r="BI279" s="13">
        <f t="shared" si="227"/>
        <v>533.91624408933046</v>
      </c>
      <c r="BJ279" s="37">
        <f t="shared" si="228"/>
        <v>7.0828933962664289</v>
      </c>
      <c r="BK279" s="13">
        <f t="shared" si="229"/>
        <v>8414.1288406412787</v>
      </c>
      <c r="BL279">
        <f t="shared" si="249"/>
        <v>37.458809788473211</v>
      </c>
      <c r="BM279" s="13">
        <f t="shared" si="230"/>
        <v>10.271511508174452</v>
      </c>
      <c r="BN279" s="13">
        <f t="shared" si="250"/>
        <v>10.633566359525108</v>
      </c>
      <c r="BO279" s="13">
        <f t="shared" si="231"/>
        <v>20379.984173517129</v>
      </c>
      <c r="BP279">
        <f t="shared" si="251"/>
        <v>84.207516444424485</v>
      </c>
      <c r="BQ279" s="13">
        <f t="shared" si="232"/>
        <v>10.271511508174452</v>
      </c>
      <c r="BR279" s="37">
        <f t="shared" si="233"/>
        <v>159.78161370143422</v>
      </c>
      <c r="BS279" s="13">
        <f t="shared" si="234"/>
        <v>8414.1288406412787</v>
      </c>
      <c r="BT279">
        <f t="shared" si="252"/>
        <v>190.15753009364101</v>
      </c>
      <c r="BU279" s="13">
        <f t="shared" si="235"/>
        <v>836.26927694937092</v>
      </c>
      <c r="BV279" s="13">
        <f t="shared" si="253"/>
        <v>163.3322866646929</v>
      </c>
      <c r="BW279" s="13">
        <f t="shared" si="236"/>
        <v>20379.984173517129</v>
      </c>
      <c r="BX279">
        <f t="shared" si="254"/>
        <v>236.90623674959227</v>
      </c>
      <c r="BY279" s="13">
        <f t="shared" si="237"/>
        <v>836.26927694937092</v>
      </c>
    </row>
    <row r="280" spans="29:77" x14ac:dyDescent="0.2">
      <c r="AC280">
        <v>278</v>
      </c>
      <c r="AD280" s="37">
        <f t="shared" si="208"/>
        <v>517.28773978707602</v>
      </c>
      <c r="AE280" s="13">
        <f t="shared" si="209"/>
        <v>14023.548067735466</v>
      </c>
      <c r="AF280">
        <f t="shared" si="255"/>
        <v>567.73215729691583</v>
      </c>
      <c r="AG280" s="13">
        <f t="shared" si="210"/>
        <v>1616.3024281585481</v>
      </c>
      <c r="AH280" s="13">
        <f t="shared" si="238"/>
        <v>519.87262970432835</v>
      </c>
      <c r="AI280" s="13">
        <f t="shared" si="211"/>
        <v>20379.984173517129</v>
      </c>
      <c r="AJ280">
        <f t="shared" si="239"/>
        <v>593.18192529251951</v>
      </c>
      <c r="AK280" s="13">
        <f t="shared" si="212"/>
        <v>1616.3024281585481</v>
      </c>
      <c r="AL280" s="37">
        <f t="shared" si="213"/>
        <v>1162.5450724080165</v>
      </c>
      <c r="AM280" s="13">
        <f t="shared" si="214"/>
        <v>16828.257681282557</v>
      </c>
      <c r="AN280">
        <f t="shared" si="240"/>
        <v>1223.0783734198242</v>
      </c>
      <c r="AO280" s="13">
        <f t="shared" si="215"/>
        <v>3457.7835760522935</v>
      </c>
      <c r="AP280" s="13">
        <f t="shared" si="241"/>
        <v>1164.6470708022655</v>
      </c>
      <c r="AQ280" s="13">
        <f t="shared" si="216"/>
        <v>20379.984173517129</v>
      </c>
      <c r="AR280" s="13">
        <f t="shared" si="242"/>
        <v>1237.9563663904567</v>
      </c>
      <c r="AS280" s="38">
        <f t="shared" si="217"/>
        <v>3457.7835760522935</v>
      </c>
      <c r="AT280" s="37">
        <f t="shared" si="218"/>
        <v>108.84359342095777</v>
      </c>
      <c r="AU280" s="13">
        <f t="shared" si="219"/>
        <v>5609.4192270941858</v>
      </c>
      <c r="AV280">
        <f t="shared" si="243"/>
        <v>129.02136042489369</v>
      </c>
      <c r="AW280" s="13">
        <f t="shared" si="220"/>
        <v>532.10518174559218</v>
      </c>
      <c r="AX280" s="13">
        <f t="shared" si="244"/>
        <v>112.87715790721964</v>
      </c>
      <c r="AY280" s="13">
        <f t="shared" si="221"/>
        <v>20379.984173517129</v>
      </c>
      <c r="AZ280">
        <f t="shared" si="245"/>
        <v>186.18645349541075</v>
      </c>
      <c r="BA280" s="13">
        <f t="shared" si="222"/>
        <v>532.10518174559218</v>
      </c>
      <c r="BB280" s="37">
        <f t="shared" si="223"/>
        <v>124.21689020500847</v>
      </c>
      <c r="BC280" s="13">
        <f t="shared" si="224"/>
        <v>8414.1288406412787</v>
      </c>
      <c r="BD280">
        <f t="shared" si="246"/>
        <v>154.48354071091234</v>
      </c>
      <c r="BE280" s="13">
        <f t="shared" si="225"/>
        <v>533.91624408933046</v>
      </c>
      <c r="BF280" s="13">
        <f t="shared" si="247"/>
        <v>127.76756316826715</v>
      </c>
      <c r="BG280" s="13">
        <f t="shared" si="226"/>
        <v>20379.984173517129</v>
      </c>
      <c r="BH280">
        <f t="shared" si="248"/>
        <v>201.07685875645825</v>
      </c>
      <c r="BI280" s="13">
        <f t="shared" si="227"/>
        <v>533.91624408933046</v>
      </c>
      <c r="BJ280" s="37">
        <f t="shared" si="228"/>
        <v>7.0828933962664289</v>
      </c>
      <c r="BK280" s="13">
        <f t="shared" si="229"/>
        <v>8414.1288406412787</v>
      </c>
      <c r="BL280">
        <f t="shared" si="249"/>
        <v>37.349543902170311</v>
      </c>
      <c r="BM280" s="13">
        <f t="shared" si="230"/>
        <v>10.271511508174452</v>
      </c>
      <c r="BN280" s="13">
        <f t="shared" si="250"/>
        <v>10.633566359525108</v>
      </c>
      <c r="BO280" s="13">
        <f t="shared" si="231"/>
        <v>20379.984173517129</v>
      </c>
      <c r="BP280">
        <f t="shared" si="251"/>
        <v>83.94286194771621</v>
      </c>
      <c r="BQ280" s="13">
        <f t="shared" si="232"/>
        <v>10.271511508174452</v>
      </c>
      <c r="BR280" s="37">
        <f t="shared" si="233"/>
        <v>159.78161370143422</v>
      </c>
      <c r="BS280" s="13">
        <f t="shared" si="234"/>
        <v>8414.1288406412787</v>
      </c>
      <c r="BT280">
        <f t="shared" si="252"/>
        <v>190.04826420733809</v>
      </c>
      <c r="BU280" s="13">
        <f t="shared" si="235"/>
        <v>836.26927694937092</v>
      </c>
      <c r="BV280" s="13">
        <f t="shared" si="253"/>
        <v>163.3322866646929</v>
      </c>
      <c r="BW280" s="13">
        <f t="shared" si="236"/>
        <v>20379.984173517129</v>
      </c>
      <c r="BX280">
        <f t="shared" si="254"/>
        <v>236.64158225288401</v>
      </c>
      <c r="BY280" s="13">
        <f t="shared" si="237"/>
        <v>836.26927694937092</v>
      </c>
    </row>
    <row r="281" spans="29:77" x14ac:dyDescent="0.2">
      <c r="AC281">
        <v>279</v>
      </c>
      <c r="AD281" s="37">
        <f t="shared" si="208"/>
        <v>517.28773978707602</v>
      </c>
      <c r="AE281" s="13">
        <f t="shared" si="209"/>
        <v>14023.548067735466</v>
      </c>
      <c r="AF281">
        <f t="shared" si="255"/>
        <v>567.55135293308126</v>
      </c>
      <c r="AG281" s="13">
        <f t="shared" si="210"/>
        <v>1616.3024281585481</v>
      </c>
      <c r="AH281" s="13">
        <f t="shared" si="238"/>
        <v>519.87262970432835</v>
      </c>
      <c r="AI281" s="13">
        <f t="shared" si="211"/>
        <v>20379.984173517129</v>
      </c>
      <c r="AJ281">
        <f t="shared" si="239"/>
        <v>592.91916796066209</v>
      </c>
      <c r="AK281" s="13">
        <f t="shared" si="212"/>
        <v>1616.3024281585481</v>
      </c>
      <c r="AL281" s="37">
        <f t="shared" si="213"/>
        <v>1162.5450724080165</v>
      </c>
      <c r="AM281" s="13">
        <f t="shared" si="214"/>
        <v>16828.257681282557</v>
      </c>
      <c r="AN281">
        <f t="shared" si="240"/>
        <v>1222.8614081832227</v>
      </c>
      <c r="AO281" s="13">
        <f t="shared" si="215"/>
        <v>3457.7835760522935</v>
      </c>
      <c r="AP281" s="13">
        <f t="shared" si="241"/>
        <v>1164.6470708022655</v>
      </c>
      <c r="AQ281" s="13">
        <f t="shared" si="216"/>
        <v>20379.984173517129</v>
      </c>
      <c r="AR281" s="13">
        <f t="shared" si="242"/>
        <v>1237.6936090585993</v>
      </c>
      <c r="AS281" s="38">
        <f t="shared" si="217"/>
        <v>3457.7835760522935</v>
      </c>
      <c r="AT281" s="37">
        <f t="shared" si="218"/>
        <v>108.84359342095777</v>
      </c>
      <c r="AU281" s="13">
        <f t="shared" si="219"/>
        <v>5609.4192270941858</v>
      </c>
      <c r="AV281">
        <f t="shared" si="243"/>
        <v>128.94903867935989</v>
      </c>
      <c r="AW281" s="13">
        <f t="shared" si="220"/>
        <v>532.10518174559218</v>
      </c>
      <c r="AX281" s="13">
        <f t="shared" si="244"/>
        <v>112.87715790721964</v>
      </c>
      <c r="AY281" s="13">
        <f t="shared" si="221"/>
        <v>20379.984173517129</v>
      </c>
      <c r="AZ281">
        <f t="shared" si="245"/>
        <v>185.92369616355342</v>
      </c>
      <c r="BA281" s="13">
        <f t="shared" si="222"/>
        <v>532.10518174559218</v>
      </c>
      <c r="BB281" s="37">
        <f t="shared" si="223"/>
        <v>124.21689020500847</v>
      </c>
      <c r="BC281" s="13">
        <f t="shared" si="224"/>
        <v>8414.1288406412787</v>
      </c>
      <c r="BD281">
        <f t="shared" si="246"/>
        <v>154.37505809261162</v>
      </c>
      <c r="BE281" s="13">
        <f t="shared" si="225"/>
        <v>533.91624408933046</v>
      </c>
      <c r="BF281" s="13">
        <f t="shared" si="247"/>
        <v>127.76756316826715</v>
      </c>
      <c r="BG281" s="13">
        <f t="shared" si="226"/>
        <v>20379.984173517129</v>
      </c>
      <c r="BH281">
        <f t="shared" si="248"/>
        <v>200.81410142460095</v>
      </c>
      <c r="BI281" s="13">
        <f t="shared" si="227"/>
        <v>533.91624408933046</v>
      </c>
      <c r="BJ281" s="37">
        <f t="shared" si="228"/>
        <v>7.0828933962664289</v>
      </c>
      <c r="BK281" s="13">
        <f t="shared" si="229"/>
        <v>8414.1288406412787</v>
      </c>
      <c r="BL281">
        <f t="shared" si="249"/>
        <v>37.241061283869577</v>
      </c>
      <c r="BM281" s="13">
        <f t="shared" si="230"/>
        <v>10.271511508174452</v>
      </c>
      <c r="BN281" s="13">
        <f t="shared" si="250"/>
        <v>10.633566359525108</v>
      </c>
      <c r="BO281" s="13">
        <f t="shared" si="231"/>
        <v>20379.984173517129</v>
      </c>
      <c r="BP281">
        <f t="shared" si="251"/>
        <v>83.680104615858895</v>
      </c>
      <c r="BQ281" s="13">
        <f t="shared" si="232"/>
        <v>10.271511508174452</v>
      </c>
      <c r="BR281" s="37">
        <f t="shared" si="233"/>
        <v>159.78161370143422</v>
      </c>
      <c r="BS281" s="13">
        <f t="shared" si="234"/>
        <v>8414.1288406412787</v>
      </c>
      <c r="BT281">
        <f t="shared" si="252"/>
        <v>189.93978158903738</v>
      </c>
      <c r="BU281" s="13">
        <f t="shared" si="235"/>
        <v>836.26927694937092</v>
      </c>
      <c r="BV281" s="13">
        <f t="shared" si="253"/>
        <v>163.3322866646929</v>
      </c>
      <c r="BW281" s="13">
        <f t="shared" si="236"/>
        <v>20379.984173517129</v>
      </c>
      <c r="BX281">
        <f t="shared" si="254"/>
        <v>236.37882492102671</v>
      </c>
      <c r="BY281" s="13">
        <f t="shared" si="237"/>
        <v>836.26927694937092</v>
      </c>
    </row>
    <row r="282" spans="29:77" x14ac:dyDescent="0.2">
      <c r="AC282">
        <v>280</v>
      </c>
      <c r="AD282" s="37">
        <f t="shared" si="208"/>
        <v>517.28773978707602</v>
      </c>
      <c r="AE282" s="13">
        <f t="shared" si="209"/>
        <v>14023.548067735466</v>
      </c>
      <c r="AF282">
        <f t="shared" si="255"/>
        <v>567.37184002898834</v>
      </c>
      <c r="AG282" s="13">
        <f t="shared" si="210"/>
        <v>1616.3024281585481</v>
      </c>
      <c r="AH282" s="13">
        <f t="shared" si="238"/>
        <v>519.87262970432835</v>
      </c>
      <c r="AI282" s="13">
        <f t="shared" si="211"/>
        <v>20379.984173517129</v>
      </c>
      <c r="AJ282">
        <f t="shared" si="239"/>
        <v>592.65828746688953</v>
      </c>
      <c r="AK282" s="13">
        <f t="shared" si="212"/>
        <v>1616.3024281585481</v>
      </c>
      <c r="AL282" s="37">
        <f t="shared" si="213"/>
        <v>1162.5450724080165</v>
      </c>
      <c r="AM282" s="13">
        <f t="shared" si="214"/>
        <v>16828.257681282557</v>
      </c>
      <c r="AN282">
        <f t="shared" si="240"/>
        <v>1222.6459926983114</v>
      </c>
      <c r="AO282" s="13">
        <f t="shared" si="215"/>
        <v>3457.7835760522935</v>
      </c>
      <c r="AP282" s="13">
        <f t="shared" si="241"/>
        <v>1164.6470708022655</v>
      </c>
      <c r="AQ282" s="13">
        <f t="shared" si="216"/>
        <v>20379.984173517129</v>
      </c>
      <c r="AR282" s="13">
        <f t="shared" si="242"/>
        <v>1237.4327285648267</v>
      </c>
      <c r="AS282" s="38">
        <f t="shared" si="217"/>
        <v>3457.7835760522935</v>
      </c>
      <c r="AT282" s="37">
        <f t="shared" si="218"/>
        <v>108.84359342095777</v>
      </c>
      <c r="AU282" s="13">
        <f t="shared" si="219"/>
        <v>5609.4192270941858</v>
      </c>
      <c r="AV282">
        <f t="shared" si="243"/>
        <v>128.87723351772271</v>
      </c>
      <c r="AW282" s="13">
        <f t="shared" si="220"/>
        <v>532.10518174559218</v>
      </c>
      <c r="AX282" s="13">
        <f t="shared" si="244"/>
        <v>112.87715790721964</v>
      </c>
      <c r="AY282" s="13">
        <f t="shared" si="221"/>
        <v>20379.984173517129</v>
      </c>
      <c r="AZ282">
        <f t="shared" si="245"/>
        <v>185.6628156697808</v>
      </c>
      <c r="BA282" s="13">
        <f t="shared" si="222"/>
        <v>532.10518174559218</v>
      </c>
      <c r="BB282" s="37">
        <f t="shared" si="223"/>
        <v>124.21689020500847</v>
      </c>
      <c r="BC282" s="13">
        <f t="shared" si="224"/>
        <v>8414.1288406412787</v>
      </c>
      <c r="BD282">
        <f t="shared" si="246"/>
        <v>154.26735035015588</v>
      </c>
      <c r="BE282" s="13">
        <f t="shared" si="225"/>
        <v>533.91624408933046</v>
      </c>
      <c r="BF282" s="13">
        <f t="shared" si="247"/>
        <v>127.76756316826715</v>
      </c>
      <c r="BG282" s="13">
        <f t="shared" si="226"/>
        <v>20379.984173517129</v>
      </c>
      <c r="BH282">
        <f t="shared" si="248"/>
        <v>200.55322093082833</v>
      </c>
      <c r="BI282" s="13">
        <f t="shared" si="227"/>
        <v>533.91624408933046</v>
      </c>
      <c r="BJ282" s="37">
        <f t="shared" si="228"/>
        <v>7.0828933962664289</v>
      </c>
      <c r="BK282" s="13">
        <f t="shared" si="229"/>
        <v>8414.1288406412787</v>
      </c>
      <c r="BL282">
        <f t="shared" si="249"/>
        <v>37.133353541413854</v>
      </c>
      <c r="BM282" s="13">
        <f t="shared" si="230"/>
        <v>10.271511508174452</v>
      </c>
      <c r="BN282" s="13">
        <f t="shared" si="250"/>
        <v>10.633566359525108</v>
      </c>
      <c r="BO282" s="13">
        <f t="shared" si="231"/>
        <v>20379.984173517129</v>
      </c>
      <c r="BP282">
        <f t="shared" si="251"/>
        <v>83.419224122086277</v>
      </c>
      <c r="BQ282" s="13">
        <f t="shared" si="232"/>
        <v>10.271511508174452</v>
      </c>
      <c r="BR282" s="37">
        <f t="shared" si="233"/>
        <v>159.78161370143422</v>
      </c>
      <c r="BS282" s="13">
        <f t="shared" si="234"/>
        <v>8414.1288406412787</v>
      </c>
      <c r="BT282">
        <f t="shared" si="252"/>
        <v>189.83207384658164</v>
      </c>
      <c r="BU282" s="13">
        <f t="shared" si="235"/>
        <v>836.26927694937092</v>
      </c>
      <c r="BV282" s="13">
        <f t="shared" si="253"/>
        <v>163.3322866646929</v>
      </c>
      <c r="BW282" s="13">
        <f t="shared" si="236"/>
        <v>20379.984173517129</v>
      </c>
      <c r="BX282">
        <f t="shared" si="254"/>
        <v>236.11794442725409</v>
      </c>
      <c r="BY282" s="13">
        <f t="shared" si="237"/>
        <v>836.26927694937092</v>
      </c>
    </row>
    <row r="283" spans="29:77" x14ac:dyDescent="0.2">
      <c r="AC283">
        <v>281</v>
      </c>
      <c r="AD283" s="37">
        <f t="shared" si="208"/>
        <v>517.28773978707602</v>
      </c>
      <c r="AE283" s="13">
        <f t="shared" si="209"/>
        <v>14023.548067735466</v>
      </c>
      <c r="AF283">
        <f t="shared" si="255"/>
        <v>567.19360479681075</v>
      </c>
      <c r="AG283" s="13">
        <f t="shared" si="210"/>
        <v>1616.3024281585481</v>
      </c>
      <c r="AH283" s="13">
        <f t="shared" si="238"/>
        <v>519.87262970432835</v>
      </c>
      <c r="AI283" s="13">
        <f t="shared" si="211"/>
        <v>20379.984173517129</v>
      </c>
      <c r="AJ283">
        <f t="shared" si="239"/>
        <v>592.39926377378436</v>
      </c>
      <c r="AK283" s="13">
        <f t="shared" si="212"/>
        <v>1616.3024281585481</v>
      </c>
      <c r="AL283" s="37">
        <f t="shared" si="213"/>
        <v>1162.5450724080165</v>
      </c>
      <c r="AM283" s="13">
        <f t="shared" si="214"/>
        <v>16828.257681282557</v>
      </c>
      <c r="AN283">
        <f t="shared" si="240"/>
        <v>1222.4321104196981</v>
      </c>
      <c r="AO283" s="13">
        <f t="shared" si="215"/>
        <v>3457.7835760522935</v>
      </c>
      <c r="AP283" s="13">
        <f t="shared" si="241"/>
        <v>1164.6470708022655</v>
      </c>
      <c r="AQ283" s="13">
        <f t="shared" si="216"/>
        <v>20379.984173517129</v>
      </c>
      <c r="AR283" s="13">
        <f t="shared" si="242"/>
        <v>1237.1737048717214</v>
      </c>
      <c r="AS283" s="38">
        <f t="shared" si="217"/>
        <v>3457.7835760522935</v>
      </c>
      <c r="AT283" s="37">
        <f t="shared" si="218"/>
        <v>108.84359342095777</v>
      </c>
      <c r="AU283" s="13">
        <f t="shared" si="219"/>
        <v>5609.4192270941858</v>
      </c>
      <c r="AV283">
        <f t="shared" si="243"/>
        <v>128.80593942485166</v>
      </c>
      <c r="AW283" s="13">
        <f t="shared" si="220"/>
        <v>532.10518174559218</v>
      </c>
      <c r="AX283" s="13">
        <f t="shared" si="244"/>
        <v>112.87715790721964</v>
      </c>
      <c r="AY283" s="13">
        <f t="shared" si="221"/>
        <v>20379.984173517129</v>
      </c>
      <c r="AZ283">
        <f t="shared" si="245"/>
        <v>185.40379197667562</v>
      </c>
      <c r="BA283" s="13">
        <f t="shared" si="222"/>
        <v>532.10518174559218</v>
      </c>
      <c r="BB283" s="37">
        <f t="shared" si="223"/>
        <v>124.21689020500847</v>
      </c>
      <c r="BC283" s="13">
        <f t="shared" si="224"/>
        <v>8414.1288406412787</v>
      </c>
      <c r="BD283">
        <f t="shared" si="246"/>
        <v>154.16040921084931</v>
      </c>
      <c r="BE283" s="13">
        <f t="shared" si="225"/>
        <v>533.91624408933046</v>
      </c>
      <c r="BF283" s="13">
        <f t="shared" si="247"/>
        <v>127.76756316826715</v>
      </c>
      <c r="BG283" s="13">
        <f t="shared" si="226"/>
        <v>20379.984173517129</v>
      </c>
      <c r="BH283">
        <f t="shared" si="248"/>
        <v>200.29419723772313</v>
      </c>
      <c r="BI283" s="13">
        <f t="shared" si="227"/>
        <v>533.91624408933046</v>
      </c>
      <c r="BJ283" s="37">
        <f t="shared" si="228"/>
        <v>7.0828933962664289</v>
      </c>
      <c r="BK283" s="13">
        <f t="shared" si="229"/>
        <v>8414.1288406412787</v>
      </c>
      <c r="BL283">
        <f t="shared" si="249"/>
        <v>37.026412402107276</v>
      </c>
      <c r="BM283" s="13">
        <f t="shared" si="230"/>
        <v>10.271511508174452</v>
      </c>
      <c r="BN283" s="13">
        <f t="shared" si="250"/>
        <v>10.633566359525108</v>
      </c>
      <c r="BO283" s="13">
        <f t="shared" si="231"/>
        <v>20379.984173517129</v>
      </c>
      <c r="BP283">
        <f t="shared" si="251"/>
        <v>83.160200428981085</v>
      </c>
      <c r="BQ283" s="13">
        <f t="shared" si="232"/>
        <v>10.271511508174452</v>
      </c>
      <c r="BR283" s="37">
        <f t="shared" si="233"/>
        <v>159.78161370143422</v>
      </c>
      <c r="BS283" s="13">
        <f t="shared" si="234"/>
        <v>8414.1288406412787</v>
      </c>
      <c r="BT283">
        <f t="shared" si="252"/>
        <v>189.72513270727507</v>
      </c>
      <c r="BU283" s="13">
        <f t="shared" si="235"/>
        <v>836.26927694937092</v>
      </c>
      <c r="BV283" s="13">
        <f t="shared" si="253"/>
        <v>163.3322866646929</v>
      </c>
      <c r="BW283" s="13">
        <f t="shared" si="236"/>
        <v>20379.984173517129</v>
      </c>
      <c r="BX283">
        <f t="shared" si="254"/>
        <v>235.85892073414888</v>
      </c>
      <c r="BY283" s="13">
        <f t="shared" si="237"/>
        <v>836.26927694937092</v>
      </c>
    </row>
    <row r="284" spans="29:77" x14ac:dyDescent="0.2">
      <c r="AC284">
        <v>282</v>
      </c>
      <c r="AD284" s="37">
        <f t="shared" si="208"/>
        <v>517.28773978707602</v>
      </c>
      <c r="AE284" s="13">
        <f t="shared" si="209"/>
        <v>14023.548067735466</v>
      </c>
      <c r="AF284">
        <f t="shared" si="255"/>
        <v>567.01663364429396</v>
      </c>
      <c r="AG284" s="13">
        <f t="shared" si="210"/>
        <v>1616.3024281585481</v>
      </c>
      <c r="AH284" s="13">
        <f t="shared" si="238"/>
        <v>519.87262970432835</v>
      </c>
      <c r="AI284" s="13">
        <f t="shared" si="211"/>
        <v>20379.984173517129</v>
      </c>
      <c r="AJ284">
        <f t="shared" si="239"/>
        <v>592.142077128148</v>
      </c>
      <c r="AK284" s="13">
        <f t="shared" si="212"/>
        <v>1616.3024281585481</v>
      </c>
      <c r="AL284" s="37">
        <f t="shared" si="213"/>
        <v>1162.5450724080165</v>
      </c>
      <c r="AM284" s="13">
        <f t="shared" si="214"/>
        <v>16828.257681282557</v>
      </c>
      <c r="AN284">
        <f t="shared" si="240"/>
        <v>1222.219745036678</v>
      </c>
      <c r="AO284" s="13">
        <f t="shared" si="215"/>
        <v>3457.7835760522935</v>
      </c>
      <c r="AP284" s="13">
        <f t="shared" si="241"/>
        <v>1164.6470708022655</v>
      </c>
      <c r="AQ284" s="13">
        <f t="shared" si="216"/>
        <v>20379.984173517129</v>
      </c>
      <c r="AR284" s="13">
        <f t="shared" si="242"/>
        <v>1236.9165182260851</v>
      </c>
      <c r="AS284" s="38">
        <f t="shared" si="217"/>
        <v>3457.7835760522935</v>
      </c>
      <c r="AT284" s="37">
        <f t="shared" si="218"/>
        <v>108.84359342095777</v>
      </c>
      <c r="AU284" s="13">
        <f t="shared" si="219"/>
        <v>5609.4192270941858</v>
      </c>
      <c r="AV284">
        <f t="shared" si="243"/>
        <v>128.73515096384494</v>
      </c>
      <c r="AW284" s="13">
        <f t="shared" si="220"/>
        <v>532.10518174559218</v>
      </c>
      <c r="AX284" s="13">
        <f t="shared" si="244"/>
        <v>112.87715790721964</v>
      </c>
      <c r="AY284" s="13">
        <f t="shared" si="221"/>
        <v>20379.984173517129</v>
      </c>
      <c r="AZ284">
        <f t="shared" si="245"/>
        <v>185.14660533103924</v>
      </c>
      <c r="BA284" s="13">
        <f t="shared" si="222"/>
        <v>532.10518174559218</v>
      </c>
      <c r="BB284" s="37">
        <f t="shared" si="223"/>
        <v>124.21689020500847</v>
      </c>
      <c r="BC284" s="13">
        <f t="shared" si="224"/>
        <v>8414.1288406412787</v>
      </c>
      <c r="BD284">
        <f t="shared" si="246"/>
        <v>154.05422651933924</v>
      </c>
      <c r="BE284" s="13">
        <f t="shared" si="225"/>
        <v>533.91624408933046</v>
      </c>
      <c r="BF284" s="13">
        <f t="shared" si="247"/>
        <v>127.76756316826715</v>
      </c>
      <c r="BG284" s="13">
        <f t="shared" si="226"/>
        <v>20379.984173517129</v>
      </c>
      <c r="BH284">
        <f t="shared" si="248"/>
        <v>200.03701059208674</v>
      </c>
      <c r="BI284" s="13">
        <f t="shared" si="227"/>
        <v>533.91624408933046</v>
      </c>
      <c r="BJ284" s="37">
        <f t="shared" si="228"/>
        <v>7.0828933962664289</v>
      </c>
      <c r="BK284" s="13">
        <f t="shared" si="229"/>
        <v>8414.1288406412787</v>
      </c>
      <c r="BL284">
        <f t="shared" si="249"/>
        <v>36.920229710597205</v>
      </c>
      <c r="BM284" s="13">
        <f t="shared" si="230"/>
        <v>10.271511508174452</v>
      </c>
      <c r="BN284" s="13">
        <f t="shared" si="250"/>
        <v>10.633566359525108</v>
      </c>
      <c r="BO284" s="13">
        <f t="shared" si="231"/>
        <v>20379.984173517129</v>
      </c>
      <c r="BP284">
        <f t="shared" si="251"/>
        <v>82.903013783344704</v>
      </c>
      <c r="BQ284" s="13">
        <f t="shared" si="232"/>
        <v>10.271511508174452</v>
      </c>
      <c r="BR284" s="37">
        <f t="shared" si="233"/>
        <v>159.78161370143422</v>
      </c>
      <c r="BS284" s="13">
        <f t="shared" si="234"/>
        <v>8414.1288406412787</v>
      </c>
      <c r="BT284">
        <f t="shared" si="252"/>
        <v>189.61895001576499</v>
      </c>
      <c r="BU284" s="13">
        <f t="shared" si="235"/>
        <v>836.26927694937092</v>
      </c>
      <c r="BV284" s="13">
        <f t="shared" si="253"/>
        <v>163.3322866646929</v>
      </c>
      <c r="BW284" s="13">
        <f t="shared" si="236"/>
        <v>20379.984173517129</v>
      </c>
      <c r="BX284">
        <f t="shared" si="254"/>
        <v>235.6017340885125</v>
      </c>
      <c r="BY284" s="13">
        <f t="shared" si="237"/>
        <v>836.26927694937092</v>
      </c>
    </row>
    <row r="285" spans="29:77" x14ac:dyDescent="0.2">
      <c r="AC285">
        <v>283</v>
      </c>
      <c r="AD285" s="37">
        <f t="shared" si="208"/>
        <v>517.28773978707602</v>
      </c>
      <c r="AE285" s="13">
        <f t="shared" si="209"/>
        <v>14023.548067735466</v>
      </c>
      <c r="AF285">
        <f t="shared" si="255"/>
        <v>566.84091317130026</v>
      </c>
      <c r="AG285" s="13">
        <f t="shared" si="210"/>
        <v>1616.3024281585481</v>
      </c>
      <c r="AH285" s="13">
        <f t="shared" si="238"/>
        <v>519.87262970432835</v>
      </c>
      <c r="AI285" s="13">
        <f t="shared" si="211"/>
        <v>20379.984173517129</v>
      </c>
      <c r="AJ285">
        <f t="shared" si="239"/>
        <v>591.88670805597894</v>
      </c>
      <c r="AK285" s="13">
        <f t="shared" si="212"/>
        <v>1616.3024281585481</v>
      </c>
      <c r="AL285" s="37">
        <f t="shared" si="213"/>
        <v>1162.5450724080165</v>
      </c>
      <c r="AM285" s="13">
        <f t="shared" si="214"/>
        <v>16828.257681282557</v>
      </c>
      <c r="AN285">
        <f t="shared" si="240"/>
        <v>1222.0088804690856</v>
      </c>
      <c r="AO285" s="13">
        <f t="shared" si="215"/>
        <v>3457.7835760522935</v>
      </c>
      <c r="AP285" s="13">
        <f t="shared" si="241"/>
        <v>1164.6470708022655</v>
      </c>
      <c r="AQ285" s="13">
        <f t="shared" si="216"/>
        <v>20379.984173517129</v>
      </c>
      <c r="AR285" s="13">
        <f t="shared" si="242"/>
        <v>1236.6611491539161</v>
      </c>
      <c r="AS285" s="38">
        <f t="shared" si="217"/>
        <v>3457.7835760522935</v>
      </c>
      <c r="AT285" s="37">
        <f t="shared" si="218"/>
        <v>108.84359342095777</v>
      </c>
      <c r="AU285" s="13">
        <f t="shared" si="219"/>
        <v>5609.4192270941858</v>
      </c>
      <c r="AV285">
        <f t="shared" si="243"/>
        <v>128.66486277464747</v>
      </c>
      <c r="AW285" s="13">
        <f t="shared" si="220"/>
        <v>532.10518174559218</v>
      </c>
      <c r="AX285" s="13">
        <f t="shared" si="244"/>
        <v>112.87715790721964</v>
      </c>
      <c r="AY285" s="13">
        <f t="shared" si="221"/>
        <v>20379.984173517129</v>
      </c>
      <c r="AZ285">
        <f t="shared" si="245"/>
        <v>184.89123625887026</v>
      </c>
      <c r="BA285" s="13">
        <f t="shared" si="222"/>
        <v>532.10518174559218</v>
      </c>
      <c r="BB285" s="37">
        <f t="shared" si="223"/>
        <v>124.21689020500847</v>
      </c>
      <c r="BC285" s="13">
        <f t="shared" si="224"/>
        <v>8414.1288406412787</v>
      </c>
      <c r="BD285">
        <f t="shared" si="246"/>
        <v>153.94879423554303</v>
      </c>
      <c r="BE285" s="13">
        <f t="shared" si="225"/>
        <v>533.91624408933046</v>
      </c>
      <c r="BF285" s="13">
        <f t="shared" si="247"/>
        <v>127.76756316826715</v>
      </c>
      <c r="BG285" s="13">
        <f t="shared" si="226"/>
        <v>20379.984173517129</v>
      </c>
      <c r="BH285">
        <f t="shared" si="248"/>
        <v>199.78164151991777</v>
      </c>
      <c r="BI285" s="13">
        <f t="shared" si="227"/>
        <v>533.91624408933046</v>
      </c>
      <c r="BJ285" s="37">
        <f t="shared" si="228"/>
        <v>7.0828933962664289</v>
      </c>
      <c r="BK285" s="13">
        <f t="shared" si="229"/>
        <v>8414.1288406412787</v>
      </c>
      <c r="BL285">
        <f t="shared" si="249"/>
        <v>36.814797426800986</v>
      </c>
      <c r="BM285" s="13">
        <f t="shared" si="230"/>
        <v>10.271511508174452</v>
      </c>
      <c r="BN285" s="13">
        <f t="shared" si="250"/>
        <v>10.633566359525108</v>
      </c>
      <c r="BO285" s="13">
        <f t="shared" si="231"/>
        <v>20379.984173517129</v>
      </c>
      <c r="BP285">
        <f t="shared" si="251"/>
        <v>82.64764471117573</v>
      </c>
      <c r="BQ285" s="13">
        <f t="shared" si="232"/>
        <v>10.271511508174452</v>
      </c>
      <c r="BR285" s="37">
        <f t="shared" si="233"/>
        <v>159.78161370143422</v>
      </c>
      <c r="BS285" s="13">
        <f t="shared" si="234"/>
        <v>8414.1288406412787</v>
      </c>
      <c r="BT285">
        <f t="shared" si="252"/>
        <v>189.51351773196879</v>
      </c>
      <c r="BU285" s="13">
        <f t="shared" si="235"/>
        <v>836.26927694937092</v>
      </c>
      <c r="BV285" s="13">
        <f t="shared" si="253"/>
        <v>163.3322866646929</v>
      </c>
      <c r="BW285" s="13">
        <f t="shared" si="236"/>
        <v>20379.984173517129</v>
      </c>
      <c r="BX285">
        <f t="shared" si="254"/>
        <v>235.34636501634353</v>
      </c>
      <c r="BY285" s="13">
        <f t="shared" si="237"/>
        <v>836.26927694937092</v>
      </c>
    </row>
    <row r="286" spans="29:77" x14ac:dyDescent="0.2">
      <c r="AC286">
        <v>284</v>
      </c>
      <c r="AD286" s="37">
        <f t="shared" si="208"/>
        <v>517.28773978707602</v>
      </c>
      <c r="AE286" s="13">
        <f t="shared" si="209"/>
        <v>14023.548067735466</v>
      </c>
      <c r="AF286">
        <f t="shared" si="255"/>
        <v>566.66643016642627</v>
      </c>
      <c r="AG286" s="13">
        <f t="shared" si="210"/>
        <v>1616.3024281585481</v>
      </c>
      <c r="AH286" s="13">
        <f t="shared" si="238"/>
        <v>519.87262970432835</v>
      </c>
      <c r="AI286" s="13">
        <f t="shared" si="211"/>
        <v>20379.984173517129</v>
      </c>
      <c r="AJ286">
        <f t="shared" si="239"/>
        <v>591.63313735755764</v>
      </c>
      <c r="AK286" s="13">
        <f t="shared" si="212"/>
        <v>1616.3024281585481</v>
      </c>
      <c r="AL286" s="37">
        <f t="shared" si="213"/>
        <v>1162.5450724080165</v>
      </c>
      <c r="AM286" s="13">
        <f t="shared" si="214"/>
        <v>16828.257681282557</v>
      </c>
      <c r="AN286">
        <f t="shared" si="240"/>
        <v>1221.7995008632367</v>
      </c>
      <c r="AO286" s="13">
        <f t="shared" si="215"/>
        <v>3457.7835760522935</v>
      </c>
      <c r="AP286" s="13">
        <f t="shared" si="241"/>
        <v>1164.6470708022655</v>
      </c>
      <c r="AQ286" s="13">
        <f t="shared" si="216"/>
        <v>20379.984173517129</v>
      </c>
      <c r="AR286" s="13">
        <f t="shared" si="242"/>
        <v>1236.4075784554948</v>
      </c>
      <c r="AS286" s="38">
        <f t="shared" si="217"/>
        <v>3457.7835760522935</v>
      </c>
      <c r="AT286" s="37">
        <f t="shared" si="218"/>
        <v>108.84359342095777</v>
      </c>
      <c r="AU286" s="13">
        <f t="shared" si="219"/>
        <v>5609.4192270941858</v>
      </c>
      <c r="AV286">
        <f t="shared" si="243"/>
        <v>128.59506957269787</v>
      </c>
      <c r="AW286" s="13">
        <f t="shared" si="220"/>
        <v>532.10518174559218</v>
      </c>
      <c r="AX286" s="13">
        <f t="shared" si="244"/>
        <v>112.87715790721964</v>
      </c>
      <c r="AY286" s="13">
        <f t="shared" si="221"/>
        <v>20379.984173517129</v>
      </c>
      <c r="AZ286">
        <f t="shared" si="245"/>
        <v>184.63766556044897</v>
      </c>
      <c r="BA286" s="13">
        <f t="shared" si="222"/>
        <v>532.10518174559218</v>
      </c>
      <c r="BB286" s="37">
        <f t="shared" si="223"/>
        <v>124.21689020500847</v>
      </c>
      <c r="BC286" s="13">
        <f t="shared" si="224"/>
        <v>8414.1288406412787</v>
      </c>
      <c r="BD286">
        <f t="shared" si="246"/>
        <v>153.84410443261859</v>
      </c>
      <c r="BE286" s="13">
        <f t="shared" si="225"/>
        <v>533.91624408933046</v>
      </c>
      <c r="BF286" s="13">
        <f t="shared" si="247"/>
        <v>127.76756316826715</v>
      </c>
      <c r="BG286" s="13">
        <f t="shared" si="226"/>
        <v>20379.984173517129</v>
      </c>
      <c r="BH286">
        <f t="shared" si="248"/>
        <v>199.52807082149647</v>
      </c>
      <c r="BI286" s="13">
        <f t="shared" si="227"/>
        <v>533.91624408933046</v>
      </c>
      <c r="BJ286" s="37">
        <f t="shared" si="228"/>
        <v>7.0828933962664289</v>
      </c>
      <c r="BK286" s="13">
        <f t="shared" si="229"/>
        <v>8414.1288406412787</v>
      </c>
      <c r="BL286">
        <f t="shared" si="249"/>
        <v>36.710107623876567</v>
      </c>
      <c r="BM286" s="13">
        <f t="shared" si="230"/>
        <v>10.271511508174452</v>
      </c>
      <c r="BN286" s="13">
        <f t="shared" si="250"/>
        <v>10.633566359525108</v>
      </c>
      <c r="BO286" s="13">
        <f t="shared" si="231"/>
        <v>20379.984173517129</v>
      </c>
      <c r="BP286">
        <f t="shared" si="251"/>
        <v>82.39407401275443</v>
      </c>
      <c r="BQ286" s="13">
        <f t="shared" si="232"/>
        <v>10.271511508174452</v>
      </c>
      <c r="BR286" s="37">
        <f t="shared" si="233"/>
        <v>159.78161370143422</v>
      </c>
      <c r="BS286" s="13">
        <f t="shared" si="234"/>
        <v>8414.1288406412787</v>
      </c>
      <c r="BT286">
        <f t="shared" si="252"/>
        <v>189.40882792904435</v>
      </c>
      <c r="BU286" s="13">
        <f t="shared" si="235"/>
        <v>836.26927694937092</v>
      </c>
      <c r="BV286" s="13">
        <f t="shared" si="253"/>
        <v>163.3322866646929</v>
      </c>
      <c r="BW286" s="13">
        <f t="shared" si="236"/>
        <v>20379.984173517129</v>
      </c>
      <c r="BX286">
        <f t="shared" si="254"/>
        <v>235.09279431792223</v>
      </c>
      <c r="BY286" s="13">
        <f t="shared" si="237"/>
        <v>836.26927694937092</v>
      </c>
    </row>
    <row r="287" spans="29:77" x14ac:dyDescent="0.2">
      <c r="AC287">
        <v>285</v>
      </c>
      <c r="AD287" s="37">
        <f t="shared" si="208"/>
        <v>517.28773978707602</v>
      </c>
      <c r="AE287" s="13">
        <f t="shared" si="209"/>
        <v>14023.548067735466</v>
      </c>
      <c r="AF287">
        <f t="shared" si="255"/>
        <v>566.49317160369174</v>
      </c>
      <c r="AG287" s="13">
        <f t="shared" si="210"/>
        <v>1616.3024281585481</v>
      </c>
      <c r="AH287" s="13">
        <f t="shared" si="238"/>
        <v>519.87262970432835</v>
      </c>
      <c r="AI287" s="13">
        <f t="shared" si="211"/>
        <v>20379.984173517129</v>
      </c>
      <c r="AJ287">
        <f t="shared" si="239"/>
        <v>591.3813461026341</v>
      </c>
      <c r="AK287" s="13">
        <f t="shared" si="212"/>
        <v>1616.3024281585481</v>
      </c>
      <c r="AL287" s="37">
        <f t="shared" si="213"/>
        <v>1162.5450724080165</v>
      </c>
      <c r="AM287" s="13">
        <f t="shared" si="214"/>
        <v>16828.257681282557</v>
      </c>
      <c r="AN287">
        <f t="shared" si="240"/>
        <v>1221.5915905879554</v>
      </c>
      <c r="AO287" s="13">
        <f t="shared" si="215"/>
        <v>3457.7835760522935</v>
      </c>
      <c r="AP287" s="13">
        <f t="shared" si="241"/>
        <v>1164.6470708022655</v>
      </c>
      <c r="AQ287" s="13">
        <f t="shared" si="216"/>
        <v>20379.984173517129</v>
      </c>
      <c r="AR287" s="13">
        <f t="shared" si="242"/>
        <v>1236.1557872005712</v>
      </c>
      <c r="AS287" s="38">
        <f t="shared" si="217"/>
        <v>3457.7835760522935</v>
      </c>
      <c r="AT287" s="37">
        <f t="shared" si="218"/>
        <v>108.84359342095777</v>
      </c>
      <c r="AU287" s="13">
        <f t="shared" si="219"/>
        <v>5609.4192270941858</v>
      </c>
      <c r="AV287">
        <f t="shared" si="243"/>
        <v>128.52576614760403</v>
      </c>
      <c r="AW287" s="13">
        <f t="shared" si="220"/>
        <v>532.10518174559218</v>
      </c>
      <c r="AX287" s="13">
        <f t="shared" si="244"/>
        <v>112.87715790721964</v>
      </c>
      <c r="AY287" s="13">
        <f t="shared" si="221"/>
        <v>20379.984173517129</v>
      </c>
      <c r="AZ287">
        <f t="shared" si="245"/>
        <v>184.38587430552536</v>
      </c>
      <c r="BA287" s="13">
        <f t="shared" si="222"/>
        <v>532.10518174559218</v>
      </c>
      <c r="BB287" s="37">
        <f t="shared" si="223"/>
        <v>124.21689020500847</v>
      </c>
      <c r="BC287" s="13">
        <f t="shared" si="224"/>
        <v>8414.1288406412787</v>
      </c>
      <c r="BD287">
        <f t="shared" si="246"/>
        <v>153.74014929497787</v>
      </c>
      <c r="BE287" s="13">
        <f t="shared" si="225"/>
        <v>533.91624408933046</v>
      </c>
      <c r="BF287" s="13">
        <f t="shared" si="247"/>
        <v>127.76756316826715</v>
      </c>
      <c r="BG287" s="13">
        <f t="shared" si="226"/>
        <v>20379.984173517129</v>
      </c>
      <c r="BH287">
        <f t="shared" si="248"/>
        <v>199.27627956657284</v>
      </c>
      <c r="BI287" s="13">
        <f t="shared" si="227"/>
        <v>533.91624408933046</v>
      </c>
      <c r="BJ287" s="37">
        <f t="shared" si="228"/>
        <v>7.0828933962664289</v>
      </c>
      <c r="BK287" s="13">
        <f t="shared" si="229"/>
        <v>8414.1288406412787</v>
      </c>
      <c r="BL287">
        <f t="shared" si="249"/>
        <v>36.606152486235828</v>
      </c>
      <c r="BM287" s="13">
        <f t="shared" si="230"/>
        <v>10.271511508174452</v>
      </c>
      <c r="BN287" s="13">
        <f t="shared" si="250"/>
        <v>10.633566359525108</v>
      </c>
      <c r="BO287" s="13">
        <f t="shared" si="231"/>
        <v>20379.984173517129</v>
      </c>
      <c r="BP287">
        <f t="shared" si="251"/>
        <v>82.142282757830813</v>
      </c>
      <c r="BQ287" s="13">
        <f t="shared" si="232"/>
        <v>10.271511508174452</v>
      </c>
      <c r="BR287" s="37">
        <f t="shared" si="233"/>
        <v>159.78161370143422</v>
      </c>
      <c r="BS287" s="13">
        <f t="shared" si="234"/>
        <v>8414.1288406412787</v>
      </c>
      <c r="BT287">
        <f t="shared" si="252"/>
        <v>189.30487279140362</v>
      </c>
      <c r="BU287" s="13">
        <f t="shared" si="235"/>
        <v>836.26927694937092</v>
      </c>
      <c r="BV287" s="13">
        <f t="shared" si="253"/>
        <v>163.3322866646929</v>
      </c>
      <c r="BW287" s="13">
        <f t="shared" si="236"/>
        <v>20379.984173517129</v>
      </c>
      <c r="BX287">
        <f t="shared" si="254"/>
        <v>234.8410030629986</v>
      </c>
      <c r="BY287" s="13">
        <f t="shared" si="237"/>
        <v>836.26927694937092</v>
      </c>
    </row>
    <row r="288" spans="29:77" x14ac:dyDescent="0.2">
      <c r="AC288">
        <v>286</v>
      </c>
      <c r="AD288" s="37">
        <f t="shared" si="208"/>
        <v>517.28773978707602</v>
      </c>
      <c r="AE288" s="13">
        <f t="shared" si="209"/>
        <v>14023.548067735466</v>
      </c>
      <c r="AF288">
        <f t="shared" si="255"/>
        <v>566.32112463929798</v>
      </c>
      <c r="AG288" s="13">
        <f t="shared" si="210"/>
        <v>1616.3024281585481</v>
      </c>
      <c r="AH288" s="13">
        <f t="shared" si="238"/>
        <v>519.87262970432835</v>
      </c>
      <c r="AI288" s="13">
        <f t="shared" si="211"/>
        <v>20379.984173517129</v>
      </c>
      <c r="AJ288">
        <f t="shared" si="239"/>
        <v>591.13131562571687</v>
      </c>
      <c r="AK288" s="13">
        <f t="shared" si="212"/>
        <v>1616.3024281585481</v>
      </c>
      <c r="AL288" s="37">
        <f t="shared" si="213"/>
        <v>1162.5450724080165</v>
      </c>
      <c r="AM288" s="13">
        <f t="shared" si="214"/>
        <v>16828.257681282557</v>
      </c>
      <c r="AN288">
        <f t="shared" si="240"/>
        <v>1221.3851342306828</v>
      </c>
      <c r="AO288" s="13">
        <f t="shared" si="215"/>
        <v>3457.7835760522935</v>
      </c>
      <c r="AP288" s="13">
        <f t="shared" si="241"/>
        <v>1164.6470708022655</v>
      </c>
      <c r="AQ288" s="13">
        <f t="shared" si="216"/>
        <v>20379.984173517129</v>
      </c>
      <c r="AR288" s="13">
        <f t="shared" si="242"/>
        <v>1235.9057567236541</v>
      </c>
      <c r="AS288" s="38">
        <f t="shared" si="217"/>
        <v>3457.7835760522935</v>
      </c>
      <c r="AT288" s="37">
        <f t="shared" si="218"/>
        <v>108.84359342095777</v>
      </c>
      <c r="AU288" s="13">
        <f t="shared" si="219"/>
        <v>5609.4192270941858</v>
      </c>
      <c r="AV288">
        <f t="shared" si="243"/>
        <v>128.45694736184655</v>
      </c>
      <c r="AW288" s="13">
        <f t="shared" si="220"/>
        <v>532.10518174559218</v>
      </c>
      <c r="AX288" s="13">
        <f t="shared" si="244"/>
        <v>112.87715790721964</v>
      </c>
      <c r="AY288" s="13">
        <f t="shared" si="221"/>
        <v>20379.984173517129</v>
      </c>
      <c r="AZ288">
        <f t="shared" si="245"/>
        <v>184.13584382860819</v>
      </c>
      <c r="BA288" s="13">
        <f t="shared" si="222"/>
        <v>532.10518174559218</v>
      </c>
      <c r="BB288" s="37">
        <f t="shared" si="223"/>
        <v>124.21689020500847</v>
      </c>
      <c r="BC288" s="13">
        <f t="shared" si="224"/>
        <v>8414.1288406412787</v>
      </c>
      <c r="BD288">
        <f t="shared" si="246"/>
        <v>153.63692111634163</v>
      </c>
      <c r="BE288" s="13">
        <f t="shared" si="225"/>
        <v>533.91624408933046</v>
      </c>
      <c r="BF288" s="13">
        <f t="shared" si="247"/>
        <v>127.76756316826715</v>
      </c>
      <c r="BG288" s="13">
        <f t="shared" si="226"/>
        <v>20379.984173517129</v>
      </c>
      <c r="BH288">
        <f t="shared" si="248"/>
        <v>199.02624908965572</v>
      </c>
      <c r="BI288" s="13">
        <f t="shared" si="227"/>
        <v>533.91624408933046</v>
      </c>
      <c r="BJ288" s="37">
        <f t="shared" si="228"/>
        <v>7.0828933962664289</v>
      </c>
      <c r="BK288" s="13">
        <f t="shared" si="229"/>
        <v>8414.1288406412787</v>
      </c>
      <c r="BL288">
        <f t="shared" si="249"/>
        <v>36.502924307599571</v>
      </c>
      <c r="BM288" s="13">
        <f t="shared" si="230"/>
        <v>10.271511508174452</v>
      </c>
      <c r="BN288" s="13">
        <f t="shared" si="250"/>
        <v>10.633566359525108</v>
      </c>
      <c r="BO288" s="13">
        <f t="shared" si="231"/>
        <v>20379.984173517129</v>
      </c>
      <c r="BP288">
        <f t="shared" si="251"/>
        <v>81.892252280913667</v>
      </c>
      <c r="BQ288" s="13">
        <f t="shared" si="232"/>
        <v>10.271511508174452</v>
      </c>
      <c r="BR288" s="37">
        <f t="shared" si="233"/>
        <v>159.78161370143422</v>
      </c>
      <c r="BS288" s="13">
        <f t="shared" si="234"/>
        <v>8414.1288406412787</v>
      </c>
      <c r="BT288">
        <f t="shared" si="252"/>
        <v>189.20164461276738</v>
      </c>
      <c r="BU288" s="13">
        <f t="shared" si="235"/>
        <v>836.26927694937092</v>
      </c>
      <c r="BV288" s="13">
        <f t="shared" si="253"/>
        <v>163.3322866646929</v>
      </c>
      <c r="BW288" s="13">
        <f t="shared" si="236"/>
        <v>20379.984173517129</v>
      </c>
      <c r="BX288">
        <f t="shared" si="254"/>
        <v>234.59097258608148</v>
      </c>
      <c r="BY288" s="13">
        <f t="shared" si="237"/>
        <v>836.26927694937092</v>
      </c>
    </row>
    <row r="289" spans="29:77" x14ac:dyDescent="0.2">
      <c r="AC289">
        <v>287</v>
      </c>
      <c r="AD289" s="37">
        <f t="shared" si="208"/>
        <v>517.28773978707602</v>
      </c>
      <c r="AE289" s="13">
        <f t="shared" si="209"/>
        <v>14023.548067735466</v>
      </c>
      <c r="AF289">
        <f t="shared" si="255"/>
        <v>566.15027660845396</v>
      </c>
      <c r="AG289" s="13">
        <f t="shared" si="210"/>
        <v>1616.3024281585481</v>
      </c>
      <c r="AH289" s="13">
        <f t="shared" si="238"/>
        <v>519.87262970432835</v>
      </c>
      <c r="AI289" s="13">
        <f t="shared" si="211"/>
        <v>20379.984173517129</v>
      </c>
      <c r="AJ289">
        <f t="shared" si="239"/>
        <v>590.88302752146114</v>
      </c>
      <c r="AK289" s="13">
        <f t="shared" si="212"/>
        <v>1616.3024281585481</v>
      </c>
      <c r="AL289" s="37">
        <f t="shared" si="213"/>
        <v>1162.5450724080165</v>
      </c>
      <c r="AM289" s="13">
        <f t="shared" si="214"/>
        <v>16828.257681282557</v>
      </c>
      <c r="AN289">
        <f t="shared" si="240"/>
        <v>1221.1801165936699</v>
      </c>
      <c r="AO289" s="13">
        <f t="shared" si="215"/>
        <v>3457.7835760522935</v>
      </c>
      <c r="AP289" s="13">
        <f t="shared" si="241"/>
        <v>1164.6470708022655</v>
      </c>
      <c r="AQ289" s="13">
        <f t="shared" si="216"/>
        <v>20379.984173517129</v>
      </c>
      <c r="AR289" s="13">
        <f t="shared" si="242"/>
        <v>1235.6574686193983</v>
      </c>
      <c r="AS289" s="38">
        <f t="shared" si="217"/>
        <v>3457.7835760522935</v>
      </c>
      <c r="AT289" s="37">
        <f t="shared" si="218"/>
        <v>108.84359342095777</v>
      </c>
      <c r="AU289" s="13">
        <f t="shared" si="219"/>
        <v>5609.4192270941858</v>
      </c>
      <c r="AV289">
        <f t="shared" si="243"/>
        <v>128.38860814950894</v>
      </c>
      <c r="AW289" s="13">
        <f t="shared" si="220"/>
        <v>532.10518174559218</v>
      </c>
      <c r="AX289" s="13">
        <f t="shared" si="244"/>
        <v>112.87715790721964</v>
      </c>
      <c r="AY289" s="13">
        <f t="shared" si="221"/>
        <v>20379.984173517129</v>
      </c>
      <c r="AZ289">
        <f t="shared" si="245"/>
        <v>183.8875557243525</v>
      </c>
      <c r="BA289" s="13">
        <f t="shared" si="222"/>
        <v>532.10518174559218</v>
      </c>
      <c r="BB289" s="37">
        <f t="shared" si="223"/>
        <v>124.21689020500847</v>
      </c>
      <c r="BC289" s="13">
        <f t="shared" si="224"/>
        <v>8414.1288406412787</v>
      </c>
      <c r="BD289">
        <f t="shared" si="246"/>
        <v>153.53441229783522</v>
      </c>
      <c r="BE289" s="13">
        <f t="shared" si="225"/>
        <v>533.91624408933046</v>
      </c>
      <c r="BF289" s="13">
        <f t="shared" si="247"/>
        <v>127.76756316826715</v>
      </c>
      <c r="BG289" s="13">
        <f t="shared" si="226"/>
        <v>20379.984173517129</v>
      </c>
      <c r="BH289">
        <f t="shared" si="248"/>
        <v>198.7779609854</v>
      </c>
      <c r="BI289" s="13">
        <f t="shared" si="227"/>
        <v>533.91624408933046</v>
      </c>
      <c r="BJ289" s="37">
        <f t="shared" si="228"/>
        <v>7.0828933962664289</v>
      </c>
      <c r="BK289" s="13">
        <f t="shared" si="229"/>
        <v>8414.1288406412787</v>
      </c>
      <c r="BL289">
        <f t="shared" si="249"/>
        <v>36.400415489093184</v>
      </c>
      <c r="BM289" s="13">
        <f t="shared" si="230"/>
        <v>10.271511508174452</v>
      </c>
      <c r="BN289" s="13">
        <f t="shared" si="250"/>
        <v>10.633566359525108</v>
      </c>
      <c r="BO289" s="13">
        <f t="shared" si="231"/>
        <v>20379.984173517129</v>
      </c>
      <c r="BP289">
        <f t="shared" si="251"/>
        <v>81.64396417665796</v>
      </c>
      <c r="BQ289" s="13">
        <f t="shared" si="232"/>
        <v>10.271511508174452</v>
      </c>
      <c r="BR289" s="37">
        <f t="shared" si="233"/>
        <v>159.78161370143422</v>
      </c>
      <c r="BS289" s="13">
        <f t="shared" si="234"/>
        <v>8414.1288406412787</v>
      </c>
      <c r="BT289">
        <f t="shared" si="252"/>
        <v>189.09913579426097</v>
      </c>
      <c r="BU289" s="13">
        <f t="shared" si="235"/>
        <v>836.26927694937092</v>
      </c>
      <c r="BV289" s="13">
        <f t="shared" si="253"/>
        <v>163.3322866646929</v>
      </c>
      <c r="BW289" s="13">
        <f t="shared" si="236"/>
        <v>20379.984173517129</v>
      </c>
      <c r="BX289">
        <f t="shared" si="254"/>
        <v>234.34268448182576</v>
      </c>
      <c r="BY289" s="13">
        <f t="shared" si="237"/>
        <v>836.26927694937092</v>
      </c>
    </row>
    <row r="290" spans="29:77" x14ac:dyDescent="0.2">
      <c r="AC290">
        <v>288</v>
      </c>
      <c r="AD290" s="37">
        <f t="shared" si="208"/>
        <v>517.28773978707602</v>
      </c>
      <c r="AE290" s="13">
        <f t="shared" si="209"/>
        <v>14023.548067735466</v>
      </c>
      <c r="AF290">
        <f t="shared" si="255"/>
        <v>565.98061502226858</v>
      </c>
      <c r="AG290" s="13">
        <f t="shared" si="210"/>
        <v>1616.3024281585481</v>
      </c>
      <c r="AH290" s="13">
        <f t="shared" si="238"/>
        <v>519.87262970432835</v>
      </c>
      <c r="AI290" s="13">
        <f t="shared" si="211"/>
        <v>20379.984173517129</v>
      </c>
      <c r="AJ290">
        <f t="shared" si="239"/>
        <v>590.63646364015176</v>
      </c>
      <c r="AK290" s="13">
        <f t="shared" si="212"/>
        <v>1616.3024281585481</v>
      </c>
      <c r="AL290" s="37">
        <f t="shared" si="213"/>
        <v>1162.5450724080165</v>
      </c>
      <c r="AM290" s="13">
        <f t="shared" si="214"/>
        <v>16828.257681282557</v>
      </c>
      <c r="AN290">
        <f t="shared" si="240"/>
        <v>1220.9765226902475</v>
      </c>
      <c r="AO290" s="13">
        <f t="shared" si="215"/>
        <v>3457.7835760522935</v>
      </c>
      <c r="AP290" s="13">
        <f t="shared" si="241"/>
        <v>1164.6470708022655</v>
      </c>
      <c r="AQ290" s="13">
        <f t="shared" si="216"/>
        <v>20379.984173517129</v>
      </c>
      <c r="AR290" s="13">
        <f t="shared" si="242"/>
        <v>1235.4109047380889</v>
      </c>
      <c r="AS290" s="38">
        <f t="shared" si="217"/>
        <v>3457.7835760522935</v>
      </c>
      <c r="AT290" s="37">
        <f t="shared" si="218"/>
        <v>108.84359342095777</v>
      </c>
      <c r="AU290" s="13">
        <f t="shared" si="219"/>
        <v>5609.4192270941858</v>
      </c>
      <c r="AV290">
        <f t="shared" si="243"/>
        <v>128.32074351503479</v>
      </c>
      <c r="AW290" s="13">
        <f t="shared" si="220"/>
        <v>532.10518174559218</v>
      </c>
      <c r="AX290" s="13">
        <f t="shared" si="244"/>
        <v>112.87715790721964</v>
      </c>
      <c r="AY290" s="13">
        <f t="shared" si="221"/>
        <v>20379.984173517129</v>
      </c>
      <c r="AZ290">
        <f t="shared" si="245"/>
        <v>183.640991843043</v>
      </c>
      <c r="BA290" s="13">
        <f t="shared" si="222"/>
        <v>532.10518174559218</v>
      </c>
      <c r="BB290" s="37">
        <f t="shared" si="223"/>
        <v>124.21689020500847</v>
      </c>
      <c r="BC290" s="13">
        <f t="shared" si="224"/>
        <v>8414.1288406412787</v>
      </c>
      <c r="BD290">
        <f t="shared" si="246"/>
        <v>153.43261534612401</v>
      </c>
      <c r="BE290" s="13">
        <f t="shared" si="225"/>
        <v>533.91624408933046</v>
      </c>
      <c r="BF290" s="13">
        <f t="shared" si="247"/>
        <v>127.76756316826715</v>
      </c>
      <c r="BG290" s="13">
        <f t="shared" si="226"/>
        <v>20379.984173517129</v>
      </c>
      <c r="BH290">
        <f t="shared" si="248"/>
        <v>198.5313971040905</v>
      </c>
      <c r="BI290" s="13">
        <f t="shared" si="227"/>
        <v>533.91624408933046</v>
      </c>
      <c r="BJ290" s="37">
        <f t="shared" si="228"/>
        <v>7.0828933962664289</v>
      </c>
      <c r="BK290" s="13">
        <f t="shared" si="229"/>
        <v>8414.1288406412787</v>
      </c>
      <c r="BL290">
        <f t="shared" si="249"/>
        <v>36.298618537381984</v>
      </c>
      <c r="BM290" s="13">
        <f t="shared" si="230"/>
        <v>10.271511508174452</v>
      </c>
      <c r="BN290" s="13">
        <f t="shared" si="250"/>
        <v>10.633566359525108</v>
      </c>
      <c r="BO290" s="13">
        <f t="shared" si="231"/>
        <v>20379.984173517129</v>
      </c>
      <c r="BP290">
        <f t="shared" si="251"/>
        <v>81.397400295348461</v>
      </c>
      <c r="BQ290" s="13">
        <f t="shared" si="232"/>
        <v>10.271511508174452</v>
      </c>
      <c r="BR290" s="37">
        <f t="shared" si="233"/>
        <v>159.78161370143422</v>
      </c>
      <c r="BS290" s="13">
        <f t="shared" si="234"/>
        <v>8414.1288406412787</v>
      </c>
      <c r="BT290">
        <f t="shared" si="252"/>
        <v>188.99733884254977</v>
      </c>
      <c r="BU290" s="13">
        <f t="shared" si="235"/>
        <v>836.26927694937092</v>
      </c>
      <c r="BV290" s="13">
        <f t="shared" si="253"/>
        <v>163.3322866646929</v>
      </c>
      <c r="BW290" s="13">
        <f t="shared" si="236"/>
        <v>20379.984173517129</v>
      </c>
      <c r="BX290">
        <f t="shared" si="254"/>
        <v>234.09612060051626</v>
      </c>
      <c r="BY290" s="13">
        <f t="shared" si="237"/>
        <v>836.26927694937092</v>
      </c>
    </row>
    <row r="291" spans="29:77" x14ac:dyDescent="0.2">
      <c r="AC291">
        <v>289</v>
      </c>
      <c r="AD291" s="37">
        <f t="shared" si="208"/>
        <v>517.28773978707602</v>
      </c>
      <c r="AE291" s="13">
        <f t="shared" si="209"/>
        <v>14023.548067735466</v>
      </c>
      <c r="AF291">
        <f t="shared" si="255"/>
        <v>565.81212756470734</v>
      </c>
      <c r="AG291" s="13">
        <f t="shared" si="210"/>
        <v>1616.3024281585481</v>
      </c>
      <c r="AH291" s="13">
        <f t="shared" si="238"/>
        <v>519.87262970432835</v>
      </c>
      <c r="AI291" s="13">
        <f t="shared" si="211"/>
        <v>20379.984173517129</v>
      </c>
      <c r="AJ291">
        <f t="shared" si="239"/>
        <v>590.39160608328029</v>
      </c>
      <c r="AK291" s="13">
        <f t="shared" si="212"/>
        <v>1616.3024281585481</v>
      </c>
      <c r="AL291" s="37">
        <f t="shared" si="213"/>
        <v>1162.5450724080165</v>
      </c>
      <c r="AM291" s="13">
        <f t="shared" si="214"/>
        <v>16828.257681282557</v>
      </c>
      <c r="AN291">
        <f t="shared" si="240"/>
        <v>1220.7743377411741</v>
      </c>
      <c r="AO291" s="13">
        <f t="shared" si="215"/>
        <v>3457.7835760522935</v>
      </c>
      <c r="AP291" s="13">
        <f t="shared" si="241"/>
        <v>1164.6470708022655</v>
      </c>
      <c r="AQ291" s="13">
        <f t="shared" si="216"/>
        <v>20379.984173517129</v>
      </c>
      <c r="AR291" s="13">
        <f t="shared" si="242"/>
        <v>1235.1660471812174</v>
      </c>
      <c r="AS291" s="38">
        <f t="shared" si="217"/>
        <v>3457.7835760522935</v>
      </c>
      <c r="AT291" s="37">
        <f t="shared" si="218"/>
        <v>108.84359342095777</v>
      </c>
      <c r="AU291" s="13">
        <f t="shared" si="219"/>
        <v>5609.4192270941858</v>
      </c>
      <c r="AV291">
        <f t="shared" si="243"/>
        <v>128.25334853201031</v>
      </c>
      <c r="AW291" s="13">
        <f t="shared" si="220"/>
        <v>532.10518174559218</v>
      </c>
      <c r="AX291" s="13">
        <f t="shared" si="244"/>
        <v>112.87715790721964</v>
      </c>
      <c r="AY291" s="13">
        <f t="shared" si="221"/>
        <v>20379.984173517129</v>
      </c>
      <c r="AZ291">
        <f t="shared" si="245"/>
        <v>183.39613428617164</v>
      </c>
      <c r="BA291" s="13">
        <f t="shared" si="222"/>
        <v>532.10518174559218</v>
      </c>
      <c r="BB291" s="37">
        <f t="shared" si="223"/>
        <v>124.21689020500847</v>
      </c>
      <c r="BC291" s="13">
        <f t="shared" si="224"/>
        <v>8414.1288406412787</v>
      </c>
      <c r="BD291">
        <f t="shared" si="246"/>
        <v>153.33152287158728</v>
      </c>
      <c r="BE291" s="13">
        <f t="shared" si="225"/>
        <v>533.91624408933046</v>
      </c>
      <c r="BF291" s="13">
        <f t="shared" si="247"/>
        <v>127.76756316826715</v>
      </c>
      <c r="BG291" s="13">
        <f t="shared" si="226"/>
        <v>20379.984173517129</v>
      </c>
      <c r="BH291">
        <f t="shared" si="248"/>
        <v>198.28653954721915</v>
      </c>
      <c r="BI291" s="13">
        <f t="shared" si="227"/>
        <v>533.91624408933046</v>
      </c>
      <c r="BJ291" s="37">
        <f t="shared" si="228"/>
        <v>7.0828933962664289</v>
      </c>
      <c r="BK291" s="13">
        <f t="shared" si="229"/>
        <v>8414.1288406412787</v>
      </c>
      <c r="BL291">
        <f t="shared" si="249"/>
        <v>36.197526062845249</v>
      </c>
      <c r="BM291" s="13">
        <f t="shared" si="230"/>
        <v>10.271511508174452</v>
      </c>
      <c r="BN291" s="13">
        <f t="shared" si="250"/>
        <v>10.633566359525108</v>
      </c>
      <c r="BO291" s="13">
        <f t="shared" si="231"/>
        <v>20379.984173517129</v>
      </c>
      <c r="BP291">
        <f t="shared" si="251"/>
        <v>81.152542738477109</v>
      </c>
      <c r="BQ291" s="13">
        <f t="shared" si="232"/>
        <v>10.271511508174452</v>
      </c>
      <c r="BR291" s="37">
        <f t="shared" si="233"/>
        <v>159.78161370143422</v>
      </c>
      <c r="BS291" s="13">
        <f t="shared" si="234"/>
        <v>8414.1288406412787</v>
      </c>
      <c r="BT291">
        <f t="shared" si="252"/>
        <v>188.89624636801304</v>
      </c>
      <c r="BU291" s="13">
        <f t="shared" si="235"/>
        <v>836.26927694937092</v>
      </c>
      <c r="BV291" s="13">
        <f t="shared" si="253"/>
        <v>163.3322866646929</v>
      </c>
      <c r="BW291" s="13">
        <f t="shared" si="236"/>
        <v>20379.984173517129</v>
      </c>
      <c r="BX291">
        <f t="shared" si="254"/>
        <v>233.85126304364491</v>
      </c>
      <c r="BY291" s="13">
        <f t="shared" si="237"/>
        <v>836.26927694937092</v>
      </c>
    </row>
    <row r="292" spans="29:77" x14ac:dyDescent="0.2">
      <c r="AC292">
        <v>290</v>
      </c>
      <c r="AD292" s="37">
        <f t="shared" si="208"/>
        <v>517.28773978707602</v>
      </c>
      <c r="AE292" s="13">
        <f t="shared" si="209"/>
        <v>14023.548067735466</v>
      </c>
      <c r="AF292">
        <f t="shared" si="255"/>
        <v>565.64480208961209</v>
      </c>
      <c r="AG292" s="13">
        <f t="shared" si="210"/>
        <v>1616.3024281585481</v>
      </c>
      <c r="AH292" s="13">
        <f t="shared" si="238"/>
        <v>519.87262970432835</v>
      </c>
      <c r="AI292" s="13">
        <f t="shared" si="211"/>
        <v>20379.984173517129</v>
      </c>
      <c r="AJ292">
        <f t="shared" si="239"/>
        <v>590.14843719921498</v>
      </c>
      <c r="AK292" s="13">
        <f t="shared" si="212"/>
        <v>1616.3024281585481</v>
      </c>
      <c r="AL292" s="37">
        <f t="shared" si="213"/>
        <v>1162.5450724080165</v>
      </c>
      <c r="AM292" s="13">
        <f t="shared" si="214"/>
        <v>16828.257681282557</v>
      </c>
      <c r="AN292">
        <f t="shared" si="240"/>
        <v>1220.5735471710598</v>
      </c>
      <c r="AO292" s="13">
        <f t="shared" si="215"/>
        <v>3457.7835760522935</v>
      </c>
      <c r="AP292" s="13">
        <f t="shared" si="241"/>
        <v>1164.6470708022655</v>
      </c>
      <c r="AQ292" s="13">
        <f t="shared" si="216"/>
        <v>20379.984173517129</v>
      </c>
      <c r="AR292" s="13">
        <f t="shared" si="242"/>
        <v>1234.9228782971522</v>
      </c>
      <c r="AS292" s="38">
        <f t="shared" si="217"/>
        <v>3457.7835760522935</v>
      </c>
      <c r="AT292" s="37">
        <f t="shared" si="218"/>
        <v>108.84359342095777</v>
      </c>
      <c r="AU292" s="13">
        <f t="shared" si="219"/>
        <v>5609.4192270941858</v>
      </c>
      <c r="AV292">
        <f t="shared" si="243"/>
        <v>128.1864183419722</v>
      </c>
      <c r="AW292" s="13">
        <f t="shared" si="220"/>
        <v>532.10518174559218</v>
      </c>
      <c r="AX292" s="13">
        <f t="shared" si="244"/>
        <v>112.87715790721964</v>
      </c>
      <c r="AY292" s="13">
        <f t="shared" si="221"/>
        <v>20379.984173517129</v>
      </c>
      <c r="AZ292">
        <f t="shared" si="245"/>
        <v>183.1529654021063</v>
      </c>
      <c r="BA292" s="13">
        <f t="shared" si="222"/>
        <v>532.10518174559218</v>
      </c>
      <c r="BB292" s="37">
        <f t="shared" si="223"/>
        <v>124.21689020500847</v>
      </c>
      <c r="BC292" s="13">
        <f t="shared" si="224"/>
        <v>8414.1288406412787</v>
      </c>
      <c r="BD292">
        <f t="shared" si="246"/>
        <v>153.23112758653011</v>
      </c>
      <c r="BE292" s="13">
        <f t="shared" si="225"/>
        <v>533.91624408933046</v>
      </c>
      <c r="BF292" s="13">
        <f t="shared" si="247"/>
        <v>127.76756316826715</v>
      </c>
      <c r="BG292" s="13">
        <f t="shared" si="226"/>
        <v>20379.984173517129</v>
      </c>
      <c r="BH292">
        <f t="shared" si="248"/>
        <v>198.04337066315378</v>
      </c>
      <c r="BI292" s="13">
        <f t="shared" si="227"/>
        <v>533.91624408933046</v>
      </c>
      <c r="BJ292" s="37">
        <f t="shared" si="228"/>
        <v>7.0828933962664289</v>
      </c>
      <c r="BK292" s="13">
        <f t="shared" si="229"/>
        <v>8414.1288406412787</v>
      </c>
      <c r="BL292">
        <f t="shared" si="249"/>
        <v>36.097130777788081</v>
      </c>
      <c r="BM292" s="13">
        <f t="shared" si="230"/>
        <v>10.271511508174452</v>
      </c>
      <c r="BN292" s="13">
        <f t="shared" si="250"/>
        <v>10.633566359525108</v>
      </c>
      <c r="BO292" s="13">
        <f t="shared" si="231"/>
        <v>20379.984173517129</v>
      </c>
      <c r="BP292">
        <f t="shared" si="251"/>
        <v>80.909373854411754</v>
      </c>
      <c r="BQ292" s="13">
        <f t="shared" si="232"/>
        <v>10.271511508174452</v>
      </c>
      <c r="BR292" s="37">
        <f t="shared" si="233"/>
        <v>159.78161370143422</v>
      </c>
      <c r="BS292" s="13">
        <f t="shared" si="234"/>
        <v>8414.1288406412787</v>
      </c>
      <c r="BT292">
        <f t="shared" si="252"/>
        <v>188.79585108295586</v>
      </c>
      <c r="BU292" s="13">
        <f t="shared" si="235"/>
        <v>836.26927694937092</v>
      </c>
      <c r="BV292" s="13">
        <f t="shared" si="253"/>
        <v>163.3322866646929</v>
      </c>
      <c r="BW292" s="13">
        <f t="shared" si="236"/>
        <v>20379.984173517129</v>
      </c>
      <c r="BX292">
        <f t="shared" si="254"/>
        <v>233.60809415957954</v>
      </c>
      <c r="BY292" s="13">
        <f t="shared" si="237"/>
        <v>836.26927694937092</v>
      </c>
    </row>
    <row r="293" spans="29:77" x14ac:dyDescent="0.2">
      <c r="AC293">
        <v>291</v>
      </c>
      <c r="AD293" s="37">
        <f t="shared" si="208"/>
        <v>517.28773978707602</v>
      </c>
      <c r="AE293" s="13">
        <f t="shared" si="209"/>
        <v>14023.548067735466</v>
      </c>
      <c r="AF293">
        <f t="shared" si="255"/>
        <v>565.47862661778208</v>
      </c>
      <c r="AG293" s="13">
        <f t="shared" si="210"/>
        <v>1616.3024281585481</v>
      </c>
      <c r="AH293" s="13">
        <f t="shared" si="238"/>
        <v>519.87262970432835</v>
      </c>
      <c r="AI293" s="13">
        <f t="shared" si="211"/>
        <v>20379.984173517129</v>
      </c>
      <c r="AJ293">
        <f t="shared" si="239"/>
        <v>589.90693957895769</v>
      </c>
      <c r="AK293" s="13">
        <f t="shared" si="212"/>
        <v>1616.3024281585481</v>
      </c>
      <c r="AL293" s="37">
        <f t="shared" si="213"/>
        <v>1162.5450724080165</v>
      </c>
      <c r="AM293" s="13">
        <f t="shared" si="214"/>
        <v>16828.257681282557</v>
      </c>
      <c r="AN293">
        <f t="shared" si="240"/>
        <v>1220.3741366048637</v>
      </c>
      <c r="AO293" s="13">
        <f t="shared" si="215"/>
        <v>3457.7835760522935</v>
      </c>
      <c r="AP293" s="13">
        <f t="shared" si="241"/>
        <v>1164.6470708022655</v>
      </c>
      <c r="AQ293" s="13">
        <f t="shared" si="216"/>
        <v>20379.984173517129</v>
      </c>
      <c r="AR293" s="13">
        <f t="shared" si="242"/>
        <v>1234.6813806768948</v>
      </c>
      <c r="AS293" s="38">
        <f t="shared" si="217"/>
        <v>3457.7835760522935</v>
      </c>
      <c r="AT293" s="37">
        <f t="shared" si="218"/>
        <v>108.84359342095777</v>
      </c>
      <c r="AU293" s="13">
        <f t="shared" si="219"/>
        <v>5609.4192270941858</v>
      </c>
      <c r="AV293">
        <f t="shared" si="243"/>
        <v>128.11994815324019</v>
      </c>
      <c r="AW293" s="13">
        <f t="shared" si="220"/>
        <v>532.10518174559218</v>
      </c>
      <c r="AX293" s="13">
        <f t="shared" si="244"/>
        <v>112.87715790721964</v>
      </c>
      <c r="AY293" s="13">
        <f t="shared" si="221"/>
        <v>20379.984173517129</v>
      </c>
      <c r="AZ293">
        <f t="shared" si="245"/>
        <v>182.91146778184896</v>
      </c>
      <c r="BA293" s="13">
        <f t="shared" si="222"/>
        <v>532.10518174559218</v>
      </c>
      <c r="BB293" s="37">
        <f t="shared" si="223"/>
        <v>124.21689020500847</v>
      </c>
      <c r="BC293" s="13">
        <f t="shared" si="224"/>
        <v>8414.1288406412787</v>
      </c>
      <c r="BD293">
        <f t="shared" si="246"/>
        <v>153.13142230343212</v>
      </c>
      <c r="BE293" s="13">
        <f t="shared" si="225"/>
        <v>533.91624408933046</v>
      </c>
      <c r="BF293" s="13">
        <f t="shared" si="247"/>
        <v>127.76756316826715</v>
      </c>
      <c r="BG293" s="13">
        <f t="shared" si="226"/>
        <v>20379.984173517129</v>
      </c>
      <c r="BH293">
        <f t="shared" si="248"/>
        <v>197.80187304289643</v>
      </c>
      <c r="BI293" s="13">
        <f t="shared" si="227"/>
        <v>533.91624408933046</v>
      </c>
      <c r="BJ293" s="37">
        <f t="shared" si="228"/>
        <v>7.0828933962664289</v>
      </c>
      <c r="BK293" s="13">
        <f t="shared" si="229"/>
        <v>8414.1288406412787</v>
      </c>
      <c r="BL293">
        <f t="shared" si="249"/>
        <v>35.99742549469007</v>
      </c>
      <c r="BM293" s="13">
        <f t="shared" si="230"/>
        <v>10.271511508174452</v>
      </c>
      <c r="BN293" s="13">
        <f t="shared" si="250"/>
        <v>10.633566359525108</v>
      </c>
      <c r="BO293" s="13">
        <f t="shared" si="231"/>
        <v>20379.984173517129</v>
      </c>
      <c r="BP293">
        <f t="shared" si="251"/>
        <v>80.667876234154406</v>
      </c>
      <c r="BQ293" s="13">
        <f t="shared" si="232"/>
        <v>10.271511508174452</v>
      </c>
      <c r="BR293" s="37">
        <f t="shared" si="233"/>
        <v>159.78161370143422</v>
      </c>
      <c r="BS293" s="13">
        <f t="shared" si="234"/>
        <v>8414.1288406412787</v>
      </c>
      <c r="BT293">
        <f t="shared" si="252"/>
        <v>188.69614579985787</v>
      </c>
      <c r="BU293" s="13">
        <f t="shared" si="235"/>
        <v>836.26927694937092</v>
      </c>
      <c r="BV293" s="13">
        <f t="shared" si="253"/>
        <v>163.3322866646929</v>
      </c>
      <c r="BW293" s="13">
        <f t="shared" si="236"/>
        <v>20379.984173517129</v>
      </c>
      <c r="BX293">
        <f t="shared" si="254"/>
        <v>233.36659653932219</v>
      </c>
      <c r="BY293" s="13">
        <f t="shared" si="237"/>
        <v>836.26927694937092</v>
      </c>
    </row>
    <row r="294" spans="29:77" x14ac:dyDescent="0.2">
      <c r="AC294">
        <v>292</v>
      </c>
      <c r="AD294" s="37">
        <f t="shared" si="208"/>
        <v>517.28773978707602</v>
      </c>
      <c r="AE294" s="13">
        <f t="shared" si="209"/>
        <v>14023.548067735466</v>
      </c>
      <c r="AF294">
        <f t="shared" si="255"/>
        <v>565.31358933411525</v>
      </c>
      <c r="AG294" s="13">
        <f t="shared" si="210"/>
        <v>1616.3024281585481</v>
      </c>
      <c r="AH294" s="13">
        <f t="shared" si="238"/>
        <v>519.87262970432835</v>
      </c>
      <c r="AI294" s="13">
        <f t="shared" si="211"/>
        <v>20379.984173517129</v>
      </c>
      <c r="AJ294">
        <f t="shared" si="239"/>
        <v>589.6670960519898</v>
      </c>
      <c r="AK294" s="13">
        <f t="shared" si="212"/>
        <v>1616.3024281585481</v>
      </c>
      <c r="AL294" s="37">
        <f t="shared" si="213"/>
        <v>1162.5450724080165</v>
      </c>
      <c r="AM294" s="13">
        <f t="shared" si="214"/>
        <v>16828.257681282557</v>
      </c>
      <c r="AN294">
        <f t="shared" si="240"/>
        <v>1220.1760918644636</v>
      </c>
      <c r="AO294" s="13">
        <f t="shared" si="215"/>
        <v>3457.7835760522935</v>
      </c>
      <c r="AP294" s="13">
        <f t="shared" si="241"/>
        <v>1164.6470708022655</v>
      </c>
      <c r="AQ294" s="13">
        <f t="shared" si="216"/>
        <v>20379.984173517129</v>
      </c>
      <c r="AR294" s="13">
        <f t="shared" si="242"/>
        <v>1234.4415371499269</v>
      </c>
      <c r="AS294" s="38">
        <f t="shared" si="217"/>
        <v>3457.7835760522935</v>
      </c>
      <c r="AT294" s="37">
        <f t="shared" si="218"/>
        <v>108.84359342095777</v>
      </c>
      <c r="AU294" s="13">
        <f t="shared" si="219"/>
        <v>5609.4192270941858</v>
      </c>
      <c r="AV294">
        <f t="shared" si="243"/>
        <v>128.05393323977347</v>
      </c>
      <c r="AW294" s="13">
        <f t="shared" si="220"/>
        <v>532.10518174559218</v>
      </c>
      <c r="AX294" s="13">
        <f t="shared" si="244"/>
        <v>112.87715790721964</v>
      </c>
      <c r="AY294" s="13">
        <f t="shared" si="221"/>
        <v>20379.984173517129</v>
      </c>
      <c r="AZ294">
        <f t="shared" si="245"/>
        <v>182.67162425488104</v>
      </c>
      <c r="BA294" s="13">
        <f t="shared" si="222"/>
        <v>532.10518174559218</v>
      </c>
      <c r="BB294" s="37">
        <f t="shared" si="223"/>
        <v>124.21689020500847</v>
      </c>
      <c r="BC294" s="13">
        <f t="shared" si="224"/>
        <v>8414.1288406412787</v>
      </c>
      <c r="BD294">
        <f t="shared" si="246"/>
        <v>153.03239993323203</v>
      </c>
      <c r="BE294" s="13">
        <f t="shared" si="225"/>
        <v>533.91624408933046</v>
      </c>
      <c r="BF294" s="13">
        <f t="shared" si="247"/>
        <v>127.76756316826715</v>
      </c>
      <c r="BG294" s="13">
        <f t="shared" si="226"/>
        <v>20379.984173517129</v>
      </c>
      <c r="BH294">
        <f t="shared" si="248"/>
        <v>197.56202951592854</v>
      </c>
      <c r="BI294" s="13">
        <f t="shared" si="227"/>
        <v>533.91624408933046</v>
      </c>
      <c r="BJ294" s="37">
        <f t="shared" si="228"/>
        <v>7.0828933962664289</v>
      </c>
      <c r="BK294" s="13">
        <f t="shared" si="229"/>
        <v>8414.1288406412787</v>
      </c>
      <c r="BL294">
        <f t="shared" si="249"/>
        <v>35.898403124489988</v>
      </c>
      <c r="BM294" s="13">
        <f t="shared" si="230"/>
        <v>10.271511508174452</v>
      </c>
      <c r="BN294" s="13">
        <f t="shared" si="250"/>
        <v>10.633566359525108</v>
      </c>
      <c r="BO294" s="13">
        <f t="shared" si="231"/>
        <v>20379.984173517129</v>
      </c>
      <c r="BP294">
        <f t="shared" si="251"/>
        <v>80.428032707186503</v>
      </c>
      <c r="BQ294" s="13">
        <f t="shared" si="232"/>
        <v>10.271511508174452</v>
      </c>
      <c r="BR294" s="37">
        <f t="shared" si="233"/>
        <v>159.78161370143422</v>
      </c>
      <c r="BS294" s="13">
        <f t="shared" si="234"/>
        <v>8414.1288406412787</v>
      </c>
      <c r="BT294">
        <f t="shared" si="252"/>
        <v>188.59712342965778</v>
      </c>
      <c r="BU294" s="13">
        <f t="shared" si="235"/>
        <v>836.26927694937092</v>
      </c>
      <c r="BV294" s="13">
        <f t="shared" si="253"/>
        <v>163.3322866646929</v>
      </c>
      <c r="BW294" s="13">
        <f t="shared" si="236"/>
        <v>20379.984173517129</v>
      </c>
      <c r="BX294">
        <f t="shared" si="254"/>
        <v>233.1267530123543</v>
      </c>
      <c r="BY294" s="13">
        <f t="shared" si="237"/>
        <v>836.26927694937092</v>
      </c>
    </row>
    <row r="295" spans="29:77" x14ac:dyDescent="0.2">
      <c r="AC295">
        <v>293</v>
      </c>
      <c r="AD295" s="37">
        <f t="shared" si="208"/>
        <v>517.28773978707602</v>
      </c>
      <c r="AE295" s="13">
        <f t="shared" si="209"/>
        <v>14023.548067735466</v>
      </c>
      <c r="AF295">
        <f t="shared" si="255"/>
        <v>565.14967858480804</v>
      </c>
      <c r="AG295" s="13">
        <f t="shared" si="210"/>
        <v>1616.3024281585481</v>
      </c>
      <c r="AH295" s="13">
        <f t="shared" si="238"/>
        <v>519.87262970432835</v>
      </c>
      <c r="AI295" s="13">
        <f t="shared" si="211"/>
        <v>20379.984173517129</v>
      </c>
      <c r="AJ295">
        <f t="shared" si="239"/>
        <v>589.42888968220245</v>
      </c>
      <c r="AK295" s="13">
        <f t="shared" si="212"/>
        <v>1616.3024281585481</v>
      </c>
      <c r="AL295" s="37">
        <f t="shared" si="213"/>
        <v>1162.5450724080165</v>
      </c>
      <c r="AM295" s="13">
        <f t="shared" si="214"/>
        <v>16828.257681282557</v>
      </c>
      <c r="AN295">
        <f t="shared" si="240"/>
        <v>1219.9793989652949</v>
      </c>
      <c r="AO295" s="13">
        <f t="shared" si="215"/>
        <v>3457.7835760522935</v>
      </c>
      <c r="AP295" s="13">
        <f t="shared" si="241"/>
        <v>1164.6470708022655</v>
      </c>
      <c r="AQ295" s="13">
        <f t="shared" si="216"/>
        <v>20379.984173517129</v>
      </c>
      <c r="AR295" s="13">
        <f t="shared" si="242"/>
        <v>1234.2033307801396</v>
      </c>
      <c r="AS295" s="38">
        <f t="shared" si="217"/>
        <v>3457.7835760522935</v>
      </c>
      <c r="AT295" s="37">
        <f t="shared" si="218"/>
        <v>108.84359342095777</v>
      </c>
      <c r="AU295" s="13">
        <f t="shared" si="219"/>
        <v>5609.4192270941858</v>
      </c>
      <c r="AV295">
        <f t="shared" si="243"/>
        <v>127.98836894005056</v>
      </c>
      <c r="AW295" s="13">
        <f t="shared" si="220"/>
        <v>532.10518174559218</v>
      </c>
      <c r="AX295" s="13">
        <f t="shared" si="244"/>
        <v>112.87715790721964</v>
      </c>
      <c r="AY295" s="13">
        <f t="shared" si="221"/>
        <v>20379.984173517129</v>
      </c>
      <c r="AZ295">
        <f t="shared" si="245"/>
        <v>182.4334178850938</v>
      </c>
      <c r="BA295" s="13">
        <f t="shared" si="222"/>
        <v>532.10518174559218</v>
      </c>
      <c r="BB295" s="37">
        <f t="shared" si="223"/>
        <v>124.21689020500847</v>
      </c>
      <c r="BC295" s="13">
        <f t="shared" si="224"/>
        <v>8414.1288406412787</v>
      </c>
      <c r="BD295">
        <f t="shared" si="246"/>
        <v>152.93405348364763</v>
      </c>
      <c r="BE295" s="13">
        <f t="shared" si="225"/>
        <v>533.91624408933046</v>
      </c>
      <c r="BF295" s="13">
        <f t="shared" si="247"/>
        <v>127.76756316826715</v>
      </c>
      <c r="BG295" s="13">
        <f t="shared" si="226"/>
        <v>20379.984173517129</v>
      </c>
      <c r="BH295">
        <f t="shared" si="248"/>
        <v>197.32382314614131</v>
      </c>
      <c r="BI295" s="13">
        <f t="shared" si="227"/>
        <v>533.91624408933046</v>
      </c>
      <c r="BJ295" s="37">
        <f t="shared" si="228"/>
        <v>7.0828933962664289</v>
      </c>
      <c r="BK295" s="13">
        <f t="shared" si="229"/>
        <v>8414.1288406412787</v>
      </c>
      <c r="BL295">
        <f t="shared" si="249"/>
        <v>35.800056674905605</v>
      </c>
      <c r="BM295" s="13">
        <f t="shared" si="230"/>
        <v>10.271511508174452</v>
      </c>
      <c r="BN295" s="13">
        <f t="shared" si="250"/>
        <v>10.633566359525108</v>
      </c>
      <c r="BO295" s="13">
        <f t="shared" si="231"/>
        <v>20379.984173517129</v>
      </c>
      <c r="BP295">
        <f t="shared" si="251"/>
        <v>80.189826337399268</v>
      </c>
      <c r="BQ295" s="13">
        <f t="shared" si="232"/>
        <v>10.271511508174452</v>
      </c>
      <c r="BR295" s="37">
        <f t="shared" si="233"/>
        <v>159.78161370143422</v>
      </c>
      <c r="BS295" s="13">
        <f t="shared" si="234"/>
        <v>8414.1288406412787</v>
      </c>
      <c r="BT295">
        <f t="shared" si="252"/>
        <v>188.49877698007339</v>
      </c>
      <c r="BU295" s="13">
        <f t="shared" si="235"/>
        <v>836.26927694937092</v>
      </c>
      <c r="BV295" s="13">
        <f t="shared" si="253"/>
        <v>163.3322866646929</v>
      </c>
      <c r="BW295" s="13">
        <f t="shared" si="236"/>
        <v>20379.984173517129</v>
      </c>
      <c r="BX295">
        <f t="shared" si="254"/>
        <v>232.88854664256706</v>
      </c>
      <c r="BY295" s="13">
        <f t="shared" si="237"/>
        <v>836.26927694937092</v>
      </c>
    </row>
    <row r="296" spans="29:77" x14ac:dyDescent="0.2">
      <c r="AC296">
        <v>294</v>
      </c>
      <c r="AD296" s="37">
        <f t="shared" si="208"/>
        <v>517.28773978707602</v>
      </c>
      <c r="AE296" s="13">
        <f t="shared" si="209"/>
        <v>14023.548067735466</v>
      </c>
      <c r="AF296">
        <f t="shared" si="255"/>
        <v>564.98688287461164</v>
      </c>
      <c r="AG296" s="13">
        <f t="shared" si="210"/>
        <v>1616.3024281585481</v>
      </c>
      <c r="AH296" s="13">
        <f t="shared" si="238"/>
        <v>519.87262970432835</v>
      </c>
      <c r="AI296" s="13">
        <f t="shared" si="211"/>
        <v>20379.984173517129</v>
      </c>
      <c r="AJ296">
        <f t="shared" si="239"/>
        <v>589.19230376391045</v>
      </c>
      <c r="AK296" s="13">
        <f t="shared" si="212"/>
        <v>1616.3024281585481</v>
      </c>
      <c r="AL296" s="37">
        <f t="shared" si="213"/>
        <v>1162.5450724080165</v>
      </c>
      <c r="AM296" s="13">
        <f t="shared" si="214"/>
        <v>16828.257681282557</v>
      </c>
      <c r="AN296">
        <f t="shared" si="240"/>
        <v>1219.7840441130593</v>
      </c>
      <c r="AO296" s="13">
        <f t="shared" si="215"/>
        <v>3457.7835760522935</v>
      </c>
      <c r="AP296" s="13">
        <f t="shared" si="241"/>
        <v>1164.6470708022655</v>
      </c>
      <c r="AQ296" s="13">
        <f t="shared" si="216"/>
        <v>20379.984173517129</v>
      </c>
      <c r="AR296" s="13">
        <f t="shared" si="242"/>
        <v>1233.9667448618475</v>
      </c>
      <c r="AS296" s="38">
        <f t="shared" si="217"/>
        <v>3457.7835760522935</v>
      </c>
      <c r="AT296" s="37">
        <f t="shared" si="218"/>
        <v>108.84359342095777</v>
      </c>
      <c r="AU296" s="13">
        <f t="shared" si="219"/>
        <v>5609.4192270941858</v>
      </c>
      <c r="AV296">
        <f t="shared" si="243"/>
        <v>127.92325065597201</v>
      </c>
      <c r="AW296" s="13">
        <f t="shared" si="220"/>
        <v>532.10518174559218</v>
      </c>
      <c r="AX296" s="13">
        <f t="shared" si="244"/>
        <v>112.87715790721964</v>
      </c>
      <c r="AY296" s="13">
        <f t="shared" si="221"/>
        <v>20379.984173517129</v>
      </c>
      <c r="AZ296">
        <f t="shared" si="245"/>
        <v>182.19683196680171</v>
      </c>
      <c r="BA296" s="13">
        <f t="shared" si="222"/>
        <v>532.10518174559218</v>
      </c>
      <c r="BB296" s="37">
        <f t="shared" si="223"/>
        <v>124.21689020500847</v>
      </c>
      <c r="BC296" s="13">
        <f t="shared" si="224"/>
        <v>8414.1288406412787</v>
      </c>
      <c r="BD296">
        <f t="shared" si="246"/>
        <v>152.83637605752983</v>
      </c>
      <c r="BE296" s="13">
        <f t="shared" si="225"/>
        <v>533.91624408933046</v>
      </c>
      <c r="BF296" s="13">
        <f t="shared" si="247"/>
        <v>127.76756316826715</v>
      </c>
      <c r="BG296" s="13">
        <f t="shared" si="226"/>
        <v>20379.984173517129</v>
      </c>
      <c r="BH296">
        <f t="shared" si="248"/>
        <v>197.08723722784922</v>
      </c>
      <c r="BI296" s="13">
        <f t="shared" si="227"/>
        <v>533.91624408933046</v>
      </c>
      <c r="BJ296" s="37">
        <f t="shared" si="228"/>
        <v>7.0828933962664289</v>
      </c>
      <c r="BK296" s="13">
        <f t="shared" si="229"/>
        <v>8414.1288406412787</v>
      </c>
      <c r="BL296">
        <f t="shared" si="249"/>
        <v>35.702379248787786</v>
      </c>
      <c r="BM296" s="13">
        <f t="shared" si="230"/>
        <v>10.271511508174452</v>
      </c>
      <c r="BN296" s="13">
        <f t="shared" si="250"/>
        <v>10.633566359525108</v>
      </c>
      <c r="BO296" s="13">
        <f t="shared" si="231"/>
        <v>20379.984173517129</v>
      </c>
      <c r="BP296">
        <f t="shared" si="251"/>
        <v>79.953240419107175</v>
      </c>
      <c r="BQ296" s="13">
        <f t="shared" si="232"/>
        <v>10.271511508174452</v>
      </c>
      <c r="BR296" s="37">
        <f t="shared" si="233"/>
        <v>159.78161370143422</v>
      </c>
      <c r="BS296" s="13">
        <f t="shared" si="234"/>
        <v>8414.1288406412787</v>
      </c>
      <c r="BT296">
        <f t="shared" si="252"/>
        <v>188.40109955395559</v>
      </c>
      <c r="BU296" s="13">
        <f t="shared" si="235"/>
        <v>836.26927694937092</v>
      </c>
      <c r="BV296" s="13">
        <f t="shared" si="253"/>
        <v>163.3322866646929</v>
      </c>
      <c r="BW296" s="13">
        <f t="shared" si="236"/>
        <v>20379.984173517129</v>
      </c>
      <c r="BX296">
        <f t="shared" si="254"/>
        <v>232.65196072427497</v>
      </c>
      <c r="BY296" s="13">
        <f t="shared" si="237"/>
        <v>836.26927694937092</v>
      </c>
    </row>
    <row r="297" spans="29:77" x14ac:dyDescent="0.2">
      <c r="AC297">
        <v>295</v>
      </c>
      <c r="AD297" s="37">
        <f t="shared" si="208"/>
        <v>517.28773978707602</v>
      </c>
      <c r="AE297" s="13">
        <f t="shared" si="209"/>
        <v>14023.548067735466</v>
      </c>
      <c r="AF297">
        <f t="shared" si="255"/>
        <v>564.82519086414538</v>
      </c>
      <c r="AG297" s="13">
        <f t="shared" si="210"/>
        <v>1616.3024281585481</v>
      </c>
      <c r="AH297" s="13">
        <f t="shared" si="238"/>
        <v>519.87262970432835</v>
      </c>
      <c r="AI297" s="13">
        <f t="shared" si="211"/>
        <v>20379.984173517129</v>
      </c>
      <c r="AJ297">
        <f t="shared" si="239"/>
        <v>588.95732181794574</v>
      </c>
      <c r="AK297" s="13">
        <f t="shared" si="212"/>
        <v>1616.3024281585481</v>
      </c>
      <c r="AL297" s="37">
        <f t="shared" si="213"/>
        <v>1162.5450724080165</v>
      </c>
      <c r="AM297" s="13">
        <f t="shared" si="214"/>
        <v>16828.257681282557</v>
      </c>
      <c r="AN297">
        <f t="shared" si="240"/>
        <v>1219.5900137004996</v>
      </c>
      <c r="AO297" s="13">
        <f t="shared" si="215"/>
        <v>3457.7835760522935</v>
      </c>
      <c r="AP297" s="13">
        <f t="shared" si="241"/>
        <v>1164.6470708022655</v>
      </c>
      <c r="AQ297" s="13">
        <f t="shared" si="216"/>
        <v>20379.984173517129</v>
      </c>
      <c r="AR297" s="13">
        <f t="shared" si="242"/>
        <v>1233.7317629158829</v>
      </c>
      <c r="AS297" s="38">
        <f t="shared" si="217"/>
        <v>3457.7835760522935</v>
      </c>
      <c r="AT297" s="37">
        <f t="shared" si="218"/>
        <v>108.84359342095777</v>
      </c>
      <c r="AU297" s="13">
        <f t="shared" si="219"/>
        <v>5609.4192270941858</v>
      </c>
      <c r="AV297">
        <f t="shared" si="243"/>
        <v>127.85857385178552</v>
      </c>
      <c r="AW297" s="13">
        <f t="shared" si="220"/>
        <v>532.10518174559218</v>
      </c>
      <c r="AX297" s="13">
        <f t="shared" si="244"/>
        <v>112.87715790721964</v>
      </c>
      <c r="AY297" s="13">
        <f t="shared" si="221"/>
        <v>20379.984173517129</v>
      </c>
      <c r="AZ297">
        <f t="shared" si="245"/>
        <v>181.96185002083701</v>
      </c>
      <c r="BA297" s="13">
        <f t="shared" si="222"/>
        <v>532.10518174559218</v>
      </c>
      <c r="BB297" s="37">
        <f t="shared" si="223"/>
        <v>124.21689020500847</v>
      </c>
      <c r="BC297" s="13">
        <f t="shared" si="224"/>
        <v>8414.1288406412787</v>
      </c>
      <c r="BD297">
        <f t="shared" si="246"/>
        <v>152.7393608512501</v>
      </c>
      <c r="BE297" s="13">
        <f t="shared" si="225"/>
        <v>533.91624408933046</v>
      </c>
      <c r="BF297" s="13">
        <f t="shared" si="247"/>
        <v>127.76756316826715</v>
      </c>
      <c r="BG297" s="13">
        <f t="shared" si="226"/>
        <v>20379.984173517129</v>
      </c>
      <c r="BH297">
        <f t="shared" si="248"/>
        <v>196.85225528188454</v>
      </c>
      <c r="BI297" s="13">
        <f t="shared" si="227"/>
        <v>533.91624408933046</v>
      </c>
      <c r="BJ297" s="37">
        <f t="shared" si="228"/>
        <v>7.0828933962664289</v>
      </c>
      <c r="BK297" s="13">
        <f t="shared" si="229"/>
        <v>8414.1288406412787</v>
      </c>
      <c r="BL297">
        <f t="shared" si="249"/>
        <v>35.60536404250805</v>
      </c>
      <c r="BM297" s="13">
        <f t="shared" si="230"/>
        <v>10.271511508174452</v>
      </c>
      <c r="BN297" s="13">
        <f t="shared" si="250"/>
        <v>10.633566359525108</v>
      </c>
      <c r="BO297" s="13">
        <f t="shared" si="231"/>
        <v>20379.984173517129</v>
      </c>
      <c r="BP297">
        <f t="shared" si="251"/>
        <v>79.718258473142484</v>
      </c>
      <c r="BQ297" s="13">
        <f t="shared" si="232"/>
        <v>10.271511508174452</v>
      </c>
      <c r="BR297" s="37">
        <f t="shared" si="233"/>
        <v>159.78161370143422</v>
      </c>
      <c r="BS297" s="13">
        <f t="shared" si="234"/>
        <v>8414.1288406412787</v>
      </c>
      <c r="BT297">
        <f t="shared" si="252"/>
        <v>188.30408434767585</v>
      </c>
      <c r="BU297" s="13">
        <f t="shared" si="235"/>
        <v>836.26927694937092</v>
      </c>
      <c r="BV297" s="13">
        <f t="shared" si="253"/>
        <v>163.3322866646929</v>
      </c>
      <c r="BW297" s="13">
        <f t="shared" si="236"/>
        <v>20379.984173517129</v>
      </c>
      <c r="BX297">
        <f t="shared" si="254"/>
        <v>232.41697877831029</v>
      </c>
      <c r="BY297" s="13">
        <f t="shared" si="237"/>
        <v>836.26927694937092</v>
      </c>
    </row>
    <row r="298" spans="29:77" x14ac:dyDescent="0.2">
      <c r="AC298">
        <v>296</v>
      </c>
      <c r="AD298" s="37">
        <f t="shared" si="208"/>
        <v>517.28773978707602</v>
      </c>
      <c r="AE298" s="13">
        <f t="shared" si="209"/>
        <v>14023.548067735466</v>
      </c>
      <c r="AF298">
        <f t="shared" si="255"/>
        <v>564.66459136726337</v>
      </c>
      <c r="AG298" s="13">
        <f t="shared" si="210"/>
        <v>1616.3024281585481</v>
      </c>
      <c r="AH298" s="13">
        <f t="shared" si="238"/>
        <v>519.87262970432835</v>
      </c>
      <c r="AI298" s="13">
        <f t="shared" si="211"/>
        <v>20379.984173517129</v>
      </c>
      <c r="AJ298">
        <f t="shared" si="239"/>
        <v>588.72392758783212</v>
      </c>
      <c r="AK298" s="13">
        <f t="shared" si="212"/>
        <v>1616.3024281585481</v>
      </c>
      <c r="AL298" s="37">
        <f t="shared" si="213"/>
        <v>1162.5450724080165</v>
      </c>
      <c r="AM298" s="13">
        <f t="shared" si="214"/>
        <v>16828.257681282557</v>
      </c>
      <c r="AN298">
        <f t="shared" si="240"/>
        <v>1219.3972943042413</v>
      </c>
      <c r="AO298" s="13">
        <f t="shared" si="215"/>
        <v>3457.7835760522935</v>
      </c>
      <c r="AP298" s="13">
        <f t="shared" si="241"/>
        <v>1164.6470708022655</v>
      </c>
      <c r="AQ298" s="13">
        <f t="shared" si="216"/>
        <v>20379.984173517129</v>
      </c>
      <c r="AR298" s="13">
        <f t="shared" si="242"/>
        <v>1233.4983686857693</v>
      </c>
      <c r="AS298" s="38">
        <f t="shared" si="217"/>
        <v>3457.7835760522935</v>
      </c>
      <c r="AT298" s="37">
        <f t="shared" si="218"/>
        <v>108.84359342095777</v>
      </c>
      <c r="AU298" s="13">
        <f t="shared" si="219"/>
        <v>5609.4192270941858</v>
      </c>
      <c r="AV298">
        <f t="shared" si="243"/>
        <v>127.79433405303273</v>
      </c>
      <c r="AW298" s="13">
        <f t="shared" si="220"/>
        <v>532.10518174559218</v>
      </c>
      <c r="AX298" s="13">
        <f t="shared" si="244"/>
        <v>112.87715790721964</v>
      </c>
      <c r="AY298" s="13">
        <f t="shared" si="221"/>
        <v>20379.984173517129</v>
      </c>
      <c r="AZ298">
        <f t="shared" si="245"/>
        <v>181.72845579072344</v>
      </c>
      <c r="BA298" s="13">
        <f t="shared" si="222"/>
        <v>532.10518174559218</v>
      </c>
      <c r="BB298" s="37">
        <f t="shared" si="223"/>
        <v>124.21689020500847</v>
      </c>
      <c r="BC298" s="13">
        <f t="shared" si="224"/>
        <v>8414.1288406412787</v>
      </c>
      <c r="BD298">
        <f t="shared" si="246"/>
        <v>152.64300115312091</v>
      </c>
      <c r="BE298" s="13">
        <f t="shared" si="225"/>
        <v>533.91624408933046</v>
      </c>
      <c r="BF298" s="13">
        <f t="shared" si="247"/>
        <v>127.76756316826715</v>
      </c>
      <c r="BG298" s="13">
        <f t="shared" si="226"/>
        <v>20379.984173517129</v>
      </c>
      <c r="BH298">
        <f t="shared" si="248"/>
        <v>196.61886105177098</v>
      </c>
      <c r="BI298" s="13">
        <f t="shared" si="227"/>
        <v>533.91624408933046</v>
      </c>
      <c r="BJ298" s="37">
        <f t="shared" si="228"/>
        <v>7.0828933962664289</v>
      </c>
      <c r="BK298" s="13">
        <f t="shared" si="229"/>
        <v>8414.1288406412787</v>
      </c>
      <c r="BL298">
        <f t="shared" si="249"/>
        <v>35.509004344378859</v>
      </c>
      <c r="BM298" s="13">
        <f t="shared" si="230"/>
        <v>10.271511508174452</v>
      </c>
      <c r="BN298" s="13">
        <f t="shared" si="250"/>
        <v>10.633566359525108</v>
      </c>
      <c r="BO298" s="13">
        <f t="shared" si="231"/>
        <v>20379.984173517129</v>
      </c>
      <c r="BP298">
        <f t="shared" si="251"/>
        <v>79.484864243028923</v>
      </c>
      <c r="BQ298" s="13">
        <f t="shared" si="232"/>
        <v>10.271511508174452</v>
      </c>
      <c r="BR298" s="37">
        <f t="shared" si="233"/>
        <v>159.78161370143422</v>
      </c>
      <c r="BS298" s="13">
        <f t="shared" si="234"/>
        <v>8414.1288406412787</v>
      </c>
      <c r="BT298">
        <f t="shared" si="252"/>
        <v>188.20772464954666</v>
      </c>
      <c r="BU298" s="13">
        <f t="shared" si="235"/>
        <v>836.26927694937092</v>
      </c>
      <c r="BV298" s="13">
        <f t="shared" si="253"/>
        <v>163.3322866646929</v>
      </c>
      <c r="BW298" s="13">
        <f t="shared" si="236"/>
        <v>20379.984173517129</v>
      </c>
      <c r="BX298">
        <f t="shared" si="254"/>
        <v>232.18358454819673</v>
      </c>
      <c r="BY298" s="13">
        <f t="shared" si="237"/>
        <v>836.26927694937092</v>
      </c>
    </row>
    <row r="299" spans="29:77" x14ac:dyDescent="0.2">
      <c r="AC299">
        <v>297</v>
      </c>
      <c r="AD299" s="37">
        <f t="shared" si="208"/>
        <v>517.28773978707602</v>
      </c>
      <c r="AE299" s="13">
        <f t="shared" si="209"/>
        <v>14023.548067735466</v>
      </c>
      <c r="AF299">
        <f t="shared" si="255"/>
        <v>564.50507334847487</v>
      </c>
      <c r="AG299" s="13">
        <f t="shared" si="210"/>
        <v>1616.3024281585481</v>
      </c>
      <c r="AH299" s="13">
        <f t="shared" si="238"/>
        <v>519.87262970432835</v>
      </c>
      <c r="AI299" s="13">
        <f t="shared" si="211"/>
        <v>20379.984173517129</v>
      </c>
      <c r="AJ299">
        <f t="shared" si="239"/>
        <v>588.49210503603581</v>
      </c>
      <c r="AK299" s="13">
        <f t="shared" si="212"/>
        <v>1616.3024281585481</v>
      </c>
      <c r="AL299" s="37">
        <f t="shared" si="213"/>
        <v>1162.5450724080165</v>
      </c>
      <c r="AM299" s="13">
        <f t="shared" si="214"/>
        <v>16828.257681282557</v>
      </c>
      <c r="AN299">
        <f t="shared" si="240"/>
        <v>1219.2058726816952</v>
      </c>
      <c r="AO299" s="13">
        <f t="shared" si="215"/>
        <v>3457.7835760522935</v>
      </c>
      <c r="AP299" s="13">
        <f t="shared" si="241"/>
        <v>1164.6470708022655</v>
      </c>
      <c r="AQ299" s="13">
        <f t="shared" si="216"/>
        <v>20379.984173517129</v>
      </c>
      <c r="AR299" s="13">
        <f t="shared" si="242"/>
        <v>1233.266546133973</v>
      </c>
      <c r="AS299" s="38">
        <f t="shared" si="217"/>
        <v>3457.7835760522935</v>
      </c>
      <c r="AT299" s="37">
        <f t="shared" si="218"/>
        <v>108.84359342095777</v>
      </c>
      <c r="AU299" s="13">
        <f t="shared" si="219"/>
        <v>5609.4192270941858</v>
      </c>
      <c r="AV299">
        <f t="shared" si="243"/>
        <v>127.73052684551732</v>
      </c>
      <c r="AW299" s="13">
        <f t="shared" si="220"/>
        <v>532.10518174559218</v>
      </c>
      <c r="AX299" s="13">
        <f t="shared" si="244"/>
        <v>112.87715790721964</v>
      </c>
      <c r="AY299" s="13">
        <f t="shared" si="221"/>
        <v>20379.984173517129</v>
      </c>
      <c r="AZ299">
        <f t="shared" si="245"/>
        <v>181.49663323892713</v>
      </c>
      <c r="BA299" s="13">
        <f t="shared" si="222"/>
        <v>532.10518174559218</v>
      </c>
      <c r="BB299" s="37">
        <f t="shared" si="223"/>
        <v>124.21689020500847</v>
      </c>
      <c r="BC299" s="13">
        <f t="shared" si="224"/>
        <v>8414.1288406412787</v>
      </c>
      <c r="BD299">
        <f t="shared" si="246"/>
        <v>152.5472903418478</v>
      </c>
      <c r="BE299" s="13">
        <f t="shared" si="225"/>
        <v>533.91624408933046</v>
      </c>
      <c r="BF299" s="13">
        <f t="shared" si="247"/>
        <v>127.76756316826715</v>
      </c>
      <c r="BG299" s="13">
        <f t="shared" si="226"/>
        <v>20379.984173517129</v>
      </c>
      <c r="BH299">
        <f t="shared" si="248"/>
        <v>196.38703849997466</v>
      </c>
      <c r="BI299" s="13">
        <f t="shared" si="227"/>
        <v>533.91624408933046</v>
      </c>
      <c r="BJ299" s="37">
        <f t="shared" si="228"/>
        <v>7.0828933962664289</v>
      </c>
      <c r="BK299" s="13">
        <f t="shared" si="229"/>
        <v>8414.1288406412787</v>
      </c>
      <c r="BL299">
        <f t="shared" si="249"/>
        <v>35.413293533105751</v>
      </c>
      <c r="BM299" s="13">
        <f t="shared" si="230"/>
        <v>10.271511508174452</v>
      </c>
      <c r="BN299" s="13">
        <f t="shared" si="250"/>
        <v>10.633566359525108</v>
      </c>
      <c r="BO299" s="13">
        <f t="shared" si="231"/>
        <v>20379.984173517129</v>
      </c>
      <c r="BP299">
        <f t="shared" si="251"/>
        <v>79.25304169123261</v>
      </c>
      <c r="BQ299" s="13">
        <f t="shared" si="232"/>
        <v>10.271511508174452</v>
      </c>
      <c r="BR299" s="37">
        <f t="shared" si="233"/>
        <v>159.78161370143422</v>
      </c>
      <c r="BS299" s="13">
        <f t="shared" si="234"/>
        <v>8414.1288406412787</v>
      </c>
      <c r="BT299">
        <f t="shared" si="252"/>
        <v>188.11201383827355</v>
      </c>
      <c r="BU299" s="13">
        <f t="shared" si="235"/>
        <v>836.26927694937092</v>
      </c>
      <c r="BV299" s="13">
        <f t="shared" si="253"/>
        <v>163.3322866646929</v>
      </c>
      <c r="BW299" s="13">
        <f t="shared" si="236"/>
        <v>20379.984173517129</v>
      </c>
      <c r="BX299">
        <f t="shared" si="254"/>
        <v>231.95176199640042</v>
      </c>
      <c r="BY299" s="13">
        <f t="shared" si="237"/>
        <v>836.26927694937092</v>
      </c>
    </row>
    <row r="300" spans="29:77" x14ac:dyDescent="0.2">
      <c r="AC300">
        <v>298</v>
      </c>
      <c r="AD300" s="37">
        <f t="shared" si="208"/>
        <v>517.28773978707602</v>
      </c>
      <c r="AE300" s="13">
        <f t="shared" si="209"/>
        <v>14023.548067735466</v>
      </c>
      <c r="AF300">
        <f t="shared" si="255"/>
        <v>564.3466259204165</v>
      </c>
      <c r="AG300" s="13">
        <f t="shared" si="210"/>
        <v>1616.3024281585481</v>
      </c>
      <c r="AH300" s="13">
        <f t="shared" si="238"/>
        <v>519.87262970432835</v>
      </c>
      <c r="AI300" s="13">
        <f t="shared" si="211"/>
        <v>20379.984173517129</v>
      </c>
      <c r="AJ300">
        <f t="shared" si="239"/>
        <v>588.26183834029189</v>
      </c>
      <c r="AK300" s="13">
        <f t="shared" si="212"/>
        <v>1616.3024281585481</v>
      </c>
      <c r="AL300" s="37">
        <f t="shared" si="213"/>
        <v>1162.5450724080165</v>
      </c>
      <c r="AM300" s="13">
        <f t="shared" si="214"/>
        <v>16828.257681282557</v>
      </c>
      <c r="AN300">
        <f t="shared" si="240"/>
        <v>1219.015735768025</v>
      </c>
      <c r="AO300" s="13">
        <f t="shared" si="215"/>
        <v>3457.7835760522935</v>
      </c>
      <c r="AP300" s="13">
        <f t="shared" si="241"/>
        <v>1164.6470708022655</v>
      </c>
      <c r="AQ300" s="13">
        <f t="shared" si="216"/>
        <v>20379.984173517129</v>
      </c>
      <c r="AR300" s="13">
        <f t="shared" si="242"/>
        <v>1233.036279438229</v>
      </c>
      <c r="AS300" s="38">
        <f t="shared" si="217"/>
        <v>3457.7835760522935</v>
      </c>
      <c r="AT300" s="37">
        <f t="shared" si="218"/>
        <v>108.84359342095777</v>
      </c>
      <c r="AU300" s="13">
        <f t="shared" si="219"/>
        <v>5609.4192270941858</v>
      </c>
      <c r="AV300">
        <f t="shared" si="243"/>
        <v>127.66714787429396</v>
      </c>
      <c r="AW300" s="13">
        <f t="shared" si="220"/>
        <v>532.10518174559218</v>
      </c>
      <c r="AX300" s="13">
        <f t="shared" si="244"/>
        <v>112.87715790721964</v>
      </c>
      <c r="AY300" s="13">
        <f t="shared" si="221"/>
        <v>20379.984173517129</v>
      </c>
      <c r="AZ300">
        <f t="shared" si="245"/>
        <v>181.26636654318315</v>
      </c>
      <c r="BA300" s="13">
        <f t="shared" si="222"/>
        <v>532.10518174559218</v>
      </c>
      <c r="BB300" s="37">
        <f t="shared" si="223"/>
        <v>124.21689020500847</v>
      </c>
      <c r="BC300" s="13">
        <f t="shared" si="224"/>
        <v>8414.1288406412787</v>
      </c>
      <c r="BD300">
        <f t="shared" si="246"/>
        <v>152.45222188501276</v>
      </c>
      <c r="BE300" s="13">
        <f t="shared" si="225"/>
        <v>533.91624408933046</v>
      </c>
      <c r="BF300" s="13">
        <f t="shared" si="247"/>
        <v>127.76756316826715</v>
      </c>
      <c r="BG300" s="13">
        <f t="shared" si="226"/>
        <v>20379.984173517129</v>
      </c>
      <c r="BH300">
        <f t="shared" si="248"/>
        <v>196.15677180423066</v>
      </c>
      <c r="BI300" s="13">
        <f t="shared" si="227"/>
        <v>533.91624408933046</v>
      </c>
      <c r="BJ300" s="37">
        <f t="shared" si="228"/>
        <v>7.0828933962664289</v>
      </c>
      <c r="BK300" s="13">
        <f t="shared" si="229"/>
        <v>8414.1288406412787</v>
      </c>
      <c r="BL300">
        <f t="shared" si="249"/>
        <v>35.318225076270721</v>
      </c>
      <c r="BM300" s="13">
        <f t="shared" si="230"/>
        <v>10.271511508174452</v>
      </c>
      <c r="BN300" s="13">
        <f t="shared" si="250"/>
        <v>10.633566359525108</v>
      </c>
      <c r="BO300" s="13">
        <f t="shared" si="231"/>
        <v>20379.984173517129</v>
      </c>
      <c r="BP300">
        <f t="shared" si="251"/>
        <v>79.022774995488618</v>
      </c>
      <c r="BQ300" s="13">
        <f t="shared" si="232"/>
        <v>10.271511508174452</v>
      </c>
      <c r="BR300" s="37">
        <f t="shared" si="233"/>
        <v>159.78161370143422</v>
      </c>
      <c r="BS300" s="13">
        <f t="shared" si="234"/>
        <v>8414.1288406412787</v>
      </c>
      <c r="BT300">
        <f t="shared" si="252"/>
        <v>188.01694538143852</v>
      </c>
      <c r="BU300" s="13">
        <f t="shared" si="235"/>
        <v>836.26927694937092</v>
      </c>
      <c r="BV300" s="13">
        <f t="shared" si="253"/>
        <v>163.3322866646929</v>
      </c>
      <c r="BW300" s="13">
        <f t="shared" si="236"/>
        <v>20379.984173517129</v>
      </c>
      <c r="BX300">
        <f t="shared" si="254"/>
        <v>231.72149530065641</v>
      </c>
      <c r="BY300" s="13">
        <f t="shared" si="237"/>
        <v>836.26927694937092</v>
      </c>
    </row>
    <row r="301" spans="29:77" x14ac:dyDescent="0.2">
      <c r="AC301">
        <v>299</v>
      </c>
      <c r="AD301" s="37">
        <f t="shared" si="208"/>
        <v>517.28773978707602</v>
      </c>
      <c r="AE301" s="13">
        <f t="shared" si="209"/>
        <v>14023.548067735466</v>
      </c>
      <c r="AF301">
        <f t="shared" si="255"/>
        <v>564.18923834137524</v>
      </c>
      <c r="AG301" s="13">
        <f t="shared" si="210"/>
        <v>1616.3024281585481</v>
      </c>
      <c r="AH301" s="13">
        <f t="shared" si="238"/>
        <v>519.87262970432835</v>
      </c>
      <c r="AI301" s="13">
        <f t="shared" si="211"/>
        <v>20379.984173517129</v>
      </c>
      <c r="AJ301">
        <f t="shared" si="239"/>
        <v>588.03311189000442</v>
      </c>
      <c r="AK301" s="13">
        <f t="shared" si="212"/>
        <v>1616.3024281585481</v>
      </c>
      <c r="AL301" s="37">
        <f t="shared" si="213"/>
        <v>1162.5450724080165</v>
      </c>
      <c r="AM301" s="13">
        <f t="shared" si="214"/>
        <v>16828.257681282557</v>
      </c>
      <c r="AN301">
        <f t="shared" si="240"/>
        <v>1218.8268706731756</v>
      </c>
      <c r="AO301" s="13">
        <f t="shared" si="215"/>
        <v>3457.7835760522935</v>
      </c>
      <c r="AP301" s="13">
        <f t="shared" si="241"/>
        <v>1164.6470708022655</v>
      </c>
      <c r="AQ301" s="13">
        <f t="shared" si="216"/>
        <v>20379.984173517129</v>
      </c>
      <c r="AR301" s="13">
        <f t="shared" si="242"/>
        <v>1232.8075529879416</v>
      </c>
      <c r="AS301" s="38">
        <f t="shared" si="217"/>
        <v>3457.7835760522935</v>
      </c>
      <c r="AT301" s="37">
        <f t="shared" si="218"/>
        <v>108.84359342095777</v>
      </c>
      <c r="AU301" s="13">
        <f t="shared" si="219"/>
        <v>5609.4192270941858</v>
      </c>
      <c r="AV301">
        <f t="shared" si="243"/>
        <v>127.60419284267746</v>
      </c>
      <c r="AW301" s="13">
        <f t="shared" si="220"/>
        <v>532.10518174559218</v>
      </c>
      <c r="AX301" s="13">
        <f t="shared" si="244"/>
        <v>112.87715790721964</v>
      </c>
      <c r="AY301" s="13">
        <f t="shared" si="221"/>
        <v>20379.984173517129</v>
      </c>
      <c r="AZ301">
        <f t="shared" si="245"/>
        <v>181.03764009289566</v>
      </c>
      <c r="BA301" s="13">
        <f t="shared" si="222"/>
        <v>532.10518174559218</v>
      </c>
      <c r="BB301" s="37">
        <f t="shared" si="223"/>
        <v>124.21689020500847</v>
      </c>
      <c r="BC301" s="13">
        <f t="shared" si="224"/>
        <v>8414.1288406412787</v>
      </c>
      <c r="BD301">
        <f t="shared" si="246"/>
        <v>152.357789337588</v>
      </c>
      <c r="BE301" s="13">
        <f t="shared" si="225"/>
        <v>533.91624408933046</v>
      </c>
      <c r="BF301" s="13">
        <f t="shared" si="247"/>
        <v>127.76756316826715</v>
      </c>
      <c r="BG301" s="13">
        <f t="shared" si="226"/>
        <v>20379.984173517129</v>
      </c>
      <c r="BH301">
        <f t="shared" si="248"/>
        <v>195.92804535394316</v>
      </c>
      <c r="BI301" s="13">
        <f t="shared" si="227"/>
        <v>533.91624408933046</v>
      </c>
      <c r="BJ301" s="37">
        <f t="shared" si="228"/>
        <v>7.0828933962664289</v>
      </c>
      <c r="BK301" s="13">
        <f t="shared" si="229"/>
        <v>8414.1288406412787</v>
      </c>
      <c r="BL301">
        <f t="shared" si="249"/>
        <v>35.223792528845955</v>
      </c>
      <c r="BM301" s="13">
        <f t="shared" si="230"/>
        <v>10.271511508174452</v>
      </c>
      <c r="BN301" s="13">
        <f t="shared" si="250"/>
        <v>10.633566359525108</v>
      </c>
      <c r="BO301" s="13">
        <f t="shared" si="231"/>
        <v>20379.984173517129</v>
      </c>
      <c r="BP301">
        <f t="shared" si="251"/>
        <v>78.794048545201122</v>
      </c>
      <c r="BQ301" s="13">
        <f t="shared" si="232"/>
        <v>10.271511508174452</v>
      </c>
      <c r="BR301" s="37">
        <f t="shared" si="233"/>
        <v>159.78161370143422</v>
      </c>
      <c r="BS301" s="13">
        <f t="shared" si="234"/>
        <v>8414.1288406412787</v>
      </c>
      <c r="BT301">
        <f t="shared" si="252"/>
        <v>187.92251283401376</v>
      </c>
      <c r="BU301" s="13">
        <f t="shared" si="235"/>
        <v>836.26927694937092</v>
      </c>
      <c r="BV301" s="13">
        <f t="shared" si="253"/>
        <v>163.3322866646929</v>
      </c>
      <c r="BW301" s="13">
        <f t="shared" si="236"/>
        <v>20379.984173517129</v>
      </c>
      <c r="BX301">
        <f t="shared" si="254"/>
        <v>231.49276885036892</v>
      </c>
      <c r="BY301" s="13">
        <f t="shared" si="237"/>
        <v>836.26927694937092</v>
      </c>
    </row>
    <row r="302" spans="29:77" x14ac:dyDescent="0.2">
      <c r="AC302">
        <v>300</v>
      </c>
      <c r="AD302" s="37">
        <f t="shared" si="208"/>
        <v>517.28773978707602</v>
      </c>
      <c r="AE302" s="13">
        <f t="shared" si="209"/>
        <v>14023.548067735466</v>
      </c>
      <c r="AF302">
        <f t="shared" si="255"/>
        <v>564.03290001286086</v>
      </c>
      <c r="AG302" s="13">
        <f t="shared" si="210"/>
        <v>1616.3024281585481</v>
      </c>
      <c r="AH302" s="13">
        <f t="shared" si="238"/>
        <v>519.87262970432835</v>
      </c>
      <c r="AI302" s="13">
        <f t="shared" si="211"/>
        <v>20379.984173517129</v>
      </c>
      <c r="AJ302">
        <f t="shared" si="239"/>
        <v>587.80591028271874</v>
      </c>
      <c r="AK302" s="13">
        <f t="shared" si="212"/>
        <v>1616.3024281585481</v>
      </c>
      <c r="AL302" s="37">
        <f t="shared" si="213"/>
        <v>1162.5450724080165</v>
      </c>
      <c r="AM302" s="13">
        <f t="shared" si="214"/>
        <v>16828.257681282557</v>
      </c>
      <c r="AN302">
        <f t="shared" si="240"/>
        <v>1218.6392646789584</v>
      </c>
      <c r="AO302" s="13">
        <f t="shared" si="215"/>
        <v>3457.7835760522935</v>
      </c>
      <c r="AP302" s="13">
        <f t="shared" si="241"/>
        <v>1164.6470708022655</v>
      </c>
      <c r="AQ302" s="13">
        <f t="shared" si="216"/>
        <v>20379.984173517129</v>
      </c>
      <c r="AR302" s="13">
        <f t="shared" si="242"/>
        <v>1232.5803513806559</v>
      </c>
      <c r="AS302" s="38">
        <f t="shared" si="217"/>
        <v>3457.7835760522935</v>
      </c>
      <c r="AT302" s="37">
        <f t="shared" si="218"/>
        <v>108.84359342095777</v>
      </c>
      <c r="AU302" s="13">
        <f t="shared" si="219"/>
        <v>5609.4192270941858</v>
      </c>
      <c r="AV302">
        <f t="shared" si="243"/>
        <v>127.54165751127172</v>
      </c>
      <c r="AW302" s="13">
        <f t="shared" si="220"/>
        <v>532.10518174559218</v>
      </c>
      <c r="AX302" s="13">
        <f t="shared" si="244"/>
        <v>112.87715790721964</v>
      </c>
      <c r="AY302" s="13">
        <f t="shared" si="221"/>
        <v>20379.984173517129</v>
      </c>
      <c r="AZ302">
        <f t="shared" si="245"/>
        <v>180.81043848561006</v>
      </c>
      <c r="BA302" s="13">
        <f t="shared" si="222"/>
        <v>532.10518174559218</v>
      </c>
      <c r="BB302" s="37">
        <f t="shared" si="223"/>
        <v>124.21689020500847</v>
      </c>
      <c r="BC302" s="13">
        <f t="shared" si="224"/>
        <v>8414.1288406412787</v>
      </c>
      <c r="BD302">
        <f t="shared" si="246"/>
        <v>152.26398634047939</v>
      </c>
      <c r="BE302" s="13">
        <f t="shared" si="225"/>
        <v>533.91624408933046</v>
      </c>
      <c r="BF302" s="13">
        <f t="shared" si="247"/>
        <v>127.76756316826715</v>
      </c>
      <c r="BG302" s="13">
        <f t="shared" si="226"/>
        <v>20379.984173517129</v>
      </c>
      <c r="BH302">
        <f t="shared" si="248"/>
        <v>195.70084374665757</v>
      </c>
      <c r="BI302" s="13">
        <f t="shared" si="227"/>
        <v>533.91624408933046</v>
      </c>
      <c r="BJ302" s="37">
        <f t="shared" si="228"/>
        <v>7.0828933962664289</v>
      </c>
      <c r="BK302" s="13">
        <f t="shared" si="229"/>
        <v>8414.1288406412787</v>
      </c>
      <c r="BL302">
        <f t="shared" si="249"/>
        <v>35.129989531737358</v>
      </c>
      <c r="BM302" s="13">
        <f t="shared" si="230"/>
        <v>10.271511508174452</v>
      </c>
      <c r="BN302" s="13">
        <f t="shared" si="250"/>
        <v>10.633566359525108</v>
      </c>
      <c r="BO302" s="13">
        <f t="shared" si="231"/>
        <v>20379.984173517129</v>
      </c>
      <c r="BP302">
        <f t="shared" si="251"/>
        <v>78.566846937915528</v>
      </c>
      <c r="BQ302" s="13">
        <f t="shared" si="232"/>
        <v>10.271511508174452</v>
      </c>
      <c r="BR302" s="37">
        <f t="shared" si="233"/>
        <v>159.78161370143422</v>
      </c>
      <c r="BS302" s="13">
        <f t="shared" si="234"/>
        <v>8414.1288406412787</v>
      </c>
      <c r="BT302">
        <f t="shared" si="252"/>
        <v>187.82870983690515</v>
      </c>
      <c r="BU302" s="13">
        <f t="shared" si="235"/>
        <v>836.26927694937092</v>
      </c>
      <c r="BV302" s="13">
        <f t="shared" si="253"/>
        <v>163.3322866646929</v>
      </c>
      <c r="BW302" s="13">
        <f t="shared" si="236"/>
        <v>20379.984173517129</v>
      </c>
      <c r="BX302">
        <f t="shared" si="254"/>
        <v>231.26556724308332</v>
      </c>
      <c r="BY302" s="13">
        <f t="shared" si="237"/>
        <v>836.26927694937092</v>
      </c>
    </row>
    <row r="303" spans="29:77" x14ac:dyDescent="0.2">
      <c r="AC303">
        <v>301</v>
      </c>
      <c r="AD303" s="37">
        <f t="shared" si="208"/>
        <v>517.28773978707602</v>
      </c>
      <c r="AE303" s="13">
        <f t="shared" si="209"/>
        <v>14023.548067735466</v>
      </c>
      <c r="AF303">
        <f t="shared" si="255"/>
        <v>563.87760047722702</v>
      </c>
      <c r="AG303" s="13">
        <f t="shared" si="210"/>
        <v>1616.3024281585481</v>
      </c>
      <c r="AH303" s="13">
        <f t="shared" si="238"/>
        <v>519.87262970432835</v>
      </c>
      <c r="AI303" s="13">
        <f t="shared" si="211"/>
        <v>20379.984173517129</v>
      </c>
      <c r="AJ303">
        <f t="shared" si="239"/>
        <v>587.58021832066436</v>
      </c>
      <c r="AK303" s="13">
        <f t="shared" si="212"/>
        <v>1616.3024281585481</v>
      </c>
      <c r="AL303" s="37">
        <f t="shared" si="213"/>
        <v>1162.5450724080165</v>
      </c>
      <c r="AM303" s="13">
        <f t="shared" si="214"/>
        <v>16828.257681282557</v>
      </c>
      <c r="AN303">
        <f t="shared" si="240"/>
        <v>1218.4529052361977</v>
      </c>
      <c r="AO303" s="13">
        <f t="shared" si="215"/>
        <v>3457.7835760522935</v>
      </c>
      <c r="AP303" s="13">
        <f t="shared" si="241"/>
        <v>1164.6470708022655</v>
      </c>
      <c r="AQ303" s="13">
        <f t="shared" si="216"/>
        <v>20379.984173517129</v>
      </c>
      <c r="AR303" s="13">
        <f t="shared" si="242"/>
        <v>1232.3546594186014</v>
      </c>
      <c r="AS303" s="38">
        <f t="shared" si="217"/>
        <v>3457.7835760522935</v>
      </c>
      <c r="AT303" s="37">
        <f t="shared" si="218"/>
        <v>108.84359342095777</v>
      </c>
      <c r="AU303" s="13">
        <f t="shared" si="219"/>
        <v>5609.4192270941858</v>
      </c>
      <c r="AV303">
        <f t="shared" si="243"/>
        <v>127.47953769701819</v>
      </c>
      <c r="AW303" s="13">
        <f t="shared" si="220"/>
        <v>532.10518174559218</v>
      </c>
      <c r="AX303" s="13">
        <f t="shared" si="244"/>
        <v>112.87715790721964</v>
      </c>
      <c r="AY303" s="13">
        <f t="shared" si="221"/>
        <v>20379.984173517129</v>
      </c>
      <c r="AZ303">
        <f t="shared" si="245"/>
        <v>180.58474652355562</v>
      </c>
      <c r="BA303" s="13">
        <f t="shared" si="222"/>
        <v>532.10518174559218</v>
      </c>
      <c r="BB303" s="37">
        <f t="shared" si="223"/>
        <v>124.21689020500847</v>
      </c>
      <c r="BC303" s="13">
        <f t="shared" si="224"/>
        <v>8414.1288406412787</v>
      </c>
      <c r="BD303">
        <f t="shared" si="246"/>
        <v>152.1708066190991</v>
      </c>
      <c r="BE303" s="13">
        <f t="shared" si="225"/>
        <v>533.91624408933046</v>
      </c>
      <c r="BF303" s="13">
        <f t="shared" si="247"/>
        <v>127.76756316826715</v>
      </c>
      <c r="BG303" s="13">
        <f t="shared" si="226"/>
        <v>20379.984173517129</v>
      </c>
      <c r="BH303">
        <f t="shared" si="248"/>
        <v>195.4751517846031</v>
      </c>
      <c r="BI303" s="13">
        <f t="shared" si="227"/>
        <v>533.91624408933046</v>
      </c>
      <c r="BJ303" s="37">
        <f t="shared" si="228"/>
        <v>7.0828933962664289</v>
      </c>
      <c r="BK303" s="13">
        <f t="shared" si="229"/>
        <v>8414.1288406412787</v>
      </c>
      <c r="BL303">
        <f t="shared" si="249"/>
        <v>35.036809810357056</v>
      </c>
      <c r="BM303" s="13">
        <f t="shared" si="230"/>
        <v>10.271511508174452</v>
      </c>
      <c r="BN303" s="13">
        <f t="shared" si="250"/>
        <v>10.633566359525108</v>
      </c>
      <c r="BO303" s="13">
        <f t="shared" si="231"/>
        <v>20379.984173517129</v>
      </c>
      <c r="BP303">
        <f t="shared" si="251"/>
        <v>78.341154975861073</v>
      </c>
      <c r="BQ303" s="13">
        <f t="shared" si="232"/>
        <v>10.271511508174452</v>
      </c>
      <c r="BR303" s="37">
        <f t="shared" si="233"/>
        <v>159.78161370143422</v>
      </c>
      <c r="BS303" s="13">
        <f t="shared" si="234"/>
        <v>8414.1288406412787</v>
      </c>
      <c r="BT303">
        <f t="shared" si="252"/>
        <v>187.73553011552485</v>
      </c>
      <c r="BU303" s="13">
        <f t="shared" si="235"/>
        <v>836.26927694937092</v>
      </c>
      <c r="BV303" s="13">
        <f t="shared" si="253"/>
        <v>163.3322866646929</v>
      </c>
      <c r="BW303" s="13">
        <f t="shared" si="236"/>
        <v>20379.984173517129</v>
      </c>
      <c r="BX303">
        <f t="shared" si="254"/>
        <v>231.03987528102886</v>
      </c>
      <c r="BY303" s="13">
        <f t="shared" si="237"/>
        <v>836.26927694937092</v>
      </c>
    </row>
    <row r="304" spans="29:77" x14ac:dyDescent="0.2">
      <c r="AC304">
        <v>302</v>
      </c>
      <c r="AD304" s="37">
        <f t="shared" si="208"/>
        <v>517.28773978707602</v>
      </c>
      <c r="AE304" s="13">
        <f t="shared" si="209"/>
        <v>14023.548067735466</v>
      </c>
      <c r="AF304">
        <f t="shared" si="255"/>
        <v>563.72332941533909</v>
      </c>
      <c r="AG304" s="13">
        <f t="shared" si="210"/>
        <v>1616.3024281585481</v>
      </c>
      <c r="AH304" s="13">
        <f t="shared" si="238"/>
        <v>519.87262970432835</v>
      </c>
      <c r="AI304" s="13">
        <f t="shared" si="211"/>
        <v>20379.984173517129</v>
      </c>
      <c r="AJ304">
        <f t="shared" si="239"/>
        <v>587.35602100736514</v>
      </c>
      <c r="AK304" s="13">
        <f t="shared" si="212"/>
        <v>1616.3024281585481</v>
      </c>
      <c r="AL304" s="37">
        <f t="shared" si="213"/>
        <v>1162.5450724080165</v>
      </c>
      <c r="AM304" s="13">
        <f t="shared" si="214"/>
        <v>16828.257681282557</v>
      </c>
      <c r="AN304">
        <f t="shared" si="240"/>
        <v>1218.2677799619323</v>
      </c>
      <c r="AO304" s="13">
        <f t="shared" si="215"/>
        <v>3457.7835760522935</v>
      </c>
      <c r="AP304" s="13">
        <f t="shared" si="241"/>
        <v>1164.6470708022655</v>
      </c>
      <c r="AQ304" s="13">
        <f t="shared" si="216"/>
        <v>20379.984173517129</v>
      </c>
      <c r="AR304" s="13">
        <f t="shared" si="242"/>
        <v>1232.1304621053023</v>
      </c>
      <c r="AS304" s="38">
        <f t="shared" si="217"/>
        <v>3457.7835760522935</v>
      </c>
      <c r="AT304" s="37">
        <f t="shared" si="218"/>
        <v>108.84359342095777</v>
      </c>
      <c r="AU304" s="13">
        <f t="shared" si="219"/>
        <v>5609.4192270941858</v>
      </c>
      <c r="AV304">
        <f t="shared" si="243"/>
        <v>127.41782927226302</v>
      </c>
      <c r="AW304" s="13">
        <f t="shared" si="220"/>
        <v>532.10518174559218</v>
      </c>
      <c r="AX304" s="13">
        <f t="shared" si="244"/>
        <v>112.87715790721964</v>
      </c>
      <c r="AY304" s="13">
        <f t="shared" si="221"/>
        <v>20379.984173517129</v>
      </c>
      <c r="AZ304">
        <f t="shared" si="245"/>
        <v>180.36054921025649</v>
      </c>
      <c r="BA304" s="13">
        <f t="shared" si="222"/>
        <v>532.10518174559218</v>
      </c>
      <c r="BB304" s="37">
        <f t="shared" si="223"/>
        <v>124.21689020500847</v>
      </c>
      <c r="BC304" s="13">
        <f t="shared" si="224"/>
        <v>8414.1288406412787</v>
      </c>
      <c r="BD304">
        <f t="shared" si="246"/>
        <v>152.07824398196635</v>
      </c>
      <c r="BE304" s="13">
        <f t="shared" si="225"/>
        <v>533.91624408933046</v>
      </c>
      <c r="BF304" s="13">
        <f t="shared" si="247"/>
        <v>127.76756316826715</v>
      </c>
      <c r="BG304" s="13">
        <f t="shared" si="226"/>
        <v>20379.984173517129</v>
      </c>
      <c r="BH304">
        <f t="shared" si="248"/>
        <v>195.250954471304</v>
      </c>
      <c r="BI304" s="13">
        <f t="shared" si="227"/>
        <v>533.91624408933046</v>
      </c>
      <c r="BJ304" s="37">
        <f t="shared" si="228"/>
        <v>7.0828933962664289</v>
      </c>
      <c r="BK304" s="13">
        <f t="shared" si="229"/>
        <v>8414.1288406412787</v>
      </c>
      <c r="BL304">
        <f t="shared" si="249"/>
        <v>34.944247173224305</v>
      </c>
      <c r="BM304" s="13">
        <f t="shared" si="230"/>
        <v>10.271511508174452</v>
      </c>
      <c r="BN304" s="13">
        <f t="shared" si="250"/>
        <v>10.633566359525108</v>
      </c>
      <c r="BO304" s="13">
        <f t="shared" si="231"/>
        <v>20379.984173517129</v>
      </c>
      <c r="BP304">
        <f t="shared" si="251"/>
        <v>78.116957662561958</v>
      </c>
      <c r="BQ304" s="13">
        <f t="shared" si="232"/>
        <v>10.271511508174452</v>
      </c>
      <c r="BR304" s="37">
        <f t="shared" si="233"/>
        <v>159.78161370143422</v>
      </c>
      <c r="BS304" s="13">
        <f t="shared" si="234"/>
        <v>8414.1288406412787</v>
      </c>
      <c r="BT304">
        <f t="shared" si="252"/>
        <v>187.64296747839211</v>
      </c>
      <c r="BU304" s="13">
        <f t="shared" si="235"/>
        <v>836.26927694937092</v>
      </c>
      <c r="BV304" s="13">
        <f t="shared" si="253"/>
        <v>163.3322866646929</v>
      </c>
      <c r="BW304" s="13">
        <f t="shared" si="236"/>
        <v>20379.984173517129</v>
      </c>
      <c r="BX304">
        <f t="shared" si="254"/>
        <v>230.81567796772975</v>
      </c>
      <c r="BY304" s="13">
        <f t="shared" si="237"/>
        <v>836.26927694937092</v>
      </c>
    </row>
    <row r="305" spans="29:77" x14ac:dyDescent="0.2">
      <c r="AC305">
        <v>303</v>
      </c>
      <c r="AD305" s="37">
        <f t="shared" si="208"/>
        <v>517.28773978707602</v>
      </c>
      <c r="AE305" s="13">
        <f t="shared" si="209"/>
        <v>14023.548067735466</v>
      </c>
      <c r="AF305">
        <f t="shared" si="255"/>
        <v>563.57007664428875</v>
      </c>
      <c r="AG305" s="13">
        <f t="shared" si="210"/>
        <v>1616.3024281585481</v>
      </c>
      <c r="AH305" s="13">
        <f t="shared" si="238"/>
        <v>519.87262970432835</v>
      </c>
      <c r="AI305" s="13">
        <f t="shared" si="211"/>
        <v>20379.984173517129</v>
      </c>
      <c r="AJ305">
        <f t="shared" si="239"/>
        <v>587.13330354431889</v>
      </c>
      <c r="AK305" s="13">
        <f t="shared" si="212"/>
        <v>1616.3024281585481</v>
      </c>
      <c r="AL305" s="37">
        <f t="shared" si="213"/>
        <v>1162.5450724080165</v>
      </c>
      <c r="AM305" s="13">
        <f t="shared" si="214"/>
        <v>16828.257681282557</v>
      </c>
      <c r="AN305">
        <f t="shared" si="240"/>
        <v>1218.0838766366719</v>
      </c>
      <c r="AO305" s="13">
        <f t="shared" si="215"/>
        <v>3457.7835760522935</v>
      </c>
      <c r="AP305" s="13">
        <f t="shared" si="241"/>
        <v>1164.6470708022655</v>
      </c>
      <c r="AQ305" s="13">
        <f t="shared" si="216"/>
        <v>20379.984173517129</v>
      </c>
      <c r="AR305" s="13">
        <f t="shared" si="242"/>
        <v>1231.9077446422559</v>
      </c>
      <c r="AS305" s="38">
        <f t="shared" si="217"/>
        <v>3457.7835760522935</v>
      </c>
      <c r="AT305" s="37">
        <f t="shared" si="218"/>
        <v>108.84359342095777</v>
      </c>
      <c r="AU305" s="13">
        <f t="shared" si="219"/>
        <v>5609.4192270941858</v>
      </c>
      <c r="AV305">
        <f t="shared" si="243"/>
        <v>127.35652816384288</v>
      </c>
      <c r="AW305" s="13">
        <f t="shared" si="220"/>
        <v>532.10518174559218</v>
      </c>
      <c r="AX305" s="13">
        <f t="shared" si="244"/>
        <v>112.87715790721964</v>
      </c>
      <c r="AY305" s="13">
        <f t="shared" si="221"/>
        <v>20379.984173517129</v>
      </c>
      <c r="AZ305">
        <f t="shared" si="245"/>
        <v>180.13783174721016</v>
      </c>
      <c r="BA305" s="13">
        <f t="shared" si="222"/>
        <v>532.10518174559218</v>
      </c>
      <c r="BB305" s="37">
        <f t="shared" si="223"/>
        <v>124.21689020500847</v>
      </c>
      <c r="BC305" s="13">
        <f t="shared" si="224"/>
        <v>8414.1288406412787</v>
      </c>
      <c r="BD305">
        <f t="shared" si="246"/>
        <v>151.98629231933612</v>
      </c>
      <c r="BE305" s="13">
        <f t="shared" si="225"/>
        <v>533.91624408933046</v>
      </c>
      <c r="BF305" s="13">
        <f t="shared" si="247"/>
        <v>127.76756316826715</v>
      </c>
      <c r="BG305" s="13">
        <f t="shared" si="226"/>
        <v>20379.984173517129</v>
      </c>
      <c r="BH305">
        <f t="shared" si="248"/>
        <v>195.02823700825766</v>
      </c>
      <c r="BI305" s="13">
        <f t="shared" si="227"/>
        <v>533.91624408933046</v>
      </c>
      <c r="BJ305" s="37">
        <f t="shared" si="228"/>
        <v>7.0828933962664289</v>
      </c>
      <c r="BK305" s="13">
        <f t="shared" si="229"/>
        <v>8414.1288406412787</v>
      </c>
      <c r="BL305">
        <f t="shared" si="249"/>
        <v>34.852295510594082</v>
      </c>
      <c r="BM305" s="13">
        <f t="shared" si="230"/>
        <v>10.271511508174452</v>
      </c>
      <c r="BN305" s="13">
        <f t="shared" si="250"/>
        <v>10.633566359525108</v>
      </c>
      <c r="BO305" s="13">
        <f t="shared" si="231"/>
        <v>20379.984173517129</v>
      </c>
      <c r="BP305">
        <f t="shared" si="251"/>
        <v>77.894240199515622</v>
      </c>
      <c r="BQ305" s="13">
        <f t="shared" si="232"/>
        <v>10.271511508174452</v>
      </c>
      <c r="BR305" s="37">
        <f t="shared" si="233"/>
        <v>159.78161370143422</v>
      </c>
      <c r="BS305" s="13">
        <f t="shared" si="234"/>
        <v>8414.1288406412787</v>
      </c>
      <c r="BT305">
        <f t="shared" si="252"/>
        <v>187.55101581576187</v>
      </c>
      <c r="BU305" s="13">
        <f t="shared" si="235"/>
        <v>836.26927694937092</v>
      </c>
      <c r="BV305" s="13">
        <f t="shared" si="253"/>
        <v>163.3322866646929</v>
      </c>
      <c r="BW305" s="13">
        <f t="shared" si="236"/>
        <v>20379.984173517129</v>
      </c>
      <c r="BX305">
        <f t="shared" si="254"/>
        <v>230.59296050468342</v>
      </c>
      <c r="BY305" s="13">
        <f t="shared" si="237"/>
        <v>836.26927694937092</v>
      </c>
    </row>
    <row r="306" spans="29:77" x14ac:dyDescent="0.2">
      <c r="AC306">
        <v>304</v>
      </c>
      <c r="AD306" s="37">
        <f t="shared" si="208"/>
        <v>517.28773978707602</v>
      </c>
      <c r="AE306" s="13">
        <f t="shared" si="209"/>
        <v>14023.548067735466</v>
      </c>
      <c r="AF306">
        <f t="shared" si="255"/>
        <v>563.41783211515326</v>
      </c>
      <c r="AG306" s="13">
        <f t="shared" si="210"/>
        <v>1616.3024281585481</v>
      </c>
      <c r="AH306" s="13">
        <f t="shared" si="238"/>
        <v>519.87262970432835</v>
      </c>
      <c r="AI306" s="13">
        <f t="shared" si="211"/>
        <v>20379.984173517129</v>
      </c>
      <c r="AJ306">
        <f t="shared" si="239"/>
        <v>586.91205132773996</v>
      </c>
      <c r="AK306" s="13">
        <f t="shared" si="212"/>
        <v>1616.3024281585481</v>
      </c>
      <c r="AL306" s="37">
        <f t="shared" si="213"/>
        <v>1162.5450724080165</v>
      </c>
      <c r="AM306" s="13">
        <f t="shared" si="214"/>
        <v>16828.257681282557</v>
      </c>
      <c r="AN306">
        <f t="shared" si="240"/>
        <v>1217.901183201709</v>
      </c>
      <c r="AO306" s="13">
        <f t="shared" si="215"/>
        <v>3457.7835760522935</v>
      </c>
      <c r="AP306" s="13">
        <f t="shared" si="241"/>
        <v>1164.6470708022655</v>
      </c>
      <c r="AQ306" s="13">
        <f t="shared" si="216"/>
        <v>20379.984173517129</v>
      </c>
      <c r="AR306" s="13">
        <f t="shared" si="242"/>
        <v>1231.686492425677</v>
      </c>
      <c r="AS306" s="38">
        <f t="shared" si="217"/>
        <v>3457.7835760522935</v>
      </c>
      <c r="AT306" s="37">
        <f t="shared" si="218"/>
        <v>108.84359342095777</v>
      </c>
      <c r="AU306" s="13">
        <f t="shared" si="219"/>
        <v>5609.4192270941858</v>
      </c>
      <c r="AV306">
        <f t="shared" si="243"/>
        <v>127.29563035218865</v>
      </c>
      <c r="AW306" s="13">
        <f t="shared" si="220"/>
        <v>532.10518174559218</v>
      </c>
      <c r="AX306" s="13">
        <f t="shared" si="244"/>
        <v>112.87715790721964</v>
      </c>
      <c r="AY306" s="13">
        <f t="shared" si="221"/>
        <v>20379.984173517129</v>
      </c>
      <c r="AZ306">
        <f t="shared" si="245"/>
        <v>179.91657953063125</v>
      </c>
      <c r="BA306" s="13">
        <f t="shared" si="222"/>
        <v>532.10518174559218</v>
      </c>
      <c r="BB306" s="37">
        <f t="shared" si="223"/>
        <v>124.21689020500847</v>
      </c>
      <c r="BC306" s="13">
        <f t="shared" si="224"/>
        <v>8414.1288406412787</v>
      </c>
      <c r="BD306">
        <f t="shared" si="246"/>
        <v>151.89494560185477</v>
      </c>
      <c r="BE306" s="13">
        <f t="shared" si="225"/>
        <v>533.91624408933046</v>
      </c>
      <c r="BF306" s="13">
        <f t="shared" si="247"/>
        <v>127.76756316826715</v>
      </c>
      <c r="BG306" s="13">
        <f t="shared" si="226"/>
        <v>20379.984173517129</v>
      </c>
      <c r="BH306">
        <f t="shared" si="248"/>
        <v>194.80698479167876</v>
      </c>
      <c r="BI306" s="13">
        <f t="shared" si="227"/>
        <v>533.91624408933046</v>
      </c>
      <c r="BJ306" s="37">
        <f t="shared" si="228"/>
        <v>7.0828933962664289</v>
      </c>
      <c r="BK306" s="13">
        <f t="shared" si="229"/>
        <v>8414.1288406412787</v>
      </c>
      <c r="BL306">
        <f t="shared" si="249"/>
        <v>34.760948793112739</v>
      </c>
      <c r="BM306" s="13">
        <f t="shared" si="230"/>
        <v>10.271511508174452</v>
      </c>
      <c r="BN306" s="13">
        <f t="shared" si="250"/>
        <v>10.633566359525108</v>
      </c>
      <c r="BO306" s="13">
        <f t="shared" si="231"/>
        <v>20379.984173517129</v>
      </c>
      <c r="BP306">
        <f t="shared" si="251"/>
        <v>77.672987982936718</v>
      </c>
      <c r="BQ306" s="13">
        <f t="shared" si="232"/>
        <v>10.271511508174452</v>
      </c>
      <c r="BR306" s="37">
        <f t="shared" si="233"/>
        <v>159.78161370143422</v>
      </c>
      <c r="BS306" s="13">
        <f t="shared" si="234"/>
        <v>8414.1288406412787</v>
      </c>
      <c r="BT306">
        <f t="shared" si="252"/>
        <v>187.45966909828053</v>
      </c>
      <c r="BU306" s="13">
        <f t="shared" si="235"/>
        <v>836.26927694937092</v>
      </c>
      <c r="BV306" s="13">
        <f t="shared" si="253"/>
        <v>163.3322866646929</v>
      </c>
      <c r="BW306" s="13">
        <f t="shared" si="236"/>
        <v>20379.984173517129</v>
      </c>
      <c r="BX306">
        <f t="shared" si="254"/>
        <v>230.37170828810451</v>
      </c>
      <c r="BY306" s="13">
        <f t="shared" si="237"/>
        <v>836.26927694937092</v>
      </c>
    </row>
    <row r="307" spans="29:77" x14ac:dyDescent="0.2">
      <c r="AC307">
        <v>305</v>
      </c>
      <c r="AD307" s="37">
        <f t="shared" si="208"/>
        <v>517.28773978707602</v>
      </c>
      <c r="AE307" s="13">
        <f t="shared" si="209"/>
        <v>14023.548067735466</v>
      </c>
      <c r="AF307">
        <f t="shared" si="255"/>
        <v>563.26658591079888</v>
      </c>
      <c r="AG307" s="13">
        <f t="shared" si="210"/>
        <v>1616.3024281585481</v>
      </c>
      <c r="AH307" s="13">
        <f t="shared" si="238"/>
        <v>519.87262970432835</v>
      </c>
      <c r="AI307" s="13">
        <f t="shared" si="211"/>
        <v>20379.984173517129</v>
      </c>
      <c r="AJ307">
        <f t="shared" si="239"/>
        <v>586.69224994536808</v>
      </c>
      <c r="AK307" s="13">
        <f t="shared" si="212"/>
        <v>1616.3024281585481</v>
      </c>
      <c r="AL307" s="37">
        <f t="shared" si="213"/>
        <v>1162.5450724080165</v>
      </c>
      <c r="AM307" s="13">
        <f t="shared" si="214"/>
        <v>16828.257681282557</v>
      </c>
      <c r="AN307">
        <f t="shared" si="240"/>
        <v>1217.7196877564838</v>
      </c>
      <c r="AO307" s="13">
        <f t="shared" si="215"/>
        <v>3457.7835760522935</v>
      </c>
      <c r="AP307" s="13">
        <f t="shared" si="241"/>
        <v>1164.6470708022655</v>
      </c>
      <c r="AQ307" s="13">
        <f t="shared" si="216"/>
        <v>20379.984173517129</v>
      </c>
      <c r="AR307" s="13">
        <f t="shared" si="242"/>
        <v>1231.4666910433052</v>
      </c>
      <c r="AS307" s="38">
        <f t="shared" si="217"/>
        <v>3457.7835760522935</v>
      </c>
      <c r="AT307" s="37">
        <f t="shared" si="218"/>
        <v>108.84359342095777</v>
      </c>
      <c r="AU307" s="13">
        <f t="shared" si="219"/>
        <v>5609.4192270941858</v>
      </c>
      <c r="AV307">
        <f t="shared" si="243"/>
        <v>127.23513187044691</v>
      </c>
      <c r="AW307" s="13">
        <f t="shared" si="220"/>
        <v>532.10518174559218</v>
      </c>
      <c r="AX307" s="13">
        <f t="shared" si="244"/>
        <v>112.87715790721964</v>
      </c>
      <c r="AY307" s="13">
        <f t="shared" si="221"/>
        <v>20379.984173517129</v>
      </c>
      <c r="AZ307">
        <f t="shared" si="245"/>
        <v>179.6967781482594</v>
      </c>
      <c r="BA307" s="13">
        <f t="shared" si="222"/>
        <v>532.10518174559218</v>
      </c>
      <c r="BB307" s="37">
        <f t="shared" si="223"/>
        <v>124.21689020500847</v>
      </c>
      <c r="BC307" s="13">
        <f t="shared" si="224"/>
        <v>8414.1288406412787</v>
      </c>
      <c r="BD307">
        <f t="shared" si="246"/>
        <v>151.80419787924217</v>
      </c>
      <c r="BE307" s="13">
        <f t="shared" si="225"/>
        <v>533.91624408933046</v>
      </c>
      <c r="BF307" s="13">
        <f t="shared" si="247"/>
        <v>127.76756316826715</v>
      </c>
      <c r="BG307" s="13">
        <f t="shared" si="226"/>
        <v>20379.984173517129</v>
      </c>
      <c r="BH307">
        <f t="shared" si="248"/>
        <v>194.58718340930693</v>
      </c>
      <c r="BI307" s="13">
        <f t="shared" si="227"/>
        <v>533.91624408933046</v>
      </c>
      <c r="BJ307" s="37">
        <f t="shared" si="228"/>
        <v>7.0828933962664289</v>
      </c>
      <c r="BK307" s="13">
        <f t="shared" si="229"/>
        <v>8414.1288406412787</v>
      </c>
      <c r="BL307">
        <f t="shared" si="249"/>
        <v>34.670201070500127</v>
      </c>
      <c r="BM307" s="13">
        <f t="shared" si="230"/>
        <v>10.271511508174452</v>
      </c>
      <c r="BN307" s="13">
        <f t="shared" si="250"/>
        <v>10.633566359525108</v>
      </c>
      <c r="BO307" s="13">
        <f t="shared" si="231"/>
        <v>20379.984173517129</v>
      </c>
      <c r="BP307">
        <f t="shared" si="251"/>
        <v>77.453186600564877</v>
      </c>
      <c r="BQ307" s="13">
        <f t="shared" si="232"/>
        <v>10.271511508174452</v>
      </c>
      <c r="BR307" s="37">
        <f t="shared" si="233"/>
        <v>159.78161370143422</v>
      </c>
      <c r="BS307" s="13">
        <f t="shared" si="234"/>
        <v>8414.1288406412787</v>
      </c>
      <c r="BT307">
        <f t="shared" si="252"/>
        <v>187.36892137566792</v>
      </c>
      <c r="BU307" s="13">
        <f t="shared" si="235"/>
        <v>836.26927694937092</v>
      </c>
      <c r="BV307" s="13">
        <f t="shared" si="253"/>
        <v>163.3322866646929</v>
      </c>
      <c r="BW307" s="13">
        <f t="shared" si="236"/>
        <v>20379.984173517129</v>
      </c>
      <c r="BX307">
        <f t="shared" si="254"/>
        <v>230.15190690573269</v>
      </c>
      <c r="BY307" s="13">
        <f t="shared" si="237"/>
        <v>836.26927694937092</v>
      </c>
    </row>
    <row r="308" spans="29:77" x14ac:dyDescent="0.2">
      <c r="AC308">
        <v>306</v>
      </c>
      <c r="AD308" s="37">
        <f t="shared" si="208"/>
        <v>517.28773978707602</v>
      </c>
      <c r="AE308" s="13">
        <f t="shared" si="209"/>
        <v>14023.548067735466</v>
      </c>
      <c r="AF308">
        <f t="shared" si="255"/>
        <v>563.11632824372782</v>
      </c>
      <c r="AG308" s="13">
        <f t="shared" si="210"/>
        <v>1616.3024281585481</v>
      </c>
      <c r="AH308" s="13">
        <f t="shared" si="238"/>
        <v>519.87262970432835</v>
      </c>
      <c r="AI308" s="13">
        <f t="shared" si="211"/>
        <v>20379.984173517129</v>
      </c>
      <c r="AJ308">
        <f t="shared" si="239"/>
        <v>586.47388517333854</v>
      </c>
      <c r="AK308" s="13">
        <f t="shared" si="212"/>
        <v>1616.3024281585481</v>
      </c>
      <c r="AL308" s="37">
        <f t="shared" si="213"/>
        <v>1162.5450724080165</v>
      </c>
      <c r="AM308" s="13">
        <f t="shared" si="214"/>
        <v>16828.257681282557</v>
      </c>
      <c r="AN308">
        <f t="shared" si="240"/>
        <v>1217.5393785559986</v>
      </c>
      <c r="AO308" s="13">
        <f t="shared" si="215"/>
        <v>3457.7835760522935</v>
      </c>
      <c r="AP308" s="13">
        <f t="shared" si="241"/>
        <v>1164.6470708022655</v>
      </c>
      <c r="AQ308" s="13">
        <f t="shared" si="216"/>
        <v>20379.984173517129</v>
      </c>
      <c r="AR308" s="13">
        <f t="shared" si="242"/>
        <v>1231.2483262712758</v>
      </c>
      <c r="AS308" s="38">
        <f t="shared" si="217"/>
        <v>3457.7835760522935</v>
      </c>
      <c r="AT308" s="37">
        <f t="shared" si="218"/>
        <v>108.84359342095777</v>
      </c>
      <c r="AU308" s="13">
        <f t="shared" si="219"/>
        <v>5609.4192270941858</v>
      </c>
      <c r="AV308">
        <f t="shared" si="243"/>
        <v>127.17502880361852</v>
      </c>
      <c r="AW308" s="13">
        <f t="shared" si="220"/>
        <v>532.10518174559218</v>
      </c>
      <c r="AX308" s="13">
        <f t="shared" si="244"/>
        <v>112.87715790721964</v>
      </c>
      <c r="AY308" s="13">
        <f t="shared" si="221"/>
        <v>20379.984173517129</v>
      </c>
      <c r="AZ308">
        <f t="shared" si="245"/>
        <v>179.47841337622987</v>
      </c>
      <c r="BA308" s="13">
        <f t="shared" si="222"/>
        <v>532.10518174559218</v>
      </c>
      <c r="BB308" s="37">
        <f t="shared" si="223"/>
        <v>124.21689020500847</v>
      </c>
      <c r="BC308" s="13">
        <f t="shared" si="224"/>
        <v>8414.1288406412787</v>
      </c>
      <c r="BD308">
        <f t="shared" si="246"/>
        <v>151.71404327899958</v>
      </c>
      <c r="BE308" s="13">
        <f t="shared" si="225"/>
        <v>533.91624408933046</v>
      </c>
      <c r="BF308" s="13">
        <f t="shared" si="247"/>
        <v>127.76756316826715</v>
      </c>
      <c r="BG308" s="13">
        <f t="shared" si="226"/>
        <v>20379.984173517129</v>
      </c>
      <c r="BH308">
        <f t="shared" si="248"/>
        <v>194.36881863727737</v>
      </c>
      <c r="BI308" s="13">
        <f t="shared" si="227"/>
        <v>533.91624408933046</v>
      </c>
      <c r="BJ308" s="37">
        <f t="shared" si="228"/>
        <v>7.0828933962664289</v>
      </c>
      <c r="BK308" s="13">
        <f t="shared" si="229"/>
        <v>8414.1288406412787</v>
      </c>
      <c r="BL308">
        <f t="shared" si="249"/>
        <v>34.580046470257535</v>
      </c>
      <c r="BM308" s="13">
        <f t="shared" si="230"/>
        <v>10.271511508174452</v>
      </c>
      <c r="BN308" s="13">
        <f t="shared" si="250"/>
        <v>10.633566359525108</v>
      </c>
      <c r="BO308" s="13">
        <f t="shared" si="231"/>
        <v>20379.984173517129</v>
      </c>
      <c r="BP308">
        <f t="shared" si="251"/>
        <v>77.234821828535331</v>
      </c>
      <c r="BQ308" s="13">
        <f t="shared" si="232"/>
        <v>10.271511508174452</v>
      </c>
      <c r="BR308" s="37">
        <f t="shared" si="233"/>
        <v>159.78161370143422</v>
      </c>
      <c r="BS308" s="13">
        <f t="shared" si="234"/>
        <v>8414.1288406412787</v>
      </c>
      <c r="BT308">
        <f t="shared" si="252"/>
        <v>187.27876677542534</v>
      </c>
      <c r="BU308" s="13">
        <f t="shared" si="235"/>
        <v>836.26927694937092</v>
      </c>
      <c r="BV308" s="13">
        <f t="shared" si="253"/>
        <v>163.3322866646929</v>
      </c>
      <c r="BW308" s="13">
        <f t="shared" si="236"/>
        <v>20379.984173517129</v>
      </c>
      <c r="BX308">
        <f t="shared" si="254"/>
        <v>229.93354213370313</v>
      </c>
      <c r="BY308" s="13">
        <f t="shared" si="237"/>
        <v>836.26927694937092</v>
      </c>
    </row>
    <row r="309" spans="29:77" x14ac:dyDescent="0.2">
      <c r="AC309">
        <v>307</v>
      </c>
      <c r="AD309" s="37">
        <f t="shared" si="208"/>
        <v>517.28773978707602</v>
      </c>
      <c r="AE309" s="13">
        <f t="shared" si="209"/>
        <v>14023.548067735466</v>
      </c>
      <c r="AF309">
        <f t="shared" si="255"/>
        <v>562.96704945396675</v>
      </c>
      <c r="AG309" s="13">
        <f t="shared" si="210"/>
        <v>1616.3024281585481</v>
      </c>
      <c r="AH309" s="13">
        <f t="shared" si="238"/>
        <v>519.87262970432835</v>
      </c>
      <c r="AI309" s="13">
        <f t="shared" si="211"/>
        <v>20379.984173517129</v>
      </c>
      <c r="AJ309">
        <f t="shared" si="239"/>
        <v>586.25694297311384</v>
      </c>
      <c r="AK309" s="13">
        <f t="shared" si="212"/>
        <v>1616.3024281585481</v>
      </c>
      <c r="AL309" s="37">
        <f t="shared" si="213"/>
        <v>1162.5450724080165</v>
      </c>
      <c r="AM309" s="13">
        <f t="shared" si="214"/>
        <v>16828.257681282557</v>
      </c>
      <c r="AN309">
        <f t="shared" si="240"/>
        <v>1217.3602440082855</v>
      </c>
      <c r="AO309" s="13">
        <f t="shared" si="215"/>
        <v>3457.7835760522935</v>
      </c>
      <c r="AP309" s="13">
        <f t="shared" si="241"/>
        <v>1164.6470708022655</v>
      </c>
      <c r="AQ309" s="13">
        <f t="shared" si="216"/>
        <v>20379.984173517129</v>
      </c>
      <c r="AR309" s="13">
        <f t="shared" si="242"/>
        <v>1231.031384071051</v>
      </c>
      <c r="AS309" s="38">
        <f t="shared" si="217"/>
        <v>3457.7835760522935</v>
      </c>
      <c r="AT309" s="37">
        <f t="shared" si="218"/>
        <v>108.84359342095777</v>
      </c>
      <c r="AU309" s="13">
        <f t="shared" si="219"/>
        <v>5609.4192270941858</v>
      </c>
      <c r="AV309">
        <f t="shared" si="243"/>
        <v>127.11531728771408</v>
      </c>
      <c r="AW309" s="13">
        <f t="shared" si="220"/>
        <v>532.10518174559218</v>
      </c>
      <c r="AX309" s="13">
        <f t="shared" si="244"/>
        <v>112.87715790721964</v>
      </c>
      <c r="AY309" s="13">
        <f t="shared" si="221"/>
        <v>20379.984173517129</v>
      </c>
      <c r="AZ309">
        <f t="shared" si="245"/>
        <v>179.26147117600507</v>
      </c>
      <c r="BA309" s="13">
        <f t="shared" si="222"/>
        <v>532.10518174559218</v>
      </c>
      <c r="BB309" s="37">
        <f t="shared" si="223"/>
        <v>124.21689020500847</v>
      </c>
      <c r="BC309" s="13">
        <f t="shared" si="224"/>
        <v>8414.1288406412787</v>
      </c>
      <c r="BD309">
        <f t="shared" si="246"/>
        <v>151.62447600514292</v>
      </c>
      <c r="BE309" s="13">
        <f t="shared" si="225"/>
        <v>533.91624408933046</v>
      </c>
      <c r="BF309" s="13">
        <f t="shared" si="247"/>
        <v>127.76756316826715</v>
      </c>
      <c r="BG309" s="13">
        <f t="shared" si="226"/>
        <v>20379.984173517129</v>
      </c>
      <c r="BH309">
        <f t="shared" si="248"/>
        <v>194.15187643705258</v>
      </c>
      <c r="BI309" s="13">
        <f t="shared" si="227"/>
        <v>533.91624408933046</v>
      </c>
      <c r="BJ309" s="37">
        <f t="shared" si="228"/>
        <v>7.0828933962664289</v>
      </c>
      <c r="BK309" s="13">
        <f t="shared" si="229"/>
        <v>8414.1288406412787</v>
      </c>
      <c r="BL309">
        <f t="shared" si="249"/>
        <v>34.490479196400891</v>
      </c>
      <c r="BM309" s="13">
        <f t="shared" si="230"/>
        <v>10.271511508174452</v>
      </c>
      <c r="BN309" s="13">
        <f t="shared" si="250"/>
        <v>10.633566359525108</v>
      </c>
      <c r="BO309" s="13">
        <f t="shared" si="231"/>
        <v>20379.984173517129</v>
      </c>
      <c r="BP309">
        <f t="shared" si="251"/>
        <v>77.017879628310538</v>
      </c>
      <c r="BQ309" s="13">
        <f t="shared" si="232"/>
        <v>10.271511508174452</v>
      </c>
      <c r="BR309" s="37">
        <f t="shared" si="233"/>
        <v>159.78161370143422</v>
      </c>
      <c r="BS309" s="13">
        <f t="shared" si="234"/>
        <v>8414.1288406412787</v>
      </c>
      <c r="BT309">
        <f t="shared" si="252"/>
        <v>187.18919950156868</v>
      </c>
      <c r="BU309" s="13">
        <f t="shared" si="235"/>
        <v>836.26927694937092</v>
      </c>
      <c r="BV309" s="13">
        <f t="shared" si="253"/>
        <v>163.3322866646929</v>
      </c>
      <c r="BW309" s="13">
        <f t="shared" si="236"/>
        <v>20379.984173517129</v>
      </c>
      <c r="BX309">
        <f t="shared" si="254"/>
        <v>229.71659993347834</v>
      </c>
      <c r="BY309" s="13">
        <f t="shared" si="237"/>
        <v>836.26927694937092</v>
      </c>
    </row>
    <row r="310" spans="29:77" x14ac:dyDescent="0.2">
      <c r="AC310">
        <v>308</v>
      </c>
      <c r="AD310" s="37">
        <f t="shared" si="208"/>
        <v>517.28773978707602</v>
      </c>
      <c r="AE310" s="13">
        <f t="shared" si="209"/>
        <v>14023.548067735466</v>
      </c>
      <c r="AF310">
        <f t="shared" si="255"/>
        <v>562.81874000699634</v>
      </c>
      <c r="AG310" s="13">
        <f t="shared" si="210"/>
        <v>1616.3024281585481</v>
      </c>
      <c r="AH310" s="13">
        <f t="shared" si="238"/>
        <v>519.87262970432835</v>
      </c>
      <c r="AI310" s="13">
        <f t="shared" si="211"/>
        <v>20379.984173517129</v>
      </c>
      <c r="AJ310">
        <f t="shared" si="239"/>
        <v>586.04140948847487</v>
      </c>
      <c r="AK310" s="13">
        <f t="shared" si="212"/>
        <v>1616.3024281585481</v>
      </c>
      <c r="AL310" s="37">
        <f t="shared" si="213"/>
        <v>1162.5450724080165</v>
      </c>
      <c r="AM310" s="13">
        <f t="shared" si="214"/>
        <v>16828.257681282557</v>
      </c>
      <c r="AN310">
        <f t="shared" si="240"/>
        <v>1217.1822726719208</v>
      </c>
      <c r="AO310" s="13">
        <f t="shared" si="215"/>
        <v>3457.7835760522935</v>
      </c>
      <c r="AP310" s="13">
        <f t="shared" si="241"/>
        <v>1164.6470708022655</v>
      </c>
      <c r="AQ310" s="13">
        <f t="shared" si="216"/>
        <v>20379.984173517129</v>
      </c>
      <c r="AR310" s="13">
        <f t="shared" si="242"/>
        <v>1230.8158505864121</v>
      </c>
      <c r="AS310" s="38">
        <f t="shared" si="217"/>
        <v>3457.7835760522935</v>
      </c>
      <c r="AT310" s="37">
        <f t="shared" si="218"/>
        <v>108.84359342095777</v>
      </c>
      <c r="AU310" s="13">
        <f t="shared" si="219"/>
        <v>5609.4192270941858</v>
      </c>
      <c r="AV310">
        <f t="shared" si="243"/>
        <v>127.05599350892591</v>
      </c>
      <c r="AW310" s="13">
        <f t="shared" si="220"/>
        <v>532.10518174559218</v>
      </c>
      <c r="AX310" s="13">
        <f t="shared" si="244"/>
        <v>112.87715790721964</v>
      </c>
      <c r="AY310" s="13">
        <f t="shared" si="221"/>
        <v>20379.984173517129</v>
      </c>
      <c r="AZ310">
        <f t="shared" si="245"/>
        <v>179.04593769136616</v>
      </c>
      <c r="BA310" s="13">
        <f t="shared" si="222"/>
        <v>532.10518174559218</v>
      </c>
      <c r="BB310" s="37">
        <f t="shared" si="223"/>
        <v>124.21689020500847</v>
      </c>
      <c r="BC310" s="13">
        <f t="shared" si="224"/>
        <v>8414.1288406412787</v>
      </c>
      <c r="BD310">
        <f t="shared" si="246"/>
        <v>151.53549033696066</v>
      </c>
      <c r="BE310" s="13">
        <f t="shared" si="225"/>
        <v>533.91624408933046</v>
      </c>
      <c r="BF310" s="13">
        <f t="shared" si="247"/>
        <v>127.76756316826715</v>
      </c>
      <c r="BG310" s="13">
        <f t="shared" si="226"/>
        <v>20379.984173517129</v>
      </c>
      <c r="BH310">
        <f t="shared" si="248"/>
        <v>193.93634295241367</v>
      </c>
      <c r="BI310" s="13">
        <f t="shared" si="227"/>
        <v>533.91624408933046</v>
      </c>
      <c r="BJ310" s="37">
        <f t="shared" si="228"/>
        <v>7.0828933962664289</v>
      </c>
      <c r="BK310" s="13">
        <f t="shared" si="229"/>
        <v>8414.1288406412787</v>
      </c>
      <c r="BL310">
        <f t="shared" si="249"/>
        <v>34.40149352821863</v>
      </c>
      <c r="BM310" s="13">
        <f t="shared" si="230"/>
        <v>10.271511508174452</v>
      </c>
      <c r="BN310" s="13">
        <f t="shared" si="250"/>
        <v>10.633566359525108</v>
      </c>
      <c r="BO310" s="13">
        <f t="shared" si="231"/>
        <v>20379.984173517129</v>
      </c>
      <c r="BP310">
        <f t="shared" si="251"/>
        <v>76.802346143671627</v>
      </c>
      <c r="BQ310" s="13">
        <f t="shared" si="232"/>
        <v>10.271511508174452</v>
      </c>
      <c r="BR310" s="37">
        <f t="shared" si="233"/>
        <v>159.78161370143422</v>
      </c>
      <c r="BS310" s="13">
        <f t="shared" si="234"/>
        <v>8414.1288406412787</v>
      </c>
      <c r="BT310">
        <f t="shared" si="252"/>
        <v>187.10021383338642</v>
      </c>
      <c r="BU310" s="13">
        <f t="shared" si="235"/>
        <v>836.26927694937092</v>
      </c>
      <c r="BV310" s="13">
        <f t="shared" si="253"/>
        <v>163.3322866646929</v>
      </c>
      <c r="BW310" s="13">
        <f t="shared" si="236"/>
        <v>20379.984173517129</v>
      </c>
      <c r="BX310">
        <f t="shared" si="254"/>
        <v>229.50106644883942</v>
      </c>
      <c r="BY310" s="13">
        <f t="shared" si="237"/>
        <v>836.26927694937092</v>
      </c>
    </row>
    <row r="311" spans="29:77" x14ac:dyDescent="0.2">
      <c r="AC311">
        <v>309</v>
      </c>
      <c r="AD311" s="37">
        <f t="shared" si="208"/>
        <v>517.28773978707602</v>
      </c>
      <c r="AE311" s="13">
        <f t="shared" si="209"/>
        <v>14023.548067735466</v>
      </c>
      <c r="AF311">
        <f t="shared" si="255"/>
        <v>562.67139049172158</v>
      </c>
      <c r="AG311" s="13">
        <f t="shared" si="210"/>
        <v>1616.3024281585481</v>
      </c>
      <c r="AH311" s="13">
        <f t="shared" si="238"/>
        <v>519.87262970432835</v>
      </c>
      <c r="AI311" s="13">
        <f t="shared" si="211"/>
        <v>20379.984173517129</v>
      </c>
      <c r="AJ311">
        <f t="shared" si="239"/>
        <v>585.82727104257151</v>
      </c>
      <c r="AK311" s="13">
        <f t="shared" si="212"/>
        <v>1616.3024281585481</v>
      </c>
      <c r="AL311" s="37">
        <f t="shared" si="213"/>
        <v>1162.5450724080165</v>
      </c>
      <c r="AM311" s="13">
        <f t="shared" si="214"/>
        <v>16828.257681282557</v>
      </c>
      <c r="AN311">
        <f t="shared" si="240"/>
        <v>1217.0054532535912</v>
      </c>
      <c r="AO311" s="13">
        <f t="shared" si="215"/>
        <v>3457.7835760522935</v>
      </c>
      <c r="AP311" s="13">
        <f t="shared" si="241"/>
        <v>1164.6470708022655</v>
      </c>
      <c r="AQ311" s="13">
        <f t="shared" si="216"/>
        <v>20379.984173517129</v>
      </c>
      <c r="AR311" s="13">
        <f t="shared" si="242"/>
        <v>1230.6017121405087</v>
      </c>
      <c r="AS311" s="38">
        <f t="shared" si="217"/>
        <v>3457.7835760522935</v>
      </c>
      <c r="AT311" s="37">
        <f t="shared" si="218"/>
        <v>108.84359342095777</v>
      </c>
      <c r="AU311" s="13">
        <f t="shared" si="219"/>
        <v>5609.4192270941858</v>
      </c>
      <c r="AV311">
        <f t="shared" si="243"/>
        <v>126.99705370281598</v>
      </c>
      <c r="AW311" s="13">
        <f t="shared" si="220"/>
        <v>532.10518174559218</v>
      </c>
      <c r="AX311" s="13">
        <f t="shared" si="244"/>
        <v>112.87715790721964</v>
      </c>
      <c r="AY311" s="13">
        <f t="shared" si="221"/>
        <v>20379.984173517129</v>
      </c>
      <c r="AZ311">
        <f t="shared" si="245"/>
        <v>178.83179924546278</v>
      </c>
      <c r="BA311" s="13">
        <f t="shared" si="222"/>
        <v>532.10518174559218</v>
      </c>
      <c r="BB311" s="37">
        <f t="shared" si="223"/>
        <v>124.21689020500847</v>
      </c>
      <c r="BC311" s="13">
        <f t="shared" si="224"/>
        <v>8414.1288406412787</v>
      </c>
      <c r="BD311">
        <f t="shared" si="246"/>
        <v>151.44708062779577</v>
      </c>
      <c r="BE311" s="13">
        <f t="shared" si="225"/>
        <v>533.91624408933046</v>
      </c>
      <c r="BF311" s="13">
        <f t="shared" si="247"/>
        <v>127.76756316826715</v>
      </c>
      <c r="BG311" s="13">
        <f t="shared" si="226"/>
        <v>20379.984173517129</v>
      </c>
      <c r="BH311">
        <f t="shared" si="248"/>
        <v>193.72220450651028</v>
      </c>
      <c r="BI311" s="13">
        <f t="shared" si="227"/>
        <v>533.91624408933046</v>
      </c>
      <c r="BJ311" s="37">
        <f t="shared" si="228"/>
        <v>7.0828933962664289</v>
      </c>
      <c r="BK311" s="13">
        <f t="shared" si="229"/>
        <v>8414.1288406412787</v>
      </c>
      <c r="BL311">
        <f t="shared" si="249"/>
        <v>34.313083819053737</v>
      </c>
      <c r="BM311" s="13">
        <f t="shared" si="230"/>
        <v>10.271511508174452</v>
      </c>
      <c r="BN311" s="13">
        <f t="shared" si="250"/>
        <v>10.633566359525108</v>
      </c>
      <c r="BO311" s="13">
        <f t="shared" si="231"/>
        <v>20379.984173517129</v>
      </c>
      <c r="BP311">
        <f t="shared" si="251"/>
        <v>76.58820769776824</v>
      </c>
      <c r="BQ311" s="13">
        <f t="shared" si="232"/>
        <v>10.271511508174452</v>
      </c>
      <c r="BR311" s="37">
        <f t="shared" si="233"/>
        <v>159.78161370143422</v>
      </c>
      <c r="BS311" s="13">
        <f t="shared" si="234"/>
        <v>8414.1288406412787</v>
      </c>
      <c r="BT311">
        <f t="shared" si="252"/>
        <v>187.01180412422153</v>
      </c>
      <c r="BU311" s="13">
        <f t="shared" si="235"/>
        <v>836.26927694937092</v>
      </c>
      <c r="BV311" s="13">
        <f t="shared" si="253"/>
        <v>163.3322866646929</v>
      </c>
      <c r="BW311" s="13">
        <f t="shared" si="236"/>
        <v>20379.984173517129</v>
      </c>
      <c r="BX311">
        <f t="shared" si="254"/>
        <v>229.28692800293604</v>
      </c>
      <c r="BY311" s="13">
        <f t="shared" si="237"/>
        <v>836.26927694937092</v>
      </c>
    </row>
    <row r="312" spans="29:77" x14ac:dyDescent="0.2">
      <c r="AC312">
        <v>310</v>
      </c>
      <c r="AD312" s="37">
        <f t="shared" si="208"/>
        <v>517.28773978707602</v>
      </c>
      <c r="AE312" s="13">
        <f t="shared" si="209"/>
        <v>14023.548067735466</v>
      </c>
      <c r="AF312">
        <f t="shared" si="255"/>
        <v>562.52499161848073</v>
      </c>
      <c r="AG312" s="13">
        <f t="shared" si="210"/>
        <v>1616.3024281585481</v>
      </c>
      <c r="AH312" s="13">
        <f t="shared" si="238"/>
        <v>519.87262970432835</v>
      </c>
      <c r="AI312" s="13">
        <f t="shared" si="211"/>
        <v>20379.984173517129</v>
      </c>
      <c r="AJ312">
        <f t="shared" si="239"/>
        <v>585.6145141350288</v>
      </c>
      <c r="AK312" s="13">
        <f t="shared" si="212"/>
        <v>1616.3024281585481</v>
      </c>
      <c r="AL312" s="37">
        <f t="shared" si="213"/>
        <v>1162.5450724080165</v>
      </c>
      <c r="AM312" s="13">
        <f t="shared" si="214"/>
        <v>16828.257681282557</v>
      </c>
      <c r="AN312">
        <f t="shared" si="240"/>
        <v>1216.8297746057021</v>
      </c>
      <c r="AO312" s="13">
        <f t="shared" si="215"/>
        <v>3457.7835760522935</v>
      </c>
      <c r="AP312" s="13">
        <f t="shared" si="241"/>
        <v>1164.6470708022655</v>
      </c>
      <c r="AQ312" s="13">
        <f t="shared" si="216"/>
        <v>20379.984173517129</v>
      </c>
      <c r="AR312" s="13">
        <f t="shared" si="242"/>
        <v>1230.3889552329658</v>
      </c>
      <c r="AS312" s="38">
        <f t="shared" si="217"/>
        <v>3457.7835760522935</v>
      </c>
      <c r="AT312" s="37">
        <f t="shared" si="218"/>
        <v>108.84359342095777</v>
      </c>
      <c r="AU312" s="13">
        <f t="shared" si="219"/>
        <v>5609.4192270941858</v>
      </c>
      <c r="AV312">
        <f t="shared" si="243"/>
        <v>126.93849415351966</v>
      </c>
      <c r="AW312" s="13">
        <f t="shared" si="220"/>
        <v>532.10518174559218</v>
      </c>
      <c r="AX312" s="13">
        <f t="shared" si="244"/>
        <v>112.87715790721964</v>
      </c>
      <c r="AY312" s="13">
        <f t="shared" si="221"/>
        <v>20379.984173517129</v>
      </c>
      <c r="AZ312">
        <f t="shared" si="245"/>
        <v>178.61904233792006</v>
      </c>
      <c r="BA312" s="13">
        <f t="shared" si="222"/>
        <v>532.10518174559218</v>
      </c>
      <c r="BB312" s="37">
        <f t="shared" si="223"/>
        <v>124.21689020500847</v>
      </c>
      <c r="BC312" s="13">
        <f t="shared" si="224"/>
        <v>8414.1288406412787</v>
      </c>
      <c r="BD312">
        <f t="shared" si="246"/>
        <v>151.35924130385129</v>
      </c>
      <c r="BE312" s="13">
        <f t="shared" si="225"/>
        <v>533.91624408933046</v>
      </c>
      <c r="BF312" s="13">
        <f t="shared" si="247"/>
        <v>127.76756316826715</v>
      </c>
      <c r="BG312" s="13">
        <f t="shared" si="226"/>
        <v>20379.984173517129</v>
      </c>
      <c r="BH312">
        <f t="shared" si="248"/>
        <v>193.50944759896754</v>
      </c>
      <c r="BI312" s="13">
        <f t="shared" si="227"/>
        <v>533.91624408933046</v>
      </c>
      <c r="BJ312" s="37">
        <f t="shared" si="228"/>
        <v>7.0828933962664289</v>
      </c>
      <c r="BK312" s="13">
        <f t="shared" si="229"/>
        <v>8414.1288406412787</v>
      </c>
      <c r="BL312">
        <f t="shared" si="249"/>
        <v>34.225244495109266</v>
      </c>
      <c r="BM312" s="13">
        <f t="shared" si="230"/>
        <v>10.271511508174452</v>
      </c>
      <c r="BN312" s="13">
        <f t="shared" si="250"/>
        <v>10.633566359525108</v>
      </c>
      <c r="BO312" s="13">
        <f t="shared" si="231"/>
        <v>20379.984173517129</v>
      </c>
      <c r="BP312">
        <f t="shared" si="251"/>
        <v>76.375450790225514</v>
      </c>
      <c r="BQ312" s="13">
        <f t="shared" si="232"/>
        <v>10.271511508174452</v>
      </c>
      <c r="BR312" s="37">
        <f t="shared" si="233"/>
        <v>159.78161370143422</v>
      </c>
      <c r="BS312" s="13">
        <f t="shared" si="234"/>
        <v>8414.1288406412787</v>
      </c>
      <c r="BT312">
        <f t="shared" si="252"/>
        <v>186.92396480027705</v>
      </c>
      <c r="BU312" s="13">
        <f t="shared" si="235"/>
        <v>836.26927694937092</v>
      </c>
      <c r="BV312" s="13">
        <f t="shared" si="253"/>
        <v>163.3322866646929</v>
      </c>
      <c r="BW312" s="13">
        <f t="shared" si="236"/>
        <v>20379.984173517129</v>
      </c>
      <c r="BX312">
        <f t="shared" si="254"/>
        <v>229.0741710953933</v>
      </c>
      <c r="BY312" s="13">
        <f t="shared" si="237"/>
        <v>836.26927694937092</v>
      </c>
    </row>
    <row r="313" spans="29:77" x14ac:dyDescent="0.2">
      <c r="AC313">
        <v>311</v>
      </c>
      <c r="AD313" s="37">
        <f t="shared" si="208"/>
        <v>517.28773978707602</v>
      </c>
      <c r="AE313" s="13">
        <f t="shared" si="209"/>
        <v>14023.548067735466</v>
      </c>
      <c r="AF313">
        <f t="shared" si="255"/>
        <v>562.37953421709358</v>
      </c>
      <c r="AG313" s="13">
        <f t="shared" si="210"/>
        <v>1616.3024281585481</v>
      </c>
      <c r="AH313" s="13">
        <f t="shared" si="238"/>
        <v>519.87262970432835</v>
      </c>
      <c r="AI313" s="13">
        <f t="shared" si="211"/>
        <v>20379.984173517129</v>
      </c>
      <c r="AJ313">
        <f t="shared" si="239"/>
        <v>585.40312543911011</v>
      </c>
      <c r="AK313" s="13">
        <f t="shared" si="212"/>
        <v>1616.3024281585481</v>
      </c>
      <c r="AL313" s="37">
        <f t="shared" si="213"/>
        <v>1162.5450724080165</v>
      </c>
      <c r="AM313" s="13">
        <f t="shared" si="214"/>
        <v>16828.257681282557</v>
      </c>
      <c r="AN313">
        <f t="shared" si="240"/>
        <v>1216.6552257240376</v>
      </c>
      <c r="AO313" s="13">
        <f t="shared" si="215"/>
        <v>3457.7835760522935</v>
      </c>
      <c r="AP313" s="13">
        <f t="shared" si="241"/>
        <v>1164.6470708022655</v>
      </c>
      <c r="AQ313" s="13">
        <f t="shared" si="216"/>
        <v>20379.984173517129</v>
      </c>
      <c r="AR313" s="13">
        <f t="shared" si="242"/>
        <v>1230.1775665370474</v>
      </c>
      <c r="AS313" s="38">
        <f t="shared" si="217"/>
        <v>3457.7835760522935</v>
      </c>
      <c r="AT313" s="37">
        <f t="shared" si="218"/>
        <v>108.84359342095777</v>
      </c>
      <c r="AU313" s="13">
        <f t="shared" si="219"/>
        <v>5609.4192270941858</v>
      </c>
      <c r="AV313">
        <f t="shared" si="243"/>
        <v>126.8803111929648</v>
      </c>
      <c r="AW313" s="13">
        <f t="shared" si="220"/>
        <v>532.10518174559218</v>
      </c>
      <c r="AX313" s="13">
        <f t="shared" si="244"/>
        <v>112.87715790721964</v>
      </c>
      <c r="AY313" s="13">
        <f t="shared" si="221"/>
        <v>20379.984173517129</v>
      </c>
      <c r="AZ313">
        <f t="shared" si="245"/>
        <v>178.40765364200141</v>
      </c>
      <c r="BA313" s="13">
        <f t="shared" si="222"/>
        <v>532.10518174559218</v>
      </c>
      <c r="BB313" s="37">
        <f t="shared" si="223"/>
        <v>124.21689020500847</v>
      </c>
      <c r="BC313" s="13">
        <f t="shared" si="224"/>
        <v>8414.1288406412787</v>
      </c>
      <c r="BD313">
        <f t="shared" si="246"/>
        <v>151.271966863019</v>
      </c>
      <c r="BE313" s="13">
        <f t="shared" si="225"/>
        <v>533.91624408933046</v>
      </c>
      <c r="BF313" s="13">
        <f t="shared" si="247"/>
        <v>127.76756316826715</v>
      </c>
      <c r="BG313" s="13">
        <f t="shared" si="226"/>
        <v>20379.984173517129</v>
      </c>
      <c r="BH313">
        <f t="shared" si="248"/>
        <v>193.29805890304891</v>
      </c>
      <c r="BI313" s="13">
        <f t="shared" si="227"/>
        <v>533.91624408933046</v>
      </c>
      <c r="BJ313" s="37">
        <f t="shared" si="228"/>
        <v>7.0828933962664289</v>
      </c>
      <c r="BK313" s="13">
        <f t="shared" si="229"/>
        <v>8414.1288406412787</v>
      </c>
      <c r="BL313">
        <f t="shared" si="249"/>
        <v>34.13797005427697</v>
      </c>
      <c r="BM313" s="13">
        <f t="shared" si="230"/>
        <v>10.271511508174452</v>
      </c>
      <c r="BN313" s="13">
        <f t="shared" si="250"/>
        <v>10.633566359525108</v>
      </c>
      <c r="BO313" s="13">
        <f t="shared" si="231"/>
        <v>20379.984173517129</v>
      </c>
      <c r="BP313">
        <f t="shared" si="251"/>
        <v>76.164062094306871</v>
      </c>
      <c r="BQ313" s="13">
        <f t="shared" si="232"/>
        <v>10.271511508174452</v>
      </c>
      <c r="BR313" s="37">
        <f t="shared" si="233"/>
        <v>159.78161370143422</v>
      </c>
      <c r="BS313" s="13">
        <f t="shared" si="234"/>
        <v>8414.1288406412787</v>
      </c>
      <c r="BT313">
        <f t="shared" si="252"/>
        <v>186.83669035944476</v>
      </c>
      <c r="BU313" s="13">
        <f t="shared" si="235"/>
        <v>836.26927694937092</v>
      </c>
      <c r="BV313" s="13">
        <f t="shared" si="253"/>
        <v>163.3322866646929</v>
      </c>
      <c r="BW313" s="13">
        <f t="shared" si="236"/>
        <v>20379.984173517129</v>
      </c>
      <c r="BX313">
        <f t="shared" si="254"/>
        <v>228.86278239947467</v>
      </c>
      <c r="BY313" s="13">
        <f t="shared" si="237"/>
        <v>836.26927694937092</v>
      </c>
    </row>
    <row r="314" spans="29:77" x14ac:dyDescent="0.2">
      <c r="AC314">
        <v>312</v>
      </c>
      <c r="AD314" s="37">
        <f t="shared" si="208"/>
        <v>517.28773978707602</v>
      </c>
      <c r="AE314" s="13">
        <f t="shared" si="209"/>
        <v>14023.548067735466</v>
      </c>
      <c r="AF314">
        <f t="shared" si="255"/>
        <v>562.23500923494612</v>
      </c>
      <c r="AG314" s="13">
        <f t="shared" si="210"/>
        <v>1616.3024281585481</v>
      </c>
      <c r="AH314" s="13">
        <f t="shared" si="238"/>
        <v>519.87262970432835</v>
      </c>
      <c r="AI314" s="13">
        <f t="shared" si="211"/>
        <v>20379.984173517129</v>
      </c>
      <c r="AJ314">
        <f t="shared" si="239"/>
        <v>585.19309179893457</v>
      </c>
      <c r="AK314" s="13">
        <f t="shared" si="212"/>
        <v>1616.3024281585481</v>
      </c>
      <c r="AL314" s="37">
        <f t="shared" si="213"/>
        <v>1162.5450724080165</v>
      </c>
      <c r="AM314" s="13">
        <f t="shared" si="214"/>
        <v>16828.257681282557</v>
      </c>
      <c r="AN314">
        <f t="shared" si="240"/>
        <v>1216.4817957454607</v>
      </c>
      <c r="AO314" s="13">
        <f t="shared" si="215"/>
        <v>3457.7835760522935</v>
      </c>
      <c r="AP314" s="13">
        <f t="shared" si="241"/>
        <v>1164.6470708022655</v>
      </c>
      <c r="AQ314" s="13">
        <f t="shared" si="216"/>
        <v>20379.984173517129</v>
      </c>
      <c r="AR314" s="13">
        <f t="shared" si="242"/>
        <v>1229.9675328968717</v>
      </c>
      <c r="AS314" s="38">
        <f t="shared" si="217"/>
        <v>3457.7835760522935</v>
      </c>
      <c r="AT314" s="37">
        <f t="shared" si="218"/>
        <v>108.84359342095777</v>
      </c>
      <c r="AU314" s="13">
        <f t="shared" si="219"/>
        <v>5609.4192270941858</v>
      </c>
      <c r="AV314">
        <f t="shared" si="243"/>
        <v>126.8225012001058</v>
      </c>
      <c r="AW314" s="13">
        <f t="shared" si="220"/>
        <v>532.10518174559218</v>
      </c>
      <c r="AX314" s="13">
        <f t="shared" si="244"/>
        <v>112.87715790721964</v>
      </c>
      <c r="AY314" s="13">
        <f t="shared" si="221"/>
        <v>20379.984173517129</v>
      </c>
      <c r="AZ314">
        <f t="shared" si="245"/>
        <v>178.19762000182584</v>
      </c>
      <c r="BA314" s="13">
        <f t="shared" si="222"/>
        <v>532.10518174559218</v>
      </c>
      <c r="BB314" s="37">
        <f t="shared" si="223"/>
        <v>124.21689020500847</v>
      </c>
      <c r="BC314" s="13">
        <f t="shared" si="224"/>
        <v>8414.1288406412787</v>
      </c>
      <c r="BD314">
        <f t="shared" si="246"/>
        <v>151.18525187373052</v>
      </c>
      <c r="BE314" s="13">
        <f t="shared" si="225"/>
        <v>533.91624408933046</v>
      </c>
      <c r="BF314" s="13">
        <f t="shared" si="247"/>
        <v>127.76756316826715</v>
      </c>
      <c r="BG314" s="13">
        <f t="shared" si="226"/>
        <v>20379.984173517129</v>
      </c>
      <c r="BH314">
        <f t="shared" si="248"/>
        <v>193.08802526287332</v>
      </c>
      <c r="BI314" s="13">
        <f t="shared" si="227"/>
        <v>533.91624408933046</v>
      </c>
      <c r="BJ314" s="37">
        <f t="shared" si="228"/>
        <v>7.0828933962664289</v>
      </c>
      <c r="BK314" s="13">
        <f t="shared" si="229"/>
        <v>8414.1288406412787</v>
      </c>
      <c r="BL314">
        <f t="shared" si="249"/>
        <v>34.051255064988474</v>
      </c>
      <c r="BM314" s="13">
        <f t="shared" si="230"/>
        <v>10.271511508174452</v>
      </c>
      <c r="BN314" s="13">
        <f t="shared" si="250"/>
        <v>10.633566359525108</v>
      </c>
      <c r="BO314" s="13">
        <f t="shared" si="231"/>
        <v>20379.984173517129</v>
      </c>
      <c r="BP314">
        <f t="shared" si="251"/>
        <v>75.95402845413129</v>
      </c>
      <c r="BQ314" s="13">
        <f t="shared" si="232"/>
        <v>10.271511508174452</v>
      </c>
      <c r="BR314" s="37">
        <f t="shared" si="233"/>
        <v>159.78161370143422</v>
      </c>
      <c r="BS314" s="13">
        <f t="shared" si="234"/>
        <v>8414.1288406412787</v>
      </c>
      <c r="BT314">
        <f t="shared" si="252"/>
        <v>186.74997537015628</v>
      </c>
      <c r="BU314" s="13">
        <f t="shared" si="235"/>
        <v>836.26927694937092</v>
      </c>
      <c r="BV314" s="13">
        <f t="shared" si="253"/>
        <v>163.3322866646929</v>
      </c>
      <c r="BW314" s="13">
        <f t="shared" si="236"/>
        <v>20379.984173517129</v>
      </c>
      <c r="BX314">
        <f t="shared" si="254"/>
        <v>228.65274875929907</v>
      </c>
      <c r="BY314" s="13">
        <f t="shared" si="237"/>
        <v>836.26927694937092</v>
      </c>
    </row>
    <row r="315" spans="29:77" x14ac:dyDescent="0.2">
      <c r="AC315">
        <v>313</v>
      </c>
      <c r="AD315" s="37">
        <f t="shared" si="208"/>
        <v>517.28773978707602</v>
      </c>
      <c r="AE315" s="13">
        <f t="shared" si="209"/>
        <v>14023.548067735466</v>
      </c>
      <c r="AF315">
        <f t="shared" si="255"/>
        <v>562.09140773511263</v>
      </c>
      <c r="AG315" s="13">
        <f t="shared" si="210"/>
        <v>1616.3024281585481</v>
      </c>
      <c r="AH315" s="13">
        <f t="shared" si="238"/>
        <v>519.87262970432835</v>
      </c>
      <c r="AI315" s="13">
        <f t="shared" si="211"/>
        <v>20379.984173517129</v>
      </c>
      <c r="AJ315">
        <f t="shared" si="239"/>
        <v>584.98440022674731</v>
      </c>
      <c r="AK315" s="13">
        <f t="shared" si="212"/>
        <v>1616.3024281585481</v>
      </c>
      <c r="AL315" s="37">
        <f t="shared" si="213"/>
        <v>1162.5450724080165</v>
      </c>
      <c r="AM315" s="13">
        <f t="shared" si="214"/>
        <v>16828.257681282557</v>
      </c>
      <c r="AN315">
        <f t="shared" si="240"/>
        <v>1216.3094739456606</v>
      </c>
      <c r="AO315" s="13">
        <f t="shared" si="215"/>
        <v>3457.7835760522935</v>
      </c>
      <c r="AP315" s="13">
        <f t="shared" si="241"/>
        <v>1164.6470708022655</v>
      </c>
      <c r="AQ315" s="13">
        <f t="shared" si="216"/>
        <v>20379.984173517129</v>
      </c>
      <c r="AR315" s="13">
        <f t="shared" si="242"/>
        <v>1229.7588413246845</v>
      </c>
      <c r="AS315" s="38">
        <f t="shared" si="217"/>
        <v>3457.7835760522935</v>
      </c>
      <c r="AT315" s="37">
        <f t="shared" si="218"/>
        <v>108.84359342095777</v>
      </c>
      <c r="AU315" s="13">
        <f t="shared" si="219"/>
        <v>5609.4192270941858</v>
      </c>
      <c r="AV315">
        <f t="shared" si="243"/>
        <v>126.76506060017243</v>
      </c>
      <c r="AW315" s="13">
        <f t="shared" si="220"/>
        <v>532.10518174559218</v>
      </c>
      <c r="AX315" s="13">
        <f t="shared" si="244"/>
        <v>112.87715790721964</v>
      </c>
      <c r="AY315" s="13">
        <f t="shared" si="221"/>
        <v>20379.984173517129</v>
      </c>
      <c r="AZ315">
        <f t="shared" si="245"/>
        <v>177.98892842963858</v>
      </c>
      <c r="BA315" s="13">
        <f t="shared" si="222"/>
        <v>532.10518174559218</v>
      </c>
      <c r="BB315" s="37">
        <f t="shared" si="223"/>
        <v>124.21689020500847</v>
      </c>
      <c r="BC315" s="13">
        <f t="shared" si="224"/>
        <v>8414.1288406412787</v>
      </c>
      <c r="BD315">
        <f t="shared" si="246"/>
        <v>151.09909097383044</v>
      </c>
      <c r="BE315" s="13">
        <f t="shared" si="225"/>
        <v>533.91624408933046</v>
      </c>
      <c r="BF315" s="13">
        <f t="shared" si="247"/>
        <v>127.76756316826715</v>
      </c>
      <c r="BG315" s="13">
        <f t="shared" si="226"/>
        <v>20379.984173517129</v>
      </c>
      <c r="BH315">
        <f t="shared" si="248"/>
        <v>192.87933369068608</v>
      </c>
      <c r="BI315" s="13">
        <f t="shared" si="227"/>
        <v>533.91624408933046</v>
      </c>
      <c r="BJ315" s="37">
        <f t="shared" si="228"/>
        <v>7.0828933962664289</v>
      </c>
      <c r="BK315" s="13">
        <f t="shared" si="229"/>
        <v>8414.1288406412787</v>
      </c>
      <c r="BL315">
        <f t="shared" si="249"/>
        <v>33.965094165088409</v>
      </c>
      <c r="BM315" s="13">
        <f t="shared" si="230"/>
        <v>10.271511508174452</v>
      </c>
      <c r="BN315" s="13">
        <f t="shared" si="250"/>
        <v>10.633566359525108</v>
      </c>
      <c r="BO315" s="13">
        <f t="shared" si="231"/>
        <v>20379.984173517129</v>
      </c>
      <c r="BP315">
        <f t="shared" si="251"/>
        <v>75.745336881944041</v>
      </c>
      <c r="BQ315" s="13">
        <f t="shared" si="232"/>
        <v>10.271511508174452</v>
      </c>
      <c r="BR315" s="37">
        <f t="shared" si="233"/>
        <v>159.78161370143422</v>
      </c>
      <c r="BS315" s="13">
        <f t="shared" si="234"/>
        <v>8414.1288406412787</v>
      </c>
      <c r="BT315">
        <f t="shared" si="252"/>
        <v>186.6638144702562</v>
      </c>
      <c r="BU315" s="13">
        <f t="shared" si="235"/>
        <v>836.26927694937092</v>
      </c>
      <c r="BV315" s="13">
        <f t="shared" si="253"/>
        <v>163.3322866646929</v>
      </c>
      <c r="BW315" s="13">
        <f t="shared" si="236"/>
        <v>20379.984173517129</v>
      </c>
      <c r="BX315">
        <f t="shared" si="254"/>
        <v>228.44405718711184</v>
      </c>
      <c r="BY315" s="13">
        <f t="shared" si="237"/>
        <v>836.26927694937092</v>
      </c>
    </row>
    <row r="316" spans="29:77" x14ac:dyDescent="0.2">
      <c r="AC316">
        <v>314</v>
      </c>
      <c r="AD316" s="37">
        <f t="shared" si="208"/>
        <v>517.28773978707602</v>
      </c>
      <c r="AE316" s="13">
        <f t="shared" si="209"/>
        <v>14023.548067735466</v>
      </c>
      <c r="AF316">
        <f t="shared" si="255"/>
        <v>561.94872089451383</v>
      </c>
      <c r="AG316" s="13">
        <f t="shared" si="210"/>
        <v>1616.3024281585481</v>
      </c>
      <c r="AH316" s="13">
        <f t="shared" si="238"/>
        <v>519.87262970432835</v>
      </c>
      <c r="AI316" s="13">
        <f t="shared" si="211"/>
        <v>20379.984173517129</v>
      </c>
      <c r="AJ316">
        <f t="shared" si="239"/>
        <v>584.77703790024282</v>
      </c>
      <c r="AK316" s="13">
        <f t="shared" si="212"/>
        <v>1616.3024281585481</v>
      </c>
      <c r="AL316" s="37">
        <f t="shared" si="213"/>
        <v>1162.5450724080165</v>
      </c>
      <c r="AM316" s="13">
        <f t="shared" si="214"/>
        <v>16828.257681282557</v>
      </c>
      <c r="AN316">
        <f t="shared" si="240"/>
        <v>1216.1382497369418</v>
      </c>
      <c r="AO316" s="13">
        <f t="shared" si="215"/>
        <v>3457.7835760522935</v>
      </c>
      <c r="AP316" s="13">
        <f t="shared" si="241"/>
        <v>1164.6470708022655</v>
      </c>
      <c r="AQ316" s="13">
        <f t="shared" si="216"/>
        <v>20379.984173517129</v>
      </c>
      <c r="AR316" s="13">
        <f t="shared" si="242"/>
        <v>1229.5514789981798</v>
      </c>
      <c r="AS316" s="38">
        <f t="shared" si="217"/>
        <v>3457.7835760522935</v>
      </c>
      <c r="AT316" s="37">
        <f t="shared" si="218"/>
        <v>108.84359342095777</v>
      </c>
      <c r="AU316" s="13">
        <f t="shared" si="219"/>
        <v>5609.4192270941858</v>
      </c>
      <c r="AV316">
        <f t="shared" si="243"/>
        <v>126.70798586393289</v>
      </c>
      <c r="AW316" s="13">
        <f t="shared" si="220"/>
        <v>532.10518174559218</v>
      </c>
      <c r="AX316" s="13">
        <f t="shared" si="244"/>
        <v>112.87715790721964</v>
      </c>
      <c r="AY316" s="13">
        <f t="shared" si="221"/>
        <v>20379.984173517129</v>
      </c>
      <c r="AZ316">
        <f t="shared" si="245"/>
        <v>177.78156610313408</v>
      </c>
      <c r="BA316" s="13">
        <f t="shared" si="222"/>
        <v>532.10518174559218</v>
      </c>
      <c r="BB316" s="37">
        <f t="shared" si="223"/>
        <v>124.21689020500847</v>
      </c>
      <c r="BC316" s="13">
        <f t="shared" si="224"/>
        <v>8414.1288406412787</v>
      </c>
      <c r="BD316">
        <f t="shared" si="246"/>
        <v>151.01347886947113</v>
      </c>
      <c r="BE316" s="13">
        <f t="shared" si="225"/>
        <v>533.91624408933046</v>
      </c>
      <c r="BF316" s="13">
        <f t="shared" si="247"/>
        <v>127.76756316826715</v>
      </c>
      <c r="BG316" s="13">
        <f t="shared" si="226"/>
        <v>20379.984173517129</v>
      </c>
      <c r="BH316">
        <f t="shared" si="248"/>
        <v>192.67197136418156</v>
      </c>
      <c r="BI316" s="13">
        <f t="shared" si="227"/>
        <v>533.91624408933046</v>
      </c>
      <c r="BJ316" s="37">
        <f t="shared" si="228"/>
        <v>7.0828933962664289</v>
      </c>
      <c r="BK316" s="13">
        <f t="shared" si="229"/>
        <v>8414.1288406412787</v>
      </c>
      <c r="BL316">
        <f t="shared" si="249"/>
        <v>33.879482060729103</v>
      </c>
      <c r="BM316" s="13">
        <f t="shared" si="230"/>
        <v>10.271511508174452</v>
      </c>
      <c r="BN316" s="13">
        <f t="shared" si="250"/>
        <v>10.633566359525108</v>
      </c>
      <c r="BO316" s="13">
        <f t="shared" si="231"/>
        <v>20379.984173517129</v>
      </c>
      <c r="BP316">
        <f t="shared" si="251"/>
        <v>75.537974555439533</v>
      </c>
      <c r="BQ316" s="13">
        <f t="shared" si="232"/>
        <v>10.271511508174452</v>
      </c>
      <c r="BR316" s="37">
        <f t="shared" si="233"/>
        <v>159.78161370143422</v>
      </c>
      <c r="BS316" s="13">
        <f t="shared" si="234"/>
        <v>8414.1288406412787</v>
      </c>
      <c r="BT316">
        <f t="shared" si="252"/>
        <v>186.57820236589689</v>
      </c>
      <c r="BU316" s="13">
        <f t="shared" si="235"/>
        <v>836.26927694937092</v>
      </c>
      <c r="BV316" s="13">
        <f t="shared" si="253"/>
        <v>163.3322866646929</v>
      </c>
      <c r="BW316" s="13">
        <f t="shared" si="236"/>
        <v>20379.984173517129</v>
      </c>
      <c r="BX316">
        <f t="shared" si="254"/>
        <v>228.23669486060732</v>
      </c>
      <c r="BY316" s="13">
        <f t="shared" si="237"/>
        <v>836.26927694937092</v>
      </c>
    </row>
    <row r="317" spans="29:77" x14ac:dyDescent="0.2">
      <c r="AC317">
        <v>315</v>
      </c>
      <c r="AD317" s="37">
        <f t="shared" si="208"/>
        <v>517.28773978707602</v>
      </c>
      <c r="AE317" s="13">
        <f t="shared" si="209"/>
        <v>14023.548067735466</v>
      </c>
      <c r="AF317">
        <f t="shared" si="255"/>
        <v>561.80694000210929</v>
      </c>
      <c r="AG317" s="13">
        <f t="shared" si="210"/>
        <v>1616.3024281585481</v>
      </c>
      <c r="AH317" s="13">
        <f t="shared" si="238"/>
        <v>519.87262970432835</v>
      </c>
      <c r="AI317" s="13">
        <f t="shared" si="211"/>
        <v>20379.984173517129</v>
      </c>
      <c r="AJ317">
        <f t="shared" si="239"/>
        <v>584.57099215993833</v>
      </c>
      <c r="AK317" s="13">
        <f t="shared" si="212"/>
        <v>1616.3024281585481</v>
      </c>
      <c r="AL317" s="37">
        <f t="shared" si="213"/>
        <v>1162.5450724080165</v>
      </c>
      <c r="AM317" s="13">
        <f t="shared" si="214"/>
        <v>16828.257681282557</v>
      </c>
      <c r="AN317">
        <f t="shared" si="240"/>
        <v>1215.9681126660564</v>
      </c>
      <c r="AO317" s="13">
        <f t="shared" si="215"/>
        <v>3457.7835760522935</v>
      </c>
      <c r="AP317" s="13">
        <f t="shared" si="241"/>
        <v>1164.6470708022655</v>
      </c>
      <c r="AQ317" s="13">
        <f t="shared" si="216"/>
        <v>20379.984173517129</v>
      </c>
      <c r="AR317" s="13">
        <f t="shared" si="242"/>
        <v>1229.3454332578754</v>
      </c>
      <c r="AS317" s="38">
        <f t="shared" si="217"/>
        <v>3457.7835760522935</v>
      </c>
      <c r="AT317" s="37">
        <f t="shared" si="218"/>
        <v>108.84359342095777</v>
      </c>
      <c r="AU317" s="13">
        <f t="shared" si="219"/>
        <v>5609.4192270941858</v>
      </c>
      <c r="AV317">
        <f t="shared" si="243"/>
        <v>126.65127350697107</v>
      </c>
      <c r="AW317" s="13">
        <f t="shared" si="220"/>
        <v>532.10518174559218</v>
      </c>
      <c r="AX317" s="13">
        <f t="shared" si="244"/>
        <v>112.87715790721964</v>
      </c>
      <c r="AY317" s="13">
        <f t="shared" si="221"/>
        <v>20379.984173517129</v>
      </c>
      <c r="AZ317">
        <f t="shared" si="245"/>
        <v>177.57552036282959</v>
      </c>
      <c r="BA317" s="13">
        <f t="shared" si="222"/>
        <v>532.10518174559218</v>
      </c>
      <c r="BB317" s="37">
        <f t="shared" si="223"/>
        <v>124.21689020500847</v>
      </c>
      <c r="BC317" s="13">
        <f t="shared" si="224"/>
        <v>8414.1288406412787</v>
      </c>
      <c r="BD317">
        <f t="shared" si="246"/>
        <v>150.9284103340284</v>
      </c>
      <c r="BE317" s="13">
        <f t="shared" si="225"/>
        <v>533.91624408933046</v>
      </c>
      <c r="BF317" s="13">
        <f t="shared" si="247"/>
        <v>127.76756316826715</v>
      </c>
      <c r="BG317" s="13">
        <f t="shared" si="226"/>
        <v>20379.984173517129</v>
      </c>
      <c r="BH317">
        <f t="shared" si="248"/>
        <v>192.46592562387707</v>
      </c>
      <c r="BI317" s="13">
        <f t="shared" si="227"/>
        <v>533.91624408933046</v>
      </c>
      <c r="BJ317" s="37">
        <f t="shared" si="228"/>
        <v>7.0828933962664289</v>
      </c>
      <c r="BK317" s="13">
        <f t="shared" si="229"/>
        <v>8414.1288406412787</v>
      </c>
      <c r="BL317">
        <f t="shared" si="249"/>
        <v>33.794413525286359</v>
      </c>
      <c r="BM317" s="13">
        <f t="shared" si="230"/>
        <v>10.271511508174452</v>
      </c>
      <c r="BN317" s="13">
        <f t="shared" si="250"/>
        <v>10.633566359525108</v>
      </c>
      <c r="BO317" s="13">
        <f t="shared" si="231"/>
        <v>20379.984173517129</v>
      </c>
      <c r="BP317">
        <f t="shared" si="251"/>
        <v>75.331928815135043</v>
      </c>
      <c r="BQ317" s="13">
        <f t="shared" si="232"/>
        <v>10.271511508174452</v>
      </c>
      <c r="BR317" s="37">
        <f t="shared" si="233"/>
        <v>159.78161370143422</v>
      </c>
      <c r="BS317" s="13">
        <f t="shared" si="234"/>
        <v>8414.1288406412787</v>
      </c>
      <c r="BT317">
        <f t="shared" si="252"/>
        <v>186.49313383045416</v>
      </c>
      <c r="BU317" s="13">
        <f t="shared" si="235"/>
        <v>836.26927694937092</v>
      </c>
      <c r="BV317" s="13">
        <f t="shared" si="253"/>
        <v>163.3322866646929</v>
      </c>
      <c r="BW317" s="13">
        <f t="shared" si="236"/>
        <v>20379.984173517129</v>
      </c>
      <c r="BX317">
        <f t="shared" si="254"/>
        <v>228.03064912030283</v>
      </c>
      <c r="BY317" s="13">
        <f t="shared" si="237"/>
        <v>836.26927694937092</v>
      </c>
    </row>
    <row r="318" spans="29:77" x14ac:dyDescent="0.2">
      <c r="AC318">
        <v>316</v>
      </c>
      <c r="AD318" s="37">
        <f t="shared" si="208"/>
        <v>517.28773978707602</v>
      </c>
      <c r="AE318" s="13">
        <f t="shared" si="209"/>
        <v>14023.548067735466</v>
      </c>
      <c r="AF318">
        <f t="shared" si="255"/>
        <v>561.66605645712502</v>
      </c>
      <c r="AG318" s="13">
        <f t="shared" si="210"/>
        <v>1616.3024281585481</v>
      </c>
      <c r="AH318" s="13">
        <f t="shared" si="238"/>
        <v>519.87262970432835</v>
      </c>
      <c r="AI318" s="13">
        <f t="shared" si="211"/>
        <v>20379.984173517129</v>
      </c>
      <c r="AJ318">
        <f t="shared" si="239"/>
        <v>584.36625050659768</v>
      </c>
      <c r="AK318" s="13">
        <f t="shared" si="212"/>
        <v>1616.3024281585481</v>
      </c>
      <c r="AL318" s="37">
        <f t="shared" si="213"/>
        <v>1162.5450724080165</v>
      </c>
      <c r="AM318" s="13">
        <f t="shared" si="214"/>
        <v>16828.257681282557</v>
      </c>
      <c r="AN318">
        <f t="shared" si="240"/>
        <v>1215.7990524120753</v>
      </c>
      <c r="AO318" s="13">
        <f t="shared" si="215"/>
        <v>3457.7835760522935</v>
      </c>
      <c r="AP318" s="13">
        <f t="shared" si="241"/>
        <v>1164.6470708022655</v>
      </c>
      <c r="AQ318" s="13">
        <f t="shared" si="216"/>
        <v>20379.984173517129</v>
      </c>
      <c r="AR318" s="13">
        <f t="shared" si="242"/>
        <v>1229.1406916045348</v>
      </c>
      <c r="AS318" s="38">
        <f t="shared" si="217"/>
        <v>3457.7835760522935</v>
      </c>
      <c r="AT318" s="37">
        <f t="shared" si="218"/>
        <v>108.84359342095777</v>
      </c>
      <c r="AU318" s="13">
        <f t="shared" si="219"/>
        <v>5609.4192270941858</v>
      </c>
      <c r="AV318">
        <f t="shared" si="243"/>
        <v>126.59492008897735</v>
      </c>
      <c r="AW318" s="13">
        <f t="shared" si="220"/>
        <v>532.10518174559218</v>
      </c>
      <c r="AX318" s="13">
        <f t="shared" si="244"/>
        <v>112.87715790721964</v>
      </c>
      <c r="AY318" s="13">
        <f t="shared" si="221"/>
        <v>20379.984173517129</v>
      </c>
      <c r="AZ318">
        <f t="shared" si="245"/>
        <v>177.37077870948903</v>
      </c>
      <c r="BA318" s="13">
        <f t="shared" si="222"/>
        <v>532.10518174559218</v>
      </c>
      <c r="BB318" s="37">
        <f t="shared" si="223"/>
        <v>124.21689020500847</v>
      </c>
      <c r="BC318" s="13">
        <f t="shared" si="224"/>
        <v>8414.1288406412787</v>
      </c>
      <c r="BD318">
        <f t="shared" si="246"/>
        <v>150.84388020703784</v>
      </c>
      <c r="BE318" s="13">
        <f t="shared" si="225"/>
        <v>533.91624408933046</v>
      </c>
      <c r="BF318" s="13">
        <f t="shared" si="247"/>
        <v>127.76756316826715</v>
      </c>
      <c r="BG318" s="13">
        <f t="shared" si="226"/>
        <v>20379.984173517129</v>
      </c>
      <c r="BH318">
        <f t="shared" si="248"/>
        <v>192.26118397053654</v>
      </c>
      <c r="BI318" s="13">
        <f t="shared" si="227"/>
        <v>533.91624408933046</v>
      </c>
      <c r="BJ318" s="37">
        <f t="shared" si="228"/>
        <v>7.0828933962664289</v>
      </c>
      <c r="BK318" s="13">
        <f t="shared" si="229"/>
        <v>8414.1288406412787</v>
      </c>
      <c r="BL318">
        <f t="shared" si="249"/>
        <v>33.709883398295794</v>
      </c>
      <c r="BM318" s="13">
        <f t="shared" si="230"/>
        <v>10.271511508174452</v>
      </c>
      <c r="BN318" s="13">
        <f t="shared" si="250"/>
        <v>10.633566359525108</v>
      </c>
      <c r="BO318" s="13">
        <f t="shared" si="231"/>
        <v>20379.984173517129</v>
      </c>
      <c r="BP318">
        <f t="shared" si="251"/>
        <v>75.127187161794495</v>
      </c>
      <c r="BQ318" s="13">
        <f t="shared" si="232"/>
        <v>10.271511508174452</v>
      </c>
      <c r="BR318" s="37">
        <f t="shared" si="233"/>
        <v>159.78161370143422</v>
      </c>
      <c r="BS318" s="13">
        <f t="shared" si="234"/>
        <v>8414.1288406412787</v>
      </c>
      <c r="BT318">
        <f t="shared" si="252"/>
        <v>186.4086037034636</v>
      </c>
      <c r="BU318" s="13">
        <f t="shared" si="235"/>
        <v>836.26927694937092</v>
      </c>
      <c r="BV318" s="13">
        <f t="shared" si="253"/>
        <v>163.3322866646929</v>
      </c>
      <c r="BW318" s="13">
        <f t="shared" si="236"/>
        <v>20379.984173517129</v>
      </c>
      <c r="BX318">
        <f t="shared" si="254"/>
        <v>227.82590746696229</v>
      </c>
      <c r="BY318" s="13">
        <f t="shared" si="237"/>
        <v>836.26927694937092</v>
      </c>
    </row>
    <row r="319" spans="29:77" x14ac:dyDescent="0.2">
      <c r="AC319">
        <v>317</v>
      </c>
      <c r="AD319" s="37">
        <f t="shared" si="208"/>
        <v>517.28773978707602</v>
      </c>
      <c r="AE319" s="13">
        <f t="shared" si="209"/>
        <v>14023.548067735466</v>
      </c>
      <c r="AF319">
        <f t="shared" si="255"/>
        <v>561.5260617673141</v>
      </c>
      <c r="AG319" s="13">
        <f t="shared" si="210"/>
        <v>1616.3024281585481</v>
      </c>
      <c r="AH319" s="13">
        <f t="shared" si="238"/>
        <v>519.87262970432835</v>
      </c>
      <c r="AI319" s="13">
        <f t="shared" si="211"/>
        <v>20379.984173517129</v>
      </c>
      <c r="AJ319">
        <f t="shared" si="239"/>
        <v>584.16280059870417</v>
      </c>
      <c r="AK319" s="13">
        <f t="shared" si="212"/>
        <v>1616.3024281585481</v>
      </c>
      <c r="AL319" s="37">
        <f t="shared" si="213"/>
        <v>1162.5450724080165</v>
      </c>
      <c r="AM319" s="13">
        <f t="shared" si="214"/>
        <v>16828.257681282557</v>
      </c>
      <c r="AN319">
        <f t="shared" si="240"/>
        <v>1215.6310587843022</v>
      </c>
      <c r="AO319" s="13">
        <f t="shared" si="215"/>
        <v>3457.7835760522935</v>
      </c>
      <c r="AP319" s="13">
        <f t="shared" si="241"/>
        <v>1164.6470708022655</v>
      </c>
      <c r="AQ319" s="13">
        <f t="shared" si="216"/>
        <v>20379.984173517129</v>
      </c>
      <c r="AR319" s="13">
        <f t="shared" si="242"/>
        <v>1228.9372416966412</v>
      </c>
      <c r="AS319" s="38">
        <f t="shared" si="217"/>
        <v>3457.7835760522935</v>
      </c>
      <c r="AT319" s="37">
        <f t="shared" si="218"/>
        <v>108.84359342095777</v>
      </c>
      <c r="AU319" s="13">
        <f t="shared" si="219"/>
        <v>5609.4192270941858</v>
      </c>
      <c r="AV319">
        <f t="shared" si="243"/>
        <v>126.538922213053</v>
      </c>
      <c r="AW319" s="13">
        <f t="shared" si="220"/>
        <v>532.10518174559218</v>
      </c>
      <c r="AX319" s="13">
        <f t="shared" si="244"/>
        <v>112.87715790721964</v>
      </c>
      <c r="AY319" s="13">
        <f t="shared" si="221"/>
        <v>20379.984173517129</v>
      </c>
      <c r="AZ319">
        <f t="shared" si="245"/>
        <v>177.16732880159543</v>
      </c>
      <c r="BA319" s="13">
        <f t="shared" si="222"/>
        <v>532.10518174559218</v>
      </c>
      <c r="BB319" s="37">
        <f t="shared" si="223"/>
        <v>124.21689020500847</v>
      </c>
      <c r="BC319" s="13">
        <f t="shared" si="224"/>
        <v>8414.1288406412787</v>
      </c>
      <c r="BD319">
        <f t="shared" si="246"/>
        <v>150.75988339315131</v>
      </c>
      <c r="BE319" s="13">
        <f t="shared" si="225"/>
        <v>533.91624408933046</v>
      </c>
      <c r="BF319" s="13">
        <f t="shared" si="247"/>
        <v>127.76756316826715</v>
      </c>
      <c r="BG319" s="13">
        <f t="shared" si="226"/>
        <v>20379.984173517129</v>
      </c>
      <c r="BH319">
        <f t="shared" si="248"/>
        <v>192.05773406264296</v>
      </c>
      <c r="BI319" s="13">
        <f t="shared" si="227"/>
        <v>533.91624408933046</v>
      </c>
      <c r="BJ319" s="37">
        <f t="shared" si="228"/>
        <v>7.0828933962664289</v>
      </c>
      <c r="BK319" s="13">
        <f t="shared" si="229"/>
        <v>8414.1288406412787</v>
      </c>
      <c r="BL319">
        <f t="shared" si="249"/>
        <v>33.625886584409265</v>
      </c>
      <c r="BM319" s="13">
        <f t="shared" si="230"/>
        <v>10.271511508174452</v>
      </c>
      <c r="BN319" s="13">
        <f t="shared" si="250"/>
        <v>10.633566359525108</v>
      </c>
      <c r="BO319" s="13">
        <f t="shared" si="231"/>
        <v>20379.984173517129</v>
      </c>
      <c r="BP319">
        <f t="shared" si="251"/>
        <v>74.92373725390091</v>
      </c>
      <c r="BQ319" s="13">
        <f t="shared" si="232"/>
        <v>10.271511508174452</v>
      </c>
      <c r="BR319" s="37">
        <f t="shared" si="233"/>
        <v>159.78161370143422</v>
      </c>
      <c r="BS319" s="13">
        <f t="shared" si="234"/>
        <v>8414.1288406412787</v>
      </c>
      <c r="BT319">
        <f t="shared" si="252"/>
        <v>186.32460688957707</v>
      </c>
      <c r="BU319" s="13">
        <f t="shared" si="235"/>
        <v>836.26927694937092</v>
      </c>
      <c r="BV319" s="13">
        <f t="shared" si="253"/>
        <v>163.3322866646929</v>
      </c>
      <c r="BW319" s="13">
        <f t="shared" si="236"/>
        <v>20379.984173517129</v>
      </c>
      <c r="BX319">
        <f t="shared" si="254"/>
        <v>227.62245755906872</v>
      </c>
      <c r="BY319" s="13">
        <f t="shared" si="237"/>
        <v>836.26927694937092</v>
      </c>
    </row>
    <row r="320" spans="29:77" x14ac:dyDescent="0.2">
      <c r="AC320">
        <v>318</v>
      </c>
      <c r="AD320" s="37">
        <f t="shared" si="208"/>
        <v>517.28773978707602</v>
      </c>
      <c r="AE320" s="13">
        <f t="shared" si="209"/>
        <v>14023.548067735466</v>
      </c>
      <c r="AF320">
        <f t="shared" si="255"/>
        <v>561.38694754725043</v>
      </c>
      <c r="AG320" s="13">
        <f t="shared" si="210"/>
        <v>1616.3024281585481</v>
      </c>
      <c r="AH320" s="13">
        <f t="shared" si="238"/>
        <v>519.87262970432835</v>
      </c>
      <c r="AI320" s="13">
        <f t="shared" si="211"/>
        <v>20379.984173517129</v>
      </c>
      <c r="AJ320">
        <f t="shared" si="239"/>
        <v>583.96063024997966</v>
      </c>
      <c r="AK320" s="13">
        <f t="shared" si="212"/>
        <v>1616.3024281585481</v>
      </c>
      <c r="AL320" s="37">
        <f t="shared" si="213"/>
        <v>1162.5450724080165</v>
      </c>
      <c r="AM320" s="13">
        <f t="shared" si="214"/>
        <v>16828.257681282557</v>
      </c>
      <c r="AN320">
        <f t="shared" si="240"/>
        <v>1215.4641217202259</v>
      </c>
      <c r="AO320" s="13">
        <f t="shared" si="215"/>
        <v>3457.7835760522935</v>
      </c>
      <c r="AP320" s="13">
        <f t="shared" si="241"/>
        <v>1164.6470708022655</v>
      </c>
      <c r="AQ320" s="13">
        <f t="shared" si="216"/>
        <v>20379.984173517129</v>
      </c>
      <c r="AR320" s="13">
        <f t="shared" si="242"/>
        <v>1228.7350713479168</v>
      </c>
      <c r="AS320" s="38">
        <f t="shared" si="217"/>
        <v>3457.7835760522935</v>
      </c>
      <c r="AT320" s="37">
        <f t="shared" si="218"/>
        <v>108.84359342095777</v>
      </c>
      <c r="AU320" s="13">
        <f t="shared" si="219"/>
        <v>5609.4192270941858</v>
      </c>
      <c r="AV320">
        <f t="shared" si="243"/>
        <v>126.48327652502755</v>
      </c>
      <c r="AW320" s="13">
        <f t="shared" si="220"/>
        <v>532.10518174559218</v>
      </c>
      <c r="AX320" s="13">
        <f t="shared" si="244"/>
        <v>112.87715790721964</v>
      </c>
      <c r="AY320" s="13">
        <f t="shared" si="221"/>
        <v>20379.984173517129</v>
      </c>
      <c r="AZ320">
        <f t="shared" si="245"/>
        <v>176.96515845287098</v>
      </c>
      <c r="BA320" s="13">
        <f t="shared" si="222"/>
        <v>532.10518174559218</v>
      </c>
      <c r="BB320" s="37">
        <f t="shared" si="223"/>
        <v>124.21689020500847</v>
      </c>
      <c r="BC320" s="13">
        <f t="shared" si="224"/>
        <v>8414.1288406412787</v>
      </c>
      <c r="BD320">
        <f t="shared" si="246"/>
        <v>150.67641486111313</v>
      </c>
      <c r="BE320" s="13">
        <f t="shared" si="225"/>
        <v>533.91624408933046</v>
      </c>
      <c r="BF320" s="13">
        <f t="shared" si="247"/>
        <v>127.76756316826715</v>
      </c>
      <c r="BG320" s="13">
        <f t="shared" si="226"/>
        <v>20379.984173517129</v>
      </c>
      <c r="BH320">
        <f t="shared" si="248"/>
        <v>191.85556371391851</v>
      </c>
      <c r="BI320" s="13">
        <f t="shared" si="227"/>
        <v>533.91624408933046</v>
      </c>
      <c r="BJ320" s="37">
        <f t="shared" si="228"/>
        <v>7.0828933962664289</v>
      </c>
      <c r="BK320" s="13">
        <f t="shared" si="229"/>
        <v>8414.1288406412787</v>
      </c>
      <c r="BL320">
        <f t="shared" si="249"/>
        <v>33.542418052371083</v>
      </c>
      <c r="BM320" s="13">
        <f t="shared" si="230"/>
        <v>10.271511508174452</v>
      </c>
      <c r="BN320" s="13">
        <f t="shared" si="250"/>
        <v>10.633566359525108</v>
      </c>
      <c r="BO320" s="13">
        <f t="shared" si="231"/>
        <v>20379.984173517129</v>
      </c>
      <c r="BP320">
        <f t="shared" si="251"/>
        <v>74.721566905176459</v>
      </c>
      <c r="BQ320" s="13">
        <f t="shared" si="232"/>
        <v>10.271511508174452</v>
      </c>
      <c r="BR320" s="37">
        <f t="shared" si="233"/>
        <v>159.78161370143422</v>
      </c>
      <c r="BS320" s="13">
        <f t="shared" si="234"/>
        <v>8414.1288406412787</v>
      </c>
      <c r="BT320">
        <f t="shared" si="252"/>
        <v>186.24113835753889</v>
      </c>
      <c r="BU320" s="13">
        <f t="shared" si="235"/>
        <v>836.26927694937092</v>
      </c>
      <c r="BV320" s="13">
        <f t="shared" si="253"/>
        <v>163.3322866646929</v>
      </c>
      <c r="BW320" s="13">
        <f t="shared" si="236"/>
        <v>20379.984173517129</v>
      </c>
      <c r="BX320">
        <f t="shared" si="254"/>
        <v>227.42028721034427</v>
      </c>
      <c r="BY320" s="13">
        <f t="shared" si="237"/>
        <v>836.26927694937092</v>
      </c>
    </row>
    <row r="321" spans="29:77" x14ac:dyDescent="0.2">
      <c r="AC321">
        <v>319</v>
      </c>
      <c r="AD321" s="37">
        <f t="shared" si="208"/>
        <v>517.28773978707602</v>
      </c>
      <c r="AE321" s="13">
        <f t="shared" si="209"/>
        <v>14023.548067735466</v>
      </c>
      <c r="AF321">
        <f t="shared" si="255"/>
        <v>561.24870551665424</v>
      </c>
      <c r="AG321" s="13">
        <f t="shared" si="210"/>
        <v>1616.3024281585481</v>
      </c>
      <c r="AH321" s="13">
        <f t="shared" si="238"/>
        <v>519.87262970432835</v>
      </c>
      <c r="AI321" s="13">
        <f t="shared" si="211"/>
        <v>20379.984173517129</v>
      </c>
      <c r="AJ321">
        <f t="shared" si="239"/>
        <v>583.75972742695262</v>
      </c>
      <c r="AK321" s="13">
        <f t="shared" si="212"/>
        <v>1616.3024281585481</v>
      </c>
      <c r="AL321" s="37">
        <f t="shared" si="213"/>
        <v>1162.5450724080165</v>
      </c>
      <c r="AM321" s="13">
        <f t="shared" si="214"/>
        <v>16828.257681282557</v>
      </c>
      <c r="AN321">
        <f t="shared" si="240"/>
        <v>1215.2982312835104</v>
      </c>
      <c r="AO321" s="13">
        <f t="shared" si="215"/>
        <v>3457.7835760522935</v>
      </c>
      <c r="AP321" s="13">
        <f t="shared" si="241"/>
        <v>1164.6470708022655</v>
      </c>
      <c r="AQ321" s="13">
        <f t="shared" si="216"/>
        <v>20379.984173517129</v>
      </c>
      <c r="AR321" s="13">
        <f t="shared" si="242"/>
        <v>1228.5341685248898</v>
      </c>
      <c r="AS321" s="38">
        <f t="shared" si="217"/>
        <v>3457.7835760522935</v>
      </c>
      <c r="AT321" s="37">
        <f t="shared" si="218"/>
        <v>108.84359342095777</v>
      </c>
      <c r="AU321" s="13">
        <f t="shared" si="219"/>
        <v>5609.4192270941858</v>
      </c>
      <c r="AV321">
        <f t="shared" si="243"/>
        <v>126.42797971278908</v>
      </c>
      <c r="AW321" s="13">
        <f t="shared" si="220"/>
        <v>532.10518174559218</v>
      </c>
      <c r="AX321" s="13">
        <f t="shared" si="244"/>
        <v>112.87715790721964</v>
      </c>
      <c r="AY321" s="13">
        <f t="shared" si="221"/>
        <v>20379.984173517129</v>
      </c>
      <c r="AZ321">
        <f t="shared" si="245"/>
        <v>176.76425562984386</v>
      </c>
      <c r="BA321" s="13">
        <f t="shared" si="222"/>
        <v>532.10518174559218</v>
      </c>
      <c r="BB321" s="37">
        <f t="shared" si="223"/>
        <v>124.21689020500847</v>
      </c>
      <c r="BC321" s="13">
        <f t="shared" si="224"/>
        <v>8414.1288406412787</v>
      </c>
      <c r="BD321">
        <f t="shared" si="246"/>
        <v>150.59346964275542</v>
      </c>
      <c r="BE321" s="13">
        <f t="shared" si="225"/>
        <v>533.91624408933046</v>
      </c>
      <c r="BF321" s="13">
        <f t="shared" si="247"/>
        <v>127.76756316826715</v>
      </c>
      <c r="BG321" s="13">
        <f t="shared" si="226"/>
        <v>20379.984173517129</v>
      </c>
      <c r="BH321">
        <f t="shared" si="248"/>
        <v>191.65466089089136</v>
      </c>
      <c r="BI321" s="13">
        <f t="shared" si="227"/>
        <v>533.91624408933046</v>
      </c>
      <c r="BJ321" s="37">
        <f t="shared" si="228"/>
        <v>7.0828933962664289</v>
      </c>
      <c r="BK321" s="13">
        <f t="shared" si="229"/>
        <v>8414.1288406412787</v>
      </c>
      <c r="BL321">
        <f t="shared" si="249"/>
        <v>33.459472834013383</v>
      </c>
      <c r="BM321" s="13">
        <f t="shared" si="230"/>
        <v>10.271511508174452</v>
      </c>
      <c r="BN321" s="13">
        <f t="shared" si="250"/>
        <v>10.633566359525108</v>
      </c>
      <c r="BO321" s="13">
        <f t="shared" si="231"/>
        <v>20379.984173517129</v>
      </c>
      <c r="BP321">
        <f t="shared" si="251"/>
        <v>74.520664082149338</v>
      </c>
      <c r="BQ321" s="13">
        <f t="shared" si="232"/>
        <v>10.271511508174452</v>
      </c>
      <c r="BR321" s="37">
        <f t="shared" si="233"/>
        <v>159.78161370143422</v>
      </c>
      <c r="BS321" s="13">
        <f t="shared" si="234"/>
        <v>8414.1288406412787</v>
      </c>
      <c r="BT321">
        <f t="shared" si="252"/>
        <v>186.15819313918118</v>
      </c>
      <c r="BU321" s="13">
        <f t="shared" si="235"/>
        <v>836.26927694937092</v>
      </c>
      <c r="BV321" s="13">
        <f t="shared" si="253"/>
        <v>163.3322866646929</v>
      </c>
      <c r="BW321" s="13">
        <f t="shared" si="236"/>
        <v>20379.984173517129</v>
      </c>
      <c r="BX321">
        <f t="shared" si="254"/>
        <v>227.21938438731712</v>
      </c>
      <c r="BY321" s="13">
        <f t="shared" si="237"/>
        <v>836.26927694937092</v>
      </c>
    </row>
    <row r="322" spans="29:77" x14ac:dyDescent="0.2">
      <c r="AC322">
        <v>320</v>
      </c>
      <c r="AD322" s="37">
        <f t="shared" ref="AD322:AD382" si="256">SUM($B$44:$B$48)</f>
        <v>517.28773978707602</v>
      </c>
      <c r="AE322" s="13">
        <f t="shared" ref="AE322:AE382" si="257">SUM($B$42:$B$43)</f>
        <v>14023.548067735466</v>
      </c>
      <c r="AF322">
        <f t="shared" si="255"/>
        <v>561.11132749874935</v>
      </c>
      <c r="AG322" s="13">
        <f t="shared" ref="AG322:AG382" si="258">SUM($B$44:$B$45,$B$48:$B$49)</f>
        <v>1616.3024281585481</v>
      </c>
      <c r="AH322" s="13">
        <f t="shared" si="238"/>
        <v>519.87262970432835</v>
      </c>
      <c r="AI322" s="13">
        <f t="shared" ref="AI322:AI382" si="259">SUM($C$42:$C$43)</f>
        <v>20379.984173517129</v>
      </c>
      <c r="AJ322">
        <f t="shared" si="239"/>
        <v>583.56008024656933</v>
      </c>
      <c r="AK322" s="13">
        <f t="shared" ref="AK322:AK382" si="260">SUM($C$44:$C$45,$C$48:$C$49)</f>
        <v>1616.3024281585481</v>
      </c>
      <c r="AL322" s="37">
        <f t="shared" ref="AL322:AL382" si="261">SUM($D$44:$D$48)</f>
        <v>1162.5450724080165</v>
      </c>
      <c r="AM322" s="13">
        <f t="shared" ref="AM322:AM382" si="262">SUM($D$42:$D$43)</f>
        <v>16828.257681282557</v>
      </c>
      <c r="AN322">
        <f t="shared" si="240"/>
        <v>1215.1333776620245</v>
      </c>
      <c r="AO322" s="13">
        <f t="shared" ref="AO322:AO382" si="263">SUM($D$44:$D$45,$D$48:$D$49)</f>
        <v>3457.7835760522935</v>
      </c>
      <c r="AP322" s="13">
        <f t="shared" si="241"/>
        <v>1164.6470708022655</v>
      </c>
      <c r="AQ322" s="13">
        <f t="shared" ref="AQ322:AQ382" si="264">SUM($E$42:$E$43)</f>
        <v>20379.984173517129</v>
      </c>
      <c r="AR322" s="13">
        <f t="shared" si="242"/>
        <v>1228.3345213445066</v>
      </c>
      <c r="AS322" s="38">
        <f t="shared" ref="AS322:AS382" si="265">SUM($E$44:$E$45,$E$48:$E$49)</f>
        <v>3457.7835760522935</v>
      </c>
      <c r="AT322" s="37">
        <f t="shared" ref="AT322:AT382" si="266">SUM($F$44:$F$48)</f>
        <v>108.84359342095777</v>
      </c>
      <c r="AU322" s="13">
        <f t="shared" ref="AU322:AU382" si="267">SUM($F$42:$F$43)</f>
        <v>5609.4192270941858</v>
      </c>
      <c r="AV322">
        <f t="shared" si="243"/>
        <v>126.3730285056271</v>
      </c>
      <c r="AW322" s="13">
        <f t="shared" ref="AW322:AW382" si="268">SUM($F$44:$F$45,$F$48:$F$49)</f>
        <v>532.10518174559218</v>
      </c>
      <c r="AX322" s="13">
        <f t="shared" si="244"/>
        <v>112.87715790721964</v>
      </c>
      <c r="AY322" s="13">
        <f t="shared" ref="AY322:AY382" si="269">SUM($G$42:$G$43)</f>
        <v>20379.984173517129</v>
      </c>
      <c r="AZ322">
        <f t="shared" si="245"/>
        <v>176.56460844946065</v>
      </c>
      <c r="BA322" s="13">
        <f t="shared" ref="BA322:BA382" si="270">SUM($G$44:$G$45,$G$48:$G$49)</f>
        <v>532.10518174559218</v>
      </c>
      <c r="BB322" s="37">
        <f t="shared" ref="BB322:BB382" si="271">SUM($H$44:$H$48)</f>
        <v>124.21689020500847</v>
      </c>
      <c r="BC322" s="13">
        <f t="shared" ref="BC322:BC382" si="272">SUM($H$42:$H$43)</f>
        <v>8414.1288406412787</v>
      </c>
      <c r="BD322">
        <f t="shared" si="246"/>
        <v>150.51104283201246</v>
      </c>
      <c r="BE322" s="13">
        <f t="shared" ref="BE322:BE382" si="273">SUM($H$44:$H$45,$H$48:$H$49)</f>
        <v>533.91624408933046</v>
      </c>
      <c r="BF322" s="13">
        <f t="shared" si="247"/>
        <v>127.76756316826715</v>
      </c>
      <c r="BG322" s="13">
        <f t="shared" ref="BG322:BG382" si="274">SUM($I$42:$I$43)</f>
        <v>20379.984173517129</v>
      </c>
      <c r="BH322">
        <f t="shared" si="248"/>
        <v>191.45501371050818</v>
      </c>
      <c r="BI322" s="13">
        <f t="shared" ref="BI322:BI382" si="275">SUM($I$44:$I$45,$I$48:$I$49)</f>
        <v>533.91624408933046</v>
      </c>
      <c r="BJ322" s="37">
        <f t="shared" ref="BJ322:BJ382" si="276">SUM($J$44:$J$48)</f>
        <v>7.0828933962664289</v>
      </c>
      <c r="BK322" s="13">
        <f t="shared" ref="BK322:BK382" si="277">SUM($J$42:$J$43)</f>
        <v>8414.1288406412787</v>
      </c>
      <c r="BL322">
        <f t="shared" si="249"/>
        <v>33.377046023270424</v>
      </c>
      <c r="BM322" s="13">
        <f t="shared" ref="BM322:BM382" si="278">SUM($J$44:$J$45,$J$48:$J$49)</f>
        <v>10.271511508174452</v>
      </c>
      <c r="BN322" s="13">
        <f t="shared" si="250"/>
        <v>10.633566359525108</v>
      </c>
      <c r="BO322" s="13">
        <f t="shared" ref="BO322:BO382" si="279">SUM($K$42:$K$43)</f>
        <v>20379.984173517129</v>
      </c>
      <c r="BP322">
        <f t="shared" si="251"/>
        <v>74.321016901766129</v>
      </c>
      <c r="BQ322" s="13">
        <f t="shared" ref="BQ322:BQ382" si="280">SUM($K$44:$K$45,$K$48:$K$49)</f>
        <v>10.271511508174452</v>
      </c>
      <c r="BR322" s="37">
        <f t="shared" ref="BR322:BR382" si="281">SUM($L$44:$L$48)</f>
        <v>159.78161370143422</v>
      </c>
      <c r="BS322" s="13">
        <f t="shared" ref="BS322:BS382" si="282">SUM($L$42:$L$43)</f>
        <v>8414.1288406412787</v>
      </c>
      <c r="BT322">
        <f t="shared" si="252"/>
        <v>186.07576632843822</v>
      </c>
      <c r="BU322" s="13">
        <f t="shared" ref="BU322:BU382" si="283">SUM($L$44:$L$45,$L$48:$L$49)</f>
        <v>836.26927694937092</v>
      </c>
      <c r="BV322" s="13">
        <f t="shared" si="253"/>
        <v>163.3322866646929</v>
      </c>
      <c r="BW322" s="13">
        <f t="shared" ref="BW322:BW382" si="284">SUM($M$42:$M$43)</f>
        <v>20379.984173517129</v>
      </c>
      <c r="BX322">
        <f t="shared" si="254"/>
        <v>227.01973720693394</v>
      </c>
      <c r="BY322" s="13">
        <f t="shared" ref="BY322:BY382" si="285">SUM($M$44:$M$45,$M$48:$M$49)</f>
        <v>836.26927694937092</v>
      </c>
    </row>
    <row r="323" spans="29:77" x14ac:dyDescent="0.2">
      <c r="AC323">
        <v>321</v>
      </c>
      <c r="AD323" s="37">
        <f t="shared" si="256"/>
        <v>517.28773978707602</v>
      </c>
      <c r="AE323" s="13">
        <f t="shared" si="257"/>
        <v>14023.548067735466</v>
      </c>
      <c r="AF323">
        <f t="shared" si="255"/>
        <v>560.9748054186507</v>
      </c>
      <c r="AG323" s="13">
        <f t="shared" si="258"/>
        <v>1616.3024281585481</v>
      </c>
      <c r="AH323" s="13">
        <f t="shared" ref="AH323:AH382" si="286">SUM($C$44:$C$45,$C$47:$C$48)</f>
        <v>519.87262970432835</v>
      </c>
      <c r="AI323" s="13">
        <f t="shared" si="259"/>
        <v>20379.984173517129</v>
      </c>
      <c r="AJ323">
        <f t="shared" ref="AJ323:AJ382" si="287">AI323/$AC323+AH323</f>
        <v>583.36167697385213</v>
      </c>
      <c r="AK323" s="13">
        <f t="shared" si="260"/>
        <v>1616.3024281585481</v>
      </c>
      <c r="AL323" s="37">
        <f t="shared" si="261"/>
        <v>1162.5450724080165</v>
      </c>
      <c r="AM323" s="13">
        <f t="shared" si="262"/>
        <v>16828.257681282557</v>
      </c>
      <c r="AN323">
        <f t="shared" ref="AN323:AN382" si="288">AM323/$AC323+AL323</f>
        <v>1214.9695511659061</v>
      </c>
      <c r="AO323" s="13">
        <f t="shared" si="263"/>
        <v>3457.7835760522935</v>
      </c>
      <c r="AP323" s="13">
        <f t="shared" ref="AP323:AP382" si="289">SUM($E$44:$E$45,$E$47:$E$48)</f>
        <v>1164.6470708022655</v>
      </c>
      <c r="AQ323" s="13">
        <f t="shared" si="264"/>
        <v>20379.984173517129</v>
      </c>
      <c r="AR323" s="13">
        <f t="shared" ref="AR323:AR382" si="290">AQ323/$AC323+AP323</f>
        <v>1228.1361180717893</v>
      </c>
      <c r="AS323" s="38">
        <f t="shared" si="265"/>
        <v>3457.7835760522935</v>
      </c>
      <c r="AT323" s="37">
        <f t="shared" si="266"/>
        <v>108.84359342095777</v>
      </c>
      <c r="AU323" s="13">
        <f t="shared" si="267"/>
        <v>5609.4192270941858</v>
      </c>
      <c r="AV323">
        <f t="shared" ref="AV323:AV382" si="291">AU323/$AC323+AT323</f>
        <v>126.31841967358764</v>
      </c>
      <c r="AW323" s="13">
        <f t="shared" si="268"/>
        <v>532.10518174559218</v>
      </c>
      <c r="AX323" s="13">
        <f t="shared" ref="AX323:AX382" si="292">SUM($G$44:$G$45,$G$47:$G$48)</f>
        <v>112.87715790721964</v>
      </c>
      <c r="AY323" s="13">
        <f t="shared" si="269"/>
        <v>20379.984173517129</v>
      </c>
      <c r="AZ323">
        <f t="shared" ref="AZ323:AZ382" si="293">AY323/$AC323+AX323</f>
        <v>176.36620517674339</v>
      </c>
      <c r="BA323" s="13">
        <f t="shared" si="270"/>
        <v>532.10518174559218</v>
      </c>
      <c r="BB323" s="37">
        <f t="shared" si="271"/>
        <v>124.21689020500847</v>
      </c>
      <c r="BC323" s="13">
        <f t="shared" si="272"/>
        <v>8414.1288406412787</v>
      </c>
      <c r="BD323">
        <f t="shared" ref="BD323:BD382" si="294">BC323/$AC323+BB323</f>
        <v>150.42912958395326</v>
      </c>
      <c r="BE323" s="13">
        <f t="shared" si="273"/>
        <v>533.91624408933046</v>
      </c>
      <c r="BF323" s="13">
        <f t="shared" ref="BF323:BF382" si="295">SUM($I$44:$I$45,$I$47:$I$48)</f>
        <v>127.76756316826715</v>
      </c>
      <c r="BG323" s="13">
        <f t="shared" si="274"/>
        <v>20379.984173517129</v>
      </c>
      <c r="BH323">
        <f t="shared" ref="BH323:BH382" si="296">BG323/$AC323+BF323</f>
        <v>191.25661043779093</v>
      </c>
      <c r="BI323" s="13">
        <f t="shared" si="275"/>
        <v>533.91624408933046</v>
      </c>
      <c r="BJ323" s="37">
        <f t="shared" si="276"/>
        <v>7.0828933962664289</v>
      </c>
      <c r="BK323" s="13">
        <f t="shared" si="277"/>
        <v>8414.1288406412787</v>
      </c>
      <c r="BL323">
        <f t="shared" ref="BL323:BL382" si="297">BK323/$AC323+BJ323</f>
        <v>33.295132775211222</v>
      </c>
      <c r="BM323" s="13">
        <f t="shared" si="278"/>
        <v>10.271511508174452</v>
      </c>
      <c r="BN323" s="13">
        <f t="shared" ref="BN323:BN382" si="298">SUM($K$44:$K$45,$K$47:$K$48)</f>
        <v>10.633566359525108</v>
      </c>
      <c r="BO323" s="13">
        <f t="shared" si="279"/>
        <v>20379.984173517129</v>
      </c>
      <c r="BP323">
        <f t="shared" ref="BP323:BP382" si="299">BO323/$AC323+BN323</f>
        <v>74.122613629048871</v>
      </c>
      <c r="BQ323" s="13">
        <f t="shared" si="280"/>
        <v>10.271511508174452</v>
      </c>
      <c r="BR323" s="37">
        <f t="shared" si="281"/>
        <v>159.78161370143422</v>
      </c>
      <c r="BS323" s="13">
        <f t="shared" si="282"/>
        <v>8414.1288406412787</v>
      </c>
      <c r="BT323">
        <f t="shared" ref="BT323:BT382" si="300">BS323/$AC323+BR323</f>
        <v>185.99385308037901</v>
      </c>
      <c r="BU323" s="13">
        <f t="shared" si="283"/>
        <v>836.26927694937092</v>
      </c>
      <c r="BV323" s="13">
        <f t="shared" ref="BV323:BV382" si="301">SUM($M$44:$M$45,$M$47:$M$48)</f>
        <v>163.3322866646929</v>
      </c>
      <c r="BW323" s="13">
        <f t="shared" si="284"/>
        <v>20379.984173517129</v>
      </c>
      <c r="BX323">
        <f t="shared" ref="BX323:BX382" si="302">BW323/$AC323+BV323</f>
        <v>226.82133393421668</v>
      </c>
      <c r="BY323" s="13">
        <f t="shared" si="285"/>
        <v>836.26927694937092</v>
      </c>
    </row>
    <row r="324" spans="29:77" x14ac:dyDescent="0.2">
      <c r="AC324">
        <v>322</v>
      </c>
      <c r="AD324" s="37">
        <f t="shared" si="256"/>
        <v>517.28773978707602</v>
      </c>
      <c r="AE324" s="13">
        <f t="shared" si="257"/>
        <v>14023.548067735466</v>
      </c>
      <c r="AF324">
        <f t="shared" ref="AF324:AF382" si="303">AE324/AC324+AD324</f>
        <v>560.83913130178246</v>
      </c>
      <c r="AG324" s="13">
        <f t="shared" si="258"/>
        <v>1616.3024281585481</v>
      </c>
      <c r="AH324" s="13">
        <f t="shared" si="286"/>
        <v>519.87262970432835</v>
      </c>
      <c r="AI324" s="13">
        <f t="shared" si="259"/>
        <v>20379.984173517129</v>
      </c>
      <c r="AJ324">
        <f t="shared" si="287"/>
        <v>583.16450601959889</v>
      </c>
      <c r="AK324" s="13">
        <f t="shared" si="260"/>
        <v>1616.3024281585481</v>
      </c>
      <c r="AL324" s="37">
        <f t="shared" si="261"/>
        <v>1162.5450724080165</v>
      </c>
      <c r="AM324" s="13">
        <f t="shared" si="262"/>
        <v>16828.257681282557</v>
      </c>
      <c r="AN324">
        <f t="shared" si="288"/>
        <v>1214.8067422256643</v>
      </c>
      <c r="AO324" s="13">
        <f t="shared" si="263"/>
        <v>3457.7835760522935</v>
      </c>
      <c r="AP324" s="13">
        <f t="shared" si="289"/>
        <v>1164.6470708022655</v>
      </c>
      <c r="AQ324" s="13">
        <f t="shared" si="264"/>
        <v>20379.984173517129</v>
      </c>
      <c r="AR324" s="13">
        <f t="shared" si="290"/>
        <v>1227.9389471175361</v>
      </c>
      <c r="AS324" s="38">
        <f t="shared" si="265"/>
        <v>3457.7835760522935</v>
      </c>
      <c r="AT324" s="37">
        <f t="shared" si="266"/>
        <v>108.84359342095777</v>
      </c>
      <c r="AU324" s="13">
        <f t="shared" si="267"/>
        <v>5609.4192270941858</v>
      </c>
      <c r="AV324">
        <f t="shared" si="291"/>
        <v>126.26415002684034</v>
      </c>
      <c r="AW324" s="13">
        <f t="shared" si="268"/>
        <v>532.10518174559218</v>
      </c>
      <c r="AX324" s="13">
        <f t="shared" si="292"/>
        <v>112.87715790721964</v>
      </c>
      <c r="AY324" s="13">
        <f t="shared" si="269"/>
        <v>20379.984173517129</v>
      </c>
      <c r="AZ324">
        <f t="shared" si="293"/>
        <v>176.16903422249021</v>
      </c>
      <c r="BA324" s="13">
        <f t="shared" si="270"/>
        <v>532.10518174559218</v>
      </c>
      <c r="BB324" s="37">
        <f t="shared" si="271"/>
        <v>124.21689020500847</v>
      </c>
      <c r="BC324" s="13">
        <f t="shared" si="272"/>
        <v>8414.1288406412787</v>
      </c>
      <c r="BD324">
        <f t="shared" si="294"/>
        <v>150.34772511383233</v>
      </c>
      <c r="BE324" s="13">
        <f t="shared" si="273"/>
        <v>533.91624408933046</v>
      </c>
      <c r="BF324" s="13">
        <f t="shared" si="295"/>
        <v>127.76756316826715</v>
      </c>
      <c r="BG324" s="13">
        <f t="shared" si="274"/>
        <v>20379.984173517129</v>
      </c>
      <c r="BH324">
        <f t="shared" si="296"/>
        <v>191.05943948353774</v>
      </c>
      <c r="BI324" s="13">
        <f t="shared" si="275"/>
        <v>533.91624408933046</v>
      </c>
      <c r="BJ324" s="37">
        <f t="shared" si="276"/>
        <v>7.0828933962664289</v>
      </c>
      <c r="BK324" s="13">
        <f t="shared" si="277"/>
        <v>8414.1288406412787</v>
      </c>
      <c r="BL324">
        <f t="shared" si="297"/>
        <v>33.213728305090278</v>
      </c>
      <c r="BM324" s="13">
        <f t="shared" si="278"/>
        <v>10.271511508174452</v>
      </c>
      <c r="BN324" s="13">
        <f t="shared" si="298"/>
        <v>10.633566359525108</v>
      </c>
      <c r="BO324" s="13">
        <f t="shared" si="279"/>
        <v>20379.984173517129</v>
      </c>
      <c r="BP324">
        <f t="shared" si="299"/>
        <v>73.92544267479569</v>
      </c>
      <c r="BQ324" s="13">
        <f t="shared" si="280"/>
        <v>10.271511508174452</v>
      </c>
      <c r="BR324" s="37">
        <f t="shared" si="281"/>
        <v>159.78161370143422</v>
      </c>
      <c r="BS324" s="13">
        <f t="shared" si="282"/>
        <v>8414.1288406412787</v>
      </c>
      <c r="BT324">
        <f t="shared" si="300"/>
        <v>185.91244861025808</v>
      </c>
      <c r="BU324" s="13">
        <f t="shared" si="283"/>
        <v>836.26927694937092</v>
      </c>
      <c r="BV324" s="13">
        <f t="shared" si="301"/>
        <v>163.3322866646929</v>
      </c>
      <c r="BW324" s="13">
        <f t="shared" si="284"/>
        <v>20379.984173517129</v>
      </c>
      <c r="BX324">
        <f t="shared" si="302"/>
        <v>226.6241629799635</v>
      </c>
      <c r="BY324" s="13">
        <f t="shared" si="285"/>
        <v>836.26927694937092</v>
      </c>
    </row>
    <row r="325" spans="29:77" x14ac:dyDescent="0.2">
      <c r="AC325">
        <v>323</v>
      </c>
      <c r="AD325" s="37">
        <f t="shared" si="256"/>
        <v>517.28773978707602</v>
      </c>
      <c r="AE325" s="13">
        <f t="shared" si="257"/>
        <v>14023.548067735466</v>
      </c>
      <c r="AF325">
        <f t="shared" si="303"/>
        <v>560.70429727232511</v>
      </c>
      <c r="AG325" s="13">
        <f t="shared" si="258"/>
        <v>1616.3024281585481</v>
      </c>
      <c r="AH325" s="13">
        <f t="shared" si="286"/>
        <v>519.87262970432835</v>
      </c>
      <c r="AI325" s="13">
        <f t="shared" si="259"/>
        <v>20379.984173517129</v>
      </c>
      <c r="AJ325">
        <f t="shared" si="287"/>
        <v>582.96855593812757</v>
      </c>
      <c r="AK325" s="13">
        <f t="shared" si="260"/>
        <v>1616.3024281585481</v>
      </c>
      <c r="AL325" s="37">
        <f t="shared" si="261"/>
        <v>1162.5450724080165</v>
      </c>
      <c r="AM325" s="13">
        <f t="shared" si="262"/>
        <v>16828.257681282557</v>
      </c>
      <c r="AN325">
        <f t="shared" si="288"/>
        <v>1214.6449413903154</v>
      </c>
      <c r="AO325" s="13">
        <f t="shared" si="263"/>
        <v>3457.7835760522935</v>
      </c>
      <c r="AP325" s="13">
        <f t="shared" si="289"/>
        <v>1164.6470708022655</v>
      </c>
      <c r="AQ325" s="13">
        <f t="shared" si="264"/>
        <v>20379.984173517129</v>
      </c>
      <c r="AR325" s="13">
        <f t="shared" si="290"/>
        <v>1227.7429970360647</v>
      </c>
      <c r="AS325" s="38">
        <f t="shared" si="265"/>
        <v>3457.7835760522935</v>
      </c>
      <c r="AT325" s="37">
        <f t="shared" si="266"/>
        <v>108.84359342095777</v>
      </c>
      <c r="AU325" s="13">
        <f t="shared" si="267"/>
        <v>5609.4192270941858</v>
      </c>
      <c r="AV325">
        <f t="shared" si="291"/>
        <v>126.21021641505742</v>
      </c>
      <c r="AW325" s="13">
        <f t="shared" si="268"/>
        <v>532.10518174559218</v>
      </c>
      <c r="AX325" s="13">
        <f t="shared" si="292"/>
        <v>112.87715790721964</v>
      </c>
      <c r="AY325" s="13">
        <f t="shared" si="269"/>
        <v>20379.984173517129</v>
      </c>
      <c r="AZ325">
        <f t="shared" si="293"/>
        <v>175.9730841410188</v>
      </c>
      <c r="BA325" s="13">
        <f t="shared" si="270"/>
        <v>532.10518174559218</v>
      </c>
      <c r="BB325" s="37">
        <f t="shared" si="271"/>
        <v>124.21689020500847</v>
      </c>
      <c r="BC325" s="13">
        <f t="shared" si="272"/>
        <v>8414.1288406412787</v>
      </c>
      <c r="BD325">
        <f t="shared" si="294"/>
        <v>150.26682469615793</v>
      </c>
      <c r="BE325" s="13">
        <f t="shared" si="273"/>
        <v>533.91624408933046</v>
      </c>
      <c r="BF325" s="13">
        <f t="shared" si="295"/>
        <v>127.76756316826715</v>
      </c>
      <c r="BG325" s="13">
        <f t="shared" si="274"/>
        <v>20379.984173517129</v>
      </c>
      <c r="BH325">
        <f t="shared" si="296"/>
        <v>190.86348940206631</v>
      </c>
      <c r="BI325" s="13">
        <f t="shared" si="275"/>
        <v>533.91624408933046</v>
      </c>
      <c r="BJ325" s="37">
        <f t="shared" si="276"/>
        <v>7.0828933962664289</v>
      </c>
      <c r="BK325" s="13">
        <f t="shared" si="277"/>
        <v>8414.1288406412787</v>
      </c>
      <c r="BL325">
        <f t="shared" si="297"/>
        <v>33.1328278874159</v>
      </c>
      <c r="BM325" s="13">
        <f t="shared" si="278"/>
        <v>10.271511508174452</v>
      </c>
      <c r="BN325" s="13">
        <f t="shared" si="298"/>
        <v>10.633566359525108</v>
      </c>
      <c r="BO325" s="13">
        <f t="shared" si="279"/>
        <v>20379.984173517129</v>
      </c>
      <c r="BP325">
        <f t="shared" si="299"/>
        <v>73.729492593324267</v>
      </c>
      <c r="BQ325" s="13">
        <f t="shared" si="280"/>
        <v>10.271511508174452</v>
      </c>
      <c r="BR325" s="37">
        <f t="shared" si="281"/>
        <v>159.78161370143422</v>
      </c>
      <c r="BS325" s="13">
        <f t="shared" si="282"/>
        <v>8414.1288406412787</v>
      </c>
      <c r="BT325">
        <f t="shared" si="300"/>
        <v>185.83154819258368</v>
      </c>
      <c r="BU325" s="13">
        <f t="shared" si="283"/>
        <v>836.26927694937092</v>
      </c>
      <c r="BV325" s="13">
        <f t="shared" si="301"/>
        <v>163.3322866646929</v>
      </c>
      <c r="BW325" s="13">
        <f t="shared" si="284"/>
        <v>20379.984173517129</v>
      </c>
      <c r="BX325">
        <f t="shared" si="302"/>
        <v>226.42821289849206</v>
      </c>
      <c r="BY325" s="13">
        <f t="shared" si="285"/>
        <v>836.26927694937092</v>
      </c>
    </row>
    <row r="326" spans="29:77" x14ac:dyDescent="0.2">
      <c r="AC326">
        <v>324</v>
      </c>
      <c r="AD326" s="37">
        <f t="shared" si="256"/>
        <v>517.28773978707602</v>
      </c>
      <c r="AE326" s="13">
        <f t="shared" si="257"/>
        <v>14023.548067735466</v>
      </c>
      <c r="AF326">
        <f t="shared" si="303"/>
        <v>560.57029555169163</v>
      </c>
      <c r="AG326" s="13">
        <f t="shared" si="258"/>
        <v>1616.3024281585481</v>
      </c>
      <c r="AH326" s="13">
        <f t="shared" si="286"/>
        <v>519.87262970432835</v>
      </c>
      <c r="AI326" s="13">
        <f t="shared" si="259"/>
        <v>20379.984173517129</v>
      </c>
      <c r="AJ326">
        <f t="shared" si="287"/>
        <v>582.77381542506021</v>
      </c>
      <c r="AK326" s="13">
        <f t="shared" si="260"/>
        <v>1616.3024281585481</v>
      </c>
      <c r="AL326" s="37">
        <f t="shared" si="261"/>
        <v>1162.5450724080165</v>
      </c>
      <c r="AM326" s="13">
        <f t="shared" si="262"/>
        <v>16828.257681282557</v>
      </c>
      <c r="AN326">
        <f t="shared" si="288"/>
        <v>1214.4841393255554</v>
      </c>
      <c r="AO326" s="13">
        <f t="shared" si="263"/>
        <v>3457.7835760522935</v>
      </c>
      <c r="AP326" s="13">
        <f t="shared" si="289"/>
        <v>1164.6470708022655</v>
      </c>
      <c r="AQ326" s="13">
        <f t="shared" si="264"/>
        <v>20379.984173517129</v>
      </c>
      <c r="AR326" s="13">
        <f t="shared" si="290"/>
        <v>1227.5482565229975</v>
      </c>
      <c r="AS326" s="38">
        <f t="shared" si="265"/>
        <v>3457.7835760522935</v>
      </c>
      <c r="AT326" s="37">
        <f t="shared" si="266"/>
        <v>108.84359342095777</v>
      </c>
      <c r="AU326" s="13">
        <f t="shared" si="267"/>
        <v>5609.4192270941858</v>
      </c>
      <c r="AV326">
        <f t="shared" si="291"/>
        <v>126.15661572680403</v>
      </c>
      <c r="AW326" s="13">
        <f t="shared" si="268"/>
        <v>532.10518174559218</v>
      </c>
      <c r="AX326" s="13">
        <f t="shared" si="292"/>
        <v>112.87715790721964</v>
      </c>
      <c r="AY326" s="13">
        <f t="shared" si="269"/>
        <v>20379.984173517129</v>
      </c>
      <c r="AZ326">
        <f t="shared" si="293"/>
        <v>175.77834362795153</v>
      </c>
      <c r="BA326" s="13">
        <f t="shared" si="270"/>
        <v>532.10518174559218</v>
      </c>
      <c r="BB326" s="37">
        <f t="shared" si="271"/>
        <v>124.21689020500847</v>
      </c>
      <c r="BC326" s="13">
        <f t="shared" si="272"/>
        <v>8414.1288406412787</v>
      </c>
      <c r="BD326">
        <f t="shared" si="294"/>
        <v>150.18642366377784</v>
      </c>
      <c r="BE326" s="13">
        <f t="shared" si="273"/>
        <v>533.91624408933046</v>
      </c>
      <c r="BF326" s="13">
        <f t="shared" si="295"/>
        <v>127.76756316826715</v>
      </c>
      <c r="BG326" s="13">
        <f t="shared" si="274"/>
        <v>20379.984173517129</v>
      </c>
      <c r="BH326">
        <f t="shared" si="296"/>
        <v>190.66874888899903</v>
      </c>
      <c r="BI326" s="13">
        <f t="shared" si="275"/>
        <v>533.91624408933046</v>
      </c>
      <c r="BJ326" s="37">
        <f t="shared" si="276"/>
        <v>7.0828933962664289</v>
      </c>
      <c r="BK326" s="13">
        <f t="shared" si="277"/>
        <v>8414.1288406412787</v>
      </c>
      <c r="BL326">
        <f t="shared" si="297"/>
        <v>33.052426855035812</v>
      </c>
      <c r="BM326" s="13">
        <f t="shared" si="278"/>
        <v>10.271511508174452</v>
      </c>
      <c r="BN326" s="13">
        <f t="shared" si="298"/>
        <v>10.633566359525108</v>
      </c>
      <c r="BO326" s="13">
        <f t="shared" si="279"/>
        <v>20379.984173517129</v>
      </c>
      <c r="BP326">
        <f t="shared" si="299"/>
        <v>73.534752080256993</v>
      </c>
      <c r="BQ326" s="13">
        <f t="shared" si="280"/>
        <v>10.271511508174452</v>
      </c>
      <c r="BR326" s="37">
        <f t="shared" si="281"/>
        <v>159.78161370143422</v>
      </c>
      <c r="BS326" s="13">
        <f t="shared" si="282"/>
        <v>8414.1288406412787</v>
      </c>
      <c r="BT326">
        <f t="shared" si="300"/>
        <v>185.7511471602036</v>
      </c>
      <c r="BU326" s="13">
        <f t="shared" si="283"/>
        <v>836.26927694937092</v>
      </c>
      <c r="BV326" s="13">
        <f t="shared" si="301"/>
        <v>163.3322866646929</v>
      </c>
      <c r="BW326" s="13">
        <f t="shared" si="284"/>
        <v>20379.984173517129</v>
      </c>
      <c r="BX326">
        <f t="shared" si="302"/>
        <v>226.23347238542479</v>
      </c>
      <c r="BY326" s="13">
        <f t="shared" si="285"/>
        <v>836.26927694937092</v>
      </c>
    </row>
    <row r="327" spans="29:77" x14ac:dyDescent="0.2">
      <c r="AC327">
        <v>325</v>
      </c>
      <c r="AD327" s="37">
        <f t="shared" si="256"/>
        <v>517.28773978707602</v>
      </c>
      <c r="AE327" s="13">
        <f t="shared" si="257"/>
        <v>14023.548067735466</v>
      </c>
      <c r="AF327">
        <f t="shared" si="303"/>
        <v>560.43711845703126</v>
      </c>
      <c r="AG327" s="13">
        <f t="shared" si="258"/>
        <v>1616.3024281585481</v>
      </c>
      <c r="AH327" s="13">
        <f t="shared" si="286"/>
        <v>519.87262970432835</v>
      </c>
      <c r="AI327" s="13">
        <f t="shared" si="259"/>
        <v>20379.984173517129</v>
      </c>
      <c r="AJ327">
        <f t="shared" si="287"/>
        <v>582.58027331515029</v>
      </c>
      <c r="AK327" s="13">
        <f t="shared" si="260"/>
        <v>1616.3024281585481</v>
      </c>
      <c r="AL327" s="37">
        <f t="shared" si="261"/>
        <v>1162.5450724080165</v>
      </c>
      <c r="AM327" s="13">
        <f t="shared" si="262"/>
        <v>16828.257681282557</v>
      </c>
      <c r="AN327">
        <f t="shared" si="288"/>
        <v>1214.3243268119629</v>
      </c>
      <c r="AO327" s="13">
        <f t="shared" si="263"/>
        <v>3457.7835760522935</v>
      </c>
      <c r="AP327" s="13">
        <f t="shared" si="289"/>
        <v>1164.6470708022655</v>
      </c>
      <c r="AQ327" s="13">
        <f t="shared" si="264"/>
        <v>20379.984173517129</v>
      </c>
      <c r="AR327" s="13">
        <f t="shared" si="290"/>
        <v>1227.3547144130873</v>
      </c>
      <c r="AS327" s="38">
        <f t="shared" si="265"/>
        <v>3457.7835760522935</v>
      </c>
      <c r="AT327" s="37">
        <f t="shared" si="266"/>
        <v>108.84359342095777</v>
      </c>
      <c r="AU327" s="13">
        <f t="shared" si="267"/>
        <v>5609.4192270941858</v>
      </c>
      <c r="AV327">
        <f t="shared" si="291"/>
        <v>126.10334488893989</v>
      </c>
      <c r="AW327" s="13">
        <f t="shared" si="268"/>
        <v>532.10518174559218</v>
      </c>
      <c r="AX327" s="13">
        <f t="shared" si="292"/>
        <v>112.87715790721964</v>
      </c>
      <c r="AY327" s="13">
        <f t="shared" si="269"/>
        <v>20379.984173517129</v>
      </c>
      <c r="AZ327">
        <f t="shared" si="293"/>
        <v>175.58480151804156</v>
      </c>
      <c r="BA327" s="13">
        <f t="shared" si="270"/>
        <v>532.10518174559218</v>
      </c>
      <c r="BB327" s="37">
        <f t="shared" si="271"/>
        <v>124.21689020500847</v>
      </c>
      <c r="BC327" s="13">
        <f t="shared" si="272"/>
        <v>8414.1288406412787</v>
      </c>
      <c r="BD327">
        <f t="shared" si="294"/>
        <v>150.10651740698162</v>
      </c>
      <c r="BE327" s="13">
        <f t="shared" si="273"/>
        <v>533.91624408933046</v>
      </c>
      <c r="BF327" s="13">
        <f t="shared" si="295"/>
        <v>127.76756316826715</v>
      </c>
      <c r="BG327" s="13">
        <f t="shared" si="274"/>
        <v>20379.984173517129</v>
      </c>
      <c r="BH327">
        <f t="shared" si="296"/>
        <v>190.47520677908909</v>
      </c>
      <c r="BI327" s="13">
        <f t="shared" si="275"/>
        <v>533.91624408933046</v>
      </c>
      <c r="BJ327" s="37">
        <f t="shared" si="276"/>
        <v>7.0828933962664289</v>
      </c>
      <c r="BK327" s="13">
        <f t="shared" si="277"/>
        <v>8414.1288406412787</v>
      </c>
      <c r="BL327">
        <f t="shared" si="297"/>
        <v>32.972520598239598</v>
      </c>
      <c r="BM327" s="13">
        <f t="shared" si="278"/>
        <v>10.271511508174452</v>
      </c>
      <c r="BN327" s="13">
        <f t="shared" si="298"/>
        <v>10.633566359525108</v>
      </c>
      <c r="BO327" s="13">
        <f t="shared" si="279"/>
        <v>20379.984173517129</v>
      </c>
      <c r="BP327">
        <f t="shared" si="299"/>
        <v>73.341209970347037</v>
      </c>
      <c r="BQ327" s="13">
        <f t="shared" si="280"/>
        <v>10.271511508174452</v>
      </c>
      <c r="BR327" s="37">
        <f t="shared" si="281"/>
        <v>159.78161370143422</v>
      </c>
      <c r="BS327" s="13">
        <f t="shared" si="282"/>
        <v>8414.1288406412787</v>
      </c>
      <c r="BT327">
        <f t="shared" si="300"/>
        <v>185.67124090340738</v>
      </c>
      <c r="BU327" s="13">
        <f t="shared" si="283"/>
        <v>836.26927694937092</v>
      </c>
      <c r="BV327" s="13">
        <f t="shared" si="301"/>
        <v>163.3322866646929</v>
      </c>
      <c r="BW327" s="13">
        <f t="shared" si="284"/>
        <v>20379.984173517129</v>
      </c>
      <c r="BX327">
        <f t="shared" si="302"/>
        <v>226.03993027551485</v>
      </c>
      <c r="BY327" s="13">
        <f t="shared" si="285"/>
        <v>836.26927694937092</v>
      </c>
    </row>
    <row r="328" spans="29:77" x14ac:dyDescent="0.2">
      <c r="AC328">
        <v>326</v>
      </c>
      <c r="AD328" s="37">
        <f t="shared" si="256"/>
        <v>517.28773978707602</v>
      </c>
      <c r="AE328" s="13">
        <f t="shared" si="257"/>
        <v>14023.548067735466</v>
      </c>
      <c r="AF328">
        <f t="shared" si="303"/>
        <v>560.30475839976145</v>
      </c>
      <c r="AG328" s="13">
        <f t="shared" si="258"/>
        <v>1616.3024281585481</v>
      </c>
      <c r="AH328" s="13">
        <f t="shared" si="286"/>
        <v>519.87262970432835</v>
      </c>
      <c r="AI328" s="13">
        <f t="shared" si="259"/>
        <v>20379.984173517129</v>
      </c>
      <c r="AJ328">
        <f t="shared" si="287"/>
        <v>582.38791858014781</v>
      </c>
      <c r="AK328" s="13">
        <f t="shared" si="260"/>
        <v>1616.3024281585481</v>
      </c>
      <c r="AL328" s="37">
        <f t="shared" si="261"/>
        <v>1162.5450724080165</v>
      </c>
      <c r="AM328" s="13">
        <f t="shared" si="262"/>
        <v>16828.257681282557</v>
      </c>
      <c r="AN328">
        <f t="shared" si="288"/>
        <v>1214.1654947432392</v>
      </c>
      <c r="AO328" s="13">
        <f t="shared" si="263"/>
        <v>3457.7835760522935</v>
      </c>
      <c r="AP328" s="13">
        <f t="shared" si="289"/>
        <v>1164.6470708022655</v>
      </c>
      <c r="AQ328" s="13">
        <f t="shared" si="264"/>
        <v>20379.984173517129</v>
      </c>
      <c r="AR328" s="13">
        <f t="shared" si="290"/>
        <v>1227.1623596780848</v>
      </c>
      <c r="AS328" s="38">
        <f t="shared" si="265"/>
        <v>3457.7835760522935</v>
      </c>
      <c r="AT328" s="37">
        <f t="shared" si="266"/>
        <v>108.84359342095777</v>
      </c>
      <c r="AU328" s="13">
        <f t="shared" si="267"/>
        <v>5609.4192270941858</v>
      </c>
      <c r="AV328">
        <f t="shared" si="291"/>
        <v>126.05040086603196</v>
      </c>
      <c r="AW328" s="13">
        <f t="shared" si="268"/>
        <v>532.10518174559218</v>
      </c>
      <c r="AX328" s="13">
        <f t="shared" si="292"/>
        <v>112.87715790721964</v>
      </c>
      <c r="AY328" s="13">
        <f t="shared" si="269"/>
        <v>20379.984173517129</v>
      </c>
      <c r="AZ328">
        <f t="shared" si="293"/>
        <v>175.39244678303905</v>
      </c>
      <c r="BA328" s="13">
        <f t="shared" si="270"/>
        <v>532.10518174559218</v>
      </c>
      <c r="BB328" s="37">
        <f t="shared" si="271"/>
        <v>124.21689020500847</v>
      </c>
      <c r="BC328" s="13">
        <f t="shared" si="272"/>
        <v>8414.1288406412787</v>
      </c>
      <c r="BD328">
        <f t="shared" si="294"/>
        <v>150.02710137261977</v>
      </c>
      <c r="BE328" s="13">
        <f t="shared" si="273"/>
        <v>533.91624408933046</v>
      </c>
      <c r="BF328" s="13">
        <f t="shared" si="295"/>
        <v>127.76756316826715</v>
      </c>
      <c r="BG328" s="13">
        <f t="shared" si="274"/>
        <v>20379.984173517129</v>
      </c>
      <c r="BH328">
        <f t="shared" si="296"/>
        <v>190.28285204408655</v>
      </c>
      <c r="BI328" s="13">
        <f t="shared" si="275"/>
        <v>533.91624408933046</v>
      </c>
      <c r="BJ328" s="37">
        <f t="shared" si="276"/>
        <v>7.0828933962664289</v>
      </c>
      <c r="BK328" s="13">
        <f t="shared" si="277"/>
        <v>8414.1288406412787</v>
      </c>
      <c r="BL328">
        <f t="shared" si="297"/>
        <v>32.893104563877714</v>
      </c>
      <c r="BM328" s="13">
        <f t="shared" si="278"/>
        <v>10.271511508174452</v>
      </c>
      <c r="BN328" s="13">
        <f t="shared" si="298"/>
        <v>10.633566359525108</v>
      </c>
      <c r="BO328" s="13">
        <f t="shared" si="279"/>
        <v>20379.984173517129</v>
      </c>
      <c r="BP328">
        <f t="shared" si="299"/>
        <v>73.148855235344527</v>
      </c>
      <c r="BQ328" s="13">
        <f t="shared" si="280"/>
        <v>10.271511508174452</v>
      </c>
      <c r="BR328" s="37">
        <f t="shared" si="281"/>
        <v>159.78161370143422</v>
      </c>
      <c r="BS328" s="13">
        <f t="shared" si="282"/>
        <v>8414.1288406412787</v>
      </c>
      <c r="BT328">
        <f t="shared" si="300"/>
        <v>185.59182486904552</v>
      </c>
      <c r="BU328" s="13">
        <f t="shared" si="283"/>
        <v>836.26927694937092</v>
      </c>
      <c r="BV328" s="13">
        <f t="shared" si="301"/>
        <v>163.3322866646929</v>
      </c>
      <c r="BW328" s="13">
        <f t="shared" si="284"/>
        <v>20379.984173517129</v>
      </c>
      <c r="BX328">
        <f t="shared" si="302"/>
        <v>225.84757554051231</v>
      </c>
      <c r="BY328" s="13">
        <f t="shared" si="285"/>
        <v>836.26927694937092</v>
      </c>
    </row>
    <row r="329" spans="29:77" x14ac:dyDescent="0.2">
      <c r="AC329">
        <v>327</v>
      </c>
      <c r="AD329" s="37">
        <f t="shared" si="256"/>
        <v>517.28773978707602</v>
      </c>
      <c r="AE329" s="13">
        <f t="shared" si="257"/>
        <v>14023.548067735466</v>
      </c>
      <c r="AF329">
        <f t="shared" si="303"/>
        <v>560.17320788412633</v>
      </c>
      <c r="AG329" s="13">
        <f t="shared" si="258"/>
        <v>1616.3024281585481</v>
      </c>
      <c r="AH329" s="13">
        <f t="shared" si="286"/>
        <v>519.87262970432835</v>
      </c>
      <c r="AI329" s="13">
        <f t="shared" si="259"/>
        <v>20379.984173517129</v>
      </c>
      <c r="AJ329">
        <f t="shared" si="287"/>
        <v>582.19674032670491</v>
      </c>
      <c r="AK329" s="13">
        <f t="shared" si="260"/>
        <v>1616.3024281585481</v>
      </c>
      <c r="AL329" s="37">
        <f t="shared" si="261"/>
        <v>1162.5450724080165</v>
      </c>
      <c r="AM329" s="13">
        <f t="shared" si="262"/>
        <v>16828.257681282557</v>
      </c>
      <c r="AN329">
        <f t="shared" si="288"/>
        <v>1214.0076341244769</v>
      </c>
      <c r="AO329" s="13">
        <f t="shared" si="263"/>
        <v>3457.7835760522935</v>
      </c>
      <c r="AP329" s="13">
        <f t="shared" si="289"/>
        <v>1164.6470708022655</v>
      </c>
      <c r="AQ329" s="13">
        <f t="shared" si="264"/>
        <v>20379.984173517129</v>
      </c>
      <c r="AR329" s="13">
        <f t="shared" si="290"/>
        <v>1226.9711814246421</v>
      </c>
      <c r="AS329" s="38">
        <f t="shared" si="265"/>
        <v>3457.7835760522935</v>
      </c>
      <c r="AT329" s="37">
        <f t="shared" si="266"/>
        <v>108.84359342095777</v>
      </c>
      <c r="AU329" s="13">
        <f t="shared" si="267"/>
        <v>5609.4192270941858</v>
      </c>
      <c r="AV329">
        <f t="shared" si="291"/>
        <v>125.99778065977792</v>
      </c>
      <c r="AW329" s="13">
        <f t="shared" si="268"/>
        <v>532.10518174559218</v>
      </c>
      <c r="AX329" s="13">
        <f t="shared" si="292"/>
        <v>112.87715790721964</v>
      </c>
      <c r="AY329" s="13">
        <f t="shared" si="269"/>
        <v>20379.984173517129</v>
      </c>
      <c r="AZ329">
        <f t="shared" si="293"/>
        <v>175.20126852959618</v>
      </c>
      <c r="BA329" s="13">
        <f t="shared" si="270"/>
        <v>532.10518174559218</v>
      </c>
      <c r="BB329" s="37">
        <f t="shared" si="271"/>
        <v>124.21689020500847</v>
      </c>
      <c r="BC329" s="13">
        <f t="shared" si="272"/>
        <v>8414.1288406412787</v>
      </c>
      <c r="BD329">
        <f t="shared" si="294"/>
        <v>149.94817106323868</v>
      </c>
      <c r="BE329" s="13">
        <f t="shared" si="273"/>
        <v>533.91624408933046</v>
      </c>
      <c r="BF329" s="13">
        <f t="shared" si="295"/>
        <v>127.76756316826715</v>
      </c>
      <c r="BG329" s="13">
        <f t="shared" si="274"/>
        <v>20379.984173517129</v>
      </c>
      <c r="BH329">
        <f t="shared" si="296"/>
        <v>190.09167379064368</v>
      </c>
      <c r="BI329" s="13">
        <f t="shared" si="275"/>
        <v>533.91624408933046</v>
      </c>
      <c r="BJ329" s="37">
        <f t="shared" si="276"/>
        <v>7.0828933962664289</v>
      </c>
      <c r="BK329" s="13">
        <f t="shared" si="277"/>
        <v>8414.1288406412787</v>
      </c>
      <c r="BL329">
        <f t="shared" si="297"/>
        <v>32.814174254496642</v>
      </c>
      <c r="BM329" s="13">
        <f t="shared" si="278"/>
        <v>10.271511508174452</v>
      </c>
      <c r="BN329" s="13">
        <f t="shared" si="298"/>
        <v>10.633566359525108</v>
      </c>
      <c r="BO329" s="13">
        <f t="shared" si="279"/>
        <v>20379.984173517129</v>
      </c>
      <c r="BP329">
        <f t="shared" si="299"/>
        <v>72.957676981901642</v>
      </c>
      <c r="BQ329" s="13">
        <f t="shared" si="280"/>
        <v>10.271511508174452</v>
      </c>
      <c r="BR329" s="37">
        <f t="shared" si="281"/>
        <v>159.78161370143422</v>
      </c>
      <c r="BS329" s="13">
        <f t="shared" si="282"/>
        <v>8414.1288406412787</v>
      </c>
      <c r="BT329">
        <f t="shared" si="300"/>
        <v>185.51289455966443</v>
      </c>
      <c r="BU329" s="13">
        <f t="shared" si="283"/>
        <v>836.26927694937092</v>
      </c>
      <c r="BV329" s="13">
        <f t="shared" si="301"/>
        <v>163.3322866646929</v>
      </c>
      <c r="BW329" s="13">
        <f t="shared" si="284"/>
        <v>20379.984173517129</v>
      </c>
      <c r="BX329">
        <f t="shared" si="302"/>
        <v>225.65639728706944</v>
      </c>
      <c r="BY329" s="13">
        <f t="shared" si="285"/>
        <v>836.26927694937092</v>
      </c>
    </row>
    <row r="330" spans="29:77" x14ac:dyDescent="0.2">
      <c r="AC330">
        <v>328</v>
      </c>
      <c r="AD330" s="37">
        <f t="shared" si="256"/>
        <v>517.28773978707602</v>
      </c>
      <c r="AE330" s="13">
        <f t="shared" si="257"/>
        <v>14023.548067735466</v>
      </c>
      <c r="AF330">
        <f t="shared" si="303"/>
        <v>560.04245950578172</v>
      </c>
      <c r="AG330" s="13">
        <f t="shared" si="258"/>
        <v>1616.3024281585481</v>
      </c>
      <c r="AH330" s="13">
        <f t="shared" si="286"/>
        <v>519.87262970432835</v>
      </c>
      <c r="AI330" s="13">
        <f t="shared" si="259"/>
        <v>20379.984173517129</v>
      </c>
      <c r="AJ330">
        <f t="shared" si="287"/>
        <v>582.00672779431954</v>
      </c>
      <c r="AK330" s="13">
        <f t="shared" si="260"/>
        <v>1616.3024281585481</v>
      </c>
      <c r="AL330" s="37">
        <f t="shared" si="261"/>
        <v>1162.5450724080165</v>
      </c>
      <c r="AM330" s="13">
        <f t="shared" si="262"/>
        <v>16828.257681282557</v>
      </c>
      <c r="AN330">
        <f t="shared" si="288"/>
        <v>1213.8507360704634</v>
      </c>
      <c r="AO330" s="13">
        <f t="shared" si="263"/>
        <v>3457.7835760522935</v>
      </c>
      <c r="AP330" s="13">
        <f t="shared" si="289"/>
        <v>1164.6470708022655</v>
      </c>
      <c r="AQ330" s="13">
        <f t="shared" si="264"/>
        <v>20379.984173517129</v>
      </c>
      <c r="AR330" s="13">
        <f t="shared" si="290"/>
        <v>1226.7811688922568</v>
      </c>
      <c r="AS330" s="38">
        <f t="shared" si="265"/>
        <v>3457.7835760522935</v>
      </c>
      <c r="AT330" s="37">
        <f t="shared" si="266"/>
        <v>108.84359342095777</v>
      </c>
      <c r="AU330" s="13">
        <f t="shared" si="267"/>
        <v>5609.4192270941858</v>
      </c>
      <c r="AV330">
        <f t="shared" si="291"/>
        <v>125.94548130844005</v>
      </c>
      <c r="AW330" s="13">
        <f t="shared" si="268"/>
        <v>532.10518174559218</v>
      </c>
      <c r="AX330" s="13">
        <f t="shared" si="292"/>
        <v>112.87715790721964</v>
      </c>
      <c r="AY330" s="13">
        <f t="shared" si="269"/>
        <v>20379.984173517129</v>
      </c>
      <c r="AZ330">
        <f t="shared" si="293"/>
        <v>175.0112559972109</v>
      </c>
      <c r="BA330" s="13">
        <f t="shared" si="270"/>
        <v>532.10518174559218</v>
      </c>
      <c r="BB330" s="37">
        <f t="shared" si="271"/>
        <v>124.21689020500847</v>
      </c>
      <c r="BC330" s="13">
        <f t="shared" si="272"/>
        <v>8414.1288406412787</v>
      </c>
      <c r="BD330">
        <f t="shared" si="294"/>
        <v>149.86972203623188</v>
      </c>
      <c r="BE330" s="13">
        <f t="shared" si="273"/>
        <v>533.91624408933046</v>
      </c>
      <c r="BF330" s="13">
        <f t="shared" si="295"/>
        <v>127.76756316826715</v>
      </c>
      <c r="BG330" s="13">
        <f t="shared" si="274"/>
        <v>20379.984173517129</v>
      </c>
      <c r="BH330">
        <f t="shared" si="296"/>
        <v>189.9016612582584</v>
      </c>
      <c r="BI330" s="13">
        <f t="shared" si="275"/>
        <v>533.91624408933046</v>
      </c>
      <c r="BJ330" s="37">
        <f t="shared" si="276"/>
        <v>7.0828933962664289</v>
      </c>
      <c r="BK330" s="13">
        <f t="shared" si="277"/>
        <v>8414.1288406412787</v>
      </c>
      <c r="BL330">
        <f t="shared" si="297"/>
        <v>32.735725227489837</v>
      </c>
      <c r="BM330" s="13">
        <f t="shared" si="278"/>
        <v>10.271511508174452</v>
      </c>
      <c r="BN330" s="13">
        <f t="shared" si="298"/>
        <v>10.633566359525108</v>
      </c>
      <c r="BO330" s="13">
        <f t="shared" si="279"/>
        <v>20379.984173517129</v>
      </c>
      <c r="BP330">
        <f t="shared" si="299"/>
        <v>72.76766444951636</v>
      </c>
      <c r="BQ330" s="13">
        <f t="shared" si="280"/>
        <v>10.271511508174452</v>
      </c>
      <c r="BR330" s="37">
        <f t="shared" si="281"/>
        <v>159.78161370143422</v>
      </c>
      <c r="BS330" s="13">
        <f t="shared" si="282"/>
        <v>8414.1288406412787</v>
      </c>
      <c r="BT330">
        <f t="shared" si="300"/>
        <v>185.43444553265763</v>
      </c>
      <c r="BU330" s="13">
        <f t="shared" si="283"/>
        <v>836.26927694937092</v>
      </c>
      <c r="BV330" s="13">
        <f t="shared" si="301"/>
        <v>163.3322866646929</v>
      </c>
      <c r="BW330" s="13">
        <f t="shared" si="284"/>
        <v>20379.984173517129</v>
      </c>
      <c r="BX330">
        <f t="shared" si="302"/>
        <v>225.46638475468416</v>
      </c>
      <c r="BY330" s="13">
        <f t="shared" si="285"/>
        <v>836.26927694937092</v>
      </c>
    </row>
    <row r="331" spans="29:77" x14ac:dyDescent="0.2">
      <c r="AC331">
        <v>329</v>
      </c>
      <c r="AD331" s="37">
        <f t="shared" si="256"/>
        <v>517.28773978707602</v>
      </c>
      <c r="AE331" s="13">
        <f t="shared" si="257"/>
        <v>14023.548067735466</v>
      </c>
      <c r="AF331">
        <f t="shared" si="303"/>
        <v>559.91250595040572</v>
      </c>
      <c r="AG331" s="13">
        <f t="shared" si="258"/>
        <v>1616.3024281585481</v>
      </c>
      <c r="AH331" s="13">
        <f t="shared" si="286"/>
        <v>519.87262970432835</v>
      </c>
      <c r="AI331" s="13">
        <f t="shared" si="259"/>
        <v>20379.984173517129</v>
      </c>
      <c r="AJ331">
        <f t="shared" si="287"/>
        <v>581.81787035331661</v>
      </c>
      <c r="AK331" s="13">
        <f t="shared" si="260"/>
        <v>1616.3024281585481</v>
      </c>
      <c r="AL331" s="37">
        <f t="shared" si="261"/>
        <v>1162.5450724080165</v>
      </c>
      <c r="AM331" s="13">
        <f t="shared" si="262"/>
        <v>16828.257681282557</v>
      </c>
      <c r="AN331">
        <f t="shared" si="288"/>
        <v>1213.6947918040121</v>
      </c>
      <c r="AO331" s="13">
        <f t="shared" si="263"/>
        <v>3457.7835760522935</v>
      </c>
      <c r="AP331" s="13">
        <f t="shared" si="289"/>
        <v>1164.6470708022655</v>
      </c>
      <c r="AQ331" s="13">
        <f t="shared" si="264"/>
        <v>20379.984173517129</v>
      </c>
      <c r="AR331" s="13">
        <f t="shared" si="290"/>
        <v>1226.5923114512536</v>
      </c>
      <c r="AS331" s="38">
        <f t="shared" si="265"/>
        <v>3457.7835760522935</v>
      </c>
      <c r="AT331" s="37">
        <f t="shared" si="266"/>
        <v>108.84359342095777</v>
      </c>
      <c r="AU331" s="13">
        <f t="shared" si="267"/>
        <v>5609.4192270941858</v>
      </c>
      <c r="AV331">
        <f t="shared" si="291"/>
        <v>125.89349988628965</v>
      </c>
      <c r="AW331" s="13">
        <f t="shared" si="268"/>
        <v>532.10518174559218</v>
      </c>
      <c r="AX331" s="13">
        <f t="shared" si="292"/>
        <v>112.87715790721964</v>
      </c>
      <c r="AY331" s="13">
        <f t="shared" si="269"/>
        <v>20379.984173517129</v>
      </c>
      <c r="AZ331">
        <f t="shared" si="293"/>
        <v>174.82239855620787</v>
      </c>
      <c r="BA331" s="13">
        <f t="shared" si="270"/>
        <v>532.10518174559218</v>
      </c>
      <c r="BB331" s="37">
        <f t="shared" si="271"/>
        <v>124.21689020500847</v>
      </c>
      <c r="BC331" s="13">
        <f t="shared" si="272"/>
        <v>8414.1288406412787</v>
      </c>
      <c r="BD331">
        <f t="shared" si="294"/>
        <v>149.79174990300629</v>
      </c>
      <c r="BE331" s="13">
        <f t="shared" si="273"/>
        <v>533.91624408933046</v>
      </c>
      <c r="BF331" s="13">
        <f t="shared" si="295"/>
        <v>127.76756316826715</v>
      </c>
      <c r="BG331" s="13">
        <f t="shared" si="274"/>
        <v>20379.984173517129</v>
      </c>
      <c r="BH331">
        <f t="shared" si="296"/>
        <v>189.71280381725538</v>
      </c>
      <c r="BI331" s="13">
        <f t="shared" si="275"/>
        <v>533.91624408933046</v>
      </c>
      <c r="BJ331" s="37">
        <f t="shared" si="276"/>
        <v>7.0828933962664289</v>
      </c>
      <c r="BK331" s="13">
        <f t="shared" si="277"/>
        <v>8414.1288406412787</v>
      </c>
      <c r="BL331">
        <f t="shared" si="297"/>
        <v>32.657753094264237</v>
      </c>
      <c r="BM331" s="13">
        <f t="shared" si="278"/>
        <v>10.271511508174452</v>
      </c>
      <c r="BN331" s="13">
        <f t="shared" si="298"/>
        <v>10.633566359525108</v>
      </c>
      <c r="BO331" s="13">
        <f t="shared" si="279"/>
        <v>20379.984173517129</v>
      </c>
      <c r="BP331">
        <f t="shared" si="299"/>
        <v>72.578807008513337</v>
      </c>
      <c r="BQ331" s="13">
        <f t="shared" si="280"/>
        <v>10.271511508174452</v>
      </c>
      <c r="BR331" s="37">
        <f t="shared" si="281"/>
        <v>159.78161370143422</v>
      </c>
      <c r="BS331" s="13">
        <f t="shared" si="282"/>
        <v>8414.1288406412787</v>
      </c>
      <c r="BT331">
        <f t="shared" si="300"/>
        <v>185.35647339943205</v>
      </c>
      <c r="BU331" s="13">
        <f t="shared" si="283"/>
        <v>836.26927694937092</v>
      </c>
      <c r="BV331" s="13">
        <f t="shared" si="301"/>
        <v>163.3322866646929</v>
      </c>
      <c r="BW331" s="13">
        <f t="shared" si="284"/>
        <v>20379.984173517129</v>
      </c>
      <c r="BX331">
        <f t="shared" si="302"/>
        <v>225.27752731368113</v>
      </c>
      <c r="BY331" s="13">
        <f t="shared" si="285"/>
        <v>836.26927694937092</v>
      </c>
    </row>
    <row r="332" spans="29:77" x14ac:dyDescent="0.2">
      <c r="AC332">
        <v>330</v>
      </c>
      <c r="AD332" s="37">
        <f t="shared" si="256"/>
        <v>517.28773978707602</v>
      </c>
      <c r="AE332" s="13">
        <f t="shared" si="257"/>
        <v>14023.548067735466</v>
      </c>
      <c r="AF332">
        <f t="shared" si="303"/>
        <v>559.78333999233496</v>
      </c>
      <c r="AG332" s="13">
        <f t="shared" si="258"/>
        <v>1616.3024281585481</v>
      </c>
      <c r="AH332" s="13">
        <f t="shared" si="286"/>
        <v>519.87262970432835</v>
      </c>
      <c r="AI332" s="13">
        <f t="shared" si="259"/>
        <v>20379.984173517129</v>
      </c>
      <c r="AJ332">
        <f t="shared" si="287"/>
        <v>581.63015750286513</v>
      </c>
      <c r="AK332" s="13">
        <f t="shared" si="260"/>
        <v>1616.3024281585481</v>
      </c>
      <c r="AL332" s="37">
        <f t="shared" si="261"/>
        <v>1162.5450724080165</v>
      </c>
      <c r="AM332" s="13">
        <f t="shared" si="262"/>
        <v>16828.257681282557</v>
      </c>
      <c r="AN332">
        <f t="shared" si="288"/>
        <v>1213.5397926543274</v>
      </c>
      <c r="AO332" s="13">
        <f t="shared" si="263"/>
        <v>3457.7835760522935</v>
      </c>
      <c r="AP332" s="13">
        <f t="shared" si="289"/>
        <v>1164.6470708022655</v>
      </c>
      <c r="AQ332" s="13">
        <f t="shared" si="264"/>
        <v>20379.984173517129</v>
      </c>
      <c r="AR332" s="13">
        <f t="shared" si="290"/>
        <v>1226.4045986008023</v>
      </c>
      <c r="AS332" s="38">
        <f t="shared" si="265"/>
        <v>3457.7835760522935</v>
      </c>
      <c r="AT332" s="37">
        <f t="shared" si="266"/>
        <v>108.84359342095777</v>
      </c>
      <c r="AU332" s="13">
        <f t="shared" si="267"/>
        <v>5609.4192270941858</v>
      </c>
      <c r="AV332">
        <f t="shared" si="291"/>
        <v>125.84183350306137</v>
      </c>
      <c r="AW332" s="13">
        <f t="shared" si="268"/>
        <v>532.10518174559218</v>
      </c>
      <c r="AX332" s="13">
        <f t="shared" si="292"/>
        <v>112.87715790721964</v>
      </c>
      <c r="AY332" s="13">
        <f t="shared" si="269"/>
        <v>20379.984173517129</v>
      </c>
      <c r="AZ332">
        <f t="shared" si="293"/>
        <v>174.6346857057564</v>
      </c>
      <c r="BA332" s="13">
        <f t="shared" si="270"/>
        <v>532.10518174559218</v>
      </c>
      <c r="BB332" s="37">
        <f t="shared" si="271"/>
        <v>124.21689020500847</v>
      </c>
      <c r="BC332" s="13">
        <f t="shared" si="272"/>
        <v>8414.1288406412787</v>
      </c>
      <c r="BD332">
        <f t="shared" si="294"/>
        <v>149.71425032816387</v>
      </c>
      <c r="BE332" s="13">
        <f t="shared" si="273"/>
        <v>533.91624408933046</v>
      </c>
      <c r="BF332" s="13">
        <f t="shared" si="295"/>
        <v>127.76756316826715</v>
      </c>
      <c r="BG332" s="13">
        <f t="shared" si="274"/>
        <v>20379.984173517129</v>
      </c>
      <c r="BH332">
        <f t="shared" si="296"/>
        <v>189.5250909668039</v>
      </c>
      <c r="BI332" s="13">
        <f t="shared" si="275"/>
        <v>533.91624408933046</v>
      </c>
      <c r="BJ332" s="37">
        <f t="shared" si="276"/>
        <v>7.0828933962664289</v>
      </c>
      <c r="BK332" s="13">
        <f t="shared" si="277"/>
        <v>8414.1288406412787</v>
      </c>
      <c r="BL332">
        <f t="shared" si="297"/>
        <v>32.580253519421817</v>
      </c>
      <c r="BM332" s="13">
        <f t="shared" si="278"/>
        <v>10.271511508174452</v>
      </c>
      <c r="BN332" s="13">
        <f t="shared" si="298"/>
        <v>10.633566359525108</v>
      </c>
      <c r="BO332" s="13">
        <f t="shared" si="279"/>
        <v>20379.984173517129</v>
      </c>
      <c r="BP332">
        <f t="shared" si="299"/>
        <v>72.391094158061861</v>
      </c>
      <c r="BQ332" s="13">
        <f t="shared" si="280"/>
        <v>10.271511508174452</v>
      </c>
      <c r="BR332" s="37">
        <f t="shared" si="281"/>
        <v>159.78161370143422</v>
      </c>
      <c r="BS332" s="13">
        <f t="shared" si="282"/>
        <v>8414.1288406412787</v>
      </c>
      <c r="BT332">
        <f t="shared" si="300"/>
        <v>185.27897382458963</v>
      </c>
      <c r="BU332" s="13">
        <f t="shared" si="283"/>
        <v>836.26927694937092</v>
      </c>
      <c r="BV332" s="13">
        <f t="shared" si="301"/>
        <v>163.3322866646929</v>
      </c>
      <c r="BW332" s="13">
        <f t="shared" si="284"/>
        <v>20379.984173517129</v>
      </c>
      <c r="BX332">
        <f t="shared" si="302"/>
        <v>225.08981446322966</v>
      </c>
      <c r="BY332" s="13">
        <f t="shared" si="285"/>
        <v>836.26927694937092</v>
      </c>
    </row>
    <row r="333" spans="29:77" x14ac:dyDescent="0.2">
      <c r="AC333">
        <v>331</v>
      </c>
      <c r="AD333" s="37">
        <f t="shared" si="256"/>
        <v>517.28773978707602</v>
      </c>
      <c r="AE333" s="13">
        <f t="shared" si="257"/>
        <v>14023.548067735466</v>
      </c>
      <c r="AF333">
        <f t="shared" si="303"/>
        <v>559.65495449322543</v>
      </c>
      <c r="AG333" s="13">
        <f t="shared" si="258"/>
        <v>1616.3024281585481</v>
      </c>
      <c r="AH333" s="13">
        <f t="shared" si="286"/>
        <v>519.87262970432835</v>
      </c>
      <c r="AI333" s="13">
        <f t="shared" si="259"/>
        <v>20379.984173517129</v>
      </c>
      <c r="AJ333">
        <f t="shared" si="287"/>
        <v>581.44357886903265</v>
      </c>
      <c r="AK333" s="13">
        <f t="shared" si="260"/>
        <v>1616.3024281585481</v>
      </c>
      <c r="AL333" s="37">
        <f t="shared" si="261"/>
        <v>1162.5450724080165</v>
      </c>
      <c r="AM333" s="13">
        <f t="shared" si="262"/>
        <v>16828.257681282557</v>
      </c>
      <c r="AN333">
        <f t="shared" si="288"/>
        <v>1213.3857300553959</v>
      </c>
      <c r="AO333" s="13">
        <f t="shared" si="263"/>
        <v>3457.7835760522935</v>
      </c>
      <c r="AP333" s="13">
        <f t="shared" si="289"/>
        <v>1164.6470708022655</v>
      </c>
      <c r="AQ333" s="13">
        <f t="shared" si="264"/>
        <v>20379.984173517129</v>
      </c>
      <c r="AR333" s="13">
        <f t="shared" si="290"/>
        <v>1226.2180199669699</v>
      </c>
      <c r="AS333" s="38">
        <f t="shared" si="265"/>
        <v>3457.7835760522935</v>
      </c>
      <c r="AT333" s="37">
        <f t="shared" si="266"/>
        <v>108.84359342095777</v>
      </c>
      <c r="AU333" s="13">
        <f t="shared" si="267"/>
        <v>5609.4192270941858</v>
      </c>
      <c r="AV333">
        <f t="shared" si="291"/>
        <v>125.79047930341756</v>
      </c>
      <c r="AW333" s="13">
        <f t="shared" si="268"/>
        <v>532.10518174559218</v>
      </c>
      <c r="AX333" s="13">
        <f t="shared" si="292"/>
        <v>112.87715790721964</v>
      </c>
      <c r="AY333" s="13">
        <f t="shared" si="269"/>
        <v>20379.984173517129</v>
      </c>
      <c r="AZ333">
        <f t="shared" si="293"/>
        <v>174.44810707192397</v>
      </c>
      <c r="BA333" s="13">
        <f t="shared" si="270"/>
        <v>532.10518174559218</v>
      </c>
      <c r="BB333" s="37">
        <f t="shared" si="271"/>
        <v>124.21689020500847</v>
      </c>
      <c r="BC333" s="13">
        <f t="shared" si="272"/>
        <v>8414.1288406412787</v>
      </c>
      <c r="BD333">
        <f t="shared" si="294"/>
        <v>149.63721902869813</v>
      </c>
      <c r="BE333" s="13">
        <f t="shared" si="273"/>
        <v>533.91624408933046</v>
      </c>
      <c r="BF333" s="13">
        <f t="shared" si="295"/>
        <v>127.76756316826715</v>
      </c>
      <c r="BG333" s="13">
        <f t="shared" si="274"/>
        <v>20379.984173517129</v>
      </c>
      <c r="BH333">
        <f t="shared" si="296"/>
        <v>189.33851233297145</v>
      </c>
      <c r="BI333" s="13">
        <f t="shared" si="275"/>
        <v>533.91624408933046</v>
      </c>
      <c r="BJ333" s="37">
        <f t="shared" si="276"/>
        <v>7.0828933962664289</v>
      </c>
      <c r="BK333" s="13">
        <f t="shared" si="277"/>
        <v>8414.1288406412787</v>
      </c>
      <c r="BL333">
        <f t="shared" si="297"/>
        <v>32.503222219956093</v>
      </c>
      <c r="BM333" s="13">
        <f t="shared" si="278"/>
        <v>10.271511508174452</v>
      </c>
      <c r="BN333" s="13">
        <f t="shared" si="298"/>
        <v>10.633566359525108</v>
      </c>
      <c r="BO333" s="13">
        <f t="shared" si="279"/>
        <v>20379.984173517129</v>
      </c>
      <c r="BP333">
        <f t="shared" si="299"/>
        <v>72.204515524229421</v>
      </c>
      <c r="BQ333" s="13">
        <f t="shared" si="280"/>
        <v>10.271511508174452</v>
      </c>
      <c r="BR333" s="37">
        <f t="shared" si="281"/>
        <v>159.78161370143422</v>
      </c>
      <c r="BS333" s="13">
        <f t="shared" si="282"/>
        <v>8414.1288406412787</v>
      </c>
      <c r="BT333">
        <f t="shared" si="300"/>
        <v>185.20194252512388</v>
      </c>
      <c r="BU333" s="13">
        <f t="shared" si="283"/>
        <v>836.26927694937092</v>
      </c>
      <c r="BV333" s="13">
        <f t="shared" si="301"/>
        <v>163.3322866646929</v>
      </c>
      <c r="BW333" s="13">
        <f t="shared" si="284"/>
        <v>20379.984173517129</v>
      </c>
      <c r="BX333">
        <f t="shared" si="302"/>
        <v>224.9032358293972</v>
      </c>
      <c r="BY333" s="13">
        <f t="shared" si="285"/>
        <v>836.26927694937092</v>
      </c>
    </row>
    <row r="334" spans="29:77" x14ac:dyDescent="0.2">
      <c r="AC334">
        <v>332</v>
      </c>
      <c r="AD334" s="37">
        <f t="shared" si="256"/>
        <v>517.28773978707602</v>
      </c>
      <c r="AE334" s="13">
        <f t="shared" si="257"/>
        <v>14023.548067735466</v>
      </c>
      <c r="AF334">
        <f t="shared" si="303"/>
        <v>559.5273424007371</v>
      </c>
      <c r="AG334" s="13">
        <f t="shared" si="258"/>
        <v>1616.3024281585481</v>
      </c>
      <c r="AH334" s="13">
        <f t="shared" si="286"/>
        <v>519.87262970432835</v>
      </c>
      <c r="AI334" s="13">
        <f t="shared" si="259"/>
        <v>20379.984173517129</v>
      </c>
      <c r="AJ334">
        <f t="shared" si="287"/>
        <v>581.25812420287389</v>
      </c>
      <c r="AK334" s="13">
        <f t="shared" si="260"/>
        <v>1616.3024281585481</v>
      </c>
      <c r="AL334" s="37">
        <f t="shared" si="261"/>
        <v>1162.5450724080165</v>
      </c>
      <c r="AM334" s="13">
        <f t="shared" si="262"/>
        <v>16828.257681282557</v>
      </c>
      <c r="AN334">
        <f t="shared" si="288"/>
        <v>1213.2325955444098</v>
      </c>
      <c r="AO334" s="13">
        <f t="shared" si="263"/>
        <v>3457.7835760522935</v>
      </c>
      <c r="AP334" s="13">
        <f t="shared" si="289"/>
        <v>1164.6470708022655</v>
      </c>
      <c r="AQ334" s="13">
        <f t="shared" si="264"/>
        <v>20379.984173517129</v>
      </c>
      <c r="AR334" s="13">
        <f t="shared" si="290"/>
        <v>1226.032565300811</v>
      </c>
      <c r="AS334" s="38">
        <f t="shared" si="265"/>
        <v>3457.7835760522935</v>
      </c>
      <c r="AT334" s="37">
        <f t="shared" si="266"/>
        <v>108.84359342095777</v>
      </c>
      <c r="AU334" s="13">
        <f t="shared" si="267"/>
        <v>5609.4192270941858</v>
      </c>
      <c r="AV334">
        <f t="shared" si="291"/>
        <v>125.73943446642218</v>
      </c>
      <c r="AW334" s="13">
        <f t="shared" si="268"/>
        <v>532.10518174559218</v>
      </c>
      <c r="AX334" s="13">
        <f t="shared" si="292"/>
        <v>112.87715790721964</v>
      </c>
      <c r="AY334" s="13">
        <f t="shared" si="269"/>
        <v>20379.984173517129</v>
      </c>
      <c r="AZ334">
        <f t="shared" si="293"/>
        <v>174.26265240576521</v>
      </c>
      <c r="BA334" s="13">
        <f t="shared" si="270"/>
        <v>532.10518174559218</v>
      </c>
      <c r="BB334" s="37">
        <f t="shared" si="271"/>
        <v>124.21689020500847</v>
      </c>
      <c r="BC334" s="13">
        <f t="shared" si="272"/>
        <v>8414.1288406412787</v>
      </c>
      <c r="BD334">
        <f t="shared" si="294"/>
        <v>149.56065177320508</v>
      </c>
      <c r="BE334" s="13">
        <f t="shared" si="273"/>
        <v>533.91624408933046</v>
      </c>
      <c r="BF334" s="13">
        <f t="shared" si="295"/>
        <v>127.76756316826715</v>
      </c>
      <c r="BG334" s="13">
        <f t="shared" si="274"/>
        <v>20379.984173517129</v>
      </c>
      <c r="BH334">
        <f t="shared" si="296"/>
        <v>189.15305766681271</v>
      </c>
      <c r="BI334" s="13">
        <f t="shared" si="275"/>
        <v>533.91624408933046</v>
      </c>
      <c r="BJ334" s="37">
        <f t="shared" si="276"/>
        <v>7.0828933962664289</v>
      </c>
      <c r="BK334" s="13">
        <f t="shared" si="277"/>
        <v>8414.1288406412787</v>
      </c>
      <c r="BL334">
        <f t="shared" si="297"/>
        <v>32.426654964463054</v>
      </c>
      <c r="BM334" s="13">
        <f t="shared" si="278"/>
        <v>10.271511508174452</v>
      </c>
      <c r="BN334" s="13">
        <f t="shared" si="298"/>
        <v>10.633566359525108</v>
      </c>
      <c r="BO334" s="13">
        <f t="shared" si="279"/>
        <v>20379.984173517129</v>
      </c>
      <c r="BP334">
        <f t="shared" si="299"/>
        <v>72.019060858070674</v>
      </c>
      <c r="BQ334" s="13">
        <f t="shared" si="280"/>
        <v>10.271511508174452</v>
      </c>
      <c r="BR334" s="37">
        <f t="shared" si="281"/>
        <v>159.78161370143422</v>
      </c>
      <c r="BS334" s="13">
        <f t="shared" si="282"/>
        <v>8414.1288406412787</v>
      </c>
      <c r="BT334">
        <f t="shared" si="300"/>
        <v>185.12537526963084</v>
      </c>
      <c r="BU334" s="13">
        <f t="shared" si="283"/>
        <v>836.26927694937092</v>
      </c>
      <c r="BV334" s="13">
        <f t="shared" si="301"/>
        <v>163.3322866646929</v>
      </c>
      <c r="BW334" s="13">
        <f t="shared" si="284"/>
        <v>20379.984173517129</v>
      </c>
      <c r="BX334">
        <f t="shared" si="302"/>
        <v>224.71778116323847</v>
      </c>
      <c r="BY334" s="13">
        <f t="shared" si="285"/>
        <v>836.26927694937092</v>
      </c>
    </row>
    <row r="335" spans="29:77" x14ac:dyDescent="0.2">
      <c r="AC335">
        <v>333</v>
      </c>
      <c r="AD335" s="37">
        <f t="shared" si="256"/>
        <v>517.28773978707602</v>
      </c>
      <c r="AE335" s="13">
        <f t="shared" si="257"/>
        <v>14023.548067735466</v>
      </c>
      <c r="AF335">
        <f t="shared" si="303"/>
        <v>559.40049674724264</v>
      </c>
      <c r="AG335" s="13">
        <f t="shared" si="258"/>
        <v>1616.3024281585481</v>
      </c>
      <c r="AH335" s="13">
        <f t="shared" si="286"/>
        <v>519.87262970432835</v>
      </c>
      <c r="AI335" s="13">
        <f t="shared" si="259"/>
        <v>20379.984173517129</v>
      </c>
      <c r="AJ335">
        <f t="shared" si="287"/>
        <v>581.07378337855391</v>
      </c>
      <c r="AK335" s="13">
        <f t="shared" si="260"/>
        <v>1616.3024281585481</v>
      </c>
      <c r="AL335" s="37">
        <f t="shared" si="261"/>
        <v>1162.5450724080165</v>
      </c>
      <c r="AM335" s="13">
        <f t="shared" si="262"/>
        <v>16828.257681282557</v>
      </c>
      <c r="AN335">
        <f t="shared" si="288"/>
        <v>1213.0803807602163</v>
      </c>
      <c r="AO335" s="13">
        <f t="shared" si="263"/>
        <v>3457.7835760522935</v>
      </c>
      <c r="AP335" s="13">
        <f t="shared" si="289"/>
        <v>1164.6470708022655</v>
      </c>
      <c r="AQ335" s="13">
        <f t="shared" si="264"/>
        <v>20379.984173517129</v>
      </c>
      <c r="AR335" s="13">
        <f t="shared" si="290"/>
        <v>1225.8482244764912</v>
      </c>
      <c r="AS335" s="38">
        <f t="shared" si="265"/>
        <v>3457.7835760522935</v>
      </c>
      <c r="AT335" s="37">
        <f t="shared" si="266"/>
        <v>108.84359342095777</v>
      </c>
      <c r="AU335" s="13">
        <f t="shared" si="267"/>
        <v>5609.4192270941858</v>
      </c>
      <c r="AV335">
        <f t="shared" si="291"/>
        <v>125.6886962050244</v>
      </c>
      <c r="AW335" s="13">
        <f t="shared" si="268"/>
        <v>532.10518174559218</v>
      </c>
      <c r="AX335" s="13">
        <f t="shared" si="292"/>
        <v>112.87715790721964</v>
      </c>
      <c r="AY335" s="13">
        <f t="shared" si="269"/>
        <v>20379.984173517129</v>
      </c>
      <c r="AZ335">
        <f t="shared" si="293"/>
        <v>174.07831158144523</v>
      </c>
      <c r="BA335" s="13">
        <f t="shared" si="270"/>
        <v>532.10518174559218</v>
      </c>
      <c r="BB335" s="37">
        <f t="shared" si="271"/>
        <v>124.21689020500847</v>
      </c>
      <c r="BC335" s="13">
        <f t="shared" si="272"/>
        <v>8414.1288406412787</v>
      </c>
      <c r="BD335">
        <f t="shared" si="294"/>
        <v>149.48454438110841</v>
      </c>
      <c r="BE335" s="13">
        <f t="shared" si="273"/>
        <v>533.91624408933046</v>
      </c>
      <c r="BF335" s="13">
        <f t="shared" si="295"/>
        <v>127.76756316826715</v>
      </c>
      <c r="BG335" s="13">
        <f t="shared" si="274"/>
        <v>20379.984173517129</v>
      </c>
      <c r="BH335">
        <f t="shared" si="296"/>
        <v>188.96871684249277</v>
      </c>
      <c r="BI335" s="13">
        <f t="shared" si="275"/>
        <v>533.91624408933046</v>
      </c>
      <c r="BJ335" s="37">
        <f t="shared" si="276"/>
        <v>7.0828933962664289</v>
      </c>
      <c r="BK335" s="13">
        <f t="shared" si="277"/>
        <v>8414.1288406412787</v>
      </c>
      <c r="BL335">
        <f t="shared" si="297"/>
        <v>32.350547572366366</v>
      </c>
      <c r="BM335" s="13">
        <f t="shared" si="278"/>
        <v>10.271511508174452</v>
      </c>
      <c r="BN335" s="13">
        <f t="shared" si="298"/>
        <v>10.633566359525108</v>
      </c>
      <c r="BO335" s="13">
        <f t="shared" si="279"/>
        <v>20379.984173517129</v>
      </c>
      <c r="BP335">
        <f t="shared" si="299"/>
        <v>71.834720033750713</v>
      </c>
      <c r="BQ335" s="13">
        <f t="shared" si="280"/>
        <v>10.271511508174452</v>
      </c>
      <c r="BR335" s="37">
        <f t="shared" si="281"/>
        <v>159.78161370143422</v>
      </c>
      <c r="BS335" s="13">
        <f t="shared" si="282"/>
        <v>8414.1288406412787</v>
      </c>
      <c r="BT335">
        <f t="shared" si="300"/>
        <v>185.04926787753416</v>
      </c>
      <c r="BU335" s="13">
        <f t="shared" si="283"/>
        <v>836.26927694937092</v>
      </c>
      <c r="BV335" s="13">
        <f t="shared" si="301"/>
        <v>163.3322866646929</v>
      </c>
      <c r="BW335" s="13">
        <f t="shared" si="284"/>
        <v>20379.984173517129</v>
      </c>
      <c r="BX335">
        <f t="shared" si="302"/>
        <v>224.53344033891852</v>
      </c>
      <c r="BY335" s="13">
        <f t="shared" si="285"/>
        <v>836.26927694937092</v>
      </c>
    </row>
    <row r="336" spans="29:77" x14ac:dyDescent="0.2">
      <c r="AC336">
        <v>334</v>
      </c>
      <c r="AD336" s="37">
        <f t="shared" si="256"/>
        <v>517.28773978707602</v>
      </c>
      <c r="AE336" s="13">
        <f t="shared" si="257"/>
        <v>14023.548067735466</v>
      </c>
      <c r="AF336">
        <f t="shared" si="303"/>
        <v>559.27441064855941</v>
      </c>
      <c r="AG336" s="13">
        <f t="shared" si="258"/>
        <v>1616.3024281585481</v>
      </c>
      <c r="AH336" s="13">
        <f t="shared" si="286"/>
        <v>519.87262970432835</v>
      </c>
      <c r="AI336" s="13">
        <f t="shared" si="259"/>
        <v>20379.984173517129</v>
      </c>
      <c r="AJ336">
        <f t="shared" si="287"/>
        <v>580.89054639150538</v>
      </c>
      <c r="AK336" s="13">
        <f t="shared" si="260"/>
        <v>1616.3024281585481</v>
      </c>
      <c r="AL336" s="37">
        <f t="shared" si="261"/>
        <v>1162.5450724080165</v>
      </c>
      <c r="AM336" s="13">
        <f t="shared" si="262"/>
        <v>16828.257681282557</v>
      </c>
      <c r="AN336">
        <f t="shared" si="288"/>
        <v>1212.9290774417966</v>
      </c>
      <c r="AO336" s="13">
        <f t="shared" si="263"/>
        <v>3457.7835760522935</v>
      </c>
      <c r="AP336" s="13">
        <f t="shared" si="289"/>
        <v>1164.6470708022655</v>
      </c>
      <c r="AQ336" s="13">
        <f t="shared" si="264"/>
        <v>20379.984173517129</v>
      </c>
      <c r="AR336" s="13">
        <f t="shared" si="290"/>
        <v>1225.6649874894424</v>
      </c>
      <c r="AS336" s="38">
        <f t="shared" si="265"/>
        <v>3457.7835760522935</v>
      </c>
      <c r="AT336" s="37">
        <f t="shared" si="266"/>
        <v>108.84359342095777</v>
      </c>
      <c r="AU336" s="13">
        <f t="shared" si="267"/>
        <v>5609.4192270941858</v>
      </c>
      <c r="AV336">
        <f t="shared" si="291"/>
        <v>125.63826176555115</v>
      </c>
      <c r="AW336" s="13">
        <f t="shared" si="268"/>
        <v>532.10518174559218</v>
      </c>
      <c r="AX336" s="13">
        <f t="shared" si="292"/>
        <v>112.87715790721964</v>
      </c>
      <c r="AY336" s="13">
        <f t="shared" si="269"/>
        <v>20379.984173517129</v>
      </c>
      <c r="AZ336">
        <f t="shared" si="293"/>
        <v>173.89507459439668</v>
      </c>
      <c r="BA336" s="13">
        <f t="shared" si="270"/>
        <v>532.10518174559218</v>
      </c>
      <c r="BB336" s="37">
        <f t="shared" si="271"/>
        <v>124.21689020500847</v>
      </c>
      <c r="BC336" s="13">
        <f t="shared" si="272"/>
        <v>8414.1288406412787</v>
      </c>
      <c r="BD336">
        <f t="shared" si="294"/>
        <v>149.40889272189852</v>
      </c>
      <c r="BE336" s="13">
        <f t="shared" si="273"/>
        <v>533.91624408933046</v>
      </c>
      <c r="BF336" s="13">
        <f t="shared" si="295"/>
        <v>127.76756316826715</v>
      </c>
      <c r="BG336" s="13">
        <f t="shared" si="274"/>
        <v>20379.984173517129</v>
      </c>
      <c r="BH336">
        <f t="shared" si="296"/>
        <v>188.78547985544418</v>
      </c>
      <c r="BI336" s="13">
        <f t="shared" si="275"/>
        <v>533.91624408933046</v>
      </c>
      <c r="BJ336" s="37">
        <f t="shared" si="276"/>
        <v>7.0828933962664289</v>
      </c>
      <c r="BK336" s="13">
        <f t="shared" si="277"/>
        <v>8414.1288406412787</v>
      </c>
      <c r="BL336">
        <f t="shared" si="297"/>
        <v>32.274895913156485</v>
      </c>
      <c r="BM336" s="13">
        <f t="shared" si="278"/>
        <v>10.271511508174452</v>
      </c>
      <c r="BN336" s="13">
        <f t="shared" si="298"/>
        <v>10.633566359525108</v>
      </c>
      <c r="BO336" s="13">
        <f t="shared" si="279"/>
        <v>20379.984173517129</v>
      </c>
      <c r="BP336">
        <f t="shared" si="299"/>
        <v>71.65148304670214</v>
      </c>
      <c r="BQ336" s="13">
        <f t="shared" si="280"/>
        <v>10.271511508174452</v>
      </c>
      <c r="BR336" s="37">
        <f t="shared" si="281"/>
        <v>159.78161370143422</v>
      </c>
      <c r="BS336" s="13">
        <f t="shared" si="282"/>
        <v>8414.1288406412787</v>
      </c>
      <c r="BT336">
        <f t="shared" si="300"/>
        <v>184.97361621832428</v>
      </c>
      <c r="BU336" s="13">
        <f t="shared" si="283"/>
        <v>836.26927694937092</v>
      </c>
      <c r="BV336" s="13">
        <f t="shared" si="301"/>
        <v>163.3322866646929</v>
      </c>
      <c r="BW336" s="13">
        <f t="shared" si="284"/>
        <v>20379.984173517129</v>
      </c>
      <c r="BX336">
        <f t="shared" si="302"/>
        <v>224.35020335186994</v>
      </c>
      <c r="BY336" s="13">
        <f t="shared" si="285"/>
        <v>836.26927694937092</v>
      </c>
    </row>
    <row r="337" spans="29:77" x14ac:dyDescent="0.2">
      <c r="AC337">
        <v>335</v>
      </c>
      <c r="AD337" s="37">
        <f t="shared" si="256"/>
        <v>517.28773978707602</v>
      </c>
      <c r="AE337" s="13">
        <f t="shared" si="257"/>
        <v>14023.548067735466</v>
      </c>
      <c r="AF337">
        <f t="shared" si="303"/>
        <v>559.14907730270431</v>
      </c>
      <c r="AG337" s="13">
        <f t="shared" si="258"/>
        <v>1616.3024281585481</v>
      </c>
      <c r="AH337" s="13">
        <f t="shared" si="286"/>
        <v>519.87262970432835</v>
      </c>
      <c r="AI337" s="13">
        <f t="shared" si="259"/>
        <v>20379.984173517129</v>
      </c>
      <c r="AJ337">
        <f t="shared" si="287"/>
        <v>580.70840335661831</v>
      </c>
      <c r="AK337" s="13">
        <f t="shared" si="260"/>
        <v>1616.3024281585481</v>
      </c>
      <c r="AL337" s="37">
        <f t="shared" si="261"/>
        <v>1162.5450724080165</v>
      </c>
      <c r="AM337" s="13">
        <f t="shared" si="262"/>
        <v>16828.257681282557</v>
      </c>
      <c r="AN337">
        <f t="shared" si="288"/>
        <v>1212.7786774267704</v>
      </c>
      <c r="AO337" s="13">
        <f t="shared" si="263"/>
        <v>3457.7835760522935</v>
      </c>
      <c r="AP337" s="13">
        <f t="shared" si="289"/>
        <v>1164.6470708022655</v>
      </c>
      <c r="AQ337" s="13">
        <f t="shared" si="264"/>
        <v>20379.984173517129</v>
      </c>
      <c r="AR337" s="13">
        <f t="shared" si="290"/>
        <v>1225.4828444545553</v>
      </c>
      <c r="AS337" s="38">
        <f t="shared" si="265"/>
        <v>3457.7835760522935</v>
      </c>
      <c r="AT337" s="37">
        <f t="shared" si="266"/>
        <v>108.84359342095777</v>
      </c>
      <c r="AU337" s="13">
        <f t="shared" si="267"/>
        <v>5609.4192270941858</v>
      </c>
      <c r="AV337">
        <f t="shared" si="291"/>
        <v>125.58812842720907</v>
      </c>
      <c r="AW337" s="13">
        <f t="shared" si="268"/>
        <v>532.10518174559218</v>
      </c>
      <c r="AX337" s="13">
        <f t="shared" si="292"/>
        <v>112.87715790721964</v>
      </c>
      <c r="AY337" s="13">
        <f t="shared" si="269"/>
        <v>20379.984173517129</v>
      </c>
      <c r="AZ337">
        <f t="shared" si="293"/>
        <v>173.71293155950957</v>
      </c>
      <c r="BA337" s="13">
        <f t="shared" si="270"/>
        <v>532.10518174559218</v>
      </c>
      <c r="BB337" s="37">
        <f t="shared" si="271"/>
        <v>124.21689020500847</v>
      </c>
      <c r="BC337" s="13">
        <f t="shared" si="272"/>
        <v>8414.1288406412787</v>
      </c>
      <c r="BD337">
        <f t="shared" si="294"/>
        <v>149.33369271438542</v>
      </c>
      <c r="BE337" s="13">
        <f t="shared" si="273"/>
        <v>533.91624408933046</v>
      </c>
      <c r="BF337" s="13">
        <f t="shared" si="295"/>
        <v>127.76756316826715</v>
      </c>
      <c r="BG337" s="13">
        <f t="shared" si="274"/>
        <v>20379.984173517129</v>
      </c>
      <c r="BH337">
        <f t="shared" si="296"/>
        <v>188.60333682055708</v>
      </c>
      <c r="BI337" s="13">
        <f t="shared" si="275"/>
        <v>533.91624408933046</v>
      </c>
      <c r="BJ337" s="37">
        <f t="shared" si="276"/>
        <v>7.0828933962664289</v>
      </c>
      <c r="BK337" s="13">
        <f t="shared" si="277"/>
        <v>8414.1288406412787</v>
      </c>
      <c r="BL337">
        <f t="shared" si="297"/>
        <v>32.199695905643381</v>
      </c>
      <c r="BM337" s="13">
        <f t="shared" si="278"/>
        <v>10.271511508174452</v>
      </c>
      <c r="BN337" s="13">
        <f t="shared" si="298"/>
        <v>10.633566359525108</v>
      </c>
      <c r="BO337" s="13">
        <f t="shared" si="279"/>
        <v>20379.984173517129</v>
      </c>
      <c r="BP337">
        <f t="shared" si="299"/>
        <v>71.469340011815049</v>
      </c>
      <c r="BQ337" s="13">
        <f t="shared" si="280"/>
        <v>10.271511508174452</v>
      </c>
      <c r="BR337" s="37">
        <f t="shared" si="281"/>
        <v>159.78161370143422</v>
      </c>
      <c r="BS337" s="13">
        <f t="shared" si="282"/>
        <v>8414.1288406412787</v>
      </c>
      <c r="BT337">
        <f t="shared" si="300"/>
        <v>184.89841621081118</v>
      </c>
      <c r="BU337" s="13">
        <f t="shared" si="283"/>
        <v>836.26927694937092</v>
      </c>
      <c r="BV337" s="13">
        <f t="shared" si="301"/>
        <v>163.3322866646929</v>
      </c>
      <c r="BW337" s="13">
        <f t="shared" si="284"/>
        <v>20379.984173517129</v>
      </c>
      <c r="BX337">
        <f t="shared" si="302"/>
        <v>224.16806031698283</v>
      </c>
      <c r="BY337" s="13">
        <f t="shared" si="285"/>
        <v>836.26927694937092</v>
      </c>
    </row>
    <row r="338" spans="29:77" x14ac:dyDescent="0.2">
      <c r="AC338">
        <v>336</v>
      </c>
      <c r="AD338" s="37">
        <f t="shared" si="256"/>
        <v>517.28773978707602</v>
      </c>
      <c r="AE338" s="13">
        <f t="shared" si="257"/>
        <v>14023.548067735466</v>
      </c>
      <c r="AF338">
        <f t="shared" si="303"/>
        <v>559.02448998866964</v>
      </c>
      <c r="AG338" s="13">
        <f t="shared" si="258"/>
        <v>1616.3024281585481</v>
      </c>
      <c r="AH338" s="13">
        <f t="shared" si="286"/>
        <v>519.87262970432835</v>
      </c>
      <c r="AI338" s="13">
        <f t="shared" si="259"/>
        <v>20379.984173517129</v>
      </c>
      <c r="AJ338">
        <f t="shared" si="287"/>
        <v>580.52734450646267</v>
      </c>
      <c r="AK338" s="13">
        <f t="shared" si="260"/>
        <v>1616.3024281585481</v>
      </c>
      <c r="AL338" s="37">
        <f t="shared" si="261"/>
        <v>1162.5450724080165</v>
      </c>
      <c r="AM338" s="13">
        <f t="shared" si="262"/>
        <v>16828.257681282557</v>
      </c>
      <c r="AN338">
        <f t="shared" si="288"/>
        <v>1212.6291726499289</v>
      </c>
      <c r="AO338" s="13">
        <f t="shared" si="263"/>
        <v>3457.7835760522935</v>
      </c>
      <c r="AP338" s="13">
        <f t="shared" si="289"/>
        <v>1164.6470708022655</v>
      </c>
      <c r="AQ338" s="13">
        <f t="shared" si="264"/>
        <v>20379.984173517129</v>
      </c>
      <c r="AR338" s="13">
        <f t="shared" si="290"/>
        <v>1225.3017856043998</v>
      </c>
      <c r="AS338" s="38">
        <f t="shared" si="265"/>
        <v>3457.7835760522935</v>
      </c>
      <c r="AT338" s="37">
        <f t="shared" si="266"/>
        <v>108.84359342095777</v>
      </c>
      <c r="AU338" s="13">
        <f t="shared" si="267"/>
        <v>5609.4192270941858</v>
      </c>
      <c r="AV338">
        <f t="shared" si="291"/>
        <v>125.53829350159523</v>
      </c>
      <c r="AW338" s="13">
        <f t="shared" si="268"/>
        <v>532.10518174559218</v>
      </c>
      <c r="AX338" s="13">
        <f t="shared" si="292"/>
        <v>112.87715790721964</v>
      </c>
      <c r="AY338" s="13">
        <f t="shared" si="269"/>
        <v>20379.984173517129</v>
      </c>
      <c r="AZ338">
        <f t="shared" si="293"/>
        <v>173.53187270935393</v>
      </c>
      <c r="BA338" s="13">
        <f t="shared" si="270"/>
        <v>532.10518174559218</v>
      </c>
      <c r="BB338" s="37">
        <f t="shared" si="271"/>
        <v>124.21689020500847</v>
      </c>
      <c r="BC338" s="13">
        <f t="shared" si="272"/>
        <v>8414.1288406412787</v>
      </c>
      <c r="BD338">
        <f t="shared" si="294"/>
        <v>149.25894032596466</v>
      </c>
      <c r="BE338" s="13">
        <f t="shared" si="273"/>
        <v>533.91624408933046</v>
      </c>
      <c r="BF338" s="13">
        <f t="shared" si="295"/>
        <v>127.76756316826715</v>
      </c>
      <c r="BG338" s="13">
        <f t="shared" si="274"/>
        <v>20379.984173517129</v>
      </c>
      <c r="BH338">
        <f t="shared" si="296"/>
        <v>188.42227797040147</v>
      </c>
      <c r="BI338" s="13">
        <f t="shared" si="275"/>
        <v>533.91624408933046</v>
      </c>
      <c r="BJ338" s="37">
        <f t="shared" si="276"/>
        <v>7.0828933962664289</v>
      </c>
      <c r="BK338" s="13">
        <f t="shared" si="277"/>
        <v>8414.1288406412787</v>
      </c>
      <c r="BL338">
        <f t="shared" si="297"/>
        <v>32.124943517222619</v>
      </c>
      <c r="BM338" s="13">
        <f t="shared" si="278"/>
        <v>10.271511508174452</v>
      </c>
      <c r="BN338" s="13">
        <f t="shared" si="298"/>
        <v>10.633566359525108</v>
      </c>
      <c r="BO338" s="13">
        <f t="shared" si="279"/>
        <v>20379.984173517129</v>
      </c>
      <c r="BP338">
        <f t="shared" si="299"/>
        <v>71.288281161659413</v>
      </c>
      <c r="BQ338" s="13">
        <f t="shared" si="280"/>
        <v>10.271511508174452</v>
      </c>
      <c r="BR338" s="37">
        <f t="shared" si="281"/>
        <v>159.78161370143422</v>
      </c>
      <c r="BS338" s="13">
        <f t="shared" si="282"/>
        <v>8414.1288406412787</v>
      </c>
      <c r="BT338">
        <f t="shared" si="300"/>
        <v>184.82366382239042</v>
      </c>
      <c r="BU338" s="13">
        <f t="shared" si="283"/>
        <v>836.26927694937092</v>
      </c>
      <c r="BV338" s="13">
        <f t="shared" si="301"/>
        <v>163.3322866646929</v>
      </c>
      <c r="BW338" s="13">
        <f t="shared" si="284"/>
        <v>20379.984173517129</v>
      </c>
      <c r="BX338">
        <f t="shared" si="302"/>
        <v>223.98700146682722</v>
      </c>
      <c r="BY338" s="13">
        <f t="shared" si="285"/>
        <v>836.26927694937092</v>
      </c>
    </row>
    <row r="339" spans="29:77" x14ac:dyDescent="0.2">
      <c r="AC339">
        <v>337</v>
      </c>
      <c r="AD339" s="37">
        <f t="shared" si="256"/>
        <v>517.28773978707602</v>
      </c>
      <c r="AE339" s="13">
        <f t="shared" si="257"/>
        <v>14023.548067735466</v>
      </c>
      <c r="AF339">
        <f t="shared" si="303"/>
        <v>558.90064206522277</v>
      </c>
      <c r="AG339" s="13">
        <f t="shared" si="258"/>
        <v>1616.3024281585481</v>
      </c>
      <c r="AH339" s="13">
        <f t="shared" si="286"/>
        <v>519.87262970432835</v>
      </c>
      <c r="AI339" s="13">
        <f t="shared" si="259"/>
        <v>20379.984173517129</v>
      </c>
      <c r="AJ339">
        <f t="shared" si="287"/>
        <v>580.34736018954243</v>
      </c>
      <c r="AK339" s="13">
        <f t="shared" si="260"/>
        <v>1616.3024281585481</v>
      </c>
      <c r="AL339" s="37">
        <f t="shared" si="261"/>
        <v>1162.5450724080165</v>
      </c>
      <c r="AM339" s="13">
        <f t="shared" si="262"/>
        <v>16828.257681282557</v>
      </c>
      <c r="AN339">
        <f t="shared" si="288"/>
        <v>1212.4805551417926</v>
      </c>
      <c r="AO339" s="13">
        <f t="shared" si="263"/>
        <v>3457.7835760522935</v>
      </c>
      <c r="AP339" s="13">
        <f t="shared" si="289"/>
        <v>1164.6470708022655</v>
      </c>
      <c r="AQ339" s="13">
        <f t="shared" si="264"/>
        <v>20379.984173517129</v>
      </c>
      <c r="AR339" s="13">
        <f t="shared" si="290"/>
        <v>1225.1218012874795</v>
      </c>
      <c r="AS339" s="38">
        <f t="shared" si="265"/>
        <v>3457.7835760522935</v>
      </c>
      <c r="AT339" s="37">
        <f t="shared" si="266"/>
        <v>108.84359342095777</v>
      </c>
      <c r="AU339" s="13">
        <f t="shared" si="267"/>
        <v>5609.4192270941858</v>
      </c>
      <c r="AV339">
        <f t="shared" si="291"/>
        <v>125.48875433221649</v>
      </c>
      <c r="AW339" s="13">
        <f t="shared" si="268"/>
        <v>532.10518174559218</v>
      </c>
      <c r="AX339" s="13">
        <f t="shared" si="292"/>
        <v>112.87715790721964</v>
      </c>
      <c r="AY339" s="13">
        <f t="shared" si="269"/>
        <v>20379.984173517129</v>
      </c>
      <c r="AZ339">
        <f t="shared" si="293"/>
        <v>173.35188839243366</v>
      </c>
      <c r="BA339" s="13">
        <f t="shared" si="270"/>
        <v>532.10518174559218</v>
      </c>
      <c r="BB339" s="37">
        <f t="shared" si="271"/>
        <v>124.21689020500847</v>
      </c>
      <c r="BC339" s="13">
        <f t="shared" si="272"/>
        <v>8414.1288406412787</v>
      </c>
      <c r="BD339">
        <f t="shared" si="294"/>
        <v>149.18463157189655</v>
      </c>
      <c r="BE339" s="13">
        <f t="shared" si="273"/>
        <v>533.91624408933046</v>
      </c>
      <c r="BF339" s="13">
        <f t="shared" si="295"/>
        <v>127.76756316826715</v>
      </c>
      <c r="BG339" s="13">
        <f t="shared" si="274"/>
        <v>20379.984173517129</v>
      </c>
      <c r="BH339">
        <f t="shared" si="296"/>
        <v>188.24229365348117</v>
      </c>
      <c r="BI339" s="13">
        <f t="shared" si="275"/>
        <v>533.91624408933046</v>
      </c>
      <c r="BJ339" s="37">
        <f t="shared" si="276"/>
        <v>7.0828933962664289</v>
      </c>
      <c r="BK339" s="13">
        <f t="shared" si="277"/>
        <v>8414.1288406412787</v>
      </c>
      <c r="BL339">
        <f t="shared" si="297"/>
        <v>32.050634763154498</v>
      </c>
      <c r="BM339" s="13">
        <f t="shared" si="278"/>
        <v>10.271511508174452</v>
      </c>
      <c r="BN339" s="13">
        <f t="shared" si="298"/>
        <v>10.633566359525108</v>
      </c>
      <c r="BO339" s="13">
        <f t="shared" si="279"/>
        <v>20379.984173517129</v>
      </c>
      <c r="BP339">
        <f t="shared" si="299"/>
        <v>71.108296844739144</v>
      </c>
      <c r="BQ339" s="13">
        <f t="shared" si="280"/>
        <v>10.271511508174452</v>
      </c>
      <c r="BR339" s="37">
        <f t="shared" si="281"/>
        <v>159.78161370143422</v>
      </c>
      <c r="BS339" s="13">
        <f t="shared" si="282"/>
        <v>8414.1288406412787</v>
      </c>
      <c r="BT339">
        <f t="shared" si="300"/>
        <v>184.7493550683223</v>
      </c>
      <c r="BU339" s="13">
        <f t="shared" si="283"/>
        <v>836.26927694937092</v>
      </c>
      <c r="BV339" s="13">
        <f t="shared" si="301"/>
        <v>163.3322866646929</v>
      </c>
      <c r="BW339" s="13">
        <f t="shared" si="284"/>
        <v>20379.984173517129</v>
      </c>
      <c r="BX339">
        <f t="shared" si="302"/>
        <v>223.80701714990693</v>
      </c>
      <c r="BY339" s="13">
        <f t="shared" si="285"/>
        <v>836.26927694937092</v>
      </c>
    </row>
    <row r="340" spans="29:77" x14ac:dyDescent="0.2">
      <c r="AC340">
        <v>338</v>
      </c>
      <c r="AD340" s="37">
        <f t="shared" si="256"/>
        <v>517.28773978707602</v>
      </c>
      <c r="AE340" s="13">
        <f t="shared" si="257"/>
        <v>14023.548067735466</v>
      </c>
      <c r="AF340">
        <f t="shared" si="303"/>
        <v>558.77752696972539</v>
      </c>
      <c r="AG340" s="13">
        <f t="shared" si="258"/>
        <v>1616.3024281585481</v>
      </c>
      <c r="AH340" s="13">
        <f t="shared" si="286"/>
        <v>519.87262970432835</v>
      </c>
      <c r="AI340" s="13">
        <f t="shared" si="259"/>
        <v>20379.984173517129</v>
      </c>
      <c r="AJ340">
        <f t="shared" si="287"/>
        <v>580.16844086858021</v>
      </c>
      <c r="AK340" s="13">
        <f t="shared" si="260"/>
        <v>1616.3024281585481</v>
      </c>
      <c r="AL340" s="37">
        <f t="shared" si="261"/>
        <v>1162.5450724080165</v>
      </c>
      <c r="AM340" s="13">
        <f t="shared" si="262"/>
        <v>16828.257681282557</v>
      </c>
      <c r="AN340">
        <f t="shared" si="288"/>
        <v>1212.3328170271957</v>
      </c>
      <c r="AO340" s="13">
        <f t="shared" si="263"/>
        <v>3457.7835760522935</v>
      </c>
      <c r="AP340" s="13">
        <f t="shared" si="289"/>
        <v>1164.6470708022655</v>
      </c>
      <c r="AQ340" s="13">
        <f t="shared" si="264"/>
        <v>20379.984173517129</v>
      </c>
      <c r="AR340" s="13">
        <f t="shared" si="290"/>
        <v>1224.9428819665172</v>
      </c>
      <c r="AS340" s="38">
        <f t="shared" si="265"/>
        <v>3457.7835760522935</v>
      </c>
      <c r="AT340" s="37">
        <f t="shared" si="266"/>
        <v>108.84359342095777</v>
      </c>
      <c r="AU340" s="13">
        <f t="shared" si="267"/>
        <v>5609.4192270941858</v>
      </c>
      <c r="AV340">
        <f t="shared" si="291"/>
        <v>125.4395082940175</v>
      </c>
      <c r="AW340" s="13">
        <f t="shared" si="268"/>
        <v>532.10518174559218</v>
      </c>
      <c r="AX340" s="13">
        <f t="shared" si="292"/>
        <v>112.87715790721964</v>
      </c>
      <c r="AY340" s="13">
        <f t="shared" si="269"/>
        <v>20379.984173517129</v>
      </c>
      <c r="AZ340">
        <f t="shared" si="293"/>
        <v>173.1729690714715</v>
      </c>
      <c r="BA340" s="13">
        <f t="shared" si="270"/>
        <v>532.10518174559218</v>
      </c>
      <c r="BB340" s="37">
        <f t="shared" si="271"/>
        <v>124.21689020500847</v>
      </c>
      <c r="BC340" s="13">
        <f t="shared" si="272"/>
        <v>8414.1288406412787</v>
      </c>
      <c r="BD340">
        <f t="shared" si="294"/>
        <v>149.11076251459804</v>
      </c>
      <c r="BE340" s="13">
        <f t="shared" si="273"/>
        <v>533.91624408933046</v>
      </c>
      <c r="BF340" s="13">
        <f t="shared" si="295"/>
        <v>127.76756316826715</v>
      </c>
      <c r="BG340" s="13">
        <f t="shared" si="274"/>
        <v>20379.984173517129</v>
      </c>
      <c r="BH340">
        <f t="shared" si="296"/>
        <v>188.063374332519</v>
      </c>
      <c r="BI340" s="13">
        <f t="shared" si="275"/>
        <v>533.91624408933046</v>
      </c>
      <c r="BJ340" s="37">
        <f t="shared" si="276"/>
        <v>7.0828933962664289</v>
      </c>
      <c r="BK340" s="13">
        <f t="shared" si="277"/>
        <v>8414.1288406412787</v>
      </c>
      <c r="BL340">
        <f t="shared" si="297"/>
        <v>31.97676570585601</v>
      </c>
      <c r="BM340" s="13">
        <f t="shared" si="278"/>
        <v>10.271511508174452</v>
      </c>
      <c r="BN340" s="13">
        <f t="shared" si="298"/>
        <v>10.633566359525108</v>
      </c>
      <c r="BO340" s="13">
        <f t="shared" si="279"/>
        <v>20379.984173517129</v>
      </c>
      <c r="BP340">
        <f t="shared" si="299"/>
        <v>70.929377523776964</v>
      </c>
      <c r="BQ340" s="13">
        <f t="shared" si="280"/>
        <v>10.271511508174452</v>
      </c>
      <c r="BR340" s="37">
        <f t="shared" si="281"/>
        <v>159.78161370143422</v>
      </c>
      <c r="BS340" s="13">
        <f t="shared" si="282"/>
        <v>8414.1288406412787</v>
      </c>
      <c r="BT340">
        <f t="shared" si="300"/>
        <v>184.67548601102379</v>
      </c>
      <c r="BU340" s="13">
        <f t="shared" si="283"/>
        <v>836.26927694937092</v>
      </c>
      <c r="BV340" s="13">
        <f t="shared" si="301"/>
        <v>163.3322866646929</v>
      </c>
      <c r="BW340" s="13">
        <f t="shared" si="284"/>
        <v>20379.984173517129</v>
      </c>
      <c r="BX340">
        <f t="shared" si="302"/>
        <v>223.62809782894476</v>
      </c>
      <c r="BY340" s="13">
        <f t="shared" si="285"/>
        <v>836.26927694937092</v>
      </c>
    </row>
    <row r="341" spans="29:77" x14ac:dyDescent="0.2">
      <c r="AC341">
        <v>339</v>
      </c>
      <c r="AD341" s="37">
        <f t="shared" si="256"/>
        <v>517.28773978707602</v>
      </c>
      <c r="AE341" s="13">
        <f t="shared" si="257"/>
        <v>14023.548067735466</v>
      </c>
      <c r="AF341">
        <f t="shared" si="303"/>
        <v>558.65513821697414</v>
      </c>
      <c r="AG341" s="13">
        <f t="shared" si="258"/>
        <v>1616.3024281585481</v>
      </c>
      <c r="AH341" s="13">
        <f t="shared" si="286"/>
        <v>519.87262970432835</v>
      </c>
      <c r="AI341" s="13">
        <f t="shared" si="259"/>
        <v>20379.984173517129</v>
      </c>
      <c r="AJ341">
        <f t="shared" si="287"/>
        <v>579.99057711883313</v>
      </c>
      <c r="AK341" s="13">
        <f t="shared" si="260"/>
        <v>1616.3024281585481</v>
      </c>
      <c r="AL341" s="37">
        <f t="shared" si="261"/>
        <v>1162.5450724080165</v>
      </c>
      <c r="AM341" s="13">
        <f t="shared" si="262"/>
        <v>16828.257681282557</v>
      </c>
      <c r="AN341">
        <f t="shared" si="288"/>
        <v>1212.1859505238942</v>
      </c>
      <c r="AO341" s="13">
        <f t="shared" si="263"/>
        <v>3457.7835760522935</v>
      </c>
      <c r="AP341" s="13">
        <f t="shared" si="289"/>
        <v>1164.6470708022655</v>
      </c>
      <c r="AQ341" s="13">
        <f t="shared" si="264"/>
        <v>20379.984173517129</v>
      </c>
      <c r="AR341" s="13">
        <f t="shared" si="290"/>
        <v>1224.7650182167704</v>
      </c>
      <c r="AS341" s="38">
        <f t="shared" si="265"/>
        <v>3457.7835760522935</v>
      </c>
      <c r="AT341" s="37">
        <f t="shared" si="266"/>
        <v>108.84359342095777</v>
      </c>
      <c r="AU341" s="13">
        <f t="shared" si="267"/>
        <v>5609.4192270941858</v>
      </c>
      <c r="AV341">
        <f t="shared" si="291"/>
        <v>125.39055279291702</v>
      </c>
      <c r="AW341" s="13">
        <f t="shared" si="268"/>
        <v>532.10518174559218</v>
      </c>
      <c r="AX341" s="13">
        <f t="shared" si="292"/>
        <v>112.87715790721964</v>
      </c>
      <c r="AY341" s="13">
        <f t="shared" si="269"/>
        <v>20379.984173517129</v>
      </c>
      <c r="AZ341">
        <f t="shared" si="293"/>
        <v>172.99510532172445</v>
      </c>
      <c r="BA341" s="13">
        <f t="shared" si="270"/>
        <v>532.10518174559218</v>
      </c>
      <c r="BB341" s="37">
        <f t="shared" si="271"/>
        <v>124.21689020500847</v>
      </c>
      <c r="BC341" s="13">
        <f t="shared" si="272"/>
        <v>8414.1288406412787</v>
      </c>
      <c r="BD341">
        <f t="shared" si="294"/>
        <v>149.03732926294734</v>
      </c>
      <c r="BE341" s="13">
        <f t="shared" si="273"/>
        <v>533.91624408933046</v>
      </c>
      <c r="BF341" s="13">
        <f t="shared" si="295"/>
        <v>127.76756316826715</v>
      </c>
      <c r="BG341" s="13">
        <f t="shared" si="274"/>
        <v>20379.984173517129</v>
      </c>
      <c r="BH341">
        <f t="shared" si="296"/>
        <v>187.88551058277196</v>
      </c>
      <c r="BI341" s="13">
        <f t="shared" si="275"/>
        <v>533.91624408933046</v>
      </c>
      <c r="BJ341" s="37">
        <f t="shared" si="276"/>
        <v>7.0828933962664289</v>
      </c>
      <c r="BK341" s="13">
        <f t="shared" si="277"/>
        <v>8414.1288406412787</v>
      </c>
      <c r="BL341">
        <f t="shared" si="297"/>
        <v>31.903332454205302</v>
      </c>
      <c r="BM341" s="13">
        <f t="shared" si="278"/>
        <v>10.271511508174452</v>
      </c>
      <c r="BN341" s="13">
        <f t="shared" si="298"/>
        <v>10.633566359525108</v>
      </c>
      <c r="BO341" s="13">
        <f t="shared" si="279"/>
        <v>20379.984173517129</v>
      </c>
      <c r="BP341">
        <f t="shared" si="299"/>
        <v>70.751513774029917</v>
      </c>
      <c r="BQ341" s="13">
        <f t="shared" si="280"/>
        <v>10.271511508174452</v>
      </c>
      <c r="BR341" s="37">
        <f t="shared" si="281"/>
        <v>159.78161370143422</v>
      </c>
      <c r="BS341" s="13">
        <f t="shared" si="282"/>
        <v>8414.1288406412787</v>
      </c>
      <c r="BT341">
        <f t="shared" si="300"/>
        <v>184.60205275937309</v>
      </c>
      <c r="BU341" s="13">
        <f t="shared" si="283"/>
        <v>836.26927694937092</v>
      </c>
      <c r="BV341" s="13">
        <f t="shared" si="301"/>
        <v>163.3322866646929</v>
      </c>
      <c r="BW341" s="13">
        <f t="shared" si="284"/>
        <v>20379.984173517129</v>
      </c>
      <c r="BX341">
        <f t="shared" si="302"/>
        <v>223.45023407919771</v>
      </c>
      <c r="BY341" s="13">
        <f t="shared" si="285"/>
        <v>836.26927694937092</v>
      </c>
    </row>
    <row r="342" spans="29:77" x14ac:dyDescent="0.2">
      <c r="AC342">
        <v>340</v>
      </c>
      <c r="AD342" s="37">
        <f t="shared" si="256"/>
        <v>517.28773978707602</v>
      </c>
      <c r="AE342" s="13">
        <f t="shared" si="257"/>
        <v>14023.548067735466</v>
      </c>
      <c r="AF342">
        <f t="shared" si="303"/>
        <v>558.53346939806272</v>
      </c>
      <c r="AG342" s="13">
        <f t="shared" si="258"/>
        <v>1616.3024281585481</v>
      </c>
      <c r="AH342" s="13">
        <f t="shared" si="286"/>
        <v>519.87262970432835</v>
      </c>
      <c r="AI342" s="13">
        <f t="shared" si="259"/>
        <v>20379.984173517129</v>
      </c>
      <c r="AJ342">
        <f t="shared" si="287"/>
        <v>579.81375962643756</v>
      </c>
      <c r="AK342" s="13">
        <f t="shared" si="260"/>
        <v>1616.3024281585481</v>
      </c>
      <c r="AL342" s="37">
        <f t="shared" si="261"/>
        <v>1162.5450724080165</v>
      </c>
      <c r="AM342" s="13">
        <f t="shared" si="262"/>
        <v>16828.257681282557</v>
      </c>
      <c r="AN342">
        <f t="shared" si="288"/>
        <v>1212.0399479412006</v>
      </c>
      <c r="AO342" s="13">
        <f t="shared" si="263"/>
        <v>3457.7835760522935</v>
      </c>
      <c r="AP342" s="13">
        <f t="shared" si="289"/>
        <v>1164.6470708022655</v>
      </c>
      <c r="AQ342" s="13">
        <f t="shared" si="264"/>
        <v>20379.984173517129</v>
      </c>
      <c r="AR342" s="13">
        <f t="shared" si="290"/>
        <v>1224.5882007243747</v>
      </c>
      <c r="AS342" s="38">
        <f t="shared" si="265"/>
        <v>3457.7835760522935</v>
      </c>
      <c r="AT342" s="37">
        <f t="shared" si="266"/>
        <v>108.84359342095777</v>
      </c>
      <c r="AU342" s="13">
        <f t="shared" si="267"/>
        <v>5609.4192270941858</v>
      </c>
      <c r="AV342">
        <f t="shared" si="291"/>
        <v>125.34188526535243</v>
      </c>
      <c r="AW342" s="13">
        <f t="shared" si="268"/>
        <v>532.10518174559218</v>
      </c>
      <c r="AX342" s="13">
        <f t="shared" si="292"/>
        <v>112.87715790721964</v>
      </c>
      <c r="AY342" s="13">
        <f t="shared" si="269"/>
        <v>20379.984173517129</v>
      </c>
      <c r="AZ342">
        <f t="shared" si="293"/>
        <v>172.81828782932882</v>
      </c>
      <c r="BA342" s="13">
        <f t="shared" si="270"/>
        <v>532.10518174559218</v>
      </c>
      <c r="BB342" s="37">
        <f t="shared" si="271"/>
        <v>124.21689020500847</v>
      </c>
      <c r="BC342" s="13">
        <f t="shared" si="272"/>
        <v>8414.1288406412787</v>
      </c>
      <c r="BD342">
        <f t="shared" si="294"/>
        <v>148.96432797160045</v>
      </c>
      <c r="BE342" s="13">
        <f t="shared" si="273"/>
        <v>533.91624408933046</v>
      </c>
      <c r="BF342" s="13">
        <f t="shared" si="295"/>
        <v>127.76756316826715</v>
      </c>
      <c r="BG342" s="13">
        <f t="shared" si="274"/>
        <v>20379.984173517129</v>
      </c>
      <c r="BH342">
        <f t="shared" si="296"/>
        <v>187.70869309037636</v>
      </c>
      <c r="BI342" s="13">
        <f t="shared" si="275"/>
        <v>533.91624408933046</v>
      </c>
      <c r="BJ342" s="37">
        <f t="shared" si="276"/>
        <v>7.0828933962664289</v>
      </c>
      <c r="BK342" s="13">
        <f t="shared" si="277"/>
        <v>8414.1288406412787</v>
      </c>
      <c r="BL342">
        <f t="shared" si="297"/>
        <v>31.830331162858425</v>
      </c>
      <c r="BM342" s="13">
        <f t="shared" si="278"/>
        <v>10.271511508174452</v>
      </c>
      <c r="BN342" s="13">
        <f t="shared" si="298"/>
        <v>10.633566359525108</v>
      </c>
      <c r="BO342" s="13">
        <f t="shared" si="279"/>
        <v>20379.984173517129</v>
      </c>
      <c r="BP342">
        <f t="shared" si="299"/>
        <v>70.574696281634303</v>
      </c>
      <c r="BQ342" s="13">
        <f t="shared" si="280"/>
        <v>10.271511508174452</v>
      </c>
      <c r="BR342" s="37">
        <f t="shared" si="281"/>
        <v>159.78161370143422</v>
      </c>
      <c r="BS342" s="13">
        <f t="shared" si="282"/>
        <v>8414.1288406412787</v>
      </c>
      <c r="BT342">
        <f t="shared" si="300"/>
        <v>184.52905146802621</v>
      </c>
      <c r="BU342" s="13">
        <f t="shared" si="283"/>
        <v>836.26927694937092</v>
      </c>
      <c r="BV342" s="13">
        <f t="shared" si="301"/>
        <v>163.3322866646929</v>
      </c>
      <c r="BW342" s="13">
        <f t="shared" si="284"/>
        <v>20379.984173517129</v>
      </c>
      <c r="BX342">
        <f t="shared" si="302"/>
        <v>223.27341658680211</v>
      </c>
      <c r="BY342" s="13">
        <f t="shared" si="285"/>
        <v>836.26927694937092</v>
      </c>
    </row>
    <row r="343" spans="29:77" x14ac:dyDescent="0.2">
      <c r="AC343">
        <v>341</v>
      </c>
      <c r="AD343" s="37">
        <f t="shared" si="256"/>
        <v>517.28773978707602</v>
      </c>
      <c r="AE343" s="13">
        <f t="shared" si="257"/>
        <v>14023.548067735466</v>
      </c>
      <c r="AF343">
        <f t="shared" si="303"/>
        <v>558.41251417926219</v>
      </c>
      <c r="AG343" s="13">
        <f t="shared" si="258"/>
        <v>1616.3024281585481</v>
      </c>
      <c r="AH343" s="13">
        <f t="shared" si="286"/>
        <v>519.87262970432835</v>
      </c>
      <c r="AI343" s="13">
        <f t="shared" si="259"/>
        <v>20379.984173517129</v>
      </c>
      <c r="AJ343">
        <f t="shared" si="287"/>
        <v>579.63797918678324</v>
      </c>
      <c r="AK343" s="13">
        <f t="shared" si="260"/>
        <v>1616.3024281585481</v>
      </c>
      <c r="AL343" s="37">
        <f t="shared" si="261"/>
        <v>1162.5450724080165</v>
      </c>
      <c r="AM343" s="13">
        <f t="shared" si="262"/>
        <v>16828.257681282557</v>
      </c>
      <c r="AN343">
        <f t="shared" si="288"/>
        <v>1211.8948016786399</v>
      </c>
      <c r="AO343" s="13">
        <f t="shared" si="263"/>
        <v>3457.7835760522935</v>
      </c>
      <c r="AP343" s="13">
        <f t="shared" si="289"/>
        <v>1164.6470708022655</v>
      </c>
      <c r="AQ343" s="13">
        <f t="shared" si="264"/>
        <v>20379.984173517129</v>
      </c>
      <c r="AR343" s="13">
        <f t="shared" si="290"/>
        <v>1224.4124202847204</v>
      </c>
      <c r="AS343" s="38">
        <f t="shared" si="265"/>
        <v>3457.7835760522935</v>
      </c>
      <c r="AT343" s="37">
        <f t="shared" si="266"/>
        <v>108.84359342095777</v>
      </c>
      <c r="AU343" s="13">
        <f t="shared" si="267"/>
        <v>5609.4192270941858</v>
      </c>
      <c r="AV343">
        <f t="shared" si="291"/>
        <v>125.29350317783222</v>
      </c>
      <c r="AW343" s="13">
        <f t="shared" si="268"/>
        <v>532.10518174559218</v>
      </c>
      <c r="AX343" s="13">
        <f t="shared" si="292"/>
        <v>112.87715790721964</v>
      </c>
      <c r="AY343" s="13">
        <f t="shared" si="269"/>
        <v>20379.984173517129</v>
      </c>
      <c r="AZ343">
        <f t="shared" si="293"/>
        <v>172.64250738967456</v>
      </c>
      <c r="BA343" s="13">
        <f t="shared" si="270"/>
        <v>532.10518174559218</v>
      </c>
      <c r="BB343" s="37">
        <f t="shared" si="271"/>
        <v>124.21689020500847</v>
      </c>
      <c r="BC343" s="13">
        <f t="shared" si="272"/>
        <v>8414.1288406412787</v>
      </c>
      <c r="BD343">
        <f t="shared" si="294"/>
        <v>148.89175484032015</v>
      </c>
      <c r="BE343" s="13">
        <f t="shared" si="273"/>
        <v>533.91624408933046</v>
      </c>
      <c r="BF343" s="13">
        <f t="shared" si="295"/>
        <v>127.76756316826715</v>
      </c>
      <c r="BG343" s="13">
        <f t="shared" si="274"/>
        <v>20379.984173517129</v>
      </c>
      <c r="BH343">
        <f t="shared" si="296"/>
        <v>187.53291265072207</v>
      </c>
      <c r="BI343" s="13">
        <f t="shared" si="275"/>
        <v>533.91624408933046</v>
      </c>
      <c r="BJ343" s="37">
        <f t="shared" si="276"/>
        <v>7.0828933962664289</v>
      </c>
      <c r="BK343" s="13">
        <f t="shared" si="277"/>
        <v>8414.1288406412787</v>
      </c>
      <c r="BL343">
        <f t="shared" si="297"/>
        <v>31.757758031578096</v>
      </c>
      <c r="BM343" s="13">
        <f t="shared" si="278"/>
        <v>10.271511508174452</v>
      </c>
      <c r="BN343" s="13">
        <f t="shared" si="298"/>
        <v>10.633566359525108</v>
      </c>
      <c r="BO343" s="13">
        <f t="shared" si="279"/>
        <v>20379.984173517129</v>
      </c>
      <c r="BP343">
        <f t="shared" si="299"/>
        <v>70.398915841980028</v>
      </c>
      <c r="BQ343" s="13">
        <f t="shared" si="280"/>
        <v>10.271511508174452</v>
      </c>
      <c r="BR343" s="37">
        <f t="shared" si="281"/>
        <v>159.78161370143422</v>
      </c>
      <c r="BS343" s="13">
        <f t="shared" si="282"/>
        <v>8414.1288406412787</v>
      </c>
      <c r="BT343">
        <f t="shared" si="300"/>
        <v>184.4564783367459</v>
      </c>
      <c r="BU343" s="13">
        <f t="shared" si="283"/>
        <v>836.26927694937092</v>
      </c>
      <c r="BV343" s="13">
        <f t="shared" si="301"/>
        <v>163.3322866646929</v>
      </c>
      <c r="BW343" s="13">
        <f t="shared" si="284"/>
        <v>20379.984173517129</v>
      </c>
      <c r="BX343">
        <f t="shared" si="302"/>
        <v>223.09763614714782</v>
      </c>
      <c r="BY343" s="13">
        <f t="shared" si="285"/>
        <v>836.26927694937092</v>
      </c>
    </row>
    <row r="344" spans="29:77" x14ac:dyDescent="0.2">
      <c r="AC344">
        <v>342</v>
      </c>
      <c r="AD344" s="37">
        <f t="shared" si="256"/>
        <v>517.28773978707602</v>
      </c>
      <c r="AE344" s="13">
        <f t="shared" si="257"/>
        <v>14023.548067735466</v>
      </c>
      <c r="AF344">
        <f t="shared" si="303"/>
        <v>558.29226630092239</v>
      </c>
      <c r="AG344" s="13">
        <f t="shared" si="258"/>
        <v>1616.3024281585481</v>
      </c>
      <c r="AH344" s="13">
        <f t="shared" si="286"/>
        <v>519.87262970432835</v>
      </c>
      <c r="AI344" s="13">
        <f t="shared" si="259"/>
        <v>20379.984173517129</v>
      </c>
      <c r="AJ344">
        <f t="shared" si="287"/>
        <v>579.46322670291647</v>
      </c>
      <c r="AK344" s="13">
        <f t="shared" si="260"/>
        <v>1616.3024281585481</v>
      </c>
      <c r="AL344" s="37">
        <f t="shared" si="261"/>
        <v>1162.5450724080165</v>
      </c>
      <c r="AM344" s="13">
        <f t="shared" si="262"/>
        <v>16828.257681282557</v>
      </c>
      <c r="AN344">
        <f t="shared" si="288"/>
        <v>1211.7505042246321</v>
      </c>
      <c r="AO344" s="13">
        <f t="shared" si="263"/>
        <v>3457.7835760522935</v>
      </c>
      <c r="AP344" s="13">
        <f t="shared" si="289"/>
        <v>1164.6470708022655</v>
      </c>
      <c r="AQ344" s="13">
        <f t="shared" si="264"/>
        <v>20379.984173517129</v>
      </c>
      <c r="AR344" s="13">
        <f t="shared" si="290"/>
        <v>1224.2376678008536</v>
      </c>
      <c r="AS344" s="38">
        <f t="shared" si="265"/>
        <v>3457.7835760522935</v>
      </c>
      <c r="AT344" s="37">
        <f t="shared" si="266"/>
        <v>108.84359342095777</v>
      </c>
      <c r="AU344" s="13">
        <f t="shared" si="267"/>
        <v>5609.4192270941858</v>
      </c>
      <c r="AV344">
        <f t="shared" si="291"/>
        <v>125.24540402649633</v>
      </c>
      <c r="AW344" s="13">
        <f t="shared" si="268"/>
        <v>532.10518174559218</v>
      </c>
      <c r="AX344" s="13">
        <f t="shared" si="292"/>
        <v>112.87715790721964</v>
      </c>
      <c r="AY344" s="13">
        <f t="shared" si="269"/>
        <v>20379.984173517129</v>
      </c>
      <c r="AZ344">
        <f t="shared" si="293"/>
        <v>172.46775490580774</v>
      </c>
      <c r="BA344" s="13">
        <f t="shared" si="270"/>
        <v>532.10518174559218</v>
      </c>
      <c r="BB344" s="37">
        <f t="shared" si="271"/>
        <v>124.21689020500847</v>
      </c>
      <c r="BC344" s="13">
        <f t="shared" si="272"/>
        <v>8414.1288406412787</v>
      </c>
      <c r="BD344">
        <f t="shared" si="294"/>
        <v>148.8196061133163</v>
      </c>
      <c r="BE344" s="13">
        <f t="shared" si="273"/>
        <v>533.91624408933046</v>
      </c>
      <c r="BF344" s="13">
        <f t="shared" si="295"/>
        <v>127.76756316826715</v>
      </c>
      <c r="BG344" s="13">
        <f t="shared" si="274"/>
        <v>20379.984173517129</v>
      </c>
      <c r="BH344">
        <f t="shared" si="296"/>
        <v>187.35816016685524</v>
      </c>
      <c r="BI344" s="13">
        <f t="shared" si="275"/>
        <v>533.91624408933046</v>
      </c>
      <c r="BJ344" s="37">
        <f t="shared" si="276"/>
        <v>7.0828933962664289</v>
      </c>
      <c r="BK344" s="13">
        <f t="shared" si="277"/>
        <v>8414.1288406412787</v>
      </c>
      <c r="BL344">
        <f t="shared" si="297"/>
        <v>31.68560930457426</v>
      </c>
      <c r="BM344" s="13">
        <f t="shared" si="278"/>
        <v>10.271511508174452</v>
      </c>
      <c r="BN344" s="13">
        <f t="shared" si="298"/>
        <v>10.633566359525108</v>
      </c>
      <c r="BO344" s="13">
        <f t="shared" si="279"/>
        <v>20379.984173517129</v>
      </c>
      <c r="BP344">
        <f t="shared" si="299"/>
        <v>70.224163358113202</v>
      </c>
      <c r="BQ344" s="13">
        <f t="shared" si="280"/>
        <v>10.271511508174452</v>
      </c>
      <c r="BR344" s="37">
        <f t="shared" si="281"/>
        <v>159.78161370143422</v>
      </c>
      <c r="BS344" s="13">
        <f t="shared" si="282"/>
        <v>8414.1288406412787</v>
      </c>
      <c r="BT344">
        <f t="shared" si="300"/>
        <v>184.38432960974205</v>
      </c>
      <c r="BU344" s="13">
        <f t="shared" si="283"/>
        <v>836.26927694937092</v>
      </c>
      <c r="BV344" s="13">
        <f t="shared" si="301"/>
        <v>163.3322866646929</v>
      </c>
      <c r="BW344" s="13">
        <f t="shared" si="284"/>
        <v>20379.984173517129</v>
      </c>
      <c r="BX344">
        <f t="shared" si="302"/>
        <v>222.922883663281</v>
      </c>
      <c r="BY344" s="13">
        <f t="shared" si="285"/>
        <v>836.26927694937092</v>
      </c>
    </row>
    <row r="345" spans="29:77" x14ac:dyDescent="0.2">
      <c r="AC345">
        <v>343</v>
      </c>
      <c r="AD345" s="37">
        <f t="shared" si="256"/>
        <v>517.28773978707602</v>
      </c>
      <c r="AE345" s="13">
        <f t="shared" si="257"/>
        <v>14023.548067735466</v>
      </c>
      <c r="AF345">
        <f t="shared" si="303"/>
        <v>558.1727195763923</v>
      </c>
      <c r="AG345" s="13">
        <f t="shared" si="258"/>
        <v>1616.3024281585481</v>
      </c>
      <c r="AH345" s="13">
        <f t="shared" si="286"/>
        <v>519.87262970432835</v>
      </c>
      <c r="AI345" s="13">
        <f t="shared" si="259"/>
        <v>20379.984173517129</v>
      </c>
      <c r="AJ345">
        <f t="shared" si="287"/>
        <v>579.28949318397008</v>
      </c>
      <c r="AK345" s="13">
        <f t="shared" si="260"/>
        <v>1616.3024281585481</v>
      </c>
      <c r="AL345" s="37">
        <f t="shared" si="261"/>
        <v>1162.5450724080165</v>
      </c>
      <c r="AM345" s="13">
        <f t="shared" si="262"/>
        <v>16828.257681282557</v>
      </c>
      <c r="AN345">
        <f t="shared" si="288"/>
        <v>1211.607048155196</v>
      </c>
      <c r="AO345" s="13">
        <f t="shared" si="263"/>
        <v>3457.7835760522935</v>
      </c>
      <c r="AP345" s="13">
        <f t="shared" si="289"/>
        <v>1164.6470708022655</v>
      </c>
      <c r="AQ345" s="13">
        <f t="shared" si="264"/>
        <v>20379.984173517129</v>
      </c>
      <c r="AR345" s="13">
        <f t="shared" si="290"/>
        <v>1224.0639342819072</v>
      </c>
      <c r="AS345" s="38">
        <f t="shared" si="265"/>
        <v>3457.7835760522935</v>
      </c>
      <c r="AT345" s="37">
        <f t="shared" si="266"/>
        <v>108.84359342095777</v>
      </c>
      <c r="AU345" s="13">
        <f t="shared" si="267"/>
        <v>5609.4192270941858</v>
      </c>
      <c r="AV345">
        <f t="shared" si="291"/>
        <v>125.19758533668426</v>
      </c>
      <c r="AW345" s="13">
        <f t="shared" si="268"/>
        <v>532.10518174559218</v>
      </c>
      <c r="AX345" s="13">
        <f t="shared" si="292"/>
        <v>112.87715790721964</v>
      </c>
      <c r="AY345" s="13">
        <f t="shared" si="269"/>
        <v>20379.984173517129</v>
      </c>
      <c r="AZ345">
        <f t="shared" si="293"/>
        <v>172.2940213868614</v>
      </c>
      <c r="BA345" s="13">
        <f t="shared" si="270"/>
        <v>532.10518174559218</v>
      </c>
      <c r="BB345" s="37">
        <f t="shared" si="271"/>
        <v>124.21689020500847</v>
      </c>
      <c r="BC345" s="13">
        <f t="shared" si="272"/>
        <v>8414.1288406412787</v>
      </c>
      <c r="BD345">
        <f t="shared" si="294"/>
        <v>148.74787807859821</v>
      </c>
      <c r="BE345" s="13">
        <f t="shared" si="273"/>
        <v>533.91624408933046</v>
      </c>
      <c r="BF345" s="13">
        <f t="shared" si="295"/>
        <v>127.76756316826715</v>
      </c>
      <c r="BG345" s="13">
        <f t="shared" si="274"/>
        <v>20379.984173517129</v>
      </c>
      <c r="BH345">
        <f t="shared" si="296"/>
        <v>187.18442664790894</v>
      </c>
      <c r="BI345" s="13">
        <f t="shared" si="275"/>
        <v>533.91624408933046</v>
      </c>
      <c r="BJ345" s="37">
        <f t="shared" si="276"/>
        <v>7.0828933962664289</v>
      </c>
      <c r="BK345" s="13">
        <f t="shared" si="277"/>
        <v>8414.1288406412787</v>
      </c>
      <c r="BL345">
        <f t="shared" si="297"/>
        <v>31.613881269856162</v>
      </c>
      <c r="BM345" s="13">
        <f t="shared" si="278"/>
        <v>10.271511508174452</v>
      </c>
      <c r="BN345" s="13">
        <f t="shared" si="298"/>
        <v>10.633566359525108</v>
      </c>
      <c r="BO345" s="13">
        <f t="shared" si="279"/>
        <v>20379.984173517129</v>
      </c>
      <c r="BP345">
        <f t="shared" si="299"/>
        <v>70.050429839166881</v>
      </c>
      <c r="BQ345" s="13">
        <f t="shared" si="280"/>
        <v>10.271511508174452</v>
      </c>
      <c r="BR345" s="37">
        <f t="shared" si="281"/>
        <v>159.78161370143422</v>
      </c>
      <c r="BS345" s="13">
        <f t="shared" si="282"/>
        <v>8414.1288406412787</v>
      </c>
      <c r="BT345">
        <f t="shared" si="300"/>
        <v>184.31260157502396</v>
      </c>
      <c r="BU345" s="13">
        <f t="shared" si="283"/>
        <v>836.26927694937092</v>
      </c>
      <c r="BV345" s="13">
        <f t="shared" si="301"/>
        <v>163.3322866646929</v>
      </c>
      <c r="BW345" s="13">
        <f t="shared" si="284"/>
        <v>20379.984173517129</v>
      </c>
      <c r="BX345">
        <f t="shared" si="302"/>
        <v>222.74915014433469</v>
      </c>
      <c r="BY345" s="13">
        <f t="shared" si="285"/>
        <v>836.26927694937092</v>
      </c>
    </row>
    <row r="346" spans="29:77" x14ac:dyDescent="0.2">
      <c r="AC346">
        <v>344</v>
      </c>
      <c r="AD346" s="37">
        <f t="shared" si="256"/>
        <v>517.28773978707602</v>
      </c>
      <c r="AE346" s="13">
        <f t="shared" si="257"/>
        <v>14023.548067735466</v>
      </c>
      <c r="AF346">
        <f t="shared" si="303"/>
        <v>558.05386789095814</v>
      </c>
      <c r="AG346" s="13">
        <f t="shared" si="258"/>
        <v>1616.3024281585481</v>
      </c>
      <c r="AH346" s="13">
        <f t="shared" si="286"/>
        <v>519.87262970432835</v>
      </c>
      <c r="AI346" s="13">
        <f t="shared" si="259"/>
        <v>20379.984173517129</v>
      </c>
      <c r="AJ346">
        <f t="shared" si="287"/>
        <v>579.11676974362229</v>
      </c>
      <c r="AK346" s="13">
        <f t="shared" si="260"/>
        <v>1616.3024281585481</v>
      </c>
      <c r="AL346" s="37">
        <f t="shared" si="261"/>
        <v>1162.5450724080165</v>
      </c>
      <c r="AM346" s="13">
        <f t="shared" si="262"/>
        <v>16828.257681282557</v>
      </c>
      <c r="AN346">
        <f t="shared" si="288"/>
        <v>1211.464426132675</v>
      </c>
      <c r="AO346" s="13">
        <f t="shared" si="263"/>
        <v>3457.7835760522935</v>
      </c>
      <c r="AP346" s="13">
        <f t="shared" si="289"/>
        <v>1164.6470708022655</v>
      </c>
      <c r="AQ346" s="13">
        <f t="shared" si="264"/>
        <v>20379.984173517129</v>
      </c>
      <c r="AR346" s="13">
        <f t="shared" si="290"/>
        <v>1223.8912108415595</v>
      </c>
      <c r="AS346" s="38">
        <f t="shared" si="265"/>
        <v>3457.7835760522935</v>
      </c>
      <c r="AT346" s="37">
        <f t="shared" si="266"/>
        <v>108.84359342095777</v>
      </c>
      <c r="AU346" s="13">
        <f t="shared" si="267"/>
        <v>5609.4192270941858</v>
      </c>
      <c r="AV346">
        <f t="shared" si="291"/>
        <v>125.15004466251064</v>
      </c>
      <c r="AW346" s="13">
        <f t="shared" si="268"/>
        <v>532.10518174559218</v>
      </c>
      <c r="AX346" s="13">
        <f t="shared" si="292"/>
        <v>112.87715790721964</v>
      </c>
      <c r="AY346" s="13">
        <f t="shared" si="269"/>
        <v>20379.984173517129</v>
      </c>
      <c r="AZ346">
        <f t="shared" si="293"/>
        <v>172.12129794651361</v>
      </c>
      <c r="BA346" s="13">
        <f t="shared" si="270"/>
        <v>532.10518174559218</v>
      </c>
      <c r="BB346" s="37">
        <f t="shared" si="271"/>
        <v>124.21689020500847</v>
      </c>
      <c r="BC346" s="13">
        <f t="shared" si="272"/>
        <v>8414.1288406412787</v>
      </c>
      <c r="BD346">
        <f t="shared" si="294"/>
        <v>148.67656706733777</v>
      </c>
      <c r="BE346" s="13">
        <f t="shared" si="273"/>
        <v>533.91624408933046</v>
      </c>
      <c r="BF346" s="13">
        <f t="shared" si="295"/>
        <v>127.76756316826715</v>
      </c>
      <c r="BG346" s="13">
        <f t="shared" si="274"/>
        <v>20379.984173517129</v>
      </c>
      <c r="BH346">
        <f t="shared" si="296"/>
        <v>187.01170320756114</v>
      </c>
      <c r="BI346" s="13">
        <f t="shared" si="275"/>
        <v>533.91624408933046</v>
      </c>
      <c r="BJ346" s="37">
        <f t="shared" si="276"/>
        <v>7.0828933962664289</v>
      </c>
      <c r="BK346" s="13">
        <f t="shared" si="277"/>
        <v>8414.1288406412787</v>
      </c>
      <c r="BL346">
        <f t="shared" si="297"/>
        <v>31.542570258595727</v>
      </c>
      <c r="BM346" s="13">
        <f t="shared" si="278"/>
        <v>10.271511508174452</v>
      </c>
      <c r="BN346" s="13">
        <f t="shared" si="298"/>
        <v>10.633566359525108</v>
      </c>
      <c r="BO346" s="13">
        <f t="shared" si="279"/>
        <v>20379.984173517129</v>
      </c>
      <c r="BP346">
        <f t="shared" si="299"/>
        <v>69.877706398819086</v>
      </c>
      <c r="BQ346" s="13">
        <f t="shared" si="280"/>
        <v>10.271511508174452</v>
      </c>
      <c r="BR346" s="37">
        <f t="shared" si="281"/>
        <v>159.78161370143422</v>
      </c>
      <c r="BS346" s="13">
        <f t="shared" si="282"/>
        <v>8414.1288406412787</v>
      </c>
      <c r="BT346">
        <f t="shared" si="300"/>
        <v>184.24129056376353</v>
      </c>
      <c r="BU346" s="13">
        <f t="shared" si="283"/>
        <v>836.26927694937092</v>
      </c>
      <c r="BV346" s="13">
        <f t="shared" si="301"/>
        <v>163.3322866646929</v>
      </c>
      <c r="BW346" s="13">
        <f t="shared" si="284"/>
        <v>20379.984173517129</v>
      </c>
      <c r="BX346">
        <f t="shared" si="302"/>
        <v>222.5764267039869</v>
      </c>
      <c r="BY346" s="13">
        <f t="shared" si="285"/>
        <v>836.26927694937092</v>
      </c>
    </row>
    <row r="347" spans="29:77" x14ac:dyDescent="0.2">
      <c r="AC347">
        <v>345</v>
      </c>
      <c r="AD347" s="37">
        <f t="shared" si="256"/>
        <v>517.28773978707602</v>
      </c>
      <c r="AE347" s="13">
        <f t="shared" si="257"/>
        <v>14023.548067735466</v>
      </c>
      <c r="AF347">
        <f t="shared" si="303"/>
        <v>557.93570520080198</v>
      </c>
      <c r="AG347" s="13">
        <f t="shared" si="258"/>
        <v>1616.3024281585481</v>
      </c>
      <c r="AH347" s="13">
        <f t="shared" si="286"/>
        <v>519.87262970432835</v>
      </c>
      <c r="AI347" s="13">
        <f t="shared" si="259"/>
        <v>20379.984173517129</v>
      </c>
      <c r="AJ347">
        <f t="shared" si="287"/>
        <v>578.94504759858091</v>
      </c>
      <c r="AK347" s="13">
        <f t="shared" si="260"/>
        <v>1616.3024281585481</v>
      </c>
      <c r="AL347" s="37">
        <f t="shared" si="261"/>
        <v>1162.5450724080165</v>
      </c>
      <c r="AM347" s="13">
        <f t="shared" si="262"/>
        <v>16828.257681282557</v>
      </c>
      <c r="AN347">
        <f t="shared" si="288"/>
        <v>1211.3226309044876</v>
      </c>
      <c r="AO347" s="13">
        <f t="shared" si="263"/>
        <v>3457.7835760522935</v>
      </c>
      <c r="AP347" s="13">
        <f t="shared" si="289"/>
        <v>1164.6470708022655</v>
      </c>
      <c r="AQ347" s="13">
        <f t="shared" si="264"/>
        <v>20379.984173517129</v>
      </c>
      <c r="AR347" s="13">
        <f t="shared" si="290"/>
        <v>1223.7194886965181</v>
      </c>
      <c r="AS347" s="38">
        <f t="shared" si="265"/>
        <v>3457.7835760522935</v>
      </c>
      <c r="AT347" s="37">
        <f t="shared" si="266"/>
        <v>108.84359342095777</v>
      </c>
      <c r="AU347" s="13">
        <f t="shared" si="267"/>
        <v>5609.4192270941858</v>
      </c>
      <c r="AV347">
        <f t="shared" si="291"/>
        <v>125.10277958644816</v>
      </c>
      <c r="AW347" s="13">
        <f t="shared" si="268"/>
        <v>532.10518174559218</v>
      </c>
      <c r="AX347" s="13">
        <f t="shared" si="292"/>
        <v>112.87715790721964</v>
      </c>
      <c r="AY347" s="13">
        <f t="shared" si="269"/>
        <v>20379.984173517129</v>
      </c>
      <c r="AZ347">
        <f t="shared" si="293"/>
        <v>171.94957580147218</v>
      </c>
      <c r="BA347" s="13">
        <f t="shared" si="270"/>
        <v>532.10518174559218</v>
      </c>
      <c r="BB347" s="37">
        <f t="shared" si="271"/>
        <v>124.21689020500847</v>
      </c>
      <c r="BC347" s="13">
        <f t="shared" si="272"/>
        <v>8414.1288406412787</v>
      </c>
      <c r="BD347">
        <f t="shared" si="294"/>
        <v>148.60566945324405</v>
      </c>
      <c r="BE347" s="13">
        <f t="shared" si="273"/>
        <v>533.91624408933046</v>
      </c>
      <c r="BF347" s="13">
        <f t="shared" si="295"/>
        <v>127.76756316826715</v>
      </c>
      <c r="BG347" s="13">
        <f t="shared" si="274"/>
        <v>20379.984173517129</v>
      </c>
      <c r="BH347">
        <f t="shared" si="296"/>
        <v>186.83998106251968</v>
      </c>
      <c r="BI347" s="13">
        <f t="shared" si="275"/>
        <v>533.91624408933046</v>
      </c>
      <c r="BJ347" s="37">
        <f t="shared" si="276"/>
        <v>7.0828933962664289</v>
      </c>
      <c r="BK347" s="13">
        <f t="shared" si="277"/>
        <v>8414.1288406412787</v>
      </c>
      <c r="BL347">
        <f t="shared" si="297"/>
        <v>31.471672644502018</v>
      </c>
      <c r="BM347" s="13">
        <f t="shared" si="278"/>
        <v>10.271511508174452</v>
      </c>
      <c r="BN347" s="13">
        <f t="shared" si="298"/>
        <v>10.633566359525108</v>
      </c>
      <c r="BO347" s="13">
        <f t="shared" si="279"/>
        <v>20379.984173517129</v>
      </c>
      <c r="BP347">
        <f t="shared" si="299"/>
        <v>69.705984253777657</v>
      </c>
      <c r="BQ347" s="13">
        <f t="shared" si="280"/>
        <v>10.271511508174452</v>
      </c>
      <c r="BR347" s="37">
        <f t="shared" si="281"/>
        <v>159.78161370143422</v>
      </c>
      <c r="BS347" s="13">
        <f t="shared" si="282"/>
        <v>8414.1288406412787</v>
      </c>
      <c r="BT347">
        <f t="shared" si="300"/>
        <v>184.1703929496698</v>
      </c>
      <c r="BU347" s="13">
        <f t="shared" si="283"/>
        <v>836.26927694937092</v>
      </c>
      <c r="BV347" s="13">
        <f t="shared" si="301"/>
        <v>163.3322866646929</v>
      </c>
      <c r="BW347" s="13">
        <f t="shared" si="284"/>
        <v>20379.984173517129</v>
      </c>
      <c r="BX347">
        <f t="shared" si="302"/>
        <v>222.40470455894544</v>
      </c>
      <c r="BY347" s="13">
        <f t="shared" si="285"/>
        <v>836.26927694937092</v>
      </c>
    </row>
    <row r="348" spans="29:77" x14ac:dyDescent="0.2">
      <c r="AC348">
        <v>346</v>
      </c>
      <c r="AD348" s="37">
        <f t="shared" si="256"/>
        <v>517.28773978707602</v>
      </c>
      <c r="AE348" s="13">
        <f t="shared" si="257"/>
        <v>14023.548067735466</v>
      </c>
      <c r="AF348">
        <f t="shared" si="303"/>
        <v>557.81822553197617</v>
      </c>
      <c r="AG348" s="13">
        <f t="shared" si="258"/>
        <v>1616.3024281585481</v>
      </c>
      <c r="AH348" s="13">
        <f t="shared" si="286"/>
        <v>519.87262970432835</v>
      </c>
      <c r="AI348" s="13">
        <f t="shared" si="259"/>
        <v>20379.984173517129</v>
      </c>
      <c r="AJ348">
        <f t="shared" si="287"/>
        <v>578.77431806709455</v>
      </c>
      <c r="AK348" s="13">
        <f t="shared" si="260"/>
        <v>1616.3024281585481</v>
      </c>
      <c r="AL348" s="37">
        <f t="shared" si="261"/>
        <v>1162.5450724080165</v>
      </c>
      <c r="AM348" s="13">
        <f t="shared" si="262"/>
        <v>16828.257681282557</v>
      </c>
      <c r="AN348">
        <f t="shared" si="288"/>
        <v>1211.1816553018966</v>
      </c>
      <c r="AO348" s="13">
        <f t="shared" si="263"/>
        <v>3457.7835760522935</v>
      </c>
      <c r="AP348" s="13">
        <f t="shared" si="289"/>
        <v>1164.6470708022655</v>
      </c>
      <c r="AQ348" s="13">
        <f t="shared" si="264"/>
        <v>20379.984173517129</v>
      </c>
      <c r="AR348" s="13">
        <f t="shared" si="290"/>
        <v>1223.5487591650317</v>
      </c>
      <c r="AS348" s="38">
        <f t="shared" si="265"/>
        <v>3457.7835760522935</v>
      </c>
      <c r="AT348" s="37">
        <f t="shared" si="266"/>
        <v>108.84359342095777</v>
      </c>
      <c r="AU348" s="13">
        <f t="shared" si="267"/>
        <v>5609.4192270941858</v>
      </c>
      <c r="AV348">
        <f t="shared" si="291"/>
        <v>125.05578771891786</v>
      </c>
      <c r="AW348" s="13">
        <f t="shared" si="268"/>
        <v>532.10518174559218</v>
      </c>
      <c r="AX348" s="13">
        <f t="shared" si="292"/>
        <v>112.87715790721964</v>
      </c>
      <c r="AY348" s="13">
        <f t="shared" si="269"/>
        <v>20379.984173517129</v>
      </c>
      <c r="AZ348">
        <f t="shared" si="293"/>
        <v>171.77884626998591</v>
      </c>
      <c r="BA348" s="13">
        <f t="shared" si="270"/>
        <v>532.10518174559218</v>
      </c>
      <c r="BB348" s="37">
        <f t="shared" si="271"/>
        <v>124.21689020500847</v>
      </c>
      <c r="BC348" s="13">
        <f t="shared" si="272"/>
        <v>8414.1288406412787</v>
      </c>
      <c r="BD348">
        <f t="shared" si="294"/>
        <v>148.53518165194859</v>
      </c>
      <c r="BE348" s="13">
        <f t="shared" si="273"/>
        <v>533.91624408933046</v>
      </c>
      <c r="BF348" s="13">
        <f t="shared" si="295"/>
        <v>127.76756316826715</v>
      </c>
      <c r="BG348" s="13">
        <f t="shared" si="274"/>
        <v>20379.984173517129</v>
      </c>
      <c r="BH348">
        <f t="shared" si="296"/>
        <v>186.66925153103341</v>
      </c>
      <c r="BI348" s="13">
        <f t="shared" si="275"/>
        <v>533.91624408933046</v>
      </c>
      <c r="BJ348" s="37">
        <f t="shared" si="276"/>
        <v>7.0828933962664289</v>
      </c>
      <c r="BK348" s="13">
        <f t="shared" si="277"/>
        <v>8414.1288406412787</v>
      </c>
      <c r="BL348">
        <f t="shared" si="297"/>
        <v>31.40118484320654</v>
      </c>
      <c r="BM348" s="13">
        <f t="shared" si="278"/>
        <v>10.271511508174452</v>
      </c>
      <c r="BN348" s="13">
        <f t="shared" si="298"/>
        <v>10.633566359525108</v>
      </c>
      <c r="BO348" s="13">
        <f t="shared" si="279"/>
        <v>20379.984173517129</v>
      </c>
      <c r="BP348">
        <f t="shared" si="299"/>
        <v>69.53525472229137</v>
      </c>
      <c r="BQ348" s="13">
        <f t="shared" si="280"/>
        <v>10.271511508174452</v>
      </c>
      <c r="BR348" s="37">
        <f t="shared" si="281"/>
        <v>159.78161370143422</v>
      </c>
      <c r="BS348" s="13">
        <f t="shared" si="282"/>
        <v>8414.1288406412787</v>
      </c>
      <c r="BT348">
        <f t="shared" si="300"/>
        <v>184.09990514837435</v>
      </c>
      <c r="BU348" s="13">
        <f t="shared" si="283"/>
        <v>836.26927694937092</v>
      </c>
      <c r="BV348" s="13">
        <f t="shared" si="301"/>
        <v>163.3322866646929</v>
      </c>
      <c r="BW348" s="13">
        <f t="shared" si="284"/>
        <v>20379.984173517129</v>
      </c>
      <c r="BX348">
        <f t="shared" si="302"/>
        <v>222.23397502745917</v>
      </c>
      <c r="BY348" s="13">
        <f t="shared" si="285"/>
        <v>836.26927694937092</v>
      </c>
    </row>
    <row r="349" spans="29:77" x14ac:dyDescent="0.2">
      <c r="AC349">
        <v>347</v>
      </c>
      <c r="AD349" s="37">
        <f t="shared" si="256"/>
        <v>517.28773978707602</v>
      </c>
      <c r="AE349" s="13">
        <f t="shared" si="257"/>
        <v>14023.548067735466</v>
      </c>
      <c r="AF349">
        <f t="shared" si="303"/>
        <v>557.70142297939719</v>
      </c>
      <c r="AG349" s="13">
        <f t="shared" si="258"/>
        <v>1616.3024281585481</v>
      </c>
      <c r="AH349" s="13">
        <f t="shared" si="286"/>
        <v>519.87262970432835</v>
      </c>
      <c r="AI349" s="13">
        <f t="shared" si="259"/>
        <v>20379.984173517129</v>
      </c>
      <c r="AJ349">
        <f t="shared" si="287"/>
        <v>578.6045725674901</v>
      </c>
      <c r="AK349" s="13">
        <f t="shared" si="260"/>
        <v>1616.3024281585481</v>
      </c>
      <c r="AL349" s="37">
        <f t="shared" si="261"/>
        <v>1162.5450724080165</v>
      </c>
      <c r="AM349" s="13">
        <f t="shared" si="262"/>
        <v>16828.257681282557</v>
      </c>
      <c r="AN349">
        <f t="shared" si="288"/>
        <v>1211.041492238802</v>
      </c>
      <c r="AO349" s="13">
        <f t="shared" si="263"/>
        <v>3457.7835760522935</v>
      </c>
      <c r="AP349" s="13">
        <f t="shared" si="289"/>
        <v>1164.6470708022655</v>
      </c>
      <c r="AQ349" s="13">
        <f t="shared" si="264"/>
        <v>20379.984173517129</v>
      </c>
      <c r="AR349" s="13">
        <f t="shared" si="290"/>
        <v>1223.3790136654272</v>
      </c>
      <c r="AS349" s="38">
        <f t="shared" si="265"/>
        <v>3457.7835760522935</v>
      </c>
      <c r="AT349" s="37">
        <f t="shared" si="266"/>
        <v>108.84359342095777</v>
      </c>
      <c r="AU349" s="13">
        <f t="shared" si="267"/>
        <v>5609.4192270941858</v>
      </c>
      <c r="AV349">
        <f t="shared" si="291"/>
        <v>125.00906669788625</v>
      </c>
      <c r="AW349" s="13">
        <f t="shared" si="268"/>
        <v>532.10518174559218</v>
      </c>
      <c r="AX349" s="13">
        <f t="shared" si="292"/>
        <v>112.87715790721964</v>
      </c>
      <c r="AY349" s="13">
        <f t="shared" si="269"/>
        <v>20379.984173517129</v>
      </c>
      <c r="AZ349">
        <f t="shared" si="293"/>
        <v>171.60910077038139</v>
      </c>
      <c r="BA349" s="13">
        <f t="shared" si="270"/>
        <v>532.10518174559218</v>
      </c>
      <c r="BB349" s="37">
        <f t="shared" si="271"/>
        <v>124.21689020500847</v>
      </c>
      <c r="BC349" s="13">
        <f t="shared" si="272"/>
        <v>8414.1288406412787</v>
      </c>
      <c r="BD349">
        <f t="shared" si="294"/>
        <v>148.46510012040119</v>
      </c>
      <c r="BE349" s="13">
        <f t="shared" si="273"/>
        <v>533.91624408933046</v>
      </c>
      <c r="BF349" s="13">
        <f t="shared" si="295"/>
        <v>127.76756316826715</v>
      </c>
      <c r="BG349" s="13">
        <f t="shared" si="274"/>
        <v>20379.984173517129</v>
      </c>
      <c r="BH349">
        <f t="shared" si="296"/>
        <v>186.49950603142889</v>
      </c>
      <c r="BI349" s="13">
        <f t="shared" si="275"/>
        <v>533.91624408933046</v>
      </c>
      <c r="BJ349" s="37">
        <f t="shared" si="276"/>
        <v>7.0828933962664289</v>
      </c>
      <c r="BK349" s="13">
        <f t="shared" si="277"/>
        <v>8414.1288406412787</v>
      </c>
      <c r="BL349">
        <f t="shared" si="297"/>
        <v>31.331103311659163</v>
      </c>
      <c r="BM349" s="13">
        <f t="shared" si="278"/>
        <v>10.271511508174452</v>
      </c>
      <c r="BN349" s="13">
        <f t="shared" si="298"/>
        <v>10.633566359525108</v>
      </c>
      <c r="BO349" s="13">
        <f t="shared" si="279"/>
        <v>20379.984173517129</v>
      </c>
      <c r="BP349">
        <f t="shared" si="299"/>
        <v>69.365509222686867</v>
      </c>
      <c r="BQ349" s="13">
        <f t="shared" si="280"/>
        <v>10.271511508174452</v>
      </c>
      <c r="BR349" s="37">
        <f t="shared" si="281"/>
        <v>159.78161370143422</v>
      </c>
      <c r="BS349" s="13">
        <f t="shared" si="282"/>
        <v>8414.1288406412787</v>
      </c>
      <c r="BT349">
        <f t="shared" si="300"/>
        <v>184.02982361682695</v>
      </c>
      <c r="BU349" s="13">
        <f t="shared" si="283"/>
        <v>836.26927694937092</v>
      </c>
      <c r="BV349" s="13">
        <f t="shared" si="301"/>
        <v>163.3322866646929</v>
      </c>
      <c r="BW349" s="13">
        <f t="shared" si="284"/>
        <v>20379.984173517129</v>
      </c>
      <c r="BX349">
        <f t="shared" si="302"/>
        <v>222.06422952785465</v>
      </c>
      <c r="BY349" s="13">
        <f t="shared" si="285"/>
        <v>836.26927694937092</v>
      </c>
    </row>
    <row r="350" spans="29:77" x14ac:dyDescent="0.2">
      <c r="AC350">
        <v>348</v>
      </c>
      <c r="AD350" s="37">
        <f t="shared" si="256"/>
        <v>517.28773978707602</v>
      </c>
      <c r="AE350" s="13">
        <f t="shared" si="257"/>
        <v>14023.548067735466</v>
      </c>
      <c r="AF350">
        <f t="shared" si="303"/>
        <v>557.58529170585609</v>
      </c>
      <c r="AG350" s="13">
        <f t="shared" si="258"/>
        <v>1616.3024281585481</v>
      </c>
      <c r="AH350" s="13">
        <f t="shared" si="286"/>
        <v>519.87262970432835</v>
      </c>
      <c r="AI350" s="13">
        <f t="shared" si="259"/>
        <v>20379.984173517129</v>
      </c>
      <c r="AJ350">
        <f t="shared" si="287"/>
        <v>578.43580261673389</v>
      </c>
      <c r="AK350" s="13">
        <f t="shared" si="260"/>
        <v>1616.3024281585481</v>
      </c>
      <c r="AL350" s="37">
        <f t="shared" si="261"/>
        <v>1162.5450724080165</v>
      </c>
      <c r="AM350" s="13">
        <f t="shared" si="262"/>
        <v>16828.257681282557</v>
      </c>
      <c r="AN350">
        <f t="shared" si="288"/>
        <v>1210.9021347105527</v>
      </c>
      <c r="AO350" s="13">
        <f t="shared" si="263"/>
        <v>3457.7835760522935</v>
      </c>
      <c r="AP350" s="13">
        <f t="shared" si="289"/>
        <v>1164.6470708022655</v>
      </c>
      <c r="AQ350" s="13">
        <f t="shared" si="264"/>
        <v>20379.984173517129</v>
      </c>
      <c r="AR350" s="13">
        <f t="shared" si="290"/>
        <v>1223.2102437146709</v>
      </c>
      <c r="AS350" s="38">
        <f t="shared" si="265"/>
        <v>3457.7835760522935</v>
      </c>
      <c r="AT350" s="37">
        <f t="shared" si="266"/>
        <v>108.84359342095777</v>
      </c>
      <c r="AU350" s="13">
        <f t="shared" si="267"/>
        <v>5609.4192270941858</v>
      </c>
      <c r="AV350">
        <f t="shared" si="291"/>
        <v>124.9626141884698</v>
      </c>
      <c r="AW350" s="13">
        <f t="shared" si="268"/>
        <v>532.10518174559218</v>
      </c>
      <c r="AX350" s="13">
        <f t="shared" si="292"/>
        <v>112.87715790721964</v>
      </c>
      <c r="AY350" s="13">
        <f t="shared" si="269"/>
        <v>20379.984173517129</v>
      </c>
      <c r="AZ350">
        <f t="shared" si="293"/>
        <v>171.44033081962519</v>
      </c>
      <c r="BA350" s="13">
        <f t="shared" si="270"/>
        <v>532.10518174559218</v>
      </c>
      <c r="BB350" s="37">
        <f t="shared" si="271"/>
        <v>124.21689020500847</v>
      </c>
      <c r="BC350" s="13">
        <f t="shared" si="272"/>
        <v>8414.1288406412787</v>
      </c>
      <c r="BD350">
        <f t="shared" si="294"/>
        <v>148.3954213562765</v>
      </c>
      <c r="BE350" s="13">
        <f t="shared" si="273"/>
        <v>533.91624408933046</v>
      </c>
      <c r="BF350" s="13">
        <f t="shared" si="295"/>
        <v>127.76756316826715</v>
      </c>
      <c r="BG350" s="13">
        <f t="shared" si="274"/>
        <v>20379.984173517129</v>
      </c>
      <c r="BH350">
        <f t="shared" si="296"/>
        <v>186.33073608067269</v>
      </c>
      <c r="BI350" s="13">
        <f t="shared" si="275"/>
        <v>533.91624408933046</v>
      </c>
      <c r="BJ350" s="37">
        <f t="shared" si="276"/>
        <v>7.0828933962664289</v>
      </c>
      <c r="BK350" s="13">
        <f t="shared" si="277"/>
        <v>8414.1288406412787</v>
      </c>
      <c r="BL350">
        <f t="shared" si="297"/>
        <v>31.261424547534471</v>
      </c>
      <c r="BM350" s="13">
        <f t="shared" si="278"/>
        <v>10.271511508174452</v>
      </c>
      <c r="BN350" s="13">
        <f t="shared" si="298"/>
        <v>10.633566359525108</v>
      </c>
      <c r="BO350" s="13">
        <f t="shared" si="279"/>
        <v>20379.984173517129</v>
      </c>
      <c r="BP350">
        <f t="shared" si="299"/>
        <v>69.196739271930653</v>
      </c>
      <c r="BQ350" s="13">
        <f t="shared" si="280"/>
        <v>10.271511508174452</v>
      </c>
      <c r="BR350" s="37">
        <f t="shared" si="281"/>
        <v>159.78161370143422</v>
      </c>
      <c r="BS350" s="13">
        <f t="shared" si="282"/>
        <v>8414.1288406412787</v>
      </c>
      <c r="BT350">
        <f t="shared" si="300"/>
        <v>183.96014485270226</v>
      </c>
      <c r="BU350" s="13">
        <f t="shared" si="283"/>
        <v>836.26927694937092</v>
      </c>
      <c r="BV350" s="13">
        <f t="shared" si="301"/>
        <v>163.3322866646929</v>
      </c>
      <c r="BW350" s="13">
        <f t="shared" si="284"/>
        <v>20379.984173517129</v>
      </c>
      <c r="BX350">
        <f t="shared" si="302"/>
        <v>221.89545957709845</v>
      </c>
      <c r="BY350" s="13">
        <f t="shared" si="285"/>
        <v>836.26927694937092</v>
      </c>
    </row>
    <row r="351" spans="29:77" x14ac:dyDescent="0.2">
      <c r="AC351">
        <v>349</v>
      </c>
      <c r="AD351" s="37">
        <f t="shared" si="256"/>
        <v>517.28773978707602</v>
      </c>
      <c r="AE351" s="13">
        <f t="shared" si="257"/>
        <v>14023.548067735466</v>
      </c>
      <c r="AF351">
        <f t="shared" si="303"/>
        <v>557.46982594104588</v>
      </c>
      <c r="AG351" s="13">
        <f t="shared" si="258"/>
        <v>1616.3024281585481</v>
      </c>
      <c r="AH351" s="13">
        <f t="shared" si="286"/>
        <v>519.87262970432835</v>
      </c>
      <c r="AI351" s="13">
        <f t="shared" si="259"/>
        <v>20379.984173517129</v>
      </c>
      <c r="AJ351">
        <f t="shared" si="287"/>
        <v>578.26799982901923</v>
      </c>
      <c r="AK351" s="13">
        <f t="shared" si="260"/>
        <v>1616.3024281585481</v>
      </c>
      <c r="AL351" s="37">
        <f t="shared" si="261"/>
        <v>1162.5450724080165</v>
      </c>
      <c r="AM351" s="13">
        <f t="shared" si="262"/>
        <v>16828.257681282557</v>
      </c>
      <c r="AN351">
        <f t="shared" si="288"/>
        <v>1210.7635757927803</v>
      </c>
      <c r="AO351" s="13">
        <f t="shared" si="263"/>
        <v>3457.7835760522935</v>
      </c>
      <c r="AP351" s="13">
        <f t="shared" si="289"/>
        <v>1164.6470708022655</v>
      </c>
      <c r="AQ351" s="13">
        <f t="shared" si="264"/>
        <v>20379.984173517129</v>
      </c>
      <c r="AR351" s="13">
        <f t="shared" si="290"/>
        <v>1223.0424409269565</v>
      </c>
      <c r="AS351" s="38">
        <f t="shared" si="265"/>
        <v>3457.7835760522935</v>
      </c>
      <c r="AT351" s="37">
        <f t="shared" si="266"/>
        <v>108.84359342095777</v>
      </c>
      <c r="AU351" s="13">
        <f t="shared" si="267"/>
        <v>5609.4192270941858</v>
      </c>
      <c r="AV351">
        <f t="shared" si="291"/>
        <v>124.91642788254569</v>
      </c>
      <c r="AW351" s="13">
        <f t="shared" si="268"/>
        <v>532.10518174559218</v>
      </c>
      <c r="AX351" s="13">
        <f t="shared" si="292"/>
        <v>112.87715790721964</v>
      </c>
      <c r="AY351" s="13">
        <f t="shared" si="269"/>
        <v>20379.984173517129</v>
      </c>
      <c r="AZ351">
        <f t="shared" si="293"/>
        <v>171.27252803191055</v>
      </c>
      <c r="BA351" s="13">
        <f t="shared" si="270"/>
        <v>532.10518174559218</v>
      </c>
      <c r="BB351" s="37">
        <f t="shared" si="271"/>
        <v>124.21689020500847</v>
      </c>
      <c r="BC351" s="13">
        <f t="shared" si="272"/>
        <v>8414.1288406412787</v>
      </c>
      <c r="BD351">
        <f t="shared" si="294"/>
        <v>148.32614189739036</v>
      </c>
      <c r="BE351" s="13">
        <f t="shared" si="273"/>
        <v>533.91624408933046</v>
      </c>
      <c r="BF351" s="13">
        <f t="shared" si="295"/>
        <v>127.76756316826715</v>
      </c>
      <c r="BG351" s="13">
        <f t="shared" si="274"/>
        <v>20379.984173517129</v>
      </c>
      <c r="BH351">
        <f t="shared" si="296"/>
        <v>186.16293329295806</v>
      </c>
      <c r="BI351" s="13">
        <f t="shared" si="275"/>
        <v>533.91624408933046</v>
      </c>
      <c r="BJ351" s="37">
        <f t="shared" si="276"/>
        <v>7.0828933962664289</v>
      </c>
      <c r="BK351" s="13">
        <f t="shared" si="277"/>
        <v>8414.1288406412787</v>
      </c>
      <c r="BL351">
        <f t="shared" si="297"/>
        <v>31.192145088648314</v>
      </c>
      <c r="BM351" s="13">
        <f t="shared" si="278"/>
        <v>10.271511508174452</v>
      </c>
      <c r="BN351" s="13">
        <f t="shared" si="298"/>
        <v>10.633566359525108</v>
      </c>
      <c r="BO351" s="13">
        <f t="shared" si="279"/>
        <v>20379.984173517129</v>
      </c>
      <c r="BP351">
        <f t="shared" si="299"/>
        <v>69.028936484216018</v>
      </c>
      <c r="BQ351" s="13">
        <f t="shared" si="280"/>
        <v>10.271511508174452</v>
      </c>
      <c r="BR351" s="37">
        <f t="shared" si="281"/>
        <v>159.78161370143422</v>
      </c>
      <c r="BS351" s="13">
        <f t="shared" si="282"/>
        <v>8414.1288406412787</v>
      </c>
      <c r="BT351">
        <f t="shared" si="300"/>
        <v>183.89086539381611</v>
      </c>
      <c r="BU351" s="13">
        <f t="shared" si="283"/>
        <v>836.26927694937092</v>
      </c>
      <c r="BV351" s="13">
        <f t="shared" si="301"/>
        <v>163.3322866646929</v>
      </c>
      <c r="BW351" s="13">
        <f t="shared" si="284"/>
        <v>20379.984173517129</v>
      </c>
      <c r="BX351">
        <f t="shared" si="302"/>
        <v>221.72765678938381</v>
      </c>
      <c r="BY351" s="13">
        <f t="shared" si="285"/>
        <v>836.26927694937092</v>
      </c>
    </row>
    <row r="352" spans="29:77" x14ac:dyDescent="0.2">
      <c r="AC352">
        <v>350</v>
      </c>
      <c r="AD352" s="37">
        <f t="shared" si="256"/>
        <v>517.28773978707602</v>
      </c>
      <c r="AE352" s="13">
        <f t="shared" si="257"/>
        <v>14023.548067735466</v>
      </c>
      <c r="AF352">
        <f t="shared" si="303"/>
        <v>557.3550199806059</v>
      </c>
      <c r="AG352" s="13">
        <f t="shared" si="258"/>
        <v>1616.3024281585481</v>
      </c>
      <c r="AH352" s="13">
        <f t="shared" si="286"/>
        <v>519.87262970432835</v>
      </c>
      <c r="AI352" s="13">
        <f t="shared" si="259"/>
        <v>20379.984173517129</v>
      </c>
      <c r="AJ352">
        <f t="shared" si="287"/>
        <v>578.10115591437727</v>
      </c>
      <c r="AK352" s="13">
        <f t="shared" si="260"/>
        <v>1616.3024281585481</v>
      </c>
      <c r="AL352" s="37">
        <f t="shared" si="261"/>
        <v>1162.5450724080165</v>
      </c>
      <c r="AM352" s="13">
        <f t="shared" si="262"/>
        <v>16828.257681282557</v>
      </c>
      <c r="AN352">
        <f t="shared" si="288"/>
        <v>1210.6258086402524</v>
      </c>
      <c r="AO352" s="13">
        <f t="shared" si="263"/>
        <v>3457.7835760522935</v>
      </c>
      <c r="AP352" s="13">
        <f t="shared" si="289"/>
        <v>1164.6470708022655</v>
      </c>
      <c r="AQ352" s="13">
        <f t="shared" si="264"/>
        <v>20379.984173517129</v>
      </c>
      <c r="AR352" s="13">
        <f t="shared" si="290"/>
        <v>1222.8755970123145</v>
      </c>
      <c r="AS352" s="38">
        <f t="shared" si="265"/>
        <v>3457.7835760522935</v>
      </c>
      <c r="AT352" s="37">
        <f t="shared" si="266"/>
        <v>108.84359342095777</v>
      </c>
      <c r="AU352" s="13">
        <f t="shared" si="267"/>
        <v>5609.4192270941858</v>
      </c>
      <c r="AV352">
        <f t="shared" si="291"/>
        <v>124.87050549836974</v>
      </c>
      <c r="AW352" s="13">
        <f t="shared" si="268"/>
        <v>532.10518174559218</v>
      </c>
      <c r="AX352" s="13">
        <f t="shared" si="292"/>
        <v>112.87715790721964</v>
      </c>
      <c r="AY352" s="13">
        <f t="shared" si="269"/>
        <v>20379.984173517129</v>
      </c>
      <c r="AZ352">
        <f t="shared" si="293"/>
        <v>171.10568411726859</v>
      </c>
      <c r="BA352" s="13">
        <f t="shared" si="270"/>
        <v>532.10518174559218</v>
      </c>
      <c r="BB352" s="37">
        <f t="shared" si="271"/>
        <v>124.21689020500847</v>
      </c>
      <c r="BC352" s="13">
        <f t="shared" si="272"/>
        <v>8414.1288406412787</v>
      </c>
      <c r="BD352">
        <f t="shared" si="294"/>
        <v>148.25725832112641</v>
      </c>
      <c r="BE352" s="13">
        <f t="shared" si="273"/>
        <v>533.91624408933046</v>
      </c>
      <c r="BF352" s="13">
        <f t="shared" si="295"/>
        <v>127.76756316826715</v>
      </c>
      <c r="BG352" s="13">
        <f t="shared" si="274"/>
        <v>20379.984173517129</v>
      </c>
      <c r="BH352">
        <f t="shared" si="296"/>
        <v>185.99608937831607</v>
      </c>
      <c r="BI352" s="13">
        <f t="shared" si="275"/>
        <v>533.91624408933046</v>
      </c>
      <c r="BJ352" s="37">
        <f t="shared" si="276"/>
        <v>7.0828933962664289</v>
      </c>
      <c r="BK352" s="13">
        <f t="shared" si="277"/>
        <v>8414.1288406412787</v>
      </c>
      <c r="BL352">
        <f t="shared" si="297"/>
        <v>31.123261512384367</v>
      </c>
      <c r="BM352" s="13">
        <f t="shared" si="278"/>
        <v>10.271511508174452</v>
      </c>
      <c r="BN352" s="13">
        <f t="shared" si="298"/>
        <v>10.633566359525108</v>
      </c>
      <c r="BO352" s="13">
        <f t="shared" si="279"/>
        <v>20379.984173517129</v>
      </c>
      <c r="BP352">
        <f t="shared" si="299"/>
        <v>68.862092569574045</v>
      </c>
      <c r="BQ352" s="13">
        <f t="shared" si="280"/>
        <v>10.271511508174452</v>
      </c>
      <c r="BR352" s="37">
        <f t="shared" si="281"/>
        <v>159.78161370143422</v>
      </c>
      <c r="BS352" s="13">
        <f t="shared" si="282"/>
        <v>8414.1288406412787</v>
      </c>
      <c r="BT352">
        <f t="shared" si="300"/>
        <v>183.82198181755217</v>
      </c>
      <c r="BU352" s="13">
        <f t="shared" si="283"/>
        <v>836.26927694937092</v>
      </c>
      <c r="BV352" s="13">
        <f t="shared" si="301"/>
        <v>163.3322866646929</v>
      </c>
      <c r="BW352" s="13">
        <f t="shared" si="284"/>
        <v>20379.984173517129</v>
      </c>
      <c r="BX352">
        <f t="shared" si="302"/>
        <v>221.56081287474183</v>
      </c>
      <c r="BY352" s="13">
        <f t="shared" si="285"/>
        <v>836.26927694937092</v>
      </c>
    </row>
    <row r="353" spans="29:77" x14ac:dyDescent="0.2">
      <c r="AC353">
        <v>351</v>
      </c>
      <c r="AD353" s="37">
        <f t="shared" si="256"/>
        <v>517.28773978707602</v>
      </c>
      <c r="AE353" s="13">
        <f t="shared" si="257"/>
        <v>14023.548067735466</v>
      </c>
      <c r="AF353">
        <f t="shared" si="303"/>
        <v>557.24086818518276</v>
      </c>
      <c r="AG353" s="13">
        <f t="shared" si="258"/>
        <v>1616.3024281585481</v>
      </c>
      <c r="AH353" s="13">
        <f t="shared" si="286"/>
        <v>519.87262970432835</v>
      </c>
      <c r="AI353" s="13">
        <f t="shared" si="259"/>
        <v>20379.984173517129</v>
      </c>
      <c r="AJ353">
        <f t="shared" si="287"/>
        <v>577.93526267731158</v>
      </c>
      <c r="AK353" s="13">
        <f t="shared" si="260"/>
        <v>1616.3024281585481</v>
      </c>
      <c r="AL353" s="37">
        <f t="shared" si="261"/>
        <v>1162.5450724080165</v>
      </c>
      <c r="AM353" s="13">
        <f t="shared" si="262"/>
        <v>16828.257681282557</v>
      </c>
      <c r="AN353">
        <f t="shared" si="288"/>
        <v>1210.4888264857445</v>
      </c>
      <c r="AO353" s="13">
        <f t="shared" si="263"/>
        <v>3457.7835760522935</v>
      </c>
      <c r="AP353" s="13">
        <f t="shared" si="289"/>
        <v>1164.6470708022655</v>
      </c>
      <c r="AQ353" s="13">
        <f t="shared" si="264"/>
        <v>20379.984173517129</v>
      </c>
      <c r="AR353" s="13">
        <f t="shared" si="290"/>
        <v>1222.7097037752487</v>
      </c>
      <c r="AS353" s="38">
        <f t="shared" si="265"/>
        <v>3457.7835760522935</v>
      </c>
      <c r="AT353" s="37">
        <f t="shared" si="266"/>
        <v>108.84359342095777</v>
      </c>
      <c r="AU353" s="13">
        <f t="shared" si="267"/>
        <v>5609.4192270941858</v>
      </c>
      <c r="AV353">
        <f t="shared" si="291"/>
        <v>124.82484478020046</v>
      </c>
      <c r="AW353" s="13">
        <f t="shared" si="268"/>
        <v>532.10518174559218</v>
      </c>
      <c r="AX353" s="13">
        <f t="shared" si="292"/>
        <v>112.87715790721964</v>
      </c>
      <c r="AY353" s="13">
        <f t="shared" si="269"/>
        <v>20379.984173517129</v>
      </c>
      <c r="AZ353">
        <f t="shared" si="293"/>
        <v>170.93979088020291</v>
      </c>
      <c r="BA353" s="13">
        <f t="shared" si="270"/>
        <v>532.10518174559218</v>
      </c>
      <c r="BB353" s="37">
        <f t="shared" si="271"/>
        <v>124.21689020500847</v>
      </c>
      <c r="BC353" s="13">
        <f t="shared" si="272"/>
        <v>8414.1288406412787</v>
      </c>
      <c r="BD353">
        <f t="shared" si="294"/>
        <v>148.18876724387252</v>
      </c>
      <c r="BE353" s="13">
        <f t="shared" si="273"/>
        <v>533.91624408933046</v>
      </c>
      <c r="BF353" s="13">
        <f t="shared" si="295"/>
        <v>127.76756316826715</v>
      </c>
      <c r="BG353" s="13">
        <f t="shared" si="274"/>
        <v>20379.984173517129</v>
      </c>
      <c r="BH353">
        <f t="shared" si="296"/>
        <v>185.83019614125041</v>
      </c>
      <c r="BI353" s="13">
        <f t="shared" si="275"/>
        <v>533.91624408933046</v>
      </c>
      <c r="BJ353" s="37">
        <f t="shared" si="276"/>
        <v>7.0828933962664289</v>
      </c>
      <c r="BK353" s="13">
        <f t="shared" si="277"/>
        <v>8414.1288406412787</v>
      </c>
      <c r="BL353">
        <f t="shared" si="297"/>
        <v>31.054770435130468</v>
      </c>
      <c r="BM353" s="13">
        <f t="shared" si="278"/>
        <v>10.271511508174452</v>
      </c>
      <c r="BN353" s="13">
        <f t="shared" si="298"/>
        <v>10.633566359525108</v>
      </c>
      <c r="BO353" s="13">
        <f t="shared" si="279"/>
        <v>20379.984173517129</v>
      </c>
      <c r="BP353">
        <f t="shared" si="299"/>
        <v>68.696199332508385</v>
      </c>
      <c r="BQ353" s="13">
        <f t="shared" si="280"/>
        <v>10.271511508174452</v>
      </c>
      <c r="BR353" s="37">
        <f t="shared" si="281"/>
        <v>159.78161370143422</v>
      </c>
      <c r="BS353" s="13">
        <f t="shared" si="282"/>
        <v>8414.1288406412787</v>
      </c>
      <c r="BT353">
        <f t="shared" si="300"/>
        <v>183.75349074029828</v>
      </c>
      <c r="BU353" s="13">
        <f t="shared" si="283"/>
        <v>836.26927694937092</v>
      </c>
      <c r="BV353" s="13">
        <f t="shared" si="301"/>
        <v>163.3322866646929</v>
      </c>
      <c r="BW353" s="13">
        <f t="shared" si="284"/>
        <v>20379.984173517129</v>
      </c>
      <c r="BX353">
        <f t="shared" si="302"/>
        <v>221.39491963767617</v>
      </c>
      <c r="BY353" s="13">
        <f t="shared" si="285"/>
        <v>836.26927694937092</v>
      </c>
    </row>
    <row r="354" spans="29:77" x14ac:dyDescent="0.2">
      <c r="AC354">
        <v>352</v>
      </c>
      <c r="AD354" s="37">
        <f t="shared" si="256"/>
        <v>517.28773978707602</v>
      </c>
      <c r="AE354" s="13">
        <f t="shared" si="257"/>
        <v>14023.548067735466</v>
      </c>
      <c r="AF354">
        <f t="shared" si="303"/>
        <v>557.1273649795063</v>
      </c>
      <c r="AG354" s="13">
        <f t="shared" si="258"/>
        <v>1616.3024281585481</v>
      </c>
      <c r="AH354" s="13">
        <f t="shared" si="286"/>
        <v>519.87262970432835</v>
      </c>
      <c r="AI354" s="13">
        <f t="shared" si="259"/>
        <v>20379.984173517129</v>
      </c>
      <c r="AJ354">
        <f t="shared" si="287"/>
        <v>577.77031201545651</v>
      </c>
      <c r="AK354" s="13">
        <f t="shared" si="260"/>
        <v>1616.3024281585481</v>
      </c>
      <c r="AL354" s="37">
        <f t="shared" si="261"/>
        <v>1162.5450724080165</v>
      </c>
      <c r="AM354" s="13">
        <f t="shared" si="262"/>
        <v>16828.257681282557</v>
      </c>
      <c r="AN354">
        <f t="shared" si="288"/>
        <v>1210.3526226389329</v>
      </c>
      <c r="AO354" s="13">
        <f t="shared" si="263"/>
        <v>3457.7835760522935</v>
      </c>
      <c r="AP354" s="13">
        <f t="shared" si="289"/>
        <v>1164.6470708022655</v>
      </c>
      <c r="AQ354" s="13">
        <f t="shared" si="264"/>
        <v>20379.984173517129</v>
      </c>
      <c r="AR354" s="13">
        <f t="shared" si="290"/>
        <v>1222.5447531133937</v>
      </c>
      <c r="AS354" s="38">
        <f t="shared" si="265"/>
        <v>3457.7835760522935</v>
      </c>
      <c r="AT354" s="37">
        <f t="shared" si="266"/>
        <v>108.84359342095777</v>
      </c>
      <c r="AU354" s="13">
        <f t="shared" si="267"/>
        <v>5609.4192270941858</v>
      </c>
      <c r="AV354">
        <f t="shared" si="291"/>
        <v>124.77944349792989</v>
      </c>
      <c r="AW354" s="13">
        <f t="shared" si="268"/>
        <v>532.10518174559218</v>
      </c>
      <c r="AX354" s="13">
        <f t="shared" si="292"/>
        <v>112.87715790721964</v>
      </c>
      <c r="AY354" s="13">
        <f t="shared" si="269"/>
        <v>20379.984173517129</v>
      </c>
      <c r="AZ354">
        <f t="shared" si="293"/>
        <v>170.77484021834783</v>
      </c>
      <c r="BA354" s="13">
        <f t="shared" si="270"/>
        <v>532.10518174559218</v>
      </c>
      <c r="BB354" s="37">
        <f t="shared" si="271"/>
        <v>124.21689020500847</v>
      </c>
      <c r="BC354" s="13">
        <f t="shared" si="272"/>
        <v>8414.1288406412787</v>
      </c>
      <c r="BD354">
        <f t="shared" si="294"/>
        <v>148.12066532046666</v>
      </c>
      <c r="BE354" s="13">
        <f t="shared" si="273"/>
        <v>533.91624408933046</v>
      </c>
      <c r="BF354" s="13">
        <f t="shared" si="295"/>
        <v>127.76756316826715</v>
      </c>
      <c r="BG354" s="13">
        <f t="shared" si="274"/>
        <v>20379.984173517129</v>
      </c>
      <c r="BH354">
        <f t="shared" si="296"/>
        <v>185.66524547939537</v>
      </c>
      <c r="BI354" s="13">
        <f t="shared" si="275"/>
        <v>533.91624408933046</v>
      </c>
      <c r="BJ354" s="37">
        <f t="shared" si="276"/>
        <v>7.0828933962664289</v>
      </c>
      <c r="BK354" s="13">
        <f t="shared" si="277"/>
        <v>8414.1288406412787</v>
      </c>
      <c r="BL354">
        <f t="shared" si="297"/>
        <v>30.986668511724606</v>
      </c>
      <c r="BM354" s="13">
        <f t="shared" si="278"/>
        <v>10.271511508174452</v>
      </c>
      <c r="BN354" s="13">
        <f t="shared" si="298"/>
        <v>10.633566359525108</v>
      </c>
      <c r="BO354" s="13">
        <f t="shared" si="279"/>
        <v>20379.984173517129</v>
      </c>
      <c r="BP354">
        <f t="shared" si="299"/>
        <v>68.531248670653312</v>
      </c>
      <c r="BQ354" s="13">
        <f t="shared" si="280"/>
        <v>10.271511508174452</v>
      </c>
      <c r="BR354" s="37">
        <f t="shared" si="281"/>
        <v>159.78161370143422</v>
      </c>
      <c r="BS354" s="13">
        <f t="shared" si="282"/>
        <v>8414.1288406412787</v>
      </c>
      <c r="BT354">
        <f t="shared" si="300"/>
        <v>183.68538881689241</v>
      </c>
      <c r="BU354" s="13">
        <f t="shared" si="283"/>
        <v>836.26927694937092</v>
      </c>
      <c r="BV354" s="13">
        <f t="shared" si="301"/>
        <v>163.3322866646929</v>
      </c>
      <c r="BW354" s="13">
        <f t="shared" si="284"/>
        <v>20379.984173517129</v>
      </c>
      <c r="BX354">
        <f t="shared" si="302"/>
        <v>221.22996897582112</v>
      </c>
      <c r="BY354" s="13">
        <f t="shared" si="285"/>
        <v>836.26927694937092</v>
      </c>
    </row>
    <row r="355" spans="29:77" x14ac:dyDescent="0.2">
      <c r="AC355">
        <v>353</v>
      </c>
      <c r="AD355" s="37">
        <f t="shared" si="256"/>
        <v>517.28773978707602</v>
      </c>
      <c r="AE355" s="13">
        <f t="shared" si="257"/>
        <v>14023.548067735466</v>
      </c>
      <c r="AF355">
        <f t="shared" si="303"/>
        <v>557.01450485148246</v>
      </c>
      <c r="AG355" s="13">
        <f t="shared" si="258"/>
        <v>1616.3024281585481</v>
      </c>
      <c r="AH355" s="13">
        <f t="shared" si="286"/>
        <v>519.87262970432835</v>
      </c>
      <c r="AI355" s="13">
        <f t="shared" si="259"/>
        <v>20379.984173517129</v>
      </c>
      <c r="AJ355">
        <f t="shared" si="287"/>
        <v>577.60629591825784</v>
      </c>
      <c r="AK355" s="13">
        <f t="shared" si="260"/>
        <v>1616.3024281585481</v>
      </c>
      <c r="AL355" s="37">
        <f t="shared" si="261"/>
        <v>1162.5450724080165</v>
      </c>
      <c r="AM355" s="13">
        <f t="shared" si="262"/>
        <v>16828.257681282557</v>
      </c>
      <c r="AN355">
        <f t="shared" si="288"/>
        <v>1210.2171904853042</v>
      </c>
      <c r="AO355" s="13">
        <f t="shared" si="263"/>
        <v>3457.7835760522935</v>
      </c>
      <c r="AP355" s="13">
        <f t="shared" si="289"/>
        <v>1164.6470708022655</v>
      </c>
      <c r="AQ355" s="13">
        <f t="shared" si="264"/>
        <v>20379.984173517129</v>
      </c>
      <c r="AR355" s="13">
        <f t="shared" si="290"/>
        <v>1222.3807370161951</v>
      </c>
      <c r="AS355" s="38">
        <f t="shared" si="265"/>
        <v>3457.7835760522935</v>
      </c>
      <c r="AT355" s="37">
        <f t="shared" si="266"/>
        <v>108.84359342095777</v>
      </c>
      <c r="AU355" s="13">
        <f t="shared" si="267"/>
        <v>5609.4192270941858</v>
      </c>
      <c r="AV355">
        <f t="shared" si="291"/>
        <v>124.73429944672034</v>
      </c>
      <c r="AW355" s="13">
        <f t="shared" si="268"/>
        <v>532.10518174559218</v>
      </c>
      <c r="AX355" s="13">
        <f t="shared" si="292"/>
        <v>112.87715790721964</v>
      </c>
      <c r="AY355" s="13">
        <f t="shared" si="269"/>
        <v>20379.984173517129</v>
      </c>
      <c r="AZ355">
        <f t="shared" si="293"/>
        <v>170.61082412114919</v>
      </c>
      <c r="BA355" s="13">
        <f t="shared" si="270"/>
        <v>532.10518174559218</v>
      </c>
      <c r="BB355" s="37">
        <f t="shared" si="271"/>
        <v>124.21689020500847</v>
      </c>
      <c r="BC355" s="13">
        <f t="shared" si="272"/>
        <v>8414.1288406412787</v>
      </c>
      <c r="BD355">
        <f t="shared" si="294"/>
        <v>148.05294924365231</v>
      </c>
      <c r="BE355" s="13">
        <f t="shared" si="273"/>
        <v>533.91624408933046</v>
      </c>
      <c r="BF355" s="13">
        <f t="shared" si="295"/>
        <v>127.76756316826715</v>
      </c>
      <c r="BG355" s="13">
        <f t="shared" si="274"/>
        <v>20379.984173517129</v>
      </c>
      <c r="BH355">
        <f t="shared" si="296"/>
        <v>185.5012293821967</v>
      </c>
      <c r="BI355" s="13">
        <f t="shared" si="275"/>
        <v>533.91624408933046</v>
      </c>
      <c r="BJ355" s="37">
        <f t="shared" si="276"/>
        <v>7.0828933962664289</v>
      </c>
      <c r="BK355" s="13">
        <f t="shared" si="277"/>
        <v>8414.1288406412787</v>
      </c>
      <c r="BL355">
        <f t="shared" si="297"/>
        <v>30.918952434910278</v>
      </c>
      <c r="BM355" s="13">
        <f t="shared" si="278"/>
        <v>10.271511508174452</v>
      </c>
      <c r="BN355" s="13">
        <f t="shared" si="298"/>
        <v>10.633566359525108</v>
      </c>
      <c r="BO355" s="13">
        <f t="shared" si="279"/>
        <v>20379.984173517129</v>
      </c>
      <c r="BP355">
        <f t="shared" si="299"/>
        <v>68.367232573454658</v>
      </c>
      <c r="BQ355" s="13">
        <f t="shared" si="280"/>
        <v>10.271511508174452</v>
      </c>
      <c r="BR355" s="37">
        <f t="shared" si="281"/>
        <v>159.78161370143422</v>
      </c>
      <c r="BS355" s="13">
        <f t="shared" si="282"/>
        <v>8414.1288406412787</v>
      </c>
      <c r="BT355">
        <f t="shared" si="300"/>
        <v>183.61767274007806</v>
      </c>
      <c r="BU355" s="13">
        <f t="shared" si="283"/>
        <v>836.26927694937092</v>
      </c>
      <c r="BV355" s="13">
        <f t="shared" si="301"/>
        <v>163.3322866646929</v>
      </c>
      <c r="BW355" s="13">
        <f t="shared" si="284"/>
        <v>20379.984173517129</v>
      </c>
      <c r="BX355">
        <f t="shared" si="302"/>
        <v>221.06595287862245</v>
      </c>
      <c r="BY355" s="13">
        <f t="shared" si="285"/>
        <v>836.26927694937092</v>
      </c>
    </row>
    <row r="356" spans="29:77" x14ac:dyDescent="0.2">
      <c r="AC356">
        <v>354</v>
      </c>
      <c r="AD356" s="37">
        <f t="shared" si="256"/>
        <v>517.28773978707602</v>
      </c>
      <c r="AE356" s="13">
        <f t="shared" si="257"/>
        <v>14023.548067735466</v>
      </c>
      <c r="AF356">
        <f t="shared" si="303"/>
        <v>556.90228235130053</v>
      </c>
      <c r="AG356" s="13">
        <f t="shared" si="258"/>
        <v>1616.3024281585481</v>
      </c>
      <c r="AH356" s="13">
        <f t="shared" si="286"/>
        <v>519.87262970432835</v>
      </c>
      <c r="AI356" s="13">
        <f t="shared" si="259"/>
        <v>20379.984173517129</v>
      </c>
      <c r="AJ356">
        <f t="shared" si="287"/>
        <v>577.44320646567621</v>
      </c>
      <c r="AK356" s="13">
        <f t="shared" si="260"/>
        <v>1616.3024281585481</v>
      </c>
      <c r="AL356" s="37">
        <f t="shared" si="261"/>
        <v>1162.5450724080165</v>
      </c>
      <c r="AM356" s="13">
        <f t="shared" si="262"/>
        <v>16828.257681282557</v>
      </c>
      <c r="AN356">
        <f t="shared" si="288"/>
        <v>1210.0825234850859</v>
      </c>
      <c r="AO356" s="13">
        <f t="shared" si="263"/>
        <v>3457.7835760522935</v>
      </c>
      <c r="AP356" s="13">
        <f t="shared" si="289"/>
        <v>1164.6470708022655</v>
      </c>
      <c r="AQ356" s="13">
        <f t="shared" si="264"/>
        <v>20379.984173517129</v>
      </c>
      <c r="AR356" s="13">
        <f t="shared" si="290"/>
        <v>1222.2176475636134</v>
      </c>
      <c r="AS356" s="38">
        <f t="shared" si="265"/>
        <v>3457.7835760522935</v>
      </c>
      <c r="AT356" s="37">
        <f t="shared" si="266"/>
        <v>108.84359342095777</v>
      </c>
      <c r="AU356" s="13">
        <f t="shared" si="267"/>
        <v>5609.4192270941858</v>
      </c>
      <c r="AV356">
        <f t="shared" si="291"/>
        <v>124.68941044664757</v>
      </c>
      <c r="AW356" s="13">
        <f t="shared" si="268"/>
        <v>532.10518174559218</v>
      </c>
      <c r="AX356" s="13">
        <f t="shared" si="292"/>
        <v>112.87715790721964</v>
      </c>
      <c r="AY356" s="13">
        <f t="shared" si="269"/>
        <v>20379.984173517129</v>
      </c>
      <c r="AZ356">
        <f t="shared" si="293"/>
        <v>170.44773466856748</v>
      </c>
      <c r="BA356" s="13">
        <f t="shared" si="270"/>
        <v>532.10518174559218</v>
      </c>
      <c r="BB356" s="37">
        <f t="shared" si="271"/>
        <v>124.21689020500847</v>
      </c>
      <c r="BC356" s="13">
        <f t="shared" si="272"/>
        <v>8414.1288406412787</v>
      </c>
      <c r="BD356">
        <f t="shared" si="294"/>
        <v>147.98561574354315</v>
      </c>
      <c r="BE356" s="13">
        <f t="shared" si="273"/>
        <v>533.91624408933046</v>
      </c>
      <c r="BF356" s="13">
        <f t="shared" si="295"/>
        <v>127.76756316826715</v>
      </c>
      <c r="BG356" s="13">
        <f t="shared" si="274"/>
        <v>20379.984173517129</v>
      </c>
      <c r="BH356">
        <f t="shared" si="296"/>
        <v>185.33813992961495</v>
      </c>
      <c r="BI356" s="13">
        <f t="shared" si="275"/>
        <v>533.91624408933046</v>
      </c>
      <c r="BJ356" s="37">
        <f t="shared" si="276"/>
        <v>7.0828933962664289</v>
      </c>
      <c r="BK356" s="13">
        <f t="shared" si="277"/>
        <v>8414.1288406412787</v>
      </c>
      <c r="BL356">
        <f t="shared" si="297"/>
        <v>30.851618934801113</v>
      </c>
      <c r="BM356" s="13">
        <f t="shared" si="278"/>
        <v>10.271511508174452</v>
      </c>
      <c r="BN356" s="13">
        <f t="shared" si="298"/>
        <v>10.633566359525108</v>
      </c>
      <c r="BO356" s="13">
        <f t="shared" si="279"/>
        <v>20379.984173517129</v>
      </c>
      <c r="BP356">
        <f t="shared" si="299"/>
        <v>68.204143120872928</v>
      </c>
      <c r="BQ356" s="13">
        <f t="shared" si="280"/>
        <v>10.271511508174452</v>
      </c>
      <c r="BR356" s="37">
        <f t="shared" si="281"/>
        <v>159.78161370143422</v>
      </c>
      <c r="BS356" s="13">
        <f t="shared" si="282"/>
        <v>8414.1288406412787</v>
      </c>
      <c r="BT356">
        <f t="shared" si="300"/>
        <v>183.55033923996891</v>
      </c>
      <c r="BU356" s="13">
        <f t="shared" si="283"/>
        <v>836.26927694937092</v>
      </c>
      <c r="BV356" s="13">
        <f t="shared" si="301"/>
        <v>163.3322866646929</v>
      </c>
      <c r="BW356" s="13">
        <f t="shared" si="284"/>
        <v>20379.984173517129</v>
      </c>
      <c r="BX356">
        <f t="shared" si="302"/>
        <v>220.90286342604071</v>
      </c>
      <c r="BY356" s="13">
        <f t="shared" si="285"/>
        <v>836.26927694937092</v>
      </c>
    </row>
    <row r="357" spans="29:77" x14ac:dyDescent="0.2">
      <c r="AC357">
        <v>355</v>
      </c>
      <c r="AD357" s="37">
        <f t="shared" si="256"/>
        <v>517.28773978707602</v>
      </c>
      <c r="AE357" s="13">
        <f t="shared" si="257"/>
        <v>14023.548067735466</v>
      </c>
      <c r="AF357">
        <f t="shared" si="303"/>
        <v>556.79069209055615</v>
      </c>
      <c r="AG357" s="13">
        <f t="shared" si="258"/>
        <v>1616.3024281585481</v>
      </c>
      <c r="AH357" s="13">
        <f t="shared" si="286"/>
        <v>519.87262970432835</v>
      </c>
      <c r="AI357" s="13">
        <f t="shared" si="259"/>
        <v>20379.984173517129</v>
      </c>
      <c r="AJ357">
        <f t="shared" si="287"/>
        <v>577.28103582691176</v>
      </c>
      <c r="AK357" s="13">
        <f t="shared" si="260"/>
        <v>1616.3024281585481</v>
      </c>
      <c r="AL357" s="37">
        <f t="shared" si="261"/>
        <v>1162.5450724080165</v>
      </c>
      <c r="AM357" s="13">
        <f t="shared" si="262"/>
        <v>16828.257681282557</v>
      </c>
      <c r="AN357">
        <f t="shared" si="288"/>
        <v>1209.9486151721926</v>
      </c>
      <c r="AO357" s="13">
        <f t="shared" si="263"/>
        <v>3457.7835760522935</v>
      </c>
      <c r="AP357" s="13">
        <f t="shared" si="289"/>
        <v>1164.6470708022655</v>
      </c>
      <c r="AQ357" s="13">
        <f t="shared" si="264"/>
        <v>20379.984173517129</v>
      </c>
      <c r="AR357" s="13">
        <f t="shared" si="290"/>
        <v>1222.055476924849</v>
      </c>
      <c r="AS357" s="38">
        <f t="shared" si="265"/>
        <v>3457.7835760522935</v>
      </c>
      <c r="AT357" s="37">
        <f t="shared" si="266"/>
        <v>108.84359342095777</v>
      </c>
      <c r="AU357" s="13">
        <f t="shared" si="267"/>
        <v>5609.4192270941858</v>
      </c>
      <c r="AV357">
        <f t="shared" si="291"/>
        <v>124.64477434234985</v>
      </c>
      <c r="AW357" s="13">
        <f t="shared" si="268"/>
        <v>532.10518174559218</v>
      </c>
      <c r="AX357" s="13">
        <f t="shared" si="292"/>
        <v>112.87715790721964</v>
      </c>
      <c r="AY357" s="13">
        <f t="shared" si="269"/>
        <v>20379.984173517129</v>
      </c>
      <c r="AZ357">
        <f t="shared" si="293"/>
        <v>170.28556402980308</v>
      </c>
      <c r="BA357" s="13">
        <f t="shared" si="270"/>
        <v>532.10518174559218</v>
      </c>
      <c r="BB357" s="37">
        <f t="shared" si="271"/>
        <v>124.21689020500847</v>
      </c>
      <c r="BC357" s="13">
        <f t="shared" si="272"/>
        <v>8414.1288406412787</v>
      </c>
      <c r="BD357">
        <f t="shared" si="294"/>
        <v>147.91866158709658</v>
      </c>
      <c r="BE357" s="13">
        <f t="shared" si="273"/>
        <v>533.91624408933046</v>
      </c>
      <c r="BF357" s="13">
        <f t="shared" si="295"/>
        <v>127.76756316826715</v>
      </c>
      <c r="BG357" s="13">
        <f t="shared" si="274"/>
        <v>20379.984173517129</v>
      </c>
      <c r="BH357">
        <f t="shared" si="296"/>
        <v>185.17596929085062</v>
      </c>
      <c r="BI357" s="13">
        <f t="shared" si="275"/>
        <v>533.91624408933046</v>
      </c>
      <c r="BJ357" s="37">
        <f t="shared" si="276"/>
        <v>7.0828933962664289</v>
      </c>
      <c r="BK357" s="13">
        <f t="shared" si="277"/>
        <v>8414.1288406412787</v>
      </c>
      <c r="BL357">
        <f t="shared" si="297"/>
        <v>30.784664778354536</v>
      </c>
      <c r="BM357" s="13">
        <f t="shared" si="278"/>
        <v>10.271511508174452</v>
      </c>
      <c r="BN357" s="13">
        <f t="shared" si="298"/>
        <v>10.633566359525108</v>
      </c>
      <c r="BO357" s="13">
        <f t="shared" si="279"/>
        <v>20379.984173517129</v>
      </c>
      <c r="BP357">
        <f t="shared" si="299"/>
        <v>68.041972482108562</v>
      </c>
      <c r="BQ357" s="13">
        <f t="shared" si="280"/>
        <v>10.271511508174452</v>
      </c>
      <c r="BR357" s="37">
        <f t="shared" si="281"/>
        <v>159.78161370143422</v>
      </c>
      <c r="BS357" s="13">
        <f t="shared" si="282"/>
        <v>8414.1288406412787</v>
      </c>
      <c r="BT357">
        <f t="shared" si="300"/>
        <v>183.48338508352234</v>
      </c>
      <c r="BU357" s="13">
        <f t="shared" si="283"/>
        <v>836.26927694937092</v>
      </c>
      <c r="BV357" s="13">
        <f t="shared" si="301"/>
        <v>163.3322866646929</v>
      </c>
      <c r="BW357" s="13">
        <f t="shared" si="284"/>
        <v>20379.984173517129</v>
      </c>
      <c r="BX357">
        <f t="shared" si="302"/>
        <v>220.74069278727637</v>
      </c>
      <c r="BY357" s="13">
        <f t="shared" si="285"/>
        <v>836.26927694937092</v>
      </c>
    </row>
    <row r="358" spans="29:77" x14ac:dyDescent="0.2">
      <c r="AC358">
        <v>356</v>
      </c>
      <c r="AD358" s="37">
        <f t="shared" si="256"/>
        <v>517.28773978707602</v>
      </c>
      <c r="AE358" s="13">
        <f t="shared" si="257"/>
        <v>14023.548067735466</v>
      </c>
      <c r="AF358">
        <f t="shared" si="303"/>
        <v>556.67972874138911</v>
      </c>
      <c r="AG358" s="13">
        <f t="shared" si="258"/>
        <v>1616.3024281585481</v>
      </c>
      <c r="AH358" s="13">
        <f t="shared" si="286"/>
        <v>519.87262970432835</v>
      </c>
      <c r="AI358" s="13">
        <f t="shared" si="259"/>
        <v>20379.984173517129</v>
      </c>
      <c r="AJ358">
        <f t="shared" si="287"/>
        <v>577.11977625915176</v>
      </c>
      <c r="AK358" s="13">
        <f t="shared" si="260"/>
        <v>1616.3024281585481</v>
      </c>
      <c r="AL358" s="37">
        <f t="shared" si="261"/>
        <v>1162.5450724080165</v>
      </c>
      <c r="AM358" s="13">
        <f t="shared" si="262"/>
        <v>16828.257681282557</v>
      </c>
      <c r="AN358">
        <f t="shared" si="288"/>
        <v>1209.8154591531923</v>
      </c>
      <c r="AO358" s="13">
        <f t="shared" si="263"/>
        <v>3457.7835760522935</v>
      </c>
      <c r="AP358" s="13">
        <f t="shared" si="289"/>
        <v>1164.6470708022655</v>
      </c>
      <c r="AQ358" s="13">
        <f t="shared" si="264"/>
        <v>20379.984173517129</v>
      </c>
      <c r="AR358" s="13">
        <f t="shared" si="290"/>
        <v>1221.8942173570888</v>
      </c>
      <c r="AS358" s="38">
        <f t="shared" si="265"/>
        <v>3457.7835760522935</v>
      </c>
      <c r="AT358" s="37">
        <f t="shared" si="266"/>
        <v>108.84359342095777</v>
      </c>
      <c r="AU358" s="13">
        <f t="shared" si="267"/>
        <v>5609.4192270941858</v>
      </c>
      <c r="AV358">
        <f t="shared" si="291"/>
        <v>124.60038900268302</v>
      </c>
      <c r="AW358" s="13">
        <f t="shared" si="268"/>
        <v>532.10518174559218</v>
      </c>
      <c r="AX358" s="13">
        <f t="shared" si="292"/>
        <v>112.87715790721964</v>
      </c>
      <c r="AY358" s="13">
        <f t="shared" si="269"/>
        <v>20379.984173517129</v>
      </c>
      <c r="AZ358">
        <f t="shared" si="293"/>
        <v>170.12430446204303</v>
      </c>
      <c r="BA358" s="13">
        <f t="shared" si="270"/>
        <v>532.10518174559218</v>
      </c>
      <c r="BB358" s="37">
        <f t="shared" si="271"/>
        <v>124.21689020500847</v>
      </c>
      <c r="BC358" s="13">
        <f t="shared" si="272"/>
        <v>8414.1288406412787</v>
      </c>
      <c r="BD358">
        <f t="shared" si="294"/>
        <v>147.85208357759632</v>
      </c>
      <c r="BE358" s="13">
        <f t="shared" si="273"/>
        <v>533.91624408933046</v>
      </c>
      <c r="BF358" s="13">
        <f t="shared" si="295"/>
        <v>127.76756316826715</v>
      </c>
      <c r="BG358" s="13">
        <f t="shared" si="274"/>
        <v>20379.984173517129</v>
      </c>
      <c r="BH358">
        <f t="shared" si="296"/>
        <v>185.01470972309053</v>
      </c>
      <c r="BI358" s="13">
        <f t="shared" si="275"/>
        <v>533.91624408933046</v>
      </c>
      <c r="BJ358" s="37">
        <f t="shared" si="276"/>
        <v>7.0828933962664289</v>
      </c>
      <c r="BK358" s="13">
        <f t="shared" si="277"/>
        <v>8414.1288406412787</v>
      </c>
      <c r="BL358">
        <f t="shared" si="297"/>
        <v>30.718086768854288</v>
      </c>
      <c r="BM358" s="13">
        <f t="shared" si="278"/>
        <v>10.271511508174452</v>
      </c>
      <c r="BN358" s="13">
        <f t="shared" si="298"/>
        <v>10.633566359525108</v>
      </c>
      <c r="BO358" s="13">
        <f t="shared" si="279"/>
        <v>20379.984173517129</v>
      </c>
      <c r="BP358">
        <f t="shared" si="299"/>
        <v>67.880712914348507</v>
      </c>
      <c r="BQ358" s="13">
        <f t="shared" si="280"/>
        <v>10.271511508174452</v>
      </c>
      <c r="BR358" s="37">
        <f t="shared" si="281"/>
        <v>159.78161370143422</v>
      </c>
      <c r="BS358" s="13">
        <f t="shared" si="282"/>
        <v>8414.1288406412787</v>
      </c>
      <c r="BT358">
        <f t="shared" si="300"/>
        <v>183.41680707402207</v>
      </c>
      <c r="BU358" s="13">
        <f t="shared" si="283"/>
        <v>836.26927694937092</v>
      </c>
      <c r="BV358" s="13">
        <f t="shared" si="301"/>
        <v>163.3322866646929</v>
      </c>
      <c r="BW358" s="13">
        <f t="shared" si="284"/>
        <v>20379.984173517129</v>
      </c>
      <c r="BX358">
        <f t="shared" si="302"/>
        <v>220.57943321951629</v>
      </c>
      <c r="BY358" s="13">
        <f t="shared" si="285"/>
        <v>836.26927694937092</v>
      </c>
    </row>
    <row r="359" spans="29:77" x14ac:dyDescent="0.2">
      <c r="AC359">
        <v>357</v>
      </c>
      <c r="AD359" s="37">
        <f t="shared" si="256"/>
        <v>517.28773978707602</v>
      </c>
      <c r="AE359" s="13">
        <f t="shared" si="257"/>
        <v>14023.548067735466</v>
      </c>
      <c r="AF359">
        <f t="shared" si="303"/>
        <v>556.56938703563469</v>
      </c>
      <c r="AG359" s="13">
        <f t="shared" si="258"/>
        <v>1616.3024281585481</v>
      </c>
      <c r="AH359" s="13">
        <f t="shared" si="286"/>
        <v>519.87262970432835</v>
      </c>
      <c r="AI359" s="13">
        <f t="shared" si="259"/>
        <v>20379.984173517129</v>
      </c>
      <c r="AJ359">
        <f t="shared" si="287"/>
        <v>576.95942010633712</v>
      </c>
      <c r="AK359" s="13">
        <f t="shared" si="260"/>
        <v>1616.3024281585481</v>
      </c>
      <c r="AL359" s="37">
        <f t="shared" si="261"/>
        <v>1162.5450724080165</v>
      </c>
      <c r="AM359" s="13">
        <f t="shared" si="262"/>
        <v>16828.257681282557</v>
      </c>
      <c r="AN359">
        <f t="shared" si="288"/>
        <v>1209.6830491062869</v>
      </c>
      <c r="AO359" s="13">
        <f t="shared" si="263"/>
        <v>3457.7835760522935</v>
      </c>
      <c r="AP359" s="13">
        <f t="shared" si="289"/>
        <v>1164.6470708022655</v>
      </c>
      <c r="AQ359" s="13">
        <f t="shared" si="264"/>
        <v>20379.984173517129</v>
      </c>
      <c r="AR359" s="13">
        <f t="shared" si="290"/>
        <v>1221.7338612042743</v>
      </c>
      <c r="AS359" s="38">
        <f t="shared" si="265"/>
        <v>3457.7835760522935</v>
      </c>
      <c r="AT359" s="37">
        <f t="shared" si="266"/>
        <v>108.84359342095777</v>
      </c>
      <c r="AU359" s="13">
        <f t="shared" si="267"/>
        <v>5609.4192270941858</v>
      </c>
      <c r="AV359">
        <f t="shared" si="291"/>
        <v>124.55625232038126</v>
      </c>
      <c r="AW359" s="13">
        <f t="shared" si="268"/>
        <v>532.10518174559218</v>
      </c>
      <c r="AX359" s="13">
        <f t="shared" si="292"/>
        <v>112.87715790721964</v>
      </c>
      <c r="AY359" s="13">
        <f t="shared" si="269"/>
        <v>20379.984173517129</v>
      </c>
      <c r="AZ359">
        <f t="shared" si="293"/>
        <v>169.96394830922841</v>
      </c>
      <c r="BA359" s="13">
        <f t="shared" si="270"/>
        <v>532.10518174559218</v>
      </c>
      <c r="BB359" s="37">
        <f t="shared" si="271"/>
        <v>124.21689020500847</v>
      </c>
      <c r="BC359" s="13">
        <f t="shared" si="272"/>
        <v>8414.1288406412787</v>
      </c>
      <c r="BD359">
        <f t="shared" si="294"/>
        <v>147.78587855414369</v>
      </c>
      <c r="BE359" s="13">
        <f t="shared" si="273"/>
        <v>533.91624408933046</v>
      </c>
      <c r="BF359" s="13">
        <f t="shared" si="295"/>
        <v>127.76756316826715</v>
      </c>
      <c r="BG359" s="13">
        <f t="shared" si="274"/>
        <v>20379.984173517129</v>
      </c>
      <c r="BH359">
        <f t="shared" si="296"/>
        <v>184.85435357027592</v>
      </c>
      <c r="BI359" s="13">
        <f t="shared" si="275"/>
        <v>533.91624408933046</v>
      </c>
      <c r="BJ359" s="37">
        <f t="shared" si="276"/>
        <v>7.0828933962664289</v>
      </c>
      <c r="BK359" s="13">
        <f t="shared" si="277"/>
        <v>8414.1288406412787</v>
      </c>
      <c r="BL359">
        <f t="shared" si="297"/>
        <v>30.651881745401663</v>
      </c>
      <c r="BM359" s="13">
        <f t="shared" si="278"/>
        <v>10.271511508174452</v>
      </c>
      <c r="BN359" s="13">
        <f t="shared" si="298"/>
        <v>10.633566359525108</v>
      </c>
      <c r="BO359" s="13">
        <f t="shared" si="279"/>
        <v>20379.984173517129</v>
      </c>
      <c r="BP359">
        <f t="shared" si="299"/>
        <v>67.720356761533878</v>
      </c>
      <c r="BQ359" s="13">
        <f t="shared" si="280"/>
        <v>10.271511508174452</v>
      </c>
      <c r="BR359" s="37">
        <f t="shared" si="281"/>
        <v>159.78161370143422</v>
      </c>
      <c r="BS359" s="13">
        <f t="shared" si="282"/>
        <v>8414.1288406412787</v>
      </c>
      <c r="BT359">
        <f t="shared" si="300"/>
        <v>183.35060205056945</v>
      </c>
      <c r="BU359" s="13">
        <f t="shared" si="283"/>
        <v>836.26927694937092</v>
      </c>
      <c r="BV359" s="13">
        <f t="shared" si="301"/>
        <v>163.3322866646929</v>
      </c>
      <c r="BW359" s="13">
        <f t="shared" si="284"/>
        <v>20379.984173517129</v>
      </c>
      <c r="BX359">
        <f t="shared" si="302"/>
        <v>220.41907706670167</v>
      </c>
      <c r="BY359" s="13">
        <f t="shared" si="285"/>
        <v>836.26927694937092</v>
      </c>
    </row>
    <row r="360" spans="29:77" x14ac:dyDescent="0.2">
      <c r="AC360">
        <v>358</v>
      </c>
      <c r="AD360" s="37">
        <f t="shared" si="256"/>
        <v>517.28773978707602</v>
      </c>
      <c r="AE360" s="13">
        <f t="shared" si="257"/>
        <v>14023.548067735466</v>
      </c>
      <c r="AF360">
        <f t="shared" si="303"/>
        <v>556.45966176399077</v>
      </c>
      <c r="AG360" s="13">
        <f t="shared" si="258"/>
        <v>1616.3024281585481</v>
      </c>
      <c r="AH360" s="13">
        <f t="shared" si="286"/>
        <v>519.87262970432835</v>
      </c>
      <c r="AI360" s="13">
        <f t="shared" si="259"/>
        <v>20379.984173517129</v>
      </c>
      <c r="AJ360">
        <f t="shared" si="287"/>
        <v>576.7999597979516</v>
      </c>
      <c r="AK360" s="13">
        <f t="shared" si="260"/>
        <v>1616.3024281585481</v>
      </c>
      <c r="AL360" s="37">
        <f t="shared" si="261"/>
        <v>1162.5450724080165</v>
      </c>
      <c r="AM360" s="13">
        <f t="shared" si="262"/>
        <v>16828.257681282557</v>
      </c>
      <c r="AN360">
        <f t="shared" si="288"/>
        <v>1209.5513787803141</v>
      </c>
      <c r="AO360" s="13">
        <f t="shared" si="263"/>
        <v>3457.7835760522935</v>
      </c>
      <c r="AP360" s="13">
        <f t="shared" si="289"/>
        <v>1164.6470708022655</v>
      </c>
      <c r="AQ360" s="13">
        <f t="shared" si="264"/>
        <v>20379.984173517129</v>
      </c>
      <c r="AR360" s="13">
        <f t="shared" si="290"/>
        <v>1221.5744008958889</v>
      </c>
      <c r="AS360" s="38">
        <f t="shared" si="265"/>
        <v>3457.7835760522935</v>
      </c>
      <c r="AT360" s="37">
        <f t="shared" si="266"/>
        <v>108.84359342095777</v>
      </c>
      <c r="AU360" s="13">
        <f t="shared" si="267"/>
        <v>5609.4192270941858</v>
      </c>
      <c r="AV360">
        <f t="shared" si="291"/>
        <v>124.51236221172366</v>
      </c>
      <c r="AW360" s="13">
        <f t="shared" si="268"/>
        <v>532.10518174559218</v>
      </c>
      <c r="AX360" s="13">
        <f t="shared" si="292"/>
        <v>112.87715790721964</v>
      </c>
      <c r="AY360" s="13">
        <f t="shared" si="269"/>
        <v>20379.984173517129</v>
      </c>
      <c r="AZ360">
        <f t="shared" si="293"/>
        <v>169.80448800084289</v>
      </c>
      <c r="BA360" s="13">
        <f t="shared" si="270"/>
        <v>532.10518174559218</v>
      </c>
      <c r="BB360" s="37">
        <f t="shared" si="271"/>
        <v>124.21689020500847</v>
      </c>
      <c r="BC360" s="13">
        <f t="shared" si="272"/>
        <v>8414.1288406412787</v>
      </c>
      <c r="BD360">
        <f t="shared" si="294"/>
        <v>147.72004339115728</v>
      </c>
      <c r="BE360" s="13">
        <f t="shared" si="273"/>
        <v>533.91624408933046</v>
      </c>
      <c r="BF360" s="13">
        <f t="shared" si="295"/>
        <v>127.76756316826715</v>
      </c>
      <c r="BG360" s="13">
        <f t="shared" si="274"/>
        <v>20379.984173517129</v>
      </c>
      <c r="BH360">
        <f t="shared" si="296"/>
        <v>184.6948932618904</v>
      </c>
      <c r="BI360" s="13">
        <f t="shared" si="275"/>
        <v>533.91624408933046</v>
      </c>
      <c r="BJ360" s="37">
        <f t="shared" si="276"/>
        <v>7.0828933962664289</v>
      </c>
      <c r="BK360" s="13">
        <f t="shared" si="277"/>
        <v>8414.1288406412787</v>
      </c>
      <c r="BL360">
        <f t="shared" si="297"/>
        <v>30.58604658241525</v>
      </c>
      <c r="BM360" s="13">
        <f t="shared" si="278"/>
        <v>10.271511508174452</v>
      </c>
      <c r="BN360" s="13">
        <f t="shared" si="298"/>
        <v>10.633566359525108</v>
      </c>
      <c r="BO360" s="13">
        <f t="shared" si="279"/>
        <v>20379.984173517129</v>
      </c>
      <c r="BP360">
        <f t="shared" si="299"/>
        <v>67.560896453148374</v>
      </c>
      <c r="BQ360" s="13">
        <f t="shared" si="280"/>
        <v>10.271511508174452</v>
      </c>
      <c r="BR360" s="37">
        <f t="shared" si="281"/>
        <v>159.78161370143422</v>
      </c>
      <c r="BS360" s="13">
        <f t="shared" si="282"/>
        <v>8414.1288406412787</v>
      </c>
      <c r="BT360">
        <f t="shared" si="300"/>
        <v>183.28476688758303</v>
      </c>
      <c r="BU360" s="13">
        <f t="shared" si="283"/>
        <v>836.26927694937092</v>
      </c>
      <c r="BV360" s="13">
        <f t="shared" si="301"/>
        <v>163.3322866646929</v>
      </c>
      <c r="BW360" s="13">
        <f t="shared" si="284"/>
        <v>20379.984173517129</v>
      </c>
      <c r="BX360">
        <f t="shared" si="302"/>
        <v>220.25961675831616</v>
      </c>
      <c r="BY360" s="13">
        <f t="shared" si="285"/>
        <v>836.26927694937092</v>
      </c>
    </row>
    <row r="361" spans="29:77" x14ac:dyDescent="0.2">
      <c r="AC361">
        <v>359</v>
      </c>
      <c r="AD361" s="37">
        <f t="shared" si="256"/>
        <v>517.28773978707602</v>
      </c>
      <c r="AE361" s="13">
        <f t="shared" si="257"/>
        <v>14023.548067735466</v>
      </c>
      <c r="AF361">
        <f t="shared" si="303"/>
        <v>556.35054777519713</v>
      </c>
      <c r="AG361" s="13">
        <f t="shared" si="258"/>
        <v>1616.3024281585481</v>
      </c>
      <c r="AH361" s="13">
        <f t="shared" si="286"/>
        <v>519.87262970432835</v>
      </c>
      <c r="AI361" s="13">
        <f t="shared" si="259"/>
        <v>20379.984173517129</v>
      </c>
      <c r="AJ361">
        <f t="shared" si="287"/>
        <v>576.64138784783006</v>
      </c>
      <c r="AK361" s="13">
        <f t="shared" si="260"/>
        <v>1616.3024281585481</v>
      </c>
      <c r="AL361" s="37">
        <f t="shared" si="261"/>
        <v>1162.5450724080165</v>
      </c>
      <c r="AM361" s="13">
        <f t="shared" si="262"/>
        <v>16828.257681282557</v>
      </c>
      <c r="AN361">
        <f t="shared" si="288"/>
        <v>1209.4204419937619</v>
      </c>
      <c r="AO361" s="13">
        <f t="shared" si="263"/>
        <v>3457.7835760522935</v>
      </c>
      <c r="AP361" s="13">
        <f t="shared" si="289"/>
        <v>1164.6470708022655</v>
      </c>
      <c r="AQ361" s="13">
        <f t="shared" si="264"/>
        <v>20379.984173517129</v>
      </c>
      <c r="AR361" s="13">
        <f t="shared" si="290"/>
        <v>1221.4158289457673</v>
      </c>
      <c r="AS361" s="38">
        <f t="shared" si="265"/>
        <v>3457.7835760522935</v>
      </c>
      <c r="AT361" s="37">
        <f t="shared" si="266"/>
        <v>108.84359342095777</v>
      </c>
      <c r="AU361" s="13">
        <f t="shared" si="267"/>
        <v>5609.4192270941858</v>
      </c>
      <c r="AV361">
        <f t="shared" si="291"/>
        <v>124.46871661620619</v>
      </c>
      <c r="AW361" s="13">
        <f t="shared" si="268"/>
        <v>532.10518174559218</v>
      </c>
      <c r="AX361" s="13">
        <f t="shared" si="292"/>
        <v>112.87715790721964</v>
      </c>
      <c r="AY361" s="13">
        <f t="shared" si="269"/>
        <v>20379.984173517129</v>
      </c>
      <c r="AZ361">
        <f t="shared" si="293"/>
        <v>169.64591605072138</v>
      </c>
      <c r="BA361" s="13">
        <f t="shared" si="270"/>
        <v>532.10518174559218</v>
      </c>
      <c r="BB361" s="37">
        <f t="shared" si="271"/>
        <v>124.21689020500847</v>
      </c>
      <c r="BC361" s="13">
        <f t="shared" si="272"/>
        <v>8414.1288406412787</v>
      </c>
      <c r="BD361">
        <f t="shared" si="294"/>
        <v>147.6545749978811</v>
      </c>
      <c r="BE361" s="13">
        <f t="shared" si="273"/>
        <v>533.91624408933046</v>
      </c>
      <c r="BF361" s="13">
        <f t="shared" si="295"/>
        <v>127.76756316826715</v>
      </c>
      <c r="BG361" s="13">
        <f t="shared" si="274"/>
        <v>20379.984173517129</v>
      </c>
      <c r="BH361">
        <f t="shared" si="296"/>
        <v>184.53632131176889</v>
      </c>
      <c r="BI361" s="13">
        <f t="shared" si="275"/>
        <v>533.91624408933046</v>
      </c>
      <c r="BJ361" s="37">
        <f t="shared" si="276"/>
        <v>7.0828933962664289</v>
      </c>
      <c r="BK361" s="13">
        <f t="shared" si="277"/>
        <v>8414.1288406412787</v>
      </c>
      <c r="BL361">
        <f t="shared" si="297"/>
        <v>30.520578189139069</v>
      </c>
      <c r="BM361" s="13">
        <f t="shared" si="278"/>
        <v>10.271511508174452</v>
      </c>
      <c r="BN361" s="13">
        <f t="shared" si="298"/>
        <v>10.633566359525108</v>
      </c>
      <c r="BO361" s="13">
        <f t="shared" si="279"/>
        <v>20379.984173517129</v>
      </c>
      <c r="BP361">
        <f t="shared" si="299"/>
        <v>67.402324503026861</v>
      </c>
      <c r="BQ361" s="13">
        <f t="shared" si="280"/>
        <v>10.271511508174452</v>
      </c>
      <c r="BR361" s="37">
        <f t="shared" si="281"/>
        <v>159.78161370143422</v>
      </c>
      <c r="BS361" s="13">
        <f t="shared" si="282"/>
        <v>8414.1288406412787</v>
      </c>
      <c r="BT361">
        <f t="shared" si="300"/>
        <v>183.21929849430686</v>
      </c>
      <c r="BU361" s="13">
        <f t="shared" si="283"/>
        <v>836.26927694937092</v>
      </c>
      <c r="BV361" s="13">
        <f t="shared" si="301"/>
        <v>163.3322866646929</v>
      </c>
      <c r="BW361" s="13">
        <f t="shared" si="284"/>
        <v>20379.984173517129</v>
      </c>
      <c r="BX361">
        <f t="shared" si="302"/>
        <v>220.10104480819464</v>
      </c>
      <c r="BY361" s="13">
        <f t="shared" si="285"/>
        <v>836.26927694937092</v>
      </c>
    </row>
    <row r="362" spans="29:77" x14ac:dyDescent="0.2">
      <c r="AC362">
        <v>360</v>
      </c>
      <c r="AD362" s="37">
        <f t="shared" si="256"/>
        <v>517.28773978707602</v>
      </c>
      <c r="AE362" s="13">
        <f t="shared" si="257"/>
        <v>14023.548067735466</v>
      </c>
      <c r="AF362">
        <f t="shared" si="303"/>
        <v>556.24203997523011</v>
      </c>
      <c r="AG362" s="13">
        <f t="shared" si="258"/>
        <v>1616.3024281585481</v>
      </c>
      <c r="AH362" s="13">
        <f t="shared" si="286"/>
        <v>519.87262970432835</v>
      </c>
      <c r="AI362" s="13">
        <f t="shared" si="259"/>
        <v>20379.984173517129</v>
      </c>
      <c r="AJ362">
        <f t="shared" si="287"/>
        <v>576.48369685298701</v>
      </c>
      <c r="AK362" s="13">
        <f t="shared" si="260"/>
        <v>1616.3024281585481</v>
      </c>
      <c r="AL362" s="37">
        <f t="shared" si="261"/>
        <v>1162.5450724080165</v>
      </c>
      <c r="AM362" s="13">
        <f t="shared" si="262"/>
        <v>16828.257681282557</v>
      </c>
      <c r="AN362">
        <f t="shared" si="288"/>
        <v>1209.2902326338015</v>
      </c>
      <c r="AO362" s="13">
        <f t="shared" si="263"/>
        <v>3457.7835760522935</v>
      </c>
      <c r="AP362" s="13">
        <f t="shared" si="289"/>
        <v>1164.6470708022655</v>
      </c>
      <c r="AQ362" s="13">
        <f t="shared" si="264"/>
        <v>20379.984173517129</v>
      </c>
      <c r="AR362" s="13">
        <f t="shared" si="290"/>
        <v>1221.2581379509243</v>
      </c>
      <c r="AS362" s="38">
        <f t="shared" si="265"/>
        <v>3457.7835760522935</v>
      </c>
      <c r="AT362" s="37">
        <f t="shared" si="266"/>
        <v>108.84359342095777</v>
      </c>
      <c r="AU362" s="13">
        <f t="shared" si="267"/>
        <v>5609.4192270941858</v>
      </c>
      <c r="AV362">
        <f t="shared" si="291"/>
        <v>124.4253134962194</v>
      </c>
      <c r="AW362" s="13">
        <f t="shared" si="268"/>
        <v>532.10518174559218</v>
      </c>
      <c r="AX362" s="13">
        <f t="shared" si="292"/>
        <v>112.87715790721964</v>
      </c>
      <c r="AY362" s="13">
        <f t="shared" si="269"/>
        <v>20379.984173517129</v>
      </c>
      <c r="AZ362">
        <f t="shared" si="293"/>
        <v>169.48822505587833</v>
      </c>
      <c r="BA362" s="13">
        <f t="shared" si="270"/>
        <v>532.10518174559218</v>
      </c>
      <c r="BB362" s="37">
        <f t="shared" si="271"/>
        <v>124.21689020500847</v>
      </c>
      <c r="BC362" s="13">
        <f t="shared" si="272"/>
        <v>8414.1288406412787</v>
      </c>
      <c r="BD362">
        <f t="shared" si="294"/>
        <v>147.58947031790092</v>
      </c>
      <c r="BE362" s="13">
        <f t="shared" si="273"/>
        <v>533.91624408933046</v>
      </c>
      <c r="BF362" s="13">
        <f t="shared" si="295"/>
        <v>127.76756316826715</v>
      </c>
      <c r="BG362" s="13">
        <f t="shared" si="274"/>
        <v>20379.984173517129</v>
      </c>
      <c r="BH362">
        <f t="shared" si="296"/>
        <v>184.37863031692584</v>
      </c>
      <c r="BI362" s="13">
        <f t="shared" si="275"/>
        <v>533.91624408933046</v>
      </c>
      <c r="BJ362" s="37">
        <f t="shared" si="276"/>
        <v>7.0828933962664289</v>
      </c>
      <c r="BK362" s="13">
        <f t="shared" si="277"/>
        <v>8414.1288406412787</v>
      </c>
      <c r="BL362">
        <f t="shared" si="297"/>
        <v>30.455473509158868</v>
      </c>
      <c r="BM362" s="13">
        <f t="shared" si="278"/>
        <v>10.271511508174452</v>
      </c>
      <c r="BN362" s="13">
        <f t="shared" si="298"/>
        <v>10.633566359525108</v>
      </c>
      <c r="BO362" s="13">
        <f t="shared" si="279"/>
        <v>20379.984173517129</v>
      </c>
      <c r="BP362">
        <f t="shared" si="299"/>
        <v>67.244633508183796</v>
      </c>
      <c r="BQ362" s="13">
        <f t="shared" si="280"/>
        <v>10.271511508174452</v>
      </c>
      <c r="BR362" s="37">
        <f t="shared" si="281"/>
        <v>159.78161370143422</v>
      </c>
      <c r="BS362" s="13">
        <f t="shared" si="282"/>
        <v>8414.1288406412787</v>
      </c>
      <c r="BT362">
        <f t="shared" si="300"/>
        <v>183.15419381432667</v>
      </c>
      <c r="BU362" s="13">
        <f t="shared" si="283"/>
        <v>836.26927694937092</v>
      </c>
      <c r="BV362" s="13">
        <f t="shared" si="301"/>
        <v>163.3322866646929</v>
      </c>
      <c r="BW362" s="13">
        <f t="shared" si="284"/>
        <v>20379.984173517129</v>
      </c>
      <c r="BX362">
        <f t="shared" si="302"/>
        <v>219.94335381335159</v>
      </c>
      <c r="BY362" s="13">
        <f t="shared" si="285"/>
        <v>836.26927694937092</v>
      </c>
    </row>
    <row r="363" spans="29:77" x14ac:dyDescent="0.2">
      <c r="AC363">
        <v>361</v>
      </c>
      <c r="AD363" s="37">
        <f t="shared" si="256"/>
        <v>517.28773978707602</v>
      </c>
      <c r="AE363" s="13">
        <f t="shared" si="257"/>
        <v>14023.548067735466</v>
      </c>
      <c r="AF363">
        <f t="shared" si="303"/>
        <v>556.13413332650941</v>
      </c>
      <c r="AG363" s="13">
        <f t="shared" si="258"/>
        <v>1616.3024281585481</v>
      </c>
      <c r="AH363" s="13">
        <f t="shared" si="286"/>
        <v>519.87262970432835</v>
      </c>
      <c r="AI363" s="13">
        <f t="shared" si="259"/>
        <v>20379.984173517129</v>
      </c>
      <c r="AJ363">
        <f t="shared" si="287"/>
        <v>576.3268794924644</v>
      </c>
      <c r="AK363" s="13">
        <f t="shared" si="260"/>
        <v>1616.3024281585481</v>
      </c>
      <c r="AL363" s="37">
        <f t="shared" si="261"/>
        <v>1162.5450724080165</v>
      </c>
      <c r="AM363" s="13">
        <f t="shared" si="262"/>
        <v>16828.257681282557</v>
      </c>
      <c r="AN363">
        <f t="shared" si="288"/>
        <v>1209.1607446553367</v>
      </c>
      <c r="AO363" s="13">
        <f t="shared" si="263"/>
        <v>3457.7835760522935</v>
      </c>
      <c r="AP363" s="13">
        <f t="shared" si="289"/>
        <v>1164.6470708022655</v>
      </c>
      <c r="AQ363" s="13">
        <f t="shared" si="264"/>
        <v>20379.984173517129</v>
      </c>
      <c r="AR363" s="13">
        <f t="shared" si="290"/>
        <v>1221.1013205904017</v>
      </c>
      <c r="AS363" s="38">
        <f t="shared" si="265"/>
        <v>3457.7835760522935</v>
      </c>
      <c r="AT363" s="37">
        <f t="shared" si="266"/>
        <v>108.84359342095777</v>
      </c>
      <c r="AU363" s="13">
        <f t="shared" si="267"/>
        <v>5609.4192270941858</v>
      </c>
      <c r="AV363">
        <f t="shared" si="291"/>
        <v>124.38215083673114</v>
      </c>
      <c r="AW363" s="13">
        <f t="shared" si="268"/>
        <v>532.10518174559218</v>
      </c>
      <c r="AX363" s="13">
        <f t="shared" si="292"/>
        <v>112.87715790721964</v>
      </c>
      <c r="AY363" s="13">
        <f t="shared" si="269"/>
        <v>20379.984173517129</v>
      </c>
      <c r="AZ363">
        <f t="shared" si="293"/>
        <v>169.33140769535572</v>
      </c>
      <c r="BA363" s="13">
        <f t="shared" si="270"/>
        <v>532.10518174559218</v>
      </c>
      <c r="BB363" s="37">
        <f t="shared" si="271"/>
        <v>124.21689020500847</v>
      </c>
      <c r="BC363" s="13">
        <f t="shared" si="272"/>
        <v>8414.1288406412787</v>
      </c>
      <c r="BD363">
        <f t="shared" si="294"/>
        <v>147.52472632866852</v>
      </c>
      <c r="BE363" s="13">
        <f t="shared" si="273"/>
        <v>533.91624408933046</v>
      </c>
      <c r="BF363" s="13">
        <f t="shared" si="295"/>
        <v>127.76756316826715</v>
      </c>
      <c r="BG363" s="13">
        <f t="shared" si="274"/>
        <v>20379.984173517129</v>
      </c>
      <c r="BH363">
        <f t="shared" si="296"/>
        <v>184.22181295640323</v>
      </c>
      <c r="BI363" s="13">
        <f t="shared" si="275"/>
        <v>533.91624408933046</v>
      </c>
      <c r="BJ363" s="37">
        <f t="shared" si="276"/>
        <v>7.0828933962664289</v>
      </c>
      <c r="BK363" s="13">
        <f t="shared" si="277"/>
        <v>8414.1288406412787</v>
      </c>
      <c r="BL363">
        <f t="shared" si="297"/>
        <v>30.390729519926481</v>
      </c>
      <c r="BM363" s="13">
        <f t="shared" si="278"/>
        <v>10.271511508174452</v>
      </c>
      <c r="BN363" s="13">
        <f t="shared" si="298"/>
        <v>10.633566359525108</v>
      </c>
      <c r="BO363" s="13">
        <f t="shared" si="279"/>
        <v>20379.984173517129</v>
      </c>
      <c r="BP363">
        <f t="shared" si="299"/>
        <v>67.087816147661201</v>
      </c>
      <c r="BQ363" s="13">
        <f t="shared" si="280"/>
        <v>10.271511508174452</v>
      </c>
      <c r="BR363" s="37">
        <f t="shared" si="281"/>
        <v>159.78161370143422</v>
      </c>
      <c r="BS363" s="13">
        <f t="shared" si="282"/>
        <v>8414.1288406412787</v>
      </c>
      <c r="BT363">
        <f t="shared" si="300"/>
        <v>183.08944982509428</v>
      </c>
      <c r="BU363" s="13">
        <f t="shared" si="283"/>
        <v>836.26927694937092</v>
      </c>
      <c r="BV363" s="13">
        <f t="shared" si="301"/>
        <v>163.3322866646929</v>
      </c>
      <c r="BW363" s="13">
        <f t="shared" si="284"/>
        <v>20379.984173517129</v>
      </c>
      <c r="BX363">
        <f t="shared" si="302"/>
        <v>219.78653645282898</v>
      </c>
      <c r="BY363" s="13">
        <f t="shared" si="285"/>
        <v>836.26927694937092</v>
      </c>
    </row>
    <row r="364" spans="29:77" x14ac:dyDescent="0.2">
      <c r="AC364">
        <v>362</v>
      </c>
      <c r="AD364" s="37">
        <f t="shared" si="256"/>
        <v>517.28773978707602</v>
      </c>
      <c r="AE364" s="13">
        <f t="shared" si="257"/>
        <v>14023.548067735466</v>
      </c>
      <c r="AF364">
        <f t="shared" si="303"/>
        <v>556.02682284711875</v>
      </c>
      <c r="AG364" s="13">
        <f t="shared" si="258"/>
        <v>1616.3024281585481</v>
      </c>
      <c r="AH364" s="13">
        <f t="shared" si="286"/>
        <v>519.87262970432835</v>
      </c>
      <c r="AI364" s="13">
        <f t="shared" si="259"/>
        <v>20379.984173517129</v>
      </c>
      <c r="AJ364">
        <f t="shared" si="287"/>
        <v>576.17092852619885</v>
      </c>
      <c r="AK364" s="13">
        <f t="shared" si="260"/>
        <v>1616.3024281585481</v>
      </c>
      <c r="AL364" s="37">
        <f t="shared" si="261"/>
        <v>1162.5450724080165</v>
      </c>
      <c r="AM364" s="13">
        <f t="shared" si="262"/>
        <v>16828.257681282557</v>
      </c>
      <c r="AN364">
        <f t="shared" si="288"/>
        <v>1209.0319720800678</v>
      </c>
      <c r="AO364" s="13">
        <f t="shared" si="263"/>
        <v>3457.7835760522935</v>
      </c>
      <c r="AP364" s="13">
        <f t="shared" si="289"/>
        <v>1164.6470708022655</v>
      </c>
      <c r="AQ364" s="13">
        <f t="shared" si="264"/>
        <v>20379.984173517129</v>
      </c>
      <c r="AR364" s="13">
        <f t="shared" si="290"/>
        <v>1220.945369624136</v>
      </c>
      <c r="AS364" s="38">
        <f t="shared" si="265"/>
        <v>3457.7835760522935</v>
      </c>
      <c r="AT364" s="37">
        <f t="shared" si="266"/>
        <v>108.84359342095777</v>
      </c>
      <c r="AU364" s="13">
        <f t="shared" si="267"/>
        <v>5609.4192270941858</v>
      </c>
      <c r="AV364">
        <f t="shared" si="291"/>
        <v>124.33922664497486</v>
      </c>
      <c r="AW364" s="13">
        <f t="shared" si="268"/>
        <v>532.10518174559218</v>
      </c>
      <c r="AX364" s="13">
        <f t="shared" si="292"/>
        <v>112.87715790721964</v>
      </c>
      <c r="AY364" s="13">
        <f t="shared" si="269"/>
        <v>20379.984173517129</v>
      </c>
      <c r="AZ364">
        <f t="shared" si="293"/>
        <v>169.17545672909017</v>
      </c>
      <c r="BA364" s="13">
        <f t="shared" si="270"/>
        <v>532.10518174559218</v>
      </c>
      <c r="BB364" s="37">
        <f t="shared" si="271"/>
        <v>124.21689020500847</v>
      </c>
      <c r="BC364" s="13">
        <f t="shared" si="272"/>
        <v>8414.1288406412787</v>
      </c>
      <c r="BD364">
        <f t="shared" si="294"/>
        <v>147.4603400410341</v>
      </c>
      <c r="BE364" s="13">
        <f t="shared" si="273"/>
        <v>533.91624408933046</v>
      </c>
      <c r="BF364" s="13">
        <f t="shared" si="295"/>
        <v>127.76756316826715</v>
      </c>
      <c r="BG364" s="13">
        <f t="shared" si="274"/>
        <v>20379.984173517129</v>
      </c>
      <c r="BH364">
        <f t="shared" si="296"/>
        <v>184.06586199013765</v>
      </c>
      <c r="BI364" s="13">
        <f t="shared" si="275"/>
        <v>533.91624408933046</v>
      </c>
      <c r="BJ364" s="37">
        <f t="shared" si="276"/>
        <v>7.0828933962664289</v>
      </c>
      <c r="BK364" s="13">
        <f t="shared" si="277"/>
        <v>8414.1288406412787</v>
      </c>
      <c r="BL364">
        <f t="shared" si="297"/>
        <v>30.326343232292061</v>
      </c>
      <c r="BM364" s="13">
        <f t="shared" si="278"/>
        <v>10.271511508174452</v>
      </c>
      <c r="BN364" s="13">
        <f t="shared" si="298"/>
        <v>10.633566359525108</v>
      </c>
      <c r="BO364" s="13">
        <f t="shared" si="279"/>
        <v>20379.984173517129</v>
      </c>
      <c r="BP364">
        <f t="shared" si="299"/>
        <v>66.931865181395622</v>
      </c>
      <c r="BQ364" s="13">
        <f t="shared" si="280"/>
        <v>10.271511508174452</v>
      </c>
      <c r="BR364" s="37">
        <f t="shared" si="281"/>
        <v>159.78161370143422</v>
      </c>
      <c r="BS364" s="13">
        <f t="shared" si="282"/>
        <v>8414.1288406412787</v>
      </c>
      <c r="BT364">
        <f t="shared" si="300"/>
        <v>183.02506353745986</v>
      </c>
      <c r="BU364" s="13">
        <f t="shared" si="283"/>
        <v>836.26927694937092</v>
      </c>
      <c r="BV364" s="13">
        <f t="shared" si="301"/>
        <v>163.3322866646929</v>
      </c>
      <c r="BW364" s="13">
        <f t="shared" si="284"/>
        <v>20379.984173517129</v>
      </c>
      <c r="BX364">
        <f t="shared" si="302"/>
        <v>219.6305854865634</v>
      </c>
      <c r="BY364" s="13">
        <f t="shared" si="285"/>
        <v>836.26927694937092</v>
      </c>
    </row>
    <row r="365" spans="29:77" x14ac:dyDescent="0.2">
      <c r="AC365">
        <v>363</v>
      </c>
      <c r="AD365" s="37">
        <f t="shared" si="256"/>
        <v>517.28773978707602</v>
      </c>
      <c r="AE365" s="13">
        <f t="shared" si="257"/>
        <v>14023.548067735466</v>
      </c>
      <c r="AF365">
        <f t="shared" si="303"/>
        <v>555.92010361003872</v>
      </c>
      <c r="AG365" s="13">
        <f t="shared" si="258"/>
        <v>1616.3024281585481</v>
      </c>
      <c r="AH365" s="13">
        <f t="shared" si="286"/>
        <v>519.87262970432835</v>
      </c>
      <c r="AI365" s="13">
        <f t="shared" si="259"/>
        <v>20379.984173517129</v>
      </c>
      <c r="AJ365">
        <f t="shared" si="287"/>
        <v>576.01583679390717</v>
      </c>
      <c r="AK365" s="13">
        <f t="shared" si="260"/>
        <v>1616.3024281585481</v>
      </c>
      <c r="AL365" s="37">
        <f t="shared" si="261"/>
        <v>1162.5450724080165</v>
      </c>
      <c r="AM365" s="13">
        <f t="shared" si="262"/>
        <v>16828.257681282557</v>
      </c>
      <c r="AN365">
        <f t="shared" si="288"/>
        <v>1208.9039089955718</v>
      </c>
      <c r="AO365" s="13">
        <f t="shared" si="263"/>
        <v>3457.7835760522935</v>
      </c>
      <c r="AP365" s="13">
        <f t="shared" si="289"/>
        <v>1164.6470708022655</v>
      </c>
      <c r="AQ365" s="13">
        <f t="shared" si="264"/>
        <v>20379.984173517129</v>
      </c>
      <c r="AR365" s="13">
        <f t="shared" si="290"/>
        <v>1220.7902778918444</v>
      </c>
      <c r="AS365" s="38">
        <f t="shared" si="265"/>
        <v>3457.7835760522935</v>
      </c>
      <c r="AT365" s="37">
        <f t="shared" si="266"/>
        <v>108.84359342095777</v>
      </c>
      <c r="AU365" s="13">
        <f t="shared" si="267"/>
        <v>5609.4192270941858</v>
      </c>
      <c r="AV365">
        <f t="shared" si="291"/>
        <v>124.29653895014286</v>
      </c>
      <c r="AW365" s="13">
        <f t="shared" si="268"/>
        <v>532.10518174559218</v>
      </c>
      <c r="AX365" s="13">
        <f t="shared" si="292"/>
        <v>112.87715790721964</v>
      </c>
      <c r="AY365" s="13">
        <f t="shared" si="269"/>
        <v>20379.984173517129</v>
      </c>
      <c r="AZ365">
        <f t="shared" si="293"/>
        <v>169.02036499679849</v>
      </c>
      <c r="BA365" s="13">
        <f t="shared" si="270"/>
        <v>532.10518174559218</v>
      </c>
      <c r="BB365" s="37">
        <f t="shared" si="271"/>
        <v>124.21689020500847</v>
      </c>
      <c r="BC365" s="13">
        <f t="shared" si="272"/>
        <v>8414.1288406412787</v>
      </c>
      <c r="BD365">
        <f t="shared" si="294"/>
        <v>147.39630849878608</v>
      </c>
      <c r="BE365" s="13">
        <f t="shared" si="273"/>
        <v>533.91624408933046</v>
      </c>
      <c r="BF365" s="13">
        <f t="shared" si="295"/>
        <v>127.76756316826715</v>
      </c>
      <c r="BG365" s="13">
        <f t="shared" si="274"/>
        <v>20379.984173517129</v>
      </c>
      <c r="BH365">
        <f t="shared" si="296"/>
        <v>183.91077025784602</v>
      </c>
      <c r="BI365" s="13">
        <f t="shared" si="275"/>
        <v>533.91624408933046</v>
      </c>
      <c r="BJ365" s="37">
        <f t="shared" si="276"/>
        <v>7.0828933962664289</v>
      </c>
      <c r="BK365" s="13">
        <f t="shared" si="277"/>
        <v>8414.1288406412787</v>
      </c>
      <c r="BL365">
        <f t="shared" si="297"/>
        <v>30.262311690044054</v>
      </c>
      <c r="BM365" s="13">
        <f t="shared" si="278"/>
        <v>10.271511508174452</v>
      </c>
      <c r="BN365" s="13">
        <f t="shared" si="298"/>
        <v>10.633566359525108</v>
      </c>
      <c r="BO365" s="13">
        <f t="shared" si="279"/>
        <v>20379.984173517129</v>
      </c>
      <c r="BP365">
        <f t="shared" si="299"/>
        <v>66.77677344910397</v>
      </c>
      <c r="BQ365" s="13">
        <f t="shared" si="280"/>
        <v>10.271511508174452</v>
      </c>
      <c r="BR365" s="37">
        <f t="shared" si="281"/>
        <v>159.78161370143422</v>
      </c>
      <c r="BS365" s="13">
        <f t="shared" si="282"/>
        <v>8414.1288406412787</v>
      </c>
      <c r="BT365">
        <f t="shared" si="300"/>
        <v>182.96103199521184</v>
      </c>
      <c r="BU365" s="13">
        <f t="shared" si="283"/>
        <v>836.26927694937092</v>
      </c>
      <c r="BV365" s="13">
        <f t="shared" si="301"/>
        <v>163.3322866646929</v>
      </c>
      <c r="BW365" s="13">
        <f t="shared" si="284"/>
        <v>20379.984173517129</v>
      </c>
      <c r="BX365">
        <f t="shared" si="302"/>
        <v>219.47549375427178</v>
      </c>
      <c r="BY365" s="13">
        <f t="shared" si="285"/>
        <v>836.26927694937092</v>
      </c>
    </row>
    <row r="366" spans="29:77" x14ac:dyDescent="0.2">
      <c r="AC366">
        <v>364</v>
      </c>
      <c r="AD366" s="37">
        <f t="shared" si="256"/>
        <v>517.28773978707602</v>
      </c>
      <c r="AE366" s="13">
        <f t="shared" si="257"/>
        <v>14023.548067735466</v>
      </c>
      <c r="AF366">
        <f t="shared" si="303"/>
        <v>555.81397074239328</v>
      </c>
      <c r="AG366" s="13">
        <f t="shared" si="258"/>
        <v>1616.3024281585481</v>
      </c>
      <c r="AH366" s="13">
        <f t="shared" si="286"/>
        <v>519.87262970432835</v>
      </c>
      <c r="AI366" s="13">
        <f t="shared" si="259"/>
        <v>20379.984173517129</v>
      </c>
      <c r="AJ366">
        <f t="shared" si="287"/>
        <v>575.86159721399076</v>
      </c>
      <c r="AK366" s="13">
        <f t="shared" si="260"/>
        <v>1616.3024281585481</v>
      </c>
      <c r="AL366" s="37">
        <f t="shared" si="261"/>
        <v>1162.5450724080165</v>
      </c>
      <c r="AM366" s="13">
        <f t="shared" si="262"/>
        <v>16828.257681282557</v>
      </c>
      <c r="AN366">
        <f t="shared" si="288"/>
        <v>1208.7765495543972</v>
      </c>
      <c r="AO366" s="13">
        <f t="shared" si="263"/>
        <v>3457.7835760522935</v>
      </c>
      <c r="AP366" s="13">
        <f t="shared" si="289"/>
        <v>1164.6470708022655</v>
      </c>
      <c r="AQ366" s="13">
        <f t="shared" si="264"/>
        <v>20379.984173517129</v>
      </c>
      <c r="AR366" s="13">
        <f t="shared" si="290"/>
        <v>1220.6360383119279</v>
      </c>
      <c r="AS366" s="38">
        <f t="shared" si="265"/>
        <v>3457.7835760522935</v>
      </c>
      <c r="AT366" s="37">
        <f t="shared" si="266"/>
        <v>108.84359342095777</v>
      </c>
      <c r="AU366" s="13">
        <f t="shared" si="267"/>
        <v>5609.4192270941858</v>
      </c>
      <c r="AV366">
        <f t="shared" si="291"/>
        <v>124.25408580308466</v>
      </c>
      <c r="AW366" s="13">
        <f t="shared" si="268"/>
        <v>532.10518174559218</v>
      </c>
      <c r="AX366" s="13">
        <f t="shared" si="292"/>
        <v>112.87715790721964</v>
      </c>
      <c r="AY366" s="13">
        <f t="shared" si="269"/>
        <v>20379.984173517129</v>
      </c>
      <c r="AZ366">
        <f t="shared" si="293"/>
        <v>168.86612541688208</v>
      </c>
      <c r="BA366" s="13">
        <f t="shared" si="270"/>
        <v>532.10518174559218</v>
      </c>
      <c r="BB366" s="37">
        <f t="shared" si="271"/>
        <v>124.21689020500847</v>
      </c>
      <c r="BC366" s="13">
        <f t="shared" si="272"/>
        <v>8414.1288406412787</v>
      </c>
      <c r="BD366">
        <f t="shared" si="294"/>
        <v>147.3326287781988</v>
      </c>
      <c r="BE366" s="13">
        <f t="shared" si="273"/>
        <v>533.91624408933046</v>
      </c>
      <c r="BF366" s="13">
        <f t="shared" si="295"/>
        <v>127.76756316826715</v>
      </c>
      <c r="BG366" s="13">
        <f t="shared" si="274"/>
        <v>20379.984173517129</v>
      </c>
      <c r="BH366">
        <f t="shared" si="296"/>
        <v>183.75653067792959</v>
      </c>
      <c r="BI366" s="13">
        <f t="shared" si="275"/>
        <v>533.91624408933046</v>
      </c>
      <c r="BJ366" s="37">
        <f t="shared" si="276"/>
        <v>7.0828933962664289</v>
      </c>
      <c r="BK366" s="13">
        <f t="shared" si="277"/>
        <v>8414.1288406412787</v>
      </c>
      <c r="BL366">
        <f t="shared" si="297"/>
        <v>30.198631969456756</v>
      </c>
      <c r="BM366" s="13">
        <f t="shared" si="278"/>
        <v>10.271511508174452</v>
      </c>
      <c r="BN366" s="13">
        <f t="shared" si="298"/>
        <v>10.633566359525108</v>
      </c>
      <c r="BO366" s="13">
        <f t="shared" si="279"/>
        <v>20379.984173517129</v>
      </c>
      <c r="BP366">
        <f t="shared" si="299"/>
        <v>66.622533869187549</v>
      </c>
      <c r="BQ366" s="13">
        <f t="shared" si="280"/>
        <v>10.271511508174452</v>
      </c>
      <c r="BR366" s="37">
        <f t="shared" si="281"/>
        <v>159.78161370143422</v>
      </c>
      <c r="BS366" s="13">
        <f t="shared" si="282"/>
        <v>8414.1288406412787</v>
      </c>
      <c r="BT366">
        <f t="shared" si="300"/>
        <v>182.89735227462455</v>
      </c>
      <c r="BU366" s="13">
        <f t="shared" si="283"/>
        <v>836.26927694937092</v>
      </c>
      <c r="BV366" s="13">
        <f t="shared" si="301"/>
        <v>163.3322866646929</v>
      </c>
      <c r="BW366" s="13">
        <f t="shared" si="284"/>
        <v>20379.984173517129</v>
      </c>
      <c r="BX366">
        <f t="shared" si="302"/>
        <v>219.32125417435535</v>
      </c>
      <c r="BY366" s="13">
        <f t="shared" si="285"/>
        <v>836.26927694937092</v>
      </c>
    </row>
    <row r="367" spans="29:77" x14ac:dyDescent="0.2">
      <c r="AC367">
        <v>365</v>
      </c>
      <c r="AD367" s="37">
        <f t="shared" si="256"/>
        <v>517.28773978707602</v>
      </c>
      <c r="AE367" s="13">
        <f t="shared" si="257"/>
        <v>14023.548067735466</v>
      </c>
      <c r="AF367">
        <f t="shared" si="303"/>
        <v>555.70841942470747</v>
      </c>
      <c r="AG367" s="13">
        <f t="shared" si="258"/>
        <v>1616.3024281585481</v>
      </c>
      <c r="AH367" s="13">
        <f t="shared" si="286"/>
        <v>519.87262970432835</v>
      </c>
      <c r="AI367" s="13">
        <f t="shared" si="259"/>
        <v>20379.984173517129</v>
      </c>
      <c r="AJ367">
        <f t="shared" si="287"/>
        <v>575.70820278245742</v>
      </c>
      <c r="AK367" s="13">
        <f t="shared" si="260"/>
        <v>1616.3024281585481</v>
      </c>
      <c r="AL367" s="37">
        <f t="shared" si="261"/>
        <v>1162.5450724080165</v>
      </c>
      <c r="AM367" s="13">
        <f t="shared" si="262"/>
        <v>16828.257681282557</v>
      </c>
      <c r="AN367">
        <f t="shared" si="288"/>
        <v>1208.6498879731741</v>
      </c>
      <c r="AO367" s="13">
        <f t="shared" si="263"/>
        <v>3457.7835760522935</v>
      </c>
      <c r="AP367" s="13">
        <f t="shared" si="289"/>
        <v>1164.6470708022655</v>
      </c>
      <c r="AQ367" s="13">
        <f t="shared" si="264"/>
        <v>20379.984173517129</v>
      </c>
      <c r="AR367" s="13">
        <f t="shared" si="290"/>
        <v>1220.4826438803946</v>
      </c>
      <c r="AS367" s="38">
        <f t="shared" si="265"/>
        <v>3457.7835760522935</v>
      </c>
      <c r="AT367" s="37">
        <f t="shared" si="266"/>
        <v>108.84359342095777</v>
      </c>
      <c r="AU367" s="13">
        <f t="shared" si="267"/>
        <v>5609.4192270941858</v>
      </c>
      <c r="AV367">
        <f t="shared" si="291"/>
        <v>124.21186527601034</v>
      </c>
      <c r="AW367" s="13">
        <f t="shared" si="268"/>
        <v>532.10518174559218</v>
      </c>
      <c r="AX367" s="13">
        <f t="shared" si="292"/>
        <v>112.87715790721964</v>
      </c>
      <c r="AY367" s="13">
        <f t="shared" si="269"/>
        <v>20379.984173517129</v>
      </c>
      <c r="AZ367">
        <f t="shared" si="293"/>
        <v>168.71273098534874</v>
      </c>
      <c r="BA367" s="13">
        <f t="shared" si="270"/>
        <v>532.10518174559218</v>
      </c>
      <c r="BB367" s="37">
        <f t="shared" si="271"/>
        <v>124.21689020500847</v>
      </c>
      <c r="BC367" s="13">
        <f t="shared" si="272"/>
        <v>8414.1288406412787</v>
      </c>
      <c r="BD367">
        <f t="shared" si="294"/>
        <v>147.26929798758732</v>
      </c>
      <c r="BE367" s="13">
        <f t="shared" si="273"/>
        <v>533.91624408933046</v>
      </c>
      <c r="BF367" s="13">
        <f t="shared" si="295"/>
        <v>127.76756316826715</v>
      </c>
      <c r="BG367" s="13">
        <f t="shared" si="274"/>
        <v>20379.984173517129</v>
      </c>
      <c r="BH367">
        <f t="shared" si="296"/>
        <v>183.60313624639628</v>
      </c>
      <c r="BI367" s="13">
        <f t="shared" si="275"/>
        <v>533.91624408933046</v>
      </c>
      <c r="BJ367" s="37">
        <f t="shared" si="276"/>
        <v>7.0828933962664289</v>
      </c>
      <c r="BK367" s="13">
        <f t="shared" si="277"/>
        <v>8414.1288406412787</v>
      </c>
      <c r="BL367">
        <f t="shared" si="297"/>
        <v>30.135301178845275</v>
      </c>
      <c r="BM367" s="13">
        <f t="shared" si="278"/>
        <v>10.271511508174452</v>
      </c>
      <c r="BN367" s="13">
        <f t="shared" si="298"/>
        <v>10.633566359525108</v>
      </c>
      <c r="BO367" s="13">
        <f t="shared" si="279"/>
        <v>20379.984173517129</v>
      </c>
      <c r="BP367">
        <f t="shared" si="299"/>
        <v>66.469139437654221</v>
      </c>
      <c r="BQ367" s="13">
        <f t="shared" si="280"/>
        <v>10.271511508174452</v>
      </c>
      <c r="BR367" s="37">
        <f t="shared" si="281"/>
        <v>159.78161370143422</v>
      </c>
      <c r="BS367" s="13">
        <f t="shared" si="282"/>
        <v>8414.1288406412787</v>
      </c>
      <c r="BT367">
        <f t="shared" si="300"/>
        <v>182.83402148401308</v>
      </c>
      <c r="BU367" s="13">
        <f t="shared" si="283"/>
        <v>836.26927694937092</v>
      </c>
      <c r="BV367" s="13">
        <f t="shared" si="301"/>
        <v>163.3322866646929</v>
      </c>
      <c r="BW367" s="13">
        <f t="shared" si="284"/>
        <v>20379.984173517129</v>
      </c>
      <c r="BX367">
        <f t="shared" si="302"/>
        <v>219.16785974282203</v>
      </c>
      <c r="BY367" s="13">
        <f t="shared" si="285"/>
        <v>836.26927694937092</v>
      </c>
    </row>
    <row r="368" spans="29:77" x14ac:dyDescent="0.2">
      <c r="AC368">
        <v>366</v>
      </c>
      <c r="AD368" s="37">
        <f t="shared" si="256"/>
        <v>517.28773978707602</v>
      </c>
      <c r="AE368" s="13">
        <f t="shared" si="257"/>
        <v>14023.548067735466</v>
      </c>
      <c r="AF368">
        <f t="shared" si="303"/>
        <v>555.60344489017837</v>
      </c>
      <c r="AG368" s="13">
        <f t="shared" si="258"/>
        <v>1616.3024281585481</v>
      </c>
      <c r="AH368" s="13">
        <f t="shared" si="286"/>
        <v>519.87262970432835</v>
      </c>
      <c r="AI368" s="13">
        <f t="shared" si="259"/>
        <v>20379.984173517129</v>
      </c>
      <c r="AJ368">
        <f t="shared" si="287"/>
        <v>575.55564657186153</v>
      </c>
      <c r="AK368" s="13">
        <f t="shared" si="260"/>
        <v>1616.3024281585481</v>
      </c>
      <c r="AL368" s="37">
        <f t="shared" si="261"/>
        <v>1162.5450724080165</v>
      </c>
      <c r="AM368" s="13">
        <f t="shared" si="262"/>
        <v>16828.257681282557</v>
      </c>
      <c r="AN368">
        <f t="shared" si="288"/>
        <v>1208.5239185317394</v>
      </c>
      <c r="AO368" s="13">
        <f t="shared" si="263"/>
        <v>3457.7835760522935</v>
      </c>
      <c r="AP368" s="13">
        <f t="shared" si="289"/>
        <v>1164.6470708022655</v>
      </c>
      <c r="AQ368" s="13">
        <f t="shared" si="264"/>
        <v>20379.984173517129</v>
      </c>
      <c r="AR368" s="13">
        <f t="shared" si="290"/>
        <v>1220.3300876697986</v>
      </c>
      <c r="AS368" s="38">
        <f t="shared" si="265"/>
        <v>3457.7835760522935</v>
      </c>
      <c r="AT368" s="37">
        <f t="shared" si="266"/>
        <v>108.84359342095777</v>
      </c>
      <c r="AU368" s="13">
        <f t="shared" si="267"/>
        <v>5609.4192270941858</v>
      </c>
      <c r="AV368">
        <f t="shared" si="291"/>
        <v>124.16987546219872</v>
      </c>
      <c r="AW368" s="13">
        <f t="shared" si="268"/>
        <v>532.10518174559218</v>
      </c>
      <c r="AX368" s="13">
        <f t="shared" si="292"/>
        <v>112.87715790721964</v>
      </c>
      <c r="AY368" s="13">
        <f t="shared" si="269"/>
        <v>20379.984173517129</v>
      </c>
      <c r="AZ368">
        <f t="shared" si="293"/>
        <v>168.5601747747528</v>
      </c>
      <c r="BA368" s="13">
        <f t="shared" si="270"/>
        <v>532.10518174559218</v>
      </c>
      <c r="BB368" s="37">
        <f t="shared" si="271"/>
        <v>124.21689020500847</v>
      </c>
      <c r="BC368" s="13">
        <f t="shared" si="272"/>
        <v>8414.1288406412787</v>
      </c>
      <c r="BD368">
        <f t="shared" si="294"/>
        <v>147.20631326686987</v>
      </c>
      <c r="BE368" s="13">
        <f t="shared" si="273"/>
        <v>533.91624408933046</v>
      </c>
      <c r="BF368" s="13">
        <f t="shared" si="295"/>
        <v>127.76756316826715</v>
      </c>
      <c r="BG368" s="13">
        <f t="shared" si="274"/>
        <v>20379.984173517129</v>
      </c>
      <c r="BH368">
        <f t="shared" si="296"/>
        <v>183.45058003580027</v>
      </c>
      <c r="BI368" s="13">
        <f t="shared" si="275"/>
        <v>533.91624408933046</v>
      </c>
      <c r="BJ368" s="37">
        <f t="shared" si="276"/>
        <v>7.0828933962664289</v>
      </c>
      <c r="BK368" s="13">
        <f t="shared" si="277"/>
        <v>8414.1288406412787</v>
      </c>
      <c r="BL368">
        <f t="shared" si="297"/>
        <v>30.072316458127844</v>
      </c>
      <c r="BM368" s="13">
        <f t="shared" si="278"/>
        <v>10.271511508174452</v>
      </c>
      <c r="BN368" s="13">
        <f t="shared" si="298"/>
        <v>10.633566359525108</v>
      </c>
      <c r="BO368" s="13">
        <f t="shared" si="279"/>
        <v>20379.984173517129</v>
      </c>
      <c r="BP368">
        <f t="shared" si="299"/>
        <v>66.316583227058246</v>
      </c>
      <c r="BQ368" s="13">
        <f t="shared" si="280"/>
        <v>10.271511508174452</v>
      </c>
      <c r="BR368" s="37">
        <f t="shared" si="281"/>
        <v>159.78161370143422</v>
      </c>
      <c r="BS368" s="13">
        <f t="shared" si="282"/>
        <v>8414.1288406412787</v>
      </c>
      <c r="BT368">
        <f t="shared" si="300"/>
        <v>182.77103676329563</v>
      </c>
      <c r="BU368" s="13">
        <f t="shared" si="283"/>
        <v>836.26927694937092</v>
      </c>
      <c r="BV368" s="13">
        <f t="shared" si="301"/>
        <v>163.3322866646929</v>
      </c>
      <c r="BW368" s="13">
        <f t="shared" si="284"/>
        <v>20379.984173517129</v>
      </c>
      <c r="BX368">
        <f t="shared" si="302"/>
        <v>219.01530353222603</v>
      </c>
      <c r="BY368" s="13">
        <f t="shared" si="285"/>
        <v>836.26927694937092</v>
      </c>
    </row>
    <row r="369" spans="29:77" x14ac:dyDescent="0.2">
      <c r="AC369">
        <v>367</v>
      </c>
      <c r="AD369" s="37">
        <f t="shared" si="256"/>
        <v>517.28773978707602</v>
      </c>
      <c r="AE369" s="13">
        <f t="shared" si="257"/>
        <v>14023.548067735466</v>
      </c>
      <c r="AF369">
        <f t="shared" si="303"/>
        <v>555.49904242395735</v>
      </c>
      <c r="AG369" s="13">
        <f t="shared" si="258"/>
        <v>1616.3024281585481</v>
      </c>
      <c r="AH369" s="13">
        <f t="shared" si="286"/>
        <v>519.87262970432835</v>
      </c>
      <c r="AI369" s="13">
        <f t="shared" si="259"/>
        <v>20379.984173517129</v>
      </c>
      <c r="AJ369">
        <f t="shared" si="287"/>
        <v>575.40392173026055</v>
      </c>
      <c r="AK369" s="13">
        <f t="shared" si="260"/>
        <v>1616.3024281585481</v>
      </c>
      <c r="AL369" s="37">
        <f t="shared" si="261"/>
        <v>1162.5450724080165</v>
      </c>
      <c r="AM369" s="13">
        <f t="shared" si="262"/>
        <v>16828.257681282557</v>
      </c>
      <c r="AN369">
        <f t="shared" si="288"/>
        <v>1208.3986355722741</v>
      </c>
      <c r="AO369" s="13">
        <f t="shared" si="263"/>
        <v>3457.7835760522935</v>
      </c>
      <c r="AP369" s="13">
        <f t="shared" si="289"/>
        <v>1164.6470708022655</v>
      </c>
      <c r="AQ369" s="13">
        <f t="shared" si="264"/>
        <v>20379.984173517129</v>
      </c>
      <c r="AR369" s="13">
        <f t="shared" si="290"/>
        <v>1220.1783628281978</v>
      </c>
      <c r="AS369" s="38">
        <f t="shared" si="265"/>
        <v>3457.7835760522935</v>
      </c>
      <c r="AT369" s="37">
        <f t="shared" si="266"/>
        <v>108.84359342095777</v>
      </c>
      <c r="AU369" s="13">
        <f t="shared" si="267"/>
        <v>5609.4192270941858</v>
      </c>
      <c r="AV369">
        <f t="shared" si="291"/>
        <v>124.12811447571032</v>
      </c>
      <c r="AW369" s="13">
        <f t="shared" si="268"/>
        <v>532.10518174559218</v>
      </c>
      <c r="AX369" s="13">
        <f t="shared" si="292"/>
        <v>112.87715790721964</v>
      </c>
      <c r="AY369" s="13">
        <f t="shared" si="269"/>
        <v>20379.984173517129</v>
      </c>
      <c r="AZ369">
        <f t="shared" si="293"/>
        <v>168.40844993315187</v>
      </c>
      <c r="BA369" s="13">
        <f t="shared" si="270"/>
        <v>532.10518174559218</v>
      </c>
      <c r="BB369" s="37">
        <f t="shared" si="271"/>
        <v>124.21689020500847</v>
      </c>
      <c r="BC369" s="13">
        <f t="shared" si="272"/>
        <v>8414.1288406412787</v>
      </c>
      <c r="BD369">
        <f t="shared" si="294"/>
        <v>147.14367178713729</v>
      </c>
      <c r="BE369" s="13">
        <f t="shared" si="273"/>
        <v>533.91624408933046</v>
      </c>
      <c r="BF369" s="13">
        <f t="shared" si="295"/>
        <v>127.76756316826715</v>
      </c>
      <c r="BG369" s="13">
        <f t="shared" si="274"/>
        <v>20379.984173517129</v>
      </c>
      <c r="BH369">
        <f t="shared" si="296"/>
        <v>183.29885519419938</v>
      </c>
      <c r="BI369" s="13">
        <f t="shared" si="275"/>
        <v>533.91624408933046</v>
      </c>
      <c r="BJ369" s="37">
        <f t="shared" si="276"/>
        <v>7.0828933962664289</v>
      </c>
      <c r="BK369" s="13">
        <f t="shared" si="277"/>
        <v>8414.1288406412787</v>
      </c>
      <c r="BL369">
        <f t="shared" si="297"/>
        <v>30.009674978395253</v>
      </c>
      <c r="BM369" s="13">
        <f t="shared" si="278"/>
        <v>10.271511508174452</v>
      </c>
      <c r="BN369" s="13">
        <f t="shared" si="298"/>
        <v>10.633566359525108</v>
      </c>
      <c r="BO369" s="13">
        <f t="shared" si="279"/>
        <v>20379.984173517129</v>
      </c>
      <c r="BP369">
        <f t="shared" si="299"/>
        <v>66.164858385457336</v>
      </c>
      <c r="BQ369" s="13">
        <f t="shared" si="280"/>
        <v>10.271511508174452</v>
      </c>
      <c r="BR369" s="37">
        <f t="shared" si="281"/>
        <v>159.78161370143422</v>
      </c>
      <c r="BS369" s="13">
        <f t="shared" si="282"/>
        <v>8414.1288406412787</v>
      </c>
      <c r="BT369">
        <f t="shared" si="300"/>
        <v>182.70839528356305</v>
      </c>
      <c r="BU369" s="13">
        <f t="shared" si="283"/>
        <v>836.26927694937092</v>
      </c>
      <c r="BV369" s="13">
        <f t="shared" si="301"/>
        <v>163.3322866646929</v>
      </c>
      <c r="BW369" s="13">
        <f t="shared" si="284"/>
        <v>20379.984173517129</v>
      </c>
      <c r="BX369">
        <f t="shared" si="302"/>
        <v>218.86357869062513</v>
      </c>
      <c r="BY369" s="13">
        <f t="shared" si="285"/>
        <v>836.26927694937092</v>
      </c>
    </row>
    <row r="370" spans="29:77" x14ac:dyDescent="0.2">
      <c r="AC370">
        <v>368</v>
      </c>
      <c r="AD370" s="37">
        <f t="shared" si="256"/>
        <v>517.28773978707602</v>
      </c>
      <c r="AE370" s="13">
        <f t="shared" si="257"/>
        <v>14023.548067735466</v>
      </c>
      <c r="AF370">
        <f t="shared" si="303"/>
        <v>555.39520736244413</v>
      </c>
      <c r="AG370" s="13">
        <f t="shared" si="258"/>
        <v>1616.3024281585481</v>
      </c>
      <c r="AH370" s="13">
        <f t="shared" si="286"/>
        <v>519.87262970432835</v>
      </c>
      <c r="AI370" s="13">
        <f t="shared" si="259"/>
        <v>20379.984173517129</v>
      </c>
      <c r="AJ370">
        <f t="shared" si="287"/>
        <v>575.25302148019011</v>
      </c>
      <c r="AK370" s="13">
        <f t="shared" si="260"/>
        <v>1616.3024281585481</v>
      </c>
      <c r="AL370" s="37">
        <f t="shared" si="261"/>
        <v>1162.5450724080165</v>
      </c>
      <c r="AM370" s="13">
        <f t="shared" si="262"/>
        <v>16828.257681282557</v>
      </c>
      <c r="AN370">
        <f t="shared" si="288"/>
        <v>1208.2740334984583</v>
      </c>
      <c r="AO370" s="13">
        <f t="shared" si="263"/>
        <v>3457.7835760522935</v>
      </c>
      <c r="AP370" s="13">
        <f t="shared" si="289"/>
        <v>1164.6470708022655</v>
      </c>
      <c r="AQ370" s="13">
        <f t="shared" si="264"/>
        <v>20379.984173517129</v>
      </c>
      <c r="AR370" s="13">
        <f t="shared" si="290"/>
        <v>1220.0274625781271</v>
      </c>
      <c r="AS370" s="38">
        <f t="shared" si="265"/>
        <v>3457.7835760522935</v>
      </c>
      <c r="AT370" s="37">
        <f t="shared" si="266"/>
        <v>108.84359342095777</v>
      </c>
      <c r="AU370" s="13">
        <f t="shared" si="267"/>
        <v>5609.4192270941858</v>
      </c>
      <c r="AV370">
        <f t="shared" si="291"/>
        <v>124.08658045110502</v>
      </c>
      <c r="AW370" s="13">
        <f t="shared" si="268"/>
        <v>532.10518174559218</v>
      </c>
      <c r="AX370" s="13">
        <f t="shared" si="292"/>
        <v>112.87715790721964</v>
      </c>
      <c r="AY370" s="13">
        <f t="shared" si="269"/>
        <v>20379.984173517129</v>
      </c>
      <c r="AZ370">
        <f t="shared" si="293"/>
        <v>168.25754968308141</v>
      </c>
      <c r="BA370" s="13">
        <f t="shared" si="270"/>
        <v>532.10518174559218</v>
      </c>
      <c r="BB370" s="37">
        <f t="shared" si="271"/>
        <v>124.21689020500847</v>
      </c>
      <c r="BC370" s="13">
        <f t="shared" si="272"/>
        <v>8414.1288406412787</v>
      </c>
      <c r="BD370">
        <f t="shared" si="294"/>
        <v>147.08137075022933</v>
      </c>
      <c r="BE370" s="13">
        <f t="shared" si="273"/>
        <v>533.91624408933046</v>
      </c>
      <c r="BF370" s="13">
        <f t="shared" si="295"/>
        <v>127.76756316826715</v>
      </c>
      <c r="BG370" s="13">
        <f t="shared" si="274"/>
        <v>20379.984173517129</v>
      </c>
      <c r="BH370">
        <f t="shared" si="296"/>
        <v>183.14795494412891</v>
      </c>
      <c r="BI370" s="13">
        <f t="shared" si="275"/>
        <v>533.91624408933046</v>
      </c>
      <c r="BJ370" s="37">
        <f t="shared" si="276"/>
        <v>7.0828933962664289</v>
      </c>
      <c r="BK370" s="13">
        <f t="shared" si="277"/>
        <v>8414.1288406412787</v>
      </c>
      <c r="BL370">
        <f t="shared" si="297"/>
        <v>29.947373941487292</v>
      </c>
      <c r="BM370" s="13">
        <f t="shared" si="278"/>
        <v>10.271511508174452</v>
      </c>
      <c r="BN370" s="13">
        <f t="shared" si="298"/>
        <v>10.633566359525108</v>
      </c>
      <c r="BO370" s="13">
        <f t="shared" si="279"/>
        <v>20379.984173517129</v>
      </c>
      <c r="BP370">
        <f t="shared" si="299"/>
        <v>66.013958135386872</v>
      </c>
      <c r="BQ370" s="13">
        <f t="shared" si="280"/>
        <v>10.271511508174452</v>
      </c>
      <c r="BR370" s="37">
        <f t="shared" si="281"/>
        <v>159.78161370143422</v>
      </c>
      <c r="BS370" s="13">
        <f t="shared" si="282"/>
        <v>8414.1288406412787</v>
      </c>
      <c r="BT370">
        <f t="shared" si="300"/>
        <v>182.64609424665508</v>
      </c>
      <c r="BU370" s="13">
        <f t="shared" si="283"/>
        <v>836.26927694937092</v>
      </c>
      <c r="BV370" s="13">
        <f t="shared" si="301"/>
        <v>163.3322866646929</v>
      </c>
      <c r="BW370" s="13">
        <f t="shared" si="284"/>
        <v>20379.984173517129</v>
      </c>
      <c r="BX370">
        <f t="shared" si="302"/>
        <v>218.71267844055467</v>
      </c>
      <c r="BY370" s="13">
        <f t="shared" si="285"/>
        <v>836.26927694937092</v>
      </c>
    </row>
    <row r="371" spans="29:77" x14ac:dyDescent="0.2">
      <c r="AC371">
        <v>369</v>
      </c>
      <c r="AD371" s="37">
        <f t="shared" si="256"/>
        <v>517.28773978707602</v>
      </c>
      <c r="AE371" s="13">
        <f t="shared" si="257"/>
        <v>14023.548067735466</v>
      </c>
      <c r="AF371">
        <f t="shared" si="303"/>
        <v>555.29193509259221</v>
      </c>
      <c r="AG371" s="13">
        <f t="shared" si="258"/>
        <v>1616.3024281585481</v>
      </c>
      <c r="AH371" s="13">
        <f t="shared" si="286"/>
        <v>519.87262970432835</v>
      </c>
      <c r="AI371" s="13">
        <f t="shared" si="259"/>
        <v>20379.984173517129</v>
      </c>
      <c r="AJ371">
        <f t="shared" si="287"/>
        <v>575.10293911765393</v>
      </c>
      <c r="AK371" s="13">
        <f t="shared" si="260"/>
        <v>1616.3024281585481</v>
      </c>
      <c r="AL371" s="37">
        <f t="shared" si="261"/>
        <v>1162.5450724080165</v>
      </c>
      <c r="AM371" s="13">
        <f t="shared" si="262"/>
        <v>16828.257681282557</v>
      </c>
      <c r="AN371">
        <f t="shared" si="288"/>
        <v>1208.1501067746358</v>
      </c>
      <c r="AO371" s="13">
        <f t="shared" si="263"/>
        <v>3457.7835760522935</v>
      </c>
      <c r="AP371" s="13">
        <f t="shared" si="289"/>
        <v>1164.6470708022655</v>
      </c>
      <c r="AQ371" s="13">
        <f t="shared" si="264"/>
        <v>20379.984173517129</v>
      </c>
      <c r="AR371" s="13">
        <f t="shared" si="290"/>
        <v>1219.8773802155911</v>
      </c>
      <c r="AS371" s="38">
        <f t="shared" si="265"/>
        <v>3457.7835760522935</v>
      </c>
      <c r="AT371" s="37">
        <f t="shared" si="266"/>
        <v>108.84359342095777</v>
      </c>
      <c r="AU371" s="13">
        <f t="shared" si="267"/>
        <v>5609.4192270941858</v>
      </c>
      <c r="AV371">
        <f t="shared" si="291"/>
        <v>124.04527154316423</v>
      </c>
      <c r="AW371" s="13">
        <f t="shared" si="268"/>
        <v>532.10518174559218</v>
      </c>
      <c r="AX371" s="13">
        <f t="shared" si="292"/>
        <v>112.87715790721964</v>
      </c>
      <c r="AY371" s="13">
        <f t="shared" si="269"/>
        <v>20379.984173517129</v>
      </c>
      <c r="AZ371">
        <f t="shared" si="293"/>
        <v>168.1074673205452</v>
      </c>
      <c r="BA371" s="13">
        <f t="shared" si="270"/>
        <v>532.10518174559218</v>
      </c>
      <c r="BB371" s="37">
        <f t="shared" si="271"/>
        <v>124.21689020500847</v>
      </c>
      <c r="BC371" s="13">
        <f t="shared" si="272"/>
        <v>8414.1288406412787</v>
      </c>
      <c r="BD371">
        <f t="shared" si="294"/>
        <v>147.01940738831817</v>
      </c>
      <c r="BE371" s="13">
        <f t="shared" si="273"/>
        <v>533.91624408933046</v>
      </c>
      <c r="BF371" s="13">
        <f t="shared" si="295"/>
        <v>127.76756316826715</v>
      </c>
      <c r="BG371" s="13">
        <f t="shared" si="274"/>
        <v>20379.984173517129</v>
      </c>
      <c r="BH371">
        <f t="shared" si="296"/>
        <v>182.9978725815927</v>
      </c>
      <c r="BI371" s="13">
        <f t="shared" si="275"/>
        <v>533.91624408933046</v>
      </c>
      <c r="BJ371" s="37">
        <f t="shared" si="276"/>
        <v>7.0828933962664289</v>
      </c>
      <c r="BK371" s="13">
        <f t="shared" si="277"/>
        <v>8414.1288406412787</v>
      </c>
      <c r="BL371">
        <f t="shared" si="297"/>
        <v>29.885410579576128</v>
      </c>
      <c r="BM371" s="13">
        <f t="shared" si="278"/>
        <v>10.271511508174452</v>
      </c>
      <c r="BN371" s="13">
        <f t="shared" si="298"/>
        <v>10.633566359525108</v>
      </c>
      <c r="BO371" s="13">
        <f t="shared" si="279"/>
        <v>20379.984173517129</v>
      </c>
      <c r="BP371">
        <f t="shared" si="299"/>
        <v>65.863875772850662</v>
      </c>
      <c r="BQ371" s="13">
        <f t="shared" si="280"/>
        <v>10.271511508174452</v>
      </c>
      <c r="BR371" s="37">
        <f t="shared" si="281"/>
        <v>159.78161370143422</v>
      </c>
      <c r="BS371" s="13">
        <f t="shared" si="282"/>
        <v>8414.1288406412787</v>
      </c>
      <c r="BT371">
        <f t="shared" si="300"/>
        <v>182.58413088474393</v>
      </c>
      <c r="BU371" s="13">
        <f t="shared" si="283"/>
        <v>836.26927694937092</v>
      </c>
      <c r="BV371" s="13">
        <f t="shared" si="301"/>
        <v>163.3322866646929</v>
      </c>
      <c r="BW371" s="13">
        <f t="shared" si="284"/>
        <v>20379.984173517129</v>
      </c>
      <c r="BX371">
        <f t="shared" si="302"/>
        <v>218.56259607801846</v>
      </c>
      <c r="BY371" s="13">
        <f t="shared" si="285"/>
        <v>836.26927694937092</v>
      </c>
    </row>
    <row r="372" spans="29:77" x14ac:dyDescent="0.2">
      <c r="AC372">
        <v>370</v>
      </c>
      <c r="AD372" s="37">
        <f t="shared" si="256"/>
        <v>517.28773978707602</v>
      </c>
      <c r="AE372" s="13">
        <f t="shared" si="257"/>
        <v>14023.548067735466</v>
      </c>
      <c r="AF372">
        <f t="shared" si="303"/>
        <v>555.1892210512259</v>
      </c>
      <c r="AG372" s="13">
        <f t="shared" si="258"/>
        <v>1616.3024281585481</v>
      </c>
      <c r="AH372" s="13">
        <f t="shared" si="286"/>
        <v>519.87262970432835</v>
      </c>
      <c r="AI372" s="13">
        <f t="shared" si="259"/>
        <v>20379.984173517129</v>
      </c>
      <c r="AJ372">
        <f t="shared" si="287"/>
        <v>574.95366801113141</v>
      </c>
      <c r="AK372" s="13">
        <f t="shared" si="260"/>
        <v>1616.3024281585481</v>
      </c>
      <c r="AL372" s="37">
        <f t="shared" si="261"/>
        <v>1162.5450724080165</v>
      </c>
      <c r="AM372" s="13">
        <f t="shared" si="262"/>
        <v>16828.257681282557</v>
      </c>
      <c r="AN372">
        <f t="shared" si="288"/>
        <v>1208.0268499249964</v>
      </c>
      <c r="AO372" s="13">
        <f t="shared" si="263"/>
        <v>3457.7835760522935</v>
      </c>
      <c r="AP372" s="13">
        <f t="shared" si="289"/>
        <v>1164.6470708022655</v>
      </c>
      <c r="AQ372" s="13">
        <f t="shared" si="264"/>
        <v>20379.984173517129</v>
      </c>
      <c r="AR372" s="13">
        <f t="shared" si="290"/>
        <v>1219.7281091090686</v>
      </c>
      <c r="AS372" s="38">
        <f t="shared" si="265"/>
        <v>3457.7835760522935</v>
      </c>
      <c r="AT372" s="37">
        <f t="shared" si="266"/>
        <v>108.84359342095777</v>
      </c>
      <c r="AU372" s="13">
        <f t="shared" si="267"/>
        <v>5609.4192270941858</v>
      </c>
      <c r="AV372">
        <f t="shared" si="291"/>
        <v>124.00418592661774</v>
      </c>
      <c r="AW372" s="13">
        <f t="shared" si="268"/>
        <v>532.10518174559218</v>
      </c>
      <c r="AX372" s="13">
        <f t="shared" si="292"/>
        <v>112.87715790721964</v>
      </c>
      <c r="AY372" s="13">
        <f t="shared" si="269"/>
        <v>20379.984173517129</v>
      </c>
      <c r="AZ372">
        <f t="shared" si="293"/>
        <v>167.95819621402268</v>
      </c>
      <c r="BA372" s="13">
        <f t="shared" si="270"/>
        <v>532.10518174559218</v>
      </c>
      <c r="BB372" s="37">
        <f t="shared" si="271"/>
        <v>124.21689020500847</v>
      </c>
      <c r="BC372" s="13">
        <f t="shared" si="272"/>
        <v>8414.1288406412787</v>
      </c>
      <c r="BD372">
        <f t="shared" si="294"/>
        <v>146.95777896349841</v>
      </c>
      <c r="BE372" s="13">
        <f t="shared" si="273"/>
        <v>533.91624408933046</v>
      </c>
      <c r="BF372" s="13">
        <f t="shared" si="295"/>
        <v>127.76756316826715</v>
      </c>
      <c r="BG372" s="13">
        <f t="shared" si="274"/>
        <v>20379.984173517129</v>
      </c>
      <c r="BH372">
        <f t="shared" si="296"/>
        <v>182.84860147507021</v>
      </c>
      <c r="BI372" s="13">
        <f t="shared" si="275"/>
        <v>533.91624408933046</v>
      </c>
      <c r="BJ372" s="37">
        <f t="shared" si="276"/>
        <v>7.0828933962664289</v>
      </c>
      <c r="BK372" s="13">
        <f t="shared" si="277"/>
        <v>8414.1288406412787</v>
      </c>
      <c r="BL372">
        <f t="shared" si="297"/>
        <v>29.823782154756369</v>
      </c>
      <c r="BM372" s="13">
        <f t="shared" si="278"/>
        <v>10.271511508174452</v>
      </c>
      <c r="BN372" s="13">
        <f t="shared" si="298"/>
        <v>10.633566359525108</v>
      </c>
      <c r="BO372" s="13">
        <f t="shared" si="279"/>
        <v>20379.984173517129</v>
      </c>
      <c r="BP372">
        <f t="shared" si="299"/>
        <v>65.714604666328157</v>
      </c>
      <c r="BQ372" s="13">
        <f t="shared" si="280"/>
        <v>10.271511508174452</v>
      </c>
      <c r="BR372" s="37">
        <f t="shared" si="281"/>
        <v>159.78161370143422</v>
      </c>
      <c r="BS372" s="13">
        <f t="shared" si="282"/>
        <v>8414.1288406412787</v>
      </c>
      <c r="BT372">
        <f t="shared" si="300"/>
        <v>182.52250245992417</v>
      </c>
      <c r="BU372" s="13">
        <f t="shared" si="283"/>
        <v>836.26927694937092</v>
      </c>
      <c r="BV372" s="13">
        <f t="shared" si="301"/>
        <v>163.3322866646929</v>
      </c>
      <c r="BW372" s="13">
        <f t="shared" si="284"/>
        <v>20379.984173517129</v>
      </c>
      <c r="BX372">
        <f t="shared" si="302"/>
        <v>218.41332497149597</v>
      </c>
      <c r="BY372" s="13">
        <f t="shared" si="285"/>
        <v>836.26927694937092</v>
      </c>
    </row>
    <row r="373" spans="29:77" x14ac:dyDescent="0.2">
      <c r="AC373">
        <v>371</v>
      </c>
      <c r="AD373" s="37">
        <f t="shared" si="256"/>
        <v>517.28773978707602</v>
      </c>
      <c r="AE373" s="13">
        <f t="shared" si="257"/>
        <v>14023.548067735466</v>
      </c>
      <c r="AF373">
        <f t="shared" si="303"/>
        <v>555.08706072436837</v>
      </c>
      <c r="AG373" s="13">
        <f t="shared" si="258"/>
        <v>1616.3024281585481</v>
      </c>
      <c r="AH373" s="13">
        <f t="shared" si="286"/>
        <v>519.87262970432835</v>
      </c>
      <c r="AI373" s="13">
        <f t="shared" si="259"/>
        <v>20379.984173517129</v>
      </c>
      <c r="AJ373">
        <f t="shared" si="287"/>
        <v>574.80520160060098</v>
      </c>
      <c r="AK373" s="13">
        <f t="shared" si="260"/>
        <v>1616.3024281585481</v>
      </c>
      <c r="AL373" s="37">
        <f t="shared" si="261"/>
        <v>1162.5450724080165</v>
      </c>
      <c r="AM373" s="13">
        <f t="shared" si="262"/>
        <v>16828.257681282557</v>
      </c>
      <c r="AN373">
        <f t="shared" si="288"/>
        <v>1207.9042575327674</v>
      </c>
      <c r="AO373" s="13">
        <f t="shared" si="263"/>
        <v>3457.7835760522935</v>
      </c>
      <c r="AP373" s="13">
        <f t="shared" si="289"/>
        <v>1164.6470708022655</v>
      </c>
      <c r="AQ373" s="13">
        <f t="shared" si="264"/>
        <v>20379.984173517129</v>
      </c>
      <c r="AR373" s="13">
        <f t="shared" si="290"/>
        <v>1219.579642698538</v>
      </c>
      <c r="AS373" s="38">
        <f t="shared" si="265"/>
        <v>3457.7835760522935</v>
      </c>
      <c r="AT373" s="37">
        <f t="shared" si="266"/>
        <v>108.84359342095777</v>
      </c>
      <c r="AU373" s="13">
        <f t="shared" si="267"/>
        <v>5609.4192270941858</v>
      </c>
      <c r="AV373">
        <f t="shared" si="291"/>
        <v>123.96332179587472</v>
      </c>
      <c r="AW373" s="13">
        <f t="shared" si="268"/>
        <v>532.10518174559218</v>
      </c>
      <c r="AX373" s="13">
        <f t="shared" si="292"/>
        <v>112.87715790721964</v>
      </c>
      <c r="AY373" s="13">
        <f t="shared" si="269"/>
        <v>20379.984173517129</v>
      </c>
      <c r="AZ373">
        <f t="shared" si="293"/>
        <v>167.80972980349222</v>
      </c>
      <c r="BA373" s="13">
        <f t="shared" si="270"/>
        <v>532.10518174559218</v>
      </c>
      <c r="BB373" s="37">
        <f t="shared" si="271"/>
        <v>124.21689020500847</v>
      </c>
      <c r="BC373" s="13">
        <f t="shared" si="272"/>
        <v>8414.1288406412787</v>
      </c>
      <c r="BD373">
        <f t="shared" si="294"/>
        <v>146.89648276738387</v>
      </c>
      <c r="BE373" s="13">
        <f t="shared" si="273"/>
        <v>533.91624408933046</v>
      </c>
      <c r="BF373" s="13">
        <f t="shared" si="295"/>
        <v>127.76756316826715</v>
      </c>
      <c r="BG373" s="13">
        <f t="shared" si="274"/>
        <v>20379.984173517129</v>
      </c>
      <c r="BH373">
        <f t="shared" si="296"/>
        <v>182.70013506453972</v>
      </c>
      <c r="BI373" s="13">
        <f t="shared" si="275"/>
        <v>533.91624408933046</v>
      </c>
      <c r="BJ373" s="37">
        <f t="shared" si="276"/>
        <v>7.0828933962664289</v>
      </c>
      <c r="BK373" s="13">
        <f t="shared" si="277"/>
        <v>8414.1288406412787</v>
      </c>
      <c r="BL373">
        <f t="shared" si="297"/>
        <v>29.762485958641843</v>
      </c>
      <c r="BM373" s="13">
        <f t="shared" si="278"/>
        <v>10.271511508174452</v>
      </c>
      <c r="BN373" s="13">
        <f t="shared" si="298"/>
        <v>10.633566359525108</v>
      </c>
      <c r="BO373" s="13">
        <f t="shared" si="279"/>
        <v>20379.984173517129</v>
      </c>
      <c r="BP373">
        <f t="shared" si="299"/>
        <v>65.566138255797696</v>
      </c>
      <c r="BQ373" s="13">
        <f t="shared" si="280"/>
        <v>10.271511508174452</v>
      </c>
      <c r="BR373" s="37">
        <f t="shared" si="281"/>
        <v>159.78161370143422</v>
      </c>
      <c r="BS373" s="13">
        <f t="shared" si="282"/>
        <v>8414.1288406412787</v>
      </c>
      <c r="BT373">
        <f t="shared" si="300"/>
        <v>182.46120626380963</v>
      </c>
      <c r="BU373" s="13">
        <f t="shared" si="283"/>
        <v>836.26927694937092</v>
      </c>
      <c r="BV373" s="13">
        <f t="shared" si="301"/>
        <v>163.3322866646929</v>
      </c>
      <c r="BW373" s="13">
        <f t="shared" si="284"/>
        <v>20379.984173517129</v>
      </c>
      <c r="BX373">
        <f t="shared" si="302"/>
        <v>218.26485856096548</v>
      </c>
      <c r="BY373" s="13">
        <f t="shared" si="285"/>
        <v>836.26927694937092</v>
      </c>
    </row>
    <row r="374" spans="29:77" x14ac:dyDescent="0.2">
      <c r="AC374">
        <v>372</v>
      </c>
      <c r="AD374" s="37">
        <f t="shared" si="256"/>
        <v>517.28773978707602</v>
      </c>
      <c r="AE374" s="13">
        <f t="shared" si="257"/>
        <v>14023.548067735466</v>
      </c>
      <c r="AF374">
        <f t="shared" si="303"/>
        <v>554.98544964657992</v>
      </c>
      <c r="AG374" s="13">
        <f t="shared" si="258"/>
        <v>1616.3024281585481</v>
      </c>
      <c r="AH374" s="13">
        <f t="shared" si="286"/>
        <v>519.87262970432835</v>
      </c>
      <c r="AI374" s="13">
        <f t="shared" si="259"/>
        <v>20379.984173517129</v>
      </c>
      <c r="AJ374">
        <f t="shared" si="287"/>
        <v>574.65753339657874</v>
      </c>
      <c r="AK374" s="13">
        <f t="shared" si="260"/>
        <v>1616.3024281585481</v>
      </c>
      <c r="AL374" s="37">
        <f t="shared" si="261"/>
        <v>1162.5450724080165</v>
      </c>
      <c r="AM374" s="13">
        <f t="shared" si="262"/>
        <v>16828.257681282557</v>
      </c>
      <c r="AN374">
        <f t="shared" si="288"/>
        <v>1207.7823242394213</v>
      </c>
      <c r="AO374" s="13">
        <f t="shared" si="263"/>
        <v>3457.7835760522935</v>
      </c>
      <c r="AP374" s="13">
        <f t="shared" si="289"/>
        <v>1164.6470708022655</v>
      </c>
      <c r="AQ374" s="13">
        <f t="shared" si="264"/>
        <v>20379.984173517129</v>
      </c>
      <c r="AR374" s="13">
        <f t="shared" si="290"/>
        <v>1219.4319744945158</v>
      </c>
      <c r="AS374" s="38">
        <f t="shared" si="265"/>
        <v>3457.7835760522935</v>
      </c>
      <c r="AT374" s="37">
        <f t="shared" si="266"/>
        <v>108.84359342095777</v>
      </c>
      <c r="AU374" s="13">
        <f t="shared" si="267"/>
        <v>5609.4192270941858</v>
      </c>
      <c r="AV374">
        <f t="shared" si="291"/>
        <v>123.92267736475935</v>
      </c>
      <c r="AW374" s="13">
        <f t="shared" si="268"/>
        <v>532.10518174559218</v>
      </c>
      <c r="AX374" s="13">
        <f t="shared" si="292"/>
        <v>112.87715790721964</v>
      </c>
      <c r="AY374" s="13">
        <f t="shared" si="269"/>
        <v>20379.984173517129</v>
      </c>
      <c r="AZ374">
        <f t="shared" si="293"/>
        <v>167.66206159946998</v>
      </c>
      <c r="BA374" s="13">
        <f t="shared" si="270"/>
        <v>532.10518174559218</v>
      </c>
      <c r="BB374" s="37">
        <f t="shared" si="271"/>
        <v>124.21689020500847</v>
      </c>
      <c r="BC374" s="13">
        <f t="shared" si="272"/>
        <v>8414.1288406412787</v>
      </c>
      <c r="BD374">
        <f t="shared" si="294"/>
        <v>146.83551612071082</v>
      </c>
      <c r="BE374" s="13">
        <f t="shared" si="273"/>
        <v>533.91624408933046</v>
      </c>
      <c r="BF374" s="13">
        <f t="shared" si="295"/>
        <v>127.76756316826715</v>
      </c>
      <c r="BG374" s="13">
        <f t="shared" si="274"/>
        <v>20379.984173517129</v>
      </c>
      <c r="BH374">
        <f t="shared" si="296"/>
        <v>182.55246686051748</v>
      </c>
      <c r="BI374" s="13">
        <f t="shared" si="275"/>
        <v>533.91624408933046</v>
      </c>
      <c r="BJ374" s="37">
        <f t="shared" si="276"/>
        <v>7.0828933962664289</v>
      </c>
      <c r="BK374" s="13">
        <f t="shared" si="277"/>
        <v>8414.1288406412787</v>
      </c>
      <c r="BL374">
        <f t="shared" si="297"/>
        <v>29.701519311968791</v>
      </c>
      <c r="BM374" s="13">
        <f t="shared" si="278"/>
        <v>10.271511508174452</v>
      </c>
      <c r="BN374" s="13">
        <f t="shared" si="298"/>
        <v>10.633566359525108</v>
      </c>
      <c r="BO374" s="13">
        <f t="shared" si="279"/>
        <v>20379.984173517129</v>
      </c>
      <c r="BP374">
        <f t="shared" si="299"/>
        <v>65.418470051775458</v>
      </c>
      <c r="BQ374" s="13">
        <f t="shared" si="280"/>
        <v>10.271511508174452</v>
      </c>
      <c r="BR374" s="37">
        <f t="shared" si="281"/>
        <v>159.78161370143422</v>
      </c>
      <c r="BS374" s="13">
        <f t="shared" si="282"/>
        <v>8414.1288406412787</v>
      </c>
      <c r="BT374">
        <f t="shared" si="300"/>
        <v>182.40023961713658</v>
      </c>
      <c r="BU374" s="13">
        <f t="shared" si="283"/>
        <v>836.26927694937092</v>
      </c>
      <c r="BV374" s="13">
        <f t="shared" si="301"/>
        <v>163.3322866646929</v>
      </c>
      <c r="BW374" s="13">
        <f t="shared" si="284"/>
        <v>20379.984173517129</v>
      </c>
      <c r="BX374">
        <f t="shared" si="302"/>
        <v>218.11719035694324</v>
      </c>
      <c r="BY374" s="13">
        <f t="shared" si="285"/>
        <v>836.26927694937092</v>
      </c>
    </row>
    <row r="375" spans="29:77" x14ac:dyDescent="0.2">
      <c r="AC375">
        <v>373</v>
      </c>
      <c r="AD375" s="37">
        <f t="shared" si="256"/>
        <v>517.28773978707602</v>
      </c>
      <c r="AE375" s="13">
        <f t="shared" si="257"/>
        <v>14023.548067735466</v>
      </c>
      <c r="AF375">
        <f t="shared" si="303"/>
        <v>554.8843834003078</v>
      </c>
      <c r="AG375" s="13">
        <f t="shared" si="258"/>
        <v>1616.3024281585481</v>
      </c>
      <c r="AH375" s="13">
        <f t="shared" si="286"/>
        <v>519.87262970432835</v>
      </c>
      <c r="AI375" s="13">
        <f t="shared" si="259"/>
        <v>20379.984173517129</v>
      </c>
      <c r="AJ375">
        <f t="shared" si="287"/>
        <v>574.51065697917318</v>
      </c>
      <c r="AK375" s="13">
        <f t="shared" si="260"/>
        <v>1616.3024281585481</v>
      </c>
      <c r="AL375" s="37">
        <f t="shared" si="261"/>
        <v>1162.5450724080165</v>
      </c>
      <c r="AM375" s="13">
        <f t="shared" si="262"/>
        <v>16828.257681282557</v>
      </c>
      <c r="AN375">
        <f t="shared" si="288"/>
        <v>1207.6610447438948</v>
      </c>
      <c r="AO375" s="13">
        <f t="shared" si="263"/>
        <v>3457.7835760522935</v>
      </c>
      <c r="AP375" s="13">
        <f t="shared" si="289"/>
        <v>1164.6470708022655</v>
      </c>
      <c r="AQ375" s="13">
        <f t="shared" si="264"/>
        <v>20379.984173517129</v>
      </c>
      <c r="AR375" s="13">
        <f t="shared" si="290"/>
        <v>1219.2850980771104</v>
      </c>
      <c r="AS375" s="38">
        <f t="shared" si="265"/>
        <v>3457.7835760522935</v>
      </c>
      <c r="AT375" s="37">
        <f t="shared" si="266"/>
        <v>108.84359342095777</v>
      </c>
      <c r="AU375" s="13">
        <f t="shared" si="267"/>
        <v>5609.4192270941858</v>
      </c>
      <c r="AV375">
        <f t="shared" si="291"/>
        <v>123.8822508662505</v>
      </c>
      <c r="AW375" s="13">
        <f t="shared" si="268"/>
        <v>532.10518174559218</v>
      </c>
      <c r="AX375" s="13">
        <f t="shared" si="292"/>
        <v>112.87715790721964</v>
      </c>
      <c r="AY375" s="13">
        <f t="shared" si="269"/>
        <v>20379.984173517129</v>
      </c>
      <c r="AZ375">
        <f t="shared" si="293"/>
        <v>167.5151851820645</v>
      </c>
      <c r="BA375" s="13">
        <f t="shared" si="270"/>
        <v>532.10518174559218</v>
      </c>
      <c r="BB375" s="37">
        <f t="shared" si="271"/>
        <v>124.21689020500847</v>
      </c>
      <c r="BC375" s="13">
        <f t="shared" si="272"/>
        <v>8414.1288406412787</v>
      </c>
      <c r="BD375">
        <f t="shared" si="294"/>
        <v>146.77487637294755</v>
      </c>
      <c r="BE375" s="13">
        <f t="shared" si="273"/>
        <v>533.91624408933046</v>
      </c>
      <c r="BF375" s="13">
        <f t="shared" si="295"/>
        <v>127.76756316826715</v>
      </c>
      <c r="BG375" s="13">
        <f t="shared" si="274"/>
        <v>20379.984173517129</v>
      </c>
      <c r="BH375">
        <f t="shared" si="296"/>
        <v>182.405590443112</v>
      </c>
      <c r="BI375" s="13">
        <f t="shared" si="275"/>
        <v>533.91624408933046</v>
      </c>
      <c r="BJ375" s="37">
        <f t="shared" si="276"/>
        <v>7.0828933962664289</v>
      </c>
      <c r="BK375" s="13">
        <f t="shared" si="277"/>
        <v>8414.1288406412787</v>
      </c>
      <c r="BL375">
        <f t="shared" si="297"/>
        <v>29.640879564205513</v>
      </c>
      <c r="BM375" s="13">
        <f t="shared" si="278"/>
        <v>10.271511508174452</v>
      </c>
      <c r="BN375" s="13">
        <f t="shared" si="298"/>
        <v>10.633566359525108</v>
      </c>
      <c r="BO375" s="13">
        <f t="shared" si="279"/>
        <v>20379.984173517129</v>
      </c>
      <c r="BP375">
        <f t="shared" si="299"/>
        <v>65.271593634369964</v>
      </c>
      <c r="BQ375" s="13">
        <f t="shared" si="280"/>
        <v>10.271511508174452</v>
      </c>
      <c r="BR375" s="37">
        <f t="shared" si="281"/>
        <v>159.78161370143422</v>
      </c>
      <c r="BS375" s="13">
        <f t="shared" si="282"/>
        <v>8414.1288406412787</v>
      </c>
      <c r="BT375">
        <f t="shared" si="300"/>
        <v>182.3395998693733</v>
      </c>
      <c r="BU375" s="13">
        <f t="shared" si="283"/>
        <v>836.26927694937092</v>
      </c>
      <c r="BV375" s="13">
        <f t="shared" si="301"/>
        <v>163.3322866646929</v>
      </c>
      <c r="BW375" s="13">
        <f t="shared" si="284"/>
        <v>20379.984173517129</v>
      </c>
      <c r="BX375">
        <f t="shared" si="302"/>
        <v>217.97031393953776</v>
      </c>
      <c r="BY375" s="13">
        <f t="shared" si="285"/>
        <v>836.26927694937092</v>
      </c>
    </row>
    <row r="376" spans="29:77" x14ac:dyDescent="0.2">
      <c r="AC376">
        <v>374</v>
      </c>
      <c r="AD376" s="37">
        <f t="shared" si="256"/>
        <v>517.28773978707602</v>
      </c>
      <c r="AE376" s="13">
        <f t="shared" si="257"/>
        <v>14023.548067735466</v>
      </c>
      <c r="AF376">
        <f t="shared" si="303"/>
        <v>554.78385761524567</v>
      </c>
      <c r="AG376" s="13">
        <f t="shared" si="258"/>
        <v>1616.3024281585481</v>
      </c>
      <c r="AH376" s="13">
        <f t="shared" si="286"/>
        <v>519.87262970432835</v>
      </c>
      <c r="AI376" s="13">
        <f t="shared" si="259"/>
        <v>20379.984173517129</v>
      </c>
      <c r="AJ376">
        <f t="shared" si="287"/>
        <v>574.36456599715484</v>
      </c>
      <c r="AK376" s="13">
        <f t="shared" si="260"/>
        <v>1616.3024281585481</v>
      </c>
      <c r="AL376" s="37">
        <f t="shared" si="261"/>
        <v>1162.5450724080165</v>
      </c>
      <c r="AM376" s="13">
        <f t="shared" si="262"/>
        <v>16828.257681282557</v>
      </c>
      <c r="AN376">
        <f t="shared" si="288"/>
        <v>1207.54041380182</v>
      </c>
      <c r="AO376" s="13">
        <f t="shared" si="263"/>
        <v>3457.7835760522935</v>
      </c>
      <c r="AP376" s="13">
        <f t="shared" si="289"/>
        <v>1164.6470708022655</v>
      </c>
      <c r="AQ376" s="13">
        <f t="shared" si="264"/>
        <v>20379.984173517129</v>
      </c>
      <c r="AR376" s="13">
        <f t="shared" si="290"/>
        <v>1219.139007095092</v>
      </c>
      <c r="AS376" s="38">
        <f t="shared" si="265"/>
        <v>3457.7835760522935</v>
      </c>
      <c r="AT376" s="37">
        <f t="shared" si="266"/>
        <v>108.84359342095777</v>
      </c>
      <c r="AU376" s="13">
        <f t="shared" si="267"/>
        <v>5609.4192270941858</v>
      </c>
      <c r="AV376">
        <f t="shared" si="291"/>
        <v>123.84204055222565</v>
      </c>
      <c r="AW376" s="13">
        <f t="shared" si="268"/>
        <v>532.10518174559218</v>
      </c>
      <c r="AX376" s="13">
        <f t="shared" si="292"/>
        <v>112.87715790721964</v>
      </c>
      <c r="AY376" s="13">
        <f t="shared" si="269"/>
        <v>20379.984173517129</v>
      </c>
      <c r="AZ376">
        <f t="shared" si="293"/>
        <v>167.36909420004619</v>
      </c>
      <c r="BA376" s="13">
        <f t="shared" si="270"/>
        <v>532.10518174559218</v>
      </c>
      <c r="BB376" s="37">
        <f t="shared" si="271"/>
        <v>124.21689020500847</v>
      </c>
      <c r="BC376" s="13">
        <f t="shared" si="272"/>
        <v>8414.1288406412787</v>
      </c>
      <c r="BD376">
        <f t="shared" si="294"/>
        <v>146.71456090191029</v>
      </c>
      <c r="BE376" s="13">
        <f t="shared" si="273"/>
        <v>533.91624408933046</v>
      </c>
      <c r="BF376" s="13">
        <f t="shared" si="295"/>
        <v>127.76756316826715</v>
      </c>
      <c r="BG376" s="13">
        <f t="shared" si="274"/>
        <v>20379.984173517129</v>
      </c>
      <c r="BH376">
        <f t="shared" si="296"/>
        <v>182.2594994610937</v>
      </c>
      <c r="BI376" s="13">
        <f t="shared" si="275"/>
        <v>533.91624408933046</v>
      </c>
      <c r="BJ376" s="37">
        <f t="shared" si="276"/>
        <v>7.0828933962664289</v>
      </c>
      <c r="BK376" s="13">
        <f t="shared" si="277"/>
        <v>8414.1288406412787</v>
      </c>
      <c r="BL376">
        <f t="shared" si="297"/>
        <v>29.580564093168242</v>
      </c>
      <c r="BM376" s="13">
        <f t="shared" si="278"/>
        <v>10.271511508174452</v>
      </c>
      <c r="BN376" s="13">
        <f t="shared" si="298"/>
        <v>10.633566359525108</v>
      </c>
      <c r="BO376" s="13">
        <f t="shared" si="279"/>
        <v>20379.984173517129</v>
      </c>
      <c r="BP376">
        <f t="shared" si="299"/>
        <v>65.125502652351656</v>
      </c>
      <c r="BQ376" s="13">
        <f t="shared" si="280"/>
        <v>10.271511508174452</v>
      </c>
      <c r="BR376" s="37">
        <f t="shared" si="281"/>
        <v>159.78161370143422</v>
      </c>
      <c r="BS376" s="13">
        <f t="shared" si="282"/>
        <v>8414.1288406412787</v>
      </c>
      <c r="BT376">
        <f t="shared" si="300"/>
        <v>182.27928439833605</v>
      </c>
      <c r="BU376" s="13">
        <f t="shared" si="283"/>
        <v>836.26927694937092</v>
      </c>
      <c r="BV376" s="13">
        <f t="shared" si="301"/>
        <v>163.3322866646929</v>
      </c>
      <c r="BW376" s="13">
        <f t="shared" si="284"/>
        <v>20379.984173517129</v>
      </c>
      <c r="BX376">
        <f t="shared" si="302"/>
        <v>217.82422295751945</v>
      </c>
      <c r="BY376" s="13">
        <f t="shared" si="285"/>
        <v>836.26927694937092</v>
      </c>
    </row>
    <row r="377" spans="29:77" x14ac:dyDescent="0.2">
      <c r="AC377">
        <v>375</v>
      </c>
      <c r="AD377" s="37">
        <f t="shared" si="256"/>
        <v>517.28773978707602</v>
      </c>
      <c r="AE377" s="13">
        <f t="shared" si="257"/>
        <v>14023.548067735466</v>
      </c>
      <c r="AF377">
        <f t="shared" si="303"/>
        <v>554.68386796770392</v>
      </c>
      <c r="AG377" s="13">
        <f t="shared" si="258"/>
        <v>1616.3024281585481</v>
      </c>
      <c r="AH377" s="13">
        <f t="shared" si="286"/>
        <v>519.87262970432835</v>
      </c>
      <c r="AI377" s="13">
        <f t="shared" si="259"/>
        <v>20379.984173517129</v>
      </c>
      <c r="AJ377">
        <f t="shared" si="287"/>
        <v>574.21925416704073</v>
      </c>
      <c r="AK377" s="13">
        <f t="shared" si="260"/>
        <v>1616.3024281585481</v>
      </c>
      <c r="AL377" s="37">
        <f t="shared" si="261"/>
        <v>1162.5450724080165</v>
      </c>
      <c r="AM377" s="13">
        <f t="shared" si="262"/>
        <v>16828.257681282557</v>
      </c>
      <c r="AN377">
        <f t="shared" si="288"/>
        <v>1207.4204262247699</v>
      </c>
      <c r="AO377" s="13">
        <f t="shared" si="263"/>
        <v>3457.7835760522935</v>
      </c>
      <c r="AP377" s="13">
        <f t="shared" si="289"/>
        <v>1164.6470708022655</v>
      </c>
      <c r="AQ377" s="13">
        <f t="shared" si="264"/>
        <v>20379.984173517129</v>
      </c>
      <c r="AR377" s="13">
        <f t="shared" si="290"/>
        <v>1218.9936952649778</v>
      </c>
      <c r="AS377" s="38">
        <f t="shared" si="265"/>
        <v>3457.7835760522935</v>
      </c>
      <c r="AT377" s="37">
        <f t="shared" si="266"/>
        <v>108.84359342095777</v>
      </c>
      <c r="AU377" s="13">
        <f t="shared" si="267"/>
        <v>5609.4192270941858</v>
      </c>
      <c r="AV377">
        <f t="shared" si="291"/>
        <v>123.80204469320894</v>
      </c>
      <c r="AW377" s="13">
        <f t="shared" si="268"/>
        <v>532.10518174559218</v>
      </c>
      <c r="AX377" s="13">
        <f t="shared" si="292"/>
        <v>112.87715790721964</v>
      </c>
      <c r="AY377" s="13">
        <f t="shared" si="269"/>
        <v>20379.984173517129</v>
      </c>
      <c r="AZ377">
        <f t="shared" si="293"/>
        <v>167.223782369932</v>
      </c>
      <c r="BA377" s="13">
        <f t="shared" si="270"/>
        <v>532.10518174559218</v>
      </c>
      <c r="BB377" s="37">
        <f t="shared" si="271"/>
        <v>124.21689020500847</v>
      </c>
      <c r="BC377" s="13">
        <f t="shared" si="272"/>
        <v>8414.1288406412787</v>
      </c>
      <c r="BD377">
        <f t="shared" si="294"/>
        <v>146.65456711338521</v>
      </c>
      <c r="BE377" s="13">
        <f t="shared" si="273"/>
        <v>533.91624408933046</v>
      </c>
      <c r="BF377" s="13">
        <f t="shared" si="295"/>
        <v>127.76756316826715</v>
      </c>
      <c r="BG377" s="13">
        <f t="shared" si="274"/>
        <v>20379.984173517129</v>
      </c>
      <c r="BH377">
        <f t="shared" si="296"/>
        <v>182.11418763097947</v>
      </c>
      <c r="BI377" s="13">
        <f t="shared" si="275"/>
        <v>533.91624408933046</v>
      </c>
      <c r="BJ377" s="37">
        <f t="shared" si="276"/>
        <v>7.0828933962664289</v>
      </c>
      <c r="BK377" s="13">
        <f t="shared" si="277"/>
        <v>8414.1288406412787</v>
      </c>
      <c r="BL377">
        <f t="shared" si="297"/>
        <v>29.520570304643172</v>
      </c>
      <c r="BM377" s="13">
        <f t="shared" si="278"/>
        <v>10.271511508174452</v>
      </c>
      <c r="BN377" s="13">
        <f t="shared" si="298"/>
        <v>10.633566359525108</v>
      </c>
      <c r="BO377" s="13">
        <f t="shared" si="279"/>
        <v>20379.984173517129</v>
      </c>
      <c r="BP377">
        <f t="shared" si="299"/>
        <v>64.980190822237446</v>
      </c>
      <c r="BQ377" s="13">
        <f t="shared" si="280"/>
        <v>10.271511508174452</v>
      </c>
      <c r="BR377" s="37">
        <f t="shared" si="281"/>
        <v>159.78161370143422</v>
      </c>
      <c r="BS377" s="13">
        <f t="shared" si="282"/>
        <v>8414.1288406412787</v>
      </c>
      <c r="BT377">
        <f t="shared" si="300"/>
        <v>182.21929060981097</v>
      </c>
      <c r="BU377" s="13">
        <f t="shared" si="283"/>
        <v>836.26927694937092</v>
      </c>
      <c r="BV377" s="13">
        <f t="shared" si="301"/>
        <v>163.3322866646929</v>
      </c>
      <c r="BW377" s="13">
        <f t="shared" si="284"/>
        <v>20379.984173517129</v>
      </c>
      <c r="BX377">
        <f t="shared" si="302"/>
        <v>217.67891112740523</v>
      </c>
      <c r="BY377" s="13">
        <f t="shared" si="285"/>
        <v>836.26927694937092</v>
      </c>
    </row>
    <row r="378" spans="29:77" x14ac:dyDescent="0.2">
      <c r="AC378">
        <v>376</v>
      </c>
      <c r="AD378" s="37">
        <f t="shared" si="256"/>
        <v>517.28773978707602</v>
      </c>
      <c r="AE378" s="13">
        <f t="shared" si="257"/>
        <v>14023.548067735466</v>
      </c>
      <c r="AF378">
        <f t="shared" si="303"/>
        <v>554.5844101799895</v>
      </c>
      <c r="AG378" s="13">
        <f t="shared" si="258"/>
        <v>1616.3024281585481</v>
      </c>
      <c r="AH378" s="13">
        <f t="shared" si="286"/>
        <v>519.87262970432835</v>
      </c>
      <c r="AI378" s="13">
        <f t="shared" si="259"/>
        <v>20379.984173517129</v>
      </c>
      <c r="AJ378">
        <f t="shared" si="287"/>
        <v>574.07471527219309</v>
      </c>
      <c r="AK378" s="13">
        <f t="shared" si="260"/>
        <v>1616.3024281585481</v>
      </c>
      <c r="AL378" s="37">
        <f t="shared" si="261"/>
        <v>1162.5450724080165</v>
      </c>
      <c r="AM378" s="13">
        <f t="shared" si="262"/>
        <v>16828.257681282557</v>
      </c>
      <c r="AN378">
        <f t="shared" si="288"/>
        <v>1207.3010768795127</v>
      </c>
      <c r="AO378" s="13">
        <f t="shared" si="263"/>
        <v>3457.7835760522935</v>
      </c>
      <c r="AP378" s="13">
        <f t="shared" si="289"/>
        <v>1164.6470708022655</v>
      </c>
      <c r="AQ378" s="13">
        <f t="shared" si="264"/>
        <v>20379.984173517129</v>
      </c>
      <c r="AR378" s="13">
        <f t="shared" si="290"/>
        <v>1218.8491563701302</v>
      </c>
      <c r="AS378" s="38">
        <f t="shared" si="265"/>
        <v>3457.7835760522935</v>
      </c>
      <c r="AT378" s="37">
        <f t="shared" si="266"/>
        <v>108.84359342095777</v>
      </c>
      <c r="AU378" s="13">
        <f t="shared" si="267"/>
        <v>5609.4192270941858</v>
      </c>
      <c r="AV378">
        <f t="shared" si="291"/>
        <v>123.76226157812316</v>
      </c>
      <c r="AW378" s="13">
        <f t="shared" si="268"/>
        <v>532.10518174559218</v>
      </c>
      <c r="AX378" s="13">
        <f t="shared" si="292"/>
        <v>112.87715790721964</v>
      </c>
      <c r="AY378" s="13">
        <f t="shared" si="269"/>
        <v>20379.984173517129</v>
      </c>
      <c r="AZ378">
        <f t="shared" si="293"/>
        <v>167.07924347508435</v>
      </c>
      <c r="BA378" s="13">
        <f t="shared" si="270"/>
        <v>532.10518174559218</v>
      </c>
      <c r="BB378" s="37">
        <f t="shared" si="271"/>
        <v>124.21689020500847</v>
      </c>
      <c r="BC378" s="13">
        <f t="shared" si="272"/>
        <v>8414.1288406412787</v>
      </c>
      <c r="BD378">
        <f t="shared" si="294"/>
        <v>146.59489244075655</v>
      </c>
      <c r="BE378" s="13">
        <f t="shared" si="273"/>
        <v>533.91624408933046</v>
      </c>
      <c r="BF378" s="13">
        <f t="shared" si="295"/>
        <v>127.76756316826715</v>
      </c>
      <c r="BG378" s="13">
        <f t="shared" si="274"/>
        <v>20379.984173517129</v>
      </c>
      <c r="BH378">
        <f t="shared" si="296"/>
        <v>181.96964873613186</v>
      </c>
      <c r="BI378" s="13">
        <f t="shared" si="275"/>
        <v>533.91624408933046</v>
      </c>
      <c r="BJ378" s="37">
        <f t="shared" si="276"/>
        <v>7.0828933962664289</v>
      </c>
      <c r="BK378" s="13">
        <f t="shared" si="277"/>
        <v>8414.1288406412787</v>
      </c>
      <c r="BL378">
        <f t="shared" si="297"/>
        <v>29.460895632014509</v>
      </c>
      <c r="BM378" s="13">
        <f t="shared" si="278"/>
        <v>10.271511508174452</v>
      </c>
      <c r="BN378" s="13">
        <f t="shared" si="298"/>
        <v>10.633566359525108</v>
      </c>
      <c r="BO378" s="13">
        <f t="shared" si="279"/>
        <v>20379.984173517129</v>
      </c>
      <c r="BP378">
        <f t="shared" si="299"/>
        <v>64.835651927389819</v>
      </c>
      <c r="BQ378" s="13">
        <f t="shared" si="280"/>
        <v>10.271511508174452</v>
      </c>
      <c r="BR378" s="37">
        <f t="shared" si="281"/>
        <v>159.78161370143422</v>
      </c>
      <c r="BS378" s="13">
        <f t="shared" si="282"/>
        <v>8414.1288406412787</v>
      </c>
      <c r="BT378">
        <f t="shared" si="300"/>
        <v>182.15961593718231</v>
      </c>
      <c r="BU378" s="13">
        <f t="shared" si="283"/>
        <v>836.26927694937092</v>
      </c>
      <c r="BV378" s="13">
        <f t="shared" si="301"/>
        <v>163.3322866646929</v>
      </c>
      <c r="BW378" s="13">
        <f t="shared" si="284"/>
        <v>20379.984173517129</v>
      </c>
      <c r="BX378">
        <f t="shared" si="302"/>
        <v>217.53437223255762</v>
      </c>
      <c r="BY378" s="13">
        <f t="shared" si="285"/>
        <v>836.26927694937092</v>
      </c>
    </row>
    <row r="379" spans="29:77" x14ac:dyDescent="0.2">
      <c r="AC379">
        <v>377</v>
      </c>
      <c r="AD379" s="37">
        <f t="shared" si="256"/>
        <v>517.28773978707602</v>
      </c>
      <c r="AE379" s="13">
        <f t="shared" si="257"/>
        <v>14023.548067735466</v>
      </c>
      <c r="AF379">
        <f t="shared" si="303"/>
        <v>554.48548001979611</v>
      </c>
      <c r="AG379" s="13">
        <f t="shared" si="258"/>
        <v>1616.3024281585481</v>
      </c>
      <c r="AH379" s="13">
        <f t="shared" si="286"/>
        <v>519.87262970432835</v>
      </c>
      <c r="AI379" s="13">
        <f t="shared" si="259"/>
        <v>20379.984173517129</v>
      </c>
      <c r="AJ379">
        <f t="shared" si="287"/>
        <v>573.93094316193344</v>
      </c>
      <c r="AK379" s="13">
        <f t="shared" si="260"/>
        <v>1616.3024281585481</v>
      </c>
      <c r="AL379" s="37">
        <f t="shared" si="261"/>
        <v>1162.5450724080165</v>
      </c>
      <c r="AM379" s="13">
        <f t="shared" si="262"/>
        <v>16828.257681282557</v>
      </c>
      <c r="AN379">
        <f t="shared" si="288"/>
        <v>1207.1823606872806</v>
      </c>
      <c r="AO379" s="13">
        <f t="shared" si="263"/>
        <v>3457.7835760522935</v>
      </c>
      <c r="AP379" s="13">
        <f t="shared" si="289"/>
        <v>1164.6470708022655</v>
      </c>
      <c r="AQ379" s="13">
        <f t="shared" si="264"/>
        <v>20379.984173517129</v>
      </c>
      <c r="AR379" s="13">
        <f t="shared" si="290"/>
        <v>1218.7053842598707</v>
      </c>
      <c r="AS379" s="38">
        <f t="shared" si="265"/>
        <v>3457.7835760522935</v>
      </c>
      <c r="AT379" s="37">
        <f t="shared" si="266"/>
        <v>108.84359342095777</v>
      </c>
      <c r="AU379" s="13">
        <f t="shared" si="267"/>
        <v>5609.4192270941858</v>
      </c>
      <c r="AV379">
        <f t="shared" si="291"/>
        <v>123.7226895140458</v>
      </c>
      <c r="AW379" s="13">
        <f t="shared" si="268"/>
        <v>532.10518174559218</v>
      </c>
      <c r="AX379" s="13">
        <f t="shared" si="292"/>
        <v>112.87715790721964</v>
      </c>
      <c r="AY379" s="13">
        <f t="shared" si="269"/>
        <v>20379.984173517129</v>
      </c>
      <c r="AZ379">
        <f t="shared" si="293"/>
        <v>166.93547136482476</v>
      </c>
      <c r="BA379" s="13">
        <f t="shared" si="270"/>
        <v>532.10518174559218</v>
      </c>
      <c r="BB379" s="37">
        <f t="shared" si="271"/>
        <v>124.21689020500847</v>
      </c>
      <c r="BC379" s="13">
        <f t="shared" si="272"/>
        <v>8414.1288406412787</v>
      </c>
      <c r="BD379">
        <f t="shared" si="294"/>
        <v>146.5355343446405</v>
      </c>
      <c r="BE379" s="13">
        <f t="shared" si="273"/>
        <v>533.91624408933046</v>
      </c>
      <c r="BF379" s="13">
        <f t="shared" si="295"/>
        <v>127.76756316826715</v>
      </c>
      <c r="BG379" s="13">
        <f t="shared" si="274"/>
        <v>20379.984173517129</v>
      </c>
      <c r="BH379">
        <f t="shared" si="296"/>
        <v>181.82587662587227</v>
      </c>
      <c r="BI379" s="13">
        <f t="shared" si="275"/>
        <v>533.91624408933046</v>
      </c>
      <c r="BJ379" s="37">
        <f t="shared" si="276"/>
        <v>7.0828933962664289</v>
      </c>
      <c r="BK379" s="13">
        <f t="shared" si="277"/>
        <v>8414.1288406412787</v>
      </c>
      <c r="BL379">
        <f t="shared" si="297"/>
        <v>29.401537535898466</v>
      </c>
      <c r="BM379" s="13">
        <f t="shared" si="278"/>
        <v>10.271511508174452</v>
      </c>
      <c r="BN379" s="13">
        <f t="shared" si="298"/>
        <v>10.633566359525108</v>
      </c>
      <c r="BO379" s="13">
        <f t="shared" si="279"/>
        <v>20379.984173517129</v>
      </c>
      <c r="BP379">
        <f t="shared" si="299"/>
        <v>64.691879817130229</v>
      </c>
      <c r="BQ379" s="13">
        <f t="shared" si="280"/>
        <v>10.271511508174452</v>
      </c>
      <c r="BR379" s="37">
        <f t="shared" si="281"/>
        <v>159.78161370143422</v>
      </c>
      <c r="BS379" s="13">
        <f t="shared" si="282"/>
        <v>8414.1288406412787</v>
      </c>
      <c r="BT379">
        <f t="shared" si="300"/>
        <v>182.10025784106625</v>
      </c>
      <c r="BU379" s="13">
        <f t="shared" si="283"/>
        <v>836.26927694937092</v>
      </c>
      <c r="BV379" s="13">
        <f t="shared" si="301"/>
        <v>163.3322866646929</v>
      </c>
      <c r="BW379" s="13">
        <f t="shared" si="284"/>
        <v>20379.984173517129</v>
      </c>
      <c r="BX379">
        <f t="shared" si="302"/>
        <v>217.39060012229803</v>
      </c>
      <c r="BY379" s="13">
        <f t="shared" si="285"/>
        <v>836.26927694937092</v>
      </c>
    </row>
    <row r="380" spans="29:77" x14ac:dyDescent="0.2">
      <c r="AC380">
        <v>378</v>
      </c>
      <c r="AD380" s="37">
        <f t="shared" si="256"/>
        <v>517.28773978707602</v>
      </c>
      <c r="AE380" s="13">
        <f t="shared" si="257"/>
        <v>14023.548067735466</v>
      </c>
      <c r="AF380">
        <f t="shared" si="303"/>
        <v>554.38707329960368</v>
      </c>
      <c r="AG380" s="13">
        <f t="shared" si="258"/>
        <v>1616.3024281585481</v>
      </c>
      <c r="AH380" s="13">
        <f t="shared" si="286"/>
        <v>519.87262970432835</v>
      </c>
      <c r="AI380" s="13">
        <f t="shared" si="259"/>
        <v>20379.984173517129</v>
      </c>
      <c r="AJ380">
        <f t="shared" si="287"/>
        <v>573.78793175066994</v>
      </c>
      <c r="AK380" s="13">
        <f t="shared" si="260"/>
        <v>1616.3024281585481</v>
      </c>
      <c r="AL380" s="37">
        <f t="shared" si="261"/>
        <v>1162.5450724080165</v>
      </c>
      <c r="AM380" s="13">
        <f t="shared" si="262"/>
        <v>16828.257681282557</v>
      </c>
      <c r="AN380">
        <f t="shared" si="288"/>
        <v>1207.0642726230496</v>
      </c>
      <c r="AO380" s="13">
        <f t="shared" si="263"/>
        <v>3457.7835760522935</v>
      </c>
      <c r="AP380" s="13">
        <f t="shared" si="289"/>
        <v>1164.6470708022655</v>
      </c>
      <c r="AQ380" s="13">
        <f t="shared" si="264"/>
        <v>20379.984173517129</v>
      </c>
      <c r="AR380" s="13">
        <f t="shared" si="290"/>
        <v>1218.5623728486071</v>
      </c>
      <c r="AS380" s="38">
        <f t="shared" si="265"/>
        <v>3457.7835760522935</v>
      </c>
      <c r="AT380" s="37">
        <f t="shared" si="266"/>
        <v>108.84359342095777</v>
      </c>
      <c r="AU380" s="13">
        <f t="shared" si="267"/>
        <v>5609.4192270941858</v>
      </c>
      <c r="AV380">
        <f t="shared" si="291"/>
        <v>123.68332682596885</v>
      </c>
      <c r="AW380" s="13">
        <f t="shared" si="268"/>
        <v>532.10518174559218</v>
      </c>
      <c r="AX380" s="13">
        <f t="shared" si="292"/>
        <v>112.87715790721964</v>
      </c>
      <c r="AY380" s="13">
        <f t="shared" si="269"/>
        <v>20379.984173517129</v>
      </c>
      <c r="AZ380">
        <f t="shared" si="293"/>
        <v>166.79245995356126</v>
      </c>
      <c r="BA380" s="13">
        <f t="shared" si="270"/>
        <v>532.10518174559218</v>
      </c>
      <c r="BB380" s="37">
        <f t="shared" si="271"/>
        <v>124.21689020500847</v>
      </c>
      <c r="BC380" s="13">
        <f t="shared" si="272"/>
        <v>8414.1288406412787</v>
      </c>
      <c r="BD380">
        <f t="shared" si="294"/>
        <v>146.47649031252507</v>
      </c>
      <c r="BE380" s="13">
        <f t="shared" si="273"/>
        <v>533.91624408933046</v>
      </c>
      <c r="BF380" s="13">
        <f t="shared" si="295"/>
        <v>127.76756316826715</v>
      </c>
      <c r="BG380" s="13">
        <f t="shared" si="274"/>
        <v>20379.984173517129</v>
      </c>
      <c r="BH380">
        <f t="shared" si="296"/>
        <v>181.68286521460874</v>
      </c>
      <c r="BI380" s="13">
        <f t="shared" si="275"/>
        <v>533.91624408933046</v>
      </c>
      <c r="BJ380" s="37">
        <f t="shared" si="276"/>
        <v>7.0828933962664289</v>
      </c>
      <c r="BK380" s="13">
        <f t="shared" si="277"/>
        <v>8414.1288406412787</v>
      </c>
      <c r="BL380">
        <f t="shared" si="297"/>
        <v>29.342493503783039</v>
      </c>
      <c r="BM380" s="13">
        <f t="shared" si="278"/>
        <v>10.271511508174452</v>
      </c>
      <c r="BN380" s="13">
        <f t="shared" si="298"/>
        <v>10.633566359525108</v>
      </c>
      <c r="BO380" s="13">
        <f t="shared" si="279"/>
        <v>20379.984173517129</v>
      </c>
      <c r="BP380">
        <f t="shared" si="299"/>
        <v>64.548868405866713</v>
      </c>
      <c r="BQ380" s="13">
        <f t="shared" si="280"/>
        <v>10.271511508174452</v>
      </c>
      <c r="BR380" s="37">
        <f t="shared" si="281"/>
        <v>159.78161370143422</v>
      </c>
      <c r="BS380" s="13">
        <f t="shared" si="282"/>
        <v>8414.1288406412787</v>
      </c>
      <c r="BT380">
        <f t="shared" si="300"/>
        <v>182.04121380895083</v>
      </c>
      <c r="BU380" s="13">
        <f t="shared" si="283"/>
        <v>836.26927694937092</v>
      </c>
      <c r="BV380" s="13">
        <f t="shared" si="301"/>
        <v>163.3322866646929</v>
      </c>
      <c r="BW380" s="13">
        <f t="shared" si="284"/>
        <v>20379.984173517129</v>
      </c>
      <c r="BX380">
        <f t="shared" si="302"/>
        <v>217.2475887110345</v>
      </c>
      <c r="BY380" s="13">
        <f t="shared" si="285"/>
        <v>836.26927694937092</v>
      </c>
    </row>
    <row r="381" spans="29:77" x14ac:dyDescent="0.2">
      <c r="AC381">
        <v>379</v>
      </c>
      <c r="AD381" s="37">
        <f t="shared" si="256"/>
        <v>517.28773978707602</v>
      </c>
      <c r="AE381" s="13">
        <f t="shared" si="257"/>
        <v>14023.548067735466</v>
      </c>
      <c r="AF381">
        <f t="shared" si="303"/>
        <v>554.2891858760878</v>
      </c>
      <c r="AG381" s="13">
        <f t="shared" si="258"/>
        <v>1616.3024281585481</v>
      </c>
      <c r="AH381" s="13">
        <f t="shared" si="286"/>
        <v>519.87262970432835</v>
      </c>
      <c r="AI381" s="13">
        <f t="shared" si="259"/>
        <v>20379.984173517129</v>
      </c>
      <c r="AJ381">
        <f t="shared" si="287"/>
        <v>573.64567501703846</v>
      </c>
      <c r="AK381" s="13">
        <f t="shared" si="260"/>
        <v>1616.3024281585481</v>
      </c>
      <c r="AL381" s="37">
        <f t="shared" si="261"/>
        <v>1162.5450724080165</v>
      </c>
      <c r="AM381" s="13">
        <f t="shared" si="262"/>
        <v>16828.257681282557</v>
      </c>
      <c r="AN381">
        <f t="shared" si="288"/>
        <v>1206.9468077148306</v>
      </c>
      <c r="AO381" s="13">
        <f t="shared" si="263"/>
        <v>3457.7835760522935</v>
      </c>
      <c r="AP381" s="13">
        <f t="shared" si="289"/>
        <v>1164.6470708022655</v>
      </c>
      <c r="AQ381" s="13">
        <f t="shared" si="264"/>
        <v>20379.984173517129</v>
      </c>
      <c r="AR381" s="13">
        <f t="shared" si="290"/>
        <v>1218.4201161149756</v>
      </c>
      <c r="AS381" s="38">
        <f t="shared" si="265"/>
        <v>3457.7835760522935</v>
      </c>
      <c r="AT381" s="37">
        <f t="shared" si="266"/>
        <v>108.84359342095777</v>
      </c>
      <c r="AU381" s="13">
        <f t="shared" si="267"/>
        <v>5609.4192270941858</v>
      </c>
      <c r="AV381">
        <f t="shared" si="291"/>
        <v>123.64417185656248</v>
      </c>
      <c r="AW381" s="13">
        <f t="shared" si="268"/>
        <v>532.10518174559218</v>
      </c>
      <c r="AX381" s="13">
        <f t="shared" si="292"/>
        <v>112.87715790721964</v>
      </c>
      <c r="AY381" s="13">
        <f t="shared" si="269"/>
        <v>20379.984173517129</v>
      </c>
      <c r="AZ381">
        <f t="shared" si="293"/>
        <v>166.65020321992975</v>
      </c>
      <c r="BA381" s="13">
        <f t="shared" si="270"/>
        <v>532.10518174559218</v>
      </c>
      <c r="BB381" s="37">
        <f t="shared" si="271"/>
        <v>124.21689020500847</v>
      </c>
      <c r="BC381" s="13">
        <f t="shared" si="272"/>
        <v>8414.1288406412787</v>
      </c>
      <c r="BD381">
        <f t="shared" si="294"/>
        <v>146.41775785841554</v>
      </c>
      <c r="BE381" s="13">
        <f t="shared" si="273"/>
        <v>533.91624408933046</v>
      </c>
      <c r="BF381" s="13">
        <f t="shared" si="295"/>
        <v>127.76756316826715</v>
      </c>
      <c r="BG381" s="13">
        <f t="shared" si="274"/>
        <v>20379.984173517129</v>
      </c>
      <c r="BH381">
        <f t="shared" si="296"/>
        <v>181.54060848097726</v>
      </c>
      <c r="BI381" s="13">
        <f t="shared" si="275"/>
        <v>533.91624408933046</v>
      </c>
      <c r="BJ381" s="37">
        <f t="shared" si="276"/>
        <v>7.0828933962664289</v>
      </c>
      <c r="BK381" s="13">
        <f t="shared" si="277"/>
        <v>8414.1288406412787</v>
      </c>
      <c r="BL381">
        <f t="shared" si="297"/>
        <v>29.283761049673497</v>
      </c>
      <c r="BM381" s="13">
        <f t="shared" si="278"/>
        <v>10.271511508174452</v>
      </c>
      <c r="BN381" s="13">
        <f t="shared" si="298"/>
        <v>10.633566359525108</v>
      </c>
      <c r="BO381" s="13">
        <f t="shared" si="279"/>
        <v>20379.984173517129</v>
      </c>
      <c r="BP381">
        <f t="shared" si="299"/>
        <v>64.406611672235215</v>
      </c>
      <c r="BQ381" s="13">
        <f t="shared" si="280"/>
        <v>10.271511508174452</v>
      </c>
      <c r="BR381" s="37">
        <f t="shared" si="281"/>
        <v>159.78161370143422</v>
      </c>
      <c r="BS381" s="13">
        <f t="shared" si="282"/>
        <v>8414.1288406412787</v>
      </c>
      <c r="BT381">
        <f t="shared" si="300"/>
        <v>181.9824813548413</v>
      </c>
      <c r="BU381" s="13">
        <f t="shared" si="283"/>
        <v>836.26927694937092</v>
      </c>
      <c r="BV381" s="13">
        <f t="shared" si="301"/>
        <v>163.3322866646929</v>
      </c>
      <c r="BW381" s="13">
        <f t="shared" si="284"/>
        <v>20379.984173517129</v>
      </c>
      <c r="BX381">
        <f t="shared" si="302"/>
        <v>217.10533197740301</v>
      </c>
      <c r="BY381" s="13">
        <f t="shared" si="285"/>
        <v>836.26927694937092</v>
      </c>
    </row>
    <row r="382" spans="29:77" x14ac:dyDescent="0.2">
      <c r="AC382">
        <v>380</v>
      </c>
      <c r="AD382" s="37">
        <f t="shared" si="256"/>
        <v>517.28773978707602</v>
      </c>
      <c r="AE382" s="41">
        <f t="shared" si="257"/>
        <v>14023.548067735466</v>
      </c>
      <c r="AF382" s="34">
        <f t="shared" si="303"/>
        <v>554.19181364953772</v>
      </c>
      <c r="AG382" s="41">
        <f t="shared" si="258"/>
        <v>1616.3024281585481</v>
      </c>
      <c r="AH382" s="13">
        <f t="shared" si="286"/>
        <v>519.87262970432835</v>
      </c>
      <c r="AI382" s="13">
        <f t="shared" si="259"/>
        <v>20379.984173517129</v>
      </c>
      <c r="AJ382">
        <f t="shared" si="287"/>
        <v>573.50416700305766</v>
      </c>
      <c r="AK382" s="13">
        <f t="shared" si="260"/>
        <v>1616.3024281585481</v>
      </c>
      <c r="AL382" s="37">
        <f t="shared" si="261"/>
        <v>1162.5450724080165</v>
      </c>
      <c r="AM382" s="13">
        <f t="shared" si="262"/>
        <v>16828.257681282557</v>
      </c>
      <c r="AN382">
        <f t="shared" si="288"/>
        <v>1206.8299610429706</v>
      </c>
      <c r="AO382" s="13">
        <f t="shared" si="263"/>
        <v>3457.7835760522935</v>
      </c>
      <c r="AP382" s="13">
        <f t="shared" si="289"/>
        <v>1164.6470708022655</v>
      </c>
      <c r="AQ382" s="13">
        <f t="shared" si="264"/>
        <v>20379.984173517129</v>
      </c>
      <c r="AR382" s="13">
        <f t="shared" si="290"/>
        <v>1218.2786081009947</v>
      </c>
      <c r="AS382" s="38">
        <f t="shared" si="265"/>
        <v>3457.7835760522935</v>
      </c>
      <c r="AT382" s="37">
        <f t="shared" si="266"/>
        <v>108.84359342095777</v>
      </c>
      <c r="AU382" s="13">
        <f t="shared" si="267"/>
        <v>5609.4192270941858</v>
      </c>
      <c r="AV382">
        <f t="shared" si="291"/>
        <v>123.60522296594247</v>
      </c>
      <c r="AW382" s="13">
        <f t="shared" si="268"/>
        <v>532.10518174559218</v>
      </c>
      <c r="AX382" s="13">
        <f t="shared" si="292"/>
        <v>112.87715790721964</v>
      </c>
      <c r="AY382" s="13">
        <f t="shared" si="269"/>
        <v>20379.984173517129</v>
      </c>
      <c r="AZ382">
        <f t="shared" si="293"/>
        <v>166.50869520594892</v>
      </c>
      <c r="BA382" s="13">
        <f t="shared" si="270"/>
        <v>532.10518174559218</v>
      </c>
      <c r="BB382" s="37">
        <f t="shared" si="271"/>
        <v>124.21689020500847</v>
      </c>
      <c r="BC382" s="13">
        <f t="shared" si="272"/>
        <v>8414.1288406412787</v>
      </c>
      <c r="BD382">
        <f t="shared" si="294"/>
        <v>146.35933452248551</v>
      </c>
      <c r="BE382" s="13">
        <f t="shared" si="273"/>
        <v>533.91624408933046</v>
      </c>
      <c r="BF382" s="13">
        <f t="shared" si="295"/>
        <v>127.76756316826715</v>
      </c>
      <c r="BG382" s="13">
        <f t="shared" si="274"/>
        <v>20379.984173517129</v>
      </c>
      <c r="BH382">
        <f t="shared" si="296"/>
        <v>181.39910046699643</v>
      </c>
      <c r="BI382" s="13">
        <f t="shared" si="275"/>
        <v>533.91624408933046</v>
      </c>
      <c r="BJ382" s="37">
        <f t="shared" si="276"/>
        <v>7.0828933962664289</v>
      </c>
      <c r="BK382" s="13">
        <f t="shared" si="277"/>
        <v>8414.1288406412787</v>
      </c>
      <c r="BL382">
        <f t="shared" si="297"/>
        <v>29.225337713743478</v>
      </c>
      <c r="BM382" s="13">
        <f t="shared" si="278"/>
        <v>10.271511508174452</v>
      </c>
      <c r="BN382" s="13">
        <f t="shared" si="298"/>
        <v>10.633566359525108</v>
      </c>
      <c r="BO382" s="13">
        <f t="shared" si="279"/>
        <v>20379.984173517129</v>
      </c>
      <c r="BP382">
        <f t="shared" si="299"/>
        <v>64.26510365825439</v>
      </c>
      <c r="BQ382" s="13">
        <f t="shared" si="280"/>
        <v>10.271511508174452</v>
      </c>
      <c r="BR382" s="37">
        <f t="shared" si="281"/>
        <v>159.78161370143422</v>
      </c>
      <c r="BS382" s="13">
        <f t="shared" si="282"/>
        <v>8414.1288406412787</v>
      </c>
      <c r="BT382">
        <f t="shared" si="300"/>
        <v>181.92405801891127</v>
      </c>
      <c r="BU382" s="13">
        <f t="shared" si="283"/>
        <v>836.26927694937092</v>
      </c>
      <c r="BV382" s="13">
        <f t="shared" si="301"/>
        <v>163.3322866646929</v>
      </c>
      <c r="BW382" s="13">
        <f t="shared" si="284"/>
        <v>20379.984173517129</v>
      </c>
      <c r="BX382">
        <f t="shared" si="302"/>
        <v>216.96382396342219</v>
      </c>
      <c r="BY382" s="13">
        <f t="shared" si="285"/>
        <v>836.26927694937092</v>
      </c>
    </row>
  </sheetData>
  <mergeCells count="84">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 ref="P23:P26"/>
    <mergeCell ref="Q23:Q26"/>
    <mergeCell ref="R23:R26"/>
    <mergeCell ref="F27:F29"/>
    <mergeCell ref="K27:K29"/>
    <mergeCell ref="L27:L29"/>
    <mergeCell ref="M27:M29"/>
    <mergeCell ref="N27:N29"/>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Q19:Q22"/>
    <mergeCell ref="R19:R22"/>
    <mergeCell ref="P15:P18"/>
    <mergeCell ref="Q15:Q18"/>
    <mergeCell ref="R15:R18"/>
    <mergeCell ref="F19:F22"/>
    <mergeCell ref="K19:K22"/>
    <mergeCell ref="L19:L22"/>
    <mergeCell ref="M19:M22"/>
    <mergeCell ref="N19:N22"/>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O2:O7"/>
    <mergeCell ref="F2:F7"/>
    <mergeCell ref="K2:K7"/>
    <mergeCell ref="L2:L7"/>
    <mergeCell ref="M2:M7"/>
    <mergeCell ref="N2:N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E7F89-DADC-4C5C-B629-D8609BD38443}">
  <dimension ref="A1:W2"/>
  <sheetViews>
    <sheetView workbookViewId="0">
      <selection activeCell="H7" sqref="H7"/>
    </sheetView>
  </sheetViews>
  <sheetFormatPr defaultRowHeight="12.75" x14ac:dyDescent="0.2"/>
  <sheetData>
    <row r="1" spans="1:23" x14ac:dyDescent="0.2">
      <c r="B1" s="35" t="s">
        <v>312</v>
      </c>
      <c r="C1" s="36" t="s">
        <v>313</v>
      </c>
      <c r="D1" s="35" t="s">
        <v>314</v>
      </c>
      <c r="E1" s="36" t="s">
        <v>315</v>
      </c>
      <c r="F1" s="35" t="s">
        <v>316</v>
      </c>
      <c r="G1" s="36" t="s">
        <v>317</v>
      </c>
      <c r="H1" s="35" t="s">
        <v>318</v>
      </c>
      <c r="I1" s="36" t="s">
        <v>319</v>
      </c>
      <c r="J1" s="35" t="s">
        <v>320</v>
      </c>
      <c r="K1" s="36" t="s">
        <v>321</v>
      </c>
      <c r="N1" s="35"/>
      <c r="O1" s="36"/>
      <c r="P1" s="35"/>
      <c r="Q1" s="36"/>
      <c r="R1" s="35"/>
      <c r="S1" s="36"/>
      <c r="T1" s="35"/>
      <c r="U1" s="36"/>
      <c r="V1" s="35"/>
      <c r="W1" s="36"/>
    </row>
    <row r="2" spans="1:23" x14ac:dyDescent="0.2">
      <c r="A2" t="s">
        <v>311</v>
      </c>
      <c r="B2" s="13">
        <f ca="1">'Births net savings'!B51</f>
        <v>660.17058872749647</v>
      </c>
      <c r="C2" s="13">
        <f ca="1">'Births net savings'!C51</f>
        <v>669.60305223887326</v>
      </c>
      <c r="D2" s="13">
        <f ca="1">'Births net savings'!D51</f>
        <v>394.99616320875901</v>
      </c>
      <c r="E2" s="13">
        <f ca="1">'Births net savings'!E51</f>
        <v>320.25081628420355</v>
      </c>
      <c r="F2" s="13">
        <f ca="1">'Births net savings'!F51</f>
        <v>857.33637770943903</v>
      </c>
      <c r="G2" s="13">
        <f ca="1">'Births net savings'!G51</f>
        <v>1745.5589461566947</v>
      </c>
      <c r="H2" s="13">
        <f ca="1">'Births net savings'!H51</f>
        <v>1330.4293259910673</v>
      </c>
      <c r="I2" s="13">
        <f ca="1">'Births net savings'!I51</f>
        <v>1803.9793336376722</v>
      </c>
      <c r="J2" s="13">
        <f ca="1">'Births net savings'!L51</f>
        <v>804.71423081347234</v>
      </c>
      <c r="K2" s="13">
        <f ca="1">'Births net savings'!M51</f>
        <v>1089.5064215871253</v>
      </c>
      <c r="N2" s="56"/>
      <c r="O2" s="56"/>
      <c r="P2" s="56"/>
      <c r="Q2" s="56"/>
      <c r="R2" s="56"/>
      <c r="S2" s="56"/>
      <c r="T2" s="56"/>
      <c r="U2" s="56"/>
      <c r="V2" s="56"/>
      <c r="W2" s="5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CFD46-AC32-4081-B210-A7506526B124}">
  <dimension ref="A1:BZ382"/>
  <sheetViews>
    <sheetView zoomScale="85" zoomScaleNormal="85" workbookViewId="0">
      <selection activeCell="F54" sqref="F54"/>
    </sheetView>
  </sheetViews>
  <sheetFormatPr defaultRowHeight="12.75" x14ac:dyDescent="0.2"/>
  <cols>
    <col min="1" max="1" width="33.28515625" bestFit="1" customWidth="1"/>
    <col min="2" max="5" width="9.42578125" bestFit="1" customWidth="1"/>
    <col min="6" max="6" width="11.28515625" bestFit="1" customWidth="1"/>
    <col min="7" max="7" width="16.28515625" bestFit="1" customWidth="1"/>
    <col min="8" max="9" width="9.42578125" bestFit="1" customWidth="1"/>
    <col min="10" max="10" width="11.28515625" bestFit="1" customWidth="1"/>
    <col min="11" max="11" width="10.7109375" bestFit="1" customWidth="1"/>
    <col min="12" max="12" width="11.7109375" bestFit="1" customWidth="1"/>
    <col min="13" max="13" width="9.42578125" bestFit="1" customWidth="1"/>
    <col min="14" max="14" width="12.42578125" bestFit="1"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Y1" t="s">
        <v>80</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57" t="s">
        <v>112</v>
      </c>
      <c r="G2" s="31" t="s">
        <v>129</v>
      </c>
      <c r="H2" s="32">
        <v>410</v>
      </c>
      <c r="I2" s="32">
        <v>332</v>
      </c>
      <c r="J2" s="32">
        <v>329</v>
      </c>
      <c r="K2" s="160">
        <f>'Region south'!B4</f>
        <v>20</v>
      </c>
      <c r="L2" s="160">
        <f>'Region south'!D4</f>
        <v>40</v>
      </c>
      <c r="M2" s="160">
        <f>'Region south'!E4</f>
        <v>22</v>
      </c>
      <c r="N2" s="163">
        <f>'Region south'!G4</f>
        <v>1.5707005596558392</v>
      </c>
      <c r="O2" s="166">
        <f>I7/$I$31</f>
        <v>0.22739972960793151</v>
      </c>
      <c r="P2" s="166">
        <f>N2/$N$31</f>
        <v>0.26076375490554882</v>
      </c>
      <c r="Q2" s="160">
        <f>ROUNDUP(I7*63%,0)</f>
        <v>1590</v>
      </c>
      <c r="R2" s="163">
        <f>N2*10^3/Q2</f>
        <v>0.98786198720493035</v>
      </c>
      <c r="S2" s="166">
        <f>K2/SUM($K$2:$M$7)</f>
        <v>0.24390243902439024</v>
      </c>
      <c r="T2" s="166">
        <f t="shared" ref="T2:U2" si="0">L2/SUM($K$2:$M$7)</f>
        <v>0.48780487804878048</v>
      </c>
      <c r="U2" s="166">
        <f t="shared" si="0"/>
        <v>0.26829268292682928</v>
      </c>
      <c r="V2" s="173">
        <f>ROUNDUP(Q2/365,0)</f>
        <v>5</v>
      </c>
      <c r="X2" t="s">
        <v>81</v>
      </c>
      <c r="Y2">
        <v>-255.23378816371701</v>
      </c>
      <c r="AC2">
        <v>1</v>
      </c>
      <c r="AD2" s="37">
        <f>SUM($B$44:$B$48)</f>
        <v>370951370.90134293</v>
      </c>
      <c r="AE2" s="13">
        <f t="shared" ref="AE2:AE65" si="1">SUM($B$42:$B$43)</f>
        <v>11831.891022053715</v>
      </c>
      <c r="AF2">
        <f>AE2/$AC2+AD2</f>
        <v>370963202.79236495</v>
      </c>
      <c r="AG2" s="13">
        <f t="shared" ref="AG2:AG65" si="2">SUM($B$44:$B$45,$B$48:$B$49)</f>
        <v>370952418.14796197</v>
      </c>
      <c r="AH2" s="13">
        <f>SUM($C$44:$C$46,C48)</f>
        <v>370951371.99492484</v>
      </c>
      <c r="AI2" s="13">
        <f t="shared" ref="AI2:AI65" si="3">SUM($C$42:$C$43)</f>
        <v>16763.732445960341</v>
      </c>
      <c r="AJ2">
        <f>AI2/$AC2+AH2</f>
        <v>370968135.7273708</v>
      </c>
      <c r="AK2" s="13">
        <f t="shared" ref="AK2:AK65" si="4">SUM($C$44:$C$45,$C$48:$C$49)</f>
        <v>370952418.14796197</v>
      </c>
      <c r="AL2" s="37">
        <f>SUM($D$44:$D$48)</f>
        <v>628.15708769554521</v>
      </c>
      <c r="AM2" s="13">
        <f t="shared" ref="AM2:AM65" si="5">SUM($D$42:$D$43)</f>
        <v>11831.891022053715</v>
      </c>
      <c r="AN2">
        <f>AM2/$AC2+AL2</f>
        <v>12460.048109749259</v>
      </c>
      <c r="AO2" s="13">
        <f t="shared" ref="AO2:AO65" si="6">SUM($D$44:$D$45,$D$48:$D$49)</f>
        <v>2813.5073827337451</v>
      </c>
      <c r="AP2" s="13">
        <f>SUM($E$44:$E$46,$E$48)</f>
        <v>629.25066961047446</v>
      </c>
      <c r="AQ2" s="13">
        <f t="shared" ref="AQ2:AQ65" si="7">SUM($E$42:$E$43)</f>
        <v>16763.732445960341</v>
      </c>
      <c r="AR2" s="13">
        <f>AQ2/$AC2+AP2</f>
        <v>17392.983115570816</v>
      </c>
      <c r="AS2" s="38">
        <f t="shared" ref="AS2:AS65" si="8">SUM($E$44:$E$45,$E$48:$E$49)</f>
        <v>2813.5073827337451</v>
      </c>
      <c r="AT2" s="37">
        <f>SUM($F$44:$F$48)</f>
        <v>80763974.223533377</v>
      </c>
      <c r="AU2" s="13">
        <f t="shared" ref="AU2:AU65" si="9">SUM($F$42:$F$43)</f>
        <v>11831.891022053715</v>
      </c>
      <c r="AV2">
        <f>AU2/$AC2+AT2</f>
        <v>80775806.114555433</v>
      </c>
      <c r="AW2" s="13">
        <f t="shared" ref="AW2:AW65" si="10">SUM($F$44:$F$45,$F$48:$F$49)</f>
        <v>80764377.431120396</v>
      </c>
      <c r="AX2" s="13">
        <f>SUM($G$44:$G$46,$G$48)</f>
        <v>197675123.83402658</v>
      </c>
      <c r="AY2" s="13">
        <f t="shared" ref="AY2:AY65" si="11">SUM($G$42:$G$43)</f>
        <v>16763.732445960341</v>
      </c>
      <c r="AZ2">
        <f>AY2/$AC2+AX2</f>
        <v>197691887.56647253</v>
      </c>
      <c r="BA2" s="13">
        <f t="shared" ref="BA2:BA65" si="12">SUM($G$44:$G$45,$G$48:$G$49)</f>
        <v>197675525.94803166</v>
      </c>
      <c r="BB2" s="37">
        <f>SUM($H$44:$H$48)</f>
        <v>112.58183674385747</v>
      </c>
      <c r="BC2" s="13">
        <f t="shared" ref="BC2:BC65" si="13">SUM($H$42:$H$43)</f>
        <v>11831.891022053715</v>
      </c>
      <c r="BD2">
        <f>BC2/$AC2+BB2</f>
        <v>11944.472858797571</v>
      </c>
      <c r="BE2" s="13">
        <f t="shared" ref="BE2:BE65" si="14">SUM($H$44:$H$45,$H$48:$H$49)</f>
        <v>503.35057957927143</v>
      </c>
      <c r="BF2" s="13">
        <f>SUM($I$44:$I$46,$I$48)</f>
        <v>113.67541865878674</v>
      </c>
      <c r="BG2" s="13">
        <f t="shared" ref="BG2:BG65" si="15">SUM($I$42:$I$43)</f>
        <v>16763.732445960341</v>
      </c>
      <c r="BH2">
        <f>BG2/$AC2+BF2</f>
        <v>16877.407864619126</v>
      </c>
      <c r="BI2" s="13">
        <f t="shared" ref="BI2:BI65" si="16">SUM($I$44:$I$45,$I$48:$I$49)</f>
        <v>503.35057957927143</v>
      </c>
      <c r="BJ2" s="37">
        <f>SUM($J$44:$J$48)</f>
        <v>1.3160841587359395</v>
      </c>
      <c r="BK2" s="13">
        <f t="shared" ref="BK2:BK65" si="17">SUM($J$42:$J$43)</f>
        <v>2366.3782044107429</v>
      </c>
      <c r="BL2">
        <f>BK2/$AC2+BJ2</f>
        <v>2367.6942885694789</v>
      </c>
      <c r="BM2" s="13">
        <f t="shared" ref="BM2:BM65" si="18">SUM($J$44:$J$45,$J$48:$J$49)</f>
        <v>5.6772349545232395</v>
      </c>
      <c r="BN2" s="13">
        <f>SUM($K$44:$K$46,$K$48)</f>
        <v>2.6058760214625409</v>
      </c>
      <c r="BO2" s="13">
        <f t="shared" ref="BO2:BO65" si="19">SUM($K$42:$K$43)</f>
        <v>16763.732445960341</v>
      </c>
      <c r="BP2">
        <f>BO2/$AC2+BN2</f>
        <v>16766.338321981802</v>
      </c>
      <c r="BQ2" s="13">
        <f t="shared" ref="BQ2:BQ65" si="20">SUM($K$44:$K$45,$K$48:$K$49)</f>
        <v>5.6772349545232395</v>
      </c>
      <c r="BR2" s="37">
        <f>SUM($L$44:$L$48)</f>
        <v>185.47549709380507</v>
      </c>
      <c r="BS2" s="13">
        <f t="shared" ref="BS2:BS65" si="21">SUM($L$42:$L$43)</f>
        <v>11831.891022053715</v>
      </c>
      <c r="BT2">
        <f>BS2/$AC2+BR2</f>
        <v>12017.366519147519</v>
      </c>
      <c r="BU2" s="13">
        <f t="shared" ref="BU2:BU65" si="22">SUM($L$44:$L$45,$L$48:$L$49)</f>
        <v>829.96785815000442</v>
      </c>
      <c r="BV2" s="13">
        <f>SUM($M$44:$M$46,$M$48)</f>
        <v>117588209.15552975</v>
      </c>
      <c r="BW2" s="13">
        <f t="shared" ref="BW2:BW65" si="23">SUM($M$42:$M$43)</f>
        <v>16763.732445960341</v>
      </c>
      <c r="BX2">
        <f>BW2/$AC2+BV2</f>
        <v>117604972.88797571</v>
      </c>
      <c r="BY2" s="13">
        <f t="shared" ref="BY2:BY65" si="24">SUM($M$44:$M$45,$M$48:$M$49)</f>
        <v>117588852.55430891</v>
      </c>
      <c r="BZ2" s="20" t="s">
        <v>165</v>
      </c>
    </row>
    <row r="3" spans="1:78" ht="15" x14ac:dyDescent="0.25">
      <c r="A3" s="25" t="s">
        <v>125</v>
      </c>
      <c r="B3" s="26">
        <v>346</v>
      </c>
      <c r="C3" s="26">
        <v>316</v>
      </c>
      <c r="D3" s="26">
        <v>303</v>
      </c>
      <c r="F3" s="158"/>
      <c r="G3" s="29" t="s">
        <v>136</v>
      </c>
      <c r="H3" s="30">
        <v>480</v>
      </c>
      <c r="I3" s="30">
        <v>455</v>
      </c>
      <c r="J3" s="30">
        <v>471</v>
      </c>
      <c r="K3" s="161"/>
      <c r="L3" s="161"/>
      <c r="M3" s="161"/>
      <c r="N3" s="164"/>
      <c r="O3" s="167"/>
      <c r="P3" s="167"/>
      <c r="Q3" s="161"/>
      <c r="R3" s="164"/>
      <c r="S3" s="167"/>
      <c r="T3" s="167"/>
      <c r="U3" s="167"/>
      <c r="V3" s="174"/>
      <c r="X3" t="s">
        <v>82</v>
      </c>
      <c r="Y3">
        <v>-1343.76660856545</v>
      </c>
      <c r="AC3">
        <v>2</v>
      </c>
      <c r="AD3" s="37">
        <f t="shared" ref="AD3:AD66" si="25">SUM($B$44:$B$48)</f>
        <v>370951370.90134293</v>
      </c>
      <c r="AE3" s="13">
        <f t="shared" si="1"/>
        <v>11831.891022053715</v>
      </c>
      <c r="AF3">
        <f>AE3/AC3+AD3</f>
        <v>370957286.84685397</v>
      </c>
      <c r="AG3" s="13">
        <f t="shared" si="2"/>
        <v>370952418.14796197</v>
      </c>
      <c r="AH3" s="13">
        <f>SUM($C$44:$C$45,$C$47:$C$48)</f>
        <v>370951371.16391802</v>
      </c>
      <c r="AI3" s="13">
        <f t="shared" si="3"/>
        <v>16763.732445960341</v>
      </c>
      <c r="AJ3">
        <f t="shared" ref="AJ3:AJ66" si="26">AI3/$AC3+AH3</f>
        <v>370959753.030141</v>
      </c>
      <c r="AK3" s="13">
        <f t="shared" si="4"/>
        <v>370952418.14796197</v>
      </c>
      <c r="AL3" s="37">
        <f t="shared" ref="AL3:AL66" si="27">SUM($D$44:$D$48)</f>
        <v>628.15708769554521</v>
      </c>
      <c r="AM3" s="13">
        <f t="shared" si="5"/>
        <v>11831.891022053715</v>
      </c>
      <c r="AN3">
        <f t="shared" ref="AN3:AN66" si="28">AM3/$AC3+AL3</f>
        <v>6544.102598722402</v>
      </c>
      <c r="AO3" s="13">
        <f t="shared" si="6"/>
        <v>2813.5073827337451</v>
      </c>
      <c r="AP3" s="13">
        <f>SUM($E$44:$E$45,$E$47:$E$48)</f>
        <v>628.41966277274457</v>
      </c>
      <c r="AQ3" s="13">
        <f t="shared" si="7"/>
        <v>16763.732445960341</v>
      </c>
      <c r="AR3" s="13">
        <f t="shared" ref="AR3:AR66" si="29">AQ3/$AC3+AP3</f>
        <v>9010.2858857529154</v>
      </c>
      <c r="AS3" s="38">
        <f t="shared" si="8"/>
        <v>2813.5073827337451</v>
      </c>
      <c r="AT3" s="37">
        <f t="shared" ref="AT3:AT66" si="30">SUM($F$44:$F$48)</f>
        <v>80763974.223533377</v>
      </c>
      <c r="AU3" s="13">
        <f t="shared" si="9"/>
        <v>11831.891022053715</v>
      </c>
      <c r="AV3">
        <f t="shared" ref="AV3:AV66" si="31">AU3/$AC3+AT3</f>
        <v>80769890.169044405</v>
      </c>
      <c r="AW3" s="13">
        <f t="shared" si="10"/>
        <v>80764377.431120396</v>
      </c>
      <c r="AX3" s="13">
        <f>SUM($G$44:$G$45,$G$47:$G$48)</f>
        <v>197675123.00301972</v>
      </c>
      <c r="AY3" s="13">
        <f t="shared" si="11"/>
        <v>16763.732445960341</v>
      </c>
      <c r="AZ3">
        <f t="shared" ref="AZ3:AZ66" si="32">AY3/$AC3+AX3</f>
        <v>197683504.8692427</v>
      </c>
      <c r="BA3" s="13">
        <f t="shared" si="12"/>
        <v>197675525.94803166</v>
      </c>
      <c r="BB3" s="37">
        <f t="shared" ref="BB3:BB66" si="33">SUM($H$44:$H$48)</f>
        <v>112.58183674385747</v>
      </c>
      <c r="BC3" s="13">
        <f t="shared" si="13"/>
        <v>11831.891022053715</v>
      </c>
      <c r="BD3">
        <f t="shared" ref="BD3:BD66" si="34">BC3/$AC3+BB3</f>
        <v>6028.5273477707151</v>
      </c>
      <c r="BE3" s="13">
        <f t="shared" si="14"/>
        <v>503.35057957927143</v>
      </c>
      <c r="BF3" s="13">
        <f>SUM($I$44:$I$45,$I$47:$I$48)</f>
        <v>112.84441182105685</v>
      </c>
      <c r="BG3" s="13">
        <f t="shared" si="15"/>
        <v>16763.732445960341</v>
      </c>
      <c r="BH3">
        <f t="shared" ref="BH3:BH66" si="35">BG3/$AC3+BF3</f>
        <v>8494.7106348012276</v>
      </c>
      <c r="BI3" s="13">
        <f t="shared" si="16"/>
        <v>503.35057957927143</v>
      </c>
      <c r="BJ3" s="37">
        <f t="shared" ref="BJ3:BJ66" si="36">SUM($J$44:$J$48)</f>
        <v>1.3160841587359395</v>
      </c>
      <c r="BK3" s="13">
        <f t="shared" si="17"/>
        <v>2366.3782044107429</v>
      </c>
      <c r="BL3">
        <f t="shared" ref="BL3:BL66" si="37">BK3/$AC3+BJ3</f>
        <v>1184.5051863641074</v>
      </c>
      <c r="BM3" s="13">
        <f t="shared" si="18"/>
        <v>5.6772349545232395</v>
      </c>
      <c r="BN3" s="13">
        <f>SUM($K$44:$K$45,$K$47:$K$48)</f>
        <v>1.7748691837326502</v>
      </c>
      <c r="BO3" s="13">
        <f t="shared" si="19"/>
        <v>16763.732445960341</v>
      </c>
      <c r="BP3">
        <f t="shared" ref="BP3:BP66" si="38">BO3/$AC3+BN3</f>
        <v>8383.6410921639035</v>
      </c>
      <c r="BQ3" s="13">
        <f t="shared" si="20"/>
        <v>5.6772349545232395</v>
      </c>
      <c r="BR3" s="37">
        <f t="shared" ref="BR3:BR66" si="39">SUM($L$44:$L$48)</f>
        <v>185.47549709380507</v>
      </c>
      <c r="BS3" s="13">
        <f t="shared" si="21"/>
        <v>11831.891022053715</v>
      </c>
      <c r="BT3">
        <f t="shared" ref="BT3:BT66" si="40">BS3/$AC3+BR3</f>
        <v>6101.421008120662</v>
      </c>
      <c r="BU3" s="13">
        <f t="shared" si="22"/>
        <v>829.96785815000442</v>
      </c>
      <c r="BV3" s="13">
        <f>SUM($M$44:$M$45,$M$47:$M$48)</f>
        <v>117588208.32452293</v>
      </c>
      <c r="BW3" s="13">
        <f t="shared" si="23"/>
        <v>16763.732445960341</v>
      </c>
      <c r="BX3">
        <f t="shared" ref="BX3:BX66" si="41">BW3/$AC3+BV3</f>
        <v>117596590.19074591</v>
      </c>
      <c r="BY3" s="13">
        <f t="shared" si="24"/>
        <v>117588852.55430891</v>
      </c>
    </row>
    <row r="4" spans="1:78" ht="15" x14ac:dyDescent="0.25">
      <c r="A4" s="25" t="s">
        <v>126</v>
      </c>
      <c r="B4" s="26">
        <v>463</v>
      </c>
      <c r="C4" s="26">
        <v>431</v>
      </c>
      <c r="D4" s="26">
        <v>423</v>
      </c>
      <c r="F4" s="158"/>
      <c r="G4" s="29" t="s">
        <v>137</v>
      </c>
      <c r="H4" s="30">
        <v>454</v>
      </c>
      <c r="I4" s="30">
        <v>418</v>
      </c>
      <c r="J4" s="30">
        <v>452</v>
      </c>
      <c r="K4" s="161"/>
      <c r="L4" s="161"/>
      <c r="M4" s="161"/>
      <c r="N4" s="164"/>
      <c r="O4" s="167"/>
      <c r="P4" s="167"/>
      <c r="Q4" s="161"/>
      <c r="R4" s="164"/>
      <c r="S4" s="167"/>
      <c r="T4" s="167"/>
      <c r="U4" s="167"/>
      <c r="V4" s="174"/>
      <c r="X4" t="s">
        <v>83</v>
      </c>
      <c r="Y4">
        <v>-1354.3612826582801</v>
      </c>
      <c r="Z4" s="21"/>
      <c r="AC4">
        <v>3</v>
      </c>
      <c r="AD4" s="37">
        <f t="shared" si="25"/>
        <v>370951370.90134293</v>
      </c>
      <c r="AE4" s="13">
        <f t="shared" si="1"/>
        <v>11831.891022053715</v>
      </c>
      <c r="AF4">
        <f t="shared" ref="AF4:AF67" si="42">AE4/AC4+AD4</f>
        <v>370955314.86501694</v>
      </c>
      <c r="AG4" s="13">
        <f t="shared" si="2"/>
        <v>370952418.14796197</v>
      </c>
      <c r="AH4" s="13">
        <f t="shared" ref="AH4:AH67" si="43">SUM($C$44:$C$45,$C$47:$C$48)</f>
        <v>370951371.16391802</v>
      </c>
      <c r="AI4" s="13">
        <f t="shared" si="3"/>
        <v>16763.732445960341</v>
      </c>
      <c r="AJ4">
        <f t="shared" si="26"/>
        <v>370956959.07473332</v>
      </c>
      <c r="AK4" s="13">
        <f t="shared" si="4"/>
        <v>370952418.14796197</v>
      </c>
      <c r="AL4" s="37">
        <f t="shared" si="27"/>
        <v>628.15708769554521</v>
      </c>
      <c r="AM4" s="13">
        <f t="shared" si="5"/>
        <v>11831.891022053715</v>
      </c>
      <c r="AN4">
        <f t="shared" si="28"/>
        <v>4572.1207617134496</v>
      </c>
      <c r="AO4" s="13">
        <f t="shared" si="6"/>
        <v>2813.5073827337451</v>
      </c>
      <c r="AP4" s="13">
        <f t="shared" ref="AP4:AP67" si="44">SUM($E$44:$E$45,$E$47:$E$48)</f>
        <v>628.41966277274457</v>
      </c>
      <c r="AQ4" s="13">
        <f t="shared" si="7"/>
        <v>16763.732445960341</v>
      </c>
      <c r="AR4" s="13">
        <f t="shared" si="29"/>
        <v>6216.3304780928574</v>
      </c>
      <c r="AS4" s="38">
        <f t="shared" si="8"/>
        <v>2813.5073827337451</v>
      </c>
      <c r="AT4" s="37">
        <f t="shared" si="30"/>
        <v>80763974.223533377</v>
      </c>
      <c r="AU4" s="13">
        <f t="shared" si="9"/>
        <v>11831.891022053715</v>
      </c>
      <c r="AV4">
        <f t="shared" si="31"/>
        <v>80767918.187207401</v>
      </c>
      <c r="AW4" s="13">
        <f t="shared" si="10"/>
        <v>80764377.431120396</v>
      </c>
      <c r="AX4" s="13">
        <f t="shared" ref="AX4:AX67" si="45">SUM($G$44:$G$45,$G$47:$G$48)</f>
        <v>197675123.00301972</v>
      </c>
      <c r="AY4" s="13">
        <f t="shared" si="11"/>
        <v>16763.732445960341</v>
      </c>
      <c r="AZ4">
        <f t="shared" si="32"/>
        <v>197680710.91383505</v>
      </c>
      <c r="BA4" s="13">
        <f t="shared" si="12"/>
        <v>197675525.94803166</v>
      </c>
      <c r="BB4" s="37">
        <f t="shared" si="33"/>
        <v>112.58183674385747</v>
      </c>
      <c r="BC4" s="13">
        <f t="shared" si="13"/>
        <v>11831.891022053715</v>
      </c>
      <c r="BD4">
        <f t="shared" si="34"/>
        <v>4056.5455107617622</v>
      </c>
      <c r="BE4" s="13">
        <f t="shared" si="14"/>
        <v>503.35057957927143</v>
      </c>
      <c r="BF4" s="13">
        <f t="shared" ref="BF4:BF67" si="46">SUM($I$44:$I$45,$I$47:$I$48)</f>
        <v>112.84441182105685</v>
      </c>
      <c r="BG4" s="13">
        <f t="shared" si="15"/>
        <v>16763.732445960341</v>
      </c>
      <c r="BH4">
        <f t="shared" si="35"/>
        <v>5700.7552271411705</v>
      </c>
      <c r="BI4" s="13">
        <f t="shared" si="16"/>
        <v>503.35057957927143</v>
      </c>
      <c r="BJ4" s="37">
        <f t="shared" si="36"/>
        <v>1.3160841587359395</v>
      </c>
      <c r="BK4" s="13">
        <f t="shared" si="17"/>
        <v>2366.3782044107429</v>
      </c>
      <c r="BL4">
        <f t="shared" si="37"/>
        <v>790.10881896231695</v>
      </c>
      <c r="BM4" s="13">
        <f t="shared" si="18"/>
        <v>5.6772349545232395</v>
      </c>
      <c r="BN4" s="13">
        <f t="shared" ref="BN4:BN67" si="47">SUM($K$44:$K$45,$K$47:$K$48)</f>
        <v>1.7748691837326502</v>
      </c>
      <c r="BO4" s="13">
        <f t="shared" si="19"/>
        <v>16763.732445960341</v>
      </c>
      <c r="BP4">
        <f t="shared" si="38"/>
        <v>5589.6856845038456</v>
      </c>
      <c r="BQ4" s="13">
        <f t="shared" si="20"/>
        <v>5.6772349545232395</v>
      </c>
      <c r="BR4" s="37">
        <f t="shared" si="39"/>
        <v>185.47549709380507</v>
      </c>
      <c r="BS4" s="13">
        <f t="shared" si="21"/>
        <v>11831.891022053715</v>
      </c>
      <c r="BT4">
        <f t="shared" si="40"/>
        <v>4129.4391711117096</v>
      </c>
      <c r="BU4" s="13">
        <f t="shared" si="22"/>
        <v>829.96785815000442</v>
      </c>
      <c r="BV4" s="13">
        <f t="shared" ref="BV4:BV67" si="48">SUM($M$44:$M$45,$M$47:$M$48)</f>
        <v>117588208.32452293</v>
      </c>
      <c r="BW4" s="13">
        <f t="shared" si="23"/>
        <v>16763.732445960341</v>
      </c>
      <c r="BX4">
        <f t="shared" si="41"/>
        <v>117593796.23533824</v>
      </c>
      <c r="BY4" s="13">
        <f t="shared" si="24"/>
        <v>117588852.55430891</v>
      </c>
    </row>
    <row r="5" spans="1:78" ht="15" x14ac:dyDescent="0.25">
      <c r="A5" s="25" t="s">
        <v>127</v>
      </c>
      <c r="B5" s="26">
        <v>207</v>
      </c>
      <c r="C5" s="26">
        <v>191</v>
      </c>
      <c r="D5" s="26">
        <v>203</v>
      </c>
      <c r="F5" s="158"/>
      <c r="G5" s="29" t="s">
        <v>141</v>
      </c>
      <c r="H5" s="30">
        <v>429</v>
      </c>
      <c r="I5" s="30">
        <v>404</v>
      </c>
      <c r="J5" s="30">
        <v>361</v>
      </c>
      <c r="K5" s="161"/>
      <c r="L5" s="161"/>
      <c r="M5" s="161"/>
      <c r="N5" s="164"/>
      <c r="O5" s="167"/>
      <c r="P5" s="167"/>
      <c r="Q5" s="161"/>
      <c r="R5" s="164"/>
      <c r="S5" s="167"/>
      <c r="T5" s="167"/>
      <c r="U5" s="167"/>
      <c r="V5" s="174"/>
      <c r="X5" t="s">
        <v>84</v>
      </c>
      <c r="Y5">
        <v>-2015.4076006601699</v>
      </c>
      <c r="AC5">
        <v>4</v>
      </c>
      <c r="AD5" s="37">
        <f t="shared" si="25"/>
        <v>370951370.90134293</v>
      </c>
      <c r="AE5" s="13">
        <f t="shared" si="1"/>
        <v>11831.891022053715</v>
      </c>
      <c r="AF5">
        <f t="shared" si="42"/>
        <v>370954328.87409842</v>
      </c>
      <c r="AG5" s="13">
        <f t="shared" si="2"/>
        <v>370952418.14796197</v>
      </c>
      <c r="AH5" s="13">
        <f t="shared" si="43"/>
        <v>370951371.16391802</v>
      </c>
      <c r="AI5" s="13">
        <f t="shared" si="3"/>
        <v>16763.732445960341</v>
      </c>
      <c r="AJ5">
        <f t="shared" si="26"/>
        <v>370955562.09702951</v>
      </c>
      <c r="AK5" s="13">
        <f t="shared" si="4"/>
        <v>370952418.14796197</v>
      </c>
      <c r="AL5" s="37">
        <f t="shared" si="27"/>
        <v>628.15708769554521</v>
      </c>
      <c r="AM5" s="13">
        <f t="shared" si="5"/>
        <v>11831.891022053715</v>
      </c>
      <c r="AN5">
        <f t="shared" si="28"/>
        <v>3586.1298432089739</v>
      </c>
      <c r="AO5" s="13">
        <f t="shared" si="6"/>
        <v>2813.5073827337451</v>
      </c>
      <c r="AP5" s="13">
        <f t="shared" si="44"/>
        <v>628.41966277274457</v>
      </c>
      <c r="AQ5" s="13">
        <f t="shared" si="7"/>
        <v>16763.732445960341</v>
      </c>
      <c r="AR5" s="13">
        <f t="shared" si="29"/>
        <v>4819.3527742628294</v>
      </c>
      <c r="AS5" s="38">
        <f t="shared" si="8"/>
        <v>2813.5073827337451</v>
      </c>
      <c r="AT5" s="37">
        <f t="shared" si="30"/>
        <v>80763974.223533377</v>
      </c>
      <c r="AU5" s="13">
        <f t="shared" si="9"/>
        <v>11831.891022053715</v>
      </c>
      <c r="AV5">
        <f t="shared" si="31"/>
        <v>80766932.196288884</v>
      </c>
      <c r="AW5" s="13">
        <f t="shared" si="10"/>
        <v>80764377.431120396</v>
      </c>
      <c r="AX5" s="13">
        <f t="shared" si="45"/>
        <v>197675123.00301972</v>
      </c>
      <c r="AY5" s="13">
        <f t="shared" si="11"/>
        <v>16763.732445960341</v>
      </c>
      <c r="AZ5">
        <f t="shared" si="32"/>
        <v>197679313.93613121</v>
      </c>
      <c r="BA5" s="13">
        <f t="shared" si="12"/>
        <v>197675525.94803166</v>
      </c>
      <c r="BB5" s="37">
        <f t="shared" si="33"/>
        <v>112.58183674385747</v>
      </c>
      <c r="BC5" s="13">
        <f t="shared" si="13"/>
        <v>11831.891022053715</v>
      </c>
      <c r="BD5">
        <f t="shared" si="34"/>
        <v>3070.554592257286</v>
      </c>
      <c r="BE5" s="13">
        <f t="shared" si="14"/>
        <v>503.35057957927143</v>
      </c>
      <c r="BF5" s="13">
        <f t="shared" si="46"/>
        <v>112.84441182105685</v>
      </c>
      <c r="BG5" s="13">
        <f t="shared" si="15"/>
        <v>16763.732445960341</v>
      </c>
      <c r="BH5">
        <f t="shared" si="35"/>
        <v>4303.7775233111424</v>
      </c>
      <c r="BI5" s="13">
        <f t="shared" si="16"/>
        <v>503.35057957927143</v>
      </c>
      <c r="BJ5" s="37">
        <f t="shared" si="36"/>
        <v>1.3160841587359395</v>
      </c>
      <c r="BK5" s="13">
        <f t="shared" si="17"/>
        <v>2366.3782044107429</v>
      </c>
      <c r="BL5">
        <f t="shared" si="37"/>
        <v>592.9106352614217</v>
      </c>
      <c r="BM5" s="13">
        <f t="shared" si="18"/>
        <v>5.6772349545232395</v>
      </c>
      <c r="BN5" s="13">
        <f t="shared" si="47"/>
        <v>1.7748691837326502</v>
      </c>
      <c r="BO5" s="13">
        <f t="shared" si="19"/>
        <v>16763.732445960341</v>
      </c>
      <c r="BP5">
        <f t="shared" si="38"/>
        <v>4192.7079806738175</v>
      </c>
      <c r="BQ5" s="13">
        <f t="shared" si="20"/>
        <v>5.6772349545232395</v>
      </c>
      <c r="BR5" s="37">
        <f t="shared" si="39"/>
        <v>185.47549709380507</v>
      </c>
      <c r="BS5" s="13">
        <f t="shared" si="21"/>
        <v>11831.891022053715</v>
      </c>
      <c r="BT5">
        <f t="shared" si="40"/>
        <v>3143.4482526072338</v>
      </c>
      <c r="BU5" s="13">
        <f t="shared" si="22"/>
        <v>829.96785815000442</v>
      </c>
      <c r="BV5" s="13">
        <f t="shared" si="48"/>
        <v>117588208.32452293</v>
      </c>
      <c r="BW5" s="13">
        <f t="shared" si="23"/>
        <v>16763.732445960341</v>
      </c>
      <c r="BX5">
        <f t="shared" si="41"/>
        <v>117592399.25763442</v>
      </c>
      <c r="BY5" s="13">
        <f t="shared" si="24"/>
        <v>117588852.55430891</v>
      </c>
    </row>
    <row r="6" spans="1:78" ht="15" x14ac:dyDescent="0.25">
      <c r="A6" s="25" t="s">
        <v>128</v>
      </c>
      <c r="B6" s="26">
        <v>65</v>
      </c>
      <c r="C6" s="26">
        <v>60</v>
      </c>
      <c r="D6" s="26">
        <v>69</v>
      </c>
      <c r="F6" s="158"/>
      <c r="G6" s="29" t="s">
        <v>112</v>
      </c>
      <c r="H6" s="30">
        <v>965</v>
      </c>
      <c r="I6" s="30">
        <v>914</v>
      </c>
      <c r="J6" s="30">
        <v>914</v>
      </c>
      <c r="K6" s="161"/>
      <c r="L6" s="161"/>
      <c r="M6" s="161"/>
      <c r="N6" s="164"/>
      <c r="O6" s="167"/>
      <c r="P6" s="167"/>
      <c r="Q6" s="161"/>
      <c r="R6" s="164"/>
      <c r="S6" s="167"/>
      <c r="T6" s="167"/>
      <c r="U6" s="167"/>
      <c r="V6" s="174"/>
      <c r="W6" s="13"/>
      <c r="X6" t="s">
        <v>85</v>
      </c>
      <c r="Y6">
        <v>-12900.7363950568</v>
      </c>
      <c r="AC6">
        <v>5</v>
      </c>
      <c r="AD6" s="37">
        <f t="shared" si="25"/>
        <v>370951370.90134293</v>
      </c>
      <c r="AE6" s="13">
        <f t="shared" si="1"/>
        <v>11831.891022053715</v>
      </c>
      <c r="AF6">
        <f t="shared" si="42"/>
        <v>370953737.27954733</v>
      </c>
      <c r="AG6" s="13">
        <f t="shared" si="2"/>
        <v>370952418.14796197</v>
      </c>
      <c r="AH6" s="13">
        <f t="shared" si="43"/>
        <v>370951371.16391802</v>
      </c>
      <c r="AI6" s="13">
        <f t="shared" si="3"/>
        <v>16763.732445960341</v>
      </c>
      <c r="AJ6">
        <f t="shared" si="26"/>
        <v>370954723.91040719</v>
      </c>
      <c r="AK6" s="13">
        <f t="shared" si="4"/>
        <v>370952418.14796197</v>
      </c>
      <c r="AL6" s="37">
        <f t="shared" si="27"/>
        <v>628.15708769554521</v>
      </c>
      <c r="AM6" s="13">
        <f t="shared" si="5"/>
        <v>11831.891022053715</v>
      </c>
      <c r="AN6">
        <f t="shared" si="28"/>
        <v>2994.5352921062881</v>
      </c>
      <c r="AO6" s="13">
        <f t="shared" si="6"/>
        <v>2813.5073827337451</v>
      </c>
      <c r="AP6" s="13">
        <f t="shared" si="44"/>
        <v>628.41966277274457</v>
      </c>
      <c r="AQ6" s="13">
        <f t="shared" si="7"/>
        <v>16763.732445960341</v>
      </c>
      <c r="AR6" s="13">
        <f t="shared" si="29"/>
        <v>3981.1661519648128</v>
      </c>
      <c r="AS6" s="38">
        <f t="shared" si="8"/>
        <v>2813.5073827337451</v>
      </c>
      <c r="AT6" s="37">
        <f t="shared" si="30"/>
        <v>80763974.223533377</v>
      </c>
      <c r="AU6" s="13">
        <f t="shared" si="9"/>
        <v>11831.891022053715</v>
      </c>
      <c r="AV6">
        <f t="shared" si="31"/>
        <v>80766340.601737782</v>
      </c>
      <c r="AW6" s="13">
        <f t="shared" si="10"/>
        <v>80764377.431120396</v>
      </c>
      <c r="AX6" s="13">
        <f t="shared" si="45"/>
        <v>197675123.00301972</v>
      </c>
      <c r="AY6" s="13">
        <f t="shared" si="11"/>
        <v>16763.732445960341</v>
      </c>
      <c r="AZ6">
        <f t="shared" si="32"/>
        <v>197678475.74950892</v>
      </c>
      <c r="BA6" s="13">
        <f t="shared" si="12"/>
        <v>197675525.94803166</v>
      </c>
      <c r="BB6" s="37">
        <f t="shared" si="33"/>
        <v>112.58183674385747</v>
      </c>
      <c r="BC6" s="13">
        <f t="shared" si="13"/>
        <v>11831.891022053715</v>
      </c>
      <c r="BD6">
        <f t="shared" si="34"/>
        <v>2478.9600411546003</v>
      </c>
      <c r="BE6" s="13">
        <f t="shared" si="14"/>
        <v>503.35057957927143</v>
      </c>
      <c r="BF6" s="13">
        <f t="shared" si="46"/>
        <v>112.84441182105685</v>
      </c>
      <c r="BG6" s="13">
        <f t="shared" si="15"/>
        <v>16763.732445960341</v>
      </c>
      <c r="BH6">
        <f t="shared" si="35"/>
        <v>3465.5909010131249</v>
      </c>
      <c r="BI6" s="13">
        <f t="shared" si="16"/>
        <v>503.35057957927143</v>
      </c>
      <c r="BJ6" s="37">
        <f t="shared" si="36"/>
        <v>1.3160841587359395</v>
      </c>
      <c r="BK6" s="13">
        <f t="shared" si="17"/>
        <v>2366.3782044107429</v>
      </c>
      <c r="BL6">
        <f t="shared" si="37"/>
        <v>474.59172504088451</v>
      </c>
      <c r="BM6" s="13">
        <f t="shared" si="18"/>
        <v>5.6772349545232395</v>
      </c>
      <c r="BN6" s="13">
        <f t="shared" si="47"/>
        <v>1.7748691837326502</v>
      </c>
      <c r="BO6" s="13">
        <f t="shared" si="19"/>
        <v>16763.732445960341</v>
      </c>
      <c r="BP6">
        <f t="shared" si="38"/>
        <v>3354.5213583758009</v>
      </c>
      <c r="BQ6" s="13">
        <f t="shared" si="20"/>
        <v>5.6772349545232395</v>
      </c>
      <c r="BR6" s="37">
        <f t="shared" si="39"/>
        <v>185.47549709380507</v>
      </c>
      <c r="BS6" s="13">
        <f t="shared" si="21"/>
        <v>11831.891022053715</v>
      </c>
      <c r="BT6">
        <f t="shared" si="40"/>
        <v>2551.8537015045481</v>
      </c>
      <c r="BU6" s="13">
        <f t="shared" si="22"/>
        <v>829.96785815000442</v>
      </c>
      <c r="BV6" s="13">
        <f t="shared" si="48"/>
        <v>117588208.32452293</v>
      </c>
      <c r="BW6" s="13">
        <f t="shared" si="23"/>
        <v>16763.732445960341</v>
      </c>
      <c r="BX6">
        <f t="shared" si="41"/>
        <v>117591561.07101212</v>
      </c>
      <c r="BY6" s="13">
        <f t="shared" si="24"/>
        <v>117588852.55430891</v>
      </c>
    </row>
    <row r="7" spans="1:78" ht="15" x14ac:dyDescent="0.25">
      <c r="A7" s="25" t="s">
        <v>129</v>
      </c>
      <c r="B7" s="26">
        <v>410</v>
      </c>
      <c r="C7" s="26">
        <v>332</v>
      </c>
      <c r="D7" s="26">
        <v>329</v>
      </c>
      <c r="F7" s="159"/>
      <c r="G7" s="33" t="s">
        <v>66</v>
      </c>
      <c r="H7" s="34">
        <f>SUM(H2:H6)</f>
        <v>2738</v>
      </c>
      <c r="I7" s="34">
        <f t="shared" ref="I7:J7" si="49">SUM(I2:I6)</f>
        <v>2523</v>
      </c>
      <c r="J7" s="34">
        <f t="shared" si="49"/>
        <v>2527</v>
      </c>
      <c r="K7" s="162"/>
      <c r="L7" s="162"/>
      <c r="M7" s="162"/>
      <c r="N7" s="165"/>
      <c r="O7" s="168"/>
      <c r="P7" s="168"/>
      <c r="Q7" s="162"/>
      <c r="R7" s="165"/>
      <c r="S7" s="168"/>
      <c r="T7" s="168"/>
      <c r="U7" s="168"/>
      <c r="V7" s="175"/>
      <c r="W7" s="13"/>
      <c r="X7" t="s">
        <v>86</v>
      </c>
      <c r="Y7">
        <v>-13006.6831398712</v>
      </c>
      <c r="AC7">
        <v>6</v>
      </c>
      <c r="AD7" s="37">
        <f t="shared" si="25"/>
        <v>370951370.90134293</v>
      </c>
      <c r="AE7" s="13">
        <f t="shared" si="1"/>
        <v>11831.891022053715</v>
      </c>
      <c r="AF7">
        <f t="shared" si="42"/>
        <v>370953342.88317996</v>
      </c>
      <c r="AG7" s="13">
        <f t="shared" si="2"/>
        <v>370952418.14796197</v>
      </c>
      <c r="AH7" s="13">
        <f t="shared" si="43"/>
        <v>370951371.16391802</v>
      </c>
      <c r="AI7" s="13">
        <f t="shared" si="3"/>
        <v>16763.732445960341</v>
      </c>
      <c r="AJ7">
        <f t="shared" si="26"/>
        <v>370954165.1193257</v>
      </c>
      <c r="AK7" s="13">
        <f t="shared" si="4"/>
        <v>370952418.14796197</v>
      </c>
      <c r="AL7" s="37">
        <f t="shared" si="27"/>
        <v>628.15708769554521</v>
      </c>
      <c r="AM7" s="13">
        <f t="shared" si="5"/>
        <v>11831.891022053715</v>
      </c>
      <c r="AN7">
        <f t="shared" si="28"/>
        <v>2600.1389247044976</v>
      </c>
      <c r="AO7" s="13">
        <f t="shared" si="6"/>
        <v>2813.5073827337451</v>
      </c>
      <c r="AP7" s="13">
        <f t="shared" si="44"/>
        <v>628.41966277274457</v>
      </c>
      <c r="AQ7" s="13">
        <f t="shared" si="7"/>
        <v>16763.732445960341</v>
      </c>
      <c r="AR7" s="13">
        <f t="shared" si="29"/>
        <v>3422.3750704328013</v>
      </c>
      <c r="AS7" s="38">
        <f t="shared" si="8"/>
        <v>2813.5073827337451</v>
      </c>
      <c r="AT7" s="37">
        <f t="shared" si="30"/>
        <v>80763974.223533377</v>
      </c>
      <c r="AU7" s="13">
        <f t="shared" si="9"/>
        <v>11831.891022053715</v>
      </c>
      <c r="AV7">
        <f t="shared" si="31"/>
        <v>80765946.205370381</v>
      </c>
      <c r="AW7" s="13">
        <f t="shared" si="10"/>
        <v>80764377.431120396</v>
      </c>
      <c r="AX7" s="13">
        <f t="shared" si="45"/>
        <v>197675123.00301972</v>
      </c>
      <c r="AY7" s="13">
        <f t="shared" si="11"/>
        <v>16763.732445960341</v>
      </c>
      <c r="AZ7">
        <f t="shared" si="32"/>
        <v>197677916.95842737</v>
      </c>
      <c r="BA7" s="13">
        <f t="shared" si="12"/>
        <v>197675525.94803166</v>
      </c>
      <c r="BB7" s="37">
        <f t="shared" si="33"/>
        <v>112.58183674385747</v>
      </c>
      <c r="BC7" s="13">
        <f t="shared" si="13"/>
        <v>11831.891022053715</v>
      </c>
      <c r="BD7">
        <f t="shared" si="34"/>
        <v>2084.5636737528098</v>
      </c>
      <c r="BE7" s="13">
        <f t="shared" si="14"/>
        <v>503.35057957927143</v>
      </c>
      <c r="BF7" s="13">
        <f t="shared" si="46"/>
        <v>112.84441182105685</v>
      </c>
      <c r="BG7" s="13">
        <f t="shared" si="15"/>
        <v>16763.732445960341</v>
      </c>
      <c r="BH7">
        <f t="shared" si="35"/>
        <v>2906.7998194811134</v>
      </c>
      <c r="BI7" s="13">
        <f t="shared" si="16"/>
        <v>503.35057957927143</v>
      </c>
      <c r="BJ7" s="37">
        <f t="shared" si="36"/>
        <v>1.3160841587359395</v>
      </c>
      <c r="BK7" s="13">
        <f t="shared" si="17"/>
        <v>2366.3782044107429</v>
      </c>
      <c r="BL7">
        <f t="shared" si="37"/>
        <v>395.7124515605264</v>
      </c>
      <c r="BM7" s="13">
        <f t="shared" si="18"/>
        <v>5.6772349545232395</v>
      </c>
      <c r="BN7" s="13">
        <f t="shared" si="47"/>
        <v>1.7748691837326502</v>
      </c>
      <c r="BO7" s="13">
        <f t="shared" si="19"/>
        <v>16763.732445960341</v>
      </c>
      <c r="BP7">
        <f t="shared" si="38"/>
        <v>2795.7302768437894</v>
      </c>
      <c r="BQ7" s="13">
        <f t="shared" si="20"/>
        <v>5.6772349545232395</v>
      </c>
      <c r="BR7" s="37">
        <f t="shared" si="39"/>
        <v>185.47549709380507</v>
      </c>
      <c r="BS7" s="13">
        <f t="shared" si="21"/>
        <v>11831.891022053715</v>
      </c>
      <c r="BT7">
        <f t="shared" si="40"/>
        <v>2157.4573341027576</v>
      </c>
      <c r="BU7" s="13">
        <f t="shared" si="22"/>
        <v>829.96785815000442</v>
      </c>
      <c r="BV7" s="13">
        <f t="shared" si="48"/>
        <v>117588208.32452293</v>
      </c>
      <c r="BW7" s="13">
        <f t="shared" si="23"/>
        <v>16763.732445960341</v>
      </c>
      <c r="BX7">
        <f t="shared" si="41"/>
        <v>117591002.27993059</v>
      </c>
      <c r="BY7" s="13">
        <f t="shared" si="24"/>
        <v>117588852.55430891</v>
      </c>
    </row>
    <row r="8" spans="1:78" ht="15" x14ac:dyDescent="0.25">
      <c r="A8" s="25" t="s">
        <v>130</v>
      </c>
      <c r="B8" s="26">
        <v>245</v>
      </c>
      <c r="C8" s="26">
        <v>220</v>
      </c>
      <c r="D8" s="26">
        <v>239</v>
      </c>
      <c r="F8" s="157" t="s">
        <v>113</v>
      </c>
      <c r="G8" s="31" t="s">
        <v>125</v>
      </c>
      <c r="H8" s="32">
        <v>346</v>
      </c>
      <c r="I8" s="32">
        <v>316</v>
      </c>
      <c r="J8" s="32">
        <v>303</v>
      </c>
      <c r="K8" s="160"/>
      <c r="L8" s="160">
        <f>'Region south'!D5</f>
        <v>88</v>
      </c>
      <c r="M8" s="160">
        <f>'Region south'!E5</f>
        <v>35</v>
      </c>
      <c r="N8" s="163">
        <f>'Region south'!G5</f>
        <v>3.3170236176342898</v>
      </c>
      <c r="O8" s="166">
        <f>I14/$I$31</f>
        <v>0.32230734565119423</v>
      </c>
      <c r="P8" s="166">
        <f>N8/N31</f>
        <v>0.55068391510233405</v>
      </c>
      <c r="Q8" s="160">
        <f>ROUNDUP(I14*63%,0)</f>
        <v>2253</v>
      </c>
      <c r="R8" s="169">
        <f>N8*10^3/Q8</f>
        <v>1.472269692691651</v>
      </c>
      <c r="S8" s="182">
        <f>K8/SUM($K$8:$M$14)</f>
        <v>0</v>
      </c>
      <c r="T8" s="182">
        <f t="shared" ref="T8:U8" si="50">L8/SUM($K$8:$M$14)</f>
        <v>0.71544715447154472</v>
      </c>
      <c r="U8" s="182">
        <f t="shared" si="50"/>
        <v>0.28455284552845528</v>
      </c>
      <c r="V8" s="176">
        <f>ROUNDUP(Q8/365,0)</f>
        <v>7</v>
      </c>
      <c r="W8" s="13"/>
      <c r="AC8">
        <v>7</v>
      </c>
      <c r="AD8" s="37">
        <f t="shared" si="25"/>
        <v>370951370.90134293</v>
      </c>
      <c r="AE8" s="13">
        <f t="shared" si="1"/>
        <v>11831.891022053715</v>
      </c>
      <c r="AF8">
        <f t="shared" si="42"/>
        <v>370953061.17148894</v>
      </c>
      <c r="AG8" s="13">
        <f t="shared" si="2"/>
        <v>370952418.14796197</v>
      </c>
      <c r="AH8" s="13">
        <f t="shared" si="43"/>
        <v>370951371.16391802</v>
      </c>
      <c r="AI8" s="13">
        <f t="shared" si="3"/>
        <v>16763.732445960341</v>
      </c>
      <c r="AJ8">
        <f t="shared" si="26"/>
        <v>370953765.98283887</v>
      </c>
      <c r="AK8" s="13">
        <f t="shared" si="4"/>
        <v>370952418.14796197</v>
      </c>
      <c r="AL8" s="37">
        <f t="shared" si="27"/>
        <v>628.15708769554521</v>
      </c>
      <c r="AM8" s="13">
        <f t="shared" si="5"/>
        <v>11831.891022053715</v>
      </c>
      <c r="AN8">
        <f t="shared" si="28"/>
        <v>2318.4272337032189</v>
      </c>
      <c r="AO8" s="13">
        <f t="shared" si="6"/>
        <v>2813.5073827337451</v>
      </c>
      <c r="AP8" s="13">
        <f t="shared" si="44"/>
        <v>628.41966277274457</v>
      </c>
      <c r="AQ8" s="13">
        <f t="shared" si="7"/>
        <v>16763.732445960341</v>
      </c>
      <c r="AR8" s="13">
        <f t="shared" si="29"/>
        <v>3023.238583624222</v>
      </c>
      <c r="AS8" s="38">
        <f t="shared" si="8"/>
        <v>2813.5073827337451</v>
      </c>
      <c r="AT8" s="37">
        <f t="shared" si="30"/>
        <v>80763974.223533377</v>
      </c>
      <c r="AU8" s="13">
        <f t="shared" si="9"/>
        <v>11831.891022053715</v>
      </c>
      <c r="AV8">
        <f t="shared" si="31"/>
        <v>80765664.493679389</v>
      </c>
      <c r="AW8" s="13">
        <f t="shared" si="10"/>
        <v>80764377.431120396</v>
      </c>
      <c r="AX8" s="13">
        <f t="shared" si="45"/>
        <v>197675123.00301972</v>
      </c>
      <c r="AY8" s="13">
        <f t="shared" si="11"/>
        <v>16763.732445960341</v>
      </c>
      <c r="AZ8">
        <f t="shared" si="32"/>
        <v>197677517.82194057</v>
      </c>
      <c r="BA8" s="13">
        <f t="shared" si="12"/>
        <v>197675525.94803166</v>
      </c>
      <c r="BB8" s="37">
        <f t="shared" si="33"/>
        <v>112.58183674385747</v>
      </c>
      <c r="BC8" s="13">
        <f t="shared" si="13"/>
        <v>11831.891022053715</v>
      </c>
      <c r="BD8">
        <f t="shared" si="34"/>
        <v>1802.8519827515308</v>
      </c>
      <c r="BE8" s="13">
        <f t="shared" si="14"/>
        <v>503.35057957927143</v>
      </c>
      <c r="BF8" s="13">
        <f t="shared" si="46"/>
        <v>112.84441182105685</v>
      </c>
      <c r="BG8" s="13">
        <f t="shared" si="15"/>
        <v>16763.732445960341</v>
      </c>
      <c r="BH8">
        <f t="shared" si="35"/>
        <v>2507.6633326725341</v>
      </c>
      <c r="BI8" s="13">
        <f t="shared" si="16"/>
        <v>503.35057957927143</v>
      </c>
      <c r="BJ8" s="37">
        <f t="shared" si="36"/>
        <v>1.3160841587359395</v>
      </c>
      <c r="BK8" s="13">
        <f t="shared" si="17"/>
        <v>2366.3782044107429</v>
      </c>
      <c r="BL8">
        <f t="shared" si="37"/>
        <v>339.37011336027064</v>
      </c>
      <c r="BM8" s="13">
        <f t="shared" si="18"/>
        <v>5.6772349545232395</v>
      </c>
      <c r="BN8" s="13">
        <f t="shared" si="47"/>
        <v>1.7748691837326502</v>
      </c>
      <c r="BO8" s="13">
        <f t="shared" si="19"/>
        <v>16763.732445960341</v>
      </c>
      <c r="BP8">
        <f t="shared" si="38"/>
        <v>2396.5937900352101</v>
      </c>
      <c r="BQ8" s="13">
        <f t="shared" si="20"/>
        <v>5.6772349545232395</v>
      </c>
      <c r="BR8" s="37">
        <f t="shared" si="39"/>
        <v>185.47549709380507</v>
      </c>
      <c r="BS8" s="13">
        <f t="shared" si="21"/>
        <v>11831.891022053715</v>
      </c>
      <c r="BT8">
        <f t="shared" si="40"/>
        <v>1875.7456431014784</v>
      </c>
      <c r="BU8" s="13">
        <f t="shared" si="22"/>
        <v>829.96785815000442</v>
      </c>
      <c r="BV8" s="13">
        <f t="shared" si="48"/>
        <v>117588208.32452293</v>
      </c>
      <c r="BW8" s="13">
        <f t="shared" si="23"/>
        <v>16763.732445960341</v>
      </c>
      <c r="BX8">
        <f t="shared" si="41"/>
        <v>117590603.14344378</v>
      </c>
      <c r="BY8" s="13">
        <f t="shared" si="24"/>
        <v>117588852.55430891</v>
      </c>
    </row>
    <row r="9" spans="1:78" ht="15" x14ac:dyDescent="0.25">
      <c r="A9" s="25" t="s">
        <v>131</v>
      </c>
      <c r="B9" s="26">
        <v>253</v>
      </c>
      <c r="C9" s="26">
        <v>244</v>
      </c>
      <c r="D9" s="26">
        <v>232</v>
      </c>
      <c r="F9" s="158"/>
      <c r="G9" s="29" t="s">
        <v>126</v>
      </c>
      <c r="H9" s="30">
        <v>463</v>
      </c>
      <c r="I9" s="30">
        <v>431</v>
      </c>
      <c r="J9" s="30">
        <v>423</v>
      </c>
      <c r="K9" s="161"/>
      <c r="L9" s="161"/>
      <c r="M9" s="161"/>
      <c r="N9" s="164"/>
      <c r="O9" s="167"/>
      <c r="P9" s="167"/>
      <c r="Q9" s="161"/>
      <c r="R9" s="164"/>
      <c r="S9" s="183"/>
      <c r="T9" s="183"/>
      <c r="U9" s="183"/>
      <c r="V9" s="177"/>
      <c r="W9" s="13"/>
      <c r="X9" t="s">
        <v>154</v>
      </c>
      <c r="Y9">
        <v>63.141108882628103</v>
      </c>
      <c r="AC9">
        <v>8</v>
      </c>
      <c r="AD9" s="37">
        <f t="shared" si="25"/>
        <v>370951370.90134293</v>
      </c>
      <c r="AE9" s="13">
        <f t="shared" si="1"/>
        <v>11831.891022053715</v>
      </c>
      <c r="AF9">
        <f t="shared" si="42"/>
        <v>370952849.8877207</v>
      </c>
      <c r="AG9" s="13">
        <f t="shared" si="2"/>
        <v>370952418.14796197</v>
      </c>
      <c r="AH9" s="13">
        <f t="shared" si="43"/>
        <v>370951371.16391802</v>
      </c>
      <c r="AI9" s="13">
        <f t="shared" si="3"/>
        <v>16763.732445960341</v>
      </c>
      <c r="AJ9">
        <f t="shared" si="26"/>
        <v>370953466.63047379</v>
      </c>
      <c r="AK9" s="13">
        <f t="shared" si="4"/>
        <v>370952418.14796197</v>
      </c>
      <c r="AL9" s="37">
        <f t="shared" si="27"/>
        <v>628.15708769554521</v>
      </c>
      <c r="AM9" s="13">
        <f t="shared" si="5"/>
        <v>11831.891022053715</v>
      </c>
      <c r="AN9">
        <f t="shared" si="28"/>
        <v>2107.1434654522595</v>
      </c>
      <c r="AO9" s="13">
        <f t="shared" si="6"/>
        <v>2813.5073827337451</v>
      </c>
      <c r="AP9" s="13">
        <f t="shared" si="44"/>
        <v>628.41966277274457</v>
      </c>
      <c r="AQ9" s="13">
        <f t="shared" si="7"/>
        <v>16763.732445960341</v>
      </c>
      <c r="AR9" s="13">
        <f t="shared" si="29"/>
        <v>2723.8862185177873</v>
      </c>
      <c r="AS9" s="38">
        <f t="shared" si="8"/>
        <v>2813.5073827337451</v>
      </c>
      <c r="AT9" s="37">
        <f t="shared" si="30"/>
        <v>80763974.223533377</v>
      </c>
      <c r="AU9" s="13">
        <f t="shared" si="9"/>
        <v>11831.891022053715</v>
      </c>
      <c r="AV9">
        <f t="shared" si="31"/>
        <v>80765453.209911138</v>
      </c>
      <c r="AW9" s="13">
        <f t="shared" si="10"/>
        <v>80764377.431120396</v>
      </c>
      <c r="AX9" s="13">
        <f t="shared" si="45"/>
        <v>197675123.00301972</v>
      </c>
      <c r="AY9" s="13">
        <f t="shared" si="11"/>
        <v>16763.732445960341</v>
      </c>
      <c r="AZ9">
        <f t="shared" si="32"/>
        <v>197677218.46957546</v>
      </c>
      <c r="BA9" s="13">
        <f t="shared" si="12"/>
        <v>197675525.94803166</v>
      </c>
      <c r="BB9" s="37">
        <f t="shared" si="33"/>
        <v>112.58183674385747</v>
      </c>
      <c r="BC9" s="13">
        <f t="shared" si="13"/>
        <v>11831.891022053715</v>
      </c>
      <c r="BD9">
        <f t="shared" si="34"/>
        <v>1591.5682145005717</v>
      </c>
      <c r="BE9" s="13">
        <f t="shared" si="14"/>
        <v>503.35057957927143</v>
      </c>
      <c r="BF9" s="13">
        <f t="shared" si="46"/>
        <v>112.84441182105685</v>
      </c>
      <c r="BG9" s="13">
        <f t="shared" si="15"/>
        <v>16763.732445960341</v>
      </c>
      <c r="BH9">
        <f t="shared" si="35"/>
        <v>2208.3109675660994</v>
      </c>
      <c r="BI9" s="13">
        <f t="shared" si="16"/>
        <v>503.35057957927143</v>
      </c>
      <c r="BJ9" s="37">
        <f t="shared" si="36"/>
        <v>1.3160841587359395</v>
      </c>
      <c r="BK9" s="13">
        <f t="shared" si="17"/>
        <v>2366.3782044107429</v>
      </c>
      <c r="BL9">
        <f t="shared" si="37"/>
        <v>297.11335971007878</v>
      </c>
      <c r="BM9" s="13">
        <f t="shared" si="18"/>
        <v>5.6772349545232395</v>
      </c>
      <c r="BN9" s="13">
        <f t="shared" si="47"/>
        <v>1.7748691837326502</v>
      </c>
      <c r="BO9" s="13">
        <f t="shared" si="19"/>
        <v>16763.732445960341</v>
      </c>
      <c r="BP9">
        <f t="shared" si="38"/>
        <v>2097.2414249287754</v>
      </c>
      <c r="BQ9" s="13">
        <f t="shared" si="20"/>
        <v>5.6772349545232395</v>
      </c>
      <c r="BR9" s="37">
        <f t="shared" si="39"/>
        <v>185.47549709380507</v>
      </c>
      <c r="BS9" s="13">
        <f t="shared" si="21"/>
        <v>11831.891022053715</v>
      </c>
      <c r="BT9">
        <f t="shared" si="40"/>
        <v>1664.4618748505195</v>
      </c>
      <c r="BU9" s="13">
        <f t="shared" si="22"/>
        <v>829.96785815000442</v>
      </c>
      <c r="BV9" s="13">
        <f t="shared" si="48"/>
        <v>117588208.32452293</v>
      </c>
      <c r="BW9" s="13">
        <f t="shared" si="23"/>
        <v>16763.732445960341</v>
      </c>
      <c r="BX9">
        <f t="shared" si="41"/>
        <v>117590303.79107867</v>
      </c>
      <c r="BY9" s="13">
        <f t="shared" si="24"/>
        <v>117588852.55430891</v>
      </c>
    </row>
    <row r="10" spans="1:78" ht="15" x14ac:dyDescent="0.25">
      <c r="A10" s="25" t="s">
        <v>132</v>
      </c>
      <c r="B10" s="26">
        <v>2358</v>
      </c>
      <c r="C10" s="26">
        <v>2174</v>
      </c>
      <c r="D10" s="26">
        <v>2200</v>
      </c>
      <c r="F10" s="158"/>
      <c r="G10" s="29" t="s">
        <v>127</v>
      </c>
      <c r="H10" s="30">
        <v>207</v>
      </c>
      <c r="I10" s="30">
        <v>191</v>
      </c>
      <c r="J10" s="30">
        <v>203</v>
      </c>
      <c r="K10" s="161"/>
      <c r="L10" s="161"/>
      <c r="M10" s="161"/>
      <c r="N10" s="164"/>
      <c r="O10" s="167"/>
      <c r="P10" s="167"/>
      <c r="Q10" s="161"/>
      <c r="R10" s="164"/>
      <c r="S10" s="183"/>
      <c r="T10" s="183"/>
      <c r="U10" s="183"/>
      <c r="V10" s="177"/>
      <c r="W10" s="13"/>
      <c r="X10" t="s">
        <v>155</v>
      </c>
      <c r="Y10">
        <v>1078.1968066320801</v>
      </c>
      <c r="AC10">
        <v>9</v>
      </c>
      <c r="AD10" s="37">
        <f t="shared" si="25"/>
        <v>370951370.90134293</v>
      </c>
      <c r="AE10" s="13">
        <f t="shared" si="1"/>
        <v>11831.891022053715</v>
      </c>
      <c r="AF10">
        <f t="shared" si="42"/>
        <v>370952685.55590093</v>
      </c>
      <c r="AG10" s="13">
        <f t="shared" si="2"/>
        <v>370952418.14796197</v>
      </c>
      <c r="AH10" s="13">
        <f t="shared" si="43"/>
        <v>370951371.16391802</v>
      </c>
      <c r="AI10" s="13">
        <f t="shared" si="3"/>
        <v>16763.732445960341</v>
      </c>
      <c r="AJ10">
        <f t="shared" si="26"/>
        <v>370953233.80085647</v>
      </c>
      <c r="AK10" s="13">
        <f t="shared" si="4"/>
        <v>370952418.14796197</v>
      </c>
      <c r="AL10" s="37">
        <f t="shared" si="27"/>
        <v>628.15708769554521</v>
      </c>
      <c r="AM10" s="13">
        <f t="shared" si="5"/>
        <v>11831.891022053715</v>
      </c>
      <c r="AN10">
        <f t="shared" si="28"/>
        <v>1942.8116457015135</v>
      </c>
      <c r="AO10" s="13">
        <f t="shared" si="6"/>
        <v>2813.5073827337451</v>
      </c>
      <c r="AP10" s="13">
        <f t="shared" si="44"/>
        <v>628.41966277274457</v>
      </c>
      <c r="AQ10" s="13">
        <f t="shared" si="7"/>
        <v>16763.732445960341</v>
      </c>
      <c r="AR10" s="13">
        <f t="shared" si="29"/>
        <v>2491.0566012127824</v>
      </c>
      <c r="AS10" s="38">
        <f t="shared" si="8"/>
        <v>2813.5073827337451</v>
      </c>
      <c r="AT10" s="37">
        <f t="shared" si="30"/>
        <v>80763974.223533377</v>
      </c>
      <c r="AU10" s="13">
        <f t="shared" si="9"/>
        <v>11831.891022053715</v>
      </c>
      <c r="AV10">
        <f t="shared" si="31"/>
        <v>80765288.87809138</v>
      </c>
      <c r="AW10" s="13">
        <f t="shared" si="10"/>
        <v>80764377.431120396</v>
      </c>
      <c r="AX10" s="13">
        <f t="shared" si="45"/>
        <v>197675123.00301972</v>
      </c>
      <c r="AY10" s="13">
        <f t="shared" si="11"/>
        <v>16763.732445960341</v>
      </c>
      <c r="AZ10">
        <f t="shared" si="32"/>
        <v>197676985.63995817</v>
      </c>
      <c r="BA10" s="13">
        <f t="shared" si="12"/>
        <v>197675525.94803166</v>
      </c>
      <c r="BB10" s="37">
        <f t="shared" si="33"/>
        <v>112.58183674385747</v>
      </c>
      <c r="BC10" s="13">
        <f t="shared" si="13"/>
        <v>11831.891022053715</v>
      </c>
      <c r="BD10">
        <f t="shared" si="34"/>
        <v>1427.2363947498256</v>
      </c>
      <c r="BE10" s="13">
        <f t="shared" si="14"/>
        <v>503.35057957927143</v>
      </c>
      <c r="BF10" s="13">
        <f t="shared" si="46"/>
        <v>112.84441182105685</v>
      </c>
      <c r="BG10" s="13">
        <f t="shared" si="15"/>
        <v>16763.732445960341</v>
      </c>
      <c r="BH10">
        <f t="shared" si="35"/>
        <v>1975.4813502610946</v>
      </c>
      <c r="BI10" s="13">
        <f t="shared" si="16"/>
        <v>503.35057957927143</v>
      </c>
      <c r="BJ10" s="37">
        <f t="shared" si="36"/>
        <v>1.3160841587359395</v>
      </c>
      <c r="BK10" s="13">
        <f t="shared" si="17"/>
        <v>2366.3782044107429</v>
      </c>
      <c r="BL10">
        <f t="shared" si="37"/>
        <v>264.24699575992958</v>
      </c>
      <c r="BM10" s="13">
        <f t="shared" si="18"/>
        <v>5.6772349545232395</v>
      </c>
      <c r="BN10" s="13">
        <f t="shared" si="47"/>
        <v>1.7748691837326502</v>
      </c>
      <c r="BO10" s="13">
        <f t="shared" si="19"/>
        <v>16763.732445960341</v>
      </c>
      <c r="BP10">
        <f t="shared" si="38"/>
        <v>1864.4118076237703</v>
      </c>
      <c r="BQ10" s="13">
        <f t="shared" si="20"/>
        <v>5.6772349545232395</v>
      </c>
      <c r="BR10" s="37">
        <f t="shared" si="39"/>
        <v>185.47549709380507</v>
      </c>
      <c r="BS10" s="13">
        <f t="shared" si="21"/>
        <v>11831.891022053715</v>
      </c>
      <c r="BT10">
        <f t="shared" si="40"/>
        <v>1500.1300550997735</v>
      </c>
      <c r="BU10" s="13">
        <f t="shared" si="22"/>
        <v>829.96785815000442</v>
      </c>
      <c r="BV10" s="13">
        <f t="shared" si="48"/>
        <v>117588208.32452293</v>
      </c>
      <c r="BW10" s="13">
        <f t="shared" si="23"/>
        <v>16763.732445960341</v>
      </c>
      <c r="BX10">
        <f t="shared" si="41"/>
        <v>117590070.96146137</v>
      </c>
      <c r="BY10" s="13">
        <f t="shared" si="24"/>
        <v>117588852.55430891</v>
      </c>
    </row>
    <row r="11" spans="1:78" ht="15" x14ac:dyDescent="0.25">
      <c r="A11" s="25" t="s">
        <v>114</v>
      </c>
      <c r="B11" s="26">
        <v>560</v>
      </c>
      <c r="C11" s="26">
        <v>519</v>
      </c>
      <c r="D11" s="26">
        <v>448</v>
      </c>
      <c r="F11" s="158"/>
      <c r="G11" s="29" t="s">
        <v>130</v>
      </c>
      <c r="H11" s="30">
        <v>245</v>
      </c>
      <c r="I11" s="30">
        <v>220</v>
      </c>
      <c r="J11" s="30">
        <v>239</v>
      </c>
      <c r="K11" s="161"/>
      <c r="L11" s="161"/>
      <c r="M11" s="161"/>
      <c r="N11" s="164"/>
      <c r="O11" s="167"/>
      <c r="P11" s="167"/>
      <c r="Q11" s="161"/>
      <c r="R11" s="164"/>
      <c r="S11" s="183"/>
      <c r="T11" s="183"/>
      <c r="U11" s="183"/>
      <c r="V11" s="177"/>
      <c r="W11" s="13"/>
      <c r="X11" t="s">
        <v>156</v>
      </c>
      <c r="Y11">
        <v>62.151535424876201</v>
      </c>
      <c r="AC11">
        <v>10</v>
      </c>
      <c r="AD11" s="37">
        <f t="shared" si="25"/>
        <v>370951370.90134293</v>
      </c>
      <c r="AE11" s="13">
        <f t="shared" si="1"/>
        <v>11831.891022053715</v>
      </c>
      <c r="AF11">
        <f t="shared" si="42"/>
        <v>370952554.09044516</v>
      </c>
      <c r="AG11" s="13">
        <f t="shared" si="2"/>
        <v>370952418.14796197</v>
      </c>
      <c r="AH11" s="13">
        <f t="shared" si="43"/>
        <v>370951371.16391802</v>
      </c>
      <c r="AI11" s="13">
        <f t="shared" si="3"/>
        <v>16763.732445960341</v>
      </c>
      <c r="AJ11">
        <f t="shared" si="26"/>
        <v>370953047.5371626</v>
      </c>
      <c r="AK11" s="13">
        <f t="shared" si="4"/>
        <v>370952418.14796197</v>
      </c>
      <c r="AL11" s="37">
        <f t="shared" si="27"/>
        <v>628.15708769554521</v>
      </c>
      <c r="AM11" s="13">
        <f t="shared" si="5"/>
        <v>11831.891022053715</v>
      </c>
      <c r="AN11">
        <f t="shared" si="28"/>
        <v>1811.3461899009167</v>
      </c>
      <c r="AO11" s="13">
        <f t="shared" si="6"/>
        <v>2813.5073827337451</v>
      </c>
      <c r="AP11" s="13">
        <f t="shared" si="44"/>
        <v>628.41966277274457</v>
      </c>
      <c r="AQ11" s="13">
        <f t="shared" si="7"/>
        <v>16763.732445960341</v>
      </c>
      <c r="AR11" s="13">
        <f t="shared" si="29"/>
        <v>2304.7929073687787</v>
      </c>
      <c r="AS11" s="38">
        <f t="shared" si="8"/>
        <v>2813.5073827337451</v>
      </c>
      <c r="AT11" s="37">
        <f t="shared" si="30"/>
        <v>80763974.223533377</v>
      </c>
      <c r="AU11" s="13">
        <f t="shared" si="9"/>
        <v>11831.891022053715</v>
      </c>
      <c r="AV11">
        <f t="shared" si="31"/>
        <v>80765157.41263558</v>
      </c>
      <c r="AW11" s="13">
        <f t="shared" si="10"/>
        <v>80764377.431120396</v>
      </c>
      <c r="AX11" s="13">
        <f t="shared" si="45"/>
        <v>197675123.00301972</v>
      </c>
      <c r="AY11" s="13">
        <f t="shared" si="11"/>
        <v>16763.732445960341</v>
      </c>
      <c r="AZ11">
        <f t="shared" si="32"/>
        <v>197676799.3762643</v>
      </c>
      <c r="BA11" s="13">
        <f t="shared" si="12"/>
        <v>197675525.94803166</v>
      </c>
      <c r="BB11" s="37">
        <f t="shared" si="33"/>
        <v>112.58183674385747</v>
      </c>
      <c r="BC11" s="13">
        <f t="shared" si="13"/>
        <v>11831.891022053715</v>
      </c>
      <c r="BD11">
        <f t="shared" si="34"/>
        <v>1295.7709389492288</v>
      </c>
      <c r="BE11" s="13">
        <f t="shared" si="14"/>
        <v>503.35057957927143</v>
      </c>
      <c r="BF11" s="13">
        <f t="shared" si="46"/>
        <v>112.84441182105685</v>
      </c>
      <c r="BG11" s="13">
        <f t="shared" si="15"/>
        <v>16763.732445960341</v>
      </c>
      <c r="BH11">
        <f t="shared" si="35"/>
        <v>1789.2176564170909</v>
      </c>
      <c r="BI11" s="13">
        <f t="shared" si="16"/>
        <v>503.35057957927143</v>
      </c>
      <c r="BJ11" s="37">
        <f t="shared" si="36"/>
        <v>1.3160841587359395</v>
      </c>
      <c r="BK11" s="13">
        <f t="shared" si="17"/>
        <v>2366.3782044107429</v>
      </c>
      <c r="BL11">
        <f t="shared" si="37"/>
        <v>237.95390459981024</v>
      </c>
      <c r="BM11" s="13">
        <f t="shared" si="18"/>
        <v>5.6772349545232395</v>
      </c>
      <c r="BN11" s="13">
        <f t="shared" si="47"/>
        <v>1.7748691837326502</v>
      </c>
      <c r="BO11" s="13">
        <f t="shared" si="19"/>
        <v>16763.732445960341</v>
      </c>
      <c r="BP11">
        <f t="shared" si="38"/>
        <v>1678.1481137797666</v>
      </c>
      <c r="BQ11" s="13">
        <f t="shared" si="20"/>
        <v>5.6772349545232395</v>
      </c>
      <c r="BR11" s="37">
        <f t="shared" si="39"/>
        <v>185.47549709380507</v>
      </c>
      <c r="BS11" s="13">
        <f t="shared" si="21"/>
        <v>11831.891022053715</v>
      </c>
      <c r="BT11">
        <f t="shared" si="40"/>
        <v>1368.6645992991766</v>
      </c>
      <c r="BU11" s="13">
        <f t="shared" si="22"/>
        <v>829.96785815000442</v>
      </c>
      <c r="BV11" s="13">
        <f t="shared" si="48"/>
        <v>117588208.32452293</v>
      </c>
      <c r="BW11" s="13">
        <f t="shared" si="23"/>
        <v>16763.732445960341</v>
      </c>
      <c r="BX11">
        <f t="shared" si="41"/>
        <v>117589884.69776753</v>
      </c>
      <c r="BY11" s="13">
        <f t="shared" si="24"/>
        <v>117588852.55430891</v>
      </c>
    </row>
    <row r="12" spans="1:78" ht="15" x14ac:dyDescent="0.25">
      <c r="A12" s="25" t="s">
        <v>133</v>
      </c>
      <c r="B12" s="26">
        <v>28</v>
      </c>
      <c r="C12" s="26">
        <v>26</v>
      </c>
      <c r="D12" s="26">
        <v>30</v>
      </c>
      <c r="F12" s="158"/>
      <c r="G12" s="29" t="s">
        <v>131</v>
      </c>
      <c r="H12" s="30">
        <v>253</v>
      </c>
      <c r="I12" s="30">
        <v>244</v>
      </c>
      <c r="J12" s="30">
        <v>232</v>
      </c>
      <c r="K12" s="161"/>
      <c r="L12" s="161"/>
      <c r="M12" s="161"/>
      <c r="N12" s="164"/>
      <c r="O12" s="167"/>
      <c r="P12" s="167"/>
      <c r="Q12" s="161"/>
      <c r="R12" s="164"/>
      <c r="S12" s="183"/>
      <c r="T12" s="183"/>
      <c r="U12" s="183"/>
      <c r="V12" s="177"/>
      <c r="W12" s="13"/>
      <c r="X12" t="s">
        <v>157</v>
      </c>
      <c r="Y12">
        <v>1699527.70071973</v>
      </c>
      <c r="AC12">
        <v>11</v>
      </c>
      <c r="AD12" s="37">
        <f t="shared" si="25"/>
        <v>370951370.90134293</v>
      </c>
      <c r="AE12" s="13">
        <f t="shared" si="1"/>
        <v>11831.891022053715</v>
      </c>
      <c r="AF12">
        <f t="shared" si="42"/>
        <v>370952446.52779949</v>
      </c>
      <c r="AG12" s="13">
        <f t="shared" si="2"/>
        <v>370952418.14796197</v>
      </c>
      <c r="AH12" s="13">
        <f t="shared" si="43"/>
        <v>370951371.16391802</v>
      </c>
      <c r="AI12" s="13">
        <f t="shared" si="3"/>
        <v>16763.732445960341</v>
      </c>
      <c r="AJ12">
        <f t="shared" si="26"/>
        <v>370952895.13959491</v>
      </c>
      <c r="AK12" s="13">
        <f t="shared" si="4"/>
        <v>370952418.14796197</v>
      </c>
      <c r="AL12" s="37">
        <f t="shared" si="27"/>
        <v>628.15708769554521</v>
      </c>
      <c r="AM12" s="13">
        <f t="shared" si="5"/>
        <v>11831.891022053715</v>
      </c>
      <c r="AN12">
        <f t="shared" si="28"/>
        <v>1703.7835442458829</v>
      </c>
      <c r="AO12" s="13">
        <f t="shared" si="6"/>
        <v>2813.5073827337451</v>
      </c>
      <c r="AP12" s="13">
        <f t="shared" si="44"/>
        <v>628.41966277274457</v>
      </c>
      <c r="AQ12" s="13">
        <f t="shared" si="7"/>
        <v>16763.732445960341</v>
      </c>
      <c r="AR12" s="13">
        <f t="shared" si="29"/>
        <v>2152.3953396782299</v>
      </c>
      <c r="AS12" s="38">
        <f t="shared" si="8"/>
        <v>2813.5073827337451</v>
      </c>
      <c r="AT12" s="37">
        <f t="shared" si="30"/>
        <v>80763974.223533377</v>
      </c>
      <c r="AU12" s="13">
        <f t="shared" si="9"/>
        <v>11831.891022053715</v>
      </c>
      <c r="AV12">
        <f t="shared" si="31"/>
        <v>80765049.849989921</v>
      </c>
      <c r="AW12" s="13">
        <f t="shared" si="10"/>
        <v>80764377.431120396</v>
      </c>
      <c r="AX12" s="13">
        <f t="shared" si="45"/>
        <v>197675123.00301972</v>
      </c>
      <c r="AY12" s="13">
        <f t="shared" si="11"/>
        <v>16763.732445960341</v>
      </c>
      <c r="AZ12">
        <f t="shared" si="32"/>
        <v>197676646.97869661</v>
      </c>
      <c r="BA12" s="13">
        <f t="shared" si="12"/>
        <v>197675525.94803166</v>
      </c>
      <c r="BB12" s="37">
        <f t="shared" si="33"/>
        <v>112.58183674385747</v>
      </c>
      <c r="BC12" s="13">
        <f t="shared" si="13"/>
        <v>11831.891022053715</v>
      </c>
      <c r="BD12">
        <f t="shared" si="34"/>
        <v>1188.2082932941951</v>
      </c>
      <c r="BE12" s="13">
        <f t="shared" si="14"/>
        <v>503.35057957927143</v>
      </c>
      <c r="BF12" s="13">
        <f t="shared" si="46"/>
        <v>112.84441182105685</v>
      </c>
      <c r="BG12" s="13">
        <f t="shared" si="15"/>
        <v>16763.732445960341</v>
      </c>
      <c r="BH12">
        <f t="shared" si="35"/>
        <v>1636.8200887265423</v>
      </c>
      <c r="BI12" s="13">
        <f t="shared" si="16"/>
        <v>503.35057957927143</v>
      </c>
      <c r="BJ12" s="37">
        <f t="shared" si="36"/>
        <v>1.3160841587359395</v>
      </c>
      <c r="BK12" s="13">
        <f t="shared" si="17"/>
        <v>2366.3782044107429</v>
      </c>
      <c r="BL12">
        <f t="shared" si="37"/>
        <v>216.44137546880347</v>
      </c>
      <c r="BM12" s="13">
        <f t="shared" si="18"/>
        <v>5.6772349545232395</v>
      </c>
      <c r="BN12" s="13">
        <f t="shared" si="47"/>
        <v>1.7748691837326502</v>
      </c>
      <c r="BO12" s="13">
        <f t="shared" si="19"/>
        <v>16763.732445960341</v>
      </c>
      <c r="BP12">
        <f t="shared" si="38"/>
        <v>1525.750546089218</v>
      </c>
      <c r="BQ12" s="13">
        <f t="shared" si="20"/>
        <v>5.6772349545232395</v>
      </c>
      <c r="BR12" s="37">
        <f t="shared" si="39"/>
        <v>185.47549709380507</v>
      </c>
      <c r="BS12" s="13">
        <f t="shared" si="21"/>
        <v>11831.891022053715</v>
      </c>
      <c r="BT12">
        <f t="shared" si="40"/>
        <v>1261.1019536441427</v>
      </c>
      <c r="BU12" s="13">
        <f t="shared" si="22"/>
        <v>829.96785815000442</v>
      </c>
      <c r="BV12" s="13">
        <f t="shared" si="48"/>
        <v>117588208.32452293</v>
      </c>
      <c r="BW12" s="13">
        <f t="shared" si="23"/>
        <v>16763.732445960341</v>
      </c>
      <c r="BX12">
        <f t="shared" si="41"/>
        <v>117589732.30019984</v>
      </c>
      <c r="BY12" s="13">
        <f t="shared" si="24"/>
        <v>117588852.55430891</v>
      </c>
    </row>
    <row r="13" spans="1:78" ht="15" x14ac:dyDescent="0.25">
      <c r="A13" s="25" t="s">
        <v>134</v>
      </c>
      <c r="B13" s="26">
        <v>275</v>
      </c>
      <c r="C13" s="26">
        <v>204</v>
      </c>
      <c r="D13" s="26">
        <v>241</v>
      </c>
      <c r="F13" s="158"/>
      <c r="G13" s="29" t="s">
        <v>132</v>
      </c>
      <c r="H13" s="30">
        <v>2358</v>
      </c>
      <c r="I13" s="30">
        <v>2174</v>
      </c>
      <c r="J13" s="30">
        <v>2200</v>
      </c>
      <c r="K13" s="161"/>
      <c r="L13" s="161"/>
      <c r="M13" s="161"/>
      <c r="N13" s="164"/>
      <c r="O13" s="167"/>
      <c r="P13" s="167"/>
      <c r="Q13" s="161"/>
      <c r="R13" s="164"/>
      <c r="S13" s="183"/>
      <c r="T13" s="183"/>
      <c r="U13" s="183"/>
      <c r="V13" s="177"/>
      <c r="X13" t="s">
        <v>158</v>
      </c>
      <c r="Y13">
        <v>233297.48530085501</v>
      </c>
      <c r="AC13">
        <v>12</v>
      </c>
      <c r="AD13" s="37">
        <f t="shared" si="25"/>
        <v>370951370.90134293</v>
      </c>
      <c r="AE13" s="13">
        <f t="shared" si="1"/>
        <v>11831.891022053715</v>
      </c>
      <c r="AF13">
        <f t="shared" si="42"/>
        <v>370952356.89226145</v>
      </c>
      <c r="AG13" s="13">
        <f t="shared" si="2"/>
        <v>370952418.14796197</v>
      </c>
      <c r="AH13" s="13">
        <f t="shared" si="43"/>
        <v>370951371.16391802</v>
      </c>
      <c r="AI13" s="13">
        <f t="shared" si="3"/>
        <v>16763.732445960341</v>
      </c>
      <c r="AJ13">
        <f t="shared" si="26"/>
        <v>370952768.14162183</v>
      </c>
      <c r="AK13" s="13">
        <f t="shared" si="4"/>
        <v>370952418.14796197</v>
      </c>
      <c r="AL13" s="37">
        <f t="shared" si="27"/>
        <v>628.15708769554521</v>
      </c>
      <c r="AM13" s="13">
        <f t="shared" si="5"/>
        <v>11831.891022053715</v>
      </c>
      <c r="AN13">
        <f t="shared" si="28"/>
        <v>1614.1480062000214</v>
      </c>
      <c r="AO13" s="13">
        <f t="shared" si="6"/>
        <v>2813.5073827337451</v>
      </c>
      <c r="AP13" s="13">
        <f t="shared" si="44"/>
        <v>628.41966277274457</v>
      </c>
      <c r="AQ13" s="13">
        <f t="shared" si="7"/>
        <v>16763.732445960341</v>
      </c>
      <c r="AR13" s="13">
        <f t="shared" si="29"/>
        <v>2025.3973666027728</v>
      </c>
      <c r="AS13" s="38">
        <f t="shared" si="8"/>
        <v>2813.5073827337451</v>
      </c>
      <c r="AT13" s="37">
        <f t="shared" si="30"/>
        <v>80763974.223533377</v>
      </c>
      <c r="AU13" s="13">
        <f t="shared" si="9"/>
        <v>11831.891022053715</v>
      </c>
      <c r="AV13">
        <f t="shared" si="31"/>
        <v>80764960.214451879</v>
      </c>
      <c r="AW13" s="13">
        <f t="shared" si="10"/>
        <v>80764377.431120396</v>
      </c>
      <c r="AX13" s="13">
        <f t="shared" si="45"/>
        <v>197675123.00301972</v>
      </c>
      <c r="AY13" s="13">
        <f t="shared" si="11"/>
        <v>16763.732445960341</v>
      </c>
      <c r="AZ13">
        <f t="shared" si="32"/>
        <v>197676519.98072356</v>
      </c>
      <c r="BA13" s="13">
        <f t="shared" si="12"/>
        <v>197675525.94803166</v>
      </c>
      <c r="BB13" s="37">
        <f t="shared" si="33"/>
        <v>112.58183674385747</v>
      </c>
      <c r="BC13" s="13">
        <f t="shared" si="13"/>
        <v>11831.891022053715</v>
      </c>
      <c r="BD13">
        <f t="shared" si="34"/>
        <v>1098.5727552483336</v>
      </c>
      <c r="BE13" s="13">
        <f t="shared" si="14"/>
        <v>503.35057957927143</v>
      </c>
      <c r="BF13" s="13">
        <f t="shared" si="46"/>
        <v>112.84441182105685</v>
      </c>
      <c r="BG13" s="13">
        <f t="shared" si="15"/>
        <v>16763.732445960341</v>
      </c>
      <c r="BH13">
        <f t="shared" si="35"/>
        <v>1509.8221156510851</v>
      </c>
      <c r="BI13" s="13">
        <f t="shared" si="16"/>
        <v>503.35057957927143</v>
      </c>
      <c r="BJ13" s="37">
        <f t="shared" si="36"/>
        <v>1.3160841587359395</v>
      </c>
      <c r="BK13" s="13">
        <f t="shared" si="17"/>
        <v>2366.3782044107429</v>
      </c>
      <c r="BL13">
        <f t="shared" si="37"/>
        <v>198.51426785963119</v>
      </c>
      <c r="BM13" s="13">
        <f t="shared" si="18"/>
        <v>5.6772349545232395</v>
      </c>
      <c r="BN13" s="13">
        <f t="shared" si="47"/>
        <v>1.7748691837326502</v>
      </c>
      <c r="BO13" s="13">
        <f t="shared" si="19"/>
        <v>16763.732445960341</v>
      </c>
      <c r="BP13">
        <f t="shared" si="38"/>
        <v>1398.7525730137609</v>
      </c>
      <c r="BQ13" s="13">
        <f t="shared" si="20"/>
        <v>5.6772349545232395</v>
      </c>
      <c r="BR13" s="37">
        <f t="shared" si="39"/>
        <v>185.47549709380507</v>
      </c>
      <c r="BS13" s="13">
        <f t="shared" si="21"/>
        <v>11831.891022053715</v>
      </c>
      <c r="BT13">
        <f t="shared" si="40"/>
        <v>1171.4664155982814</v>
      </c>
      <c r="BU13" s="13">
        <f t="shared" si="22"/>
        <v>829.96785815000442</v>
      </c>
      <c r="BV13" s="13">
        <f t="shared" si="48"/>
        <v>117588208.32452293</v>
      </c>
      <c r="BW13" s="13">
        <f t="shared" si="23"/>
        <v>16763.732445960341</v>
      </c>
      <c r="BX13">
        <f t="shared" si="41"/>
        <v>117589605.30222675</v>
      </c>
      <c r="BY13" s="13">
        <f t="shared" si="24"/>
        <v>117588852.55430891</v>
      </c>
    </row>
    <row r="14" spans="1:78" ht="15" x14ac:dyDescent="0.25">
      <c r="A14" s="25" t="s">
        <v>115</v>
      </c>
      <c r="B14" s="26">
        <v>1198</v>
      </c>
      <c r="C14" s="26">
        <v>1116</v>
      </c>
      <c r="D14" s="26">
        <v>1032</v>
      </c>
      <c r="F14" s="159"/>
      <c r="G14" s="33" t="s">
        <v>66</v>
      </c>
      <c r="H14" s="34">
        <f>SUM(H8:H13)</f>
        <v>3872</v>
      </c>
      <c r="I14" s="34">
        <f t="shared" ref="I14:J14" si="51">SUM(I8:I13)</f>
        <v>3576</v>
      </c>
      <c r="J14" s="34">
        <f t="shared" si="51"/>
        <v>3600</v>
      </c>
      <c r="K14" s="162"/>
      <c r="L14" s="162"/>
      <c r="M14" s="162"/>
      <c r="N14" s="164"/>
      <c r="O14" s="168"/>
      <c r="P14" s="168"/>
      <c r="Q14" s="162"/>
      <c r="R14" s="165"/>
      <c r="S14" s="184"/>
      <c r="T14" s="184"/>
      <c r="U14" s="184"/>
      <c r="V14" s="178"/>
      <c r="X14" t="s">
        <v>159</v>
      </c>
      <c r="Y14">
        <v>411028.37937698601</v>
      </c>
      <c r="AC14">
        <v>13</v>
      </c>
      <c r="AD14" s="37">
        <f t="shared" si="25"/>
        <v>370951370.90134293</v>
      </c>
      <c r="AE14" s="13">
        <f t="shared" si="1"/>
        <v>11831.891022053715</v>
      </c>
      <c r="AF14">
        <f t="shared" si="42"/>
        <v>370952281.04680616</v>
      </c>
      <c r="AG14" s="13">
        <f t="shared" si="2"/>
        <v>370952418.14796197</v>
      </c>
      <c r="AH14" s="13">
        <f t="shared" si="43"/>
        <v>370951371.16391802</v>
      </c>
      <c r="AI14" s="13">
        <f t="shared" si="3"/>
        <v>16763.732445960341</v>
      </c>
      <c r="AJ14">
        <f t="shared" si="26"/>
        <v>370952660.68179846</v>
      </c>
      <c r="AK14" s="13">
        <f t="shared" si="4"/>
        <v>370952418.14796197</v>
      </c>
      <c r="AL14" s="37">
        <f t="shared" si="27"/>
        <v>628.15708769554521</v>
      </c>
      <c r="AM14" s="13">
        <f t="shared" si="5"/>
        <v>11831.891022053715</v>
      </c>
      <c r="AN14">
        <f t="shared" si="28"/>
        <v>1538.3025509304464</v>
      </c>
      <c r="AO14" s="13">
        <f t="shared" si="6"/>
        <v>2813.5073827337451</v>
      </c>
      <c r="AP14" s="13">
        <f t="shared" si="44"/>
        <v>628.41966277274457</v>
      </c>
      <c r="AQ14" s="13">
        <f t="shared" si="7"/>
        <v>16763.732445960341</v>
      </c>
      <c r="AR14" s="13">
        <f t="shared" si="29"/>
        <v>1917.9375432312322</v>
      </c>
      <c r="AS14" s="38">
        <f t="shared" si="8"/>
        <v>2813.5073827337451</v>
      </c>
      <c r="AT14" s="37">
        <f t="shared" si="30"/>
        <v>80763974.223533377</v>
      </c>
      <c r="AU14" s="13">
        <f t="shared" si="9"/>
        <v>11831.891022053715</v>
      </c>
      <c r="AV14">
        <f t="shared" si="31"/>
        <v>80764884.368996605</v>
      </c>
      <c r="AW14" s="13">
        <f t="shared" si="10"/>
        <v>80764377.431120396</v>
      </c>
      <c r="AX14" s="13">
        <f t="shared" si="45"/>
        <v>197675123.00301972</v>
      </c>
      <c r="AY14" s="13">
        <f t="shared" si="11"/>
        <v>16763.732445960341</v>
      </c>
      <c r="AZ14">
        <f t="shared" si="32"/>
        <v>197676412.52090019</v>
      </c>
      <c r="BA14" s="13">
        <f t="shared" si="12"/>
        <v>197675525.94803166</v>
      </c>
      <c r="BB14" s="37">
        <f t="shared" si="33"/>
        <v>112.58183674385747</v>
      </c>
      <c r="BC14" s="13">
        <f t="shared" si="13"/>
        <v>11831.891022053715</v>
      </c>
      <c r="BD14">
        <f t="shared" si="34"/>
        <v>1022.7272999787587</v>
      </c>
      <c r="BE14" s="13">
        <f t="shared" si="14"/>
        <v>503.35057957927143</v>
      </c>
      <c r="BF14" s="13">
        <f t="shared" si="46"/>
        <v>112.84441182105685</v>
      </c>
      <c r="BG14" s="13">
        <f t="shared" si="15"/>
        <v>16763.732445960341</v>
      </c>
      <c r="BH14">
        <f t="shared" si="35"/>
        <v>1402.3622922795446</v>
      </c>
      <c r="BI14" s="13">
        <f t="shared" si="16"/>
        <v>503.35057957927143</v>
      </c>
      <c r="BJ14" s="37">
        <f t="shared" si="36"/>
        <v>1.3160841587359395</v>
      </c>
      <c r="BK14" s="13">
        <f t="shared" si="17"/>
        <v>2366.3782044107429</v>
      </c>
      <c r="BL14">
        <f t="shared" si="37"/>
        <v>183.34517680571616</v>
      </c>
      <c r="BM14" s="13">
        <f t="shared" si="18"/>
        <v>5.6772349545232395</v>
      </c>
      <c r="BN14" s="13">
        <f t="shared" si="47"/>
        <v>1.7748691837326502</v>
      </c>
      <c r="BO14" s="13">
        <f t="shared" si="19"/>
        <v>16763.732445960341</v>
      </c>
      <c r="BP14">
        <f t="shared" si="38"/>
        <v>1291.2927496422203</v>
      </c>
      <c r="BQ14" s="13">
        <f t="shared" si="20"/>
        <v>5.6772349545232395</v>
      </c>
      <c r="BR14" s="37">
        <f t="shared" si="39"/>
        <v>185.47549709380507</v>
      </c>
      <c r="BS14" s="13">
        <f t="shared" si="21"/>
        <v>11831.891022053715</v>
      </c>
      <c r="BT14">
        <f t="shared" si="40"/>
        <v>1095.6209603287061</v>
      </c>
      <c r="BU14" s="13">
        <f t="shared" si="22"/>
        <v>829.96785815000442</v>
      </c>
      <c r="BV14" s="13">
        <f t="shared" si="48"/>
        <v>117588208.32452293</v>
      </c>
      <c r="BW14" s="13">
        <f t="shared" si="23"/>
        <v>16763.732445960341</v>
      </c>
      <c r="BX14">
        <f t="shared" si="41"/>
        <v>117589497.84240338</v>
      </c>
      <c r="BY14" s="13">
        <f t="shared" si="24"/>
        <v>117588852.55430891</v>
      </c>
    </row>
    <row r="15" spans="1:78" ht="15" x14ac:dyDescent="0.25">
      <c r="A15" s="25" t="s">
        <v>135</v>
      </c>
      <c r="B15" s="26">
        <v>11</v>
      </c>
      <c r="C15" s="26">
        <v>22</v>
      </c>
      <c r="D15" s="26">
        <v>15</v>
      </c>
      <c r="F15" s="157" t="s">
        <v>114</v>
      </c>
      <c r="G15" s="29" t="s">
        <v>128</v>
      </c>
      <c r="H15" s="30">
        <v>65</v>
      </c>
      <c r="I15" s="30">
        <v>60</v>
      </c>
      <c r="J15" s="30">
        <v>69</v>
      </c>
      <c r="K15" s="161">
        <f>'Region south'!B6</f>
        <v>7</v>
      </c>
      <c r="L15" s="161">
        <f>'Region south'!D6</f>
        <v>9</v>
      </c>
      <c r="M15" s="161">
        <f>'Region south'!E6</f>
        <v>10</v>
      </c>
      <c r="N15" s="163">
        <f>'Region south'!G6</f>
        <v>0.36336389075265424</v>
      </c>
      <c r="O15" s="166">
        <f>I18/$I$31</f>
        <v>5.4529067147363677E-2</v>
      </c>
      <c r="P15" s="166">
        <f>N15/N31</f>
        <v>6.0324758890079697E-2</v>
      </c>
      <c r="Q15" s="160">
        <f>ROUNDUP(I18*63%,0)</f>
        <v>382</v>
      </c>
      <c r="R15" s="163">
        <f>N15*10^3/Q15</f>
        <v>0.95121437369804773</v>
      </c>
      <c r="S15" s="170">
        <f>K15/SUM($K$15:$M$18)</f>
        <v>0.26923076923076922</v>
      </c>
      <c r="T15" s="170">
        <f t="shared" ref="T15:U15" si="52">L15/SUM($K$15:$M$18)</f>
        <v>0.34615384615384615</v>
      </c>
      <c r="U15" s="170">
        <f t="shared" si="52"/>
        <v>0.38461538461538464</v>
      </c>
      <c r="V15" s="173">
        <f>ROUNDUP(Q15/365,0)</f>
        <v>2</v>
      </c>
      <c r="AC15">
        <v>14</v>
      </c>
      <c r="AD15" s="37">
        <f t="shared" si="25"/>
        <v>370951370.90134293</v>
      </c>
      <c r="AE15" s="13">
        <f t="shared" si="1"/>
        <v>11831.891022053715</v>
      </c>
      <c r="AF15">
        <f t="shared" si="42"/>
        <v>370952216.03641593</v>
      </c>
      <c r="AG15" s="13">
        <f t="shared" si="2"/>
        <v>370952418.14796197</v>
      </c>
      <c r="AH15" s="13">
        <f t="shared" si="43"/>
        <v>370951371.16391802</v>
      </c>
      <c r="AI15" s="13">
        <f t="shared" si="3"/>
        <v>16763.732445960341</v>
      </c>
      <c r="AJ15">
        <f t="shared" si="26"/>
        <v>370952568.57337844</v>
      </c>
      <c r="AK15" s="13">
        <f t="shared" si="4"/>
        <v>370952418.14796197</v>
      </c>
      <c r="AL15" s="37">
        <f t="shared" si="27"/>
        <v>628.15708769554521</v>
      </c>
      <c r="AM15" s="13">
        <f t="shared" si="5"/>
        <v>11831.891022053715</v>
      </c>
      <c r="AN15">
        <f t="shared" si="28"/>
        <v>1473.2921606993818</v>
      </c>
      <c r="AO15" s="13">
        <f t="shared" si="6"/>
        <v>2813.5073827337451</v>
      </c>
      <c r="AP15" s="13">
        <f t="shared" si="44"/>
        <v>628.41966277274457</v>
      </c>
      <c r="AQ15" s="13">
        <f t="shared" si="7"/>
        <v>16763.732445960341</v>
      </c>
      <c r="AR15" s="13">
        <f t="shared" si="29"/>
        <v>1825.8291231984831</v>
      </c>
      <c r="AS15" s="38">
        <f t="shared" si="8"/>
        <v>2813.5073827337451</v>
      </c>
      <c r="AT15" s="37">
        <f t="shared" si="30"/>
        <v>80763974.223533377</v>
      </c>
      <c r="AU15" s="13">
        <f t="shared" si="9"/>
        <v>11831.891022053715</v>
      </c>
      <c r="AV15">
        <f t="shared" si="31"/>
        <v>80764819.358606383</v>
      </c>
      <c r="AW15" s="13">
        <f t="shared" si="10"/>
        <v>80764377.431120396</v>
      </c>
      <c r="AX15" s="13">
        <f t="shared" si="45"/>
        <v>197675123.00301972</v>
      </c>
      <c r="AY15" s="13">
        <f t="shared" si="11"/>
        <v>16763.732445960341</v>
      </c>
      <c r="AZ15">
        <f t="shared" si="32"/>
        <v>197676320.41248015</v>
      </c>
      <c r="BA15" s="13">
        <f t="shared" si="12"/>
        <v>197675525.94803166</v>
      </c>
      <c r="BB15" s="37">
        <f t="shared" si="33"/>
        <v>112.58183674385747</v>
      </c>
      <c r="BC15" s="13">
        <f t="shared" si="13"/>
        <v>11831.891022053715</v>
      </c>
      <c r="BD15">
        <f t="shared" si="34"/>
        <v>957.71690974769422</v>
      </c>
      <c r="BE15" s="13">
        <f t="shared" si="14"/>
        <v>503.35057957927143</v>
      </c>
      <c r="BF15" s="13">
        <f t="shared" si="46"/>
        <v>112.84441182105685</v>
      </c>
      <c r="BG15" s="13">
        <f t="shared" si="15"/>
        <v>16763.732445960341</v>
      </c>
      <c r="BH15">
        <f t="shared" si="35"/>
        <v>1310.2538722467955</v>
      </c>
      <c r="BI15" s="13">
        <f t="shared" si="16"/>
        <v>503.35057957927143</v>
      </c>
      <c r="BJ15" s="37">
        <f t="shared" si="36"/>
        <v>1.3160841587359395</v>
      </c>
      <c r="BK15" s="13">
        <f t="shared" si="17"/>
        <v>2366.3782044107429</v>
      </c>
      <c r="BL15">
        <f t="shared" si="37"/>
        <v>170.34309875950331</v>
      </c>
      <c r="BM15" s="13">
        <f t="shared" si="18"/>
        <v>5.6772349545232395</v>
      </c>
      <c r="BN15" s="13">
        <f t="shared" si="47"/>
        <v>1.7748691837326502</v>
      </c>
      <c r="BO15" s="13">
        <f t="shared" si="19"/>
        <v>16763.732445960341</v>
      </c>
      <c r="BP15">
        <f t="shared" si="38"/>
        <v>1199.1843296094712</v>
      </c>
      <c r="BQ15" s="13">
        <f t="shared" si="20"/>
        <v>5.6772349545232395</v>
      </c>
      <c r="BR15" s="37">
        <f t="shared" si="39"/>
        <v>185.47549709380507</v>
      </c>
      <c r="BS15" s="13">
        <f t="shared" si="21"/>
        <v>11831.891022053715</v>
      </c>
      <c r="BT15">
        <f t="shared" si="40"/>
        <v>1030.6105700976418</v>
      </c>
      <c r="BU15" s="13">
        <f t="shared" si="22"/>
        <v>829.96785815000442</v>
      </c>
      <c r="BV15" s="13">
        <f t="shared" si="48"/>
        <v>117588208.32452293</v>
      </c>
      <c r="BW15" s="13">
        <f t="shared" si="23"/>
        <v>16763.732445960341</v>
      </c>
      <c r="BX15">
        <f t="shared" si="41"/>
        <v>117589405.73398335</v>
      </c>
      <c r="BY15" s="13">
        <f t="shared" si="24"/>
        <v>117588852.55430891</v>
      </c>
    </row>
    <row r="16" spans="1:78" ht="15" x14ac:dyDescent="0.25">
      <c r="A16" s="25" t="s">
        <v>136</v>
      </c>
      <c r="B16" s="26">
        <v>480</v>
      </c>
      <c r="C16" s="26">
        <v>455</v>
      </c>
      <c r="D16" s="26">
        <v>471</v>
      </c>
      <c r="F16" s="158"/>
      <c r="G16" s="29" t="s">
        <v>114</v>
      </c>
      <c r="H16" s="30">
        <v>560</v>
      </c>
      <c r="I16" s="30">
        <v>519</v>
      </c>
      <c r="J16" s="30">
        <v>448</v>
      </c>
      <c r="K16" s="161"/>
      <c r="L16" s="161"/>
      <c r="M16" s="161"/>
      <c r="N16" s="164"/>
      <c r="O16" s="167"/>
      <c r="P16" s="167"/>
      <c r="Q16" s="161"/>
      <c r="R16" s="164"/>
      <c r="S16" s="171"/>
      <c r="T16" s="171"/>
      <c r="U16" s="171"/>
      <c r="V16" s="174"/>
      <c r="AC16">
        <v>15</v>
      </c>
      <c r="AD16" s="37">
        <f t="shared" si="25"/>
        <v>370951370.90134293</v>
      </c>
      <c r="AE16" s="13">
        <f t="shared" si="1"/>
        <v>11831.891022053715</v>
      </c>
      <c r="AF16">
        <f t="shared" si="42"/>
        <v>370952159.69407773</v>
      </c>
      <c r="AG16" s="13">
        <f t="shared" si="2"/>
        <v>370952418.14796197</v>
      </c>
      <c r="AH16" s="13">
        <f t="shared" si="43"/>
        <v>370951371.16391802</v>
      </c>
      <c r="AI16" s="13">
        <f t="shared" si="3"/>
        <v>16763.732445960341</v>
      </c>
      <c r="AJ16">
        <f t="shared" si="26"/>
        <v>370952488.74608105</v>
      </c>
      <c r="AK16" s="13">
        <f t="shared" si="4"/>
        <v>370952418.14796197</v>
      </c>
      <c r="AL16" s="37">
        <f t="shared" si="27"/>
        <v>628.15708769554521</v>
      </c>
      <c r="AM16" s="13">
        <f t="shared" si="5"/>
        <v>11831.891022053715</v>
      </c>
      <c r="AN16">
        <f t="shared" si="28"/>
        <v>1416.9498224991262</v>
      </c>
      <c r="AO16" s="13">
        <f t="shared" si="6"/>
        <v>2813.5073827337451</v>
      </c>
      <c r="AP16" s="13">
        <f t="shared" si="44"/>
        <v>628.41966277274457</v>
      </c>
      <c r="AQ16" s="13">
        <f t="shared" si="7"/>
        <v>16763.732445960341</v>
      </c>
      <c r="AR16" s="13">
        <f t="shared" si="29"/>
        <v>1746.0018258367672</v>
      </c>
      <c r="AS16" s="38">
        <f t="shared" si="8"/>
        <v>2813.5073827337451</v>
      </c>
      <c r="AT16" s="37">
        <f t="shared" si="30"/>
        <v>80763974.223533377</v>
      </c>
      <c r="AU16" s="13">
        <f t="shared" si="9"/>
        <v>11831.891022053715</v>
      </c>
      <c r="AV16">
        <f t="shared" si="31"/>
        <v>80764763.016268179</v>
      </c>
      <c r="AW16" s="13">
        <f t="shared" si="10"/>
        <v>80764377.431120396</v>
      </c>
      <c r="AX16" s="13">
        <f t="shared" si="45"/>
        <v>197675123.00301972</v>
      </c>
      <c r="AY16" s="13">
        <f t="shared" si="11"/>
        <v>16763.732445960341</v>
      </c>
      <c r="AZ16">
        <f t="shared" si="32"/>
        <v>197676240.58518279</v>
      </c>
      <c r="BA16" s="13">
        <f t="shared" si="12"/>
        <v>197675525.94803166</v>
      </c>
      <c r="BB16" s="37">
        <f t="shared" si="33"/>
        <v>112.58183674385747</v>
      </c>
      <c r="BC16" s="13">
        <f t="shared" si="13"/>
        <v>11831.891022053715</v>
      </c>
      <c r="BD16">
        <f t="shared" si="34"/>
        <v>901.37457154743845</v>
      </c>
      <c r="BE16" s="13">
        <f t="shared" si="14"/>
        <v>503.35057957927143</v>
      </c>
      <c r="BF16" s="13">
        <f t="shared" si="46"/>
        <v>112.84441182105685</v>
      </c>
      <c r="BG16" s="13">
        <f t="shared" si="15"/>
        <v>16763.732445960341</v>
      </c>
      <c r="BH16">
        <f t="shared" si="35"/>
        <v>1230.4265748850796</v>
      </c>
      <c r="BI16" s="13">
        <f t="shared" si="16"/>
        <v>503.35057957927143</v>
      </c>
      <c r="BJ16" s="37">
        <f t="shared" si="36"/>
        <v>1.3160841587359395</v>
      </c>
      <c r="BK16" s="13">
        <f t="shared" si="17"/>
        <v>2366.3782044107429</v>
      </c>
      <c r="BL16">
        <f t="shared" si="37"/>
        <v>159.07463111945214</v>
      </c>
      <c r="BM16" s="13">
        <f t="shared" si="18"/>
        <v>5.6772349545232395</v>
      </c>
      <c r="BN16" s="13">
        <f t="shared" si="47"/>
        <v>1.7748691837326502</v>
      </c>
      <c r="BO16" s="13">
        <f t="shared" si="19"/>
        <v>16763.732445960341</v>
      </c>
      <c r="BP16">
        <f t="shared" si="38"/>
        <v>1119.3570322477553</v>
      </c>
      <c r="BQ16" s="13">
        <f t="shared" si="20"/>
        <v>5.6772349545232395</v>
      </c>
      <c r="BR16" s="37">
        <f t="shared" si="39"/>
        <v>185.47549709380507</v>
      </c>
      <c r="BS16" s="13">
        <f t="shared" si="21"/>
        <v>11831.891022053715</v>
      </c>
      <c r="BT16">
        <f t="shared" si="40"/>
        <v>974.26823189738604</v>
      </c>
      <c r="BU16" s="13">
        <f t="shared" si="22"/>
        <v>829.96785815000442</v>
      </c>
      <c r="BV16" s="13">
        <f t="shared" si="48"/>
        <v>117588208.32452293</v>
      </c>
      <c r="BW16" s="13">
        <f t="shared" si="23"/>
        <v>16763.732445960341</v>
      </c>
      <c r="BX16">
        <f t="shared" si="41"/>
        <v>117589325.90668599</v>
      </c>
      <c r="BY16" s="13">
        <f t="shared" si="24"/>
        <v>117588852.55430891</v>
      </c>
    </row>
    <row r="17" spans="1:77" ht="15" x14ac:dyDescent="0.25">
      <c r="A17" s="25" t="s">
        <v>137</v>
      </c>
      <c r="B17" s="26">
        <v>454</v>
      </c>
      <c r="C17" s="26">
        <v>418</v>
      </c>
      <c r="D17" s="26">
        <v>452</v>
      </c>
      <c r="F17" s="158"/>
      <c r="G17" s="29" t="s">
        <v>133</v>
      </c>
      <c r="H17" s="30">
        <v>28</v>
      </c>
      <c r="I17" s="30">
        <v>26</v>
      </c>
      <c r="J17" s="30">
        <v>30</v>
      </c>
      <c r="K17" s="161"/>
      <c r="L17" s="161"/>
      <c r="M17" s="161"/>
      <c r="N17" s="164"/>
      <c r="O17" s="167"/>
      <c r="P17" s="167"/>
      <c r="Q17" s="161"/>
      <c r="R17" s="164"/>
      <c r="S17" s="171"/>
      <c r="T17" s="171"/>
      <c r="U17" s="171"/>
      <c r="V17" s="174"/>
      <c r="X17" s="20" t="s">
        <v>25</v>
      </c>
      <c r="Y17">
        <f>'DU LCI'!C12</f>
        <v>273</v>
      </c>
      <c r="AC17">
        <v>16</v>
      </c>
      <c r="AD17" s="37">
        <f t="shared" si="25"/>
        <v>370951370.90134293</v>
      </c>
      <c r="AE17" s="13">
        <f t="shared" si="1"/>
        <v>11831.891022053715</v>
      </c>
      <c r="AF17">
        <f t="shared" si="42"/>
        <v>370952110.39453179</v>
      </c>
      <c r="AG17" s="13">
        <f t="shared" si="2"/>
        <v>370952418.14796197</v>
      </c>
      <c r="AH17" s="13">
        <f t="shared" si="43"/>
        <v>370951371.16391802</v>
      </c>
      <c r="AI17" s="13">
        <f t="shared" si="3"/>
        <v>16763.732445960341</v>
      </c>
      <c r="AJ17">
        <f t="shared" si="26"/>
        <v>370952418.89719588</v>
      </c>
      <c r="AK17" s="13">
        <f t="shared" si="4"/>
        <v>370952418.14796197</v>
      </c>
      <c r="AL17" s="37">
        <f t="shared" si="27"/>
        <v>628.15708769554521</v>
      </c>
      <c r="AM17" s="13">
        <f t="shared" si="5"/>
        <v>11831.891022053715</v>
      </c>
      <c r="AN17">
        <f t="shared" si="28"/>
        <v>1367.6502765739024</v>
      </c>
      <c r="AO17" s="13">
        <f t="shared" si="6"/>
        <v>2813.5073827337451</v>
      </c>
      <c r="AP17" s="13">
        <f t="shared" si="44"/>
        <v>628.41966277274457</v>
      </c>
      <c r="AQ17" s="13">
        <f t="shared" si="7"/>
        <v>16763.732445960341</v>
      </c>
      <c r="AR17" s="13">
        <f t="shared" si="29"/>
        <v>1676.152940645266</v>
      </c>
      <c r="AS17" s="38">
        <f t="shared" si="8"/>
        <v>2813.5073827337451</v>
      </c>
      <c r="AT17" s="37">
        <f t="shared" si="30"/>
        <v>80763974.223533377</v>
      </c>
      <c r="AU17" s="13">
        <f t="shared" si="9"/>
        <v>11831.891022053715</v>
      </c>
      <c r="AV17">
        <f t="shared" si="31"/>
        <v>80764713.71672225</v>
      </c>
      <c r="AW17" s="13">
        <f t="shared" si="10"/>
        <v>80764377.431120396</v>
      </c>
      <c r="AX17" s="13">
        <f t="shared" si="45"/>
        <v>197675123.00301972</v>
      </c>
      <c r="AY17" s="13">
        <f t="shared" si="11"/>
        <v>16763.732445960341</v>
      </c>
      <c r="AZ17">
        <f t="shared" si="32"/>
        <v>197676170.73629761</v>
      </c>
      <c r="BA17" s="13">
        <f t="shared" si="12"/>
        <v>197675525.94803166</v>
      </c>
      <c r="BB17" s="37">
        <f t="shared" si="33"/>
        <v>112.58183674385747</v>
      </c>
      <c r="BC17" s="13">
        <f t="shared" si="13"/>
        <v>11831.891022053715</v>
      </c>
      <c r="BD17">
        <f t="shared" si="34"/>
        <v>852.07502562221464</v>
      </c>
      <c r="BE17" s="13">
        <f t="shared" si="14"/>
        <v>503.35057957927143</v>
      </c>
      <c r="BF17" s="13">
        <f t="shared" si="46"/>
        <v>112.84441182105685</v>
      </c>
      <c r="BG17" s="13">
        <f t="shared" si="15"/>
        <v>16763.732445960341</v>
      </c>
      <c r="BH17">
        <f t="shared" si="35"/>
        <v>1160.5776896935781</v>
      </c>
      <c r="BI17" s="13">
        <f t="shared" si="16"/>
        <v>503.35057957927143</v>
      </c>
      <c r="BJ17" s="37">
        <f t="shared" si="36"/>
        <v>1.3160841587359395</v>
      </c>
      <c r="BK17" s="13">
        <f t="shared" si="17"/>
        <v>2366.3782044107429</v>
      </c>
      <c r="BL17">
        <f t="shared" si="37"/>
        <v>149.21472193440738</v>
      </c>
      <c r="BM17" s="13">
        <f t="shared" si="18"/>
        <v>5.6772349545232395</v>
      </c>
      <c r="BN17" s="13">
        <f t="shared" si="47"/>
        <v>1.7748691837326502</v>
      </c>
      <c r="BO17" s="13">
        <f t="shared" si="19"/>
        <v>16763.732445960341</v>
      </c>
      <c r="BP17">
        <f t="shared" si="38"/>
        <v>1049.5081470562538</v>
      </c>
      <c r="BQ17" s="13">
        <f t="shared" si="20"/>
        <v>5.6772349545232395</v>
      </c>
      <c r="BR17" s="37">
        <f t="shared" si="39"/>
        <v>185.47549709380507</v>
      </c>
      <c r="BS17" s="13">
        <f t="shared" si="21"/>
        <v>11831.891022053715</v>
      </c>
      <c r="BT17">
        <f t="shared" si="40"/>
        <v>924.96868597216223</v>
      </c>
      <c r="BU17" s="13">
        <f t="shared" si="22"/>
        <v>829.96785815000442</v>
      </c>
      <c r="BV17" s="13">
        <f t="shared" si="48"/>
        <v>117588208.32452293</v>
      </c>
      <c r="BW17" s="13">
        <f t="shared" si="23"/>
        <v>16763.732445960341</v>
      </c>
      <c r="BX17">
        <f t="shared" si="41"/>
        <v>117589256.0578008</v>
      </c>
      <c r="BY17" s="13">
        <f t="shared" si="24"/>
        <v>117588852.55430891</v>
      </c>
    </row>
    <row r="18" spans="1:77" ht="15" x14ac:dyDescent="0.25">
      <c r="A18" s="25" t="s">
        <v>112</v>
      </c>
      <c r="B18" s="26">
        <v>965</v>
      </c>
      <c r="C18" s="26">
        <v>914</v>
      </c>
      <c r="D18" s="26">
        <v>914</v>
      </c>
      <c r="F18" s="159"/>
      <c r="G18" s="33" t="s">
        <v>66</v>
      </c>
      <c r="H18" s="34">
        <f>SUM(H15:H17)</f>
        <v>653</v>
      </c>
      <c r="I18" s="34">
        <f t="shared" ref="I18:J18" si="53">SUM(I15:I17)</f>
        <v>605</v>
      </c>
      <c r="J18" s="34">
        <f t="shared" si="53"/>
        <v>547</v>
      </c>
      <c r="K18" s="162"/>
      <c r="L18" s="162"/>
      <c r="M18" s="162"/>
      <c r="N18" s="165"/>
      <c r="O18" s="168"/>
      <c r="P18" s="168"/>
      <c r="Q18" s="162"/>
      <c r="R18" s="165"/>
      <c r="S18" s="172"/>
      <c r="T18" s="172"/>
      <c r="U18" s="172"/>
      <c r="V18" s="175"/>
      <c r="AC18">
        <v>17</v>
      </c>
      <c r="AD18" s="37">
        <f t="shared" si="25"/>
        <v>370951370.90134293</v>
      </c>
      <c r="AE18" s="13">
        <f t="shared" si="1"/>
        <v>11831.891022053715</v>
      </c>
      <c r="AF18">
        <f t="shared" si="42"/>
        <v>370952066.89493245</v>
      </c>
      <c r="AG18" s="13">
        <f t="shared" si="2"/>
        <v>370952418.14796197</v>
      </c>
      <c r="AH18" s="13">
        <f t="shared" si="43"/>
        <v>370951371.16391802</v>
      </c>
      <c r="AI18" s="13">
        <f t="shared" si="3"/>
        <v>16763.732445960341</v>
      </c>
      <c r="AJ18">
        <f t="shared" si="26"/>
        <v>370952357.26582658</v>
      </c>
      <c r="AK18" s="13">
        <f t="shared" si="4"/>
        <v>370952418.14796197</v>
      </c>
      <c r="AL18" s="37">
        <f t="shared" si="27"/>
        <v>628.15708769554521</v>
      </c>
      <c r="AM18" s="13">
        <f t="shared" si="5"/>
        <v>11831.891022053715</v>
      </c>
      <c r="AN18">
        <f t="shared" si="28"/>
        <v>1324.1506772281168</v>
      </c>
      <c r="AO18" s="13">
        <f t="shared" si="6"/>
        <v>2813.5073827337451</v>
      </c>
      <c r="AP18" s="13">
        <f t="shared" si="44"/>
        <v>628.41966277274457</v>
      </c>
      <c r="AQ18" s="13">
        <f t="shared" si="7"/>
        <v>16763.732445960341</v>
      </c>
      <c r="AR18" s="13">
        <f t="shared" si="29"/>
        <v>1614.521571358647</v>
      </c>
      <c r="AS18" s="38">
        <f t="shared" si="8"/>
        <v>2813.5073827337451</v>
      </c>
      <c r="AT18" s="37">
        <f t="shared" si="30"/>
        <v>80763974.223533377</v>
      </c>
      <c r="AU18" s="13">
        <f t="shared" si="9"/>
        <v>11831.891022053715</v>
      </c>
      <c r="AV18">
        <f t="shared" si="31"/>
        <v>80764670.217122912</v>
      </c>
      <c r="AW18" s="13">
        <f t="shared" si="10"/>
        <v>80764377.431120396</v>
      </c>
      <c r="AX18" s="13">
        <f t="shared" si="45"/>
        <v>197675123.00301972</v>
      </c>
      <c r="AY18" s="13">
        <f t="shared" si="11"/>
        <v>16763.732445960341</v>
      </c>
      <c r="AZ18">
        <f t="shared" si="32"/>
        <v>197676109.10492831</v>
      </c>
      <c r="BA18" s="13">
        <f t="shared" si="12"/>
        <v>197675525.94803166</v>
      </c>
      <c r="BB18" s="37">
        <f t="shared" si="33"/>
        <v>112.58183674385747</v>
      </c>
      <c r="BC18" s="13">
        <f t="shared" si="13"/>
        <v>11831.891022053715</v>
      </c>
      <c r="BD18">
        <f t="shared" si="34"/>
        <v>808.57542627642897</v>
      </c>
      <c r="BE18" s="13">
        <f t="shared" si="14"/>
        <v>503.35057957927143</v>
      </c>
      <c r="BF18" s="13">
        <f t="shared" si="46"/>
        <v>112.84441182105685</v>
      </c>
      <c r="BG18" s="13">
        <f t="shared" si="15"/>
        <v>16763.732445960341</v>
      </c>
      <c r="BH18">
        <f t="shared" si="35"/>
        <v>1098.9463204069593</v>
      </c>
      <c r="BI18" s="13">
        <f t="shared" si="16"/>
        <v>503.35057957927143</v>
      </c>
      <c r="BJ18" s="37">
        <f t="shared" si="36"/>
        <v>1.3160841587359395</v>
      </c>
      <c r="BK18" s="13">
        <f t="shared" si="17"/>
        <v>2366.3782044107429</v>
      </c>
      <c r="BL18">
        <f t="shared" si="37"/>
        <v>140.51480206525022</v>
      </c>
      <c r="BM18" s="13">
        <f t="shared" si="18"/>
        <v>5.6772349545232395</v>
      </c>
      <c r="BN18" s="13">
        <f t="shared" si="47"/>
        <v>1.7748691837326502</v>
      </c>
      <c r="BO18" s="13">
        <f t="shared" si="19"/>
        <v>16763.732445960341</v>
      </c>
      <c r="BP18">
        <f t="shared" si="38"/>
        <v>987.87677776963505</v>
      </c>
      <c r="BQ18" s="13">
        <f t="shared" si="20"/>
        <v>5.6772349545232395</v>
      </c>
      <c r="BR18" s="37">
        <f t="shared" si="39"/>
        <v>185.47549709380507</v>
      </c>
      <c r="BS18" s="13">
        <f t="shared" si="21"/>
        <v>11831.891022053715</v>
      </c>
      <c r="BT18">
        <f t="shared" si="40"/>
        <v>881.46908662637657</v>
      </c>
      <c r="BU18" s="13">
        <f t="shared" si="22"/>
        <v>829.96785815000442</v>
      </c>
      <c r="BV18" s="13">
        <f t="shared" si="48"/>
        <v>117588208.32452293</v>
      </c>
      <c r="BW18" s="13">
        <f t="shared" si="23"/>
        <v>16763.732445960341</v>
      </c>
      <c r="BX18">
        <f t="shared" si="41"/>
        <v>117589194.42643151</v>
      </c>
      <c r="BY18" s="13">
        <f t="shared" si="24"/>
        <v>117588852.55430891</v>
      </c>
    </row>
    <row r="19" spans="1:77" ht="15" x14ac:dyDescent="0.25">
      <c r="A19" s="25" t="s">
        <v>138</v>
      </c>
      <c r="B19" s="26">
        <v>599</v>
      </c>
      <c r="C19" s="26">
        <v>558</v>
      </c>
      <c r="D19" s="26">
        <v>584</v>
      </c>
      <c r="F19" s="157" t="s">
        <v>115</v>
      </c>
      <c r="G19" s="31" t="s">
        <v>115</v>
      </c>
      <c r="H19" s="32">
        <v>1198</v>
      </c>
      <c r="I19" s="32">
        <v>1116</v>
      </c>
      <c r="J19" s="32">
        <v>1032</v>
      </c>
      <c r="K19" s="160"/>
      <c r="L19" s="160">
        <f>'Region south'!D7</f>
        <v>16</v>
      </c>
      <c r="M19" s="160">
        <f>'Region south'!E7</f>
        <v>30</v>
      </c>
      <c r="N19" s="163">
        <f>'Region south'!G7</f>
        <v>0.61459167225796263</v>
      </c>
      <c r="O19" s="166">
        <f>I22/$I$31</f>
        <v>0.14303740423614242</v>
      </c>
      <c r="P19" s="166">
        <f>N19/N31</f>
        <v>0.10203296306635461</v>
      </c>
      <c r="Q19" s="160">
        <f>ROUNDUP(I22*63%,0)</f>
        <v>1000</v>
      </c>
      <c r="R19" s="163">
        <f>N19*10^3/Q19</f>
        <v>0.61459167225796263</v>
      </c>
      <c r="S19" s="166">
        <f>K19/SUM($K$19:$M$22)</f>
        <v>0</v>
      </c>
      <c r="T19" s="166">
        <f t="shared" ref="T19:U19" si="54">L19/SUM($K$19:$M$22)</f>
        <v>0.34782608695652173</v>
      </c>
      <c r="U19" s="166">
        <f t="shared" si="54"/>
        <v>0.65217391304347827</v>
      </c>
      <c r="V19" s="173">
        <f>ROUNDUP(Q19/365,0)</f>
        <v>3</v>
      </c>
      <c r="AC19">
        <v>18</v>
      </c>
      <c r="AD19" s="37">
        <f t="shared" si="25"/>
        <v>370951370.90134293</v>
      </c>
      <c r="AE19" s="13">
        <f t="shared" si="1"/>
        <v>11831.891022053715</v>
      </c>
      <c r="AF19">
        <f t="shared" si="42"/>
        <v>370952028.22862196</v>
      </c>
      <c r="AG19" s="13">
        <f t="shared" si="2"/>
        <v>370952418.14796197</v>
      </c>
      <c r="AH19" s="13">
        <f t="shared" si="43"/>
        <v>370951371.16391802</v>
      </c>
      <c r="AI19" s="13">
        <f t="shared" si="3"/>
        <v>16763.732445960341</v>
      </c>
      <c r="AJ19">
        <f t="shared" si="26"/>
        <v>370952302.48238724</v>
      </c>
      <c r="AK19" s="13">
        <f t="shared" si="4"/>
        <v>370952418.14796197</v>
      </c>
      <c r="AL19" s="37">
        <f t="shared" si="27"/>
        <v>628.15708769554521</v>
      </c>
      <c r="AM19" s="13">
        <f t="shared" si="5"/>
        <v>11831.891022053715</v>
      </c>
      <c r="AN19">
        <f t="shared" si="28"/>
        <v>1285.4843666985294</v>
      </c>
      <c r="AO19" s="13">
        <f t="shared" si="6"/>
        <v>2813.5073827337451</v>
      </c>
      <c r="AP19" s="13">
        <f t="shared" si="44"/>
        <v>628.41966277274457</v>
      </c>
      <c r="AQ19" s="13">
        <f t="shared" si="7"/>
        <v>16763.732445960341</v>
      </c>
      <c r="AR19" s="13">
        <f t="shared" si="29"/>
        <v>1559.7381319927636</v>
      </c>
      <c r="AS19" s="38">
        <f t="shared" si="8"/>
        <v>2813.5073827337451</v>
      </c>
      <c r="AT19" s="37">
        <f t="shared" si="30"/>
        <v>80763974.223533377</v>
      </c>
      <c r="AU19" s="13">
        <f t="shared" si="9"/>
        <v>11831.891022053715</v>
      </c>
      <c r="AV19">
        <f t="shared" si="31"/>
        <v>80764631.550812379</v>
      </c>
      <c r="AW19" s="13">
        <f t="shared" si="10"/>
        <v>80764377.431120396</v>
      </c>
      <c r="AX19" s="13">
        <f t="shared" si="45"/>
        <v>197675123.00301972</v>
      </c>
      <c r="AY19" s="13">
        <f t="shared" si="11"/>
        <v>16763.732445960341</v>
      </c>
      <c r="AZ19">
        <f t="shared" si="32"/>
        <v>197676054.32148895</v>
      </c>
      <c r="BA19" s="13">
        <f t="shared" si="12"/>
        <v>197675525.94803166</v>
      </c>
      <c r="BB19" s="37">
        <f t="shared" si="33"/>
        <v>112.58183674385747</v>
      </c>
      <c r="BC19" s="13">
        <f t="shared" si="13"/>
        <v>11831.891022053715</v>
      </c>
      <c r="BD19">
        <f t="shared" si="34"/>
        <v>769.90911574684162</v>
      </c>
      <c r="BE19" s="13">
        <f t="shared" si="14"/>
        <v>503.35057957927143</v>
      </c>
      <c r="BF19" s="13">
        <f t="shared" si="46"/>
        <v>112.84441182105685</v>
      </c>
      <c r="BG19" s="13">
        <f t="shared" si="15"/>
        <v>16763.732445960341</v>
      </c>
      <c r="BH19">
        <f t="shared" si="35"/>
        <v>1044.1628810410757</v>
      </c>
      <c r="BI19" s="13">
        <f t="shared" si="16"/>
        <v>503.35057957927143</v>
      </c>
      <c r="BJ19" s="37">
        <f t="shared" si="36"/>
        <v>1.3160841587359395</v>
      </c>
      <c r="BK19" s="13">
        <f t="shared" si="17"/>
        <v>2366.3782044107429</v>
      </c>
      <c r="BL19">
        <f t="shared" si="37"/>
        <v>132.78153995933278</v>
      </c>
      <c r="BM19" s="13">
        <f t="shared" si="18"/>
        <v>5.6772349545232395</v>
      </c>
      <c r="BN19" s="13">
        <f t="shared" si="47"/>
        <v>1.7748691837326502</v>
      </c>
      <c r="BO19" s="13">
        <f t="shared" si="19"/>
        <v>16763.732445960341</v>
      </c>
      <c r="BP19">
        <f t="shared" si="38"/>
        <v>933.09333840375155</v>
      </c>
      <c r="BQ19" s="13">
        <f t="shared" si="20"/>
        <v>5.6772349545232395</v>
      </c>
      <c r="BR19" s="37">
        <f t="shared" si="39"/>
        <v>185.47549709380507</v>
      </c>
      <c r="BS19" s="13">
        <f t="shared" si="21"/>
        <v>11831.891022053715</v>
      </c>
      <c r="BT19">
        <f t="shared" si="40"/>
        <v>842.80277609678922</v>
      </c>
      <c r="BU19" s="13">
        <f t="shared" si="22"/>
        <v>829.96785815000442</v>
      </c>
      <c r="BV19" s="13">
        <f t="shared" si="48"/>
        <v>117588208.32452293</v>
      </c>
      <c r="BW19" s="13">
        <f t="shared" si="23"/>
        <v>16763.732445960341</v>
      </c>
      <c r="BX19">
        <f t="shared" si="41"/>
        <v>117589139.64299215</v>
      </c>
      <c r="BY19" s="13">
        <f t="shared" si="24"/>
        <v>117588852.55430891</v>
      </c>
    </row>
    <row r="20" spans="1:77" ht="15" x14ac:dyDescent="0.25">
      <c r="A20" s="25" t="s">
        <v>139</v>
      </c>
      <c r="B20" s="26">
        <v>321</v>
      </c>
      <c r="C20" s="26">
        <v>293</v>
      </c>
      <c r="D20" s="26">
        <v>291</v>
      </c>
      <c r="F20" s="158"/>
      <c r="G20" s="29" t="s">
        <v>135</v>
      </c>
      <c r="H20" s="30">
        <v>11</v>
      </c>
      <c r="I20" s="30">
        <v>22</v>
      </c>
      <c r="J20" s="30">
        <v>15</v>
      </c>
      <c r="K20" s="161"/>
      <c r="L20" s="161"/>
      <c r="M20" s="161"/>
      <c r="N20" s="164"/>
      <c r="O20" s="167"/>
      <c r="P20" s="167"/>
      <c r="Q20" s="161"/>
      <c r="R20" s="164"/>
      <c r="S20" s="167"/>
      <c r="T20" s="167"/>
      <c r="U20" s="167"/>
      <c r="V20" s="174"/>
      <c r="AC20">
        <v>19</v>
      </c>
      <c r="AD20" s="37">
        <f t="shared" si="25"/>
        <v>370951370.90134293</v>
      </c>
      <c r="AE20" s="13">
        <f t="shared" si="1"/>
        <v>11831.891022053715</v>
      </c>
      <c r="AF20">
        <f t="shared" si="42"/>
        <v>370951993.63244933</v>
      </c>
      <c r="AG20" s="13">
        <f t="shared" si="2"/>
        <v>370952418.14796197</v>
      </c>
      <c r="AH20" s="13">
        <f t="shared" si="43"/>
        <v>370951371.16391802</v>
      </c>
      <c r="AI20" s="13">
        <f t="shared" si="3"/>
        <v>16763.732445960341</v>
      </c>
      <c r="AJ20">
        <f t="shared" si="26"/>
        <v>370952253.4656257</v>
      </c>
      <c r="AK20" s="13">
        <f t="shared" si="4"/>
        <v>370952418.14796197</v>
      </c>
      <c r="AL20" s="37">
        <f t="shared" si="27"/>
        <v>628.15708769554521</v>
      </c>
      <c r="AM20" s="13">
        <f t="shared" si="5"/>
        <v>11831.891022053715</v>
      </c>
      <c r="AN20">
        <f t="shared" si="28"/>
        <v>1250.888194119425</v>
      </c>
      <c r="AO20" s="13">
        <f t="shared" si="6"/>
        <v>2813.5073827337451</v>
      </c>
      <c r="AP20" s="13">
        <f t="shared" si="44"/>
        <v>628.41966277274457</v>
      </c>
      <c r="AQ20" s="13">
        <f t="shared" si="7"/>
        <v>16763.732445960341</v>
      </c>
      <c r="AR20" s="13">
        <f t="shared" si="29"/>
        <v>1510.7213704548676</v>
      </c>
      <c r="AS20" s="38">
        <f t="shared" si="8"/>
        <v>2813.5073827337451</v>
      </c>
      <c r="AT20" s="37">
        <f t="shared" si="30"/>
        <v>80763974.223533377</v>
      </c>
      <c r="AU20" s="13">
        <f t="shared" si="9"/>
        <v>11831.891022053715</v>
      </c>
      <c r="AV20">
        <f t="shared" si="31"/>
        <v>80764596.954639807</v>
      </c>
      <c r="AW20" s="13">
        <f t="shared" si="10"/>
        <v>80764377.431120396</v>
      </c>
      <c r="AX20" s="13">
        <f t="shared" si="45"/>
        <v>197675123.00301972</v>
      </c>
      <c r="AY20" s="13">
        <f t="shared" si="11"/>
        <v>16763.732445960341</v>
      </c>
      <c r="AZ20">
        <f t="shared" si="32"/>
        <v>197676005.30472741</v>
      </c>
      <c r="BA20" s="13">
        <f t="shared" si="12"/>
        <v>197675525.94803166</v>
      </c>
      <c r="BB20" s="37">
        <f t="shared" si="33"/>
        <v>112.58183674385747</v>
      </c>
      <c r="BC20" s="13">
        <f t="shared" si="13"/>
        <v>11831.891022053715</v>
      </c>
      <c r="BD20">
        <f t="shared" si="34"/>
        <v>735.31294316773722</v>
      </c>
      <c r="BE20" s="13">
        <f t="shared" si="14"/>
        <v>503.35057957927143</v>
      </c>
      <c r="BF20" s="13">
        <f t="shared" si="46"/>
        <v>112.84441182105685</v>
      </c>
      <c r="BG20" s="13">
        <f t="shared" si="15"/>
        <v>16763.732445960341</v>
      </c>
      <c r="BH20">
        <f t="shared" si="35"/>
        <v>995.14611950317999</v>
      </c>
      <c r="BI20" s="13">
        <f t="shared" si="16"/>
        <v>503.35057957927143</v>
      </c>
      <c r="BJ20" s="37">
        <f t="shared" si="36"/>
        <v>1.3160841587359395</v>
      </c>
      <c r="BK20" s="13">
        <f t="shared" si="17"/>
        <v>2366.3782044107429</v>
      </c>
      <c r="BL20">
        <f t="shared" si="37"/>
        <v>125.86230544351187</v>
      </c>
      <c r="BM20" s="13">
        <f t="shared" si="18"/>
        <v>5.6772349545232395</v>
      </c>
      <c r="BN20" s="13">
        <f t="shared" si="47"/>
        <v>1.7748691837326502</v>
      </c>
      <c r="BO20" s="13">
        <f t="shared" si="19"/>
        <v>16763.732445960341</v>
      </c>
      <c r="BP20">
        <f t="shared" si="38"/>
        <v>884.07657686585583</v>
      </c>
      <c r="BQ20" s="13">
        <f t="shared" si="20"/>
        <v>5.6772349545232395</v>
      </c>
      <c r="BR20" s="37">
        <f t="shared" si="39"/>
        <v>185.47549709380507</v>
      </c>
      <c r="BS20" s="13">
        <f t="shared" si="21"/>
        <v>11831.891022053715</v>
      </c>
      <c r="BT20">
        <f t="shared" si="40"/>
        <v>808.20660351768481</v>
      </c>
      <c r="BU20" s="13">
        <f t="shared" si="22"/>
        <v>829.96785815000442</v>
      </c>
      <c r="BV20" s="13">
        <f t="shared" si="48"/>
        <v>117588208.32452293</v>
      </c>
      <c r="BW20" s="13">
        <f t="shared" si="23"/>
        <v>16763.732445960341</v>
      </c>
      <c r="BX20">
        <f t="shared" si="41"/>
        <v>117589090.62623061</v>
      </c>
      <c r="BY20" s="13">
        <f t="shared" si="24"/>
        <v>117588852.55430891</v>
      </c>
    </row>
    <row r="21" spans="1:77" ht="15" x14ac:dyDescent="0.25">
      <c r="A21" s="25" t="s">
        <v>140</v>
      </c>
      <c r="B21" s="26">
        <v>470</v>
      </c>
      <c r="C21" s="26">
        <v>449</v>
      </c>
      <c r="D21" s="26">
        <v>436</v>
      </c>
      <c r="F21" s="158"/>
      <c r="G21" s="29" t="s">
        <v>140</v>
      </c>
      <c r="H21" s="30">
        <v>470</v>
      </c>
      <c r="I21" s="30">
        <v>449</v>
      </c>
      <c r="J21" s="30">
        <v>436</v>
      </c>
      <c r="K21" s="161"/>
      <c r="L21" s="161"/>
      <c r="M21" s="161"/>
      <c r="N21" s="164"/>
      <c r="O21" s="167"/>
      <c r="P21" s="167"/>
      <c r="Q21" s="161"/>
      <c r="R21" s="164"/>
      <c r="S21" s="167"/>
      <c r="T21" s="167"/>
      <c r="U21" s="167"/>
      <c r="V21" s="174"/>
      <c r="AC21">
        <v>20</v>
      </c>
      <c r="AD21" s="37">
        <f t="shared" si="25"/>
        <v>370951370.90134293</v>
      </c>
      <c r="AE21" s="13">
        <f t="shared" si="1"/>
        <v>11831.891022053715</v>
      </c>
      <c r="AF21">
        <f t="shared" si="42"/>
        <v>370951962.49589401</v>
      </c>
      <c r="AG21" s="13">
        <f t="shared" si="2"/>
        <v>370952418.14796197</v>
      </c>
      <c r="AH21" s="13">
        <f t="shared" si="43"/>
        <v>370951371.16391802</v>
      </c>
      <c r="AI21" s="13">
        <f t="shared" si="3"/>
        <v>16763.732445960341</v>
      </c>
      <c r="AJ21">
        <f t="shared" si="26"/>
        <v>370952209.35054034</v>
      </c>
      <c r="AK21" s="13">
        <f t="shared" si="4"/>
        <v>370952418.14796197</v>
      </c>
      <c r="AL21" s="37">
        <f t="shared" si="27"/>
        <v>628.15708769554521</v>
      </c>
      <c r="AM21" s="13">
        <f t="shared" si="5"/>
        <v>11831.891022053715</v>
      </c>
      <c r="AN21">
        <f t="shared" si="28"/>
        <v>1219.7516387982309</v>
      </c>
      <c r="AO21" s="13">
        <f t="shared" si="6"/>
        <v>2813.5073827337451</v>
      </c>
      <c r="AP21" s="13">
        <f t="shared" si="44"/>
        <v>628.41966277274457</v>
      </c>
      <c r="AQ21" s="13">
        <f t="shared" si="7"/>
        <v>16763.732445960341</v>
      </c>
      <c r="AR21" s="13">
        <f t="shared" si="29"/>
        <v>1466.6062850707617</v>
      </c>
      <c r="AS21" s="38">
        <f t="shared" si="8"/>
        <v>2813.5073827337451</v>
      </c>
      <c r="AT21" s="37">
        <f t="shared" si="30"/>
        <v>80763974.223533377</v>
      </c>
      <c r="AU21" s="13">
        <f t="shared" si="9"/>
        <v>11831.891022053715</v>
      </c>
      <c r="AV21">
        <f t="shared" si="31"/>
        <v>80764565.818084478</v>
      </c>
      <c r="AW21" s="13">
        <f t="shared" si="10"/>
        <v>80764377.431120396</v>
      </c>
      <c r="AX21" s="13">
        <f t="shared" si="45"/>
        <v>197675123.00301972</v>
      </c>
      <c r="AY21" s="13">
        <f t="shared" si="11"/>
        <v>16763.732445960341</v>
      </c>
      <c r="AZ21">
        <f t="shared" si="32"/>
        <v>197675961.18964201</v>
      </c>
      <c r="BA21" s="13">
        <f t="shared" si="12"/>
        <v>197675525.94803166</v>
      </c>
      <c r="BB21" s="37">
        <f t="shared" si="33"/>
        <v>112.58183674385747</v>
      </c>
      <c r="BC21" s="13">
        <f t="shared" si="13"/>
        <v>11831.891022053715</v>
      </c>
      <c r="BD21">
        <f t="shared" si="34"/>
        <v>704.17638784654321</v>
      </c>
      <c r="BE21" s="13">
        <f t="shared" si="14"/>
        <v>503.35057957927143</v>
      </c>
      <c r="BF21" s="13">
        <f t="shared" si="46"/>
        <v>112.84441182105685</v>
      </c>
      <c r="BG21" s="13">
        <f t="shared" si="15"/>
        <v>16763.732445960341</v>
      </c>
      <c r="BH21">
        <f t="shared" si="35"/>
        <v>951.03103411907387</v>
      </c>
      <c r="BI21" s="13">
        <f t="shared" si="16"/>
        <v>503.35057957927143</v>
      </c>
      <c r="BJ21" s="37">
        <f t="shared" si="36"/>
        <v>1.3160841587359395</v>
      </c>
      <c r="BK21" s="13">
        <f t="shared" si="17"/>
        <v>2366.3782044107429</v>
      </c>
      <c r="BL21">
        <f t="shared" si="37"/>
        <v>119.63499437927308</v>
      </c>
      <c r="BM21" s="13">
        <f t="shared" si="18"/>
        <v>5.6772349545232395</v>
      </c>
      <c r="BN21" s="13">
        <f t="shared" si="47"/>
        <v>1.7748691837326502</v>
      </c>
      <c r="BO21" s="13">
        <f t="shared" si="19"/>
        <v>16763.732445960341</v>
      </c>
      <c r="BP21">
        <f t="shared" si="38"/>
        <v>839.9614914817497</v>
      </c>
      <c r="BQ21" s="13">
        <f t="shared" si="20"/>
        <v>5.6772349545232395</v>
      </c>
      <c r="BR21" s="37">
        <f t="shared" si="39"/>
        <v>185.47549709380507</v>
      </c>
      <c r="BS21" s="13">
        <f t="shared" si="21"/>
        <v>11831.891022053715</v>
      </c>
      <c r="BT21">
        <f t="shared" si="40"/>
        <v>777.0700481964908</v>
      </c>
      <c r="BU21" s="13">
        <f t="shared" si="22"/>
        <v>829.96785815000442</v>
      </c>
      <c r="BV21" s="13">
        <f t="shared" si="48"/>
        <v>117588208.32452293</v>
      </c>
      <c r="BW21" s="13">
        <f t="shared" si="23"/>
        <v>16763.732445960341</v>
      </c>
      <c r="BX21">
        <f t="shared" si="41"/>
        <v>117589046.51114522</v>
      </c>
      <c r="BY21" s="13">
        <f t="shared" si="24"/>
        <v>117588852.55430891</v>
      </c>
    </row>
    <row r="22" spans="1:77" ht="15" x14ac:dyDescent="0.25">
      <c r="A22" s="25" t="s">
        <v>141</v>
      </c>
      <c r="B22" s="26">
        <v>429</v>
      </c>
      <c r="C22" s="26">
        <v>404</v>
      </c>
      <c r="D22" s="26">
        <v>361</v>
      </c>
      <c r="F22" s="159"/>
      <c r="G22" s="33" t="s">
        <v>66</v>
      </c>
      <c r="H22" s="34">
        <f>SUM(H19:H21)</f>
        <v>1679</v>
      </c>
      <c r="I22" s="34">
        <f t="shared" ref="I22:J22" si="55">SUM(I19:I21)</f>
        <v>1587</v>
      </c>
      <c r="J22" s="34">
        <f t="shared" si="55"/>
        <v>1483</v>
      </c>
      <c r="K22" s="162"/>
      <c r="L22" s="162"/>
      <c r="M22" s="162"/>
      <c r="N22" s="165"/>
      <c r="O22" s="168"/>
      <c r="P22" s="168"/>
      <c r="Q22" s="162"/>
      <c r="R22" s="165"/>
      <c r="S22" s="168"/>
      <c r="T22" s="168"/>
      <c r="U22" s="168"/>
      <c r="V22" s="175"/>
      <c r="AC22">
        <v>21</v>
      </c>
      <c r="AD22" s="37">
        <f t="shared" si="25"/>
        <v>370951370.90134293</v>
      </c>
      <c r="AE22" s="13">
        <f t="shared" si="1"/>
        <v>11831.891022053715</v>
      </c>
      <c r="AF22">
        <f t="shared" si="42"/>
        <v>370951934.32472491</v>
      </c>
      <c r="AG22" s="13">
        <f t="shared" si="2"/>
        <v>370952418.14796197</v>
      </c>
      <c r="AH22" s="13">
        <f t="shared" si="43"/>
        <v>370951371.16391802</v>
      </c>
      <c r="AI22" s="13">
        <f t="shared" si="3"/>
        <v>16763.732445960341</v>
      </c>
      <c r="AJ22">
        <f t="shared" si="26"/>
        <v>370952169.43689162</v>
      </c>
      <c r="AK22" s="13">
        <f t="shared" si="4"/>
        <v>370952418.14796197</v>
      </c>
      <c r="AL22" s="37">
        <f t="shared" si="27"/>
        <v>628.15708769554521</v>
      </c>
      <c r="AM22" s="13">
        <f t="shared" si="5"/>
        <v>11831.891022053715</v>
      </c>
      <c r="AN22">
        <f t="shared" si="28"/>
        <v>1191.5804696981031</v>
      </c>
      <c r="AO22" s="13">
        <f t="shared" si="6"/>
        <v>2813.5073827337451</v>
      </c>
      <c r="AP22" s="13">
        <f t="shared" si="44"/>
        <v>628.41966277274457</v>
      </c>
      <c r="AQ22" s="13">
        <f t="shared" si="7"/>
        <v>16763.732445960341</v>
      </c>
      <c r="AR22" s="13">
        <f t="shared" si="29"/>
        <v>1426.6926363899038</v>
      </c>
      <c r="AS22" s="38">
        <f t="shared" si="8"/>
        <v>2813.5073827337451</v>
      </c>
      <c r="AT22" s="37">
        <f t="shared" si="30"/>
        <v>80763974.223533377</v>
      </c>
      <c r="AU22" s="13">
        <f t="shared" si="9"/>
        <v>11831.891022053715</v>
      </c>
      <c r="AV22">
        <f t="shared" si="31"/>
        <v>80764537.646915376</v>
      </c>
      <c r="AW22" s="13">
        <f t="shared" si="10"/>
        <v>80764377.431120396</v>
      </c>
      <c r="AX22" s="13">
        <f t="shared" si="45"/>
        <v>197675123.00301972</v>
      </c>
      <c r="AY22" s="13">
        <f t="shared" si="11"/>
        <v>16763.732445960341</v>
      </c>
      <c r="AZ22">
        <f t="shared" si="32"/>
        <v>197675921.27599335</v>
      </c>
      <c r="BA22" s="13">
        <f t="shared" si="12"/>
        <v>197675525.94803166</v>
      </c>
      <c r="BB22" s="37">
        <f t="shared" si="33"/>
        <v>112.58183674385747</v>
      </c>
      <c r="BC22" s="13">
        <f t="shared" si="13"/>
        <v>11831.891022053715</v>
      </c>
      <c r="BD22">
        <f t="shared" si="34"/>
        <v>676.00521874641527</v>
      </c>
      <c r="BE22" s="13">
        <f t="shared" si="14"/>
        <v>503.35057957927143</v>
      </c>
      <c r="BF22" s="13">
        <f t="shared" si="46"/>
        <v>112.84441182105685</v>
      </c>
      <c r="BG22" s="13">
        <f t="shared" si="15"/>
        <v>16763.732445960341</v>
      </c>
      <c r="BH22">
        <f t="shared" si="35"/>
        <v>911.11738543821593</v>
      </c>
      <c r="BI22" s="13">
        <f t="shared" si="16"/>
        <v>503.35057957927143</v>
      </c>
      <c r="BJ22" s="37">
        <f t="shared" si="36"/>
        <v>1.3160841587359395</v>
      </c>
      <c r="BK22" s="13">
        <f t="shared" si="17"/>
        <v>2366.3782044107429</v>
      </c>
      <c r="BL22">
        <f t="shared" si="37"/>
        <v>114.0007605592475</v>
      </c>
      <c r="BM22" s="13">
        <f t="shared" si="18"/>
        <v>5.6772349545232395</v>
      </c>
      <c r="BN22" s="13">
        <f t="shared" si="47"/>
        <v>1.7748691837326502</v>
      </c>
      <c r="BO22" s="13">
        <f t="shared" si="19"/>
        <v>16763.732445960341</v>
      </c>
      <c r="BP22">
        <f t="shared" si="38"/>
        <v>800.04784280089177</v>
      </c>
      <c r="BQ22" s="13">
        <f t="shared" si="20"/>
        <v>5.6772349545232395</v>
      </c>
      <c r="BR22" s="37">
        <f t="shared" si="39"/>
        <v>185.47549709380507</v>
      </c>
      <c r="BS22" s="13">
        <f t="shared" si="21"/>
        <v>11831.891022053715</v>
      </c>
      <c r="BT22">
        <f t="shared" si="40"/>
        <v>748.89887909636286</v>
      </c>
      <c r="BU22" s="13">
        <f t="shared" si="22"/>
        <v>829.96785815000442</v>
      </c>
      <c r="BV22" s="13">
        <f t="shared" si="48"/>
        <v>117588208.32452293</v>
      </c>
      <c r="BW22" s="13">
        <f t="shared" si="23"/>
        <v>16763.732445960341</v>
      </c>
      <c r="BX22">
        <f t="shared" si="41"/>
        <v>117589006.59749654</v>
      </c>
      <c r="BY22" s="13">
        <f t="shared" si="24"/>
        <v>117588852.55430891</v>
      </c>
    </row>
    <row r="23" spans="1:77" ht="15" x14ac:dyDescent="0.25">
      <c r="A23" s="25" t="s">
        <v>117</v>
      </c>
      <c r="B23" s="26">
        <v>1384</v>
      </c>
      <c r="C23" s="26">
        <v>1265</v>
      </c>
      <c r="D23" s="26">
        <v>1268</v>
      </c>
      <c r="F23" s="157" t="s">
        <v>116</v>
      </c>
      <c r="G23" s="31" t="s">
        <v>138</v>
      </c>
      <c r="H23" s="32">
        <v>599</v>
      </c>
      <c r="I23" s="32">
        <v>558</v>
      </c>
      <c r="J23" s="32">
        <v>584</v>
      </c>
      <c r="K23" s="160"/>
      <c r="L23" s="160"/>
      <c r="M23" s="160">
        <f>'Region south'!E8</f>
        <v>12</v>
      </c>
      <c r="N23" s="163">
        <f>'Region south'!G8</f>
        <v>5.8366689031850646E-3</v>
      </c>
      <c r="O23" s="166">
        <f>I26/$I$31</f>
        <v>0.12032447048219919</v>
      </c>
      <c r="P23" s="166">
        <f>N23/N31</f>
        <v>9.689890857799635E-4</v>
      </c>
      <c r="Q23" s="160">
        <f>ROUNDUP(I26*63%,0)</f>
        <v>842</v>
      </c>
      <c r="R23" s="163">
        <f>N23*10^3/Q23</f>
        <v>6.9319108113836871E-3</v>
      </c>
      <c r="S23" s="170">
        <f>K23/SUM($K$23:$M$26)</f>
        <v>0</v>
      </c>
      <c r="T23" s="170">
        <f t="shared" ref="T23:U23" si="56">L23/SUM($K$23:$M$26)</f>
        <v>0</v>
      </c>
      <c r="U23" s="170">
        <f t="shared" si="56"/>
        <v>1</v>
      </c>
      <c r="V23" s="173">
        <f>ROUNDUP(Q23/365,0)</f>
        <v>3</v>
      </c>
      <c r="AC23">
        <v>22</v>
      </c>
      <c r="AD23" s="37">
        <f t="shared" si="25"/>
        <v>370951370.90134293</v>
      </c>
      <c r="AE23" s="13">
        <f t="shared" si="1"/>
        <v>11831.891022053715</v>
      </c>
      <c r="AF23">
        <f t="shared" si="42"/>
        <v>370951908.71457118</v>
      </c>
      <c r="AG23" s="13">
        <f t="shared" si="2"/>
        <v>370952418.14796197</v>
      </c>
      <c r="AH23" s="13">
        <f t="shared" si="43"/>
        <v>370951371.16391802</v>
      </c>
      <c r="AI23" s="13">
        <f t="shared" si="3"/>
        <v>16763.732445960341</v>
      </c>
      <c r="AJ23">
        <f t="shared" si="26"/>
        <v>370952133.15175647</v>
      </c>
      <c r="AK23" s="13">
        <f t="shared" si="4"/>
        <v>370952418.14796197</v>
      </c>
      <c r="AL23" s="37">
        <f t="shared" si="27"/>
        <v>628.15708769554521</v>
      </c>
      <c r="AM23" s="13">
        <f t="shared" si="5"/>
        <v>11831.891022053715</v>
      </c>
      <c r="AN23">
        <f t="shared" si="28"/>
        <v>1165.9703159707142</v>
      </c>
      <c r="AO23" s="13">
        <f t="shared" si="6"/>
        <v>2813.5073827337451</v>
      </c>
      <c r="AP23" s="13">
        <f t="shared" si="44"/>
        <v>628.41966277274457</v>
      </c>
      <c r="AQ23" s="13">
        <f t="shared" si="7"/>
        <v>16763.732445960341</v>
      </c>
      <c r="AR23" s="13">
        <f t="shared" si="29"/>
        <v>1390.4075012254873</v>
      </c>
      <c r="AS23" s="38">
        <f t="shared" si="8"/>
        <v>2813.5073827337451</v>
      </c>
      <c r="AT23" s="37">
        <f t="shared" si="30"/>
        <v>80763974.223533377</v>
      </c>
      <c r="AU23" s="13">
        <f t="shared" si="9"/>
        <v>11831.891022053715</v>
      </c>
      <c r="AV23">
        <f t="shared" si="31"/>
        <v>80764512.036761656</v>
      </c>
      <c r="AW23" s="13">
        <f t="shared" si="10"/>
        <v>80764377.431120396</v>
      </c>
      <c r="AX23" s="13">
        <f t="shared" si="45"/>
        <v>197675123.00301972</v>
      </c>
      <c r="AY23" s="13">
        <f t="shared" si="11"/>
        <v>16763.732445960341</v>
      </c>
      <c r="AZ23">
        <f t="shared" si="32"/>
        <v>197675884.99085817</v>
      </c>
      <c r="BA23" s="13">
        <f t="shared" si="12"/>
        <v>197675525.94803166</v>
      </c>
      <c r="BB23" s="37">
        <f t="shared" si="33"/>
        <v>112.58183674385747</v>
      </c>
      <c r="BC23" s="13">
        <f t="shared" si="13"/>
        <v>11831.891022053715</v>
      </c>
      <c r="BD23">
        <f t="shared" si="34"/>
        <v>650.39506501902633</v>
      </c>
      <c r="BE23" s="13">
        <f t="shared" si="14"/>
        <v>503.35057957927143</v>
      </c>
      <c r="BF23" s="13">
        <f t="shared" si="46"/>
        <v>112.84441182105685</v>
      </c>
      <c r="BG23" s="13">
        <f t="shared" si="15"/>
        <v>16763.732445960341</v>
      </c>
      <c r="BH23">
        <f t="shared" si="35"/>
        <v>874.83225027379956</v>
      </c>
      <c r="BI23" s="13">
        <f t="shared" si="16"/>
        <v>503.35057957927143</v>
      </c>
      <c r="BJ23" s="37">
        <f t="shared" si="36"/>
        <v>1.3160841587359395</v>
      </c>
      <c r="BK23" s="13">
        <f t="shared" si="17"/>
        <v>2366.3782044107429</v>
      </c>
      <c r="BL23">
        <f t="shared" si="37"/>
        <v>108.8787298137697</v>
      </c>
      <c r="BM23" s="13">
        <f t="shared" si="18"/>
        <v>5.6772349545232395</v>
      </c>
      <c r="BN23" s="13">
        <f t="shared" si="47"/>
        <v>1.7748691837326502</v>
      </c>
      <c r="BO23" s="13">
        <f t="shared" si="19"/>
        <v>16763.732445960341</v>
      </c>
      <c r="BP23">
        <f t="shared" si="38"/>
        <v>763.7627076364754</v>
      </c>
      <c r="BQ23" s="13">
        <f t="shared" si="20"/>
        <v>5.6772349545232395</v>
      </c>
      <c r="BR23" s="37">
        <f t="shared" si="39"/>
        <v>185.47549709380507</v>
      </c>
      <c r="BS23" s="13">
        <f t="shared" si="21"/>
        <v>11831.891022053715</v>
      </c>
      <c r="BT23">
        <f t="shared" si="40"/>
        <v>723.28872536897393</v>
      </c>
      <c r="BU23" s="13">
        <f t="shared" si="22"/>
        <v>829.96785815000442</v>
      </c>
      <c r="BV23" s="13">
        <f t="shared" si="48"/>
        <v>117588208.32452293</v>
      </c>
      <c r="BW23" s="13">
        <f t="shared" si="23"/>
        <v>16763.732445960341</v>
      </c>
      <c r="BX23">
        <f t="shared" si="41"/>
        <v>117588970.31236137</v>
      </c>
      <c r="BY23" s="13">
        <f t="shared" si="24"/>
        <v>117588852.55430891</v>
      </c>
    </row>
    <row r="24" spans="1:77" ht="15" x14ac:dyDescent="0.25">
      <c r="A24" s="25" t="s">
        <v>116</v>
      </c>
      <c r="B24" s="26">
        <v>519</v>
      </c>
      <c r="C24" s="26">
        <v>484</v>
      </c>
      <c r="D24" s="26">
        <v>441</v>
      </c>
      <c r="F24" s="158"/>
      <c r="G24" s="29" t="s">
        <v>139</v>
      </c>
      <c r="H24" s="30">
        <v>321</v>
      </c>
      <c r="I24" s="30">
        <v>293</v>
      </c>
      <c r="J24" s="30">
        <v>291</v>
      </c>
      <c r="K24" s="161"/>
      <c r="L24" s="161"/>
      <c r="M24" s="161"/>
      <c r="N24" s="164"/>
      <c r="O24" s="167"/>
      <c r="P24" s="167"/>
      <c r="Q24" s="161"/>
      <c r="R24" s="164"/>
      <c r="S24" s="171"/>
      <c r="T24" s="171"/>
      <c r="U24" s="171"/>
      <c r="V24" s="174"/>
      <c r="AC24">
        <v>23</v>
      </c>
      <c r="AD24" s="37">
        <f t="shared" si="25"/>
        <v>370951370.90134293</v>
      </c>
      <c r="AE24" s="13">
        <f t="shared" si="1"/>
        <v>11831.891022053715</v>
      </c>
      <c r="AF24">
        <f t="shared" si="42"/>
        <v>370951885.33138734</v>
      </c>
      <c r="AG24" s="13">
        <f t="shared" si="2"/>
        <v>370952418.14796197</v>
      </c>
      <c r="AH24" s="13">
        <f t="shared" si="43"/>
        <v>370951371.16391802</v>
      </c>
      <c r="AI24" s="13">
        <f t="shared" si="3"/>
        <v>16763.732445960341</v>
      </c>
      <c r="AJ24">
        <f t="shared" si="26"/>
        <v>370952100.02185047</v>
      </c>
      <c r="AK24" s="13">
        <f t="shared" si="4"/>
        <v>370952418.14796197</v>
      </c>
      <c r="AL24" s="37">
        <f t="shared" si="27"/>
        <v>628.15708769554521</v>
      </c>
      <c r="AM24" s="13">
        <f t="shared" si="5"/>
        <v>11831.891022053715</v>
      </c>
      <c r="AN24">
        <f t="shared" si="28"/>
        <v>1142.5871321326631</v>
      </c>
      <c r="AO24" s="13">
        <f t="shared" si="6"/>
        <v>2813.5073827337451</v>
      </c>
      <c r="AP24" s="13">
        <f t="shared" si="44"/>
        <v>628.41966277274457</v>
      </c>
      <c r="AQ24" s="13">
        <f t="shared" si="7"/>
        <v>16763.732445960341</v>
      </c>
      <c r="AR24" s="13">
        <f t="shared" si="29"/>
        <v>1357.2775952058028</v>
      </c>
      <c r="AS24" s="38">
        <f t="shared" si="8"/>
        <v>2813.5073827337451</v>
      </c>
      <c r="AT24" s="37">
        <f t="shared" si="30"/>
        <v>80763974.223533377</v>
      </c>
      <c r="AU24" s="13">
        <f t="shared" si="9"/>
        <v>11831.891022053715</v>
      </c>
      <c r="AV24">
        <f t="shared" si="31"/>
        <v>80764488.653577819</v>
      </c>
      <c r="AW24" s="13">
        <f t="shared" si="10"/>
        <v>80764377.431120396</v>
      </c>
      <c r="AX24" s="13">
        <f t="shared" si="45"/>
        <v>197675123.00301972</v>
      </c>
      <c r="AY24" s="13">
        <f t="shared" si="11"/>
        <v>16763.732445960341</v>
      </c>
      <c r="AZ24">
        <f t="shared" si="32"/>
        <v>197675851.86095214</v>
      </c>
      <c r="BA24" s="13">
        <f t="shared" si="12"/>
        <v>197675525.94803166</v>
      </c>
      <c r="BB24" s="37">
        <f t="shared" si="33"/>
        <v>112.58183674385747</v>
      </c>
      <c r="BC24" s="13">
        <f t="shared" si="13"/>
        <v>11831.891022053715</v>
      </c>
      <c r="BD24">
        <f t="shared" si="34"/>
        <v>627.01188118097548</v>
      </c>
      <c r="BE24" s="13">
        <f t="shared" si="14"/>
        <v>503.35057957927143</v>
      </c>
      <c r="BF24" s="13">
        <f t="shared" si="46"/>
        <v>112.84441182105685</v>
      </c>
      <c r="BG24" s="13">
        <f t="shared" si="15"/>
        <v>16763.732445960341</v>
      </c>
      <c r="BH24">
        <f t="shared" si="35"/>
        <v>841.70234425411513</v>
      </c>
      <c r="BI24" s="13">
        <f t="shared" si="16"/>
        <v>503.35057957927143</v>
      </c>
      <c r="BJ24" s="37">
        <f t="shared" si="36"/>
        <v>1.3160841587359395</v>
      </c>
      <c r="BK24" s="13">
        <f t="shared" si="17"/>
        <v>2366.3782044107429</v>
      </c>
      <c r="BL24">
        <f t="shared" si="37"/>
        <v>104.20209304615953</v>
      </c>
      <c r="BM24" s="13">
        <f t="shared" si="18"/>
        <v>5.6772349545232395</v>
      </c>
      <c r="BN24" s="13">
        <f t="shared" si="47"/>
        <v>1.7748691837326502</v>
      </c>
      <c r="BO24" s="13">
        <f t="shared" si="19"/>
        <v>16763.732445960341</v>
      </c>
      <c r="BP24">
        <f t="shared" si="38"/>
        <v>730.63280161679097</v>
      </c>
      <c r="BQ24" s="13">
        <f t="shared" si="20"/>
        <v>5.6772349545232395</v>
      </c>
      <c r="BR24" s="37">
        <f t="shared" si="39"/>
        <v>185.47549709380507</v>
      </c>
      <c r="BS24" s="13">
        <f t="shared" si="21"/>
        <v>11831.891022053715</v>
      </c>
      <c r="BT24">
        <f t="shared" si="40"/>
        <v>699.90554153092307</v>
      </c>
      <c r="BU24" s="13">
        <f t="shared" si="22"/>
        <v>829.96785815000442</v>
      </c>
      <c r="BV24" s="13">
        <f t="shared" si="48"/>
        <v>117588208.32452293</v>
      </c>
      <c r="BW24" s="13">
        <f t="shared" si="23"/>
        <v>16763.732445960341</v>
      </c>
      <c r="BX24">
        <f t="shared" si="41"/>
        <v>117588937.18245536</v>
      </c>
      <c r="BY24" s="13">
        <f t="shared" si="24"/>
        <v>117588852.55430891</v>
      </c>
    </row>
    <row r="25" spans="1:77" ht="15" x14ac:dyDescent="0.25">
      <c r="F25" s="158"/>
      <c r="G25" s="29" t="s">
        <v>116</v>
      </c>
      <c r="H25" s="30">
        <v>519</v>
      </c>
      <c r="I25" s="30">
        <v>484</v>
      </c>
      <c r="J25" s="30">
        <v>441</v>
      </c>
      <c r="K25" s="161"/>
      <c r="L25" s="161"/>
      <c r="M25" s="161"/>
      <c r="N25" s="164"/>
      <c r="O25" s="167"/>
      <c r="P25" s="167"/>
      <c r="Q25" s="161"/>
      <c r="R25" s="164"/>
      <c r="S25" s="171"/>
      <c r="T25" s="171"/>
      <c r="U25" s="171"/>
      <c r="V25" s="174"/>
      <c r="AC25">
        <v>24</v>
      </c>
      <c r="AD25" s="37">
        <f t="shared" si="25"/>
        <v>370951370.90134293</v>
      </c>
      <c r="AE25" s="13">
        <f t="shared" si="1"/>
        <v>11831.891022053715</v>
      </c>
      <c r="AF25">
        <f t="shared" si="42"/>
        <v>370951863.89680219</v>
      </c>
      <c r="AG25" s="13">
        <f t="shared" si="2"/>
        <v>370952418.14796197</v>
      </c>
      <c r="AH25" s="13">
        <f t="shared" si="43"/>
        <v>370951371.16391802</v>
      </c>
      <c r="AI25" s="13">
        <f t="shared" si="3"/>
        <v>16763.732445960341</v>
      </c>
      <c r="AJ25">
        <f t="shared" si="26"/>
        <v>370952069.65276992</v>
      </c>
      <c r="AK25" s="13">
        <f t="shared" si="4"/>
        <v>370952418.14796197</v>
      </c>
      <c r="AL25" s="37">
        <f t="shared" si="27"/>
        <v>628.15708769554521</v>
      </c>
      <c r="AM25" s="13">
        <f t="shared" si="5"/>
        <v>11831.891022053715</v>
      </c>
      <c r="AN25">
        <f t="shared" si="28"/>
        <v>1121.1525469477833</v>
      </c>
      <c r="AO25" s="13">
        <f t="shared" si="6"/>
        <v>2813.5073827337451</v>
      </c>
      <c r="AP25" s="13">
        <f t="shared" si="44"/>
        <v>628.41966277274457</v>
      </c>
      <c r="AQ25" s="13">
        <f t="shared" si="7"/>
        <v>16763.732445960341</v>
      </c>
      <c r="AR25" s="13">
        <f t="shared" si="29"/>
        <v>1326.9085146877587</v>
      </c>
      <c r="AS25" s="38">
        <f t="shared" si="8"/>
        <v>2813.5073827337451</v>
      </c>
      <c r="AT25" s="37">
        <f t="shared" si="30"/>
        <v>80763974.223533377</v>
      </c>
      <c r="AU25" s="13">
        <f t="shared" si="9"/>
        <v>11831.891022053715</v>
      </c>
      <c r="AV25">
        <f t="shared" si="31"/>
        <v>80764467.218992636</v>
      </c>
      <c r="AW25" s="13">
        <f t="shared" si="10"/>
        <v>80764377.431120396</v>
      </c>
      <c r="AX25" s="13">
        <f t="shared" si="45"/>
        <v>197675123.00301972</v>
      </c>
      <c r="AY25" s="13">
        <f t="shared" si="11"/>
        <v>16763.732445960341</v>
      </c>
      <c r="AZ25">
        <f t="shared" si="32"/>
        <v>197675821.49187163</v>
      </c>
      <c r="BA25" s="13">
        <f t="shared" si="12"/>
        <v>197675525.94803166</v>
      </c>
      <c r="BB25" s="37">
        <f t="shared" si="33"/>
        <v>112.58183674385747</v>
      </c>
      <c r="BC25" s="13">
        <f t="shared" si="13"/>
        <v>11831.891022053715</v>
      </c>
      <c r="BD25">
        <f t="shared" si="34"/>
        <v>605.57729599609559</v>
      </c>
      <c r="BE25" s="13">
        <f t="shared" si="14"/>
        <v>503.35057957927143</v>
      </c>
      <c r="BF25" s="13">
        <f t="shared" si="46"/>
        <v>112.84441182105685</v>
      </c>
      <c r="BG25" s="13">
        <f t="shared" si="15"/>
        <v>16763.732445960341</v>
      </c>
      <c r="BH25">
        <f t="shared" si="35"/>
        <v>811.33326373607099</v>
      </c>
      <c r="BI25" s="13">
        <f t="shared" si="16"/>
        <v>503.35057957927143</v>
      </c>
      <c r="BJ25" s="37">
        <f t="shared" si="36"/>
        <v>1.3160841587359395</v>
      </c>
      <c r="BK25" s="13">
        <f t="shared" si="17"/>
        <v>2366.3782044107429</v>
      </c>
      <c r="BL25">
        <f t="shared" si="37"/>
        <v>99.915176009183554</v>
      </c>
      <c r="BM25" s="13">
        <f t="shared" si="18"/>
        <v>5.6772349545232395</v>
      </c>
      <c r="BN25" s="13">
        <f t="shared" si="47"/>
        <v>1.7748691837326502</v>
      </c>
      <c r="BO25" s="13">
        <f t="shared" si="19"/>
        <v>16763.732445960341</v>
      </c>
      <c r="BP25">
        <f t="shared" si="38"/>
        <v>700.26372109874683</v>
      </c>
      <c r="BQ25" s="13">
        <f t="shared" si="20"/>
        <v>5.6772349545232395</v>
      </c>
      <c r="BR25" s="37">
        <f t="shared" si="39"/>
        <v>185.47549709380507</v>
      </c>
      <c r="BS25" s="13">
        <f t="shared" si="21"/>
        <v>11831.891022053715</v>
      </c>
      <c r="BT25">
        <f t="shared" si="40"/>
        <v>678.47095634604318</v>
      </c>
      <c r="BU25" s="13">
        <f t="shared" si="22"/>
        <v>829.96785815000442</v>
      </c>
      <c r="BV25" s="13">
        <f t="shared" si="48"/>
        <v>117588208.32452293</v>
      </c>
      <c r="BW25" s="13">
        <f t="shared" si="23"/>
        <v>16763.732445960341</v>
      </c>
      <c r="BX25">
        <f t="shared" si="41"/>
        <v>117588906.81337485</v>
      </c>
      <c r="BY25" s="13">
        <f t="shared" si="24"/>
        <v>117588852.55430891</v>
      </c>
    </row>
    <row r="26" spans="1:77" ht="15" x14ac:dyDescent="0.25">
      <c r="F26" s="159"/>
      <c r="G26" s="33" t="s">
        <v>66</v>
      </c>
      <c r="H26" s="34">
        <f>SUM(H23:H25)</f>
        <v>1439</v>
      </c>
      <c r="I26" s="34">
        <f t="shared" ref="I26:J26" si="57">SUM(I23:I25)</f>
        <v>1335</v>
      </c>
      <c r="J26" s="34">
        <f t="shared" si="57"/>
        <v>1316</v>
      </c>
      <c r="K26" s="162"/>
      <c r="L26" s="162"/>
      <c r="M26" s="162"/>
      <c r="N26" s="165"/>
      <c r="O26" s="168"/>
      <c r="P26" s="168"/>
      <c r="Q26" s="162"/>
      <c r="R26" s="165"/>
      <c r="S26" s="172"/>
      <c r="T26" s="172"/>
      <c r="U26" s="172"/>
      <c r="V26" s="175"/>
      <c r="AC26">
        <v>25</v>
      </c>
      <c r="AD26" s="37">
        <f t="shared" si="25"/>
        <v>370951370.90134293</v>
      </c>
      <c r="AE26" s="13">
        <f t="shared" si="1"/>
        <v>11831.891022053715</v>
      </c>
      <c r="AF26">
        <f t="shared" si="42"/>
        <v>370951844.17698383</v>
      </c>
      <c r="AG26" s="13">
        <f t="shared" si="2"/>
        <v>370952418.14796197</v>
      </c>
      <c r="AH26" s="13">
        <f t="shared" si="43"/>
        <v>370951371.16391802</v>
      </c>
      <c r="AI26" s="13">
        <f t="shared" si="3"/>
        <v>16763.732445960341</v>
      </c>
      <c r="AJ26">
        <f t="shared" si="26"/>
        <v>370952041.71321583</v>
      </c>
      <c r="AK26" s="13">
        <f t="shared" si="4"/>
        <v>370952418.14796197</v>
      </c>
      <c r="AL26" s="37">
        <f t="shared" si="27"/>
        <v>628.15708769554521</v>
      </c>
      <c r="AM26" s="13">
        <f t="shared" si="5"/>
        <v>11831.891022053715</v>
      </c>
      <c r="AN26">
        <f t="shared" si="28"/>
        <v>1101.4327285776938</v>
      </c>
      <c r="AO26" s="13">
        <f t="shared" si="6"/>
        <v>2813.5073827337451</v>
      </c>
      <c r="AP26" s="13">
        <f t="shared" si="44"/>
        <v>628.41966277274457</v>
      </c>
      <c r="AQ26" s="13">
        <f t="shared" si="7"/>
        <v>16763.732445960341</v>
      </c>
      <c r="AR26" s="13">
        <f t="shared" si="29"/>
        <v>1298.9689606111583</v>
      </c>
      <c r="AS26" s="38">
        <f t="shared" si="8"/>
        <v>2813.5073827337451</v>
      </c>
      <c r="AT26" s="37">
        <f t="shared" si="30"/>
        <v>80763974.223533377</v>
      </c>
      <c r="AU26" s="13">
        <f t="shared" si="9"/>
        <v>11831.891022053715</v>
      </c>
      <c r="AV26">
        <f t="shared" si="31"/>
        <v>80764447.499174252</v>
      </c>
      <c r="AW26" s="13">
        <f t="shared" si="10"/>
        <v>80764377.431120396</v>
      </c>
      <c r="AX26" s="13">
        <f t="shared" si="45"/>
        <v>197675123.00301972</v>
      </c>
      <c r="AY26" s="13">
        <f t="shared" si="11"/>
        <v>16763.732445960341</v>
      </c>
      <c r="AZ26">
        <f t="shared" si="32"/>
        <v>197675793.55231756</v>
      </c>
      <c r="BA26" s="13">
        <f t="shared" si="12"/>
        <v>197675525.94803166</v>
      </c>
      <c r="BB26" s="37">
        <f t="shared" si="33"/>
        <v>112.58183674385747</v>
      </c>
      <c r="BC26" s="13">
        <f t="shared" si="13"/>
        <v>11831.891022053715</v>
      </c>
      <c r="BD26">
        <f t="shared" si="34"/>
        <v>585.85747762600602</v>
      </c>
      <c r="BE26" s="13">
        <f t="shared" si="14"/>
        <v>503.35057957927143</v>
      </c>
      <c r="BF26" s="13">
        <f t="shared" si="46"/>
        <v>112.84441182105685</v>
      </c>
      <c r="BG26" s="13">
        <f t="shared" si="15"/>
        <v>16763.732445960341</v>
      </c>
      <c r="BH26">
        <f t="shared" si="35"/>
        <v>783.39370965947046</v>
      </c>
      <c r="BI26" s="13">
        <f t="shared" si="16"/>
        <v>503.35057957927143</v>
      </c>
      <c r="BJ26" s="37">
        <f t="shared" si="36"/>
        <v>1.3160841587359395</v>
      </c>
      <c r="BK26" s="13">
        <f t="shared" si="17"/>
        <v>2366.3782044107429</v>
      </c>
      <c r="BL26">
        <f t="shared" si="37"/>
        <v>95.971212335165646</v>
      </c>
      <c r="BM26" s="13">
        <f t="shared" si="18"/>
        <v>5.6772349545232395</v>
      </c>
      <c r="BN26" s="13">
        <f t="shared" si="47"/>
        <v>1.7748691837326502</v>
      </c>
      <c r="BO26" s="13">
        <f t="shared" si="19"/>
        <v>16763.732445960341</v>
      </c>
      <c r="BP26">
        <f t="shared" si="38"/>
        <v>672.3241670221463</v>
      </c>
      <c r="BQ26" s="13">
        <f t="shared" si="20"/>
        <v>5.6772349545232395</v>
      </c>
      <c r="BR26" s="37">
        <f t="shared" si="39"/>
        <v>185.47549709380507</v>
      </c>
      <c r="BS26" s="13">
        <f t="shared" si="21"/>
        <v>11831.891022053715</v>
      </c>
      <c r="BT26">
        <f t="shared" si="40"/>
        <v>658.75113797595372</v>
      </c>
      <c r="BU26" s="13">
        <f t="shared" si="22"/>
        <v>829.96785815000442</v>
      </c>
      <c r="BV26" s="13">
        <f t="shared" si="48"/>
        <v>117588208.32452293</v>
      </c>
      <c r="BW26" s="13">
        <f t="shared" si="23"/>
        <v>16763.732445960341</v>
      </c>
      <c r="BX26">
        <f t="shared" si="41"/>
        <v>117588878.87382077</v>
      </c>
      <c r="BY26" s="13">
        <f t="shared" si="24"/>
        <v>117588852.55430891</v>
      </c>
    </row>
    <row r="27" spans="1:77" ht="15" x14ac:dyDescent="0.25">
      <c r="A27" s="25" t="s">
        <v>60</v>
      </c>
      <c r="B27" s="20" t="s">
        <v>18</v>
      </c>
      <c r="C27" s="20" t="s">
        <v>19</v>
      </c>
      <c r="F27" s="157" t="s">
        <v>117</v>
      </c>
      <c r="G27" s="31" t="s">
        <v>134</v>
      </c>
      <c r="H27" s="32">
        <v>275</v>
      </c>
      <c r="I27" s="32">
        <v>204</v>
      </c>
      <c r="J27" s="32">
        <v>241</v>
      </c>
      <c r="K27" s="160"/>
      <c r="L27" s="160">
        <f>'Region south'!D9</f>
        <v>4</v>
      </c>
      <c r="M27" s="160">
        <f>'Region south'!E9</f>
        <v>4</v>
      </c>
      <c r="N27" s="163">
        <f>'Region south'!G9</f>
        <v>0.15194555630106168</v>
      </c>
      <c r="O27" s="166">
        <f>I29/$I$31</f>
        <v>0.13240198287516899</v>
      </c>
      <c r="P27" s="166">
        <f>N27/N31</f>
        <v>2.5225618949902828E-2</v>
      </c>
      <c r="Q27" s="160">
        <f>ROUNDUP(I29*63%,0)</f>
        <v>926</v>
      </c>
      <c r="R27" s="163">
        <v>1.0133917681929236</v>
      </c>
      <c r="S27" s="170">
        <f>K27/SUM($K$27:$M$29)</f>
        <v>0</v>
      </c>
      <c r="T27" s="170">
        <f t="shared" ref="T27:U27" si="58">L27/SUM($K$27:$M$29)</f>
        <v>0.5</v>
      </c>
      <c r="U27" s="170">
        <f t="shared" si="58"/>
        <v>0.5</v>
      </c>
      <c r="V27" s="173">
        <f>ROUNDUP(Q27/365,0)</f>
        <v>3</v>
      </c>
      <c r="AC27">
        <v>26</v>
      </c>
      <c r="AD27" s="37">
        <f t="shared" si="25"/>
        <v>370951370.90134293</v>
      </c>
      <c r="AE27" s="13">
        <f t="shared" si="1"/>
        <v>11831.891022053715</v>
      </c>
      <c r="AF27">
        <f t="shared" si="42"/>
        <v>370951825.97407454</v>
      </c>
      <c r="AG27" s="13">
        <f t="shared" si="2"/>
        <v>370952418.14796197</v>
      </c>
      <c r="AH27" s="13">
        <f t="shared" si="43"/>
        <v>370951371.16391802</v>
      </c>
      <c r="AI27" s="13">
        <f t="shared" si="3"/>
        <v>16763.732445960341</v>
      </c>
      <c r="AJ27">
        <f t="shared" si="26"/>
        <v>370952015.92285824</v>
      </c>
      <c r="AK27" s="13">
        <f t="shared" si="4"/>
        <v>370952418.14796197</v>
      </c>
      <c r="AL27" s="37">
        <f t="shared" si="27"/>
        <v>628.15708769554521</v>
      </c>
      <c r="AM27" s="13">
        <f t="shared" si="5"/>
        <v>11831.891022053715</v>
      </c>
      <c r="AN27">
        <f t="shared" si="28"/>
        <v>1083.2298193129959</v>
      </c>
      <c r="AO27" s="13">
        <f t="shared" si="6"/>
        <v>2813.5073827337451</v>
      </c>
      <c r="AP27" s="13">
        <f t="shared" si="44"/>
        <v>628.41966277274457</v>
      </c>
      <c r="AQ27" s="13">
        <f t="shared" si="7"/>
        <v>16763.732445960341</v>
      </c>
      <c r="AR27" s="13">
        <f t="shared" si="29"/>
        <v>1273.1786030019884</v>
      </c>
      <c r="AS27" s="38">
        <f t="shared" si="8"/>
        <v>2813.5073827337451</v>
      </c>
      <c r="AT27" s="37">
        <f t="shared" si="30"/>
        <v>80763974.223533377</v>
      </c>
      <c r="AU27" s="13">
        <f t="shared" si="9"/>
        <v>11831.891022053715</v>
      </c>
      <c r="AV27">
        <f t="shared" si="31"/>
        <v>80764429.296264991</v>
      </c>
      <c r="AW27" s="13">
        <f t="shared" si="10"/>
        <v>80764377.431120396</v>
      </c>
      <c r="AX27" s="13">
        <f t="shared" si="45"/>
        <v>197675123.00301972</v>
      </c>
      <c r="AY27" s="13">
        <f t="shared" si="11"/>
        <v>16763.732445960341</v>
      </c>
      <c r="AZ27">
        <f t="shared" si="32"/>
        <v>197675767.76195994</v>
      </c>
      <c r="BA27" s="13">
        <f t="shared" si="12"/>
        <v>197675525.94803166</v>
      </c>
      <c r="BB27" s="37">
        <f t="shared" si="33"/>
        <v>112.58183674385747</v>
      </c>
      <c r="BC27" s="13">
        <f t="shared" si="13"/>
        <v>11831.891022053715</v>
      </c>
      <c r="BD27">
        <f t="shared" si="34"/>
        <v>567.65456836130807</v>
      </c>
      <c r="BE27" s="13">
        <f t="shared" si="14"/>
        <v>503.35057957927143</v>
      </c>
      <c r="BF27" s="13">
        <f t="shared" si="46"/>
        <v>112.84441182105685</v>
      </c>
      <c r="BG27" s="13">
        <f t="shared" si="15"/>
        <v>16763.732445960341</v>
      </c>
      <c r="BH27">
        <f t="shared" si="35"/>
        <v>757.60335205030071</v>
      </c>
      <c r="BI27" s="13">
        <f t="shared" si="16"/>
        <v>503.35057957927143</v>
      </c>
      <c r="BJ27" s="37">
        <f t="shared" si="36"/>
        <v>1.3160841587359395</v>
      </c>
      <c r="BK27" s="13">
        <f t="shared" si="17"/>
        <v>2366.3782044107429</v>
      </c>
      <c r="BL27">
        <f t="shared" si="37"/>
        <v>92.330630482226042</v>
      </c>
      <c r="BM27" s="13">
        <f t="shared" si="18"/>
        <v>5.6772349545232395</v>
      </c>
      <c r="BN27" s="13">
        <f t="shared" si="47"/>
        <v>1.7748691837326502</v>
      </c>
      <c r="BO27" s="13">
        <f t="shared" si="19"/>
        <v>16763.732445960341</v>
      </c>
      <c r="BP27">
        <f t="shared" si="38"/>
        <v>646.53380941297655</v>
      </c>
      <c r="BQ27" s="13">
        <f t="shared" si="20"/>
        <v>5.6772349545232395</v>
      </c>
      <c r="BR27" s="37">
        <f t="shared" si="39"/>
        <v>185.47549709380507</v>
      </c>
      <c r="BS27" s="13">
        <f t="shared" si="21"/>
        <v>11831.891022053715</v>
      </c>
      <c r="BT27">
        <f t="shared" si="40"/>
        <v>640.54822871125566</v>
      </c>
      <c r="BU27" s="13">
        <f t="shared" si="22"/>
        <v>829.96785815000442</v>
      </c>
      <c r="BV27" s="13">
        <f t="shared" si="48"/>
        <v>117588208.32452293</v>
      </c>
      <c r="BW27" s="13">
        <f t="shared" si="23"/>
        <v>16763.732445960341</v>
      </c>
      <c r="BX27">
        <f t="shared" si="41"/>
        <v>117588853.08346316</v>
      </c>
      <c r="BY27" s="13">
        <f t="shared" si="24"/>
        <v>117588852.55430891</v>
      </c>
    </row>
    <row r="28" spans="1:77" ht="15" x14ac:dyDescent="0.25">
      <c r="B28" s="13">
        <f>Impact!B5</f>
        <v>2.6216119925744596</v>
      </c>
      <c r="C28" s="13">
        <f>Impact!C5</f>
        <v>18.779140046620508</v>
      </c>
      <c r="F28" s="158"/>
      <c r="G28" s="29" t="s">
        <v>117</v>
      </c>
      <c r="H28" s="30">
        <v>1384</v>
      </c>
      <c r="I28" s="30">
        <v>1265</v>
      </c>
      <c r="J28" s="30">
        <v>1268</v>
      </c>
      <c r="K28" s="161"/>
      <c r="L28" s="161"/>
      <c r="M28" s="161"/>
      <c r="N28" s="164"/>
      <c r="O28" s="167"/>
      <c r="P28" s="167"/>
      <c r="Q28" s="161"/>
      <c r="R28" s="164"/>
      <c r="S28" s="171"/>
      <c r="T28" s="171"/>
      <c r="U28" s="171"/>
      <c r="V28" s="174"/>
      <c r="AC28">
        <v>27</v>
      </c>
      <c r="AD28" s="37">
        <f t="shared" si="25"/>
        <v>370951370.90134293</v>
      </c>
      <c r="AE28" s="13">
        <f t="shared" si="1"/>
        <v>11831.891022053715</v>
      </c>
      <c r="AF28">
        <f t="shared" si="42"/>
        <v>370951809.11952895</v>
      </c>
      <c r="AG28" s="13">
        <f t="shared" si="2"/>
        <v>370952418.14796197</v>
      </c>
      <c r="AH28" s="13">
        <f t="shared" si="43"/>
        <v>370951371.16391802</v>
      </c>
      <c r="AI28" s="13">
        <f t="shared" si="3"/>
        <v>16763.732445960341</v>
      </c>
      <c r="AJ28">
        <f t="shared" si="26"/>
        <v>370951992.04289752</v>
      </c>
      <c r="AK28" s="13">
        <f t="shared" si="4"/>
        <v>370952418.14796197</v>
      </c>
      <c r="AL28" s="37">
        <f t="shared" si="27"/>
        <v>628.15708769554521</v>
      </c>
      <c r="AM28" s="13">
        <f t="shared" si="5"/>
        <v>11831.891022053715</v>
      </c>
      <c r="AN28">
        <f t="shared" si="28"/>
        <v>1066.3752736975346</v>
      </c>
      <c r="AO28" s="13">
        <f t="shared" si="6"/>
        <v>2813.5073827337451</v>
      </c>
      <c r="AP28" s="13">
        <f t="shared" si="44"/>
        <v>628.41966277274457</v>
      </c>
      <c r="AQ28" s="13">
        <f t="shared" si="7"/>
        <v>16763.732445960341</v>
      </c>
      <c r="AR28" s="13">
        <f t="shared" si="29"/>
        <v>1249.2986422527572</v>
      </c>
      <c r="AS28" s="38">
        <f t="shared" si="8"/>
        <v>2813.5073827337451</v>
      </c>
      <c r="AT28" s="37">
        <f t="shared" si="30"/>
        <v>80763974.223533377</v>
      </c>
      <c r="AU28" s="13">
        <f t="shared" si="9"/>
        <v>11831.891022053715</v>
      </c>
      <c r="AV28">
        <f t="shared" si="31"/>
        <v>80764412.441719383</v>
      </c>
      <c r="AW28" s="13">
        <f t="shared" si="10"/>
        <v>80764377.431120396</v>
      </c>
      <c r="AX28" s="13">
        <f t="shared" si="45"/>
        <v>197675123.00301972</v>
      </c>
      <c r="AY28" s="13">
        <f t="shared" si="11"/>
        <v>16763.732445960341</v>
      </c>
      <c r="AZ28">
        <f t="shared" si="32"/>
        <v>197675743.88199919</v>
      </c>
      <c r="BA28" s="13">
        <f t="shared" si="12"/>
        <v>197675525.94803166</v>
      </c>
      <c r="BB28" s="37">
        <f t="shared" si="33"/>
        <v>112.58183674385747</v>
      </c>
      <c r="BC28" s="13">
        <f t="shared" si="13"/>
        <v>11831.891022053715</v>
      </c>
      <c r="BD28">
        <f t="shared" si="34"/>
        <v>550.80002274584683</v>
      </c>
      <c r="BE28" s="13">
        <f t="shared" si="14"/>
        <v>503.35057957927143</v>
      </c>
      <c r="BF28" s="13">
        <f t="shared" si="46"/>
        <v>112.84441182105685</v>
      </c>
      <c r="BG28" s="13">
        <f t="shared" si="15"/>
        <v>16763.732445960341</v>
      </c>
      <c r="BH28">
        <f t="shared" si="35"/>
        <v>733.72339130106946</v>
      </c>
      <c r="BI28" s="13">
        <f t="shared" si="16"/>
        <v>503.35057957927143</v>
      </c>
      <c r="BJ28" s="37">
        <f t="shared" si="36"/>
        <v>1.3160841587359395</v>
      </c>
      <c r="BK28" s="13">
        <f t="shared" si="17"/>
        <v>2366.3782044107429</v>
      </c>
      <c r="BL28">
        <f t="shared" si="37"/>
        <v>88.959721359133823</v>
      </c>
      <c r="BM28" s="13">
        <f t="shared" si="18"/>
        <v>5.6772349545232395</v>
      </c>
      <c r="BN28" s="13">
        <f t="shared" si="47"/>
        <v>1.7748691837326502</v>
      </c>
      <c r="BO28" s="13">
        <f t="shared" si="19"/>
        <v>16763.732445960341</v>
      </c>
      <c r="BP28">
        <f t="shared" si="38"/>
        <v>622.65384866374529</v>
      </c>
      <c r="BQ28" s="13">
        <f t="shared" si="20"/>
        <v>5.6772349545232395</v>
      </c>
      <c r="BR28" s="37">
        <f t="shared" si="39"/>
        <v>185.47549709380507</v>
      </c>
      <c r="BS28" s="13">
        <f t="shared" si="21"/>
        <v>11831.891022053715</v>
      </c>
      <c r="BT28">
        <f t="shared" si="40"/>
        <v>623.69368309579454</v>
      </c>
      <c r="BU28" s="13">
        <f t="shared" si="22"/>
        <v>829.96785815000442</v>
      </c>
      <c r="BV28" s="13">
        <f t="shared" si="48"/>
        <v>117588208.32452293</v>
      </c>
      <c r="BW28" s="13">
        <f t="shared" si="23"/>
        <v>16763.732445960341</v>
      </c>
      <c r="BX28">
        <f t="shared" si="41"/>
        <v>117588829.2035024</v>
      </c>
      <c r="BY28" s="13">
        <f t="shared" si="24"/>
        <v>117588852.55430891</v>
      </c>
    </row>
    <row r="29" spans="1:77" ht="15" x14ac:dyDescent="0.25">
      <c r="F29" s="159"/>
      <c r="G29" s="33" t="s">
        <v>66</v>
      </c>
      <c r="H29" s="34">
        <f>SUM(H27:H28)</f>
        <v>1659</v>
      </c>
      <c r="I29" s="34">
        <f t="shared" ref="I29:J29" si="59">SUM(I27:I28)</f>
        <v>1469</v>
      </c>
      <c r="J29" s="34">
        <f t="shared" si="59"/>
        <v>1509</v>
      </c>
      <c r="K29" s="162"/>
      <c r="L29" s="162"/>
      <c r="M29" s="162"/>
      <c r="N29" s="165"/>
      <c r="O29" s="168"/>
      <c r="P29" s="168"/>
      <c r="Q29" s="162"/>
      <c r="R29" s="165"/>
      <c r="S29" s="172"/>
      <c r="T29" s="172"/>
      <c r="U29" s="172"/>
      <c r="V29" s="175"/>
      <c r="AC29">
        <v>28</v>
      </c>
      <c r="AD29" s="37">
        <f t="shared" si="25"/>
        <v>370951370.90134293</v>
      </c>
      <c r="AE29" s="13">
        <f t="shared" si="1"/>
        <v>11831.891022053715</v>
      </c>
      <c r="AF29">
        <f t="shared" si="42"/>
        <v>370951793.4688794</v>
      </c>
      <c r="AG29" s="13">
        <f t="shared" si="2"/>
        <v>370952418.14796197</v>
      </c>
      <c r="AH29" s="13">
        <f t="shared" si="43"/>
        <v>370951371.16391802</v>
      </c>
      <c r="AI29" s="13">
        <f t="shared" si="3"/>
        <v>16763.732445960341</v>
      </c>
      <c r="AJ29">
        <f t="shared" si="26"/>
        <v>370951969.86864823</v>
      </c>
      <c r="AK29" s="13">
        <f t="shared" si="4"/>
        <v>370952418.14796197</v>
      </c>
      <c r="AL29" s="37">
        <f t="shared" si="27"/>
        <v>628.15708769554521</v>
      </c>
      <c r="AM29" s="13">
        <f t="shared" si="5"/>
        <v>11831.891022053715</v>
      </c>
      <c r="AN29">
        <f t="shared" si="28"/>
        <v>1050.7246241974635</v>
      </c>
      <c r="AO29" s="13">
        <f t="shared" si="6"/>
        <v>2813.5073827337451</v>
      </c>
      <c r="AP29" s="13">
        <f t="shared" si="44"/>
        <v>628.41966277274457</v>
      </c>
      <c r="AQ29" s="13">
        <f t="shared" si="7"/>
        <v>16763.732445960341</v>
      </c>
      <c r="AR29" s="13">
        <f t="shared" si="29"/>
        <v>1227.1243929856139</v>
      </c>
      <c r="AS29" s="38">
        <f t="shared" si="8"/>
        <v>2813.5073827337451</v>
      </c>
      <c r="AT29" s="37">
        <f t="shared" si="30"/>
        <v>80763974.223533377</v>
      </c>
      <c r="AU29" s="13">
        <f t="shared" si="9"/>
        <v>11831.891022053715</v>
      </c>
      <c r="AV29">
        <f t="shared" si="31"/>
        <v>80764396.79106988</v>
      </c>
      <c r="AW29" s="13">
        <f t="shared" si="10"/>
        <v>80764377.431120396</v>
      </c>
      <c r="AX29" s="13">
        <f t="shared" si="45"/>
        <v>197675123.00301972</v>
      </c>
      <c r="AY29" s="13">
        <f t="shared" si="11"/>
        <v>16763.732445960341</v>
      </c>
      <c r="AZ29">
        <f t="shared" si="32"/>
        <v>197675721.70774993</v>
      </c>
      <c r="BA29" s="13">
        <f t="shared" si="12"/>
        <v>197675525.94803166</v>
      </c>
      <c r="BB29" s="37">
        <f t="shared" si="33"/>
        <v>112.58183674385747</v>
      </c>
      <c r="BC29" s="13">
        <f t="shared" si="13"/>
        <v>11831.891022053715</v>
      </c>
      <c r="BD29">
        <f t="shared" si="34"/>
        <v>535.14937324577579</v>
      </c>
      <c r="BE29" s="13">
        <f t="shared" si="14"/>
        <v>503.35057957927143</v>
      </c>
      <c r="BF29" s="13">
        <f t="shared" si="46"/>
        <v>112.84441182105685</v>
      </c>
      <c r="BG29" s="13">
        <f t="shared" si="15"/>
        <v>16763.732445960341</v>
      </c>
      <c r="BH29">
        <f t="shared" si="35"/>
        <v>711.54914203392616</v>
      </c>
      <c r="BI29" s="13">
        <f t="shared" si="16"/>
        <v>503.35057957927143</v>
      </c>
      <c r="BJ29" s="37">
        <f t="shared" si="36"/>
        <v>1.3160841587359395</v>
      </c>
      <c r="BK29" s="13">
        <f t="shared" si="17"/>
        <v>2366.3782044107429</v>
      </c>
      <c r="BL29">
        <f t="shared" si="37"/>
        <v>85.829591459119612</v>
      </c>
      <c r="BM29" s="13">
        <f t="shared" si="18"/>
        <v>5.6772349545232395</v>
      </c>
      <c r="BN29" s="13">
        <f t="shared" si="47"/>
        <v>1.7748691837326502</v>
      </c>
      <c r="BO29" s="13">
        <f t="shared" si="19"/>
        <v>16763.732445960341</v>
      </c>
      <c r="BP29">
        <f t="shared" si="38"/>
        <v>600.479599396602</v>
      </c>
      <c r="BQ29" s="13">
        <f t="shared" si="20"/>
        <v>5.6772349545232395</v>
      </c>
      <c r="BR29" s="37">
        <f t="shared" si="39"/>
        <v>185.47549709380507</v>
      </c>
      <c r="BS29" s="13">
        <f t="shared" si="21"/>
        <v>11831.891022053715</v>
      </c>
      <c r="BT29">
        <f t="shared" si="40"/>
        <v>608.0430335957235</v>
      </c>
      <c r="BU29" s="13">
        <f t="shared" si="22"/>
        <v>829.96785815000442</v>
      </c>
      <c r="BV29" s="13">
        <f t="shared" si="48"/>
        <v>117588208.32452293</v>
      </c>
      <c r="BW29" s="13">
        <f t="shared" si="23"/>
        <v>16763.732445960341</v>
      </c>
      <c r="BX29">
        <f t="shared" si="41"/>
        <v>117588807.02925314</v>
      </c>
      <c r="BY29" s="13">
        <f t="shared" si="24"/>
        <v>117588852.55430891</v>
      </c>
    </row>
    <row r="30" spans="1:77" x14ac:dyDescent="0.2">
      <c r="AC30">
        <v>29</v>
      </c>
      <c r="AD30" s="37">
        <f t="shared" si="25"/>
        <v>370951370.90134293</v>
      </c>
      <c r="AE30" s="13">
        <f t="shared" si="1"/>
        <v>11831.891022053715</v>
      </c>
      <c r="AF30">
        <f t="shared" si="42"/>
        <v>370951778.89758509</v>
      </c>
      <c r="AG30" s="13">
        <f t="shared" si="2"/>
        <v>370952418.14796197</v>
      </c>
      <c r="AH30" s="13">
        <f t="shared" si="43"/>
        <v>370951371.16391802</v>
      </c>
      <c r="AI30" s="13">
        <f t="shared" si="3"/>
        <v>16763.732445960341</v>
      </c>
      <c r="AJ30">
        <f t="shared" si="26"/>
        <v>370951949.22365755</v>
      </c>
      <c r="AK30" s="13">
        <f t="shared" si="4"/>
        <v>370952418.14796197</v>
      </c>
      <c r="AL30" s="37">
        <f t="shared" si="27"/>
        <v>628.15708769554521</v>
      </c>
      <c r="AM30" s="13">
        <f t="shared" si="5"/>
        <v>11831.891022053715</v>
      </c>
      <c r="AN30">
        <f t="shared" si="28"/>
        <v>1036.1533298353283</v>
      </c>
      <c r="AO30" s="13">
        <f t="shared" si="6"/>
        <v>2813.5073827337451</v>
      </c>
      <c r="AP30" s="13">
        <f t="shared" si="44"/>
        <v>628.41966277274457</v>
      </c>
      <c r="AQ30" s="13">
        <f t="shared" si="7"/>
        <v>16763.732445960341</v>
      </c>
      <c r="AR30" s="13">
        <f t="shared" si="29"/>
        <v>1206.4794022886185</v>
      </c>
      <c r="AS30" s="38">
        <f t="shared" si="8"/>
        <v>2813.5073827337451</v>
      </c>
      <c r="AT30" s="37">
        <f t="shared" si="30"/>
        <v>80763974.223533377</v>
      </c>
      <c r="AU30" s="13">
        <f t="shared" si="9"/>
        <v>11831.891022053715</v>
      </c>
      <c r="AV30">
        <f t="shared" si="31"/>
        <v>80764382.219775513</v>
      </c>
      <c r="AW30" s="13">
        <f t="shared" si="10"/>
        <v>80764377.431120396</v>
      </c>
      <c r="AX30" s="13">
        <f t="shared" si="45"/>
        <v>197675123.00301972</v>
      </c>
      <c r="AY30" s="13">
        <f t="shared" si="11"/>
        <v>16763.732445960341</v>
      </c>
      <c r="AZ30">
        <f t="shared" si="32"/>
        <v>197675701.06275925</v>
      </c>
      <c r="BA30" s="13">
        <f t="shared" si="12"/>
        <v>197675525.94803166</v>
      </c>
      <c r="BB30" s="37">
        <f t="shared" si="33"/>
        <v>112.58183674385747</v>
      </c>
      <c r="BC30" s="13">
        <f t="shared" si="13"/>
        <v>11831.891022053715</v>
      </c>
      <c r="BD30">
        <f t="shared" si="34"/>
        <v>520.57807888364073</v>
      </c>
      <c r="BE30" s="13">
        <f t="shared" si="14"/>
        <v>503.35057957927143</v>
      </c>
      <c r="BF30" s="13">
        <f t="shared" si="46"/>
        <v>112.84441182105685</v>
      </c>
      <c r="BG30" s="13">
        <f t="shared" si="15"/>
        <v>16763.732445960341</v>
      </c>
      <c r="BH30">
        <f t="shared" si="35"/>
        <v>690.90415133693068</v>
      </c>
      <c r="BI30" s="13">
        <f t="shared" si="16"/>
        <v>503.35057957927143</v>
      </c>
      <c r="BJ30" s="37">
        <f t="shared" si="36"/>
        <v>1.3160841587359395</v>
      </c>
      <c r="BK30" s="13">
        <f t="shared" si="17"/>
        <v>2366.3782044107429</v>
      </c>
      <c r="BL30">
        <f t="shared" si="37"/>
        <v>82.915332586692585</v>
      </c>
      <c r="BM30" s="13">
        <f t="shared" si="18"/>
        <v>5.6772349545232395</v>
      </c>
      <c r="BN30" s="13">
        <f t="shared" si="47"/>
        <v>1.7748691837326502</v>
      </c>
      <c r="BO30" s="13">
        <f t="shared" si="19"/>
        <v>16763.732445960341</v>
      </c>
      <c r="BP30">
        <f t="shared" si="38"/>
        <v>579.83460869960652</v>
      </c>
      <c r="BQ30" s="13">
        <f t="shared" si="20"/>
        <v>5.6772349545232395</v>
      </c>
      <c r="BR30" s="37">
        <f t="shared" si="39"/>
        <v>185.47549709380507</v>
      </c>
      <c r="BS30" s="13">
        <f t="shared" si="21"/>
        <v>11831.891022053715</v>
      </c>
      <c r="BT30">
        <f t="shared" si="40"/>
        <v>593.47173923358832</v>
      </c>
      <c r="BU30" s="13">
        <f t="shared" si="22"/>
        <v>829.96785815000442</v>
      </c>
      <c r="BV30" s="13">
        <f t="shared" si="48"/>
        <v>117588208.32452293</v>
      </c>
      <c r="BW30" s="13">
        <f t="shared" si="23"/>
        <v>16763.732445960341</v>
      </c>
      <c r="BX30">
        <f t="shared" si="41"/>
        <v>117588786.38426244</v>
      </c>
      <c r="BY30" s="13">
        <f t="shared" si="24"/>
        <v>117588852.55430891</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25"/>
        <v>370951370.90134293</v>
      </c>
      <c r="AE31" s="13">
        <f t="shared" si="1"/>
        <v>11831.891022053715</v>
      </c>
      <c r="AF31">
        <f t="shared" si="42"/>
        <v>370951765.29771036</v>
      </c>
      <c r="AG31" s="13">
        <f t="shared" si="2"/>
        <v>370952418.14796197</v>
      </c>
      <c r="AH31" s="13">
        <f t="shared" si="43"/>
        <v>370951371.16391802</v>
      </c>
      <c r="AI31" s="13">
        <f t="shared" si="3"/>
        <v>16763.732445960341</v>
      </c>
      <c r="AJ31">
        <f t="shared" si="26"/>
        <v>370951929.95499957</v>
      </c>
      <c r="AK31" s="13">
        <f t="shared" si="4"/>
        <v>370952418.14796197</v>
      </c>
      <c r="AL31" s="37">
        <f t="shared" si="27"/>
        <v>628.15708769554521</v>
      </c>
      <c r="AM31" s="13">
        <f t="shared" si="5"/>
        <v>11831.891022053715</v>
      </c>
      <c r="AN31">
        <f t="shared" si="28"/>
        <v>1022.5534550973357</v>
      </c>
      <c r="AO31" s="13">
        <f t="shared" si="6"/>
        <v>2813.5073827337451</v>
      </c>
      <c r="AP31" s="13">
        <f t="shared" si="44"/>
        <v>628.41966277274457</v>
      </c>
      <c r="AQ31" s="13">
        <f t="shared" si="7"/>
        <v>16763.732445960341</v>
      </c>
      <c r="AR31" s="13">
        <f t="shared" si="29"/>
        <v>1187.210744304756</v>
      </c>
      <c r="AS31" s="38">
        <f t="shared" si="8"/>
        <v>2813.5073827337451</v>
      </c>
      <c r="AT31" s="37">
        <f t="shared" si="30"/>
        <v>80763974.223533377</v>
      </c>
      <c r="AU31" s="13">
        <f t="shared" si="9"/>
        <v>11831.891022053715</v>
      </c>
      <c r="AV31">
        <f t="shared" si="31"/>
        <v>80764368.619900778</v>
      </c>
      <c r="AW31" s="13">
        <f t="shared" si="10"/>
        <v>80764377.431120396</v>
      </c>
      <c r="AX31" s="13">
        <f t="shared" si="45"/>
        <v>197675123.00301972</v>
      </c>
      <c r="AY31" s="13">
        <f t="shared" si="11"/>
        <v>16763.732445960341</v>
      </c>
      <c r="AZ31">
        <f t="shared" si="32"/>
        <v>197675681.79410124</v>
      </c>
      <c r="BA31" s="13">
        <f t="shared" si="12"/>
        <v>197675525.94803166</v>
      </c>
      <c r="BB31" s="37">
        <f t="shared" si="33"/>
        <v>112.58183674385747</v>
      </c>
      <c r="BC31" s="13">
        <f t="shared" si="13"/>
        <v>11831.891022053715</v>
      </c>
      <c r="BD31">
        <f t="shared" si="34"/>
        <v>506.97820414564796</v>
      </c>
      <c r="BE31" s="13">
        <f t="shared" si="14"/>
        <v>503.35057957927143</v>
      </c>
      <c r="BF31" s="13">
        <f t="shared" si="46"/>
        <v>112.84441182105685</v>
      </c>
      <c r="BG31" s="13">
        <f t="shared" si="15"/>
        <v>16763.732445960341</v>
      </c>
      <c r="BH31">
        <f t="shared" si="35"/>
        <v>671.63549335306823</v>
      </c>
      <c r="BI31" s="13">
        <f t="shared" si="16"/>
        <v>503.35057957927143</v>
      </c>
      <c r="BJ31" s="37">
        <f t="shared" si="36"/>
        <v>1.3160841587359395</v>
      </c>
      <c r="BK31" s="13">
        <f t="shared" si="17"/>
        <v>2366.3782044107429</v>
      </c>
      <c r="BL31">
        <f t="shared" si="37"/>
        <v>80.195357639094027</v>
      </c>
      <c r="BM31" s="13">
        <f t="shared" si="18"/>
        <v>5.6772349545232395</v>
      </c>
      <c r="BN31" s="13">
        <f t="shared" si="47"/>
        <v>1.7748691837326502</v>
      </c>
      <c r="BO31" s="13">
        <f t="shared" si="19"/>
        <v>16763.732445960341</v>
      </c>
      <c r="BP31">
        <f t="shared" si="38"/>
        <v>560.56595071574407</v>
      </c>
      <c r="BQ31" s="13">
        <f t="shared" si="20"/>
        <v>5.6772349545232395</v>
      </c>
      <c r="BR31" s="37">
        <f t="shared" si="39"/>
        <v>185.47549709380507</v>
      </c>
      <c r="BS31" s="13">
        <f t="shared" si="21"/>
        <v>11831.891022053715</v>
      </c>
      <c r="BT31">
        <f t="shared" si="40"/>
        <v>579.87186449559556</v>
      </c>
      <c r="BU31" s="13">
        <f t="shared" si="22"/>
        <v>829.96785815000442</v>
      </c>
      <c r="BV31" s="13">
        <f t="shared" si="48"/>
        <v>117588208.32452293</v>
      </c>
      <c r="BW31" s="13">
        <f t="shared" si="23"/>
        <v>16763.732445960341</v>
      </c>
      <c r="BX31">
        <f t="shared" si="41"/>
        <v>117588767.11560446</v>
      </c>
      <c r="BY31" s="13">
        <f t="shared" si="24"/>
        <v>117588852.55430891</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25"/>
        <v>370951370.90134293</v>
      </c>
      <c r="AE32" s="13">
        <f t="shared" si="1"/>
        <v>11831.891022053715</v>
      </c>
      <c r="AF32">
        <f t="shared" si="42"/>
        <v>370951752.57524687</v>
      </c>
      <c r="AG32" s="13">
        <f t="shared" si="2"/>
        <v>370952418.14796197</v>
      </c>
      <c r="AH32" s="13">
        <f t="shared" si="43"/>
        <v>370951371.16391802</v>
      </c>
      <c r="AI32" s="13">
        <f t="shared" si="3"/>
        <v>16763.732445960341</v>
      </c>
      <c r="AJ32">
        <f t="shared" si="26"/>
        <v>370951911.92948079</v>
      </c>
      <c r="AK32" s="13">
        <f t="shared" si="4"/>
        <v>370952418.14796197</v>
      </c>
      <c r="AL32" s="37">
        <f t="shared" si="27"/>
        <v>628.15708769554521</v>
      </c>
      <c r="AM32" s="13">
        <f t="shared" si="5"/>
        <v>11831.891022053715</v>
      </c>
      <c r="AN32">
        <f t="shared" si="28"/>
        <v>1009.8309916327619</v>
      </c>
      <c r="AO32" s="13">
        <f t="shared" si="6"/>
        <v>2813.5073827337451</v>
      </c>
      <c r="AP32" s="13">
        <f t="shared" si="44"/>
        <v>628.41966277274457</v>
      </c>
      <c r="AQ32" s="13">
        <f t="shared" si="7"/>
        <v>16763.732445960341</v>
      </c>
      <c r="AR32" s="13">
        <f t="shared" si="29"/>
        <v>1169.1852255456588</v>
      </c>
      <c r="AS32" s="38">
        <f t="shared" si="8"/>
        <v>2813.5073827337451</v>
      </c>
      <c r="AT32" s="37">
        <f t="shared" si="30"/>
        <v>80763974.223533377</v>
      </c>
      <c r="AU32" s="13">
        <f t="shared" si="9"/>
        <v>11831.891022053715</v>
      </c>
      <c r="AV32">
        <f t="shared" si="31"/>
        <v>80764355.897437319</v>
      </c>
      <c r="AW32" s="13">
        <f t="shared" si="10"/>
        <v>80764377.431120396</v>
      </c>
      <c r="AX32" s="13">
        <f t="shared" si="45"/>
        <v>197675123.00301972</v>
      </c>
      <c r="AY32" s="13">
        <f t="shared" si="11"/>
        <v>16763.732445960341</v>
      </c>
      <c r="AZ32">
        <f t="shared" si="32"/>
        <v>197675663.76858249</v>
      </c>
      <c r="BA32" s="13">
        <f t="shared" si="12"/>
        <v>197675525.94803166</v>
      </c>
      <c r="BB32" s="37">
        <f t="shared" si="33"/>
        <v>112.58183674385747</v>
      </c>
      <c r="BC32" s="13">
        <f t="shared" si="13"/>
        <v>11831.891022053715</v>
      </c>
      <c r="BD32">
        <f t="shared" si="34"/>
        <v>494.25574068107409</v>
      </c>
      <c r="BE32" s="13">
        <f t="shared" si="14"/>
        <v>503.35057957927143</v>
      </c>
      <c r="BF32" s="13">
        <f t="shared" si="46"/>
        <v>112.84441182105685</v>
      </c>
      <c r="BG32" s="13">
        <f t="shared" si="15"/>
        <v>16763.732445960341</v>
      </c>
      <c r="BH32">
        <f t="shared" si="35"/>
        <v>653.60997459397106</v>
      </c>
      <c r="BI32" s="13">
        <f t="shared" si="16"/>
        <v>503.35057957927143</v>
      </c>
      <c r="BJ32" s="37">
        <f t="shared" si="36"/>
        <v>1.3160841587359395</v>
      </c>
      <c r="BK32" s="13">
        <f t="shared" si="17"/>
        <v>2366.3782044107429</v>
      </c>
      <c r="BL32">
        <f t="shared" si="37"/>
        <v>77.650864946179254</v>
      </c>
      <c r="BM32" s="13">
        <f t="shared" si="18"/>
        <v>5.6772349545232395</v>
      </c>
      <c r="BN32" s="13">
        <f t="shared" si="47"/>
        <v>1.7748691837326502</v>
      </c>
      <c r="BO32" s="13">
        <f t="shared" si="19"/>
        <v>16763.732445960341</v>
      </c>
      <c r="BP32">
        <f t="shared" si="38"/>
        <v>542.5404319566469</v>
      </c>
      <c r="BQ32" s="13">
        <f t="shared" si="20"/>
        <v>5.6772349545232395</v>
      </c>
      <c r="BR32" s="37">
        <f t="shared" si="39"/>
        <v>185.47549709380507</v>
      </c>
      <c r="BS32" s="13">
        <f t="shared" si="21"/>
        <v>11831.891022053715</v>
      </c>
      <c r="BT32">
        <f t="shared" si="40"/>
        <v>567.14940103102163</v>
      </c>
      <c r="BU32" s="13">
        <f t="shared" si="22"/>
        <v>829.96785815000442</v>
      </c>
      <c r="BV32" s="13">
        <f t="shared" si="48"/>
        <v>117588208.32452293</v>
      </c>
      <c r="BW32" s="13">
        <f t="shared" si="23"/>
        <v>16763.732445960341</v>
      </c>
      <c r="BX32">
        <f t="shared" si="41"/>
        <v>117588749.0900857</v>
      </c>
      <c r="BY32" s="13">
        <f t="shared" si="24"/>
        <v>117588852.55430891</v>
      </c>
    </row>
    <row r="33" spans="1:77" x14ac:dyDescent="0.2">
      <c r="AC33">
        <v>32</v>
      </c>
      <c r="AD33" s="37">
        <f t="shared" si="25"/>
        <v>370951370.90134293</v>
      </c>
      <c r="AE33" s="13">
        <f t="shared" si="1"/>
        <v>11831.891022053715</v>
      </c>
      <c r="AF33">
        <f t="shared" si="42"/>
        <v>370951740.64793736</v>
      </c>
      <c r="AG33" s="13">
        <f t="shared" si="2"/>
        <v>370952418.14796197</v>
      </c>
      <c r="AH33" s="13">
        <f t="shared" si="43"/>
        <v>370951371.16391802</v>
      </c>
      <c r="AI33" s="13">
        <f t="shared" si="3"/>
        <v>16763.732445960341</v>
      </c>
      <c r="AJ33">
        <f t="shared" si="26"/>
        <v>370951895.03055698</v>
      </c>
      <c r="AK33" s="13">
        <f t="shared" si="4"/>
        <v>370952418.14796197</v>
      </c>
      <c r="AL33" s="37">
        <f t="shared" si="27"/>
        <v>628.15708769554521</v>
      </c>
      <c r="AM33" s="13">
        <f t="shared" si="5"/>
        <v>11831.891022053715</v>
      </c>
      <c r="AN33">
        <f t="shared" si="28"/>
        <v>997.90368213472379</v>
      </c>
      <c r="AO33" s="13">
        <f t="shared" si="6"/>
        <v>2813.5073827337451</v>
      </c>
      <c r="AP33" s="13">
        <f t="shared" si="44"/>
        <v>628.41966277274457</v>
      </c>
      <c r="AQ33" s="13">
        <f t="shared" si="7"/>
        <v>16763.732445960341</v>
      </c>
      <c r="AR33" s="13">
        <f t="shared" si="29"/>
        <v>1152.2863017090053</v>
      </c>
      <c r="AS33" s="38">
        <f t="shared" si="8"/>
        <v>2813.5073827337451</v>
      </c>
      <c r="AT33" s="37">
        <f t="shared" si="30"/>
        <v>80763974.223533377</v>
      </c>
      <c r="AU33" s="13">
        <f t="shared" si="9"/>
        <v>11831.891022053715</v>
      </c>
      <c r="AV33">
        <f t="shared" si="31"/>
        <v>80764343.970127821</v>
      </c>
      <c r="AW33" s="13">
        <f t="shared" si="10"/>
        <v>80764377.431120396</v>
      </c>
      <c r="AX33" s="13">
        <f t="shared" si="45"/>
        <v>197675123.00301972</v>
      </c>
      <c r="AY33" s="13">
        <f t="shared" si="11"/>
        <v>16763.732445960341</v>
      </c>
      <c r="AZ33">
        <f t="shared" si="32"/>
        <v>197675646.86965865</v>
      </c>
      <c r="BA33" s="13">
        <f t="shared" si="12"/>
        <v>197675525.94803166</v>
      </c>
      <c r="BB33" s="37">
        <f t="shared" si="33"/>
        <v>112.58183674385747</v>
      </c>
      <c r="BC33" s="13">
        <f t="shared" si="13"/>
        <v>11831.891022053715</v>
      </c>
      <c r="BD33">
        <f t="shared" si="34"/>
        <v>482.32843118303606</v>
      </c>
      <c r="BE33" s="13">
        <f t="shared" si="14"/>
        <v>503.35057957927143</v>
      </c>
      <c r="BF33" s="13">
        <f t="shared" si="46"/>
        <v>112.84441182105685</v>
      </c>
      <c r="BG33" s="13">
        <f t="shared" si="15"/>
        <v>16763.732445960341</v>
      </c>
      <c r="BH33">
        <f t="shared" si="35"/>
        <v>636.71105075731748</v>
      </c>
      <c r="BI33" s="13">
        <f t="shared" si="16"/>
        <v>503.35057957927143</v>
      </c>
      <c r="BJ33" s="37">
        <f t="shared" si="36"/>
        <v>1.3160841587359395</v>
      </c>
      <c r="BK33" s="13">
        <f t="shared" si="17"/>
        <v>2366.3782044107429</v>
      </c>
      <c r="BL33">
        <f t="shared" si="37"/>
        <v>75.265403046571649</v>
      </c>
      <c r="BM33" s="13">
        <f t="shared" si="18"/>
        <v>5.6772349545232395</v>
      </c>
      <c r="BN33" s="13">
        <f t="shared" si="47"/>
        <v>1.7748691837326502</v>
      </c>
      <c r="BO33" s="13">
        <f t="shared" si="19"/>
        <v>16763.732445960341</v>
      </c>
      <c r="BP33">
        <f t="shared" si="38"/>
        <v>525.64150811999332</v>
      </c>
      <c r="BQ33" s="13">
        <f t="shared" si="20"/>
        <v>5.6772349545232395</v>
      </c>
      <c r="BR33" s="37">
        <f t="shared" si="39"/>
        <v>185.47549709380507</v>
      </c>
      <c r="BS33" s="13">
        <f t="shared" si="21"/>
        <v>11831.891022053715</v>
      </c>
      <c r="BT33">
        <f t="shared" si="40"/>
        <v>555.22209153298365</v>
      </c>
      <c r="BU33" s="13">
        <f t="shared" si="22"/>
        <v>829.96785815000442</v>
      </c>
      <c r="BV33" s="13">
        <f t="shared" si="48"/>
        <v>117588208.32452293</v>
      </c>
      <c r="BW33" s="13">
        <f t="shared" si="23"/>
        <v>16763.732445960341</v>
      </c>
      <c r="BX33">
        <f t="shared" si="41"/>
        <v>117588732.19116187</v>
      </c>
      <c r="BY33" s="13">
        <f t="shared" si="24"/>
        <v>117588852.55430891</v>
      </c>
    </row>
    <row r="34" spans="1:77" x14ac:dyDescent="0.2">
      <c r="B34" s="179" t="s">
        <v>112</v>
      </c>
      <c r="C34" s="180"/>
      <c r="D34" s="179" t="s">
        <v>113</v>
      </c>
      <c r="E34" s="180"/>
      <c r="F34" s="179" t="s">
        <v>152</v>
      </c>
      <c r="G34" s="181"/>
      <c r="H34" s="179" t="s">
        <v>115</v>
      </c>
      <c r="I34" s="180"/>
      <c r="J34" s="179" t="s">
        <v>153</v>
      </c>
      <c r="K34" s="181"/>
      <c r="L34" s="179" t="s">
        <v>117</v>
      </c>
      <c r="M34" s="181"/>
      <c r="N34" t="s">
        <v>28</v>
      </c>
      <c r="Q34" s="28"/>
      <c r="AC34">
        <v>33</v>
      </c>
      <c r="AD34" s="37">
        <f t="shared" si="25"/>
        <v>370951370.90134293</v>
      </c>
      <c r="AE34" s="13">
        <f t="shared" si="1"/>
        <v>11831.891022053715</v>
      </c>
      <c r="AF34">
        <f t="shared" si="42"/>
        <v>370951729.44349509</v>
      </c>
      <c r="AG34" s="13">
        <f t="shared" si="2"/>
        <v>370952418.14796197</v>
      </c>
      <c r="AH34" s="13">
        <f t="shared" si="43"/>
        <v>370951371.16391802</v>
      </c>
      <c r="AI34" s="13">
        <f t="shared" si="3"/>
        <v>16763.732445960341</v>
      </c>
      <c r="AJ34">
        <f t="shared" si="26"/>
        <v>370951879.1558103</v>
      </c>
      <c r="AK34" s="13">
        <f t="shared" si="4"/>
        <v>370952418.14796197</v>
      </c>
      <c r="AL34" s="37">
        <f t="shared" si="27"/>
        <v>628.15708769554521</v>
      </c>
      <c r="AM34" s="13">
        <f t="shared" si="5"/>
        <v>11831.891022053715</v>
      </c>
      <c r="AN34">
        <f t="shared" si="28"/>
        <v>986.69923987899119</v>
      </c>
      <c r="AO34" s="13">
        <f t="shared" si="6"/>
        <v>2813.5073827337451</v>
      </c>
      <c r="AP34" s="13">
        <f t="shared" si="44"/>
        <v>628.41966277274457</v>
      </c>
      <c r="AQ34" s="13">
        <f t="shared" si="7"/>
        <v>16763.732445960341</v>
      </c>
      <c r="AR34" s="13">
        <f t="shared" si="29"/>
        <v>1136.411555074573</v>
      </c>
      <c r="AS34" s="38">
        <f t="shared" si="8"/>
        <v>2813.5073827337451</v>
      </c>
      <c r="AT34" s="37">
        <f t="shared" si="30"/>
        <v>80763974.223533377</v>
      </c>
      <c r="AU34" s="13">
        <f t="shared" si="9"/>
        <v>11831.891022053715</v>
      </c>
      <c r="AV34">
        <f t="shared" si="31"/>
        <v>80764332.765685558</v>
      </c>
      <c r="AW34" s="13">
        <f t="shared" si="10"/>
        <v>80764377.431120396</v>
      </c>
      <c r="AX34" s="13">
        <f t="shared" si="45"/>
        <v>197675123.00301972</v>
      </c>
      <c r="AY34" s="13">
        <f t="shared" si="11"/>
        <v>16763.732445960341</v>
      </c>
      <c r="AZ34">
        <f t="shared" si="32"/>
        <v>197675630.99491203</v>
      </c>
      <c r="BA34" s="13">
        <f t="shared" si="12"/>
        <v>197675525.94803166</v>
      </c>
      <c r="BB34" s="37">
        <f t="shared" si="33"/>
        <v>112.58183674385747</v>
      </c>
      <c r="BC34" s="13">
        <f t="shared" si="13"/>
        <v>11831.891022053715</v>
      </c>
      <c r="BD34">
        <f t="shared" si="34"/>
        <v>471.1239889273034</v>
      </c>
      <c r="BE34" s="13">
        <f t="shared" si="14"/>
        <v>503.35057957927143</v>
      </c>
      <c r="BF34" s="13">
        <f t="shared" si="46"/>
        <v>112.84441182105685</v>
      </c>
      <c r="BG34" s="13">
        <f t="shared" si="15"/>
        <v>16763.732445960341</v>
      </c>
      <c r="BH34">
        <f t="shared" si="35"/>
        <v>620.83630412288539</v>
      </c>
      <c r="BI34" s="13">
        <f t="shared" si="16"/>
        <v>503.35057957927143</v>
      </c>
      <c r="BJ34" s="37">
        <f t="shared" si="36"/>
        <v>1.3160841587359395</v>
      </c>
      <c r="BK34" s="13">
        <f t="shared" si="17"/>
        <v>2366.3782044107429</v>
      </c>
      <c r="BL34">
        <f t="shared" si="37"/>
        <v>73.024514595425117</v>
      </c>
      <c r="BM34" s="13">
        <f t="shared" si="18"/>
        <v>5.6772349545232395</v>
      </c>
      <c r="BN34" s="13">
        <f t="shared" si="47"/>
        <v>1.7748691837326502</v>
      </c>
      <c r="BO34" s="13">
        <f t="shared" si="19"/>
        <v>16763.732445960341</v>
      </c>
      <c r="BP34">
        <f t="shared" si="38"/>
        <v>509.76676148556118</v>
      </c>
      <c r="BQ34" s="13">
        <f t="shared" si="20"/>
        <v>5.6772349545232395</v>
      </c>
      <c r="BR34" s="37">
        <f t="shared" si="39"/>
        <v>185.47549709380507</v>
      </c>
      <c r="BS34" s="13">
        <f t="shared" si="21"/>
        <v>11831.891022053715</v>
      </c>
      <c r="BT34">
        <f t="shared" si="40"/>
        <v>544.01764927725094</v>
      </c>
      <c r="BU34" s="13">
        <f t="shared" si="22"/>
        <v>829.96785815000442</v>
      </c>
      <c r="BV34" s="13">
        <f t="shared" si="48"/>
        <v>117588208.32452293</v>
      </c>
      <c r="BW34" s="13">
        <f t="shared" si="23"/>
        <v>16763.732445960341</v>
      </c>
      <c r="BX34">
        <f t="shared" si="41"/>
        <v>117588716.31641524</v>
      </c>
      <c r="BY34" s="13">
        <f t="shared" si="24"/>
        <v>117588852.55430891</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25"/>
        <v>370951370.90134293</v>
      </c>
      <c r="AE35" s="13">
        <f t="shared" si="1"/>
        <v>11831.891022053715</v>
      </c>
      <c r="AF35">
        <f t="shared" si="42"/>
        <v>370951718.89813769</v>
      </c>
      <c r="AG35" s="13">
        <f t="shared" si="2"/>
        <v>370952418.14796197</v>
      </c>
      <c r="AH35" s="13">
        <f t="shared" si="43"/>
        <v>370951371.16391802</v>
      </c>
      <c r="AI35" s="13">
        <f t="shared" si="3"/>
        <v>16763.732445960341</v>
      </c>
      <c r="AJ35">
        <f t="shared" si="26"/>
        <v>370951864.2148723</v>
      </c>
      <c r="AK35" s="13">
        <f t="shared" si="4"/>
        <v>370952418.14796197</v>
      </c>
      <c r="AL35" s="37">
        <f t="shared" si="27"/>
        <v>628.15708769554521</v>
      </c>
      <c r="AM35" s="13">
        <f t="shared" si="5"/>
        <v>11831.891022053715</v>
      </c>
      <c r="AN35">
        <f t="shared" si="28"/>
        <v>976.15388246183102</v>
      </c>
      <c r="AO35" s="13">
        <f t="shared" si="6"/>
        <v>2813.5073827337451</v>
      </c>
      <c r="AP35" s="13">
        <f t="shared" si="44"/>
        <v>628.41966277274457</v>
      </c>
      <c r="AQ35" s="13">
        <f t="shared" si="7"/>
        <v>16763.732445960341</v>
      </c>
      <c r="AR35" s="13">
        <f t="shared" si="29"/>
        <v>1121.4706170656957</v>
      </c>
      <c r="AS35" s="38">
        <f t="shared" si="8"/>
        <v>2813.5073827337451</v>
      </c>
      <c r="AT35" s="37">
        <f t="shared" si="30"/>
        <v>80763974.223533377</v>
      </c>
      <c r="AU35" s="13">
        <f t="shared" si="9"/>
        <v>11831.891022053715</v>
      </c>
      <c r="AV35">
        <f t="shared" si="31"/>
        <v>80764322.220328137</v>
      </c>
      <c r="AW35" s="13">
        <f t="shared" si="10"/>
        <v>80764377.431120396</v>
      </c>
      <c r="AX35" s="13">
        <f t="shared" si="45"/>
        <v>197675123.00301972</v>
      </c>
      <c r="AY35" s="13">
        <f t="shared" si="11"/>
        <v>16763.732445960341</v>
      </c>
      <c r="AZ35">
        <f t="shared" si="32"/>
        <v>197675616.053974</v>
      </c>
      <c r="BA35" s="13">
        <f t="shared" si="12"/>
        <v>197675525.94803166</v>
      </c>
      <c r="BB35" s="37">
        <f t="shared" si="33"/>
        <v>112.58183674385747</v>
      </c>
      <c r="BC35" s="13">
        <f t="shared" si="13"/>
        <v>11831.891022053715</v>
      </c>
      <c r="BD35">
        <f t="shared" si="34"/>
        <v>460.57863151014323</v>
      </c>
      <c r="BE35" s="13">
        <f t="shared" si="14"/>
        <v>503.35057957927143</v>
      </c>
      <c r="BF35" s="13">
        <f t="shared" si="46"/>
        <v>112.84441182105685</v>
      </c>
      <c r="BG35" s="13">
        <f t="shared" si="15"/>
        <v>16763.732445960341</v>
      </c>
      <c r="BH35">
        <f t="shared" si="35"/>
        <v>605.89536611400808</v>
      </c>
      <c r="BI35" s="13">
        <f t="shared" si="16"/>
        <v>503.35057957927143</v>
      </c>
      <c r="BJ35" s="37">
        <f t="shared" si="36"/>
        <v>1.3160841587359395</v>
      </c>
      <c r="BK35" s="13">
        <f t="shared" si="17"/>
        <v>2366.3782044107429</v>
      </c>
      <c r="BL35">
        <f t="shared" si="37"/>
        <v>70.915443111993071</v>
      </c>
      <c r="BM35" s="13">
        <f t="shared" si="18"/>
        <v>5.6772349545232395</v>
      </c>
      <c r="BN35" s="13">
        <f t="shared" si="47"/>
        <v>1.7748691837326502</v>
      </c>
      <c r="BO35" s="13">
        <f t="shared" si="19"/>
        <v>16763.732445960341</v>
      </c>
      <c r="BP35">
        <f t="shared" si="38"/>
        <v>494.82582347668387</v>
      </c>
      <c r="BQ35" s="13">
        <f t="shared" si="20"/>
        <v>5.6772349545232395</v>
      </c>
      <c r="BR35" s="37">
        <f t="shared" si="39"/>
        <v>185.47549709380507</v>
      </c>
      <c r="BS35" s="13">
        <f t="shared" si="21"/>
        <v>11831.891022053715</v>
      </c>
      <c r="BT35">
        <f t="shared" si="40"/>
        <v>533.47229186009076</v>
      </c>
      <c r="BU35" s="13">
        <f t="shared" si="22"/>
        <v>829.96785815000442</v>
      </c>
      <c r="BV35" s="13">
        <f t="shared" si="48"/>
        <v>117588208.32452293</v>
      </c>
      <c r="BW35" s="13">
        <f t="shared" si="23"/>
        <v>16763.732445960341</v>
      </c>
      <c r="BX35">
        <f t="shared" si="41"/>
        <v>117588701.37547722</v>
      </c>
      <c r="BY35" s="13">
        <f t="shared" si="24"/>
        <v>117588852.55430891</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25"/>
        <v>370951370.90134293</v>
      </c>
      <c r="AE36" s="13">
        <f t="shared" si="1"/>
        <v>11831.891022053715</v>
      </c>
      <c r="AF36">
        <f t="shared" si="42"/>
        <v>370951708.95537215</v>
      </c>
      <c r="AG36" s="13">
        <f t="shared" si="2"/>
        <v>370952418.14796197</v>
      </c>
      <c r="AH36" s="13">
        <f t="shared" si="43"/>
        <v>370951371.16391802</v>
      </c>
      <c r="AI36" s="13">
        <f t="shared" si="3"/>
        <v>16763.732445960341</v>
      </c>
      <c r="AJ36">
        <f t="shared" si="26"/>
        <v>370951850.12770218</v>
      </c>
      <c r="AK36" s="13">
        <f t="shared" si="4"/>
        <v>370952418.14796197</v>
      </c>
      <c r="AL36" s="37">
        <f t="shared" si="27"/>
        <v>628.15708769554521</v>
      </c>
      <c r="AM36" s="13">
        <f t="shared" si="5"/>
        <v>11831.891022053715</v>
      </c>
      <c r="AN36">
        <f t="shared" si="28"/>
        <v>966.21111689707993</v>
      </c>
      <c r="AO36" s="13">
        <f t="shared" si="6"/>
        <v>2813.5073827337451</v>
      </c>
      <c r="AP36" s="13">
        <f t="shared" si="44"/>
        <v>628.41966277274457</v>
      </c>
      <c r="AQ36" s="13">
        <f t="shared" si="7"/>
        <v>16763.732445960341</v>
      </c>
      <c r="AR36" s="13">
        <f t="shared" si="29"/>
        <v>1107.3834469430401</v>
      </c>
      <c r="AS36" s="38">
        <f t="shared" si="8"/>
        <v>2813.5073827337451</v>
      </c>
      <c r="AT36" s="37">
        <f t="shared" si="30"/>
        <v>80763974.223533377</v>
      </c>
      <c r="AU36" s="13">
        <f t="shared" si="9"/>
        <v>11831.891022053715</v>
      </c>
      <c r="AV36">
        <f t="shared" si="31"/>
        <v>80764312.277562574</v>
      </c>
      <c r="AW36" s="13">
        <f t="shared" si="10"/>
        <v>80764377.431120396</v>
      </c>
      <c r="AX36" s="13">
        <f t="shared" si="45"/>
        <v>197675123.00301972</v>
      </c>
      <c r="AY36" s="13">
        <f t="shared" si="11"/>
        <v>16763.732445960341</v>
      </c>
      <c r="AZ36">
        <f t="shared" si="32"/>
        <v>197675601.96680388</v>
      </c>
      <c r="BA36" s="13">
        <f t="shared" si="12"/>
        <v>197675525.94803166</v>
      </c>
      <c r="BB36" s="37">
        <f t="shared" si="33"/>
        <v>112.58183674385747</v>
      </c>
      <c r="BC36" s="13">
        <f t="shared" si="13"/>
        <v>11831.891022053715</v>
      </c>
      <c r="BD36">
        <f t="shared" si="34"/>
        <v>450.6358659453922</v>
      </c>
      <c r="BE36" s="13">
        <f t="shared" si="14"/>
        <v>503.35057957927143</v>
      </c>
      <c r="BF36" s="13">
        <f t="shared" si="46"/>
        <v>112.84441182105685</v>
      </c>
      <c r="BG36" s="13">
        <f t="shared" si="15"/>
        <v>16763.732445960341</v>
      </c>
      <c r="BH36">
        <f t="shared" si="35"/>
        <v>591.80819599135236</v>
      </c>
      <c r="BI36" s="13">
        <f t="shared" si="16"/>
        <v>503.35057957927143</v>
      </c>
      <c r="BJ36" s="37">
        <f t="shared" si="36"/>
        <v>1.3160841587359395</v>
      </c>
      <c r="BK36" s="13">
        <f t="shared" si="17"/>
        <v>2366.3782044107429</v>
      </c>
      <c r="BL36">
        <f t="shared" si="37"/>
        <v>68.926889999042871</v>
      </c>
      <c r="BM36" s="13">
        <f t="shared" si="18"/>
        <v>5.6772349545232395</v>
      </c>
      <c r="BN36" s="13">
        <f t="shared" si="47"/>
        <v>1.7748691837326502</v>
      </c>
      <c r="BO36" s="13">
        <f t="shared" si="19"/>
        <v>16763.732445960341</v>
      </c>
      <c r="BP36">
        <f t="shared" si="38"/>
        <v>480.73865335402814</v>
      </c>
      <c r="BQ36" s="13">
        <f t="shared" si="20"/>
        <v>5.6772349545232395</v>
      </c>
      <c r="BR36" s="37">
        <f t="shared" si="39"/>
        <v>185.47549709380507</v>
      </c>
      <c r="BS36" s="13">
        <f t="shared" si="21"/>
        <v>11831.891022053715</v>
      </c>
      <c r="BT36">
        <f t="shared" si="40"/>
        <v>523.52952629533979</v>
      </c>
      <c r="BU36" s="13">
        <f t="shared" si="22"/>
        <v>829.96785815000442</v>
      </c>
      <c r="BV36" s="13">
        <f t="shared" si="48"/>
        <v>117588208.32452293</v>
      </c>
      <c r="BW36" s="13">
        <f t="shared" si="23"/>
        <v>16763.732445960341</v>
      </c>
      <c r="BX36">
        <f t="shared" si="41"/>
        <v>117588687.2883071</v>
      </c>
      <c r="BY36" s="13">
        <f t="shared" si="24"/>
        <v>117588852.55430891</v>
      </c>
    </row>
    <row r="37" spans="1:77" x14ac:dyDescent="0.2">
      <c r="A37" s="20" t="s">
        <v>160</v>
      </c>
      <c r="B37" s="35">
        <v>5</v>
      </c>
      <c r="C37" s="36">
        <f>ROUNDUP($V$2/'DU LCI'!$D$7/C36,0)</f>
        <v>1</v>
      </c>
      <c r="D37" s="35">
        <v>5</v>
      </c>
      <c r="E37" s="36">
        <f>ROUNDUP($V$8/'DU LCI'!$D$7/E36,0)</f>
        <v>1</v>
      </c>
      <c r="F37" s="35">
        <v>5</v>
      </c>
      <c r="G37" s="36">
        <f>ROUNDUP($V$15/'DU LCI'!$D$7/G36,0)</f>
        <v>1</v>
      </c>
      <c r="H37" s="35">
        <v>5</v>
      </c>
      <c r="I37" s="36">
        <f>ROUNDUP($V$19/'DU LCI'!$D$7/I36,0)</f>
        <v>1</v>
      </c>
      <c r="J37" s="35">
        <v>1</v>
      </c>
      <c r="K37" s="36">
        <f>ROUNDUP($V$23/'DU LCI'!$D$7/K36,0)</f>
        <v>1</v>
      </c>
      <c r="L37" s="35">
        <v>5</v>
      </c>
      <c r="M37" s="36">
        <f>ROUNDUP($V$27/'DU LCI'!$D$7/M36,0)</f>
        <v>1</v>
      </c>
      <c r="AC37">
        <v>36</v>
      </c>
      <c r="AD37" s="37">
        <f t="shared" si="25"/>
        <v>370951370.90134293</v>
      </c>
      <c r="AE37" s="13">
        <f t="shared" si="1"/>
        <v>11831.891022053715</v>
      </c>
      <c r="AF37">
        <f t="shared" si="42"/>
        <v>370951699.56498241</v>
      </c>
      <c r="AG37" s="13">
        <f t="shared" si="2"/>
        <v>370952418.14796197</v>
      </c>
      <c r="AH37" s="13">
        <f t="shared" si="43"/>
        <v>370951371.16391802</v>
      </c>
      <c r="AI37" s="13">
        <f t="shared" si="3"/>
        <v>16763.732445960341</v>
      </c>
      <c r="AJ37">
        <f t="shared" si="26"/>
        <v>370951836.8231526</v>
      </c>
      <c r="AK37" s="13">
        <f t="shared" si="4"/>
        <v>370952418.14796197</v>
      </c>
      <c r="AL37" s="37">
        <f t="shared" si="27"/>
        <v>628.15708769554521</v>
      </c>
      <c r="AM37" s="13">
        <f t="shared" si="5"/>
        <v>11831.891022053715</v>
      </c>
      <c r="AN37">
        <f t="shared" si="28"/>
        <v>956.82072719703729</v>
      </c>
      <c r="AO37" s="13">
        <f t="shared" si="6"/>
        <v>2813.5073827337451</v>
      </c>
      <c r="AP37" s="13">
        <f t="shared" si="44"/>
        <v>628.41966277274457</v>
      </c>
      <c r="AQ37" s="13">
        <f t="shared" si="7"/>
        <v>16763.732445960341</v>
      </c>
      <c r="AR37" s="13">
        <f t="shared" si="29"/>
        <v>1094.0788973827539</v>
      </c>
      <c r="AS37" s="38">
        <f t="shared" si="8"/>
        <v>2813.5073827337451</v>
      </c>
      <c r="AT37" s="37">
        <f t="shared" si="30"/>
        <v>80763974.223533377</v>
      </c>
      <c r="AU37" s="13">
        <f t="shared" si="9"/>
        <v>11831.891022053715</v>
      </c>
      <c r="AV37">
        <f t="shared" si="31"/>
        <v>80764302.887172878</v>
      </c>
      <c r="AW37" s="13">
        <f t="shared" si="10"/>
        <v>80764377.431120396</v>
      </c>
      <c r="AX37" s="13">
        <f t="shared" si="45"/>
        <v>197675123.00301972</v>
      </c>
      <c r="AY37" s="13">
        <f t="shared" si="11"/>
        <v>16763.732445960341</v>
      </c>
      <c r="AZ37">
        <f t="shared" si="32"/>
        <v>197675588.66225433</v>
      </c>
      <c r="BA37" s="13">
        <f t="shared" si="12"/>
        <v>197675525.94803166</v>
      </c>
      <c r="BB37" s="37">
        <f t="shared" si="33"/>
        <v>112.58183674385747</v>
      </c>
      <c r="BC37" s="13">
        <f t="shared" si="13"/>
        <v>11831.891022053715</v>
      </c>
      <c r="BD37">
        <f t="shared" si="34"/>
        <v>441.24547624534955</v>
      </c>
      <c r="BE37" s="13">
        <f t="shared" si="14"/>
        <v>503.35057957927143</v>
      </c>
      <c r="BF37" s="13">
        <f t="shared" si="46"/>
        <v>112.84441182105685</v>
      </c>
      <c r="BG37" s="13">
        <f t="shared" si="15"/>
        <v>16763.732445960341</v>
      </c>
      <c r="BH37">
        <f t="shared" si="35"/>
        <v>578.50364643106627</v>
      </c>
      <c r="BI37" s="13">
        <f t="shared" si="16"/>
        <v>503.35057957927143</v>
      </c>
      <c r="BJ37" s="37">
        <f t="shared" si="36"/>
        <v>1.3160841587359395</v>
      </c>
      <c r="BK37" s="13">
        <f t="shared" si="17"/>
        <v>2366.3782044107429</v>
      </c>
      <c r="BL37">
        <f t="shared" si="37"/>
        <v>67.048812059034347</v>
      </c>
      <c r="BM37" s="13">
        <f t="shared" si="18"/>
        <v>5.6772349545232395</v>
      </c>
      <c r="BN37" s="13">
        <f t="shared" si="47"/>
        <v>1.7748691837326502</v>
      </c>
      <c r="BO37" s="13">
        <f t="shared" si="19"/>
        <v>16763.732445960341</v>
      </c>
      <c r="BP37">
        <f t="shared" si="38"/>
        <v>467.43410379374211</v>
      </c>
      <c r="BQ37" s="13">
        <f t="shared" si="20"/>
        <v>5.6772349545232395</v>
      </c>
      <c r="BR37" s="37">
        <f t="shared" si="39"/>
        <v>185.47549709380507</v>
      </c>
      <c r="BS37" s="13">
        <f t="shared" si="21"/>
        <v>11831.891022053715</v>
      </c>
      <c r="BT37">
        <f t="shared" si="40"/>
        <v>514.13913659529715</v>
      </c>
      <c r="BU37" s="13">
        <f t="shared" si="22"/>
        <v>829.96785815000442</v>
      </c>
      <c r="BV37" s="13">
        <f t="shared" si="48"/>
        <v>117588208.32452293</v>
      </c>
      <c r="BW37" s="13">
        <f t="shared" si="23"/>
        <v>16763.732445960341</v>
      </c>
      <c r="BX37">
        <f t="shared" si="41"/>
        <v>117588673.98375754</v>
      </c>
      <c r="BY37" s="13">
        <f t="shared" si="24"/>
        <v>117588852.55430891</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25"/>
        <v>370951370.90134293</v>
      </c>
      <c r="AE38" s="13">
        <f t="shared" si="1"/>
        <v>11831.891022053715</v>
      </c>
      <c r="AF38">
        <f t="shared" si="42"/>
        <v>370951699.56498241</v>
      </c>
      <c r="AG38" s="13">
        <f t="shared" si="2"/>
        <v>370952418.14796197</v>
      </c>
      <c r="AH38" s="13">
        <f t="shared" si="43"/>
        <v>370951371.16391802</v>
      </c>
      <c r="AI38" s="13">
        <f t="shared" si="3"/>
        <v>16763.732445960341</v>
      </c>
      <c r="AJ38">
        <f t="shared" si="26"/>
        <v>370951836.8231526</v>
      </c>
      <c r="AK38" s="13">
        <f t="shared" si="4"/>
        <v>370952418.14796197</v>
      </c>
      <c r="AL38" s="37">
        <f t="shared" si="27"/>
        <v>628.15708769554521</v>
      </c>
      <c r="AM38" s="13">
        <f t="shared" si="5"/>
        <v>11831.891022053715</v>
      </c>
      <c r="AN38">
        <f t="shared" si="28"/>
        <v>956.82072719703729</v>
      </c>
      <c r="AO38" s="13">
        <f t="shared" si="6"/>
        <v>2813.5073827337451</v>
      </c>
      <c r="AP38" s="13">
        <f t="shared" si="44"/>
        <v>628.41966277274457</v>
      </c>
      <c r="AQ38" s="13">
        <f t="shared" si="7"/>
        <v>16763.732445960341</v>
      </c>
      <c r="AR38" s="13">
        <f t="shared" si="29"/>
        <v>1094.0788973827539</v>
      </c>
      <c r="AS38" s="38">
        <f t="shared" si="8"/>
        <v>2813.5073827337451</v>
      </c>
      <c r="AT38" s="37">
        <f t="shared" si="30"/>
        <v>80763974.223533377</v>
      </c>
      <c r="AU38" s="13">
        <f t="shared" si="9"/>
        <v>11831.891022053715</v>
      </c>
      <c r="AV38">
        <f t="shared" si="31"/>
        <v>80764302.887172878</v>
      </c>
      <c r="AW38" s="13">
        <f t="shared" si="10"/>
        <v>80764377.431120396</v>
      </c>
      <c r="AX38" s="13">
        <f t="shared" si="45"/>
        <v>197675123.00301972</v>
      </c>
      <c r="AY38" s="13">
        <f t="shared" si="11"/>
        <v>16763.732445960341</v>
      </c>
      <c r="AZ38">
        <f t="shared" si="32"/>
        <v>197675588.66225433</v>
      </c>
      <c r="BA38" s="13">
        <f t="shared" si="12"/>
        <v>197675525.94803166</v>
      </c>
      <c r="BB38" s="37">
        <f t="shared" si="33"/>
        <v>112.58183674385747</v>
      </c>
      <c r="BC38" s="13">
        <f t="shared" si="13"/>
        <v>11831.891022053715</v>
      </c>
      <c r="BD38">
        <f t="shared" si="34"/>
        <v>441.24547624534955</v>
      </c>
      <c r="BE38" s="13">
        <f t="shared" si="14"/>
        <v>503.35057957927143</v>
      </c>
      <c r="BF38" s="13">
        <f t="shared" si="46"/>
        <v>112.84441182105685</v>
      </c>
      <c r="BG38" s="13">
        <f t="shared" si="15"/>
        <v>16763.732445960341</v>
      </c>
      <c r="BH38">
        <f t="shared" si="35"/>
        <v>578.50364643106627</v>
      </c>
      <c r="BI38" s="13">
        <f t="shared" si="16"/>
        <v>503.35057957927143</v>
      </c>
      <c r="BJ38" s="37">
        <f t="shared" si="36"/>
        <v>1.3160841587359395</v>
      </c>
      <c r="BK38" s="13">
        <f t="shared" si="17"/>
        <v>2366.3782044107429</v>
      </c>
      <c r="BL38">
        <f t="shared" si="37"/>
        <v>67.048812059034347</v>
      </c>
      <c r="BM38" s="13">
        <f t="shared" si="18"/>
        <v>5.6772349545232395</v>
      </c>
      <c r="BN38" s="13">
        <f t="shared" si="47"/>
        <v>1.7748691837326502</v>
      </c>
      <c r="BO38" s="13">
        <f t="shared" si="19"/>
        <v>16763.732445960341</v>
      </c>
      <c r="BP38">
        <f t="shared" si="38"/>
        <v>467.43410379374211</v>
      </c>
      <c r="BQ38" s="13">
        <f t="shared" si="20"/>
        <v>5.6772349545232395</v>
      </c>
      <c r="BR38" s="37">
        <f t="shared" si="39"/>
        <v>185.47549709380507</v>
      </c>
      <c r="BS38" s="13">
        <f t="shared" si="21"/>
        <v>11831.891022053715</v>
      </c>
      <c r="BT38">
        <f t="shared" si="40"/>
        <v>514.13913659529715</v>
      </c>
      <c r="BU38" s="13">
        <f t="shared" si="22"/>
        <v>829.96785815000442</v>
      </c>
      <c r="BV38" s="13">
        <f t="shared" si="48"/>
        <v>117588208.32452293</v>
      </c>
      <c r="BW38" s="13">
        <f t="shared" si="23"/>
        <v>16763.732445960341</v>
      </c>
      <c r="BX38">
        <f t="shared" si="41"/>
        <v>117588673.98375754</v>
      </c>
      <c r="BY38" s="13">
        <f t="shared" si="24"/>
        <v>117588852.55430891</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25"/>
        <v>370951370.90134293</v>
      </c>
      <c r="AE39" s="13">
        <f t="shared" si="1"/>
        <v>11831.891022053715</v>
      </c>
      <c r="AF39">
        <f t="shared" si="42"/>
        <v>370951690.68218136</v>
      </c>
      <c r="AG39" s="13">
        <f t="shared" si="2"/>
        <v>370952418.14796197</v>
      </c>
      <c r="AH39" s="13">
        <f t="shared" si="43"/>
        <v>370951371.16391802</v>
      </c>
      <c r="AI39" s="13">
        <f t="shared" si="3"/>
        <v>16763.732445960341</v>
      </c>
      <c r="AJ39">
        <f t="shared" si="26"/>
        <v>370951824.23776793</v>
      </c>
      <c r="AK39" s="13">
        <f t="shared" si="4"/>
        <v>370952418.14796197</v>
      </c>
      <c r="AL39" s="37">
        <f t="shared" si="27"/>
        <v>628.15708769554521</v>
      </c>
      <c r="AM39" s="13">
        <f t="shared" si="5"/>
        <v>11831.891022053715</v>
      </c>
      <c r="AN39">
        <f t="shared" si="28"/>
        <v>947.93792612942934</v>
      </c>
      <c r="AO39" s="13">
        <f t="shared" si="6"/>
        <v>2813.5073827337451</v>
      </c>
      <c r="AP39" s="13">
        <f t="shared" si="44"/>
        <v>628.41966277274457</v>
      </c>
      <c r="AQ39" s="13">
        <f t="shared" si="7"/>
        <v>16763.732445960341</v>
      </c>
      <c r="AR39" s="13">
        <f t="shared" si="29"/>
        <v>1081.4935126635646</v>
      </c>
      <c r="AS39" s="38">
        <f t="shared" si="8"/>
        <v>2813.5073827337451</v>
      </c>
      <c r="AT39" s="37">
        <f t="shared" si="30"/>
        <v>80763974.223533377</v>
      </c>
      <c r="AU39" s="13">
        <f t="shared" si="9"/>
        <v>11831.891022053715</v>
      </c>
      <c r="AV39">
        <f t="shared" si="31"/>
        <v>80764294.004371807</v>
      </c>
      <c r="AW39" s="13">
        <f t="shared" si="10"/>
        <v>80764377.431120396</v>
      </c>
      <c r="AX39" s="13">
        <f t="shared" si="45"/>
        <v>197675123.00301972</v>
      </c>
      <c r="AY39" s="13">
        <f t="shared" si="11"/>
        <v>16763.732445960341</v>
      </c>
      <c r="AZ39">
        <f t="shared" si="32"/>
        <v>197675576.07686961</v>
      </c>
      <c r="BA39" s="13">
        <f t="shared" si="12"/>
        <v>197675525.94803166</v>
      </c>
      <c r="BB39" s="37">
        <f t="shared" si="33"/>
        <v>112.58183674385747</v>
      </c>
      <c r="BC39" s="13">
        <f t="shared" si="13"/>
        <v>11831.891022053715</v>
      </c>
      <c r="BD39">
        <f t="shared" si="34"/>
        <v>432.36267517774166</v>
      </c>
      <c r="BE39" s="13">
        <f t="shared" si="14"/>
        <v>503.35057957927143</v>
      </c>
      <c r="BF39" s="13">
        <f t="shared" si="46"/>
        <v>112.84441182105685</v>
      </c>
      <c r="BG39" s="13">
        <f t="shared" si="15"/>
        <v>16763.732445960341</v>
      </c>
      <c r="BH39">
        <f t="shared" si="35"/>
        <v>565.91826171187688</v>
      </c>
      <c r="BI39" s="13">
        <f t="shared" si="16"/>
        <v>503.35057957927143</v>
      </c>
      <c r="BJ39" s="37">
        <f t="shared" si="36"/>
        <v>1.3160841587359395</v>
      </c>
      <c r="BK39" s="13">
        <f t="shared" si="17"/>
        <v>2366.3782044107429</v>
      </c>
      <c r="BL39">
        <f t="shared" si="37"/>
        <v>65.27225184551277</v>
      </c>
      <c r="BM39" s="13">
        <f t="shared" si="18"/>
        <v>5.6772349545232395</v>
      </c>
      <c r="BN39" s="13">
        <f t="shared" si="47"/>
        <v>1.7748691837326502</v>
      </c>
      <c r="BO39" s="13">
        <f t="shared" si="19"/>
        <v>16763.732445960341</v>
      </c>
      <c r="BP39">
        <f t="shared" si="38"/>
        <v>454.84871907455272</v>
      </c>
      <c r="BQ39" s="13">
        <f t="shared" si="20"/>
        <v>5.6772349545232395</v>
      </c>
      <c r="BR39" s="37">
        <f t="shared" si="39"/>
        <v>185.47549709380507</v>
      </c>
      <c r="BS39" s="13">
        <f t="shared" si="21"/>
        <v>11831.891022053715</v>
      </c>
      <c r="BT39">
        <f t="shared" si="40"/>
        <v>505.25633552768926</v>
      </c>
      <c r="BU39" s="13">
        <f t="shared" si="22"/>
        <v>829.96785815000442</v>
      </c>
      <c r="BV39" s="13">
        <f t="shared" si="48"/>
        <v>117588208.32452293</v>
      </c>
      <c r="BW39" s="13">
        <f t="shared" si="23"/>
        <v>16763.732445960341</v>
      </c>
      <c r="BX39">
        <f t="shared" si="41"/>
        <v>117588661.39837281</v>
      </c>
      <c r="BY39" s="13">
        <f t="shared" si="24"/>
        <v>117588852.55430891</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25"/>
        <v>370951370.90134293</v>
      </c>
      <c r="AE40" s="13">
        <f t="shared" si="1"/>
        <v>11831.891022053715</v>
      </c>
      <c r="AF40">
        <f t="shared" si="42"/>
        <v>370951682.26689613</v>
      </c>
      <c r="AG40" s="13">
        <f t="shared" si="2"/>
        <v>370952418.14796197</v>
      </c>
      <c r="AH40" s="13">
        <f t="shared" si="43"/>
        <v>370951371.16391802</v>
      </c>
      <c r="AI40" s="13">
        <f t="shared" si="3"/>
        <v>16763.732445960341</v>
      </c>
      <c r="AJ40">
        <f t="shared" si="26"/>
        <v>370951812.31477183</v>
      </c>
      <c r="AK40" s="13">
        <f t="shared" si="4"/>
        <v>370952418.14796197</v>
      </c>
      <c r="AL40" s="37">
        <f t="shared" si="27"/>
        <v>628.15708769554521</v>
      </c>
      <c r="AM40" s="13">
        <f t="shared" si="5"/>
        <v>11831.891022053715</v>
      </c>
      <c r="AN40">
        <f t="shared" si="28"/>
        <v>939.52264090748508</v>
      </c>
      <c r="AO40" s="13">
        <f t="shared" si="6"/>
        <v>2813.5073827337451</v>
      </c>
      <c r="AP40" s="13">
        <f t="shared" si="44"/>
        <v>628.41966277274457</v>
      </c>
      <c r="AQ40" s="13">
        <f t="shared" si="7"/>
        <v>16763.732445960341</v>
      </c>
      <c r="AR40" s="13">
        <f t="shared" si="29"/>
        <v>1069.5705166138061</v>
      </c>
      <c r="AS40" s="38">
        <f t="shared" si="8"/>
        <v>2813.5073827337451</v>
      </c>
      <c r="AT40" s="37">
        <f t="shared" si="30"/>
        <v>80763974.223533377</v>
      </c>
      <c r="AU40" s="13">
        <f t="shared" si="9"/>
        <v>11831.891022053715</v>
      </c>
      <c r="AV40">
        <f t="shared" si="31"/>
        <v>80764285.589086592</v>
      </c>
      <c r="AW40" s="13">
        <f t="shared" si="10"/>
        <v>80764377.431120396</v>
      </c>
      <c r="AX40" s="13">
        <f t="shared" si="45"/>
        <v>197675123.00301972</v>
      </c>
      <c r="AY40" s="13">
        <f t="shared" si="11"/>
        <v>16763.732445960341</v>
      </c>
      <c r="AZ40">
        <f t="shared" si="32"/>
        <v>197675564.15387356</v>
      </c>
      <c r="BA40" s="13">
        <f t="shared" si="12"/>
        <v>197675525.94803166</v>
      </c>
      <c r="BB40" s="37">
        <f t="shared" si="33"/>
        <v>112.58183674385747</v>
      </c>
      <c r="BC40" s="13">
        <f t="shared" si="13"/>
        <v>11831.891022053715</v>
      </c>
      <c r="BD40">
        <f t="shared" si="34"/>
        <v>423.94738995579735</v>
      </c>
      <c r="BE40" s="13">
        <f t="shared" si="14"/>
        <v>503.35057957927143</v>
      </c>
      <c r="BF40" s="13">
        <f t="shared" si="46"/>
        <v>112.84441182105685</v>
      </c>
      <c r="BG40" s="13">
        <f t="shared" si="15"/>
        <v>16763.732445960341</v>
      </c>
      <c r="BH40">
        <f t="shared" si="35"/>
        <v>553.99526566211841</v>
      </c>
      <c r="BI40" s="13">
        <f t="shared" si="16"/>
        <v>503.35057957927143</v>
      </c>
      <c r="BJ40" s="37">
        <f t="shared" si="36"/>
        <v>1.3160841587359395</v>
      </c>
      <c r="BK40" s="13">
        <f t="shared" si="17"/>
        <v>2366.3782044107429</v>
      </c>
      <c r="BL40">
        <f t="shared" si="37"/>
        <v>63.589194801123909</v>
      </c>
      <c r="BM40" s="13">
        <f t="shared" si="18"/>
        <v>5.6772349545232395</v>
      </c>
      <c r="BN40" s="13">
        <f t="shared" si="47"/>
        <v>1.7748691837326502</v>
      </c>
      <c r="BO40" s="13">
        <f t="shared" si="19"/>
        <v>16763.732445960341</v>
      </c>
      <c r="BP40">
        <f t="shared" si="38"/>
        <v>442.92572302479425</v>
      </c>
      <c r="BQ40" s="13">
        <f t="shared" si="20"/>
        <v>5.6772349545232395</v>
      </c>
      <c r="BR40" s="37">
        <f t="shared" si="39"/>
        <v>185.47549709380507</v>
      </c>
      <c r="BS40" s="13">
        <f t="shared" si="21"/>
        <v>11831.891022053715</v>
      </c>
      <c r="BT40">
        <f t="shared" si="40"/>
        <v>496.84105030574494</v>
      </c>
      <c r="BU40" s="13">
        <f t="shared" si="22"/>
        <v>829.96785815000442</v>
      </c>
      <c r="BV40" s="13">
        <f t="shared" si="48"/>
        <v>117588208.32452293</v>
      </c>
      <c r="BW40" s="13">
        <f t="shared" si="23"/>
        <v>16763.732445960341</v>
      </c>
      <c r="BX40">
        <f t="shared" si="41"/>
        <v>117588649.47537677</v>
      </c>
      <c r="BY40" s="13">
        <f t="shared" si="24"/>
        <v>117588852.55430891</v>
      </c>
    </row>
    <row r="41" spans="1:77" x14ac:dyDescent="0.2">
      <c r="A41" s="20" t="s">
        <v>218</v>
      </c>
      <c r="B41" s="95">
        <f>($K$2*'DU LCI'!$I$15+$L$2*'DU LCI'!$M$12+$M$2*'DU LCI'!$P$12)*B38/365</f>
        <v>578.35616438356169</v>
      </c>
      <c r="C41" s="96">
        <f>($K$2*'DU LCI'!$I$15+$L$2*'DU LCI'!$M$12+$M$2*'DU LCI'!$P$12)*C38/365</f>
        <v>578.35616438356169</v>
      </c>
      <c r="D41" s="37">
        <f>($K$8*'DU LCI'!$I$15+$L$8*'DU LCI'!$M$12+$M$8*'DU LCI'!$P$12)*B38/365</f>
        <v>0</v>
      </c>
      <c r="E41" s="13">
        <f>($K$8*'DU LCI'!$I$15+$L$8*'DU LCI'!$M$12+$M$8*'DU LCI'!$P$12)*C38/365</f>
        <v>0</v>
      </c>
      <c r="F41" s="95">
        <f>($K$15*'DU LCI'!$I$15+$L$15*'DU LCI'!$M$12+$M$15*'DU LCI'!$P$12)*D38/365</f>
        <v>283.39452054794521</v>
      </c>
      <c r="G41" s="83">
        <f>($K$15*'DU LCI'!$I$15+$L$15*'DU LCI'!$M$12+$M$15*'DU LCI'!$P$12)*E38/365</f>
        <v>283.39452054794521</v>
      </c>
      <c r="H41" s="95">
        <f>($K$19*'DU LCI'!$I$15+$L$19*'DU LCI'!$M$12+$M$19*'DU LCI'!$P$12)*H38/365</f>
        <v>0</v>
      </c>
      <c r="I41" s="83">
        <f>($K$19*'DU LCI'!$I$15+$L$19*'DU LCI'!$M$12+$M$19*'DU LCI'!$P$12)*I38/365</f>
        <v>0</v>
      </c>
      <c r="J41" s="95">
        <f>($K$23*'DU LCI'!$I$15+$L$23*'DU LCI'!$M$12+$M$23*'DU LCI'!$P$12)*J38/365</f>
        <v>0</v>
      </c>
      <c r="K41" s="83">
        <f>($K$23*'DU LCI'!$I$15+$L$23*'DU LCI'!$M$12+$M$23*'DU LCI'!$P$12)*K38/365</f>
        <v>0</v>
      </c>
      <c r="L41" s="95">
        <f>($K$27*'DU LCI'!$I$15+$L$27*'DU LCI'!$M$12+$M$27*'DU LCI'!$P$12)*L38/365</f>
        <v>0</v>
      </c>
      <c r="M41" s="83">
        <f>($K$15*'DU LCI'!$I$15+$L$15*'DU LCI'!$M$12+$M$15*'DU LCI'!$P$12)*M38/365</f>
        <v>121.45479452054795</v>
      </c>
      <c r="AC41">
        <v>39</v>
      </c>
      <c r="AD41" s="37">
        <f t="shared" si="25"/>
        <v>370951370.90134293</v>
      </c>
      <c r="AE41" s="13">
        <f t="shared" si="1"/>
        <v>11831.891022053715</v>
      </c>
      <c r="AF41">
        <f t="shared" si="42"/>
        <v>370951674.28316402</v>
      </c>
      <c r="AG41" s="13">
        <f t="shared" si="2"/>
        <v>370952418.14796197</v>
      </c>
      <c r="AH41" s="13">
        <f t="shared" si="43"/>
        <v>370951371.16391802</v>
      </c>
      <c r="AI41" s="13">
        <f t="shared" si="3"/>
        <v>16763.732445960341</v>
      </c>
      <c r="AJ41">
        <f t="shared" si="26"/>
        <v>370951801.0032115</v>
      </c>
      <c r="AK41" s="13">
        <f t="shared" si="4"/>
        <v>370952418.14796197</v>
      </c>
      <c r="AL41" s="37">
        <f t="shared" si="27"/>
        <v>628.15708769554521</v>
      </c>
      <c r="AM41" s="13">
        <f t="shared" si="5"/>
        <v>11831.891022053715</v>
      </c>
      <c r="AN41">
        <f t="shared" si="28"/>
        <v>931.53890877384561</v>
      </c>
      <c r="AO41" s="13">
        <f t="shared" si="6"/>
        <v>2813.5073827337451</v>
      </c>
      <c r="AP41" s="13">
        <f t="shared" si="44"/>
        <v>628.41966277274457</v>
      </c>
      <c r="AQ41" s="13">
        <f t="shared" si="7"/>
        <v>16763.732445960341</v>
      </c>
      <c r="AR41" s="13">
        <f t="shared" si="29"/>
        <v>1058.2589562589071</v>
      </c>
      <c r="AS41" s="38">
        <f t="shared" si="8"/>
        <v>2813.5073827337451</v>
      </c>
      <c r="AT41" s="37">
        <f t="shared" si="30"/>
        <v>80763974.223533377</v>
      </c>
      <c r="AU41" s="13">
        <f t="shared" si="9"/>
        <v>11831.891022053715</v>
      </c>
      <c r="AV41">
        <f t="shared" si="31"/>
        <v>80764277.605354458</v>
      </c>
      <c r="AW41" s="13">
        <f t="shared" si="10"/>
        <v>80764377.431120396</v>
      </c>
      <c r="AX41" s="13">
        <f t="shared" si="45"/>
        <v>197675123.00301972</v>
      </c>
      <c r="AY41" s="13">
        <f t="shared" si="11"/>
        <v>16763.732445960341</v>
      </c>
      <c r="AZ41">
        <f t="shared" si="32"/>
        <v>197675552.8423132</v>
      </c>
      <c r="BA41" s="13">
        <f t="shared" si="12"/>
        <v>197675525.94803166</v>
      </c>
      <c r="BB41" s="37">
        <f t="shared" si="33"/>
        <v>112.58183674385747</v>
      </c>
      <c r="BC41" s="13">
        <f t="shared" si="13"/>
        <v>11831.891022053715</v>
      </c>
      <c r="BD41">
        <f t="shared" si="34"/>
        <v>415.96365782215787</v>
      </c>
      <c r="BE41" s="13">
        <f t="shared" si="14"/>
        <v>503.35057957927143</v>
      </c>
      <c r="BF41" s="13">
        <f t="shared" si="46"/>
        <v>112.84441182105685</v>
      </c>
      <c r="BG41" s="13">
        <f t="shared" si="15"/>
        <v>16763.732445960341</v>
      </c>
      <c r="BH41">
        <f t="shared" si="35"/>
        <v>542.6837053072195</v>
      </c>
      <c r="BI41" s="13">
        <f t="shared" si="16"/>
        <v>503.35057957927143</v>
      </c>
      <c r="BJ41" s="37">
        <f t="shared" si="36"/>
        <v>1.3160841587359395</v>
      </c>
      <c r="BK41" s="13">
        <f t="shared" si="17"/>
        <v>2366.3782044107429</v>
      </c>
      <c r="BL41">
        <f t="shared" si="37"/>
        <v>61.992448374396012</v>
      </c>
      <c r="BM41" s="13">
        <f t="shared" si="18"/>
        <v>5.6772349545232395</v>
      </c>
      <c r="BN41" s="13">
        <f t="shared" si="47"/>
        <v>1.7748691837326502</v>
      </c>
      <c r="BO41" s="13">
        <f t="shared" si="19"/>
        <v>16763.732445960341</v>
      </c>
      <c r="BP41">
        <f t="shared" si="38"/>
        <v>431.61416266989528</v>
      </c>
      <c r="BQ41" s="13">
        <f t="shared" si="20"/>
        <v>5.6772349545232395</v>
      </c>
      <c r="BR41" s="37">
        <f t="shared" si="39"/>
        <v>185.47549709380507</v>
      </c>
      <c r="BS41" s="13">
        <f t="shared" si="21"/>
        <v>11831.891022053715</v>
      </c>
      <c r="BT41">
        <f t="shared" si="40"/>
        <v>488.85731817210547</v>
      </c>
      <c r="BU41" s="13">
        <f t="shared" si="22"/>
        <v>829.96785815000442</v>
      </c>
      <c r="BV41" s="13">
        <f t="shared" si="48"/>
        <v>117588208.32452293</v>
      </c>
      <c r="BW41" s="13">
        <f t="shared" si="23"/>
        <v>16763.732445960341</v>
      </c>
      <c r="BX41">
        <f t="shared" si="41"/>
        <v>117588638.16381641</v>
      </c>
      <c r="BY41" s="13">
        <f t="shared" si="24"/>
        <v>117588852.55430891</v>
      </c>
    </row>
    <row r="42" spans="1:77" x14ac:dyDescent="0.2">
      <c r="A42" t="s">
        <v>92</v>
      </c>
      <c r="B42" s="37">
        <f>Impact!$B$4*B37</f>
        <v>13108.059962872299</v>
      </c>
      <c r="C42" s="38">
        <f>Impact!$C$4*C37</f>
        <v>18779.140046620509</v>
      </c>
      <c r="D42" s="37">
        <f>Impact!$B$4*D37</f>
        <v>13108.059962872299</v>
      </c>
      <c r="E42" s="38">
        <f>Impact!$C$4*E37</f>
        <v>18779.140046620509</v>
      </c>
      <c r="F42" s="37">
        <f>Impact!$B$4*F37</f>
        <v>13108.059962872299</v>
      </c>
      <c r="G42" s="38">
        <f>Impact!$C$4*G37</f>
        <v>18779.140046620509</v>
      </c>
      <c r="H42" s="37">
        <f>Impact!$B$4*H37</f>
        <v>13108.059962872299</v>
      </c>
      <c r="I42" s="38">
        <f>Impact!$C$4*I37</f>
        <v>18779.140046620509</v>
      </c>
      <c r="J42" s="37">
        <f>Impact!$B$4*J37</f>
        <v>2621.6119925744597</v>
      </c>
      <c r="K42" s="38">
        <f>Impact!$C$4*K37</f>
        <v>18779.140046620509</v>
      </c>
      <c r="L42" s="37">
        <f>Impact!$B$4*L37</f>
        <v>13108.059962872299</v>
      </c>
      <c r="M42" s="38">
        <f>Impact!$C$4*M37</f>
        <v>18779.140046620509</v>
      </c>
      <c r="N42" t="s">
        <v>27</v>
      </c>
      <c r="AC42">
        <v>40</v>
      </c>
      <c r="AD42" s="37">
        <f t="shared" si="25"/>
        <v>370951370.90134293</v>
      </c>
      <c r="AE42" s="13">
        <f t="shared" si="1"/>
        <v>11831.891022053715</v>
      </c>
      <c r="AF42">
        <f t="shared" si="42"/>
        <v>370951666.69861847</v>
      </c>
      <c r="AG42" s="13">
        <f t="shared" si="2"/>
        <v>370952418.14796197</v>
      </c>
      <c r="AH42" s="13">
        <f t="shared" si="43"/>
        <v>370951371.16391802</v>
      </c>
      <c r="AI42" s="13">
        <f t="shared" si="3"/>
        <v>16763.732445960341</v>
      </c>
      <c r="AJ42">
        <f t="shared" si="26"/>
        <v>370951790.25722915</v>
      </c>
      <c r="AK42" s="13">
        <f t="shared" si="4"/>
        <v>370952418.14796197</v>
      </c>
      <c r="AL42" s="37">
        <f t="shared" si="27"/>
        <v>628.15708769554521</v>
      </c>
      <c r="AM42" s="13">
        <f t="shared" si="5"/>
        <v>11831.891022053715</v>
      </c>
      <c r="AN42">
        <f t="shared" si="28"/>
        <v>923.95436324688808</v>
      </c>
      <c r="AO42" s="13">
        <f t="shared" si="6"/>
        <v>2813.5073827337451</v>
      </c>
      <c r="AP42" s="13">
        <f t="shared" si="44"/>
        <v>628.41966277274457</v>
      </c>
      <c r="AQ42" s="13">
        <f t="shared" si="7"/>
        <v>16763.732445960341</v>
      </c>
      <c r="AR42" s="13">
        <f t="shared" si="29"/>
        <v>1047.5129739217532</v>
      </c>
      <c r="AS42" s="38">
        <f t="shared" si="8"/>
        <v>2813.5073827337451</v>
      </c>
      <c r="AT42" s="37">
        <f t="shared" si="30"/>
        <v>80763974.223533377</v>
      </c>
      <c r="AU42" s="13">
        <f t="shared" si="9"/>
        <v>11831.891022053715</v>
      </c>
      <c r="AV42">
        <f t="shared" si="31"/>
        <v>80764270.020808935</v>
      </c>
      <c r="AW42" s="13">
        <f t="shared" si="10"/>
        <v>80764377.431120396</v>
      </c>
      <c r="AX42" s="13">
        <f t="shared" si="45"/>
        <v>197675123.00301972</v>
      </c>
      <c r="AY42" s="13">
        <f t="shared" si="11"/>
        <v>16763.732445960341</v>
      </c>
      <c r="AZ42">
        <f t="shared" si="32"/>
        <v>197675542.09633088</v>
      </c>
      <c r="BA42" s="13">
        <f t="shared" si="12"/>
        <v>197675525.94803166</v>
      </c>
      <c r="BB42" s="37">
        <f t="shared" si="33"/>
        <v>112.58183674385747</v>
      </c>
      <c r="BC42" s="13">
        <f t="shared" si="13"/>
        <v>11831.891022053715</v>
      </c>
      <c r="BD42">
        <f t="shared" si="34"/>
        <v>408.37911229520034</v>
      </c>
      <c r="BE42" s="13">
        <f t="shared" si="14"/>
        <v>503.35057957927143</v>
      </c>
      <c r="BF42" s="13">
        <f t="shared" si="46"/>
        <v>112.84441182105685</v>
      </c>
      <c r="BG42" s="13">
        <f t="shared" si="15"/>
        <v>16763.732445960341</v>
      </c>
      <c r="BH42">
        <f t="shared" si="35"/>
        <v>531.93772297006535</v>
      </c>
      <c r="BI42" s="13">
        <f t="shared" si="16"/>
        <v>503.35057957927143</v>
      </c>
      <c r="BJ42" s="37">
        <f t="shared" si="36"/>
        <v>1.3160841587359395</v>
      </c>
      <c r="BK42" s="13">
        <f t="shared" si="17"/>
        <v>2366.3782044107429</v>
      </c>
      <c r="BL42">
        <f t="shared" si="37"/>
        <v>60.475539269004514</v>
      </c>
      <c r="BM42" s="13">
        <f t="shared" si="18"/>
        <v>5.6772349545232395</v>
      </c>
      <c r="BN42" s="13">
        <f t="shared" si="47"/>
        <v>1.7748691837326502</v>
      </c>
      <c r="BO42" s="13">
        <f t="shared" si="19"/>
        <v>16763.732445960341</v>
      </c>
      <c r="BP42">
        <f t="shared" si="38"/>
        <v>420.86818033274119</v>
      </c>
      <c r="BQ42" s="13">
        <f t="shared" si="20"/>
        <v>5.6772349545232395</v>
      </c>
      <c r="BR42" s="37">
        <f t="shared" si="39"/>
        <v>185.47549709380507</v>
      </c>
      <c r="BS42" s="13">
        <f t="shared" si="21"/>
        <v>11831.891022053715</v>
      </c>
      <c r="BT42">
        <f t="shared" si="40"/>
        <v>481.27277264514794</v>
      </c>
      <c r="BU42" s="13">
        <f t="shared" si="22"/>
        <v>829.96785815000442</v>
      </c>
      <c r="BV42" s="13">
        <f t="shared" si="48"/>
        <v>117588208.32452293</v>
      </c>
      <c r="BW42" s="13">
        <f t="shared" si="23"/>
        <v>16763.732445960341</v>
      </c>
      <c r="BX42">
        <f t="shared" si="41"/>
        <v>117588627.41783407</v>
      </c>
      <c r="BY42" s="13">
        <f t="shared" si="24"/>
        <v>117588852.55430891</v>
      </c>
    </row>
    <row r="43" spans="1:77" x14ac:dyDescent="0.2">
      <c r="A43" t="s">
        <v>91</v>
      </c>
      <c r="B43" s="37">
        <f>$Y$2*B37</f>
        <v>-1276.168940818585</v>
      </c>
      <c r="C43" s="38">
        <f>$Y$5*C37</f>
        <v>-2015.4076006601699</v>
      </c>
      <c r="D43" s="37">
        <f>$Y$2*D37</f>
        <v>-1276.168940818585</v>
      </c>
      <c r="E43" s="38">
        <f>$Y$5*E37</f>
        <v>-2015.4076006601699</v>
      </c>
      <c r="F43" s="37">
        <f>$Y$2*F37</f>
        <v>-1276.168940818585</v>
      </c>
      <c r="G43" s="38">
        <f>$Y$5*G37</f>
        <v>-2015.4076006601699</v>
      </c>
      <c r="H43" s="37">
        <f>$Y$2*H37</f>
        <v>-1276.168940818585</v>
      </c>
      <c r="I43" s="38">
        <f>$Y$5*I37</f>
        <v>-2015.4076006601699</v>
      </c>
      <c r="J43" s="37">
        <f>$Y$2*J37</f>
        <v>-255.23378816371701</v>
      </c>
      <c r="K43" s="38">
        <f>$Y$5*K37</f>
        <v>-2015.4076006601699</v>
      </c>
      <c r="L43" s="37">
        <f>$Y$2*L37</f>
        <v>-1276.168940818585</v>
      </c>
      <c r="M43" s="38">
        <f>$Y$5*M37</f>
        <v>-2015.4076006601699</v>
      </c>
      <c r="N43" t="s">
        <v>27</v>
      </c>
      <c r="AC43">
        <v>41</v>
      </c>
      <c r="AD43" s="37">
        <f t="shared" si="25"/>
        <v>370951370.90134293</v>
      </c>
      <c r="AE43" s="13">
        <f t="shared" si="1"/>
        <v>11831.891022053715</v>
      </c>
      <c r="AF43">
        <f t="shared" si="42"/>
        <v>370951659.48405081</v>
      </c>
      <c r="AG43" s="13">
        <f t="shared" si="2"/>
        <v>370952418.14796197</v>
      </c>
      <c r="AH43" s="13">
        <f t="shared" si="43"/>
        <v>370951371.16391802</v>
      </c>
      <c r="AI43" s="13">
        <f t="shared" si="3"/>
        <v>16763.732445960341</v>
      </c>
      <c r="AJ43">
        <f t="shared" si="26"/>
        <v>370951780.0354411</v>
      </c>
      <c r="AK43" s="13">
        <f t="shared" si="4"/>
        <v>370952418.14796197</v>
      </c>
      <c r="AL43" s="37">
        <f t="shared" si="27"/>
        <v>628.15708769554521</v>
      </c>
      <c r="AM43" s="13">
        <f t="shared" si="5"/>
        <v>11831.891022053715</v>
      </c>
      <c r="AN43">
        <f t="shared" si="28"/>
        <v>916.73979555051392</v>
      </c>
      <c r="AO43" s="13">
        <f t="shared" si="6"/>
        <v>2813.5073827337451</v>
      </c>
      <c r="AP43" s="13">
        <f t="shared" si="44"/>
        <v>628.41966277274457</v>
      </c>
      <c r="AQ43" s="13">
        <f t="shared" si="7"/>
        <v>16763.732445960341</v>
      </c>
      <c r="AR43" s="13">
        <f t="shared" si="29"/>
        <v>1037.2911858449479</v>
      </c>
      <c r="AS43" s="38">
        <f t="shared" si="8"/>
        <v>2813.5073827337451</v>
      </c>
      <c r="AT43" s="37">
        <f t="shared" si="30"/>
        <v>80763974.223533377</v>
      </c>
      <c r="AU43" s="13">
        <f t="shared" si="9"/>
        <v>11831.891022053715</v>
      </c>
      <c r="AV43">
        <f t="shared" si="31"/>
        <v>80764262.806241229</v>
      </c>
      <c r="AW43" s="13">
        <f t="shared" si="10"/>
        <v>80764377.431120396</v>
      </c>
      <c r="AX43" s="13">
        <f t="shared" si="45"/>
        <v>197675123.00301972</v>
      </c>
      <c r="AY43" s="13">
        <f t="shared" si="11"/>
        <v>16763.732445960341</v>
      </c>
      <c r="AZ43">
        <f t="shared" si="32"/>
        <v>197675531.8745428</v>
      </c>
      <c r="BA43" s="13">
        <f t="shared" si="12"/>
        <v>197675525.94803166</v>
      </c>
      <c r="BB43" s="37">
        <f t="shared" si="33"/>
        <v>112.58183674385747</v>
      </c>
      <c r="BC43" s="13">
        <f t="shared" si="13"/>
        <v>11831.891022053715</v>
      </c>
      <c r="BD43">
        <f t="shared" si="34"/>
        <v>401.16454459882613</v>
      </c>
      <c r="BE43" s="13">
        <f t="shared" si="14"/>
        <v>503.35057957927143</v>
      </c>
      <c r="BF43" s="13">
        <f t="shared" si="46"/>
        <v>112.84441182105685</v>
      </c>
      <c r="BG43" s="13">
        <f t="shared" si="15"/>
        <v>16763.732445960341</v>
      </c>
      <c r="BH43">
        <f t="shared" si="35"/>
        <v>521.71593489326028</v>
      </c>
      <c r="BI43" s="13">
        <f t="shared" si="16"/>
        <v>503.35057957927143</v>
      </c>
      <c r="BJ43" s="37">
        <f t="shared" si="36"/>
        <v>1.3160841587359395</v>
      </c>
      <c r="BK43" s="13">
        <f t="shared" si="17"/>
        <v>2366.3782044107429</v>
      </c>
      <c r="BL43">
        <f t="shared" si="37"/>
        <v>59.032625729729666</v>
      </c>
      <c r="BM43" s="13">
        <f t="shared" si="18"/>
        <v>5.6772349545232395</v>
      </c>
      <c r="BN43" s="13">
        <f t="shared" si="47"/>
        <v>1.7748691837326502</v>
      </c>
      <c r="BO43" s="13">
        <f t="shared" si="19"/>
        <v>16763.732445960341</v>
      </c>
      <c r="BP43">
        <f t="shared" si="38"/>
        <v>410.64639225593612</v>
      </c>
      <c r="BQ43" s="13">
        <f t="shared" si="20"/>
        <v>5.6772349545232395</v>
      </c>
      <c r="BR43" s="37">
        <f t="shared" si="39"/>
        <v>185.47549709380507</v>
      </c>
      <c r="BS43" s="13">
        <f t="shared" si="21"/>
        <v>11831.891022053715</v>
      </c>
      <c r="BT43">
        <f t="shared" si="40"/>
        <v>474.05820494877372</v>
      </c>
      <c r="BU43" s="13">
        <f t="shared" si="22"/>
        <v>829.96785815000442</v>
      </c>
      <c r="BV43" s="13">
        <f t="shared" si="48"/>
        <v>117588208.32452293</v>
      </c>
      <c r="BW43" s="13">
        <f t="shared" si="23"/>
        <v>16763.732445960341</v>
      </c>
      <c r="BX43">
        <f t="shared" si="41"/>
        <v>117588617.19604599</v>
      </c>
      <c r="BY43" s="13">
        <f t="shared" si="24"/>
        <v>117588852.55430891</v>
      </c>
    </row>
    <row r="44" spans="1:77" x14ac:dyDescent="0.2">
      <c r="A44" t="s">
        <v>93</v>
      </c>
      <c r="B44" s="37">
        <f>B41*($S$2*$Y$9+$T$2*$Y$10+$U$2*$Y$11)*B38</f>
        <v>1613685.2251459993</v>
      </c>
      <c r="C44" s="38">
        <f t="shared" ref="C44:M44" si="61">C41*($S$2*$Y$9+$T$2*$Y$10+$U$2*$Y$11)*C38</f>
        <v>1613685.2251459993</v>
      </c>
      <c r="D44" s="37">
        <f t="shared" si="61"/>
        <v>0</v>
      </c>
      <c r="E44" s="38">
        <f t="shared" si="61"/>
        <v>0</v>
      </c>
      <c r="F44" s="37">
        <f t="shared" si="61"/>
        <v>316282.30412861583</v>
      </c>
      <c r="G44" s="38">
        <f t="shared" si="61"/>
        <v>316282.30412861583</v>
      </c>
      <c r="H44" s="37">
        <f t="shared" si="61"/>
        <v>0</v>
      </c>
      <c r="I44" s="38">
        <f t="shared" si="61"/>
        <v>0</v>
      </c>
      <c r="J44" s="37">
        <f t="shared" si="61"/>
        <v>0</v>
      </c>
      <c r="K44" s="38">
        <f t="shared" si="61"/>
        <v>0</v>
      </c>
      <c r="L44" s="37">
        <f t="shared" si="61"/>
        <v>0</v>
      </c>
      <c r="M44" s="38">
        <f t="shared" si="61"/>
        <v>203324.33836839587</v>
      </c>
      <c r="N44" t="s">
        <v>27</v>
      </c>
      <c r="AC44">
        <v>42</v>
      </c>
      <c r="AD44" s="37">
        <f t="shared" si="25"/>
        <v>370951370.90134293</v>
      </c>
      <c r="AE44" s="13">
        <f t="shared" si="1"/>
        <v>11831.891022053715</v>
      </c>
      <c r="AF44">
        <f t="shared" si="42"/>
        <v>370951652.61303395</v>
      </c>
      <c r="AG44" s="13">
        <f t="shared" si="2"/>
        <v>370952418.14796197</v>
      </c>
      <c r="AH44" s="13">
        <f t="shared" si="43"/>
        <v>370951371.16391802</v>
      </c>
      <c r="AI44" s="13">
        <f t="shared" si="3"/>
        <v>16763.732445960341</v>
      </c>
      <c r="AJ44">
        <f t="shared" si="26"/>
        <v>370951770.30040485</v>
      </c>
      <c r="AK44" s="13">
        <f t="shared" si="4"/>
        <v>370952418.14796197</v>
      </c>
      <c r="AL44" s="37">
        <f t="shared" si="27"/>
        <v>628.15708769554521</v>
      </c>
      <c r="AM44" s="13">
        <f t="shared" si="5"/>
        <v>11831.891022053715</v>
      </c>
      <c r="AN44">
        <f t="shared" si="28"/>
        <v>909.86877869682417</v>
      </c>
      <c r="AO44" s="13">
        <f t="shared" si="6"/>
        <v>2813.5073827337451</v>
      </c>
      <c r="AP44" s="13">
        <f t="shared" si="44"/>
        <v>628.41966277274457</v>
      </c>
      <c r="AQ44" s="13">
        <f t="shared" si="7"/>
        <v>16763.732445960341</v>
      </c>
      <c r="AR44" s="13">
        <f t="shared" si="29"/>
        <v>1027.556149581324</v>
      </c>
      <c r="AS44" s="38">
        <f t="shared" si="8"/>
        <v>2813.5073827337451</v>
      </c>
      <c r="AT44" s="37">
        <f t="shared" si="30"/>
        <v>80763974.223533377</v>
      </c>
      <c r="AU44" s="13">
        <f t="shared" si="9"/>
        <v>11831.891022053715</v>
      </c>
      <c r="AV44">
        <f t="shared" si="31"/>
        <v>80764255.935224384</v>
      </c>
      <c r="AW44" s="13">
        <f t="shared" si="10"/>
        <v>80764377.431120396</v>
      </c>
      <c r="AX44" s="13">
        <f t="shared" si="45"/>
        <v>197675123.00301972</v>
      </c>
      <c r="AY44" s="13">
        <f t="shared" si="11"/>
        <v>16763.732445960341</v>
      </c>
      <c r="AZ44">
        <f t="shared" si="32"/>
        <v>197675522.13950652</v>
      </c>
      <c r="BA44" s="13">
        <f t="shared" si="12"/>
        <v>197675525.94803166</v>
      </c>
      <c r="BB44" s="37">
        <f t="shared" si="33"/>
        <v>112.58183674385747</v>
      </c>
      <c r="BC44" s="13">
        <f t="shared" si="13"/>
        <v>11831.891022053715</v>
      </c>
      <c r="BD44">
        <f t="shared" si="34"/>
        <v>394.29352774513637</v>
      </c>
      <c r="BE44" s="13">
        <f t="shared" si="14"/>
        <v>503.35057957927143</v>
      </c>
      <c r="BF44" s="13">
        <f t="shared" si="46"/>
        <v>112.84441182105685</v>
      </c>
      <c r="BG44" s="13">
        <f t="shared" si="15"/>
        <v>16763.732445960341</v>
      </c>
      <c r="BH44">
        <f t="shared" si="35"/>
        <v>511.98089862963639</v>
      </c>
      <c r="BI44" s="13">
        <f t="shared" si="16"/>
        <v>503.35057957927143</v>
      </c>
      <c r="BJ44" s="37">
        <f t="shared" si="36"/>
        <v>1.3160841587359395</v>
      </c>
      <c r="BK44" s="13">
        <f t="shared" si="17"/>
        <v>2366.3782044107429</v>
      </c>
      <c r="BL44">
        <f t="shared" si="37"/>
        <v>57.658422358991722</v>
      </c>
      <c r="BM44" s="13">
        <f t="shared" si="18"/>
        <v>5.6772349545232395</v>
      </c>
      <c r="BN44" s="13">
        <f t="shared" si="47"/>
        <v>1.7748691837326502</v>
      </c>
      <c r="BO44" s="13">
        <f t="shared" si="19"/>
        <v>16763.732445960341</v>
      </c>
      <c r="BP44">
        <f t="shared" si="38"/>
        <v>400.91135599231222</v>
      </c>
      <c r="BQ44" s="13">
        <f t="shared" si="20"/>
        <v>5.6772349545232395</v>
      </c>
      <c r="BR44" s="37">
        <f t="shared" si="39"/>
        <v>185.47549709380507</v>
      </c>
      <c r="BS44" s="13">
        <f t="shared" si="21"/>
        <v>11831.891022053715</v>
      </c>
      <c r="BT44">
        <f t="shared" si="40"/>
        <v>467.18718809508397</v>
      </c>
      <c r="BU44" s="13">
        <f t="shared" si="22"/>
        <v>829.96785815000442</v>
      </c>
      <c r="BV44" s="13">
        <f t="shared" si="48"/>
        <v>117588208.32452293</v>
      </c>
      <c r="BW44" s="13">
        <f t="shared" si="23"/>
        <v>16763.732445960341</v>
      </c>
      <c r="BX44">
        <f t="shared" si="41"/>
        <v>117588607.46100974</v>
      </c>
      <c r="BY44" s="13">
        <f t="shared" si="24"/>
        <v>117588852.55430891</v>
      </c>
    </row>
    <row r="45" spans="1:77" x14ac:dyDescent="0.2">
      <c r="A45" t="s">
        <v>94</v>
      </c>
      <c r="B45" s="37">
        <f>B41*($S$2*$Y$12+$T$2*$Y$13+$U$2*$Y$14)</f>
        <v>369337384.49120343</v>
      </c>
      <c r="C45" s="38">
        <f>C41*($S$2*$Y$12+$T$2*$Y$13+$U$2*$Y$14)</f>
        <v>369337384.49120343</v>
      </c>
      <c r="D45" s="37">
        <f>D41*($S$8*$Y$12+$T$8*$Y$13+$U$8*$Y$14)</f>
        <v>0</v>
      </c>
      <c r="E45" s="38">
        <f>E41*($S$8*$Y$12+$T$8*$Y$13+$U$8*$Y$14)</f>
        <v>0</v>
      </c>
      <c r="F45" s="37">
        <f>F41*($S$8*$Y$12+$T$8*$Y$13+$U$8*$Y$14)</f>
        <v>80447575.763943747</v>
      </c>
      <c r="G45" s="38">
        <f>G41*($S$15*$Y$12+$T$15*$Y$13+$U$15*$Y$14)</f>
        <v>197358724.280855</v>
      </c>
      <c r="H45" s="37">
        <f>H41*($S$19*$Y$12+$T$19*$Y$13+$U$19*$Y$14)</f>
        <v>0</v>
      </c>
      <c r="I45" s="38">
        <f>I41*($S$19*$Y$12+$T$19*$Y$13+$U$19*$Y$14)</f>
        <v>0</v>
      </c>
      <c r="J45" s="37">
        <f>J41*($S$23*$Y$12+$T$23*$Y$13+$U$23*$Y$14)*J38</f>
        <v>0</v>
      </c>
      <c r="K45" s="38">
        <f>K41*($S$23*$Y$12+$T$23*$Y$13+$U$23*$Y$14)*K38</f>
        <v>0</v>
      </c>
      <c r="L45" s="37">
        <f>L41*($S$27*$Y$12+$T$27*$Y$13+$U$27*$Y$14)*L38</f>
        <v>0</v>
      </c>
      <c r="M45" s="38">
        <f>M41*($S$27*$Y$12+$T$27*$Y$13+$U$27*$Y$14)*M38</f>
        <v>117384698.24808235</v>
      </c>
      <c r="N45" t="s">
        <v>27</v>
      </c>
      <c r="AC45">
        <v>43</v>
      </c>
      <c r="AD45" s="37">
        <f t="shared" si="25"/>
        <v>370951370.90134293</v>
      </c>
      <c r="AE45" s="13">
        <f t="shared" si="1"/>
        <v>11831.891022053715</v>
      </c>
      <c r="AF45">
        <f t="shared" si="42"/>
        <v>370951646.06159925</v>
      </c>
      <c r="AG45" s="13">
        <f t="shared" si="2"/>
        <v>370952418.14796197</v>
      </c>
      <c r="AH45" s="13">
        <f t="shared" si="43"/>
        <v>370951371.16391802</v>
      </c>
      <c r="AI45" s="13">
        <f t="shared" si="3"/>
        <v>16763.732445960341</v>
      </c>
      <c r="AJ45">
        <f t="shared" si="26"/>
        <v>370951761.01816094</v>
      </c>
      <c r="AK45" s="13">
        <f t="shared" si="4"/>
        <v>370952418.14796197</v>
      </c>
      <c r="AL45" s="37">
        <f t="shared" si="27"/>
        <v>628.15708769554521</v>
      </c>
      <c r="AM45" s="13">
        <f t="shared" si="5"/>
        <v>11831.891022053715</v>
      </c>
      <c r="AN45">
        <f t="shared" si="28"/>
        <v>903.31734402237578</v>
      </c>
      <c r="AO45" s="13">
        <f t="shared" si="6"/>
        <v>2813.5073827337451</v>
      </c>
      <c r="AP45" s="13">
        <f t="shared" si="44"/>
        <v>628.41966277274457</v>
      </c>
      <c r="AQ45" s="13">
        <f t="shared" si="7"/>
        <v>16763.732445960341</v>
      </c>
      <c r="AR45" s="13">
        <f t="shared" si="29"/>
        <v>1018.2739057020549</v>
      </c>
      <c r="AS45" s="38">
        <f t="shared" si="8"/>
        <v>2813.5073827337451</v>
      </c>
      <c r="AT45" s="37">
        <f t="shared" si="30"/>
        <v>80763974.223533377</v>
      </c>
      <c r="AU45" s="13">
        <f t="shared" si="9"/>
        <v>11831.891022053715</v>
      </c>
      <c r="AV45">
        <f t="shared" si="31"/>
        <v>80764249.383789703</v>
      </c>
      <c r="AW45" s="13">
        <f t="shared" si="10"/>
        <v>80764377.431120396</v>
      </c>
      <c r="AX45" s="13">
        <f t="shared" si="45"/>
        <v>197675123.00301972</v>
      </c>
      <c r="AY45" s="13">
        <f t="shared" si="11"/>
        <v>16763.732445960341</v>
      </c>
      <c r="AZ45">
        <f t="shared" si="32"/>
        <v>197675512.85726264</v>
      </c>
      <c r="BA45" s="13">
        <f t="shared" si="12"/>
        <v>197675525.94803166</v>
      </c>
      <c r="BB45" s="37">
        <f t="shared" si="33"/>
        <v>112.58183674385747</v>
      </c>
      <c r="BC45" s="13">
        <f t="shared" si="13"/>
        <v>11831.891022053715</v>
      </c>
      <c r="BD45">
        <f t="shared" si="34"/>
        <v>387.74209307068804</v>
      </c>
      <c r="BE45" s="13">
        <f t="shared" si="14"/>
        <v>503.35057957927143</v>
      </c>
      <c r="BF45" s="13">
        <f t="shared" si="46"/>
        <v>112.84441182105685</v>
      </c>
      <c r="BG45" s="13">
        <f t="shared" si="15"/>
        <v>16763.732445960341</v>
      </c>
      <c r="BH45">
        <f t="shared" si="35"/>
        <v>502.6986547503671</v>
      </c>
      <c r="BI45" s="13">
        <f t="shared" si="16"/>
        <v>503.35057957927143</v>
      </c>
      <c r="BJ45" s="37">
        <f t="shared" si="36"/>
        <v>1.3160841587359395</v>
      </c>
      <c r="BK45" s="13">
        <f t="shared" si="17"/>
        <v>2366.3782044107429</v>
      </c>
      <c r="BL45">
        <f t="shared" si="37"/>
        <v>56.348135424102054</v>
      </c>
      <c r="BM45" s="13">
        <f t="shared" si="18"/>
        <v>5.6772349545232395</v>
      </c>
      <c r="BN45" s="13">
        <f t="shared" si="47"/>
        <v>1.7748691837326502</v>
      </c>
      <c r="BO45" s="13">
        <f t="shared" si="19"/>
        <v>16763.732445960341</v>
      </c>
      <c r="BP45">
        <f t="shared" si="38"/>
        <v>391.62911211304294</v>
      </c>
      <c r="BQ45" s="13">
        <f t="shared" si="20"/>
        <v>5.6772349545232395</v>
      </c>
      <c r="BR45" s="37">
        <f t="shared" si="39"/>
        <v>185.47549709380507</v>
      </c>
      <c r="BS45" s="13">
        <f t="shared" si="21"/>
        <v>11831.891022053715</v>
      </c>
      <c r="BT45">
        <f t="shared" si="40"/>
        <v>460.63575342063564</v>
      </c>
      <c r="BU45" s="13">
        <f t="shared" si="22"/>
        <v>829.96785815000442</v>
      </c>
      <c r="BV45" s="13">
        <f t="shared" si="48"/>
        <v>117588208.32452293</v>
      </c>
      <c r="BW45" s="13">
        <f t="shared" si="23"/>
        <v>16763.732445960341</v>
      </c>
      <c r="BX45">
        <f t="shared" si="41"/>
        <v>117588598.17876586</v>
      </c>
      <c r="BY45" s="13">
        <f t="shared" si="24"/>
        <v>117588852.55430891</v>
      </c>
    </row>
    <row r="46" spans="1:77" x14ac:dyDescent="0.2">
      <c r="A46" t="s">
        <v>75</v>
      </c>
      <c r="B46" s="37">
        <f>'DU LCI'!$C$14*Impact!$B$1*B37</f>
        <v>0.2452624347466692</v>
      </c>
      <c r="C46" s="38">
        <f>'DU LCI'!$D$14*Impact!$B$1*C37*C36</f>
        <v>1.3388443496759352</v>
      </c>
      <c r="D46" s="37">
        <f>'DU LCI'!$C$14*Impact!$B$1*D37</f>
        <v>0.2452624347466692</v>
      </c>
      <c r="E46" s="38">
        <f>'DU LCI'!$D$14*Impact!$B$1*E37*E36</f>
        <v>1.3388443496759352</v>
      </c>
      <c r="F46" s="37">
        <f>'DU LCI'!$C$14*Impact!$B$1*F37</f>
        <v>0.2452624347466692</v>
      </c>
      <c r="G46" s="38">
        <f>'DU LCI'!$D$14*Impact!$B$1*G37*G36</f>
        <v>1.3388443496759352</v>
      </c>
      <c r="H46" s="37">
        <f>'DU LCI'!$C$14*Impact!$B$1*H37</f>
        <v>0.2452624347466692</v>
      </c>
      <c r="I46" s="38">
        <f>'DU LCI'!$D$14*Impact!$B$1*I37*I36</f>
        <v>1.3388443496759352</v>
      </c>
      <c r="J46" s="37">
        <f>'DU LCI'!$C$14*Impact!$B$1*J37</f>
        <v>4.905248694933384E-2</v>
      </c>
      <c r="K46" s="38">
        <f>'DU LCI'!$D$14*Impact!$B$1*K37*K36</f>
        <v>1.3388443496759352</v>
      </c>
      <c r="L46" s="37">
        <f>'DU LCI'!$C$14*Impact!$B$1*L37</f>
        <v>0.2452624347466692</v>
      </c>
      <c r="M46" s="38">
        <f>'DU LCI'!$D$14*Impact!$B$1*M37*M36</f>
        <v>1.3388443496759352</v>
      </c>
      <c r="N46" t="s">
        <v>27</v>
      </c>
      <c r="AC46">
        <v>44</v>
      </c>
      <c r="AD46" s="37">
        <f t="shared" si="25"/>
        <v>370951370.90134293</v>
      </c>
      <c r="AE46" s="13">
        <f t="shared" si="1"/>
        <v>11831.891022053715</v>
      </c>
      <c r="AF46">
        <f t="shared" si="42"/>
        <v>370951639.80795705</v>
      </c>
      <c r="AG46" s="13">
        <f t="shared" si="2"/>
        <v>370952418.14796197</v>
      </c>
      <c r="AH46" s="13">
        <f t="shared" si="43"/>
        <v>370951371.16391802</v>
      </c>
      <c r="AI46" s="13">
        <f t="shared" si="3"/>
        <v>16763.732445960341</v>
      </c>
      <c r="AJ46">
        <f t="shared" si="26"/>
        <v>370951752.15783727</v>
      </c>
      <c r="AK46" s="13">
        <f t="shared" si="4"/>
        <v>370952418.14796197</v>
      </c>
      <c r="AL46" s="37">
        <f t="shared" si="27"/>
        <v>628.15708769554521</v>
      </c>
      <c r="AM46" s="13">
        <f t="shared" si="5"/>
        <v>11831.891022053715</v>
      </c>
      <c r="AN46">
        <f t="shared" si="28"/>
        <v>897.0637018331297</v>
      </c>
      <c r="AO46" s="13">
        <f t="shared" si="6"/>
        <v>2813.5073827337451</v>
      </c>
      <c r="AP46" s="13">
        <f t="shared" si="44"/>
        <v>628.41966277274457</v>
      </c>
      <c r="AQ46" s="13">
        <f t="shared" si="7"/>
        <v>16763.732445960341</v>
      </c>
      <c r="AR46" s="13">
        <f t="shared" si="29"/>
        <v>1009.4135819991159</v>
      </c>
      <c r="AS46" s="38">
        <f t="shared" si="8"/>
        <v>2813.5073827337451</v>
      </c>
      <c r="AT46" s="37">
        <f t="shared" si="30"/>
        <v>80763974.223533377</v>
      </c>
      <c r="AU46" s="13">
        <f t="shared" si="9"/>
        <v>11831.891022053715</v>
      </c>
      <c r="AV46">
        <f t="shared" si="31"/>
        <v>80764243.130147517</v>
      </c>
      <c r="AW46" s="13">
        <f t="shared" si="10"/>
        <v>80764377.431120396</v>
      </c>
      <c r="AX46" s="13">
        <f t="shared" si="45"/>
        <v>197675123.00301972</v>
      </c>
      <c r="AY46" s="13">
        <f t="shared" si="11"/>
        <v>16763.732445960341</v>
      </c>
      <c r="AZ46">
        <f t="shared" si="32"/>
        <v>197675503.99693894</v>
      </c>
      <c r="BA46" s="13">
        <f t="shared" si="12"/>
        <v>197675525.94803166</v>
      </c>
      <c r="BB46" s="37">
        <f t="shared" si="33"/>
        <v>112.58183674385747</v>
      </c>
      <c r="BC46" s="13">
        <f t="shared" si="13"/>
        <v>11831.891022053715</v>
      </c>
      <c r="BD46">
        <f t="shared" si="34"/>
        <v>381.48845088144191</v>
      </c>
      <c r="BE46" s="13">
        <f t="shared" si="14"/>
        <v>503.35057957927143</v>
      </c>
      <c r="BF46" s="13">
        <f t="shared" si="46"/>
        <v>112.84441182105685</v>
      </c>
      <c r="BG46" s="13">
        <f t="shared" si="15"/>
        <v>16763.732445960341</v>
      </c>
      <c r="BH46">
        <f t="shared" si="35"/>
        <v>493.8383310474282</v>
      </c>
      <c r="BI46" s="13">
        <f t="shared" si="16"/>
        <v>503.35057957927143</v>
      </c>
      <c r="BJ46" s="37">
        <f t="shared" si="36"/>
        <v>1.3160841587359395</v>
      </c>
      <c r="BK46" s="13">
        <f t="shared" si="17"/>
        <v>2366.3782044107429</v>
      </c>
      <c r="BL46">
        <f t="shared" si="37"/>
        <v>55.097406986252821</v>
      </c>
      <c r="BM46" s="13">
        <f t="shared" si="18"/>
        <v>5.6772349545232395</v>
      </c>
      <c r="BN46" s="13">
        <f t="shared" si="47"/>
        <v>1.7748691837326502</v>
      </c>
      <c r="BO46" s="13">
        <f t="shared" si="19"/>
        <v>16763.732445960341</v>
      </c>
      <c r="BP46">
        <f t="shared" si="38"/>
        <v>382.76878841010404</v>
      </c>
      <c r="BQ46" s="13">
        <f t="shared" si="20"/>
        <v>5.6772349545232395</v>
      </c>
      <c r="BR46" s="37">
        <f t="shared" si="39"/>
        <v>185.47549709380507</v>
      </c>
      <c r="BS46" s="13">
        <f t="shared" si="21"/>
        <v>11831.891022053715</v>
      </c>
      <c r="BT46">
        <f t="shared" si="40"/>
        <v>454.3821112313895</v>
      </c>
      <c r="BU46" s="13">
        <f t="shared" si="22"/>
        <v>829.96785815000442</v>
      </c>
      <c r="BV46" s="13">
        <f t="shared" si="48"/>
        <v>117588208.32452293</v>
      </c>
      <c r="BW46" s="13">
        <f t="shared" si="23"/>
        <v>16763.732445960341</v>
      </c>
      <c r="BX46">
        <f t="shared" si="41"/>
        <v>117588589.31844215</v>
      </c>
      <c r="BY46" s="13">
        <f t="shared" si="24"/>
        <v>117588852.55430891</v>
      </c>
    </row>
    <row r="47" spans="1:77" x14ac:dyDescent="0.2">
      <c r="A47" s="20" t="s">
        <v>215</v>
      </c>
      <c r="B47" s="35"/>
      <c r="C47" s="38">
        <f>'DU LCI'!$D$15*Impact!$B$1*C37*C36</f>
        <v>0.50783751194604454</v>
      </c>
      <c r="D47" s="35"/>
      <c r="E47" s="38">
        <f>'DU LCI'!$D$15*Impact!$B$1*E37*E36</f>
        <v>0.50783751194604454</v>
      </c>
      <c r="F47" s="35"/>
      <c r="G47" s="38">
        <f>'DU LCI'!$D$15*Impact!$B$1*G37*G36</f>
        <v>0.50783751194604454</v>
      </c>
      <c r="H47" s="35"/>
      <c r="I47" s="38">
        <f>'DU LCI'!$D$15*Impact!$B$1*I37*I36</f>
        <v>0.50783751194604454</v>
      </c>
      <c r="J47" s="35"/>
      <c r="K47" s="38">
        <f>'DU LCI'!$D$15*Impact!$B$1*K37*K36</f>
        <v>0.50783751194604454</v>
      </c>
      <c r="L47" s="35"/>
      <c r="M47" s="38">
        <f>'DU LCI'!$D$15*Impact!$B$1*M37*M36</f>
        <v>0.50783751194604454</v>
      </c>
      <c r="N47" t="s">
        <v>27</v>
      </c>
      <c r="AC47">
        <v>45</v>
      </c>
      <c r="AD47" s="37">
        <f t="shared" si="25"/>
        <v>370951370.90134293</v>
      </c>
      <c r="AE47" s="13">
        <f t="shared" si="1"/>
        <v>11831.891022053715</v>
      </c>
      <c r="AF47">
        <f t="shared" si="42"/>
        <v>370951633.83225453</v>
      </c>
      <c r="AG47" s="13">
        <f t="shared" si="2"/>
        <v>370952418.14796197</v>
      </c>
      <c r="AH47" s="13">
        <f t="shared" si="43"/>
        <v>370951371.16391802</v>
      </c>
      <c r="AI47" s="13">
        <f t="shared" si="3"/>
        <v>16763.732445960341</v>
      </c>
      <c r="AJ47">
        <f t="shared" si="26"/>
        <v>370951743.6913057</v>
      </c>
      <c r="AK47" s="13">
        <f t="shared" si="4"/>
        <v>370952418.14796197</v>
      </c>
      <c r="AL47" s="37">
        <f t="shared" si="27"/>
        <v>628.15708769554521</v>
      </c>
      <c r="AM47" s="13">
        <f t="shared" si="5"/>
        <v>11831.891022053715</v>
      </c>
      <c r="AN47">
        <f t="shared" si="28"/>
        <v>891.08799929673887</v>
      </c>
      <c r="AO47" s="13">
        <f t="shared" si="6"/>
        <v>2813.5073827337451</v>
      </c>
      <c r="AP47" s="13">
        <f t="shared" si="44"/>
        <v>628.41966277274457</v>
      </c>
      <c r="AQ47" s="13">
        <f t="shared" si="7"/>
        <v>16763.732445960341</v>
      </c>
      <c r="AR47" s="13">
        <f t="shared" si="29"/>
        <v>1000.9470504607522</v>
      </c>
      <c r="AS47" s="38">
        <f t="shared" si="8"/>
        <v>2813.5073827337451</v>
      </c>
      <c r="AT47" s="37">
        <f t="shared" si="30"/>
        <v>80763974.223533377</v>
      </c>
      <c r="AU47" s="13">
        <f t="shared" si="9"/>
        <v>11831.891022053715</v>
      </c>
      <c r="AV47">
        <f t="shared" si="31"/>
        <v>80764237.154444978</v>
      </c>
      <c r="AW47" s="13">
        <f t="shared" si="10"/>
        <v>80764377.431120396</v>
      </c>
      <c r="AX47" s="13">
        <f t="shared" si="45"/>
        <v>197675123.00301972</v>
      </c>
      <c r="AY47" s="13">
        <f t="shared" si="11"/>
        <v>16763.732445960341</v>
      </c>
      <c r="AZ47">
        <f t="shared" si="32"/>
        <v>197675495.5304074</v>
      </c>
      <c r="BA47" s="13">
        <f t="shared" si="12"/>
        <v>197675525.94803166</v>
      </c>
      <c r="BB47" s="37">
        <f t="shared" si="33"/>
        <v>112.58183674385747</v>
      </c>
      <c r="BC47" s="13">
        <f t="shared" si="13"/>
        <v>11831.891022053715</v>
      </c>
      <c r="BD47">
        <f t="shared" si="34"/>
        <v>375.51274834505114</v>
      </c>
      <c r="BE47" s="13">
        <f t="shared" si="14"/>
        <v>503.35057957927143</v>
      </c>
      <c r="BF47" s="13">
        <f t="shared" si="46"/>
        <v>112.84441182105685</v>
      </c>
      <c r="BG47" s="13">
        <f t="shared" si="15"/>
        <v>16763.732445960341</v>
      </c>
      <c r="BH47">
        <f t="shared" si="35"/>
        <v>485.37179950906443</v>
      </c>
      <c r="BI47" s="13">
        <f t="shared" si="16"/>
        <v>503.35057957927143</v>
      </c>
      <c r="BJ47" s="37">
        <f t="shared" si="36"/>
        <v>1.3160841587359395</v>
      </c>
      <c r="BK47" s="13">
        <f t="shared" si="17"/>
        <v>2366.3782044107429</v>
      </c>
      <c r="BL47">
        <f t="shared" si="37"/>
        <v>53.902266478974674</v>
      </c>
      <c r="BM47" s="13">
        <f t="shared" si="18"/>
        <v>5.6772349545232395</v>
      </c>
      <c r="BN47" s="13">
        <f t="shared" si="47"/>
        <v>1.7748691837326502</v>
      </c>
      <c r="BO47" s="13">
        <f t="shared" si="19"/>
        <v>16763.732445960341</v>
      </c>
      <c r="BP47">
        <f t="shared" si="38"/>
        <v>374.30225687174027</v>
      </c>
      <c r="BQ47" s="13">
        <f t="shared" si="20"/>
        <v>5.6772349545232395</v>
      </c>
      <c r="BR47" s="37">
        <f t="shared" si="39"/>
        <v>185.47549709380507</v>
      </c>
      <c r="BS47" s="13">
        <f t="shared" si="21"/>
        <v>11831.891022053715</v>
      </c>
      <c r="BT47">
        <f t="shared" si="40"/>
        <v>448.40640869499873</v>
      </c>
      <c r="BU47" s="13">
        <f t="shared" si="22"/>
        <v>829.96785815000442</v>
      </c>
      <c r="BV47" s="13">
        <f t="shared" si="48"/>
        <v>117588208.32452293</v>
      </c>
      <c r="BW47" s="13">
        <f t="shared" si="23"/>
        <v>16763.732445960341</v>
      </c>
      <c r="BX47">
        <f t="shared" si="41"/>
        <v>117588580.85191062</v>
      </c>
      <c r="BY47" s="13">
        <f t="shared" si="24"/>
        <v>117588852.55430891</v>
      </c>
    </row>
    <row r="48" spans="1:77" x14ac:dyDescent="0.2">
      <c r="A48" s="20" t="s">
        <v>95</v>
      </c>
      <c r="B48" s="37">
        <f t="shared" ref="B48:M48" si="62">B40</f>
        <v>300.93973104963089</v>
      </c>
      <c r="C48" s="38">
        <f t="shared" si="62"/>
        <v>300.93973104963089</v>
      </c>
      <c r="D48" s="37">
        <f t="shared" si="62"/>
        <v>627.91182526079854</v>
      </c>
      <c r="E48" s="38">
        <f t="shared" si="62"/>
        <v>627.91182526079854</v>
      </c>
      <c r="F48" s="37">
        <f t="shared" si="62"/>
        <v>115.91019859005863</v>
      </c>
      <c r="G48" s="38">
        <f t="shared" si="62"/>
        <v>115.91019859005863</v>
      </c>
      <c r="H48" s="37">
        <f t="shared" si="62"/>
        <v>112.3365743091108</v>
      </c>
      <c r="I48" s="38">
        <f t="shared" si="62"/>
        <v>112.3365743091108</v>
      </c>
      <c r="J48" s="37">
        <f t="shared" si="62"/>
        <v>1.2670316717866057</v>
      </c>
      <c r="K48" s="38">
        <f t="shared" si="62"/>
        <v>1.2670316717866057</v>
      </c>
      <c r="L48" s="37">
        <f t="shared" si="62"/>
        <v>185.2302346590584</v>
      </c>
      <c r="M48" s="38">
        <f t="shared" si="62"/>
        <v>185.2302346590584</v>
      </c>
      <c r="N48" t="s">
        <v>27</v>
      </c>
      <c r="AC48">
        <v>46</v>
      </c>
      <c r="AD48" s="37">
        <f t="shared" si="25"/>
        <v>370951370.90134293</v>
      </c>
      <c r="AE48" s="13">
        <f t="shared" si="1"/>
        <v>11831.891022053715</v>
      </c>
      <c r="AF48">
        <f t="shared" si="42"/>
        <v>370951628.11636513</v>
      </c>
      <c r="AG48" s="13">
        <f t="shared" si="2"/>
        <v>370952418.14796197</v>
      </c>
      <c r="AH48" s="13">
        <f t="shared" si="43"/>
        <v>370951371.16391802</v>
      </c>
      <c r="AI48" s="13">
        <f t="shared" si="3"/>
        <v>16763.732445960341</v>
      </c>
      <c r="AJ48">
        <f t="shared" si="26"/>
        <v>370951735.59288424</v>
      </c>
      <c r="AK48" s="13">
        <f t="shared" si="4"/>
        <v>370952418.14796197</v>
      </c>
      <c r="AL48" s="37">
        <f t="shared" si="27"/>
        <v>628.15708769554521</v>
      </c>
      <c r="AM48" s="13">
        <f t="shared" si="5"/>
        <v>11831.891022053715</v>
      </c>
      <c r="AN48">
        <f t="shared" si="28"/>
        <v>885.37210991410416</v>
      </c>
      <c r="AO48" s="13">
        <f t="shared" si="6"/>
        <v>2813.5073827337451</v>
      </c>
      <c r="AP48" s="13">
        <f t="shared" si="44"/>
        <v>628.41966277274457</v>
      </c>
      <c r="AQ48" s="13">
        <f t="shared" si="7"/>
        <v>16763.732445960341</v>
      </c>
      <c r="AR48" s="13">
        <f t="shared" si="29"/>
        <v>992.84862898927372</v>
      </c>
      <c r="AS48" s="38">
        <f t="shared" si="8"/>
        <v>2813.5073827337451</v>
      </c>
      <c r="AT48" s="37">
        <f t="shared" si="30"/>
        <v>80763974.223533377</v>
      </c>
      <c r="AU48" s="13">
        <f t="shared" si="9"/>
        <v>11831.891022053715</v>
      </c>
      <c r="AV48">
        <f t="shared" si="31"/>
        <v>80764231.438555598</v>
      </c>
      <c r="AW48" s="13">
        <f t="shared" si="10"/>
        <v>80764377.431120396</v>
      </c>
      <c r="AX48" s="13">
        <f t="shared" si="45"/>
        <v>197675123.00301972</v>
      </c>
      <c r="AY48" s="13">
        <f t="shared" si="11"/>
        <v>16763.732445960341</v>
      </c>
      <c r="AZ48">
        <f t="shared" si="32"/>
        <v>197675487.43198594</v>
      </c>
      <c r="BA48" s="13">
        <f t="shared" si="12"/>
        <v>197675525.94803166</v>
      </c>
      <c r="BB48" s="37">
        <f t="shared" si="33"/>
        <v>112.58183674385747</v>
      </c>
      <c r="BC48" s="13">
        <f t="shared" si="13"/>
        <v>11831.891022053715</v>
      </c>
      <c r="BD48">
        <f t="shared" si="34"/>
        <v>369.79685896241648</v>
      </c>
      <c r="BE48" s="13">
        <f t="shared" si="14"/>
        <v>503.35057957927143</v>
      </c>
      <c r="BF48" s="13">
        <f t="shared" si="46"/>
        <v>112.84441182105685</v>
      </c>
      <c r="BG48" s="13">
        <f t="shared" si="15"/>
        <v>16763.732445960341</v>
      </c>
      <c r="BH48">
        <f t="shared" si="35"/>
        <v>477.27337803758599</v>
      </c>
      <c r="BI48" s="13">
        <f t="shared" si="16"/>
        <v>503.35057957927143</v>
      </c>
      <c r="BJ48" s="37">
        <f t="shared" si="36"/>
        <v>1.3160841587359395</v>
      </c>
      <c r="BK48" s="13">
        <f t="shared" si="17"/>
        <v>2366.3782044107429</v>
      </c>
      <c r="BL48">
        <f t="shared" si="37"/>
        <v>52.75908860244774</v>
      </c>
      <c r="BM48" s="13">
        <f t="shared" si="18"/>
        <v>5.6772349545232395</v>
      </c>
      <c r="BN48" s="13">
        <f t="shared" si="47"/>
        <v>1.7748691837326502</v>
      </c>
      <c r="BO48" s="13">
        <f t="shared" si="19"/>
        <v>16763.732445960341</v>
      </c>
      <c r="BP48">
        <f t="shared" si="38"/>
        <v>366.20383540026182</v>
      </c>
      <c r="BQ48" s="13">
        <f t="shared" si="20"/>
        <v>5.6772349545232395</v>
      </c>
      <c r="BR48" s="37">
        <f t="shared" si="39"/>
        <v>185.47549709380507</v>
      </c>
      <c r="BS48" s="13">
        <f t="shared" si="21"/>
        <v>11831.891022053715</v>
      </c>
      <c r="BT48">
        <f t="shared" si="40"/>
        <v>442.69051931236407</v>
      </c>
      <c r="BU48" s="13">
        <f t="shared" si="22"/>
        <v>829.96785815000442</v>
      </c>
      <c r="BV48" s="13">
        <f t="shared" si="48"/>
        <v>117588208.32452293</v>
      </c>
      <c r="BW48" s="13">
        <f t="shared" si="23"/>
        <v>16763.732445960341</v>
      </c>
      <c r="BX48">
        <f t="shared" si="41"/>
        <v>117588572.75348914</v>
      </c>
      <c r="BY48" s="13">
        <f t="shared" si="24"/>
        <v>117588852.55430891</v>
      </c>
    </row>
    <row r="49" spans="1:77" x14ac:dyDescent="0.2">
      <c r="A49" s="52" t="s">
        <v>252</v>
      </c>
      <c r="B49" s="37">
        <f>(B39*$Y$17-B48)</f>
        <v>1047.4918814850989</v>
      </c>
      <c r="C49" s="38">
        <f t="shared" ref="C49:M49" si="63">(C39*$Y$17-C48)</f>
        <v>1047.4918814850989</v>
      </c>
      <c r="D49" s="37">
        <f t="shared" si="63"/>
        <v>2185.5955574729464</v>
      </c>
      <c r="E49" s="38">
        <f t="shared" si="63"/>
        <v>2185.5955574729464</v>
      </c>
      <c r="F49" s="37">
        <f t="shared" si="63"/>
        <v>403.45284944907542</v>
      </c>
      <c r="G49" s="38">
        <f t="shared" si="63"/>
        <v>403.45284944907542</v>
      </c>
      <c r="H49" s="37">
        <f t="shared" si="63"/>
        <v>391.01400527016062</v>
      </c>
      <c r="I49" s="38">
        <f t="shared" si="63"/>
        <v>391.01400527016062</v>
      </c>
      <c r="J49" s="37">
        <f t="shared" si="63"/>
        <v>4.4102032827366333</v>
      </c>
      <c r="K49" s="38">
        <f t="shared" si="63"/>
        <v>4.4102032827366333</v>
      </c>
      <c r="L49" s="37">
        <f t="shared" si="63"/>
        <v>644.73762349094602</v>
      </c>
      <c r="M49" s="38">
        <f t="shared" si="63"/>
        <v>644.73762349094602</v>
      </c>
      <c r="N49" t="s">
        <v>27</v>
      </c>
      <c r="AC49">
        <v>47</v>
      </c>
      <c r="AD49" s="37">
        <f t="shared" si="25"/>
        <v>370951370.90134293</v>
      </c>
      <c r="AE49" s="13">
        <f t="shared" si="1"/>
        <v>11831.891022053715</v>
      </c>
      <c r="AF49">
        <f t="shared" si="42"/>
        <v>370951622.64370507</v>
      </c>
      <c r="AG49" s="13">
        <f t="shared" si="2"/>
        <v>370952418.14796197</v>
      </c>
      <c r="AH49" s="13">
        <f t="shared" si="43"/>
        <v>370951371.16391802</v>
      </c>
      <c r="AI49" s="13">
        <f t="shared" si="3"/>
        <v>16763.732445960341</v>
      </c>
      <c r="AJ49">
        <f t="shared" si="26"/>
        <v>370951727.83907646</v>
      </c>
      <c r="AK49" s="13">
        <f t="shared" si="4"/>
        <v>370952418.14796197</v>
      </c>
      <c r="AL49" s="37">
        <f t="shared" si="27"/>
        <v>628.15708769554521</v>
      </c>
      <c r="AM49" s="13">
        <f t="shared" si="5"/>
        <v>11831.891022053715</v>
      </c>
      <c r="AN49">
        <f t="shared" si="28"/>
        <v>879.8994498669008</v>
      </c>
      <c r="AO49" s="13">
        <f t="shared" si="6"/>
        <v>2813.5073827337451</v>
      </c>
      <c r="AP49" s="13">
        <f t="shared" si="44"/>
        <v>628.41966277274457</v>
      </c>
      <c r="AQ49" s="13">
        <f t="shared" si="7"/>
        <v>16763.732445960341</v>
      </c>
      <c r="AR49" s="13">
        <f t="shared" si="29"/>
        <v>985.09482119743268</v>
      </c>
      <c r="AS49" s="38">
        <f t="shared" si="8"/>
        <v>2813.5073827337451</v>
      </c>
      <c r="AT49" s="37">
        <f t="shared" si="30"/>
        <v>80763974.223533377</v>
      </c>
      <c r="AU49" s="13">
        <f t="shared" si="9"/>
        <v>11831.891022053715</v>
      </c>
      <c r="AV49">
        <f t="shared" si="31"/>
        <v>80764225.965895548</v>
      </c>
      <c r="AW49" s="13">
        <f t="shared" si="10"/>
        <v>80764377.431120396</v>
      </c>
      <c r="AX49" s="13">
        <f t="shared" si="45"/>
        <v>197675123.00301972</v>
      </c>
      <c r="AY49" s="13">
        <f t="shared" si="11"/>
        <v>16763.732445960341</v>
      </c>
      <c r="AZ49">
        <f t="shared" si="32"/>
        <v>197675479.67817813</v>
      </c>
      <c r="BA49" s="13">
        <f t="shared" si="12"/>
        <v>197675525.94803166</v>
      </c>
      <c r="BB49" s="37">
        <f t="shared" si="33"/>
        <v>112.58183674385747</v>
      </c>
      <c r="BC49" s="13">
        <f t="shared" si="13"/>
        <v>11831.891022053715</v>
      </c>
      <c r="BD49">
        <f t="shared" si="34"/>
        <v>364.32419891521312</v>
      </c>
      <c r="BE49" s="13">
        <f t="shared" si="14"/>
        <v>503.35057957927143</v>
      </c>
      <c r="BF49" s="13">
        <f t="shared" si="46"/>
        <v>112.84441182105685</v>
      </c>
      <c r="BG49" s="13">
        <f t="shared" si="15"/>
        <v>16763.732445960341</v>
      </c>
      <c r="BH49">
        <f t="shared" si="35"/>
        <v>469.51957024574494</v>
      </c>
      <c r="BI49" s="13">
        <f t="shared" si="16"/>
        <v>503.35057957927143</v>
      </c>
      <c r="BJ49" s="37">
        <f t="shared" si="36"/>
        <v>1.3160841587359395</v>
      </c>
      <c r="BK49" s="13">
        <f t="shared" si="17"/>
        <v>2366.3782044107429</v>
      </c>
      <c r="BL49">
        <f t="shared" si="37"/>
        <v>51.664556593007063</v>
      </c>
      <c r="BM49" s="13">
        <f t="shared" si="18"/>
        <v>5.6772349545232395</v>
      </c>
      <c r="BN49" s="13">
        <f t="shared" si="47"/>
        <v>1.7748691837326502</v>
      </c>
      <c r="BO49" s="13">
        <f t="shared" si="19"/>
        <v>16763.732445960341</v>
      </c>
      <c r="BP49">
        <f t="shared" si="38"/>
        <v>358.45002760842078</v>
      </c>
      <c r="BQ49" s="13">
        <f t="shared" si="20"/>
        <v>5.6772349545232395</v>
      </c>
      <c r="BR49" s="37">
        <f t="shared" si="39"/>
        <v>185.47549709380507</v>
      </c>
      <c r="BS49" s="13">
        <f t="shared" si="21"/>
        <v>11831.891022053715</v>
      </c>
      <c r="BT49">
        <f t="shared" si="40"/>
        <v>437.21785926516071</v>
      </c>
      <c r="BU49" s="13">
        <f t="shared" si="22"/>
        <v>829.96785815000442</v>
      </c>
      <c r="BV49" s="13">
        <f t="shared" si="48"/>
        <v>117588208.32452293</v>
      </c>
      <c r="BW49" s="13">
        <f t="shared" si="23"/>
        <v>16763.732445960341</v>
      </c>
      <c r="BX49">
        <f t="shared" si="41"/>
        <v>117588564.99968135</v>
      </c>
      <c r="BY49" s="13">
        <f t="shared" si="24"/>
        <v>117588852.55430891</v>
      </c>
    </row>
    <row r="50" spans="1:77" x14ac:dyDescent="0.2">
      <c r="A50" s="20" t="s">
        <v>163</v>
      </c>
      <c r="B50" s="44">
        <f>'Annulized cost'!B$5*B37/(((B49-AD2)*365-SUM(B42:B43)/'DU LCI'!C9)*10^-3)</f>
        <v>-2.3215440644193128E-3</v>
      </c>
      <c r="C50" s="45">
        <f>'Annulized cost'!$C5*C37/(((C49-AH2)*365-SUM(C42:C43)/'DU LCI'!D9)*10^-3)</f>
        <v>-1.8815714831959391E-3</v>
      </c>
      <c r="D50" s="44">
        <f>'Annulized cost'!$B5*D37/(((D49-AL2)*365-SUM(D42:D43)/'DU LCI'!C9)*10^-3)</f>
        <v>554.09810270695721</v>
      </c>
      <c r="E50" s="45">
        <f>'Annulized cost'!$C5*E37/(((E49-AP2)*365-SUM(E42:E43)/'DU LCI'!D9)*10^-3)</f>
        <v>449.12984556473583</v>
      </c>
      <c r="F50" s="44">
        <f>'Annulized cost'!$B5*F37/(((F49-AT2)*365-SUM(F42:F43)/'DU LCI'!C9)*10^-3)</f>
        <v>-1.0662944768888974E-2</v>
      </c>
      <c r="G50" s="45">
        <f>'Annulized cost'!$C5*G37/(((G49-AX2)*365-SUM(G42:G43)/'DU LCI'!D9)*10^-3)</f>
        <v>-3.5308993842702225E-3</v>
      </c>
      <c r="H50" s="44">
        <f>'Annulized cost'!$B5*H37/(((H49-BB2)*365-SUM(H42:H43)/'DU LCI'!C9)*10^-3)</f>
        <v>3129.3862191119215</v>
      </c>
      <c r="I50" s="45">
        <f>'Annulized cost'!$C5*I37/(((I49-BF2)*365-SUM(I42:I43)/'DU LCI'!D9)*10^-3)</f>
        <v>2537.6818353353897</v>
      </c>
      <c r="J50" s="44">
        <f>'Annulized cost'!$B5*J37/(((J49-BJ2)*365-SUM(J42:J43)/'DU LCI'!C9)*10^-3)</f>
        <v>70421.033761199942</v>
      </c>
      <c r="K50" s="45">
        <f>'Annulized cost'!$C5*K37/(((K49-BN2)*365-SUM(K42:K43)/'DU LCI'!D9)*10^-3)</f>
        <v>-1418422.6911033958</v>
      </c>
      <c r="L50" s="44">
        <f>'Annulized cost'!$B5*L37/(((L49-BR2)*365-SUM(L42:L43)/'DU LCI'!C9)*10^-3)</f>
        <v>1888.4622633836593</v>
      </c>
      <c r="M50" s="45">
        <f>'Annulized cost'!$C5*M37/(((M49-BV2)*365-SUM(M42:M43)/'DU LCI'!D9)*10^-3)</f>
        <v>-5.9357428348172613E-3</v>
      </c>
      <c r="N50" s="20" t="s">
        <v>214</v>
      </c>
      <c r="AC50">
        <v>48</v>
      </c>
      <c r="AD50" s="37">
        <f t="shared" si="25"/>
        <v>370951370.90134293</v>
      </c>
      <c r="AE50" s="13">
        <f t="shared" si="1"/>
        <v>11831.891022053715</v>
      </c>
      <c r="AF50">
        <f t="shared" si="42"/>
        <v>370951617.39907253</v>
      </c>
      <c r="AG50" s="13">
        <f t="shared" si="2"/>
        <v>370952418.14796197</v>
      </c>
      <c r="AH50" s="13">
        <f t="shared" si="43"/>
        <v>370951371.16391802</v>
      </c>
      <c r="AI50" s="13">
        <f t="shared" si="3"/>
        <v>16763.732445960341</v>
      </c>
      <c r="AJ50">
        <f t="shared" si="26"/>
        <v>370951720.40834397</v>
      </c>
      <c r="AK50" s="13">
        <f t="shared" si="4"/>
        <v>370952418.14796197</v>
      </c>
      <c r="AL50" s="37">
        <f t="shared" si="27"/>
        <v>628.15708769554521</v>
      </c>
      <c r="AM50" s="13">
        <f t="shared" si="5"/>
        <v>11831.891022053715</v>
      </c>
      <c r="AN50">
        <f t="shared" si="28"/>
        <v>874.65481732166427</v>
      </c>
      <c r="AO50" s="13">
        <f t="shared" si="6"/>
        <v>2813.5073827337451</v>
      </c>
      <c r="AP50" s="13">
        <f t="shared" si="44"/>
        <v>628.41966277274457</v>
      </c>
      <c r="AQ50" s="13">
        <f t="shared" si="7"/>
        <v>16763.732445960341</v>
      </c>
      <c r="AR50" s="13">
        <f t="shared" si="29"/>
        <v>977.66408873025171</v>
      </c>
      <c r="AS50" s="38">
        <f t="shared" si="8"/>
        <v>2813.5073827337451</v>
      </c>
      <c r="AT50" s="37">
        <f t="shared" si="30"/>
        <v>80763974.223533377</v>
      </c>
      <c r="AU50" s="13">
        <f t="shared" si="9"/>
        <v>11831.891022053715</v>
      </c>
      <c r="AV50">
        <f t="shared" si="31"/>
        <v>80764220.721263006</v>
      </c>
      <c r="AW50" s="13">
        <f t="shared" si="10"/>
        <v>80764377.431120396</v>
      </c>
      <c r="AX50" s="13">
        <f t="shared" si="45"/>
        <v>197675123.00301972</v>
      </c>
      <c r="AY50" s="13">
        <f t="shared" si="11"/>
        <v>16763.732445960341</v>
      </c>
      <c r="AZ50">
        <f t="shared" si="32"/>
        <v>197675472.24744567</v>
      </c>
      <c r="BA50" s="13">
        <f t="shared" si="12"/>
        <v>197675525.94803166</v>
      </c>
      <c r="BB50" s="37">
        <f t="shared" si="33"/>
        <v>112.58183674385747</v>
      </c>
      <c r="BC50" s="13">
        <f t="shared" si="13"/>
        <v>11831.891022053715</v>
      </c>
      <c r="BD50">
        <f t="shared" si="34"/>
        <v>359.07956636997653</v>
      </c>
      <c r="BE50" s="13">
        <f t="shared" si="14"/>
        <v>503.35057957927143</v>
      </c>
      <c r="BF50" s="13">
        <f t="shared" si="46"/>
        <v>112.84441182105685</v>
      </c>
      <c r="BG50" s="13">
        <f t="shared" si="15"/>
        <v>16763.732445960341</v>
      </c>
      <c r="BH50">
        <f t="shared" si="35"/>
        <v>462.08883777856391</v>
      </c>
      <c r="BI50" s="13">
        <f t="shared" si="16"/>
        <v>503.35057957927143</v>
      </c>
      <c r="BJ50" s="37">
        <f t="shared" si="36"/>
        <v>1.3160841587359395</v>
      </c>
      <c r="BK50" s="13">
        <f t="shared" si="17"/>
        <v>2366.3782044107429</v>
      </c>
      <c r="BL50">
        <f t="shared" si="37"/>
        <v>50.615630083959751</v>
      </c>
      <c r="BM50" s="13">
        <f t="shared" si="18"/>
        <v>5.6772349545232395</v>
      </c>
      <c r="BN50" s="13">
        <f t="shared" si="47"/>
        <v>1.7748691837326502</v>
      </c>
      <c r="BO50" s="13">
        <f t="shared" si="19"/>
        <v>16763.732445960341</v>
      </c>
      <c r="BP50">
        <f t="shared" si="38"/>
        <v>351.01929514123975</v>
      </c>
      <c r="BQ50" s="13">
        <f t="shared" si="20"/>
        <v>5.6772349545232395</v>
      </c>
      <c r="BR50" s="37">
        <f t="shared" si="39"/>
        <v>185.47549709380507</v>
      </c>
      <c r="BS50" s="13">
        <f t="shared" si="21"/>
        <v>11831.891022053715</v>
      </c>
      <c r="BT50">
        <f t="shared" si="40"/>
        <v>431.97322671992413</v>
      </c>
      <c r="BU50" s="13">
        <f t="shared" si="22"/>
        <v>829.96785815000442</v>
      </c>
      <c r="BV50" s="13">
        <f t="shared" si="48"/>
        <v>117588208.32452293</v>
      </c>
      <c r="BW50" s="13">
        <f t="shared" si="23"/>
        <v>16763.732445960341</v>
      </c>
      <c r="BX50">
        <f t="shared" si="41"/>
        <v>117588557.56894888</v>
      </c>
      <c r="BY50" s="13">
        <f t="shared" si="24"/>
        <v>117588852.55430891</v>
      </c>
    </row>
    <row r="51" spans="1:77" x14ac:dyDescent="0.2">
      <c r="A51" s="20" t="s">
        <v>243</v>
      </c>
      <c r="B51" s="13">
        <f>((AD2)*365+SUM(B42:B43)/'DU LCI'!C9)*10^-3</f>
        <v>135397251.56217927</v>
      </c>
      <c r="C51" s="13">
        <f>(AH2*365+SUM(C42:C43)/'DU LCI'!D9)*10^-3</f>
        <v>135397251.6163342</v>
      </c>
      <c r="D51" s="13">
        <f>(AL2*365+SUM(D42:D43)/'DU LCI'!C9)*10^-3</f>
        <v>230.46052611107936</v>
      </c>
      <c r="E51" s="13">
        <f>(AP2*365+SUM(E42:E43)/'DU LCI'!D9)*10^-3</f>
        <v>230.51468103012118</v>
      </c>
      <c r="F51" s="13">
        <f>(AT2*365+SUM(F42:F43)/'DU LCI'!C9)*10^-3</f>
        <v>29478851.774778787</v>
      </c>
      <c r="G51" s="13">
        <f>(AX2*365+SUM(G42:G43)/'DU LCI'!D9)*10^-3</f>
        <v>72151421.037606314</v>
      </c>
      <c r="H51" s="13">
        <f>(BB2*365+SUM(H42:H43)/'DU LCI'!C9)*10^-3</f>
        <v>42.275559513713354</v>
      </c>
      <c r="I51" s="13">
        <f>(BF2*365+SUM(I42:I43)/'DU LCI'!D9)*10^-3</f>
        <v>42.329714432755182</v>
      </c>
      <c r="J51" s="13">
        <f>(BJ2*365+SUM(J42:J43)/'DU LCI'!C9)*10^-3</f>
        <v>0.71700853837969225</v>
      </c>
      <c r="K51" s="13">
        <f>(BN2*365+SUM(K42:K43)/'DU LCI'!D9)*10^-3</f>
        <v>1.7893313701318443</v>
      </c>
      <c r="L51" s="13">
        <f>(BR2*365+SUM(L42:L43)/'DU LCI'!C9)*10^-3</f>
        <v>68.881745541444218</v>
      </c>
      <c r="M51" s="13">
        <f>(BV2*365+SUM(M42:M43)/'DU LCI'!D9)*10^-3</f>
        <v>42919697.179954983</v>
      </c>
      <c r="AC51">
        <v>49</v>
      </c>
      <c r="AD51" s="37">
        <f t="shared" si="25"/>
        <v>370951370.90134293</v>
      </c>
      <c r="AE51" s="13">
        <f t="shared" si="1"/>
        <v>11831.891022053715</v>
      </c>
      <c r="AF51">
        <f t="shared" si="42"/>
        <v>370951612.36850667</v>
      </c>
      <c r="AG51" s="13">
        <f t="shared" si="2"/>
        <v>370952418.14796197</v>
      </c>
      <c r="AH51" s="13">
        <f t="shared" si="43"/>
        <v>370951371.16391802</v>
      </c>
      <c r="AI51" s="13">
        <f t="shared" si="3"/>
        <v>16763.732445960341</v>
      </c>
      <c r="AJ51">
        <f t="shared" si="26"/>
        <v>370951713.28090674</v>
      </c>
      <c r="AK51" s="13">
        <f t="shared" si="4"/>
        <v>370952418.14796197</v>
      </c>
      <c r="AL51" s="37">
        <f t="shared" si="27"/>
        <v>628.15708769554521</v>
      </c>
      <c r="AM51" s="13">
        <f t="shared" si="5"/>
        <v>11831.891022053715</v>
      </c>
      <c r="AN51">
        <f t="shared" si="28"/>
        <v>869.62425141092717</v>
      </c>
      <c r="AO51" s="13">
        <f t="shared" si="6"/>
        <v>2813.5073827337451</v>
      </c>
      <c r="AP51" s="13">
        <f t="shared" si="44"/>
        <v>628.41966277274457</v>
      </c>
      <c r="AQ51" s="13">
        <f t="shared" si="7"/>
        <v>16763.732445960341</v>
      </c>
      <c r="AR51" s="13">
        <f t="shared" si="29"/>
        <v>970.53665146581272</v>
      </c>
      <c r="AS51" s="38">
        <f t="shared" si="8"/>
        <v>2813.5073827337451</v>
      </c>
      <c r="AT51" s="37">
        <f t="shared" si="30"/>
        <v>80763974.223533377</v>
      </c>
      <c r="AU51" s="13">
        <f t="shared" si="9"/>
        <v>11831.891022053715</v>
      </c>
      <c r="AV51">
        <f t="shared" si="31"/>
        <v>80764215.690697089</v>
      </c>
      <c r="AW51" s="13">
        <f t="shared" si="10"/>
        <v>80764377.431120396</v>
      </c>
      <c r="AX51" s="13">
        <f t="shared" si="45"/>
        <v>197675123.00301972</v>
      </c>
      <c r="AY51" s="13">
        <f t="shared" si="11"/>
        <v>16763.732445960341</v>
      </c>
      <c r="AZ51">
        <f t="shared" si="32"/>
        <v>197675465.12000841</v>
      </c>
      <c r="BA51" s="13">
        <f t="shared" si="12"/>
        <v>197675525.94803166</v>
      </c>
      <c r="BB51" s="37">
        <f t="shared" si="33"/>
        <v>112.58183674385747</v>
      </c>
      <c r="BC51" s="13">
        <f t="shared" si="13"/>
        <v>11831.891022053715</v>
      </c>
      <c r="BD51">
        <f t="shared" si="34"/>
        <v>354.04900045923938</v>
      </c>
      <c r="BE51" s="13">
        <f t="shared" si="14"/>
        <v>503.35057957927143</v>
      </c>
      <c r="BF51" s="13">
        <f t="shared" si="46"/>
        <v>112.84441182105685</v>
      </c>
      <c r="BG51" s="13">
        <f t="shared" si="15"/>
        <v>16763.732445960341</v>
      </c>
      <c r="BH51">
        <f t="shared" si="35"/>
        <v>454.96140051412499</v>
      </c>
      <c r="BI51" s="13">
        <f t="shared" si="16"/>
        <v>503.35057957927143</v>
      </c>
      <c r="BJ51" s="37">
        <f t="shared" si="36"/>
        <v>1.3160841587359395</v>
      </c>
      <c r="BK51" s="13">
        <f t="shared" si="17"/>
        <v>2366.3782044107429</v>
      </c>
      <c r="BL51">
        <f t="shared" si="37"/>
        <v>49.609516901812327</v>
      </c>
      <c r="BM51" s="13">
        <f t="shared" si="18"/>
        <v>5.6772349545232395</v>
      </c>
      <c r="BN51" s="13">
        <f t="shared" si="47"/>
        <v>1.7748691837326502</v>
      </c>
      <c r="BO51" s="13">
        <f t="shared" si="19"/>
        <v>16763.732445960341</v>
      </c>
      <c r="BP51">
        <f t="shared" si="38"/>
        <v>343.89185787680083</v>
      </c>
      <c r="BQ51" s="13">
        <f t="shared" si="20"/>
        <v>5.6772349545232395</v>
      </c>
      <c r="BR51" s="37">
        <f t="shared" si="39"/>
        <v>185.47549709380507</v>
      </c>
      <c r="BS51" s="13">
        <f t="shared" si="21"/>
        <v>11831.891022053715</v>
      </c>
      <c r="BT51">
        <f t="shared" si="40"/>
        <v>426.94266080918703</v>
      </c>
      <c r="BU51" s="13">
        <f t="shared" si="22"/>
        <v>829.96785815000442</v>
      </c>
      <c r="BV51" s="13">
        <f t="shared" si="48"/>
        <v>117588208.32452293</v>
      </c>
      <c r="BW51" s="13">
        <f t="shared" si="23"/>
        <v>16763.732445960341</v>
      </c>
      <c r="BX51">
        <f t="shared" si="41"/>
        <v>117588550.44151162</v>
      </c>
      <c r="BY51" s="13">
        <f t="shared" si="24"/>
        <v>117588852.55430891</v>
      </c>
    </row>
    <row r="52" spans="1:77" x14ac:dyDescent="0.2">
      <c r="AC52">
        <v>50</v>
      </c>
      <c r="AD52" s="37">
        <f t="shared" si="25"/>
        <v>370951370.90134293</v>
      </c>
      <c r="AE52" s="13">
        <f t="shared" si="1"/>
        <v>11831.891022053715</v>
      </c>
      <c r="AF52">
        <f t="shared" si="42"/>
        <v>370951607.53916335</v>
      </c>
      <c r="AG52" s="13">
        <f t="shared" si="2"/>
        <v>370952418.14796197</v>
      </c>
      <c r="AH52" s="13">
        <f t="shared" si="43"/>
        <v>370951371.16391802</v>
      </c>
      <c r="AI52" s="13">
        <f t="shared" si="3"/>
        <v>16763.732445960341</v>
      </c>
      <c r="AJ52">
        <f t="shared" si="26"/>
        <v>370951706.43856692</v>
      </c>
      <c r="AK52" s="13">
        <f t="shared" si="4"/>
        <v>370952418.14796197</v>
      </c>
      <c r="AL52" s="37">
        <f t="shared" si="27"/>
        <v>628.15708769554521</v>
      </c>
      <c r="AM52" s="13">
        <f t="shared" si="5"/>
        <v>11831.891022053715</v>
      </c>
      <c r="AN52">
        <f t="shared" si="28"/>
        <v>864.79490813661948</v>
      </c>
      <c r="AO52" s="13">
        <f t="shared" si="6"/>
        <v>2813.5073827337451</v>
      </c>
      <c r="AP52" s="13">
        <f t="shared" si="44"/>
        <v>628.41966277274457</v>
      </c>
      <c r="AQ52" s="13">
        <f t="shared" si="7"/>
        <v>16763.732445960341</v>
      </c>
      <c r="AR52" s="13">
        <f t="shared" si="29"/>
        <v>963.69431169195138</v>
      </c>
      <c r="AS52" s="38">
        <f t="shared" si="8"/>
        <v>2813.5073827337451</v>
      </c>
      <c r="AT52" s="37">
        <f t="shared" si="30"/>
        <v>80763974.223533377</v>
      </c>
      <c r="AU52" s="13">
        <f t="shared" si="9"/>
        <v>11831.891022053715</v>
      </c>
      <c r="AV52">
        <f t="shared" si="31"/>
        <v>80764210.861353815</v>
      </c>
      <c r="AW52" s="13">
        <f t="shared" si="10"/>
        <v>80764377.431120396</v>
      </c>
      <c r="AX52" s="13">
        <f t="shared" si="45"/>
        <v>197675123.00301972</v>
      </c>
      <c r="AY52" s="13">
        <f t="shared" si="11"/>
        <v>16763.732445960341</v>
      </c>
      <c r="AZ52">
        <f t="shared" si="32"/>
        <v>197675458.27766863</v>
      </c>
      <c r="BA52" s="13">
        <f t="shared" si="12"/>
        <v>197675525.94803166</v>
      </c>
      <c r="BB52" s="37">
        <f t="shared" si="33"/>
        <v>112.58183674385747</v>
      </c>
      <c r="BC52" s="13">
        <f t="shared" si="13"/>
        <v>11831.891022053715</v>
      </c>
      <c r="BD52">
        <f t="shared" si="34"/>
        <v>349.21965718493175</v>
      </c>
      <c r="BE52" s="13">
        <f t="shared" si="14"/>
        <v>503.35057957927143</v>
      </c>
      <c r="BF52" s="13">
        <f t="shared" si="46"/>
        <v>112.84441182105685</v>
      </c>
      <c r="BG52" s="13">
        <f t="shared" si="15"/>
        <v>16763.732445960341</v>
      </c>
      <c r="BH52">
        <f t="shared" si="35"/>
        <v>448.11906074026365</v>
      </c>
      <c r="BI52" s="13">
        <f t="shared" si="16"/>
        <v>503.35057957927143</v>
      </c>
      <c r="BJ52" s="37">
        <f t="shared" si="36"/>
        <v>1.3160841587359395</v>
      </c>
      <c r="BK52" s="13">
        <f t="shared" si="17"/>
        <v>2366.3782044107429</v>
      </c>
      <c r="BL52">
        <f t="shared" si="37"/>
        <v>48.643648246950796</v>
      </c>
      <c r="BM52" s="13">
        <f t="shared" si="18"/>
        <v>5.6772349545232395</v>
      </c>
      <c r="BN52" s="13">
        <f t="shared" si="47"/>
        <v>1.7748691837326502</v>
      </c>
      <c r="BO52" s="13">
        <f t="shared" si="19"/>
        <v>16763.732445960341</v>
      </c>
      <c r="BP52">
        <f t="shared" si="38"/>
        <v>337.04951810293949</v>
      </c>
      <c r="BQ52" s="13">
        <f t="shared" si="20"/>
        <v>5.6772349545232395</v>
      </c>
      <c r="BR52" s="37">
        <f t="shared" si="39"/>
        <v>185.47549709380507</v>
      </c>
      <c r="BS52" s="13">
        <f t="shared" si="21"/>
        <v>11831.891022053715</v>
      </c>
      <c r="BT52">
        <f t="shared" si="40"/>
        <v>422.11331753487934</v>
      </c>
      <c r="BU52" s="13">
        <f t="shared" si="22"/>
        <v>829.96785815000442</v>
      </c>
      <c r="BV52" s="13">
        <f t="shared" si="48"/>
        <v>117588208.32452293</v>
      </c>
      <c r="BW52" s="13">
        <f t="shared" si="23"/>
        <v>16763.732445960341</v>
      </c>
      <c r="BX52">
        <f t="shared" si="41"/>
        <v>117588543.59917185</v>
      </c>
      <c r="BY52" s="13">
        <f t="shared" si="24"/>
        <v>117588852.55430891</v>
      </c>
    </row>
    <row r="53" spans="1:77" x14ac:dyDescent="0.2">
      <c r="AC53">
        <v>51</v>
      </c>
      <c r="AD53" s="37">
        <f t="shared" si="25"/>
        <v>370951370.90134293</v>
      </c>
      <c r="AE53" s="13">
        <f t="shared" si="1"/>
        <v>11831.891022053715</v>
      </c>
      <c r="AF53">
        <f t="shared" si="42"/>
        <v>370951602.8992061</v>
      </c>
      <c r="AG53" s="13">
        <f t="shared" si="2"/>
        <v>370952418.14796197</v>
      </c>
      <c r="AH53" s="13">
        <f t="shared" si="43"/>
        <v>370951371.16391802</v>
      </c>
      <c r="AI53" s="13">
        <f t="shared" si="3"/>
        <v>16763.732445960341</v>
      </c>
      <c r="AJ53">
        <f t="shared" si="26"/>
        <v>370951699.86455423</v>
      </c>
      <c r="AK53" s="13">
        <f t="shared" si="4"/>
        <v>370952418.14796197</v>
      </c>
      <c r="AL53" s="37">
        <f t="shared" si="27"/>
        <v>628.15708769554521</v>
      </c>
      <c r="AM53" s="13">
        <f t="shared" si="5"/>
        <v>11831.891022053715</v>
      </c>
      <c r="AN53">
        <f t="shared" si="28"/>
        <v>860.15495087306908</v>
      </c>
      <c r="AO53" s="13">
        <f t="shared" si="6"/>
        <v>2813.5073827337451</v>
      </c>
      <c r="AP53" s="13">
        <f t="shared" si="44"/>
        <v>628.41966277274457</v>
      </c>
      <c r="AQ53" s="13">
        <f t="shared" si="7"/>
        <v>16763.732445960341</v>
      </c>
      <c r="AR53" s="13">
        <f t="shared" si="29"/>
        <v>957.12029896804529</v>
      </c>
      <c r="AS53" s="38">
        <f t="shared" si="8"/>
        <v>2813.5073827337451</v>
      </c>
      <c r="AT53" s="37">
        <f t="shared" si="30"/>
        <v>80763974.223533377</v>
      </c>
      <c r="AU53" s="13">
        <f t="shared" si="9"/>
        <v>11831.891022053715</v>
      </c>
      <c r="AV53">
        <f t="shared" si="31"/>
        <v>80764206.221396551</v>
      </c>
      <c r="AW53" s="13">
        <f t="shared" si="10"/>
        <v>80764377.431120396</v>
      </c>
      <c r="AX53" s="13">
        <f t="shared" si="45"/>
        <v>197675123.00301972</v>
      </c>
      <c r="AY53" s="13">
        <f t="shared" si="11"/>
        <v>16763.732445960341</v>
      </c>
      <c r="AZ53">
        <f t="shared" si="32"/>
        <v>197675451.70365593</v>
      </c>
      <c r="BA53" s="13">
        <f t="shared" si="12"/>
        <v>197675525.94803166</v>
      </c>
      <c r="BB53" s="37">
        <f t="shared" si="33"/>
        <v>112.58183674385747</v>
      </c>
      <c r="BC53" s="13">
        <f t="shared" si="13"/>
        <v>11831.891022053715</v>
      </c>
      <c r="BD53">
        <f t="shared" si="34"/>
        <v>344.57969992138129</v>
      </c>
      <c r="BE53" s="13">
        <f t="shared" si="14"/>
        <v>503.35057957927143</v>
      </c>
      <c r="BF53" s="13">
        <f t="shared" si="46"/>
        <v>112.84441182105685</v>
      </c>
      <c r="BG53" s="13">
        <f t="shared" si="15"/>
        <v>16763.732445960341</v>
      </c>
      <c r="BH53">
        <f t="shared" si="35"/>
        <v>441.54504801635761</v>
      </c>
      <c r="BI53" s="13">
        <f t="shared" si="16"/>
        <v>503.35057957927143</v>
      </c>
      <c r="BJ53" s="37">
        <f t="shared" si="36"/>
        <v>1.3160841587359395</v>
      </c>
      <c r="BK53" s="13">
        <f t="shared" si="17"/>
        <v>2366.3782044107429</v>
      </c>
      <c r="BL53">
        <f t="shared" si="37"/>
        <v>47.715656794240701</v>
      </c>
      <c r="BM53" s="13">
        <f t="shared" si="18"/>
        <v>5.6772349545232395</v>
      </c>
      <c r="BN53" s="13">
        <f t="shared" si="47"/>
        <v>1.7748691837326502</v>
      </c>
      <c r="BO53" s="13">
        <f t="shared" si="19"/>
        <v>16763.732445960341</v>
      </c>
      <c r="BP53">
        <f t="shared" si="38"/>
        <v>330.47550537903345</v>
      </c>
      <c r="BQ53" s="13">
        <f t="shared" si="20"/>
        <v>5.6772349545232395</v>
      </c>
      <c r="BR53" s="37">
        <f t="shared" si="39"/>
        <v>185.47549709380507</v>
      </c>
      <c r="BS53" s="13">
        <f t="shared" si="21"/>
        <v>11831.891022053715</v>
      </c>
      <c r="BT53">
        <f t="shared" si="40"/>
        <v>417.47336027132889</v>
      </c>
      <c r="BU53" s="13">
        <f t="shared" si="22"/>
        <v>829.96785815000442</v>
      </c>
      <c r="BV53" s="13">
        <f t="shared" si="48"/>
        <v>117588208.32452293</v>
      </c>
      <c r="BW53" s="13">
        <f t="shared" si="23"/>
        <v>16763.732445960341</v>
      </c>
      <c r="BX53">
        <f t="shared" si="41"/>
        <v>117588537.02515912</v>
      </c>
      <c r="BY53" s="13">
        <f t="shared" si="24"/>
        <v>117588852.55430891</v>
      </c>
    </row>
    <row r="54" spans="1:77" x14ac:dyDescent="0.2">
      <c r="A54" s="20"/>
      <c r="AC54">
        <v>52</v>
      </c>
      <c r="AD54" s="37">
        <f t="shared" si="25"/>
        <v>370951370.90134293</v>
      </c>
      <c r="AE54" s="13">
        <f t="shared" si="1"/>
        <v>11831.891022053715</v>
      </c>
      <c r="AF54">
        <f t="shared" si="42"/>
        <v>370951598.43770874</v>
      </c>
      <c r="AG54" s="13">
        <f t="shared" si="2"/>
        <v>370952418.14796197</v>
      </c>
      <c r="AH54" s="13">
        <f t="shared" si="43"/>
        <v>370951371.16391802</v>
      </c>
      <c r="AI54" s="13">
        <f t="shared" si="3"/>
        <v>16763.732445960341</v>
      </c>
      <c r="AJ54">
        <f t="shared" si="26"/>
        <v>370951693.54338813</v>
      </c>
      <c r="AK54" s="13">
        <f t="shared" si="4"/>
        <v>370952418.14796197</v>
      </c>
      <c r="AL54" s="37">
        <f t="shared" si="27"/>
        <v>628.15708769554521</v>
      </c>
      <c r="AM54" s="13">
        <f t="shared" si="5"/>
        <v>11831.891022053715</v>
      </c>
      <c r="AN54">
        <f t="shared" si="28"/>
        <v>855.69345350427056</v>
      </c>
      <c r="AO54" s="13">
        <f t="shared" si="6"/>
        <v>2813.5073827337451</v>
      </c>
      <c r="AP54" s="13">
        <f t="shared" si="44"/>
        <v>628.41966277274457</v>
      </c>
      <c r="AQ54" s="13">
        <f t="shared" si="7"/>
        <v>16763.732445960341</v>
      </c>
      <c r="AR54" s="13">
        <f t="shared" si="29"/>
        <v>950.79913288736657</v>
      </c>
      <c r="AS54" s="38">
        <f t="shared" si="8"/>
        <v>2813.5073827337451</v>
      </c>
      <c r="AT54" s="37">
        <f t="shared" si="30"/>
        <v>80763974.223533377</v>
      </c>
      <c r="AU54" s="13">
        <f t="shared" si="9"/>
        <v>11831.891022053715</v>
      </c>
      <c r="AV54">
        <f t="shared" si="31"/>
        <v>80764201.759899184</v>
      </c>
      <c r="AW54" s="13">
        <f t="shared" si="10"/>
        <v>80764377.431120396</v>
      </c>
      <c r="AX54" s="13">
        <f t="shared" si="45"/>
        <v>197675123.00301972</v>
      </c>
      <c r="AY54" s="13">
        <f t="shared" si="11"/>
        <v>16763.732445960341</v>
      </c>
      <c r="AZ54">
        <f t="shared" si="32"/>
        <v>197675445.38248983</v>
      </c>
      <c r="BA54" s="13">
        <f t="shared" si="12"/>
        <v>197675525.94803166</v>
      </c>
      <c r="BB54" s="37">
        <f t="shared" si="33"/>
        <v>112.58183674385747</v>
      </c>
      <c r="BC54" s="13">
        <f t="shared" si="13"/>
        <v>11831.891022053715</v>
      </c>
      <c r="BD54">
        <f t="shared" si="34"/>
        <v>340.11820255258277</v>
      </c>
      <c r="BE54" s="13">
        <f t="shared" si="14"/>
        <v>503.35057957927143</v>
      </c>
      <c r="BF54" s="13">
        <f t="shared" si="46"/>
        <v>112.84441182105685</v>
      </c>
      <c r="BG54" s="13">
        <f t="shared" si="15"/>
        <v>16763.732445960341</v>
      </c>
      <c r="BH54">
        <f t="shared" si="35"/>
        <v>435.22388193567878</v>
      </c>
      <c r="BI54" s="13">
        <f t="shared" si="16"/>
        <v>503.35057957927143</v>
      </c>
      <c r="BJ54" s="37">
        <f t="shared" si="36"/>
        <v>1.3160841587359395</v>
      </c>
      <c r="BK54" s="13">
        <f t="shared" si="17"/>
        <v>2366.3782044107429</v>
      </c>
      <c r="BL54">
        <f t="shared" si="37"/>
        <v>46.823357320480994</v>
      </c>
      <c r="BM54" s="13">
        <f t="shared" si="18"/>
        <v>5.6772349545232395</v>
      </c>
      <c r="BN54" s="13">
        <f t="shared" si="47"/>
        <v>1.7748691837326502</v>
      </c>
      <c r="BO54" s="13">
        <f t="shared" si="19"/>
        <v>16763.732445960341</v>
      </c>
      <c r="BP54">
        <f t="shared" si="38"/>
        <v>324.15433929835461</v>
      </c>
      <c r="BQ54" s="13">
        <f t="shared" si="20"/>
        <v>5.6772349545232395</v>
      </c>
      <c r="BR54" s="37">
        <f t="shared" si="39"/>
        <v>185.47549709380507</v>
      </c>
      <c r="BS54" s="13">
        <f t="shared" si="21"/>
        <v>11831.891022053715</v>
      </c>
      <c r="BT54">
        <f t="shared" si="40"/>
        <v>413.01186290253037</v>
      </c>
      <c r="BU54" s="13">
        <f t="shared" si="22"/>
        <v>829.96785815000442</v>
      </c>
      <c r="BV54" s="13">
        <f t="shared" si="48"/>
        <v>117588208.32452293</v>
      </c>
      <c r="BW54" s="13">
        <f t="shared" si="23"/>
        <v>16763.732445960341</v>
      </c>
      <c r="BX54">
        <f t="shared" si="41"/>
        <v>117588530.70399304</v>
      </c>
      <c r="BY54" s="13">
        <f t="shared" si="24"/>
        <v>117588852.55430891</v>
      </c>
    </row>
    <row r="55" spans="1:77" x14ac:dyDescent="0.2">
      <c r="A55" s="20"/>
      <c r="AC55">
        <v>53</v>
      </c>
      <c r="AD55" s="37">
        <f t="shared" si="25"/>
        <v>370951370.90134293</v>
      </c>
      <c r="AE55" s="13">
        <f t="shared" si="1"/>
        <v>11831.891022053715</v>
      </c>
      <c r="AF55">
        <f t="shared" si="42"/>
        <v>370951594.14456975</v>
      </c>
      <c r="AG55" s="13">
        <f t="shared" si="2"/>
        <v>370952418.14796197</v>
      </c>
      <c r="AH55" s="13">
        <f t="shared" si="43"/>
        <v>370951371.16391802</v>
      </c>
      <c r="AI55" s="13">
        <f t="shared" si="3"/>
        <v>16763.732445960341</v>
      </c>
      <c r="AJ55">
        <f t="shared" si="26"/>
        <v>370951687.4607566</v>
      </c>
      <c r="AK55" s="13">
        <f t="shared" si="4"/>
        <v>370952418.14796197</v>
      </c>
      <c r="AL55" s="37">
        <f t="shared" si="27"/>
        <v>628.15708769554521</v>
      </c>
      <c r="AM55" s="13">
        <f t="shared" si="5"/>
        <v>11831.891022053715</v>
      </c>
      <c r="AN55">
        <f t="shared" si="28"/>
        <v>851.40031452674737</v>
      </c>
      <c r="AO55" s="13">
        <f t="shared" si="6"/>
        <v>2813.5073827337451</v>
      </c>
      <c r="AP55" s="13">
        <f t="shared" si="44"/>
        <v>628.41966277274457</v>
      </c>
      <c r="AQ55" s="13">
        <f t="shared" si="7"/>
        <v>16763.732445960341</v>
      </c>
      <c r="AR55" s="13">
        <f t="shared" si="29"/>
        <v>944.71650137576989</v>
      </c>
      <c r="AS55" s="38">
        <f t="shared" si="8"/>
        <v>2813.5073827337451</v>
      </c>
      <c r="AT55" s="37">
        <f t="shared" si="30"/>
        <v>80763974.223533377</v>
      </c>
      <c r="AU55" s="13">
        <f t="shared" si="9"/>
        <v>11831.891022053715</v>
      </c>
      <c r="AV55">
        <f t="shared" si="31"/>
        <v>80764197.466760203</v>
      </c>
      <c r="AW55" s="13">
        <f t="shared" si="10"/>
        <v>80764377.431120396</v>
      </c>
      <c r="AX55" s="13">
        <f t="shared" si="45"/>
        <v>197675123.00301972</v>
      </c>
      <c r="AY55" s="13">
        <f t="shared" si="11"/>
        <v>16763.732445960341</v>
      </c>
      <c r="AZ55">
        <f t="shared" si="32"/>
        <v>197675439.29985833</v>
      </c>
      <c r="BA55" s="13">
        <f t="shared" si="12"/>
        <v>197675525.94803166</v>
      </c>
      <c r="BB55" s="37">
        <f t="shared" si="33"/>
        <v>112.58183674385747</v>
      </c>
      <c r="BC55" s="13">
        <f t="shared" si="13"/>
        <v>11831.891022053715</v>
      </c>
      <c r="BD55">
        <f t="shared" si="34"/>
        <v>335.82506357505963</v>
      </c>
      <c r="BE55" s="13">
        <f t="shared" si="14"/>
        <v>503.35057957927143</v>
      </c>
      <c r="BF55" s="13">
        <f t="shared" si="46"/>
        <v>112.84441182105685</v>
      </c>
      <c r="BG55" s="13">
        <f t="shared" si="15"/>
        <v>16763.732445960341</v>
      </c>
      <c r="BH55">
        <f t="shared" si="35"/>
        <v>429.14125042408216</v>
      </c>
      <c r="BI55" s="13">
        <f t="shared" si="16"/>
        <v>503.35057957927143</v>
      </c>
      <c r="BJ55" s="37">
        <f t="shared" si="36"/>
        <v>1.3160841587359395</v>
      </c>
      <c r="BK55" s="13">
        <f t="shared" si="17"/>
        <v>2366.3782044107429</v>
      </c>
      <c r="BL55">
        <f t="shared" si="37"/>
        <v>45.96472952497637</v>
      </c>
      <c r="BM55" s="13">
        <f t="shared" si="18"/>
        <v>5.6772349545232395</v>
      </c>
      <c r="BN55" s="13">
        <f t="shared" si="47"/>
        <v>1.7748691837326502</v>
      </c>
      <c r="BO55" s="13">
        <f t="shared" si="19"/>
        <v>16763.732445960341</v>
      </c>
      <c r="BP55">
        <f t="shared" si="38"/>
        <v>318.071707786758</v>
      </c>
      <c r="BQ55" s="13">
        <f t="shared" si="20"/>
        <v>5.6772349545232395</v>
      </c>
      <c r="BR55" s="37">
        <f t="shared" si="39"/>
        <v>185.47549709380507</v>
      </c>
      <c r="BS55" s="13">
        <f t="shared" si="21"/>
        <v>11831.891022053715</v>
      </c>
      <c r="BT55">
        <f t="shared" si="40"/>
        <v>408.71872392500723</v>
      </c>
      <c r="BU55" s="13">
        <f t="shared" si="22"/>
        <v>829.96785815000442</v>
      </c>
      <c r="BV55" s="13">
        <f t="shared" si="48"/>
        <v>117588208.32452293</v>
      </c>
      <c r="BW55" s="13">
        <f t="shared" si="23"/>
        <v>16763.732445960341</v>
      </c>
      <c r="BX55">
        <f t="shared" si="41"/>
        <v>117588524.62136152</v>
      </c>
      <c r="BY55" s="13">
        <f t="shared" si="24"/>
        <v>117588852.55430891</v>
      </c>
    </row>
    <row r="56" spans="1:77" x14ac:dyDescent="0.2">
      <c r="A56" s="20"/>
      <c r="AC56">
        <v>54</v>
      </c>
      <c r="AD56" s="37">
        <f t="shared" si="25"/>
        <v>370951370.90134293</v>
      </c>
      <c r="AE56" s="13">
        <f t="shared" si="1"/>
        <v>11831.891022053715</v>
      </c>
      <c r="AF56">
        <f t="shared" si="42"/>
        <v>370951590.01043594</v>
      </c>
      <c r="AG56" s="13">
        <f t="shared" si="2"/>
        <v>370952418.14796197</v>
      </c>
      <c r="AH56" s="13">
        <f t="shared" si="43"/>
        <v>370951371.16391802</v>
      </c>
      <c r="AI56" s="13">
        <f t="shared" si="3"/>
        <v>16763.732445960341</v>
      </c>
      <c r="AJ56">
        <f t="shared" si="26"/>
        <v>370951681.60340774</v>
      </c>
      <c r="AK56" s="13">
        <f t="shared" si="4"/>
        <v>370952418.14796197</v>
      </c>
      <c r="AL56" s="37">
        <f t="shared" si="27"/>
        <v>628.15708769554521</v>
      </c>
      <c r="AM56" s="13">
        <f t="shared" si="5"/>
        <v>11831.891022053715</v>
      </c>
      <c r="AN56">
        <f t="shared" si="28"/>
        <v>847.26618069653989</v>
      </c>
      <c r="AO56" s="13">
        <f t="shared" si="6"/>
        <v>2813.5073827337451</v>
      </c>
      <c r="AP56" s="13">
        <f t="shared" si="44"/>
        <v>628.41966277274457</v>
      </c>
      <c r="AQ56" s="13">
        <f t="shared" si="7"/>
        <v>16763.732445960341</v>
      </c>
      <c r="AR56" s="13">
        <f t="shared" si="29"/>
        <v>938.85915251275082</v>
      </c>
      <c r="AS56" s="38">
        <f t="shared" si="8"/>
        <v>2813.5073827337451</v>
      </c>
      <c r="AT56" s="37">
        <f t="shared" si="30"/>
        <v>80763974.223533377</v>
      </c>
      <c r="AU56" s="13">
        <f t="shared" si="9"/>
        <v>11831.891022053715</v>
      </c>
      <c r="AV56">
        <f t="shared" si="31"/>
        <v>80764193.332626373</v>
      </c>
      <c r="AW56" s="13">
        <f t="shared" si="10"/>
        <v>80764377.431120396</v>
      </c>
      <c r="AX56" s="13">
        <f t="shared" si="45"/>
        <v>197675123.00301972</v>
      </c>
      <c r="AY56" s="13">
        <f t="shared" si="11"/>
        <v>16763.732445960341</v>
      </c>
      <c r="AZ56">
        <f t="shared" si="32"/>
        <v>197675433.44250947</v>
      </c>
      <c r="BA56" s="13">
        <f t="shared" si="12"/>
        <v>197675525.94803166</v>
      </c>
      <c r="BB56" s="37">
        <f t="shared" si="33"/>
        <v>112.58183674385747</v>
      </c>
      <c r="BC56" s="13">
        <f t="shared" si="13"/>
        <v>11831.891022053715</v>
      </c>
      <c r="BD56">
        <f t="shared" si="34"/>
        <v>331.69092974485216</v>
      </c>
      <c r="BE56" s="13">
        <f t="shared" si="14"/>
        <v>503.35057957927143</v>
      </c>
      <c r="BF56" s="13">
        <f t="shared" si="46"/>
        <v>112.84441182105685</v>
      </c>
      <c r="BG56" s="13">
        <f t="shared" si="15"/>
        <v>16763.732445960341</v>
      </c>
      <c r="BH56">
        <f t="shared" si="35"/>
        <v>423.28390156106315</v>
      </c>
      <c r="BI56" s="13">
        <f t="shared" si="16"/>
        <v>503.35057957927143</v>
      </c>
      <c r="BJ56" s="37">
        <f t="shared" si="36"/>
        <v>1.3160841587359395</v>
      </c>
      <c r="BK56" s="13">
        <f t="shared" si="17"/>
        <v>2366.3782044107429</v>
      </c>
      <c r="BL56">
        <f t="shared" si="37"/>
        <v>45.137902758934885</v>
      </c>
      <c r="BM56" s="13">
        <f t="shared" si="18"/>
        <v>5.6772349545232395</v>
      </c>
      <c r="BN56" s="13">
        <f t="shared" si="47"/>
        <v>1.7748691837326502</v>
      </c>
      <c r="BO56" s="13">
        <f t="shared" si="19"/>
        <v>16763.732445960341</v>
      </c>
      <c r="BP56">
        <f t="shared" si="38"/>
        <v>312.21435892373898</v>
      </c>
      <c r="BQ56" s="13">
        <f t="shared" si="20"/>
        <v>5.6772349545232395</v>
      </c>
      <c r="BR56" s="37">
        <f t="shared" si="39"/>
        <v>185.47549709380507</v>
      </c>
      <c r="BS56" s="13">
        <f t="shared" si="21"/>
        <v>11831.891022053715</v>
      </c>
      <c r="BT56">
        <f t="shared" si="40"/>
        <v>404.58459009479975</v>
      </c>
      <c r="BU56" s="13">
        <f t="shared" si="22"/>
        <v>829.96785815000442</v>
      </c>
      <c r="BV56" s="13">
        <f t="shared" si="48"/>
        <v>117588208.32452293</v>
      </c>
      <c r="BW56" s="13">
        <f t="shared" si="23"/>
        <v>16763.732445960341</v>
      </c>
      <c r="BX56">
        <f t="shared" si="41"/>
        <v>117588518.76401266</v>
      </c>
      <c r="BY56" s="13">
        <f t="shared" si="24"/>
        <v>117588852.55430891</v>
      </c>
    </row>
    <row r="57" spans="1:77" x14ac:dyDescent="0.2">
      <c r="AC57">
        <v>55</v>
      </c>
      <c r="AD57" s="37">
        <f t="shared" si="25"/>
        <v>370951370.90134293</v>
      </c>
      <c r="AE57" s="13">
        <f t="shared" si="1"/>
        <v>11831.891022053715</v>
      </c>
      <c r="AF57">
        <f t="shared" si="42"/>
        <v>370951586.02663422</v>
      </c>
      <c r="AG57" s="13">
        <f t="shared" si="2"/>
        <v>370952418.14796197</v>
      </c>
      <c r="AH57" s="13">
        <f t="shared" si="43"/>
        <v>370951371.16391802</v>
      </c>
      <c r="AI57" s="13">
        <f t="shared" si="3"/>
        <v>16763.732445960341</v>
      </c>
      <c r="AJ57">
        <f t="shared" si="26"/>
        <v>370951675.9590534</v>
      </c>
      <c r="AK57" s="13">
        <f t="shared" si="4"/>
        <v>370952418.14796197</v>
      </c>
      <c r="AL57" s="37">
        <f t="shared" si="27"/>
        <v>628.15708769554521</v>
      </c>
      <c r="AM57" s="13">
        <f t="shared" si="5"/>
        <v>11831.891022053715</v>
      </c>
      <c r="AN57">
        <f t="shared" si="28"/>
        <v>843.28237900561271</v>
      </c>
      <c r="AO57" s="13">
        <f t="shared" si="6"/>
        <v>2813.5073827337451</v>
      </c>
      <c r="AP57" s="13">
        <f t="shared" si="44"/>
        <v>628.41966277274457</v>
      </c>
      <c r="AQ57" s="13">
        <f t="shared" si="7"/>
        <v>16763.732445960341</v>
      </c>
      <c r="AR57" s="13">
        <f t="shared" si="29"/>
        <v>933.21479815384168</v>
      </c>
      <c r="AS57" s="38">
        <f t="shared" si="8"/>
        <v>2813.5073827337451</v>
      </c>
      <c r="AT57" s="37">
        <f t="shared" si="30"/>
        <v>80763974.223533377</v>
      </c>
      <c r="AU57" s="13">
        <f t="shared" si="9"/>
        <v>11831.891022053715</v>
      </c>
      <c r="AV57">
        <f t="shared" si="31"/>
        <v>80764189.34882468</v>
      </c>
      <c r="AW57" s="13">
        <f t="shared" si="10"/>
        <v>80764377.431120396</v>
      </c>
      <c r="AX57" s="13">
        <f t="shared" si="45"/>
        <v>197675123.00301972</v>
      </c>
      <c r="AY57" s="13">
        <f t="shared" si="11"/>
        <v>16763.732445960341</v>
      </c>
      <c r="AZ57">
        <f t="shared" si="32"/>
        <v>197675427.7981551</v>
      </c>
      <c r="BA57" s="13">
        <f t="shared" si="12"/>
        <v>197675525.94803166</v>
      </c>
      <c r="BB57" s="37">
        <f t="shared" si="33"/>
        <v>112.58183674385747</v>
      </c>
      <c r="BC57" s="13">
        <f t="shared" si="13"/>
        <v>11831.891022053715</v>
      </c>
      <c r="BD57">
        <f t="shared" si="34"/>
        <v>327.70712805392498</v>
      </c>
      <c r="BE57" s="13">
        <f t="shared" si="14"/>
        <v>503.35057957927143</v>
      </c>
      <c r="BF57" s="13">
        <f t="shared" si="46"/>
        <v>112.84441182105685</v>
      </c>
      <c r="BG57" s="13">
        <f t="shared" si="15"/>
        <v>16763.732445960341</v>
      </c>
      <c r="BH57">
        <f t="shared" si="35"/>
        <v>417.63954720215395</v>
      </c>
      <c r="BI57" s="13">
        <f t="shared" si="16"/>
        <v>503.35057957927143</v>
      </c>
      <c r="BJ57" s="37">
        <f t="shared" si="36"/>
        <v>1.3160841587359395</v>
      </c>
      <c r="BK57" s="13">
        <f t="shared" si="17"/>
        <v>2366.3782044107429</v>
      </c>
      <c r="BL57">
        <f t="shared" si="37"/>
        <v>44.341142420749449</v>
      </c>
      <c r="BM57" s="13">
        <f t="shared" si="18"/>
        <v>5.6772349545232395</v>
      </c>
      <c r="BN57" s="13">
        <f t="shared" si="47"/>
        <v>1.7748691837326502</v>
      </c>
      <c r="BO57" s="13">
        <f t="shared" si="19"/>
        <v>16763.732445960341</v>
      </c>
      <c r="BP57">
        <f t="shared" si="38"/>
        <v>306.57000456482979</v>
      </c>
      <c r="BQ57" s="13">
        <f t="shared" si="20"/>
        <v>5.6772349545232395</v>
      </c>
      <c r="BR57" s="37">
        <f t="shared" si="39"/>
        <v>185.47549709380507</v>
      </c>
      <c r="BS57" s="13">
        <f t="shared" si="21"/>
        <v>11831.891022053715</v>
      </c>
      <c r="BT57">
        <f t="shared" si="40"/>
        <v>400.60078840387257</v>
      </c>
      <c r="BU57" s="13">
        <f t="shared" si="22"/>
        <v>829.96785815000442</v>
      </c>
      <c r="BV57" s="13">
        <f t="shared" si="48"/>
        <v>117588208.32452293</v>
      </c>
      <c r="BW57" s="13">
        <f t="shared" si="23"/>
        <v>16763.732445960341</v>
      </c>
      <c r="BX57">
        <f t="shared" si="41"/>
        <v>117588513.11965831</v>
      </c>
      <c r="BY57" s="13">
        <f t="shared" si="24"/>
        <v>117588852.55430891</v>
      </c>
    </row>
    <row r="58" spans="1:77" x14ac:dyDescent="0.2">
      <c r="A58" s="20"/>
      <c r="AC58">
        <v>56</v>
      </c>
      <c r="AD58" s="37">
        <f t="shared" si="25"/>
        <v>370951370.90134293</v>
      </c>
      <c r="AE58" s="13">
        <f t="shared" si="1"/>
        <v>11831.891022053715</v>
      </c>
      <c r="AF58">
        <f t="shared" si="42"/>
        <v>370951582.18511117</v>
      </c>
      <c r="AG58" s="13">
        <f t="shared" si="2"/>
        <v>370952418.14796197</v>
      </c>
      <c r="AH58" s="13">
        <f t="shared" si="43"/>
        <v>370951371.16391802</v>
      </c>
      <c r="AI58" s="13">
        <f t="shared" si="3"/>
        <v>16763.732445960341</v>
      </c>
      <c r="AJ58">
        <f t="shared" si="26"/>
        <v>370951670.51628315</v>
      </c>
      <c r="AK58" s="13">
        <f t="shared" si="4"/>
        <v>370952418.14796197</v>
      </c>
      <c r="AL58" s="37">
        <f t="shared" si="27"/>
        <v>628.15708769554521</v>
      </c>
      <c r="AM58" s="13">
        <f t="shared" si="5"/>
        <v>11831.891022053715</v>
      </c>
      <c r="AN58">
        <f t="shared" si="28"/>
        <v>839.44085594650437</v>
      </c>
      <c r="AO58" s="13">
        <f t="shared" si="6"/>
        <v>2813.5073827337451</v>
      </c>
      <c r="AP58" s="13">
        <f t="shared" si="44"/>
        <v>628.41966277274457</v>
      </c>
      <c r="AQ58" s="13">
        <f t="shared" si="7"/>
        <v>16763.732445960341</v>
      </c>
      <c r="AR58" s="13">
        <f t="shared" si="29"/>
        <v>927.77202787917918</v>
      </c>
      <c r="AS58" s="38">
        <f t="shared" si="8"/>
        <v>2813.5073827337451</v>
      </c>
      <c r="AT58" s="37">
        <f t="shared" si="30"/>
        <v>80763974.223533377</v>
      </c>
      <c r="AU58" s="13">
        <f t="shared" si="9"/>
        <v>11831.891022053715</v>
      </c>
      <c r="AV58">
        <f t="shared" si="31"/>
        <v>80764185.507301629</v>
      </c>
      <c r="AW58" s="13">
        <f t="shared" si="10"/>
        <v>80764377.431120396</v>
      </c>
      <c r="AX58" s="13">
        <f t="shared" si="45"/>
        <v>197675123.00301972</v>
      </c>
      <c r="AY58" s="13">
        <f t="shared" si="11"/>
        <v>16763.732445960341</v>
      </c>
      <c r="AZ58">
        <f t="shared" si="32"/>
        <v>197675422.35538483</v>
      </c>
      <c r="BA58" s="13">
        <f t="shared" si="12"/>
        <v>197675525.94803166</v>
      </c>
      <c r="BB58" s="37">
        <f t="shared" si="33"/>
        <v>112.58183674385747</v>
      </c>
      <c r="BC58" s="13">
        <f t="shared" si="13"/>
        <v>11831.891022053715</v>
      </c>
      <c r="BD58">
        <f t="shared" si="34"/>
        <v>323.86560499481664</v>
      </c>
      <c r="BE58" s="13">
        <f t="shared" si="14"/>
        <v>503.35057957927143</v>
      </c>
      <c r="BF58" s="13">
        <f t="shared" si="46"/>
        <v>112.84441182105685</v>
      </c>
      <c r="BG58" s="13">
        <f t="shared" si="15"/>
        <v>16763.732445960341</v>
      </c>
      <c r="BH58">
        <f t="shared" si="35"/>
        <v>412.1967769274915</v>
      </c>
      <c r="BI58" s="13">
        <f t="shared" si="16"/>
        <v>503.35057957927143</v>
      </c>
      <c r="BJ58" s="37">
        <f t="shared" si="36"/>
        <v>1.3160841587359395</v>
      </c>
      <c r="BK58" s="13">
        <f t="shared" si="17"/>
        <v>2366.3782044107429</v>
      </c>
      <c r="BL58">
        <f t="shared" si="37"/>
        <v>43.57283780892778</v>
      </c>
      <c r="BM58" s="13">
        <f t="shared" si="18"/>
        <v>5.6772349545232395</v>
      </c>
      <c r="BN58" s="13">
        <f t="shared" si="47"/>
        <v>1.7748691837326502</v>
      </c>
      <c r="BO58" s="13">
        <f t="shared" si="19"/>
        <v>16763.732445960341</v>
      </c>
      <c r="BP58">
        <f t="shared" si="38"/>
        <v>301.12723429016734</v>
      </c>
      <c r="BQ58" s="13">
        <f t="shared" si="20"/>
        <v>5.6772349545232395</v>
      </c>
      <c r="BR58" s="37">
        <f t="shared" si="39"/>
        <v>185.47549709380507</v>
      </c>
      <c r="BS58" s="13">
        <f t="shared" si="21"/>
        <v>11831.891022053715</v>
      </c>
      <c r="BT58">
        <f t="shared" si="40"/>
        <v>396.75926534476423</v>
      </c>
      <c r="BU58" s="13">
        <f t="shared" si="22"/>
        <v>829.96785815000442</v>
      </c>
      <c r="BV58" s="13">
        <f t="shared" si="48"/>
        <v>117588208.32452293</v>
      </c>
      <c r="BW58" s="13">
        <f t="shared" si="23"/>
        <v>16763.732445960341</v>
      </c>
      <c r="BX58">
        <f t="shared" si="41"/>
        <v>117588507.67688803</v>
      </c>
      <c r="BY58" s="13">
        <f t="shared" si="24"/>
        <v>117588852.55430891</v>
      </c>
    </row>
    <row r="59" spans="1:77" x14ac:dyDescent="0.2">
      <c r="AC59">
        <v>57</v>
      </c>
      <c r="AD59" s="37">
        <f t="shared" si="25"/>
        <v>370951370.90134293</v>
      </c>
      <c r="AE59" s="13">
        <f t="shared" si="1"/>
        <v>11831.891022053715</v>
      </c>
      <c r="AF59">
        <f t="shared" si="42"/>
        <v>370951578.47837842</v>
      </c>
      <c r="AG59" s="13">
        <f t="shared" si="2"/>
        <v>370952418.14796197</v>
      </c>
      <c r="AH59" s="13">
        <f t="shared" si="43"/>
        <v>370951371.16391802</v>
      </c>
      <c r="AI59" s="13">
        <f t="shared" si="3"/>
        <v>16763.732445960341</v>
      </c>
      <c r="AJ59">
        <f t="shared" si="26"/>
        <v>370951665.26448727</v>
      </c>
      <c r="AK59" s="13">
        <f t="shared" si="4"/>
        <v>370952418.14796197</v>
      </c>
      <c r="AL59" s="37">
        <f t="shared" si="27"/>
        <v>628.15708769554521</v>
      </c>
      <c r="AM59" s="13">
        <f t="shared" si="5"/>
        <v>11831.891022053715</v>
      </c>
      <c r="AN59">
        <f t="shared" si="28"/>
        <v>835.73412317017176</v>
      </c>
      <c r="AO59" s="13">
        <f t="shared" si="6"/>
        <v>2813.5073827337451</v>
      </c>
      <c r="AP59" s="13">
        <f t="shared" si="44"/>
        <v>628.41966277274457</v>
      </c>
      <c r="AQ59" s="13">
        <f t="shared" si="7"/>
        <v>16763.732445960341</v>
      </c>
      <c r="AR59" s="13">
        <f t="shared" si="29"/>
        <v>922.52023200011899</v>
      </c>
      <c r="AS59" s="38">
        <f t="shared" si="8"/>
        <v>2813.5073827337451</v>
      </c>
      <c r="AT59" s="37">
        <f t="shared" si="30"/>
        <v>80763974.223533377</v>
      </c>
      <c r="AU59" s="13">
        <f t="shared" si="9"/>
        <v>11831.891022053715</v>
      </c>
      <c r="AV59">
        <f t="shared" si="31"/>
        <v>80764181.800568849</v>
      </c>
      <c r="AW59" s="13">
        <f t="shared" si="10"/>
        <v>80764377.431120396</v>
      </c>
      <c r="AX59" s="13">
        <f t="shared" si="45"/>
        <v>197675123.00301972</v>
      </c>
      <c r="AY59" s="13">
        <f t="shared" si="11"/>
        <v>16763.732445960341</v>
      </c>
      <c r="AZ59">
        <f t="shared" si="32"/>
        <v>197675417.10358894</v>
      </c>
      <c r="BA59" s="13">
        <f t="shared" si="12"/>
        <v>197675525.94803166</v>
      </c>
      <c r="BB59" s="37">
        <f t="shared" si="33"/>
        <v>112.58183674385747</v>
      </c>
      <c r="BC59" s="13">
        <f t="shared" si="13"/>
        <v>11831.891022053715</v>
      </c>
      <c r="BD59">
        <f t="shared" si="34"/>
        <v>320.15887221848402</v>
      </c>
      <c r="BE59" s="13">
        <f t="shared" si="14"/>
        <v>503.35057957927143</v>
      </c>
      <c r="BF59" s="13">
        <f t="shared" si="46"/>
        <v>112.84441182105685</v>
      </c>
      <c r="BG59" s="13">
        <f t="shared" si="15"/>
        <v>16763.732445960341</v>
      </c>
      <c r="BH59">
        <f t="shared" si="35"/>
        <v>406.94498104843126</v>
      </c>
      <c r="BI59" s="13">
        <f t="shared" si="16"/>
        <v>503.35057957927143</v>
      </c>
      <c r="BJ59" s="37">
        <f t="shared" si="36"/>
        <v>1.3160841587359395</v>
      </c>
      <c r="BK59" s="13">
        <f t="shared" si="17"/>
        <v>2366.3782044107429</v>
      </c>
      <c r="BL59">
        <f t="shared" si="37"/>
        <v>42.831491253661255</v>
      </c>
      <c r="BM59" s="13">
        <f t="shared" si="18"/>
        <v>5.6772349545232395</v>
      </c>
      <c r="BN59" s="13">
        <f t="shared" si="47"/>
        <v>1.7748691837326502</v>
      </c>
      <c r="BO59" s="13">
        <f t="shared" si="19"/>
        <v>16763.732445960341</v>
      </c>
      <c r="BP59">
        <f t="shared" si="38"/>
        <v>295.8754384111071</v>
      </c>
      <c r="BQ59" s="13">
        <f t="shared" si="20"/>
        <v>5.6772349545232395</v>
      </c>
      <c r="BR59" s="37">
        <f t="shared" si="39"/>
        <v>185.47549709380507</v>
      </c>
      <c r="BS59" s="13">
        <f t="shared" si="21"/>
        <v>11831.891022053715</v>
      </c>
      <c r="BT59">
        <f t="shared" si="40"/>
        <v>393.05253256843162</v>
      </c>
      <c r="BU59" s="13">
        <f t="shared" si="22"/>
        <v>829.96785815000442</v>
      </c>
      <c r="BV59" s="13">
        <f t="shared" si="48"/>
        <v>117588208.32452293</v>
      </c>
      <c r="BW59" s="13">
        <f t="shared" si="23"/>
        <v>16763.732445960341</v>
      </c>
      <c r="BX59">
        <f t="shared" si="41"/>
        <v>117588502.42509216</v>
      </c>
      <c r="BY59" s="13">
        <f t="shared" si="24"/>
        <v>117588852.55430891</v>
      </c>
    </row>
    <row r="60" spans="1:77" x14ac:dyDescent="0.2">
      <c r="AC60">
        <v>58</v>
      </c>
      <c r="AD60" s="37">
        <f t="shared" si="25"/>
        <v>370951370.90134293</v>
      </c>
      <c r="AE60" s="13">
        <f t="shared" si="1"/>
        <v>11831.891022053715</v>
      </c>
      <c r="AF60">
        <f t="shared" si="42"/>
        <v>370951574.89946401</v>
      </c>
      <c r="AG60" s="13">
        <f t="shared" si="2"/>
        <v>370952418.14796197</v>
      </c>
      <c r="AH60" s="13">
        <f t="shared" si="43"/>
        <v>370951371.16391802</v>
      </c>
      <c r="AI60" s="13">
        <f t="shared" si="3"/>
        <v>16763.732445960341</v>
      </c>
      <c r="AJ60">
        <f t="shared" si="26"/>
        <v>370951660.19378775</v>
      </c>
      <c r="AK60" s="13">
        <f t="shared" si="4"/>
        <v>370952418.14796197</v>
      </c>
      <c r="AL60" s="37">
        <f t="shared" si="27"/>
        <v>628.15708769554521</v>
      </c>
      <c r="AM60" s="13">
        <f t="shared" si="5"/>
        <v>11831.891022053715</v>
      </c>
      <c r="AN60">
        <f t="shared" si="28"/>
        <v>832.15520876543678</v>
      </c>
      <c r="AO60" s="13">
        <f t="shared" si="6"/>
        <v>2813.5073827337451</v>
      </c>
      <c r="AP60" s="13">
        <f t="shared" si="44"/>
        <v>628.41966277274457</v>
      </c>
      <c r="AQ60" s="13">
        <f t="shared" si="7"/>
        <v>16763.732445960341</v>
      </c>
      <c r="AR60" s="13">
        <f t="shared" si="29"/>
        <v>917.44953253068149</v>
      </c>
      <c r="AS60" s="38">
        <f t="shared" si="8"/>
        <v>2813.5073827337451</v>
      </c>
      <c r="AT60" s="37">
        <f t="shared" si="30"/>
        <v>80763974.223533377</v>
      </c>
      <c r="AU60" s="13">
        <f t="shared" si="9"/>
        <v>11831.891022053715</v>
      </c>
      <c r="AV60">
        <f t="shared" si="31"/>
        <v>80764178.221654445</v>
      </c>
      <c r="AW60" s="13">
        <f t="shared" si="10"/>
        <v>80764377.431120396</v>
      </c>
      <c r="AX60" s="13">
        <f t="shared" si="45"/>
        <v>197675123.00301972</v>
      </c>
      <c r="AY60" s="13">
        <f t="shared" si="11"/>
        <v>16763.732445960341</v>
      </c>
      <c r="AZ60">
        <f t="shared" si="32"/>
        <v>197675412.03288949</v>
      </c>
      <c r="BA60" s="13">
        <f t="shared" si="12"/>
        <v>197675525.94803166</v>
      </c>
      <c r="BB60" s="37">
        <f t="shared" si="33"/>
        <v>112.58183674385747</v>
      </c>
      <c r="BC60" s="13">
        <f t="shared" si="13"/>
        <v>11831.891022053715</v>
      </c>
      <c r="BD60">
        <f t="shared" si="34"/>
        <v>316.5799578137491</v>
      </c>
      <c r="BE60" s="13">
        <f t="shared" si="14"/>
        <v>503.35057957927143</v>
      </c>
      <c r="BF60" s="13">
        <f t="shared" si="46"/>
        <v>112.84441182105685</v>
      </c>
      <c r="BG60" s="13">
        <f t="shared" si="15"/>
        <v>16763.732445960341</v>
      </c>
      <c r="BH60">
        <f t="shared" si="35"/>
        <v>401.87428157899376</v>
      </c>
      <c r="BI60" s="13">
        <f t="shared" si="16"/>
        <v>503.35057957927143</v>
      </c>
      <c r="BJ60" s="37">
        <f t="shared" si="36"/>
        <v>1.3160841587359395</v>
      </c>
      <c r="BK60" s="13">
        <f t="shared" si="17"/>
        <v>2366.3782044107429</v>
      </c>
      <c r="BL60">
        <f t="shared" si="37"/>
        <v>42.115708372714266</v>
      </c>
      <c r="BM60" s="13">
        <f t="shared" si="18"/>
        <v>5.6772349545232395</v>
      </c>
      <c r="BN60" s="13">
        <f t="shared" si="47"/>
        <v>1.7748691837326502</v>
      </c>
      <c r="BO60" s="13">
        <f t="shared" si="19"/>
        <v>16763.732445960341</v>
      </c>
      <c r="BP60">
        <f t="shared" si="38"/>
        <v>290.8047389416696</v>
      </c>
      <c r="BQ60" s="13">
        <f t="shared" si="20"/>
        <v>5.6772349545232395</v>
      </c>
      <c r="BR60" s="37">
        <f t="shared" si="39"/>
        <v>185.47549709380507</v>
      </c>
      <c r="BS60" s="13">
        <f t="shared" si="21"/>
        <v>11831.891022053715</v>
      </c>
      <c r="BT60">
        <f t="shared" si="40"/>
        <v>389.4736181636967</v>
      </c>
      <c r="BU60" s="13">
        <f t="shared" si="22"/>
        <v>829.96785815000442</v>
      </c>
      <c r="BV60" s="13">
        <f t="shared" si="48"/>
        <v>117588208.32452293</v>
      </c>
      <c r="BW60" s="13">
        <f t="shared" si="23"/>
        <v>16763.732445960341</v>
      </c>
      <c r="BX60">
        <f t="shared" si="41"/>
        <v>117588497.35439269</v>
      </c>
      <c r="BY60" s="13">
        <f t="shared" si="24"/>
        <v>117588852.55430891</v>
      </c>
    </row>
    <row r="61" spans="1:77" x14ac:dyDescent="0.2">
      <c r="AC61">
        <v>59</v>
      </c>
      <c r="AD61" s="37">
        <f t="shared" si="25"/>
        <v>370951370.90134293</v>
      </c>
      <c r="AE61" s="13">
        <f t="shared" si="1"/>
        <v>11831.891022053715</v>
      </c>
      <c r="AF61">
        <f t="shared" si="42"/>
        <v>370951571.44186872</v>
      </c>
      <c r="AG61" s="13">
        <f t="shared" si="2"/>
        <v>370952418.14796197</v>
      </c>
      <c r="AH61" s="13">
        <f t="shared" si="43"/>
        <v>370951371.16391802</v>
      </c>
      <c r="AI61" s="13">
        <f t="shared" si="3"/>
        <v>16763.732445960341</v>
      </c>
      <c r="AJ61">
        <f t="shared" si="26"/>
        <v>370951655.29497641</v>
      </c>
      <c r="AK61" s="13">
        <f t="shared" si="4"/>
        <v>370952418.14796197</v>
      </c>
      <c r="AL61" s="37">
        <f t="shared" si="27"/>
        <v>628.15708769554521</v>
      </c>
      <c r="AM61" s="13">
        <f t="shared" si="5"/>
        <v>11831.891022053715</v>
      </c>
      <c r="AN61">
        <f t="shared" si="28"/>
        <v>828.69761349306577</v>
      </c>
      <c r="AO61" s="13">
        <f t="shared" si="6"/>
        <v>2813.5073827337451</v>
      </c>
      <c r="AP61" s="13">
        <f t="shared" si="44"/>
        <v>628.41966277274457</v>
      </c>
      <c r="AQ61" s="13">
        <f t="shared" si="7"/>
        <v>16763.732445960341</v>
      </c>
      <c r="AR61" s="13">
        <f t="shared" si="29"/>
        <v>912.55072117885197</v>
      </c>
      <c r="AS61" s="38">
        <f t="shared" si="8"/>
        <v>2813.5073827337451</v>
      </c>
      <c r="AT61" s="37">
        <f t="shared" si="30"/>
        <v>80763974.223533377</v>
      </c>
      <c r="AU61" s="13">
        <f t="shared" si="9"/>
        <v>11831.891022053715</v>
      </c>
      <c r="AV61">
        <f t="shared" si="31"/>
        <v>80764174.764059171</v>
      </c>
      <c r="AW61" s="13">
        <f t="shared" si="10"/>
        <v>80764377.431120396</v>
      </c>
      <c r="AX61" s="13">
        <f t="shared" si="45"/>
        <v>197675123.00301972</v>
      </c>
      <c r="AY61" s="13">
        <f t="shared" si="11"/>
        <v>16763.732445960341</v>
      </c>
      <c r="AZ61">
        <f t="shared" si="32"/>
        <v>197675407.13407812</v>
      </c>
      <c r="BA61" s="13">
        <f t="shared" si="12"/>
        <v>197675525.94803166</v>
      </c>
      <c r="BB61" s="37">
        <f t="shared" si="33"/>
        <v>112.58183674385747</v>
      </c>
      <c r="BC61" s="13">
        <f t="shared" si="13"/>
        <v>11831.891022053715</v>
      </c>
      <c r="BD61">
        <f t="shared" si="34"/>
        <v>313.12236254137804</v>
      </c>
      <c r="BE61" s="13">
        <f t="shared" si="14"/>
        <v>503.35057957927143</v>
      </c>
      <c r="BF61" s="13">
        <f t="shared" si="46"/>
        <v>112.84441182105685</v>
      </c>
      <c r="BG61" s="13">
        <f t="shared" si="15"/>
        <v>16763.732445960341</v>
      </c>
      <c r="BH61">
        <f t="shared" si="35"/>
        <v>396.97547022716429</v>
      </c>
      <c r="BI61" s="13">
        <f t="shared" si="16"/>
        <v>503.35057957927143</v>
      </c>
      <c r="BJ61" s="37">
        <f t="shared" si="36"/>
        <v>1.3160841587359395</v>
      </c>
      <c r="BK61" s="13">
        <f t="shared" si="17"/>
        <v>2366.3782044107429</v>
      </c>
      <c r="BL61">
        <f t="shared" si="37"/>
        <v>41.42418931824006</v>
      </c>
      <c r="BM61" s="13">
        <f t="shared" si="18"/>
        <v>5.6772349545232395</v>
      </c>
      <c r="BN61" s="13">
        <f t="shared" si="47"/>
        <v>1.7748691837326502</v>
      </c>
      <c r="BO61" s="13">
        <f t="shared" si="19"/>
        <v>16763.732445960341</v>
      </c>
      <c r="BP61">
        <f t="shared" si="38"/>
        <v>285.90592758984013</v>
      </c>
      <c r="BQ61" s="13">
        <f t="shared" si="20"/>
        <v>5.6772349545232395</v>
      </c>
      <c r="BR61" s="37">
        <f t="shared" si="39"/>
        <v>185.47549709380507</v>
      </c>
      <c r="BS61" s="13">
        <f t="shared" si="21"/>
        <v>11831.891022053715</v>
      </c>
      <c r="BT61">
        <f t="shared" si="40"/>
        <v>386.01602289132563</v>
      </c>
      <c r="BU61" s="13">
        <f t="shared" si="22"/>
        <v>829.96785815000442</v>
      </c>
      <c r="BV61" s="13">
        <f t="shared" si="48"/>
        <v>117588208.32452293</v>
      </c>
      <c r="BW61" s="13">
        <f t="shared" si="23"/>
        <v>16763.732445960341</v>
      </c>
      <c r="BX61">
        <f t="shared" si="41"/>
        <v>117588492.45558134</v>
      </c>
      <c r="BY61" s="13">
        <f t="shared" si="24"/>
        <v>117588852.55430891</v>
      </c>
    </row>
    <row r="62" spans="1:77" x14ac:dyDescent="0.2">
      <c r="AC62">
        <v>60</v>
      </c>
      <c r="AD62" s="37">
        <f t="shared" si="25"/>
        <v>370951370.90134293</v>
      </c>
      <c r="AE62" s="13">
        <f t="shared" si="1"/>
        <v>11831.891022053715</v>
      </c>
      <c r="AF62">
        <f t="shared" si="42"/>
        <v>370951568.09952664</v>
      </c>
      <c r="AG62" s="13">
        <f t="shared" si="2"/>
        <v>370952418.14796197</v>
      </c>
      <c r="AH62" s="13">
        <f t="shared" si="43"/>
        <v>370951371.16391802</v>
      </c>
      <c r="AI62" s="13">
        <f t="shared" si="3"/>
        <v>16763.732445960341</v>
      </c>
      <c r="AJ62">
        <f t="shared" si="26"/>
        <v>370951650.55945879</v>
      </c>
      <c r="AK62" s="13">
        <f t="shared" si="4"/>
        <v>370952418.14796197</v>
      </c>
      <c r="AL62" s="37">
        <f t="shared" si="27"/>
        <v>628.15708769554521</v>
      </c>
      <c r="AM62" s="13">
        <f t="shared" si="5"/>
        <v>11831.891022053715</v>
      </c>
      <c r="AN62">
        <f t="shared" si="28"/>
        <v>825.35527139644046</v>
      </c>
      <c r="AO62" s="13">
        <f t="shared" si="6"/>
        <v>2813.5073827337451</v>
      </c>
      <c r="AP62" s="13">
        <f t="shared" si="44"/>
        <v>628.41966277274457</v>
      </c>
      <c r="AQ62" s="13">
        <f t="shared" si="7"/>
        <v>16763.732445960341</v>
      </c>
      <c r="AR62" s="13">
        <f t="shared" si="29"/>
        <v>907.81520353875021</v>
      </c>
      <c r="AS62" s="38">
        <f t="shared" si="8"/>
        <v>2813.5073827337451</v>
      </c>
      <c r="AT62" s="37">
        <f t="shared" si="30"/>
        <v>80763974.223533377</v>
      </c>
      <c r="AU62" s="13">
        <f t="shared" si="9"/>
        <v>11831.891022053715</v>
      </c>
      <c r="AV62">
        <f t="shared" si="31"/>
        <v>80764171.421717077</v>
      </c>
      <c r="AW62" s="13">
        <f t="shared" si="10"/>
        <v>80764377.431120396</v>
      </c>
      <c r="AX62" s="13">
        <f t="shared" si="45"/>
        <v>197675123.00301972</v>
      </c>
      <c r="AY62" s="13">
        <f t="shared" si="11"/>
        <v>16763.732445960341</v>
      </c>
      <c r="AZ62">
        <f t="shared" si="32"/>
        <v>197675402.39856049</v>
      </c>
      <c r="BA62" s="13">
        <f t="shared" si="12"/>
        <v>197675525.94803166</v>
      </c>
      <c r="BB62" s="37">
        <f t="shared" si="33"/>
        <v>112.58183674385747</v>
      </c>
      <c r="BC62" s="13">
        <f t="shared" si="13"/>
        <v>11831.891022053715</v>
      </c>
      <c r="BD62">
        <f t="shared" si="34"/>
        <v>309.78002044475272</v>
      </c>
      <c r="BE62" s="13">
        <f t="shared" si="14"/>
        <v>503.35057957927143</v>
      </c>
      <c r="BF62" s="13">
        <f t="shared" si="46"/>
        <v>112.84441182105685</v>
      </c>
      <c r="BG62" s="13">
        <f t="shared" si="15"/>
        <v>16763.732445960341</v>
      </c>
      <c r="BH62">
        <f t="shared" si="35"/>
        <v>392.23995258706253</v>
      </c>
      <c r="BI62" s="13">
        <f t="shared" si="16"/>
        <v>503.35057957927143</v>
      </c>
      <c r="BJ62" s="37">
        <f t="shared" si="36"/>
        <v>1.3160841587359395</v>
      </c>
      <c r="BK62" s="13">
        <f t="shared" si="17"/>
        <v>2366.3782044107429</v>
      </c>
      <c r="BL62">
        <f t="shared" si="37"/>
        <v>40.755720898914987</v>
      </c>
      <c r="BM62" s="13">
        <f t="shared" si="18"/>
        <v>5.6772349545232395</v>
      </c>
      <c r="BN62" s="13">
        <f t="shared" si="47"/>
        <v>1.7748691837326502</v>
      </c>
      <c r="BO62" s="13">
        <f t="shared" si="19"/>
        <v>16763.732445960341</v>
      </c>
      <c r="BP62">
        <f t="shared" si="38"/>
        <v>281.17040994973837</v>
      </c>
      <c r="BQ62" s="13">
        <f t="shared" si="20"/>
        <v>5.6772349545232395</v>
      </c>
      <c r="BR62" s="37">
        <f t="shared" si="39"/>
        <v>185.47549709380507</v>
      </c>
      <c r="BS62" s="13">
        <f t="shared" si="21"/>
        <v>11831.891022053715</v>
      </c>
      <c r="BT62">
        <f t="shared" si="40"/>
        <v>382.67368079470032</v>
      </c>
      <c r="BU62" s="13">
        <f t="shared" si="22"/>
        <v>829.96785815000442</v>
      </c>
      <c r="BV62" s="13">
        <f t="shared" si="48"/>
        <v>117588208.32452293</v>
      </c>
      <c r="BW62" s="13">
        <f t="shared" si="23"/>
        <v>16763.732445960341</v>
      </c>
      <c r="BX62">
        <f t="shared" si="41"/>
        <v>117588487.72006369</v>
      </c>
      <c r="BY62" s="13">
        <f t="shared" si="24"/>
        <v>117588852.55430891</v>
      </c>
    </row>
    <row r="63" spans="1:77" x14ac:dyDescent="0.2">
      <c r="AC63">
        <v>61</v>
      </c>
      <c r="AD63" s="37">
        <f t="shared" si="25"/>
        <v>370951370.90134293</v>
      </c>
      <c r="AE63" s="13">
        <f t="shared" si="1"/>
        <v>11831.891022053715</v>
      </c>
      <c r="AF63">
        <f t="shared" si="42"/>
        <v>370951564.86676949</v>
      </c>
      <c r="AG63" s="13">
        <f t="shared" si="2"/>
        <v>370952418.14796197</v>
      </c>
      <c r="AH63" s="13">
        <f t="shared" si="43"/>
        <v>370951371.16391802</v>
      </c>
      <c r="AI63" s="13">
        <f t="shared" si="3"/>
        <v>16763.732445960341</v>
      </c>
      <c r="AJ63">
        <f t="shared" si="26"/>
        <v>370951645.979204</v>
      </c>
      <c r="AK63" s="13">
        <f t="shared" si="4"/>
        <v>370952418.14796197</v>
      </c>
      <c r="AL63" s="37">
        <f t="shared" si="27"/>
        <v>628.15708769554521</v>
      </c>
      <c r="AM63" s="13">
        <f t="shared" si="5"/>
        <v>11831.891022053715</v>
      </c>
      <c r="AN63">
        <f t="shared" si="28"/>
        <v>822.12251428658965</v>
      </c>
      <c r="AO63" s="13">
        <f t="shared" si="6"/>
        <v>2813.5073827337451</v>
      </c>
      <c r="AP63" s="13">
        <f t="shared" si="44"/>
        <v>628.41966277274457</v>
      </c>
      <c r="AQ63" s="13">
        <f t="shared" si="7"/>
        <v>16763.732445960341</v>
      </c>
      <c r="AR63" s="13">
        <f t="shared" si="29"/>
        <v>903.23494877209441</v>
      </c>
      <c r="AS63" s="38">
        <f t="shared" si="8"/>
        <v>2813.5073827337451</v>
      </c>
      <c r="AT63" s="37">
        <f t="shared" si="30"/>
        <v>80763974.223533377</v>
      </c>
      <c r="AU63" s="13">
        <f t="shared" si="9"/>
        <v>11831.891022053715</v>
      </c>
      <c r="AV63">
        <f t="shared" si="31"/>
        <v>80764168.188959971</v>
      </c>
      <c r="AW63" s="13">
        <f t="shared" si="10"/>
        <v>80764377.431120396</v>
      </c>
      <c r="AX63" s="13">
        <f t="shared" si="45"/>
        <v>197675123.00301972</v>
      </c>
      <c r="AY63" s="13">
        <f t="shared" si="11"/>
        <v>16763.732445960341</v>
      </c>
      <c r="AZ63">
        <f t="shared" si="32"/>
        <v>197675397.81830573</v>
      </c>
      <c r="BA63" s="13">
        <f t="shared" si="12"/>
        <v>197675525.94803166</v>
      </c>
      <c r="BB63" s="37">
        <f t="shared" si="33"/>
        <v>112.58183674385747</v>
      </c>
      <c r="BC63" s="13">
        <f t="shared" si="13"/>
        <v>11831.891022053715</v>
      </c>
      <c r="BD63">
        <f t="shared" si="34"/>
        <v>306.54726333490197</v>
      </c>
      <c r="BE63" s="13">
        <f t="shared" si="14"/>
        <v>503.35057957927143</v>
      </c>
      <c r="BF63" s="13">
        <f t="shared" si="46"/>
        <v>112.84441182105685</v>
      </c>
      <c r="BG63" s="13">
        <f t="shared" si="15"/>
        <v>16763.732445960341</v>
      </c>
      <c r="BH63">
        <f t="shared" si="35"/>
        <v>387.65969782040668</v>
      </c>
      <c r="BI63" s="13">
        <f t="shared" si="16"/>
        <v>503.35057957927143</v>
      </c>
      <c r="BJ63" s="37">
        <f t="shared" si="36"/>
        <v>1.3160841587359395</v>
      </c>
      <c r="BK63" s="13">
        <f t="shared" si="17"/>
        <v>2366.3782044107429</v>
      </c>
      <c r="BL63">
        <f t="shared" si="37"/>
        <v>40.109169476944842</v>
      </c>
      <c r="BM63" s="13">
        <f t="shared" si="18"/>
        <v>5.6772349545232395</v>
      </c>
      <c r="BN63" s="13">
        <f t="shared" si="47"/>
        <v>1.7748691837326502</v>
      </c>
      <c r="BO63" s="13">
        <f t="shared" si="19"/>
        <v>16763.732445960341</v>
      </c>
      <c r="BP63">
        <f t="shared" si="38"/>
        <v>276.59015518308252</v>
      </c>
      <c r="BQ63" s="13">
        <f t="shared" si="20"/>
        <v>5.6772349545232395</v>
      </c>
      <c r="BR63" s="37">
        <f t="shared" si="39"/>
        <v>185.47549709380507</v>
      </c>
      <c r="BS63" s="13">
        <f t="shared" si="21"/>
        <v>11831.891022053715</v>
      </c>
      <c r="BT63">
        <f t="shared" si="40"/>
        <v>379.44092368484957</v>
      </c>
      <c r="BU63" s="13">
        <f t="shared" si="22"/>
        <v>829.96785815000442</v>
      </c>
      <c r="BV63" s="13">
        <f t="shared" si="48"/>
        <v>117588208.32452293</v>
      </c>
      <c r="BW63" s="13">
        <f t="shared" si="23"/>
        <v>16763.732445960341</v>
      </c>
      <c r="BX63">
        <f t="shared" si="41"/>
        <v>117588483.13980892</v>
      </c>
      <c r="BY63" s="13">
        <f t="shared" si="24"/>
        <v>117588852.55430891</v>
      </c>
    </row>
    <row r="64" spans="1:77" x14ac:dyDescent="0.2">
      <c r="A64" s="20"/>
      <c r="AC64">
        <v>62</v>
      </c>
      <c r="AD64" s="37">
        <f t="shared" si="25"/>
        <v>370951370.90134293</v>
      </c>
      <c r="AE64" s="13">
        <f t="shared" si="1"/>
        <v>11831.891022053715</v>
      </c>
      <c r="AF64">
        <f t="shared" si="42"/>
        <v>370951561.7382949</v>
      </c>
      <c r="AG64" s="13">
        <f t="shared" si="2"/>
        <v>370952418.14796197</v>
      </c>
      <c r="AH64" s="13">
        <f t="shared" si="43"/>
        <v>370951371.16391802</v>
      </c>
      <c r="AI64" s="13">
        <f t="shared" si="3"/>
        <v>16763.732445960341</v>
      </c>
      <c r="AJ64">
        <f t="shared" si="26"/>
        <v>370951641.5466994</v>
      </c>
      <c r="AK64" s="13">
        <f t="shared" si="4"/>
        <v>370952418.14796197</v>
      </c>
      <c r="AL64" s="37">
        <f t="shared" si="27"/>
        <v>628.15708769554521</v>
      </c>
      <c r="AM64" s="13">
        <f t="shared" si="5"/>
        <v>11831.891022053715</v>
      </c>
      <c r="AN64">
        <f t="shared" si="28"/>
        <v>818.99403966415355</v>
      </c>
      <c r="AO64" s="13">
        <f t="shared" si="6"/>
        <v>2813.5073827337451</v>
      </c>
      <c r="AP64" s="13">
        <f t="shared" si="44"/>
        <v>628.41966277274457</v>
      </c>
      <c r="AQ64" s="13">
        <f t="shared" si="7"/>
        <v>16763.732445960341</v>
      </c>
      <c r="AR64" s="13">
        <f t="shared" si="29"/>
        <v>898.80244415920174</v>
      </c>
      <c r="AS64" s="38">
        <f t="shared" si="8"/>
        <v>2813.5073827337451</v>
      </c>
      <c r="AT64" s="37">
        <f t="shared" si="30"/>
        <v>80763974.223533377</v>
      </c>
      <c r="AU64" s="13">
        <f t="shared" si="9"/>
        <v>11831.891022053715</v>
      </c>
      <c r="AV64">
        <f t="shared" si="31"/>
        <v>80764165.060485348</v>
      </c>
      <c r="AW64" s="13">
        <f t="shared" si="10"/>
        <v>80764377.431120396</v>
      </c>
      <c r="AX64" s="13">
        <f t="shared" si="45"/>
        <v>197675123.00301972</v>
      </c>
      <c r="AY64" s="13">
        <f t="shared" si="11"/>
        <v>16763.732445960341</v>
      </c>
      <c r="AZ64">
        <f t="shared" si="32"/>
        <v>197675393.38580111</v>
      </c>
      <c r="BA64" s="13">
        <f t="shared" si="12"/>
        <v>197675525.94803166</v>
      </c>
      <c r="BB64" s="37">
        <f t="shared" si="33"/>
        <v>112.58183674385747</v>
      </c>
      <c r="BC64" s="13">
        <f t="shared" si="13"/>
        <v>11831.891022053715</v>
      </c>
      <c r="BD64">
        <f t="shared" si="34"/>
        <v>303.41878871246575</v>
      </c>
      <c r="BE64" s="13">
        <f t="shared" si="14"/>
        <v>503.35057957927143</v>
      </c>
      <c r="BF64" s="13">
        <f t="shared" si="46"/>
        <v>112.84441182105685</v>
      </c>
      <c r="BG64" s="13">
        <f t="shared" si="15"/>
        <v>16763.732445960341</v>
      </c>
      <c r="BH64">
        <f t="shared" si="35"/>
        <v>383.22719320751395</v>
      </c>
      <c r="BI64" s="13">
        <f t="shared" si="16"/>
        <v>503.35057957927143</v>
      </c>
      <c r="BJ64" s="37">
        <f t="shared" si="36"/>
        <v>1.3160841587359395</v>
      </c>
      <c r="BK64" s="13">
        <f t="shared" si="17"/>
        <v>2366.3782044107429</v>
      </c>
      <c r="BL64">
        <f t="shared" si="37"/>
        <v>39.483474552457601</v>
      </c>
      <c r="BM64" s="13">
        <f t="shared" si="18"/>
        <v>5.6772349545232395</v>
      </c>
      <c r="BN64" s="13">
        <f t="shared" si="47"/>
        <v>1.7748691837326502</v>
      </c>
      <c r="BO64" s="13">
        <f t="shared" si="19"/>
        <v>16763.732445960341</v>
      </c>
      <c r="BP64">
        <f t="shared" si="38"/>
        <v>272.15765057018979</v>
      </c>
      <c r="BQ64" s="13">
        <f t="shared" si="20"/>
        <v>5.6772349545232395</v>
      </c>
      <c r="BR64" s="37">
        <f t="shared" si="39"/>
        <v>185.47549709380507</v>
      </c>
      <c r="BS64" s="13">
        <f t="shared" si="21"/>
        <v>11831.891022053715</v>
      </c>
      <c r="BT64">
        <f t="shared" si="40"/>
        <v>376.31244906241341</v>
      </c>
      <c r="BU64" s="13">
        <f t="shared" si="22"/>
        <v>829.96785815000442</v>
      </c>
      <c r="BV64" s="13">
        <f t="shared" si="48"/>
        <v>117588208.32452293</v>
      </c>
      <c r="BW64" s="13">
        <f t="shared" si="23"/>
        <v>16763.732445960341</v>
      </c>
      <c r="BX64">
        <f t="shared" si="41"/>
        <v>117588478.70730431</v>
      </c>
      <c r="BY64" s="13">
        <f t="shared" si="24"/>
        <v>117588852.55430891</v>
      </c>
    </row>
    <row r="65" spans="1:77" x14ac:dyDescent="0.2">
      <c r="A65" s="20"/>
      <c r="AC65">
        <v>63</v>
      </c>
      <c r="AD65" s="37">
        <f t="shared" si="25"/>
        <v>370951370.90134293</v>
      </c>
      <c r="AE65" s="13">
        <f t="shared" si="1"/>
        <v>11831.891022053715</v>
      </c>
      <c r="AF65">
        <f t="shared" si="42"/>
        <v>370951558.7091369</v>
      </c>
      <c r="AG65" s="13">
        <f t="shared" si="2"/>
        <v>370952418.14796197</v>
      </c>
      <c r="AH65" s="13">
        <f t="shared" si="43"/>
        <v>370951371.16391802</v>
      </c>
      <c r="AI65" s="13">
        <f t="shared" si="3"/>
        <v>16763.732445960341</v>
      </c>
      <c r="AJ65">
        <f t="shared" si="26"/>
        <v>370951637.25490922</v>
      </c>
      <c r="AK65" s="13">
        <f t="shared" si="4"/>
        <v>370952418.14796197</v>
      </c>
      <c r="AL65" s="37">
        <f t="shared" si="27"/>
        <v>628.15708769554521</v>
      </c>
      <c r="AM65" s="13">
        <f t="shared" si="5"/>
        <v>11831.891022053715</v>
      </c>
      <c r="AN65">
        <f t="shared" si="28"/>
        <v>815.96488169639781</v>
      </c>
      <c r="AO65" s="13">
        <f t="shared" si="6"/>
        <v>2813.5073827337451</v>
      </c>
      <c r="AP65" s="13">
        <f t="shared" si="44"/>
        <v>628.41966277274457</v>
      </c>
      <c r="AQ65" s="13">
        <f t="shared" si="7"/>
        <v>16763.732445960341</v>
      </c>
      <c r="AR65" s="13">
        <f t="shared" si="29"/>
        <v>894.51065397846423</v>
      </c>
      <c r="AS65" s="38">
        <f t="shared" si="8"/>
        <v>2813.5073827337451</v>
      </c>
      <c r="AT65" s="37">
        <f t="shared" si="30"/>
        <v>80763974.223533377</v>
      </c>
      <c r="AU65" s="13">
        <f t="shared" si="9"/>
        <v>11831.891022053715</v>
      </c>
      <c r="AV65">
        <f t="shared" si="31"/>
        <v>80764162.031327382</v>
      </c>
      <c r="AW65" s="13">
        <f t="shared" si="10"/>
        <v>80764377.431120396</v>
      </c>
      <c r="AX65" s="13">
        <f t="shared" si="45"/>
        <v>197675123.00301972</v>
      </c>
      <c r="AY65" s="13">
        <f t="shared" si="11"/>
        <v>16763.732445960341</v>
      </c>
      <c r="AZ65">
        <f t="shared" si="32"/>
        <v>197675389.09401092</v>
      </c>
      <c r="BA65" s="13">
        <f t="shared" si="12"/>
        <v>197675525.94803166</v>
      </c>
      <c r="BB65" s="37">
        <f t="shared" si="33"/>
        <v>112.58183674385747</v>
      </c>
      <c r="BC65" s="13">
        <f t="shared" si="13"/>
        <v>11831.891022053715</v>
      </c>
      <c r="BD65">
        <f t="shared" si="34"/>
        <v>300.38963074471008</v>
      </c>
      <c r="BE65" s="13">
        <f t="shared" si="14"/>
        <v>503.35057957927143</v>
      </c>
      <c r="BF65" s="13">
        <f t="shared" si="46"/>
        <v>112.84441182105685</v>
      </c>
      <c r="BG65" s="13">
        <f t="shared" si="15"/>
        <v>16763.732445960341</v>
      </c>
      <c r="BH65">
        <f t="shared" si="35"/>
        <v>378.93540302677656</v>
      </c>
      <c r="BI65" s="13">
        <f t="shared" si="16"/>
        <v>503.35057957927143</v>
      </c>
      <c r="BJ65" s="37">
        <f t="shared" si="36"/>
        <v>1.3160841587359395</v>
      </c>
      <c r="BK65" s="13">
        <f t="shared" si="17"/>
        <v>2366.3782044107429</v>
      </c>
      <c r="BL65">
        <f t="shared" si="37"/>
        <v>38.877642958906463</v>
      </c>
      <c r="BM65" s="13">
        <f t="shared" si="18"/>
        <v>5.6772349545232395</v>
      </c>
      <c r="BN65" s="13">
        <f t="shared" si="47"/>
        <v>1.7748691837326502</v>
      </c>
      <c r="BO65" s="13">
        <f t="shared" si="19"/>
        <v>16763.732445960341</v>
      </c>
      <c r="BP65">
        <f t="shared" si="38"/>
        <v>267.86586038945239</v>
      </c>
      <c r="BQ65" s="13">
        <f t="shared" si="20"/>
        <v>5.6772349545232395</v>
      </c>
      <c r="BR65" s="37">
        <f t="shared" si="39"/>
        <v>185.47549709380507</v>
      </c>
      <c r="BS65" s="13">
        <f t="shared" si="21"/>
        <v>11831.891022053715</v>
      </c>
      <c r="BT65">
        <f t="shared" si="40"/>
        <v>373.28329109465767</v>
      </c>
      <c r="BU65" s="13">
        <f t="shared" si="22"/>
        <v>829.96785815000442</v>
      </c>
      <c r="BV65" s="13">
        <f t="shared" si="48"/>
        <v>117588208.32452293</v>
      </c>
      <c r="BW65" s="13">
        <f t="shared" si="23"/>
        <v>16763.732445960341</v>
      </c>
      <c r="BX65">
        <f t="shared" si="41"/>
        <v>117588474.41551413</v>
      </c>
      <c r="BY65" s="13">
        <f t="shared" si="24"/>
        <v>117588852.55430891</v>
      </c>
    </row>
    <row r="66" spans="1:77" x14ac:dyDescent="0.2">
      <c r="AC66">
        <v>64</v>
      </c>
      <c r="AD66" s="37">
        <f t="shared" si="25"/>
        <v>370951370.90134293</v>
      </c>
      <c r="AE66" s="13">
        <f t="shared" ref="AE66:AE129" si="64">SUM($B$42:$B$43)</f>
        <v>11831.891022053715</v>
      </c>
      <c r="AF66">
        <f t="shared" si="42"/>
        <v>370951555.77464014</v>
      </c>
      <c r="AG66" s="13">
        <f t="shared" ref="AG66:AG129" si="65">SUM($B$44:$B$45,$B$48:$B$49)</f>
        <v>370952418.14796197</v>
      </c>
      <c r="AH66" s="13">
        <f t="shared" si="43"/>
        <v>370951371.16391802</v>
      </c>
      <c r="AI66" s="13">
        <f t="shared" ref="AI66:AI129" si="66">SUM($C$42:$C$43)</f>
        <v>16763.732445960341</v>
      </c>
      <c r="AJ66">
        <f t="shared" si="26"/>
        <v>370951633.09723747</v>
      </c>
      <c r="AK66" s="13">
        <f t="shared" ref="AK66:AK129" si="67">SUM($C$44:$C$45,$C$48:$C$49)</f>
        <v>370952418.14796197</v>
      </c>
      <c r="AL66" s="37">
        <f t="shared" si="27"/>
        <v>628.15708769554521</v>
      </c>
      <c r="AM66" s="13">
        <f t="shared" ref="AM66:AM129" si="68">SUM($D$42:$D$43)</f>
        <v>11831.891022053715</v>
      </c>
      <c r="AN66">
        <f t="shared" si="28"/>
        <v>813.0303849151345</v>
      </c>
      <c r="AO66" s="13">
        <f t="shared" ref="AO66:AO129" si="69">SUM($D$44:$D$45,$D$48:$D$49)</f>
        <v>2813.5073827337451</v>
      </c>
      <c r="AP66" s="13">
        <f t="shared" si="44"/>
        <v>628.41966277274457</v>
      </c>
      <c r="AQ66" s="13">
        <f t="shared" ref="AQ66:AQ129" si="70">SUM($E$42:$E$43)</f>
        <v>16763.732445960341</v>
      </c>
      <c r="AR66" s="13">
        <f t="shared" si="29"/>
        <v>890.35298224087489</v>
      </c>
      <c r="AS66" s="38">
        <f t="shared" ref="AS66:AS129" si="71">SUM($E$44:$E$45,$E$48:$E$49)</f>
        <v>2813.5073827337451</v>
      </c>
      <c r="AT66" s="37">
        <f t="shared" si="30"/>
        <v>80763974.223533377</v>
      </c>
      <c r="AU66" s="13">
        <f t="shared" ref="AU66:AU129" si="72">SUM($F$42:$F$43)</f>
        <v>11831.891022053715</v>
      </c>
      <c r="AV66">
        <f t="shared" si="31"/>
        <v>80764159.096830592</v>
      </c>
      <c r="AW66" s="13">
        <f t="shared" ref="AW66:AW129" si="73">SUM($F$44:$F$45,$F$48:$F$49)</f>
        <v>80764377.431120396</v>
      </c>
      <c r="AX66" s="13">
        <f t="shared" si="45"/>
        <v>197675123.00301972</v>
      </c>
      <c r="AY66" s="13">
        <f t="shared" ref="AY66:AY129" si="74">SUM($G$42:$G$43)</f>
        <v>16763.732445960341</v>
      </c>
      <c r="AZ66">
        <f t="shared" si="32"/>
        <v>197675384.9363392</v>
      </c>
      <c r="BA66" s="13">
        <f t="shared" ref="BA66:BA129" si="75">SUM($G$44:$G$45,$G$48:$G$49)</f>
        <v>197675525.94803166</v>
      </c>
      <c r="BB66" s="37">
        <f t="shared" si="33"/>
        <v>112.58183674385747</v>
      </c>
      <c r="BC66" s="13">
        <f t="shared" ref="BC66:BC129" si="76">SUM($H$42:$H$43)</f>
        <v>11831.891022053715</v>
      </c>
      <c r="BD66">
        <f t="shared" si="34"/>
        <v>297.45513396344677</v>
      </c>
      <c r="BE66" s="13">
        <f t="shared" ref="BE66:BE129" si="77">SUM($H$44:$H$45,$H$48:$H$49)</f>
        <v>503.35057957927143</v>
      </c>
      <c r="BF66" s="13">
        <f t="shared" si="46"/>
        <v>112.84441182105685</v>
      </c>
      <c r="BG66" s="13">
        <f t="shared" ref="BG66:BG129" si="78">SUM($I$42:$I$43)</f>
        <v>16763.732445960341</v>
      </c>
      <c r="BH66">
        <f t="shared" si="35"/>
        <v>374.77773128918716</v>
      </c>
      <c r="BI66" s="13">
        <f t="shared" ref="BI66:BI129" si="79">SUM($I$44:$I$45,$I$48:$I$49)</f>
        <v>503.35057957927143</v>
      </c>
      <c r="BJ66" s="37">
        <f t="shared" si="36"/>
        <v>1.3160841587359395</v>
      </c>
      <c r="BK66" s="13">
        <f t="shared" ref="BK66:BK129" si="80">SUM($J$42:$J$43)</f>
        <v>2366.3782044107429</v>
      </c>
      <c r="BL66">
        <f t="shared" si="37"/>
        <v>38.290743602653798</v>
      </c>
      <c r="BM66" s="13">
        <f t="shared" ref="BM66:BM129" si="81">SUM($J$44:$J$45,$J$48:$J$49)</f>
        <v>5.6772349545232395</v>
      </c>
      <c r="BN66" s="13">
        <f t="shared" si="47"/>
        <v>1.7748691837326502</v>
      </c>
      <c r="BO66" s="13">
        <f t="shared" ref="BO66:BO129" si="82">SUM($K$42:$K$43)</f>
        <v>16763.732445960341</v>
      </c>
      <c r="BP66">
        <f t="shared" si="38"/>
        <v>263.708188651863</v>
      </c>
      <c r="BQ66" s="13">
        <f t="shared" ref="BQ66:BQ129" si="83">SUM($K$44:$K$45,$K$48:$K$49)</f>
        <v>5.6772349545232395</v>
      </c>
      <c r="BR66" s="37">
        <f t="shared" si="39"/>
        <v>185.47549709380507</v>
      </c>
      <c r="BS66" s="13">
        <f t="shared" ref="BS66:BS129" si="84">SUM($L$42:$L$43)</f>
        <v>11831.891022053715</v>
      </c>
      <c r="BT66">
        <f t="shared" si="40"/>
        <v>370.34879431339436</v>
      </c>
      <c r="BU66" s="13">
        <f t="shared" ref="BU66:BU129" si="85">SUM($L$44:$L$45,$L$48:$L$49)</f>
        <v>829.96785815000442</v>
      </c>
      <c r="BV66" s="13">
        <f t="shared" si="48"/>
        <v>117588208.32452293</v>
      </c>
      <c r="BW66" s="13">
        <f t="shared" ref="BW66:BW129" si="86">SUM($M$42:$M$43)</f>
        <v>16763.732445960341</v>
      </c>
      <c r="BX66">
        <f t="shared" si="41"/>
        <v>117588470.25784239</v>
      </c>
      <c r="BY66" s="13">
        <f t="shared" ref="BY66:BY129" si="87">SUM($M$44:$M$45,$M$48:$M$49)</f>
        <v>117588852.55430891</v>
      </c>
    </row>
    <row r="67" spans="1:77" x14ac:dyDescent="0.2">
      <c r="AC67">
        <v>65</v>
      </c>
      <c r="AD67" s="37">
        <f t="shared" ref="AD67:AD130" si="88">SUM($B$44:$B$48)</f>
        <v>370951370.90134293</v>
      </c>
      <c r="AE67" s="13">
        <f t="shared" si="64"/>
        <v>11831.891022053715</v>
      </c>
      <c r="AF67">
        <f t="shared" si="42"/>
        <v>370951552.9304356</v>
      </c>
      <c r="AG67" s="13">
        <f t="shared" si="65"/>
        <v>370952418.14796197</v>
      </c>
      <c r="AH67" s="13">
        <f t="shared" si="43"/>
        <v>370951371.16391802</v>
      </c>
      <c r="AI67" s="13">
        <f t="shared" si="66"/>
        <v>16763.732445960341</v>
      </c>
      <c r="AJ67">
        <f t="shared" ref="AJ67:AJ130" si="89">AI67/$AC67+AH67</f>
        <v>370951629.06749409</v>
      </c>
      <c r="AK67" s="13">
        <f t="shared" si="67"/>
        <v>370952418.14796197</v>
      </c>
      <c r="AL67" s="37">
        <f t="shared" ref="AL67:AL130" si="90">SUM($D$44:$D$48)</f>
        <v>628.15708769554521</v>
      </c>
      <c r="AM67" s="13">
        <f t="shared" si="68"/>
        <v>11831.891022053715</v>
      </c>
      <c r="AN67">
        <f t="shared" ref="AN67:AN130" si="91">AM67/$AC67+AL67</f>
        <v>810.1861803425254</v>
      </c>
      <c r="AO67" s="13">
        <f t="shared" si="69"/>
        <v>2813.5073827337451</v>
      </c>
      <c r="AP67" s="13">
        <f t="shared" si="44"/>
        <v>628.41966277274457</v>
      </c>
      <c r="AQ67" s="13">
        <f t="shared" si="70"/>
        <v>16763.732445960341</v>
      </c>
      <c r="AR67" s="13">
        <f t="shared" ref="AR67:AR130" si="92">AQ67/$AC67+AP67</f>
        <v>886.32323886444215</v>
      </c>
      <c r="AS67" s="38">
        <f t="shared" si="71"/>
        <v>2813.5073827337451</v>
      </c>
      <c r="AT67" s="37">
        <f t="shared" ref="AT67:AT130" si="93">SUM($F$44:$F$48)</f>
        <v>80763974.223533377</v>
      </c>
      <c r="AU67" s="13">
        <f t="shared" si="72"/>
        <v>11831.891022053715</v>
      </c>
      <c r="AV67">
        <f t="shared" ref="AV67:AV130" si="94">AU67/$AC67+AT67</f>
        <v>80764156.252626017</v>
      </c>
      <c r="AW67" s="13">
        <f t="shared" si="73"/>
        <v>80764377.431120396</v>
      </c>
      <c r="AX67" s="13">
        <f t="shared" si="45"/>
        <v>197675123.00301972</v>
      </c>
      <c r="AY67" s="13">
        <f t="shared" si="74"/>
        <v>16763.732445960341</v>
      </c>
      <c r="AZ67">
        <f t="shared" ref="AZ67:AZ130" si="95">AY67/$AC67+AX67</f>
        <v>197675380.90659583</v>
      </c>
      <c r="BA67" s="13">
        <f t="shared" si="75"/>
        <v>197675525.94803166</v>
      </c>
      <c r="BB67" s="37">
        <f t="shared" ref="BB67:BB130" si="96">SUM($H$44:$H$48)</f>
        <v>112.58183674385747</v>
      </c>
      <c r="BC67" s="13">
        <f t="shared" si="76"/>
        <v>11831.891022053715</v>
      </c>
      <c r="BD67">
        <f t="shared" ref="BD67:BD130" si="97">BC67/$AC67+BB67</f>
        <v>294.61092939083767</v>
      </c>
      <c r="BE67" s="13">
        <f t="shared" si="77"/>
        <v>503.35057957927143</v>
      </c>
      <c r="BF67" s="13">
        <f t="shared" si="46"/>
        <v>112.84441182105685</v>
      </c>
      <c r="BG67" s="13">
        <f t="shared" si="78"/>
        <v>16763.732445960341</v>
      </c>
      <c r="BH67">
        <f t="shared" ref="BH67:BH130" si="98">BG67/$AC67+BF67</f>
        <v>370.74798791275441</v>
      </c>
      <c r="BI67" s="13">
        <f t="shared" si="79"/>
        <v>503.35057957927143</v>
      </c>
      <c r="BJ67" s="37">
        <f t="shared" ref="BJ67:BJ130" si="99">SUM($J$44:$J$48)</f>
        <v>1.3160841587359395</v>
      </c>
      <c r="BK67" s="13">
        <f t="shared" si="80"/>
        <v>2366.3782044107429</v>
      </c>
      <c r="BL67">
        <f t="shared" ref="BL67:BL130" si="100">BK67/$AC67+BJ67</f>
        <v>37.721902688131983</v>
      </c>
      <c r="BM67" s="13">
        <f t="shared" si="81"/>
        <v>5.6772349545232395</v>
      </c>
      <c r="BN67" s="13">
        <f t="shared" si="47"/>
        <v>1.7748691837326502</v>
      </c>
      <c r="BO67" s="13">
        <f t="shared" si="82"/>
        <v>16763.732445960341</v>
      </c>
      <c r="BP67">
        <f t="shared" ref="BP67:BP130" si="101">BO67/$AC67+BN67</f>
        <v>259.67844527543025</v>
      </c>
      <c r="BQ67" s="13">
        <f t="shared" si="83"/>
        <v>5.6772349545232395</v>
      </c>
      <c r="BR67" s="37">
        <f t="shared" ref="BR67:BR130" si="102">SUM($L$44:$L$48)</f>
        <v>185.47549709380507</v>
      </c>
      <c r="BS67" s="13">
        <f t="shared" si="84"/>
        <v>11831.891022053715</v>
      </c>
      <c r="BT67">
        <f t="shared" ref="BT67:BT130" si="103">BS67/$AC67+BR67</f>
        <v>367.50458974078526</v>
      </c>
      <c r="BU67" s="13">
        <f t="shared" si="85"/>
        <v>829.96785815000442</v>
      </c>
      <c r="BV67" s="13">
        <f t="shared" si="48"/>
        <v>117588208.32452293</v>
      </c>
      <c r="BW67" s="13">
        <f t="shared" si="86"/>
        <v>16763.732445960341</v>
      </c>
      <c r="BX67">
        <f t="shared" ref="BX67:BX130" si="104">BW67/$AC67+BV67</f>
        <v>117588466.22809902</v>
      </c>
      <c r="BY67" s="13">
        <f t="shared" si="87"/>
        <v>117588852.55430891</v>
      </c>
    </row>
    <row r="68" spans="1:77" x14ac:dyDescent="0.2">
      <c r="AC68">
        <v>66</v>
      </c>
      <c r="AD68" s="37">
        <f t="shared" si="88"/>
        <v>370951370.90134293</v>
      </c>
      <c r="AE68" s="13">
        <f t="shared" si="64"/>
        <v>11831.891022053715</v>
      </c>
      <c r="AF68">
        <f t="shared" ref="AF68:AF131" si="105">AE68/AC68+AD68</f>
        <v>370951550.17241901</v>
      </c>
      <c r="AG68" s="13">
        <f t="shared" si="65"/>
        <v>370952418.14796197</v>
      </c>
      <c r="AH68" s="13">
        <f t="shared" ref="AH68:AH131" si="106">SUM($C$44:$C$45,$C$47:$C$48)</f>
        <v>370951371.16391802</v>
      </c>
      <c r="AI68" s="13">
        <f t="shared" si="66"/>
        <v>16763.732445960341</v>
      </c>
      <c r="AJ68">
        <f t="shared" si="89"/>
        <v>370951625.15986419</v>
      </c>
      <c r="AK68" s="13">
        <f t="shared" si="67"/>
        <v>370952418.14796197</v>
      </c>
      <c r="AL68" s="37">
        <f t="shared" si="90"/>
        <v>628.15708769554521</v>
      </c>
      <c r="AM68" s="13">
        <f t="shared" si="68"/>
        <v>11831.891022053715</v>
      </c>
      <c r="AN68">
        <f t="shared" si="91"/>
        <v>807.4281637872682</v>
      </c>
      <c r="AO68" s="13">
        <f t="shared" si="69"/>
        <v>2813.5073827337451</v>
      </c>
      <c r="AP68" s="13">
        <f t="shared" ref="AP68:AP131" si="107">SUM($E$44:$E$45,$E$47:$E$48)</f>
        <v>628.41966277274457</v>
      </c>
      <c r="AQ68" s="13">
        <f t="shared" si="70"/>
        <v>16763.732445960341</v>
      </c>
      <c r="AR68" s="13">
        <f t="shared" si="92"/>
        <v>882.41560892365885</v>
      </c>
      <c r="AS68" s="38">
        <f t="shared" si="71"/>
        <v>2813.5073827337451</v>
      </c>
      <c r="AT68" s="37">
        <f t="shared" si="93"/>
        <v>80763974.223533377</v>
      </c>
      <c r="AU68" s="13">
        <f t="shared" si="72"/>
        <v>11831.891022053715</v>
      </c>
      <c r="AV68">
        <f t="shared" si="94"/>
        <v>80764153.494609475</v>
      </c>
      <c r="AW68" s="13">
        <f t="shared" si="73"/>
        <v>80764377.431120396</v>
      </c>
      <c r="AX68" s="13">
        <f t="shared" ref="AX68:AX131" si="108">SUM($G$44:$G$45,$G$47:$G$48)</f>
        <v>197675123.00301972</v>
      </c>
      <c r="AY68" s="13">
        <f t="shared" si="74"/>
        <v>16763.732445960341</v>
      </c>
      <c r="AZ68">
        <f t="shared" si="95"/>
        <v>197675376.99896586</v>
      </c>
      <c r="BA68" s="13">
        <f t="shared" si="75"/>
        <v>197675525.94803166</v>
      </c>
      <c r="BB68" s="37">
        <f t="shared" si="96"/>
        <v>112.58183674385747</v>
      </c>
      <c r="BC68" s="13">
        <f t="shared" si="76"/>
        <v>11831.891022053715</v>
      </c>
      <c r="BD68">
        <f t="shared" si="97"/>
        <v>291.85291283558041</v>
      </c>
      <c r="BE68" s="13">
        <f t="shared" si="77"/>
        <v>503.35057957927143</v>
      </c>
      <c r="BF68" s="13">
        <f t="shared" ref="BF68:BF131" si="109">SUM($I$44:$I$45,$I$47:$I$48)</f>
        <v>112.84441182105685</v>
      </c>
      <c r="BG68" s="13">
        <f t="shared" si="78"/>
        <v>16763.732445960341</v>
      </c>
      <c r="BH68">
        <f t="shared" si="98"/>
        <v>366.84035797197112</v>
      </c>
      <c r="BI68" s="13">
        <f t="shared" si="79"/>
        <v>503.35057957927143</v>
      </c>
      <c r="BJ68" s="37">
        <f t="shared" si="99"/>
        <v>1.3160841587359395</v>
      </c>
      <c r="BK68" s="13">
        <f t="shared" si="80"/>
        <v>2366.3782044107429</v>
      </c>
      <c r="BL68">
        <f t="shared" si="100"/>
        <v>37.170299377080532</v>
      </c>
      <c r="BM68" s="13">
        <f t="shared" si="81"/>
        <v>5.6772349545232395</v>
      </c>
      <c r="BN68" s="13">
        <f t="shared" ref="BN68:BN131" si="110">SUM($K$44:$K$45,$K$47:$K$48)</f>
        <v>1.7748691837326502</v>
      </c>
      <c r="BO68" s="13">
        <f t="shared" si="82"/>
        <v>16763.732445960341</v>
      </c>
      <c r="BP68">
        <f t="shared" si="101"/>
        <v>255.7708153346469</v>
      </c>
      <c r="BQ68" s="13">
        <f t="shared" si="83"/>
        <v>5.6772349545232395</v>
      </c>
      <c r="BR68" s="37">
        <f t="shared" si="102"/>
        <v>185.47549709380507</v>
      </c>
      <c r="BS68" s="13">
        <f t="shared" si="84"/>
        <v>11831.891022053715</v>
      </c>
      <c r="BT68">
        <f t="shared" si="103"/>
        <v>364.74657318552806</v>
      </c>
      <c r="BU68" s="13">
        <f t="shared" si="85"/>
        <v>829.96785815000442</v>
      </c>
      <c r="BV68" s="13">
        <f t="shared" ref="BV68:BV131" si="111">SUM($M$44:$M$45,$M$47:$M$48)</f>
        <v>117588208.32452293</v>
      </c>
      <c r="BW68" s="13">
        <f t="shared" si="86"/>
        <v>16763.732445960341</v>
      </c>
      <c r="BX68">
        <f t="shared" si="104"/>
        <v>117588462.32046908</v>
      </c>
      <c r="BY68" s="13">
        <f t="shared" si="87"/>
        <v>117588852.55430891</v>
      </c>
    </row>
    <row r="69" spans="1:77" x14ac:dyDescent="0.2">
      <c r="AC69">
        <v>67</v>
      </c>
      <c r="AD69" s="37">
        <f t="shared" si="88"/>
        <v>370951370.90134293</v>
      </c>
      <c r="AE69" s="13">
        <f t="shared" si="64"/>
        <v>11831.891022053715</v>
      </c>
      <c r="AF69">
        <f t="shared" si="105"/>
        <v>370951547.49673134</v>
      </c>
      <c r="AG69" s="13">
        <f t="shared" si="65"/>
        <v>370952418.14796197</v>
      </c>
      <c r="AH69" s="13">
        <f t="shared" si="106"/>
        <v>370951371.16391802</v>
      </c>
      <c r="AI69" s="13">
        <f t="shared" si="66"/>
        <v>16763.732445960341</v>
      </c>
      <c r="AJ69">
        <f t="shared" si="89"/>
        <v>370951621.36887991</v>
      </c>
      <c r="AK69" s="13">
        <f t="shared" si="67"/>
        <v>370952418.14796197</v>
      </c>
      <c r="AL69" s="37">
        <f t="shared" si="90"/>
        <v>628.15708769554521</v>
      </c>
      <c r="AM69" s="13">
        <f t="shared" si="68"/>
        <v>11831.891022053715</v>
      </c>
      <c r="AN69">
        <f t="shared" si="91"/>
        <v>804.75247608440668</v>
      </c>
      <c r="AO69" s="13">
        <f t="shared" si="69"/>
        <v>2813.5073827337451</v>
      </c>
      <c r="AP69" s="13">
        <f t="shared" si="107"/>
        <v>628.41966277274457</v>
      </c>
      <c r="AQ69" s="13">
        <f t="shared" si="70"/>
        <v>16763.732445960341</v>
      </c>
      <c r="AR69" s="13">
        <f t="shared" si="92"/>
        <v>878.62462465274962</v>
      </c>
      <c r="AS69" s="38">
        <f t="shared" si="71"/>
        <v>2813.5073827337451</v>
      </c>
      <c r="AT69" s="37">
        <f t="shared" si="93"/>
        <v>80763974.223533377</v>
      </c>
      <c r="AU69" s="13">
        <f t="shared" si="72"/>
        <v>11831.891022053715</v>
      </c>
      <c r="AV69">
        <f t="shared" si="94"/>
        <v>80764150.81892176</v>
      </c>
      <c r="AW69" s="13">
        <f t="shared" si="73"/>
        <v>80764377.431120396</v>
      </c>
      <c r="AX69" s="13">
        <f t="shared" si="108"/>
        <v>197675123.00301972</v>
      </c>
      <c r="AY69" s="13">
        <f t="shared" si="74"/>
        <v>16763.732445960341</v>
      </c>
      <c r="AZ69">
        <f t="shared" si="95"/>
        <v>197675373.20798159</v>
      </c>
      <c r="BA69" s="13">
        <f t="shared" si="75"/>
        <v>197675525.94803166</v>
      </c>
      <c r="BB69" s="37">
        <f t="shared" si="96"/>
        <v>112.58183674385747</v>
      </c>
      <c r="BC69" s="13">
        <f t="shared" si="76"/>
        <v>11831.891022053715</v>
      </c>
      <c r="BD69">
        <f t="shared" si="97"/>
        <v>289.17722513271889</v>
      </c>
      <c r="BE69" s="13">
        <f t="shared" si="77"/>
        <v>503.35057957927143</v>
      </c>
      <c r="BF69" s="13">
        <f t="shared" si="109"/>
        <v>112.84441182105685</v>
      </c>
      <c r="BG69" s="13">
        <f t="shared" si="78"/>
        <v>16763.732445960341</v>
      </c>
      <c r="BH69">
        <f t="shared" si="98"/>
        <v>363.04937370106194</v>
      </c>
      <c r="BI69" s="13">
        <f t="shared" si="79"/>
        <v>503.35057957927143</v>
      </c>
      <c r="BJ69" s="37">
        <f t="shared" si="99"/>
        <v>1.3160841587359395</v>
      </c>
      <c r="BK69" s="13">
        <f t="shared" si="80"/>
        <v>2366.3782044107429</v>
      </c>
      <c r="BL69">
        <f t="shared" si="100"/>
        <v>36.635161836508225</v>
      </c>
      <c r="BM69" s="13">
        <f t="shared" si="81"/>
        <v>5.6772349545232395</v>
      </c>
      <c r="BN69" s="13">
        <f t="shared" si="110"/>
        <v>1.7748691837326502</v>
      </c>
      <c r="BO69" s="13">
        <f t="shared" si="82"/>
        <v>16763.732445960341</v>
      </c>
      <c r="BP69">
        <f t="shared" si="101"/>
        <v>251.97983106373772</v>
      </c>
      <c r="BQ69" s="13">
        <f t="shared" si="83"/>
        <v>5.6772349545232395</v>
      </c>
      <c r="BR69" s="37">
        <f t="shared" si="102"/>
        <v>185.47549709380507</v>
      </c>
      <c r="BS69" s="13">
        <f t="shared" si="84"/>
        <v>11831.891022053715</v>
      </c>
      <c r="BT69">
        <f t="shared" si="103"/>
        <v>362.07088548266648</v>
      </c>
      <c r="BU69" s="13">
        <f t="shared" si="85"/>
        <v>829.96785815000442</v>
      </c>
      <c r="BV69" s="13">
        <f t="shared" si="111"/>
        <v>117588208.32452293</v>
      </c>
      <c r="BW69" s="13">
        <f t="shared" si="86"/>
        <v>16763.732445960341</v>
      </c>
      <c r="BX69">
        <f t="shared" si="104"/>
        <v>117588458.52948481</v>
      </c>
      <c r="BY69" s="13">
        <f t="shared" si="87"/>
        <v>117588852.55430891</v>
      </c>
    </row>
    <row r="70" spans="1:77" x14ac:dyDescent="0.2">
      <c r="AC70">
        <v>68</v>
      </c>
      <c r="AD70" s="37">
        <f t="shared" si="88"/>
        <v>370951370.90134293</v>
      </c>
      <c r="AE70" s="13">
        <f t="shared" si="64"/>
        <v>11831.891022053715</v>
      </c>
      <c r="AF70">
        <f t="shared" si="105"/>
        <v>370951544.89974034</v>
      </c>
      <c r="AG70" s="13">
        <f t="shared" si="65"/>
        <v>370952418.14796197</v>
      </c>
      <c r="AH70" s="13">
        <f t="shared" si="106"/>
        <v>370951371.16391802</v>
      </c>
      <c r="AI70" s="13">
        <f t="shared" si="66"/>
        <v>16763.732445960341</v>
      </c>
      <c r="AJ70">
        <f t="shared" si="89"/>
        <v>370951617.68939519</v>
      </c>
      <c r="AK70" s="13">
        <f t="shared" si="67"/>
        <v>370952418.14796197</v>
      </c>
      <c r="AL70" s="37">
        <f t="shared" si="90"/>
        <v>628.15708769554521</v>
      </c>
      <c r="AM70" s="13">
        <f t="shared" si="68"/>
        <v>11831.891022053715</v>
      </c>
      <c r="AN70">
        <f t="shared" si="91"/>
        <v>802.15548507868812</v>
      </c>
      <c r="AO70" s="13">
        <f t="shared" si="69"/>
        <v>2813.5073827337451</v>
      </c>
      <c r="AP70" s="13">
        <f t="shared" si="107"/>
        <v>628.41966277274457</v>
      </c>
      <c r="AQ70" s="13">
        <f t="shared" si="70"/>
        <v>16763.732445960341</v>
      </c>
      <c r="AR70" s="13">
        <f t="shared" si="92"/>
        <v>874.9451399192202</v>
      </c>
      <c r="AS70" s="38">
        <f t="shared" si="71"/>
        <v>2813.5073827337451</v>
      </c>
      <c r="AT70" s="37">
        <f t="shared" si="93"/>
        <v>80763974.223533377</v>
      </c>
      <c r="AU70" s="13">
        <f t="shared" si="72"/>
        <v>11831.891022053715</v>
      </c>
      <c r="AV70">
        <f t="shared" si="94"/>
        <v>80764148.221930757</v>
      </c>
      <c r="AW70" s="13">
        <f t="shared" si="73"/>
        <v>80764377.431120396</v>
      </c>
      <c r="AX70" s="13">
        <f t="shared" si="108"/>
        <v>197675123.00301972</v>
      </c>
      <c r="AY70" s="13">
        <f t="shared" si="74"/>
        <v>16763.732445960341</v>
      </c>
      <c r="AZ70">
        <f t="shared" si="95"/>
        <v>197675369.52849686</v>
      </c>
      <c r="BA70" s="13">
        <f t="shared" si="75"/>
        <v>197675525.94803166</v>
      </c>
      <c r="BB70" s="37">
        <f t="shared" si="96"/>
        <v>112.58183674385747</v>
      </c>
      <c r="BC70" s="13">
        <f t="shared" si="76"/>
        <v>11831.891022053715</v>
      </c>
      <c r="BD70">
        <f t="shared" si="97"/>
        <v>286.58023412700032</v>
      </c>
      <c r="BE70" s="13">
        <f t="shared" si="77"/>
        <v>503.35057957927143</v>
      </c>
      <c r="BF70" s="13">
        <f t="shared" si="109"/>
        <v>112.84441182105685</v>
      </c>
      <c r="BG70" s="13">
        <f t="shared" si="78"/>
        <v>16763.732445960341</v>
      </c>
      <c r="BH70">
        <f t="shared" si="98"/>
        <v>359.36988896753246</v>
      </c>
      <c r="BI70" s="13">
        <f t="shared" si="79"/>
        <v>503.35057957927143</v>
      </c>
      <c r="BJ70" s="37">
        <f t="shared" si="99"/>
        <v>1.3160841587359395</v>
      </c>
      <c r="BK70" s="13">
        <f t="shared" si="80"/>
        <v>2366.3782044107429</v>
      </c>
      <c r="BL70">
        <f t="shared" si="100"/>
        <v>36.115763635364509</v>
      </c>
      <c r="BM70" s="13">
        <f t="shared" si="81"/>
        <v>5.6772349545232395</v>
      </c>
      <c r="BN70" s="13">
        <f t="shared" si="110"/>
        <v>1.7748691837326502</v>
      </c>
      <c r="BO70" s="13">
        <f t="shared" si="82"/>
        <v>16763.732445960341</v>
      </c>
      <c r="BP70">
        <f t="shared" si="101"/>
        <v>248.30034633020824</v>
      </c>
      <c r="BQ70" s="13">
        <f t="shared" si="83"/>
        <v>5.6772349545232395</v>
      </c>
      <c r="BR70" s="37">
        <f t="shared" si="102"/>
        <v>185.47549709380507</v>
      </c>
      <c r="BS70" s="13">
        <f t="shared" si="84"/>
        <v>11831.891022053715</v>
      </c>
      <c r="BT70">
        <f t="shared" si="103"/>
        <v>359.47389447694798</v>
      </c>
      <c r="BU70" s="13">
        <f t="shared" si="85"/>
        <v>829.96785815000442</v>
      </c>
      <c r="BV70" s="13">
        <f t="shared" si="111"/>
        <v>117588208.32452293</v>
      </c>
      <c r="BW70" s="13">
        <f t="shared" si="86"/>
        <v>16763.732445960341</v>
      </c>
      <c r="BX70">
        <f t="shared" si="104"/>
        <v>117588454.85000007</v>
      </c>
      <c r="BY70" s="13">
        <f t="shared" si="87"/>
        <v>117588852.55430891</v>
      </c>
    </row>
    <row r="71" spans="1:77" x14ac:dyDescent="0.2">
      <c r="AC71">
        <v>69</v>
      </c>
      <c r="AD71" s="37">
        <f t="shared" si="88"/>
        <v>370951370.90134293</v>
      </c>
      <c r="AE71" s="13">
        <f t="shared" si="64"/>
        <v>11831.891022053715</v>
      </c>
      <c r="AF71">
        <f t="shared" si="105"/>
        <v>370951542.3780244</v>
      </c>
      <c r="AG71" s="13">
        <f t="shared" si="65"/>
        <v>370952418.14796197</v>
      </c>
      <c r="AH71" s="13">
        <f t="shared" si="106"/>
        <v>370951371.16391802</v>
      </c>
      <c r="AI71" s="13">
        <f t="shared" si="66"/>
        <v>16763.732445960341</v>
      </c>
      <c r="AJ71">
        <f t="shared" si="89"/>
        <v>370951614.11656219</v>
      </c>
      <c r="AK71" s="13">
        <f t="shared" si="67"/>
        <v>370952418.14796197</v>
      </c>
      <c r="AL71" s="37">
        <f t="shared" si="90"/>
        <v>628.15708769554521</v>
      </c>
      <c r="AM71" s="13">
        <f t="shared" si="68"/>
        <v>11831.891022053715</v>
      </c>
      <c r="AN71">
        <f t="shared" si="91"/>
        <v>799.63376917458459</v>
      </c>
      <c r="AO71" s="13">
        <f t="shared" si="69"/>
        <v>2813.5073827337451</v>
      </c>
      <c r="AP71" s="13">
        <f t="shared" si="107"/>
        <v>628.41966277274457</v>
      </c>
      <c r="AQ71" s="13">
        <f t="shared" si="70"/>
        <v>16763.732445960341</v>
      </c>
      <c r="AR71" s="13">
        <f t="shared" si="92"/>
        <v>871.37230691709738</v>
      </c>
      <c r="AS71" s="38">
        <f t="shared" si="71"/>
        <v>2813.5073827337451</v>
      </c>
      <c r="AT71" s="37">
        <f t="shared" si="93"/>
        <v>80763974.223533377</v>
      </c>
      <c r="AU71" s="13">
        <f t="shared" si="72"/>
        <v>11831.891022053715</v>
      </c>
      <c r="AV71">
        <f t="shared" si="94"/>
        <v>80764145.700214863</v>
      </c>
      <c r="AW71" s="13">
        <f t="shared" si="73"/>
        <v>80764377.431120396</v>
      </c>
      <c r="AX71" s="13">
        <f t="shared" si="108"/>
        <v>197675123.00301972</v>
      </c>
      <c r="AY71" s="13">
        <f t="shared" si="74"/>
        <v>16763.732445960341</v>
      </c>
      <c r="AZ71">
        <f t="shared" si="95"/>
        <v>197675365.95566386</v>
      </c>
      <c r="BA71" s="13">
        <f t="shared" si="75"/>
        <v>197675525.94803166</v>
      </c>
      <c r="BB71" s="37">
        <f t="shared" si="96"/>
        <v>112.58183674385747</v>
      </c>
      <c r="BC71" s="13">
        <f t="shared" si="76"/>
        <v>11831.891022053715</v>
      </c>
      <c r="BD71">
        <f t="shared" si="97"/>
        <v>284.05851822289679</v>
      </c>
      <c r="BE71" s="13">
        <f t="shared" si="77"/>
        <v>503.35057957927143</v>
      </c>
      <c r="BF71" s="13">
        <f t="shared" si="109"/>
        <v>112.84441182105685</v>
      </c>
      <c r="BG71" s="13">
        <f t="shared" si="78"/>
        <v>16763.732445960341</v>
      </c>
      <c r="BH71">
        <f t="shared" si="98"/>
        <v>355.79705596540964</v>
      </c>
      <c r="BI71" s="13">
        <f t="shared" si="79"/>
        <v>503.35057957927143</v>
      </c>
      <c r="BJ71" s="37">
        <f t="shared" si="99"/>
        <v>1.3160841587359395</v>
      </c>
      <c r="BK71" s="13">
        <f t="shared" si="80"/>
        <v>2366.3782044107429</v>
      </c>
      <c r="BL71">
        <f t="shared" si="100"/>
        <v>35.611420454543811</v>
      </c>
      <c r="BM71" s="13">
        <f t="shared" si="81"/>
        <v>5.6772349545232395</v>
      </c>
      <c r="BN71" s="13">
        <f t="shared" si="110"/>
        <v>1.7748691837326502</v>
      </c>
      <c r="BO71" s="13">
        <f t="shared" si="82"/>
        <v>16763.732445960341</v>
      </c>
      <c r="BP71">
        <f t="shared" si="101"/>
        <v>244.72751332808542</v>
      </c>
      <c r="BQ71" s="13">
        <f t="shared" si="83"/>
        <v>5.6772349545232395</v>
      </c>
      <c r="BR71" s="37">
        <f t="shared" si="102"/>
        <v>185.47549709380507</v>
      </c>
      <c r="BS71" s="13">
        <f t="shared" si="84"/>
        <v>11831.891022053715</v>
      </c>
      <c r="BT71">
        <f t="shared" si="103"/>
        <v>356.95217857284445</v>
      </c>
      <c r="BU71" s="13">
        <f t="shared" si="85"/>
        <v>829.96785815000442</v>
      </c>
      <c r="BV71" s="13">
        <f t="shared" si="111"/>
        <v>117588208.32452293</v>
      </c>
      <c r="BW71" s="13">
        <f t="shared" si="86"/>
        <v>16763.732445960341</v>
      </c>
      <c r="BX71">
        <f t="shared" si="104"/>
        <v>117588451.27716707</v>
      </c>
      <c r="BY71" s="13">
        <f t="shared" si="87"/>
        <v>117588852.55430891</v>
      </c>
    </row>
    <row r="72" spans="1:77" x14ac:dyDescent="0.2">
      <c r="AC72">
        <v>70</v>
      </c>
      <c r="AD72" s="37">
        <f t="shared" si="88"/>
        <v>370951370.90134293</v>
      </c>
      <c r="AE72" s="13">
        <f t="shared" si="64"/>
        <v>11831.891022053715</v>
      </c>
      <c r="AF72">
        <f t="shared" si="105"/>
        <v>370951539.92835754</v>
      </c>
      <c r="AG72" s="13">
        <f t="shared" si="65"/>
        <v>370952418.14796197</v>
      </c>
      <c r="AH72" s="13">
        <f t="shared" si="106"/>
        <v>370951371.16391802</v>
      </c>
      <c r="AI72" s="13">
        <f t="shared" si="66"/>
        <v>16763.732445960341</v>
      </c>
      <c r="AJ72">
        <f t="shared" si="89"/>
        <v>370951610.64581013</v>
      </c>
      <c r="AK72" s="13">
        <f t="shared" si="67"/>
        <v>370952418.14796197</v>
      </c>
      <c r="AL72" s="37">
        <f t="shared" si="90"/>
        <v>628.15708769554521</v>
      </c>
      <c r="AM72" s="13">
        <f t="shared" si="68"/>
        <v>11831.891022053715</v>
      </c>
      <c r="AN72">
        <f t="shared" si="91"/>
        <v>797.18410229631263</v>
      </c>
      <c r="AO72" s="13">
        <f t="shared" si="69"/>
        <v>2813.5073827337451</v>
      </c>
      <c r="AP72" s="13">
        <f t="shared" si="107"/>
        <v>628.41966277274457</v>
      </c>
      <c r="AQ72" s="13">
        <f t="shared" si="70"/>
        <v>16763.732445960341</v>
      </c>
      <c r="AR72" s="13">
        <f t="shared" si="92"/>
        <v>867.90155485789228</v>
      </c>
      <c r="AS72" s="38">
        <f t="shared" si="71"/>
        <v>2813.5073827337451</v>
      </c>
      <c r="AT72" s="37">
        <f t="shared" si="93"/>
        <v>80763974.223533377</v>
      </c>
      <c r="AU72" s="13">
        <f t="shared" si="72"/>
        <v>11831.891022053715</v>
      </c>
      <c r="AV72">
        <f t="shared" si="94"/>
        <v>80764143.250547975</v>
      </c>
      <c r="AW72" s="13">
        <f t="shared" si="73"/>
        <v>80764377.431120396</v>
      </c>
      <c r="AX72" s="13">
        <f t="shared" si="108"/>
        <v>197675123.00301972</v>
      </c>
      <c r="AY72" s="13">
        <f t="shared" si="74"/>
        <v>16763.732445960341</v>
      </c>
      <c r="AZ72">
        <f t="shared" si="95"/>
        <v>197675362.4849118</v>
      </c>
      <c r="BA72" s="13">
        <f t="shared" si="75"/>
        <v>197675525.94803166</v>
      </c>
      <c r="BB72" s="37">
        <f t="shared" si="96"/>
        <v>112.58183674385747</v>
      </c>
      <c r="BC72" s="13">
        <f t="shared" si="76"/>
        <v>11831.891022053715</v>
      </c>
      <c r="BD72">
        <f t="shared" si="97"/>
        <v>281.60885134462484</v>
      </c>
      <c r="BE72" s="13">
        <f t="shared" si="77"/>
        <v>503.35057957927143</v>
      </c>
      <c r="BF72" s="13">
        <f t="shared" si="109"/>
        <v>112.84441182105685</v>
      </c>
      <c r="BG72" s="13">
        <f t="shared" si="78"/>
        <v>16763.732445960341</v>
      </c>
      <c r="BH72">
        <f t="shared" si="98"/>
        <v>352.3263039062046</v>
      </c>
      <c r="BI72" s="13">
        <f t="shared" si="79"/>
        <v>503.35057957927143</v>
      </c>
      <c r="BJ72" s="37">
        <f t="shared" si="99"/>
        <v>1.3160841587359395</v>
      </c>
      <c r="BK72" s="13">
        <f t="shared" si="80"/>
        <v>2366.3782044107429</v>
      </c>
      <c r="BL72">
        <f t="shared" si="100"/>
        <v>35.121487078889409</v>
      </c>
      <c r="BM72" s="13">
        <f t="shared" si="81"/>
        <v>5.6772349545232395</v>
      </c>
      <c r="BN72" s="13">
        <f t="shared" si="110"/>
        <v>1.7748691837326502</v>
      </c>
      <c r="BO72" s="13">
        <f t="shared" si="82"/>
        <v>16763.732445960341</v>
      </c>
      <c r="BP72">
        <f t="shared" si="101"/>
        <v>241.25676126888038</v>
      </c>
      <c r="BQ72" s="13">
        <f t="shared" si="83"/>
        <v>5.6772349545232395</v>
      </c>
      <c r="BR72" s="37">
        <f t="shared" si="102"/>
        <v>185.47549709380507</v>
      </c>
      <c r="BS72" s="13">
        <f t="shared" si="84"/>
        <v>11831.891022053715</v>
      </c>
      <c r="BT72">
        <f t="shared" si="103"/>
        <v>354.50251169457243</v>
      </c>
      <c r="BU72" s="13">
        <f t="shared" si="85"/>
        <v>829.96785815000442</v>
      </c>
      <c r="BV72" s="13">
        <f t="shared" si="111"/>
        <v>117588208.32452293</v>
      </c>
      <c r="BW72" s="13">
        <f t="shared" si="86"/>
        <v>16763.732445960341</v>
      </c>
      <c r="BX72">
        <f t="shared" si="104"/>
        <v>117588447.80641501</v>
      </c>
      <c r="BY72" s="13">
        <f t="shared" si="87"/>
        <v>117588852.55430891</v>
      </c>
    </row>
    <row r="73" spans="1:77" x14ac:dyDescent="0.2">
      <c r="AC73">
        <v>71</v>
      </c>
      <c r="AD73" s="37">
        <f t="shared" si="88"/>
        <v>370951370.90134293</v>
      </c>
      <c r="AE73" s="13">
        <f t="shared" si="64"/>
        <v>11831.891022053715</v>
      </c>
      <c r="AF73">
        <f t="shared" si="105"/>
        <v>370951537.54769534</v>
      </c>
      <c r="AG73" s="13">
        <f t="shared" si="65"/>
        <v>370952418.14796197</v>
      </c>
      <c r="AH73" s="13">
        <f t="shared" si="106"/>
        <v>370951371.16391802</v>
      </c>
      <c r="AI73" s="13">
        <f t="shared" si="66"/>
        <v>16763.732445960341</v>
      </c>
      <c r="AJ73">
        <f t="shared" si="89"/>
        <v>370951607.27282572</v>
      </c>
      <c r="AK73" s="13">
        <f t="shared" si="67"/>
        <v>370952418.14796197</v>
      </c>
      <c r="AL73" s="37">
        <f t="shared" si="90"/>
        <v>628.15708769554521</v>
      </c>
      <c r="AM73" s="13">
        <f t="shared" si="68"/>
        <v>11831.891022053715</v>
      </c>
      <c r="AN73">
        <f t="shared" si="91"/>
        <v>794.80344011883699</v>
      </c>
      <c r="AO73" s="13">
        <f t="shared" si="69"/>
        <v>2813.5073827337451</v>
      </c>
      <c r="AP73" s="13">
        <f t="shared" si="107"/>
        <v>628.41966277274457</v>
      </c>
      <c r="AQ73" s="13">
        <f t="shared" si="70"/>
        <v>16763.732445960341</v>
      </c>
      <c r="AR73" s="13">
        <f t="shared" si="92"/>
        <v>864.5285704623268</v>
      </c>
      <c r="AS73" s="38">
        <f t="shared" si="71"/>
        <v>2813.5073827337451</v>
      </c>
      <c r="AT73" s="37">
        <f t="shared" si="93"/>
        <v>80763974.223533377</v>
      </c>
      <c r="AU73" s="13">
        <f t="shared" si="72"/>
        <v>11831.891022053715</v>
      </c>
      <c r="AV73">
        <f t="shared" si="94"/>
        <v>80764140.869885802</v>
      </c>
      <c r="AW73" s="13">
        <f t="shared" si="73"/>
        <v>80764377.431120396</v>
      </c>
      <c r="AX73" s="13">
        <f t="shared" si="108"/>
        <v>197675123.00301972</v>
      </c>
      <c r="AY73" s="13">
        <f t="shared" si="74"/>
        <v>16763.732445960341</v>
      </c>
      <c r="AZ73">
        <f t="shared" si="95"/>
        <v>197675359.11192742</v>
      </c>
      <c r="BA73" s="13">
        <f t="shared" si="75"/>
        <v>197675525.94803166</v>
      </c>
      <c r="BB73" s="37">
        <f t="shared" si="96"/>
        <v>112.58183674385747</v>
      </c>
      <c r="BC73" s="13">
        <f t="shared" si="76"/>
        <v>11831.891022053715</v>
      </c>
      <c r="BD73">
        <f t="shared" si="97"/>
        <v>279.2281891671492</v>
      </c>
      <c r="BE73" s="13">
        <f t="shared" si="77"/>
        <v>503.35057957927143</v>
      </c>
      <c r="BF73" s="13">
        <f t="shared" si="109"/>
        <v>112.84441182105685</v>
      </c>
      <c r="BG73" s="13">
        <f t="shared" si="78"/>
        <v>16763.732445960341</v>
      </c>
      <c r="BH73">
        <f t="shared" si="98"/>
        <v>348.95331951063912</v>
      </c>
      <c r="BI73" s="13">
        <f t="shared" si="79"/>
        <v>503.35057957927143</v>
      </c>
      <c r="BJ73" s="37">
        <f t="shared" si="99"/>
        <v>1.3160841587359395</v>
      </c>
      <c r="BK73" s="13">
        <f t="shared" si="80"/>
        <v>2366.3782044107429</v>
      </c>
      <c r="BL73">
        <f t="shared" si="100"/>
        <v>34.645354643394292</v>
      </c>
      <c r="BM73" s="13">
        <f t="shared" si="81"/>
        <v>5.6772349545232395</v>
      </c>
      <c r="BN73" s="13">
        <f t="shared" si="110"/>
        <v>1.7748691837326502</v>
      </c>
      <c r="BO73" s="13">
        <f t="shared" si="82"/>
        <v>16763.732445960341</v>
      </c>
      <c r="BP73">
        <f t="shared" si="101"/>
        <v>237.8837768733149</v>
      </c>
      <c r="BQ73" s="13">
        <f t="shared" si="83"/>
        <v>5.6772349545232395</v>
      </c>
      <c r="BR73" s="37">
        <f t="shared" si="102"/>
        <v>185.47549709380507</v>
      </c>
      <c r="BS73" s="13">
        <f t="shared" si="84"/>
        <v>11831.891022053715</v>
      </c>
      <c r="BT73">
        <f t="shared" si="103"/>
        <v>352.12184951709685</v>
      </c>
      <c r="BU73" s="13">
        <f t="shared" si="85"/>
        <v>829.96785815000442</v>
      </c>
      <c r="BV73" s="13">
        <f t="shared" si="111"/>
        <v>117588208.32452293</v>
      </c>
      <c r="BW73" s="13">
        <f t="shared" si="86"/>
        <v>16763.732445960341</v>
      </c>
      <c r="BX73">
        <f t="shared" si="104"/>
        <v>117588444.43343061</v>
      </c>
      <c r="BY73" s="13">
        <f t="shared" si="87"/>
        <v>117588852.55430891</v>
      </c>
    </row>
    <row r="74" spans="1:77" x14ac:dyDescent="0.2">
      <c r="AC74">
        <v>72</v>
      </c>
      <c r="AD74" s="37">
        <f t="shared" si="88"/>
        <v>370951370.90134293</v>
      </c>
      <c r="AE74" s="13">
        <f t="shared" si="64"/>
        <v>11831.891022053715</v>
      </c>
      <c r="AF74">
        <f t="shared" si="105"/>
        <v>370951535.2331627</v>
      </c>
      <c r="AG74" s="13">
        <f t="shared" si="65"/>
        <v>370952418.14796197</v>
      </c>
      <c r="AH74" s="13">
        <f t="shared" si="106"/>
        <v>370951371.16391802</v>
      </c>
      <c r="AI74" s="13">
        <f t="shared" si="66"/>
        <v>16763.732445960341</v>
      </c>
      <c r="AJ74">
        <f t="shared" si="89"/>
        <v>370951603.99353534</v>
      </c>
      <c r="AK74" s="13">
        <f t="shared" si="67"/>
        <v>370952418.14796197</v>
      </c>
      <c r="AL74" s="37">
        <f t="shared" si="90"/>
        <v>628.15708769554521</v>
      </c>
      <c r="AM74" s="13">
        <f t="shared" si="68"/>
        <v>11831.891022053715</v>
      </c>
      <c r="AN74">
        <f t="shared" si="91"/>
        <v>792.48890744629125</v>
      </c>
      <c r="AO74" s="13">
        <f t="shared" si="69"/>
        <v>2813.5073827337451</v>
      </c>
      <c r="AP74" s="13">
        <f t="shared" si="107"/>
        <v>628.41966277274457</v>
      </c>
      <c r="AQ74" s="13">
        <f t="shared" si="70"/>
        <v>16763.732445960341</v>
      </c>
      <c r="AR74" s="13">
        <f t="shared" si="92"/>
        <v>861.24928007774929</v>
      </c>
      <c r="AS74" s="38">
        <f t="shared" si="71"/>
        <v>2813.5073827337451</v>
      </c>
      <c r="AT74" s="37">
        <f t="shared" si="93"/>
        <v>80763974.223533377</v>
      </c>
      <c r="AU74" s="13">
        <f t="shared" si="72"/>
        <v>11831.891022053715</v>
      </c>
      <c r="AV74">
        <f t="shared" si="94"/>
        <v>80764138.555353135</v>
      </c>
      <c r="AW74" s="13">
        <f t="shared" si="73"/>
        <v>80764377.431120396</v>
      </c>
      <c r="AX74" s="13">
        <f t="shared" si="108"/>
        <v>197675123.00301972</v>
      </c>
      <c r="AY74" s="13">
        <f t="shared" si="74"/>
        <v>16763.732445960341</v>
      </c>
      <c r="AZ74">
        <f t="shared" si="95"/>
        <v>197675355.83263701</v>
      </c>
      <c r="BA74" s="13">
        <f t="shared" si="75"/>
        <v>197675525.94803166</v>
      </c>
      <c r="BB74" s="37">
        <f t="shared" si="96"/>
        <v>112.58183674385747</v>
      </c>
      <c r="BC74" s="13">
        <f t="shared" si="76"/>
        <v>11831.891022053715</v>
      </c>
      <c r="BD74">
        <f t="shared" si="97"/>
        <v>276.91365649460352</v>
      </c>
      <c r="BE74" s="13">
        <f t="shared" si="77"/>
        <v>503.35057957927143</v>
      </c>
      <c r="BF74" s="13">
        <f t="shared" si="109"/>
        <v>112.84441182105685</v>
      </c>
      <c r="BG74" s="13">
        <f t="shared" si="78"/>
        <v>16763.732445960341</v>
      </c>
      <c r="BH74">
        <f t="shared" si="98"/>
        <v>345.67402912606155</v>
      </c>
      <c r="BI74" s="13">
        <f t="shared" si="79"/>
        <v>503.35057957927143</v>
      </c>
      <c r="BJ74" s="37">
        <f t="shared" si="99"/>
        <v>1.3160841587359395</v>
      </c>
      <c r="BK74" s="13">
        <f t="shared" si="80"/>
        <v>2366.3782044107429</v>
      </c>
      <c r="BL74">
        <f t="shared" si="100"/>
        <v>34.182448108885147</v>
      </c>
      <c r="BM74" s="13">
        <f t="shared" si="81"/>
        <v>5.6772349545232395</v>
      </c>
      <c r="BN74" s="13">
        <f t="shared" si="110"/>
        <v>1.7748691837326502</v>
      </c>
      <c r="BO74" s="13">
        <f t="shared" si="82"/>
        <v>16763.732445960341</v>
      </c>
      <c r="BP74">
        <f t="shared" si="101"/>
        <v>234.60448648873736</v>
      </c>
      <c r="BQ74" s="13">
        <f t="shared" si="83"/>
        <v>5.6772349545232395</v>
      </c>
      <c r="BR74" s="37">
        <f t="shared" si="102"/>
        <v>185.47549709380507</v>
      </c>
      <c r="BS74" s="13">
        <f t="shared" si="84"/>
        <v>11831.891022053715</v>
      </c>
      <c r="BT74">
        <f t="shared" si="103"/>
        <v>349.80731684455111</v>
      </c>
      <c r="BU74" s="13">
        <f t="shared" si="85"/>
        <v>829.96785815000442</v>
      </c>
      <c r="BV74" s="13">
        <f t="shared" si="111"/>
        <v>117588208.32452293</v>
      </c>
      <c r="BW74" s="13">
        <f t="shared" si="86"/>
        <v>16763.732445960341</v>
      </c>
      <c r="BX74">
        <f t="shared" si="104"/>
        <v>117588441.15414023</v>
      </c>
      <c r="BY74" s="13">
        <f t="shared" si="87"/>
        <v>117588852.55430891</v>
      </c>
    </row>
    <row r="75" spans="1:77" x14ac:dyDescent="0.2">
      <c r="AC75">
        <v>73</v>
      </c>
      <c r="AD75" s="37">
        <f t="shared" si="88"/>
        <v>370951370.90134293</v>
      </c>
      <c r="AE75" s="13">
        <f t="shared" si="64"/>
        <v>11831.891022053715</v>
      </c>
      <c r="AF75">
        <f t="shared" si="105"/>
        <v>370951532.98204184</v>
      </c>
      <c r="AG75" s="13">
        <f t="shared" si="65"/>
        <v>370952418.14796197</v>
      </c>
      <c r="AH75" s="13">
        <f t="shared" si="106"/>
        <v>370951371.16391802</v>
      </c>
      <c r="AI75" s="13">
        <f t="shared" si="66"/>
        <v>16763.732445960341</v>
      </c>
      <c r="AJ75">
        <f t="shared" si="89"/>
        <v>370951600.80408853</v>
      </c>
      <c r="AK75" s="13">
        <f t="shared" si="67"/>
        <v>370952418.14796197</v>
      </c>
      <c r="AL75" s="37">
        <f t="shared" si="90"/>
        <v>628.15708769554521</v>
      </c>
      <c r="AM75" s="13">
        <f t="shared" si="68"/>
        <v>11831.891022053715</v>
      </c>
      <c r="AN75">
        <f t="shared" si="91"/>
        <v>790.23778662778784</v>
      </c>
      <c r="AO75" s="13">
        <f t="shared" si="69"/>
        <v>2813.5073827337451</v>
      </c>
      <c r="AP75" s="13">
        <f t="shared" si="107"/>
        <v>628.41966277274457</v>
      </c>
      <c r="AQ75" s="13">
        <f t="shared" si="70"/>
        <v>16763.732445960341</v>
      </c>
      <c r="AR75" s="13">
        <f t="shared" si="92"/>
        <v>858.05983326535193</v>
      </c>
      <c r="AS75" s="38">
        <f t="shared" si="71"/>
        <v>2813.5073827337451</v>
      </c>
      <c r="AT75" s="37">
        <f t="shared" si="93"/>
        <v>80763974.223533377</v>
      </c>
      <c r="AU75" s="13">
        <f t="shared" si="72"/>
        <v>11831.891022053715</v>
      </c>
      <c r="AV75">
        <f t="shared" si="94"/>
        <v>80764136.304232314</v>
      </c>
      <c r="AW75" s="13">
        <f t="shared" si="73"/>
        <v>80764377.431120396</v>
      </c>
      <c r="AX75" s="13">
        <f t="shared" si="108"/>
        <v>197675123.00301972</v>
      </c>
      <c r="AY75" s="13">
        <f t="shared" si="74"/>
        <v>16763.732445960341</v>
      </c>
      <c r="AZ75">
        <f t="shared" si="95"/>
        <v>197675352.64319021</v>
      </c>
      <c r="BA75" s="13">
        <f t="shared" si="75"/>
        <v>197675525.94803166</v>
      </c>
      <c r="BB75" s="37">
        <f t="shared" si="96"/>
        <v>112.58183674385747</v>
      </c>
      <c r="BC75" s="13">
        <f t="shared" si="76"/>
        <v>11831.891022053715</v>
      </c>
      <c r="BD75">
        <f t="shared" si="97"/>
        <v>274.66253567610011</v>
      </c>
      <c r="BE75" s="13">
        <f t="shared" si="77"/>
        <v>503.35057957927143</v>
      </c>
      <c r="BF75" s="13">
        <f t="shared" si="109"/>
        <v>112.84441182105685</v>
      </c>
      <c r="BG75" s="13">
        <f t="shared" si="78"/>
        <v>16763.732445960341</v>
      </c>
      <c r="BH75">
        <f t="shared" si="98"/>
        <v>342.48458231366425</v>
      </c>
      <c r="BI75" s="13">
        <f t="shared" si="79"/>
        <v>503.35057957927143</v>
      </c>
      <c r="BJ75" s="37">
        <f t="shared" si="99"/>
        <v>1.3160841587359395</v>
      </c>
      <c r="BK75" s="13">
        <f t="shared" si="80"/>
        <v>2366.3782044107429</v>
      </c>
      <c r="BL75">
        <f t="shared" si="100"/>
        <v>33.732223945184472</v>
      </c>
      <c r="BM75" s="13">
        <f t="shared" si="81"/>
        <v>5.6772349545232395</v>
      </c>
      <c r="BN75" s="13">
        <f t="shared" si="110"/>
        <v>1.7748691837326502</v>
      </c>
      <c r="BO75" s="13">
        <f t="shared" si="82"/>
        <v>16763.732445960341</v>
      </c>
      <c r="BP75">
        <f t="shared" si="101"/>
        <v>231.41503967634006</v>
      </c>
      <c r="BQ75" s="13">
        <f t="shared" si="83"/>
        <v>5.6772349545232395</v>
      </c>
      <c r="BR75" s="37">
        <f t="shared" si="102"/>
        <v>185.47549709380507</v>
      </c>
      <c r="BS75" s="13">
        <f t="shared" si="84"/>
        <v>11831.891022053715</v>
      </c>
      <c r="BT75">
        <f t="shared" si="103"/>
        <v>347.5561960260477</v>
      </c>
      <c r="BU75" s="13">
        <f t="shared" si="85"/>
        <v>829.96785815000442</v>
      </c>
      <c r="BV75" s="13">
        <f t="shared" si="111"/>
        <v>117588208.32452293</v>
      </c>
      <c r="BW75" s="13">
        <f t="shared" si="86"/>
        <v>16763.732445960341</v>
      </c>
      <c r="BX75">
        <f t="shared" si="104"/>
        <v>117588437.96469343</v>
      </c>
      <c r="BY75" s="13">
        <f t="shared" si="87"/>
        <v>117588852.55430891</v>
      </c>
    </row>
    <row r="76" spans="1:77" x14ac:dyDescent="0.2">
      <c r="AC76">
        <v>74</v>
      </c>
      <c r="AD76" s="37">
        <f t="shared" si="88"/>
        <v>370951370.90134293</v>
      </c>
      <c r="AE76" s="13">
        <f t="shared" si="64"/>
        <v>11831.891022053715</v>
      </c>
      <c r="AF76">
        <f t="shared" si="105"/>
        <v>370951530.79176217</v>
      </c>
      <c r="AG76" s="13">
        <f t="shared" si="65"/>
        <v>370952418.14796197</v>
      </c>
      <c r="AH76" s="13">
        <f t="shared" si="106"/>
        <v>370951371.16391802</v>
      </c>
      <c r="AI76" s="13">
        <f t="shared" si="66"/>
        <v>16763.732445960341</v>
      </c>
      <c r="AJ76">
        <f t="shared" si="89"/>
        <v>370951597.70084298</v>
      </c>
      <c r="AK76" s="13">
        <f t="shared" si="67"/>
        <v>370952418.14796197</v>
      </c>
      <c r="AL76" s="37">
        <f t="shared" si="90"/>
        <v>628.15708769554521</v>
      </c>
      <c r="AM76" s="13">
        <f t="shared" si="68"/>
        <v>11831.891022053715</v>
      </c>
      <c r="AN76">
        <f t="shared" si="91"/>
        <v>788.04750691248728</v>
      </c>
      <c r="AO76" s="13">
        <f t="shared" si="69"/>
        <v>2813.5073827337451</v>
      </c>
      <c r="AP76" s="13">
        <f t="shared" si="107"/>
        <v>628.41966277274457</v>
      </c>
      <c r="AQ76" s="13">
        <f t="shared" si="70"/>
        <v>16763.732445960341</v>
      </c>
      <c r="AR76" s="13">
        <f t="shared" si="92"/>
        <v>854.95658771815465</v>
      </c>
      <c r="AS76" s="38">
        <f t="shared" si="71"/>
        <v>2813.5073827337451</v>
      </c>
      <c r="AT76" s="37">
        <f t="shared" si="93"/>
        <v>80763974.223533377</v>
      </c>
      <c r="AU76" s="13">
        <f t="shared" si="72"/>
        <v>11831.891022053715</v>
      </c>
      <c r="AV76">
        <f t="shared" si="94"/>
        <v>80764134.113952592</v>
      </c>
      <c r="AW76" s="13">
        <f t="shared" si="73"/>
        <v>80764377.431120396</v>
      </c>
      <c r="AX76" s="13">
        <f t="shared" si="108"/>
        <v>197675123.00301972</v>
      </c>
      <c r="AY76" s="13">
        <f t="shared" si="74"/>
        <v>16763.732445960341</v>
      </c>
      <c r="AZ76">
        <f t="shared" si="95"/>
        <v>197675349.53994468</v>
      </c>
      <c r="BA76" s="13">
        <f t="shared" si="75"/>
        <v>197675525.94803166</v>
      </c>
      <c r="BB76" s="37">
        <f t="shared" si="96"/>
        <v>112.58183674385747</v>
      </c>
      <c r="BC76" s="13">
        <f t="shared" si="76"/>
        <v>11831.891022053715</v>
      </c>
      <c r="BD76">
        <f t="shared" si="97"/>
        <v>272.47225596079954</v>
      </c>
      <c r="BE76" s="13">
        <f t="shared" si="77"/>
        <v>503.35057957927143</v>
      </c>
      <c r="BF76" s="13">
        <f t="shared" si="109"/>
        <v>112.84441182105685</v>
      </c>
      <c r="BG76" s="13">
        <f t="shared" si="78"/>
        <v>16763.732445960341</v>
      </c>
      <c r="BH76">
        <f t="shared" si="98"/>
        <v>339.38133676646686</v>
      </c>
      <c r="BI76" s="13">
        <f t="shared" si="79"/>
        <v>503.35057957927143</v>
      </c>
      <c r="BJ76" s="37">
        <f t="shared" si="99"/>
        <v>1.3160841587359395</v>
      </c>
      <c r="BK76" s="13">
        <f t="shared" si="80"/>
        <v>2366.3782044107429</v>
      </c>
      <c r="BL76">
        <f t="shared" si="100"/>
        <v>33.294168002124358</v>
      </c>
      <c r="BM76" s="13">
        <f t="shared" si="81"/>
        <v>5.6772349545232395</v>
      </c>
      <c r="BN76" s="13">
        <f t="shared" si="110"/>
        <v>1.7748691837326502</v>
      </c>
      <c r="BO76" s="13">
        <f t="shared" si="82"/>
        <v>16763.732445960341</v>
      </c>
      <c r="BP76">
        <f t="shared" si="101"/>
        <v>228.31179412914267</v>
      </c>
      <c r="BQ76" s="13">
        <f t="shared" si="83"/>
        <v>5.6772349545232395</v>
      </c>
      <c r="BR76" s="37">
        <f t="shared" si="102"/>
        <v>185.47549709380507</v>
      </c>
      <c r="BS76" s="13">
        <f t="shared" si="84"/>
        <v>11831.891022053715</v>
      </c>
      <c r="BT76">
        <f t="shared" si="103"/>
        <v>345.36591631074714</v>
      </c>
      <c r="BU76" s="13">
        <f t="shared" si="85"/>
        <v>829.96785815000442</v>
      </c>
      <c r="BV76" s="13">
        <f t="shared" si="111"/>
        <v>117588208.32452293</v>
      </c>
      <c r="BW76" s="13">
        <f t="shared" si="86"/>
        <v>16763.732445960341</v>
      </c>
      <c r="BX76">
        <f t="shared" si="104"/>
        <v>117588434.86144787</v>
      </c>
      <c r="BY76" s="13">
        <f t="shared" si="87"/>
        <v>117588852.55430891</v>
      </c>
    </row>
    <row r="77" spans="1:77" x14ac:dyDescent="0.2">
      <c r="AC77">
        <v>75</v>
      </c>
      <c r="AD77" s="37">
        <f t="shared" si="88"/>
        <v>370951370.90134293</v>
      </c>
      <c r="AE77" s="13">
        <f t="shared" si="64"/>
        <v>11831.891022053715</v>
      </c>
      <c r="AF77">
        <f t="shared" si="105"/>
        <v>370951528.65988988</v>
      </c>
      <c r="AG77" s="13">
        <f t="shared" si="65"/>
        <v>370952418.14796197</v>
      </c>
      <c r="AH77" s="13">
        <f t="shared" si="106"/>
        <v>370951371.16391802</v>
      </c>
      <c r="AI77" s="13">
        <f t="shared" si="66"/>
        <v>16763.732445960341</v>
      </c>
      <c r="AJ77">
        <f t="shared" si="89"/>
        <v>370951594.6803506</v>
      </c>
      <c r="AK77" s="13">
        <f t="shared" si="67"/>
        <v>370952418.14796197</v>
      </c>
      <c r="AL77" s="37">
        <f t="shared" si="90"/>
        <v>628.15708769554521</v>
      </c>
      <c r="AM77" s="13">
        <f t="shared" si="68"/>
        <v>11831.891022053715</v>
      </c>
      <c r="AN77">
        <f t="shared" si="91"/>
        <v>785.91563465626143</v>
      </c>
      <c r="AO77" s="13">
        <f t="shared" si="69"/>
        <v>2813.5073827337451</v>
      </c>
      <c r="AP77" s="13">
        <f t="shared" si="107"/>
        <v>628.41966277274457</v>
      </c>
      <c r="AQ77" s="13">
        <f t="shared" si="70"/>
        <v>16763.732445960341</v>
      </c>
      <c r="AR77" s="13">
        <f t="shared" si="92"/>
        <v>851.93609538554915</v>
      </c>
      <c r="AS77" s="38">
        <f t="shared" si="71"/>
        <v>2813.5073827337451</v>
      </c>
      <c r="AT77" s="37">
        <f t="shared" si="93"/>
        <v>80763974.223533377</v>
      </c>
      <c r="AU77" s="13">
        <f t="shared" si="72"/>
        <v>11831.891022053715</v>
      </c>
      <c r="AV77">
        <f t="shared" si="94"/>
        <v>80764131.98208034</v>
      </c>
      <c r="AW77" s="13">
        <f t="shared" si="73"/>
        <v>80764377.431120396</v>
      </c>
      <c r="AX77" s="13">
        <f t="shared" si="108"/>
        <v>197675123.00301972</v>
      </c>
      <c r="AY77" s="13">
        <f t="shared" si="74"/>
        <v>16763.732445960341</v>
      </c>
      <c r="AZ77">
        <f t="shared" si="95"/>
        <v>197675346.51945233</v>
      </c>
      <c r="BA77" s="13">
        <f t="shared" si="75"/>
        <v>197675525.94803166</v>
      </c>
      <c r="BB77" s="37">
        <f t="shared" si="96"/>
        <v>112.58183674385747</v>
      </c>
      <c r="BC77" s="13">
        <f t="shared" si="76"/>
        <v>11831.891022053715</v>
      </c>
      <c r="BD77">
        <f t="shared" si="97"/>
        <v>270.34038370457364</v>
      </c>
      <c r="BE77" s="13">
        <f t="shared" si="77"/>
        <v>503.35057957927143</v>
      </c>
      <c r="BF77" s="13">
        <f t="shared" si="109"/>
        <v>112.84441182105685</v>
      </c>
      <c r="BG77" s="13">
        <f t="shared" si="78"/>
        <v>16763.732445960341</v>
      </c>
      <c r="BH77">
        <f t="shared" si="98"/>
        <v>336.36084443386142</v>
      </c>
      <c r="BI77" s="13">
        <f t="shared" si="79"/>
        <v>503.35057957927143</v>
      </c>
      <c r="BJ77" s="37">
        <f t="shared" si="99"/>
        <v>1.3160841587359395</v>
      </c>
      <c r="BK77" s="13">
        <f t="shared" si="80"/>
        <v>2366.3782044107429</v>
      </c>
      <c r="BL77">
        <f t="shared" si="100"/>
        <v>32.867793550879178</v>
      </c>
      <c r="BM77" s="13">
        <f t="shared" si="81"/>
        <v>5.6772349545232395</v>
      </c>
      <c r="BN77" s="13">
        <f t="shared" si="110"/>
        <v>1.7748691837326502</v>
      </c>
      <c r="BO77" s="13">
        <f t="shared" si="82"/>
        <v>16763.732445960341</v>
      </c>
      <c r="BP77">
        <f t="shared" si="101"/>
        <v>225.2913017965372</v>
      </c>
      <c r="BQ77" s="13">
        <f t="shared" si="83"/>
        <v>5.6772349545232395</v>
      </c>
      <c r="BR77" s="37">
        <f t="shared" si="102"/>
        <v>185.47549709380507</v>
      </c>
      <c r="BS77" s="13">
        <f t="shared" si="84"/>
        <v>11831.891022053715</v>
      </c>
      <c r="BT77">
        <f t="shared" si="103"/>
        <v>343.23404405452129</v>
      </c>
      <c r="BU77" s="13">
        <f t="shared" si="85"/>
        <v>829.96785815000442</v>
      </c>
      <c r="BV77" s="13">
        <f t="shared" si="111"/>
        <v>117588208.32452293</v>
      </c>
      <c r="BW77" s="13">
        <f t="shared" si="86"/>
        <v>16763.732445960341</v>
      </c>
      <c r="BX77">
        <f t="shared" si="104"/>
        <v>117588431.84095554</v>
      </c>
      <c r="BY77" s="13">
        <f t="shared" si="87"/>
        <v>117588852.55430891</v>
      </c>
    </row>
    <row r="78" spans="1:77" x14ac:dyDescent="0.2">
      <c r="AC78">
        <v>76</v>
      </c>
      <c r="AD78" s="37">
        <f t="shared" si="88"/>
        <v>370951370.90134293</v>
      </c>
      <c r="AE78" s="13">
        <f t="shared" si="64"/>
        <v>11831.891022053715</v>
      </c>
      <c r="AF78">
        <f t="shared" si="105"/>
        <v>370951526.58411956</v>
      </c>
      <c r="AG78" s="13">
        <f t="shared" si="65"/>
        <v>370952418.14796197</v>
      </c>
      <c r="AH78" s="13">
        <f t="shared" si="106"/>
        <v>370951371.16391802</v>
      </c>
      <c r="AI78" s="13">
        <f t="shared" si="66"/>
        <v>16763.732445960341</v>
      </c>
      <c r="AJ78">
        <f t="shared" si="89"/>
        <v>370951591.73934495</v>
      </c>
      <c r="AK78" s="13">
        <f t="shared" si="67"/>
        <v>370952418.14796197</v>
      </c>
      <c r="AL78" s="37">
        <f t="shared" si="90"/>
        <v>628.15708769554521</v>
      </c>
      <c r="AM78" s="13">
        <f t="shared" si="68"/>
        <v>11831.891022053715</v>
      </c>
      <c r="AN78">
        <f t="shared" si="91"/>
        <v>783.83986430151515</v>
      </c>
      <c r="AO78" s="13">
        <f t="shared" si="69"/>
        <v>2813.5073827337451</v>
      </c>
      <c r="AP78" s="13">
        <f t="shared" si="107"/>
        <v>628.41966277274457</v>
      </c>
      <c r="AQ78" s="13">
        <f t="shared" si="70"/>
        <v>16763.732445960341</v>
      </c>
      <c r="AR78" s="13">
        <f t="shared" si="92"/>
        <v>848.9950896932753</v>
      </c>
      <c r="AS78" s="38">
        <f t="shared" si="71"/>
        <v>2813.5073827337451</v>
      </c>
      <c r="AT78" s="37">
        <f t="shared" si="93"/>
        <v>80763974.223533377</v>
      </c>
      <c r="AU78" s="13">
        <f t="shared" si="72"/>
        <v>11831.891022053715</v>
      </c>
      <c r="AV78">
        <f t="shared" si="94"/>
        <v>80764129.906309977</v>
      </c>
      <c r="AW78" s="13">
        <f t="shared" si="73"/>
        <v>80764377.431120396</v>
      </c>
      <c r="AX78" s="13">
        <f t="shared" si="108"/>
        <v>197675123.00301972</v>
      </c>
      <c r="AY78" s="13">
        <f t="shared" si="74"/>
        <v>16763.732445960341</v>
      </c>
      <c r="AZ78">
        <f t="shared" si="95"/>
        <v>197675343.57844663</v>
      </c>
      <c r="BA78" s="13">
        <f t="shared" si="75"/>
        <v>197675525.94803166</v>
      </c>
      <c r="BB78" s="37">
        <f t="shared" si="96"/>
        <v>112.58183674385747</v>
      </c>
      <c r="BC78" s="13">
        <f t="shared" si="76"/>
        <v>11831.891022053715</v>
      </c>
      <c r="BD78">
        <f t="shared" si="97"/>
        <v>268.26461334982741</v>
      </c>
      <c r="BE78" s="13">
        <f t="shared" si="77"/>
        <v>503.35057957927143</v>
      </c>
      <c r="BF78" s="13">
        <f t="shared" si="109"/>
        <v>112.84441182105685</v>
      </c>
      <c r="BG78" s="13">
        <f t="shared" si="78"/>
        <v>16763.732445960341</v>
      </c>
      <c r="BH78">
        <f t="shared" si="98"/>
        <v>333.41983874158763</v>
      </c>
      <c r="BI78" s="13">
        <f t="shared" si="79"/>
        <v>503.35057957927143</v>
      </c>
      <c r="BJ78" s="37">
        <f t="shared" si="99"/>
        <v>1.3160841587359395</v>
      </c>
      <c r="BK78" s="13">
        <f t="shared" si="80"/>
        <v>2366.3782044107429</v>
      </c>
      <c r="BL78">
        <f t="shared" si="100"/>
        <v>32.452639479929921</v>
      </c>
      <c r="BM78" s="13">
        <f t="shared" si="81"/>
        <v>5.6772349545232395</v>
      </c>
      <c r="BN78" s="13">
        <f t="shared" si="110"/>
        <v>1.7748691837326502</v>
      </c>
      <c r="BO78" s="13">
        <f t="shared" si="82"/>
        <v>16763.732445960341</v>
      </c>
      <c r="BP78">
        <f t="shared" si="101"/>
        <v>222.35029610426344</v>
      </c>
      <c r="BQ78" s="13">
        <f t="shared" si="83"/>
        <v>5.6772349545232395</v>
      </c>
      <c r="BR78" s="37">
        <f t="shared" si="102"/>
        <v>185.47549709380507</v>
      </c>
      <c r="BS78" s="13">
        <f t="shared" si="84"/>
        <v>11831.891022053715</v>
      </c>
      <c r="BT78">
        <f t="shared" si="103"/>
        <v>341.15827369977501</v>
      </c>
      <c r="BU78" s="13">
        <f t="shared" si="85"/>
        <v>829.96785815000442</v>
      </c>
      <c r="BV78" s="13">
        <f t="shared" si="111"/>
        <v>117588208.32452293</v>
      </c>
      <c r="BW78" s="13">
        <f t="shared" si="86"/>
        <v>16763.732445960341</v>
      </c>
      <c r="BX78">
        <f t="shared" si="104"/>
        <v>117588428.89994985</v>
      </c>
      <c r="BY78" s="13">
        <f t="shared" si="87"/>
        <v>117588852.55430891</v>
      </c>
    </row>
    <row r="79" spans="1:77" x14ac:dyDescent="0.2">
      <c r="AC79">
        <v>77</v>
      </c>
      <c r="AD79" s="37">
        <f t="shared" si="88"/>
        <v>370951370.90134293</v>
      </c>
      <c r="AE79" s="13">
        <f t="shared" si="64"/>
        <v>11831.891022053715</v>
      </c>
      <c r="AF79">
        <f t="shared" si="105"/>
        <v>370951524.56226528</v>
      </c>
      <c r="AG79" s="13">
        <f t="shared" si="65"/>
        <v>370952418.14796197</v>
      </c>
      <c r="AH79" s="13">
        <f t="shared" si="106"/>
        <v>370951371.16391802</v>
      </c>
      <c r="AI79" s="13">
        <f t="shared" si="66"/>
        <v>16763.732445960341</v>
      </c>
      <c r="AJ79">
        <f t="shared" si="89"/>
        <v>370951588.87472898</v>
      </c>
      <c r="AK79" s="13">
        <f t="shared" si="67"/>
        <v>370952418.14796197</v>
      </c>
      <c r="AL79" s="37">
        <f t="shared" si="90"/>
        <v>628.15708769554521</v>
      </c>
      <c r="AM79" s="13">
        <f t="shared" si="68"/>
        <v>11831.891022053715</v>
      </c>
      <c r="AN79">
        <f t="shared" si="91"/>
        <v>781.81801005987916</v>
      </c>
      <c r="AO79" s="13">
        <f t="shared" si="69"/>
        <v>2813.5073827337451</v>
      </c>
      <c r="AP79" s="13">
        <f t="shared" si="107"/>
        <v>628.41966277274457</v>
      </c>
      <c r="AQ79" s="13">
        <f t="shared" si="70"/>
        <v>16763.732445960341</v>
      </c>
      <c r="AR79" s="13">
        <f t="shared" si="92"/>
        <v>846.13047375924248</v>
      </c>
      <c r="AS79" s="38">
        <f t="shared" si="71"/>
        <v>2813.5073827337451</v>
      </c>
      <c r="AT79" s="37">
        <f t="shared" si="93"/>
        <v>80763974.223533377</v>
      </c>
      <c r="AU79" s="13">
        <f t="shared" si="72"/>
        <v>11831.891022053715</v>
      </c>
      <c r="AV79">
        <f t="shared" si="94"/>
        <v>80764127.88445574</v>
      </c>
      <c r="AW79" s="13">
        <f t="shared" si="73"/>
        <v>80764377.431120396</v>
      </c>
      <c r="AX79" s="13">
        <f t="shared" si="108"/>
        <v>197675123.00301972</v>
      </c>
      <c r="AY79" s="13">
        <f t="shared" si="74"/>
        <v>16763.732445960341</v>
      </c>
      <c r="AZ79">
        <f t="shared" si="95"/>
        <v>197675340.71383071</v>
      </c>
      <c r="BA79" s="13">
        <f t="shared" si="75"/>
        <v>197675525.94803166</v>
      </c>
      <c r="BB79" s="37">
        <f t="shared" si="96"/>
        <v>112.58183674385747</v>
      </c>
      <c r="BC79" s="13">
        <f t="shared" si="76"/>
        <v>11831.891022053715</v>
      </c>
      <c r="BD79">
        <f t="shared" si="97"/>
        <v>266.24275910819142</v>
      </c>
      <c r="BE79" s="13">
        <f t="shared" si="77"/>
        <v>503.35057957927143</v>
      </c>
      <c r="BF79" s="13">
        <f t="shared" si="109"/>
        <v>112.84441182105685</v>
      </c>
      <c r="BG79" s="13">
        <f t="shared" si="78"/>
        <v>16763.732445960341</v>
      </c>
      <c r="BH79">
        <f t="shared" si="98"/>
        <v>330.5552228075548</v>
      </c>
      <c r="BI79" s="13">
        <f t="shared" si="79"/>
        <v>503.35057957927143</v>
      </c>
      <c r="BJ79" s="37">
        <f t="shared" si="99"/>
        <v>1.3160841587359395</v>
      </c>
      <c r="BK79" s="13">
        <f t="shared" si="80"/>
        <v>2366.3782044107429</v>
      </c>
      <c r="BL79">
        <f t="shared" si="100"/>
        <v>32.048268631602731</v>
      </c>
      <c r="BM79" s="13">
        <f t="shared" si="81"/>
        <v>5.6772349545232395</v>
      </c>
      <c r="BN79" s="13">
        <f t="shared" si="110"/>
        <v>1.7748691837326502</v>
      </c>
      <c r="BO79" s="13">
        <f t="shared" si="82"/>
        <v>16763.732445960341</v>
      </c>
      <c r="BP79">
        <f t="shared" si="101"/>
        <v>219.48568017023058</v>
      </c>
      <c r="BQ79" s="13">
        <f t="shared" si="83"/>
        <v>5.6772349545232395</v>
      </c>
      <c r="BR79" s="37">
        <f t="shared" si="102"/>
        <v>185.47549709380507</v>
      </c>
      <c r="BS79" s="13">
        <f t="shared" si="84"/>
        <v>11831.891022053715</v>
      </c>
      <c r="BT79">
        <f t="shared" si="103"/>
        <v>339.13641945813902</v>
      </c>
      <c r="BU79" s="13">
        <f t="shared" si="85"/>
        <v>829.96785815000442</v>
      </c>
      <c r="BV79" s="13">
        <f t="shared" si="111"/>
        <v>117588208.32452293</v>
      </c>
      <c r="BW79" s="13">
        <f t="shared" si="86"/>
        <v>16763.732445960341</v>
      </c>
      <c r="BX79">
        <f t="shared" si="104"/>
        <v>117588426.03533392</v>
      </c>
      <c r="BY79" s="13">
        <f t="shared" si="87"/>
        <v>117588852.55430891</v>
      </c>
    </row>
    <row r="80" spans="1:77" x14ac:dyDescent="0.2">
      <c r="AC80">
        <v>78</v>
      </c>
      <c r="AD80" s="37">
        <f t="shared" si="88"/>
        <v>370951370.90134293</v>
      </c>
      <c r="AE80" s="13">
        <f t="shared" si="64"/>
        <v>11831.891022053715</v>
      </c>
      <c r="AF80">
        <f t="shared" si="105"/>
        <v>370951522.59225345</v>
      </c>
      <c r="AG80" s="13">
        <f t="shared" si="65"/>
        <v>370952418.14796197</v>
      </c>
      <c r="AH80" s="13">
        <f t="shared" si="106"/>
        <v>370951371.16391802</v>
      </c>
      <c r="AI80" s="13">
        <f t="shared" si="66"/>
        <v>16763.732445960341</v>
      </c>
      <c r="AJ80">
        <f t="shared" si="89"/>
        <v>370951586.08356476</v>
      </c>
      <c r="AK80" s="13">
        <f t="shared" si="67"/>
        <v>370952418.14796197</v>
      </c>
      <c r="AL80" s="37">
        <f t="shared" si="90"/>
        <v>628.15708769554521</v>
      </c>
      <c r="AM80" s="13">
        <f t="shared" si="68"/>
        <v>11831.891022053715</v>
      </c>
      <c r="AN80">
        <f t="shared" si="91"/>
        <v>779.84799823469541</v>
      </c>
      <c r="AO80" s="13">
        <f t="shared" si="69"/>
        <v>2813.5073827337451</v>
      </c>
      <c r="AP80" s="13">
        <f t="shared" si="107"/>
        <v>628.41966277274457</v>
      </c>
      <c r="AQ80" s="13">
        <f t="shared" si="70"/>
        <v>16763.732445960341</v>
      </c>
      <c r="AR80" s="13">
        <f t="shared" si="92"/>
        <v>843.3393095158259</v>
      </c>
      <c r="AS80" s="38">
        <f t="shared" si="71"/>
        <v>2813.5073827337451</v>
      </c>
      <c r="AT80" s="37">
        <f t="shared" si="93"/>
        <v>80763974.223533377</v>
      </c>
      <c r="AU80" s="13">
        <f t="shared" si="72"/>
        <v>11831.891022053715</v>
      </c>
      <c r="AV80">
        <f t="shared" si="94"/>
        <v>80764125.91444391</v>
      </c>
      <c r="AW80" s="13">
        <f t="shared" si="73"/>
        <v>80764377.431120396</v>
      </c>
      <c r="AX80" s="13">
        <f t="shared" si="108"/>
        <v>197675123.00301972</v>
      </c>
      <c r="AY80" s="13">
        <f t="shared" si="74"/>
        <v>16763.732445960341</v>
      </c>
      <c r="AZ80">
        <f t="shared" si="95"/>
        <v>197675337.92266646</v>
      </c>
      <c r="BA80" s="13">
        <f t="shared" si="75"/>
        <v>197675525.94803166</v>
      </c>
      <c r="BB80" s="37">
        <f t="shared" si="96"/>
        <v>112.58183674385747</v>
      </c>
      <c r="BC80" s="13">
        <f t="shared" si="76"/>
        <v>11831.891022053715</v>
      </c>
      <c r="BD80">
        <f t="shared" si="97"/>
        <v>264.27274728300767</v>
      </c>
      <c r="BE80" s="13">
        <f t="shared" si="77"/>
        <v>503.35057957927143</v>
      </c>
      <c r="BF80" s="13">
        <f t="shared" si="109"/>
        <v>112.84441182105685</v>
      </c>
      <c r="BG80" s="13">
        <f t="shared" si="78"/>
        <v>16763.732445960341</v>
      </c>
      <c r="BH80">
        <f t="shared" si="98"/>
        <v>327.76405856413817</v>
      </c>
      <c r="BI80" s="13">
        <f t="shared" si="79"/>
        <v>503.35057957927143</v>
      </c>
      <c r="BJ80" s="37">
        <f t="shared" si="99"/>
        <v>1.3160841587359395</v>
      </c>
      <c r="BK80" s="13">
        <f t="shared" si="80"/>
        <v>2366.3782044107429</v>
      </c>
      <c r="BL80">
        <f t="shared" si="100"/>
        <v>31.654266266565976</v>
      </c>
      <c r="BM80" s="13">
        <f t="shared" si="81"/>
        <v>5.6772349545232395</v>
      </c>
      <c r="BN80" s="13">
        <f t="shared" si="110"/>
        <v>1.7748691837326502</v>
      </c>
      <c r="BO80" s="13">
        <f t="shared" si="82"/>
        <v>16763.732445960341</v>
      </c>
      <c r="BP80">
        <f t="shared" si="101"/>
        <v>216.69451592681395</v>
      </c>
      <c r="BQ80" s="13">
        <f t="shared" si="83"/>
        <v>5.6772349545232395</v>
      </c>
      <c r="BR80" s="37">
        <f t="shared" si="102"/>
        <v>185.47549709380507</v>
      </c>
      <c r="BS80" s="13">
        <f t="shared" si="84"/>
        <v>11831.891022053715</v>
      </c>
      <c r="BT80">
        <f t="shared" si="103"/>
        <v>337.16640763295527</v>
      </c>
      <c r="BU80" s="13">
        <f t="shared" si="85"/>
        <v>829.96785815000442</v>
      </c>
      <c r="BV80" s="13">
        <f t="shared" si="111"/>
        <v>117588208.32452293</v>
      </c>
      <c r="BW80" s="13">
        <f t="shared" si="86"/>
        <v>16763.732445960341</v>
      </c>
      <c r="BX80">
        <f t="shared" si="104"/>
        <v>117588423.24416967</v>
      </c>
      <c r="BY80" s="13">
        <f t="shared" si="87"/>
        <v>117588852.55430891</v>
      </c>
    </row>
    <row r="81" spans="29:77" x14ac:dyDescent="0.2">
      <c r="AC81">
        <v>79</v>
      </c>
      <c r="AD81" s="37">
        <f t="shared" si="88"/>
        <v>370951370.90134293</v>
      </c>
      <c r="AE81" s="13">
        <f t="shared" si="64"/>
        <v>11831.891022053715</v>
      </c>
      <c r="AF81">
        <f t="shared" si="105"/>
        <v>370951520.67211539</v>
      </c>
      <c r="AG81" s="13">
        <f t="shared" si="65"/>
        <v>370952418.14796197</v>
      </c>
      <c r="AH81" s="13">
        <f t="shared" si="106"/>
        <v>370951371.16391802</v>
      </c>
      <c r="AI81" s="13">
        <f t="shared" si="66"/>
        <v>16763.732445960341</v>
      </c>
      <c r="AJ81">
        <f t="shared" si="89"/>
        <v>370951583.36306292</v>
      </c>
      <c r="AK81" s="13">
        <f t="shared" si="67"/>
        <v>370952418.14796197</v>
      </c>
      <c r="AL81" s="37">
        <f t="shared" si="90"/>
        <v>628.15708769554521</v>
      </c>
      <c r="AM81" s="13">
        <f t="shared" si="68"/>
        <v>11831.891022053715</v>
      </c>
      <c r="AN81">
        <f t="shared" si="91"/>
        <v>777.92786012660486</v>
      </c>
      <c r="AO81" s="13">
        <f t="shared" si="69"/>
        <v>2813.5073827337451</v>
      </c>
      <c r="AP81" s="13">
        <f t="shared" si="107"/>
        <v>628.41966277274457</v>
      </c>
      <c r="AQ81" s="13">
        <f t="shared" si="70"/>
        <v>16763.732445960341</v>
      </c>
      <c r="AR81" s="13">
        <f t="shared" si="92"/>
        <v>840.61880765831847</v>
      </c>
      <c r="AS81" s="38">
        <f t="shared" si="71"/>
        <v>2813.5073827337451</v>
      </c>
      <c r="AT81" s="37">
        <f t="shared" si="93"/>
        <v>80763974.223533377</v>
      </c>
      <c r="AU81" s="13">
        <f t="shared" si="72"/>
        <v>11831.891022053715</v>
      </c>
      <c r="AV81">
        <f t="shared" si="94"/>
        <v>80764123.994305804</v>
      </c>
      <c r="AW81" s="13">
        <f t="shared" si="73"/>
        <v>80764377.431120396</v>
      </c>
      <c r="AX81" s="13">
        <f t="shared" si="108"/>
        <v>197675123.00301972</v>
      </c>
      <c r="AY81" s="13">
        <f t="shared" si="74"/>
        <v>16763.732445960341</v>
      </c>
      <c r="AZ81">
        <f t="shared" si="95"/>
        <v>197675335.20216462</v>
      </c>
      <c r="BA81" s="13">
        <f t="shared" si="75"/>
        <v>197675525.94803166</v>
      </c>
      <c r="BB81" s="37">
        <f t="shared" si="96"/>
        <v>112.58183674385747</v>
      </c>
      <c r="BC81" s="13">
        <f t="shared" si="76"/>
        <v>11831.891022053715</v>
      </c>
      <c r="BD81">
        <f t="shared" si="97"/>
        <v>262.35260917491712</v>
      </c>
      <c r="BE81" s="13">
        <f t="shared" si="77"/>
        <v>503.35057957927143</v>
      </c>
      <c r="BF81" s="13">
        <f t="shared" si="109"/>
        <v>112.84441182105685</v>
      </c>
      <c r="BG81" s="13">
        <f t="shared" si="78"/>
        <v>16763.732445960341</v>
      </c>
      <c r="BH81">
        <f t="shared" si="98"/>
        <v>325.0435567066308</v>
      </c>
      <c r="BI81" s="13">
        <f t="shared" si="79"/>
        <v>503.35057957927143</v>
      </c>
      <c r="BJ81" s="37">
        <f t="shared" si="99"/>
        <v>1.3160841587359395</v>
      </c>
      <c r="BK81" s="13">
        <f t="shared" si="80"/>
        <v>2366.3782044107429</v>
      </c>
      <c r="BL81">
        <f t="shared" si="100"/>
        <v>31.270238644947877</v>
      </c>
      <c r="BM81" s="13">
        <f t="shared" si="81"/>
        <v>5.6772349545232395</v>
      </c>
      <c r="BN81" s="13">
        <f t="shared" si="110"/>
        <v>1.7748691837326502</v>
      </c>
      <c r="BO81" s="13">
        <f t="shared" si="82"/>
        <v>16763.732445960341</v>
      </c>
      <c r="BP81">
        <f t="shared" si="101"/>
        <v>213.97401406930658</v>
      </c>
      <c r="BQ81" s="13">
        <f t="shared" si="83"/>
        <v>5.6772349545232395</v>
      </c>
      <c r="BR81" s="37">
        <f t="shared" si="102"/>
        <v>185.47549709380507</v>
      </c>
      <c r="BS81" s="13">
        <f t="shared" si="84"/>
        <v>11831.891022053715</v>
      </c>
      <c r="BT81">
        <f t="shared" si="103"/>
        <v>335.24626952486472</v>
      </c>
      <c r="BU81" s="13">
        <f t="shared" si="85"/>
        <v>829.96785815000442</v>
      </c>
      <c r="BV81" s="13">
        <f t="shared" si="111"/>
        <v>117588208.32452293</v>
      </c>
      <c r="BW81" s="13">
        <f t="shared" si="86"/>
        <v>16763.732445960341</v>
      </c>
      <c r="BX81">
        <f t="shared" si="104"/>
        <v>117588420.52366781</v>
      </c>
      <c r="BY81" s="13">
        <f t="shared" si="87"/>
        <v>117588852.55430891</v>
      </c>
    </row>
    <row r="82" spans="29:77" x14ac:dyDescent="0.2">
      <c r="AC82">
        <v>80</v>
      </c>
      <c r="AD82" s="37">
        <f t="shared" si="88"/>
        <v>370951370.90134293</v>
      </c>
      <c r="AE82" s="13">
        <f t="shared" si="64"/>
        <v>11831.891022053715</v>
      </c>
      <c r="AF82">
        <f t="shared" si="105"/>
        <v>370951518.7999807</v>
      </c>
      <c r="AG82" s="13">
        <f t="shared" si="65"/>
        <v>370952418.14796197</v>
      </c>
      <c r="AH82" s="13">
        <f t="shared" si="106"/>
        <v>370951371.16391802</v>
      </c>
      <c r="AI82" s="13">
        <f t="shared" si="66"/>
        <v>16763.732445960341</v>
      </c>
      <c r="AJ82">
        <f t="shared" si="89"/>
        <v>370951580.71057361</v>
      </c>
      <c r="AK82" s="13">
        <f t="shared" si="67"/>
        <v>370952418.14796197</v>
      </c>
      <c r="AL82" s="37">
        <f t="shared" si="90"/>
        <v>628.15708769554521</v>
      </c>
      <c r="AM82" s="13">
        <f t="shared" si="68"/>
        <v>11831.891022053715</v>
      </c>
      <c r="AN82">
        <f t="shared" si="91"/>
        <v>776.05572547121665</v>
      </c>
      <c r="AO82" s="13">
        <f t="shared" si="69"/>
        <v>2813.5073827337451</v>
      </c>
      <c r="AP82" s="13">
        <f t="shared" si="107"/>
        <v>628.41966277274457</v>
      </c>
      <c r="AQ82" s="13">
        <f t="shared" si="70"/>
        <v>16763.732445960341</v>
      </c>
      <c r="AR82" s="13">
        <f t="shared" si="92"/>
        <v>837.96631834724883</v>
      </c>
      <c r="AS82" s="38">
        <f t="shared" si="71"/>
        <v>2813.5073827337451</v>
      </c>
      <c r="AT82" s="37">
        <f t="shared" si="93"/>
        <v>80763974.223533377</v>
      </c>
      <c r="AU82" s="13">
        <f t="shared" si="72"/>
        <v>11831.891022053715</v>
      </c>
      <c r="AV82">
        <f t="shared" si="94"/>
        <v>80764122.122171149</v>
      </c>
      <c r="AW82" s="13">
        <f t="shared" si="73"/>
        <v>80764377.431120396</v>
      </c>
      <c r="AX82" s="13">
        <f t="shared" si="108"/>
        <v>197675123.00301972</v>
      </c>
      <c r="AY82" s="13">
        <f t="shared" si="74"/>
        <v>16763.732445960341</v>
      </c>
      <c r="AZ82">
        <f t="shared" si="95"/>
        <v>197675332.54967529</v>
      </c>
      <c r="BA82" s="13">
        <f t="shared" si="75"/>
        <v>197675525.94803166</v>
      </c>
      <c r="BB82" s="37">
        <f t="shared" si="96"/>
        <v>112.58183674385747</v>
      </c>
      <c r="BC82" s="13">
        <f t="shared" si="76"/>
        <v>11831.891022053715</v>
      </c>
      <c r="BD82">
        <f t="shared" si="97"/>
        <v>260.48047451952891</v>
      </c>
      <c r="BE82" s="13">
        <f t="shared" si="77"/>
        <v>503.35057957927143</v>
      </c>
      <c r="BF82" s="13">
        <f t="shared" si="109"/>
        <v>112.84441182105685</v>
      </c>
      <c r="BG82" s="13">
        <f t="shared" si="78"/>
        <v>16763.732445960341</v>
      </c>
      <c r="BH82">
        <f t="shared" si="98"/>
        <v>322.39106739556109</v>
      </c>
      <c r="BI82" s="13">
        <f t="shared" si="79"/>
        <v>503.35057957927143</v>
      </c>
      <c r="BJ82" s="37">
        <f t="shared" si="99"/>
        <v>1.3160841587359395</v>
      </c>
      <c r="BK82" s="13">
        <f t="shared" si="80"/>
        <v>2366.3782044107429</v>
      </c>
      <c r="BL82">
        <f t="shared" si="100"/>
        <v>30.895811713870227</v>
      </c>
      <c r="BM82" s="13">
        <f t="shared" si="81"/>
        <v>5.6772349545232395</v>
      </c>
      <c r="BN82" s="13">
        <f t="shared" si="110"/>
        <v>1.7748691837326502</v>
      </c>
      <c r="BO82" s="13">
        <f t="shared" si="82"/>
        <v>16763.732445960341</v>
      </c>
      <c r="BP82">
        <f t="shared" si="101"/>
        <v>211.3215247582369</v>
      </c>
      <c r="BQ82" s="13">
        <f t="shared" si="83"/>
        <v>5.6772349545232395</v>
      </c>
      <c r="BR82" s="37">
        <f t="shared" si="102"/>
        <v>185.47549709380507</v>
      </c>
      <c r="BS82" s="13">
        <f t="shared" si="84"/>
        <v>11831.891022053715</v>
      </c>
      <c r="BT82">
        <f t="shared" si="103"/>
        <v>333.37413486947651</v>
      </c>
      <c r="BU82" s="13">
        <f t="shared" si="85"/>
        <v>829.96785815000442</v>
      </c>
      <c r="BV82" s="13">
        <f t="shared" si="111"/>
        <v>117588208.32452293</v>
      </c>
      <c r="BW82" s="13">
        <f t="shared" si="86"/>
        <v>16763.732445960341</v>
      </c>
      <c r="BX82">
        <f t="shared" si="104"/>
        <v>117588417.87117851</v>
      </c>
      <c r="BY82" s="13">
        <f t="shared" si="87"/>
        <v>117588852.55430891</v>
      </c>
    </row>
    <row r="83" spans="29:77" x14ac:dyDescent="0.2">
      <c r="AC83">
        <v>81</v>
      </c>
      <c r="AD83" s="37">
        <f t="shared" si="88"/>
        <v>370951370.90134293</v>
      </c>
      <c r="AE83" s="13">
        <f t="shared" si="64"/>
        <v>11831.891022053715</v>
      </c>
      <c r="AF83">
        <f t="shared" si="105"/>
        <v>370951516.97407162</v>
      </c>
      <c r="AG83" s="13">
        <f t="shared" si="65"/>
        <v>370952418.14796197</v>
      </c>
      <c r="AH83" s="13">
        <f t="shared" si="106"/>
        <v>370951371.16391802</v>
      </c>
      <c r="AI83" s="13">
        <f t="shared" si="66"/>
        <v>16763.732445960341</v>
      </c>
      <c r="AJ83">
        <f t="shared" si="89"/>
        <v>370951578.12357783</v>
      </c>
      <c r="AK83" s="13">
        <f t="shared" si="67"/>
        <v>370952418.14796197</v>
      </c>
      <c r="AL83" s="37">
        <f t="shared" si="90"/>
        <v>628.15708769554521</v>
      </c>
      <c r="AM83" s="13">
        <f t="shared" si="68"/>
        <v>11831.891022053715</v>
      </c>
      <c r="AN83">
        <f t="shared" si="91"/>
        <v>774.229816362875</v>
      </c>
      <c r="AO83" s="13">
        <f t="shared" si="69"/>
        <v>2813.5073827337451</v>
      </c>
      <c r="AP83" s="13">
        <f t="shared" si="107"/>
        <v>628.41966277274457</v>
      </c>
      <c r="AQ83" s="13">
        <f t="shared" si="70"/>
        <v>16763.732445960341</v>
      </c>
      <c r="AR83" s="13">
        <f t="shared" si="92"/>
        <v>835.37932259941545</v>
      </c>
      <c r="AS83" s="38">
        <f t="shared" si="71"/>
        <v>2813.5073827337451</v>
      </c>
      <c r="AT83" s="37">
        <f t="shared" si="93"/>
        <v>80763974.223533377</v>
      </c>
      <c r="AU83" s="13">
        <f t="shared" si="72"/>
        <v>11831.891022053715</v>
      </c>
      <c r="AV83">
        <f t="shared" si="94"/>
        <v>80764120.296262041</v>
      </c>
      <c r="AW83" s="13">
        <f t="shared" si="73"/>
        <v>80764377.431120396</v>
      </c>
      <c r="AX83" s="13">
        <f t="shared" si="108"/>
        <v>197675123.00301972</v>
      </c>
      <c r="AY83" s="13">
        <f t="shared" si="74"/>
        <v>16763.732445960341</v>
      </c>
      <c r="AZ83">
        <f t="shared" si="95"/>
        <v>197675329.96267954</v>
      </c>
      <c r="BA83" s="13">
        <f t="shared" si="75"/>
        <v>197675525.94803166</v>
      </c>
      <c r="BB83" s="37">
        <f t="shared" si="96"/>
        <v>112.58183674385747</v>
      </c>
      <c r="BC83" s="13">
        <f t="shared" si="76"/>
        <v>11831.891022053715</v>
      </c>
      <c r="BD83">
        <f t="shared" si="97"/>
        <v>258.65456541118726</v>
      </c>
      <c r="BE83" s="13">
        <f t="shared" si="77"/>
        <v>503.35057957927143</v>
      </c>
      <c r="BF83" s="13">
        <f t="shared" si="109"/>
        <v>112.84441182105685</v>
      </c>
      <c r="BG83" s="13">
        <f t="shared" si="78"/>
        <v>16763.732445960341</v>
      </c>
      <c r="BH83">
        <f t="shared" si="98"/>
        <v>319.80407164772771</v>
      </c>
      <c r="BI83" s="13">
        <f t="shared" si="79"/>
        <v>503.35057957927143</v>
      </c>
      <c r="BJ83" s="37">
        <f t="shared" si="99"/>
        <v>1.3160841587359395</v>
      </c>
      <c r="BK83" s="13">
        <f t="shared" si="80"/>
        <v>2366.3782044107429</v>
      </c>
      <c r="BL83">
        <f t="shared" si="100"/>
        <v>30.530629892201901</v>
      </c>
      <c r="BM83" s="13">
        <f t="shared" si="81"/>
        <v>5.6772349545232395</v>
      </c>
      <c r="BN83" s="13">
        <f t="shared" si="110"/>
        <v>1.7748691837326502</v>
      </c>
      <c r="BO83" s="13">
        <f t="shared" si="82"/>
        <v>16763.732445960341</v>
      </c>
      <c r="BP83">
        <f t="shared" si="101"/>
        <v>208.73452901040352</v>
      </c>
      <c r="BQ83" s="13">
        <f t="shared" si="83"/>
        <v>5.6772349545232395</v>
      </c>
      <c r="BR83" s="37">
        <f t="shared" si="102"/>
        <v>185.47549709380507</v>
      </c>
      <c r="BS83" s="13">
        <f t="shared" si="84"/>
        <v>11831.891022053715</v>
      </c>
      <c r="BT83">
        <f t="shared" si="103"/>
        <v>331.54822576113486</v>
      </c>
      <c r="BU83" s="13">
        <f t="shared" si="85"/>
        <v>829.96785815000442</v>
      </c>
      <c r="BV83" s="13">
        <f t="shared" si="111"/>
        <v>117588208.32452293</v>
      </c>
      <c r="BW83" s="13">
        <f t="shared" si="86"/>
        <v>16763.732445960341</v>
      </c>
      <c r="BX83">
        <f t="shared" si="104"/>
        <v>117588415.28418276</v>
      </c>
      <c r="BY83" s="13">
        <f t="shared" si="87"/>
        <v>117588852.55430891</v>
      </c>
    </row>
    <row r="84" spans="29:77" x14ac:dyDescent="0.2">
      <c r="AC84">
        <v>82</v>
      </c>
      <c r="AD84" s="37">
        <f t="shared" si="88"/>
        <v>370951370.90134293</v>
      </c>
      <c r="AE84" s="13">
        <f t="shared" si="64"/>
        <v>11831.891022053715</v>
      </c>
      <c r="AF84">
        <f t="shared" si="105"/>
        <v>370951515.19269687</v>
      </c>
      <c r="AG84" s="13">
        <f t="shared" si="65"/>
        <v>370952418.14796197</v>
      </c>
      <c r="AH84" s="13">
        <f t="shared" si="106"/>
        <v>370951371.16391802</v>
      </c>
      <c r="AI84" s="13">
        <f t="shared" si="66"/>
        <v>16763.732445960341</v>
      </c>
      <c r="AJ84">
        <f t="shared" si="89"/>
        <v>370951575.59967953</v>
      </c>
      <c r="AK84" s="13">
        <f t="shared" si="67"/>
        <v>370952418.14796197</v>
      </c>
      <c r="AL84" s="37">
        <f t="shared" si="90"/>
        <v>628.15708769554521</v>
      </c>
      <c r="AM84" s="13">
        <f t="shared" si="68"/>
        <v>11831.891022053715</v>
      </c>
      <c r="AN84">
        <f t="shared" si="91"/>
        <v>772.44844162302957</v>
      </c>
      <c r="AO84" s="13">
        <f t="shared" si="69"/>
        <v>2813.5073827337451</v>
      </c>
      <c r="AP84" s="13">
        <f t="shared" si="107"/>
        <v>628.41966277274457</v>
      </c>
      <c r="AQ84" s="13">
        <f t="shared" si="70"/>
        <v>16763.732445960341</v>
      </c>
      <c r="AR84" s="13">
        <f t="shared" si="92"/>
        <v>832.8554243088463</v>
      </c>
      <c r="AS84" s="38">
        <f t="shared" si="71"/>
        <v>2813.5073827337451</v>
      </c>
      <c r="AT84" s="37">
        <f t="shared" si="93"/>
        <v>80763974.223533377</v>
      </c>
      <c r="AU84" s="13">
        <f t="shared" si="72"/>
        <v>11831.891022053715</v>
      </c>
      <c r="AV84">
        <f t="shared" si="94"/>
        <v>80764118.514887303</v>
      </c>
      <c r="AW84" s="13">
        <f t="shared" si="73"/>
        <v>80764377.431120396</v>
      </c>
      <c r="AX84" s="13">
        <f t="shared" si="108"/>
        <v>197675123.00301972</v>
      </c>
      <c r="AY84" s="13">
        <f t="shared" si="74"/>
        <v>16763.732445960341</v>
      </c>
      <c r="AZ84">
        <f t="shared" si="95"/>
        <v>197675327.43878126</v>
      </c>
      <c r="BA84" s="13">
        <f t="shared" si="75"/>
        <v>197675525.94803166</v>
      </c>
      <c r="BB84" s="37">
        <f t="shared" si="96"/>
        <v>112.58183674385747</v>
      </c>
      <c r="BC84" s="13">
        <f t="shared" si="76"/>
        <v>11831.891022053715</v>
      </c>
      <c r="BD84">
        <f t="shared" si="97"/>
        <v>256.87319067134177</v>
      </c>
      <c r="BE84" s="13">
        <f t="shared" si="77"/>
        <v>503.35057957927143</v>
      </c>
      <c r="BF84" s="13">
        <f t="shared" si="109"/>
        <v>112.84441182105685</v>
      </c>
      <c r="BG84" s="13">
        <f t="shared" si="78"/>
        <v>16763.732445960341</v>
      </c>
      <c r="BH84">
        <f t="shared" si="98"/>
        <v>317.28017335715856</v>
      </c>
      <c r="BI84" s="13">
        <f t="shared" si="79"/>
        <v>503.35057957927143</v>
      </c>
      <c r="BJ84" s="37">
        <f t="shared" si="99"/>
        <v>1.3160841587359395</v>
      </c>
      <c r="BK84" s="13">
        <f t="shared" si="80"/>
        <v>2366.3782044107429</v>
      </c>
      <c r="BL84">
        <f t="shared" si="100"/>
        <v>30.174354944232803</v>
      </c>
      <c r="BM84" s="13">
        <f t="shared" si="81"/>
        <v>5.6772349545232395</v>
      </c>
      <c r="BN84" s="13">
        <f t="shared" si="110"/>
        <v>1.7748691837326502</v>
      </c>
      <c r="BO84" s="13">
        <f t="shared" si="82"/>
        <v>16763.732445960341</v>
      </c>
      <c r="BP84">
        <f t="shared" si="101"/>
        <v>206.21063071983437</v>
      </c>
      <c r="BQ84" s="13">
        <f t="shared" si="83"/>
        <v>5.6772349545232395</v>
      </c>
      <c r="BR84" s="37">
        <f t="shared" si="102"/>
        <v>185.47549709380507</v>
      </c>
      <c r="BS84" s="13">
        <f t="shared" si="84"/>
        <v>11831.891022053715</v>
      </c>
      <c r="BT84">
        <f t="shared" si="103"/>
        <v>329.76685102128943</v>
      </c>
      <c r="BU84" s="13">
        <f t="shared" si="85"/>
        <v>829.96785815000442</v>
      </c>
      <c r="BV84" s="13">
        <f t="shared" si="111"/>
        <v>117588208.32452293</v>
      </c>
      <c r="BW84" s="13">
        <f t="shared" si="86"/>
        <v>16763.732445960341</v>
      </c>
      <c r="BX84">
        <f t="shared" si="104"/>
        <v>117588412.76028447</v>
      </c>
      <c r="BY84" s="13">
        <f t="shared" si="87"/>
        <v>117588852.55430891</v>
      </c>
    </row>
    <row r="85" spans="29:77" x14ac:dyDescent="0.2">
      <c r="AC85">
        <v>83</v>
      </c>
      <c r="AD85" s="37">
        <f t="shared" si="88"/>
        <v>370951370.90134293</v>
      </c>
      <c r="AE85" s="13">
        <f t="shared" si="64"/>
        <v>11831.891022053715</v>
      </c>
      <c r="AF85">
        <f t="shared" si="105"/>
        <v>370951513.45424682</v>
      </c>
      <c r="AG85" s="13">
        <f t="shared" si="65"/>
        <v>370952418.14796197</v>
      </c>
      <c r="AH85" s="13">
        <f t="shared" si="106"/>
        <v>370951371.16391802</v>
      </c>
      <c r="AI85" s="13">
        <f t="shared" si="66"/>
        <v>16763.732445960341</v>
      </c>
      <c r="AJ85">
        <f t="shared" si="89"/>
        <v>370951573.13659811</v>
      </c>
      <c r="AK85" s="13">
        <f t="shared" si="67"/>
        <v>370952418.14796197</v>
      </c>
      <c r="AL85" s="37">
        <f t="shared" si="90"/>
        <v>628.15708769554521</v>
      </c>
      <c r="AM85" s="13">
        <f t="shared" si="68"/>
        <v>11831.891022053715</v>
      </c>
      <c r="AN85">
        <f t="shared" si="91"/>
        <v>770.70999157571043</v>
      </c>
      <c r="AO85" s="13">
        <f t="shared" si="69"/>
        <v>2813.5073827337451</v>
      </c>
      <c r="AP85" s="13">
        <f t="shared" si="107"/>
        <v>628.41966277274457</v>
      </c>
      <c r="AQ85" s="13">
        <f t="shared" si="70"/>
        <v>16763.732445960341</v>
      </c>
      <c r="AR85" s="13">
        <f t="shared" si="92"/>
        <v>830.39234284455597</v>
      </c>
      <c r="AS85" s="38">
        <f t="shared" si="71"/>
        <v>2813.5073827337451</v>
      </c>
      <c r="AT85" s="37">
        <f t="shared" si="93"/>
        <v>80763974.223533377</v>
      </c>
      <c r="AU85" s="13">
        <f t="shared" si="72"/>
        <v>11831.891022053715</v>
      </c>
      <c r="AV85">
        <f t="shared" si="94"/>
        <v>80764116.776437253</v>
      </c>
      <c r="AW85" s="13">
        <f t="shared" si="73"/>
        <v>80764377.431120396</v>
      </c>
      <c r="AX85" s="13">
        <f t="shared" si="108"/>
        <v>197675123.00301972</v>
      </c>
      <c r="AY85" s="13">
        <f t="shared" si="74"/>
        <v>16763.732445960341</v>
      </c>
      <c r="AZ85">
        <f t="shared" si="95"/>
        <v>197675324.97569978</v>
      </c>
      <c r="BA85" s="13">
        <f t="shared" si="75"/>
        <v>197675525.94803166</v>
      </c>
      <c r="BB85" s="37">
        <f t="shared" si="96"/>
        <v>112.58183674385747</v>
      </c>
      <c r="BC85" s="13">
        <f t="shared" si="76"/>
        <v>11831.891022053715</v>
      </c>
      <c r="BD85">
        <f t="shared" si="97"/>
        <v>255.1347406240227</v>
      </c>
      <c r="BE85" s="13">
        <f t="shared" si="77"/>
        <v>503.35057957927143</v>
      </c>
      <c r="BF85" s="13">
        <f t="shared" si="109"/>
        <v>112.84441182105685</v>
      </c>
      <c r="BG85" s="13">
        <f t="shared" si="78"/>
        <v>16763.732445960341</v>
      </c>
      <c r="BH85">
        <f t="shared" si="98"/>
        <v>314.81709189286818</v>
      </c>
      <c r="BI85" s="13">
        <f t="shared" si="79"/>
        <v>503.35057957927143</v>
      </c>
      <c r="BJ85" s="37">
        <f t="shared" si="99"/>
        <v>1.3160841587359395</v>
      </c>
      <c r="BK85" s="13">
        <f t="shared" si="80"/>
        <v>2366.3782044107429</v>
      </c>
      <c r="BL85">
        <f t="shared" si="100"/>
        <v>29.826664934768989</v>
      </c>
      <c r="BM85" s="13">
        <f t="shared" si="81"/>
        <v>5.6772349545232395</v>
      </c>
      <c r="BN85" s="13">
        <f t="shared" si="110"/>
        <v>1.7748691837326502</v>
      </c>
      <c r="BO85" s="13">
        <f t="shared" si="82"/>
        <v>16763.732445960341</v>
      </c>
      <c r="BP85">
        <f t="shared" si="101"/>
        <v>203.74754925554399</v>
      </c>
      <c r="BQ85" s="13">
        <f t="shared" si="83"/>
        <v>5.6772349545232395</v>
      </c>
      <c r="BR85" s="37">
        <f t="shared" si="102"/>
        <v>185.47549709380507</v>
      </c>
      <c r="BS85" s="13">
        <f t="shared" si="84"/>
        <v>11831.891022053715</v>
      </c>
      <c r="BT85">
        <f t="shared" si="103"/>
        <v>328.02840097397029</v>
      </c>
      <c r="BU85" s="13">
        <f t="shared" si="85"/>
        <v>829.96785815000442</v>
      </c>
      <c r="BV85" s="13">
        <f t="shared" si="111"/>
        <v>117588208.32452293</v>
      </c>
      <c r="BW85" s="13">
        <f t="shared" si="86"/>
        <v>16763.732445960341</v>
      </c>
      <c r="BX85">
        <f t="shared" si="104"/>
        <v>117588410.297203</v>
      </c>
      <c r="BY85" s="13">
        <f t="shared" si="87"/>
        <v>117588852.55430891</v>
      </c>
    </row>
    <row r="86" spans="29:77" x14ac:dyDescent="0.2">
      <c r="AC86">
        <v>84</v>
      </c>
      <c r="AD86" s="37">
        <f t="shared" si="88"/>
        <v>370951370.90134293</v>
      </c>
      <c r="AE86" s="13">
        <f t="shared" si="64"/>
        <v>11831.891022053715</v>
      </c>
      <c r="AF86">
        <f t="shared" si="105"/>
        <v>370951511.75718844</v>
      </c>
      <c r="AG86" s="13">
        <f t="shared" si="65"/>
        <v>370952418.14796197</v>
      </c>
      <c r="AH86" s="13">
        <f t="shared" si="106"/>
        <v>370951371.16391802</v>
      </c>
      <c r="AI86" s="13">
        <f t="shared" si="66"/>
        <v>16763.732445960341</v>
      </c>
      <c r="AJ86">
        <f t="shared" si="89"/>
        <v>370951570.7321614</v>
      </c>
      <c r="AK86" s="13">
        <f t="shared" si="67"/>
        <v>370952418.14796197</v>
      </c>
      <c r="AL86" s="37">
        <f t="shared" si="90"/>
        <v>628.15708769554521</v>
      </c>
      <c r="AM86" s="13">
        <f t="shared" si="68"/>
        <v>11831.891022053715</v>
      </c>
      <c r="AN86">
        <f t="shared" si="91"/>
        <v>769.01293319618469</v>
      </c>
      <c r="AO86" s="13">
        <f t="shared" si="69"/>
        <v>2813.5073827337451</v>
      </c>
      <c r="AP86" s="13">
        <f t="shared" si="107"/>
        <v>628.41966277274457</v>
      </c>
      <c r="AQ86" s="13">
        <f t="shared" si="70"/>
        <v>16763.732445960341</v>
      </c>
      <c r="AR86" s="13">
        <f t="shared" si="92"/>
        <v>827.98790617703435</v>
      </c>
      <c r="AS86" s="38">
        <f t="shared" si="71"/>
        <v>2813.5073827337451</v>
      </c>
      <c r="AT86" s="37">
        <f t="shared" si="93"/>
        <v>80763974.223533377</v>
      </c>
      <c r="AU86" s="13">
        <f t="shared" si="72"/>
        <v>11831.891022053715</v>
      </c>
      <c r="AV86">
        <f t="shared" si="94"/>
        <v>80764115.079378873</v>
      </c>
      <c r="AW86" s="13">
        <f t="shared" si="73"/>
        <v>80764377.431120396</v>
      </c>
      <c r="AX86" s="13">
        <f t="shared" si="108"/>
        <v>197675123.00301972</v>
      </c>
      <c r="AY86" s="13">
        <f t="shared" si="74"/>
        <v>16763.732445960341</v>
      </c>
      <c r="AZ86">
        <f t="shared" si="95"/>
        <v>197675322.57126313</v>
      </c>
      <c r="BA86" s="13">
        <f t="shared" si="75"/>
        <v>197675525.94803166</v>
      </c>
      <c r="BB86" s="37">
        <f t="shared" si="96"/>
        <v>112.58183674385747</v>
      </c>
      <c r="BC86" s="13">
        <f t="shared" si="76"/>
        <v>11831.891022053715</v>
      </c>
      <c r="BD86">
        <f t="shared" si="97"/>
        <v>253.4376822444969</v>
      </c>
      <c r="BE86" s="13">
        <f t="shared" si="77"/>
        <v>503.35057957927143</v>
      </c>
      <c r="BF86" s="13">
        <f t="shared" si="109"/>
        <v>112.84441182105685</v>
      </c>
      <c r="BG86" s="13">
        <f t="shared" si="78"/>
        <v>16763.732445960341</v>
      </c>
      <c r="BH86">
        <f t="shared" si="98"/>
        <v>312.41265522534661</v>
      </c>
      <c r="BI86" s="13">
        <f t="shared" si="79"/>
        <v>503.35057957927143</v>
      </c>
      <c r="BJ86" s="37">
        <f t="shared" si="99"/>
        <v>1.3160841587359395</v>
      </c>
      <c r="BK86" s="13">
        <f t="shared" si="80"/>
        <v>2366.3782044107429</v>
      </c>
      <c r="BL86">
        <f t="shared" si="100"/>
        <v>29.487253258863831</v>
      </c>
      <c r="BM86" s="13">
        <f t="shared" si="81"/>
        <v>5.6772349545232395</v>
      </c>
      <c r="BN86" s="13">
        <f t="shared" si="110"/>
        <v>1.7748691837326502</v>
      </c>
      <c r="BO86" s="13">
        <f t="shared" si="82"/>
        <v>16763.732445960341</v>
      </c>
      <c r="BP86">
        <f t="shared" si="101"/>
        <v>201.34311258802242</v>
      </c>
      <c r="BQ86" s="13">
        <f t="shared" si="83"/>
        <v>5.6772349545232395</v>
      </c>
      <c r="BR86" s="37">
        <f t="shared" si="102"/>
        <v>185.47549709380507</v>
      </c>
      <c r="BS86" s="13">
        <f t="shared" si="84"/>
        <v>11831.891022053715</v>
      </c>
      <c r="BT86">
        <f t="shared" si="103"/>
        <v>326.33134259444455</v>
      </c>
      <c r="BU86" s="13">
        <f t="shared" si="85"/>
        <v>829.96785815000442</v>
      </c>
      <c r="BV86" s="13">
        <f t="shared" si="111"/>
        <v>117588208.32452293</v>
      </c>
      <c r="BW86" s="13">
        <f t="shared" si="86"/>
        <v>16763.732445960341</v>
      </c>
      <c r="BX86">
        <f t="shared" si="104"/>
        <v>117588407.89276633</v>
      </c>
      <c r="BY86" s="13">
        <f t="shared" si="87"/>
        <v>117588852.55430891</v>
      </c>
    </row>
    <row r="87" spans="29:77" x14ac:dyDescent="0.2">
      <c r="AC87">
        <v>85</v>
      </c>
      <c r="AD87" s="37">
        <f t="shared" si="88"/>
        <v>370951370.90134293</v>
      </c>
      <c r="AE87" s="13">
        <f t="shared" si="64"/>
        <v>11831.891022053715</v>
      </c>
      <c r="AF87">
        <f t="shared" si="105"/>
        <v>370951510.10006082</v>
      </c>
      <c r="AG87" s="13">
        <f t="shared" si="65"/>
        <v>370952418.14796197</v>
      </c>
      <c r="AH87" s="13">
        <f t="shared" si="106"/>
        <v>370951371.16391802</v>
      </c>
      <c r="AI87" s="13">
        <f t="shared" si="66"/>
        <v>16763.732445960341</v>
      </c>
      <c r="AJ87">
        <f t="shared" si="89"/>
        <v>370951568.38429976</v>
      </c>
      <c r="AK87" s="13">
        <f t="shared" si="67"/>
        <v>370952418.14796197</v>
      </c>
      <c r="AL87" s="37">
        <f t="shared" si="90"/>
        <v>628.15708769554521</v>
      </c>
      <c r="AM87" s="13">
        <f t="shared" si="68"/>
        <v>11831.891022053715</v>
      </c>
      <c r="AN87">
        <f t="shared" si="91"/>
        <v>767.35580560205949</v>
      </c>
      <c r="AO87" s="13">
        <f t="shared" si="69"/>
        <v>2813.5073827337451</v>
      </c>
      <c r="AP87" s="13">
        <f t="shared" si="107"/>
        <v>628.41966277274457</v>
      </c>
      <c r="AQ87" s="13">
        <f t="shared" si="70"/>
        <v>16763.732445960341</v>
      </c>
      <c r="AR87" s="13">
        <f t="shared" si="92"/>
        <v>825.640044489925</v>
      </c>
      <c r="AS87" s="38">
        <f t="shared" si="71"/>
        <v>2813.5073827337451</v>
      </c>
      <c r="AT87" s="37">
        <f t="shared" si="93"/>
        <v>80763974.223533377</v>
      </c>
      <c r="AU87" s="13">
        <f t="shared" si="72"/>
        <v>11831.891022053715</v>
      </c>
      <c r="AV87">
        <f t="shared" si="94"/>
        <v>80764113.422251284</v>
      </c>
      <c r="AW87" s="13">
        <f t="shared" si="73"/>
        <v>80764377.431120396</v>
      </c>
      <c r="AX87" s="13">
        <f t="shared" si="108"/>
        <v>197675123.00301972</v>
      </c>
      <c r="AY87" s="13">
        <f t="shared" si="74"/>
        <v>16763.732445960341</v>
      </c>
      <c r="AZ87">
        <f t="shared" si="95"/>
        <v>197675320.22340143</v>
      </c>
      <c r="BA87" s="13">
        <f t="shared" si="75"/>
        <v>197675525.94803166</v>
      </c>
      <c r="BB87" s="37">
        <f t="shared" si="96"/>
        <v>112.58183674385747</v>
      </c>
      <c r="BC87" s="13">
        <f t="shared" si="76"/>
        <v>11831.891022053715</v>
      </c>
      <c r="BD87">
        <f t="shared" si="97"/>
        <v>251.78055465037176</v>
      </c>
      <c r="BE87" s="13">
        <f t="shared" si="77"/>
        <v>503.35057957927143</v>
      </c>
      <c r="BF87" s="13">
        <f t="shared" si="109"/>
        <v>112.84441182105685</v>
      </c>
      <c r="BG87" s="13">
        <f t="shared" si="78"/>
        <v>16763.732445960341</v>
      </c>
      <c r="BH87">
        <f t="shared" si="98"/>
        <v>310.06479353823732</v>
      </c>
      <c r="BI87" s="13">
        <f t="shared" si="79"/>
        <v>503.35057957927143</v>
      </c>
      <c r="BJ87" s="37">
        <f t="shared" si="99"/>
        <v>1.3160841587359395</v>
      </c>
      <c r="BK87" s="13">
        <f t="shared" si="80"/>
        <v>2366.3782044107429</v>
      </c>
      <c r="BL87">
        <f t="shared" si="100"/>
        <v>29.155827740038799</v>
      </c>
      <c r="BM87" s="13">
        <f t="shared" si="81"/>
        <v>5.6772349545232395</v>
      </c>
      <c r="BN87" s="13">
        <f t="shared" si="110"/>
        <v>1.7748691837326502</v>
      </c>
      <c r="BO87" s="13">
        <f t="shared" si="82"/>
        <v>16763.732445960341</v>
      </c>
      <c r="BP87">
        <f t="shared" si="101"/>
        <v>198.99525090091313</v>
      </c>
      <c r="BQ87" s="13">
        <f t="shared" si="83"/>
        <v>5.6772349545232395</v>
      </c>
      <c r="BR87" s="37">
        <f t="shared" si="102"/>
        <v>185.47549709380507</v>
      </c>
      <c r="BS87" s="13">
        <f t="shared" si="84"/>
        <v>11831.891022053715</v>
      </c>
      <c r="BT87">
        <f t="shared" si="103"/>
        <v>324.67421500031935</v>
      </c>
      <c r="BU87" s="13">
        <f t="shared" si="85"/>
        <v>829.96785815000442</v>
      </c>
      <c r="BV87" s="13">
        <f t="shared" si="111"/>
        <v>117588208.32452293</v>
      </c>
      <c r="BW87" s="13">
        <f t="shared" si="86"/>
        <v>16763.732445960341</v>
      </c>
      <c r="BX87">
        <f t="shared" si="104"/>
        <v>117588405.54490465</v>
      </c>
      <c r="BY87" s="13">
        <f t="shared" si="87"/>
        <v>117588852.55430891</v>
      </c>
    </row>
    <row r="88" spans="29:77" x14ac:dyDescent="0.2">
      <c r="AC88">
        <v>86</v>
      </c>
      <c r="AD88" s="37">
        <f t="shared" si="88"/>
        <v>370951370.90134293</v>
      </c>
      <c r="AE88" s="13">
        <f t="shared" si="64"/>
        <v>11831.891022053715</v>
      </c>
      <c r="AF88">
        <f t="shared" si="105"/>
        <v>370951508.48147112</v>
      </c>
      <c r="AG88" s="13">
        <f t="shared" si="65"/>
        <v>370952418.14796197</v>
      </c>
      <c r="AH88" s="13">
        <f t="shared" si="106"/>
        <v>370951371.16391802</v>
      </c>
      <c r="AI88" s="13">
        <f t="shared" si="66"/>
        <v>16763.732445960341</v>
      </c>
      <c r="AJ88">
        <f t="shared" si="89"/>
        <v>370951566.09103948</v>
      </c>
      <c r="AK88" s="13">
        <f t="shared" si="67"/>
        <v>370952418.14796197</v>
      </c>
      <c r="AL88" s="37">
        <f t="shared" si="90"/>
        <v>628.15708769554521</v>
      </c>
      <c r="AM88" s="13">
        <f t="shared" si="68"/>
        <v>11831.891022053715</v>
      </c>
      <c r="AN88">
        <f t="shared" si="91"/>
        <v>765.73721585896055</v>
      </c>
      <c r="AO88" s="13">
        <f t="shared" si="69"/>
        <v>2813.5073827337451</v>
      </c>
      <c r="AP88" s="13">
        <f t="shared" si="107"/>
        <v>628.41966277274457</v>
      </c>
      <c r="AQ88" s="13">
        <f t="shared" si="70"/>
        <v>16763.732445960341</v>
      </c>
      <c r="AR88" s="13">
        <f t="shared" si="92"/>
        <v>823.34678423739967</v>
      </c>
      <c r="AS88" s="38">
        <f t="shared" si="71"/>
        <v>2813.5073827337451</v>
      </c>
      <c r="AT88" s="37">
        <f t="shared" si="93"/>
        <v>80763974.223533377</v>
      </c>
      <c r="AU88" s="13">
        <f t="shared" si="72"/>
        <v>11831.891022053715</v>
      </c>
      <c r="AV88">
        <f t="shared" si="94"/>
        <v>80764111.80366154</v>
      </c>
      <c r="AW88" s="13">
        <f t="shared" si="73"/>
        <v>80764377.431120396</v>
      </c>
      <c r="AX88" s="13">
        <f t="shared" si="108"/>
        <v>197675123.00301972</v>
      </c>
      <c r="AY88" s="13">
        <f t="shared" si="74"/>
        <v>16763.732445960341</v>
      </c>
      <c r="AZ88">
        <f t="shared" si="95"/>
        <v>197675317.93014118</v>
      </c>
      <c r="BA88" s="13">
        <f t="shared" si="75"/>
        <v>197675525.94803166</v>
      </c>
      <c r="BB88" s="37">
        <f t="shared" si="96"/>
        <v>112.58183674385747</v>
      </c>
      <c r="BC88" s="13">
        <f t="shared" si="76"/>
        <v>11831.891022053715</v>
      </c>
      <c r="BD88">
        <f t="shared" si="97"/>
        <v>250.16196490727276</v>
      </c>
      <c r="BE88" s="13">
        <f t="shared" si="77"/>
        <v>503.35057957927143</v>
      </c>
      <c r="BF88" s="13">
        <f t="shared" si="109"/>
        <v>112.84441182105685</v>
      </c>
      <c r="BG88" s="13">
        <f t="shared" si="78"/>
        <v>16763.732445960341</v>
      </c>
      <c r="BH88">
        <f t="shared" si="98"/>
        <v>307.771533285712</v>
      </c>
      <c r="BI88" s="13">
        <f t="shared" si="79"/>
        <v>503.35057957927143</v>
      </c>
      <c r="BJ88" s="37">
        <f t="shared" si="99"/>
        <v>1.3160841587359395</v>
      </c>
      <c r="BK88" s="13">
        <f t="shared" si="80"/>
        <v>2366.3782044107429</v>
      </c>
      <c r="BL88">
        <f t="shared" si="100"/>
        <v>28.832109791418997</v>
      </c>
      <c r="BM88" s="13">
        <f t="shared" si="81"/>
        <v>5.6772349545232395</v>
      </c>
      <c r="BN88" s="13">
        <f t="shared" si="110"/>
        <v>1.7748691837326502</v>
      </c>
      <c r="BO88" s="13">
        <f t="shared" si="82"/>
        <v>16763.732445960341</v>
      </c>
      <c r="BP88">
        <f t="shared" si="101"/>
        <v>196.70199064838778</v>
      </c>
      <c r="BQ88" s="13">
        <f t="shared" si="83"/>
        <v>5.6772349545232395</v>
      </c>
      <c r="BR88" s="37">
        <f t="shared" si="102"/>
        <v>185.47549709380507</v>
      </c>
      <c r="BS88" s="13">
        <f t="shared" si="84"/>
        <v>11831.891022053715</v>
      </c>
      <c r="BT88">
        <f t="shared" si="103"/>
        <v>323.05562525722036</v>
      </c>
      <c r="BU88" s="13">
        <f t="shared" si="85"/>
        <v>829.96785815000442</v>
      </c>
      <c r="BV88" s="13">
        <f t="shared" si="111"/>
        <v>117588208.32452293</v>
      </c>
      <c r="BW88" s="13">
        <f t="shared" si="86"/>
        <v>16763.732445960341</v>
      </c>
      <c r="BX88">
        <f t="shared" si="104"/>
        <v>117588403.25164439</v>
      </c>
      <c r="BY88" s="13">
        <f t="shared" si="87"/>
        <v>117588852.55430891</v>
      </c>
    </row>
    <row r="89" spans="29:77" x14ac:dyDescent="0.2">
      <c r="AC89">
        <v>87</v>
      </c>
      <c r="AD89" s="37">
        <f t="shared" si="88"/>
        <v>370951370.90134293</v>
      </c>
      <c r="AE89" s="13">
        <f t="shared" si="64"/>
        <v>11831.891022053715</v>
      </c>
      <c r="AF89">
        <f t="shared" si="105"/>
        <v>370951506.90009034</v>
      </c>
      <c r="AG89" s="13">
        <f t="shared" si="65"/>
        <v>370952418.14796197</v>
      </c>
      <c r="AH89" s="13">
        <f t="shared" si="106"/>
        <v>370951371.16391802</v>
      </c>
      <c r="AI89" s="13">
        <f t="shared" si="66"/>
        <v>16763.732445960341</v>
      </c>
      <c r="AJ89">
        <f t="shared" si="89"/>
        <v>370951563.85049784</v>
      </c>
      <c r="AK89" s="13">
        <f t="shared" si="67"/>
        <v>370952418.14796197</v>
      </c>
      <c r="AL89" s="37">
        <f t="shared" si="90"/>
        <v>628.15708769554521</v>
      </c>
      <c r="AM89" s="13">
        <f t="shared" si="68"/>
        <v>11831.891022053715</v>
      </c>
      <c r="AN89">
        <f t="shared" si="91"/>
        <v>764.15583507547296</v>
      </c>
      <c r="AO89" s="13">
        <f t="shared" si="69"/>
        <v>2813.5073827337451</v>
      </c>
      <c r="AP89" s="13">
        <f t="shared" si="107"/>
        <v>628.41966277274457</v>
      </c>
      <c r="AQ89" s="13">
        <f t="shared" si="70"/>
        <v>16763.732445960341</v>
      </c>
      <c r="AR89" s="13">
        <f t="shared" si="92"/>
        <v>821.10624261136923</v>
      </c>
      <c r="AS89" s="38">
        <f t="shared" si="71"/>
        <v>2813.5073827337451</v>
      </c>
      <c r="AT89" s="37">
        <f t="shared" si="93"/>
        <v>80763974.223533377</v>
      </c>
      <c r="AU89" s="13">
        <f t="shared" si="72"/>
        <v>11831.891022053715</v>
      </c>
      <c r="AV89">
        <f t="shared" si="94"/>
        <v>80764110.222280756</v>
      </c>
      <c r="AW89" s="13">
        <f t="shared" si="73"/>
        <v>80764377.431120396</v>
      </c>
      <c r="AX89" s="13">
        <f t="shared" si="108"/>
        <v>197675123.00301972</v>
      </c>
      <c r="AY89" s="13">
        <f t="shared" si="74"/>
        <v>16763.732445960341</v>
      </c>
      <c r="AZ89">
        <f t="shared" si="95"/>
        <v>197675315.68959957</v>
      </c>
      <c r="BA89" s="13">
        <f t="shared" si="75"/>
        <v>197675525.94803166</v>
      </c>
      <c r="BB89" s="37">
        <f t="shared" si="96"/>
        <v>112.58183674385747</v>
      </c>
      <c r="BC89" s="13">
        <f t="shared" si="76"/>
        <v>11831.891022053715</v>
      </c>
      <c r="BD89">
        <f t="shared" si="97"/>
        <v>248.58058412378523</v>
      </c>
      <c r="BE89" s="13">
        <f t="shared" si="77"/>
        <v>503.35057957927143</v>
      </c>
      <c r="BF89" s="13">
        <f t="shared" si="109"/>
        <v>112.84441182105685</v>
      </c>
      <c r="BG89" s="13">
        <f t="shared" si="78"/>
        <v>16763.732445960341</v>
      </c>
      <c r="BH89">
        <f t="shared" si="98"/>
        <v>305.53099165968143</v>
      </c>
      <c r="BI89" s="13">
        <f t="shared" si="79"/>
        <v>503.35057957927143</v>
      </c>
      <c r="BJ89" s="37">
        <f t="shared" si="99"/>
        <v>1.3160841587359395</v>
      </c>
      <c r="BK89" s="13">
        <f t="shared" si="80"/>
        <v>2366.3782044107429</v>
      </c>
      <c r="BL89">
        <f t="shared" si="100"/>
        <v>28.515833634721492</v>
      </c>
      <c r="BM89" s="13">
        <f t="shared" si="81"/>
        <v>5.6772349545232395</v>
      </c>
      <c r="BN89" s="13">
        <f t="shared" si="110"/>
        <v>1.7748691837326502</v>
      </c>
      <c r="BO89" s="13">
        <f t="shared" si="82"/>
        <v>16763.732445960341</v>
      </c>
      <c r="BP89">
        <f t="shared" si="101"/>
        <v>194.46144902235724</v>
      </c>
      <c r="BQ89" s="13">
        <f t="shared" si="83"/>
        <v>5.6772349545232395</v>
      </c>
      <c r="BR89" s="37">
        <f t="shared" si="102"/>
        <v>185.47549709380507</v>
      </c>
      <c r="BS89" s="13">
        <f t="shared" si="84"/>
        <v>11831.891022053715</v>
      </c>
      <c r="BT89">
        <f t="shared" si="103"/>
        <v>321.47424447373282</v>
      </c>
      <c r="BU89" s="13">
        <f t="shared" si="85"/>
        <v>829.96785815000442</v>
      </c>
      <c r="BV89" s="13">
        <f t="shared" si="111"/>
        <v>117588208.32452293</v>
      </c>
      <c r="BW89" s="13">
        <f t="shared" si="86"/>
        <v>16763.732445960341</v>
      </c>
      <c r="BX89">
        <f t="shared" si="104"/>
        <v>117588401.01110277</v>
      </c>
      <c r="BY89" s="13">
        <f t="shared" si="87"/>
        <v>117588852.55430891</v>
      </c>
    </row>
    <row r="90" spans="29:77" x14ac:dyDescent="0.2">
      <c r="AC90">
        <v>88</v>
      </c>
      <c r="AD90" s="37">
        <f t="shared" si="88"/>
        <v>370951370.90134293</v>
      </c>
      <c r="AE90" s="13">
        <f t="shared" si="64"/>
        <v>11831.891022053715</v>
      </c>
      <c r="AF90">
        <f t="shared" si="105"/>
        <v>370951505.35465002</v>
      </c>
      <c r="AG90" s="13">
        <f t="shared" si="65"/>
        <v>370952418.14796197</v>
      </c>
      <c r="AH90" s="13">
        <f t="shared" si="106"/>
        <v>370951371.16391802</v>
      </c>
      <c r="AI90" s="13">
        <f t="shared" si="66"/>
        <v>16763.732445960341</v>
      </c>
      <c r="AJ90">
        <f t="shared" si="89"/>
        <v>370951561.66087765</v>
      </c>
      <c r="AK90" s="13">
        <f t="shared" si="67"/>
        <v>370952418.14796197</v>
      </c>
      <c r="AL90" s="37">
        <f t="shared" si="90"/>
        <v>628.15708769554521</v>
      </c>
      <c r="AM90" s="13">
        <f t="shared" si="68"/>
        <v>11831.891022053715</v>
      </c>
      <c r="AN90">
        <f t="shared" si="91"/>
        <v>762.61039476433746</v>
      </c>
      <c r="AO90" s="13">
        <f t="shared" si="69"/>
        <v>2813.5073827337451</v>
      </c>
      <c r="AP90" s="13">
        <f t="shared" si="107"/>
        <v>628.41966277274457</v>
      </c>
      <c r="AQ90" s="13">
        <f t="shared" si="70"/>
        <v>16763.732445960341</v>
      </c>
      <c r="AR90" s="13">
        <f t="shared" si="92"/>
        <v>818.91662238593028</v>
      </c>
      <c r="AS90" s="38">
        <f t="shared" si="71"/>
        <v>2813.5073827337451</v>
      </c>
      <c r="AT90" s="37">
        <f t="shared" si="93"/>
        <v>80763974.223533377</v>
      </c>
      <c r="AU90" s="13">
        <f t="shared" si="72"/>
        <v>11831.891022053715</v>
      </c>
      <c r="AV90">
        <f t="shared" si="94"/>
        <v>80764108.676840439</v>
      </c>
      <c r="AW90" s="13">
        <f t="shared" si="73"/>
        <v>80764377.431120396</v>
      </c>
      <c r="AX90" s="13">
        <f t="shared" si="108"/>
        <v>197675123.00301972</v>
      </c>
      <c r="AY90" s="13">
        <f t="shared" si="74"/>
        <v>16763.732445960341</v>
      </c>
      <c r="AZ90">
        <f t="shared" si="95"/>
        <v>197675313.49997935</v>
      </c>
      <c r="BA90" s="13">
        <f t="shared" si="75"/>
        <v>197675525.94803166</v>
      </c>
      <c r="BB90" s="37">
        <f t="shared" si="96"/>
        <v>112.58183674385747</v>
      </c>
      <c r="BC90" s="13">
        <f t="shared" si="76"/>
        <v>11831.891022053715</v>
      </c>
      <c r="BD90">
        <f t="shared" si="97"/>
        <v>247.03514381264966</v>
      </c>
      <c r="BE90" s="13">
        <f t="shared" si="77"/>
        <v>503.35057957927143</v>
      </c>
      <c r="BF90" s="13">
        <f t="shared" si="109"/>
        <v>112.84441182105685</v>
      </c>
      <c r="BG90" s="13">
        <f t="shared" si="78"/>
        <v>16763.732445960341</v>
      </c>
      <c r="BH90">
        <f t="shared" si="98"/>
        <v>303.34137143424255</v>
      </c>
      <c r="BI90" s="13">
        <f t="shared" si="79"/>
        <v>503.35057957927143</v>
      </c>
      <c r="BJ90" s="37">
        <f t="shared" si="99"/>
        <v>1.3160841587359395</v>
      </c>
      <c r="BK90" s="13">
        <f t="shared" si="80"/>
        <v>2366.3782044107429</v>
      </c>
      <c r="BL90">
        <f t="shared" si="100"/>
        <v>28.206745572494381</v>
      </c>
      <c r="BM90" s="13">
        <f t="shared" si="81"/>
        <v>5.6772349545232395</v>
      </c>
      <c r="BN90" s="13">
        <f t="shared" si="110"/>
        <v>1.7748691837326502</v>
      </c>
      <c r="BO90" s="13">
        <f t="shared" si="82"/>
        <v>16763.732445960341</v>
      </c>
      <c r="BP90">
        <f t="shared" si="101"/>
        <v>192.27182879691833</v>
      </c>
      <c r="BQ90" s="13">
        <f t="shared" si="83"/>
        <v>5.6772349545232395</v>
      </c>
      <c r="BR90" s="37">
        <f t="shared" si="102"/>
        <v>185.47549709380507</v>
      </c>
      <c r="BS90" s="13">
        <f t="shared" si="84"/>
        <v>11831.891022053715</v>
      </c>
      <c r="BT90">
        <f t="shared" si="103"/>
        <v>319.92880416259732</v>
      </c>
      <c r="BU90" s="13">
        <f t="shared" si="85"/>
        <v>829.96785815000442</v>
      </c>
      <c r="BV90" s="13">
        <f t="shared" si="111"/>
        <v>117588208.32452293</v>
      </c>
      <c r="BW90" s="13">
        <f t="shared" si="86"/>
        <v>16763.732445960341</v>
      </c>
      <c r="BX90">
        <f t="shared" si="104"/>
        <v>117588398.82148254</v>
      </c>
      <c r="BY90" s="13">
        <f t="shared" si="87"/>
        <v>117588852.55430891</v>
      </c>
    </row>
    <row r="91" spans="29:77" x14ac:dyDescent="0.2">
      <c r="AC91">
        <v>89</v>
      </c>
      <c r="AD91" s="37">
        <f t="shared" si="88"/>
        <v>370951370.90134293</v>
      </c>
      <c r="AE91" s="13">
        <f t="shared" si="64"/>
        <v>11831.891022053715</v>
      </c>
      <c r="AF91">
        <f t="shared" si="105"/>
        <v>370951503.84393871</v>
      </c>
      <c r="AG91" s="13">
        <f t="shared" si="65"/>
        <v>370952418.14796197</v>
      </c>
      <c r="AH91" s="13">
        <f t="shared" si="106"/>
        <v>370951371.16391802</v>
      </c>
      <c r="AI91" s="13">
        <f t="shared" si="66"/>
        <v>16763.732445960341</v>
      </c>
      <c r="AJ91">
        <f t="shared" si="89"/>
        <v>370951559.52046233</v>
      </c>
      <c r="AK91" s="13">
        <f t="shared" si="67"/>
        <v>370952418.14796197</v>
      </c>
      <c r="AL91" s="37">
        <f t="shared" si="90"/>
        <v>628.15708769554521</v>
      </c>
      <c r="AM91" s="13">
        <f t="shared" si="68"/>
        <v>11831.891022053715</v>
      </c>
      <c r="AN91">
        <f t="shared" si="91"/>
        <v>761.09968344895776</v>
      </c>
      <c r="AO91" s="13">
        <f t="shared" si="69"/>
        <v>2813.5073827337451</v>
      </c>
      <c r="AP91" s="13">
        <f t="shared" si="107"/>
        <v>628.41966277274457</v>
      </c>
      <c r="AQ91" s="13">
        <f t="shared" si="70"/>
        <v>16763.732445960341</v>
      </c>
      <c r="AR91" s="13">
        <f t="shared" si="92"/>
        <v>816.77620710937765</v>
      </c>
      <c r="AS91" s="38">
        <f t="shared" si="71"/>
        <v>2813.5073827337451</v>
      </c>
      <c r="AT91" s="37">
        <f t="shared" si="93"/>
        <v>80763974.223533377</v>
      </c>
      <c r="AU91" s="13">
        <f t="shared" si="72"/>
        <v>11831.891022053715</v>
      </c>
      <c r="AV91">
        <f t="shared" si="94"/>
        <v>80764107.166129127</v>
      </c>
      <c r="AW91" s="13">
        <f t="shared" si="73"/>
        <v>80764377.431120396</v>
      </c>
      <c r="AX91" s="13">
        <f t="shared" si="108"/>
        <v>197675123.00301972</v>
      </c>
      <c r="AY91" s="13">
        <f t="shared" si="74"/>
        <v>16763.732445960341</v>
      </c>
      <c r="AZ91">
        <f t="shared" si="95"/>
        <v>197675311.35956407</v>
      </c>
      <c r="BA91" s="13">
        <f t="shared" si="75"/>
        <v>197675525.94803166</v>
      </c>
      <c r="BB91" s="37">
        <f t="shared" si="96"/>
        <v>112.58183674385747</v>
      </c>
      <c r="BC91" s="13">
        <f t="shared" si="76"/>
        <v>11831.891022053715</v>
      </c>
      <c r="BD91">
        <f t="shared" si="97"/>
        <v>245.52443249726997</v>
      </c>
      <c r="BE91" s="13">
        <f t="shared" si="77"/>
        <v>503.35057957927143</v>
      </c>
      <c r="BF91" s="13">
        <f t="shared" si="109"/>
        <v>112.84441182105685</v>
      </c>
      <c r="BG91" s="13">
        <f t="shared" si="78"/>
        <v>16763.732445960341</v>
      </c>
      <c r="BH91">
        <f t="shared" si="98"/>
        <v>301.20095615768992</v>
      </c>
      <c r="BI91" s="13">
        <f t="shared" si="79"/>
        <v>503.35057957927143</v>
      </c>
      <c r="BJ91" s="37">
        <f t="shared" si="99"/>
        <v>1.3160841587359395</v>
      </c>
      <c r="BK91" s="13">
        <f t="shared" si="80"/>
        <v>2366.3782044107429</v>
      </c>
      <c r="BL91">
        <f t="shared" si="100"/>
        <v>27.904603309418444</v>
      </c>
      <c r="BM91" s="13">
        <f t="shared" si="81"/>
        <v>5.6772349545232395</v>
      </c>
      <c r="BN91" s="13">
        <f t="shared" si="110"/>
        <v>1.7748691837326502</v>
      </c>
      <c r="BO91" s="13">
        <f t="shared" si="82"/>
        <v>16763.732445960341</v>
      </c>
      <c r="BP91">
        <f t="shared" si="101"/>
        <v>190.1314135203657</v>
      </c>
      <c r="BQ91" s="13">
        <f t="shared" si="83"/>
        <v>5.6772349545232395</v>
      </c>
      <c r="BR91" s="37">
        <f t="shared" si="102"/>
        <v>185.47549709380507</v>
      </c>
      <c r="BS91" s="13">
        <f t="shared" si="84"/>
        <v>11831.891022053715</v>
      </c>
      <c r="BT91">
        <f t="shared" si="103"/>
        <v>318.41809284721762</v>
      </c>
      <c r="BU91" s="13">
        <f t="shared" si="85"/>
        <v>829.96785815000442</v>
      </c>
      <c r="BV91" s="13">
        <f t="shared" si="111"/>
        <v>117588208.32452293</v>
      </c>
      <c r="BW91" s="13">
        <f t="shared" si="86"/>
        <v>16763.732445960341</v>
      </c>
      <c r="BX91">
        <f t="shared" si="104"/>
        <v>117588396.68106726</v>
      </c>
      <c r="BY91" s="13">
        <f t="shared" si="87"/>
        <v>117588852.55430891</v>
      </c>
    </row>
    <row r="92" spans="29:77" x14ac:dyDescent="0.2">
      <c r="AC92">
        <v>90</v>
      </c>
      <c r="AD92" s="37">
        <f t="shared" si="88"/>
        <v>370951370.90134293</v>
      </c>
      <c r="AE92" s="13">
        <f t="shared" si="64"/>
        <v>11831.891022053715</v>
      </c>
      <c r="AF92">
        <f t="shared" si="105"/>
        <v>370951502.36679876</v>
      </c>
      <c r="AG92" s="13">
        <f t="shared" si="65"/>
        <v>370952418.14796197</v>
      </c>
      <c r="AH92" s="13">
        <f t="shared" si="106"/>
        <v>370951371.16391802</v>
      </c>
      <c r="AI92" s="13">
        <f t="shared" si="66"/>
        <v>16763.732445960341</v>
      </c>
      <c r="AJ92">
        <f t="shared" si="89"/>
        <v>370951557.42761189</v>
      </c>
      <c r="AK92" s="13">
        <f t="shared" si="67"/>
        <v>370952418.14796197</v>
      </c>
      <c r="AL92" s="37">
        <f t="shared" si="90"/>
        <v>628.15708769554521</v>
      </c>
      <c r="AM92" s="13">
        <f t="shared" si="68"/>
        <v>11831.891022053715</v>
      </c>
      <c r="AN92">
        <f t="shared" si="91"/>
        <v>759.62254349614204</v>
      </c>
      <c r="AO92" s="13">
        <f t="shared" si="69"/>
        <v>2813.5073827337451</v>
      </c>
      <c r="AP92" s="13">
        <f t="shared" si="107"/>
        <v>628.41966277274457</v>
      </c>
      <c r="AQ92" s="13">
        <f t="shared" si="70"/>
        <v>16763.732445960341</v>
      </c>
      <c r="AR92" s="13">
        <f t="shared" si="92"/>
        <v>814.68335661674837</v>
      </c>
      <c r="AS92" s="38">
        <f t="shared" si="71"/>
        <v>2813.5073827337451</v>
      </c>
      <c r="AT92" s="37">
        <f t="shared" si="93"/>
        <v>80763974.223533377</v>
      </c>
      <c r="AU92" s="13">
        <f t="shared" si="72"/>
        <v>11831.891022053715</v>
      </c>
      <c r="AV92">
        <f t="shared" si="94"/>
        <v>80764105.688989177</v>
      </c>
      <c r="AW92" s="13">
        <f t="shared" si="73"/>
        <v>80764377.431120396</v>
      </c>
      <c r="AX92" s="13">
        <f t="shared" si="108"/>
        <v>197675123.00301972</v>
      </c>
      <c r="AY92" s="13">
        <f t="shared" si="74"/>
        <v>16763.732445960341</v>
      </c>
      <c r="AZ92">
        <f t="shared" si="95"/>
        <v>197675309.26671356</v>
      </c>
      <c r="BA92" s="13">
        <f t="shared" si="75"/>
        <v>197675525.94803166</v>
      </c>
      <c r="BB92" s="37">
        <f t="shared" si="96"/>
        <v>112.58183674385747</v>
      </c>
      <c r="BC92" s="13">
        <f t="shared" si="76"/>
        <v>11831.891022053715</v>
      </c>
      <c r="BD92">
        <f t="shared" si="97"/>
        <v>244.04729254445431</v>
      </c>
      <c r="BE92" s="13">
        <f t="shared" si="77"/>
        <v>503.35057957927143</v>
      </c>
      <c r="BF92" s="13">
        <f t="shared" si="109"/>
        <v>112.84441182105685</v>
      </c>
      <c r="BG92" s="13">
        <f t="shared" si="78"/>
        <v>16763.732445960341</v>
      </c>
      <c r="BH92">
        <f t="shared" si="98"/>
        <v>299.10810566506063</v>
      </c>
      <c r="BI92" s="13">
        <f t="shared" si="79"/>
        <v>503.35057957927143</v>
      </c>
      <c r="BJ92" s="37">
        <f t="shared" si="99"/>
        <v>1.3160841587359395</v>
      </c>
      <c r="BK92" s="13">
        <f t="shared" si="80"/>
        <v>2366.3782044107429</v>
      </c>
      <c r="BL92">
        <f t="shared" si="100"/>
        <v>27.609175318855307</v>
      </c>
      <c r="BM92" s="13">
        <f t="shared" si="81"/>
        <v>5.6772349545232395</v>
      </c>
      <c r="BN92" s="13">
        <f t="shared" si="110"/>
        <v>1.7748691837326502</v>
      </c>
      <c r="BO92" s="13">
        <f t="shared" si="82"/>
        <v>16763.732445960341</v>
      </c>
      <c r="BP92">
        <f t="shared" si="101"/>
        <v>188.03856302773644</v>
      </c>
      <c r="BQ92" s="13">
        <f t="shared" si="83"/>
        <v>5.6772349545232395</v>
      </c>
      <c r="BR92" s="37">
        <f t="shared" si="102"/>
        <v>185.47549709380507</v>
      </c>
      <c r="BS92" s="13">
        <f t="shared" si="84"/>
        <v>11831.891022053715</v>
      </c>
      <c r="BT92">
        <f t="shared" si="103"/>
        <v>316.9409528944019</v>
      </c>
      <c r="BU92" s="13">
        <f t="shared" si="85"/>
        <v>829.96785815000442</v>
      </c>
      <c r="BV92" s="13">
        <f t="shared" si="111"/>
        <v>117588208.32452293</v>
      </c>
      <c r="BW92" s="13">
        <f t="shared" si="86"/>
        <v>16763.732445960341</v>
      </c>
      <c r="BX92">
        <f t="shared" si="104"/>
        <v>117588394.58821677</v>
      </c>
      <c r="BY92" s="13">
        <f t="shared" si="87"/>
        <v>117588852.55430891</v>
      </c>
    </row>
    <row r="93" spans="29:77" x14ac:dyDescent="0.2">
      <c r="AC93">
        <v>91</v>
      </c>
      <c r="AD93" s="37">
        <f t="shared" si="88"/>
        <v>370951370.90134293</v>
      </c>
      <c r="AE93" s="13">
        <f t="shared" si="64"/>
        <v>11831.891022053715</v>
      </c>
      <c r="AF93">
        <f t="shared" si="105"/>
        <v>370951500.92212337</v>
      </c>
      <c r="AG93" s="13">
        <f t="shared" si="65"/>
        <v>370952418.14796197</v>
      </c>
      <c r="AH93" s="13">
        <f t="shared" si="106"/>
        <v>370951371.16391802</v>
      </c>
      <c r="AI93" s="13">
        <f t="shared" si="66"/>
        <v>16763.732445960341</v>
      </c>
      <c r="AJ93">
        <f t="shared" si="89"/>
        <v>370951555.38075811</v>
      </c>
      <c r="AK93" s="13">
        <f t="shared" si="67"/>
        <v>370952418.14796197</v>
      </c>
      <c r="AL93" s="37">
        <f t="shared" si="90"/>
        <v>628.15708769554521</v>
      </c>
      <c r="AM93" s="13">
        <f t="shared" si="68"/>
        <v>11831.891022053715</v>
      </c>
      <c r="AN93">
        <f t="shared" si="91"/>
        <v>758.17786815767397</v>
      </c>
      <c r="AO93" s="13">
        <f t="shared" si="69"/>
        <v>2813.5073827337451</v>
      </c>
      <c r="AP93" s="13">
        <f t="shared" si="107"/>
        <v>628.41966277274457</v>
      </c>
      <c r="AQ93" s="13">
        <f t="shared" si="70"/>
        <v>16763.732445960341</v>
      </c>
      <c r="AR93" s="13">
        <f t="shared" si="92"/>
        <v>812.63650283824279</v>
      </c>
      <c r="AS93" s="38">
        <f t="shared" si="71"/>
        <v>2813.5073827337451</v>
      </c>
      <c r="AT93" s="37">
        <f t="shared" si="93"/>
        <v>80763974.223533377</v>
      </c>
      <c r="AU93" s="13">
        <f t="shared" si="72"/>
        <v>11831.891022053715</v>
      </c>
      <c r="AV93">
        <f t="shared" si="94"/>
        <v>80764104.244313836</v>
      </c>
      <c r="AW93" s="13">
        <f t="shared" si="73"/>
        <v>80764377.431120396</v>
      </c>
      <c r="AX93" s="13">
        <f t="shared" si="108"/>
        <v>197675123.00301972</v>
      </c>
      <c r="AY93" s="13">
        <f t="shared" si="74"/>
        <v>16763.732445960341</v>
      </c>
      <c r="AZ93">
        <f t="shared" si="95"/>
        <v>197675307.21985978</v>
      </c>
      <c r="BA93" s="13">
        <f t="shared" si="75"/>
        <v>197675525.94803166</v>
      </c>
      <c r="BB93" s="37">
        <f t="shared" si="96"/>
        <v>112.58183674385747</v>
      </c>
      <c r="BC93" s="13">
        <f t="shared" si="76"/>
        <v>11831.891022053715</v>
      </c>
      <c r="BD93">
        <f t="shared" si="97"/>
        <v>242.60261720598618</v>
      </c>
      <c r="BE93" s="13">
        <f t="shared" si="77"/>
        <v>503.35057957927143</v>
      </c>
      <c r="BF93" s="13">
        <f t="shared" si="109"/>
        <v>112.84441182105685</v>
      </c>
      <c r="BG93" s="13">
        <f t="shared" si="78"/>
        <v>16763.732445960341</v>
      </c>
      <c r="BH93">
        <f t="shared" si="98"/>
        <v>297.06125188655511</v>
      </c>
      <c r="BI93" s="13">
        <f t="shared" si="79"/>
        <v>503.35057957927143</v>
      </c>
      <c r="BJ93" s="37">
        <f t="shared" si="99"/>
        <v>1.3160841587359395</v>
      </c>
      <c r="BK93" s="13">
        <f t="shared" si="80"/>
        <v>2366.3782044107429</v>
      </c>
      <c r="BL93">
        <f t="shared" si="100"/>
        <v>27.320240251161685</v>
      </c>
      <c r="BM93" s="13">
        <f t="shared" si="81"/>
        <v>5.6772349545232395</v>
      </c>
      <c r="BN93" s="13">
        <f t="shared" si="110"/>
        <v>1.7748691837326502</v>
      </c>
      <c r="BO93" s="13">
        <f t="shared" si="82"/>
        <v>16763.732445960341</v>
      </c>
      <c r="BP93">
        <f t="shared" si="101"/>
        <v>185.99170924923089</v>
      </c>
      <c r="BQ93" s="13">
        <f t="shared" si="83"/>
        <v>5.6772349545232395</v>
      </c>
      <c r="BR93" s="37">
        <f t="shared" si="102"/>
        <v>185.47549709380507</v>
      </c>
      <c r="BS93" s="13">
        <f t="shared" si="84"/>
        <v>11831.891022053715</v>
      </c>
      <c r="BT93">
        <f t="shared" si="103"/>
        <v>315.49627755593383</v>
      </c>
      <c r="BU93" s="13">
        <f t="shared" si="85"/>
        <v>829.96785815000442</v>
      </c>
      <c r="BV93" s="13">
        <f t="shared" si="111"/>
        <v>117588208.32452293</v>
      </c>
      <c r="BW93" s="13">
        <f t="shared" si="86"/>
        <v>16763.732445960341</v>
      </c>
      <c r="BX93">
        <f t="shared" si="104"/>
        <v>117588392.54136299</v>
      </c>
      <c r="BY93" s="13">
        <f t="shared" si="87"/>
        <v>117588852.55430891</v>
      </c>
    </row>
    <row r="94" spans="29:77" x14ac:dyDescent="0.2">
      <c r="AC94">
        <v>92</v>
      </c>
      <c r="AD94" s="37">
        <f t="shared" si="88"/>
        <v>370951370.90134293</v>
      </c>
      <c r="AE94" s="13">
        <f t="shared" si="64"/>
        <v>11831.891022053715</v>
      </c>
      <c r="AF94">
        <f t="shared" si="105"/>
        <v>370951499.50885403</v>
      </c>
      <c r="AG94" s="13">
        <f t="shared" si="65"/>
        <v>370952418.14796197</v>
      </c>
      <c r="AH94" s="13">
        <f t="shared" si="106"/>
        <v>370951371.16391802</v>
      </c>
      <c r="AI94" s="13">
        <f t="shared" si="66"/>
        <v>16763.732445960341</v>
      </c>
      <c r="AJ94">
        <f t="shared" si="89"/>
        <v>370951553.3784011</v>
      </c>
      <c r="AK94" s="13">
        <f t="shared" si="67"/>
        <v>370952418.14796197</v>
      </c>
      <c r="AL94" s="37">
        <f t="shared" si="90"/>
        <v>628.15708769554521</v>
      </c>
      <c r="AM94" s="13">
        <f t="shared" si="68"/>
        <v>11831.891022053715</v>
      </c>
      <c r="AN94">
        <f t="shared" si="91"/>
        <v>756.76459880482469</v>
      </c>
      <c r="AO94" s="13">
        <f t="shared" si="69"/>
        <v>2813.5073827337451</v>
      </c>
      <c r="AP94" s="13">
        <f t="shared" si="107"/>
        <v>628.41966277274457</v>
      </c>
      <c r="AQ94" s="13">
        <f t="shared" si="70"/>
        <v>16763.732445960341</v>
      </c>
      <c r="AR94" s="13">
        <f t="shared" si="92"/>
        <v>810.63414588100909</v>
      </c>
      <c r="AS94" s="38">
        <f t="shared" si="71"/>
        <v>2813.5073827337451</v>
      </c>
      <c r="AT94" s="37">
        <f t="shared" si="93"/>
        <v>80763974.223533377</v>
      </c>
      <c r="AU94" s="13">
        <f t="shared" si="72"/>
        <v>11831.891022053715</v>
      </c>
      <c r="AV94">
        <f t="shared" si="94"/>
        <v>80764102.83104448</v>
      </c>
      <c r="AW94" s="13">
        <f t="shared" si="73"/>
        <v>80764377.431120396</v>
      </c>
      <c r="AX94" s="13">
        <f t="shared" si="108"/>
        <v>197675123.00301972</v>
      </c>
      <c r="AY94" s="13">
        <f t="shared" si="74"/>
        <v>16763.732445960341</v>
      </c>
      <c r="AZ94">
        <f t="shared" si="95"/>
        <v>197675305.21750283</v>
      </c>
      <c r="BA94" s="13">
        <f t="shared" si="75"/>
        <v>197675525.94803166</v>
      </c>
      <c r="BB94" s="37">
        <f t="shared" si="96"/>
        <v>112.58183674385747</v>
      </c>
      <c r="BC94" s="13">
        <f t="shared" si="76"/>
        <v>11831.891022053715</v>
      </c>
      <c r="BD94">
        <f t="shared" si="97"/>
        <v>241.18934785313695</v>
      </c>
      <c r="BE94" s="13">
        <f t="shared" si="77"/>
        <v>503.35057957927143</v>
      </c>
      <c r="BF94" s="13">
        <f t="shared" si="109"/>
        <v>112.84441182105685</v>
      </c>
      <c r="BG94" s="13">
        <f t="shared" si="78"/>
        <v>16763.732445960341</v>
      </c>
      <c r="BH94">
        <f t="shared" si="98"/>
        <v>295.05889492932141</v>
      </c>
      <c r="BI94" s="13">
        <f t="shared" si="79"/>
        <v>503.35057957927143</v>
      </c>
      <c r="BJ94" s="37">
        <f t="shared" si="99"/>
        <v>1.3160841587359395</v>
      </c>
      <c r="BK94" s="13">
        <f t="shared" si="80"/>
        <v>2366.3782044107429</v>
      </c>
      <c r="BL94">
        <f t="shared" si="100"/>
        <v>27.03758638059184</v>
      </c>
      <c r="BM94" s="13">
        <f t="shared" si="81"/>
        <v>5.6772349545232395</v>
      </c>
      <c r="BN94" s="13">
        <f t="shared" si="110"/>
        <v>1.7748691837326502</v>
      </c>
      <c r="BO94" s="13">
        <f t="shared" si="82"/>
        <v>16763.732445960341</v>
      </c>
      <c r="BP94">
        <f t="shared" si="101"/>
        <v>183.98935229199722</v>
      </c>
      <c r="BQ94" s="13">
        <f t="shared" si="83"/>
        <v>5.6772349545232395</v>
      </c>
      <c r="BR94" s="37">
        <f t="shared" si="102"/>
        <v>185.47549709380507</v>
      </c>
      <c r="BS94" s="13">
        <f t="shared" si="84"/>
        <v>11831.891022053715</v>
      </c>
      <c r="BT94">
        <f t="shared" si="103"/>
        <v>314.08300820308455</v>
      </c>
      <c r="BU94" s="13">
        <f t="shared" si="85"/>
        <v>829.96785815000442</v>
      </c>
      <c r="BV94" s="13">
        <f t="shared" si="111"/>
        <v>117588208.32452293</v>
      </c>
      <c r="BW94" s="13">
        <f t="shared" si="86"/>
        <v>16763.732445960341</v>
      </c>
      <c r="BX94">
        <f t="shared" si="104"/>
        <v>117588390.53900604</v>
      </c>
      <c r="BY94" s="13">
        <f t="shared" si="87"/>
        <v>117588852.55430891</v>
      </c>
    </row>
    <row r="95" spans="29:77" x14ac:dyDescent="0.2">
      <c r="AC95">
        <v>93</v>
      </c>
      <c r="AD95" s="37">
        <f t="shared" si="88"/>
        <v>370951370.90134293</v>
      </c>
      <c r="AE95" s="13">
        <f t="shared" si="64"/>
        <v>11831.891022053715</v>
      </c>
      <c r="AF95">
        <f t="shared" si="105"/>
        <v>370951498.12597758</v>
      </c>
      <c r="AG95" s="13">
        <f t="shared" si="65"/>
        <v>370952418.14796197</v>
      </c>
      <c r="AH95" s="13">
        <f t="shared" si="106"/>
        <v>370951371.16391802</v>
      </c>
      <c r="AI95" s="13">
        <f t="shared" si="66"/>
        <v>16763.732445960341</v>
      </c>
      <c r="AJ95">
        <f t="shared" si="89"/>
        <v>370951551.41910559</v>
      </c>
      <c r="AK95" s="13">
        <f t="shared" si="67"/>
        <v>370952418.14796197</v>
      </c>
      <c r="AL95" s="37">
        <f t="shared" si="90"/>
        <v>628.15708769554521</v>
      </c>
      <c r="AM95" s="13">
        <f t="shared" si="68"/>
        <v>11831.891022053715</v>
      </c>
      <c r="AN95">
        <f t="shared" si="91"/>
        <v>755.3817223412841</v>
      </c>
      <c r="AO95" s="13">
        <f t="shared" si="69"/>
        <v>2813.5073827337451</v>
      </c>
      <c r="AP95" s="13">
        <f t="shared" si="107"/>
        <v>628.41966277274457</v>
      </c>
      <c r="AQ95" s="13">
        <f t="shared" si="70"/>
        <v>16763.732445960341</v>
      </c>
      <c r="AR95" s="13">
        <f t="shared" si="92"/>
        <v>808.67485036371602</v>
      </c>
      <c r="AS95" s="38">
        <f t="shared" si="71"/>
        <v>2813.5073827337451</v>
      </c>
      <c r="AT95" s="37">
        <f t="shared" si="93"/>
        <v>80763974.223533377</v>
      </c>
      <c r="AU95" s="13">
        <f t="shared" si="72"/>
        <v>11831.891022053715</v>
      </c>
      <c r="AV95">
        <f t="shared" si="94"/>
        <v>80764101.448168024</v>
      </c>
      <c r="AW95" s="13">
        <f t="shared" si="73"/>
        <v>80764377.431120396</v>
      </c>
      <c r="AX95" s="13">
        <f t="shared" si="108"/>
        <v>197675123.00301972</v>
      </c>
      <c r="AY95" s="13">
        <f t="shared" si="74"/>
        <v>16763.732445960341</v>
      </c>
      <c r="AZ95">
        <f t="shared" si="95"/>
        <v>197675303.25820732</v>
      </c>
      <c r="BA95" s="13">
        <f t="shared" si="75"/>
        <v>197675525.94803166</v>
      </c>
      <c r="BB95" s="37">
        <f t="shared" si="96"/>
        <v>112.58183674385747</v>
      </c>
      <c r="BC95" s="13">
        <f t="shared" si="76"/>
        <v>11831.891022053715</v>
      </c>
      <c r="BD95">
        <f t="shared" si="97"/>
        <v>239.80647138959631</v>
      </c>
      <c r="BE95" s="13">
        <f t="shared" si="77"/>
        <v>503.35057957927143</v>
      </c>
      <c r="BF95" s="13">
        <f t="shared" si="109"/>
        <v>112.84441182105685</v>
      </c>
      <c r="BG95" s="13">
        <f t="shared" si="78"/>
        <v>16763.732445960341</v>
      </c>
      <c r="BH95">
        <f t="shared" si="98"/>
        <v>293.09959941202828</v>
      </c>
      <c r="BI95" s="13">
        <f t="shared" si="79"/>
        <v>503.35057957927143</v>
      </c>
      <c r="BJ95" s="37">
        <f t="shared" si="99"/>
        <v>1.3160841587359395</v>
      </c>
      <c r="BK95" s="13">
        <f t="shared" si="80"/>
        <v>2366.3782044107429</v>
      </c>
      <c r="BL95">
        <f t="shared" si="100"/>
        <v>26.761011087883713</v>
      </c>
      <c r="BM95" s="13">
        <f t="shared" si="81"/>
        <v>5.6772349545232395</v>
      </c>
      <c r="BN95" s="13">
        <f t="shared" si="110"/>
        <v>1.7748691837326502</v>
      </c>
      <c r="BO95" s="13">
        <f t="shared" si="82"/>
        <v>16763.732445960341</v>
      </c>
      <c r="BP95">
        <f t="shared" si="101"/>
        <v>182.03005677470406</v>
      </c>
      <c r="BQ95" s="13">
        <f t="shared" si="83"/>
        <v>5.6772349545232395</v>
      </c>
      <c r="BR95" s="37">
        <f t="shared" si="102"/>
        <v>185.47549709380507</v>
      </c>
      <c r="BS95" s="13">
        <f t="shared" si="84"/>
        <v>11831.891022053715</v>
      </c>
      <c r="BT95">
        <f t="shared" si="103"/>
        <v>312.70013173954396</v>
      </c>
      <c r="BU95" s="13">
        <f t="shared" si="85"/>
        <v>829.96785815000442</v>
      </c>
      <c r="BV95" s="13">
        <f t="shared" si="111"/>
        <v>117588208.32452293</v>
      </c>
      <c r="BW95" s="13">
        <f t="shared" si="86"/>
        <v>16763.732445960341</v>
      </c>
      <c r="BX95">
        <f t="shared" si="104"/>
        <v>117588388.57971051</v>
      </c>
      <c r="BY95" s="13">
        <f t="shared" si="87"/>
        <v>117588852.55430891</v>
      </c>
    </row>
    <row r="96" spans="29:77" x14ac:dyDescent="0.2">
      <c r="AC96">
        <v>94</v>
      </c>
      <c r="AD96" s="37">
        <f t="shared" si="88"/>
        <v>370951370.90134293</v>
      </c>
      <c r="AE96" s="13">
        <f t="shared" si="64"/>
        <v>11831.891022053715</v>
      </c>
      <c r="AF96">
        <f t="shared" si="105"/>
        <v>370951496.772524</v>
      </c>
      <c r="AG96" s="13">
        <f t="shared" si="65"/>
        <v>370952418.14796197</v>
      </c>
      <c r="AH96" s="13">
        <f t="shared" si="106"/>
        <v>370951371.16391802</v>
      </c>
      <c r="AI96" s="13">
        <f t="shared" si="66"/>
        <v>16763.732445960341</v>
      </c>
      <c r="AJ96">
        <f t="shared" si="89"/>
        <v>370951549.50149721</v>
      </c>
      <c r="AK96" s="13">
        <f t="shared" si="67"/>
        <v>370952418.14796197</v>
      </c>
      <c r="AL96" s="37">
        <f t="shared" si="90"/>
        <v>628.15708769554521</v>
      </c>
      <c r="AM96" s="13">
        <f t="shared" si="68"/>
        <v>11831.891022053715</v>
      </c>
      <c r="AN96">
        <f t="shared" si="91"/>
        <v>754.02826878122301</v>
      </c>
      <c r="AO96" s="13">
        <f t="shared" si="69"/>
        <v>2813.5073827337451</v>
      </c>
      <c r="AP96" s="13">
        <f t="shared" si="107"/>
        <v>628.41966277274457</v>
      </c>
      <c r="AQ96" s="13">
        <f t="shared" si="70"/>
        <v>16763.732445960341</v>
      </c>
      <c r="AR96" s="13">
        <f t="shared" si="92"/>
        <v>806.75724198508863</v>
      </c>
      <c r="AS96" s="38">
        <f t="shared" si="71"/>
        <v>2813.5073827337451</v>
      </c>
      <c r="AT96" s="37">
        <f t="shared" si="93"/>
        <v>80763974.223533377</v>
      </c>
      <c r="AU96" s="13">
        <f t="shared" si="72"/>
        <v>11831.891022053715</v>
      </c>
      <c r="AV96">
        <f t="shared" si="94"/>
        <v>80764100.094714463</v>
      </c>
      <c r="AW96" s="13">
        <f t="shared" si="73"/>
        <v>80764377.431120396</v>
      </c>
      <c r="AX96" s="13">
        <f t="shared" si="108"/>
        <v>197675123.00301972</v>
      </c>
      <c r="AY96" s="13">
        <f t="shared" si="74"/>
        <v>16763.732445960341</v>
      </c>
      <c r="AZ96">
        <f t="shared" si="95"/>
        <v>197675301.34059894</v>
      </c>
      <c r="BA96" s="13">
        <f t="shared" si="75"/>
        <v>197675525.94803166</v>
      </c>
      <c r="BB96" s="37">
        <f t="shared" si="96"/>
        <v>112.58183674385747</v>
      </c>
      <c r="BC96" s="13">
        <f t="shared" si="76"/>
        <v>11831.891022053715</v>
      </c>
      <c r="BD96">
        <f t="shared" si="97"/>
        <v>238.45301782953527</v>
      </c>
      <c r="BE96" s="13">
        <f t="shared" si="77"/>
        <v>503.35057957927143</v>
      </c>
      <c r="BF96" s="13">
        <f t="shared" si="109"/>
        <v>112.84441182105685</v>
      </c>
      <c r="BG96" s="13">
        <f t="shared" si="78"/>
        <v>16763.732445960341</v>
      </c>
      <c r="BH96">
        <f t="shared" si="98"/>
        <v>291.18199103340089</v>
      </c>
      <c r="BI96" s="13">
        <f t="shared" si="79"/>
        <v>503.35057957927143</v>
      </c>
      <c r="BJ96" s="37">
        <f t="shared" si="99"/>
        <v>1.3160841587359395</v>
      </c>
      <c r="BK96" s="13">
        <f t="shared" si="80"/>
        <v>2366.3782044107429</v>
      </c>
      <c r="BL96">
        <f t="shared" si="100"/>
        <v>26.490320375871502</v>
      </c>
      <c r="BM96" s="13">
        <f t="shared" si="81"/>
        <v>5.6772349545232395</v>
      </c>
      <c r="BN96" s="13">
        <f t="shared" si="110"/>
        <v>1.7748691837326502</v>
      </c>
      <c r="BO96" s="13">
        <f t="shared" si="82"/>
        <v>16763.732445960341</v>
      </c>
      <c r="BP96">
        <f t="shared" si="101"/>
        <v>180.1124483960767</v>
      </c>
      <c r="BQ96" s="13">
        <f t="shared" si="83"/>
        <v>5.6772349545232395</v>
      </c>
      <c r="BR96" s="37">
        <f t="shared" si="102"/>
        <v>185.47549709380507</v>
      </c>
      <c r="BS96" s="13">
        <f t="shared" si="84"/>
        <v>11831.891022053715</v>
      </c>
      <c r="BT96">
        <f t="shared" si="103"/>
        <v>311.34667817948286</v>
      </c>
      <c r="BU96" s="13">
        <f t="shared" si="85"/>
        <v>829.96785815000442</v>
      </c>
      <c r="BV96" s="13">
        <f t="shared" si="111"/>
        <v>117588208.32452293</v>
      </c>
      <c r="BW96" s="13">
        <f t="shared" si="86"/>
        <v>16763.732445960341</v>
      </c>
      <c r="BX96">
        <f t="shared" si="104"/>
        <v>117588386.66210213</v>
      </c>
      <c r="BY96" s="13">
        <f t="shared" si="87"/>
        <v>117588852.55430891</v>
      </c>
    </row>
    <row r="97" spans="29:77" x14ac:dyDescent="0.2">
      <c r="AC97">
        <v>95</v>
      </c>
      <c r="AD97" s="37">
        <f t="shared" si="88"/>
        <v>370951370.90134293</v>
      </c>
      <c r="AE97" s="13">
        <f t="shared" si="64"/>
        <v>11831.891022053715</v>
      </c>
      <c r="AF97">
        <f t="shared" si="105"/>
        <v>370951495.44756418</v>
      </c>
      <c r="AG97" s="13">
        <f t="shared" si="65"/>
        <v>370952418.14796197</v>
      </c>
      <c r="AH97" s="13">
        <f t="shared" si="106"/>
        <v>370951371.16391802</v>
      </c>
      <c r="AI97" s="13">
        <f t="shared" si="66"/>
        <v>16763.732445960341</v>
      </c>
      <c r="AJ97">
        <f t="shared" si="89"/>
        <v>370951547.62425953</v>
      </c>
      <c r="AK97" s="13">
        <f t="shared" si="67"/>
        <v>370952418.14796197</v>
      </c>
      <c r="AL97" s="37">
        <f t="shared" si="90"/>
        <v>628.15708769554521</v>
      </c>
      <c r="AM97" s="13">
        <f t="shared" si="68"/>
        <v>11831.891022053715</v>
      </c>
      <c r="AN97">
        <f t="shared" si="91"/>
        <v>752.70330898032114</v>
      </c>
      <c r="AO97" s="13">
        <f t="shared" si="69"/>
        <v>2813.5073827337451</v>
      </c>
      <c r="AP97" s="13">
        <f t="shared" si="107"/>
        <v>628.41966277274457</v>
      </c>
      <c r="AQ97" s="13">
        <f t="shared" si="70"/>
        <v>16763.732445960341</v>
      </c>
      <c r="AR97" s="13">
        <f t="shared" si="92"/>
        <v>804.88000430916918</v>
      </c>
      <c r="AS97" s="38">
        <f t="shared" si="71"/>
        <v>2813.5073827337451</v>
      </c>
      <c r="AT97" s="37">
        <f t="shared" si="93"/>
        <v>80763974.223533377</v>
      </c>
      <c r="AU97" s="13">
        <f t="shared" si="72"/>
        <v>11831.891022053715</v>
      </c>
      <c r="AV97">
        <f t="shared" si="94"/>
        <v>80764098.769754663</v>
      </c>
      <c r="AW97" s="13">
        <f t="shared" si="73"/>
        <v>80764377.431120396</v>
      </c>
      <c r="AX97" s="13">
        <f t="shared" si="108"/>
        <v>197675123.00301972</v>
      </c>
      <c r="AY97" s="13">
        <f t="shared" si="74"/>
        <v>16763.732445960341</v>
      </c>
      <c r="AZ97">
        <f t="shared" si="95"/>
        <v>197675299.46336126</v>
      </c>
      <c r="BA97" s="13">
        <f t="shared" si="75"/>
        <v>197675525.94803166</v>
      </c>
      <c r="BB97" s="37">
        <f t="shared" si="96"/>
        <v>112.58183674385747</v>
      </c>
      <c r="BC97" s="13">
        <f t="shared" si="76"/>
        <v>11831.891022053715</v>
      </c>
      <c r="BD97">
        <f t="shared" si="97"/>
        <v>237.1280580286334</v>
      </c>
      <c r="BE97" s="13">
        <f t="shared" si="77"/>
        <v>503.35057957927143</v>
      </c>
      <c r="BF97" s="13">
        <f t="shared" si="109"/>
        <v>112.84441182105685</v>
      </c>
      <c r="BG97" s="13">
        <f t="shared" si="78"/>
        <v>16763.732445960341</v>
      </c>
      <c r="BH97">
        <f t="shared" si="98"/>
        <v>289.3047533574815</v>
      </c>
      <c r="BI97" s="13">
        <f t="shared" si="79"/>
        <v>503.35057957927143</v>
      </c>
      <c r="BJ97" s="37">
        <f t="shared" si="99"/>
        <v>1.3160841587359395</v>
      </c>
      <c r="BK97" s="13">
        <f t="shared" si="80"/>
        <v>2366.3782044107429</v>
      </c>
      <c r="BL97">
        <f t="shared" si="100"/>
        <v>26.225328415691127</v>
      </c>
      <c r="BM97" s="13">
        <f t="shared" si="81"/>
        <v>5.6772349545232395</v>
      </c>
      <c r="BN97" s="13">
        <f t="shared" si="110"/>
        <v>1.7748691837326502</v>
      </c>
      <c r="BO97" s="13">
        <f t="shared" si="82"/>
        <v>16763.732445960341</v>
      </c>
      <c r="BP97">
        <f t="shared" si="101"/>
        <v>178.23521072015728</v>
      </c>
      <c r="BQ97" s="13">
        <f t="shared" si="83"/>
        <v>5.6772349545232395</v>
      </c>
      <c r="BR97" s="37">
        <f t="shared" si="102"/>
        <v>185.47549709380507</v>
      </c>
      <c r="BS97" s="13">
        <f t="shared" si="84"/>
        <v>11831.891022053715</v>
      </c>
      <c r="BT97">
        <f t="shared" si="103"/>
        <v>310.021718378581</v>
      </c>
      <c r="BU97" s="13">
        <f t="shared" si="85"/>
        <v>829.96785815000442</v>
      </c>
      <c r="BV97" s="13">
        <f t="shared" si="111"/>
        <v>117588208.32452293</v>
      </c>
      <c r="BW97" s="13">
        <f t="shared" si="86"/>
        <v>16763.732445960341</v>
      </c>
      <c r="BX97">
        <f t="shared" si="104"/>
        <v>117588384.78486447</v>
      </c>
      <c r="BY97" s="13">
        <f t="shared" si="87"/>
        <v>117588852.55430891</v>
      </c>
    </row>
    <row r="98" spans="29:77" x14ac:dyDescent="0.2">
      <c r="AC98">
        <v>96</v>
      </c>
      <c r="AD98" s="37">
        <f t="shared" si="88"/>
        <v>370951370.90134293</v>
      </c>
      <c r="AE98" s="13">
        <f t="shared" si="64"/>
        <v>11831.891022053715</v>
      </c>
      <c r="AF98">
        <f t="shared" si="105"/>
        <v>370951494.15020776</v>
      </c>
      <c r="AG98" s="13">
        <f t="shared" si="65"/>
        <v>370952418.14796197</v>
      </c>
      <c r="AH98" s="13">
        <f t="shared" si="106"/>
        <v>370951371.16391802</v>
      </c>
      <c r="AI98" s="13">
        <f t="shared" si="66"/>
        <v>16763.732445960341</v>
      </c>
      <c r="AJ98">
        <f t="shared" si="89"/>
        <v>370951545.78613102</v>
      </c>
      <c r="AK98" s="13">
        <f t="shared" si="67"/>
        <v>370952418.14796197</v>
      </c>
      <c r="AL98" s="37">
        <f t="shared" si="90"/>
        <v>628.15708769554521</v>
      </c>
      <c r="AM98" s="13">
        <f t="shared" si="68"/>
        <v>11831.891022053715</v>
      </c>
      <c r="AN98">
        <f t="shared" si="91"/>
        <v>751.40595250860474</v>
      </c>
      <c r="AO98" s="13">
        <f t="shared" si="69"/>
        <v>2813.5073827337451</v>
      </c>
      <c r="AP98" s="13">
        <f t="shared" si="107"/>
        <v>628.41966277274457</v>
      </c>
      <c r="AQ98" s="13">
        <f t="shared" si="70"/>
        <v>16763.732445960341</v>
      </c>
      <c r="AR98" s="13">
        <f t="shared" si="92"/>
        <v>803.04187575149808</v>
      </c>
      <c r="AS98" s="38">
        <f t="shared" si="71"/>
        <v>2813.5073827337451</v>
      </c>
      <c r="AT98" s="37">
        <f t="shared" si="93"/>
        <v>80763974.223533377</v>
      </c>
      <c r="AU98" s="13">
        <f t="shared" si="72"/>
        <v>11831.891022053715</v>
      </c>
      <c r="AV98">
        <f t="shared" si="94"/>
        <v>80764097.472398192</v>
      </c>
      <c r="AW98" s="13">
        <f t="shared" si="73"/>
        <v>80764377.431120396</v>
      </c>
      <c r="AX98" s="13">
        <f t="shared" si="108"/>
        <v>197675123.00301972</v>
      </c>
      <c r="AY98" s="13">
        <f t="shared" si="74"/>
        <v>16763.732445960341</v>
      </c>
      <c r="AZ98">
        <f t="shared" si="95"/>
        <v>197675297.6252327</v>
      </c>
      <c r="BA98" s="13">
        <f t="shared" si="75"/>
        <v>197675525.94803166</v>
      </c>
      <c r="BB98" s="37">
        <f t="shared" si="96"/>
        <v>112.58183674385747</v>
      </c>
      <c r="BC98" s="13">
        <f t="shared" si="76"/>
        <v>11831.891022053715</v>
      </c>
      <c r="BD98">
        <f t="shared" si="97"/>
        <v>235.83070155691701</v>
      </c>
      <c r="BE98" s="13">
        <f t="shared" si="77"/>
        <v>503.35057957927143</v>
      </c>
      <c r="BF98" s="13">
        <f t="shared" si="109"/>
        <v>112.84441182105685</v>
      </c>
      <c r="BG98" s="13">
        <f t="shared" si="78"/>
        <v>16763.732445960341</v>
      </c>
      <c r="BH98">
        <f t="shared" si="98"/>
        <v>287.4666247998104</v>
      </c>
      <c r="BI98" s="13">
        <f t="shared" si="79"/>
        <v>503.35057957927143</v>
      </c>
      <c r="BJ98" s="37">
        <f t="shared" si="99"/>
        <v>1.3160841587359395</v>
      </c>
      <c r="BK98" s="13">
        <f t="shared" si="80"/>
        <v>2366.3782044107429</v>
      </c>
      <c r="BL98">
        <f t="shared" si="100"/>
        <v>25.965857121347845</v>
      </c>
      <c r="BM98" s="13">
        <f t="shared" si="81"/>
        <v>5.6772349545232395</v>
      </c>
      <c r="BN98" s="13">
        <f t="shared" si="110"/>
        <v>1.7748691837326502</v>
      </c>
      <c r="BO98" s="13">
        <f t="shared" si="82"/>
        <v>16763.732445960341</v>
      </c>
      <c r="BP98">
        <f t="shared" si="101"/>
        <v>176.39708216248619</v>
      </c>
      <c r="BQ98" s="13">
        <f t="shared" si="83"/>
        <v>5.6772349545232395</v>
      </c>
      <c r="BR98" s="37">
        <f t="shared" si="102"/>
        <v>185.47549709380507</v>
      </c>
      <c r="BS98" s="13">
        <f t="shared" si="84"/>
        <v>11831.891022053715</v>
      </c>
      <c r="BT98">
        <f t="shared" si="103"/>
        <v>308.7243619068646</v>
      </c>
      <c r="BU98" s="13">
        <f t="shared" si="85"/>
        <v>829.96785815000442</v>
      </c>
      <c r="BV98" s="13">
        <f t="shared" si="111"/>
        <v>117588208.32452293</v>
      </c>
      <c r="BW98" s="13">
        <f t="shared" si="86"/>
        <v>16763.732445960341</v>
      </c>
      <c r="BX98">
        <f t="shared" si="104"/>
        <v>117588382.9467359</v>
      </c>
      <c r="BY98" s="13">
        <f t="shared" si="87"/>
        <v>117588852.55430891</v>
      </c>
    </row>
    <row r="99" spans="29:77" x14ac:dyDescent="0.2">
      <c r="AC99">
        <v>97</v>
      </c>
      <c r="AD99" s="37">
        <f t="shared" si="88"/>
        <v>370951370.90134293</v>
      </c>
      <c r="AE99" s="13">
        <f t="shared" si="64"/>
        <v>11831.891022053715</v>
      </c>
      <c r="AF99">
        <f t="shared" si="105"/>
        <v>370951492.87960088</v>
      </c>
      <c r="AG99" s="13">
        <f t="shared" si="65"/>
        <v>370952418.14796197</v>
      </c>
      <c r="AH99" s="13">
        <f t="shared" si="106"/>
        <v>370951371.16391802</v>
      </c>
      <c r="AI99" s="13">
        <f t="shared" si="66"/>
        <v>16763.732445960341</v>
      </c>
      <c r="AJ99">
        <f t="shared" si="89"/>
        <v>370951543.98590201</v>
      </c>
      <c r="AK99" s="13">
        <f t="shared" si="67"/>
        <v>370952418.14796197</v>
      </c>
      <c r="AL99" s="37">
        <f t="shared" si="90"/>
        <v>628.15708769554521</v>
      </c>
      <c r="AM99" s="13">
        <f t="shared" si="68"/>
        <v>11831.891022053715</v>
      </c>
      <c r="AN99">
        <f t="shared" si="91"/>
        <v>750.13534565486191</v>
      </c>
      <c r="AO99" s="13">
        <f t="shared" si="69"/>
        <v>2813.5073827337451</v>
      </c>
      <c r="AP99" s="13">
        <f t="shared" si="107"/>
        <v>628.41966277274457</v>
      </c>
      <c r="AQ99" s="13">
        <f t="shared" si="70"/>
        <v>16763.732445960341</v>
      </c>
      <c r="AR99" s="13">
        <f t="shared" si="92"/>
        <v>801.2416467517171</v>
      </c>
      <c r="AS99" s="38">
        <f t="shared" si="71"/>
        <v>2813.5073827337451</v>
      </c>
      <c r="AT99" s="37">
        <f t="shared" si="93"/>
        <v>80763974.223533377</v>
      </c>
      <c r="AU99" s="13">
        <f t="shared" si="72"/>
        <v>11831.891022053715</v>
      </c>
      <c r="AV99">
        <f t="shared" si="94"/>
        <v>80764096.201791331</v>
      </c>
      <c r="AW99" s="13">
        <f t="shared" si="73"/>
        <v>80764377.431120396</v>
      </c>
      <c r="AX99" s="13">
        <f t="shared" si="108"/>
        <v>197675123.00301972</v>
      </c>
      <c r="AY99" s="13">
        <f t="shared" si="74"/>
        <v>16763.732445960341</v>
      </c>
      <c r="AZ99">
        <f t="shared" si="95"/>
        <v>197675295.82500371</v>
      </c>
      <c r="BA99" s="13">
        <f t="shared" si="75"/>
        <v>197675525.94803166</v>
      </c>
      <c r="BB99" s="37">
        <f t="shared" si="96"/>
        <v>112.58183674385747</v>
      </c>
      <c r="BC99" s="13">
        <f t="shared" si="76"/>
        <v>11831.891022053715</v>
      </c>
      <c r="BD99">
        <f t="shared" si="97"/>
        <v>234.56009470317412</v>
      </c>
      <c r="BE99" s="13">
        <f t="shared" si="77"/>
        <v>503.35057957927143</v>
      </c>
      <c r="BF99" s="13">
        <f t="shared" si="109"/>
        <v>112.84441182105685</v>
      </c>
      <c r="BG99" s="13">
        <f t="shared" si="78"/>
        <v>16763.732445960341</v>
      </c>
      <c r="BH99">
        <f t="shared" si="98"/>
        <v>285.66639580002942</v>
      </c>
      <c r="BI99" s="13">
        <f t="shared" si="79"/>
        <v>503.35057957927143</v>
      </c>
      <c r="BJ99" s="37">
        <f t="shared" si="99"/>
        <v>1.3160841587359395</v>
      </c>
      <c r="BK99" s="13">
        <f t="shared" si="80"/>
        <v>2366.3782044107429</v>
      </c>
      <c r="BL99">
        <f t="shared" si="100"/>
        <v>25.711735750599267</v>
      </c>
      <c r="BM99" s="13">
        <f t="shared" si="81"/>
        <v>5.6772349545232395</v>
      </c>
      <c r="BN99" s="13">
        <f t="shared" si="110"/>
        <v>1.7748691837326502</v>
      </c>
      <c r="BO99" s="13">
        <f t="shared" si="82"/>
        <v>16763.732445960341</v>
      </c>
      <c r="BP99">
        <f t="shared" si="101"/>
        <v>174.59685316270523</v>
      </c>
      <c r="BQ99" s="13">
        <f t="shared" si="83"/>
        <v>5.6772349545232395</v>
      </c>
      <c r="BR99" s="37">
        <f t="shared" si="102"/>
        <v>185.47549709380507</v>
      </c>
      <c r="BS99" s="13">
        <f t="shared" si="84"/>
        <v>11831.891022053715</v>
      </c>
      <c r="BT99">
        <f t="shared" si="103"/>
        <v>307.45375505312171</v>
      </c>
      <c r="BU99" s="13">
        <f t="shared" si="85"/>
        <v>829.96785815000442</v>
      </c>
      <c r="BV99" s="13">
        <f t="shared" si="111"/>
        <v>117588208.32452293</v>
      </c>
      <c r="BW99" s="13">
        <f t="shared" si="86"/>
        <v>16763.732445960341</v>
      </c>
      <c r="BX99">
        <f t="shared" si="104"/>
        <v>117588381.14650691</v>
      </c>
      <c r="BY99" s="13">
        <f t="shared" si="87"/>
        <v>117588852.55430891</v>
      </c>
    </row>
    <row r="100" spans="29:77" x14ac:dyDescent="0.2">
      <c r="AC100">
        <v>98</v>
      </c>
      <c r="AD100" s="37">
        <f t="shared" si="88"/>
        <v>370951370.90134293</v>
      </c>
      <c r="AE100" s="13">
        <f t="shared" si="64"/>
        <v>11831.891022053715</v>
      </c>
      <c r="AF100">
        <f t="shared" si="105"/>
        <v>370951491.63492477</v>
      </c>
      <c r="AG100" s="13">
        <f t="shared" si="65"/>
        <v>370952418.14796197</v>
      </c>
      <c r="AH100" s="13">
        <f t="shared" si="106"/>
        <v>370951371.16391802</v>
      </c>
      <c r="AI100" s="13">
        <f t="shared" si="66"/>
        <v>16763.732445960341</v>
      </c>
      <c r="AJ100">
        <f t="shared" si="89"/>
        <v>370951542.22241235</v>
      </c>
      <c r="AK100" s="13">
        <f t="shared" si="67"/>
        <v>370952418.14796197</v>
      </c>
      <c r="AL100" s="37">
        <f t="shared" si="90"/>
        <v>628.15708769554521</v>
      </c>
      <c r="AM100" s="13">
        <f t="shared" si="68"/>
        <v>11831.891022053715</v>
      </c>
      <c r="AN100">
        <f t="shared" si="91"/>
        <v>748.89066955323619</v>
      </c>
      <c r="AO100" s="13">
        <f t="shared" si="69"/>
        <v>2813.5073827337451</v>
      </c>
      <c r="AP100" s="13">
        <f t="shared" si="107"/>
        <v>628.41966277274457</v>
      </c>
      <c r="AQ100" s="13">
        <f t="shared" si="70"/>
        <v>16763.732445960341</v>
      </c>
      <c r="AR100" s="13">
        <f t="shared" si="92"/>
        <v>799.47815711927865</v>
      </c>
      <c r="AS100" s="38">
        <f t="shared" si="71"/>
        <v>2813.5073827337451</v>
      </c>
      <c r="AT100" s="37">
        <f t="shared" si="93"/>
        <v>80763974.223533377</v>
      </c>
      <c r="AU100" s="13">
        <f t="shared" si="72"/>
        <v>11831.891022053715</v>
      </c>
      <c r="AV100">
        <f t="shared" si="94"/>
        <v>80764094.957115233</v>
      </c>
      <c r="AW100" s="13">
        <f t="shared" si="73"/>
        <v>80764377.431120396</v>
      </c>
      <c r="AX100" s="13">
        <f t="shared" si="108"/>
        <v>197675123.00301972</v>
      </c>
      <c r="AY100" s="13">
        <f t="shared" si="74"/>
        <v>16763.732445960341</v>
      </c>
      <c r="AZ100">
        <f t="shared" si="95"/>
        <v>197675294.06151408</v>
      </c>
      <c r="BA100" s="13">
        <f t="shared" si="75"/>
        <v>197675525.94803166</v>
      </c>
      <c r="BB100" s="37">
        <f t="shared" si="96"/>
        <v>112.58183674385747</v>
      </c>
      <c r="BC100" s="13">
        <f t="shared" si="76"/>
        <v>11831.891022053715</v>
      </c>
      <c r="BD100">
        <f t="shared" si="97"/>
        <v>233.31541860154843</v>
      </c>
      <c r="BE100" s="13">
        <f t="shared" si="77"/>
        <v>503.35057957927143</v>
      </c>
      <c r="BF100" s="13">
        <f t="shared" si="109"/>
        <v>112.84441182105685</v>
      </c>
      <c r="BG100" s="13">
        <f t="shared" si="78"/>
        <v>16763.732445960341</v>
      </c>
      <c r="BH100">
        <f t="shared" si="98"/>
        <v>283.90290616759091</v>
      </c>
      <c r="BI100" s="13">
        <f t="shared" si="79"/>
        <v>503.35057957927143</v>
      </c>
      <c r="BJ100" s="37">
        <f t="shared" si="99"/>
        <v>1.3160841587359395</v>
      </c>
      <c r="BK100" s="13">
        <f t="shared" si="80"/>
        <v>2366.3782044107429</v>
      </c>
      <c r="BL100">
        <f t="shared" si="100"/>
        <v>25.462800530274134</v>
      </c>
      <c r="BM100" s="13">
        <f t="shared" si="81"/>
        <v>5.6772349545232395</v>
      </c>
      <c r="BN100" s="13">
        <f t="shared" si="110"/>
        <v>1.7748691837326502</v>
      </c>
      <c r="BO100" s="13">
        <f t="shared" si="82"/>
        <v>16763.732445960341</v>
      </c>
      <c r="BP100">
        <f t="shared" si="101"/>
        <v>172.83336353026672</v>
      </c>
      <c r="BQ100" s="13">
        <f t="shared" si="83"/>
        <v>5.6772349545232395</v>
      </c>
      <c r="BR100" s="37">
        <f t="shared" si="102"/>
        <v>185.47549709380507</v>
      </c>
      <c r="BS100" s="13">
        <f t="shared" si="84"/>
        <v>11831.891022053715</v>
      </c>
      <c r="BT100">
        <f t="shared" si="103"/>
        <v>306.20907895149605</v>
      </c>
      <c r="BU100" s="13">
        <f t="shared" si="85"/>
        <v>829.96785815000442</v>
      </c>
      <c r="BV100" s="13">
        <f t="shared" si="111"/>
        <v>117588208.32452293</v>
      </c>
      <c r="BW100" s="13">
        <f t="shared" si="86"/>
        <v>16763.732445960341</v>
      </c>
      <c r="BX100">
        <f t="shared" si="104"/>
        <v>117588379.38301727</v>
      </c>
      <c r="BY100" s="13">
        <f t="shared" si="87"/>
        <v>117588852.55430891</v>
      </c>
    </row>
    <row r="101" spans="29:77" x14ac:dyDescent="0.2">
      <c r="AC101">
        <v>99</v>
      </c>
      <c r="AD101" s="37">
        <f t="shared" si="88"/>
        <v>370951370.90134293</v>
      </c>
      <c r="AE101" s="13">
        <f t="shared" si="64"/>
        <v>11831.891022053715</v>
      </c>
      <c r="AF101">
        <f t="shared" si="105"/>
        <v>370951490.41539365</v>
      </c>
      <c r="AG101" s="13">
        <f t="shared" si="65"/>
        <v>370952418.14796197</v>
      </c>
      <c r="AH101" s="13">
        <f t="shared" si="106"/>
        <v>370951371.16391802</v>
      </c>
      <c r="AI101" s="13">
        <f t="shared" si="66"/>
        <v>16763.732445960341</v>
      </c>
      <c r="AJ101">
        <f t="shared" si="89"/>
        <v>370951540.4945488</v>
      </c>
      <c r="AK101" s="13">
        <f t="shared" si="67"/>
        <v>370952418.14796197</v>
      </c>
      <c r="AL101" s="37">
        <f t="shared" si="90"/>
        <v>628.15708769554521</v>
      </c>
      <c r="AM101" s="13">
        <f t="shared" si="68"/>
        <v>11831.891022053715</v>
      </c>
      <c r="AN101">
        <f t="shared" si="91"/>
        <v>747.6711384233605</v>
      </c>
      <c r="AO101" s="13">
        <f t="shared" si="69"/>
        <v>2813.5073827337451</v>
      </c>
      <c r="AP101" s="13">
        <f t="shared" si="107"/>
        <v>628.41966277274457</v>
      </c>
      <c r="AQ101" s="13">
        <f t="shared" si="70"/>
        <v>16763.732445960341</v>
      </c>
      <c r="AR101" s="13">
        <f t="shared" si="92"/>
        <v>797.75029354002072</v>
      </c>
      <c r="AS101" s="38">
        <f t="shared" si="71"/>
        <v>2813.5073827337451</v>
      </c>
      <c r="AT101" s="37">
        <f t="shared" si="93"/>
        <v>80763974.223533377</v>
      </c>
      <c r="AU101" s="13">
        <f t="shared" si="72"/>
        <v>11831.891022053715</v>
      </c>
      <c r="AV101">
        <f t="shared" si="94"/>
        <v>80764093.737584099</v>
      </c>
      <c r="AW101" s="13">
        <f t="shared" si="73"/>
        <v>80764377.431120396</v>
      </c>
      <c r="AX101" s="13">
        <f t="shared" si="108"/>
        <v>197675123.00301972</v>
      </c>
      <c r="AY101" s="13">
        <f t="shared" si="74"/>
        <v>16763.732445960341</v>
      </c>
      <c r="AZ101">
        <f t="shared" si="95"/>
        <v>197675292.3336505</v>
      </c>
      <c r="BA101" s="13">
        <f t="shared" si="75"/>
        <v>197675525.94803166</v>
      </c>
      <c r="BB101" s="37">
        <f t="shared" si="96"/>
        <v>112.58183674385747</v>
      </c>
      <c r="BC101" s="13">
        <f t="shared" si="76"/>
        <v>11831.891022053715</v>
      </c>
      <c r="BD101">
        <f t="shared" si="97"/>
        <v>232.09588747167277</v>
      </c>
      <c r="BE101" s="13">
        <f t="shared" si="77"/>
        <v>503.35057957927143</v>
      </c>
      <c r="BF101" s="13">
        <f t="shared" si="109"/>
        <v>112.84441182105685</v>
      </c>
      <c r="BG101" s="13">
        <f t="shared" si="78"/>
        <v>16763.732445960341</v>
      </c>
      <c r="BH101">
        <f t="shared" si="98"/>
        <v>282.17504258833304</v>
      </c>
      <c r="BI101" s="13">
        <f t="shared" si="79"/>
        <v>503.35057957927143</v>
      </c>
      <c r="BJ101" s="37">
        <f t="shared" si="99"/>
        <v>1.3160841587359395</v>
      </c>
      <c r="BK101" s="13">
        <f t="shared" si="80"/>
        <v>2366.3782044107429</v>
      </c>
      <c r="BL101">
        <f t="shared" si="100"/>
        <v>25.218894304298999</v>
      </c>
      <c r="BM101" s="13">
        <f t="shared" si="81"/>
        <v>5.6772349545232395</v>
      </c>
      <c r="BN101" s="13">
        <f t="shared" si="110"/>
        <v>1.7748691837326502</v>
      </c>
      <c r="BO101" s="13">
        <f t="shared" si="82"/>
        <v>16763.732445960341</v>
      </c>
      <c r="BP101">
        <f t="shared" si="101"/>
        <v>171.10549995100882</v>
      </c>
      <c r="BQ101" s="13">
        <f t="shared" si="83"/>
        <v>5.6772349545232395</v>
      </c>
      <c r="BR101" s="37">
        <f t="shared" si="102"/>
        <v>185.47549709380507</v>
      </c>
      <c r="BS101" s="13">
        <f t="shared" si="84"/>
        <v>11831.891022053715</v>
      </c>
      <c r="BT101">
        <f t="shared" si="103"/>
        <v>304.98954782162036</v>
      </c>
      <c r="BU101" s="13">
        <f t="shared" si="85"/>
        <v>829.96785815000442</v>
      </c>
      <c r="BV101" s="13">
        <f t="shared" si="111"/>
        <v>117588208.32452293</v>
      </c>
      <c r="BW101" s="13">
        <f t="shared" si="86"/>
        <v>16763.732445960341</v>
      </c>
      <c r="BX101">
        <f t="shared" si="104"/>
        <v>117588377.65515369</v>
      </c>
      <c r="BY101" s="13">
        <f t="shared" si="87"/>
        <v>117588852.55430891</v>
      </c>
    </row>
    <row r="102" spans="29:77" x14ac:dyDescent="0.2">
      <c r="AC102">
        <v>100</v>
      </c>
      <c r="AD102" s="37">
        <f t="shared" si="88"/>
        <v>370951370.90134293</v>
      </c>
      <c r="AE102" s="13">
        <f t="shared" si="64"/>
        <v>11831.891022053715</v>
      </c>
      <c r="AF102">
        <f t="shared" si="105"/>
        <v>370951489.22025317</v>
      </c>
      <c r="AG102" s="13">
        <f t="shared" si="65"/>
        <v>370952418.14796197</v>
      </c>
      <c r="AH102" s="13">
        <f t="shared" si="106"/>
        <v>370951371.16391802</v>
      </c>
      <c r="AI102" s="13">
        <f t="shared" si="66"/>
        <v>16763.732445960341</v>
      </c>
      <c r="AJ102">
        <f t="shared" si="89"/>
        <v>370951538.80124247</v>
      </c>
      <c r="AK102" s="13">
        <f t="shared" si="67"/>
        <v>370952418.14796197</v>
      </c>
      <c r="AL102" s="37">
        <f t="shared" si="90"/>
        <v>628.15708769554521</v>
      </c>
      <c r="AM102" s="13">
        <f t="shared" si="68"/>
        <v>11831.891022053715</v>
      </c>
      <c r="AN102">
        <f t="shared" si="91"/>
        <v>746.47599791608241</v>
      </c>
      <c r="AO102" s="13">
        <f t="shared" si="69"/>
        <v>2813.5073827337451</v>
      </c>
      <c r="AP102" s="13">
        <f t="shared" si="107"/>
        <v>628.41966277274457</v>
      </c>
      <c r="AQ102" s="13">
        <f t="shared" si="70"/>
        <v>16763.732445960341</v>
      </c>
      <c r="AR102" s="13">
        <f t="shared" si="92"/>
        <v>796.05698723234798</v>
      </c>
      <c r="AS102" s="38">
        <f t="shared" si="71"/>
        <v>2813.5073827337451</v>
      </c>
      <c r="AT102" s="37">
        <f t="shared" si="93"/>
        <v>80763974.223533377</v>
      </c>
      <c r="AU102" s="13">
        <f t="shared" si="72"/>
        <v>11831.891022053715</v>
      </c>
      <c r="AV102">
        <f t="shared" si="94"/>
        <v>80764092.542443603</v>
      </c>
      <c r="AW102" s="13">
        <f t="shared" si="73"/>
        <v>80764377.431120396</v>
      </c>
      <c r="AX102" s="13">
        <f t="shared" si="108"/>
        <v>197675123.00301972</v>
      </c>
      <c r="AY102" s="13">
        <f t="shared" si="74"/>
        <v>16763.732445960341</v>
      </c>
      <c r="AZ102">
        <f t="shared" si="95"/>
        <v>197675290.64034417</v>
      </c>
      <c r="BA102" s="13">
        <f t="shared" si="75"/>
        <v>197675525.94803166</v>
      </c>
      <c r="BB102" s="37">
        <f t="shared" si="96"/>
        <v>112.58183674385747</v>
      </c>
      <c r="BC102" s="13">
        <f t="shared" si="76"/>
        <v>11831.891022053715</v>
      </c>
      <c r="BD102">
        <f t="shared" si="97"/>
        <v>230.90074696439461</v>
      </c>
      <c r="BE102" s="13">
        <f t="shared" si="77"/>
        <v>503.35057957927143</v>
      </c>
      <c r="BF102" s="13">
        <f t="shared" si="109"/>
        <v>112.84441182105685</v>
      </c>
      <c r="BG102" s="13">
        <f t="shared" si="78"/>
        <v>16763.732445960341</v>
      </c>
      <c r="BH102">
        <f t="shared" si="98"/>
        <v>280.48173628066024</v>
      </c>
      <c r="BI102" s="13">
        <f t="shared" si="79"/>
        <v>503.35057957927143</v>
      </c>
      <c r="BJ102" s="37">
        <f t="shared" si="99"/>
        <v>1.3160841587359395</v>
      </c>
      <c r="BK102" s="13">
        <f t="shared" si="80"/>
        <v>2366.3782044107429</v>
      </c>
      <c r="BL102">
        <f t="shared" si="100"/>
        <v>24.979866202843368</v>
      </c>
      <c r="BM102" s="13">
        <f t="shared" si="81"/>
        <v>5.6772349545232395</v>
      </c>
      <c r="BN102" s="13">
        <f t="shared" si="110"/>
        <v>1.7748691837326502</v>
      </c>
      <c r="BO102" s="13">
        <f t="shared" si="82"/>
        <v>16763.732445960341</v>
      </c>
      <c r="BP102">
        <f t="shared" si="101"/>
        <v>169.41219364333605</v>
      </c>
      <c r="BQ102" s="13">
        <f t="shared" si="83"/>
        <v>5.6772349545232395</v>
      </c>
      <c r="BR102" s="37">
        <f t="shared" si="102"/>
        <v>185.47549709380507</v>
      </c>
      <c r="BS102" s="13">
        <f t="shared" si="84"/>
        <v>11831.891022053715</v>
      </c>
      <c r="BT102">
        <f t="shared" si="103"/>
        <v>303.79440731434221</v>
      </c>
      <c r="BU102" s="13">
        <f t="shared" si="85"/>
        <v>829.96785815000442</v>
      </c>
      <c r="BV102" s="13">
        <f t="shared" si="111"/>
        <v>117588208.32452293</v>
      </c>
      <c r="BW102" s="13">
        <f t="shared" si="86"/>
        <v>16763.732445960341</v>
      </c>
      <c r="BX102">
        <f t="shared" si="104"/>
        <v>117588375.96184738</v>
      </c>
      <c r="BY102" s="13">
        <f t="shared" si="87"/>
        <v>117588852.55430891</v>
      </c>
    </row>
    <row r="103" spans="29:77" x14ac:dyDescent="0.2">
      <c r="AC103">
        <v>101</v>
      </c>
      <c r="AD103" s="37">
        <f t="shared" si="88"/>
        <v>370951370.90134293</v>
      </c>
      <c r="AE103" s="13">
        <f t="shared" si="64"/>
        <v>11831.891022053715</v>
      </c>
      <c r="AF103">
        <f t="shared" si="105"/>
        <v>370951488.04877877</v>
      </c>
      <c r="AG103" s="13">
        <f t="shared" si="65"/>
        <v>370952418.14796197</v>
      </c>
      <c r="AH103" s="13">
        <f t="shared" si="106"/>
        <v>370951371.16391802</v>
      </c>
      <c r="AI103" s="13">
        <f t="shared" si="66"/>
        <v>16763.732445960341</v>
      </c>
      <c r="AJ103">
        <f t="shared" si="89"/>
        <v>370951537.14146698</v>
      </c>
      <c r="AK103" s="13">
        <f t="shared" si="67"/>
        <v>370952418.14796197</v>
      </c>
      <c r="AL103" s="37">
        <f t="shared" si="90"/>
        <v>628.15708769554521</v>
      </c>
      <c r="AM103" s="13">
        <f t="shared" si="68"/>
        <v>11831.891022053715</v>
      </c>
      <c r="AN103">
        <f t="shared" si="91"/>
        <v>745.3045235574632</v>
      </c>
      <c r="AO103" s="13">
        <f t="shared" si="69"/>
        <v>2813.5073827337451</v>
      </c>
      <c r="AP103" s="13">
        <f t="shared" si="107"/>
        <v>628.41966277274457</v>
      </c>
      <c r="AQ103" s="13">
        <f t="shared" si="70"/>
        <v>16763.732445960341</v>
      </c>
      <c r="AR103" s="13">
        <f t="shared" si="92"/>
        <v>794.39721174264901</v>
      </c>
      <c r="AS103" s="38">
        <f t="shared" si="71"/>
        <v>2813.5073827337451</v>
      </c>
      <c r="AT103" s="37">
        <f t="shared" si="93"/>
        <v>80763974.223533377</v>
      </c>
      <c r="AU103" s="13">
        <f t="shared" si="72"/>
        <v>11831.891022053715</v>
      </c>
      <c r="AV103">
        <f t="shared" si="94"/>
        <v>80764091.370969236</v>
      </c>
      <c r="AW103" s="13">
        <f t="shared" si="73"/>
        <v>80764377.431120396</v>
      </c>
      <c r="AX103" s="13">
        <f t="shared" si="108"/>
        <v>197675123.00301972</v>
      </c>
      <c r="AY103" s="13">
        <f t="shared" si="74"/>
        <v>16763.732445960341</v>
      </c>
      <c r="AZ103">
        <f t="shared" si="95"/>
        <v>197675288.98056868</v>
      </c>
      <c r="BA103" s="13">
        <f t="shared" si="75"/>
        <v>197675525.94803166</v>
      </c>
      <c r="BB103" s="37">
        <f t="shared" si="96"/>
        <v>112.58183674385747</v>
      </c>
      <c r="BC103" s="13">
        <f t="shared" si="76"/>
        <v>11831.891022053715</v>
      </c>
      <c r="BD103">
        <f t="shared" si="97"/>
        <v>229.72927260577544</v>
      </c>
      <c r="BE103" s="13">
        <f t="shared" si="77"/>
        <v>503.35057957927143</v>
      </c>
      <c r="BF103" s="13">
        <f t="shared" si="109"/>
        <v>112.84441182105685</v>
      </c>
      <c r="BG103" s="13">
        <f t="shared" si="78"/>
        <v>16763.732445960341</v>
      </c>
      <c r="BH103">
        <f t="shared" si="98"/>
        <v>278.82196079096121</v>
      </c>
      <c r="BI103" s="13">
        <f t="shared" si="79"/>
        <v>503.35057957927143</v>
      </c>
      <c r="BJ103" s="37">
        <f t="shared" si="99"/>
        <v>1.3160841587359395</v>
      </c>
      <c r="BK103" s="13">
        <f t="shared" si="80"/>
        <v>2366.3782044107429</v>
      </c>
      <c r="BL103">
        <f t="shared" si="100"/>
        <v>24.745571331119532</v>
      </c>
      <c r="BM103" s="13">
        <f t="shared" si="81"/>
        <v>5.6772349545232395</v>
      </c>
      <c r="BN103" s="13">
        <f t="shared" si="110"/>
        <v>1.7748691837326502</v>
      </c>
      <c r="BO103" s="13">
        <f t="shared" si="82"/>
        <v>16763.732445960341</v>
      </c>
      <c r="BP103">
        <f t="shared" si="101"/>
        <v>167.75241815363702</v>
      </c>
      <c r="BQ103" s="13">
        <f t="shared" si="83"/>
        <v>5.6772349545232395</v>
      </c>
      <c r="BR103" s="37">
        <f t="shared" si="102"/>
        <v>185.47549709380507</v>
      </c>
      <c r="BS103" s="13">
        <f t="shared" si="84"/>
        <v>11831.891022053715</v>
      </c>
      <c r="BT103">
        <f t="shared" si="103"/>
        <v>302.62293295572306</v>
      </c>
      <c r="BU103" s="13">
        <f t="shared" si="85"/>
        <v>829.96785815000442</v>
      </c>
      <c r="BV103" s="13">
        <f t="shared" si="111"/>
        <v>117588208.32452293</v>
      </c>
      <c r="BW103" s="13">
        <f t="shared" si="86"/>
        <v>16763.732445960341</v>
      </c>
      <c r="BX103">
        <f t="shared" si="104"/>
        <v>117588374.3020719</v>
      </c>
      <c r="BY103" s="13">
        <f t="shared" si="87"/>
        <v>117588852.55430891</v>
      </c>
    </row>
    <row r="104" spans="29:77" x14ac:dyDescent="0.2">
      <c r="AC104">
        <v>102</v>
      </c>
      <c r="AD104" s="37">
        <f t="shared" si="88"/>
        <v>370951370.90134293</v>
      </c>
      <c r="AE104" s="13">
        <f t="shared" si="64"/>
        <v>11831.891022053715</v>
      </c>
      <c r="AF104">
        <f t="shared" si="105"/>
        <v>370951486.90027452</v>
      </c>
      <c r="AG104" s="13">
        <f t="shared" si="65"/>
        <v>370952418.14796197</v>
      </c>
      <c r="AH104" s="13">
        <f t="shared" si="106"/>
        <v>370951371.16391802</v>
      </c>
      <c r="AI104" s="13">
        <f t="shared" si="66"/>
        <v>16763.732445960341</v>
      </c>
      <c r="AJ104">
        <f t="shared" si="89"/>
        <v>370951535.51423609</v>
      </c>
      <c r="AK104" s="13">
        <f t="shared" si="67"/>
        <v>370952418.14796197</v>
      </c>
      <c r="AL104" s="37">
        <f t="shared" si="90"/>
        <v>628.15708769554521</v>
      </c>
      <c r="AM104" s="13">
        <f t="shared" si="68"/>
        <v>11831.891022053715</v>
      </c>
      <c r="AN104">
        <f t="shared" si="91"/>
        <v>744.15601928430715</v>
      </c>
      <c r="AO104" s="13">
        <f t="shared" si="69"/>
        <v>2813.5073827337451</v>
      </c>
      <c r="AP104" s="13">
        <f t="shared" si="107"/>
        <v>628.41966277274457</v>
      </c>
      <c r="AQ104" s="13">
        <f t="shared" si="70"/>
        <v>16763.732445960341</v>
      </c>
      <c r="AR104" s="13">
        <f t="shared" si="92"/>
        <v>792.76998087039499</v>
      </c>
      <c r="AS104" s="38">
        <f t="shared" si="71"/>
        <v>2813.5073827337451</v>
      </c>
      <c r="AT104" s="37">
        <f t="shared" si="93"/>
        <v>80763974.223533377</v>
      </c>
      <c r="AU104" s="13">
        <f t="shared" si="72"/>
        <v>11831.891022053715</v>
      </c>
      <c r="AV104">
        <f t="shared" si="94"/>
        <v>80764090.222464964</v>
      </c>
      <c r="AW104" s="13">
        <f t="shared" si="73"/>
        <v>80764377.431120396</v>
      </c>
      <c r="AX104" s="13">
        <f t="shared" si="108"/>
        <v>197675123.00301972</v>
      </c>
      <c r="AY104" s="13">
        <f t="shared" si="74"/>
        <v>16763.732445960341</v>
      </c>
      <c r="AZ104">
        <f t="shared" si="95"/>
        <v>197675287.35333782</v>
      </c>
      <c r="BA104" s="13">
        <f t="shared" si="75"/>
        <v>197675525.94803166</v>
      </c>
      <c r="BB104" s="37">
        <f t="shared" si="96"/>
        <v>112.58183674385747</v>
      </c>
      <c r="BC104" s="13">
        <f t="shared" si="76"/>
        <v>11831.891022053715</v>
      </c>
      <c r="BD104">
        <f t="shared" si="97"/>
        <v>228.58076833261936</v>
      </c>
      <c r="BE104" s="13">
        <f t="shared" si="77"/>
        <v>503.35057957927143</v>
      </c>
      <c r="BF104" s="13">
        <f t="shared" si="109"/>
        <v>112.84441182105685</v>
      </c>
      <c r="BG104" s="13">
        <f t="shared" si="78"/>
        <v>16763.732445960341</v>
      </c>
      <c r="BH104">
        <f t="shared" si="98"/>
        <v>277.19472991870725</v>
      </c>
      <c r="BI104" s="13">
        <f t="shared" si="79"/>
        <v>503.35057957927143</v>
      </c>
      <c r="BJ104" s="37">
        <f t="shared" si="99"/>
        <v>1.3160841587359395</v>
      </c>
      <c r="BK104" s="13">
        <f t="shared" si="80"/>
        <v>2366.3782044107429</v>
      </c>
      <c r="BL104">
        <f t="shared" si="100"/>
        <v>24.51587047648832</v>
      </c>
      <c r="BM104" s="13">
        <f t="shared" si="81"/>
        <v>5.6772349545232395</v>
      </c>
      <c r="BN104" s="13">
        <f t="shared" si="110"/>
        <v>1.7748691837326502</v>
      </c>
      <c r="BO104" s="13">
        <f t="shared" si="82"/>
        <v>16763.732445960341</v>
      </c>
      <c r="BP104">
        <f t="shared" si="101"/>
        <v>166.12518728138303</v>
      </c>
      <c r="BQ104" s="13">
        <f t="shared" si="83"/>
        <v>5.6772349545232395</v>
      </c>
      <c r="BR104" s="37">
        <f t="shared" si="102"/>
        <v>185.47549709380507</v>
      </c>
      <c r="BS104" s="13">
        <f t="shared" si="84"/>
        <v>11831.891022053715</v>
      </c>
      <c r="BT104">
        <f t="shared" si="103"/>
        <v>301.47442868256701</v>
      </c>
      <c r="BU104" s="13">
        <f t="shared" si="85"/>
        <v>829.96785815000442</v>
      </c>
      <c r="BV104" s="13">
        <f t="shared" si="111"/>
        <v>117588208.32452293</v>
      </c>
      <c r="BW104" s="13">
        <f t="shared" si="86"/>
        <v>16763.732445960341</v>
      </c>
      <c r="BX104">
        <f t="shared" si="104"/>
        <v>117588372.67484103</v>
      </c>
      <c r="BY104" s="13">
        <f t="shared" si="87"/>
        <v>117588852.55430891</v>
      </c>
    </row>
    <row r="105" spans="29:77" x14ac:dyDescent="0.2">
      <c r="AC105">
        <v>103</v>
      </c>
      <c r="AD105" s="37">
        <f t="shared" si="88"/>
        <v>370951370.90134293</v>
      </c>
      <c r="AE105" s="13">
        <f t="shared" si="64"/>
        <v>11831.891022053715</v>
      </c>
      <c r="AF105">
        <f t="shared" si="105"/>
        <v>370951485.77407128</v>
      </c>
      <c r="AG105" s="13">
        <f t="shared" si="65"/>
        <v>370952418.14796197</v>
      </c>
      <c r="AH105" s="13">
        <f t="shared" si="106"/>
        <v>370951371.16391802</v>
      </c>
      <c r="AI105" s="13">
        <f t="shared" si="66"/>
        <v>16763.732445960341</v>
      </c>
      <c r="AJ105">
        <f t="shared" si="89"/>
        <v>370951533.91860193</v>
      </c>
      <c r="AK105" s="13">
        <f t="shared" si="67"/>
        <v>370952418.14796197</v>
      </c>
      <c r="AL105" s="37">
        <f t="shared" si="90"/>
        <v>628.15708769554521</v>
      </c>
      <c r="AM105" s="13">
        <f t="shared" si="68"/>
        <v>11831.891022053715</v>
      </c>
      <c r="AN105">
        <f t="shared" si="91"/>
        <v>743.02981606499873</v>
      </c>
      <c r="AO105" s="13">
        <f t="shared" si="69"/>
        <v>2813.5073827337451</v>
      </c>
      <c r="AP105" s="13">
        <f t="shared" si="107"/>
        <v>628.41966277274457</v>
      </c>
      <c r="AQ105" s="13">
        <f t="shared" si="70"/>
        <v>16763.732445960341</v>
      </c>
      <c r="AR105" s="13">
        <f t="shared" si="92"/>
        <v>791.17434671410706</v>
      </c>
      <c r="AS105" s="38">
        <f t="shared" si="71"/>
        <v>2813.5073827337451</v>
      </c>
      <c r="AT105" s="37">
        <f t="shared" si="93"/>
        <v>80763974.223533377</v>
      </c>
      <c r="AU105" s="13">
        <f t="shared" si="72"/>
        <v>11831.891022053715</v>
      </c>
      <c r="AV105">
        <f t="shared" si="94"/>
        <v>80764089.09626174</v>
      </c>
      <c r="AW105" s="13">
        <f t="shared" si="73"/>
        <v>80764377.431120396</v>
      </c>
      <c r="AX105" s="13">
        <f t="shared" si="108"/>
        <v>197675123.00301972</v>
      </c>
      <c r="AY105" s="13">
        <f t="shared" si="74"/>
        <v>16763.732445960341</v>
      </c>
      <c r="AZ105">
        <f t="shared" si="95"/>
        <v>197675285.75770366</v>
      </c>
      <c r="BA105" s="13">
        <f t="shared" si="75"/>
        <v>197675525.94803166</v>
      </c>
      <c r="BB105" s="37">
        <f t="shared" si="96"/>
        <v>112.58183674385747</v>
      </c>
      <c r="BC105" s="13">
        <f t="shared" si="76"/>
        <v>11831.891022053715</v>
      </c>
      <c r="BD105">
        <f t="shared" si="97"/>
        <v>227.45456511331099</v>
      </c>
      <c r="BE105" s="13">
        <f t="shared" si="77"/>
        <v>503.35057957927143</v>
      </c>
      <c r="BF105" s="13">
        <f t="shared" si="109"/>
        <v>112.84441182105685</v>
      </c>
      <c r="BG105" s="13">
        <f t="shared" si="78"/>
        <v>16763.732445960341</v>
      </c>
      <c r="BH105">
        <f t="shared" si="98"/>
        <v>275.59909576241938</v>
      </c>
      <c r="BI105" s="13">
        <f t="shared" si="79"/>
        <v>503.35057957927143</v>
      </c>
      <c r="BJ105" s="37">
        <f t="shared" si="99"/>
        <v>1.3160841587359395</v>
      </c>
      <c r="BK105" s="13">
        <f t="shared" si="80"/>
        <v>2366.3782044107429</v>
      </c>
      <c r="BL105">
        <f t="shared" si="100"/>
        <v>24.290629832626649</v>
      </c>
      <c r="BM105" s="13">
        <f t="shared" si="81"/>
        <v>5.6772349545232395</v>
      </c>
      <c r="BN105" s="13">
        <f t="shared" si="110"/>
        <v>1.7748691837326502</v>
      </c>
      <c r="BO105" s="13">
        <f t="shared" si="82"/>
        <v>16763.732445960341</v>
      </c>
      <c r="BP105">
        <f t="shared" si="101"/>
        <v>164.52955312509519</v>
      </c>
      <c r="BQ105" s="13">
        <f t="shared" si="83"/>
        <v>5.6772349545232395</v>
      </c>
      <c r="BR105" s="37">
        <f t="shared" si="102"/>
        <v>185.47549709380507</v>
      </c>
      <c r="BS105" s="13">
        <f t="shared" si="84"/>
        <v>11831.891022053715</v>
      </c>
      <c r="BT105">
        <f t="shared" si="103"/>
        <v>300.34822546325859</v>
      </c>
      <c r="BU105" s="13">
        <f t="shared" si="85"/>
        <v>829.96785815000442</v>
      </c>
      <c r="BV105" s="13">
        <f t="shared" si="111"/>
        <v>117588208.32452293</v>
      </c>
      <c r="BW105" s="13">
        <f t="shared" si="86"/>
        <v>16763.732445960341</v>
      </c>
      <c r="BX105">
        <f t="shared" si="104"/>
        <v>117588371.07920687</v>
      </c>
      <c r="BY105" s="13">
        <f t="shared" si="87"/>
        <v>117588852.55430891</v>
      </c>
    </row>
    <row r="106" spans="29:77" x14ac:dyDescent="0.2">
      <c r="AC106">
        <v>104</v>
      </c>
      <c r="AD106" s="37">
        <f t="shared" si="88"/>
        <v>370951370.90134293</v>
      </c>
      <c r="AE106" s="13">
        <f t="shared" si="64"/>
        <v>11831.891022053715</v>
      </c>
      <c r="AF106">
        <f t="shared" si="105"/>
        <v>370951484.66952586</v>
      </c>
      <c r="AG106" s="13">
        <f t="shared" si="65"/>
        <v>370952418.14796197</v>
      </c>
      <c r="AH106" s="13">
        <f t="shared" si="106"/>
        <v>370951371.16391802</v>
      </c>
      <c r="AI106" s="13">
        <f t="shared" si="66"/>
        <v>16763.732445960341</v>
      </c>
      <c r="AJ106">
        <f t="shared" si="89"/>
        <v>370951532.35365307</v>
      </c>
      <c r="AK106" s="13">
        <f t="shared" si="67"/>
        <v>370952418.14796197</v>
      </c>
      <c r="AL106" s="37">
        <f t="shared" si="90"/>
        <v>628.15708769554521</v>
      </c>
      <c r="AM106" s="13">
        <f t="shared" si="68"/>
        <v>11831.891022053715</v>
      </c>
      <c r="AN106">
        <f t="shared" si="91"/>
        <v>741.92527059990789</v>
      </c>
      <c r="AO106" s="13">
        <f t="shared" si="69"/>
        <v>2813.5073827337451</v>
      </c>
      <c r="AP106" s="13">
        <f t="shared" si="107"/>
        <v>628.41966277274457</v>
      </c>
      <c r="AQ106" s="13">
        <f t="shared" si="70"/>
        <v>16763.732445960341</v>
      </c>
      <c r="AR106" s="13">
        <f t="shared" si="92"/>
        <v>789.60939783005551</v>
      </c>
      <c r="AS106" s="38">
        <f t="shared" si="71"/>
        <v>2813.5073827337451</v>
      </c>
      <c r="AT106" s="37">
        <f t="shared" si="93"/>
        <v>80763974.223533377</v>
      </c>
      <c r="AU106" s="13">
        <f t="shared" si="72"/>
        <v>11831.891022053715</v>
      </c>
      <c r="AV106">
        <f t="shared" si="94"/>
        <v>80764087.991716281</v>
      </c>
      <c r="AW106" s="13">
        <f t="shared" si="73"/>
        <v>80764377.431120396</v>
      </c>
      <c r="AX106" s="13">
        <f t="shared" si="108"/>
        <v>197675123.00301972</v>
      </c>
      <c r="AY106" s="13">
        <f t="shared" si="74"/>
        <v>16763.732445960341</v>
      </c>
      <c r="AZ106">
        <f t="shared" si="95"/>
        <v>197675284.19275478</v>
      </c>
      <c r="BA106" s="13">
        <f t="shared" si="75"/>
        <v>197675525.94803166</v>
      </c>
      <c r="BB106" s="37">
        <f t="shared" si="96"/>
        <v>112.58183674385747</v>
      </c>
      <c r="BC106" s="13">
        <f t="shared" si="76"/>
        <v>11831.891022053715</v>
      </c>
      <c r="BD106">
        <f t="shared" si="97"/>
        <v>226.3500196482201</v>
      </c>
      <c r="BE106" s="13">
        <f t="shared" si="77"/>
        <v>503.35057957927143</v>
      </c>
      <c r="BF106" s="13">
        <f t="shared" si="109"/>
        <v>112.84441182105685</v>
      </c>
      <c r="BG106" s="13">
        <f t="shared" si="78"/>
        <v>16763.732445960341</v>
      </c>
      <c r="BH106">
        <f t="shared" si="98"/>
        <v>274.03414687836784</v>
      </c>
      <c r="BI106" s="13">
        <f t="shared" si="79"/>
        <v>503.35057957927143</v>
      </c>
      <c r="BJ106" s="37">
        <f t="shared" si="99"/>
        <v>1.3160841587359395</v>
      </c>
      <c r="BK106" s="13">
        <f t="shared" si="80"/>
        <v>2366.3782044107429</v>
      </c>
      <c r="BL106">
        <f t="shared" si="100"/>
        <v>24.069720739608467</v>
      </c>
      <c r="BM106" s="13">
        <f t="shared" si="81"/>
        <v>5.6772349545232395</v>
      </c>
      <c r="BN106" s="13">
        <f t="shared" si="110"/>
        <v>1.7748691837326502</v>
      </c>
      <c r="BO106" s="13">
        <f t="shared" si="82"/>
        <v>16763.732445960341</v>
      </c>
      <c r="BP106">
        <f t="shared" si="101"/>
        <v>162.96460424104362</v>
      </c>
      <c r="BQ106" s="13">
        <f t="shared" si="83"/>
        <v>5.6772349545232395</v>
      </c>
      <c r="BR106" s="37">
        <f t="shared" si="102"/>
        <v>185.47549709380507</v>
      </c>
      <c r="BS106" s="13">
        <f t="shared" si="84"/>
        <v>11831.891022053715</v>
      </c>
      <c r="BT106">
        <f t="shared" si="103"/>
        <v>299.24367999816775</v>
      </c>
      <c r="BU106" s="13">
        <f t="shared" si="85"/>
        <v>829.96785815000442</v>
      </c>
      <c r="BV106" s="13">
        <f t="shared" si="111"/>
        <v>117588208.32452293</v>
      </c>
      <c r="BW106" s="13">
        <f t="shared" si="86"/>
        <v>16763.732445960341</v>
      </c>
      <c r="BX106">
        <f t="shared" si="104"/>
        <v>117588369.51425798</v>
      </c>
      <c r="BY106" s="13">
        <f t="shared" si="87"/>
        <v>117588852.55430891</v>
      </c>
    </row>
    <row r="107" spans="29:77" x14ac:dyDescent="0.2">
      <c r="AC107">
        <v>105</v>
      </c>
      <c r="AD107" s="37">
        <f t="shared" si="88"/>
        <v>370951370.90134293</v>
      </c>
      <c r="AE107" s="13">
        <f t="shared" si="64"/>
        <v>11831.891022053715</v>
      </c>
      <c r="AF107">
        <f t="shared" si="105"/>
        <v>370951483.58601934</v>
      </c>
      <c r="AG107" s="13">
        <f t="shared" si="65"/>
        <v>370952418.14796197</v>
      </c>
      <c r="AH107" s="13">
        <f t="shared" si="106"/>
        <v>370951371.16391802</v>
      </c>
      <c r="AI107" s="13">
        <f t="shared" si="66"/>
        <v>16763.732445960341</v>
      </c>
      <c r="AJ107">
        <f t="shared" si="89"/>
        <v>370951530.81851274</v>
      </c>
      <c r="AK107" s="13">
        <f t="shared" si="67"/>
        <v>370952418.14796197</v>
      </c>
      <c r="AL107" s="37">
        <f t="shared" si="90"/>
        <v>628.15708769554521</v>
      </c>
      <c r="AM107" s="13">
        <f t="shared" si="68"/>
        <v>11831.891022053715</v>
      </c>
      <c r="AN107">
        <f t="shared" si="91"/>
        <v>740.84176409605675</v>
      </c>
      <c r="AO107" s="13">
        <f t="shared" si="69"/>
        <v>2813.5073827337451</v>
      </c>
      <c r="AP107" s="13">
        <f t="shared" si="107"/>
        <v>628.41966277274457</v>
      </c>
      <c r="AQ107" s="13">
        <f t="shared" si="70"/>
        <v>16763.732445960341</v>
      </c>
      <c r="AR107" s="13">
        <f t="shared" si="92"/>
        <v>788.07425749617641</v>
      </c>
      <c r="AS107" s="38">
        <f t="shared" si="71"/>
        <v>2813.5073827337451</v>
      </c>
      <c r="AT107" s="37">
        <f t="shared" si="93"/>
        <v>80763974.223533377</v>
      </c>
      <c r="AU107" s="13">
        <f t="shared" si="72"/>
        <v>11831.891022053715</v>
      </c>
      <c r="AV107">
        <f t="shared" si="94"/>
        <v>80764086.908209771</v>
      </c>
      <c r="AW107" s="13">
        <f t="shared" si="73"/>
        <v>80764377.431120396</v>
      </c>
      <c r="AX107" s="13">
        <f t="shared" si="108"/>
        <v>197675123.00301972</v>
      </c>
      <c r="AY107" s="13">
        <f t="shared" si="74"/>
        <v>16763.732445960341</v>
      </c>
      <c r="AZ107">
        <f t="shared" si="95"/>
        <v>197675282.65761444</v>
      </c>
      <c r="BA107" s="13">
        <f t="shared" si="75"/>
        <v>197675525.94803166</v>
      </c>
      <c r="BB107" s="37">
        <f t="shared" si="96"/>
        <v>112.58183674385747</v>
      </c>
      <c r="BC107" s="13">
        <f t="shared" si="76"/>
        <v>11831.891022053715</v>
      </c>
      <c r="BD107">
        <f t="shared" si="97"/>
        <v>225.26651314436901</v>
      </c>
      <c r="BE107" s="13">
        <f t="shared" si="77"/>
        <v>503.35057957927143</v>
      </c>
      <c r="BF107" s="13">
        <f t="shared" si="109"/>
        <v>112.84441182105685</v>
      </c>
      <c r="BG107" s="13">
        <f t="shared" si="78"/>
        <v>16763.732445960341</v>
      </c>
      <c r="BH107">
        <f t="shared" si="98"/>
        <v>272.49900654448868</v>
      </c>
      <c r="BI107" s="13">
        <f t="shared" si="79"/>
        <v>503.35057957927143</v>
      </c>
      <c r="BJ107" s="37">
        <f t="shared" si="99"/>
        <v>1.3160841587359395</v>
      </c>
      <c r="BK107" s="13">
        <f t="shared" si="80"/>
        <v>2366.3782044107429</v>
      </c>
      <c r="BL107">
        <f t="shared" si="100"/>
        <v>23.853019438838253</v>
      </c>
      <c r="BM107" s="13">
        <f t="shared" si="81"/>
        <v>5.6772349545232395</v>
      </c>
      <c r="BN107" s="13">
        <f t="shared" si="110"/>
        <v>1.7748691837326502</v>
      </c>
      <c r="BO107" s="13">
        <f t="shared" si="82"/>
        <v>16763.732445960341</v>
      </c>
      <c r="BP107">
        <f t="shared" si="101"/>
        <v>161.42946390716446</v>
      </c>
      <c r="BQ107" s="13">
        <f t="shared" si="83"/>
        <v>5.6772349545232395</v>
      </c>
      <c r="BR107" s="37">
        <f t="shared" si="102"/>
        <v>185.47549709380507</v>
      </c>
      <c r="BS107" s="13">
        <f t="shared" si="84"/>
        <v>11831.891022053715</v>
      </c>
      <c r="BT107">
        <f t="shared" si="103"/>
        <v>298.16017349431661</v>
      </c>
      <c r="BU107" s="13">
        <f t="shared" si="85"/>
        <v>829.96785815000442</v>
      </c>
      <c r="BV107" s="13">
        <f t="shared" si="111"/>
        <v>117588208.32452293</v>
      </c>
      <c r="BW107" s="13">
        <f t="shared" si="86"/>
        <v>16763.732445960341</v>
      </c>
      <c r="BX107">
        <f t="shared" si="104"/>
        <v>117588367.97911765</v>
      </c>
      <c r="BY107" s="13">
        <f t="shared" si="87"/>
        <v>117588852.55430891</v>
      </c>
    </row>
    <row r="108" spans="29:77" x14ac:dyDescent="0.2">
      <c r="AC108">
        <v>106</v>
      </c>
      <c r="AD108" s="37">
        <f t="shared" si="88"/>
        <v>370951370.90134293</v>
      </c>
      <c r="AE108" s="13">
        <f t="shared" si="64"/>
        <v>11831.891022053715</v>
      </c>
      <c r="AF108">
        <f t="shared" si="105"/>
        <v>370951482.52295637</v>
      </c>
      <c r="AG108" s="13">
        <f t="shared" si="65"/>
        <v>370952418.14796197</v>
      </c>
      <c r="AH108" s="13">
        <f t="shared" si="106"/>
        <v>370951371.16391802</v>
      </c>
      <c r="AI108" s="13">
        <f t="shared" si="66"/>
        <v>16763.732445960341</v>
      </c>
      <c r="AJ108">
        <f t="shared" si="89"/>
        <v>370951529.31233734</v>
      </c>
      <c r="AK108" s="13">
        <f t="shared" si="67"/>
        <v>370952418.14796197</v>
      </c>
      <c r="AL108" s="37">
        <f t="shared" si="90"/>
        <v>628.15708769554521</v>
      </c>
      <c r="AM108" s="13">
        <f t="shared" si="68"/>
        <v>11831.891022053715</v>
      </c>
      <c r="AN108">
        <f t="shared" si="91"/>
        <v>739.77870111114635</v>
      </c>
      <c r="AO108" s="13">
        <f t="shared" si="69"/>
        <v>2813.5073827337451</v>
      </c>
      <c r="AP108" s="13">
        <f t="shared" si="107"/>
        <v>628.41966277274457</v>
      </c>
      <c r="AQ108" s="13">
        <f t="shared" si="70"/>
        <v>16763.732445960341</v>
      </c>
      <c r="AR108" s="13">
        <f t="shared" si="92"/>
        <v>786.56808207425729</v>
      </c>
      <c r="AS108" s="38">
        <f t="shared" si="71"/>
        <v>2813.5073827337451</v>
      </c>
      <c r="AT108" s="37">
        <f t="shared" si="93"/>
        <v>80763974.223533377</v>
      </c>
      <c r="AU108" s="13">
        <f t="shared" si="72"/>
        <v>11831.891022053715</v>
      </c>
      <c r="AV108">
        <f t="shared" si="94"/>
        <v>80764085.84514679</v>
      </c>
      <c r="AW108" s="13">
        <f t="shared" si="73"/>
        <v>80764377.431120396</v>
      </c>
      <c r="AX108" s="13">
        <f t="shared" si="108"/>
        <v>197675123.00301972</v>
      </c>
      <c r="AY108" s="13">
        <f t="shared" si="74"/>
        <v>16763.732445960341</v>
      </c>
      <c r="AZ108">
        <f t="shared" si="95"/>
        <v>197675281.15143901</v>
      </c>
      <c r="BA108" s="13">
        <f t="shared" si="75"/>
        <v>197675525.94803166</v>
      </c>
      <c r="BB108" s="37">
        <f t="shared" si="96"/>
        <v>112.58183674385747</v>
      </c>
      <c r="BC108" s="13">
        <f t="shared" si="76"/>
        <v>11831.891022053715</v>
      </c>
      <c r="BD108">
        <f t="shared" si="97"/>
        <v>224.20345015945855</v>
      </c>
      <c r="BE108" s="13">
        <f t="shared" si="77"/>
        <v>503.35057957927143</v>
      </c>
      <c r="BF108" s="13">
        <f t="shared" si="109"/>
        <v>112.84441182105685</v>
      </c>
      <c r="BG108" s="13">
        <f t="shared" si="78"/>
        <v>16763.732445960341</v>
      </c>
      <c r="BH108">
        <f t="shared" si="98"/>
        <v>270.9928311225695</v>
      </c>
      <c r="BI108" s="13">
        <f t="shared" si="79"/>
        <v>503.35057957927143</v>
      </c>
      <c r="BJ108" s="37">
        <f t="shared" si="99"/>
        <v>1.3160841587359395</v>
      </c>
      <c r="BK108" s="13">
        <f t="shared" si="80"/>
        <v>2366.3782044107429</v>
      </c>
      <c r="BL108">
        <f t="shared" si="100"/>
        <v>23.640406841856155</v>
      </c>
      <c r="BM108" s="13">
        <f t="shared" si="81"/>
        <v>5.6772349545232395</v>
      </c>
      <c r="BN108" s="13">
        <f t="shared" si="110"/>
        <v>1.7748691837326502</v>
      </c>
      <c r="BO108" s="13">
        <f t="shared" si="82"/>
        <v>16763.732445960341</v>
      </c>
      <c r="BP108">
        <f t="shared" si="101"/>
        <v>159.92328848524531</v>
      </c>
      <c r="BQ108" s="13">
        <f t="shared" si="83"/>
        <v>5.6772349545232395</v>
      </c>
      <c r="BR108" s="37">
        <f t="shared" si="102"/>
        <v>185.47549709380507</v>
      </c>
      <c r="BS108" s="13">
        <f t="shared" si="84"/>
        <v>11831.891022053715</v>
      </c>
      <c r="BT108">
        <f t="shared" si="103"/>
        <v>297.09711050940615</v>
      </c>
      <c r="BU108" s="13">
        <f t="shared" si="85"/>
        <v>829.96785815000442</v>
      </c>
      <c r="BV108" s="13">
        <f t="shared" si="111"/>
        <v>117588208.32452293</v>
      </c>
      <c r="BW108" s="13">
        <f t="shared" si="86"/>
        <v>16763.732445960341</v>
      </c>
      <c r="BX108">
        <f t="shared" si="104"/>
        <v>117588366.47294223</v>
      </c>
      <c r="BY108" s="13">
        <f t="shared" si="87"/>
        <v>117588852.55430891</v>
      </c>
    </row>
    <row r="109" spans="29:77" x14ac:dyDescent="0.2">
      <c r="AC109">
        <v>107</v>
      </c>
      <c r="AD109" s="37">
        <f t="shared" si="88"/>
        <v>370951370.90134293</v>
      </c>
      <c r="AE109" s="13">
        <f t="shared" si="64"/>
        <v>11831.891022053715</v>
      </c>
      <c r="AF109">
        <f t="shared" si="105"/>
        <v>370951481.47976369</v>
      </c>
      <c r="AG109" s="13">
        <f t="shared" si="65"/>
        <v>370952418.14796197</v>
      </c>
      <c r="AH109" s="13">
        <f t="shared" si="106"/>
        <v>370951371.16391802</v>
      </c>
      <c r="AI109" s="13">
        <f t="shared" si="66"/>
        <v>16763.732445960341</v>
      </c>
      <c r="AJ109">
        <f t="shared" si="89"/>
        <v>370951527.8343147</v>
      </c>
      <c r="AK109" s="13">
        <f t="shared" si="67"/>
        <v>370952418.14796197</v>
      </c>
      <c r="AL109" s="37">
        <f t="shared" si="90"/>
        <v>628.15708769554521</v>
      </c>
      <c r="AM109" s="13">
        <f t="shared" si="68"/>
        <v>11831.891022053715</v>
      </c>
      <c r="AN109">
        <f t="shared" si="91"/>
        <v>738.73550846240232</v>
      </c>
      <c r="AO109" s="13">
        <f t="shared" si="69"/>
        <v>2813.5073827337451</v>
      </c>
      <c r="AP109" s="13">
        <f t="shared" si="107"/>
        <v>628.41966277274457</v>
      </c>
      <c r="AQ109" s="13">
        <f t="shared" si="70"/>
        <v>16763.732445960341</v>
      </c>
      <c r="AR109" s="13">
        <f t="shared" si="92"/>
        <v>785.09005946396269</v>
      </c>
      <c r="AS109" s="38">
        <f t="shared" si="71"/>
        <v>2813.5073827337451</v>
      </c>
      <c r="AT109" s="37">
        <f t="shared" si="93"/>
        <v>80763974.223533377</v>
      </c>
      <c r="AU109" s="13">
        <f t="shared" si="72"/>
        <v>11831.891022053715</v>
      </c>
      <c r="AV109">
        <f t="shared" si="94"/>
        <v>80764084.80195415</v>
      </c>
      <c r="AW109" s="13">
        <f t="shared" si="73"/>
        <v>80764377.431120396</v>
      </c>
      <c r="AX109" s="13">
        <f t="shared" si="108"/>
        <v>197675123.00301972</v>
      </c>
      <c r="AY109" s="13">
        <f t="shared" si="74"/>
        <v>16763.732445960341</v>
      </c>
      <c r="AZ109">
        <f t="shared" si="95"/>
        <v>197675279.67341641</v>
      </c>
      <c r="BA109" s="13">
        <f t="shared" si="75"/>
        <v>197675525.94803166</v>
      </c>
      <c r="BB109" s="37">
        <f t="shared" si="96"/>
        <v>112.58183674385747</v>
      </c>
      <c r="BC109" s="13">
        <f t="shared" si="76"/>
        <v>11831.891022053715</v>
      </c>
      <c r="BD109">
        <f t="shared" si="97"/>
        <v>223.16025751071462</v>
      </c>
      <c r="BE109" s="13">
        <f t="shared" si="77"/>
        <v>503.35057957927143</v>
      </c>
      <c r="BF109" s="13">
        <f t="shared" si="109"/>
        <v>112.84441182105685</v>
      </c>
      <c r="BG109" s="13">
        <f t="shared" si="78"/>
        <v>16763.732445960341</v>
      </c>
      <c r="BH109">
        <f t="shared" si="98"/>
        <v>269.51480851227501</v>
      </c>
      <c r="BI109" s="13">
        <f t="shared" si="79"/>
        <v>503.35057957927143</v>
      </c>
      <c r="BJ109" s="37">
        <f t="shared" si="99"/>
        <v>1.3160841587359395</v>
      </c>
      <c r="BK109" s="13">
        <f t="shared" si="80"/>
        <v>2366.3782044107429</v>
      </c>
      <c r="BL109">
        <f t="shared" si="100"/>
        <v>23.431768312107369</v>
      </c>
      <c r="BM109" s="13">
        <f t="shared" si="81"/>
        <v>5.6772349545232395</v>
      </c>
      <c r="BN109" s="13">
        <f t="shared" si="110"/>
        <v>1.7748691837326502</v>
      </c>
      <c r="BO109" s="13">
        <f t="shared" si="82"/>
        <v>16763.732445960341</v>
      </c>
      <c r="BP109">
        <f t="shared" si="101"/>
        <v>158.44526587495079</v>
      </c>
      <c r="BQ109" s="13">
        <f t="shared" si="83"/>
        <v>5.6772349545232395</v>
      </c>
      <c r="BR109" s="37">
        <f t="shared" si="102"/>
        <v>185.47549709380507</v>
      </c>
      <c r="BS109" s="13">
        <f t="shared" si="84"/>
        <v>11831.891022053715</v>
      </c>
      <c r="BT109">
        <f t="shared" si="103"/>
        <v>296.05391786066224</v>
      </c>
      <c r="BU109" s="13">
        <f t="shared" si="85"/>
        <v>829.96785815000442</v>
      </c>
      <c r="BV109" s="13">
        <f t="shared" si="111"/>
        <v>117588208.32452293</v>
      </c>
      <c r="BW109" s="13">
        <f t="shared" si="86"/>
        <v>16763.732445960341</v>
      </c>
      <c r="BX109">
        <f t="shared" si="104"/>
        <v>117588364.99491961</v>
      </c>
      <c r="BY109" s="13">
        <f t="shared" si="87"/>
        <v>117588852.55430891</v>
      </c>
    </row>
    <row r="110" spans="29:77" x14ac:dyDescent="0.2">
      <c r="AC110">
        <v>108</v>
      </c>
      <c r="AD110" s="37">
        <f t="shared" si="88"/>
        <v>370951370.90134293</v>
      </c>
      <c r="AE110" s="13">
        <f t="shared" si="64"/>
        <v>11831.891022053715</v>
      </c>
      <c r="AF110">
        <f t="shared" si="105"/>
        <v>370951480.4558894</v>
      </c>
      <c r="AG110" s="13">
        <f t="shared" si="65"/>
        <v>370952418.14796197</v>
      </c>
      <c r="AH110" s="13">
        <f t="shared" si="106"/>
        <v>370951371.16391802</v>
      </c>
      <c r="AI110" s="13">
        <f t="shared" si="66"/>
        <v>16763.732445960341</v>
      </c>
      <c r="AJ110">
        <f t="shared" si="89"/>
        <v>370951526.38366288</v>
      </c>
      <c r="AK110" s="13">
        <f t="shared" si="67"/>
        <v>370952418.14796197</v>
      </c>
      <c r="AL110" s="37">
        <f t="shared" si="90"/>
        <v>628.15708769554521</v>
      </c>
      <c r="AM110" s="13">
        <f t="shared" si="68"/>
        <v>11831.891022053715</v>
      </c>
      <c r="AN110">
        <f t="shared" si="91"/>
        <v>737.71163419604261</v>
      </c>
      <c r="AO110" s="13">
        <f t="shared" si="69"/>
        <v>2813.5073827337451</v>
      </c>
      <c r="AP110" s="13">
        <f t="shared" si="107"/>
        <v>628.41966277274457</v>
      </c>
      <c r="AQ110" s="13">
        <f t="shared" si="70"/>
        <v>16763.732445960341</v>
      </c>
      <c r="AR110" s="13">
        <f t="shared" si="92"/>
        <v>783.63940764274776</v>
      </c>
      <c r="AS110" s="38">
        <f t="shared" si="71"/>
        <v>2813.5073827337451</v>
      </c>
      <c r="AT110" s="37">
        <f t="shared" si="93"/>
        <v>80763974.223533377</v>
      </c>
      <c r="AU110" s="13">
        <f t="shared" si="72"/>
        <v>11831.891022053715</v>
      </c>
      <c r="AV110">
        <f t="shared" si="94"/>
        <v>80764083.778079882</v>
      </c>
      <c r="AW110" s="13">
        <f t="shared" si="73"/>
        <v>80764377.431120396</v>
      </c>
      <c r="AX110" s="13">
        <f t="shared" si="108"/>
        <v>197675123.00301972</v>
      </c>
      <c r="AY110" s="13">
        <f t="shared" si="74"/>
        <v>16763.732445960341</v>
      </c>
      <c r="AZ110">
        <f t="shared" si="95"/>
        <v>197675278.22276458</v>
      </c>
      <c r="BA110" s="13">
        <f t="shared" si="75"/>
        <v>197675525.94803166</v>
      </c>
      <c r="BB110" s="37">
        <f t="shared" si="96"/>
        <v>112.58183674385747</v>
      </c>
      <c r="BC110" s="13">
        <f t="shared" si="76"/>
        <v>11831.891022053715</v>
      </c>
      <c r="BD110">
        <f t="shared" si="97"/>
        <v>222.13638324435482</v>
      </c>
      <c r="BE110" s="13">
        <f t="shared" si="77"/>
        <v>503.35057957927143</v>
      </c>
      <c r="BF110" s="13">
        <f t="shared" si="109"/>
        <v>112.84441182105685</v>
      </c>
      <c r="BG110" s="13">
        <f t="shared" si="78"/>
        <v>16763.732445960341</v>
      </c>
      <c r="BH110">
        <f t="shared" si="98"/>
        <v>268.06415669106002</v>
      </c>
      <c r="BI110" s="13">
        <f t="shared" si="79"/>
        <v>503.35057957927143</v>
      </c>
      <c r="BJ110" s="37">
        <f t="shared" si="99"/>
        <v>1.3160841587359395</v>
      </c>
      <c r="BK110" s="13">
        <f t="shared" si="80"/>
        <v>2366.3782044107429</v>
      </c>
      <c r="BL110">
        <f t="shared" si="100"/>
        <v>23.226993458835413</v>
      </c>
      <c r="BM110" s="13">
        <f t="shared" si="81"/>
        <v>5.6772349545232395</v>
      </c>
      <c r="BN110" s="13">
        <f t="shared" si="110"/>
        <v>1.7748691837326502</v>
      </c>
      <c r="BO110" s="13">
        <f t="shared" si="82"/>
        <v>16763.732445960341</v>
      </c>
      <c r="BP110">
        <f t="shared" si="101"/>
        <v>156.9946140537358</v>
      </c>
      <c r="BQ110" s="13">
        <f t="shared" si="83"/>
        <v>5.6772349545232395</v>
      </c>
      <c r="BR110" s="37">
        <f t="shared" si="102"/>
        <v>185.47549709380507</v>
      </c>
      <c r="BS110" s="13">
        <f t="shared" si="84"/>
        <v>11831.891022053715</v>
      </c>
      <c r="BT110">
        <f t="shared" si="103"/>
        <v>295.03004359430241</v>
      </c>
      <c r="BU110" s="13">
        <f t="shared" si="85"/>
        <v>829.96785815000442</v>
      </c>
      <c r="BV110" s="13">
        <f t="shared" si="111"/>
        <v>117588208.32452293</v>
      </c>
      <c r="BW110" s="13">
        <f t="shared" si="86"/>
        <v>16763.732445960341</v>
      </c>
      <c r="BX110">
        <f t="shared" si="104"/>
        <v>117588363.5442678</v>
      </c>
      <c r="BY110" s="13">
        <f t="shared" si="87"/>
        <v>117588852.55430891</v>
      </c>
    </row>
    <row r="111" spans="29:77" x14ac:dyDescent="0.2">
      <c r="AC111">
        <v>109</v>
      </c>
      <c r="AD111" s="37">
        <f t="shared" si="88"/>
        <v>370951370.90134293</v>
      </c>
      <c r="AE111" s="13">
        <f t="shared" si="64"/>
        <v>11831.891022053715</v>
      </c>
      <c r="AF111">
        <f t="shared" si="105"/>
        <v>370951479.45080185</v>
      </c>
      <c r="AG111" s="13">
        <f t="shared" si="65"/>
        <v>370952418.14796197</v>
      </c>
      <c r="AH111" s="13">
        <f t="shared" si="106"/>
        <v>370951371.16391802</v>
      </c>
      <c r="AI111" s="13">
        <f t="shared" si="66"/>
        <v>16763.732445960341</v>
      </c>
      <c r="AJ111">
        <f t="shared" si="89"/>
        <v>370951524.95962852</v>
      </c>
      <c r="AK111" s="13">
        <f t="shared" si="67"/>
        <v>370952418.14796197</v>
      </c>
      <c r="AL111" s="37">
        <f t="shared" si="90"/>
        <v>628.15708769554521</v>
      </c>
      <c r="AM111" s="13">
        <f t="shared" si="68"/>
        <v>11831.891022053715</v>
      </c>
      <c r="AN111">
        <f t="shared" si="91"/>
        <v>736.70654661346919</v>
      </c>
      <c r="AO111" s="13">
        <f t="shared" si="69"/>
        <v>2813.5073827337451</v>
      </c>
      <c r="AP111" s="13">
        <f t="shared" si="107"/>
        <v>628.41966277274457</v>
      </c>
      <c r="AQ111" s="13">
        <f t="shared" si="70"/>
        <v>16763.732445960341</v>
      </c>
      <c r="AR111" s="13">
        <f t="shared" si="92"/>
        <v>782.21537328614215</v>
      </c>
      <c r="AS111" s="38">
        <f t="shared" si="71"/>
        <v>2813.5073827337451</v>
      </c>
      <c r="AT111" s="37">
        <f t="shared" si="93"/>
        <v>80763974.223533377</v>
      </c>
      <c r="AU111" s="13">
        <f t="shared" si="72"/>
        <v>11831.891022053715</v>
      </c>
      <c r="AV111">
        <f t="shared" si="94"/>
        <v>80764082.772992298</v>
      </c>
      <c r="AW111" s="13">
        <f t="shared" si="73"/>
        <v>80764377.431120396</v>
      </c>
      <c r="AX111" s="13">
        <f t="shared" si="108"/>
        <v>197675123.00301972</v>
      </c>
      <c r="AY111" s="13">
        <f t="shared" si="74"/>
        <v>16763.732445960341</v>
      </c>
      <c r="AZ111">
        <f t="shared" si="95"/>
        <v>197675276.79873022</v>
      </c>
      <c r="BA111" s="13">
        <f t="shared" si="75"/>
        <v>197675525.94803166</v>
      </c>
      <c r="BB111" s="37">
        <f t="shared" si="96"/>
        <v>112.58183674385747</v>
      </c>
      <c r="BC111" s="13">
        <f t="shared" si="76"/>
        <v>11831.891022053715</v>
      </c>
      <c r="BD111">
        <f t="shared" si="97"/>
        <v>221.13129566178145</v>
      </c>
      <c r="BE111" s="13">
        <f t="shared" si="77"/>
        <v>503.35057957927143</v>
      </c>
      <c r="BF111" s="13">
        <f t="shared" si="109"/>
        <v>112.84441182105685</v>
      </c>
      <c r="BG111" s="13">
        <f t="shared" si="78"/>
        <v>16763.732445960341</v>
      </c>
      <c r="BH111">
        <f t="shared" si="98"/>
        <v>266.64012233445447</v>
      </c>
      <c r="BI111" s="13">
        <f t="shared" si="79"/>
        <v>503.35057957927143</v>
      </c>
      <c r="BJ111" s="37">
        <f t="shared" si="99"/>
        <v>1.3160841587359395</v>
      </c>
      <c r="BK111" s="13">
        <f t="shared" si="80"/>
        <v>2366.3782044107429</v>
      </c>
      <c r="BL111">
        <f t="shared" si="100"/>
        <v>23.025975942320738</v>
      </c>
      <c r="BM111" s="13">
        <f t="shared" si="81"/>
        <v>5.6772349545232395</v>
      </c>
      <c r="BN111" s="13">
        <f t="shared" si="110"/>
        <v>1.7748691837326502</v>
      </c>
      <c r="BO111" s="13">
        <f t="shared" si="82"/>
        <v>16763.732445960341</v>
      </c>
      <c r="BP111">
        <f t="shared" si="101"/>
        <v>155.57057969713026</v>
      </c>
      <c r="BQ111" s="13">
        <f t="shared" si="83"/>
        <v>5.6772349545232395</v>
      </c>
      <c r="BR111" s="37">
        <f t="shared" si="102"/>
        <v>185.47549709380507</v>
      </c>
      <c r="BS111" s="13">
        <f t="shared" si="84"/>
        <v>11831.891022053715</v>
      </c>
      <c r="BT111">
        <f t="shared" si="103"/>
        <v>294.02495601172905</v>
      </c>
      <c r="BU111" s="13">
        <f t="shared" si="85"/>
        <v>829.96785815000442</v>
      </c>
      <c r="BV111" s="13">
        <f t="shared" si="111"/>
        <v>117588208.32452293</v>
      </c>
      <c r="BW111" s="13">
        <f t="shared" si="86"/>
        <v>16763.732445960341</v>
      </c>
      <c r="BX111">
        <f t="shared" si="104"/>
        <v>117588362.12023345</v>
      </c>
      <c r="BY111" s="13">
        <f t="shared" si="87"/>
        <v>117588852.55430891</v>
      </c>
    </row>
    <row r="112" spans="29:77" x14ac:dyDescent="0.2">
      <c r="AC112">
        <v>110</v>
      </c>
      <c r="AD112" s="37">
        <f t="shared" si="88"/>
        <v>370951370.90134293</v>
      </c>
      <c r="AE112" s="13">
        <f t="shared" si="64"/>
        <v>11831.891022053715</v>
      </c>
      <c r="AF112">
        <f t="shared" si="105"/>
        <v>370951478.4639886</v>
      </c>
      <c r="AG112" s="13">
        <f t="shared" si="65"/>
        <v>370952418.14796197</v>
      </c>
      <c r="AH112" s="13">
        <f t="shared" si="106"/>
        <v>370951371.16391802</v>
      </c>
      <c r="AI112" s="13">
        <f t="shared" si="66"/>
        <v>16763.732445960341</v>
      </c>
      <c r="AJ112">
        <f t="shared" si="89"/>
        <v>370951523.56148571</v>
      </c>
      <c r="AK112" s="13">
        <f t="shared" si="67"/>
        <v>370952418.14796197</v>
      </c>
      <c r="AL112" s="37">
        <f t="shared" si="90"/>
        <v>628.15708769554521</v>
      </c>
      <c r="AM112" s="13">
        <f t="shared" si="68"/>
        <v>11831.891022053715</v>
      </c>
      <c r="AN112">
        <f t="shared" si="91"/>
        <v>735.71973335057896</v>
      </c>
      <c r="AO112" s="13">
        <f t="shared" si="69"/>
        <v>2813.5073827337451</v>
      </c>
      <c r="AP112" s="13">
        <f t="shared" si="107"/>
        <v>628.41966277274457</v>
      </c>
      <c r="AQ112" s="13">
        <f t="shared" si="70"/>
        <v>16763.732445960341</v>
      </c>
      <c r="AR112" s="13">
        <f t="shared" si="92"/>
        <v>780.81723046329307</v>
      </c>
      <c r="AS112" s="38">
        <f t="shared" si="71"/>
        <v>2813.5073827337451</v>
      </c>
      <c r="AT112" s="37">
        <f t="shared" si="93"/>
        <v>80763974.223533377</v>
      </c>
      <c r="AU112" s="13">
        <f t="shared" si="72"/>
        <v>11831.891022053715</v>
      </c>
      <c r="AV112">
        <f t="shared" si="94"/>
        <v>80764081.786179036</v>
      </c>
      <c r="AW112" s="13">
        <f t="shared" si="73"/>
        <v>80764377.431120396</v>
      </c>
      <c r="AX112" s="13">
        <f t="shared" si="108"/>
        <v>197675123.00301972</v>
      </c>
      <c r="AY112" s="13">
        <f t="shared" si="74"/>
        <v>16763.732445960341</v>
      </c>
      <c r="AZ112">
        <f t="shared" si="95"/>
        <v>197675275.40058741</v>
      </c>
      <c r="BA112" s="13">
        <f t="shared" si="75"/>
        <v>197675525.94803166</v>
      </c>
      <c r="BB112" s="37">
        <f t="shared" si="96"/>
        <v>112.58183674385747</v>
      </c>
      <c r="BC112" s="13">
        <f t="shared" si="76"/>
        <v>11831.891022053715</v>
      </c>
      <c r="BD112">
        <f t="shared" si="97"/>
        <v>220.14448239889123</v>
      </c>
      <c r="BE112" s="13">
        <f t="shared" si="77"/>
        <v>503.35057957927143</v>
      </c>
      <c r="BF112" s="13">
        <f t="shared" si="109"/>
        <v>112.84441182105685</v>
      </c>
      <c r="BG112" s="13">
        <f t="shared" si="78"/>
        <v>16763.732445960341</v>
      </c>
      <c r="BH112">
        <f t="shared" si="98"/>
        <v>265.24197951160539</v>
      </c>
      <c r="BI112" s="13">
        <f t="shared" si="79"/>
        <v>503.35057957927143</v>
      </c>
      <c r="BJ112" s="37">
        <f t="shared" si="99"/>
        <v>1.3160841587359395</v>
      </c>
      <c r="BK112" s="13">
        <f t="shared" si="80"/>
        <v>2366.3782044107429</v>
      </c>
      <c r="BL112">
        <f t="shared" si="100"/>
        <v>22.828613289742695</v>
      </c>
      <c r="BM112" s="13">
        <f t="shared" si="81"/>
        <v>5.6772349545232395</v>
      </c>
      <c r="BN112" s="13">
        <f t="shared" si="110"/>
        <v>1.7748691837326502</v>
      </c>
      <c r="BO112" s="13">
        <f t="shared" si="82"/>
        <v>16763.732445960341</v>
      </c>
      <c r="BP112">
        <f t="shared" si="101"/>
        <v>154.1724368742812</v>
      </c>
      <c r="BQ112" s="13">
        <f t="shared" si="83"/>
        <v>5.6772349545232395</v>
      </c>
      <c r="BR112" s="37">
        <f t="shared" si="102"/>
        <v>185.47549709380507</v>
      </c>
      <c r="BS112" s="13">
        <f t="shared" si="84"/>
        <v>11831.891022053715</v>
      </c>
      <c r="BT112">
        <f t="shared" si="103"/>
        <v>293.03814274883882</v>
      </c>
      <c r="BU112" s="13">
        <f t="shared" si="85"/>
        <v>829.96785815000442</v>
      </c>
      <c r="BV112" s="13">
        <f t="shared" si="111"/>
        <v>117588208.32452293</v>
      </c>
      <c r="BW112" s="13">
        <f t="shared" si="86"/>
        <v>16763.732445960341</v>
      </c>
      <c r="BX112">
        <f t="shared" si="104"/>
        <v>117588360.72209062</v>
      </c>
      <c r="BY112" s="13">
        <f t="shared" si="87"/>
        <v>117588852.55430891</v>
      </c>
    </row>
    <row r="113" spans="29:77" x14ac:dyDescent="0.2">
      <c r="AC113">
        <v>111</v>
      </c>
      <c r="AD113" s="37">
        <f t="shared" si="88"/>
        <v>370951370.90134293</v>
      </c>
      <c r="AE113" s="13">
        <f t="shared" si="64"/>
        <v>11831.891022053715</v>
      </c>
      <c r="AF113">
        <f t="shared" si="105"/>
        <v>370951477.49495572</v>
      </c>
      <c r="AG113" s="13">
        <f t="shared" si="65"/>
        <v>370952418.14796197</v>
      </c>
      <c r="AH113" s="13">
        <f t="shared" si="106"/>
        <v>370951371.16391802</v>
      </c>
      <c r="AI113" s="13">
        <f t="shared" si="66"/>
        <v>16763.732445960341</v>
      </c>
      <c r="AJ113">
        <f t="shared" si="89"/>
        <v>370951522.18853468</v>
      </c>
      <c r="AK113" s="13">
        <f t="shared" si="67"/>
        <v>370952418.14796197</v>
      </c>
      <c r="AL113" s="37">
        <f t="shared" si="90"/>
        <v>628.15708769554521</v>
      </c>
      <c r="AM113" s="13">
        <f t="shared" si="68"/>
        <v>11831.891022053715</v>
      </c>
      <c r="AN113">
        <f t="shared" si="91"/>
        <v>734.75070050683996</v>
      </c>
      <c r="AO113" s="13">
        <f t="shared" si="69"/>
        <v>2813.5073827337451</v>
      </c>
      <c r="AP113" s="13">
        <f t="shared" si="107"/>
        <v>628.41966277274457</v>
      </c>
      <c r="AQ113" s="13">
        <f t="shared" si="70"/>
        <v>16763.732445960341</v>
      </c>
      <c r="AR113" s="13">
        <f t="shared" si="92"/>
        <v>779.44427940301784</v>
      </c>
      <c r="AS113" s="38">
        <f t="shared" si="71"/>
        <v>2813.5073827337451</v>
      </c>
      <c r="AT113" s="37">
        <f t="shared" si="93"/>
        <v>80763974.223533377</v>
      </c>
      <c r="AU113" s="13">
        <f t="shared" si="72"/>
        <v>11831.891022053715</v>
      </c>
      <c r="AV113">
        <f t="shared" si="94"/>
        <v>80764080.817146182</v>
      </c>
      <c r="AW113" s="13">
        <f t="shared" si="73"/>
        <v>80764377.431120396</v>
      </c>
      <c r="AX113" s="13">
        <f t="shared" si="108"/>
        <v>197675123.00301972</v>
      </c>
      <c r="AY113" s="13">
        <f t="shared" si="74"/>
        <v>16763.732445960341</v>
      </c>
      <c r="AZ113">
        <f t="shared" si="95"/>
        <v>197675274.02763635</v>
      </c>
      <c r="BA113" s="13">
        <f t="shared" si="75"/>
        <v>197675525.94803166</v>
      </c>
      <c r="BB113" s="37">
        <f t="shared" si="96"/>
        <v>112.58183674385747</v>
      </c>
      <c r="BC113" s="13">
        <f t="shared" si="76"/>
        <v>11831.891022053715</v>
      </c>
      <c r="BD113">
        <f t="shared" si="97"/>
        <v>219.17544955515217</v>
      </c>
      <c r="BE113" s="13">
        <f t="shared" si="77"/>
        <v>503.35057957927143</v>
      </c>
      <c r="BF113" s="13">
        <f t="shared" si="109"/>
        <v>112.84441182105685</v>
      </c>
      <c r="BG113" s="13">
        <f t="shared" si="78"/>
        <v>16763.732445960341</v>
      </c>
      <c r="BH113">
        <f t="shared" si="98"/>
        <v>263.86902845133017</v>
      </c>
      <c r="BI113" s="13">
        <f t="shared" si="79"/>
        <v>503.35057957927143</v>
      </c>
      <c r="BJ113" s="37">
        <f t="shared" si="99"/>
        <v>1.3160841587359395</v>
      </c>
      <c r="BK113" s="13">
        <f t="shared" si="80"/>
        <v>2366.3782044107429</v>
      </c>
      <c r="BL113">
        <f t="shared" si="100"/>
        <v>22.634806720994884</v>
      </c>
      <c r="BM113" s="13">
        <f t="shared" si="81"/>
        <v>5.6772349545232395</v>
      </c>
      <c r="BN113" s="13">
        <f t="shared" si="110"/>
        <v>1.7748691837326502</v>
      </c>
      <c r="BO113" s="13">
        <f t="shared" si="82"/>
        <v>16763.732445960341</v>
      </c>
      <c r="BP113">
        <f t="shared" si="101"/>
        <v>152.79948581400598</v>
      </c>
      <c r="BQ113" s="13">
        <f t="shared" si="83"/>
        <v>5.6772349545232395</v>
      </c>
      <c r="BR113" s="37">
        <f t="shared" si="102"/>
        <v>185.47549709380507</v>
      </c>
      <c r="BS113" s="13">
        <f t="shared" si="84"/>
        <v>11831.891022053715</v>
      </c>
      <c r="BT113">
        <f t="shared" si="103"/>
        <v>292.06910990509982</v>
      </c>
      <c r="BU113" s="13">
        <f t="shared" si="85"/>
        <v>829.96785815000442</v>
      </c>
      <c r="BV113" s="13">
        <f t="shared" si="111"/>
        <v>117588208.32452293</v>
      </c>
      <c r="BW113" s="13">
        <f t="shared" si="86"/>
        <v>16763.732445960341</v>
      </c>
      <c r="BX113">
        <f t="shared" si="104"/>
        <v>117588359.34913956</v>
      </c>
      <c r="BY113" s="13">
        <f t="shared" si="87"/>
        <v>117588852.55430891</v>
      </c>
    </row>
    <row r="114" spans="29:77" x14ac:dyDescent="0.2">
      <c r="AC114">
        <v>112</v>
      </c>
      <c r="AD114" s="37">
        <f t="shared" si="88"/>
        <v>370951370.90134293</v>
      </c>
      <c r="AE114" s="13">
        <f t="shared" si="64"/>
        <v>11831.891022053715</v>
      </c>
      <c r="AF114">
        <f t="shared" si="105"/>
        <v>370951476.54322708</v>
      </c>
      <c r="AG114" s="13">
        <f t="shared" si="65"/>
        <v>370952418.14796197</v>
      </c>
      <c r="AH114" s="13">
        <f t="shared" si="106"/>
        <v>370951371.16391802</v>
      </c>
      <c r="AI114" s="13">
        <f t="shared" si="66"/>
        <v>16763.732445960341</v>
      </c>
      <c r="AJ114">
        <f t="shared" si="89"/>
        <v>370951520.84010059</v>
      </c>
      <c r="AK114" s="13">
        <f t="shared" si="67"/>
        <v>370952418.14796197</v>
      </c>
      <c r="AL114" s="37">
        <f t="shared" si="90"/>
        <v>628.15708769554521</v>
      </c>
      <c r="AM114" s="13">
        <f t="shared" si="68"/>
        <v>11831.891022053715</v>
      </c>
      <c r="AN114">
        <f t="shared" si="91"/>
        <v>733.79897182102479</v>
      </c>
      <c r="AO114" s="13">
        <f t="shared" si="69"/>
        <v>2813.5073827337451</v>
      </c>
      <c r="AP114" s="13">
        <f t="shared" si="107"/>
        <v>628.41966277274457</v>
      </c>
      <c r="AQ114" s="13">
        <f t="shared" si="70"/>
        <v>16763.732445960341</v>
      </c>
      <c r="AR114" s="13">
        <f t="shared" si="92"/>
        <v>778.09584532596193</v>
      </c>
      <c r="AS114" s="38">
        <f t="shared" si="71"/>
        <v>2813.5073827337451</v>
      </c>
      <c r="AT114" s="37">
        <f t="shared" si="93"/>
        <v>80763974.223533377</v>
      </c>
      <c r="AU114" s="13">
        <f t="shared" si="72"/>
        <v>11831.891022053715</v>
      </c>
      <c r="AV114">
        <f t="shared" si="94"/>
        <v>80764079.865417495</v>
      </c>
      <c r="AW114" s="13">
        <f t="shared" si="73"/>
        <v>80764377.431120396</v>
      </c>
      <c r="AX114" s="13">
        <f t="shared" si="108"/>
        <v>197675123.00301972</v>
      </c>
      <c r="AY114" s="13">
        <f t="shared" si="74"/>
        <v>16763.732445960341</v>
      </c>
      <c r="AZ114">
        <f t="shared" si="95"/>
        <v>197675272.67920229</v>
      </c>
      <c r="BA114" s="13">
        <f t="shared" si="75"/>
        <v>197675525.94803166</v>
      </c>
      <c r="BB114" s="37">
        <f t="shared" si="96"/>
        <v>112.58183674385747</v>
      </c>
      <c r="BC114" s="13">
        <f t="shared" si="76"/>
        <v>11831.891022053715</v>
      </c>
      <c r="BD114">
        <f t="shared" si="97"/>
        <v>218.22372086933706</v>
      </c>
      <c r="BE114" s="13">
        <f t="shared" si="77"/>
        <v>503.35057957927143</v>
      </c>
      <c r="BF114" s="13">
        <f t="shared" si="109"/>
        <v>112.84441182105685</v>
      </c>
      <c r="BG114" s="13">
        <f t="shared" si="78"/>
        <v>16763.732445960341</v>
      </c>
      <c r="BH114">
        <f t="shared" si="98"/>
        <v>262.5205943742742</v>
      </c>
      <c r="BI114" s="13">
        <f t="shared" si="79"/>
        <v>503.35057957927143</v>
      </c>
      <c r="BJ114" s="37">
        <f t="shared" si="99"/>
        <v>1.3160841587359395</v>
      </c>
      <c r="BK114" s="13">
        <f t="shared" si="80"/>
        <v>2366.3782044107429</v>
      </c>
      <c r="BL114">
        <f t="shared" si="100"/>
        <v>22.44446098383186</v>
      </c>
      <c r="BM114" s="13">
        <f t="shared" si="81"/>
        <v>5.6772349545232395</v>
      </c>
      <c r="BN114" s="13">
        <f t="shared" si="110"/>
        <v>1.7748691837326502</v>
      </c>
      <c r="BO114" s="13">
        <f t="shared" si="82"/>
        <v>16763.732445960341</v>
      </c>
      <c r="BP114">
        <f t="shared" si="101"/>
        <v>151.45105173694998</v>
      </c>
      <c r="BQ114" s="13">
        <f t="shared" si="83"/>
        <v>5.6772349545232395</v>
      </c>
      <c r="BR114" s="37">
        <f t="shared" si="102"/>
        <v>185.47549709380507</v>
      </c>
      <c r="BS114" s="13">
        <f t="shared" si="84"/>
        <v>11831.891022053715</v>
      </c>
      <c r="BT114">
        <f t="shared" si="103"/>
        <v>291.11738121928465</v>
      </c>
      <c r="BU114" s="13">
        <f t="shared" si="85"/>
        <v>829.96785815000442</v>
      </c>
      <c r="BV114" s="13">
        <f t="shared" si="111"/>
        <v>117588208.32452293</v>
      </c>
      <c r="BW114" s="13">
        <f t="shared" si="86"/>
        <v>16763.732445960341</v>
      </c>
      <c r="BX114">
        <f t="shared" si="104"/>
        <v>117588358.00070548</v>
      </c>
      <c r="BY114" s="13">
        <f t="shared" si="87"/>
        <v>117588852.55430891</v>
      </c>
    </row>
    <row r="115" spans="29:77" x14ac:dyDescent="0.2">
      <c r="AC115">
        <v>113</v>
      </c>
      <c r="AD115" s="37">
        <f t="shared" si="88"/>
        <v>370951370.90134293</v>
      </c>
      <c r="AE115" s="13">
        <f t="shared" si="64"/>
        <v>11831.891022053715</v>
      </c>
      <c r="AF115">
        <f t="shared" si="105"/>
        <v>370951475.60834312</v>
      </c>
      <c r="AG115" s="13">
        <f t="shared" si="65"/>
        <v>370952418.14796197</v>
      </c>
      <c r="AH115" s="13">
        <f t="shared" si="106"/>
        <v>370951371.16391802</v>
      </c>
      <c r="AI115" s="13">
        <f t="shared" si="66"/>
        <v>16763.732445960341</v>
      </c>
      <c r="AJ115">
        <f t="shared" si="89"/>
        <v>370951519.51553261</v>
      </c>
      <c r="AK115" s="13">
        <f t="shared" si="67"/>
        <v>370952418.14796197</v>
      </c>
      <c r="AL115" s="37">
        <f t="shared" si="90"/>
        <v>628.15708769554521</v>
      </c>
      <c r="AM115" s="13">
        <f t="shared" si="68"/>
        <v>11831.891022053715</v>
      </c>
      <c r="AN115">
        <f t="shared" si="91"/>
        <v>732.86408789071083</v>
      </c>
      <c r="AO115" s="13">
        <f t="shared" si="69"/>
        <v>2813.5073827337451</v>
      </c>
      <c r="AP115" s="13">
        <f t="shared" si="107"/>
        <v>628.41966277274457</v>
      </c>
      <c r="AQ115" s="13">
        <f t="shared" si="70"/>
        <v>16763.732445960341</v>
      </c>
      <c r="AR115" s="13">
        <f t="shared" si="92"/>
        <v>776.77127733876523</v>
      </c>
      <c r="AS115" s="38">
        <f t="shared" si="71"/>
        <v>2813.5073827337451</v>
      </c>
      <c r="AT115" s="37">
        <f t="shared" si="93"/>
        <v>80763974.223533377</v>
      </c>
      <c r="AU115" s="13">
        <f t="shared" si="72"/>
        <v>11831.891022053715</v>
      </c>
      <c r="AV115">
        <f t="shared" si="94"/>
        <v>80764078.930533573</v>
      </c>
      <c r="AW115" s="13">
        <f t="shared" si="73"/>
        <v>80764377.431120396</v>
      </c>
      <c r="AX115" s="13">
        <f t="shared" si="108"/>
        <v>197675123.00301972</v>
      </c>
      <c r="AY115" s="13">
        <f t="shared" si="74"/>
        <v>16763.732445960341</v>
      </c>
      <c r="AZ115">
        <f t="shared" si="95"/>
        <v>197675271.35463428</v>
      </c>
      <c r="BA115" s="13">
        <f t="shared" si="75"/>
        <v>197675525.94803166</v>
      </c>
      <c r="BB115" s="37">
        <f t="shared" si="96"/>
        <v>112.58183674385747</v>
      </c>
      <c r="BC115" s="13">
        <f t="shared" si="76"/>
        <v>11831.891022053715</v>
      </c>
      <c r="BD115">
        <f t="shared" si="97"/>
        <v>217.2888369390231</v>
      </c>
      <c r="BE115" s="13">
        <f t="shared" si="77"/>
        <v>503.35057957927143</v>
      </c>
      <c r="BF115" s="13">
        <f t="shared" si="109"/>
        <v>112.84441182105685</v>
      </c>
      <c r="BG115" s="13">
        <f t="shared" si="78"/>
        <v>16763.732445960341</v>
      </c>
      <c r="BH115">
        <f t="shared" si="98"/>
        <v>261.19602638707755</v>
      </c>
      <c r="BI115" s="13">
        <f t="shared" si="79"/>
        <v>503.35057957927143</v>
      </c>
      <c r="BJ115" s="37">
        <f t="shared" si="99"/>
        <v>1.3160841587359395</v>
      </c>
      <c r="BK115" s="13">
        <f t="shared" si="80"/>
        <v>2366.3782044107429</v>
      </c>
      <c r="BL115">
        <f t="shared" si="100"/>
        <v>22.257484197769063</v>
      </c>
      <c r="BM115" s="13">
        <f t="shared" si="81"/>
        <v>5.6772349545232395</v>
      </c>
      <c r="BN115" s="13">
        <f t="shared" si="110"/>
        <v>1.7748691837326502</v>
      </c>
      <c r="BO115" s="13">
        <f t="shared" si="82"/>
        <v>16763.732445960341</v>
      </c>
      <c r="BP115">
        <f t="shared" si="101"/>
        <v>150.12648374975336</v>
      </c>
      <c r="BQ115" s="13">
        <f t="shared" si="83"/>
        <v>5.6772349545232395</v>
      </c>
      <c r="BR115" s="37">
        <f t="shared" si="102"/>
        <v>185.47549709380507</v>
      </c>
      <c r="BS115" s="13">
        <f t="shared" si="84"/>
        <v>11831.891022053715</v>
      </c>
      <c r="BT115">
        <f t="shared" si="103"/>
        <v>290.18249728897069</v>
      </c>
      <c r="BU115" s="13">
        <f t="shared" si="85"/>
        <v>829.96785815000442</v>
      </c>
      <c r="BV115" s="13">
        <f t="shared" si="111"/>
        <v>117588208.32452293</v>
      </c>
      <c r="BW115" s="13">
        <f t="shared" si="86"/>
        <v>16763.732445960341</v>
      </c>
      <c r="BX115">
        <f t="shared" si="104"/>
        <v>117588356.67613749</v>
      </c>
      <c r="BY115" s="13">
        <f t="shared" si="87"/>
        <v>117588852.55430891</v>
      </c>
    </row>
    <row r="116" spans="29:77" x14ac:dyDescent="0.2">
      <c r="AC116">
        <v>114</v>
      </c>
      <c r="AD116" s="37">
        <f t="shared" si="88"/>
        <v>370951370.90134293</v>
      </c>
      <c r="AE116" s="13">
        <f t="shared" si="64"/>
        <v>11831.891022053715</v>
      </c>
      <c r="AF116">
        <f t="shared" si="105"/>
        <v>370951474.68986064</v>
      </c>
      <c r="AG116" s="13">
        <f t="shared" si="65"/>
        <v>370952418.14796197</v>
      </c>
      <c r="AH116" s="13">
        <f t="shared" si="106"/>
        <v>370951371.16391802</v>
      </c>
      <c r="AI116" s="13">
        <f t="shared" si="66"/>
        <v>16763.732445960341</v>
      </c>
      <c r="AJ116">
        <f t="shared" si="89"/>
        <v>370951518.21420264</v>
      </c>
      <c r="AK116" s="13">
        <f t="shared" si="67"/>
        <v>370952418.14796197</v>
      </c>
      <c r="AL116" s="37">
        <f t="shared" si="90"/>
        <v>628.15708769554521</v>
      </c>
      <c r="AM116" s="13">
        <f t="shared" si="68"/>
        <v>11831.891022053715</v>
      </c>
      <c r="AN116">
        <f t="shared" si="91"/>
        <v>731.94560543285854</v>
      </c>
      <c r="AO116" s="13">
        <f t="shared" si="69"/>
        <v>2813.5073827337451</v>
      </c>
      <c r="AP116" s="13">
        <f t="shared" si="107"/>
        <v>628.41966277274457</v>
      </c>
      <c r="AQ116" s="13">
        <f t="shared" si="70"/>
        <v>16763.732445960341</v>
      </c>
      <c r="AR116" s="13">
        <f t="shared" si="92"/>
        <v>775.46994738643184</v>
      </c>
      <c r="AS116" s="38">
        <f t="shared" si="71"/>
        <v>2813.5073827337451</v>
      </c>
      <c r="AT116" s="37">
        <f t="shared" si="93"/>
        <v>80763974.223533377</v>
      </c>
      <c r="AU116" s="13">
        <f t="shared" si="72"/>
        <v>11831.891022053715</v>
      </c>
      <c r="AV116">
        <f t="shared" si="94"/>
        <v>80764078.01205112</v>
      </c>
      <c r="AW116" s="13">
        <f t="shared" si="73"/>
        <v>80764377.431120396</v>
      </c>
      <c r="AX116" s="13">
        <f t="shared" si="108"/>
        <v>197675123.00301972</v>
      </c>
      <c r="AY116" s="13">
        <f t="shared" si="74"/>
        <v>16763.732445960341</v>
      </c>
      <c r="AZ116">
        <f t="shared" si="95"/>
        <v>197675270.05330434</v>
      </c>
      <c r="BA116" s="13">
        <f t="shared" si="75"/>
        <v>197675525.94803166</v>
      </c>
      <c r="BB116" s="37">
        <f t="shared" si="96"/>
        <v>112.58183674385747</v>
      </c>
      <c r="BC116" s="13">
        <f t="shared" si="76"/>
        <v>11831.891022053715</v>
      </c>
      <c r="BD116">
        <f t="shared" si="97"/>
        <v>216.37035448117075</v>
      </c>
      <c r="BE116" s="13">
        <f t="shared" si="77"/>
        <v>503.35057957927143</v>
      </c>
      <c r="BF116" s="13">
        <f t="shared" si="109"/>
        <v>112.84441182105685</v>
      </c>
      <c r="BG116" s="13">
        <f t="shared" si="78"/>
        <v>16763.732445960341</v>
      </c>
      <c r="BH116">
        <f t="shared" si="98"/>
        <v>259.89469643474405</v>
      </c>
      <c r="BI116" s="13">
        <f t="shared" si="79"/>
        <v>503.35057957927143</v>
      </c>
      <c r="BJ116" s="37">
        <f t="shared" si="99"/>
        <v>1.3160841587359395</v>
      </c>
      <c r="BK116" s="13">
        <f t="shared" si="80"/>
        <v>2366.3782044107429</v>
      </c>
      <c r="BL116">
        <f t="shared" si="100"/>
        <v>22.073787706198598</v>
      </c>
      <c r="BM116" s="13">
        <f t="shared" si="81"/>
        <v>5.6772349545232395</v>
      </c>
      <c r="BN116" s="13">
        <f t="shared" si="110"/>
        <v>1.7748691837326502</v>
      </c>
      <c r="BO116" s="13">
        <f t="shared" si="82"/>
        <v>16763.732445960341</v>
      </c>
      <c r="BP116">
        <f t="shared" si="101"/>
        <v>148.82515379741986</v>
      </c>
      <c r="BQ116" s="13">
        <f t="shared" si="83"/>
        <v>5.6772349545232395</v>
      </c>
      <c r="BR116" s="37">
        <f t="shared" si="102"/>
        <v>185.47549709380507</v>
      </c>
      <c r="BS116" s="13">
        <f t="shared" si="84"/>
        <v>11831.891022053715</v>
      </c>
      <c r="BT116">
        <f t="shared" si="103"/>
        <v>289.26401483111835</v>
      </c>
      <c r="BU116" s="13">
        <f t="shared" si="85"/>
        <v>829.96785815000442</v>
      </c>
      <c r="BV116" s="13">
        <f t="shared" si="111"/>
        <v>117588208.32452293</v>
      </c>
      <c r="BW116" s="13">
        <f t="shared" si="86"/>
        <v>16763.732445960341</v>
      </c>
      <c r="BX116">
        <f t="shared" si="104"/>
        <v>117588355.37480754</v>
      </c>
      <c r="BY116" s="13">
        <f t="shared" si="87"/>
        <v>117588852.55430891</v>
      </c>
    </row>
    <row r="117" spans="29:77" x14ac:dyDescent="0.2">
      <c r="AC117">
        <v>115</v>
      </c>
      <c r="AD117" s="37">
        <f t="shared" si="88"/>
        <v>370951370.90134293</v>
      </c>
      <c r="AE117" s="13">
        <f t="shared" si="64"/>
        <v>11831.891022053715</v>
      </c>
      <c r="AF117">
        <f t="shared" si="105"/>
        <v>370951473.78735179</v>
      </c>
      <c r="AG117" s="13">
        <f t="shared" si="65"/>
        <v>370952418.14796197</v>
      </c>
      <c r="AH117" s="13">
        <f t="shared" si="106"/>
        <v>370951371.16391802</v>
      </c>
      <c r="AI117" s="13">
        <f t="shared" si="66"/>
        <v>16763.732445960341</v>
      </c>
      <c r="AJ117">
        <f t="shared" si="89"/>
        <v>370951516.9355045</v>
      </c>
      <c r="AK117" s="13">
        <f t="shared" si="67"/>
        <v>370952418.14796197</v>
      </c>
      <c r="AL117" s="37">
        <f t="shared" si="90"/>
        <v>628.15708769554521</v>
      </c>
      <c r="AM117" s="13">
        <f t="shared" si="68"/>
        <v>11831.891022053715</v>
      </c>
      <c r="AN117">
        <f t="shared" si="91"/>
        <v>731.04309658296881</v>
      </c>
      <c r="AO117" s="13">
        <f t="shared" si="69"/>
        <v>2813.5073827337451</v>
      </c>
      <c r="AP117" s="13">
        <f t="shared" si="107"/>
        <v>628.41966277274457</v>
      </c>
      <c r="AQ117" s="13">
        <f t="shared" si="70"/>
        <v>16763.732445960341</v>
      </c>
      <c r="AR117" s="13">
        <f t="shared" si="92"/>
        <v>774.19124925935625</v>
      </c>
      <c r="AS117" s="38">
        <f t="shared" si="71"/>
        <v>2813.5073827337451</v>
      </c>
      <c r="AT117" s="37">
        <f t="shared" si="93"/>
        <v>80763974.223533377</v>
      </c>
      <c r="AU117" s="13">
        <f t="shared" si="72"/>
        <v>11831.891022053715</v>
      </c>
      <c r="AV117">
        <f t="shared" si="94"/>
        <v>80764077.109542266</v>
      </c>
      <c r="AW117" s="13">
        <f t="shared" si="73"/>
        <v>80764377.431120396</v>
      </c>
      <c r="AX117" s="13">
        <f t="shared" si="108"/>
        <v>197675123.00301972</v>
      </c>
      <c r="AY117" s="13">
        <f t="shared" si="74"/>
        <v>16763.732445960341</v>
      </c>
      <c r="AZ117">
        <f t="shared" si="95"/>
        <v>197675268.7746062</v>
      </c>
      <c r="BA117" s="13">
        <f t="shared" si="75"/>
        <v>197675525.94803166</v>
      </c>
      <c r="BB117" s="37">
        <f t="shared" si="96"/>
        <v>112.58183674385747</v>
      </c>
      <c r="BC117" s="13">
        <f t="shared" si="76"/>
        <v>11831.891022053715</v>
      </c>
      <c r="BD117">
        <f t="shared" si="97"/>
        <v>215.46784563128108</v>
      </c>
      <c r="BE117" s="13">
        <f t="shared" si="77"/>
        <v>503.35057957927143</v>
      </c>
      <c r="BF117" s="13">
        <f t="shared" si="109"/>
        <v>112.84441182105685</v>
      </c>
      <c r="BG117" s="13">
        <f t="shared" si="78"/>
        <v>16763.732445960341</v>
      </c>
      <c r="BH117">
        <f t="shared" si="98"/>
        <v>258.61599830766852</v>
      </c>
      <c r="BI117" s="13">
        <f t="shared" si="79"/>
        <v>503.35057957927143</v>
      </c>
      <c r="BJ117" s="37">
        <f t="shared" si="99"/>
        <v>1.3160841587359395</v>
      </c>
      <c r="BK117" s="13">
        <f t="shared" si="80"/>
        <v>2366.3782044107429</v>
      </c>
      <c r="BL117">
        <f t="shared" si="100"/>
        <v>21.893285936220661</v>
      </c>
      <c r="BM117" s="13">
        <f t="shared" si="81"/>
        <v>5.6772349545232395</v>
      </c>
      <c r="BN117" s="13">
        <f t="shared" si="110"/>
        <v>1.7748691837326502</v>
      </c>
      <c r="BO117" s="13">
        <f t="shared" si="82"/>
        <v>16763.732445960341</v>
      </c>
      <c r="BP117">
        <f t="shared" si="101"/>
        <v>147.5464556703443</v>
      </c>
      <c r="BQ117" s="13">
        <f t="shared" si="83"/>
        <v>5.6772349545232395</v>
      </c>
      <c r="BR117" s="37">
        <f t="shared" si="102"/>
        <v>185.47549709380507</v>
      </c>
      <c r="BS117" s="13">
        <f t="shared" si="84"/>
        <v>11831.891022053715</v>
      </c>
      <c r="BT117">
        <f t="shared" si="103"/>
        <v>288.36150598122867</v>
      </c>
      <c r="BU117" s="13">
        <f t="shared" si="85"/>
        <v>829.96785815000442</v>
      </c>
      <c r="BV117" s="13">
        <f t="shared" si="111"/>
        <v>117588208.32452293</v>
      </c>
      <c r="BW117" s="13">
        <f t="shared" si="86"/>
        <v>16763.732445960341</v>
      </c>
      <c r="BX117">
        <f t="shared" si="104"/>
        <v>117588354.09610942</v>
      </c>
      <c r="BY117" s="13">
        <f t="shared" si="87"/>
        <v>117588852.55430891</v>
      </c>
    </row>
    <row r="118" spans="29:77" x14ac:dyDescent="0.2">
      <c r="AC118">
        <v>116</v>
      </c>
      <c r="AD118" s="37">
        <f t="shared" si="88"/>
        <v>370951370.90134293</v>
      </c>
      <c r="AE118" s="13">
        <f t="shared" si="64"/>
        <v>11831.891022053715</v>
      </c>
      <c r="AF118">
        <f t="shared" si="105"/>
        <v>370951472.90040344</v>
      </c>
      <c r="AG118" s="13">
        <f t="shared" si="65"/>
        <v>370952418.14796197</v>
      </c>
      <c r="AH118" s="13">
        <f t="shared" si="106"/>
        <v>370951371.16391802</v>
      </c>
      <c r="AI118" s="13">
        <f t="shared" si="66"/>
        <v>16763.732445960341</v>
      </c>
      <c r="AJ118">
        <f t="shared" si="89"/>
        <v>370951515.67885292</v>
      </c>
      <c r="AK118" s="13">
        <f t="shared" si="67"/>
        <v>370952418.14796197</v>
      </c>
      <c r="AL118" s="37">
        <f t="shared" si="90"/>
        <v>628.15708769554521</v>
      </c>
      <c r="AM118" s="13">
        <f t="shared" si="68"/>
        <v>11831.891022053715</v>
      </c>
      <c r="AN118">
        <f t="shared" si="91"/>
        <v>730.156148230491</v>
      </c>
      <c r="AO118" s="13">
        <f t="shared" si="69"/>
        <v>2813.5073827337451</v>
      </c>
      <c r="AP118" s="13">
        <f t="shared" si="107"/>
        <v>628.41966277274457</v>
      </c>
      <c r="AQ118" s="13">
        <f t="shared" si="70"/>
        <v>16763.732445960341</v>
      </c>
      <c r="AR118" s="13">
        <f t="shared" si="92"/>
        <v>772.93459765171303</v>
      </c>
      <c r="AS118" s="38">
        <f t="shared" si="71"/>
        <v>2813.5073827337451</v>
      </c>
      <c r="AT118" s="37">
        <f t="shared" si="93"/>
        <v>80763974.223533377</v>
      </c>
      <c r="AU118" s="13">
        <f t="shared" si="72"/>
        <v>11831.891022053715</v>
      </c>
      <c r="AV118">
        <f t="shared" si="94"/>
        <v>80764076.222593918</v>
      </c>
      <c r="AW118" s="13">
        <f t="shared" si="73"/>
        <v>80764377.431120396</v>
      </c>
      <c r="AX118" s="13">
        <f t="shared" si="108"/>
        <v>197675123.00301972</v>
      </c>
      <c r="AY118" s="13">
        <f t="shared" si="74"/>
        <v>16763.732445960341</v>
      </c>
      <c r="AZ118">
        <f t="shared" si="95"/>
        <v>197675267.51795459</v>
      </c>
      <c r="BA118" s="13">
        <f t="shared" si="75"/>
        <v>197675525.94803166</v>
      </c>
      <c r="BB118" s="37">
        <f t="shared" si="96"/>
        <v>112.58183674385747</v>
      </c>
      <c r="BC118" s="13">
        <f t="shared" si="76"/>
        <v>11831.891022053715</v>
      </c>
      <c r="BD118">
        <f t="shared" si="97"/>
        <v>214.58089727880326</v>
      </c>
      <c r="BE118" s="13">
        <f t="shared" si="77"/>
        <v>503.35057957927143</v>
      </c>
      <c r="BF118" s="13">
        <f t="shared" si="109"/>
        <v>112.84441182105685</v>
      </c>
      <c r="BG118" s="13">
        <f t="shared" si="78"/>
        <v>16763.732445960341</v>
      </c>
      <c r="BH118">
        <f t="shared" si="98"/>
        <v>257.3593467000253</v>
      </c>
      <c r="BI118" s="13">
        <f t="shared" si="79"/>
        <v>503.35057957927143</v>
      </c>
      <c r="BJ118" s="37">
        <f t="shared" si="99"/>
        <v>1.3160841587359395</v>
      </c>
      <c r="BK118" s="13">
        <f t="shared" si="80"/>
        <v>2366.3782044107429</v>
      </c>
      <c r="BL118">
        <f t="shared" si="100"/>
        <v>21.715896265725103</v>
      </c>
      <c r="BM118" s="13">
        <f t="shared" si="81"/>
        <v>5.6772349545232395</v>
      </c>
      <c r="BN118" s="13">
        <f t="shared" si="110"/>
        <v>1.7748691837326502</v>
      </c>
      <c r="BO118" s="13">
        <f t="shared" si="82"/>
        <v>16763.732445960341</v>
      </c>
      <c r="BP118">
        <f t="shared" si="101"/>
        <v>146.28980406270111</v>
      </c>
      <c r="BQ118" s="13">
        <f t="shared" si="83"/>
        <v>5.6772349545232395</v>
      </c>
      <c r="BR118" s="37">
        <f t="shared" si="102"/>
        <v>185.47549709380507</v>
      </c>
      <c r="BS118" s="13">
        <f t="shared" si="84"/>
        <v>11831.891022053715</v>
      </c>
      <c r="BT118">
        <f t="shared" si="103"/>
        <v>287.47455762875086</v>
      </c>
      <c r="BU118" s="13">
        <f t="shared" si="85"/>
        <v>829.96785815000442</v>
      </c>
      <c r="BV118" s="13">
        <f t="shared" si="111"/>
        <v>117588208.32452293</v>
      </c>
      <c r="BW118" s="13">
        <f t="shared" si="86"/>
        <v>16763.732445960341</v>
      </c>
      <c r="BX118">
        <f t="shared" si="104"/>
        <v>117588352.83945781</v>
      </c>
      <c r="BY118" s="13">
        <f t="shared" si="87"/>
        <v>117588852.55430891</v>
      </c>
    </row>
    <row r="119" spans="29:77" x14ac:dyDescent="0.2">
      <c r="AC119">
        <v>117</v>
      </c>
      <c r="AD119" s="37">
        <f t="shared" si="88"/>
        <v>370951370.90134293</v>
      </c>
      <c r="AE119" s="13">
        <f t="shared" si="64"/>
        <v>11831.891022053715</v>
      </c>
      <c r="AF119">
        <f t="shared" si="105"/>
        <v>370951472.02861661</v>
      </c>
      <c r="AG119" s="13">
        <f t="shared" si="65"/>
        <v>370952418.14796197</v>
      </c>
      <c r="AH119" s="13">
        <f t="shared" si="106"/>
        <v>370951371.16391802</v>
      </c>
      <c r="AI119" s="13">
        <f t="shared" si="66"/>
        <v>16763.732445960341</v>
      </c>
      <c r="AJ119">
        <f t="shared" si="89"/>
        <v>370951514.44368249</v>
      </c>
      <c r="AK119" s="13">
        <f t="shared" si="67"/>
        <v>370952418.14796197</v>
      </c>
      <c r="AL119" s="37">
        <f t="shared" si="90"/>
        <v>628.15708769554521</v>
      </c>
      <c r="AM119" s="13">
        <f t="shared" si="68"/>
        <v>11831.891022053715</v>
      </c>
      <c r="AN119">
        <f t="shared" si="91"/>
        <v>729.28436138831205</v>
      </c>
      <c r="AO119" s="13">
        <f t="shared" si="69"/>
        <v>2813.5073827337451</v>
      </c>
      <c r="AP119" s="13">
        <f t="shared" si="107"/>
        <v>628.41966277274457</v>
      </c>
      <c r="AQ119" s="13">
        <f t="shared" si="70"/>
        <v>16763.732445960341</v>
      </c>
      <c r="AR119" s="13">
        <f t="shared" si="92"/>
        <v>771.69942726813213</v>
      </c>
      <c r="AS119" s="38">
        <f t="shared" si="71"/>
        <v>2813.5073827337451</v>
      </c>
      <c r="AT119" s="37">
        <f t="shared" si="93"/>
        <v>80763974.223533377</v>
      </c>
      <c r="AU119" s="13">
        <f t="shared" si="72"/>
        <v>11831.891022053715</v>
      </c>
      <c r="AV119">
        <f t="shared" si="94"/>
        <v>80764075.350807071</v>
      </c>
      <c r="AW119" s="13">
        <f t="shared" si="73"/>
        <v>80764377.431120396</v>
      </c>
      <c r="AX119" s="13">
        <f t="shared" si="108"/>
        <v>197675123.00301972</v>
      </c>
      <c r="AY119" s="13">
        <f t="shared" si="74"/>
        <v>16763.732445960341</v>
      </c>
      <c r="AZ119">
        <f t="shared" si="95"/>
        <v>197675266.28278422</v>
      </c>
      <c r="BA119" s="13">
        <f t="shared" si="75"/>
        <v>197675525.94803166</v>
      </c>
      <c r="BB119" s="37">
        <f t="shared" si="96"/>
        <v>112.58183674385747</v>
      </c>
      <c r="BC119" s="13">
        <f t="shared" si="76"/>
        <v>11831.891022053715</v>
      </c>
      <c r="BD119">
        <f t="shared" si="97"/>
        <v>213.70911043662426</v>
      </c>
      <c r="BE119" s="13">
        <f t="shared" si="77"/>
        <v>503.35057957927143</v>
      </c>
      <c r="BF119" s="13">
        <f t="shared" si="109"/>
        <v>112.84441182105685</v>
      </c>
      <c r="BG119" s="13">
        <f t="shared" si="78"/>
        <v>16763.732445960341</v>
      </c>
      <c r="BH119">
        <f t="shared" si="98"/>
        <v>256.12417631644439</v>
      </c>
      <c r="BI119" s="13">
        <f t="shared" si="79"/>
        <v>503.35057957927143</v>
      </c>
      <c r="BJ119" s="37">
        <f t="shared" si="99"/>
        <v>1.3160841587359395</v>
      </c>
      <c r="BK119" s="13">
        <f t="shared" si="80"/>
        <v>2366.3782044107429</v>
      </c>
      <c r="BL119">
        <f t="shared" si="100"/>
        <v>21.5415388972893</v>
      </c>
      <c r="BM119" s="13">
        <f t="shared" si="81"/>
        <v>5.6772349545232395</v>
      </c>
      <c r="BN119" s="13">
        <f t="shared" si="110"/>
        <v>1.7748691837326502</v>
      </c>
      <c r="BO119" s="13">
        <f t="shared" si="82"/>
        <v>16763.732445960341</v>
      </c>
      <c r="BP119">
        <f t="shared" si="101"/>
        <v>145.05463367912017</v>
      </c>
      <c r="BQ119" s="13">
        <f t="shared" si="83"/>
        <v>5.6772349545232395</v>
      </c>
      <c r="BR119" s="37">
        <f t="shared" si="102"/>
        <v>185.47549709380507</v>
      </c>
      <c r="BS119" s="13">
        <f t="shared" si="84"/>
        <v>11831.891022053715</v>
      </c>
      <c r="BT119">
        <f t="shared" si="103"/>
        <v>286.60277078657185</v>
      </c>
      <c r="BU119" s="13">
        <f t="shared" si="85"/>
        <v>829.96785815000442</v>
      </c>
      <c r="BV119" s="13">
        <f t="shared" si="111"/>
        <v>117588208.32452293</v>
      </c>
      <c r="BW119" s="13">
        <f t="shared" si="86"/>
        <v>16763.732445960341</v>
      </c>
      <c r="BX119">
        <f t="shared" si="104"/>
        <v>117588351.60428742</v>
      </c>
      <c r="BY119" s="13">
        <f t="shared" si="87"/>
        <v>117588852.55430891</v>
      </c>
    </row>
    <row r="120" spans="29:77" x14ac:dyDescent="0.2">
      <c r="AC120">
        <v>118</v>
      </c>
      <c r="AD120" s="37">
        <f t="shared" si="88"/>
        <v>370951370.90134293</v>
      </c>
      <c r="AE120" s="13">
        <f t="shared" si="64"/>
        <v>11831.891022053715</v>
      </c>
      <c r="AF120">
        <f t="shared" si="105"/>
        <v>370951471.17160583</v>
      </c>
      <c r="AG120" s="13">
        <f t="shared" si="65"/>
        <v>370952418.14796197</v>
      </c>
      <c r="AH120" s="13">
        <f t="shared" si="106"/>
        <v>370951371.16391802</v>
      </c>
      <c r="AI120" s="13">
        <f t="shared" si="66"/>
        <v>16763.732445960341</v>
      </c>
      <c r="AJ120">
        <f t="shared" si="89"/>
        <v>370951513.22944725</v>
      </c>
      <c r="AK120" s="13">
        <f t="shared" si="67"/>
        <v>370952418.14796197</v>
      </c>
      <c r="AL120" s="37">
        <f t="shared" si="90"/>
        <v>628.15708769554521</v>
      </c>
      <c r="AM120" s="13">
        <f t="shared" si="68"/>
        <v>11831.891022053715</v>
      </c>
      <c r="AN120">
        <f t="shared" si="91"/>
        <v>728.42735059430549</v>
      </c>
      <c r="AO120" s="13">
        <f t="shared" si="69"/>
        <v>2813.5073827337451</v>
      </c>
      <c r="AP120" s="13">
        <f t="shared" si="107"/>
        <v>628.41966277274457</v>
      </c>
      <c r="AQ120" s="13">
        <f t="shared" si="70"/>
        <v>16763.732445960341</v>
      </c>
      <c r="AR120" s="13">
        <f t="shared" si="92"/>
        <v>770.48519197579833</v>
      </c>
      <c r="AS120" s="38">
        <f t="shared" si="71"/>
        <v>2813.5073827337451</v>
      </c>
      <c r="AT120" s="37">
        <f t="shared" si="93"/>
        <v>80763974.223533377</v>
      </c>
      <c r="AU120" s="13">
        <f t="shared" si="72"/>
        <v>11831.891022053715</v>
      </c>
      <c r="AV120">
        <f t="shared" si="94"/>
        <v>80764074.493796274</v>
      </c>
      <c r="AW120" s="13">
        <f t="shared" si="73"/>
        <v>80764377.431120396</v>
      </c>
      <c r="AX120" s="13">
        <f t="shared" si="108"/>
        <v>197675123.00301972</v>
      </c>
      <c r="AY120" s="13">
        <f t="shared" si="74"/>
        <v>16763.732445960341</v>
      </c>
      <c r="AZ120">
        <f t="shared" si="95"/>
        <v>197675265.06854892</v>
      </c>
      <c r="BA120" s="13">
        <f t="shared" si="75"/>
        <v>197675525.94803166</v>
      </c>
      <c r="BB120" s="37">
        <f t="shared" si="96"/>
        <v>112.58183674385747</v>
      </c>
      <c r="BC120" s="13">
        <f t="shared" si="76"/>
        <v>11831.891022053715</v>
      </c>
      <c r="BD120">
        <f t="shared" si="97"/>
        <v>212.85209964261776</v>
      </c>
      <c r="BE120" s="13">
        <f t="shared" si="77"/>
        <v>503.35057957927143</v>
      </c>
      <c r="BF120" s="13">
        <f t="shared" si="109"/>
        <v>112.84441182105685</v>
      </c>
      <c r="BG120" s="13">
        <f t="shared" si="78"/>
        <v>16763.732445960341</v>
      </c>
      <c r="BH120">
        <f t="shared" si="98"/>
        <v>254.90994102411059</v>
      </c>
      <c r="BI120" s="13">
        <f t="shared" si="79"/>
        <v>503.35057957927143</v>
      </c>
      <c r="BJ120" s="37">
        <f t="shared" si="99"/>
        <v>1.3160841587359395</v>
      </c>
      <c r="BK120" s="13">
        <f t="shared" si="80"/>
        <v>2366.3782044107429</v>
      </c>
      <c r="BL120">
        <f t="shared" si="100"/>
        <v>21.370136738488</v>
      </c>
      <c r="BM120" s="13">
        <f t="shared" si="81"/>
        <v>5.6772349545232395</v>
      </c>
      <c r="BN120" s="13">
        <f t="shared" si="110"/>
        <v>1.7748691837326502</v>
      </c>
      <c r="BO120" s="13">
        <f t="shared" si="82"/>
        <v>16763.732445960341</v>
      </c>
      <c r="BP120">
        <f t="shared" si="101"/>
        <v>143.84039838678638</v>
      </c>
      <c r="BQ120" s="13">
        <f t="shared" si="83"/>
        <v>5.6772349545232395</v>
      </c>
      <c r="BR120" s="37">
        <f t="shared" si="102"/>
        <v>185.47549709380507</v>
      </c>
      <c r="BS120" s="13">
        <f t="shared" si="84"/>
        <v>11831.891022053715</v>
      </c>
      <c r="BT120">
        <f t="shared" si="103"/>
        <v>285.74575999256535</v>
      </c>
      <c r="BU120" s="13">
        <f t="shared" si="85"/>
        <v>829.96785815000442</v>
      </c>
      <c r="BV120" s="13">
        <f t="shared" si="111"/>
        <v>117588208.32452293</v>
      </c>
      <c r="BW120" s="13">
        <f t="shared" si="86"/>
        <v>16763.732445960341</v>
      </c>
      <c r="BX120">
        <f t="shared" si="104"/>
        <v>117588350.39005212</v>
      </c>
      <c r="BY120" s="13">
        <f t="shared" si="87"/>
        <v>117588852.55430891</v>
      </c>
    </row>
    <row r="121" spans="29:77" x14ac:dyDescent="0.2">
      <c r="AC121">
        <v>119</v>
      </c>
      <c r="AD121" s="37">
        <f t="shared" si="88"/>
        <v>370951370.90134293</v>
      </c>
      <c r="AE121" s="13">
        <f t="shared" si="64"/>
        <v>11831.891022053715</v>
      </c>
      <c r="AF121">
        <f t="shared" si="105"/>
        <v>370951470.32899857</v>
      </c>
      <c r="AG121" s="13">
        <f t="shared" si="65"/>
        <v>370952418.14796197</v>
      </c>
      <c r="AH121" s="13">
        <f t="shared" si="106"/>
        <v>370951371.16391802</v>
      </c>
      <c r="AI121" s="13">
        <f t="shared" si="66"/>
        <v>16763.732445960341</v>
      </c>
      <c r="AJ121">
        <f t="shared" si="89"/>
        <v>370951512.03561926</v>
      </c>
      <c r="AK121" s="13">
        <f t="shared" si="67"/>
        <v>370952418.14796197</v>
      </c>
      <c r="AL121" s="37">
        <f t="shared" si="90"/>
        <v>628.15708769554521</v>
      </c>
      <c r="AM121" s="13">
        <f t="shared" si="68"/>
        <v>11831.891022053715</v>
      </c>
      <c r="AN121">
        <f t="shared" si="91"/>
        <v>727.58474334305538</v>
      </c>
      <c r="AO121" s="13">
        <f t="shared" si="69"/>
        <v>2813.5073827337451</v>
      </c>
      <c r="AP121" s="13">
        <f t="shared" si="107"/>
        <v>628.41966277274457</v>
      </c>
      <c r="AQ121" s="13">
        <f t="shared" si="70"/>
        <v>16763.732445960341</v>
      </c>
      <c r="AR121" s="13">
        <f t="shared" si="92"/>
        <v>769.29136399930212</v>
      </c>
      <c r="AS121" s="38">
        <f t="shared" si="71"/>
        <v>2813.5073827337451</v>
      </c>
      <c r="AT121" s="37">
        <f t="shared" si="93"/>
        <v>80763974.223533377</v>
      </c>
      <c r="AU121" s="13">
        <f t="shared" si="72"/>
        <v>11831.891022053715</v>
      </c>
      <c r="AV121">
        <f t="shared" si="94"/>
        <v>80764073.651189029</v>
      </c>
      <c r="AW121" s="13">
        <f t="shared" si="73"/>
        <v>80764377.431120396</v>
      </c>
      <c r="AX121" s="13">
        <f t="shared" si="108"/>
        <v>197675123.00301972</v>
      </c>
      <c r="AY121" s="13">
        <f t="shared" si="74"/>
        <v>16763.732445960341</v>
      </c>
      <c r="AZ121">
        <f t="shared" si="95"/>
        <v>197675263.87472096</v>
      </c>
      <c r="BA121" s="13">
        <f t="shared" si="75"/>
        <v>197675525.94803166</v>
      </c>
      <c r="BB121" s="37">
        <f t="shared" si="96"/>
        <v>112.58183674385747</v>
      </c>
      <c r="BC121" s="13">
        <f t="shared" si="76"/>
        <v>11831.891022053715</v>
      </c>
      <c r="BD121">
        <f t="shared" si="97"/>
        <v>212.00949239136767</v>
      </c>
      <c r="BE121" s="13">
        <f t="shared" si="77"/>
        <v>503.35057957927143</v>
      </c>
      <c r="BF121" s="13">
        <f t="shared" si="109"/>
        <v>112.84441182105685</v>
      </c>
      <c r="BG121" s="13">
        <f t="shared" si="78"/>
        <v>16763.732445960341</v>
      </c>
      <c r="BH121">
        <f t="shared" si="98"/>
        <v>253.71611304761433</v>
      </c>
      <c r="BI121" s="13">
        <f t="shared" si="79"/>
        <v>503.35057957927143</v>
      </c>
      <c r="BJ121" s="37">
        <f t="shared" si="99"/>
        <v>1.3160841587359395</v>
      </c>
      <c r="BK121" s="13">
        <f t="shared" si="80"/>
        <v>2366.3782044107429</v>
      </c>
      <c r="BL121">
        <f t="shared" si="100"/>
        <v>21.201615288237981</v>
      </c>
      <c r="BM121" s="13">
        <f t="shared" si="81"/>
        <v>5.6772349545232395</v>
      </c>
      <c r="BN121" s="13">
        <f t="shared" si="110"/>
        <v>1.7748691837326502</v>
      </c>
      <c r="BO121" s="13">
        <f t="shared" si="82"/>
        <v>16763.732445960341</v>
      </c>
      <c r="BP121">
        <f t="shared" si="101"/>
        <v>142.64657041029014</v>
      </c>
      <c r="BQ121" s="13">
        <f t="shared" si="83"/>
        <v>5.6772349545232395</v>
      </c>
      <c r="BR121" s="37">
        <f t="shared" si="102"/>
        <v>185.47549709380507</v>
      </c>
      <c r="BS121" s="13">
        <f t="shared" si="84"/>
        <v>11831.891022053715</v>
      </c>
      <c r="BT121">
        <f t="shared" si="103"/>
        <v>284.9031527413153</v>
      </c>
      <c r="BU121" s="13">
        <f t="shared" si="85"/>
        <v>829.96785815000442</v>
      </c>
      <c r="BV121" s="13">
        <f t="shared" si="111"/>
        <v>117588208.32452293</v>
      </c>
      <c r="BW121" s="13">
        <f t="shared" si="86"/>
        <v>16763.732445960341</v>
      </c>
      <c r="BX121">
        <f t="shared" si="104"/>
        <v>117588349.19622415</v>
      </c>
      <c r="BY121" s="13">
        <f t="shared" si="87"/>
        <v>117588852.55430891</v>
      </c>
    </row>
    <row r="122" spans="29:77" x14ac:dyDescent="0.2">
      <c r="AC122">
        <v>120</v>
      </c>
      <c r="AD122" s="37">
        <f t="shared" si="88"/>
        <v>370951370.90134293</v>
      </c>
      <c r="AE122" s="13">
        <f t="shared" si="64"/>
        <v>11831.891022053715</v>
      </c>
      <c r="AF122">
        <f t="shared" si="105"/>
        <v>370951469.50043476</v>
      </c>
      <c r="AG122" s="13">
        <f t="shared" si="65"/>
        <v>370952418.14796197</v>
      </c>
      <c r="AH122" s="13">
        <f t="shared" si="106"/>
        <v>370951371.16391802</v>
      </c>
      <c r="AI122" s="13">
        <f t="shared" si="66"/>
        <v>16763.732445960341</v>
      </c>
      <c r="AJ122">
        <f t="shared" si="89"/>
        <v>370951510.86168838</v>
      </c>
      <c r="AK122" s="13">
        <f t="shared" si="67"/>
        <v>370952418.14796197</v>
      </c>
      <c r="AL122" s="37">
        <f t="shared" si="90"/>
        <v>628.15708769554521</v>
      </c>
      <c r="AM122" s="13">
        <f t="shared" si="68"/>
        <v>11831.891022053715</v>
      </c>
      <c r="AN122">
        <f t="shared" si="91"/>
        <v>726.75617954599284</v>
      </c>
      <c r="AO122" s="13">
        <f t="shared" si="69"/>
        <v>2813.5073827337451</v>
      </c>
      <c r="AP122" s="13">
        <f t="shared" si="107"/>
        <v>628.41966277274457</v>
      </c>
      <c r="AQ122" s="13">
        <f t="shared" si="70"/>
        <v>16763.732445960341</v>
      </c>
      <c r="AR122" s="13">
        <f t="shared" si="92"/>
        <v>768.11743315574745</v>
      </c>
      <c r="AS122" s="38">
        <f t="shared" si="71"/>
        <v>2813.5073827337451</v>
      </c>
      <c r="AT122" s="37">
        <f t="shared" si="93"/>
        <v>80763974.223533377</v>
      </c>
      <c r="AU122" s="13">
        <f t="shared" si="72"/>
        <v>11831.891022053715</v>
      </c>
      <c r="AV122">
        <f t="shared" si="94"/>
        <v>80764072.822625235</v>
      </c>
      <c r="AW122" s="13">
        <f t="shared" si="73"/>
        <v>80764377.431120396</v>
      </c>
      <c r="AX122" s="13">
        <f t="shared" si="108"/>
        <v>197675123.00301972</v>
      </c>
      <c r="AY122" s="13">
        <f t="shared" si="74"/>
        <v>16763.732445960341</v>
      </c>
      <c r="AZ122">
        <f t="shared" si="95"/>
        <v>197675262.70079011</v>
      </c>
      <c r="BA122" s="13">
        <f t="shared" si="75"/>
        <v>197675525.94803166</v>
      </c>
      <c r="BB122" s="37">
        <f t="shared" si="96"/>
        <v>112.58183674385747</v>
      </c>
      <c r="BC122" s="13">
        <f t="shared" si="76"/>
        <v>11831.891022053715</v>
      </c>
      <c r="BD122">
        <f t="shared" si="97"/>
        <v>211.1809285943051</v>
      </c>
      <c r="BE122" s="13">
        <f t="shared" si="77"/>
        <v>503.35057957927143</v>
      </c>
      <c r="BF122" s="13">
        <f t="shared" si="109"/>
        <v>112.84441182105685</v>
      </c>
      <c r="BG122" s="13">
        <f t="shared" si="78"/>
        <v>16763.732445960341</v>
      </c>
      <c r="BH122">
        <f t="shared" si="98"/>
        <v>252.54218220405971</v>
      </c>
      <c r="BI122" s="13">
        <f t="shared" si="79"/>
        <v>503.35057957927143</v>
      </c>
      <c r="BJ122" s="37">
        <f t="shared" si="99"/>
        <v>1.3160841587359395</v>
      </c>
      <c r="BK122" s="13">
        <f t="shared" si="80"/>
        <v>2366.3782044107429</v>
      </c>
      <c r="BL122">
        <f t="shared" si="100"/>
        <v>21.035902528825464</v>
      </c>
      <c r="BM122" s="13">
        <f t="shared" si="81"/>
        <v>5.6772349545232395</v>
      </c>
      <c r="BN122" s="13">
        <f t="shared" si="110"/>
        <v>1.7748691837326502</v>
      </c>
      <c r="BO122" s="13">
        <f t="shared" si="82"/>
        <v>16763.732445960341</v>
      </c>
      <c r="BP122">
        <f t="shared" si="101"/>
        <v>141.4726395667355</v>
      </c>
      <c r="BQ122" s="13">
        <f t="shared" si="83"/>
        <v>5.6772349545232395</v>
      </c>
      <c r="BR122" s="37">
        <f t="shared" si="102"/>
        <v>185.47549709380507</v>
      </c>
      <c r="BS122" s="13">
        <f t="shared" si="84"/>
        <v>11831.891022053715</v>
      </c>
      <c r="BT122">
        <f t="shared" si="103"/>
        <v>284.0745889442527</v>
      </c>
      <c r="BU122" s="13">
        <f t="shared" si="85"/>
        <v>829.96785815000442</v>
      </c>
      <c r="BV122" s="13">
        <f t="shared" si="111"/>
        <v>117588208.32452293</v>
      </c>
      <c r="BW122" s="13">
        <f t="shared" si="86"/>
        <v>16763.732445960341</v>
      </c>
      <c r="BX122">
        <f t="shared" si="104"/>
        <v>117588348.02229331</v>
      </c>
      <c r="BY122" s="13">
        <f t="shared" si="87"/>
        <v>117588852.55430891</v>
      </c>
    </row>
    <row r="123" spans="29:77" x14ac:dyDescent="0.2">
      <c r="AC123">
        <v>121</v>
      </c>
      <c r="AD123" s="37">
        <f t="shared" si="88"/>
        <v>370951370.90134293</v>
      </c>
      <c r="AE123" s="13">
        <f t="shared" si="64"/>
        <v>11831.891022053715</v>
      </c>
      <c r="AF123">
        <f t="shared" si="105"/>
        <v>370951468.68556625</v>
      </c>
      <c r="AG123" s="13">
        <f t="shared" si="65"/>
        <v>370952418.14796197</v>
      </c>
      <c r="AH123" s="13">
        <f t="shared" si="106"/>
        <v>370951371.16391802</v>
      </c>
      <c r="AI123" s="13">
        <f t="shared" si="66"/>
        <v>16763.732445960341</v>
      </c>
      <c r="AJ123">
        <f t="shared" si="89"/>
        <v>370951509.70716137</v>
      </c>
      <c r="AK123" s="13">
        <f t="shared" si="67"/>
        <v>370952418.14796197</v>
      </c>
      <c r="AL123" s="37">
        <f t="shared" si="90"/>
        <v>628.15708769554521</v>
      </c>
      <c r="AM123" s="13">
        <f t="shared" si="68"/>
        <v>11831.891022053715</v>
      </c>
      <c r="AN123">
        <f t="shared" si="91"/>
        <v>725.94131101830317</v>
      </c>
      <c r="AO123" s="13">
        <f t="shared" si="69"/>
        <v>2813.5073827337451</v>
      </c>
      <c r="AP123" s="13">
        <f t="shared" si="107"/>
        <v>628.41966277274457</v>
      </c>
      <c r="AQ123" s="13">
        <f t="shared" si="70"/>
        <v>16763.732445960341</v>
      </c>
      <c r="AR123" s="13">
        <f t="shared" si="92"/>
        <v>766.96290612778876</v>
      </c>
      <c r="AS123" s="38">
        <f t="shared" si="71"/>
        <v>2813.5073827337451</v>
      </c>
      <c r="AT123" s="37">
        <f t="shared" si="93"/>
        <v>80763974.223533377</v>
      </c>
      <c r="AU123" s="13">
        <f t="shared" si="72"/>
        <v>11831.891022053715</v>
      </c>
      <c r="AV123">
        <f t="shared" si="94"/>
        <v>80764072.007756695</v>
      </c>
      <c r="AW123" s="13">
        <f t="shared" si="73"/>
        <v>80764377.431120396</v>
      </c>
      <c r="AX123" s="13">
        <f t="shared" si="108"/>
        <v>197675123.00301972</v>
      </c>
      <c r="AY123" s="13">
        <f t="shared" si="74"/>
        <v>16763.732445960341</v>
      </c>
      <c r="AZ123">
        <f t="shared" si="95"/>
        <v>197675261.54626307</v>
      </c>
      <c r="BA123" s="13">
        <f t="shared" si="75"/>
        <v>197675525.94803166</v>
      </c>
      <c r="BB123" s="37">
        <f t="shared" si="96"/>
        <v>112.58183674385747</v>
      </c>
      <c r="BC123" s="13">
        <f t="shared" si="76"/>
        <v>11831.891022053715</v>
      </c>
      <c r="BD123">
        <f t="shared" si="97"/>
        <v>210.36606006661543</v>
      </c>
      <c r="BE123" s="13">
        <f t="shared" si="77"/>
        <v>503.35057957927143</v>
      </c>
      <c r="BF123" s="13">
        <f t="shared" si="109"/>
        <v>112.84441182105685</v>
      </c>
      <c r="BG123" s="13">
        <f t="shared" si="78"/>
        <v>16763.732445960341</v>
      </c>
      <c r="BH123">
        <f t="shared" si="98"/>
        <v>251.38765517610096</v>
      </c>
      <c r="BI123" s="13">
        <f t="shared" si="79"/>
        <v>503.35057957927143</v>
      </c>
      <c r="BJ123" s="37">
        <f t="shared" si="99"/>
        <v>1.3160841587359395</v>
      </c>
      <c r="BK123" s="13">
        <f t="shared" si="80"/>
        <v>2366.3782044107429</v>
      </c>
      <c r="BL123">
        <f t="shared" si="100"/>
        <v>20.872928823287534</v>
      </c>
      <c r="BM123" s="13">
        <f t="shared" si="81"/>
        <v>5.6772349545232395</v>
      </c>
      <c r="BN123" s="13">
        <f t="shared" si="110"/>
        <v>1.7748691837326502</v>
      </c>
      <c r="BO123" s="13">
        <f t="shared" si="82"/>
        <v>16763.732445960341</v>
      </c>
      <c r="BP123">
        <f t="shared" si="101"/>
        <v>140.31811253877677</v>
      </c>
      <c r="BQ123" s="13">
        <f t="shared" si="83"/>
        <v>5.6772349545232395</v>
      </c>
      <c r="BR123" s="37">
        <f t="shared" si="102"/>
        <v>185.47549709380507</v>
      </c>
      <c r="BS123" s="13">
        <f t="shared" si="84"/>
        <v>11831.891022053715</v>
      </c>
      <c r="BT123">
        <f t="shared" si="103"/>
        <v>283.25972041656303</v>
      </c>
      <c r="BU123" s="13">
        <f t="shared" si="85"/>
        <v>829.96785815000442</v>
      </c>
      <c r="BV123" s="13">
        <f t="shared" si="111"/>
        <v>117588208.32452293</v>
      </c>
      <c r="BW123" s="13">
        <f t="shared" si="86"/>
        <v>16763.732445960341</v>
      </c>
      <c r="BX123">
        <f t="shared" si="104"/>
        <v>117588346.86776628</v>
      </c>
      <c r="BY123" s="13">
        <f t="shared" si="87"/>
        <v>117588852.55430891</v>
      </c>
    </row>
    <row r="124" spans="29:77" x14ac:dyDescent="0.2">
      <c r="AC124">
        <v>122</v>
      </c>
      <c r="AD124" s="37">
        <f t="shared" si="88"/>
        <v>370951370.90134293</v>
      </c>
      <c r="AE124" s="13">
        <f t="shared" si="64"/>
        <v>11831.891022053715</v>
      </c>
      <c r="AF124">
        <f t="shared" si="105"/>
        <v>370951467.88405621</v>
      </c>
      <c r="AG124" s="13">
        <f t="shared" si="65"/>
        <v>370952418.14796197</v>
      </c>
      <c r="AH124" s="13">
        <f t="shared" si="106"/>
        <v>370951371.16391802</v>
      </c>
      <c r="AI124" s="13">
        <f t="shared" si="66"/>
        <v>16763.732445960341</v>
      </c>
      <c r="AJ124">
        <f t="shared" si="89"/>
        <v>370951508.57156104</v>
      </c>
      <c r="AK124" s="13">
        <f t="shared" si="67"/>
        <v>370952418.14796197</v>
      </c>
      <c r="AL124" s="37">
        <f t="shared" si="90"/>
        <v>628.15708769554521</v>
      </c>
      <c r="AM124" s="13">
        <f t="shared" si="68"/>
        <v>11831.891022053715</v>
      </c>
      <c r="AN124">
        <f t="shared" si="91"/>
        <v>725.13980099106743</v>
      </c>
      <c r="AO124" s="13">
        <f t="shared" si="69"/>
        <v>2813.5073827337451</v>
      </c>
      <c r="AP124" s="13">
        <f t="shared" si="107"/>
        <v>628.41966277274457</v>
      </c>
      <c r="AQ124" s="13">
        <f t="shared" si="70"/>
        <v>16763.732445960341</v>
      </c>
      <c r="AR124" s="13">
        <f t="shared" si="92"/>
        <v>765.82730577241955</v>
      </c>
      <c r="AS124" s="38">
        <f t="shared" si="71"/>
        <v>2813.5073827337451</v>
      </c>
      <c r="AT124" s="37">
        <f t="shared" si="93"/>
        <v>80763974.223533377</v>
      </c>
      <c r="AU124" s="13">
        <f t="shared" si="72"/>
        <v>11831.891022053715</v>
      </c>
      <c r="AV124">
        <f t="shared" si="94"/>
        <v>80764071.206246674</v>
      </c>
      <c r="AW124" s="13">
        <f t="shared" si="73"/>
        <v>80764377.431120396</v>
      </c>
      <c r="AX124" s="13">
        <f t="shared" si="108"/>
        <v>197675123.00301972</v>
      </c>
      <c r="AY124" s="13">
        <f t="shared" si="74"/>
        <v>16763.732445960341</v>
      </c>
      <c r="AZ124">
        <f t="shared" si="95"/>
        <v>197675260.41066271</v>
      </c>
      <c r="BA124" s="13">
        <f t="shared" si="75"/>
        <v>197675525.94803166</v>
      </c>
      <c r="BB124" s="37">
        <f t="shared" si="96"/>
        <v>112.58183674385747</v>
      </c>
      <c r="BC124" s="13">
        <f t="shared" si="76"/>
        <v>11831.891022053715</v>
      </c>
      <c r="BD124">
        <f t="shared" si="97"/>
        <v>209.5645500393797</v>
      </c>
      <c r="BE124" s="13">
        <f t="shared" si="77"/>
        <v>503.35057957927143</v>
      </c>
      <c r="BF124" s="13">
        <f t="shared" si="109"/>
        <v>112.84441182105685</v>
      </c>
      <c r="BG124" s="13">
        <f t="shared" si="78"/>
        <v>16763.732445960341</v>
      </c>
      <c r="BH124">
        <f t="shared" si="98"/>
        <v>250.25205482073176</v>
      </c>
      <c r="BI124" s="13">
        <f t="shared" si="79"/>
        <v>503.35057957927143</v>
      </c>
      <c r="BJ124" s="37">
        <f t="shared" si="99"/>
        <v>1.3160841587359395</v>
      </c>
      <c r="BK124" s="13">
        <f t="shared" si="80"/>
        <v>2366.3782044107429</v>
      </c>
      <c r="BL124">
        <f t="shared" si="100"/>
        <v>20.712626817840391</v>
      </c>
      <c r="BM124" s="13">
        <f t="shared" si="81"/>
        <v>5.6772349545232395</v>
      </c>
      <c r="BN124" s="13">
        <f t="shared" si="110"/>
        <v>1.7748691837326502</v>
      </c>
      <c r="BO124" s="13">
        <f t="shared" si="82"/>
        <v>16763.732445960341</v>
      </c>
      <c r="BP124">
        <f t="shared" si="101"/>
        <v>139.18251218340757</v>
      </c>
      <c r="BQ124" s="13">
        <f t="shared" si="83"/>
        <v>5.6772349545232395</v>
      </c>
      <c r="BR124" s="37">
        <f t="shared" si="102"/>
        <v>185.47549709380507</v>
      </c>
      <c r="BS124" s="13">
        <f t="shared" si="84"/>
        <v>11831.891022053715</v>
      </c>
      <c r="BT124">
        <f t="shared" si="103"/>
        <v>282.45821038932729</v>
      </c>
      <c r="BU124" s="13">
        <f t="shared" si="85"/>
        <v>829.96785815000442</v>
      </c>
      <c r="BV124" s="13">
        <f t="shared" si="111"/>
        <v>117588208.32452293</v>
      </c>
      <c r="BW124" s="13">
        <f t="shared" si="86"/>
        <v>16763.732445960341</v>
      </c>
      <c r="BX124">
        <f t="shared" si="104"/>
        <v>117588345.73216593</v>
      </c>
      <c r="BY124" s="13">
        <f t="shared" si="87"/>
        <v>117588852.55430891</v>
      </c>
    </row>
    <row r="125" spans="29:77" x14ac:dyDescent="0.2">
      <c r="AC125">
        <v>123</v>
      </c>
      <c r="AD125" s="37">
        <f t="shared" si="88"/>
        <v>370951370.90134293</v>
      </c>
      <c r="AE125" s="13">
        <f t="shared" si="64"/>
        <v>11831.891022053715</v>
      </c>
      <c r="AF125">
        <f t="shared" si="105"/>
        <v>370951467.09557891</v>
      </c>
      <c r="AG125" s="13">
        <f t="shared" si="65"/>
        <v>370952418.14796197</v>
      </c>
      <c r="AH125" s="13">
        <f t="shared" si="106"/>
        <v>370951371.16391802</v>
      </c>
      <c r="AI125" s="13">
        <f t="shared" si="66"/>
        <v>16763.732445960341</v>
      </c>
      <c r="AJ125">
        <f t="shared" si="89"/>
        <v>370951507.45442569</v>
      </c>
      <c r="AK125" s="13">
        <f t="shared" si="67"/>
        <v>370952418.14796197</v>
      </c>
      <c r="AL125" s="37">
        <f t="shared" si="90"/>
        <v>628.15708769554521</v>
      </c>
      <c r="AM125" s="13">
        <f t="shared" si="68"/>
        <v>11831.891022053715</v>
      </c>
      <c r="AN125">
        <f t="shared" si="91"/>
        <v>724.35132364720141</v>
      </c>
      <c r="AO125" s="13">
        <f t="shared" si="69"/>
        <v>2813.5073827337451</v>
      </c>
      <c r="AP125" s="13">
        <f t="shared" si="107"/>
        <v>628.41966277274457</v>
      </c>
      <c r="AQ125" s="13">
        <f t="shared" si="70"/>
        <v>16763.732445960341</v>
      </c>
      <c r="AR125" s="13">
        <f t="shared" si="92"/>
        <v>764.71017046347902</v>
      </c>
      <c r="AS125" s="38">
        <f t="shared" si="71"/>
        <v>2813.5073827337451</v>
      </c>
      <c r="AT125" s="37">
        <f t="shared" si="93"/>
        <v>80763974.223533377</v>
      </c>
      <c r="AU125" s="13">
        <f t="shared" si="72"/>
        <v>11831.891022053715</v>
      </c>
      <c r="AV125">
        <f t="shared" si="94"/>
        <v>80764070.417769328</v>
      </c>
      <c r="AW125" s="13">
        <f t="shared" si="73"/>
        <v>80764377.431120396</v>
      </c>
      <c r="AX125" s="13">
        <f t="shared" si="108"/>
        <v>197675123.00301972</v>
      </c>
      <c r="AY125" s="13">
        <f t="shared" si="74"/>
        <v>16763.732445960341</v>
      </c>
      <c r="AZ125">
        <f t="shared" si="95"/>
        <v>197675259.29352742</v>
      </c>
      <c r="BA125" s="13">
        <f t="shared" si="75"/>
        <v>197675525.94803166</v>
      </c>
      <c r="BB125" s="37">
        <f t="shared" si="96"/>
        <v>112.58183674385747</v>
      </c>
      <c r="BC125" s="13">
        <f t="shared" si="76"/>
        <v>11831.891022053715</v>
      </c>
      <c r="BD125">
        <f t="shared" si="97"/>
        <v>208.77607269551368</v>
      </c>
      <c r="BE125" s="13">
        <f t="shared" si="77"/>
        <v>503.35057957927143</v>
      </c>
      <c r="BF125" s="13">
        <f t="shared" si="109"/>
        <v>112.84441182105685</v>
      </c>
      <c r="BG125" s="13">
        <f t="shared" si="78"/>
        <v>16763.732445960341</v>
      </c>
      <c r="BH125">
        <f t="shared" si="98"/>
        <v>249.13491951179134</v>
      </c>
      <c r="BI125" s="13">
        <f t="shared" si="79"/>
        <v>503.35057957927143</v>
      </c>
      <c r="BJ125" s="37">
        <f t="shared" si="99"/>
        <v>1.3160841587359395</v>
      </c>
      <c r="BK125" s="13">
        <f t="shared" si="80"/>
        <v>2366.3782044107429</v>
      </c>
      <c r="BL125">
        <f t="shared" si="100"/>
        <v>20.554931349067182</v>
      </c>
      <c r="BM125" s="13">
        <f t="shared" si="81"/>
        <v>5.6772349545232395</v>
      </c>
      <c r="BN125" s="13">
        <f t="shared" si="110"/>
        <v>1.7748691837326502</v>
      </c>
      <c r="BO125" s="13">
        <f t="shared" si="82"/>
        <v>16763.732445960341</v>
      </c>
      <c r="BP125">
        <f t="shared" si="101"/>
        <v>138.06537687446712</v>
      </c>
      <c r="BQ125" s="13">
        <f t="shared" si="83"/>
        <v>5.6772349545232395</v>
      </c>
      <c r="BR125" s="37">
        <f t="shared" si="102"/>
        <v>185.47549709380507</v>
      </c>
      <c r="BS125" s="13">
        <f t="shared" si="84"/>
        <v>11831.891022053715</v>
      </c>
      <c r="BT125">
        <f t="shared" si="103"/>
        <v>281.66973304546127</v>
      </c>
      <c r="BU125" s="13">
        <f t="shared" si="85"/>
        <v>829.96785815000442</v>
      </c>
      <c r="BV125" s="13">
        <f t="shared" si="111"/>
        <v>117588208.32452293</v>
      </c>
      <c r="BW125" s="13">
        <f t="shared" si="86"/>
        <v>16763.732445960341</v>
      </c>
      <c r="BX125">
        <f t="shared" si="104"/>
        <v>117588344.61503062</v>
      </c>
      <c r="BY125" s="13">
        <f t="shared" si="87"/>
        <v>117588852.55430891</v>
      </c>
    </row>
    <row r="126" spans="29:77" x14ac:dyDescent="0.2">
      <c r="AC126">
        <v>124</v>
      </c>
      <c r="AD126" s="37">
        <f t="shared" si="88"/>
        <v>370951370.90134293</v>
      </c>
      <c r="AE126" s="13">
        <f t="shared" si="64"/>
        <v>11831.891022053715</v>
      </c>
      <c r="AF126">
        <f t="shared" si="105"/>
        <v>370951466.31981891</v>
      </c>
      <c r="AG126" s="13">
        <f t="shared" si="65"/>
        <v>370952418.14796197</v>
      </c>
      <c r="AH126" s="13">
        <f t="shared" si="106"/>
        <v>370951371.16391802</v>
      </c>
      <c r="AI126" s="13">
        <f t="shared" si="66"/>
        <v>16763.732445960341</v>
      </c>
      <c r="AJ126">
        <f t="shared" si="89"/>
        <v>370951506.35530871</v>
      </c>
      <c r="AK126" s="13">
        <f t="shared" si="67"/>
        <v>370952418.14796197</v>
      </c>
      <c r="AL126" s="37">
        <f t="shared" si="90"/>
        <v>628.15708769554521</v>
      </c>
      <c r="AM126" s="13">
        <f t="shared" si="68"/>
        <v>11831.891022053715</v>
      </c>
      <c r="AN126">
        <f t="shared" si="91"/>
        <v>723.57556367984932</v>
      </c>
      <c r="AO126" s="13">
        <f t="shared" si="69"/>
        <v>2813.5073827337451</v>
      </c>
      <c r="AP126" s="13">
        <f t="shared" si="107"/>
        <v>628.41966277274457</v>
      </c>
      <c r="AQ126" s="13">
        <f t="shared" si="70"/>
        <v>16763.732445960341</v>
      </c>
      <c r="AR126" s="13">
        <f t="shared" si="92"/>
        <v>763.6110534659731</v>
      </c>
      <c r="AS126" s="38">
        <f t="shared" si="71"/>
        <v>2813.5073827337451</v>
      </c>
      <c r="AT126" s="37">
        <f t="shared" si="93"/>
        <v>80763974.223533377</v>
      </c>
      <c r="AU126" s="13">
        <f t="shared" si="72"/>
        <v>11831.891022053715</v>
      </c>
      <c r="AV126">
        <f t="shared" si="94"/>
        <v>80764069.642009363</v>
      </c>
      <c r="AW126" s="13">
        <f t="shared" si="73"/>
        <v>80764377.431120396</v>
      </c>
      <c r="AX126" s="13">
        <f t="shared" si="108"/>
        <v>197675123.00301972</v>
      </c>
      <c r="AY126" s="13">
        <f t="shared" si="74"/>
        <v>16763.732445960341</v>
      </c>
      <c r="AZ126">
        <f t="shared" si="95"/>
        <v>197675258.19441041</v>
      </c>
      <c r="BA126" s="13">
        <f t="shared" si="75"/>
        <v>197675525.94803166</v>
      </c>
      <c r="BB126" s="37">
        <f t="shared" si="96"/>
        <v>112.58183674385747</v>
      </c>
      <c r="BC126" s="13">
        <f t="shared" si="76"/>
        <v>11831.891022053715</v>
      </c>
      <c r="BD126">
        <f t="shared" si="97"/>
        <v>208.00031272816162</v>
      </c>
      <c r="BE126" s="13">
        <f t="shared" si="77"/>
        <v>503.35057957927143</v>
      </c>
      <c r="BF126" s="13">
        <f t="shared" si="109"/>
        <v>112.84441182105685</v>
      </c>
      <c r="BG126" s="13">
        <f t="shared" si="78"/>
        <v>16763.732445960341</v>
      </c>
      <c r="BH126">
        <f t="shared" si="98"/>
        <v>248.03580251428542</v>
      </c>
      <c r="BI126" s="13">
        <f t="shared" si="79"/>
        <v>503.35057957927143</v>
      </c>
      <c r="BJ126" s="37">
        <f t="shared" si="99"/>
        <v>1.3160841587359395</v>
      </c>
      <c r="BK126" s="13">
        <f t="shared" si="80"/>
        <v>2366.3782044107429</v>
      </c>
      <c r="BL126">
        <f t="shared" si="100"/>
        <v>20.39977935559677</v>
      </c>
      <c r="BM126" s="13">
        <f t="shared" si="81"/>
        <v>5.6772349545232395</v>
      </c>
      <c r="BN126" s="13">
        <f t="shared" si="110"/>
        <v>1.7748691837326502</v>
      </c>
      <c r="BO126" s="13">
        <f t="shared" si="82"/>
        <v>16763.732445960341</v>
      </c>
      <c r="BP126">
        <f t="shared" si="101"/>
        <v>136.9662598769612</v>
      </c>
      <c r="BQ126" s="13">
        <f t="shared" si="83"/>
        <v>5.6772349545232395</v>
      </c>
      <c r="BR126" s="37">
        <f t="shared" si="102"/>
        <v>185.47549709380507</v>
      </c>
      <c r="BS126" s="13">
        <f t="shared" si="84"/>
        <v>11831.891022053715</v>
      </c>
      <c r="BT126">
        <f t="shared" si="103"/>
        <v>280.89397307810924</v>
      </c>
      <c r="BU126" s="13">
        <f t="shared" si="85"/>
        <v>829.96785815000442</v>
      </c>
      <c r="BV126" s="13">
        <f t="shared" si="111"/>
        <v>117588208.32452293</v>
      </c>
      <c r="BW126" s="13">
        <f t="shared" si="86"/>
        <v>16763.732445960341</v>
      </c>
      <c r="BX126">
        <f t="shared" si="104"/>
        <v>117588343.51591362</v>
      </c>
      <c r="BY126" s="13">
        <f t="shared" si="87"/>
        <v>117588852.55430891</v>
      </c>
    </row>
    <row r="127" spans="29:77" x14ac:dyDescent="0.2">
      <c r="AC127">
        <v>125</v>
      </c>
      <c r="AD127" s="37">
        <f t="shared" si="88"/>
        <v>370951370.90134293</v>
      </c>
      <c r="AE127" s="13">
        <f t="shared" si="64"/>
        <v>11831.891022053715</v>
      </c>
      <c r="AF127">
        <f t="shared" si="105"/>
        <v>370951465.55647111</v>
      </c>
      <c r="AG127" s="13">
        <f t="shared" si="65"/>
        <v>370952418.14796197</v>
      </c>
      <c r="AH127" s="13">
        <f t="shared" si="106"/>
        <v>370951371.16391802</v>
      </c>
      <c r="AI127" s="13">
        <f t="shared" si="66"/>
        <v>16763.732445960341</v>
      </c>
      <c r="AJ127">
        <f t="shared" si="89"/>
        <v>370951505.2737776</v>
      </c>
      <c r="AK127" s="13">
        <f t="shared" si="67"/>
        <v>370952418.14796197</v>
      </c>
      <c r="AL127" s="37">
        <f t="shared" si="90"/>
        <v>628.15708769554521</v>
      </c>
      <c r="AM127" s="13">
        <f t="shared" si="68"/>
        <v>11831.891022053715</v>
      </c>
      <c r="AN127">
        <f t="shared" si="91"/>
        <v>722.8122158719749</v>
      </c>
      <c r="AO127" s="13">
        <f t="shared" si="69"/>
        <v>2813.5073827337451</v>
      </c>
      <c r="AP127" s="13">
        <f t="shared" si="107"/>
        <v>628.41966277274457</v>
      </c>
      <c r="AQ127" s="13">
        <f t="shared" si="70"/>
        <v>16763.732445960341</v>
      </c>
      <c r="AR127" s="13">
        <f t="shared" si="92"/>
        <v>762.52952234042732</v>
      </c>
      <c r="AS127" s="38">
        <f t="shared" si="71"/>
        <v>2813.5073827337451</v>
      </c>
      <c r="AT127" s="37">
        <f t="shared" si="93"/>
        <v>80763974.223533377</v>
      </c>
      <c r="AU127" s="13">
        <f t="shared" si="72"/>
        <v>11831.891022053715</v>
      </c>
      <c r="AV127">
        <f t="shared" si="94"/>
        <v>80764068.878661558</v>
      </c>
      <c r="AW127" s="13">
        <f t="shared" si="73"/>
        <v>80764377.431120396</v>
      </c>
      <c r="AX127" s="13">
        <f t="shared" si="108"/>
        <v>197675123.00301972</v>
      </c>
      <c r="AY127" s="13">
        <f t="shared" si="74"/>
        <v>16763.732445960341</v>
      </c>
      <c r="AZ127">
        <f t="shared" si="95"/>
        <v>197675257.11287928</v>
      </c>
      <c r="BA127" s="13">
        <f t="shared" si="75"/>
        <v>197675525.94803166</v>
      </c>
      <c r="BB127" s="37">
        <f t="shared" si="96"/>
        <v>112.58183674385747</v>
      </c>
      <c r="BC127" s="13">
        <f t="shared" si="76"/>
        <v>11831.891022053715</v>
      </c>
      <c r="BD127">
        <f t="shared" si="97"/>
        <v>207.23696492028716</v>
      </c>
      <c r="BE127" s="13">
        <f t="shared" si="77"/>
        <v>503.35057957927143</v>
      </c>
      <c r="BF127" s="13">
        <f t="shared" si="109"/>
        <v>112.84441182105685</v>
      </c>
      <c r="BG127" s="13">
        <f t="shared" si="78"/>
        <v>16763.732445960341</v>
      </c>
      <c r="BH127">
        <f t="shared" si="98"/>
        <v>246.95427138873958</v>
      </c>
      <c r="BI127" s="13">
        <f t="shared" si="79"/>
        <v>503.35057957927143</v>
      </c>
      <c r="BJ127" s="37">
        <f t="shared" si="99"/>
        <v>1.3160841587359395</v>
      </c>
      <c r="BK127" s="13">
        <f t="shared" si="80"/>
        <v>2366.3782044107429</v>
      </c>
      <c r="BL127">
        <f t="shared" si="100"/>
        <v>20.247109794021885</v>
      </c>
      <c r="BM127" s="13">
        <f t="shared" si="81"/>
        <v>5.6772349545232395</v>
      </c>
      <c r="BN127" s="13">
        <f t="shared" si="110"/>
        <v>1.7748691837326502</v>
      </c>
      <c r="BO127" s="13">
        <f t="shared" si="82"/>
        <v>16763.732445960341</v>
      </c>
      <c r="BP127">
        <f t="shared" si="101"/>
        <v>135.88472875141537</v>
      </c>
      <c r="BQ127" s="13">
        <f t="shared" si="83"/>
        <v>5.6772349545232395</v>
      </c>
      <c r="BR127" s="37">
        <f t="shared" si="102"/>
        <v>185.47549709380507</v>
      </c>
      <c r="BS127" s="13">
        <f t="shared" si="84"/>
        <v>11831.891022053715</v>
      </c>
      <c r="BT127">
        <f t="shared" si="103"/>
        <v>280.13062527023476</v>
      </c>
      <c r="BU127" s="13">
        <f t="shared" si="85"/>
        <v>829.96785815000442</v>
      </c>
      <c r="BV127" s="13">
        <f t="shared" si="111"/>
        <v>117588208.32452293</v>
      </c>
      <c r="BW127" s="13">
        <f t="shared" si="86"/>
        <v>16763.732445960341</v>
      </c>
      <c r="BX127">
        <f t="shared" si="104"/>
        <v>117588342.4343825</v>
      </c>
      <c r="BY127" s="13">
        <f t="shared" si="87"/>
        <v>117588852.55430891</v>
      </c>
    </row>
    <row r="128" spans="29:77" x14ac:dyDescent="0.2">
      <c r="AC128">
        <v>126</v>
      </c>
      <c r="AD128" s="37">
        <f t="shared" si="88"/>
        <v>370951370.90134293</v>
      </c>
      <c r="AE128" s="13">
        <f t="shared" si="64"/>
        <v>11831.891022053715</v>
      </c>
      <c r="AF128">
        <f t="shared" si="105"/>
        <v>370951464.80523992</v>
      </c>
      <c r="AG128" s="13">
        <f t="shared" si="65"/>
        <v>370952418.14796197</v>
      </c>
      <c r="AH128" s="13">
        <f t="shared" si="106"/>
        <v>370951371.16391802</v>
      </c>
      <c r="AI128" s="13">
        <f t="shared" si="66"/>
        <v>16763.732445960341</v>
      </c>
      <c r="AJ128">
        <f t="shared" si="89"/>
        <v>370951504.20941365</v>
      </c>
      <c r="AK128" s="13">
        <f t="shared" si="67"/>
        <v>370952418.14796197</v>
      </c>
      <c r="AL128" s="37">
        <f t="shared" si="90"/>
        <v>628.15708769554521</v>
      </c>
      <c r="AM128" s="13">
        <f t="shared" si="68"/>
        <v>11831.891022053715</v>
      </c>
      <c r="AN128">
        <f t="shared" si="91"/>
        <v>722.06098469597157</v>
      </c>
      <c r="AO128" s="13">
        <f t="shared" si="69"/>
        <v>2813.5073827337451</v>
      </c>
      <c r="AP128" s="13">
        <f t="shared" si="107"/>
        <v>628.41966277274457</v>
      </c>
      <c r="AQ128" s="13">
        <f t="shared" si="70"/>
        <v>16763.732445960341</v>
      </c>
      <c r="AR128" s="13">
        <f t="shared" si="92"/>
        <v>761.46515837560446</v>
      </c>
      <c r="AS128" s="38">
        <f t="shared" si="71"/>
        <v>2813.5073827337451</v>
      </c>
      <c r="AT128" s="37">
        <f t="shared" si="93"/>
        <v>80763974.223533377</v>
      </c>
      <c r="AU128" s="13">
        <f t="shared" si="72"/>
        <v>11831.891022053715</v>
      </c>
      <c r="AV128">
        <f t="shared" si="94"/>
        <v>80764068.127430379</v>
      </c>
      <c r="AW128" s="13">
        <f t="shared" si="73"/>
        <v>80764377.431120396</v>
      </c>
      <c r="AX128" s="13">
        <f t="shared" si="108"/>
        <v>197675123.00301972</v>
      </c>
      <c r="AY128" s="13">
        <f t="shared" si="74"/>
        <v>16763.732445960341</v>
      </c>
      <c r="AZ128">
        <f t="shared" si="95"/>
        <v>197675256.04851532</v>
      </c>
      <c r="BA128" s="13">
        <f t="shared" si="75"/>
        <v>197675525.94803166</v>
      </c>
      <c r="BB128" s="37">
        <f t="shared" si="96"/>
        <v>112.58183674385747</v>
      </c>
      <c r="BC128" s="13">
        <f t="shared" si="76"/>
        <v>11831.891022053715</v>
      </c>
      <c r="BD128">
        <f t="shared" si="97"/>
        <v>206.48573374428378</v>
      </c>
      <c r="BE128" s="13">
        <f t="shared" si="77"/>
        <v>503.35057957927143</v>
      </c>
      <c r="BF128" s="13">
        <f t="shared" si="109"/>
        <v>112.84441182105685</v>
      </c>
      <c r="BG128" s="13">
        <f t="shared" si="78"/>
        <v>16763.732445960341</v>
      </c>
      <c r="BH128">
        <f t="shared" si="98"/>
        <v>245.88990742391672</v>
      </c>
      <c r="BI128" s="13">
        <f t="shared" si="79"/>
        <v>503.35057957927143</v>
      </c>
      <c r="BJ128" s="37">
        <f t="shared" si="99"/>
        <v>1.3160841587359395</v>
      </c>
      <c r="BK128" s="13">
        <f t="shared" si="80"/>
        <v>2366.3782044107429</v>
      </c>
      <c r="BL128">
        <f t="shared" si="100"/>
        <v>20.096863558821202</v>
      </c>
      <c r="BM128" s="13">
        <f t="shared" si="81"/>
        <v>5.6772349545232395</v>
      </c>
      <c r="BN128" s="13">
        <f t="shared" si="110"/>
        <v>1.7748691837326502</v>
      </c>
      <c r="BO128" s="13">
        <f t="shared" si="82"/>
        <v>16763.732445960341</v>
      </c>
      <c r="BP128">
        <f t="shared" si="101"/>
        <v>134.82036478659251</v>
      </c>
      <c r="BQ128" s="13">
        <f t="shared" si="83"/>
        <v>5.6772349545232395</v>
      </c>
      <c r="BR128" s="37">
        <f t="shared" si="102"/>
        <v>185.47549709380507</v>
      </c>
      <c r="BS128" s="13">
        <f t="shared" si="84"/>
        <v>11831.891022053715</v>
      </c>
      <c r="BT128">
        <f t="shared" si="103"/>
        <v>279.37939409423137</v>
      </c>
      <c r="BU128" s="13">
        <f t="shared" si="85"/>
        <v>829.96785815000442</v>
      </c>
      <c r="BV128" s="13">
        <f t="shared" si="111"/>
        <v>117588208.32452293</v>
      </c>
      <c r="BW128" s="13">
        <f t="shared" si="86"/>
        <v>16763.732445960341</v>
      </c>
      <c r="BX128">
        <f t="shared" si="104"/>
        <v>117588341.37001853</v>
      </c>
      <c r="BY128" s="13">
        <f t="shared" si="87"/>
        <v>117588852.55430891</v>
      </c>
    </row>
    <row r="129" spans="29:77" x14ac:dyDescent="0.2">
      <c r="AC129">
        <v>127</v>
      </c>
      <c r="AD129" s="37">
        <f t="shared" si="88"/>
        <v>370951370.90134293</v>
      </c>
      <c r="AE129" s="13">
        <f t="shared" si="64"/>
        <v>11831.891022053715</v>
      </c>
      <c r="AF129">
        <f t="shared" si="105"/>
        <v>370951464.06583917</v>
      </c>
      <c r="AG129" s="13">
        <f t="shared" si="65"/>
        <v>370952418.14796197</v>
      </c>
      <c r="AH129" s="13">
        <f t="shared" si="106"/>
        <v>370951371.16391802</v>
      </c>
      <c r="AI129" s="13">
        <f t="shared" si="66"/>
        <v>16763.732445960341</v>
      </c>
      <c r="AJ129">
        <f t="shared" si="89"/>
        <v>370951503.16181129</v>
      </c>
      <c r="AK129" s="13">
        <f t="shared" si="67"/>
        <v>370952418.14796197</v>
      </c>
      <c r="AL129" s="37">
        <f t="shared" si="90"/>
        <v>628.15708769554521</v>
      </c>
      <c r="AM129" s="13">
        <f t="shared" si="68"/>
        <v>11831.891022053715</v>
      </c>
      <c r="AN129">
        <f t="shared" si="91"/>
        <v>721.32158393218867</v>
      </c>
      <c r="AO129" s="13">
        <f t="shared" si="69"/>
        <v>2813.5073827337451</v>
      </c>
      <c r="AP129" s="13">
        <f t="shared" si="107"/>
        <v>628.41966277274457</v>
      </c>
      <c r="AQ129" s="13">
        <f t="shared" si="70"/>
        <v>16763.732445960341</v>
      </c>
      <c r="AR129" s="13">
        <f t="shared" si="92"/>
        <v>760.41755604802279</v>
      </c>
      <c r="AS129" s="38">
        <f t="shared" si="71"/>
        <v>2813.5073827337451</v>
      </c>
      <c r="AT129" s="37">
        <f t="shared" si="93"/>
        <v>80763974.223533377</v>
      </c>
      <c r="AU129" s="13">
        <f t="shared" si="72"/>
        <v>11831.891022053715</v>
      </c>
      <c r="AV129">
        <f t="shared" si="94"/>
        <v>80764067.38802962</v>
      </c>
      <c r="AW129" s="13">
        <f t="shared" si="73"/>
        <v>80764377.431120396</v>
      </c>
      <c r="AX129" s="13">
        <f t="shared" si="108"/>
        <v>197675123.00301972</v>
      </c>
      <c r="AY129" s="13">
        <f t="shared" si="74"/>
        <v>16763.732445960341</v>
      </c>
      <c r="AZ129">
        <f t="shared" si="95"/>
        <v>197675255.00091299</v>
      </c>
      <c r="BA129" s="13">
        <f t="shared" si="75"/>
        <v>197675525.94803166</v>
      </c>
      <c r="BB129" s="37">
        <f t="shared" si="96"/>
        <v>112.58183674385747</v>
      </c>
      <c r="BC129" s="13">
        <f t="shared" si="76"/>
        <v>11831.891022053715</v>
      </c>
      <c r="BD129">
        <f t="shared" si="97"/>
        <v>205.74633298050088</v>
      </c>
      <c r="BE129" s="13">
        <f t="shared" si="77"/>
        <v>503.35057957927143</v>
      </c>
      <c r="BF129" s="13">
        <f t="shared" si="109"/>
        <v>112.84441182105685</v>
      </c>
      <c r="BG129" s="13">
        <f t="shared" si="78"/>
        <v>16763.732445960341</v>
      </c>
      <c r="BH129">
        <f t="shared" si="98"/>
        <v>244.84230509633511</v>
      </c>
      <c r="BI129" s="13">
        <f t="shared" si="79"/>
        <v>503.35057957927143</v>
      </c>
      <c r="BJ129" s="37">
        <f t="shared" si="99"/>
        <v>1.3160841587359395</v>
      </c>
      <c r="BK129" s="13">
        <f t="shared" si="80"/>
        <v>2366.3782044107429</v>
      </c>
      <c r="BL129">
        <f t="shared" si="100"/>
        <v>19.948983406064624</v>
      </c>
      <c r="BM129" s="13">
        <f t="shared" si="81"/>
        <v>5.6772349545232395</v>
      </c>
      <c r="BN129" s="13">
        <f t="shared" si="110"/>
        <v>1.7748691837326502</v>
      </c>
      <c r="BO129" s="13">
        <f t="shared" si="82"/>
        <v>16763.732445960341</v>
      </c>
      <c r="BP129">
        <f t="shared" si="101"/>
        <v>133.77276245901092</v>
      </c>
      <c r="BQ129" s="13">
        <f t="shared" si="83"/>
        <v>5.6772349545232395</v>
      </c>
      <c r="BR129" s="37">
        <f t="shared" si="102"/>
        <v>185.47549709380507</v>
      </c>
      <c r="BS129" s="13">
        <f t="shared" si="84"/>
        <v>11831.891022053715</v>
      </c>
      <c r="BT129">
        <f t="shared" si="103"/>
        <v>278.63999333044848</v>
      </c>
      <c r="BU129" s="13">
        <f t="shared" si="85"/>
        <v>829.96785815000442</v>
      </c>
      <c r="BV129" s="13">
        <f t="shared" si="111"/>
        <v>117588208.32452293</v>
      </c>
      <c r="BW129" s="13">
        <f t="shared" si="86"/>
        <v>16763.732445960341</v>
      </c>
      <c r="BX129">
        <f t="shared" si="104"/>
        <v>117588340.3224162</v>
      </c>
      <c r="BY129" s="13">
        <f t="shared" si="87"/>
        <v>117588852.55430891</v>
      </c>
    </row>
    <row r="130" spans="29:77" x14ac:dyDescent="0.2">
      <c r="AC130">
        <v>128</v>
      </c>
      <c r="AD130" s="37">
        <f t="shared" si="88"/>
        <v>370951370.90134293</v>
      </c>
      <c r="AE130" s="13">
        <f t="shared" ref="AE130:AE193" si="112">SUM($B$42:$B$43)</f>
        <v>11831.891022053715</v>
      </c>
      <c r="AF130">
        <f t="shared" si="105"/>
        <v>370951463.33799154</v>
      </c>
      <c r="AG130" s="13">
        <f t="shared" ref="AG130:AG193" si="113">SUM($B$44:$B$45,$B$48:$B$49)</f>
        <v>370952418.14796197</v>
      </c>
      <c r="AH130" s="13">
        <f t="shared" si="106"/>
        <v>370951371.16391802</v>
      </c>
      <c r="AI130" s="13">
        <f t="shared" ref="AI130:AI193" si="114">SUM($C$42:$C$43)</f>
        <v>16763.732445960341</v>
      </c>
      <c r="AJ130">
        <f t="shared" si="89"/>
        <v>370951502.13057774</v>
      </c>
      <c r="AK130" s="13">
        <f t="shared" ref="AK130:AK193" si="115">SUM($C$44:$C$45,$C$48:$C$49)</f>
        <v>370952418.14796197</v>
      </c>
      <c r="AL130" s="37">
        <f t="shared" si="90"/>
        <v>628.15708769554521</v>
      </c>
      <c r="AM130" s="13">
        <f t="shared" ref="AM130:AM193" si="116">SUM($D$42:$D$43)</f>
        <v>11831.891022053715</v>
      </c>
      <c r="AN130">
        <f t="shared" si="91"/>
        <v>720.59373630533992</v>
      </c>
      <c r="AO130" s="13">
        <f t="shared" ref="AO130:AO193" si="117">SUM($D$44:$D$45,$D$48:$D$49)</f>
        <v>2813.5073827337451</v>
      </c>
      <c r="AP130" s="13">
        <f t="shared" si="107"/>
        <v>628.41966277274457</v>
      </c>
      <c r="AQ130" s="13">
        <f t="shared" ref="AQ130:AQ193" si="118">SUM($E$42:$E$43)</f>
        <v>16763.732445960341</v>
      </c>
      <c r="AR130" s="13">
        <f t="shared" si="92"/>
        <v>759.38632250680973</v>
      </c>
      <c r="AS130" s="38">
        <f t="shared" ref="AS130:AS193" si="119">SUM($E$44:$E$45,$E$48:$E$49)</f>
        <v>2813.5073827337451</v>
      </c>
      <c r="AT130" s="37">
        <f t="shared" si="93"/>
        <v>80763974.223533377</v>
      </c>
      <c r="AU130" s="13">
        <f t="shared" ref="AU130:AU193" si="120">SUM($F$42:$F$43)</f>
        <v>11831.891022053715</v>
      </c>
      <c r="AV130">
        <f t="shared" si="94"/>
        <v>80764066.660181984</v>
      </c>
      <c r="AW130" s="13">
        <f t="shared" ref="AW130:AW193" si="121">SUM($F$44:$F$45,$F$48:$F$49)</f>
        <v>80764377.431120396</v>
      </c>
      <c r="AX130" s="13">
        <f t="shared" si="108"/>
        <v>197675123.00301972</v>
      </c>
      <c r="AY130" s="13">
        <f t="shared" ref="AY130:AY193" si="122">SUM($G$42:$G$43)</f>
        <v>16763.732445960341</v>
      </c>
      <c r="AZ130">
        <f t="shared" si="95"/>
        <v>197675253.96967945</v>
      </c>
      <c r="BA130" s="13">
        <f t="shared" ref="BA130:BA193" si="123">SUM($G$44:$G$45,$G$48:$G$49)</f>
        <v>197675525.94803166</v>
      </c>
      <c r="BB130" s="37">
        <f t="shared" si="96"/>
        <v>112.58183674385747</v>
      </c>
      <c r="BC130" s="13">
        <f t="shared" ref="BC130:BC193" si="124">SUM($H$42:$H$43)</f>
        <v>11831.891022053715</v>
      </c>
      <c r="BD130">
        <f t="shared" si="97"/>
        <v>205.01848535365212</v>
      </c>
      <c r="BE130" s="13">
        <f t="shared" ref="BE130:BE193" si="125">SUM($H$44:$H$45,$H$48:$H$49)</f>
        <v>503.35057957927143</v>
      </c>
      <c r="BF130" s="13">
        <f t="shared" si="109"/>
        <v>112.84441182105685</v>
      </c>
      <c r="BG130" s="13">
        <f t="shared" ref="BG130:BG193" si="126">SUM($I$42:$I$43)</f>
        <v>16763.732445960341</v>
      </c>
      <c r="BH130">
        <f t="shared" si="98"/>
        <v>243.811071555122</v>
      </c>
      <c r="BI130" s="13">
        <f t="shared" ref="BI130:BI193" si="127">SUM($I$44:$I$45,$I$48:$I$49)</f>
        <v>503.35057957927143</v>
      </c>
      <c r="BJ130" s="37">
        <f t="shared" si="99"/>
        <v>1.3160841587359395</v>
      </c>
      <c r="BK130" s="13">
        <f t="shared" ref="BK130:BK193" si="128">SUM($J$42:$J$43)</f>
        <v>2366.3782044107429</v>
      </c>
      <c r="BL130">
        <f t="shared" si="100"/>
        <v>19.803413880694869</v>
      </c>
      <c r="BM130" s="13">
        <f t="shared" ref="BM130:BM193" si="129">SUM($J$44:$J$45,$J$48:$J$49)</f>
        <v>5.6772349545232395</v>
      </c>
      <c r="BN130" s="13">
        <f t="shared" si="110"/>
        <v>1.7748691837326502</v>
      </c>
      <c r="BO130" s="13">
        <f t="shared" ref="BO130:BO193" si="130">SUM($K$42:$K$43)</f>
        <v>16763.732445960341</v>
      </c>
      <c r="BP130">
        <f t="shared" si="101"/>
        <v>132.74152891779781</v>
      </c>
      <c r="BQ130" s="13">
        <f t="shared" ref="BQ130:BQ193" si="131">SUM($K$44:$K$45,$K$48:$K$49)</f>
        <v>5.6772349545232395</v>
      </c>
      <c r="BR130" s="37">
        <f t="shared" si="102"/>
        <v>185.47549709380507</v>
      </c>
      <c r="BS130" s="13">
        <f t="shared" ref="BS130:BS193" si="132">SUM($L$42:$L$43)</f>
        <v>11831.891022053715</v>
      </c>
      <c r="BT130">
        <f t="shared" si="103"/>
        <v>277.91214570359972</v>
      </c>
      <c r="BU130" s="13">
        <f t="shared" ref="BU130:BU193" si="133">SUM($L$44:$L$45,$L$48:$L$49)</f>
        <v>829.96785815000442</v>
      </c>
      <c r="BV130" s="13">
        <f t="shared" si="111"/>
        <v>117588208.32452293</v>
      </c>
      <c r="BW130" s="13">
        <f t="shared" ref="BW130:BW193" si="134">SUM($M$42:$M$43)</f>
        <v>16763.732445960341</v>
      </c>
      <c r="BX130">
        <f t="shared" si="104"/>
        <v>117588339.29118267</v>
      </c>
      <c r="BY130" s="13">
        <f t="shared" ref="BY130:BY193" si="135">SUM($M$44:$M$45,$M$48:$M$49)</f>
        <v>117588852.55430891</v>
      </c>
    </row>
    <row r="131" spans="29:77" x14ac:dyDescent="0.2">
      <c r="AC131">
        <v>129</v>
      </c>
      <c r="AD131" s="37">
        <f t="shared" ref="AD131:AD194" si="136">SUM($B$44:$B$48)</f>
        <v>370951370.90134293</v>
      </c>
      <c r="AE131" s="13">
        <f t="shared" si="112"/>
        <v>11831.891022053715</v>
      </c>
      <c r="AF131">
        <f t="shared" si="105"/>
        <v>370951462.62142837</v>
      </c>
      <c r="AG131" s="13">
        <f t="shared" si="113"/>
        <v>370952418.14796197</v>
      </c>
      <c r="AH131" s="13">
        <f t="shared" si="106"/>
        <v>370951371.16391802</v>
      </c>
      <c r="AI131" s="13">
        <f t="shared" si="114"/>
        <v>16763.732445960341</v>
      </c>
      <c r="AJ131">
        <f t="shared" ref="AJ131:AJ194" si="137">AI131/$AC131+AH131</f>
        <v>370951501.11533231</v>
      </c>
      <c r="AK131" s="13">
        <f t="shared" si="115"/>
        <v>370952418.14796197</v>
      </c>
      <c r="AL131" s="37">
        <f t="shared" ref="AL131:AL194" si="138">SUM($D$44:$D$48)</f>
        <v>628.15708769554521</v>
      </c>
      <c r="AM131" s="13">
        <f t="shared" si="116"/>
        <v>11831.891022053715</v>
      </c>
      <c r="AN131">
        <f t="shared" ref="AN131:AN194" si="139">AM131/$AC131+AL131</f>
        <v>719.87717313782207</v>
      </c>
      <c r="AO131" s="13">
        <f t="shared" si="117"/>
        <v>2813.5073827337451</v>
      </c>
      <c r="AP131" s="13">
        <f t="shared" si="107"/>
        <v>628.41966277274457</v>
      </c>
      <c r="AQ131" s="13">
        <f t="shared" si="118"/>
        <v>16763.732445960341</v>
      </c>
      <c r="AR131" s="13">
        <f t="shared" ref="AR131:AR194" si="140">AQ131/$AC131+AP131</f>
        <v>758.3710770825146</v>
      </c>
      <c r="AS131" s="38">
        <f t="shared" si="119"/>
        <v>2813.5073827337451</v>
      </c>
      <c r="AT131" s="37">
        <f t="shared" ref="AT131:AT194" si="141">SUM($F$44:$F$48)</f>
        <v>80763974.223533377</v>
      </c>
      <c r="AU131" s="13">
        <f t="shared" si="120"/>
        <v>11831.891022053715</v>
      </c>
      <c r="AV131">
        <f t="shared" ref="AV131:AV194" si="142">AU131/$AC131+AT131</f>
        <v>80764065.943618819</v>
      </c>
      <c r="AW131" s="13">
        <f t="shared" si="121"/>
        <v>80764377.431120396</v>
      </c>
      <c r="AX131" s="13">
        <f t="shared" si="108"/>
        <v>197675123.00301972</v>
      </c>
      <c r="AY131" s="13">
        <f t="shared" si="122"/>
        <v>16763.732445960341</v>
      </c>
      <c r="AZ131">
        <f t="shared" ref="AZ131:AZ194" si="143">AY131/$AC131+AX131</f>
        <v>197675252.95443404</v>
      </c>
      <c r="BA131" s="13">
        <f t="shared" si="123"/>
        <v>197675525.94803166</v>
      </c>
      <c r="BB131" s="37">
        <f t="shared" ref="BB131:BB194" si="144">SUM($H$44:$H$48)</f>
        <v>112.58183674385747</v>
      </c>
      <c r="BC131" s="13">
        <f t="shared" si="124"/>
        <v>11831.891022053715</v>
      </c>
      <c r="BD131">
        <f t="shared" ref="BD131:BD194" si="145">BC131/$AC131+BB131</f>
        <v>204.30192218613433</v>
      </c>
      <c r="BE131" s="13">
        <f t="shared" si="125"/>
        <v>503.35057957927143</v>
      </c>
      <c r="BF131" s="13">
        <f t="shared" si="109"/>
        <v>112.84441182105685</v>
      </c>
      <c r="BG131" s="13">
        <f t="shared" si="126"/>
        <v>16763.732445960341</v>
      </c>
      <c r="BH131">
        <f t="shared" ref="BH131:BH194" si="146">BG131/$AC131+BF131</f>
        <v>242.79582613082692</v>
      </c>
      <c r="BI131" s="13">
        <f t="shared" si="127"/>
        <v>503.35057957927143</v>
      </c>
      <c r="BJ131" s="37">
        <f t="shared" ref="BJ131:BJ194" si="147">SUM($J$44:$J$48)</f>
        <v>1.3160841587359395</v>
      </c>
      <c r="BK131" s="13">
        <f t="shared" si="128"/>
        <v>2366.3782044107429</v>
      </c>
      <c r="BL131">
        <f t="shared" ref="BL131:BL194" si="148">BK131/$AC131+BJ131</f>
        <v>19.66010124719131</v>
      </c>
      <c r="BM131" s="13">
        <f t="shared" si="129"/>
        <v>5.6772349545232395</v>
      </c>
      <c r="BN131" s="13">
        <f t="shared" si="110"/>
        <v>1.7748691837326502</v>
      </c>
      <c r="BO131" s="13">
        <f t="shared" si="130"/>
        <v>16763.732445960341</v>
      </c>
      <c r="BP131">
        <f t="shared" ref="BP131:BP194" si="149">BO131/$AC131+BN131</f>
        <v>131.72628349350273</v>
      </c>
      <c r="BQ131" s="13">
        <f t="shared" si="131"/>
        <v>5.6772349545232395</v>
      </c>
      <c r="BR131" s="37">
        <f t="shared" ref="BR131:BR194" si="150">SUM($L$44:$L$48)</f>
        <v>185.47549709380507</v>
      </c>
      <c r="BS131" s="13">
        <f t="shared" si="132"/>
        <v>11831.891022053715</v>
      </c>
      <c r="BT131">
        <f t="shared" ref="BT131:BT194" si="151">BS131/$AC131+BR131</f>
        <v>277.19558253608193</v>
      </c>
      <c r="BU131" s="13">
        <f t="shared" si="133"/>
        <v>829.96785815000442</v>
      </c>
      <c r="BV131" s="13">
        <f t="shared" si="111"/>
        <v>117588208.32452293</v>
      </c>
      <c r="BW131" s="13">
        <f t="shared" si="134"/>
        <v>16763.732445960341</v>
      </c>
      <c r="BX131">
        <f t="shared" ref="BX131:BX194" si="152">BW131/$AC131+BV131</f>
        <v>117588338.27593724</v>
      </c>
      <c r="BY131" s="13">
        <f t="shared" si="135"/>
        <v>117588852.55430891</v>
      </c>
    </row>
    <row r="132" spans="29:77" x14ac:dyDescent="0.2">
      <c r="AC132">
        <v>130</v>
      </c>
      <c r="AD132" s="37">
        <f t="shared" si="136"/>
        <v>370951370.90134293</v>
      </c>
      <c r="AE132" s="13">
        <f t="shared" si="112"/>
        <v>11831.891022053715</v>
      </c>
      <c r="AF132">
        <f t="shared" ref="AF132:AF195" si="153">AE132/AC132+AD132</f>
        <v>370951461.91588926</v>
      </c>
      <c r="AG132" s="13">
        <f t="shared" si="113"/>
        <v>370952418.14796197</v>
      </c>
      <c r="AH132" s="13">
        <f t="shared" ref="AH132:AH195" si="154">SUM($C$44:$C$45,$C$47:$C$48)</f>
        <v>370951371.16391802</v>
      </c>
      <c r="AI132" s="13">
        <f t="shared" si="114"/>
        <v>16763.732445960341</v>
      </c>
      <c r="AJ132">
        <f t="shared" si="137"/>
        <v>370951500.11570609</v>
      </c>
      <c r="AK132" s="13">
        <f t="shared" si="115"/>
        <v>370952418.14796197</v>
      </c>
      <c r="AL132" s="37">
        <f t="shared" si="138"/>
        <v>628.15708769554521</v>
      </c>
      <c r="AM132" s="13">
        <f t="shared" si="116"/>
        <v>11831.891022053715</v>
      </c>
      <c r="AN132">
        <f t="shared" si="139"/>
        <v>719.17163401903531</v>
      </c>
      <c r="AO132" s="13">
        <f t="shared" si="117"/>
        <v>2813.5073827337451</v>
      </c>
      <c r="AP132" s="13">
        <f t="shared" ref="AP132:AP195" si="155">SUM($E$44:$E$45,$E$47:$E$48)</f>
        <v>628.41966277274457</v>
      </c>
      <c r="AQ132" s="13">
        <f t="shared" si="118"/>
        <v>16763.732445960341</v>
      </c>
      <c r="AR132" s="13">
        <f t="shared" si="140"/>
        <v>757.3714508185933</v>
      </c>
      <c r="AS132" s="38">
        <f t="shared" si="119"/>
        <v>2813.5073827337451</v>
      </c>
      <c r="AT132" s="37">
        <f t="shared" si="141"/>
        <v>80763974.223533377</v>
      </c>
      <c r="AU132" s="13">
        <f t="shared" si="120"/>
        <v>11831.891022053715</v>
      </c>
      <c r="AV132">
        <f t="shared" si="142"/>
        <v>80764065.238079697</v>
      </c>
      <c r="AW132" s="13">
        <f t="shared" si="121"/>
        <v>80764377.431120396</v>
      </c>
      <c r="AX132" s="13">
        <f t="shared" ref="AX132:AX195" si="156">SUM($G$44:$G$45,$G$47:$G$48)</f>
        <v>197675123.00301972</v>
      </c>
      <c r="AY132" s="13">
        <f t="shared" si="122"/>
        <v>16763.732445960341</v>
      </c>
      <c r="AZ132">
        <f t="shared" si="143"/>
        <v>197675251.95480776</v>
      </c>
      <c r="BA132" s="13">
        <f t="shared" si="123"/>
        <v>197675525.94803166</v>
      </c>
      <c r="BB132" s="37">
        <f t="shared" si="144"/>
        <v>112.58183674385747</v>
      </c>
      <c r="BC132" s="13">
        <f t="shared" si="124"/>
        <v>11831.891022053715</v>
      </c>
      <c r="BD132">
        <f t="shared" si="145"/>
        <v>203.59638306734757</v>
      </c>
      <c r="BE132" s="13">
        <f t="shared" si="125"/>
        <v>503.35057957927143</v>
      </c>
      <c r="BF132" s="13">
        <f t="shared" ref="BF132:BF195" si="157">SUM($I$44:$I$45,$I$47:$I$48)</f>
        <v>112.84441182105685</v>
      </c>
      <c r="BG132" s="13">
        <f t="shared" si="126"/>
        <v>16763.732445960341</v>
      </c>
      <c r="BH132">
        <f t="shared" si="146"/>
        <v>241.79619986690562</v>
      </c>
      <c r="BI132" s="13">
        <f t="shared" si="127"/>
        <v>503.35057957927143</v>
      </c>
      <c r="BJ132" s="37">
        <f t="shared" si="147"/>
        <v>1.3160841587359395</v>
      </c>
      <c r="BK132" s="13">
        <f t="shared" si="128"/>
        <v>2366.3782044107429</v>
      </c>
      <c r="BL132">
        <f t="shared" si="148"/>
        <v>19.518993423433962</v>
      </c>
      <c r="BM132" s="13">
        <f t="shared" si="129"/>
        <v>5.6772349545232395</v>
      </c>
      <c r="BN132" s="13">
        <f t="shared" ref="BN132:BN195" si="158">SUM($K$44:$K$45,$K$47:$K$48)</f>
        <v>1.7748691837326502</v>
      </c>
      <c r="BO132" s="13">
        <f t="shared" si="130"/>
        <v>16763.732445960341</v>
      </c>
      <c r="BP132">
        <f t="shared" si="149"/>
        <v>130.72665722958143</v>
      </c>
      <c r="BQ132" s="13">
        <f t="shared" si="131"/>
        <v>5.6772349545232395</v>
      </c>
      <c r="BR132" s="37">
        <f t="shared" si="150"/>
        <v>185.47549709380507</v>
      </c>
      <c r="BS132" s="13">
        <f t="shared" si="132"/>
        <v>11831.891022053715</v>
      </c>
      <c r="BT132">
        <f t="shared" si="151"/>
        <v>276.49004341729517</v>
      </c>
      <c r="BU132" s="13">
        <f t="shared" si="133"/>
        <v>829.96785815000442</v>
      </c>
      <c r="BV132" s="13">
        <f t="shared" ref="BV132:BV195" si="159">SUM($M$44:$M$45,$M$47:$M$48)</f>
        <v>117588208.32452293</v>
      </c>
      <c r="BW132" s="13">
        <f t="shared" si="134"/>
        <v>16763.732445960341</v>
      </c>
      <c r="BX132">
        <f t="shared" si="152"/>
        <v>117588337.27631098</v>
      </c>
      <c r="BY132" s="13">
        <f t="shared" si="135"/>
        <v>117588852.55430891</v>
      </c>
    </row>
    <row r="133" spans="29:77" x14ac:dyDescent="0.2">
      <c r="AC133">
        <v>131</v>
      </c>
      <c r="AD133" s="37">
        <f t="shared" si="136"/>
        <v>370951370.90134293</v>
      </c>
      <c r="AE133" s="13">
        <f t="shared" si="112"/>
        <v>11831.891022053715</v>
      </c>
      <c r="AF133">
        <f t="shared" si="153"/>
        <v>370951461.22112173</v>
      </c>
      <c r="AG133" s="13">
        <f t="shared" si="113"/>
        <v>370952418.14796197</v>
      </c>
      <c r="AH133" s="13">
        <f t="shared" si="154"/>
        <v>370951371.16391802</v>
      </c>
      <c r="AI133" s="13">
        <f t="shared" si="114"/>
        <v>16763.732445960341</v>
      </c>
      <c r="AJ133">
        <f t="shared" si="137"/>
        <v>370951499.13134128</v>
      </c>
      <c r="AK133" s="13">
        <f t="shared" si="115"/>
        <v>370952418.14796197</v>
      </c>
      <c r="AL133" s="37">
        <f t="shared" si="138"/>
        <v>628.15708769554521</v>
      </c>
      <c r="AM133" s="13">
        <f t="shared" si="116"/>
        <v>11831.891022053715</v>
      </c>
      <c r="AN133">
        <f t="shared" si="139"/>
        <v>718.47686648984836</v>
      </c>
      <c r="AO133" s="13">
        <f t="shared" si="117"/>
        <v>2813.5073827337451</v>
      </c>
      <c r="AP133" s="13">
        <f t="shared" si="155"/>
        <v>628.41966277274457</v>
      </c>
      <c r="AQ133" s="13">
        <f t="shared" si="118"/>
        <v>16763.732445960341</v>
      </c>
      <c r="AR133" s="13">
        <f t="shared" si="140"/>
        <v>756.3870860243502</v>
      </c>
      <c r="AS133" s="38">
        <f t="shared" si="119"/>
        <v>2813.5073827337451</v>
      </c>
      <c r="AT133" s="37">
        <f t="shared" si="141"/>
        <v>80763974.223533377</v>
      </c>
      <c r="AU133" s="13">
        <f t="shared" si="120"/>
        <v>11831.891022053715</v>
      </c>
      <c r="AV133">
        <f t="shared" si="142"/>
        <v>80764064.543312177</v>
      </c>
      <c r="AW133" s="13">
        <f t="shared" si="121"/>
        <v>80764377.431120396</v>
      </c>
      <c r="AX133" s="13">
        <f t="shared" si="156"/>
        <v>197675123.00301972</v>
      </c>
      <c r="AY133" s="13">
        <f t="shared" si="122"/>
        <v>16763.732445960341</v>
      </c>
      <c r="AZ133">
        <f t="shared" si="143"/>
        <v>197675250.97044298</v>
      </c>
      <c r="BA133" s="13">
        <f t="shared" si="123"/>
        <v>197675525.94803166</v>
      </c>
      <c r="BB133" s="37">
        <f t="shared" si="144"/>
        <v>112.58183674385747</v>
      </c>
      <c r="BC133" s="13">
        <f t="shared" si="124"/>
        <v>11831.891022053715</v>
      </c>
      <c r="BD133">
        <f t="shared" si="145"/>
        <v>202.90161553816063</v>
      </c>
      <c r="BE133" s="13">
        <f t="shared" si="125"/>
        <v>503.35057957927143</v>
      </c>
      <c r="BF133" s="13">
        <f t="shared" si="157"/>
        <v>112.84441182105685</v>
      </c>
      <c r="BG133" s="13">
        <f t="shared" si="126"/>
        <v>16763.732445960341</v>
      </c>
      <c r="BH133">
        <f t="shared" si="146"/>
        <v>240.81183507266252</v>
      </c>
      <c r="BI133" s="13">
        <f t="shared" si="127"/>
        <v>503.35057957927143</v>
      </c>
      <c r="BJ133" s="37">
        <f t="shared" si="147"/>
        <v>1.3160841587359395</v>
      </c>
      <c r="BK133" s="13">
        <f t="shared" si="128"/>
        <v>2366.3782044107429</v>
      </c>
      <c r="BL133">
        <f t="shared" si="148"/>
        <v>19.380039917596573</v>
      </c>
      <c r="BM133" s="13">
        <f t="shared" si="129"/>
        <v>5.6772349545232395</v>
      </c>
      <c r="BN133" s="13">
        <f t="shared" si="158"/>
        <v>1.7748691837326502</v>
      </c>
      <c r="BO133" s="13">
        <f t="shared" si="130"/>
        <v>16763.732445960341</v>
      </c>
      <c r="BP133">
        <f t="shared" si="149"/>
        <v>129.7422924353383</v>
      </c>
      <c r="BQ133" s="13">
        <f t="shared" si="131"/>
        <v>5.6772349545232395</v>
      </c>
      <c r="BR133" s="37">
        <f t="shared" si="150"/>
        <v>185.47549709380507</v>
      </c>
      <c r="BS133" s="13">
        <f t="shared" si="132"/>
        <v>11831.891022053715</v>
      </c>
      <c r="BT133">
        <f t="shared" si="151"/>
        <v>275.79527588810822</v>
      </c>
      <c r="BU133" s="13">
        <f t="shared" si="133"/>
        <v>829.96785815000442</v>
      </c>
      <c r="BV133" s="13">
        <f t="shared" si="159"/>
        <v>117588208.32452293</v>
      </c>
      <c r="BW133" s="13">
        <f t="shared" si="134"/>
        <v>16763.732445960341</v>
      </c>
      <c r="BX133">
        <f t="shared" si="152"/>
        <v>117588336.29194617</v>
      </c>
      <c r="BY133" s="13">
        <f t="shared" si="135"/>
        <v>117588852.55430891</v>
      </c>
    </row>
    <row r="134" spans="29:77" x14ac:dyDescent="0.2">
      <c r="AC134">
        <v>132</v>
      </c>
      <c r="AD134" s="37">
        <f t="shared" si="136"/>
        <v>370951370.90134293</v>
      </c>
      <c r="AE134" s="13">
        <f t="shared" si="112"/>
        <v>11831.891022053715</v>
      </c>
      <c r="AF134">
        <f t="shared" si="153"/>
        <v>370951460.53688097</v>
      </c>
      <c r="AG134" s="13">
        <f t="shared" si="113"/>
        <v>370952418.14796197</v>
      </c>
      <c r="AH134" s="13">
        <f t="shared" si="154"/>
        <v>370951371.16391802</v>
      </c>
      <c r="AI134" s="13">
        <f t="shared" si="114"/>
        <v>16763.732445960341</v>
      </c>
      <c r="AJ134">
        <f t="shared" si="137"/>
        <v>370951498.1618911</v>
      </c>
      <c r="AK134" s="13">
        <f t="shared" si="115"/>
        <v>370952418.14796197</v>
      </c>
      <c r="AL134" s="37">
        <f t="shared" si="138"/>
        <v>628.15708769554521</v>
      </c>
      <c r="AM134" s="13">
        <f t="shared" si="116"/>
        <v>11831.891022053715</v>
      </c>
      <c r="AN134">
        <f t="shared" si="139"/>
        <v>717.79262574140671</v>
      </c>
      <c r="AO134" s="13">
        <f t="shared" si="117"/>
        <v>2813.5073827337451</v>
      </c>
      <c r="AP134" s="13">
        <f t="shared" si="155"/>
        <v>628.41966277274457</v>
      </c>
      <c r="AQ134" s="13">
        <f t="shared" si="118"/>
        <v>16763.732445960341</v>
      </c>
      <c r="AR134" s="13">
        <f t="shared" si="140"/>
        <v>755.41763584820171</v>
      </c>
      <c r="AS134" s="38">
        <f t="shared" si="119"/>
        <v>2813.5073827337451</v>
      </c>
      <c r="AT134" s="37">
        <f t="shared" si="141"/>
        <v>80763974.223533377</v>
      </c>
      <c r="AU134" s="13">
        <f t="shared" si="120"/>
        <v>11831.891022053715</v>
      </c>
      <c r="AV134">
        <f t="shared" si="142"/>
        <v>80764063.859071419</v>
      </c>
      <c r="AW134" s="13">
        <f t="shared" si="121"/>
        <v>80764377.431120396</v>
      </c>
      <c r="AX134" s="13">
        <f t="shared" si="156"/>
        <v>197675123.00301972</v>
      </c>
      <c r="AY134" s="13">
        <f t="shared" si="122"/>
        <v>16763.732445960341</v>
      </c>
      <c r="AZ134">
        <f t="shared" si="143"/>
        <v>197675250.0009928</v>
      </c>
      <c r="BA134" s="13">
        <f t="shared" si="123"/>
        <v>197675525.94803166</v>
      </c>
      <c r="BB134" s="37">
        <f t="shared" si="144"/>
        <v>112.58183674385747</v>
      </c>
      <c r="BC134" s="13">
        <f t="shared" si="124"/>
        <v>11831.891022053715</v>
      </c>
      <c r="BD134">
        <f t="shared" si="145"/>
        <v>202.21737478971895</v>
      </c>
      <c r="BE134" s="13">
        <f t="shared" si="125"/>
        <v>503.35057957927143</v>
      </c>
      <c r="BF134" s="13">
        <f t="shared" si="157"/>
        <v>112.84441182105685</v>
      </c>
      <c r="BG134" s="13">
        <f t="shared" si="126"/>
        <v>16763.732445960341</v>
      </c>
      <c r="BH134">
        <f t="shared" si="146"/>
        <v>239.84238489651398</v>
      </c>
      <c r="BI134" s="13">
        <f t="shared" si="127"/>
        <v>503.35057957927143</v>
      </c>
      <c r="BJ134" s="37">
        <f t="shared" si="147"/>
        <v>1.3160841587359395</v>
      </c>
      <c r="BK134" s="13">
        <f t="shared" si="128"/>
        <v>2366.3782044107429</v>
      </c>
      <c r="BL134">
        <f t="shared" si="148"/>
        <v>19.243191767908236</v>
      </c>
      <c r="BM134" s="13">
        <f t="shared" si="129"/>
        <v>5.6772349545232395</v>
      </c>
      <c r="BN134" s="13">
        <f t="shared" si="158"/>
        <v>1.7748691837326502</v>
      </c>
      <c r="BO134" s="13">
        <f t="shared" si="130"/>
        <v>16763.732445960341</v>
      </c>
      <c r="BP134">
        <f t="shared" si="149"/>
        <v>128.77284225918979</v>
      </c>
      <c r="BQ134" s="13">
        <f t="shared" si="131"/>
        <v>5.6772349545232395</v>
      </c>
      <c r="BR134" s="37">
        <f t="shared" si="150"/>
        <v>185.47549709380507</v>
      </c>
      <c r="BS134" s="13">
        <f t="shared" si="132"/>
        <v>11831.891022053715</v>
      </c>
      <c r="BT134">
        <f t="shared" si="151"/>
        <v>275.11103513966657</v>
      </c>
      <c r="BU134" s="13">
        <f t="shared" si="133"/>
        <v>829.96785815000442</v>
      </c>
      <c r="BV134" s="13">
        <f t="shared" si="159"/>
        <v>117588208.32452293</v>
      </c>
      <c r="BW134" s="13">
        <f t="shared" si="134"/>
        <v>16763.732445960341</v>
      </c>
      <c r="BX134">
        <f t="shared" si="152"/>
        <v>117588335.322496</v>
      </c>
      <c r="BY134" s="13">
        <f t="shared" si="135"/>
        <v>117588852.55430891</v>
      </c>
    </row>
    <row r="135" spans="29:77" x14ac:dyDescent="0.2">
      <c r="AC135">
        <v>133</v>
      </c>
      <c r="AD135" s="37">
        <f t="shared" si="136"/>
        <v>370951370.90134293</v>
      </c>
      <c r="AE135" s="13">
        <f t="shared" si="112"/>
        <v>11831.891022053715</v>
      </c>
      <c r="AF135">
        <f t="shared" si="153"/>
        <v>370951459.86292958</v>
      </c>
      <c r="AG135" s="13">
        <f t="shared" si="113"/>
        <v>370952418.14796197</v>
      </c>
      <c r="AH135" s="13">
        <f t="shared" si="154"/>
        <v>370951371.16391802</v>
      </c>
      <c r="AI135" s="13">
        <f t="shared" si="114"/>
        <v>16763.732445960341</v>
      </c>
      <c r="AJ135">
        <f t="shared" si="137"/>
        <v>370951497.20701909</v>
      </c>
      <c r="AK135" s="13">
        <f t="shared" si="115"/>
        <v>370952418.14796197</v>
      </c>
      <c r="AL135" s="37">
        <f t="shared" si="138"/>
        <v>628.15708769554521</v>
      </c>
      <c r="AM135" s="13">
        <f t="shared" si="116"/>
        <v>11831.891022053715</v>
      </c>
      <c r="AN135">
        <f t="shared" si="139"/>
        <v>717.11867432752797</v>
      </c>
      <c r="AO135" s="13">
        <f t="shared" si="117"/>
        <v>2813.5073827337451</v>
      </c>
      <c r="AP135" s="13">
        <f t="shared" si="155"/>
        <v>628.41966277274457</v>
      </c>
      <c r="AQ135" s="13">
        <f t="shared" si="118"/>
        <v>16763.732445960341</v>
      </c>
      <c r="AR135" s="13">
        <f t="shared" si="140"/>
        <v>754.46276387019077</v>
      </c>
      <c r="AS135" s="38">
        <f t="shared" si="119"/>
        <v>2813.5073827337451</v>
      </c>
      <c r="AT135" s="37">
        <f t="shared" si="141"/>
        <v>80763974.223533377</v>
      </c>
      <c r="AU135" s="13">
        <f t="shared" si="120"/>
        <v>11831.891022053715</v>
      </c>
      <c r="AV135">
        <f t="shared" si="142"/>
        <v>80764063.185120016</v>
      </c>
      <c r="AW135" s="13">
        <f t="shared" si="121"/>
        <v>80764377.431120396</v>
      </c>
      <c r="AX135" s="13">
        <f t="shared" si="156"/>
        <v>197675123.00301972</v>
      </c>
      <c r="AY135" s="13">
        <f t="shared" si="122"/>
        <v>16763.732445960341</v>
      </c>
      <c r="AZ135">
        <f t="shared" si="143"/>
        <v>197675249.04612082</v>
      </c>
      <c r="BA135" s="13">
        <f t="shared" si="123"/>
        <v>197675525.94803166</v>
      </c>
      <c r="BB135" s="37">
        <f t="shared" si="144"/>
        <v>112.58183674385747</v>
      </c>
      <c r="BC135" s="13">
        <f t="shared" si="124"/>
        <v>11831.891022053715</v>
      </c>
      <c r="BD135">
        <f t="shared" si="145"/>
        <v>201.54342337584029</v>
      </c>
      <c r="BE135" s="13">
        <f t="shared" si="125"/>
        <v>503.35057957927143</v>
      </c>
      <c r="BF135" s="13">
        <f t="shared" si="157"/>
        <v>112.84441182105685</v>
      </c>
      <c r="BG135" s="13">
        <f t="shared" si="126"/>
        <v>16763.732445960341</v>
      </c>
      <c r="BH135">
        <f t="shared" si="146"/>
        <v>238.88751291850303</v>
      </c>
      <c r="BI135" s="13">
        <f t="shared" si="127"/>
        <v>503.35057957927143</v>
      </c>
      <c r="BJ135" s="37">
        <f t="shared" si="147"/>
        <v>1.3160841587359395</v>
      </c>
      <c r="BK135" s="13">
        <f t="shared" si="128"/>
        <v>2366.3782044107429</v>
      </c>
      <c r="BL135">
        <f t="shared" si="148"/>
        <v>19.108401485132504</v>
      </c>
      <c r="BM135" s="13">
        <f t="shared" si="129"/>
        <v>5.6772349545232395</v>
      </c>
      <c r="BN135" s="13">
        <f t="shared" si="158"/>
        <v>1.7748691837326502</v>
      </c>
      <c r="BO135" s="13">
        <f t="shared" si="130"/>
        <v>16763.732445960341</v>
      </c>
      <c r="BP135">
        <f t="shared" si="149"/>
        <v>127.81797028117882</v>
      </c>
      <c r="BQ135" s="13">
        <f t="shared" si="131"/>
        <v>5.6772349545232395</v>
      </c>
      <c r="BR135" s="37">
        <f t="shared" si="150"/>
        <v>185.47549709380507</v>
      </c>
      <c r="BS135" s="13">
        <f t="shared" si="132"/>
        <v>11831.891022053715</v>
      </c>
      <c r="BT135">
        <f t="shared" si="151"/>
        <v>274.43708372578789</v>
      </c>
      <c r="BU135" s="13">
        <f t="shared" si="133"/>
        <v>829.96785815000442</v>
      </c>
      <c r="BV135" s="13">
        <f t="shared" si="159"/>
        <v>117588208.32452293</v>
      </c>
      <c r="BW135" s="13">
        <f t="shared" si="134"/>
        <v>16763.732445960341</v>
      </c>
      <c r="BX135">
        <f t="shared" si="152"/>
        <v>117588334.36762403</v>
      </c>
      <c r="BY135" s="13">
        <f t="shared" si="135"/>
        <v>117588852.55430891</v>
      </c>
    </row>
    <row r="136" spans="29:77" x14ac:dyDescent="0.2">
      <c r="AC136">
        <v>134</v>
      </c>
      <c r="AD136" s="37">
        <f t="shared" si="136"/>
        <v>370951370.90134293</v>
      </c>
      <c r="AE136" s="13">
        <f t="shared" si="112"/>
        <v>11831.891022053715</v>
      </c>
      <c r="AF136">
        <f t="shared" si="153"/>
        <v>370951459.19903713</v>
      </c>
      <c r="AG136" s="13">
        <f t="shared" si="113"/>
        <v>370952418.14796197</v>
      </c>
      <c r="AH136" s="13">
        <f t="shared" si="154"/>
        <v>370951371.16391802</v>
      </c>
      <c r="AI136" s="13">
        <f t="shared" si="114"/>
        <v>16763.732445960341</v>
      </c>
      <c r="AJ136">
        <f t="shared" si="137"/>
        <v>370951496.26639897</v>
      </c>
      <c r="AK136" s="13">
        <f t="shared" si="115"/>
        <v>370952418.14796197</v>
      </c>
      <c r="AL136" s="37">
        <f t="shared" si="138"/>
        <v>628.15708769554521</v>
      </c>
      <c r="AM136" s="13">
        <f t="shared" si="116"/>
        <v>11831.891022053715</v>
      </c>
      <c r="AN136">
        <f t="shared" si="139"/>
        <v>716.45478188997595</v>
      </c>
      <c r="AO136" s="13">
        <f t="shared" si="117"/>
        <v>2813.5073827337451</v>
      </c>
      <c r="AP136" s="13">
        <f t="shared" si="155"/>
        <v>628.41966277274457</v>
      </c>
      <c r="AQ136" s="13">
        <f t="shared" si="118"/>
        <v>16763.732445960341</v>
      </c>
      <c r="AR136" s="13">
        <f t="shared" si="140"/>
        <v>753.52214371274715</v>
      </c>
      <c r="AS136" s="38">
        <f t="shared" si="119"/>
        <v>2813.5073827337451</v>
      </c>
      <c r="AT136" s="37">
        <f t="shared" si="141"/>
        <v>80763974.223533377</v>
      </c>
      <c r="AU136" s="13">
        <f t="shared" si="120"/>
        <v>11831.891022053715</v>
      </c>
      <c r="AV136">
        <f t="shared" si="142"/>
        <v>80764062.521227568</v>
      </c>
      <c r="AW136" s="13">
        <f t="shared" si="121"/>
        <v>80764377.431120396</v>
      </c>
      <c r="AX136" s="13">
        <f t="shared" si="156"/>
        <v>197675123.00301972</v>
      </c>
      <c r="AY136" s="13">
        <f t="shared" si="122"/>
        <v>16763.732445960341</v>
      </c>
      <c r="AZ136">
        <f t="shared" si="143"/>
        <v>197675248.10550067</v>
      </c>
      <c r="BA136" s="13">
        <f t="shared" si="123"/>
        <v>197675525.94803166</v>
      </c>
      <c r="BB136" s="37">
        <f t="shared" si="144"/>
        <v>112.58183674385747</v>
      </c>
      <c r="BC136" s="13">
        <f t="shared" si="124"/>
        <v>11831.891022053715</v>
      </c>
      <c r="BD136">
        <f t="shared" si="145"/>
        <v>200.87953093828816</v>
      </c>
      <c r="BE136" s="13">
        <f t="shared" si="125"/>
        <v>503.35057957927143</v>
      </c>
      <c r="BF136" s="13">
        <f t="shared" si="157"/>
        <v>112.84441182105685</v>
      </c>
      <c r="BG136" s="13">
        <f t="shared" si="126"/>
        <v>16763.732445960341</v>
      </c>
      <c r="BH136">
        <f t="shared" si="146"/>
        <v>237.94689276105939</v>
      </c>
      <c r="BI136" s="13">
        <f t="shared" si="127"/>
        <v>503.35057957927143</v>
      </c>
      <c r="BJ136" s="37">
        <f t="shared" si="147"/>
        <v>1.3160841587359395</v>
      </c>
      <c r="BK136" s="13">
        <f t="shared" si="128"/>
        <v>2366.3782044107429</v>
      </c>
      <c r="BL136">
        <f t="shared" si="148"/>
        <v>18.975622997622082</v>
      </c>
      <c r="BM136" s="13">
        <f t="shared" si="129"/>
        <v>5.6772349545232395</v>
      </c>
      <c r="BN136" s="13">
        <f t="shared" si="158"/>
        <v>1.7748691837326502</v>
      </c>
      <c r="BO136" s="13">
        <f t="shared" si="130"/>
        <v>16763.732445960341</v>
      </c>
      <c r="BP136">
        <f t="shared" si="149"/>
        <v>126.87735012373518</v>
      </c>
      <c r="BQ136" s="13">
        <f t="shared" si="131"/>
        <v>5.6772349545232395</v>
      </c>
      <c r="BR136" s="37">
        <f t="shared" si="150"/>
        <v>185.47549709380507</v>
      </c>
      <c r="BS136" s="13">
        <f t="shared" si="132"/>
        <v>11831.891022053715</v>
      </c>
      <c r="BT136">
        <f t="shared" si="151"/>
        <v>273.77319128823581</v>
      </c>
      <c r="BU136" s="13">
        <f t="shared" si="133"/>
        <v>829.96785815000442</v>
      </c>
      <c r="BV136" s="13">
        <f t="shared" si="159"/>
        <v>117588208.32452293</v>
      </c>
      <c r="BW136" s="13">
        <f t="shared" si="134"/>
        <v>16763.732445960341</v>
      </c>
      <c r="BX136">
        <f t="shared" si="152"/>
        <v>117588333.42700386</v>
      </c>
      <c r="BY136" s="13">
        <f t="shared" si="135"/>
        <v>117588852.55430891</v>
      </c>
    </row>
    <row r="137" spans="29:77" x14ac:dyDescent="0.2">
      <c r="AC137">
        <v>135</v>
      </c>
      <c r="AD137" s="37">
        <f t="shared" si="136"/>
        <v>370951370.90134293</v>
      </c>
      <c r="AE137" s="13">
        <f t="shared" si="112"/>
        <v>11831.891022053715</v>
      </c>
      <c r="AF137">
        <f t="shared" si="153"/>
        <v>370951458.54498011</v>
      </c>
      <c r="AG137" s="13">
        <f t="shared" si="113"/>
        <v>370952418.14796197</v>
      </c>
      <c r="AH137" s="13">
        <f t="shared" si="154"/>
        <v>370951371.16391802</v>
      </c>
      <c r="AI137" s="13">
        <f t="shared" si="114"/>
        <v>16763.732445960341</v>
      </c>
      <c r="AJ137">
        <f t="shared" si="137"/>
        <v>370951495.33971393</v>
      </c>
      <c r="AK137" s="13">
        <f t="shared" si="115"/>
        <v>370952418.14796197</v>
      </c>
      <c r="AL137" s="37">
        <f t="shared" si="138"/>
        <v>628.15708769554521</v>
      </c>
      <c r="AM137" s="13">
        <f t="shared" si="116"/>
        <v>11831.891022053715</v>
      </c>
      <c r="AN137">
        <f t="shared" si="139"/>
        <v>715.80072489594306</v>
      </c>
      <c r="AO137" s="13">
        <f t="shared" si="117"/>
        <v>2813.5073827337451</v>
      </c>
      <c r="AP137" s="13">
        <f t="shared" si="155"/>
        <v>628.41966277274457</v>
      </c>
      <c r="AQ137" s="13">
        <f t="shared" si="118"/>
        <v>16763.732445960341</v>
      </c>
      <c r="AR137" s="13">
        <f t="shared" si="140"/>
        <v>752.59545866874714</v>
      </c>
      <c r="AS137" s="38">
        <f t="shared" si="119"/>
        <v>2813.5073827337451</v>
      </c>
      <c r="AT137" s="37">
        <f t="shared" si="141"/>
        <v>80763974.223533377</v>
      </c>
      <c r="AU137" s="13">
        <f t="shared" si="120"/>
        <v>11831.891022053715</v>
      </c>
      <c r="AV137">
        <f t="shared" si="142"/>
        <v>80764061.867170572</v>
      </c>
      <c r="AW137" s="13">
        <f t="shared" si="121"/>
        <v>80764377.431120396</v>
      </c>
      <c r="AX137" s="13">
        <f t="shared" si="156"/>
        <v>197675123.00301972</v>
      </c>
      <c r="AY137" s="13">
        <f t="shared" si="122"/>
        <v>16763.732445960341</v>
      </c>
      <c r="AZ137">
        <f t="shared" si="143"/>
        <v>197675247.1788156</v>
      </c>
      <c r="BA137" s="13">
        <f t="shared" si="123"/>
        <v>197675525.94803166</v>
      </c>
      <c r="BB137" s="37">
        <f t="shared" si="144"/>
        <v>112.58183674385747</v>
      </c>
      <c r="BC137" s="13">
        <f t="shared" si="124"/>
        <v>11831.891022053715</v>
      </c>
      <c r="BD137">
        <f t="shared" si="145"/>
        <v>200.22547394425536</v>
      </c>
      <c r="BE137" s="13">
        <f t="shared" si="125"/>
        <v>503.35057957927143</v>
      </c>
      <c r="BF137" s="13">
        <f t="shared" si="157"/>
        <v>112.84441182105685</v>
      </c>
      <c r="BG137" s="13">
        <f t="shared" si="126"/>
        <v>16763.732445960341</v>
      </c>
      <c r="BH137">
        <f t="shared" si="146"/>
        <v>237.02020771705938</v>
      </c>
      <c r="BI137" s="13">
        <f t="shared" si="127"/>
        <v>503.35057957927143</v>
      </c>
      <c r="BJ137" s="37">
        <f t="shared" si="147"/>
        <v>1.3160841587359395</v>
      </c>
      <c r="BK137" s="13">
        <f t="shared" si="128"/>
        <v>2366.3782044107429</v>
      </c>
      <c r="BL137">
        <f t="shared" si="148"/>
        <v>18.844811598815518</v>
      </c>
      <c r="BM137" s="13">
        <f t="shared" si="129"/>
        <v>5.6772349545232395</v>
      </c>
      <c r="BN137" s="13">
        <f t="shared" si="158"/>
        <v>1.7748691837326502</v>
      </c>
      <c r="BO137" s="13">
        <f t="shared" si="130"/>
        <v>16763.732445960341</v>
      </c>
      <c r="BP137">
        <f t="shared" si="149"/>
        <v>125.95066507973517</v>
      </c>
      <c r="BQ137" s="13">
        <f t="shared" si="131"/>
        <v>5.6772349545232395</v>
      </c>
      <c r="BR137" s="37">
        <f t="shared" si="150"/>
        <v>185.47549709380507</v>
      </c>
      <c r="BS137" s="13">
        <f t="shared" si="132"/>
        <v>11831.891022053715</v>
      </c>
      <c r="BT137">
        <f t="shared" si="151"/>
        <v>273.11913429420298</v>
      </c>
      <c r="BU137" s="13">
        <f t="shared" si="133"/>
        <v>829.96785815000442</v>
      </c>
      <c r="BV137" s="13">
        <f t="shared" si="159"/>
        <v>117588208.32452293</v>
      </c>
      <c r="BW137" s="13">
        <f t="shared" si="134"/>
        <v>16763.732445960341</v>
      </c>
      <c r="BX137">
        <f t="shared" si="152"/>
        <v>117588332.50031883</v>
      </c>
      <c r="BY137" s="13">
        <f t="shared" si="135"/>
        <v>117588852.55430891</v>
      </c>
    </row>
    <row r="138" spans="29:77" x14ac:dyDescent="0.2">
      <c r="AC138">
        <v>136</v>
      </c>
      <c r="AD138" s="37">
        <f t="shared" si="136"/>
        <v>370951370.90134293</v>
      </c>
      <c r="AE138" s="13">
        <f t="shared" si="112"/>
        <v>11831.891022053715</v>
      </c>
      <c r="AF138">
        <f t="shared" si="153"/>
        <v>370951457.9005416</v>
      </c>
      <c r="AG138" s="13">
        <f t="shared" si="113"/>
        <v>370952418.14796197</v>
      </c>
      <c r="AH138" s="13">
        <f t="shared" si="154"/>
        <v>370951371.16391802</v>
      </c>
      <c r="AI138" s="13">
        <f t="shared" si="114"/>
        <v>16763.732445960341</v>
      </c>
      <c r="AJ138">
        <f t="shared" si="137"/>
        <v>370951494.4266566</v>
      </c>
      <c r="AK138" s="13">
        <f t="shared" si="115"/>
        <v>370952418.14796197</v>
      </c>
      <c r="AL138" s="37">
        <f t="shared" si="138"/>
        <v>628.15708769554521</v>
      </c>
      <c r="AM138" s="13">
        <f t="shared" si="116"/>
        <v>11831.891022053715</v>
      </c>
      <c r="AN138">
        <f t="shared" si="139"/>
        <v>715.15628638711667</v>
      </c>
      <c r="AO138" s="13">
        <f t="shared" si="117"/>
        <v>2813.5073827337451</v>
      </c>
      <c r="AP138" s="13">
        <f t="shared" si="155"/>
        <v>628.41966277274457</v>
      </c>
      <c r="AQ138" s="13">
        <f t="shared" si="118"/>
        <v>16763.732445960341</v>
      </c>
      <c r="AR138" s="13">
        <f t="shared" si="140"/>
        <v>751.68240134598238</v>
      </c>
      <c r="AS138" s="38">
        <f t="shared" si="119"/>
        <v>2813.5073827337451</v>
      </c>
      <c r="AT138" s="37">
        <f t="shared" si="141"/>
        <v>80763974.223533377</v>
      </c>
      <c r="AU138" s="13">
        <f t="shared" si="120"/>
        <v>11831.891022053715</v>
      </c>
      <c r="AV138">
        <f t="shared" si="142"/>
        <v>80764061.222732067</v>
      </c>
      <c r="AW138" s="13">
        <f t="shared" si="121"/>
        <v>80764377.431120396</v>
      </c>
      <c r="AX138" s="13">
        <f t="shared" si="156"/>
        <v>197675123.00301972</v>
      </c>
      <c r="AY138" s="13">
        <f t="shared" si="122"/>
        <v>16763.732445960341</v>
      </c>
      <c r="AZ138">
        <f t="shared" si="143"/>
        <v>197675246.26575831</v>
      </c>
      <c r="BA138" s="13">
        <f t="shared" si="123"/>
        <v>197675525.94803166</v>
      </c>
      <c r="BB138" s="37">
        <f t="shared" si="144"/>
        <v>112.58183674385747</v>
      </c>
      <c r="BC138" s="13">
        <f t="shared" si="124"/>
        <v>11831.891022053715</v>
      </c>
      <c r="BD138">
        <f t="shared" si="145"/>
        <v>199.5810354354289</v>
      </c>
      <c r="BE138" s="13">
        <f t="shared" si="125"/>
        <v>503.35057957927143</v>
      </c>
      <c r="BF138" s="13">
        <f t="shared" si="157"/>
        <v>112.84441182105685</v>
      </c>
      <c r="BG138" s="13">
        <f t="shared" si="126"/>
        <v>16763.732445960341</v>
      </c>
      <c r="BH138">
        <f t="shared" si="146"/>
        <v>236.10715039429465</v>
      </c>
      <c r="BI138" s="13">
        <f t="shared" si="127"/>
        <v>503.35057957927143</v>
      </c>
      <c r="BJ138" s="37">
        <f t="shared" si="147"/>
        <v>1.3160841587359395</v>
      </c>
      <c r="BK138" s="13">
        <f t="shared" si="128"/>
        <v>2366.3782044107429</v>
      </c>
      <c r="BL138">
        <f t="shared" si="148"/>
        <v>18.715923897050224</v>
      </c>
      <c r="BM138" s="13">
        <f t="shared" si="129"/>
        <v>5.6772349545232395</v>
      </c>
      <c r="BN138" s="13">
        <f t="shared" si="158"/>
        <v>1.7748691837326502</v>
      </c>
      <c r="BO138" s="13">
        <f t="shared" si="130"/>
        <v>16763.732445960341</v>
      </c>
      <c r="BP138">
        <f t="shared" si="149"/>
        <v>125.03760775697044</v>
      </c>
      <c r="BQ138" s="13">
        <f t="shared" si="131"/>
        <v>5.6772349545232395</v>
      </c>
      <c r="BR138" s="37">
        <f t="shared" si="150"/>
        <v>185.47549709380507</v>
      </c>
      <c r="BS138" s="13">
        <f t="shared" si="132"/>
        <v>11831.891022053715</v>
      </c>
      <c r="BT138">
        <f t="shared" si="151"/>
        <v>272.47469578537653</v>
      </c>
      <c r="BU138" s="13">
        <f t="shared" si="133"/>
        <v>829.96785815000442</v>
      </c>
      <c r="BV138" s="13">
        <f t="shared" si="159"/>
        <v>117588208.32452293</v>
      </c>
      <c r="BW138" s="13">
        <f t="shared" si="134"/>
        <v>16763.732445960341</v>
      </c>
      <c r="BX138">
        <f t="shared" si="152"/>
        <v>117588331.5872615</v>
      </c>
      <c r="BY138" s="13">
        <f t="shared" si="135"/>
        <v>117588852.55430891</v>
      </c>
    </row>
    <row r="139" spans="29:77" x14ac:dyDescent="0.2">
      <c r="AC139">
        <v>137</v>
      </c>
      <c r="AD139" s="37">
        <f t="shared" si="136"/>
        <v>370951370.90134293</v>
      </c>
      <c r="AE139" s="13">
        <f t="shared" si="112"/>
        <v>11831.891022053715</v>
      </c>
      <c r="AF139">
        <f t="shared" si="153"/>
        <v>370951457.26551098</v>
      </c>
      <c r="AG139" s="13">
        <f t="shared" si="113"/>
        <v>370952418.14796197</v>
      </c>
      <c r="AH139" s="13">
        <f t="shared" si="154"/>
        <v>370951371.16391802</v>
      </c>
      <c r="AI139" s="13">
        <f t="shared" si="114"/>
        <v>16763.732445960341</v>
      </c>
      <c r="AJ139">
        <f t="shared" si="137"/>
        <v>370951493.52692854</v>
      </c>
      <c r="AK139" s="13">
        <f t="shared" si="115"/>
        <v>370952418.14796197</v>
      </c>
      <c r="AL139" s="37">
        <f t="shared" si="138"/>
        <v>628.15708769554521</v>
      </c>
      <c r="AM139" s="13">
        <f t="shared" si="116"/>
        <v>11831.891022053715</v>
      </c>
      <c r="AN139">
        <f t="shared" si="139"/>
        <v>714.52125573973285</v>
      </c>
      <c r="AO139" s="13">
        <f t="shared" si="117"/>
        <v>2813.5073827337451</v>
      </c>
      <c r="AP139" s="13">
        <f t="shared" si="155"/>
        <v>628.41966277274457</v>
      </c>
      <c r="AQ139" s="13">
        <f t="shared" si="118"/>
        <v>16763.732445960341</v>
      </c>
      <c r="AR139" s="13">
        <f t="shared" si="140"/>
        <v>750.78267332719963</v>
      </c>
      <c r="AS139" s="38">
        <f t="shared" si="119"/>
        <v>2813.5073827337451</v>
      </c>
      <c r="AT139" s="37">
        <f t="shared" si="141"/>
        <v>80763974.223533377</v>
      </c>
      <c r="AU139" s="13">
        <f t="shared" si="120"/>
        <v>11831.891022053715</v>
      </c>
      <c r="AV139">
        <f t="shared" si="142"/>
        <v>80764060.587701425</v>
      </c>
      <c r="AW139" s="13">
        <f t="shared" si="121"/>
        <v>80764377.431120396</v>
      </c>
      <c r="AX139" s="13">
        <f t="shared" si="156"/>
        <v>197675123.00301972</v>
      </c>
      <c r="AY139" s="13">
        <f t="shared" si="122"/>
        <v>16763.732445960341</v>
      </c>
      <c r="AZ139">
        <f t="shared" si="143"/>
        <v>197675245.36603028</v>
      </c>
      <c r="BA139" s="13">
        <f t="shared" si="123"/>
        <v>197675525.94803166</v>
      </c>
      <c r="BB139" s="37">
        <f t="shared" si="144"/>
        <v>112.58183674385747</v>
      </c>
      <c r="BC139" s="13">
        <f t="shared" si="124"/>
        <v>11831.891022053715</v>
      </c>
      <c r="BD139">
        <f t="shared" si="145"/>
        <v>198.94600478804517</v>
      </c>
      <c r="BE139" s="13">
        <f t="shared" si="125"/>
        <v>503.35057957927143</v>
      </c>
      <c r="BF139" s="13">
        <f t="shared" si="157"/>
        <v>112.84441182105685</v>
      </c>
      <c r="BG139" s="13">
        <f t="shared" si="126"/>
        <v>16763.732445960341</v>
      </c>
      <c r="BH139">
        <f t="shared" si="146"/>
        <v>235.2074223755119</v>
      </c>
      <c r="BI139" s="13">
        <f t="shared" si="127"/>
        <v>503.35057957927143</v>
      </c>
      <c r="BJ139" s="37">
        <f t="shared" si="147"/>
        <v>1.3160841587359395</v>
      </c>
      <c r="BK139" s="13">
        <f t="shared" si="128"/>
        <v>2366.3782044107429</v>
      </c>
      <c r="BL139">
        <f t="shared" si="148"/>
        <v>18.588917767573481</v>
      </c>
      <c r="BM139" s="13">
        <f t="shared" si="129"/>
        <v>5.6772349545232395</v>
      </c>
      <c r="BN139" s="13">
        <f t="shared" si="158"/>
        <v>1.7748691837326502</v>
      </c>
      <c r="BO139" s="13">
        <f t="shared" si="130"/>
        <v>16763.732445960341</v>
      </c>
      <c r="BP139">
        <f t="shared" si="149"/>
        <v>124.13787973818769</v>
      </c>
      <c r="BQ139" s="13">
        <f t="shared" si="131"/>
        <v>5.6772349545232395</v>
      </c>
      <c r="BR139" s="37">
        <f t="shared" si="150"/>
        <v>185.47549709380507</v>
      </c>
      <c r="BS139" s="13">
        <f t="shared" si="132"/>
        <v>11831.891022053715</v>
      </c>
      <c r="BT139">
        <f t="shared" si="151"/>
        <v>271.83966513799277</v>
      </c>
      <c r="BU139" s="13">
        <f t="shared" si="133"/>
        <v>829.96785815000442</v>
      </c>
      <c r="BV139" s="13">
        <f t="shared" si="159"/>
        <v>117588208.32452293</v>
      </c>
      <c r="BW139" s="13">
        <f t="shared" si="134"/>
        <v>16763.732445960341</v>
      </c>
      <c r="BX139">
        <f t="shared" si="152"/>
        <v>117588330.68753348</v>
      </c>
      <c r="BY139" s="13">
        <f t="shared" si="135"/>
        <v>117588852.55430891</v>
      </c>
    </row>
    <row r="140" spans="29:77" x14ac:dyDescent="0.2">
      <c r="AC140">
        <v>138</v>
      </c>
      <c r="AD140" s="37">
        <f t="shared" si="136"/>
        <v>370951370.90134293</v>
      </c>
      <c r="AE140" s="13">
        <f t="shared" si="112"/>
        <v>11831.891022053715</v>
      </c>
      <c r="AF140">
        <f t="shared" si="153"/>
        <v>370951456.63968366</v>
      </c>
      <c r="AG140" s="13">
        <f t="shared" si="113"/>
        <v>370952418.14796197</v>
      </c>
      <c r="AH140" s="13">
        <f t="shared" si="154"/>
        <v>370951371.16391802</v>
      </c>
      <c r="AI140" s="13">
        <f t="shared" si="114"/>
        <v>16763.732445960341</v>
      </c>
      <c r="AJ140">
        <f t="shared" si="137"/>
        <v>370951492.64024007</v>
      </c>
      <c r="AK140" s="13">
        <f t="shared" si="115"/>
        <v>370952418.14796197</v>
      </c>
      <c r="AL140" s="37">
        <f t="shared" si="138"/>
        <v>628.15708769554521</v>
      </c>
      <c r="AM140" s="13">
        <f t="shared" si="116"/>
        <v>11831.891022053715</v>
      </c>
      <c r="AN140">
        <f t="shared" si="139"/>
        <v>713.8954284350649</v>
      </c>
      <c r="AO140" s="13">
        <f t="shared" si="117"/>
        <v>2813.5073827337451</v>
      </c>
      <c r="AP140" s="13">
        <f t="shared" si="155"/>
        <v>628.41966277274457</v>
      </c>
      <c r="AQ140" s="13">
        <f t="shared" si="118"/>
        <v>16763.732445960341</v>
      </c>
      <c r="AR140" s="13">
        <f t="shared" si="140"/>
        <v>749.89598484492092</v>
      </c>
      <c r="AS140" s="38">
        <f t="shared" si="119"/>
        <v>2813.5073827337451</v>
      </c>
      <c r="AT140" s="37">
        <f t="shared" si="141"/>
        <v>80763974.223533377</v>
      </c>
      <c r="AU140" s="13">
        <f t="shared" si="120"/>
        <v>11831.891022053715</v>
      </c>
      <c r="AV140">
        <f t="shared" si="142"/>
        <v>80764059.961874112</v>
      </c>
      <c r="AW140" s="13">
        <f t="shared" si="121"/>
        <v>80764377.431120396</v>
      </c>
      <c r="AX140" s="13">
        <f t="shared" si="156"/>
        <v>197675123.00301972</v>
      </c>
      <c r="AY140" s="13">
        <f t="shared" si="122"/>
        <v>16763.732445960341</v>
      </c>
      <c r="AZ140">
        <f t="shared" si="143"/>
        <v>197675244.4793418</v>
      </c>
      <c r="BA140" s="13">
        <f t="shared" si="123"/>
        <v>197675525.94803166</v>
      </c>
      <c r="BB140" s="37">
        <f t="shared" si="144"/>
        <v>112.58183674385747</v>
      </c>
      <c r="BC140" s="13">
        <f t="shared" si="124"/>
        <v>11831.891022053715</v>
      </c>
      <c r="BD140">
        <f t="shared" si="145"/>
        <v>198.32017748337714</v>
      </c>
      <c r="BE140" s="13">
        <f t="shared" si="125"/>
        <v>503.35057957927143</v>
      </c>
      <c r="BF140" s="13">
        <f t="shared" si="157"/>
        <v>112.84441182105685</v>
      </c>
      <c r="BG140" s="13">
        <f t="shared" si="126"/>
        <v>16763.732445960341</v>
      </c>
      <c r="BH140">
        <f t="shared" si="146"/>
        <v>234.32073389323324</v>
      </c>
      <c r="BI140" s="13">
        <f t="shared" si="127"/>
        <v>503.35057957927143</v>
      </c>
      <c r="BJ140" s="37">
        <f t="shared" si="147"/>
        <v>1.3160841587359395</v>
      </c>
      <c r="BK140" s="13">
        <f t="shared" si="128"/>
        <v>2366.3782044107429</v>
      </c>
      <c r="BL140">
        <f t="shared" si="148"/>
        <v>18.463752306639876</v>
      </c>
      <c r="BM140" s="13">
        <f t="shared" si="129"/>
        <v>5.6772349545232395</v>
      </c>
      <c r="BN140" s="13">
        <f t="shared" si="158"/>
        <v>1.7748691837326502</v>
      </c>
      <c r="BO140" s="13">
        <f t="shared" si="130"/>
        <v>16763.732445960341</v>
      </c>
      <c r="BP140">
        <f t="shared" si="149"/>
        <v>123.25119125590903</v>
      </c>
      <c r="BQ140" s="13">
        <f t="shared" si="131"/>
        <v>5.6772349545232395</v>
      </c>
      <c r="BR140" s="37">
        <f t="shared" si="150"/>
        <v>185.47549709380507</v>
      </c>
      <c r="BS140" s="13">
        <f t="shared" si="132"/>
        <v>11831.891022053715</v>
      </c>
      <c r="BT140">
        <f t="shared" si="151"/>
        <v>271.21383783332476</v>
      </c>
      <c r="BU140" s="13">
        <f t="shared" si="133"/>
        <v>829.96785815000442</v>
      </c>
      <c r="BV140" s="13">
        <f t="shared" si="159"/>
        <v>117588208.32452293</v>
      </c>
      <c r="BW140" s="13">
        <f t="shared" si="134"/>
        <v>16763.732445960341</v>
      </c>
      <c r="BX140">
        <f t="shared" si="152"/>
        <v>117588329.800845</v>
      </c>
      <c r="BY140" s="13">
        <f t="shared" si="135"/>
        <v>117588852.55430891</v>
      </c>
    </row>
    <row r="141" spans="29:77" x14ac:dyDescent="0.2">
      <c r="AC141">
        <v>139</v>
      </c>
      <c r="AD141" s="37">
        <f t="shared" si="136"/>
        <v>370951370.90134293</v>
      </c>
      <c r="AE141" s="13">
        <f t="shared" si="112"/>
        <v>11831.891022053715</v>
      </c>
      <c r="AF141">
        <f t="shared" si="153"/>
        <v>370951456.02286106</v>
      </c>
      <c r="AG141" s="13">
        <f t="shared" si="113"/>
        <v>370952418.14796197</v>
      </c>
      <c r="AH141" s="13">
        <f t="shared" si="154"/>
        <v>370951371.16391802</v>
      </c>
      <c r="AI141" s="13">
        <f t="shared" si="114"/>
        <v>16763.732445960341</v>
      </c>
      <c r="AJ141">
        <f t="shared" si="137"/>
        <v>370951491.76630974</v>
      </c>
      <c r="AK141" s="13">
        <f t="shared" si="115"/>
        <v>370952418.14796197</v>
      </c>
      <c r="AL141" s="37">
        <f t="shared" si="138"/>
        <v>628.15708769554521</v>
      </c>
      <c r="AM141" s="13">
        <f t="shared" si="116"/>
        <v>11831.891022053715</v>
      </c>
      <c r="AN141">
        <f t="shared" si="139"/>
        <v>713.27860583981658</v>
      </c>
      <c r="AO141" s="13">
        <f t="shared" si="117"/>
        <v>2813.5073827337451</v>
      </c>
      <c r="AP141" s="13">
        <f t="shared" si="155"/>
        <v>628.41966277274457</v>
      </c>
      <c r="AQ141" s="13">
        <f t="shared" si="118"/>
        <v>16763.732445960341</v>
      </c>
      <c r="AR141" s="13">
        <f t="shared" si="140"/>
        <v>749.02205447030099</v>
      </c>
      <c r="AS141" s="38">
        <f t="shared" si="119"/>
        <v>2813.5073827337451</v>
      </c>
      <c r="AT141" s="37">
        <f t="shared" si="141"/>
        <v>80763974.223533377</v>
      </c>
      <c r="AU141" s="13">
        <f t="shared" si="120"/>
        <v>11831.891022053715</v>
      </c>
      <c r="AV141">
        <f t="shared" si="142"/>
        <v>80764059.345051527</v>
      </c>
      <c r="AW141" s="13">
        <f t="shared" si="121"/>
        <v>80764377.431120396</v>
      </c>
      <c r="AX141" s="13">
        <f t="shared" si="156"/>
        <v>197675123.00301972</v>
      </c>
      <c r="AY141" s="13">
        <f t="shared" si="122"/>
        <v>16763.732445960341</v>
      </c>
      <c r="AZ141">
        <f t="shared" si="143"/>
        <v>197675243.60541141</v>
      </c>
      <c r="BA141" s="13">
        <f t="shared" si="123"/>
        <v>197675525.94803166</v>
      </c>
      <c r="BB141" s="37">
        <f t="shared" si="144"/>
        <v>112.58183674385747</v>
      </c>
      <c r="BC141" s="13">
        <f t="shared" si="124"/>
        <v>11831.891022053715</v>
      </c>
      <c r="BD141">
        <f t="shared" si="145"/>
        <v>197.70335488812879</v>
      </c>
      <c r="BE141" s="13">
        <f t="shared" si="125"/>
        <v>503.35057957927143</v>
      </c>
      <c r="BF141" s="13">
        <f t="shared" si="157"/>
        <v>112.84441182105685</v>
      </c>
      <c r="BG141" s="13">
        <f t="shared" si="126"/>
        <v>16763.732445960341</v>
      </c>
      <c r="BH141">
        <f t="shared" si="146"/>
        <v>233.44680351861325</v>
      </c>
      <c r="BI141" s="13">
        <f t="shared" si="127"/>
        <v>503.35057957927143</v>
      </c>
      <c r="BJ141" s="37">
        <f t="shared" si="147"/>
        <v>1.3160841587359395</v>
      </c>
      <c r="BK141" s="13">
        <f t="shared" si="128"/>
        <v>2366.3782044107429</v>
      </c>
      <c r="BL141">
        <f t="shared" si="148"/>
        <v>18.340387787590206</v>
      </c>
      <c r="BM141" s="13">
        <f t="shared" si="129"/>
        <v>5.6772349545232395</v>
      </c>
      <c r="BN141" s="13">
        <f t="shared" si="158"/>
        <v>1.7748691837326502</v>
      </c>
      <c r="BO141" s="13">
        <f t="shared" si="130"/>
        <v>16763.732445960341</v>
      </c>
      <c r="BP141">
        <f t="shared" si="149"/>
        <v>122.37726088128906</v>
      </c>
      <c r="BQ141" s="13">
        <f t="shared" si="131"/>
        <v>5.6772349545232395</v>
      </c>
      <c r="BR141" s="37">
        <f t="shared" si="150"/>
        <v>185.47549709380507</v>
      </c>
      <c r="BS141" s="13">
        <f t="shared" si="132"/>
        <v>11831.891022053715</v>
      </c>
      <c r="BT141">
        <f t="shared" si="151"/>
        <v>270.59701523807644</v>
      </c>
      <c r="BU141" s="13">
        <f t="shared" si="133"/>
        <v>829.96785815000442</v>
      </c>
      <c r="BV141" s="13">
        <f t="shared" si="159"/>
        <v>117588208.32452293</v>
      </c>
      <c r="BW141" s="13">
        <f t="shared" si="134"/>
        <v>16763.732445960341</v>
      </c>
      <c r="BX141">
        <f t="shared" si="152"/>
        <v>117588328.92691463</v>
      </c>
      <c r="BY141" s="13">
        <f t="shared" si="135"/>
        <v>117588852.55430891</v>
      </c>
    </row>
    <row r="142" spans="29:77" x14ac:dyDescent="0.2">
      <c r="AC142">
        <v>140</v>
      </c>
      <c r="AD142" s="37">
        <f t="shared" si="136"/>
        <v>370951370.90134293</v>
      </c>
      <c r="AE142" s="13">
        <f t="shared" si="112"/>
        <v>11831.891022053715</v>
      </c>
      <c r="AF142">
        <f t="shared" si="153"/>
        <v>370951455.41485023</v>
      </c>
      <c r="AG142" s="13">
        <f t="shared" si="113"/>
        <v>370952418.14796197</v>
      </c>
      <c r="AH142" s="13">
        <f t="shared" si="154"/>
        <v>370951371.16391802</v>
      </c>
      <c r="AI142" s="13">
        <f t="shared" si="114"/>
        <v>16763.732445960341</v>
      </c>
      <c r="AJ142">
        <f t="shared" si="137"/>
        <v>370951490.90486407</v>
      </c>
      <c r="AK142" s="13">
        <f t="shared" si="115"/>
        <v>370952418.14796197</v>
      </c>
      <c r="AL142" s="37">
        <f t="shared" si="138"/>
        <v>628.15708769554521</v>
      </c>
      <c r="AM142" s="13">
        <f t="shared" si="116"/>
        <v>11831.891022053715</v>
      </c>
      <c r="AN142">
        <f t="shared" si="139"/>
        <v>712.67059499592892</v>
      </c>
      <c r="AO142" s="13">
        <f t="shared" si="117"/>
        <v>2813.5073827337451</v>
      </c>
      <c r="AP142" s="13">
        <f t="shared" si="155"/>
        <v>628.41966277274457</v>
      </c>
      <c r="AQ142" s="13">
        <f t="shared" si="118"/>
        <v>16763.732445960341</v>
      </c>
      <c r="AR142" s="13">
        <f t="shared" si="140"/>
        <v>748.16060881531848</v>
      </c>
      <c r="AS142" s="38">
        <f t="shared" si="119"/>
        <v>2813.5073827337451</v>
      </c>
      <c r="AT142" s="37">
        <f t="shared" si="141"/>
        <v>80763974.223533377</v>
      </c>
      <c r="AU142" s="13">
        <f t="shared" si="120"/>
        <v>11831.891022053715</v>
      </c>
      <c r="AV142">
        <f t="shared" si="142"/>
        <v>80764058.737040684</v>
      </c>
      <c r="AW142" s="13">
        <f t="shared" si="121"/>
        <v>80764377.431120396</v>
      </c>
      <c r="AX142" s="13">
        <f t="shared" si="156"/>
        <v>197675123.00301972</v>
      </c>
      <c r="AY142" s="13">
        <f t="shared" si="122"/>
        <v>16763.732445960341</v>
      </c>
      <c r="AZ142">
        <f t="shared" si="143"/>
        <v>197675242.74396577</v>
      </c>
      <c r="BA142" s="13">
        <f t="shared" si="123"/>
        <v>197675525.94803166</v>
      </c>
      <c r="BB142" s="37">
        <f t="shared" si="144"/>
        <v>112.58183674385747</v>
      </c>
      <c r="BC142" s="13">
        <f t="shared" si="124"/>
        <v>11831.891022053715</v>
      </c>
      <c r="BD142">
        <f t="shared" si="145"/>
        <v>197.09534404424113</v>
      </c>
      <c r="BE142" s="13">
        <f t="shared" si="125"/>
        <v>503.35057957927143</v>
      </c>
      <c r="BF142" s="13">
        <f t="shared" si="157"/>
        <v>112.84441182105685</v>
      </c>
      <c r="BG142" s="13">
        <f t="shared" si="126"/>
        <v>16763.732445960341</v>
      </c>
      <c r="BH142">
        <f t="shared" si="146"/>
        <v>232.58535786363072</v>
      </c>
      <c r="BI142" s="13">
        <f t="shared" si="127"/>
        <v>503.35057957927143</v>
      </c>
      <c r="BJ142" s="37">
        <f t="shared" si="147"/>
        <v>1.3160841587359395</v>
      </c>
      <c r="BK142" s="13">
        <f t="shared" si="128"/>
        <v>2366.3782044107429</v>
      </c>
      <c r="BL142">
        <f t="shared" si="148"/>
        <v>18.218785618812674</v>
      </c>
      <c r="BM142" s="13">
        <f t="shared" si="129"/>
        <v>5.6772349545232395</v>
      </c>
      <c r="BN142" s="13">
        <f t="shared" si="158"/>
        <v>1.7748691837326502</v>
      </c>
      <c r="BO142" s="13">
        <f t="shared" si="130"/>
        <v>16763.732445960341</v>
      </c>
      <c r="BP142">
        <f t="shared" si="149"/>
        <v>121.51581522630651</v>
      </c>
      <c r="BQ142" s="13">
        <f t="shared" si="131"/>
        <v>5.6772349545232395</v>
      </c>
      <c r="BR142" s="37">
        <f t="shared" si="150"/>
        <v>185.47549709380507</v>
      </c>
      <c r="BS142" s="13">
        <f t="shared" si="132"/>
        <v>11831.891022053715</v>
      </c>
      <c r="BT142">
        <f t="shared" si="151"/>
        <v>269.98900439418878</v>
      </c>
      <c r="BU142" s="13">
        <f t="shared" si="133"/>
        <v>829.96785815000442</v>
      </c>
      <c r="BV142" s="13">
        <f t="shared" si="159"/>
        <v>117588208.32452293</v>
      </c>
      <c r="BW142" s="13">
        <f t="shared" si="134"/>
        <v>16763.732445960341</v>
      </c>
      <c r="BX142">
        <f t="shared" si="152"/>
        <v>117588328.06546897</v>
      </c>
      <c r="BY142" s="13">
        <f t="shared" si="135"/>
        <v>117588852.55430891</v>
      </c>
    </row>
    <row r="143" spans="29:77" x14ac:dyDescent="0.2">
      <c r="AC143">
        <v>141</v>
      </c>
      <c r="AD143" s="37">
        <f t="shared" si="136"/>
        <v>370951370.90134293</v>
      </c>
      <c r="AE143" s="13">
        <f t="shared" si="112"/>
        <v>11831.891022053715</v>
      </c>
      <c r="AF143">
        <f t="shared" si="153"/>
        <v>370951454.81546366</v>
      </c>
      <c r="AG143" s="13">
        <f t="shared" si="113"/>
        <v>370952418.14796197</v>
      </c>
      <c r="AH143" s="13">
        <f t="shared" si="154"/>
        <v>370951371.16391802</v>
      </c>
      <c r="AI143" s="13">
        <f t="shared" si="114"/>
        <v>16763.732445960341</v>
      </c>
      <c r="AJ143">
        <f t="shared" si="137"/>
        <v>370951490.05563748</v>
      </c>
      <c r="AK143" s="13">
        <f t="shared" si="115"/>
        <v>370952418.14796197</v>
      </c>
      <c r="AL143" s="37">
        <f t="shared" si="138"/>
        <v>628.15708769554521</v>
      </c>
      <c r="AM143" s="13">
        <f t="shared" si="116"/>
        <v>11831.891022053715</v>
      </c>
      <c r="AN143">
        <f t="shared" si="139"/>
        <v>712.07120841933045</v>
      </c>
      <c r="AO143" s="13">
        <f t="shared" si="117"/>
        <v>2813.5073827337451</v>
      </c>
      <c r="AP143" s="13">
        <f t="shared" si="155"/>
        <v>628.41966277274457</v>
      </c>
      <c r="AQ143" s="13">
        <f t="shared" si="118"/>
        <v>16763.732445960341</v>
      </c>
      <c r="AR143" s="13">
        <f t="shared" si="140"/>
        <v>747.31138224764061</v>
      </c>
      <c r="AS143" s="38">
        <f t="shared" si="119"/>
        <v>2813.5073827337451</v>
      </c>
      <c r="AT143" s="37">
        <f t="shared" si="141"/>
        <v>80763974.223533377</v>
      </c>
      <c r="AU143" s="13">
        <f t="shared" si="120"/>
        <v>11831.891022053715</v>
      </c>
      <c r="AV143">
        <f t="shared" si="142"/>
        <v>80764058.137654096</v>
      </c>
      <c r="AW143" s="13">
        <f t="shared" si="121"/>
        <v>80764377.431120396</v>
      </c>
      <c r="AX143" s="13">
        <f t="shared" si="156"/>
        <v>197675123.00301972</v>
      </c>
      <c r="AY143" s="13">
        <f t="shared" si="122"/>
        <v>16763.732445960341</v>
      </c>
      <c r="AZ143">
        <f t="shared" si="143"/>
        <v>197675241.89473918</v>
      </c>
      <c r="BA143" s="13">
        <f t="shared" si="123"/>
        <v>197675525.94803166</v>
      </c>
      <c r="BB143" s="37">
        <f t="shared" si="144"/>
        <v>112.58183674385747</v>
      </c>
      <c r="BC143" s="13">
        <f t="shared" si="124"/>
        <v>11831.891022053715</v>
      </c>
      <c r="BD143">
        <f t="shared" si="145"/>
        <v>196.49595746764265</v>
      </c>
      <c r="BE143" s="13">
        <f t="shared" si="125"/>
        <v>503.35057957927143</v>
      </c>
      <c r="BF143" s="13">
        <f t="shared" si="157"/>
        <v>112.84441182105685</v>
      </c>
      <c r="BG143" s="13">
        <f t="shared" si="126"/>
        <v>16763.732445960341</v>
      </c>
      <c r="BH143">
        <f t="shared" si="146"/>
        <v>231.73613129595287</v>
      </c>
      <c r="BI143" s="13">
        <f t="shared" si="127"/>
        <v>503.35057957927143</v>
      </c>
      <c r="BJ143" s="37">
        <f t="shared" si="147"/>
        <v>1.3160841587359395</v>
      </c>
      <c r="BK143" s="13">
        <f t="shared" si="128"/>
        <v>2366.3782044107429</v>
      </c>
      <c r="BL143">
        <f t="shared" si="148"/>
        <v>18.098908303492983</v>
      </c>
      <c r="BM143" s="13">
        <f t="shared" si="129"/>
        <v>5.6772349545232395</v>
      </c>
      <c r="BN143" s="13">
        <f t="shared" si="158"/>
        <v>1.7748691837326502</v>
      </c>
      <c r="BO143" s="13">
        <f t="shared" si="130"/>
        <v>16763.732445960341</v>
      </c>
      <c r="BP143">
        <f t="shared" si="149"/>
        <v>120.66658865862868</v>
      </c>
      <c r="BQ143" s="13">
        <f t="shared" si="131"/>
        <v>5.6772349545232395</v>
      </c>
      <c r="BR143" s="37">
        <f t="shared" si="150"/>
        <v>185.47549709380507</v>
      </c>
      <c r="BS143" s="13">
        <f t="shared" si="132"/>
        <v>11831.891022053715</v>
      </c>
      <c r="BT143">
        <f t="shared" si="151"/>
        <v>269.38961781759031</v>
      </c>
      <c r="BU143" s="13">
        <f t="shared" si="133"/>
        <v>829.96785815000442</v>
      </c>
      <c r="BV143" s="13">
        <f t="shared" si="159"/>
        <v>117588208.32452293</v>
      </c>
      <c r="BW143" s="13">
        <f t="shared" si="134"/>
        <v>16763.732445960341</v>
      </c>
      <c r="BX143">
        <f t="shared" si="152"/>
        <v>117588327.2162424</v>
      </c>
      <c r="BY143" s="13">
        <f t="shared" si="135"/>
        <v>117588852.55430891</v>
      </c>
    </row>
    <row r="144" spans="29:77" x14ac:dyDescent="0.2">
      <c r="AC144">
        <v>142</v>
      </c>
      <c r="AD144" s="37">
        <f t="shared" si="136"/>
        <v>370951370.90134293</v>
      </c>
      <c r="AE144" s="13">
        <f t="shared" si="112"/>
        <v>11831.891022053715</v>
      </c>
      <c r="AF144">
        <f t="shared" si="153"/>
        <v>370951454.22451913</v>
      </c>
      <c r="AG144" s="13">
        <f t="shared" si="113"/>
        <v>370952418.14796197</v>
      </c>
      <c r="AH144" s="13">
        <f t="shared" si="154"/>
        <v>370951371.16391802</v>
      </c>
      <c r="AI144" s="13">
        <f t="shared" si="114"/>
        <v>16763.732445960341</v>
      </c>
      <c r="AJ144">
        <f t="shared" si="137"/>
        <v>370951489.21837187</v>
      </c>
      <c r="AK144" s="13">
        <f t="shared" si="115"/>
        <v>370952418.14796197</v>
      </c>
      <c r="AL144" s="37">
        <f t="shared" si="138"/>
        <v>628.15708769554521</v>
      </c>
      <c r="AM144" s="13">
        <f t="shared" si="116"/>
        <v>11831.891022053715</v>
      </c>
      <c r="AN144">
        <f t="shared" si="139"/>
        <v>711.4802639071911</v>
      </c>
      <c r="AO144" s="13">
        <f t="shared" si="117"/>
        <v>2813.5073827337451</v>
      </c>
      <c r="AP144" s="13">
        <f t="shared" si="155"/>
        <v>628.41966277274457</v>
      </c>
      <c r="AQ144" s="13">
        <f t="shared" si="118"/>
        <v>16763.732445960341</v>
      </c>
      <c r="AR144" s="13">
        <f t="shared" si="140"/>
        <v>746.47411661753574</v>
      </c>
      <c r="AS144" s="38">
        <f t="shared" si="119"/>
        <v>2813.5073827337451</v>
      </c>
      <c r="AT144" s="37">
        <f t="shared" si="141"/>
        <v>80763974.223533377</v>
      </c>
      <c r="AU144" s="13">
        <f t="shared" si="120"/>
        <v>11831.891022053715</v>
      </c>
      <c r="AV144">
        <f t="shared" si="142"/>
        <v>80764057.546709582</v>
      </c>
      <c r="AW144" s="13">
        <f t="shared" si="121"/>
        <v>80764377.431120396</v>
      </c>
      <c r="AX144" s="13">
        <f t="shared" si="156"/>
        <v>197675123.00301972</v>
      </c>
      <c r="AY144" s="13">
        <f t="shared" si="122"/>
        <v>16763.732445960341</v>
      </c>
      <c r="AZ144">
        <f t="shared" si="143"/>
        <v>197675241.05747357</v>
      </c>
      <c r="BA144" s="13">
        <f t="shared" si="123"/>
        <v>197675525.94803166</v>
      </c>
      <c r="BB144" s="37">
        <f t="shared" si="144"/>
        <v>112.58183674385747</v>
      </c>
      <c r="BC144" s="13">
        <f t="shared" si="124"/>
        <v>11831.891022053715</v>
      </c>
      <c r="BD144">
        <f t="shared" si="145"/>
        <v>195.90501295550334</v>
      </c>
      <c r="BE144" s="13">
        <f t="shared" si="125"/>
        <v>503.35057957927143</v>
      </c>
      <c r="BF144" s="13">
        <f t="shared" si="157"/>
        <v>112.84441182105685</v>
      </c>
      <c r="BG144" s="13">
        <f t="shared" si="126"/>
        <v>16763.732445960341</v>
      </c>
      <c r="BH144">
        <f t="shared" si="146"/>
        <v>230.89886566584798</v>
      </c>
      <c r="BI144" s="13">
        <f t="shared" si="127"/>
        <v>503.35057957927143</v>
      </c>
      <c r="BJ144" s="37">
        <f t="shared" si="147"/>
        <v>1.3160841587359395</v>
      </c>
      <c r="BK144" s="13">
        <f t="shared" si="128"/>
        <v>2366.3782044107429</v>
      </c>
      <c r="BL144">
        <f t="shared" si="148"/>
        <v>17.980719401065116</v>
      </c>
      <c r="BM144" s="13">
        <f t="shared" si="129"/>
        <v>5.6772349545232395</v>
      </c>
      <c r="BN144" s="13">
        <f t="shared" si="158"/>
        <v>1.7748691837326502</v>
      </c>
      <c r="BO144" s="13">
        <f t="shared" si="130"/>
        <v>16763.732445960341</v>
      </c>
      <c r="BP144">
        <f t="shared" si="149"/>
        <v>119.82932302852377</v>
      </c>
      <c r="BQ144" s="13">
        <f t="shared" si="131"/>
        <v>5.6772349545232395</v>
      </c>
      <c r="BR144" s="37">
        <f t="shared" si="150"/>
        <v>185.47549709380507</v>
      </c>
      <c r="BS144" s="13">
        <f t="shared" si="132"/>
        <v>11831.891022053715</v>
      </c>
      <c r="BT144">
        <f t="shared" si="151"/>
        <v>268.79867330545096</v>
      </c>
      <c r="BU144" s="13">
        <f t="shared" si="133"/>
        <v>829.96785815000442</v>
      </c>
      <c r="BV144" s="13">
        <f t="shared" si="159"/>
        <v>117588208.32452293</v>
      </c>
      <c r="BW144" s="13">
        <f t="shared" si="134"/>
        <v>16763.732445960341</v>
      </c>
      <c r="BX144">
        <f t="shared" si="152"/>
        <v>117588326.37897678</v>
      </c>
      <c r="BY144" s="13">
        <f t="shared" si="135"/>
        <v>117588852.55430891</v>
      </c>
    </row>
    <row r="145" spans="29:77" x14ac:dyDescent="0.2">
      <c r="AC145">
        <v>143</v>
      </c>
      <c r="AD145" s="37">
        <f t="shared" si="136"/>
        <v>370951370.90134293</v>
      </c>
      <c r="AE145" s="13">
        <f t="shared" si="112"/>
        <v>11831.891022053715</v>
      </c>
      <c r="AF145">
        <f t="shared" si="153"/>
        <v>370951453.64183956</v>
      </c>
      <c r="AG145" s="13">
        <f t="shared" si="113"/>
        <v>370952418.14796197</v>
      </c>
      <c r="AH145" s="13">
        <f t="shared" si="154"/>
        <v>370951371.16391802</v>
      </c>
      <c r="AI145" s="13">
        <f t="shared" si="114"/>
        <v>16763.732445960341</v>
      </c>
      <c r="AJ145">
        <f t="shared" si="137"/>
        <v>370951488.39281625</v>
      </c>
      <c r="AK145" s="13">
        <f t="shared" si="115"/>
        <v>370952418.14796197</v>
      </c>
      <c r="AL145" s="37">
        <f t="shared" si="138"/>
        <v>628.15708769554521</v>
      </c>
      <c r="AM145" s="13">
        <f t="shared" si="116"/>
        <v>11831.891022053715</v>
      </c>
      <c r="AN145">
        <f t="shared" si="139"/>
        <v>710.89758435326348</v>
      </c>
      <c r="AO145" s="13">
        <f t="shared" si="117"/>
        <v>2813.5073827337451</v>
      </c>
      <c r="AP145" s="13">
        <f t="shared" si="155"/>
        <v>628.41966277274457</v>
      </c>
      <c r="AQ145" s="13">
        <f t="shared" si="118"/>
        <v>16763.732445960341</v>
      </c>
      <c r="AR145" s="13">
        <f t="shared" si="140"/>
        <v>745.64856099624342</v>
      </c>
      <c r="AS145" s="38">
        <f t="shared" si="119"/>
        <v>2813.5073827337451</v>
      </c>
      <c r="AT145" s="37">
        <f t="shared" si="141"/>
        <v>80763974.223533377</v>
      </c>
      <c r="AU145" s="13">
        <f t="shared" si="120"/>
        <v>11831.891022053715</v>
      </c>
      <c r="AV145">
        <f t="shared" si="142"/>
        <v>80764056.964030027</v>
      </c>
      <c r="AW145" s="13">
        <f t="shared" si="121"/>
        <v>80764377.431120396</v>
      </c>
      <c r="AX145" s="13">
        <f t="shared" si="156"/>
        <v>197675123.00301972</v>
      </c>
      <c r="AY145" s="13">
        <f t="shared" si="122"/>
        <v>16763.732445960341</v>
      </c>
      <c r="AZ145">
        <f t="shared" si="143"/>
        <v>197675240.23191795</v>
      </c>
      <c r="BA145" s="13">
        <f t="shared" si="123"/>
        <v>197675525.94803166</v>
      </c>
      <c r="BB145" s="37">
        <f t="shared" si="144"/>
        <v>112.58183674385747</v>
      </c>
      <c r="BC145" s="13">
        <f t="shared" si="124"/>
        <v>11831.891022053715</v>
      </c>
      <c r="BD145">
        <f t="shared" si="145"/>
        <v>195.32233340157575</v>
      </c>
      <c r="BE145" s="13">
        <f t="shared" si="125"/>
        <v>503.35057957927143</v>
      </c>
      <c r="BF145" s="13">
        <f t="shared" si="157"/>
        <v>112.84441182105685</v>
      </c>
      <c r="BG145" s="13">
        <f t="shared" si="126"/>
        <v>16763.732445960341</v>
      </c>
      <c r="BH145">
        <f t="shared" si="146"/>
        <v>230.07331004455574</v>
      </c>
      <c r="BI145" s="13">
        <f t="shared" si="127"/>
        <v>503.35057957927143</v>
      </c>
      <c r="BJ145" s="37">
        <f t="shared" si="147"/>
        <v>1.3160841587359395</v>
      </c>
      <c r="BK145" s="13">
        <f t="shared" si="128"/>
        <v>2366.3782044107429</v>
      </c>
      <c r="BL145">
        <f t="shared" si="148"/>
        <v>17.864183490279597</v>
      </c>
      <c r="BM145" s="13">
        <f t="shared" si="129"/>
        <v>5.6772349545232395</v>
      </c>
      <c r="BN145" s="13">
        <f t="shared" si="158"/>
        <v>1.7748691837326502</v>
      </c>
      <c r="BO145" s="13">
        <f t="shared" si="130"/>
        <v>16763.732445960341</v>
      </c>
      <c r="BP145">
        <f t="shared" si="149"/>
        <v>119.00376740723154</v>
      </c>
      <c r="BQ145" s="13">
        <f t="shared" si="131"/>
        <v>5.6772349545232395</v>
      </c>
      <c r="BR145" s="37">
        <f t="shared" si="150"/>
        <v>185.47549709380507</v>
      </c>
      <c r="BS145" s="13">
        <f t="shared" si="132"/>
        <v>11831.891022053715</v>
      </c>
      <c r="BT145">
        <f t="shared" si="151"/>
        <v>268.21599375152334</v>
      </c>
      <c r="BU145" s="13">
        <f t="shared" si="133"/>
        <v>829.96785815000442</v>
      </c>
      <c r="BV145" s="13">
        <f t="shared" si="159"/>
        <v>117588208.32452293</v>
      </c>
      <c r="BW145" s="13">
        <f t="shared" si="134"/>
        <v>16763.732445960341</v>
      </c>
      <c r="BX145">
        <f t="shared" si="152"/>
        <v>117588325.55342115</v>
      </c>
      <c r="BY145" s="13">
        <f t="shared" si="135"/>
        <v>117588852.55430891</v>
      </c>
    </row>
    <row r="146" spans="29:77" x14ac:dyDescent="0.2">
      <c r="AC146">
        <v>144</v>
      </c>
      <c r="AD146" s="37">
        <f t="shared" si="136"/>
        <v>370951370.90134293</v>
      </c>
      <c r="AE146" s="13">
        <f t="shared" si="112"/>
        <v>11831.891022053715</v>
      </c>
      <c r="AF146">
        <f t="shared" si="153"/>
        <v>370951453.06725281</v>
      </c>
      <c r="AG146" s="13">
        <f t="shared" si="113"/>
        <v>370952418.14796197</v>
      </c>
      <c r="AH146" s="13">
        <f t="shared" si="154"/>
        <v>370951371.16391802</v>
      </c>
      <c r="AI146" s="13">
        <f t="shared" si="114"/>
        <v>16763.732445960341</v>
      </c>
      <c r="AJ146">
        <f t="shared" si="137"/>
        <v>370951487.57872665</v>
      </c>
      <c r="AK146" s="13">
        <f t="shared" si="115"/>
        <v>370952418.14796197</v>
      </c>
      <c r="AL146" s="37">
        <f t="shared" si="138"/>
        <v>628.15708769554521</v>
      </c>
      <c r="AM146" s="13">
        <f t="shared" si="116"/>
        <v>11831.891022053715</v>
      </c>
      <c r="AN146">
        <f t="shared" si="139"/>
        <v>710.32299757091823</v>
      </c>
      <c r="AO146" s="13">
        <f t="shared" si="117"/>
        <v>2813.5073827337451</v>
      </c>
      <c r="AP146" s="13">
        <f t="shared" si="155"/>
        <v>628.41966277274457</v>
      </c>
      <c r="AQ146" s="13">
        <f t="shared" si="118"/>
        <v>16763.732445960341</v>
      </c>
      <c r="AR146" s="13">
        <f t="shared" si="140"/>
        <v>744.83447142524687</v>
      </c>
      <c r="AS146" s="38">
        <f t="shared" si="119"/>
        <v>2813.5073827337451</v>
      </c>
      <c r="AT146" s="37">
        <f t="shared" si="141"/>
        <v>80763974.223533377</v>
      </c>
      <c r="AU146" s="13">
        <f t="shared" si="120"/>
        <v>11831.891022053715</v>
      </c>
      <c r="AV146">
        <f t="shared" si="142"/>
        <v>80764056.389443249</v>
      </c>
      <c r="AW146" s="13">
        <f t="shared" si="121"/>
        <v>80764377.431120396</v>
      </c>
      <c r="AX146" s="13">
        <f t="shared" si="156"/>
        <v>197675123.00301972</v>
      </c>
      <c r="AY146" s="13">
        <f t="shared" si="122"/>
        <v>16763.732445960341</v>
      </c>
      <c r="AZ146">
        <f t="shared" si="143"/>
        <v>197675239.41782838</v>
      </c>
      <c r="BA146" s="13">
        <f t="shared" si="123"/>
        <v>197675525.94803166</v>
      </c>
      <c r="BB146" s="37">
        <f t="shared" si="144"/>
        <v>112.58183674385747</v>
      </c>
      <c r="BC146" s="13">
        <f t="shared" si="124"/>
        <v>11831.891022053715</v>
      </c>
      <c r="BD146">
        <f t="shared" si="145"/>
        <v>194.7477466192305</v>
      </c>
      <c r="BE146" s="13">
        <f t="shared" si="125"/>
        <v>503.35057957927143</v>
      </c>
      <c r="BF146" s="13">
        <f t="shared" si="157"/>
        <v>112.84441182105685</v>
      </c>
      <c r="BG146" s="13">
        <f t="shared" si="126"/>
        <v>16763.732445960341</v>
      </c>
      <c r="BH146">
        <f t="shared" si="146"/>
        <v>229.2592204735592</v>
      </c>
      <c r="BI146" s="13">
        <f t="shared" si="127"/>
        <v>503.35057957927143</v>
      </c>
      <c r="BJ146" s="37">
        <f t="shared" si="147"/>
        <v>1.3160841587359395</v>
      </c>
      <c r="BK146" s="13">
        <f t="shared" si="128"/>
        <v>2366.3782044107429</v>
      </c>
      <c r="BL146">
        <f t="shared" si="148"/>
        <v>17.749266133810544</v>
      </c>
      <c r="BM146" s="13">
        <f t="shared" si="129"/>
        <v>5.6772349545232395</v>
      </c>
      <c r="BN146" s="13">
        <f t="shared" si="158"/>
        <v>1.7748691837326502</v>
      </c>
      <c r="BO146" s="13">
        <f t="shared" si="130"/>
        <v>16763.732445960341</v>
      </c>
      <c r="BP146">
        <f t="shared" si="149"/>
        <v>118.18967783623501</v>
      </c>
      <c r="BQ146" s="13">
        <f t="shared" si="131"/>
        <v>5.6772349545232395</v>
      </c>
      <c r="BR146" s="37">
        <f t="shared" si="150"/>
        <v>185.47549709380507</v>
      </c>
      <c r="BS146" s="13">
        <f t="shared" si="132"/>
        <v>11831.891022053715</v>
      </c>
      <c r="BT146">
        <f t="shared" si="151"/>
        <v>267.64140696917809</v>
      </c>
      <c r="BU146" s="13">
        <f t="shared" si="133"/>
        <v>829.96785815000442</v>
      </c>
      <c r="BV146" s="13">
        <f t="shared" si="159"/>
        <v>117588208.32452293</v>
      </c>
      <c r="BW146" s="13">
        <f t="shared" si="134"/>
        <v>16763.732445960341</v>
      </c>
      <c r="BX146">
        <f t="shared" si="152"/>
        <v>117588324.73933157</v>
      </c>
      <c r="BY146" s="13">
        <f t="shared" si="135"/>
        <v>117588852.55430891</v>
      </c>
    </row>
    <row r="147" spans="29:77" x14ac:dyDescent="0.2">
      <c r="AC147">
        <v>145</v>
      </c>
      <c r="AD147" s="37">
        <f t="shared" si="136"/>
        <v>370951370.90134293</v>
      </c>
      <c r="AE147" s="13">
        <f t="shared" si="112"/>
        <v>11831.891022053715</v>
      </c>
      <c r="AF147">
        <f t="shared" si="153"/>
        <v>370951452.50059134</v>
      </c>
      <c r="AG147" s="13">
        <f t="shared" si="113"/>
        <v>370952418.14796197</v>
      </c>
      <c r="AH147" s="13">
        <f t="shared" si="154"/>
        <v>370951371.16391802</v>
      </c>
      <c r="AI147" s="13">
        <f t="shared" si="114"/>
        <v>16763.732445960341</v>
      </c>
      <c r="AJ147">
        <f t="shared" si="137"/>
        <v>370951486.77586591</v>
      </c>
      <c r="AK147" s="13">
        <f t="shared" si="115"/>
        <v>370952418.14796197</v>
      </c>
      <c r="AL147" s="37">
        <f t="shared" si="138"/>
        <v>628.15708769554521</v>
      </c>
      <c r="AM147" s="13">
        <f t="shared" si="116"/>
        <v>11831.891022053715</v>
      </c>
      <c r="AN147">
        <f t="shared" si="139"/>
        <v>709.75633612350191</v>
      </c>
      <c r="AO147" s="13">
        <f t="shared" si="117"/>
        <v>2813.5073827337451</v>
      </c>
      <c r="AP147" s="13">
        <f t="shared" si="155"/>
        <v>628.41966277274457</v>
      </c>
      <c r="AQ147" s="13">
        <f t="shared" si="118"/>
        <v>16763.732445960341</v>
      </c>
      <c r="AR147" s="13">
        <f t="shared" si="140"/>
        <v>744.0316106759193</v>
      </c>
      <c r="AS147" s="38">
        <f t="shared" si="119"/>
        <v>2813.5073827337451</v>
      </c>
      <c r="AT147" s="37">
        <f t="shared" si="141"/>
        <v>80763974.223533377</v>
      </c>
      <c r="AU147" s="13">
        <f t="shared" si="120"/>
        <v>11831.891022053715</v>
      </c>
      <c r="AV147">
        <f t="shared" si="142"/>
        <v>80764055.822781801</v>
      </c>
      <c r="AW147" s="13">
        <f t="shared" si="121"/>
        <v>80764377.431120396</v>
      </c>
      <c r="AX147" s="13">
        <f t="shared" si="156"/>
        <v>197675123.00301972</v>
      </c>
      <c r="AY147" s="13">
        <f t="shared" si="122"/>
        <v>16763.732445960341</v>
      </c>
      <c r="AZ147">
        <f t="shared" si="143"/>
        <v>197675238.61496761</v>
      </c>
      <c r="BA147" s="13">
        <f t="shared" si="123"/>
        <v>197675525.94803166</v>
      </c>
      <c r="BB147" s="37">
        <f t="shared" si="144"/>
        <v>112.58183674385747</v>
      </c>
      <c r="BC147" s="13">
        <f t="shared" si="124"/>
        <v>11831.891022053715</v>
      </c>
      <c r="BD147">
        <f t="shared" si="145"/>
        <v>194.18108517181412</v>
      </c>
      <c r="BE147" s="13">
        <f t="shared" si="125"/>
        <v>503.35057957927143</v>
      </c>
      <c r="BF147" s="13">
        <f t="shared" si="157"/>
        <v>112.84441182105685</v>
      </c>
      <c r="BG147" s="13">
        <f t="shared" si="126"/>
        <v>16763.732445960341</v>
      </c>
      <c r="BH147">
        <f t="shared" si="146"/>
        <v>228.45635972423162</v>
      </c>
      <c r="BI147" s="13">
        <f t="shared" si="127"/>
        <v>503.35057957927143</v>
      </c>
      <c r="BJ147" s="37">
        <f t="shared" si="147"/>
        <v>1.3160841587359395</v>
      </c>
      <c r="BK147" s="13">
        <f t="shared" si="128"/>
        <v>2366.3782044107429</v>
      </c>
      <c r="BL147">
        <f t="shared" si="148"/>
        <v>17.635933844327269</v>
      </c>
      <c r="BM147" s="13">
        <f t="shared" si="129"/>
        <v>5.6772349545232395</v>
      </c>
      <c r="BN147" s="13">
        <f t="shared" si="158"/>
        <v>1.7748691837326502</v>
      </c>
      <c r="BO147" s="13">
        <f t="shared" si="130"/>
        <v>16763.732445960341</v>
      </c>
      <c r="BP147">
        <f t="shared" si="149"/>
        <v>117.38681708690741</v>
      </c>
      <c r="BQ147" s="13">
        <f t="shared" si="131"/>
        <v>5.6772349545232395</v>
      </c>
      <c r="BR147" s="37">
        <f t="shared" si="150"/>
        <v>185.47549709380507</v>
      </c>
      <c r="BS147" s="13">
        <f t="shared" si="132"/>
        <v>11831.891022053715</v>
      </c>
      <c r="BT147">
        <f t="shared" si="151"/>
        <v>267.07474552176171</v>
      </c>
      <c r="BU147" s="13">
        <f t="shared" si="133"/>
        <v>829.96785815000442</v>
      </c>
      <c r="BV147" s="13">
        <f t="shared" si="159"/>
        <v>117588208.32452293</v>
      </c>
      <c r="BW147" s="13">
        <f t="shared" si="134"/>
        <v>16763.732445960341</v>
      </c>
      <c r="BX147">
        <f t="shared" si="152"/>
        <v>117588323.93647084</v>
      </c>
      <c r="BY147" s="13">
        <f t="shared" si="135"/>
        <v>117588852.55430891</v>
      </c>
    </row>
    <row r="148" spans="29:77" x14ac:dyDescent="0.2">
      <c r="AC148">
        <v>146</v>
      </c>
      <c r="AD148" s="37">
        <f t="shared" si="136"/>
        <v>370951370.90134293</v>
      </c>
      <c r="AE148" s="13">
        <f t="shared" si="112"/>
        <v>11831.891022053715</v>
      </c>
      <c r="AF148">
        <f t="shared" si="153"/>
        <v>370951451.94169241</v>
      </c>
      <c r="AG148" s="13">
        <f t="shared" si="113"/>
        <v>370952418.14796197</v>
      </c>
      <c r="AH148" s="13">
        <f t="shared" si="154"/>
        <v>370951371.16391802</v>
      </c>
      <c r="AI148" s="13">
        <f t="shared" si="114"/>
        <v>16763.732445960341</v>
      </c>
      <c r="AJ148">
        <f t="shared" si="137"/>
        <v>370951485.98400325</v>
      </c>
      <c r="AK148" s="13">
        <f t="shared" si="115"/>
        <v>370952418.14796197</v>
      </c>
      <c r="AL148" s="37">
        <f t="shared" si="138"/>
        <v>628.15708769554521</v>
      </c>
      <c r="AM148" s="13">
        <f t="shared" si="116"/>
        <v>11831.891022053715</v>
      </c>
      <c r="AN148">
        <f t="shared" si="139"/>
        <v>709.19743716166658</v>
      </c>
      <c r="AO148" s="13">
        <f t="shared" si="117"/>
        <v>2813.5073827337451</v>
      </c>
      <c r="AP148" s="13">
        <f t="shared" si="155"/>
        <v>628.41966277274457</v>
      </c>
      <c r="AQ148" s="13">
        <f t="shared" si="118"/>
        <v>16763.732445960341</v>
      </c>
      <c r="AR148" s="13">
        <f t="shared" si="140"/>
        <v>743.23974801904831</v>
      </c>
      <c r="AS148" s="38">
        <f t="shared" si="119"/>
        <v>2813.5073827337451</v>
      </c>
      <c r="AT148" s="37">
        <f t="shared" si="141"/>
        <v>80763974.223533377</v>
      </c>
      <c r="AU148" s="13">
        <f t="shared" si="120"/>
        <v>11831.891022053715</v>
      </c>
      <c r="AV148">
        <f t="shared" si="142"/>
        <v>80764055.263882846</v>
      </c>
      <c r="AW148" s="13">
        <f t="shared" si="121"/>
        <v>80764377.431120396</v>
      </c>
      <c r="AX148" s="13">
        <f t="shared" si="156"/>
        <v>197675123.00301972</v>
      </c>
      <c r="AY148" s="13">
        <f t="shared" si="122"/>
        <v>16763.732445960341</v>
      </c>
      <c r="AZ148">
        <f t="shared" si="143"/>
        <v>197675237.82310498</v>
      </c>
      <c r="BA148" s="13">
        <f t="shared" si="123"/>
        <v>197675525.94803166</v>
      </c>
      <c r="BB148" s="37">
        <f t="shared" si="144"/>
        <v>112.58183674385747</v>
      </c>
      <c r="BC148" s="13">
        <f t="shared" si="124"/>
        <v>11831.891022053715</v>
      </c>
      <c r="BD148">
        <f t="shared" si="145"/>
        <v>193.62218620997879</v>
      </c>
      <c r="BE148" s="13">
        <f t="shared" si="125"/>
        <v>503.35057957927143</v>
      </c>
      <c r="BF148" s="13">
        <f t="shared" si="157"/>
        <v>112.84441182105685</v>
      </c>
      <c r="BG148" s="13">
        <f t="shared" si="126"/>
        <v>16763.732445960341</v>
      </c>
      <c r="BH148">
        <f t="shared" si="146"/>
        <v>227.66449706736057</v>
      </c>
      <c r="BI148" s="13">
        <f t="shared" si="127"/>
        <v>503.35057957927143</v>
      </c>
      <c r="BJ148" s="37">
        <f t="shared" si="147"/>
        <v>1.3160841587359395</v>
      </c>
      <c r="BK148" s="13">
        <f t="shared" si="128"/>
        <v>2366.3782044107429</v>
      </c>
      <c r="BL148">
        <f t="shared" si="148"/>
        <v>17.524154051960206</v>
      </c>
      <c r="BM148" s="13">
        <f t="shared" si="129"/>
        <v>5.6772349545232395</v>
      </c>
      <c r="BN148" s="13">
        <f t="shared" si="158"/>
        <v>1.7748691837326502</v>
      </c>
      <c r="BO148" s="13">
        <f t="shared" si="130"/>
        <v>16763.732445960341</v>
      </c>
      <c r="BP148">
        <f t="shared" si="149"/>
        <v>116.59495443003635</v>
      </c>
      <c r="BQ148" s="13">
        <f t="shared" si="131"/>
        <v>5.6772349545232395</v>
      </c>
      <c r="BR148" s="37">
        <f t="shared" si="150"/>
        <v>185.47549709380507</v>
      </c>
      <c r="BS148" s="13">
        <f t="shared" si="132"/>
        <v>11831.891022053715</v>
      </c>
      <c r="BT148">
        <f t="shared" si="151"/>
        <v>266.51584655992639</v>
      </c>
      <c r="BU148" s="13">
        <f t="shared" si="133"/>
        <v>829.96785815000442</v>
      </c>
      <c r="BV148" s="13">
        <f t="shared" si="159"/>
        <v>117588208.32452293</v>
      </c>
      <c r="BW148" s="13">
        <f t="shared" si="134"/>
        <v>16763.732445960341</v>
      </c>
      <c r="BX148">
        <f t="shared" si="152"/>
        <v>117588323.14460817</v>
      </c>
      <c r="BY148" s="13">
        <f t="shared" si="135"/>
        <v>117588852.55430891</v>
      </c>
    </row>
    <row r="149" spans="29:77" x14ac:dyDescent="0.2">
      <c r="AC149">
        <v>147</v>
      </c>
      <c r="AD149" s="37">
        <f t="shared" si="136"/>
        <v>370951370.90134293</v>
      </c>
      <c r="AE149" s="13">
        <f t="shared" si="112"/>
        <v>11831.891022053715</v>
      </c>
      <c r="AF149">
        <f t="shared" si="153"/>
        <v>370951451.39039749</v>
      </c>
      <c r="AG149" s="13">
        <f t="shared" si="113"/>
        <v>370952418.14796197</v>
      </c>
      <c r="AH149" s="13">
        <f t="shared" si="154"/>
        <v>370951371.16391802</v>
      </c>
      <c r="AI149" s="13">
        <f t="shared" si="114"/>
        <v>16763.732445960341</v>
      </c>
      <c r="AJ149">
        <f t="shared" si="137"/>
        <v>370951485.20291424</v>
      </c>
      <c r="AK149" s="13">
        <f t="shared" si="115"/>
        <v>370952418.14796197</v>
      </c>
      <c r="AL149" s="37">
        <f t="shared" si="138"/>
        <v>628.15708769554521</v>
      </c>
      <c r="AM149" s="13">
        <f t="shared" si="116"/>
        <v>11831.891022053715</v>
      </c>
      <c r="AN149">
        <f t="shared" si="139"/>
        <v>708.6461422673392</v>
      </c>
      <c r="AO149" s="13">
        <f t="shared" si="117"/>
        <v>2813.5073827337451</v>
      </c>
      <c r="AP149" s="13">
        <f t="shared" si="155"/>
        <v>628.41966277274457</v>
      </c>
      <c r="AQ149" s="13">
        <f t="shared" si="118"/>
        <v>16763.732445960341</v>
      </c>
      <c r="AR149" s="13">
        <f t="shared" si="140"/>
        <v>742.45865900376725</v>
      </c>
      <c r="AS149" s="38">
        <f t="shared" si="119"/>
        <v>2813.5073827337451</v>
      </c>
      <c r="AT149" s="37">
        <f t="shared" si="141"/>
        <v>80763974.223533377</v>
      </c>
      <c r="AU149" s="13">
        <f t="shared" si="120"/>
        <v>11831.891022053715</v>
      </c>
      <c r="AV149">
        <f t="shared" si="142"/>
        <v>80764054.712587953</v>
      </c>
      <c r="AW149" s="13">
        <f t="shared" si="121"/>
        <v>80764377.431120396</v>
      </c>
      <c r="AX149" s="13">
        <f t="shared" si="156"/>
        <v>197675123.00301972</v>
      </c>
      <c r="AY149" s="13">
        <f t="shared" si="122"/>
        <v>16763.732445960341</v>
      </c>
      <c r="AZ149">
        <f t="shared" si="143"/>
        <v>197675237.04201594</v>
      </c>
      <c r="BA149" s="13">
        <f t="shared" si="123"/>
        <v>197675525.94803166</v>
      </c>
      <c r="BB149" s="37">
        <f t="shared" si="144"/>
        <v>112.58183674385747</v>
      </c>
      <c r="BC149" s="13">
        <f t="shared" si="124"/>
        <v>11831.891022053715</v>
      </c>
      <c r="BD149">
        <f t="shared" si="145"/>
        <v>193.07089131565144</v>
      </c>
      <c r="BE149" s="13">
        <f t="shared" si="125"/>
        <v>503.35057957927143</v>
      </c>
      <c r="BF149" s="13">
        <f t="shared" si="157"/>
        <v>112.84441182105685</v>
      </c>
      <c r="BG149" s="13">
        <f t="shared" si="126"/>
        <v>16763.732445960341</v>
      </c>
      <c r="BH149">
        <f t="shared" si="146"/>
        <v>226.88340805207957</v>
      </c>
      <c r="BI149" s="13">
        <f t="shared" si="127"/>
        <v>503.35057957927143</v>
      </c>
      <c r="BJ149" s="37">
        <f t="shared" si="147"/>
        <v>1.3160841587359395</v>
      </c>
      <c r="BK149" s="13">
        <f t="shared" si="128"/>
        <v>2366.3782044107429</v>
      </c>
      <c r="BL149">
        <f t="shared" si="148"/>
        <v>17.413895073094736</v>
      </c>
      <c r="BM149" s="13">
        <f t="shared" si="129"/>
        <v>5.6772349545232395</v>
      </c>
      <c r="BN149" s="13">
        <f t="shared" si="158"/>
        <v>1.7748691837326502</v>
      </c>
      <c r="BO149" s="13">
        <f t="shared" si="130"/>
        <v>16763.732445960341</v>
      </c>
      <c r="BP149">
        <f t="shared" si="149"/>
        <v>115.81386541475537</v>
      </c>
      <c r="BQ149" s="13">
        <f t="shared" si="131"/>
        <v>5.6772349545232395</v>
      </c>
      <c r="BR149" s="37">
        <f t="shared" si="150"/>
        <v>185.47549709380507</v>
      </c>
      <c r="BS149" s="13">
        <f t="shared" si="132"/>
        <v>11831.891022053715</v>
      </c>
      <c r="BT149">
        <f t="shared" si="151"/>
        <v>265.96455166559906</v>
      </c>
      <c r="BU149" s="13">
        <f t="shared" si="133"/>
        <v>829.96785815000442</v>
      </c>
      <c r="BV149" s="13">
        <f t="shared" si="159"/>
        <v>117588208.32452293</v>
      </c>
      <c r="BW149" s="13">
        <f t="shared" si="134"/>
        <v>16763.732445960341</v>
      </c>
      <c r="BX149">
        <f t="shared" si="152"/>
        <v>117588322.36351916</v>
      </c>
      <c r="BY149" s="13">
        <f t="shared" si="135"/>
        <v>117588852.55430891</v>
      </c>
    </row>
    <row r="150" spans="29:77" x14ac:dyDescent="0.2">
      <c r="AC150">
        <v>148</v>
      </c>
      <c r="AD150" s="37">
        <f t="shared" si="136"/>
        <v>370951370.90134293</v>
      </c>
      <c r="AE150" s="13">
        <f t="shared" si="112"/>
        <v>11831.891022053715</v>
      </c>
      <c r="AF150">
        <f t="shared" si="153"/>
        <v>370951450.84655255</v>
      </c>
      <c r="AG150" s="13">
        <f t="shared" si="113"/>
        <v>370952418.14796197</v>
      </c>
      <c r="AH150" s="13">
        <f t="shared" si="154"/>
        <v>370951371.16391802</v>
      </c>
      <c r="AI150" s="13">
        <f t="shared" si="114"/>
        <v>16763.732445960341</v>
      </c>
      <c r="AJ150">
        <f t="shared" si="137"/>
        <v>370951484.4323805</v>
      </c>
      <c r="AK150" s="13">
        <f t="shared" si="115"/>
        <v>370952418.14796197</v>
      </c>
      <c r="AL150" s="37">
        <f t="shared" si="138"/>
        <v>628.15708769554521</v>
      </c>
      <c r="AM150" s="13">
        <f t="shared" si="116"/>
        <v>11831.891022053715</v>
      </c>
      <c r="AN150">
        <f t="shared" si="139"/>
        <v>708.10229730401625</v>
      </c>
      <c r="AO150" s="13">
        <f t="shared" si="117"/>
        <v>2813.5073827337451</v>
      </c>
      <c r="AP150" s="13">
        <f t="shared" si="155"/>
        <v>628.41966277274457</v>
      </c>
      <c r="AQ150" s="13">
        <f t="shared" si="118"/>
        <v>16763.732445960341</v>
      </c>
      <c r="AR150" s="13">
        <f t="shared" si="140"/>
        <v>741.68812524544956</v>
      </c>
      <c r="AS150" s="38">
        <f t="shared" si="119"/>
        <v>2813.5073827337451</v>
      </c>
      <c r="AT150" s="37">
        <f t="shared" si="141"/>
        <v>80763974.223533377</v>
      </c>
      <c r="AU150" s="13">
        <f t="shared" si="120"/>
        <v>11831.891022053715</v>
      </c>
      <c r="AV150">
        <f t="shared" si="142"/>
        <v>80764054.168742985</v>
      </c>
      <c r="AW150" s="13">
        <f t="shared" si="121"/>
        <v>80764377.431120396</v>
      </c>
      <c r="AX150" s="13">
        <f t="shared" si="156"/>
        <v>197675123.00301972</v>
      </c>
      <c r="AY150" s="13">
        <f t="shared" si="122"/>
        <v>16763.732445960341</v>
      </c>
      <c r="AZ150">
        <f t="shared" si="143"/>
        <v>197675236.2714822</v>
      </c>
      <c r="BA150" s="13">
        <f t="shared" si="123"/>
        <v>197675525.94803166</v>
      </c>
      <c r="BB150" s="37">
        <f t="shared" si="144"/>
        <v>112.58183674385747</v>
      </c>
      <c r="BC150" s="13">
        <f t="shared" si="124"/>
        <v>11831.891022053715</v>
      </c>
      <c r="BD150">
        <f t="shared" si="145"/>
        <v>192.52704635232851</v>
      </c>
      <c r="BE150" s="13">
        <f t="shared" si="125"/>
        <v>503.35057957927143</v>
      </c>
      <c r="BF150" s="13">
        <f t="shared" si="157"/>
        <v>112.84441182105685</v>
      </c>
      <c r="BG150" s="13">
        <f t="shared" si="126"/>
        <v>16763.732445960341</v>
      </c>
      <c r="BH150">
        <f t="shared" si="146"/>
        <v>226.11287429376188</v>
      </c>
      <c r="BI150" s="13">
        <f t="shared" si="127"/>
        <v>503.35057957927143</v>
      </c>
      <c r="BJ150" s="37">
        <f t="shared" si="147"/>
        <v>1.3160841587359395</v>
      </c>
      <c r="BK150" s="13">
        <f t="shared" si="128"/>
        <v>2366.3782044107429</v>
      </c>
      <c r="BL150">
        <f t="shared" si="148"/>
        <v>17.305126080430149</v>
      </c>
      <c r="BM150" s="13">
        <f t="shared" si="129"/>
        <v>5.6772349545232395</v>
      </c>
      <c r="BN150" s="13">
        <f t="shared" si="158"/>
        <v>1.7748691837326502</v>
      </c>
      <c r="BO150" s="13">
        <f t="shared" si="130"/>
        <v>16763.732445960341</v>
      </c>
      <c r="BP150">
        <f t="shared" si="149"/>
        <v>115.04333165643766</v>
      </c>
      <c r="BQ150" s="13">
        <f t="shared" si="131"/>
        <v>5.6772349545232395</v>
      </c>
      <c r="BR150" s="37">
        <f t="shared" si="150"/>
        <v>185.47549709380507</v>
      </c>
      <c r="BS150" s="13">
        <f t="shared" si="132"/>
        <v>11831.891022053715</v>
      </c>
      <c r="BT150">
        <f t="shared" si="151"/>
        <v>265.42070670227611</v>
      </c>
      <c r="BU150" s="13">
        <f t="shared" si="133"/>
        <v>829.96785815000442</v>
      </c>
      <c r="BV150" s="13">
        <f t="shared" si="159"/>
        <v>117588208.32452293</v>
      </c>
      <c r="BW150" s="13">
        <f t="shared" si="134"/>
        <v>16763.732445960341</v>
      </c>
      <c r="BX150">
        <f t="shared" si="152"/>
        <v>117588321.59298541</v>
      </c>
      <c r="BY150" s="13">
        <f t="shared" si="135"/>
        <v>117588852.55430891</v>
      </c>
    </row>
    <row r="151" spans="29:77" x14ac:dyDescent="0.2">
      <c r="AC151">
        <v>149</v>
      </c>
      <c r="AD151" s="37">
        <f t="shared" si="136"/>
        <v>370951370.90134293</v>
      </c>
      <c r="AE151" s="13">
        <f t="shared" si="112"/>
        <v>11831.891022053715</v>
      </c>
      <c r="AF151">
        <f t="shared" si="153"/>
        <v>370951450.31000751</v>
      </c>
      <c r="AG151" s="13">
        <f t="shared" si="113"/>
        <v>370952418.14796197</v>
      </c>
      <c r="AH151" s="13">
        <f t="shared" si="154"/>
        <v>370951371.16391802</v>
      </c>
      <c r="AI151" s="13">
        <f t="shared" si="114"/>
        <v>16763.732445960341</v>
      </c>
      <c r="AJ151">
        <f t="shared" si="137"/>
        <v>370951483.67218947</v>
      </c>
      <c r="AK151" s="13">
        <f t="shared" si="115"/>
        <v>370952418.14796197</v>
      </c>
      <c r="AL151" s="37">
        <f t="shared" si="138"/>
        <v>628.15708769554521</v>
      </c>
      <c r="AM151" s="13">
        <f t="shared" si="116"/>
        <v>11831.891022053715</v>
      </c>
      <c r="AN151">
        <f t="shared" si="139"/>
        <v>707.5657522730869</v>
      </c>
      <c r="AO151" s="13">
        <f t="shared" si="117"/>
        <v>2813.5073827337451</v>
      </c>
      <c r="AP151" s="13">
        <f t="shared" si="155"/>
        <v>628.41966277274457</v>
      </c>
      <c r="AQ151" s="13">
        <f t="shared" si="118"/>
        <v>16763.732445960341</v>
      </c>
      <c r="AR151" s="13">
        <f t="shared" si="140"/>
        <v>740.92793422214288</v>
      </c>
      <c r="AS151" s="38">
        <f t="shared" si="119"/>
        <v>2813.5073827337451</v>
      </c>
      <c r="AT151" s="37">
        <f t="shared" si="141"/>
        <v>80763974.223533377</v>
      </c>
      <c r="AU151" s="13">
        <f t="shared" si="120"/>
        <v>11831.891022053715</v>
      </c>
      <c r="AV151">
        <f t="shared" si="142"/>
        <v>80764053.632197961</v>
      </c>
      <c r="AW151" s="13">
        <f t="shared" si="121"/>
        <v>80764377.431120396</v>
      </c>
      <c r="AX151" s="13">
        <f t="shared" si="156"/>
        <v>197675123.00301972</v>
      </c>
      <c r="AY151" s="13">
        <f t="shared" si="122"/>
        <v>16763.732445960341</v>
      </c>
      <c r="AZ151">
        <f t="shared" si="143"/>
        <v>197675235.51129118</v>
      </c>
      <c r="BA151" s="13">
        <f t="shared" si="123"/>
        <v>197675525.94803166</v>
      </c>
      <c r="BB151" s="37">
        <f t="shared" si="144"/>
        <v>112.58183674385747</v>
      </c>
      <c r="BC151" s="13">
        <f t="shared" si="124"/>
        <v>11831.891022053715</v>
      </c>
      <c r="BD151">
        <f t="shared" si="145"/>
        <v>191.99050132139917</v>
      </c>
      <c r="BE151" s="13">
        <f t="shared" si="125"/>
        <v>503.35057957927143</v>
      </c>
      <c r="BF151" s="13">
        <f t="shared" si="157"/>
        <v>112.84441182105685</v>
      </c>
      <c r="BG151" s="13">
        <f t="shared" si="126"/>
        <v>16763.732445960341</v>
      </c>
      <c r="BH151">
        <f t="shared" si="146"/>
        <v>225.35268327045512</v>
      </c>
      <c r="BI151" s="13">
        <f t="shared" si="127"/>
        <v>503.35057957927143</v>
      </c>
      <c r="BJ151" s="37">
        <f t="shared" si="147"/>
        <v>1.3160841587359395</v>
      </c>
      <c r="BK151" s="13">
        <f t="shared" si="128"/>
        <v>2366.3782044107429</v>
      </c>
      <c r="BL151">
        <f t="shared" si="148"/>
        <v>17.197817074244281</v>
      </c>
      <c r="BM151" s="13">
        <f t="shared" si="129"/>
        <v>5.6772349545232395</v>
      </c>
      <c r="BN151" s="13">
        <f t="shared" si="158"/>
        <v>1.7748691837326502</v>
      </c>
      <c r="BO151" s="13">
        <f t="shared" si="130"/>
        <v>16763.732445960341</v>
      </c>
      <c r="BP151">
        <f t="shared" si="149"/>
        <v>114.28314063313091</v>
      </c>
      <c r="BQ151" s="13">
        <f t="shared" si="131"/>
        <v>5.6772349545232395</v>
      </c>
      <c r="BR151" s="37">
        <f t="shared" si="150"/>
        <v>185.47549709380507</v>
      </c>
      <c r="BS151" s="13">
        <f t="shared" si="132"/>
        <v>11831.891022053715</v>
      </c>
      <c r="BT151">
        <f t="shared" si="151"/>
        <v>264.88416167134676</v>
      </c>
      <c r="BU151" s="13">
        <f t="shared" si="133"/>
        <v>829.96785815000442</v>
      </c>
      <c r="BV151" s="13">
        <f t="shared" si="159"/>
        <v>117588208.32452293</v>
      </c>
      <c r="BW151" s="13">
        <f t="shared" si="134"/>
        <v>16763.732445960341</v>
      </c>
      <c r="BX151">
        <f t="shared" si="152"/>
        <v>117588320.83279438</v>
      </c>
      <c r="BY151" s="13">
        <f t="shared" si="135"/>
        <v>117588852.55430891</v>
      </c>
    </row>
    <row r="152" spans="29:77" x14ac:dyDescent="0.2">
      <c r="AC152">
        <v>150</v>
      </c>
      <c r="AD152" s="37">
        <f t="shared" si="136"/>
        <v>370951370.90134293</v>
      </c>
      <c r="AE152" s="13">
        <f t="shared" si="112"/>
        <v>11831.891022053715</v>
      </c>
      <c r="AF152">
        <f t="shared" si="153"/>
        <v>370951449.7806164</v>
      </c>
      <c r="AG152" s="13">
        <f t="shared" si="113"/>
        <v>370952418.14796197</v>
      </c>
      <c r="AH152" s="13">
        <f t="shared" si="154"/>
        <v>370951371.16391802</v>
      </c>
      <c r="AI152" s="13">
        <f t="shared" si="114"/>
        <v>16763.732445960341</v>
      </c>
      <c r="AJ152">
        <f t="shared" si="137"/>
        <v>370951482.92213434</v>
      </c>
      <c r="AK152" s="13">
        <f t="shared" si="115"/>
        <v>370952418.14796197</v>
      </c>
      <c r="AL152" s="37">
        <f t="shared" si="138"/>
        <v>628.15708769554521</v>
      </c>
      <c r="AM152" s="13">
        <f t="shared" si="116"/>
        <v>11831.891022053715</v>
      </c>
      <c r="AN152">
        <f t="shared" si="139"/>
        <v>707.03636117590327</v>
      </c>
      <c r="AO152" s="13">
        <f t="shared" si="117"/>
        <v>2813.5073827337451</v>
      </c>
      <c r="AP152" s="13">
        <f t="shared" si="155"/>
        <v>628.41966277274457</v>
      </c>
      <c r="AQ152" s="13">
        <f t="shared" si="118"/>
        <v>16763.732445960341</v>
      </c>
      <c r="AR152" s="13">
        <f t="shared" si="140"/>
        <v>740.17787907914681</v>
      </c>
      <c r="AS152" s="38">
        <f t="shared" si="119"/>
        <v>2813.5073827337451</v>
      </c>
      <c r="AT152" s="37">
        <f t="shared" si="141"/>
        <v>80763974.223533377</v>
      </c>
      <c r="AU152" s="13">
        <f t="shared" si="120"/>
        <v>11831.891022053715</v>
      </c>
      <c r="AV152">
        <f t="shared" si="142"/>
        <v>80764053.102806851</v>
      </c>
      <c r="AW152" s="13">
        <f t="shared" si="121"/>
        <v>80764377.431120396</v>
      </c>
      <c r="AX152" s="13">
        <f t="shared" si="156"/>
        <v>197675123.00301972</v>
      </c>
      <c r="AY152" s="13">
        <f t="shared" si="122"/>
        <v>16763.732445960341</v>
      </c>
      <c r="AZ152">
        <f t="shared" si="143"/>
        <v>197675234.76123601</v>
      </c>
      <c r="BA152" s="13">
        <f t="shared" si="123"/>
        <v>197675525.94803166</v>
      </c>
      <c r="BB152" s="37">
        <f t="shared" si="144"/>
        <v>112.58183674385747</v>
      </c>
      <c r="BC152" s="13">
        <f t="shared" si="124"/>
        <v>11831.891022053715</v>
      </c>
      <c r="BD152">
        <f t="shared" si="145"/>
        <v>191.46111022421556</v>
      </c>
      <c r="BE152" s="13">
        <f t="shared" si="125"/>
        <v>503.35057957927143</v>
      </c>
      <c r="BF152" s="13">
        <f t="shared" si="157"/>
        <v>112.84441182105685</v>
      </c>
      <c r="BG152" s="13">
        <f t="shared" si="126"/>
        <v>16763.732445960341</v>
      </c>
      <c r="BH152">
        <f t="shared" si="146"/>
        <v>224.60262812745913</v>
      </c>
      <c r="BI152" s="13">
        <f t="shared" si="127"/>
        <v>503.35057957927143</v>
      </c>
      <c r="BJ152" s="37">
        <f t="shared" si="147"/>
        <v>1.3160841587359395</v>
      </c>
      <c r="BK152" s="13">
        <f t="shared" si="128"/>
        <v>2366.3782044107429</v>
      </c>
      <c r="BL152">
        <f t="shared" si="148"/>
        <v>17.091938854807559</v>
      </c>
      <c r="BM152" s="13">
        <f t="shared" si="129"/>
        <v>5.6772349545232395</v>
      </c>
      <c r="BN152" s="13">
        <f t="shared" si="158"/>
        <v>1.7748691837326502</v>
      </c>
      <c r="BO152" s="13">
        <f t="shared" si="130"/>
        <v>16763.732445960341</v>
      </c>
      <c r="BP152">
        <f t="shared" si="149"/>
        <v>113.53308549013492</v>
      </c>
      <c r="BQ152" s="13">
        <f t="shared" si="131"/>
        <v>5.6772349545232395</v>
      </c>
      <c r="BR152" s="37">
        <f t="shared" si="150"/>
        <v>185.47549709380507</v>
      </c>
      <c r="BS152" s="13">
        <f t="shared" si="132"/>
        <v>11831.891022053715</v>
      </c>
      <c r="BT152">
        <f t="shared" si="151"/>
        <v>264.35477057416318</v>
      </c>
      <c r="BU152" s="13">
        <f t="shared" si="133"/>
        <v>829.96785815000442</v>
      </c>
      <c r="BV152" s="13">
        <f t="shared" si="159"/>
        <v>117588208.32452293</v>
      </c>
      <c r="BW152" s="13">
        <f t="shared" si="134"/>
        <v>16763.732445960341</v>
      </c>
      <c r="BX152">
        <f t="shared" si="152"/>
        <v>117588320.08273923</v>
      </c>
      <c r="BY152" s="13">
        <f t="shared" si="135"/>
        <v>117588852.55430891</v>
      </c>
    </row>
    <row r="153" spans="29:77" x14ac:dyDescent="0.2">
      <c r="AC153">
        <v>151</v>
      </c>
      <c r="AD153" s="37">
        <f t="shared" si="136"/>
        <v>370951370.90134293</v>
      </c>
      <c r="AE153" s="13">
        <f t="shared" si="112"/>
        <v>11831.891022053715</v>
      </c>
      <c r="AF153">
        <f t="shared" si="153"/>
        <v>370951449.25823712</v>
      </c>
      <c r="AG153" s="13">
        <f t="shared" si="113"/>
        <v>370952418.14796197</v>
      </c>
      <c r="AH153" s="13">
        <f t="shared" si="154"/>
        <v>370951371.16391802</v>
      </c>
      <c r="AI153" s="13">
        <f t="shared" si="114"/>
        <v>16763.732445960341</v>
      </c>
      <c r="AJ153">
        <f t="shared" si="137"/>
        <v>370951482.18201369</v>
      </c>
      <c r="AK153" s="13">
        <f t="shared" si="115"/>
        <v>370952418.14796197</v>
      </c>
      <c r="AL153" s="37">
        <f t="shared" si="138"/>
        <v>628.15708769554521</v>
      </c>
      <c r="AM153" s="13">
        <f t="shared" si="116"/>
        <v>11831.891022053715</v>
      </c>
      <c r="AN153">
        <f t="shared" si="139"/>
        <v>706.51398188133135</v>
      </c>
      <c r="AO153" s="13">
        <f t="shared" si="117"/>
        <v>2813.5073827337451</v>
      </c>
      <c r="AP153" s="13">
        <f t="shared" si="155"/>
        <v>628.41966277274457</v>
      </c>
      <c r="AQ153" s="13">
        <f t="shared" si="118"/>
        <v>16763.732445960341</v>
      </c>
      <c r="AR153" s="13">
        <f t="shared" si="140"/>
        <v>739.4377584413561</v>
      </c>
      <c r="AS153" s="38">
        <f t="shared" si="119"/>
        <v>2813.5073827337451</v>
      </c>
      <c r="AT153" s="37">
        <f t="shared" si="141"/>
        <v>80763974.223533377</v>
      </c>
      <c r="AU153" s="13">
        <f t="shared" si="120"/>
        <v>11831.891022053715</v>
      </c>
      <c r="AV153">
        <f t="shared" si="142"/>
        <v>80764052.580427557</v>
      </c>
      <c r="AW153" s="13">
        <f t="shared" si="121"/>
        <v>80764377.431120396</v>
      </c>
      <c r="AX153" s="13">
        <f t="shared" si="156"/>
        <v>197675123.00301972</v>
      </c>
      <c r="AY153" s="13">
        <f t="shared" si="122"/>
        <v>16763.732445960341</v>
      </c>
      <c r="AZ153">
        <f t="shared" si="143"/>
        <v>197675234.02111539</v>
      </c>
      <c r="BA153" s="13">
        <f t="shared" si="123"/>
        <v>197675525.94803166</v>
      </c>
      <c r="BB153" s="37">
        <f t="shared" si="144"/>
        <v>112.58183674385747</v>
      </c>
      <c r="BC153" s="13">
        <f t="shared" si="124"/>
        <v>11831.891022053715</v>
      </c>
      <c r="BD153">
        <f t="shared" si="145"/>
        <v>190.93873092964367</v>
      </c>
      <c r="BE153" s="13">
        <f t="shared" si="125"/>
        <v>503.35057957927143</v>
      </c>
      <c r="BF153" s="13">
        <f t="shared" si="157"/>
        <v>112.84441182105685</v>
      </c>
      <c r="BG153" s="13">
        <f t="shared" si="126"/>
        <v>16763.732445960341</v>
      </c>
      <c r="BH153">
        <f t="shared" si="146"/>
        <v>223.86250748966836</v>
      </c>
      <c r="BI153" s="13">
        <f t="shared" si="127"/>
        <v>503.35057957927143</v>
      </c>
      <c r="BJ153" s="37">
        <f t="shared" si="147"/>
        <v>1.3160841587359395</v>
      </c>
      <c r="BK153" s="13">
        <f t="shared" si="128"/>
        <v>2366.3782044107429</v>
      </c>
      <c r="BL153">
        <f t="shared" si="148"/>
        <v>16.987462995893178</v>
      </c>
      <c r="BM153" s="13">
        <f t="shared" si="129"/>
        <v>5.6772349545232395</v>
      </c>
      <c r="BN153" s="13">
        <f t="shared" si="158"/>
        <v>1.7748691837326502</v>
      </c>
      <c r="BO153" s="13">
        <f t="shared" si="130"/>
        <v>16763.732445960341</v>
      </c>
      <c r="BP153">
        <f t="shared" si="149"/>
        <v>112.79296485234417</v>
      </c>
      <c r="BQ153" s="13">
        <f t="shared" si="131"/>
        <v>5.6772349545232395</v>
      </c>
      <c r="BR153" s="37">
        <f t="shared" si="150"/>
        <v>185.47549709380507</v>
      </c>
      <c r="BS153" s="13">
        <f t="shared" si="132"/>
        <v>11831.891022053715</v>
      </c>
      <c r="BT153">
        <f t="shared" si="151"/>
        <v>263.83239127959126</v>
      </c>
      <c r="BU153" s="13">
        <f t="shared" si="133"/>
        <v>829.96785815000442</v>
      </c>
      <c r="BV153" s="13">
        <f t="shared" si="159"/>
        <v>117588208.32452293</v>
      </c>
      <c r="BW153" s="13">
        <f t="shared" si="134"/>
        <v>16763.732445960341</v>
      </c>
      <c r="BX153">
        <f t="shared" si="152"/>
        <v>117588319.3426186</v>
      </c>
      <c r="BY153" s="13">
        <f t="shared" si="135"/>
        <v>117588852.55430891</v>
      </c>
    </row>
    <row r="154" spans="29:77" x14ac:dyDescent="0.2">
      <c r="AC154">
        <v>152</v>
      </c>
      <c r="AD154" s="37">
        <f t="shared" si="136"/>
        <v>370951370.90134293</v>
      </c>
      <c r="AE154" s="13">
        <f t="shared" si="112"/>
        <v>11831.891022053715</v>
      </c>
      <c r="AF154">
        <f t="shared" si="153"/>
        <v>370951448.74273121</v>
      </c>
      <c r="AG154" s="13">
        <f t="shared" si="113"/>
        <v>370952418.14796197</v>
      </c>
      <c r="AH154" s="13">
        <f t="shared" si="154"/>
        <v>370951371.16391802</v>
      </c>
      <c r="AI154" s="13">
        <f t="shared" si="114"/>
        <v>16763.732445960341</v>
      </c>
      <c r="AJ154">
        <f t="shared" si="137"/>
        <v>370951481.45163149</v>
      </c>
      <c r="AK154" s="13">
        <f t="shared" si="115"/>
        <v>370952418.14796197</v>
      </c>
      <c r="AL154" s="37">
        <f t="shared" si="138"/>
        <v>628.15708769554521</v>
      </c>
      <c r="AM154" s="13">
        <f t="shared" si="116"/>
        <v>11831.891022053715</v>
      </c>
      <c r="AN154">
        <f t="shared" si="139"/>
        <v>705.99847599853024</v>
      </c>
      <c r="AO154" s="13">
        <f t="shared" si="117"/>
        <v>2813.5073827337451</v>
      </c>
      <c r="AP154" s="13">
        <f t="shared" si="155"/>
        <v>628.41966277274457</v>
      </c>
      <c r="AQ154" s="13">
        <f t="shared" si="118"/>
        <v>16763.732445960341</v>
      </c>
      <c r="AR154" s="13">
        <f t="shared" si="140"/>
        <v>738.70737623301</v>
      </c>
      <c r="AS154" s="38">
        <f t="shared" si="119"/>
        <v>2813.5073827337451</v>
      </c>
      <c r="AT154" s="37">
        <f t="shared" si="141"/>
        <v>80763974.223533377</v>
      </c>
      <c r="AU154" s="13">
        <f t="shared" si="120"/>
        <v>11831.891022053715</v>
      </c>
      <c r="AV154">
        <f t="shared" si="142"/>
        <v>80764052.064921677</v>
      </c>
      <c r="AW154" s="13">
        <f t="shared" si="121"/>
        <v>80764377.431120396</v>
      </c>
      <c r="AX154" s="13">
        <f t="shared" si="156"/>
        <v>197675123.00301972</v>
      </c>
      <c r="AY154" s="13">
        <f t="shared" si="122"/>
        <v>16763.732445960341</v>
      </c>
      <c r="AZ154">
        <f t="shared" si="143"/>
        <v>197675233.29073319</v>
      </c>
      <c r="BA154" s="13">
        <f t="shared" si="123"/>
        <v>197675525.94803166</v>
      </c>
      <c r="BB154" s="37">
        <f t="shared" si="144"/>
        <v>112.58183674385747</v>
      </c>
      <c r="BC154" s="13">
        <f t="shared" si="124"/>
        <v>11831.891022053715</v>
      </c>
      <c r="BD154">
        <f t="shared" si="145"/>
        <v>190.42322504684245</v>
      </c>
      <c r="BE154" s="13">
        <f t="shared" si="125"/>
        <v>503.35057957927143</v>
      </c>
      <c r="BF154" s="13">
        <f t="shared" si="157"/>
        <v>112.84441182105685</v>
      </c>
      <c r="BG154" s="13">
        <f t="shared" si="126"/>
        <v>16763.732445960341</v>
      </c>
      <c r="BH154">
        <f t="shared" si="146"/>
        <v>223.13212528132226</v>
      </c>
      <c r="BI154" s="13">
        <f t="shared" si="127"/>
        <v>503.35057957927143</v>
      </c>
      <c r="BJ154" s="37">
        <f t="shared" si="147"/>
        <v>1.3160841587359395</v>
      </c>
      <c r="BK154" s="13">
        <f t="shared" si="128"/>
        <v>2366.3782044107429</v>
      </c>
      <c r="BL154">
        <f t="shared" si="148"/>
        <v>16.884361819332931</v>
      </c>
      <c r="BM154" s="13">
        <f t="shared" si="129"/>
        <v>5.6772349545232395</v>
      </c>
      <c r="BN154" s="13">
        <f t="shared" si="158"/>
        <v>1.7748691837326502</v>
      </c>
      <c r="BO154" s="13">
        <f t="shared" si="130"/>
        <v>16763.732445960341</v>
      </c>
      <c r="BP154">
        <f t="shared" si="149"/>
        <v>112.06258264399804</v>
      </c>
      <c r="BQ154" s="13">
        <f t="shared" si="131"/>
        <v>5.6772349545232395</v>
      </c>
      <c r="BR154" s="37">
        <f t="shared" si="150"/>
        <v>185.47549709380507</v>
      </c>
      <c r="BS154" s="13">
        <f t="shared" si="132"/>
        <v>11831.891022053715</v>
      </c>
      <c r="BT154">
        <f t="shared" si="151"/>
        <v>263.31688539679004</v>
      </c>
      <c r="BU154" s="13">
        <f t="shared" si="133"/>
        <v>829.96785815000442</v>
      </c>
      <c r="BV154" s="13">
        <f t="shared" si="159"/>
        <v>117588208.32452293</v>
      </c>
      <c r="BW154" s="13">
        <f t="shared" si="134"/>
        <v>16763.732445960341</v>
      </c>
      <c r="BX154">
        <f t="shared" si="152"/>
        <v>117588318.61223638</v>
      </c>
      <c r="BY154" s="13">
        <f t="shared" si="135"/>
        <v>117588852.55430891</v>
      </c>
    </row>
    <row r="155" spans="29:77" x14ac:dyDescent="0.2">
      <c r="AC155">
        <v>153</v>
      </c>
      <c r="AD155" s="37">
        <f t="shared" si="136"/>
        <v>370951370.90134293</v>
      </c>
      <c r="AE155" s="13">
        <f t="shared" si="112"/>
        <v>11831.891022053715</v>
      </c>
      <c r="AF155">
        <f t="shared" si="153"/>
        <v>370951448.23396397</v>
      </c>
      <c r="AG155" s="13">
        <f t="shared" si="113"/>
        <v>370952418.14796197</v>
      </c>
      <c r="AH155" s="13">
        <f t="shared" si="154"/>
        <v>370951371.16391802</v>
      </c>
      <c r="AI155" s="13">
        <f t="shared" si="114"/>
        <v>16763.732445960341</v>
      </c>
      <c r="AJ155">
        <f t="shared" si="137"/>
        <v>370951480.73079675</v>
      </c>
      <c r="AK155" s="13">
        <f t="shared" si="115"/>
        <v>370952418.14796197</v>
      </c>
      <c r="AL155" s="37">
        <f t="shared" si="138"/>
        <v>628.15708769554521</v>
      </c>
      <c r="AM155" s="13">
        <f t="shared" si="116"/>
        <v>11831.891022053715</v>
      </c>
      <c r="AN155">
        <f t="shared" si="139"/>
        <v>705.4897087547198</v>
      </c>
      <c r="AO155" s="13">
        <f t="shared" si="117"/>
        <v>2813.5073827337451</v>
      </c>
      <c r="AP155" s="13">
        <f t="shared" si="155"/>
        <v>628.41966277274457</v>
      </c>
      <c r="AQ155" s="13">
        <f t="shared" si="118"/>
        <v>16763.732445960341</v>
      </c>
      <c r="AR155" s="13">
        <f t="shared" si="140"/>
        <v>737.98654150451148</v>
      </c>
      <c r="AS155" s="38">
        <f t="shared" si="119"/>
        <v>2813.5073827337451</v>
      </c>
      <c r="AT155" s="37">
        <f t="shared" si="141"/>
        <v>80763974.223533377</v>
      </c>
      <c r="AU155" s="13">
        <f t="shared" si="120"/>
        <v>11831.891022053715</v>
      </c>
      <c r="AV155">
        <f t="shared" si="142"/>
        <v>80764051.55615443</v>
      </c>
      <c r="AW155" s="13">
        <f t="shared" si="121"/>
        <v>80764377.431120396</v>
      </c>
      <c r="AX155" s="13">
        <f t="shared" si="156"/>
        <v>197675123.00301972</v>
      </c>
      <c r="AY155" s="13">
        <f t="shared" si="122"/>
        <v>16763.732445960341</v>
      </c>
      <c r="AZ155">
        <f t="shared" si="143"/>
        <v>197675232.56989846</v>
      </c>
      <c r="BA155" s="13">
        <f t="shared" si="123"/>
        <v>197675525.94803166</v>
      </c>
      <c r="BB155" s="37">
        <f t="shared" si="144"/>
        <v>112.58183674385747</v>
      </c>
      <c r="BC155" s="13">
        <f t="shared" si="124"/>
        <v>11831.891022053715</v>
      </c>
      <c r="BD155">
        <f t="shared" si="145"/>
        <v>189.91445780303206</v>
      </c>
      <c r="BE155" s="13">
        <f t="shared" si="125"/>
        <v>503.35057957927143</v>
      </c>
      <c r="BF155" s="13">
        <f t="shared" si="157"/>
        <v>112.84441182105685</v>
      </c>
      <c r="BG155" s="13">
        <f t="shared" si="126"/>
        <v>16763.732445960341</v>
      </c>
      <c r="BH155">
        <f t="shared" si="146"/>
        <v>222.4112905528238</v>
      </c>
      <c r="BI155" s="13">
        <f t="shared" si="127"/>
        <v>503.35057957927143</v>
      </c>
      <c r="BJ155" s="37">
        <f t="shared" si="147"/>
        <v>1.3160841587359395</v>
      </c>
      <c r="BK155" s="13">
        <f t="shared" si="128"/>
        <v>2366.3782044107429</v>
      </c>
      <c r="BL155">
        <f t="shared" si="148"/>
        <v>16.782608370570859</v>
      </c>
      <c r="BM155" s="13">
        <f t="shared" si="129"/>
        <v>5.6772349545232395</v>
      </c>
      <c r="BN155" s="13">
        <f t="shared" si="158"/>
        <v>1.7748691837326502</v>
      </c>
      <c r="BO155" s="13">
        <f t="shared" si="130"/>
        <v>16763.732445960341</v>
      </c>
      <c r="BP155">
        <f t="shared" si="149"/>
        <v>111.34174791549958</v>
      </c>
      <c r="BQ155" s="13">
        <f t="shared" si="131"/>
        <v>5.6772349545232395</v>
      </c>
      <c r="BR155" s="37">
        <f t="shared" si="150"/>
        <v>185.47549709380507</v>
      </c>
      <c r="BS155" s="13">
        <f t="shared" si="132"/>
        <v>11831.891022053715</v>
      </c>
      <c r="BT155">
        <f t="shared" si="151"/>
        <v>262.80811815297966</v>
      </c>
      <c r="BU155" s="13">
        <f t="shared" si="133"/>
        <v>829.96785815000442</v>
      </c>
      <c r="BV155" s="13">
        <f t="shared" si="159"/>
        <v>117588208.32452293</v>
      </c>
      <c r="BW155" s="13">
        <f t="shared" si="134"/>
        <v>16763.732445960341</v>
      </c>
      <c r="BX155">
        <f t="shared" si="152"/>
        <v>117588317.89140166</v>
      </c>
      <c r="BY155" s="13">
        <f t="shared" si="135"/>
        <v>117588852.55430891</v>
      </c>
    </row>
    <row r="156" spans="29:77" x14ac:dyDescent="0.2">
      <c r="AC156">
        <v>154</v>
      </c>
      <c r="AD156" s="37">
        <f t="shared" si="136"/>
        <v>370951370.90134293</v>
      </c>
      <c r="AE156" s="13">
        <f t="shared" si="112"/>
        <v>11831.891022053715</v>
      </c>
      <c r="AF156">
        <f t="shared" si="153"/>
        <v>370951447.73180413</v>
      </c>
      <c r="AG156" s="13">
        <f t="shared" si="113"/>
        <v>370952418.14796197</v>
      </c>
      <c r="AH156" s="13">
        <f t="shared" si="154"/>
        <v>370951371.16391802</v>
      </c>
      <c r="AI156" s="13">
        <f t="shared" si="114"/>
        <v>16763.732445960341</v>
      </c>
      <c r="AJ156">
        <f t="shared" si="137"/>
        <v>370951480.01932353</v>
      </c>
      <c r="AK156" s="13">
        <f t="shared" si="115"/>
        <v>370952418.14796197</v>
      </c>
      <c r="AL156" s="37">
        <f t="shared" si="138"/>
        <v>628.15708769554521</v>
      </c>
      <c r="AM156" s="13">
        <f t="shared" si="116"/>
        <v>11831.891022053715</v>
      </c>
      <c r="AN156">
        <f t="shared" si="139"/>
        <v>704.98754887771224</v>
      </c>
      <c r="AO156" s="13">
        <f t="shared" si="117"/>
        <v>2813.5073827337451</v>
      </c>
      <c r="AP156" s="13">
        <f t="shared" si="155"/>
        <v>628.41966277274457</v>
      </c>
      <c r="AQ156" s="13">
        <f t="shared" si="118"/>
        <v>16763.732445960341</v>
      </c>
      <c r="AR156" s="13">
        <f t="shared" si="140"/>
        <v>737.27506826599358</v>
      </c>
      <c r="AS156" s="38">
        <f t="shared" si="119"/>
        <v>2813.5073827337451</v>
      </c>
      <c r="AT156" s="37">
        <f t="shared" si="141"/>
        <v>80763974.223533377</v>
      </c>
      <c r="AU156" s="13">
        <f t="shared" si="120"/>
        <v>11831.891022053715</v>
      </c>
      <c r="AV156">
        <f t="shared" si="142"/>
        <v>80764051.053994566</v>
      </c>
      <c r="AW156" s="13">
        <f t="shared" si="121"/>
        <v>80764377.431120396</v>
      </c>
      <c r="AX156" s="13">
        <f t="shared" si="156"/>
        <v>197675123.00301972</v>
      </c>
      <c r="AY156" s="13">
        <f t="shared" si="122"/>
        <v>16763.732445960341</v>
      </c>
      <c r="AZ156">
        <f t="shared" si="143"/>
        <v>197675231.8584252</v>
      </c>
      <c r="BA156" s="13">
        <f t="shared" si="123"/>
        <v>197675525.94803166</v>
      </c>
      <c r="BB156" s="37">
        <f t="shared" si="144"/>
        <v>112.58183674385747</v>
      </c>
      <c r="BC156" s="13">
        <f t="shared" si="124"/>
        <v>11831.891022053715</v>
      </c>
      <c r="BD156">
        <f t="shared" si="145"/>
        <v>189.41229792602445</v>
      </c>
      <c r="BE156" s="13">
        <f t="shared" si="125"/>
        <v>503.35057957927143</v>
      </c>
      <c r="BF156" s="13">
        <f t="shared" si="157"/>
        <v>112.84441182105685</v>
      </c>
      <c r="BG156" s="13">
        <f t="shared" si="126"/>
        <v>16763.732445960341</v>
      </c>
      <c r="BH156">
        <f t="shared" si="146"/>
        <v>221.69981731430582</v>
      </c>
      <c r="BI156" s="13">
        <f t="shared" si="127"/>
        <v>503.35057957927143</v>
      </c>
      <c r="BJ156" s="37">
        <f t="shared" si="147"/>
        <v>1.3160841587359395</v>
      </c>
      <c r="BK156" s="13">
        <f t="shared" si="128"/>
        <v>2366.3782044107429</v>
      </c>
      <c r="BL156">
        <f t="shared" si="148"/>
        <v>16.682176395169336</v>
      </c>
      <c r="BM156" s="13">
        <f t="shared" si="129"/>
        <v>5.6772349545232395</v>
      </c>
      <c r="BN156" s="13">
        <f t="shared" si="158"/>
        <v>1.7748691837326502</v>
      </c>
      <c r="BO156" s="13">
        <f t="shared" si="130"/>
        <v>16763.732445960341</v>
      </c>
      <c r="BP156">
        <f t="shared" si="149"/>
        <v>110.63027467698161</v>
      </c>
      <c r="BQ156" s="13">
        <f t="shared" si="131"/>
        <v>5.6772349545232395</v>
      </c>
      <c r="BR156" s="37">
        <f t="shared" si="150"/>
        <v>185.47549709380507</v>
      </c>
      <c r="BS156" s="13">
        <f t="shared" si="132"/>
        <v>11831.891022053715</v>
      </c>
      <c r="BT156">
        <f t="shared" si="151"/>
        <v>262.30595827597205</v>
      </c>
      <c r="BU156" s="13">
        <f t="shared" si="133"/>
        <v>829.96785815000442</v>
      </c>
      <c r="BV156" s="13">
        <f t="shared" si="159"/>
        <v>117588208.32452293</v>
      </c>
      <c r="BW156" s="13">
        <f t="shared" si="134"/>
        <v>16763.732445960341</v>
      </c>
      <c r="BX156">
        <f t="shared" si="152"/>
        <v>117588317.17992842</v>
      </c>
      <c r="BY156" s="13">
        <f t="shared" si="135"/>
        <v>117588852.55430891</v>
      </c>
    </row>
    <row r="157" spans="29:77" x14ac:dyDescent="0.2">
      <c r="AC157">
        <v>155</v>
      </c>
      <c r="AD157" s="37">
        <f t="shared" si="136"/>
        <v>370951370.90134293</v>
      </c>
      <c r="AE157" s="13">
        <f t="shared" si="112"/>
        <v>11831.891022053715</v>
      </c>
      <c r="AF157">
        <f t="shared" si="153"/>
        <v>370951447.23612374</v>
      </c>
      <c r="AG157" s="13">
        <f t="shared" si="113"/>
        <v>370952418.14796197</v>
      </c>
      <c r="AH157" s="13">
        <f t="shared" si="154"/>
        <v>370951371.16391802</v>
      </c>
      <c r="AI157" s="13">
        <f t="shared" si="114"/>
        <v>16763.732445960341</v>
      </c>
      <c r="AJ157">
        <f t="shared" si="137"/>
        <v>370951479.31703055</v>
      </c>
      <c r="AK157" s="13">
        <f t="shared" si="115"/>
        <v>370952418.14796197</v>
      </c>
      <c r="AL157" s="37">
        <f t="shared" si="138"/>
        <v>628.15708769554521</v>
      </c>
      <c r="AM157" s="13">
        <f t="shared" si="116"/>
        <v>11831.891022053715</v>
      </c>
      <c r="AN157">
        <f t="shared" si="139"/>
        <v>704.49186848298859</v>
      </c>
      <c r="AO157" s="13">
        <f t="shared" si="117"/>
        <v>2813.5073827337451</v>
      </c>
      <c r="AP157" s="13">
        <f t="shared" si="155"/>
        <v>628.41966277274457</v>
      </c>
      <c r="AQ157" s="13">
        <f t="shared" si="118"/>
        <v>16763.732445960341</v>
      </c>
      <c r="AR157" s="13">
        <f t="shared" si="140"/>
        <v>736.57277532732746</v>
      </c>
      <c r="AS157" s="38">
        <f t="shared" si="119"/>
        <v>2813.5073827337451</v>
      </c>
      <c r="AT157" s="37">
        <f t="shared" si="141"/>
        <v>80763974.223533377</v>
      </c>
      <c r="AU157" s="13">
        <f t="shared" si="120"/>
        <v>11831.891022053715</v>
      </c>
      <c r="AV157">
        <f t="shared" si="142"/>
        <v>80764050.55831416</v>
      </c>
      <c r="AW157" s="13">
        <f t="shared" si="121"/>
        <v>80764377.431120396</v>
      </c>
      <c r="AX157" s="13">
        <f t="shared" si="156"/>
        <v>197675123.00301972</v>
      </c>
      <c r="AY157" s="13">
        <f t="shared" si="122"/>
        <v>16763.732445960341</v>
      </c>
      <c r="AZ157">
        <f t="shared" si="143"/>
        <v>197675231.15613228</v>
      </c>
      <c r="BA157" s="13">
        <f t="shared" si="123"/>
        <v>197675525.94803166</v>
      </c>
      <c r="BB157" s="37">
        <f t="shared" si="144"/>
        <v>112.58183674385747</v>
      </c>
      <c r="BC157" s="13">
        <f t="shared" si="124"/>
        <v>11831.891022053715</v>
      </c>
      <c r="BD157">
        <f t="shared" si="145"/>
        <v>188.9166175313008</v>
      </c>
      <c r="BE157" s="13">
        <f t="shared" si="125"/>
        <v>503.35057957927143</v>
      </c>
      <c r="BF157" s="13">
        <f t="shared" si="157"/>
        <v>112.84441182105685</v>
      </c>
      <c r="BG157" s="13">
        <f t="shared" si="126"/>
        <v>16763.732445960341</v>
      </c>
      <c r="BH157">
        <f t="shared" si="146"/>
        <v>220.9975243756397</v>
      </c>
      <c r="BI157" s="13">
        <f t="shared" si="127"/>
        <v>503.35057957927143</v>
      </c>
      <c r="BJ157" s="37">
        <f t="shared" si="147"/>
        <v>1.3160841587359395</v>
      </c>
      <c r="BK157" s="13">
        <f t="shared" si="128"/>
        <v>2366.3782044107429</v>
      </c>
      <c r="BL157">
        <f t="shared" si="148"/>
        <v>16.583040316224604</v>
      </c>
      <c r="BM157" s="13">
        <f t="shared" si="129"/>
        <v>5.6772349545232395</v>
      </c>
      <c r="BN157" s="13">
        <f t="shared" si="158"/>
        <v>1.7748691837326502</v>
      </c>
      <c r="BO157" s="13">
        <f t="shared" si="130"/>
        <v>16763.732445960341</v>
      </c>
      <c r="BP157">
        <f t="shared" si="149"/>
        <v>109.92798173831549</v>
      </c>
      <c r="BQ157" s="13">
        <f t="shared" si="131"/>
        <v>5.6772349545232395</v>
      </c>
      <c r="BR157" s="37">
        <f t="shared" si="150"/>
        <v>185.47549709380507</v>
      </c>
      <c r="BS157" s="13">
        <f t="shared" si="132"/>
        <v>11831.891022053715</v>
      </c>
      <c r="BT157">
        <f t="shared" si="151"/>
        <v>261.8102778812484</v>
      </c>
      <c r="BU157" s="13">
        <f t="shared" si="133"/>
        <v>829.96785815000442</v>
      </c>
      <c r="BV157" s="13">
        <f t="shared" si="159"/>
        <v>117588208.32452293</v>
      </c>
      <c r="BW157" s="13">
        <f t="shared" si="134"/>
        <v>16763.732445960341</v>
      </c>
      <c r="BX157">
        <f t="shared" si="152"/>
        <v>117588316.47763549</v>
      </c>
      <c r="BY157" s="13">
        <f t="shared" si="135"/>
        <v>117588852.55430891</v>
      </c>
    </row>
    <row r="158" spans="29:77" x14ac:dyDescent="0.2">
      <c r="AC158">
        <v>156</v>
      </c>
      <c r="AD158" s="37">
        <f t="shared" si="136"/>
        <v>370951370.90134293</v>
      </c>
      <c r="AE158" s="13">
        <f t="shared" si="112"/>
        <v>11831.891022053715</v>
      </c>
      <c r="AF158">
        <f t="shared" si="153"/>
        <v>370951446.74679822</v>
      </c>
      <c r="AG158" s="13">
        <f t="shared" si="113"/>
        <v>370952418.14796197</v>
      </c>
      <c r="AH158" s="13">
        <f t="shared" si="154"/>
        <v>370951371.16391802</v>
      </c>
      <c r="AI158" s="13">
        <f t="shared" si="114"/>
        <v>16763.732445960341</v>
      </c>
      <c r="AJ158">
        <f t="shared" si="137"/>
        <v>370951478.62374139</v>
      </c>
      <c r="AK158" s="13">
        <f t="shared" si="115"/>
        <v>370952418.14796197</v>
      </c>
      <c r="AL158" s="37">
        <f t="shared" si="138"/>
        <v>628.15708769554521</v>
      </c>
      <c r="AM158" s="13">
        <f t="shared" si="116"/>
        <v>11831.891022053715</v>
      </c>
      <c r="AN158">
        <f t="shared" si="139"/>
        <v>704.00254296512026</v>
      </c>
      <c r="AO158" s="13">
        <f t="shared" si="117"/>
        <v>2813.5073827337451</v>
      </c>
      <c r="AP158" s="13">
        <f t="shared" si="155"/>
        <v>628.41966277274457</v>
      </c>
      <c r="AQ158" s="13">
        <f t="shared" si="118"/>
        <v>16763.732445960341</v>
      </c>
      <c r="AR158" s="13">
        <f t="shared" si="140"/>
        <v>735.87948614428524</v>
      </c>
      <c r="AS158" s="38">
        <f t="shared" si="119"/>
        <v>2813.5073827337451</v>
      </c>
      <c r="AT158" s="37">
        <f t="shared" si="141"/>
        <v>80763974.223533377</v>
      </c>
      <c r="AU158" s="13">
        <f t="shared" si="120"/>
        <v>11831.891022053715</v>
      </c>
      <c r="AV158">
        <f t="shared" si="142"/>
        <v>80764050.068988651</v>
      </c>
      <c r="AW158" s="13">
        <f t="shared" si="121"/>
        <v>80764377.431120396</v>
      </c>
      <c r="AX158" s="13">
        <f t="shared" si="156"/>
        <v>197675123.00301972</v>
      </c>
      <c r="AY158" s="13">
        <f t="shared" si="122"/>
        <v>16763.732445960341</v>
      </c>
      <c r="AZ158">
        <f t="shared" si="143"/>
        <v>197675230.46284309</v>
      </c>
      <c r="BA158" s="13">
        <f t="shared" si="123"/>
        <v>197675525.94803166</v>
      </c>
      <c r="BB158" s="37">
        <f t="shared" si="144"/>
        <v>112.58183674385747</v>
      </c>
      <c r="BC158" s="13">
        <f t="shared" si="124"/>
        <v>11831.891022053715</v>
      </c>
      <c r="BD158">
        <f t="shared" si="145"/>
        <v>188.42729201343258</v>
      </c>
      <c r="BE158" s="13">
        <f t="shared" si="125"/>
        <v>503.35057957927143</v>
      </c>
      <c r="BF158" s="13">
        <f t="shared" si="157"/>
        <v>112.84441182105685</v>
      </c>
      <c r="BG158" s="13">
        <f t="shared" si="126"/>
        <v>16763.732445960341</v>
      </c>
      <c r="BH158">
        <f t="shared" si="146"/>
        <v>220.3042351925975</v>
      </c>
      <c r="BI158" s="13">
        <f t="shared" si="127"/>
        <v>503.35057957927143</v>
      </c>
      <c r="BJ158" s="37">
        <f t="shared" si="147"/>
        <v>1.3160841587359395</v>
      </c>
      <c r="BK158" s="13">
        <f t="shared" si="128"/>
        <v>2366.3782044107429</v>
      </c>
      <c r="BL158">
        <f t="shared" si="148"/>
        <v>16.485175212650958</v>
      </c>
      <c r="BM158" s="13">
        <f t="shared" si="129"/>
        <v>5.6772349545232395</v>
      </c>
      <c r="BN158" s="13">
        <f t="shared" si="158"/>
        <v>1.7748691837326502</v>
      </c>
      <c r="BO158" s="13">
        <f t="shared" si="130"/>
        <v>16763.732445960341</v>
      </c>
      <c r="BP158">
        <f t="shared" si="149"/>
        <v>109.2346925552733</v>
      </c>
      <c r="BQ158" s="13">
        <f t="shared" si="131"/>
        <v>5.6772349545232395</v>
      </c>
      <c r="BR158" s="37">
        <f t="shared" si="150"/>
        <v>185.47549709380507</v>
      </c>
      <c r="BS158" s="13">
        <f t="shared" si="132"/>
        <v>11831.891022053715</v>
      </c>
      <c r="BT158">
        <f t="shared" si="151"/>
        <v>261.32095236338017</v>
      </c>
      <c r="BU158" s="13">
        <f t="shared" si="133"/>
        <v>829.96785815000442</v>
      </c>
      <c r="BV158" s="13">
        <f t="shared" si="159"/>
        <v>117588208.32452293</v>
      </c>
      <c r="BW158" s="13">
        <f t="shared" si="134"/>
        <v>16763.732445960341</v>
      </c>
      <c r="BX158">
        <f t="shared" si="152"/>
        <v>117588315.7843463</v>
      </c>
      <c r="BY158" s="13">
        <f t="shared" si="135"/>
        <v>117588852.55430891</v>
      </c>
    </row>
    <row r="159" spans="29:77" x14ac:dyDescent="0.2">
      <c r="AC159">
        <v>157</v>
      </c>
      <c r="AD159" s="37">
        <f t="shared" si="136"/>
        <v>370951370.90134293</v>
      </c>
      <c r="AE159" s="13">
        <f t="shared" si="112"/>
        <v>11831.891022053715</v>
      </c>
      <c r="AF159">
        <f t="shared" si="153"/>
        <v>370951446.26370615</v>
      </c>
      <c r="AG159" s="13">
        <f t="shared" si="113"/>
        <v>370952418.14796197</v>
      </c>
      <c r="AH159" s="13">
        <f t="shared" si="154"/>
        <v>370951371.16391802</v>
      </c>
      <c r="AI159" s="13">
        <f t="shared" si="114"/>
        <v>16763.732445960341</v>
      </c>
      <c r="AJ159">
        <f t="shared" si="137"/>
        <v>370951477.93928391</v>
      </c>
      <c r="AK159" s="13">
        <f t="shared" si="115"/>
        <v>370952418.14796197</v>
      </c>
      <c r="AL159" s="37">
        <f t="shared" si="138"/>
        <v>628.15708769554521</v>
      </c>
      <c r="AM159" s="13">
        <f t="shared" si="116"/>
        <v>11831.891022053715</v>
      </c>
      <c r="AN159">
        <f t="shared" si="139"/>
        <v>703.51945089333958</v>
      </c>
      <c r="AO159" s="13">
        <f t="shared" si="117"/>
        <v>2813.5073827337451</v>
      </c>
      <c r="AP159" s="13">
        <f t="shared" si="155"/>
        <v>628.41966277274457</v>
      </c>
      <c r="AQ159" s="13">
        <f t="shared" si="118"/>
        <v>16763.732445960341</v>
      </c>
      <c r="AR159" s="13">
        <f t="shared" si="140"/>
        <v>735.19502867058111</v>
      </c>
      <c r="AS159" s="38">
        <f t="shared" si="119"/>
        <v>2813.5073827337451</v>
      </c>
      <c r="AT159" s="37">
        <f t="shared" si="141"/>
        <v>80763974.223533377</v>
      </c>
      <c r="AU159" s="13">
        <f t="shared" si="120"/>
        <v>11831.891022053715</v>
      </c>
      <c r="AV159">
        <f t="shared" si="142"/>
        <v>80764049.585896581</v>
      </c>
      <c r="AW159" s="13">
        <f t="shared" si="121"/>
        <v>80764377.431120396</v>
      </c>
      <c r="AX159" s="13">
        <f t="shared" si="156"/>
        <v>197675123.00301972</v>
      </c>
      <c r="AY159" s="13">
        <f t="shared" si="122"/>
        <v>16763.732445960341</v>
      </c>
      <c r="AZ159">
        <f t="shared" si="143"/>
        <v>197675229.77838561</v>
      </c>
      <c r="BA159" s="13">
        <f t="shared" si="123"/>
        <v>197675525.94803166</v>
      </c>
      <c r="BB159" s="37">
        <f t="shared" si="144"/>
        <v>112.58183674385747</v>
      </c>
      <c r="BC159" s="13">
        <f t="shared" si="124"/>
        <v>11831.891022053715</v>
      </c>
      <c r="BD159">
        <f t="shared" si="145"/>
        <v>187.94419994165185</v>
      </c>
      <c r="BE159" s="13">
        <f t="shared" si="125"/>
        <v>503.35057957927143</v>
      </c>
      <c r="BF159" s="13">
        <f t="shared" si="157"/>
        <v>112.84441182105685</v>
      </c>
      <c r="BG159" s="13">
        <f t="shared" si="126"/>
        <v>16763.732445960341</v>
      </c>
      <c r="BH159">
        <f t="shared" si="146"/>
        <v>219.61977771889343</v>
      </c>
      <c r="BI159" s="13">
        <f t="shared" si="127"/>
        <v>503.35057957927143</v>
      </c>
      <c r="BJ159" s="37">
        <f t="shared" si="147"/>
        <v>1.3160841587359395</v>
      </c>
      <c r="BK159" s="13">
        <f t="shared" si="128"/>
        <v>2366.3782044107429</v>
      </c>
      <c r="BL159">
        <f t="shared" si="148"/>
        <v>16.388556798294811</v>
      </c>
      <c r="BM159" s="13">
        <f t="shared" si="129"/>
        <v>5.6772349545232395</v>
      </c>
      <c r="BN159" s="13">
        <f t="shared" si="158"/>
        <v>1.7748691837326502</v>
      </c>
      <c r="BO159" s="13">
        <f t="shared" si="130"/>
        <v>16763.732445960341</v>
      </c>
      <c r="BP159">
        <f t="shared" si="149"/>
        <v>108.55023508156921</v>
      </c>
      <c r="BQ159" s="13">
        <f t="shared" si="131"/>
        <v>5.6772349545232395</v>
      </c>
      <c r="BR159" s="37">
        <f t="shared" si="150"/>
        <v>185.47549709380507</v>
      </c>
      <c r="BS159" s="13">
        <f t="shared" si="132"/>
        <v>11831.891022053715</v>
      </c>
      <c r="BT159">
        <f t="shared" si="151"/>
        <v>260.83786029159944</v>
      </c>
      <c r="BU159" s="13">
        <f t="shared" si="133"/>
        <v>829.96785815000442</v>
      </c>
      <c r="BV159" s="13">
        <f t="shared" si="159"/>
        <v>117588208.32452293</v>
      </c>
      <c r="BW159" s="13">
        <f t="shared" si="134"/>
        <v>16763.732445960341</v>
      </c>
      <c r="BX159">
        <f t="shared" si="152"/>
        <v>117588315.09988883</v>
      </c>
      <c r="BY159" s="13">
        <f t="shared" si="135"/>
        <v>117588852.55430891</v>
      </c>
    </row>
    <row r="160" spans="29:77" x14ac:dyDescent="0.2">
      <c r="AC160">
        <v>158</v>
      </c>
      <c r="AD160" s="37">
        <f t="shared" si="136"/>
        <v>370951370.90134293</v>
      </c>
      <c r="AE160" s="13">
        <f t="shared" si="112"/>
        <v>11831.891022053715</v>
      </c>
      <c r="AF160">
        <f t="shared" si="153"/>
        <v>370951445.78672916</v>
      </c>
      <c r="AG160" s="13">
        <f t="shared" si="113"/>
        <v>370952418.14796197</v>
      </c>
      <c r="AH160" s="13">
        <f t="shared" si="154"/>
        <v>370951371.16391802</v>
      </c>
      <c r="AI160" s="13">
        <f t="shared" si="114"/>
        <v>16763.732445960341</v>
      </c>
      <c r="AJ160">
        <f t="shared" si="137"/>
        <v>370951477.26349044</v>
      </c>
      <c r="AK160" s="13">
        <f t="shared" si="115"/>
        <v>370952418.14796197</v>
      </c>
      <c r="AL160" s="37">
        <f t="shared" si="138"/>
        <v>628.15708769554521</v>
      </c>
      <c r="AM160" s="13">
        <f t="shared" si="116"/>
        <v>11831.891022053715</v>
      </c>
      <c r="AN160">
        <f t="shared" si="139"/>
        <v>703.04247391107504</v>
      </c>
      <c r="AO160" s="13">
        <f t="shared" si="117"/>
        <v>2813.5073827337451</v>
      </c>
      <c r="AP160" s="13">
        <f t="shared" si="155"/>
        <v>628.41966277274457</v>
      </c>
      <c r="AQ160" s="13">
        <f t="shared" si="118"/>
        <v>16763.732445960341</v>
      </c>
      <c r="AR160" s="13">
        <f t="shared" si="140"/>
        <v>734.51923521553158</v>
      </c>
      <c r="AS160" s="38">
        <f t="shared" si="119"/>
        <v>2813.5073827337451</v>
      </c>
      <c r="AT160" s="37">
        <f t="shared" si="141"/>
        <v>80763974.223533377</v>
      </c>
      <c r="AU160" s="13">
        <f t="shared" si="120"/>
        <v>11831.891022053715</v>
      </c>
      <c r="AV160">
        <f t="shared" si="142"/>
        <v>80764049.108919591</v>
      </c>
      <c r="AW160" s="13">
        <f t="shared" si="121"/>
        <v>80764377.431120396</v>
      </c>
      <c r="AX160" s="13">
        <f t="shared" si="156"/>
        <v>197675123.00301972</v>
      </c>
      <c r="AY160" s="13">
        <f t="shared" si="122"/>
        <v>16763.732445960341</v>
      </c>
      <c r="AZ160">
        <f t="shared" si="143"/>
        <v>197675229.10259217</v>
      </c>
      <c r="BA160" s="13">
        <f t="shared" si="123"/>
        <v>197675525.94803166</v>
      </c>
      <c r="BB160" s="37">
        <f t="shared" si="144"/>
        <v>112.58183674385747</v>
      </c>
      <c r="BC160" s="13">
        <f t="shared" si="124"/>
        <v>11831.891022053715</v>
      </c>
      <c r="BD160">
        <f t="shared" si="145"/>
        <v>187.4672229593873</v>
      </c>
      <c r="BE160" s="13">
        <f t="shared" si="125"/>
        <v>503.35057957927143</v>
      </c>
      <c r="BF160" s="13">
        <f t="shared" si="157"/>
        <v>112.84441182105685</v>
      </c>
      <c r="BG160" s="13">
        <f t="shared" si="126"/>
        <v>16763.732445960341</v>
      </c>
      <c r="BH160">
        <f t="shared" si="146"/>
        <v>218.94398426384382</v>
      </c>
      <c r="BI160" s="13">
        <f t="shared" si="127"/>
        <v>503.35057957927143</v>
      </c>
      <c r="BJ160" s="37">
        <f t="shared" si="147"/>
        <v>1.3160841587359395</v>
      </c>
      <c r="BK160" s="13">
        <f t="shared" si="128"/>
        <v>2366.3782044107429</v>
      </c>
      <c r="BL160">
        <f t="shared" si="148"/>
        <v>16.293161401841907</v>
      </c>
      <c r="BM160" s="13">
        <f t="shared" si="129"/>
        <v>5.6772349545232395</v>
      </c>
      <c r="BN160" s="13">
        <f t="shared" si="158"/>
        <v>1.7748691837326502</v>
      </c>
      <c r="BO160" s="13">
        <f t="shared" si="130"/>
        <v>16763.732445960341</v>
      </c>
      <c r="BP160">
        <f t="shared" si="149"/>
        <v>107.87444162651961</v>
      </c>
      <c r="BQ160" s="13">
        <f t="shared" si="131"/>
        <v>5.6772349545232395</v>
      </c>
      <c r="BR160" s="37">
        <f t="shared" si="150"/>
        <v>185.47549709380507</v>
      </c>
      <c r="BS160" s="13">
        <f t="shared" si="132"/>
        <v>11831.891022053715</v>
      </c>
      <c r="BT160">
        <f t="shared" si="151"/>
        <v>260.36088330933489</v>
      </c>
      <c r="BU160" s="13">
        <f t="shared" si="133"/>
        <v>829.96785815000442</v>
      </c>
      <c r="BV160" s="13">
        <f t="shared" si="159"/>
        <v>117588208.32452293</v>
      </c>
      <c r="BW160" s="13">
        <f t="shared" si="134"/>
        <v>16763.732445960341</v>
      </c>
      <c r="BX160">
        <f t="shared" si="152"/>
        <v>117588314.42409538</v>
      </c>
      <c r="BY160" s="13">
        <f t="shared" si="135"/>
        <v>117588852.55430891</v>
      </c>
    </row>
    <row r="161" spans="29:77" x14ac:dyDescent="0.2">
      <c r="AC161">
        <v>159</v>
      </c>
      <c r="AD161" s="37">
        <f t="shared" si="136"/>
        <v>370951370.90134293</v>
      </c>
      <c r="AE161" s="13">
        <f t="shared" si="112"/>
        <v>11831.891022053715</v>
      </c>
      <c r="AF161">
        <f t="shared" si="153"/>
        <v>370951445.31575185</v>
      </c>
      <c r="AG161" s="13">
        <f t="shared" si="113"/>
        <v>370952418.14796197</v>
      </c>
      <c r="AH161" s="13">
        <f t="shared" si="154"/>
        <v>370951371.16391802</v>
      </c>
      <c r="AI161" s="13">
        <f t="shared" si="114"/>
        <v>16763.732445960341</v>
      </c>
      <c r="AJ161">
        <f t="shared" si="137"/>
        <v>370951476.59619755</v>
      </c>
      <c r="AK161" s="13">
        <f t="shared" si="115"/>
        <v>370952418.14796197</v>
      </c>
      <c r="AL161" s="37">
        <f t="shared" si="138"/>
        <v>628.15708769554521</v>
      </c>
      <c r="AM161" s="13">
        <f t="shared" si="116"/>
        <v>11831.891022053715</v>
      </c>
      <c r="AN161">
        <f t="shared" si="139"/>
        <v>702.5714966392793</v>
      </c>
      <c r="AO161" s="13">
        <f t="shared" si="117"/>
        <v>2813.5073827337451</v>
      </c>
      <c r="AP161" s="13">
        <f t="shared" si="155"/>
        <v>628.41966277274457</v>
      </c>
      <c r="AQ161" s="13">
        <f t="shared" si="118"/>
        <v>16763.732445960341</v>
      </c>
      <c r="AR161" s="13">
        <f t="shared" si="140"/>
        <v>733.85194230708635</v>
      </c>
      <c r="AS161" s="38">
        <f t="shared" si="119"/>
        <v>2813.5073827337451</v>
      </c>
      <c r="AT161" s="37">
        <f t="shared" si="141"/>
        <v>80763974.223533377</v>
      </c>
      <c r="AU161" s="13">
        <f t="shared" si="120"/>
        <v>11831.891022053715</v>
      </c>
      <c r="AV161">
        <f t="shared" si="142"/>
        <v>80764048.637942314</v>
      </c>
      <c r="AW161" s="13">
        <f t="shared" si="121"/>
        <v>80764377.431120396</v>
      </c>
      <c r="AX161" s="13">
        <f t="shared" si="156"/>
        <v>197675123.00301972</v>
      </c>
      <c r="AY161" s="13">
        <f t="shared" si="122"/>
        <v>16763.732445960341</v>
      </c>
      <c r="AZ161">
        <f t="shared" si="143"/>
        <v>197675228.43529925</v>
      </c>
      <c r="BA161" s="13">
        <f t="shared" si="123"/>
        <v>197675525.94803166</v>
      </c>
      <c r="BB161" s="37">
        <f t="shared" si="144"/>
        <v>112.58183674385747</v>
      </c>
      <c r="BC161" s="13">
        <f t="shared" si="124"/>
        <v>11831.891022053715</v>
      </c>
      <c r="BD161">
        <f t="shared" si="145"/>
        <v>186.99624568759151</v>
      </c>
      <c r="BE161" s="13">
        <f t="shared" si="125"/>
        <v>503.35057957927143</v>
      </c>
      <c r="BF161" s="13">
        <f t="shared" si="157"/>
        <v>112.84441182105685</v>
      </c>
      <c r="BG161" s="13">
        <f t="shared" si="126"/>
        <v>16763.732445960341</v>
      </c>
      <c r="BH161">
        <f t="shared" si="146"/>
        <v>218.27669135539861</v>
      </c>
      <c r="BI161" s="13">
        <f t="shared" si="127"/>
        <v>503.35057957927143</v>
      </c>
      <c r="BJ161" s="37">
        <f t="shared" si="147"/>
        <v>1.3160841587359395</v>
      </c>
      <c r="BK161" s="13">
        <f t="shared" si="128"/>
        <v>2366.3782044107429</v>
      </c>
      <c r="BL161">
        <f t="shared" si="148"/>
        <v>16.198965947482751</v>
      </c>
      <c r="BM161" s="13">
        <f t="shared" si="129"/>
        <v>5.6772349545232395</v>
      </c>
      <c r="BN161" s="13">
        <f t="shared" si="158"/>
        <v>1.7748691837326502</v>
      </c>
      <c r="BO161" s="13">
        <f t="shared" si="130"/>
        <v>16763.732445960341</v>
      </c>
      <c r="BP161">
        <f t="shared" si="149"/>
        <v>107.20714871807441</v>
      </c>
      <c r="BQ161" s="13">
        <f t="shared" si="131"/>
        <v>5.6772349545232395</v>
      </c>
      <c r="BR161" s="37">
        <f t="shared" si="150"/>
        <v>185.47549709380507</v>
      </c>
      <c r="BS161" s="13">
        <f t="shared" si="132"/>
        <v>11831.891022053715</v>
      </c>
      <c r="BT161">
        <f t="shared" si="151"/>
        <v>259.88990603753916</v>
      </c>
      <c r="BU161" s="13">
        <f t="shared" si="133"/>
        <v>829.96785815000442</v>
      </c>
      <c r="BV161" s="13">
        <f t="shared" si="159"/>
        <v>117588208.32452293</v>
      </c>
      <c r="BW161" s="13">
        <f t="shared" si="134"/>
        <v>16763.732445960341</v>
      </c>
      <c r="BX161">
        <f t="shared" si="152"/>
        <v>117588313.75680245</v>
      </c>
      <c r="BY161" s="13">
        <f t="shared" si="135"/>
        <v>117588852.55430891</v>
      </c>
    </row>
    <row r="162" spans="29:77" x14ac:dyDescent="0.2">
      <c r="AC162">
        <v>160</v>
      </c>
      <c r="AD162" s="37">
        <f t="shared" si="136"/>
        <v>370951370.90134293</v>
      </c>
      <c r="AE162" s="13">
        <f t="shared" si="112"/>
        <v>11831.891022053715</v>
      </c>
      <c r="AF162">
        <f t="shared" si="153"/>
        <v>370951444.85066181</v>
      </c>
      <c r="AG162" s="13">
        <f t="shared" si="113"/>
        <v>370952418.14796197</v>
      </c>
      <c r="AH162" s="13">
        <f t="shared" si="154"/>
        <v>370951371.16391802</v>
      </c>
      <c r="AI162" s="13">
        <f t="shared" si="114"/>
        <v>16763.732445960341</v>
      </c>
      <c r="AJ162">
        <f t="shared" si="137"/>
        <v>370951475.93724579</v>
      </c>
      <c r="AK162" s="13">
        <f t="shared" si="115"/>
        <v>370952418.14796197</v>
      </c>
      <c r="AL162" s="37">
        <f t="shared" si="138"/>
        <v>628.15708769554521</v>
      </c>
      <c r="AM162" s="13">
        <f t="shared" si="116"/>
        <v>11831.891022053715</v>
      </c>
      <c r="AN162">
        <f t="shared" si="139"/>
        <v>702.10640658338093</v>
      </c>
      <c r="AO162" s="13">
        <f t="shared" si="117"/>
        <v>2813.5073827337451</v>
      </c>
      <c r="AP162" s="13">
        <f t="shared" si="155"/>
        <v>628.41966277274457</v>
      </c>
      <c r="AQ162" s="13">
        <f t="shared" si="118"/>
        <v>16763.732445960341</v>
      </c>
      <c r="AR162" s="13">
        <f t="shared" si="140"/>
        <v>733.1929905599967</v>
      </c>
      <c r="AS162" s="38">
        <f t="shared" si="119"/>
        <v>2813.5073827337451</v>
      </c>
      <c r="AT162" s="37">
        <f t="shared" si="141"/>
        <v>80763974.223533377</v>
      </c>
      <c r="AU162" s="13">
        <f t="shared" si="120"/>
        <v>11831.891022053715</v>
      </c>
      <c r="AV162">
        <f t="shared" si="142"/>
        <v>80764048.172852263</v>
      </c>
      <c r="AW162" s="13">
        <f t="shared" si="121"/>
        <v>80764377.431120396</v>
      </c>
      <c r="AX162" s="13">
        <f t="shared" si="156"/>
        <v>197675123.00301972</v>
      </c>
      <c r="AY162" s="13">
        <f t="shared" si="122"/>
        <v>16763.732445960341</v>
      </c>
      <c r="AZ162">
        <f t="shared" si="143"/>
        <v>197675227.77634752</v>
      </c>
      <c r="BA162" s="13">
        <f t="shared" si="123"/>
        <v>197675525.94803166</v>
      </c>
      <c r="BB162" s="37">
        <f t="shared" si="144"/>
        <v>112.58183674385747</v>
      </c>
      <c r="BC162" s="13">
        <f t="shared" si="124"/>
        <v>11831.891022053715</v>
      </c>
      <c r="BD162">
        <f t="shared" si="145"/>
        <v>186.5311556316932</v>
      </c>
      <c r="BE162" s="13">
        <f t="shared" si="125"/>
        <v>503.35057957927143</v>
      </c>
      <c r="BF162" s="13">
        <f t="shared" si="157"/>
        <v>112.84441182105685</v>
      </c>
      <c r="BG162" s="13">
        <f t="shared" si="126"/>
        <v>16763.732445960341</v>
      </c>
      <c r="BH162">
        <f t="shared" si="146"/>
        <v>217.61773960830897</v>
      </c>
      <c r="BI162" s="13">
        <f t="shared" si="127"/>
        <v>503.35057957927143</v>
      </c>
      <c r="BJ162" s="37">
        <f t="shared" si="147"/>
        <v>1.3160841587359395</v>
      </c>
      <c r="BK162" s="13">
        <f t="shared" si="128"/>
        <v>2366.3782044107429</v>
      </c>
      <c r="BL162">
        <f t="shared" si="148"/>
        <v>16.105947936303082</v>
      </c>
      <c r="BM162" s="13">
        <f t="shared" si="129"/>
        <v>5.6772349545232395</v>
      </c>
      <c r="BN162" s="13">
        <f t="shared" si="158"/>
        <v>1.7748691837326502</v>
      </c>
      <c r="BO162" s="13">
        <f t="shared" si="130"/>
        <v>16763.732445960341</v>
      </c>
      <c r="BP162">
        <f t="shared" si="149"/>
        <v>106.54819697098478</v>
      </c>
      <c r="BQ162" s="13">
        <f t="shared" si="131"/>
        <v>5.6772349545232395</v>
      </c>
      <c r="BR162" s="37">
        <f t="shared" si="150"/>
        <v>185.47549709380507</v>
      </c>
      <c r="BS162" s="13">
        <f t="shared" si="132"/>
        <v>11831.891022053715</v>
      </c>
      <c r="BT162">
        <f t="shared" si="151"/>
        <v>259.42481598164079</v>
      </c>
      <c r="BU162" s="13">
        <f t="shared" si="133"/>
        <v>829.96785815000442</v>
      </c>
      <c r="BV162" s="13">
        <f t="shared" si="159"/>
        <v>117588208.32452293</v>
      </c>
      <c r="BW162" s="13">
        <f t="shared" si="134"/>
        <v>16763.732445960341</v>
      </c>
      <c r="BX162">
        <f t="shared" si="152"/>
        <v>117588313.09785071</v>
      </c>
      <c r="BY162" s="13">
        <f t="shared" si="135"/>
        <v>117588852.55430891</v>
      </c>
    </row>
    <row r="163" spans="29:77" x14ac:dyDescent="0.2">
      <c r="AC163">
        <v>161</v>
      </c>
      <c r="AD163" s="37">
        <f t="shared" si="136"/>
        <v>370951370.90134293</v>
      </c>
      <c r="AE163" s="13">
        <f t="shared" si="112"/>
        <v>11831.891022053715</v>
      </c>
      <c r="AF163">
        <f t="shared" si="153"/>
        <v>370951444.39134926</v>
      </c>
      <c r="AG163" s="13">
        <f t="shared" si="113"/>
        <v>370952418.14796197</v>
      </c>
      <c r="AH163" s="13">
        <f t="shared" si="154"/>
        <v>370951371.16391802</v>
      </c>
      <c r="AI163" s="13">
        <f t="shared" si="114"/>
        <v>16763.732445960341</v>
      </c>
      <c r="AJ163">
        <f t="shared" si="137"/>
        <v>370951475.28647977</v>
      </c>
      <c r="AK163" s="13">
        <f t="shared" si="115"/>
        <v>370952418.14796197</v>
      </c>
      <c r="AL163" s="37">
        <f t="shared" si="138"/>
        <v>628.15708769554521</v>
      </c>
      <c r="AM163" s="13">
        <f t="shared" si="116"/>
        <v>11831.891022053715</v>
      </c>
      <c r="AN163">
        <f t="shared" si="139"/>
        <v>701.6470940437049</v>
      </c>
      <c r="AO163" s="13">
        <f t="shared" si="117"/>
        <v>2813.5073827337451</v>
      </c>
      <c r="AP163" s="13">
        <f t="shared" si="155"/>
        <v>628.41966277274457</v>
      </c>
      <c r="AQ163" s="13">
        <f t="shared" si="118"/>
        <v>16763.732445960341</v>
      </c>
      <c r="AR163" s="13">
        <f t="shared" si="140"/>
        <v>732.54222454889577</v>
      </c>
      <c r="AS163" s="38">
        <f t="shared" si="119"/>
        <v>2813.5073827337451</v>
      </c>
      <c r="AT163" s="37">
        <f t="shared" si="141"/>
        <v>80763974.223533377</v>
      </c>
      <c r="AU163" s="13">
        <f t="shared" si="120"/>
        <v>11831.891022053715</v>
      </c>
      <c r="AV163">
        <f t="shared" si="142"/>
        <v>80764047.71353972</v>
      </c>
      <c r="AW163" s="13">
        <f t="shared" si="121"/>
        <v>80764377.431120396</v>
      </c>
      <c r="AX163" s="13">
        <f t="shared" si="156"/>
        <v>197675123.00301972</v>
      </c>
      <c r="AY163" s="13">
        <f t="shared" si="122"/>
        <v>16763.732445960341</v>
      </c>
      <c r="AZ163">
        <f t="shared" si="143"/>
        <v>197675227.1255815</v>
      </c>
      <c r="BA163" s="13">
        <f t="shared" si="123"/>
        <v>197675525.94803166</v>
      </c>
      <c r="BB163" s="37">
        <f t="shared" si="144"/>
        <v>112.58183674385747</v>
      </c>
      <c r="BC163" s="13">
        <f t="shared" si="124"/>
        <v>11831.891022053715</v>
      </c>
      <c r="BD163">
        <f t="shared" si="145"/>
        <v>186.07184309201719</v>
      </c>
      <c r="BE163" s="13">
        <f t="shared" si="125"/>
        <v>503.35057957927143</v>
      </c>
      <c r="BF163" s="13">
        <f t="shared" si="157"/>
        <v>112.84441182105685</v>
      </c>
      <c r="BG163" s="13">
        <f t="shared" si="126"/>
        <v>16763.732445960341</v>
      </c>
      <c r="BH163">
        <f t="shared" si="146"/>
        <v>216.96697359720804</v>
      </c>
      <c r="BI163" s="13">
        <f t="shared" si="127"/>
        <v>503.35057957927143</v>
      </c>
      <c r="BJ163" s="37">
        <f t="shared" si="147"/>
        <v>1.3160841587359395</v>
      </c>
      <c r="BK163" s="13">
        <f t="shared" si="128"/>
        <v>2366.3782044107429</v>
      </c>
      <c r="BL163">
        <f t="shared" si="148"/>
        <v>16.014085428367881</v>
      </c>
      <c r="BM163" s="13">
        <f t="shared" si="129"/>
        <v>5.6772349545232395</v>
      </c>
      <c r="BN163" s="13">
        <f t="shared" si="158"/>
        <v>1.7748691837326502</v>
      </c>
      <c r="BO163" s="13">
        <f t="shared" si="130"/>
        <v>16763.732445960341</v>
      </c>
      <c r="BP163">
        <f t="shared" si="149"/>
        <v>105.89743095988383</v>
      </c>
      <c r="BQ163" s="13">
        <f t="shared" si="131"/>
        <v>5.6772349545232395</v>
      </c>
      <c r="BR163" s="37">
        <f t="shared" si="150"/>
        <v>185.47549709380507</v>
      </c>
      <c r="BS163" s="13">
        <f t="shared" si="132"/>
        <v>11831.891022053715</v>
      </c>
      <c r="BT163">
        <f t="shared" si="151"/>
        <v>258.96550344196481</v>
      </c>
      <c r="BU163" s="13">
        <f t="shared" si="133"/>
        <v>829.96785815000442</v>
      </c>
      <c r="BV163" s="13">
        <f t="shared" si="159"/>
        <v>117588208.32452293</v>
      </c>
      <c r="BW163" s="13">
        <f t="shared" si="134"/>
        <v>16763.732445960341</v>
      </c>
      <c r="BX163">
        <f t="shared" si="152"/>
        <v>117588312.44708471</v>
      </c>
      <c r="BY163" s="13">
        <f t="shared" si="135"/>
        <v>117588852.55430891</v>
      </c>
    </row>
    <row r="164" spans="29:77" x14ac:dyDescent="0.2">
      <c r="AC164">
        <v>162</v>
      </c>
      <c r="AD164" s="37">
        <f t="shared" si="136"/>
        <v>370951370.90134293</v>
      </c>
      <c r="AE164" s="13">
        <f t="shared" si="112"/>
        <v>11831.891022053715</v>
      </c>
      <c r="AF164">
        <f t="shared" si="153"/>
        <v>370951443.93770725</v>
      </c>
      <c r="AG164" s="13">
        <f t="shared" si="113"/>
        <v>370952418.14796197</v>
      </c>
      <c r="AH164" s="13">
        <f t="shared" si="154"/>
        <v>370951371.16391802</v>
      </c>
      <c r="AI164" s="13">
        <f t="shared" si="114"/>
        <v>16763.732445960341</v>
      </c>
      <c r="AJ164">
        <f t="shared" si="137"/>
        <v>370951474.64374793</v>
      </c>
      <c r="AK164" s="13">
        <f t="shared" si="115"/>
        <v>370952418.14796197</v>
      </c>
      <c r="AL164" s="37">
        <f t="shared" si="138"/>
        <v>628.15708769554521</v>
      </c>
      <c r="AM164" s="13">
        <f t="shared" si="116"/>
        <v>11831.891022053715</v>
      </c>
      <c r="AN164">
        <f t="shared" si="139"/>
        <v>701.19345202921011</v>
      </c>
      <c r="AO164" s="13">
        <f t="shared" si="117"/>
        <v>2813.5073827337451</v>
      </c>
      <c r="AP164" s="13">
        <f t="shared" si="155"/>
        <v>628.41966277274457</v>
      </c>
      <c r="AQ164" s="13">
        <f t="shared" si="118"/>
        <v>16763.732445960341</v>
      </c>
      <c r="AR164" s="13">
        <f t="shared" si="140"/>
        <v>731.89949268608007</v>
      </c>
      <c r="AS164" s="38">
        <f t="shared" si="119"/>
        <v>2813.5073827337451</v>
      </c>
      <c r="AT164" s="37">
        <f t="shared" si="141"/>
        <v>80763974.223533377</v>
      </c>
      <c r="AU164" s="13">
        <f t="shared" si="120"/>
        <v>11831.891022053715</v>
      </c>
      <c r="AV164">
        <f t="shared" si="142"/>
        <v>80764047.259897709</v>
      </c>
      <c r="AW164" s="13">
        <f t="shared" si="121"/>
        <v>80764377.431120396</v>
      </c>
      <c r="AX164" s="13">
        <f t="shared" si="156"/>
        <v>197675123.00301972</v>
      </c>
      <c r="AY164" s="13">
        <f t="shared" si="122"/>
        <v>16763.732445960341</v>
      </c>
      <c r="AZ164">
        <f t="shared" si="143"/>
        <v>197675226.48284963</v>
      </c>
      <c r="BA164" s="13">
        <f t="shared" si="123"/>
        <v>197675525.94803166</v>
      </c>
      <c r="BB164" s="37">
        <f t="shared" si="144"/>
        <v>112.58183674385747</v>
      </c>
      <c r="BC164" s="13">
        <f t="shared" si="124"/>
        <v>11831.891022053715</v>
      </c>
      <c r="BD164">
        <f t="shared" si="145"/>
        <v>185.61820107752237</v>
      </c>
      <c r="BE164" s="13">
        <f t="shared" si="125"/>
        <v>503.35057957927143</v>
      </c>
      <c r="BF164" s="13">
        <f t="shared" si="157"/>
        <v>112.84441182105685</v>
      </c>
      <c r="BG164" s="13">
        <f t="shared" si="126"/>
        <v>16763.732445960341</v>
      </c>
      <c r="BH164">
        <f t="shared" si="146"/>
        <v>216.32424173439227</v>
      </c>
      <c r="BI164" s="13">
        <f t="shared" si="127"/>
        <v>503.35057957927143</v>
      </c>
      <c r="BJ164" s="37">
        <f t="shared" si="147"/>
        <v>1.3160841587359395</v>
      </c>
      <c r="BK164" s="13">
        <f t="shared" si="128"/>
        <v>2366.3782044107429</v>
      </c>
      <c r="BL164">
        <f t="shared" si="148"/>
        <v>15.923357025468921</v>
      </c>
      <c r="BM164" s="13">
        <f t="shared" si="129"/>
        <v>5.6772349545232395</v>
      </c>
      <c r="BN164" s="13">
        <f t="shared" si="158"/>
        <v>1.7748691837326502</v>
      </c>
      <c r="BO164" s="13">
        <f t="shared" si="130"/>
        <v>16763.732445960341</v>
      </c>
      <c r="BP164">
        <f t="shared" si="149"/>
        <v>105.25469909706808</v>
      </c>
      <c r="BQ164" s="13">
        <f t="shared" si="131"/>
        <v>5.6772349545232395</v>
      </c>
      <c r="BR164" s="37">
        <f t="shared" si="150"/>
        <v>185.47549709380507</v>
      </c>
      <c r="BS164" s="13">
        <f t="shared" si="132"/>
        <v>11831.891022053715</v>
      </c>
      <c r="BT164">
        <f t="shared" si="151"/>
        <v>258.51186142746997</v>
      </c>
      <c r="BU164" s="13">
        <f t="shared" si="133"/>
        <v>829.96785815000442</v>
      </c>
      <c r="BV164" s="13">
        <f t="shared" si="159"/>
        <v>117588208.32452293</v>
      </c>
      <c r="BW164" s="13">
        <f t="shared" si="134"/>
        <v>16763.732445960341</v>
      </c>
      <c r="BX164">
        <f t="shared" si="152"/>
        <v>117588311.80435283</v>
      </c>
      <c r="BY164" s="13">
        <f t="shared" si="135"/>
        <v>117588852.55430891</v>
      </c>
    </row>
    <row r="165" spans="29:77" x14ac:dyDescent="0.2">
      <c r="AC165">
        <v>163</v>
      </c>
      <c r="AD165" s="37">
        <f t="shared" si="136"/>
        <v>370951370.90134293</v>
      </c>
      <c r="AE165" s="13">
        <f t="shared" si="112"/>
        <v>11831.891022053715</v>
      </c>
      <c r="AF165">
        <f t="shared" si="153"/>
        <v>370951443.48963141</v>
      </c>
      <c r="AG165" s="13">
        <f t="shared" si="113"/>
        <v>370952418.14796197</v>
      </c>
      <c r="AH165" s="13">
        <f t="shared" si="154"/>
        <v>370951371.16391802</v>
      </c>
      <c r="AI165" s="13">
        <f t="shared" si="114"/>
        <v>16763.732445960341</v>
      </c>
      <c r="AJ165">
        <f t="shared" si="137"/>
        <v>370951474.00890237</v>
      </c>
      <c r="AK165" s="13">
        <f t="shared" si="115"/>
        <v>370952418.14796197</v>
      </c>
      <c r="AL165" s="37">
        <f t="shared" si="138"/>
        <v>628.15708769554521</v>
      </c>
      <c r="AM165" s="13">
        <f t="shared" si="116"/>
        <v>11831.891022053715</v>
      </c>
      <c r="AN165">
        <f t="shared" si="139"/>
        <v>700.7453761744024</v>
      </c>
      <c r="AO165" s="13">
        <f t="shared" si="117"/>
        <v>2813.5073827337451</v>
      </c>
      <c r="AP165" s="13">
        <f t="shared" si="155"/>
        <v>628.41966277274457</v>
      </c>
      <c r="AQ165" s="13">
        <f t="shared" si="118"/>
        <v>16763.732445960341</v>
      </c>
      <c r="AR165" s="13">
        <f t="shared" si="140"/>
        <v>731.26464710378957</v>
      </c>
      <c r="AS165" s="38">
        <f t="shared" si="119"/>
        <v>2813.5073827337451</v>
      </c>
      <c r="AT165" s="37">
        <f t="shared" si="141"/>
        <v>80763974.223533377</v>
      </c>
      <c r="AU165" s="13">
        <f t="shared" si="120"/>
        <v>11831.891022053715</v>
      </c>
      <c r="AV165">
        <f t="shared" si="142"/>
        <v>80764046.811821863</v>
      </c>
      <c r="AW165" s="13">
        <f t="shared" si="121"/>
        <v>80764377.431120396</v>
      </c>
      <c r="AX165" s="13">
        <f t="shared" si="156"/>
        <v>197675123.00301972</v>
      </c>
      <c r="AY165" s="13">
        <f t="shared" si="122"/>
        <v>16763.732445960341</v>
      </c>
      <c r="AZ165">
        <f t="shared" si="143"/>
        <v>197675225.84800404</v>
      </c>
      <c r="BA165" s="13">
        <f t="shared" si="123"/>
        <v>197675525.94803166</v>
      </c>
      <c r="BB165" s="37">
        <f t="shared" si="144"/>
        <v>112.58183674385747</v>
      </c>
      <c r="BC165" s="13">
        <f t="shared" si="124"/>
        <v>11831.891022053715</v>
      </c>
      <c r="BD165">
        <f t="shared" si="145"/>
        <v>185.1701252227146</v>
      </c>
      <c r="BE165" s="13">
        <f t="shared" si="125"/>
        <v>503.35057957927143</v>
      </c>
      <c r="BF165" s="13">
        <f t="shared" si="157"/>
        <v>112.84441182105685</v>
      </c>
      <c r="BG165" s="13">
        <f t="shared" si="126"/>
        <v>16763.732445960341</v>
      </c>
      <c r="BH165">
        <f t="shared" si="146"/>
        <v>215.68939615210189</v>
      </c>
      <c r="BI165" s="13">
        <f t="shared" si="127"/>
        <v>503.35057957927143</v>
      </c>
      <c r="BJ165" s="37">
        <f t="shared" si="147"/>
        <v>1.3160841587359395</v>
      </c>
      <c r="BK165" s="13">
        <f t="shared" si="128"/>
        <v>2366.3782044107429</v>
      </c>
      <c r="BL165">
        <f t="shared" si="148"/>
        <v>15.83374185450737</v>
      </c>
      <c r="BM165" s="13">
        <f t="shared" si="129"/>
        <v>5.6772349545232395</v>
      </c>
      <c r="BN165" s="13">
        <f t="shared" si="158"/>
        <v>1.7748691837326502</v>
      </c>
      <c r="BO165" s="13">
        <f t="shared" si="130"/>
        <v>16763.732445960341</v>
      </c>
      <c r="BP165">
        <f t="shared" si="149"/>
        <v>104.61985351477769</v>
      </c>
      <c r="BQ165" s="13">
        <f t="shared" si="131"/>
        <v>5.6772349545232395</v>
      </c>
      <c r="BR165" s="37">
        <f t="shared" si="150"/>
        <v>185.47549709380507</v>
      </c>
      <c r="BS165" s="13">
        <f t="shared" si="132"/>
        <v>11831.891022053715</v>
      </c>
      <c r="BT165">
        <f t="shared" si="151"/>
        <v>258.0637855726622</v>
      </c>
      <c r="BU165" s="13">
        <f t="shared" si="133"/>
        <v>829.96785815000442</v>
      </c>
      <c r="BV165" s="13">
        <f t="shared" si="159"/>
        <v>117588208.32452293</v>
      </c>
      <c r="BW165" s="13">
        <f t="shared" si="134"/>
        <v>16763.732445960341</v>
      </c>
      <c r="BX165">
        <f t="shared" si="152"/>
        <v>117588311.16950727</v>
      </c>
      <c r="BY165" s="13">
        <f t="shared" si="135"/>
        <v>117588852.55430891</v>
      </c>
    </row>
    <row r="166" spans="29:77" x14ac:dyDescent="0.2">
      <c r="AC166">
        <v>164</v>
      </c>
      <c r="AD166" s="37">
        <f t="shared" si="136"/>
        <v>370951370.90134293</v>
      </c>
      <c r="AE166" s="13">
        <f t="shared" si="112"/>
        <v>11831.891022053715</v>
      </c>
      <c r="AF166">
        <f t="shared" si="153"/>
        <v>370951443.0470199</v>
      </c>
      <c r="AG166" s="13">
        <f t="shared" si="113"/>
        <v>370952418.14796197</v>
      </c>
      <c r="AH166" s="13">
        <f t="shared" si="154"/>
        <v>370951371.16391802</v>
      </c>
      <c r="AI166" s="13">
        <f t="shared" si="114"/>
        <v>16763.732445960341</v>
      </c>
      <c r="AJ166">
        <f t="shared" si="137"/>
        <v>370951473.3817988</v>
      </c>
      <c r="AK166" s="13">
        <f t="shared" si="115"/>
        <v>370952418.14796197</v>
      </c>
      <c r="AL166" s="37">
        <f t="shared" si="138"/>
        <v>628.15708769554521</v>
      </c>
      <c r="AM166" s="13">
        <f t="shared" si="116"/>
        <v>11831.891022053715</v>
      </c>
      <c r="AN166">
        <f t="shared" si="139"/>
        <v>700.30276465928739</v>
      </c>
      <c r="AO166" s="13">
        <f t="shared" si="117"/>
        <v>2813.5073827337451</v>
      </c>
      <c r="AP166" s="13">
        <f t="shared" si="155"/>
        <v>628.41966277274457</v>
      </c>
      <c r="AQ166" s="13">
        <f t="shared" si="118"/>
        <v>16763.732445960341</v>
      </c>
      <c r="AR166" s="13">
        <f t="shared" si="140"/>
        <v>730.63754354079538</v>
      </c>
      <c r="AS166" s="38">
        <f t="shared" si="119"/>
        <v>2813.5073827337451</v>
      </c>
      <c r="AT166" s="37">
        <f t="shared" si="141"/>
        <v>80763974.223533377</v>
      </c>
      <c r="AU166" s="13">
        <f t="shared" si="120"/>
        <v>11831.891022053715</v>
      </c>
      <c r="AV166">
        <f t="shared" si="142"/>
        <v>80764046.369210348</v>
      </c>
      <c r="AW166" s="13">
        <f t="shared" si="121"/>
        <v>80764377.431120396</v>
      </c>
      <c r="AX166" s="13">
        <f t="shared" si="156"/>
        <v>197675123.00301972</v>
      </c>
      <c r="AY166" s="13">
        <f t="shared" si="122"/>
        <v>16763.732445960341</v>
      </c>
      <c r="AZ166">
        <f t="shared" si="143"/>
        <v>197675225.22090048</v>
      </c>
      <c r="BA166" s="13">
        <f t="shared" si="123"/>
        <v>197675525.94803166</v>
      </c>
      <c r="BB166" s="37">
        <f t="shared" si="144"/>
        <v>112.58183674385747</v>
      </c>
      <c r="BC166" s="13">
        <f t="shared" si="124"/>
        <v>11831.891022053715</v>
      </c>
      <c r="BD166">
        <f t="shared" si="145"/>
        <v>184.72751370759963</v>
      </c>
      <c r="BE166" s="13">
        <f t="shared" si="125"/>
        <v>503.35057957927143</v>
      </c>
      <c r="BF166" s="13">
        <f t="shared" si="157"/>
        <v>112.84441182105685</v>
      </c>
      <c r="BG166" s="13">
        <f t="shared" si="126"/>
        <v>16763.732445960341</v>
      </c>
      <c r="BH166">
        <f t="shared" si="146"/>
        <v>215.0622925891077</v>
      </c>
      <c r="BI166" s="13">
        <f t="shared" si="127"/>
        <v>503.35057957927143</v>
      </c>
      <c r="BJ166" s="37">
        <f t="shared" si="147"/>
        <v>1.3160841587359395</v>
      </c>
      <c r="BK166" s="13">
        <f t="shared" si="128"/>
        <v>2366.3782044107429</v>
      </c>
      <c r="BL166">
        <f t="shared" si="148"/>
        <v>15.745219551484372</v>
      </c>
      <c r="BM166" s="13">
        <f t="shared" si="129"/>
        <v>5.6772349545232395</v>
      </c>
      <c r="BN166" s="13">
        <f t="shared" si="158"/>
        <v>1.7748691837326502</v>
      </c>
      <c r="BO166" s="13">
        <f t="shared" si="130"/>
        <v>16763.732445960341</v>
      </c>
      <c r="BP166">
        <f t="shared" si="149"/>
        <v>103.99274995178351</v>
      </c>
      <c r="BQ166" s="13">
        <f t="shared" si="131"/>
        <v>5.6772349545232395</v>
      </c>
      <c r="BR166" s="37">
        <f t="shared" si="150"/>
        <v>185.47549709380507</v>
      </c>
      <c r="BS166" s="13">
        <f t="shared" si="132"/>
        <v>11831.891022053715</v>
      </c>
      <c r="BT166">
        <f t="shared" si="151"/>
        <v>257.62117405754725</v>
      </c>
      <c r="BU166" s="13">
        <f t="shared" si="133"/>
        <v>829.96785815000442</v>
      </c>
      <c r="BV166" s="13">
        <f t="shared" si="159"/>
        <v>117588208.32452293</v>
      </c>
      <c r="BW166" s="13">
        <f t="shared" si="134"/>
        <v>16763.732445960341</v>
      </c>
      <c r="BX166">
        <f t="shared" si="152"/>
        <v>117588310.5424037</v>
      </c>
      <c r="BY166" s="13">
        <f t="shared" si="135"/>
        <v>117588852.55430891</v>
      </c>
    </row>
    <row r="167" spans="29:77" x14ac:dyDescent="0.2">
      <c r="AC167">
        <v>165</v>
      </c>
      <c r="AD167" s="37">
        <f t="shared" si="136"/>
        <v>370951370.90134293</v>
      </c>
      <c r="AE167" s="13">
        <f t="shared" si="112"/>
        <v>11831.891022053715</v>
      </c>
      <c r="AF167">
        <f t="shared" si="153"/>
        <v>370951442.60977334</v>
      </c>
      <c r="AG167" s="13">
        <f t="shared" si="113"/>
        <v>370952418.14796197</v>
      </c>
      <c r="AH167" s="13">
        <f t="shared" si="154"/>
        <v>370951371.16391802</v>
      </c>
      <c r="AI167" s="13">
        <f t="shared" si="114"/>
        <v>16763.732445960341</v>
      </c>
      <c r="AJ167">
        <f t="shared" si="137"/>
        <v>370951472.7622965</v>
      </c>
      <c r="AK167" s="13">
        <f t="shared" si="115"/>
        <v>370952418.14796197</v>
      </c>
      <c r="AL167" s="37">
        <f t="shared" si="138"/>
        <v>628.15708769554521</v>
      </c>
      <c r="AM167" s="13">
        <f t="shared" si="116"/>
        <v>11831.891022053715</v>
      </c>
      <c r="AN167">
        <f t="shared" si="139"/>
        <v>699.86551813223446</v>
      </c>
      <c r="AO167" s="13">
        <f t="shared" si="117"/>
        <v>2813.5073827337451</v>
      </c>
      <c r="AP167" s="13">
        <f t="shared" si="155"/>
        <v>628.41966277274457</v>
      </c>
      <c r="AQ167" s="13">
        <f t="shared" si="118"/>
        <v>16763.732445960341</v>
      </c>
      <c r="AR167" s="13">
        <f t="shared" si="140"/>
        <v>730.01804123311024</v>
      </c>
      <c r="AS167" s="38">
        <f t="shared" si="119"/>
        <v>2813.5073827337451</v>
      </c>
      <c r="AT167" s="37">
        <f t="shared" si="141"/>
        <v>80763974.223533377</v>
      </c>
      <c r="AU167" s="13">
        <f t="shared" si="120"/>
        <v>11831.891022053715</v>
      </c>
      <c r="AV167">
        <f t="shared" si="142"/>
        <v>80764045.931963816</v>
      </c>
      <c r="AW167" s="13">
        <f t="shared" si="121"/>
        <v>80764377.431120396</v>
      </c>
      <c r="AX167" s="13">
        <f t="shared" si="156"/>
        <v>197675123.00301972</v>
      </c>
      <c r="AY167" s="13">
        <f t="shared" si="122"/>
        <v>16763.732445960341</v>
      </c>
      <c r="AZ167">
        <f t="shared" si="143"/>
        <v>197675224.60139817</v>
      </c>
      <c r="BA167" s="13">
        <f t="shared" si="123"/>
        <v>197675525.94803166</v>
      </c>
      <c r="BB167" s="37">
        <f t="shared" si="144"/>
        <v>112.58183674385747</v>
      </c>
      <c r="BC167" s="13">
        <f t="shared" si="124"/>
        <v>11831.891022053715</v>
      </c>
      <c r="BD167">
        <f t="shared" si="145"/>
        <v>184.29026718054666</v>
      </c>
      <c r="BE167" s="13">
        <f t="shared" si="125"/>
        <v>503.35057957927143</v>
      </c>
      <c r="BF167" s="13">
        <f t="shared" si="157"/>
        <v>112.84441182105685</v>
      </c>
      <c r="BG167" s="13">
        <f t="shared" si="126"/>
        <v>16763.732445960341</v>
      </c>
      <c r="BH167">
        <f t="shared" si="146"/>
        <v>214.44279028142256</v>
      </c>
      <c r="BI167" s="13">
        <f t="shared" si="127"/>
        <v>503.35057957927143</v>
      </c>
      <c r="BJ167" s="37">
        <f t="shared" si="147"/>
        <v>1.3160841587359395</v>
      </c>
      <c r="BK167" s="13">
        <f t="shared" si="128"/>
        <v>2366.3782044107429</v>
      </c>
      <c r="BL167">
        <f t="shared" si="148"/>
        <v>15.657770246073776</v>
      </c>
      <c r="BM167" s="13">
        <f t="shared" si="129"/>
        <v>5.6772349545232395</v>
      </c>
      <c r="BN167" s="13">
        <f t="shared" si="158"/>
        <v>1.7748691837326502</v>
      </c>
      <c r="BO167" s="13">
        <f t="shared" si="130"/>
        <v>16763.732445960341</v>
      </c>
      <c r="BP167">
        <f t="shared" si="149"/>
        <v>103.37324764409834</v>
      </c>
      <c r="BQ167" s="13">
        <f t="shared" si="131"/>
        <v>5.6772349545232395</v>
      </c>
      <c r="BR167" s="37">
        <f t="shared" si="150"/>
        <v>185.47549709380507</v>
      </c>
      <c r="BS167" s="13">
        <f t="shared" si="132"/>
        <v>11831.891022053715</v>
      </c>
      <c r="BT167">
        <f t="shared" si="151"/>
        <v>257.18392753049426</v>
      </c>
      <c r="BU167" s="13">
        <f t="shared" si="133"/>
        <v>829.96785815000442</v>
      </c>
      <c r="BV167" s="13">
        <f t="shared" si="159"/>
        <v>117588208.32452293</v>
      </c>
      <c r="BW167" s="13">
        <f t="shared" si="134"/>
        <v>16763.732445960341</v>
      </c>
      <c r="BX167">
        <f t="shared" si="152"/>
        <v>117588309.92290139</v>
      </c>
      <c r="BY167" s="13">
        <f t="shared" si="135"/>
        <v>117588852.55430891</v>
      </c>
    </row>
    <row r="168" spans="29:77" x14ac:dyDescent="0.2">
      <c r="AC168">
        <v>166</v>
      </c>
      <c r="AD168" s="37">
        <f t="shared" si="136"/>
        <v>370951370.90134293</v>
      </c>
      <c r="AE168" s="13">
        <f t="shared" si="112"/>
        <v>11831.891022053715</v>
      </c>
      <c r="AF168">
        <f t="shared" si="153"/>
        <v>370951442.17779487</v>
      </c>
      <c r="AG168" s="13">
        <f t="shared" si="113"/>
        <v>370952418.14796197</v>
      </c>
      <c r="AH168" s="13">
        <f t="shared" si="154"/>
        <v>370951371.16391802</v>
      </c>
      <c r="AI168" s="13">
        <f t="shared" si="114"/>
        <v>16763.732445960341</v>
      </c>
      <c r="AJ168">
        <f t="shared" si="137"/>
        <v>370951472.15025806</v>
      </c>
      <c r="AK168" s="13">
        <f t="shared" si="115"/>
        <v>370952418.14796197</v>
      </c>
      <c r="AL168" s="37">
        <f t="shared" si="138"/>
        <v>628.15708769554521</v>
      </c>
      <c r="AM168" s="13">
        <f t="shared" si="116"/>
        <v>11831.891022053715</v>
      </c>
      <c r="AN168">
        <f t="shared" si="139"/>
        <v>699.43353963562788</v>
      </c>
      <c r="AO168" s="13">
        <f t="shared" si="117"/>
        <v>2813.5073827337451</v>
      </c>
      <c r="AP168" s="13">
        <f t="shared" si="155"/>
        <v>628.41966277274457</v>
      </c>
      <c r="AQ168" s="13">
        <f t="shared" si="118"/>
        <v>16763.732445960341</v>
      </c>
      <c r="AR168" s="13">
        <f t="shared" si="140"/>
        <v>729.40600280865021</v>
      </c>
      <c r="AS168" s="38">
        <f t="shared" si="119"/>
        <v>2813.5073827337451</v>
      </c>
      <c r="AT168" s="37">
        <f t="shared" si="141"/>
        <v>80763974.223533377</v>
      </c>
      <c r="AU168" s="13">
        <f t="shared" si="120"/>
        <v>11831.891022053715</v>
      </c>
      <c r="AV168">
        <f t="shared" si="142"/>
        <v>80764045.499985322</v>
      </c>
      <c r="AW168" s="13">
        <f t="shared" si="121"/>
        <v>80764377.431120396</v>
      </c>
      <c r="AX168" s="13">
        <f t="shared" si="156"/>
        <v>197675123.00301972</v>
      </c>
      <c r="AY168" s="13">
        <f t="shared" si="122"/>
        <v>16763.732445960341</v>
      </c>
      <c r="AZ168">
        <f t="shared" si="143"/>
        <v>197675223.98935977</v>
      </c>
      <c r="BA168" s="13">
        <f t="shared" si="123"/>
        <v>197675525.94803166</v>
      </c>
      <c r="BB168" s="37">
        <f t="shared" si="144"/>
        <v>112.58183674385747</v>
      </c>
      <c r="BC168" s="13">
        <f t="shared" si="124"/>
        <v>11831.891022053715</v>
      </c>
      <c r="BD168">
        <f t="shared" si="145"/>
        <v>183.85828868394009</v>
      </c>
      <c r="BE168" s="13">
        <f t="shared" si="125"/>
        <v>503.35057957927143</v>
      </c>
      <c r="BF168" s="13">
        <f t="shared" si="157"/>
        <v>112.84441182105685</v>
      </c>
      <c r="BG168" s="13">
        <f t="shared" si="126"/>
        <v>16763.732445960341</v>
      </c>
      <c r="BH168">
        <f t="shared" si="146"/>
        <v>213.83075185696254</v>
      </c>
      <c r="BI168" s="13">
        <f t="shared" si="127"/>
        <v>503.35057957927143</v>
      </c>
      <c r="BJ168" s="37">
        <f t="shared" si="147"/>
        <v>1.3160841587359395</v>
      </c>
      <c r="BK168" s="13">
        <f t="shared" si="128"/>
        <v>2366.3782044107429</v>
      </c>
      <c r="BL168">
        <f t="shared" si="148"/>
        <v>15.571374546752464</v>
      </c>
      <c r="BM168" s="13">
        <f t="shared" si="129"/>
        <v>5.6772349545232395</v>
      </c>
      <c r="BN168" s="13">
        <f t="shared" si="158"/>
        <v>1.7748691837326502</v>
      </c>
      <c r="BO168" s="13">
        <f t="shared" si="130"/>
        <v>16763.732445960341</v>
      </c>
      <c r="BP168">
        <f t="shared" si="149"/>
        <v>102.76120921963832</v>
      </c>
      <c r="BQ168" s="13">
        <f t="shared" si="131"/>
        <v>5.6772349545232395</v>
      </c>
      <c r="BR168" s="37">
        <f t="shared" si="150"/>
        <v>185.47549709380507</v>
      </c>
      <c r="BS168" s="13">
        <f t="shared" si="132"/>
        <v>11831.891022053715</v>
      </c>
      <c r="BT168">
        <f t="shared" si="151"/>
        <v>256.75194903388768</v>
      </c>
      <c r="BU168" s="13">
        <f t="shared" si="133"/>
        <v>829.96785815000442</v>
      </c>
      <c r="BV168" s="13">
        <f t="shared" si="159"/>
        <v>117588208.32452293</v>
      </c>
      <c r="BW168" s="13">
        <f t="shared" si="134"/>
        <v>16763.732445960341</v>
      </c>
      <c r="BX168">
        <f t="shared" si="152"/>
        <v>117588309.31086296</v>
      </c>
      <c r="BY168" s="13">
        <f t="shared" si="135"/>
        <v>117588852.55430891</v>
      </c>
    </row>
    <row r="169" spans="29:77" x14ac:dyDescent="0.2">
      <c r="AC169">
        <v>167</v>
      </c>
      <c r="AD169" s="37">
        <f t="shared" si="136"/>
        <v>370951370.90134293</v>
      </c>
      <c r="AE169" s="13">
        <f t="shared" si="112"/>
        <v>11831.891022053715</v>
      </c>
      <c r="AF169">
        <f t="shared" si="153"/>
        <v>370951441.75098979</v>
      </c>
      <c r="AG169" s="13">
        <f t="shared" si="113"/>
        <v>370952418.14796197</v>
      </c>
      <c r="AH169" s="13">
        <f t="shared" si="154"/>
        <v>370951371.16391802</v>
      </c>
      <c r="AI169" s="13">
        <f t="shared" si="114"/>
        <v>16763.732445960341</v>
      </c>
      <c r="AJ169">
        <f t="shared" si="137"/>
        <v>370951471.54554945</v>
      </c>
      <c r="AK169" s="13">
        <f t="shared" si="115"/>
        <v>370952418.14796197</v>
      </c>
      <c r="AL169" s="37">
        <f t="shared" si="138"/>
        <v>628.15708769554521</v>
      </c>
      <c r="AM169" s="13">
        <f t="shared" si="116"/>
        <v>11831.891022053715</v>
      </c>
      <c r="AN169">
        <f t="shared" si="139"/>
        <v>699.00673453419017</v>
      </c>
      <c r="AO169" s="13">
        <f t="shared" si="117"/>
        <v>2813.5073827337451</v>
      </c>
      <c r="AP169" s="13">
        <f t="shared" si="155"/>
        <v>628.41966277274457</v>
      </c>
      <c r="AQ169" s="13">
        <f t="shared" si="118"/>
        <v>16763.732445960341</v>
      </c>
      <c r="AR169" s="13">
        <f t="shared" si="140"/>
        <v>728.80129418568072</v>
      </c>
      <c r="AS169" s="38">
        <f t="shared" si="119"/>
        <v>2813.5073827337451</v>
      </c>
      <c r="AT169" s="37">
        <f t="shared" si="141"/>
        <v>80763974.223533377</v>
      </c>
      <c r="AU169" s="13">
        <f t="shared" si="120"/>
        <v>11831.891022053715</v>
      </c>
      <c r="AV169">
        <f t="shared" si="142"/>
        <v>80764045.073180214</v>
      </c>
      <c r="AW169" s="13">
        <f t="shared" si="121"/>
        <v>80764377.431120396</v>
      </c>
      <c r="AX169" s="13">
        <f t="shared" si="156"/>
        <v>197675123.00301972</v>
      </c>
      <c r="AY169" s="13">
        <f t="shared" si="122"/>
        <v>16763.732445960341</v>
      </c>
      <c r="AZ169">
        <f t="shared" si="143"/>
        <v>197675223.38465112</v>
      </c>
      <c r="BA169" s="13">
        <f t="shared" si="123"/>
        <v>197675525.94803166</v>
      </c>
      <c r="BB169" s="37">
        <f t="shared" si="144"/>
        <v>112.58183674385747</v>
      </c>
      <c r="BC169" s="13">
        <f t="shared" si="124"/>
        <v>11831.891022053715</v>
      </c>
      <c r="BD169">
        <f t="shared" si="145"/>
        <v>183.43148358250247</v>
      </c>
      <c r="BE169" s="13">
        <f t="shared" si="125"/>
        <v>503.35057957927143</v>
      </c>
      <c r="BF169" s="13">
        <f t="shared" si="157"/>
        <v>112.84441182105685</v>
      </c>
      <c r="BG169" s="13">
        <f t="shared" si="126"/>
        <v>16763.732445960341</v>
      </c>
      <c r="BH169">
        <f t="shared" si="146"/>
        <v>213.22604323399304</v>
      </c>
      <c r="BI169" s="13">
        <f t="shared" si="127"/>
        <v>503.35057957927143</v>
      </c>
      <c r="BJ169" s="37">
        <f t="shared" si="147"/>
        <v>1.3160841587359395</v>
      </c>
      <c r="BK169" s="13">
        <f t="shared" si="128"/>
        <v>2366.3782044107429</v>
      </c>
      <c r="BL169">
        <f t="shared" si="148"/>
        <v>15.486013526464939</v>
      </c>
      <c r="BM169" s="13">
        <f t="shared" si="129"/>
        <v>5.6772349545232395</v>
      </c>
      <c r="BN169" s="13">
        <f t="shared" si="158"/>
        <v>1.7748691837326502</v>
      </c>
      <c r="BO169" s="13">
        <f t="shared" si="130"/>
        <v>16763.732445960341</v>
      </c>
      <c r="BP169">
        <f t="shared" si="149"/>
        <v>102.15650059666882</v>
      </c>
      <c r="BQ169" s="13">
        <f t="shared" si="131"/>
        <v>5.6772349545232395</v>
      </c>
      <c r="BR169" s="37">
        <f t="shared" si="150"/>
        <v>185.47549709380507</v>
      </c>
      <c r="BS169" s="13">
        <f t="shared" si="132"/>
        <v>11831.891022053715</v>
      </c>
      <c r="BT169">
        <f t="shared" si="151"/>
        <v>256.32514393245009</v>
      </c>
      <c r="BU169" s="13">
        <f t="shared" si="133"/>
        <v>829.96785815000442</v>
      </c>
      <c r="BV169" s="13">
        <f t="shared" si="159"/>
        <v>117588208.32452293</v>
      </c>
      <c r="BW169" s="13">
        <f t="shared" si="134"/>
        <v>16763.732445960341</v>
      </c>
      <c r="BX169">
        <f t="shared" si="152"/>
        <v>117588308.70615435</v>
      </c>
      <c r="BY169" s="13">
        <f t="shared" si="135"/>
        <v>117588852.55430891</v>
      </c>
    </row>
    <row r="170" spans="29:77" x14ac:dyDescent="0.2">
      <c r="AC170">
        <v>168</v>
      </c>
      <c r="AD170" s="37">
        <f t="shared" si="136"/>
        <v>370951370.90134293</v>
      </c>
      <c r="AE170" s="13">
        <f t="shared" si="112"/>
        <v>11831.891022053715</v>
      </c>
      <c r="AF170">
        <f t="shared" si="153"/>
        <v>370951441.32926565</v>
      </c>
      <c r="AG170" s="13">
        <f t="shared" si="113"/>
        <v>370952418.14796197</v>
      </c>
      <c r="AH170" s="13">
        <f t="shared" si="154"/>
        <v>370951371.16391802</v>
      </c>
      <c r="AI170" s="13">
        <f t="shared" si="114"/>
        <v>16763.732445960341</v>
      </c>
      <c r="AJ170">
        <f t="shared" si="137"/>
        <v>370951470.94803971</v>
      </c>
      <c r="AK170" s="13">
        <f t="shared" si="115"/>
        <v>370952418.14796197</v>
      </c>
      <c r="AL170" s="37">
        <f t="shared" si="138"/>
        <v>628.15708769554521</v>
      </c>
      <c r="AM170" s="13">
        <f t="shared" si="116"/>
        <v>11831.891022053715</v>
      </c>
      <c r="AN170">
        <f t="shared" si="139"/>
        <v>698.5850104458649</v>
      </c>
      <c r="AO170" s="13">
        <f t="shared" si="117"/>
        <v>2813.5073827337451</v>
      </c>
      <c r="AP170" s="13">
        <f t="shared" si="155"/>
        <v>628.41966277274457</v>
      </c>
      <c r="AQ170" s="13">
        <f t="shared" si="118"/>
        <v>16763.732445960341</v>
      </c>
      <c r="AR170" s="13">
        <f t="shared" si="140"/>
        <v>728.20378447488952</v>
      </c>
      <c r="AS170" s="38">
        <f t="shared" si="119"/>
        <v>2813.5073827337451</v>
      </c>
      <c r="AT170" s="37">
        <f t="shared" si="141"/>
        <v>80763974.223533377</v>
      </c>
      <c r="AU170" s="13">
        <f t="shared" si="120"/>
        <v>11831.891022053715</v>
      </c>
      <c r="AV170">
        <f t="shared" si="142"/>
        <v>80764044.651456133</v>
      </c>
      <c r="AW170" s="13">
        <f t="shared" si="121"/>
        <v>80764377.431120396</v>
      </c>
      <c r="AX170" s="13">
        <f t="shared" si="156"/>
        <v>197675123.00301972</v>
      </c>
      <c r="AY170" s="13">
        <f t="shared" si="122"/>
        <v>16763.732445960341</v>
      </c>
      <c r="AZ170">
        <f t="shared" si="143"/>
        <v>197675222.78714141</v>
      </c>
      <c r="BA170" s="13">
        <f t="shared" si="123"/>
        <v>197675525.94803166</v>
      </c>
      <c r="BB170" s="37">
        <f t="shared" si="144"/>
        <v>112.58183674385747</v>
      </c>
      <c r="BC170" s="13">
        <f t="shared" si="124"/>
        <v>11831.891022053715</v>
      </c>
      <c r="BD170">
        <f t="shared" si="145"/>
        <v>183.00975949417719</v>
      </c>
      <c r="BE170" s="13">
        <f t="shared" si="125"/>
        <v>503.35057957927143</v>
      </c>
      <c r="BF170" s="13">
        <f t="shared" si="157"/>
        <v>112.84441182105685</v>
      </c>
      <c r="BG170" s="13">
        <f t="shared" si="126"/>
        <v>16763.732445960341</v>
      </c>
      <c r="BH170">
        <f t="shared" si="146"/>
        <v>212.62853352320172</v>
      </c>
      <c r="BI170" s="13">
        <f t="shared" si="127"/>
        <v>503.35057957927143</v>
      </c>
      <c r="BJ170" s="37">
        <f t="shared" si="147"/>
        <v>1.3160841587359395</v>
      </c>
      <c r="BK170" s="13">
        <f t="shared" si="128"/>
        <v>2366.3782044107429</v>
      </c>
      <c r="BL170">
        <f t="shared" si="148"/>
        <v>15.401668708799885</v>
      </c>
      <c r="BM170" s="13">
        <f t="shared" si="129"/>
        <v>5.6772349545232395</v>
      </c>
      <c r="BN170" s="13">
        <f t="shared" si="158"/>
        <v>1.7748691837326502</v>
      </c>
      <c r="BO170" s="13">
        <f t="shared" si="130"/>
        <v>16763.732445960341</v>
      </c>
      <c r="BP170">
        <f t="shared" si="149"/>
        <v>101.55899088587753</v>
      </c>
      <c r="BQ170" s="13">
        <f t="shared" si="131"/>
        <v>5.6772349545232395</v>
      </c>
      <c r="BR170" s="37">
        <f t="shared" si="150"/>
        <v>185.47549709380507</v>
      </c>
      <c r="BS170" s="13">
        <f t="shared" si="132"/>
        <v>11831.891022053715</v>
      </c>
      <c r="BT170">
        <f t="shared" si="151"/>
        <v>255.90341984412481</v>
      </c>
      <c r="BU170" s="13">
        <f t="shared" si="133"/>
        <v>829.96785815000442</v>
      </c>
      <c r="BV170" s="13">
        <f t="shared" si="159"/>
        <v>117588208.32452293</v>
      </c>
      <c r="BW170" s="13">
        <f t="shared" si="134"/>
        <v>16763.732445960341</v>
      </c>
      <c r="BX170">
        <f t="shared" si="152"/>
        <v>117588308.10864463</v>
      </c>
      <c r="BY170" s="13">
        <f t="shared" si="135"/>
        <v>117588852.55430891</v>
      </c>
    </row>
    <row r="171" spans="29:77" x14ac:dyDescent="0.2">
      <c r="AC171">
        <v>169</v>
      </c>
      <c r="AD171" s="37">
        <f t="shared" si="136"/>
        <v>370951370.90134293</v>
      </c>
      <c r="AE171" s="13">
        <f t="shared" si="112"/>
        <v>11831.891022053715</v>
      </c>
      <c r="AF171">
        <f t="shared" si="153"/>
        <v>370951440.91253239</v>
      </c>
      <c r="AG171" s="13">
        <f t="shared" si="113"/>
        <v>370952418.14796197</v>
      </c>
      <c r="AH171" s="13">
        <f t="shared" si="154"/>
        <v>370951371.16391802</v>
      </c>
      <c r="AI171" s="13">
        <f t="shared" si="114"/>
        <v>16763.732445960341</v>
      </c>
      <c r="AJ171">
        <f t="shared" si="137"/>
        <v>370951470.35760111</v>
      </c>
      <c r="AK171" s="13">
        <f t="shared" si="115"/>
        <v>370952418.14796197</v>
      </c>
      <c r="AL171" s="37">
        <f t="shared" si="138"/>
        <v>628.15708769554521</v>
      </c>
      <c r="AM171" s="13">
        <f t="shared" si="116"/>
        <v>11831.891022053715</v>
      </c>
      <c r="AN171">
        <f t="shared" si="139"/>
        <v>698.16827717515298</v>
      </c>
      <c r="AO171" s="13">
        <f t="shared" si="117"/>
        <v>2813.5073827337451</v>
      </c>
      <c r="AP171" s="13">
        <f t="shared" si="155"/>
        <v>628.41966277274457</v>
      </c>
      <c r="AQ171" s="13">
        <f t="shared" si="118"/>
        <v>16763.732445960341</v>
      </c>
      <c r="AR171" s="13">
        <f t="shared" si="140"/>
        <v>727.61334588493594</v>
      </c>
      <c r="AS171" s="38">
        <f t="shared" si="119"/>
        <v>2813.5073827337451</v>
      </c>
      <c r="AT171" s="37">
        <f t="shared" si="141"/>
        <v>80763974.223533377</v>
      </c>
      <c r="AU171" s="13">
        <f t="shared" si="120"/>
        <v>11831.891022053715</v>
      </c>
      <c r="AV171">
        <f t="shared" si="142"/>
        <v>80764044.234722853</v>
      </c>
      <c r="AW171" s="13">
        <f t="shared" si="121"/>
        <v>80764377.431120396</v>
      </c>
      <c r="AX171" s="13">
        <f t="shared" si="156"/>
        <v>197675123.00301972</v>
      </c>
      <c r="AY171" s="13">
        <f t="shared" si="122"/>
        <v>16763.732445960341</v>
      </c>
      <c r="AZ171">
        <f t="shared" si="143"/>
        <v>197675222.19670284</v>
      </c>
      <c r="BA171" s="13">
        <f t="shared" si="123"/>
        <v>197675525.94803166</v>
      </c>
      <c r="BB171" s="37">
        <f t="shared" si="144"/>
        <v>112.58183674385747</v>
      </c>
      <c r="BC171" s="13">
        <f t="shared" si="124"/>
        <v>11831.891022053715</v>
      </c>
      <c r="BD171">
        <f t="shared" si="145"/>
        <v>182.59302622346524</v>
      </c>
      <c r="BE171" s="13">
        <f t="shared" si="125"/>
        <v>503.35057957927143</v>
      </c>
      <c r="BF171" s="13">
        <f t="shared" si="157"/>
        <v>112.84441182105685</v>
      </c>
      <c r="BG171" s="13">
        <f t="shared" si="126"/>
        <v>16763.732445960341</v>
      </c>
      <c r="BH171">
        <f t="shared" si="146"/>
        <v>212.0380949332482</v>
      </c>
      <c r="BI171" s="13">
        <f t="shared" si="127"/>
        <v>503.35057957927143</v>
      </c>
      <c r="BJ171" s="37">
        <f t="shared" si="147"/>
        <v>1.3160841587359395</v>
      </c>
      <c r="BK171" s="13">
        <f t="shared" si="128"/>
        <v>2366.3782044107429</v>
      </c>
      <c r="BL171">
        <f t="shared" si="148"/>
        <v>15.318322054657497</v>
      </c>
      <c r="BM171" s="13">
        <f t="shared" si="129"/>
        <v>5.6772349545232395</v>
      </c>
      <c r="BN171" s="13">
        <f t="shared" si="158"/>
        <v>1.7748691837326502</v>
      </c>
      <c r="BO171" s="13">
        <f t="shared" si="130"/>
        <v>16763.732445960341</v>
      </c>
      <c r="BP171">
        <f t="shared" si="149"/>
        <v>100.96855229592401</v>
      </c>
      <c r="BQ171" s="13">
        <f t="shared" si="131"/>
        <v>5.6772349545232395</v>
      </c>
      <c r="BR171" s="37">
        <f t="shared" si="150"/>
        <v>185.47549709380507</v>
      </c>
      <c r="BS171" s="13">
        <f t="shared" si="132"/>
        <v>11831.891022053715</v>
      </c>
      <c r="BT171">
        <f t="shared" si="151"/>
        <v>255.48668657341284</v>
      </c>
      <c r="BU171" s="13">
        <f t="shared" si="133"/>
        <v>829.96785815000442</v>
      </c>
      <c r="BV171" s="13">
        <f t="shared" si="159"/>
        <v>117588208.32452293</v>
      </c>
      <c r="BW171" s="13">
        <f t="shared" si="134"/>
        <v>16763.732445960341</v>
      </c>
      <c r="BX171">
        <f t="shared" si="152"/>
        <v>117588307.51820605</v>
      </c>
      <c r="BY171" s="13">
        <f t="shared" si="135"/>
        <v>117588852.55430891</v>
      </c>
    </row>
    <row r="172" spans="29:77" x14ac:dyDescent="0.2">
      <c r="AC172">
        <v>170</v>
      </c>
      <c r="AD172" s="37">
        <f t="shared" si="136"/>
        <v>370951370.90134293</v>
      </c>
      <c r="AE172" s="13">
        <f t="shared" si="112"/>
        <v>11831.891022053715</v>
      </c>
      <c r="AF172">
        <f t="shared" si="153"/>
        <v>370951440.5007019</v>
      </c>
      <c r="AG172" s="13">
        <f t="shared" si="113"/>
        <v>370952418.14796197</v>
      </c>
      <c r="AH172" s="13">
        <f t="shared" si="154"/>
        <v>370951371.16391802</v>
      </c>
      <c r="AI172" s="13">
        <f t="shared" si="114"/>
        <v>16763.732445960341</v>
      </c>
      <c r="AJ172">
        <f t="shared" si="137"/>
        <v>370951469.77410889</v>
      </c>
      <c r="AK172" s="13">
        <f t="shared" si="115"/>
        <v>370952418.14796197</v>
      </c>
      <c r="AL172" s="37">
        <f t="shared" si="138"/>
        <v>628.15708769554521</v>
      </c>
      <c r="AM172" s="13">
        <f t="shared" si="116"/>
        <v>11831.891022053715</v>
      </c>
      <c r="AN172">
        <f t="shared" si="139"/>
        <v>697.75644664880235</v>
      </c>
      <c r="AO172" s="13">
        <f t="shared" si="117"/>
        <v>2813.5073827337451</v>
      </c>
      <c r="AP172" s="13">
        <f t="shared" si="155"/>
        <v>628.41966277274457</v>
      </c>
      <c r="AQ172" s="13">
        <f t="shared" si="118"/>
        <v>16763.732445960341</v>
      </c>
      <c r="AR172" s="13">
        <f t="shared" si="140"/>
        <v>727.02985363133484</v>
      </c>
      <c r="AS172" s="38">
        <f t="shared" si="119"/>
        <v>2813.5073827337451</v>
      </c>
      <c r="AT172" s="37">
        <f t="shared" si="141"/>
        <v>80763974.223533377</v>
      </c>
      <c r="AU172" s="13">
        <f t="shared" si="120"/>
        <v>11831.891022053715</v>
      </c>
      <c r="AV172">
        <f t="shared" si="142"/>
        <v>80764043.822892323</v>
      </c>
      <c r="AW172" s="13">
        <f t="shared" si="121"/>
        <v>80764377.431120396</v>
      </c>
      <c r="AX172" s="13">
        <f t="shared" si="156"/>
        <v>197675123.00301972</v>
      </c>
      <c r="AY172" s="13">
        <f t="shared" si="122"/>
        <v>16763.732445960341</v>
      </c>
      <c r="AZ172">
        <f t="shared" si="143"/>
        <v>197675221.61321059</v>
      </c>
      <c r="BA172" s="13">
        <f t="shared" si="123"/>
        <v>197675525.94803166</v>
      </c>
      <c r="BB172" s="37">
        <f t="shared" si="144"/>
        <v>112.58183674385747</v>
      </c>
      <c r="BC172" s="13">
        <f t="shared" si="124"/>
        <v>11831.891022053715</v>
      </c>
      <c r="BD172">
        <f t="shared" si="145"/>
        <v>182.18119569711462</v>
      </c>
      <c r="BE172" s="13">
        <f t="shared" si="125"/>
        <v>503.35057957927143</v>
      </c>
      <c r="BF172" s="13">
        <f t="shared" si="157"/>
        <v>112.84441182105685</v>
      </c>
      <c r="BG172" s="13">
        <f t="shared" si="126"/>
        <v>16763.732445960341</v>
      </c>
      <c r="BH172">
        <f t="shared" si="146"/>
        <v>211.45460267964711</v>
      </c>
      <c r="BI172" s="13">
        <f t="shared" si="127"/>
        <v>503.35057957927143</v>
      </c>
      <c r="BJ172" s="37">
        <f t="shared" si="147"/>
        <v>1.3160841587359395</v>
      </c>
      <c r="BK172" s="13">
        <f t="shared" si="128"/>
        <v>2366.3782044107429</v>
      </c>
      <c r="BL172">
        <f t="shared" si="148"/>
        <v>15.235955949387369</v>
      </c>
      <c r="BM172" s="13">
        <f t="shared" si="129"/>
        <v>5.6772349545232395</v>
      </c>
      <c r="BN172" s="13">
        <f t="shared" si="158"/>
        <v>1.7748691837326502</v>
      </c>
      <c r="BO172" s="13">
        <f t="shared" si="130"/>
        <v>16763.732445960341</v>
      </c>
      <c r="BP172">
        <f t="shared" si="149"/>
        <v>100.38506004232289</v>
      </c>
      <c r="BQ172" s="13">
        <f t="shared" si="131"/>
        <v>5.6772349545232395</v>
      </c>
      <c r="BR172" s="37">
        <f t="shared" si="150"/>
        <v>185.47549709380507</v>
      </c>
      <c r="BS172" s="13">
        <f t="shared" si="132"/>
        <v>11831.891022053715</v>
      </c>
      <c r="BT172">
        <f t="shared" si="151"/>
        <v>255.07485604706221</v>
      </c>
      <c r="BU172" s="13">
        <f t="shared" si="133"/>
        <v>829.96785815000442</v>
      </c>
      <c r="BV172" s="13">
        <f t="shared" si="159"/>
        <v>117588208.32452293</v>
      </c>
      <c r="BW172" s="13">
        <f t="shared" si="134"/>
        <v>16763.732445960341</v>
      </c>
      <c r="BX172">
        <f t="shared" si="152"/>
        <v>117588306.93471378</v>
      </c>
      <c r="BY172" s="13">
        <f t="shared" si="135"/>
        <v>117588852.55430891</v>
      </c>
    </row>
    <row r="173" spans="29:77" x14ac:dyDescent="0.2">
      <c r="AC173">
        <v>171</v>
      </c>
      <c r="AD173" s="37">
        <f t="shared" si="136"/>
        <v>370951370.90134293</v>
      </c>
      <c r="AE173" s="13">
        <f t="shared" si="112"/>
        <v>11831.891022053715</v>
      </c>
      <c r="AF173">
        <f t="shared" si="153"/>
        <v>370951440.09368807</v>
      </c>
      <c r="AG173" s="13">
        <f t="shared" si="113"/>
        <v>370952418.14796197</v>
      </c>
      <c r="AH173" s="13">
        <f t="shared" si="154"/>
        <v>370951371.16391802</v>
      </c>
      <c r="AI173" s="13">
        <f t="shared" si="114"/>
        <v>16763.732445960341</v>
      </c>
      <c r="AJ173">
        <f t="shared" si="137"/>
        <v>370951469.1974411</v>
      </c>
      <c r="AK173" s="13">
        <f t="shared" si="115"/>
        <v>370952418.14796197</v>
      </c>
      <c r="AL173" s="37">
        <f t="shared" si="138"/>
        <v>628.15708769554521</v>
      </c>
      <c r="AM173" s="13">
        <f t="shared" si="116"/>
        <v>11831.891022053715</v>
      </c>
      <c r="AN173">
        <f t="shared" si="139"/>
        <v>697.34943285375402</v>
      </c>
      <c r="AO173" s="13">
        <f t="shared" si="117"/>
        <v>2813.5073827337451</v>
      </c>
      <c r="AP173" s="13">
        <f t="shared" si="155"/>
        <v>628.41966277274457</v>
      </c>
      <c r="AQ173" s="13">
        <f t="shared" si="118"/>
        <v>16763.732445960341</v>
      </c>
      <c r="AR173" s="13">
        <f t="shared" si="140"/>
        <v>726.45318584853601</v>
      </c>
      <c r="AS173" s="38">
        <f t="shared" si="119"/>
        <v>2813.5073827337451</v>
      </c>
      <c r="AT173" s="37">
        <f t="shared" si="141"/>
        <v>80763974.223533377</v>
      </c>
      <c r="AU173" s="13">
        <f t="shared" si="120"/>
        <v>11831.891022053715</v>
      </c>
      <c r="AV173">
        <f t="shared" si="142"/>
        <v>80764043.415878534</v>
      </c>
      <c r="AW173" s="13">
        <f t="shared" si="121"/>
        <v>80764377.431120396</v>
      </c>
      <c r="AX173" s="13">
        <f t="shared" si="156"/>
        <v>197675123.00301972</v>
      </c>
      <c r="AY173" s="13">
        <f t="shared" si="122"/>
        <v>16763.732445960341</v>
      </c>
      <c r="AZ173">
        <f t="shared" si="143"/>
        <v>197675221.0365428</v>
      </c>
      <c r="BA173" s="13">
        <f t="shared" si="123"/>
        <v>197675525.94803166</v>
      </c>
      <c r="BB173" s="37">
        <f t="shared" si="144"/>
        <v>112.58183674385747</v>
      </c>
      <c r="BC173" s="13">
        <f t="shared" si="124"/>
        <v>11831.891022053715</v>
      </c>
      <c r="BD173">
        <f t="shared" si="145"/>
        <v>181.77418190206632</v>
      </c>
      <c r="BE173" s="13">
        <f t="shared" si="125"/>
        <v>503.35057957927143</v>
      </c>
      <c r="BF173" s="13">
        <f t="shared" si="157"/>
        <v>112.84441182105685</v>
      </c>
      <c r="BG173" s="13">
        <f t="shared" si="126"/>
        <v>16763.732445960341</v>
      </c>
      <c r="BH173">
        <f t="shared" si="146"/>
        <v>210.87793489684833</v>
      </c>
      <c r="BI173" s="13">
        <f t="shared" si="127"/>
        <v>503.35057957927143</v>
      </c>
      <c r="BJ173" s="37">
        <f t="shared" si="147"/>
        <v>1.3160841587359395</v>
      </c>
      <c r="BK173" s="13">
        <f t="shared" si="128"/>
        <v>2366.3782044107429</v>
      </c>
      <c r="BL173">
        <f t="shared" si="148"/>
        <v>15.154553190377712</v>
      </c>
      <c r="BM173" s="13">
        <f t="shared" si="129"/>
        <v>5.6772349545232395</v>
      </c>
      <c r="BN173" s="13">
        <f t="shared" si="158"/>
        <v>1.7748691837326502</v>
      </c>
      <c r="BO173" s="13">
        <f t="shared" si="130"/>
        <v>16763.732445960341</v>
      </c>
      <c r="BP173">
        <f t="shared" si="149"/>
        <v>99.808392259524112</v>
      </c>
      <c r="BQ173" s="13">
        <f t="shared" si="131"/>
        <v>5.6772349545232395</v>
      </c>
      <c r="BR173" s="37">
        <f t="shared" si="150"/>
        <v>185.47549709380507</v>
      </c>
      <c r="BS173" s="13">
        <f t="shared" si="132"/>
        <v>11831.891022053715</v>
      </c>
      <c r="BT173">
        <f t="shared" si="151"/>
        <v>254.66784225201394</v>
      </c>
      <c r="BU173" s="13">
        <f t="shared" si="133"/>
        <v>829.96785815000442</v>
      </c>
      <c r="BV173" s="13">
        <f t="shared" si="159"/>
        <v>117588208.32452293</v>
      </c>
      <c r="BW173" s="13">
        <f t="shared" si="134"/>
        <v>16763.732445960341</v>
      </c>
      <c r="BX173">
        <f t="shared" si="152"/>
        <v>117588306.35804601</v>
      </c>
      <c r="BY173" s="13">
        <f t="shared" si="135"/>
        <v>117588852.55430891</v>
      </c>
    </row>
    <row r="174" spans="29:77" x14ac:dyDescent="0.2">
      <c r="AC174">
        <v>172</v>
      </c>
      <c r="AD174" s="37">
        <f t="shared" si="136"/>
        <v>370951370.90134293</v>
      </c>
      <c r="AE174" s="13">
        <f t="shared" si="112"/>
        <v>11831.891022053715</v>
      </c>
      <c r="AF174">
        <f t="shared" si="153"/>
        <v>370951439.69140702</v>
      </c>
      <c r="AG174" s="13">
        <f t="shared" si="113"/>
        <v>370952418.14796197</v>
      </c>
      <c r="AH174" s="13">
        <f t="shared" si="154"/>
        <v>370951371.16391802</v>
      </c>
      <c r="AI174" s="13">
        <f t="shared" si="114"/>
        <v>16763.732445960341</v>
      </c>
      <c r="AJ174">
        <f t="shared" si="137"/>
        <v>370951468.62747878</v>
      </c>
      <c r="AK174" s="13">
        <f t="shared" si="115"/>
        <v>370952418.14796197</v>
      </c>
      <c r="AL174" s="37">
        <f t="shared" si="138"/>
        <v>628.15708769554521</v>
      </c>
      <c r="AM174" s="13">
        <f t="shared" si="116"/>
        <v>11831.891022053715</v>
      </c>
      <c r="AN174">
        <f t="shared" si="139"/>
        <v>696.94715177725288</v>
      </c>
      <c r="AO174" s="13">
        <f t="shared" si="117"/>
        <v>2813.5073827337451</v>
      </c>
      <c r="AP174" s="13">
        <f t="shared" si="155"/>
        <v>628.41966277274457</v>
      </c>
      <c r="AQ174" s="13">
        <f t="shared" si="118"/>
        <v>16763.732445960341</v>
      </c>
      <c r="AR174" s="13">
        <f t="shared" si="140"/>
        <v>725.88322350507212</v>
      </c>
      <c r="AS174" s="38">
        <f t="shared" si="119"/>
        <v>2813.5073827337451</v>
      </c>
      <c r="AT174" s="37">
        <f t="shared" si="141"/>
        <v>80763974.223533377</v>
      </c>
      <c r="AU174" s="13">
        <f t="shared" si="120"/>
        <v>11831.891022053715</v>
      </c>
      <c r="AV174">
        <f t="shared" si="142"/>
        <v>80764043.013597459</v>
      </c>
      <c r="AW174" s="13">
        <f t="shared" si="121"/>
        <v>80764377.431120396</v>
      </c>
      <c r="AX174" s="13">
        <f t="shared" si="156"/>
        <v>197675123.00301972</v>
      </c>
      <c r="AY174" s="13">
        <f t="shared" si="122"/>
        <v>16763.732445960341</v>
      </c>
      <c r="AZ174">
        <f t="shared" si="143"/>
        <v>197675220.46658045</v>
      </c>
      <c r="BA174" s="13">
        <f t="shared" si="123"/>
        <v>197675525.94803166</v>
      </c>
      <c r="BB174" s="37">
        <f t="shared" si="144"/>
        <v>112.58183674385747</v>
      </c>
      <c r="BC174" s="13">
        <f t="shared" si="124"/>
        <v>11831.891022053715</v>
      </c>
      <c r="BD174">
        <f t="shared" si="145"/>
        <v>181.37190082556509</v>
      </c>
      <c r="BE174" s="13">
        <f t="shared" si="125"/>
        <v>503.35057957927143</v>
      </c>
      <c r="BF174" s="13">
        <f t="shared" si="157"/>
        <v>112.84441182105685</v>
      </c>
      <c r="BG174" s="13">
        <f t="shared" si="126"/>
        <v>16763.732445960341</v>
      </c>
      <c r="BH174">
        <f t="shared" si="146"/>
        <v>210.30797255338442</v>
      </c>
      <c r="BI174" s="13">
        <f t="shared" si="127"/>
        <v>503.35057957927143</v>
      </c>
      <c r="BJ174" s="37">
        <f t="shared" si="147"/>
        <v>1.3160841587359395</v>
      </c>
      <c r="BK174" s="13">
        <f t="shared" si="128"/>
        <v>2366.3782044107429</v>
      </c>
      <c r="BL174">
        <f t="shared" si="148"/>
        <v>15.074096975077468</v>
      </c>
      <c r="BM174" s="13">
        <f t="shared" si="129"/>
        <v>5.6772349545232395</v>
      </c>
      <c r="BN174" s="13">
        <f t="shared" si="158"/>
        <v>1.7748691837326502</v>
      </c>
      <c r="BO174" s="13">
        <f t="shared" si="130"/>
        <v>16763.732445960341</v>
      </c>
      <c r="BP174">
        <f t="shared" si="149"/>
        <v>99.238429916060213</v>
      </c>
      <c r="BQ174" s="13">
        <f t="shared" si="131"/>
        <v>5.6772349545232395</v>
      </c>
      <c r="BR174" s="37">
        <f t="shared" si="150"/>
        <v>185.47549709380507</v>
      </c>
      <c r="BS174" s="13">
        <f t="shared" si="132"/>
        <v>11831.891022053715</v>
      </c>
      <c r="BT174">
        <f t="shared" si="151"/>
        <v>254.26556117551272</v>
      </c>
      <c r="BU174" s="13">
        <f t="shared" si="133"/>
        <v>829.96785815000442</v>
      </c>
      <c r="BV174" s="13">
        <f t="shared" si="159"/>
        <v>117588208.32452293</v>
      </c>
      <c r="BW174" s="13">
        <f t="shared" si="134"/>
        <v>16763.732445960341</v>
      </c>
      <c r="BX174">
        <f t="shared" si="152"/>
        <v>117588305.78808366</v>
      </c>
      <c r="BY174" s="13">
        <f t="shared" si="135"/>
        <v>117588852.55430891</v>
      </c>
    </row>
    <row r="175" spans="29:77" x14ac:dyDescent="0.2">
      <c r="AC175">
        <v>173</v>
      </c>
      <c r="AD175" s="37">
        <f t="shared" si="136"/>
        <v>370951370.90134293</v>
      </c>
      <c r="AE175" s="13">
        <f t="shared" si="112"/>
        <v>11831.891022053715</v>
      </c>
      <c r="AF175">
        <f t="shared" si="153"/>
        <v>370951439.29377657</v>
      </c>
      <c r="AG175" s="13">
        <f t="shared" si="113"/>
        <v>370952418.14796197</v>
      </c>
      <c r="AH175" s="13">
        <f t="shared" si="154"/>
        <v>370951371.16391802</v>
      </c>
      <c r="AI175" s="13">
        <f t="shared" si="114"/>
        <v>16763.732445960341</v>
      </c>
      <c r="AJ175">
        <f t="shared" si="137"/>
        <v>370951468.06410557</v>
      </c>
      <c r="AK175" s="13">
        <f t="shared" si="115"/>
        <v>370952418.14796197</v>
      </c>
      <c r="AL175" s="37">
        <f t="shared" si="138"/>
        <v>628.15708769554521</v>
      </c>
      <c r="AM175" s="13">
        <f t="shared" si="116"/>
        <v>11831.891022053715</v>
      </c>
      <c r="AN175">
        <f t="shared" si="139"/>
        <v>696.54952134903488</v>
      </c>
      <c r="AO175" s="13">
        <f t="shared" si="117"/>
        <v>2813.5073827337451</v>
      </c>
      <c r="AP175" s="13">
        <f t="shared" si="155"/>
        <v>628.41966277274457</v>
      </c>
      <c r="AQ175" s="13">
        <f t="shared" si="118"/>
        <v>16763.732445960341</v>
      </c>
      <c r="AR175" s="13">
        <f t="shared" si="140"/>
        <v>725.31985032164823</v>
      </c>
      <c r="AS175" s="38">
        <f t="shared" si="119"/>
        <v>2813.5073827337451</v>
      </c>
      <c r="AT175" s="37">
        <f t="shared" si="141"/>
        <v>80763974.223533377</v>
      </c>
      <c r="AU175" s="13">
        <f t="shared" si="120"/>
        <v>11831.891022053715</v>
      </c>
      <c r="AV175">
        <f t="shared" si="142"/>
        <v>80764042.615967035</v>
      </c>
      <c r="AW175" s="13">
        <f t="shared" si="121"/>
        <v>80764377.431120396</v>
      </c>
      <c r="AX175" s="13">
        <f t="shared" si="156"/>
        <v>197675123.00301972</v>
      </c>
      <c r="AY175" s="13">
        <f t="shared" si="122"/>
        <v>16763.732445960341</v>
      </c>
      <c r="AZ175">
        <f t="shared" si="143"/>
        <v>197675219.90320727</v>
      </c>
      <c r="BA175" s="13">
        <f t="shared" si="123"/>
        <v>197675525.94803166</v>
      </c>
      <c r="BB175" s="37">
        <f t="shared" si="144"/>
        <v>112.58183674385747</v>
      </c>
      <c r="BC175" s="13">
        <f t="shared" si="124"/>
        <v>11831.891022053715</v>
      </c>
      <c r="BD175">
        <f t="shared" si="145"/>
        <v>180.97427039734714</v>
      </c>
      <c r="BE175" s="13">
        <f t="shared" si="125"/>
        <v>503.35057957927143</v>
      </c>
      <c r="BF175" s="13">
        <f t="shared" si="157"/>
        <v>112.84441182105685</v>
      </c>
      <c r="BG175" s="13">
        <f t="shared" si="126"/>
        <v>16763.732445960341</v>
      </c>
      <c r="BH175">
        <f t="shared" si="146"/>
        <v>209.74459936996055</v>
      </c>
      <c r="BI175" s="13">
        <f t="shared" si="127"/>
        <v>503.35057957927143</v>
      </c>
      <c r="BJ175" s="37">
        <f t="shared" si="147"/>
        <v>1.3160841587359395</v>
      </c>
      <c r="BK175" s="13">
        <f t="shared" si="128"/>
        <v>2366.3782044107429</v>
      </c>
      <c r="BL175">
        <f t="shared" si="148"/>
        <v>14.994570889433875</v>
      </c>
      <c r="BM175" s="13">
        <f t="shared" si="129"/>
        <v>5.6772349545232395</v>
      </c>
      <c r="BN175" s="13">
        <f t="shared" si="158"/>
        <v>1.7748691837326502</v>
      </c>
      <c r="BO175" s="13">
        <f t="shared" si="130"/>
        <v>16763.732445960341</v>
      </c>
      <c r="BP175">
        <f t="shared" si="149"/>
        <v>98.675056732636349</v>
      </c>
      <c r="BQ175" s="13">
        <f t="shared" si="131"/>
        <v>5.6772349545232395</v>
      </c>
      <c r="BR175" s="37">
        <f t="shared" si="150"/>
        <v>185.47549709380507</v>
      </c>
      <c r="BS175" s="13">
        <f t="shared" si="132"/>
        <v>11831.891022053715</v>
      </c>
      <c r="BT175">
        <f t="shared" si="151"/>
        <v>253.86793074729474</v>
      </c>
      <c r="BU175" s="13">
        <f t="shared" si="133"/>
        <v>829.96785815000442</v>
      </c>
      <c r="BV175" s="13">
        <f t="shared" si="159"/>
        <v>117588208.32452293</v>
      </c>
      <c r="BW175" s="13">
        <f t="shared" si="134"/>
        <v>16763.732445960341</v>
      </c>
      <c r="BX175">
        <f t="shared" si="152"/>
        <v>117588305.22471048</v>
      </c>
      <c r="BY175" s="13">
        <f t="shared" si="135"/>
        <v>117588852.55430891</v>
      </c>
    </row>
    <row r="176" spans="29:77" x14ac:dyDescent="0.2">
      <c r="AC176">
        <v>174</v>
      </c>
      <c r="AD176" s="37">
        <f t="shared" si="136"/>
        <v>370951370.90134293</v>
      </c>
      <c r="AE176" s="13">
        <f t="shared" si="112"/>
        <v>11831.891022053715</v>
      </c>
      <c r="AF176">
        <f t="shared" si="153"/>
        <v>370951438.9007166</v>
      </c>
      <c r="AG176" s="13">
        <f t="shared" si="113"/>
        <v>370952418.14796197</v>
      </c>
      <c r="AH176" s="13">
        <f t="shared" si="154"/>
        <v>370951371.16391802</v>
      </c>
      <c r="AI176" s="13">
        <f t="shared" si="114"/>
        <v>16763.732445960341</v>
      </c>
      <c r="AJ176">
        <f t="shared" si="137"/>
        <v>370951467.50720793</v>
      </c>
      <c r="AK176" s="13">
        <f t="shared" si="115"/>
        <v>370952418.14796197</v>
      </c>
      <c r="AL176" s="37">
        <f t="shared" si="138"/>
        <v>628.15708769554521</v>
      </c>
      <c r="AM176" s="13">
        <f t="shared" si="116"/>
        <v>11831.891022053715</v>
      </c>
      <c r="AN176">
        <f t="shared" si="139"/>
        <v>696.15646138550915</v>
      </c>
      <c r="AO176" s="13">
        <f t="shared" si="117"/>
        <v>2813.5073827337451</v>
      </c>
      <c r="AP176" s="13">
        <f t="shared" si="155"/>
        <v>628.41966277274457</v>
      </c>
      <c r="AQ176" s="13">
        <f t="shared" si="118"/>
        <v>16763.732445960341</v>
      </c>
      <c r="AR176" s="13">
        <f t="shared" si="140"/>
        <v>724.76295269205684</v>
      </c>
      <c r="AS176" s="38">
        <f t="shared" si="119"/>
        <v>2813.5073827337451</v>
      </c>
      <c r="AT176" s="37">
        <f t="shared" si="141"/>
        <v>80763974.223533377</v>
      </c>
      <c r="AU176" s="13">
        <f t="shared" si="120"/>
        <v>11831.891022053715</v>
      </c>
      <c r="AV176">
        <f t="shared" si="142"/>
        <v>80764042.222907066</v>
      </c>
      <c r="AW176" s="13">
        <f t="shared" si="121"/>
        <v>80764377.431120396</v>
      </c>
      <c r="AX176" s="13">
        <f t="shared" si="156"/>
        <v>197675123.00301972</v>
      </c>
      <c r="AY176" s="13">
        <f t="shared" si="122"/>
        <v>16763.732445960341</v>
      </c>
      <c r="AZ176">
        <f t="shared" si="143"/>
        <v>197675219.34630963</v>
      </c>
      <c r="BA176" s="13">
        <f t="shared" si="123"/>
        <v>197675525.94803166</v>
      </c>
      <c r="BB176" s="37">
        <f t="shared" si="144"/>
        <v>112.58183674385747</v>
      </c>
      <c r="BC176" s="13">
        <f t="shared" si="124"/>
        <v>11831.891022053715</v>
      </c>
      <c r="BD176">
        <f t="shared" si="145"/>
        <v>180.58121043382135</v>
      </c>
      <c r="BE176" s="13">
        <f t="shared" si="125"/>
        <v>503.35057957927143</v>
      </c>
      <c r="BF176" s="13">
        <f t="shared" si="157"/>
        <v>112.84441182105685</v>
      </c>
      <c r="BG176" s="13">
        <f t="shared" si="126"/>
        <v>16763.732445960341</v>
      </c>
      <c r="BH176">
        <f t="shared" si="146"/>
        <v>209.18770174036916</v>
      </c>
      <c r="BI176" s="13">
        <f t="shared" si="127"/>
        <v>503.35057957927143</v>
      </c>
      <c r="BJ176" s="37">
        <f t="shared" si="147"/>
        <v>1.3160841587359395</v>
      </c>
      <c r="BK176" s="13">
        <f t="shared" si="128"/>
        <v>2366.3782044107429</v>
      </c>
      <c r="BL176">
        <f t="shared" si="148"/>
        <v>14.915958896728716</v>
      </c>
      <c r="BM176" s="13">
        <f t="shared" si="129"/>
        <v>5.6772349545232395</v>
      </c>
      <c r="BN176" s="13">
        <f t="shared" si="158"/>
        <v>1.7748691837326502</v>
      </c>
      <c r="BO176" s="13">
        <f t="shared" si="130"/>
        <v>16763.732445960341</v>
      </c>
      <c r="BP176">
        <f t="shared" si="149"/>
        <v>98.118159103044945</v>
      </c>
      <c r="BQ176" s="13">
        <f t="shared" si="131"/>
        <v>5.6772349545232395</v>
      </c>
      <c r="BR176" s="37">
        <f t="shared" si="150"/>
        <v>185.47549709380507</v>
      </c>
      <c r="BS176" s="13">
        <f t="shared" si="132"/>
        <v>11831.891022053715</v>
      </c>
      <c r="BT176">
        <f t="shared" si="151"/>
        <v>253.47487078376895</v>
      </c>
      <c r="BU176" s="13">
        <f t="shared" si="133"/>
        <v>829.96785815000442</v>
      </c>
      <c r="BV176" s="13">
        <f t="shared" si="159"/>
        <v>117588208.32452293</v>
      </c>
      <c r="BW176" s="13">
        <f t="shared" si="134"/>
        <v>16763.732445960341</v>
      </c>
      <c r="BX176">
        <f t="shared" si="152"/>
        <v>117588304.66781285</v>
      </c>
      <c r="BY176" s="13">
        <f t="shared" si="135"/>
        <v>117588852.55430891</v>
      </c>
    </row>
    <row r="177" spans="29:77" x14ac:dyDescent="0.2">
      <c r="AC177">
        <v>175</v>
      </c>
      <c r="AD177" s="37">
        <f t="shared" si="136"/>
        <v>370951370.90134293</v>
      </c>
      <c r="AE177" s="13">
        <f t="shared" si="112"/>
        <v>11831.891022053715</v>
      </c>
      <c r="AF177">
        <f t="shared" si="153"/>
        <v>370951438.5121488</v>
      </c>
      <c r="AG177" s="13">
        <f t="shared" si="113"/>
        <v>370952418.14796197</v>
      </c>
      <c r="AH177" s="13">
        <f t="shared" si="154"/>
        <v>370951371.16391802</v>
      </c>
      <c r="AI177" s="13">
        <f t="shared" si="114"/>
        <v>16763.732445960341</v>
      </c>
      <c r="AJ177">
        <f t="shared" si="137"/>
        <v>370951466.95667487</v>
      </c>
      <c r="AK177" s="13">
        <f t="shared" si="115"/>
        <v>370952418.14796197</v>
      </c>
      <c r="AL177" s="37">
        <f t="shared" si="138"/>
        <v>628.15708769554521</v>
      </c>
      <c r="AM177" s="13">
        <f t="shared" si="116"/>
        <v>11831.891022053715</v>
      </c>
      <c r="AN177">
        <f t="shared" si="139"/>
        <v>695.76789353585218</v>
      </c>
      <c r="AO177" s="13">
        <f t="shared" si="117"/>
        <v>2813.5073827337451</v>
      </c>
      <c r="AP177" s="13">
        <f t="shared" si="155"/>
        <v>628.41966277274457</v>
      </c>
      <c r="AQ177" s="13">
        <f t="shared" si="118"/>
        <v>16763.732445960341</v>
      </c>
      <c r="AR177" s="13">
        <f t="shared" si="140"/>
        <v>724.21241960680368</v>
      </c>
      <c r="AS177" s="38">
        <f t="shared" si="119"/>
        <v>2813.5073827337451</v>
      </c>
      <c r="AT177" s="37">
        <f t="shared" si="141"/>
        <v>80763974.223533377</v>
      </c>
      <c r="AU177" s="13">
        <f t="shared" si="120"/>
        <v>11831.891022053715</v>
      </c>
      <c r="AV177">
        <f t="shared" si="142"/>
        <v>80764041.834339216</v>
      </c>
      <c r="AW177" s="13">
        <f t="shared" si="121"/>
        <v>80764377.431120396</v>
      </c>
      <c r="AX177" s="13">
        <f t="shared" si="156"/>
        <v>197675123.00301972</v>
      </c>
      <c r="AY177" s="13">
        <f t="shared" si="122"/>
        <v>16763.732445960341</v>
      </c>
      <c r="AZ177">
        <f t="shared" si="143"/>
        <v>197675218.79577655</v>
      </c>
      <c r="BA177" s="13">
        <f t="shared" si="123"/>
        <v>197675525.94803166</v>
      </c>
      <c r="BB177" s="37">
        <f t="shared" si="144"/>
        <v>112.58183674385747</v>
      </c>
      <c r="BC177" s="13">
        <f t="shared" si="124"/>
        <v>11831.891022053715</v>
      </c>
      <c r="BD177">
        <f t="shared" si="145"/>
        <v>180.19264258416439</v>
      </c>
      <c r="BE177" s="13">
        <f t="shared" si="125"/>
        <v>503.35057957927143</v>
      </c>
      <c r="BF177" s="13">
        <f t="shared" si="157"/>
        <v>112.84441182105685</v>
      </c>
      <c r="BG177" s="13">
        <f t="shared" si="126"/>
        <v>16763.732445960341</v>
      </c>
      <c r="BH177">
        <f t="shared" si="146"/>
        <v>208.63716865511594</v>
      </c>
      <c r="BI177" s="13">
        <f t="shared" si="127"/>
        <v>503.35057957927143</v>
      </c>
      <c r="BJ177" s="37">
        <f t="shared" si="147"/>
        <v>1.3160841587359395</v>
      </c>
      <c r="BK177" s="13">
        <f t="shared" si="128"/>
        <v>2366.3782044107429</v>
      </c>
      <c r="BL177">
        <f t="shared" si="148"/>
        <v>14.838245326797328</v>
      </c>
      <c r="BM177" s="13">
        <f t="shared" si="129"/>
        <v>5.6772349545232395</v>
      </c>
      <c r="BN177" s="13">
        <f t="shared" si="158"/>
        <v>1.7748691837326502</v>
      </c>
      <c r="BO177" s="13">
        <f t="shared" si="130"/>
        <v>16763.732445960341</v>
      </c>
      <c r="BP177">
        <f t="shared" si="149"/>
        <v>97.567626017791738</v>
      </c>
      <c r="BQ177" s="13">
        <f t="shared" si="131"/>
        <v>5.6772349545232395</v>
      </c>
      <c r="BR177" s="37">
        <f t="shared" si="150"/>
        <v>185.47549709380507</v>
      </c>
      <c r="BS177" s="13">
        <f t="shared" si="132"/>
        <v>11831.891022053715</v>
      </c>
      <c r="BT177">
        <f t="shared" si="151"/>
        <v>253.08630293411201</v>
      </c>
      <c r="BU177" s="13">
        <f t="shared" si="133"/>
        <v>829.96785815000442</v>
      </c>
      <c r="BV177" s="13">
        <f t="shared" si="159"/>
        <v>117588208.32452293</v>
      </c>
      <c r="BW177" s="13">
        <f t="shared" si="134"/>
        <v>16763.732445960341</v>
      </c>
      <c r="BX177">
        <f t="shared" si="152"/>
        <v>117588304.11727977</v>
      </c>
      <c r="BY177" s="13">
        <f t="shared" si="135"/>
        <v>117588852.55430891</v>
      </c>
    </row>
    <row r="178" spans="29:77" x14ac:dyDescent="0.2">
      <c r="AC178">
        <v>176</v>
      </c>
      <c r="AD178" s="37">
        <f t="shared" si="136"/>
        <v>370951370.90134293</v>
      </c>
      <c r="AE178" s="13">
        <f t="shared" si="112"/>
        <v>11831.891022053715</v>
      </c>
      <c r="AF178">
        <f t="shared" si="153"/>
        <v>370951438.12799644</v>
      </c>
      <c r="AG178" s="13">
        <f t="shared" si="113"/>
        <v>370952418.14796197</v>
      </c>
      <c r="AH178" s="13">
        <f t="shared" si="154"/>
        <v>370951371.16391802</v>
      </c>
      <c r="AI178" s="13">
        <f t="shared" si="114"/>
        <v>16763.732445960341</v>
      </c>
      <c r="AJ178">
        <f t="shared" si="137"/>
        <v>370951466.4123978</v>
      </c>
      <c r="AK178" s="13">
        <f t="shared" si="115"/>
        <v>370952418.14796197</v>
      </c>
      <c r="AL178" s="37">
        <f t="shared" si="138"/>
        <v>628.15708769554521</v>
      </c>
      <c r="AM178" s="13">
        <f t="shared" si="116"/>
        <v>11831.891022053715</v>
      </c>
      <c r="AN178">
        <f t="shared" si="139"/>
        <v>695.38374122994128</v>
      </c>
      <c r="AO178" s="13">
        <f t="shared" si="117"/>
        <v>2813.5073827337451</v>
      </c>
      <c r="AP178" s="13">
        <f t="shared" si="155"/>
        <v>628.41966277274457</v>
      </c>
      <c r="AQ178" s="13">
        <f t="shared" si="118"/>
        <v>16763.732445960341</v>
      </c>
      <c r="AR178" s="13">
        <f t="shared" si="140"/>
        <v>723.66814257933743</v>
      </c>
      <c r="AS178" s="38">
        <f t="shared" si="119"/>
        <v>2813.5073827337451</v>
      </c>
      <c r="AT178" s="37">
        <f t="shared" si="141"/>
        <v>80763974.223533377</v>
      </c>
      <c r="AU178" s="13">
        <f t="shared" si="120"/>
        <v>11831.891022053715</v>
      </c>
      <c r="AV178">
        <f t="shared" si="142"/>
        <v>80764041.450186908</v>
      </c>
      <c r="AW178" s="13">
        <f t="shared" si="121"/>
        <v>80764377.431120396</v>
      </c>
      <c r="AX178" s="13">
        <f t="shared" si="156"/>
        <v>197675123.00301972</v>
      </c>
      <c r="AY178" s="13">
        <f t="shared" si="122"/>
        <v>16763.732445960341</v>
      </c>
      <c r="AZ178">
        <f t="shared" si="143"/>
        <v>197675218.25149953</v>
      </c>
      <c r="BA178" s="13">
        <f t="shared" si="123"/>
        <v>197675525.94803166</v>
      </c>
      <c r="BB178" s="37">
        <f t="shared" si="144"/>
        <v>112.58183674385747</v>
      </c>
      <c r="BC178" s="13">
        <f t="shared" si="124"/>
        <v>11831.891022053715</v>
      </c>
      <c r="BD178">
        <f t="shared" si="145"/>
        <v>179.80849027825357</v>
      </c>
      <c r="BE178" s="13">
        <f t="shared" si="125"/>
        <v>503.35057957927143</v>
      </c>
      <c r="BF178" s="13">
        <f t="shared" si="157"/>
        <v>112.84441182105685</v>
      </c>
      <c r="BG178" s="13">
        <f t="shared" si="126"/>
        <v>16763.732445960341</v>
      </c>
      <c r="BH178">
        <f t="shared" si="146"/>
        <v>208.09289162764969</v>
      </c>
      <c r="BI178" s="13">
        <f t="shared" si="127"/>
        <v>503.35057957927143</v>
      </c>
      <c r="BJ178" s="37">
        <f t="shared" si="147"/>
        <v>1.3160841587359395</v>
      </c>
      <c r="BK178" s="13">
        <f t="shared" si="128"/>
        <v>2366.3782044107429</v>
      </c>
      <c r="BL178">
        <f t="shared" si="148"/>
        <v>14.76141486561516</v>
      </c>
      <c r="BM178" s="13">
        <f t="shared" si="129"/>
        <v>5.6772349545232395</v>
      </c>
      <c r="BN178" s="13">
        <f t="shared" si="158"/>
        <v>1.7748691837326502</v>
      </c>
      <c r="BO178" s="13">
        <f t="shared" si="130"/>
        <v>16763.732445960341</v>
      </c>
      <c r="BP178">
        <f t="shared" si="149"/>
        <v>97.023348990325488</v>
      </c>
      <c r="BQ178" s="13">
        <f t="shared" si="131"/>
        <v>5.6772349545232395</v>
      </c>
      <c r="BR178" s="37">
        <f t="shared" si="150"/>
        <v>185.47549709380507</v>
      </c>
      <c r="BS178" s="13">
        <f t="shared" si="132"/>
        <v>11831.891022053715</v>
      </c>
      <c r="BT178">
        <f t="shared" si="151"/>
        <v>252.7021506282012</v>
      </c>
      <c r="BU178" s="13">
        <f t="shared" si="133"/>
        <v>829.96785815000442</v>
      </c>
      <c r="BV178" s="13">
        <f t="shared" si="159"/>
        <v>117588208.32452293</v>
      </c>
      <c r="BW178" s="13">
        <f t="shared" si="134"/>
        <v>16763.732445960341</v>
      </c>
      <c r="BX178">
        <f t="shared" si="152"/>
        <v>117588303.57300274</v>
      </c>
      <c r="BY178" s="13">
        <f t="shared" si="135"/>
        <v>117588852.55430891</v>
      </c>
    </row>
    <row r="179" spans="29:77" x14ac:dyDescent="0.2">
      <c r="AC179">
        <v>177</v>
      </c>
      <c r="AD179" s="37">
        <f t="shared" si="136"/>
        <v>370951370.90134293</v>
      </c>
      <c r="AE179" s="13">
        <f t="shared" si="112"/>
        <v>11831.891022053715</v>
      </c>
      <c r="AF179">
        <f t="shared" si="153"/>
        <v>370951437.74818486</v>
      </c>
      <c r="AG179" s="13">
        <f t="shared" si="113"/>
        <v>370952418.14796197</v>
      </c>
      <c r="AH179" s="13">
        <f t="shared" si="154"/>
        <v>370951371.16391802</v>
      </c>
      <c r="AI179" s="13">
        <f t="shared" si="114"/>
        <v>16763.732445960341</v>
      </c>
      <c r="AJ179">
        <f t="shared" si="137"/>
        <v>370951465.8742708</v>
      </c>
      <c r="AK179" s="13">
        <f t="shared" si="115"/>
        <v>370952418.14796197</v>
      </c>
      <c r="AL179" s="37">
        <f t="shared" si="138"/>
        <v>628.15708769554521</v>
      </c>
      <c r="AM179" s="13">
        <f t="shared" si="116"/>
        <v>11831.891022053715</v>
      </c>
      <c r="AN179">
        <f t="shared" si="139"/>
        <v>695.00392962805211</v>
      </c>
      <c r="AO179" s="13">
        <f t="shared" si="117"/>
        <v>2813.5073827337451</v>
      </c>
      <c r="AP179" s="13">
        <f t="shared" si="155"/>
        <v>628.41966277274457</v>
      </c>
      <c r="AQ179" s="13">
        <f t="shared" si="118"/>
        <v>16763.732445960341</v>
      </c>
      <c r="AR179" s="13">
        <f t="shared" si="140"/>
        <v>723.13001557478037</v>
      </c>
      <c r="AS179" s="38">
        <f t="shared" si="119"/>
        <v>2813.5073827337451</v>
      </c>
      <c r="AT179" s="37">
        <f t="shared" si="141"/>
        <v>80763974.223533377</v>
      </c>
      <c r="AU179" s="13">
        <f t="shared" si="120"/>
        <v>11831.891022053715</v>
      </c>
      <c r="AV179">
        <f t="shared" si="142"/>
        <v>80764041.070375308</v>
      </c>
      <c r="AW179" s="13">
        <f t="shared" si="121"/>
        <v>80764377.431120396</v>
      </c>
      <c r="AX179" s="13">
        <f t="shared" si="156"/>
        <v>197675123.00301972</v>
      </c>
      <c r="AY179" s="13">
        <f t="shared" si="122"/>
        <v>16763.732445960341</v>
      </c>
      <c r="AZ179">
        <f t="shared" si="143"/>
        <v>197675217.71337253</v>
      </c>
      <c r="BA179" s="13">
        <f t="shared" si="123"/>
        <v>197675525.94803166</v>
      </c>
      <c r="BB179" s="37">
        <f t="shared" si="144"/>
        <v>112.58183674385747</v>
      </c>
      <c r="BC179" s="13">
        <f t="shared" si="124"/>
        <v>11831.891022053715</v>
      </c>
      <c r="BD179">
        <f t="shared" si="145"/>
        <v>179.42867867636431</v>
      </c>
      <c r="BE179" s="13">
        <f t="shared" si="125"/>
        <v>503.35057957927143</v>
      </c>
      <c r="BF179" s="13">
        <f t="shared" si="157"/>
        <v>112.84441182105685</v>
      </c>
      <c r="BG179" s="13">
        <f t="shared" si="126"/>
        <v>16763.732445960341</v>
      </c>
      <c r="BH179">
        <f t="shared" si="146"/>
        <v>207.55476462309269</v>
      </c>
      <c r="BI179" s="13">
        <f t="shared" si="127"/>
        <v>503.35057957927143</v>
      </c>
      <c r="BJ179" s="37">
        <f t="shared" si="147"/>
        <v>1.3160841587359395</v>
      </c>
      <c r="BK179" s="13">
        <f t="shared" si="128"/>
        <v>2366.3782044107429</v>
      </c>
      <c r="BL179">
        <f t="shared" si="148"/>
        <v>14.685452545237313</v>
      </c>
      <c r="BM179" s="13">
        <f t="shared" si="129"/>
        <v>5.6772349545232395</v>
      </c>
      <c r="BN179" s="13">
        <f t="shared" si="158"/>
        <v>1.7748691837326502</v>
      </c>
      <c r="BO179" s="13">
        <f t="shared" si="130"/>
        <v>16763.732445960341</v>
      </c>
      <c r="BP179">
        <f t="shared" si="149"/>
        <v>96.485221985768476</v>
      </c>
      <c r="BQ179" s="13">
        <f t="shared" si="131"/>
        <v>5.6772349545232395</v>
      </c>
      <c r="BR179" s="37">
        <f t="shared" si="150"/>
        <v>185.47549709380507</v>
      </c>
      <c r="BS179" s="13">
        <f t="shared" si="132"/>
        <v>11831.891022053715</v>
      </c>
      <c r="BT179">
        <f t="shared" si="151"/>
        <v>252.32233902631194</v>
      </c>
      <c r="BU179" s="13">
        <f t="shared" si="133"/>
        <v>829.96785815000442</v>
      </c>
      <c r="BV179" s="13">
        <f t="shared" si="159"/>
        <v>117588208.32452293</v>
      </c>
      <c r="BW179" s="13">
        <f t="shared" si="134"/>
        <v>16763.732445960341</v>
      </c>
      <c r="BX179">
        <f t="shared" si="152"/>
        <v>117588303.03487574</v>
      </c>
      <c r="BY179" s="13">
        <f t="shared" si="135"/>
        <v>117588852.55430891</v>
      </c>
    </row>
    <row r="180" spans="29:77" x14ac:dyDescent="0.2">
      <c r="AC180">
        <v>178</v>
      </c>
      <c r="AD180" s="37">
        <f t="shared" si="136"/>
        <v>370951370.90134293</v>
      </c>
      <c r="AE180" s="13">
        <f t="shared" si="112"/>
        <v>11831.891022053715</v>
      </c>
      <c r="AF180">
        <f t="shared" si="153"/>
        <v>370951437.37264079</v>
      </c>
      <c r="AG180" s="13">
        <f t="shared" si="113"/>
        <v>370952418.14796197</v>
      </c>
      <c r="AH180" s="13">
        <f t="shared" si="154"/>
        <v>370951371.16391802</v>
      </c>
      <c r="AI180" s="13">
        <f t="shared" si="114"/>
        <v>16763.732445960341</v>
      </c>
      <c r="AJ180">
        <f t="shared" si="137"/>
        <v>370951465.34219021</v>
      </c>
      <c r="AK180" s="13">
        <f t="shared" si="115"/>
        <v>370952418.14796197</v>
      </c>
      <c r="AL180" s="37">
        <f t="shared" si="138"/>
        <v>628.15708769554521</v>
      </c>
      <c r="AM180" s="13">
        <f t="shared" si="116"/>
        <v>11831.891022053715</v>
      </c>
      <c r="AN180">
        <f t="shared" si="139"/>
        <v>694.62838557225143</v>
      </c>
      <c r="AO180" s="13">
        <f t="shared" si="117"/>
        <v>2813.5073827337451</v>
      </c>
      <c r="AP180" s="13">
        <f t="shared" si="155"/>
        <v>628.41966277274457</v>
      </c>
      <c r="AQ180" s="13">
        <f t="shared" si="118"/>
        <v>16763.732445960341</v>
      </c>
      <c r="AR180" s="13">
        <f t="shared" si="140"/>
        <v>722.59793494106111</v>
      </c>
      <c r="AS180" s="38">
        <f t="shared" si="119"/>
        <v>2813.5073827337451</v>
      </c>
      <c r="AT180" s="37">
        <f t="shared" si="141"/>
        <v>80763974.223533377</v>
      </c>
      <c r="AU180" s="13">
        <f t="shared" si="120"/>
        <v>11831.891022053715</v>
      </c>
      <c r="AV180">
        <f t="shared" si="142"/>
        <v>80764040.694831252</v>
      </c>
      <c r="AW180" s="13">
        <f t="shared" si="121"/>
        <v>80764377.431120396</v>
      </c>
      <c r="AX180" s="13">
        <f t="shared" si="156"/>
        <v>197675123.00301972</v>
      </c>
      <c r="AY180" s="13">
        <f t="shared" si="122"/>
        <v>16763.732445960341</v>
      </c>
      <c r="AZ180">
        <f t="shared" si="143"/>
        <v>197675217.18129188</v>
      </c>
      <c r="BA180" s="13">
        <f t="shared" si="123"/>
        <v>197675525.94803166</v>
      </c>
      <c r="BB180" s="37">
        <f t="shared" si="144"/>
        <v>112.58183674385747</v>
      </c>
      <c r="BC180" s="13">
        <f t="shared" si="124"/>
        <v>11831.891022053715</v>
      </c>
      <c r="BD180">
        <f t="shared" si="145"/>
        <v>179.05313462056372</v>
      </c>
      <c r="BE180" s="13">
        <f t="shared" si="125"/>
        <v>503.35057957927143</v>
      </c>
      <c r="BF180" s="13">
        <f t="shared" si="157"/>
        <v>112.84441182105685</v>
      </c>
      <c r="BG180" s="13">
        <f t="shared" si="126"/>
        <v>16763.732445960341</v>
      </c>
      <c r="BH180">
        <f t="shared" si="146"/>
        <v>207.02268398937338</v>
      </c>
      <c r="BI180" s="13">
        <f t="shared" si="127"/>
        <v>503.35057957927143</v>
      </c>
      <c r="BJ180" s="37">
        <f t="shared" si="147"/>
        <v>1.3160841587359395</v>
      </c>
      <c r="BK180" s="13">
        <f t="shared" si="128"/>
        <v>2366.3782044107429</v>
      </c>
      <c r="BL180">
        <f t="shared" si="148"/>
        <v>14.610343734077192</v>
      </c>
      <c r="BM180" s="13">
        <f t="shared" si="129"/>
        <v>5.6772349545232395</v>
      </c>
      <c r="BN180" s="13">
        <f t="shared" si="158"/>
        <v>1.7748691837326502</v>
      </c>
      <c r="BO180" s="13">
        <f t="shared" si="130"/>
        <v>16763.732445960341</v>
      </c>
      <c r="BP180">
        <f t="shared" si="149"/>
        <v>95.953141352049172</v>
      </c>
      <c r="BQ180" s="13">
        <f t="shared" si="131"/>
        <v>5.6772349545232395</v>
      </c>
      <c r="BR180" s="37">
        <f t="shared" si="150"/>
        <v>185.47549709380507</v>
      </c>
      <c r="BS180" s="13">
        <f t="shared" si="132"/>
        <v>11831.891022053715</v>
      </c>
      <c r="BT180">
        <f t="shared" si="151"/>
        <v>251.94679497051135</v>
      </c>
      <c r="BU180" s="13">
        <f t="shared" si="133"/>
        <v>829.96785815000442</v>
      </c>
      <c r="BV180" s="13">
        <f t="shared" si="159"/>
        <v>117588208.32452293</v>
      </c>
      <c r="BW180" s="13">
        <f t="shared" si="134"/>
        <v>16763.732445960341</v>
      </c>
      <c r="BX180">
        <f t="shared" si="152"/>
        <v>117588302.5027951</v>
      </c>
      <c r="BY180" s="13">
        <f t="shared" si="135"/>
        <v>117588852.55430891</v>
      </c>
    </row>
    <row r="181" spans="29:77" x14ac:dyDescent="0.2">
      <c r="AC181">
        <v>179</v>
      </c>
      <c r="AD181" s="37">
        <f t="shared" si="136"/>
        <v>370951370.90134293</v>
      </c>
      <c r="AE181" s="13">
        <f t="shared" si="112"/>
        <v>11831.891022053715</v>
      </c>
      <c r="AF181">
        <f t="shared" si="153"/>
        <v>370951437.00129277</v>
      </c>
      <c r="AG181" s="13">
        <f t="shared" si="113"/>
        <v>370952418.14796197</v>
      </c>
      <c r="AH181" s="13">
        <f t="shared" si="154"/>
        <v>370951371.16391802</v>
      </c>
      <c r="AI181" s="13">
        <f t="shared" si="114"/>
        <v>16763.732445960341</v>
      </c>
      <c r="AJ181">
        <f t="shared" si="137"/>
        <v>370951464.81605458</v>
      </c>
      <c r="AK181" s="13">
        <f t="shared" si="115"/>
        <v>370952418.14796197</v>
      </c>
      <c r="AL181" s="37">
        <f t="shared" si="138"/>
        <v>628.15708769554521</v>
      </c>
      <c r="AM181" s="13">
        <f t="shared" si="116"/>
        <v>11831.891022053715</v>
      </c>
      <c r="AN181">
        <f t="shared" si="139"/>
        <v>694.25703753942071</v>
      </c>
      <c r="AO181" s="13">
        <f t="shared" si="117"/>
        <v>2813.5073827337451</v>
      </c>
      <c r="AP181" s="13">
        <f t="shared" si="155"/>
        <v>628.41966277274457</v>
      </c>
      <c r="AQ181" s="13">
        <f t="shared" si="118"/>
        <v>16763.732445960341</v>
      </c>
      <c r="AR181" s="13">
        <f t="shared" si="140"/>
        <v>722.07179934235546</v>
      </c>
      <c r="AS181" s="38">
        <f t="shared" si="119"/>
        <v>2813.5073827337451</v>
      </c>
      <c r="AT181" s="37">
        <f t="shared" si="141"/>
        <v>80763974.223533377</v>
      </c>
      <c r="AU181" s="13">
        <f t="shared" si="120"/>
        <v>11831.891022053715</v>
      </c>
      <c r="AV181">
        <f t="shared" si="142"/>
        <v>80764040.323483214</v>
      </c>
      <c r="AW181" s="13">
        <f t="shared" si="121"/>
        <v>80764377.431120396</v>
      </c>
      <c r="AX181" s="13">
        <f t="shared" si="156"/>
        <v>197675123.00301972</v>
      </c>
      <c r="AY181" s="13">
        <f t="shared" si="122"/>
        <v>16763.732445960341</v>
      </c>
      <c r="AZ181">
        <f t="shared" si="143"/>
        <v>197675216.65515628</v>
      </c>
      <c r="BA181" s="13">
        <f t="shared" si="123"/>
        <v>197675525.94803166</v>
      </c>
      <c r="BB181" s="37">
        <f t="shared" si="144"/>
        <v>112.58183674385747</v>
      </c>
      <c r="BC181" s="13">
        <f t="shared" si="124"/>
        <v>11831.891022053715</v>
      </c>
      <c r="BD181">
        <f t="shared" si="145"/>
        <v>178.68178658773297</v>
      </c>
      <c r="BE181" s="13">
        <f t="shared" si="125"/>
        <v>503.35057957927143</v>
      </c>
      <c r="BF181" s="13">
        <f t="shared" si="157"/>
        <v>112.84441182105685</v>
      </c>
      <c r="BG181" s="13">
        <f t="shared" si="126"/>
        <v>16763.732445960341</v>
      </c>
      <c r="BH181">
        <f t="shared" si="146"/>
        <v>206.4965483906677</v>
      </c>
      <c r="BI181" s="13">
        <f t="shared" si="127"/>
        <v>503.35057957927143</v>
      </c>
      <c r="BJ181" s="37">
        <f t="shared" si="147"/>
        <v>1.3160841587359395</v>
      </c>
      <c r="BK181" s="13">
        <f t="shared" si="128"/>
        <v>2366.3782044107429</v>
      </c>
      <c r="BL181">
        <f t="shared" si="148"/>
        <v>14.536074127511039</v>
      </c>
      <c r="BM181" s="13">
        <f t="shared" si="129"/>
        <v>5.6772349545232395</v>
      </c>
      <c r="BN181" s="13">
        <f t="shared" si="158"/>
        <v>1.7748691837326502</v>
      </c>
      <c r="BO181" s="13">
        <f t="shared" si="130"/>
        <v>16763.732445960341</v>
      </c>
      <c r="BP181">
        <f t="shared" si="149"/>
        <v>95.427005753343494</v>
      </c>
      <c r="BQ181" s="13">
        <f t="shared" si="131"/>
        <v>5.6772349545232395</v>
      </c>
      <c r="BR181" s="37">
        <f t="shared" si="150"/>
        <v>185.47549709380507</v>
      </c>
      <c r="BS181" s="13">
        <f t="shared" si="132"/>
        <v>11831.891022053715</v>
      </c>
      <c r="BT181">
        <f t="shared" si="151"/>
        <v>251.57544693768057</v>
      </c>
      <c r="BU181" s="13">
        <f t="shared" si="133"/>
        <v>829.96785815000442</v>
      </c>
      <c r="BV181" s="13">
        <f t="shared" si="159"/>
        <v>117588208.32452293</v>
      </c>
      <c r="BW181" s="13">
        <f t="shared" si="134"/>
        <v>16763.732445960341</v>
      </c>
      <c r="BX181">
        <f t="shared" si="152"/>
        <v>117588301.97665949</v>
      </c>
      <c r="BY181" s="13">
        <f t="shared" si="135"/>
        <v>117588852.55430891</v>
      </c>
    </row>
    <row r="182" spans="29:77" x14ac:dyDescent="0.2">
      <c r="AC182">
        <v>180</v>
      </c>
      <c r="AD182" s="37">
        <f t="shared" si="136"/>
        <v>370951370.90134293</v>
      </c>
      <c r="AE182" s="13">
        <f t="shared" si="112"/>
        <v>11831.891022053715</v>
      </c>
      <c r="AF182">
        <f t="shared" si="153"/>
        <v>370951436.63407081</v>
      </c>
      <c r="AG182" s="13">
        <f t="shared" si="113"/>
        <v>370952418.14796197</v>
      </c>
      <c r="AH182" s="13">
        <f t="shared" si="154"/>
        <v>370951371.16391802</v>
      </c>
      <c r="AI182" s="13">
        <f t="shared" si="114"/>
        <v>16763.732445960341</v>
      </c>
      <c r="AJ182">
        <f t="shared" si="137"/>
        <v>370951464.29576492</v>
      </c>
      <c r="AK182" s="13">
        <f t="shared" si="115"/>
        <v>370952418.14796197</v>
      </c>
      <c r="AL182" s="37">
        <f t="shared" si="138"/>
        <v>628.15708769554521</v>
      </c>
      <c r="AM182" s="13">
        <f t="shared" si="116"/>
        <v>11831.891022053715</v>
      </c>
      <c r="AN182">
        <f t="shared" si="139"/>
        <v>693.88981559584363</v>
      </c>
      <c r="AO182" s="13">
        <f t="shared" si="117"/>
        <v>2813.5073827337451</v>
      </c>
      <c r="AP182" s="13">
        <f t="shared" si="155"/>
        <v>628.41966277274457</v>
      </c>
      <c r="AQ182" s="13">
        <f t="shared" si="118"/>
        <v>16763.732445960341</v>
      </c>
      <c r="AR182" s="13">
        <f t="shared" si="140"/>
        <v>721.55150969474653</v>
      </c>
      <c r="AS182" s="38">
        <f t="shared" si="119"/>
        <v>2813.5073827337451</v>
      </c>
      <c r="AT182" s="37">
        <f t="shared" si="141"/>
        <v>80763974.223533377</v>
      </c>
      <c r="AU182" s="13">
        <f t="shared" si="120"/>
        <v>11831.891022053715</v>
      </c>
      <c r="AV182">
        <f t="shared" si="142"/>
        <v>80764039.956261277</v>
      </c>
      <c r="AW182" s="13">
        <f t="shared" si="121"/>
        <v>80764377.431120396</v>
      </c>
      <c r="AX182" s="13">
        <f t="shared" si="156"/>
        <v>197675123.00301972</v>
      </c>
      <c r="AY182" s="13">
        <f t="shared" si="122"/>
        <v>16763.732445960341</v>
      </c>
      <c r="AZ182">
        <f t="shared" si="143"/>
        <v>197675216.13486665</v>
      </c>
      <c r="BA182" s="13">
        <f t="shared" si="123"/>
        <v>197675525.94803166</v>
      </c>
      <c r="BB182" s="37">
        <f t="shared" si="144"/>
        <v>112.58183674385747</v>
      </c>
      <c r="BC182" s="13">
        <f t="shared" si="124"/>
        <v>11831.891022053715</v>
      </c>
      <c r="BD182">
        <f t="shared" si="145"/>
        <v>178.31456464415589</v>
      </c>
      <c r="BE182" s="13">
        <f t="shared" si="125"/>
        <v>503.35057957927143</v>
      </c>
      <c r="BF182" s="13">
        <f t="shared" si="157"/>
        <v>112.84441182105685</v>
      </c>
      <c r="BG182" s="13">
        <f t="shared" si="126"/>
        <v>16763.732445960341</v>
      </c>
      <c r="BH182">
        <f t="shared" si="146"/>
        <v>205.97625874305874</v>
      </c>
      <c r="BI182" s="13">
        <f t="shared" si="127"/>
        <v>503.35057957927143</v>
      </c>
      <c r="BJ182" s="37">
        <f t="shared" si="147"/>
        <v>1.3160841587359395</v>
      </c>
      <c r="BK182" s="13">
        <f t="shared" si="128"/>
        <v>2366.3782044107429</v>
      </c>
      <c r="BL182">
        <f t="shared" si="148"/>
        <v>14.462629738795624</v>
      </c>
      <c r="BM182" s="13">
        <f t="shared" si="129"/>
        <v>5.6772349545232395</v>
      </c>
      <c r="BN182" s="13">
        <f t="shared" si="158"/>
        <v>1.7748691837326502</v>
      </c>
      <c r="BO182" s="13">
        <f t="shared" si="130"/>
        <v>16763.732445960341</v>
      </c>
      <c r="BP182">
        <f t="shared" si="149"/>
        <v>94.906716105734546</v>
      </c>
      <c r="BQ182" s="13">
        <f t="shared" si="131"/>
        <v>5.6772349545232395</v>
      </c>
      <c r="BR182" s="37">
        <f t="shared" si="150"/>
        <v>185.47549709380507</v>
      </c>
      <c r="BS182" s="13">
        <f t="shared" si="132"/>
        <v>11831.891022053715</v>
      </c>
      <c r="BT182">
        <f t="shared" si="151"/>
        <v>251.20822499410349</v>
      </c>
      <c r="BU182" s="13">
        <f t="shared" si="133"/>
        <v>829.96785815000442</v>
      </c>
      <c r="BV182" s="13">
        <f t="shared" si="159"/>
        <v>117588208.32452293</v>
      </c>
      <c r="BW182" s="13">
        <f t="shared" si="134"/>
        <v>16763.732445960341</v>
      </c>
      <c r="BX182">
        <f t="shared" si="152"/>
        <v>117588301.45636985</v>
      </c>
      <c r="BY182" s="13">
        <f t="shared" si="135"/>
        <v>117588852.55430891</v>
      </c>
    </row>
    <row r="183" spans="29:77" x14ac:dyDescent="0.2">
      <c r="AC183">
        <v>181</v>
      </c>
      <c r="AD183" s="37">
        <f t="shared" si="136"/>
        <v>370951370.90134293</v>
      </c>
      <c r="AE183" s="13">
        <f t="shared" si="112"/>
        <v>11831.891022053715</v>
      </c>
      <c r="AF183">
        <f t="shared" si="153"/>
        <v>370951436.27090657</v>
      </c>
      <c r="AG183" s="13">
        <f t="shared" si="113"/>
        <v>370952418.14796197</v>
      </c>
      <c r="AH183" s="13">
        <f t="shared" si="154"/>
        <v>370951371.16391802</v>
      </c>
      <c r="AI183" s="13">
        <f t="shared" si="114"/>
        <v>16763.732445960341</v>
      </c>
      <c r="AJ183">
        <f t="shared" si="137"/>
        <v>370951463.78122437</v>
      </c>
      <c r="AK183" s="13">
        <f t="shared" si="115"/>
        <v>370952418.14796197</v>
      </c>
      <c r="AL183" s="37">
        <f t="shared" si="138"/>
        <v>628.15708769554521</v>
      </c>
      <c r="AM183" s="13">
        <f t="shared" si="116"/>
        <v>11831.891022053715</v>
      </c>
      <c r="AN183">
        <f t="shared" si="139"/>
        <v>693.52665135330051</v>
      </c>
      <c r="AO183" s="13">
        <f t="shared" si="117"/>
        <v>2813.5073827337451</v>
      </c>
      <c r="AP183" s="13">
        <f t="shared" si="155"/>
        <v>628.41966277274457</v>
      </c>
      <c r="AQ183" s="13">
        <f t="shared" si="118"/>
        <v>16763.732445960341</v>
      </c>
      <c r="AR183" s="13">
        <f t="shared" si="140"/>
        <v>721.0369691040172</v>
      </c>
      <c r="AS183" s="38">
        <f t="shared" si="119"/>
        <v>2813.5073827337451</v>
      </c>
      <c r="AT183" s="37">
        <f t="shared" si="141"/>
        <v>80763974.223533377</v>
      </c>
      <c r="AU183" s="13">
        <f t="shared" si="120"/>
        <v>11831.891022053715</v>
      </c>
      <c r="AV183">
        <f t="shared" si="142"/>
        <v>80764039.593097031</v>
      </c>
      <c r="AW183" s="13">
        <f t="shared" si="121"/>
        <v>80764377.431120396</v>
      </c>
      <c r="AX183" s="13">
        <f t="shared" si="156"/>
        <v>197675123.00301972</v>
      </c>
      <c r="AY183" s="13">
        <f t="shared" si="122"/>
        <v>16763.732445960341</v>
      </c>
      <c r="AZ183">
        <f t="shared" si="143"/>
        <v>197675215.62032604</v>
      </c>
      <c r="BA183" s="13">
        <f t="shared" si="123"/>
        <v>197675525.94803166</v>
      </c>
      <c r="BB183" s="37">
        <f t="shared" si="144"/>
        <v>112.58183674385747</v>
      </c>
      <c r="BC183" s="13">
        <f t="shared" si="124"/>
        <v>11831.891022053715</v>
      </c>
      <c r="BD183">
        <f t="shared" si="145"/>
        <v>177.9514004016128</v>
      </c>
      <c r="BE183" s="13">
        <f t="shared" si="125"/>
        <v>503.35057957927143</v>
      </c>
      <c r="BF183" s="13">
        <f t="shared" si="157"/>
        <v>112.84441182105685</v>
      </c>
      <c r="BG183" s="13">
        <f t="shared" si="126"/>
        <v>16763.732445960341</v>
      </c>
      <c r="BH183">
        <f t="shared" si="146"/>
        <v>205.46171815232947</v>
      </c>
      <c r="BI183" s="13">
        <f t="shared" si="127"/>
        <v>503.35057957927143</v>
      </c>
      <c r="BJ183" s="37">
        <f t="shared" si="147"/>
        <v>1.3160841587359395</v>
      </c>
      <c r="BK183" s="13">
        <f t="shared" si="128"/>
        <v>2366.3782044107429</v>
      </c>
      <c r="BL183">
        <f t="shared" si="148"/>
        <v>14.389996890287005</v>
      </c>
      <c r="BM183" s="13">
        <f t="shared" si="129"/>
        <v>5.6772349545232395</v>
      </c>
      <c r="BN183" s="13">
        <f t="shared" si="158"/>
        <v>1.7748691837326502</v>
      </c>
      <c r="BO183" s="13">
        <f t="shared" si="130"/>
        <v>16763.732445960341</v>
      </c>
      <c r="BP183">
        <f t="shared" si="149"/>
        <v>94.392175515005249</v>
      </c>
      <c r="BQ183" s="13">
        <f t="shared" si="131"/>
        <v>5.6772349545232395</v>
      </c>
      <c r="BR183" s="37">
        <f t="shared" si="150"/>
        <v>185.47549709380507</v>
      </c>
      <c r="BS183" s="13">
        <f t="shared" si="132"/>
        <v>11831.891022053715</v>
      </c>
      <c r="BT183">
        <f t="shared" si="151"/>
        <v>250.84506075156042</v>
      </c>
      <c r="BU183" s="13">
        <f t="shared" si="133"/>
        <v>829.96785815000442</v>
      </c>
      <c r="BV183" s="13">
        <f t="shared" si="159"/>
        <v>117588208.32452293</v>
      </c>
      <c r="BW183" s="13">
        <f t="shared" si="134"/>
        <v>16763.732445960341</v>
      </c>
      <c r="BX183">
        <f t="shared" si="152"/>
        <v>117588300.94182926</v>
      </c>
      <c r="BY183" s="13">
        <f t="shared" si="135"/>
        <v>117588852.55430891</v>
      </c>
    </row>
    <row r="184" spans="29:77" x14ac:dyDescent="0.2">
      <c r="AC184">
        <v>182</v>
      </c>
      <c r="AD184" s="37">
        <f t="shared" si="136"/>
        <v>370951370.90134293</v>
      </c>
      <c r="AE184" s="13">
        <f t="shared" si="112"/>
        <v>11831.891022053715</v>
      </c>
      <c r="AF184">
        <f t="shared" si="153"/>
        <v>370951435.91173315</v>
      </c>
      <c r="AG184" s="13">
        <f t="shared" si="113"/>
        <v>370952418.14796197</v>
      </c>
      <c r="AH184" s="13">
        <f t="shared" si="154"/>
        <v>370951371.16391802</v>
      </c>
      <c r="AI184" s="13">
        <f t="shared" si="114"/>
        <v>16763.732445960341</v>
      </c>
      <c r="AJ184">
        <f t="shared" si="137"/>
        <v>370951463.27233803</v>
      </c>
      <c r="AK184" s="13">
        <f t="shared" si="115"/>
        <v>370952418.14796197</v>
      </c>
      <c r="AL184" s="37">
        <f t="shared" si="138"/>
        <v>628.15708769554521</v>
      </c>
      <c r="AM184" s="13">
        <f t="shared" si="116"/>
        <v>11831.891022053715</v>
      </c>
      <c r="AN184">
        <f t="shared" si="139"/>
        <v>693.16747792660954</v>
      </c>
      <c r="AO184" s="13">
        <f t="shared" si="117"/>
        <v>2813.5073827337451</v>
      </c>
      <c r="AP184" s="13">
        <f t="shared" si="155"/>
        <v>628.41966277274457</v>
      </c>
      <c r="AQ184" s="13">
        <f t="shared" si="118"/>
        <v>16763.732445960341</v>
      </c>
      <c r="AR184" s="13">
        <f t="shared" si="140"/>
        <v>720.52808280549368</v>
      </c>
      <c r="AS184" s="38">
        <f t="shared" si="119"/>
        <v>2813.5073827337451</v>
      </c>
      <c r="AT184" s="37">
        <f t="shared" si="141"/>
        <v>80763974.223533377</v>
      </c>
      <c r="AU184" s="13">
        <f t="shared" si="120"/>
        <v>11831.891022053715</v>
      </c>
      <c r="AV184">
        <f t="shared" si="142"/>
        <v>80764039.233923614</v>
      </c>
      <c r="AW184" s="13">
        <f t="shared" si="121"/>
        <v>80764377.431120396</v>
      </c>
      <c r="AX184" s="13">
        <f t="shared" si="156"/>
        <v>197675123.00301972</v>
      </c>
      <c r="AY184" s="13">
        <f t="shared" si="122"/>
        <v>16763.732445960341</v>
      </c>
      <c r="AZ184">
        <f t="shared" si="143"/>
        <v>197675215.11143976</v>
      </c>
      <c r="BA184" s="13">
        <f t="shared" si="123"/>
        <v>197675525.94803166</v>
      </c>
      <c r="BB184" s="37">
        <f t="shared" si="144"/>
        <v>112.58183674385747</v>
      </c>
      <c r="BC184" s="13">
        <f t="shared" si="124"/>
        <v>11831.891022053715</v>
      </c>
      <c r="BD184">
        <f t="shared" si="145"/>
        <v>177.59222697492183</v>
      </c>
      <c r="BE184" s="13">
        <f t="shared" si="125"/>
        <v>503.35057957927143</v>
      </c>
      <c r="BF184" s="13">
        <f t="shared" si="157"/>
        <v>112.84441182105685</v>
      </c>
      <c r="BG184" s="13">
        <f t="shared" si="126"/>
        <v>16763.732445960341</v>
      </c>
      <c r="BH184">
        <f t="shared" si="146"/>
        <v>204.95283185380598</v>
      </c>
      <c r="BI184" s="13">
        <f t="shared" si="127"/>
        <v>503.35057957927143</v>
      </c>
      <c r="BJ184" s="37">
        <f t="shared" si="147"/>
        <v>1.3160841587359395</v>
      </c>
      <c r="BK184" s="13">
        <f t="shared" si="128"/>
        <v>2366.3782044107429</v>
      </c>
      <c r="BL184">
        <f t="shared" si="148"/>
        <v>14.318162204948813</v>
      </c>
      <c r="BM184" s="13">
        <f t="shared" si="129"/>
        <v>5.6772349545232395</v>
      </c>
      <c r="BN184" s="13">
        <f t="shared" si="158"/>
        <v>1.7748691837326502</v>
      </c>
      <c r="BO184" s="13">
        <f t="shared" si="130"/>
        <v>16763.732445960341</v>
      </c>
      <c r="BP184">
        <f t="shared" si="149"/>
        <v>93.883289216481771</v>
      </c>
      <c r="BQ184" s="13">
        <f t="shared" si="131"/>
        <v>5.6772349545232395</v>
      </c>
      <c r="BR184" s="37">
        <f t="shared" si="150"/>
        <v>185.47549709380507</v>
      </c>
      <c r="BS184" s="13">
        <f t="shared" si="132"/>
        <v>11831.891022053715</v>
      </c>
      <c r="BT184">
        <f t="shared" si="151"/>
        <v>250.48588732486945</v>
      </c>
      <c r="BU184" s="13">
        <f t="shared" si="133"/>
        <v>829.96785815000442</v>
      </c>
      <c r="BV184" s="13">
        <f t="shared" si="159"/>
        <v>117588208.32452293</v>
      </c>
      <c r="BW184" s="13">
        <f t="shared" si="134"/>
        <v>16763.732445960341</v>
      </c>
      <c r="BX184">
        <f t="shared" si="152"/>
        <v>117588300.43294296</v>
      </c>
      <c r="BY184" s="13">
        <f t="shared" si="135"/>
        <v>117588852.55430891</v>
      </c>
    </row>
    <row r="185" spans="29:77" x14ac:dyDescent="0.2">
      <c r="AC185">
        <v>183</v>
      </c>
      <c r="AD185" s="37">
        <f t="shared" si="136"/>
        <v>370951370.90134293</v>
      </c>
      <c r="AE185" s="13">
        <f t="shared" si="112"/>
        <v>11831.891022053715</v>
      </c>
      <c r="AF185">
        <f t="shared" si="153"/>
        <v>370951435.55648512</v>
      </c>
      <c r="AG185" s="13">
        <f t="shared" si="113"/>
        <v>370952418.14796197</v>
      </c>
      <c r="AH185" s="13">
        <f t="shared" si="154"/>
        <v>370951371.16391802</v>
      </c>
      <c r="AI185" s="13">
        <f t="shared" si="114"/>
        <v>16763.732445960341</v>
      </c>
      <c r="AJ185">
        <f t="shared" si="137"/>
        <v>370951462.76901335</v>
      </c>
      <c r="AK185" s="13">
        <f t="shared" si="115"/>
        <v>370952418.14796197</v>
      </c>
      <c r="AL185" s="37">
        <f t="shared" si="138"/>
        <v>628.15708769554521</v>
      </c>
      <c r="AM185" s="13">
        <f t="shared" si="116"/>
        <v>11831.891022053715</v>
      </c>
      <c r="AN185">
        <f t="shared" si="139"/>
        <v>692.81222989256003</v>
      </c>
      <c r="AO185" s="13">
        <f t="shared" si="117"/>
        <v>2813.5073827337451</v>
      </c>
      <c r="AP185" s="13">
        <f t="shared" si="155"/>
        <v>628.41966277274457</v>
      </c>
      <c r="AQ185" s="13">
        <f t="shared" si="118"/>
        <v>16763.732445960341</v>
      </c>
      <c r="AR185" s="13">
        <f t="shared" si="140"/>
        <v>720.02475810586122</v>
      </c>
      <c r="AS185" s="38">
        <f t="shared" si="119"/>
        <v>2813.5073827337451</v>
      </c>
      <c r="AT185" s="37">
        <f t="shared" si="141"/>
        <v>80763974.223533377</v>
      </c>
      <c r="AU185" s="13">
        <f t="shared" si="120"/>
        <v>11831.891022053715</v>
      </c>
      <c r="AV185">
        <f t="shared" si="142"/>
        <v>80764038.87867558</v>
      </c>
      <c r="AW185" s="13">
        <f t="shared" si="121"/>
        <v>80764377.431120396</v>
      </c>
      <c r="AX185" s="13">
        <f t="shared" si="156"/>
        <v>197675123.00301972</v>
      </c>
      <c r="AY185" s="13">
        <f t="shared" si="122"/>
        <v>16763.732445960341</v>
      </c>
      <c r="AZ185">
        <f t="shared" si="143"/>
        <v>197675214.60811505</v>
      </c>
      <c r="BA185" s="13">
        <f t="shared" si="123"/>
        <v>197675525.94803166</v>
      </c>
      <c r="BB185" s="37">
        <f t="shared" si="144"/>
        <v>112.58183674385747</v>
      </c>
      <c r="BC185" s="13">
        <f t="shared" si="124"/>
        <v>11831.891022053715</v>
      </c>
      <c r="BD185">
        <f t="shared" si="145"/>
        <v>177.23697894087229</v>
      </c>
      <c r="BE185" s="13">
        <f t="shared" si="125"/>
        <v>503.35057957927143</v>
      </c>
      <c r="BF185" s="13">
        <f t="shared" si="157"/>
        <v>112.84441182105685</v>
      </c>
      <c r="BG185" s="13">
        <f t="shared" si="126"/>
        <v>16763.732445960341</v>
      </c>
      <c r="BH185">
        <f t="shared" si="146"/>
        <v>204.44950715417346</v>
      </c>
      <c r="BI185" s="13">
        <f t="shared" si="127"/>
        <v>503.35057957927143</v>
      </c>
      <c r="BJ185" s="37">
        <f t="shared" si="147"/>
        <v>1.3160841587359395</v>
      </c>
      <c r="BK185" s="13">
        <f t="shared" si="128"/>
        <v>2366.3782044107429</v>
      </c>
      <c r="BL185">
        <f t="shared" si="148"/>
        <v>14.247112598138907</v>
      </c>
      <c r="BM185" s="13">
        <f t="shared" si="129"/>
        <v>5.6772349545232395</v>
      </c>
      <c r="BN185" s="13">
        <f t="shared" si="158"/>
        <v>1.7748691837326502</v>
      </c>
      <c r="BO185" s="13">
        <f t="shared" si="130"/>
        <v>16763.732445960341</v>
      </c>
      <c r="BP185">
        <f t="shared" si="149"/>
        <v>93.379964516849256</v>
      </c>
      <c r="BQ185" s="13">
        <f t="shared" si="131"/>
        <v>5.6772349545232395</v>
      </c>
      <c r="BR185" s="37">
        <f t="shared" si="150"/>
        <v>185.47549709380507</v>
      </c>
      <c r="BS185" s="13">
        <f t="shared" si="132"/>
        <v>11831.891022053715</v>
      </c>
      <c r="BT185">
        <f t="shared" si="151"/>
        <v>250.13063929081991</v>
      </c>
      <c r="BU185" s="13">
        <f t="shared" si="133"/>
        <v>829.96785815000442</v>
      </c>
      <c r="BV185" s="13">
        <f t="shared" si="159"/>
        <v>117588208.32452293</v>
      </c>
      <c r="BW185" s="13">
        <f t="shared" si="134"/>
        <v>16763.732445960341</v>
      </c>
      <c r="BX185">
        <f t="shared" si="152"/>
        <v>117588299.92961825</v>
      </c>
      <c r="BY185" s="13">
        <f t="shared" si="135"/>
        <v>117588852.55430891</v>
      </c>
    </row>
    <row r="186" spans="29:77" x14ac:dyDescent="0.2">
      <c r="AC186">
        <v>184</v>
      </c>
      <c r="AD186" s="37">
        <f t="shared" si="136"/>
        <v>370951370.90134293</v>
      </c>
      <c r="AE186" s="13">
        <f t="shared" si="112"/>
        <v>11831.891022053715</v>
      </c>
      <c r="AF186">
        <f t="shared" si="153"/>
        <v>370951435.20509851</v>
      </c>
      <c r="AG186" s="13">
        <f t="shared" si="113"/>
        <v>370952418.14796197</v>
      </c>
      <c r="AH186" s="13">
        <f t="shared" si="154"/>
        <v>370951371.16391802</v>
      </c>
      <c r="AI186" s="13">
        <f t="shared" si="114"/>
        <v>16763.732445960341</v>
      </c>
      <c r="AJ186">
        <f t="shared" si="137"/>
        <v>370951462.27115959</v>
      </c>
      <c r="AK186" s="13">
        <f t="shared" si="115"/>
        <v>370952418.14796197</v>
      </c>
      <c r="AL186" s="37">
        <f t="shared" si="138"/>
        <v>628.15708769554521</v>
      </c>
      <c r="AM186" s="13">
        <f t="shared" si="116"/>
        <v>11831.891022053715</v>
      </c>
      <c r="AN186">
        <f t="shared" si="139"/>
        <v>692.46084325018501</v>
      </c>
      <c r="AO186" s="13">
        <f t="shared" si="117"/>
        <v>2813.5073827337451</v>
      </c>
      <c r="AP186" s="13">
        <f t="shared" si="155"/>
        <v>628.41966277274457</v>
      </c>
      <c r="AQ186" s="13">
        <f t="shared" si="118"/>
        <v>16763.732445960341</v>
      </c>
      <c r="AR186" s="13">
        <f t="shared" si="140"/>
        <v>719.52690432687689</v>
      </c>
      <c r="AS186" s="38">
        <f t="shared" si="119"/>
        <v>2813.5073827337451</v>
      </c>
      <c r="AT186" s="37">
        <f t="shared" si="141"/>
        <v>80763974.223533377</v>
      </c>
      <c r="AU186" s="13">
        <f t="shared" si="120"/>
        <v>11831.891022053715</v>
      </c>
      <c r="AV186">
        <f t="shared" si="142"/>
        <v>80764038.527288929</v>
      </c>
      <c r="AW186" s="13">
        <f t="shared" si="121"/>
        <v>80764377.431120396</v>
      </c>
      <c r="AX186" s="13">
        <f t="shared" si="156"/>
        <v>197675123.00301972</v>
      </c>
      <c r="AY186" s="13">
        <f t="shared" si="122"/>
        <v>16763.732445960341</v>
      </c>
      <c r="AZ186">
        <f t="shared" si="143"/>
        <v>197675214.11026126</v>
      </c>
      <c r="BA186" s="13">
        <f t="shared" si="123"/>
        <v>197675525.94803166</v>
      </c>
      <c r="BB186" s="37">
        <f t="shared" si="144"/>
        <v>112.58183674385747</v>
      </c>
      <c r="BC186" s="13">
        <f t="shared" si="124"/>
        <v>11831.891022053715</v>
      </c>
      <c r="BD186">
        <f t="shared" si="145"/>
        <v>176.88559229849722</v>
      </c>
      <c r="BE186" s="13">
        <f t="shared" si="125"/>
        <v>503.35057957927143</v>
      </c>
      <c r="BF186" s="13">
        <f t="shared" si="157"/>
        <v>112.84441182105685</v>
      </c>
      <c r="BG186" s="13">
        <f t="shared" si="126"/>
        <v>16763.732445960341</v>
      </c>
      <c r="BH186">
        <f t="shared" si="146"/>
        <v>203.95165337518915</v>
      </c>
      <c r="BI186" s="13">
        <f t="shared" si="127"/>
        <v>503.35057957927143</v>
      </c>
      <c r="BJ186" s="37">
        <f t="shared" si="147"/>
        <v>1.3160841587359395</v>
      </c>
      <c r="BK186" s="13">
        <f t="shared" si="128"/>
        <v>2366.3782044107429</v>
      </c>
      <c r="BL186">
        <f t="shared" si="148"/>
        <v>14.17683526966389</v>
      </c>
      <c r="BM186" s="13">
        <f t="shared" si="129"/>
        <v>5.6772349545232395</v>
      </c>
      <c r="BN186" s="13">
        <f t="shared" si="158"/>
        <v>1.7748691837326502</v>
      </c>
      <c r="BO186" s="13">
        <f t="shared" si="130"/>
        <v>16763.732445960341</v>
      </c>
      <c r="BP186">
        <f t="shared" si="149"/>
        <v>92.882110737864934</v>
      </c>
      <c r="BQ186" s="13">
        <f t="shared" si="131"/>
        <v>5.6772349545232395</v>
      </c>
      <c r="BR186" s="37">
        <f t="shared" si="150"/>
        <v>185.47549709380507</v>
      </c>
      <c r="BS186" s="13">
        <f t="shared" si="132"/>
        <v>11831.891022053715</v>
      </c>
      <c r="BT186">
        <f t="shared" si="151"/>
        <v>249.77925264844481</v>
      </c>
      <c r="BU186" s="13">
        <f t="shared" si="133"/>
        <v>829.96785815000442</v>
      </c>
      <c r="BV186" s="13">
        <f t="shared" si="159"/>
        <v>117588208.32452293</v>
      </c>
      <c r="BW186" s="13">
        <f t="shared" si="134"/>
        <v>16763.732445960341</v>
      </c>
      <c r="BX186">
        <f t="shared" si="152"/>
        <v>117588299.43176448</v>
      </c>
      <c r="BY186" s="13">
        <f t="shared" si="135"/>
        <v>117588852.55430891</v>
      </c>
    </row>
    <row r="187" spans="29:77" x14ac:dyDescent="0.2">
      <c r="AC187">
        <v>185</v>
      </c>
      <c r="AD187" s="37">
        <f t="shared" si="136"/>
        <v>370951370.90134293</v>
      </c>
      <c r="AE187" s="13">
        <f t="shared" si="112"/>
        <v>11831.891022053715</v>
      </c>
      <c r="AF187">
        <f t="shared" si="153"/>
        <v>370951434.85751063</v>
      </c>
      <c r="AG187" s="13">
        <f t="shared" si="113"/>
        <v>370952418.14796197</v>
      </c>
      <c r="AH187" s="13">
        <f t="shared" si="154"/>
        <v>370951371.16391802</v>
      </c>
      <c r="AI187" s="13">
        <f t="shared" si="114"/>
        <v>16763.732445960341</v>
      </c>
      <c r="AJ187">
        <f t="shared" si="137"/>
        <v>370951461.77868801</v>
      </c>
      <c r="AK187" s="13">
        <f t="shared" si="115"/>
        <v>370952418.14796197</v>
      </c>
      <c r="AL187" s="37">
        <f t="shared" si="138"/>
        <v>628.15708769554521</v>
      </c>
      <c r="AM187" s="13">
        <f t="shared" si="116"/>
        <v>11831.891022053715</v>
      </c>
      <c r="AN187">
        <f t="shared" si="139"/>
        <v>692.113255382322</v>
      </c>
      <c r="AO187" s="13">
        <f t="shared" si="117"/>
        <v>2813.5073827337451</v>
      </c>
      <c r="AP187" s="13">
        <f t="shared" si="155"/>
        <v>628.41966277274457</v>
      </c>
      <c r="AQ187" s="13">
        <f t="shared" si="118"/>
        <v>16763.732445960341</v>
      </c>
      <c r="AR187" s="13">
        <f t="shared" si="140"/>
        <v>719.03443275090854</v>
      </c>
      <c r="AS187" s="38">
        <f t="shared" si="119"/>
        <v>2813.5073827337451</v>
      </c>
      <c r="AT187" s="37">
        <f t="shared" si="141"/>
        <v>80763974.223533377</v>
      </c>
      <c r="AU187" s="13">
        <f t="shared" si="120"/>
        <v>11831.891022053715</v>
      </c>
      <c r="AV187">
        <f t="shared" si="142"/>
        <v>80764038.17970106</v>
      </c>
      <c r="AW187" s="13">
        <f t="shared" si="121"/>
        <v>80764377.431120396</v>
      </c>
      <c r="AX187" s="13">
        <f t="shared" si="156"/>
        <v>197675123.00301972</v>
      </c>
      <c r="AY187" s="13">
        <f t="shared" si="122"/>
        <v>16763.732445960341</v>
      </c>
      <c r="AZ187">
        <f t="shared" si="143"/>
        <v>197675213.61778969</v>
      </c>
      <c r="BA187" s="13">
        <f t="shared" si="123"/>
        <v>197675525.94803166</v>
      </c>
      <c r="BB187" s="37">
        <f t="shared" si="144"/>
        <v>112.58183674385747</v>
      </c>
      <c r="BC187" s="13">
        <f t="shared" si="124"/>
        <v>11831.891022053715</v>
      </c>
      <c r="BD187">
        <f t="shared" si="145"/>
        <v>176.53800443063432</v>
      </c>
      <c r="BE187" s="13">
        <f t="shared" si="125"/>
        <v>503.35057957927143</v>
      </c>
      <c r="BF187" s="13">
        <f t="shared" si="157"/>
        <v>112.84441182105685</v>
      </c>
      <c r="BG187" s="13">
        <f t="shared" si="126"/>
        <v>16763.732445960341</v>
      </c>
      <c r="BH187">
        <f t="shared" si="146"/>
        <v>203.45918179922086</v>
      </c>
      <c r="BI187" s="13">
        <f t="shared" si="127"/>
        <v>503.35057957927143</v>
      </c>
      <c r="BJ187" s="37">
        <f t="shared" si="147"/>
        <v>1.3160841587359395</v>
      </c>
      <c r="BK187" s="13">
        <f t="shared" si="128"/>
        <v>2366.3782044107429</v>
      </c>
      <c r="BL187">
        <f t="shared" si="148"/>
        <v>14.107317696091307</v>
      </c>
      <c r="BM187" s="13">
        <f t="shared" si="129"/>
        <v>5.6772349545232395</v>
      </c>
      <c r="BN187" s="13">
        <f t="shared" si="158"/>
        <v>1.7748691837326502</v>
      </c>
      <c r="BO187" s="13">
        <f t="shared" si="130"/>
        <v>16763.732445960341</v>
      </c>
      <c r="BP187">
        <f t="shared" si="149"/>
        <v>92.389639161896653</v>
      </c>
      <c r="BQ187" s="13">
        <f t="shared" si="131"/>
        <v>5.6772349545232395</v>
      </c>
      <c r="BR187" s="37">
        <f t="shared" si="150"/>
        <v>185.47549709380507</v>
      </c>
      <c r="BS187" s="13">
        <f t="shared" si="132"/>
        <v>11831.891022053715</v>
      </c>
      <c r="BT187">
        <f t="shared" si="151"/>
        <v>249.43166478058191</v>
      </c>
      <c r="BU187" s="13">
        <f t="shared" si="133"/>
        <v>829.96785815000442</v>
      </c>
      <c r="BV187" s="13">
        <f t="shared" si="159"/>
        <v>117588208.32452293</v>
      </c>
      <c r="BW187" s="13">
        <f t="shared" si="134"/>
        <v>16763.732445960341</v>
      </c>
      <c r="BX187">
        <f t="shared" si="152"/>
        <v>117588298.93929291</v>
      </c>
      <c r="BY187" s="13">
        <f t="shared" si="135"/>
        <v>117588852.55430891</v>
      </c>
    </row>
    <row r="188" spans="29:77" x14ac:dyDescent="0.2">
      <c r="AC188">
        <v>186</v>
      </c>
      <c r="AD188" s="37">
        <f t="shared" si="136"/>
        <v>370951370.90134293</v>
      </c>
      <c r="AE188" s="13">
        <f t="shared" si="112"/>
        <v>11831.891022053715</v>
      </c>
      <c r="AF188">
        <f t="shared" si="153"/>
        <v>370951434.51366025</v>
      </c>
      <c r="AG188" s="13">
        <f t="shared" si="113"/>
        <v>370952418.14796197</v>
      </c>
      <c r="AH188" s="13">
        <f t="shared" si="154"/>
        <v>370951371.16391802</v>
      </c>
      <c r="AI188" s="13">
        <f t="shared" si="114"/>
        <v>16763.732445960341</v>
      </c>
      <c r="AJ188">
        <f t="shared" si="137"/>
        <v>370951461.29151183</v>
      </c>
      <c r="AK188" s="13">
        <f t="shared" si="115"/>
        <v>370952418.14796197</v>
      </c>
      <c r="AL188" s="37">
        <f t="shared" si="138"/>
        <v>628.15708769554521</v>
      </c>
      <c r="AM188" s="13">
        <f t="shared" si="116"/>
        <v>11831.891022053715</v>
      </c>
      <c r="AN188">
        <f t="shared" si="139"/>
        <v>691.76940501841466</v>
      </c>
      <c r="AO188" s="13">
        <f t="shared" si="117"/>
        <v>2813.5073827337451</v>
      </c>
      <c r="AP188" s="13">
        <f t="shared" si="155"/>
        <v>628.41966277274457</v>
      </c>
      <c r="AQ188" s="13">
        <f t="shared" si="118"/>
        <v>16763.732445960341</v>
      </c>
      <c r="AR188" s="13">
        <f t="shared" si="140"/>
        <v>718.5472565682303</v>
      </c>
      <c r="AS188" s="38">
        <f t="shared" si="119"/>
        <v>2813.5073827337451</v>
      </c>
      <c r="AT188" s="37">
        <f t="shared" si="141"/>
        <v>80763974.223533377</v>
      </c>
      <c r="AU188" s="13">
        <f t="shared" si="120"/>
        <v>11831.891022053715</v>
      </c>
      <c r="AV188">
        <f t="shared" si="142"/>
        <v>80764037.835850701</v>
      </c>
      <c r="AW188" s="13">
        <f t="shared" si="121"/>
        <v>80764377.431120396</v>
      </c>
      <c r="AX188" s="13">
        <f t="shared" si="156"/>
        <v>197675123.00301972</v>
      </c>
      <c r="AY188" s="13">
        <f t="shared" si="122"/>
        <v>16763.732445960341</v>
      </c>
      <c r="AZ188">
        <f t="shared" si="143"/>
        <v>197675213.13061351</v>
      </c>
      <c r="BA188" s="13">
        <f t="shared" si="123"/>
        <v>197675525.94803166</v>
      </c>
      <c r="BB188" s="37">
        <f t="shared" si="144"/>
        <v>112.58183674385747</v>
      </c>
      <c r="BC188" s="13">
        <f t="shared" si="124"/>
        <v>11831.891022053715</v>
      </c>
      <c r="BD188">
        <f t="shared" si="145"/>
        <v>176.1941540667269</v>
      </c>
      <c r="BE188" s="13">
        <f t="shared" si="125"/>
        <v>503.35057957927143</v>
      </c>
      <c r="BF188" s="13">
        <f t="shared" si="157"/>
        <v>112.84441182105685</v>
      </c>
      <c r="BG188" s="13">
        <f t="shared" si="126"/>
        <v>16763.732445960341</v>
      </c>
      <c r="BH188">
        <f t="shared" si="146"/>
        <v>202.97200561654256</v>
      </c>
      <c r="BI188" s="13">
        <f t="shared" si="127"/>
        <v>503.35057957927143</v>
      </c>
      <c r="BJ188" s="37">
        <f t="shared" si="147"/>
        <v>1.3160841587359395</v>
      </c>
      <c r="BK188" s="13">
        <f t="shared" si="128"/>
        <v>2366.3782044107429</v>
      </c>
      <c r="BL188">
        <f t="shared" si="148"/>
        <v>14.038547623309826</v>
      </c>
      <c r="BM188" s="13">
        <f t="shared" si="129"/>
        <v>5.6772349545232395</v>
      </c>
      <c r="BN188" s="13">
        <f t="shared" si="158"/>
        <v>1.7748691837326502</v>
      </c>
      <c r="BO188" s="13">
        <f t="shared" si="130"/>
        <v>16763.732445960341</v>
      </c>
      <c r="BP188">
        <f t="shared" si="149"/>
        <v>91.902462979218356</v>
      </c>
      <c r="BQ188" s="13">
        <f t="shared" si="131"/>
        <v>5.6772349545232395</v>
      </c>
      <c r="BR188" s="37">
        <f t="shared" si="150"/>
        <v>185.47549709380507</v>
      </c>
      <c r="BS188" s="13">
        <f t="shared" si="132"/>
        <v>11831.891022053715</v>
      </c>
      <c r="BT188">
        <f t="shared" si="151"/>
        <v>249.08781441667452</v>
      </c>
      <c r="BU188" s="13">
        <f t="shared" si="133"/>
        <v>829.96785815000442</v>
      </c>
      <c r="BV188" s="13">
        <f t="shared" si="159"/>
        <v>117588208.32452293</v>
      </c>
      <c r="BW188" s="13">
        <f t="shared" si="134"/>
        <v>16763.732445960341</v>
      </c>
      <c r="BX188">
        <f t="shared" si="152"/>
        <v>117588298.45211673</v>
      </c>
      <c r="BY188" s="13">
        <f t="shared" si="135"/>
        <v>117588852.55430891</v>
      </c>
    </row>
    <row r="189" spans="29:77" x14ac:dyDescent="0.2">
      <c r="AC189">
        <v>187</v>
      </c>
      <c r="AD189" s="37">
        <f t="shared" si="136"/>
        <v>370951370.90134293</v>
      </c>
      <c r="AE189" s="13">
        <f t="shared" si="112"/>
        <v>11831.891022053715</v>
      </c>
      <c r="AF189">
        <f t="shared" si="153"/>
        <v>370951434.17348742</v>
      </c>
      <c r="AG189" s="13">
        <f t="shared" si="113"/>
        <v>370952418.14796197</v>
      </c>
      <c r="AH189" s="13">
        <f t="shared" si="154"/>
        <v>370951371.16391802</v>
      </c>
      <c r="AI189" s="13">
        <f t="shared" si="114"/>
        <v>16763.732445960341</v>
      </c>
      <c r="AJ189">
        <f t="shared" si="137"/>
        <v>370951460.80954605</v>
      </c>
      <c r="AK189" s="13">
        <f t="shared" si="115"/>
        <v>370952418.14796197</v>
      </c>
      <c r="AL189" s="37">
        <f t="shared" si="138"/>
        <v>628.15708769554521</v>
      </c>
      <c r="AM189" s="13">
        <f t="shared" si="116"/>
        <v>11831.891022053715</v>
      </c>
      <c r="AN189">
        <f t="shared" si="139"/>
        <v>691.42923219850627</v>
      </c>
      <c r="AO189" s="13">
        <f t="shared" si="117"/>
        <v>2813.5073827337451</v>
      </c>
      <c r="AP189" s="13">
        <f t="shared" si="155"/>
        <v>628.41966277274457</v>
      </c>
      <c r="AQ189" s="13">
        <f t="shared" si="118"/>
        <v>16763.732445960341</v>
      </c>
      <c r="AR189" s="13">
        <f t="shared" si="140"/>
        <v>718.06529082600844</v>
      </c>
      <c r="AS189" s="38">
        <f t="shared" si="119"/>
        <v>2813.5073827337451</v>
      </c>
      <c r="AT189" s="37">
        <f t="shared" si="141"/>
        <v>80763974.223533377</v>
      </c>
      <c r="AU189" s="13">
        <f t="shared" si="120"/>
        <v>11831.891022053715</v>
      </c>
      <c r="AV189">
        <f t="shared" si="142"/>
        <v>80764037.495677873</v>
      </c>
      <c r="AW189" s="13">
        <f t="shared" si="121"/>
        <v>80764377.431120396</v>
      </c>
      <c r="AX189" s="13">
        <f t="shared" si="156"/>
        <v>197675123.00301972</v>
      </c>
      <c r="AY189" s="13">
        <f t="shared" si="122"/>
        <v>16763.732445960341</v>
      </c>
      <c r="AZ189">
        <f t="shared" si="143"/>
        <v>197675212.64864779</v>
      </c>
      <c r="BA189" s="13">
        <f t="shared" si="123"/>
        <v>197675525.94803166</v>
      </c>
      <c r="BB189" s="37">
        <f t="shared" si="144"/>
        <v>112.58183674385747</v>
      </c>
      <c r="BC189" s="13">
        <f t="shared" si="124"/>
        <v>11831.891022053715</v>
      </c>
      <c r="BD189">
        <f t="shared" si="145"/>
        <v>175.85398124681851</v>
      </c>
      <c r="BE189" s="13">
        <f t="shared" si="125"/>
        <v>503.35057957927143</v>
      </c>
      <c r="BF189" s="13">
        <f t="shared" si="157"/>
        <v>112.84441182105685</v>
      </c>
      <c r="BG189" s="13">
        <f t="shared" si="126"/>
        <v>16763.732445960341</v>
      </c>
      <c r="BH189">
        <f t="shared" si="146"/>
        <v>202.4900398743207</v>
      </c>
      <c r="BI189" s="13">
        <f t="shared" si="127"/>
        <v>503.35057957927143</v>
      </c>
      <c r="BJ189" s="37">
        <f t="shared" si="147"/>
        <v>1.3160841587359395</v>
      </c>
      <c r="BK189" s="13">
        <f t="shared" si="128"/>
        <v>2366.3782044107429</v>
      </c>
      <c r="BL189">
        <f t="shared" si="148"/>
        <v>13.970513059328148</v>
      </c>
      <c r="BM189" s="13">
        <f t="shared" si="129"/>
        <v>5.6772349545232395</v>
      </c>
      <c r="BN189" s="13">
        <f t="shared" si="158"/>
        <v>1.7748691837326502</v>
      </c>
      <c r="BO189" s="13">
        <f t="shared" si="130"/>
        <v>16763.732445960341</v>
      </c>
      <c r="BP189">
        <f t="shared" si="149"/>
        <v>91.420497236996496</v>
      </c>
      <c r="BQ189" s="13">
        <f t="shared" si="131"/>
        <v>5.6772349545232395</v>
      </c>
      <c r="BR189" s="37">
        <f t="shared" si="150"/>
        <v>185.47549709380507</v>
      </c>
      <c r="BS189" s="13">
        <f t="shared" si="132"/>
        <v>11831.891022053715</v>
      </c>
      <c r="BT189">
        <f t="shared" si="151"/>
        <v>248.74764159676613</v>
      </c>
      <c r="BU189" s="13">
        <f t="shared" si="133"/>
        <v>829.96785815000442</v>
      </c>
      <c r="BV189" s="13">
        <f t="shared" si="159"/>
        <v>117588208.32452293</v>
      </c>
      <c r="BW189" s="13">
        <f t="shared" si="134"/>
        <v>16763.732445960341</v>
      </c>
      <c r="BX189">
        <f t="shared" si="152"/>
        <v>117588297.97015098</v>
      </c>
      <c r="BY189" s="13">
        <f t="shared" si="135"/>
        <v>117588852.55430891</v>
      </c>
    </row>
    <row r="190" spans="29:77" x14ac:dyDescent="0.2">
      <c r="AC190">
        <v>188</v>
      </c>
      <c r="AD190" s="37">
        <f t="shared" si="136"/>
        <v>370951370.90134293</v>
      </c>
      <c r="AE190" s="13">
        <f t="shared" si="112"/>
        <v>11831.891022053715</v>
      </c>
      <c r="AF190">
        <f t="shared" si="153"/>
        <v>370951433.83693349</v>
      </c>
      <c r="AG190" s="13">
        <f t="shared" si="113"/>
        <v>370952418.14796197</v>
      </c>
      <c r="AH190" s="13">
        <f t="shared" si="154"/>
        <v>370951371.16391802</v>
      </c>
      <c r="AI190" s="13">
        <f t="shared" si="114"/>
        <v>16763.732445960341</v>
      </c>
      <c r="AJ190">
        <f t="shared" si="137"/>
        <v>370951460.33270764</v>
      </c>
      <c r="AK190" s="13">
        <f t="shared" si="115"/>
        <v>370952418.14796197</v>
      </c>
      <c r="AL190" s="37">
        <f t="shared" si="138"/>
        <v>628.15708769554521</v>
      </c>
      <c r="AM190" s="13">
        <f t="shared" si="116"/>
        <v>11831.891022053715</v>
      </c>
      <c r="AN190">
        <f t="shared" si="139"/>
        <v>691.09267823838411</v>
      </c>
      <c r="AO190" s="13">
        <f t="shared" si="117"/>
        <v>2813.5073827337451</v>
      </c>
      <c r="AP190" s="13">
        <f t="shared" si="155"/>
        <v>628.41966277274457</v>
      </c>
      <c r="AQ190" s="13">
        <f t="shared" si="118"/>
        <v>16763.732445960341</v>
      </c>
      <c r="AR190" s="13">
        <f t="shared" si="140"/>
        <v>717.5884523789166</v>
      </c>
      <c r="AS190" s="38">
        <f t="shared" si="119"/>
        <v>2813.5073827337451</v>
      </c>
      <c r="AT190" s="37">
        <f t="shared" si="141"/>
        <v>80763974.223533377</v>
      </c>
      <c r="AU190" s="13">
        <f t="shared" si="120"/>
        <v>11831.891022053715</v>
      </c>
      <c r="AV190">
        <f t="shared" si="142"/>
        <v>80764037.159123912</v>
      </c>
      <c r="AW190" s="13">
        <f t="shared" si="121"/>
        <v>80764377.431120396</v>
      </c>
      <c r="AX190" s="13">
        <f t="shared" si="156"/>
        <v>197675123.00301972</v>
      </c>
      <c r="AY190" s="13">
        <f t="shared" si="122"/>
        <v>16763.732445960341</v>
      </c>
      <c r="AZ190">
        <f t="shared" si="143"/>
        <v>197675212.17180932</v>
      </c>
      <c r="BA190" s="13">
        <f t="shared" si="123"/>
        <v>197675525.94803166</v>
      </c>
      <c r="BB190" s="37">
        <f t="shared" si="144"/>
        <v>112.58183674385747</v>
      </c>
      <c r="BC190" s="13">
        <f t="shared" si="124"/>
        <v>11831.891022053715</v>
      </c>
      <c r="BD190">
        <f t="shared" si="145"/>
        <v>175.51742728669637</v>
      </c>
      <c r="BE190" s="13">
        <f t="shared" si="125"/>
        <v>503.35057957927143</v>
      </c>
      <c r="BF190" s="13">
        <f t="shared" si="157"/>
        <v>112.84441182105685</v>
      </c>
      <c r="BG190" s="13">
        <f t="shared" si="126"/>
        <v>16763.732445960341</v>
      </c>
      <c r="BH190">
        <f t="shared" si="146"/>
        <v>202.01320142722886</v>
      </c>
      <c r="BI190" s="13">
        <f t="shared" si="127"/>
        <v>503.35057957927143</v>
      </c>
      <c r="BJ190" s="37">
        <f t="shared" si="147"/>
        <v>1.3160841587359395</v>
      </c>
      <c r="BK190" s="13">
        <f t="shared" si="128"/>
        <v>2366.3782044107429</v>
      </c>
      <c r="BL190">
        <f t="shared" si="148"/>
        <v>13.903202267303721</v>
      </c>
      <c r="BM190" s="13">
        <f t="shared" si="129"/>
        <v>5.6772349545232395</v>
      </c>
      <c r="BN190" s="13">
        <f t="shared" si="158"/>
        <v>1.7748691837326502</v>
      </c>
      <c r="BO190" s="13">
        <f t="shared" si="130"/>
        <v>16763.732445960341</v>
      </c>
      <c r="BP190">
        <f t="shared" si="149"/>
        <v>90.943658789904674</v>
      </c>
      <c r="BQ190" s="13">
        <f t="shared" si="131"/>
        <v>5.6772349545232395</v>
      </c>
      <c r="BR190" s="37">
        <f t="shared" si="150"/>
        <v>185.47549709380507</v>
      </c>
      <c r="BS190" s="13">
        <f t="shared" si="132"/>
        <v>11831.891022053715</v>
      </c>
      <c r="BT190">
        <f t="shared" si="151"/>
        <v>248.41108763664397</v>
      </c>
      <c r="BU190" s="13">
        <f t="shared" si="133"/>
        <v>829.96785815000442</v>
      </c>
      <c r="BV190" s="13">
        <f t="shared" si="159"/>
        <v>117588208.32452293</v>
      </c>
      <c r="BW190" s="13">
        <f t="shared" si="134"/>
        <v>16763.732445960341</v>
      </c>
      <c r="BX190">
        <f t="shared" si="152"/>
        <v>117588297.49331254</v>
      </c>
      <c r="BY190" s="13">
        <f t="shared" si="135"/>
        <v>117588852.55430891</v>
      </c>
    </row>
    <row r="191" spans="29:77" x14ac:dyDescent="0.2">
      <c r="AC191">
        <v>189</v>
      </c>
      <c r="AD191" s="37">
        <f t="shared" si="136"/>
        <v>370951370.90134293</v>
      </c>
      <c r="AE191" s="13">
        <f t="shared" si="112"/>
        <v>11831.891022053715</v>
      </c>
      <c r="AF191">
        <f t="shared" si="153"/>
        <v>370951433.50394094</v>
      </c>
      <c r="AG191" s="13">
        <f t="shared" si="113"/>
        <v>370952418.14796197</v>
      </c>
      <c r="AH191" s="13">
        <f t="shared" si="154"/>
        <v>370951371.16391802</v>
      </c>
      <c r="AI191" s="13">
        <f t="shared" si="114"/>
        <v>16763.732445960341</v>
      </c>
      <c r="AJ191">
        <f t="shared" si="137"/>
        <v>370951459.86091506</v>
      </c>
      <c r="AK191" s="13">
        <f t="shared" si="115"/>
        <v>370952418.14796197</v>
      </c>
      <c r="AL191" s="37">
        <f t="shared" si="138"/>
        <v>628.15708769554521</v>
      </c>
      <c r="AM191" s="13">
        <f t="shared" si="116"/>
        <v>11831.891022053715</v>
      </c>
      <c r="AN191">
        <f t="shared" si="139"/>
        <v>690.75968569582938</v>
      </c>
      <c r="AO191" s="13">
        <f t="shared" si="117"/>
        <v>2813.5073827337451</v>
      </c>
      <c r="AP191" s="13">
        <f t="shared" si="155"/>
        <v>628.41966277274457</v>
      </c>
      <c r="AQ191" s="13">
        <f t="shared" si="118"/>
        <v>16763.732445960341</v>
      </c>
      <c r="AR191" s="13">
        <f t="shared" si="140"/>
        <v>717.11665984131776</v>
      </c>
      <c r="AS191" s="38">
        <f t="shared" si="119"/>
        <v>2813.5073827337451</v>
      </c>
      <c r="AT191" s="37">
        <f t="shared" si="141"/>
        <v>80763974.223533377</v>
      </c>
      <c r="AU191" s="13">
        <f t="shared" si="120"/>
        <v>11831.891022053715</v>
      </c>
      <c r="AV191">
        <f t="shared" si="142"/>
        <v>80764036.826131374</v>
      </c>
      <c r="AW191" s="13">
        <f t="shared" si="121"/>
        <v>80764377.431120396</v>
      </c>
      <c r="AX191" s="13">
        <f t="shared" si="156"/>
        <v>197675123.00301972</v>
      </c>
      <c r="AY191" s="13">
        <f t="shared" si="122"/>
        <v>16763.732445960341</v>
      </c>
      <c r="AZ191">
        <f t="shared" si="143"/>
        <v>197675211.7000168</v>
      </c>
      <c r="BA191" s="13">
        <f t="shared" si="123"/>
        <v>197675525.94803166</v>
      </c>
      <c r="BB191" s="37">
        <f t="shared" si="144"/>
        <v>112.58183674385747</v>
      </c>
      <c r="BC191" s="13">
        <f t="shared" si="124"/>
        <v>11831.891022053715</v>
      </c>
      <c r="BD191">
        <f t="shared" si="145"/>
        <v>175.18443474414167</v>
      </c>
      <c r="BE191" s="13">
        <f t="shared" si="125"/>
        <v>503.35057957927143</v>
      </c>
      <c r="BF191" s="13">
        <f t="shared" si="157"/>
        <v>112.84441182105685</v>
      </c>
      <c r="BG191" s="13">
        <f t="shared" si="126"/>
        <v>16763.732445960341</v>
      </c>
      <c r="BH191">
        <f t="shared" si="146"/>
        <v>201.54140888963008</v>
      </c>
      <c r="BI191" s="13">
        <f t="shared" si="127"/>
        <v>503.35057957927143</v>
      </c>
      <c r="BJ191" s="37">
        <f t="shared" si="147"/>
        <v>1.3160841587359395</v>
      </c>
      <c r="BK191" s="13">
        <f t="shared" si="128"/>
        <v>2366.3782044107429</v>
      </c>
      <c r="BL191">
        <f t="shared" si="148"/>
        <v>13.83660375879278</v>
      </c>
      <c r="BM191" s="13">
        <f t="shared" si="129"/>
        <v>5.6772349545232395</v>
      </c>
      <c r="BN191" s="13">
        <f t="shared" si="158"/>
        <v>1.7748691837326502</v>
      </c>
      <c r="BO191" s="13">
        <f t="shared" si="130"/>
        <v>16763.732445960341</v>
      </c>
      <c r="BP191">
        <f t="shared" si="149"/>
        <v>90.471866252305873</v>
      </c>
      <c r="BQ191" s="13">
        <f t="shared" si="131"/>
        <v>5.6772349545232395</v>
      </c>
      <c r="BR191" s="37">
        <f t="shared" si="150"/>
        <v>185.47549709380507</v>
      </c>
      <c r="BS191" s="13">
        <f t="shared" si="132"/>
        <v>11831.891022053715</v>
      </c>
      <c r="BT191">
        <f t="shared" si="151"/>
        <v>248.07809509408929</v>
      </c>
      <c r="BU191" s="13">
        <f t="shared" si="133"/>
        <v>829.96785815000442</v>
      </c>
      <c r="BV191" s="13">
        <f t="shared" si="159"/>
        <v>117588208.32452293</v>
      </c>
      <c r="BW191" s="13">
        <f t="shared" si="134"/>
        <v>16763.732445960341</v>
      </c>
      <c r="BX191">
        <f t="shared" si="152"/>
        <v>117588297.02151999</v>
      </c>
      <c r="BY191" s="13">
        <f t="shared" si="135"/>
        <v>117588852.55430891</v>
      </c>
    </row>
    <row r="192" spans="29:77" x14ac:dyDescent="0.2">
      <c r="AC192">
        <v>190</v>
      </c>
      <c r="AD192" s="37">
        <f t="shared" si="136"/>
        <v>370951370.90134293</v>
      </c>
      <c r="AE192" s="13">
        <f t="shared" si="112"/>
        <v>11831.891022053715</v>
      </c>
      <c r="AF192">
        <f t="shared" si="153"/>
        <v>370951433.17445356</v>
      </c>
      <c r="AG192" s="13">
        <f t="shared" si="113"/>
        <v>370952418.14796197</v>
      </c>
      <c r="AH192" s="13">
        <f t="shared" si="154"/>
        <v>370951371.16391802</v>
      </c>
      <c r="AI192" s="13">
        <f t="shared" si="114"/>
        <v>16763.732445960341</v>
      </c>
      <c r="AJ192">
        <f t="shared" si="137"/>
        <v>370951459.3940888</v>
      </c>
      <c r="AK192" s="13">
        <f t="shared" si="115"/>
        <v>370952418.14796197</v>
      </c>
      <c r="AL192" s="37">
        <f t="shared" si="138"/>
        <v>628.15708769554521</v>
      </c>
      <c r="AM192" s="13">
        <f t="shared" si="116"/>
        <v>11831.891022053715</v>
      </c>
      <c r="AN192">
        <f t="shared" si="139"/>
        <v>690.43019833793323</v>
      </c>
      <c r="AO192" s="13">
        <f t="shared" si="117"/>
        <v>2813.5073827337451</v>
      </c>
      <c r="AP192" s="13">
        <f t="shared" si="155"/>
        <v>628.41966277274457</v>
      </c>
      <c r="AQ192" s="13">
        <f t="shared" si="118"/>
        <v>16763.732445960341</v>
      </c>
      <c r="AR192" s="13">
        <f t="shared" si="140"/>
        <v>716.64983354095693</v>
      </c>
      <c r="AS192" s="38">
        <f t="shared" si="119"/>
        <v>2813.5073827337451</v>
      </c>
      <c r="AT192" s="37">
        <f t="shared" si="141"/>
        <v>80763974.223533377</v>
      </c>
      <c r="AU192" s="13">
        <f t="shared" si="120"/>
        <v>11831.891022053715</v>
      </c>
      <c r="AV192">
        <f t="shared" si="142"/>
        <v>80764036.49664402</v>
      </c>
      <c r="AW192" s="13">
        <f t="shared" si="121"/>
        <v>80764377.431120396</v>
      </c>
      <c r="AX192" s="13">
        <f t="shared" si="156"/>
        <v>197675123.00301972</v>
      </c>
      <c r="AY192" s="13">
        <f t="shared" si="122"/>
        <v>16763.732445960341</v>
      </c>
      <c r="AZ192">
        <f t="shared" si="143"/>
        <v>197675211.23319048</v>
      </c>
      <c r="BA192" s="13">
        <f t="shared" si="123"/>
        <v>197675525.94803166</v>
      </c>
      <c r="BB192" s="37">
        <f t="shared" si="144"/>
        <v>112.58183674385747</v>
      </c>
      <c r="BC192" s="13">
        <f t="shared" si="124"/>
        <v>11831.891022053715</v>
      </c>
      <c r="BD192">
        <f t="shared" si="145"/>
        <v>174.85494738624544</v>
      </c>
      <c r="BE192" s="13">
        <f t="shared" si="125"/>
        <v>503.35057957927143</v>
      </c>
      <c r="BF192" s="13">
        <f t="shared" si="157"/>
        <v>112.84441182105685</v>
      </c>
      <c r="BG192" s="13">
        <f t="shared" si="126"/>
        <v>16763.732445960341</v>
      </c>
      <c r="BH192">
        <f t="shared" si="146"/>
        <v>201.07458258926917</v>
      </c>
      <c r="BI192" s="13">
        <f t="shared" si="127"/>
        <v>503.35057957927143</v>
      </c>
      <c r="BJ192" s="37">
        <f t="shared" si="147"/>
        <v>1.3160841587359395</v>
      </c>
      <c r="BK192" s="13">
        <f t="shared" si="128"/>
        <v>2366.3782044107429</v>
      </c>
      <c r="BL192">
        <f t="shared" si="148"/>
        <v>13.770706287213534</v>
      </c>
      <c r="BM192" s="13">
        <f t="shared" si="129"/>
        <v>5.6772349545232395</v>
      </c>
      <c r="BN192" s="13">
        <f t="shared" si="158"/>
        <v>1.7748691837326502</v>
      </c>
      <c r="BO192" s="13">
        <f t="shared" si="130"/>
        <v>16763.732445960341</v>
      </c>
      <c r="BP192">
        <f t="shared" si="149"/>
        <v>90.005039951944966</v>
      </c>
      <c r="BQ192" s="13">
        <f t="shared" si="131"/>
        <v>5.6772349545232395</v>
      </c>
      <c r="BR192" s="37">
        <f t="shared" si="150"/>
        <v>185.47549709380507</v>
      </c>
      <c r="BS192" s="13">
        <f t="shared" si="132"/>
        <v>11831.891022053715</v>
      </c>
      <c r="BT192">
        <f t="shared" si="151"/>
        <v>247.74860773619304</v>
      </c>
      <c r="BU192" s="13">
        <f t="shared" si="133"/>
        <v>829.96785815000442</v>
      </c>
      <c r="BV192" s="13">
        <f t="shared" si="159"/>
        <v>117588208.32452293</v>
      </c>
      <c r="BW192" s="13">
        <f t="shared" si="134"/>
        <v>16763.732445960341</v>
      </c>
      <c r="BX192">
        <f t="shared" si="152"/>
        <v>117588296.5546937</v>
      </c>
      <c r="BY192" s="13">
        <f t="shared" si="135"/>
        <v>117588852.55430891</v>
      </c>
    </row>
    <row r="193" spans="29:77" x14ac:dyDescent="0.2">
      <c r="AC193">
        <v>191</v>
      </c>
      <c r="AD193" s="37">
        <f t="shared" si="136"/>
        <v>370951370.90134293</v>
      </c>
      <c r="AE193" s="13">
        <f t="shared" si="112"/>
        <v>11831.891022053715</v>
      </c>
      <c r="AF193">
        <f t="shared" si="153"/>
        <v>370951432.84841633</v>
      </c>
      <c r="AG193" s="13">
        <f t="shared" si="113"/>
        <v>370952418.14796197</v>
      </c>
      <c r="AH193" s="13">
        <f t="shared" si="154"/>
        <v>370951371.16391802</v>
      </c>
      <c r="AI193" s="13">
        <f t="shared" si="114"/>
        <v>16763.732445960341</v>
      </c>
      <c r="AJ193">
        <f t="shared" si="137"/>
        <v>370951458.93215072</v>
      </c>
      <c r="AK193" s="13">
        <f t="shared" si="115"/>
        <v>370952418.14796197</v>
      </c>
      <c r="AL193" s="37">
        <f t="shared" si="138"/>
        <v>628.15708769554521</v>
      </c>
      <c r="AM193" s="13">
        <f t="shared" si="116"/>
        <v>11831.891022053715</v>
      </c>
      <c r="AN193">
        <f t="shared" si="139"/>
        <v>690.10416110943902</v>
      </c>
      <c r="AO193" s="13">
        <f t="shared" si="117"/>
        <v>2813.5073827337451</v>
      </c>
      <c r="AP193" s="13">
        <f t="shared" si="155"/>
        <v>628.41966277274457</v>
      </c>
      <c r="AQ193" s="13">
        <f t="shared" si="118"/>
        <v>16763.732445960341</v>
      </c>
      <c r="AR193" s="13">
        <f t="shared" si="140"/>
        <v>716.18789547410756</v>
      </c>
      <c r="AS193" s="38">
        <f t="shared" si="119"/>
        <v>2813.5073827337451</v>
      </c>
      <c r="AT193" s="37">
        <f t="shared" si="141"/>
        <v>80763974.223533377</v>
      </c>
      <c r="AU193" s="13">
        <f t="shared" si="120"/>
        <v>11831.891022053715</v>
      </c>
      <c r="AV193">
        <f t="shared" si="142"/>
        <v>80764036.170606792</v>
      </c>
      <c r="AW193" s="13">
        <f t="shared" si="121"/>
        <v>80764377.431120396</v>
      </c>
      <c r="AX193" s="13">
        <f t="shared" si="156"/>
        <v>197675123.00301972</v>
      </c>
      <c r="AY193" s="13">
        <f t="shared" si="122"/>
        <v>16763.732445960341</v>
      </c>
      <c r="AZ193">
        <f t="shared" si="143"/>
        <v>197675210.77125242</v>
      </c>
      <c r="BA193" s="13">
        <f t="shared" si="123"/>
        <v>197675525.94803166</v>
      </c>
      <c r="BB193" s="37">
        <f t="shared" si="144"/>
        <v>112.58183674385747</v>
      </c>
      <c r="BC193" s="13">
        <f t="shared" si="124"/>
        <v>11831.891022053715</v>
      </c>
      <c r="BD193">
        <f t="shared" si="145"/>
        <v>174.52891015775126</v>
      </c>
      <c r="BE193" s="13">
        <f t="shared" si="125"/>
        <v>503.35057957927143</v>
      </c>
      <c r="BF193" s="13">
        <f t="shared" si="157"/>
        <v>112.84441182105685</v>
      </c>
      <c r="BG193" s="13">
        <f t="shared" si="126"/>
        <v>16763.732445960341</v>
      </c>
      <c r="BH193">
        <f t="shared" si="146"/>
        <v>200.61264452241988</v>
      </c>
      <c r="BI193" s="13">
        <f t="shared" si="127"/>
        <v>503.35057957927143</v>
      </c>
      <c r="BJ193" s="37">
        <f t="shared" si="147"/>
        <v>1.3160841587359395</v>
      </c>
      <c r="BK193" s="13">
        <f t="shared" si="128"/>
        <v>2366.3782044107429</v>
      </c>
      <c r="BL193">
        <f t="shared" si="148"/>
        <v>13.705498841514698</v>
      </c>
      <c r="BM193" s="13">
        <f t="shared" si="129"/>
        <v>5.6772349545232395</v>
      </c>
      <c r="BN193" s="13">
        <f t="shared" si="158"/>
        <v>1.7748691837326502</v>
      </c>
      <c r="BO193" s="13">
        <f t="shared" si="130"/>
        <v>16763.732445960341</v>
      </c>
      <c r="BP193">
        <f t="shared" si="149"/>
        <v>89.54310188509568</v>
      </c>
      <c r="BQ193" s="13">
        <f t="shared" si="131"/>
        <v>5.6772349545232395</v>
      </c>
      <c r="BR193" s="37">
        <f t="shared" si="150"/>
        <v>185.47549709380507</v>
      </c>
      <c r="BS193" s="13">
        <f t="shared" si="132"/>
        <v>11831.891022053715</v>
      </c>
      <c r="BT193">
        <f t="shared" si="151"/>
        <v>247.42257050769888</v>
      </c>
      <c r="BU193" s="13">
        <f t="shared" si="133"/>
        <v>829.96785815000442</v>
      </c>
      <c r="BV193" s="13">
        <f t="shared" si="159"/>
        <v>117588208.32452293</v>
      </c>
      <c r="BW193" s="13">
        <f t="shared" si="134"/>
        <v>16763.732445960341</v>
      </c>
      <c r="BX193">
        <f t="shared" si="152"/>
        <v>117588296.09275563</v>
      </c>
      <c r="BY193" s="13">
        <f t="shared" si="135"/>
        <v>117588852.55430891</v>
      </c>
    </row>
    <row r="194" spans="29:77" x14ac:dyDescent="0.2">
      <c r="AC194">
        <v>192</v>
      </c>
      <c r="AD194" s="37">
        <f t="shared" si="136"/>
        <v>370951370.90134293</v>
      </c>
      <c r="AE194" s="13">
        <f t="shared" ref="AE194:AE257" si="160">SUM($B$42:$B$43)</f>
        <v>11831.891022053715</v>
      </c>
      <c r="AF194">
        <f t="shared" si="153"/>
        <v>370951432.52577531</v>
      </c>
      <c r="AG194" s="13">
        <f t="shared" ref="AG194:AG257" si="161">SUM($B$44:$B$45,$B$48:$B$49)</f>
        <v>370952418.14796197</v>
      </c>
      <c r="AH194" s="13">
        <f t="shared" si="154"/>
        <v>370951371.16391802</v>
      </c>
      <c r="AI194" s="13">
        <f t="shared" ref="AI194:AI257" si="162">SUM($C$42:$C$43)</f>
        <v>16763.732445960341</v>
      </c>
      <c r="AJ194">
        <f t="shared" si="137"/>
        <v>370951458.47502452</v>
      </c>
      <c r="AK194" s="13">
        <f t="shared" ref="AK194:AK257" si="163">SUM($C$44:$C$45,$C$48:$C$49)</f>
        <v>370952418.14796197</v>
      </c>
      <c r="AL194" s="37">
        <f t="shared" si="138"/>
        <v>628.15708769554521</v>
      </c>
      <c r="AM194" s="13">
        <f t="shared" ref="AM194:AM257" si="164">SUM($D$42:$D$43)</f>
        <v>11831.891022053715</v>
      </c>
      <c r="AN194">
        <f t="shared" si="139"/>
        <v>689.78152010207498</v>
      </c>
      <c r="AO194" s="13">
        <f t="shared" ref="AO194:AO257" si="165">SUM($D$44:$D$45,$D$48:$D$49)</f>
        <v>2813.5073827337451</v>
      </c>
      <c r="AP194" s="13">
        <f t="shared" si="155"/>
        <v>628.41966277274457</v>
      </c>
      <c r="AQ194" s="13">
        <f t="shared" ref="AQ194:AQ257" si="166">SUM($E$42:$E$43)</f>
        <v>16763.732445960341</v>
      </c>
      <c r="AR194" s="13">
        <f t="shared" si="140"/>
        <v>715.73076926212138</v>
      </c>
      <c r="AS194" s="38">
        <f t="shared" ref="AS194:AS257" si="167">SUM($E$44:$E$45,$E$48:$E$49)</f>
        <v>2813.5073827337451</v>
      </c>
      <c r="AT194" s="37">
        <f t="shared" si="141"/>
        <v>80763974.223533377</v>
      </c>
      <c r="AU194" s="13">
        <f t="shared" ref="AU194:AU257" si="168">SUM($F$42:$F$43)</f>
        <v>11831.891022053715</v>
      </c>
      <c r="AV194">
        <f t="shared" si="142"/>
        <v>80764035.847965777</v>
      </c>
      <c r="AW194" s="13">
        <f t="shared" ref="AW194:AW257" si="169">SUM($F$44:$F$45,$F$48:$F$49)</f>
        <v>80764377.431120396</v>
      </c>
      <c r="AX194" s="13">
        <f t="shared" si="156"/>
        <v>197675123.00301972</v>
      </c>
      <c r="AY194" s="13">
        <f t="shared" ref="AY194:AY257" si="170">SUM($G$42:$G$43)</f>
        <v>16763.732445960341</v>
      </c>
      <c r="AZ194">
        <f t="shared" si="143"/>
        <v>197675210.31412622</v>
      </c>
      <c r="BA194" s="13">
        <f t="shared" ref="BA194:BA257" si="171">SUM($G$44:$G$45,$G$48:$G$49)</f>
        <v>197675525.94803166</v>
      </c>
      <c r="BB194" s="37">
        <f t="shared" si="144"/>
        <v>112.58183674385747</v>
      </c>
      <c r="BC194" s="13">
        <f t="shared" ref="BC194:BC257" si="172">SUM($H$42:$H$43)</f>
        <v>11831.891022053715</v>
      </c>
      <c r="BD194">
        <f t="shared" si="145"/>
        <v>174.20626915038724</v>
      </c>
      <c r="BE194" s="13">
        <f t="shared" ref="BE194:BE257" si="173">SUM($H$44:$H$45,$H$48:$H$49)</f>
        <v>503.35057957927143</v>
      </c>
      <c r="BF194" s="13">
        <f t="shared" si="157"/>
        <v>112.84441182105685</v>
      </c>
      <c r="BG194" s="13">
        <f t="shared" ref="BG194:BG257" si="174">SUM($I$42:$I$43)</f>
        <v>16763.732445960341</v>
      </c>
      <c r="BH194">
        <f t="shared" si="146"/>
        <v>200.15551831043362</v>
      </c>
      <c r="BI194" s="13">
        <f t="shared" ref="BI194:BI257" si="175">SUM($I$44:$I$45,$I$48:$I$49)</f>
        <v>503.35057957927143</v>
      </c>
      <c r="BJ194" s="37">
        <f t="shared" si="147"/>
        <v>1.3160841587359395</v>
      </c>
      <c r="BK194" s="13">
        <f t="shared" ref="BK194:BK257" si="176">SUM($J$42:$J$43)</f>
        <v>2366.3782044107429</v>
      </c>
      <c r="BL194">
        <f t="shared" si="148"/>
        <v>13.640970640041893</v>
      </c>
      <c r="BM194" s="13">
        <f t="shared" ref="BM194:BM257" si="177">SUM($J$44:$J$45,$J$48:$J$49)</f>
        <v>5.6772349545232395</v>
      </c>
      <c r="BN194" s="13">
        <f t="shared" si="158"/>
        <v>1.7748691837326502</v>
      </c>
      <c r="BO194" s="13">
        <f t="shared" ref="BO194:BO257" si="178">SUM($K$42:$K$43)</f>
        <v>16763.732445960341</v>
      </c>
      <c r="BP194">
        <f t="shared" si="149"/>
        <v>89.085975673109417</v>
      </c>
      <c r="BQ194" s="13">
        <f t="shared" ref="BQ194:BQ257" si="179">SUM($K$44:$K$45,$K$48:$K$49)</f>
        <v>5.6772349545232395</v>
      </c>
      <c r="BR194" s="37">
        <f t="shared" si="150"/>
        <v>185.47549709380507</v>
      </c>
      <c r="BS194" s="13">
        <f t="shared" ref="BS194:BS257" si="180">SUM($L$42:$L$43)</f>
        <v>11831.891022053715</v>
      </c>
      <c r="BT194">
        <f t="shared" si="151"/>
        <v>247.09992950033484</v>
      </c>
      <c r="BU194" s="13">
        <f t="shared" ref="BU194:BU257" si="181">SUM($L$44:$L$45,$L$48:$L$49)</f>
        <v>829.96785815000442</v>
      </c>
      <c r="BV194" s="13">
        <f t="shared" si="159"/>
        <v>117588208.32452293</v>
      </c>
      <c r="BW194" s="13">
        <f t="shared" ref="BW194:BW257" si="182">SUM($M$42:$M$43)</f>
        <v>16763.732445960341</v>
      </c>
      <c r="BX194">
        <f t="shared" si="152"/>
        <v>117588295.63562942</v>
      </c>
      <c r="BY194" s="13">
        <f t="shared" ref="BY194:BY257" si="183">SUM($M$44:$M$45,$M$48:$M$49)</f>
        <v>117588852.55430891</v>
      </c>
    </row>
    <row r="195" spans="29:77" x14ac:dyDescent="0.2">
      <c r="AC195">
        <v>193</v>
      </c>
      <c r="AD195" s="37">
        <f t="shared" ref="AD195:AD258" si="184">SUM($B$44:$B$48)</f>
        <v>370951370.90134293</v>
      </c>
      <c r="AE195" s="13">
        <f t="shared" si="160"/>
        <v>11831.891022053715</v>
      </c>
      <c r="AF195">
        <f t="shared" si="153"/>
        <v>370951432.20647776</v>
      </c>
      <c r="AG195" s="13">
        <f t="shared" si="161"/>
        <v>370952418.14796197</v>
      </c>
      <c r="AH195" s="13">
        <f t="shared" si="154"/>
        <v>370951371.16391802</v>
      </c>
      <c r="AI195" s="13">
        <f t="shared" si="162"/>
        <v>16763.732445960341</v>
      </c>
      <c r="AJ195">
        <f t="shared" ref="AJ195:AJ258" si="185">AI195/$AC195+AH195</f>
        <v>370951458.02263534</v>
      </c>
      <c r="AK195" s="13">
        <f t="shared" si="163"/>
        <v>370952418.14796197</v>
      </c>
      <c r="AL195" s="37">
        <f t="shared" ref="AL195:AL258" si="186">SUM($D$44:$D$48)</f>
        <v>628.15708769554521</v>
      </c>
      <c r="AM195" s="13">
        <f t="shared" si="164"/>
        <v>11831.891022053715</v>
      </c>
      <c r="AN195">
        <f t="shared" ref="AN195:AN258" si="187">AM195/$AC195+AL195</f>
        <v>689.46222252483904</v>
      </c>
      <c r="AO195" s="13">
        <f t="shared" si="165"/>
        <v>2813.5073827337451</v>
      </c>
      <c r="AP195" s="13">
        <f t="shared" si="155"/>
        <v>628.41966277274457</v>
      </c>
      <c r="AQ195" s="13">
        <f t="shared" si="166"/>
        <v>16763.732445960341</v>
      </c>
      <c r="AR195" s="13">
        <f t="shared" ref="AR195:AR258" si="188">AQ195/$AC195+AP195</f>
        <v>715.27838010932669</v>
      </c>
      <c r="AS195" s="38">
        <f t="shared" si="167"/>
        <v>2813.5073827337451</v>
      </c>
      <c r="AT195" s="37">
        <f t="shared" ref="AT195:AT258" si="189">SUM($F$44:$F$48)</f>
        <v>80763974.223533377</v>
      </c>
      <c r="AU195" s="13">
        <f t="shared" si="168"/>
        <v>11831.891022053715</v>
      </c>
      <c r="AV195">
        <f t="shared" ref="AV195:AV258" si="190">AU195/$AC195+AT195</f>
        <v>80764035.52866821</v>
      </c>
      <c r="AW195" s="13">
        <f t="shared" si="169"/>
        <v>80764377.431120396</v>
      </c>
      <c r="AX195" s="13">
        <f t="shared" si="156"/>
        <v>197675123.00301972</v>
      </c>
      <c r="AY195" s="13">
        <f t="shared" si="170"/>
        <v>16763.732445960341</v>
      </c>
      <c r="AZ195">
        <f t="shared" ref="AZ195:AZ258" si="191">AY195/$AC195+AX195</f>
        <v>197675209.86173704</v>
      </c>
      <c r="BA195" s="13">
        <f t="shared" si="171"/>
        <v>197675525.94803166</v>
      </c>
      <c r="BB195" s="37">
        <f t="shared" ref="BB195:BB258" si="192">SUM($H$44:$H$48)</f>
        <v>112.58183674385747</v>
      </c>
      <c r="BC195" s="13">
        <f t="shared" si="172"/>
        <v>11831.891022053715</v>
      </c>
      <c r="BD195">
        <f t="shared" ref="BD195:BD258" si="193">BC195/$AC195+BB195</f>
        <v>173.88697157315133</v>
      </c>
      <c r="BE195" s="13">
        <f t="shared" si="173"/>
        <v>503.35057957927143</v>
      </c>
      <c r="BF195" s="13">
        <f t="shared" si="157"/>
        <v>112.84441182105685</v>
      </c>
      <c r="BG195" s="13">
        <f t="shared" si="174"/>
        <v>16763.732445960341</v>
      </c>
      <c r="BH195">
        <f t="shared" ref="BH195:BH258" si="194">BG195/$AC195+BF195</f>
        <v>199.70312915763893</v>
      </c>
      <c r="BI195" s="13">
        <f t="shared" si="175"/>
        <v>503.35057957927143</v>
      </c>
      <c r="BJ195" s="37">
        <f t="shared" ref="BJ195:BJ258" si="195">SUM($J$44:$J$48)</f>
        <v>1.3160841587359395</v>
      </c>
      <c r="BK195" s="13">
        <f t="shared" si="176"/>
        <v>2366.3782044107429</v>
      </c>
      <c r="BL195">
        <f t="shared" ref="BL195:BL258" si="196">BK195/$AC195+BJ195</f>
        <v>13.577111124594712</v>
      </c>
      <c r="BM195" s="13">
        <f t="shared" si="177"/>
        <v>5.6772349545232395</v>
      </c>
      <c r="BN195" s="13">
        <f t="shared" si="158"/>
        <v>1.7748691837326502</v>
      </c>
      <c r="BO195" s="13">
        <f t="shared" si="178"/>
        <v>16763.732445960341</v>
      </c>
      <c r="BP195">
        <f t="shared" ref="BP195:BP258" si="197">BO195/$AC195+BN195</f>
        <v>88.633586520314722</v>
      </c>
      <c r="BQ195" s="13">
        <f t="shared" si="179"/>
        <v>5.6772349545232395</v>
      </c>
      <c r="BR195" s="37">
        <f t="shared" ref="BR195:BR258" si="198">SUM($L$44:$L$48)</f>
        <v>185.47549709380507</v>
      </c>
      <c r="BS195" s="13">
        <f t="shared" si="180"/>
        <v>11831.891022053715</v>
      </c>
      <c r="BT195">
        <f t="shared" ref="BT195:BT258" si="199">BS195/$AC195+BR195</f>
        <v>246.78063192309892</v>
      </c>
      <c r="BU195" s="13">
        <f t="shared" si="181"/>
        <v>829.96785815000442</v>
      </c>
      <c r="BV195" s="13">
        <f t="shared" si="159"/>
        <v>117588208.32452293</v>
      </c>
      <c r="BW195" s="13">
        <f t="shared" si="182"/>
        <v>16763.732445960341</v>
      </c>
      <c r="BX195">
        <f t="shared" ref="BX195:BX258" si="200">BW195/$AC195+BV195</f>
        <v>117588295.18324026</v>
      </c>
      <c r="BY195" s="13">
        <f t="shared" si="183"/>
        <v>117588852.55430891</v>
      </c>
    </row>
    <row r="196" spans="29:77" x14ac:dyDescent="0.2">
      <c r="AC196">
        <v>194</v>
      </c>
      <c r="AD196" s="37">
        <f t="shared" si="184"/>
        <v>370951370.90134293</v>
      </c>
      <c r="AE196" s="13">
        <f t="shared" si="160"/>
        <v>11831.891022053715</v>
      </c>
      <c r="AF196">
        <f t="shared" ref="AF196:AF259" si="201">AE196/AC196+AD196</f>
        <v>370951431.89047194</v>
      </c>
      <c r="AG196" s="13">
        <f t="shared" si="161"/>
        <v>370952418.14796197</v>
      </c>
      <c r="AH196" s="13">
        <f t="shared" ref="AH196:AH259" si="202">SUM($C$44:$C$45,$C$47:$C$48)</f>
        <v>370951371.16391802</v>
      </c>
      <c r="AI196" s="13">
        <f t="shared" si="162"/>
        <v>16763.732445960341</v>
      </c>
      <c r="AJ196">
        <f t="shared" si="185"/>
        <v>370951457.57490999</v>
      </c>
      <c r="AK196" s="13">
        <f t="shared" si="163"/>
        <v>370952418.14796197</v>
      </c>
      <c r="AL196" s="37">
        <f t="shared" si="186"/>
        <v>628.15708769554521</v>
      </c>
      <c r="AM196" s="13">
        <f t="shared" si="164"/>
        <v>11831.891022053715</v>
      </c>
      <c r="AN196">
        <f t="shared" si="187"/>
        <v>689.1462166752035</v>
      </c>
      <c r="AO196" s="13">
        <f t="shared" si="165"/>
        <v>2813.5073827337451</v>
      </c>
      <c r="AP196" s="13">
        <f t="shared" ref="AP196:AP259" si="203">SUM($E$44:$E$45,$E$47:$E$48)</f>
        <v>628.41966277274457</v>
      </c>
      <c r="AQ196" s="13">
        <f t="shared" si="166"/>
        <v>16763.732445960341</v>
      </c>
      <c r="AR196" s="13">
        <f t="shared" si="188"/>
        <v>714.83065476223089</v>
      </c>
      <c r="AS196" s="38">
        <f t="shared" si="167"/>
        <v>2813.5073827337451</v>
      </c>
      <c r="AT196" s="37">
        <f t="shared" si="189"/>
        <v>80763974.223533377</v>
      </c>
      <c r="AU196" s="13">
        <f t="shared" si="168"/>
        <v>11831.891022053715</v>
      </c>
      <c r="AV196">
        <f t="shared" si="190"/>
        <v>80764035.212662354</v>
      </c>
      <c r="AW196" s="13">
        <f t="shared" si="169"/>
        <v>80764377.431120396</v>
      </c>
      <c r="AX196" s="13">
        <f t="shared" ref="AX196:AX259" si="204">SUM($G$44:$G$45,$G$47:$G$48)</f>
        <v>197675123.00301972</v>
      </c>
      <c r="AY196" s="13">
        <f t="shared" si="170"/>
        <v>16763.732445960341</v>
      </c>
      <c r="AZ196">
        <f t="shared" si="191"/>
        <v>197675209.41401172</v>
      </c>
      <c r="BA196" s="13">
        <f t="shared" si="171"/>
        <v>197675525.94803166</v>
      </c>
      <c r="BB196" s="37">
        <f t="shared" si="192"/>
        <v>112.58183674385747</v>
      </c>
      <c r="BC196" s="13">
        <f t="shared" si="172"/>
        <v>11831.891022053715</v>
      </c>
      <c r="BD196">
        <f t="shared" si="193"/>
        <v>173.5709657235158</v>
      </c>
      <c r="BE196" s="13">
        <f t="shared" si="173"/>
        <v>503.35057957927143</v>
      </c>
      <c r="BF196" s="13">
        <f t="shared" ref="BF196:BF259" si="205">SUM($I$44:$I$45,$I$47:$I$48)</f>
        <v>112.84441182105685</v>
      </c>
      <c r="BG196" s="13">
        <f t="shared" si="174"/>
        <v>16763.732445960341</v>
      </c>
      <c r="BH196">
        <f t="shared" si="194"/>
        <v>199.25540381054316</v>
      </c>
      <c r="BI196" s="13">
        <f t="shared" si="175"/>
        <v>503.35057957927143</v>
      </c>
      <c r="BJ196" s="37">
        <f t="shared" si="195"/>
        <v>1.3160841587359395</v>
      </c>
      <c r="BK196" s="13">
        <f t="shared" si="176"/>
        <v>2366.3782044107429</v>
      </c>
      <c r="BL196">
        <f t="shared" si="196"/>
        <v>13.513909954667604</v>
      </c>
      <c r="BM196" s="13">
        <f t="shared" si="177"/>
        <v>5.6772349545232395</v>
      </c>
      <c r="BN196" s="13">
        <f t="shared" ref="BN196:BN259" si="206">SUM($K$44:$K$45,$K$47:$K$48)</f>
        <v>1.7748691837326502</v>
      </c>
      <c r="BO196" s="13">
        <f t="shared" si="178"/>
        <v>16763.732445960341</v>
      </c>
      <c r="BP196">
        <f t="shared" si="197"/>
        <v>88.185861173218939</v>
      </c>
      <c r="BQ196" s="13">
        <f t="shared" si="179"/>
        <v>5.6772349545232395</v>
      </c>
      <c r="BR196" s="37">
        <f t="shared" si="198"/>
        <v>185.47549709380507</v>
      </c>
      <c r="BS196" s="13">
        <f t="shared" si="180"/>
        <v>11831.891022053715</v>
      </c>
      <c r="BT196">
        <f t="shared" si="199"/>
        <v>246.46462607346339</v>
      </c>
      <c r="BU196" s="13">
        <f t="shared" si="181"/>
        <v>829.96785815000442</v>
      </c>
      <c r="BV196" s="13">
        <f t="shared" ref="BV196:BV259" si="207">SUM($M$44:$M$45,$M$47:$M$48)</f>
        <v>117588208.32452293</v>
      </c>
      <c r="BW196" s="13">
        <f t="shared" si="182"/>
        <v>16763.732445960341</v>
      </c>
      <c r="BX196">
        <f t="shared" si="200"/>
        <v>117588294.73551492</v>
      </c>
      <c r="BY196" s="13">
        <f t="shared" si="183"/>
        <v>117588852.55430891</v>
      </c>
    </row>
    <row r="197" spans="29:77" x14ac:dyDescent="0.2">
      <c r="AC197">
        <v>195</v>
      </c>
      <c r="AD197" s="37">
        <f t="shared" si="184"/>
        <v>370951370.90134293</v>
      </c>
      <c r="AE197" s="13">
        <f t="shared" si="160"/>
        <v>11831.891022053715</v>
      </c>
      <c r="AF197">
        <f t="shared" si="201"/>
        <v>370951431.57770717</v>
      </c>
      <c r="AG197" s="13">
        <f t="shared" si="161"/>
        <v>370952418.14796197</v>
      </c>
      <c r="AH197" s="13">
        <f t="shared" si="202"/>
        <v>370951371.16391802</v>
      </c>
      <c r="AI197" s="13">
        <f t="shared" si="162"/>
        <v>16763.732445960341</v>
      </c>
      <c r="AJ197">
        <f t="shared" si="185"/>
        <v>370951457.13177669</v>
      </c>
      <c r="AK197" s="13">
        <f t="shared" si="163"/>
        <v>370952418.14796197</v>
      </c>
      <c r="AL197" s="37">
        <f t="shared" si="186"/>
        <v>628.15708769554521</v>
      </c>
      <c r="AM197" s="13">
        <f t="shared" si="164"/>
        <v>11831.891022053715</v>
      </c>
      <c r="AN197">
        <f t="shared" si="187"/>
        <v>688.83345191120532</v>
      </c>
      <c r="AO197" s="13">
        <f t="shared" si="165"/>
        <v>2813.5073827337451</v>
      </c>
      <c r="AP197" s="13">
        <f t="shared" si="203"/>
        <v>628.41966277274457</v>
      </c>
      <c r="AQ197" s="13">
        <f t="shared" si="166"/>
        <v>16763.732445960341</v>
      </c>
      <c r="AR197" s="13">
        <f t="shared" si="188"/>
        <v>714.38752146997706</v>
      </c>
      <c r="AS197" s="38">
        <f t="shared" si="167"/>
        <v>2813.5073827337451</v>
      </c>
      <c r="AT197" s="37">
        <f t="shared" si="189"/>
        <v>80763974.223533377</v>
      </c>
      <c r="AU197" s="13">
        <f t="shared" si="168"/>
        <v>11831.891022053715</v>
      </c>
      <c r="AV197">
        <f t="shared" si="190"/>
        <v>80764034.89989759</v>
      </c>
      <c r="AW197" s="13">
        <f t="shared" si="169"/>
        <v>80764377.431120396</v>
      </c>
      <c r="AX197" s="13">
        <f t="shared" si="204"/>
        <v>197675123.00301972</v>
      </c>
      <c r="AY197" s="13">
        <f t="shared" si="170"/>
        <v>16763.732445960341</v>
      </c>
      <c r="AZ197">
        <f t="shared" si="191"/>
        <v>197675208.97087842</v>
      </c>
      <c r="BA197" s="13">
        <f t="shared" si="171"/>
        <v>197675525.94803166</v>
      </c>
      <c r="BB197" s="37">
        <f t="shared" si="192"/>
        <v>112.58183674385747</v>
      </c>
      <c r="BC197" s="13">
        <f t="shared" si="172"/>
        <v>11831.891022053715</v>
      </c>
      <c r="BD197">
        <f t="shared" si="193"/>
        <v>173.25820095951752</v>
      </c>
      <c r="BE197" s="13">
        <f t="shared" si="173"/>
        <v>503.35057957927143</v>
      </c>
      <c r="BF197" s="13">
        <f t="shared" si="205"/>
        <v>112.84441182105685</v>
      </c>
      <c r="BG197" s="13">
        <f t="shared" si="174"/>
        <v>16763.732445960341</v>
      </c>
      <c r="BH197">
        <f t="shared" si="194"/>
        <v>198.81227051828938</v>
      </c>
      <c r="BI197" s="13">
        <f t="shared" si="175"/>
        <v>503.35057957927143</v>
      </c>
      <c r="BJ197" s="37">
        <f t="shared" si="195"/>
        <v>1.3160841587359395</v>
      </c>
      <c r="BK197" s="13">
        <f t="shared" si="176"/>
        <v>2366.3782044107429</v>
      </c>
      <c r="BL197">
        <f t="shared" si="196"/>
        <v>13.451357001867954</v>
      </c>
      <c r="BM197" s="13">
        <f t="shared" si="177"/>
        <v>5.6772349545232395</v>
      </c>
      <c r="BN197" s="13">
        <f t="shared" si="206"/>
        <v>1.7748691837326502</v>
      </c>
      <c r="BO197" s="13">
        <f t="shared" si="178"/>
        <v>16763.732445960341</v>
      </c>
      <c r="BP197">
        <f t="shared" si="197"/>
        <v>87.742727880965163</v>
      </c>
      <c r="BQ197" s="13">
        <f t="shared" si="179"/>
        <v>5.6772349545232395</v>
      </c>
      <c r="BR197" s="37">
        <f t="shared" si="198"/>
        <v>185.47549709380507</v>
      </c>
      <c r="BS197" s="13">
        <f t="shared" si="180"/>
        <v>11831.891022053715</v>
      </c>
      <c r="BT197">
        <f t="shared" si="199"/>
        <v>246.15186130946515</v>
      </c>
      <c r="BU197" s="13">
        <f t="shared" si="181"/>
        <v>829.96785815000442</v>
      </c>
      <c r="BV197" s="13">
        <f t="shared" si="207"/>
        <v>117588208.32452293</v>
      </c>
      <c r="BW197" s="13">
        <f t="shared" si="182"/>
        <v>16763.732445960341</v>
      </c>
      <c r="BX197">
        <f t="shared" si="200"/>
        <v>117588294.29238163</v>
      </c>
      <c r="BY197" s="13">
        <f t="shared" si="183"/>
        <v>117588852.55430891</v>
      </c>
    </row>
    <row r="198" spans="29:77" x14ac:dyDescent="0.2">
      <c r="AC198">
        <v>196</v>
      </c>
      <c r="AD198" s="37">
        <f t="shared" si="184"/>
        <v>370951370.90134293</v>
      </c>
      <c r="AE198" s="13">
        <f t="shared" si="160"/>
        <v>11831.891022053715</v>
      </c>
      <c r="AF198">
        <f t="shared" si="201"/>
        <v>370951431.26813388</v>
      </c>
      <c r="AG198" s="13">
        <f t="shared" si="161"/>
        <v>370952418.14796197</v>
      </c>
      <c r="AH198" s="13">
        <f t="shared" si="202"/>
        <v>370951371.16391802</v>
      </c>
      <c r="AI198" s="13">
        <f t="shared" si="162"/>
        <v>16763.732445960341</v>
      </c>
      <c r="AJ198">
        <f t="shared" si="185"/>
        <v>370951456.69316518</v>
      </c>
      <c r="AK198" s="13">
        <f t="shared" si="163"/>
        <v>370952418.14796197</v>
      </c>
      <c r="AL198" s="37">
        <f t="shared" si="186"/>
        <v>628.15708769554521</v>
      </c>
      <c r="AM198" s="13">
        <f t="shared" si="164"/>
        <v>11831.891022053715</v>
      </c>
      <c r="AN198">
        <f t="shared" si="187"/>
        <v>688.5238786243907</v>
      </c>
      <c r="AO198" s="13">
        <f t="shared" si="165"/>
        <v>2813.5073827337451</v>
      </c>
      <c r="AP198" s="13">
        <f t="shared" si="203"/>
        <v>628.41966277274457</v>
      </c>
      <c r="AQ198" s="13">
        <f t="shared" si="166"/>
        <v>16763.732445960341</v>
      </c>
      <c r="AR198" s="13">
        <f t="shared" si="188"/>
        <v>713.94890994601155</v>
      </c>
      <c r="AS198" s="38">
        <f t="shared" si="167"/>
        <v>2813.5073827337451</v>
      </c>
      <c r="AT198" s="37">
        <f t="shared" si="189"/>
        <v>80763974.223533377</v>
      </c>
      <c r="AU198" s="13">
        <f t="shared" si="168"/>
        <v>11831.891022053715</v>
      </c>
      <c r="AV198">
        <f t="shared" si="190"/>
        <v>80764034.590324312</v>
      </c>
      <c r="AW198" s="13">
        <f t="shared" si="169"/>
        <v>80764377.431120396</v>
      </c>
      <c r="AX198" s="13">
        <f t="shared" si="204"/>
        <v>197675123.00301972</v>
      </c>
      <c r="AY198" s="13">
        <f t="shared" si="170"/>
        <v>16763.732445960341</v>
      </c>
      <c r="AZ198">
        <f t="shared" si="191"/>
        <v>197675208.53226689</v>
      </c>
      <c r="BA198" s="13">
        <f t="shared" si="171"/>
        <v>197675525.94803166</v>
      </c>
      <c r="BB198" s="37">
        <f t="shared" si="192"/>
        <v>112.58183674385747</v>
      </c>
      <c r="BC198" s="13">
        <f t="shared" si="172"/>
        <v>11831.891022053715</v>
      </c>
      <c r="BD198">
        <f t="shared" si="193"/>
        <v>172.94862767270294</v>
      </c>
      <c r="BE198" s="13">
        <f t="shared" si="173"/>
        <v>503.35057957927143</v>
      </c>
      <c r="BF198" s="13">
        <f t="shared" si="205"/>
        <v>112.84441182105685</v>
      </c>
      <c r="BG198" s="13">
        <f t="shared" si="174"/>
        <v>16763.732445960341</v>
      </c>
      <c r="BH198">
        <f t="shared" si="194"/>
        <v>198.37365899432388</v>
      </c>
      <c r="BI198" s="13">
        <f t="shared" si="175"/>
        <v>503.35057957927143</v>
      </c>
      <c r="BJ198" s="37">
        <f t="shared" si="195"/>
        <v>1.3160841587359395</v>
      </c>
      <c r="BK198" s="13">
        <f t="shared" si="176"/>
        <v>2366.3782044107429</v>
      </c>
      <c r="BL198">
        <f t="shared" si="196"/>
        <v>13.389442344505037</v>
      </c>
      <c r="BM198" s="13">
        <f t="shared" si="177"/>
        <v>5.6772349545232395</v>
      </c>
      <c r="BN198" s="13">
        <f t="shared" si="206"/>
        <v>1.7748691837326502</v>
      </c>
      <c r="BO198" s="13">
        <f t="shared" si="178"/>
        <v>16763.732445960341</v>
      </c>
      <c r="BP198">
        <f t="shared" si="197"/>
        <v>87.304116356999685</v>
      </c>
      <c r="BQ198" s="13">
        <f t="shared" si="179"/>
        <v>5.6772349545232395</v>
      </c>
      <c r="BR198" s="37">
        <f t="shared" si="198"/>
        <v>185.47549709380507</v>
      </c>
      <c r="BS198" s="13">
        <f t="shared" si="180"/>
        <v>11831.891022053715</v>
      </c>
      <c r="BT198">
        <f t="shared" si="199"/>
        <v>245.84228802265056</v>
      </c>
      <c r="BU198" s="13">
        <f t="shared" si="181"/>
        <v>829.96785815000442</v>
      </c>
      <c r="BV198" s="13">
        <f t="shared" si="207"/>
        <v>117588208.32452293</v>
      </c>
      <c r="BW198" s="13">
        <f t="shared" si="182"/>
        <v>16763.732445960341</v>
      </c>
      <c r="BX198">
        <f t="shared" si="200"/>
        <v>117588293.85377011</v>
      </c>
      <c r="BY198" s="13">
        <f t="shared" si="183"/>
        <v>117588852.55430891</v>
      </c>
    </row>
    <row r="199" spans="29:77" x14ac:dyDescent="0.2">
      <c r="AC199">
        <v>197</v>
      </c>
      <c r="AD199" s="37">
        <f t="shared" si="184"/>
        <v>370951370.90134293</v>
      </c>
      <c r="AE199" s="13">
        <f t="shared" si="160"/>
        <v>11831.891022053715</v>
      </c>
      <c r="AF199">
        <f t="shared" si="201"/>
        <v>370951430.96170342</v>
      </c>
      <c r="AG199" s="13">
        <f t="shared" si="161"/>
        <v>370952418.14796197</v>
      </c>
      <c r="AH199" s="13">
        <f t="shared" si="202"/>
        <v>370951371.16391802</v>
      </c>
      <c r="AI199" s="13">
        <f t="shared" si="162"/>
        <v>16763.732445960341</v>
      </c>
      <c r="AJ199">
        <f t="shared" si="185"/>
        <v>370951456.25900656</v>
      </c>
      <c r="AK199" s="13">
        <f t="shared" si="163"/>
        <v>370952418.14796197</v>
      </c>
      <c r="AL199" s="37">
        <f t="shared" si="186"/>
        <v>628.15708769554521</v>
      </c>
      <c r="AM199" s="13">
        <f t="shared" si="164"/>
        <v>11831.891022053715</v>
      </c>
      <c r="AN199">
        <f t="shared" si="187"/>
        <v>688.21744821358436</v>
      </c>
      <c r="AO199" s="13">
        <f t="shared" si="165"/>
        <v>2813.5073827337451</v>
      </c>
      <c r="AP199" s="13">
        <f t="shared" si="203"/>
        <v>628.41966277274457</v>
      </c>
      <c r="AQ199" s="13">
        <f t="shared" si="166"/>
        <v>16763.732445960341</v>
      </c>
      <c r="AR199" s="13">
        <f t="shared" si="188"/>
        <v>713.5147513309189</v>
      </c>
      <c r="AS199" s="38">
        <f t="shared" si="167"/>
        <v>2813.5073827337451</v>
      </c>
      <c r="AT199" s="37">
        <f t="shared" si="189"/>
        <v>80763974.223533377</v>
      </c>
      <c r="AU199" s="13">
        <f t="shared" si="168"/>
        <v>11831.891022053715</v>
      </c>
      <c r="AV199">
        <f t="shared" si="190"/>
        <v>80764034.283893898</v>
      </c>
      <c r="AW199" s="13">
        <f t="shared" si="169"/>
        <v>80764377.431120396</v>
      </c>
      <c r="AX199" s="13">
        <f t="shared" si="204"/>
        <v>197675123.00301972</v>
      </c>
      <c r="AY199" s="13">
        <f t="shared" si="170"/>
        <v>16763.732445960341</v>
      </c>
      <c r="AZ199">
        <f t="shared" si="191"/>
        <v>197675208.09810829</v>
      </c>
      <c r="BA199" s="13">
        <f t="shared" si="171"/>
        <v>197675525.94803166</v>
      </c>
      <c r="BB199" s="37">
        <f t="shared" si="192"/>
        <v>112.58183674385747</v>
      </c>
      <c r="BC199" s="13">
        <f t="shared" si="172"/>
        <v>11831.891022053715</v>
      </c>
      <c r="BD199">
        <f t="shared" si="193"/>
        <v>172.64219726189663</v>
      </c>
      <c r="BE199" s="13">
        <f t="shared" si="173"/>
        <v>503.35057957927143</v>
      </c>
      <c r="BF199" s="13">
        <f t="shared" si="205"/>
        <v>112.84441182105685</v>
      </c>
      <c r="BG199" s="13">
        <f t="shared" si="174"/>
        <v>16763.732445960341</v>
      </c>
      <c r="BH199">
        <f t="shared" si="194"/>
        <v>197.93950037923116</v>
      </c>
      <c r="BI199" s="13">
        <f t="shared" si="175"/>
        <v>503.35057957927143</v>
      </c>
      <c r="BJ199" s="37">
        <f t="shared" si="195"/>
        <v>1.3160841587359395</v>
      </c>
      <c r="BK199" s="13">
        <f t="shared" si="176"/>
        <v>2366.3782044107429</v>
      </c>
      <c r="BL199">
        <f t="shared" si="196"/>
        <v>13.328156262343771</v>
      </c>
      <c r="BM199" s="13">
        <f t="shared" si="177"/>
        <v>5.6772349545232395</v>
      </c>
      <c r="BN199" s="13">
        <f t="shared" si="206"/>
        <v>1.7748691837326502</v>
      </c>
      <c r="BO199" s="13">
        <f t="shared" si="178"/>
        <v>16763.732445960341</v>
      </c>
      <c r="BP199">
        <f t="shared" si="197"/>
        <v>86.869957741906958</v>
      </c>
      <c r="BQ199" s="13">
        <f t="shared" si="179"/>
        <v>5.6772349545232395</v>
      </c>
      <c r="BR199" s="37">
        <f t="shared" si="198"/>
        <v>185.47549709380507</v>
      </c>
      <c r="BS199" s="13">
        <f t="shared" si="180"/>
        <v>11831.891022053715</v>
      </c>
      <c r="BT199">
        <f t="shared" si="199"/>
        <v>245.53585761184422</v>
      </c>
      <c r="BU199" s="13">
        <f t="shared" si="181"/>
        <v>829.96785815000442</v>
      </c>
      <c r="BV199" s="13">
        <f t="shared" si="207"/>
        <v>117588208.32452293</v>
      </c>
      <c r="BW199" s="13">
        <f t="shared" si="182"/>
        <v>16763.732445960341</v>
      </c>
      <c r="BX199">
        <f t="shared" si="200"/>
        <v>117588293.41961148</v>
      </c>
      <c r="BY199" s="13">
        <f t="shared" si="183"/>
        <v>117588852.55430891</v>
      </c>
    </row>
    <row r="200" spans="29:77" x14ac:dyDescent="0.2">
      <c r="AC200">
        <v>198</v>
      </c>
      <c r="AD200" s="37">
        <f t="shared" si="184"/>
        <v>370951370.90134293</v>
      </c>
      <c r="AE200" s="13">
        <f t="shared" si="160"/>
        <v>11831.891022053715</v>
      </c>
      <c r="AF200">
        <f t="shared" si="201"/>
        <v>370951430.65836829</v>
      </c>
      <c r="AG200" s="13">
        <f t="shared" si="161"/>
        <v>370952418.14796197</v>
      </c>
      <c r="AH200" s="13">
        <f t="shared" si="202"/>
        <v>370951371.16391802</v>
      </c>
      <c r="AI200" s="13">
        <f t="shared" si="162"/>
        <v>16763.732445960341</v>
      </c>
      <c r="AJ200">
        <f t="shared" si="185"/>
        <v>370951455.82923341</v>
      </c>
      <c r="AK200" s="13">
        <f t="shared" si="163"/>
        <v>370952418.14796197</v>
      </c>
      <c r="AL200" s="37">
        <f t="shared" si="186"/>
        <v>628.15708769554521</v>
      </c>
      <c r="AM200" s="13">
        <f t="shared" si="164"/>
        <v>11831.891022053715</v>
      </c>
      <c r="AN200">
        <f t="shared" si="187"/>
        <v>687.91411305945292</v>
      </c>
      <c r="AO200" s="13">
        <f t="shared" si="165"/>
        <v>2813.5073827337451</v>
      </c>
      <c r="AP200" s="13">
        <f t="shared" si="203"/>
        <v>628.41966277274457</v>
      </c>
      <c r="AQ200" s="13">
        <f t="shared" si="166"/>
        <v>16763.732445960341</v>
      </c>
      <c r="AR200" s="13">
        <f t="shared" si="188"/>
        <v>713.0849781563827</v>
      </c>
      <c r="AS200" s="38">
        <f t="shared" si="167"/>
        <v>2813.5073827337451</v>
      </c>
      <c r="AT200" s="37">
        <f t="shared" si="189"/>
        <v>80763974.223533377</v>
      </c>
      <c r="AU200" s="13">
        <f t="shared" si="168"/>
        <v>11831.891022053715</v>
      </c>
      <c r="AV200">
        <f t="shared" si="190"/>
        <v>80764033.980558738</v>
      </c>
      <c r="AW200" s="13">
        <f t="shared" si="169"/>
        <v>80764377.431120396</v>
      </c>
      <c r="AX200" s="13">
        <f t="shared" si="204"/>
        <v>197675123.00301972</v>
      </c>
      <c r="AY200" s="13">
        <f t="shared" si="170"/>
        <v>16763.732445960341</v>
      </c>
      <c r="AZ200">
        <f t="shared" si="191"/>
        <v>197675207.66833511</v>
      </c>
      <c r="BA200" s="13">
        <f t="shared" si="171"/>
        <v>197675525.94803166</v>
      </c>
      <c r="BB200" s="37">
        <f t="shared" si="192"/>
        <v>112.58183674385747</v>
      </c>
      <c r="BC200" s="13">
        <f t="shared" si="172"/>
        <v>11831.891022053715</v>
      </c>
      <c r="BD200">
        <f t="shared" si="193"/>
        <v>172.33886210776512</v>
      </c>
      <c r="BE200" s="13">
        <f t="shared" si="173"/>
        <v>503.35057957927143</v>
      </c>
      <c r="BF200" s="13">
        <f t="shared" si="205"/>
        <v>112.84441182105685</v>
      </c>
      <c r="BG200" s="13">
        <f t="shared" si="174"/>
        <v>16763.732445960341</v>
      </c>
      <c r="BH200">
        <f t="shared" si="194"/>
        <v>197.50972720469494</v>
      </c>
      <c r="BI200" s="13">
        <f t="shared" si="175"/>
        <v>503.35057957927143</v>
      </c>
      <c r="BJ200" s="37">
        <f t="shared" si="195"/>
        <v>1.3160841587359395</v>
      </c>
      <c r="BK200" s="13">
        <f t="shared" si="176"/>
        <v>2366.3782044107429</v>
      </c>
      <c r="BL200">
        <f t="shared" si="196"/>
        <v>13.26748923151747</v>
      </c>
      <c r="BM200" s="13">
        <f t="shared" si="177"/>
        <v>5.6772349545232395</v>
      </c>
      <c r="BN200" s="13">
        <f t="shared" si="206"/>
        <v>1.7748691837326502</v>
      </c>
      <c r="BO200" s="13">
        <f t="shared" si="178"/>
        <v>16763.732445960341</v>
      </c>
      <c r="BP200">
        <f t="shared" si="197"/>
        <v>86.440184567370736</v>
      </c>
      <c r="BQ200" s="13">
        <f t="shared" si="179"/>
        <v>5.6772349545232395</v>
      </c>
      <c r="BR200" s="37">
        <f t="shared" si="198"/>
        <v>185.47549709380507</v>
      </c>
      <c r="BS200" s="13">
        <f t="shared" si="180"/>
        <v>11831.891022053715</v>
      </c>
      <c r="BT200">
        <f t="shared" si="199"/>
        <v>245.23252245771272</v>
      </c>
      <c r="BU200" s="13">
        <f t="shared" si="181"/>
        <v>829.96785815000442</v>
      </c>
      <c r="BV200" s="13">
        <f t="shared" si="207"/>
        <v>117588208.32452293</v>
      </c>
      <c r="BW200" s="13">
        <f t="shared" si="182"/>
        <v>16763.732445960341</v>
      </c>
      <c r="BX200">
        <f t="shared" si="200"/>
        <v>117588292.98983832</v>
      </c>
      <c r="BY200" s="13">
        <f t="shared" si="183"/>
        <v>117588852.55430891</v>
      </c>
    </row>
    <row r="201" spans="29:77" x14ac:dyDescent="0.2">
      <c r="AC201">
        <v>199</v>
      </c>
      <c r="AD201" s="37">
        <f t="shared" si="184"/>
        <v>370951370.90134293</v>
      </c>
      <c r="AE201" s="13">
        <f t="shared" si="160"/>
        <v>11831.891022053715</v>
      </c>
      <c r="AF201">
        <f t="shared" si="201"/>
        <v>370951430.35808176</v>
      </c>
      <c r="AG201" s="13">
        <f t="shared" si="161"/>
        <v>370952418.14796197</v>
      </c>
      <c r="AH201" s="13">
        <f t="shared" si="202"/>
        <v>370951371.16391802</v>
      </c>
      <c r="AI201" s="13">
        <f t="shared" si="162"/>
        <v>16763.732445960341</v>
      </c>
      <c r="AJ201">
        <f t="shared" si="185"/>
        <v>370951455.40377957</v>
      </c>
      <c r="AK201" s="13">
        <f t="shared" si="163"/>
        <v>370952418.14796197</v>
      </c>
      <c r="AL201" s="37">
        <f t="shared" si="186"/>
        <v>628.15708769554521</v>
      </c>
      <c r="AM201" s="13">
        <f t="shared" si="164"/>
        <v>11831.891022053715</v>
      </c>
      <c r="AN201">
        <f t="shared" si="187"/>
        <v>687.61382649983523</v>
      </c>
      <c r="AO201" s="13">
        <f t="shared" si="165"/>
        <v>2813.5073827337451</v>
      </c>
      <c r="AP201" s="13">
        <f t="shared" si="203"/>
        <v>628.41966277274457</v>
      </c>
      <c r="AQ201" s="13">
        <f t="shared" si="166"/>
        <v>16763.732445960341</v>
      </c>
      <c r="AR201" s="13">
        <f t="shared" si="188"/>
        <v>712.65952431023368</v>
      </c>
      <c r="AS201" s="38">
        <f t="shared" si="167"/>
        <v>2813.5073827337451</v>
      </c>
      <c r="AT201" s="37">
        <f t="shared" si="189"/>
        <v>80763974.223533377</v>
      </c>
      <c r="AU201" s="13">
        <f t="shared" si="168"/>
        <v>11831.891022053715</v>
      </c>
      <c r="AV201">
        <f t="shared" si="190"/>
        <v>80764033.680272177</v>
      </c>
      <c r="AW201" s="13">
        <f t="shared" si="169"/>
        <v>80764377.431120396</v>
      </c>
      <c r="AX201" s="13">
        <f t="shared" si="204"/>
        <v>197675123.00301972</v>
      </c>
      <c r="AY201" s="13">
        <f t="shared" si="170"/>
        <v>16763.732445960341</v>
      </c>
      <c r="AZ201">
        <f t="shared" si="191"/>
        <v>197675207.24288127</v>
      </c>
      <c r="BA201" s="13">
        <f t="shared" si="171"/>
        <v>197675525.94803166</v>
      </c>
      <c r="BB201" s="37">
        <f t="shared" si="192"/>
        <v>112.58183674385747</v>
      </c>
      <c r="BC201" s="13">
        <f t="shared" si="172"/>
        <v>11831.891022053715</v>
      </c>
      <c r="BD201">
        <f t="shared" si="193"/>
        <v>172.03857554814749</v>
      </c>
      <c r="BE201" s="13">
        <f t="shared" si="173"/>
        <v>503.35057957927143</v>
      </c>
      <c r="BF201" s="13">
        <f t="shared" si="205"/>
        <v>112.84441182105685</v>
      </c>
      <c r="BG201" s="13">
        <f t="shared" si="174"/>
        <v>16763.732445960341</v>
      </c>
      <c r="BH201">
        <f t="shared" si="194"/>
        <v>197.084273358546</v>
      </c>
      <c r="BI201" s="13">
        <f t="shared" si="175"/>
        <v>503.35057957927143</v>
      </c>
      <c r="BJ201" s="37">
        <f t="shared" si="195"/>
        <v>1.3160841587359395</v>
      </c>
      <c r="BK201" s="13">
        <f t="shared" si="176"/>
        <v>2366.3782044107429</v>
      </c>
      <c r="BL201">
        <f t="shared" si="196"/>
        <v>13.207431919593944</v>
      </c>
      <c r="BM201" s="13">
        <f t="shared" si="177"/>
        <v>5.6772349545232395</v>
      </c>
      <c r="BN201" s="13">
        <f t="shared" si="206"/>
        <v>1.7748691837326502</v>
      </c>
      <c r="BO201" s="13">
        <f t="shared" si="178"/>
        <v>16763.732445960341</v>
      </c>
      <c r="BP201">
        <f t="shared" si="197"/>
        <v>86.014730721221795</v>
      </c>
      <c r="BQ201" s="13">
        <f t="shared" si="179"/>
        <v>5.6772349545232395</v>
      </c>
      <c r="BR201" s="37">
        <f t="shared" si="198"/>
        <v>185.47549709380507</v>
      </c>
      <c r="BS201" s="13">
        <f t="shared" si="180"/>
        <v>11831.891022053715</v>
      </c>
      <c r="BT201">
        <f t="shared" si="199"/>
        <v>244.93223589809509</v>
      </c>
      <c r="BU201" s="13">
        <f t="shared" si="181"/>
        <v>829.96785815000442</v>
      </c>
      <c r="BV201" s="13">
        <f t="shared" si="207"/>
        <v>117588208.32452293</v>
      </c>
      <c r="BW201" s="13">
        <f t="shared" si="182"/>
        <v>16763.732445960341</v>
      </c>
      <c r="BX201">
        <f t="shared" si="200"/>
        <v>117588292.56438446</v>
      </c>
      <c r="BY201" s="13">
        <f t="shared" si="183"/>
        <v>117588852.55430891</v>
      </c>
    </row>
    <row r="202" spans="29:77" x14ac:dyDescent="0.2">
      <c r="AC202">
        <v>200</v>
      </c>
      <c r="AD202" s="37">
        <f t="shared" si="184"/>
        <v>370951370.90134293</v>
      </c>
      <c r="AE202" s="13">
        <f t="shared" si="160"/>
        <v>11831.891022053715</v>
      </c>
      <c r="AF202">
        <f t="shared" si="201"/>
        <v>370951430.06079805</v>
      </c>
      <c r="AG202" s="13">
        <f t="shared" si="161"/>
        <v>370952418.14796197</v>
      </c>
      <c r="AH202" s="13">
        <f t="shared" si="202"/>
        <v>370951371.16391802</v>
      </c>
      <c r="AI202" s="13">
        <f t="shared" si="162"/>
        <v>16763.732445960341</v>
      </c>
      <c r="AJ202">
        <f t="shared" si="185"/>
        <v>370951454.98258024</v>
      </c>
      <c r="AK202" s="13">
        <f t="shared" si="163"/>
        <v>370952418.14796197</v>
      </c>
      <c r="AL202" s="37">
        <f t="shared" si="186"/>
        <v>628.15708769554521</v>
      </c>
      <c r="AM202" s="13">
        <f t="shared" si="164"/>
        <v>11831.891022053715</v>
      </c>
      <c r="AN202">
        <f t="shared" si="187"/>
        <v>687.31654280581381</v>
      </c>
      <c r="AO202" s="13">
        <f t="shared" si="165"/>
        <v>2813.5073827337451</v>
      </c>
      <c r="AP202" s="13">
        <f t="shared" si="203"/>
        <v>628.41966277274457</v>
      </c>
      <c r="AQ202" s="13">
        <f t="shared" si="166"/>
        <v>16763.732445960341</v>
      </c>
      <c r="AR202" s="13">
        <f t="shared" si="188"/>
        <v>712.23832500254628</v>
      </c>
      <c r="AS202" s="38">
        <f t="shared" si="167"/>
        <v>2813.5073827337451</v>
      </c>
      <c r="AT202" s="37">
        <f t="shared" si="189"/>
        <v>80763974.223533377</v>
      </c>
      <c r="AU202" s="13">
        <f t="shared" si="168"/>
        <v>11831.891022053715</v>
      </c>
      <c r="AV202">
        <f t="shared" si="190"/>
        <v>80764033.382988483</v>
      </c>
      <c r="AW202" s="13">
        <f t="shared" si="169"/>
        <v>80764377.431120396</v>
      </c>
      <c r="AX202" s="13">
        <f t="shared" si="204"/>
        <v>197675123.00301972</v>
      </c>
      <c r="AY202" s="13">
        <f t="shared" si="170"/>
        <v>16763.732445960341</v>
      </c>
      <c r="AZ202">
        <f t="shared" si="191"/>
        <v>197675206.82168195</v>
      </c>
      <c r="BA202" s="13">
        <f t="shared" si="171"/>
        <v>197675525.94803166</v>
      </c>
      <c r="BB202" s="37">
        <f t="shared" si="192"/>
        <v>112.58183674385747</v>
      </c>
      <c r="BC202" s="13">
        <f t="shared" si="172"/>
        <v>11831.891022053715</v>
      </c>
      <c r="BD202">
        <f t="shared" si="193"/>
        <v>171.74129185412605</v>
      </c>
      <c r="BE202" s="13">
        <f t="shared" si="173"/>
        <v>503.35057957927143</v>
      </c>
      <c r="BF202" s="13">
        <f t="shared" si="205"/>
        <v>112.84441182105685</v>
      </c>
      <c r="BG202" s="13">
        <f t="shared" si="174"/>
        <v>16763.732445960341</v>
      </c>
      <c r="BH202">
        <f t="shared" si="194"/>
        <v>196.66307405085854</v>
      </c>
      <c r="BI202" s="13">
        <f t="shared" si="175"/>
        <v>503.35057957927143</v>
      </c>
      <c r="BJ202" s="37">
        <f t="shared" si="195"/>
        <v>1.3160841587359395</v>
      </c>
      <c r="BK202" s="13">
        <f t="shared" si="176"/>
        <v>2366.3782044107429</v>
      </c>
      <c r="BL202">
        <f t="shared" si="196"/>
        <v>13.147975180789654</v>
      </c>
      <c r="BM202" s="13">
        <f t="shared" si="177"/>
        <v>5.6772349545232395</v>
      </c>
      <c r="BN202" s="13">
        <f t="shared" si="206"/>
        <v>1.7748691837326502</v>
      </c>
      <c r="BO202" s="13">
        <f t="shared" si="178"/>
        <v>16763.732445960341</v>
      </c>
      <c r="BP202">
        <f t="shared" si="197"/>
        <v>85.59353141353435</v>
      </c>
      <c r="BQ202" s="13">
        <f t="shared" si="179"/>
        <v>5.6772349545232395</v>
      </c>
      <c r="BR202" s="37">
        <f t="shared" si="198"/>
        <v>185.47549709380507</v>
      </c>
      <c r="BS202" s="13">
        <f t="shared" si="180"/>
        <v>11831.891022053715</v>
      </c>
      <c r="BT202">
        <f t="shared" si="199"/>
        <v>244.63495220407364</v>
      </c>
      <c r="BU202" s="13">
        <f t="shared" si="181"/>
        <v>829.96785815000442</v>
      </c>
      <c r="BV202" s="13">
        <f t="shared" si="207"/>
        <v>117588208.32452293</v>
      </c>
      <c r="BW202" s="13">
        <f t="shared" si="182"/>
        <v>16763.732445960341</v>
      </c>
      <c r="BX202">
        <f t="shared" si="200"/>
        <v>117588292.14318515</v>
      </c>
      <c r="BY202" s="13">
        <f t="shared" si="183"/>
        <v>117588852.55430891</v>
      </c>
    </row>
    <row r="203" spans="29:77" x14ac:dyDescent="0.2">
      <c r="AC203">
        <v>201</v>
      </c>
      <c r="AD203" s="37">
        <f t="shared" si="184"/>
        <v>370951370.90134293</v>
      </c>
      <c r="AE203" s="13">
        <f t="shared" si="160"/>
        <v>11831.891022053715</v>
      </c>
      <c r="AF203">
        <f t="shared" si="201"/>
        <v>370951429.7664724</v>
      </c>
      <c r="AG203" s="13">
        <f t="shared" si="161"/>
        <v>370952418.14796197</v>
      </c>
      <c r="AH203" s="13">
        <f t="shared" si="202"/>
        <v>370951371.16391802</v>
      </c>
      <c r="AI203" s="13">
        <f t="shared" si="162"/>
        <v>16763.732445960341</v>
      </c>
      <c r="AJ203">
        <f t="shared" si="185"/>
        <v>370951454.56557196</v>
      </c>
      <c r="AK203" s="13">
        <f t="shared" si="163"/>
        <v>370952418.14796197</v>
      </c>
      <c r="AL203" s="37">
        <f t="shared" si="186"/>
        <v>628.15708769554521</v>
      </c>
      <c r="AM203" s="13">
        <f t="shared" si="164"/>
        <v>11831.891022053715</v>
      </c>
      <c r="AN203">
        <f t="shared" si="187"/>
        <v>687.02221715849896</v>
      </c>
      <c r="AO203" s="13">
        <f t="shared" si="165"/>
        <v>2813.5073827337451</v>
      </c>
      <c r="AP203" s="13">
        <f t="shared" si="203"/>
        <v>628.41966277274457</v>
      </c>
      <c r="AQ203" s="13">
        <f t="shared" si="166"/>
        <v>16763.732445960341</v>
      </c>
      <c r="AR203" s="13">
        <f t="shared" si="188"/>
        <v>711.82131673274625</v>
      </c>
      <c r="AS203" s="38">
        <f t="shared" si="167"/>
        <v>2813.5073827337451</v>
      </c>
      <c r="AT203" s="37">
        <f t="shared" si="189"/>
        <v>80763974.223533377</v>
      </c>
      <c r="AU203" s="13">
        <f t="shared" si="168"/>
        <v>11831.891022053715</v>
      </c>
      <c r="AV203">
        <f t="shared" si="190"/>
        <v>80764033.088662833</v>
      </c>
      <c r="AW203" s="13">
        <f t="shared" si="169"/>
        <v>80764377.431120396</v>
      </c>
      <c r="AX203" s="13">
        <f t="shared" si="204"/>
        <v>197675123.00301972</v>
      </c>
      <c r="AY203" s="13">
        <f t="shared" si="170"/>
        <v>16763.732445960341</v>
      </c>
      <c r="AZ203">
        <f t="shared" si="191"/>
        <v>197675206.40467367</v>
      </c>
      <c r="BA203" s="13">
        <f t="shared" si="171"/>
        <v>197675525.94803166</v>
      </c>
      <c r="BB203" s="37">
        <f t="shared" si="192"/>
        <v>112.58183674385747</v>
      </c>
      <c r="BC203" s="13">
        <f t="shared" si="172"/>
        <v>11831.891022053715</v>
      </c>
      <c r="BD203">
        <f t="shared" si="193"/>
        <v>171.44696620681128</v>
      </c>
      <c r="BE203" s="13">
        <f t="shared" si="173"/>
        <v>503.35057957927143</v>
      </c>
      <c r="BF203" s="13">
        <f t="shared" si="205"/>
        <v>112.84441182105685</v>
      </c>
      <c r="BG203" s="13">
        <f t="shared" si="174"/>
        <v>16763.732445960341</v>
      </c>
      <c r="BH203">
        <f t="shared" si="194"/>
        <v>196.24606578105855</v>
      </c>
      <c r="BI203" s="13">
        <f t="shared" si="175"/>
        <v>503.35057957927143</v>
      </c>
      <c r="BJ203" s="37">
        <f t="shared" si="195"/>
        <v>1.3160841587359395</v>
      </c>
      <c r="BK203" s="13">
        <f t="shared" si="176"/>
        <v>2366.3782044107429</v>
      </c>
      <c r="BL203">
        <f t="shared" si="196"/>
        <v>13.089110051326701</v>
      </c>
      <c r="BM203" s="13">
        <f t="shared" si="177"/>
        <v>5.6772349545232395</v>
      </c>
      <c r="BN203" s="13">
        <f t="shared" si="206"/>
        <v>1.7748691837326502</v>
      </c>
      <c r="BO203" s="13">
        <f t="shared" si="178"/>
        <v>16763.732445960341</v>
      </c>
      <c r="BP203">
        <f t="shared" si="197"/>
        <v>85.176523143734343</v>
      </c>
      <c r="BQ203" s="13">
        <f t="shared" si="179"/>
        <v>5.6772349545232395</v>
      </c>
      <c r="BR203" s="37">
        <f t="shared" si="198"/>
        <v>185.47549709380507</v>
      </c>
      <c r="BS203" s="13">
        <f t="shared" si="180"/>
        <v>11831.891022053715</v>
      </c>
      <c r="BT203">
        <f t="shared" si="199"/>
        <v>244.34062655675888</v>
      </c>
      <c r="BU203" s="13">
        <f t="shared" si="181"/>
        <v>829.96785815000442</v>
      </c>
      <c r="BV203" s="13">
        <f t="shared" si="207"/>
        <v>117588208.32452293</v>
      </c>
      <c r="BW203" s="13">
        <f t="shared" si="182"/>
        <v>16763.732445960341</v>
      </c>
      <c r="BX203">
        <f t="shared" si="200"/>
        <v>117588291.72617689</v>
      </c>
      <c r="BY203" s="13">
        <f t="shared" si="183"/>
        <v>117588852.55430891</v>
      </c>
    </row>
    <row r="204" spans="29:77" x14ac:dyDescent="0.2">
      <c r="AC204">
        <v>202</v>
      </c>
      <c r="AD204" s="37">
        <f t="shared" si="184"/>
        <v>370951370.90134293</v>
      </c>
      <c r="AE204" s="13">
        <f t="shared" si="160"/>
        <v>11831.891022053715</v>
      </c>
      <c r="AF204">
        <f t="shared" si="201"/>
        <v>370951429.47506088</v>
      </c>
      <c r="AG204" s="13">
        <f t="shared" si="161"/>
        <v>370952418.14796197</v>
      </c>
      <c r="AH204" s="13">
        <f t="shared" si="202"/>
        <v>370951371.16391802</v>
      </c>
      <c r="AI204" s="13">
        <f t="shared" si="162"/>
        <v>16763.732445960341</v>
      </c>
      <c r="AJ204">
        <f t="shared" si="185"/>
        <v>370951454.1526925</v>
      </c>
      <c r="AK204" s="13">
        <f t="shared" si="163"/>
        <v>370952418.14796197</v>
      </c>
      <c r="AL204" s="37">
        <f t="shared" si="186"/>
        <v>628.15708769554521</v>
      </c>
      <c r="AM204" s="13">
        <f t="shared" si="164"/>
        <v>11831.891022053715</v>
      </c>
      <c r="AN204">
        <f t="shared" si="187"/>
        <v>686.73080562650421</v>
      </c>
      <c r="AO204" s="13">
        <f t="shared" si="165"/>
        <v>2813.5073827337451</v>
      </c>
      <c r="AP204" s="13">
        <f t="shared" si="203"/>
        <v>628.41966277274457</v>
      </c>
      <c r="AQ204" s="13">
        <f t="shared" si="166"/>
        <v>16763.732445960341</v>
      </c>
      <c r="AR204" s="13">
        <f t="shared" si="188"/>
        <v>711.40843725769673</v>
      </c>
      <c r="AS204" s="38">
        <f t="shared" si="167"/>
        <v>2813.5073827337451</v>
      </c>
      <c r="AT204" s="37">
        <f t="shared" si="189"/>
        <v>80763974.223533377</v>
      </c>
      <c r="AU204" s="13">
        <f t="shared" si="168"/>
        <v>11831.891022053715</v>
      </c>
      <c r="AV204">
        <f t="shared" si="190"/>
        <v>80764032.797251314</v>
      </c>
      <c r="AW204" s="13">
        <f t="shared" si="169"/>
        <v>80764377.431120396</v>
      </c>
      <c r="AX204" s="13">
        <f t="shared" si="204"/>
        <v>197675123.00301972</v>
      </c>
      <c r="AY204" s="13">
        <f t="shared" si="170"/>
        <v>16763.732445960341</v>
      </c>
      <c r="AZ204">
        <f t="shared" si="191"/>
        <v>197675205.9917942</v>
      </c>
      <c r="BA204" s="13">
        <f t="shared" si="171"/>
        <v>197675525.94803166</v>
      </c>
      <c r="BB204" s="37">
        <f t="shared" si="192"/>
        <v>112.58183674385747</v>
      </c>
      <c r="BC204" s="13">
        <f t="shared" si="172"/>
        <v>11831.891022053715</v>
      </c>
      <c r="BD204">
        <f t="shared" si="193"/>
        <v>171.15555467481644</v>
      </c>
      <c r="BE204" s="13">
        <f t="shared" si="173"/>
        <v>503.35057957927143</v>
      </c>
      <c r="BF204" s="13">
        <f t="shared" si="205"/>
        <v>112.84441182105685</v>
      </c>
      <c r="BG204" s="13">
        <f t="shared" si="174"/>
        <v>16763.732445960341</v>
      </c>
      <c r="BH204">
        <f t="shared" si="194"/>
        <v>195.83318630600905</v>
      </c>
      <c r="BI204" s="13">
        <f t="shared" si="175"/>
        <v>503.35057957927143</v>
      </c>
      <c r="BJ204" s="37">
        <f t="shared" si="195"/>
        <v>1.3160841587359395</v>
      </c>
      <c r="BK204" s="13">
        <f t="shared" si="176"/>
        <v>2366.3782044107429</v>
      </c>
      <c r="BL204">
        <f t="shared" si="196"/>
        <v>13.030827744927736</v>
      </c>
      <c r="BM204" s="13">
        <f t="shared" si="177"/>
        <v>5.6772349545232395</v>
      </c>
      <c r="BN204" s="13">
        <f t="shared" si="206"/>
        <v>1.7748691837326502</v>
      </c>
      <c r="BO204" s="13">
        <f t="shared" si="178"/>
        <v>16763.732445960341</v>
      </c>
      <c r="BP204">
        <f t="shared" si="197"/>
        <v>84.763643668684836</v>
      </c>
      <c r="BQ204" s="13">
        <f t="shared" si="179"/>
        <v>5.6772349545232395</v>
      </c>
      <c r="BR204" s="37">
        <f t="shared" si="198"/>
        <v>185.47549709380507</v>
      </c>
      <c r="BS204" s="13">
        <f t="shared" si="180"/>
        <v>11831.891022053715</v>
      </c>
      <c r="BT204">
        <f t="shared" si="199"/>
        <v>244.04921502476407</v>
      </c>
      <c r="BU204" s="13">
        <f t="shared" si="181"/>
        <v>829.96785815000442</v>
      </c>
      <c r="BV204" s="13">
        <f t="shared" si="207"/>
        <v>117588208.32452293</v>
      </c>
      <c r="BW204" s="13">
        <f t="shared" si="182"/>
        <v>16763.732445960341</v>
      </c>
      <c r="BX204">
        <f t="shared" si="200"/>
        <v>117588291.31329741</v>
      </c>
      <c r="BY204" s="13">
        <f t="shared" si="183"/>
        <v>117588852.55430891</v>
      </c>
    </row>
    <row r="205" spans="29:77" x14ac:dyDescent="0.2">
      <c r="AC205">
        <v>203</v>
      </c>
      <c r="AD205" s="37">
        <f t="shared" si="184"/>
        <v>370951370.90134293</v>
      </c>
      <c r="AE205" s="13">
        <f t="shared" si="160"/>
        <v>11831.891022053715</v>
      </c>
      <c r="AF205">
        <f t="shared" si="201"/>
        <v>370951429.1865204</v>
      </c>
      <c r="AG205" s="13">
        <f t="shared" si="161"/>
        <v>370952418.14796197</v>
      </c>
      <c r="AH205" s="13">
        <f t="shared" si="202"/>
        <v>370951371.16391802</v>
      </c>
      <c r="AI205" s="13">
        <f t="shared" si="162"/>
        <v>16763.732445960341</v>
      </c>
      <c r="AJ205">
        <f t="shared" si="185"/>
        <v>370951453.74388081</v>
      </c>
      <c r="AK205" s="13">
        <f t="shared" si="163"/>
        <v>370952418.14796197</v>
      </c>
      <c r="AL205" s="37">
        <f t="shared" si="186"/>
        <v>628.15708769554521</v>
      </c>
      <c r="AM205" s="13">
        <f t="shared" si="164"/>
        <v>11831.891022053715</v>
      </c>
      <c r="AN205">
        <f t="shared" si="187"/>
        <v>686.4422651440857</v>
      </c>
      <c r="AO205" s="13">
        <f t="shared" si="165"/>
        <v>2813.5073827337451</v>
      </c>
      <c r="AP205" s="13">
        <f t="shared" si="203"/>
        <v>628.41966277274457</v>
      </c>
      <c r="AQ205" s="13">
        <f t="shared" si="166"/>
        <v>16763.732445960341</v>
      </c>
      <c r="AR205" s="13">
        <f t="shared" si="188"/>
        <v>710.9996255607266</v>
      </c>
      <c r="AS205" s="38">
        <f t="shared" si="167"/>
        <v>2813.5073827337451</v>
      </c>
      <c r="AT205" s="37">
        <f t="shared" si="189"/>
        <v>80763974.223533377</v>
      </c>
      <c r="AU205" s="13">
        <f t="shared" si="168"/>
        <v>11831.891022053715</v>
      </c>
      <c r="AV205">
        <f t="shared" si="190"/>
        <v>80764032.508710831</v>
      </c>
      <c r="AW205" s="13">
        <f t="shared" si="169"/>
        <v>80764377.431120396</v>
      </c>
      <c r="AX205" s="13">
        <f t="shared" si="204"/>
        <v>197675123.00301972</v>
      </c>
      <c r="AY205" s="13">
        <f t="shared" si="170"/>
        <v>16763.732445960341</v>
      </c>
      <c r="AZ205">
        <f t="shared" si="191"/>
        <v>197675205.58298251</v>
      </c>
      <c r="BA205" s="13">
        <f t="shared" si="171"/>
        <v>197675525.94803166</v>
      </c>
      <c r="BB205" s="37">
        <f t="shared" si="192"/>
        <v>112.58183674385747</v>
      </c>
      <c r="BC205" s="13">
        <f t="shared" si="172"/>
        <v>11831.891022053715</v>
      </c>
      <c r="BD205">
        <f t="shared" si="193"/>
        <v>170.86701419239793</v>
      </c>
      <c r="BE205" s="13">
        <f t="shared" si="173"/>
        <v>503.35057957927143</v>
      </c>
      <c r="BF205" s="13">
        <f t="shared" si="205"/>
        <v>112.84441182105685</v>
      </c>
      <c r="BG205" s="13">
        <f t="shared" si="174"/>
        <v>16763.732445960341</v>
      </c>
      <c r="BH205">
        <f t="shared" si="194"/>
        <v>195.42437460903881</v>
      </c>
      <c r="BI205" s="13">
        <f t="shared" si="175"/>
        <v>503.35057957927143</v>
      </c>
      <c r="BJ205" s="37">
        <f t="shared" si="195"/>
        <v>1.3160841587359395</v>
      </c>
      <c r="BK205" s="13">
        <f t="shared" si="176"/>
        <v>2366.3782044107429</v>
      </c>
      <c r="BL205">
        <f t="shared" si="196"/>
        <v>12.973119648444033</v>
      </c>
      <c r="BM205" s="13">
        <f t="shared" si="177"/>
        <v>5.6772349545232395</v>
      </c>
      <c r="BN205" s="13">
        <f t="shared" si="206"/>
        <v>1.7748691837326502</v>
      </c>
      <c r="BO205" s="13">
        <f t="shared" si="178"/>
        <v>16763.732445960341</v>
      </c>
      <c r="BP205">
        <f t="shared" si="197"/>
        <v>84.354831971714617</v>
      </c>
      <c r="BQ205" s="13">
        <f t="shared" si="179"/>
        <v>5.6772349545232395</v>
      </c>
      <c r="BR205" s="37">
        <f t="shared" si="198"/>
        <v>185.47549709380507</v>
      </c>
      <c r="BS205" s="13">
        <f t="shared" si="180"/>
        <v>11831.891022053715</v>
      </c>
      <c r="BT205">
        <f t="shared" si="199"/>
        <v>243.76067454234555</v>
      </c>
      <c r="BU205" s="13">
        <f t="shared" si="181"/>
        <v>829.96785815000442</v>
      </c>
      <c r="BV205" s="13">
        <f t="shared" si="207"/>
        <v>117588208.32452293</v>
      </c>
      <c r="BW205" s="13">
        <f t="shared" si="182"/>
        <v>16763.732445960341</v>
      </c>
      <c r="BX205">
        <f t="shared" si="200"/>
        <v>117588290.90448572</v>
      </c>
      <c r="BY205" s="13">
        <f t="shared" si="183"/>
        <v>117588852.55430891</v>
      </c>
    </row>
    <row r="206" spans="29:77" x14ac:dyDescent="0.2">
      <c r="AC206">
        <v>204</v>
      </c>
      <c r="AD206" s="37">
        <f t="shared" si="184"/>
        <v>370951370.90134293</v>
      </c>
      <c r="AE206" s="13">
        <f t="shared" si="160"/>
        <v>11831.891022053715</v>
      </c>
      <c r="AF206">
        <f t="shared" si="201"/>
        <v>370951428.90080875</v>
      </c>
      <c r="AG206" s="13">
        <f t="shared" si="161"/>
        <v>370952418.14796197</v>
      </c>
      <c r="AH206" s="13">
        <f t="shared" si="202"/>
        <v>370951371.16391802</v>
      </c>
      <c r="AI206" s="13">
        <f t="shared" si="162"/>
        <v>16763.732445960341</v>
      </c>
      <c r="AJ206">
        <f t="shared" si="185"/>
        <v>370951453.33907706</v>
      </c>
      <c r="AK206" s="13">
        <f t="shared" si="163"/>
        <v>370952418.14796197</v>
      </c>
      <c r="AL206" s="37">
        <f t="shared" si="186"/>
        <v>628.15708769554521</v>
      </c>
      <c r="AM206" s="13">
        <f t="shared" si="164"/>
        <v>11831.891022053715</v>
      </c>
      <c r="AN206">
        <f t="shared" si="187"/>
        <v>686.15655348992618</v>
      </c>
      <c r="AO206" s="13">
        <f t="shared" si="165"/>
        <v>2813.5073827337451</v>
      </c>
      <c r="AP206" s="13">
        <f t="shared" si="203"/>
        <v>628.41966277274457</v>
      </c>
      <c r="AQ206" s="13">
        <f t="shared" si="166"/>
        <v>16763.732445960341</v>
      </c>
      <c r="AR206" s="13">
        <f t="shared" si="188"/>
        <v>710.59482182156978</v>
      </c>
      <c r="AS206" s="38">
        <f t="shared" si="167"/>
        <v>2813.5073827337451</v>
      </c>
      <c r="AT206" s="37">
        <f t="shared" si="189"/>
        <v>80763974.223533377</v>
      </c>
      <c r="AU206" s="13">
        <f t="shared" si="168"/>
        <v>11831.891022053715</v>
      </c>
      <c r="AV206">
        <f t="shared" si="190"/>
        <v>80764032.22299917</v>
      </c>
      <c r="AW206" s="13">
        <f t="shared" si="169"/>
        <v>80764377.431120396</v>
      </c>
      <c r="AX206" s="13">
        <f t="shared" si="204"/>
        <v>197675123.00301972</v>
      </c>
      <c r="AY206" s="13">
        <f t="shared" si="170"/>
        <v>16763.732445960341</v>
      </c>
      <c r="AZ206">
        <f t="shared" si="191"/>
        <v>197675205.17817876</v>
      </c>
      <c r="BA206" s="13">
        <f t="shared" si="171"/>
        <v>197675525.94803166</v>
      </c>
      <c r="BB206" s="37">
        <f t="shared" si="192"/>
        <v>112.58183674385747</v>
      </c>
      <c r="BC206" s="13">
        <f t="shared" si="172"/>
        <v>11831.891022053715</v>
      </c>
      <c r="BD206">
        <f t="shared" si="193"/>
        <v>170.58130253823842</v>
      </c>
      <c r="BE206" s="13">
        <f t="shared" si="173"/>
        <v>503.35057957927143</v>
      </c>
      <c r="BF206" s="13">
        <f t="shared" si="205"/>
        <v>112.84441182105685</v>
      </c>
      <c r="BG206" s="13">
        <f t="shared" si="174"/>
        <v>16763.732445960341</v>
      </c>
      <c r="BH206">
        <f t="shared" si="194"/>
        <v>195.01957086988205</v>
      </c>
      <c r="BI206" s="13">
        <f t="shared" si="175"/>
        <v>503.35057957927143</v>
      </c>
      <c r="BJ206" s="37">
        <f t="shared" si="195"/>
        <v>1.3160841587359395</v>
      </c>
      <c r="BK206" s="13">
        <f t="shared" si="176"/>
        <v>2366.3782044107429</v>
      </c>
      <c r="BL206">
        <f t="shared" si="196"/>
        <v>12.91597731761213</v>
      </c>
      <c r="BM206" s="13">
        <f t="shared" si="177"/>
        <v>5.6772349545232395</v>
      </c>
      <c r="BN206" s="13">
        <f t="shared" si="206"/>
        <v>1.7748691837326502</v>
      </c>
      <c r="BO206" s="13">
        <f t="shared" si="178"/>
        <v>16763.732445960341</v>
      </c>
      <c r="BP206">
        <f t="shared" si="197"/>
        <v>83.950028232557841</v>
      </c>
      <c r="BQ206" s="13">
        <f t="shared" si="179"/>
        <v>5.6772349545232395</v>
      </c>
      <c r="BR206" s="37">
        <f t="shared" si="198"/>
        <v>185.47549709380507</v>
      </c>
      <c r="BS206" s="13">
        <f t="shared" si="180"/>
        <v>11831.891022053715</v>
      </c>
      <c r="BT206">
        <f t="shared" si="199"/>
        <v>243.47496288818604</v>
      </c>
      <c r="BU206" s="13">
        <f t="shared" si="181"/>
        <v>829.96785815000442</v>
      </c>
      <c r="BV206" s="13">
        <f t="shared" si="207"/>
        <v>117588208.32452293</v>
      </c>
      <c r="BW206" s="13">
        <f t="shared" si="182"/>
        <v>16763.732445960341</v>
      </c>
      <c r="BX206">
        <f t="shared" si="200"/>
        <v>117588290.49968198</v>
      </c>
      <c r="BY206" s="13">
        <f t="shared" si="183"/>
        <v>117588852.55430891</v>
      </c>
    </row>
    <row r="207" spans="29:77" x14ac:dyDescent="0.2">
      <c r="AC207">
        <v>205</v>
      </c>
      <c r="AD207" s="37">
        <f t="shared" si="184"/>
        <v>370951370.90134293</v>
      </c>
      <c r="AE207" s="13">
        <f t="shared" si="160"/>
        <v>11831.891022053715</v>
      </c>
      <c r="AF207">
        <f t="shared" si="201"/>
        <v>370951428.61788452</v>
      </c>
      <c r="AG207" s="13">
        <f t="shared" si="161"/>
        <v>370952418.14796197</v>
      </c>
      <c r="AH207" s="13">
        <f t="shared" si="202"/>
        <v>370951371.16391802</v>
      </c>
      <c r="AI207" s="13">
        <f t="shared" si="162"/>
        <v>16763.732445960341</v>
      </c>
      <c r="AJ207">
        <f t="shared" si="185"/>
        <v>370951452.93822265</v>
      </c>
      <c r="AK207" s="13">
        <f t="shared" si="163"/>
        <v>370952418.14796197</v>
      </c>
      <c r="AL207" s="37">
        <f t="shared" si="186"/>
        <v>628.15708769554521</v>
      </c>
      <c r="AM207" s="13">
        <f t="shared" si="164"/>
        <v>11831.891022053715</v>
      </c>
      <c r="AN207">
        <f t="shared" si="187"/>
        <v>685.87362926653896</v>
      </c>
      <c r="AO207" s="13">
        <f t="shared" si="165"/>
        <v>2813.5073827337451</v>
      </c>
      <c r="AP207" s="13">
        <f t="shared" si="203"/>
        <v>628.41966277274457</v>
      </c>
      <c r="AQ207" s="13">
        <f t="shared" si="166"/>
        <v>16763.732445960341</v>
      </c>
      <c r="AR207" s="13">
        <f t="shared" si="188"/>
        <v>710.19396738718524</v>
      </c>
      <c r="AS207" s="38">
        <f t="shared" si="167"/>
        <v>2813.5073827337451</v>
      </c>
      <c r="AT207" s="37">
        <f t="shared" si="189"/>
        <v>80763974.223533377</v>
      </c>
      <c r="AU207" s="13">
        <f t="shared" si="168"/>
        <v>11831.891022053715</v>
      </c>
      <c r="AV207">
        <f t="shared" si="190"/>
        <v>80764031.94007495</v>
      </c>
      <c r="AW207" s="13">
        <f t="shared" si="169"/>
        <v>80764377.431120396</v>
      </c>
      <c r="AX207" s="13">
        <f t="shared" si="204"/>
        <v>197675123.00301972</v>
      </c>
      <c r="AY207" s="13">
        <f t="shared" si="170"/>
        <v>16763.732445960341</v>
      </c>
      <c r="AZ207">
        <f t="shared" si="191"/>
        <v>197675204.77732435</v>
      </c>
      <c r="BA207" s="13">
        <f t="shared" si="171"/>
        <v>197675525.94803166</v>
      </c>
      <c r="BB207" s="37">
        <f t="shared" si="192"/>
        <v>112.58183674385747</v>
      </c>
      <c r="BC207" s="13">
        <f t="shared" si="172"/>
        <v>11831.891022053715</v>
      </c>
      <c r="BD207">
        <f t="shared" si="193"/>
        <v>170.29837831485119</v>
      </c>
      <c r="BE207" s="13">
        <f t="shared" si="173"/>
        <v>503.35057957927143</v>
      </c>
      <c r="BF207" s="13">
        <f t="shared" si="205"/>
        <v>112.84441182105685</v>
      </c>
      <c r="BG207" s="13">
        <f t="shared" si="174"/>
        <v>16763.732445960341</v>
      </c>
      <c r="BH207">
        <f t="shared" si="194"/>
        <v>194.61871643549753</v>
      </c>
      <c r="BI207" s="13">
        <f t="shared" si="175"/>
        <v>503.35057957927143</v>
      </c>
      <c r="BJ207" s="37">
        <f t="shared" si="195"/>
        <v>1.3160841587359395</v>
      </c>
      <c r="BK207" s="13">
        <f t="shared" si="176"/>
        <v>2366.3782044107429</v>
      </c>
      <c r="BL207">
        <f t="shared" si="196"/>
        <v>12.859392472934687</v>
      </c>
      <c r="BM207" s="13">
        <f t="shared" si="177"/>
        <v>5.6772349545232395</v>
      </c>
      <c r="BN207" s="13">
        <f t="shared" si="206"/>
        <v>1.7748691837326502</v>
      </c>
      <c r="BO207" s="13">
        <f t="shared" si="178"/>
        <v>16763.732445960341</v>
      </c>
      <c r="BP207">
        <f t="shared" si="197"/>
        <v>83.549173798173328</v>
      </c>
      <c r="BQ207" s="13">
        <f t="shared" si="179"/>
        <v>5.6772349545232395</v>
      </c>
      <c r="BR207" s="37">
        <f t="shared" si="198"/>
        <v>185.47549709380507</v>
      </c>
      <c r="BS207" s="13">
        <f t="shared" si="180"/>
        <v>11831.891022053715</v>
      </c>
      <c r="BT207">
        <f t="shared" si="199"/>
        <v>243.19203866479882</v>
      </c>
      <c r="BU207" s="13">
        <f t="shared" si="181"/>
        <v>829.96785815000442</v>
      </c>
      <c r="BV207" s="13">
        <f t="shared" si="207"/>
        <v>117588208.32452293</v>
      </c>
      <c r="BW207" s="13">
        <f t="shared" si="182"/>
        <v>16763.732445960341</v>
      </c>
      <c r="BX207">
        <f t="shared" si="200"/>
        <v>117588290.09882754</v>
      </c>
      <c r="BY207" s="13">
        <f t="shared" si="183"/>
        <v>117588852.55430891</v>
      </c>
    </row>
    <row r="208" spans="29:77" x14ac:dyDescent="0.2">
      <c r="AC208">
        <v>206</v>
      </c>
      <c r="AD208" s="37">
        <f t="shared" si="184"/>
        <v>370951370.90134293</v>
      </c>
      <c r="AE208" s="13">
        <f t="shared" si="160"/>
        <v>11831.891022053715</v>
      </c>
      <c r="AF208">
        <f t="shared" si="201"/>
        <v>370951428.3377071</v>
      </c>
      <c r="AG208" s="13">
        <f t="shared" si="161"/>
        <v>370952418.14796197</v>
      </c>
      <c r="AH208" s="13">
        <f t="shared" si="202"/>
        <v>370951371.16391802</v>
      </c>
      <c r="AI208" s="13">
        <f t="shared" si="162"/>
        <v>16763.732445960341</v>
      </c>
      <c r="AJ208">
        <f t="shared" si="185"/>
        <v>370951452.54126</v>
      </c>
      <c r="AK208" s="13">
        <f t="shared" si="163"/>
        <v>370952418.14796197</v>
      </c>
      <c r="AL208" s="37">
        <f t="shared" si="186"/>
        <v>628.15708769554521</v>
      </c>
      <c r="AM208" s="13">
        <f t="shared" si="164"/>
        <v>11831.891022053715</v>
      </c>
      <c r="AN208">
        <f t="shared" si="187"/>
        <v>685.59345188027203</v>
      </c>
      <c r="AO208" s="13">
        <f t="shared" si="165"/>
        <v>2813.5073827337451</v>
      </c>
      <c r="AP208" s="13">
        <f t="shared" si="203"/>
        <v>628.41966277274457</v>
      </c>
      <c r="AQ208" s="13">
        <f t="shared" si="166"/>
        <v>16763.732445960341</v>
      </c>
      <c r="AR208" s="13">
        <f t="shared" si="188"/>
        <v>709.79700474342587</v>
      </c>
      <c r="AS208" s="38">
        <f t="shared" si="167"/>
        <v>2813.5073827337451</v>
      </c>
      <c r="AT208" s="37">
        <f t="shared" si="189"/>
        <v>80763974.223533377</v>
      </c>
      <c r="AU208" s="13">
        <f t="shared" si="168"/>
        <v>11831.891022053715</v>
      </c>
      <c r="AV208">
        <f t="shared" si="190"/>
        <v>80764031.659897566</v>
      </c>
      <c r="AW208" s="13">
        <f t="shared" si="169"/>
        <v>80764377.431120396</v>
      </c>
      <c r="AX208" s="13">
        <f t="shared" si="204"/>
        <v>197675123.00301972</v>
      </c>
      <c r="AY208" s="13">
        <f t="shared" si="170"/>
        <v>16763.732445960341</v>
      </c>
      <c r="AZ208">
        <f t="shared" si="191"/>
        <v>197675204.38036168</v>
      </c>
      <c r="BA208" s="13">
        <f t="shared" si="171"/>
        <v>197675525.94803166</v>
      </c>
      <c r="BB208" s="37">
        <f t="shared" si="192"/>
        <v>112.58183674385747</v>
      </c>
      <c r="BC208" s="13">
        <f t="shared" si="172"/>
        <v>11831.891022053715</v>
      </c>
      <c r="BD208">
        <f t="shared" si="193"/>
        <v>170.01820092858424</v>
      </c>
      <c r="BE208" s="13">
        <f t="shared" si="173"/>
        <v>503.35057957927143</v>
      </c>
      <c r="BF208" s="13">
        <f t="shared" si="205"/>
        <v>112.84441182105685</v>
      </c>
      <c r="BG208" s="13">
        <f t="shared" si="174"/>
        <v>16763.732445960341</v>
      </c>
      <c r="BH208">
        <f t="shared" si="194"/>
        <v>194.22175379173814</v>
      </c>
      <c r="BI208" s="13">
        <f t="shared" si="175"/>
        <v>503.35057957927143</v>
      </c>
      <c r="BJ208" s="37">
        <f t="shared" si="195"/>
        <v>1.3160841587359395</v>
      </c>
      <c r="BK208" s="13">
        <f t="shared" si="176"/>
        <v>2366.3782044107429</v>
      </c>
      <c r="BL208">
        <f t="shared" si="196"/>
        <v>12.803356995681295</v>
      </c>
      <c r="BM208" s="13">
        <f t="shared" si="177"/>
        <v>5.6772349545232395</v>
      </c>
      <c r="BN208" s="13">
        <f t="shared" si="206"/>
        <v>1.7748691837326502</v>
      </c>
      <c r="BO208" s="13">
        <f t="shared" si="178"/>
        <v>16763.732445960341</v>
      </c>
      <c r="BP208">
        <f t="shared" si="197"/>
        <v>83.152211154413919</v>
      </c>
      <c r="BQ208" s="13">
        <f t="shared" si="179"/>
        <v>5.6772349545232395</v>
      </c>
      <c r="BR208" s="37">
        <f t="shared" si="198"/>
        <v>185.47549709380507</v>
      </c>
      <c r="BS208" s="13">
        <f t="shared" si="180"/>
        <v>11831.891022053715</v>
      </c>
      <c r="BT208">
        <f t="shared" si="199"/>
        <v>242.91186127853183</v>
      </c>
      <c r="BU208" s="13">
        <f t="shared" si="181"/>
        <v>829.96785815000442</v>
      </c>
      <c r="BV208" s="13">
        <f t="shared" si="207"/>
        <v>117588208.32452293</v>
      </c>
      <c r="BW208" s="13">
        <f t="shared" si="182"/>
        <v>16763.732445960341</v>
      </c>
      <c r="BX208">
        <f t="shared" si="200"/>
        <v>117588289.7018649</v>
      </c>
      <c r="BY208" s="13">
        <f t="shared" si="183"/>
        <v>117588852.55430891</v>
      </c>
    </row>
    <row r="209" spans="29:77" x14ac:dyDescent="0.2">
      <c r="AC209">
        <v>207</v>
      </c>
      <c r="AD209" s="37">
        <f t="shared" si="184"/>
        <v>370951370.90134293</v>
      </c>
      <c r="AE209" s="13">
        <f t="shared" si="160"/>
        <v>11831.891022053715</v>
      </c>
      <c r="AF209">
        <f t="shared" si="201"/>
        <v>370951428.06023675</v>
      </c>
      <c r="AG209" s="13">
        <f t="shared" si="161"/>
        <v>370952418.14796197</v>
      </c>
      <c r="AH209" s="13">
        <f t="shared" si="202"/>
        <v>370951371.16391802</v>
      </c>
      <c r="AI209" s="13">
        <f t="shared" si="162"/>
        <v>16763.732445960341</v>
      </c>
      <c r="AJ209">
        <f t="shared" si="185"/>
        <v>370951452.14813274</v>
      </c>
      <c r="AK209" s="13">
        <f t="shared" si="163"/>
        <v>370952418.14796197</v>
      </c>
      <c r="AL209" s="37">
        <f t="shared" si="186"/>
        <v>628.15708769554521</v>
      </c>
      <c r="AM209" s="13">
        <f t="shared" si="164"/>
        <v>11831.891022053715</v>
      </c>
      <c r="AN209">
        <f t="shared" si="187"/>
        <v>685.31598152189167</v>
      </c>
      <c r="AO209" s="13">
        <f t="shared" si="165"/>
        <v>2813.5073827337451</v>
      </c>
      <c r="AP209" s="13">
        <f t="shared" si="203"/>
        <v>628.41966277274457</v>
      </c>
      <c r="AQ209" s="13">
        <f t="shared" si="166"/>
        <v>16763.732445960341</v>
      </c>
      <c r="AR209" s="13">
        <f t="shared" si="188"/>
        <v>709.4038774875288</v>
      </c>
      <c r="AS209" s="38">
        <f t="shared" si="167"/>
        <v>2813.5073827337451</v>
      </c>
      <c r="AT209" s="37">
        <f t="shared" si="189"/>
        <v>80763974.223533377</v>
      </c>
      <c r="AU209" s="13">
        <f t="shared" si="168"/>
        <v>11831.891022053715</v>
      </c>
      <c r="AV209">
        <f t="shared" si="190"/>
        <v>80764031.382427201</v>
      </c>
      <c r="AW209" s="13">
        <f t="shared" si="169"/>
        <v>80764377.431120396</v>
      </c>
      <c r="AX209" s="13">
        <f t="shared" si="204"/>
        <v>197675123.00301972</v>
      </c>
      <c r="AY209" s="13">
        <f t="shared" si="170"/>
        <v>16763.732445960341</v>
      </c>
      <c r="AZ209">
        <f t="shared" si="191"/>
        <v>197675203.98723444</v>
      </c>
      <c r="BA209" s="13">
        <f t="shared" si="171"/>
        <v>197675525.94803166</v>
      </c>
      <c r="BB209" s="37">
        <f t="shared" si="192"/>
        <v>112.58183674385747</v>
      </c>
      <c r="BC209" s="13">
        <f t="shared" si="172"/>
        <v>11831.891022053715</v>
      </c>
      <c r="BD209">
        <f t="shared" si="193"/>
        <v>169.74073057020391</v>
      </c>
      <c r="BE209" s="13">
        <f t="shared" si="173"/>
        <v>503.35057957927143</v>
      </c>
      <c r="BF209" s="13">
        <f t="shared" si="205"/>
        <v>112.84441182105685</v>
      </c>
      <c r="BG209" s="13">
        <f t="shared" si="174"/>
        <v>16763.732445960341</v>
      </c>
      <c r="BH209">
        <f t="shared" si="194"/>
        <v>193.82862653584112</v>
      </c>
      <c r="BI209" s="13">
        <f t="shared" si="175"/>
        <v>503.35057957927143</v>
      </c>
      <c r="BJ209" s="37">
        <f t="shared" si="195"/>
        <v>1.3160841587359395</v>
      </c>
      <c r="BK209" s="13">
        <f t="shared" si="176"/>
        <v>2366.3782044107429</v>
      </c>
      <c r="BL209">
        <f t="shared" si="196"/>
        <v>12.747862924005229</v>
      </c>
      <c r="BM209" s="13">
        <f t="shared" si="177"/>
        <v>5.6772349545232395</v>
      </c>
      <c r="BN209" s="13">
        <f t="shared" si="206"/>
        <v>1.7748691837326502</v>
      </c>
      <c r="BO209" s="13">
        <f t="shared" si="178"/>
        <v>16763.732445960341</v>
      </c>
      <c r="BP209">
        <f t="shared" si="197"/>
        <v>82.759083898516906</v>
      </c>
      <c r="BQ209" s="13">
        <f t="shared" si="179"/>
        <v>5.6772349545232395</v>
      </c>
      <c r="BR209" s="37">
        <f t="shared" si="198"/>
        <v>185.47549709380507</v>
      </c>
      <c r="BS209" s="13">
        <f t="shared" si="180"/>
        <v>11831.891022053715</v>
      </c>
      <c r="BT209">
        <f t="shared" si="199"/>
        <v>242.63439092015153</v>
      </c>
      <c r="BU209" s="13">
        <f t="shared" si="181"/>
        <v>829.96785815000442</v>
      </c>
      <c r="BV209" s="13">
        <f t="shared" si="207"/>
        <v>117588208.32452293</v>
      </c>
      <c r="BW209" s="13">
        <f t="shared" si="182"/>
        <v>16763.732445960341</v>
      </c>
      <c r="BX209">
        <f t="shared" si="200"/>
        <v>117588289.30873764</v>
      </c>
      <c r="BY209" s="13">
        <f t="shared" si="183"/>
        <v>117588852.55430891</v>
      </c>
    </row>
    <row r="210" spans="29:77" x14ac:dyDescent="0.2">
      <c r="AC210">
        <v>208</v>
      </c>
      <c r="AD210" s="37">
        <f t="shared" si="184"/>
        <v>370951370.90134293</v>
      </c>
      <c r="AE210" s="13">
        <f t="shared" si="160"/>
        <v>11831.891022053715</v>
      </c>
      <c r="AF210">
        <f t="shared" si="201"/>
        <v>370951427.78543437</v>
      </c>
      <c r="AG210" s="13">
        <f t="shared" si="161"/>
        <v>370952418.14796197</v>
      </c>
      <c r="AH210" s="13">
        <f t="shared" si="202"/>
        <v>370951371.16391802</v>
      </c>
      <c r="AI210" s="13">
        <f t="shared" si="162"/>
        <v>16763.732445960341</v>
      </c>
      <c r="AJ210">
        <f t="shared" si="185"/>
        <v>370951451.75878555</v>
      </c>
      <c r="AK210" s="13">
        <f t="shared" si="163"/>
        <v>370952418.14796197</v>
      </c>
      <c r="AL210" s="37">
        <f t="shared" si="186"/>
        <v>628.15708769554521</v>
      </c>
      <c r="AM210" s="13">
        <f t="shared" si="164"/>
        <v>11831.891022053715</v>
      </c>
      <c r="AN210">
        <f t="shared" si="187"/>
        <v>685.04117914772655</v>
      </c>
      <c r="AO210" s="13">
        <f t="shared" si="165"/>
        <v>2813.5073827337451</v>
      </c>
      <c r="AP210" s="13">
        <f t="shared" si="203"/>
        <v>628.41966277274457</v>
      </c>
      <c r="AQ210" s="13">
        <f t="shared" si="166"/>
        <v>16763.732445960341</v>
      </c>
      <c r="AR210" s="13">
        <f t="shared" si="188"/>
        <v>709.0145303014001</v>
      </c>
      <c r="AS210" s="38">
        <f t="shared" si="167"/>
        <v>2813.5073827337451</v>
      </c>
      <c r="AT210" s="37">
        <f t="shared" si="189"/>
        <v>80763974.223533377</v>
      </c>
      <c r="AU210" s="13">
        <f t="shared" si="168"/>
        <v>11831.891022053715</v>
      </c>
      <c r="AV210">
        <f t="shared" si="190"/>
        <v>80764031.107624829</v>
      </c>
      <c r="AW210" s="13">
        <f t="shared" si="169"/>
        <v>80764377.431120396</v>
      </c>
      <c r="AX210" s="13">
        <f t="shared" si="204"/>
        <v>197675123.00301972</v>
      </c>
      <c r="AY210" s="13">
        <f t="shared" si="170"/>
        <v>16763.732445960341</v>
      </c>
      <c r="AZ210">
        <f t="shared" si="191"/>
        <v>197675203.59788725</v>
      </c>
      <c r="BA210" s="13">
        <f t="shared" si="171"/>
        <v>197675525.94803166</v>
      </c>
      <c r="BB210" s="37">
        <f t="shared" si="192"/>
        <v>112.58183674385747</v>
      </c>
      <c r="BC210" s="13">
        <f t="shared" si="172"/>
        <v>11831.891022053715</v>
      </c>
      <c r="BD210">
        <f t="shared" si="193"/>
        <v>169.46592819603879</v>
      </c>
      <c r="BE210" s="13">
        <f t="shared" si="173"/>
        <v>503.35057957927143</v>
      </c>
      <c r="BF210" s="13">
        <f t="shared" si="205"/>
        <v>112.84441182105685</v>
      </c>
      <c r="BG210" s="13">
        <f t="shared" si="174"/>
        <v>16763.732445960341</v>
      </c>
      <c r="BH210">
        <f t="shared" si="194"/>
        <v>193.43927934971234</v>
      </c>
      <c r="BI210" s="13">
        <f t="shared" si="175"/>
        <v>503.35057957927143</v>
      </c>
      <c r="BJ210" s="37">
        <f t="shared" si="195"/>
        <v>1.3160841587359395</v>
      </c>
      <c r="BK210" s="13">
        <f t="shared" si="176"/>
        <v>2366.3782044107429</v>
      </c>
      <c r="BL210">
        <f t="shared" si="196"/>
        <v>12.692902449172204</v>
      </c>
      <c r="BM210" s="13">
        <f t="shared" si="177"/>
        <v>5.6772349545232395</v>
      </c>
      <c r="BN210" s="13">
        <f t="shared" si="206"/>
        <v>1.7748691837326502</v>
      </c>
      <c r="BO210" s="13">
        <f t="shared" si="178"/>
        <v>16763.732445960341</v>
      </c>
      <c r="BP210">
        <f t="shared" si="197"/>
        <v>82.369736712388132</v>
      </c>
      <c r="BQ210" s="13">
        <f t="shared" si="179"/>
        <v>5.6772349545232395</v>
      </c>
      <c r="BR210" s="37">
        <f t="shared" si="198"/>
        <v>185.47549709380507</v>
      </c>
      <c r="BS210" s="13">
        <f t="shared" si="180"/>
        <v>11831.891022053715</v>
      </c>
      <c r="BT210">
        <f t="shared" si="199"/>
        <v>242.35958854598641</v>
      </c>
      <c r="BU210" s="13">
        <f t="shared" si="181"/>
        <v>829.96785815000442</v>
      </c>
      <c r="BV210" s="13">
        <f t="shared" si="207"/>
        <v>117588208.32452293</v>
      </c>
      <c r="BW210" s="13">
        <f t="shared" si="182"/>
        <v>16763.732445960341</v>
      </c>
      <c r="BX210">
        <f t="shared" si="200"/>
        <v>117588288.91939045</v>
      </c>
      <c r="BY210" s="13">
        <f t="shared" si="183"/>
        <v>117588852.55430891</v>
      </c>
    </row>
    <row r="211" spans="29:77" x14ac:dyDescent="0.2">
      <c r="AC211">
        <v>209</v>
      </c>
      <c r="AD211" s="37">
        <f t="shared" si="184"/>
        <v>370951370.90134293</v>
      </c>
      <c r="AE211" s="13">
        <f t="shared" si="160"/>
        <v>11831.891022053715</v>
      </c>
      <c r="AF211">
        <f t="shared" si="201"/>
        <v>370951427.51326168</v>
      </c>
      <c r="AG211" s="13">
        <f t="shared" si="161"/>
        <v>370952418.14796197</v>
      </c>
      <c r="AH211" s="13">
        <f t="shared" si="202"/>
        <v>370951371.16391802</v>
      </c>
      <c r="AI211" s="13">
        <f t="shared" si="162"/>
        <v>16763.732445960341</v>
      </c>
      <c r="AJ211">
        <f t="shared" si="185"/>
        <v>370951451.37316418</v>
      </c>
      <c r="AK211" s="13">
        <f t="shared" si="163"/>
        <v>370952418.14796197</v>
      </c>
      <c r="AL211" s="37">
        <f t="shared" si="186"/>
        <v>628.15708769554521</v>
      </c>
      <c r="AM211" s="13">
        <f t="shared" si="164"/>
        <v>11831.891022053715</v>
      </c>
      <c r="AN211">
        <f t="shared" si="187"/>
        <v>684.76900646135243</v>
      </c>
      <c r="AO211" s="13">
        <f t="shared" si="165"/>
        <v>2813.5073827337451</v>
      </c>
      <c r="AP211" s="13">
        <f t="shared" si="203"/>
        <v>628.41966277274457</v>
      </c>
      <c r="AQ211" s="13">
        <f t="shared" si="166"/>
        <v>16763.732445960341</v>
      </c>
      <c r="AR211" s="13">
        <f t="shared" si="188"/>
        <v>708.62890892566486</v>
      </c>
      <c r="AS211" s="38">
        <f t="shared" si="167"/>
        <v>2813.5073827337451</v>
      </c>
      <c r="AT211" s="37">
        <f t="shared" si="189"/>
        <v>80763974.223533377</v>
      </c>
      <c r="AU211" s="13">
        <f t="shared" si="168"/>
        <v>11831.891022053715</v>
      </c>
      <c r="AV211">
        <f t="shared" si="190"/>
        <v>80764030.835452139</v>
      </c>
      <c r="AW211" s="13">
        <f t="shared" si="169"/>
        <v>80764377.431120396</v>
      </c>
      <c r="AX211" s="13">
        <f t="shared" si="204"/>
        <v>197675123.00301972</v>
      </c>
      <c r="AY211" s="13">
        <f t="shared" si="170"/>
        <v>16763.732445960341</v>
      </c>
      <c r="AZ211">
        <f t="shared" si="191"/>
        <v>197675203.21226588</v>
      </c>
      <c r="BA211" s="13">
        <f t="shared" si="171"/>
        <v>197675525.94803166</v>
      </c>
      <c r="BB211" s="37">
        <f t="shared" si="192"/>
        <v>112.58183674385747</v>
      </c>
      <c r="BC211" s="13">
        <f t="shared" si="172"/>
        <v>11831.891022053715</v>
      </c>
      <c r="BD211">
        <f t="shared" si="193"/>
        <v>169.1937555096647</v>
      </c>
      <c r="BE211" s="13">
        <f t="shared" si="173"/>
        <v>503.35057957927143</v>
      </c>
      <c r="BF211" s="13">
        <f t="shared" si="205"/>
        <v>112.84441182105685</v>
      </c>
      <c r="BG211" s="13">
        <f t="shared" si="174"/>
        <v>16763.732445960341</v>
      </c>
      <c r="BH211">
        <f t="shared" si="194"/>
        <v>193.05365797397712</v>
      </c>
      <c r="BI211" s="13">
        <f t="shared" si="175"/>
        <v>503.35057957927143</v>
      </c>
      <c r="BJ211" s="37">
        <f t="shared" si="195"/>
        <v>1.3160841587359395</v>
      </c>
      <c r="BK211" s="13">
        <f t="shared" si="176"/>
        <v>2366.3782044107429</v>
      </c>
      <c r="BL211">
        <f t="shared" si="196"/>
        <v>12.63846791189739</v>
      </c>
      <c r="BM211" s="13">
        <f t="shared" si="177"/>
        <v>5.6772349545232395</v>
      </c>
      <c r="BN211" s="13">
        <f t="shared" si="206"/>
        <v>1.7748691837326502</v>
      </c>
      <c r="BO211" s="13">
        <f t="shared" si="178"/>
        <v>16763.732445960341</v>
      </c>
      <c r="BP211">
        <f t="shared" si="197"/>
        <v>81.984115336652934</v>
      </c>
      <c r="BQ211" s="13">
        <f t="shared" si="179"/>
        <v>5.6772349545232395</v>
      </c>
      <c r="BR211" s="37">
        <f t="shared" si="198"/>
        <v>185.47549709380507</v>
      </c>
      <c r="BS211" s="13">
        <f t="shared" si="180"/>
        <v>11831.891022053715</v>
      </c>
      <c r="BT211">
        <f t="shared" si="199"/>
        <v>242.08741585961232</v>
      </c>
      <c r="BU211" s="13">
        <f t="shared" si="181"/>
        <v>829.96785815000442</v>
      </c>
      <c r="BV211" s="13">
        <f t="shared" si="207"/>
        <v>117588208.32452293</v>
      </c>
      <c r="BW211" s="13">
        <f t="shared" si="182"/>
        <v>16763.732445960341</v>
      </c>
      <c r="BX211">
        <f t="shared" si="200"/>
        <v>117588288.53376909</v>
      </c>
      <c r="BY211" s="13">
        <f t="shared" si="183"/>
        <v>117588852.55430891</v>
      </c>
    </row>
    <row r="212" spans="29:77" x14ac:dyDescent="0.2">
      <c r="AC212">
        <v>210</v>
      </c>
      <c r="AD212" s="37">
        <f t="shared" si="184"/>
        <v>370951370.90134293</v>
      </c>
      <c r="AE212" s="13">
        <f t="shared" si="160"/>
        <v>11831.891022053715</v>
      </c>
      <c r="AF212">
        <f t="shared" si="201"/>
        <v>370951427.24368113</v>
      </c>
      <c r="AG212" s="13">
        <f t="shared" si="161"/>
        <v>370952418.14796197</v>
      </c>
      <c r="AH212" s="13">
        <f t="shared" si="202"/>
        <v>370951371.16391802</v>
      </c>
      <c r="AI212" s="13">
        <f t="shared" si="162"/>
        <v>16763.732445960341</v>
      </c>
      <c r="AJ212">
        <f t="shared" si="185"/>
        <v>370951450.99121541</v>
      </c>
      <c r="AK212" s="13">
        <f t="shared" si="163"/>
        <v>370952418.14796197</v>
      </c>
      <c r="AL212" s="37">
        <f t="shared" si="186"/>
        <v>628.15708769554521</v>
      </c>
      <c r="AM212" s="13">
        <f t="shared" si="164"/>
        <v>11831.891022053715</v>
      </c>
      <c r="AN212">
        <f t="shared" si="187"/>
        <v>684.49942589580098</v>
      </c>
      <c r="AO212" s="13">
        <f t="shared" si="165"/>
        <v>2813.5073827337451</v>
      </c>
      <c r="AP212" s="13">
        <f t="shared" si="203"/>
        <v>628.41966277274457</v>
      </c>
      <c r="AQ212" s="13">
        <f t="shared" si="166"/>
        <v>16763.732445960341</v>
      </c>
      <c r="AR212" s="13">
        <f t="shared" si="188"/>
        <v>708.24696013446044</v>
      </c>
      <c r="AS212" s="38">
        <f t="shared" si="167"/>
        <v>2813.5073827337451</v>
      </c>
      <c r="AT212" s="37">
        <f t="shared" si="189"/>
        <v>80763974.223533377</v>
      </c>
      <c r="AU212" s="13">
        <f t="shared" si="168"/>
        <v>11831.891022053715</v>
      </c>
      <c r="AV212">
        <f t="shared" si="190"/>
        <v>80764030.565871581</v>
      </c>
      <c r="AW212" s="13">
        <f t="shared" si="169"/>
        <v>80764377.431120396</v>
      </c>
      <c r="AX212" s="13">
        <f t="shared" si="204"/>
        <v>197675123.00301972</v>
      </c>
      <c r="AY212" s="13">
        <f t="shared" si="170"/>
        <v>16763.732445960341</v>
      </c>
      <c r="AZ212">
        <f t="shared" si="191"/>
        <v>197675202.83031708</v>
      </c>
      <c r="BA212" s="13">
        <f t="shared" si="171"/>
        <v>197675525.94803166</v>
      </c>
      <c r="BB212" s="37">
        <f t="shared" si="192"/>
        <v>112.58183674385747</v>
      </c>
      <c r="BC212" s="13">
        <f t="shared" si="172"/>
        <v>11831.891022053715</v>
      </c>
      <c r="BD212">
        <f t="shared" si="193"/>
        <v>168.92417494411325</v>
      </c>
      <c r="BE212" s="13">
        <f t="shared" si="173"/>
        <v>503.35057957927143</v>
      </c>
      <c r="BF212" s="13">
        <f t="shared" si="205"/>
        <v>112.84441182105685</v>
      </c>
      <c r="BG212" s="13">
        <f t="shared" si="174"/>
        <v>16763.732445960341</v>
      </c>
      <c r="BH212">
        <f t="shared" si="194"/>
        <v>192.67170918277276</v>
      </c>
      <c r="BI212" s="13">
        <f t="shared" si="175"/>
        <v>503.35057957927143</v>
      </c>
      <c r="BJ212" s="37">
        <f t="shared" si="195"/>
        <v>1.3160841587359395</v>
      </c>
      <c r="BK212" s="13">
        <f t="shared" si="176"/>
        <v>2366.3782044107429</v>
      </c>
      <c r="BL212">
        <f t="shared" si="196"/>
        <v>12.584551798787096</v>
      </c>
      <c r="BM212" s="13">
        <f t="shared" si="177"/>
        <v>5.6772349545232395</v>
      </c>
      <c r="BN212" s="13">
        <f t="shared" si="206"/>
        <v>1.7748691837326502</v>
      </c>
      <c r="BO212" s="13">
        <f t="shared" si="178"/>
        <v>16763.732445960341</v>
      </c>
      <c r="BP212">
        <f t="shared" si="197"/>
        <v>81.602166545448554</v>
      </c>
      <c r="BQ212" s="13">
        <f t="shared" si="179"/>
        <v>5.6772349545232395</v>
      </c>
      <c r="BR212" s="37">
        <f t="shared" si="198"/>
        <v>185.47549709380507</v>
      </c>
      <c r="BS212" s="13">
        <f t="shared" si="180"/>
        <v>11831.891022053715</v>
      </c>
      <c r="BT212">
        <f t="shared" si="199"/>
        <v>241.81783529406084</v>
      </c>
      <c r="BU212" s="13">
        <f t="shared" si="181"/>
        <v>829.96785815000442</v>
      </c>
      <c r="BV212" s="13">
        <f t="shared" si="207"/>
        <v>117588208.32452293</v>
      </c>
      <c r="BW212" s="13">
        <f t="shared" si="182"/>
        <v>16763.732445960341</v>
      </c>
      <c r="BX212">
        <f t="shared" si="200"/>
        <v>117588288.15182029</v>
      </c>
      <c r="BY212" s="13">
        <f t="shared" si="183"/>
        <v>117588852.55430891</v>
      </c>
    </row>
    <row r="213" spans="29:77" x14ac:dyDescent="0.2">
      <c r="AC213">
        <v>211</v>
      </c>
      <c r="AD213" s="37">
        <f t="shared" si="184"/>
        <v>370951370.90134293</v>
      </c>
      <c r="AE213" s="13">
        <f t="shared" si="160"/>
        <v>11831.891022053715</v>
      </c>
      <c r="AF213">
        <f t="shared" si="201"/>
        <v>370951426.97665584</v>
      </c>
      <c r="AG213" s="13">
        <f t="shared" si="161"/>
        <v>370952418.14796197</v>
      </c>
      <c r="AH213" s="13">
        <f t="shared" si="202"/>
        <v>370951371.16391802</v>
      </c>
      <c r="AI213" s="13">
        <f t="shared" si="162"/>
        <v>16763.732445960341</v>
      </c>
      <c r="AJ213">
        <f t="shared" si="185"/>
        <v>370951450.61288697</v>
      </c>
      <c r="AK213" s="13">
        <f t="shared" si="163"/>
        <v>370952418.14796197</v>
      </c>
      <c r="AL213" s="37">
        <f t="shared" si="186"/>
        <v>628.15708769554521</v>
      </c>
      <c r="AM213" s="13">
        <f t="shared" si="164"/>
        <v>11831.891022053715</v>
      </c>
      <c r="AN213">
        <f t="shared" si="187"/>
        <v>684.23240059627369</v>
      </c>
      <c r="AO213" s="13">
        <f t="shared" si="165"/>
        <v>2813.5073827337451</v>
      </c>
      <c r="AP213" s="13">
        <f t="shared" si="203"/>
        <v>628.41966277274457</v>
      </c>
      <c r="AQ213" s="13">
        <f t="shared" si="166"/>
        <v>16763.732445960341</v>
      </c>
      <c r="AR213" s="13">
        <f t="shared" si="188"/>
        <v>707.86863171094524</v>
      </c>
      <c r="AS213" s="38">
        <f t="shared" si="167"/>
        <v>2813.5073827337451</v>
      </c>
      <c r="AT213" s="37">
        <f t="shared" si="189"/>
        <v>80763974.223533377</v>
      </c>
      <c r="AU213" s="13">
        <f t="shared" si="168"/>
        <v>11831.891022053715</v>
      </c>
      <c r="AV213">
        <f t="shared" si="190"/>
        <v>80764030.298846275</v>
      </c>
      <c r="AW213" s="13">
        <f t="shared" si="169"/>
        <v>80764377.431120396</v>
      </c>
      <c r="AX213" s="13">
        <f t="shared" si="204"/>
        <v>197675123.00301972</v>
      </c>
      <c r="AY213" s="13">
        <f t="shared" si="170"/>
        <v>16763.732445960341</v>
      </c>
      <c r="AZ213">
        <f t="shared" si="191"/>
        <v>197675202.45198867</v>
      </c>
      <c r="BA213" s="13">
        <f t="shared" si="171"/>
        <v>197675525.94803166</v>
      </c>
      <c r="BB213" s="37">
        <f t="shared" si="192"/>
        <v>112.58183674385747</v>
      </c>
      <c r="BC213" s="13">
        <f t="shared" si="172"/>
        <v>11831.891022053715</v>
      </c>
      <c r="BD213">
        <f t="shared" si="193"/>
        <v>168.65714964458596</v>
      </c>
      <c r="BE213" s="13">
        <f t="shared" si="173"/>
        <v>503.35057957927143</v>
      </c>
      <c r="BF213" s="13">
        <f t="shared" si="205"/>
        <v>112.84441182105685</v>
      </c>
      <c r="BG213" s="13">
        <f t="shared" si="174"/>
        <v>16763.732445960341</v>
      </c>
      <c r="BH213">
        <f t="shared" si="194"/>
        <v>192.2933807592575</v>
      </c>
      <c r="BI213" s="13">
        <f t="shared" si="175"/>
        <v>503.35057957927143</v>
      </c>
      <c r="BJ213" s="37">
        <f t="shared" si="195"/>
        <v>1.3160841587359395</v>
      </c>
      <c r="BK213" s="13">
        <f t="shared" si="176"/>
        <v>2366.3782044107429</v>
      </c>
      <c r="BL213">
        <f t="shared" si="196"/>
        <v>12.531146738881642</v>
      </c>
      <c r="BM213" s="13">
        <f t="shared" si="177"/>
        <v>5.6772349545232395</v>
      </c>
      <c r="BN213" s="13">
        <f t="shared" si="206"/>
        <v>1.7748691837326502</v>
      </c>
      <c r="BO213" s="13">
        <f t="shared" si="178"/>
        <v>16763.732445960341</v>
      </c>
      <c r="BP213">
        <f t="shared" si="197"/>
        <v>81.223838121933312</v>
      </c>
      <c r="BQ213" s="13">
        <f t="shared" si="179"/>
        <v>5.6772349545232395</v>
      </c>
      <c r="BR213" s="37">
        <f t="shared" si="198"/>
        <v>185.47549709380507</v>
      </c>
      <c r="BS213" s="13">
        <f t="shared" si="180"/>
        <v>11831.891022053715</v>
      </c>
      <c r="BT213">
        <f t="shared" si="199"/>
        <v>241.55080999453358</v>
      </c>
      <c r="BU213" s="13">
        <f t="shared" si="181"/>
        <v>829.96785815000442</v>
      </c>
      <c r="BV213" s="13">
        <f t="shared" si="207"/>
        <v>117588208.32452293</v>
      </c>
      <c r="BW213" s="13">
        <f t="shared" si="182"/>
        <v>16763.732445960341</v>
      </c>
      <c r="BX213">
        <f t="shared" si="200"/>
        <v>117588287.77349186</v>
      </c>
      <c r="BY213" s="13">
        <f t="shared" si="183"/>
        <v>117588852.55430891</v>
      </c>
    </row>
    <row r="214" spans="29:77" x14ac:dyDescent="0.2">
      <c r="AC214">
        <v>212</v>
      </c>
      <c r="AD214" s="37">
        <f t="shared" si="184"/>
        <v>370951370.90134293</v>
      </c>
      <c r="AE214" s="13">
        <f t="shared" si="160"/>
        <v>11831.891022053715</v>
      </c>
      <c r="AF214">
        <f t="shared" si="201"/>
        <v>370951426.71214962</v>
      </c>
      <c r="AG214" s="13">
        <f t="shared" si="161"/>
        <v>370952418.14796197</v>
      </c>
      <c r="AH214" s="13">
        <f t="shared" si="202"/>
        <v>370951371.16391802</v>
      </c>
      <c r="AI214" s="13">
        <f t="shared" si="162"/>
        <v>16763.732445960341</v>
      </c>
      <c r="AJ214">
        <f t="shared" si="185"/>
        <v>370951450.23812765</v>
      </c>
      <c r="AK214" s="13">
        <f t="shared" si="163"/>
        <v>370952418.14796197</v>
      </c>
      <c r="AL214" s="37">
        <f t="shared" si="186"/>
        <v>628.15708769554521</v>
      </c>
      <c r="AM214" s="13">
        <f t="shared" si="164"/>
        <v>11831.891022053715</v>
      </c>
      <c r="AN214">
        <f t="shared" si="187"/>
        <v>683.96789440334578</v>
      </c>
      <c r="AO214" s="13">
        <f t="shared" si="165"/>
        <v>2813.5073827337451</v>
      </c>
      <c r="AP214" s="13">
        <f t="shared" si="203"/>
        <v>628.41966277274457</v>
      </c>
      <c r="AQ214" s="13">
        <f t="shared" si="166"/>
        <v>16763.732445960341</v>
      </c>
      <c r="AR214" s="13">
        <f t="shared" si="188"/>
        <v>707.49387242350087</v>
      </c>
      <c r="AS214" s="38">
        <f t="shared" si="167"/>
        <v>2813.5073827337451</v>
      </c>
      <c r="AT214" s="37">
        <f t="shared" si="189"/>
        <v>80763974.223533377</v>
      </c>
      <c r="AU214" s="13">
        <f t="shared" si="168"/>
        <v>11831.891022053715</v>
      </c>
      <c r="AV214">
        <f t="shared" si="190"/>
        <v>80764030.034340084</v>
      </c>
      <c r="AW214" s="13">
        <f t="shared" si="169"/>
        <v>80764377.431120396</v>
      </c>
      <c r="AX214" s="13">
        <f t="shared" si="204"/>
        <v>197675123.00301972</v>
      </c>
      <c r="AY214" s="13">
        <f t="shared" si="170"/>
        <v>16763.732445960341</v>
      </c>
      <c r="AZ214">
        <f t="shared" si="191"/>
        <v>197675202.07722938</v>
      </c>
      <c r="BA214" s="13">
        <f t="shared" si="171"/>
        <v>197675525.94803166</v>
      </c>
      <c r="BB214" s="37">
        <f t="shared" si="192"/>
        <v>112.58183674385747</v>
      </c>
      <c r="BC214" s="13">
        <f t="shared" si="172"/>
        <v>11831.891022053715</v>
      </c>
      <c r="BD214">
        <f t="shared" si="193"/>
        <v>168.39264345165799</v>
      </c>
      <c r="BE214" s="13">
        <f t="shared" si="173"/>
        <v>503.35057957927143</v>
      </c>
      <c r="BF214" s="13">
        <f t="shared" si="205"/>
        <v>112.84441182105685</v>
      </c>
      <c r="BG214" s="13">
        <f t="shared" si="174"/>
        <v>16763.732445960341</v>
      </c>
      <c r="BH214">
        <f t="shared" si="194"/>
        <v>191.9186214718132</v>
      </c>
      <c r="BI214" s="13">
        <f t="shared" si="175"/>
        <v>503.35057957927143</v>
      </c>
      <c r="BJ214" s="37">
        <f t="shared" si="195"/>
        <v>1.3160841587359395</v>
      </c>
      <c r="BK214" s="13">
        <f t="shared" si="176"/>
        <v>2366.3782044107429</v>
      </c>
      <c r="BL214">
        <f t="shared" si="196"/>
        <v>12.478245500296048</v>
      </c>
      <c r="BM214" s="13">
        <f t="shared" si="177"/>
        <v>5.6772349545232395</v>
      </c>
      <c r="BN214" s="13">
        <f t="shared" si="206"/>
        <v>1.7748691837326502</v>
      </c>
      <c r="BO214" s="13">
        <f t="shared" si="178"/>
        <v>16763.732445960341</v>
      </c>
      <c r="BP214">
        <f t="shared" si="197"/>
        <v>80.849078834488978</v>
      </c>
      <c r="BQ214" s="13">
        <f t="shared" si="179"/>
        <v>5.6772349545232395</v>
      </c>
      <c r="BR214" s="37">
        <f t="shared" si="198"/>
        <v>185.47549709380507</v>
      </c>
      <c r="BS214" s="13">
        <f t="shared" si="180"/>
        <v>11831.891022053715</v>
      </c>
      <c r="BT214">
        <f t="shared" si="199"/>
        <v>241.28630380160561</v>
      </c>
      <c r="BU214" s="13">
        <f t="shared" si="181"/>
        <v>829.96785815000442</v>
      </c>
      <c r="BV214" s="13">
        <f t="shared" si="207"/>
        <v>117588208.32452293</v>
      </c>
      <c r="BW214" s="13">
        <f t="shared" si="182"/>
        <v>16763.732445960341</v>
      </c>
      <c r="BX214">
        <f t="shared" si="200"/>
        <v>117588287.39873257</v>
      </c>
      <c r="BY214" s="13">
        <f t="shared" si="183"/>
        <v>117588852.55430891</v>
      </c>
    </row>
    <row r="215" spans="29:77" x14ac:dyDescent="0.2">
      <c r="AC215">
        <v>213</v>
      </c>
      <c r="AD215" s="37">
        <f t="shared" si="184"/>
        <v>370951370.90134293</v>
      </c>
      <c r="AE215" s="13">
        <f t="shared" si="160"/>
        <v>11831.891022053715</v>
      </c>
      <c r="AF215">
        <f t="shared" si="201"/>
        <v>370951426.45012707</v>
      </c>
      <c r="AG215" s="13">
        <f t="shared" si="161"/>
        <v>370952418.14796197</v>
      </c>
      <c r="AH215" s="13">
        <f t="shared" si="202"/>
        <v>370951371.16391802</v>
      </c>
      <c r="AI215" s="13">
        <f t="shared" si="162"/>
        <v>16763.732445960341</v>
      </c>
      <c r="AJ215">
        <f t="shared" si="185"/>
        <v>370951449.86688727</v>
      </c>
      <c r="AK215" s="13">
        <f t="shared" si="163"/>
        <v>370952418.14796197</v>
      </c>
      <c r="AL215" s="37">
        <f t="shared" si="186"/>
        <v>628.15708769554521</v>
      </c>
      <c r="AM215" s="13">
        <f t="shared" si="164"/>
        <v>11831.891022053715</v>
      </c>
      <c r="AN215">
        <f t="shared" si="187"/>
        <v>683.70587183664247</v>
      </c>
      <c r="AO215" s="13">
        <f t="shared" si="165"/>
        <v>2813.5073827337451</v>
      </c>
      <c r="AP215" s="13">
        <f t="shared" si="203"/>
        <v>628.41966277274457</v>
      </c>
      <c r="AQ215" s="13">
        <f t="shared" si="166"/>
        <v>16763.732445960341</v>
      </c>
      <c r="AR215" s="13">
        <f t="shared" si="188"/>
        <v>707.12263200260531</v>
      </c>
      <c r="AS215" s="38">
        <f t="shared" si="167"/>
        <v>2813.5073827337451</v>
      </c>
      <c r="AT215" s="37">
        <f t="shared" si="189"/>
        <v>80763974.223533377</v>
      </c>
      <c r="AU215" s="13">
        <f t="shared" si="168"/>
        <v>11831.891022053715</v>
      </c>
      <c r="AV215">
        <f t="shared" si="190"/>
        <v>80764029.772317514</v>
      </c>
      <c r="AW215" s="13">
        <f t="shared" si="169"/>
        <v>80764377.431120396</v>
      </c>
      <c r="AX215" s="13">
        <f t="shared" si="204"/>
        <v>197675123.00301972</v>
      </c>
      <c r="AY215" s="13">
        <f t="shared" si="170"/>
        <v>16763.732445960341</v>
      </c>
      <c r="AZ215">
        <f t="shared" si="191"/>
        <v>197675201.70598894</v>
      </c>
      <c r="BA215" s="13">
        <f t="shared" si="171"/>
        <v>197675525.94803166</v>
      </c>
      <c r="BB215" s="37">
        <f t="shared" si="192"/>
        <v>112.58183674385747</v>
      </c>
      <c r="BC215" s="13">
        <f t="shared" si="172"/>
        <v>11831.891022053715</v>
      </c>
      <c r="BD215">
        <f t="shared" si="193"/>
        <v>168.13062088495471</v>
      </c>
      <c r="BE215" s="13">
        <f t="shared" si="173"/>
        <v>503.35057957927143</v>
      </c>
      <c r="BF215" s="13">
        <f t="shared" si="205"/>
        <v>112.84441182105685</v>
      </c>
      <c r="BG215" s="13">
        <f t="shared" si="174"/>
        <v>16763.732445960341</v>
      </c>
      <c r="BH215">
        <f t="shared" si="194"/>
        <v>191.54738105091761</v>
      </c>
      <c r="BI215" s="13">
        <f t="shared" si="175"/>
        <v>503.35057957927143</v>
      </c>
      <c r="BJ215" s="37">
        <f t="shared" si="195"/>
        <v>1.3160841587359395</v>
      </c>
      <c r="BK215" s="13">
        <f t="shared" si="176"/>
        <v>2366.3782044107429</v>
      </c>
      <c r="BL215">
        <f t="shared" si="196"/>
        <v>12.425840986955389</v>
      </c>
      <c r="BM215" s="13">
        <f t="shared" si="177"/>
        <v>5.6772349545232395</v>
      </c>
      <c r="BN215" s="13">
        <f t="shared" si="206"/>
        <v>1.7748691837326502</v>
      </c>
      <c r="BO215" s="13">
        <f t="shared" si="178"/>
        <v>16763.732445960341</v>
      </c>
      <c r="BP215">
        <f t="shared" si="197"/>
        <v>80.477838413593403</v>
      </c>
      <c r="BQ215" s="13">
        <f t="shared" si="179"/>
        <v>5.6772349545232395</v>
      </c>
      <c r="BR215" s="37">
        <f t="shared" si="198"/>
        <v>185.47549709380507</v>
      </c>
      <c r="BS215" s="13">
        <f t="shared" si="180"/>
        <v>11831.891022053715</v>
      </c>
      <c r="BT215">
        <f t="shared" si="199"/>
        <v>241.02428123490233</v>
      </c>
      <c r="BU215" s="13">
        <f t="shared" si="181"/>
        <v>829.96785815000442</v>
      </c>
      <c r="BV215" s="13">
        <f t="shared" si="207"/>
        <v>117588208.32452293</v>
      </c>
      <c r="BW215" s="13">
        <f t="shared" si="182"/>
        <v>16763.732445960341</v>
      </c>
      <c r="BX215">
        <f t="shared" si="200"/>
        <v>117588287.02749215</v>
      </c>
      <c r="BY215" s="13">
        <f t="shared" si="183"/>
        <v>117588852.55430891</v>
      </c>
    </row>
    <row r="216" spans="29:77" x14ac:dyDescent="0.2">
      <c r="AC216">
        <v>214</v>
      </c>
      <c r="AD216" s="37">
        <f t="shared" si="184"/>
        <v>370951370.90134293</v>
      </c>
      <c r="AE216" s="13">
        <f t="shared" si="160"/>
        <v>11831.891022053715</v>
      </c>
      <c r="AF216">
        <f t="shared" si="201"/>
        <v>370951426.19055331</v>
      </c>
      <c r="AG216" s="13">
        <f t="shared" si="161"/>
        <v>370952418.14796197</v>
      </c>
      <c r="AH216" s="13">
        <f t="shared" si="202"/>
        <v>370951371.16391802</v>
      </c>
      <c r="AI216" s="13">
        <f t="shared" si="162"/>
        <v>16763.732445960341</v>
      </c>
      <c r="AJ216">
        <f t="shared" si="185"/>
        <v>370951449.49911636</v>
      </c>
      <c r="AK216" s="13">
        <f t="shared" si="163"/>
        <v>370952418.14796197</v>
      </c>
      <c r="AL216" s="37">
        <f t="shared" si="186"/>
        <v>628.15708769554521</v>
      </c>
      <c r="AM216" s="13">
        <f t="shared" si="164"/>
        <v>11831.891022053715</v>
      </c>
      <c r="AN216">
        <f t="shared" si="187"/>
        <v>683.44629807897377</v>
      </c>
      <c r="AO216" s="13">
        <f t="shared" si="165"/>
        <v>2813.5073827337451</v>
      </c>
      <c r="AP216" s="13">
        <f t="shared" si="203"/>
        <v>628.41966277274457</v>
      </c>
      <c r="AQ216" s="13">
        <f t="shared" si="166"/>
        <v>16763.732445960341</v>
      </c>
      <c r="AR216" s="13">
        <f t="shared" si="188"/>
        <v>706.75486111835369</v>
      </c>
      <c r="AS216" s="38">
        <f t="shared" si="167"/>
        <v>2813.5073827337451</v>
      </c>
      <c r="AT216" s="37">
        <f t="shared" si="189"/>
        <v>80763974.223533377</v>
      </c>
      <c r="AU216" s="13">
        <f t="shared" si="168"/>
        <v>11831.891022053715</v>
      </c>
      <c r="AV216">
        <f t="shared" si="190"/>
        <v>80764029.512743756</v>
      </c>
      <c r="AW216" s="13">
        <f t="shared" si="169"/>
        <v>80764377.431120396</v>
      </c>
      <c r="AX216" s="13">
        <f t="shared" si="204"/>
        <v>197675123.00301972</v>
      </c>
      <c r="AY216" s="13">
        <f t="shared" si="170"/>
        <v>16763.732445960341</v>
      </c>
      <c r="AZ216">
        <f t="shared" si="191"/>
        <v>197675201.33821806</v>
      </c>
      <c r="BA216" s="13">
        <f t="shared" si="171"/>
        <v>197675525.94803166</v>
      </c>
      <c r="BB216" s="37">
        <f t="shared" si="192"/>
        <v>112.58183674385747</v>
      </c>
      <c r="BC216" s="13">
        <f t="shared" si="172"/>
        <v>11831.891022053715</v>
      </c>
      <c r="BD216">
        <f t="shared" si="193"/>
        <v>167.87104712728603</v>
      </c>
      <c r="BE216" s="13">
        <f t="shared" si="173"/>
        <v>503.35057957927143</v>
      </c>
      <c r="BF216" s="13">
        <f t="shared" si="205"/>
        <v>112.84441182105685</v>
      </c>
      <c r="BG216" s="13">
        <f t="shared" si="174"/>
        <v>16763.732445960341</v>
      </c>
      <c r="BH216">
        <f t="shared" si="194"/>
        <v>191.17961016666592</v>
      </c>
      <c r="BI216" s="13">
        <f t="shared" si="175"/>
        <v>503.35057957927143</v>
      </c>
      <c r="BJ216" s="37">
        <f t="shared" si="195"/>
        <v>1.3160841587359395</v>
      </c>
      <c r="BK216" s="13">
        <f t="shared" si="176"/>
        <v>2366.3782044107429</v>
      </c>
      <c r="BL216">
        <f t="shared" si="196"/>
        <v>12.373926235421655</v>
      </c>
      <c r="BM216" s="13">
        <f t="shared" si="177"/>
        <v>5.6772349545232395</v>
      </c>
      <c r="BN216" s="13">
        <f t="shared" si="206"/>
        <v>1.7748691837326502</v>
      </c>
      <c r="BO216" s="13">
        <f t="shared" si="178"/>
        <v>16763.732445960341</v>
      </c>
      <c r="BP216">
        <f t="shared" si="197"/>
        <v>80.11006752934172</v>
      </c>
      <c r="BQ216" s="13">
        <f t="shared" si="179"/>
        <v>5.6772349545232395</v>
      </c>
      <c r="BR216" s="37">
        <f t="shared" si="198"/>
        <v>185.47549709380507</v>
      </c>
      <c r="BS216" s="13">
        <f t="shared" si="180"/>
        <v>11831.891022053715</v>
      </c>
      <c r="BT216">
        <f t="shared" si="199"/>
        <v>240.76470747723366</v>
      </c>
      <c r="BU216" s="13">
        <f t="shared" si="181"/>
        <v>829.96785815000442</v>
      </c>
      <c r="BV216" s="13">
        <f t="shared" si="207"/>
        <v>117588208.32452293</v>
      </c>
      <c r="BW216" s="13">
        <f t="shared" si="182"/>
        <v>16763.732445960341</v>
      </c>
      <c r="BX216">
        <f t="shared" si="200"/>
        <v>117588286.65972127</v>
      </c>
      <c r="BY216" s="13">
        <f t="shared" si="183"/>
        <v>117588852.55430891</v>
      </c>
    </row>
    <row r="217" spans="29:77" x14ac:dyDescent="0.2">
      <c r="AC217">
        <v>215</v>
      </c>
      <c r="AD217" s="37">
        <f t="shared" si="184"/>
        <v>370951370.90134293</v>
      </c>
      <c r="AE217" s="13">
        <f t="shared" si="160"/>
        <v>11831.891022053715</v>
      </c>
      <c r="AF217">
        <f t="shared" si="201"/>
        <v>370951425.93339419</v>
      </c>
      <c r="AG217" s="13">
        <f t="shared" si="161"/>
        <v>370952418.14796197</v>
      </c>
      <c r="AH217" s="13">
        <f t="shared" si="202"/>
        <v>370951371.16391802</v>
      </c>
      <c r="AI217" s="13">
        <f t="shared" si="162"/>
        <v>16763.732445960341</v>
      </c>
      <c r="AJ217">
        <f t="shared" si="185"/>
        <v>370951449.13476658</v>
      </c>
      <c r="AK217" s="13">
        <f t="shared" si="163"/>
        <v>370952418.14796197</v>
      </c>
      <c r="AL217" s="37">
        <f t="shared" si="186"/>
        <v>628.15708769554521</v>
      </c>
      <c r="AM217" s="13">
        <f t="shared" si="164"/>
        <v>11831.891022053715</v>
      </c>
      <c r="AN217">
        <f t="shared" si="187"/>
        <v>683.18913896091135</v>
      </c>
      <c r="AO217" s="13">
        <f t="shared" si="165"/>
        <v>2813.5073827337451</v>
      </c>
      <c r="AP217" s="13">
        <f t="shared" si="203"/>
        <v>628.41966277274457</v>
      </c>
      <c r="AQ217" s="13">
        <f t="shared" si="166"/>
        <v>16763.732445960341</v>
      </c>
      <c r="AR217" s="13">
        <f t="shared" si="188"/>
        <v>706.39051135860666</v>
      </c>
      <c r="AS217" s="38">
        <f t="shared" si="167"/>
        <v>2813.5073827337451</v>
      </c>
      <c r="AT217" s="37">
        <f t="shared" si="189"/>
        <v>80763974.223533377</v>
      </c>
      <c r="AU217" s="13">
        <f t="shared" si="168"/>
        <v>11831.891022053715</v>
      </c>
      <c r="AV217">
        <f t="shared" si="190"/>
        <v>80764029.255584642</v>
      </c>
      <c r="AW217" s="13">
        <f t="shared" si="169"/>
        <v>80764377.431120396</v>
      </c>
      <c r="AX217" s="13">
        <f t="shared" si="204"/>
        <v>197675123.00301972</v>
      </c>
      <c r="AY217" s="13">
        <f t="shared" si="170"/>
        <v>16763.732445960341</v>
      </c>
      <c r="AZ217">
        <f t="shared" si="191"/>
        <v>197675200.97386831</v>
      </c>
      <c r="BA217" s="13">
        <f t="shared" si="171"/>
        <v>197675525.94803166</v>
      </c>
      <c r="BB217" s="37">
        <f t="shared" si="192"/>
        <v>112.58183674385747</v>
      </c>
      <c r="BC217" s="13">
        <f t="shared" si="172"/>
        <v>11831.891022053715</v>
      </c>
      <c r="BD217">
        <f t="shared" si="193"/>
        <v>167.61388800922359</v>
      </c>
      <c r="BE217" s="13">
        <f t="shared" si="173"/>
        <v>503.35057957927143</v>
      </c>
      <c r="BF217" s="13">
        <f t="shared" si="205"/>
        <v>112.84441182105685</v>
      </c>
      <c r="BG217" s="13">
        <f t="shared" si="174"/>
        <v>16763.732445960341</v>
      </c>
      <c r="BH217">
        <f t="shared" si="194"/>
        <v>190.8152604069189</v>
      </c>
      <c r="BI217" s="13">
        <f t="shared" si="175"/>
        <v>503.35057957927143</v>
      </c>
      <c r="BJ217" s="37">
        <f t="shared" si="195"/>
        <v>1.3160841587359395</v>
      </c>
      <c r="BK217" s="13">
        <f t="shared" si="176"/>
        <v>2366.3782044107429</v>
      </c>
      <c r="BL217">
        <f t="shared" si="196"/>
        <v>12.322494411809163</v>
      </c>
      <c r="BM217" s="13">
        <f t="shared" si="177"/>
        <v>5.6772349545232395</v>
      </c>
      <c r="BN217" s="13">
        <f t="shared" si="206"/>
        <v>1.7748691837326502</v>
      </c>
      <c r="BO217" s="13">
        <f t="shared" si="178"/>
        <v>16763.732445960341</v>
      </c>
      <c r="BP217">
        <f t="shared" si="197"/>
        <v>79.745717769594691</v>
      </c>
      <c r="BQ217" s="13">
        <f t="shared" si="179"/>
        <v>5.6772349545232395</v>
      </c>
      <c r="BR217" s="37">
        <f t="shared" si="198"/>
        <v>185.47549709380507</v>
      </c>
      <c r="BS217" s="13">
        <f t="shared" si="180"/>
        <v>11831.891022053715</v>
      </c>
      <c r="BT217">
        <f t="shared" si="199"/>
        <v>240.50754835917118</v>
      </c>
      <c r="BU217" s="13">
        <f t="shared" si="181"/>
        <v>829.96785815000442</v>
      </c>
      <c r="BV217" s="13">
        <f t="shared" si="207"/>
        <v>117588208.32452293</v>
      </c>
      <c r="BW217" s="13">
        <f t="shared" si="182"/>
        <v>16763.732445960341</v>
      </c>
      <c r="BX217">
        <f t="shared" si="200"/>
        <v>117588286.29537152</v>
      </c>
      <c r="BY217" s="13">
        <f t="shared" si="183"/>
        <v>117588852.55430891</v>
      </c>
    </row>
    <row r="218" spans="29:77" x14ac:dyDescent="0.2">
      <c r="AC218">
        <v>216</v>
      </c>
      <c r="AD218" s="37">
        <f t="shared" si="184"/>
        <v>370951370.90134293</v>
      </c>
      <c r="AE218" s="13">
        <f t="shared" si="160"/>
        <v>11831.891022053715</v>
      </c>
      <c r="AF218">
        <f t="shared" si="201"/>
        <v>370951425.67861617</v>
      </c>
      <c r="AG218" s="13">
        <f t="shared" si="161"/>
        <v>370952418.14796197</v>
      </c>
      <c r="AH218" s="13">
        <f t="shared" si="202"/>
        <v>370951371.16391802</v>
      </c>
      <c r="AI218" s="13">
        <f t="shared" si="162"/>
        <v>16763.732445960341</v>
      </c>
      <c r="AJ218">
        <f t="shared" si="185"/>
        <v>370951448.77379048</v>
      </c>
      <c r="AK218" s="13">
        <f t="shared" si="163"/>
        <v>370952418.14796197</v>
      </c>
      <c r="AL218" s="37">
        <f t="shared" si="186"/>
        <v>628.15708769554521</v>
      </c>
      <c r="AM218" s="13">
        <f t="shared" si="164"/>
        <v>11831.891022053715</v>
      </c>
      <c r="AN218">
        <f t="shared" si="187"/>
        <v>682.93436094579386</v>
      </c>
      <c r="AO218" s="13">
        <f t="shared" si="165"/>
        <v>2813.5073827337451</v>
      </c>
      <c r="AP218" s="13">
        <f t="shared" si="203"/>
        <v>628.41966277274457</v>
      </c>
      <c r="AQ218" s="13">
        <f t="shared" si="166"/>
        <v>16763.732445960341</v>
      </c>
      <c r="AR218" s="13">
        <f t="shared" si="188"/>
        <v>706.02953520774611</v>
      </c>
      <c r="AS218" s="38">
        <f t="shared" si="167"/>
        <v>2813.5073827337451</v>
      </c>
      <c r="AT218" s="37">
        <f t="shared" si="189"/>
        <v>80763974.223533377</v>
      </c>
      <c r="AU218" s="13">
        <f t="shared" si="168"/>
        <v>11831.891022053715</v>
      </c>
      <c r="AV218">
        <f t="shared" si="190"/>
        <v>80764029.00080663</v>
      </c>
      <c r="AW218" s="13">
        <f t="shared" si="169"/>
        <v>80764377.431120396</v>
      </c>
      <c r="AX218" s="13">
        <f t="shared" si="204"/>
        <v>197675123.00301972</v>
      </c>
      <c r="AY218" s="13">
        <f t="shared" si="170"/>
        <v>16763.732445960341</v>
      </c>
      <c r="AZ218">
        <f t="shared" si="191"/>
        <v>197675200.61289215</v>
      </c>
      <c r="BA218" s="13">
        <f t="shared" si="171"/>
        <v>197675525.94803166</v>
      </c>
      <c r="BB218" s="37">
        <f t="shared" si="192"/>
        <v>112.58183674385747</v>
      </c>
      <c r="BC218" s="13">
        <f t="shared" si="172"/>
        <v>11831.891022053715</v>
      </c>
      <c r="BD218">
        <f t="shared" si="193"/>
        <v>167.35910999410615</v>
      </c>
      <c r="BE218" s="13">
        <f t="shared" si="173"/>
        <v>503.35057957927143</v>
      </c>
      <c r="BF218" s="13">
        <f t="shared" si="205"/>
        <v>112.84441182105685</v>
      </c>
      <c r="BG218" s="13">
        <f t="shared" si="174"/>
        <v>16763.732445960341</v>
      </c>
      <c r="BH218">
        <f t="shared" si="194"/>
        <v>190.45428425605843</v>
      </c>
      <c r="BI218" s="13">
        <f t="shared" si="175"/>
        <v>503.35057957927143</v>
      </c>
      <c r="BJ218" s="37">
        <f t="shared" si="195"/>
        <v>1.3160841587359395</v>
      </c>
      <c r="BK218" s="13">
        <f t="shared" si="176"/>
        <v>2366.3782044107429</v>
      </c>
      <c r="BL218">
        <f t="shared" si="196"/>
        <v>12.271538808785676</v>
      </c>
      <c r="BM218" s="13">
        <f t="shared" si="177"/>
        <v>5.6772349545232395</v>
      </c>
      <c r="BN218" s="13">
        <f t="shared" si="206"/>
        <v>1.7748691837326502</v>
      </c>
      <c r="BO218" s="13">
        <f t="shared" si="178"/>
        <v>16763.732445960341</v>
      </c>
      <c r="BP218">
        <f t="shared" si="197"/>
        <v>79.384741618734225</v>
      </c>
      <c r="BQ218" s="13">
        <f t="shared" si="179"/>
        <v>5.6772349545232395</v>
      </c>
      <c r="BR218" s="37">
        <f t="shared" si="198"/>
        <v>185.47549709380507</v>
      </c>
      <c r="BS218" s="13">
        <f t="shared" si="180"/>
        <v>11831.891022053715</v>
      </c>
      <c r="BT218">
        <f t="shared" si="199"/>
        <v>240.25277034405374</v>
      </c>
      <c r="BU218" s="13">
        <f t="shared" si="181"/>
        <v>829.96785815000442</v>
      </c>
      <c r="BV218" s="13">
        <f t="shared" si="207"/>
        <v>117588208.32452293</v>
      </c>
      <c r="BW218" s="13">
        <f t="shared" si="182"/>
        <v>16763.732445960341</v>
      </c>
      <c r="BX218">
        <f t="shared" si="200"/>
        <v>117588285.93439536</v>
      </c>
      <c r="BY218" s="13">
        <f t="shared" si="183"/>
        <v>117588852.55430891</v>
      </c>
    </row>
    <row r="219" spans="29:77" x14ac:dyDescent="0.2">
      <c r="AC219">
        <v>217</v>
      </c>
      <c r="AD219" s="37">
        <f t="shared" si="184"/>
        <v>370951370.90134293</v>
      </c>
      <c r="AE219" s="13">
        <f t="shared" si="160"/>
        <v>11831.891022053715</v>
      </c>
      <c r="AF219">
        <f t="shared" si="201"/>
        <v>370951425.42618632</v>
      </c>
      <c r="AG219" s="13">
        <f t="shared" si="161"/>
        <v>370952418.14796197</v>
      </c>
      <c r="AH219" s="13">
        <f t="shared" si="202"/>
        <v>370951371.16391802</v>
      </c>
      <c r="AI219" s="13">
        <f t="shared" si="162"/>
        <v>16763.732445960341</v>
      </c>
      <c r="AJ219">
        <f t="shared" si="185"/>
        <v>370951448.41614127</v>
      </c>
      <c r="AK219" s="13">
        <f t="shared" si="163"/>
        <v>370952418.14796197</v>
      </c>
      <c r="AL219" s="37">
        <f t="shared" si="186"/>
        <v>628.15708769554521</v>
      </c>
      <c r="AM219" s="13">
        <f t="shared" si="164"/>
        <v>11831.891022053715</v>
      </c>
      <c r="AN219">
        <f t="shared" si="187"/>
        <v>682.68193111514756</v>
      </c>
      <c r="AO219" s="13">
        <f t="shared" si="165"/>
        <v>2813.5073827337451</v>
      </c>
      <c r="AP219" s="13">
        <f t="shared" si="203"/>
        <v>628.41966277274457</v>
      </c>
      <c r="AQ219" s="13">
        <f t="shared" si="166"/>
        <v>16763.732445960341</v>
      </c>
      <c r="AR219" s="13">
        <f t="shared" si="188"/>
        <v>705.671886026018</v>
      </c>
      <c r="AS219" s="38">
        <f t="shared" si="167"/>
        <v>2813.5073827337451</v>
      </c>
      <c r="AT219" s="37">
        <f t="shared" si="189"/>
        <v>80763974.223533377</v>
      </c>
      <c r="AU219" s="13">
        <f t="shared" si="168"/>
        <v>11831.891022053715</v>
      </c>
      <c r="AV219">
        <f t="shared" si="190"/>
        <v>80764028.748376802</v>
      </c>
      <c r="AW219" s="13">
        <f t="shared" si="169"/>
        <v>80764377.431120396</v>
      </c>
      <c r="AX219" s="13">
        <f t="shared" si="204"/>
        <v>197675123.00301972</v>
      </c>
      <c r="AY219" s="13">
        <f t="shared" si="170"/>
        <v>16763.732445960341</v>
      </c>
      <c r="AZ219">
        <f t="shared" si="191"/>
        <v>197675200.25524297</v>
      </c>
      <c r="BA219" s="13">
        <f t="shared" si="171"/>
        <v>197675525.94803166</v>
      </c>
      <c r="BB219" s="37">
        <f t="shared" si="192"/>
        <v>112.58183674385747</v>
      </c>
      <c r="BC219" s="13">
        <f t="shared" si="172"/>
        <v>11831.891022053715</v>
      </c>
      <c r="BD219">
        <f t="shared" si="193"/>
        <v>167.10668016345983</v>
      </c>
      <c r="BE219" s="13">
        <f t="shared" si="173"/>
        <v>503.35057957927143</v>
      </c>
      <c r="BF219" s="13">
        <f t="shared" si="205"/>
        <v>112.84441182105685</v>
      </c>
      <c r="BG219" s="13">
        <f t="shared" si="174"/>
        <v>16763.732445960341</v>
      </c>
      <c r="BH219">
        <f t="shared" si="194"/>
        <v>190.09663507433032</v>
      </c>
      <c r="BI219" s="13">
        <f t="shared" si="175"/>
        <v>503.35057957927143</v>
      </c>
      <c r="BJ219" s="37">
        <f t="shared" si="195"/>
        <v>1.3160841587359395</v>
      </c>
      <c r="BK219" s="13">
        <f t="shared" si="176"/>
        <v>2366.3782044107429</v>
      </c>
      <c r="BL219">
        <f t="shared" si="196"/>
        <v>12.221052842656414</v>
      </c>
      <c r="BM219" s="13">
        <f t="shared" si="177"/>
        <v>5.6772349545232395</v>
      </c>
      <c r="BN219" s="13">
        <f t="shared" si="206"/>
        <v>1.7748691837326502</v>
      </c>
      <c r="BO219" s="13">
        <f t="shared" si="178"/>
        <v>16763.732445960341</v>
      </c>
      <c r="BP219">
        <f t="shared" si="197"/>
        <v>79.027092437006104</v>
      </c>
      <c r="BQ219" s="13">
        <f t="shared" si="179"/>
        <v>5.6772349545232395</v>
      </c>
      <c r="BR219" s="37">
        <f t="shared" si="198"/>
        <v>185.47549709380507</v>
      </c>
      <c r="BS219" s="13">
        <f t="shared" si="180"/>
        <v>11831.891022053715</v>
      </c>
      <c r="BT219">
        <f t="shared" si="199"/>
        <v>240.00034051340745</v>
      </c>
      <c r="BU219" s="13">
        <f t="shared" si="181"/>
        <v>829.96785815000442</v>
      </c>
      <c r="BV219" s="13">
        <f t="shared" si="207"/>
        <v>117588208.32452293</v>
      </c>
      <c r="BW219" s="13">
        <f t="shared" si="182"/>
        <v>16763.732445960341</v>
      </c>
      <c r="BX219">
        <f t="shared" si="200"/>
        <v>117588285.57674618</v>
      </c>
      <c r="BY219" s="13">
        <f t="shared" si="183"/>
        <v>117588852.55430891</v>
      </c>
    </row>
    <row r="220" spans="29:77" x14ac:dyDescent="0.2">
      <c r="AC220">
        <v>218</v>
      </c>
      <c r="AD220" s="37">
        <f t="shared" si="184"/>
        <v>370951370.90134293</v>
      </c>
      <c r="AE220" s="13">
        <f t="shared" si="160"/>
        <v>11831.891022053715</v>
      </c>
      <c r="AF220">
        <f t="shared" si="201"/>
        <v>370951425.17607236</v>
      </c>
      <c r="AG220" s="13">
        <f t="shared" si="161"/>
        <v>370952418.14796197</v>
      </c>
      <c r="AH220" s="13">
        <f t="shared" si="202"/>
        <v>370951371.16391802</v>
      </c>
      <c r="AI220" s="13">
        <f t="shared" si="162"/>
        <v>16763.732445960341</v>
      </c>
      <c r="AJ220">
        <f t="shared" si="185"/>
        <v>370951448.0617733</v>
      </c>
      <c r="AK220" s="13">
        <f t="shared" si="163"/>
        <v>370952418.14796197</v>
      </c>
      <c r="AL220" s="37">
        <f t="shared" si="186"/>
        <v>628.15708769554521</v>
      </c>
      <c r="AM220" s="13">
        <f t="shared" si="164"/>
        <v>11831.891022053715</v>
      </c>
      <c r="AN220">
        <f t="shared" si="187"/>
        <v>682.43181715450726</v>
      </c>
      <c r="AO220" s="13">
        <f t="shared" si="165"/>
        <v>2813.5073827337451</v>
      </c>
      <c r="AP220" s="13">
        <f t="shared" si="203"/>
        <v>628.41966277274457</v>
      </c>
      <c r="AQ220" s="13">
        <f t="shared" si="166"/>
        <v>16763.732445960341</v>
      </c>
      <c r="AR220" s="13">
        <f t="shared" si="188"/>
        <v>705.31751802944336</v>
      </c>
      <c r="AS220" s="38">
        <f t="shared" si="167"/>
        <v>2813.5073827337451</v>
      </c>
      <c r="AT220" s="37">
        <f t="shared" si="189"/>
        <v>80763974.223533377</v>
      </c>
      <c r="AU220" s="13">
        <f t="shared" si="168"/>
        <v>11831.891022053715</v>
      </c>
      <c r="AV220">
        <f t="shared" si="190"/>
        <v>80764028.498262838</v>
      </c>
      <c r="AW220" s="13">
        <f t="shared" si="169"/>
        <v>80764377.431120396</v>
      </c>
      <c r="AX220" s="13">
        <f t="shared" si="204"/>
        <v>197675123.00301972</v>
      </c>
      <c r="AY220" s="13">
        <f t="shared" si="170"/>
        <v>16763.732445960341</v>
      </c>
      <c r="AZ220">
        <f t="shared" si="191"/>
        <v>197675199.90087497</v>
      </c>
      <c r="BA220" s="13">
        <f t="shared" si="171"/>
        <v>197675525.94803166</v>
      </c>
      <c r="BB220" s="37">
        <f t="shared" si="192"/>
        <v>112.58183674385747</v>
      </c>
      <c r="BC220" s="13">
        <f t="shared" si="172"/>
        <v>11831.891022053715</v>
      </c>
      <c r="BD220">
        <f t="shared" si="193"/>
        <v>166.85656620281947</v>
      </c>
      <c r="BE220" s="13">
        <f t="shared" si="173"/>
        <v>503.35057957927143</v>
      </c>
      <c r="BF220" s="13">
        <f t="shared" si="205"/>
        <v>112.84441182105685</v>
      </c>
      <c r="BG220" s="13">
        <f t="shared" si="174"/>
        <v>16763.732445960341</v>
      </c>
      <c r="BH220">
        <f t="shared" si="194"/>
        <v>189.74226707775566</v>
      </c>
      <c r="BI220" s="13">
        <f t="shared" si="175"/>
        <v>503.35057957927143</v>
      </c>
      <c r="BJ220" s="37">
        <f t="shared" si="195"/>
        <v>1.3160841587359395</v>
      </c>
      <c r="BK220" s="13">
        <f t="shared" si="176"/>
        <v>2366.3782044107429</v>
      </c>
      <c r="BL220">
        <f t="shared" si="196"/>
        <v>12.171030050528339</v>
      </c>
      <c r="BM220" s="13">
        <f t="shared" si="177"/>
        <v>5.6772349545232395</v>
      </c>
      <c r="BN220" s="13">
        <f t="shared" si="206"/>
        <v>1.7748691837326502</v>
      </c>
      <c r="BO220" s="13">
        <f t="shared" si="178"/>
        <v>16763.732445960341</v>
      </c>
      <c r="BP220">
        <f t="shared" si="197"/>
        <v>78.672724440431452</v>
      </c>
      <c r="BQ220" s="13">
        <f t="shared" si="179"/>
        <v>5.6772349545232395</v>
      </c>
      <c r="BR220" s="37">
        <f t="shared" si="198"/>
        <v>185.47549709380507</v>
      </c>
      <c r="BS220" s="13">
        <f t="shared" si="180"/>
        <v>11831.891022053715</v>
      </c>
      <c r="BT220">
        <f t="shared" si="199"/>
        <v>239.75022655276706</v>
      </c>
      <c r="BU220" s="13">
        <f t="shared" si="181"/>
        <v>829.96785815000442</v>
      </c>
      <c r="BV220" s="13">
        <f t="shared" si="207"/>
        <v>117588208.32452293</v>
      </c>
      <c r="BW220" s="13">
        <f t="shared" si="182"/>
        <v>16763.732445960341</v>
      </c>
      <c r="BX220">
        <f t="shared" si="200"/>
        <v>117588285.22237818</v>
      </c>
      <c r="BY220" s="13">
        <f t="shared" si="183"/>
        <v>117588852.55430891</v>
      </c>
    </row>
    <row r="221" spans="29:77" x14ac:dyDescent="0.2">
      <c r="AC221">
        <v>219</v>
      </c>
      <c r="AD221" s="37">
        <f t="shared" si="184"/>
        <v>370951370.90134293</v>
      </c>
      <c r="AE221" s="13">
        <f t="shared" si="160"/>
        <v>11831.891022053715</v>
      </c>
      <c r="AF221">
        <f t="shared" si="201"/>
        <v>370951424.92824256</v>
      </c>
      <c r="AG221" s="13">
        <f t="shared" si="161"/>
        <v>370952418.14796197</v>
      </c>
      <c r="AH221" s="13">
        <f t="shared" si="202"/>
        <v>370951371.16391802</v>
      </c>
      <c r="AI221" s="13">
        <f t="shared" si="162"/>
        <v>16763.732445960341</v>
      </c>
      <c r="AJ221">
        <f t="shared" si="185"/>
        <v>370951447.7106415</v>
      </c>
      <c r="AK221" s="13">
        <f t="shared" si="163"/>
        <v>370952418.14796197</v>
      </c>
      <c r="AL221" s="37">
        <f t="shared" si="186"/>
        <v>628.15708769554521</v>
      </c>
      <c r="AM221" s="13">
        <f t="shared" si="164"/>
        <v>11831.891022053715</v>
      </c>
      <c r="AN221">
        <f t="shared" si="187"/>
        <v>682.18398733962613</v>
      </c>
      <c r="AO221" s="13">
        <f t="shared" si="165"/>
        <v>2813.5073827337451</v>
      </c>
      <c r="AP221" s="13">
        <f t="shared" si="203"/>
        <v>628.41966277274457</v>
      </c>
      <c r="AQ221" s="13">
        <f t="shared" si="166"/>
        <v>16763.732445960341</v>
      </c>
      <c r="AR221" s="13">
        <f t="shared" si="188"/>
        <v>704.9663862702804</v>
      </c>
      <c r="AS221" s="38">
        <f t="shared" si="167"/>
        <v>2813.5073827337451</v>
      </c>
      <c r="AT221" s="37">
        <f t="shared" si="189"/>
        <v>80763974.223533377</v>
      </c>
      <c r="AU221" s="13">
        <f t="shared" si="168"/>
        <v>11831.891022053715</v>
      </c>
      <c r="AV221">
        <f t="shared" si="190"/>
        <v>80764028.250433028</v>
      </c>
      <c r="AW221" s="13">
        <f t="shared" si="169"/>
        <v>80764377.431120396</v>
      </c>
      <c r="AX221" s="13">
        <f t="shared" si="204"/>
        <v>197675123.00301972</v>
      </c>
      <c r="AY221" s="13">
        <f t="shared" si="170"/>
        <v>16763.732445960341</v>
      </c>
      <c r="AZ221">
        <f t="shared" si="191"/>
        <v>197675199.54974321</v>
      </c>
      <c r="BA221" s="13">
        <f t="shared" si="171"/>
        <v>197675525.94803166</v>
      </c>
      <c r="BB221" s="37">
        <f t="shared" si="192"/>
        <v>112.58183674385747</v>
      </c>
      <c r="BC221" s="13">
        <f t="shared" si="172"/>
        <v>11831.891022053715</v>
      </c>
      <c r="BD221">
        <f t="shared" si="193"/>
        <v>166.60873638793834</v>
      </c>
      <c r="BE221" s="13">
        <f t="shared" si="173"/>
        <v>503.35057957927143</v>
      </c>
      <c r="BF221" s="13">
        <f t="shared" si="205"/>
        <v>112.84441182105685</v>
      </c>
      <c r="BG221" s="13">
        <f t="shared" si="174"/>
        <v>16763.732445960341</v>
      </c>
      <c r="BH221">
        <f t="shared" si="194"/>
        <v>189.39113531859266</v>
      </c>
      <c r="BI221" s="13">
        <f t="shared" si="175"/>
        <v>503.35057957927143</v>
      </c>
      <c r="BJ221" s="37">
        <f t="shared" si="195"/>
        <v>1.3160841587359395</v>
      </c>
      <c r="BK221" s="13">
        <f t="shared" si="176"/>
        <v>2366.3782044107429</v>
      </c>
      <c r="BL221">
        <f t="shared" si="196"/>
        <v>12.121464087552118</v>
      </c>
      <c r="BM221" s="13">
        <f t="shared" si="177"/>
        <v>5.6772349545232395</v>
      </c>
      <c r="BN221" s="13">
        <f t="shared" si="206"/>
        <v>1.7748691837326502</v>
      </c>
      <c r="BO221" s="13">
        <f t="shared" si="178"/>
        <v>16763.732445960341</v>
      </c>
      <c r="BP221">
        <f t="shared" si="197"/>
        <v>78.321592681268456</v>
      </c>
      <c r="BQ221" s="13">
        <f t="shared" si="179"/>
        <v>5.6772349545232395</v>
      </c>
      <c r="BR221" s="37">
        <f t="shared" si="198"/>
        <v>185.47549709380507</v>
      </c>
      <c r="BS221" s="13">
        <f t="shared" si="180"/>
        <v>11831.891022053715</v>
      </c>
      <c r="BT221">
        <f t="shared" si="199"/>
        <v>239.50239673788596</v>
      </c>
      <c r="BU221" s="13">
        <f t="shared" si="181"/>
        <v>829.96785815000442</v>
      </c>
      <c r="BV221" s="13">
        <f t="shared" si="207"/>
        <v>117588208.32452293</v>
      </c>
      <c r="BW221" s="13">
        <f t="shared" si="182"/>
        <v>16763.732445960341</v>
      </c>
      <c r="BX221">
        <f t="shared" si="200"/>
        <v>117588284.87124643</v>
      </c>
      <c r="BY221" s="13">
        <f t="shared" si="183"/>
        <v>117588852.55430891</v>
      </c>
    </row>
    <row r="222" spans="29:77" x14ac:dyDescent="0.2">
      <c r="AC222">
        <v>220</v>
      </c>
      <c r="AD222" s="37">
        <f t="shared" si="184"/>
        <v>370951370.90134293</v>
      </c>
      <c r="AE222" s="13">
        <f t="shared" si="160"/>
        <v>11831.891022053715</v>
      </c>
      <c r="AF222">
        <f t="shared" si="201"/>
        <v>370951424.68266577</v>
      </c>
      <c r="AG222" s="13">
        <f t="shared" si="161"/>
        <v>370952418.14796197</v>
      </c>
      <c r="AH222" s="13">
        <f t="shared" si="202"/>
        <v>370951371.16391802</v>
      </c>
      <c r="AI222" s="13">
        <f t="shared" si="162"/>
        <v>16763.732445960341</v>
      </c>
      <c r="AJ222">
        <f t="shared" si="185"/>
        <v>370951447.36270189</v>
      </c>
      <c r="AK222" s="13">
        <f t="shared" si="163"/>
        <v>370952418.14796197</v>
      </c>
      <c r="AL222" s="37">
        <f t="shared" si="186"/>
        <v>628.15708769554521</v>
      </c>
      <c r="AM222" s="13">
        <f t="shared" si="164"/>
        <v>11831.891022053715</v>
      </c>
      <c r="AN222">
        <f t="shared" si="187"/>
        <v>681.93841052306209</v>
      </c>
      <c r="AO222" s="13">
        <f t="shared" si="165"/>
        <v>2813.5073827337451</v>
      </c>
      <c r="AP222" s="13">
        <f t="shared" si="203"/>
        <v>628.41966277274457</v>
      </c>
      <c r="AQ222" s="13">
        <f t="shared" si="166"/>
        <v>16763.732445960341</v>
      </c>
      <c r="AR222" s="13">
        <f t="shared" si="188"/>
        <v>704.61844661801888</v>
      </c>
      <c r="AS222" s="38">
        <f t="shared" si="167"/>
        <v>2813.5073827337451</v>
      </c>
      <c r="AT222" s="37">
        <f t="shared" si="189"/>
        <v>80763974.223533377</v>
      </c>
      <c r="AU222" s="13">
        <f t="shared" si="168"/>
        <v>11831.891022053715</v>
      </c>
      <c r="AV222">
        <f t="shared" si="190"/>
        <v>80764028.004856199</v>
      </c>
      <c r="AW222" s="13">
        <f t="shared" si="169"/>
        <v>80764377.431120396</v>
      </c>
      <c r="AX222" s="13">
        <f t="shared" si="204"/>
        <v>197675123.00301972</v>
      </c>
      <c r="AY222" s="13">
        <f t="shared" si="170"/>
        <v>16763.732445960341</v>
      </c>
      <c r="AZ222">
        <f t="shared" si="191"/>
        <v>197675199.20180357</v>
      </c>
      <c r="BA222" s="13">
        <f t="shared" si="171"/>
        <v>197675525.94803166</v>
      </c>
      <c r="BB222" s="37">
        <f t="shared" si="192"/>
        <v>112.58183674385747</v>
      </c>
      <c r="BC222" s="13">
        <f t="shared" si="172"/>
        <v>11831.891022053715</v>
      </c>
      <c r="BD222">
        <f t="shared" si="193"/>
        <v>166.36315957137435</v>
      </c>
      <c r="BE222" s="13">
        <f t="shared" si="173"/>
        <v>503.35057957927143</v>
      </c>
      <c r="BF222" s="13">
        <f t="shared" si="205"/>
        <v>112.84441182105685</v>
      </c>
      <c r="BG222" s="13">
        <f t="shared" si="174"/>
        <v>16763.732445960341</v>
      </c>
      <c r="BH222">
        <f t="shared" si="194"/>
        <v>189.04319566633114</v>
      </c>
      <c r="BI222" s="13">
        <f t="shared" si="175"/>
        <v>503.35057957927143</v>
      </c>
      <c r="BJ222" s="37">
        <f t="shared" si="195"/>
        <v>1.3160841587359395</v>
      </c>
      <c r="BK222" s="13">
        <f t="shared" si="176"/>
        <v>2366.3782044107429</v>
      </c>
      <c r="BL222">
        <f t="shared" si="196"/>
        <v>12.072348724239317</v>
      </c>
      <c r="BM222" s="13">
        <f t="shared" si="177"/>
        <v>5.6772349545232395</v>
      </c>
      <c r="BN222" s="13">
        <f t="shared" si="206"/>
        <v>1.7748691837326502</v>
      </c>
      <c r="BO222" s="13">
        <f t="shared" si="178"/>
        <v>16763.732445960341</v>
      </c>
      <c r="BP222">
        <f t="shared" si="197"/>
        <v>77.973653029006925</v>
      </c>
      <c r="BQ222" s="13">
        <f t="shared" si="179"/>
        <v>5.6772349545232395</v>
      </c>
      <c r="BR222" s="37">
        <f t="shared" si="198"/>
        <v>185.47549709380507</v>
      </c>
      <c r="BS222" s="13">
        <f t="shared" si="180"/>
        <v>11831.891022053715</v>
      </c>
      <c r="BT222">
        <f t="shared" si="199"/>
        <v>239.25681992132195</v>
      </c>
      <c r="BU222" s="13">
        <f t="shared" si="181"/>
        <v>829.96785815000442</v>
      </c>
      <c r="BV222" s="13">
        <f t="shared" si="207"/>
        <v>117588208.32452293</v>
      </c>
      <c r="BW222" s="13">
        <f t="shared" si="182"/>
        <v>16763.732445960341</v>
      </c>
      <c r="BX222">
        <f t="shared" si="200"/>
        <v>117588284.52330677</v>
      </c>
      <c r="BY222" s="13">
        <f t="shared" si="183"/>
        <v>117588852.55430891</v>
      </c>
    </row>
    <row r="223" spans="29:77" x14ac:dyDescent="0.2">
      <c r="AC223">
        <v>221</v>
      </c>
      <c r="AD223" s="37">
        <f t="shared" si="184"/>
        <v>370951370.90134293</v>
      </c>
      <c r="AE223" s="13">
        <f t="shared" si="160"/>
        <v>11831.891022053715</v>
      </c>
      <c r="AF223">
        <f t="shared" si="201"/>
        <v>370951424.43931133</v>
      </c>
      <c r="AG223" s="13">
        <f t="shared" si="161"/>
        <v>370952418.14796197</v>
      </c>
      <c r="AH223" s="13">
        <f t="shared" si="202"/>
        <v>370951371.16391802</v>
      </c>
      <c r="AI223" s="13">
        <f t="shared" si="162"/>
        <v>16763.732445960341</v>
      </c>
      <c r="AJ223">
        <f t="shared" si="185"/>
        <v>370951447.01791096</v>
      </c>
      <c r="AK223" s="13">
        <f t="shared" si="163"/>
        <v>370952418.14796197</v>
      </c>
      <c r="AL223" s="37">
        <f t="shared" si="186"/>
        <v>628.15708769554521</v>
      </c>
      <c r="AM223" s="13">
        <f t="shared" si="164"/>
        <v>11831.891022053715</v>
      </c>
      <c r="AN223">
        <f t="shared" si="187"/>
        <v>681.69505612112766</v>
      </c>
      <c r="AO223" s="13">
        <f t="shared" si="165"/>
        <v>2813.5073827337451</v>
      </c>
      <c r="AP223" s="13">
        <f t="shared" si="203"/>
        <v>628.41966277274457</v>
      </c>
      <c r="AQ223" s="13">
        <f t="shared" si="166"/>
        <v>16763.732445960341</v>
      </c>
      <c r="AR223" s="13">
        <f t="shared" si="188"/>
        <v>704.27365574089094</v>
      </c>
      <c r="AS223" s="38">
        <f t="shared" si="167"/>
        <v>2813.5073827337451</v>
      </c>
      <c r="AT223" s="37">
        <f t="shared" si="189"/>
        <v>80763974.223533377</v>
      </c>
      <c r="AU223" s="13">
        <f t="shared" si="168"/>
        <v>11831.891022053715</v>
      </c>
      <c r="AV223">
        <f t="shared" si="190"/>
        <v>80764027.761501804</v>
      </c>
      <c r="AW223" s="13">
        <f t="shared" si="169"/>
        <v>80764377.431120396</v>
      </c>
      <c r="AX223" s="13">
        <f t="shared" si="204"/>
        <v>197675123.00301972</v>
      </c>
      <c r="AY223" s="13">
        <f t="shared" si="170"/>
        <v>16763.732445960341</v>
      </c>
      <c r="AZ223">
        <f t="shared" si="191"/>
        <v>197675198.85701269</v>
      </c>
      <c r="BA223" s="13">
        <f t="shared" si="171"/>
        <v>197675525.94803166</v>
      </c>
      <c r="BB223" s="37">
        <f t="shared" si="192"/>
        <v>112.58183674385747</v>
      </c>
      <c r="BC223" s="13">
        <f t="shared" si="172"/>
        <v>11831.891022053715</v>
      </c>
      <c r="BD223">
        <f t="shared" si="193"/>
        <v>166.11980516943987</v>
      </c>
      <c r="BE223" s="13">
        <f t="shared" si="173"/>
        <v>503.35057957927143</v>
      </c>
      <c r="BF223" s="13">
        <f t="shared" si="205"/>
        <v>112.84441182105685</v>
      </c>
      <c r="BG223" s="13">
        <f t="shared" si="174"/>
        <v>16763.732445960341</v>
      </c>
      <c r="BH223">
        <f t="shared" si="194"/>
        <v>188.69840478920321</v>
      </c>
      <c r="BI223" s="13">
        <f t="shared" si="175"/>
        <v>503.35057957927143</v>
      </c>
      <c r="BJ223" s="37">
        <f t="shared" si="195"/>
        <v>1.3160841587359395</v>
      </c>
      <c r="BK223" s="13">
        <f t="shared" si="176"/>
        <v>2366.3782044107429</v>
      </c>
      <c r="BL223">
        <f t="shared" si="196"/>
        <v>12.023677843852424</v>
      </c>
      <c r="BM223" s="13">
        <f t="shared" si="177"/>
        <v>5.6772349545232395</v>
      </c>
      <c r="BN223" s="13">
        <f t="shared" si="206"/>
        <v>1.7748691837326502</v>
      </c>
      <c r="BO223" s="13">
        <f t="shared" si="178"/>
        <v>16763.732445960341</v>
      </c>
      <c r="BP223">
        <f t="shared" si="197"/>
        <v>77.628862151878991</v>
      </c>
      <c r="BQ223" s="13">
        <f t="shared" si="179"/>
        <v>5.6772349545232395</v>
      </c>
      <c r="BR223" s="37">
        <f t="shared" si="198"/>
        <v>185.47549709380507</v>
      </c>
      <c r="BS223" s="13">
        <f t="shared" si="180"/>
        <v>11831.891022053715</v>
      </c>
      <c r="BT223">
        <f t="shared" si="199"/>
        <v>239.01346551938749</v>
      </c>
      <c r="BU223" s="13">
        <f t="shared" si="181"/>
        <v>829.96785815000442</v>
      </c>
      <c r="BV223" s="13">
        <f t="shared" si="207"/>
        <v>117588208.32452293</v>
      </c>
      <c r="BW223" s="13">
        <f t="shared" si="182"/>
        <v>16763.732445960341</v>
      </c>
      <c r="BX223">
        <f t="shared" si="200"/>
        <v>117588284.1785159</v>
      </c>
      <c r="BY223" s="13">
        <f t="shared" si="183"/>
        <v>117588852.55430891</v>
      </c>
    </row>
    <row r="224" spans="29:77" x14ac:dyDescent="0.2">
      <c r="AC224">
        <v>222</v>
      </c>
      <c r="AD224" s="37">
        <f t="shared" si="184"/>
        <v>370951370.90134293</v>
      </c>
      <c r="AE224" s="13">
        <f t="shared" si="160"/>
        <v>11831.891022053715</v>
      </c>
      <c r="AF224">
        <f t="shared" si="201"/>
        <v>370951424.19814932</v>
      </c>
      <c r="AG224" s="13">
        <f t="shared" si="161"/>
        <v>370952418.14796197</v>
      </c>
      <c r="AH224" s="13">
        <f t="shared" si="202"/>
        <v>370951371.16391802</v>
      </c>
      <c r="AI224" s="13">
        <f t="shared" si="162"/>
        <v>16763.732445960341</v>
      </c>
      <c r="AJ224">
        <f t="shared" si="185"/>
        <v>370951446.67622632</v>
      </c>
      <c r="AK224" s="13">
        <f t="shared" si="163"/>
        <v>370952418.14796197</v>
      </c>
      <c r="AL224" s="37">
        <f t="shared" si="186"/>
        <v>628.15708769554521</v>
      </c>
      <c r="AM224" s="13">
        <f t="shared" si="164"/>
        <v>11831.891022053715</v>
      </c>
      <c r="AN224">
        <f t="shared" si="187"/>
        <v>681.45389410119253</v>
      </c>
      <c r="AO224" s="13">
        <f t="shared" si="165"/>
        <v>2813.5073827337451</v>
      </c>
      <c r="AP224" s="13">
        <f t="shared" si="203"/>
        <v>628.41966277274457</v>
      </c>
      <c r="AQ224" s="13">
        <f t="shared" si="166"/>
        <v>16763.732445960341</v>
      </c>
      <c r="AR224" s="13">
        <f t="shared" si="188"/>
        <v>703.93197108788127</v>
      </c>
      <c r="AS224" s="38">
        <f t="shared" si="167"/>
        <v>2813.5073827337451</v>
      </c>
      <c r="AT224" s="37">
        <f t="shared" si="189"/>
        <v>80763974.223533377</v>
      </c>
      <c r="AU224" s="13">
        <f t="shared" si="168"/>
        <v>11831.891022053715</v>
      </c>
      <c r="AV224">
        <f t="shared" si="190"/>
        <v>80764027.520339787</v>
      </c>
      <c r="AW224" s="13">
        <f t="shared" si="169"/>
        <v>80764377.431120396</v>
      </c>
      <c r="AX224" s="13">
        <f t="shared" si="204"/>
        <v>197675123.00301972</v>
      </c>
      <c r="AY224" s="13">
        <f t="shared" si="170"/>
        <v>16763.732445960341</v>
      </c>
      <c r="AZ224">
        <f t="shared" si="191"/>
        <v>197675198.51532805</v>
      </c>
      <c r="BA224" s="13">
        <f t="shared" si="171"/>
        <v>197675525.94803166</v>
      </c>
      <c r="BB224" s="37">
        <f t="shared" si="192"/>
        <v>112.58183674385747</v>
      </c>
      <c r="BC224" s="13">
        <f t="shared" si="172"/>
        <v>11831.891022053715</v>
      </c>
      <c r="BD224">
        <f t="shared" si="193"/>
        <v>165.87864314950482</v>
      </c>
      <c r="BE224" s="13">
        <f t="shared" si="173"/>
        <v>503.35057957927143</v>
      </c>
      <c r="BF224" s="13">
        <f t="shared" si="205"/>
        <v>112.84441182105685</v>
      </c>
      <c r="BG224" s="13">
        <f t="shared" si="174"/>
        <v>16763.732445960341</v>
      </c>
      <c r="BH224">
        <f t="shared" si="194"/>
        <v>188.35672013619353</v>
      </c>
      <c r="BI224" s="13">
        <f t="shared" si="175"/>
        <v>503.35057957927143</v>
      </c>
      <c r="BJ224" s="37">
        <f t="shared" si="195"/>
        <v>1.3160841587359395</v>
      </c>
      <c r="BK224" s="13">
        <f t="shared" si="176"/>
        <v>2366.3782044107429</v>
      </c>
      <c r="BL224">
        <f t="shared" si="196"/>
        <v>11.975445439865412</v>
      </c>
      <c r="BM224" s="13">
        <f t="shared" si="177"/>
        <v>5.6772349545232395</v>
      </c>
      <c r="BN224" s="13">
        <f t="shared" si="206"/>
        <v>1.7748691837326502</v>
      </c>
      <c r="BO224" s="13">
        <f t="shared" si="178"/>
        <v>16763.732445960341</v>
      </c>
      <c r="BP224">
        <f t="shared" si="197"/>
        <v>77.287177498869312</v>
      </c>
      <c r="BQ224" s="13">
        <f t="shared" si="179"/>
        <v>5.6772349545232395</v>
      </c>
      <c r="BR224" s="37">
        <f t="shared" si="198"/>
        <v>185.47549709380507</v>
      </c>
      <c r="BS224" s="13">
        <f t="shared" si="180"/>
        <v>11831.891022053715</v>
      </c>
      <c r="BT224">
        <f t="shared" si="199"/>
        <v>238.77230349945245</v>
      </c>
      <c r="BU224" s="13">
        <f t="shared" si="181"/>
        <v>829.96785815000442</v>
      </c>
      <c r="BV224" s="13">
        <f t="shared" si="207"/>
        <v>117588208.32452293</v>
      </c>
      <c r="BW224" s="13">
        <f t="shared" si="182"/>
        <v>16763.732445960341</v>
      </c>
      <c r="BX224">
        <f t="shared" si="200"/>
        <v>117588283.83683124</v>
      </c>
      <c r="BY224" s="13">
        <f t="shared" si="183"/>
        <v>117588852.55430891</v>
      </c>
    </row>
    <row r="225" spans="29:77" x14ac:dyDescent="0.2">
      <c r="AC225">
        <v>223</v>
      </c>
      <c r="AD225" s="37">
        <f t="shared" si="184"/>
        <v>370951370.90134293</v>
      </c>
      <c r="AE225" s="13">
        <f t="shared" si="160"/>
        <v>11831.891022053715</v>
      </c>
      <c r="AF225">
        <f t="shared" si="201"/>
        <v>370951423.9591502</v>
      </c>
      <c r="AG225" s="13">
        <f t="shared" si="161"/>
        <v>370952418.14796197</v>
      </c>
      <c r="AH225" s="13">
        <f t="shared" si="202"/>
        <v>370951371.16391802</v>
      </c>
      <c r="AI225" s="13">
        <f t="shared" si="162"/>
        <v>16763.732445960341</v>
      </c>
      <c r="AJ225">
        <f t="shared" si="185"/>
        <v>370951446.33760613</v>
      </c>
      <c r="AK225" s="13">
        <f t="shared" si="163"/>
        <v>370952418.14796197</v>
      </c>
      <c r="AL225" s="37">
        <f t="shared" si="186"/>
        <v>628.15708769554521</v>
      </c>
      <c r="AM225" s="13">
        <f t="shared" si="164"/>
        <v>11831.891022053715</v>
      </c>
      <c r="AN225">
        <f t="shared" si="187"/>
        <v>681.21489496932872</v>
      </c>
      <c r="AO225" s="13">
        <f t="shared" si="165"/>
        <v>2813.5073827337451</v>
      </c>
      <c r="AP225" s="13">
        <f t="shared" si="203"/>
        <v>628.41966277274457</v>
      </c>
      <c r="AQ225" s="13">
        <f t="shared" si="166"/>
        <v>16763.732445960341</v>
      </c>
      <c r="AR225" s="13">
        <f t="shared" si="188"/>
        <v>703.59335087122145</v>
      </c>
      <c r="AS225" s="38">
        <f t="shared" si="167"/>
        <v>2813.5073827337451</v>
      </c>
      <c r="AT225" s="37">
        <f t="shared" si="189"/>
        <v>80763974.223533377</v>
      </c>
      <c r="AU225" s="13">
        <f t="shared" si="168"/>
        <v>11831.891022053715</v>
      </c>
      <c r="AV225">
        <f t="shared" si="190"/>
        <v>80764027.281340644</v>
      </c>
      <c r="AW225" s="13">
        <f t="shared" si="169"/>
        <v>80764377.431120396</v>
      </c>
      <c r="AX225" s="13">
        <f t="shared" si="204"/>
        <v>197675123.00301972</v>
      </c>
      <c r="AY225" s="13">
        <f t="shared" si="170"/>
        <v>16763.732445960341</v>
      </c>
      <c r="AZ225">
        <f t="shared" si="191"/>
        <v>197675198.1767078</v>
      </c>
      <c r="BA225" s="13">
        <f t="shared" si="171"/>
        <v>197675525.94803166</v>
      </c>
      <c r="BB225" s="37">
        <f t="shared" si="192"/>
        <v>112.58183674385747</v>
      </c>
      <c r="BC225" s="13">
        <f t="shared" si="172"/>
        <v>11831.891022053715</v>
      </c>
      <c r="BD225">
        <f t="shared" si="193"/>
        <v>165.63964401764093</v>
      </c>
      <c r="BE225" s="13">
        <f t="shared" si="173"/>
        <v>503.35057957927143</v>
      </c>
      <c r="BF225" s="13">
        <f t="shared" si="205"/>
        <v>112.84441182105685</v>
      </c>
      <c r="BG225" s="13">
        <f t="shared" si="174"/>
        <v>16763.732445960341</v>
      </c>
      <c r="BH225">
        <f t="shared" si="194"/>
        <v>188.01809991953371</v>
      </c>
      <c r="BI225" s="13">
        <f t="shared" si="175"/>
        <v>503.35057957927143</v>
      </c>
      <c r="BJ225" s="37">
        <f t="shared" si="195"/>
        <v>1.3160841587359395</v>
      </c>
      <c r="BK225" s="13">
        <f t="shared" si="176"/>
        <v>2366.3782044107429</v>
      </c>
      <c r="BL225">
        <f t="shared" si="196"/>
        <v>11.927645613492635</v>
      </c>
      <c r="BM225" s="13">
        <f t="shared" si="177"/>
        <v>5.6772349545232395</v>
      </c>
      <c r="BN225" s="13">
        <f t="shared" si="206"/>
        <v>1.7748691837326502</v>
      </c>
      <c r="BO225" s="13">
        <f t="shared" si="178"/>
        <v>16763.732445960341</v>
      </c>
      <c r="BP225">
        <f t="shared" si="197"/>
        <v>76.948557282209507</v>
      </c>
      <c r="BQ225" s="13">
        <f t="shared" si="179"/>
        <v>5.6772349545232395</v>
      </c>
      <c r="BR225" s="37">
        <f t="shared" si="198"/>
        <v>185.47549709380507</v>
      </c>
      <c r="BS225" s="13">
        <f t="shared" si="180"/>
        <v>11831.891022053715</v>
      </c>
      <c r="BT225">
        <f t="shared" si="199"/>
        <v>238.53330436758856</v>
      </c>
      <c r="BU225" s="13">
        <f t="shared" si="181"/>
        <v>829.96785815000442</v>
      </c>
      <c r="BV225" s="13">
        <f t="shared" si="207"/>
        <v>117588208.32452293</v>
      </c>
      <c r="BW225" s="13">
        <f t="shared" si="182"/>
        <v>16763.732445960341</v>
      </c>
      <c r="BX225">
        <f t="shared" si="200"/>
        <v>117588283.49821103</v>
      </c>
      <c r="BY225" s="13">
        <f t="shared" si="183"/>
        <v>117588852.55430891</v>
      </c>
    </row>
    <row r="226" spans="29:77" x14ac:dyDescent="0.2">
      <c r="AC226">
        <v>224</v>
      </c>
      <c r="AD226" s="37">
        <f t="shared" si="184"/>
        <v>370951370.90134293</v>
      </c>
      <c r="AE226" s="13">
        <f t="shared" si="160"/>
        <v>11831.891022053715</v>
      </c>
      <c r="AF226">
        <f t="shared" si="201"/>
        <v>370951423.72228497</v>
      </c>
      <c r="AG226" s="13">
        <f t="shared" si="161"/>
        <v>370952418.14796197</v>
      </c>
      <c r="AH226" s="13">
        <f t="shared" si="202"/>
        <v>370951371.16391802</v>
      </c>
      <c r="AI226" s="13">
        <f t="shared" si="162"/>
        <v>16763.732445960341</v>
      </c>
      <c r="AJ226">
        <f t="shared" si="185"/>
        <v>370951446.00200927</v>
      </c>
      <c r="AK226" s="13">
        <f t="shared" si="163"/>
        <v>370952418.14796197</v>
      </c>
      <c r="AL226" s="37">
        <f t="shared" si="186"/>
        <v>628.15708769554521</v>
      </c>
      <c r="AM226" s="13">
        <f t="shared" si="164"/>
        <v>11831.891022053715</v>
      </c>
      <c r="AN226">
        <f t="shared" si="187"/>
        <v>680.97802975828506</v>
      </c>
      <c r="AO226" s="13">
        <f t="shared" si="165"/>
        <v>2813.5073827337451</v>
      </c>
      <c r="AP226" s="13">
        <f t="shared" si="203"/>
        <v>628.41966277274457</v>
      </c>
      <c r="AQ226" s="13">
        <f t="shared" si="166"/>
        <v>16763.732445960341</v>
      </c>
      <c r="AR226" s="13">
        <f t="shared" si="188"/>
        <v>703.25775404935325</v>
      </c>
      <c r="AS226" s="38">
        <f t="shared" si="167"/>
        <v>2813.5073827337451</v>
      </c>
      <c r="AT226" s="37">
        <f t="shared" si="189"/>
        <v>80763974.223533377</v>
      </c>
      <c r="AU226" s="13">
        <f t="shared" si="168"/>
        <v>11831.891022053715</v>
      </c>
      <c r="AV226">
        <f t="shared" si="190"/>
        <v>80764027.044475436</v>
      </c>
      <c r="AW226" s="13">
        <f t="shared" si="169"/>
        <v>80764377.431120396</v>
      </c>
      <c r="AX226" s="13">
        <f t="shared" si="204"/>
        <v>197675123.00301972</v>
      </c>
      <c r="AY226" s="13">
        <f t="shared" si="170"/>
        <v>16763.732445960341</v>
      </c>
      <c r="AZ226">
        <f t="shared" si="191"/>
        <v>197675197.841111</v>
      </c>
      <c r="BA226" s="13">
        <f t="shared" si="171"/>
        <v>197675525.94803166</v>
      </c>
      <c r="BB226" s="37">
        <f t="shared" si="192"/>
        <v>112.58183674385747</v>
      </c>
      <c r="BC226" s="13">
        <f t="shared" si="172"/>
        <v>11831.891022053715</v>
      </c>
      <c r="BD226">
        <f t="shared" si="193"/>
        <v>165.40277880659727</v>
      </c>
      <c r="BE226" s="13">
        <f t="shared" si="173"/>
        <v>503.35057957927143</v>
      </c>
      <c r="BF226" s="13">
        <f t="shared" si="205"/>
        <v>112.84441182105685</v>
      </c>
      <c r="BG226" s="13">
        <f t="shared" si="174"/>
        <v>16763.732445960341</v>
      </c>
      <c r="BH226">
        <f t="shared" si="194"/>
        <v>187.68250309766552</v>
      </c>
      <c r="BI226" s="13">
        <f t="shared" si="175"/>
        <v>503.35057957927143</v>
      </c>
      <c r="BJ226" s="37">
        <f t="shared" si="195"/>
        <v>1.3160841587359395</v>
      </c>
      <c r="BK226" s="13">
        <f t="shared" si="176"/>
        <v>2366.3782044107429</v>
      </c>
      <c r="BL226">
        <f t="shared" si="196"/>
        <v>11.8802725712839</v>
      </c>
      <c r="BM226" s="13">
        <f t="shared" si="177"/>
        <v>5.6772349545232395</v>
      </c>
      <c r="BN226" s="13">
        <f t="shared" si="206"/>
        <v>1.7748691837326502</v>
      </c>
      <c r="BO226" s="13">
        <f t="shared" si="178"/>
        <v>16763.732445960341</v>
      </c>
      <c r="BP226">
        <f t="shared" si="197"/>
        <v>76.612960460341313</v>
      </c>
      <c r="BQ226" s="13">
        <f t="shared" si="179"/>
        <v>5.6772349545232395</v>
      </c>
      <c r="BR226" s="37">
        <f t="shared" si="198"/>
        <v>185.47549709380507</v>
      </c>
      <c r="BS226" s="13">
        <f t="shared" si="180"/>
        <v>11831.891022053715</v>
      </c>
      <c r="BT226">
        <f t="shared" si="199"/>
        <v>238.29643915654486</v>
      </c>
      <c r="BU226" s="13">
        <f t="shared" si="181"/>
        <v>829.96785815000442</v>
      </c>
      <c r="BV226" s="13">
        <f t="shared" si="207"/>
        <v>117588208.32452293</v>
      </c>
      <c r="BW226" s="13">
        <f t="shared" si="182"/>
        <v>16763.732445960341</v>
      </c>
      <c r="BX226">
        <f t="shared" si="200"/>
        <v>117588283.16261421</v>
      </c>
      <c r="BY226" s="13">
        <f t="shared" si="183"/>
        <v>117588852.55430891</v>
      </c>
    </row>
    <row r="227" spans="29:77" x14ac:dyDescent="0.2">
      <c r="AC227">
        <v>225</v>
      </c>
      <c r="AD227" s="37">
        <f t="shared" si="184"/>
        <v>370951370.90134293</v>
      </c>
      <c r="AE227" s="13">
        <f t="shared" si="160"/>
        <v>11831.891022053715</v>
      </c>
      <c r="AF227">
        <f t="shared" si="201"/>
        <v>370951423.48752522</v>
      </c>
      <c r="AG227" s="13">
        <f t="shared" si="161"/>
        <v>370952418.14796197</v>
      </c>
      <c r="AH227" s="13">
        <f t="shared" si="202"/>
        <v>370951371.16391802</v>
      </c>
      <c r="AI227" s="13">
        <f t="shared" si="162"/>
        <v>16763.732445960341</v>
      </c>
      <c r="AJ227">
        <f t="shared" si="185"/>
        <v>370951445.66939557</v>
      </c>
      <c r="AK227" s="13">
        <f t="shared" si="163"/>
        <v>370952418.14796197</v>
      </c>
      <c r="AL227" s="37">
        <f t="shared" si="186"/>
        <v>628.15708769554521</v>
      </c>
      <c r="AM227" s="13">
        <f t="shared" si="164"/>
        <v>11831.891022053715</v>
      </c>
      <c r="AN227">
        <f t="shared" si="187"/>
        <v>680.74327001578399</v>
      </c>
      <c r="AO227" s="13">
        <f t="shared" si="165"/>
        <v>2813.5073827337451</v>
      </c>
      <c r="AP227" s="13">
        <f t="shared" si="203"/>
        <v>628.41966277274457</v>
      </c>
      <c r="AQ227" s="13">
        <f t="shared" si="166"/>
        <v>16763.732445960341</v>
      </c>
      <c r="AR227" s="13">
        <f t="shared" si="188"/>
        <v>702.92514031034602</v>
      </c>
      <c r="AS227" s="38">
        <f t="shared" si="167"/>
        <v>2813.5073827337451</v>
      </c>
      <c r="AT227" s="37">
        <f t="shared" si="189"/>
        <v>80763974.223533377</v>
      </c>
      <c r="AU227" s="13">
        <f t="shared" si="168"/>
        <v>11831.891022053715</v>
      </c>
      <c r="AV227">
        <f t="shared" si="190"/>
        <v>80764026.809715703</v>
      </c>
      <c r="AW227" s="13">
        <f t="shared" si="169"/>
        <v>80764377.431120396</v>
      </c>
      <c r="AX227" s="13">
        <f t="shared" si="204"/>
        <v>197675123.00301972</v>
      </c>
      <c r="AY227" s="13">
        <f t="shared" si="170"/>
        <v>16763.732445960341</v>
      </c>
      <c r="AZ227">
        <f t="shared" si="191"/>
        <v>197675197.50849727</v>
      </c>
      <c r="BA227" s="13">
        <f t="shared" si="171"/>
        <v>197675525.94803166</v>
      </c>
      <c r="BB227" s="37">
        <f t="shared" si="192"/>
        <v>112.58183674385747</v>
      </c>
      <c r="BC227" s="13">
        <f t="shared" si="172"/>
        <v>11831.891022053715</v>
      </c>
      <c r="BD227">
        <f t="shared" si="193"/>
        <v>165.1680190640962</v>
      </c>
      <c r="BE227" s="13">
        <f t="shared" si="173"/>
        <v>503.35057957927143</v>
      </c>
      <c r="BF227" s="13">
        <f t="shared" si="205"/>
        <v>112.84441182105685</v>
      </c>
      <c r="BG227" s="13">
        <f t="shared" si="174"/>
        <v>16763.732445960341</v>
      </c>
      <c r="BH227">
        <f t="shared" si="194"/>
        <v>187.34988935865834</v>
      </c>
      <c r="BI227" s="13">
        <f t="shared" si="175"/>
        <v>503.35057957927143</v>
      </c>
      <c r="BJ227" s="37">
        <f t="shared" si="195"/>
        <v>1.3160841587359395</v>
      </c>
      <c r="BK227" s="13">
        <f t="shared" si="176"/>
        <v>2366.3782044107429</v>
      </c>
      <c r="BL227">
        <f t="shared" si="196"/>
        <v>11.833320622783686</v>
      </c>
      <c r="BM227" s="13">
        <f t="shared" si="177"/>
        <v>5.6772349545232395</v>
      </c>
      <c r="BN227" s="13">
        <f t="shared" si="206"/>
        <v>1.7748691837326502</v>
      </c>
      <c r="BO227" s="13">
        <f t="shared" si="178"/>
        <v>16763.732445960341</v>
      </c>
      <c r="BP227">
        <f t="shared" si="197"/>
        <v>76.280346721334155</v>
      </c>
      <c r="BQ227" s="13">
        <f t="shared" si="179"/>
        <v>5.6772349545232395</v>
      </c>
      <c r="BR227" s="37">
        <f t="shared" si="198"/>
        <v>185.47549709380507</v>
      </c>
      <c r="BS227" s="13">
        <f t="shared" si="180"/>
        <v>11831.891022053715</v>
      </c>
      <c r="BT227">
        <f t="shared" si="199"/>
        <v>238.06167941404379</v>
      </c>
      <c r="BU227" s="13">
        <f t="shared" si="181"/>
        <v>829.96785815000442</v>
      </c>
      <c r="BV227" s="13">
        <f t="shared" si="207"/>
        <v>117588208.32452293</v>
      </c>
      <c r="BW227" s="13">
        <f t="shared" si="182"/>
        <v>16763.732445960341</v>
      </c>
      <c r="BX227">
        <f t="shared" si="200"/>
        <v>117588282.83000046</v>
      </c>
      <c r="BY227" s="13">
        <f t="shared" si="183"/>
        <v>117588852.55430891</v>
      </c>
    </row>
    <row r="228" spans="29:77" x14ac:dyDescent="0.2">
      <c r="AC228">
        <v>226</v>
      </c>
      <c r="AD228" s="37">
        <f t="shared" si="184"/>
        <v>370951370.90134293</v>
      </c>
      <c r="AE228" s="13">
        <f t="shared" si="160"/>
        <v>11831.891022053715</v>
      </c>
      <c r="AF228">
        <f t="shared" si="201"/>
        <v>370951423.254843</v>
      </c>
      <c r="AG228" s="13">
        <f t="shared" si="161"/>
        <v>370952418.14796197</v>
      </c>
      <c r="AH228" s="13">
        <f t="shared" si="202"/>
        <v>370951371.16391802</v>
      </c>
      <c r="AI228" s="13">
        <f t="shared" si="162"/>
        <v>16763.732445960341</v>
      </c>
      <c r="AJ228">
        <f t="shared" si="185"/>
        <v>370951445.33972532</v>
      </c>
      <c r="AK228" s="13">
        <f t="shared" si="163"/>
        <v>370952418.14796197</v>
      </c>
      <c r="AL228" s="37">
        <f t="shared" si="186"/>
        <v>628.15708769554521</v>
      </c>
      <c r="AM228" s="13">
        <f t="shared" si="164"/>
        <v>11831.891022053715</v>
      </c>
      <c r="AN228">
        <f t="shared" si="187"/>
        <v>680.51058779312802</v>
      </c>
      <c r="AO228" s="13">
        <f t="shared" si="165"/>
        <v>2813.5073827337451</v>
      </c>
      <c r="AP228" s="13">
        <f t="shared" si="203"/>
        <v>628.41966277274457</v>
      </c>
      <c r="AQ228" s="13">
        <f t="shared" si="166"/>
        <v>16763.732445960341</v>
      </c>
      <c r="AR228" s="13">
        <f t="shared" si="188"/>
        <v>702.59547005575496</v>
      </c>
      <c r="AS228" s="38">
        <f t="shared" si="167"/>
        <v>2813.5073827337451</v>
      </c>
      <c r="AT228" s="37">
        <f t="shared" si="189"/>
        <v>80763974.223533377</v>
      </c>
      <c r="AU228" s="13">
        <f t="shared" si="168"/>
        <v>11831.891022053715</v>
      </c>
      <c r="AV228">
        <f t="shared" si="190"/>
        <v>80764026.577033475</v>
      </c>
      <c r="AW228" s="13">
        <f t="shared" si="169"/>
        <v>80764377.431120396</v>
      </c>
      <c r="AX228" s="13">
        <f t="shared" si="204"/>
        <v>197675123.00301972</v>
      </c>
      <c r="AY228" s="13">
        <f t="shared" si="170"/>
        <v>16763.732445960341</v>
      </c>
      <c r="AZ228">
        <f t="shared" si="191"/>
        <v>197675197.17882702</v>
      </c>
      <c r="BA228" s="13">
        <f t="shared" si="171"/>
        <v>197675525.94803166</v>
      </c>
      <c r="BB228" s="37">
        <f t="shared" si="192"/>
        <v>112.58183674385747</v>
      </c>
      <c r="BC228" s="13">
        <f t="shared" si="172"/>
        <v>11831.891022053715</v>
      </c>
      <c r="BD228">
        <f t="shared" si="193"/>
        <v>164.93533684144029</v>
      </c>
      <c r="BE228" s="13">
        <f t="shared" si="173"/>
        <v>503.35057957927143</v>
      </c>
      <c r="BF228" s="13">
        <f t="shared" si="205"/>
        <v>112.84441182105685</v>
      </c>
      <c r="BG228" s="13">
        <f t="shared" si="174"/>
        <v>16763.732445960341</v>
      </c>
      <c r="BH228">
        <f t="shared" si="194"/>
        <v>187.02021910406722</v>
      </c>
      <c r="BI228" s="13">
        <f t="shared" si="175"/>
        <v>503.35057957927143</v>
      </c>
      <c r="BJ228" s="37">
        <f t="shared" si="195"/>
        <v>1.3160841587359395</v>
      </c>
      <c r="BK228" s="13">
        <f t="shared" si="176"/>
        <v>2366.3782044107429</v>
      </c>
      <c r="BL228">
        <f t="shared" si="196"/>
        <v>11.786784178252502</v>
      </c>
      <c r="BM228" s="13">
        <f t="shared" si="177"/>
        <v>5.6772349545232395</v>
      </c>
      <c r="BN228" s="13">
        <f t="shared" si="206"/>
        <v>1.7748691837326502</v>
      </c>
      <c r="BO228" s="13">
        <f t="shared" si="178"/>
        <v>16763.732445960341</v>
      </c>
      <c r="BP228">
        <f t="shared" si="197"/>
        <v>75.950676466743005</v>
      </c>
      <c r="BQ228" s="13">
        <f t="shared" si="179"/>
        <v>5.6772349545232395</v>
      </c>
      <c r="BR228" s="37">
        <f t="shared" si="198"/>
        <v>185.47549709380507</v>
      </c>
      <c r="BS228" s="13">
        <f t="shared" si="180"/>
        <v>11831.891022053715</v>
      </c>
      <c r="BT228">
        <f t="shared" si="199"/>
        <v>237.82899719138788</v>
      </c>
      <c r="BU228" s="13">
        <f t="shared" si="181"/>
        <v>829.96785815000442</v>
      </c>
      <c r="BV228" s="13">
        <f t="shared" si="207"/>
        <v>117588208.32452293</v>
      </c>
      <c r="BW228" s="13">
        <f t="shared" si="182"/>
        <v>16763.732445960341</v>
      </c>
      <c r="BX228">
        <f t="shared" si="200"/>
        <v>117588282.50033021</v>
      </c>
      <c r="BY228" s="13">
        <f t="shared" si="183"/>
        <v>117588852.55430891</v>
      </c>
    </row>
    <row r="229" spans="29:77" x14ac:dyDescent="0.2">
      <c r="AC229">
        <v>227</v>
      </c>
      <c r="AD229" s="37">
        <f t="shared" si="184"/>
        <v>370951370.90134293</v>
      </c>
      <c r="AE229" s="13">
        <f t="shared" si="160"/>
        <v>11831.891022053715</v>
      </c>
      <c r="AF229">
        <f t="shared" si="201"/>
        <v>370951423.02421087</v>
      </c>
      <c r="AG229" s="13">
        <f t="shared" si="161"/>
        <v>370952418.14796197</v>
      </c>
      <c r="AH229" s="13">
        <f t="shared" si="202"/>
        <v>370951371.16391802</v>
      </c>
      <c r="AI229" s="13">
        <f t="shared" si="162"/>
        <v>16763.732445960341</v>
      </c>
      <c r="AJ229">
        <f t="shared" si="185"/>
        <v>370951445.01295966</v>
      </c>
      <c r="AK229" s="13">
        <f t="shared" si="163"/>
        <v>370952418.14796197</v>
      </c>
      <c r="AL229" s="37">
        <f t="shared" si="186"/>
        <v>628.15708769554521</v>
      </c>
      <c r="AM229" s="13">
        <f t="shared" si="164"/>
        <v>11831.891022053715</v>
      </c>
      <c r="AN229">
        <f t="shared" si="187"/>
        <v>680.27995563410786</v>
      </c>
      <c r="AO229" s="13">
        <f t="shared" si="165"/>
        <v>2813.5073827337451</v>
      </c>
      <c r="AP229" s="13">
        <f t="shared" si="203"/>
        <v>628.41966277274457</v>
      </c>
      <c r="AQ229" s="13">
        <f t="shared" si="166"/>
        <v>16763.732445960341</v>
      </c>
      <c r="AR229" s="13">
        <f t="shared" si="188"/>
        <v>702.26870438490471</v>
      </c>
      <c r="AS229" s="38">
        <f t="shared" si="167"/>
        <v>2813.5073827337451</v>
      </c>
      <c r="AT229" s="37">
        <f t="shared" si="189"/>
        <v>80763974.223533377</v>
      </c>
      <c r="AU229" s="13">
        <f t="shared" si="168"/>
        <v>11831.891022053715</v>
      </c>
      <c r="AV229">
        <f t="shared" si="190"/>
        <v>80764026.346401319</v>
      </c>
      <c r="AW229" s="13">
        <f t="shared" si="169"/>
        <v>80764377.431120396</v>
      </c>
      <c r="AX229" s="13">
        <f t="shared" si="204"/>
        <v>197675123.00301972</v>
      </c>
      <c r="AY229" s="13">
        <f t="shared" si="170"/>
        <v>16763.732445960341</v>
      </c>
      <c r="AZ229">
        <f t="shared" si="191"/>
        <v>197675196.85206133</v>
      </c>
      <c r="BA229" s="13">
        <f t="shared" si="171"/>
        <v>197675525.94803166</v>
      </c>
      <c r="BB229" s="37">
        <f t="shared" si="192"/>
        <v>112.58183674385747</v>
      </c>
      <c r="BC229" s="13">
        <f t="shared" si="172"/>
        <v>11831.891022053715</v>
      </c>
      <c r="BD229">
        <f t="shared" si="193"/>
        <v>164.70470468242007</v>
      </c>
      <c r="BE229" s="13">
        <f t="shared" si="173"/>
        <v>503.35057957927143</v>
      </c>
      <c r="BF229" s="13">
        <f t="shared" si="205"/>
        <v>112.84441182105685</v>
      </c>
      <c r="BG229" s="13">
        <f t="shared" si="174"/>
        <v>16763.732445960341</v>
      </c>
      <c r="BH229">
        <f t="shared" si="194"/>
        <v>186.69345343321694</v>
      </c>
      <c r="BI229" s="13">
        <f t="shared" si="175"/>
        <v>503.35057957927143</v>
      </c>
      <c r="BJ229" s="37">
        <f t="shared" si="195"/>
        <v>1.3160841587359395</v>
      </c>
      <c r="BK229" s="13">
        <f t="shared" si="176"/>
        <v>2366.3782044107429</v>
      </c>
      <c r="BL229">
        <f t="shared" si="196"/>
        <v>11.740657746448464</v>
      </c>
      <c r="BM229" s="13">
        <f t="shared" si="177"/>
        <v>5.6772349545232395</v>
      </c>
      <c r="BN229" s="13">
        <f t="shared" si="206"/>
        <v>1.7748691837326502</v>
      </c>
      <c r="BO229" s="13">
        <f t="shared" si="178"/>
        <v>16763.732445960341</v>
      </c>
      <c r="BP229">
        <f t="shared" si="197"/>
        <v>75.623910795892741</v>
      </c>
      <c r="BQ229" s="13">
        <f t="shared" si="179"/>
        <v>5.6772349545232395</v>
      </c>
      <c r="BR229" s="37">
        <f t="shared" si="198"/>
        <v>185.47549709380507</v>
      </c>
      <c r="BS229" s="13">
        <f t="shared" si="180"/>
        <v>11831.891022053715</v>
      </c>
      <c r="BT229">
        <f t="shared" si="199"/>
        <v>237.5983650323677</v>
      </c>
      <c r="BU229" s="13">
        <f t="shared" si="181"/>
        <v>829.96785815000442</v>
      </c>
      <c r="BV229" s="13">
        <f t="shared" si="207"/>
        <v>117588208.32452293</v>
      </c>
      <c r="BW229" s="13">
        <f t="shared" si="182"/>
        <v>16763.732445960341</v>
      </c>
      <c r="BX229">
        <f t="shared" si="200"/>
        <v>117588282.17356454</v>
      </c>
      <c r="BY229" s="13">
        <f t="shared" si="183"/>
        <v>117588852.55430891</v>
      </c>
    </row>
    <row r="230" spans="29:77" x14ac:dyDescent="0.2">
      <c r="AC230">
        <v>228</v>
      </c>
      <c r="AD230" s="37">
        <f t="shared" si="184"/>
        <v>370951370.90134293</v>
      </c>
      <c r="AE230" s="13">
        <f t="shared" si="160"/>
        <v>11831.891022053715</v>
      </c>
      <c r="AF230">
        <f t="shared" si="201"/>
        <v>370951422.79560179</v>
      </c>
      <c r="AG230" s="13">
        <f t="shared" si="161"/>
        <v>370952418.14796197</v>
      </c>
      <c r="AH230" s="13">
        <f t="shared" si="202"/>
        <v>370951371.16391802</v>
      </c>
      <c r="AI230" s="13">
        <f t="shared" si="162"/>
        <v>16763.732445960341</v>
      </c>
      <c r="AJ230">
        <f t="shared" si="185"/>
        <v>370951444.68906033</v>
      </c>
      <c r="AK230" s="13">
        <f t="shared" si="163"/>
        <v>370952418.14796197</v>
      </c>
      <c r="AL230" s="37">
        <f t="shared" si="186"/>
        <v>628.15708769554521</v>
      </c>
      <c r="AM230" s="13">
        <f t="shared" si="164"/>
        <v>11831.891022053715</v>
      </c>
      <c r="AN230">
        <f t="shared" si="187"/>
        <v>680.05134656420182</v>
      </c>
      <c r="AO230" s="13">
        <f t="shared" si="165"/>
        <v>2813.5073827337451</v>
      </c>
      <c r="AP230" s="13">
        <f t="shared" si="203"/>
        <v>628.41966277274457</v>
      </c>
      <c r="AQ230" s="13">
        <f t="shared" si="166"/>
        <v>16763.732445960341</v>
      </c>
      <c r="AR230" s="13">
        <f t="shared" si="188"/>
        <v>701.94480507958815</v>
      </c>
      <c r="AS230" s="38">
        <f t="shared" si="167"/>
        <v>2813.5073827337451</v>
      </c>
      <c r="AT230" s="37">
        <f t="shared" si="189"/>
        <v>80763974.223533377</v>
      </c>
      <c r="AU230" s="13">
        <f t="shared" si="168"/>
        <v>11831.891022053715</v>
      </c>
      <c r="AV230">
        <f t="shared" si="190"/>
        <v>80764026.117792249</v>
      </c>
      <c r="AW230" s="13">
        <f t="shared" si="169"/>
        <v>80764377.431120396</v>
      </c>
      <c r="AX230" s="13">
        <f t="shared" si="204"/>
        <v>197675123.00301972</v>
      </c>
      <c r="AY230" s="13">
        <f t="shared" si="170"/>
        <v>16763.732445960341</v>
      </c>
      <c r="AZ230">
        <f t="shared" si="191"/>
        <v>197675196.52816203</v>
      </c>
      <c r="BA230" s="13">
        <f t="shared" si="171"/>
        <v>197675525.94803166</v>
      </c>
      <c r="BB230" s="37">
        <f t="shared" si="192"/>
        <v>112.58183674385747</v>
      </c>
      <c r="BC230" s="13">
        <f t="shared" si="172"/>
        <v>11831.891022053715</v>
      </c>
      <c r="BD230">
        <f t="shared" si="193"/>
        <v>164.47609561251411</v>
      </c>
      <c r="BE230" s="13">
        <f t="shared" si="173"/>
        <v>503.35057957927143</v>
      </c>
      <c r="BF230" s="13">
        <f t="shared" si="205"/>
        <v>112.84441182105685</v>
      </c>
      <c r="BG230" s="13">
        <f t="shared" si="174"/>
        <v>16763.732445960341</v>
      </c>
      <c r="BH230">
        <f t="shared" si="194"/>
        <v>186.36955412790047</v>
      </c>
      <c r="BI230" s="13">
        <f t="shared" si="175"/>
        <v>503.35057957927143</v>
      </c>
      <c r="BJ230" s="37">
        <f t="shared" si="195"/>
        <v>1.3160841587359395</v>
      </c>
      <c r="BK230" s="13">
        <f t="shared" si="176"/>
        <v>2366.3782044107429</v>
      </c>
      <c r="BL230">
        <f t="shared" si="196"/>
        <v>11.694935932467269</v>
      </c>
      <c r="BM230" s="13">
        <f t="shared" si="177"/>
        <v>5.6772349545232395</v>
      </c>
      <c r="BN230" s="13">
        <f t="shared" si="206"/>
        <v>1.7748691837326502</v>
      </c>
      <c r="BO230" s="13">
        <f t="shared" si="178"/>
        <v>16763.732445960341</v>
      </c>
      <c r="BP230">
        <f t="shared" si="197"/>
        <v>75.300011490576253</v>
      </c>
      <c r="BQ230" s="13">
        <f t="shared" si="179"/>
        <v>5.6772349545232395</v>
      </c>
      <c r="BR230" s="37">
        <f t="shared" si="198"/>
        <v>185.47549709380507</v>
      </c>
      <c r="BS230" s="13">
        <f t="shared" si="180"/>
        <v>11831.891022053715</v>
      </c>
      <c r="BT230">
        <f t="shared" si="199"/>
        <v>237.36975596246171</v>
      </c>
      <c r="BU230" s="13">
        <f t="shared" si="181"/>
        <v>829.96785815000442</v>
      </c>
      <c r="BV230" s="13">
        <f t="shared" si="207"/>
        <v>117588208.32452293</v>
      </c>
      <c r="BW230" s="13">
        <f t="shared" si="182"/>
        <v>16763.732445960341</v>
      </c>
      <c r="BX230">
        <f t="shared" si="200"/>
        <v>117588281.84966524</v>
      </c>
      <c r="BY230" s="13">
        <f t="shared" si="183"/>
        <v>117588852.55430891</v>
      </c>
    </row>
    <row r="231" spans="29:77" x14ac:dyDescent="0.2">
      <c r="AC231">
        <v>229</v>
      </c>
      <c r="AD231" s="37">
        <f t="shared" si="184"/>
        <v>370951370.90134293</v>
      </c>
      <c r="AE231" s="13">
        <f t="shared" si="160"/>
        <v>11831.891022053715</v>
      </c>
      <c r="AF231">
        <f t="shared" si="201"/>
        <v>370951422.56898934</v>
      </c>
      <c r="AG231" s="13">
        <f t="shared" si="161"/>
        <v>370952418.14796197</v>
      </c>
      <c r="AH231" s="13">
        <f t="shared" si="202"/>
        <v>370951371.16391802</v>
      </c>
      <c r="AI231" s="13">
        <f t="shared" si="162"/>
        <v>16763.732445960341</v>
      </c>
      <c r="AJ231">
        <f t="shared" si="185"/>
        <v>370951444.36798984</v>
      </c>
      <c r="AK231" s="13">
        <f t="shared" si="163"/>
        <v>370952418.14796197</v>
      </c>
      <c r="AL231" s="37">
        <f t="shared" si="186"/>
        <v>628.15708769554521</v>
      </c>
      <c r="AM231" s="13">
        <f t="shared" si="164"/>
        <v>11831.891022053715</v>
      </c>
      <c r="AN231">
        <f t="shared" si="187"/>
        <v>679.82473408005922</v>
      </c>
      <c r="AO231" s="13">
        <f t="shared" si="165"/>
        <v>2813.5073827337451</v>
      </c>
      <c r="AP231" s="13">
        <f t="shared" si="203"/>
        <v>628.41966277274457</v>
      </c>
      <c r="AQ231" s="13">
        <f t="shared" si="166"/>
        <v>16763.732445960341</v>
      </c>
      <c r="AR231" s="13">
        <f t="shared" si="188"/>
        <v>701.62373458916522</v>
      </c>
      <c r="AS231" s="38">
        <f t="shared" si="167"/>
        <v>2813.5073827337451</v>
      </c>
      <c r="AT231" s="37">
        <f t="shared" si="189"/>
        <v>80763974.223533377</v>
      </c>
      <c r="AU231" s="13">
        <f t="shared" si="168"/>
        <v>11831.891022053715</v>
      </c>
      <c r="AV231">
        <f t="shared" si="190"/>
        <v>80764025.891179755</v>
      </c>
      <c r="AW231" s="13">
        <f t="shared" si="169"/>
        <v>80764377.431120396</v>
      </c>
      <c r="AX231" s="13">
        <f t="shared" si="204"/>
        <v>197675123.00301972</v>
      </c>
      <c r="AY231" s="13">
        <f t="shared" si="170"/>
        <v>16763.732445960341</v>
      </c>
      <c r="AZ231">
        <f t="shared" si="191"/>
        <v>197675196.20709154</v>
      </c>
      <c r="BA231" s="13">
        <f t="shared" si="171"/>
        <v>197675525.94803166</v>
      </c>
      <c r="BB231" s="37">
        <f t="shared" si="192"/>
        <v>112.58183674385747</v>
      </c>
      <c r="BC231" s="13">
        <f t="shared" si="172"/>
        <v>11831.891022053715</v>
      </c>
      <c r="BD231">
        <f t="shared" si="193"/>
        <v>164.24948312837151</v>
      </c>
      <c r="BE231" s="13">
        <f t="shared" si="173"/>
        <v>503.35057957927143</v>
      </c>
      <c r="BF231" s="13">
        <f t="shared" si="205"/>
        <v>112.84441182105685</v>
      </c>
      <c r="BG231" s="13">
        <f t="shared" si="174"/>
        <v>16763.732445960341</v>
      </c>
      <c r="BH231">
        <f t="shared" si="194"/>
        <v>186.04848363747755</v>
      </c>
      <c r="BI231" s="13">
        <f t="shared" si="175"/>
        <v>503.35057957927143</v>
      </c>
      <c r="BJ231" s="37">
        <f t="shared" si="195"/>
        <v>1.3160841587359395</v>
      </c>
      <c r="BK231" s="13">
        <f t="shared" si="176"/>
        <v>2366.3782044107429</v>
      </c>
      <c r="BL231">
        <f t="shared" si="196"/>
        <v>11.649613435638747</v>
      </c>
      <c r="BM231" s="13">
        <f t="shared" si="177"/>
        <v>5.6772349545232395</v>
      </c>
      <c r="BN231" s="13">
        <f t="shared" si="206"/>
        <v>1.7748691837326502</v>
      </c>
      <c r="BO231" s="13">
        <f t="shared" si="178"/>
        <v>16763.732445960341</v>
      </c>
      <c r="BP231">
        <f t="shared" si="197"/>
        <v>74.978941000153355</v>
      </c>
      <c r="BQ231" s="13">
        <f t="shared" si="179"/>
        <v>5.6772349545232395</v>
      </c>
      <c r="BR231" s="37">
        <f t="shared" si="198"/>
        <v>185.47549709380507</v>
      </c>
      <c r="BS231" s="13">
        <f t="shared" si="180"/>
        <v>11831.891022053715</v>
      </c>
      <c r="BT231">
        <f t="shared" si="199"/>
        <v>237.1431434783191</v>
      </c>
      <c r="BU231" s="13">
        <f t="shared" si="181"/>
        <v>829.96785815000442</v>
      </c>
      <c r="BV231" s="13">
        <f t="shared" si="207"/>
        <v>117588208.32452293</v>
      </c>
      <c r="BW231" s="13">
        <f t="shared" si="182"/>
        <v>16763.732445960341</v>
      </c>
      <c r="BX231">
        <f t="shared" si="200"/>
        <v>117588281.52859475</v>
      </c>
      <c r="BY231" s="13">
        <f t="shared" si="183"/>
        <v>117588852.55430891</v>
      </c>
    </row>
    <row r="232" spans="29:77" x14ac:dyDescent="0.2">
      <c r="AC232">
        <v>230</v>
      </c>
      <c r="AD232" s="37">
        <f t="shared" si="184"/>
        <v>370951370.90134293</v>
      </c>
      <c r="AE232" s="13">
        <f t="shared" si="160"/>
        <v>11831.891022053715</v>
      </c>
      <c r="AF232">
        <f t="shared" si="201"/>
        <v>370951422.34434736</v>
      </c>
      <c r="AG232" s="13">
        <f t="shared" si="161"/>
        <v>370952418.14796197</v>
      </c>
      <c r="AH232" s="13">
        <f t="shared" si="202"/>
        <v>370951371.16391802</v>
      </c>
      <c r="AI232" s="13">
        <f t="shared" si="162"/>
        <v>16763.732445960341</v>
      </c>
      <c r="AJ232">
        <f t="shared" si="185"/>
        <v>370951444.04971129</v>
      </c>
      <c r="AK232" s="13">
        <f t="shared" si="163"/>
        <v>370952418.14796197</v>
      </c>
      <c r="AL232" s="37">
        <f t="shared" si="186"/>
        <v>628.15708769554521</v>
      </c>
      <c r="AM232" s="13">
        <f t="shared" si="164"/>
        <v>11831.891022053715</v>
      </c>
      <c r="AN232">
        <f t="shared" si="187"/>
        <v>679.60009213925696</v>
      </c>
      <c r="AO232" s="13">
        <f t="shared" si="165"/>
        <v>2813.5073827337451</v>
      </c>
      <c r="AP232" s="13">
        <f t="shared" si="203"/>
        <v>628.41966277274457</v>
      </c>
      <c r="AQ232" s="13">
        <f t="shared" si="166"/>
        <v>16763.732445960341</v>
      </c>
      <c r="AR232" s="13">
        <f t="shared" si="188"/>
        <v>701.30545601605036</v>
      </c>
      <c r="AS232" s="38">
        <f t="shared" si="167"/>
        <v>2813.5073827337451</v>
      </c>
      <c r="AT232" s="37">
        <f t="shared" si="189"/>
        <v>80763974.223533377</v>
      </c>
      <c r="AU232" s="13">
        <f t="shared" si="168"/>
        <v>11831.891022053715</v>
      </c>
      <c r="AV232">
        <f t="shared" si="190"/>
        <v>80764025.666537821</v>
      </c>
      <c r="AW232" s="13">
        <f t="shared" si="169"/>
        <v>80764377.431120396</v>
      </c>
      <c r="AX232" s="13">
        <f t="shared" si="204"/>
        <v>197675123.00301972</v>
      </c>
      <c r="AY232" s="13">
        <f t="shared" si="170"/>
        <v>16763.732445960341</v>
      </c>
      <c r="AZ232">
        <f t="shared" si="191"/>
        <v>197675195.88881296</v>
      </c>
      <c r="BA232" s="13">
        <f t="shared" si="171"/>
        <v>197675525.94803166</v>
      </c>
      <c r="BB232" s="37">
        <f t="shared" si="192"/>
        <v>112.58183674385747</v>
      </c>
      <c r="BC232" s="13">
        <f t="shared" si="172"/>
        <v>11831.891022053715</v>
      </c>
      <c r="BD232">
        <f t="shared" si="193"/>
        <v>164.02484118756928</v>
      </c>
      <c r="BE232" s="13">
        <f t="shared" si="173"/>
        <v>503.35057957927143</v>
      </c>
      <c r="BF232" s="13">
        <f t="shared" si="205"/>
        <v>112.84441182105685</v>
      </c>
      <c r="BG232" s="13">
        <f t="shared" si="174"/>
        <v>16763.732445960341</v>
      </c>
      <c r="BH232">
        <f t="shared" si="194"/>
        <v>185.73020506436268</v>
      </c>
      <c r="BI232" s="13">
        <f t="shared" si="175"/>
        <v>503.35057957927143</v>
      </c>
      <c r="BJ232" s="37">
        <f t="shared" si="195"/>
        <v>1.3160841587359395</v>
      </c>
      <c r="BK232" s="13">
        <f t="shared" si="176"/>
        <v>2366.3782044107429</v>
      </c>
      <c r="BL232">
        <f t="shared" si="196"/>
        <v>11.6046850474783</v>
      </c>
      <c r="BM232" s="13">
        <f t="shared" si="177"/>
        <v>5.6772349545232395</v>
      </c>
      <c r="BN232" s="13">
        <f t="shared" si="206"/>
        <v>1.7748691837326502</v>
      </c>
      <c r="BO232" s="13">
        <f t="shared" si="178"/>
        <v>16763.732445960341</v>
      </c>
      <c r="BP232">
        <f t="shared" si="197"/>
        <v>74.660662427038474</v>
      </c>
      <c r="BQ232" s="13">
        <f t="shared" si="179"/>
        <v>5.6772349545232395</v>
      </c>
      <c r="BR232" s="37">
        <f t="shared" si="198"/>
        <v>185.47549709380507</v>
      </c>
      <c r="BS232" s="13">
        <f t="shared" si="180"/>
        <v>11831.891022053715</v>
      </c>
      <c r="BT232">
        <f t="shared" si="199"/>
        <v>236.91850153751687</v>
      </c>
      <c r="BU232" s="13">
        <f t="shared" si="181"/>
        <v>829.96785815000442</v>
      </c>
      <c r="BV232" s="13">
        <f t="shared" si="207"/>
        <v>117588208.32452293</v>
      </c>
      <c r="BW232" s="13">
        <f t="shared" si="182"/>
        <v>16763.732445960341</v>
      </c>
      <c r="BX232">
        <f t="shared" si="200"/>
        <v>117588281.21031617</v>
      </c>
      <c r="BY232" s="13">
        <f t="shared" si="183"/>
        <v>117588852.55430891</v>
      </c>
    </row>
    <row r="233" spans="29:77" x14ac:dyDescent="0.2">
      <c r="AC233">
        <v>231</v>
      </c>
      <c r="AD233" s="37">
        <f t="shared" si="184"/>
        <v>370951370.90134293</v>
      </c>
      <c r="AE233" s="13">
        <f t="shared" si="160"/>
        <v>11831.891022053715</v>
      </c>
      <c r="AF233">
        <f t="shared" si="201"/>
        <v>370951422.1216504</v>
      </c>
      <c r="AG233" s="13">
        <f t="shared" si="161"/>
        <v>370952418.14796197</v>
      </c>
      <c r="AH233" s="13">
        <f t="shared" si="202"/>
        <v>370951371.16391802</v>
      </c>
      <c r="AI233" s="13">
        <f t="shared" si="162"/>
        <v>16763.732445960341</v>
      </c>
      <c r="AJ233">
        <f t="shared" si="185"/>
        <v>370951443.73418832</v>
      </c>
      <c r="AK233" s="13">
        <f t="shared" si="163"/>
        <v>370952418.14796197</v>
      </c>
      <c r="AL233" s="37">
        <f t="shared" si="186"/>
        <v>628.15708769554521</v>
      </c>
      <c r="AM233" s="13">
        <f t="shared" si="164"/>
        <v>11831.891022053715</v>
      </c>
      <c r="AN233">
        <f t="shared" si="187"/>
        <v>679.3773951503232</v>
      </c>
      <c r="AO233" s="13">
        <f t="shared" si="165"/>
        <v>2813.5073827337451</v>
      </c>
      <c r="AP233" s="13">
        <f t="shared" si="203"/>
        <v>628.41966277274457</v>
      </c>
      <c r="AQ233" s="13">
        <f t="shared" si="166"/>
        <v>16763.732445960341</v>
      </c>
      <c r="AR233" s="13">
        <f t="shared" si="188"/>
        <v>700.98993310157721</v>
      </c>
      <c r="AS233" s="38">
        <f t="shared" si="167"/>
        <v>2813.5073827337451</v>
      </c>
      <c r="AT233" s="37">
        <f t="shared" si="189"/>
        <v>80763974.223533377</v>
      </c>
      <c r="AU233" s="13">
        <f t="shared" si="168"/>
        <v>11831.891022053715</v>
      </c>
      <c r="AV233">
        <f t="shared" si="190"/>
        <v>80764025.443840832</v>
      </c>
      <c r="AW233" s="13">
        <f t="shared" si="169"/>
        <v>80764377.431120396</v>
      </c>
      <c r="AX233" s="13">
        <f t="shared" si="204"/>
        <v>197675123.00301972</v>
      </c>
      <c r="AY233" s="13">
        <f t="shared" si="170"/>
        <v>16763.732445960341</v>
      </c>
      <c r="AZ233">
        <f t="shared" si="191"/>
        <v>197675195.57329005</v>
      </c>
      <c r="BA233" s="13">
        <f t="shared" si="171"/>
        <v>197675525.94803166</v>
      </c>
      <c r="BB233" s="37">
        <f t="shared" si="192"/>
        <v>112.58183674385747</v>
      </c>
      <c r="BC233" s="13">
        <f t="shared" si="172"/>
        <v>11831.891022053715</v>
      </c>
      <c r="BD233">
        <f t="shared" si="193"/>
        <v>163.80214419863546</v>
      </c>
      <c r="BE233" s="13">
        <f t="shared" si="173"/>
        <v>503.35057957927143</v>
      </c>
      <c r="BF233" s="13">
        <f t="shared" si="205"/>
        <v>112.84441182105685</v>
      </c>
      <c r="BG233" s="13">
        <f t="shared" si="174"/>
        <v>16763.732445960341</v>
      </c>
      <c r="BH233">
        <f t="shared" si="194"/>
        <v>185.4146821498895</v>
      </c>
      <c r="BI233" s="13">
        <f t="shared" si="175"/>
        <v>503.35057957927143</v>
      </c>
      <c r="BJ233" s="37">
        <f t="shared" si="195"/>
        <v>1.3160841587359395</v>
      </c>
      <c r="BK233" s="13">
        <f t="shared" si="176"/>
        <v>2366.3782044107429</v>
      </c>
      <c r="BL233">
        <f t="shared" si="196"/>
        <v>11.560145649691536</v>
      </c>
      <c r="BM233" s="13">
        <f t="shared" si="177"/>
        <v>5.6772349545232395</v>
      </c>
      <c r="BN233" s="13">
        <f t="shared" si="206"/>
        <v>1.7748691837326502</v>
      </c>
      <c r="BO233" s="13">
        <f t="shared" si="178"/>
        <v>16763.732445960341</v>
      </c>
      <c r="BP233">
        <f t="shared" si="197"/>
        <v>74.345139512565297</v>
      </c>
      <c r="BQ233" s="13">
        <f t="shared" si="179"/>
        <v>5.6772349545232395</v>
      </c>
      <c r="BR233" s="37">
        <f t="shared" si="198"/>
        <v>185.47549709380507</v>
      </c>
      <c r="BS233" s="13">
        <f t="shared" si="180"/>
        <v>11831.891022053715</v>
      </c>
      <c r="BT233">
        <f t="shared" si="199"/>
        <v>236.69580454858306</v>
      </c>
      <c r="BU233" s="13">
        <f t="shared" si="181"/>
        <v>829.96785815000442</v>
      </c>
      <c r="BV233" s="13">
        <f t="shared" si="207"/>
        <v>117588208.32452293</v>
      </c>
      <c r="BW233" s="13">
        <f t="shared" si="182"/>
        <v>16763.732445960341</v>
      </c>
      <c r="BX233">
        <f t="shared" si="200"/>
        <v>117588280.89479326</v>
      </c>
      <c r="BY233" s="13">
        <f t="shared" si="183"/>
        <v>117588852.55430891</v>
      </c>
    </row>
    <row r="234" spans="29:77" x14ac:dyDescent="0.2">
      <c r="AC234">
        <v>232</v>
      </c>
      <c r="AD234" s="37">
        <f t="shared" si="184"/>
        <v>370951370.90134293</v>
      </c>
      <c r="AE234" s="13">
        <f t="shared" si="160"/>
        <v>11831.891022053715</v>
      </c>
      <c r="AF234">
        <f t="shared" si="201"/>
        <v>370951421.90087318</v>
      </c>
      <c r="AG234" s="13">
        <f t="shared" si="161"/>
        <v>370952418.14796197</v>
      </c>
      <c r="AH234" s="13">
        <f t="shared" si="202"/>
        <v>370951371.16391802</v>
      </c>
      <c r="AI234" s="13">
        <f t="shared" si="162"/>
        <v>16763.732445960341</v>
      </c>
      <c r="AJ234">
        <f t="shared" si="185"/>
        <v>370951443.42138547</v>
      </c>
      <c r="AK234" s="13">
        <f t="shared" si="163"/>
        <v>370952418.14796197</v>
      </c>
      <c r="AL234" s="37">
        <f t="shared" si="186"/>
        <v>628.15708769554521</v>
      </c>
      <c r="AM234" s="13">
        <f t="shared" si="164"/>
        <v>11831.891022053715</v>
      </c>
      <c r="AN234">
        <f t="shared" si="187"/>
        <v>679.15661796301811</v>
      </c>
      <c r="AO234" s="13">
        <f t="shared" si="165"/>
        <v>2813.5073827337451</v>
      </c>
      <c r="AP234" s="13">
        <f t="shared" si="203"/>
        <v>628.41966277274457</v>
      </c>
      <c r="AQ234" s="13">
        <f t="shared" si="166"/>
        <v>16763.732445960341</v>
      </c>
      <c r="AR234" s="13">
        <f t="shared" si="188"/>
        <v>700.6771302122288</v>
      </c>
      <c r="AS234" s="38">
        <f t="shared" si="167"/>
        <v>2813.5073827337451</v>
      </c>
      <c r="AT234" s="37">
        <f t="shared" si="189"/>
        <v>80763974.223533377</v>
      </c>
      <c r="AU234" s="13">
        <f t="shared" si="168"/>
        <v>11831.891022053715</v>
      </c>
      <c r="AV234">
        <f t="shared" si="190"/>
        <v>80764025.223063648</v>
      </c>
      <c r="AW234" s="13">
        <f t="shared" si="169"/>
        <v>80764377.431120396</v>
      </c>
      <c r="AX234" s="13">
        <f t="shared" si="204"/>
        <v>197675123.00301972</v>
      </c>
      <c r="AY234" s="13">
        <f t="shared" si="170"/>
        <v>16763.732445960341</v>
      </c>
      <c r="AZ234">
        <f t="shared" si="191"/>
        <v>197675195.26048717</v>
      </c>
      <c r="BA234" s="13">
        <f t="shared" si="171"/>
        <v>197675525.94803166</v>
      </c>
      <c r="BB234" s="37">
        <f t="shared" si="192"/>
        <v>112.58183674385747</v>
      </c>
      <c r="BC234" s="13">
        <f t="shared" si="172"/>
        <v>11831.891022053715</v>
      </c>
      <c r="BD234">
        <f t="shared" si="193"/>
        <v>163.58136701133037</v>
      </c>
      <c r="BE234" s="13">
        <f t="shared" si="173"/>
        <v>503.35057957927143</v>
      </c>
      <c r="BF234" s="13">
        <f t="shared" si="205"/>
        <v>112.84441182105685</v>
      </c>
      <c r="BG234" s="13">
        <f t="shared" si="174"/>
        <v>16763.732445960341</v>
      </c>
      <c r="BH234">
        <f t="shared" si="194"/>
        <v>185.10187926054107</v>
      </c>
      <c r="BI234" s="13">
        <f t="shared" si="175"/>
        <v>503.35057957927143</v>
      </c>
      <c r="BJ234" s="37">
        <f t="shared" si="195"/>
        <v>1.3160841587359395</v>
      </c>
      <c r="BK234" s="13">
        <f t="shared" si="176"/>
        <v>2366.3782044107429</v>
      </c>
      <c r="BL234">
        <f t="shared" si="196"/>
        <v>11.515990212230522</v>
      </c>
      <c r="BM234" s="13">
        <f t="shared" si="177"/>
        <v>5.6772349545232395</v>
      </c>
      <c r="BN234" s="13">
        <f t="shared" si="206"/>
        <v>1.7748691837326502</v>
      </c>
      <c r="BO234" s="13">
        <f t="shared" si="178"/>
        <v>16763.732445960341</v>
      </c>
      <c r="BP234">
        <f t="shared" si="197"/>
        <v>74.032336623216878</v>
      </c>
      <c r="BQ234" s="13">
        <f t="shared" si="179"/>
        <v>5.6772349545232395</v>
      </c>
      <c r="BR234" s="37">
        <f t="shared" si="198"/>
        <v>185.47549709380507</v>
      </c>
      <c r="BS234" s="13">
        <f t="shared" si="180"/>
        <v>11831.891022053715</v>
      </c>
      <c r="BT234">
        <f t="shared" si="199"/>
        <v>236.47502736127797</v>
      </c>
      <c r="BU234" s="13">
        <f t="shared" si="181"/>
        <v>829.96785815000442</v>
      </c>
      <c r="BV234" s="13">
        <f t="shared" si="207"/>
        <v>117588208.32452293</v>
      </c>
      <c r="BW234" s="13">
        <f t="shared" si="182"/>
        <v>16763.732445960341</v>
      </c>
      <c r="BX234">
        <f t="shared" si="200"/>
        <v>117588280.58199036</v>
      </c>
      <c r="BY234" s="13">
        <f t="shared" si="183"/>
        <v>117588852.55430891</v>
      </c>
    </row>
    <row r="235" spans="29:77" x14ac:dyDescent="0.2">
      <c r="AC235">
        <v>233</v>
      </c>
      <c r="AD235" s="37">
        <f t="shared" si="184"/>
        <v>370951370.90134293</v>
      </c>
      <c r="AE235" s="13">
        <f t="shared" si="160"/>
        <v>11831.891022053715</v>
      </c>
      <c r="AF235">
        <f t="shared" si="201"/>
        <v>370951421.6819911</v>
      </c>
      <c r="AG235" s="13">
        <f t="shared" si="161"/>
        <v>370952418.14796197</v>
      </c>
      <c r="AH235" s="13">
        <f t="shared" si="202"/>
        <v>370951371.16391802</v>
      </c>
      <c r="AI235" s="13">
        <f t="shared" si="162"/>
        <v>16763.732445960341</v>
      </c>
      <c r="AJ235">
        <f t="shared" si="185"/>
        <v>370951443.11126757</v>
      </c>
      <c r="AK235" s="13">
        <f t="shared" si="163"/>
        <v>370952418.14796197</v>
      </c>
      <c r="AL235" s="37">
        <f t="shared" si="186"/>
        <v>628.15708769554521</v>
      </c>
      <c r="AM235" s="13">
        <f t="shared" si="164"/>
        <v>11831.891022053715</v>
      </c>
      <c r="AN235">
        <f t="shared" si="187"/>
        <v>678.93773585886584</v>
      </c>
      <c r="AO235" s="13">
        <f t="shared" si="165"/>
        <v>2813.5073827337451</v>
      </c>
      <c r="AP235" s="13">
        <f t="shared" si="203"/>
        <v>628.41966277274457</v>
      </c>
      <c r="AQ235" s="13">
        <f t="shared" si="166"/>
        <v>16763.732445960341</v>
      </c>
      <c r="AR235" s="13">
        <f t="shared" si="188"/>
        <v>700.36701232622249</v>
      </c>
      <c r="AS235" s="38">
        <f t="shared" si="167"/>
        <v>2813.5073827337451</v>
      </c>
      <c r="AT235" s="37">
        <f t="shared" si="189"/>
        <v>80763974.223533377</v>
      </c>
      <c r="AU235" s="13">
        <f t="shared" si="168"/>
        <v>11831.891022053715</v>
      </c>
      <c r="AV235">
        <f t="shared" si="190"/>
        <v>80764025.004181534</v>
      </c>
      <c r="AW235" s="13">
        <f t="shared" si="169"/>
        <v>80764377.431120396</v>
      </c>
      <c r="AX235" s="13">
        <f t="shared" si="204"/>
        <v>197675123.00301972</v>
      </c>
      <c r="AY235" s="13">
        <f t="shared" si="170"/>
        <v>16763.732445960341</v>
      </c>
      <c r="AZ235">
        <f t="shared" si="191"/>
        <v>197675194.95036927</v>
      </c>
      <c r="BA235" s="13">
        <f t="shared" si="171"/>
        <v>197675525.94803166</v>
      </c>
      <c r="BB235" s="37">
        <f t="shared" si="192"/>
        <v>112.58183674385747</v>
      </c>
      <c r="BC235" s="13">
        <f t="shared" si="172"/>
        <v>11831.891022053715</v>
      </c>
      <c r="BD235">
        <f t="shared" si="193"/>
        <v>163.36248490717813</v>
      </c>
      <c r="BE235" s="13">
        <f t="shared" si="173"/>
        <v>503.35057957927143</v>
      </c>
      <c r="BF235" s="13">
        <f t="shared" si="205"/>
        <v>112.84441182105685</v>
      </c>
      <c r="BG235" s="13">
        <f t="shared" si="174"/>
        <v>16763.732445960341</v>
      </c>
      <c r="BH235">
        <f t="shared" si="194"/>
        <v>184.7917613745347</v>
      </c>
      <c r="BI235" s="13">
        <f t="shared" si="175"/>
        <v>503.35057957927143</v>
      </c>
      <c r="BJ235" s="37">
        <f t="shared" si="195"/>
        <v>1.3160841587359395</v>
      </c>
      <c r="BK235" s="13">
        <f t="shared" si="176"/>
        <v>2366.3782044107429</v>
      </c>
      <c r="BL235">
        <f t="shared" si="196"/>
        <v>11.472213791400073</v>
      </c>
      <c r="BM235" s="13">
        <f t="shared" si="177"/>
        <v>5.6772349545232395</v>
      </c>
      <c r="BN235" s="13">
        <f t="shared" si="206"/>
        <v>1.7748691837326502</v>
      </c>
      <c r="BO235" s="13">
        <f t="shared" si="178"/>
        <v>16763.732445960341</v>
      </c>
      <c r="BP235">
        <f t="shared" si="197"/>
        <v>73.722218737210511</v>
      </c>
      <c r="BQ235" s="13">
        <f t="shared" si="179"/>
        <v>5.6772349545232395</v>
      </c>
      <c r="BR235" s="37">
        <f t="shared" si="198"/>
        <v>185.47549709380507</v>
      </c>
      <c r="BS235" s="13">
        <f t="shared" si="180"/>
        <v>11831.891022053715</v>
      </c>
      <c r="BT235">
        <f t="shared" si="199"/>
        <v>236.25614525712575</v>
      </c>
      <c r="BU235" s="13">
        <f t="shared" si="181"/>
        <v>829.96785815000442</v>
      </c>
      <c r="BV235" s="13">
        <f t="shared" si="207"/>
        <v>117588208.32452293</v>
      </c>
      <c r="BW235" s="13">
        <f t="shared" si="182"/>
        <v>16763.732445960341</v>
      </c>
      <c r="BX235">
        <f t="shared" si="200"/>
        <v>117588280.27187248</v>
      </c>
      <c r="BY235" s="13">
        <f t="shared" si="183"/>
        <v>117588852.55430891</v>
      </c>
    </row>
    <row r="236" spans="29:77" x14ac:dyDescent="0.2">
      <c r="AC236">
        <v>234</v>
      </c>
      <c r="AD236" s="37">
        <f t="shared" si="184"/>
        <v>370951370.90134293</v>
      </c>
      <c r="AE236" s="13">
        <f t="shared" si="160"/>
        <v>11831.891022053715</v>
      </c>
      <c r="AF236">
        <f t="shared" si="201"/>
        <v>370951421.46497977</v>
      </c>
      <c r="AG236" s="13">
        <f t="shared" si="161"/>
        <v>370952418.14796197</v>
      </c>
      <c r="AH236" s="13">
        <f t="shared" si="202"/>
        <v>370951371.16391802</v>
      </c>
      <c r="AI236" s="13">
        <f t="shared" si="162"/>
        <v>16763.732445960341</v>
      </c>
      <c r="AJ236">
        <f t="shared" si="185"/>
        <v>370951442.80380028</v>
      </c>
      <c r="AK236" s="13">
        <f t="shared" si="163"/>
        <v>370952418.14796197</v>
      </c>
      <c r="AL236" s="37">
        <f t="shared" si="186"/>
        <v>628.15708769554521</v>
      </c>
      <c r="AM236" s="13">
        <f t="shared" si="164"/>
        <v>11831.891022053715</v>
      </c>
      <c r="AN236">
        <f t="shared" si="187"/>
        <v>678.72072454192858</v>
      </c>
      <c r="AO236" s="13">
        <f t="shared" si="165"/>
        <v>2813.5073827337451</v>
      </c>
      <c r="AP236" s="13">
        <f t="shared" si="203"/>
        <v>628.41966277274457</v>
      </c>
      <c r="AQ236" s="13">
        <f t="shared" si="166"/>
        <v>16763.732445960341</v>
      </c>
      <c r="AR236" s="13">
        <f t="shared" si="188"/>
        <v>700.05954502043835</v>
      </c>
      <c r="AS236" s="38">
        <f t="shared" si="167"/>
        <v>2813.5073827337451</v>
      </c>
      <c r="AT236" s="37">
        <f t="shared" si="189"/>
        <v>80763974.223533377</v>
      </c>
      <c r="AU236" s="13">
        <f t="shared" si="168"/>
        <v>11831.891022053715</v>
      </c>
      <c r="AV236">
        <f t="shared" si="190"/>
        <v>80764024.787170216</v>
      </c>
      <c r="AW236" s="13">
        <f t="shared" si="169"/>
        <v>80764377.431120396</v>
      </c>
      <c r="AX236" s="13">
        <f t="shared" si="204"/>
        <v>197675123.00301972</v>
      </c>
      <c r="AY236" s="13">
        <f t="shared" si="170"/>
        <v>16763.732445960341</v>
      </c>
      <c r="AZ236">
        <f t="shared" si="191"/>
        <v>197675194.64290196</v>
      </c>
      <c r="BA236" s="13">
        <f t="shared" si="171"/>
        <v>197675525.94803166</v>
      </c>
      <c r="BB236" s="37">
        <f t="shared" si="192"/>
        <v>112.58183674385747</v>
      </c>
      <c r="BC236" s="13">
        <f t="shared" si="172"/>
        <v>11831.891022053715</v>
      </c>
      <c r="BD236">
        <f t="shared" si="193"/>
        <v>163.14547359024087</v>
      </c>
      <c r="BE236" s="13">
        <f t="shared" si="173"/>
        <v>503.35057957927143</v>
      </c>
      <c r="BF236" s="13">
        <f t="shared" si="205"/>
        <v>112.84441182105685</v>
      </c>
      <c r="BG236" s="13">
        <f t="shared" si="174"/>
        <v>16763.732445960341</v>
      </c>
      <c r="BH236">
        <f t="shared" si="194"/>
        <v>184.48429406875061</v>
      </c>
      <c r="BI236" s="13">
        <f t="shared" si="175"/>
        <v>503.35057957927143</v>
      </c>
      <c r="BJ236" s="37">
        <f t="shared" si="195"/>
        <v>1.3160841587359395</v>
      </c>
      <c r="BK236" s="13">
        <f t="shared" si="176"/>
        <v>2366.3782044107429</v>
      </c>
      <c r="BL236">
        <f t="shared" si="196"/>
        <v>11.42881152801262</v>
      </c>
      <c r="BM236" s="13">
        <f t="shared" si="177"/>
        <v>5.6772349545232395</v>
      </c>
      <c r="BN236" s="13">
        <f t="shared" si="206"/>
        <v>1.7748691837326502</v>
      </c>
      <c r="BO236" s="13">
        <f t="shared" si="178"/>
        <v>16763.732445960341</v>
      </c>
      <c r="BP236">
        <f t="shared" si="197"/>
        <v>73.41475143142641</v>
      </c>
      <c r="BQ236" s="13">
        <f t="shared" si="179"/>
        <v>5.6772349545232395</v>
      </c>
      <c r="BR236" s="37">
        <f t="shared" si="198"/>
        <v>185.47549709380507</v>
      </c>
      <c r="BS236" s="13">
        <f t="shared" si="180"/>
        <v>11831.891022053715</v>
      </c>
      <c r="BT236">
        <f t="shared" si="199"/>
        <v>236.03913394018846</v>
      </c>
      <c r="BU236" s="13">
        <f t="shared" si="181"/>
        <v>829.96785815000442</v>
      </c>
      <c r="BV236" s="13">
        <f t="shared" si="207"/>
        <v>117588208.32452293</v>
      </c>
      <c r="BW236" s="13">
        <f t="shared" si="182"/>
        <v>16763.732445960341</v>
      </c>
      <c r="BX236">
        <f t="shared" si="200"/>
        <v>117588279.96440518</v>
      </c>
      <c r="BY236" s="13">
        <f t="shared" si="183"/>
        <v>117588852.55430891</v>
      </c>
    </row>
    <row r="237" spans="29:77" x14ac:dyDescent="0.2">
      <c r="AC237">
        <v>235</v>
      </c>
      <c r="AD237" s="37">
        <f t="shared" si="184"/>
        <v>370951370.90134293</v>
      </c>
      <c r="AE237" s="13">
        <f t="shared" si="160"/>
        <v>11831.891022053715</v>
      </c>
      <c r="AF237">
        <f t="shared" si="201"/>
        <v>370951421.24981534</v>
      </c>
      <c r="AG237" s="13">
        <f t="shared" si="161"/>
        <v>370952418.14796197</v>
      </c>
      <c r="AH237" s="13">
        <f t="shared" si="202"/>
        <v>370951371.16391802</v>
      </c>
      <c r="AI237" s="13">
        <f t="shared" si="162"/>
        <v>16763.732445960341</v>
      </c>
      <c r="AJ237">
        <f t="shared" si="185"/>
        <v>370951442.49894971</v>
      </c>
      <c r="AK237" s="13">
        <f t="shared" si="163"/>
        <v>370952418.14796197</v>
      </c>
      <c r="AL237" s="37">
        <f t="shared" si="186"/>
        <v>628.15708769554521</v>
      </c>
      <c r="AM237" s="13">
        <f t="shared" si="164"/>
        <v>11831.891022053715</v>
      </c>
      <c r="AN237">
        <f t="shared" si="187"/>
        <v>678.50556012981633</v>
      </c>
      <c r="AO237" s="13">
        <f t="shared" si="165"/>
        <v>2813.5073827337451</v>
      </c>
      <c r="AP237" s="13">
        <f t="shared" si="203"/>
        <v>628.41966277274457</v>
      </c>
      <c r="AQ237" s="13">
        <f t="shared" si="166"/>
        <v>16763.732445960341</v>
      </c>
      <c r="AR237" s="13">
        <f t="shared" si="188"/>
        <v>699.75469445768215</v>
      </c>
      <c r="AS237" s="38">
        <f t="shared" si="167"/>
        <v>2813.5073827337451</v>
      </c>
      <c r="AT237" s="37">
        <f t="shared" si="189"/>
        <v>80763974.223533377</v>
      </c>
      <c r="AU237" s="13">
        <f t="shared" si="168"/>
        <v>11831.891022053715</v>
      </c>
      <c r="AV237">
        <f t="shared" si="190"/>
        <v>80764024.572005808</v>
      </c>
      <c r="AW237" s="13">
        <f t="shared" si="169"/>
        <v>80764377.431120396</v>
      </c>
      <c r="AX237" s="13">
        <f t="shared" si="204"/>
        <v>197675123.00301972</v>
      </c>
      <c r="AY237" s="13">
        <f t="shared" si="170"/>
        <v>16763.732445960341</v>
      </c>
      <c r="AZ237">
        <f t="shared" si="191"/>
        <v>197675194.33805141</v>
      </c>
      <c r="BA237" s="13">
        <f t="shared" si="171"/>
        <v>197675525.94803166</v>
      </c>
      <c r="BB237" s="37">
        <f t="shared" si="192"/>
        <v>112.58183674385747</v>
      </c>
      <c r="BC237" s="13">
        <f t="shared" si="172"/>
        <v>11831.891022053715</v>
      </c>
      <c r="BD237">
        <f t="shared" si="193"/>
        <v>162.9303091781286</v>
      </c>
      <c r="BE237" s="13">
        <f t="shared" si="173"/>
        <v>503.35057957927143</v>
      </c>
      <c r="BF237" s="13">
        <f t="shared" si="205"/>
        <v>112.84441182105685</v>
      </c>
      <c r="BG237" s="13">
        <f t="shared" si="174"/>
        <v>16763.732445960341</v>
      </c>
      <c r="BH237">
        <f t="shared" si="194"/>
        <v>184.17944350599447</v>
      </c>
      <c r="BI237" s="13">
        <f t="shared" si="175"/>
        <v>503.35057957927143</v>
      </c>
      <c r="BJ237" s="37">
        <f t="shared" si="195"/>
        <v>1.3160841587359395</v>
      </c>
      <c r="BK237" s="13">
        <f t="shared" si="176"/>
        <v>2366.3782044107429</v>
      </c>
      <c r="BL237">
        <f t="shared" si="196"/>
        <v>11.385778645590165</v>
      </c>
      <c r="BM237" s="13">
        <f t="shared" si="177"/>
        <v>5.6772349545232395</v>
      </c>
      <c r="BN237" s="13">
        <f t="shared" si="206"/>
        <v>1.7748691837326502</v>
      </c>
      <c r="BO237" s="13">
        <f t="shared" si="178"/>
        <v>16763.732445960341</v>
      </c>
      <c r="BP237">
        <f t="shared" si="197"/>
        <v>73.109900868670266</v>
      </c>
      <c r="BQ237" s="13">
        <f t="shared" si="179"/>
        <v>5.6772349545232395</v>
      </c>
      <c r="BR237" s="37">
        <f t="shared" si="198"/>
        <v>185.47549709380507</v>
      </c>
      <c r="BS237" s="13">
        <f t="shared" si="180"/>
        <v>11831.891022053715</v>
      </c>
      <c r="BT237">
        <f t="shared" si="199"/>
        <v>235.82396952807619</v>
      </c>
      <c r="BU237" s="13">
        <f t="shared" si="181"/>
        <v>829.96785815000442</v>
      </c>
      <c r="BV237" s="13">
        <f t="shared" si="207"/>
        <v>117588208.32452293</v>
      </c>
      <c r="BW237" s="13">
        <f t="shared" si="182"/>
        <v>16763.732445960341</v>
      </c>
      <c r="BX237">
        <f t="shared" si="200"/>
        <v>117588279.65955462</v>
      </c>
      <c r="BY237" s="13">
        <f t="shared" si="183"/>
        <v>117588852.55430891</v>
      </c>
    </row>
    <row r="238" spans="29:77" x14ac:dyDescent="0.2">
      <c r="AC238">
        <v>236</v>
      </c>
      <c r="AD238" s="37">
        <f t="shared" si="184"/>
        <v>370951370.90134293</v>
      </c>
      <c r="AE238" s="13">
        <f t="shared" si="160"/>
        <v>11831.891022053715</v>
      </c>
      <c r="AF238">
        <f t="shared" si="201"/>
        <v>370951421.03647441</v>
      </c>
      <c r="AG238" s="13">
        <f t="shared" si="161"/>
        <v>370952418.14796197</v>
      </c>
      <c r="AH238" s="13">
        <f t="shared" si="202"/>
        <v>370951371.16391802</v>
      </c>
      <c r="AI238" s="13">
        <f t="shared" si="162"/>
        <v>16763.732445960341</v>
      </c>
      <c r="AJ238">
        <f t="shared" si="185"/>
        <v>370951442.19668263</v>
      </c>
      <c r="AK238" s="13">
        <f t="shared" si="163"/>
        <v>370952418.14796197</v>
      </c>
      <c r="AL238" s="37">
        <f t="shared" si="186"/>
        <v>628.15708769554521</v>
      </c>
      <c r="AM238" s="13">
        <f t="shared" si="164"/>
        <v>11831.891022053715</v>
      </c>
      <c r="AN238">
        <f t="shared" si="187"/>
        <v>678.29221914492541</v>
      </c>
      <c r="AO238" s="13">
        <f t="shared" si="165"/>
        <v>2813.5073827337451</v>
      </c>
      <c r="AP238" s="13">
        <f t="shared" si="203"/>
        <v>628.41966277274457</v>
      </c>
      <c r="AQ238" s="13">
        <f t="shared" si="166"/>
        <v>16763.732445960341</v>
      </c>
      <c r="AR238" s="13">
        <f t="shared" si="188"/>
        <v>699.45242737427145</v>
      </c>
      <c r="AS238" s="38">
        <f t="shared" si="167"/>
        <v>2813.5073827337451</v>
      </c>
      <c r="AT238" s="37">
        <f t="shared" si="189"/>
        <v>80763974.223533377</v>
      </c>
      <c r="AU238" s="13">
        <f t="shared" si="168"/>
        <v>11831.891022053715</v>
      </c>
      <c r="AV238">
        <f t="shared" si="190"/>
        <v>80764024.358664826</v>
      </c>
      <c r="AW238" s="13">
        <f t="shared" si="169"/>
        <v>80764377.431120396</v>
      </c>
      <c r="AX238" s="13">
        <f t="shared" si="204"/>
        <v>197675123.00301972</v>
      </c>
      <c r="AY238" s="13">
        <f t="shared" si="170"/>
        <v>16763.732445960341</v>
      </c>
      <c r="AZ238">
        <f t="shared" si="191"/>
        <v>197675194.03578433</v>
      </c>
      <c r="BA238" s="13">
        <f t="shared" si="171"/>
        <v>197675525.94803166</v>
      </c>
      <c r="BB238" s="37">
        <f t="shared" si="192"/>
        <v>112.58183674385747</v>
      </c>
      <c r="BC238" s="13">
        <f t="shared" si="172"/>
        <v>11831.891022053715</v>
      </c>
      <c r="BD238">
        <f t="shared" si="193"/>
        <v>162.71696819323762</v>
      </c>
      <c r="BE238" s="13">
        <f t="shared" si="173"/>
        <v>503.35057957927143</v>
      </c>
      <c r="BF238" s="13">
        <f t="shared" si="205"/>
        <v>112.84441182105685</v>
      </c>
      <c r="BG238" s="13">
        <f t="shared" si="174"/>
        <v>16763.732445960341</v>
      </c>
      <c r="BH238">
        <f t="shared" si="194"/>
        <v>183.87717642258372</v>
      </c>
      <c r="BI238" s="13">
        <f t="shared" si="175"/>
        <v>503.35057957927143</v>
      </c>
      <c r="BJ238" s="37">
        <f t="shared" si="195"/>
        <v>1.3160841587359395</v>
      </c>
      <c r="BK238" s="13">
        <f t="shared" si="176"/>
        <v>2366.3782044107429</v>
      </c>
      <c r="BL238">
        <f t="shared" si="196"/>
        <v>11.34311044861197</v>
      </c>
      <c r="BM238" s="13">
        <f t="shared" si="177"/>
        <v>5.6772349545232395</v>
      </c>
      <c r="BN238" s="13">
        <f t="shared" si="206"/>
        <v>1.7748691837326502</v>
      </c>
      <c r="BO238" s="13">
        <f t="shared" si="178"/>
        <v>16763.732445960341</v>
      </c>
      <c r="BP238">
        <f t="shared" si="197"/>
        <v>72.807633785259512</v>
      </c>
      <c r="BQ238" s="13">
        <f t="shared" si="179"/>
        <v>5.6772349545232395</v>
      </c>
      <c r="BR238" s="37">
        <f t="shared" si="198"/>
        <v>185.47549709380507</v>
      </c>
      <c r="BS238" s="13">
        <f t="shared" si="180"/>
        <v>11831.891022053715</v>
      </c>
      <c r="BT238">
        <f t="shared" si="199"/>
        <v>235.61062854318521</v>
      </c>
      <c r="BU238" s="13">
        <f t="shared" si="181"/>
        <v>829.96785815000442</v>
      </c>
      <c r="BV238" s="13">
        <f t="shared" si="207"/>
        <v>117588208.32452293</v>
      </c>
      <c r="BW238" s="13">
        <f t="shared" si="182"/>
        <v>16763.732445960341</v>
      </c>
      <c r="BX238">
        <f t="shared" si="200"/>
        <v>117588279.35728753</v>
      </c>
      <c r="BY238" s="13">
        <f t="shared" si="183"/>
        <v>117588852.55430891</v>
      </c>
    </row>
    <row r="239" spans="29:77" x14ac:dyDescent="0.2">
      <c r="AC239">
        <v>237</v>
      </c>
      <c r="AD239" s="37">
        <f t="shared" si="184"/>
        <v>370951370.90134293</v>
      </c>
      <c r="AE239" s="13">
        <f t="shared" si="160"/>
        <v>11831.891022053715</v>
      </c>
      <c r="AF239">
        <f t="shared" si="201"/>
        <v>370951420.82493377</v>
      </c>
      <c r="AG239" s="13">
        <f t="shared" si="161"/>
        <v>370952418.14796197</v>
      </c>
      <c r="AH239" s="13">
        <f t="shared" si="202"/>
        <v>370951371.16391802</v>
      </c>
      <c r="AI239" s="13">
        <f t="shared" si="162"/>
        <v>16763.732445960341</v>
      </c>
      <c r="AJ239">
        <f t="shared" si="185"/>
        <v>370951441.89696634</v>
      </c>
      <c r="AK239" s="13">
        <f t="shared" si="163"/>
        <v>370952418.14796197</v>
      </c>
      <c r="AL239" s="37">
        <f t="shared" si="186"/>
        <v>628.15708769554521</v>
      </c>
      <c r="AM239" s="13">
        <f t="shared" si="164"/>
        <v>11831.891022053715</v>
      </c>
      <c r="AN239">
        <f t="shared" si="187"/>
        <v>678.08067850589839</v>
      </c>
      <c r="AO239" s="13">
        <f t="shared" si="165"/>
        <v>2813.5073827337451</v>
      </c>
      <c r="AP239" s="13">
        <f t="shared" si="203"/>
        <v>628.41966277274457</v>
      </c>
      <c r="AQ239" s="13">
        <f t="shared" si="166"/>
        <v>16763.732445960341</v>
      </c>
      <c r="AR239" s="13">
        <f t="shared" si="188"/>
        <v>699.15271106793591</v>
      </c>
      <c r="AS239" s="38">
        <f t="shared" si="167"/>
        <v>2813.5073827337451</v>
      </c>
      <c r="AT239" s="37">
        <f t="shared" si="189"/>
        <v>80763974.223533377</v>
      </c>
      <c r="AU239" s="13">
        <f t="shared" si="168"/>
        <v>11831.891022053715</v>
      </c>
      <c r="AV239">
        <f t="shared" si="190"/>
        <v>80764024.147124186</v>
      </c>
      <c r="AW239" s="13">
        <f t="shared" si="169"/>
        <v>80764377.431120396</v>
      </c>
      <c r="AX239" s="13">
        <f t="shared" si="204"/>
        <v>197675123.00301972</v>
      </c>
      <c r="AY239" s="13">
        <f t="shared" si="170"/>
        <v>16763.732445960341</v>
      </c>
      <c r="AZ239">
        <f t="shared" si="191"/>
        <v>197675193.73606801</v>
      </c>
      <c r="BA239" s="13">
        <f t="shared" si="171"/>
        <v>197675525.94803166</v>
      </c>
      <c r="BB239" s="37">
        <f t="shared" si="192"/>
        <v>112.58183674385747</v>
      </c>
      <c r="BC239" s="13">
        <f t="shared" si="172"/>
        <v>11831.891022053715</v>
      </c>
      <c r="BD239">
        <f t="shared" si="193"/>
        <v>162.50542755421068</v>
      </c>
      <c r="BE239" s="13">
        <f t="shared" si="173"/>
        <v>503.35057957927143</v>
      </c>
      <c r="BF239" s="13">
        <f t="shared" si="205"/>
        <v>112.84441182105685</v>
      </c>
      <c r="BG239" s="13">
        <f t="shared" si="174"/>
        <v>16763.732445960341</v>
      </c>
      <c r="BH239">
        <f t="shared" si="194"/>
        <v>183.57746011624818</v>
      </c>
      <c r="BI239" s="13">
        <f t="shared" si="175"/>
        <v>503.35057957927143</v>
      </c>
      <c r="BJ239" s="37">
        <f t="shared" si="195"/>
        <v>1.3160841587359395</v>
      </c>
      <c r="BK239" s="13">
        <f t="shared" si="176"/>
        <v>2366.3782044107429</v>
      </c>
      <c r="BL239">
        <f t="shared" si="196"/>
        <v>11.300802320806586</v>
      </c>
      <c r="BM239" s="13">
        <f t="shared" si="177"/>
        <v>5.6772349545232395</v>
      </c>
      <c r="BN239" s="13">
        <f t="shared" si="206"/>
        <v>1.7748691837326502</v>
      </c>
      <c r="BO239" s="13">
        <f t="shared" si="178"/>
        <v>16763.732445960341</v>
      </c>
      <c r="BP239">
        <f t="shared" si="197"/>
        <v>72.507917478923957</v>
      </c>
      <c r="BQ239" s="13">
        <f t="shared" si="179"/>
        <v>5.6772349545232395</v>
      </c>
      <c r="BR239" s="37">
        <f t="shared" si="198"/>
        <v>185.47549709380507</v>
      </c>
      <c r="BS239" s="13">
        <f t="shared" si="180"/>
        <v>11831.891022053715</v>
      </c>
      <c r="BT239">
        <f t="shared" si="199"/>
        <v>235.39908790415831</v>
      </c>
      <c r="BU239" s="13">
        <f t="shared" si="181"/>
        <v>829.96785815000442</v>
      </c>
      <c r="BV239" s="13">
        <f t="shared" si="207"/>
        <v>117588208.32452293</v>
      </c>
      <c r="BW239" s="13">
        <f t="shared" si="182"/>
        <v>16763.732445960341</v>
      </c>
      <c r="BX239">
        <f t="shared" si="200"/>
        <v>117588279.05757122</v>
      </c>
      <c r="BY239" s="13">
        <f t="shared" si="183"/>
        <v>117588852.55430891</v>
      </c>
    </row>
    <row r="240" spans="29:77" x14ac:dyDescent="0.2">
      <c r="AC240">
        <v>238</v>
      </c>
      <c r="AD240" s="37">
        <f t="shared" si="184"/>
        <v>370951370.90134293</v>
      </c>
      <c r="AE240" s="13">
        <f t="shared" si="160"/>
        <v>11831.891022053715</v>
      </c>
      <c r="AF240">
        <f t="shared" si="201"/>
        <v>370951420.61517078</v>
      </c>
      <c r="AG240" s="13">
        <f t="shared" si="161"/>
        <v>370952418.14796197</v>
      </c>
      <c r="AH240" s="13">
        <f t="shared" si="202"/>
        <v>370951371.16391802</v>
      </c>
      <c r="AI240" s="13">
        <f t="shared" si="162"/>
        <v>16763.732445960341</v>
      </c>
      <c r="AJ240">
        <f t="shared" si="185"/>
        <v>370951441.59976864</v>
      </c>
      <c r="AK240" s="13">
        <f t="shared" si="163"/>
        <v>370952418.14796197</v>
      </c>
      <c r="AL240" s="37">
        <f t="shared" si="186"/>
        <v>628.15708769554521</v>
      </c>
      <c r="AM240" s="13">
        <f t="shared" si="164"/>
        <v>11831.891022053715</v>
      </c>
      <c r="AN240">
        <f t="shared" si="187"/>
        <v>677.8709155193003</v>
      </c>
      <c r="AO240" s="13">
        <f t="shared" si="165"/>
        <v>2813.5073827337451</v>
      </c>
      <c r="AP240" s="13">
        <f t="shared" si="203"/>
        <v>628.41966277274457</v>
      </c>
      <c r="AQ240" s="13">
        <f t="shared" si="166"/>
        <v>16763.732445960341</v>
      </c>
      <c r="AR240" s="13">
        <f t="shared" si="188"/>
        <v>698.85551338602329</v>
      </c>
      <c r="AS240" s="38">
        <f t="shared" si="167"/>
        <v>2813.5073827337451</v>
      </c>
      <c r="AT240" s="37">
        <f t="shared" si="189"/>
        <v>80763974.223533377</v>
      </c>
      <c r="AU240" s="13">
        <f t="shared" si="168"/>
        <v>11831.891022053715</v>
      </c>
      <c r="AV240">
        <f t="shared" si="190"/>
        <v>80764023.937361196</v>
      </c>
      <c r="AW240" s="13">
        <f t="shared" si="169"/>
        <v>80764377.431120396</v>
      </c>
      <c r="AX240" s="13">
        <f t="shared" si="204"/>
        <v>197675123.00301972</v>
      </c>
      <c r="AY240" s="13">
        <f t="shared" si="170"/>
        <v>16763.732445960341</v>
      </c>
      <c r="AZ240">
        <f t="shared" si="191"/>
        <v>197675193.43887034</v>
      </c>
      <c r="BA240" s="13">
        <f t="shared" si="171"/>
        <v>197675525.94803166</v>
      </c>
      <c r="BB240" s="37">
        <f t="shared" si="192"/>
        <v>112.58183674385747</v>
      </c>
      <c r="BC240" s="13">
        <f t="shared" si="172"/>
        <v>11831.891022053715</v>
      </c>
      <c r="BD240">
        <f t="shared" si="193"/>
        <v>162.29566456761256</v>
      </c>
      <c r="BE240" s="13">
        <f t="shared" si="173"/>
        <v>503.35057957927143</v>
      </c>
      <c r="BF240" s="13">
        <f t="shared" si="205"/>
        <v>112.84441182105685</v>
      </c>
      <c r="BG240" s="13">
        <f t="shared" si="174"/>
        <v>16763.732445960341</v>
      </c>
      <c r="BH240">
        <f t="shared" si="194"/>
        <v>183.28026243433561</v>
      </c>
      <c r="BI240" s="13">
        <f t="shared" si="175"/>
        <v>503.35057957927143</v>
      </c>
      <c r="BJ240" s="37">
        <f t="shared" si="195"/>
        <v>1.3160841587359395</v>
      </c>
      <c r="BK240" s="13">
        <f t="shared" si="176"/>
        <v>2366.3782044107429</v>
      </c>
      <c r="BL240">
        <f t="shared" si="196"/>
        <v>11.258849723486961</v>
      </c>
      <c r="BM240" s="13">
        <f t="shared" si="177"/>
        <v>5.6772349545232395</v>
      </c>
      <c r="BN240" s="13">
        <f t="shared" si="206"/>
        <v>1.7748691837326502</v>
      </c>
      <c r="BO240" s="13">
        <f t="shared" si="178"/>
        <v>16763.732445960341</v>
      </c>
      <c r="BP240">
        <f t="shared" si="197"/>
        <v>72.210719797011393</v>
      </c>
      <c r="BQ240" s="13">
        <f t="shared" si="179"/>
        <v>5.6772349545232395</v>
      </c>
      <c r="BR240" s="37">
        <f t="shared" si="198"/>
        <v>185.47549709380507</v>
      </c>
      <c r="BS240" s="13">
        <f t="shared" si="180"/>
        <v>11831.891022053715</v>
      </c>
      <c r="BT240">
        <f t="shared" si="199"/>
        <v>235.18932491756019</v>
      </c>
      <c r="BU240" s="13">
        <f t="shared" si="181"/>
        <v>829.96785815000442</v>
      </c>
      <c r="BV240" s="13">
        <f t="shared" si="207"/>
        <v>117588208.32452293</v>
      </c>
      <c r="BW240" s="13">
        <f t="shared" si="182"/>
        <v>16763.732445960341</v>
      </c>
      <c r="BX240">
        <f t="shared" si="200"/>
        <v>117588278.76037355</v>
      </c>
      <c r="BY240" s="13">
        <f t="shared" si="183"/>
        <v>117588852.55430891</v>
      </c>
    </row>
    <row r="241" spans="29:77" x14ac:dyDescent="0.2">
      <c r="AC241">
        <v>239</v>
      </c>
      <c r="AD241" s="37">
        <f t="shared" si="184"/>
        <v>370951370.90134293</v>
      </c>
      <c r="AE241" s="13">
        <f t="shared" si="160"/>
        <v>11831.891022053715</v>
      </c>
      <c r="AF241">
        <f t="shared" si="201"/>
        <v>370951420.40716308</v>
      </c>
      <c r="AG241" s="13">
        <f t="shared" si="161"/>
        <v>370952418.14796197</v>
      </c>
      <c r="AH241" s="13">
        <f t="shared" si="202"/>
        <v>370951371.16391802</v>
      </c>
      <c r="AI241" s="13">
        <f t="shared" si="162"/>
        <v>16763.732445960341</v>
      </c>
      <c r="AJ241">
        <f t="shared" si="185"/>
        <v>370951441.30505794</v>
      </c>
      <c r="AK241" s="13">
        <f t="shared" si="163"/>
        <v>370952418.14796197</v>
      </c>
      <c r="AL241" s="37">
        <f t="shared" si="186"/>
        <v>628.15708769554521</v>
      </c>
      <c r="AM241" s="13">
        <f t="shared" si="164"/>
        <v>11831.891022053715</v>
      </c>
      <c r="AN241">
        <f t="shared" si="187"/>
        <v>677.66290787150217</v>
      </c>
      <c r="AO241" s="13">
        <f t="shared" si="165"/>
        <v>2813.5073827337451</v>
      </c>
      <c r="AP241" s="13">
        <f t="shared" si="203"/>
        <v>628.41966277274457</v>
      </c>
      <c r="AQ241" s="13">
        <f t="shared" si="166"/>
        <v>16763.732445960341</v>
      </c>
      <c r="AR241" s="13">
        <f t="shared" si="188"/>
        <v>698.56080271400128</v>
      </c>
      <c r="AS241" s="38">
        <f t="shared" si="167"/>
        <v>2813.5073827337451</v>
      </c>
      <c r="AT241" s="37">
        <f t="shared" si="189"/>
        <v>80763974.223533377</v>
      </c>
      <c r="AU241" s="13">
        <f t="shared" si="168"/>
        <v>11831.891022053715</v>
      </c>
      <c r="AV241">
        <f t="shared" si="190"/>
        <v>80764023.729353547</v>
      </c>
      <c r="AW241" s="13">
        <f t="shared" si="169"/>
        <v>80764377.431120396</v>
      </c>
      <c r="AX241" s="13">
        <f t="shared" si="204"/>
        <v>197675123.00301972</v>
      </c>
      <c r="AY241" s="13">
        <f t="shared" si="170"/>
        <v>16763.732445960341</v>
      </c>
      <c r="AZ241">
        <f t="shared" si="191"/>
        <v>197675193.14415967</v>
      </c>
      <c r="BA241" s="13">
        <f t="shared" si="171"/>
        <v>197675525.94803166</v>
      </c>
      <c r="BB241" s="37">
        <f t="shared" si="192"/>
        <v>112.58183674385747</v>
      </c>
      <c r="BC241" s="13">
        <f t="shared" si="172"/>
        <v>11831.891022053715</v>
      </c>
      <c r="BD241">
        <f t="shared" si="193"/>
        <v>162.08765691981444</v>
      </c>
      <c r="BE241" s="13">
        <f t="shared" si="173"/>
        <v>503.35057957927143</v>
      </c>
      <c r="BF241" s="13">
        <f t="shared" si="205"/>
        <v>112.84441182105685</v>
      </c>
      <c r="BG241" s="13">
        <f t="shared" si="174"/>
        <v>16763.732445960341</v>
      </c>
      <c r="BH241">
        <f t="shared" si="194"/>
        <v>182.98555176231349</v>
      </c>
      <c r="BI241" s="13">
        <f t="shared" si="175"/>
        <v>503.35057957927143</v>
      </c>
      <c r="BJ241" s="37">
        <f t="shared" si="195"/>
        <v>1.3160841587359395</v>
      </c>
      <c r="BK241" s="13">
        <f t="shared" si="176"/>
        <v>2366.3782044107429</v>
      </c>
      <c r="BL241">
        <f t="shared" si="196"/>
        <v>11.217248193927333</v>
      </c>
      <c r="BM241" s="13">
        <f t="shared" si="177"/>
        <v>5.6772349545232395</v>
      </c>
      <c r="BN241" s="13">
        <f t="shared" si="206"/>
        <v>1.7748691837326502</v>
      </c>
      <c r="BO241" s="13">
        <f t="shared" si="178"/>
        <v>16763.732445960341</v>
      </c>
      <c r="BP241">
        <f t="shared" si="197"/>
        <v>71.916009124989301</v>
      </c>
      <c r="BQ241" s="13">
        <f t="shared" si="179"/>
        <v>5.6772349545232395</v>
      </c>
      <c r="BR241" s="37">
        <f t="shared" si="198"/>
        <v>185.47549709380507</v>
      </c>
      <c r="BS241" s="13">
        <f t="shared" si="180"/>
        <v>11831.891022053715</v>
      </c>
      <c r="BT241">
        <f t="shared" si="199"/>
        <v>234.98131726976203</v>
      </c>
      <c r="BU241" s="13">
        <f t="shared" si="181"/>
        <v>829.96785815000442</v>
      </c>
      <c r="BV241" s="13">
        <f t="shared" si="207"/>
        <v>117588208.32452293</v>
      </c>
      <c r="BW241" s="13">
        <f t="shared" si="182"/>
        <v>16763.732445960341</v>
      </c>
      <c r="BX241">
        <f t="shared" si="200"/>
        <v>117588278.46566287</v>
      </c>
      <c r="BY241" s="13">
        <f t="shared" si="183"/>
        <v>117588852.55430891</v>
      </c>
    </row>
    <row r="242" spans="29:77" x14ac:dyDescent="0.2">
      <c r="AC242">
        <v>240</v>
      </c>
      <c r="AD242" s="37">
        <f t="shared" si="184"/>
        <v>370951370.90134293</v>
      </c>
      <c r="AE242" s="13">
        <f t="shared" si="160"/>
        <v>11831.891022053715</v>
      </c>
      <c r="AF242">
        <f t="shared" si="201"/>
        <v>370951420.20088887</v>
      </c>
      <c r="AG242" s="13">
        <f t="shared" si="161"/>
        <v>370952418.14796197</v>
      </c>
      <c r="AH242" s="13">
        <f t="shared" si="202"/>
        <v>370951371.16391802</v>
      </c>
      <c r="AI242" s="13">
        <f t="shared" si="162"/>
        <v>16763.732445960341</v>
      </c>
      <c r="AJ242">
        <f t="shared" si="185"/>
        <v>370951441.0128032</v>
      </c>
      <c r="AK242" s="13">
        <f t="shared" si="163"/>
        <v>370952418.14796197</v>
      </c>
      <c r="AL242" s="37">
        <f t="shared" si="186"/>
        <v>628.15708769554521</v>
      </c>
      <c r="AM242" s="13">
        <f t="shared" si="164"/>
        <v>11831.891022053715</v>
      </c>
      <c r="AN242">
        <f t="shared" si="187"/>
        <v>677.45663362076903</v>
      </c>
      <c r="AO242" s="13">
        <f t="shared" si="165"/>
        <v>2813.5073827337451</v>
      </c>
      <c r="AP242" s="13">
        <f t="shared" si="203"/>
        <v>628.41966277274457</v>
      </c>
      <c r="AQ242" s="13">
        <f t="shared" si="166"/>
        <v>16763.732445960341</v>
      </c>
      <c r="AR242" s="13">
        <f t="shared" si="188"/>
        <v>698.26854796424595</v>
      </c>
      <c r="AS242" s="38">
        <f t="shared" si="167"/>
        <v>2813.5073827337451</v>
      </c>
      <c r="AT242" s="37">
        <f t="shared" si="189"/>
        <v>80763974.223533377</v>
      </c>
      <c r="AU242" s="13">
        <f t="shared" si="168"/>
        <v>11831.891022053715</v>
      </c>
      <c r="AV242">
        <f t="shared" si="190"/>
        <v>80764023.523079306</v>
      </c>
      <c r="AW242" s="13">
        <f t="shared" si="169"/>
        <v>80764377.431120396</v>
      </c>
      <c r="AX242" s="13">
        <f t="shared" si="204"/>
        <v>197675123.00301972</v>
      </c>
      <c r="AY242" s="13">
        <f t="shared" si="170"/>
        <v>16763.732445960341</v>
      </c>
      <c r="AZ242">
        <f t="shared" si="191"/>
        <v>197675192.8519049</v>
      </c>
      <c r="BA242" s="13">
        <f t="shared" si="171"/>
        <v>197675525.94803166</v>
      </c>
      <c r="BB242" s="37">
        <f t="shared" si="192"/>
        <v>112.58183674385747</v>
      </c>
      <c r="BC242" s="13">
        <f t="shared" si="172"/>
        <v>11831.891022053715</v>
      </c>
      <c r="BD242">
        <f t="shared" si="193"/>
        <v>161.88138266908129</v>
      </c>
      <c r="BE242" s="13">
        <f t="shared" si="173"/>
        <v>503.35057957927143</v>
      </c>
      <c r="BF242" s="13">
        <f t="shared" si="205"/>
        <v>112.84441182105685</v>
      </c>
      <c r="BG242" s="13">
        <f t="shared" si="174"/>
        <v>16763.732445960341</v>
      </c>
      <c r="BH242">
        <f t="shared" si="194"/>
        <v>182.69329701255828</v>
      </c>
      <c r="BI242" s="13">
        <f t="shared" si="175"/>
        <v>503.35057957927143</v>
      </c>
      <c r="BJ242" s="37">
        <f t="shared" si="195"/>
        <v>1.3160841587359395</v>
      </c>
      <c r="BK242" s="13">
        <f t="shared" si="176"/>
        <v>2366.3782044107429</v>
      </c>
      <c r="BL242">
        <f t="shared" si="196"/>
        <v>11.175993343780702</v>
      </c>
      <c r="BM242" s="13">
        <f t="shared" si="177"/>
        <v>5.6772349545232395</v>
      </c>
      <c r="BN242" s="13">
        <f t="shared" si="206"/>
        <v>1.7748691837326502</v>
      </c>
      <c r="BO242" s="13">
        <f t="shared" si="178"/>
        <v>16763.732445960341</v>
      </c>
      <c r="BP242">
        <f t="shared" si="197"/>
        <v>71.623754375234071</v>
      </c>
      <c r="BQ242" s="13">
        <f t="shared" si="179"/>
        <v>5.6772349545232395</v>
      </c>
      <c r="BR242" s="37">
        <f t="shared" si="198"/>
        <v>185.47549709380507</v>
      </c>
      <c r="BS242" s="13">
        <f t="shared" si="180"/>
        <v>11831.891022053715</v>
      </c>
      <c r="BT242">
        <f t="shared" si="199"/>
        <v>234.77504301902889</v>
      </c>
      <c r="BU242" s="13">
        <f t="shared" si="181"/>
        <v>829.96785815000442</v>
      </c>
      <c r="BV242" s="13">
        <f t="shared" si="207"/>
        <v>117588208.32452293</v>
      </c>
      <c r="BW242" s="13">
        <f t="shared" si="182"/>
        <v>16763.732445960341</v>
      </c>
      <c r="BX242">
        <f t="shared" si="200"/>
        <v>117588278.17340812</v>
      </c>
      <c r="BY242" s="13">
        <f t="shared" si="183"/>
        <v>117588852.55430891</v>
      </c>
    </row>
    <row r="243" spans="29:77" x14ac:dyDescent="0.2">
      <c r="AC243">
        <v>241</v>
      </c>
      <c r="AD243" s="37">
        <f t="shared" si="184"/>
        <v>370951370.90134293</v>
      </c>
      <c r="AE243" s="13">
        <f t="shared" si="160"/>
        <v>11831.891022053715</v>
      </c>
      <c r="AF243">
        <f t="shared" si="201"/>
        <v>370951419.99632645</v>
      </c>
      <c r="AG243" s="13">
        <f t="shared" si="161"/>
        <v>370952418.14796197</v>
      </c>
      <c r="AH243" s="13">
        <f t="shared" si="202"/>
        <v>370951371.16391802</v>
      </c>
      <c r="AI243" s="13">
        <f t="shared" si="162"/>
        <v>16763.732445960341</v>
      </c>
      <c r="AJ243">
        <f t="shared" si="185"/>
        <v>370951440.72297382</v>
      </c>
      <c r="AK243" s="13">
        <f t="shared" si="163"/>
        <v>370952418.14796197</v>
      </c>
      <c r="AL243" s="37">
        <f t="shared" si="186"/>
        <v>628.15708769554521</v>
      </c>
      <c r="AM243" s="13">
        <f t="shared" si="164"/>
        <v>11831.891022053715</v>
      </c>
      <c r="AN243">
        <f t="shared" si="187"/>
        <v>677.25207118954404</v>
      </c>
      <c r="AO243" s="13">
        <f t="shared" si="165"/>
        <v>2813.5073827337451</v>
      </c>
      <c r="AP243" s="13">
        <f t="shared" si="203"/>
        <v>628.41966277274457</v>
      </c>
      <c r="AQ243" s="13">
        <f t="shared" si="166"/>
        <v>16763.732445960341</v>
      </c>
      <c r="AR243" s="13">
        <f t="shared" si="188"/>
        <v>697.97871856511119</v>
      </c>
      <c r="AS243" s="38">
        <f t="shared" si="167"/>
        <v>2813.5073827337451</v>
      </c>
      <c r="AT243" s="37">
        <f t="shared" si="189"/>
        <v>80763974.223533377</v>
      </c>
      <c r="AU243" s="13">
        <f t="shared" si="168"/>
        <v>11831.891022053715</v>
      </c>
      <c r="AV243">
        <f t="shared" si="190"/>
        <v>80764023.318516865</v>
      </c>
      <c r="AW243" s="13">
        <f t="shared" si="169"/>
        <v>80764377.431120396</v>
      </c>
      <c r="AX243" s="13">
        <f t="shared" si="204"/>
        <v>197675123.00301972</v>
      </c>
      <c r="AY243" s="13">
        <f t="shared" si="170"/>
        <v>16763.732445960341</v>
      </c>
      <c r="AZ243">
        <f t="shared" si="191"/>
        <v>197675192.56207553</v>
      </c>
      <c r="BA243" s="13">
        <f t="shared" si="171"/>
        <v>197675525.94803166</v>
      </c>
      <c r="BB243" s="37">
        <f t="shared" si="192"/>
        <v>112.58183674385747</v>
      </c>
      <c r="BC243" s="13">
        <f t="shared" si="172"/>
        <v>11831.891022053715</v>
      </c>
      <c r="BD243">
        <f t="shared" si="193"/>
        <v>161.67682023785628</v>
      </c>
      <c r="BE243" s="13">
        <f t="shared" si="173"/>
        <v>503.35057957927143</v>
      </c>
      <c r="BF243" s="13">
        <f t="shared" si="205"/>
        <v>112.84441182105685</v>
      </c>
      <c r="BG243" s="13">
        <f t="shared" si="174"/>
        <v>16763.732445960341</v>
      </c>
      <c r="BH243">
        <f t="shared" si="194"/>
        <v>182.4034676134234</v>
      </c>
      <c r="BI243" s="13">
        <f t="shared" si="175"/>
        <v>503.35057957927143</v>
      </c>
      <c r="BJ243" s="37">
        <f t="shared" si="195"/>
        <v>1.3160841587359395</v>
      </c>
      <c r="BK243" s="13">
        <f t="shared" si="176"/>
        <v>2366.3782044107429</v>
      </c>
      <c r="BL243">
        <f t="shared" si="196"/>
        <v>11.135080857535703</v>
      </c>
      <c r="BM243" s="13">
        <f t="shared" si="177"/>
        <v>5.6772349545232395</v>
      </c>
      <c r="BN243" s="13">
        <f t="shared" si="206"/>
        <v>1.7748691837326502</v>
      </c>
      <c r="BO243" s="13">
        <f t="shared" si="178"/>
        <v>16763.732445960341</v>
      </c>
      <c r="BP243">
        <f t="shared" si="197"/>
        <v>71.333924976099212</v>
      </c>
      <c r="BQ243" s="13">
        <f t="shared" si="179"/>
        <v>5.6772349545232395</v>
      </c>
      <c r="BR243" s="37">
        <f t="shared" si="198"/>
        <v>185.47549709380507</v>
      </c>
      <c r="BS243" s="13">
        <f t="shared" si="180"/>
        <v>11831.891022053715</v>
      </c>
      <c r="BT243">
        <f t="shared" si="199"/>
        <v>234.5704805878039</v>
      </c>
      <c r="BU243" s="13">
        <f t="shared" si="181"/>
        <v>829.96785815000442</v>
      </c>
      <c r="BV243" s="13">
        <f t="shared" si="207"/>
        <v>117588208.32452293</v>
      </c>
      <c r="BW243" s="13">
        <f t="shared" si="182"/>
        <v>16763.732445960341</v>
      </c>
      <c r="BX243">
        <f t="shared" si="200"/>
        <v>117588277.88357872</v>
      </c>
      <c r="BY243" s="13">
        <f t="shared" si="183"/>
        <v>117588852.55430891</v>
      </c>
    </row>
    <row r="244" spans="29:77" x14ac:dyDescent="0.2">
      <c r="AC244">
        <v>242</v>
      </c>
      <c r="AD244" s="37">
        <f t="shared" si="184"/>
        <v>370951370.90134293</v>
      </c>
      <c r="AE244" s="13">
        <f t="shared" si="160"/>
        <v>11831.891022053715</v>
      </c>
      <c r="AF244">
        <f t="shared" si="201"/>
        <v>370951419.79345459</v>
      </c>
      <c r="AG244" s="13">
        <f t="shared" si="161"/>
        <v>370952418.14796197</v>
      </c>
      <c r="AH244" s="13">
        <f t="shared" si="202"/>
        <v>370951371.16391802</v>
      </c>
      <c r="AI244" s="13">
        <f t="shared" si="162"/>
        <v>16763.732445960341</v>
      </c>
      <c r="AJ244">
        <f t="shared" si="185"/>
        <v>370951440.43553972</v>
      </c>
      <c r="AK244" s="13">
        <f t="shared" si="163"/>
        <v>370952418.14796197</v>
      </c>
      <c r="AL244" s="37">
        <f t="shared" si="186"/>
        <v>628.15708769554521</v>
      </c>
      <c r="AM244" s="13">
        <f t="shared" si="164"/>
        <v>11831.891022053715</v>
      </c>
      <c r="AN244">
        <f t="shared" si="187"/>
        <v>677.04919935692419</v>
      </c>
      <c r="AO244" s="13">
        <f t="shared" si="165"/>
        <v>2813.5073827337451</v>
      </c>
      <c r="AP244" s="13">
        <f t="shared" si="203"/>
        <v>628.41966277274457</v>
      </c>
      <c r="AQ244" s="13">
        <f t="shared" si="166"/>
        <v>16763.732445960341</v>
      </c>
      <c r="AR244" s="13">
        <f t="shared" si="188"/>
        <v>697.69128445026661</v>
      </c>
      <c r="AS244" s="38">
        <f t="shared" si="167"/>
        <v>2813.5073827337451</v>
      </c>
      <c r="AT244" s="37">
        <f t="shared" si="189"/>
        <v>80763974.223533377</v>
      </c>
      <c r="AU244" s="13">
        <f t="shared" si="168"/>
        <v>11831.891022053715</v>
      </c>
      <c r="AV244">
        <f t="shared" si="190"/>
        <v>80764023.115645036</v>
      </c>
      <c r="AW244" s="13">
        <f t="shared" si="169"/>
        <v>80764377.431120396</v>
      </c>
      <c r="AX244" s="13">
        <f t="shared" si="204"/>
        <v>197675123.00301972</v>
      </c>
      <c r="AY244" s="13">
        <f t="shared" si="170"/>
        <v>16763.732445960341</v>
      </c>
      <c r="AZ244">
        <f t="shared" si="191"/>
        <v>197675192.27464139</v>
      </c>
      <c r="BA244" s="13">
        <f t="shared" si="171"/>
        <v>197675525.94803166</v>
      </c>
      <c r="BB244" s="37">
        <f t="shared" si="192"/>
        <v>112.58183674385747</v>
      </c>
      <c r="BC244" s="13">
        <f t="shared" si="172"/>
        <v>11831.891022053715</v>
      </c>
      <c r="BD244">
        <f t="shared" si="193"/>
        <v>161.47394840523646</v>
      </c>
      <c r="BE244" s="13">
        <f t="shared" si="173"/>
        <v>503.35057957927143</v>
      </c>
      <c r="BF244" s="13">
        <f t="shared" si="205"/>
        <v>112.84441182105685</v>
      </c>
      <c r="BG244" s="13">
        <f t="shared" si="174"/>
        <v>16763.732445960341</v>
      </c>
      <c r="BH244">
        <f t="shared" si="194"/>
        <v>182.11603349857893</v>
      </c>
      <c r="BI244" s="13">
        <f t="shared" si="175"/>
        <v>503.35057957927143</v>
      </c>
      <c r="BJ244" s="37">
        <f t="shared" si="195"/>
        <v>1.3160841587359395</v>
      </c>
      <c r="BK244" s="13">
        <f t="shared" si="176"/>
        <v>2366.3782044107429</v>
      </c>
      <c r="BL244">
        <f t="shared" si="196"/>
        <v>11.094506491011737</v>
      </c>
      <c r="BM244" s="13">
        <f t="shared" si="177"/>
        <v>5.6772349545232395</v>
      </c>
      <c r="BN244" s="13">
        <f t="shared" si="206"/>
        <v>1.7748691837326502</v>
      </c>
      <c r="BO244" s="13">
        <f t="shared" si="178"/>
        <v>16763.732445960341</v>
      </c>
      <c r="BP244">
        <f t="shared" si="197"/>
        <v>71.046490861254711</v>
      </c>
      <c r="BQ244" s="13">
        <f t="shared" si="179"/>
        <v>5.6772349545232395</v>
      </c>
      <c r="BR244" s="37">
        <f t="shared" si="198"/>
        <v>185.47549709380507</v>
      </c>
      <c r="BS244" s="13">
        <f t="shared" si="180"/>
        <v>11831.891022053715</v>
      </c>
      <c r="BT244">
        <f t="shared" si="199"/>
        <v>234.36760875518405</v>
      </c>
      <c r="BU244" s="13">
        <f t="shared" si="181"/>
        <v>829.96785815000442</v>
      </c>
      <c r="BV244" s="13">
        <f t="shared" si="207"/>
        <v>117588208.32452293</v>
      </c>
      <c r="BW244" s="13">
        <f t="shared" si="182"/>
        <v>16763.732445960341</v>
      </c>
      <c r="BX244">
        <f t="shared" si="200"/>
        <v>117588277.5961446</v>
      </c>
      <c r="BY244" s="13">
        <f t="shared" si="183"/>
        <v>117588852.55430891</v>
      </c>
    </row>
    <row r="245" spans="29:77" x14ac:dyDescent="0.2">
      <c r="AC245">
        <v>243</v>
      </c>
      <c r="AD245" s="37">
        <f t="shared" si="184"/>
        <v>370951370.90134293</v>
      </c>
      <c r="AE245" s="13">
        <f t="shared" si="160"/>
        <v>11831.891022053715</v>
      </c>
      <c r="AF245">
        <f t="shared" si="201"/>
        <v>370951419.59225249</v>
      </c>
      <c r="AG245" s="13">
        <f t="shared" si="161"/>
        <v>370952418.14796197</v>
      </c>
      <c r="AH245" s="13">
        <f t="shared" si="202"/>
        <v>370951371.16391802</v>
      </c>
      <c r="AI245" s="13">
        <f t="shared" si="162"/>
        <v>16763.732445960341</v>
      </c>
      <c r="AJ245">
        <f t="shared" si="185"/>
        <v>370951440.15047127</v>
      </c>
      <c r="AK245" s="13">
        <f t="shared" si="163"/>
        <v>370952418.14796197</v>
      </c>
      <c r="AL245" s="37">
        <f t="shared" si="186"/>
        <v>628.15708769554521</v>
      </c>
      <c r="AM245" s="13">
        <f t="shared" si="164"/>
        <v>11831.891022053715</v>
      </c>
      <c r="AN245">
        <f t="shared" si="187"/>
        <v>676.84799725132177</v>
      </c>
      <c r="AO245" s="13">
        <f t="shared" si="165"/>
        <v>2813.5073827337451</v>
      </c>
      <c r="AP245" s="13">
        <f t="shared" si="203"/>
        <v>628.41966277274457</v>
      </c>
      <c r="AQ245" s="13">
        <f t="shared" si="166"/>
        <v>16763.732445960341</v>
      </c>
      <c r="AR245" s="13">
        <f t="shared" si="188"/>
        <v>697.40621604830153</v>
      </c>
      <c r="AS245" s="38">
        <f t="shared" si="167"/>
        <v>2813.5073827337451</v>
      </c>
      <c r="AT245" s="37">
        <f t="shared" si="189"/>
        <v>80763974.223533377</v>
      </c>
      <c r="AU245" s="13">
        <f t="shared" si="168"/>
        <v>11831.891022053715</v>
      </c>
      <c r="AV245">
        <f t="shared" si="190"/>
        <v>80764022.914442927</v>
      </c>
      <c r="AW245" s="13">
        <f t="shared" si="169"/>
        <v>80764377.431120396</v>
      </c>
      <c r="AX245" s="13">
        <f t="shared" si="204"/>
        <v>197675123.00301972</v>
      </c>
      <c r="AY245" s="13">
        <f t="shared" si="170"/>
        <v>16763.732445960341</v>
      </c>
      <c r="AZ245">
        <f t="shared" si="191"/>
        <v>197675191.989573</v>
      </c>
      <c r="BA245" s="13">
        <f t="shared" si="171"/>
        <v>197675525.94803166</v>
      </c>
      <c r="BB245" s="37">
        <f t="shared" si="192"/>
        <v>112.58183674385747</v>
      </c>
      <c r="BC245" s="13">
        <f t="shared" si="172"/>
        <v>11831.891022053715</v>
      </c>
      <c r="BD245">
        <f t="shared" si="193"/>
        <v>161.27274629963406</v>
      </c>
      <c r="BE245" s="13">
        <f t="shared" si="173"/>
        <v>503.35057957927143</v>
      </c>
      <c r="BF245" s="13">
        <f t="shared" si="205"/>
        <v>112.84441182105685</v>
      </c>
      <c r="BG245" s="13">
        <f t="shared" si="174"/>
        <v>16763.732445960341</v>
      </c>
      <c r="BH245">
        <f t="shared" si="194"/>
        <v>181.8309650966138</v>
      </c>
      <c r="BI245" s="13">
        <f t="shared" si="175"/>
        <v>503.35057957927143</v>
      </c>
      <c r="BJ245" s="37">
        <f t="shared" si="195"/>
        <v>1.3160841587359395</v>
      </c>
      <c r="BK245" s="13">
        <f t="shared" si="176"/>
        <v>2366.3782044107429</v>
      </c>
      <c r="BL245">
        <f t="shared" si="196"/>
        <v>11.054266069891261</v>
      </c>
      <c r="BM245" s="13">
        <f t="shared" si="177"/>
        <v>5.6772349545232395</v>
      </c>
      <c r="BN245" s="13">
        <f t="shared" si="206"/>
        <v>1.7748691837326502</v>
      </c>
      <c r="BO245" s="13">
        <f t="shared" si="178"/>
        <v>16763.732445960341</v>
      </c>
      <c r="BP245">
        <f t="shared" si="197"/>
        <v>70.761422459289605</v>
      </c>
      <c r="BQ245" s="13">
        <f t="shared" si="179"/>
        <v>5.6772349545232395</v>
      </c>
      <c r="BR245" s="37">
        <f t="shared" si="198"/>
        <v>185.47549709380507</v>
      </c>
      <c r="BS245" s="13">
        <f t="shared" si="180"/>
        <v>11831.891022053715</v>
      </c>
      <c r="BT245">
        <f t="shared" si="199"/>
        <v>234.16640664958169</v>
      </c>
      <c r="BU245" s="13">
        <f t="shared" si="181"/>
        <v>829.96785815000442</v>
      </c>
      <c r="BV245" s="13">
        <f t="shared" si="207"/>
        <v>117588208.32452293</v>
      </c>
      <c r="BW245" s="13">
        <f t="shared" si="182"/>
        <v>16763.732445960341</v>
      </c>
      <c r="BX245">
        <f t="shared" si="200"/>
        <v>117588277.31107621</v>
      </c>
      <c r="BY245" s="13">
        <f t="shared" si="183"/>
        <v>117588852.55430891</v>
      </c>
    </row>
    <row r="246" spans="29:77" x14ac:dyDescent="0.2">
      <c r="AC246">
        <v>244</v>
      </c>
      <c r="AD246" s="37">
        <f t="shared" si="184"/>
        <v>370951370.90134293</v>
      </c>
      <c r="AE246" s="13">
        <f t="shared" si="160"/>
        <v>11831.891022053715</v>
      </c>
      <c r="AF246">
        <f t="shared" si="201"/>
        <v>370951419.3926996</v>
      </c>
      <c r="AG246" s="13">
        <f t="shared" si="161"/>
        <v>370952418.14796197</v>
      </c>
      <c r="AH246" s="13">
        <f t="shared" si="202"/>
        <v>370951371.16391802</v>
      </c>
      <c r="AI246" s="13">
        <f t="shared" si="162"/>
        <v>16763.732445960341</v>
      </c>
      <c r="AJ246">
        <f t="shared" si="185"/>
        <v>370951439.8677395</v>
      </c>
      <c r="AK246" s="13">
        <f t="shared" si="163"/>
        <v>370952418.14796197</v>
      </c>
      <c r="AL246" s="37">
        <f t="shared" si="186"/>
        <v>628.15708769554521</v>
      </c>
      <c r="AM246" s="13">
        <f t="shared" si="164"/>
        <v>11831.891022053715</v>
      </c>
      <c r="AN246">
        <f t="shared" si="187"/>
        <v>676.64844434330632</v>
      </c>
      <c r="AO246" s="13">
        <f t="shared" si="165"/>
        <v>2813.5073827337451</v>
      </c>
      <c r="AP246" s="13">
        <f t="shared" si="203"/>
        <v>628.41966277274457</v>
      </c>
      <c r="AQ246" s="13">
        <f t="shared" si="166"/>
        <v>16763.732445960341</v>
      </c>
      <c r="AR246" s="13">
        <f t="shared" si="188"/>
        <v>697.123484272582</v>
      </c>
      <c r="AS246" s="38">
        <f t="shared" si="167"/>
        <v>2813.5073827337451</v>
      </c>
      <c r="AT246" s="37">
        <f t="shared" si="189"/>
        <v>80763974.223533377</v>
      </c>
      <c r="AU246" s="13">
        <f t="shared" si="168"/>
        <v>11831.891022053715</v>
      </c>
      <c r="AV246">
        <f t="shared" si="190"/>
        <v>80764022.714890018</v>
      </c>
      <c r="AW246" s="13">
        <f t="shared" si="169"/>
        <v>80764377.431120396</v>
      </c>
      <c r="AX246" s="13">
        <f t="shared" si="204"/>
        <v>197675123.00301972</v>
      </c>
      <c r="AY246" s="13">
        <f t="shared" si="170"/>
        <v>16763.732445960341</v>
      </c>
      <c r="AZ246">
        <f t="shared" si="191"/>
        <v>197675191.70684123</v>
      </c>
      <c r="BA246" s="13">
        <f t="shared" si="171"/>
        <v>197675525.94803166</v>
      </c>
      <c r="BB246" s="37">
        <f t="shared" si="192"/>
        <v>112.58183674385747</v>
      </c>
      <c r="BC246" s="13">
        <f t="shared" si="172"/>
        <v>11831.891022053715</v>
      </c>
      <c r="BD246">
        <f t="shared" si="193"/>
        <v>161.07319339161859</v>
      </c>
      <c r="BE246" s="13">
        <f t="shared" si="173"/>
        <v>503.35057957927143</v>
      </c>
      <c r="BF246" s="13">
        <f t="shared" si="205"/>
        <v>112.84441182105685</v>
      </c>
      <c r="BG246" s="13">
        <f t="shared" si="174"/>
        <v>16763.732445960341</v>
      </c>
      <c r="BH246">
        <f t="shared" si="194"/>
        <v>181.54823332089433</v>
      </c>
      <c r="BI246" s="13">
        <f t="shared" si="175"/>
        <v>503.35057957927143</v>
      </c>
      <c r="BJ246" s="37">
        <f t="shared" si="195"/>
        <v>1.3160841587359395</v>
      </c>
      <c r="BK246" s="13">
        <f t="shared" si="176"/>
        <v>2366.3782044107429</v>
      </c>
      <c r="BL246">
        <f t="shared" si="196"/>
        <v>11.014355488288166</v>
      </c>
      <c r="BM246" s="13">
        <f t="shared" si="177"/>
        <v>5.6772349545232395</v>
      </c>
      <c r="BN246" s="13">
        <f t="shared" si="206"/>
        <v>1.7748691837326502</v>
      </c>
      <c r="BO246" s="13">
        <f t="shared" si="178"/>
        <v>16763.732445960341</v>
      </c>
      <c r="BP246">
        <f t="shared" si="197"/>
        <v>70.478690683570107</v>
      </c>
      <c r="BQ246" s="13">
        <f t="shared" si="179"/>
        <v>5.6772349545232395</v>
      </c>
      <c r="BR246" s="37">
        <f t="shared" si="198"/>
        <v>185.47549709380507</v>
      </c>
      <c r="BS246" s="13">
        <f t="shared" si="180"/>
        <v>11831.891022053715</v>
      </c>
      <c r="BT246">
        <f t="shared" si="199"/>
        <v>233.96685374156618</v>
      </c>
      <c r="BU246" s="13">
        <f t="shared" si="181"/>
        <v>829.96785815000442</v>
      </c>
      <c r="BV246" s="13">
        <f t="shared" si="207"/>
        <v>117588208.32452293</v>
      </c>
      <c r="BW246" s="13">
        <f t="shared" si="182"/>
        <v>16763.732445960341</v>
      </c>
      <c r="BX246">
        <f t="shared" si="200"/>
        <v>117588277.02834442</v>
      </c>
      <c r="BY246" s="13">
        <f t="shared" si="183"/>
        <v>117588852.55430891</v>
      </c>
    </row>
    <row r="247" spans="29:77" x14ac:dyDescent="0.2">
      <c r="AC247">
        <v>245</v>
      </c>
      <c r="AD247" s="37">
        <f t="shared" si="184"/>
        <v>370951370.90134293</v>
      </c>
      <c r="AE247" s="13">
        <f t="shared" si="160"/>
        <v>11831.891022053715</v>
      </c>
      <c r="AF247">
        <f t="shared" si="201"/>
        <v>370951419.1947757</v>
      </c>
      <c r="AG247" s="13">
        <f t="shared" si="161"/>
        <v>370952418.14796197</v>
      </c>
      <c r="AH247" s="13">
        <f t="shared" si="202"/>
        <v>370951371.16391802</v>
      </c>
      <c r="AI247" s="13">
        <f t="shared" si="162"/>
        <v>16763.732445960341</v>
      </c>
      <c r="AJ247">
        <f t="shared" si="185"/>
        <v>370951439.58731574</v>
      </c>
      <c r="AK247" s="13">
        <f t="shared" si="163"/>
        <v>370952418.14796197</v>
      </c>
      <c r="AL247" s="37">
        <f t="shared" si="186"/>
        <v>628.15708769554521</v>
      </c>
      <c r="AM247" s="13">
        <f t="shared" si="164"/>
        <v>11831.891022053715</v>
      </c>
      <c r="AN247">
        <f t="shared" si="187"/>
        <v>676.45052043862165</v>
      </c>
      <c r="AO247" s="13">
        <f t="shared" si="165"/>
        <v>2813.5073827337451</v>
      </c>
      <c r="AP247" s="13">
        <f t="shared" si="203"/>
        <v>628.41966277274457</v>
      </c>
      <c r="AQ247" s="13">
        <f t="shared" si="166"/>
        <v>16763.732445960341</v>
      </c>
      <c r="AR247" s="13">
        <f t="shared" si="188"/>
        <v>696.8430605113582</v>
      </c>
      <c r="AS247" s="38">
        <f t="shared" si="167"/>
        <v>2813.5073827337451</v>
      </c>
      <c r="AT247" s="37">
        <f t="shared" si="189"/>
        <v>80763974.223533377</v>
      </c>
      <c r="AU247" s="13">
        <f t="shared" si="168"/>
        <v>11831.891022053715</v>
      </c>
      <c r="AV247">
        <f t="shared" si="190"/>
        <v>80764022.516966119</v>
      </c>
      <c r="AW247" s="13">
        <f t="shared" si="169"/>
        <v>80764377.431120396</v>
      </c>
      <c r="AX247" s="13">
        <f t="shared" si="204"/>
        <v>197675123.00301972</v>
      </c>
      <c r="AY247" s="13">
        <f t="shared" si="170"/>
        <v>16763.732445960341</v>
      </c>
      <c r="AZ247">
        <f t="shared" si="191"/>
        <v>197675191.42641747</v>
      </c>
      <c r="BA247" s="13">
        <f t="shared" si="171"/>
        <v>197675525.94803166</v>
      </c>
      <c r="BB247" s="37">
        <f t="shared" si="192"/>
        <v>112.58183674385747</v>
      </c>
      <c r="BC247" s="13">
        <f t="shared" si="172"/>
        <v>11831.891022053715</v>
      </c>
      <c r="BD247">
        <f t="shared" si="193"/>
        <v>160.87526948693386</v>
      </c>
      <c r="BE247" s="13">
        <f t="shared" si="173"/>
        <v>503.35057957927143</v>
      </c>
      <c r="BF247" s="13">
        <f t="shared" si="205"/>
        <v>112.84441182105685</v>
      </c>
      <c r="BG247" s="13">
        <f t="shared" si="174"/>
        <v>16763.732445960341</v>
      </c>
      <c r="BH247">
        <f t="shared" si="194"/>
        <v>181.26780955967047</v>
      </c>
      <c r="BI247" s="13">
        <f t="shared" si="175"/>
        <v>503.35057957927143</v>
      </c>
      <c r="BJ247" s="37">
        <f t="shared" si="195"/>
        <v>1.3160841587359395</v>
      </c>
      <c r="BK247" s="13">
        <f t="shared" si="176"/>
        <v>2366.3782044107429</v>
      </c>
      <c r="BL247">
        <f t="shared" si="196"/>
        <v>10.974770707351217</v>
      </c>
      <c r="BM247" s="13">
        <f t="shared" si="177"/>
        <v>5.6772349545232395</v>
      </c>
      <c r="BN247" s="13">
        <f t="shared" si="206"/>
        <v>1.7748691837326502</v>
      </c>
      <c r="BO247" s="13">
        <f t="shared" si="178"/>
        <v>16763.732445960341</v>
      </c>
      <c r="BP247">
        <f t="shared" si="197"/>
        <v>70.198266922346278</v>
      </c>
      <c r="BQ247" s="13">
        <f t="shared" si="179"/>
        <v>5.6772349545232395</v>
      </c>
      <c r="BR247" s="37">
        <f t="shared" si="198"/>
        <v>185.47549709380507</v>
      </c>
      <c r="BS247" s="13">
        <f t="shared" si="180"/>
        <v>11831.891022053715</v>
      </c>
      <c r="BT247">
        <f t="shared" si="199"/>
        <v>233.76892983688145</v>
      </c>
      <c r="BU247" s="13">
        <f t="shared" si="181"/>
        <v>829.96785815000442</v>
      </c>
      <c r="BV247" s="13">
        <f t="shared" si="207"/>
        <v>117588208.32452293</v>
      </c>
      <c r="BW247" s="13">
        <f t="shared" si="182"/>
        <v>16763.732445960341</v>
      </c>
      <c r="BX247">
        <f t="shared" si="200"/>
        <v>117588276.74792066</v>
      </c>
      <c r="BY247" s="13">
        <f t="shared" si="183"/>
        <v>117588852.55430891</v>
      </c>
    </row>
    <row r="248" spans="29:77" x14ac:dyDescent="0.2">
      <c r="AC248">
        <v>246</v>
      </c>
      <c r="AD248" s="37">
        <f t="shared" si="184"/>
        <v>370951370.90134293</v>
      </c>
      <c r="AE248" s="13">
        <f t="shared" si="160"/>
        <v>11831.891022053715</v>
      </c>
      <c r="AF248">
        <f t="shared" si="201"/>
        <v>370951418.99846089</v>
      </c>
      <c r="AG248" s="13">
        <f t="shared" si="161"/>
        <v>370952418.14796197</v>
      </c>
      <c r="AH248" s="13">
        <f t="shared" si="202"/>
        <v>370951371.16391802</v>
      </c>
      <c r="AI248" s="13">
        <f t="shared" si="162"/>
        <v>16763.732445960341</v>
      </c>
      <c r="AJ248">
        <f t="shared" si="185"/>
        <v>370951439.30917186</v>
      </c>
      <c r="AK248" s="13">
        <f t="shared" si="163"/>
        <v>370952418.14796197</v>
      </c>
      <c r="AL248" s="37">
        <f t="shared" si="186"/>
        <v>628.15708769554521</v>
      </c>
      <c r="AM248" s="13">
        <f t="shared" si="164"/>
        <v>11831.891022053715</v>
      </c>
      <c r="AN248">
        <f t="shared" si="187"/>
        <v>676.25420567137337</v>
      </c>
      <c r="AO248" s="13">
        <f t="shared" si="165"/>
        <v>2813.5073827337451</v>
      </c>
      <c r="AP248" s="13">
        <f t="shared" si="203"/>
        <v>628.41966277274457</v>
      </c>
      <c r="AQ248" s="13">
        <f t="shared" si="166"/>
        <v>16763.732445960341</v>
      </c>
      <c r="AR248" s="13">
        <f t="shared" si="188"/>
        <v>696.56491661811185</v>
      </c>
      <c r="AS248" s="38">
        <f t="shared" si="167"/>
        <v>2813.5073827337451</v>
      </c>
      <c r="AT248" s="37">
        <f t="shared" si="189"/>
        <v>80763974.223533377</v>
      </c>
      <c r="AU248" s="13">
        <f t="shared" si="168"/>
        <v>11831.891022053715</v>
      </c>
      <c r="AV248">
        <f t="shared" si="190"/>
        <v>80764022.320651352</v>
      </c>
      <c r="AW248" s="13">
        <f t="shared" si="169"/>
        <v>80764377.431120396</v>
      </c>
      <c r="AX248" s="13">
        <f t="shared" si="204"/>
        <v>197675123.00301972</v>
      </c>
      <c r="AY248" s="13">
        <f t="shared" si="170"/>
        <v>16763.732445960341</v>
      </c>
      <c r="AZ248">
        <f t="shared" si="191"/>
        <v>197675191.14827356</v>
      </c>
      <c r="BA248" s="13">
        <f t="shared" si="171"/>
        <v>197675525.94803166</v>
      </c>
      <c r="BB248" s="37">
        <f t="shared" si="192"/>
        <v>112.58183674385747</v>
      </c>
      <c r="BC248" s="13">
        <f t="shared" si="172"/>
        <v>11831.891022053715</v>
      </c>
      <c r="BD248">
        <f t="shared" si="193"/>
        <v>160.67895471968558</v>
      </c>
      <c r="BE248" s="13">
        <f t="shared" si="173"/>
        <v>503.35057957927143</v>
      </c>
      <c r="BF248" s="13">
        <f t="shared" si="205"/>
        <v>112.84441182105685</v>
      </c>
      <c r="BG248" s="13">
        <f t="shared" si="174"/>
        <v>16763.732445960341</v>
      </c>
      <c r="BH248">
        <f t="shared" si="194"/>
        <v>180.98966566642409</v>
      </c>
      <c r="BI248" s="13">
        <f t="shared" si="175"/>
        <v>503.35057957927143</v>
      </c>
      <c r="BJ248" s="37">
        <f t="shared" si="195"/>
        <v>1.3160841587359395</v>
      </c>
      <c r="BK248" s="13">
        <f t="shared" si="176"/>
        <v>2366.3782044107429</v>
      </c>
      <c r="BL248">
        <f t="shared" si="196"/>
        <v>10.935507753901561</v>
      </c>
      <c r="BM248" s="13">
        <f t="shared" si="177"/>
        <v>5.6772349545232395</v>
      </c>
      <c r="BN248" s="13">
        <f t="shared" si="206"/>
        <v>1.7748691837326502</v>
      </c>
      <c r="BO248" s="13">
        <f t="shared" si="178"/>
        <v>16763.732445960341</v>
      </c>
      <c r="BP248">
        <f t="shared" si="197"/>
        <v>69.920123029099884</v>
      </c>
      <c r="BQ248" s="13">
        <f t="shared" si="179"/>
        <v>5.6772349545232395</v>
      </c>
      <c r="BR248" s="37">
        <f t="shared" si="198"/>
        <v>185.47549709380507</v>
      </c>
      <c r="BS248" s="13">
        <f t="shared" si="180"/>
        <v>11831.891022053715</v>
      </c>
      <c r="BT248">
        <f t="shared" si="199"/>
        <v>233.57261506963317</v>
      </c>
      <c r="BU248" s="13">
        <f t="shared" si="181"/>
        <v>829.96785815000442</v>
      </c>
      <c r="BV248" s="13">
        <f t="shared" si="207"/>
        <v>117588208.32452293</v>
      </c>
      <c r="BW248" s="13">
        <f t="shared" si="182"/>
        <v>16763.732445960341</v>
      </c>
      <c r="BX248">
        <f t="shared" si="200"/>
        <v>117588276.46977678</v>
      </c>
      <c r="BY248" s="13">
        <f t="shared" si="183"/>
        <v>117588852.55430891</v>
      </c>
    </row>
    <row r="249" spans="29:77" x14ac:dyDescent="0.2">
      <c r="AC249">
        <v>247</v>
      </c>
      <c r="AD249" s="37">
        <f t="shared" si="184"/>
        <v>370951370.90134293</v>
      </c>
      <c r="AE249" s="13">
        <f t="shared" si="160"/>
        <v>11831.891022053715</v>
      </c>
      <c r="AF249">
        <f t="shared" si="201"/>
        <v>370951418.80373573</v>
      </c>
      <c r="AG249" s="13">
        <f t="shared" si="161"/>
        <v>370952418.14796197</v>
      </c>
      <c r="AH249" s="13">
        <f t="shared" si="202"/>
        <v>370951371.16391802</v>
      </c>
      <c r="AI249" s="13">
        <f t="shared" si="162"/>
        <v>16763.732445960341</v>
      </c>
      <c r="AJ249">
        <f t="shared" si="185"/>
        <v>370951439.03328013</v>
      </c>
      <c r="AK249" s="13">
        <f t="shared" si="163"/>
        <v>370952418.14796197</v>
      </c>
      <c r="AL249" s="37">
        <f t="shared" si="186"/>
        <v>628.15708769554521</v>
      </c>
      <c r="AM249" s="13">
        <f t="shared" si="164"/>
        <v>11831.891022053715</v>
      </c>
      <c r="AN249">
        <f t="shared" si="187"/>
        <v>676.05948049738208</v>
      </c>
      <c r="AO249" s="13">
        <f t="shared" si="165"/>
        <v>2813.5073827337451</v>
      </c>
      <c r="AP249" s="13">
        <f t="shared" si="203"/>
        <v>628.41966277274457</v>
      </c>
      <c r="AQ249" s="13">
        <f t="shared" si="166"/>
        <v>16763.732445960341</v>
      </c>
      <c r="AR249" s="13">
        <f t="shared" si="188"/>
        <v>696.28902490213864</v>
      </c>
      <c r="AS249" s="38">
        <f t="shared" si="167"/>
        <v>2813.5073827337451</v>
      </c>
      <c r="AT249" s="37">
        <f t="shared" si="189"/>
        <v>80763974.223533377</v>
      </c>
      <c r="AU249" s="13">
        <f t="shared" si="168"/>
        <v>11831.891022053715</v>
      </c>
      <c r="AV249">
        <f t="shared" si="190"/>
        <v>80764022.125926182</v>
      </c>
      <c r="AW249" s="13">
        <f t="shared" si="169"/>
        <v>80764377.431120396</v>
      </c>
      <c r="AX249" s="13">
        <f t="shared" si="204"/>
        <v>197675123.00301972</v>
      </c>
      <c r="AY249" s="13">
        <f t="shared" si="170"/>
        <v>16763.732445960341</v>
      </c>
      <c r="AZ249">
        <f t="shared" si="191"/>
        <v>197675190.87238184</v>
      </c>
      <c r="BA249" s="13">
        <f t="shared" si="171"/>
        <v>197675525.94803166</v>
      </c>
      <c r="BB249" s="37">
        <f t="shared" si="192"/>
        <v>112.58183674385747</v>
      </c>
      <c r="BC249" s="13">
        <f t="shared" si="172"/>
        <v>11831.891022053715</v>
      </c>
      <c r="BD249">
        <f t="shared" si="193"/>
        <v>160.48422954569438</v>
      </c>
      <c r="BE249" s="13">
        <f t="shared" si="173"/>
        <v>503.35057957927143</v>
      </c>
      <c r="BF249" s="13">
        <f t="shared" si="205"/>
        <v>112.84441182105685</v>
      </c>
      <c r="BG249" s="13">
        <f t="shared" si="174"/>
        <v>16763.732445960341</v>
      </c>
      <c r="BH249">
        <f t="shared" si="194"/>
        <v>180.71377395045096</v>
      </c>
      <c r="BI249" s="13">
        <f t="shared" si="175"/>
        <v>503.35057957927143</v>
      </c>
      <c r="BJ249" s="37">
        <f t="shared" si="195"/>
        <v>1.3160841587359395</v>
      </c>
      <c r="BK249" s="13">
        <f t="shared" si="176"/>
        <v>2366.3782044107429</v>
      </c>
      <c r="BL249">
        <f t="shared" si="196"/>
        <v>10.89656271910332</v>
      </c>
      <c r="BM249" s="13">
        <f t="shared" si="177"/>
        <v>5.6772349545232395</v>
      </c>
      <c r="BN249" s="13">
        <f t="shared" si="206"/>
        <v>1.7748691837326502</v>
      </c>
      <c r="BO249" s="13">
        <f t="shared" si="178"/>
        <v>16763.732445960341</v>
      </c>
      <c r="BP249">
        <f t="shared" si="197"/>
        <v>69.644231313126738</v>
      </c>
      <c r="BQ249" s="13">
        <f t="shared" si="179"/>
        <v>5.6772349545232395</v>
      </c>
      <c r="BR249" s="37">
        <f t="shared" si="198"/>
        <v>185.47549709380507</v>
      </c>
      <c r="BS249" s="13">
        <f t="shared" si="180"/>
        <v>11831.891022053715</v>
      </c>
      <c r="BT249">
        <f t="shared" si="199"/>
        <v>233.37788989564197</v>
      </c>
      <c r="BU249" s="13">
        <f t="shared" si="181"/>
        <v>829.96785815000442</v>
      </c>
      <c r="BV249" s="13">
        <f t="shared" si="207"/>
        <v>117588208.32452293</v>
      </c>
      <c r="BW249" s="13">
        <f t="shared" si="182"/>
        <v>16763.732445960341</v>
      </c>
      <c r="BX249">
        <f t="shared" si="200"/>
        <v>117588276.19388506</v>
      </c>
      <c r="BY249" s="13">
        <f t="shared" si="183"/>
        <v>117588852.55430891</v>
      </c>
    </row>
    <row r="250" spans="29:77" x14ac:dyDescent="0.2">
      <c r="AC250">
        <v>248</v>
      </c>
      <c r="AD250" s="37">
        <f t="shared" si="184"/>
        <v>370951370.90134293</v>
      </c>
      <c r="AE250" s="13">
        <f t="shared" si="160"/>
        <v>11831.891022053715</v>
      </c>
      <c r="AF250">
        <f t="shared" si="201"/>
        <v>370951418.61058092</v>
      </c>
      <c r="AG250" s="13">
        <f t="shared" si="161"/>
        <v>370952418.14796197</v>
      </c>
      <c r="AH250" s="13">
        <f t="shared" si="202"/>
        <v>370951371.16391802</v>
      </c>
      <c r="AI250" s="13">
        <f t="shared" si="162"/>
        <v>16763.732445960341</v>
      </c>
      <c r="AJ250">
        <f t="shared" si="185"/>
        <v>370951438.75961339</v>
      </c>
      <c r="AK250" s="13">
        <f t="shared" si="163"/>
        <v>370952418.14796197</v>
      </c>
      <c r="AL250" s="37">
        <f t="shared" si="186"/>
        <v>628.15708769554521</v>
      </c>
      <c r="AM250" s="13">
        <f t="shared" si="164"/>
        <v>11831.891022053715</v>
      </c>
      <c r="AN250">
        <f t="shared" si="187"/>
        <v>675.86632568769733</v>
      </c>
      <c r="AO250" s="13">
        <f t="shared" si="165"/>
        <v>2813.5073827337451</v>
      </c>
      <c r="AP250" s="13">
        <f t="shared" si="203"/>
        <v>628.41966277274457</v>
      </c>
      <c r="AQ250" s="13">
        <f t="shared" si="166"/>
        <v>16763.732445960341</v>
      </c>
      <c r="AR250" s="13">
        <f t="shared" si="188"/>
        <v>696.01535811935889</v>
      </c>
      <c r="AS250" s="38">
        <f t="shared" si="167"/>
        <v>2813.5073827337451</v>
      </c>
      <c r="AT250" s="37">
        <f t="shared" si="189"/>
        <v>80763974.223533377</v>
      </c>
      <c r="AU250" s="13">
        <f t="shared" si="168"/>
        <v>11831.891022053715</v>
      </c>
      <c r="AV250">
        <f t="shared" si="190"/>
        <v>80764021.93277137</v>
      </c>
      <c r="AW250" s="13">
        <f t="shared" si="169"/>
        <v>80764377.431120396</v>
      </c>
      <c r="AX250" s="13">
        <f t="shared" si="204"/>
        <v>197675123.00301972</v>
      </c>
      <c r="AY250" s="13">
        <f t="shared" si="170"/>
        <v>16763.732445960341</v>
      </c>
      <c r="AZ250">
        <f t="shared" si="191"/>
        <v>197675190.59871507</v>
      </c>
      <c r="BA250" s="13">
        <f t="shared" si="171"/>
        <v>197675525.94803166</v>
      </c>
      <c r="BB250" s="37">
        <f t="shared" si="192"/>
        <v>112.58183674385747</v>
      </c>
      <c r="BC250" s="13">
        <f t="shared" si="172"/>
        <v>11831.891022053715</v>
      </c>
      <c r="BD250">
        <f t="shared" si="193"/>
        <v>160.29107473600953</v>
      </c>
      <c r="BE250" s="13">
        <f t="shared" si="173"/>
        <v>503.35057957927143</v>
      </c>
      <c r="BF250" s="13">
        <f t="shared" si="205"/>
        <v>112.84441182105685</v>
      </c>
      <c r="BG250" s="13">
        <f t="shared" si="174"/>
        <v>16763.732445960341</v>
      </c>
      <c r="BH250">
        <f t="shared" si="194"/>
        <v>180.44010716767113</v>
      </c>
      <c r="BI250" s="13">
        <f t="shared" si="175"/>
        <v>503.35057957927143</v>
      </c>
      <c r="BJ250" s="37">
        <f t="shared" si="195"/>
        <v>1.3160841587359395</v>
      </c>
      <c r="BK250" s="13">
        <f t="shared" si="176"/>
        <v>2366.3782044107429</v>
      </c>
      <c r="BL250">
        <f t="shared" si="196"/>
        <v>10.857931757166355</v>
      </c>
      <c r="BM250" s="13">
        <f t="shared" si="177"/>
        <v>5.6772349545232395</v>
      </c>
      <c r="BN250" s="13">
        <f t="shared" si="206"/>
        <v>1.7748691837326502</v>
      </c>
      <c r="BO250" s="13">
        <f t="shared" si="178"/>
        <v>16763.732445960341</v>
      </c>
      <c r="BP250">
        <f t="shared" si="197"/>
        <v>69.370564530346925</v>
      </c>
      <c r="BQ250" s="13">
        <f t="shared" si="179"/>
        <v>5.6772349545232395</v>
      </c>
      <c r="BR250" s="37">
        <f t="shared" si="198"/>
        <v>185.47549709380507</v>
      </c>
      <c r="BS250" s="13">
        <f t="shared" si="180"/>
        <v>11831.891022053715</v>
      </c>
      <c r="BT250">
        <f t="shared" si="199"/>
        <v>233.18473508595716</v>
      </c>
      <c r="BU250" s="13">
        <f t="shared" si="181"/>
        <v>829.96785815000442</v>
      </c>
      <c r="BV250" s="13">
        <f t="shared" si="207"/>
        <v>117588208.32452293</v>
      </c>
      <c r="BW250" s="13">
        <f t="shared" si="182"/>
        <v>16763.732445960341</v>
      </c>
      <c r="BX250">
        <f t="shared" si="200"/>
        <v>117588275.92021827</v>
      </c>
      <c r="BY250" s="13">
        <f t="shared" si="183"/>
        <v>117588852.55430891</v>
      </c>
    </row>
    <row r="251" spans="29:77" x14ac:dyDescent="0.2">
      <c r="AC251">
        <v>249</v>
      </c>
      <c r="AD251" s="37">
        <f t="shared" si="184"/>
        <v>370951370.90134293</v>
      </c>
      <c r="AE251" s="13">
        <f t="shared" si="160"/>
        <v>11831.891022053715</v>
      </c>
      <c r="AF251">
        <f t="shared" si="201"/>
        <v>370951418.41897756</v>
      </c>
      <c r="AG251" s="13">
        <f t="shared" si="161"/>
        <v>370952418.14796197</v>
      </c>
      <c r="AH251" s="13">
        <f t="shared" si="202"/>
        <v>370951371.16391802</v>
      </c>
      <c r="AI251" s="13">
        <f t="shared" si="162"/>
        <v>16763.732445960341</v>
      </c>
      <c r="AJ251">
        <f t="shared" si="185"/>
        <v>370951438.4881447</v>
      </c>
      <c r="AK251" s="13">
        <f t="shared" si="163"/>
        <v>370952418.14796197</v>
      </c>
      <c r="AL251" s="37">
        <f t="shared" si="186"/>
        <v>628.15708769554521</v>
      </c>
      <c r="AM251" s="13">
        <f t="shared" si="164"/>
        <v>11831.891022053715</v>
      </c>
      <c r="AN251">
        <f t="shared" si="187"/>
        <v>675.67472232226692</v>
      </c>
      <c r="AO251" s="13">
        <f t="shared" si="165"/>
        <v>2813.5073827337451</v>
      </c>
      <c r="AP251" s="13">
        <f t="shared" si="203"/>
        <v>628.41966277274457</v>
      </c>
      <c r="AQ251" s="13">
        <f t="shared" si="166"/>
        <v>16763.732445960341</v>
      </c>
      <c r="AR251" s="13">
        <f t="shared" si="188"/>
        <v>695.7438894633483</v>
      </c>
      <c r="AS251" s="38">
        <f t="shared" si="167"/>
        <v>2813.5073827337451</v>
      </c>
      <c r="AT251" s="37">
        <f t="shared" si="189"/>
        <v>80763974.223533377</v>
      </c>
      <c r="AU251" s="13">
        <f t="shared" si="168"/>
        <v>11831.891022053715</v>
      </c>
      <c r="AV251">
        <f t="shared" si="190"/>
        <v>80764021.741168007</v>
      </c>
      <c r="AW251" s="13">
        <f t="shared" si="169"/>
        <v>80764377.431120396</v>
      </c>
      <c r="AX251" s="13">
        <f t="shared" si="204"/>
        <v>197675123.00301972</v>
      </c>
      <c r="AY251" s="13">
        <f t="shared" si="170"/>
        <v>16763.732445960341</v>
      </c>
      <c r="AZ251">
        <f t="shared" si="191"/>
        <v>197675190.3272464</v>
      </c>
      <c r="BA251" s="13">
        <f t="shared" si="171"/>
        <v>197675525.94803166</v>
      </c>
      <c r="BB251" s="37">
        <f t="shared" si="192"/>
        <v>112.58183674385747</v>
      </c>
      <c r="BC251" s="13">
        <f t="shared" si="172"/>
        <v>11831.891022053715</v>
      </c>
      <c r="BD251">
        <f t="shared" si="193"/>
        <v>160.09947137057921</v>
      </c>
      <c r="BE251" s="13">
        <f t="shared" si="173"/>
        <v>503.35057957927143</v>
      </c>
      <c r="BF251" s="13">
        <f t="shared" si="205"/>
        <v>112.84441182105685</v>
      </c>
      <c r="BG251" s="13">
        <f t="shared" si="174"/>
        <v>16763.732445960341</v>
      </c>
      <c r="BH251">
        <f t="shared" si="194"/>
        <v>180.16863851166062</v>
      </c>
      <c r="BI251" s="13">
        <f t="shared" si="175"/>
        <v>503.35057957927143</v>
      </c>
      <c r="BJ251" s="37">
        <f t="shared" si="195"/>
        <v>1.3160841587359395</v>
      </c>
      <c r="BK251" s="13">
        <f t="shared" si="176"/>
        <v>2366.3782044107429</v>
      </c>
      <c r="BL251">
        <f t="shared" si="196"/>
        <v>10.819611084080289</v>
      </c>
      <c r="BM251" s="13">
        <f t="shared" si="177"/>
        <v>5.6772349545232395</v>
      </c>
      <c r="BN251" s="13">
        <f t="shared" si="206"/>
        <v>1.7748691837326502</v>
      </c>
      <c r="BO251" s="13">
        <f t="shared" si="178"/>
        <v>16763.732445960341</v>
      </c>
      <c r="BP251">
        <f t="shared" si="197"/>
        <v>69.099095874336427</v>
      </c>
      <c r="BQ251" s="13">
        <f t="shared" si="179"/>
        <v>5.6772349545232395</v>
      </c>
      <c r="BR251" s="37">
        <f t="shared" si="198"/>
        <v>185.47549709380507</v>
      </c>
      <c r="BS251" s="13">
        <f t="shared" si="180"/>
        <v>11831.891022053715</v>
      </c>
      <c r="BT251">
        <f t="shared" si="199"/>
        <v>232.99313172052683</v>
      </c>
      <c r="BU251" s="13">
        <f t="shared" si="181"/>
        <v>829.96785815000442</v>
      </c>
      <c r="BV251" s="13">
        <f t="shared" si="207"/>
        <v>117588208.32452293</v>
      </c>
      <c r="BW251" s="13">
        <f t="shared" si="182"/>
        <v>16763.732445960341</v>
      </c>
      <c r="BX251">
        <f t="shared" si="200"/>
        <v>117588275.64874962</v>
      </c>
      <c r="BY251" s="13">
        <f t="shared" si="183"/>
        <v>117588852.55430891</v>
      </c>
    </row>
    <row r="252" spans="29:77" x14ac:dyDescent="0.2">
      <c r="AC252">
        <v>250</v>
      </c>
      <c r="AD252" s="37">
        <f t="shared" si="184"/>
        <v>370951370.90134293</v>
      </c>
      <c r="AE252" s="13">
        <f t="shared" si="160"/>
        <v>11831.891022053715</v>
      </c>
      <c r="AF252">
        <f t="shared" si="201"/>
        <v>370951418.22890699</v>
      </c>
      <c r="AG252" s="13">
        <f t="shared" si="161"/>
        <v>370952418.14796197</v>
      </c>
      <c r="AH252" s="13">
        <f t="shared" si="202"/>
        <v>370951371.16391802</v>
      </c>
      <c r="AI252" s="13">
        <f t="shared" si="162"/>
        <v>16763.732445960341</v>
      </c>
      <c r="AJ252">
        <f t="shared" si="185"/>
        <v>370951438.21884781</v>
      </c>
      <c r="AK252" s="13">
        <f t="shared" si="163"/>
        <v>370952418.14796197</v>
      </c>
      <c r="AL252" s="37">
        <f t="shared" si="186"/>
        <v>628.15708769554521</v>
      </c>
      <c r="AM252" s="13">
        <f t="shared" si="164"/>
        <v>11831.891022053715</v>
      </c>
      <c r="AN252">
        <f t="shared" si="187"/>
        <v>675.48465178376011</v>
      </c>
      <c r="AO252" s="13">
        <f t="shared" si="165"/>
        <v>2813.5073827337451</v>
      </c>
      <c r="AP252" s="13">
        <f t="shared" si="203"/>
        <v>628.41966277274457</v>
      </c>
      <c r="AQ252" s="13">
        <f t="shared" si="166"/>
        <v>16763.732445960341</v>
      </c>
      <c r="AR252" s="13">
        <f t="shared" si="188"/>
        <v>695.47459255658589</v>
      </c>
      <c r="AS252" s="38">
        <f t="shared" si="167"/>
        <v>2813.5073827337451</v>
      </c>
      <c r="AT252" s="37">
        <f t="shared" si="189"/>
        <v>80763974.223533377</v>
      </c>
      <c r="AU252" s="13">
        <f t="shared" si="168"/>
        <v>11831.891022053715</v>
      </c>
      <c r="AV252">
        <f t="shared" si="190"/>
        <v>80764021.551097468</v>
      </c>
      <c r="AW252" s="13">
        <f t="shared" si="169"/>
        <v>80764377.431120396</v>
      </c>
      <c r="AX252" s="13">
        <f t="shared" si="204"/>
        <v>197675123.00301972</v>
      </c>
      <c r="AY252" s="13">
        <f t="shared" si="170"/>
        <v>16763.732445960341</v>
      </c>
      <c r="AZ252">
        <f t="shared" si="191"/>
        <v>197675190.05794951</v>
      </c>
      <c r="BA252" s="13">
        <f t="shared" si="171"/>
        <v>197675525.94803166</v>
      </c>
      <c r="BB252" s="37">
        <f t="shared" si="192"/>
        <v>112.58183674385747</v>
      </c>
      <c r="BC252" s="13">
        <f t="shared" si="172"/>
        <v>11831.891022053715</v>
      </c>
      <c r="BD252">
        <f t="shared" si="193"/>
        <v>159.90940083207232</v>
      </c>
      <c r="BE252" s="13">
        <f t="shared" si="173"/>
        <v>503.35057957927143</v>
      </c>
      <c r="BF252" s="13">
        <f t="shared" si="205"/>
        <v>112.84441182105685</v>
      </c>
      <c r="BG252" s="13">
        <f t="shared" si="174"/>
        <v>16763.732445960341</v>
      </c>
      <c r="BH252">
        <f t="shared" si="194"/>
        <v>179.89934160489821</v>
      </c>
      <c r="BI252" s="13">
        <f t="shared" si="175"/>
        <v>503.35057957927143</v>
      </c>
      <c r="BJ252" s="37">
        <f t="shared" si="195"/>
        <v>1.3160841587359395</v>
      </c>
      <c r="BK252" s="13">
        <f t="shared" si="176"/>
        <v>2366.3782044107429</v>
      </c>
      <c r="BL252">
        <f t="shared" si="196"/>
        <v>10.781596976378912</v>
      </c>
      <c r="BM252" s="13">
        <f t="shared" si="177"/>
        <v>5.6772349545232395</v>
      </c>
      <c r="BN252" s="13">
        <f t="shared" si="206"/>
        <v>1.7748691837326502</v>
      </c>
      <c r="BO252" s="13">
        <f t="shared" si="178"/>
        <v>16763.732445960341</v>
      </c>
      <c r="BP252">
        <f t="shared" si="197"/>
        <v>68.829798967574007</v>
      </c>
      <c r="BQ252" s="13">
        <f t="shared" si="179"/>
        <v>5.6772349545232395</v>
      </c>
      <c r="BR252" s="37">
        <f t="shared" si="198"/>
        <v>185.47549709380507</v>
      </c>
      <c r="BS252" s="13">
        <f t="shared" si="180"/>
        <v>11831.891022053715</v>
      </c>
      <c r="BT252">
        <f t="shared" si="199"/>
        <v>232.80306118201992</v>
      </c>
      <c r="BU252" s="13">
        <f t="shared" si="181"/>
        <v>829.96785815000442</v>
      </c>
      <c r="BV252" s="13">
        <f t="shared" si="207"/>
        <v>117588208.32452293</v>
      </c>
      <c r="BW252" s="13">
        <f t="shared" si="182"/>
        <v>16763.732445960341</v>
      </c>
      <c r="BX252">
        <f t="shared" si="200"/>
        <v>117588275.37945271</v>
      </c>
      <c r="BY252" s="13">
        <f t="shared" si="183"/>
        <v>117588852.55430891</v>
      </c>
    </row>
    <row r="253" spans="29:77" x14ac:dyDescent="0.2">
      <c r="AC253">
        <v>251</v>
      </c>
      <c r="AD253" s="37">
        <f t="shared" si="184"/>
        <v>370951370.90134293</v>
      </c>
      <c r="AE253" s="13">
        <f t="shared" si="160"/>
        <v>11831.891022053715</v>
      </c>
      <c r="AF253">
        <f t="shared" si="201"/>
        <v>370951418.04035097</v>
      </c>
      <c r="AG253" s="13">
        <f t="shared" si="161"/>
        <v>370952418.14796197</v>
      </c>
      <c r="AH253" s="13">
        <f t="shared" si="202"/>
        <v>370951371.16391802</v>
      </c>
      <c r="AI253" s="13">
        <f t="shared" si="162"/>
        <v>16763.732445960341</v>
      </c>
      <c r="AJ253">
        <f t="shared" si="185"/>
        <v>370951437.95169669</v>
      </c>
      <c r="AK253" s="13">
        <f t="shared" si="163"/>
        <v>370952418.14796197</v>
      </c>
      <c r="AL253" s="37">
        <f t="shared" si="186"/>
        <v>628.15708769554521</v>
      </c>
      <c r="AM253" s="13">
        <f t="shared" si="164"/>
        <v>11831.891022053715</v>
      </c>
      <c r="AN253">
        <f t="shared" si="187"/>
        <v>675.29609575153609</v>
      </c>
      <c r="AO253" s="13">
        <f t="shared" si="165"/>
        <v>2813.5073827337451</v>
      </c>
      <c r="AP253" s="13">
        <f t="shared" si="203"/>
        <v>628.41966277274457</v>
      </c>
      <c r="AQ253" s="13">
        <f t="shared" si="166"/>
        <v>16763.732445960341</v>
      </c>
      <c r="AR253" s="13">
        <f t="shared" si="188"/>
        <v>695.20744144190928</v>
      </c>
      <c r="AS253" s="38">
        <f t="shared" si="167"/>
        <v>2813.5073827337451</v>
      </c>
      <c r="AT253" s="37">
        <f t="shared" si="189"/>
        <v>80763974.223533377</v>
      </c>
      <c r="AU253" s="13">
        <f t="shared" si="168"/>
        <v>11831.891022053715</v>
      </c>
      <c r="AV253">
        <f t="shared" si="190"/>
        <v>80764021.362541437</v>
      </c>
      <c r="AW253" s="13">
        <f t="shared" si="169"/>
        <v>80764377.431120396</v>
      </c>
      <c r="AX253" s="13">
        <f t="shared" si="204"/>
        <v>197675123.00301972</v>
      </c>
      <c r="AY253" s="13">
        <f t="shared" si="170"/>
        <v>16763.732445960341</v>
      </c>
      <c r="AZ253">
        <f t="shared" si="191"/>
        <v>197675189.7907984</v>
      </c>
      <c r="BA253" s="13">
        <f t="shared" si="171"/>
        <v>197675525.94803166</v>
      </c>
      <c r="BB253" s="37">
        <f t="shared" si="192"/>
        <v>112.58183674385747</v>
      </c>
      <c r="BC253" s="13">
        <f t="shared" si="172"/>
        <v>11831.891022053715</v>
      </c>
      <c r="BD253">
        <f t="shared" si="193"/>
        <v>159.72084479984835</v>
      </c>
      <c r="BE253" s="13">
        <f t="shared" si="173"/>
        <v>503.35057957927143</v>
      </c>
      <c r="BF253" s="13">
        <f t="shared" si="205"/>
        <v>112.84441182105685</v>
      </c>
      <c r="BG253" s="13">
        <f t="shared" si="174"/>
        <v>16763.732445960341</v>
      </c>
      <c r="BH253">
        <f t="shared" si="194"/>
        <v>179.63219049022155</v>
      </c>
      <c r="BI253" s="13">
        <f t="shared" si="175"/>
        <v>503.35057957927143</v>
      </c>
      <c r="BJ253" s="37">
        <f t="shared" si="195"/>
        <v>1.3160841587359395</v>
      </c>
      <c r="BK253" s="13">
        <f t="shared" si="176"/>
        <v>2366.3782044107429</v>
      </c>
      <c r="BL253">
        <f t="shared" si="196"/>
        <v>10.743885769934119</v>
      </c>
      <c r="BM253" s="13">
        <f t="shared" si="177"/>
        <v>5.6772349545232395</v>
      </c>
      <c r="BN253" s="13">
        <f t="shared" si="206"/>
        <v>1.7748691837326502</v>
      </c>
      <c r="BO253" s="13">
        <f t="shared" si="178"/>
        <v>16763.732445960341</v>
      </c>
      <c r="BP253">
        <f t="shared" si="197"/>
        <v>68.562647852897356</v>
      </c>
      <c r="BQ253" s="13">
        <f t="shared" si="179"/>
        <v>5.6772349545232395</v>
      </c>
      <c r="BR253" s="37">
        <f t="shared" si="198"/>
        <v>185.47549709380507</v>
      </c>
      <c r="BS253" s="13">
        <f t="shared" si="180"/>
        <v>11831.891022053715</v>
      </c>
      <c r="BT253">
        <f t="shared" si="199"/>
        <v>232.61450514979597</v>
      </c>
      <c r="BU253" s="13">
        <f t="shared" si="181"/>
        <v>829.96785815000442</v>
      </c>
      <c r="BV253" s="13">
        <f t="shared" si="207"/>
        <v>117588208.32452293</v>
      </c>
      <c r="BW253" s="13">
        <f t="shared" si="182"/>
        <v>16763.732445960341</v>
      </c>
      <c r="BX253">
        <f t="shared" si="200"/>
        <v>117588275.1123016</v>
      </c>
      <c r="BY253" s="13">
        <f t="shared" si="183"/>
        <v>117588852.55430891</v>
      </c>
    </row>
    <row r="254" spans="29:77" x14ac:dyDescent="0.2">
      <c r="AC254">
        <v>252</v>
      </c>
      <c r="AD254" s="37">
        <f t="shared" si="184"/>
        <v>370951370.90134293</v>
      </c>
      <c r="AE254" s="13">
        <f t="shared" si="160"/>
        <v>11831.891022053715</v>
      </c>
      <c r="AF254">
        <f t="shared" si="201"/>
        <v>370951417.85329145</v>
      </c>
      <c r="AG254" s="13">
        <f t="shared" si="161"/>
        <v>370952418.14796197</v>
      </c>
      <c r="AH254" s="13">
        <f t="shared" si="202"/>
        <v>370951371.16391802</v>
      </c>
      <c r="AI254" s="13">
        <f t="shared" si="162"/>
        <v>16763.732445960341</v>
      </c>
      <c r="AJ254">
        <f t="shared" si="185"/>
        <v>370951437.68666583</v>
      </c>
      <c r="AK254" s="13">
        <f t="shared" si="163"/>
        <v>370952418.14796197</v>
      </c>
      <c r="AL254" s="37">
        <f t="shared" si="186"/>
        <v>628.15708769554521</v>
      </c>
      <c r="AM254" s="13">
        <f t="shared" si="164"/>
        <v>11831.891022053715</v>
      </c>
      <c r="AN254">
        <f t="shared" si="187"/>
        <v>675.10903619575834</v>
      </c>
      <c r="AO254" s="13">
        <f t="shared" si="165"/>
        <v>2813.5073827337451</v>
      </c>
      <c r="AP254" s="13">
        <f t="shared" si="203"/>
        <v>628.41966277274457</v>
      </c>
      <c r="AQ254" s="13">
        <f t="shared" si="166"/>
        <v>16763.732445960341</v>
      </c>
      <c r="AR254" s="13">
        <f t="shared" si="188"/>
        <v>694.94241057417446</v>
      </c>
      <c r="AS254" s="38">
        <f t="shared" si="167"/>
        <v>2813.5073827337451</v>
      </c>
      <c r="AT254" s="37">
        <f t="shared" si="189"/>
        <v>80763974.223533377</v>
      </c>
      <c r="AU254" s="13">
        <f t="shared" si="168"/>
        <v>11831.891022053715</v>
      </c>
      <c r="AV254">
        <f t="shared" si="190"/>
        <v>80764021.175481871</v>
      </c>
      <c r="AW254" s="13">
        <f t="shared" si="169"/>
        <v>80764377.431120396</v>
      </c>
      <c r="AX254" s="13">
        <f t="shared" si="204"/>
        <v>197675123.00301972</v>
      </c>
      <c r="AY254" s="13">
        <f t="shared" si="170"/>
        <v>16763.732445960341</v>
      </c>
      <c r="AZ254">
        <f t="shared" si="191"/>
        <v>197675189.52576753</v>
      </c>
      <c r="BA254" s="13">
        <f t="shared" si="171"/>
        <v>197675525.94803166</v>
      </c>
      <c r="BB254" s="37">
        <f t="shared" si="192"/>
        <v>112.58183674385747</v>
      </c>
      <c r="BC254" s="13">
        <f t="shared" si="172"/>
        <v>11831.891022053715</v>
      </c>
      <c r="BD254">
        <f t="shared" si="193"/>
        <v>159.53378524407063</v>
      </c>
      <c r="BE254" s="13">
        <f t="shared" si="173"/>
        <v>503.35057957927143</v>
      </c>
      <c r="BF254" s="13">
        <f t="shared" si="205"/>
        <v>112.84441182105685</v>
      </c>
      <c r="BG254" s="13">
        <f t="shared" si="174"/>
        <v>16763.732445960341</v>
      </c>
      <c r="BH254">
        <f t="shared" si="194"/>
        <v>179.36715962248678</v>
      </c>
      <c r="BI254" s="13">
        <f t="shared" si="175"/>
        <v>503.35057957927143</v>
      </c>
      <c r="BJ254" s="37">
        <f t="shared" si="195"/>
        <v>1.3160841587359395</v>
      </c>
      <c r="BK254" s="13">
        <f t="shared" si="176"/>
        <v>2366.3782044107429</v>
      </c>
      <c r="BL254">
        <f t="shared" si="196"/>
        <v>10.706473858778571</v>
      </c>
      <c r="BM254" s="13">
        <f t="shared" si="177"/>
        <v>5.6772349545232395</v>
      </c>
      <c r="BN254" s="13">
        <f t="shared" si="206"/>
        <v>1.7748691837326502</v>
      </c>
      <c r="BO254" s="13">
        <f t="shared" si="178"/>
        <v>16763.732445960341</v>
      </c>
      <c r="BP254">
        <f t="shared" si="197"/>
        <v>68.297616985162577</v>
      </c>
      <c r="BQ254" s="13">
        <f t="shared" si="179"/>
        <v>5.6772349545232395</v>
      </c>
      <c r="BR254" s="37">
        <f t="shared" si="198"/>
        <v>185.47549709380507</v>
      </c>
      <c r="BS254" s="13">
        <f t="shared" si="180"/>
        <v>11831.891022053715</v>
      </c>
      <c r="BT254">
        <f t="shared" si="199"/>
        <v>232.42744559401822</v>
      </c>
      <c r="BU254" s="13">
        <f t="shared" si="181"/>
        <v>829.96785815000442</v>
      </c>
      <c r="BV254" s="13">
        <f t="shared" si="207"/>
        <v>117588208.32452293</v>
      </c>
      <c r="BW254" s="13">
        <f t="shared" si="182"/>
        <v>16763.732445960341</v>
      </c>
      <c r="BX254">
        <f t="shared" si="200"/>
        <v>117588274.84727073</v>
      </c>
      <c r="BY254" s="13">
        <f t="shared" si="183"/>
        <v>117588852.55430891</v>
      </c>
    </row>
    <row r="255" spans="29:77" x14ac:dyDescent="0.2">
      <c r="AC255">
        <v>253</v>
      </c>
      <c r="AD255" s="37">
        <f t="shared" si="184"/>
        <v>370951370.90134293</v>
      </c>
      <c r="AE255" s="13">
        <f t="shared" si="160"/>
        <v>11831.891022053715</v>
      </c>
      <c r="AF255">
        <f t="shared" si="201"/>
        <v>370951417.6677106</v>
      </c>
      <c r="AG255" s="13">
        <f t="shared" si="161"/>
        <v>370952418.14796197</v>
      </c>
      <c r="AH255" s="13">
        <f t="shared" si="202"/>
        <v>370951371.16391802</v>
      </c>
      <c r="AI255" s="13">
        <f t="shared" si="162"/>
        <v>16763.732445960341</v>
      </c>
      <c r="AJ255">
        <f t="shared" si="185"/>
        <v>370951437.42373008</v>
      </c>
      <c r="AK255" s="13">
        <f t="shared" si="163"/>
        <v>370952418.14796197</v>
      </c>
      <c r="AL255" s="37">
        <f t="shared" si="186"/>
        <v>628.15708769554521</v>
      </c>
      <c r="AM255" s="13">
        <f t="shared" si="164"/>
        <v>11831.891022053715</v>
      </c>
      <c r="AN255">
        <f t="shared" si="187"/>
        <v>674.92345537164681</v>
      </c>
      <c r="AO255" s="13">
        <f t="shared" si="165"/>
        <v>2813.5073827337451</v>
      </c>
      <c r="AP255" s="13">
        <f t="shared" si="203"/>
        <v>628.41966277274457</v>
      </c>
      <c r="AQ255" s="13">
        <f t="shared" si="166"/>
        <v>16763.732445960341</v>
      </c>
      <c r="AR255" s="13">
        <f t="shared" si="188"/>
        <v>694.67947481211354</v>
      </c>
      <c r="AS255" s="38">
        <f t="shared" si="167"/>
        <v>2813.5073827337451</v>
      </c>
      <c r="AT255" s="37">
        <f t="shared" si="189"/>
        <v>80763974.223533377</v>
      </c>
      <c r="AU255" s="13">
        <f t="shared" si="168"/>
        <v>11831.891022053715</v>
      </c>
      <c r="AV255">
        <f t="shared" si="190"/>
        <v>80764020.989901051</v>
      </c>
      <c r="AW255" s="13">
        <f t="shared" si="169"/>
        <v>80764377.431120396</v>
      </c>
      <c r="AX255" s="13">
        <f t="shared" si="204"/>
        <v>197675123.00301972</v>
      </c>
      <c r="AY255" s="13">
        <f t="shared" si="170"/>
        <v>16763.732445960341</v>
      </c>
      <c r="AZ255">
        <f t="shared" si="191"/>
        <v>197675189.26283175</v>
      </c>
      <c r="BA255" s="13">
        <f t="shared" si="171"/>
        <v>197675525.94803166</v>
      </c>
      <c r="BB255" s="37">
        <f t="shared" si="192"/>
        <v>112.58183674385747</v>
      </c>
      <c r="BC255" s="13">
        <f t="shared" si="172"/>
        <v>11831.891022053715</v>
      </c>
      <c r="BD255">
        <f t="shared" si="193"/>
        <v>159.3482044199591</v>
      </c>
      <c r="BE255" s="13">
        <f t="shared" si="173"/>
        <v>503.35057957927143</v>
      </c>
      <c r="BF255" s="13">
        <f t="shared" si="205"/>
        <v>112.84441182105685</v>
      </c>
      <c r="BG255" s="13">
        <f t="shared" si="174"/>
        <v>16763.732445960341</v>
      </c>
      <c r="BH255">
        <f t="shared" si="194"/>
        <v>179.1042238604258</v>
      </c>
      <c r="BI255" s="13">
        <f t="shared" si="175"/>
        <v>503.35057957927143</v>
      </c>
      <c r="BJ255" s="37">
        <f t="shared" si="195"/>
        <v>1.3160841587359395</v>
      </c>
      <c r="BK255" s="13">
        <f t="shared" si="176"/>
        <v>2366.3782044107429</v>
      </c>
      <c r="BL255">
        <f t="shared" si="196"/>
        <v>10.669357693956268</v>
      </c>
      <c r="BM255" s="13">
        <f t="shared" si="177"/>
        <v>5.6772349545232395</v>
      </c>
      <c r="BN255" s="13">
        <f t="shared" si="206"/>
        <v>1.7748691837326502</v>
      </c>
      <c r="BO255" s="13">
        <f t="shared" si="178"/>
        <v>16763.732445960341</v>
      </c>
      <c r="BP255">
        <f t="shared" si="197"/>
        <v>68.034681223101586</v>
      </c>
      <c r="BQ255" s="13">
        <f t="shared" si="179"/>
        <v>5.6772349545232395</v>
      </c>
      <c r="BR255" s="37">
        <f t="shared" si="198"/>
        <v>185.47549709380507</v>
      </c>
      <c r="BS255" s="13">
        <f t="shared" si="180"/>
        <v>11831.891022053715</v>
      </c>
      <c r="BT255">
        <f t="shared" si="199"/>
        <v>232.24186476990673</v>
      </c>
      <c r="BU255" s="13">
        <f t="shared" si="181"/>
        <v>829.96785815000442</v>
      </c>
      <c r="BV255" s="13">
        <f t="shared" si="207"/>
        <v>117588208.32452293</v>
      </c>
      <c r="BW255" s="13">
        <f t="shared" si="182"/>
        <v>16763.732445960341</v>
      </c>
      <c r="BX255">
        <f t="shared" si="200"/>
        <v>117588274.58433497</v>
      </c>
      <c r="BY255" s="13">
        <f t="shared" si="183"/>
        <v>117588852.55430891</v>
      </c>
    </row>
    <row r="256" spans="29:77" x14ac:dyDescent="0.2">
      <c r="AC256">
        <v>254</v>
      </c>
      <c r="AD256" s="37">
        <f t="shared" si="184"/>
        <v>370951370.90134293</v>
      </c>
      <c r="AE256" s="13">
        <f t="shared" si="160"/>
        <v>11831.891022053715</v>
      </c>
      <c r="AF256">
        <f t="shared" si="201"/>
        <v>370951417.48359102</v>
      </c>
      <c r="AG256" s="13">
        <f t="shared" si="161"/>
        <v>370952418.14796197</v>
      </c>
      <c r="AH256" s="13">
        <f t="shared" si="202"/>
        <v>370951371.16391802</v>
      </c>
      <c r="AI256" s="13">
        <f t="shared" si="162"/>
        <v>16763.732445960341</v>
      </c>
      <c r="AJ256">
        <f t="shared" si="185"/>
        <v>370951437.16286469</v>
      </c>
      <c r="AK256" s="13">
        <f t="shared" si="163"/>
        <v>370952418.14796197</v>
      </c>
      <c r="AL256" s="37">
        <f t="shared" si="186"/>
        <v>628.15708769554521</v>
      </c>
      <c r="AM256" s="13">
        <f t="shared" si="164"/>
        <v>11831.891022053715</v>
      </c>
      <c r="AN256">
        <f t="shared" si="187"/>
        <v>674.73933581386689</v>
      </c>
      <c r="AO256" s="13">
        <f t="shared" si="165"/>
        <v>2813.5073827337451</v>
      </c>
      <c r="AP256" s="13">
        <f t="shared" si="203"/>
        <v>628.41966277274457</v>
      </c>
      <c r="AQ256" s="13">
        <f t="shared" si="166"/>
        <v>16763.732445960341</v>
      </c>
      <c r="AR256" s="13">
        <f t="shared" si="188"/>
        <v>694.41860941038374</v>
      </c>
      <c r="AS256" s="38">
        <f t="shared" si="167"/>
        <v>2813.5073827337451</v>
      </c>
      <c r="AT256" s="37">
        <f t="shared" si="189"/>
        <v>80763974.223533377</v>
      </c>
      <c r="AU256" s="13">
        <f t="shared" si="168"/>
        <v>11831.891022053715</v>
      </c>
      <c r="AV256">
        <f t="shared" si="190"/>
        <v>80764020.805781499</v>
      </c>
      <c r="AW256" s="13">
        <f t="shared" si="169"/>
        <v>80764377.431120396</v>
      </c>
      <c r="AX256" s="13">
        <f t="shared" si="204"/>
        <v>197675123.00301972</v>
      </c>
      <c r="AY256" s="13">
        <f t="shared" si="170"/>
        <v>16763.732445960341</v>
      </c>
      <c r="AZ256">
        <f t="shared" si="191"/>
        <v>197675189.00196636</v>
      </c>
      <c r="BA256" s="13">
        <f t="shared" si="171"/>
        <v>197675525.94803166</v>
      </c>
      <c r="BB256" s="37">
        <f t="shared" si="192"/>
        <v>112.58183674385747</v>
      </c>
      <c r="BC256" s="13">
        <f t="shared" si="172"/>
        <v>11831.891022053715</v>
      </c>
      <c r="BD256">
        <f t="shared" si="193"/>
        <v>159.16408486217918</v>
      </c>
      <c r="BE256" s="13">
        <f t="shared" si="173"/>
        <v>503.35057957927143</v>
      </c>
      <c r="BF256" s="13">
        <f t="shared" si="205"/>
        <v>112.84441182105685</v>
      </c>
      <c r="BG256" s="13">
        <f t="shared" si="174"/>
        <v>16763.732445960341</v>
      </c>
      <c r="BH256">
        <f t="shared" si="194"/>
        <v>178.843358458696</v>
      </c>
      <c r="BI256" s="13">
        <f t="shared" si="175"/>
        <v>503.35057957927143</v>
      </c>
      <c r="BJ256" s="37">
        <f t="shared" si="195"/>
        <v>1.3160841587359395</v>
      </c>
      <c r="BK256" s="13">
        <f t="shared" si="176"/>
        <v>2366.3782044107429</v>
      </c>
      <c r="BL256">
        <f t="shared" si="196"/>
        <v>10.632533782400282</v>
      </c>
      <c r="BM256" s="13">
        <f t="shared" si="177"/>
        <v>5.6772349545232395</v>
      </c>
      <c r="BN256" s="13">
        <f t="shared" si="206"/>
        <v>1.7748691837326502</v>
      </c>
      <c r="BO256" s="13">
        <f t="shared" si="178"/>
        <v>16763.732445960341</v>
      </c>
      <c r="BP256">
        <f t="shared" si="197"/>
        <v>67.773815821371784</v>
      </c>
      <c r="BQ256" s="13">
        <f t="shared" si="179"/>
        <v>5.6772349545232395</v>
      </c>
      <c r="BR256" s="37">
        <f t="shared" si="198"/>
        <v>185.47549709380507</v>
      </c>
      <c r="BS256" s="13">
        <f t="shared" si="180"/>
        <v>11831.891022053715</v>
      </c>
      <c r="BT256">
        <f t="shared" si="199"/>
        <v>232.05774521212678</v>
      </c>
      <c r="BU256" s="13">
        <f t="shared" si="181"/>
        <v>829.96785815000442</v>
      </c>
      <c r="BV256" s="13">
        <f t="shared" si="207"/>
        <v>117588208.32452293</v>
      </c>
      <c r="BW256" s="13">
        <f t="shared" si="182"/>
        <v>16763.732445960341</v>
      </c>
      <c r="BX256">
        <f t="shared" si="200"/>
        <v>117588274.32346956</v>
      </c>
      <c r="BY256" s="13">
        <f t="shared" si="183"/>
        <v>117588852.55430891</v>
      </c>
    </row>
    <row r="257" spans="29:77" x14ac:dyDescent="0.2">
      <c r="AC257">
        <v>255</v>
      </c>
      <c r="AD257" s="37">
        <f t="shared" si="184"/>
        <v>370951370.90134293</v>
      </c>
      <c r="AE257" s="13">
        <f t="shared" si="160"/>
        <v>11831.891022053715</v>
      </c>
      <c r="AF257">
        <f t="shared" si="201"/>
        <v>370951417.30091554</v>
      </c>
      <c r="AG257" s="13">
        <f t="shared" si="161"/>
        <v>370952418.14796197</v>
      </c>
      <c r="AH257" s="13">
        <f t="shared" si="202"/>
        <v>370951371.16391802</v>
      </c>
      <c r="AI257" s="13">
        <f t="shared" si="162"/>
        <v>16763.732445960341</v>
      </c>
      <c r="AJ257">
        <f t="shared" si="185"/>
        <v>370951436.90404528</v>
      </c>
      <c r="AK257" s="13">
        <f t="shared" si="163"/>
        <v>370952418.14796197</v>
      </c>
      <c r="AL257" s="37">
        <f t="shared" si="186"/>
        <v>628.15708769554521</v>
      </c>
      <c r="AM257" s="13">
        <f t="shared" si="164"/>
        <v>11831.891022053715</v>
      </c>
      <c r="AN257">
        <f t="shared" si="187"/>
        <v>674.55666033105001</v>
      </c>
      <c r="AO257" s="13">
        <f t="shared" si="165"/>
        <v>2813.5073827337451</v>
      </c>
      <c r="AP257" s="13">
        <f t="shared" si="203"/>
        <v>628.41966277274457</v>
      </c>
      <c r="AQ257" s="13">
        <f t="shared" si="166"/>
        <v>16763.732445960341</v>
      </c>
      <c r="AR257" s="13">
        <f t="shared" si="188"/>
        <v>694.15979001180472</v>
      </c>
      <c r="AS257" s="38">
        <f t="shared" si="167"/>
        <v>2813.5073827337451</v>
      </c>
      <c r="AT257" s="37">
        <f t="shared" si="189"/>
        <v>80763974.223533377</v>
      </c>
      <c r="AU257" s="13">
        <f t="shared" si="168"/>
        <v>11831.891022053715</v>
      </c>
      <c r="AV257">
        <f t="shared" si="190"/>
        <v>80764020.623106018</v>
      </c>
      <c r="AW257" s="13">
        <f t="shared" si="169"/>
        <v>80764377.431120396</v>
      </c>
      <c r="AX257" s="13">
        <f t="shared" si="204"/>
        <v>197675123.00301972</v>
      </c>
      <c r="AY257" s="13">
        <f t="shared" si="170"/>
        <v>16763.732445960341</v>
      </c>
      <c r="AZ257">
        <f t="shared" si="191"/>
        <v>197675188.74314696</v>
      </c>
      <c r="BA257" s="13">
        <f t="shared" si="171"/>
        <v>197675525.94803166</v>
      </c>
      <c r="BB257" s="37">
        <f t="shared" si="192"/>
        <v>112.58183674385747</v>
      </c>
      <c r="BC257" s="13">
        <f t="shared" si="172"/>
        <v>11831.891022053715</v>
      </c>
      <c r="BD257">
        <f t="shared" si="193"/>
        <v>158.98140937936222</v>
      </c>
      <c r="BE257" s="13">
        <f t="shared" si="173"/>
        <v>503.35057957927143</v>
      </c>
      <c r="BF257" s="13">
        <f t="shared" si="205"/>
        <v>112.84441182105685</v>
      </c>
      <c r="BG257" s="13">
        <f t="shared" si="174"/>
        <v>16763.732445960341</v>
      </c>
      <c r="BH257">
        <f t="shared" si="194"/>
        <v>178.58453906011701</v>
      </c>
      <c r="BI257" s="13">
        <f t="shared" si="175"/>
        <v>503.35057957927143</v>
      </c>
      <c r="BJ257" s="37">
        <f t="shared" si="195"/>
        <v>1.3160841587359395</v>
      </c>
      <c r="BK257" s="13">
        <f t="shared" si="176"/>
        <v>2366.3782044107429</v>
      </c>
      <c r="BL257">
        <f t="shared" si="196"/>
        <v>10.595998685836893</v>
      </c>
      <c r="BM257" s="13">
        <f t="shared" si="177"/>
        <v>5.6772349545232395</v>
      </c>
      <c r="BN257" s="13">
        <f t="shared" si="206"/>
        <v>1.7748691837326502</v>
      </c>
      <c r="BO257" s="13">
        <f t="shared" si="178"/>
        <v>16763.732445960341</v>
      </c>
      <c r="BP257">
        <f t="shared" si="197"/>
        <v>67.514996422792805</v>
      </c>
      <c r="BQ257" s="13">
        <f t="shared" si="179"/>
        <v>5.6772349545232395</v>
      </c>
      <c r="BR257" s="37">
        <f t="shared" si="198"/>
        <v>185.47549709380507</v>
      </c>
      <c r="BS257" s="13">
        <f t="shared" si="180"/>
        <v>11831.891022053715</v>
      </c>
      <c r="BT257">
        <f t="shared" si="199"/>
        <v>231.87506972930984</v>
      </c>
      <c r="BU257" s="13">
        <f t="shared" si="181"/>
        <v>829.96785815000442</v>
      </c>
      <c r="BV257" s="13">
        <f t="shared" si="207"/>
        <v>117588208.32452293</v>
      </c>
      <c r="BW257" s="13">
        <f t="shared" si="182"/>
        <v>16763.732445960341</v>
      </c>
      <c r="BX257">
        <f t="shared" si="200"/>
        <v>117588274.06465016</v>
      </c>
      <c r="BY257" s="13">
        <f t="shared" si="183"/>
        <v>117588852.55430891</v>
      </c>
    </row>
    <row r="258" spans="29:77" x14ac:dyDescent="0.2">
      <c r="AC258">
        <v>256</v>
      </c>
      <c r="AD258" s="37">
        <f t="shared" si="184"/>
        <v>370951370.90134293</v>
      </c>
      <c r="AE258" s="13">
        <f t="shared" ref="AE258:AE321" si="208">SUM($B$42:$B$43)</f>
        <v>11831.891022053715</v>
      </c>
      <c r="AF258">
        <f t="shared" si="201"/>
        <v>370951417.11966723</v>
      </c>
      <c r="AG258" s="13">
        <f t="shared" ref="AG258:AG321" si="209">SUM($B$44:$B$45,$B$48:$B$49)</f>
        <v>370952418.14796197</v>
      </c>
      <c r="AH258" s="13">
        <f t="shared" si="202"/>
        <v>370951371.16391802</v>
      </c>
      <c r="AI258" s="13">
        <f t="shared" ref="AI258:AI321" si="210">SUM($C$42:$C$43)</f>
        <v>16763.732445960341</v>
      </c>
      <c r="AJ258">
        <f t="shared" si="185"/>
        <v>370951436.64724791</v>
      </c>
      <c r="AK258" s="13">
        <f t="shared" ref="AK258:AK321" si="211">SUM($C$44:$C$45,$C$48:$C$49)</f>
        <v>370952418.14796197</v>
      </c>
      <c r="AL258" s="37">
        <f t="shared" si="186"/>
        <v>628.15708769554521</v>
      </c>
      <c r="AM258" s="13">
        <f t="shared" ref="AM258:AM321" si="212">SUM($D$42:$D$43)</f>
        <v>11831.891022053715</v>
      </c>
      <c r="AN258">
        <f t="shared" si="187"/>
        <v>674.37541200044257</v>
      </c>
      <c r="AO258" s="13">
        <f t="shared" ref="AO258:AO321" si="213">SUM($D$44:$D$45,$D$48:$D$49)</f>
        <v>2813.5073827337451</v>
      </c>
      <c r="AP258" s="13">
        <f t="shared" si="203"/>
        <v>628.41966277274457</v>
      </c>
      <c r="AQ258" s="13">
        <f t="shared" ref="AQ258:AQ321" si="214">SUM($E$42:$E$43)</f>
        <v>16763.732445960341</v>
      </c>
      <c r="AR258" s="13">
        <f t="shared" si="188"/>
        <v>693.90299263977715</v>
      </c>
      <c r="AS258" s="38">
        <f t="shared" ref="AS258:AS321" si="215">SUM($E$44:$E$45,$E$48:$E$49)</f>
        <v>2813.5073827337451</v>
      </c>
      <c r="AT258" s="37">
        <f t="shared" si="189"/>
        <v>80763974.223533377</v>
      </c>
      <c r="AU258" s="13">
        <f t="shared" ref="AU258:AU321" si="216">SUM($F$42:$F$43)</f>
        <v>11831.891022053715</v>
      </c>
      <c r="AV258">
        <f t="shared" si="190"/>
        <v>80764020.441857681</v>
      </c>
      <c r="AW258" s="13">
        <f t="shared" ref="AW258:AW321" si="217">SUM($F$44:$F$45,$F$48:$F$49)</f>
        <v>80764377.431120396</v>
      </c>
      <c r="AX258" s="13">
        <f t="shared" si="204"/>
        <v>197675123.00301972</v>
      </c>
      <c r="AY258" s="13">
        <f t="shared" ref="AY258:AY321" si="218">SUM($G$42:$G$43)</f>
        <v>16763.732445960341</v>
      </c>
      <c r="AZ258">
        <f t="shared" si="191"/>
        <v>197675188.48634958</v>
      </c>
      <c r="BA258" s="13">
        <f t="shared" ref="BA258:BA321" si="219">SUM($G$44:$G$45,$G$48:$G$49)</f>
        <v>197675525.94803166</v>
      </c>
      <c r="BB258" s="37">
        <f t="shared" si="192"/>
        <v>112.58183674385747</v>
      </c>
      <c r="BC258" s="13">
        <f t="shared" ref="BC258:BC321" si="220">SUM($H$42:$H$43)</f>
        <v>11831.891022053715</v>
      </c>
      <c r="BD258">
        <f t="shared" si="193"/>
        <v>158.80016104875477</v>
      </c>
      <c r="BE258" s="13">
        <f t="shared" ref="BE258:BE321" si="221">SUM($H$44:$H$45,$H$48:$H$49)</f>
        <v>503.35057957927143</v>
      </c>
      <c r="BF258" s="13">
        <f t="shared" si="205"/>
        <v>112.84441182105685</v>
      </c>
      <c r="BG258" s="13">
        <f t="shared" ref="BG258:BG321" si="222">SUM($I$42:$I$43)</f>
        <v>16763.732445960341</v>
      </c>
      <c r="BH258">
        <f t="shared" si="194"/>
        <v>178.32774168808942</v>
      </c>
      <c r="BI258" s="13">
        <f t="shared" ref="BI258:BI321" si="223">SUM($I$44:$I$45,$I$48:$I$49)</f>
        <v>503.35057957927143</v>
      </c>
      <c r="BJ258" s="37">
        <f t="shared" si="195"/>
        <v>1.3160841587359395</v>
      </c>
      <c r="BK258" s="13">
        <f t="shared" ref="BK258:BK321" si="224">SUM($J$42:$J$43)</f>
        <v>2366.3782044107429</v>
      </c>
      <c r="BL258">
        <f t="shared" si="196"/>
        <v>10.559749019715404</v>
      </c>
      <c r="BM258" s="13">
        <f t="shared" ref="BM258:BM321" si="225">SUM($J$44:$J$45,$J$48:$J$49)</f>
        <v>5.6772349545232395</v>
      </c>
      <c r="BN258" s="13">
        <f t="shared" si="206"/>
        <v>1.7748691837326502</v>
      </c>
      <c r="BO258" s="13">
        <f t="shared" ref="BO258:BO321" si="226">SUM($K$42:$K$43)</f>
        <v>16763.732445960341</v>
      </c>
      <c r="BP258">
        <f t="shared" si="197"/>
        <v>67.258199050765228</v>
      </c>
      <c r="BQ258" s="13">
        <f t="shared" ref="BQ258:BQ321" si="227">SUM($K$44:$K$45,$K$48:$K$49)</f>
        <v>5.6772349545232395</v>
      </c>
      <c r="BR258" s="37">
        <f t="shared" si="198"/>
        <v>185.47549709380507</v>
      </c>
      <c r="BS258" s="13">
        <f t="shared" ref="BS258:BS321" si="228">SUM($L$42:$L$43)</f>
        <v>11831.891022053715</v>
      </c>
      <c r="BT258">
        <f t="shared" si="199"/>
        <v>231.6938213987024</v>
      </c>
      <c r="BU258" s="13">
        <f t="shared" ref="BU258:BU321" si="229">SUM($L$44:$L$45,$L$48:$L$49)</f>
        <v>829.96785815000442</v>
      </c>
      <c r="BV258" s="13">
        <f t="shared" si="207"/>
        <v>117588208.32452293</v>
      </c>
      <c r="BW258" s="13">
        <f t="shared" ref="BW258:BW321" si="230">SUM($M$42:$M$43)</f>
        <v>16763.732445960341</v>
      </c>
      <c r="BX258">
        <f t="shared" si="200"/>
        <v>117588273.80785279</v>
      </c>
      <c r="BY258" s="13">
        <f t="shared" ref="BY258:BY321" si="231">SUM($M$44:$M$45,$M$48:$M$49)</f>
        <v>117588852.55430891</v>
      </c>
    </row>
    <row r="259" spans="29:77" x14ac:dyDescent="0.2">
      <c r="AC259">
        <v>257</v>
      </c>
      <c r="AD259" s="37">
        <f t="shared" ref="AD259:AD322" si="232">SUM($B$44:$B$48)</f>
        <v>370951370.90134293</v>
      </c>
      <c r="AE259" s="13">
        <f t="shared" si="208"/>
        <v>11831.891022053715</v>
      </c>
      <c r="AF259">
        <f t="shared" si="201"/>
        <v>370951416.93982941</v>
      </c>
      <c r="AG259" s="13">
        <f t="shared" si="209"/>
        <v>370952418.14796197</v>
      </c>
      <c r="AH259" s="13">
        <f t="shared" si="202"/>
        <v>370951371.16391802</v>
      </c>
      <c r="AI259" s="13">
        <f t="shared" si="210"/>
        <v>16763.732445960341</v>
      </c>
      <c r="AJ259">
        <f t="shared" ref="AJ259:AJ322" si="233">AI259/$AC259+AH259</f>
        <v>370951436.39244896</v>
      </c>
      <c r="AK259" s="13">
        <f t="shared" si="211"/>
        <v>370952418.14796197</v>
      </c>
      <c r="AL259" s="37">
        <f t="shared" ref="AL259:AL322" si="234">SUM($D$44:$D$48)</f>
        <v>628.15708769554521</v>
      </c>
      <c r="AM259" s="13">
        <f t="shared" si="212"/>
        <v>11831.891022053715</v>
      </c>
      <c r="AN259">
        <f t="shared" ref="AN259:AN322" si="235">AM259/$AC259+AL259</f>
        <v>674.19557416268026</v>
      </c>
      <c r="AO259" s="13">
        <f t="shared" si="213"/>
        <v>2813.5073827337451</v>
      </c>
      <c r="AP259" s="13">
        <f t="shared" si="203"/>
        <v>628.41966277274457</v>
      </c>
      <c r="AQ259" s="13">
        <f t="shared" si="214"/>
        <v>16763.732445960341</v>
      </c>
      <c r="AR259" s="13">
        <f t="shared" ref="AR259:AR322" si="236">AQ259/$AC259+AP259</f>
        <v>693.6481936908782</v>
      </c>
      <c r="AS259" s="38">
        <f t="shared" si="215"/>
        <v>2813.5073827337451</v>
      </c>
      <c r="AT259" s="37">
        <f t="shared" ref="AT259:AT322" si="237">SUM($F$44:$F$48)</f>
        <v>80763974.223533377</v>
      </c>
      <c r="AU259" s="13">
        <f t="shared" si="216"/>
        <v>11831.891022053715</v>
      </c>
      <c r="AV259">
        <f t="shared" ref="AV259:AV322" si="238">AU259/$AC259+AT259</f>
        <v>80764020.262019843</v>
      </c>
      <c r="AW259" s="13">
        <f t="shared" si="217"/>
        <v>80764377.431120396</v>
      </c>
      <c r="AX259" s="13">
        <f t="shared" si="204"/>
        <v>197675123.00301972</v>
      </c>
      <c r="AY259" s="13">
        <f t="shared" si="218"/>
        <v>16763.732445960341</v>
      </c>
      <c r="AZ259">
        <f t="shared" ref="AZ259:AZ322" si="239">AY259/$AC259+AX259</f>
        <v>197675188.23155063</v>
      </c>
      <c r="BA259" s="13">
        <f t="shared" si="219"/>
        <v>197675525.94803166</v>
      </c>
      <c r="BB259" s="37">
        <f t="shared" ref="BB259:BB322" si="240">SUM($H$44:$H$48)</f>
        <v>112.58183674385747</v>
      </c>
      <c r="BC259" s="13">
        <f t="shared" si="220"/>
        <v>11831.891022053715</v>
      </c>
      <c r="BD259">
        <f t="shared" ref="BD259:BD322" si="241">BC259/$AC259+BB259</f>
        <v>158.62032321099252</v>
      </c>
      <c r="BE259" s="13">
        <f t="shared" si="221"/>
        <v>503.35057957927143</v>
      </c>
      <c r="BF259" s="13">
        <f t="shared" si="205"/>
        <v>112.84441182105685</v>
      </c>
      <c r="BG259" s="13">
        <f t="shared" si="222"/>
        <v>16763.732445960341</v>
      </c>
      <c r="BH259">
        <f t="shared" ref="BH259:BH322" si="242">BG259/$AC259+BF259</f>
        <v>178.07294273919047</v>
      </c>
      <c r="BI259" s="13">
        <f t="shared" si="223"/>
        <v>503.35057957927143</v>
      </c>
      <c r="BJ259" s="37">
        <f t="shared" ref="BJ259:BJ322" si="243">SUM($J$44:$J$48)</f>
        <v>1.3160841587359395</v>
      </c>
      <c r="BK259" s="13">
        <f t="shared" si="224"/>
        <v>2366.3782044107429</v>
      </c>
      <c r="BL259">
        <f t="shared" ref="BL259:BL322" si="244">BK259/$AC259+BJ259</f>
        <v>10.523781452162956</v>
      </c>
      <c r="BM259" s="13">
        <f t="shared" si="225"/>
        <v>5.6772349545232395</v>
      </c>
      <c r="BN259" s="13">
        <f t="shared" si="206"/>
        <v>1.7748691837326502</v>
      </c>
      <c r="BO259" s="13">
        <f t="shared" si="226"/>
        <v>16763.732445960341</v>
      </c>
      <c r="BP259">
        <f t="shared" ref="BP259:BP322" si="245">BO259/$AC259+BN259</f>
        <v>67.003400101866262</v>
      </c>
      <c r="BQ259" s="13">
        <f t="shared" si="227"/>
        <v>5.6772349545232395</v>
      </c>
      <c r="BR259" s="37">
        <f t="shared" ref="BR259:BR322" si="246">SUM($L$44:$L$48)</f>
        <v>185.47549709380507</v>
      </c>
      <c r="BS259" s="13">
        <f t="shared" si="228"/>
        <v>11831.891022053715</v>
      </c>
      <c r="BT259">
        <f t="shared" ref="BT259:BT322" si="247">BS259/$AC259+BR259</f>
        <v>231.51398356094015</v>
      </c>
      <c r="BU259" s="13">
        <f t="shared" si="229"/>
        <v>829.96785815000442</v>
      </c>
      <c r="BV259" s="13">
        <f t="shared" si="207"/>
        <v>117588208.32452293</v>
      </c>
      <c r="BW259" s="13">
        <f t="shared" si="230"/>
        <v>16763.732445960341</v>
      </c>
      <c r="BX259">
        <f t="shared" ref="BX259:BX322" si="248">BW259/$AC259+BV259</f>
        <v>117588273.55305384</v>
      </c>
      <c r="BY259" s="13">
        <f t="shared" si="231"/>
        <v>117588852.55430891</v>
      </c>
    </row>
    <row r="260" spans="29:77" x14ac:dyDescent="0.2">
      <c r="AC260">
        <v>258</v>
      </c>
      <c r="AD260" s="37">
        <f t="shared" si="232"/>
        <v>370951370.90134293</v>
      </c>
      <c r="AE260" s="13">
        <f t="shared" si="208"/>
        <v>11831.891022053715</v>
      </c>
      <c r="AF260">
        <f t="shared" ref="AF260:AF323" si="249">AE260/AC260+AD260</f>
        <v>370951416.76138568</v>
      </c>
      <c r="AG260" s="13">
        <f t="shared" si="209"/>
        <v>370952418.14796197</v>
      </c>
      <c r="AH260" s="13">
        <f t="shared" ref="AH260:AH323" si="250">SUM($C$44:$C$45,$C$47:$C$48)</f>
        <v>370951371.16391802</v>
      </c>
      <c r="AI260" s="13">
        <f t="shared" si="210"/>
        <v>16763.732445960341</v>
      </c>
      <c r="AJ260">
        <f t="shared" si="233"/>
        <v>370951436.13962519</v>
      </c>
      <c r="AK260" s="13">
        <f t="shared" si="211"/>
        <v>370952418.14796197</v>
      </c>
      <c r="AL260" s="37">
        <f t="shared" si="234"/>
        <v>628.15708769554521</v>
      </c>
      <c r="AM260" s="13">
        <f t="shared" si="212"/>
        <v>11831.891022053715</v>
      </c>
      <c r="AN260">
        <f t="shared" si="235"/>
        <v>674.01713041668359</v>
      </c>
      <c r="AO260" s="13">
        <f t="shared" si="213"/>
        <v>2813.5073827337451</v>
      </c>
      <c r="AP260" s="13">
        <f t="shared" ref="AP260:AP323" si="251">SUM($E$44:$E$45,$E$47:$E$48)</f>
        <v>628.41966277274457</v>
      </c>
      <c r="AQ260" s="13">
        <f t="shared" si="214"/>
        <v>16763.732445960341</v>
      </c>
      <c r="AR260" s="13">
        <f t="shared" si="236"/>
        <v>693.39536992762964</v>
      </c>
      <c r="AS260" s="38">
        <f t="shared" si="215"/>
        <v>2813.5073827337451</v>
      </c>
      <c r="AT260" s="37">
        <f t="shared" si="237"/>
        <v>80763974.223533377</v>
      </c>
      <c r="AU260" s="13">
        <f t="shared" si="216"/>
        <v>11831.891022053715</v>
      </c>
      <c r="AV260">
        <f t="shared" si="238"/>
        <v>80764020.083576098</v>
      </c>
      <c r="AW260" s="13">
        <f t="shared" si="217"/>
        <v>80764377.431120396</v>
      </c>
      <c r="AX260" s="13">
        <f t="shared" ref="AX260:AX323" si="252">SUM($G$44:$G$45,$G$47:$G$48)</f>
        <v>197675123.00301972</v>
      </c>
      <c r="AY260" s="13">
        <f t="shared" si="218"/>
        <v>16763.732445960341</v>
      </c>
      <c r="AZ260">
        <f t="shared" si="239"/>
        <v>197675187.97872686</v>
      </c>
      <c r="BA260" s="13">
        <f t="shared" si="219"/>
        <v>197675525.94803166</v>
      </c>
      <c r="BB260" s="37">
        <f t="shared" si="240"/>
        <v>112.58183674385747</v>
      </c>
      <c r="BC260" s="13">
        <f t="shared" si="220"/>
        <v>11831.891022053715</v>
      </c>
      <c r="BD260">
        <f t="shared" si="241"/>
        <v>158.44187946499591</v>
      </c>
      <c r="BE260" s="13">
        <f t="shared" si="221"/>
        <v>503.35057957927143</v>
      </c>
      <c r="BF260" s="13">
        <f t="shared" ref="BF260:BF323" si="253">SUM($I$44:$I$45,$I$47:$I$48)</f>
        <v>112.84441182105685</v>
      </c>
      <c r="BG260" s="13">
        <f t="shared" si="222"/>
        <v>16763.732445960341</v>
      </c>
      <c r="BH260">
        <f t="shared" si="242"/>
        <v>177.82011897594191</v>
      </c>
      <c r="BI260" s="13">
        <f t="shared" si="223"/>
        <v>503.35057957927143</v>
      </c>
      <c r="BJ260" s="37">
        <f t="shared" si="243"/>
        <v>1.3160841587359395</v>
      </c>
      <c r="BK260" s="13">
        <f t="shared" si="224"/>
        <v>2366.3782044107429</v>
      </c>
      <c r="BL260">
        <f t="shared" si="244"/>
        <v>10.488092702963625</v>
      </c>
      <c r="BM260" s="13">
        <f t="shared" si="225"/>
        <v>5.6772349545232395</v>
      </c>
      <c r="BN260" s="13">
        <f t="shared" ref="BN260:BN323" si="254">SUM($K$44:$K$45,$K$47:$K$48)</f>
        <v>1.7748691837326502</v>
      </c>
      <c r="BO260" s="13">
        <f t="shared" si="226"/>
        <v>16763.732445960341</v>
      </c>
      <c r="BP260">
        <f t="shared" si="245"/>
        <v>66.750576338617691</v>
      </c>
      <c r="BQ260" s="13">
        <f t="shared" si="227"/>
        <v>5.6772349545232395</v>
      </c>
      <c r="BR260" s="37">
        <f t="shared" si="246"/>
        <v>185.47549709380507</v>
      </c>
      <c r="BS260" s="13">
        <f t="shared" si="228"/>
        <v>11831.891022053715</v>
      </c>
      <c r="BT260">
        <f t="shared" si="247"/>
        <v>231.3355398149435</v>
      </c>
      <c r="BU260" s="13">
        <f t="shared" si="229"/>
        <v>829.96785815000442</v>
      </c>
      <c r="BV260" s="13">
        <f t="shared" ref="BV260:BV323" si="255">SUM($M$44:$M$45,$M$47:$M$48)</f>
        <v>117588208.32452293</v>
      </c>
      <c r="BW260" s="13">
        <f t="shared" si="230"/>
        <v>16763.732445960341</v>
      </c>
      <c r="BX260">
        <f t="shared" si="248"/>
        <v>117588273.30023009</v>
      </c>
      <c r="BY260" s="13">
        <f t="shared" si="231"/>
        <v>117588852.55430891</v>
      </c>
    </row>
    <row r="261" spans="29:77" x14ac:dyDescent="0.2">
      <c r="AC261">
        <v>259</v>
      </c>
      <c r="AD261" s="37">
        <f t="shared" si="232"/>
        <v>370951370.90134293</v>
      </c>
      <c r="AE261" s="13">
        <f t="shared" si="208"/>
        <v>11831.891022053715</v>
      </c>
      <c r="AF261">
        <f t="shared" si="249"/>
        <v>370951416.58431983</v>
      </c>
      <c r="AG261" s="13">
        <f t="shared" si="209"/>
        <v>370952418.14796197</v>
      </c>
      <c r="AH261" s="13">
        <f t="shared" si="250"/>
        <v>370951371.16391802</v>
      </c>
      <c r="AI261" s="13">
        <f t="shared" si="210"/>
        <v>16763.732445960341</v>
      </c>
      <c r="AJ261">
        <f t="shared" si="233"/>
        <v>370951435.88875371</v>
      </c>
      <c r="AK261" s="13">
        <f t="shared" si="211"/>
        <v>370952418.14796197</v>
      </c>
      <c r="AL261" s="37">
        <f t="shared" si="234"/>
        <v>628.15708769554521</v>
      </c>
      <c r="AM261" s="13">
        <f t="shared" si="212"/>
        <v>11831.891022053715</v>
      </c>
      <c r="AN261">
        <f t="shared" si="235"/>
        <v>673.84006461467152</v>
      </c>
      <c r="AO261" s="13">
        <f t="shared" si="213"/>
        <v>2813.5073827337451</v>
      </c>
      <c r="AP261" s="13">
        <f t="shared" si="251"/>
        <v>628.41966277274457</v>
      </c>
      <c r="AQ261" s="13">
        <f t="shared" si="214"/>
        <v>16763.732445960341</v>
      </c>
      <c r="AR261" s="13">
        <f t="shared" si="236"/>
        <v>693.14449847143317</v>
      </c>
      <c r="AS261" s="38">
        <f t="shared" si="215"/>
        <v>2813.5073827337451</v>
      </c>
      <c r="AT261" s="37">
        <f t="shared" si="237"/>
        <v>80763974.223533377</v>
      </c>
      <c r="AU261" s="13">
        <f t="shared" si="216"/>
        <v>11831.891022053715</v>
      </c>
      <c r="AV261">
        <f t="shared" si="238"/>
        <v>80764019.906510293</v>
      </c>
      <c r="AW261" s="13">
        <f t="shared" si="217"/>
        <v>80764377.431120396</v>
      </c>
      <c r="AX261" s="13">
        <f t="shared" si="252"/>
        <v>197675123.00301972</v>
      </c>
      <c r="AY261" s="13">
        <f t="shared" si="218"/>
        <v>16763.732445960341</v>
      </c>
      <c r="AZ261">
        <f t="shared" si="239"/>
        <v>197675187.72785541</v>
      </c>
      <c r="BA261" s="13">
        <f t="shared" si="219"/>
        <v>197675525.94803166</v>
      </c>
      <c r="BB261" s="37">
        <f t="shared" si="240"/>
        <v>112.58183674385747</v>
      </c>
      <c r="BC261" s="13">
        <f t="shared" si="220"/>
        <v>11831.891022053715</v>
      </c>
      <c r="BD261">
        <f t="shared" si="241"/>
        <v>158.26481366298378</v>
      </c>
      <c r="BE261" s="13">
        <f t="shared" si="221"/>
        <v>503.35057957927143</v>
      </c>
      <c r="BF261" s="13">
        <f t="shared" si="253"/>
        <v>112.84441182105685</v>
      </c>
      <c r="BG261" s="13">
        <f t="shared" si="222"/>
        <v>16763.732445960341</v>
      </c>
      <c r="BH261">
        <f t="shared" si="242"/>
        <v>177.56924751974543</v>
      </c>
      <c r="BI261" s="13">
        <f t="shared" si="223"/>
        <v>503.35057957927143</v>
      </c>
      <c r="BJ261" s="37">
        <f t="shared" si="243"/>
        <v>1.3160841587359395</v>
      </c>
      <c r="BK261" s="13">
        <f t="shared" si="224"/>
        <v>2366.3782044107429</v>
      </c>
      <c r="BL261">
        <f t="shared" si="244"/>
        <v>10.452679542561203</v>
      </c>
      <c r="BM261" s="13">
        <f t="shared" si="225"/>
        <v>5.6772349545232395</v>
      </c>
      <c r="BN261" s="13">
        <f t="shared" si="254"/>
        <v>1.7748691837326502</v>
      </c>
      <c r="BO261" s="13">
        <f t="shared" si="226"/>
        <v>16763.732445960341</v>
      </c>
      <c r="BP261">
        <f t="shared" si="245"/>
        <v>66.499704882421227</v>
      </c>
      <c r="BQ261" s="13">
        <f t="shared" si="227"/>
        <v>5.6772349545232395</v>
      </c>
      <c r="BR261" s="37">
        <f t="shared" si="246"/>
        <v>185.47549709380507</v>
      </c>
      <c r="BS261" s="13">
        <f t="shared" si="228"/>
        <v>11831.891022053715</v>
      </c>
      <c r="BT261">
        <f t="shared" si="247"/>
        <v>231.15847401293138</v>
      </c>
      <c r="BU261" s="13">
        <f t="shared" si="229"/>
        <v>829.96785815000442</v>
      </c>
      <c r="BV261" s="13">
        <f t="shared" si="255"/>
        <v>117588208.32452293</v>
      </c>
      <c r="BW261" s="13">
        <f t="shared" si="230"/>
        <v>16763.732445960341</v>
      </c>
      <c r="BX261">
        <f t="shared" si="248"/>
        <v>117588273.04935862</v>
      </c>
      <c r="BY261" s="13">
        <f t="shared" si="231"/>
        <v>117588852.55430891</v>
      </c>
    </row>
    <row r="262" spans="29:77" x14ac:dyDescent="0.2">
      <c r="AC262">
        <v>260</v>
      </c>
      <c r="AD262" s="37">
        <f t="shared" si="232"/>
        <v>370951370.90134293</v>
      </c>
      <c r="AE262" s="13">
        <f t="shared" si="208"/>
        <v>11831.891022053715</v>
      </c>
      <c r="AF262">
        <f t="shared" si="249"/>
        <v>370951416.40861607</v>
      </c>
      <c r="AG262" s="13">
        <f t="shared" si="209"/>
        <v>370952418.14796197</v>
      </c>
      <c r="AH262" s="13">
        <f t="shared" si="250"/>
        <v>370951371.16391802</v>
      </c>
      <c r="AI262" s="13">
        <f t="shared" si="210"/>
        <v>16763.732445960341</v>
      </c>
      <c r="AJ262">
        <f t="shared" si="233"/>
        <v>370951435.63981205</v>
      </c>
      <c r="AK262" s="13">
        <f t="shared" si="211"/>
        <v>370952418.14796197</v>
      </c>
      <c r="AL262" s="37">
        <f t="shared" si="234"/>
        <v>628.15708769554521</v>
      </c>
      <c r="AM262" s="13">
        <f t="shared" si="212"/>
        <v>11831.891022053715</v>
      </c>
      <c r="AN262">
        <f t="shared" si="235"/>
        <v>673.66436085729026</v>
      </c>
      <c r="AO262" s="13">
        <f t="shared" si="213"/>
        <v>2813.5073827337451</v>
      </c>
      <c r="AP262" s="13">
        <f t="shared" si="251"/>
        <v>628.41966277274457</v>
      </c>
      <c r="AQ262" s="13">
        <f t="shared" si="214"/>
        <v>16763.732445960341</v>
      </c>
      <c r="AR262" s="13">
        <f t="shared" si="236"/>
        <v>692.89555679566899</v>
      </c>
      <c r="AS262" s="38">
        <f t="shared" si="215"/>
        <v>2813.5073827337451</v>
      </c>
      <c r="AT262" s="37">
        <f t="shared" si="237"/>
        <v>80763974.223533377</v>
      </c>
      <c r="AU262" s="13">
        <f t="shared" si="216"/>
        <v>11831.891022053715</v>
      </c>
      <c r="AV262">
        <f t="shared" si="238"/>
        <v>80764019.730806544</v>
      </c>
      <c r="AW262" s="13">
        <f t="shared" si="217"/>
        <v>80764377.431120396</v>
      </c>
      <c r="AX262" s="13">
        <f t="shared" si="252"/>
        <v>197675123.00301972</v>
      </c>
      <c r="AY262" s="13">
        <f t="shared" si="218"/>
        <v>16763.732445960341</v>
      </c>
      <c r="AZ262">
        <f t="shared" si="239"/>
        <v>197675187.47891375</v>
      </c>
      <c r="BA262" s="13">
        <f t="shared" si="219"/>
        <v>197675525.94803166</v>
      </c>
      <c r="BB262" s="37">
        <f t="shared" si="240"/>
        <v>112.58183674385747</v>
      </c>
      <c r="BC262" s="13">
        <f t="shared" si="220"/>
        <v>11831.891022053715</v>
      </c>
      <c r="BD262">
        <f t="shared" si="241"/>
        <v>158.08910990560253</v>
      </c>
      <c r="BE262" s="13">
        <f t="shared" si="221"/>
        <v>503.35057957927143</v>
      </c>
      <c r="BF262" s="13">
        <f t="shared" si="253"/>
        <v>112.84441182105685</v>
      </c>
      <c r="BG262" s="13">
        <f t="shared" si="222"/>
        <v>16763.732445960341</v>
      </c>
      <c r="BH262">
        <f t="shared" si="242"/>
        <v>177.32030584398126</v>
      </c>
      <c r="BI262" s="13">
        <f t="shared" si="223"/>
        <v>503.35057957927143</v>
      </c>
      <c r="BJ262" s="37">
        <f t="shared" si="243"/>
        <v>1.3160841587359395</v>
      </c>
      <c r="BK262" s="13">
        <f t="shared" si="224"/>
        <v>2366.3782044107429</v>
      </c>
      <c r="BL262">
        <f t="shared" si="244"/>
        <v>10.417538791084951</v>
      </c>
      <c r="BM262" s="13">
        <f t="shared" si="225"/>
        <v>5.6772349545232395</v>
      </c>
      <c r="BN262" s="13">
        <f t="shared" si="254"/>
        <v>1.7748691837326502</v>
      </c>
      <c r="BO262" s="13">
        <f t="shared" si="226"/>
        <v>16763.732445960341</v>
      </c>
      <c r="BP262">
        <f t="shared" si="245"/>
        <v>66.250763206657041</v>
      </c>
      <c r="BQ262" s="13">
        <f t="shared" si="227"/>
        <v>5.6772349545232395</v>
      </c>
      <c r="BR262" s="37">
        <f t="shared" si="246"/>
        <v>185.47549709380507</v>
      </c>
      <c r="BS262" s="13">
        <f t="shared" si="228"/>
        <v>11831.891022053715</v>
      </c>
      <c r="BT262">
        <f t="shared" si="247"/>
        <v>230.98277025555012</v>
      </c>
      <c r="BU262" s="13">
        <f t="shared" si="229"/>
        <v>829.96785815000442</v>
      </c>
      <c r="BV262" s="13">
        <f t="shared" si="255"/>
        <v>117588208.32452293</v>
      </c>
      <c r="BW262" s="13">
        <f t="shared" si="230"/>
        <v>16763.732445960341</v>
      </c>
      <c r="BX262">
        <f t="shared" si="248"/>
        <v>117588272.80041695</v>
      </c>
      <c r="BY262" s="13">
        <f t="shared" si="231"/>
        <v>117588852.55430891</v>
      </c>
    </row>
    <row r="263" spans="29:77" x14ac:dyDescent="0.2">
      <c r="AC263">
        <v>261</v>
      </c>
      <c r="AD263" s="37">
        <f t="shared" si="232"/>
        <v>370951370.90134293</v>
      </c>
      <c r="AE263" s="13">
        <f t="shared" si="208"/>
        <v>11831.891022053715</v>
      </c>
      <c r="AF263">
        <f t="shared" si="249"/>
        <v>370951416.23425871</v>
      </c>
      <c r="AG263" s="13">
        <f t="shared" si="209"/>
        <v>370952418.14796197</v>
      </c>
      <c r="AH263" s="13">
        <f t="shared" si="250"/>
        <v>370951371.16391802</v>
      </c>
      <c r="AI263" s="13">
        <f t="shared" si="210"/>
        <v>16763.732445960341</v>
      </c>
      <c r="AJ263">
        <f t="shared" si="233"/>
        <v>370951435.39277798</v>
      </c>
      <c r="AK263" s="13">
        <f t="shared" si="211"/>
        <v>370952418.14796197</v>
      </c>
      <c r="AL263" s="37">
        <f t="shared" si="234"/>
        <v>628.15708769554521</v>
      </c>
      <c r="AM263" s="13">
        <f t="shared" si="212"/>
        <v>11831.891022053715</v>
      </c>
      <c r="AN263">
        <f t="shared" si="235"/>
        <v>673.49000348885443</v>
      </c>
      <c r="AO263" s="13">
        <f t="shared" si="213"/>
        <v>2813.5073827337451</v>
      </c>
      <c r="AP263" s="13">
        <f t="shared" si="251"/>
        <v>628.41966277274457</v>
      </c>
      <c r="AQ263" s="13">
        <f t="shared" si="214"/>
        <v>16763.732445960341</v>
      </c>
      <c r="AR263" s="13">
        <f t="shared" si="236"/>
        <v>692.64852271895279</v>
      </c>
      <c r="AS263" s="38">
        <f t="shared" si="215"/>
        <v>2813.5073827337451</v>
      </c>
      <c r="AT263" s="37">
        <f t="shared" si="237"/>
        <v>80763974.223533377</v>
      </c>
      <c r="AU263" s="13">
        <f t="shared" si="216"/>
        <v>11831.891022053715</v>
      </c>
      <c r="AV263">
        <f t="shared" si="238"/>
        <v>80764019.556449175</v>
      </c>
      <c r="AW263" s="13">
        <f t="shared" si="217"/>
        <v>80764377.431120396</v>
      </c>
      <c r="AX263" s="13">
        <f t="shared" si="252"/>
        <v>197675123.00301972</v>
      </c>
      <c r="AY263" s="13">
        <f t="shared" si="218"/>
        <v>16763.732445960341</v>
      </c>
      <c r="AZ263">
        <f t="shared" si="239"/>
        <v>197675187.23187968</v>
      </c>
      <c r="BA263" s="13">
        <f t="shared" si="219"/>
        <v>197675525.94803166</v>
      </c>
      <c r="BB263" s="37">
        <f t="shared" si="240"/>
        <v>112.58183674385747</v>
      </c>
      <c r="BC263" s="13">
        <f t="shared" si="220"/>
        <v>11831.891022053715</v>
      </c>
      <c r="BD263">
        <f t="shared" si="241"/>
        <v>157.91475253716672</v>
      </c>
      <c r="BE263" s="13">
        <f t="shared" si="221"/>
        <v>503.35057957927143</v>
      </c>
      <c r="BF263" s="13">
        <f t="shared" si="253"/>
        <v>112.84441182105685</v>
      </c>
      <c r="BG263" s="13">
        <f t="shared" si="222"/>
        <v>16763.732445960341</v>
      </c>
      <c r="BH263">
        <f t="shared" si="242"/>
        <v>177.07327176726506</v>
      </c>
      <c r="BI263" s="13">
        <f t="shared" si="223"/>
        <v>503.35057957927143</v>
      </c>
      <c r="BJ263" s="37">
        <f t="shared" si="243"/>
        <v>1.3160841587359395</v>
      </c>
      <c r="BK263" s="13">
        <f t="shared" si="224"/>
        <v>2366.3782044107429</v>
      </c>
      <c r="BL263">
        <f t="shared" si="244"/>
        <v>10.382667317397789</v>
      </c>
      <c r="BM263" s="13">
        <f t="shared" si="225"/>
        <v>5.6772349545232395</v>
      </c>
      <c r="BN263" s="13">
        <f t="shared" si="254"/>
        <v>1.7748691837326502</v>
      </c>
      <c r="BO263" s="13">
        <f t="shared" si="226"/>
        <v>16763.732445960341</v>
      </c>
      <c r="BP263">
        <f t="shared" si="245"/>
        <v>66.003729129940851</v>
      </c>
      <c r="BQ263" s="13">
        <f t="shared" si="227"/>
        <v>5.6772349545232395</v>
      </c>
      <c r="BR263" s="37">
        <f t="shared" si="246"/>
        <v>185.47549709380507</v>
      </c>
      <c r="BS263" s="13">
        <f t="shared" si="228"/>
        <v>11831.891022053715</v>
      </c>
      <c r="BT263">
        <f t="shared" si="247"/>
        <v>230.80841288711434</v>
      </c>
      <c r="BU263" s="13">
        <f t="shared" si="229"/>
        <v>829.96785815000442</v>
      </c>
      <c r="BV263" s="13">
        <f t="shared" si="255"/>
        <v>117588208.32452293</v>
      </c>
      <c r="BW263" s="13">
        <f t="shared" si="230"/>
        <v>16763.732445960341</v>
      </c>
      <c r="BX263">
        <f t="shared" si="248"/>
        <v>117588272.55338287</v>
      </c>
      <c r="BY263" s="13">
        <f t="shared" si="231"/>
        <v>117588852.55430891</v>
      </c>
    </row>
    <row r="264" spans="29:77" x14ac:dyDescent="0.2">
      <c r="AC264">
        <v>262</v>
      </c>
      <c r="AD264" s="37">
        <f t="shared" si="232"/>
        <v>370951370.90134293</v>
      </c>
      <c r="AE264" s="13">
        <f t="shared" si="208"/>
        <v>11831.891022053715</v>
      </c>
      <c r="AF264">
        <f t="shared" si="249"/>
        <v>370951416.06123233</v>
      </c>
      <c r="AG264" s="13">
        <f t="shared" si="209"/>
        <v>370952418.14796197</v>
      </c>
      <c r="AH264" s="13">
        <f t="shared" si="250"/>
        <v>370951371.16391802</v>
      </c>
      <c r="AI264" s="13">
        <f t="shared" si="210"/>
        <v>16763.732445960341</v>
      </c>
      <c r="AJ264">
        <f t="shared" si="233"/>
        <v>370951435.14762962</v>
      </c>
      <c r="AK264" s="13">
        <f t="shared" si="211"/>
        <v>370952418.14796197</v>
      </c>
      <c r="AL264" s="37">
        <f t="shared" si="234"/>
        <v>628.15708769554521</v>
      </c>
      <c r="AM264" s="13">
        <f t="shared" si="212"/>
        <v>11831.891022053715</v>
      </c>
      <c r="AN264">
        <f t="shared" si="235"/>
        <v>673.31697709269679</v>
      </c>
      <c r="AO264" s="13">
        <f t="shared" si="213"/>
        <v>2813.5073827337451</v>
      </c>
      <c r="AP264" s="13">
        <f t="shared" si="251"/>
        <v>628.41966277274457</v>
      </c>
      <c r="AQ264" s="13">
        <f t="shared" si="214"/>
        <v>16763.732445960341</v>
      </c>
      <c r="AR264" s="13">
        <f t="shared" si="236"/>
        <v>692.40337439854738</v>
      </c>
      <c r="AS264" s="38">
        <f t="shared" si="215"/>
        <v>2813.5073827337451</v>
      </c>
      <c r="AT264" s="37">
        <f t="shared" si="237"/>
        <v>80763974.223533377</v>
      </c>
      <c r="AU264" s="13">
        <f t="shared" si="216"/>
        <v>11831.891022053715</v>
      </c>
      <c r="AV264">
        <f t="shared" si="238"/>
        <v>80764019.383422777</v>
      </c>
      <c r="AW264" s="13">
        <f t="shared" si="217"/>
        <v>80764377.431120396</v>
      </c>
      <c r="AX264" s="13">
        <f t="shared" si="252"/>
        <v>197675123.00301972</v>
      </c>
      <c r="AY264" s="13">
        <f t="shared" si="218"/>
        <v>16763.732445960341</v>
      </c>
      <c r="AZ264">
        <f t="shared" si="239"/>
        <v>197675186.98673135</v>
      </c>
      <c r="BA264" s="13">
        <f t="shared" si="219"/>
        <v>197675525.94803166</v>
      </c>
      <c r="BB264" s="37">
        <f t="shared" si="240"/>
        <v>112.58183674385747</v>
      </c>
      <c r="BC264" s="13">
        <f t="shared" si="220"/>
        <v>11831.891022053715</v>
      </c>
      <c r="BD264">
        <f t="shared" si="241"/>
        <v>157.74172614100905</v>
      </c>
      <c r="BE264" s="13">
        <f t="shared" si="221"/>
        <v>503.35057957927143</v>
      </c>
      <c r="BF264" s="13">
        <f t="shared" si="253"/>
        <v>112.84441182105685</v>
      </c>
      <c r="BG264" s="13">
        <f t="shared" si="222"/>
        <v>16763.732445960341</v>
      </c>
      <c r="BH264">
        <f t="shared" si="242"/>
        <v>176.82812344685968</v>
      </c>
      <c r="BI264" s="13">
        <f t="shared" si="223"/>
        <v>503.35057957927143</v>
      </c>
      <c r="BJ264" s="37">
        <f t="shared" si="243"/>
        <v>1.3160841587359395</v>
      </c>
      <c r="BK264" s="13">
        <f t="shared" si="224"/>
        <v>2366.3782044107429</v>
      </c>
      <c r="BL264">
        <f t="shared" si="244"/>
        <v>10.348062038166256</v>
      </c>
      <c r="BM264" s="13">
        <f t="shared" si="225"/>
        <v>5.6772349545232395</v>
      </c>
      <c r="BN264" s="13">
        <f t="shared" si="254"/>
        <v>1.7748691837326502</v>
      </c>
      <c r="BO264" s="13">
        <f t="shared" si="226"/>
        <v>16763.732445960341</v>
      </c>
      <c r="BP264">
        <f t="shared" si="245"/>
        <v>65.758580809535474</v>
      </c>
      <c r="BQ264" s="13">
        <f t="shared" si="227"/>
        <v>5.6772349545232395</v>
      </c>
      <c r="BR264" s="37">
        <f t="shared" si="246"/>
        <v>185.47549709380507</v>
      </c>
      <c r="BS264" s="13">
        <f t="shared" si="228"/>
        <v>11831.891022053715</v>
      </c>
      <c r="BT264">
        <f t="shared" si="247"/>
        <v>230.63538649095665</v>
      </c>
      <c r="BU264" s="13">
        <f t="shared" si="229"/>
        <v>829.96785815000442</v>
      </c>
      <c r="BV264" s="13">
        <f t="shared" si="255"/>
        <v>117588208.32452293</v>
      </c>
      <c r="BW264" s="13">
        <f t="shared" si="230"/>
        <v>16763.732445960341</v>
      </c>
      <c r="BX264">
        <f t="shared" si="248"/>
        <v>117588272.30823456</v>
      </c>
      <c r="BY264" s="13">
        <f t="shared" si="231"/>
        <v>117588852.55430891</v>
      </c>
    </row>
    <row r="265" spans="29:77" x14ac:dyDescent="0.2">
      <c r="AC265">
        <v>263</v>
      </c>
      <c r="AD265" s="37">
        <f t="shared" si="232"/>
        <v>370951370.90134293</v>
      </c>
      <c r="AE265" s="13">
        <f t="shared" si="208"/>
        <v>11831.891022053715</v>
      </c>
      <c r="AF265">
        <f t="shared" si="249"/>
        <v>370951415.88952172</v>
      </c>
      <c r="AG265" s="13">
        <f t="shared" si="209"/>
        <v>370952418.14796197</v>
      </c>
      <c r="AH265" s="13">
        <f t="shared" si="250"/>
        <v>370951371.16391802</v>
      </c>
      <c r="AI265" s="13">
        <f t="shared" si="210"/>
        <v>16763.732445960341</v>
      </c>
      <c r="AJ265">
        <f t="shared" si="233"/>
        <v>370951434.90434557</v>
      </c>
      <c r="AK265" s="13">
        <f t="shared" si="211"/>
        <v>370952418.14796197</v>
      </c>
      <c r="AL265" s="37">
        <f t="shared" si="234"/>
        <v>628.15708769554521</v>
      </c>
      <c r="AM265" s="13">
        <f t="shared" si="212"/>
        <v>11831.891022053715</v>
      </c>
      <c r="AN265">
        <f t="shared" si="235"/>
        <v>673.145266486624</v>
      </c>
      <c r="AO265" s="13">
        <f t="shared" si="213"/>
        <v>2813.5073827337451</v>
      </c>
      <c r="AP265" s="13">
        <f t="shared" si="251"/>
        <v>628.41966277274457</v>
      </c>
      <c r="AQ265" s="13">
        <f t="shared" si="214"/>
        <v>16763.732445960341</v>
      </c>
      <c r="AR265" s="13">
        <f t="shared" si="236"/>
        <v>692.16009032392458</v>
      </c>
      <c r="AS265" s="38">
        <f t="shared" si="215"/>
        <v>2813.5073827337451</v>
      </c>
      <c r="AT265" s="37">
        <f t="shared" si="237"/>
        <v>80763974.223533377</v>
      </c>
      <c r="AU265" s="13">
        <f t="shared" si="216"/>
        <v>11831.891022053715</v>
      </c>
      <c r="AV265">
        <f t="shared" si="238"/>
        <v>80764019.211712167</v>
      </c>
      <c r="AW265" s="13">
        <f t="shared" si="217"/>
        <v>80764377.431120396</v>
      </c>
      <c r="AX265" s="13">
        <f t="shared" si="252"/>
        <v>197675123.00301972</v>
      </c>
      <c r="AY265" s="13">
        <f t="shared" si="218"/>
        <v>16763.732445960341</v>
      </c>
      <c r="AZ265">
        <f t="shared" si="239"/>
        <v>197675186.74344727</v>
      </c>
      <c r="BA265" s="13">
        <f t="shared" si="219"/>
        <v>197675525.94803166</v>
      </c>
      <c r="BB265" s="37">
        <f t="shared" si="240"/>
        <v>112.58183674385747</v>
      </c>
      <c r="BC265" s="13">
        <f t="shared" si="220"/>
        <v>11831.891022053715</v>
      </c>
      <c r="BD265">
        <f t="shared" si="241"/>
        <v>157.57001553493623</v>
      </c>
      <c r="BE265" s="13">
        <f t="shared" si="221"/>
        <v>503.35057957927143</v>
      </c>
      <c r="BF265" s="13">
        <f t="shared" si="253"/>
        <v>112.84441182105685</v>
      </c>
      <c r="BG265" s="13">
        <f t="shared" si="222"/>
        <v>16763.732445960341</v>
      </c>
      <c r="BH265">
        <f t="shared" si="242"/>
        <v>176.58483937223684</v>
      </c>
      <c r="BI265" s="13">
        <f t="shared" si="223"/>
        <v>503.35057957927143</v>
      </c>
      <c r="BJ265" s="37">
        <f t="shared" si="243"/>
        <v>1.3160841587359395</v>
      </c>
      <c r="BK265" s="13">
        <f t="shared" si="224"/>
        <v>2366.3782044107429</v>
      </c>
      <c r="BL265">
        <f t="shared" si="244"/>
        <v>10.313719916951692</v>
      </c>
      <c r="BM265" s="13">
        <f t="shared" si="225"/>
        <v>5.6772349545232395</v>
      </c>
      <c r="BN265" s="13">
        <f t="shared" si="254"/>
        <v>1.7748691837326502</v>
      </c>
      <c r="BO265" s="13">
        <f t="shared" si="226"/>
        <v>16763.732445960341</v>
      </c>
      <c r="BP265">
        <f t="shared" si="245"/>
        <v>65.515296734912653</v>
      </c>
      <c r="BQ265" s="13">
        <f t="shared" si="227"/>
        <v>5.6772349545232395</v>
      </c>
      <c r="BR265" s="37">
        <f t="shared" si="246"/>
        <v>185.47549709380507</v>
      </c>
      <c r="BS265" s="13">
        <f t="shared" si="228"/>
        <v>11831.891022053715</v>
      </c>
      <c r="BT265">
        <f t="shared" si="247"/>
        <v>230.46367588488383</v>
      </c>
      <c r="BU265" s="13">
        <f t="shared" si="229"/>
        <v>829.96785815000442</v>
      </c>
      <c r="BV265" s="13">
        <f t="shared" si="255"/>
        <v>117588208.32452293</v>
      </c>
      <c r="BW265" s="13">
        <f t="shared" si="230"/>
        <v>16763.732445960341</v>
      </c>
      <c r="BX265">
        <f t="shared" si="248"/>
        <v>117588272.06495048</v>
      </c>
      <c r="BY265" s="13">
        <f t="shared" si="231"/>
        <v>117588852.55430891</v>
      </c>
    </row>
    <row r="266" spans="29:77" x14ac:dyDescent="0.2">
      <c r="AC266">
        <v>264</v>
      </c>
      <c r="AD266" s="37">
        <f t="shared" si="232"/>
        <v>370951370.90134293</v>
      </c>
      <c r="AE266" s="13">
        <f t="shared" si="208"/>
        <v>11831.891022053715</v>
      </c>
      <c r="AF266">
        <f t="shared" si="249"/>
        <v>370951415.71911198</v>
      </c>
      <c r="AG266" s="13">
        <f t="shared" si="209"/>
        <v>370952418.14796197</v>
      </c>
      <c r="AH266" s="13">
        <f t="shared" si="250"/>
        <v>370951371.16391802</v>
      </c>
      <c r="AI266" s="13">
        <f t="shared" si="210"/>
        <v>16763.732445960341</v>
      </c>
      <c r="AJ266">
        <f t="shared" si="233"/>
        <v>370951434.66290456</v>
      </c>
      <c r="AK266" s="13">
        <f t="shared" si="211"/>
        <v>370952418.14796197</v>
      </c>
      <c r="AL266" s="37">
        <f t="shared" si="234"/>
        <v>628.15708769554521</v>
      </c>
      <c r="AM266" s="13">
        <f t="shared" si="212"/>
        <v>11831.891022053715</v>
      </c>
      <c r="AN266">
        <f t="shared" si="235"/>
        <v>672.97485671847596</v>
      </c>
      <c r="AO266" s="13">
        <f t="shared" si="213"/>
        <v>2813.5073827337451</v>
      </c>
      <c r="AP266" s="13">
        <f t="shared" si="251"/>
        <v>628.41966277274457</v>
      </c>
      <c r="AQ266" s="13">
        <f t="shared" si="214"/>
        <v>16763.732445960341</v>
      </c>
      <c r="AR266" s="13">
        <f t="shared" si="236"/>
        <v>691.91864931047314</v>
      </c>
      <c r="AS266" s="38">
        <f t="shared" si="215"/>
        <v>2813.5073827337451</v>
      </c>
      <c r="AT266" s="37">
        <f t="shared" si="237"/>
        <v>80763974.223533377</v>
      </c>
      <c r="AU266" s="13">
        <f t="shared" si="216"/>
        <v>11831.891022053715</v>
      </c>
      <c r="AV266">
        <f t="shared" si="238"/>
        <v>80764019.041302398</v>
      </c>
      <c r="AW266" s="13">
        <f t="shared" si="217"/>
        <v>80764377.431120396</v>
      </c>
      <c r="AX266" s="13">
        <f t="shared" si="252"/>
        <v>197675123.00301972</v>
      </c>
      <c r="AY266" s="13">
        <f t="shared" si="218"/>
        <v>16763.732445960341</v>
      </c>
      <c r="AZ266">
        <f t="shared" si="239"/>
        <v>197675186.50200626</v>
      </c>
      <c r="BA266" s="13">
        <f t="shared" si="219"/>
        <v>197675525.94803166</v>
      </c>
      <c r="BB266" s="37">
        <f t="shared" si="240"/>
        <v>112.58183674385747</v>
      </c>
      <c r="BC266" s="13">
        <f t="shared" si="220"/>
        <v>11831.891022053715</v>
      </c>
      <c r="BD266">
        <f t="shared" si="241"/>
        <v>157.3996057667882</v>
      </c>
      <c r="BE266" s="13">
        <f t="shared" si="221"/>
        <v>503.35057957927143</v>
      </c>
      <c r="BF266" s="13">
        <f t="shared" si="253"/>
        <v>112.84441182105685</v>
      </c>
      <c r="BG266" s="13">
        <f t="shared" si="222"/>
        <v>16763.732445960341</v>
      </c>
      <c r="BH266">
        <f t="shared" si="242"/>
        <v>176.34339835878541</v>
      </c>
      <c r="BI266" s="13">
        <f t="shared" si="223"/>
        <v>503.35057957927143</v>
      </c>
      <c r="BJ266" s="37">
        <f t="shared" si="243"/>
        <v>1.3160841587359395</v>
      </c>
      <c r="BK266" s="13">
        <f t="shared" si="224"/>
        <v>2366.3782044107429</v>
      </c>
      <c r="BL266">
        <f t="shared" si="244"/>
        <v>10.279637963322088</v>
      </c>
      <c r="BM266" s="13">
        <f t="shared" si="225"/>
        <v>5.6772349545232395</v>
      </c>
      <c r="BN266" s="13">
        <f t="shared" si="254"/>
        <v>1.7748691837326502</v>
      </c>
      <c r="BO266" s="13">
        <f t="shared" si="226"/>
        <v>16763.732445960341</v>
      </c>
      <c r="BP266">
        <f t="shared" si="245"/>
        <v>65.273855721461217</v>
      </c>
      <c r="BQ266" s="13">
        <f t="shared" si="227"/>
        <v>5.6772349545232395</v>
      </c>
      <c r="BR266" s="37">
        <f t="shared" si="246"/>
        <v>185.47549709380507</v>
      </c>
      <c r="BS266" s="13">
        <f t="shared" si="228"/>
        <v>11831.891022053715</v>
      </c>
      <c r="BT266">
        <f t="shared" si="247"/>
        <v>230.29326611673582</v>
      </c>
      <c r="BU266" s="13">
        <f t="shared" si="229"/>
        <v>829.96785815000442</v>
      </c>
      <c r="BV266" s="13">
        <f t="shared" si="255"/>
        <v>117588208.32452293</v>
      </c>
      <c r="BW266" s="13">
        <f t="shared" si="230"/>
        <v>16763.732445960341</v>
      </c>
      <c r="BX266">
        <f t="shared" si="248"/>
        <v>117588271.82350947</v>
      </c>
      <c r="BY266" s="13">
        <f t="shared" si="231"/>
        <v>117588852.55430891</v>
      </c>
    </row>
    <row r="267" spans="29:77" x14ac:dyDescent="0.2">
      <c r="AC267">
        <v>265</v>
      </c>
      <c r="AD267" s="37">
        <f t="shared" si="232"/>
        <v>370951370.90134293</v>
      </c>
      <c r="AE267" s="13">
        <f t="shared" si="208"/>
        <v>11831.891022053715</v>
      </c>
      <c r="AF267">
        <f t="shared" si="249"/>
        <v>370951415.54998827</v>
      </c>
      <c r="AG267" s="13">
        <f t="shared" si="209"/>
        <v>370952418.14796197</v>
      </c>
      <c r="AH267" s="13">
        <f t="shared" si="250"/>
        <v>370951371.16391802</v>
      </c>
      <c r="AI267" s="13">
        <f t="shared" si="210"/>
        <v>16763.732445960341</v>
      </c>
      <c r="AJ267">
        <f t="shared" si="233"/>
        <v>370951434.42328572</v>
      </c>
      <c r="AK267" s="13">
        <f t="shared" si="211"/>
        <v>370952418.14796197</v>
      </c>
      <c r="AL267" s="37">
        <f t="shared" si="234"/>
        <v>628.15708769554521</v>
      </c>
      <c r="AM267" s="13">
        <f t="shared" si="212"/>
        <v>11831.891022053715</v>
      </c>
      <c r="AN267">
        <f t="shared" si="235"/>
        <v>672.80573306178565</v>
      </c>
      <c r="AO267" s="13">
        <f t="shared" si="213"/>
        <v>2813.5073827337451</v>
      </c>
      <c r="AP267" s="13">
        <f t="shared" si="251"/>
        <v>628.41966277274457</v>
      </c>
      <c r="AQ267" s="13">
        <f t="shared" si="214"/>
        <v>16763.732445960341</v>
      </c>
      <c r="AR267" s="13">
        <f t="shared" si="236"/>
        <v>691.67903049334961</v>
      </c>
      <c r="AS267" s="38">
        <f t="shared" si="215"/>
        <v>2813.5073827337451</v>
      </c>
      <c r="AT267" s="37">
        <f t="shared" si="237"/>
        <v>80763974.223533377</v>
      </c>
      <c r="AU267" s="13">
        <f t="shared" si="216"/>
        <v>11831.891022053715</v>
      </c>
      <c r="AV267">
        <f t="shared" si="238"/>
        <v>80764018.872178748</v>
      </c>
      <c r="AW267" s="13">
        <f t="shared" si="217"/>
        <v>80764377.431120396</v>
      </c>
      <c r="AX267" s="13">
        <f t="shared" si="252"/>
        <v>197675123.00301972</v>
      </c>
      <c r="AY267" s="13">
        <f t="shared" si="218"/>
        <v>16763.732445960341</v>
      </c>
      <c r="AZ267">
        <f t="shared" si="239"/>
        <v>197675186.26238745</v>
      </c>
      <c r="BA267" s="13">
        <f t="shared" si="219"/>
        <v>197675525.94803166</v>
      </c>
      <c r="BB267" s="37">
        <f t="shared" si="240"/>
        <v>112.58183674385747</v>
      </c>
      <c r="BC267" s="13">
        <f t="shared" si="220"/>
        <v>11831.891022053715</v>
      </c>
      <c r="BD267">
        <f t="shared" si="241"/>
        <v>157.23048211009791</v>
      </c>
      <c r="BE267" s="13">
        <f t="shared" si="221"/>
        <v>503.35057957927143</v>
      </c>
      <c r="BF267" s="13">
        <f t="shared" si="253"/>
        <v>112.84441182105685</v>
      </c>
      <c r="BG267" s="13">
        <f t="shared" si="222"/>
        <v>16763.732445960341</v>
      </c>
      <c r="BH267">
        <f t="shared" si="242"/>
        <v>176.10377954166191</v>
      </c>
      <c r="BI267" s="13">
        <f t="shared" si="223"/>
        <v>503.35057957927143</v>
      </c>
      <c r="BJ267" s="37">
        <f t="shared" si="243"/>
        <v>1.3160841587359395</v>
      </c>
      <c r="BK267" s="13">
        <f t="shared" si="224"/>
        <v>2366.3782044107429</v>
      </c>
      <c r="BL267">
        <f t="shared" si="244"/>
        <v>10.245813231984027</v>
      </c>
      <c r="BM267" s="13">
        <f t="shared" si="225"/>
        <v>5.6772349545232395</v>
      </c>
      <c r="BN267" s="13">
        <f t="shared" si="254"/>
        <v>1.7748691837326502</v>
      </c>
      <c r="BO267" s="13">
        <f t="shared" si="226"/>
        <v>16763.732445960341</v>
      </c>
      <c r="BP267">
        <f t="shared" si="245"/>
        <v>65.034236904337703</v>
      </c>
      <c r="BQ267" s="13">
        <f t="shared" si="227"/>
        <v>5.6772349545232395</v>
      </c>
      <c r="BR267" s="37">
        <f t="shared" si="246"/>
        <v>185.47549709380507</v>
      </c>
      <c r="BS267" s="13">
        <f t="shared" si="228"/>
        <v>11831.891022053715</v>
      </c>
      <c r="BT267">
        <f t="shared" si="247"/>
        <v>230.1241424600455</v>
      </c>
      <c r="BU267" s="13">
        <f t="shared" si="229"/>
        <v>829.96785815000442</v>
      </c>
      <c r="BV267" s="13">
        <f t="shared" si="255"/>
        <v>117588208.32452293</v>
      </c>
      <c r="BW267" s="13">
        <f t="shared" si="230"/>
        <v>16763.732445960341</v>
      </c>
      <c r="BX267">
        <f t="shared" si="248"/>
        <v>117588271.58389065</v>
      </c>
      <c r="BY267" s="13">
        <f t="shared" si="231"/>
        <v>117588852.55430891</v>
      </c>
    </row>
    <row r="268" spans="29:77" x14ac:dyDescent="0.2">
      <c r="AC268">
        <v>266</v>
      </c>
      <c r="AD268" s="37">
        <f t="shared" si="232"/>
        <v>370951370.90134293</v>
      </c>
      <c r="AE268" s="13">
        <f t="shared" si="208"/>
        <v>11831.891022053715</v>
      </c>
      <c r="AF268">
        <f t="shared" si="249"/>
        <v>370951415.38213623</v>
      </c>
      <c r="AG268" s="13">
        <f t="shared" si="209"/>
        <v>370952418.14796197</v>
      </c>
      <c r="AH268" s="13">
        <f t="shared" si="250"/>
        <v>370951371.16391802</v>
      </c>
      <c r="AI268" s="13">
        <f t="shared" si="210"/>
        <v>16763.732445960341</v>
      </c>
      <c r="AJ268">
        <f t="shared" si="233"/>
        <v>370951434.18546855</v>
      </c>
      <c r="AK268" s="13">
        <f t="shared" si="211"/>
        <v>370952418.14796197</v>
      </c>
      <c r="AL268" s="37">
        <f t="shared" si="234"/>
        <v>628.15708769554521</v>
      </c>
      <c r="AM268" s="13">
        <f t="shared" si="212"/>
        <v>11831.891022053715</v>
      </c>
      <c r="AN268">
        <f t="shared" si="235"/>
        <v>672.63788101153659</v>
      </c>
      <c r="AO268" s="13">
        <f t="shared" si="213"/>
        <v>2813.5073827337451</v>
      </c>
      <c r="AP268" s="13">
        <f t="shared" si="251"/>
        <v>628.41966277274457</v>
      </c>
      <c r="AQ268" s="13">
        <f t="shared" si="214"/>
        <v>16763.732445960341</v>
      </c>
      <c r="AR268" s="13">
        <f t="shared" si="236"/>
        <v>691.44121332146767</v>
      </c>
      <c r="AS268" s="38">
        <f t="shared" si="215"/>
        <v>2813.5073827337451</v>
      </c>
      <c r="AT268" s="37">
        <f t="shared" si="237"/>
        <v>80763974.223533377</v>
      </c>
      <c r="AU268" s="13">
        <f t="shared" si="216"/>
        <v>11831.891022053715</v>
      </c>
      <c r="AV268">
        <f t="shared" si="238"/>
        <v>80764018.704326689</v>
      </c>
      <c r="AW268" s="13">
        <f t="shared" si="217"/>
        <v>80764377.431120396</v>
      </c>
      <c r="AX268" s="13">
        <f t="shared" si="252"/>
        <v>197675123.00301972</v>
      </c>
      <c r="AY268" s="13">
        <f t="shared" si="218"/>
        <v>16763.732445960341</v>
      </c>
      <c r="AZ268">
        <f t="shared" si="239"/>
        <v>197675186.02457026</v>
      </c>
      <c r="BA268" s="13">
        <f t="shared" si="219"/>
        <v>197675525.94803166</v>
      </c>
      <c r="BB268" s="37">
        <f t="shared" si="240"/>
        <v>112.58183674385747</v>
      </c>
      <c r="BC268" s="13">
        <f t="shared" si="220"/>
        <v>11831.891022053715</v>
      </c>
      <c r="BD268">
        <f t="shared" si="241"/>
        <v>157.06263005984886</v>
      </c>
      <c r="BE268" s="13">
        <f t="shared" si="221"/>
        <v>503.35057957927143</v>
      </c>
      <c r="BF268" s="13">
        <f t="shared" si="253"/>
        <v>112.84441182105685</v>
      </c>
      <c r="BG268" s="13">
        <f t="shared" si="222"/>
        <v>16763.732445960341</v>
      </c>
      <c r="BH268">
        <f t="shared" si="242"/>
        <v>175.86596236977994</v>
      </c>
      <c r="BI268" s="13">
        <f t="shared" si="223"/>
        <v>503.35057957927143</v>
      </c>
      <c r="BJ268" s="37">
        <f t="shared" si="243"/>
        <v>1.3160841587359395</v>
      </c>
      <c r="BK268" s="13">
        <f t="shared" si="224"/>
        <v>2366.3782044107429</v>
      </c>
      <c r="BL268">
        <f t="shared" si="244"/>
        <v>10.212242821934222</v>
      </c>
      <c r="BM268" s="13">
        <f t="shared" si="225"/>
        <v>5.6772349545232395</v>
      </c>
      <c r="BN268" s="13">
        <f t="shared" si="254"/>
        <v>1.7748691837326502</v>
      </c>
      <c r="BO268" s="13">
        <f t="shared" si="226"/>
        <v>16763.732445960341</v>
      </c>
      <c r="BP268">
        <f t="shared" si="245"/>
        <v>64.796419732455732</v>
      </c>
      <c r="BQ268" s="13">
        <f t="shared" si="227"/>
        <v>5.6772349545232395</v>
      </c>
      <c r="BR268" s="37">
        <f t="shared" si="246"/>
        <v>185.47549709380507</v>
      </c>
      <c r="BS268" s="13">
        <f t="shared" si="228"/>
        <v>11831.891022053715</v>
      </c>
      <c r="BT268">
        <f t="shared" si="247"/>
        <v>229.95629040979648</v>
      </c>
      <c r="BU268" s="13">
        <f t="shared" si="229"/>
        <v>829.96785815000442</v>
      </c>
      <c r="BV268" s="13">
        <f t="shared" si="255"/>
        <v>117588208.32452293</v>
      </c>
      <c r="BW268" s="13">
        <f t="shared" si="230"/>
        <v>16763.732445960341</v>
      </c>
      <c r="BX268">
        <f t="shared" si="248"/>
        <v>117588271.34607348</v>
      </c>
      <c r="BY268" s="13">
        <f t="shared" si="231"/>
        <v>117588852.55430891</v>
      </c>
    </row>
    <row r="269" spans="29:77" x14ac:dyDescent="0.2">
      <c r="AC269">
        <v>267</v>
      </c>
      <c r="AD269" s="37">
        <f t="shared" si="232"/>
        <v>370951370.90134293</v>
      </c>
      <c r="AE269" s="13">
        <f t="shared" si="208"/>
        <v>11831.891022053715</v>
      </c>
      <c r="AF269">
        <f t="shared" si="249"/>
        <v>370951415.21554154</v>
      </c>
      <c r="AG269" s="13">
        <f t="shared" si="209"/>
        <v>370952418.14796197</v>
      </c>
      <c r="AH269" s="13">
        <f t="shared" si="250"/>
        <v>370951371.16391802</v>
      </c>
      <c r="AI269" s="13">
        <f t="shared" si="210"/>
        <v>16763.732445960341</v>
      </c>
      <c r="AJ269">
        <f t="shared" si="233"/>
        <v>370951433.94943279</v>
      </c>
      <c r="AK269" s="13">
        <f t="shared" si="211"/>
        <v>370952418.14796197</v>
      </c>
      <c r="AL269" s="37">
        <f t="shared" si="234"/>
        <v>628.15708769554521</v>
      </c>
      <c r="AM269" s="13">
        <f t="shared" si="212"/>
        <v>11831.891022053715</v>
      </c>
      <c r="AN269">
        <f t="shared" si="235"/>
        <v>672.4712862800161</v>
      </c>
      <c r="AO269" s="13">
        <f t="shared" si="213"/>
        <v>2813.5073827337451</v>
      </c>
      <c r="AP269" s="13">
        <f t="shared" si="251"/>
        <v>628.41966277274457</v>
      </c>
      <c r="AQ269" s="13">
        <f t="shared" si="214"/>
        <v>16763.732445960341</v>
      </c>
      <c r="AR269" s="13">
        <f t="shared" si="236"/>
        <v>691.20517755162223</v>
      </c>
      <c r="AS269" s="38">
        <f t="shared" si="215"/>
        <v>2813.5073827337451</v>
      </c>
      <c r="AT269" s="37">
        <f t="shared" si="237"/>
        <v>80763974.223533377</v>
      </c>
      <c r="AU269" s="13">
        <f t="shared" si="216"/>
        <v>11831.891022053715</v>
      </c>
      <c r="AV269">
        <f t="shared" si="238"/>
        <v>80764018.53773196</v>
      </c>
      <c r="AW269" s="13">
        <f t="shared" si="217"/>
        <v>80764377.431120396</v>
      </c>
      <c r="AX269" s="13">
        <f t="shared" si="252"/>
        <v>197675123.00301972</v>
      </c>
      <c r="AY269" s="13">
        <f t="shared" si="218"/>
        <v>16763.732445960341</v>
      </c>
      <c r="AZ269">
        <f t="shared" si="239"/>
        <v>197675185.78853449</v>
      </c>
      <c r="BA269" s="13">
        <f t="shared" si="219"/>
        <v>197675525.94803166</v>
      </c>
      <c r="BB269" s="37">
        <f t="shared" si="240"/>
        <v>112.58183674385747</v>
      </c>
      <c r="BC269" s="13">
        <f t="shared" si="220"/>
        <v>11831.891022053715</v>
      </c>
      <c r="BD269">
        <f t="shared" si="241"/>
        <v>156.89603532832831</v>
      </c>
      <c r="BE269" s="13">
        <f t="shared" si="221"/>
        <v>503.35057957927143</v>
      </c>
      <c r="BF269" s="13">
        <f t="shared" si="253"/>
        <v>112.84441182105685</v>
      </c>
      <c r="BG269" s="13">
        <f t="shared" si="222"/>
        <v>16763.732445960341</v>
      </c>
      <c r="BH269">
        <f t="shared" si="242"/>
        <v>175.62992659993455</v>
      </c>
      <c r="BI269" s="13">
        <f t="shared" si="223"/>
        <v>503.35057957927143</v>
      </c>
      <c r="BJ269" s="37">
        <f t="shared" si="243"/>
        <v>1.3160841587359395</v>
      </c>
      <c r="BK269" s="13">
        <f t="shared" si="224"/>
        <v>2366.3782044107429</v>
      </c>
      <c r="BL269">
        <f t="shared" si="244"/>
        <v>10.178923875630108</v>
      </c>
      <c r="BM269" s="13">
        <f t="shared" si="225"/>
        <v>5.6772349545232395</v>
      </c>
      <c r="BN269" s="13">
        <f t="shared" si="254"/>
        <v>1.7748691837326502</v>
      </c>
      <c r="BO269" s="13">
        <f t="shared" si="226"/>
        <v>16763.732445960341</v>
      </c>
      <c r="BP269">
        <f t="shared" si="245"/>
        <v>64.560383962610331</v>
      </c>
      <c r="BQ269" s="13">
        <f t="shared" si="227"/>
        <v>5.6772349545232395</v>
      </c>
      <c r="BR269" s="37">
        <f t="shared" si="246"/>
        <v>185.47549709380507</v>
      </c>
      <c r="BS269" s="13">
        <f t="shared" si="228"/>
        <v>11831.891022053715</v>
      </c>
      <c r="BT269">
        <f t="shared" si="247"/>
        <v>229.7896956782759</v>
      </c>
      <c r="BU269" s="13">
        <f t="shared" si="229"/>
        <v>829.96785815000442</v>
      </c>
      <c r="BV269" s="13">
        <f t="shared" si="255"/>
        <v>117588208.32452293</v>
      </c>
      <c r="BW269" s="13">
        <f t="shared" si="230"/>
        <v>16763.732445960341</v>
      </c>
      <c r="BX269">
        <f t="shared" si="248"/>
        <v>117588271.1100377</v>
      </c>
      <c r="BY269" s="13">
        <f t="shared" si="231"/>
        <v>117588852.55430891</v>
      </c>
    </row>
    <row r="270" spans="29:77" x14ac:dyDescent="0.2">
      <c r="AC270">
        <v>268</v>
      </c>
      <c r="AD270" s="37">
        <f t="shared" si="232"/>
        <v>370951370.90134293</v>
      </c>
      <c r="AE270" s="13">
        <f t="shared" si="208"/>
        <v>11831.891022053715</v>
      </c>
      <c r="AF270">
        <f t="shared" si="249"/>
        <v>370951415.05019003</v>
      </c>
      <c r="AG270" s="13">
        <f t="shared" si="209"/>
        <v>370952418.14796197</v>
      </c>
      <c r="AH270" s="13">
        <f t="shared" si="250"/>
        <v>370951371.16391802</v>
      </c>
      <c r="AI270" s="13">
        <f t="shared" si="210"/>
        <v>16763.732445960341</v>
      </c>
      <c r="AJ270">
        <f t="shared" si="233"/>
        <v>370951433.71515846</v>
      </c>
      <c r="AK270" s="13">
        <f t="shared" si="211"/>
        <v>370952418.14796197</v>
      </c>
      <c r="AL270" s="37">
        <f t="shared" si="234"/>
        <v>628.15708769554521</v>
      </c>
      <c r="AM270" s="13">
        <f t="shared" si="212"/>
        <v>11831.891022053715</v>
      </c>
      <c r="AN270">
        <f t="shared" si="235"/>
        <v>672.30593479276058</v>
      </c>
      <c r="AO270" s="13">
        <f t="shared" si="213"/>
        <v>2813.5073827337451</v>
      </c>
      <c r="AP270" s="13">
        <f t="shared" si="251"/>
        <v>628.41966277274457</v>
      </c>
      <c r="AQ270" s="13">
        <f t="shared" si="214"/>
        <v>16763.732445960341</v>
      </c>
      <c r="AR270" s="13">
        <f t="shared" si="236"/>
        <v>690.97090324274586</v>
      </c>
      <c r="AS270" s="38">
        <f t="shared" si="215"/>
        <v>2813.5073827337451</v>
      </c>
      <c r="AT270" s="37">
        <f t="shared" si="237"/>
        <v>80763974.223533377</v>
      </c>
      <c r="AU270" s="13">
        <f t="shared" si="216"/>
        <v>11831.891022053715</v>
      </c>
      <c r="AV270">
        <f t="shared" si="238"/>
        <v>80764018.37238048</v>
      </c>
      <c r="AW270" s="13">
        <f t="shared" si="217"/>
        <v>80764377.431120396</v>
      </c>
      <c r="AX270" s="13">
        <f t="shared" si="252"/>
        <v>197675123.00301972</v>
      </c>
      <c r="AY270" s="13">
        <f t="shared" si="218"/>
        <v>16763.732445960341</v>
      </c>
      <c r="AZ270">
        <f t="shared" si="239"/>
        <v>197675185.55426019</v>
      </c>
      <c r="BA270" s="13">
        <f t="shared" si="219"/>
        <v>197675525.94803166</v>
      </c>
      <c r="BB270" s="37">
        <f t="shared" si="240"/>
        <v>112.58183674385747</v>
      </c>
      <c r="BC270" s="13">
        <f t="shared" si="220"/>
        <v>11831.891022053715</v>
      </c>
      <c r="BD270">
        <f t="shared" si="241"/>
        <v>156.73068384107282</v>
      </c>
      <c r="BE270" s="13">
        <f t="shared" si="221"/>
        <v>503.35057957927143</v>
      </c>
      <c r="BF270" s="13">
        <f t="shared" si="253"/>
        <v>112.84441182105685</v>
      </c>
      <c r="BG270" s="13">
        <f t="shared" si="222"/>
        <v>16763.732445960341</v>
      </c>
      <c r="BH270">
        <f t="shared" si="242"/>
        <v>175.39565229105813</v>
      </c>
      <c r="BI270" s="13">
        <f t="shared" si="223"/>
        <v>503.35057957927143</v>
      </c>
      <c r="BJ270" s="37">
        <f t="shared" si="243"/>
        <v>1.3160841587359395</v>
      </c>
      <c r="BK270" s="13">
        <f t="shared" si="224"/>
        <v>2366.3782044107429</v>
      </c>
      <c r="BL270">
        <f t="shared" si="244"/>
        <v>10.145853578179011</v>
      </c>
      <c r="BM270" s="13">
        <f t="shared" si="225"/>
        <v>5.6772349545232395</v>
      </c>
      <c r="BN270" s="13">
        <f t="shared" si="254"/>
        <v>1.7748691837326502</v>
      </c>
      <c r="BO270" s="13">
        <f t="shared" si="226"/>
        <v>16763.732445960341</v>
      </c>
      <c r="BP270">
        <f t="shared" si="245"/>
        <v>64.326109653733923</v>
      </c>
      <c r="BQ270" s="13">
        <f t="shared" si="227"/>
        <v>5.6772349545232395</v>
      </c>
      <c r="BR270" s="37">
        <f t="shared" si="246"/>
        <v>185.47549709380507</v>
      </c>
      <c r="BS270" s="13">
        <f t="shared" si="228"/>
        <v>11831.891022053715</v>
      </c>
      <c r="BT270">
        <f t="shared" si="247"/>
        <v>229.62434419102044</v>
      </c>
      <c r="BU270" s="13">
        <f t="shared" si="229"/>
        <v>829.96785815000442</v>
      </c>
      <c r="BV270" s="13">
        <f t="shared" si="255"/>
        <v>117588208.32452293</v>
      </c>
      <c r="BW270" s="13">
        <f t="shared" si="230"/>
        <v>16763.732445960341</v>
      </c>
      <c r="BX270">
        <f t="shared" si="248"/>
        <v>117588270.8757634</v>
      </c>
      <c r="BY270" s="13">
        <f t="shared" si="231"/>
        <v>117588852.55430891</v>
      </c>
    </row>
    <row r="271" spans="29:77" x14ac:dyDescent="0.2">
      <c r="AC271">
        <v>269</v>
      </c>
      <c r="AD271" s="37">
        <f t="shared" si="232"/>
        <v>370951370.90134293</v>
      </c>
      <c r="AE271" s="13">
        <f t="shared" si="208"/>
        <v>11831.891022053715</v>
      </c>
      <c r="AF271">
        <f t="shared" si="249"/>
        <v>370951414.88606793</v>
      </c>
      <c r="AG271" s="13">
        <f t="shared" si="209"/>
        <v>370952418.14796197</v>
      </c>
      <c r="AH271" s="13">
        <f t="shared" si="250"/>
        <v>370951371.16391802</v>
      </c>
      <c r="AI271" s="13">
        <f t="shared" si="210"/>
        <v>16763.732445960341</v>
      </c>
      <c r="AJ271">
        <f t="shared" si="233"/>
        <v>370951433.48262602</v>
      </c>
      <c r="AK271" s="13">
        <f t="shared" si="211"/>
        <v>370952418.14796197</v>
      </c>
      <c r="AL271" s="37">
        <f t="shared" si="234"/>
        <v>628.15708769554521</v>
      </c>
      <c r="AM271" s="13">
        <f t="shared" si="212"/>
        <v>11831.891022053715</v>
      </c>
      <c r="AN271">
        <f t="shared" si="235"/>
        <v>672.14181268459242</v>
      </c>
      <c r="AO271" s="13">
        <f t="shared" si="213"/>
        <v>2813.5073827337451</v>
      </c>
      <c r="AP271" s="13">
        <f t="shared" si="251"/>
        <v>628.41966277274457</v>
      </c>
      <c r="AQ271" s="13">
        <f t="shared" si="214"/>
        <v>16763.732445960341</v>
      </c>
      <c r="AR271" s="13">
        <f t="shared" si="236"/>
        <v>690.73837075029235</v>
      </c>
      <c r="AS271" s="38">
        <f t="shared" si="215"/>
        <v>2813.5073827337451</v>
      </c>
      <c r="AT271" s="37">
        <f t="shared" si="237"/>
        <v>80763974.223533377</v>
      </c>
      <c r="AU271" s="13">
        <f t="shared" si="216"/>
        <v>11831.891022053715</v>
      </c>
      <c r="AV271">
        <f t="shared" si="238"/>
        <v>80764018.208258361</v>
      </c>
      <c r="AW271" s="13">
        <f t="shared" si="217"/>
        <v>80764377.431120396</v>
      </c>
      <c r="AX271" s="13">
        <f t="shared" si="252"/>
        <v>197675123.00301972</v>
      </c>
      <c r="AY271" s="13">
        <f t="shared" si="218"/>
        <v>16763.732445960341</v>
      </c>
      <c r="AZ271">
        <f t="shared" si="239"/>
        <v>197675185.32172769</v>
      </c>
      <c r="BA271" s="13">
        <f t="shared" si="219"/>
        <v>197675525.94803166</v>
      </c>
      <c r="BB271" s="37">
        <f t="shared" si="240"/>
        <v>112.58183674385747</v>
      </c>
      <c r="BC271" s="13">
        <f t="shared" si="220"/>
        <v>11831.891022053715</v>
      </c>
      <c r="BD271">
        <f t="shared" si="241"/>
        <v>156.56656173290474</v>
      </c>
      <c r="BE271" s="13">
        <f t="shared" si="221"/>
        <v>503.35057957927143</v>
      </c>
      <c r="BF271" s="13">
        <f t="shared" si="253"/>
        <v>112.84441182105685</v>
      </c>
      <c r="BG271" s="13">
        <f t="shared" si="222"/>
        <v>16763.732445960341</v>
      </c>
      <c r="BH271">
        <f t="shared" si="242"/>
        <v>175.16311979860458</v>
      </c>
      <c r="BI271" s="13">
        <f t="shared" si="223"/>
        <v>503.35057957927143</v>
      </c>
      <c r="BJ271" s="37">
        <f t="shared" si="243"/>
        <v>1.3160841587359395</v>
      </c>
      <c r="BK271" s="13">
        <f t="shared" si="224"/>
        <v>2366.3782044107429</v>
      </c>
      <c r="BL271">
        <f t="shared" si="244"/>
        <v>10.113029156545393</v>
      </c>
      <c r="BM271" s="13">
        <f t="shared" si="225"/>
        <v>5.6772349545232395</v>
      </c>
      <c r="BN271" s="13">
        <f t="shared" si="254"/>
        <v>1.7748691837326502</v>
      </c>
      <c r="BO271" s="13">
        <f t="shared" si="226"/>
        <v>16763.732445960341</v>
      </c>
      <c r="BP271">
        <f t="shared" si="245"/>
        <v>64.093577161280379</v>
      </c>
      <c r="BQ271" s="13">
        <f t="shared" si="227"/>
        <v>5.6772349545232395</v>
      </c>
      <c r="BR271" s="37">
        <f t="shared" si="246"/>
        <v>185.47549709380507</v>
      </c>
      <c r="BS271" s="13">
        <f t="shared" si="228"/>
        <v>11831.891022053715</v>
      </c>
      <c r="BT271">
        <f t="shared" si="247"/>
        <v>229.46022208285234</v>
      </c>
      <c r="BU271" s="13">
        <f t="shared" si="229"/>
        <v>829.96785815000442</v>
      </c>
      <c r="BV271" s="13">
        <f t="shared" si="255"/>
        <v>117588208.32452293</v>
      </c>
      <c r="BW271" s="13">
        <f t="shared" si="230"/>
        <v>16763.732445960341</v>
      </c>
      <c r="BX271">
        <f t="shared" si="248"/>
        <v>117588270.6432309</v>
      </c>
      <c r="BY271" s="13">
        <f t="shared" si="231"/>
        <v>117588852.55430891</v>
      </c>
    </row>
    <row r="272" spans="29:77" x14ac:dyDescent="0.2">
      <c r="AC272">
        <v>270</v>
      </c>
      <c r="AD272" s="37">
        <f t="shared" si="232"/>
        <v>370951370.90134293</v>
      </c>
      <c r="AE272" s="13">
        <f t="shared" si="208"/>
        <v>11831.891022053715</v>
      </c>
      <c r="AF272">
        <f t="shared" si="249"/>
        <v>370951414.72316152</v>
      </c>
      <c r="AG272" s="13">
        <f t="shared" si="209"/>
        <v>370952418.14796197</v>
      </c>
      <c r="AH272" s="13">
        <f t="shared" si="250"/>
        <v>370951371.16391802</v>
      </c>
      <c r="AI272" s="13">
        <f t="shared" si="210"/>
        <v>16763.732445960341</v>
      </c>
      <c r="AJ272">
        <f t="shared" si="233"/>
        <v>370951433.25181597</v>
      </c>
      <c r="AK272" s="13">
        <f t="shared" si="211"/>
        <v>370952418.14796197</v>
      </c>
      <c r="AL272" s="37">
        <f t="shared" si="234"/>
        <v>628.15708769554521</v>
      </c>
      <c r="AM272" s="13">
        <f t="shared" si="212"/>
        <v>11831.891022053715</v>
      </c>
      <c r="AN272">
        <f t="shared" si="235"/>
        <v>671.9789062957442</v>
      </c>
      <c r="AO272" s="13">
        <f t="shared" si="213"/>
        <v>2813.5073827337451</v>
      </c>
      <c r="AP272" s="13">
        <f t="shared" si="251"/>
        <v>628.41966277274457</v>
      </c>
      <c r="AQ272" s="13">
        <f t="shared" si="214"/>
        <v>16763.732445960341</v>
      </c>
      <c r="AR272" s="13">
        <f t="shared" si="236"/>
        <v>690.5075607207458</v>
      </c>
      <c r="AS272" s="38">
        <f t="shared" si="215"/>
        <v>2813.5073827337451</v>
      </c>
      <c r="AT272" s="37">
        <f t="shared" si="237"/>
        <v>80763974.223533377</v>
      </c>
      <c r="AU272" s="13">
        <f t="shared" si="216"/>
        <v>11831.891022053715</v>
      </c>
      <c r="AV272">
        <f t="shared" si="238"/>
        <v>80764018.045351982</v>
      </c>
      <c r="AW272" s="13">
        <f t="shared" si="217"/>
        <v>80764377.431120396</v>
      </c>
      <c r="AX272" s="13">
        <f t="shared" si="252"/>
        <v>197675123.00301972</v>
      </c>
      <c r="AY272" s="13">
        <f t="shared" si="218"/>
        <v>16763.732445960341</v>
      </c>
      <c r="AZ272">
        <f t="shared" si="239"/>
        <v>197675185.09091768</v>
      </c>
      <c r="BA272" s="13">
        <f t="shared" si="219"/>
        <v>197675525.94803166</v>
      </c>
      <c r="BB272" s="37">
        <f t="shared" si="240"/>
        <v>112.58183674385747</v>
      </c>
      <c r="BC272" s="13">
        <f t="shared" si="220"/>
        <v>11831.891022053715</v>
      </c>
      <c r="BD272">
        <f t="shared" si="241"/>
        <v>156.4036553440564</v>
      </c>
      <c r="BE272" s="13">
        <f t="shared" si="221"/>
        <v>503.35057957927143</v>
      </c>
      <c r="BF272" s="13">
        <f t="shared" si="253"/>
        <v>112.84441182105685</v>
      </c>
      <c r="BG272" s="13">
        <f t="shared" si="222"/>
        <v>16763.732445960341</v>
      </c>
      <c r="BH272">
        <f t="shared" si="242"/>
        <v>174.93230976905812</v>
      </c>
      <c r="BI272" s="13">
        <f t="shared" si="223"/>
        <v>503.35057957927143</v>
      </c>
      <c r="BJ272" s="37">
        <f t="shared" si="243"/>
        <v>1.3160841587359395</v>
      </c>
      <c r="BK272" s="13">
        <f t="shared" si="224"/>
        <v>2366.3782044107429</v>
      </c>
      <c r="BL272">
        <f t="shared" si="244"/>
        <v>10.080447878775729</v>
      </c>
      <c r="BM272" s="13">
        <f t="shared" si="225"/>
        <v>5.6772349545232395</v>
      </c>
      <c r="BN272" s="13">
        <f t="shared" si="254"/>
        <v>1.7748691837326502</v>
      </c>
      <c r="BO272" s="13">
        <f t="shared" si="226"/>
        <v>16763.732445960341</v>
      </c>
      <c r="BP272">
        <f t="shared" si="245"/>
        <v>63.862767131733911</v>
      </c>
      <c r="BQ272" s="13">
        <f t="shared" si="227"/>
        <v>5.6772349545232395</v>
      </c>
      <c r="BR272" s="37">
        <f t="shared" si="246"/>
        <v>185.47549709380507</v>
      </c>
      <c r="BS272" s="13">
        <f t="shared" si="228"/>
        <v>11831.891022053715</v>
      </c>
      <c r="BT272">
        <f t="shared" si="247"/>
        <v>229.29731569400403</v>
      </c>
      <c r="BU272" s="13">
        <f t="shared" si="229"/>
        <v>829.96785815000442</v>
      </c>
      <c r="BV272" s="13">
        <f t="shared" si="255"/>
        <v>117588208.32452293</v>
      </c>
      <c r="BW272" s="13">
        <f t="shared" si="230"/>
        <v>16763.732445960341</v>
      </c>
      <c r="BX272">
        <f t="shared" si="248"/>
        <v>117588270.41242087</v>
      </c>
      <c r="BY272" s="13">
        <f t="shared" si="231"/>
        <v>117588852.55430891</v>
      </c>
    </row>
    <row r="273" spans="29:77" x14ac:dyDescent="0.2">
      <c r="AC273">
        <v>271</v>
      </c>
      <c r="AD273" s="37">
        <f t="shared" si="232"/>
        <v>370951370.90134293</v>
      </c>
      <c r="AE273" s="13">
        <f t="shared" si="208"/>
        <v>11831.891022053715</v>
      </c>
      <c r="AF273">
        <f t="shared" si="249"/>
        <v>370951414.5614574</v>
      </c>
      <c r="AG273" s="13">
        <f t="shared" si="209"/>
        <v>370952418.14796197</v>
      </c>
      <c r="AH273" s="13">
        <f t="shared" si="250"/>
        <v>370951371.16391802</v>
      </c>
      <c r="AI273" s="13">
        <f t="shared" si="210"/>
        <v>16763.732445960341</v>
      </c>
      <c r="AJ273">
        <f t="shared" si="233"/>
        <v>370951433.02270931</v>
      </c>
      <c r="AK273" s="13">
        <f t="shared" si="211"/>
        <v>370952418.14796197</v>
      </c>
      <c r="AL273" s="37">
        <f t="shared" si="234"/>
        <v>628.15708769554521</v>
      </c>
      <c r="AM273" s="13">
        <f t="shared" si="212"/>
        <v>11831.891022053715</v>
      </c>
      <c r="AN273">
        <f t="shared" si="235"/>
        <v>671.81720216806821</v>
      </c>
      <c r="AO273" s="13">
        <f t="shared" si="213"/>
        <v>2813.5073827337451</v>
      </c>
      <c r="AP273" s="13">
        <f t="shared" si="251"/>
        <v>628.41966277274457</v>
      </c>
      <c r="AQ273" s="13">
        <f t="shared" si="214"/>
        <v>16763.732445960341</v>
      </c>
      <c r="AR273" s="13">
        <f t="shared" si="236"/>
        <v>690.27845408625137</v>
      </c>
      <c r="AS273" s="38">
        <f t="shared" si="215"/>
        <v>2813.5073827337451</v>
      </c>
      <c r="AT273" s="37">
        <f t="shared" si="237"/>
        <v>80763974.223533377</v>
      </c>
      <c r="AU273" s="13">
        <f t="shared" si="216"/>
        <v>11831.891022053715</v>
      </c>
      <c r="AV273">
        <f t="shared" si="238"/>
        <v>80764017.883647844</v>
      </c>
      <c r="AW273" s="13">
        <f t="shared" si="217"/>
        <v>80764377.431120396</v>
      </c>
      <c r="AX273" s="13">
        <f t="shared" si="252"/>
        <v>197675123.00301972</v>
      </c>
      <c r="AY273" s="13">
        <f t="shared" si="218"/>
        <v>16763.732445960341</v>
      </c>
      <c r="AZ273">
        <f t="shared" si="239"/>
        <v>197675184.86181104</v>
      </c>
      <c r="BA273" s="13">
        <f t="shared" si="219"/>
        <v>197675525.94803166</v>
      </c>
      <c r="BB273" s="37">
        <f t="shared" si="240"/>
        <v>112.58183674385747</v>
      </c>
      <c r="BC273" s="13">
        <f t="shared" si="220"/>
        <v>11831.891022053715</v>
      </c>
      <c r="BD273">
        <f t="shared" si="241"/>
        <v>156.24195121638041</v>
      </c>
      <c r="BE273" s="13">
        <f t="shared" si="221"/>
        <v>503.35057957927143</v>
      </c>
      <c r="BF273" s="13">
        <f t="shared" si="253"/>
        <v>112.84441182105685</v>
      </c>
      <c r="BG273" s="13">
        <f t="shared" si="222"/>
        <v>16763.732445960341</v>
      </c>
      <c r="BH273">
        <f t="shared" si="242"/>
        <v>174.70320313456364</v>
      </c>
      <c r="BI273" s="13">
        <f t="shared" si="223"/>
        <v>503.35057957927143</v>
      </c>
      <c r="BJ273" s="37">
        <f t="shared" si="243"/>
        <v>1.3160841587359395</v>
      </c>
      <c r="BK273" s="13">
        <f t="shared" si="224"/>
        <v>2366.3782044107429</v>
      </c>
      <c r="BL273">
        <f t="shared" si="244"/>
        <v>10.048107053240527</v>
      </c>
      <c r="BM273" s="13">
        <f t="shared" si="225"/>
        <v>5.6772349545232395</v>
      </c>
      <c r="BN273" s="13">
        <f t="shared" si="254"/>
        <v>1.7748691837326502</v>
      </c>
      <c r="BO273" s="13">
        <f t="shared" si="226"/>
        <v>16763.732445960341</v>
      </c>
      <c r="BP273">
        <f t="shared" si="245"/>
        <v>63.63366049723944</v>
      </c>
      <c r="BQ273" s="13">
        <f t="shared" si="227"/>
        <v>5.6772349545232395</v>
      </c>
      <c r="BR273" s="37">
        <f t="shared" si="246"/>
        <v>185.47549709380507</v>
      </c>
      <c r="BS273" s="13">
        <f t="shared" si="228"/>
        <v>11831.891022053715</v>
      </c>
      <c r="BT273">
        <f t="shared" si="247"/>
        <v>229.13561156632801</v>
      </c>
      <c r="BU273" s="13">
        <f t="shared" si="229"/>
        <v>829.96785815000442</v>
      </c>
      <c r="BV273" s="13">
        <f t="shared" si="255"/>
        <v>117588208.32452293</v>
      </c>
      <c r="BW273" s="13">
        <f t="shared" si="230"/>
        <v>16763.732445960341</v>
      </c>
      <c r="BX273">
        <f t="shared" si="248"/>
        <v>117588270.18331423</v>
      </c>
      <c r="BY273" s="13">
        <f t="shared" si="231"/>
        <v>117588852.55430891</v>
      </c>
    </row>
    <row r="274" spans="29:77" x14ac:dyDescent="0.2">
      <c r="AC274">
        <v>272</v>
      </c>
      <c r="AD274" s="37">
        <f t="shared" si="232"/>
        <v>370951370.90134293</v>
      </c>
      <c r="AE274" s="13">
        <f t="shared" si="208"/>
        <v>11831.891022053715</v>
      </c>
      <c r="AF274">
        <f t="shared" si="249"/>
        <v>370951414.40094227</v>
      </c>
      <c r="AG274" s="13">
        <f t="shared" si="209"/>
        <v>370952418.14796197</v>
      </c>
      <c r="AH274" s="13">
        <f t="shared" si="250"/>
        <v>370951371.16391802</v>
      </c>
      <c r="AI274" s="13">
        <f t="shared" si="210"/>
        <v>16763.732445960341</v>
      </c>
      <c r="AJ274">
        <f t="shared" si="233"/>
        <v>370951432.79528731</v>
      </c>
      <c r="AK274" s="13">
        <f t="shared" si="211"/>
        <v>370952418.14796197</v>
      </c>
      <c r="AL274" s="37">
        <f t="shared" si="234"/>
        <v>628.15708769554521</v>
      </c>
      <c r="AM274" s="13">
        <f t="shared" si="212"/>
        <v>11831.891022053715</v>
      </c>
      <c r="AN274">
        <f t="shared" si="235"/>
        <v>671.65668704133088</v>
      </c>
      <c r="AO274" s="13">
        <f t="shared" si="213"/>
        <v>2813.5073827337451</v>
      </c>
      <c r="AP274" s="13">
        <f t="shared" si="251"/>
        <v>628.41966277274457</v>
      </c>
      <c r="AQ274" s="13">
        <f t="shared" si="214"/>
        <v>16763.732445960341</v>
      </c>
      <c r="AR274" s="13">
        <f t="shared" si="236"/>
        <v>690.05103205936348</v>
      </c>
      <c r="AS274" s="38">
        <f t="shared" si="215"/>
        <v>2813.5073827337451</v>
      </c>
      <c r="AT274" s="37">
        <f t="shared" si="237"/>
        <v>80763974.223533377</v>
      </c>
      <c r="AU274" s="13">
        <f t="shared" si="216"/>
        <v>11831.891022053715</v>
      </c>
      <c r="AV274">
        <f t="shared" si="238"/>
        <v>80764017.72313273</v>
      </c>
      <c r="AW274" s="13">
        <f t="shared" si="217"/>
        <v>80764377.431120396</v>
      </c>
      <c r="AX274" s="13">
        <f t="shared" si="252"/>
        <v>197675123.00301972</v>
      </c>
      <c r="AY274" s="13">
        <f t="shared" si="218"/>
        <v>16763.732445960341</v>
      </c>
      <c r="AZ274">
        <f t="shared" si="239"/>
        <v>197675184.63438901</v>
      </c>
      <c r="BA274" s="13">
        <f t="shared" si="219"/>
        <v>197675525.94803166</v>
      </c>
      <c r="BB274" s="37">
        <f t="shared" si="240"/>
        <v>112.58183674385747</v>
      </c>
      <c r="BC274" s="13">
        <f t="shared" si="220"/>
        <v>11831.891022053715</v>
      </c>
      <c r="BD274">
        <f t="shared" si="241"/>
        <v>156.08143608964318</v>
      </c>
      <c r="BE274" s="13">
        <f t="shared" si="221"/>
        <v>503.35057957927143</v>
      </c>
      <c r="BF274" s="13">
        <f t="shared" si="253"/>
        <v>112.84441182105685</v>
      </c>
      <c r="BG274" s="13">
        <f t="shared" si="222"/>
        <v>16763.732445960341</v>
      </c>
      <c r="BH274">
        <f t="shared" si="242"/>
        <v>174.47578110767574</v>
      </c>
      <c r="BI274" s="13">
        <f t="shared" si="223"/>
        <v>503.35057957927143</v>
      </c>
      <c r="BJ274" s="37">
        <f t="shared" si="243"/>
        <v>1.3160841587359395</v>
      </c>
      <c r="BK274" s="13">
        <f t="shared" si="224"/>
        <v>2366.3782044107429</v>
      </c>
      <c r="BL274">
        <f t="shared" si="244"/>
        <v>10.016004027893082</v>
      </c>
      <c r="BM274" s="13">
        <f t="shared" si="225"/>
        <v>5.6772349545232395</v>
      </c>
      <c r="BN274" s="13">
        <f t="shared" si="254"/>
        <v>1.7748691837326502</v>
      </c>
      <c r="BO274" s="13">
        <f t="shared" si="226"/>
        <v>16763.732445960341</v>
      </c>
      <c r="BP274">
        <f t="shared" si="245"/>
        <v>63.406238470351546</v>
      </c>
      <c r="BQ274" s="13">
        <f t="shared" si="227"/>
        <v>5.6772349545232395</v>
      </c>
      <c r="BR274" s="37">
        <f t="shared" si="246"/>
        <v>185.47549709380507</v>
      </c>
      <c r="BS274" s="13">
        <f t="shared" si="228"/>
        <v>11831.891022053715</v>
      </c>
      <c r="BT274">
        <f t="shared" si="247"/>
        <v>228.9750964395908</v>
      </c>
      <c r="BU274" s="13">
        <f t="shared" si="229"/>
        <v>829.96785815000442</v>
      </c>
      <c r="BV274" s="13">
        <f t="shared" si="255"/>
        <v>117588208.32452293</v>
      </c>
      <c r="BW274" s="13">
        <f t="shared" si="230"/>
        <v>16763.732445960341</v>
      </c>
      <c r="BX274">
        <f t="shared" si="248"/>
        <v>117588269.95589222</v>
      </c>
      <c r="BY274" s="13">
        <f t="shared" si="231"/>
        <v>117588852.55430891</v>
      </c>
    </row>
    <row r="275" spans="29:77" x14ac:dyDescent="0.2">
      <c r="AC275">
        <v>273</v>
      </c>
      <c r="AD275" s="37">
        <f t="shared" si="232"/>
        <v>370951370.90134293</v>
      </c>
      <c r="AE275" s="13">
        <f t="shared" si="208"/>
        <v>11831.891022053715</v>
      </c>
      <c r="AF275">
        <f t="shared" si="249"/>
        <v>370951414.24160308</v>
      </c>
      <c r="AG275" s="13">
        <f t="shared" si="209"/>
        <v>370952418.14796197</v>
      </c>
      <c r="AH275" s="13">
        <f t="shared" si="250"/>
        <v>370951371.16391802</v>
      </c>
      <c r="AI275" s="13">
        <f t="shared" si="210"/>
        <v>16763.732445960341</v>
      </c>
      <c r="AJ275">
        <f t="shared" si="233"/>
        <v>370951432.56953138</v>
      </c>
      <c r="AK275" s="13">
        <f t="shared" si="211"/>
        <v>370952418.14796197</v>
      </c>
      <c r="AL275" s="37">
        <f t="shared" si="234"/>
        <v>628.15708769554521</v>
      </c>
      <c r="AM275" s="13">
        <f t="shared" si="212"/>
        <v>11831.891022053715</v>
      </c>
      <c r="AN275">
        <f t="shared" si="235"/>
        <v>671.4973478495881</v>
      </c>
      <c r="AO275" s="13">
        <f t="shared" si="213"/>
        <v>2813.5073827337451</v>
      </c>
      <c r="AP275" s="13">
        <f t="shared" si="251"/>
        <v>628.41966277274457</v>
      </c>
      <c r="AQ275" s="13">
        <f t="shared" si="214"/>
        <v>16763.732445960341</v>
      </c>
      <c r="AR275" s="13">
        <f t="shared" si="236"/>
        <v>689.82527612791068</v>
      </c>
      <c r="AS275" s="38">
        <f t="shared" si="215"/>
        <v>2813.5073827337451</v>
      </c>
      <c r="AT275" s="37">
        <f t="shared" si="237"/>
        <v>80763974.223533377</v>
      </c>
      <c r="AU275" s="13">
        <f t="shared" si="216"/>
        <v>11831.891022053715</v>
      </c>
      <c r="AV275">
        <f t="shared" si="238"/>
        <v>80764017.563793525</v>
      </c>
      <c r="AW275" s="13">
        <f t="shared" si="217"/>
        <v>80764377.431120396</v>
      </c>
      <c r="AX275" s="13">
        <f t="shared" si="252"/>
        <v>197675123.00301972</v>
      </c>
      <c r="AY275" s="13">
        <f t="shared" si="218"/>
        <v>16763.732445960341</v>
      </c>
      <c r="AZ275">
        <f t="shared" si="239"/>
        <v>197675184.40863308</v>
      </c>
      <c r="BA275" s="13">
        <f t="shared" si="219"/>
        <v>197675525.94803166</v>
      </c>
      <c r="BB275" s="37">
        <f t="shared" si="240"/>
        <v>112.58183674385747</v>
      </c>
      <c r="BC275" s="13">
        <f t="shared" si="220"/>
        <v>11831.891022053715</v>
      </c>
      <c r="BD275">
        <f t="shared" si="241"/>
        <v>155.92209689790036</v>
      </c>
      <c r="BE275" s="13">
        <f t="shared" si="221"/>
        <v>503.35057957927143</v>
      </c>
      <c r="BF275" s="13">
        <f t="shared" si="253"/>
        <v>112.84441182105685</v>
      </c>
      <c r="BG275" s="13">
        <f t="shared" si="222"/>
        <v>16763.732445960341</v>
      </c>
      <c r="BH275">
        <f t="shared" si="242"/>
        <v>174.25002517622295</v>
      </c>
      <c r="BI275" s="13">
        <f t="shared" si="223"/>
        <v>503.35057957927143</v>
      </c>
      <c r="BJ275" s="37">
        <f t="shared" si="243"/>
        <v>1.3160841587359395</v>
      </c>
      <c r="BK275" s="13">
        <f t="shared" si="224"/>
        <v>2366.3782044107429</v>
      </c>
      <c r="BL275">
        <f t="shared" si="244"/>
        <v>9.9841361895445218</v>
      </c>
      <c r="BM275" s="13">
        <f t="shared" si="225"/>
        <v>5.6772349545232395</v>
      </c>
      <c r="BN275" s="13">
        <f t="shared" si="254"/>
        <v>1.7748691837326502</v>
      </c>
      <c r="BO275" s="13">
        <f t="shared" si="226"/>
        <v>16763.732445960341</v>
      </c>
      <c r="BP275">
        <f t="shared" si="245"/>
        <v>63.18048253889873</v>
      </c>
      <c r="BQ275" s="13">
        <f t="shared" si="227"/>
        <v>5.6772349545232395</v>
      </c>
      <c r="BR275" s="37">
        <f t="shared" si="246"/>
        <v>185.47549709380507</v>
      </c>
      <c r="BS275" s="13">
        <f t="shared" si="228"/>
        <v>11831.891022053715</v>
      </c>
      <c r="BT275">
        <f t="shared" si="247"/>
        <v>228.81575724784798</v>
      </c>
      <c r="BU275" s="13">
        <f t="shared" si="229"/>
        <v>829.96785815000442</v>
      </c>
      <c r="BV275" s="13">
        <f t="shared" si="255"/>
        <v>117588208.32452293</v>
      </c>
      <c r="BW275" s="13">
        <f t="shared" si="230"/>
        <v>16763.732445960341</v>
      </c>
      <c r="BX275">
        <f t="shared" si="248"/>
        <v>117588269.73013628</v>
      </c>
      <c r="BY275" s="13">
        <f t="shared" si="231"/>
        <v>117588852.55430891</v>
      </c>
    </row>
    <row r="276" spans="29:77" x14ac:dyDescent="0.2">
      <c r="AC276">
        <v>274</v>
      </c>
      <c r="AD276" s="37">
        <f t="shared" si="232"/>
        <v>370951370.90134293</v>
      </c>
      <c r="AE276" s="13">
        <f t="shared" si="208"/>
        <v>11831.891022053715</v>
      </c>
      <c r="AF276">
        <f t="shared" si="249"/>
        <v>370951414.08342695</v>
      </c>
      <c r="AG276" s="13">
        <f t="shared" si="209"/>
        <v>370952418.14796197</v>
      </c>
      <c r="AH276" s="13">
        <f t="shared" si="250"/>
        <v>370951371.16391802</v>
      </c>
      <c r="AI276" s="13">
        <f t="shared" si="210"/>
        <v>16763.732445960341</v>
      </c>
      <c r="AJ276">
        <f t="shared" si="233"/>
        <v>370951432.34542328</v>
      </c>
      <c r="AK276" s="13">
        <f t="shared" si="211"/>
        <v>370952418.14796197</v>
      </c>
      <c r="AL276" s="37">
        <f t="shared" si="234"/>
        <v>628.15708769554521</v>
      </c>
      <c r="AM276" s="13">
        <f t="shared" si="212"/>
        <v>11831.891022053715</v>
      </c>
      <c r="AN276">
        <f t="shared" si="235"/>
        <v>671.33917171763903</v>
      </c>
      <c r="AO276" s="13">
        <f t="shared" si="213"/>
        <v>2813.5073827337451</v>
      </c>
      <c r="AP276" s="13">
        <f t="shared" si="251"/>
        <v>628.41966277274457</v>
      </c>
      <c r="AQ276" s="13">
        <f t="shared" si="214"/>
        <v>16763.732445960341</v>
      </c>
      <c r="AR276" s="13">
        <f t="shared" si="236"/>
        <v>689.6011680499721</v>
      </c>
      <c r="AS276" s="38">
        <f t="shared" si="215"/>
        <v>2813.5073827337451</v>
      </c>
      <c r="AT276" s="37">
        <f t="shared" si="237"/>
        <v>80763974.223533377</v>
      </c>
      <c r="AU276" s="13">
        <f t="shared" si="216"/>
        <v>11831.891022053715</v>
      </c>
      <c r="AV276">
        <f t="shared" si="238"/>
        <v>80764017.405617401</v>
      </c>
      <c r="AW276" s="13">
        <f t="shared" si="217"/>
        <v>80764377.431120396</v>
      </c>
      <c r="AX276" s="13">
        <f t="shared" si="252"/>
        <v>197675123.00301972</v>
      </c>
      <c r="AY276" s="13">
        <f t="shared" si="218"/>
        <v>16763.732445960341</v>
      </c>
      <c r="AZ276">
        <f t="shared" si="239"/>
        <v>197675184.18452498</v>
      </c>
      <c r="BA276" s="13">
        <f t="shared" si="219"/>
        <v>197675525.94803166</v>
      </c>
      <c r="BB276" s="37">
        <f t="shared" si="240"/>
        <v>112.58183674385747</v>
      </c>
      <c r="BC276" s="13">
        <f t="shared" si="220"/>
        <v>11831.891022053715</v>
      </c>
      <c r="BD276">
        <f t="shared" si="241"/>
        <v>155.7639207659513</v>
      </c>
      <c r="BE276" s="13">
        <f t="shared" si="221"/>
        <v>503.35057957927143</v>
      </c>
      <c r="BF276" s="13">
        <f t="shared" si="253"/>
        <v>112.84441182105685</v>
      </c>
      <c r="BG276" s="13">
        <f t="shared" si="222"/>
        <v>16763.732445960341</v>
      </c>
      <c r="BH276">
        <f t="shared" si="242"/>
        <v>174.02591709828437</v>
      </c>
      <c r="BI276" s="13">
        <f t="shared" si="223"/>
        <v>503.35057957927143</v>
      </c>
      <c r="BJ276" s="37">
        <f t="shared" si="243"/>
        <v>1.3160841587359395</v>
      </c>
      <c r="BK276" s="13">
        <f t="shared" si="224"/>
        <v>2366.3782044107429</v>
      </c>
      <c r="BL276">
        <f t="shared" si="244"/>
        <v>9.9525009631547103</v>
      </c>
      <c r="BM276" s="13">
        <f t="shared" si="225"/>
        <v>5.6772349545232395</v>
      </c>
      <c r="BN276" s="13">
        <f t="shared" si="254"/>
        <v>1.7748691837326502</v>
      </c>
      <c r="BO276" s="13">
        <f t="shared" si="226"/>
        <v>16763.732445960341</v>
      </c>
      <c r="BP276">
        <f t="shared" si="245"/>
        <v>62.95637446096017</v>
      </c>
      <c r="BQ276" s="13">
        <f t="shared" si="227"/>
        <v>5.6772349545232395</v>
      </c>
      <c r="BR276" s="37">
        <f t="shared" si="246"/>
        <v>185.47549709380507</v>
      </c>
      <c r="BS276" s="13">
        <f t="shared" si="228"/>
        <v>11831.891022053715</v>
      </c>
      <c r="BT276">
        <f t="shared" si="247"/>
        <v>228.65758111589892</v>
      </c>
      <c r="BU276" s="13">
        <f t="shared" si="229"/>
        <v>829.96785815000442</v>
      </c>
      <c r="BV276" s="13">
        <f t="shared" si="255"/>
        <v>117588208.32452293</v>
      </c>
      <c r="BW276" s="13">
        <f t="shared" si="230"/>
        <v>16763.732445960341</v>
      </c>
      <c r="BX276">
        <f t="shared" si="248"/>
        <v>117588269.50602821</v>
      </c>
      <c r="BY276" s="13">
        <f t="shared" si="231"/>
        <v>117588852.55430891</v>
      </c>
    </row>
    <row r="277" spans="29:77" x14ac:dyDescent="0.2">
      <c r="AC277">
        <v>275</v>
      </c>
      <c r="AD277" s="37">
        <f t="shared" si="232"/>
        <v>370951370.90134293</v>
      </c>
      <c r="AE277" s="13">
        <f t="shared" si="208"/>
        <v>11831.891022053715</v>
      </c>
      <c r="AF277">
        <f t="shared" si="249"/>
        <v>370951413.9264012</v>
      </c>
      <c r="AG277" s="13">
        <f t="shared" si="209"/>
        <v>370952418.14796197</v>
      </c>
      <c r="AH277" s="13">
        <f t="shared" si="250"/>
        <v>370951371.16391802</v>
      </c>
      <c r="AI277" s="13">
        <f t="shared" si="210"/>
        <v>16763.732445960341</v>
      </c>
      <c r="AJ277">
        <f t="shared" si="233"/>
        <v>370951432.12294507</v>
      </c>
      <c r="AK277" s="13">
        <f t="shared" si="211"/>
        <v>370952418.14796197</v>
      </c>
      <c r="AL277" s="37">
        <f t="shared" si="234"/>
        <v>628.15708769554521</v>
      </c>
      <c r="AM277" s="13">
        <f t="shared" si="212"/>
        <v>11831.891022053715</v>
      </c>
      <c r="AN277">
        <f t="shared" si="235"/>
        <v>671.18214595755876</v>
      </c>
      <c r="AO277" s="13">
        <f t="shared" si="213"/>
        <v>2813.5073827337451</v>
      </c>
      <c r="AP277" s="13">
        <f t="shared" si="251"/>
        <v>628.41966277274457</v>
      </c>
      <c r="AQ277" s="13">
        <f t="shared" si="214"/>
        <v>16763.732445960341</v>
      </c>
      <c r="AR277" s="13">
        <f t="shared" si="236"/>
        <v>689.37868984896397</v>
      </c>
      <c r="AS277" s="38">
        <f t="shared" si="215"/>
        <v>2813.5073827337451</v>
      </c>
      <c r="AT277" s="37">
        <f t="shared" si="237"/>
        <v>80763974.223533377</v>
      </c>
      <c r="AU277" s="13">
        <f t="shared" si="216"/>
        <v>11831.891022053715</v>
      </c>
      <c r="AV277">
        <f t="shared" si="238"/>
        <v>80764017.248591632</v>
      </c>
      <c r="AW277" s="13">
        <f t="shared" si="217"/>
        <v>80764377.431120396</v>
      </c>
      <c r="AX277" s="13">
        <f t="shared" si="252"/>
        <v>197675123.00301972</v>
      </c>
      <c r="AY277" s="13">
        <f t="shared" si="218"/>
        <v>16763.732445960341</v>
      </c>
      <c r="AZ277">
        <f t="shared" si="239"/>
        <v>197675183.9620468</v>
      </c>
      <c r="BA277" s="13">
        <f t="shared" si="219"/>
        <v>197675525.94803166</v>
      </c>
      <c r="BB277" s="37">
        <f t="shared" si="240"/>
        <v>112.58183674385747</v>
      </c>
      <c r="BC277" s="13">
        <f t="shared" si="220"/>
        <v>11831.891022053715</v>
      </c>
      <c r="BD277">
        <f t="shared" si="241"/>
        <v>155.60689500587097</v>
      </c>
      <c r="BE277" s="13">
        <f t="shared" si="221"/>
        <v>503.35057957927143</v>
      </c>
      <c r="BF277" s="13">
        <f t="shared" si="253"/>
        <v>112.84441182105685</v>
      </c>
      <c r="BG277" s="13">
        <f t="shared" si="222"/>
        <v>16763.732445960341</v>
      </c>
      <c r="BH277">
        <f t="shared" si="242"/>
        <v>173.80343889727627</v>
      </c>
      <c r="BI277" s="13">
        <f t="shared" si="223"/>
        <v>503.35057957927143</v>
      </c>
      <c r="BJ277" s="37">
        <f t="shared" si="243"/>
        <v>1.3160841587359395</v>
      </c>
      <c r="BK277" s="13">
        <f t="shared" si="224"/>
        <v>2366.3782044107429</v>
      </c>
      <c r="BL277">
        <f t="shared" si="244"/>
        <v>9.9210958111386418</v>
      </c>
      <c r="BM277" s="13">
        <f t="shared" si="225"/>
        <v>5.6772349545232395</v>
      </c>
      <c r="BN277" s="13">
        <f t="shared" si="254"/>
        <v>1.7748691837326502</v>
      </c>
      <c r="BO277" s="13">
        <f t="shared" si="226"/>
        <v>16763.732445960341</v>
      </c>
      <c r="BP277">
        <f t="shared" si="245"/>
        <v>62.733896259952068</v>
      </c>
      <c r="BQ277" s="13">
        <f t="shared" si="227"/>
        <v>5.6772349545232395</v>
      </c>
      <c r="BR277" s="37">
        <f t="shared" si="246"/>
        <v>185.47549709380507</v>
      </c>
      <c r="BS277" s="13">
        <f t="shared" si="228"/>
        <v>11831.891022053715</v>
      </c>
      <c r="BT277">
        <f t="shared" si="247"/>
        <v>228.50055535581859</v>
      </c>
      <c r="BU277" s="13">
        <f t="shared" si="229"/>
        <v>829.96785815000442</v>
      </c>
      <c r="BV277" s="13">
        <f t="shared" si="255"/>
        <v>117588208.32452293</v>
      </c>
      <c r="BW277" s="13">
        <f t="shared" si="230"/>
        <v>16763.732445960341</v>
      </c>
      <c r="BX277">
        <f t="shared" si="248"/>
        <v>117588269.28355001</v>
      </c>
      <c r="BY277" s="13">
        <f t="shared" si="231"/>
        <v>117588852.55430891</v>
      </c>
    </row>
    <row r="278" spans="29:77" x14ac:dyDescent="0.2">
      <c r="AC278">
        <v>276</v>
      </c>
      <c r="AD278" s="37">
        <f t="shared" si="232"/>
        <v>370951370.90134293</v>
      </c>
      <c r="AE278" s="13">
        <f t="shared" si="208"/>
        <v>11831.891022053715</v>
      </c>
      <c r="AF278">
        <f t="shared" si="249"/>
        <v>370951413.7705133</v>
      </c>
      <c r="AG278" s="13">
        <f t="shared" si="209"/>
        <v>370952418.14796197</v>
      </c>
      <c r="AH278" s="13">
        <f t="shared" si="250"/>
        <v>370951371.16391802</v>
      </c>
      <c r="AI278" s="13">
        <f t="shared" si="210"/>
        <v>16763.732445960341</v>
      </c>
      <c r="AJ278">
        <f t="shared" si="233"/>
        <v>370951431.90207905</v>
      </c>
      <c r="AK278" s="13">
        <f t="shared" si="211"/>
        <v>370952418.14796197</v>
      </c>
      <c r="AL278" s="37">
        <f t="shared" si="234"/>
        <v>628.15708769554521</v>
      </c>
      <c r="AM278" s="13">
        <f t="shared" si="212"/>
        <v>11831.891022053715</v>
      </c>
      <c r="AN278">
        <f t="shared" si="235"/>
        <v>671.026258065305</v>
      </c>
      <c r="AO278" s="13">
        <f t="shared" si="213"/>
        <v>2813.5073827337451</v>
      </c>
      <c r="AP278" s="13">
        <f t="shared" si="251"/>
        <v>628.41966277274457</v>
      </c>
      <c r="AQ278" s="13">
        <f t="shared" si="214"/>
        <v>16763.732445960341</v>
      </c>
      <c r="AR278" s="13">
        <f t="shared" si="236"/>
        <v>689.15782380883275</v>
      </c>
      <c r="AS278" s="38">
        <f t="shared" si="215"/>
        <v>2813.5073827337451</v>
      </c>
      <c r="AT278" s="37">
        <f t="shared" si="237"/>
        <v>80763974.223533377</v>
      </c>
      <c r="AU278" s="13">
        <f t="shared" si="216"/>
        <v>11831.891022053715</v>
      </c>
      <c r="AV278">
        <f t="shared" si="238"/>
        <v>80764017.092703745</v>
      </c>
      <c r="AW278" s="13">
        <f t="shared" si="217"/>
        <v>80764377.431120396</v>
      </c>
      <c r="AX278" s="13">
        <f t="shared" si="252"/>
        <v>197675123.00301972</v>
      </c>
      <c r="AY278" s="13">
        <f t="shared" si="218"/>
        <v>16763.732445960341</v>
      </c>
      <c r="AZ278">
        <f t="shared" si="239"/>
        <v>197675183.74118075</v>
      </c>
      <c r="BA278" s="13">
        <f t="shared" si="219"/>
        <v>197675525.94803166</v>
      </c>
      <c r="BB278" s="37">
        <f t="shared" si="240"/>
        <v>112.58183674385747</v>
      </c>
      <c r="BC278" s="13">
        <f t="shared" si="220"/>
        <v>11831.891022053715</v>
      </c>
      <c r="BD278">
        <f t="shared" si="241"/>
        <v>155.45100711361729</v>
      </c>
      <c r="BE278" s="13">
        <f t="shared" si="221"/>
        <v>503.35057957927143</v>
      </c>
      <c r="BF278" s="13">
        <f t="shared" si="253"/>
        <v>112.84441182105685</v>
      </c>
      <c r="BG278" s="13">
        <f t="shared" si="222"/>
        <v>16763.732445960341</v>
      </c>
      <c r="BH278">
        <f t="shared" si="242"/>
        <v>173.58257285714504</v>
      </c>
      <c r="BI278" s="13">
        <f t="shared" si="223"/>
        <v>503.35057957927143</v>
      </c>
      <c r="BJ278" s="37">
        <f t="shared" si="243"/>
        <v>1.3160841587359395</v>
      </c>
      <c r="BK278" s="13">
        <f t="shared" si="224"/>
        <v>2366.3782044107429</v>
      </c>
      <c r="BL278">
        <f t="shared" si="244"/>
        <v>9.8899182326879078</v>
      </c>
      <c r="BM278" s="13">
        <f t="shared" si="225"/>
        <v>5.6772349545232395</v>
      </c>
      <c r="BN278" s="13">
        <f t="shared" si="254"/>
        <v>1.7748691837326502</v>
      </c>
      <c r="BO278" s="13">
        <f t="shared" si="226"/>
        <v>16763.732445960341</v>
      </c>
      <c r="BP278">
        <f t="shared" si="245"/>
        <v>62.513030219820841</v>
      </c>
      <c r="BQ278" s="13">
        <f t="shared" si="227"/>
        <v>5.6772349545232395</v>
      </c>
      <c r="BR278" s="37">
        <f t="shared" si="246"/>
        <v>185.47549709380507</v>
      </c>
      <c r="BS278" s="13">
        <f t="shared" si="228"/>
        <v>11831.891022053715</v>
      </c>
      <c r="BT278">
        <f t="shared" si="247"/>
        <v>228.34466746356492</v>
      </c>
      <c r="BU278" s="13">
        <f t="shared" si="229"/>
        <v>829.96785815000442</v>
      </c>
      <c r="BV278" s="13">
        <f t="shared" si="255"/>
        <v>117588208.32452293</v>
      </c>
      <c r="BW278" s="13">
        <f t="shared" si="230"/>
        <v>16763.732445960341</v>
      </c>
      <c r="BX278">
        <f t="shared" si="248"/>
        <v>117588269.06268397</v>
      </c>
      <c r="BY278" s="13">
        <f t="shared" si="231"/>
        <v>117588852.55430891</v>
      </c>
    </row>
    <row r="279" spans="29:77" x14ac:dyDescent="0.2">
      <c r="AC279">
        <v>277</v>
      </c>
      <c r="AD279" s="37">
        <f t="shared" si="232"/>
        <v>370951370.90134293</v>
      </c>
      <c r="AE279" s="13">
        <f t="shared" si="208"/>
        <v>11831.891022053715</v>
      </c>
      <c r="AF279">
        <f t="shared" si="249"/>
        <v>370951413.61575097</v>
      </c>
      <c r="AG279" s="13">
        <f t="shared" si="209"/>
        <v>370952418.14796197</v>
      </c>
      <c r="AH279" s="13">
        <f t="shared" si="250"/>
        <v>370951371.16391802</v>
      </c>
      <c r="AI279" s="13">
        <f t="shared" si="210"/>
        <v>16763.732445960341</v>
      </c>
      <c r="AJ279">
        <f t="shared" si="233"/>
        <v>370951431.68280774</v>
      </c>
      <c r="AK279" s="13">
        <f t="shared" si="211"/>
        <v>370952418.14796197</v>
      </c>
      <c r="AL279" s="37">
        <f t="shared" si="234"/>
        <v>628.15708769554521</v>
      </c>
      <c r="AM279" s="13">
        <f t="shared" si="212"/>
        <v>11831.891022053715</v>
      </c>
      <c r="AN279">
        <f t="shared" si="235"/>
        <v>670.87149571739974</v>
      </c>
      <c r="AO279" s="13">
        <f t="shared" si="213"/>
        <v>2813.5073827337451</v>
      </c>
      <c r="AP279" s="13">
        <f t="shared" si="251"/>
        <v>628.41966277274457</v>
      </c>
      <c r="AQ279" s="13">
        <f t="shared" si="214"/>
        <v>16763.732445960341</v>
      </c>
      <c r="AR279" s="13">
        <f t="shared" si="236"/>
        <v>688.93855246935232</v>
      </c>
      <c r="AS279" s="38">
        <f t="shared" si="215"/>
        <v>2813.5073827337451</v>
      </c>
      <c r="AT279" s="37">
        <f t="shared" si="237"/>
        <v>80763974.223533377</v>
      </c>
      <c r="AU279" s="13">
        <f t="shared" si="216"/>
        <v>11831.891022053715</v>
      </c>
      <c r="AV279">
        <f t="shared" si="238"/>
        <v>80764016.937941402</v>
      </c>
      <c r="AW279" s="13">
        <f t="shared" si="217"/>
        <v>80764377.431120396</v>
      </c>
      <c r="AX279" s="13">
        <f t="shared" si="252"/>
        <v>197675123.00301972</v>
      </c>
      <c r="AY279" s="13">
        <f t="shared" si="218"/>
        <v>16763.732445960341</v>
      </c>
      <c r="AZ279">
        <f t="shared" si="239"/>
        <v>197675183.52190942</v>
      </c>
      <c r="BA279" s="13">
        <f t="shared" si="219"/>
        <v>197675525.94803166</v>
      </c>
      <c r="BB279" s="37">
        <f t="shared" si="240"/>
        <v>112.58183674385747</v>
      </c>
      <c r="BC279" s="13">
        <f t="shared" si="220"/>
        <v>11831.891022053715</v>
      </c>
      <c r="BD279">
        <f t="shared" si="241"/>
        <v>155.29624476571203</v>
      </c>
      <c r="BE279" s="13">
        <f t="shared" si="221"/>
        <v>503.35057957927143</v>
      </c>
      <c r="BF279" s="13">
        <f t="shared" si="253"/>
        <v>112.84441182105685</v>
      </c>
      <c r="BG279" s="13">
        <f t="shared" si="222"/>
        <v>16763.732445960341</v>
      </c>
      <c r="BH279">
        <f t="shared" si="242"/>
        <v>173.36330151766458</v>
      </c>
      <c r="BI279" s="13">
        <f t="shared" si="223"/>
        <v>503.35057957927143</v>
      </c>
      <c r="BJ279" s="37">
        <f t="shared" si="243"/>
        <v>1.3160841587359395</v>
      </c>
      <c r="BK279" s="13">
        <f t="shared" si="224"/>
        <v>2366.3782044107429</v>
      </c>
      <c r="BL279">
        <f t="shared" si="244"/>
        <v>9.8589657631068537</v>
      </c>
      <c r="BM279" s="13">
        <f t="shared" si="225"/>
        <v>5.6772349545232395</v>
      </c>
      <c r="BN279" s="13">
        <f t="shared" si="254"/>
        <v>1.7748691837326502</v>
      </c>
      <c r="BO279" s="13">
        <f t="shared" si="226"/>
        <v>16763.732445960341</v>
      </c>
      <c r="BP279">
        <f t="shared" si="245"/>
        <v>62.293758880340377</v>
      </c>
      <c r="BQ279" s="13">
        <f t="shared" si="227"/>
        <v>5.6772349545232395</v>
      </c>
      <c r="BR279" s="37">
        <f t="shared" si="246"/>
        <v>185.47549709380507</v>
      </c>
      <c r="BS279" s="13">
        <f t="shared" si="228"/>
        <v>11831.891022053715</v>
      </c>
      <c r="BT279">
        <f t="shared" si="247"/>
        <v>228.18990511565966</v>
      </c>
      <c r="BU279" s="13">
        <f t="shared" si="229"/>
        <v>829.96785815000442</v>
      </c>
      <c r="BV279" s="13">
        <f t="shared" si="255"/>
        <v>117588208.32452293</v>
      </c>
      <c r="BW279" s="13">
        <f t="shared" si="230"/>
        <v>16763.732445960341</v>
      </c>
      <c r="BX279">
        <f t="shared" si="248"/>
        <v>117588268.84341262</v>
      </c>
      <c r="BY279" s="13">
        <f t="shared" si="231"/>
        <v>117588852.55430891</v>
      </c>
    </row>
    <row r="280" spans="29:77" x14ac:dyDescent="0.2">
      <c r="AC280">
        <v>278</v>
      </c>
      <c r="AD280" s="37">
        <f t="shared" si="232"/>
        <v>370951370.90134293</v>
      </c>
      <c r="AE280" s="13">
        <f t="shared" si="208"/>
        <v>11831.891022053715</v>
      </c>
      <c r="AF280">
        <f t="shared" si="249"/>
        <v>370951413.462102</v>
      </c>
      <c r="AG280" s="13">
        <f t="shared" si="209"/>
        <v>370952418.14796197</v>
      </c>
      <c r="AH280" s="13">
        <f t="shared" si="250"/>
        <v>370951371.16391802</v>
      </c>
      <c r="AI280" s="13">
        <f t="shared" si="210"/>
        <v>16763.732445960341</v>
      </c>
      <c r="AJ280">
        <f t="shared" si="233"/>
        <v>370951431.46511388</v>
      </c>
      <c r="AK280" s="13">
        <f t="shared" si="211"/>
        <v>370952418.14796197</v>
      </c>
      <c r="AL280" s="37">
        <f t="shared" si="234"/>
        <v>628.15708769554521</v>
      </c>
      <c r="AM280" s="13">
        <f t="shared" si="212"/>
        <v>11831.891022053715</v>
      </c>
      <c r="AN280">
        <f t="shared" si="235"/>
        <v>670.71784676768084</v>
      </c>
      <c r="AO280" s="13">
        <f t="shared" si="213"/>
        <v>2813.5073827337451</v>
      </c>
      <c r="AP280" s="13">
        <f t="shared" si="251"/>
        <v>628.41966277274457</v>
      </c>
      <c r="AQ280" s="13">
        <f t="shared" si="214"/>
        <v>16763.732445960341</v>
      </c>
      <c r="AR280" s="13">
        <f t="shared" si="236"/>
        <v>688.72085862152278</v>
      </c>
      <c r="AS280" s="38">
        <f t="shared" si="215"/>
        <v>2813.5073827337451</v>
      </c>
      <c r="AT280" s="37">
        <f t="shared" si="237"/>
        <v>80763974.223533377</v>
      </c>
      <c r="AU280" s="13">
        <f t="shared" si="216"/>
        <v>11831.891022053715</v>
      </c>
      <c r="AV280">
        <f t="shared" si="238"/>
        <v>80764016.784292445</v>
      </c>
      <c r="AW280" s="13">
        <f t="shared" si="217"/>
        <v>80764377.431120396</v>
      </c>
      <c r="AX280" s="13">
        <f t="shared" si="252"/>
        <v>197675123.00301972</v>
      </c>
      <c r="AY280" s="13">
        <f t="shared" si="218"/>
        <v>16763.732445960341</v>
      </c>
      <c r="AZ280">
        <f t="shared" si="239"/>
        <v>197675183.30421558</v>
      </c>
      <c r="BA280" s="13">
        <f t="shared" si="219"/>
        <v>197675525.94803166</v>
      </c>
      <c r="BB280" s="37">
        <f t="shared" si="240"/>
        <v>112.58183674385747</v>
      </c>
      <c r="BC280" s="13">
        <f t="shared" si="220"/>
        <v>11831.891022053715</v>
      </c>
      <c r="BD280">
        <f t="shared" si="241"/>
        <v>155.14259581599313</v>
      </c>
      <c r="BE280" s="13">
        <f t="shared" si="221"/>
        <v>503.35057957927143</v>
      </c>
      <c r="BF280" s="13">
        <f t="shared" si="253"/>
        <v>112.84441182105685</v>
      </c>
      <c r="BG280" s="13">
        <f t="shared" si="222"/>
        <v>16763.732445960341</v>
      </c>
      <c r="BH280">
        <f t="shared" si="242"/>
        <v>173.14560766983504</v>
      </c>
      <c r="BI280" s="13">
        <f t="shared" si="223"/>
        <v>503.35057957927143</v>
      </c>
      <c r="BJ280" s="37">
        <f t="shared" si="243"/>
        <v>1.3160841587359395</v>
      </c>
      <c r="BK280" s="13">
        <f t="shared" si="224"/>
        <v>2366.3782044107429</v>
      </c>
      <c r="BL280">
        <f t="shared" si="244"/>
        <v>9.8282359731630731</v>
      </c>
      <c r="BM280" s="13">
        <f t="shared" si="225"/>
        <v>5.6772349545232395</v>
      </c>
      <c r="BN280" s="13">
        <f t="shared" si="254"/>
        <v>1.7748691837326502</v>
      </c>
      <c r="BO280" s="13">
        <f t="shared" si="226"/>
        <v>16763.732445960341</v>
      </c>
      <c r="BP280">
        <f t="shared" si="245"/>
        <v>62.076065032510854</v>
      </c>
      <c r="BQ280" s="13">
        <f t="shared" si="227"/>
        <v>5.6772349545232395</v>
      </c>
      <c r="BR280" s="37">
        <f t="shared" si="246"/>
        <v>185.47549709380507</v>
      </c>
      <c r="BS280" s="13">
        <f t="shared" si="228"/>
        <v>11831.891022053715</v>
      </c>
      <c r="BT280">
        <f t="shared" si="247"/>
        <v>228.03625616594076</v>
      </c>
      <c r="BU280" s="13">
        <f t="shared" si="229"/>
        <v>829.96785815000442</v>
      </c>
      <c r="BV280" s="13">
        <f t="shared" si="255"/>
        <v>117588208.32452293</v>
      </c>
      <c r="BW280" s="13">
        <f t="shared" si="230"/>
        <v>16763.732445960341</v>
      </c>
      <c r="BX280">
        <f t="shared" si="248"/>
        <v>117588268.62571877</v>
      </c>
      <c r="BY280" s="13">
        <f t="shared" si="231"/>
        <v>117588852.55430891</v>
      </c>
    </row>
    <row r="281" spans="29:77" x14ac:dyDescent="0.2">
      <c r="AC281">
        <v>279</v>
      </c>
      <c r="AD281" s="37">
        <f t="shared" si="232"/>
        <v>370951370.90134293</v>
      </c>
      <c r="AE281" s="13">
        <f t="shared" si="208"/>
        <v>11831.891022053715</v>
      </c>
      <c r="AF281">
        <f t="shared" si="249"/>
        <v>370951413.30955446</v>
      </c>
      <c r="AG281" s="13">
        <f t="shared" si="209"/>
        <v>370952418.14796197</v>
      </c>
      <c r="AH281" s="13">
        <f t="shared" si="250"/>
        <v>370951371.16391802</v>
      </c>
      <c r="AI281" s="13">
        <f t="shared" si="210"/>
        <v>16763.732445960341</v>
      </c>
      <c r="AJ281">
        <f t="shared" si="233"/>
        <v>370951431.24898052</v>
      </c>
      <c r="AK281" s="13">
        <f t="shared" si="211"/>
        <v>370952418.14796197</v>
      </c>
      <c r="AL281" s="37">
        <f t="shared" si="234"/>
        <v>628.15708769554521</v>
      </c>
      <c r="AM281" s="13">
        <f t="shared" si="212"/>
        <v>11831.891022053715</v>
      </c>
      <c r="AN281">
        <f t="shared" si="235"/>
        <v>670.56529924412484</v>
      </c>
      <c r="AO281" s="13">
        <f t="shared" si="213"/>
        <v>2813.5073827337451</v>
      </c>
      <c r="AP281" s="13">
        <f t="shared" si="251"/>
        <v>628.41966277274457</v>
      </c>
      <c r="AQ281" s="13">
        <f t="shared" si="214"/>
        <v>16763.732445960341</v>
      </c>
      <c r="AR281" s="13">
        <f t="shared" si="236"/>
        <v>688.50472530306843</v>
      </c>
      <c r="AS281" s="38">
        <f t="shared" si="215"/>
        <v>2813.5073827337451</v>
      </c>
      <c r="AT281" s="37">
        <f t="shared" si="237"/>
        <v>80763974.223533377</v>
      </c>
      <c r="AU281" s="13">
        <f t="shared" si="216"/>
        <v>11831.891022053715</v>
      </c>
      <c r="AV281">
        <f t="shared" si="238"/>
        <v>80764016.631744921</v>
      </c>
      <c r="AW281" s="13">
        <f t="shared" si="217"/>
        <v>80764377.431120396</v>
      </c>
      <c r="AX281" s="13">
        <f t="shared" si="252"/>
        <v>197675123.00301972</v>
      </c>
      <c r="AY281" s="13">
        <f t="shared" si="218"/>
        <v>16763.732445960341</v>
      </c>
      <c r="AZ281">
        <f t="shared" si="239"/>
        <v>197675183.08808225</v>
      </c>
      <c r="BA281" s="13">
        <f t="shared" si="219"/>
        <v>197675525.94803166</v>
      </c>
      <c r="BB281" s="37">
        <f t="shared" si="240"/>
        <v>112.58183674385747</v>
      </c>
      <c r="BC281" s="13">
        <f t="shared" si="220"/>
        <v>11831.891022053715</v>
      </c>
      <c r="BD281">
        <f t="shared" si="241"/>
        <v>154.99004829243708</v>
      </c>
      <c r="BE281" s="13">
        <f t="shared" si="221"/>
        <v>503.35057957927143</v>
      </c>
      <c r="BF281" s="13">
        <f t="shared" si="253"/>
        <v>112.84441182105685</v>
      </c>
      <c r="BG281" s="13">
        <f t="shared" si="222"/>
        <v>16763.732445960341</v>
      </c>
      <c r="BH281">
        <f t="shared" si="242"/>
        <v>172.92947435138066</v>
      </c>
      <c r="BI281" s="13">
        <f t="shared" si="223"/>
        <v>503.35057957927143</v>
      </c>
      <c r="BJ281" s="37">
        <f t="shared" si="243"/>
        <v>1.3160841587359395</v>
      </c>
      <c r="BK281" s="13">
        <f t="shared" si="224"/>
        <v>2366.3782044107429</v>
      </c>
      <c r="BL281">
        <f t="shared" si="244"/>
        <v>9.7977264684518648</v>
      </c>
      <c r="BM281" s="13">
        <f t="shared" si="225"/>
        <v>5.6772349545232395</v>
      </c>
      <c r="BN281" s="13">
        <f t="shared" si="254"/>
        <v>1.7748691837326502</v>
      </c>
      <c r="BO281" s="13">
        <f t="shared" si="226"/>
        <v>16763.732445960341</v>
      </c>
      <c r="BP281">
        <f t="shared" si="245"/>
        <v>61.859931714056451</v>
      </c>
      <c r="BQ281" s="13">
        <f t="shared" si="227"/>
        <v>5.6772349545232395</v>
      </c>
      <c r="BR281" s="37">
        <f t="shared" si="246"/>
        <v>185.47549709380507</v>
      </c>
      <c r="BS281" s="13">
        <f t="shared" si="228"/>
        <v>11831.891022053715</v>
      </c>
      <c r="BT281">
        <f t="shared" si="247"/>
        <v>227.8837086423847</v>
      </c>
      <c r="BU281" s="13">
        <f t="shared" si="229"/>
        <v>829.96785815000442</v>
      </c>
      <c r="BV281" s="13">
        <f t="shared" si="255"/>
        <v>117588208.32452293</v>
      </c>
      <c r="BW281" s="13">
        <f t="shared" si="230"/>
        <v>16763.732445960341</v>
      </c>
      <c r="BX281">
        <f t="shared" si="248"/>
        <v>117588268.40958546</v>
      </c>
      <c r="BY281" s="13">
        <f t="shared" si="231"/>
        <v>117588852.55430891</v>
      </c>
    </row>
    <row r="282" spans="29:77" x14ac:dyDescent="0.2">
      <c r="AC282">
        <v>280</v>
      </c>
      <c r="AD282" s="37">
        <f t="shared" si="232"/>
        <v>370951370.90134293</v>
      </c>
      <c r="AE282" s="13">
        <f t="shared" si="208"/>
        <v>11831.891022053715</v>
      </c>
      <c r="AF282">
        <f t="shared" si="249"/>
        <v>370951413.15809655</v>
      </c>
      <c r="AG282" s="13">
        <f t="shared" si="209"/>
        <v>370952418.14796197</v>
      </c>
      <c r="AH282" s="13">
        <f t="shared" si="250"/>
        <v>370951371.16391802</v>
      </c>
      <c r="AI282" s="13">
        <f t="shared" si="210"/>
        <v>16763.732445960341</v>
      </c>
      <c r="AJ282">
        <f t="shared" si="233"/>
        <v>370951431.03439105</v>
      </c>
      <c r="AK282" s="13">
        <f t="shared" si="211"/>
        <v>370952418.14796197</v>
      </c>
      <c r="AL282" s="37">
        <f t="shared" si="234"/>
        <v>628.15708769554521</v>
      </c>
      <c r="AM282" s="13">
        <f t="shared" si="212"/>
        <v>11831.891022053715</v>
      </c>
      <c r="AN282">
        <f t="shared" si="235"/>
        <v>670.41384134573707</v>
      </c>
      <c r="AO282" s="13">
        <f t="shared" si="213"/>
        <v>2813.5073827337451</v>
      </c>
      <c r="AP282" s="13">
        <f t="shared" si="251"/>
        <v>628.41966277274457</v>
      </c>
      <c r="AQ282" s="13">
        <f t="shared" si="214"/>
        <v>16763.732445960341</v>
      </c>
      <c r="AR282" s="13">
        <f t="shared" si="236"/>
        <v>688.29013579403147</v>
      </c>
      <c r="AS282" s="38">
        <f t="shared" si="215"/>
        <v>2813.5073827337451</v>
      </c>
      <c r="AT282" s="37">
        <f t="shared" si="237"/>
        <v>80763974.223533377</v>
      </c>
      <c r="AU282" s="13">
        <f t="shared" si="216"/>
        <v>11831.891022053715</v>
      </c>
      <c r="AV282">
        <f t="shared" si="238"/>
        <v>80764016.48028703</v>
      </c>
      <c r="AW282" s="13">
        <f t="shared" si="217"/>
        <v>80764377.431120396</v>
      </c>
      <c r="AX282" s="13">
        <f t="shared" si="252"/>
        <v>197675123.00301972</v>
      </c>
      <c r="AY282" s="13">
        <f t="shared" si="218"/>
        <v>16763.732445960341</v>
      </c>
      <c r="AZ282">
        <f t="shared" si="239"/>
        <v>197675182.87349275</v>
      </c>
      <c r="BA282" s="13">
        <f t="shared" si="219"/>
        <v>197675525.94803166</v>
      </c>
      <c r="BB282" s="37">
        <f t="shared" si="240"/>
        <v>112.58183674385747</v>
      </c>
      <c r="BC282" s="13">
        <f t="shared" si="220"/>
        <v>11831.891022053715</v>
      </c>
      <c r="BD282">
        <f t="shared" si="241"/>
        <v>154.83859039404931</v>
      </c>
      <c r="BE282" s="13">
        <f t="shared" si="221"/>
        <v>503.35057957927143</v>
      </c>
      <c r="BF282" s="13">
        <f t="shared" si="253"/>
        <v>112.84441182105685</v>
      </c>
      <c r="BG282" s="13">
        <f t="shared" si="222"/>
        <v>16763.732445960341</v>
      </c>
      <c r="BH282">
        <f t="shared" si="242"/>
        <v>172.71488484234379</v>
      </c>
      <c r="BI282" s="13">
        <f t="shared" si="223"/>
        <v>503.35057957927143</v>
      </c>
      <c r="BJ282" s="37">
        <f t="shared" si="243"/>
        <v>1.3160841587359395</v>
      </c>
      <c r="BK282" s="13">
        <f t="shared" si="224"/>
        <v>2366.3782044107429</v>
      </c>
      <c r="BL282">
        <f t="shared" si="244"/>
        <v>9.7674348887743072</v>
      </c>
      <c r="BM282" s="13">
        <f t="shared" si="225"/>
        <v>5.6772349545232395</v>
      </c>
      <c r="BN282" s="13">
        <f t="shared" si="254"/>
        <v>1.7748691837326502</v>
      </c>
      <c r="BO282" s="13">
        <f t="shared" si="226"/>
        <v>16763.732445960341</v>
      </c>
      <c r="BP282">
        <f t="shared" si="245"/>
        <v>61.645342205019581</v>
      </c>
      <c r="BQ282" s="13">
        <f t="shared" si="227"/>
        <v>5.6772349545232395</v>
      </c>
      <c r="BR282" s="37">
        <f t="shared" si="246"/>
        <v>185.47549709380507</v>
      </c>
      <c r="BS282" s="13">
        <f t="shared" si="228"/>
        <v>11831.891022053715</v>
      </c>
      <c r="BT282">
        <f t="shared" si="247"/>
        <v>227.73225074399693</v>
      </c>
      <c r="BU282" s="13">
        <f t="shared" si="229"/>
        <v>829.96785815000442</v>
      </c>
      <c r="BV282" s="13">
        <f t="shared" si="255"/>
        <v>117588208.32452293</v>
      </c>
      <c r="BW282" s="13">
        <f t="shared" si="230"/>
        <v>16763.732445960341</v>
      </c>
      <c r="BX282">
        <f t="shared" si="248"/>
        <v>117588268.19499595</v>
      </c>
      <c r="BY282" s="13">
        <f t="shared" si="231"/>
        <v>117588852.55430891</v>
      </c>
    </row>
    <row r="283" spans="29:77" x14ac:dyDescent="0.2">
      <c r="AC283">
        <v>281</v>
      </c>
      <c r="AD283" s="37">
        <f t="shared" si="232"/>
        <v>370951370.90134293</v>
      </c>
      <c r="AE283" s="13">
        <f t="shared" si="208"/>
        <v>11831.891022053715</v>
      </c>
      <c r="AF283">
        <f t="shared" si="249"/>
        <v>370951413.00771666</v>
      </c>
      <c r="AG283" s="13">
        <f t="shared" si="209"/>
        <v>370952418.14796197</v>
      </c>
      <c r="AH283" s="13">
        <f t="shared" si="250"/>
        <v>370951371.16391802</v>
      </c>
      <c r="AI283" s="13">
        <f t="shared" si="210"/>
        <v>16763.732445960341</v>
      </c>
      <c r="AJ283">
        <f t="shared" si="233"/>
        <v>370951430.82132888</v>
      </c>
      <c r="AK283" s="13">
        <f t="shared" si="211"/>
        <v>370952418.14796197</v>
      </c>
      <c r="AL283" s="37">
        <f t="shared" si="234"/>
        <v>628.15708769554521</v>
      </c>
      <c r="AM283" s="13">
        <f t="shared" si="212"/>
        <v>11831.891022053715</v>
      </c>
      <c r="AN283">
        <f t="shared" si="235"/>
        <v>670.26346143950866</v>
      </c>
      <c r="AO283" s="13">
        <f t="shared" si="213"/>
        <v>2813.5073827337451</v>
      </c>
      <c r="AP283" s="13">
        <f t="shared" si="251"/>
        <v>628.41966277274457</v>
      </c>
      <c r="AQ283" s="13">
        <f t="shared" si="214"/>
        <v>16763.732445960341</v>
      </c>
      <c r="AR283" s="13">
        <f t="shared" si="236"/>
        <v>688.07707361246105</v>
      </c>
      <c r="AS283" s="38">
        <f t="shared" si="215"/>
        <v>2813.5073827337451</v>
      </c>
      <c r="AT283" s="37">
        <f t="shared" si="237"/>
        <v>80763974.223533377</v>
      </c>
      <c r="AU283" s="13">
        <f t="shared" si="216"/>
        <v>11831.891022053715</v>
      </c>
      <c r="AV283">
        <f t="shared" si="238"/>
        <v>80764016.329907119</v>
      </c>
      <c r="AW283" s="13">
        <f t="shared" si="217"/>
        <v>80764377.431120396</v>
      </c>
      <c r="AX283" s="13">
        <f t="shared" si="252"/>
        <v>197675123.00301972</v>
      </c>
      <c r="AY283" s="13">
        <f t="shared" si="218"/>
        <v>16763.732445960341</v>
      </c>
      <c r="AZ283">
        <f t="shared" si="239"/>
        <v>197675182.66043055</v>
      </c>
      <c r="BA283" s="13">
        <f t="shared" si="219"/>
        <v>197675525.94803166</v>
      </c>
      <c r="BB283" s="37">
        <f t="shared" si="240"/>
        <v>112.58183674385747</v>
      </c>
      <c r="BC283" s="13">
        <f t="shared" si="220"/>
        <v>11831.891022053715</v>
      </c>
      <c r="BD283">
        <f t="shared" si="241"/>
        <v>154.68821048782087</v>
      </c>
      <c r="BE283" s="13">
        <f t="shared" si="221"/>
        <v>503.35057957927143</v>
      </c>
      <c r="BF283" s="13">
        <f t="shared" si="253"/>
        <v>112.84441182105685</v>
      </c>
      <c r="BG283" s="13">
        <f t="shared" si="222"/>
        <v>16763.732445960341</v>
      </c>
      <c r="BH283">
        <f t="shared" si="242"/>
        <v>172.50182266077337</v>
      </c>
      <c r="BI283" s="13">
        <f t="shared" si="223"/>
        <v>503.35057957927143</v>
      </c>
      <c r="BJ283" s="37">
        <f t="shared" si="243"/>
        <v>1.3160841587359395</v>
      </c>
      <c r="BK283" s="13">
        <f t="shared" si="224"/>
        <v>2366.3782044107429</v>
      </c>
      <c r="BL283">
        <f t="shared" si="244"/>
        <v>9.7373589075286198</v>
      </c>
      <c r="BM283" s="13">
        <f t="shared" si="225"/>
        <v>5.6772349545232395</v>
      </c>
      <c r="BN283" s="13">
        <f t="shared" si="254"/>
        <v>1.7748691837326502</v>
      </c>
      <c r="BO283" s="13">
        <f t="shared" si="226"/>
        <v>16763.732445960341</v>
      </c>
      <c r="BP283">
        <f t="shared" si="245"/>
        <v>61.43228002344916</v>
      </c>
      <c r="BQ283" s="13">
        <f t="shared" si="227"/>
        <v>5.6772349545232395</v>
      </c>
      <c r="BR283" s="37">
        <f t="shared" si="246"/>
        <v>185.47549709380507</v>
      </c>
      <c r="BS283" s="13">
        <f t="shared" si="228"/>
        <v>11831.891022053715</v>
      </c>
      <c r="BT283">
        <f t="shared" si="247"/>
        <v>227.58187083776846</v>
      </c>
      <c r="BU283" s="13">
        <f t="shared" si="229"/>
        <v>829.96785815000442</v>
      </c>
      <c r="BV283" s="13">
        <f t="shared" si="255"/>
        <v>117588208.32452293</v>
      </c>
      <c r="BW283" s="13">
        <f t="shared" si="230"/>
        <v>16763.732445960341</v>
      </c>
      <c r="BX283">
        <f t="shared" si="248"/>
        <v>117588267.98193377</v>
      </c>
      <c r="BY283" s="13">
        <f t="shared" si="231"/>
        <v>117588852.55430891</v>
      </c>
    </row>
    <row r="284" spans="29:77" x14ac:dyDescent="0.2">
      <c r="AC284">
        <v>282</v>
      </c>
      <c r="AD284" s="37">
        <f t="shared" si="232"/>
        <v>370951370.90134293</v>
      </c>
      <c r="AE284" s="13">
        <f t="shared" si="208"/>
        <v>11831.891022053715</v>
      </c>
      <c r="AF284">
        <f t="shared" si="249"/>
        <v>370951412.85840327</v>
      </c>
      <c r="AG284" s="13">
        <f t="shared" si="209"/>
        <v>370952418.14796197</v>
      </c>
      <c r="AH284" s="13">
        <f t="shared" si="250"/>
        <v>370951371.16391802</v>
      </c>
      <c r="AI284" s="13">
        <f t="shared" si="210"/>
        <v>16763.732445960341</v>
      </c>
      <c r="AJ284">
        <f t="shared" si="233"/>
        <v>370951430.60977775</v>
      </c>
      <c r="AK284" s="13">
        <f t="shared" si="211"/>
        <v>370952418.14796197</v>
      </c>
      <c r="AL284" s="37">
        <f t="shared" si="234"/>
        <v>628.15708769554521</v>
      </c>
      <c r="AM284" s="13">
        <f t="shared" si="212"/>
        <v>11831.891022053715</v>
      </c>
      <c r="AN284">
        <f t="shared" si="235"/>
        <v>670.11414805743777</v>
      </c>
      <c r="AO284" s="13">
        <f t="shared" si="213"/>
        <v>2813.5073827337451</v>
      </c>
      <c r="AP284" s="13">
        <f t="shared" si="251"/>
        <v>628.41966277274457</v>
      </c>
      <c r="AQ284" s="13">
        <f t="shared" si="214"/>
        <v>16763.732445960341</v>
      </c>
      <c r="AR284" s="13">
        <f t="shared" si="236"/>
        <v>687.86552251019259</v>
      </c>
      <c r="AS284" s="38">
        <f t="shared" si="215"/>
        <v>2813.5073827337451</v>
      </c>
      <c r="AT284" s="37">
        <f t="shared" si="237"/>
        <v>80763974.223533377</v>
      </c>
      <c r="AU284" s="13">
        <f t="shared" si="216"/>
        <v>11831.891022053715</v>
      </c>
      <c r="AV284">
        <f t="shared" si="238"/>
        <v>80764016.180593744</v>
      </c>
      <c r="AW284" s="13">
        <f t="shared" si="217"/>
        <v>80764377.431120396</v>
      </c>
      <c r="AX284" s="13">
        <f t="shared" si="252"/>
        <v>197675123.00301972</v>
      </c>
      <c r="AY284" s="13">
        <f t="shared" si="218"/>
        <v>16763.732445960341</v>
      </c>
      <c r="AZ284">
        <f t="shared" si="239"/>
        <v>197675182.44887945</v>
      </c>
      <c r="BA284" s="13">
        <f t="shared" si="219"/>
        <v>197675525.94803166</v>
      </c>
      <c r="BB284" s="37">
        <f t="shared" si="240"/>
        <v>112.58183674385747</v>
      </c>
      <c r="BC284" s="13">
        <f t="shared" si="220"/>
        <v>11831.891022053715</v>
      </c>
      <c r="BD284">
        <f t="shared" si="241"/>
        <v>154.53889710575007</v>
      </c>
      <c r="BE284" s="13">
        <f t="shared" si="221"/>
        <v>503.35057957927143</v>
      </c>
      <c r="BF284" s="13">
        <f t="shared" si="253"/>
        <v>112.84441182105685</v>
      </c>
      <c r="BG284" s="13">
        <f t="shared" si="222"/>
        <v>16763.732445960341</v>
      </c>
      <c r="BH284">
        <f t="shared" si="242"/>
        <v>172.29027155850486</v>
      </c>
      <c r="BI284" s="13">
        <f t="shared" si="223"/>
        <v>503.35057957927143</v>
      </c>
      <c r="BJ284" s="37">
        <f t="shared" si="243"/>
        <v>1.3160841587359395</v>
      </c>
      <c r="BK284" s="13">
        <f t="shared" si="224"/>
        <v>2366.3782044107429</v>
      </c>
      <c r="BL284">
        <f t="shared" si="244"/>
        <v>9.7074962311144617</v>
      </c>
      <c r="BM284" s="13">
        <f t="shared" si="225"/>
        <v>5.6772349545232395</v>
      </c>
      <c r="BN284" s="13">
        <f t="shared" si="254"/>
        <v>1.7748691837326502</v>
      </c>
      <c r="BO284" s="13">
        <f t="shared" si="226"/>
        <v>16763.732445960341</v>
      </c>
      <c r="BP284">
        <f t="shared" si="245"/>
        <v>61.220728921180665</v>
      </c>
      <c r="BQ284" s="13">
        <f t="shared" si="227"/>
        <v>5.6772349545232395</v>
      </c>
      <c r="BR284" s="37">
        <f t="shared" si="246"/>
        <v>185.47549709380507</v>
      </c>
      <c r="BS284" s="13">
        <f t="shared" si="228"/>
        <v>11831.891022053715</v>
      </c>
      <c r="BT284">
        <f t="shared" si="247"/>
        <v>227.43255745569769</v>
      </c>
      <c r="BU284" s="13">
        <f t="shared" si="229"/>
        <v>829.96785815000442</v>
      </c>
      <c r="BV284" s="13">
        <f t="shared" si="255"/>
        <v>117588208.32452293</v>
      </c>
      <c r="BW284" s="13">
        <f t="shared" si="230"/>
        <v>16763.732445960341</v>
      </c>
      <c r="BX284">
        <f t="shared" si="248"/>
        <v>117588267.77038266</v>
      </c>
      <c r="BY284" s="13">
        <f t="shared" si="231"/>
        <v>117588852.55430891</v>
      </c>
    </row>
    <row r="285" spans="29:77" x14ac:dyDescent="0.2">
      <c r="AC285">
        <v>283</v>
      </c>
      <c r="AD285" s="37">
        <f t="shared" si="232"/>
        <v>370951370.90134293</v>
      </c>
      <c r="AE285" s="13">
        <f t="shared" si="208"/>
        <v>11831.891022053715</v>
      </c>
      <c r="AF285">
        <f t="shared" si="249"/>
        <v>370951412.71014512</v>
      </c>
      <c r="AG285" s="13">
        <f t="shared" si="209"/>
        <v>370952418.14796197</v>
      </c>
      <c r="AH285" s="13">
        <f t="shared" si="250"/>
        <v>370951371.16391802</v>
      </c>
      <c r="AI285" s="13">
        <f t="shared" si="210"/>
        <v>16763.732445960341</v>
      </c>
      <c r="AJ285">
        <f t="shared" si="233"/>
        <v>370951430.39972174</v>
      </c>
      <c r="AK285" s="13">
        <f t="shared" si="211"/>
        <v>370952418.14796197</v>
      </c>
      <c r="AL285" s="37">
        <f t="shared" si="234"/>
        <v>628.15708769554521</v>
      </c>
      <c r="AM285" s="13">
        <f t="shared" si="212"/>
        <v>11831.891022053715</v>
      </c>
      <c r="AN285">
        <f t="shared" si="235"/>
        <v>669.96588989361487</v>
      </c>
      <c r="AO285" s="13">
        <f t="shared" si="213"/>
        <v>2813.5073827337451</v>
      </c>
      <c r="AP285" s="13">
        <f t="shared" si="251"/>
        <v>628.41966277274457</v>
      </c>
      <c r="AQ285" s="13">
        <f t="shared" si="214"/>
        <v>16763.732445960341</v>
      </c>
      <c r="AR285" s="13">
        <f t="shared" si="236"/>
        <v>687.65546646871746</v>
      </c>
      <c r="AS285" s="38">
        <f t="shared" si="215"/>
        <v>2813.5073827337451</v>
      </c>
      <c r="AT285" s="37">
        <f t="shared" si="237"/>
        <v>80763974.223533377</v>
      </c>
      <c r="AU285" s="13">
        <f t="shared" si="216"/>
        <v>11831.891022053715</v>
      </c>
      <c r="AV285">
        <f t="shared" si="238"/>
        <v>80764016.032335579</v>
      </c>
      <c r="AW285" s="13">
        <f t="shared" si="217"/>
        <v>80764377.431120396</v>
      </c>
      <c r="AX285" s="13">
        <f t="shared" si="252"/>
        <v>197675123.00301972</v>
      </c>
      <c r="AY285" s="13">
        <f t="shared" si="218"/>
        <v>16763.732445960341</v>
      </c>
      <c r="AZ285">
        <f t="shared" si="239"/>
        <v>197675182.23882341</v>
      </c>
      <c r="BA285" s="13">
        <f t="shared" si="219"/>
        <v>197675525.94803166</v>
      </c>
      <c r="BB285" s="37">
        <f t="shared" si="240"/>
        <v>112.58183674385747</v>
      </c>
      <c r="BC285" s="13">
        <f t="shared" si="220"/>
        <v>11831.891022053715</v>
      </c>
      <c r="BD285">
        <f t="shared" si="241"/>
        <v>154.39063894192714</v>
      </c>
      <c r="BE285" s="13">
        <f t="shared" si="221"/>
        <v>503.35057957927143</v>
      </c>
      <c r="BF285" s="13">
        <f t="shared" si="253"/>
        <v>112.84441182105685</v>
      </c>
      <c r="BG285" s="13">
        <f t="shared" si="222"/>
        <v>16763.732445960341</v>
      </c>
      <c r="BH285">
        <f t="shared" si="242"/>
        <v>172.08021551702979</v>
      </c>
      <c r="BI285" s="13">
        <f t="shared" si="223"/>
        <v>503.35057957927143</v>
      </c>
      <c r="BJ285" s="37">
        <f t="shared" si="243"/>
        <v>1.3160841587359395</v>
      </c>
      <c r="BK285" s="13">
        <f t="shared" si="224"/>
        <v>2366.3782044107429</v>
      </c>
      <c r="BL285">
        <f t="shared" si="244"/>
        <v>9.6778445983498731</v>
      </c>
      <c r="BM285" s="13">
        <f t="shared" si="225"/>
        <v>5.6772349545232395</v>
      </c>
      <c r="BN285" s="13">
        <f t="shared" si="254"/>
        <v>1.7748691837326502</v>
      </c>
      <c r="BO285" s="13">
        <f t="shared" si="226"/>
        <v>16763.732445960341</v>
      </c>
      <c r="BP285">
        <f t="shared" si="245"/>
        <v>61.010672879705581</v>
      </c>
      <c r="BQ285" s="13">
        <f t="shared" si="227"/>
        <v>5.6772349545232395</v>
      </c>
      <c r="BR285" s="37">
        <f t="shared" si="246"/>
        <v>185.47549709380507</v>
      </c>
      <c r="BS285" s="13">
        <f t="shared" si="228"/>
        <v>11831.891022053715</v>
      </c>
      <c r="BT285">
        <f t="shared" si="247"/>
        <v>227.28429929187473</v>
      </c>
      <c r="BU285" s="13">
        <f t="shared" si="229"/>
        <v>829.96785815000442</v>
      </c>
      <c r="BV285" s="13">
        <f t="shared" si="255"/>
        <v>117588208.32452293</v>
      </c>
      <c r="BW285" s="13">
        <f t="shared" si="230"/>
        <v>16763.732445960341</v>
      </c>
      <c r="BX285">
        <f t="shared" si="248"/>
        <v>117588267.56032662</v>
      </c>
      <c r="BY285" s="13">
        <f t="shared" si="231"/>
        <v>117588852.55430891</v>
      </c>
    </row>
    <row r="286" spans="29:77" x14ac:dyDescent="0.2">
      <c r="AC286">
        <v>284</v>
      </c>
      <c r="AD286" s="37">
        <f t="shared" si="232"/>
        <v>370951370.90134293</v>
      </c>
      <c r="AE286" s="13">
        <f t="shared" si="208"/>
        <v>11831.891022053715</v>
      </c>
      <c r="AF286">
        <f t="shared" si="249"/>
        <v>370951412.56293106</v>
      </c>
      <c r="AG286" s="13">
        <f t="shared" si="209"/>
        <v>370952418.14796197</v>
      </c>
      <c r="AH286" s="13">
        <f t="shared" si="250"/>
        <v>370951371.16391802</v>
      </c>
      <c r="AI286" s="13">
        <f t="shared" si="210"/>
        <v>16763.732445960341</v>
      </c>
      <c r="AJ286">
        <f t="shared" si="233"/>
        <v>370951430.19114494</v>
      </c>
      <c r="AK286" s="13">
        <f t="shared" si="211"/>
        <v>370952418.14796197</v>
      </c>
      <c r="AL286" s="37">
        <f t="shared" si="234"/>
        <v>628.15708769554521</v>
      </c>
      <c r="AM286" s="13">
        <f t="shared" si="212"/>
        <v>11831.891022053715</v>
      </c>
      <c r="AN286">
        <f t="shared" si="235"/>
        <v>669.81867580136816</v>
      </c>
      <c r="AO286" s="13">
        <f t="shared" si="213"/>
        <v>2813.5073827337451</v>
      </c>
      <c r="AP286" s="13">
        <f t="shared" si="251"/>
        <v>628.41966277274457</v>
      </c>
      <c r="AQ286" s="13">
        <f t="shared" si="214"/>
        <v>16763.732445960341</v>
      </c>
      <c r="AR286" s="13">
        <f t="shared" si="236"/>
        <v>687.44688969514016</v>
      </c>
      <c r="AS286" s="38">
        <f t="shared" si="215"/>
        <v>2813.5073827337451</v>
      </c>
      <c r="AT286" s="37">
        <f t="shared" si="237"/>
        <v>80763974.223533377</v>
      </c>
      <c r="AU286" s="13">
        <f t="shared" si="216"/>
        <v>11831.891022053715</v>
      </c>
      <c r="AV286">
        <f t="shared" si="238"/>
        <v>80764015.88512148</v>
      </c>
      <c r="AW286" s="13">
        <f t="shared" si="217"/>
        <v>80764377.431120396</v>
      </c>
      <c r="AX286" s="13">
        <f t="shared" si="252"/>
        <v>197675123.00301972</v>
      </c>
      <c r="AY286" s="13">
        <f t="shared" si="218"/>
        <v>16763.732445960341</v>
      </c>
      <c r="AZ286">
        <f t="shared" si="239"/>
        <v>197675182.03024665</v>
      </c>
      <c r="BA286" s="13">
        <f t="shared" si="219"/>
        <v>197675525.94803166</v>
      </c>
      <c r="BB286" s="37">
        <f t="shared" si="240"/>
        <v>112.58183674385747</v>
      </c>
      <c r="BC286" s="13">
        <f t="shared" si="220"/>
        <v>11831.891022053715</v>
      </c>
      <c r="BD286">
        <f t="shared" si="241"/>
        <v>154.24342484968039</v>
      </c>
      <c r="BE286" s="13">
        <f t="shared" si="221"/>
        <v>503.35057957927143</v>
      </c>
      <c r="BF286" s="13">
        <f t="shared" si="253"/>
        <v>112.84441182105685</v>
      </c>
      <c r="BG286" s="13">
        <f t="shared" si="222"/>
        <v>16763.732445960341</v>
      </c>
      <c r="BH286">
        <f t="shared" si="242"/>
        <v>171.87163874345242</v>
      </c>
      <c r="BI286" s="13">
        <f t="shared" si="223"/>
        <v>503.35057957927143</v>
      </c>
      <c r="BJ286" s="37">
        <f t="shared" si="243"/>
        <v>1.3160841587359395</v>
      </c>
      <c r="BK286" s="13">
        <f t="shared" si="224"/>
        <v>2366.3782044107429</v>
      </c>
      <c r="BL286">
        <f t="shared" si="244"/>
        <v>9.6484017799005279</v>
      </c>
      <c r="BM286" s="13">
        <f t="shared" si="225"/>
        <v>5.6772349545232395</v>
      </c>
      <c r="BN286" s="13">
        <f t="shared" si="254"/>
        <v>1.7748691837326502</v>
      </c>
      <c r="BO286" s="13">
        <f t="shared" si="226"/>
        <v>16763.732445960341</v>
      </c>
      <c r="BP286">
        <f t="shared" si="245"/>
        <v>60.802096106128211</v>
      </c>
      <c r="BQ286" s="13">
        <f t="shared" si="227"/>
        <v>5.6772349545232395</v>
      </c>
      <c r="BR286" s="37">
        <f t="shared" si="246"/>
        <v>185.47549709380507</v>
      </c>
      <c r="BS286" s="13">
        <f t="shared" si="228"/>
        <v>11831.891022053715</v>
      </c>
      <c r="BT286">
        <f t="shared" si="247"/>
        <v>227.13708519962802</v>
      </c>
      <c r="BU286" s="13">
        <f t="shared" si="229"/>
        <v>829.96785815000442</v>
      </c>
      <c r="BV286" s="13">
        <f t="shared" si="255"/>
        <v>117588208.32452293</v>
      </c>
      <c r="BW286" s="13">
        <f t="shared" si="230"/>
        <v>16763.732445960341</v>
      </c>
      <c r="BX286">
        <f t="shared" si="248"/>
        <v>117588267.35174985</v>
      </c>
      <c r="BY286" s="13">
        <f t="shared" si="231"/>
        <v>117588852.55430891</v>
      </c>
    </row>
    <row r="287" spans="29:77" x14ac:dyDescent="0.2">
      <c r="AC287">
        <v>285</v>
      </c>
      <c r="AD287" s="37">
        <f t="shared" si="232"/>
        <v>370951370.90134293</v>
      </c>
      <c r="AE287" s="13">
        <f t="shared" si="208"/>
        <v>11831.891022053715</v>
      </c>
      <c r="AF287">
        <f t="shared" si="249"/>
        <v>370951412.41675001</v>
      </c>
      <c r="AG287" s="13">
        <f t="shared" si="209"/>
        <v>370952418.14796197</v>
      </c>
      <c r="AH287" s="13">
        <f t="shared" si="250"/>
        <v>370951371.16391802</v>
      </c>
      <c r="AI287" s="13">
        <f t="shared" si="210"/>
        <v>16763.732445960341</v>
      </c>
      <c r="AJ287">
        <f t="shared" si="233"/>
        <v>370951429.98403186</v>
      </c>
      <c r="AK287" s="13">
        <f t="shared" si="211"/>
        <v>370952418.14796197</v>
      </c>
      <c r="AL287" s="37">
        <f t="shared" si="234"/>
        <v>628.15708769554521</v>
      </c>
      <c r="AM287" s="13">
        <f t="shared" si="212"/>
        <v>11831.891022053715</v>
      </c>
      <c r="AN287">
        <f t="shared" si="235"/>
        <v>669.67249479047052</v>
      </c>
      <c r="AO287" s="13">
        <f t="shared" si="213"/>
        <v>2813.5073827337451</v>
      </c>
      <c r="AP287" s="13">
        <f t="shared" si="251"/>
        <v>628.41966277274457</v>
      </c>
      <c r="AQ287" s="13">
        <f t="shared" si="214"/>
        <v>16763.732445960341</v>
      </c>
      <c r="AR287" s="13">
        <f t="shared" si="236"/>
        <v>687.23977661821948</v>
      </c>
      <c r="AS287" s="38">
        <f t="shared" si="215"/>
        <v>2813.5073827337451</v>
      </c>
      <c r="AT287" s="37">
        <f t="shared" si="237"/>
        <v>80763974.223533377</v>
      </c>
      <c r="AU287" s="13">
        <f t="shared" si="216"/>
        <v>11831.891022053715</v>
      </c>
      <c r="AV287">
        <f t="shared" si="238"/>
        <v>80764015.738940477</v>
      </c>
      <c r="AW287" s="13">
        <f t="shared" si="217"/>
        <v>80764377.431120396</v>
      </c>
      <c r="AX287" s="13">
        <f t="shared" si="252"/>
        <v>197675123.00301972</v>
      </c>
      <c r="AY287" s="13">
        <f t="shared" si="218"/>
        <v>16763.732445960341</v>
      </c>
      <c r="AZ287">
        <f t="shared" si="239"/>
        <v>197675181.82313356</v>
      </c>
      <c r="BA287" s="13">
        <f t="shared" si="219"/>
        <v>197675525.94803166</v>
      </c>
      <c r="BB287" s="37">
        <f t="shared" si="240"/>
        <v>112.58183674385747</v>
      </c>
      <c r="BC287" s="13">
        <f t="shared" si="220"/>
        <v>11831.891022053715</v>
      </c>
      <c r="BD287">
        <f t="shared" si="241"/>
        <v>154.09724383878279</v>
      </c>
      <c r="BE287" s="13">
        <f t="shared" si="221"/>
        <v>503.35057957927143</v>
      </c>
      <c r="BF287" s="13">
        <f t="shared" si="253"/>
        <v>112.84441182105685</v>
      </c>
      <c r="BG287" s="13">
        <f t="shared" si="222"/>
        <v>16763.732445960341</v>
      </c>
      <c r="BH287">
        <f t="shared" si="242"/>
        <v>171.66452566653174</v>
      </c>
      <c r="BI287" s="13">
        <f t="shared" si="223"/>
        <v>503.35057957927143</v>
      </c>
      <c r="BJ287" s="37">
        <f t="shared" si="243"/>
        <v>1.3160841587359395</v>
      </c>
      <c r="BK287" s="13">
        <f t="shared" si="224"/>
        <v>2366.3782044107429</v>
      </c>
      <c r="BL287">
        <f t="shared" si="244"/>
        <v>9.6191655777210023</v>
      </c>
      <c r="BM287" s="13">
        <f t="shared" si="225"/>
        <v>5.6772349545232395</v>
      </c>
      <c r="BN287" s="13">
        <f t="shared" si="254"/>
        <v>1.7748691837326502</v>
      </c>
      <c r="BO287" s="13">
        <f t="shared" si="226"/>
        <v>16763.732445960341</v>
      </c>
      <c r="BP287">
        <f t="shared" si="245"/>
        <v>60.594983029207526</v>
      </c>
      <c r="BQ287" s="13">
        <f t="shared" si="227"/>
        <v>5.6772349545232395</v>
      </c>
      <c r="BR287" s="37">
        <f t="shared" si="246"/>
        <v>185.47549709380507</v>
      </c>
      <c r="BS287" s="13">
        <f t="shared" si="228"/>
        <v>11831.891022053715</v>
      </c>
      <c r="BT287">
        <f t="shared" si="247"/>
        <v>226.99090418873038</v>
      </c>
      <c r="BU287" s="13">
        <f t="shared" si="229"/>
        <v>829.96785815000442</v>
      </c>
      <c r="BV287" s="13">
        <f t="shared" si="255"/>
        <v>117588208.32452293</v>
      </c>
      <c r="BW287" s="13">
        <f t="shared" si="230"/>
        <v>16763.732445960341</v>
      </c>
      <c r="BX287">
        <f t="shared" si="248"/>
        <v>117588267.14463678</v>
      </c>
      <c r="BY287" s="13">
        <f t="shared" si="231"/>
        <v>117588852.55430891</v>
      </c>
    </row>
    <row r="288" spans="29:77" x14ac:dyDescent="0.2">
      <c r="AC288">
        <v>286</v>
      </c>
      <c r="AD288" s="37">
        <f t="shared" si="232"/>
        <v>370951370.90134293</v>
      </c>
      <c r="AE288" s="13">
        <f t="shared" si="208"/>
        <v>11831.891022053715</v>
      </c>
      <c r="AF288">
        <f t="shared" si="249"/>
        <v>370951412.27159125</v>
      </c>
      <c r="AG288" s="13">
        <f t="shared" si="209"/>
        <v>370952418.14796197</v>
      </c>
      <c r="AH288" s="13">
        <f t="shared" si="250"/>
        <v>370951371.16391802</v>
      </c>
      <c r="AI288" s="13">
        <f t="shared" si="210"/>
        <v>16763.732445960341</v>
      </c>
      <c r="AJ288">
        <f t="shared" si="233"/>
        <v>370951429.7783671</v>
      </c>
      <c r="AK288" s="13">
        <f t="shared" si="211"/>
        <v>370952418.14796197</v>
      </c>
      <c r="AL288" s="37">
        <f t="shared" si="234"/>
        <v>628.15708769554521</v>
      </c>
      <c r="AM288" s="13">
        <f t="shared" si="212"/>
        <v>11831.891022053715</v>
      </c>
      <c r="AN288">
        <f t="shared" si="235"/>
        <v>669.52733602440435</v>
      </c>
      <c r="AO288" s="13">
        <f t="shared" si="213"/>
        <v>2813.5073827337451</v>
      </c>
      <c r="AP288" s="13">
        <f t="shared" si="251"/>
        <v>628.41966277274457</v>
      </c>
      <c r="AQ288" s="13">
        <f t="shared" si="214"/>
        <v>16763.732445960341</v>
      </c>
      <c r="AR288" s="13">
        <f t="shared" si="236"/>
        <v>687.034111884494</v>
      </c>
      <c r="AS288" s="38">
        <f t="shared" si="215"/>
        <v>2813.5073827337451</v>
      </c>
      <c r="AT288" s="37">
        <f t="shared" si="237"/>
        <v>80763974.223533377</v>
      </c>
      <c r="AU288" s="13">
        <f t="shared" si="216"/>
        <v>11831.891022053715</v>
      </c>
      <c r="AV288">
        <f t="shared" si="238"/>
        <v>80764015.59378171</v>
      </c>
      <c r="AW288" s="13">
        <f t="shared" si="217"/>
        <v>80764377.431120396</v>
      </c>
      <c r="AX288" s="13">
        <f t="shared" si="252"/>
        <v>197675123.00301972</v>
      </c>
      <c r="AY288" s="13">
        <f t="shared" si="218"/>
        <v>16763.732445960341</v>
      </c>
      <c r="AZ288">
        <f t="shared" si="239"/>
        <v>197675181.61746883</v>
      </c>
      <c r="BA288" s="13">
        <f t="shared" si="219"/>
        <v>197675525.94803166</v>
      </c>
      <c r="BB288" s="37">
        <f t="shared" si="240"/>
        <v>112.58183674385747</v>
      </c>
      <c r="BC288" s="13">
        <f t="shared" si="220"/>
        <v>11831.891022053715</v>
      </c>
      <c r="BD288">
        <f t="shared" si="241"/>
        <v>153.95208507271661</v>
      </c>
      <c r="BE288" s="13">
        <f t="shared" si="221"/>
        <v>503.35057957927143</v>
      </c>
      <c r="BF288" s="13">
        <f t="shared" si="253"/>
        <v>112.84441182105685</v>
      </c>
      <c r="BG288" s="13">
        <f t="shared" si="222"/>
        <v>16763.732445960341</v>
      </c>
      <c r="BH288">
        <f t="shared" si="242"/>
        <v>171.45886093280629</v>
      </c>
      <c r="BI288" s="13">
        <f t="shared" si="223"/>
        <v>503.35057957927143</v>
      </c>
      <c r="BJ288" s="37">
        <f t="shared" si="243"/>
        <v>1.3160841587359395</v>
      </c>
      <c r="BK288" s="13">
        <f t="shared" si="224"/>
        <v>2366.3782044107429</v>
      </c>
      <c r="BL288">
        <f t="shared" si="244"/>
        <v>9.5901338245077685</v>
      </c>
      <c r="BM288" s="13">
        <f t="shared" si="225"/>
        <v>5.6772349545232395</v>
      </c>
      <c r="BN288" s="13">
        <f t="shared" si="254"/>
        <v>1.7748691837326502</v>
      </c>
      <c r="BO288" s="13">
        <f t="shared" si="226"/>
        <v>16763.732445960341</v>
      </c>
      <c r="BP288">
        <f t="shared" si="245"/>
        <v>60.389318295482092</v>
      </c>
      <c r="BQ288" s="13">
        <f t="shared" si="227"/>
        <v>5.6772349545232395</v>
      </c>
      <c r="BR288" s="37">
        <f t="shared" si="246"/>
        <v>185.47549709380507</v>
      </c>
      <c r="BS288" s="13">
        <f t="shared" si="228"/>
        <v>11831.891022053715</v>
      </c>
      <c r="BT288">
        <f t="shared" si="247"/>
        <v>226.84574542266421</v>
      </c>
      <c r="BU288" s="13">
        <f t="shared" si="229"/>
        <v>829.96785815000442</v>
      </c>
      <c r="BV288" s="13">
        <f t="shared" si="255"/>
        <v>117588208.32452293</v>
      </c>
      <c r="BW288" s="13">
        <f t="shared" si="230"/>
        <v>16763.732445960341</v>
      </c>
      <c r="BX288">
        <f t="shared" si="248"/>
        <v>117588266.93897204</v>
      </c>
      <c r="BY288" s="13">
        <f t="shared" si="231"/>
        <v>117588852.55430891</v>
      </c>
    </row>
    <row r="289" spans="29:77" x14ac:dyDescent="0.2">
      <c r="AC289">
        <v>287</v>
      </c>
      <c r="AD289" s="37">
        <f t="shared" si="232"/>
        <v>370951370.90134293</v>
      </c>
      <c r="AE289" s="13">
        <f t="shared" si="208"/>
        <v>11831.891022053715</v>
      </c>
      <c r="AF289">
        <f t="shared" si="249"/>
        <v>370951412.12744403</v>
      </c>
      <c r="AG289" s="13">
        <f t="shared" si="209"/>
        <v>370952418.14796197</v>
      </c>
      <c r="AH289" s="13">
        <f t="shared" si="250"/>
        <v>370951371.16391802</v>
      </c>
      <c r="AI289" s="13">
        <f t="shared" si="210"/>
        <v>16763.732445960341</v>
      </c>
      <c r="AJ289">
        <f t="shared" si="233"/>
        <v>370951429.5741356</v>
      </c>
      <c r="AK289" s="13">
        <f t="shared" si="211"/>
        <v>370952418.14796197</v>
      </c>
      <c r="AL289" s="37">
        <f t="shared" si="234"/>
        <v>628.15708769554521</v>
      </c>
      <c r="AM289" s="13">
        <f t="shared" si="212"/>
        <v>11831.891022053715</v>
      </c>
      <c r="AN289">
        <f t="shared" si="235"/>
        <v>669.38318881768362</v>
      </c>
      <c r="AO289" s="13">
        <f t="shared" si="213"/>
        <v>2813.5073827337451</v>
      </c>
      <c r="AP289" s="13">
        <f t="shared" si="251"/>
        <v>628.41966277274457</v>
      </c>
      <c r="AQ289" s="13">
        <f t="shared" si="214"/>
        <v>16763.732445960341</v>
      </c>
      <c r="AR289" s="13">
        <f t="shared" si="236"/>
        <v>686.82988035448795</v>
      </c>
      <c r="AS289" s="38">
        <f t="shared" si="215"/>
        <v>2813.5073827337451</v>
      </c>
      <c r="AT289" s="37">
        <f t="shared" si="237"/>
        <v>80763974.223533377</v>
      </c>
      <c r="AU289" s="13">
        <f t="shared" si="216"/>
        <v>11831.891022053715</v>
      </c>
      <c r="AV289">
        <f t="shared" si="238"/>
        <v>80764015.449634492</v>
      </c>
      <c r="AW289" s="13">
        <f t="shared" si="217"/>
        <v>80764377.431120396</v>
      </c>
      <c r="AX289" s="13">
        <f t="shared" si="252"/>
        <v>197675123.00301972</v>
      </c>
      <c r="AY289" s="13">
        <f t="shared" si="218"/>
        <v>16763.732445960341</v>
      </c>
      <c r="AZ289">
        <f t="shared" si="239"/>
        <v>197675181.4132373</v>
      </c>
      <c r="BA289" s="13">
        <f t="shared" si="219"/>
        <v>197675525.94803166</v>
      </c>
      <c r="BB289" s="37">
        <f t="shared" si="240"/>
        <v>112.58183674385747</v>
      </c>
      <c r="BC289" s="13">
        <f t="shared" si="220"/>
        <v>11831.891022053715</v>
      </c>
      <c r="BD289">
        <f t="shared" si="241"/>
        <v>153.80793786599585</v>
      </c>
      <c r="BE289" s="13">
        <f t="shared" si="221"/>
        <v>503.35057957927143</v>
      </c>
      <c r="BF289" s="13">
        <f t="shared" si="253"/>
        <v>112.84441182105685</v>
      </c>
      <c r="BG289" s="13">
        <f t="shared" si="222"/>
        <v>16763.732445960341</v>
      </c>
      <c r="BH289">
        <f t="shared" si="242"/>
        <v>171.25462940280019</v>
      </c>
      <c r="BI289" s="13">
        <f t="shared" si="223"/>
        <v>503.35057957927143</v>
      </c>
      <c r="BJ289" s="37">
        <f t="shared" si="243"/>
        <v>1.3160841587359395</v>
      </c>
      <c r="BK289" s="13">
        <f t="shared" si="224"/>
        <v>2366.3782044107429</v>
      </c>
      <c r="BL289">
        <f t="shared" si="244"/>
        <v>9.5613043831636162</v>
      </c>
      <c r="BM289" s="13">
        <f t="shared" si="225"/>
        <v>5.6772349545232395</v>
      </c>
      <c r="BN289" s="13">
        <f t="shared" si="254"/>
        <v>1.7748691837326502</v>
      </c>
      <c r="BO289" s="13">
        <f t="shared" si="226"/>
        <v>16763.732445960341</v>
      </c>
      <c r="BP289">
        <f t="shared" si="245"/>
        <v>60.185086765475994</v>
      </c>
      <c r="BQ289" s="13">
        <f t="shared" si="227"/>
        <v>5.6772349545232395</v>
      </c>
      <c r="BR289" s="37">
        <f t="shared" si="246"/>
        <v>185.47549709380507</v>
      </c>
      <c r="BS289" s="13">
        <f t="shared" si="228"/>
        <v>11831.891022053715</v>
      </c>
      <c r="BT289">
        <f t="shared" si="247"/>
        <v>226.70159821594345</v>
      </c>
      <c r="BU289" s="13">
        <f t="shared" si="229"/>
        <v>829.96785815000442</v>
      </c>
      <c r="BV289" s="13">
        <f t="shared" si="255"/>
        <v>117588208.32452293</v>
      </c>
      <c r="BW289" s="13">
        <f t="shared" si="230"/>
        <v>16763.732445960341</v>
      </c>
      <c r="BX289">
        <f t="shared" si="248"/>
        <v>117588266.73474051</v>
      </c>
      <c r="BY289" s="13">
        <f t="shared" si="231"/>
        <v>117588852.55430891</v>
      </c>
    </row>
    <row r="290" spans="29:77" x14ac:dyDescent="0.2">
      <c r="AC290">
        <v>288</v>
      </c>
      <c r="AD290" s="37">
        <f t="shared" si="232"/>
        <v>370951370.90134293</v>
      </c>
      <c r="AE290" s="13">
        <f t="shared" si="208"/>
        <v>11831.891022053715</v>
      </c>
      <c r="AF290">
        <f t="shared" si="249"/>
        <v>370951411.98429787</v>
      </c>
      <c r="AG290" s="13">
        <f t="shared" si="209"/>
        <v>370952418.14796197</v>
      </c>
      <c r="AH290" s="13">
        <f t="shared" si="250"/>
        <v>370951371.16391802</v>
      </c>
      <c r="AI290" s="13">
        <f t="shared" si="210"/>
        <v>16763.732445960341</v>
      </c>
      <c r="AJ290">
        <f t="shared" si="233"/>
        <v>370951429.37132233</v>
      </c>
      <c r="AK290" s="13">
        <f t="shared" si="211"/>
        <v>370952418.14796197</v>
      </c>
      <c r="AL290" s="37">
        <f t="shared" si="234"/>
        <v>628.15708769554521</v>
      </c>
      <c r="AM290" s="13">
        <f t="shared" si="212"/>
        <v>11831.891022053715</v>
      </c>
      <c r="AN290">
        <f t="shared" si="235"/>
        <v>669.24004263323172</v>
      </c>
      <c r="AO290" s="13">
        <f t="shared" si="213"/>
        <v>2813.5073827337451</v>
      </c>
      <c r="AP290" s="13">
        <f t="shared" si="251"/>
        <v>628.41966277274457</v>
      </c>
      <c r="AQ290" s="13">
        <f t="shared" si="214"/>
        <v>16763.732445960341</v>
      </c>
      <c r="AR290" s="13">
        <f t="shared" si="236"/>
        <v>686.62706709899578</v>
      </c>
      <c r="AS290" s="38">
        <f t="shared" si="215"/>
        <v>2813.5073827337451</v>
      </c>
      <c r="AT290" s="37">
        <f t="shared" si="237"/>
        <v>80763974.223533377</v>
      </c>
      <c r="AU290" s="13">
        <f t="shared" si="216"/>
        <v>11831.891022053715</v>
      </c>
      <c r="AV290">
        <f t="shared" si="238"/>
        <v>80764015.30648832</v>
      </c>
      <c r="AW290" s="13">
        <f t="shared" si="217"/>
        <v>80764377.431120396</v>
      </c>
      <c r="AX290" s="13">
        <f t="shared" si="252"/>
        <v>197675123.00301972</v>
      </c>
      <c r="AY290" s="13">
        <f t="shared" si="218"/>
        <v>16763.732445960341</v>
      </c>
      <c r="AZ290">
        <f t="shared" si="239"/>
        <v>197675181.21042404</v>
      </c>
      <c r="BA290" s="13">
        <f t="shared" si="219"/>
        <v>197675525.94803166</v>
      </c>
      <c r="BB290" s="37">
        <f t="shared" si="240"/>
        <v>112.58183674385747</v>
      </c>
      <c r="BC290" s="13">
        <f t="shared" si="220"/>
        <v>11831.891022053715</v>
      </c>
      <c r="BD290">
        <f t="shared" si="241"/>
        <v>153.66479168154399</v>
      </c>
      <c r="BE290" s="13">
        <f t="shared" si="221"/>
        <v>503.35057957927143</v>
      </c>
      <c r="BF290" s="13">
        <f t="shared" si="253"/>
        <v>112.84441182105685</v>
      </c>
      <c r="BG290" s="13">
        <f t="shared" si="222"/>
        <v>16763.732445960341</v>
      </c>
      <c r="BH290">
        <f t="shared" si="242"/>
        <v>171.05181614730805</v>
      </c>
      <c r="BI290" s="13">
        <f t="shared" si="223"/>
        <v>503.35057957927143</v>
      </c>
      <c r="BJ290" s="37">
        <f t="shared" si="243"/>
        <v>1.3160841587359395</v>
      </c>
      <c r="BK290" s="13">
        <f t="shared" si="224"/>
        <v>2366.3782044107429</v>
      </c>
      <c r="BL290">
        <f t="shared" si="244"/>
        <v>9.5326751462732418</v>
      </c>
      <c r="BM290" s="13">
        <f t="shared" si="225"/>
        <v>5.6772349545232395</v>
      </c>
      <c r="BN290" s="13">
        <f t="shared" si="254"/>
        <v>1.7748691837326502</v>
      </c>
      <c r="BO290" s="13">
        <f t="shared" si="226"/>
        <v>16763.732445960341</v>
      </c>
      <c r="BP290">
        <f t="shared" si="245"/>
        <v>59.982273509983827</v>
      </c>
      <c r="BQ290" s="13">
        <f t="shared" si="227"/>
        <v>5.6772349545232395</v>
      </c>
      <c r="BR290" s="37">
        <f t="shared" si="246"/>
        <v>185.47549709380507</v>
      </c>
      <c r="BS290" s="13">
        <f t="shared" si="228"/>
        <v>11831.891022053715</v>
      </c>
      <c r="BT290">
        <f t="shared" si="247"/>
        <v>226.55845203149158</v>
      </c>
      <c r="BU290" s="13">
        <f t="shared" si="229"/>
        <v>829.96785815000442</v>
      </c>
      <c r="BV290" s="13">
        <f t="shared" si="255"/>
        <v>117588208.32452293</v>
      </c>
      <c r="BW290" s="13">
        <f t="shared" si="230"/>
        <v>16763.732445960341</v>
      </c>
      <c r="BX290">
        <f t="shared" si="248"/>
        <v>117588266.53192726</v>
      </c>
      <c r="BY290" s="13">
        <f t="shared" si="231"/>
        <v>117588852.55430891</v>
      </c>
    </row>
    <row r="291" spans="29:77" x14ac:dyDescent="0.2">
      <c r="AC291">
        <v>289</v>
      </c>
      <c r="AD291" s="37">
        <f t="shared" si="232"/>
        <v>370951370.90134293</v>
      </c>
      <c r="AE291" s="13">
        <f t="shared" si="208"/>
        <v>11831.891022053715</v>
      </c>
      <c r="AF291">
        <f t="shared" si="249"/>
        <v>370951411.84214228</v>
      </c>
      <c r="AG291" s="13">
        <f t="shared" si="209"/>
        <v>370952418.14796197</v>
      </c>
      <c r="AH291" s="13">
        <f t="shared" si="250"/>
        <v>370951371.16391802</v>
      </c>
      <c r="AI291" s="13">
        <f t="shared" si="210"/>
        <v>16763.732445960341</v>
      </c>
      <c r="AJ291">
        <f t="shared" si="233"/>
        <v>370951429.16991264</v>
      </c>
      <c r="AK291" s="13">
        <f t="shared" si="211"/>
        <v>370952418.14796197</v>
      </c>
      <c r="AL291" s="37">
        <f t="shared" si="234"/>
        <v>628.15708769554521</v>
      </c>
      <c r="AM291" s="13">
        <f t="shared" si="212"/>
        <v>11831.891022053715</v>
      </c>
      <c r="AN291">
        <f t="shared" si="235"/>
        <v>669.09788707981409</v>
      </c>
      <c r="AO291" s="13">
        <f t="shared" si="213"/>
        <v>2813.5073827337451</v>
      </c>
      <c r="AP291" s="13">
        <f t="shared" si="251"/>
        <v>628.41966277274457</v>
      </c>
      <c r="AQ291" s="13">
        <f t="shared" si="214"/>
        <v>16763.732445960341</v>
      </c>
      <c r="AR291" s="13">
        <f t="shared" si="236"/>
        <v>686.42565739544466</v>
      </c>
      <c r="AS291" s="38">
        <f t="shared" si="215"/>
        <v>2813.5073827337451</v>
      </c>
      <c r="AT291" s="37">
        <f t="shared" si="237"/>
        <v>80763974.223533377</v>
      </c>
      <c r="AU291" s="13">
        <f t="shared" si="216"/>
        <v>11831.891022053715</v>
      </c>
      <c r="AV291">
        <f t="shared" si="238"/>
        <v>80764015.164332762</v>
      </c>
      <c r="AW291" s="13">
        <f t="shared" si="217"/>
        <v>80764377.431120396</v>
      </c>
      <c r="AX291" s="13">
        <f t="shared" si="252"/>
        <v>197675123.00301972</v>
      </c>
      <c r="AY291" s="13">
        <f t="shared" si="218"/>
        <v>16763.732445960341</v>
      </c>
      <c r="AZ291">
        <f t="shared" si="239"/>
        <v>197675181.00901434</v>
      </c>
      <c r="BA291" s="13">
        <f t="shared" si="219"/>
        <v>197675525.94803166</v>
      </c>
      <c r="BB291" s="37">
        <f t="shared" si="240"/>
        <v>112.58183674385747</v>
      </c>
      <c r="BC291" s="13">
        <f t="shared" si="220"/>
        <v>11831.891022053715</v>
      </c>
      <c r="BD291">
        <f t="shared" si="241"/>
        <v>153.52263612812638</v>
      </c>
      <c r="BE291" s="13">
        <f t="shared" si="221"/>
        <v>503.35057957927143</v>
      </c>
      <c r="BF291" s="13">
        <f t="shared" si="253"/>
        <v>112.84441182105685</v>
      </c>
      <c r="BG291" s="13">
        <f t="shared" si="222"/>
        <v>16763.732445960341</v>
      </c>
      <c r="BH291">
        <f t="shared" si="242"/>
        <v>170.85040644375698</v>
      </c>
      <c r="BI291" s="13">
        <f t="shared" si="223"/>
        <v>503.35057957927143</v>
      </c>
      <c r="BJ291" s="37">
        <f t="shared" si="243"/>
        <v>1.3160841587359395</v>
      </c>
      <c r="BK291" s="13">
        <f t="shared" si="224"/>
        <v>2366.3782044107429</v>
      </c>
      <c r="BL291">
        <f t="shared" si="244"/>
        <v>9.5042440355897213</v>
      </c>
      <c r="BM291" s="13">
        <f t="shared" si="225"/>
        <v>5.6772349545232395</v>
      </c>
      <c r="BN291" s="13">
        <f t="shared" si="254"/>
        <v>1.7748691837326502</v>
      </c>
      <c r="BO291" s="13">
        <f t="shared" si="226"/>
        <v>16763.732445960341</v>
      </c>
      <c r="BP291">
        <f t="shared" si="245"/>
        <v>59.780863806432791</v>
      </c>
      <c r="BQ291" s="13">
        <f t="shared" si="227"/>
        <v>5.6772349545232395</v>
      </c>
      <c r="BR291" s="37">
        <f t="shared" si="246"/>
        <v>185.47549709380507</v>
      </c>
      <c r="BS291" s="13">
        <f t="shared" si="228"/>
        <v>11831.891022053715</v>
      </c>
      <c r="BT291">
        <f t="shared" si="247"/>
        <v>226.41629647807397</v>
      </c>
      <c r="BU291" s="13">
        <f t="shared" si="229"/>
        <v>829.96785815000442</v>
      </c>
      <c r="BV291" s="13">
        <f t="shared" si="255"/>
        <v>117588208.32452293</v>
      </c>
      <c r="BW291" s="13">
        <f t="shared" si="230"/>
        <v>16763.732445960341</v>
      </c>
      <c r="BX291">
        <f t="shared" si="248"/>
        <v>117588266.33051755</v>
      </c>
      <c r="BY291" s="13">
        <f t="shared" si="231"/>
        <v>117588852.55430891</v>
      </c>
    </row>
    <row r="292" spans="29:77" x14ac:dyDescent="0.2">
      <c r="AC292">
        <v>290</v>
      </c>
      <c r="AD292" s="37">
        <f t="shared" si="232"/>
        <v>370951370.90134293</v>
      </c>
      <c r="AE292" s="13">
        <f t="shared" si="208"/>
        <v>11831.891022053715</v>
      </c>
      <c r="AF292">
        <f t="shared" si="249"/>
        <v>370951411.70096713</v>
      </c>
      <c r="AG292" s="13">
        <f t="shared" si="209"/>
        <v>370952418.14796197</v>
      </c>
      <c r="AH292" s="13">
        <f t="shared" si="250"/>
        <v>370951371.16391802</v>
      </c>
      <c r="AI292" s="13">
        <f t="shared" si="210"/>
        <v>16763.732445960341</v>
      </c>
      <c r="AJ292">
        <f t="shared" si="233"/>
        <v>370951428.96989197</v>
      </c>
      <c r="AK292" s="13">
        <f t="shared" si="211"/>
        <v>370952418.14796197</v>
      </c>
      <c r="AL292" s="37">
        <f t="shared" si="234"/>
        <v>628.15708769554521</v>
      </c>
      <c r="AM292" s="13">
        <f t="shared" si="212"/>
        <v>11831.891022053715</v>
      </c>
      <c r="AN292">
        <f t="shared" si="235"/>
        <v>668.95671190952351</v>
      </c>
      <c r="AO292" s="13">
        <f t="shared" si="213"/>
        <v>2813.5073827337451</v>
      </c>
      <c r="AP292" s="13">
        <f t="shared" si="251"/>
        <v>628.41966277274457</v>
      </c>
      <c r="AQ292" s="13">
        <f t="shared" si="214"/>
        <v>16763.732445960341</v>
      </c>
      <c r="AR292" s="13">
        <f t="shared" si="236"/>
        <v>686.22563672433193</v>
      </c>
      <c r="AS292" s="38">
        <f t="shared" si="215"/>
        <v>2813.5073827337451</v>
      </c>
      <c r="AT292" s="37">
        <f t="shared" si="237"/>
        <v>80763974.223533377</v>
      </c>
      <c r="AU292" s="13">
        <f t="shared" si="216"/>
        <v>11831.891022053715</v>
      </c>
      <c r="AV292">
        <f t="shared" si="238"/>
        <v>80764015.023157597</v>
      </c>
      <c r="AW292" s="13">
        <f t="shared" si="217"/>
        <v>80764377.431120396</v>
      </c>
      <c r="AX292" s="13">
        <f t="shared" si="252"/>
        <v>197675123.00301972</v>
      </c>
      <c r="AY292" s="13">
        <f t="shared" si="218"/>
        <v>16763.732445960341</v>
      </c>
      <c r="AZ292">
        <f t="shared" si="239"/>
        <v>197675180.80899367</v>
      </c>
      <c r="BA292" s="13">
        <f t="shared" si="219"/>
        <v>197675525.94803166</v>
      </c>
      <c r="BB292" s="37">
        <f t="shared" si="240"/>
        <v>112.58183674385747</v>
      </c>
      <c r="BC292" s="13">
        <f t="shared" si="220"/>
        <v>11831.891022053715</v>
      </c>
      <c r="BD292">
        <f t="shared" si="241"/>
        <v>153.3814609578358</v>
      </c>
      <c r="BE292" s="13">
        <f t="shared" si="221"/>
        <v>503.35057957927143</v>
      </c>
      <c r="BF292" s="13">
        <f t="shared" si="253"/>
        <v>112.84441182105685</v>
      </c>
      <c r="BG292" s="13">
        <f t="shared" si="222"/>
        <v>16763.732445960341</v>
      </c>
      <c r="BH292">
        <f t="shared" si="242"/>
        <v>170.65038577264423</v>
      </c>
      <c r="BI292" s="13">
        <f t="shared" si="223"/>
        <v>503.35057957927143</v>
      </c>
      <c r="BJ292" s="37">
        <f t="shared" si="243"/>
        <v>1.3160841587359395</v>
      </c>
      <c r="BK292" s="13">
        <f t="shared" si="224"/>
        <v>2366.3782044107429</v>
      </c>
      <c r="BL292">
        <f t="shared" si="244"/>
        <v>9.4760090015316045</v>
      </c>
      <c r="BM292" s="13">
        <f t="shared" si="225"/>
        <v>5.6772349545232395</v>
      </c>
      <c r="BN292" s="13">
        <f t="shared" si="254"/>
        <v>1.7748691837326502</v>
      </c>
      <c r="BO292" s="13">
        <f t="shared" si="226"/>
        <v>16763.732445960341</v>
      </c>
      <c r="BP292">
        <f t="shared" si="245"/>
        <v>59.580843135320031</v>
      </c>
      <c r="BQ292" s="13">
        <f t="shared" si="227"/>
        <v>5.6772349545232395</v>
      </c>
      <c r="BR292" s="37">
        <f t="shared" si="246"/>
        <v>185.47549709380507</v>
      </c>
      <c r="BS292" s="13">
        <f t="shared" si="228"/>
        <v>11831.891022053715</v>
      </c>
      <c r="BT292">
        <f t="shared" si="247"/>
        <v>226.27512130778339</v>
      </c>
      <c r="BU292" s="13">
        <f t="shared" si="229"/>
        <v>829.96785815000442</v>
      </c>
      <c r="BV292" s="13">
        <f t="shared" si="255"/>
        <v>117588208.32452293</v>
      </c>
      <c r="BW292" s="13">
        <f t="shared" si="230"/>
        <v>16763.732445960341</v>
      </c>
      <c r="BX292">
        <f t="shared" si="248"/>
        <v>117588266.13049687</v>
      </c>
      <c r="BY292" s="13">
        <f t="shared" si="231"/>
        <v>117588852.55430891</v>
      </c>
    </row>
    <row r="293" spans="29:77" x14ac:dyDescent="0.2">
      <c r="AC293">
        <v>291</v>
      </c>
      <c r="AD293" s="37">
        <f t="shared" si="232"/>
        <v>370951370.90134293</v>
      </c>
      <c r="AE293" s="13">
        <f t="shared" si="208"/>
        <v>11831.891022053715</v>
      </c>
      <c r="AF293">
        <f t="shared" si="249"/>
        <v>370951411.56076223</v>
      </c>
      <c r="AG293" s="13">
        <f t="shared" si="209"/>
        <v>370952418.14796197</v>
      </c>
      <c r="AH293" s="13">
        <f t="shared" si="250"/>
        <v>370951371.16391802</v>
      </c>
      <c r="AI293" s="13">
        <f t="shared" si="210"/>
        <v>16763.732445960341</v>
      </c>
      <c r="AJ293">
        <f t="shared" si="233"/>
        <v>370951428.77124602</v>
      </c>
      <c r="AK293" s="13">
        <f t="shared" si="211"/>
        <v>370952418.14796197</v>
      </c>
      <c r="AL293" s="37">
        <f t="shared" si="234"/>
        <v>628.15708769554521</v>
      </c>
      <c r="AM293" s="13">
        <f t="shared" si="212"/>
        <v>11831.891022053715</v>
      </c>
      <c r="AN293">
        <f t="shared" si="235"/>
        <v>668.81650701531748</v>
      </c>
      <c r="AO293" s="13">
        <f t="shared" si="213"/>
        <v>2813.5073827337451</v>
      </c>
      <c r="AP293" s="13">
        <f t="shared" si="251"/>
        <v>628.41966277274457</v>
      </c>
      <c r="AQ293" s="13">
        <f t="shared" si="214"/>
        <v>16763.732445960341</v>
      </c>
      <c r="AR293" s="13">
        <f t="shared" si="236"/>
        <v>686.02699076573549</v>
      </c>
      <c r="AS293" s="38">
        <f t="shared" si="215"/>
        <v>2813.5073827337451</v>
      </c>
      <c r="AT293" s="37">
        <f t="shared" si="237"/>
        <v>80763974.223533377</v>
      </c>
      <c r="AU293" s="13">
        <f t="shared" si="216"/>
        <v>11831.891022053715</v>
      </c>
      <c r="AV293">
        <f t="shared" si="238"/>
        <v>80764014.88295269</v>
      </c>
      <c r="AW293" s="13">
        <f t="shared" si="217"/>
        <v>80764377.431120396</v>
      </c>
      <c r="AX293" s="13">
        <f t="shared" si="252"/>
        <v>197675123.00301972</v>
      </c>
      <c r="AY293" s="13">
        <f t="shared" si="218"/>
        <v>16763.732445960341</v>
      </c>
      <c r="AZ293">
        <f t="shared" si="239"/>
        <v>197675180.61034772</v>
      </c>
      <c r="BA293" s="13">
        <f t="shared" si="219"/>
        <v>197675525.94803166</v>
      </c>
      <c r="BB293" s="37">
        <f t="shared" si="240"/>
        <v>112.58183674385747</v>
      </c>
      <c r="BC293" s="13">
        <f t="shared" si="220"/>
        <v>11831.891022053715</v>
      </c>
      <c r="BD293">
        <f t="shared" si="241"/>
        <v>153.24125606362969</v>
      </c>
      <c r="BE293" s="13">
        <f t="shared" si="221"/>
        <v>503.35057957927143</v>
      </c>
      <c r="BF293" s="13">
        <f t="shared" si="253"/>
        <v>112.84441182105685</v>
      </c>
      <c r="BG293" s="13">
        <f t="shared" si="222"/>
        <v>16763.732445960341</v>
      </c>
      <c r="BH293">
        <f t="shared" si="242"/>
        <v>170.4517398140477</v>
      </c>
      <c r="BI293" s="13">
        <f t="shared" si="223"/>
        <v>503.35057957927143</v>
      </c>
      <c r="BJ293" s="37">
        <f t="shared" si="243"/>
        <v>1.3160841587359395</v>
      </c>
      <c r="BK293" s="13">
        <f t="shared" si="224"/>
        <v>2366.3782044107429</v>
      </c>
      <c r="BL293">
        <f t="shared" si="244"/>
        <v>9.4479680226903824</v>
      </c>
      <c r="BM293" s="13">
        <f t="shared" si="225"/>
        <v>5.6772349545232395</v>
      </c>
      <c r="BN293" s="13">
        <f t="shared" si="254"/>
        <v>1.7748691837326502</v>
      </c>
      <c r="BO293" s="13">
        <f t="shared" si="226"/>
        <v>16763.732445960341</v>
      </c>
      <c r="BP293">
        <f t="shared" si="245"/>
        <v>59.382197176723508</v>
      </c>
      <c r="BQ293" s="13">
        <f t="shared" si="227"/>
        <v>5.6772349545232395</v>
      </c>
      <c r="BR293" s="37">
        <f t="shared" si="246"/>
        <v>185.47549709380507</v>
      </c>
      <c r="BS293" s="13">
        <f t="shared" si="228"/>
        <v>11831.891022053715</v>
      </c>
      <c r="BT293">
        <f t="shared" si="247"/>
        <v>226.13491641357729</v>
      </c>
      <c r="BU293" s="13">
        <f t="shared" si="229"/>
        <v>829.96785815000442</v>
      </c>
      <c r="BV293" s="13">
        <f t="shared" si="255"/>
        <v>117588208.32452293</v>
      </c>
      <c r="BW293" s="13">
        <f t="shared" si="230"/>
        <v>16763.732445960341</v>
      </c>
      <c r="BX293">
        <f t="shared" si="248"/>
        <v>117588265.93185093</v>
      </c>
      <c r="BY293" s="13">
        <f t="shared" si="231"/>
        <v>117588852.55430891</v>
      </c>
    </row>
    <row r="294" spans="29:77" x14ac:dyDescent="0.2">
      <c r="AC294">
        <v>292</v>
      </c>
      <c r="AD294" s="37">
        <f t="shared" si="232"/>
        <v>370951370.90134293</v>
      </c>
      <c r="AE294" s="13">
        <f t="shared" si="208"/>
        <v>11831.891022053715</v>
      </c>
      <c r="AF294">
        <f t="shared" si="249"/>
        <v>370951411.42151767</v>
      </c>
      <c r="AG294" s="13">
        <f t="shared" si="209"/>
        <v>370952418.14796197</v>
      </c>
      <c r="AH294" s="13">
        <f t="shared" si="250"/>
        <v>370951371.16391802</v>
      </c>
      <c r="AI294" s="13">
        <f t="shared" si="210"/>
        <v>16763.732445960341</v>
      </c>
      <c r="AJ294">
        <f t="shared" si="233"/>
        <v>370951428.57396066</v>
      </c>
      <c r="AK294" s="13">
        <f t="shared" si="211"/>
        <v>370952418.14796197</v>
      </c>
      <c r="AL294" s="37">
        <f t="shared" si="234"/>
        <v>628.15708769554521</v>
      </c>
      <c r="AM294" s="13">
        <f t="shared" si="212"/>
        <v>11831.891022053715</v>
      </c>
      <c r="AN294">
        <f t="shared" si="235"/>
        <v>668.6772624286059</v>
      </c>
      <c r="AO294" s="13">
        <f t="shared" si="213"/>
        <v>2813.5073827337451</v>
      </c>
      <c r="AP294" s="13">
        <f t="shared" si="251"/>
        <v>628.41966277274457</v>
      </c>
      <c r="AQ294" s="13">
        <f t="shared" si="214"/>
        <v>16763.732445960341</v>
      </c>
      <c r="AR294" s="13">
        <f t="shared" si="236"/>
        <v>685.82970539589644</v>
      </c>
      <c r="AS294" s="38">
        <f t="shared" si="215"/>
        <v>2813.5073827337451</v>
      </c>
      <c r="AT294" s="37">
        <f t="shared" si="237"/>
        <v>80763974.223533377</v>
      </c>
      <c r="AU294" s="13">
        <f t="shared" si="216"/>
        <v>11831.891022053715</v>
      </c>
      <c r="AV294">
        <f t="shared" si="238"/>
        <v>80764014.743708104</v>
      </c>
      <c r="AW294" s="13">
        <f t="shared" si="217"/>
        <v>80764377.431120396</v>
      </c>
      <c r="AX294" s="13">
        <f t="shared" si="252"/>
        <v>197675123.00301972</v>
      </c>
      <c r="AY294" s="13">
        <f t="shared" si="218"/>
        <v>16763.732445960341</v>
      </c>
      <c r="AZ294">
        <f t="shared" si="239"/>
        <v>197675180.41306233</v>
      </c>
      <c r="BA294" s="13">
        <f t="shared" si="219"/>
        <v>197675525.94803166</v>
      </c>
      <c r="BB294" s="37">
        <f t="shared" si="240"/>
        <v>112.58183674385747</v>
      </c>
      <c r="BC294" s="13">
        <f t="shared" si="220"/>
        <v>11831.891022053715</v>
      </c>
      <c r="BD294">
        <f t="shared" si="241"/>
        <v>153.10201147691814</v>
      </c>
      <c r="BE294" s="13">
        <f t="shared" si="221"/>
        <v>503.35057957927143</v>
      </c>
      <c r="BF294" s="13">
        <f t="shared" si="253"/>
        <v>112.84441182105685</v>
      </c>
      <c r="BG294" s="13">
        <f t="shared" si="222"/>
        <v>16763.732445960341</v>
      </c>
      <c r="BH294">
        <f t="shared" si="242"/>
        <v>170.2544544442087</v>
      </c>
      <c r="BI294" s="13">
        <f t="shared" si="223"/>
        <v>503.35057957927143</v>
      </c>
      <c r="BJ294" s="37">
        <f t="shared" si="243"/>
        <v>1.3160841587359395</v>
      </c>
      <c r="BK294" s="13">
        <f t="shared" si="224"/>
        <v>2366.3782044107429</v>
      </c>
      <c r="BL294">
        <f t="shared" si="244"/>
        <v>9.4201191053480731</v>
      </c>
      <c r="BM294" s="13">
        <f t="shared" si="225"/>
        <v>5.6772349545232395</v>
      </c>
      <c r="BN294" s="13">
        <f t="shared" si="254"/>
        <v>1.7748691837326502</v>
      </c>
      <c r="BO294" s="13">
        <f t="shared" si="226"/>
        <v>16763.732445960341</v>
      </c>
      <c r="BP294">
        <f t="shared" si="245"/>
        <v>59.1849118068845</v>
      </c>
      <c r="BQ294" s="13">
        <f t="shared" si="227"/>
        <v>5.6772349545232395</v>
      </c>
      <c r="BR294" s="37">
        <f t="shared" si="246"/>
        <v>185.47549709380507</v>
      </c>
      <c r="BS294" s="13">
        <f t="shared" si="228"/>
        <v>11831.891022053715</v>
      </c>
      <c r="BT294">
        <f t="shared" si="247"/>
        <v>225.99567182686573</v>
      </c>
      <c r="BU294" s="13">
        <f t="shared" si="229"/>
        <v>829.96785815000442</v>
      </c>
      <c r="BV294" s="13">
        <f t="shared" si="255"/>
        <v>117588208.32452293</v>
      </c>
      <c r="BW294" s="13">
        <f t="shared" si="230"/>
        <v>16763.732445960341</v>
      </c>
      <c r="BX294">
        <f t="shared" si="248"/>
        <v>117588265.73456556</v>
      </c>
      <c r="BY294" s="13">
        <f t="shared" si="231"/>
        <v>117588852.55430891</v>
      </c>
    </row>
    <row r="295" spans="29:77" x14ac:dyDescent="0.2">
      <c r="AC295">
        <v>293</v>
      </c>
      <c r="AD295" s="37">
        <f t="shared" si="232"/>
        <v>370951370.90134293</v>
      </c>
      <c r="AE295" s="13">
        <f t="shared" si="208"/>
        <v>11831.891022053715</v>
      </c>
      <c r="AF295">
        <f t="shared" si="249"/>
        <v>370951411.28322357</v>
      </c>
      <c r="AG295" s="13">
        <f t="shared" si="209"/>
        <v>370952418.14796197</v>
      </c>
      <c r="AH295" s="13">
        <f t="shared" si="250"/>
        <v>370951371.16391802</v>
      </c>
      <c r="AI295" s="13">
        <f t="shared" si="210"/>
        <v>16763.732445960341</v>
      </c>
      <c r="AJ295">
        <f t="shared" si="233"/>
        <v>370951428.37802196</v>
      </c>
      <c r="AK295" s="13">
        <f t="shared" si="211"/>
        <v>370952418.14796197</v>
      </c>
      <c r="AL295" s="37">
        <f t="shared" si="234"/>
        <v>628.15708769554521</v>
      </c>
      <c r="AM295" s="13">
        <f t="shared" si="212"/>
        <v>11831.891022053715</v>
      </c>
      <c r="AN295">
        <f t="shared" si="235"/>
        <v>668.53896831688894</v>
      </c>
      <c r="AO295" s="13">
        <f t="shared" si="213"/>
        <v>2813.5073827337451</v>
      </c>
      <c r="AP295" s="13">
        <f t="shared" si="251"/>
        <v>628.41966277274457</v>
      </c>
      <c r="AQ295" s="13">
        <f t="shared" si="214"/>
        <v>16763.732445960341</v>
      </c>
      <c r="AR295" s="13">
        <f t="shared" si="236"/>
        <v>685.63376668387207</v>
      </c>
      <c r="AS295" s="38">
        <f t="shared" si="215"/>
        <v>2813.5073827337451</v>
      </c>
      <c r="AT295" s="37">
        <f t="shared" si="237"/>
        <v>80763974.223533377</v>
      </c>
      <c r="AU295" s="13">
        <f t="shared" si="216"/>
        <v>11831.891022053715</v>
      </c>
      <c r="AV295">
        <f t="shared" si="238"/>
        <v>80764014.605414003</v>
      </c>
      <c r="AW295" s="13">
        <f t="shared" si="217"/>
        <v>80764377.431120396</v>
      </c>
      <c r="AX295" s="13">
        <f t="shared" si="252"/>
        <v>197675123.00301972</v>
      </c>
      <c r="AY295" s="13">
        <f t="shared" si="218"/>
        <v>16763.732445960341</v>
      </c>
      <c r="AZ295">
        <f t="shared" si="239"/>
        <v>197675180.21712363</v>
      </c>
      <c r="BA295" s="13">
        <f t="shared" si="219"/>
        <v>197675525.94803166</v>
      </c>
      <c r="BB295" s="37">
        <f t="shared" si="240"/>
        <v>112.58183674385747</v>
      </c>
      <c r="BC295" s="13">
        <f t="shared" si="220"/>
        <v>11831.891022053715</v>
      </c>
      <c r="BD295">
        <f t="shared" si="241"/>
        <v>152.96371736520121</v>
      </c>
      <c r="BE295" s="13">
        <f t="shared" si="221"/>
        <v>503.35057957927143</v>
      </c>
      <c r="BF295" s="13">
        <f t="shared" si="253"/>
        <v>112.84441182105685</v>
      </c>
      <c r="BG295" s="13">
        <f t="shared" si="222"/>
        <v>16763.732445960341</v>
      </c>
      <c r="BH295">
        <f t="shared" si="242"/>
        <v>170.0585157321843</v>
      </c>
      <c r="BI295" s="13">
        <f t="shared" si="223"/>
        <v>503.35057957927143</v>
      </c>
      <c r="BJ295" s="37">
        <f t="shared" si="243"/>
        <v>1.3160841587359395</v>
      </c>
      <c r="BK295" s="13">
        <f t="shared" si="224"/>
        <v>2366.3782044107429</v>
      </c>
      <c r="BL295">
        <f t="shared" si="244"/>
        <v>9.3924602830046879</v>
      </c>
      <c r="BM295" s="13">
        <f t="shared" si="225"/>
        <v>5.6772349545232395</v>
      </c>
      <c r="BN295" s="13">
        <f t="shared" si="254"/>
        <v>1.7748691837326502</v>
      </c>
      <c r="BO295" s="13">
        <f t="shared" si="226"/>
        <v>16763.732445960341</v>
      </c>
      <c r="BP295">
        <f t="shared" si="245"/>
        <v>58.988973094860093</v>
      </c>
      <c r="BQ295" s="13">
        <f t="shared" si="227"/>
        <v>5.6772349545232395</v>
      </c>
      <c r="BR295" s="37">
        <f t="shared" si="246"/>
        <v>185.47549709380507</v>
      </c>
      <c r="BS295" s="13">
        <f t="shared" si="228"/>
        <v>11831.891022053715</v>
      </c>
      <c r="BT295">
        <f t="shared" si="247"/>
        <v>225.8573777151488</v>
      </c>
      <c r="BU295" s="13">
        <f t="shared" si="229"/>
        <v>829.96785815000442</v>
      </c>
      <c r="BV295" s="13">
        <f t="shared" si="255"/>
        <v>117588208.32452293</v>
      </c>
      <c r="BW295" s="13">
        <f t="shared" si="230"/>
        <v>16763.732445960341</v>
      </c>
      <c r="BX295">
        <f t="shared" si="248"/>
        <v>117588265.53862683</v>
      </c>
      <c r="BY295" s="13">
        <f t="shared" si="231"/>
        <v>117588852.55430891</v>
      </c>
    </row>
    <row r="296" spans="29:77" x14ac:dyDescent="0.2">
      <c r="AC296">
        <v>294</v>
      </c>
      <c r="AD296" s="37">
        <f t="shared" si="232"/>
        <v>370951370.90134293</v>
      </c>
      <c r="AE296" s="13">
        <f t="shared" si="208"/>
        <v>11831.891022053715</v>
      </c>
      <c r="AF296">
        <f t="shared" si="249"/>
        <v>370951411.14587021</v>
      </c>
      <c r="AG296" s="13">
        <f t="shared" si="209"/>
        <v>370952418.14796197</v>
      </c>
      <c r="AH296" s="13">
        <f t="shared" si="250"/>
        <v>370951371.16391802</v>
      </c>
      <c r="AI296" s="13">
        <f t="shared" si="210"/>
        <v>16763.732445960341</v>
      </c>
      <c r="AJ296">
        <f t="shared" si="233"/>
        <v>370951428.18341613</v>
      </c>
      <c r="AK296" s="13">
        <f t="shared" si="211"/>
        <v>370952418.14796197</v>
      </c>
      <c r="AL296" s="37">
        <f t="shared" si="234"/>
        <v>628.15708769554521</v>
      </c>
      <c r="AM296" s="13">
        <f t="shared" si="212"/>
        <v>11831.891022053715</v>
      </c>
      <c r="AN296">
        <f t="shared" si="235"/>
        <v>668.40161498144221</v>
      </c>
      <c r="AO296" s="13">
        <f t="shared" si="213"/>
        <v>2813.5073827337451</v>
      </c>
      <c r="AP296" s="13">
        <f t="shared" si="251"/>
        <v>628.41966277274457</v>
      </c>
      <c r="AQ296" s="13">
        <f t="shared" si="214"/>
        <v>16763.732445960341</v>
      </c>
      <c r="AR296" s="13">
        <f t="shared" si="236"/>
        <v>685.43916088825597</v>
      </c>
      <c r="AS296" s="38">
        <f t="shared" si="215"/>
        <v>2813.5073827337451</v>
      </c>
      <c r="AT296" s="37">
        <f t="shared" si="237"/>
        <v>80763974.223533377</v>
      </c>
      <c r="AU296" s="13">
        <f t="shared" si="216"/>
        <v>11831.891022053715</v>
      </c>
      <c r="AV296">
        <f t="shared" si="238"/>
        <v>80764014.468060657</v>
      </c>
      <c r="AW296" s="13">
        <f t="shared" si="217"/>
        <v>80764377.431120396</v>
      </c>
      <c r="AX296" s="13">
        <f t="shared" si="252"/>
        <v>197675123.00301972</v>
      </c>
      <c r="AY296" s="13">
        <f t="shared" si="218"/>
        <v>16763.732445960341</v>
      </c>
      <c r="AZ296">
        <f t="shared" si="239"/>
        <v>197675180.02251783</v>
      </c>
      <c r="BA296" s="13">
        <f t="shared" si="219"/>
        <v>197675525.94803166</v>
      </c>
      <c r="BB296" s="37">
        <f t="shared" si="240"/>
        <v>112.58183674385747</v>
      </c>
      <c r="BC296" s="13">
        <f t="shared" si="220"/>
        <v>11831.891022053715</v>
      </c>
      <c r="BD296">
        <f t="shared" si="241"/>
        <v>152.82636402975444</v>
      </c>
      <c r="BE296" s="13">
        <f t="shared" si="221"/>
        <v>503.35057957927143</v>
      </c>
      <c r="BF296" s="13">
        <f t="shared" si="253"/>
        <v>112.84441182105685</v>
      </c>
      <c r="BG296" s="13">
        <f t="shared" si="222"/>
        <v>16763.732445960341</v>
      </c>
      <c r="BH296">
        <f t="shared" si="242"/>
        <v>169.86390993656821</v>
      </c>
      <c r="BI296" s="13">
        <f t="shared" si="223"/>
        <v>503.35057957927143</v>
      </c>
      <c r="BJ296" s="37">
        <f t="shared" si="243"/>
        <v>1.3160841587359395</v>
      </c>
      <c r="BK296" s="13">
        <f t="shared" si="224"/>
        <v>2366.3782044107429</v>
      </c>
      <c r="BL296">
        <f t="shared" si="244"/>
        <v>9.3649896159153379</v>
      </c>
      <c r="BM296" s="13">
        <f t="shared" si="225"/>
        <v>5.6772349545232395</v>
      </c>
      <c r="BN296" s="13">
        <f t="shared" si="254"/>
        <v>1.7748691837326502</v>
      </c>
      <c r="BO296" s="13">
        <f t="shared" si="226"/>
        <v>16763.732445960341</v>
      </c>
      <c r="BP296">
        <f t="shared" si="245"/>
        <v>58.794367299244009</v>
      </c>
      <c r="BQ296" s="13">
        <f t="shared" si="227"/>
        <v>5.6772349545232395</v>
      </c>
      <c r="BR296" s="37">
        <f t="shared" si="246"/>
        <v>185.47549709380507</v>
      </c>
      <c r="BS296" s="13">
        <f t="shared" si="228"/>
        <v>11831.891022053715</v>
      </c>
      <c r="BT296">
        <f t="shared" si="247"/>
        <v>225.72002437970207</v>
      </c>
      <c r="BU296" s="13">
        <f t="shared" si="229"/>
        <v>829.96785815000442</v>
      </c>
      <c r="BV296" s="13">
        <f t="shared" si="255"/>
        <v>117588208.32452293</v>
      </c>
      <c r="BW296" s="13">
        <f t="shared" si="230"/>
        <v>16763.732445960341</v>
      </c>
      <c r="BX296">
        <f t="shared" si="248"/>
        <v>117588265.34402104</v>
      </c>
      <c r="BY296" s="13">
        <f t="shared" si="231"/>
        <v>117588852.55430891</v>
      </c>
    </row>
    <row r="297" spans="29:77" x14ac:dyDescent="0.2">
      <c r="AC297">
        <v>295</v>
      </c>
      <c r="AD297" s="37">
        <f t="shared" si="232"/>
        <v>370951370.90134293</v>
      </c>
      <c r="AE297" s="13">
        <f t="shared" si="208"/>
        <v>11831.891022053715</v>
      </c>
      <c r="AF297">
        <f t="shared" si="249"/>
        <v>370951411.00944811</v>
      </c>
      <c r="AG297" s="13">
        <f t="shared" si="209"/>
        <v>370952418.14796197</v>
      </c>
      <c r="AH297" s="13">
        <f t="shared" si="250"/>
        <v>370951371.16391802</v>
      </c>
      <c r="AI297" s="13">
        <f t="shared" si="210"/>
        <v>16763.732445960341</v>
      </c>
      <c r="AJ297">
        <f t="shared" si="233"/>
        <v>370951427.99012971</v>
      </c>
      <c r="AK297" s="13">
        <f t="shared" si="211"/>
        <v>370952418.14796197</v>
      </c>
      <c r="AL297" s="37">
        <f t="shared" si="234"/>
        <v>628.15708769554521</v>
      </c>
      <c r="AM297" s="13">
        <f t="shared" si="212"/>
        <v>11831.891022053715</v>
      </c>
      <c r="AN297">
        <f t="shared" si="235"/>
        <v>668.26519285504935</v>
      </c>
      <c r="AO297" s="13">
        <f t="shared" si="213"/>
        <v>2813.5073827337451</v>
      </c>
      <c r="AP297" s="13">
        <f t="shared" si="251"/>
        <v>628.41966277274457</v>
      </c>
      <c r="AQ297" s="13">
        <f t="shared" si="214"/>
        <v>16763.732445960341</v>
      </c>
      <c r="AR297" s="13">
        <f t="shared" si="236"/>
        <v>685.24587445396605</v>
      </c>
      <c r="AS297" s="38">
        <f t="shared" si="215"/>
        <v>2813.5073827337451</v>
      </c>
      <c r="AT297" s="37">
        <f t="shared" si="237"/>
        <v>80763974.223533377</v>
      </c>
      <c r="AU297" s="13">
        <f t="shared" si="216"/>
        <v>11831.891022053715</v>
      </c>
      <c r="AV297">
        <f t="shared" si="238"/>
        <v>80764014.33163853</v>
      </c>
      <c r="AW297" s="13">
        <f t="shared" si="217"/>
        <v>80764377.431120396</v>
      </c>
      <c r="AX297" s="13">
        <f t="shared" si="252"/>
        <v>197675123.00301972</v>
      </c>
      <c r="AY297" s="13">
        <f t="shared" si="218"/>
        <v>16763.732445960341</v>
      </c>
      <c r="AZ297">
        <f t="shared" si="239"/>
        <v>197675179.82923141</v>
      </c>
      <c r="BA297" s="13">
        <f t="shared" si="219"/>
        <v>197675525.94803166</v>
      </c>
      <c r="BB297" s="37">
        <f t="shared" si="240"/>
        <v>112.58183674385747</v>
      </c>
      <c r="BC297" s="13">
        <f t="shared" si="220"/>
        <v>11831.891022053715</v>
      </c>
      <c r="BD297">
        <f t="shared" si="241"/>
        <v>152.68994190336159</v>
      </c>
      <c r="BE297" s="13">
        <f t="shared" si="221"/>
        <v>503.35057957927143</v>
      </c>
      <c r="BF297" s="13">
        <f t="shared" si="253"/>
        <v>112.84441182105685</v>
      </c>
      <c r="BG297" s="13">
        <f t="shared" si="222"/>
        <v>16763.732445960341</v>
      </c>
      <c r="BH297">
        <f t="shared" si="242"/>
        <v>169.67062350227835</v>
      </c>
      <c r="BI297" s="13">
        <f t="shared" si="223"/>
        <v>503.35057957927143</v>
      </c>
      <c r="BJ297" s="37">
        <f t="shared" si="243"/>
        <v>1.3160841587359395</v>
      </c>
      <c r="BK297" s="13">
        <f t="shared" si="224"/>
        <v>2366.3782044107429</v>
      </c>
      <c r="BL297">
        <f t="shared" si="244"/>
        <v>9.337705190636763</v>
      </c>
      <c r="BM297" s="13">
        <f t="shared" si="225"/>
        <v>5.6772349545232395</v>
      </c>
      <c r="BN297" s="13">
        <f t="shared" si="254"/>
        <v>1.7748691837326502</v>
      </c>
      <c r="BO297" s="13">
        <f t="shared" si="226"/>
        <v>16763.732445960341</v>
      </c>
      <c r="BP297">
        <f t="shared" si="245"/>
        <v>58.601080864954142</v>
      </c>
      <c r="BQ297" s="13">
        <f t="shared" si="227"/>
        <v>5.6772349545232395</v>
      </c>
      <c r="BR297" s="37">
        <f t="shared" si="246"/>
        <v>185.47549709380507</v>
      </c>
      <c r="BS297" s="13">
        <f t="shared" si="228"/>
        <v>11831.891022053715</v>
      </c>
      <c r="BT297">
        <f t="shared" si="247"/>
        <v>225.58360225330921</v>
      </c>
      <c r="BU297" s="13">
        <f t="shared" si="229"/>
        <v>829.96785815000442</v>
      </c>
      <c r="BV297" s="13">
        <f t="shared" si="255"/>
        <v>117588208.32452293</v>
      </c>
      <c r="BW297" s="13">
        <f t="shared" si="230"/>
        <v>16763.732445960341</v>
      </c>
      <c r="BX297">
        <f t="shared" si="248"/>
        <v>117588265.1507346</v>
      </c>
      <c r="BY297" s="13">
        <f t="shared" si="231"/>
        <v>117588852.55430891</v>
      </c>
    </row>
    <row r="298" spans="29:77" x14ac:dyDescent="0.2">
      <c r="AC298">
        <v>296</v>
      </c>
      <c r="AD298" s="37">
        <f t="shared" si="232"/>
        <v>370951370.90134293</v>
      </c>
      <c r="AE298" s="13">
        <f t="shared" si="208"/>
        <v>11831.891022053715</v>
      </c>
      <c r="AF298">
        <f t="shared" si="249"/>
        <v>370951410.87394774</v>
      </c>
      <c r="AG298" s="13">
        <f t="shared" si="209"/>
        <v>370952418.14796197</v>
      </c>
      <c r="AH298" s="13">
        <f t="shared" si="250"/>
        <v>370951371.16391802</v>
      </c>
      <c r="AI298" s="13">
        <f t="shared" si="210"/>
        <v>16763.732445960341</v>
      </c>
      <c r="AJ298">
        <f t="shared" si="233"/>
        <v>370951427.79814923</v>
      </c>
      <c r="AK298" s="13">
        <f t="shared" si="211"/>
        <v>370952418.14796197</v>
      </c>
      <c r="AL298" s="37">
        <f t="shared" si="234"/>
        <v>628.15708769554521</v>
      </c>
      <c r="AM298" s="13">
        <f t="shared" si="212"/>
        <v>11831.891022053715</v>
      </c>
      <c r="AN298">
        <f t="shared" si="235"/>
        <v>668.12969249978073</v>
      </c>
      <c r="AO298" s="13">
        <f t="shared" si="213"/>
        <v>2813.5073827337451</v>
      </c>
      <c r="AP298" s="13">
        <f t="shared" si="251"/>
        <v>628.41966277274457</v>
      </c>
      <c r="AQ298" s="13">
        <f t="shared" si="214"/>
        <v>16763.732445960341</v>
      </c>
      <c r="AR298" s="13">
        <f t="shared" si="236"/>
        <v>685.05389400909712</v>
      </c>
      <c r="AS298" s="38">
        <f t="shared" si="215"/>
        <v>2813.5073827337451</v>
      </c>
      <c r="AT298" s="37">
        <f t="shared" si="237"/>
        <v>80763974.223533377</v>
      </c>
      <c r="AU298" s="13">
        <f t="shared" si="216"/>
        <v>11831.891022053715</v>
      </c>
      <c r="AV298">
        <f t="shared" si="238"/>
        <v>80764014.196138188</v>
      </c>
      <c r="AW298" s="13">
        <f t="shared" si="217"/>
        <v>80764377.431120396</v>
      </c>
      <c r="AX298" s="13">
        <f t="shared" si="252"/>
        <v>197675123.00301972</v>
      </c>
      <c r="AY298" s="13">
        <f t="shared" si="218"/>
        <v>16763.732445960341</v>
      </c>
      <c r="AZ298">
        <f t="shared" si="239"/>
        <v>197675179.63725096</v>
      </c>
      <c r="BA298" s="13">
        <f t="shared" si="219"/>
        <v>197675525.94803166</v>
      </c>
      <c r="BB298" s="37">
        <f t="shared" si="240"/>
        <v>112.58183674385747</v>
      </c>
      <c r="BC298" s="13">
        <f t="shared" si="220"/>
        <v>11831.891022053715</v>
      </c>
      <c r="BD298">
        <f t="shared" si="241"/>
        <v>152.554441548093</v>
      </c>
      <c r="BE298" s="13">
        <f t="shared" si="221"/>
        <v>503.35057957927143</v>
      </c>
      <c r="BF298" s="13">
        <f t="shared" si="253"/>
        <v>112.84441182105685</v>
      </c>
      <c r="BG298" s="13">
        <f t="shared" si="222"/>
        <v>16763.732445960341</v>
      </c>
      <c r="BH298">
        <f t="shared" si="242"/>
        <v>169.47864305740936</v>
      </c>
      <c r="BI298" s="13">
        <f t="shared" si="223"/>
        <v>503.35057957927143</v>
      </c>
      <c r="BJ298" s="37">
        <f t="shared" si="243"/>
        <v>1.3160841587359395</v>
      </c>
      <c r="BK298" s="13">
        <f t="shared" si="224"/>
        <v>2366.3782044107429</v>
      </c>
      <c r="BL298">
        <f t="shared" si="244"/>
        <v>9.3106051195830446</v>
      </c>
      <c r="BM298" s="13">
        <f t="shared" si="225"/>
        <v>5.6772349545232395</v>
      </c>
      <c r="BN298" s="13">
        <f t="shared" si="254"/>
        <v>1.7748691837326502</v>
      </c>
      <c r="BO298" s="13">
        <f t="shared" si="226"/>
        <v>16763.732445960341</v>
      </c>
      <c r="BP298">
        <f t="shared" si="245"/>
        <v>58.409100420085153</v>
      </c>
      <c r="BQ298" s="13">
        <f t="shared" si="227"/>
        <v>5.6772349545232395</v>
      </c>
      <c r="BR298" s="37">
        <f t="shared" si="246"/>
        <v>185.47549709380507</v>
      </c>
      <c r="BS298" s="13">
        <f t="shared" si="228"/>
        <v>11831.891022053715</v>
      </c>
      <c r="BT298">
        <f t="shared" si="247"/>
        <v>225.44810189804059</v>
      </c>
      <c r="BU298" s="13">
        <f t="shared" si="229"/>
        <v>829.96785815000442</v>
      </c>
      <c r="BV298" s="13">
        <f t="shared" si="255"/>
        <v>117588208.32452293</v>
      </c>
      <c r="BW298" s="13">
        <f t="shared" si="230"/>
        <v>16763.732445960341</v>
      </c>
      <c r="BX298">
        <f t="shared" si="248"/>
        <v>117588264.95875417</v>
      </c>
      <c r="BY298" s="13">
        <f t="shared" si="231"/>
        <v>117588852.55430891</v>
      </c>
    </row>
    <row r="299" spans="29:77" x14ac:dyDescent="0.2">
      <c r="AC299">
        <v>297</v>
      </c>
      <c r="AD299" s="37">
        <f t="shared" si="232"/>
        <v>370951370.90134293</v>
      </c>
      <c r="AE299" s="13">
        <f t="shared" si="208"/>
        <v>11831.891022053715</v>
      </c>
      <c r="AF299">
        <f t="shared" si="249"/>
        <v>370951410.73935986</v>
      </c>
      <c r="AG299" s="13">
        <f t="shared" si="209"/>
        <v>370952418.14796197</v>
      </c>
      <c r="AH299" s="13">
        <f t="shared" si="250"/>
        <v>370951371.16391802</v>
      </c>
      <c r="AI299" s="13">
        <f t="shared" si="210"/>
        <v>16763.732445960341</v>
      </c>
      <c r="AJ299">
        <f t="shared" si="233"/>
        <v>370951427.60746163</v>
      </c>
      <c r="AK299" s="13">
        <f t="shared" si="211"/>
        <v>370952418.14796197</v>
      </c>
      <c r="AL299" s="37">
        <f t="shared" si="234"/>
        <v>628.15708769554521</v>
      </c>
      <c r="AM299" s="13">
        <f t="shared" si="212"/>
        <v>11831.891022053715</v>
      </c>
      <c r="AN299">
        <f t="shared" si="235"/>
        <v>667.99510460481702</v>
      </c>
      <c r="AO299" s="13">
        <f t="shared" si="213"/>
        <v>2813.5073827337451</v>
      </c>
      <c r="AP299" s="13">
        <f t="shared" si="251"/>
        <v>628.41966277274457</v>
      </c>
      <c r="AQ299" s="13">
        <f t="shared" si="214"/>
        <v>16763.732445960341</v>
      </c>
      <c r="AR299" s="13">
        <f t="shared" si="236"/>
        <v>684.86320636183666</v>
      </c>
      <c r="AS299" s="38">
        <f t="shared" si="215"/>
        <v>2813.5073827337451</v>
      </c>
      <c r="AT299" s="37">
        <f t="shared" si="237"/>
        <v>80763974.223533377</v>
      </c>
      <c r="AU299" s="13">
        <f t="shared" si="216"/>
        <v>11831.891022053715</v>
      </c>
      <c r="AV299">
        <f t="shared" si="238"/>
        <v>80764014.061550289</v>
      </c>
      <c r="AW299" s="13">
        <f t="shared" si="217"/>
        <v>80764377.431120396</v>
      </c>
      <c r="AX299" s="13">
        <f t="shared" si="252"/>
        <v>197675123.00301972</v>
      </c>
      <c r="AY299" s="13">
        <f t="shared" si="218"/>
        <v>16763.732445960341</v>
      </c>
      <c r="AZ299">
        <f t="shared" si="239"/>
        <v>197675179.4465633</v>
      </c>
      <c r="BA299" s="13">
        <f t="shared" si="219"/>
        <v>197675525.94803166</v>
      </c>
      <c r="BB299" s="37">
        <f t="shared" si="240"/>
        <v>112.58183674385747</v>
      </c>
      <c r="BC299" s="13">
        <f t="shared" si="220"/>
        <v>11831.891022053715</v>
      </c>
      <c r="BD299">
        <f t="shared" si="241"/>
        <v>152.41985365312922</v>
      </c>
      <c r="BE299" s="13">
        <f t="shared" si="221"/>
        <v>503.35057957927143</v>
      </c>
      <c r="BF299" s="13">
        <f t="shared" si="253"/>
        <v>112.84441182105685</v>
      </c>
      <c r="BG299" s="13">
        <f t="shared" si="222"/>
        <v>16763.732445960341</v>
      </c>
      <c r="BH299">
        <f t="shared" si="242"/>
        <v>169.28795541014892</v>
      </c>
      <c r="BI299" s="13">
        <f t="shared" si="223"/>
        <v>503.35057957927143</v>
      </c>
      <c r="BJ299" s="37">
        <f t="shared" si="243"/>
        <v>1.3160841587359395</v>
      </c>
      <c r="BK299" s="13">
        <f t="shared" si="224"/>
        <v>2366.3782044107429</v>
      </c>
      <c r="BL299">
        <f t="shared" si="244"/>
        <v>9.283687540590293</v>
      </c>
      <c r="BM299" s="13">
        <f t="shared" si="225"/>
        <v>5.6772349545232395</v>
      </c>
      <c r="BN299" s="13">
        <f t="shared" si="254"/>
        <v>1.7748691837326502</v>
      </c>
      <c r="BO299" s="13">
        <f t="shared" si="226"/>
        <v>16763.732445960341</v>
      </c>
      <c r="BP299">
        <f t="shared" si="245"/>
        <v>58.218412772824706</v>
      </c>
      <c r="BQ299" s="13">
        <f t="shared" si="227"/>
        <v>5.6772349545232395</v>
      </c>
      <c r="BR299" s="37">
        <f t="shared" si="246"/>
        <v>185.47549709380507</v>
      </c>
      <c r="BS299" s="13">
        <f t="shared" si="228"/>
        <v>11831.891022053715</v>
      </c>
      <c r="BT299">
        <f t="shared" si="247"/>
        <v>225.31351400307685</v>
      </c>
      <c r="BU299" s="13">
        <f t="shared" si="229"/>
        <v>829.96785815000442</v>
      </c>
      <c r="BV299" s="13">
        <f t="shared" si="255"/>
        <v>117588208.32452293</v>
      </c>
      <c r="BW299" s="13">
        <f t="shared" si="230"/>
        <v>16763.732445960341</v>
      </c>
      <c r="BX299">
        <f t="shared" si="248"/>
        <v>117588264.76806651</v>
      </c>
      <c r="BY299" s="13">
        <f t="shared" si="231"/>
        <v>117588852.55430891</v>
      </c>
    </row>
    <row r="300" spans="29:77" x14ac:dyDescent="0.2">
      <c r="AC300">
        <v>298</v>
      </c>
      <c r="AD300" s="37">
        <f t="shared" si="232"/>
        <v>370951370.90134293</v>
      </c>
      <c r="AE300" s="13">
        <f t="shared" si="208"/>
        <v>11831.891022053715</v>
      </c>
      <c r="AF300">
        <f t="shared" si="249"/>
        <v>370951410.60567522</v>
      </c>
      <c r="AG300" s="13">
        <f t="shared" si="209"/>
        <v>370952418.14796197</v>
      </c>
      <c r="AH300" s="13">
        <f t="shared" si="250"/>
        <v>370951371.16391802</v>
      </c>
      <c r="AI300" s="13">
        <f t="shared" si="210"/>
        <v>16763.732445960341</v>
      </c>
      <c r="AJ300">
        <f t="shared" si="233"/>
        <v>370951427.41805375</v>
      </c>
      <c r="AK300" s="13">
        <f t="shared" si="211"/>
        <v>370952418.14796197</v>
      </c>
      <c r="AL300" s="37">
        <f t="shared" si="234"/>
        <v>628.15708769554521</v>
      </c>
      <c r="AM300" s="13">
        <f t="shared" si="212"/>
        <v>11831.891022053715</v>
      </c>
      <c r="AN300">
        <f t="shared" si="235"/>
        <v>667.86141998431606</v>
      </c>
      <c r="AO300" s="13">
        <f t="shared" si="213"/>
        <v>2813.5073827337451</v>
      </c>
      <c r="AP300" s="13">
        <f t="shared" si="251"/>
        <v>628.41966277274457</v>
      </c>
      <c r="AQ300" s="13">
        <f t="shared" si="214"/>
        <v>16763.732445960341</v>
      </c>
      <c r="AR300" s="13">
        <f t="shared" si="236"/>
        <v>684.67379849744373</v>
      </c>
      <c r="AS300" s="38">
        <f t="shared" si="215"/>
        <v>2813.5073827337451</v>
      </c>
      <c r="AT300" s="37">
        <f t="shared" si="237"/>
        <v>80763974.223533377</v>
      </c>
      <c r="AU300" s="13">
        <f t="shared" si="216"/>
        <v>11831.891022053715</v>
      </c>
      <c r="AV300">
        <f t="shared" si="238"/>
        <v>80764013.927865669</v>
      </c>
      <c r="AW300" s="13">
        <f t="shared" si="217"/>
        <v>80764377.431120396</v>
      </c>
      <c r="AX300" s="13">
        <f t="shared" si="252"/>
        <v>197675123.00301972</v>
      </c>
      <c r="AY300" s="13">
        <f t="shared" si="218"/>
        <v>16763.732445960341</v>
      </c>
      <c r="AZ300">
        <f t="shared" si="239"/>
        <v>197675179.25715545</v>
      </c>
      <c r="BA300" s="13">
        <f t="shared" si="219"/>
        <v>197675525.94803166</v>
      </c>
      <c r="BB300" s="37">
        <f t="shared" si="240"/>
        <v>112.58183674385747</v>
      </c>
      <c r="BC300" s="13">
        <f t="shared" si="220"/>
        <v>11831.891022053715</v>
      </c>
      <c r="BD300">
        <f t="shared" si="241"/>
        <v>152.28616903262832</v>
      </c>
      <c r="BE300" s="13">
        <f t="shared" si="221"/>
        <v>503.35057957927143</v>
      </c>
      <c r="BF300" s="13">
        <f t="shared" si="253"/>
        <v>112.84441182105685</v>
      </c>
      <c r="BG300" s="13">
        <f t="shared" si="222"/>
        <v>16763.732445960341</v>
      </c>
      <c r="BH300">
        <f t="shared" si="242"/>
        <v>169.09854754575599</v>
      </c>
      <c r="BI300" s="13">
        <f t="shared" si="223"/>
        <v>503.35057957927143</v>
      </c>
      <c r="BJ300" s="37">
        <f t="shared" si="243"/>
        <v>1.3160841587359395</v>
      </c>
      <c r="BK300" s="13">
        <f t="shared" si="224"/>
        <v>2366.3782044107429</v>
      </c>
      <c r="BL300">
        <f t="shared" si="244"/>
        <v>9.2569506164901103</v>
      </c>
      <c r="BM300" s="13">
        <f t="shared" si="225"/>
        <v>5.6772349545232395</v>
      </c>
      <c r="BN300" s="13">
        <f t="shared" si="254"/>
        <v>1.7748691837326502</v>
      </c>
      <c r="BO300" s="13">
        <f t="shared" si="226"/>
        <v>16763.732445960341</v>
      </c>
      <c r="BP300">
        <f t="shared" si="245"/>
        <v>58.02900490843178</v>
      </c>
      <c r="BQ300" s="13">
        <f t="shared" si="227"/>
        <v>5.6772349545232395</v>
      </c>
      <c r="BR300" s="37">
        <f t="shared" si="246"/>
        <v>185.47549709380507</v>
      </c>
      <c r="BS300" s="13">
        <f t="shared" si="228"/>
        <v>11831.891022053715</v>
      </c>
      <c r="BT300">
        <f t="shared" si="247"/>
        <v>225.17982938257592</v>
      </c>
      <c r="BU300" s="13">
        <f t="shared" si="229"/>
        <v>829.96785815000442</v>
      </c>
      <c r="BV300" s="13">
        <f t="shared" si="255"/>
        <v>117588208.32452293</v>
      </c>
      <c r="BW300" s="13">
        <f t="shared" si="230"/>
        <v>16763.732445960341</v>
      </c>
      <c r="BX300">
        <f t="shared" si="248"/>
        <v>117588264.57865866</v>
      </c>
      <c r="BY300" s="13">
        <f t="shared" si="231"/>
        <v>117588852.55430891</v>
      </c>
    </row>
    <row r="301" spans="29:77" x14ac:dyDescent="0.2">
      <c r="AC301">
        <v>299</v>
      </c>
      <c r="AD301" s="37">
        <f t="shared" si="232"/>
        <v>370951370.90134293</v>
      </c>
      <c r="AE301" s="13">
        <f t="shared" si="208"/>
        <v>11831.891022053715</v>
      </c>
      <c r="AF301">
        <f t="shared" si="249"/>
        <v>370951410.47288483</v>
      </c>
      <c r="AG301" s="13">
        <f t="shared" si="209"/>
        <v>370952418.14796197</v>
      </c>
      <c r="AH301" s="13">
        <f t="shared" si="250"/>
        <v>370951371.16391802</v>
      </c>
      <c r="AI301" s="13">
        <f t="shared" si="210"/>
        <v>16763.732445960341</v>
      </c>
      <c r="AJ301">
        <f t="shared" si="233"/>
        <v>370951427.22991282</v>
      </c>
      <c r="AK301" s="13">
        <f t="shared" si="211"/>
        <v>370952418.14796197</v>
      </c>
      <c r="AL301" s="37">
        <f t="shared" si="234"/>
        <v>628.15708769554521</v>
      </c>
      <c r="AM301" s="13">
        <f t="shared" si="212"/>
        <v>11831.891022053715</v>
      </c>
      <c r="AN301">
        <f t="shared" si="235"/>
        <v>667.72862957532357</v>
      </c>
      <c r="AO301" s="13">
        <f t="shared" si="213"/>
        <v>2813.5073827337451</v>
      </c>
      <c r="AP301" s="13">
        <f t="shared" si="251"/>
        <v>628.41966277274457</v>
      </c>
      <c r="AQ301" s="13">
        <f t="shared" si="214"/>
        <v>16763.732445960341</v>
      </c>
      <c r="AR301" s="13">
        <f t="shared" si="236"/>
        <v>684.48565757528752</v>
      </c>
      <c r="AS301" s="38">
        <f t="shared" si="215"/>
        <v>2813.5073827337451</v>
      </c>
      <c r="AT301" s="37">
        <f t="shared" si="237"/>
        <v>80763974.223533377</v>
      </c>
      <c r="AU301" s="13">
        <f t="shared" si="216"/>
        <v>11831.891022053715</v>
      </c>
      <c r="AV301">
        <f t="shared" si="238"/>
        <v>80764013.795075253</v>
      </c>
      <c r="AW301" s="13">
        <f t="shared" si="217"/>
        <v>80764377.431120396</v>
      </c>
      <c r="AX301" s="13">
        <f t="shared" si="252"/>
        <v>197675123.00301972</v>
      </c>
      <c r="AY301" s="13">
        <f t="shared" si="218"/>
        <v>16763.732445960341</v>
      </c>
      <c r="AZ301">
        <f t="shared" si="239"/>
        <v>197675179.06901452</v>
      </c>
      <c r="BA301" s="13">
        <f t="shared" si="219"/>
        <v>197675525.94803166</v>
      </c>
      <c r="BB301" s="37">
        <f t="shared" si="240"/>
        <v>112.58183674385747</v>
      </c>
      <c r="BC301" s="13">
        <f t="shared" si="220"/>
        <v>11831.891022053715</v>
      </c>
      <c r="BD301">
        <f t="shared" si="241"/>
        <v>152.15337862363577</v>
      </c>
      <c r="BE301" s="13">
        <f t="shared" si="221"/>
        <v>503.35057957927143</v>
      </c>
      <c r="BF301" s="13">
        <f t="shared" si="253"/>
        <v>112.84441182105685</v>
      </c>
      <c r="BG301" s="13">
        <f t="shared" si="222"/>
        <v>16763.732445960341</v>
      </c>
      <c r="BH301">
        <f t="shared" si="242"/>
        <v>168.91040662359978</v>
      </c>
      <c r="BI301" s="13">
        <f t="shared" si="223"/>
        <v>503.35057957927143</v>
      </c>
      <c r="BJ301" s="37">
        <f t="shared" si="243"/>
        <v>1.3160841587359395</v>
      </c>
      <c r="BK301" s="13">
        <f t="shared" si="224"/>
        <v>2366.3782044107429</v>
      </c>
      <c r="BL301">
        <f t="shared" si="244"/>
        <v>9.2303925346916014</v>
      </c>
      <c r="BM301" s="13">
        <f t="shared" si="225"/>
        <v>5.6772349545232395</v>
      </c>
      <c r="BN301" s="13">
        <f t="shared" si="254"/>
        <v>1.7748691837326502</v>
      </c>
      <c r="BO301" s="13">
        <f t="shared" si="226"/>
        <v>16763.732445960341</v>
      </c>
      <c r="BP301">
        <f t="shared" si="245"/>
        <v>57.840863986275593</v>
      </c>
      <c r="BQ301" s="13">
        <f t="shared" si="227"/>
        <v>5.6772349545232395</v>
      </c>
      <c r="BR301" s="37">
        <f t="shared" si="246"/>
        <v>185.47549709380507</v>
      </c>
      <c r="BS301" s="13">
        <f t="shared" si="228"/>
        <v>11831.891022053715</v>
      </c>
      <c r="BT301">
        <f t="shared" si="247"/>
        <v>225.04703897358337</v>
      </c>
      <c r="BU301" s="13">
        <f t="shared" si="229"/>
        <v>829.96785815000442</v>
      </c>
      <c r="BV301" s="13">
        <f t="shared" si="255"/>
        <v>117588208.32452293</v>
      </c>
      <c r="BW301" s="13">
        <f t="shared" si="230"/>
        <v>16763.732445960341</v>
      </c>
      <c r="BX301">
        <f t="shared" si="248"/>
        <v>117588264.39051773</v>
      </c>
      <c r="BY301" s="13">
        <f t="shared" si="231"/>
        <v>117588852.55430891</v>
      </c>
    </row>
    <row r="302" spans="29:77" x14ac:dyDescent="0.2">
      <c r="AC302">
        <v>300</v>
      </c>
      <c r="AD302" s="37">
        <f t="shared" si="232"/>
        <v>370951370.90134293</v>
      </c>
      <c r="AE302" s="13">
        <f t="shared" si="208"/>
        <v>11831.891022053715</v>
      </c>
      <c r="AF302">
        <f t="shared" si="249"/>
        <v>370951410.3409797</v>
      </c>
      <c r="AG302" s="13">
        <f t="shared" si="209"/>
        <v>370952418.14796197</v>
      </c>
      <c r="AH302" s="13">
        <f t="shared" si="250"/>
        <v>370951371.16391802</v>
      </c>
      <c r="AI302" s="13">
        <f t="shared" si="210"/>
        <v>16763.732445960341</v>
      </c>
      <c r="AJ302">
        <f t="shared" si="233"/>
        <v>370951427.04302615</v>
      </c>
      <c r="AK302" s="13">
        <f t="shared" si="211"/>
        <v>370952418.14796197</v>
      </c>
      <c r="AL302" s="37">
        <f t="shared" si="234"/>
        <v>628.15708769554521</v>
      </c>
      <c r="AM302" s="13">
        <f t="shared" si="212"/>
        <v>11831.891022053715</v>
      </c>
      <c r="AN302">
        <f t="shared" si="235"/>
        <v>667.59672443572424</v>
      </c>
      <c r="AO302" s="13">
        <f t="shared" si="213"/>
        <v>2813.5073827337451</v>
      </c>
      <c r="AP302" s="13">
        <f t="shared" si="251"/>
        <v>628.41966277274457</v>
      </c>
      <c r="AQ302" s="13">
        <f t="shared" si="214"/>
        <v>16763.732445960341</v>
      </c>
      <c r="AR302" s="13">
        <f t="shared" si="236"/>
        <v>684.29877092594575</v>
      </c>
      <c r="AS302" s="38">
        <f t="shared" si="215"/>
        <v>2813.5073827337451</v>
      </c>
      <c r="AT302" s="37">
        <f t="shared" si="237"/>
        <v>80763974.223533377</v>
      </c>
      <c r="AU302" s="13">
        <f t="shared" si="216"/>
        <v>11831.891022053715</v>
      </c>
      <c r="AV302">
        <f t="shared" si="238"/>
        <v>80764013.663170114</v>
      </c>
      <c r="AW302" s="13">
        <f t="shared" si="217"/>
        <v>80764377.431120396</v>
      </c>
      <c r="AX302" s="13">
        <f t="shared" si="252"/>
        <v>197675123.00301972</v>
      </c>
      <c r="AY302" s="13">
        <f t="shared" si="218"/>
        <v>16763.732445960341</v>
      </c>
      <c r="AZ302">
        <f t="shared" si="239"/>
        <v>197675178.88212788</v>
      </c>
      <c r="BA302" s="13">
        <f t="shared" si="219"/>
        <v>197675525.94803166</v>
      </c>
      <c r="BB302" s="37">
        <f t="shared" si="240"/>
        <v>112.58183674385747</v>
      </c>
      <c r="BC302" s="13">
        <f t="shared" si="220"/>
        <v>11831.891022053715</v>
      </c>
      <c r="BD302">
        <f t="shared" si="241"/>
        <v>152.02147348403651</v>
      </c>
      <c r="BE302" s="13">
        <f t="shared" si="221"/>
        <v>503.35057957927143</v>
      </c>
      <c r="BF302" s="13">
        <f t="shared" si="253"/>
        <v>112.84441182105685</v>
      </c>
      <c r="BG302" s="13">
        <f t="shared" si="222"/>
        <v>16763.732445960341</v>
      </c>
      <c r="BH302">
        <f t="shared" si="242"/>
        <v>168.72351997425798</v>
      </c>
      <c r="BI302" s="13">
        <f t="shared" si="223"/>
        <v>503.35057957927143</v>
      </c>
      <c r="BJ302" s="37">
        <f t="shared" si="243"/>
        <v>1.3160841587359395</v>
      </c>
      <c r="BK302" s="13">
        <f t="shared" si="224"/>
        <v>2366.3782044107429</v>
      </c>
      <c r="BL302">
        <f t="shared" si="244"/>
        <v>9.2040115067717494</v>
      </c>
      <c r="BM302" s="13">
        <f t="shared" si="225"/>
        <v>5.6772349545232395</v>
      </c>
      <c r="BN302" s="13">
        <f t="shared" si="254"/>
        <v>1.7748691837326502</v>
      </c>
      <c r="BO302" s="13">
        <f t="shared" si="226"/>
        <v>16763.732445960341</v>
      </c>
      <c r="BP302">
        <f t="shared" si="245"/>
        <v>57.653977336933785</v>
      </c>
      <c r="BQ302" s="13">
        <f t="shared" si="227"/>
        <v>5.6772349545232395</v>
      </c>
      <c r="BR302" s="37">
        <f t="shared" si="246"/>
        <v>185.47549709380507</v>
      </c>
      <c r="BS302" s="13">
        <f t="shared" si="228"/>
        <v>11831.891022053715</v>
      </c>
      <c r="BT302">
        <f t="shared" si="247"/>
        <v>224.91513383398413</v>
      </c>
      <c r="BU302" s="13">
        <f t="shared" si="229"/>
        <v>829.96785815000442</v>
      </c>
      <c r="BV302" s="13">
        <f t="shared" si="255"/>
        <v>117588208.32452293</v>
      </c>
      <c r="BW302" s="13">
        <f t="shared" si="230"/>
        <v>16763.732445960341</v>
      </c>
      <c r="BX302">
        <f t="shared" si="248"/>
        <v>117588264.20363107</v>
      </c>
      <c r="BY302" s="13">
        <f t="shared" si="231"/>
        <v>117588852.55430891</v>
      </c>
    </row>
    <row r="303" spans="29:77" x14ac:dyDescent="0.2">
      <c r="AC303">
        <v>301</v>
      </c>
      <c r="AD303" s="37">
        <f t="shared" si="232"/>
        <v>370951370.90134293</v>
      </c>
      <c r="AE303" s="13">
        <f t="shared" si="208"/>
        <v>11831.891022053715</v>
      </c>
      <c r="AF303">
        <f t="shared" si="249"/>
        <v>370951410.20995098</v>
      </c>
      <c r="AG303" s="13">
        <f t="shared" si="209"/>
        <v>370952418.14796197</v>
      </c>
      <c r="AH303" s="13">
        <f t="shared" si="250"/>
        <v>370951371.16391802</v>
      </c>
      <c r="AI303" s="13">
        <f t="shared" si="210"/>
        <v>16763.732445960341</v>
      </c>
      <c r="AJ303">
        <f t="shared" si="233"/>
        <v>370951426.85738128</v>
      </c>
      <c r="AK303" s="13">
        <f t="shared" si="211"/>
        <v>370952418.14796197</v>
      </c>
      <c r="AL303" s="37">
        <f t="shared" si="234"/>
        <v>628.15708769554521</v>
      </c>
      <c r="AM303" s="13">
        <f t="shared" si="212"/>
        <v>11831.891022053715</v>
      </c>
      <c r="AN303">
        <f t="shared" si="235"/>
        <v>667.46569574223531</v>
      </c>
      <c r="AO303" s="13">
        <f t="shared" si="213"/>
        <v>2813.5073827337451</v>
      </c>
      <c r="AP303" s="13">
        <f t="shared" si="251"/>
        <v>628.41966277274457</v>
      </c>
      <c r="AQ303" s="13">
        <f t="shared" si="214"/>
        <v>16763.732445960341</v>
      </c>
      <c r="AR303" s="13">
        <f t="shared" si="236"/>
        <v>684.1131260483603</v>
      </c>
      <c r="AS303" s="38">
        <f t="shared" si="215"/>
        <v>2813.5073827337451</v>
      </c>
      <c r="AT303" s="37">
        <f t="shared" si="237"/>
        <v>80763974.223533377</v>
      </c>
      <c r="AU303" s="13">
        <f t="shared" si="216"/>
        <v>11831.891022053715</v>
      </c>
      <c r="AV303">
        <f t="shared" si="238"/>
        <v>80764013.532141417</v>
      </c>
      <c r="AW303" s="13">
        <f t="shared" si="217"/>
        <v>80764377.431120396</v>
      </c>
      <c r="AX303" s="13">
        <f t="shared" si="252"/>
        <v>197675123.00301972</v>
      </c>
      <c r="AY303" s="13">
        <f t="shared" si="218"/>
        <v>16763.732445960341</v>
      </c>
      <c r="AZ303">
        <f t="shared" si="239"/>
        <v>197675178.69648299</v>
      </c>
      <c r="BA303" s="13">
        <f t="shared" si="219"/>
        <v>197675525.94803166</v>
      </c>
      <c r="BB303" s="37">
        <f t="shared" si="240"/>
        <v>112.58183674385747</v>
      </c>
      <c r="BC303" s="13">
        <f t="shared" si="220"/>
        <v>11831.891022053715</v>
      </c>
      <c r="BD303">
        <f t="shared" si="241"/>
        <v>151.89044479054755</v>
      </c>
      <c r="BE303" s="13">
        <f t="shared" si="221"/>
        <v>503.35057957927143</v>
      </c>
      <c r="BF303" s="13">
        <f t="shared" si="253"/>
        <v>112.84441182105685</v>
      </c>
      <c r="BG303" s="13">
        <f t="shared" si="222"/>
        <v>16763.732445960341</v>
      </c>
      <c r="BH303">
        <f t="shared" si="242"/>
        <v>168.53787509667259</v>
      </c>
      <c r="BI303" s="13">
        <f t="shared" si="223"/>
        <v>503.35057957927143</v>
      </c>
      <c r="BJ303" s="37">
        <f t="shared" si="243"/>
        <v>1.3160841587359395</v>
      </c>
      <c r="BK303" s="13">
        <f t="shared" si="224"/>
        <v>2366.3782044107429</v>
      </c>
      <c r="BL303">
        <f t="shared" si="244"/>
        <v>9.1778057680739558</v>
      </c>
      <c r="BM303" s="13">
        <f t="shared" si="225"/>
        <v>5.6772349545232395</v>
      </c>
      <c r="BN303" s="13">
        <f t="shared" si="254"/>
        <v>1.7748691837326502</v>
      </c>
      <c r="BO303" s="13">
        <f t="shared" si="226"/>
        <v>16763.732445960341</v>
      </c>
      <c r="BP303">
        <f t="shared" si="245"/>
        <v>57.468332459348396</v>
      </c>
      <c r="BQ303" s="13">
        <f t="shared" si="227"/>
        <v>5.6772349545232395</v>
      </c>
      <c r="BR303" s="37">
        <f t="shared" si="246"/>
        <v>185.47549709380507</v>
      </c>
      <c r="BS303" s="13">
        <f t="shared" si="228"/>
        <v>11831.891022053715</v>
      </c>
      <c r="BT303">
        <f t="shared" si="247"/>
        <v>224.78410514049517</v>
      </c>
      <c r="BU303" s="13">
        <f t="shared" si="229"/>
        <v>829.96785815000442</v>
      </c>
      <c r="BV303" s="13">
        <f t="shared" si="255"/>
        <v>117588208.32452293</v>
      </c>
      <c r="BW303" s="13">
        <f t="shared" si="230"/>
        <v>16763.732445960341</v>
      </c>
      <c r="BX303">
        <f t="shared" si="248"/>
        <v>117588264.01798621</v>
      </c>
      <c r="BY303" s="13">
        <f t="shared" si="231"/>
        <v>117588852.55430891</v>
      </c>
    </row>
    <row r="304" spans="29:77" x14ac:dyDescent="0.2">
      <c r="AC304">
        <v>302</v>
      </c>
      <c r="AD304" s="37">
        <f t="shared" si="232"/>
        <v>370951370.90134293</v>
      </c>
      <c r="AE304" s="13">
        <f t="shared" si="208"/>
        <v>11831.891022053715</v>
      </c>
      <c r="AF304">
        <f t="shared" si="249"/>
        <v>370951410.07979</v>
      </c>
      <c r="AG304" s="13">
        <f t="shared" si="209"/>
        <v>370952418.14796197</v>
      </c>
      <c r="AH304" s="13">
        <f t="shared" si="250"/>
        <v>370951371.16391802</v>
      </c>
      <c r="AI304" s="13">
        <f t="shared" si="210"/>
        <v>16763.732445960341</v>
      </c>
      <c r="AJ304">
        <f t="shared" si="233"/>
        <v>370951426.67296582</v>
      </c>
      <c r="AK304" s="13">
        <f t="shared" si="211"/>
        <v>370952418.14796197</v>
      </c>
      <c r="AL304" s="37">
        <f t="shared" si="234"/>
        <v>628.15708769554521</v>
      </c>
      <c r="AM304" s="13">
        <f t="shared" si="212"/>
        <v>11831.891022053715</v>
      </c>
      <c r="AN304">
        <f t="shared" si="235"/>
        <v>667.33553478843828</v>
      </c>
      <c r="AO304" s="13">
        <f t="shared" si="213"/>
        <v>2813.5073827337451</v>
      </c>
      <c r="AP304" s="13">
        <f t="shared" si="251"/>
        <v>628.41966277274457</v>
      </c>
      <c r="AQ304" s="13">
        <f t="shared" si="214"/>
        <v>16763.732445960341</v>
      </c>
      <c r="AR304" s="13">
        <f t="shared" si="236"/>
        <v>683.92871060705033</v>
      </c>
      <c r="AS304" s="38">
        <f t="shared" si="215"/>
        <v>2813.5073827337451</v>
      </c>
      <c r="AT304" s="37">
        <f t="shared" si="237"/>
        <v>80763974.223533377</v>
      </c>
      <c r="AU304" s="13">
        <f t="shared" si="216"/>
        <v>11831.891022053715</v>
      </c>
      <c r="AV304">
        <f t="shared" si="238"/>
        <v>80764013.401980475</v>
      </c>
      <c r="AW304" s="13">
        <f t="shared" si="217"/>
        <v>80764377.431120396</v>
      </c>
      <c r="AX304" s="13">
        <f t="shared" si="252"/>
        <v>197675123.00301972</v>
      </c>
      <c r="AY304" s="13">
        <f t="shared" si="218"/>
        <v>16763.732445960341</v>
      </c>
      <c r="AZ304">
        <f t="shared" si="239"/>
        <v>197675178.51206756</v>
      </c>
      <c r="BA304" s="13">
        <f t="shared" si="219"/>
        <v>197675525.94803166</v>
      </c>
      <c r="BB304" s="37">
        <f t="shared" si="240"/>
        <v>112.58183674385747</v>
      </c>
      <c r="BC304" s="13">
        <f t="shared" si="220"/>
        <v>11831.891022053715</v>
      </c>
      <c r="BD304">
        <f t="shared" si="241"/>
        <v>151.76028383675055</v>
      </c>
      <c r="BE304" s="13">
        <f t="shared" si="221"/>
        <v>503.35057957927143</v>
      </c>
      <c r="BF304" s="13">
        <f t="shared" si="253"/>
        <v>112.84441182105685</v>
      </c>
      <c r="BG304" s="13">
        <f t="shared" si="222"/>
        <v>16763.732445960341</v>
      </c>
      <c r="BH304">
        <f t="shared" si="242"/>
        <v>168.3534596553626</v>
      </c>
      <c r="BI304" s="13">
        <f t="shared" si="223"/>
        <v>503.35057957927143</v>
      </c>
      <c r="BJ304" s="37">
        <f t="shared" si="243"/>
        <v>1.3160841587359395</v>
      </c>
      <c r="BK304" s="13">
        <f t="shared" si="224"/>
        <v>2366.3782044107429</v>
      </c>
      <c r="BL304">
        <f t="shared" si="244"/>
        <v>9.1517735773145592</v>
      </c>
      <c r="BM304" s="13">
        <f t="shared" si="225"/>
        <v>5.6772349545232395</v>
      </c>
      <c r="BN304" s="13">
        <f t="shared" si="254"/>
        <v>1.7748691837326502</v>
      </c>
      <c r="BO304" s="13">
        <f t="shared" si="226"/>
        <v>16763.732445960341</v>
      </c>
      <c r="BP304">
        <f t="shared" si="245"/>
        <v>57.283917018038409</v>
      </c>
      <c r="BQ304" s="13">
        <f t="shared" si="227"/>
        <v>5.6772349545232395</v>
      </c>
      <c r="BR304" s="37">
        <f t="shared" si="246"/>
        <v>185.47549709380507</v>
      </c>
      <c r="BS304" s="13">
        <f t="shared" si="228"/>
        <v>11831.891022053715</v>
      </c>
      <c r="BT304">
        <f t="shared" si="247"/>
        <v>224.65394418669817</v>
      </c>
      <c r="BU304" s="13">
        <f t="shared" si="229"/>
        <v>829.96785815000442</v>
      </c>
      <c r="BV304" s="13">
        <f t="shared" si="255"/>
        <v>117588208.32452293</v>
      </c>
      <c r="BW304" s="13">
        <f t="shared" si="230"/>
        <v>16763.732445960341</v>
      </c>
      <c r="BX304">
        <f t="shared" si="248"/>
        <v>117588263.83357076</v>
      </c>
      <c r="BY304" s="13">
        <f t="shared" si="231"/>
        <v>117588852.55430891</v>
      </c>
    </row>
    <row r="305" spans="29:77" x14ac:dyDescent="0.2">
      <c r="AC305">
        <v>303</v>
      </c>
      <c r="AD305" s="37">
        <f t="shared" si="232"/>
        <v>370951370.90134293</v>
      </c>
      <c r="AE305" s="13">
        <f t="shared" si="208"/>
        <v>11831.891022053715</v>
      </c>
      <c r="AF305">
        <f t="shared" si="249"/>
        <v>370951409.95048821</v>
      </c>
      <c r="AG305" s="13">
        <f t="shared" si="209"/>
        <v>370952418.14796197</v>
      </c>
      <c r="AH305" s="13">
        <f t="shared" si="250"/>
        <v>370951371.16391802</v>
      </c>
      <c r="AI305" s="13">
        <f t="shared" si="210"/>
        <v>16763.732445960341</v>
      </c>
      <c r="AJ305">
        <f t="shared" si="233"/>
        <v>370951426.48976767</v>
      </c>
      <c r="AK305" s="13">
        <f t="shared" si="211"/>
        <v>370952418.14796197</v>
      </c>
      <c r="AL305" s="37">
        <f t="shared" si="234"/>
        <v>628.15708769554521</v>
      </c>
      <c r="AM305" s="13">
        <f t="shared" si="212"/>
        <v>11831.891022053715</v>
      </c>
      <c r="AN305">
        <f t="shared" si="235"/>
        <v>667.20623298285125</v>
      </c>
      <c r="AO305" s="13">
        <f t="shared" si="213"/>
        <v>2813.5073827337451</v>
      </c>
      <c r="AP305" s="13">
        <f t="shared" si="251"/>
        <v>628.41966277274457</v>
      </c>
      <c r="AQ305" s="13">
        <f t="shared" si="214"/>
        <v>16763.732445960341</v>
      </c>
      <c r="AR305" s="13">
        <f t="shared" si="236"/>
        <v>683.74551242937935</v>
      </c>
      <c r="AS305" s="38">
        <f t="shared" si="215"/>
        <v>2813.5073827337451</v>
      </c>
      <c r="AT305" s="37">
        <f t="shared" si="237"/>
        <v>80763974.223533377</v>
      </c>
      <c r="AU305" s="13">
        <f t="shared" si="216"/>
        <v>11831.891022053715</v>
      </c>
      <c r="AV305">
        <f t="shared" si="238"/>
        <v>80764013.272678658</v>
      </c>
      <c r="AW305" s="13">
        <f t="shared" si="217"/>
        <v>80764377.431120396</v>
      </c>
      <c r="AX305" s="13">
        <f t="shared" si="252"/>
        <v>197675123.00301972</v>
      </c>
      <c r="AY305" s="13">
        <f t="shared" si="218"/>
        <v>16763.732445960341</v>
      </c>
      <c r="AZ305">
        <f t="shared" si="239"/>
        <v>197675178.32886937</v>
      </c>
      <c r="BA305" s="13">
        <f t="shared" si="219"/>
        <v>197675525.94803166</v>
      </c>
      <c r="BB305" s="37">
        <f t="shared" si="240"/>
        <v>112.58183674385747</v>
      </c>
      <c r="BC305" s="13">
        <f t="shared" si="220"/>
        <v>11831.891022053715</v>
      </c>
      <c r="BD305">
        <f t="shared" si="241"/>
        <v>151.63098203116346</v>
      </c>
      <c r="BE305" s="13">
        <f t="shared" si="221"/>
        <v>503.35057957927143</v>
      </c>
      <c r="BF305" s="13">
        <f t="shared" si="253"/>
        <v>112.84441182105685</v>
      </c>
      <c r="BG305" s="13">
        <f t="shared" si="222"/>
        <v>16763.732445960341</v>
      </c>
      <c r="BH305">
        <f t="shared" si="242"/>
        <v>168.17026147769164</v>
      </c>
      <c r="BI305" s="13">
        <f t="shared" si="223"/>
        <v>503.35057957927143</v>
      </c>
      <c r="BJ305" s="37">
        <f t="shared" si="243"/>
        <v>1.3160841587359395</v>
      </c>
      <c r="BK305" s="13">
        <f t="shared" si="224"/>
        <v>2366.3782044107429</v>
      </c>
      <c r="BL305">
        <f t="shared" si="244"/>
        <v>9.1259132161971372</v>
      </c>
      <c r="BM305" s="13">
        <f t="shared" si="225"/>
        <v>5.6772349545232395</v>
      </c>
      <c r="BN305" s="13">
        <f t="shared" si="254"/>
        <v>1.7748691837326502</v>
      </c>
      <c r="BO305" s="13">
        <f t="shared" si="226"/>
        <v>16763.732445960341</v>
      </c>
      <c r="BP305">
        <f t="shared" si="245"/>
        <v>57.100718840367435</v>
      </c>
      <c r="BQ305" s="13">
        <f t="shared" si="227"/>
        <v>5.6772349545232395</v>
      </c>
      <c r="BR305" s="37">
        <f t="shared" si="246"/>
        <v>185.47549709380507</v>
      </c>
      <c r="BS305" s="13">
        <f t="shared" si="228"/>
        <v>11831.891022053715</v>
      </c>
      <c r="BT305">
        <f t="shared" si="247"/>
        <v>224.52464238111105</v>
      </c>
      <c r="BU305" s="13">
        <f t="shared" si="229"/>
        <v>829.96785815000442</v>
      </c>
      <c r="BV305" s="13">
        <f t="shared" si="255"/>
        <v>117588208.32452293</v>
      </c>
      <c r="BW305" s="13">
        <f t="shared" si="230"/>
        <v>16763.732445960341</v>
      </c>
      <c r="BX305">
        <f t="shared" si="248"/>
        <v>117588263.65037258</v>
      </c>
      <c r="BY305" s="13">
        <f t="shared" si="231"/>
        <v>117588852.55430891</v>
      </c>
    </row>
    <row r="306" spans="29:77" x14ac:dyDescent="0.2">
      <c r="AC306">
        <v>304</v>
      </c>
      <c r="AD306" s="37">
        <f t="shared" si="232"/>
        <v>370951370.90134293</v>
      </c>
      <c r="AE306" s="13">
        <f t="shared" si="208"/>
        <v>11831.891022053715</v>
      </c>
      <c r="AF306">
        <f t="shared" si="249"/>
        <v>370951409.8220371</v>
      </c>
      <c r="AG306" s="13">
        <f t="shared" si="209"/>
        <v>370952418.14796197</v>
      </c>
      <c r="AH306" s="13">
        <f t="shared" si="250"/>
        <v>370951371.16391802</v>
      </c>
      <c r="AI306" s="13">
        <f t="shared" si="210"/>
        <v>16763.732445960341</v>
      </c>
      <c r="AJ306">
        <f t="shared" si="233"/>
        <v>370951426.30777472</v>
      </c>
      <c r="AK306" s="13">
        <f t="shared" si="211"/>
        <v>370952418.14796197</v>
      </c>
      <c r="AL306" s="37">
        <f t="shared" si="234"/>
        <v>628.15708769554521</v>
      </c>
      <c r="AM306" s="13">
        <f t="shared" si="212"/>
        <v>11831.891022053715</v>
      </c>
      <c r="AN306">
        <f t="shared" si="235"/>
        <v>667.07778184703773</v>
      </c>
      <c r="AO306" s="13">
        <f t="shared" si="213"/>
        <v>2813.5073827337451</v>
      </c>
      <c r="AP306" s="13">
        <f t="shared" si="251"/>
        <v>628.41966277274457</v>
      </c>
      <c r="AQ306" s="13">
        <f t="shared" si="214"/>
        <v>16763.732445960341</v>
      </c>
      <c r="AR306" s="13">
        <f t="shared" si="236"/>
        <v>683.56351950287728</v>
      </c>
      <c r="AS306" s="38">
        <f t="shared" si="215"/>
        <v>2813.5073827337451</v>
      </c>
      <c r="AT306" s="37">
        <f t="shared" si="237"/>
        <v>80763974.223533377</v>
      </c>
      <c r="AU306" s="13">
        <f t="shared" si="216"/>
        <v>11831.891022053715</v>
      </c>
      <c r="AV306">
        <f t="shared" si="238"/>
        <v>80764013.144227535</v>
      </c>
      <c r="AW306" s="13">
        <f t="shared" si="217"/>
        <v>80764377.431120396</v>
      </c>
      <c r="AX306" s="13">
        <f t="shared" si="252"/>
        <v>197675123.00301972</v>
      </c>
      <c r="AY306" s="13">
        <f t="shared" si="218"/>
        <v>16763.732445960341</v>
      </c>
      <c r="AZ306">
        <f t="shared" si="239"/>
        <v>197675178.14687645</v>
      </c>
      <c r="BA306" s="13">
        <f t="shared" si="219"/>
        <v>197675525.94803166</v>
      </c>
      <c r="BB306" s="37">
        <f t="shared" si="240"/>
        <v>112.58183674385747</v>
      </c>
      <c r="BC306" s="13">
        <f t="shared" si="220"/>
        <v>11831.891022053715</v>
      </c>
      <c r="BD306">
        <f t="shared" si="241"/>
        <v>151.50253089534993</v>
      </c>
      <c r="BE306" s="13">
        <f t="shared" si="221"/>
        <v>503.35057957927143</v>
      </c>
      <c r="BF306" s="13">
        <f t="shared" si="253"/>
        <v>112.84441182105685</v>
      </c>
      <c r="BG306" s="13">
        <f t="shared" si="222"/>
        <v>16763.732445960341</v>
      </c>
      <c r="BH306">
        <f t="shared" si="242"/>
        <v>167.98826855118955</v>
      </c>
      <c r="BI306" s="13">
        <f t="shared" si="223"/>
        <v>503.35057957927143</v>
      </c>
      <c r="BJ306" s="37">
        <f t="shared" si="243"/>
        <v>1.3160841587359395</v>
      </c>
      <c r="BK306" s="13">
        <f t="shared" si="224"/>
        <v>2366.3782044107429</v>
      </c>
      <c r="BL306">
        <f t="shared" si="244"/>
        <v>9.1002229890344353</v>
      </c>
      <c r="BM306" s="13">
        <f t="shared" si="225"/>
        <v>5.6772349545232395</v>
      </c>
      <c r="BN306" s="13">
        <f t="shared" si="254"/>
        <v>1.7748691837326502</v>
      </c>
      <c r="BO306" s="13">
        <f t="shared" si="226"/>
        <v>16763.732445960341</v>
      </c>
      <c r="BP306">
        <f t="shared" si="245"/>
        <v>56.918725913865345</v>
      </c>
      <c r="BQ306" s="13">
        <f t="shared" si="227"/>
        <v>5.6772349545232395</v>
      </c>
      <c r="BR306" s="37">
        <f t="shared" si="246"/>
        <v>185.47549709380507</v>
      </c>
      <c r="BS306" s="13">
        <f t="shared" si="228"/>
        <v>11831.891022053715</v>
      </c>
      <c r="BT306">
        <f t="shared" si="247"/>
        <v>224.39619124529756</v>
      </c>
      <c r="BU306" s="13">
        <f t="shared" si="229"/>
        <v>829.96785815000442</v>
      </c>
      <c r="BV306" s="13">
        <f t="shared" si="255"/>
        <v>117588208.32452293</v>
      </c>
      <c r="BW306" s="13">
        <f t="shared" si="230"/>
        <v>16763.732445960341</v>
      </c>
      <c r="BX306">
        <f t="shared" si="248"/>
        <v>117588263.46837966</v>
      </c>
      <c r="BY306" s="13">
        <f t="shared" si="231"/>
        <v>117588852.55430891</v>
      </c>
    </row>
    <row r="307" spans="29:77" x14ac:dyDescent="0.2">
      <c r="AC307">
        <v>305</v>
      </c>
      <c r="AD307" s="37">
        <f t="shared" si="232"/>
        <v>370951370.90134293</v>
      </c>
      <c r="AE307" s="13">
        <f t="shared" si="208"/>
        <v>11831.891022053715</v>
      </c>
      <c r="AF307">
        <f t="shared" si="249"/>
        <v>370951409.69442827</v>
      </c>
      <c r="AG307" s="13">
        <f t="shared" si="209"/>
        <v>370952418.14796197</v>
      </c>
      <c r="AH307" s="13">
        <f t="shared" si="250"/>
        <v>370951371.16391802</v>
      </c>
      <c r="AI307" s="13">
        <f t="shared" si="210"/>
        <v>16763.732445960341</v>
      </c>
      <c r="AJ307">
        <f t="shared" si="233"/>
        <v>370951426.12697524</v>
      </c>
      <c r="AK307" s="13">
        <f t="shared" si="211"/>
        <v>370952418.14796197</v>
      </c>
      <c r="AL307" s="37">
        <f t="shared" si="234"/>
        <v>628.15708769554521</v>
      </c>
      <c r="AM307" s="13">
        <f t="shared" si="212"/>
        <v>11831.891022053715</v>
      </c>
      <c r="AN307">
        <f t="shared" si="235"/>
        <v>666.95017301375412</v>
      </c>
      <c r="AO307" s="13">
        <f t="shared" si="213"/>
        <v>2813.5073827337451</v>
      </c>
      <c r="AP307" s="13">
        <f t="shared" si="251"/>
        <v>628.41966277274457</v>
      </c>
      <c r="AQ307" s="13">
        <f t="shared" si="214"/>
        <v>16763.732445960341</v>
      </c>
      <c r="AR307" s="13">
        <f t="shared" si="236"/>
        <v>683.3827199726145</v>
      </c>
      <c r="AS307" s="38">
        <f t="shared" si="215"/>
        <v>2813.5073827337451</v>
      </c>
      <c r="AT307" s="37">
        <f t="shared" si="237"/>
        <v>80763974.223533377</v>
      </c>
      <c r="AU307" s="13">
        <f t="shared" si="216"/>
        <v>11831.891022053715</v>
      </c>
      <c r="AV307">
        <f t="shared" si="238"/>
        <v>80764013.016618699</v>
      </c>
      <c r="AW307" s="13">
        <f t="shared" si="217"/>
        <v>80764377.431120396</v>
      </c>
      <c r="AX307" s="13">
        <f t="shared" si="252"/>
        <v>197675123.00301972</v>
      </c>
      <c r="AY307" s="13">
        <f t="shared" si="218"/>
        <v>16763.732445960341</v>
      </c>
      <c r="AZ307">
        <f t="shared" si="239"/>
        <v>197675177.96607691</v>
      </c>
      <c r="BA307" s="13">
        <f t="shared" si="219"/>
        <v>197675525.94803166</v>
      </c>
      <c r="BB307" s="37">
        <f t="shared" si="240"/>
        <v>112.58183674385747</v>
      </c>
      <c r="BC307" s="13">
        <f t="shared" si="220"/>
        <v>11831.891022053715</v>
      </c>
      <c r="BD307">
        <f t="shared" si="241"/>
        <v>151.37492206206636</v>
      </c>
      <c r="BE307" s="13">
        <f t="shared" si="221"/>
        <v>503.35057957927143</v>
      </c>
      <c r="BF307" s="13">
        <f t="shared" si="253"/>
        <v>112.84441182105685</v>
      </c>
      <c r="BG307" s="13">
        <f t="shared" si="222"/>
        <v>16763.732445960341</v>
      </c>
      <c r="BH307">
        <f t="shared" si="242"/>
        <v>167.80746902092682</v>
      </c>
      <c r="BI307" s="13">
        <f t="shared" si="223"/>
        <v>503.35057957927143</v>
      </c>
      <c r="BJ307" s="37">
        <f t="shared" si="243"/>
        <v>1.3160841587359395</v>
      </c>
      <c r="BK307" s="13">
        <f t="shared" si="224"/>
        <v>2366.3782044107429</v>
      </c>
      <c r="BL307">
        <f t="shared" si="244"/>
        <v>9.074701222377719</v>
      </c>
      <c r="BM307" s="13">
        <f t="shared" si="225"/>
        <v>5.6772349545232395</v>
      </c>
      <c r="BN307" s="13">
        <f t="shared" si="254"/>
        <v>1.7748691837326502</v>
      </c>
      <c r="BO307" s="13">
        <f t="shared" si="226"/>
        <v>16763.732445960341</v>
      </c>
      <c r="BP307">
        <f t="shared" si="245"/>
        <v>56.73792638360262</v>
      </c>
      <c r="BQ307" s="13">
        <f t="shared" si="227"/>
        <v>5.6772349545232395</v>
      </c>
      <c r="BR307" s="37">
        <f t="shared" si="246"/>
        <v>185.47549709380507</v>
      </c>
      <c r="BS307" s="13">
        <f t="shared" si="228"/>
        <v>11831.891022053715</v>
      </c>
      <c r="BT307">
        <f t="shared" si="247"/>
        <v>224.26858241201398</v>
      </c>
      <c r="BU307" s="13">
        <f t="shared" si="229"/>
        <v>829.96785815000442</v>
      </c>
      <c r="BV307" s="13">
        <f t="shared" si="255"/>
        <v>117588208.32452293</v>
      </c>
      <c r="BW307" s="13">
        <f t="shared" si="230"/>
        <v>16763.732445960341</v>
      </c>
      <c r="BX307">
        <f t="shared" si="248"/>
        <v>117588263.28758013</v>
      </c>
      <c r="BY307" s="13">
        <f t="shared" si="231"/>
        <v>117588852.55430891</v>
      </c>
    </row>
    <row r="308" spans="29:77" x14ac:dyDescent="0.2">
      <c r="AC308">
        <v>306</v>
      </c>
      <c r="AD308" s="37">
        <f t="shared" si="232"/>
        <v>370951370.90134293</v>
      </c>
      <c r="AE308" s="13">
        <f t="shared" si="208"/>
        <v>11831.891022053715</v>
      </c>
      <c r="AF308">
        <f t="shared" si="249"/>
        <v>370951409.56765348</v>
      </c>
      <c r="AG308" s="13">
        <f t="shared" si="209"/>
        <v>370952418.14796197</v>
      </c>
      <c r="AH308" s="13">
        <f t="shared" si="250"/>
        <v>370951371.16391802</v>
      </c>
      <c r="AI308" s="13">
        <f t="shared" si="210"/>
        <v>16763.732445960341</v>
      </c>
      <c r="AJ308">
        <f t="shared" si="233"/>
        <v>370951425.94735736</v>
      </c>
      <c r="AK308" s="13">
        <f t="shared" si="211"/>
        <v>370952418.14796197</v>
      </c>
      <c r="AL308" s="37">
        <f t="shared" si="234"/>
        <v>628.15708769554521</v>
      </c>
      <c r="AM308" s="13">
        <f t="shared" si="212"/>
        <v>11831.891022053715</v>
      </c>
      <c r="AN308">
        <f t="shared" si="235"/>
        <v>666.82339822513256</v>
      </c>
      <c r="AO308" s="13">
        <f t="shared" si="213"/>
        <v>2813.5073827337451</v>
      </c>
      <c r="AP308" s="13">
        <f t="shared" si="251"/>
        <v>628.41966277274457</v>
      </c>
      <c r="AQ308" s="13">
        <f t="shared" si="214"/>
        <v>16763.732445960341</v>
      </c>
      <c r="AR308" s="13">
        <f t="shared" si="236"/>
        <v>683.20310213862808</v>
      </c>
      <c r="AS308" s="38">
        <f t="shared" si="215"/>
        <v>2813.5073827337451</v>
      </c>
      <c r="AT308" s="37">
        <f t="shared" si="237"/>
        <v>80763974.223533377</v>
      </c>
      <c r="AU308" s="13">
        <f t="shared" si="216"/>
        <v>11831.891022053715</v>
      </c>
      <c r="AV308">
        <f t="shared" si="238"/>
        <v>80764012.889843911</v>
      </c>
      <c r="AW308" s="13">
        <f t="shared" si="217"/>
        <v>80764377.431120396</v>
      </c>
      <c r="AX308" s="13">
        <f t="shared" si="252"/>
        <v>197675123.00301972</v>
      </c>
      <c r="AY308" s="13">
        <f t="shared" si="218"/>
        <v>16763.732445960341</v>
      </c>
      <c r="AZ308">
        <f t="shared" si="239"/>
        <v>197675177.78645909</v>
      </c>
      <c r="BA308" s="13">
        <f t="shared" si="219"/>
        <v>197675525.94803166</v>
      </c>
      <c r="BB308" s="37">
        <f t="shared" si="240"/>
        <v>112.58183674385747</v>
      </c>
      <c r="BC308" s="13">
        <f t="shared" si="220"/>
        <v>11831.891022053715</v>
      </c>
      <c r="BD308">
        <f t="shared" si="241"/>
        <v>151.24814727344477</v>
      </c>
      <c r="BE308" s="13">
        <f t="shared" si="221"/>
        <v>503.35057957927143</v>
      </c>
      <c r="BF308" s="13">
        <f t="shared" si="253"/>
        <v>112.84441182105685</v>
      </c>
      <c r="BG308" s="13">
        <f t="shared" si="222"/>
        <v>16763.732445960341</v>
      </c>
      <c r="BH308">
        <f t="shared" si="242"/>
        <v>167.62785118694032</v>
      </c>
      <c r="BI308" s="13">
        <f t="shared" si="223"/>
        <v>503.35057957927143</v>
      </c>
      <c r="BJ308" s="37">
        <f t="shared" si="243"/>
        <v>1.3160841587359395</v>
      </c>
      <c r="BK308" s="13">
        <f t="shared" si="224"/>
        <v>2366.3782044107429</v>
      </c>
      <c r="BL308">
        <f t="shared" si="244"/>
        <v>9.0493462646533995</v>
      </c>
      <c r="BM308" s="13">
        <f t="shared" si="225"/>
        <v>5.6772349545232395</v>
      </c>
      <c r="BN308" s="13">
        <f t="shared" si="254"/>
        <v>1.7748691837326502</v>
      </c>
      <c r="BO308" s="13">
        <f t="shared" si="226"/>
        <v>16763.732445960341</v>
      </c>
      <c r="BP308">
        <f t="shared" si="245"/>
        <v>56.558308549616115</v>
      </c>
      <c r="BQ308" s="13">
        <f t="shared" si="227"/>
        <v>5.6772349545232395</v>
      </c>
      <c r="BR308" s="37">
        <f t="shared" si="246"/>
        <v>185.47549709380507</v>
      </c>
      <c r="BS308" s="13">
        <f t="shared" si="228"/>
        <v>11831.891022053715</v>
      </c>
      <c r="BT308">
        <f t="shared" si="247"/>
        <v>224.14180762339237</v>
      </c>
      <c r="BU308" s="13">
        <f t="shared" si="229"/>
        <v>829.96785815000442</v>
      </c>
      <c r="BV308" s="13">
        <f t="shared" si="255"/>
        <v>117588208.32452293</v>
      </c>
      <c r="BW308" s="13">
        <f t="shared" si="230"/>
        <v>16763.732445960341</v>
      </c>
      <c r="BX308">
        <f t="shared" si="248"/>
        <v>117588263.1079623</v>
      </c>
      <c r="BY308" s="13">
        <f t="shared" si="231"/>
        <v>117588852.55430891</v>
      </c>
    </row>
    <row r="309" spans="29:77" x14ac:dyDescent="0.2">
      <c r="AC309">
        <v>307</v>
      </c>
      <c r="AD309" s="37">
        <f t="shared" si="232"/>
        <v>370951370.90134293</v>
      </c>
      <c r="AE309" s="13">
        <f t="shared" si="208"/>
        <v>11831.891022053715</v>
      </c>
      <c r="AF309">
        <f t="shared" si="249"/>
        <v>370951409.44170457</v>
      </c>
      <c r="AG309" s="13">
        <f t="shared" si="209"/>
        <v>370952418.14796197</v>
      </c>
      <c r="AH309" s="13">
        <f t="shared" si="250"/>
        <v>370951371.16391802</v>
      </c>
      <c r="AI309" s="13">
        <f t="shared" si="210"/>
        <v>16763.732445960341</v>
      </c>
      <c r="AJ309">
        <f t="shared" si="233"/>
        <v>370951425.76890969</v>
      </c>
      <c r="AK309" s="13">
        <f t="shared" si="211"/>
        <v>370952418.14796197</v>
      </c>
      <c r="AL309" s="37">
        <f t="shared" si="234"/>
        <v>628.15708769554521</v>
      </c>
      <c r="AM309" s="13">
        <f t="shared" si="212"/>
        <v>11831.891022053715</v>
      </c>
      <c r="AN309">
        <f t="shared" si="235"/>
        <v>666.6974493308993</v>
      </c>
      <c r="AO309" s="13">
        <f t="shared" si="213"/>
        <v>2813.5073827337451</v>
      </c>
      <c r="AP309" s="13">
        <f t="shared" si="251"/>
        <v>628.41966277274457</v>
      </c>
      <c r="AQ309" s="13">
        <f t="shared" si="214"/>
        <v>16763.732445960341</v>
      </c>
      <c r="AR309" s="13">
        <f t="shared" si="236"/>
        <v>683.02465445339715</v>
      </c>
      <c r="AS309" s="38">
        <f t="shared" si="215"/>
        <v>2813.5073827337451</v>
      </c>
      <c r="AT309" s="37">
        <f t="shared" si="237"/>
        <v>80763974.223533377</v>
      </c>
      <c r="AU309" s="13">
        <f t="shared" si="216"/>
        <v>11831.891022053715</v>
      </c>
      <c r="AV309">
        <f t="shared" si="238"/>
        <v>80764012.763895005</v>
      </c>
      <c r="AW309" s="13">
        <f t="shared" si="217"/>
        <v>80764377.431120396</v>
      </c>
      <c r="AX309" s="13">
        <f t="shared" si="252"/>
        <v>197675123.00301972</v>
      </c>
      <c r="AY309" s="13">
        <f t="shared" si="218"/>
        <v>16763.732445960341</v>
      </c>
      <c r="AZ309">
        <f t="shared" si="239"/>
        <v>197675177.60801139</v>
      </c>
      <c r="BA309" s="13">
        <f t="shared" si="219"/>
        <v>197675525.94803166</v>
      </c>
      <c r="BB309" s="37">
        <f t="shared" si="240"/>
        <v>112.58183674385747</v>
      </c>
      <c r="BC309" s="13">
        <f t="shared" si="220"/>
        <v>11831.891022053715</v>
      </c>
      <c r="BD309">
        <f t="shared" si="241"/>
        <v>151.12219837921157</v>
      </c>
      <c r="BE309" s="13">
        <f t="shared" si="221"/>
        <v>503.35057957927143</v>
      </c>
      <c r="BF309" s="13">
        <f t="shared" si="253"/>
        <v>112.84441182105685</v>
      </c>
      <c r="BG309" s="13">
        <f t="shared" si="222"/>
        <v>16763.732445960341</v>
      </c>
      <c r="BH309">
        <f t="shared" si="242"/>
        <v>167.44940350170941</v>
      </c>
      <c r="BI309" s="13">
        <f t="shared" si="223"/>
        <v>503.35057957927143</v>
      </c>
      <c r="BJ309" s="37">
        <f t="shared" si="243"/>
        <v>1.3160841587359395</v>
      </c>
      <c r="BK309" s="13">
        <f t="shared" si="224"/>
        <v>2366.3782044107429</v>
      </c>
      <c r="BL309">
        <f t="shared" si="244"/>
        <v>9.0241564858067633</v>
      </c>
      <c r="BM309" s="13">
        <f t="shared" si="225"/>
        <v>5.6772349545232395</v>
      </c>
      <c r="BN309" s="13">
        <f t="shared" si="254"/>
        <v>1.7748691837326502</v>
      </c>
      <c r="BO309" s="13">
        <f t="shared" si="226"/>
        <v>16763.732445960341</v>
      </c>
      <c r="BP309">
        <f t="shared" si="245"/>
        <v>56.379860864385222</v>
      </c>
      <c r="BQ309" s="13">
        <f t="shared" si="227"/>
        <v>5.6772349545232395</v>
      </c>
      <c r="BR309" s="37">
        <f t="shared" si="246"/>
        <v>185.47549709380507</v>
      </c>
      <c r="BS309" s="13">
        <f t="shared" si="228"/>
        <v>11831.891022053715</v>
      </c>
      <c r="BT309">
        <f t="shared" si="247"/>
        <v>224.01585872915919</v>
      </c>
      <c r="BU309" s="13">
        <f t="shared" si="229"/>
        <v>829.96785815000442</v>
      </c>
      <c r="BV309" s="13">
        <f t="shared" si="255"/>
        <v>117588208.32452293</v>
      </c>
      <c r="BW309" s="13">
        <f t="shared" si="230"/>
        <v>16763.732445960341</v>
      </c>
      <c r="BX309">
        <f t="shared" si="248"/>
        <v>117588262.9295146</v>
      </c>
      <c r="BY309" s="13">
        <f t="shared" si="231"/>
        <v>117588852.55430891</v>
      </c>
    </row>
    <row r="310" spans="29:77" x14ac:dyDescent="0.2">
      <c r="AC310">
        <v>308</v>
      </c>
      <c r="AD310" s="37">
        <f t="shared" si="232"/>
        <v>370951370.90134293</v>
      </c>
      <c r="AE310" s="13">
        <f t="shared" si="208"/>
        <v>11831.891022053715</v>
      </c>
      <c r="AF310">
        <f t="shared" si="249"/>
        <v>370951409.3165735</v>
      </c>
      <c r="AG310" s="13">
        <f t="shared" si="209"/>
        <v>370952418.14796197</v>
      </c>
      <c r="AH310" s="13">
        <f t="shared" si="250"/>
        <v>370951371.16391802</v>
      </c>
      <c r="AI310" s="13">
        <f t="shared" si="210"/>
        <v>16763.732445960341</v>
      </c>
      <c r="AJ310">
        <f t="shared" si="233"/>
        <v>370951425.59162074</v>
      </c>
      <c r="AK310" s="13">
        <f t="shared" si="211"/>
        <v>370952418.14796197</v>
      </c>
      <c r="AL310" s="37">
        <f t="shared" si="234"/>
        <v>628.15708769554521</v>
      </c>
      <c r="AM310" s="13">
        <f t="shared" si="212"/>
        <v>11831.891022053715</v>
      </c>
      <c r="AN310">
        <f t="shared" si="235"/>
        <v>666.57231828662873</v>
      </c>
      <c r="AO310" s="13">
        <f t="shared" si="213"/>
        <v>2813.5073827337451</v>
      </c>
      <c r="AP310" s="13">
        <f t="shared" si="251"/>
        <v>628.41966277274457</v>
      </c>
      <c r="AQ310" s="13">
        <f t="shared" si="214"/>
        <v>16763.732445960341</v>
      </c>
      <c r="AR310" s="13">
        <f t="shared" si="236"/>
        <v>682.84736551936908</v>
      </c>
      <c r="AS310" s="38">
        <f t="shared" si="215"/>
        <v>2813.5073827337451</v>
      </c>
      <c r="AT310" s="37">
        <f t="shared" si="237"/>
        <v>80763974.223533377</v>
      </c>
      <c r="AU310" s="13">
        <f t="shared" si="216"/>
        <v>11831.891022053715</v>
      </c>
      <c r="AV310">
        <f t="shared" si="238"/>
        <v>80764012.638763964</v>
      </c>
      <c r="AW310" s="13">
        <f t="shared" si="217"/>
        <v>80764377.431120396</v>
      </c>
      <c r="AX310" s="13">
        <f t="shared" si="252"/>
        <v>197675123.00301972</v>
      </c>
      <c r="AY310" s="13">
        <f t="shared" si="218"/>
        <v>16763.732445960341</v>
      </c>
      <c r="AZ310">
        <f t="shared" si="239"/>
        <v>197675177.43072248</v>
      </c>
      <c r="BA310" s="13">
        <f t="shared" si="219"/>
        <v>197675525.94803166</v>
      </c>
      <c r="BB310" s="37">
        <f t="shared" si="240"/>
        <v>112.58183674385747</v>
      </c>
      <c r="BC310" s="13">
        <f t="shared" si="220"/>
        <v>11831.891022053715</v>
      </c>
      <c r="BD310">
        <f t="shared" si="241"/>
        <v>150.99706733494094</v>
      </c>
      <c r="BE310" s="13">
        <f t="shared" si="221"/>
        <v>503.35057957927143</v>
      </c>
      <c r="BF310" s="13">
        <f t="shared" si="253"/>
        <v>112.84441182105685</v>
      </c>
      <c r="BG310" s="13">
        <f t="shared" si="222"/>
        <v>16763.732445960341</v>
      </c>
      <c r="BH310">
        <f t="shared" si="242"/>
        <v>167.27211456768134</v>
      </c>
      <c r="BI310" s="13">
        <f t="shared" si="223"/>
        <v>503.35057957927143</v>
      </c>
      <c r="BJ310" s="37">
        <f t="shared" si="243"/>
        <v>1.3160841587359395</v>
      </c>
      <c r="BK310" s="13">
        <f t="shared" si="224"/>
        <v>2366.3782044107429</v>
      </c>
      <c r="BL310">
        <f t="shared" si="244"/>
        <v>8.9991302769526378</v>
      </c>
      <c r="BM310" s="13">
        <f t="shared" si="225"/>
        <v>5.6772349545232395</v>
      </c>
      <c r="BN310" s="13">
        <f t="shared" si="254"/>
        <v>1.7748691837326502</v>
      </c>
      <c r="BO310" s="13">
        <f t="shared" si="226"/>
        <v>16763.732445960341</v>
      </c>
      <c r="BP310">
        <f t="shared" si="245"/>
        <v>56.202571930357131</v>
      </c>
      <c r="BQ310" s="13">
        <f t="shared" si="227"/>
        <v>5.6772349545232395</v>
      </c>
      <c r="BR310" s="37">
        <f t="shared" si="246"/>
        <v>185.47549709380507</v>
      </c>
      <c r="BS310" s="13">
        <f t="shared" si="228"/>
        <v>11831.891022053715</v>
      </c>
      <c r="BT310">
        <f t="shared" si="247"/>
        <v>223.89072768488856</v>
      </c>
      <c r="BU310" s="13">
        <f t="shared" si="229"/>
        <v>829.96785815000442</v>
      </c>
      <c r="BV310" s="13">
        <f t="shared" si="255"/>
        <v>117588208.32452293</v>
      </c>
      <c r="BW310" s="13">
        <f t="shared" si="230"/>
        <v>16763.732445960341</v>
      </c>
      <c r="BX310">
        <f t="shared" si="248"/>
        <v>117588262.75222567</v>
      </c>
      <c r="BY310" s="13">
        <f t="shared" si="231"/>
        <v>117588852.55430891</v>
      </c>
    </row>
    <row r="311" spans="29:77" x14ac:dyDescent="0.2">
      <c r="AC311">
        <v>309</v>
      </c>
      <c r="AD311" s="37">
        <f t="shared" si="232"/>
        <v>370951370.90134293</v>
      </c>
      <c r="AE311" s="13">
        <f t="shared" si="208"/>
        <v>11831.891022053715</v>
      </c>
      <c r="AF311">
        <f t="shared" si="249"/>
        <v>370951409.1922524</v>
      </c>
      <c r="AG311" s="13">
        <f t="shared" si="209"/>
        <v>370952418.14796197</v>
      </c>
      <c r="AH311" s="13">
        <f t="shared" si="250"/>
        <v>370951371.16391802</v>
      </c>
      <c r="AI311" s="13">
        <f t="shared" si="210"/>
        <v>16763.732445960341</v>
      </c>
      <c r="AJ311">
        <f t="shared" si="233"/>
        <v>370951425.4154793</v>
      </c>
      <c r="AK311" s="13">
        <f t="shared" si="211"/>
        <v>370952418.14796197</v>
      </c>
      <c r="AL311" s="37">
        <f t="shared" si="234"/>
        <v>628.15708769554521</v>
      </c>
      <c r="AM311" s="13">
        <f t="shared" si="212"/>
        <v>11831.891022053715</v>
      </c>
      <c r="AN311">
        <f t="shared" si="235"/>
        <v>666.44799715202976</v>
      </c>
      <c r="AO311" s="13">
        <f t="shared" si="213"/>
        <v>2813.5073827337451</v>
      </c>
      <c r="AP311" s="13">
        <f t="shared" si="251"/>
        <v>628.41966277274457</v>
      </c>
      <c r="AQ311" s="13">
        <f t="shared" si="214"/>
        <v>16763.732445960341</v>
      </c>
      <c r="AR311" s="13">
        <f t="shared" si="236"/>
        <v>682.67122408653211</v>
      </c>
      <c r="AS311" s="38">
        <f t="shared" si="215"/>
        <v>2813.5073827337451</v>
      </c>
      <c r="AT311" s="37">
        <f t="shared" si="237"/>
        <v>80763974.223533377</v>
      </c>
      <c r="AU311" s="13">
        <f t="shared" si="216"/>
        <v>11831.891022053715</v>
      </c>
      <c r="AV311">
        <f t="shared" si="238"/>
        <v>80764012.514442831</v>
      </c>
      <c r="AW311" s="13">
        <f t="shared" si="217"/>
        <v>80764377.431120396</v>
      </c>
      <c r="AX311" s="13">
        <f t="shared" si="252"/>
        <v>197675123.00301972</v>
      </c>
      <c r="AY311" s="13">
        <f t="shared" si="218"/>
        <v>16763.732445960341</v>
      </c>
      <c r="AZ311">
        <f t="shared" si="239"/>
        <v>197675177.25458103</v>
      </c>
      <c r="BA311" s="13">
        <f t="shared" si="219"/>
        <v>197675525.94803166</v>
      </c>
      <c r="BB311" s="37">
        <f t="shared" si="240"/>
        <v>112.58183674385747</v>
      </c>
      <c r="BC311" s="13">
        <f t="shared" si="220"/>
        <v>11831.891022053715</v>
      </c>
      <c r="BD311">
        <f t="shared" si="241"/>
        <v>150.87274620034196</v>
      </c>
      <c r="BE311" s="13">
        <f t="shared" si="221"/>
        <v>503.35057957927143</v>
      </c>
      <c r="BF311" s="13">
        <f t="shared" si="253"/>
        <v>112.84441182105685</v>
      </c>
      <c r="BG311" s="13">
        <f t="shared" si="222"/>
        <v>16763.732445960341</v>
      </c>
      <c r="BH311">
        <f t="shared" si="242"/>
        <v>167.09597313484437</v>
      </c>
      <c r="BI311" s="13">
        <f t="shared" si="223"/>
        <v>503.35057957927143</v>
      </c>
      <c r="BJ311" s="37">
        <f t="shared" si="243"/>
        <v>1.3160841587359395</v>
      </c>
      <c r="BK311" s="13">
        <f t="shared" si="224"/>
        <v>2366.3782044107429</v>
      </c>
      <c r="BL311">
        <f t="shared" si="244"/>
        <v>8.9742660500328419</v>
      </c>
      <c r="BM311" s="13">
        <f t="shared" si="225"/>
        <v>5.6772349545232395</v>
      </c>
      <c r="BN311" s="13">
        <f t="shared" si="254"/>
        <v>1.7748691837326502</v>
      </c>
      <c r="BO311" s="13">
        <f t="shared" si="226"/>
        <v>16763.732445960341</v>
      </c>
      <c r="BP311">
        <f t="shared" si="245"/>
        <v>56.02643049752016</v>
      </c>
      <c r="BQ311" s="13">
        <f t="shared" si="227"/>
        <v>5.6772349545232395</v>
      </c>
      <c r="BR311" s="37">
        <f t="shared" si="246"/>
        <v>185.47549709380507</v>
      </c>
      <c r="BS311" s="13">
        <f t="shared" si="228"/>
        <v>11831.891022053715</v>
      </c>
      <c r="BT311">
        <f t="shared" si="247"/>
        <v>223.76640655028959</v>
      </c>
      <c r="BU311" s="13">
        <f t="shared" si="229"/>
        <v>829.96785815000442</v>
      </c>
      <c r="BV311" s="13">
        <f t="shared" si="255"/>
        <v>117588208.32452293</v>
      </c>
      <c r="BW311" s="13">
        <f t="shared" si="230"/>
        <v>16763.732445960341</v>
      </c>
      <c r="BX311">
        <f t="shared" si="248"/>
        <v>117588262.57608424</v>
      </c>
      <c r="BY311" s="13">
        <f t="shared" si="231"/>
        <v>117588852.55430891</v>
      </c>
    </row>
    <row r="312" spans="29:77" x14ac:dyDescent="0.2">
      <c r="AC312">
        <v>310</v>
      </c>
      <c r="AD312" s="37">
        <f t="shared" si="232"/>
        <v>370951370.90134293</v>
      </c>
      <c r="AE312" s="13">
        <f t="shared" si="208"/>
        <v>11831.891022053715</v>
      </c>
      <c r="AF312">
        <f t="shared" si="249"/>
        <v>370951409.06873333</v>
      </c>
      <c r="AG312" s="13">
        <f t="shared" si="209"/>
        <v>370952418.14796197</v>
      </c>
      <c r="AH312" s="13">
        <f t="shared" si="250"/>
        <v>370951371.16391802</v>
      </c>
      <c r="AI312" s="13">
        <f t="shared" si="210"/>
        <v>16763.732445960341</v>
      </c>
      <c r="AJ312">
        <f t="shared" si="233"/>
        <v>370951425.24047428</v>
      </c>
      <c r="AK312" s="13">
        <f t="shared" si="211"/>
        <v>370952418.14796197</v>
      </c>
      <c r="AL312" s="37">
        <f t="shared" si="234"/>
        <v>628.15708769554521</v>
      </c>
      <c r="AM312" s="13">
        <f t="shared" si="212"/>
        <v>11831.891022053715</v>
      </c>
      <c r="AN312">
        <f t="shared" si="235"/>
        <v>666.3244780892669</v>
      </c>
      <c r="AO312" s="13">
        <f t="shared" si="213"/>
        <v>2813.5073827337451</v>
      </c>
      <c r="AP312" s="13">
        <f t="shared" si="251"/>
        <v>628.41966277274457</v>
      </c>
      <c r="AQ312" s="13">
        <f t="shared" si="214"/>
        <v>16763.732445960341</v>
      </c>
      <c r="AR312" s="13">
        <f t="shared" si="236"/>
        <v>682.49621905003596</v>
      </c>
      <c r="AS312" s="38">
        <f t="shared" si="215"/>
        <v>2813.5073827337451</v>
      </c>
      <c r="AT312" s="37">
        <f t="shared" si="237"/>
        <v>80763974.223533377</v>
      </c>
      <c r="AU312" s="13">
        <f t="shared" si="216"/>
        <v>11831.891022053715</v>
      </c>
      <c r="AV312">
        <f t="shared" si="238"/>
        <v>80764012.390923768</v>
      </c>
      <c r="AW312" s="13">
        <f t="shared" si="217"/>
        <v>80764377.431120396</v>
      </c>
      <c r="AX312" s="13">
        <f t="shared" si="252"/>
        <v>197675123.00301972</v>
      </c>
      <c r="AY312" s="13">
        <f t="shared" si="218"/>
        <v>16763.732445960341</v>
      </c>
      <c r="AZ312">
        <f t="shared" si="239"/>
        <v>197675177.07957599</v>
      </c>
      <c r="BA312" s="13">
        <f t="shared" si="219"/>
        <v>197675525.94803166</v>
      </c>
      <c r="BB312" s="37">
        <f t="shared" si="240"/>
        <v>112.58183674385747</v>
      </c>
      <c r="BC312" s="13">
        <f t="shared" si="220"/>
        <v>11831.891022053715</v>
      </c>
      <c r="BD312">
        <f t="shared" si="241"/>
        <v>150.74922713757911</v>
      </c>
      <c r="BE312" s="13">
        <f t="shared" si="221"/>
        <v>503.35057957927143</v>
      </c>
      <c r="BF312" s="13">
        <f t="shared" si="253"/>
        <v>112.84441182105685</v>
      </c>
      <c r="BG312" s="13">
        <f t="shared" si="222"/>
        <v>16763.732445960341</v>
      </c>
      <c r="BH312">
        <f t="shared" si="242"/>
        <v>166.92096809834828</v>
      </c>
      <c r="BI312" s="13">
        <f t="shared" si="223"/>
        <v>503.35057957927143</v>
      </c>
      <c r="BJ312" s="37">
        <f t="shared" si="243"/>
        <v>1.3160841587359395</v>
      </c>
      <c r="BK312" s="13">
        <f t="shared" si="224"/>
        <v>2366.3782044107429</v>
      </c>
      <c r="BL312">
        <f t="shared" si="244"/>
        <v>8.9495622374802721</v>
      </c>
      <c r="BM312" s="13">
        <f t="shared" si="225"/>
        <v>5.6772349545232395</v>
      </c>
      <c r="BN312" s="13">
        <f t="shared" si="254"/>
        <v>1.7748691837326502</v>
      </c>
      <c r="BO312" s="13">
        <f t="shared" si="226"/>
        <v>16763.732445960341</v>
      </c>
      <c r="BP312">
        <f t="shared" si="245"/>
        <v>55.851425461024071</v>
      </c>
      <c r="BQ312" s="13">
        <f t="shared" si="227"/>
        <v>5.6772349545232395</v>
      </c>
      <c r="BR312" s="37">
        <f t="shared" si="246"/>
        <v>185.47549709380507</v>
      </c>
      <c r="BS312" s="13">
        <f t="shared" si="228"/>
        <v>11831.891022053715</v>
      </c>
      <c r="BT312">
        <f t="shared" si="247"/>
        <v>223.64288748752674</v>
      </c>
      <c r="BU312" s="13">
        <f t="shared" si="229"/>
        <v>829.96785815000442</v>
      </c>
      <c r="BV312" s="13">
        <f t="shared" si="255"/>
        <v>117588208.32452293</v>
      </c>
      <c r="BW312" s="13">
        <f t="shared" si="230"/>
        <v>16763.732445960341</v>
      </c>
      <c r="BX312">
        <f t="shared" si="248"/>
        <v>117588262.40107921</v>
      </c>
      <c r="BY312" s="13">
        <f t="shared" si="231"/>
        <v>117588852.55430891</v>
      </c>
    </row>
    <row r="313" spans="29:77" x14ac:dyDescent="0.2">
      <c r="AC313">
        <v>311</v>
      </c>
      <c r="AD313" s="37">
        <f t="shared" si="232"/>
        <v>370951370.90134293</v>
      </c>
      <c r="AE313" s="13">
        <f t="shared" si="208"/>
        <v>11831.891022053715</v>
      </c>
      <c r="AF313">
        <f t="shared" si="249"/>
        <v>370951408.94600862</v>
      </c>
      <c r="AG313" s="13">
        <f t="shared" si="209"/>
        <v>370952418.14796197</v>
      </c>
      <c r="AH313" s="13">
        <f t="shared" si="250"/>
        <v>370951371.16391802</v>
      </c>
      <c r="AI313" s="13">
        <f t="shared" si="210"/>
        <v>16763.732445960341</v>
      </c>
      <c r="AJ313">
        <f t="shared" si="233"/>
        <v>370951425.06659472</v>
      </c>
      <c r="AK313" s="13">
        <f t="shared" si="211"/>
        <v>370952418.14796197</v>
      </c>
      <c r="AL313" s="37">
        <f t="shared" si="234"/>
        <v>628.15708769554521</v>
      </c>
      <c r="AM313" s="13">
        <f t="shared" si="212"/>
        <v>11831.891022053715</v>
      </c>
      <c r="AN313">
        <f t="shared" si="235"/>
        <v>666.20175336131274</v>
      </c>
      <c r="AO313" s="13">
        <f t="shared" si="213"/>
        <v>2813.5073827337451</v>
      </c>
      <c r="AP313" s="13">
        <f t="shared" si="251"/>
        <v>628.41966277274457</v>
      </c>
      <c r="AQ313" s="13">
        <f t="shared" si="214"/>
        <v>16763.732445960341</v>
      </c>
      <c r="AR313" s="13">
        <f t="shared" si="236"/>
        <v>682.32233944785821</v>
      </c>
      <c r="AS313" s="38">
        <f t="shared" si="215"/>
        <v>2813.5073827337451</v>
      </c>
      <c r="AT313" s="37">
        <f t="shared" si="237"/>
        <v>80763974.223533377</v>
      </c>
      <c r="AU313" s="13">
        <f t="shared" si="216"/>
        <v>11831.891022053715</v>
      </c>
      <c r="AV313">
        <f t="shared" si="238"/>
        <v>80764012.268199041</v>
      </c>
      <c r="AW313" s="13">
        <f t="shared" si="217"/>
        <v>80764377.431120396</v>
      </c>
      <c r="AX313" s="13">
        <f t="shared" si="252"/>
        <v>197675123.00301972</v>
      </c>
      <c r="AY313" s="13">
        <f t="shared" si="218"/>
        <v>16763.732445960341</v>
      </c>
      <c r="AZ313">
        <f t="shared" si="239"/>
        <v>197675176.90569639</v>
      </c>
      <c r="BA313" s="13">
        <f t="shared" si="219"/>
        <v>197675525.94803166</v>
      </c>
      <c r="BB313" s="37">
        <f t="shared" si="240"/>
        <v>112.58183674385747</v>
      </c>
      <c r="BC313" s="13">
        <f t="shared" si="220"/>
        <v>11831.891022053715</v>
      </c>
      <c r="BD313">
        <f t="shared" si="241"/>
        <v>150.62650240962503</v>
      </c>
      <c r="BE313" s="13">
        <f t="shared" si="221"/>
        <v>503.35057957927143</v>
      </c>
      <c r="BF313" s="13">
        <f t="shared" si="253"/>
        <v>112.84441182105685</v>
      </c>
      <c r="BG313" s="13">
        <f t="shared" si="222"/>
        <v>16763.732445960341</v>
      </c>
      <c r="BH313">
        <f t="shared" si="242"/>
        <v>166.74708849617048</v>
      </c>
      <c r="BI313" s="13">
        <f t="shared" si="223"/>
        <v>503.35057957927143</v>
      </c>
      <c r="BJ313" s="37">
        <f t="shared" si="243"/>
        <v>1.3160841587359395</v>
      </c>
      <c r="BK313" s="13">
        <f t="shared" si="224"/>
        <v>2366.3782044107429</v>
      </c>
      <c r="BL313">
        <f t="shared" si="244"/>
        <v>8.9250172918894535</v>
      </c>
      <c r="BM313" s="13">
        <f t="shared" si="225"/>
        <v>5.6772349545232395</v>
      </c>
      <c r="BN313" s="13">
        <f t="shared" si="254"/>
        <v>1.7748691837326502</v>
      </c>
      <c r="BO313" s="13">
        <f t="shared" si="226"/>
        <v>16763.732445960341</v>
      </c>
      <c r="BP313">
        <f t="shared" si="245"/>
        <v>55.67754585884628</v>
      </c>
      <c r="BQ313" s="13">
        <f t="shared" si="227"/>
        <v>5.6772349545232395</v>
      </c>
      <c r="BR313" s="37">
        <f t="shared" si="246"/>
        <v>185.47549709380507</v>
      </c>
      <c r="BS313" s="13">
        <f t="shared" si="228"/>
        <v>11831.891022053715</v>
      </c>
      <c r="BT313">
        <f t="shared" si="247"/>
        <v>223.52016275957266</v>
      </c>
      <c r="BU313" s="13">
        <f t="shared" si="229"/>
        <v>829.96785815000442</v>
      </c>
      <c r="BV313" s="13">
        <f t="shared" si="255"/>
        <v>117588208.32452293</v>
      </c>
      <c r="BW313" s="13">
        <f t="shared" si="230"/>
        <v>16763.732445960341</v>
      </c>
      <c r="BX313">
        <f t="shared" si="248"/>
        <v>117588262.2271996</v>
      </c>
      <c r="BY313" s="13">
        <f t="shared" si="231"/>
        <v>117588852.55430891</v>
      </c>
    </row>
    <row r="314" spans="29:77" x14ac:dyDescent="0.2">
      <c r="AC314">
        <v>312</v>
      </c>
      <c r="AD314" s="37">
        <f t="shared" si="232"/>
        <v>370951370.90134293</v>
      </c>
      <c r="AE314" s="13">
        <f t="shared" si="208"/>
        <v>11831.891022053715</v>
      </c>
      <c r="AF314">
        <f t="shared" si="249"/>
        <v>370951408.82407057</v>
      </c>
      <c r="AG314" s="13">
        <f t="shared" si="209"/>
        <v>370952418.14796197</v>
      </c>
      <c r="AH314" s="13">
        <f t="shared" si="250"/>
        <v>370951371.16391802</v>
      </c>
      <c r="AI314" s="13">
        <f t="shared" si="210"/>
        <v>16763.732445960341</v>
      </c>
      <c r="AJ314">
        <f t="shared" si="233"/>
        <v>370951424.8938297</v>
      </c>
      <c r="AK314" s="13">
        <f t="shared" si="211"/>
        <v>370952418.14796197</v>
      </c>
      <c r="AL314" s="37">
        <f t="shared" si="234"/>
        <v>628.15708769554521</v>
      </c>
      <c r="AM314" s="13">
        <f t="shared" si="212"/>
        <v>11831.891022053715</v>
      </c>
      <c r="AN314">
        <f t="shared" si="235"/>
        <v>666.07981533033274</v>
      </c>
      <c r="AO314" s="13">
        <f t="shared" si="213"/>
        <v>2813.5073827337451</v>
      </c>
      <c r="AP314" s="13">
        <f t="shared" si="251"/>
        <v>628.41966277274457</v>
      </c>
      <c r="AQ314" s="13">
        <f t="shared" si="214"/>
        <v>16763.732445960341</v>
      </c>
      <c r="AR314" s="13">
        <f t="shared" si="236"/>
        <v>682.14957445851485</v>
      </c>
      <c r="AS314" s="38">
        <f t="shared" si="215"/>
        <v>2813.5073827337451</v>
      </c>
      <c r="AT314" s="37">
        <f t="shared" si="237"/>
        <v>80763974.223533377</v>
      </c>
      <c r="AU314" s="13">
        <f t="shared" si="216"/>
        <v>11831.891022053715</v>
      </c>
      <c r="AV314">
        <f t="shared" si="238"/>
        <v>80764012.146261007</v>
      </c>
      <c r="AW314" s="13">
        <f t="shared" si="217"/>
        <v>80764377.431120396</v>
      </c>
      <c r="AX314" s="13">
        <f t="shared" si="252"/>
        <v>197675123.00301972</v>
      </c>
      <c r="AY314" s="13">
        <f t="shared" si="218"/>
        <v>16763.732445960341</v>
      </c>
      <c r="AZ314">
        <f t="shared" si="239"/>
        <v>197675176.73293141</v>
      </c>
      <c r="BA314" s="13">
        <f t="shared" si="219"/>
        <v>197675525.94803166</v>
      </c>
      <c r="BB314" s="37">
        <f t="shared" si="240"/>
        <v>112.58183674385747</v>
      </c>
      <c r="BC314" s="13">
        <f t="shared" si="220"/>
        <v>11831.891022053715</v>
      </c>
      <c r="BD314">
        <f t="shared" si="241"/>
        <v>150.504564378645</v>
      </c>
      <c r="BE314" s="13">
        <f t="shared" si="221"/>
        <v>503.35057957927143</v>
      </c>
      <c r="BF314" s="13">
        <f t="shared" si="253"/>
        <v>112.84441182105685</v>
      </c>
      <c r="BG314" s="13">
        <f t="shared" si="222"/>
        <v>16763.732445960341</v>
      </c>
      <c r="BH314">
        <f t="shared" si="242"/>
        <v>166.57432350682717</v>
      </c>
      <c r="BI314" s="13">
        <f t="shared" si="223"/>
        <v>503.35057957927143</v>
      </c>
      <c r="BJ314" s="37">
        <f t="shared" si="243"/>
        <v>1.3160841587359395</v>
      </c>
      <c r="BK314" s="13">
        <f t="shared" si="224"/>
        <v>2366.3782044107429</v>
      </c>
      <c r="BL314">
        <f t="shared" si="244"/>
        <v>8.900629685693449</v>
      </c>
      <c r="BM314" s="13">
        <f t="shared" si="225"/>
        <v>5.6772349545232395</v>
      </c>
      <c r="BN314" s="13">
        <f t="shared" si="254"/>
        <v>1.7748691837326502</v>
      </c>
      <c r="BO314" s="13">
        <f t="shared" si="226"/>
        <v>16763.732445960341</v>
      </c>
      <c r="BP314">
        <f t="shared" si="245"/>
        <v>55.504780869502973</v>
      </c>
      <c r="BQ314" s="13">
        <f t="shared" si="227"/>
        <v>5.6772349545232395</v>
      </c>
      <c r="BR314" s="37">
        <f t="shared" si="246"/>
        <v>185.47549709380507</v>
      </c>
      <c r="BS314" s="13">
        <f t="shared" si="228"/>
        <v>11831.891022053715</v>
      </c>
      <c r="BT314">
        <f t="shared" si="247"/>
        <v>223.39822472859262</v>
      </c>
      <c r="BU314" s="13">
        <f t="shared" si="229"/>
        <v>829.96785815000442</v>
      </c>
      <c r="BV314" s="13">
        <f t="shared" si="255"/>
        <v>117588208.32452293</v>
      </c>
      <c r="BW314" s="13">
        <f t="shared" si="230"/>
        <v>16763.732445960341</v>
      </c>
      <c r="BX314">
        <f t="shared" si="248"/>
        <v>117588262.05443461</v>
      </c>
      <c r="BY314" s="13">
        <f t="shared" si="231"/>
        <v>117588852.55430891</v>
      </c>
    </row>
    <row r="315" spans="29:77" x14ac:dyDescent="0.2">
      <c r="AC315">
        <v>313</v>
      </c>
      <c r="AD315" s="37">
        <f t="shared" si="232"/>
        <v>370951370.90134293</v>
      </c>
      <c r="AE315" s="13">
        <f t="shared" si="208"/>
        <v>11831.891022053715</v>
      </c>
      <c r="AF315">
        <f t="shared" si="249"/>
        <v>370951408.70291167</v>
      </c>
      <c r="AG315" s="13">
        <f t="shared" si="209"/>
        <v>370952418.14796197</v>
      </c>
      <c r="AH315" s="13">
        <f t="shared" si="250"/>
        <v>370951371.16391802</v>
      </c>
      <c r="AI315" s="13">
        <f t="shared" si="210"/>
        <v>16763.732445960341</v>
      </c>
      <c r="AJ315">
        <f t="shared" si="233"/>
        <v>370951424.72216862</v>
      </c>
      <c r="AK315" s="13">
        <f t="shared" si="211"/>
        <v>370952418.14796197</v>
      </c>
      <c r="AL315" s="37">
        <f t="shared" si="234"/>
        <v>628.15708769554521</v>
      </c>
      <c r="AM315" s="13">
        <f t="shared" si="212"/>
        <v>11831.891022053715</v>
      </c>
      <c r="AN315">
        <f t="shared" si="235"/>
        <v>665.95865645610024</v>
      </c>
      <c r="AO315" s="13">
        <f t="shared" si="213"/>
        <v>2813.5073827337451</v>
      </c>
      <c r="AP315" s="13">
        <f t="shared" si="251"/>
        <v>628.41966277274457</v>
      </c>
      <c r="AQ315" s="13">
        <f t="shared" si="214"/>
        <v>16763.732445960341</v>
      </c>
      <c r="AR315" s="13">
        <f t="shared" si="236"/>
        <v>681.97791339881599</v>
      </c>
      <c r="AS315" s="38">
        <f t="shared" si="215"/>
        <v>2813.5073827337451</v>
      </c>
      <c r="AT315" s="37">
        <f t="shared" si="237"/>
        <v>80763974.223533377</v>
      </c>
      <c r="AU315" s="13">
        <f t="shared" si="216"/>
        <v>11831.891022053715</v>
      </c>
      <c r="AV315">
        <f t="shared" si="238"/>
        <v>80764012.025102139</v>
      </c>
      <c r="AW315" s="13">
        <f t="shared" si="217"/>
        <v>80764377.431120396</v>
      </c>
      <c r="AX315" s="13">
        <f t="shared" si="252"/>
        <v>197675123.00301972</v>
      </c>
      <c r="AY315" s="13">
        <f t="shared" si="218"/>
        <v>16763.732445960341</v>
      </c>
      <c r="AZ315">
        <f t="shared" si="239"/>
        <v>197675176.56127036</v>
      </c>
      <c r="BA315" s="13">
        <f t="shared" si="219"/>
        <v>197675525.94803166</v>
      </c>
      <c r="BB315" s="37">
        <f t="shared" si="240"/>
        <v>112.58183674385747</v>
      </c>
      <c r="BC315" s="13">
        <f t="shared" si="220"/>
        <v>11831.891022053715</v>
      </c>
      <c r="BD315">
        <f t="shared" si="241"/>
        <v>150.38340550441245</v>
      </c>
      <c r="BE315" s="13">
        <f t="shared" si="221"/>
        <v>503.35057957927143</v>
      </c>
      <c r="BF315" s="13">
        <f t="shared" si="253"/>
        <v>112.84441182105685</v>
      </c>
      <c r="BG315" s="13">
        <f t="shared" si="222"/>
        <v>16763.732445960341</v>
      </c>
      <c r="BH315">
        <f t="shared" si="242"/>
        <v>166.40266244712822</v>
      </c>
      <c r="BI315" s="13">
        <f t="shared" si="223"/>
        <v>503.35057957927143</v>
      </c>
      <c r="BJ315" s="37">
        <f t="shared" si="243"/>
        <v>1.3160841587359395</v>
      </c>
      <c r="BK315" s="13">
        <f t="shared" si="224"/>
        <v>2366.3782044107429</v>
      </c>
      <c r="BL315">
        <f t="shared" si="244"/>
        <v>8.87639791084694</v>
      </c>
      <c r="BM315" s="13">
        <f t="shared" si="225"/>
        <v>5.6772349545232395</v>
      </c>
      <c r="BN315" s="13">
        <f t="shared" si="254"/>
        <v>1.7748691837326502</v>
      </c>
      <c r="BO315" s="13">
        <f t="shared" si="226"/>
        <v>16763.732445960341</v>
      </c>
      <c r="BP315">
        <f t="shared" si="245"/>
        <v>55.333119809804025</v>
      </c>
      <c r="BQ315" s="13">
        <f t="shared" si="227"/>
        <v>5.6772349545232395</v>
      </c>
      <c r="BR315" s="37">
        <f t="shared" si="246"/>
        <v>185.47549709380507</v>
      </c>
      <c r="BS315" s="13">
        <f t="shared" si="228"/>
        <v>11831.891022053715</v>
      </c>
      <c r="BT315">
        <f t="shared" si="247"/>
        <v>223.27706585436007</v>
      </c>
      <c r="BU315" s="13">
        <f t="shared" si="229"/>
        <v>829.96785815000442</v>
      </c>
      <c r="BV315" s="13">
        <f t="shared" si="255"/>
        <v>117588208.32452293</v>
      </c>
      <c r="BW315" s="13">
        <f t="shared" si="230"/>
        <v>16763.732445960341</v>
      </c>
      <c r="BX315">
        <f t="shared" si="248"/>
        <v>117588261.88277355</v>
      </c>
      <c r="BY315" s="13">
        <f t="shared" si="231"/>
        <v>117588852.55430891</v>
      </c>
    </row>
    <row r="316" spans="29:77" x14ac:dyDescent="0.2">
      <c r="AC316">
        <v>314</v>
      </c>
      <c r="AD316" s="37">
        <f t="shared" si="232"/>
        <v>370951370.90134293</v>
      </c>
      <c r="AE316" s="13">
        <f t="shared" si="208"/>
        <v>11831.891022053715</v>
      </c>
      <c r="AF316">
        <f t="shared" si="249"/>
        <v>370951408.58252454</v>
      </c>
      <c r="AG316" s="13">
        <f t="shared" si="209"/>
        <v>370952418.14796197</v>
      </c>
      <c r="AH316" s="13">
        <f t="shared" si="250"/>
        <v>370951371.16391802</v>
      </c>
      <c r="AI316" s="13">
        <f t="shared" si="210"/>
        <v>16763.732445960341</v>
      </c>
      <c r="AJ316">
        <f t="shared" si="233"/>
        <v>370951424.55160099</v>
      </c>
      <c r="AK316" s="13">
        <f t="shared" si="211"/>
        <v>370952418.14796197</v>
      </c>
      <c r="AL316" s="37">
        <f t="shared" si="234"/>
        <v>628.15708769554521</v>
      </c>
      <c r="AM316" s="13">
        <f t="shared" si="212"/>
        <v>11831.891022053715</v>
      </c>
      <c r="AN316">
        <f t="shared" si="235"/>
        <v>665.8382692944424</v>
      </c>
      <c r="AO316" s="13">
        <f t="shared" si="213"/>
        <v>2813.5073827337451</v>
      </c>
      <c r="AP316" s="13">
        <f t="shared" si="251"/>
        <v>628.41966277274457</v>
      </c>
      <c r="AQ316" s="13">
        <f t="shared" si="214"/>
        <v>16763.732445960341</v>
      </c>
      <c r="AR316" s="13">
        <f t="shared" si="236"/>
        <v>681.80734572166284</v>
      </c>
      <c r="AS316" s="38">
        <f t="shared" si="215"/>
        <v>2813.5073827337451</v>
      </c>
      <c r="AT316" s="37">
        <f t="shared" si="237"/>
        <v>80763974.223533377</v>
      </c>
      <c r="AU316" s="13">
        <f t="shared" si="216"/>
        <v>11831.891022053715</v>
      </c>
      <c r="AV316">
        <f t="shared" si="238"/>
        <v>80764011.904714972</v>
      </c>
      <c r="AW316" s="13">
        <f t="shared" si="217"/>
        <v>80764377.431120396</v>
      </c>
      <c r="AX316" s="13">
        <f t="shared" si="252"/>
        <v>197675123.00301972</v>
      </c>
      <c r="AY316" s="13">
        <f t="shared" si="218"/>
        <v>16763.732445960341</v>
      </c>
      <c r="AZ316">
        <f t="shared" si="239"/>
        <v>197675176.39070266</v>
      </c>
      <c r="BA316" s="13">
        <f t="shared" si="219"/>
        <v>197675525.94803166</v>
      </c>
      <c r="BB316" s="37">
        <f t="shared" si="240"/>
        <v>112.58183674385747</v>
      </c>
      <c r="BC316" s="13">
        <f t="shared" si="220"/>
        <v>11831.891022053715</v>
      </c>
      <c r="BD316">
        <f t="shared" si="241"/>
        <v>150.26301834275466</v>
      </c>
      <c r="BE316" s="13">
        <f t="shared" si="221"/>
        <v>503.35057957927143</v>
      </c>
      <c r="BF316" s="13">
        <f t="shared" si="253"/>
        <v>112.84441182105685</v>
      </c>
      <c r="BG316" s="13">
        <f t="shared" si="222"/>
        <v>16763.732445960341</v>
      </c>
      <c r="BH316">
        <f t="shared" si="242"/>
        <v>166.23209476997513</v>
      </c>
      <c r="BI316" s="13">
        <f t="shared" si="223"/>
        <v>503.35057957927143</v>
      </c>
      <c r="BJ316" s="37">
        <f t="shared" si="243"/>
        <v>1.3160841587359395</v>
      </c>
      <c r="BK316" s="13">
        <f t="shared" si="224"/>
        <v>2366.3782044107429</v>
      </c>
      <c r="BL316">
        <f t="shared" si="244"/>
        <v>8.8523204785153755</v>
      </c>
      <c r="BM316" s="13">
        <f t="shared" si="225"/>
        <v>5.6772349545232395</v>
      </c>
      <c r="BN316" s="13">
        <f t="shared" si="254"/>
        <v>1.7748691837326502</v>
      </c>
      <c r="BO316" s="13">
        <f t="shared" si="226"/>
        <v>16763.732445960341</v>
      </c>
      <c r="BP316">
        <f t="shared" si="245"/>
        <v>55.16255213265093</v>
      </c>
      <c r="BQ316" s="13">
        <f t="shared" si="227"/>
        <v>5.6772349545232395</v>
      </c>
      <c r="BR316" s="37">
        <f t="shared" si="246"/>
        <v>185.47549709380507</v>
      </c>
      <c r="BS316" s="13">
        <f t="shared" si="228"/>
        <v>11831.891022053715</v>
      </c>
      <c r="BT316">
        <f t="shared" si="247"/>
        <v>223.15667869270226</v>
      </c>
      <c r="BU316" s="13">
        <f t="shared" si="229"/>
        <v>829.96785815000442</v>
      </c>
      <c r="BV316" s="13">
        <f t="shared" si="255"/>
        <v>117588208.32452293</v>
      </c>
      <c r="BW316" s="13">
        <f t="shared" si="230"/>
        <v>16763.732445960341</v>
      </c>
      <c r="BX316">
        <f t="shared" si="248"/>
        <v>117588261.71220587</v>
      </c>
      <c r="BY316" s="13">
        <f t="shared" si="231"/>
        <v>117588852.55430891</v>
      </c>
    </row>
    <row r="317" spans="29:77" x14ac:dyDescent="0.2">
      <c r="AC317">
        <v>315</v>
      </c>
      <c r="AD317" s="37">
        <f t="shared" si="232"/>
        <v>370951370.90134293</v>
      </c>
      <c r="AE317" s="13">
        <f t="shared" si="208"/>
        <v>11831.891022053715</v>
      </c>
      <c r="AF317">
        <f t="shared" si="249"/>
        <v>370951408.46290171</v>
      </c>
      <c r="AG317" s="13">
        <f t="shared" si="209"/>
        <v>370952418.14796197</v>
      </c>
      <c r="AH317" s="13">
        <f t="shared" si="250"/>
        <v>370951371.16391802</v>
      </c>
      <c r="AI317" s="13">
        <f t="shared" si="210"/>
        <v>16763.732445960341</v>
      </c>
      <c r="AJ317">
        <f t="shared" si="233"/>
        <v>370951424.38211626</v>
      </c>
      <c r="AK317" s="13">
        <f t="shared" si="211"/>
        <v>370952418.14796197</v>
      </c>
      <c r="AL317" s="37">
        <f t="shared" si="234"/>
        <v>628.15708769554521</v>
      </c>
      <c r="AM317" s="13">
        <f t="shared" si="212"/>
        <v>11831.891022053715</v>
      </c>
      <c r="AN317">
        <f t="shared" si="235"/>
        <v>665.71864649571569</v>
      </c>
      <c r="AO317" s="13">
        <f t="shared" si="213"/>
        <v>2813.5073827337451</v>
      </c>
      <c r="AP317" s="13">
        <f t="shared" si="251"/>
        <v>628.41966277274457</v>
      </c>
      <c r="AQ317" s="13">
        <f t="shared" si="214"/>
        <v>16763.732445960341</v>
      </c>
      <c r="AR317" s="13">
        <f t="shared" si="236"/>
        <v>681.63786101388848</v>
      </c>
      <c r="AS317" s="38">
        <f t="shared" si="215"/>
        <v>2813.5073827337451</v>
      </c>
      <c r="AT317" s="37">
        <f t="shared" si="237"/>
        <v>80763974.223533377</v>
      </c>
      <c r="AU317" s="13">
        <f t="shared" si="216"/>
        <v>11831.891022053715</v>
      </c>
      <c r="AV317">
        <f t="shared" si="238"/>
        <v>80764011.785092175</v>
      </c>
      <c r="AW317" s="13">
        <f t="shared" si="217"/>
        <v>80764377.431120396</v>
      </c>
      <c r="AX317" s="13">
        <f t="shared" si="252"/>
        <v>197675123.00301972</v>
      </c>
      <c r="AY317" s="13">
        <f t="shared" si="218"/>
        <v>16763.732445960341</v>
      </c>
      <c r="AZ317">
        <f t="shared" si="239"/>
        <v>197675176.22121796</v>
      </c>
      <c r="BA317" s="13">
        <f t="shared" si="219"/>
        <v>197675525.94803166</v>
      </c>
      <c r="BB317" s="37">
        <f t="shared" si="240"/>
        <v>112.58183674385747</v>
      </c>
      <c r="BC317" s="13">
        <f t="shared" si="220"/>
        <v>11831.891022053715</v>
      </c>
      <c r="BD317">
        <f t="shared" si="241"/>
        <v>150.14339554402798</v>
      </c>
      <c r="BE317" s="13">
        <f t="shared" si="221"/>
        <v>503.35057957927143</v>
      </c>
      <c r="BF317" s="13">
        <f t="shared" si="253"/>
        <v>112.84441182105685</v>
      </c>
      <c r="BG317" s="13">
        <f t="shared" si="222"/>
        <v>16763.732445960341</v>
      </c>
      <c r="BH317">
        <f t="shared" si="242"/>
        <v>166.0626100622008</v>
      </c>
      <c r="BI317" s="13">
        <f t="shared" si="223"/>
        <v>503.35057957927143</v>
      </c>
      <c r="BJ317" s="37">
        <f t="shared" si="243"/>
        <v>1.3160841587359395</v>
      </c>
      <c r="BK317" s="13">
        <f t="shared" si="224"/>
        <v>2366.3782044107429</v>
      </c>
      <c r="BL317">
        <f t="shared" si="244"/>
        <v>8.8283959187700436</v>
      </c>
      <c r="BM317" s="13">
        <f t="shared" si="225"/>
        <v>5.6772349545232395</v>
      </c>
      <c r="BN317" s="13">
        <f t="shared" si="254"/>
        <v>1.7748691837326502</v>
      </c>
      <c r="BO317" s="13">
        <f t="shared" si="226"/>
        <v>16763.732445960341</v>
      </c>
      <c r="BP317">
        <f t="shared" si="245"/>
        <v>54.993067424876585</v>
      </c>
      <c r="BQ317" s="13">
        <f t="shared" si="227"/>
        <v>5.6772349545232395</v>
      </c>
      <c r="BR317" s="37">
        <f t="shared" si="246"/>
        <v>185.47549709380507</v>
      </c>
      <c r="BS317" s="13">
        <f t="shared" si="228"/>
        <v>11831.891022053715</v>
      </c>
      <c r="BT317">
        <f t="shared" si="247"/>
        <v>223.03705589397561</v>
      </c>
      <c r="BU317" s="13">
        <f t="shared" si="229"/>
        <v>829.96785815000442</v>
      </c>
      <c r="BV317" s="13">
        <f t="shared" si="255"/>
        <v>117588208.32452293</v>
      </c>
      <c r="BW317" s="13">
        <f t="shared" si="230"/>
        <v>16763.732445960341</v>
      </c>
      <c r="BX317">
        <f t="shared" si="248"/>
        <v>117588261.54272117</v>
      </c>
      <c r="BY317" s="13">
        <f t="shared" si="231"/>
        <v>117588852.55430891</v>
      </c>
    </row>
    <row r="318" spans="29:77" x14ac:dyDescent="0.2">
      <c r="AC318">
        <v>316</v>
      </c>
      <c r="AD318" s="37">
        <f t="shared" si="232"/>
        <v>370951370.90134293</v>
      </c>
      <c r="AE318" s="13">
        <f t="shared" si="208"/>
        <v>11831.891022053715</v>
      </c>
      <c r="AF318">
        <f t="shared" si="249"/>
        <v>370951408.34403604</v>
      </c>
      <c r="AG318" s="13">
        <f t="shared" si="209"/>
        <v>370952418.14796197</v>
      </c>
      <c r="AH318" s="13">
        <f t="shared" si="250"/>
        <v>370951371.16391802</v>
      </c>
      <c r="AI318" s="13">
        <f t="shared" si="210"/>
        <v>16763.732445960341</v>
      </c>
      <c r="AJ318">
        <f t="shared" si="233"/>
        <v>370951424.21370423</v>
      </c>
      <c r="AK318" s="13">
        <f t="shared" si="211"/>
        <v>370952418.14796197</v>
      </c>
      <c r="AL318" s="37">
        <f t="shared" si="234"/>
        <v>628.15708769554521</v>
      </c>
      <c r="AM318" s="13">
        <f t="shared" si="212"/>
        <v>11831.891022053715</v>
      </c>
      <c r="AN318">
        <f t="shared" si="235"/>
        <v>665.59978080331018</v>
      </c>
      <c r="AO318" s="13">
        <f t="shared" si="213"/>
        <v>2813.5073827337451</v>
      </c>
      <c r="AP318" s="13">
        <f t="shared" si="251"/>
        <v>628.41966277274457</v>
      </c>
      <c r="AQ318" s="13">
        <f t="shared" si="214"/>
        <v>16763.732445960341</v>
      </c>
      <c r="AR318" s="13">
        <f t="shared" si="236"/>
        <v>681.46944899413802</v>
      </c>
      <c r="AS318" s="38">
        <f t="shared" si="215"/>
        <v>2813.5073827337451</v>
      </c>
      <c r="AT318" s="37">
        <f t="shared" si="237"/>
        <v>80763974.223533377</v>
      </c>
      <c r="AU318" s="13">
        <f t="shared" si="216"/>
        <v>11831.891022053715</v>
      </c>
      <c r="AV318">
        <f t="shared" si="238"/>
        <v>80764011.666226491</v>
      </c>
      <c r="AW318" s="13">
        <f t="shared" si="217"/>
        <v>80764377.431120396</v>
      </c>
      <c r="AX318" s="13">
        <f t="shared" si="252"/>
        <v>197675123.00301972</v>
      </c>
      <c r="AY318" s="13">
        <f t="shared" si="218"/>
        <v>16763.732445960341</v>
      </c>
      <c r="AZ318">
        <f t="shared" si="239"/>
        <v>197675176.05280593</v>
      </c>
      <c r="BA318" s="13">
        <f t="shared" si="219"/>
        <v>197675525.94803166</v>
      </c>
      <c r="BB318" s="37">
        <f t="shared" si="240"/>
        <v>112.58183674385747</v>
      </c>
      <c r="BC318" s="13">
        <f t="shared" si="220"/>
        <v>11831.891022053715</v>
      </c>
      <c r="BD318">
        <f t="shared" si="241"/>
        <v>150.02452985162239</v>
      </c>
      <c r="BE318" s="13">
        <f t="shared" si="221"/>
        <v>503.35057957927143</v>
      </c>
      <c r="BF318" s="13">
        <f t="shared" si="253"/>
        <v>112.84441182105685</v>
      </c>
      <c r="BG318" s="13">
        <f t="shared" si="222"/>
        <v>16763.732445960341</v>
      </c>
      <c r="BH318">
        <f t="shared" si="242"/>
        <v>165.89419804245034</v>
      </c>
      <c r="BI318" s="13">
        <f t="shared" si="223"/>
        <v>503.35057957927143</v>
      </c>
      <c r="BJ318" s="37">
        <f t="shared" si="243"/>
        <v>1.3160841587359395</v>
      </c>
      <c r="BK318" s="13">
        <f t="shared" si="224"/>
        <v>2366.3782044107429</v>
      </c>
      <c r="BL318">
        <f t="shared" si="244"/>
        <v>8.8046227802889234</v>
      </c>
      <c r="BM318" s="13">
        <f t="shared" si="225"/>
        <v>5.6772349545232395</v>
      </c>
      <c r="BN318" s="13">
        <f t="shared" si="254"/>
        <v>1.7748691837326502</v>
      </c>
      <c r="BO318" s="13">
        <f t="shared" si="226"/>
        <v>16763.732445960341</v>
      </c>
      <c r="BP318">
        <f t="shared" si="245"/>
        <v>54.82465540512613</v>
      </c>
      <c r="BQ318" s="13">
        <f t="shared" si="227"/>
        <v>5.6772349545232395</v>
      </c>
      <c r="BR318" s="37">
        <f t="shared" si="246"/>
        <v>185.47549709380507</v>
      </c>
      <c r="BS318" s="13">
        <f t="shared" si="228"/>
        <v>11831.891022053715</v>
      </c>
      <c r="BT318">
        <f t="shared" si="247"/>
        <v>222.91819020156998</v>
      </c>
      <c r="BU318" s="13">
        <f t="shared" si="229"/>
        <v>829.96785815000442</v>
      </c>
      <c r="BV318" s="13">
        <f t="shared" si="255"/>
        <v>117588208.32452293</v>
      </c>
      <c r="BW318" s="13">
        <f t="shared" si="230"/>
        <v>16763.732445960341</v>
      </c>
      <c r="BX318">
        <f t="shared" si="248"/>
        <v>117588261.37430915</v>
      </c>
      <c r="BY318" s="13">
        <f t="shared" si="231"/>
        <v>117588852.55430891</v>
      </c>
    </row>
    <row r="319" spans="29:77" x14ac:dyDescent="0.2">
      <c r="AC319">
        <v>317</v>
      </c>
      <c r="AD319" s="37">
        <f t="shared" si="232"/>
        <v>370951370.90134293</v>
      </c>
      <c r="AE319" s="13">
        <f t="shared" si="208"/>
        <v>11831.891022053715</v>
      </c>
      <c r="AF319">
        <f t="shared" si="249"/>
        <v>370951408.22592026</v>
      </c>
      <c r="AG319" s="13">
        <f t="shared" si="209"/>
        <v>370952418.14796197</v>
      </c>
      <c r="AH319" s="13">
        <f t="shared" si="250"/>
        <v>370951371.16391802</v>
      </c>
      <c r="AI319" s="13">
        <f t="shared" si="210"/>
        <v>16763.732445960341</v>
      </c>
      <c r="AJ319">
        <f t="shared" si="233"/>
        <v>370951424.04635477</v>
      </c>
      <c r="AK319" s="13">
        <f t="shared" si="211"/>
        <v>370952418.14796197</v>
      </c>
      <c r="AL319" s="37">
        <f t="shared" si="234"/>
        <v>628.15708769554521</v>
      </c>
      <c r="AM319" s="13">
        <f t="shared" si="212"/>
        <v>11831.891022053715</v>
      </c>
      <c r="AN319">
        <f t="shared" si="235"/>
        <v>665.4816650521816</v>
      </c>
      <c r="AO319" s="13">
        <f t="shared" si="213"/>
        <v>2813.5073827337451</v>
      </c>
      <c r="AP319" s="13">
        <f t="shared" si="251"/>
        <v>628.41966277274457</v>
      </c>
      <c r="AQ319" s="13">
        <f t="shared" si="214"/>
        <v>16763.732445960341</v>
      </c>
      <c r="AR319" s="13">
        <f t="shared" si="236"/>
        <v>681.30209951078984</v>
      </c>
      <c r="AS319" s="38">
        <f t="shared" si="215"/>
        <v>2813.5073827337451</v>
      </c>
      <c r="AT319" s="37">
        <f t="shared" si="237"/>
        <v>80763974.223533377</v>
      </c>
      <c r="AU319" s="13">
        <f t="shared" si="216"/>
        <v>11831.891022053715</v>
      </c>
      <c r="AV319">
        <f t="shared" si="238"/>
        <v>80764011.548110738</v>
      </c>
      <c r="AW319" s="13">
        <f t="shared" si="217"/>
        <v>80764377.431120396</v>
      </c>
      <c r="AX319" s="13">
        <f t="shared" si="252"/>
        <v>197675123.00301972</v>
      </c>
      <c r="AY319" s="13">
        <f t="shared" si="218"/>
        <v>16763.732445960341</v>
      </c>
      <c r="AZ319">
        <f t="shared" si="239"/>
        <v>197675175.88545647</v>
      </c>
      <c r="BA319" s="13">
        <f t="shared" si="219"/>
        <v>197675525.94803166</v>
      </c>
      <c r="BB319" s="37">
        <f t="shared" si="240"/>
        <v>112.58183674385747</v>
      </c>
      <c r="BC319" s="13">
        <f t="shared" si="220"/>
        <v>11831.891022053715</v>
      </c>
      <c r="BD319">
        <f t="shared" si="241"/>
        <v>149.90641410049381</v>
      </c>
      <c r="BE319" s="13">
        <f t="shared" si="221"/>
        <v>503.35057957927143</v>
      </c>
      <c r="BF319" s="13">
        <f t="shared" si="253"/>
        <v>112.84441182105685</v>
      </c>
      <c r="BG319" s="13">
        <f t="shared" si="222"/>
        <v>16763.732445960341</v>
      </c>
      <c r="BH319">
        <f t="shared" si="242"/>
        <v>165.72684855910208</v>
      </c>
      <c r="BI319" s="13">
        <f t="shared" si="223"/>
        <v>503.35057957927143</v>
      </c>
      <c r="BJ319" s="37">
        <f t="shared" si="243"/>
        <v>1.3160841587359395</v>
      </c>
      <c r="BK319" s="13">
        <f t="shared" si="224"/>
        <v>2366.3782044107429</v>
      </c>
      <c r="BL319">
        <f t="shared" si="244"/>
        <v>8.7809996300632047</v>
      </c>
      <c r="BM319" s="13">
        <f t="shared" si="225"/>
        <v>5.6772349545232395</v>
      </c>
      <c r="BN319" s="13">
        <f t="shared" si="254"/>
        <v>1.7748691837326502</v>
      </c>
      <c r="BO319" s="13">
        <f t="shared" si="226"/>
        <v>16763.732445960341</v>
      </c>
      <c r="BP319">
        <f t="shared" si="245"/>
        <v>54.657305921777883</v>
      </c>
      <c r="BQ319" s="13">
        <f t="shared" si="227"/>
        <v>5.6772349545232395</v>
      </c>
      <c r="BR319" s="37">
        <f t="shared" si="246"/>
        <v>185.47549709380507</v>
      </c>
      <c r="BS319" s="13">
        <f t="shared" si="228"/>
        <v>11831.891022053715</v>
      </c>
      <c r="BT319">
        <f t="shared" si="247"/>
        <v>222.8000744504414</v>
      </c>
      <c r="BU319" s="13">
        <f t="shared" si="229"/>
        <v>829.96785815000442</v>
      </c>
      <c r="BV319" s="13">
        <f t="shared" si="255"/>
        <v>117588208.32452293</v>
      </c>
      <c r="BW319" s="13">
        <f t="shared" si="230"/>
        <v>16763.732445960341</v>
      </c>
      <c r="BX319">
        <f t="shared" si="248"/>
        <v>117588261.20695966</v>
      </c>
      <c r="BY319" s="13">
        <f t="shared" si="231"/>
        <v>117588852.55430891</v>
      </c>
    </row>
    <row r="320" spans="29:77" x14ac:dyDescent="0.2">
      <c r="AC320">
        <v>318</v>
      </c>
      <c r="AD320" s="37">
        <f t="shared" si="232"/>
        <v>370951370.90134293</v>
      </c>
      <c r="AE320" s="13">
        <f t="shared" si="208"/>
        <v>11831.891022053715</v>
      </c>
      <c r="AF320">
        <f t="shared" si="249"/>
        <v>370951408.10854739</v>
      </c>
      <c r="AG320" s="13">
        <f t="shared" si="209"/>
        <v>370952418.14796197</v>
      </c>
      <c r="AH320" s="13">
        <f t="shared" si="250"/>
        <v>370951371.16391802</v>
      </c>
      <c r="AI320" s="13">
        <f t="shared" si="210"/>
        <v>16763.732445960341</v>
      </c>
      <c r="AJ320">
        <f t="shared" si="233"/>
        <v>370951423.88005781</v>
      </c>
      <c r="AK320" s="13">
        <f t="shared" si="211"/>
        <v>370952418.14796197</v>
      </c>
      <c r="AL320" s="37">
        <f t="shared" si="234"/>
        <v>628.15708769554521</v>
      </c>
      <c r="AM320" s="13">
        <f t="shared" si="212"/>
        <v>11831.891022053715</v>
      </c>
      <c r="AN320">
        <f t="shared" si="235"/>
        <v>665.36429216741226</v>
      </c>
      <c r="AO320" s="13">
        <f t="shared" si="213"/>
        <v>2813.5073827337451</v>
      </c>
      <c r="AP320" s="13">
        <f t="shared" si="251"/>
        <v>628.41966277274457</v>
      </c>
      <c r="AQ320" s="13">
        <f t="shared" si="214"/>
        <v>16763.732445960341</v>
      </c>
      <c r="AR320" s="13">
        <f t="shared" si="236"/>
        <v>681.1358025399154</v>
      </c>
      <c r="AS320" s="38">
        <f t="shared" si="215"/>
        <v>2813.5073827337451</v>
      </c>
      <c r="AT320" s="37">
        <f t="shared" si="237"/>
        <v>80763974.223533377</v>
      </c>
      <c r="AU320" s="13">
        <f t="shared" si="216"/>
        <v>11831.891022053715</v>
      </c>
      <c r="AV320">
        <f t="shared" si="238"/>
        <v>80764011.430737853</v>
      </c>
      <c r="AW320" s="13">
        <f t="shared" si="217"/>
        <v>80764377.431120396</v>
      </c>
      <c r="AX320" s="13">
        <f t="shared" si="252"/>
        <v>197675123.00301972</v>
      </c>
      <c r="AY320" s="13">
        <f t="shared" si="218"/>
        <v>16763.732445960341</v>
      </c>
      <c r="AZ320">
        <f t="shared" si="239"/>
        <v>197675175.71915948</v>
      </c>
      <c r="BA320" s="13">
        <f t="shared" si="219"/>
        <v>197675525.94803166</v>
      </c>
      <c r="BB320" s="37">
        <f t="shared" si="240"/>
        <v>112.58183674385747</v>
      </c>
      <c r="BC320" s="13">
        <f t="shared" si="220"/>
        <v>11831.891022053715</v>
      </c>
      <c r="BD320">
        <f t="shared" si="241"/>
        <v>149.7890412157245</v>
      </c>
      <c r="BE320" s="13">
        <f t="shared" si="221"/>
        <v>503.35057957927143</v>
      </c>
      <c r="BF320" s="13">
        <f t="shared" si="253"/>
        <v>112.84441182105685</v>
      </c>
      <c r="BG320" s="13">
        <f t="shared" si="222"/>
        <v>16763.732445960341</v>
      </c>
      <c r="BH320">
        <f t="shared" si="242"/>
        <v>165.56055158822772</v>
      </c>
      <c r="BI320" s="13">
        <f t="shared" si="223"/>
        <v>503.35057957927143</v>
      </c>
      <c r="BJ320" s="37">
        <f t="shared" si="243"/>
        <v>1.3160841587359395</v>
      </c>
      <c r="BK320" s="13">
        <f t="shared" si="224"/>
        <v>2366.3782044107429</v>
      </c>
      <c r="BL320">
        <f t="shared" si="244"/>
        <v>8.7575250531093456</v>
      </c>
      <c r="BM320" s="13">
        <f t="shared" si="225"/>
        <v>5.6772349545232395</v>
      </c>
      <c r="BN320" s="13">
        <f t="shared" si="254"/>
        <v>1.7748691837326502</v>
      </c>
      <c r="BO320" s="13">
        <f t="shared" si="226"/>
        <v>16763.732445960341</v>
      </c>
      <c r="BP320">
        <f t="shared" si="245"/>
        <v>54.491008950903527</v>
      </c>
      <c r="BQ320" s="13">
        <f t="shared" si="227"/>
        <v>5.6772349545232395</v>
      </c>
      <c r="BR320" s="37">
        <f t="shared" si="246"/>
        <v>185.47549709380507</v>
      </c>
      <c r="BS320" s="13">
        <f t="shared" si="228"/>
        <v>11831.891022053715</v>
      </c>
      <c r="BT320">
        <f t="shared" si="247"/>
        <v>222.68270156567212</v>
      </c>
      <c r="BU320" s="13">
        <f t="shared" si="229"/>
        <v>829.96785815000442</v>
      </c>
      <c r="BV320" s="13">
        <f t="shared" si="255"/>
        <v>117588208.32452293</v>
      </c>
      <c r="BW320" s="13">
        <f t="shared" si="230"/>
        <v>16763.732445960341</v>
      </c>
      <c r="BX320">
        <f t="shared" si="248"/>
        <v>117588261.04066269</v>
      </c>
      <c r="BY320" s="13">
        <f t="shared" si="231"/>
        <v>117588852.55430891</v>
      </c>
    </row>
    <row r="321" spans="29:77" x14ac:dyDescent="0.2">
      <c r="AC321">
        <v>319</v>
      </c>
      <c r="AD321" s="37">
        <f t="shared" si="232"/>
        <v>370951370.90134293</v>
      </c>
      <c r="AE321" s="13">
        <f t="shared" si="208"/>
        <v>11831.891022053715</v>
      </c>
      <c r="AF321">
        <f t="shared" si="249"/>
        <v>370951407.9919104</v>
      </c>
      <c r="AG321" s="13">
        <f t="shared" si="209"/>
        <v>370952418.14796197</v>
      </c>
      <c r="AH321" s="13">
        <f t="shared" si="250"/>
        <v>370951371.16391802</v>
      </c>
      <c r="AI321" s="13">
        <f t="shared" si="210"/>
        <v>16763.732445960341</v>
      </c>
      <c r="AJ321">
        <f t="shared" si="233"/>
        <v>370951423.71480346</v>
      </c>
      <c r="AK321" s="13">
        <f t="shared" si="211"/>
        <v>370952418.14796197</v>
      </c>
      <c r="AL321" s="37">
        <f t="shared" si="234"/>
        <v>628.15708769554521</v>
      </c>
      <c r="AM321" s="13">
        <f t="shared" si="212"/>
        <v>11831.891022053715</v>
      </c>
      <c r="AN321">
        <f t="shared" si="235"/>
        <v>665.2476551627982</v>
      </c>
      <c r="AO321" s="13">
        <f t="shared" si="213"/>
        <v>2813.5073827337451</v>
      </c>
      <c r="AP321" s="13">
        <f t="shared" si="251"/>
        <v>628.41966277274457</v>
      </c>
      <c r="AQ321" s="13">
        <f t="shared" si="214"/>
        <v>16763.732445960341</v>
      </c>
      <c r="AR321" s="13">
        <f t="shared" si="236"/>
        <v>680.97054818327854</v>
      </c>
      <c r="AS321" s="38">
        <f t="shared" si="215"/>
        <v>2813.5073827337451</v>
      </c>
      <c r="AT321" s="37">
        <f t="shared" si="237"/>
        <v>80763974.223533377</v>
      </c>
      <c r="AU321" s="13">
        <f t="shared" si="216"/>
        <v>11831.891022053715</v>
      </c>
      <c r="AV321">
        <f t="shared" si="238"/>
        <v>80764011.314100847</v>
      </c>
      <c r="AW321" s="13">
        <f t="shared" si="217"/>
        <v>80764377.431120396</v>
      </c>
      <c r="AX321" s="13">
        <f t="shared" si="252"/>
        <v>197675123.00301972</v>
      </c>
      <c r="AY321" s="13">
        <f t="shared" si="218"/>
        <v>16763.732445960341</v>
      </c>
      <c r="AZ321">
        <f t="shared" si="239"/>
        <v>197675175.55390513</v>
      </c>
      <c r="BA321" s="13">
        <f t="shared" si="219"/>
        <v>197675525.94803166</v>
      </c>
      <c r="BB321" s="37">
        <f t="shared" si="240"/>
        <v>112.58183674385747</v>
      </c>
      <c r="BC321" s="13">
        <f t="shared" si="220"/>
        <v>11831.891022053715</v>
      </c>
      <c r="BD321">
        <f t="shared" si="241"/>
        <v>149.67240421111049</v>
      </c>
      <c r="BE321" s="13">
        <f t="shared" si="221"/>
        <v>503.35057957927143</v>
      </c>
      <c r="BF321" s="13">
        <f t="shared" si="253"/>
        <v>112.84441182105685</v>
      </c>
      <c r="BG321" s="13">
        <f t="shared" si="222"/>
        <v>16763.732445960341</v>
      </c>
      <c r="BH321">
        <f t="shared" si="242"/>
        <v>165.39529723159083</v>
      </c>
      <c r="BI321" s="13">
        <f t="shared" si="223"/>
        <v>503.35057957927143</v>
      </c>
      <c r="BJ321" s="37">
        <f t="shared" si="243"/>
        <v>1.3160841587359395</v>
      </c>
      <c r="BK321" s="13">
        <f t="shared" si="224"/>
        <v>2366.3782044107429</v>
      </c>
      <c r="BL321">
        <f t="shared" si="244"/>
        <v>8.7341976521865448</v>
      </c>
      <c r="BM321" s="13">
        <f t="shared" si="225"/>
        <v>5.6772349545232395</v>
      </c>
      <c r="BN321" s="13">
        <f t="shared" si="254"/>
        <v>1.7748691837326502</v>
      </c>
      <c r="BO321" s="13">
        <f t="shared" si="226"/>
        <v>16763.732445960341</v>
      </c>
      <c r="BP321">
        <f t="shared" si="245"/>
        <v>54.325754594266634</v>
      </c>
      <c r="BQ321" s="13">
        <f t="shared" si="227"/>
        <v>5.6772349545232395</v>
      </c>
      <c r="BR321" s="37">
        <f t="shared" si="246"/>
        <v>185.47549709380507</v>
      </c>
      <c r="BS321" s="13">
        <f t="shared" si="228"/>
        <v>11831.891022053715</v>
      </c>
      <c r="BT321">
        <f t="shared" si="247"/>
        <v>222.56606456105811</v>
      </c>
      <c r="BU321" s="13">
        <f t="shared" si="229"/>
        <v>829.96785815000442</v>
      </c>
      <c r="BV321" s="13">
        <f t="shared" si="255"/>
        <v>117588208.32452293</v>
      </c>
      <c r="BW321" s="13">
        <f t="shared" si="230"/>
        <v>16763.732445960341</v>
      </c>
      <c r="BX321">
        <f t="shared" si="248"/>
        <v>117588260.87540834</v>
      </c>
      <c r="BY321" s="13">
        <f t="shared" si="231"/>
        <v>117588852.55430891</v>
      </c>
    </row>
    <row r="322" spans="29:77" x14ac:dyDescent="0.2">
      <c r="AC322">
        <v>320</v>
      </c>
      <c r="AD322" s="37">
        <f t="shared" si="232"/>
        <v>370951370.90134293</v>
      </c>
      <c r="AE322" s="13">
        <f t="shared" ref="AE322:AE382" si="256">SUM($B$42:$B$43)</f>
        <v>11831.891022053715</v>
      </c>
      <c r="AF322">
        <f t="shared" si="249"/>
        <v>370951407.87600237</v>
      </c>
      <c r="AG322" s="13">
        <f t="shared" ref="AG322:AG382" si="257">SUM($B$44:$B$45,$B$48:$B$49)</f>
        <v>370952418.14796197</v>
      </c>
      <c r="AH322" s="13">
        <f t="shared" si="250"/>
        <v>370951371.16391802</v>
      </c>
      <c r="AI322" s="13">
        <f t="shared" ref="AI322:AI382" si="258">SUM($C$42:$C$43)</f>
        <v>16763.732445960341</v>
      </c>
      <c r="AJ322">
        <f t="shared" si="233"/>
        <v>370951423.55058193</v>
      </c>
      <c r="AK322" s="13">
        <f t="shared" ref="AK322:AK382" si="259">SUM($C$44:$C$45,$C$48:$C$49)</f>
        <v>370952418.14796197</v>
      </c>
      <c r="AL322" s="37">
        <f t="shared" si="234"/>
        <v>628.15708769554521</v>
      </c>
      <c r="AM322" s="13">
        <f t="shared" ref="AM322:AM382" si="260">SUM($D$42:$D$43)</f>
        <v>11831.891022053715</v>
      </c>
      <c r="AN322">
        <f t="shared" si="235"/>
        <v>665.13174713946307</v>
      </c>
      <c r="AO322" s="13">
        <f t="shared" ref="AO322:AO382" si="261">SUM($D$44:$D$45,$D$48:$D$49)</f>
        <v>2813.5073827337451</v>
      </c>
      <c r="AP322" s="13">
        <f t="shared" si="251"/>
        <v>628.41966277274457</v>
      </c>
      <c r="AQ322" s="13">
        <f t="shared" ref="AQ322:AQ382" si="262">SUM($E$42:$E$43)</f>
        <v>16763.732445960341</v>
      </c>
      <c r="AR322" s="13">
        <f t="shared" si="236"/>
        <v>680.80632666637064</v>
      </c>
      <c r="AS322" s="38">
        <f t="shared" ref="AS322:AS382" si="263">SUM($E$44:$E$45,$E$48:$E$49)</f>
        <v>2813.5073827337451</v>
      </c>
      <c r="AT322" s="37">
        <f t="shared" si="237"/>
        <v>80763974.223533377</v>
      </c>
      <c r="AU322" s="13">
        <f t="shared" ref="AU322:AU382" si="264">SUM($F$42:$F$43)</f>
        <v>11831.891022053715</v>
      </c>
      <c r="AV322">
        <f t="shared" si="238"/>
        <v>80764011.19819282</v>
      </c>
      <c r="AW322" s="13">
        <f t="shared" ref="AW322:AW382" si="265">SUM($F$44:$F$45,$F$48:$F$49)</f>
        <v>80764377.431120396</v>
      </c>
      <c r="AX322" s="13">
        <f t="shared" si="252"/>
        <v>197675123.00301972</v>
      </c>
      <c r="AY322" s="13">
        <f t="shared" ref="AY322:AY382" si="266">SUM($G$42:$G$43)</f>
        <v>16763.732445960341</v>
      </c>
      <c r="AZ322">
        <f t="shared" si="239"/>
        <v>197675175.3896836</v>
      </c>
      <c r="BA322" s="13">
        <f t="shared" ref="BA322:BA382" si="267">SUM($G$44:$G$45,$G$48:$G$49)</f>
        <v>197675525.94803166</v>
      </c>
      <c r="BB322" s="37">
        <f t="shared" si="240"/>
        <v>112.58183674385747</v>
      </c>
      <c r="BC322" s="13">
        <f t="shared" ref="BC322:BC382" si="268">SUM($H$42:$H$43)</f>
        <v>11831.891022053715</v>
      </c>
      <c r="BD322">
        <f t="shared" si="241"/>
        <v>149.55649618777534</v>
      </c>
      <c r="BE322" s="13">
        <f t="shared" ref="BE322:BE382" si="269">SUM($H$44:$H$45,$H$48:$H$49)</f>
        <v>503.35057957927143</v>
      </c>
      <c r="BF322" s="13">
        <f t="shared" si="253"/>
        <v>112.84441182105685</v>
      </c>
      <c r="BG322" s="13">
        <f t="shared" ref="BG322:BG382" si="270">SUM($I$42:$I$43)</f>
        <v>16763.732445960341</v>
      </c>
      <c r="BH322">
        <f t="shared" si="242"/>
        <v>165.2310757146829</v>
      </c>
      <c r="BI322" s="13">
        <f t="shared" ref="BI322:BI382" si="271">SUM($I$44:$I$45,$I$48:$I$49)</f>
        <v>503.35057957927143</v>
      </c>
      <c r="BJ322" s="37">
        <f t="shared" si="243"/>
        <v>1.3160841587359395</v>
      </c>
      <c r="BK322" s="13">
        <f t="shared" ref="BK322:BK382" si="272">SUM($J$42:$J$43)</f>
        <v>2366.3782044107429</v>
      </c>
      <c r="BL322">
        <f t="shared" si="244"/>
        <v>8.7110160475195109</v>
      </c>
      <c r="BM322" s="13">
        <f t="shared" ref="BM322:BM382" si="273">SUM($J$44:$J$45,$J$48:$J$49)</f>
        <v>5.6772349545232395</v>
      </c>
      <c r="BN322" s="13">
        <f t="shared" si="254"/>
        <v>1.7748691837326502</v>
      </c>
      <c r="BO322" s="13">
        <f t="shared" ref="BO322:BO382" si="274">SUM($K$42:$K$43)</f>
        <v>16763.732445960341</v>
      </c>
      <c r="BP322">
        <f t="shared" si="245"/>
        <v>54.161533077358712</v>
      </c>
      <c r="BQ322" s="13">
        <f t="shared" ref="BQ322:BQ382" si="275">SUM($K$44:$K$45,$K$48:$K$49)</f>
        <v>5.6772349545232395</v>
      </c>
      <c r="BR322" s="37">
        <f t="shared" si="246"/>
        <v>185.47549709380507</v>
      </c>
      <c r="BS322" s="13">
        <f t="shared" ref="BS322:BS382" si="276">SUM($L$42:$L$43)</f>
        <v>11831.891022053715</v>
      </c>
      <c r="BT322">
        <f t="shared" si="247"/>
        <v>222.45015653772293</v>
      </c>
      <c r="BU322" s="13">
        <f t="shared" ref="BU322:BU382" si="277">SUM($L$44:$L$45,$L$48:$L$49)</f>
        <v>829.96785815000442</v>
      </c>
      <c r="BV322" s="13">
        <f t="shared" si="255"/>
        <v>117588208.32452293</v>
      </c>
      <c r="BW322" s="13">
        <f t="shared" ref="BW322:BW382" si="278">SUM($M$42:$M$43)</f>
        <v>16763.732445960341</v>
      </c>
      <c r="BX322">
        <f t="shared" si="248"/>
        <v>117588260.71118683</v>
      </c>
      <c r="BY322" s="13">
        <f t="shared" ref="BY322:BY382" si="279">SUM($M$44:$M$45,$M$48:$M$49)</f>
        <v>117588852.55430891</v>
      </c>
    </row>
    <row r="323" spans="29:77" x14ac:dyDescent="0.2">
      <c r="AC323">
        <v>321</v>
      </c>
      <c r="AD323" s="37">
        <f t="shared" ref="AD323:AD382" si="280">SUM($B$44:$B$48)</f>
        <v>370951370.90134293</v>
      </c>
      <c r="AE323" s="13">
        <f t="shared" si="256"/>
        <v>11831.891022053715</v>
      </c>
      <c r="AF323">
        <f t="shared" si="249"/>
        <v>370951407.76081651</v>
      </c>
      <c r="AG323" s="13">
        <f t="shared" si="257"/>
        <v>370952418.14796197</v>
      </c>
      <c r="AH323" s="13">
        <f t="shared" si="250"/>
        <v>370951371.16391802</v>
      </c>
      <c r="AI323" s="13">
        <f t="shared" si="258"/>
        <v>16763.732445960341</v>
      </c>
      <c r="AJ323">
        <f t="shared" ref="AJ323:AJ382" si="281">AI323/$AC323+AH323</f>
        <v>370951423.38738358</v>
      </c>
      <c r="AK323" s="13">
        <f t="shared" si="259"/>
        <v>370952418.14796197</v>
      </c>
      <c r="AL323" s="37">
        <f t="shared" ref="AL323:AL382" si="282">SUM($D$44:$D$48)</f>
        <v>628.15708769554521</v>
      </c>
      <c r="AM323" s="13">
        <f t="shared" si="260"/>
        <v>11831.891022053715</v>
      </c>
      <c r="AN323">
        <f t="shared" ref="AN323:AN382" si="283">AM323/$AC323+AL323</f>
        <v>665.01656128449758</v>
      </c>
      <c r="AO323" s="13">
        <f t="shared" si="261"/>
        <v>2813.5073827337451</v>
      </c>
      <c r="AP323" s="13">
        <f t="shared" si="251"/>
        <v>628.41966277274457</v>
      </c>
      <c r="AQ323" s="13">
        <f t="shared" si="262"/>
        <v>16763.732445960341</v>
      </c>
      <c r="AR323" s="13">
        <f t="shared" ref="AR323:AR382" si="284">AQ323/$AC323+AP323</f>
        <v>680.64312833648398</v>
      </c>
      <c r="AS323" s="38">
        <f t="shared" si="263"/>
        <v>2813.5073827337451</v>
      </c>
      <c r="AT323" s="37">
        <f t="shared" ref="AT323:AT382" si="285">SUM($F$44:$F$48)</f>
        <v>80763974.223533377</v>
      </c>
      <c r="AU323" s="13">
        <f t="shared" si="264"/>
        <v>11831.891022053715</v>
      </c>
      <c r="AV323">
        <f t="shared" ref="AV323:AV382" si="286">AU323/$AC323+AT323</f>
        <v>80764011.083006963</v>
      </c>
      <c r="AW323" s="13">
        <f t="shared" si="265"/>
        <v>80764377.431120396</v>
      </c>
      <c r="AX323" s="13">
        <f t="shared" si="252"/>
        <v>197675123.00301972</v>
      </c>
      <c r="AY323" s="13">
        <f t="shared" si="266"/>
        <v>16763.732445960341</v>
      </c>
      <c r="AZ323">
        <f t="shared" ref="AZ323:AZ382" si="287">AY323/$AC323+AX323</f>
        <v>197675175.22648528</v>
      </c>
      <c r="BA323" s="13">
        <f t="shared" si="267"/>
        <v>197675525.94803166</v>
      </c>
      <c r="BB323" s="37">
        <f t="shared" ref="BB323:BB382" si="288">SUM($H$44:$H$48)</f>
        <v>112.58183674385747</v>
      </c>
      <c r="BC323" s="13">
        <f t="shared" si="268"/>
        <v>11831.891022053715</v>
      </c>
      <c r="BD323">
        <f t="shared" ref="BD323:BD382" si="289">BC323/$AC323+BB323</f>
        <v>149.44131033280985</v>
      </c>
      <c r="BE323" s="13">
        <f t="shared" si="269"/>
        <v>503.35057957927143</v>
      </c>
      <c r="BF323" s="13">
        <f t="shared" si="253"/>
        <v>112.84441182105685</v>
      </c>
      <c r="BG323" s="13">
        <f t="shared" si="270"/>
        <v>16763.732445960341</v>
      </c>
      <c r="BH323">
        <f t="shared" ref="BH323:BH382" si="290">BG323/$AC323+BF323</f>
        <v>165.06787738479625</v>
      </c>
      <c r="BI323" s="13">
        <f t="shared" si="271"/>
        <v>503.35057957927143</v>
      </c>
      <c r="BJ323" s="37">
        <f t="shared" ref="BJ323:BJ382" si="291">SUM($J$44:$J$48)</f>
        <v>1.3160841587359395</v>
      </c>
      <c r="BK323" s="13">
        <f t="shared" si="272"/>
        <v>2366.3782044107429</v>
      </c>
      <c r="BL323">
        <f t="shared" ref="BL323:BL382" si="292">BK323/$AC323+BJ323</f>
        <v>8.6879788765264152</v>
      </c>
      <c r="BM323" s="13">
        <f t="shared" si="273"/>
        <v>5.6772349545232395</v>
      </c>
      <c r="BN323" s="13">
        <f t="shared" si="254"/>
        <v>1.7748691837326502</v>
      </c>
      <c r="BO323" s="13">
        <f t="shared" si="274"/>
        <v>16763.732445960341</v>
      </c>
      <c r="BP323">
        <f t="shared" ref="BP323:BP382" si="293">BO323/$AC323+BN323</f>
        <v>53.998334747472029</v>
      </c>
      <c r="BQ323" s="13">
        <f t="shared" si="275"/>
        <v>5.6772349545232395</v>
      </c>
      <c r="BR323" s="37">
        <f t="shared" ref="BR323:BR382" si="294">SUM($L$44:$L$48)</f>
        <v>185.47549709380507</v>
      </c>
      <c r="BS323" s="13">
        <f t="shared" si="276"/>
        <v>11831.891022053715</v>
      </c>
      <c r="BT323">
        <f t="shared" ref="BT323:BT382" si="295">BS323/$AC323+BR323</f>
        <v>222.33497068275744</v>
      </c>
      <c r="BU323" s="13">
        <f t="shared" si="277"/>
        <v>829.96785815000442</v>
      </c>
      <c r="BV323" s="13">
        <f t="shared" si="255"/>
        <v>117588208.32452293</v>
      </c>
      <c r="BW323" s="13">
        <f t="shared" si="278"/>
        <v>16763.732445960341</v>
      </c>
      <c r="BX323">
        <f t="shared" ref="BX323:BX382" si="296">BW323/$AC323+BV323</f>
        <v>117588260.54798849</v>
      </c>
      <c r="BY323" s="13">
        <f t="shared" si="279"/>
        <v>117588852.55430891</v>
      </c>
    </row>
    <row r="324" spans="29:77" x14ac:dyDescent="0.2">
      <c r="AC324">
        <v>322</v>
      </c>
      <c r="AD324" s="37">
        <f t="shared" si="280"/>
        <v>370951370.90134293</v>
      </c>
      <c r="AE324" s="13">
        <f t="shared" si="256"/>
        <v>11831.891022053715</v>
      </c>
      <c r="AF324">
        <f t="shared" ref="AF324:AF382" si="297">AE324/AC324+AD324</f>
        <v>370951407.64634609</v>
      </c>
      <c r="AG324" s="13">
        <f t="shared" si="257"/>
        <v>370952418.14796197</v>
      </c>
      <c r="AH324" s="13">
        <f t="shared" ref="AH324:AH382" si="298">SUM($C$44:$C$45,$C$47:$C$48)</f>
        <v>370951371.16391802</v>
      </c>
      <c r="AI324" s="13">
        <f t="shared" si="258"/>
        <v>16763.732445960341</v>
      </c>
      <c r="AJ324">
        <f t="shared" si="281"/>
        <v>370951423.22519892</v>
      </c>
      <c r="AK324" s="13">
        <f t="shared" si="259"/>
        <v>370952418.14796197</v>
      </c>
      <c r="AL324" s="37">
        <f t="shared" si="282"/>
        <v>628.15708769554521</v>
      </c>
      <c r="AM324" s="13">
        <f t="shared" si="260"/>
        <v>11831.891022053715</v>
      </c>
      <c r="AN324">
        <f t="shared" si="283"/>
        <v>664.90209086962511</v>
      </c>
      <c r="AO324" s="13">
        <f t="shared" si="261"/>
        <v>2813.5073827337451</v>
      </c>
      <c r="AP324" s="13">
        <f t="shared" ref="AP324:AP382" si="299">SUM($E$44:$E$45,$E$47:$E$48)</f>
        <v>628.41966277274457</v>
      </c>
      <c r="AQ324" s="13">
        <f t="shared" si="262"/>
        <v>16763.732445960341</v>
      </c>
      <c r="AR324" s="13">
        <f t="shared" si="284"/>
        <v>680.48094366082012</v>
      </c>
      <c r="AS324" s="38">
        <f t="shared" si="263"/>
        <v>2813.5073827337451</v>
      </c>
      <c r="AT324" s="37">
        <f t="shared" si="285"/>
        <v>80763974.223533377</v>
      </c>
      <c r="AU324" s="13">
        <f t="shared" si="264"/>
        <v>11831.891022053715</v>
      </c>
      <c r="AV324">
        <f t="shared" si="286"/>
        <v>80764010.968536556</v>
      </c>
      <c r="AW324" s="13">
        <f t="shared" si="265"/>
        <v>80764377.431120396</v>
      </c>
      <c r="AX324" s="13">
        <f t="shared" ref="AX324:AX382" si="300">SUM($G$44:$G$45,$G$47:$G$48)</f>
        <v>197675123.00301972</v>
      </c>
      <c r="AY324" s="13">
        <f t="shared" si="266"/>
        <v>16763.732445960341</v>
      </c>
      <c r="AZ324">
        <f t="shared" si="287"/>
        <v>197675175.0643006</v>
      </c>
      <c r="BA324" s="13">
        <f t="shared" si="267"/>
        <v>197675525.94803166</v>
      </c>
      <c r="BB324" s="37">
        <f t="shared" si="288"/>
        <v>112.58183674385747</v>
      </c>
      <c r="BC324" s="13">
        <f t="shared" si="268"/>
        <v>11831.891022053715</v>
      </c>
      <c r="BD324">
        <f t="shared" si="289"/>
        <v>149.32683991793732</v>
      </c>
      <c r="BE324" s="13">
        <f t="shared" si="269"/>
        <v>503.35057957927143</v>
      </c>
      <c r="BF324" s="13">
        <f t="shared" ref="BF324:BF382" si="301">SUM($I$44:$I$45,$I$47:$I$48)</f>
        <v>112.84441182105685</v>
      </c>
      <c r="BG324" s="13">
        <f t="shared" si="270"/>
        <v>16763.732445960341</v>
      </c>
      <c r="BH324">
        <f t="shared" si="290"/>
        <v>164.90569270913244</v>
      </c>
      <c r="BI324" s="13">
        <f t="shared" si="271"/>
        <v>503.35057957927143</v>
      </c>
      <c r="BJ324" s="37">
        <f t="shared" si="291"/>
        <v>1.3160841587359395</v>
      </c>
      <c r="BK324" s="13">
        <f t="shared" si="272"/>
        <v>2366.3782044107429</v>
      </c>
      <c r="BL324">
        <f t="shared" si="292"/>
        <v>8.6650847935519106</v>
      </c>
      <c r="BM324" s="13">
        <f t="shared" si="273"/>
        <v>5.6772349545232395</v>
      </c>
      <c r="BN324" s="13">
        <f t="shared" ref="BN324:BN382" si="302">SUM($K$44:$K$45,$K$47:$K$48)</f>
        <v>1.7748691837326502</v>
      </c>
      <c r="BO324" s="13">
        <f t="shared" si="274"/>
        <v>16763.732445960341</v>
      </c>
      <c r="BP324">
        <f t="shared" si="293"/>
        <v>53.836150071808241</v>
      </c>
      <c r="BQ324" s="13">
        <f t="shared" si="275"/>
        <v>5.6772349545232395</v>
      </c>
      <c r="BR324" s="37">
        <f t="shared" si="294"/>
        <v>185.47549709380507</v>
      </c>
      <c r="BS324" s="13">
        <f t="shared" si="276"/>
        <v>11831.891022053715</v>
      </c>
      <c r="BT324">
        <f t="shared" si="295"/>
        <v>222.22050026788494</v>
      </c>
      <c r="BU324" s="13">
        <f t="shared" si="277"/>
        <v>829.96785815000442</v>
      </c>
      <c r="BV324" s="13">
        <f t="shared" ref="BV324:BV382" si="303">SUM($M$44:$M$45,$M$47:$M$48)</f>
        <v>117588208.32452293</v>
      </c>
      <c r="BW324" s="13">
        <f t="shared" si="278"/>
        <v>16763.732445960341</v>
      </c>
      <c r="BX324">
        <f t="shared" si="296"/>
        <v>117588260.38580382</v>
      </c>
      <c r="BY324" s="13">
        <f t="shared" si="279"/>
        <v>117588852.55430891</v>
      </c>
    </row>
    <row r="325" spans="29:77" x14ac:dyDescent="0.2">
      <c r="AC325">
        <v>323</v>
      </c>
      <c r="AD325" s="37">
        <f t="shared" si="280"/>
        <v>370951370.90134293</v>
      </c>
      <c r="AE325" s="13">
        <f t="shared" si="256"/>
        <v>11831.891022053715</v>
      </c>
      <c r="AF325">
        <f t="shared" si="297"/>
        <v>370951407.53258449</v>
      </c>
      <c r="AG325" s="13">
        <f t="shared" si="257"/>
        <v>370952418.14796197</v>
      </c>
      <c r="AH325" s="13">
        <f t="shared" si="298"/>
        <v>370951371.16391802</v>
      </c>
      <c r="AI325" s="13">
        <f t="shared" si="258"/>
        <v>16763.732445960341</v>
      </c>
      <c r="AJ325">
        <f t="shared" si="281"/>
        <v>370951423.06401849</v>
      </c>
      <c r="AK325" s="13">
        <f t="shared" si="259"/>
        <v>370952418.14796197</v>
      </c>
      <c r="AL325" s="37">
        <f t="shared" si="282"/>
        <v>628.15708769554521</v>
      </c>
      <c r="AM325" s="13">
        <f t="shared" si="260"/>
        <v>11831.891022053715</v>
      </c>
      <c r="AN325">
        <f t="shared" si="283"/>
        <v>664.78832924989104</v>
      </c>
      <c r="AO325" s="13">
        <f t="shared" si="261"/>
        <v>2813.5073827337451</v>
      </c>
      <c r="AP325" s="13">
        <f t="shared" si="299"/>
        <v>628.41966277274457</v>
      </c>
      <c r="AQ325" s="13">
        <f t="shared" si="262"/>
        <v>16763.732445960341</v>
      </c>
      <c r="AR325" s="13">
        <f t="shared" si="284"/>
        <v>680.31976322463413</v>
      </c>
      <c r="AS325" s="38">
        <f t="shared" si="263"/>
        <v>2813.5073827337451</v>
      </c>
      <c r="AT325" s="37">
        <f t="shared" si="285"/>
        <v>80763974.223533377</v>
      </c>
      <c r="AU325" s="13">
        <f t="shared" si="264"/>
        <v>11831.891022053715</v>
      </c>
      <c r="AV325">
        <f t="shared" si="286"/>
        <v>80764010.854774937</v>
      </c>
      <c r="AW325" s="13">
        <f t="shared" si="265"/>
        <v>80764377.431120396</v>
      </c>
      <c r="AX325" s="13">
        <f t="shared" si="300"/>
        <v>197675123.00301972</v>
      </c>
      <c r="AY325" s="13">
        <f t="shared" si="266"/>
        <v>16763.732445960341</v>
      </c>
      <c r="AZ325">
        <f t="shared" si="287"/>
        <v>197675174.90312016</v>
      </c>
      <c r="BA325" s="13">
        <f t="shared" si="267"/>
        <v>197675525.94803166</v>
      </c>
      <c r="BB325" s="37">
        <f t="shared" si="288"/>
        <v>112.58183674385747</v>
      </c>
      <c r="BC325" s="13">
        <f t="shared" si="268"/>
        <v>11831.891022053715</v>
      </c>
      <c r="BD325">
        <f t="shared" si="289"/>
        <v>149.21307829820333</v>
      </c>
      <c r="BE325" s="13">
        <f t="shared" si="269"/>
        <v>503.35057957927143</v>
      </c>
      <c r="BF325" s="13">
        <f t="shared" si="301"/>
        <v>112.84441182105685</v>
      </c>
      <c r="BG325" s="13">
        <f t="shared" si="270"/>
        <v>16763.732445960341</v>
      </c>
      <c r="BH325">
        <f t="shared" si="290"/>
        <v>164.74451227294645</v>
      </c>
      <c r="BI325" s="13">
        <f t="shared" si="271"/>
        <v>503.35057957927143</v>
      </c>
      <c r="BJ325" s="37">
        <f t="shared" si="291"/>
        <v>1.3160841587359395</v>
      </c>
      <c r="BK325" s="13">
        <f t="shared" si="272"/>
        <v>2366.3782044107429</v>
      </c>
      <c r="BL325">
        <f t="shared" si="292"/>
        <v>8.6423324696051118</v>
      </c>
      <c r="BM325" s="13">
        <f t="shared" si="273"/>
        <v>5.6772349545232395</v>
      </c>
      <c r="BN325" s="13">
        <f t="shared" si="302"/>
        <v>1.7748691837326502</v>
      </c>
      <c r="BO325" s="13">
        <f t="shared" si="274"/>
        <v>16763.732445960341</v>
      </c>
      <c r="BP325">
        <f t="shared" si="293"/>
        <v>53.674969635622247</v>
      </c>
      <c r="BQ325" s="13">
        <f t="shared" si="275"/>
        <v>5.6772349545232395</v>
      </c>
      <c r="BR325" s="37">
        <f t="shared" si="294"/>
        <v>185.47549709380507</v>
      </c>
      <c r="BS325" s="13">
        <f t="shared" si="276"/>
        <v>11831.891022053715</v>
      </c>
      <c r="BT325">
        <f t="shared" si="295"/>
        <v>222.10673864815095</v>
      </c>
      <c r="BU325" s="13">
        <f t="shared" si="277"/>
        <v>829.96785815000442</v>
      </c>
      <c r="BV325" s="13">
        <f t="shared" si="303"/>
        <v>117588208.32452293</v>
      </c>
      <c r="BW325" s="13">
        <f t="shared" si="278"/>
        <v>16763.732445960341</v>
      </c>
      <c r="BX325">
        <f t="shared" si="296"/>
        <v>117588260.22462338</v>
      </c>
      <c r="BY325" s="13">
        <f t="shared" si="279"/>
        <v>117588852.55430891</v>
      </c>
    </row>
    <row r="326" spans="29:77" x14ac:dyDescent="0.2">
      <c r="AC326">
        <v>324</v>
      </c>
      <c r="AD326" s="37">
        <f t="shared" si="280"/>
        <v>370951370.90134293</v>
      </c>
      <c r="AE326" s="13">
        <f t="shared" si="256"/>
        <v>11831.891022053715</v>
      </c>
      <c r="AF326">
        <f t="shared" si="297"/>
        <v>370951407.41952509</v>
      </c>
      <c r="AG326" s="13">
        <f t="shared" si="257"/>
        <v>370952418.14796197</v>
      </c>
      <c r="AH326" s="13">
        <f t="shared" si="298"/>
        <v>370951371.16391802</v>
      </c>
      <c r="AI326" s="13">
        <f t="shared" si="258"/>
        <v>16763.732445960341</v>
      </c>
      <c r="AJ326">
        <f t="shared" si="281"/>
        <v>370951422.90383297</v>
      </c>
      <c r="AK326" s="13">
        <f t="shared" si="259"/>
        <v>370952418.14796197</v>
      </c>
      <c r="AL326" s="37">
        <f t="shared" si="282"/>
        <v>628.15708769554521</v>
      </c>
      <c r="AM326" s="13">
        <f t="shared" si="260"/>
        <v>11831.891022053715</v>
      </c>
      <c r="AN326">
        <f t="shared" si="283"/>
        <v>664.67526986237772</v>
      </c>
      <c r="AO326" s="13">
        <f t="shared" si="261"/>
        <v>2813.5073827337451</v>
      </c>
      <c r="AP326" s="13">
        <f t="shared" si="299"/>
        <v>628.41966277274457</v>
      </c>
      <c r="AQ326" s="13">
        <f t="shared" si="262"/>
        <v>16763.732445960341</v>
      </c>
      <c r="AR326" s="13">
        <f t="shared" si="284"/>
        <v>680.15957772941226</v>
      </c>
      <c r="AS326" s="38">
        <f t="shared" si="263"/>
        <v>2813.5073827337451</v>
      </c>
      <c r="AT326" s="37">
        <f t="shared" si="285"/>
        <v>80763974.223533377</v>
      </c>
      <c r="AU326" s="13">
        <f t="shared" si="264"/>
        <v>11831.891022053715</v>
      </c>
      <c r="AV326">
        <f t="shared" si="286"/>
        <v>80764010.74171555</v>
      </c>
      <c r="AW326" s="13">
        <f t="shared" si="265"/>
        <v>80764377.431120396</v>
      </c>
      <c r="AX326" s="13">
        <f t="shared" si="300"/>
        <v>197675123.00301972</v>
      </c>
      <c r="AY326" s="13">
        <f t="shared" si="266"/>
        <v>16763.732445960341</v>
      </c>
      <c r="AZ326">
        <f t="shared" si="287"/>
        <v>197675174.74293467</v>
      </c>
      <c r="BA326" s="13">
        <f t="shared" si="267"/>
        <v>197675525.94803166</v>
      </c>
      <c r="BB326" s="37">
        <f t="shared" si="288"/>
        <v>112.58183674385747</v>
      </c>
      <c r="BC326" s="13">
        <f t="shared" si="268"/>
        <v>11831.891022053715</v>
      </c>
      <c r="BD326">
        <f t="shared" si="289"/>
        <v>149.10001891068993</v>
      </c>
      <c r="BE326" s="13">
        <f t="shared" si="269"/>
        <v>503.35057957927143</v>
      </c>
      <c r="BF326" s="13">
        <f t="shared" si="301"/>
        <v>112.84441182105685</v>
      </c>
      <c r="BG326" s="13">
        <f t="shared" si="270"/>
        <v>16763.732445960341</v>
      </c>
      <c r="BH326">
        <f t="shared" si="290"/>
        <v>164.58432677772458</v>
      </c>
      <c r="BI326" s="13">
        <f t="shared" si="271"/>
        <v>503.35057957927143</v>
      </c>
      <c r="BJ326" s="37">
        <f t="shared" si="291"/>
        <v>1.3160841587359395</v>
      </c>
      <c r="BK326" s="13">
        <f t="shared" si="272"/>
        <v>2366.3782044107429</v>
      </c>
      <c r="BL326">
        <f t="shared" si="292"/>
        <v>8.6197205921024302</v>
      </c>
      <c r="BM326" s="13">
        <f t="shared" si="273"/>
        <v>5.6772349545232395</v>
      </c>
      <c r="BN326" s="13">
        <f t="shared" si="302"/>
        <v>1.7748691837326502</v>
      </c>
      <c r="BO326" s="13">
        <f t="shared" si="274"/>
        <v>16763.732445960341</v>
      </c>
      <c r="BP326">
        <f t="shared" si="293"/>
        <v>53.514784140400366</v>
      </c>
      <c r="BQ326" s="13">
        <f t="shared" si="275"/>
        <v>5.6772349545232395</v>
      </c>
      <c r="BR326" s="37">
        <f t="shared" si="294"/>
        <v>185.47549709380507</v>
      </c>
      <c r="BS326" s="13">
        <f t="shared" si="276"/>
        <v>11831.891022053715</v>
      </c>
      <c r="BT326">
        <f t="shared" si="295"/>
        <v>221.99367926063752</v>
      </c>
      <c r="BU326" s="13">
        <f t="shared" si="277"/>
        <v>829.96785815000442</v>
      </c>
      <c r="BV326" s="13">
        <f t="shared" si="303"/>
        <v>117588208.32452293</v>
      </c>
      <c r="BW326" s="13">
        <f t="shared" si="278"/>
        <v>16763.732445960341</v>
      </c>
      <c r="BX326">
        <f t="shared" si="296"/>
        <v>117588260.06443788</v>
      </c>
      <c r="BY326" s="13">
        <f t="shared" si="279"/>
        <v>117588852.55430891</v>
      </c>
    </row>
    <row r="327" spans="29:77" x14ac:dyDescent="0.2">
      <c r="AC327">
        <v>325</v>
      </c>
      <c r="AD327" s="37">
        <f t="shared" si="280"/>
        <v>370951370.90134293</v>
      </c>
      <c r="AE327" s="13">
        <f t="shared" si="256"/>
        <v>11831.891022053715</v>
      </c>
      <c r="AF327">
        <f t="shared" si="297"/>
        <v>370951407.30716145</v>
      </c>
      <c r="AG327" s="13">
        <f t="shared" si="257"/>
        <v>370952418.14796197</v>
      </c>
      <c r="AH327" s="13">
        <f t="shared" si="298"/>
        <v>370951371.16391802</v>
      </c>
      <c r="AI327" s="13">
        <f t="shared" si="258"/>
        <v>16763.732445960341</v>
      </c>
      <c r="AJ327">
        <f t="shared" si="281"/>
        <v>370951422.74463326</v>
      </c>
      <c r="AK327" s="13">
        <f t="shared" si="259"/>
        <v>370952418.14796197</v>
      </c>
      <c r="AL327" s="37">
        <f t="shared" si="282"/>
        <v>628.15708769554521</v>
      </c>
      <c r="AM327" s="13">
        <f t="shared" si="260"/>
        <v>11831.891022053715</v>
      </c>
      <c r="AN327">
        <f t="shared" si="283"/>
        <v>664.56290622494123</v>
      </c>
      <c r="AO327" s="13">
        <f t="shared" si="261"/>
        <v>2813.5073827337451</v>
      </c>
      <c r="AP327" s="13">
        <f t="shared" si="299"/>
        <v>628.41966277274457</v>
      </c>
      <c r="AQ327" s="13">
        <f t="shared" si="262"/>
        <v>16763.732445960341</v>
      </c>
      <c r="AR327" s="13">
        <f t="shared" si="284"/>
        <v>680.00037799108406</v>
      </c>
      <c r="AS327" s="38">
        <f t="shared" si="263"/>
        <v>2813.5073827337451</v>
      </c>
      <c r="AT327" s="37">
        <f t="shared" si="285"/>
        <v>80763974.223533377</v>
      </c>
      <c r="AU327" s="13">
        <f t="shared" si="264"/>
        <v>11831.891022053715</v>
      </c>
      <c r="AV327">
        <f t="shared" si="286"/>
        <v>80764010.629351899</v>
      </c>
      <c r="AW327" s="13">
        <f t="shared" si="265"/>
        <v>80764377.431120396</v>
      </c>
      <c r="AX327" s="13">
        <f t="shared" si="300"/>
        <v>197675123.00301972</v>
      </c>
      <c r="AY327" s="13">
        <f t="shared" si="266"/>
        <v>16763.732445960341</v>
      </c>
      <c r="AZ327">
        <f t="shared" si="287"/>
        <v>197675174.58373493</v>
      </c>
      <c r="BA327" s="13">
        <f t="shared" si="267"/>
        <v>197675525.94803166</v>
      </c>
      <c r="BB327" s="37">
        <f t="shared" si="288"/>
        <v>112.58183674385747</v>
      </c>
      <c r="BC327" s="13">
        <f t="shared" si="268"/>
        <v>11831.891022053715</v>
      </c>
      <c r="BD327">
        <f t="shared" si="289"/>
        <v>148.98765527325349</v>
      </c>
      <c r="BE327" s="13">
        <f t="shared" si="269"/>
        <v>503.35057957927143</v>
      </c>
      <c r="BF327" s="13">
        <f t="shared" si="301"/>
        <v>112.84441182105685</v>
      </c>
      <c r="BG327" s="13">
        <f t="shared" si="270"/>
        <v>16763.732445960341</v>
      </c>
      <c r="BH327">
        <f t="shared" si="290"/>
        <v>164.42512703939636</v>
      </c>
      <c r="BI327" s="13">
        <f t="shared" si="271"/>
        <v>503.35057957927143</v>
      </c>
      <c r="BJ327" s="37">
        <f t="shared" si="291"/>
        <v>1.3160841587359395</v>
      </c>
      <c r="BK327" s="13">
        <f t="shared" si="272"/>
        <v>2366.3782044107429</v>
      </c>
      <c r="BL327">
        <f t="shared" si="292"/>
        <v>8.5972478646151487</v>
      </c>
      <c r="BM327" s="13">
        <f t="shared" si="273"/>
        <v>5.6772349545232395</v>
      </c>
      <c r="BN327" s="13">
        <f t="shared" si="302"/>
        <v>1.7748691837326502</v>
      </c>
      <c r="BO327" s="13">
        <f t="shared" si="274"/>
        <v>16763.732445960341</v>
      </c>
      <c r="BP327">
        <f t="shared" si="293"/>
        <v>53.355584402072154</v>
      </c>
      <c r="BQ327" s="13">
        <f t="shared" si="275"/>
        <v>5.6772349545232395</v>
      </c>
      <c r="BR327" s="37">
        <f t="shared" si="294"/>
        <v>185.47549709380507</v>
      </c>
      <c r="BS327" s="13">
        <f t="shared" si="276"/>
        <v>11831.891022053715</v>
      </c>
      <c r="BT327">
        <f t="shared" si="295"/>
        <v>221.88131562320112</v>
      </c>
      <c r="BU327" s="13">
        <f t="shared" si="277"/>
        <v>829.96785815000442</v>
      </c>
      <c r="BV327" s="13">
        <f t="shared" si="303"/>
        <v>117588208.32452293</v>
      </c>
      <c r="BW327" s="13">
        <f t="shared" si="278"/>
        <v>16763.732445960341</v>
      </c>
      <c r="BX327">
        <f t="shared" si="296"/>
        <v>117588259.90523815</v>
      </c>
      <c r="BY327" s="13">
        <f t="shared" si="279"/>
        <v>117588852.55430891</v>
      </c>
    </row>
    <row r="328" spans="29:77" x14ac:dyDescent="0.2">
      <c r="AC328">
        <v>326</v>
      </c>
      <c r="AD328" s="37">
        <f t="shared" si="280"/>
        <v>370951370.90134293</v>
      </c>
      <c r="AE328" s="13">
        <f t="shared" si="256"/>
        <v>11831.891022053715</v>
      </c>
      <c r="AF328">
        <f t="shared" si="297"/>
        <v>370951407.19548714</v>
      </c>
      <c r="AG328" s="13">
        <f t="shared" si="257"/>
        <v>370952418.14796197</v>
      </c>
      <c r="AH328" s="13">
        <f t="shared" si="298"/>
        <v>370951371.16391802</v>
      </c>
      <c r="AI328" s="13">
        <f t="shared" si="258"/>
        <v>16763.732445960341</v>
      </c>
      <c r="AJ328">
        <f t="shared" si="281"/>
        <v>370951422.58641016</v>
      </c>
      <c r="AK328" s="13">
        <f t="shared" si="259"/>
        <v>370952418.14796197</v>
      </c>
      <c r="AL328" s="37">
        <f t="shared" si="282"/>
        <v>628.15708769554521</v>
      </c>
      <c r="AM328" s="13">
        <f t="shared" si="260"/>
        <v>11831.891022053715</v>
      </c>
      <c r="AN328">
        <f t="shared" si="283"/>
        <v>664.45123193497375</v>
      </c>
      <c r="AO328" s="13">
        <f t="shared" si="261"/>
        <v>2813.5073827337451</v>
      </c>
      <c r="AP328" s="13">
        <f t="shared" si="299"/>
        <v>628.41966277274457</v>
      </c>
      <c r="AQ328" s="13">
        <f t="shared" si="262"/>
        <v>16763.732445960341</v>
      </c>
      <c r="AR328" s="13">
        <f t="shared" si="284"/>
        <v>679.84215493826707</v>
      </c>
      <c r="AS328" s="38">
        <f t="shared" si="263"/>
        <v>2813.5073827337451</v>
      </c>
      <c r="AT328" s="37">
        <f t="shared" si="285"/>
        <v>80763974.223533377</v>
      </c>
      <c r="AU328" s="13">
        <f t="shared" si="264"/>
        <v>11831.891022053715</v>
      </c>
      <c r="AV328">
        <f t="shared" si="286"/>
        <v>80764010.51767762</v>
      </c>
      <c r="AW328" s="13">
        <f t="shared" si="265"/>
        <v>80764377.431120396</v>
      </c>
      <c r="AX328" s="13">
        <f t="shared" si="300"/>
        <v>197675123.00301972</v>
      </c>
      <c r="AY328" s="13">
        <f t="shared" si="266"/>
        <v>16763.732445960341</v>
      </c>
      <c r="AZ328">
        <f t="shared" si="287"/>
        <v>197675174.4255119</v>
      </c>
      <c r="BA328" s="13">
        <f t="shared" si="267"/>
        <v>197675525.94803166</v>
      </c>
      <c r="BB328" s="37">
        <f t="shared" si="288"/>
        <v>112.58183674385747</v>
      </c>
      <c r="BC328" s="13">
        <f t="shared" si="268"/>
        <v>11831.891022053715</v>
      </c>
      <c r="BD328">
        <f t="shared" si="289"/>
        <v>148.87598098328604</v>
      </c>
      <c r="BE328" s="13">
        <f t="shared" si="269"/>
        <v>503.35057957927143</v>
      </c>
      <c r="BF328" s="13">
        <f t="shared" si="301"/>
        <v>112.84441182105685</v>
      </c>
      <c r="BG328" s="13">
        <f t="shared" si="270"/>
        <v>16763.732445960341</v>
      </c>
      <c r="BH328">
        <f t="shared" si="290"/>
        <v>164.26690398657936</v>
      </c>
      <c r="BI328" s="13">
        <f t="shared" si="271"/>
        <v>503.35057957927143</v>
      </c>
      <c r="BJ328" s="37">
        <f t="shared" si="291"/>
        <v>1.3160841587359395</v>
      </c>
      <c r="BK328" s="13">
        <f t="shared" si="272"/>
        <v>2366.3782044107429</v>
      </c>
      <c r="BL328">
        <f t="shared" si="292"/>
        <v>8.5749130066216548</v>
      </c>
      <c r="BM328" s="13">
        <f t="shared" si="273"/>
        <v>5.6772349545232395</v>
      </c>
      <c r="BN328" s="13">
        <f t="shared" si="302"/>
        <v>1.7748691837326502</v>
      </c>
      <c r="BO328" s="13">
        <f t="shared" si="274"/>
        <v>16763.732445960341</v>
      </c>
      <c r="BP328">
        <f t="shared" si="293"/>
        <v>53.197361349255168</v>
      </c>
      <c r="BQ328" s="13">
        <f t="shared" si="275"/>
        <v>5.6772349545232395</v>
      </c>
      <c r="BR328" s="37">
        <f t="shared" si="294"/>
        <v>185.47549709380507</v>
      </c>
      <c r="BS328" s="13">
        <f t="shared" si="276"/>
        <v>11831.891022053715</v>
      </c>
      <c r="BT328">
        <f t="shared" si="295"/>
        <v>221.76964133323364</v>
      </c>
      <c r="BU328" s="13">
        <f t="shared" si="277"/>
        <v>829.96785815000442</v>
      </c>
      <c r="BV328" s="13">
        <f t="shared" si="303"/>
        <v>117588208.32452293</v>
      </c>
      <c r="BW328" s="13">
        <f t="shared" si="278"/>
        <v>16763.732445960341</v>
      </c>
      <c r="BX328">
        <f t="shared" si="296"/>
        <v>117588259.74701509</v>
      </c>
      <c r="BY328" s="13">
        <f t="shared" si="279"/>
        <v>117588852.55430891</v>
      </c>
    </row>
    <row r="329" spans="29:77" x14ac:dyDescent="0.2">
      <c r="AC329">
        <v>327</v>
      </c>
      <c r="AD329" s="37">
        <f t="shared" si="280"/>
        <v>370951370.90134293</v>
      </c>
      <c r="AE329" s="13">
        <f t="shared" si="256"/>
        <v>11831.891022053715</v>
      </c>
      <c r="AF329">
        <f t="shared" si="297"/>
        <v>370951407.0844959</v>
      </c>
      <c r="AG329" s="13">
        <f t="shared" si="257"/>
        <v>370952418.14796197</v>
      </c>
      <c r="AH329" s="13">
        <f t="shared" si="298"/>
        <v>370951371.16391802</v>
      </c>
      <c r="AI329" s="13">
        <f t="shared" si="258"/>
        <v>16763.732445960341</v>
      </c>
      <c r="AJ329">
        <f t="shared" si="281"/>
        <v>370951422.42915487</v>
      </c>
      <c r="AK329" s="13">
        <f t="shared" si="259"/>
        <v>370952418.14796197</v>
      </c>
      <c r="AL329" s="37">
        <f t="shared" si="282"/>
        <v>628.15708769554521</v>
      </c>
      <c r="AM329" s="13">
        <f t="shared" si="260"/>
        <v>11831.891022053715</v>
      </c>
      <c r="AN329">
        <f t="shared" si="283"/>
        <v>664.34024066818654</v>
      </c>
      <c r="AO329" s="13">
        <f t="shared" si="261"/>
        <v>2813.5073827337451</v>
      </c>
      <c r="AP329" s="13">
        <f t="shared" si="299"/>
        <v>628.41966277274457</v>
      </c>
      <c r="AQ329" s="13">
        <f t="shared" si="262"/>
        <v>16763.732445960341</v>
      </c>
      <c r="AR329" s="13">
        <f t="shared" si="284"/>
        <v>679.68489961054377</v>
      </c>
      <c r="AS329" s="38">
        <f t="shared" si="263"/>
        <v>2813.5073827337451</v>
      </c>
      <c r="AT329" s="37">
        <f t="shared" si="285"/>
        <v>80763974.223533377</v>
      </c>
      <c r="AU329" s="13">
        <f t="shared" si="264"/>
        <v>11831.891022053715</v>
      </c>
      <c r="AV329">
        <f t="shared" si="286"/>
        <v>80764010.406686351</v>
      </c>
      <c r="AW329" s="13">
        <f t="shared" si="265"/>
        <v>80764377.431120396</v>
      </c>
      <c r="AX329" s="13">
        <f t="shared" si="300"/>
        <v>197675123.00301972</v>
      </c>
      <c r="AY329" s="13">
        <f t="shared" si="266"/>
        <v>16763.732445960341</v>
      </c>
      <c r="AZ329">
        <f t="shared" si="287"/>
        <v>197675174.26825655</v>
      </c>
      <c r="BA329" s="13">
        <f t="shared" si="267"/>
        <v>197675525.94803166</v>
      </c>
      <c r="BB329" s="37">
        <f t="shared" si="288"/>
        <v>112.58183674385747</v>
      </c>
      <c r="BC329" s="13">
        <f t="shared" si="268"/>
        <v>11831.891022053715</v>
      </c>
      <c r="BD329">
        <f t="shared" si="289"/>
        <v>148.7649897164988</v>
      </c>
      <c r="BE329" s="13">
        <f t="shared" si="269"/>
        <v>503.35057957927143</v>
      </c>
      <c r="BF329" s="13">
        <f t="shared" si="301"/>
        <v>112.84441182105685</v>
      </c>
      <c r="BG329" s="13">
        <f t="shared" si="270"/>
        <v>16763.732445960341</v>
      </c>
      <c r="BH329">
        <f t="shared" si="290"/>
        <v>164.10964865885606</v>
      </c>
      <c r="BI329" s="13">
        <f t="shared" si="271"/>
        <v>503.35057957927143</v>
      </c>
      <c r="BJ329" s="37">
        <f t="shared" si="291"/>
        <v>1.3160841587359395</v>
      </c>
      <c r="BK329" s="13">
        <f t="shared" si="272"/>
        <v>2366.3782044107429</v>
      </c>
      <c r="BL329">
        <f t="shared" si="292"/>
        <v>8.5527147532642047</v>
      </c>
      <c r="BM329" s="13">
        <f t="shared" si="273"/>
        <v>5.6772349545232395</v>
      </c>
      <c r="BN329" s="13">
        <f t="shared" si="302"/>
        <v>1.7748691837326502</v>
      </c>
      <c r="BO329" s="13">
        <f t="shared" si="274"/>
        <v>16763.732445960341</v>
      </c>
      <c r="BP329">
        <f t="shared" si="293"/>
        <v>53.040106021531855</v>
      </c>
      <c r="BQ329" s="13">
        <f t="shared" si="275"/>
        <v>5.6772349545232395</v>
      </c>
      <c r="BR329" s="37">
        <f t="shared" si="294"/>
        <v>185.47549709380507</v>
      </c>
      <c r="BS329" s="13">
        <f t="shared" si="276"/>
        <v>11831.891022053715</v>
      </c>
      <c r="BT329">
        <f t="shared" si="295"/>
        <v>221.6586500664464</v>
      </c>
      <c r="BU329" s="13">
        <f t="shared" si="277"/>
        <v>829.96785815000442</v>
      </c>
      <c r="BV329" s="13">
        <f t="shared" si="303"/>
        <v>117588208.32452293</v>
      </c>
      <c r="BW329" s="13">
        <f t="shared" si="278"/>
        <v>16763.732445960341</v>
      </c>
      <c r="BX329">
        <f t="shared" si="296"/>
        <v>117588259.58975977</v>
      </c>
      <c r="BY329" s="13">
        <f t="shared" si="279"/>
        <v>117588852.55430891</v>
      </c>
    </row>
    <row r="330" spans="29:77" x14ac:dyDescent="0.2">
      <c r="AC330">
        <v>328</v>
      </c>
      <c r="AD330" s="37">
        <f t="shared" si="280"/>
        <v>370951370.90134293</v>
      </c>
      <c r="AE330" s="13">
        <f t="shared" si="256"/>
        <v>11831.891022053715</v>
      </c>
      <c r="AF330">
        <f t="shared" si="297"/>
        <v>370951406.97418141</v>
      </c>
      <c r="AG330" s="13">
        <f t="shared" si="257"/>
        <v>370952418.14796197</v>
      </c>
      <c r="AH330" s="13">
        <f t="shared" si="298"/>
        <v>370951371.16391802</v>
      </c>
      <c r="AI330" s="13">
        <f t="shared" si="258"/>
        <v>16763.732445960341</v>
      </c>
      <c r="AJ330">
        <f t="shared" si="281"/>
        <v>370951422.27285838</v>
      </c>
      <c r="AK330" s="13">
        <f t="shared" si="259"/>
        <v>370952418.14796197</v>
      </c>
      <c r="AL330" s="37">
        <f t="shared" si="282"/>
        <v>628.15708769554521</v>
      </c>
      <c r="AM330" s="13">
        <f t="shared" si="260"/>
        <v>11831.891022053715</v>
      </c>
      <c r="AN330">
        <f t="shared" si="283"/>
        <v>664.22992617741625</v>
      </c>
      <c r="AO330" s="13">
        <f t="shared" si="261"/>
        <v>2813.5073827337451</v>
      </c>
      <c r="AP330" s="13">
        <f t="shared" si="299"/>
        <v>628.41966277274457</v>
      </c>
      <c r="AQ330" s="13">
        <f t="shared" si="262"/>
        <v>16763.732445960341</v>
      </c>
      <c r="AR330" s="13">
        <f t="shared" si="284"/>
        <v>679.52860315677003</v>
      </c>
      <c r="AS330" s="38">
        <f t="shared" si="263"/>
        <v>2813.5073827337451</v>
      </c>
      <c r="AT330" s="37">
        <f t="shared" si="285"/>
        <v>80763974.223533377</v>
      </c>
      <c r="AU330" s="13">
        <f t="shared" si="264"/>
        <v>11831.891022053715</v>
      </c>
      <c r="AV330">
        <f t="shared" si="286"/>
        <v>80764010.296371862</v>
      </c>
      <c r="AW330" s="13">
        <f t="shared" si="265"/>
        <v>80764377.431120396</v>
      </c>
      <c r="AX330" s="13">
        <f t="shared" si="300"/>
        <v>197675123.00301972</v>
      </c>
      <c r="AY330" s="13">
        <f t="shared" si="266"/>
        <v>16763.732445960341</v>
      </c>
      <c r="AZ330">
        <f t="shared" si="287"/>
        <v>197675174.11196011</v>
      </c>
      <c r="BA330" s="13">
        <f t="shared" si="267"/>
        <v>197675525.94803166</v>
      </c>
      <c r="BB330" s="37">
        <f t="shared" si="288"/>
        <v>112.58183674385747</v>
      </c>
      <c r="BC330" s="13">
        <f t="shared" si="268"/>
        <v>11831.891022053715</v>
      </c>
      <c r="BD330">
        <f t="shared" si="289"/>
        <v>148.65467522572854</v>
      </c>
      <c r="BE330" s="13">
        <f t="shared" si="269"/>
        <v>503.35057957927143</v>
      </c>
      <c r="BF330" s="13">
        <f t="shared" si="301"/>
        <v>112.84441182105685</v>
      </c>
      <c r="BG330" s="13">
        <f t="shared" si="270"/>
        <v>16763.732445960341</v>
      </c>
      <c r="BH330">
        <f t="shared" si="290"/>
        <v>163.9533522050823</v>
      </c>
      <c r="BI330" s="13">
        <f t="shared" si="271"/>
        <v>503.35057957927143</v>
      </c>
      <c r="BJ330" s="37">
        <f t="shared" si="291"/>
        <v>1.3160841587359395</v>
      </c>
      <c r="BK330" s="13">
        <f t="shared" si="272"/>
        <v>2366.3782044107429</v>
      </c>
      <c r="BL330">
        <f t="shared" si="292"/>
        <v>8.5306518551101558</v>
      </c>
      <c r="BM330" s="13">
        <f t="shared" si="273"/>
        <v>5.6772349545232395</v>
      </c>
      <c r="BN330" s="13">
        <f t="shared" si="302"/>
        <v>1.7748691837326502</v>
      </c>
      <c r="BO330" s="13">
        <f t="shared" si="274"/>
        <v>16763.732445960341</v>
      </c>
      <c r="BP330">
        <f t="shared" si="293"/>
        <v>52.883809567758078</v>
      </c>
      <c r="BQ330" s="13">
        <f t="shared" si="275"/>
        <v>5.6772349545232395</v>
      </c>
      <c r="BR330" s="37">
        <f t="shared" si="294"/>
        <v>185.47549709380507</v>
      </c>
      <c r="BS330" s="13">
        <f t="shared" si="276"/>
        <v>11831.891022053715</v>
      </c>
      <c r="BT330">
        <f t="shared" si="295"/>
        <v>221.54833557567616</v>
      </c>
      <c r="BU330" s="13">
        <f t="shared" si="277"/>
        <v>829.96785815000442</v>
      </c>
      <c r="BV330" s="13">
        <f t="shared" si="303"/>
        <v>117588208.32452293</v>
      </c>
      <c r="BW330" s="13">
        <f t="shared" si="278"/>
        <v>16763.732445960341</v>
      </c>
      <c r="BX330">
        <f t="shared" si="296"/>
        <v>117588259.43346331</v>
      </c>
      <c r="BY330" s="13">
        <f t="shared" si="279"/>
        <v>117588852.55430891</v>
      </c>
    </row>
    <row r="331" spans="29:77" x14ac:dyDescent="0.2">
      <c r="AC331">
        <v>329</v>
      </c>
      <c r="AD331" s="37">
        <f t="shared" si="280"/>
        <v>370951370.90134293</v>
      </c>
      <c r="AE331" s="13">
        <f t="shared" si="256"/>
        <v>11831.891022053715</v>
      </c>
      <c r="AF331">
        <f t="shared" si="297"/>
        <v>370951406.86453754</v>
      </c>
      <c r="AG331" s="13">
        <f t="shared" si="257"/>
        <v>370952418.14796197</v>
      </c>
      <c r="AH331" s="13">
        <f t="shared" si="298"/>
        <v>370951371.16391802</v>
      </c>
      <c r="AI331" s="13">
        <f t="shared" si="258"/>
        <v>16763.732445960341</v>
      </c>
      <c r="AJ331">
        <f t="shared" si="281"/>
        <v>370951422.11751211</v>
      </c>
      <c r="AK331" s="13">
        <f t="shared" si="259"/>
        <v>370952418.14796197</v>
      </c>
      <c r="AL331" s="37">
        <f t="shared" si="282"/>
        <v>628.15708769554521</v>
      </c>
      <c r="AM331" s="13">
        <f t="shared" si="260"/>
        <v>11831.891022053715</v>
      </c>
      <c r="AN331">
        <f t="shared" si="283"/>
        <v>664.12028229145312</v>
      </c>
      <c r="AO331" s="13">
        <f t="shared" si="261"/>
        <v>2813.5073827337451</v>
      </c>
      <c r="AP331" s="13">
        <f t="shared" si="299"/>
        <v>628.41966277274457</v>
      </c>
      <c r="AQ331" s="13">
        <f t="shared" si="262"/>
        <v>16763.732445960341</v>
      </c>
      <c r="AR331" s="13">
        <f t="shared" si="284"/>
        <v>679.3732568334143</v>
      </c>
      <c r="AS331" s="38">
        <f t="shared" si="263"/>
        <v>2813.5073827337451</v>
      </c>
      <c r="AT331" s="37">
        <f t="shared" si="285"/>
        <v>80763974.223533377</v>
      </c>
      <c r="AU331" s="13">
        <f t="shared" si="264"/>
        <v>11831.891022053715</v>
      </c>
      <c r="AV331">
        <f t="shared" si="286"/>
        <v>80764010.186727971</v>
      </c>
      <c r="AW331" s="13">
        <f t="shared" si="265"/>
        <v>80764377.431120396</v>
      </c>
      <c r="AX331" s="13">
        <f t="shared" si="300"/>
        <v>197675123.00301972</v>
      </c>
      <c r="AY331" s="13">
        <f t="shared" si="266"/>
        <v>16763.732445960341</v>
      </c>
      <c r="AZ331">
        <f t="shared" si="287"/>
        <v>197675173.95661378</v>
      </c>
      <c r="BA331" s="13">
        <f t="shared" si="267"/>
        <v>197675525.94803166</v>
      </c>
      <c r="BB331" s="37">
        <f t="shared" si="288"/>
        <v>112.58183674385747</v>
      </c>
      <c r="BC331" s="13">
        <f t="shared" si="268"/>
        <v>11831.891022053715</v>
      </c>
      <c r="BD331">
        <f t="shared" si="289"/>
        <v>148.54503133976542</v>
      </c>
      <c r="BE331" s="13">
        <f t="shared" si="269"/>
        <v>503.35057957927143</v>
      </c>
      <c r="BF331" s="13">
        <f t="shared" si="301"/>
        <v>112.84441182105685</v>
      </c>
      <c r="BG331" s="13">
        <f t="shared" si="270"/>
        <v>16763.732445960341</v>
      </c>
      <c r="BH331">
        <f t="shared" si="290"/>
        <v>163.79800588172657</v>
      </c>
      <c r="BI331" s="13">
        <f t="shared" si="271"/>
        <v>503.35057957927143</v>
      </c>
      <c r="BJ331" s="37">
        <f t="shared" si="291"/>
        <v>1.3160841587359395</v>
      </c>
      <c r="BK331" s="13">
        <f t="shared" si="272"/>
        <v>2366.3782044107429</v>
      </c>
      <c r="BL331">
        <f t="shared" si="292"/>
        <v>8.5087230779175282</v>
      </c>
      <c r="BM331" s="13">
        <f t="shared" si="273"/>
        <v>5.6772349545232395</v>
      </c>
      <c r="BN331" s="13">
        <f t="shared" si="302"/>
        <v>1.7748691837326502</v>
      </c>
      <c r="BO331" s="13">
        <f t="shared" si="274"/>
        <v>16763.732445960341</v>
      </c>
      <c r="BP331">
        <f t="shared" si="293"/>
        <v>52.728463244402377</v>
      </c>
      <c r="BQ331" s="13">
        <f t="shared" si="275"/>
        <v>5.6772349545232395</v>
      </c>
      <c r="BR331" s="37">
        <f t="shared" si="294"/>
        <v>185.47549709380507</v>
      </c>
      <c r="BS331" s="13">
        <f t="shared" si="276"/>
        <v>11831.891022053715</v>
      </c>
      <c r="BT331">
        <f t="shared" si="295"/>
        <v>221.43869168971304</v>
      </c>
      <c r="BU331" s="13">
        <f t="shared" si="277"/>
        <v>829.96785815000442</v>
      </c>
      <c r="BV331" s="13">
        <f t="shared" si="303"/>
        <v>117588208.32452293</v>
      </c>
      <c r="BW331" s="13">
        <f t="shared" si="278"/>
        <v>16763.732445960341</v>
      </c>
      <c r="BX331">
        <f t="shared" si="296"/>
        <v>117588259.27811699</v>
      </c>
      <c r="BY331" s="13">
        <f t="shared" si="279"/>
        <v>117588852.55430891</v>
      </c>
    </row>
    <row r="332" spans="29:77" x14ac:dyDescent="0.2">
      <c r="AC332">
        <v>330</v>
      </c>
      <c r="AD332" s="37">
        <f t="shared" si="280"/>
        <v>370951370.90134293</v>
      </c>
      <c r="AE332" s="13">
        <f t="shared" si="256"/>
        <v>11831.891022053715</v>
      </c>
      <c r="AF332">
        <f t="shared" si="297"/>
        <v>370951406.75555813</v>
      </c>
      <c r="AG332" s="13">
        <f t="shared" si="257"/>
        <v>370952418.14796197</v>
      </c>
      <c r="AH332" s="13">
        <f t="shared" si="298"/>
        <v>370951371.16391802</v>
      </c>
      <c r="AI332" s="13">
        <f t="shared" si="258"/>
        <v>16763.732445960341</v>
      </c>
      <c r="AJ332">
        <f t="shared" si="281"/>
        <v>370951421.96310723</v>
      </c>
      <c r="AK332" s="13">
        <f t="shared" si="259"/>
        <v>370952418.14796197</v>
      </c>
      <c r="AL332" s="37">
        <f t="shared" si="282"/>
        <v>628.15708769554521</v>
      </c>
      <c r="AM332" s="13">
        <f t="shared" si="260"/>
        <v>11831.891022053715</v>
      </c>
      <c r="AN332">
        <f t="shared" si="283"/>
        <v>664.01130291388984</v>
      </c>
      <c r="AO332" s="13">
        <f t="shared" si="261"/>
        <v>2813.5073827337451</v>
      </c>
      <c r="AP332" s="13">
        <f t="shared" si="299"/>
        <v>628.41966277274457</v>
      </c>
      <c r="AQ332" s="13">
        <f t="shared" si="262"/>
        <v>16763.732445960341</v>
      </c>
      <c r="AR332" s="13">
        <f t="shared" si="284"/>
        <v>679.21885200292741</v>
      </c>
      <c r="AS332" s="38">
        <f t="shared" si="263"/>
        <v>2813.5073827337451</v>
      </c>
      <c r="AT332" s="37">
        <f t="shared" si="285"/>
        <v>80763974.223533377</v>
      </c>
      <c r="AU332" s="13">
        <f t="shared" si="264"/>
        <v>11831.891022053715</v>
      </c>
      <c r="AV332">
        <f t="shared" si="286"/>
        <v>80764010.077748597</v>
      </c>
      <c r="AW332" s="13">
        <f t="shared" si="265"/>
        <v>80764377.431120396</v>
      </c>
      <c r="AX332" s="13">
        <f t="shared" si="300"/>
        <v>197675123.00301972</v>
      </c>
      <c r="AY332" s="13">
        <f t="shared" si="266"/>
        <v>16763.732445960341</v>
      </c>
      <c r="AZ332">
        <f t="shared" si="287"/>
        <v>197675173.80220896</v>
      </c>
      <c r="BA332" s="13">
        <f t="shared" si="267"/>
        <v>197675525.94803166</v>
      </c>
      <c r="BB332" s="37">
        <f t="shared" si="288"/>
        <v>112.58183674385747</v>
      </c>
      <c r="BC332" s="13">
        <f t="shared" si="268"/>
        <v>11831.891022053715</v>
      </c>
      <c r="BD332">
        <f t="shared" si="289"/>
        <v>148.43605196220204</v>
      </c>
      <c r="BE332" s="13">
        <f t="shared" si="269"/>
        <v>503.35057957927143</v>
      </c>
      <c r="BF332" s="13">
        <f t="shared" si="301"/>
        <v>112.84441182105685</v>
      </c>
      <c r="BG332" s="13">
        <f t="shared" si="270"/>
        <v>16763.732445960341</v>
      </c>
      <c r="BH332">
        <f t="shared" si="290"/>
        <v>163.6436010512397</v>
      </c>
      <c r="BI332" s="13">
        <f t="shared" si="271"/>
        <v>503.35057957927143</v>
      </c>
      <c r="BJ332" s="37">
        <f t="shared" si="291"/>
        <v>1.3160841587359395</v>
      </c>
      <c r="BK332" s="13">
        <f t="shared" si="272"/>
        <v>2366.3782044107429</v>
      </c>
      <c r="BL332">
        <f t="shared" si="292"/>
        <v>8.486927202404857</v>
      </c>
      <c r="BM332" s="13">
        <f t="shared" si="273"/>
        <v>5.6772349545232395</v>
      </c>
      <c r="BN332" s="13">
        <f t="shared" si="302"/>
        <v>1.7748691837326502</v>
      </c>
      <c r="BO332" s="13">
        <f t="shared" si="274"/>
        <v>16763.732445960341</v>
      </c>
      <c r="BP332">
        <f t="shared" si="293"/>
        <v>52.574058413915495</v>
      </c>
      <c r="BQ332" s="13">
        <f t="shared" si="275"/>
        <v>5.6772349545232395</v>
      </c>
      <c r="BR332" s="37">
        <f t="shared" si="294"/>
        <v>185.47549709380507</v>
      </c>
      <c r="BS332" s="13">
        <f t="shared" si="276"/>
        <v>11831.891022053715</v>
      </c>
      <c r="BT332">
        <f t="shared" si="295"/>
        <v>221.32971231214967</v>
      </c>
      <c r="BU332" s="13">
        <f t="shared" si="277"/>
        <v>829.96785815000442</v>
      </c>
      <c r="BV332" s="13">
        <f t="shared" si="303"/>
        <v>117588208.32452293</v>
      </c>
      <c r="BW332" s="13">
        <f t="shared" si="278"/>
        <v>16763.732445960341</v>
      </c>
      <c r="BX332">
        <f t="shared" si="296"/>
        <v>117588259.12371215</v>
      </c>
      <c r="BY332" s="13">
        <f t="shared" si="279"/>
        <v>117588852.55430891</v>
      </c>
    </row>
    <row r="333" spans="29:77" x14ac:dyDescent="0.2">
      <c r="AC333">
        <v>331</v>
      </c>
      <c r="AD333" s="37">
        <f t="shared" si="280"/>
        <v>370951370.90134293</v>
      </c>
      <c r="AE333" s="13">
        <f t="shared" si="256"/>
        <v>11831.891022053715</v>
      </c>
      <c r="AF333">
        <f t="shared" si="297"/>
        <v>370951406.64723724</v>
      </c>
      <c r="AG333" s="13">
        <f t="shared" si="257"/>
        <v>370952418.14796197</v>
      </c>
      <c r="AH333" s="13">
        <f t="shared" si="298"/>
        <v>370951371.16391802</v>
      </c>
      <c r="AI333" s="13">
        <f t="shared" si="258"/>
        <v>16763.732445960341</v>
      </c>
      <c r="AJ333">
        <f t="shared" si="281"/>
        <v>370951421.8096354</v>
      </c>
      <c r="AK333" s="13">
        <f t="shared" si="259"/>
        <v>370952418.14796197</v>
      </c>
      <c r="AL333" s="37">
        <f t="shared" si="282"/>
        <v>628.15708769554521</v>
      </c>
      <c r="AM333" s="13">
        <f t="shared" si="260"/>
        <v>11831.891022053715</v>
      </c>
      <c r="AN333">
        <f t="shared" si="283"/>
        <v>663.90298202199153</v>
      </c>
      <c r="AO333" s="13">
        <f t="shared" si="261"/>
        <v>2813.5073827337451</v>
      </c>
      <c r="AP333" s="13">
        <f t="shared" si="299"/>
        <v>628.41966277274457</v>
      </c>
      <c r="AQ333" s="13">
        <f t="shared" si="262"/>
        <v>16763.732445960341</v>
      </c>
      <c r="AR333" s="13">
        <f t="shared" si="284"/>
        <v>679.0653801321414</v>
      </c>
      <c r="AS333" s="38">
        <f t="shared" si="263"/>
        <v>2813.5073827337451</v>
      </c>
      <c r="AT333" s="37">
        <f t="shared" si="285"/>
        <v>80763974.223533377</v>
      </c>
      <c r="AU333" s="13">
        <f t="shared" si="264"/>
        <v>11831.891022053715</v>
      </c>
      <c r="AV333">
        <f t="shared" si="286"/>
        <v>80764009.969427705</v>
      </c>
      <c r="AW333" s="13">
        <f t="shared" si="265"/>
        <v>80764377.431120396</v>
      </c>
      <c r="AX333" s="13">
        <f t="shared" si="300"/>
        <v>197675123.00301972</v>
      </c>
      <c r="AY333" s="13">
        <f t="shared" si="266"/>
        <v>16763.732445960341</v>
      </c>
      <c r="AZ333">
        <f t="shared" si="287"/>
        <v>197675173.64873707</v>
      </c>
      <c r="BA333" s="13">
        <f t="shared" si="267"/>
        <v>197675525.94803166</v>
      </c>
      <c r="BB333" s="37">
        <f t="shared" si="288"/>
        <v>112.58183674385747</v>
      </c>
      <c r="BC333" s="13">
        <f t="shared" si="268"/>
        <v>11831.891022053715</v>
      </c>
      <c r="BD333">
        <f t="shared" si="289"/>
        <v>148.32773107030374</v>
      </c>
      <c r="BE333" s="13">
        <f t="shared" si="269"/>
        <v>503.35057957927143</v>
      </c>
      <c r="BF333" s="13">
        <f t="shared" si="301"/>
        <v>112.84441182105685</v>
      </c>
      <c r="BG333" s="13">
        <f t="shared" si="270"/>
        <v>16763.732445960341</v>
      </c>
      <c r="BH333">
        <f t="shared" si="290"/>
        <v>163.49012918045366</v>
      </c>
      <c r="BI333" s="13">
        <f t="shared" si="271"/>
        <v>503.35057957927143</v>
      </c>
      <c r="BJ333" s="37">
        <f t="shared" si="291"/>
        <v>1.3160841587359395</v>
      </c>
      <c r="BK333" s="13">
        <f t="shared" si="272"/>
        <v>2366.3782044107429</v>
      </c>
      <c r="BL333">
        <f t="shared" si="292"/>
        <v>8.4652630240251927</v>
      </c>
      <c r="BM333" s="13">
        <f t="shared" si="273"/>
        <v>5.6772349545232395</v>
      </c>
      <c r="BN333" s="13">
        <f t="shared" si="302"/>
        <v>1.7748691837326502</v>
      </c>
      <c r="BO333" s="13">
        <f t="shared" si="274"/>
        <v>16763.732445960341</v>
      </c>
      <c r="BP333">
        <f t="shared" si="293"/>
        <v>52.420586543129446</v>
      </c>
      <c r="BQ333" s="13">
        <f t="shared" si="275"/>
        <v>5.6772349545232395</v>
      </c>
      <c r="BR333" s="37">
        <f t="shared" si="294"/>
        <v>185.47549709380507</v>
      </c>
      <c r="BS333" s="13">
        <f t="shared" si="276"/>
        <v>11831.891022053715</v>
      </c>
      <c r="BT333">
        <f t="shared" si="295"/>
        <v>221.22139142025134</v>
      </c>
      <c r="BU333" s="13">
        <f t="shared" si="277"/>
        <v>829.96785815000442</v>
      </c>
      <c r="BV333" s="13">
        <f t="shared" si="303"/>
        <v>117588208.32452293</v>
      </c>
      <c r="BW333" s="13">
        <f t="shared" si="278"/>
        <v>16763.732445960341</v>
      </c>
      <c r="BX333">
        <f t="shared" si="296"/>
        <v>117588258.97024028</v>
      </c>
      <c r="BY333" s="13">
        <f t="shared" si="279"/>
        <v>117588852.55430891</v>
      </c>
    </row>
    <row r="334" spans="29:77" x14ac:dyDescent="0.2">
      <c r="AC334">
        <v>332</v>
      </c>
      <c r="AD334" s="37">
        <f t="shared" si="280"/>
        <v>370951370.90134293</v>
      </c>
      <c r="AE334" s="13">
        <f t="shared" si="256"/>
        <v>11831.891022053715</v>
      </c>
      <c r="AF334">
        <f t="shared" si="297"/>
        <v>370951406.5395689</v>
      </c>
      <c r="AG334" s="13">
        <f t="shared" si="257"/>
        <v>370952418.14796197</v>
      </c>
      <c r="AH334" s="13">
        <f t="shared" si="298"/>
        <v>370951371.16391802</v>
      </c>
      <c r="AI334" s="13">
        <f t="shared" si="258"/>
        <v>16763.732445960341</v>
      </c>
      <c r="AJ334">
        <f t="shared" si="281"/>
        <v>370951421.65708804</v>
      </c>
      <c r="AK334" s="13">
        <f t="shared" si="259"/>
        <v>370952418.14796197</v>
      </c>
      <c r="AL334" s="37">
        <f t="shared" si="282"/>
        <v>628.15708769554521</v>
      </c>
      <c r="AM334" s="13">
        <f t="shared" si="260"/>
        <v>11831.891022053715</v>
      </c>
      <c r="AN334">
        <f t="shared" si="283"/>
        <v>663.79531366558649</v>
      </c>
      <c r="AO334" s="13">
        <f t="shared" si="261"/>
        <v>2813.5073827337451</v>
      </c>
      <c r="AP334" s="13">
        <f t="shared" si="299"/>
        <v>628.41966277274457</v>
      </c>
      <c r="AQ334" s="13">
        <f t="shared" si="262"/>
        <v>16763.732445960341</v>
      </c>
      <c r="AR334" s="13">
        <f t="shared" si="284"/>
        <v>678.91283279069739</v>
      </c>
      <c r="AS334" s="38">
        <f t="shared" si="263"/>
        <v>2813.5073827337451</v>
      </c>
      <c r="AT334" s="37">
        <f t="shared" si="285"/>
        <v>80763974.223533377</v>
      </c>
      <c r="AU334" s="13">
        <f t="shared" si="264"/>
        <v>11831.891022053715</v>
      </c>
      <c r="AV334">
        <f t="shared" si="286"/>
        <v>80764009.86175935</v>
      </c>
      <c r="AW334" s="13">
        <f t="shared" si="265"/>
        <v>80764377.431120396</v>
      </c>
      <c r="AX334" s="13">
        <f t="shared" si="300"/>
        <v>197675123.00301972</v>
      </c>
      <c r="AY334" s="13">
        <f t="shared" si="266"/>
        <v>16763.732445960341</v>
      </c>
      <c r="AZ334">
        <f t="shared" si="287"/>
        <v>197675173.49618974</v>
      </c>
      <c r="BA334" s="13">
        <f t="shared" si="267"/>
        <v>197675525.94803166</v>
      </c>
      <c r="BB334" s="37">
        <f t="shared" si="288"/>
        <v>112.58183674385747</v>
      </c>
      <c r="BC334" s="13">
        <f t="shared" si="268"/>
        <v>11831.891022053715</v>
      </c>
      <c r="BD334">
        <f t="shared" si="289"/>
        <v>148.22006271389878</v>
      </c>
      <c r="BE334" s="13">
        <f t="shared" si="269"/>
        <v>503.35057957927143</v>
      </c>
      <c r="BF334" s="13">
        <f t="shared" si="301"/>
        <v>112.84441182105685</v>
      </c>
      <c r="BG334" s="13">
        <f t="shared" si="270"/>
        <v>16763.732445960341</v>
      </c>
      <c r="BH334">
        <f t="shared" si="290"/>
        <v>163.33758183900969</v>
      </c>
      <c r="BI334" s="13">
        <f t="shared" si="271"/>
        <v>503.35057957927143</v>
      </c>
      <c r="BJ334" s="37">
        <f t="shared" si="291"/>
        <v>1.3160841587359395</v>
      </c>
      <c r="BK334" s="13">
        <f t="shared" si="272"/>
        <v>2366.3782044107429</v>
      </c>
      <c r="BL334">
        <f t="shared" si="292"/>
        <v>8.4437293527442012</v>
      </c>
      <c r="BM334" s="13">
        <f t="shared" si="273"/>
        <v>5.6772349545232395</v>
      </c>
      <c r="BN334" s="13">
        <f t="shared" si="302"/>
        <v>1.7748691837326502</v>
      </c>
      <c r="BO334" s="13">
        <f t="shared" si="274"/>
        <v>16763.732445960341</v>
      </c>
      <c r="BP334">
        <f t="shared" si="293"/>
        <v>52.268039201685482</v>
      </c>
      <c r="BQ334" s="13">
        <f t="shared" si="275"/>
        <v>5.6772349545232395</v>
      </c>
      <c r="BR334" s="37">
        <f t="shared" si="294"/>
        <v>185.47549709380507</v>
      </c>
      <c r="BS334" s="13">
        <f t="shared" si="276"/>
        <v>11831.891022053715</v>
      </c>
      <c r="BT334">
        <f t="shared" si="295"/>
        <v>221.11372306384638</v>
      </c>
      <c r="BU334" s="13">
        <f t="shared" si="277"/>
        <v>829.96785815000442</v>
      </c>
      <c r="BV334" s="13">
        <f t="shared" si="303"/>
        <v>117588208.32452293</v>
      </c>
      <c r="BW334" s="13">
        <f t="shared" si="278"/>
        <v>16763.732445960341</v>
      </c>
      <c r="BX334">
        <f t="shared" si="296"/>
        <v>117588258.81769295</v>
      </c>
      <c r="BY334" s="13">
        <f t="shared" si="279"/>
        <v>117588852.55430891</v>
      </c>
    </row>
    <row r="335" spans="29:77" x14ac:dyDescent="0.2">
      <c r="AC335">
        <v>333</v>
      </c>
      <c r="AD335" s="37">
        <f t="shared" si="280"/>
        <v>370951370.90134293</v>
      </c>
      <c r="AE335" s="13">
        <f t="shared" si="256"/>
        <v>11831.891022053715</v>
      </c>
      <c r="AF335">
        <f t="shared" si="297"/>
        <v>370951406.43254721</v>
      </c>
      <c r="AG335" s="13">
        <f t="shared" si="257"/>
        <v>370952418.14796197</v>
      </c>
      <c r="AH335" s="13">
        <f t="shared" si="298"/>
        <v>370951371.16391802</v>
      </c>
      <c r="AI335" s="13">
        <f t="shared" si="258"/>
        <v>16763.732445960341</v>
      </c>
      <c r="AJ335">
        <f t="shared" si="281"/>
        <v>370951421.50545692</v>
      </c>
      <c r="AK335" s="13">
        <f t="shared" si="259"/>
        <v>370952418.14796197</v>
      </c>
      <c r="AL335" s="37">
        <f t="shared" si="282"/>
        <v>628.15708769554521</v>
      </c>
      <c r="AM335" s="13">
        <f t="shared" si="260"/>
        <v>11831.891022053715</v>
      </c>
      <c r="AN335">
        <f t="shared" si="283"/>
        <v>663.68829196597676</v>
      </c>
      <c r="AO335" s="13">
        <f t="shared" si="261"/>
        <v>2813.5073827337451</v>
      </c>
      <c r="AP335" s="13">
        <f t="shared" si="299"/>
        <v>628.41966277274457</v>
      </c>
      <c r="AQ335" s="13">
        <f t="shared" si="262"/>
        <v>16763.732445960341</v>
      </c>
      <c r="AR335" s="13">
        <f t="shared" si="284"/>
        <v>678.76120164950237</v>
      </c>
      <c r="AS335" s="38">
        <f t="shared" si="263"/>
        <v>2813.5073827337451</v>
      </c>
      <c r="AT335" s="37">
        <f t="shared" si="285"/>
        <v>80763974.223533377</v>
      </c>
      <c r="AU335" s="13">
        <f t="shared" si="264"/>
        <v>11831.891022053715</v>
      </c>
      <c r="AV335">
        <f t="shared" si="286"/>
        <v>80764009.754737645</v>
      </c>
      <c r="AW335" s="13">
        <f t="shared" si="265"/>
        <v>80764377.431120396</v>
      </c>
      <c r="AX335" s="13">
        <f t="shared" si="300"/>
        <v>197675123.00301972</v>
      </c>
      <c r="AY335" s="13">
        <f t="shared" si="266"/>
        <v>16763.732445960341</v>
      </c>
      <c r="AZ335">
        <f t="shared" si="287"/>
        <v>197675173.3445586</v>
      </c>
      <c r="BA335" s="13">
        <f t="shared" si="267"/>
        <v>197675525.94803166</v>
      </c>
      <c r="BB335" s="37">
        <f t="shared" si="288"/>
        <v>112.58183674385747</v>
      </c>
      <c r="BC335" s="13">
        <f t="shared" si="268"/>
        <v>11831.891022053715</v>
      </c>
      <c r="BD335">
        <f t="shared" si="289"/>
        <v>148.11304101428902</v>
      </c>
      <c r="BE335" s="13">
        <f t="shared" si="269"/>
        <v>503.35057957927143</v>
      </c>
      <c r="BF335" s="13">
        <f t="shared" si="301"/>
        <v>112.84441182105685</v>
      </c>
      <c r="BG335" s="13">
        <f t="shared" si="270"/>
        <v>16763.732445960341</v>
      </c>
      <c r="BH335">
        <f t="shared" si="290"/>
        <v>163.18595069781463</v>
      </c>
      <c r="BI335" s="13">
        <f t="shared" si="271"/>
        <v>503.35057957927143</v>
      </c>
      <c r="BJ335" s="37">
        <f t="shared" si="291"/>
        <v>1.3160841587359395</v>
      </c>
      <c r="BK335" s="13">
        <f t="shared" si="272"/>
        <v>2366.3782044107429</v>
      </c>
      <c r="BL335">
        <f t="shared" si="292"/>
        <v>8.4223250128222542</v>
      </c>
      <c r="BM335" s="13">
        <f t="shared" si="273"/>
        <v>5.6772349545232395</v>
      </c>
      <c r="BN335" s="13">
        <f t="shared" si="302"/>
        <v>1.7748691837326502</v>
      </c>
      <c r="BO335" s="13">
        <f t="shared" si="274"/>
        <v>16763.732445960341</v>
      </c>
      <c r="BP335">
        <f t="shared" si="293"/>
        <v>52.116408060490429</v>
      </c>
      <c r="BQ335" s="13">
        <f t="shared" si="275"/>
        <v>5.6772349545232395</v>
      </c>
      <c r="BR335" s="37">
        <f t="shared" si="294"/>
        <v>185.47549709380507</v>
      </c>
      <c r="BS335" s="13">
        <f t="shared" si="276"/>
        <v>11831.891022053715</v>
      </c>
      <c r="BT335">
        <f t="shared" si="295"/>
        <v>221.00670136423665</v>
      </c>
      <c r="BU335" s="13">
        <f t="shared" si="277"/>
        <v>829.96785815000442</v>
      </c>
      <c r="BV335" s="13">
        <f t="shared" si="303"/>
        <v>117588208.32452293</v>
      </c>
      <c r="BW335" s="13">
        <f t="shared" si="278"/>
        <v>16763.732445960341</v>
      </c>
      <c r="BX335">
        <f t="shared" si="296"/>
        <v>117588258.6660618</v>
      </c>
      <c r="BY335" s="13">
        <f t="shared" si="279"/>
        <v>117588852.55430891</v>
      </c>
    </row>
    <row r="336" spans="29:77" x14ac:dyDescent="0.2">
      <c r="AC336">
        <v>334</v>
      </c>
      <c r="AD336" s="37">
        <f t="shared" si="280"/>
        <v>370951370.90134293</v>
      </c>
      <c r="AE336" s="13">
        <f t="shared" si="256"/>
        <v>11831.891022053715</v>
      </c>
      <c r="AF336">
        <f t="shared" si="297"/>
        <v>370951406.32616633</v>
      </c>
      <c r="AG336" s="13">
        <f t="shared" si="257"/>
        <v>370952418.14796197</v>
      </c>
      <c r="AH336" s="13">
        <f t="shared" si="298"/>
        <v>370951371.16391802</v>
      </c>
      <c r="AI336" s="13">
        <f t="shared" si="258"/>
        <v>16763.732445960341</v>
      </c>
      <c r="AJ336">
        <f t="shared" si="281"/>
        <v>370951421.35473371</v>
      </c>
      <c r="AK336" s="13">
        <f t="shared" si="259"/>
        <v>370952418.14796197</v>
      </c>
      <c r="AL336" s="37">
        <f t="shared" si="282"/>
        <v>628.15708769554521</v>
      </c>
      <c r="AM336" s="13">
        <f t="shared" si="260"/>
        <v>11831.891022053715</v>
      </c>
      <c r="AN336">
        <f t="shared" si="283"/>
        <v>663.58191111486769</v>
      </c>
      <c r="AO336" s="13">
        <f t="shared" si="261"/>
        <v>2813.5073827337451</v>
      </c>
      <c r="AP336" s="13">
        <f t="shared" si="299"/>
        <v>628.41966277274457</v>
      </c>
      <c r="AQ336" s="13">
        <f t="shared" si="262"/>
        <v>16763.732445960341</v>
      </c>
      <c r="AR336" s="13">
        <f t="shared" si="284"/>
        <v>678.6104784792127</v>
      </c>
      <c r="AS336" s="38">
        <f t="shared" si="263"/>
        <v>2813.5073827337451</v>
      </c>
      <c r="AT336" s="37">
        <f t="shared" si="285"/>
        <v>80763974.223533377</v>
      </c>
      <c r="AU336" s="13">
        <f t="shared" si="264"/>
        <v>11831.891022053715</v>
      </c>
      <c r="AV336">
        <f t="shared" si="286"/>
        <v>80764009.648356795</v>
      </c>
      <c r="AW336" s="13">
        <f t="shared" si="265"/>
        <v>80764377.431120396</v>
      </c>
      <c r="AX336" s="13">
        <f t="shared" si="300"/>
        <v>197675123.00301972</v>
      </c>
      <c r="AY336" s="13">
        <f t="shared" si="266"/>
        <v>16763.732445960341</v>
      </c>
      <c r="AZ336">
        <f t="shared" si="287"/>
        <v>197675173.19383544</v>
      </c>
      <c r="BA336" s="13">
        <f t="shared" si="267"/>
        <v>197675525.94803166</v>
      </c>
      <c r="BB336" s="37">
        <f t="shared" si="288"/>
        <v>112.58183674385747</v>
      </c>
      <c r="BC336" s="13">
        <f t="shared" si="268"/>
        <v>11831.891022053715</v>
      </c>
      <c r="BD336">
        <f t="shared" si="289"/>
        <v>148.00666016317996</v>
      </c>
      <c r="BE336" s="13">
        <f t="shared" si="269"/>
        <v>503.35057957927143</v>
      </c>
      <c r="BF336" s="13">
        <f t="shared" si="301"/>
        <v>112.84441182105685</v>
      </c>
      <c r="BG336" s="13">
        <f t="shared" si="270"/>
        <v>16763.732445960341</v>
      </c>
      <c r="BH336">
        <f t="shared" si="290"/>
        <v>163.03522752752494</v>
      </c>
      <c r="BI336" s="13">
        <f t="shared" si="271"/>
        <v>503.35057957927143</v>
      </c>
      <c r="BJ336" s="37">
        <f t="shared" si="291"/>
        <v>1.3160841587359395</v>
      </c>
      <c r="BK336" s="13">
        <f t="shared" si="272"/>
        <v>2366.3782044107429</v>
      </c>
      <c r="BL336">
        <f t="shared" si="292"/>
        <v>8.4010488426004386</v>
      </c>
      <c r="BM336" s="13">
        <f t="shared" si="273"/>
        <v>5.6772349545232395</v>
      </c>
      <c r="BN336" s="13">
        <f t="shared" si="302"/>
        <v>1.7748691837326502</v>
      </c>
      <c r="BO336" s="13">
        <f t="shared" si="274"/>
        <v>16763.732445960341</v>
      </c>
      <c r="BP336">
        <f t="shared" si="293"/>
        <v>51.965684890200734</v>
      </c>
      <c r="BQ336" s="13">
        <f t="shared" si="275"/>
        <v>5.6772349545232395</v>
      </c>
      <c r="BR336" s="37">
        <f t="shared" si="294"/>
        <v>185.47549709380507</v>
      </c>
      <c r="BS336" s="13">
        <f t="shared" si="276"/>
        <v>11831.891022053715</v>
      </c>
      <c r="BT336">
        <f t="shared" si="295"/>
        <v>220.90032051312758</v>
      </c>
      <c r="BU336" s="13">
        <f t="shared" si="277"/>
        <v>829.96785815000442</v>
      </c>
      <c r="BV336" s="13">
        <f t="shared" si="303"/>
        <v>117588208.32452293</v>
      </c>
      <c r="BW336" s="13">
        <f t="shared" si="278"/>
        <v>16763.732445960341</v>
      </c>
      <c r="BX336">
        <f t="shared" si="296"/>
        <v>117588258.51533863</v>
      </c>
      <c r="BY336" s="13">
        <f t="shared" si="279"/>
        <v>117588852.55430891</v>
      </c>
    </row>
    <row r="337" spans="29:77" x14ac:dyDescent="0.2">
      <c r="AC337">
        <v>335</v>
      </c>
      <c r="AD337" s="37">
        <f t="shared" si="280"/>
        <v>370951370.90134293</v>
      </c>
      <c r="AE337" s="13">
        <f t="shared" si="256"/>
        <v>11831.891022053715</v>
      </c>
      <c r="AF337">
        <f t="shared" si="297"/>
        <v>370951406.2204206</v>
      </c>
      <c r="AG337" s="13">
        <f t="shared" si="257"/>
        <v>370952418.14796197</v>
      </c>
      <c r="AH337" s="13">
        <f t="shared" si="298"/>
        <v>370951371.16391802</v>
      </c>
      <c r="AI337" s="13">
        <f t="shared" si="258"/>
        <v>16763.732445960341</v>
      </c>
      <c r="AJ337">
        <f t="shared" si="281"/>
        <v>370951421.2049104</v>
      </c>
      <c r="AK337" s="13">
        <f t="shared" si="259"/>
        <v>370952418.14796197</v>
      </c>
      <c r="AL337" s="37">
        <f t="shared" si="282"/>
        <v>628.15708769554521</v>
      </c>
      <c r="AM337" s="13">
        <f t="shared" si="260"/>
        <v>11831.891022053715</v>
      </c>
      <c r="AN337">
        <f t="shared" si="283"/>
        <v>663.47616537331749</v>
      </c>
      <c r="AO337" s="13">
        <f t="shared" si="261"/>
        <v>2813.5073827337451</v>
      </c>
      <c r="AP337" s="13">
        <f t="shared" si="299"/>
        <v>628.41966277274457</v>
      </c>
      <c r="AQ337" s="13">
        <f t="shared" si="262"/>
        <v>16763.732445960341</v>
      </c>
      <c r="AR337" s="13">
        <f t="shared" si="284"/>
        <v>678.46065514874556</v>
      </c>
      <c r="AS337" s="38">
        <f t="shared" si="263"/>
        <v>2813.5073827337451</v>
      </c>
      <c r="AT337" s="37">
        <f t="shared" si="285"/>
        <v>80763974.223533377</v>
      </c>
      <c r="AU337" s="13">
        <f t="shared" si="264"/>
        <v>11831.891022053715</v>
      </c>
      <c r="AV337">
        <f t="shared" si="286"/>
        <v>80764009.542611048</v>
      </c>
      <c r="AW337" s="13">
        <f t="shared" si="265"/>
        <v>80764377.431120396</v>
      </c>
      <c r="AX337" s="13">
        <f t="shared" si="300"/>
        <v>197675123.00301972</v>
      </c>
      <c r="AY337" s="13">
        <f t="shared" si="266"/>
        <v>16763.732445960341</v>
      </c>
      <c r="AZ337">
        <f t="shared" si="287"/>
        <v>197675173.0440121</v>
      </c>
      <c r="BA337" s="13">
        <f t="shared" si="267"/>
        <v>197675525.94803166</v>
      </c>
      <c r="BB337" s="37">
        <f t="shared" si="288"/>
        <v>112.58183674385747</v>
      </c>
      <c r="BC337" s="13">
        <f t="shared" si="268"/>
        <v>11831.891022053715</v>
      </c>
      <c r="BD337">
        <f t="shared" si="289"/>
        <v>147.90091442162975</v>
      </c>
      <c r="BE337" s="13">
        <f t="shared" si="269"/>
        <v>503.35057957927143</v>
      </c>
      <c r="BF337" s="13">
        <f t="shared" si="301"/>
        <v>112.84441182105685</v>
      </c>
      <c r="BG337" s="13">
        <f t="shared" si="270"/>
        <v>16763.732445960341</v>
      </c>
      <c r="BH337">
        <f t="shared" si="290"/>
        <v>162.88540419705788</v>
      </c>
      <c r="BI337" s="13">
        <f t="shared" si="271"/>
        <v>503.35057957927143</v>
      </c>
      <c r="BJ337" s="37">
        <f t="shared" si="291"/>
        <v>1.3160841587359395</v>
      </c>
      <c r="BK337" s="13">
        <f t="shared" si="272"/>
        <v>2366.3782044107429</v>
      </c>
      <c r="BL337">
        <f t="shared" si="292"/>
        <v>8.3798996942903958</v>
      </c>
      <c r="BM337" s="13">
        <f t="shared" si="273"/>
        <v>5.6772349545232395</v>
      </c>
      <c r="BN337" s="13">
        <f t="shared" si="302"/>
        <v>1.7748691837326502</v>
      </c>
      <c r="BO337" s="13">
        <f t="shared" si="274"/>
        <v>16763.732445960341</v>
      </c>
      <c r="BP337">
        <f t="shared" si="293"/>
        <v>51.815861559733662</v>
      </c>
      <c r="BQ337" s="13">
        <f t="shared" si="275"/>
        <v>5.6772349545232395</v>
      </c>
      <c r="BR337" s="37">
        <f t="shared" si="294"/>
        <v>185.47549709380507</v>
      </c>
      <c r="BS337" s="13">
        <f t="shared" si="276"/>
        <v>11831.891022053715</v>
      </c>
      <c r="BT337">
        <f t="shared" si="295"/>
        <v>220.79457477157735</v>
      </c>
      <c r="BU337" s="13">
        <f t="shared" si="277"/>
        <v>829.96785815000442</v>
      </c>
      <c r="BV337" s="13">
        <f t="shared" si="303"/>
        <v>117588208.32452293</v>
      </c>
      <c r="BW337" s="13">
        <f t="shared" si="278"/>
        <v>16763.732445960341</v>
      </c>
      <c r="BX337">
        <f t="shared" si="296"/>
        <v>117588258.36551531</v>
      </c>
      <c r="BY337" s="13">
        <f t="shared" si="279"/>
        <v>117588852.55430891</v>
      </c>
    </row>
    <row r="338" spans="29:77" x14ac:dyDescent="0.2">
      <c r="AC338">
        <v>336</v>
      </c>
      <c r="AD338" s="37">
        <f t="shared" si="280"/>
        <v>370951370.90134293</v>
      </c>
      <c r="AE338" s="13">
        <f t="shared" si="256"/>
        <v>11831.891022053715</v>
      </c>
      <c r="AF338">
        <f t="shared" si="297"/>
        <v>370951406.11530429</v>
      </c>
      <c r="AG338" s="13">
        <f t="shared" si="257"/>
        <v>370952418.14796197</v>
      </c>
      <c r="AH338" s="13">
        <f t="shared" si="298"/>
        <v>370951371.16391802</v>
      </c>
      <c r="AI338" s="13">
        <f t="shared" si="258"/>
        <v>16763.732445960341</v>
      </c>
      <c r="AJ338">
        <f t="shared" si="281"/>
        <v>370951421.05597889</v>
      </c>
      <c r="AK338" s="13">
        <f t="shared" si="259"/>
        <v>370952418.14796197</v>
      </c>
      <c r="AL338" s="37">
        <f t="shared" si="282"/>
        <v>628.15708769554521</v>
      </c>
      <c r="AM338" s="13">
        <f t="shared" si="260"/>
        <v>11831.891022053715</v>
      </c>
      <c r="AN338">
        <f t="shared" si="283"/>
        <v>663.37104907070511</v>
      </c>
      <c r="AO338" s="13">
        <f t="shared" si="261"/>
        <v>2813.5073827337451</v>
      </c>
      <c r="AP338" s="13">
        <f t="shared" si="299"/>
        <v>628.41966277274457</v>
      </c>
      <c r="AQ338" s="13">
        <f t="shared" si="262"/>
        <v>16763.732445960341</v>
      </c>
      <c r="AR338" s="13">
        <f t="shared" si="284"/>
        <v>678.31172362381699</v>
      </c>
      <c r="AS338" s="38">
        <f t="shared" si="263"/>
        <v>2813.5073827337451</v>
      </c>
      <c r="AT338" s="37">
        <f t="shared" si="285"/>
        <v>80763974.223533377</v>
      </c>
      <c r="AU338" s="13">
        <f t="shared" si="264"/>
        <v>11831.891022053715</v>
      </c>
      <c r="AV338">
        <f t="shared" si="286"/>
        <v>80764009.437494755</v>
      </c>
      <c r="AW338" s="13">
        <f t="shared" si="265"/>
        <v>80764377.431120396</v>
      </c>
      <c r="AX338" s="13">
        <f t="shared" si="300"/>
        <v>197675123.00301972</v>
      </c>
      <c r="AY338" s="13">
        <f t="shared" si="266"/>
        <v>16763.732445960341</v>
      </c>
      <c r="AZ338">
        <f t="shared" si="287"/>
        <v>197675172.89508057</v>
      </c>
      <c r="BA338" s="13">
        <f t="shared" si="267"/>
        <v>197675525.94803166</v>
      </c>
      <c r="BB338" s="37">
        <f t="shared" si="288"/>
        <v>112.58183674385747</v>
      </c>
      <c r="BC338" s="13">
        <f t="shared" si="268"/>
        <v>11831.891022053715</v>
      </c>
      <c r="BD338">
        <f t="shared" si="289"/>
        <v>147.79579811901732</v>
      </c>
      <c r="BE338" s="13">
        <f t="shared" si="269"/>
        <v>503.35057957927143</v>
      </c>
      <c r="BF338" s="13">
        <f t="shared" si="301"/>
        <v>112.84441182105685</v>
      </c>
      <c r="BG338" s="13">
        <f t="shared" si="270"/>
        <v>16763.732445960341</v>
      </c>
      <c r="BH338">
        <f t="shared" si="290"/>
        <v>162.73647267212931</v>
      </c>
      <c r="BI338" s="13">
        <f t="shared" si="271"/>
        <v>503.35057957927143</v>
      </c>
      <c r="BJ338" s="37">
        <f t="shared" si="291"/>
        <v>1.3160841587359395</v>
      </c>
      <c r="BK338" s="13">
        <f t="shared" si="272"/>
        <v>2366.3782044107429</v>
      </c>
      <c r="BL338">
        <f t="shared" si="292"/>
        <v>8.3588764337679127</v>
      </c>
      <c r="BM338" s="13">
        <f t="shared" si="273"/>
        <v>5.6772349545232395</v>
      </c>
      <c r="BN338" s="13">
        <f t="shared" si="302"/>
        <v>1.7748691837326502</v>
      </c>
      <c r="BO338" s="13">
        <f t="shared" si="274"/>
        <v>16763.732445960341</v>
      </c>
      <c r="BP338">
        <f t="shared" si="293"/>
        <v>51.666930034805091</v>
      </c>
      <c r="BQ338" s="13">
        <f t="shared" si="275"/>
        <v>5.6772349545232395</v>
      </c>
      <c r="BR338" s="37">
        <f t="shared" si="294"/>
        <v>185.47549709380507</v>
      </c>
      <c r="BS338" s="13">
        <f t="shared" si="276"/>
        <v>11831.891022053715</v>
      </c>
      <c r="BT338">
        <f t="shared" si="295"/>
        <v>220.68945846896494</v>
      </c>
      <c r="BU338" s="13">
        <f t="shared" si="277"/>
        <v>829.96785815000442</v>
      </c>
      <c r="BV338" s="13">
        <f t="shared" si="303"/>
        <v>117588208.32452293</v>
      </c>
      <c r="BW338" s="13">
        <f t="shared" si="278"/>
        <v>16763.732445960341</v>
      </c>
      <c r="BX338">
        <f t="shared" si="296"/>
        <v>117588258.21658377</v>
      </c>
      <c r="BY338" s="13">
        <f t="shared" si="279"/>
        <v>117588852.55430891</v>
      </c>
    </row>
    <row r="339" spans="29:77" x14ac:dyDescent="0.2">
      <c r="AC339">
        <v>337</v>
      </c>
      <c r="AD339" s="37">
        <f t="shared" si="280"/>
        <v>370951370.90134293</v>
      </c>
      <c r="AE339" s="13">
        <f t="shared" si="256"/>
        <v>11831.891022053715</v>
      </c>
      <c r="AF339">
        <f t="shared" si="297"/>
        <v>370951406.01081187</v>
      </c>
      <c r="AG339" s="13">
        <f t="shared" si="257"/>
        <v>370952418.14796197</v>
      </c>
      <c r="AH339" s="13">
        <f t="shared" si="298"/>
        <v>370951371.16391802</v>
      </c>
      <c r="AI339" s="13">
        <f t="shared" si="258"/>
        <v>16763.732445960341</v>
      </c>
      <c r="AJ339">
        <f t="shared" si="281"/>
        <v>370951420.90793121</v>
      </c>
      <c r="AK339" s="13">
        <f t="shared" si="259"/>
        <v>370952418.14796197</v>
      </c>
      <c r="AL339" s="37">
        <f t="shared" si="282"/>
        <v>628.15708769554521</v>
      </c>
      <c r="AM339" s="13">
        <f t="shared" si="260"/>
        <v>11831.891022053715</v>
      </c>
      <c r="AN339">
        <f t="shared" si="283"/>
        <v>663.26655660371648</v>
      </c>
      <c r="AO339" s="13">
        <f t="shared" si="261"/>
        <v>2813.5073827337451</v>
      </c>
      <c r="AP339" s="13">
        <f t="shared" si="299"/>
        <v>628.41966277274457</v>
      </c>
      <c r="AQ339" s="13">
        <f t="shared" si="262"/>
        <v>16763.732445960341</v>
      </c>
      <c r="AR339" s="13">
        <f t="shared" si="284"/>
        <v>678.16367596550526</v>
      </c>
      <c r="AS339" s="38">
        <f t="shared" si="263"/>
        <v>2813.5073827337451</v>
      </c>
      <c r="AT339" s="37">
        <f t="shared" si="285"/>
        <v>80763974.223533377</v>
      </c>
      <c r="AU339" s="13">
        <f t="shared" si="264"/>
        <v>11831.891022053715</v>
      </c>
      <c r="AV339">
        <f t="shared" si="286"/>
        <v>80764009.333002284</v>
      </c>
      <c r="AW339" s="13">
        <f t="shared" si="265"/>
        <v>80764377.431120396</v>
      </c>
      <c r="AX339" s="13">
        <f t="shared" si="300"/>
        <v>197675123.00301972</v>
      </c>
      <c r="AY339" s="13">
        <f t="shared" si="266"/>
        <v>16763.732445960341</v>
      </c>
      <c r="AZ339">
        <f t="shared" si="287"/>
        <v>197675172.74703291</v>
      </c>
      <c r="BA339" s="13">
        <f t="shared" si="267"/>
        <v>197675525.94803166</v>
      </c>
      <c r="BB339" s="37">
        <f t="shared" si="288"/>
        <v>112.58183674385747</v>
      </c>
      <c r="BC339" s="13">
        <f t="shared" si="268"/>
        <v>11831.891022053715</v>
      </c>
      <c r="BD339">
        <f t="shared" si="289"/>
        <v>147.69130565202872</v>
      </c>
      <c r="BE339" s="13">
        <f t="shared" si="269"/>
        <v>503.35057957927143</v>
      </c>
      <c r="BF339" s="13">
        <f t="shared" si="301"/>
        <v>112.84441182105685</v>
      </c>
      <c r="BG339" s="13">
        <f t="shared" si="270"/>
        <v>16763.732445960341</v>
      </c>
      <c r="BH339">
        <f t="shared" si="290"/>
        <v>162.5884250138175</v>
      </c>
      <c r="BI339" s="13">
        <f t="shared" si="271"/>
        <v>503.35057957927143</v>
      </c>
      <c r="BJ339" s="37">
        <f t="shared" si="291"/>
        <v>1.3160841587359395</v>
      </c>
      <c r="BK339" s="13">
        <f t="shared" si="272"/>
        <v>2366.3782044107429</v>
      </c>
      <c r="BL339">
        <f t="shared" si="292"/>
        <v>8.337977940370191</v>
      </c>
      <c r="BM339" s="13">
        <f t="shared" si="273"/>
        <v>5.6772349545232395</v>
      </c>
      <c r="BN339" s="13">
        <f t="shared" si="302"/>
        <v>1.7748691837326502</v>
      </c>
      <c r="BO339" s="13">
        <f t="shared" si="274"/>
        <v>16763.732445960341</v>
      </c>
      <c r="BP339">
        <f t="shared" si="293"/>
        <v>51.518882376493302</v>
      </c>
      <c r="BQ339" s="13">
        <f t="shared" si="275"/>
        <v>5.6772349545232395</v>
      </c>
      <c r="BR339" s="37">
        <f t="shared" si="294"/>
        <v>185.47549709380507</v>
      </c>
      <c r="BS339" s="13">
        <f t="shared" si="276"/>
        <v>11831.891022053715</v>
      </c>
      <c r="BT339">
        <f t="shared" si="295"/>
        <v>220.58496600197634</v>
      </c>
      <c r="BU339" s="13">
        <f t="shared" si="277"/>
        <v>829.96785815000442</v>
      </c>
      <c r="BV339" s="13">
        <f t="shared" si="303"/>
        <v>117588208.32452293</v>
      </c>
      <c r="BW339" s="13">
        <f t="shared" si="278"/>
        <v>16763.732445960341</v>
      </c>
      <c r="BX339">
        <f t="shared" si="296"/>
        <v>117588258.06853612</v>
      </c>
      <c r="BY339" s="13">
        <f t="shared" si="279"/>
        <v>117588852.55430891</v>
      </c>
    </row>
    <row r="340" spans="29:77" x14ac:dyDescent="0.2">
      <c r="AC340">
        <v>338</v>
      </c>
      <c r="AD340" s="37">
        <f t="shared" si="280"/>
        <v>370951370.90134293</v>
      </c>
      <c r="AE340" s="13">
        <f t="shared" si="256"/>
        <v>11831.891022053715</v>
      </c>
      <c r="AF340">
        <f t="shared" si="297"/>
        <v>370951405.90693766</v>
      </c>
      <c r="AG340" s="13">
        <f t="shared" si="257"/>
        <v>370952418.14796197</v>
      </c>
      <c r="AH340" s="13">
        <f t="shared" si="298"/>
        <v>370951371.16391802</v>
      </c>
      <c r="AI340" s="13">
        <f t="shared" si="258"/>
        <v>16763.732445960341</v>
      </c>
      <c r="AJ340">
        <f t="shared" si="281"/>
        <v>370951420.76075959</v>
      </c>
      <c r="AK340" s="13">
        <f t="shared" si="259"/>
        <v>370952418.14796197</v>
      </c>
      <c r="AL340" s="37">
        <f t="shared" si="282"/>
        <v>628.15708769554521</v>
      </c>
      <c r="AM340" s="13">
        <f t="shared" si="260"/>
        <v>11831.891022053715</v>
      </c>
      <c r="AN340">
        <f t="shared" si="283"/>
        <v>663.1626824353491</v>
      </c>
      <c r="AO340" s="13">
        <f t="shared" si="261"/>
        <v>2813.5073827337451</v>
      </c>
      <c r="AP340" s="13">
        <f t="shared" si="299"/>
        <v>628.41966277274457</v>
      </c>
      <c r="AQ340" s="13">
        <f t="shared" si="262"/>
        <v>16763.732445960341</v>
      </c>
      <c r="AR340" s="13">
        <f t="shared" si="284"/>
        <v>678.01650432884026</v>
      </c>
      <c r="AS340" s="38">
        <f t="shared" si="263"/>
        <v>2813.5073827337451</v>
      </c>
      <c r="AT340" s="37">
        <f t="shared" si="285"/>
        <v>80763974.223533377</v>
      </c>
      <c r="AU340" s="13">
        <f t="shared" si="264"/>
        <v>11831.891022053715</v>
      </c>
      <c r="AV340">
        <f t="shared" si="286"/>
        <v>80764009.229128122</v>
      </c>
      <c r="AW340" s="13">
        <f t="shared" si="265"/>
        <v>80764377.431120396</v>
      </c>
      <c r="AX340" s="13">
        <f t="shared" si="300"/>
        <v>197675123.00301972</v>
      </c>
      <c r="AY340" s="13">
        <f t="shared" si="266"/>
        <v>16763.732445960341</v>
      </c>
      <c r="AZ340">
        <f t="shared" si="287"/>
        <v>197675172.59986126</v>
      </c>
      <c r="BA340" s="13">
        <f t="shared" si="267"/>
        <v>197675525.94803166</v>
      </c>
      <c r="BB340" s="37">
        <f t="shared" si="288"/>
        <v>112.58183674385747</v>
      </c>
      <c r="BC340" s="13">
        <f t="shared" si="268"/>
        <v>11831.891022053715</v>
      </c>
      <c r="BD340">
        <f t="shared" si="289"/>
        <v>147.58743148366136</v>
      </c>
      <c r="BE340" s="13">
        <f t="shared" si="269"/>
        <v>503.35057957927143</v>
      </c>
      <c r="BF340" s="13">
        <f t="shared" si="301"/>
        <v>112.84441182105685</v>
      </c>
      <c r="BG340" s="13">
        <f t="shared" si="270"/>
        <v>16763.732445960341</v>
      </c>
      <c r="BH340">
        <f t="shared" si="290"/>
        <v>162.44125337715252</v>
      </c>
      <c r="BI340" s="13">
        <f t="shared" si="271"/>
        <v>503.35057957927143</v>
      </c>
      <c r="BJ340" s="37">
        <f t="shared" si="291"/>
        <v>1.3160841587359395</v>
      </c>
      <c r="BK340" s="13">
        <f t="shared" si="272"/>
        <v>2366.3782044107429</v>
      </c>
      <c r="BL340">
        <f t="shared" si="292"/>
        <v>8.3172031066967183</v>
      </c>
      <c r="BM340" s="13">
        <f t="shared" si="273"/>
        <v>5.6772349545232395</v>
      </c>
      <c r="BN340" s="13">
        <f t="shared" si="302"/>
        <v>1.7748691837326502</v>
      </c>
      <c r="BO340" s="13">
        <f t="shared" si="274"/>
        <v>16763.732445960341</v>
      </c>
      <c r="BP340">
        <f t="shared" si="293"/>
        <v>51.37171073982833</v>
      </c>
      <c r="BQ340" s="13">
        <f t="shared" si="275"/>
        <v>5.6772349545232395</v>
      </c>
      <c r="BR340" s="37">
        <f t="shared" si="294"/>
        <v>185.47549709380507</v>
      </c>
      <c r="BS340" s="13">
        <f t="shared" si="276"/>
        <v>11831.891022053715</v>
      </c>
      <c r="BT340">
        <f t="shared" si="295"/>
        <v>220.48109183360896</v>
      </c>
      <c r="BU340" s="13">
        <f t="shared" si="277"/>
        <v>829.96785815000442</v>
      </c>
      <c r="BV340" s="13">
        <f t="shared" si="303"/>
        <v>117588208.32452293</v>
      </c>
      <c r="BW340" s="13">
        <f t="shared" si="278"/>
        <v>16763.732445960341</v>
      </c>
      <c r="BX340">
        <f t="shared" si="296"/>
        <v>117588257.92136449</v>
      </c>
      <c r="BY340" s="13">
        <f t="shared" si="279"/>
        <v>117588852.55430891</v>
      </c>
    </row>
    <row r="341" spans="29:77" x14ac:dyDescent="0.2">
      <c r="AC341">
        <v>339</v>
      </c>
      <c r="AD341" s="37">
        <f t="shared" si="280"/>
        <v>370951370.90134293</v>
      </c>
      <c r="AE341" s="13">
        <f t="shared" si="256"/>
        <v>11831.891022053715</v>
      </c>
      <c r="AF341">
        <f t="shared" si="297"/>
        <v>370951405.80367631</v>
      </c>
      <c r="AG341" s="13">
        <f t="shared" si="257"/>
        <v>370952418.14796197</v>
      </c>
      <c r="AH341" s="13">
        <f t="shared" si="298"/>
        <v>370951371.16391802</v>
      </c>
      <c r="AI341" s="13">
        <f t="shared" si="258"/>
        <v>16763.732445960341</v>
      </c>
      <c r="AJ341">
        <f t="shared" si="281"/>
        <v>370951420.61445624</v>
      </c>
      <c r="AK341" s="13">
        <f t="shared" si="259"/>
        <v>370952418.14796197</v>
      </c>
      <c r="AL341" s="37">
        <f t="shared" si="282"/>
        <v>628.15708769554521</v>
      </c>
      <c r="AM341" s="13">
        <f t="shared" si="260"/>
        <v>11831.891022053715</v>
      </c>
      <c r="AN341">
        <f t="shared" si="283"/>
        <v>663.05942109393379</v>
      </c>
      <c r="AO341" s="13">
        <f t="shared" si="261"/>
        <v>2813.5073827337451</v>
      </c>
      <c r="AP341" s="13">
        <f t="shared" si="299"/>
        <v>628.41966277274457</v>
      </c>
      <c r="AQ341" s="13">
        <f t="shared" si="262"/>
        <v>16763.732445960341</v>
      </c>
      <c r="AR341" s="13">
        <f t="shared" si="284"/>
        <v>677.87020096141816</v>
      </c>
      <c r="AS341" s="38">
        <f t="shared" si="263"/>
        <v>2813.5073827337451</v>
      </c>
      <c r="AT341" s="37">
        <f t="shared" si="285"/>
        <v>80763974.223533377</v>
      </c>
      <c r="AU341" s="13">
        <f t="shared" si="264"/>
        <v>11831.891022053715</v>
      </c>
      <c r="AV341">
        <f t="shared" si="286"/>
        <v>80764009.125866771</v>
      </c>
      <c r="AW341" s="13">
        <f t="shared" si="265"/>
        <v>80764377.431120396</v>
      </c>
      <c r="AX341" s="13">
        <f t="shared" si="300"/>
        <v>197675123.00301972</v>
      </c>
      <c r="AY341" s="13">
        <f t="shared" si="266"/>
        <v>16763.732445960341</v>
      </c>
      <c r="AZ341">
        <f t="shared" si="287"/>
        <v>197675172.45355791</v>
      </c>
      <c r="BA341" s="13">
        <f t="shared" si="267"/>
        <v>197675525.94803166</v>
      </c>
      <c r="BB341" s="37">
        <f t="shared" si="288"/>
        <v>112.58183674385747</v>
      </c>
      <c r="BC341" s="13">
        <f t="shared" si="268"/>
        <v>11831.891022053715</v>
      </c>
      <c r="BD341">
        <f t="shared" si="289"/>
        <v>147.484170142246</v>
      </c>
      <c r="BE341" s="13">
        <f t="shared" si="269"/>
        <v>503.35057957927143</v>
      </c>
      <c r="BF341" s="13">
        <f t="shared" si="301"/>
        <v>112.84441182105685</v>
      </c>
      <c r="BG341" s="13">
        <f t="shared" si="270"/>
        <v>16763.732445960341</v>
      </c>
      <c r="BH341">
        <f t="shared" si="290"/>
        <v>162.29495000973043</v>
      </c>
      <c r="BI341" s="13">
        <f t="shared" si="271"/>
        <v>503.35057957927143</v>
      </c>
      <c r="BJ341" s="37">
        <f t="shared" si="291"/>
        <v>1.3160841587359395</v>
      </c>
      <c r="BK341" s="13">
        <f t="shared" si="272"/>
        <v>2366.3782044107429</v>
      </c>
      <c r="BL341">
        <f t="shared" si="292"/>
        <v>8.2965508384136477</v>
      </c>
      <c r="BM341" s="13">
        <f t="shared" si="273"/>
        <v>5.6772349545232395</v>
      </c>
      <c r="BN341" s="13">
        <f t="shared" si="302"/>
        <v>1.7748691837326502</v>
      </c>
      <c r="BO341" s="13">
        <f t="shared" si="274"/>
        <v>16763.732445960341</v>
      </c>
      <c r="BP341">
        <f t="shared" si="293"/>
        <v>51.225407372406217</v>
      </c>
      <c r="BQ341" s="13">
        <f t="shared" si="275"/>
        <v>5.6772349545232395</v>
      </c>
      <c r="BR341" s="37">
        <f t="shared" si="294"/>
        <v>185.47549709380507</v>
      </c>
      <c r="BS341" s="13">
        <f t="shared" si="276"/>
        <v>11831.891022053715</v>
      </c>
      <c r="BT341">
        <f t="shared" si="295"/>
        <v>220.3778304921936</v>
      </c>
      <c r="BU341" s="13">
        <f t="shared" si="277"/>
        <v>829.96785815000442</v>
      </c>
      <c r="BV341" s="13">
        <f t="shared" si="303"/>
        <v>117588208.32452293</v>
      </c>
      <c r="BW341" s="13">
        <f t="shared" si="278"/>
        <v>16763.732445960341</v>
      </c>
      <c r="BX341">
        <f t="shared" si="296"/>
        <v>117588257.77506112</v>
      </c>
      <c r="BY341" s="13">
        <f t="shared" si="279"/>
        <v>117588852.55430891</v>
      </c>
    </row>
    <row r="342" spans="29:77" x14ac:dyDescent="0.2">
      <c r="AC342">
        <v>340</v>
      </c>
      <c r="AD342" s="37">
        <f t="shared" si="280"/>
        <v>370951370.90134293</v>
      </c>
      <c r="AE342" s="13">
        <f t="shared" si="256"/>
        <v>11831.891022053715</v>
      </c>
      <c r="AF342">
        <f t="shared" si="297"/>
        <v>370951405.70102239</v>
      </c>
      <c r="AG342" s="13">
        <f t="shared" si="257"/>
        <v>370952418.14796197</v>
      </c>
      <c r="AH342" s="13">
        <f t="shared" si="298"/>
        <v>370951371.16391802</v>
      </c>
      <c r="AI342" s="13">
        <f t="shared" si="258"/>
        <v>16763.732445960341</v>
      </c>
      <c r="AJ342">
        <f t="shared" si="281"/>
        <v>370951420.46901345</v>
      </c>
      <c r="AK342" s="13">
        <f t="shared" si="259"/>
        <v>370952418.14796197</v>
      </c>
      <c r="AL342" s="37">
        <f t="shared" si="282"/>
        <v>628.15708769554521</v>
      </c>
      <c r="AM342" s="13">
        <f t="shared" si="260"/>
        <v>11831.891022053715</v>
      </c>
      <c r="AN342">
        <f t="shared" si="283"/>
        <v>662.95676717217384</v>
      </c>
      <c r="AO342" s="13">
        <f t="shared" si="261"/>
        <v>2813.5073827337451</v>
      </c>
      <c r="AP342" s="13">
        <f t="shared" si="299"/>
        <v>628.41966277274457</v>
      </c>
      <c r="AQ342" s="13">
        <f t="shared" si="262"/>
        <v>16763.732445960341</v>
      </c>
      <c r="AR342" s="13">
        <f t="shared" si="284"/>
        <v>677.72475820203965</v>
      </c>
      <c r="AS342" s="38">
        <f t="shared" si="263"/>
        <v>2813.5073827337451</v>
      </c>
      <c r="AT342" s="37">
        <f t="shared" si="285"/>
        <v>80763974.223533377</v>
      </c>
      <c r="AU342" s="13">
        <f t="shared" si="264"/>
        <v>11831.891022053715</v>
      </c>
      <c r="AV342">
        <f t="shared" si="286"/>
        <v>80764009.02321285</v>
      </c>
      <c r="AW342" s="13">
        <f t="shared" si="265"/>
        <v>80764377.431120396</v>
      </c>
      <c r="AX342" s="13">
        <f t="shared" si="300"/>
        <v>197675123.00301972</v>
      </c>
      <c r="AY342" s="13">
        <f t="shared" si="266"/>
        <v>16763.732445960341</v>
      </c>
      <c r="AZ342">
        <f t="shared" si="287"/>
        <v>197675172.30811515</v>
      </c>
      <c r="BA342" s="13">
        <f t="shared" si="267"/>
        <v>197675525.94803166</v>
      </c>
      <c r="BB342" s="37">
        <f t="shared" si="288"/>
        <v>112.58183674385747</v>
      </c>
      <c r="BC342" s="13">
        <f t="shared" si="268"/>
        <v>11831.891022053715</v>
      </c>
      <c r="BD342">
        <f t="shared" si="289"/>
        <v>147.38151622048605</v>
      </c>
      <c r="BE342" s="13">
        <f t="shared" si="269"/>
        <v>503.35057957927143</v>
      </c>
      <c r="BF342" s="13">
        <f t="shared" si="301"/>
        <v>112.84441182105685</v>
      </c>
      <c r="BG342" s="13">
        <f t="shared" si="270"/>
        <v>16763.732445960341</v>
      </c>
      <c r="BH342">
        <f t="shared" si="290"/>
        <v>162.14950725035197</v>
      </c>
      <c r="BI342" s="13">
        <f t="shared" si="271"/>
        <v>503.35057957927143</v>
      </c>
      <c r="BJ342" s="37">
        <f t="shared" si="291"/>
        <v>1.3160841587359395</v>
      </c>
      <c r="BK342" s="13">
        <f t="shared" si="272"/>
        <v>2366.3782044107429</v>
      </c>
      <c r="BL342">
        <f t="shared" si="292"/>
        <v>8.2760200540616538</v>
      </c>
      <c r="BM342" s="13">
        <f t="shared" si="273"/>
        <v>5.6772349545232395</v>
      </c>
      <c r="BN342" s="13">
        <f t="shared" si="302"/>
        <v>1.7748691837326502</v>
      </c>
      <c r="BO342" s="13">
        <f t="shared" si="274"/>
        <v>16763.732445960341</v>
      </c>
      <c r="BP342">
        <f t="shared" si="293"/>
        <v>51.079964613027769</v>
      </c>
      <c r="BQ342" s="13">
        <f t="shared" si="275"/>
        <v>5.6772349545232395</v>
      </c>
      <c r="BR342" s="37">
        <f t="shared" si="294"/>
        <v>185.47549709380507</v>
      </c>
      <c r="BS342" s="13">
        <f t="shared" si="276"/>
        <v>11831.891022053715</v>
      </c>
      <c r="BT342">
        <f t="shared" si="295"/>
        <v>220.27517657043364</v>
      </c>
      <c r="BU342" s="13">
        <f t="shared" si="277"/>
        <v>829.96785815000442</v>
      </c>
      <c r="BV342" s="13">
        <f t="shared" si="303"/>
        <v>117588208.32452293</v>
      </c>
      <c r="BW342" s="13">
        <f t="shared" si="278"/>
        <v>16763.732445960341</v>
      </c>
      <c r="BX342">
        <f t="shared" si="296"/>
        <v>117588257.62961836</v>
      </c>
      <c r="BY342" s="13">
        <f t="shared" si="279"/>
        <v>117588852.55430891</v>
      </c>
    </row>
    <row r="343" spans="29:77" x14ac:dyDescent="0.2">
      <c r="AC343">
        <v>341</v>
      </c>
      <c r="AD343" s="37">
        <f t="shared" si="280"/>
        <v>370951370.90134293</v>
      </c>
      <c r="AE343" s="13">
        <f t="shared" si="256"/>
        <v>11831.891022053715</v>
      </c>
      <c r="AF343">
        <f t="shared" si="297"/>
        <v>370951405.59897053</v>
      </c>
      <c r="AG343" s="13">
        <f t="shared" si="257"/>
        <v>370952418.14796197</v>
      </c>
      <c r="AH343" s="13">
        <f t="shared" si="298"/>
        <v>370951371.16391802</v>
      </c>
      <c r="AI343" s="13">
        <f t="shared" si="258"/>
        <v>16763.732445960341</v>
      </c>
      <c r="AJ343">
        <f t="shared" si="281"/>
        <v>370951420.32442373</v>
      </c>
      <c r="AK343" s="13">
        <f t="shared" si="259"/>
        <v>370952418.14796197</v>
      </c>
      <c r="AL343" s="37">
        <f t="shared" si="282"/>
        <v>628.15708769554521</v>
      </c>
      <c r="AM343" s="13">
        <f t="shared" si="260"/>
        <v>11831.891022053715</v>
      </c>
      <c r="AN343">
        <f t="shared" si="283"/>
        <v>662.85471532620124</v>
      </c>
      <c r="AO343" s="13">
        <f t="shared" si="261"/>
        <v>2813.5073827337451</v>
      </c>
      <c r="AP343" s="13">
        <f t="shared" si="299"/>
        <v>628.41966277274457</v>
      </c>
      <c r="AQ343" s="13">
        <f t="shared" si="262"/>
        <v>16763.732445960341</v>
      </c>
      <c r="AR343" s="13">
        <f t="shared" si="284"/>
        <v>677.58016847937313</v>
      </c>
      <c r="AS343" s="38">
        <f t="shared" si="263"/>
        <v>2813.5073827337451</v>
      </c>
      <c r="AT343" s="37">
        <f t="shared" si="285"/>
        <v>80763974.223533377</v>
      </c>
      <c r="AU343" s="13">
        <f t="shared" si="264"/>
        <v>11831.891022053715</v>
      </c>
      <c r="AV343">
        <f t="shared" si="286"/>
        <v>80764008.921161011</v>
      </c>
      <c r="AW343" s="13">
        <f t="shared" si="265"/>
        <v>80764377.431120396</v>
      </c>
      <c r="AX343" s="13">
        <f t="shared" si="300"/>
        <v>197675123.00301972</v>
      </c>
      <c r="AY343" s="13">
        <f t="shared" si="266"/>
        <v>16763.732445960341</v>
      </c>
      <c r="AZ343">
        <f t="shared" si="287"/>
        <v>197675172.16352543</v>
      </c>
      <c r="BA343" s="13">
        <f t="shared" si="267"/>
        <v>197675525.94803166</v>
      </c>
      <c r="BB343" s="37">
        <f t="shared" si="288"/>
        <v>112.58183674385747</v>
      </c>
      <c r="BC343" s="13">
        <f t="shared" si="268"/>
        <v>11831.891022053715</v>
      </c>
      <c r="BD343">
        <f t="shared" si="289"/>
        <v>147.27946437451351</v>
      </c>
      <c r="BE343" s="13">
        <f t="shared" si="269"/>
        <v>503.35057957927143</v>
      </c>
      <c r="BF343" s="13">
        <f t="shared" si="301"/>
        <v>112.84441182105685</v>
      </c>
      <c r="BG343" s="13">
        <f t="shared" si="270"/>
        <v>16763.732445960341</v>
      </c>
      <c r="BH343">
        <f t="shared" si="290"/>
        <v>162.00491752768542</v>
      </c>
      <c r="BI343" s="13">
        <f t="shared" si="271"/>
        <v>503.35057957927143</v>
      </c>
      <c r="BJ343" s="37">
        <f t="shared" si="291"/>
        <v>1.3160841587359395</v>
      </c>
      <c r="BK343" s="13">
        <f t="shared" si="272"/>
        <v>2366.3782044107429</v>
      </c>
      <c r="BL343">
        <f t="shared" si="292"/>
        <v>8.2556096848671512</v>
      </c>
      <c r="BM343" s="13">
        <f t="shared" si="273"/>
        <v>5.6772349545232395</v>
      </c>
      <c r="BN343" s="13">
        <f t="shared" si="302"/>
        <v>1.7748691837326502</v>
      </c>
      <c r="BO343" s="13">
        <f t="shared" si="274"/>
        <v>16763.732445960341</v>
      </c>
      <c r="BP343">
        <f t="shared" si="293"/>
        <v>50.93537489036121</v>
      </c>
      <c r="BQ343" s="13">
        <f t="shared" si="275"/>
        <v>5.6772349545232395</v>
      </c>
      <c r="BR343" s="37">
        <f t="shared" si="294"/>
        <v>185.47549709380507</v>
      </c>
      <c r="BS343" s="13">
        <f t="shared" si="276"/>
        <v>11831.891022053715</v>
      </c>
      <c r="BT343">
        <f t="shared" si="295"/>
        <v>220.17312472446113</v>
      </c>
      <c r="BU343" s="13">
        <f t="shared" si="277"/>
        <v>829.96785815000442</v>
      </c>
      <c r="BV343" s="13">
        <f t="shared" si="303"/>
        <v>117588208.32452293</v>
      </c>
      <c r="BW343" s="13">
        <f t="shared" si="278"/>
        <v>16763.732445960341</v>
      </c>
      <c r="BX343">
        <f t="shared" si="296"/>
        <v>117588257.48502864</v>
      </c>
      <c r="BY343" s="13">
        <f t="shared" si="279"/>
        <v>117588852.55430891</v>
      </c>
    </row>
    <row r="344" spans="29:77" x14ac:dyDescent="0.2">
      <c r="AC344">
        <v>342</v>
      </c>
      <c r="AD344" s="37">
        <f t="shared" si="280"/>
        <v>370951370.90134293</v>
      </c>
      <c r="AE344" s="13">
        <f t="shared" si="256"/>
        <v>11831.891022053715</v>
      </c>
      <c r="AF344">
        <f t="shared" si="297"/>
        <v>370951405.4975155</v>
      </c>
      <c r="AG344" s="13">
        <f t="shared" si="257"/>
        <v>370952418.14796197</v>
      </c>
      <c r="AH344" s="13">
        <f t="shared" si="298"/>
        <v>370951371.16391802</v>
      </c>
      <c r="AI344" s="13">
        <f t="shared" si="258"/>
        <v>16763.732445960341</v>
      </c>
      <c r="AJ344">
        <f t="shared" si="281"/>
        <v>370951420.18067956</v>
      </c>
      <c r="AK344" s="13">
        <f t="shared" si="259"/>
        <v>370952418.14796197</v>
      </c>
      <c r="AL344" s="37">
        <f t="shared" si="282"/>
        <v>628.15708769554521</v>
      </c>
      <c r="AM344" s="13">
        <f t="shared" si="260"/>
        <v>11831.891022053715</v>
      </c>
      <c r="AN344">
        <f t="shared" si="283"/>
        <v>662.75326027464962</v>
      </c>
      <c r="AO344" s="13">
        <f t="shared" si="261"/>
        <v>2813.5073827337451</v>
      </c>
      <c r="AP344" s="13">
        <f t="shared" si="299"/>
        <v>628.41966277274457</v>
      </c>
      <c r="AQ344" s="13">
        <f t="shared" si="262"/>
        <v>16763.732445960341</v>
      </c>
      <c r="AR344" s="13">
        <f t="shared" si="284"/>
        <v>677.43642431064029</v>
      </c>
      <c r="AS344" s="38">
        <f t="shared" si="263"/>
        <v>2813.5073827337451</v>
      </c>
      <c r="AT344" s="37">
        <f t="shared" si="285"/>
        <v>80763974.223533377</v>
      </c>
      <c r="AU344" s="13">
        <f t="shared" si="264"/>
        <v>11831.891022053715</v>
      </c>
      <c r="AV344">
        <f t="shared" si="286"/>
        <v>80764008.819705963</v>
      </c>
      <c r="AW344" s="13">
        <f t="shared" si="265"/>
        <v>80764377.431120396</v>
      </c>
      <c r="AX344" s="13">
        <f t="shared" si="300"/>
        <v>197675123.00301972</v>
      </c>
      <c r="AY344" s="13">
        <f t="shared" si="266"/>
        <v>16763.732445960341</v>
      </c>
      <c r="AZ344">
        <f t="shared" si="287"/>
        <v>197675172.01978126</v>
      </c>
      <c r="BA344" s="13">
        <f t="shared" si="267"/>
        <v>197675525.94803166</v>
      </c>
      <c r="BB344" s="37">
        <f t="shared" si="288"/>
        <v>112.58183674385747</v>
      </c>
      <c r="BC344" s="13">
        <f t="shared" si="268"/>
        <v>11831.891022053715</v>
      </c>
      <c r="BD344">
        <f t="shared" si="289"/>
        <v>147.17800932296188</v>
      </c>
      <c r="BE344" s="13">
        <f t="shared" si="269"/>
        <v>503.35057957927143</v>
      </c>
      <c r="BF344" s="13">
        <f t="shared" si="301"/>
        <v>112.84441182105685</v>
      </c>
      <c r="BG344" s="13">
        <f t="shared" si="270"/>
        <v>16763.732445960341</v>
      </c>
      <c r="BH344">
        <f t="shared" si="290"/>
        <v>161.86117335895258</v>
      </c>
      <c r="BI344" s="13">
        <f t="shared" si="271"/>
        <v>503.35057957927143</v>
      </c>
      <c r="BJ344" s="37">
        <f t="shared" si="291"/>
        <v>1.3160841587359395</v>
      </c>
      <c r="BK344" s="13">
        <f t="shared" si="272"/>
        <v>2366.3782044107429</v>
      </c>
      <c r="BL344">
        <f t="shared" si="292"/>
        <v>8.2353186745568259</v>
      </c>
      <c r="BM344" s="13">
        <f t="shared" si="273"/>
        <v>5.6772349545232395</v>
      </c>
      <c r="BN344" s="13">
        <f t="shared" si="302"/>
        <v>1.7748691837326502</v>
      </c>
      <c r="BO344" s="13">
        <f t="shared" si="274"/>
        <v>16763.732445960341</v>
      </c>
      <c r="BP344">
        <f t="shared" si="293"/>
        <v>50.79163072162838</v>
      </c>
      <c r="BQ344" s="13">
        <f t="shared" si="275"/>
        <v>5.6772349545232395</v>
      </c>
      <c r="BR344" s="37">
        <f t="shared" si="294"/>
        <v>185.47549709380507</v>
      </c>
      <c r="BS344" s="13">
        <f t="shared" si="276"/>
        <v>11831.891022053715</v>
      </c>
      <c r="BT344">
        <f t="shared" si="295"/>
        <v>220.07166967290951</v>
      </c>
      <c r="BU344" s="13">
        <f t="shared" si="277"/>
        <v>829.96785815000442</v>
      </c>
      <c r="BV344" s="13">
        <f t="shared" si="303"/>
        <v>117588208.32452293</v>
      </c>
      <c r="BW344" s="13">
        <f t="shared" si="278"/>
        <v>16763.732445960341</v>
      </c>
      <c r="BX344">
        <f t="shared" si="296"/>
        <v>117588257.34128447</v>
      </c>
      <c r="BY344" s="13">
        <f t="shared" si="279"/>
        <v>117588852.55430891</v>
      </c>
    </row>
    <row r="345" spans="29:77" x14ac:dyDescent="0.2">
      <c r="AC345">
        <v>343</v>
      </c>
      <c r="AD345" s="37">
        <f t="shared" si="280"/>
        <v>370951370.90134293</v>
      </c>
      <c r="AE345" s="13">
        <f t="shared" si="256"/>
        <v>11831.891022053715</v>
      </c>
      <c r="AF345">
        <f t="shared" si="297"/>
        <v>370951405.39665204</v>
      </c>
      <c r="AG345" s="13">
        <f t="shared" si="257"/>
        <v>370952418.14796197</v>
      </c>
      <c r="AH345" s="13">
        <f t="shared" si="298"/>
        <v>370951371.16391802</v>
      </c>
      <c r="AI345" s="13">
        <f t="shared" si="258"/>
        <v>16763.732445960341</v>
      </c>
      <c r="AJ345">
        <f t="shared" si="281"/>
        <v>370951420.03777355</v>
      </c>
      <c r="AK345" s="13">
        <f t="shared" si="259"/>
        <v>370952418.14796197</v>
      </c>
      <c r="AL345" s="37">
        <f t="shared" si="282"/>
        <v>628.15708769554521</v>
      </c>
      <c r="AM345" s="13">
        <f t="shared" si="260"/>
        <v>11831.891022053715</v>
      </c>
      <c r="AN345">
        <f t="shared" si="283"/>
        <v>662.65239679774265</v>
      </c>
      <c r="AO345" s="13">
        <f t="shared" si="261"/>
        <v>2813.5073827337451</v>
      </c>
      <c r="AP345" s="13">
        <f t="shared" si="299"/>
        <v>628.41966277274457</v>
      </c>
      <c r="AQ345" s="13">
        <f t="shared" si="262"/>
        <v>16763.732445960341</v>
      </c>
      <c r="AR345" s="13">
        <f t="shared" si="284"/>
        <v>677.29351830032579</v>
      </c>
      <c r="AS345" s="38">
        <f t="shared" si="263"/>
        <v>2813.5073827337451</v>
      </c>
      <c r="AT345" s="37">
        <f t="shared" si="285"/>
        <v>80763974.223533377</v>
      </c>
      <c r="AU345" s="13">
        <f t="shared" si="264"/>
        <v>11831.891022053715</v>
      </c>
      <c r="AV345">
        <f t="shared" si="286"/>
        <v>80764008.718842477</v>
      </c>
      <c r="AW345" s="13">
        <f t="shared" si="265"/>
        <v>80764377.431120396</v>
      </c>
      <c r="AX345" s="13">
        <f t="shared" si="300"/>
        <v>197675123.00301972</v>
      </c>
      <c r="AY345" s="13">
        <f t="shared" si="266"/>
        <v>16763.732445960341</v>
      </c>
      <c r="AZ345">
        <f t="shared" si="287"/>
        <v>197675171.87687525</v>
      </c>
      <c r="BA345" s="13">
        <f t="shared" si="267"/>
        <v>197675525.94803166</v>
      </c>
      <c r="BB345" s="37">
        <f t="shared" si="288"/>
        <v>112.58183674385747</v>
      </c>
      <c r="BC345" s="13">
        <f t="shared" si="268"/>
        <v>11831.891022053715</v>
      </c>
      <c r="BD345">
        <f t="shared" si="289"/>
        <v>147.07714584605489</v>
      </c>
      <c r="BE345" s="13">
        <f t="shared" si="269"/>
        <v>503.35057957927143</v>
      </c>
      <c r="BF345" s="13">
        <f t="shared" si="301"/>
        <v>112.84441182105685</v>
      </c>
      <c r="BG345" s="13">
        <f t="shared" si="270"/>
        <v>16763.732445960341</v>
      </c>
      <c r="BH345">
        <f t="shared" si="290"/>
        <v>161.71826734863802</v>
      </c>
      <c r="BI345" s="13">
        <f t="shared" si="271"/>
        <v>503.35057957927143</v>
      </c>
      <c r="BJ345" s="37">
        <f t="shared" si="291"/>
        <v>1.3160841587359395</v>
      </c>
      <c r="BK345" s="13">
        <f t="shared" si="272"/>
        <v>2366.3782044107429</v>
      </c>
      <c r="BL345">
        <f t="shared" si="292"/>
        <v>8.2151459791754231</v>
      </c>
      <c r="BM345" s="13">
        <f t="shared" si="273"/>
        <v>5.6772349545232395</v>
      </c>
      <c r="BN345" s="13">
        <f t="shared" si="302"/>
        <v>1.7748691837326502</v>
      </c>
      <c r="BO345" s="13">
        <f t="shared" si="274"/>
        <v>16763.732445960341</v>
      </c>
      <c r="BP345">
        <f t="shared" si="293"/>
        <v>50.648724711313818</v>
      </c>
      <c r="BQ345" s="13">
        <f t="shared" si="275"/>
        <v>5.6772349545232395</v>
      </c>
      <c r="BR345" s="37">
        <f t="shared" si="294"/>
        <v>185.47549709380507</v>
      </c>
      <c r="BS345" s="13">
        <f t="shared" si="276"/>
        <v>11831.891022053715</v>
      </c>
      <c r="BT345">
        <f t="shared" si="295"/>
        <v>219.97080619600248</v>
      </c>
      <c r="BU345" s="13">
        <f t="shared" si="277"/>
        <v>829.96785815000442</v>
      </c>
      <c r="BV345" s="13">
        <f t="shared" si="303"/>
        <v>117588208.32452293</v>
      </c>
      <c r="BW345" s="13">
        <f t="shared" si="278"/>
        <v>16763.732445960341</v>
      </c>
      <c r="BX345">
        <f t="shared" si="296"/>
        <v>117588257.19837846</v>
      </c>
      <c r="BY345" s="13">
        <f t="shared" si="279"/>
        <v>117588852.55430891</v>
      </c>
    </row>
    <row r="346" spans="29:77" x14ac:dyDescent="0.2">
      <c r="AC346">
        <v>344</v>
      </c>
      <c r="AD346" s="37">
        <f t="shared" si="280"/>
        <v>370951370.90134293</v>
      </c>
      <c r="AE346" s="13">
        <f t="shared" si="256"/>
        <v>11831.891022053715</v>
      </c>
      <c r="AF346">
        <f t="shared" si="297"/>
        <v>370951405.29637498</v>
      </c>
      <c r="AG346" s="13">
        <f t="shared" si="257"/>
        <v>370952418.14796197</v>
      </c>
      <c r="AH346" s="13">
        <f t="shared" si="298"/>
        <v>370951371.16391802</v>
      </c>
      <c r="AI346" s="13">
        <f t="shared" si="258"/>
        <v>16763.732445960341</v>
      </c>
      <c r="AJ346">
        <f t="shared" si="281"/>
        <v>370951419.89569837</v>
      </c>
      <c r="AK346" s="13">
        <f t="shared" si="259"/>
        <v>370952418.14796197</v>
      </c>
      <c r="AL346" s="37">
        <f t="shared" si="282"/>
        <v>628.15708769554521</v>
      </c>
      <c r="AM346" s="13">
        <f t="shared" si="260"/>
        <v>11831.891022053715</v>
      </c>
      <c r="AN346">
        <f t="shared" si="283"/>
        <v>662.55211973639905</v>
      </c>
      <c r="AO346" s="13">
        <f t="shared" si="261"/>
        <v>2813.5073827337451</v>
      </c>
      <c r="AP346" s="13">
        <f t="shared" si="299"/>
        <v>628.41966277274457</v>
      </c>
      <c r="AQ346" s="13">
        <f t="shared" si="262"/>
        <v>16763.732445960341</v>
      </c>
      <c r="AR346" s="13">
        <f t="shared" si="284"/>
        <v>677.15144313890835</v>
      </c>
      <c r="AS346" s="38">
        <f t="shared" si="263"/>
        <v>2813.5073827337451</v>
      </c>
      <c r="AT346" s="37">
        <f t="shared" si="285"/>
        <v>80763974.223533377</v>
      </c>
      <c r="AU346" s="13">
        <f t="shared" si="264"/>
        <v>11831.891022053715</v>
      </c>
      <c r="AV346">
        <f t="shared" si="286"/>
        <v>80764008.618565425</v>
      </c>
      <c r="AW346" s="13">
        <f t="shared" si="265"/>
        <v>80764377.431120396</v>
      </c>
      <c r="AX346" s="13">
        <f t="shared" si="300"/>
        <v>197675123.00301972</v>
      </c>
      <c r="AY346" s="13">
        <f t="shared" si="266"/>
        <v>16763.732445960341</v>
      </c>
      <c r="AZ346">
        <f t="shared" si="287"/>
        <v>197675171.7348001</v>
      </c>
      <c r="BA346" s="13">
        <f t="shared" si="267"/>
        <v>197675525.94803166</v>
      </c>
      <c r="BB346" s="37">
        <f t="shared" si="288"/>
        <v>112.58183674385747</v>
      </c>
      <c r="BC346" s="13">
        <f t="shared" si="268"/>
        <v>11831.891022053715</v>
      </c>
      <c r="BD346">
        <f t="shared" si="289"/>
        <v>146.97686878471129</v>
      </c>
      <c r="BE346" s="13">
        <f t="shared" si="269"/>
        <v>503.35057957927143</v>
      </c>
      <c r="BF346" s="13">
        <f t="shared" si="301"/>
        <v>112.84441182105685</v>
      </c>
      <c r="BG346" s="13">
        <f t="shared" si="270"/>
        <v>16763.732445960341</v>
      </c>
      <c r="BH346">
        <f t="shared" si="290"/>
        <v>161.57619218722064</v>
      </c>
      <c r="BI346" s="13">
        <f t="shared" si="271"/>
        <v>503.35057957927143</v>
      </c>
      <c r="BJ346" s="37">
        <f t="shared" si="291"/>
        <v>1.3160841587359395</v>
      </c>
      <c r="BK346" s="13">
        <f t="shared" si="272"/>
        <v>2366.3782044107429</v>
      </c>
      <c r="BL346">
        <f t="shared" si="292"/>
        <v>8.1950905669067033</v>
      </c>
      <c r="BM346" s="13">
        <f t="shared" si="273"/>
        <v>5.6772349545232395</v>
      </c>
      <c r="BN346" s="13">
        <f t="shared" si="302"/>
        <v>1.7748691837326502</v>
      </c>
      <c r="BO346" s="13">
        <f t="shared" si="274"/>
        <v>16763.732445960341</v>
      </c>
      <c r="BP346">
        <f t="shared" si="293"/>
        <v>50.50664954989643</v>
      </c>
      <c r="BQ346" s="13">
        <f t="shared" si="275"/>
        <v>5.6772349545232395</v>
      </c>
      <c r="BR346" s="37">
        <f t="shared" si="294"/>
        <v>185.47549709380507</v>
      </c>
      <c r="BS346" s="13">
        <f t="shared" si="276"/>
        <v>11831.891022053715</v>
      </c>
      <c r="BT346">
        <f t="shared" si="295"/>
        <v>219.87052913465891</v>
      </c>
      <c r="BU346" s="13">
        <f t="shared" si="277"/>
        <v>829.96785815000442</v>
      </c>
      <c r="BV346" s="13">
        <f t="shared" si="303"/>
        <v>117588208.32452293</v>
      </c>
      <c r="BW346" s="13">
        <f t="shared" si="278"/>
        <v>16763.732445960341</v>
      </c>
      <c r="BX346">
        <f t="shared" si="296"/>
        <v>117588257.05630329</v>
      </c>
      <c r="BY346" s="13">
        <f t="shared" si="279"/>
        <v>117588852.55430891</v>
      </c>
    </row>
    <row r="347" spans="29:77" x14ac:dyDescent="0.2">
      <c r="AC347">
        <v>345</v>
      </c>
      <c r="AD347" s="37">
        <f t="shared" si="280"/>
        <v>370951370.90134293</v>
      </c>
      <c r="AE347" s="13">
        <f t="shared" si="256"/>
        <v>11831.891022053715</v>
      </c>
      <c r="AF347">
        <f t="shared" si="297"/>
        <v>370951405.19667923</v>
      </c>
      <c r="AG347" s="13">
        <f t="shared" si="257"/>
        <v>370952418.14796197</v>
      </c>
      <c r="AH347" s="13">
        <f t="shared" si="298"/>
        <v>370951371.16391802</v>
      </c>
      <c r="AI347" s="13">
        <f t="shared" si="258"/>
        <v>16763.732445960341</v>
      </c>
      <c r="AJ347">
        <f t="shared" si="281"/>
        <v>370951419.75444686</v>
      </c>
      <c r="AK347" s="13">
        <f t="shared" si="259"/>
        <v>370952418.14796197</v>
      </c>
      <c r="AL347" s="37">
        <f t="shared" si="282"/>
        <v>628.15708769554521</v>
      </c>
      <c r="AM347" s="13">
        <f t="shared" si="260"/>
        <v>11831.891022053715</v>
      </c>
      <c r="AN347">
        <f t="shared" si="283"/>
        <v>662.45242399135304</v>
      </c>
      <c r="AO347" s="13">
        <f t="shared" si="261"/>
        <v>2813.5073827337451</v>
      </c>
      <c r="AP347" s="13">
        <f t="shared" si="299"/>
        <v>628.41966277274457</v>
      </c>
      <c r="AQ347" s="13">
        <f t="shared" si="262"/>
        <v>16763.732445960341</v>
      </c>
      <c r="AR347" s="13">
        <f t="shared" si="284"/>
        <v>677.01019160161513</v>
      </c>
      <c r="AS347" s="38">
        <f t="shared" si="263"/>
        <v>2813.5073827337451</v>
      </c>
      <c r="AT347" s="37">
        <f t="shared" si="285"/>
        <v>80763974.223533377</v>
      </c>
      <c r="AU347" s="13">
        <f t="shared" si="264"/>
        <v>11831.891022053715</v>
      </c>
      <c r="AV347">
        <f t="shared" si="286"/>
        <v>80764008.518869668</v>
      </c>
      <c r="AW347" s="13">
        <f t="shared" si="265"/>
        <v>80764377.431120396</v>
      </c>
      <c r="AX347" s="13">
        <f t="shared" si="300"/>
        <v>197675123.00301972</v>
      </c>
      <c r="AY347" s="13">
        <f t="shared" si="266"/>
        <v>16763.732445960341</v>
      </c>
      <c r="AZ347">
        <f t="shared" si="287"/>
        <v>197675171.59354854</v>
      </c>
      <c r="BA347" s="13">
        <f t="shared" si="267"/>
        <v>197675525.94803166</v>
      </c>
      <c r="BB347" s="37">
        <f t="shared" si="288"/>
        <v>112.58183674385747</v>
      </c>
      <c r="BC347" s="13">
        <f t="shared" si="268"/>
        <v>11831.891022053715</v>
      </c>
      <c r="BD347">
        <f t="shared" si="289"/>
        <v>146.87717303966534</v>
      </c>
      <c r="BE347" s="13">
        <f t="shared" si="269"/>
        <v>503.35057957927143</v>
      </c>
      <c r="BF347" s="13">
        <f t="shared" si="301"/>
        <v>112.84441182105685</v>
      </c>
      <c r="BG347" s="13">
        <f t="shared" si="270"/>
        <v>16763.732445960341</v>
      </c>
      <c r="BH347">
        <f t="shared" si="290"/>
        <v>161.4349406499274</v>
      </c>
      <c r="BI347" s="13">
        <f t="shared" si="271"/>
        <v>503.35057957927143</v>
      </c>
      <c r="BJ347" s="37">
        <f t="shared" si="291"/>
        <v>1.3160841587359395</v>
      </c>
      <c r="BK347" s="13">
        <f t="shared" si="272"/>
        <v>2366.3782044107429</v>
      </c>
      <c r="BL347">
        <f t="shared" si="292"/>
        <v>8.1751514178975135</v>
      </c>
      <c r="BM347" s="13">
        <f t="shared" si="273"/>
        <v>5.6772349545232395</v>
      </c>
      <c r="BN347" s="13">
        <f t="shared" si="302"/>
        <v>1.7748691837326502</v>
      </c>
      <c r="BO347" s="13">
        <f t="shared" si="274"/>
        <v>16763.732445960341</v>
      </c>
      <c r="BP347">
        <f t="shared" si="293"/>
        <v>50.365398012603201</v>
      </c>
      <c r="BQ347" s="13">
        <f t="shared" si="275"/>
        <v>5.6772349545232395</v>
      </c>
      <c r="BR347" s="37">
        <f t="shared" si="294"/>
        <v>185.47549709380507</v>
      </c>
      <c r="BS347" s="13">
        <f t="shared" si="276"/>
        <v>11831.891022053715</v>
      </c>
      <c r="BT347">
        <f t="shared" si="295"/>
        <v>219.77083338961296</v>
      </c>
      <c r="BU347" s="13">
        <f t="shared" si="277"/>
        <v>829.96785815000442</v>
      </c>
      <c r="BV347" s="13">
        <f t="shared" si="303"/>
        <v>117588208.32452293</v>
      </c>
      <c r="BW347" s="13">
        <f t="shared" si="278"/>
        <v>16763.732445960341</v>
      </c>
      <c r="BX347">
        <f t="shared" si="296"/>
        <v>117588256.91505176</v>
      </c>
      <c r="BY347" s="13">
        <f t="shared" si="279"/>
        <v>117588852.55430891</v>
      </c>
    </row>
    <row r="348" spans="29:77" x14ac:dyDescent="0.2">
      <c r="AC348">
        <v>346</v>
      </c>
      <c r="AD348" s="37">
        <f t="shared" si="280"/>
        <v>370951370.90134293</v>
      </c>
      <c r="AE348" s="13">
        <f t="shared" si="256"/>
        <v>11831.891022053715</v>
      </c>
      <c r="AF348">
        <f t="shared" si="297"/>
        <v>370951405.09755975</v>
      </c>
      <c r="AG348" s="13">
        <f t="shared" si="257"/>
        <v>370952418.14796197</v>
      </c>
      <c r="AH348" s="13">
        <f t="shared" si="298"/>
        <v>370951371.16391802</v>
      </c>
      <c r="AI348" s="13">
        <f t="shared" si="258"/>
        <v>16763.732445960341</v>
      </c>
      <c r="AJ348">
        <f t="shared" si="281"/>
        <v>370951419.61401176</v>
      </c>
      <c r="AK348" s="13">
        <f t="shared" si="259"/>
        <v>370952418.14796197</v>
      </c>
      <c r="AL348" s="37">
        <f t="shared" si="282"/>
        <v>628.15708769554521</v>
      </c>
      <c r="AM348" s="13">
        <f t="shared" si="260"/>
        <v>11831.891022053715</v>
      </c>
      <c r="AN348">
        <f t="shared" si="283"/>
        <v>662.35330452229005</v>
      </c>
      <c r="AO348" s="13">
        <f t="shared" si="261"/>
        <v>2813.5073827337451</v>
      </c>
      <c r="AP348" s="13">
        <f t="shared" si="299"/>
        <v>628.41966277274457</v>
      </c>
      <c r="AQ348" s="13">
        <f t="shared" si="262"/>
        <v>16763.732445960341</v>
      </c>
      <c r="AR348" s="13">
        <f t="shared" si="284"/>
        <v>676.8697565471964</v>
      </c>
      <c r="AS348" s="38">
        <f t="shared" si="263"/>
        <v>2813.5073827337451</v>
      </c>
      <c r="AT348" s="37">
        <f t="shared" si="285"/>
        <v>80763974.223533377</v>
      </c>
      <c r="AU348" s="13">
        <f t="shared" si="264"/>
        <v>11831.891022053715</v>
      </c>
      <c r="AV348">
        <f t="shared" si="286"/>
        <v>80764008.419750199</v>
      </c>
      <c r="AW348" s="13">
        <f t="shared" si="265"/>
        <v>80764377.431120396</v>
      </c>
      <c r="AX348" s="13">
        <f t="shared" si="300"/>
        <v>197675123.00301972</v>
      </c>
      <c r="AY348" s="13">
        <f t="shared" si="266"/>
        <v>16763.732445960341</v>
      </c>
      <c r="AZ348">
        <f t="shared" si="287"/>
        <v>197675171.4531135</v>
      </c>
      <c r="BA348" s="13">
        <f t="shared" si="267"/>
        <v>197675525.94803166</v>
      </c>
      <c r="BB348" s="37">
        <f t="shared" si="288"/>
        <v>112.58183674385747</v>
      </c>
      <c r="BC348" s="13">
        <f t="shared" si="268"/>
        <v>11831.891022053715</v>
      </c>
      <c r="BD348">
        <f t="shared" si="289"/>
        <v>146.77805357060231</v>
      </c>
      <c r="BE348" s="13">
        <f t="shared" si="269"/>
        <v>503.35057957927143</v>
      </c>
      <c r="BF348" s="13">
        <f t="shared" si="301"/>
        <v>112.84441182105685</v>
      </c>
      <c r="BG348" s="13">
        <f t="shared" si="270"/>
        <v>16763.732445960341</v>
      </c>
      <c r="BH348">
        <f t="shared" si="290"/>
        <v>161.2945055955087</v>
      </c>
      <c r="BI348" s="13">
        <f t="shared" si="271"/>
        <v>503.35057957927143</v>
      </c>
      <c r="BJ348" s="37">
        <f t="shared" si="291"/>
        <v>1.3160841587359395</v>
      </c>
      <c r="BK348" s="13">
        <f t="shared" si="272"/>
        <v>2366.3782044107429</v>
      </c>
      <c r="BL348">
        <f t="shared" si="292"/>
        <v>8.1553275240849068</v>
      </c>
      <c r="BM348" s="13">
        <f t="shared" si="273"/>
        <v>5.6772349545232395</v>
      </c>
      <c r="BN348" s="13">
        <f t="shared" si="302"/>
        <v>1.7748691837326502</v>
      </c>
      <c r="BO348" s="13">
        <f t="shared" si="274"/>
        <v>16763.732445960341</v>
      </c>
      <c r="BP348">
        <f t="shared" si="293"/>
        <v>50.224962958184499</v>
      </c>
      <c r="BQ348" s="13">
        <f t="shared" si="275"/>
        <v>5.6772349545232395</v>
      </c>
      <c r="BR348" s="37">
        <f t="shared" si="294"/>
        <v>185.47549709380507</v>
      </c>
      <c r="BS348" s="13">
        <f t="shared" si="276"/>
        <v>11831.891022053715</v>
      </c>
      <c r="BT348">
        <f t="shared" si="295"/>
        <v>219.67171392054991</v>
      </c>
      <c r="BU348" s="13">
        <f t="shared" si="277"/>
        <v>829.96785815000442</v>
      </c>
      <c r="BV348" s="13">
        <f t="shared" si="303"/>
        <v>117588208.32452293</v>
      </c>
      <c r="BW348" s="13">
        <f t="shared" si="278"/>
        <v>16763.732445960341</v>
      </c>
      <c r="BX348">
        <f t="shared" si="296"/>
        <v>117588256.7746167</v>
      </c>
      <c r="BY348" s="13">
        <f t="shared" si="279"/>
        <v>117588852.55430891</v>
      </c>
    </row>
    <row r="349" spans="29:77" x14ac:dyDescent="0.2">
      <c r="AC349">
        <v>347</v>
      </c>
      <c r="AD349" s="37">
        <f t="shared" si="280"/>
        <v>370951370.90134293</v>
      </c>
      <c r="AE349" s="13">
        <f t="shared" si="256"/>
        <v>11831.891022053715</v>
      </c>
      <c r="AF349">
        <f t="shared" si="297"/>
        <v>370951404.99901158</v>
      </c>
      <c r="AG349" s="13">
        <f t="shared" si="257"/>
        <v>370952418.14796197</v>
      </c>
      <c r="AH349" s="13">
        <f t="shared" si="298"/>
        <v>370951371.16391802</v>
      </c>
      <c r="AI349" s="13">
        <f t="shared" si="258"/>
        <v>16763.732445960341</v>
      </c>
      <c r="AJ349">
        <f t="shared" si="281"/>
        <v>370951419.47438616</v>
      </c>
      <c r="AK349" s="13">
        <f t="shared" si="259"/>
        <v>370952418.14796197</v>
      </c>
      <c r="AL349" s="37">
        <f t="shared" si="282"/>
        <v>628.15708769554521</v>
      </c>
      <c r="AM349" s="13">
        <f t="shared" si="260"/>
        <v>11831.891022053715</v>
      </c>
      <c r="AN349">
        <f t="shared" si="283"/>
        <v>662.25475634699683</v>
      </c>
      <c r="AO349" s="13">
        <f t="shared" si="261"/>
        <v>2813.5073827337451</v>
      </c>
      <c r="AP349" s="13">
        <f t="shared" si="299"/>
        <v>628.41966277274457</v>
      </c>
      <c r="AQ349" s="13">
        <f t="shared" si="262"/>
        <v>16763.732445960341</v>
      </c>
      <c r="AR349" s="13">
        <f t="shared" si="284"/>
        <v>676.73013091672249</v>
      </c>
      <c r="AS349" s="38">
        <f t="shared" si="263"/>
        <v>2813.5073827337451</v>
      </c>
      <c r="AT349" s="37">
        <f t="shared" si="285"/>
        <v>80763974.223533377</v>
      </c>
      <c r="AU349" s="13">
        <f t="shared" si="264"/>
        <v>11831.891022053715</v>
      </c>
      <c r="AV349">
        <f t="shared" si="286"/>
        <v>80764008.321202025</v>
      </c>
      <c r="AW349" s="13">
        <f t="shared" si="265"/>
        <v>80764377.431120396</v>
      </c>
      <c r="AX349" s="13">
        <f t="shared" si="300"/>
        <v>197675123.00301972</v>
      </c>
      <c r="AY349" s="13">
        <f t="shared" si="266"/>
        <v>16763.732445960341</v>
      </c>
      <c r="AZ349">
        <f t="shared" si="287"/>
        <v>197675171.31348786</v>
      </c>
      <c r="BA349" s="13">
        <f t="shared" si="267"/>
        <v>197675525.94803166</v>
      </c>
      <c r="BB349" s="37">
        <f t="shared" si="288"/>
        <v>112.58183674385747</v>
      </c>
      <c r="BC349" s="13">
        <f t="shared" si="268"/>
        <v>11831.891022053715</v>
      </c>
      <c r="BD349">
        <f t="shared" si="289"/>
        <v>146.67950539530909</v>
      </c>
      <c r="BE349" s="13">
        <f t="shared" si="269"/>
        <v>503.35057957927143</v>
      </c>
      <c r="BF349" s="13">
        <f t="shared" si="301"/>
        <v>112.84441182105685</v>
      </c>
      <c r="BG349" s="13">
        <f t="shared" si="270"/>
        <v>16763.732445960341</v>
      </c>
      <c r="BH349">
        <f t="shared" si="290"/>
        <v>161.15487996503478</v>
      </c>
      <c r="BI349" s="13">
        <f t="shared" si="271"/>
        <v>503.35057957927143</v>
      </c>
      <c r="BJ349" s="37">
        <f t="shared" si="291"/>
        <v>1.3160841587359395</v>
      </c>
      <c r="BK349" s="13">
        <f t="shared" si="272"/>
        <v>2366.3782044107429</v>
      </c>
      <c r="BL349">
        <f t="shared" si="292"/>
        <v>8.135617889026264</v>
      </c>
      <c r="BM349" s="13">
        <f t="shared" si="273"/>
        <v>5.6772349545232395</v>
      </c>
      <c r="BN349" s="13">
        <f t="shared" si="302"/>
        <v>1.7748691837326502</v>
      </c>
      <c r="BO349" s="13">
        <f t="shared" si="274"/>
        <v>16763.732445960341</v>
      </c>
      <c r="BP349">
        <f t="shared" si="293"/>
        <v>50.085337327710576</v>
      </c>
      <c r="BQ349" s="13">
        <f t="shared" si="275"/>
        <v>5.6772349545232395</v>
      </c>
      <c r="BR349" s="37">
        <f t="shared" si="294"/>
        <v>185.47549709380507</v>
      </c>
      <c r="BS349" s="13">
        <f t="shared" si="276"/>
        <v>11831.891022053715</v>
      </c>
      <c r="BT349">
        <f t="shared" si="295"/>
        <v>219.57316574525669</v>
      </c>
      <c r="BU349" s="13">
        <f t="shared" si="277"/>
        <v>829.96785815000442</v>
      </c>
      <c r="BV349" s="13">
        <f t="shared" si="303"/>
        <v>117588208.32452293</v>
      </c>
      <c r="BW349" s="13">
        <f t="shared" si="278"/>
        <v>16763.732445960341</v>
      </c>
      <c r="BX349">
        <f t="shared" si="296"/>
        <v>117588256.63499106</v>
      </c>
      <c r="BY349" s="13">
        <f t="shared" si="279"/>
        <v>117588852.55430891</v>
      </c>
    </row>
    <row r="350" spans="29:77" x14ac:dyDescent="0.2">
      <c r="AC350">
        <v>348</v>
      </c>
      <c r="AD350" s="37">
        <f t="shared" si="280"/>
        <v>370951370.90134293</v>
      </c>
      <c r="AE350" s="13">
        <f t="shared" si="256"/>
        <v>11831.891022053715</v>
      </c>
      <c r="AF350">
        <f t="shared" si="297"/>
        <v>370951404.90102977</v>
      </c>
      <c r="AG350" s="13">
        <f t="shared" si="257"/>
        <v>370952418.14796197</v>
      </c>
      <c r="AH350" s="13">
        <f t="shared" si="298"/>
        <v>370951371.16391802</v>
      </c>
      <c r="AI350" s="13">
        <f t="shared" si="258"/>
        <v>16763.732445960341</v>
      </c>
      <c r="AJ350">
        <f t="shared" si="281"/>
        <v>370951419.335563</v>
      </c>
      <c r="AK350" s="13">
        <f t="shared" si="259"/>
        <v>370952418.14796197</v>
      </c>
      <c r="AL350" s="37">
        <f t="shared" si="282"/>
        <v>628.15708769554521</v>
      </c>
      <c r="AM350" s="13">
        <f t="shared" si="260"/>
        <v>11831.891022053715</v>
      </c>
      <c r="AN350">
        <f t="shared" si="283"/>
        <v>662.15677454052718</v>
      </c>
      <c r="AO350" s="13">
        <f t="shared" si="261"/>
        <v>2813.5073827337451</v>
      </c>
      <c r="AP350" s="13">
        <f t="shared" si="299"/>
        <v>628.41966277274457</v>
      </c>
      <c r="AQ350" s="13">
        <f t="shared" si="262"/>
        <v>16763.732445960341</v>
      </c>
      <c r="AR350" s="13">
        <f t="shared" si="284"/>
        <v>676.59130773240076</v>
      </c>
      <c r="AS350" s="38">
        <f t="shared" si="263"/>
        <v>2813.5073827337451</v>
      </c>
      <c r="AT350" s="37">
        <f t="shared" si="285"/>
        <v>80763974.223533377</v>
      </c>
      <c r="AU350" s="13">
        <f t="shared" si="264"/>
        <v>11831.891022053715</v>
      </c>
      <c r="AV350">
        <f t="shared" si="286"/>
        <v>80764008.223220229</v>
      </c>
      <c r="AW350" s="13">
        <f t="shared" si="265"/>
        <v>80764377.431120396</v>
      </c>
      <c r="AX350" s="13">
        <f t="shared" si="300"/>
        <v>197675123.00301972</v>
      </c>
      <c r="AY350" s="13">
        <f t="shared" si="266"/>
        <v>16763.732445960341</v>
      </c>
      <c r="AZ350">
        <f t="shared" si="287"/>
        <v>197675171.17466468</v>
      </c>
      <c r="BA350" s="13">
        <f t="shared" si="267"/>
        <v>197675525.94803166</v>
      </c>
      <c r="BB350" s="37">
        <f t="shared" si="288"/>
        <v>112.58183674385747</v>
      </c>
      <c r="BC350" s="13">
        <f t="shared" si="268"/>
        <v>11831.891022053715</v>
      </c>
      <c r="BD350">
        <f t="shared" si="289"/>
        <v>146.58152358883939</v>
      </c>
      <c r="BE350" s="13">
        <f t="shared" si="269"/>
        <v>503.35057957927143</v>
      </c>
      <c r="BF350" s="13">
        <f t="shared" si="301"/>
        <v>112.84441182105685</v>
      </c>
      <c r="BG350" s="13">
        <f t="shared" si="270"/>
        <v>16763.732445960341</v>
      </c>
      <c r="BH350">
        <f t="shared" si="290"/>
        <v>161.016056780713</v>
      </c>
      <c r="BI350" s="13">
        <f t="shared" si="271"/>
        <v>503.35057957927143</v>
      </c>
      <c r="BJ350" s="37">
        <f t="shared" si="291"/>
        <v>1.3160841587359395</v>
      </c>
      <c r="BK350" s="13">
        <f t="shared" si="272"/>
        <v>2366.3782044107429</v>
      </c>
      <c r="BL350">
        <f t="shared" si="292"/>
        <v>8.1160215277323271</v>
      </c>
      <c r="BM350" s="13">
        <f t="shared" si="273"/>
        <v>5.6772349545232395</v>
      </c>
      <c r="BN350" s="13">
        <f t="shared" si="302"/>
        <v>1.7748691837326502</v>
      </c>
      <c r="BO350" s="13">
        <f t="shared" si="274"/>
        <v>16763.732445960341</v>
      </c>
      <c r="BP350">
        <f t="shared" si="293"/>
        <v>49.946514143388796</v>
      </c>
      <c r="BQ350" s="13">
        <f t="shared" si="275"/>
        <v>5.6772349545232395</v>
      </c>
      <c r="BR350" s="37">
        <f t="shared" si="294"/>
        <v>185.47549709380507</v>
      </c>
      <c r="BS350" s="13">
        <f t="shared" si="276"/>
        <v>11831.891022053715</v>
      </c>
      <c r="BT350">
        <f t="shared" si="295"/>
        <v>219.47518393878701</v>
      </c>
      <c r="BU350" s="13">
        <f t="shared" si="277"/>
        <v>829.96785815000442</v>
      </c>
      <c r="BV350" s="13">
        <f t="shared" si="303"/>
        <v>117588208.32452293</v>
      </c>
      <c r="BW350" s="13">
        <f t="shared" si="278"/>
        <v>16763.732445960341</v>
      </c>
      <c r="BX350">
        <f t="shared" si="296"/>
        <v>117588256.49616788</v>
      </c>
      <c r="BY350" s="13">
        <f t="shared" si="279"/>
        <v>117588852.55430891</v>
      </c>
    </row>
    <row r="351" spans="29:77" x14ac:dyDescent="0.2">
      <c r="AC351">
        <v>349</v>
      </c>
      <c r="AD351" s="37">
        <f t="shared" si="280"/>
        <v>370951370.90134293</v>
      </c>
      <c r="AE351" s="13">
        <f t="shared" si="256"/>
        <v>11831.891022053715</v>
      </c>
      <c r="AF351">
        <f t="shared" si="297"/>
        <v>370951404.80360949</v>
      </c>
      <c r="AG351" s="13">
        <f t="shared" si="257"/>
        <v>370952418.14796197</v>
      </c>
      <c r="AH351" s="13">
        <f t="shared" si="298"/>
        <v>370951371.16391802</v>
      </c>
      <c r="AI351" s="13">
        <f t="shared" si="258"/>
        <v>16763.732445960341</v>
      </c>
      <c r="AJ351">
        <f t="shared" si="281"/>
        <v>370951419.19753534</v>
      </c>
      <c r="AK351" s="13">
        <f t="shared" si="259"/>
        <v>370952418.14796197</v>
      </c>
      <c r="AL351" s="37">
        <f t="shared" si="282"/>
        <v>628.15708769554521</v>
      </c>
      <c r="AM351" s="13">
        <f t="shared" si="260"/>
        <v>11831.891022053715</v>
      </c>
      <c r="AN351">
        <f t="shared" si="283"/>
        <v>662.05935423438109</v>
      </c>
      <c r="AO351" s="13">
        <f t="shared" si="261"/>
        <v>2813.5073827337451</v>
      </c>
      <c r="AP351" s="13">
        <f t="shared" si="299"/>
        <v>628.41966277274457</v>
      </c>
      <c r="AQ351" s="13">
        <f t="shared" si="262"/>
        <v>16763.732445960341</v>
      </c>
      <c r="AR351" s="13">
        <f t="shared" si="284"/>
        <v>676.45328009641321</v>
      </c>
      <c r="AS351" s="38">
        <f t="shared" si="263"/>
        <v>2813.5073827337451</v>
      </c>
      <c r="AT351" s="37">
        <f t="shared" si="285"/>
        <v>80763974.223533377</v>
      </c>
      <c r="AU351" s="13">
        <f t="shared" si="264"/>
        <v>11831.891022053715</v>
      </c>
      <c r="AV351">
        <f t="shared" si="286"/>
        <v>80764008.125799909</v>
      </c>
      <c r="AW351" s="13">
        <f t="shared" si="265"/>
        <v>80764377.431120396</v>
      </c>
      <c r="AX351" s="13">
        <f t="shared" si="300"/>
        <v>197675123.00301972</v>
      </c>
      <c r="AY351" s="13">
        <f t="shared" si="266"/>
        <v>16763.732445960341</v>
      </c>
      <c r="AZ351">
        <f t="shared" si="287"/>
        <v>197675171.03663704</v>
      </c>
      <c r="BA351" s="13">
        <f t="shared" si="267"/>
        <v>197675525.94803166</v>
      </c>
      <c r="BB351" s="37">
        <f t="shared" si="288"/>
        <v>112.58183674385747</v>
      </c>
      <c r="BC351" s="13">
        <f t="shared" si="268"/>
        <v>11831.891022053715</v>
      </c>
      <c r="BD351">
        <f t="shared" si="289"/>
        <v>146.48410328269333</v>
      </c>
      <c r="BE351" s="13">
        <f t="shared" si="269"/>
        <v>503.35057957927143</v>
      </c>
      <c r="BF351" s="13">
        <f t="shared" si="301"/>
        <v>112.84441182105685</v>
      </c>
      <c r="BG351" s="13">
        <f t="shared" si="270"/>
        <v>16763.732445960341</v>
      </c>
      <c r="BH351">
        <f t="shared" si="290"/>
        <v>160.87802914472545</v>
      </c>
      <c r="BI351" s="13">
        <f t="shared" si="271"/>
        <v>503.35057957927143</v>
      </c>
      <c r="BJ351" s="37">
        <f t="shared" si="291"/>
        <v>1.3160841587359395</v>
      </c>
      <c r="BK351" s="13">
        <f t="shared" si="272"/>
        <v>2366.3782044107429</v>
      </c>
      <c r="BL351">
        <f t="shared" si="292"/>
        <v>8.0965374665031113</v>
      </c>
      <c r="BM351" s="13">
        <f t="shared" si="273"/>
        <v>5.6772349545232395</v>
      </c>
      <c r="BN351" s="13">
        <f t="shared" si="302"/>
        <v>1.7748691837326502</v>
      </c>
      <c r="BO351" s="13">
        <f t="shared" si="274"/>
        <v>16763.732445960341</v>
      </c>
      <c r="BP351">
        <f t="shared" si="293"/>
        <v>49.808486507401248</v>
      </c>
      <c r="BQ351" s="13">
        <f t="shared" si="275"/>
        <v>5.6772349545232395</v>
      </c>
      <c r="BR351" s="37">
        <f t="shared" si="294"/>
        <v>185.47549709380507</v>
      </c>
      <c r="BS351" s="13">
        <f t="shared" si="276"/>
        <v>11831.891022053715</v>
      </c>
      <c r="BT351">
        <f t="shared" si="295"/>
        <v>219.37776363264095</v>
      </c>
      <c r="BU351" s="13">
        <f t="shared" si="277"/>
        <v>829.96785815000442</v>
      </c>
      <c r="BV351" s="13">
        <f t="shared" si="303"/>
        <v>117588208.32452293</v>
      </c>
      <c r="BW351" s="13">
        <f t="shared" si="278"/>
        <v>16763.732445960341</v>
      </c>
      <c r="BX351">
        <f t="shared" si="296"/>
        <v>117588256.35814025</v>
      </c>
      <c r="BY351" s="13">
        <f t="shared" si="279"/>
        <v>117588852.55430891</v>
      </c>
    </row>
    <row r="352" spans="29:77" x14ac:dyDescent="0.2">
      <c r="AC352">
        <v>350</v>
      </c>
      <c r="AD352" s="37">
        <f t="shared" si="280"/>
        <v>370951370.90134293</v>
      </c>
      <c r="AE352" s="13">
        <f t="shared" si="256"/>
        <v>11831.891022053715</v>
      </c>
      <c r="AF352">
        <f t="shared" si="297"/>
        <v>370951404.70674586</v>
      </c>
      <c r="AG352" s="13">
        <f t="shared" si="257"/>
        <v>370952418.14796197</v>
      </c>
      <c r="AH352" s="13">
        <f t="shared" si="298"/>
        <v>370951371.16391802</v>
      </c>
      <c r="AI352" s="13">
        <f t="shared" si="258"/>
        <v>16763.732445960341</v>
      </c>
      <c r="AJ352">
        <f t="shared" si="281"/>
        <v>370951419.06029642</v>
      </c>
      <c r="AK352" s="13">
        <f t="shared" si="259"/>
        <v>370952418.14796197</v>
      </c>
      <c r="AL352" s="37">
        <f t="shared" si="282"/>
        <v>628.15708769554521</v>
      </c>
      <c r="AM352" s="13">
        <f t="shared" si="260"/>
        <v>11831.891022053715</v>
      </c>
      <c r="AN352">
        <f t="shared" si="283"/>
        <v>661.9624906156987</v>
      </c>
      <c r="AO352" s="13">
        <f t="shared" si="261"/>
        <v>2813.5073827337451</v>
      </c>
      <c r="AP352" s="13">
        <f t="shared" si="299"/>
        <v>628.41966277274457</v>
      </c>
      <c r="AQ352" s="13">
        <f t="shared" si="262"/>
        <v>16763.732445960341</v>
      </c>
      <c r="AR352" s="13">
        <f t="shared" si="284"/>
        <v>676.31604118977407</v>
      </c>
      <c r="AS352" s="38">
        <f t="shared" si="263"/>
        <v>2813.5073827337451</v>
      </c>
      <c r="AT352" s="37">
        <f t="shared" si="285"/>
        <v>80763974.223533377</v>
      </c>
      <c r="AU352" s="13">
        <f t="shared" si="264"/>
        <v>11831.891022053715</v>
      </c>
      <c r="AV352">
        <f t="shared" si="286"/>
        <v>80764008.028936297</v>
      </c>
      <c r="AW352" s="13">
        <f t="shared" si="265"/>
        <v>80764377.431120396</v>
      </c>
      <c r="AX352" s="13">
        <f t="shared" si="300"/>
        <v>197675123.00301972</v>
      </c>
      <c r="AY352" s="13">
        <f t="shared" si="266"/>
        <v>16763.732445960341</v>
      </c>
      <c r="AZ352">
        <f t="shared" si="287"/>
        <v>197675170.89939815</v>
      </c>
      <c r="BA352" s="13">
        <f t="shared" si="267"/>
        <v>197675525.94803166</v>
      </c>
      <c r="BB352" s="37">
        <f t="shared" si="288"/>
        <v>112.58183674385747</v>
      </c>
      <c r="BC352" s="13">
        <f t="shared" si="268"/>
        <v>11831.891022053715</v>
      </c>
      <c r="BD352">
        <f t="shared" si="289"/>
        <v>146.38723966401093</v>
      </c>
      <c r="BE352" s="13">
        <f t="shared" si="269"/>
        <v>503.35057957927143</v>
      </c>
      <c r="BF352" s="13">
        <f t="shared" si="301"/>
        <v>112.84441182105685</v>
      </c>
      <c r="BG352" s="13">
        <f t="shared" si="270"/>
        <v>16763.732445960341</v>
      </c>
      <c r="BH352">
        <f t="shared" si="290"/>
        <v>160.74079023808639</v>
      </c>
      <c r="BI352" s="13">
        <f t="shared" si="271"/>
        <v>503.35057957927143</v>
      </c>
      <c r="BJ352" s="37">
        <f t="shared" si="291"/>
        <v>1.3160841587359395</v>
      </c>
      <c r="BK352" s="13">
        <f t="shared" si="272"/>
        <v>2366.3782044107429</v>
      </c>
      <c r="BL352">
        <f t="shared" si="292"/>
        <v>8.0771647427666338</v>
      </c>
      <c r="BM352" s="13">
        <f t="shared" si="273"/>
        <v>5.6772349545232395</v>
      </c>
      <c r="BN352" s="13">
        <f t="shared" si="302"/>
        <v>1.7748691837326502</v>
      </c>
      <c r="BO352" s="13">
        <f t="shared" si="274"/>
        <v>16763.732445960341</v>
      </c>
      <c r="BP352">
        <f t="shared" si="293"/>
        <v>49.671247600762193</v>
      </c>
      <c r="BQ352" s="13">
        <f t="shared" si="275"/>
        <v>5.6772349545232395</v>
      </c>
      <c r="BR352" s="37">
        <f t="shared" si="294"/>
        <v>185.47549709380507</v>
      </c>
      <c r="BS352" s="13">
        <f t="shared" si="276"/>
        <v>11831.891022053715</v>
      </c>
      <c r="BT352">
        <f t="shared" si="295"/>
        <v>219.28090001395856</v>
      </c>
      <c r="BU352" s="13">
        <f t="shared" si="277"/>
        <v>829.96785815000442</v>
      </c>
      <c r="BV352" s="13">
        <f t="shared" si="303"/>
        <v>117588208.32452293</v>
      </c>
      <c r="BW352" s="13">
        <f t="shared" si="278"/>
        <v>16763.732445960341</v>
      </c>
      <c r="BX352">
        <f t="shared" si="296"/>
        <v>117588256.22090134</v>
      </c>
      <c r="BY352" s="13">
        <f t="shared" si="279"/>
        <v>117588852.55430891</v>
      </c>
    </row>
    <row r="353" spans="29:77" x14ac:dyDescent="0.2">
      <c r="AC353">
        <v>351</v>
      </c>
      <c r="AD353" s="37">
        <f t="shared" si="280"/>
        <v>370951370.90134293</v>
      </c>
      <c r="AE353" s="13">
        <f t="shared" si="256"/>
        <v>11831.891022053715</v>
      </c>
      <c r="AF353">
        <f t="shared" si="297"/>
        <v>370951404.61043417</v>
      </c>
      <c r="AG353" s="13">
        <f t="shared" si="257"/>
        <v>370952418.14796197</v>
      </c>
      <c r="AH353" s="13">
        <f t="shared" si="298"/>
        <v>370951371.16391802</v>
      </c>
      <c r="AI353" s="13">
        <f t="shared" si="258"/>
        <v>16763.732445960341</v>
      </c>
      <c r="AJ353">
        <f t="shared" si="281"/>
        <v>370951418.92383951</v>
      </c>
      <c r="AK353" s="13">
        <f t="shared" si="259"/>
        <v>370952418.14796197</v>
      </c>
      <c r="AL353" s="37">
        <f t="shared" si="282"/>
        <v>628.15708769554521</v>
      </c>
      <c r="AM353" s="13">
        <f t="shared" si="260"/>
        <v>11831.891022053715</v>
      </c>
      <c r="AN353">
        <f t="shared" si="283"/>
        <v>661.86617892646746</v>
      </c>
      <c r="AO353" s="13">
        <f t="shared" si="261"/>
        <v>2813.5073827337451</v>
      </c>
      <c r="AP353" s="13">
        <f t="shared" si="299"/>
        <v>628.41966277274457</v>
      </c>
      <c r="AQ353" s="13">
        <f t="shared" si="262"/>
        <v>16763.732445960341</v>
      </c>
      <c r="AR353" s="13">
        <f t="shared" si="284"/>
        <v>676.17958427120709</v>
      </c>
      <c r="AS353" s="38">
        <f t="shared" si="263"/>
        <v>2813.5073827337451</v>
      </c>
      <c r="AT353" s="37">
        <f t="shared" si="285"/>
        <v>80763974.223533377</v>
      </c>
      <c r="AU353" s="13">
        <f t="shared" si="264"/>
        <v>11831.891022053715</v>
      </c>
      <c r="AV353">
        <f t="shared" si="286"/>
        <v>80764007.932624608</v>
      </c>
      <c r="AW353" s="13">
        <f t="shared" si="265"/>
        <v>80764377.431120396</v>
      </c>
      <c r="AX353" s="13">
        <f t="shared" si="300"/>
        <v>197675123.00301972</v>
      </c>
      <c r="AY353" s="13">
        <f t="shared" si="266"/>
        <v>16763.732445960341</v>
      </c>
      <c r="AZ353">
        <f t="shared" si="287"/>
        <v>197675170.76294121</v>
      </c>
      <c r="BA353" s="13">
        <f t="shared" si="267"/>
        <v>197675525.94803166</v>
      </c>
      <c r="BB353" s="37">
        <f t="shared" si="288"/>
        <v>112.58183674385747</v>
      </c>
      <c r="BC353" s="13">
        <f t="shared" si="268"/>
        <v>11831.891022053715</v>
      </c>
      <c r="BD353">
        <f t="shared" si="289"/>
        <v>146.29092797477972</v>
      </c>
      <c r="BE353" s="13">
        <f t="shared" si="269"/>
        <v>503.35057957927143</v>
      </c>
      <c r="BF353" s="13">
        <f t="shared" si="301"/>
        <v>112.84441182105685</v>
      </c>
      <c r="BG353" s="13">
        <f t="shared" si="270"/>
        <v>16763.732445960341</v>
      </c>
      <c r="BH353">
        <f t="shared" si="290"/>
        <v>160.60433331951936</v>
      </c>
      <c r="BI353" s="13">
        <f t="shared" si="271"/>
        <v>503.35057957927143</v>
      </c>
      <c r="BJ353" s="37">
        <f t="shared" si="291"/>
        <v>1.3160841587359395</v>
      </c>
      <c r="BK353" s="13">
        <f t="shared" si="272"/>
        <v>2366.3782044107429</v>
      </c>
      <c r="BL353">
        <f t="shared" si="292"/>
        <v>8.0579024049203927</v>
      </c>
      <c r="BM353" s="13">
        <f t="shared" si="273"/>
        <v>5.6772349545232395</v>
      </c>
      <c r="BN353" s="13">
        <f t="shared" si="302"/>
        <v>1.7748691837326502</v>
      </c>
      <c r="BO353" s="13">
        <f t="shared" si="274"/>
        <v>16763.732445960341</v>
      </c>
      <c r="BP353">
        <f t="shared" si="293"/>
        <v>49.534790682195158</v>
      </c>
      <c r="BQ353" s="13">
        <f t="shared" si="275"/>
        <v>5.6772349545232395</v>
      </c>
      <c r="BR353" s="37">
        <f t="shared" si="294"/>
        <v>185.47549709380507</v>
      </c>
      <c r="BS353" s="13">
        <f t="shared" si="276"/>
        <v>11831.891022053715</v>
      </c>
      <c r="BT353">
        <f t="shared" si="295"/>
        <v>219.18458832472734</v>
      </c>
      <c r="BU353" s="13">
        <f t="shared" si="277"/>
        <v>829.96785815000442</v>
      </c>
      <c r="BV353" s="13">
        <f t="shared" si="303"/>
        <v>117588208.32452293</v>
      </c>
      <c r="BW353" s="13">
        <f t="shared" si="278"/>
        <v>16763.732445960341</v>
      </c>
      <c r="BX353">
        <f t="shared" si="296"/>
        <v>117588256.08444442</v>
      </c>
      <c r="BY353" s="13">
        <f t="shared" si="279"/>
        <v>117588852.55430891</v>
      </c>
    </row>
    <row r="354" spans="29:77" x14ac:dyDescent="0.2">
      <c r="AC354">
        <v>352</v>
      </c>
      <c r="AD354" s="37">
        <f t="shared" si="280"/>
        <v>370951370.90134293</v>
      </c>
      <c r="AE354" s="13">
        <f t="shared" si="256"/>
        <v>11831.891022053715</v>
      </c>
      <c r="AF354">
        <f t="shared" si="297"/>
        <v>370951404.51466972</v>
      </c>
      <c r="AG354" s="13">
        <f t="shared" si="257"/>
        <v>370952418.14796197</v>
      </c>
      <c r="AH354" s="13">
        <f t="shared" si="298"/>
        <v>370951371.16391802</v>
      </c>
      <c r="AI354" s="13">
        <f t="shared" si="258"/>
        <v>16763.732445960341</v>
      </c>
      <c r="AJ354">
        <f t="shared" si="281"/>
        <v>370951418.78815794</v>
      </c>
      <c r="AK354" s="13">
        <f t="shared" si="259"/>
        <v>370952418.14796197</v>
      </c>
      <c r="AL354" s="37">
        <f t="shared" si="282"/>
        <v>628.15708769554521</v>
      </c>
      <c r="AM354" s="13">
        <f t="shared" si="260"/>
        <v>11831.891022053715</v>
      </c>
      <c r="AN354">
        <f t="shared" si="283"/>
        <v>661.77041446274325</v>
      </c>
      <c r="AO354" s="13">
        <f t="shared" si="261"/>
        <v>2813.5073827337451</v>
      </c>
      <c r="AP354" s="13">
        <f t="shared" si="299"/>
        <v>628.41966277274457</v>
      </c>
      <c r="AQ354" s="13">
        <f t="shared" si="262"/>
        <v>16763.732445960341</v>
      </c>
      <c r="AR354" s="13">
        <f t="shared" si="284"/>
        <v>676.04390267604094</v>
      </c>
      <c r="AS354" s="38">
        <f t="shared" si="263"/>
        <v>2813.5073827337451</v>
      </c>
      <c r="AT354" s="37">
        <f t="shared" si="285"/>
        <v>80763974.223533377</v>
      </c>
      <c r="AU354" s="13">
        <f t="shared" si="264"/>
        <v>11831.891022053715</v>
      </c>
      <c r="AV354">
        <f t="shared" si="286"/>
        <v>80764007.83686015</v>
      </c>
      <c r="AW354" s="13">
        <f t="shared" si="265"/>
        <v>80764377.431120396</v>
      </c>
      <c r="AX354" s="13">
        <f t="shared" si="300"/>
        <v>197675123.00301972</v>
      </c>
      <c r="AY354" s="13">
        <f t="shared" si="266"/>
        <v>16763.732445960341</v>
      </c>
      <c r="AZ354">
        <f t="shared" si="287"/>
        <v>197675170.62725961</v>
      </c>
      <c r="BA354" s="13">
        <f t="shared" si="267"/>
        <v>197675525.94803166</v>
      </c>
      <c r="BB354" s="37">
        <f t="shared" si="288"/>
        <v>112.58183674385747</v>
      </c>
      <c r="BC354" s="13">
        <f t="shared" si="268"/>
        <v>11831.891022053715</v>
      </c>
      <c r="BD354">
        <f t="shared" si="289"/>
        <v>146.19516351105551</v>
      </c>
      <c r="BE354" s="13">
        <f t="shared" si="269"/>
        <v>503.35057957927143</v>
      </c>
      <c r="BF354" s="13">
        <f t="shared" si="301"/>
        <v>112.84441182105685</v>
      </c>
      <c r="BG354" s="13">
        <f t="shared" si="270"/>
        <v>16763.732445960341</v>
      </c>
      <c r="BH354">
        <f t="shared" si="290"/>
        <v>160.46865172435326</v>
      </c>
      <c r="BI354" s="13">
        <f t="shared" si="271"/>
        <v>503.35057957927143</v>
      </c>
      <c r="BJ354" s="37">
        <f t="shared" si="291"/>
        <v>1.3160841587359395</v>
      </c>
      <c r="BK354" s="13">
        <f t="shared" si="272"/>
        <v>2366.3782044107429</v>
      </c>
      <c r="BL354">
        <f t="shared" si="292"/>
        <v>8.0387495121755492</v>
      </c>
      <c r="BM354" s="13">
        <f t="shared" si="273"/>
        <v>5.6772349545232395</v>
      </c>
      <c r="BN354" s="13">
        <f t="shared" si="302"/>
        <v>1.7748691837326502</v>
      </c>
      <c r="BO354" s="13">
        <f t="shared" si="274"/>
        <v>16763.732445960341</v>
      </c>
      <c r="BP354">
        <f t="shared" si="293"/>
        <v>49.399109087029068</v>
      </c>
      <c r="BQ354" s="13">
        <f t="shared" si="275"/>
        <v>5.6772349545232395</v>
      </c>
      <c r="BR354" s="37">
        <f t="shared" si="294"/>
        <v>185.47549709380507</v>
      </c>
      <c r="BS354" s="13">
        <f t="shared" si="276"/>
        <v>11831.891022053715</v>
      </c>
      <c r="BT354">
        <f t="shared" si="295"/>
        <v>219.08882386100314</v>
      </c>
      <c r="BU354" s="13">
        <f t="shared" si="277"/>
        <v>829.96785815000442</v>
      </c>
      <c r="BV354" s="13">
        <f t="shared" si="303"/>
        <v>117588208.32452293</v>
      </c>
      <c r="BW354" s="13">
        <f t="shared" si="278"/>
        <v>16763.732445960341</v>
      </c>
      <c r="BX354">
        <f t="shared" si="296"/>
        <v>117588255.94876283</v>
      </c>
      <c r="BY354" s="13">
        <f t="shared" si="279"/>
        <v>117588852.55430891</v>
      </c>
    </row>
    <row r="355" spans="29:77" x14ac:dyDescent="0.2">
      <c r="AC355">
        <v>353</v>
      </c>
      <c r="AD355" s="37">
        <f t="shared" si="280"/>
        <v>370951370.90134293</v>
      </c>
      <c r="AE355" s="13">
        <f t="shared" si="256"/>
        <v>11831.891022053715</v>
      </c>
      <c r="AF355">
        <f t="shared" si="297"/>
        <v>370951404.41944778</v>
      </c>
      <c r="AG355" s="13">
        <f t="shared" si="257"/>
        <v>370952418.14796197</v>
      </c>
      <c r="AH355" s="13">
        <f t="shared" si="298"/>
        <v>370951371.16391802</v>
      </c>
      <c r="AI355" s="13">
        <f t="shared" si="258"/>
        <v>16763.732445960341</v>
      </c>
      <c r="AJ355">
        <f t="shared" si="281"/>
        <v>370951418.65324503</v>
      </c>
      <c r="AK355" s="13">
        <f t="shared" si="259"/>
        <v>370952418.14796197</v>
      </c>
      <c r="AL355" s="37">
        <f t="shared" si="282"/>
        <v>628.15708769554521</v>
      </c>
      <c r="AM355" s="13">
        <f t="shared" si="260"/>
        <v>11831.891022053715</v>
      </c>
      <c r="AN355">
        <f t="shared" si="283"/>
        <v>661.67519257388437</v>
      </c>
      <c r="AO355" s="13">
        <f t="shared" si="261"/>
        <v>2813.5073827337451</v>
      </c>
      <c r="AP355" s="13">
        <f t="shared" si="299"/>
        <v>628.41966277274457</v>
      </c>
      <c r="AQ355" s="13">
        <f t="shared" si="262"/>
        <v>16763.732445960341</v>
      </c>
      <c r="AR355" s="13">
        <f t="shared" si="284"/>
        <v>675.9089898151251</v>
      </c>
      <c r="AS355" s="38">
        <f t="shared" si="263"/>
        <v>2813.5073827337451</v>
      </c>
      <c r="AT355" s="37">
        <f t="shared" si="285"/>
        <v>80763974.223533377</v>
      </c>
      <c r="AU355" s="13">
        <f t="shared" si="264"/>
        <v>11831.891022053715</v>
      </c>
      <c r="AV355">
        <f t="shared" si="286"/>
        <v>80764007.741638258</v>
      </c>
      <c r="AW355" s="13">
        <f t="shared" si="265"/>
        <v>80764377.431120396</v>
      </c>
      <c r="AX355" s="13">
        <f t="shared" si="300"/>
        <v>197675123.00301972</v>
      </c>
      <c r="AY355" s="13">
        <f t="shared" si="266"/>
        <v>16763.732445960341</v>
      </c>
      <c r="AZ355">
        <f t="shared" si="287"/>
        <v>197675170.49234676</v>
      </c>
      <c r="BA355" s="13">
        <f t="shared" si="267"/>
        <v>197675525.94803166</v>
      </c>
      <c r="BB355" s="37">
        <f t="shared" si="288"/>
        <v>112.58183674385747</v>
      </c>
      <c r="BC355" s="13">
        <f t="shared" si="268"/>
        <v>11831.891022053715</v>
      </c>
      <c r="BD355">
        <f t="shared" si="289"/>
        <v>146.09994162219661</v>
      </c>
      <c r="BE355" s="13">
        <f t="shared" si="269"/>
        <v>503.35057957927143</v>
      </c>
      <c r="BF355" s="13">
        <f t="shared" si="301"/>
        <v>112.84441182105685</v>
      </c>
      <c r="BG355" s="13">
        <f t="shared" si="270"/>
        <v>16763.732445960341</v>
      </c>
      <c r="BH355">
        <f t="shared" si="290"/>
        <v>160.33373886343742</v>
      </c>
      <c r="BI355" s="13">
        <f t="shared" si="271"/>
        <v>503.35057957927143</v>
      </c>
      <c r="BJ355" s="37">
        <f t="shared" si="291"/>
        <v>1.3160841587359395</v>
      </c>
      <c r="BK355" s="13">
        <f t="shared" si="272"/>
        <v>2366.3782044107429</v>
      </c>
      <c r="BL355">
        <f t="shared" si="292"/>
        <v>8.0197051344037664</v>
      </c>
      <c r="BM355" s="13">
        <f t="shared" si="273"/>
        <v>5.6772349545232395</v>
      </c>
      <c r="BN355" s="13">
        <f t="shared" si="302"/>
        <v>1.7748691837326502</v>
      </c>
      <c r="BO355" s="13">
        <f t="shared" si="274"/>
        <v>16763.732445960341</v>
      </c>
      <c r="BP355">
        <f t="shared" si="293"/>
        <v>49.264196226113214</v>
      </c>
      <c r="BQ355" s="13">
        <f t="shared" si="275"/>
        <v>5.6772349545232395</v>
      </c>
      <c r="BR355" s="37">
        <f t="shared" si="294"/>
        <v>185.47549709380507</v>
      </c>
      <c r="BS355" s="13">
        <f t="shared" si="276"/>
        <v>11831.891022053715</v>
      </c>
      <c r="BT355">
        <f t="shared" si="295"/>
        <v>218.99360197214421</v>
      </c>
      <c r="BU355" s="13">
        <f t="shared" si="277"/>
        <v>829.96785815000442</v>
      </c>
      <c r="BV355" s="13">
        <f t="shared" si="303"/>
        <v>117588208.32452293</v>
      </c>
      <c r="BW355" s="13">
        <f t="shared" si="278"/>
        <v>16763.732445960341</v>
      </c>
      <c r="BX355">
        <f t="shared" si="296"/>
        <v>117588255.81384997</v>
      </c>
      <c r="BY355" s="13">
        <f t="shared" si="279"/>
        <v>117588852.55430891</v>
      </c>
    </row>
    <row r="356" spans="29:77" x14ac:dyDescent="0.2">
      <c r="AC356">
        <v>354</v>
      </c>
      <c r="AD356" s="37">
        <f t="shared" si="280"/>
        <v>370951370.90134293</v>
      </c>
      <c r="AE356" s="13">
        <f t="shared" si="256"/>
        <v>11831.891022053715</v>
      </c>
      <c r="AF356">
        <f t="shared" si="297"/>
        <v>370951404.32476389</v>
      </c>
      <c r="AG356" s="13">
        <f t="shared" si="257"/>
        <v>370952418.14796197</v>
      </c>
      <c r="AH356" s="13">
        <f t="shared" si="298"/>
        <v>370951371.16391802</v>
      </c>
      <c r="AI356" s="13">
        <f t="shared" si="258"/>
        <v>16763.732445960341</v>
      </c>
      <c r="AJ356">
        <f t="shared" si="281"/>
        <v>370951418.51909441</v>
      </c>
      <c r="AK356" s="13">
        <f t="shared" si="259"/>
        <v>370952418.14796197</v>
      </c>
      <c r="AL356" s="37">
        <f t="shared" si="282"/>
        <v>628.15708769554521</v>
      </c>
      <c r="AM356" s="13">
        <f t="shared" si="260"/>
        <v>11831.891022053715</v>
      </c>
      <c r="AN356">
        <f t="shared" si="283"/>
        <v>661.5805086617986</v>
      </c>
      <c r="AO356" s="13">
        <f t="shared" si="261"/>
        <v>2813.5073827337451</v>
      </c>
      <c r="AP356" s="13">
        <f t="shared" si="299"/>
        <v>628.41966277274457</v>
      </c>
      <c r="AQ356" s="13">
        <f t="shared" si="262"/>
        <v>16763.732445960341</v>
      </c>
      <c r="AR356" s="13">
        <f t="shared" si="284"/>
        <v>675.77483917376253</v>
      </c>
      <c r="AS356" s="38">
        <f t="shared" si="263"/>
        <v>2813.5073827337451</v>
      </c>
      <c r="AT356" s="37">
        <f t="shared" si="285"/>
        <v>80763974.223533377</v>
      </c>
      <c r="AU356" s="13">
        <f t="shared" si="264"/>
        <v>11831.891022053715</v>
      </c>
      <c r="AV356">
        <f t="shared" si="286"/>
        <v>80764007.646954343</v>
      </c>
      <c r="AW356" s="13">
        <f t="shared" si="265"/>
        <v>80764377.431120396</v>
      </c>
      <c r="AX356" s="13">
        <f t="shared" si="300"/>
        <v>197675123.00301972</v>
      </c>
      <c r="AY356" s="13">
        <f t="shared" si="266"/>
        <v>16763.732445960341</v>
      </c>
      <c r="AZ356">
        <f t="shared" si="287"/>
        <v>197675170.35819611</v>
      </c>
      <c r="BA356" s="13">
        <f t="shared" si="267"/>
        <v>197675525.94803166</v>
      </c>
      <c r="BB356" s="37">
        <f t="shared" si="288"/>
        <v>112.58183674385747</v>
      </c>
      <c r="BC356" s="13">
        <f t="shared" si="268"/>
        <v>11831.891022053715</v>
      </c>
      <c r="BD356">
        <f t="shared" si="289"/>
        <v>146.0052577101109</v>
      </c>
      <c r="BE356" s="13">
        <f t="shared" si="269"/>
        <v>503.35057957927143</v>
      </c>
      <c r="BF356" s="13">
        <f t="shared" si="301"/>
        <v>112.84441182105685</v>
      </c>
      <c r="BG356" s="13">
        <f t="shared" si="270"/>
        <v>16763.732445960341</v>
      </c>
      <c r="BH356">
        <f t="shared" si="290"/>
        <v>160.19958822207477</v>
      </c>
      <c r="BI356" s="13">
        <f t="shared" si="271"/>
        <v>503.35057957927143</v>
      </c>
      <c r="BJ356" s="37">
        <f t="shared" si="291"/>
        <v>1.3160841587359395</v>
      </c>
      <c r="BK356" s="13">
        <f t="shared" si="272"/>
        <v>2366.3782044107429</v>
      </c>
      <c r="BL356">
        <f t="shared" si="292"/>
        <v>8.0007683519866255</v>
      </c>
      <c r="BM356" s="13">
        <f t="shared" si="273"/>
        <v>5.6772349545232395</v>
      </c>
      <c r="BN356" s="13">
        <f t="shared" si="302"/>
        <v>1.7748691837326502</v>
      </c>
      <c r="BO356" s="13">
        <f t="shared" si="274"/>
        <v>16763.732445960341</v>
      </c>
      <c r="BP356">
        <f t="shared" si="293"/>
        <v>49.130045584750562</v>
      </c>
      <c r="BQ356" s="13">
        <f t="shared" si="275"/>
        <v>5.6772349545232395</v>
      </c>
      <c r="BR356" s="37">
        <f t="shared" si="294"/>
        <v>185.47549709380507</v>
      </c>
      <c r="BS356" s="13">
        <f t="shared" si="276"/>
        <v>11831.891022053715</v>
      </c>
      <c r="BT356">
        <f t="shared" si="295"/>
        <v>218.89891806005852</v>
      </c>
      <c r="BU356" s="13">
        <f t="shared" si="277"/>
        <v>829.96785815000442</v>
      </c>
      <c r="BV356" s="13">
        <f t="shared" si="303"/>
        <v>117588208.32452293</v>
      </c>
      <c r="BW356" s="13">
        <f t="shared" si="278"/>
        <v>16763.732445960341</v>
      </c>
      <c r="BX356">
        <f t="shared" si="296"/>
        <v>117588255.67969933</v>
      </c>
      <c r="BY356" s="13">
        <f t="shared" si="279"/>
        <v>117588852.55430891</v>
      </c>
    </row>
    <row r="357" spans="29:77" x14ac:dyDescent="0.2">
      <c r="AC357">
        <v>355</v>
      </c>
      <c r="AD357" s="37">
        <f t="shared" si="280"/>
        <v>370951370.90134293</v>
      </c>
      <c r="AE357" s="13">
        <f t="shared" si="256"/>
        <v>11831.891022053715</v>
      </c>
      <c r="AF357">
        <f t="shared" si="297"/>
        <v>370951404.23061341</v>
      </c>
      <c r="AG357" s="13">
        <f t="shared" si="257"/>
        <v>370952418.14796197</v>
      </c>
      <c r="AH357" s="13">
        <f t="shared" si="298"/>
        <v>370951371.16391802</v>
      </c>
      <c r="AI357" s="13">
        <f t="shared" si="258"/>
        <v>16763.732445960341</v>
      </c>
      <c r="AJ357">
        <f t="shared" si="281"/>
        <v>370951418.38569957</v>
      </c>
      <c r="AK357" s="13">
        <f t="shared" si="259"/>
        <v>370952418.14796197</v>
      </c>
      <c r="AL357" s="37">
        <f t="shared" si="282"/>
        <v>628.15708769554521</v>
      </c>
      <c r="AM357" s="13">
        <f t="shared" si="260"/>
        <v>11831.891022053715</v>
      </c>
      <c r="AN357">
        <f t="shared" si="283"/>
        <v>661.48635818020352</v>
      </c>
      <c r="AO357" s="13">
        <f t="shared" si="261"/>
        <v>2813.5073827337451</v>
      </c>
      <c r="AP357" s="13">
        <f t="shared" si="299"/>
        <v>628.41966277274457</v>
      </c>
      <c r="AQ357" s="13">
        <f t="shared" si="262"/>
        <v>16763.732445960341</v>
      </c>
      <c r="AR357" s="13">
        <f t="shared" si="284"/>
        <v>675.64144431066097</v>
      </c>
      <c r="AS357" s="38">
        <f t="shared" si="263"/>
        <v>2813.5073827337451</v>
      </c>
      <c r="AT357" s="37">
        <f t="shared" si="285"/>
        <v>80763974.223533377</v>
      </c>
      <c r="AU357" s="13">
        <f t="shared" si="264"/>
        <v>11831.891022053715</v>
      </c>
      <c r="AV357">
        <f t="shared" si="286"/>
        <v>80764007.552803859</v>
      </c>
      <c r="AW357" s="13">
        <f t="shared" si="265"/>
        <v>80764377.431120396</v>
      </c>
      <c r="AX357" s="13">
        <f t="shared" si="300"/>
        <v>197675123.00301972</v>
      </c>
      <c r="AY357" s="13">
        <f t="shared" si="266"/>
        <v>16763.732445960341</v>
      </c>
      <c r="AZ357">
        <f t="shared" si="287"/>
        <v>197675170.22480127</v>
      </c>
      <c r="BA357" s="13">
        <f t="shared" si="267"/>
        <v>197675525.94803166</v>
      </c>
      <c r="BB357" s="37">
        <f t="shared" si="288"/>
        <v>112.58183674385747</v>
      </c>
      <c r="BC357" s="13">
        <f t="shared" si="268"/>
        <v>11831.891022053715</v>
      </c>
      <c r="BD357">
        <f t="shared" si="289"/>
        <v>145.91110722851582</v>
      </c>
      <c r="BE357" s="13">
        <f t="shared" si="269"/>
        <v>503.35057957927143</v>
      </c>
      <c r="BF357" s="13">
        <f t="shared" si="301"/>
        <v>112.84441182105685</v>
      </c>
      <c r="BG357" s="13">
        <f t="shared" si="270"/>
        <v>16763.732445960341</v>
      </c>
      <c r="BH357">
        <f t="shared" si="290"/>
        <v>160.06619335897329</v>
      </c>
      <c r="BI357" s="13">
        <f t="shared" si="271"/>
        <v>503.35057957927143</v>
      </c>
      <c r="BJ357" s="37">
        <f t="shared" si="291"/>
        <v>1.3160841587359395</v>
      </c>
      <c r="BK357" s="13">
        <f t="shared" si="272"/>
        <v>2366.3782044107429</v>
      </c>
      <c r="BL357">
        <f t="shared" si="292"/>
        <v>7.9819382556676093</v>
      </c>
      <c r="BM357" s="13">
        <f t="shared" si="273"/>
        <v>5.6772349545232395</v>
      </c>
      <c r="BN357" s="13">
        <f t="shared" si="302"/>
        <v>1.7748691837326502</v>
      </c>
      <c r="BO357" s="13">
        <f t="shared" si="274"/>
        <v>16763.732445960341</v>
      </c>
      <c r="BP357">
        <f t="shared" si="293"/>
        <v>48.996650721649097</v>
      </c>
      <c r="BQ357" s="13">
        <f t="shared" si="275"/>
        <v>5.6772349545232395</v>
      </c>
      <c r="BR357" s="37">
        <f t="shared" si="294"/>
        <v>185.47549709380507</v>
      </c>
      <c r="BS357" s="13">
        <f t="shared" si="276"/>
        <v>11831.891022053715</v>
      </c>
      <c r="BT357">
        <f t="shared" si="295"/>
        <v>218.80476757846344</v>
      </c>
      <c r="BU357" s="13">
        <f t="shared" si="277"/>
        <v>829.96785815000442</v>
      </c>
      <c r="BV357" s="13">
        <f t="shared" si="303"/>
        <v>117588208.32452293</v>
      </c>
      <c r="BW357" s="13">
        <f t="shared" si="278"/>
        <v>16763.732445960341</v>
      </c>
      <c r="BX357">
        <f t="shared" si="296"/>
        <v>117588255.54630446</v>
      </c>
      <c r="BY357" s="13">
        <f t="shared" si="279"/>
        <v>117588852.55430891</v>
      </c>
    </row>
    <row r="358" spans="29:77" x14ac:dyDescent="0.2">
      <c r="AC358">
        <v>356</v>
      </c>
      <c r="AD358" s="37">
        <f t="shared" si="280"/>
        <v>370951370.90134293</v>
      </c>
      <c r="AE358" s="13">
        <f t="shared" si="256"/>
        <v>11831.891022053715</v>
      </c>
      <c r="AF358">
        <f t="shared" si="297"/>
        <v>370951404.13699186</v>
      </c>
      <c r="AG358" s="13">
        <f t="shared" si="257"/>
        <v>370952418.14796197</v>
      </c>
      <c r="AH358" s="13">
        <f t="shared" si="298"/>
        <v>370951371.16391802</v>
      </c>
      <c r="AI358" s="13">
        <f t="shared" si="258"/>
        <v>16763.732445960341</v>
      </c>
      <c r="AJ358">
        <f t="shared" si="281"/>
        <v>370951418.25305408</v>
      </c>
      <c r="AK358" s="13">
        <f t="shared" si="259"/>
        <v>370952418.14796197</v>
      </c>
      <c r="AL358" s="37">
        <f t="shared" si="282"/>
        <v>628.15708769554521</v>
      </c>
      <c r="AM358" s="13">
        <f t="shared" si="260"/>
        <v>11831.891022053715</v>
      </c>
      <c r="AN358">
        <f t="shared" si="283"/>
        <v>661.39273663389838</v>
      </c>
      <c r="AO358" s="13">
        <f t="shared" si="261"/>
        <v>2813.5073827337451</v>
      </c>
      <c r="AP358" s="13">
        <f t="shared" si="299"/>
        <v>628.41966277274457</v>
      </c>
      <c r="AQ358" s="13">
        <f t="shared" si="262"/>
        <v>16763.732445960341</v>
      </c>
      <c r="AR358" s="13">
        <f t="shared" si="284"/>
        <v>675.50879885690279</v>
      </c>
      <c r="AS358" s="38">
        <f t="shared" si="263"/>
        <v>2813.5073827337451</v>
      </c>
      <c r="AT358" s="37">
        <f t="shared" si="285"/>
        <v>80763974.223533377</v>
      </c>
      <c r="AU358" s="13">
        <f t="shared" si="264"/>
        <v>11831.891022053715</v>
      </c>
      <c r="AV358">
        <f t="shared" si="286"/>
        <v>80764007.459182322</v>
      </c>
      <c r="AW358" s="13">
        <f t="shared" si="265"/>
        <v>80764377.431120396</v>
      </c>
      <c r="AX358" s="13">
        <f t="shared" si="300"/>
        <v>197675123.00301972</v>
      </c>
      <c r="AY358" s="13">
        <f t="shared" si="266"/>
        <v>16763.732445960341</v>
      </c>
      <c r="AZ358">
        <f t="shared" si="287"/>
        <v>197675170.09215581</v>
      </c>
      <c r="BA358" s="13">
        <f t="shared" si="267"/>
        <v>197675525.94803166</v>
      </c>
      <c r="BB358" s="37">
        <f t="shared" si="288"/>
        <v>112.58183674385747</v>
      </c>
      <c r="BC358" s="13">
        <f t="shared" si="268"/>
        <v>11831.891022053715</v>
      </c>
      <c r="BD358">
        <f t="shared" si="289"/>
        <v>145.81748568221059</v>
      </c>
      <c r="BE358" s="13">
        <f t="shared" si="269"/>
        <v>503.35057957927143</v>
      </c>
      <c r="BF358" s="13">
        <f t="shared" si="301"/>
        <v>112.84441182105685</v>
      </c>
      <c r="BG358" s="13">
        <f t="shared" si="270"/>
        <v>16763.732445960341</v>
      </c>
      <c r="BH358">
        <f t="shared" si="290"/>
        <v>159.93354790521511</v>
      </c>
      <c r="BI358" s="13">
        <f t="shared" si="271"/>
        <v>503.35057957927143</v>
      </c>
      <c r="BJ358" s="37">
        <f t="shared" si="291"/>
        <v>1.3160841587359395</v>
      </c>
      <c r="BK358" s="13">
        <f t="shared" si="272"/>
        <v>2366.3782044107429</v>
      </c>
      <c r="BL358">
        <f t="shared" si="292"/>
        <v>7.9632139464065652</v>
      </c>
      <c r="BM358" s="13">
        <f t="shared" si="273"/>
        <v>5.6772349545232395</v>
      </c>
      <c r="BN358" s="13">
        <f t="shared" si="302"/>
        <v>1.7748691837326502</v>
      </c>
      <c r="BO358" s="13">
        <f t="shared" si="274"/>
        <v>16763.732445960341</v>
      </c>
      <c r="BP358">
        <f t="shared" si="293"/>
        <v>48.86400526789091</v>
      </c>
      <c r="BQ358" s="13">
        <f t="shared" si="275"/>
        <v>5.6772349545232395</v>
      </c>
      <c r="BR358" s="37">
        <f t="shared" si="294"/>
        <v>185.47549709380507</v>
      </c>
      <c r="BS358" s="13">
        <f t="shared" si="276"/>
        <v>11831.891022053715</v>
      </c>
      <c r="BT358">
        <f t="shared" si="295"/>
        <v>218.71114603215821</v>
      </c>
      <c r="BU358" s="13">
        <f t="shared" si="277"/>
        <v>829.96785815000442</v>
      </c>
      <c r="BV358" s="13">
        <f t="shared" si="303"/>
        <v>117588208.32452293</v>
      </c>
      <c r="BW358" s="13">
        <f t="shared" si="278"/>
        <v>16763.732445960341</v>
      </c>
      <c r="BX358">
        <f t="shared" si="296"/>
        <v>117588255.41365901</v>
      </c>
      <c r="BY358" s="13">
        <f t="shared" si="279"/>
        <v>117588852.55430891</v>
      </c>
    </row>
    <row r="359" spans="29:77" x14ac:dyDescent="0.2">
      <c r="AC359">
        <v>357</v>
      </c>
      <c r="AD359" s="37">
        <f t="shared" si="280"/>
        <v>370951370.90134293</v>
      </c>
      <c r="AE359" s="13">
        <f t="shared" si="256"/>
        <v>11831.891022053715</v>
      </c>
      <c r="AF359">
        <f t="shared" si="297"/>
        <v>370951404.04389483</v>
      </c>
      <c r="AG359" s="13">
        <f t="shared" si="257"/>
        <v>370952418.14796197</v>
      </c>
      <c r="AH359" s="13">
        <f t="shared" si="298"/>
        <v>370951371.16391802</v>
      </c>
      <c r="AI359" s="13">
        <f t="shared" si="258"/>
        <v>16763.732445960341</v>
      </c>
      <c r="AJ359">
        <f t="shared" si="281"/>
        <v>370951418.12115175</v>
      </c>
      <c r="AK359" s="13">
        <f t="shared" si="259"/>
        <v>370952418.14796197</v>
      </c>
      <c r="AL359" s="37">
        <f t="shared" si="282"/>
        <v>628.15708769554521</v>
      </c>
      <c r="AM359" s="13">
        <f t="shared" si="260"/>
        <v>11831.891022053715</v>
      </c>
      <c r="AN359">
        <f t="shared" si="283"/>
        <v>661.29963957804864</v>
      </c>
      <c r="AO359" s="13">
        <f t="shared" si="261"/>
        <v>2813.5073827337451</v>
      </c>
      <c r="AP359" s="13">
        <f t="shared" si="299"/>
        <v>628.41966277274457</v>
      </c>
      <c r="AQ359" s="13">
        <f t="shared" si="262"/>
        <v>16763.732445960341</v>
      </c>
      <c r="AR359" s="13">
        <f t="shared" si="284"/>
        <v>675.37689651493042</v>
      </c>
      <c r="AS359" s="38">
        <f t="shared" si="263"/>
        <v>2813.5073827337451</v>
      </c>
      <c r="AT359" s="37">
        <f t="shared" si="285"/>
        <v>80763974.223533377</v>
      </c>
      <c r="AU359" s="13">
        <f t="shared" si="264"/>
        <v>11831.891022053715</v>
      </c>
      <c r="AV359">
        <f t="shared" si="286"/>
        <v>80764007.366085261</v>
      </c>
      <c r="AW359" s="13">
        <f t="shared" si="265"/>
        <v>80764377.431120396</v>
      </c>
      <c r="AX359" s="13">
        <f t="shared" si="300"/>
        <v>197675123.00301972</v>
      </c>
      <c r="AY359" s="13">
        <f t="shared" si="266"/>
        <v>16763.732445960341</v>
      </c>
      <c r="AZ359">
        <f t="shared" si="287"/>
        <v>197675169.96025348</v>
      </c>
      <c r="BA359" s="13">
        <f t="shared" si="267"/>
        <v>197675525.94803166</v>
      </c>
      <c r="BB359" s="37">
        <f t="shared" si="288"/>
        <v>112.58183674385747</v>
      </c>
      <c r="BC359" s="13">
        <f t="shared" si="268"/>
        <v>11831.891022053715</v>
      </c>
      <c r="BD359">
        <f t="shared" si="289"/>
        <v>145.72438862636088</v>
      </c>
      <c r="BE359" s="13">
        <f t="shared" si="269"/>
        <v>503.35057957927143</v>
      </c>
      <c r="BF359" s="13">
        <f t="shared" si="301"/>
        <v>112.84441182105685</v>
      </c>
      <c r="BG359" s="13">
        <f t="shared" si="270"/>
        <v>16763.732445960341</v>
      </c>
      <c r="BH359">
        <f t="shared" si="290"/>
        <v>159.80164556324269</v>
      </c>
      <c r="BI359" s="13">
        <f t="shared" si="271"/>
        <v>503.35057957927143</v>
      </c>
      <c r="BJ359" s="37">
        <f t="shared" si="291"/>
        <v>1.3160841587359395</v>
      </c>
      <c r="BK359" s="13">
        <f t="shared" si="272"/>
        <v>2366.3782044107429</v>
      </c>
      <c r="BL359">
        <f t="shared" si="292"/>
        <v>7.9445945352366198</v>
      </c>
      <c r="BM359" s="13">
        <f t="shared" si="273"/>
        <v>5.6772349545232395</v>
      </c>
      <c r="BN359" s="13">
        <f t="shared" si="302"/>
        <v>1.7748691837326502</v>
      </c>
      <c r="BO359" s="13">
        <f t="shared" si="274"/>
        <v>16763.732445960341</v>
      </c>
      <c r="BP359">
        <f t="shared" si="293"/>
        <v>48.732102925918475</v>
      </c>
      <c r="BQ359" s="13">
        <f t="shared" si="275"/>
        <v>5.6772349545232395</v>
      </c>
      <c r="BR359" s="37">
        <f t="shared" si="294"/>
        <v>185.47549709380507</v>
      </c>
      <c r="BS359" s="13">
        <f t="shared" si="276"/>
        <v>11831.891022053715</v>
      </c>
      <c r="BT359">
        <f t="shared" si="295"/>
        <v>218.61804897630847</v>
      </c>
      <c r="BU359" s="13">
        <f t="shared" si="277"/>
        <v>829.96785815000442</v>
      </c>
      <c r="BV359" s="13">
        <f t="shared" si="303"/>
        <v>117588208.32452293</v>
      </c>
      <c r="BW359" s="13">
        <f t="shared" si="278"/>
        <v>16763.732445960341</v>
      </c>
      <c r="BX359">
        <f t="shared" si="296"/>
        <v>117588255.28175667</v>
      </c>
      <c r="BY359" s="13">
        <f t="shared" si="279"/>
        <v>117588852.55430891</v>
      </c>
    </row>
    <row r="360" spans="29:77" x14ac:dyDescent="0.2">
      <c r="AC360">
        <v>358</v>
      </c>
      <c r="AD360" s="37">
        <f t="shared" si="280"/>
        <v>370951370.90134293</v>
      </c>
      <c r="AE360" s="13">
        <f t="shared" si="256"/>
        <v>11831.891022053715</v>
      </c>
      <c r="AF360">
        <f t="shared" si="297"/>
        <v>370951403.95131785</v>
      </c>
      <c r="AG360" s="13">
        <f t="shared" si="257"/>
        <v>370952418.14796197</v>
      </c>
      <c r="AH360" s="13">
        <f t="shared" si="298"/>
        <v>370951371.16391802</v>
      </c>
      <c r="AI360" s="13">
        <f t="shared" si="258"/>
        <v>16763.732445960341</v>
      </c>
      <c r="AJ360">
        <f t="shared" si="281"/>
        <v>370951417.9899863</v>
      </c>
      <c r="AK360" s="13">
        <f t="shared" si="259"/>
        <v>370952418.14796197</v>
      </c>
      <c r="AL360" s="37">
        <f t="shared" si="282"/>
        <v>628.15708769554521</v>
      </c>
      <c r="AM360" s="13">
        <f t="shared" si="260"/>
        <v>11831.891022053715</v>
      </c>
      <c r="AN360">
        <f t="shared" si="283"/>
        <v>661.20706261748296</v>
      </c>
      <c r="AO360" s="13">
        <f t="shared" si="261"/>
        <v>2813.5073827337451</v>
      </c>
      <c r="AP360" s="13">
        <f t="shared" si="299"/>
        <v>628.41966277274457</v>
      </c>
      <c r="AQ360" s="13">
        <f t="shared" si="262"/>
        <v>16763.732445960341</v>
      </c>
      <c r="AR360" s="13">
        <f t="shared" si="284"/>
        <v>675.24573105754996</v>
      </c>
      <c r="AS360" s="38">
        <f t="shared" si="263"/>
        <v>2813.5073827337451</v>
      </c>
      <c r="AT360" s="37">
        <f t="shared" si="285"/>
        <v>80763974.223533377</v>
      </c>
      <c r="AU360" s="13">
        <f t="shared" si="264"/>
        <v>11831.891022053715</v>
      </c>
      <c r="AV360">
        <f t="shared" si="286"/>
        <v>80764007.273508295</v>
      </c>
      <c r="AW360" s="13">
        <f t="shared" si="265"/>
        <v>80764377.431120396</v>
      </c>
      <c r="AX360" s="13">
        <f t="shared" si="300"/>
        <v>197675123.00301972</v>
      </c>
      <c r="AY360" s="13">
        <f t="shared" si="266"/>
        <v>16763.732445960341</v>
      </c>
      <c r="AZ360">
        <f t="shared" si="287"/>
        <v>197675169.829088</v>
      </c>
      <c r="BA360" s="13">
        <f t="shared" si="267"/>
        <v>197675525.94803166</v>
      </c>
      <c r="BB360" s="37">
        <f t="shared" si="288"/>
        <v>112.58183674385747</v>
      </c>
      <c r="BC360" s="13">
        <f t="shared" si="268"/>
        <v>11831.891022053715</v>
      </c>
      <c r="BD360">
        <f t="shared" si="289"/>
        <v>145.63181166579523</v>
      </c>
      <c r="BE360" s="13">
        <f t="shared" si="269"/>
        <v>503.35057957927143</v>
      </c>
      <c r="BF360" s="13">
        <f t="shared" si="301"/>
        <v>112.84441182105685</v>
      </c>
      <c r="BG360" s="13">
        <f t="shared" si="270"/>
        <v>16763.732445960341</v>
      </c>
      <c r="BH360">
        <f t="shared" si="290"/>
        <v>159.67048010586228</v>
      </c>
      <c r="BI360" s="13">
        <f t="shared" si="271"/>
        <v>503.35057957927143</v>
      </c>
      <c r="BJ360" s="37">
        <f t="shared" si="291"/>
        <v>1.3160841587359395</v>
      </c>
      <c r="BK360" s="13">
        <f t="shared" si="272"/>
        <v>2366.3782044107429</v>
      </c>
      <c r="BL360">
        <f t="shared" si="292"/>
        <v>7.9260791431234896</v>
      </c>
      <c r="BM360" s="13">
        <f t="shared" si="273"/>
        <v>5.6772349545232395</v>
      </c>
      <c r="BN360" s="13">
        <f t="shared" si="302"/>
        <v>1.7748691837326502</v>
      </c>
      <c r="BO360" s="13">
        <f t="shared" si="274"/>
        <v>16763.732445960341</v>
      </c>
      <c r="BP360">
        <f t="shared" si="293"/>
        <v>48.600937468538071</v>
      </c>
      <c r="BQ360" s="13">
        <f t="shared" si="275"/>
        <v>5.6772349545232395</v>
      </c>
      <c r="BR360" s="37">
        <f t="shared" si="294"/>
        <v>185.47549709380507</v>
      </c>
      <c r="BS360" s="13">
        <f t="shared" si="276"/>
        <v>11831.891022053715</v>
      </c>
      <c r="BT360">
        <f t="shared" si="295"/>
        <v>218.52547201574282</v>
      </c>
      <c r="BU360" s="13">
        <f t="shared" si="277"/>
        <v>829.96785815000442</v>
      </c>
      <c r="BV360" s="13">
        <f t="shared" si="303"/>
        <v>117588208.32452293</v>
      </c>
      <c r="BW360" s="13">
        <f t="shared" si="278"/>
        <v>16763.732445960341</v>
      </c>
      <c r="BX360">
        <f t="shared" si="296"/>
        <v>117588255.15059121</v>
      </c>
      <c r="BY360" s="13">
        <f t="shared" si="279"/>
        <v>117588852.55430891</v>
      </c>
    </row>
    <row r="361" spans="29:77" x14ac:dyDescent="0.2">
      <c r="AC361">
        <v>359</v>
      </c>
      <c r="AD361" s="37">
        <f t="shared" si="280"/>
        <v>370951370.90134293</v>
      </c>
      <c r="AE361" s="13">
        <f t="shared" si="256"/>
        <v>11831.891022053715</v>
      </c>
      <c r="AF361">
        <f t="shared" si="297"/>
        <v>370951403.85925663</v>
      </c>
      <c r="AG361" s="13">
        <f t="shared" si="257"/>
        <v>370952418.14796197</v>
      </c>
      <c r="AH361" s="13">
        <f t="shared" si="298"/>
        <v>370951371.16391802</v>
      </c>
      <c r="AI361" s="13">
        <f t="shared" si="258"/>
        <v>16763.732445960341</v>
      </c>
      <c r="AJ361">
        <f t="shared" si="281"/>
        <v>370951417.85955155</v>
      </c>
      <c r="AK361" s="13">
        <f t="shared" si="259"/>
        <v>370952418.14796197</v>
      </c>
      <c r="AL361" s="37">
        <f t="shared" si="282"/>
        <v>628.15708769554521</v>
      </c>
      <c r="AM361" s="13">
        <f t="shared" si="260"/>
        <v>11831.891022053715</v>
      </c>
      <c r="AN361">
        <f t="shared" si="283"/>
        <v>661.11500140600128</v>
      </c>
      <c r="AO361" s="13">
        <f t="shared" si="261"/>
        <v>2813.5073827337451</v>
      </c>
      <c r="AP361" s="13">
        <f t="shared" si="299"/>
        <v>628.41966277274457</v>
      </c>
      <c r="AQ361" s="13">
        <f t="shared" si="262"/>
        <v>16763.732445960341</v>
      </c>
      <c r="AR361" s="13">
        <f t="shared" si="284"/>
        <v>675.11529632695169</v>
      </c>
      <c r="AS361" s="38">
        <f t="shared" si="263"/>
        <v>2813.5073827337451</v>
      </c>
      <c r="AT361" s="37">
        <f t="shared" si="285"/>
        <v>80763974.223533377</v>
      </c>
      <c r="AU361" s="13">
        <f t="shared" si="264"/>
        <v>11831.891022053715</v>
      </c>
      <c r="AV361">
        <f t="shared" si="286"/>
        <v>80764007.181447089</v>
      </c>
      <c r="AW361" s="13">
        <f t="shared" si="265"/>
        <v>80764377.431120396</v>
      </c>
      <c r="AX361" s="13">
        <f t="shared" si="300"/>
        <v>197675123.00301972</v>
      </c>
      <c r="AY361" s="13">
        <f t="shared" si="266"/>
        <v>16763.732445960341</v>
      </c>
      <c r="AZ361">
        <f t="shared" si="287"/>
        <v>197675169.69865328</v>
      </c>
      <c r="BA361" s="13">
        <f t="shared" si="267"/>
        <v>197675525.94803166</v>
      </c>
      <c r="BB361" s="37">
        <f t="shared" si="288"/>
        <v>112.58183674385747</v>
      </c>
      <c r="BC361" s="13">
        <f t="shared" si="268"/>
        <v>11831.891022053715</v>
      </c>
      <c r="BD361">
        <f t="shared" si="289"/>
        <v>145.53975045431349</v>
      </c>
      <c r="BE361" s="13">
        <f t="shared" si="269"/>
        <v>503.35057957927143</v>
      </c>
      <c r="BF361" s="13">
        <f t="shared" si="301"/>
        <v>112.84441182105685</v>
      </c>
      <c r="BG361" s="13">
        <f t="shared" si="270"/>
        <v>16763.732445960341</v>
      </c>
      <c r="BH361">
        <f t="shared" si="290"/>
        <v>159.54004537526393</v>
      </c>
      <c r="BI361" s="13">
        <f t="shared" si="271"/>
        <v>503.35057957927143</v>
      </c>
      <c r="BJ361" s="37">
        <f t="shared" si="291"/>
        <v>1.3160841587359395</v>
      </c>
      <c r="BK361" s="13">
        <f t="shared" si="272"/>
        <v>2366.3782044107429</v>
      </c>
      <c r="BL361">
        <f t="shared" si="292"/>
        <v>7.9076669008271452</v>
      </c>
      <c r="BM361" s="13">
        <f t="shared" si="273"/>
        <v>5.6772349545232395</v>
      </c>
      <c r="BN361" s="13">
        <f t="shared" si="302"/>
        <v>1.7748691837326502</v>
      </c>
      <c r="BO361" s="13">
        <f t="shared" si="274"/>
        <v>16763.732445960341</v>
      </c>
      <c r="BP361">
        <f t="shared" si="293"/>
        <v>48.470502737939725</v>
      </c>
      <c r="BQ361" s="13">
        <f t="shared" si="275"/>
        <v>5.6772349545232395</v>
      </c>
      <c r="BR361" s="37">
        <f t="shared" si="294"/>
        <v>185.47549709380507</v>
      </c>
      <c r="BS361" s="13">
        <f t="shared" si="276"/>
        <v>11831.891022053715</v>
      </c>
      <c r="BT361">
        <f t="shared" si="295"/>
        <v>218.43341080426109</v>
      </c>
      <c r="BU361" s="13">
        <f t="shared" si="277"/>
        <v>829.96785815000442</v>
      </c>
      <c r="BV361" s="13">
        <f t="shared" si="303"/>
        <v>117588208.32452293</v>
      </c>
      <c r="BW361" s="13">
        <f t="shared" si="278"/>
        <v>16763.732445960341</v>
      </c>
      <c r="BX361">
        <f t="shared" si="296"/>
        <v>117588255.02015649</v>
      </c>
      <c r="BY361" s="13">
        <f t="shared" si="279"/>
        <v>117588852.55430891</v>
      </c>
    </row>
    <row r="362" spans="29:77" x14ac:dyDescent="0.2">
      <c r="AC362">
        <v>360</v>
      </c>
      <c r="AD362" s="37">
        <f t="shared" si="280"/>
        <v>370951370.90134293</v>
      </c>
      <c r="AE362" s="13">
        <f t="shared" si="256"/>
        <v>11831.891022053715</v>
      </c>
      <c r="AF362">
        <f t="shared" si="297"/>
        <v>370951403.76770687</v>
      </c>
      <c r="AG362" s="13">
        <f t="shared" si="257"/>
        <v>370952418.14796197</v>
      </c>
      <c r="AH362" s="13">
        <f t="shared" si="298"/>
        <v>370951371.16391802</v>
      </c>
      <c r="AI362" s="13">
        <f t="shared" si="258"/>
        <v>16763.732445960341</v>
      </c>
      <c r="AJ362">
        <f t="shared" si="281"/>
        <v>370951417.72984147</v>
      </c>
      <c r="AK362" s="13">
        <f t="shared" si="259"/>
        <v>370952418.14796197</v>
      </c>
      <c r="AL362" s="37">
        <f t="shared" si="282"/>
        <v>628.15708769554521</v>
      </c>
      <c r="AM362" s="13">
        <f t="shared" si="260"/>
        <v>11831.891022053715</v>
      </c>
      <c r="AN362">
        <f t="shared" si="283"/>
        <v>661.02345164569442</v>
      </c>
      <c r="AO362" s="13">
        <f t="shared" si="261"/>
        <v>2813.5073827337451</v>
      </c>
      <c r="AP362" s="13">
        <f t="shared" si="299"/>
        <v>628.41966277274457</v>
      </c>
      <c r="AQ362" s="13">
        <f t="shared" si="262"/>
        <v>16763.732445960341</v>
      </c>
      <c r="AR362" s="13">
        <f t="shared" si="284"/>
        <v>674.98558623374549</v>
      </c>
      <c r="AS362" s="38">
        <f t="shared" si="263"/>
        <v>2813.5073827337451</v>
      </c>
      <c r="AT362" s="37">
        <f t="shared" si="285"/>
        <v>80763974.223533377</v>
      </c>
      <c r="AU362" s="13">
        <f t="shared" si="264"/>
        <v>11831.891022053715</v>
      </c>
      <c r="AV362">
        <f t="shared" si="286"/>
        <v>80764007.089897335</v>
      </c>
      <c r="AW362" s="13">
        <f t="shared" si="265"/>
        <v>80764377.431120396</v>
      </c>
      <c r="AX362" s="13">
        <f t="shared" si="300"/>
        <v>197675123.00301972</v>
      </c>
      <c r="AY362" s="13">
        <f t="shared" si="266"/>
        <v>16763.732445960341</v>
      </c>
      <c r="AZ362">
        <f t="shared" si="287"/>
        <v>197675169.56894317</v>
      </c>
      <c r="BA362" s="13">
        <f t="shared" si="267"/>
        <v>197675525.94803166</v>
      </c>
      <c r="BB362" s="37">
        <f t="shared" si="288"/>
        <v>112.58183674385747</v>
      </c>
      <c r="BC362" s="13">
        <f t="shared" si="268"/>
        <v>11831.891022053715</v>
      </c>
      <c r="BD362">
        <f t="shared" si="289"/>
        <v>145.44820069400669</v>
      </c>
      <c r="BE362" s="13">
        <f t="shared" si="269"/>
        <v>503.35057957927143</v>
      </c>
      <c r="BF362" s="13">
        <f t="shared" si="301"/>
        <v>112.84441182105685</v>
      </c>
      <c r="BG362" s="13">
        <f t="shared" si="270"/>
        <v>16763.732445960341</v>
      </c>
      <c r="BH362">
        <f t="shared" si="290"/>
        <v>159.41033528205782</v>
      </c>
      <c r="BI362" s="13">
        <f t="shared" si="271"/>
        <v>503.35057957927143</v>
      </c>
      <c r="BJ362" s="37">
        <f t="shared" si="291"/>
        <v>1.3160841587359395</v>
      </c>
      <c r="BK362" s="13">
        <f t="shared" si="272"/>
        <v>2366.3782044107429</v>
      </c>
      <c r="BL362">
        <f t="shared" si="292"/>
        <v>7.8893569487657818</v>
      </c>
      <c r="BM362" s="13">
        <f t="shared" si="273"/>
        <v>5.6772349545232395</v>
      </c>
      <c r="BN362" s="13">
        <f t="shared" si="302"/>
        <v>1.7748691837326502</v>
      </c>
      <c r="BO362" s="13">
        <f t="shared" si="274"/>
        <v>16763.732445960341</v>
      </c>
      <c r="BP362">
        <f t="shared" si="293"/>
        <v>48.340792644733597</v>
      </c>
      <c r="BQ362" s="13">
        <f t="shared" si="275"/>
        <v>5.6772349545232395</v>
      </c>
      <c r="BR362" s="37">
        <f t="shared" si="294"/>
        <v>185.47549709380507</v>
      </c>
      <c r="BS362" s="13">
        <f t="shared" si="276"/>
        <v>11831.891022053715</v>
      </c>
      <c r="BT362">
        <f t="shared" si="295"/>
        <v>218.34186104395428</v>
      </c>
      <c r="BU362" s="13">
        <f t="shared" si="277"/>
        <v>829.96785815000442</v>
      </c>
      <c r="BV362" s="13">
        <f t="shared" si="303"/>
        <v>117588208.32452293</v>
      </c>
      <c r="BW362" s="13">
        <f t="shared" si="278"/>
        <v>16763.732445960341</v>
      </c>
      <c r="BX362">
        <f t="shared" si="296"/>
        <v>117588254.89044639</v>
      </c>
      <c r="BY362" s="13">
        <f t="shared" si="279"/>
        <v>117588852.55430891</v>
      </c>
    </row>
    <row r="363" spans="29:77" x14ac:dyDescent="0.2">
      <c r="AC363">
        <v>361</v>
      </c>
      <c r="AD363" s="37">
        <f t="shared" si="280"/>
        <v>370951370.90134293</v>
      </c>
      <c r="AE363" s="13">
        <f t="shared" si="256"/>
        <v>11831.891022053715</v>
      </c>
      <c r="AF363">
        <f t="shared" si="297"/>
        <v>370951403.67666429</v>
      </c>
      <c r="AG363" s="13">
        <f t="shared" si="257"/>
        <v>370952418.14796197</v>
      </c>
      <c r="AH363" s="13">
        <f t="shared" si="298"/>
        <v>370951371.16391802</v>
      </c>
      <c r="AI363" s="13">
        <f t="shared" si="258"/>
        <v>16763.732445960341</v>
      </c>
      <c r="AJ363">
        <f t="shared" si="281"/>
        <v>370951417.60084999</v>
      </c>
      <c r="AK363" s="13">
        <f t="shared" si="259"/>
        <v>370952418.14796197</v>
      </c>
      <c r="AL363" s="37">
        <f t="shared" si="282"/>
        <v>628.15708769554521</v>
      </c>
      <c r="AM363" s="13">
        <f t="shared" si="260"/>
        <v>11831.891022053715</v>
      </c>
      <c r="AN363">
        <f t="shared" si="283"/>
        <v>660.9324090862757</v>
      </c>
      <c r="AO363" s="13">
        <f t="shared" si="261"/>
        <v>2813.5073827337451</v>
      </c>
      <c r="AP363" s="13">
        <f t="shared" si="299"/>
        <v>628.41966277274457</v>
      </c>
      <c r="AQ363" s="13">
        <f t="shared" si="262"/>
        <v>16763.732445960341</v>
      </c>
      <c r="AR363" s="13">
        <f t="shared" si="284"/>
        <v>674.85659475601426</v>
      </c>
      <c r="AS363" s="38">
        <f t="shared" si="263"/>
        <v>2813.5073827337451</v>
      </c>
      <c r="AT363" s="37">
        <f t="shared" si="285"/>
        <v>80763974.223533377</v>
      </c>
      <c r="AU363" s="13">
        <f t="shared" si="264"/>
        <v>11831.891022053715</v>
      </c>
      <c r="AV363">
        <f t="shared" si="286"/>
        <v>80764006.998854771</v>
      </c>
      <c r="AW363" s="13">
        <f t="shared" si="265"/>
        <v>80764377.431120396</v>
      </c>
      <c r="AX363" s="13">
        <f t="shared" si="300"/>
        <v>197675123.00301972</v>
      </c>
      <c r="AY363" s="13">
        <f t="shared" si="266"/>
        <v>16763.732445960341</v>
      </c>
      <c r="AZ363">
        <f t="shared" si="287"/>
        <v>197675169.43995172</v>
      </c>
      <c r="BA363" s="13">
        <f t="shared" si="267"/>
        <v>197675525.94803166</v>
      </c>
      <c r="BB363" s="37">
        <f t="shared" si="288"/>
        <v>112.58183674385747</v>
      </c>
      <c r="BC363" s="13">
        <f t="shared" si="268"/>
        <v>11831.891022053715</v>
      </c>
      <c r="BD363">
        <f t="shared" si="289"/>
        <v>145.35715813458796</v>
      </c>
      <c r="BE363" s="13">
        <f t="shared" si="269"/>
        <v>503.35057957927143</v>
      </c>
      <c r="BF363" s="13">
        <f t="shared" si="301"/>
        <v>112.84441182105685</v>
      </c>
      <c r="BG363" s="13">
        <f t="shared" si="270"/>
        <v>16763.732445960341</v>
      </c>
      <c r="BH363">
        <f t="shared" si="290"/>
        <v>159.2813438043265</v>
      </c>
      <c r="BI363" s="13">
        <f t="shared" si="271"/>
        <v>503.35057957927143</v>
      </c>
      <c r="BJ363" s="37">
        <f t="shared" si="291"/>
        <v>1.3160841587359395</v>
      </c>
      <c r="BK363" s="13">
        <f t="shared" si="272"/>
        <v>2366.3782044107429</v>
      </c>
      <c r="BL363">
        <f t="shared" si="292"/>
        <v>7.8711484368820415</v>
      </c>
      <c r="BM363" s="13">
        <f t="shared" si="273"/>
        <v>5.6772349545232395</v>
      </c>
      <c r="BN363" s="13">
        <f t="shared" si="302"/>
        <v>1.7748691837326502</v>
      </c>
      <c r="BO363" s="13">
        <f t="shared" si="274"/>
        <v>16763.732445960341</v>
      </c>
      <c r="BP363">
        <f t="shared" si="293"/>
        <v>48.211801167002292</v>
      </c>
      <c r="BQ363" s="13">
        <f t="shared" si="275"/>
        <v>5.6772349545232395</v>
      </c>
      <c r="BR363" s="37">
        <f t="shared" si="294"/>
        <v>185.47549709380507</v>
      </c>
      <c r="BS363" s="13">
        <f t="shared" si="276"/>
        <v>11831.891022053715</v>
      </c>
      <c r="BT363">
        <f t="shared" si="295"/>
        <v>218.25081848453559</v>
      </c>
      <c r="BU363" s="13">
        <f t="shared" si="277"/>
        <v>829.96785815000442</v>
      </c>
      <c r="BV363" s="13">
        <f t="shared" si="303"/>
        <v>117588208.32452293</v>
      </c>
      <c r="BW363" s="13">
        <f t="shared" si="278"/>
        <v>16763.732445960341</v>
      </c>
      <c r="BX363">
        <f t="shared" si="296"/>
        <v>117588254.76145491</v>
      </c>
      <c r="BY363" s="13">
        <f t="shared" si="279"/>
        <v>117588852.55430891</v>
      </c>
    </row>
    <row r="364" spans="29:77" x14ac:dyDescent="0.2">
      <c r="AC364">
        <v>362</v>
      </c>
      <c r="AD364" s="37">
        <f t="shared" si="280"/>
        <v>370951370.90134293</v>
      </c>
      <c r="AE364" s="13">
        <f t="shared" si="256"/>
        <v>11831.891022053715</v>
      </c>
      <c r="AF364">
        <f t="shared" si="297"/>
        <v>370951403.58612478</v>
      </c>
      <c r="AG364" s="13">
        <f t="shared" si="257"/>
        <v>370952418.14796197</v>
      </c>
      <c r="AH364" s="13">
        <f t="shared" si="298"/>
        <v>370951371.16391802</v>
      </c>
      <c r="AI364" s="13">
        <f t="shared" si="258"/>
        <v>16763.732445960341</v>
      </c>
      <c r="AJ364">
        <f t="shared" si="281"/>
        <v>370951417.47257119</v>
      </c>
      <c r="AK364" s="13">
        <f t="shared" si="259"/>
        <v>370952418.14796197</v>
      </c>
      <c r="AL364" s="37">
        <f t="shared" si="282"/>
        <v>628.15708769554521</v>
      </c>
      <c r="AM364" s="13">
        <f t="shared" si="260"/>
        <v>11831.891022053715</v>
      </c>
      <c r="AN364">
        <f t="shared" si="283"/>
        <v>660.84186952442292</v>
      </c>
      <c r="AO364" s="13">
        <f t="shared" si="261"/>
        <v>2813.5073827337451</v>
      </c>
      <c r="AP364" s="13">
        <f t="shared" si="299"/>
        <v>628.41966277274457</v>
      </c>
      <c r="AQ364" s="13">
        <f t="shared" si="262"/>
        <v>16763.732445960341</v>
      </c>
      <c r="AR364" s="13">
        <f t="shared" si="284"/>
        <v>674.72831593838089</v>
      </c>
      <c r="AS364" s="38">
        <f t="shared" si="263"/>
        <v>2813.5073827337451</v>
      </c>
      <c r="AT364" s="37">
        <f t="shared" si="285"/>
        <v>80763974.223533377</v>
      </c>
      <c r="AU364" s="13">
        <f t="shared" si="264"/>
        <v>11831.891022053715</v>
      </c>
      <c r="AV364">
        <f t="shared" si="286"/>
        <v>80764006.908315212</v>
      </c>
      <c r="AW364" s="13">
        <f t="shared" si="265"/>
        <v>80764377.431120396</v>
      </c>
      <c r="AX364" s="13">
        <f t="shared" si="300"/>
        <v>197675123.00301972</v>
      </c>
      <c r="AY364" s="13">
        <f t="shared" si="266"/>
        <v>16763.732445960341</v>
      </c>
      <c r="AZ364">
        <f t="shared" si="287"/>
        <v>197675169.3116729</v>
      </c>
      <c r="BA364" s="13">
        <f t="shared" si="267"/>
        <v>197675525.94803166</v>
      </c>
      <c r="BB364" s="37">
        <f t="shared" si="288"/>
        <v>112.58183674385747</v>
      </c>
      <c r="BC364" s="13">
        <f t="shared" si="268"/>
        <v>11831.891022053715</v>
      </c>
      <c r="BD364">
        <f t="shared" si="289"/>
        <v>145.26661857273513</v>
      </c>
      <c r="BE364" s="13">
        <f t="shared" si="269"/>
        <v>503.35057957927143</v>
      </c>
      <c r="BF364" s="13">
        <f t="shared" si="301"/>
        <v>112.84441182105685</v>
      </c>
      <c r="BG364" s="13">
        <f t="shared" si="270"/>
        <v>16763.732445960341</v>
      </c>
      <c r="BH364">
        <f t="shared" si="290"/>
        <v>159.15306498669315</v>
      </c>
      <c r="BI364" s="13">
        <f t="shared" si="271"/>
        <v>503.35057957927143</v>
      </c>
      <c r="BJ364" s="37">
        <f t="shared" si="291"/>
        <v>1.3160841587359395</v>
      </c>
      <c r="BK364" s="13">
        <f t="shared" si="272"/>
        <v>2366.3782044107429</v>
      </c>
      <c r="BL364">
        <f t="shared" si="292"/>
        <v>7.8530405245114725</v>
      </c>
      <c r="BM364" s="13">
        <f t="shared" si="273"/>
        <v>5.6772349545232395</v>
      </c>
      <c r="BN364" s="13">
        <f t="shared" si="302"/>
        <v>1.7748691837326502</v>
      </c>
      <c r="BO364" s="13">
        <f t="shared" si="274"/>
        <v>16763.732445960341</v>
      </c>
      <c r="BP364">
        <f t="shared" si="293"/>
        <v>48.083522349368948</v>
      </c>
      <c r="BQ364" s="13">
        <f t="shared" si="275"/>
        <v>5.6772349545232395</v>
      </c>
      <c r="BR364" s="37">
        <f t="shared" si="294"/>
        <v>185.47549709380507</v>
      </c>
      <c r="BS364" s="13">
        <f t="shared" si="276"/>
        <v>11831.891022053715</v>
      </c>
      <c r="BT364">
        <f t="shared" si="295"/>
        <v>218.16027892268275</v>
      </c>
      <c r="BU364" s="13">
        <f t="shared" si="277"/>
        <v>829.96785815000442</v>
      </c>
      <c r="BV364" s="13">
        <f t="shared" si="303"/>
        <v>117588208.32452293</v>
      </c>
      <c r="BW364" s="13">
        <f t="shared" si="278"/>
        <v>16763.732445960341</v>
      </c>
      <c r="BX364">
        <f t="shared" si="296"/>
        <v>117588254.63317609</v>
      </c>
      <c r="BY364" s="13">
        <f t="shared" si="279"/>
        <v>117588852.55430891</v>
      </c>
    </row>
    <row r="365" spans="29:77" x14ac:dyDescent="0.2">
      <c r="AC365">
        <v>363</v>
      </c>
      <c r="AD365" s="37">
        <f t="shared" si="280"/>
        <v>370951370.90134293</v>
      </c>
      <c r="AE365" s="13">
        <f t="shared" si="256"/>
        <v>11831.891022053715</v>
      </c>
      <c r="AF365">
        <f t="shared" si="297"/>
        <v>370951403.49608403</v>
      </c>
      <c r="AG365" s="13">
        <f t="shared" si="257"/>
        <v>370952418.14796197</v>
      </c>
      <c r="AH365" s="13">
        <f t="shared" si="298"/>
        <v>370951371.16391802</v>
      </c>
      <c r="AI365" s="13">
        <f t="shared" si="258"/>
        <v>16763.732445960341</v>
      </c>
      <c r="AJ365">
        <f t="shared" si="281"/>
        <v>370951417.34499913</v>
      </c>
      <c r="AK365" s="13">
        <f t="shared" si="259"/>
        <v>370952418.14796197</v>
      </c>
      <c r="AL365" s="37">
        <f t="shared" si="282"/>
        <v>628.15708769554521</v>
      </c>
      <c r="AM365" s="13">
        <f t="shared" si="260"/>
        <v>11831.891022053715</v>
      </c>
      <c r="AN365">
        <f t="shared" si="283"/>
        <v>660.75182880313116</v>
      </c>
      <c r="AO365" s="13">
        <f t="shared" si="261"/>
        <v>2813.5073827337451</v>
      </c>
      <c r="AP365" s="13">
        <f t="shared" si="299"/>
        <v>628.41966277274457</v>
      </c>
      <c r="AQ365" s="13">
        <f t="shared" si="262"/>
        <v>16763.732445960341</v>
      </c>
      <c r="AR365" s="13">
        <f t="shared" si="284"/>
        <v>674.60074389109263</v>
      </c>
      <c r="AS365" s="38">
        <f t="shared" si="263"/>
        <v>2813.5073827337451</v>
      </c>
      <c r="AT365" s="37">
        <f t="shared" si="285"/>
        <v>80763974.223533377</v>
      </c>
      <c r="AU365" s="13">
        <f t="shared" si="264"/>
        <v>11831.891022053715</v>
      </c>
      <c r="AV365">
        <f t="shared" si="286"/>
        <v>80764006.818274483</v>
      </c>
      <c r="AW365" s="13">
        <f t="shared" si="265"/>
        <v>80764377.431120396</v>
      </c>
      <c r="AX365" s="13">
        <f t="shared" si="300"/>
        <v>197675123.00301972</v>
      </c>
      <c r="AY365" s="13">
        <f t="shared" si="266"/>
        <v>16763.732445960341</v>
      </c>
      <c r="AZ365">
        <f t="shared" si="287"/>
        <v>197675169.18410084</v>
      </c>
      <c r="BA365" s="13">
        <f t="shared" si="267"/>
        <v>197675525.94803166</v>
      </c>
      <c r="BB365" s="37">
        <f t="shared" si="288"/>
        <v>112.58183674385747</v>
      </c>
      <c r="BC365" s="13">
        <f t="shared" si="268"/>
        <v>11831.891022053715</v>
      </c>
      <c r="BD365">
        <f t="shared" si="289"/>
        <v>145.17657785144345</v>
      </c>
      <c r="BE365" s="13">
        <f t="shared" si="269"/>
        <v>503.35057957927143</v>
      </c>
      <c r="BF365" s="13">
        <f t="shared" si="301"/>
        <v>112.84441182105685</v>
      </c>
      <c r="BG365" s="13">
        <f t="shared" si="270"/>
        <v>16763.732445960341</v>
      </c>
      <c r="BH365">
        <f t="shared" si="290"/>
        <v>159.0254929394049</v>
      </c>
      <c r="BI365" s="13">
        <f t="shared" si="271"/>
        <v>503.35057957927143</v>
      </c>
      <c r="BJ365" s="37">
        <f t="shared" si="291"/>
        <v>1.3160841587359395</v>
      </c>
      <c r="BK365" s="13">
        <f t="shared" si="272"/>
        <v>2366.3782044107429</v>
      </c>
      <c r="BL365">
        <f t="shared" si="292"/>
        <v>7.8350323802531374</v>
      </c>
      <c r="BM365" s="13">
        <f t="shared" si="273"/>
        <v>5.6772349545232395</v>
      </c>
      <c r="BN365" s="13">
        <f t="shared" si="302"/>
        <v>1.7748691837326502</v>
      </c>
      <c r="BO365" s="13">
        <f t="shared" si="274"/>
        <v>16763.732445960341</v>
      </c>
      <c r="BP365">
        <f t="shared" si="293"/>
        <v>47.955950302080694</v>
      </c>
      <c r="BQ365" s="13">
        <f t="shared" si="275"/>
        <v>5.6772349545232395</v>
      </c>
      <c r="BR365" s="37">
        <f t="shared" si="294"/>
        <v>185.47549709380507</v>
      </c>
      <c r="BS365" s="13">
        <f t="shared" si="276"/>
        <v>11831.891022053715</v>
      </c>
      <c r="BT365">
        <f t="shared" si="295"/>
        <v>218.07023820139108</v>
      </c>
      <c r="BU365" s="13">
        <f t="shared" si="277"/>
        <v>829.96785815000442</v>
      </c>
      <c r="BV365" s="13">
        <f t="shared" si="303"/>
        <v>117588208.32452293</v>
      </c>
      <c r="BW365" s="13">
        <f t="shared" si="278"/>
        <v>16763.732445960341</v>
      </c>
      <c r="BX365">
        <f t="shared" si="296"/>
        <v>117588254.50560404</v>
      </c>
      <c r="BY365" s="13">
        <f t="shared" si="279"/>
        <v>117588852.55430891</v>
      </c>
    </row>
    <row r="366" spans="29:77" x14ac:dyDescent="0.2">
      <c r="AC366">
        <v>364</v>
      </c>
      <c r="AD366" s="37">
        <f t="shared" si="280"/>
        <v>370951370.90134293</v>
      </c>
      <c r="AE366" s="13">
        <f t="shared" si="256"/>
        <v>11831.891022053715</v>
      </c>
      <c r="AF366">
        <f t="shared" si="297"/>
        <v>370951403.40653807</v>
      </c>
      <c r="AG366" s="13">
        <f t="shared" si="257"/>
        <v>370952418.14796197</v>
      </c>
      <c r="AH366" s="13">
        <f t="shared" si="298"/>
        <v>370951371.16391802</v>
      </c>
      <c r="AI366" s="13">
        <f t="shared" si="258"/>
        <v>16763.732445960341</v>
      </c>
      <c r="AJ366">
        <f t="shared" si="281"/>
        <v>370951417.21812803</v>
      </c>
      <c r="AK366" s="13">
        <f t="shared" si="259"/>
        <v>370952418.14796197</v>
      </c>
      <c r="AL366" s="37">
        <f t="shared" si="282"/>
        <v>628.15708769554521</v>
      </c>
      <c r="AM366" s="13">
        <f t="shared" si="260"/>
        <v>11831.891022053715</v>
      </c>
      <c r="AN366">
        <f t="shared" si="283"/>
        <v>660.66228281107738</v>
      </c>
      <c r="AO366" s="13">
        <f t="shared" si="261"/>
        <v>2813.5073827337451</v>
      </c>
      <c r="AP366" s="13">
        <f t="shared" si="299"/>
        <v>628.41966277274457</v>
      </c>
      <c r="AQ366" s="13">
        <f t="shared" si="262"/>
        <v>16763.732445960341</v>
      </c>
      <c r="AR366" s="13">
        <f t="shared" si="284"/>
        <v>674.47387278911913</v>
      </c>
      <c r="AS366" s="38">
        <f t="shared" si="263"/>
        <v>2813.5073827337451</v>
      </c>
      <c r="AT366" s="37">
        <f t="shared" si="285"/>
        <v>80763974.223533377</v>
      </c>
      <c r="AU366" s="13">
        <f t="shared" si="264"/>
        <v>11831.891022053715</v>
      </c>
      <c r="AV366">
        <f t="shared" si="286"/>
        <v>80764006.728728488</v>
      </c>
      <c r="AW366" s="13">
        <f t="shared" si="265"/>
        <v>80764377.431120396</v>
      </c>
      <c r="AX366" s="13">
        <f t="shared" si="300"/>
        <v>197675123.00301972</v>
      </c>
      <c r="AY366" s="13">
        <f t="shared" si="266"/>
        <v>16763.732445960341</v>
      </c>
      <c r="AZ366">
        <f t="shared" si="287"/>
        <v>197675169.05722973</v>
      </c>
      <c r="BA366" s="13">
        <f t="shared" si="267"/>
        <v>197675525.94803166</v>
      </c>
      <c r="BB366" s="37">
        <f t="shared" si="288"/>
        <v>112.58183674385747</v>
      </c>
      <c r="BC366" s="13">
        <f t="shared" si="268"/>
        <v>11831.891022053715</v>
      </c>
      <c r="BD366">
        <f t="shared" si="289"/>
        <v>145.08703185938964</v>
      </c>
      <c r="BE366" s="13">
        <f t="shared" si="269"/>
        <v>503.35057957927143</v>
      </c>
      <c r="BF366" s="13">
        <f t="shared" si="301"/>
        <v>112.84441182105685</v>
      </c>
      <c r="BG366" s="13">
        <f t="shared" si="270"/>
        <v>16763.732445960341</v>
      </c>
      <c r="BH366">
        <f t="shared" si="290"/>
        <v>158.89862183743142</v>
      </c>
      <c r="BI366" s="13">
        <f t="shared" si="271"/>
        <v>503.35057957927143</v>
      </c>
      <c r="BJ366" s="37">
        <f t="shared" si="291"/>
        <v>1.3160841587359395</v>
      </c>
      <c r="BK366" s="13">
        <f t="shared" si="272"/>
        <v>2366.3782044107429</v>
      </c>
      <c r="BL366">
        <f t="shared" si="292"/>
        <v>7.8171231818423763</v>
      </c>
      <c r="BM366" s="13">
        <f t="shared" si="273"/>
        <v>5.6772349545232395</v>
      </c>
      <c r="BN366" s="13">
        <f t="shared" si="302"/>
        <v>1.7748691837326502</v>
      </c>
      <c r="BO366" s="13">
        <f t="shared" si="274"/>
        <v>16763.732445960341</v>
      </c>
      <c r="BP366">
        <f t="shared" si="293"/>
        <v>47.829079200107209</v>
      </c>
      <c r="BQ366" s="13">
        <f t="shared" si="275"/>
        <v>5.6772349545232395</v>
      </c>
      <c r="BR366" s="37">
        <f t="shared" si="294"/>
        <v>185.47549709380507</v>
      </c>
      <c r="BS366" s="13">
        <f t="shared" si="276"/>
        <v>11831.891022053715</v>
      </c>
      <c r="BT366">
        <f t="shared" si="295"/>
        <v>217.98069220933726</v>
      </c>
      <c r="BU366" s="13">
        <f t="shared" si="277"/>
        <v>829.96785815000442</v>
      </c>
      <c r="BV366" s="13">
        <f t="shared" si="303"/>
        <v>117588208.32452293</v>
      </c>
      <c r="BW366" s="13">
        <f t="shared" si="278"/>
        <v>16763.732445960341</v>
      </c>
      <c r="BX366">
        <f t="shared" si="296"/>
        <v>117588254.37873295</v>
      </c>
      <c r="BY366" s="13">
        <f t="shared" si="279"/>
        <v>117588852.55430891</v>
      </c>
    </row>
    <row r="367" spans="29:77" x14ac:dyDescent="0.2">
      <c r="AC367">
        <v>365</v>
      </c>
      <c r="AD367" s="37">
        <f t="shared" si="280"/>
        <v>370951370.90134293</v>
      </c>
      <c r="AE367" s="13">
        <f t="shared" si="256"/>
        <v>11831.891022053715</v>
      </c>
      <c r="AF367">
        <f t="shared" si="297"/>
        <v>370951403.31748271</v>
      </c>
      <c r="AG367" s="13">
        <f t="shared" si="257"/>
        <v>370952418.14796197</v>
      </c>
      <c r="AH367" s="13">
        <f t="shared" si="298"/>
        <v>370951371.16391802</v>
      </c>
      <c r="AI367" s="13">
        <f t="shared" si="258"/>
        <v>16763.732445960341</v>
      </c>
      <c r="AJ367">
        <f t="shared" si="281"/>
        <v>370951417.09195215</v>
      </c>
      <c r="AK367" s="13">
        <f t="shared" si="259"/>
        <v>370952418.14796197</v>
      </c>
      <c r="AL367" s="37">
        <f t="shared" si="282"/>
        <v>628.15708769554521</v>
      </c>
      <c r="AM367" s="13">
        <f t="shared" si="260"/>
        <v>11831.891022053715</v>
      </c>
      <c r="AN367">
        <f t="shared" si="283"/>
        <v>660.57322748199374</v>
      </c>
      <c r="AO367" s="13">
        <f t="shared" si="261"/>
        <v>2813.5073827337451</v>
      </c>
      <c r="AP367" s="13">
        <f t="shared" si="299"/>
        <v>628.41966277274457</v>
      </c>
      <c r="AQ367" s="13">
        <f t="shared" si="262"/>
        <v>16763.732445960341</v>
      </c>
      <c r="AR367" s="13">
        <f t="shared" si="284"/>
        <v>674.34769687126607</v>
      </c>
      <c r="AS367" s="38">
        <f t="shared" si="263"/>
        <v>2813.5073827337451</v>
      </c>
      <c r="AT367" s="37">
        <f t="shared" si="285"/>
        <v>80763974.223533377</v>
      </c>
      <c r="AU367" s="13">
        <f t="shared" si="264"/>
        <v>11831.891022053715</v>
      </c>
      <c r="AV367">
        <f t="shared" si="286"/>
        <v>80764006.639673159</v>
      </c>
      <c r="AW367" s="13">
        <f t="shared" si="265"/>
        <v>80764377.431120396</v>
      </c>
      <c r="AX367" s="13">
        <f t="shared" si="300"/>
        <v>197675123.00301972</v>
      </c>
      <c r="AY367" s="13">
        <f t="shared" si="266"/>
        <v>16763.732445960341</v>
      </c>
      <c r="AZ367">
        <f t="shared" si="287"/>
        <v>197675168.93105382</v>
      </c>
      <c r="BA367" s="13">
        <f t="shared" si="267"/>
        <v>197675525.94803166</v>
      </c>
      <c r="BB367" s="37">
        <f t="shared" si="288"/>
        <v>112.58183674385747</v>
      </c>
      <c r="BC367" s="13">
        <f t="shared" si="268"/>
        <v>11831.891022053715</v>
      </c>
      <c r="BD367">
        <f t="shared" si="289"/>
        <v>144.997976530306</v>
      </c>
      <c r="BE367" s="13">
        <f t="shared" si="269"/>
        <v>503.35057957927143</v>
      </c>
      <c r="BF367" s="13">
        <f t="shared" si="301"/>
        <v>112.84441182105685</v>
      </c>
      <c r="BG367" s="13">
        <f t="shared" si="270"/>
        <v>16763.732445960341</v>
      </c>
      <c r="BH367">
        <f t="shared" si="290"/>
        <v>158.77244591957833</v>
      </c>
      <c r="BI367" s="13">
        <f t="shared" si="271"/>
        <v>503.35057957927143</v>
      </c>
      <c r="BJ367" s="37">
        <f t="shared" si="291"/>
        <v>1.3160841587359395</v>
      </c>
      <c r="BK367" s="13">
        <f t="shared" si="272"/>
        <v>2366.3782044107429</v>
      </c>
      <c r="BL367">
        <f t="shared" si="292"/>
        <v>7.7993121160256464</v>
      </c>
      <c r="BM367" s="13">
        <f t="shared" si="273"/>
        <v>5.6772349545232395</v>
      </c>
      <c r="BN367" s="13">
        <f t="shared" si="302"/>
        <v>1.7748691837326502</v>
      </c>
      <c r="BO367" s="13">
        <f t="shared" si="274"/>
        <v>16763.732445960341</v>
      </c>
      <c r="BP367">
        <f t="shared" si="293"/>
        <v>47.702903282254127</v>
      </c>
      <c r="BQ367" s="13">
        <f t="shared" si="275"/>
        <v>5.6772349545232395</v>
      </c>
      <c r="BR367" s="37">
        <f t="shared" si="294"/>
        <v>185.47549709380507</v>
      </c>
      <c r="BS367" s="13">
        <f t="shared" si="276"/>
        <v>11831.891022053715</v>
      </c>
      <c r="BT367">
        <f t="shared" si="295"/>
        <v>217.8916368802536</v>
      </c>
      <c r="BU367" s="13">
        <f t="shared" si="277"/>
        <v>829.96785815000442</v>
      </c>
      <c r="BV367" s="13">
        <f t="shared" si="303"/>
        <v>117588208.32452293</v>
      </c>
      <c r="BW367" s="13">
        <f t="shared" si="278"/>
        <v>16763.732445960341</v>
      </c>
      <c r="BX367">
        <f t="shared" si="296"/>
        <v>117588254.25255702</v>
      </c>
      <c r="BY367" s="13">
        <f t="shared" si="279"/>
        <v>117588852.55430891</v>
      </c>
    </row>
    <row r="368" spans="29:77" x14ac:dyDescent="0.2">
      <c r="AC368">
        <v>366</v>
      </c>
      <c r="AD368" s="37">
        <f t="shared" si="280"/>
        <v>370951370.90134293</v>
      </c>
      <c r="AE368" s="13">
        <f t="shared" si="256"/>
        <v>11831.891022053715</v>
      </c>
      <c r="AF368">
        <f t="shared" si="297"/>
        <v>370951403.22891402</v>
      </c>
      <c r="AG368" s="13">
        <f t="shared" si="257"/>
        <v>370952418.14796197</v>
      </c>
      <c r="AH368" s="13">
        <f t="shared" si="298"/>
        <v>370951371.16391802</v>
      </c>
      <c r="AI368" s="13">
        <f t="shared" si="258"/>
        <v>16763.732445960341</v>
      </c>
      <c r="AJ368">
        <f t="shared" si="281"/>
        <v>370951416.96646571</v>
      </c>
      <c r="AK368" s="13">
        <f t="shared" si="259"/>
        <v>370952418.14796197</v>
      </c>
      <c r="AL368" s="37">
        <f t="shared" si="282"/>
        <v>628.15708769554521</v>
      </c>
      <c r="AM368" s="13">
        <f t="shared" si="260"/>
        <v>11831.891022053715</v>
      </c>
      <c r="AN368">
        <f t="shared" si="283"/>
        <v>660.48465879405262</v>
      </c>
      <c r="AO368" s="13">
        <f t="shared" si="261"/>
        <v>2813.5073827337451</v>
      </c>
      <c r="AP368" s="13">
        <f t="shared" si="299"/>
        <v>628.41966277274457</v>
      </c>
      <c r="AQ368" s="13">
        <f t="shared" si="262"/>
        <v>16763.732445960341</v>
      </c>
      <c r="AR368" s="13">
        <f t="shared" si="284"/>
        <v>674.2222104393029</v>
      </c>
      <c r="AS368" s="38">
        <f t="shared" si="263"/>
        <v>2813.5073827337451</v>
      </c>
      <c r="AT368" s="37">
        <f t="shared" si="285"/>
        <v>80763974.223533377</v>
      </c>
      <c r="AU368" s="13">
        <f t="shared" si="264"/>
        <v>11831.891022053715</v>
      </c>
      <c r="AV368">
        <f t="shared" si="286"/>
        <v>80764006.551104471</v>
      </c>
      <c r="AW368" s="13">
        <f t="shared" si="265"/>
        <v>80764377.431120396</v>
      </c>
      <c r="AX368" s="13">
        <f t="shared" si="300"/>
        <v>197675123.00301972</v>
      </c>
      <c r="AY368" s="13">
        <f t="shared" si="266"/>
        <v>16763.732445960341</v>
      </c>
      <c r="AZ368">
        <f t="shared" si="287"/>
        <v>197675168.80556738</v>
      </c>
      <c r="BA368" s="13">
        <f t="shared" si="267"/>
        <v>197675525.94803166</v>
      </c>
      <c r="BB368" s="37">
        <f t="shared" si="288"/>
        <v>112.58183674385747</v>
      </c>
      <c r="BC368" s="13">
        <f t="shared" si="268"/>
        <v>11831.891022053715</v>
      </c>
      <c r="BD368">
        <f t="shared" si="289"/>
        <v>144.90940784236489</v>
      </c>
      <c r="BE368" s="13">
        <f t="shared" si="269"/>
        <v>503.35057957927143</v>
      </c>
      <c r="BF368" s="13">
        <f t="shared" si="301"/>
        <v>112.84441182105685</v>
      </c>
      <c r="BG368" s="13">
        <f t="shared" si="270"/>
        <v>16763.732445960341</v>
      </c>
      <c r="BH368">
        <f t="shared" si="290"/>
        <v>158.64695948761516</v>
      </c>
      <c r="BI368" s="13">
        <f t="shared" si="271"/>
        <v>503.35057957927143</v>
      </c>
      <c r="BJ368" s="37">
        <f t="shared" si="291"/>
        <v>1.3160841587359395</v>
      </c>
      <c r="BK368" s="13">
        <f t="shared" si="272"/>
        <v>2366.3782044107429</v>
      </c>
      <c r="BL368">
        <f t="shared" si="292"/>
        <v>7.7815983784374225</v>
      </c>
      <c r="BM368" s="13">
        <f t="shared" si="273"/>
        <v>5.6772349545232395</v>
      </c>
      <c r="BN368" s="13">
        <f t="shared" si="302"/>
        <v>1.7748691837326502</v>
      </c>
      <c r="BO368" s="13">
        <f t="shared" si="274"/>
        <v>16763.732445960341</v>
      </c>
      <c r="BP368">
        <f t="shared" si="293"/>
        <v>47.577416850290952</v>
      </c>
      <c r="BQ368" s="13">
        <f t="shared" si="275"/>
        <v>5.6772349545232395</v>
      </c>
      <c r="BR368" s="37">
        <f t="shared" si="294"/>
        <v>185.47549709380507</v>
      </c>
      <c r="BS368" s="13">
        <f t="shared" si="276"/>
        <v>11831.891022053715</v>
      </c>
      <c r="BT368">
        <f t="shared" si="295"/>
        <v>217.80306819231248</v>
      </c>
      <c r="BU368" s="13">
        <f t="shared" si="277"/>
        <v>829.96785815000442</v>
      </c>
      <c r="BV368" s="13">
        <f t="shared" si="303"/>
        <v>117588208.32452293</v>
      </c>
      <c r="BW368" s="13">
        <f t="shared" si="278"/>
        <v>16763.732445960341</v>
      </c>
      <c r="BX368">
        <f t="shared" si="296"/>
        <v>117588254.12707059</v>
      </c>
      <c r="BY368" s="13">
        <f t="shared" si="279"/>
        <v>117588852.55430891</v>
      </c>
    </row>
    <row r="369" spans="29:77" x14ac:dyDescent="0.2">
      <c r="AC369">
        <v>367</v>
      </c>
      <c r="AD369" s="37">
        <f t="shared" si="280"/>
        <v>370951370.90134293</v>
      </c>
      <c r="AE369" s="13">
        <f t="shared" si="256"/>
        <v>11831.891022053715</v>
      </c>
      <c r="AF369">
        <f t="shared" si="297"/>
        <v>370951403.14082801</v>
      </c>
      <c r="AG369" s="13">
        <f t="shared" si="257"/>
        <v>370952418.14796197</v>
      </c>
      <c r="AH369" s="13">
        <f t="shared" si="298"/>
        <v>370951371.16391802</v>
      </c>
      <c r="AI369" s="13">
        <f t="shared" si="258"/>
        <v>16763.732445960341</v>
      </c>
      <c r="AJ369">
        <f t="shared" si="281"/>
        <v>370951416.84166312</v>
      </c>
      <c r="AK369" s="13">
        <f t="shared" si="259"/>
        <v>370952418.14796197</v>
      </c>
      <c r="AL369" s="37">
        <f t="shared" si="282"/>
        <v>628.15708769554521</v>
      </c>
      <c r="AM369" s="13">
        <f t="shared" si="260"/>
        <v>11831.891022053715</v>
      </c>
      <c r="AN369">
        <f t="shared" si="283"/>
        <v>660.39657276926107</v>
      </c>
      <c r="AO369" s="13">
        <f t="shared" si="261"/>
        <v>2813.5073827337451</v>
      </c>
      <c r="AP369" s="13">
        <f t="shared" si="299"/>
        <v>628.41966277274457</v>
      </c>
      <c r="AQ369" s="13">
        <f t="shared" si="262"/>
        <v>16763.732445960341</v>
      </c>
      <c r="AR369" s="13">
        <f t="shared" si="284"/>
        <v>674.09740785710517</v>
      </c>
      <c r="AS369" s="38">
        <f t="shared" si="263"/>
        <v>2813.5073827337451</v>
      </c>
      <c r="AT369" s="37">
        <f t="shared" si="285"/>
        <v>80763974.223533377</v>
      </c>
      <c r="AU369" s="13">
        <f t="shared" si="264"/>
        <v>11831.891022053715</v>
      </c>
      <c r="AV369">
        <f t="shared" si="286"/>
        <v>80764006.463018447</v>
      </c>
      <c r="AW369" s="13">
        <f t="shared" si="265"/>
        <v>80764377.431120396</v>
      </c>
      <c r="AX369" s="13">
        <f t="shared" si="300"/>
        <v>197675123.00301972</v>
      </c>
      <c r="AY369" s="13">
        <f t="shared" si="266"/>
        <v>16763.732445960341</v>
      </c>
      <c r="AZ369">
        <f t="shared" si="287"/>
        <v>197675168.68076479</v>
      </c>
      <c r="BA369" s="13">
        <f t="shared" si="267"/>
        <v>197675525.94803166</v>
      </c>
      <c r="BB369" s="37">
        <f t="shared" si="288"/>
        <v>112.58183674385747</v>
      </c>
      <c r="BC369" s="13">
        <f t="shared" si="268"/>
        <v>11831.891022053715</v>
      </c>
      <c r="BD369">
        <f t="shared" si="289"/>
        <v>144.82132181757331</v>
      </c>
      <c r="BE369" s="13">
        <f t="shared" si="269"/>
        <v>503.35057957927143</v>
      </c>
      <c r="BF369" s="13">
        <f t="shared" si="301"/>
        <v>112.84441182105685</v>
      </c>
      <c r="BG369" s="13">
        <f t="shared" si="270"/>
        <v>16763.732445960341</v>
      </c>
      <c r="BH369">
        <f t="shared" si="290"/>
        <v>158.52215690541746</v>
      </c>
      <c r="BI369" s="13">
        <f t="shared" si="271"/>
        <v>503.35057957927143</v>
      </c>
      <c r="BJ369" s="37">
        <f t="shared" si="291"/>
        <v>1.3160841587359395</v>
      </c>
      <c r="BK369" s="13">
        <f t="shared" si="272"/>
        <v>2366.3782044107429</v>
      </c>
      <c r="BL369">
        <f t="shared" si="292"/>
        <v>7.7639811734791078</v>
      </c>
      <c r="BM369" s="13">
        <f t="shared" si="273"/>
        <v>5.6772349545232395</v>
      </c>
      <c r="BN369" s="13">
        <f t="shared" si="302"/>
        <v>1.7748691837326502</v>
      </c>
      <c r="BO369" s="13">
        <f t="shared" si="274"/>
        <v>16763.732445960341</v>
      </c>
      <c r="BP369">
        <f t="shared" si="293"/>
        <v>47.452614268093249</v>
      </c>
      <c r="BQ369" s="13">
        <f t="shared" si="275"/>
        <v>5.6772349545232395</v>
      </c>
      <c r="BR369" s="37">
        <f t="shared" si="294"/>
        <v>185.47549709380507</v>
      </c>
      <c r="BS369" s="13">
        <f t="shared" si="276"/>
        <v>11831.891022053715</v>
      </c>
      <c r="BT369">
        <f t="shared" si="295"/>
        <v>217.71498216752093</v>
      </c>
      <c r="BU369" s="13">
        <f t="shared" si="277"/>
        <v>829.96785815000442</v>
      </c>
      <c r="BV369" s="13">
        <f t="shared" si="303"/>
        <v>117588208.32452293</v>
      </c>
      <c r="BW369" s="13">
        <f t="shared" si="278"/>
        <v>16763.732445960341</v>
      </c>
      <c r="BX369">
        <f t="shared" si="296"/>
        <v>117588254.00226802</v>
      </c>
      <c r="BY369" s="13">
        <f t="shared" si="279"/>
        <v>117588852.55430891</v>
      </c>
    </row>
    <row r="370" spans="29:77" x14ac:dyDescent="0.2">
      <c r="AC370">
        <v>368</v>
      </c>
      <c r="AD370" s="37">
        <f t="shared" si="280"/>
        <v>370951370.90134293</v>
      </c>
      <c r="AE370" s="13">
        <f t="shared" si="256"/>
        <v>11831.891022053715</v>
      </c>
      <c r="AF370">
        <f t="shared" si="297"/>
        <v>370951403.05322069</v>
      </c>
      <c r="AG370" s="13">
        <f t="shared" si="257"/>
        <v>370952418.14796197</v>
      </c>
      <c r="AH370" s="13">
        <f t="shared" si="298"/>
        <v>370951371.16391802</v>
      </c>
      <c r="AI370" s="13">
        <f t="shared" si="258"/>
        <v>16763.732445960341</v>
      </c>
      <c r="AJ370">
        <f t="shared" si="281"/>
        <v>370951416.71753877</v>
      </c>
      <c r="AK370" s="13">
        <f t="shared" si="259"/>
        <v>370952418.14796197</v>
      </c>
      <c r="AL370" s="37">
        <f t="shared" si="282"/>
        <v>628.15708769554521</v>
      </c>
      <c r="AM370" s="13">
        <f t="shared" si="260"/>
        <v>11831.891022053715</v>
      </c>
      <c r="AN370">
        <f t="shared" si="283"/>
        <v>660.30896547286511</v>
      </c>
      <c r="AO370" s="13">
        <f t="shared" si="261"/>
        <v>2813.5073827337451</v>
      </c>
      <c r="AP370" s="13">
        <f t="shared" si="299"/>
        <v>628.41966277274457</v>
      </c>
      <c r="AQ370" s="13">
        <f t="shared" si="262"/>
        <v>16763.732445960341</v>
      </c>
      <c r="AR370" s="13">
        <f t="shared" si="284"/>
        <v>673.97328354981073</v>
      </c>
      <c r="AS370" s="38">
        <f t="shared" si="263"/>
        <v>2813.5073827337451</v>
      </c>
      <c r="AT370" s="37">
        <f t="shared" si="285"/>
        <v>80763974.223533377</v>
      </c>
      <c r="AU370" s="13">
        <f t="shared" si="264"/>
        <v>11831.891022053715</v>
      </c>
      <c r="AV370">
        <f t="shared" si="286"/>
        <v>80764006.375411153</v>
      </c>
      <c r="AW370" s="13">
        <f t="shared" si="265"/>
        <v>80764377.431120396</v>
      </c>
      <c r="AX370" s="13">
        <f t="shared" si="300"/>
        <v>197675123.00301972</v>
      </c>
      <c r="AY370" s="13">
        <f t="shared" si="266"/>
        <v>16763.732445960341</v>
      </c>
      <c r="AZ370">
        <f t="shared" si="287"/>
        <v>197675168.55664051</v>
      </c>
      <c r="BA370" s="13">
        <f t="shared" si="267"/>
        <v>197675525.94803166</v>
      </c>
      <c r="BB370" s="37">
        <f t="shared" si="288"/>
        <v>112.58183674385747</v>
      </c>
      <c r="BC370" s="13">
        <f t="shared" si="268"/>
        <v>11831.891022053715</v>
      </c>
      <c r="BD370">
        <f t="shared" si="289"/>
        <v>144.73371452117735</v>
      </c>
      <c r="BE370" s="13">
        <f t="shared" si="269"/>
        <v>503.35057957927143</v>
      </c>
      <c r="BF370" s="13">
        <f t="shared" si="301"/>
        <v>112.84441182105685</v>
      </c>
      <c r="BG370" s="13">
        <f t="shared" si="270"/>
        <v>16763.732445960341</v>
      </c>
      <c r="BH370">
        <f t="shared" si="290"/>
        <v>158.398032598123</v>
      </c>
      <c r="BI370" s="13">
        <f t="shared" si="271"/>
        <v>503.35057957927143</v>
      </c>
      <c r="BJ370" s="37">
        <f t="shared" si="291"/>
        <v>1.3160841587359395</v>
      </c>
      <c r="BK370" s="13">
        <f t="shared" si="272"/>
        <v>2366.3782044107429</v>
      </c>
      <c r="BL370">
        <f t="shared" si="292"/>
        <v>7.746459714199915</v>
      </c>
      <c r="BM370" s="13">
        <f t="shared" si="273"/>
        <v>5.6772349545232395</v>
      </c>
      <c r="BN370" s="13">
        <f t="shared" si="302"/>
        <v>1.7748691837326502</v>
      </c>
      <c r="BO370" s="13">
        <f t="shared" si="274"/>
        <v>16763.732445960341</v>
      </c>
      <c r="BP370">
        <f t="shared" si="293"/>
        <v>47.328489960798791</v>
      </c>
      <c r="BQ370" s="13">
        <f t="shared" si="275"/>
        <v>5.6772349545232395</v>
      </c>
      <c r="BR370" s="37">
        <f t="shared" si="294"/>
        <v>185.47549709380507</v>
      </c>
      <c r="BS370" s="13">
        <f t="shared" si="276"/>
        <v>11831.891022053715</v>
      </c>
      <c r="BT370">
        <f t="shared" si="295"/>
        <v>217.62737487112494</v>
      </c>
      <c r="BU370" s="13">
        <f t="shared" si="277"/>
        <v>829.96785815000442</v>
      </c>
      <c r="BV370" s="13">
        <f t="shared" si="303"/>
        <v>117588208.32452293</v>
      </c>
      <c r="BW370" s="13">
        <f t="shared" si="278"/>
        <v>16763.732445960341</v>
      </c>
      <c r="BX370">
        <f t="shared" si="296"/>
        <v>117588253.8781437</v>
      </c>
      <c r="BY370" s="13">
        <f t="shared" si="279"/>
        <v>117588852.55430891</v>
      </c>
    </row>
    <row r="371" spans="29:77" x14ac:dyDescent="0.2">
      <c r="AC371">
        <v>369</v>
      </c>
      <c r="AD371" s="37">
        <f t="shared" si="280"/>
        <v>370951370.90134293</v>
      </c>
      <c r="AE371" s="13">
        <f t="shared" si="256"/>
        <v>11831.891022053715</v>
      </c>
      <c r="AF371">
        <f t="shared" si="297"/>
        <v>370951402.96608824</v>
      </c>
      <c r="AG371" s="13">
        <f t="shared" si="257"/>
        <v>370952418.14796197</v>
      </c>
      <c r="AH371" s="13">
        <f t="shared" si="298"/>
        <v>370951371.16391802</v>
      </c>
      <c r="AI371" s="13">
        <f t="shared" si="258"/>
        <v>16763.732445960341</v>
      </c>
      <c r="AJ371">
        <f t="shared" si="281"/>
        <v>370951416.59408724</v>
      </c>
      <c r="AK371" s="13">
        <f t="shared" si="259"/>
        <v>370952418.14796197</v>
      </c>
      <c r="AL371" s="37">
        <f t="shared" si="282"/>
        <v>628.15708769554521</v>
      </c>
      <c r="AM371" s="13">
        <f t="shared" si="260"/>
        <v>11831.891022053715</v>
      </c>
      <c r="AN371">
        <f t="shared" si="283"/>
        <v>660.22183301276391</v>
      </c>
      <c r="AO371" s="13">
        <f t="shared" si="261"/>
        <v>2813.5073827337451</v>
      </c>
      <c r="AP371" s="13">
        <f t="shared" si="299"/>
        <v>628.41966277274457</v>
      </c>
      <c r="AQ371" s="13">
        <f t="shared" si="262"/>
        <v>16763.732445960341</v>
      </c>
      <c r="AR371" s="13">
        <f t="shared" si="284"/>
        <v>673.84983200298939</v>
      </c>
      <c r="AS371" s="38">
        <f t="shared" si="263"/>
        <v>2813.5073827337451</v>
      </c>
      <c r="AT371" s="37">
        <f t="shared" si="285"/>
        <v>80763974.223533377</v>
      </c>
      <c r="AU371" s="13">
        <f t="shared" si="264"/>
        <v>11831.891022053715</v>
      </c>
      <c r="AV371">
        <f t="shared" si="286"/>
        <v>80764006.288278699</v>
      </c>
      <c r="AW371" s="13">
        <f t="shared" si="265"/>
        <v>80764377.431120396</v>
      </c>
      <c r="AX371" s="13">
        <f t="shared" si="300"/>
        <v>197675123.00301972</v>
      </c>
      <c r="AY371" s="13">
        <f t="shared" si="266"/>
        <v>16763.732445960341</v>
      </c>
      <c r="AZ371">
        <f t="shared" si="287"/>
        <v>197675168.43318895</v>
      </c>
      <c r="BA371" s="13">
        <f t="shared" si="267"/>
        <v>197675525.94803166</v>
      </c>
      <c r="BB371" s="37">
        <f t="shared" si="288"/>
        <v>112.58183674385747</v>
      </c>
      <c r="BC371" s="13">
        <f t="shared" si="268"/>
        <v>11831.891022053715</v>
      </c>
      <c r="BD371">
        <f t="shared" si="289"/>
        <v>144.6465820610762</v>
      </c>
      <c r="BE371" s="13">
        <f t="shared" si="269"/>
        <v>503.35057957927143</v>
      </c>
      <c r="BF371" s="13">
        <f t="shared" si="301"/>
        <v>112.84441182105685</v>
      </c>
      <c r="BG371" s="13">
        <f t="shared" si="270"/>
        <v>16763.732445960341</v>
      </c>
      <c r="BH371">
        <f t="shared" si="290"/>
        <v>158.27458105130168</v>
      </c>
      <c r="BI371" s="13">
        <f t="shared" si="271"/>
        <v>503.35057957927143</v>
      </c>
      <c r="BJ371" s="37">
        <f t="shared" si="291"/>
        <v>1.3160841587359395</v>
      </c>
      <c r="BK371" s="13">
        <f t="shared" si="272"/>
        <v>2366.3782044107429</v>
      </c>
      <c r="BL371">
        <f t="shared" si="292"/>
        <v>7.7290332221796874</v>
      </c>
      <c r="BM371" s="13">
        <f t="shared" si="273"/>
        <v>5.6772349545232395</v>
      </c>
      <c r="BN371" s="13">
        <f t="shared" si="302"/>
        <v>1.7748691837326502</v>
      </c>
      <c r="BO371" s="13">
        <f t="shared" si="274"/>
        <v>16763.732445960341</v>
      </c>
      <c r="BP371">
        <f t="shared" si="293"/>
        <v>47.205038413977476</v>
      </c>
      <c r="BQ371" s="13">
        <f t="shared" si="275"/>
        <v>5.6772349545232395</v>
      </c>
      <c r="BR371" s="37">
        <f t="shared" si="294"/>
        <v>185.47549709380507</v>
      </c>
      <c r="BS371" s="13">
        <f t="shared" si="276"/>
        <v>11831.891022053715</v>
      </c>
      <c r="BT371">
        <f t="shared" si="295"/>
        <v>217.54024241102383</v>
      </c>
      <c r="BU371" s="13">
        <f t="shared" si="277"/>
        <v>829.96785815000442</v>
      </c>
      <c r="BV371" s="13">
        <f t="shared" si="303"/>
        <v>117588208.32452293</v>
      </c>
      <c r="BW371" s="13">
        <f t="shared" si="278"/>
        <v>16763.732445960341</v>
      </c>
      <c r="BX371">
        <f t="shared" si="296"/>
        <v>117588253.75469215</v>
      </c>
      <c r="BY371" s="13">
        <f t="shared" si="279"/>
        <v>117588852.55430891</v>
      </c>
    </row>
    <row r="372" spans="29:77" x14ac:dyDescent="0.2">
      <c r="AC372">
        <v>370</v>
      </c>
      <c r="AD372" s="37">
        <f t="shared" si="280"/>
        <v>370951370.90134293</v>
      </c>
      <c r="AE372" s="13">
        <f t="shared" si="256"/>
        <v>11831.891022053715</v>
      </c>
      <c r="AF372">
        <f t="shared" si="297"/>
        <v>370951402.87942678</v>
      </c>
      <c r="AG372" s="13">
        <f t="shared" si="257"/>
        <v>370952418.14796197</v>
      </c>
      <c r="AH372" s="13">
        <f t="shared" si="298"/>
        <v>370951371.16391802</v>
      </c>
      <c r="AI372" s="13">
        <f t="shared" si="258"/>
        <v>16763.732445960341</v>
      </c>
      <c r="AJ372">
        <f t="shared" si="281"/>
        <v>370951416.47130299</v>
      </c>
      <c r="AK372" s="13">
        <f t="shared" si="259"/>
        <v>370952418.14796197</v>
      </c>
      <c r="AL372" s="37">
        <f t="shared" si="282"/>
        <v>628.15708769554521</v>
      </c>
      <c r="AM372" s="13">
        <f t="shared" si="260"/>
        <v>11831.891022053715</v>
      </c>
      <c r="AN372">
        <f t="shared" si="283"/>
        <v>660.13517153893361</v>
      </c>
      <c r="AO372" s="13">
        <f t="shared" si="261"/>
        <v>2813.5073827337451</v>
      </c>
      <c r="AP372" s="13">
        <f t="shared" si="299"/>
        <v>628.41966277274457</v>
      </c>
      <c r="AQ372" s="13">
        <f t="shared" si="262"/>
        <v>16763.732445960341</v>
      </c>
      <c r="AR372" s="13">
        <f t="shared" si="284"/>
        <v>673.72704776182661</v>
      </c>
      <c r="AS372" s="38">
        <f t="shared" si="263"/>
        <v>2813.5073827337451</v>
      </c>
      <c r="AT372" s="37">
        <f t="shared" si="285"/>
        <v>80763974.223533377</v>
      </c>
      <c r="AU372" s="13">
        <f t="shared" si="264"/>
        <v>11831.891022053715</v>
      </c>
      <c r="AV372">
        <f t="shared" si="286"/>
        <v>80764006.201617226</v>
      </c>
      <c r="AW372" s="13">
        <f t="shared" si="265"/>
        <v>80764377.431120396</v>
      </c>
      <c r="AX372" s="13">
        <f t="shared" si="300"/>
        <v>197675123.00301972</v>
      </c>
      <c r="AY372" s="13">
        <f t="shared" si="266"/>
        <v>16763.732445960341</v>
      </c>
      <c r="AZ372">
        <f t="shared" si="287"/>
        <v>197675168.31040472</v>
      </c>
      <c r="BA372" s="13">
        <f t="shared" si="267"/>
        <v>197675525.94803166</v>
      </c>
      <c r="BB372" s="37">
        <f t="shared" si="288"/>
        <v>112.58183674385747</v>
      </c>
      <c r="BC372" s="13">
        <f t="shared" si="268"/>
        <v>11831.891022053715</v>
      </c>
      <c r="BD372">
        <f t="shared" si="289"/>
        <v>144.55992058724587</v>
      </c>
      <c r="BE372" s="13">
        <f t="shared" si="269"/>
        <v>503.35057957927143</v>
      </c>
      <c r="BF372" s="13">
        <f t="shared" si="301"/>
        <v>112.84441182105685</v>
      </c>
      <c r="BG372" s="13">
        <f t="shared" si="270"/>
        <v>16763.732445960341</v>
      </c>
      <c r="BH372">
        <f t="shared" si="290"/>
        <v>158.15179681013885</v>
      </c>
      <c r="BI372" s="13">
        <f t="shared" si="271"/>
        <v>503.35057957927143</v>
      </c>
      <c r="BJ372" s="37">
        <f t="shared" si="291"/>
        <v>1.3160841587359395</v>
      </c>
      <c r="BK372" s="13">
        <f t="shared" si="272"/>
        <v>2366.3782044107429</v>
      </c>
      <c r="BL372">
        <f t="shared" si="292"/>
        <v>7.7117009274136237</v>
      </c>
      <c r="BM372" s="13">
        <f t="shared" si="273"/>
        <v>5.6772349545232395</v>
      </c>
      <c r="BN372" s="13">
        <f t="shared" si="302"/>
        <v>1.7748691837326502</v>
      </c>
      <c r="BO372" s="13">
        <f t="shared" si="274"/>
        <v>16763.732445960341</v>
      </c>
      <c r="BP372">
        <f t="shared" si="293"/>
        <v>47.08225417281465</v>
      </c>
      <c r="BQ372" s="13">
        <f t="shared" si="275"/>
        <v>5.6772349545232395</v>
      </c>
      <c r="BR372" s="37">
        <f t="shared" si="294"/>
        <v>185.47549709380507</v>
      </c>
      <c r="BS372" s="13">
        <f t="shared" si="276"/>
        <v>11831.891022053715</v>
      </c>
      <c r="BT372">
        <f t="shared" si="295"/>
        <v>217.45358093719349</v>
      </c>
      <c r="BU372" s="13">
        <f t="shared" si="277"/>
        <v>829.96785815000442</v>
      </c>
      <c r="BV372" s="13">
        <f t="shared" si="303"/>
        <v>117588208.32452293</v>
      </c>
      <c r="BW372" s="13">
        <f t="shared" si="278"/>
        <v>16763.732445960341</v>
      </c>
      <c r="BX372">
        <f t="shared" si="296"/>
        <v>117588253.63190791</v>
      </c>
      <c r="BY372" s="13">
        <f t="shared" si="279"/>
        <v>117588852.55430891</v>
      </c>
    </row>
    <row r="373" spans="29:77" x14ac:dyDescent="0.2">
      <c r="AC373">
        <v>371</v>
      </c>
      <c r="AD373" s="37">
        <f t="shared" si="280"/>
        <v>370951370.90134293</v>
      </c>
      <c r="AE373" s="13">
        <f t="shared" si="256"/>
        <v>11831.891022053715</v>
      </c>
      <c r="AF373">
        <f t="shared" si="297"/>
        <v>370951402.7932325</v>
      </c>
      <c r="AG373" s="13">
        <f t="shared" si="257"/>
        <v>370952418.14796197</v>
      </c>
      <c r="AH373" s="13">
        <f t="shared" si="298"/>
        <v>370951371.16391802</v>
      </c>
      <c r="AI373" s="13">
        <f t="shared" si="258"/>
        <v>16763.732445960341</v>
      </c>
      <c r="AJ373">
        <f t="shared" si="281"/>
        <v>370951416.3491807</v>
      </c>
      <c r="AK373" s="13">
        <f t="shared" si="259"/>
        <v>370952418.14796197</v>
      </c>
      <c r="AL373" s="37">
        <f t="shared" si="282"/>
        <v>628.15708769554521</v>
      </c>
      <c r="AM373" s="13">
        <f t="shared" si="260"/>
        <v>11831.891022053715</v>
      </c>
      <c r="AN373">
        <f t="shared" si="283"/>
        <v>660.04897724285979</v>
      </c>
      <c r="AO373" s="13">
        <f t="shared" si="261"/>
        <v>2813.5073827337451</v>
      </c>
      <c r="AP373" s="13">
        <f t="shared" si="299"/>
        <v>628.41966277274457</v>
      </c>
      <c r="AQ373" s="13">
        <f t="shared" si="262"/>
        <v>16763.732445960341</v>
      </c>
      <c r="AR373" s="13">
        <f t="shared" si="284"/>
        <v>673.60492543031967</v>
      </c>
      <c r="AS373" s="38">
        <f t="shared" si="263"/>
        <v>2813.5073827337451</v>
      </c>
      <c r="AT373" s="37">
        <f t="shared" si="285"/>
        <v>80763974.223533377</v>
      </c>
      <c r="AU373" s="13">
        <f t="shared" si="264"/>
        <v>11831.891022053715</v>
      </c>
      <c r="AV373">
        <f t="shared" si="286"/>
        <v>80764006.115422919</v>
      </c>
      <c r="AW373" s="13">
        <f t="shared" si="265"/>
        <v>80764377.431120396</v>
      </c>
      <c r="AX373" s="13">
        <f t="shared" si="300"/>
        <v>197675123.00301972</v>
      </c>
      <c r="AY373" s="13">
        <f t="shared" si="266"/>
        <v>16763.732445960341</v>
      </c>
      <c r="AZ373">
        <f t="shared" si="287"/>
        <v>197675168.18828237</v>
      </c>
      <c r="BA373" s="13">
        <f t="shared" si="267"/>
        <v>197675525.94803166</v>
      </c>
      <c r="BB373" s="37">
        <f t="shared" si="288"/>
        <v>112.58183674385747</v>
      </c>
      <c r="BC373" s="13">
        <f t="shared" si="268"/>
        <v>11831.891022053715</v>
      </c>
      <c r="BD373">
        <f t="shared" si="289"/>
        <v>144.47372629117206</v>
      </c>
      <c r="BE373" s="13">
        <f t="shared" si="269"/>
        <v>503.35057957927143</v>
      </c>
      <c r="BF373" s="13">
        <f t="shared" si="301"/>
        <v>112.84441182105685</v>
      </c>
      <c r="BG373" s="13">
        <f t="shared" si="270"/>
        <v>16763.732445960341</v>
      </c>
      <c r="BH373">
        <f t="shared" si="290"/>
        <v>158.0296744786319</v>
      </c>
      <c r="BI373" s="13">
        <f t="shared" si="271"/>
        <v>503.35057957927143</v>
      </c>
      <c r="BJ373" s="37">
        <f t="shared" si="291"/>
        <v>1.3160841587359395</v>
      </c>
      <c r="BK373" s="13">
        <f t="shared" si="272"/>
        <v>2366.3782044107429</v>
      </c>
      <c r="BL373">
        <f t="shared" si="292"/>
        <v>7.6944620681988578</v>
      </c>
      <c r="BM373" s="13">
        <f t="shared" si="273"/>
        <v>5.6772349545232395</v>
      </c>
      <c r="BN373" s="13">
        <f t="shared" si="302"/>
        <v>1.7748691837326502</v>
      </c>
      <c r="BO373" s="13">
        <f t="shared" si="274"/>
        <v>16763.732445960341</v>
      </c>
      <c r="BP373">
        <f t="shared" si="293"/>
        <v>46.960131841307692</v>
      </c>
      <c r="BQ373" s="13">
        <f t="shared" si="275"/>
        <v>5.6772349545232395</v>
      </c>
      <c r="BR373" s="37">
        <f t="shared" si="294"/>
        <v>185.47549709380507</v>
      </c>
      <c r="BS373" s="13">
        <f t="shared" si="276"/>
        <v>11831.891022053715</v>
      </c>
      <c r="BT373">
        <f t="shared" si="295"/>
        <v>217.36738664111968</v>
      </c>
      <c r="BU373" s="13">
        <f t="shared" si="277"/>
        <v>829.96785815000442</v>
      </c>
      <c r="BV373" s="13">
        <f t="shared" si="303"/>
        <v>117588208.32452293</v>
      </c>
      <c r="BW373" s="13">
        <f t="shared" si="278"/>
        <v>16763.732445960341</v>
      </c>
      <c r="BX373">
        <f t="shared" si="296"/>
        <v>117588253.50978558</v>
      </c>
      <c r="BY373" s="13">
        <f t="shared" si="279"/>
        <v>117588852.55430891</v>
      </c>
    </row>
    <row r="374" spans="29:77" x14ac:dyDescent="0.2">
      <c r="AC374">
        <v>372</v>
      </c>
      <c r="AD374" s="37">
        <f t="shared" si="280"/>
        <v>370951370.90134293</v>
      </c>
      <c r="AE374" s="13">
        <f t="shared" si="256"/>
        <v>11831.891022053715</v>
      </c>
      <c r="AF374">
        <f t="shared" si="297"/>
        <v>370951402.70750159</v>
      </c>
      <c r="AG374" s="13">
        <f t="shared" si="257"/>
        <v>370952418.14796197</v>
      </c>
      <c r="AH374" s="13">
        <f t="shared" si="298"/>
        <v>370951371.16391802</v>
      </c>
      <c r="AI374" s="13">
        <f t="shared" si="258"/>
        <v>16763.732445960341</v>
      </c>
      <c r="AJ374">
        <f t="shared" si="281"/>
        <v>370951416.2277149</v>
      </c>
      <c r="AK374" s="13">
        <f t="shared" si="259"/>
        <v>370952418.14796197</v>
      </c>
      <c r="AL374" s="37">
        <f t="shared" si="282"/>
        <v>628.15708769554521</v>
      </c>
      <c r="AM374" s="13">
        <f t="shared" si="260"/>
        <v>11831.891022053715</v>
      </c>
      <c r="AN374">
        <f t="shared" si="283"/>
        <v>659.96324635697988</v>
      </c>
      <c r="AO374" s="13">
        <f t="shared" si="261"/>
        <v>2813.5073827337451</v>
      </c>
      <c r="AP374" s="13">
        <f t="shared" si="299"/>
        <v>628.41966277274457</v>
      </c>
      <c r="AQ374" s="13">
        <f t="shared" si="262"/>
        <v>16763.732445960341</v>
      </c>
      <c r="AR374" s="13">
        <f t="shared" si="284"/>
        <v>673.48345967048738</v>
      </c>
      <c r="AS374" s="38">
        <f t="shared" si="263"/>
        <v>2813.5073827337451</v>
      </c>
      <c r="AT374" s="37">
        <f t="shared" si="285"/>
        <v>80763974.223533377</v>
      </c>
      <c r="AU374" s="13">
        <f t="shared" si="264"/>
        <v>11831.891022053715</v>
      </c>
      <c r="AV374">
        <f t="shared" si="286"/>
        <v>80764006.029692039</v>
      </c>
      <c r="AW374" s="13">
        <f t="shared" si="265"/>
        <v>80764377.431120396</v>
      </c>
      <c r="AX374" s="13">
        <f t="shared" si="300"/>
        <v>197675123.00301972</v>
      </c>
      <c r="AY374" s="13">
        <f t="shared" si="266"/>
        <v>16763.732445960341</v>
      </c>
      <c r="AZ374">
        <f t="shared" si="287"/>
        <v>197675168.06681663</v>
      </c>
      <c r="BA374" s="13">
        <f t="shared" si="267"/>
        <v>197675525.94803166</v>
      </c>
      <c r="BB374" s="37">
        <f t="shared" si="288"/>
        <v>112.58183674385747</v>
      </c>
      <c r="BC374" s="13">
        <f t="shared" si="268"/>
        <v>11831.891022053715</v>
      </c>
      <c r="BD374">
        <f t="shared" si="289"/>
        <v>144.38799540529217</v>
      </c>
      <c r="BE374" s="13">
        <f t="shared" si="269"/>
        <v>503.35057957927143</v>
      </c>
      <c r="BF374" s="13">
        <f t="shared" si="301"/>
        <v>112.84441182105685</v>
      </c>
      <c r="BG374" s="13">
        <f t="shared" si="270"/>
        <v>16763.732445960341</v>
      </c>
      <c r="BH374">
        <f t="shared" si="290"/>
        <v>157.9082087187997</v>
      </c>
      <c r="BI374" s="13">
        <f t="shared" si="271"/>
        <v>503.35057957927143</v>
      </c>
      <c r="BJ374" s="37">
        <f t="shared" si="291"/>
        <v>1.3160841587359395</v>
      </c>
      <c r="BK374" s="13">
        <f t="shared" si="272"/>
        <v>2366.3782044107429</v>
      </c>
      <c r="BL374">
        <f t="shared" si="292"/>
        <v>7.6773158910228823</v>
      </c>
      <c r="BM374" s="13">
        <f t="shared" si="273"/>
        <v>5.6772349545232395</v>
      </c>
      <c r="BN374" s="13">
        <f t="shared" si="302"/>
        <v>1.7748691837326502</v>
      </c>
      <c r="BO374" s="13">
        <f t="shared" si="274"/>
        <v>16763.732445960341</v>
      </c>
      <c r="BP374">
        <f t="shared" si="293"/>
        <v>46.838666081475502</v>
      </c>
      <c r="BQ374" s="13">
        <f t="shared" si="275"/>
        <v>5.6772349545232395</v>
      </c>
      <c r="BR374" s="37">
        <f t="shared" si="294"/>
        <v>185.47549709380507</v>
      </c>
      <c r="BS374" s="13">
        <f t="shared" si="276"/>
        <v>11831.891022053715</v>
      </c>
      <c r="BT374">
        <f t="shared" si="295"/>
        <v>217.2816557552398</v>
      </c>
      <c r="BU374" s="13">
        <f t="shared" si="277"/>
        <v>829.96785815000442</v>
      </c>
      <c r="BV374" s="13">
        <f t="shared" si="303"/>
        <v>117588208.32452293</v>
      </c>
      <c r="BW374" s="13">
        <f t="shared" si="278"/>
        <v>16763.732445960341</v>
      </c>
      <c r="BX374">
        <f t="shared" si="296"/>
        <v>117588253.38831982</v>
      </c>
      <c r="BY374" s="13">
        <f t="shared" si="279"/>
        <v>117588852.55430891</v>
      </c>
    </row>
    <row r="375" spans="29:77" x14ac:dyDescent="0.2">
      <c r="AC375">
        <v>373</v>
      </c>
      <c r="AD375" s="37">
        <f t="shared" si="280"/>
        <v>370951370.90134293</v>
      </c>
      <c r="AE375" s="13">
        <f t="shared" si="256"/>
        <v>11831.891022053715</v>
      </c>
      <c r="AF375">
        <f t="shared" si="297"/>
        <v>370951402.62223041</v>
      </c>
      <c r="AG375" s="13">
        <f t="shared" si="257"/>
        <v>370952418.14796197</v>
      </c>
      <c r="AH375" s="13">
        <f t="shared" si="298"/>
        <v>370951371.16391802</v>
      </c>
      <c r="AI375" s="13">
        <f t="shared" si="258"/>
        <v>16763.732445960341</v>
      </c>
      <c r="AJ375">
        <f t="shared" si="281"/>
        <v>370951416.10690045</v>
      </c>
      <c r="AK375" s="13">
        <f t="shared" si="259"/>
        <v>370952418.14796197</v>
      </c>
      <c r="AL375" s="37">
        <f t="shared" si="282"/>
        <v>628.15708769554521</v>
      </c>
      <c r="AM375" s="13">
        <f t="shared" si="260"/>
        <v>11831.891022053715</v>
      </c>
      <c r="AN375">
        <f t="shared" si="283"/>
        <v>659.87797515413422</v>
      </c>
      <c r="AO375" s="13">
        <f t="shared" si="261"/>
        <v>2813.5073827337451</v>
      </c>
      <c r="AP375" s="13">
        <f t="shared" si="299"/>
        <v>628.41966277274457</v>
      </c>
      <c r="AQ375" s="13">
        <f t="shared" si="262"/>
        <v>16763.732445960341</v>
      </c>
      <c r="AR375" s="13">
        <f t="shared" si="284"/>
        <v>673.36264520159261</v>
      </c>
      <c r="AS375" s="38">
        <f t="shared" si="263"/>
        <v>2813.5073827337451</v>
      </c>
      <c r="AT375" s="37">
        <f t="shared" si="285"/>
        <v>80763974.223533377</v>
      </c>
      <c r="AU375" s="13">
        <f t="shared" si="264"/>
        <v>11831.891022053715</v>
      </c>
      <c r="AV375">
        <f t="shared" si="286"/>
        <v>80764005.944420829</v>
      </c>
      <c r="AW375" s="13">
        <f t="shared" si="265"/>
        <v>80764377.431120396</v>
      </c>
      <c r="AX375" s="13">
        <f t="shared" si="300"/>
        <v>197675123.00301972</v>
      </c>
      <c r="AY375" s="13">
        <f t="shared" si="266"/>
        <v>16763.732445960341</v>
      </c>
      <c r="AZ375">
        <f t="shared" si="287"/>
        <v>197675167.94600216</v>
      </c>
      <c r="BA375" s="13">
        <f t="shared" si="267"/>
        <v>197675525.94803166</v>
      </c>
      <c r="BB375" s="37">
        <f t="shared" si="288"/>
        <v>112.58183674385747</v>
      </c>
      <c r="BC375" s="13">
        <f t="shared" si="268"/>
        <v>11831.891022053715</v>
      </c>
      <c r="BD375">
        <f t="shared" si="289"/>
        <v>144.30272420244651</v>
      </c>
      <c r="BE375" s="13">
        <f t="shared" si="269"/>
        <v>503.35057957927143</v>
      </c>
      <c r="BF375" s="13">
        <f t="shared" si="301"/>
        <v>112.84441182105685</v>
      </c>
      <c r="BG375" s="13">
        <f t="shared" si="270"/>
        <v>16763.732445960341</v>
      </c>
      <c r="BH375">
        <f t="shared" si="290"/>
        <v>157.78739424990493</v>
      </c>
      <c r="BI375" s="13">
        <f t="shared" si="271"/>
        <v>503.35057957927143</v>
      </c>
      <c r="BJ375" s="37">
        <f t="shared" si="291"/>
        <v>1.3160841587359395</v>
      </c>
      <c r="BK375" s="13">
        <f t="shared" si="272"/>
        <v>2366.3782044107429</v>
      </c>
      <c r="BL375">
        <f t="shared" si="292"/>
        <v>7.6602616504537497</v>
      </c>
      <c r="BM375" s="13">
        <f t="shared" si="273"/>
        <v>5.6772349545232395</v>
      </c>
      <c r="BN375" s="13">
        <f t="shared" si="302"/>
        <v>1.7748691837326502</v>
      </c>
      <c r="BO375" s="13">
        <f t="shared" si="274"/>
        <v>16763.732445960341</v>
      </c>
      <c r="BP375">
        <f t="shared" si="293"/>
        <v>46.717851612580745</v>
      </c>
      <c r="BQ375" s="13">
        <f t="shared" si="275"/>
        <v>5.6772349545232395</v>
      </c>
      <c r="BR375" s="37">
        <f t="shared" si="294"/>
        <v>185.47549709380507</v>
      </c>
      <c r="BS375" s="13">
        <f t="shared" si="276"/>
        <v>11831.891022053715</v>
      </c>
      <c r="BT375">
        <f t="shared" si="295"/>
        <v>217.19638455239414</v>
      </c>
      <c r="BU375" s="13">
        <f t="shared" si="277"/>
        <v>829.96785815000442</v>
      </c>
      <c r="BV375" s="13">
        <f t="shared" si="303"/>
        <v>117588208.32452293</v>
      </c>
      <c r="BW375" s="13">
        <f t="shared" si="278"/>
        <v>16763.732445960341</v>
      </c>
      <c r="BX375">
        <f t="shared" si="296"/>
        <v>117588253.26750536</v>
      </c>
      <c r="BY375" s="13">
        <f t="shared" si="279"/>
        <v>117588852.55430891</v>
      </c>
    </row>
    <row r="376" spans="29:77" x14ac:dyDescent="0.2">
      <c r="AC376">
        <v>374</v>
      </c>
      <c r="AD376" s="37">
        <f t="shared" si="280"/>
        <v>370951370.90134293</v>
      </c>
      <c r="AE376" s="13">
        <f t="shared" si="256"/>
        <v>11831.891022053715</v>
      </c>
      <c r="AF376">
        <f t="shared" si="297"/>
        <v>370951402.53741521</v>
      </c>
      <c r="AG376" s="13">
        <f t="shared" si="257"/>
        <v>370952418.14796197</v>
      </c>
      <c r="AH376" s="13">
        <f t="shared" si="298"/>
        <v>370951371.16391802</v>
      </c>
      <c r="AI376" s="13">
        <f t="shared" si="258"/>
        <v>16763.732445960341</v>
      </c>
      <c r="AJ376">
        <f t="shared" si="281"/>
        <v>370951415.98673207</v>
      </c>
      <c r="AK376" s="13">
        <f t="shared" si="259"/>
        <v>370952418.14796197</v>
      </c>
      <c r="AL376" s="37">
        <f t="shared" si="282"/>
        <v>628.15708769554521</v>
      </c>
      <c r="AM376" s="13">
        <f t="shared" si="260"/>
        <v>11831.891022053715</v>
      </c>
      <c r="AN376">
        <f t="shared" si="283"/>
        <v>659.79315994702574</v>
      </c>
      <c r="AO376" s="13">
        <f t="shared" si="261"/>
        <v>2813.5073827337451</v>
      </c>
      <c r="AP376" s="13">
        <f t="shared" si="299"/>
        <v>628.41966277274457</v>
      </c>
      <c r="AQ376" s="13">
        <f t="shared" si="262"/>
        <v>16763.732445960341</v>
      </c>
      <c r="AR376" s="13">
        <f t="shared" si="284"/>
        <v>673.2424767993765</v>
      </c>
      <c r="AS376" s="38">
        <f t="shared" si="263"/>
        <v>2813.5073827337451</v>
      </c>
      <c r="AT376" s="37">
        <f t="shared" si="285"/>
        <v>80763974.223533377</v>
      </c>
      <c r="AU376" s="13">
        <f t="shared" si="264"/>
        <v>11831.891022053715</v>
      </c>
      <c r="AV376">
        <f t="shared" si="286"/>
        <v>80764005.859605625</v>
      </c>
      <c r="AW376" s="13">
        <f t="shared" si="265"/>
        <v>80764377.431120396</v>
      </c>
      <c r="AX376" s="13">
        <f t="shared" si="300"/>
        <v>197675123.00301972</v>
      </c>
      <c r="AY376" s="13">
        <f t="shared" si="266"/>
        <v>16763.732445960341</v>
      </c>
      <c r="AZ376">
        <f t="shared" si="287"/>
        <v>197675167.82583374</v>
      </c>
      <c r="BA376" s="13">
        <f t="shared" si="267"/>
        <v>197675525.94803166</v>
      </c>
      <c r="BB376" s="37">
        <f t="shared" si="288"/>
        <v>112.58183674385747</v>
      </c>
      <c r="BC376" s="13">
        <f t="shared" si="268"/>
        <v>11831.891022053715</v>
      </c>
      <c r="BD376">
        <f t="shared" si="289"/>
        <v>144.21790899533798</v>
      </c>
      <c r="BE376" s="13">
        <f t="shared" si="269"/>
        <v>503.35057957927143</v>
      </c>
      <c r="BF376" s="13">
        <f t="shared" si="301"/>
        <v>112.84441182105685</v>
      </c>
      <c r="BG376" s="13">
        <f t="shared" si="270"/>
        <v>16763.732445960341</v>
      </c>
      <c r="BH376">
        <f t="shared" si="290"/>
        <v>157.66722584768877</v>
      </c>
      <c r="BI376" s="13">
        <f t="shared" si="271"/>
        <v>503.35057957927143</v>
      </c>
      <c r="BJ376" s="37">
        <f t="shared" si="291"/>
        <v>1.3160841587359395</v>
      </c>
      <c r="BK376" s="13">
        <f t="shared" si="272"/>
        <v>2366.3782044107429</v>
      </c>
      <c r="BL376">
        <f t="shared" si="292"/>
        <v>7.6432986090320441</v>
      </c>
      <c r="BM376" s="13">
        <f t="shared" si="273"/>
        <v>5.6772349545232395</v>
      </c>
      <c r="BN376" s="13">
        <f t="shared" si="302"/>
        <v>1.7748691837326502</v>
      </c>
      <c r="BO376" s="13">
        <f t="shared" si="274"/>
        <v>16763.732445960341</v>
      </c>
      <c r="BP376">
        <f t="shared" si="293"/>
        <v>46.597683210364572</v>
      </c>
      <c r="BQ376" s="13">
        <f t="shared" si="275"/>
        <v>5.6772349545232395</v>
      </c>
      <c r="BR376" s="37">
        <f t="shared" si="294"/>
        <v>185.47549709380507</v>
      </c>
      <c r="BS376" s="13">
        <f t="shared" si="276"/>
        <v>11831.891022053715</v>
      </c>
      <c r="BT376">
        <f t="shared" si="295"/>
        <v>217.1115693452856</v>
      </c>
      <c r="BU376" s="13">
        <f t="shared" si="277"/>
        <v>829.96785815000442</v>
      </c>
      <c r="BV376" s="13">
        <f t="shared" si="303"/>
        <v>117588208.32452293</v>
      </c>
      <c r="BW376" s="13">
        <f t="shared" si="278"/>
        <v>16763.732445960341</v>
      </c>
      <c r="BX376">
        <f t="shared" si="296"/>
        <v>117588253.14733696</v>
      </c>
      <c r="BY376" s="13">
        <f t="shared" si="279"/>
        <v>117588852.55430891</v>
      </c>
    </row>
    <row r="377" spans="29:77" x14ac:dyDescent="0.2">
      <c r="AC377">
        <v>375</v>
      </c>
      <c r="AD377" s="37">
        <f t="shared" si="280"/>
        <v>370951370.90134293</v>
      </c>
      <c r="AE377" s="13">
        <f t="shared" si="256"/>
        <v>11831.891022053715</v>
      </c>
      <c r="AF377">
        <f t="shared" si="297"/>
        <v>370951402.45305234</v>
      </c>
      <c r="AG377" s="13">
        <f t="shared" si="257"/>
        <v>370952418.14796197</v>
      </c>
      <c r="AH377" s="13">
        <f t="shared" si="298"/>
        <v>370951371.16391802</v>
      </c>
      <c r="AI377" s="13">
        <f t="shared" si="258"/>
        <v>16763.732445960341</v>
      </c>
      <c r="AJ377">
        <f t="shared" si="281"/>
        <v>370951415.86720455</v>
      </c>
      <c r="AK377" s="13">
        <f t="shared" si="259"/>
        <v>370952418.14796197</v>
      </c>
      <c r="AL377" s="37">
        <f t="shared" si="282"/>
        <v>628.15708769554521</v>
      </c>
      <c r="AM377" s="13">
        <f t="shared" si="260"/>
        <v>11831.891022053715</v>
      </c>
      <c r="AN377">
        <f t="shared" si="283"/>
        <v>659.70879708768848</v>
      </c>
      <c r="AO377" s="13">
        <f t="shared" si="261"/>
        <v>2813.5073827337451</v>
      </c>
      <c r="AP377" s="13">
        <f t="shared" si="299"/>
        <v>628.41966277274457</v>
      </c>
      <c r="AQ377" s="13">
        <f t="shared" si="262"/>
        <v>16763.732445960341</v>
      </c>
      <c r="AR377" s="13">
        <f t="shared" si="284"/>
        <v>673.12294929530549</v>
      </c>
      <c r="AS377" s="38">
        <f t="shared" si="263"/>
        <v>2813.5073827337451</v>
      </c>
      <c r="AT377" s="37">
        <f t="shared" si="285"/>
        <v>80763974.223533377</v>
      </c>
      <c r="AU377" s="13">
        <f t="shared" si="264"/>
        <v>11831.891022053715</v>
      </c>
      <c r="AV377">
        <f t="shared" si="286"/>
        <v>80764005.775242776</v>
      </c>
      <c r="AW377" s="13">
        <f t="shared" si="265"/>
        <v>80764377.431120396</v>
      </c>
      <c r="AX377" s="13">
        <f t="shared" si="300"/>
        <v>197675123.00301972</v>
      </c>
      <c r="AY377" s="13">
        <f t="shared" si="266"/>
        <v>16763.732445960341</v>
      </c>
      <c r="AZ377">
        <f t="shared" si="287"/>
        <v>197675167.70630625</v>
      </c>
      <c r="BA377" s="13">
        <f t="shared" si="267"/>
        <v>197675525.94803166</v>
      </c>
      <c r="BB377" s="37">
        <f t="shared" si="288"/>
        <v>112.58183674385747</v>
      </c>
      <c r="BC377" s="13">
        <f t="shared" si="268"/>
        <v>11831.891022053715</v>
      </c>
      <c r="BD377">
        <f t="shared" si="289"/>
        <v>144.13354613600069</v>
      </c>
      <c r="BE377" s="13">
        <f t="shared" si="269"/>
        <v>503.35057957927143</v>
      </c>
      <c r="BF377" s="13">
        <f t="shared" si="301"/>
        <v>112.84441182105685</v>
      </c>
      <c r="BG377" s="13">
        <f t="shared" si="270"/>
        <v>16763.732445960341</v>
      </c>
      <c r="BH377">
        <f t="shared" si="290"/>
        <v>157.54769834361775</v>
      </c>
      <c r="BI377" s="13">
        <f t="shared" si="271"/>
        <v>503.35057957927143</v>
      </c>
      <c r="BJ377" s="37">
        <f t="shared" si="291"/>
        <v>1.3160841587359395</v>
      </c>
      <c r="BK377" s="13">
        <f t="shared" si="272"/>
        <v>2366.3782044107429</v>
      </c>
      <c r="BL377">
        <f t="shared" si="292"/>
        <v>7.6264260371645864</v>
      </c>
      <c r="BM377" s="13">
        <f t="shared" si="273"/>
        <v>5.6772349545232395</v>
      </c>
      <c r="BN377" s="13">
        <f t="shared" si="302"/>
        <v>1.7748691837326502</v>
      </c>
      <c r="BO377" s="13">
        <f t="shared" si="274"/>
        <v>16763.732445960341</v>
      </c>
      <c r="BP377">
        <f t="shared" si="293"/>
        <v>46.478155706293556</v>
      </c>
      <c r="BQ377" s="13">
        <f t="shared" si="275"/>
        <v>5.6772349545232395</v>
      </c>
      <c r="BR377" s="37">
        <f t="shared" si="294"/>
        <v>185.47549709380507</v>
      </c>
      <c r="BS377" s="13">
        <f t="shared" si="276"/>
        <v>11831.891022053715</v>
      </c>
      <c r="BT377">
        <f t="shared" si="295"/>
        <v>217.02720648594831</v>
      </c>
      <c r="BU377" s="13">
        <f t="shared" si="277"/>
        <v>829.96785815000442</v>
      </c>
      <c r="BV377" s="13">
        <f t="shared" si="303"/>
        <v>117588208.32452293</v>
      </c>
      <c r="BW377" s="13">
        <f t="shared" si="278"/>
        <v>16763.732445960341</v>
      </c>
      <c r="BX377">
        <f t="shared" si="296"/>
        <v>117588253.02780946</v>
      </c>
      <c r="BY377" s="13">
        <f t="shared" si="279"/>
        <v>117588852.55430891</v>
      </c>
    </row>
    <row r="378" spans="29:77" x14ac:dyDescent="0.2">
      <c r="AC378">
        <v>376</v>
      </c>
      <c r="AD378" s="37">
        <f t="shared" si="280"/>
        <v>370951370.90134293</v>
      </c>
      <c r="AE378" s="13">
        <f t="shared" si="256"/>
        <v>11831.891022053715</v>
      </c>
      <c r="AF378">
        <f t="shared" si="297"/>
        <v>370951402.36913818</v>
      </c>
      <c r="AG378" s="13">
        <f t="shared" si="257"/>
        <v>370952418.14796197</v>
      </c>
      <c r="AH378" s="13">
        <f t="shared" si="298"/>
        <v>370951371.16391802</v>
      </c>
      <c r="AI378" s="13">
        <f t="shared" si="258"/>
        <v>16763.732445960341</v>
      </c>
      <c r="AJ378">
        <f t="shared" si="281"/>
        <v>370951415.74831283</v>
      </c>
      <c r="AK378" s="13">
        <f t="shared" si="259"/>
        <v>370952418.14796197</v>
      </c>
      <c r="AL378" s="37">
        <f t="shared" si="282"/>
        <v>628.15708769554521</v>
      </c>
      <c r="AM378" s="13">
        <f t="shared" si="260"/>
        <v>11831.891022053715</v>
      </c>
      <c r="AN378">
        <f t="shared" si="283"/>
        <v>659.62488296696472</v>
      </c>
      <c r="AO378" s="13">
        <f t="shared" si="261"/>
        <v>2813.5073827337451</v>
      </c>
      <c r="AP378" s="13">
        <f t="shared" si="299"/>
        <v>628.41966277274457</v>
      </c>
      <c r="AQ378" s="13">
        <f t="shared" si="262"/>
        <v>16763.732445960341</v>
      </c>
      <c r="AR378" s="13">
        <f t="shared" si="284"/>
        <v>673.00405757583053</v>
      </c>
      <c r="AS378" s="38">
        <f t="shared" si="263"/>
        <v>2813.5073827337451</v>
      </c>
      <c r="AT378" s="37">
        <f t="shared" si="285"/>
        <v>80763974.223533377</v>
      </c>
      <c r="AU378" s="13">
        <f t="shared" si="264"/>
        <v>11831.891022053715</v>
      </c>
      <c r="AV378">
        <f t="shared" si="286"/>
        <v>80764005.691328645</v>
      </c>
      <c r="AW378" s="13">
        <f t="shared" si="265"/>
        <v>80764377.431120396</v>
      </c>
      <c r="AX378" s="13">
        <f t="shared" si="300"/>
        <v>197675123.00301972</v>
      </c>
      <c r="AY378" s="13">
        <f t="shared" si="266"/>
        <v>16763.732445960341</v>
      </c>
      <c r="AZ378">
        <f t="shared" si="287"/>
        <v>197675167.58741453</v>
      </c>
      <c r="BA378" s="13">
        <f t="shared" si="267"/>
        <v>197675525.94803166</v>
      </c>
      <c r="BB378" s="37">
        <f t="shared" si="288"/>
        <v>112.58183674385747</v>
      </c>
      <c r="BC378" s="13">
        <f t="shared" si="268"/>
        <v>11831.891022053715</v>
      </c>
      <c r="BD378">
        <f t="shared" si="289"/>
        <v>144.04963201527693</v>
      </c>
      <c r="BE378" s="13">
        <f t="shared" si="269"/>
        <v>503.35057957927143</v>
      </c>
      <c r="BF378" s="13">
        <f t="shared" si="301"/>
        <v>112.84441182105685</v>
      </c>
      <c r="BG378" s="13">
        <f t="shared" si="270"/>
        <v>16763.732445960341</v>
      </c>
      <c r="BH378">
        <f t="shared" si="290"/>
        <v>157.42880662414285</v>
      </c>
      <c r="BI378" s="13">
        <f t="shared" si="271"/>
        <v>503.35057957927143</v>
      </c>
      <c r="BJ378" s="37">
        <f t="shared" si="291"/>
        <v>1.3160841587359395</v>
      </c>
      <c r="BK378" s="13">
        <f t="shared" si="272"/>
        <v>2366.3782044107429</v>
      </c>
      <c r="BL378">
        <f t="shared" si="292"/>
        <v>7.6096432130198295</v>
      </c>
      <c r="BM378" s="13">
        <f t="shared" si="273"/>
        <v>5.6772349545232395</v>
      </c>
      <c r="BN378" s="13">
        <f t="shared" si="302"/>
        <v>1.7748691837326502</v>
      </c>
      <c r="BO378" s="13">
        <f t="shared" si="274"/>
        <v>16763.732445960341</v>
      </c>
      <c r="BP378">
        <f t="shared" si="293"/>
        <v>46.359263986818661</v>
      </c>
      <c r="BQ378" s="13">
        <f t="shared" si="275"/>
        <v>5.6772349545232395</v>
      </c>
      <c r="BR378" s="37">
        <f t="shared" si="294"/>
        <v>185.47549709380507</v>
      </c>
      <c r="BS378" s="13">
        <f t="shared" si="276"/>
        <v>11831.891022053715</v>
      </c>
      <c r="BT378">
        <f t="shared" si="295"/>
        <v>216.94329236522452</v>
      </c>
      <c r="BU378" s="13">
        <f t="shared" si="277"/>
        <v>829.96785815000442</v>
      </c>
      <c r="BV378" s="13">
        <f t="shared" si="303"/>
        <v>117588208.32452293</v>
      </c>
      <c r="BW378" s="13">
        <f t="shared" si="278"/>
        <v>16763.732445960341</v>
      </c>
      <c r="BX378">
        <f t="shared" si="296"/>
        <v>117588252.90891773</v>
      </c>
      <c r="BY378" s="13">
        <f t="shared" si="279"/>
        <v>117588852.55430891</v>
      </c>
    </row>
    <row r="379" spans="29:77" x14ac:dyDescent="0.2">
      <c r="AC379">
        <v>377</v>
      </c>
      <c r="AD379" s="37">
        <f t="shared" si="280"/>
        <v>370951370.90134293</v>
      </c>
      <c r="AE379" s="13">
        <f t="shared" si="256"/>
        <v>11831.891022053715</v>
      </c>
      <c r="AF379">
        <f t="shared" si="297"/>
        <v>370951402.28566927</v>
      </c>
      <c r="AG379" s="13">
        <f t="shared" si="257"/>
        <v>370952418.14796197</v>
      </c>
      <c r="AH379" s="13">
        <f t="shared" si="298"/>
        <v>370951371.16391802</v>
      </c>
      <c r="AI379" s="13">
        <f t="shared" si="258"/>
        <v>16763.732445960341</v>
      </c>
      <c r="AJ379">
        <f t="shared" si="281"/>
        <v>370951415.63005185</v>
      </c>
      <c r="AK379" s="13">
        <f t="shared" si="259"/>
        <v>370952418.14796197</v>
      </c>
      <c r="AL379" s="37">
        <f t="shared" si="282"/>
        <v>628.15708769554521</v>
      </c>
      <c r="AM379" s="13">
        <f t="shared" si="260"/>
        <v>11831.891022053715</v>
      </c>
      <c r="AN379">
        <f t="shared" si="283"/>
        <v>659.54141401399011</v>
      </c>
      <c r="AO379" s="13">
        <f t="shared" si="261"/>
        <v>2813.5073827337451</v>
      </c>
      <c r="AP379" s="13">
        <f t="shared" si="299"/>
        <v>628.41966277274457</v>
      </c>
      <c r="AQ379" s="13">
        <f t="shared" si="262"/>
        <v>16763.732445960341</v>
      </c>
      <c r="AR379" s="13">
        <f t="shared" si="284"/>
        <v>672.88579658165793</v>
      </c>
      <c r="AS379" s="38">
        <f t="shared" si="263"/>
        <v>2813.5073827337451</v>
      </c>
      <c r="AT379" s="37">
        <f t="shared" si="285"/>
        <v>80763974.223533377</v>
      </c>
      <c r="AU379" s="13">
        <f t="shared" si="264"/>
        <v>11831.891022053715</v>
      </c>
      <c r="AV379">
        <f t="shared" si="286"/>
        <v>80764005.607859701</v>
      </c>
      <c r="AW379" s="13">
        <f t="shared" si="265"/>
        <v>80764377.431120396</v>
      </c>
      <c r="AX379" s="13">
        <f t="shared" si="300"/>
        <v>197675123.00301972</v>
      </c>
      <c r="AY379" s="13">
        <f t="shared" si="266"/>
        <v>16763.732445960341</v>
      </c>
      <c r="AZ379">
        <f t="shared" si="287"/>
        <v>197675167.46915352</v>
      </c>
      <c r="BA379" s="13">
        <f t="shared" si="267"/>
        <v>197675525.94803166</v>
      </c>
      <c r="BB379" s="37">
        <f t="shared" si="288"/>
        <v>112.58183674385747</v>
      </c>
      <c r="BC379" s="13">
        <f t="shared" si="268"/>
        <v>11831.891022053715</v>
      </c>
      <c r="BD379">
        <f t="shared" si="289"/>
        <v>143.96616306230234</v>
      </c>
      <c r="BE379" s="13">
        <f t="shared" si="269"/>
        <v>503.35057957927143</v>
      </c>
      <c r="BF379" s="13">
        <f t="shared" si="301"/>
        <v>112.84441182105685</v>
      </c>
      <c r="BG379" s="13">
        <f t="shared" si="270"/>
        <v>16763.732445960341</v>
      </c>
      <c r="BH379">
        <f t="shared" si="290"/>
        <v>157.31054562997022</v>
      </c>
      <c r="BI379" s="13">
        <f t="shared" si="271"/>
        <v>503.35057957927143</v>
      </c>
      <c r="BJ379" s="37">
        <f t="shared" si="291"/>
        <v>1.3160841587359395</v>
      </c>
      <c r="BK379" s="13">
        <f t="shared" si="272"/>
        <v>2366.3782044107429</v>
      </c>
      <c r="BL379">
        <f t="shared" si="292"/>
        <v>7.5929494224249119</v>
      </c>
      <c r="BM379" s="13">
        <f t="shared" si="273"/>
        <v>5.6772349545232395</v>
      </c>
      <c r="BN379" s="13">
        <f t="shared" si="302"/>
        <v>1.7748691837326502</v>
      </c>
      <c r="BO379" s="13">
        <f t="shared" si="274"/>
        <v>16763.732445960341</v>
      </c>
      <c r="BP379">
        <f t="shared" si="293"/>
        <v>46.241002992646017</v>
      </c>
      <c r="BQ379" s="13">
        <f t="shared" si="275"/>
        <v>5.6772349545232395</v>
      </c>
      <c r="BR379" s="37">
        <f t="shared" si="294"/>
        <v>185.47549709380507</v>
      </c>
      <c r="BS379" s="13">
        <f t="shared" si="276"/>
        <v>11831.891022053715</v>
      </c>
      <c r="BT379">
        <f t="shared" si="295"/>
        <v>216.85982341224994</v>
      </c>
      <c r="BU379" s="13">
        <f t="shared" si="277"/>
        <v>829.96785815000442</v>
      </c>
      <c r="BV379" s="13">
        <f t="shared" si="303"/>
        <v>117588208.32452293</v>
      </c>
      <c r="BW379" s="13">
        <f t="shared" si="278"/>
        <v>16763.732445960341</v>
      </c>
      <c r="BX379">
        <f t="shared" si="296"/>
        <v>117588252.79065673</v>
      </c>
      <c r="BY379" s="13">
        <f t="shared" si="279"/>
        <v>117588852.55430891</v>
      </c>
    </row>
    <row r="380" spans="29:77" x14ac:dyDescent="0.2">
      <c r="AC380">
        <v>378</v>
      </c>
      <c r="AD380" s="37">
        <f t="shared" si="280"/>
        <v>370951370.90134293</v>
      </c>
      <c r="AE380" s="13">
        <f t="shared" si="256"/>
        <v>11831.891022053715</v>
      </c>
      <c r="AF380">
        <f t="shared" si="297"/>
        <v>370951402.2026419</v>
      </c>
      <c r="AG380" s="13">
        <f t="shared" si="257"/>
        <v>370952418.14796197</v>
      </c>
      <c r="AH380" s="13">
        <f t="shared" si="298"/>
        <v>370951371.16391802</v>
      </c>
      <c r="AI380" s="13">
        <f t="shared" si="258"/>
        <v>16763.732445960341</v>
      </c>
      <c r="AJ380">
        <f t="shared" si="281"/>
        <v>370951415.51241654</v>
      </c>
      <c r="AK380" s="13">
        <f t="shared" si="259"/>
        <v>370952418.14796197</v>
      </c>
      <c r="AL380" s="37">
        <f t="shared" si="282"/>
        <v>628.15708769554521</v>
      </c>
      <c r="AM380" s="13">
        <f t="shared" si="260"/>
        <v>11831.891022053715</v>
      </c>
      <c r="AN380">
        <f t="shared" si="283"/>
        <v>659.4583866956873</v>
      </c>
      <c r="AO380" s="13">
        <f t="shared" si="261"/>
        <v>2813.5073827337451</v>
      </c>
      <c r="AP380" s="13">
        <f t="shared" si="299"/>
        <v>628.41966277274457</v>
      </c>
      <c r="AQ380" s="13">
        <f t="shared" si="262"/>
        <v>16763.732445960341</v>
      </c>
      <c r="AR380" s="13">
        <f t="shared" si="284"/>
        <v>672.76816130703116</v>
      </c>
      <c r="AS380" s="38">
        <f t="shared" si="263"/>
        <v>2813.5073827337451</v>
      </c>
      <c r="AT380" s="37">
        <f t="shared" si="285"/>
        <v>80763974.223533377</v>
      </c>
      <c r="AU380" s="13">
        <f t="shared" si="264"/>
        <v>11831.891022053715</v>
      </c>
      <c r="AV380">
        <f t="shared" si="286"/>
        <v>80764005.524832383</v>
      </c>
      <c r="AW380" s="13">
        <f t="shared" si="265"/>
        <v>80764377.431120396</v>
      </c>
      <c r="AX380" s="13">
        <f t="shared" si="300"/>
        <v>197675123.00301972</v>
      </c>
      <c r="AY380" s="13">
        <f t="shared" si="266"/>
        <v>16763.732445960341</v>
      </c>
      <c r="AZ380">
        <f t="shared" si="287"/>
        <v>197675167.35151824</v>
      </c>
      <c r="BA380" s="13">
        <f t="shared" si="267"/>
        <v>197675525.94803166</v>
      </c>
      <c r="BB380" s="37">
        <f t="shared" si="288"/>
        <v>112.58183674385747</v>
      </c>
      <c r="BC380" s="13">
        <f t="shared" si="268"/>
        <v>11831.891022053715</v>
      </c>
      <c r="BD380">
        <f t="shared" si="289"/>
        <v>143.88313574399956</v>
      </c>
      <c r="BE380" s="13">
        <f t="shared" si="269"/>
        <v>503.35057957927143</v>
      </c>
      <c r="BF380" s="13">
        <f t="shared" si="301"/>
        <v>112.84441182105685</v>
      </c>
      <c r="BG380" s="13">
        <f t="shared" si="270"/>
        <v>16763.732445960341</v>
      </c>
      <c r="BH380">
        <f t="shared" si="290"/>
        <v>157.19291035534346</v>
      </c>
      <c r="BI380" s="13">
        <f t="shared" si="271"/>
        <v>503.35057957927143</v>
      </c>
      <c r="BJ380" s="37">
        <f t="shared" si="291"/>
        <v>1.3160841587359395</v>
      </c>
      <c r="BK380" s="13">
        <f t="shared" si="272"/>
        <v>2366.3782044107429</v>
      </c>
      <c r="BL380">
        <f t="shared" si="292"/>
        <v>7.57634395876436</v>
      </c>
      <c r="BM380" s="13">
        <f t="shared" si="273"/>
        <v>5.6772349545232395</v>
      </c>
      <c r="BN380" s="13">
        <f t="shared" si="302"/>
        <v>1.7748691837326502</v>
      </c>
      <c r="BO380" s="13">
        <f t="shared" si="274"/>
        <v>16763.732445960341</v>
      </c>
      <c r="BP380">
        <f t="shared" si="293"/>
        <v>46.12336771801926</v>
      </c>
      <c r="BQ380" s="13">
        <f t="shared" si="275"/>
        <v>5.6772349545232395</v>
      </c>
      <c r="BR380" s="37">
        <f t="shared" si="294"/>
        <v>185.47549709380507</v>
      </c>
      <c r="BS380" s="13">
        <f t="shared" si="276"/>
        <v>11831.891022053715</v>
      </c>
      <c r="BT380">
        <f t="shared" si="295"/>
        <v>216.77679609394718</v>
      </c>
      <c r="BU380" s="13">
        <f t="shared" si="277"/>
        <v>829.96785815000442</v>
      </c>
      <c r="BV380" s="13">
        <f t="shared" si="303"/>
        <v>117588208.32452293</v>
      </c>
      <c r="BW380" s="13">
        <f t="shared" si="278"/>
        <v>16763.732445960341</v>
      </c>
      <c r="BX380">
        <f t="shared" si="296"/>
        <v>117588252.67302147</v>
      </c>
      <c r="BY380" s="13">
        <f t="shared" si="279"/>
        <v>117588852.55430891</v>
      </c>
    </row>
    <row r="381" spans="29:77" x14ac:dyDescent="0.2">
      <c r="AC381">
        <v>379</v>
      </c>
      <c r="AD381" s="37">
        <f t="shared" si="280"/>
        <v>370951370.90134293</v>
      </c>
      <c r="AE381" s="13">
        <f t="shared" si="256"/>
        <v>11831.891022053715</v>
      </c>
      <c r="AF381">
        <f t="shared" si="297"/>
        <v>370951402.12005275</v>
      </c>
      <c r="AG381" s="13">
        <f t="shared" si="257"/>
        <v>370952418.14796197</v>
      </c>
      <c r="AH381" s="13">
        <f t="shared" si="298"/>
        <v>370951371.16391802</v>
      </c>
      <c r="AI381" s="13">
        <f t="shared" si="258"/>
        <v>16763.732445960341</v>
      </c>
      <c r="AJ381">
        <f t="shared" si="281"/>
        <v>370951415.39540207</v>
      </c>
      <c r="AK381" s="13">
        <f t="shared" si="259"/>
        <v>370952418.14796197</v>
      </c>
      <c r="AL381" s="37">
        <f t="shared" si="282"/>
        <v>628.15708769554521</v>
      </c>
      <c r="AM381" s="13">
        <f t="shared" si="260"/>
        <v>11831.891022053715</v>
      </c>
      <c r="AN381">
        <f t="shared" si="283"/>
        <v>659.37579751626743</v>
      </c>
      <c r="AO381" s="13">
        <f t="shared" si="261"/>
        <v>2813.5073827337451</v>
      </c>
      <c r="AP381" s="13">
        <f t="shared" si="299"/>
        <v>628.41966277274457</v>
      </c>
      <c r="AQ381" s="13">
        <f t="shared" si="262"/>
        <v>16763.732445960341</v>
      </c>
      <c r="AR381" s="13">
        <f t="shared" si="284"/>
        <v>672.65114679902513</v>
      </c>
      <c r="AS381" s="38">
        <f t="shared" si="263"/>
        <v>2813.5073827337451</v>
      </c>
      <c r="AT381" s="37">
        <f t="shared" si="285"/>
        <v>80763974.223533377</v>
      </c>
      <c r="AU381" s="13">
        <f t="shared" si="264"/>
        <v>11831.891022053715</v>
      </c>
      <c r="AV381">
        <f t="shared" si="286"/>
        <v>80764005.442243204</v>
      </c>
      <c r="AW381" s="13">
        <f t="shared" si="265"/>
        <v>80764377.431120396</v>
      </c>
      <c r="AX381" s="13">
        <f t="shared" si="300"/>
        <v>197675123.00301972</v>
      </c>
      <c r="AY381" s="13">
        <f t="shared" si="266"/>
        <v>16763.732445960341</v>
      </c>
      <c r="AZ381">
        <f t="shared" si="287"/>
        <v>197675167.23450375</v>
      </c>
      <c r="BA381" s="13">
        <f t="shared" si="267"/>
        <v>197675525.94803166</v>
      </c>
      <c r="BB381" s="37">
        <f t="shared" si="288"/>
        <v>112.58183674385747</v>
      </c>
      <c r="BC381" s="13">
        <f t="shared" si="268"/>
        <v>11831.891022053715</v>
      </c>
      <c r="BD381">
        <f t="shared" si="289"/>
        <v>143.80054656457966</v>
      </c>
      <c r="BE381" s="13">
        <f t="shared" si="269"/>
        <v>503.35057957927143</v>
      </c>
      <c r="BF381" s="13">
        <f t="shared" si="301"/>
        <v>112.84441182105685</v>
      </c>
      <c r="BG381" s="13">
        <f t="shared" si="270"/>
        <v>16763.732445960341</v>
      </c>
      <c r="BH381">
        <f t="shared" si="290"/>
        <v>157.07589584733745</v>
      </c>
      <c r="BI381" s="13">
        <f t="shared" si="271"/>
        <v>503.35057957927143</v>
      </c>
      <c r="BJ381" s="37">
        <f t="shared" si="291"/>
        <v>1.3160841587359395</v>
      </c>
      <c r="BK381" s="13">
        <f t="shared" si="272"/>
        <v>2366.3782044107429</v>
      </c>
      <c r="BL381">
        <f t="shared" si="292"/>
        <v>7.5598261228803807</v>
      </c>
      <c r="BM381" s="13">
        <f t="shared" si="273"/>
        <v>5.6772349545232395</v>
      </c>
      <c r="BN381" s="13">
        <f t="shared" si="302"/>
        <v>1.7748691837326502</v>
      </c>
      <c r="BO381" s="13">
        <f t="shared" si="274"/>
        <v>16763.732445960341</v>
      </c>
      <c r="BP381">
        <f t="shared" si="293"/>
        <v>46.006353210013231</v>
      </c>
      <c r="BQ381" s="13">
        <f t="shared" si="275"/>
        <v>5.6772349545232395</v>
      </c>
      <c r="BR381" s="37">
        <f t="shared" si="294"/>
        <v>185.47549709380507</v>
      </c>
      <c r="BS381" s="13">
        <f t="shared" si="276"/>
        <v>11831.891022053715</v>
      </c>
      <c r="BT381">
        <f t="shared" si="295"/>
        <v>216.69420691452729</v>
      </c>
      <c r="BU381" s="13">
        <f t="shared" si="277"/>
        <v>829.96785815000442</v>
      </c>
      <c r="BV381" s="13">
        <f t="shared" si="303"/>
        <v>117588208.32452293</v>
      </c>
      <c r="BW381" s="13">
        <f t="shared" si="278"/>
        <v>16763.732445960341</v>
      </c>
      <c r="BX381">
        <f t="shared" si="296"/>
        <v>117588252.55600695</v>
      </c>
      <c r="BY381" s="13">
        <f t="shared" si="279"/>
        <v>117588852.55430891</v>
      </c>
    </row>
    <row r="382" spans="29:77" x14ac:dyDescent="0.2">
      <c r="AC382">
        <v>380</v>
      </c>
      <c r="AD382" s="37">
        <f t="shared" si="280"/>
        <v>370951370.90134293</v>
      </c>
      <c r="AE382" s="41">
        <f t="shared" si="256"/>
        <v>11831.891022053715</v>
      </c>
      <c r="AF382" s="34">
        <f t="shared" si="297"/>
        <v>370951402.03789824</v>
      </c>
      <c r="AG382" s="41">
        <f t="shared" si="257"/>
        <v>370952418.14796197</v>
      </c>
      <c r="AH382" s="13">
        <f t="shared" si="298"/>
        <v>370951371.16391802</v>
      </c>
      <c r="AI382" s="13">
        <f t="shared" si="258"/>
        <v>16763.732445960341</v>
      </c>
      <c r="AJ382">
        <f t="shared" si="281"/>
        <v>370951415.27900338</v>
      </c>
      <c r="AK382" s="13">
        <f t="shared" si="259"/>
        <v>370952418.14796197</v>
      </c>
      <c r="AL382" s="37">
        <f t="shared" si="282"/>
        <v>628.15708769554521</v>
      </c>
      <c r="AM382" s="13">
        <f t="shared" si="260"/>
        <v>11831.891022053715</v>
      </c>
      <c r="AN382">
        <f t="shared" si="283"/>
        <v>659.29364301673922</v>
      </c>
      <c r="AO382" s="13">
        <f t="shared" si="261"/>
        <v>2813.5073827337451</v>
      </c>
      <c r="AP382" s="13">
        <f t="shared" si="299"/>
        <v>628.41966277274457</v>
      </c>
      <c r="AQ382" s="13">
        <f t="shared" si="262"/>
        <v>16763.732445960341</v>
      </c>
      <c r="AR382" s="13">
        <f t="shared" si="284"/>
        <v>672.5347481568507</v>
      </c>
      <c r="AS382" s="38">
        <f t="shared" si="263"/>
        <v>2813.5073827337451</v>
      </c>
      <c r="AT382" s="37">
        <f t="shared" si="285"/>
        <v>80763974.223533377</v>
      </c>
      <c r="AU382" s="13">
        <f t="shared" si="264"/>
        <v>11831.891022053715</v>
      </c>
      <c r="AV382">
        <f t="shared" si="286"/>
        <v>80764005.360088691</v>
      </c>
      <c r="AW382" s="13">
        <f t="shared" si="265"/>
        <v>80764377.431120396</v>
      </c>
      <c r="AX382" s="13">
        <f t="shared" si="300"/>
        <v>197675123.00301972</v>
      </c>
      <c r="AY382" s="13">
        <f t="shared" si="266"/>
        <v>16763.732445960341</v>
      </c>
      <c r="AZ382">
        <f t="shared" si="287"/>
        <v>197675167.11810511</v>
      </c>
      <c r="BA382" s="13">
        <f t="shared" si="267"/>
        <v>197675525.94803166</v>
      </c>
      <c r="BB382" s="37">
        <f t="shared" si="288"/>
        <v>112.58183674385747</v>
      </c>
      <c r="BC382" s="13">
        <f t="shared" si="268"/>
        <v>11831.891022053715</v>
      </c>
      <c r="BD382">
        <f t="shared" si="289"/>
        <v>143.71839206505146</v>
      </c>
      <c r="BE382" s="13">
        <f t="shared" si="269"/>
        <v>503.35057957927143</v>
      </c>
      <c r="BF382" s="13">
        <f t="shared" si="301"/>
        <v>112.84441182105685</v>
      </c>
      <c r="BG382" s="13">
        <f t="shared" si="270"/>
        <v>16763.732445960341</v>
      </c>
      <c r="BH382">
        <f t="shared" si="290"/>
        <v>156.95949720516302</v>
      </c>
      <c r="BI382" s="13">
        <f t="shared" si="271"/>
        <v>503.35057957927143</v>
      </c>
      <c r="BJ382" s="37">
        <f t="shared" si="291"/>
        <v>1.3160841587359395</v>
      </c>
      <c r="BK382" s="13">
        <f t="shared" si="272"/>
        <v>2366.3782044107429</v>
      </c>
      <c r="BL382">
        <f t="shared" si="292"/>
        <v>7.5433952229747359</v>
      </c>
      <c r="BM382" s="13">
        <f t="shared" si="273"/>
        <v>5.6772349545232395</v>
      </c>
      <c r="BN382" s="13">
        <f t="shared" si="302"/>
        <v>1.7748691837326502</v>
      </c>
      <c r="BO382" s="13">
        <f t="shared" si="274"/>
        <v>16763.732445960341</v>
      </c>
      <c r="BP382">
        <f t="shared" si="293"/>
        <v>45.889954567838807</v>
      </c>
      <c r="BQ382" s="13">
        <f t="shared" si="275"/>
        <v>5.6772349545232395</v>
      </c>
      <c r="BR382" s="37">
        <f t="shared" si="294"/>
        <v>185.47549709380507</v>
      </c>
      <c r="BS382" s="13">
        <f t="shared" si="276"/>
        <v>11831.891022053715</v>
      </c>
      <c r="BT382">
        <f t="shared" si="295"/>
        <v>216.61205241499906</v>
      </c>
      <c r="BU382" s="13">
        <f t="shared" si="277"/>
        <v>829.96785815000442</v>
      </c>
      <c r="BV382" s="13">
        <f t="shared" si="303"/>
        <v>117588208.32452293</v>
      </c>
      <c r="BW382" s="13">
        <f t="shared" si="278"/>
        <v>16763.732445960341</v>
      </c>
      <c r="BX382">
        <f t="shared" si="296"/>
        <v>117588252.43960831</v>
      </c>
      <c r="BY382" s="13">
        <f t="shared" si="279"/>
        <v>117588852.55430891</v>
      </c>
    </row>
  </sheetData>
  <mergeCells count="84">
    <mergeCell ref="O2:O7"/>
    <mergeCell ref="F2:F7"/>
    <mergeCell ref="K2:K7"/>
    <mergeCell ref="L2:L7"/>
    <mergeCell ref="M2:M7"/>
    <mergeCell ref="N2:N7"/>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F19:F22"/>
    <mergeCell ref="K19:K22"/>
    <mergeCell ref="L19:L22"/>
    <mergeCell ref="M19:M22"/>
    <mergeCell ref="N19:N22"/>
    <mergeCell ref="Q19:Q22"/>
    <mergeCell ref="R19:R22"/>
    <mergeCell ref="P15:P18"/>
    <mergeCell ref="Q15:Q18"/>
    <mergeCell ref="R15:R18"/>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P23:P26"/>
    <mergeCell ref="Q23:Q26"/>
    <mergeCell ref="R23:R26"/>
    <mergeCell ref="F27:F29"/>
    <mergeCell ref="K27:K29"/>
    <mergeCell ref="L27:L29"/>
    <mergeCell ref="M27:M29"/>
    <mergeCell ref="N27:N29"/>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16733-9C02-42EA-B0BA-9C9F6DBD60E1}">
  <dimension ref="A1:BZ382"/>
  <sheetViews>
    <sheetView topLeftCell="S1" zoomScale="85" zoomScaleNormal="85" workbookViewId="0">
      <selection activeCell="AB16" sqref="AB16"/>
    </sheetView>
  </sheetViews>
  <sheetFormatPr defaultRowHeight="12.75" x14ac:dyDescent="0.2"/>
  <cols>
    <col min="1" max="1" width="33.28515625" bestFit="1" customWidth="1"/>
    <col min="2" max="5" width="9.42578125" bestFit="1" customWidth="1"/>
    <col min="6" max="6" width="11.28515625" bestFit="1" customWidth="1"/>
    <col min="7" max="7" width="16.28515625" bestFit="1" customWidth="1"/>
    <col min="8" max="9" width="9.42578125" bestFit="1" customWidth="1"/>
    <col min="10" max="10" width="11.28515625" bestFit="1" customWidth="1"/>
    <col min="11" max="11" width="10.7109375" bestFit="1" customWidth="1"/>
    <col min="12" max="12" width="11.7109375" bestFit="1" customWidth="1"/>
    <col min="13" max="13" width="9.42578125" bestFit="1" customWidth="1"/>
    <col min="14" max="14" width="12.42578125" bestFit="1"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Y1" t="s">
        <v>80</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57" t="s">
        <v>112</v>
      </c>
      <c r="G2" s="31" t="s">
        <v>129</v>
      </c>
      <c r="H2" s="32">
        <v>410</v>
      </c>
      <c r="I2" s="32">
        <v>332</v>
      </c>
      <c r="J2" s="32">
        <v>329</v>
      </c>
      <c r="K2" s="160">
        <f>'Region south'!B4</f>
        <v>20</v>
      </c>
      <c r="L2" s="160">
        <f>'Region south'!D4</f>
        <v>40</v>
      </c>
      <c r="M2" s="160">
        <f>'Region south'!E4</f>
        <v>22</v>
      </c>
      <c r="N2" s="163">
        <f>'Region south'!G4</f>
        <v>1.5707005596558392</v>
      </c>
      <c r="O2" s="166">
        <f>I7/$I$31</f>
        <v>0.22739972960793151</v>
      </c>
      <c r="P2" s="166">
        <f>N2/$N$31</f>
        <v>0.26076375490554882</v>
      </c>
      <c r="Q2" s="160">
        <f>ROUNDUP(I7*63%,0)</f>
        <v>1590</v>
      </c>
      <c r="R2" s="163">
        <f>N2*10^3/Q2</f>
        <v>0.98786198720493035</v>
      </c>
      <c r="S2" s="166">
        <f>K2/SUM($K$2:$M$7)</f>
        <v>0.24390243902439024</v>
      </c>
      <c r="T2" s="166">
        <f t="shared" ref="T2:U2" si="0">L2/SUM($K$2:$M$7)</f>
        <v>0.48780487804878048</v>
      </c>
      <c r="U2" s="166">
        <f t="shared" si="0"/>
        <v>0.26829268292682928</v>
      </c>
      <c r="V2" s="173">
        <f>ROUNDUP(Q2/365,0)</f>
        <v>5</v>
      </c>
      <c r="X2" t="s">
        <v>81</v>
      </c>
      <c r="Y2">
        <v>-255.23378816371701</v>
      </c>
      <c r="AC2">
        <v>1</v>
      </c>
      <c r="AD2" s="37">
        <f>SUM($B$44:$B$48)</f>
        <v>370951371.2937628</v>
      </c>
      <c r="AE2" s="13">
        <f t="shared" ref="AE2:AE65" si="1">SUM($B$42:$B$43)</f>
        <v>30762.916657339658</v>
      </c>
      <c r="AF2">
        <f>AE2/$AC2+AD2</f>
        <v>370982134.21042013</v>
      </c>
      <c r="AG2" s="13">
        <f t="shared" ref="AG2:AG65" si="2">SUM($B$44:$B$45,$B$48:$B$49)</f>
        <v>370952418.14796197</v>
      </c>
      <c r="AH2" s="13">
        <f>SUM($C$44:$C$46,C48)</f>
        <v>370951371.99492484</v>
      </c>
      <c r="AI2" s="13">
        <f t="shared" ref="AI2:AI65" si="3">SUM($C$42:$C$43)</f>
        <v>16763.732445960341</v>
      </c>
      <c r="AJ2">
        <f>AI2/$AC2+AH2</f>
        <v>370968135.7273708</v>
      </c>
      <c r="AK2" s="13">
        <f t="shared" ref="AK2:AK65" si="4">SUM($C$44:$C$45,$C$48:$C$49)</f>
        <v>370952418.14796197</v>
      </c>
      <c r="AL2" s="37">
        <f>SUM($D$44:$D$48)</f>
        <v>628.5495075911399</v>
      </c>
      <c r="AM2" s="13">
        <f t="shared" ref="AM2:AM65" si="5">SUM($D$42:$D$43)</f>
        <v>30762.916657339658</v>
      </c>
      <c r="AN2">
        <f>AM2/$AC2+AL2</f>
        <v>31391.466164930796</v>
      </c>
      <c r="AO2" s="13">
        <f t="shared" ref="AO2:AO65" si="6">SUM($D$44:$D$45,$D$48:$D$49)</f>
        <v>2813.5073827337451</v>
      </c>
      <c r="AP2" s="13">
        <f>SUM($E$44:$E$46,$E$48)</f>
        <v>629.25066961047446</v>
      </c>
      <c r="AQ2" s="13">
        <f t="shared" ref="AQ2:AQ65" si="7">SUM($E$42:$E$43)</f>
        <v>16763.732445960341</v>
      </c>
      <c r="AR2" s="13">
        <f>AQ2/$AC2+AP2</f>
        <v>17392.983115570816</v>
      </c>
      <c r="AS2" s="38">
        <f t="shared" ref="AS2:AS65" si="8">SUM($E$44:$E$45,$E$48:$E$49)</f>
        <v>2813.5073827337451</v>
      </c>
      <c r="AT2" s="37">
        <f>SUM($F$44:$F$48)</f>
        <v>80763974.665005758</v>
      </c>
      <c r="AU2" s="13">
        <f t="shared" ref="AU2:AU65" si="9">SUM($F$42:$F$43)</f>
        <v>33129.294861750393</v>
      </c>
      <c r="AV2">
        <f>AU2/$AC2+AT2</f>
        <v>80797103.959867507</v>
      </c>
      <c r="AW2" s="13">
        <f t="shared" ref="AW2:AW65" si="10">SUM($F$44:$F$45,$F$48:$F$49)</f>
        <v>80764377.431120396</v>
      </c>
      <c r="AX2" s="13">
        <f>SUM($G$44:$G$46,$G$48)</f>
        <v>197675123.83402658</v>
      </c>
      <c r="AY2" s="13">
        <f t="shared" ref="AY2:AY65" si="11">SUM($G$42:$G$43)</f>
        <v>16763.732445960341</v>
      </c>
      <c r="AZ2">
        <f>AY2/$AC2+AX2</f>
        <v>197691887.56647253</v>
      </c>
      <c r="BA2" s="13">
        <f t="shared" ref="BA2:BA65" si="12">SUM($G$44:$G$45,$G$48:$G$49)</f>
        <v>197675525.94803166</v>
      </c>
      <c r="BB2" s="37">
        <f>SUM($H$44:$H$48)</f>
        <v>112.97425663945214</v>
      </c>
      <c r="BC2" s="13">
        <f t="shared" ref="BC2:BC65" si="13">SUM($H$42:$H$43)</f>
        <v>30762.916657339658</v>
      </c>
      <c r="BD2">
        <f>BC2/$AC2+BB2</f>
        <v>30875.89091397911</v>
      </c>
      <c r="BE2" s="13">
        <f t="shared" ref="BE2:BE65" si="14">SUM($H$44:$H$45,$H$48:$H$49)</f>
        <v>503.35057957927143</v>
      </c>
      <c r="BF2" s="13">
        <f>SUM($I$44:$I$46,$I$48)</f>
        <v>113.67541865878674</v>
      </c>
      <c r="BG2" s="13">
        <f t="shared" ref="BG2:BG65" si="15">SUM($I$42:$I$43)</f>
        <v>16763.732445960341</v>
      </c>
      <c r="BH2">
        <f>BG2/$AC2+BF2</f>
        <v>16877.407864619126</v>
      </c>
      <c r="BI2" s="13">
        <f t="shared" ref="BI2:BI65" si="16">SUM($I$44:$I$45,$I$48:$I$49)</f>
        <v>503.35057957927143</v>
      </c>
      <c r="BJ2" s="37">
        <f>SUM($J$44:$J$48)</f>
        <v>1.3160841587359395</v>
      </c>
      <c r="BK2" s="13">
        <f t="shared" ref="BK2:BK65" si="17">SUM($J$42:$J$43)</f>
        <v>2366.3782044107429</v>
      </c>
      <c r="BL2">
        <f>BK2/$AC2+BJ2</f>
        <v>2367.6942885694789</v>
      </c>
      <c r="BM2" s="13">
        <f t="shared" ref="BM2:BM65" si="18">SUM($J$44:$J$45,$J$48:$J$49)</f>
        <v>5.6772349545232395</v>
      </c>
      <c r="BN2" s="13">
        <f>SUM($K$44:$K$46,$K$48)</f>
        <v>2.6058760214625409</v>
      </c>
      <c r="BO2" s="13">
        <f t="shared" ref="BO2:BO65" si="19">SUM($K$42:$K$43)</f>
        <v>16763.732445960341</v>
      </c>
      <c r="BP2">
        <f>BO2/$AC2+BN2</f>
        <v>16766.338321981802</v>
      </c>
      <c r="BQ2" s="13">
        <f t="shared" ref="BQ2:BQ65" si="20">SUM($K$44:$K$45,$K$48:$K$49)</f>
        <v>5.6772349545232395</v>
      </c>
      <c r="BR2" s="37">
        <f>SUM($L$44:$L$48)</f>
        <v>186.01507445024774</v>
      </c>
      <c r="BS2" s="13">
        <f t="shared" ref="BS2:BS65" si="21">SUM($L$42:$L$43)</f>
        <v>37862.051270571887</v>
      </c>
      <c r="BT2">
        <f>BS2/$AC2+BR2</f>
        <v>38048.066345022133</v>
      </c>
      <c r="BU2" s="13">
        <f t="shared" ref="BU2:BU65" si="22">SUM($L$44:$L$45,$L$48:$L$49)</f>
        <v>829.96785815000442</v>
      </c>
      <c r="BV2" s="13">
        <f>SUM($M$44:$M$46,$M$48)</f>
        <v>117588209.15552975</v>
      </c>
      <c r="BW2" s="13">
        <f t="shared" ref="BW2:BW65" si="23">SUM($M$42:$M$43)</f>
        <v>16763.732445960341</v>
      </c>
      <c r="BX2">
        <f>BW2/$AC2+BV2</f>
        <v>117604972.88797571</v>
      </c>
      <c r="BY2" s="13">
        <f t="shared" ref="BY2:BY65" si="24">SUM($M$44:$M$45,$M$48:$M$49)</f>
        <v>117588852.55430891</v>
      </c>
      <c r="BZ2" s="20" t="s">
        <v>165</v>
      </c>
    </row>
    <row r="3" spans="1:78" ht="15" x14ac:dyDescent="0.25">
      <c r="A3" s="25" t="s">
        <v>125</v>
      </c>
      <c r="B3" s="26">
        <v>346</v>
      </c>
      <c r="C3" s="26">
        <v>316</v>
      </c>
      <c r="D3" s="26">
        <v>303</v>
      </c>
      <c r="F3" s="158"/>
      <c r="G3" s="29" t="s">
        <v>136</v>
      </c>
      <c r="H3" s="30">
        <v>480</v>
      </c>
      <c r="I3" s="30">
        <v>455</v>
      </c>
      <c r="J3" s="30">
        <v>471</v>
      </c>
      <c r="K3" s="161"/>
      <c r="L3" s="161"/>
      <c r="M3" s="161"/>
      <c r="N3" s="164"/>
      <c r="O3" s="167"/>
      <c r="P3" s="167"/>
      <c r="Q3" s="161"/>
      <c r="R3" s="164"/>
      <c r="S3" s="167"/>
      <c r="T3" s="167"/>
      <c r="U3" s="167"/>
      <c r="V3" s="174"/>
      <c r="X3" t="s">
        <v>82</v>
      </c>
      <c r="Y3">
        <v>-1343.76660856545</v>
      </c>
      <c r="AC3">
        <v>2</v>
      </c>
      <c r="AD3" s="37">
        <f t="shared" ref="AD3:AD66" si="25">SUM($B$44:$B$48)</f>
        <v>370951371.2937628</v>
      </c>
      <c r="AE3" s="13">
        <f t="shared" si="1"/>
        <v>30762.916657339658</v>
      </c>
      <c r="AF3">
        <f>AE3/AC3+AD3</f>
        <v>370966752.75209147</v>
      </c>
      <c r="AG3" s="13">
        <f t="shared" si="2"/>
        <v>370952418.14796197</v>
      </c>
      <c r="AH3" s="13">
        <f>SUM($C$44:$C$45,$C$47:$C$48)</f>
        <v>370951371.16391802</v>
      </c>
      <c r="AI3" s="13">
        <f t="shared" si="3"/>
        <v>16763.732445960341</v>
      </c>
      <c r="AJ3">
        <f t="shared" ref="AJ3:AJ66" si="26">AI3/$AC3+AH3</f>
        <v>370959753.030141</v>
      </c>
      <c r="AK3" s="13">
        <f t="shared" si="4"/>
        <v>370952418.14796197</v>
      </c>
      <c r="AL3" s="37">
        <f t="shared" ref="AL3:AL66" si="27">SUM($D$44:$D$48)</f>
        <v>628.5495075911399</v>
      </c>
      <c r="AM3" s="13">
        <f t="shared" si="5"/>
        <v>30762.916657339658</v>
      </c>
      <c r="AN3">
        <f t="shared" ref="AN3:AN66" si="28">AM3/$AC3+AL3</f>
        <v>16010.007836260969</v>
      </c>
      <c r="AO3" s="13">
        <f t="shared" si="6"/>
        <v>2813.5073827337451</v>
      </c>
      <c r="AP3" s="13">
        <f>SUM($E$44:$E$45,$E$47:$E$48)</f>
        <v>628.41966277274457</v>
      </c>
      <c r="AQ3" s="13">
        <f t="shared" si="7"/>
        <v>16763.732445960341</v>
      </c>
      <c r="AR3" s="13">
        <f t="shared" ref="AR3:AR66" si="29">AQ3/$AC3+AP3</f>
        <v>9010.2858857529154</v>
      </c>
      <c r="AS3" s="38">
        <f t="shared" si="8"/>
        <v>2813.5073827337451</v>
      </c>
      <c r="AT3" s="37">
        <f t="shared" ref="AT3:AT66" si="30">SUM($F$44:$F$48)</f>
        <v>80763974.665005758</v>
      </c>
      <c r="AU3" s="13">
        <f t="shared" si="9"/>
        <v>33129.294861750393</v>
      </c>
      <c r="AV3">
        <f t="shared" ref="AV3:AV66" si="31">AU3/$AC3+AT3</f>
        <v>80780539.31243664</v>
      </c>
      <c r="AW3" s="13">
        <f t="shared" si="10"/>
        <v>80764377.431120396</v>
      </c>
      <c r="AX3" s="13">
        <f>SUM($G$44:$G$45,$G$47:$G$48)</f>
        <v>197675123.00301972</v>
      </c>
      <c r="AY3" s="13">
        <f t="shared" si="11"/>
        <v>16763.732445960341</v>
      </c>
      <c r="AZ3">
        <f t="shared" ref="AZ3:AZ66" si="32">AY3/$AC3+AX3</f>
        <v>197683504.8692427</v>
      </c>
      <c r="BA3" s="13">
        <f t="shared" si="12"/>
        <v>197675525.94803166</v>
      </c>
      <c r="BB3" s="37">
        <f t="shared" ref="BB3:BB66" si="33">SUM($H$44:$H$48)</f>
        <v>112.97425663945214</v>
      </c>
      <c r="BC3" s="13">
        <f t="shared" si="13"/>
        <v>30762.916657339658</v>
      </c>
      <c r="BD3">
        <f t="shared" ref="BD3:BD66" si="34">BC3/$AC3+BB3</f>
        <v>15494.432585309281</v>
      </c>
      <c r="BE3" s="13">
        <f t="shared" si="14"/>
        <v>503.35057957927143</v>
      </c>
      <c r="BF3" s="13">
        <f>SUM($I$44:$I$45,$I$47:$I$48)</f>
        <v>112.84441182105685</v>
      </c>
      <c r="BG3" s="13">
        <f t="shared" si="15"/>
        <v>16763.732445960341</v>
      </c>
      <c r="BH3">
        <f t="shared" ref="BH3:BH66" si="35">BG3/$AC3+BF3</f>
        <v>8494.7106348012276</v>
      </c>
      <c r="BI3" s="13">
        <f t="shared" si="16"/>
        <v>503.35057957927143</v>
      </c>
      <c r="BJ3" s="37">
        <f t="shared" ref="BJ3:BJ66" si="36">SUM($J$44:$J$48)</f>
        <v>1.3160841587359395</v>
      </c>
      <c r="BK3" s="13">
        <f t="shared" si="17"/>
        <v>2366.3782044107429</v>
      </c>
      <c r="BL3">
        <f t="shared" ref="BL3:BL66" si="37">BK3/$AC3+BJ3</f>
        <v>1184.5051863641074</v>
      </c>
      <c r="BM3" s="13">
        <f t="shared" si="18"/>
        <v>5.6772349545232395</v>
      </c>
      <c r="BN3" s="13">
        <f>SUM($K$44:$K$45,$K$47:$K$48)</f>
        <v>1.7748691837326502</v>
      </c>
      <c r="BO3" s="13">
        <f t="shared" si="19"/>
        <v>16763.732445960341</v>
      </c>
      <c r="BP3">
        <f t="shared" ref="BP3:BP66" si="38">BO3/$AC3+BN3</f>
        <v>8383.6410921639035</v>
      </c>
      <c r="BQ3" s="13">
        <f t="shared" si="20"/>
        <v>5.6772349545232395</v>
      </c>
      <c r="BR3" s="37">
        <f t="shared" ref="BR3:BR66" si="39">SUM($L$44:$L$48)</f>
        <v>186.01507445024774</v>
      </c>
      <c r="BS3" s="13">
        <f t="shared" si="21"/>
        <v>37862.051270571887</v>
      </c>
      <c r="BT3">
        <f t="shared" ref="BT3:BT66" si="40">BS3/$AC3+BR3</f>
        <v>19117.040709736189</v>
      </c>
      <c r="BU3" s="13">
        <f t="shared" si="22"/>
        <v>829.96785815000442</v>
      </c>
      <c r="BV3" s="13">
        <f>SUM($M$44:$M$45,$M$47:$M$48)</f>
        <v>117588208.32452293</v>
      </c>
      <c r="BW3" s="13">
        <f t="shared" si="23"/>
        <v>16763.732445960341</v>
      </c>
      <c r="BX3">
        <f t="shared" ref="BX3:BX66" si="41">BW3/$AC3+BV3</f>
        <v>117596590.19074591</v>
      </c>
      <c r="BY3" s="13">
        <f t="shared" si="24"/>
        <v>117588852.55430891</v>
      </c>
    </row>
    <row r="4" spans="1:78" ht="15" x14ac:dyDescent="0.25">
      <c r="A4" s="25" t="s">
        <v>126</v>
      </c>
      <c r="B4" s="26">
        <v>463</v>
      </c>
      <c r="C4" s="26">
        <v>431</v>
      </c>
      <c r="D4" s="26">
        <v>423</v>
      </c>
      <c r="F4" s="158"/>
      <c r="G4" s="29" t="s">
        <v>137</v>
      </c>
      <c r="H4" s="30">
        <v>454</v>
      </c>
      <c r="I4" s="30">
        <v>418</v>
      </c>
      <c r="J4" s="30">
        <v>452</v>
      </c>
      <c r="K4" s="161"/>
      <c r="L4" s="161"/>
      <c r="M4" s="161"/>
      <c r="N4" s="164"/>
      <c r="O4" s="167"/>
      <c r="P4" s="167"/>
      <c r="Q4" s="161"/>
      <c r="R4" s="164"/>
      <c r="S4" s="167"/>
      <c r="T4" s="167"/>
      <c r="U4" s="167"/>
      <c r="V4" s="174"/>
      <c r="X4" t="s">
        <v>83</v>
      </c>
      <c r="Y4">
        <v>-1354.3612826582801</v>
      </c>
      <c r="Z4" s="21"/>
      <c r="AC4">
        <v>3</v>
      </c>
      <c r="AD4" s="37">
        <f t="shared" si="25"/>
        <v>370951371.2937628</v>
      </c>
      <c r="AE4" s="13">
        <f t="shared" si="1"/>
        <v>30762.916657339658</v>
      </c>
      <c r="AF4">
        <f t="shared" ref="AF4:AF67" si="42">AE4/AC4+AD4</f>
        <v>370961625.59931523</v>
      </c>
      <c r="AG4" s="13">
        <f t="shared" si="2"/>
        <v>370952418.14796197</v>
      </c>
      <c r="AH4" s="13">
        <f t="shared" ref="AH4:AH67" si="43">SUM($C$44:$C$45,$C$47:$C$48)</f>
        <v>370951371.16391802</v>
      </c>
      <c r="AI4" s="13">
        <f t="shared" si="3"/>
        <v>16763.732445960341</v>
      </c>
      <c r="AJ4">
        <f t="shared" si="26"/>
        <v>370956959.07473332</v>
      </c>
      <c r="AK4" s="13">
        <f t="shared" si="4"/>
        <v>370952418.14796197</v>
      </c>
      <c r="AL4" s="37">
        <f t="shared" si="27"/>
        <v>628.5495075911399</v>
      </c>
      <c r="AM4" s="13">
        <f t="shared" si="5"/>
        <v>30762.916657339658</v>
      </c>
      <c r="AN4">
        <f t="shared" si="28"/>
        <v>10882.855060037693</v>
      </c>
      <c r="AO4" s="13">
        <f t="shared" si="6"/>
        <v>2813.5073827337451</v>
      </c>
      <c r="AP4" s="13">
        <f t="shared" ref="AP4:AP67" si="44">SUM($E$44:$E$45,$E$47:$E$48)</f>
        <v>628.41966277274457</v>
      </c>
      <c r="AQ4" s="13">
        <f t="shared" si="7"/>
        <v>16763.732445960341</v>
      </c>
      <c r="AR4" s="13">
        <f t="shared" si="29"/>
        <v>6216.3304780928574</v>
      </c>
      <c r="AS4" s="38">
        <f t="shared" si="8"/>
        <v>2813.5073827337451</v>
      </c>
      <c r="AT4" s="37">
        <f t="shared" si="30"/>
        <v>80763974.665005758</v>
      </c>
      <c r="AU4" s="13">
        <f t="shared" si="9"/>
        <v>33129.294861750393</v>
      </c>
      <c r="AV4">
        <f t="shared" si="31"/>
        <v>80775017.763293013</v>
      </c>
      <c r="AW4" s="13">
        <f t="shared" si="10"/>
        <v>80764377.431120396</v>
      </c>
      <c r="AX4" s="13">
        <f t="shared" ref="AX4:AX67" si="45">SUM($G$44:$G$45,$G$47:$G$48)</f>
        <v>197675123.00301972</v>
      </c>
      <c r="AY4" s="13">
        <f t="shared" si="11"/>
        <v>16763.732445960341</v>
      </c>
      <c r="AZ4">
        <f t="shared" si="32"/>
        <v>197680710.91383505</v>
      </c>
      <c r="BA4" s="13">
        <f t="shared" si="12"/>
        <v>197675525.94803166</v>
      </c>
      <c r="BB4" s="37">
        <f t="shared" si="33"/>
        <v>112.97425663945214</v>
      </c>
      <c r="BC4" s="13">
        <f t="shared" si="13"/>
        <v>30762.916657339658</v>
      </c>
      <c r="BD4">
        <f t="shared" si="34"/>
        <v>10367.279809086005</v>
      </c>
      <c r="BE4" s="13">
        <f t="shared" si="14"/>
        <v>503.35057957927143</v>
      </c>
      <c r="BF4" s="13">
        <f t="shared" ref="BF4:BF67" si="46">SUM($I$44:$I$45,$I$47:$I$48)</f>
        <v>112.84441182105685</v>
      </c>
      <c r="BG4" s="13">
        <f t="shared" si="15"/>
        <v>16763.732445960341</v>
      </c>
      <c r="BH4">
        <f t="shared" si="35"/>
        <v>5700.7552271411705</v>
      </c>
      <c r="BI4" s="13">
        <f t="shared" si="16"/>
        <v>503.35057957927143</v>
      </c>
      <c r="BJ4" s="37">
        <f t="shared" si="36"/>
        <v>1.3160841587359395</v>
      </c>
      <c r="BK4" s="13">
        <f t="shared" si="17"/>
        <v>2366.3782044107429</v>
      </c>
      <c r="BL4">
        <f t="shared" si="37"/>
        <v>790.10881896231695</v>
      </c>
      <c r="BM4" s="13">
        <f t="shared" si="18"/>
        <v>5.6772349545232395</v>
      </c>
      <c r="BN4" s="13">
        <f t="shared" ref="BN4:BN67" si="47">SUM($K$44:$K$45,$K$47:$K$48)</f>
        <v>1.7748691837326502</v>
      </c>
      <c r="BO4" s="13">
        <f t="shared" si="19"/>
        <v>16763.732445960341</v>
      </c>
      <c r="BP4">
        <f t="shared" si="38"/>
        <v>5589.6856845038456</v>
      </c>
      <c r="BQ4" s="13">
        <f t="shared" si="20"/>
        <v>5.6772349545232395</v>
      </c>
      <c r="BR4" s="37">
        <f t="shared" si="39"/>
        <v>186.01507445024774</v>
      </c>
      <c r="BS4" s="13">
        <f t="shared" si="21"/>
        <v>37862.051270571887</v>
      </c>
      <c r="BT4">
        <f t="shared" si="40"/>
        <v>12806.698831307544</v>
      </c>
      <c r="BU4" s="13">
        <f t="shared" si="22"/>
        <v>829.96785815000442</v>
      </c>
      <c r="BV4" s="13">
        <f t="shared" ref="BV4:BV67" si="48">SUM($M$44:$M$45,$M$47:$M$48)</f>
        <v>117588208.32452293</v>
      </c>
      <c r="BW4" s="13">
        <f t="shared" si="23"/>
        <v>16763.732445960341</v>
      </c>
      <c r="BX4">
        <f t="shared" si="41"/>
        <v>117593796.23533824</v>
      </c>
      <c r="BY4" s="13">
        <f t="shared" si="24"/>
        <v>117588852.55430891</v>
      </c>
    </row>
    <row r="5" spans="1:78" ht="15" x14ac:dyDescent="0.25">
      <c r="A5" s="25" t="s">
        <v>127</v>
      </c>
      <c r="B5" s="26">
        <v>207</v>
      </c>
      <c r="C5" s="26">
        <v>191</v>
      </c>
      <c r="D5" s="26">
        <v>203</v>
      </c>
      <c r="F5" s="158"/>
      <c r="G5" s="29" t="s">
        <v>141</v>
      </c>
      <c r="H5" s="30">
        <v>429</v>
      </c>
      <c r="I5" s="30">
        <v>404</v>
      </c>
      <c r="J5" s="30">
        <v>361</v>
      </c>
      <c r="K5" s="161"/>
      <c r="L5" s="161"/>
      <c r="M5" s="161"/>
      <c r="N5" s="164"/>
      <c r="O5" s="167"/>
      <c r="P5" s="167"/>
      <c r="Q5" s="161"/>
      <c r="R5" s="164"/>
      <c r="S5" s="167"/>
      <c r="T5" s="167"/>
      <c r="U5" s="167"/>
      <c r="V5" s="174"/>
      <c r="X5" t="s">
        <v>84</v>
      </c>
      <c r="Y5">
        <v>-2015.4076006601699</v>
      </c>
      <c r="AC5">
        <v>4</v>
      </c>
      <c r="AD5" s="37">
        <f t="shared" si="25"/>
        <v>370951371.2937628</v>
      </c>
      <c r="AE5" s="13">
        <f t="shared" si="1"/>
        <v>30762.916657339658</v>
      </c>
      <c r="AF5">
        <f t="shared" si="42"/>
        <v>370959062.02292717</v>
      </c>
      <c r="AG5" s="13">
        <f t="shared" si="2"/>
        <v>370952418.14796197</v>
      </c>
      <c r="AH5" s="13">
        <f t="shared" si="43"/>
        <v>370951371.16391802</v>
      </c>
      <c r="AI5" s="13">
        <f t="shared" si="3"/>
        <v>16763.732445960341</v>
      </c>
      <c r="AJ5">
        <f t="shared" si="26"/>
        <v>370955562.09702951</v>
      </c>
      <c r="AK5" s="13">
        <f t="shared" si="4"/>
        <v>370952418.14796197</v>
      </c>
      <c r="AL5" s="37">
        <f t="shared" si="27"/>
        <v>628.5495075911399</v>
      </c>
      <c r="AM5" s="13">
        <f t="shared" si="5"/>
        <v>30762.916657339658</v>
      </c>
      <c r="AN5">
        <f t="shared" si="28"/>
        <v>8319.2786719260548</v>
      </c>
      <c r="AO5" s="13">
        <f t="shared" si="6"/>
        <v>2813.5073827337451</v>
      </c>
      <c r="AP5" s="13">
        <f t="shared" si="44"/>
        <v>628.41966277274457</v>
      </c>
      <c r="AQ5" s="13">
        <f t="shared" si="7"/>
        <v>16763.732445960341</v>
      </c>
      <c r="AR5" s="13">
        <f t="shared" si="29"/>
        <v>4819.3527742628294</v>
      </c>
      <c r="AS5" s="38">
        <f t="shared" si="8"/>
        <v>2813.5073827337451</v>
      </c>
      <c r="AT5" s="37">
        <f t="shared" si="30"/>
        <v>80763974.665005758</v>
      </c>
      <c r="AU5" s="13">
        <f t="shared" si="9"/>
        <v>33129.294861750393</v>
      </c>
      <c r="AV5">
        <f t="shared" si="31"/>
        <v>80772256.988721192</v>
      </c>
      <c r="AW5" s="13">
        <f t="shared" si="10"/>
        <v>80764377.431120396</v>
      </c>
      <c r="AX5" s="13">
        <f t="shared" si="45"/>
        <v>197675123.00301972</v>
      </c>
      <c r="AY5" s="13">
        <f t="shared" si="11"/>
        <v>16763.732445960341</v>
      </c>
      <c r="AZ5">
        <f t="shared" si="32"/>
        <v>197679313.93613121</v>
      </c>
      <c r="BA5" s="13">
        <f t="shared" si="12"/>
        <v>197675525.94803166</v>
      </c>
      <c r="BB5" s="37">
        <f t="shared" si="33"/>
        <v>112.97425663945214</v>
      </c>
      <c r="BC5" s="13">
        <f t="shared" si="13"/>
        <v>30762.916657339658</v>
      </c>
      <c r="BD5">
        <f t="shared" si="34"/>
        <v>7803.703420974367</v>
      </c>
      <c r="BE5" s="13">
        <f t="shared" si="14"/>
        <v>503.35057957927143</v>
      </c>
      <c r="BF5" s="13">
        <f t="shared" si="46"/>
        <v>112.84441182105685</v>
      </c>
      <c r="BG5" s="13">
        <f t="shared" si="15"/>
        <v>16763.732445960341</v>
      </c>
      <c r="BH5">
        <f t="shared" si="35"/>
        <v>4303.7775233111424</v>
      </c>
      <c r="BI5" s="13">
        <f t="shared" si="16"/>
        <v>503.35057957927143</v>
      </c>
      <c r="BJ5" s="37">
        <f t="shared" si="36"/>
        <v>1.3160841587359395</v>
      </c>
      <c r="BK5" s="13">
        <f t="shared" si="17"/>
        <v>2366.3782044107429</v>
      </c>
      <c r="BL5">
        <f t="shared" si="37"/>
        <v>592.9106352614217</v>
      </c>
      <c r="BM5" s="13">
        <f t="shared" si="18"/>
        <v>5.6772349545232395</v>
      </c>
      <c r="BN5" s="13">
        <f t="shared" si="47"/>
        <v>1.7748691837326502</v>
      </c>
      <c r="BO5" s="13">
        <f t="shared" si="19"/>
        <v>16763.732445960341</v>
      </c>
      <c r="BP5">
        <f t="shared" si="38"/>
        <v>4192.7079806738175</v>
      </c>
      <c r="BQ5" s="13">
        <f t="shared" si="20"/>
        <v>5.6772349545232395</v>
      </c>
      <c r="BR5" s="37">
        <f t="shared" si="39"/>
        <v>186.01507445024774</v>
      </c>
      <c r="BS5" s="13">
        <f t="shared" si="21"/>
        <v>37862.051270571887</v>
      </c>
      <c r="BT5">
        <f t="shared" si="40"/>
        <v>9651.5278920932196</v>
      </c>
      <c r="BU5" s="13">
        <f t="shared" si="22"/>
        <v>829.96785815000442</v>
      </c>
      <c r="BV5" s="13">
        <f t="shared" si="48"/>
        <v>117588208.32452293</v>
      </c>
      <c r="BW5" s="13">
        <f t="shared" si="23"/>
        <v>16763.732445960341</v>
      </c>
      <c r="BX5">
        <f t="shared" si="41"/>
        <v>117592399.25763442</v>
      </c>
      <c r="BY5" s="13">
        <f t="shared" si="24"/>
        <v>117588852.55430891</v>
      </c>
    </row>
    <row r="6" spans="1:78" ht="15" x14ac:dyDescent="0.25">
      <c r="A6" s="25" t="s">
        <v>128</v>
      </c>
      <c r="B6" s="26">
        <v>65</v>
      </c>
      <c r="C6" s="26">
        <v>60</v>
      </c>
      <c r="D6" s="26">
        <v>69</v>
      </c>
      <c r="F6" s="158"/>
      <c r="G6" s="29" t="s">
        <v>112</v>
      </c>
      <c r="H6" s="30">
        <v>965</v>
      </c>
      <c r="I6" s="30">
        <v>914</v>
      </c>
      <c r="J6" s="30">
        <v>914</v>
      </c>
      <c r="K6" s="161"/>
      <c r="L6" s="161"/>
      <c r="M6" s="161"/>
      <c r="N6" s="164"/>
      <c r="O6" s="167"/>
      <c r="P6" s="167"/>
      <c r="Q6" s="161"/>
      <c r="R6" s="164"/>
      <c r="S6" s="167"/>
      <c r="T6" s="167"/>
      <c r="U6" s="167"/>
      <c r="V6" s="174"/>
      <c r="W6" s="13"/>
      <c r="X6" t="s">
        <v>85</v>
      </c>
      <c r="Y6">
        <v>-12900.7363950568</v>
      </c>
      <c r="AC6">
        <v>5</v>
      </c>
      <c r="AD6" s="37">
        <f t="shared" si="25"/>
        <v>370951371.2937628</v>
      </c>
      <c r="AE6" s="13">
        <f t="shared" si="1"/>
        <v>30762.916657339658</v>
      </c>
      <c r="AF6">
        <f t="shared" si="42"/>
        <v>370957523.87709427</v>
      </c>
      <c r="AG6" s="13">
        <f t="shared" si="2"/>
        <v>370952418.14796197</v>
      </c>
      <c r="AH6" s="13">
        <f t="shared" si="43"/>
        <v>370951371.16391802</v>
      </c>
      <c r="AI6" s="13">
        <f t="shared" si="3"/>
        <v>16763.732445960341</v>
      </c>
      <c r="AJ6">
        <f t="shared" si="26"/>
        <v>370954723.91040719</v>
      </c>
      <c r="AK6" s="13">
        <f t="shared" si="4"/>
        <v>370952418.14796197</v>
      </c>
      <c r="AL6" s="37">
        <f t="shared" si="27"/>
        <v>628.5495075911399</v>
      </c>
      <c r="AM6" s="13">
        <f t="shared" si="5"/>
        <v>30762.916657339658</v>
      </c>
      <c r="AN6">
        <f t="shared" si="28"/>
        <v>6781.1328390590716</v>
      </c>
      <c r="AO6" s="13">
        <f t="shared" si="6"/>
        <v>2813.5073827337451</v>
      </c>
      <c r="AP6" s="13">
        <f t="shared" si="44"/>
        <v>628.41966277274457</v>
      </c>
      <c r="AQ6" s="13">
        <f t="shared" si="7"/>
        <v>16763.732445960341</v>
      </c>
      <c r="AR6" s="13">
        <f t="shared" si="29"/>
        <v>3981.1661519648128</v>
      </c>
      <c r="AS6" s="38">
        <f t="shared" si="8"/>
        <v>2813.5073827337451</v>
      </c>
      <c r="AT6" s="37">
        <f t="shared" si="30"/>
        <v>80763974.665005758</v>
      </c>
      <c r="AU6" s="13">
        <f t="shared" si="9"/>
        <v>33129.294861750393</v>
      </c>
      <c r="AV6">
        <f t="shared" si="31"/>
        <v>80770600.523978114</v>
      </c>
      <c r="AW6" s="13">
        <f t="shared" si="10"/>
        <v>80764377.431120396</v>
      </c>
      <c r="AX6" s="13">
        <f t="shared" si="45"/>
        <v>197675123.00301972</v>
      </c>
      <c r="AY6" s="13">
        <f t="shared" si="11"/>
        <v>16763.732445960341</v>
      </c>
      <c r="AZ6">
        <f t="shared" si="32"/>
        <v>197678475.74950892</v>
      </c>
      <c r="BA6" s="13">
        <f t="shared" si="12"/>
        <v>197675525.94803166</v>
      </c>
      <c r="BB6" s="37">
        <f t="shared" si="33"/>
        <v>112.97425663945214</v>
      </c>
      <c r="BC6" s="13">
        <f t="shared" si="13"/>
        <v>30762.916657339658</v>
      </c>
      <c r="BD6">
        <f t="shared" si="34"/>
        <v>6265.5575881073837</v>
      </c>
      <c r="BE6" s="13">
        <f t="shared" si="14"/>
        <v>503.35057957927143</v>
      </c>
      <c r="BF6" s="13">
        <f t="shared" si="46"/>
        <v>112.84441182105685</v>
      </c>
      <c r="BG6" s="13">
        <f t="shared" si="15"/>
        <v>16763.732445960341</v>
      </c>
      <c r="BH6">
        <f t="shared" si="35"/>
        <v>3465.5909010131249</v>
      </c>
      <c r="BI6" s="13">
        <f t="shared" si="16"/>
        <v>503.35057957927143</v>
      </c>
      <c r="BJ6" s="37">
        <f t="shared" si="36"/>
        <v>1.3160841587359395</v>
      </c>
      <c r="BK6" s="13">
        <f t="shared" si="17"/>
        <v>2366.3782044107429</v>
      </c>
      <c r="BL6">
        <f t="shared" si="37"/>
        <v>474.59172504088451</v>
      </c>
      <c r="BM6" s="13">
        <f t="shared" si="18"/>
        <v>5.6772349545232395</v>
      </c>
      <c r="BN6" s="13">
        <f t="shared" si="47"/>
        <v>1.7748691837326502</v>
      </c>
      <c r="BO6" s="13">
        <f t="shared" si="19"/>
        <v>16763.732445960341</v>
      </c>
      <c r="BP6">
        <f t="shared" si="38"/>
        <v>3354.5213583758009</v>
      </c>
      <c r="BQ6" s="13">
        <f t="shared" si="20"/>
        <v>5.6772349545232395</v>
      </c>
      <c r="BR6" s="37">
        <f t="shared" si="39"/>
        <v>186.01507445024774</v>
      </c>
      <c r="BS6" s="13">
        <f t="shared" si="21"/>
        <v>37862.051270571887</v>
      </c>
      <c r="BT6">
        <f t="shared" si="40"/>
        <v>7758.4253285646255</v>
      </c>
      <c r="BU6" s="13">
        <f t="shared" si="22"/>
        <v>829.96785815000442</v>
      </c>
      <c r="BV6" s="13">
        <f t="shared" si="48"/>
        <v>117588208.32452293</v>
      </c>
      <c r="BW6" s="13">
        <f t="shared" si="23"/>
        <v>16763.732445960341</v>
      </c>
      <c r="BX6">
        <f t="shared" si="41"/>
        <v>117591561.07101212</v>
      </c>
      <c r="BY6" s="13">
        <f t="shared" si="24"/>
        <v>117588852.55430891</v>
      </c>
    </row>
    <row r="7" spans="1:78" ht="15" x14ac:dyDescent="0.25">
      <c r="A7" s="25" t="s">
        <v>129</v>
      </c>
      <c r="B7" s="26">
        <v>410</v>
      </c>
      <c r="C7" s="26">
        <v>332</v>
      </c>
      <c r="D7" s="26">
        <v>329</v>
      </c>
      <c r="F7" s="159"/>
      <c r="G7" s="33" t="s">
        <v>66</v>
      </c>
      <c r="H7" s="34">
        <f>SUM(H2:H6)</f>
        <v>2738</v>
      </c>
      <c r="I7" s="34">
        <f t="shared" ref="I7:J7" si="49">SUM(I2:I6)</f>
        <v>2523</v>
      </c>
      <c r="J7" s="34">
        <f t="shared" si="49"/>
        <v>2527</v>
      </c>
      <c r="K7" s="162"/>
      <c r="L7" s="162"/>
      <c r="M7" s="162"/>
      <c r="N7" s="165"/>
      <c r="O7" s="168"/>
      <c r="P7" s="168"/>
      <c r="Q7" s="162"/>
      <c r="R7" s="165"/>
      <c r="S7" s="168"/>
      <c r="T7" s="168"/>
      <c r="U7" s="168"/>
      <c r="V7" s="175"/>
      <c r="W7" s="13"/>
      <c r="X7" t="s">
        <v>86</v>
      </c>
      <c r="Y7">
        <v>-13006.6831398712</v>
      </c>
      <c r="AC7">
        <v>6</v>
      </c>
      <c r="AD7" s="37">
        <f t="shared" si="25"/>
        <v>370951371.2937628</v>
      </c>
      <c r="AE7" s="13">
        <f t="shared" si="1"/>
        <v>30762.916657339658</v>
      </c>
      <c r="AF7">
        <f t="shared" si="42"/>
        <v>370956498.44653904</v>
      </c>
      <c r="AG7" s="13">
        <f t="shared" si="2"/>
        <v>370952418.14796197</v>
      </c>
      <c r="AH7" s="13">
        <f t="shared" si="43"/>
        <v>370951371.16391802</v>
      </c>
      <c r="AI7" s="13">
        <f t="shared" si="3"/>
        <v>16763.732445960341</v>
      </c>
      <c r="AJ7">
        <f t="shared" si="26"/>
        <v>370954165.1193257</v>
      </c>
      <c r="AK7" s="13">
        <f t="shared" si="4"/>
        <v>370952418.14796197</v>
      </c>
      <c r="AL7" s="37">
        <f t="shared" si="27"/>
        <v>628.5495075911399</v>
      </c>
      <c r="AM7" s="13">
        <f t="shared" si="5"/>
        <v>30762.916657339658</v>
      </c>
      <c r="AN7">
        <f t="shared" si="28"/>
        <v>5755.7022838144167</v>
      </c>
      <c r="AO7" s="13">
        <f t="shared" si="6"/>
        <v>2813.5073827337451</v>
      </c>
      <c r="AP7" s="13">
        <f t="shared" si="44"/>
        <v>628.41966277274457</v>
      </c>
      <c r="AQ7" s="13">
        <f t="shared" si="7"/>
        <v>16763.732445960341</v>
      </c>
      <c r="AR7" s="13">
        <f t="shared" si="29"/>
        <v>3422.3750704328013</v>
      </c>
      <c r="AS7" s="38">
        <f t="shared" si="8"/>
        <v>2813.5073827337451</v>
      </c>
      <c r="AT7" s="37">
        <f t="shared" si="30"/>
        <v>80763974.665005758</v>
      </c>
      <c r="AU7" s="13">
        <f t="shared" si="9"/>
        <v>33129.294861750393</v>
      </c>
      <c r="AV7">
        <f t="shared" si="31"/>
        <v>80769496.214149386</v>
      </c>
      <c r="AW7" s="13">
        <f t="shared" si="10"/>
        <v>80764377.431120396</v>
      </c>
      <c r="AX7" s="13">
        <f t="shared" si="45"/>
        <v>197675123.00301972</v>
      </c>
      <c r="AY7" s="13">
        <f t="shared" si="11"/>
        <v>16763.732445960341</v>
      </c>
      <c r="AZ7">
        <f t="shared" si="32"/>
        <v>197677916.95842737</v>
      </c>
      <c r="BA7" s="13">
        <f t="shared" si="12"/>
        <v>197675525.94803166</v>
      </c>
      <c r="BB7" s="37">
        <f t="shared" si="33"/>
        <v>112.97425663945214</v>
      </c>
      <c r="BC7" s="13">
        <f t="shared" si="13"/>
        <v>30762.916657339658</v>
      </c>
      <c r="BD7">
        <f t="shared" si="34"/>
        <v>5240.1270328627288</v>
      </c>
      <c r="BE7" s="13">
        <f t="shared" si="14"/>
        <v>503.35057957927143</v>
      </c>
      <c r="BF7" s="13">
        <f t="shared" si="46"/>
        <v>112.84441182105685</v>
      </c>
      <c r="BG7" s="13">
        <f t="shared" si="15"/>
        <v>16763.732445960341</v>
      </c>
      <c r="BH7">
        <f t="shared" si="35"/>
        <v>2906.7998194811134</v>
      </c>
      <c r="BI7" s="13">
        <f t="shared" si="16"/>
        <v>503.35057957927143</v>
      </c>
      <c r="BJ7" s="37">
        <f t="shared" si="36"/>
        <v>1.3160841587359395</v>
      </c>
      <c r="BK7" s="13">
        <f t="shared" si="17"/>
        <v>2366.3782044107429</v>
      </c>
      <c r="BL7">
        <f t="shared" si="37"/>
        <v>395.7124515605264</v>
      </c>
      <c r="BM7" s="13">
        <f t="shared" si="18"/>
        <v>5.6772349545232395</v>
      </c>
      <c r="BN7" s="13">
        <f t="shared" si="47"/>
        <v>1.7748691837326502</v>
      </c>
      <c r="BO7" s="13">
        <f t="shared" si="19"/>
        <v>16763.732445960341</v>
      </c>
      <c r="BP7">
        <f t="shared" si="38"/>
        <v>2795.7302768437894</v>
      </c>
      <c r="BQ7" s="13">
        <f t="shared" si="20"/>
        <v>5.6772349545232395</v>
      </c>
      <c r="BR7" s="37">
        <f t="shared" si="39"/>
        <v>186.01507445024774</v>
      </c>
      <c r="BS7" s="13">
        <f t="shared" si="21"/>
        <v>37862.051270571887</v>
      </c>
      <c r="BT7">
        <f t="shared" si="40"/>
        <v>6496.3569528788958</v>
      </c>
      <c r="BU7" s="13">
        <f t="shared" si="22"/>
        <v>829.96785815000442</v>
      </c>
      <c r="BV7" s="13">
        <f t="shared" si="48"/>
        <v>117588208.32452293</v>
      </c>
      <c r="BW7" s="13">
        <f t="shared" si="23"/>
        <v>16763.732445960341</v>
      </c>
      <c r="BX7">
        <f t="shared" si="41"/>
        <v>117591002.27993059</v>
      </c>
      <c r="BY7" s="13">
        <f t="shared" si="24"/>
        <v>117588852.55430891</v>
      </c>
    </row>
    <row r="8" spans="1:78" ht="15" x14ac:dyDescent="0.25">
      <c r="A8" s="25" t="s">
        <v>130</v>
      </c>
      <c r="B8" s="26">
        <v>245</v>
      </c>
      <c r="C8" s="26">
        <v>220</v>
      </c>
      <c r="D8" s="26">
        <v>239</v>
      </c>
      <c r="F8" s="157" t="s">
        <v>113</v>
      </c>
      <c r="G8" s="31" t="s">
        <v>125</v>
      </c>
      <c r="H8" s="32">
        <v>346</v>
      </c>
      <c r="I8" s="32">
        <v>316</v>
      </c>
      <c r="J8" s="32">
        <v>303</v>
      </c>
      <c r="K8" s="160"/>
      <c r="L8" s="160">
        <f>'Region south'!D5</f>
        <v>88</v>
      </c>
      <c r="M8" s="160">
        <f>'Region south'!E5</f>
        <v>35</v>
      </c>
      <c r="N8" s="163">
        <f>'Region south'!G5</f>
        <v>3.3170236176342898</v>
      </c>
      <c r="O8" s="166">
        <f>I14/$I$31</f>
        <v>0.32230734565119423</v>
      </c>
      <c r="P8" s="166">
        <f>N8/N31</f>
        <v>0.55068391510233405</v>
      </c>
      <c r="Q8" s="160">
        <f>ROUNDUP(I14*63%,0)</f>
        <v>2253</v>
      </c>
      <c r="R8" s="169">
        <f>N8*10^3/Q8</f>
        <v>1.472269692691651</v>
      </c>
      <c r="S8" s="182">
        <f>K8/SUM($K$8:$M$14)</f>
        <v>0</v>
      </c>
      <c r="T8" s="182">
        <f t="shared" ref="T8:U8" si="50">L8/SUM($K$8:$M$14)</f>
        <v>0.71544715447154472</v>
      </c>
      <c r="U8" s="182">
        <f t="shared" si="50"/>
        <v>0.28455284552845528</v>
      </c>
      <c r="V8" s="176">
        <f>ROUNDUP(Q8/365,0)</f>
        <v>7</v>
      </c>
      <c r="W8" s="13"/>
      <c r="AC8">
        <v>7</v>
      </c>
      <c r="AD8" s="37">
        <f t="shared" si="25"/>
        <v>370951371.2937628</v>
      </c>
      <c r="AE8" s="13">
        <f t="shared" si="1"/>
        <v>30762.916657339658</v>
      </c>
      <c r="AF8">
        <f t="shared" si="42"/>
        <v>370955765.99614245</v>
      </c>
      <c r="AG8" s="13">
        <f t="shared" si="2"/>
        <v>370952418.14796197</v>
      </c>
      <c r="AH8" s="13">
        <f t="shared" si="43"/>
        <v>370951371.16391802</v>
      </c>
      <c r="AI8" s="13">
        <f t="shared" si="3"/>
        <v>16763.732445960341</v>
      </c>
      <c r="AJ8">
        <f t="shared" si="26"/>
        <v>370953765.98283887</v>
      </c>
      <c r="AK8" s="13">
        <f t="shared" si="4"/>
        <v>370952418.14796197</v>
      </c>
      <c r="AL8" s="37">
        <f t="shared" si="27"/>
        <v>628.5495075911399</v>
      </c>
      <c r="AM8" s="13">
        <f t="shared" si="5"/>
        <v>30762.916657339658</v>
      </c>
      <c r="AN8">
        <f t="shared" si="28"/>
        <v>5023.2518872110904</v>
      </c>
      <c r="AO8" s="13">
        <f t="shared" si="6"/>
        <v>2813.5073827337451</v>
      </c>
      <c r="AP8" s="13">
        <f t="shared" si="44"/>
        <v>628.41966277274457</v>
      </c>
      <c r="AQ8" s="13">
        <f t="shared" si="7"/>
        <v>16763.732445960341</v>
      </c>
      <c r="AR8" s="13">
        <f t="shared" si="29"/>
        <v>3023.238583624222</v>
      </c>
      <c r="AS8" s="38">
        <f t="shared" si="8"/>
        <v>2813.5073827337451</v>
      </c>
      <c r="AT8" s="37">
        <f t="shared" si="30"/>
        <v>80763974.665005758</v>
      </c>
      <c r="AU8" s="13">
        <f t="shared" si="9"/>
        <v>33129.294861750393</v>
      </c>
      <c r="AV8">
        <f t="shared" si="31"/>
        <v>80768707.421414584</v>
      </c>
      <c r="AW8" s="13">
        <f t="shared" si="10"/>
        <v>80764377.431120396</v>
      </c>
      <c r="AX8" s="13">
        <f t="shared" si="45"/>
        <v>197675123.00301972</v>
      </c>
      <c r="AY8" s="13">
        <f t="shared" si="11"/>
        <v>16763.732445960341</v>
      </c>
      <c r="AZ8">
        <f t="shared" si="32"/>
        <v>197677517.82194057</v>
      </c>
      <c r="BA8" s="13">
        <f t="shared" si="12"/>
        <v>197675525.94803166</v>
      </c>
      <c r="BB8" s="37">
        <f t="shared" si="33"/>
        <v>112.97425663945214</v>
      </c>
      <c r="BC8" s="13">
        <f t="shared" si="13"/>
        <v>30762.916657339658</v>
      </c>
      <c r="BD8">
        <f t="shared" si="34"/>
        <v>4507.6766362594035</v>
      </c>
      <c r="BE8" s="13">
        <f t="shared" si="14"/>
        <v>503.35057957927143</v>
      </c>
      <c r="BF8" s="13">
        <f t="shared" si="46"/>
        <v>112.84441182105685</v>
      </c>
      <c r="BG8" s="13">
        <f t="shared" si="15"/>
        <v>16763.732445960341</v>
      </c>
      <c r="BH8">
        <f t="shared" si="35"/>
        <v>2507.6633326725341</v>
      </c>
      <c r="BI8" s="13">
        <f t="shared" si="16"/>
        <v>503.35057957927143</v>
      </c>
      <c r="BJ8" s="37">
        <f t="shared" si="36"/>
        <v>1.3160841587359395</v>
      </c>
      <c r="BK8" s="13">
        <f t="shared" si="17"/>
        <v>2366.3782044107429</v>
      </c>
      <c r="BL8">
        <f t="shared" si="37"/>
        <v>339.37011336027064</v>
      </c>
      <c r="BM8" s="13">
        <f t="shared" si="18"/>
        <v>5.6772349545232395</v>
      </c>
      <c r="BN8" s="13">
        <f t="shared" si="47"/>
        <v>1.7748691837326502</v>
      </c>
      <c r="BO8" s="13">
        <f t="shared" si="19"/>
        <v>16763.732445960341</v>
      </c>
      <c r="BP8">
        <f t="shared" si="38"/>
        <v>2396.5937900352101</v>
      </c>
      <c r="BQ8" s="13">
        <f t="shared" si="20"/>
        <v>5.6772349545232395</v>
      </c>
      <c r="BR8" s="37">
        <f t="shared" si="39"/>
        <v>186.01507445024774</v>
      </c>
      <c r="BS8" s="13">
        <f t="shared" si="21"/>
        <v>37862.051270571887</v>
      </c>
      <c r="BT8">
        <f t="shared" si="40"/>
        <v>5594.8795416748035</v>
      </c>
      <c r="BU8" s="13">
        <f t="shared" si="22"/>
        <v>829.96785815000442</v>
      </c>
      <c r="BV8" s="13">
        <f t="shared" si="48"/>
        <v>117588208.32452293</v>
      </c>
      <c r="BW8" s="13">
        <f t="shared" si="23"/>
        <v>16763.732445960341</v>
      </c>
      <c r="BX8">
        <f t="shared" si="41"/>
        <v>117590603.14344378</v>
      </c>
      <c r="BY8" s="13">
        <f t="shared" si="24"/>
        <v>117588852.55430891</v>
      </c>
    </row>
    <row r="9" spans="1:78" ht="15" x14ac:dyDescent="0.25">
      <c r="A9" s="25" t="s">
        <v>131</v>
      </c>
      <c r="B9" s="26">
        <v>253</v>
      </c>
      <c r="C9" s="26">
        <v>244</v>
      </c>
      <c r="D9" s="26">
        <v>232</v>
      </c>
      <c r="F9" s="158"/>
      <c r="G9" s="29" t="s">
        <v>126</v>
      </c>
      <c r="H9" s="30">
        <v>463</v>
      </c>
      <c r="I9" s="30">
        <v>431</v>
      </c>
      <c r="J9" s="30">
        <v>423</v>
      </c>
      <c r="K9" s="161"/>
      <c r="L9" s="161"/>
      <c r="M9" s="161"/>
      <c r="N9" s="164"/>
      <c r="O9" s="167"/>
      <c r="P9" s="167"/>
      <c r="Q9" s="161"/>
      <c r="R9" s="164"/>
      <c r="S9" s="183"/>
      <c r="T9" s="183"/>
      <c r="U9" s="183"/>
      <c r="V9" s="177"/>
      <c r="W9" s="13"/>
      <c r="X9" t="s">
        <v>154</v>
      </c>
      <c r="Y9">
        <v>63.141108882628103</v>
      </c>
      <c r="AC9">
        <v>8</v>
      </c>
      <c r="AD9" s="37">
        <f t="shared" si="25"/>
        <v>370951371.2937628</v>
      </c>
      <c r="AE9" s="13">
        <f t="shared" si="1"/>
        <v>30762.916657339658</v>
      </c>
      <c r="AF9">
        <f t="shared" si="42"/>
        <v>370955216.65834498</v>
      </c>
      <c r="AG9" s="13">
        <f t="shared" si="2"/>
        <v>370952418.14796197</v>
      </c>
      <c r="AH9" s="13">
        <f t="shared" si="43"/>
        <v>370951371.16391802</v>
      </c>
      <c r="AI9" s="13">
        <f t="shared" si="3"/>
        <v>16763.732445960341</v>
      </c>
      <c r="AJ9">
        <f t="shared" si="26"/>
        <v>370953466.63047379</v>
      </c>
      <c r="AK9" s="13">
        <f t="shared" si="4"/>
        <v>370952418.14796197</v>
      </c>
      <c r="AL9" s="37">
        <f t="shared" si="27"/>
        <v>628.5495075911399</v>
      </c>
      <c r="AM9" s="13">
        <f t="shared" si="5"/>
        <v>30762.916657339658</v>
      </c>
      <c r="AN9">
        <f t="shared" si="28"/>
        <v>4473.9140897585967</v>
      </c>
      <c r="AO9" s="13">
        <f t="shared" si="6"/>
        <v>2813.5073827337451</v>
      </c>
      <c r="AP9" s="13">
        <f t="shared" si="44"/>
        <v>628.41966277274457</v>
      </c>
      <c r="AQ9" s="13">
        <f t="shared" si="7"/>
        <v>16763.732445960341</v>
      </c>
      <c r="AR9" s="13">
        <f t="shared" si="29"/>
        <v>2723.8862185177873</v>
      </c>
      <c r="AS9" s="38">
        <f t="shared" si="8"/>
        <v>2813.5073827337451</v>
      </c>
      <c r="AT9" s="37">
        <f t="shared" si="30"/>
        <v>80763974.665005758</v>
      </c>
      <c r="AU9" s="13">
        <f t="shared" si="9"/>
        <v>33129.294861750393</v>
      </c>
      <c r="AV9">
        <f t="shared" si="31"/>
        <v>80768115.826863483</v>
      </c>
      <c r="AW9" s="13">
        <f t="shared" si="10"/>
        <v>80764377.431120396</v>
      </c>
      <c r="AX9" s="13">
        <f t="shared" si="45"/>
        <v>197675123.00301972</v>
      </c>
      <c r="AY9" s="13">
        <f t="shared" si="11"/>
        <v>16763.732445960341</v>
      </c>
      <c r="AZ9">
        <f t="shared" si="32"/>
        <v>197677218.46957546</v>
      </c>
      <c r="BA9" s="13">
        <f t="shared" si="12"/>
        <v>197675525.94803166</v>
      </c>
      <c r="BB9" s="37">
        <f t="shared" si="33"/>
        <v>112.97425663945214</v>
      </c>
      <c r="BC9" s="13">
        <f t="shared" si="13"/>
        <v>30762.916657339658</v>
      </c>
      <c r="BD9">
        <f t="shared" si="34"/>
        <v>3958.3388388069093</v>
      </c>
      <c r="BE9" s="13">
        <f t="shared" si="14"/>
        <v>503.35057957927143</v>
      </c>
      <c r="BF9" s="13">
        <f t="shared" si="46"/>
        <v>112.84441182105685</v>
      </c>
      <c r="BG9" s="13">
        <f t="shared" si="15"/>
        <v>16763.732445960341</v>
      </c>
      <c r="BH9">
        <f t="shared" si="35"/>
        <v>2208.3109675660994</v>
      </c>
      <c r="BI9" s="13">
        <f t="shared" si="16"/>
        <v>503.35057957927143</v>
      </c>
      <c r="BJ9" s="37">
        <f t="shared" si="36"/>
        <v>1.3160841587359395</v>
      </c>
      <c r="BK9" s="13">
        <f t="shared" si="17"/>
        <v>2366.3782044107429</v>
      </c>
      <c r="BL9">
        <f t="shared" si="37"/>
        <v>297.11335971007878</v>
      </c>
      <c r="BM9" s="13">
        <f t="shared" si="18"/>
        <v>5.6772349545232395</v>
      </c>
      <c r="BN9" s="13">
        <f t="shared" si="47"/>
        <v>1.7748691837326502</v>
      </c>
      <c r="BO9" s="13">
        <f t="shared" si="19"/>
        <v>16763.732445960341</v>
      </c>
      <c r="BP9">
        <f t="shared" si="38"/>
        <v>2097.2414249287754</v>
      </c>
      <c r="BQ9" s="13">
        <f t="shared" si="20"/>
        <v>5.6772349545232395</v>
      </c>
      <c r="BR9" s="37">
        <f t="shared" si="39"/>
        <v>186.01507445024774</v>
      </c>
      <c r="BS9" s="13">
        <f t="shared" si="21"/>
        <v>37862.051270571887</v>
      </c>
      <c r="BT9">
        <f t="shared" si="40"/>
        <v>4918.7714832717338</v>
      </c>
      <c r="BU9" s="13">
        <f t="shared" si="22"/>
        <v>829.96785815000442</v>
      </c>
      <c r="BV9" s="13">
        <f t="shared" si="48"/>
        <v>117588208.32452293</v>
      </c>
      <c r="BW9" s="13">
        <f t="shared" si="23"/>
        <v>16763.732445960341</v>
      </c>
      <c r="BX9">
        <f t="shared" si="41"/>
        <v>117590303.79107867</v>
      </c>
      <c r="BY9" s="13">
        <f t="shared" si="24"/>
        <v>117588852.55430891</v>
      </c>
    </row>
    <row r="10" spans="1:78" ht="15" x14ac:dyDescent="0.25">
      <c r="A10" s="25" t="s">
        <v>132</v>
      </c>
      <c r="B10" s="26">
        <v>2358</v>
      </c>
      <c r="C10" s="26">
        <v>2174</v>
      </c>
      <c r="D10" s="26">
        <v>2200</v>
      </c>
      <c r="F10" s="158"/>
      <c r="G10" s="29" t="s">
        <v>127</v>
      </c>
      <c r="H10" s="30">
        <v>207</v>
      </c>
      <c r="I10" s="30">
        <v>191</v>
      </c>
      <c r="J10" s="30">
        <v>203</v>
      </c>
      <c r="K10" s="161"/>
      <c r="L10" s="161"/>
      <c r="M10" s="161"/>
      <c r="N10" s="164"/>
      <c r="O10" s="167"/>
      <c r="P10" s="167"/>
      <c r="Q10" s="161"/>
      <c r="R10" s="164"/>
      <c r="S10" s="183"/>
      <c r="T10" s="183"/>
      <c r="U10" s="183"/>
      <c r="V10" s="177"/>
      <c r="W10" s="13"/>
      <c r="X10" t="s">
        <v>155</v>
      </c>
      <c r="Y10">
        <v>1078.1968066320801</v>
      </c>
      <c r="AC10">
        <v>9</v>
      </c>
      <c r="AD10" s="37">
        <f t="shared" si="25"/>
        <v>370951371.2937628</v>
      </c>
      <c r="AE10" s="13">
        <f t="shared" si="1"/>
        <v>30762.916657339658</v>
      </c>
      <c r="AF10">
        <f t="shared" si="42"/>
        <v>370954789.39561361</v>
      </c>
      <c r="AG10" s="13">
        <f t="shared" si="2"/>
        <v>370952418.14796197</v>
      </c>
      <c r="AH10" s="13">
        <f t="shared" si="43"/>
        <v>370951371.16391802</v>
      </c>
      <c r="AI10" s="13">
        <f t="shared" si="3"/>
        <v>16763.732445960341</v>
      </c>
      <c r="AJ10">
        <f t="shared" si="26"/>
        <v>370953233.80085647</v>
      </c>
      <c r="AK10" s="13">
        <f t="shared" si="4"/>
        <v>370952418.14796197</v>
      </c>
      <c r="AL10" s="37">
        <f t="shared" si="27"/>
        <v>628.5495075911399</v>
      </c>
      <c r="AM10" s="13">
        <f t="shared" si="5"/>
        <v>30762.916657339658</v>
      </c>
      <c r="AN10">
        <f t="shared" si="28"/>
        <v>4046.6513584066574</v>
      </c>
      <c r="AO10" s="13">
        <f t="shared" si="6"/>
        <v>2813.5073827337451</v>
      </c>
      <c r="AP10" s="13">
        <f t="shared" si="44"/>
        <v>628.41966277274457</v>
      </c>
      <c r="AQ10" s="13">
        <f t="shared" si="7"/>
        <v>16763.732445960341</v>
      </c>
      <c r="AR10" s="13">
        <f t="shared" si="29"/>
        <v>2491.0566012127824</v>
      </c>
      <c r="AS10" s="38">
        <f t="shared" si="8"/>
        <v>2813.5073827337451</v>
      </c>
      <c r="AT10" s="37">
        <f t="shared" si="30"/>
        <v>80763974.665005758</v>
      </c>
      <c r="AU10" s="13">
        <f t="shared" si="9"/>
        <v>33129.294861750393</v>
      </c>
      <c r="AV10">
        <f t="shared" si="31"/>
        <v>80767655.697768182</v>
      </c>
      <c r="AW10" s="13">
        <f t="shared" si="10"/>
        <v>80764377.431120396</v>
      </c>
      <c r="AX10" s="13">
        <f t="shared" si="45"/>
        <v>197675123.00301972</v>
      </c>
      <c r="AY10" s="13">
        <f t="shared" si="11"/>
        <v>16763.732445960341</v>
      </c>
      <c r="AZ10">
        <f t="shared" si="32"/>
        <v>197676985.63995817</v>
      </c>
      <c r="BA10" s="13">
        <f t="shared" si="12"/>
        <v>197675525.94803166</v>
      </c>
      <c r="BB10" s="37">
        <f t="shared" si="33"/>
        <v>112.97425663945214</v>
      </c>
      <c r="BC10" s="13">
        <f t="shared" si="13"/>
        <v>30762.916657339658</v>
      </c>
      <c r="BD10">
        <f t="shared" si="34"/>
        <v>3531.0761074549696</v>
      </c>
      <c r="BE10" s="13">
        <f t="shared" si="14"/>
        <v>503.35057957927143</v>
      </c>
      <c r="BF10" s="13">
        <f t="shared" si="46"/>
        <v>112.84441182105685</v>
      </c>
      <c r="BG10" s="13">
        <f t="shared" si="15"/>
        <v>16763.732445960341</v>
      </c>
      <c r="BH10">
        <f t="shared" si="35"/>
        <v>1975.4813502610946</v>
      </c>
      <c r="BI10" s="13">
        <f t="shared" si="16"/>
        <v>503.35057957927143</v>
      </c>
      <c r="BJ10" s="37">
        <f t="shared" si="36"/>
        <v>1.3160841587359395</v>
      </c>
      <c r="BK10" s="13">
        <f t="shared" si="17"/>
        <v>2366.3782044107429</v>
      </c>
      <c r="BL10">
        <f t="shared" si="37"/>
        <v>264.24699575992958</v>
      </c>
      <c r="BM10" s="13">
        <f t="shared" si="18"/>
        <v>5.6772349545232395</v>
      </c>
      <c r="BN10" s="13">
        <f t="shared" si="47"/>
        <v>1.7748691837326502</v>
      </c>
      <c r="BO10" s="13">
        <f t="shared" si="19"/>
        <v>16763.732445960341</v>
      </c>
      <c r="BP10">
        <f t="shared" si="38"/>
        <v>1864.4118076237703</v>
      </c>
      <c r="BQ10" s="13">
        <f t="shared" si="20"/>
        <v>5.6772349545232395</v>
      </c>
      <c r="BR10" s="37">
        <f t="shared" si="39"/>
        <v>186.01507445024774</v>
      </c>
      <c r="BS10" s="13">
        <f t="shared" si="21"/>
        <v>37862.051270571887</v>
      </c>
      <c r="BT10">
        <f t="shared" si="40"/>
        <v>4392.9096600693465</v>
      </c>
      <c r="BU10" s="13">
        <f t="shared" si="22"/>
        <v>829.96785815000442</v>
      </c>
      <c r="BV10" s="13">
        <f t="shared" si="48"/>
        <v>117588208.32452293</v>
      </c>
      <c r="BW10" s="13">
        <f t="shared" si="23"/>
        <v>16763.732445960341</v>
      </c>
      <c r="BX10">
        <f t="shared" si="41"/>
        <v>117590070.96146137</v>
      </c>
      <c r="BY10" s="13">
        <f t="shared" si="24"/>
        <v>117588852.55430891</v>
      </c>
    </row>
    <row r="11" spans="1:78" ht="15" x14ac:dyDescent="0.25">
      <c r="A11" s="25" t="s">
        <v>114</v>
      </c>
      <c r="B11" s="26">
        <v>560</v>
      </c>
      <c r="C11" s="26">
        <v>519</v>
      </c>
      <c r="D11" s="26">
        <v>448</v>
      </c>
      <c r="F11" s="158"/>
      <c r="G11" s="29" t="s">
        <v>130</v>
      </c>
      <c r="H11" s="30">
        <v>245</v>
      </c>
      <c r="I11" s="30">
        <v>220</v>
      </c>
      <c r="J11" s="30">
        <v>239</v>
      </c>
      <c r="K11" s="161"/>
      <c r="L11" s="161"/>
      <c r="M11" s="161"/>
      <c r="N11" s="164"/>
      <c r="O11" s="167"/>
      <c r="P11" s="167"/>
      <c r="Q11" s="161"/>
      <c r="R11" s="164"/>
      <c r="S11" s="183"/>
      <c r="T11" s="183"/>
      <c r="U11" s="183"/>
      <c r="V11" s="177"/>
      <c r="W11" s="13"/>
      <c r="X11" t="s">
        <v>156</v>
      </c>
      <c r="Y11">
        <v>62.151535424876201</v>
      </c>
      <c r="AC11">
        <v>10</v>
      </c>
      <c r="AD11" s="37">
        <f t="shared" si="25"/>
        <v>370951371.2937628</v>
      </c>
      <c r="AE11" s="13">
        <f t="shared" si="1"/>
        <v>30762.916657339658</v>
      </c>
      <c r="AF11">
        <f t="shared" si="42"/>
        <v>370954447.58542854</v>
      </c>
      <c r="AG11" s="13">
        <f t="shared" si="2"/>
        <v>370952418.14796197</v>
      </c>
      <c r="AH11" s="13">
        <f t="shared" si="43"/>
        <v>370951371.16391802</v>
      </c>
      <c r="AI11" s="13">
        <f t="shared" si="3"/>
        <v>16763.732445960341</v>
      </c>
      <c r="AJ11">
        <f t="shared" si="26"/>
        <v>370953047.5371626</v>
      </c>
      <c r="AK11" s="13">
        <f t="shared" si="4"/>
        <v>370952418.14796197</v>
      </c>
      <c r="AL11" s="37">
        <f t="shared" si="27"/>
        <v>628.5495075911399</v>
      </c>
      <c r="AM11" s="13">
        <f t="shared" si="5"/>
        <v>30762.916657339658</v>
      </c>
      <c r="AN11">
        <f t="shared" si="28"/>
        <v>3704.8411733251055</v>
      </c>
      <c r="AO11" s="13">
        <f t="shared" si="6"/>
        <v>2813.5073827337451</v>
      </c>
      <c r="AP11" s="13">
        <f t="shared" si="44"/>
        <v>628.41966277274457</v>
      </c>
      <c r="AQ11" s="13">
        <f t="shared" si="7"/>
        <v>16763.732445960341</v>
      </c>
      <c r="AR11" s="13">
        <f t="shared" si="29"/>
        <v>2304.7929073687787</v>
      </c>
      <c r="AS11" s="38">
        <f t="shared" si="8"/>
        <v>2813.5073827337451</v>
      </c>
      <c r="AT11" s="37">
        <f t="shared" si="30"/>
        <v>80763974.665005758</v>
      </c>
      <c r="AU11" s="13">
        <f t="shared" si="9"/>
        <v>33129.294861750393</v>
      </c>
      <c r="AV11">
        <f t="shared" si="31"/>
        <v>80767287.594491929</v>
      </c>
      <c r="AW11" s="13">
        <f t="shared" si="10"/>
        <v>80764377.431120396</v>
      </c>
      <c r="AX11" s="13">
        <f t="shared" si="45"/>
        <v>197675123.00301972</v>
      </c>
      <c r="AY11" s="13">
        <f t="shared" si="11"/>
        <v>16763.732445960341</v>
      </c>
      <c r="AZ11">
        <f t="shared" si="32"/>
        <v>197676799.3762643</v>
      </c>
      <c r="BA11" s="13">
        <f t="shared" si="12"/>
        <v>197675525.94803166</v>
      </c>
      <c r="BB11" s="37">
        <f t="shared" si="33"/>
        <v>112.97425663945214</v>
      </c>
      <c r="BC11" s="13">
        <f t="shared" si="13"/>
        <v>30762.916657339658</v>
      </c>
      <c r="BD11">
        <f t="shared" si="34"/>
        <v>3189.2659223734177</v>
      </c>
      <c r="BE11" s="13">
        <f t="shared" si="14"/>
        <v>503.35057957927143</v>
      </c>
      <c r="BF11" s="13">
        <f t="shared" si="46"/>
        <v>112.84441182105685</v>
      </c>
      <c r="BG11" s="13">
        <f t="shared" si="15"/>
        <v>16763.732445960341</v>
      </c>
      <c r="BH11">
        <f t="shared" si="35"/>
        <v>1789.2176564170909</v>
      </c>
      <c r="BI11" s="13">
        <f t="shared" si="16"/>
        <v>503.35057957927143</v>
      </c>
      <c r="BJ11" s="37">
        <f t="shared" si="36"/>
        <v>1.3160841587359395</v>
      </c>
      <c r="BK11" s="13">
        <f t="shared" si="17"/>
        <v>2366.3782044107429</v>
      </c>
      <c r="BL11">
        <f t="shared" si="37"/>
        <v>237.95390459981024</v>
      </c>
      <c r="BM11" s="13">
        <f t="shared" si="18"/>
        <v>5.6772349545232395</v>
      </c>
      <c r="BN11" s="13">
        <f t="shared" si="47"/>
        <v>1.7748691837326502</v>
      </c>
      <c r="BO11" s="13">
        <f t="shared" si="19"/>
        <v>16763.732445960341</v>
      </c>
      <c r="BP11">
        <f t="shared" si="38"/>
        <v>1678.1481137797666</v>
      </c>
      <c r="BQ11" s="13">
        <f t="shared" si="20"/>
        <v>5.6772349545232395</v>
      </c>
      <c r="BR11" s="37">
        <f t="shared" si="39"/>
        <v>186.01507445024774</v>
      </c>
      <c r="BS11" s="13">
        <f t="shared" si="21"/>
        <v>37862.051270571887</v>
      </c>
      <c r="BT11">
        <f t="shared" si="40"/>
        <v>3972.2202015074363</v>
      </c>
      <c r="BU11" s="13">
        <f t="shared" si="22"/>
        <v>829.96785815000442</v>
      </c>
      <c r="BV11" s="13">
        <f t="shared" si="48"/>
        <v>117588208.32452293</v>
      </c>
      <c r="BW11" s="13">
        <f t="shared" si="23"/>
        <v>16763.732445960341</v>
      </c>
      <c r="BX11">
        <f t="shared" si="41"/>
        <v>117589884.69776753</v>
      </c>
      <c r="BY11" s="13">
        <f t="shared" si="24"/>
        <v>117588852.55430891</v>
      </c>
    </row>
    <row r="12" spans="1:78" ht="15" x14ac:dyDescent="0.25">
      <c r="A12" s="25" t="s">
        <v>133</v>
      </c>
      <c r="B12" s="26">
        <v>28</v>
      </c>
      <c r="C12" s="26">
        <v>26</v>
      </c>
      <c r="D12" s="26">
        <v>30</v>
      </c>
      <c r="F12" s="158"/>
      <c r="G12" s="29" t="s">
        <v>131</v>
      </c>
      <c r="H12" s="30">
        <v>253</v>
      </c>
      <c r="I12" s="30">
        <v>244</v>
      </c>
      <c r="J12" s="30">
        <v>232</v>
      </c>
      <c r="K12" s="161"/>
      <c r="L12" s="161"/>
      <c r="M12" s="161"/>
      <c r="N12" s="164"/>
      <c r="O12" s="167"/>
      <c r="P12" s="167"/>
      <c r="Q12" s="161"/>
      <c r="R12" s="164"/>
      <c r="S12" s="183"/>
      <c r="T12" s="183"/>
      <c r="U12" s="183"/>
      <c r="V12" s="177"/>
      <c r="W12" s="13"/>
      <c r="X12" t="s">
        <v>157</v>
      </c>
      <c r="Y12">
        <v>1699527.70071973</v>
      </c>
      <c r="AC12">
        <v>11</v>
      </c>
      <c r="AD12" s="37">
        <f t="shared" si="25"/>
        <v>370951371.2937628</v>
      </c>
      <c r="AE12" s="13">
        <f t="shared" si="1"/>
        <v>30762.916657339658</v>
      </c>
      <c r="AF12">
        <f t="shared" si="42"/>
        <v>370954167.92254984</v>
      </c>
      <c r="AG12" s="13">
        <f t="shared" si="2"/>
        <v>370952418.14796197</v>
      </c>
      <c r="AH12" s="13">
        <f t="shared" si="43"/>
        <v>370951371.16391802</v>
      </c>
      <c r="AI12" s="13">
        <f t="shared" si="3"/>
        <v>16763.732445960341</v>
      </c>
      <c r="AJ12">
        <f t="shared" si="26"/>
        <v>370952895.13959491</v>
      </c>
      <c r="AK12" s="13">
        <f t="shared" si="4"/>
        <v>370952418.14796197</v>
      </c>
      <c r="AL12" s="37">
        <f t="shared" si="27"/>
        <v>628.5495075911399</v>
      </c>
      <c r="AM12" s="13">
        <f t="shared" si="5"/>
        <v>30762.916657339658</v>
      </c>
      <c r="AN12">
        <f t="shared" si="28"/>
        <v>3425.1782946220178</v>
      </c>
      <c r="AO12" s="13">
        <f t="shared" si="6"/>
        <v>2813.5073827337451</v>
      </c>
      <c r="AP12" s="13">
        <f t="shared" si="44"/>
        <v>628.41966277274457</v>
      </c>
      <c r="AQ12" s="13">
        <f t="shared" si="7"/>
        <v>16763.732445960341</v>
      </c>
      <c r="AR12" s="13">
        <f t="shared" si="29"/>
        <v>2152.3953396782299</v>
      </c>
      <c r="AS12" s="38">
        <f t="shared" si="8"/>
        <v>2813.5073827337451</v>
      </c>
      <c r="AT12" s="37">
        <f t="shared" si="30"/>
        <v>80763974.665005758</v>
      </c>
      <c r="AU12" s="13">
        <f t="shared" si="9"/>
        <v>33129.294861750393</v>
      </c>
      <c r="AV12">
        <f t="shared" si="31"/>
        <v>80766986.419084102</v>
      </c>
      <c r="AW12" s="13">
        <f t="shared" si="10"/>
        <v>80764377.431120396</v>
      </c>
      <c r="AX12" s="13">
        <f t="shared" si="45"/>
        <v>197675123.00301972</v>
      </c>
      <c r="AY12" s="13">
        <f t="shared" si="11"/>
        <v>16763.732445960341</v>
      </c>
      <c r="AZ12">
        <f t="shared" si="32"/>
        <v>197676646.97869661</v>
      </c>
      <c r="BA12" s="13">
        <f t="shared" si="12"/>
        <v>197675525.94803166</v>
      </c>
      <c r="BB12" s="37">
        <f t="shared" si="33"/>
        <v>112.97425663945214</v>
      </c>
      <c r="BC12" s="13">
        <f t="shared" si="13"/>
        <v>30762.916657339658</v>
      </c>
      <c r="BD12">
        <f t="shared" si="34"/>
        <v>2909.60304367033</v>
      </c>
      <c r="BE12" s="13">
        <f t="shared" si="14"/>
        <v>503.35057957927143</v>
      </c>
      <c r="BF12" s="13">
        <f t="shared" si="46"/>
        <v>112.84441182105685</v>
      </c>
      <c r="BG12" s="13">
        <f t="shared" si="15"/>
        <v>16763.732445960341</v>
      </c>
      <c r="BH12">
        <f t="shared" si="35"/>
        <v>1636.8200887265423</v>
      </c>
      <c r="BI12" s="13">
        <f t="shared" si="16"/>
        <v>503.35057957927143</v>
      </c>
      <c r="BJ12" s="37">
        <f t="shared" si="36"/>
        <v>1.3160841587359395</v>
      </c>
      <c r="BK12" s="13">
        <f t="shared" si="17"/>
        <v>2366.3782044107429</v>
      </c>
      <c r="BL12">
        <f t="shared" si="37"/>
        <v>216.44137546880347</v>
      </c>
      <c r="BM12" s="13">
        <f t="shared" si="18"/>
        <v>5.6772349545232395</v>
      </c>
      <c r="BN12" s="13">
        <f t="shared" si="47"/>
        <v>1.7748691837326502</v>
      </c>
      <c r="BO12" s="13">
        <f t="shared" si="19"/>
        <v>16763.732445960341</v>
      </c>
      <c r="BP12">
        <f t="shared" si="38"/>
        <v>1525.750546089218</v>
      </c>
      <c r="BQ12" s="13">
        <f t="shared" si="20"/>
        <v>5.6772349545232395</v>
      </c>
      <c r="BR12" s="37">
        <f t="shared" si="39"/>
        <v>186.01507445024774</v>
      </c>
      <c r="BS12" s="13">
        <f t="shared" si="21"/>
        <v>37862.051270571887</v>
      </c>
      <c r="BT12">
        <f t="shared" si="40"/>
        <v>3628.0197354113279</v>
      </c>
      <c r="BU12" s="13">
        <f t="shared" si="22"/>
        <v>829.96785815000442</v>
      </c>
      <c r="BV12" s="13">
        <f t="shared" si="48"/>
        <v>117588208.32452293</v>
      </c>
      <c r="BW12" s="13">
        <f t="shared" si="23"/>
        <v>16763.732445960341</v>
      </c>
      <c r="BX12">
        <f t="shared" si="41"/>
        <v>117589732.30019984</v>
      </c>
      <c r="BY12" s="13">
        <f t="shared" si="24"/>
        <v>117588852.55430891</v>
      </c>
    </row>
    <row r="13" spans="1:78" ht="15" x14ac:dyDescent="0.25">
      <c r="A13" s="25" t="s">
        <v>134</v>
      </c>
      <c r="B13" s="26">
        <v>275</v>
      </c>
      <c r="C13" s="26">
        <v>204</v>
      </c>
      <c r="D13" s="26">
        <v>241</v>
      </c>
      <c r="F13" s="158"/>
      <c r="G13" s="29" t="s">
        <v>132</v>
      </c>
      <c r="H13" s="30">
        <v>2358</v>
      </c>
      <c r="I13" s="30">
        <v>2174</v>
      </c>
      <c r="J13" s="30">
        <v>2200</v>
      </c>
      <c r="K13" s="161"/>
      <c r="L13" s="161"/>
      <c r="M13" s="161"/>
      <c r="N13" s="164"/>
      <c r="O13" s="167"/>
      <c r="P13" s="167"/>
      <c r="Q13" s="161"/>
      <c r="R13" s="164"/>
      <c r="S13" s="183"/>
      <c r="T13" s="183"/>
      <c r="U13" s="183"/>
      <c r="V13" s="177"/>
      <c r="X13" t="s">
        <v>158</v>
      </c>
      <c r="Y13">
        <v>233297.48530085501</v>
      </c>
      <c r="AC13">
        <v>12</v>
      </c>
      <c r="AD13" s="37">
        <f t="shared" si="25"/>
        <v>370951371.2937628</v>
      </c>
      <c r="AE13" s="13">
        <f t="shared" si="1"/>
        <v>30762.916657339658</v>
      </c>
      <c r="AF13">
        <f t="shared" si="42"/>
        <v>370953934.87015092</v>
      </c>
      <c r="AG13" s="13">
        <f t="shared" si="2"/>
        <v>370952418.14796197</v>
      </c>
      <c r="AH13" s="13">
        <f t="shared" si="43"/>
        <v>370951371.16391802</v>
      </c>
      <c r="AI13" s="13">
        <f t="shared" si="3"/>
        <v>16763.732445960341</v>
      </c>
      <c r="AJ13">
        <f t="shared" si="26"/>
        <v>370952768.14162183</v>
      </c>
      <c r="AK13" s="13">
        <f t="shared" si="4"/>
        <v>370952418.14796197</v>
      </c>
      <c r="AL13" s="37">
        <f t="shared" si="27"/>
        <v>628.5495075911399</v>
      </c>
      <c r="AM13" s="13">
        <f t="shared" si="5"/>
        <v>30762.916657339658</v>
      </c>
      <c r="AN13">
        <f t="shared" si="28"/>
        <v>3192.1258957027781</v>
      </c>
      <c r="AO13" s="13">
        <f t="shared" si="6"/>
        <v>2813.5073827337451</v>
      </c>
      <c r="AP13" s="13">
        <f t="shared" si="44"/>
        <v>628.41966277274457</v>
      </c>
      <c r="AQ13" s="13">
        <f t="shared" si="7"/>
        <v>16763.732445960341</v>
      </c>
      <c r="AR13" s="13">
        <f t="shared" si="29"/>
        <v>2025.3973666027728</v>
      </c>
      <c r="AS13" s="38">
        <f t="shared" si="8"/>
        <v>2813.5073827337451</v>
      </c>
      <c r="AT13" s="37">
        <f t="shared" si="30"/>
        <v>80763974.665005758</v>
      </c>
      <c r="AU13" s="13">
        <f t="shared" si="9"/>
        <v>33129.294861750393</v>
      </c>
      <c r="AV13">
        <f t="shared" si="31"/>
        <v>80766735.439577565</v>
      </c>
      <c r="AW13" s="13">
        <f t="shared" si="10"/>
        <v>80764377.431120396</v>
      </c>
      <c r="AX13" s="13">
        <f t="shared" si="45"/>
        <v>197675123.00301972</v>
      </c>
      <c r="AY13" s="13">
        <f t="shared" si="11"/>
        <v>16763.732445960341</v>
      </c>
      <c r="AZ13">
        <f t="shared" si="32"/>
        <v>197676519.98072356</v>
      </c>
      <c r="BA13" s="13">
        <f t="shared" si="12"/>
        <v>197675525.94803166</v>
      </c>
      <c r="BB13" s="37">
        <f t="shared" si="33"/>
        <v>112.97425663945214</v>
      </c>
      <c r="BC13" s="13">
        <f t="shared" si="13"/>
        <v>30762.916657339658</v>
      </c>
      <c r="BD13">
        <f t="shared" si="34"/>
        <v>2676.5506447510902</v>
      </c>
      <c r="BE13" s="13">
        <f t="shared" si="14"/>
        <v>503.35057957927143</v>
      </c>
      <c r="BF13" s="13">
        <f t="shared" si="46"/>
        <v>112.84441182105685</v>
      </c>
      <c r="BG13" s="13">
        <f t="shared" si="15"/>
        <v>16763.732445960341</v>
      </c>
      <c r="BH13">
        <f t="shared" si="35"/>
        <v>1509.8221156510851</v>
      </c>
      <c r="BI13" s="13">
        <f t="shared" si="16"/>
        <v>503.35057957927143</v>
      </c>
      <c r="BJ13" s="37">
        <f t="shared" si="36"/>
        <v>1.3160841587359395</v>
      </c>
      <c r="BK13" s="13">
        <f t="shared" si="17"/>
        <v>2366.3782044107429</v>
      </c>
      <c r="BL13">
        <f t="shared" si="37"/>
        <v>198.51426785963119</v>
      </c>
      <c r="BM13" s="13">
        <f t="shared" si="18"/>
        <v>5.6772349545232395</v>
      </c>
      <c r="BN13" s="13">
        <f t="shared" si="47"/>
        <v>1.7748691837326502</v>
      </c>
      <c r="BO13" s="13">
        <f t="shared" si="19"/>
        <v>16763.732445960341</v>
      </c>
      <c r="BP13">
        <f t="shared" si="38"/>
        <v>1398.7525730137609</v>
      </c>
      <c r="BQ13" s="13">
        <f t="shared" si="20"/>
        <v>5.6772349545232395</v>
      </c>
      <c r="BR13" s="37">
        <f t="shared" si="39"/>
        <v>186.01507445024774</v>
      </c>
      <c r="BS13" s="13">
        <f t="shared" si="21"/>
        <v>37862.051270571887</v>
      </c>
      <c r="BT13">
        <f t="shared" si="40"/>
        <v>3341.1860136645714</v>
      </c>
      <c r="BU13" s="13">
        <f t="shared" si="22"/>
        <v>829.96785815000442</v>
      </c>
      <c r="BV13" s="13">
        <f t="shared" si="48"/>
        <v>117588208.32452293</v>
      </c>
      <c r="BW13" s="13">
        <f t="shared" si="23"/>
        <v>16763.732445960341</v>
      </c>
      <c r="BX13">
        <f t="shared" si="41"/>
        <v>117589605.30222675</v>
      </c>
      <c r="BY13" s="13">
        <f t="shared" si="24"/>
        <v>117588852.55430891</v>
      </c>
    </row>
    <row r="14" spans="1:78" ht="15" x14ac:dyDescent="0.25">
      <c r="A14" s="25" t="s">
        <v>115</v>
      </c>
      <c r="B14" s="26">
        <v>1198</v>
      </c>
      <c r="C14" s="26">
        <v>1116</v>
      </c>
      <c r="D14" s="26">
        <v>1032</v>
      </c>
      <c r="F14" s="159"/>
      <c r="G14" s="33" t="s">
        <v>66</v>
      </c>
      <c r="H14" s="34">
        <f>SUM(H8:H13)</f>
        <v>3872</v>
      </c>
      <c r="I14" s="34">
        <f t="shared" ref="I14:J14" si="51">SUM(I8:I13)</f>
        <v>3576</v>
      </c>
      <c r="J14" s="34">
        <f t="shared" si="51"/>
        <v>3600</v>
      </c>
      <c r="K14" s="162"/>
      <c r="L14" s="162"/>
      <c r="M14" s="162"/>
      <c r="N14" s="164"/>
      <c r="O14" s="168"/>
      <c r="P14" s="168"/>
      <c r="Q14" s="162"/>
      <c r="R14" s="165"/>
      <c r="S14" s="184"/>
      <c r="T14" s="184"/>
      <c r="U14" s="184"/>
      <c r="V14" s="178"/>
      <c r="X14" t="s">
        <v>159</v>
      </c>
      <c r="Y14">
        <v>411028.37937698601</v>
      </c>
      <c r="AC14">
        <v>13</v>
      </c>
      <c r="AD14" s="37">
        <f t="shared" si="25"/>
        <v>370951371.2937628</v>
      </c>
      <c r="AE14" s="13">
        <f t="shared" si="1"/>
        <v>30762.916657339658</v>
      </c>
      <c r="AF14">
        <f t="shared" si="42"/>
        <v>370953737.67196721</v>
      </c>
      <c r="AG14" s="13">
        <f t="shared" si="2"/>
        <v>370952418.14796197</v>
      </c>
      <c r="AH14" s="13">
        <f t="shared" si="43"/>
        <v>370951371.16391802</v>
      </c>
      <c r="AI14" s="13">
        <f t="shared" si="3"/>
        <v>16763.732445960341</v>
      </c>
      <c r="AJ14">
        <f t="shared" si="26"/>
        <v>370952660.68179846</v>
      </c>
      <c r="AK14" s="13">
        <f t="shared" si="4"/>
        <v>370952418.14796197</v>
      </c>
      <c r="AL14" s="37">
        <f t="shared" si="27"/>
        <v>628.5495075911399</v>
      </c>
      <c r="AM14" s="13">
        <f t="shared" si="5"/>
        <v>30762.916657339658</v>
      </c>
      <c r="AN14">
        <f t="shared" si="28"/>
        <v>2994.9277120018828</v>
      </c>
      <c r="AO14" s="13">
        <f t="shared" si="6"/>
        <v>2813.5073827337451</v>
      </c>
      <c r="AP14" s="13">
        <f t="shared" si="44"/>
        <v>628.41966277274457</v>
      </c>
      <c r="AQ14" s="13">
        <f t="shared" si="7"/>
        <v>16763.732445960341</v>
      </c>
      <c r="AR14" s="13">
        <f t="shared" si="29"/>
        <v>1917.9375432312322</v>
      </c>
      <c r="AS14" s="38">
        <f t="shared" si="8"/>
        <v>2813.5073827337451</v>
      </c>
      <c r="AT14" s="37">
        <f t="shared" si="30"/>
        <v>80763974.665005758</v>
      </c>
      <c r="AU14" s="13">
        <f t="shared" si="9"/>
        <v>33129.294861750393</v>
      </c>
      <c r="AV14">
        <f t="shared" si="31"/>
        <v>80766523.072302818</v>
      </c>
      <c r="AW14" s="13">
        <f t="shared" si="10"/>
        <v>80764377.431120396</v>
      </c>
      <c r="AX14" s="13">
        <f t="shared" si="45"/>
        <v>197675123.00301972</v>
      </c>
      <c r="AY14" s="13">
        <f t="shared" si="11"/>
        <v>16763.732445960341</v>
      </c>
      <c r="AZ14">
        <f t="shared" si="32"/>
        <v>197676412.52090019</v>
      </c>
      <c r="BA14" s="13">
        <f t="shared" si="12"/>
        <v>197675525.94803166</v>
      </c>
      <c r="BB14" s="37">
        <f t="shared" si="33"/>
        <v>112.97425663945214</v>
      </c>
      <c r="BC14" s="13">
        <f t="shared" si="13"/>
        <v>30762.916657339658</v>
      </c>
      <c r="BD14">
        <f t="shared" si="34"/>
        <v>2479.352461050195</v>
      </c>
      <c r="BE14" s="13">
        <f t="shared" si="14"/>
        <v>503.35057957927143</v>
      </c>
      <c r="BF14" s="13">
        <f t="shared" si="46"/>
        <v>112.84441182105685</v>
      </c>
      <c r="BG14" s="13">
        <f t="shared" si="15"/>
        <v>16763.732445960341</v>
      </c>
      <c r="BH14">
        <f t="shared" si="35"/>
        <v>1402.3622922795446</v>
      </c>
      <c r="BI14" s="13">
        <f t="shared" si="16"/>
        <v>503.35057957927143</v>
      </c>
      <c r="BJ14" s="37">
        <f t="shared" si="36"/>
        <v>1.3160841587359395</v>
      </c>
      <c r="BK14" s="13">
        <f t="shared" si="17"/>
        <v>2366.3782044107429</v>
      </c>
      <c r="BL14">
        <f t="shared" si="37"/>
        <v>183.34517680571616</v>
      </c>
      <c r="BM14" s="13">
        <f t="shared" si="18"/>
        <v>5.6772349545232395</v>
      </c>
      <c r="BN14" s="13">
        <f t="shared" si="47"/>
        <v>1.7748691837326502</v>
      </c>
      <c r="BO14" s="13">
        <f t="shared" si="19"/>
        <v>16763.732445960341</v>
      </c>
      <c r="BP14">
        <f t="shared" si="38"/>
        <v>1291.2927496422203</v>
      </c>
      <c r="BQ14" s="13">
        <f t="shared" si="20"/>
        <v>5.6772349545232395</v>
      </c>
      <c r="BR14" s="37">
        <f t="shared" si="39"/>
        <v>186.01507445024774</v>
      </c>
      <c r="BS14" s="13">
        <f t="shared" si="21"/>
        <v>37862.051270571887</v>
      </c>
      <c r="BT14">
        <f t="shared" si="40"/>
        <v>3098.480556801931</v>
      </c>
      <c r="BU14" s="13">
        <f t="shared" si="22"/>
        <v>829.96785815000442</v>
      </c>
      <c r="BV14" s="13">
        <f t="shared" si="48"/>
        <v>117588208.32452293</v>
      </c>
      <c r="BW14" s="13">
        <f t="shared" si="23"/>
        <v>16763.732445960341</v>
      </c>
      <c r="BX14">
        <f t="shared" si="41"/>
        <v>117589497.84240338</v>
      </c>
      <c r="BY14" s="13">
        <f t="shared" si="24"/>
        <v>117588852.55430891</v>
      </c>
    </row>
    <row r="15" spans="1:78" ht="15" x14ac:dyDescent="0.25">
      <c r="A15" s="25" t="s">
        <v>135</v>
      </c>
      <c r="B15" s="26">
        <v>11</v>
      </c>
      <c r="C15" s="26">
        <v>22</v>
      </c>
      <c r="D15" s="26">
        <v>15</v>
      </c>
      <c r="F15" s="157" t="s">
        <v>114</v>
      </c>
      <c r="G15" s="29" t="s">
        <v>128</v>
      </c>
      <c r="H15" s="30">
        <v>65</v>
      </c>
      <c r="I15" s="30">
        <v>60</v>
      </c>
      <c r="J15" s="30">
        <v>69</v>
      </c>
      <c r="K15" s="161">
        <f>'Region south'!B6</f>
        <v>7</v>
      </c>
      <c r="L15" s="161">
        <f>'Region south'!D6</f>
        <v>9</v>
      </c>
      <c r="M15" s="161">
        <f>'Region south'!E6</f>
        <v>10</v>
      </c>
      <c r="N15" s="163">
        <f>'Region south'!G6</f>
        <v>0.36336389075265424</v>
      </c>
      <c r="O15" s="166">
        <f>I18/$I$31</f>
        <v>5.4529067147363677E-2</v>
      </c>
      <c r="P15" s="166">
        <f>N15/N31</f>
        <v>6.0324758890079697E-2</v>
      </c>
      <c r="Q15" s="160">
        <f>ROUNDUP(I18*63%,0)</f>
        <v>382</v>
      </c>
      <c r="R15" s="163">
        <f>N15*10^3/Q15</f>
        <v>0.95121437369804773</v>
      </c>
      <c r="S15" s="170">
        <f>K15/SUM($K$15:$M$18)</f>
        <v>0.26923076923076922</v>
      </c>
      <c r="T15" s="170">
        <f t="shared" ref="T15:U15" si="52">L15/SUM($K$15:$M$18)</f>
        <v>0.34615384615384615</v>
      </c>
      <c r="U15" s="170">
        <f t="shared" si="52"/>
        <v>0.38461538461538464</v>
      </c>
      <c r="V15" s="173">
        <f>ROUNDUP(Q15/365,0)</f>
        <v>2</v>
      </c>
      <c r="AC15">
        <v>14</v>
      </c>
      <c r="AD15" s="37">
        <f t="shared" si="25"/>
        <v>370951371.2937628</v>
      </c>
      <c r="AE15" s="13">
        <f t="shared" si="1"/>
        <v>30762.916657339658</v>
      </c>
      <c r="AF15">
        <f t="shared" si="42"/>
        <v>370953568.6449526</v>
      </c>
      <c r="AG15" s="13">
        <f t="shared" si="2"/>
        <v>370952418.14796197</v>
      </c>
      <c r="AH15" s="13">
        <f t="shared" si="43"/>
        <v>370951371.16391802</v>
      </c>
      <c r="AI15" s="13">
        <f t="shared" si="3"/>
        <v>16763.732445960341</v>
      </c>
      <c r="AJ15">
        <f t="shared" si="26"/>
        <v>370952568.57337844</v>
      </c>
      <c r="AK15" s="13">
        <f t="shared" si="4"/>
        <v>370952418.14796197</v>
      </c>
      <c r="AL15" s="37">
        <f t="shared" si="27"/>
        <v>628.5495075911399</v>
      </c>
      <c r="AM15" s="13">
        <f t="shared" si="5"/>
        <v>30762.916657339658</v>
      </c>
      <c r="AN15">
        <f t="shared" si="28"/>
        <v>2825.9006974011154</v>
      </c>
      <c r="AO15" s="13">
        <f t="shared" si="6"/>
        <v>2813.5073827337451</v>
      </c>
      <c r="AP15" s="13">
        <f t="shared" si="44"/>
        <v>628.41966277274457</v>
      </c>
      <c r="AQ15" s="13">
        <f t="shared" si="7"/>
        <v>16763.732445960341</v>
      </c>
      <c r="AR15" s="13">
        <f t="shared" si="29"/>
        <v>1825.8291231984831</v>
      </c>
      <c r="AS15" s="38">
        <f t="shared" si="8"/>
        <v>2813.5073827337451</v>
      </c>
      <c r="AT15" s="37">
        <f t="shared" si="30"/>
        <v>80763974.665005758</v>
      </c>
      <c r="AU15" s="13">
        <f t="shared" si="9"/>
        <v>33129.294861750393</v>
      </c>
      <c r="AV15">
        <f t="shared" si="31"/>
        <v>80766341.043210164</v>
      </c>
      <c r="AW15" s="13">
        <f t="shared" si="10"/>
        <v>80764377.431120396</v>
      </c>
      <c r="AX15" s="13">
        <f t="shared" si="45"/>
        <v>197675123.00301972</v>
      </c>
      <c r="AY15" s="13">
        <f t="shared" si="11"/>
        <v>16763.732445960341</v>
      </c>
      <c r="AZ15">
        <f t="shared" si="32"/>
        <v>197676320.41248015</v>
      </c>
      <c r="BA15" s="13">
        <f t="shared" si="12"/>
        <v>197675525.94803166</v>
      </c>
      <c r="BB15" s="37">
        <f t="shared" si="33"/>
        <v>112.97425663945214</v>
      </c>
      <c r="BC15" s="13">
        <f t="shared" si="13"/>
        <v>30762.916657339658</v>
      </c>
      <c r="BD15">
        <f t="shared" si="34"/>
        <v>2310.3254464494275</v>
      </c>
      <c r="BE15" s="13">
        <f t="shared" si="14"/>
        <v>503.35057957927143</v>
      </c>
      <c r="BF15" s="13">
        <f t="shared" si="46"/>
        <v>112.84441182105685</v>
      </c>
      <c r="BG15" s="13">
        <f t="shared" si="15"/>
        <v>16763.732445960341</v>
      </c>
      <c r="BH15">
        <f t="shared" si="35"/>
        <v>1310.2538722467955</v>
      </c>
      <c r="BI15" s="13">
        <f t="shared" si="16"/>
        <v>503.35057957927143</v>
      </c>
      <c r="BJ15" s="37">
        <f t="shared" si="36"/>
        <v>1.3160841587359395</v>
      </c>
      <c r="BK15" s="13">
        <f t="shared" si="17"/>
        <v>2366.3782044107429</v>
      </c>
      <c r="BL15">
        <f t="shared" si="37"/>
        <v>170.34309875950331</v>
      </c>
      <c r="BM15" s="13">
        <f t="shared" si="18"/>
        <v>5.6772349545232395</v>
      </c>
      <c r="BN15" s="13">
        <f t="shared" si="47"/>
        <v>1.7748691837326502</v>
      </c>
      <c r="BO15" s="13">
        <f t="shared" si="19"/>
        <v>16763.732445960341</v>
      </c>
      <c r="BP15">
        <f t="shared" si="38"/>
        <v>1199.1843296094712</v>
      </c>
      <c r="BQ15" s="13">
        <f t="shared" si="20"/>
        <v>5.6772349545232395</v>
      </c>
      <c r="BR15" s="37">
        <f t="shared" si="39"/>
        <v>186.01507445024774</v>
      </c>
      <c r="BS15" s="13">
        <f t="shared" si="21"/>
        <v>37862.051270571887</v>
      </c>
      <c r="BT15">
        <f t="shared" si="40"/>
        <v>2890.4473080625253</v>
      </c>
      <c r="BU15" s="13">
        <f t="shared" si="22"/>
        <v>829.96785815000442</v>
      </c>
      <c r="BV15" s="13">
        <f t="shared" si="48"/>
        <v>117588208.32452293</v>
      </c>
      <c r="BW15" s="13">
        <f t="shared" si="23"/>
        <v>16763.732445960341</v>
      </c>
      <c r="BX15">
        <f t="shared" si="41"/>
        <v>117589405.73398335</v>
      </c>
      <c r="BY15" s="13">
        <f t="shared" si="24"/>
        <v>117588852.55430891</v>
      </c>
    </row>
    <row r="16" spans="1:78" ht="15" x14ac:dyDescent="0.25">
      <c r="A16" s="25" t="s">
        <v>136</v>
      </c>
      <c r="B16" s="26">
        <v>480</v>
      </c>
      <c r="C16" s="26">
        <v>455</v>
      </c>
      <c r="D16" s="26">
        <v>471</v>
      </c>
      <c r="F16" s="158"/>
      <c r="G16" s="29" t="s">
        <v>114</v>
      </c>
      <c r="H16" s="30">
        <v>560</v>
      </c>
      <c r="I16" s="30">
        <v>519</v>
      </c>
      <c r="J16" s="30">
        <v>448</v>
      </c>
      <c r="K16" s="161"/>
      <c r="L16" s="161"/>
      <c r="M16" s="161"/>
      <c r="N16" s="164"/>
      <c r="O16" s="167"/>
      <c r="P16" s="167"/>
      <c r="Q16" s="161"/>
      <c r="R16" s="164"/>
      <c r="S16" s="171"/>
      <c r="T16" s="171"/>
      <c r="U16" s="171"/>
      <c r="V16" s="174"/>
      <c r="AC16">
        <v>15</v>
      </c>
      <c r="AD16" s="37">
        <f t="shared" si="25"/>
        <v>370951371.2937628</v>
      </c>
      <c r="AE16" s="13">
        <f t="shared" si="1"/>
        <v>30762.916657339658</v>
      </c>
      <c r="AF16">
        <f t="shared" si="42"/>
        <v>370953422.15487331</v>
      </c>
      <c r="AG16" s="13">
        <f t="shared" si="2"/>
        <v>370952418.14796197</v>
      </c>
      <c r="AH16" s="13">
        <f t="shared" si="43"/>
        <v>370951371.16391802</v>
      </c>
      <c r="AI16" s="13">
        <f t="shared" si="3"/>
        <v>16763.732445960341</v>
      </c>
      <c r="AJ16">
        <f t="shared" si="26"/>
        <v>370952488.74608105</v>
      </c>
      <c r="AK16" s="13">
        <f t="shared" si="4"/>
        <v>370952418.14796197</v>
      </c>
      <c r="AL16" s="37">
        <f t="shared" si="27"/>
        <v>628.5495075911399</v>
      </c>
      <c r="AM16" s="13">
        <f t="shared" si="5"/>
        <v>30762.916657339658</v>
      </c>
      <c r="AN16">
        <f t="shared" si="28"/>
        <v>2679.4106180804506</v>
      </c>
      <c r="AO16" s="13">
        <f t="shared" si="6"/>
        <v>2813.5073827337451</v>
      </c>
      <c r="AP16" s="13">
        <f t="shared" si="44"/>
        <v>628.41966277274457</v>
      </c>
      <c r="AQ16" s="13">
        <f t="shared" si="7"/>
        <v>16763.732445960341</v>
      </c>
      <c r="AR16" s="13">
        <f t="shared" si="29"/>
        <v>1746.0018258367672</v>
      </c>
      <c r="AS16" s="38">
        <f t="shared" si="8"/>
        <v>2813.5073827337451</v>
      </c>
      <c r="AT16" s="37">
        <f t="shared" si="30"/>
        <v>80763974.665005758</v>
      </c>
      <c r="AU16" s="13">
        <f t="shared" si="9"/>
        <v>33129.294861750393</v>
      </c>
      <c r="AV16">
        <f t="shared" si="31"/>
        <v>80766183.284663215</v>
      </c>
      <c r="AW16" s="13">
        <f t="shared" si="10"/>
        <v>80764377.431120396</v>
      </c>
      <c r="AX16" s="13">
        <f t="shared" si="45"/>
        <v>197675123.00301972</v>
      </c>
      <c r="AY16" s="13">
        <f t="shared" si="11"/>
        <v>16763.732445960341</v>
      </c>
      <c r="AZ16">
        <f t="shared" si="32"/>
        <v>197676240.58518279</v>
      </c>
      <c r="BA16" s="13">
        <f t="shared" si="12"/>
        <v>197675525.94803166</v>
      </c>
      <c r="BB16" s="37">
        <f t="shared" si="33"/>
        <v>112.97425663945214</v>
      </c>
      <c r="BC16" s="13">
        <f t="shared" si="13"/>
        <v>30762.916657339658</v>
      </c>
      <c r="BD16">
        <f t="shared" si="34"/>
        <v>2163.8353671287628</v>
      </c>
      <c r="BE16" s="13">
        <f t="shared" si="14"/>
        <v>503.35057957927143</v>
      </c>
      <c r="BF16" s="13">
        <f t="shared" si="46"/>
        <v>112.84441182105685</v>
      </c>
      <c r="BG16" s="13">
        <f t="shared" si="15"/>
        <v>16763.732445960341</v>
      </c>
      <c r="BH16">
        <f t="shared" si="35"/>
        <v>1230.4265748850796</v>
      </c>
      <c r="BI16" s="13">
        <f t="shared" si="16"/>
        <v>503.35057957927143</v>
      </c>
      <c r="BJ16" s="37">
        <f t="shared" si="36"/>
        <v>1.3160841587359395</v>
      </c>
      <c r="BK16" s="13">
        <f t="shared" si="17"/>
        <v>2366.3782044107429</v>
      </c>
      <c r="BL16">
        <f t="shared" si="37"/>
        <v>159.07463111945214</v>
      </c>
      <c r="BM16" s="13">
        <f t="shared" si="18"/>
        <v>5.6772349545232395</v>
      </c>
      <c r="BN16" s="13">
        <f t="shared" si="47"/>
        <v>1.7748691837326502</v>
      </c>
      <c r="BO16" s="13">
        <f t="shared" si="19"/>
        <v>16763.732445960341</v>
      </c>
      <c r="BP16">
        <f t="shared" si="38"/>
        <v>1119.3570322477553</v>
      </c>
      <c r="BQ16" s="13">
        <f t="shared" si="20"/>
        <v>5.6772349545232395</v>
      </c>
      <c r="BR16" s="37">
        <f t="shared" si="39"/>
        <v>186.01507445024774</v>
      </c>
      <c r="BS16" s="13">
        <f t="shared" si="21"/>
        <v>37862.051270571887</v>
      </c>
      <c r="BT16">
        <f t="shared" si="40"/>
        <v>2710.1518258217066</v>
      </c>
      <c r="BU16" s="13">
        <f t="shared" si="22"/>
        <v>829.96785815000442</v>
      </c>
      <c r="BV16" s="13">
        <f t="shared" si="48"/>
        <v>117588208.32452293</v>
      </c>
      <c r="BW16" s="13">
        <f t="shared" si="23"/>
        <v>16763.732445960341</v>
      </c>
      <c r="BX16">
        <f t="shared" si="41"/>
        <v>117589325.90668599</v>
      </c>
      <c r="BY16" s="13">
        <f t="shared" si="24"/>
        <v>117588852.55430891</v>
      </c>
    </row>
    <row r="17" spans="1:77" ht="15" x14ac:dyDescent="0.25">
      <c r="A17" s="25" t="s">
        <v>137</v>
      </c>
      <c r="B17" s="26">
        <v>454</v>
      </c>
      <c r="C17" s="26">
        <v>418</v>
      </c>
      <c r="D17" s="26">
        <v>452</v>
      </c>
      <c r="F17" s="158"/>
      <c r="G17" s="29" t="s">
        <v>133</v>
      </c>
      <c r="H17" s="30">
        <v>28</v>
      </c>
      <c r="I17" s="30">
        <v>26</v>
      </c>
      <c r="J17" s="30">
        <v>30</v>
      </c>
      <c r="K17" s="161"/>
      <c r="L17" s="161"/>
      <c r="M17" s="161"/>
      <c r="N17" s="164"/>
      <c r="O17" s="167"/>
      <c r="P17" s="167"/>
      <c r="Q17" s="161"/>
      <c r="R17" s="164"/>
      <c r="S17" s="171"/>
      <c r="T17" s="171"/>
      <c r="U17" s="171"/>
      <c r="V17" s="174"/>
      <c r="X17" s="20" t="s">
        <v>25</v>
      </c>
      <c r="Y17">
        <f>'DU LCI'!C12</f>
        <v>273</v>
      </c>
      <c r="AC17">
        <v>16</v>
      </c>
      <c r="AD17" s="37">
        <f t="shared" si="25"/>
        <v>370951371.2937628</v>
      </c>
      <c r="AE17" s="13">
        <f t="shared" si="1"/>
        <v>30762.916657339658</v>
      </c>
      <c r="AF17">
        <f t="shared" si="42"/>
        <v>370953293.97605389</v>
      </c>
      <c r="AG17" s="13">
        <f t="shared" si="2"/>
        <v>370952418.14796197</v>
      </c>
      <c r="AH17" s="13">
        <f t="shared" si="43"/>
        <v>370951371.16391802</v>
      </c>
      <c r="AI17" s="13">
        <f t="shared" si="3"/>
        <v>16763.732445960341</v>
      </c>
      <c r="AJ17">
        <f t="shared" si="26"/>
        <v>370952418.89719588</v>
      </c>
      <c r="AK17" s="13">
        <f t="shared" si="4"/>
        <v>370952418.14796197</v>
      </c>
      <c r="AL17" s="37">
        <f t="shared" si="27"/>
        <v>628.5495075911399</v>
      </c>
      <c r="AM17" s="13">
        <f t="shared" si="5"/>
        <v>30762.916657339658</v>
      </c>
      <c r="AN17">
        <f t="shared" si="28"/>
        <v>2551.2317986748685</v>
      </c>
      <c r="AO17" s="13">
        <f t="shared" si="6"/>
        <v>2813.5073827337451</v>
      </c>
      <c r="AP17" s="13">
        <f t="shared" si="44"/>
        <v>628.41966277274457</v>
      </c>
      <c r="AQ17" s="13">
        <f t="shared" si="7"/>
        <v>16763.732445960341</v>
      </c>
      <c r="AR17" s="13">
        <f t="shared" si="29"/>
        <v>1676.152940645266</v>
      </c>
      <c r="AS17" s="38">
        <f t="shared" si="8"/>
        <v>2813.5073827337451</v>
      </c>
      <c r="AT17" s="37">
        <f t="shared" si="30"/>
        <v>80763974.665005758</v>
      </c>
      <c r="AU17" s="13">
        <f t="shared" si="9"/>
        <v>33129.294861750393</v>
      </c>
      <c r="AV17">
        <f t="shared" si="31"/>
        <v>80766045.24593462</v>
      </c>
      <c r="AW17" s="13">
        <f t="shared" si="10"/>
        <v>80764377.431120396</v>
      </c>
      <c r="AX17" s="13">
        <f t="shared" si="45"/>
        <v>197675123.00301972</v>
      </c>
      <c r="AY17" s="13">
        <f t="shared" si="11"/>
        <v>16763.732445960341</v>
      </c>
      <c r="AZ17">
        <f t="shared" si="32"/>
        <v>197676170.73629761</v>
      </c>
      <c r="BA17" s="13">
        <f t="shared" si="12"/>
        <v>197675525.94803166</v>
      </c>
      <c r="BB17" s="37">
        <f t="shared" si="33"/>
        <v>112.97425663945214</v>
      </c>
      <c r="BC17" s="13">
        <f t="shared" si="13"/>
        <v>30762.916657339658</v>
      </c>
      <c r="BD17">
        <f t="shared" si="34"/>
        <v>2035.6565477231807</v>
      </c>
      <c r="BE17" s="13">
        <f t="shared" si="14"/>
        <v>503.35057957927143</v>
      </c>
      <c r="BF17" s="13">
        <f t="shared" si="46"/>
        <v>112.84441182105685</v>
      </c>
      <c r="BG17" s="13">
        <f t="shared" si="15"/>
        <v>16763.732445960341</v>
      </c>
      <c r="BH17">
        <f t="shared" si="35"/>
        <v>1160.5776896935781</v>
      </c>
      <c r="BI17" s="13">
        <f t="shared" si="16"/>
        <v>503.35057957927143</v>
      </c>
      <c r="BJ17" s="37">
        <f t="shared" si="36"/>
        <v>1.3160841587359395</v>
      </c>
      <c r="BK17" s="13">
        <f t="shared" si="17"/>
        <v>2366.3782044107429</v>
      </c>
      <c r="BL17">
        <f t="shared" si="37"/>
        <v>149.21472193440738</v>
      </c>
      <c r="BM17" s="13">
        <f t="shared" si="18"/>
        <v>5.6772349545232395</v>
      </c>
      <c r="BN17" s="13">
        <f t="shared" si="47"/>
        <v>1.7748691837326502</v>
      </c>
      <c r="BO17" s="13">
        <f t="shared" si="19"/>
        <v>16763.732445960341</v>
      </c>
      <c r="BP17">
        <f t="shared" si="38"/>
        <v>1049.5081470562538</v>
      </c>
      <c r="BQ17" s="13">
        <f t="shared" si="20"/>
        <v>5.6772349545232395</v>
      </c>
      <c r="BR17" s="37">
        <f t="shared" si="39"/>
        <v>186.01507445024774</v>
      </c>
      <c r="BS17" s="13">
        <f t="shared" si="21"/>
        <v>37862.051270571887</v>
      </c>
      <c r="BT17">
        <f t="shared" si="40"/>
        <v>2552.3932788609904</v>
      </c>
      <c r="BU17" s="13">
        <f t="shared" si="22"/>
        <v>829.96785815000442</v>
      </c>
      <c r="BV17" s="13">
        <f t="shared" si="48"/>
        <v>117588208.32452293</v>
      </c>
      <c r="BW17" s="13">
        <f t="shared" si="23"/>
        <v>16763.732445960341</v>
      </c>
      <c r="BX17">
        <f t="shared" si="41"/>
        <v>117589256.0578008</v>
      </c>
      <c r="BY17" s="13">
        <f t="shared" si="24"/>
        <v>117588852.55430891</v>
      </c>
    </row>
    <row r="18" spans="1:77" ht="15" x14ac:dyDescent="0.25">
      <c r="A18" s="25" t="s">
        <v>112</v>
      </c>
      <c r="B18" s="26">
        <v>965</v>
      </c>
      <c r="C18" s="26">
        <v>914</v>
      </c>
      <c r="D18" s="26">
        <v>914</v>
      </c>
      <c r="F18" s="159"/>
      <c r="G18" s="33" t="s">
        <v>66</v>
      </c>
      <c r="H18" s="34">
        <f>SUM(H15:H17)</f>
        <v>653</v>
      </c>
      <c r="I18" s="34">
        <f t="shared" ref="I18:J18" si="53">SUM(I15:I17)</f>
        <v>605</v>
      </c>
      <c r="J18" s="34">
        <f t="shared" si="53"/>
        <v>547</v>
      </c>
      <c r="K18" s="162"/>
      <c r="L18" s="162"/>
      <c r="M18" s="162"/>
      <c r="N18" s="165"/>
      <c r="O18" s="168"/>
      <c r="P18" s="168"/>
      <c r="Q18" s="162"/>
      <c r="R18" s="165"/>
      <c r="S18" s="172"/>
      <c r="T18" s="172"/>
      <c r="U18" s="172"/>
      <c r="V18" s="175"/>
      <c r="AC18">
        <v>17</v>
      </c>
      <c r="AD18" s="37">
        <f t="shared" si="25"/>
        <v>370951371.2937628</v>
      </c>
      <c r="AE18" s="13">
        <f t="shared" si="1"/>
        <v>30762.916657339658</v>
      </c>
      <c r="AF18">
        <f t="shared" si="42"/>
        <v>370953180.87709558</v>
      </c>
      <c r="AG18" s="13">
        <f t="shared" si="2"/>
        <v>370952418.14796197</v>
      </c>
      <c r="AH18" s="13">
        <f t="shared" si="43"/>
        <v>370951371.16391802</v>
      </c>
      <c r="AI18" s="13">
        <f t="shared" si="3"/>
        <v>16763.732445960341</v>
      </c>
      <c r="AJ18">
        <f t="shared" si="26"/>
        <v>370952357.26582658</v>
      </c>
      <c r="AK18" s="13">
        <f t="shared" si="4"/>
        <v>370952418.14796197</v>
      </c>
      <c r="AL18" s="37">
        <f t="shared" si="27"/>
        <v>628.5495075911399</v>
      </c>
      <c r="AM18" s="13">
        <f t="shared" si="5"/>
        <v>30762.916657339658</v>
      </c>
      <c r="AN18">
        <f t="shared" si="28"/>
        <v>2438.1328403758257</v>
      </c>
      <c r="AO18" s="13">
        <f t="shared" si="6"/>
        <v>2813.5073827337451</v>
      </c>
      <c r="AP18" s="13">
        <f t="shared" si="44"/>
        <v>628.41966277274457</v>
      </c>
      <c r="AQ18" s="13">
        <f t="shared" si="7"/>
        <v>16763.732445960341</v>
      </c>
      <c r="AR18" s="13">
        <f t="shared" si="29"/>
        <v>1614.521571358647</v>
      </c>
      <c r="AS18" s="38">
        <f t="shared" si="8"/>
        <v>2813.5073827337451</v>
      </c>
      <c r="AT18" s="37">
        <f t="shared" si="30"/>
        <v>80763974.665005758</v>
      </c>
      <c r="AU18" s="13">
        <f t="shared" si="9"/>
        <v>33129.294861750393</v>
      </c>
      <c r="AV18">
        <f t="shared" si="31"/>
        <v>80765923.447056442</v>
      </c>
      <c r="AW18" s="13">
        <f t="shared" si="10"/>
        <v>80764377.431120396</v>
      </c>
      <c r="AX18" s="13">
        <f t="shared" si="45"/>
        <v>197675123.00301972</v>
      </c>
      <c r="AY18" s="13">
        <f t="shared" si="11"/>
        <v>16763.732445960341</v>
      </c>
      <c r="AZ18">
        <f t="shared" si="32"/>
        <v>197676109.10492831</v>
      </c>
      <c r="BA18" s="13">
        <f t="shared" si="12"/>
        <v>197675525.94803166</v>
      </c>
      <c r="BB18" s="37">
        <f t="shared" si="33"/>
        <v>112.97425663945214</v>
      </c>
      <c r="BC18" s="13">
        <f t="shared" si="13"/>
        <v>30762.916657339658</v>
      </c>
      <c r="BD18">
        <f t="shared" si="34"/>
        <v>1922.5575894241379</v>
      </c>
      <c r="BE18" s="13">
        <f t="shared" si="14"/>
        <v>503.35057957927143</v>
      </c>
      <c r="BF18" s="13">
        <f t="shared" si="46"/>
        <v>112.84441182105685</v>
      </c>
      <c r="BG18" s="13">
        <f t="shared" si="15"/>
        <v>16763.732445960341</v>
      </c>
      <c r="BH18">
        <f t="shared" si="35"/>
        <v>1098.9463204069593</v>
      </c>
      <c r="BI18" s="13">
        <f t="shared" si="16"/>
        <v>503.35057957927143</v>
      </c>
      <c r="BJ18" s="37">
        <f t="shared" si="36"/>
        <v>1.3160841587359395</v>
      </c>
      <c r="BK18" s="13">
        <f t="shared" si="17"/>
        <v>2366.3782044107429</v>
      </c>
      <c r="BL18">
        <f t="shared" si="37"/>
        <v>140.51480206525022</v>
      </c>
      <c r="BM18" s="13">
        <f t="shared" si="18"/>
        <v>5.6772349545232395</v>
      </c>
      <c r="BN18" s="13">
        <f t="shared" si="47"/>
        <v>1.7748691837326502</v>
      </c>
      <c r="BO18" s="13">
        <f t="shared" si="19"/>
        <v>16763.732445960341</v>
      </c>
      <c r="BP18">
        <f t="shared" si="38"/>
        <v>987.87677776963505</v>
      </c>
      <c r="BQ18" s="13">
        <f t="shared" si="20"/>
        <v>5.6772349545232395</v>
      </c>
      <c r="BR18" s="37">
        <f t="shared" si="39"/>
        <v>186.01507445024774</v>
      </c>
      <c r="BS18" s="13">
        <f t="shared" si="21"/>
        <v>37862.051270571887</v>
      </c>
      <c r="BT18">
        <f t="shared" si="40"/>
        <v>2413.1945609544759</v>
      </c>
      <c r="BU18" s="13">
        <f t="shared" si="22"/>
        <v>829.96785815000442</v>
      </c>
      <c r="BV18" s="13">
        <f t="shared" si="48"/>
        <v>117588208.32452293</v>
      </c>
      <c r="BW18" s="13">
        <f t="shared" si="23"/>
        <v>16763.732445960341</v>
      </c>
      <c r="BX18">
        <f t="shared" si="41"/>
        <v>117589194.42643151</v>
      </c>
      <c r="BY18" s="13">
        <f t="shared" si="24"/>
        <v>117588852.55430891</v>
      </c>
    </row>
    <row r="19" spans="1:77" ht="15" x14ac:dyDescent="0.25">
      <c r="A19" s="25" t="s">
        <v>138</v>
      </c>
      <c r="B19" s="26">
        <v>599</v>
      </c>
      <c r="C19" s="26">
        <v>558</v>
      </c>
      <c r="D19" s="26">
        <v>584</v>
      </c>
      <c r="F19" s="157" t="s">
        <v>115</v>
      </c>
      <c r="G19" s="31" t="s">
        <v>115</v>
      </c>
      <c r="H19" s="32">
        <v>1198</v>
      </c>
      <c r="I19" s="32">
        <v>1116</v>
      </c>
      <c r="J19" s="32">
        <v>1032</v>
      </c>
      <c r="K19" s="160"/>
      <c r="L19" s="160">
        <f>'Region south'!D7</f>
        <v>16</v>
      </c>
      <c r="M19" s="160">
        <f>'Region south'!E7</f>
        <v>30</v>
      </c>
      <c r="N19" s="163">
        <f>'Region south'!G7</f>
        <v>0.61459167225796263</v>
      </c>
      <c r="O19" s="166">
        <f>I22/$I$31</f>
        <v>0.14303740423614242</v>
      </c>
      <c r="P19" s="166">
        <f>N19/N31</f>
        <v>0.10203296306635461</v>
      </c>
      <c r="Q19" s="160">
        <f>ROUNDUP(I22*63%,0)</f>
        <v>1000</v>
      </c>
      <c r="R19" s="163">
        <f>N19*10^3/Q19</f>
        <v>0.61459167225796263</v>
      </c>
      <c r="S19" s="166">
        <f>K19/SUM($K$19:$M$22)</f>
        <v>0</v>
      </c>
      <c r="T19" s="166">
        <f t="shared" ref="T19:U19" si="54">L19/SUM($K$19:$M$22)</f>
        <v>0.34782608695652173</v>
      </c>
      <c r="U19" s="166">
        <f t="shared" si="54"/>
        <v>0.65217391304347827</v>
      </c>
      <c r="V19" s="173">
        <f>ROUNDUP(Q19/365,0)</f>
        <v>3</v>
      </c>
      <c r="AC19">
        <v>18</v>
      </c>
      <c r="AD19" s="37">
        <f t="shared" si="25"/>
        <v>370951371.2937628</v>
      </c>
      <c r="AE19" s="13">
        <f t="shared" si="1"/>
        <v>30762.916657339658</v>
      </c>
      <c r="AF19">
        <f t="shared" si="42"/>
        <v>370953080.34468824</v>
      </c>
      <c r="AG19" s="13">
        <f t="shared" si="2"/>
        <v>370952418.14796197</v>
      </c>
      <c r="AH19" s="13">
        <f t="shared" si="43"/>
        <v>370951371.16391802</v>
      </c>
      <c r="AI19" s="13">
        <f t="shared" si="3"/>
        <v>16763.732445960341</v>
      </c>
      <c r="AJ19">
        <f t="shared" si="26"/>
        <v>370952302.48238724</v>
      </c>
      <c r="AK19" s="13">
        <f t="shared" si="4"/>
        <v>370952418.14796197</v>
      </c>
      <c r="AL19" s="37">
        <f t="shared" si="27"/>
        <v>628.5495075911399</v>
      </c>
      <c r="AM19" s="13">
        <f t="shared" si="5"/>
        <v>30762.916657339658</v>
      </c>
      <c r="AN19">
        <f t="shared" si="28"/>
        <v>2337.6004329988987</v>
      </c>
      <c r="AO19" s="13">
        <f t="shared" si="6"/>
        <v>2813.5073827337451</v>
      </c>
      <c r="AP19" s="13">
        <f t="shared" si="44"/>
        <v>628.41966277274457</v>
      </c>
      <c r="AQ19" s="13">
        <f t="shared" si="7"/>
        <v>16763.732445960341</v>
      </c>
      <c r="AR19" s="13">
        <f t="shared" si="29"/>
        <v>1559.7381319927636</v>
      </c>
      <c r="AS19" s="38">
        <f t="shared" si="8"/>
        <v>2813.5073827337451</v>
      </c>
      <c r="AT19" s="37">
        <f t="shared" si="30"/>
        <v>80763974.665005758</v>
      </c>
      <c r="AU19" s="13">
        <f t="shared" si="9"/>
        <v>33129.294861750393</v>
      </c>
      <c r="AV19">
        <f t="shared" si="31"/>
        <v>80765815.181386963</v>
      </c>
      <c r="AW19" s="13">
        <f t="shared" si="10"/>
        <v>80764377.431120396</v>
      </c>
      <c r="AX19" s="13">
        <f t="shared" si="45"/>
        <v>197675123.00301972</v>
      </c>
      <c r="AY19" s="13">
        <f t="shared" si="11"/>
        <v>16763.732445960341</v>
      </c>
      <c r="AZ19">
        <f t="shared" si="32"/>
        <v>197676054.32148895</v>
      </c>
      <c r="BA19" s="13">
        <f t="shared" si="12"/>
        <v>197675525.94803166</v>
      </c>
      <c r="BB19" s="37">
        <f t="shared" si="33"/>
        <v>112.97425663945214</v>
      </c>
      <c r="BC19" s="13">
        <f t="shared" si="13"/>
        <v>30762.916657339658</v>
      </c>
      <c r="BD19">
        <f t="shared" si="34"/>
        <v>1822.0251820472108</v>
      </c>
      <c r="BE19" s="13">
        <f t="shared" si="14"/>
        <v>503.35057957927143</v>
      </c>
      <c r="BF19" s="13">
        <f t="shared" si="46"/>
        <v>112.84441182105685</v>
      </c>
      <c r="BG19" s="13">
        <f t="shared" si="15"/>
        <v>16763.732445960341</v>
      </c>
      <c r="BH19">
        <f t="shared" si="35"/>
        <v>1044.1628810410757</v>
      </c>
      <c r="BI19" s="13">
        <f t="shared" si="16"/>
        <v>503.35057957927143</v>
      </c>
      <c r="BJ19" s="37">
        <f t="shared" si="36"/>
        <v>1.3160841587359395</v>
      </c>
      <c r="BK19" s="13">
        <f t="shared" si="17"/>
        <v>2366.3782044107429</v>
      </c>
      <c r="BL19">
        <f t="shared" si="37"/>
        <v>132.78153995933278</v>
      </c>
      <c r="BM19" s="13">
        <f t="shared" si="18"/>
        <v>5.6772349545232395</v>
      </c>
      <c r="BN19" s="13">
        <f t="shared" si="47"/>
        <v>1.7748691837326502</v>
      </c>
      <c r="BO19" s="13">
        <f t="shared" si="19"/>
        <v>16763.732445960341</v>
      </c>
      <c r="BP19">
        <f t="shared" si="38"/>
        <v>933.09333840375155</v>
      </c>
      <c r="BQ19" s="13">
        <f t="shared" si="20"/>
        <v>5.6772349545232395</v>
      </c>
      <c r="BR19" s="37">
        <f t="shared" si="39"/>
        <v>186.01507445024774</v>
      </c>
      <c r="BS19" s="13">
        <f t="shared" si="21"/>
        <v>37862.051270571887</v>
      </c>
      <c r="BT19">
        <f t="shared" si="40"/>
        <v>2289.4623672597968</v>
      </c>
      <c r="BU19" s="13">
        <f t="shared" si="22"/>
        <v>829.96785815000442</v>
      </c>
      <c r="BV19" s="13">
        <f t="shared" si="48"/>
        <v>117588208.32452293</v>
      </c>
      <c r="BW19" s="13">
        <f t="shared" si="23"/>
        <v>16763.732445960341</v>
      </c>
      <c r="BX19">
        <f t="shared" si="41"/>
        <v>117589139.64299215</v>
      </c>
      <c r="BY19" s="13">
        <f t="shared" si="24"/>
        <v>117588852.55430891</v>
      </c>
    </row>
    <row r="20" spans="1:77" ht="15" x14ac:dyDescent="0.25">
      <c r="A20" s="25" t="s">
        <v>139</v>
      </c>
      <c r="B20" s="26">
        <v>321</v>
      </c>
      <c r="C20" s="26">
        <v>293</v>
      </c>
      <c r="D20" s="26">
        <v>291</v>
      </c>
      <c r="F20" s="158"/>
      <c r="G20" s="29" t="s">
        <v>135</v>
      </c>
      <c r="H20" s="30">
        <v>11</v>
      </c>
      <c r="I20" s="30">
        <v>22</v>
      </c>
      <c r="J20" s="30">
        <v>15</v>
      </c>
      <c r="K20" s="161"/>
      <c r="L20" s="161"/>
      <c r="M20" s="161"/>
      <c r="N20" s="164"/>
      <c r="O20" s="167"/>
      <c r="P20" s="167"/>
      <c r="Q20" s="161"/>
      <c r="R20" s="164"/>
      <c r="S20" s="167"/>
      <c r="T20" s="167"/>
      <c r="U20" s="167"/>
      <c r="V20" s="174"/>
      <c r="AC20">
        <v>19</v>
      </c>
      <c r="AD20" s="37">
        <f t="shared" si="25"/>
        <v>370951371.2937628</v>
      </c>
      <c r="AE20" s="13">
        <f t="shared" si="1"/>
        <v>30762.916657339658</v>
      </c>
      <c r="AF20">
        <f t="shared" si="42"/>
        <v>370952990.39463949</v>
      </c>
      <c r="AG20" s="13">
        <f t="shared" si="2"/>
        <v>370952418.14796197</v>
      </c>
      <c r="AH20" s="13">
        <f t="shared" si="43"/>
        <v>370951371.16391802</v>
      </c>
      <c r="AI20" s="13">
        <f t="shared" si="3"/>
        <v>16763.732445960341</v>
      </c>
      <c r="AJ20">
        <f t="shared" si="26"/>
        <v>370952253.4656257</v>
      </c>
      <c r="AK20" s="13">
        <f t="shared" si="4"/>
        <v>370952418.14796197</v>
      </c>
      <c r="AL20" s="37">
        <f t="shared" si="27"/>
        <v>628.5495075911399</v>
      </c>
      <c r="AM20" s="13">
        <f t="shared" si="5"/>
        <v>30762.916657339658</v>
      </c>
      <c r="AN20">
        <f t="shared" si="28"/>
        <v>2247.650384293227</v>
      </c>
      <c r="AO20" s="13">
        <f t="shared" si="6"/>
        <v>2813.5073827337451</v>
      </c>
      <c r="AP20" s="13">
        <f t="shared" si="44"/>
        <v>628.41966277274457</v>
      </c>
      <c r="AQ20" s="13">
        <f t="shared" si="7"/>
        <v>16763.732445960341</v>
      </c>
      <c r="AR20" s="13">
        <f t="shared" si="29"/>
        <v>1510.7213704548676</v>
      </c>
      <c r="AS20" s="38">
        <f t="shared" si="8"/>
        <v>2813.5073827337451</v>
      </c>
      <c r="AT20" s="37">
        <f t="shared" si="30"/>
        <v>80763974.665005758</v>
      </c>
      <c r="AU20" s="13">
        <f t="shared" si="9"/>
        <v>33129.294861750393</v>
      </c>
      <c r="AV20">
        <f t="shared" si="31"/>
        <v>80765718.312103748</v>
      </c>
      <c r="AW20" s="13">
        <f t="shared" si="10"/>
        <v>80764377.431120396</v>
      </c>
      <c r="AX20" s="13">
        <f t="shared" si="45"/>
        <v>197675123.00301972</v>
      </c>
      <c r="AY20" s="13">
        <f t="shared" si="11"/>
        <v>16763.732445960341</v>
      </c>
      <c r="AZ20">
        <f t="shared" si="32"/>
        <v>197676005.30472741</v>
      </c>
      <c r="BA20" s="13">
        <f t="shared" si="12"/>
        <v>197675525.94803166</v>
      </c>
      <c r="BB20" s="37">
        <f t="shared" si="33"/>
        <v>112.97425663945214</v>
      </c>
      <c r="BC20" s="13">
        <f t="shared" si="13"/>
        <v>30762.916657339658</v>
      </c>
      <c r="BD20">
        <f t="shared" si="34"/>
        <v>1732.0751333415394</v>
      </c>
      <c r="BE20" s="13">
        <f t="shared" si="14"/>
        <v>503.35057957927143</v>
      </c>
      <c r="BF20" s="13">
        <f t="shared" si="46"/>
        <v>112.84441182105685</v>
      </c>
      <c r="BG20" s="13">
        <f t="shared" si="15"/>
        <v>16763.732445960341</v>
      </c>
      <c r="BH20">
        <f t="shared" si="35"/>
        <v>995.14611950317999</v>
      </c>
      <c r="BI20" s="13">
        <f t="shared" si="16"/>
        <v>503.35057957927143</v>
      </c>
      <c r="BJ20" s="37">
        <f t="shared" si="36"/>
        <v>1.3160841587359395</v>
      </c>
      <c r="BK20" s="13">
        <f t="shared" si="17"/>
        <v>2366.3782044107429</v>
      </c>
      <c r="BL20">
        <f t="shared" si="37"/>
        <v>125.86230544351187</v>
      </c>
      <c r="BM20" s="13">
        <f t="shared" si="18"/>
        <v>5.6772349545232395</v>
      </c>
      <c r="BN20" s="13">
        <f t="shared" si="47"/>
        <v>1.7748691837326502</v>
      </c>
      <c r="BO20" s="13">
        <f t="shared" si="19"/>
        <v>16763.732445960341</v>
      </c>
      <c r="BP20">
        <f t="shared" si="38"/>
        <v>884.07657686585583</v>
      </c>
      <c r="BQ20" s="13">
        <f t="shared" si="20"/>
        <v>5.6772349545232395</v>
      </c>
      <c r="BR20" s="37">
        <f t="shared" si="39"/>
        <v>186.01507445024774</v>
      </c>
      <c r="BS20" s="13">
        <f t="shared" si="21"/>
        <v>37862.051270571887</v>
      </c>
      <c r="BT20">
        <f t="shared" si="40"/>
        <v>2178.7546150066628</v>
      </c>
      <c r="BU20" s="13">
        <f t="shared" si="22"/>
        <v>829.96785815000442</v>
      </c>
      <c r="BV20" s="13">
        <f t="shared" si="48"/>
        <v>117588208.32452293</v>
      </c>
      <c r="BW20" s="13">
        <f t="shared" si="23"/>
        <v>16763.732445960341</v>
      </c>
      <c r="BX20">
        <f t="shared" si="41"/>
        <v>117589090.62623061</v>
      </c>
      <c r="BY20" s="13">
        <f t="shared" si="24"/>
        <v>117588852.55430891</v>
      </c>
    </row>
    <row r="21" spans="1:77" ht="15" x14ac:dyDescent="0.25">
      <c r="A21" s="25" t="s">
        <v>140</v>
      </c>
      <c r="B21" s="26">
        <v>470</v>
      </c>
      <c r="C21" s="26">
        <v>449</v>
      </c>
      <c r="D21" s="26">
        <v>436</v>
      </c>
      <c r="F21" s="158"/>
      <c r="G21" s="29" t="s">
        <v>140</v>
      </c>
      <c r="H21" s="30">
        <v>470</v>
      </c>
      <c r="I21" s="30">
        <v>449</v>
      </c>
      <c r="J21" s="30">
        <v>436</v>
      </c>
      <c r="K21" s="161"/>
      <c r="L21" s="161"/>
      <c r="M21" s="161"/>
      <c r="N21" s="164"/>
      <c r="O21" s="167"/>
      <c r="P21" s="167"/>
      <c r="Q21" s="161"/>
      <c r="R21" s="164"/>
      <c r="S21" s="167"/>
      <c r="T21" s="167"/>
      <c r="U21" s="167"/>
      <c r="V21" s="174"/>
      <c r="AC21">
        <v>20</v>
      </c>
      <c r="AD21" s="37">
        <f t="shared" si="25"/>
        <v>370951371.2937628</v>
      </c>
      <c r="AE21" s="13">
        <f t="shared" si="1"/>
        <v>30762.916657339658</v>
      </c>
      <c r="AF21">
        <f t="shared" si="42"/>
        <v>370952909.4395957</v>
      </c>
      <c r="AG21" s="13">
        <f t="shared" si="2"/>
        <v>370952418.14796197</v>
      </c>
      <c r="AH21" s="13">
        <f t="shared" si="43"/>
        <v>370951371.16391802</v>
      </c>
      <c r="AI21" s="13">
        <f t="shared" si="3"/>
        <v>16763.732445960341</v>
      </c>
      <c r="AJ21">
        <f t="shared" si="26"/>
        <v>370952209.35054034</v>
      </c>
      <c r="AK21" s="13">
        <f t="shared" si="4"/>
        <v>370952418.14796197</v>
      </c>
      <c r="AL21" s="37">
        <f t="shared" si="27"/>
        <v>628.5495075911399</v>
      </c>
      <c r="AM21" s="13">
        <f t="shared" si="5"/>
        <v>30762.916657339658</v>
      </c>
      <c r="AN21">
        <f t="shared" si="28"/>
        <v>2166.6953404581227</v>
      </c>
      <c r="AO21" s="13">
        <f t="shared" si="6"/>
        <v>2813.5073827337451</v>
      </c>
      <c r="AP21" s="13">
        <f t="shared" si="44"/>
        <v>628.41966277274457</v>
      </c>
      <c r="AQ21" s="13">
        <f t="shared" si="7"/>
        <v>16763.732445960341</v>
      </c>
      <c r="AR21" s="13">
        <f t="shared" si="29"/>
        <v>1466.6062850707617</v>
      </c>
      <c r="AS21" s="38">
        <f t="shared" si="8"/>
        <v>2813.5073827337451</v>
      </c>
      <c r="AT21" s="37">
        <f t="shared" si="30"/>
        <v>80763974.665005758</v>
      </c>
      <c r="AU21" s="13">
        <f t="shared" si="9"/>
        <v>33129.294861750393</v>
      </c>
      <c r="AV21">
        <f t="shared" si="31"/>
        <v>80765631.129748851</v>
      </c>
      <c r="AW21" s="13">
        <f t="shared" si="10"/>
        <v>80764377.431120396</v>
      </c>
      <c r="AX21" s="13">
        <f t="shared" si="45"/>
        <v>197675123.00301972</v>
      </c>
      <c r="AY21" s="13">
        <f t="shared" si="11"/>
        <v>16763.732445960341</v>
      </c>
      <c r="AZ21">
        <f t="shared" si="32"/>
        <v>197675961.18964201</v>
      </c>
      <c r="BA21" s="13">
        <f t="shared" si="12"/>
        <v>197675525.94803166</v>
      </c>
      <c r="BB21" s="37">
        <f t="shared" si="33"/>
        <v>112.97425663945214</v>
      </c>
      <c r="BC21" s="13">
        <f t="shared" si="13"/>
        <v>30762.916657339658</v>
      </c>
      <c r="BD21">
        <f t="shared" si="34"/>
        <v>1651.1200895064349</v>
      </c>
      <c r="BE21" s="13">
        <f t="shared" si="14"/>
        <v>503.35057957927143</v>
      </c>
      <c r="BF21" s="13">
        <f t="shared" si="46"/>
        <v>112.84441182105685</v>
      </c>
      <c r="BG21" s="13">
        <f t="shared" si="15"/>
        <v>16763.732445960341</v>
      </c>
      <c r="BH21">
        <f t="shared" si="35"/>
        <v>951.03103411907387</v>
      </c>
      <c r="BI21" s="13">
        <f t="shared" si="16"/>
        <v>503.35057957927143</v>
      </c>
      <c r="BJ21" s="37">
        <f t="shared" si="36"/>
        <v>1.3160841587359395</v>
      </c>
      <c r="BK21" s="13">
        <f t="shared" si="17"/>
        <v>2366.3782044107429</v>
      </c>
      <c r="BL21">
        <f t="shared" si="37"/>
        <v>119.63499437927308</v>
      </c>
      <c r="BM21" s="13">
        <f t="shared" si="18"/>
        <v>5.6772349545232395</v>
      </c>
      <c r="BN21" s="13">
        <f t="shared" si="47"/>
        <v>1.7748691837326502</v>
      </c>
      <c r="BO21" s="13">
        <f t="shared" si="19"/>
        <v>16763.732445960341</v>
      </c>
      <c r="BP21">
        <f t="shared" si="38"/>
        <v>839.9614914817497</v>
      </c>
      <c r="BQ21" s="13">
        <f t="shared" si="20"/>
        <v>5.6772349545232395</v>
      </c>
      <c r="BR21" s="37">
        <f t="shared" si="39"/>
        <v>186.01507445024774</v>
      </c>
      <c r="BS21" s="13">
        <f t="shared" si="21"/>
        <v>37862.051270571887</v>
      </c>
      <c r="BT21">
        <f t="shared" si="40"/>
        <v>2079.1176379788421</v>
      </c>
      <c r="BU21" s="13">
        <f t="shared" si="22"/>
        <v>829.96785815000442</v>
      </c>
      <c r="BV21" s="13">
        <f t="shared" si="48"/>
        <v>117588208.32452293</v>
      </c>
      <c r="BW21" s="13">
        <f t="shared" si="23"/>
        <v>16763.732445960341</v>
      </c>
      <c r="BX21">
        <f t="shared" si="41"/>
        <v>117589046.51114522</v>
      </c>
      <c r="BY21" s="13">
        <f t="shared" si="24"/>
        <v>117588852.55430891</v>
      </c>
    </row>
    <row r="22" spans="1:77" ht="15" x14ac:dyDescent="0.25">
      <c r="A22" s="25" t="s">
        <v>141</v>
      </c>
      <c r="B22" s="26">
        <v>429</v>
      </c>
      <c r="C22" s="26">
        <v>404</v>
      </c>
      <c r="D22" s="26">
        <v>361</v>
      </c>
      <c r="F22" s="159"/>
      <c r="G22" s="33" t="s">
        <v>66</v>
      </c>
      <c r="H22" s="34">
        <f>SUM(H19:H21)</f>
        <v>1679</v>
      </c>
      <c r="I22" s="34">
        <f t="shared" ref="I22:J22" si="55">SUM(I19:I21)</f>
        <v>1587</v>
      </c>
      <c r="J22" s="34">
        <f t="shared" si="55"/>
        <v>1483</v>
      </c>
      <c r="K22" s="162"/>
      <c r="L22" s="162"/>
      <c r="M22" s="162"/>
      <c r="N22" s="165"/>
      <c r="O22" s="168"/>
      <c r="P22" s="168"/>
      <c r="Q22" s="162"/>
      <c r="R22" s="165"/>
      <c r="S22" s="168"/>
      <c r="T22" s="168"/>
      <c r="U22" s="168"/>
      <c r="V22" s="175"/>
      <c r="AC22">
        <v>21</v>
      </c>
      <c r="AD22" s="37">
        <f t="shared" si="25"/>
        <v>370951371.2937628</v>
      </c>
      <c r="AE22" s="13">
        <f t="shared" si="1"/>
        <v>30762.916657339658</v>
      </c>
      <c r="AF22">
        <f t="shared" si="42"/>
        <v>370952836.194556</v>
      </c>
      <c r="AG22" s="13">
        <f t="shared" si="2"/>
        <v>370952418.14796197</v>
      </c>
      <c r="AH22" s="13">
        <f t="shared" si="43"/>
        <v>370951371.16391802</v>
      </c>
      <c r="AI22" s="13">
        <f t="shared" si="3"/>
        <v>16763.732445960341</v>
      </c>
      <c r="AJ22">
        <f t="shared" si="26"/>
        <v>370952169.43689162</v>
      </c>
      <c r="AK22" s="13">
        <f t="shared" si="4"/>
        <v>370952418.14796197</v>
      </c>
      <c r="AL22" s="37">
        <f t="shared" si="27"/>
        <v>628.5495075911399</v>
      </c>
      <c r="AM22" s="13">
        <f t="shared" si="5"/>
        <v>30762.916657339658</v>
      </c>
      <c r="AN22">
        <f t="shared" si="28"/>
        <v>2093.4503007977901</v>
      </c>
      <c r="AO22" s="13">
        <f t="shared" si="6"/>
        <v>2813.5073827337451</v>
      </c>
      <c r="AP22" s="13">
        <f t="shared" si="44"/>
        <v>628.41966277274457</v>
      </c>
      <c r="AQ22" s="13">
        <f t="shared" si="7"/>
        <v>16763.732445960341</v>
      </c>
      <c r="AR22" s="13">
        <f t="shared" si="29"/>
        <v>1426.6926363899038</v>
      </c>
      <c r="AS22" s="38">
        <f t="shared" si="8"/>
        <v>2813.5073827337451</v>
      </c>
      <c r="AT22" s="37">
        <f t="shared" si="30"/>
        <v>80763974.665005758</v>
      </c>
      <c r="AU22" s="13">
        <f t="shared" si="9"/>
        <v>33129.294861750393</v>
      </c>
      <c r="AV22">
        <f t="shared" si="31"/>
        <v>80765552.250475362</v>
      </c>
      <c r="AW22" s="13">
        <f t="shared" si="10"/>
        <v>80764377.431120396</v>
      </c>
      <c r="AX22" s="13">
        <f t="shared" si="45"/>
        <v>197675123.00301972</v>
      </c>
      <c r="AY22" s="13">
        <f t="shared" si="11"/>
        <v>16763.732445960341</v>
      </c>
      <c r="AZ22">
        <f t="shared" si="32"/>
        <v>197675921.27599335</v>
      </c>
      <c r="BA22" s="13">
        <f t="shared" si="12"/>
        <v>197675525.94803166</v>
      </c>
      <c r="BB22" s="37">
        <f t="shared" si="33"/>
        <v>112.97425663945214</v>
      </c>
      <c r="BC22" s="13">
        <f t="shared" si="13"/>
        <v>30762.916657339658</v>
      </c>
      <c r="BD22">
        <f t="shared" si="34"/>
        <v>1577.8750498461025</v>
      </c>
      <c r="BE22" s="13">
        <f t="shared" si="14"/>
        <v>503.35057957927143</v>
      </c>
      <c r="BF22" s="13">
        <f t="shared" si="46"/>
        <v>112.84441182105685</v>
      </c>
      <c r="BG22" s="13">
        <f t="shared" si="15"/>
        <v>16763.732445960341</v>
      </c>
      <c r="BH22">
        <f t="shared" si="35"/>
        <v>911.11738543821593</v>
      </c>
      <c r="BI22" s="13">
        <f t="shared" si="16"/>
        <v>503.35057957927143</v>
      </c>
      <c r="BJ22" s="37">
        <f t="shared" si="36"/>
        <v>1.3160841587359395</v>
      </c>
      <c r="BK22" s="13">
        <f t="shared" si="17"/>
        <v>2366.3782044107429</v>
      </c>
      <c r="BL22">
        <f t="shared" si="37"/>
        <v>114.0007605592475</v>
      </c>
      <c r="BM22" s="13">
        <f t="shared" si="18"/>
        <v>5.6772349545232395</v>
      </c>
      <c r="BN22" s="13">
        <f t="shared" si="47"/>
        <v>1.7748691837326502</v>
      </c>
      <c r="BO22" s="13">
        <f t="shared" si="19"/>
        <v>16763.732445960341</v>
      </c>
      <c r="BP22">
        <f t="shared" si="38"/>
        <v>800.04784280089177</v>
      </c>
      <c r="BQ22" s="13">
        <f t="shared" si="20"/>
        <v>5.6772349545232395</v>
      </c>
      <c r="BR22" s="37">
        <f t="shared" si="39"/>
        <v>186.01507445024774</v>
      </c>
      <c r="BS22" s="13">
        <f t="shared" si="21"/>
        <v>37862.051270571887</v>
      </c>
      <c r="BT22">
        <f t="shared" si="40"/>
        <v>1988.9698968584328</v>
      </c>
      <c r="BU22" s="13">
        <f t="shared" si="22"/>
        <v>829.96785815000442</v>
      </c>
      <c r="BV22" s="13">
        <f t="shared" si="48"/>
        <v>117588208.32452293</v>
      </c>
      <c r="BW22" s="13">
        <f t="shared" si="23"/>
        <v>16763.732445960341</v>
      </c>
      <c r="BX22">
        <f t="shared" si="41"/>
        <v>117589006.59749654</v>
      </c>
      <c r="BY22" s="13">
        <f t="shared" si="24"/>
        <v>117588852.55430891</v>
      </c>
    </row>
    <row r="23" spans="1:77" ht="15" x14ac:dyDescent="0.25">
      <c r="A23" s="25" t="s">
        <v>117</v>
      </c>
      <c r="B23" s="26">
        <v>1384</v>
      </c>
      <c r="C23" s="26">
        <v>1265</v>
      </c>
      <c r="D23" s="26">
        <v>1268</v>
      </c>
      <c r="F23" s="157" t="s">
        <v>116</v>
      </c>
      <c r="G23" s="31" t="s">
        <v>138</v>
      </c>
      <c r="H23" s="32">
        <v>599</v>
      </c>
      <c r="I23" s="32">
        <v>558</v>
      </c>
      <c r="J23" s="32">
        <v>584</v>
      </c>
      <c r="K23" s="160"/>
      <c r="L23" s="160"/>
      <c r="M23" s="160">
        <f>'Region south'!E8</f>
        <v>12</v>
      </c>
      <c r="N23" s="163">
        <f>'Region south'!G8</f>
        <v>5.8366689031850646E-3</v>
      </c>
      <c r="O23" s="166">
        <f>I26/$I$31</f>
        <v>0.12032447048219919</v>
      </c>
      <c r="P23" s="166">
        <f>N23/N31</f>
        <v>9.689890857799635E-4</v>
      </c>
      <c r="Q23" s="160">
        <f>ROUNDUP(I26*63%,0)</f>
        <v>842</v>
      </c>
      <c r="R23" s="163">
        <f>N23*10^3/Q23</f>
        <v>6.9319108113836871E-3</v>
      </c>
      <c r="S23" s="170">
        <f>K23/SUM($K$23:$M$26)</f>
        <v>0</v>
      </c>
      <c r="T23" s="170">
        <f t="shared" ref="T23:U23" si="56">L23/SUM($K$23:$M$26)</f>
        <v>0</v>
      </c>
      <c r="U23" s="170">
        <f t="shared" si="56"/>
        <v>1</v>
      </c>
      <c r="V23" s="173">
        <f>ROUNDUP(Q23/365,0)</f>
        <v>3</v>
      </c>
      <c r="AC23">
        <v>22</v>
      </c>
      <c r="AD23" s="37">
        <f t="shared" si="25"/>
        <v>370951371.2937628</v>
      </c>
      <c r="AE23" s="13">
        <f t="shared" si="1"/>
        <v>30762.916657339658</v>
      </c>
      <c r="AF23">
        <f t="shared" si="42"/>
        <v>370952769.60815632</v>
      </c>
      <c r="AG23" s="13">
        <f t="shared" si="2"/>
        <v>370952418.14796197</v>
      </c>
      <c r="AH23" s="13">
        <f t="shared" si="43"/>
        <v>370951371.16391802</v>
      </c>
      <c r="AI23" s="13">
        <f t="shared" si="3"/>
        <v>16763.732445960341</v>
      </c>
      <c r="AJ23">
        <f t="shared" si="26"/>
        <v>370952133.15175647</v>
      </c>
      <c r="AK23" s="13">
        <f t="shared" si="4"/>
        <v>370952418.14796197</v>
      </c>
      <c r="AL23" s="37">
        <f t="shared" si="27"/>
        <v>628.5495075911399</v>
      </c>
      <c r="AM23" s="13">
        <f t="shared" si="5"/>
        <v>30762.916657339658</v>
      </c>
      <c r="AN23">
        <f t="shared" si="28"/>
        <v>2026.8639011065789</v>
      </c>
      <c r="AO23" s="13">
        <f t="shared" si="6"/>
        <v>2813.5073827337451</v>
      </c>
      <c r="AP23" s="13">
        <f t="shared" si="44"/>
        <v>628.41966277274457</v>
      </c>
      <c r="AQ23" s="13">
        <f t="shared" si="7"/>
        <v>16763.732445960341</v>
      </c>
      <c r="AR23" s="13">
        <f t="shared" si="29"/>
        <v>1390.4075012254873</v>
      </c>
      <c r="AS23" s="38">
        <f t="shared" si="8"/>
        <v>2813.5073827337451</v>
      </c>
      <c r="AT23" s="37">
        <f t="shared" si="30"/>
        <v>80763974.665005758</v>
      </c>
      <c r="AU23" s="13">
        <f t="shared" si="9"/>
        <v>33129.294861750393</v>
      </c>
      <c r="AV23">
        <f t="shared" si="31"/>
        <v>80765480.542044923</v>
      </c>
      <c r="AW23" s="13">
        <f t="shared" si="10"/>
        <v>80764377.431120396</v>
      </c>
      <c r="AX23" s="13">
        <f t="shared" si="45"/>
        <v>197675123.00301972</v>
      </c>
      <c r="AY23" s="13">
        <f t="shared" si="11"/>
        <v>16763.732445960341</v>
      </c>
      <c r="AZ23">
        <f t="shared" si="32"/>
        <v>197675884.99085817</v>
      </c>
      <c r="BA23" s="13">
        <f t="shared" si="12"/>
        <v>197675525.94803166</v>
      </c>
      <c r="BB23" s="37">
        <f t="shared" si="33"/>
        <v>112.97425663945214</v>
      </c>
      <c r="BC23" s="13">
        <f t="shared" si="13"/>
        <v>30762.916657339658</v>
      </c>
      <c r="BD23">
        <f t="shared" si="34"/>
        <v>1511.288650154891</v>
      </c>
      <c r="BE23" s="13">
        <f t="shared" si="14"/>
        <v>503.35057957927143</v>
      </c>
      <c r="BF23" s="13">
        <f t="shared" si="46"/>
        <v>112.84441182105685</v>
      </c>
      <c r="BG23" s="13">
        <f t="shared" si="15"/>
        <v>16763.732445960341</v>
      </c>
      <c r="BH23">
        <f t="shared" si="35"/>
        <v>874.83225027379956</v>
      </c>
      <c r="BI23" s="13">
        <f t="shared" si="16"/>
        <v>503.35057957927143</v>
      </c>
      <c r="BJ23" s="37">
        <f t="shared" si="36"/>
        <v>1.3160841587359395</v>
      </c>
      <c r="BK23" s="13">
        <f t="shared" si="17"/>
        <v>2366.3782044107429</v>
      </c>
      <c r="BL23">
        <f t="shared" si="37"/>
        <v>108.8787298137697</v>
      </c>
      <c r="BM23" s="13">
        <f t="shared" si="18"/>
        <v>5.6772349545232395</v>
      </c>
      <c r="BN23" s="13">
        <f t="shared" si="47"/>
        <v>1.7748691837326502</v>
      </c>
      <c r="BO23" s="13">
        <f t="shared" si="19"/>
        <v>16763.732445960341</v>
      </c>
      <c r="BP23">
        <f t="shared" si="38"/>
        <v>763.7627076364754</v>
      </c>
      <c r="BQ23" s="13">
        <f t="shared" si="20"/>
        <v>5.6772349545232395</v>
      </c>
      <c r="BR23" s="37">
        <f t="shared" si="39"/>
        <v>186.01507445024774</v>
      </c>
      <c r="BS23" s="13">
        <f t="shared" si="21"/>
        <v>37862.051270571887</v>
      </c>
      <c r="BT23">
        <f t="shared" si="40"/>
        <v>1907.017404930788</v>
      </c>
      <c r="BU23" s="13">
        <f t="shared" si="22"/>
        <v>829.96785815000442</v>
      </c>
      <c r="BV23" s="13">
        <f t="shared" si="48"/>
        <v>117588208.32452293</v>
      </c>
      <c r="BW23" s="13">
        <f t="shared" si="23"/>
        <v>16763.732445960341</v>
      </c>
      <c r="BX23">
        <f t="shared" si="41"/>
        <v>117588970.31236137</v>
      </c>
      <c r="BY23" s="13">
        <f t="shared" si="24"/>
        <v>117588852.55430891</v>
      </c>
    </row>
    <row r="24" spans="1:77" ht="15" x14ac:dyDescent="0.25">
      <c r="A24" s="25" t="s">
        <v>116</v>
      </c>
      <c r="B24" s="26">
        <v>519</v>
      </c>
      <c r="C24" s="26">
        <v>484</v>
      </c>
      <c r="D24" s="26">
        <v>441</v>
      </c>
      <c r="F24" s="158"/>
      <c r="G24" s="29" t="s">
        <v>139</v>
      </c>
      <c r="H24" s="30">
        <v>321</v>
      </c>
      <c r="I24" s="30">
        <v>293</v>
      </c>
      <c r="J24" s="30">
        <v>291</v>
      </c>
      <c r="K24" s="161"/>
      <c r="L24" s="161"/>
      <c r="M24" s="161"/>
      <c r="N24" s="164"/>
      <c r="O24" s="167"/>
      <c r="P24" s="167"/>
      <c r="Q24" s="161"/>
      <c r="R24" s="164"/>
      <c r="S24" s="171"/>
      <c r="T24" s="171"/>
      <c r="U24" s="171"/>
      <c r="V24" s="174"/>
      <c r="AC24">
        <v>23</v>
      </c>
      <c r="AD24" s="37">
        <f t="shared" si="25"/>
        <v>370951371.2937628</v>
      </c>
      <c r="AE24" s="13">
        <f t="shared" si="1"/>
        <v>30762.916657339658</v>
      </c>
      <c r="AF24">
        <f t="shared" si="42"/>
        <v>370952708.81187832</v>
      </c>
      <c r="AG24" s="13">
        <f t="shared" si="2"/>
        <v>370952418.14796197</v>
      </c>
      <c r="AH24" s="13">
        <f t="shared" si="43"/>
        <v>370951371.16391802</v>
      </c>
      <c r="AI24" s="13">
        <f t="shared" si="3"/>
        <v>16763.732445960341</v>
      </c>
      <c r="AJ24">
        <f t="shared" si="26"/>
        <v>370952100.02185047</v>
      </c>
      <c r="AK24" s="13">
        <f t="shared" si="4"/>
        <v>370952418.14796197</v>
      </c>
      <c r="AL24" s="37">
        <f t="shared" si="27"/>
        <v>628.5495075911399</v>
      </c>
      <c r="AM24" s="13">
        <f t="shared" si="5"/>
        <v>30762.916657339658</v>
      </c>
      <c r="AN24">
        <f t="shared" si="28"/>
        <v>1966.0676231276468</v>
      </c>
      <c r="AO24" s="13">
        <f t="shared" si="6"/>
        <v>2813.5073827337451</v>
      </c>
      <c r="AP24" s="13">
        <f t="shared" si="44"/>
        <v>628.41966277274457</v>
      </c>
      <c r="AQ24" s="13">
        <f t="shared" si="7"/>
        <v>16763.732445960341</v>
      </c>
      <c r="AR24" s="13">
        <f t="shared" si="29"/>
        <v>1357.2775952058028</v>
      </c>
      <c r="AS24" s="38">
        <f t="shared" si="8"/>
        <v>2813.5073827337451</v>
      </c>
      <c r="AT24" s="37">
        <f t="shared" si="30"/>
        <v>80763974.665005758</v>
      </c>
      <c r="AU24" s="13">
        <f t="shared" si="9"/>
        <v>33129.294861750393</v>
      </c>
      <c r="AV24">
        <f t="shared" si="31"/>
        <v>80765415.069130182</v>
      </c>
      <c r="AW24" s="13">
        <f t="shared" si="10"/>
        <v>80764377.431120396</v>
      </c>
      <c r="AX24" s="13">
        <f t="shared" si="45"/>
        <v>197675123.00301972</v>
      </c>
      <c r="AY24" s="13">
        <f t="shared" si="11"/>
        <v>16763.732445960341</v>
      </c>
      <c r="AZ24">
        <f t="shared" si="32"/>
        <v>197675851.86095214</v>
      </c>
      <c r="BA24" s="13">
        <f t="shared" si="12"/>
        <v>197675525.94803166</v>
      </c>
      <c r="BB24" s="37">
        <f t="shared" si="33"/>
        <v>112.97425663945214</v>
      </c>
      <c r="BC24" s="13">
        <f t="shared" si="13"/>
        <v>30762.916657339658</v>
      </c>
      <c r="BD24">
        <f t="shared" si="34"/>
        <v>1450.492372175959</v>
      </c>
      <c r="BE24" s="13">
        <f t="shared" si="14"/>
        <v>503.35057957927143</v>
      </c>
      <c r="BF24" s="13">
        <f t="shared" si="46"/>
        <v>112.84441182105685</v>
      </c>
      <c r="BG24" s="13">
        <f t="shared" si="15"/>
        <v>16763.732445960341</v>
      </c>
      <c r="BH24">
        <f t="shared" si="35"/>
        <v>841.70234425411513</v>
      </c>
      <c r="BI24" s="13">
        <f t="shared" si="16"/>
        <v>503.35057957927143</v>
      </c>
      <c r="BJ24" s="37">
        <f t="shared" si="36"/>
        <v>1.3160841587359395</v>
      </c>
      <c r="BK24" s="13">
        <f t="shared" si="17"/>
        <v>2366.3782044107429</v>
      </c>
      <c r="BL24">
        <f t="shared" si="37"/>
        <v>104.20209304615953</v>
      </c>
      <c r="BM24" s="13">
        <f t="shared" si="18"/>
        <v>5.6772349545232395</v>
      </c>
      <c r="BN24" s="13">
        <f t="shared" si="47"/>
        <v>1.7748691837326502</v>
      </c>
      <c r="BO24" s="13">
        <f t="shared" si="19"/>
        <v>16763.732445960341</v>
      </c>
      <c r="BP24">
        <f t="shared" si="38"/>
        <v>730.63280161679097</v>
      </c>
      <c r="BQ24" s="13">
        <f t="shared" si="20"/>
        <v>5.6772349545232395</v>
      </c>
      <c r="BR24" s="37">
        <f t="shared" si="39"/>
        <v>186.01507445024774</v>
      </c>
      <c r="BS24" s="13">
        <f t="shared" si="21"/>
        <v>37862.051270571887</v>
      </c>
      <c r="BT24">
        <f t="shared" si="40"/>
        <v>1832.1912166490254</v>
      </c>
      <c r="BU24" s="13">
        <f t="shared" si="22"/>
        <v>829.96785815000442</v>
      </c>
      <c r="BV24" s="13">
        <f t="shared" si="48"/>
        <v>117588208.32452293</v>
      </c>
      <c r="BW24" s="13">
        <f t="shared" si="23"/>
        <v>16763.732445960341</v>
      </c>
      <c r="BX24">
        <f t="shared" si="41"/>
        <v>117588937.18245536</v>
      </c>
      <c r="BY24" s="13">
        <f t="shared" si="24"/>
        <v>117588852.55430891</v>
      </c>
    </row>
    <row r="25" spans="1:77" ht="15" x14ac:dyDescent="0.25">
      <c r="F25" s="158"/>
      <c r="G25" s="29" t="s">
        <v>116</v>
      </c>
      <c r="H25" s="30">
        <v>519</v>
      </c>
      <c r="I25" s="30">
        <v>484</v>
      </c>
      <c r="J25" s="30">
        <v>441</v>
      </c>
      <c r="K25" s="161"/>
      <c r="L25" s="161"/>
      <c r="M25" s="161"/>
      <c r="N25" s="164"/>
      <c r="O25" s="167"/>
      <c r="P25" s="167"/>
      <c r="Q25" s="161"/>
      <c r="R25" s="164"/>
      <c r="S25" s="171"/>
      <c r="T25" s="171"/>
      <c r="U25" s="171"/>
      <c r="V25" s="174"/>
      <c r="AC25">
        <v>24</v>
      </c>
      <c r="AD25" s="37">
        <f t="shared" si="25"/>
        <v>370951371.2937628</v>
      </c>
      <c r="AE25" s="13">
        <f t="shared" si="1"/>
        <v>30762.916657339658</v>
      </c>
      <c r="AF25">
        <f t="shared" si="42"/>
        <v>370952653.08195686</v>
      </c>
      <c r="AG25" s="13">
        <f t="shared" si="2"/>
        <v>370952418.14796197</v>
      </c>
      <c r="AH25" s="13">
        <f t="shared" si="43"/>
        <v>370951371.16391802</v>
      </c>
      <c r="AI25" s="13">
        <f t="shared" si="3"/>
        <v>16763.732445960341</v>
      </c>
      <c r="AJ25">
        <f t="shared" si="26"/>
        <v>370952069.65276992</v>
      </c>
      <c r="AK25" s="13">
        <f t="shared" si="4"/>
        <v>370952418.14796197</v>
      </c>
      <c r="AL25" s="37">
        <f t="shared" si="27"/>
        <v>628.5495075911399</v>
      </c>
      <c r="AM25" s="13">
        <f t="shared" si="5"/>
        <v>30762.916657339658</v>
      </c>
      <c r="AN25">
        <f t="shared" si="28"/>
        <v>1910.337701646959</v>
      </c>
      <c r="AO25" s="13">
        <f t="shared" si="6"/>
        <v>2813.5073827337451</v>
      </c>
      <c r="AP25" s="13">
        <f t="shared" si="44"/>
        <v>628.41966277274457</v>
      </c>
      <c r="AQ25" s="13">
        <f t="shared" si="7"/>
        <v>16763.732445960341</v>
      </c>
      <c r="AR25" s="13">
        <f t="shared" si="29"/>
        <v>1326.9085146877587</v>
      </c>
      <c r="AS25" s="38">
        <f t="shared" si="8"/>
        <v>2813.5073827337451</v>
      </c>
      <c r="AT25" s="37">
        <f t="shared" si="30"/>
        <v>80763974.665005758</v>
      </c>
      <c r="AU25" s="13">
        <f t="shared" si="9"/>
        <v>33129.294861750393</v>
      </c>
      <c r="AV25">
        <f t="shared" si="31"/>
        <v>80765355.052291662</v>
      </c>
      <c r="AW25" s="13">
        <f t="shared" si="10"/>
        <v>80764377.431120396</v>
      </c>
      <c r="AX25" s="13">
        <f t="shared" si="45"/>
        <v>197675123.00301972</v>
      </c>
      <c r="AY25" s="13">
        <f t="shared" si="11"/>
        <v>16763.732445960341</v>
      </c>
      <c r="AZ25">
        <f t="shared" si="32"/>
        <v>197675821.49187163</v>
      </c>
      <c r="BA25" s="13">
        <f t="shared" si="12"/>
        <v>197675525.94803166</v>
      </c>
      <c r="BB25" s="37">
        <f t="shared" si="33"/>
        <v>112.97425663945214</v>
      </c>
      <c r="BC25" s="13">
        <f t="shared" si="13"/>
        <v>30762.916657339658</v>
      </c>
      <c r="BD25">
        <f t="shared" si="34"/>
        <v>1394.7624506952711</v>
      </c>
      <c r="BE25" s="13">
        <f t="shared" si="14"/>
        <v>503.35057957927143</v>
      </c>
      <c r="BF25" s="13">
        <f t="shared" si="46"/>
        <v>112.84441182105685</v>
      </c>
      <c r="BG25" s="13">
        <f t="shared" si="15"/>
        <v>16763.732445960341</v>
      </c>
      <c r="BH25">
        <f t="shared" si="35"/>
        <v>811.33326373607099</v>
      </c>
      <c r="BI25" s="13">
        <f t="shared" si="16"/>
        <v>503.35057957927143</v>
      </c>
      <c r="BJ25" s="37">
        <f t="shared" si="36"/>
        <v>1.3160841587359395</v>
      </c>
      <c r="BK25" s="13">
        <f t="shared" si="17"/>
        <v>2366.3782044107429</v>
      </c>
      <c r="BL25">
        <f t="shared" si="37"/>
        <v>99.915176009183554</v>
      </c>
      <c r="BM25" s="13">
        <f t="shared" si="18"/>
        <v>5.6772349545232395</v>
      </c>
      <c r="BN25" s="13">
        <f t="shared" si="47"/>
        <v>1.7748691837326502</v>
      </c>
      <c r="BO25" s="13">
        <f t="shared" si="19"/>
        <v>16763.732445960341</v>
      </c>
      <c r="BP25">
        <f t="shared" si="38"/>
        <v>700.26372109874683</v>
      </c>
      <c r="BQ25" s="13">
        <f t="shared" si="20"/>
        <v>5.6772349545232395</v>
      </c>
      <c r="BR25" s="37">
        <f t="shared" si="39"/>
        <v>186.01507445024774</v>
      </c>
      <c r="BS25" s="13">
        <f t="shared" si="21"/>
        <v>37862.051270571887</v>
      </c>
      <c r="BT25">
        <f t="shared" si="40"/>
        <v>1763.6005440574097</v>
      </c>
      <c r="BU25" s="13">
        <f t="shared" si="22"/>
        <v>829.96785815000442</v>
      </c>
      <c r="BV25" s="13">
        <f t="shared" si="48"/>
        <v>117588208.32452293</v>
      </c>
      <c r="BW25" s="13">
        <f t="shared" si="23"/>
        <v>16763.732445960341</v>
      </c>
      <c r="BX25">
        <f t="shared" si="41"/>
        <v>117588906.81337485</v>
      </c>
      <c r="BY25" s="13">
        <f t="shared" si="24"/>
        <v>117588852.55430891</v>
      </c>
    </row>
    <row r="26" spans="1:77" ht="15" x14ac:dyDescent="0.25">
      <c r="F26" s="159"/>
      <c r="G26" s="33" t="s">
        <v>66</v>
      </c>
      <c r="H26" s="34">
        <f>SUM(H23:H25)</f>
        <v>1439</v>
      </c>
      <c r="I26" s="34">
        <f t="shared" ref="I26:J26" si="57">SUM(I23:I25)</f>
        <v>1335</v>
      </c>
      <c r="J26" s="34">
        <f t="shared" si="57"/>
        <v>1316</v>
      </c>
      <c r="K26" s="162"/>
      <c r="L26" s="162"/>
      <c r="M26" s="162"/>
      <c r="N26" s="165"/>
      <c r="O26" s="168"/>
      <c r="P26" s="168"/>
      <c r="Q26" s="162"/>
      <c r="R26" s="165"/>
      <c r="S26" s="172"/>
      <c r="T26" s="172"/>
      <c r="U26" s="172"/>
      <c r="V26" s="175"/>
      <c r="AC26">
        <v>25</v>
      </c>
      <c r="AD26" s="37">
        <f t="shared" si="25"/>
        <v>370951371.2937628</v>
      </c>
      <c r="AE26" s="13">
        <f t="shared" si="1"/>
        <v>30762.916657339658</v>
      </c>
      <c r="AF26">
        <f t="shared" si="42"/>
        <v>370952601.8104291</v>
      </c>
      <c r="AG26" s="13">
        <f t="shared" si="2"/>
        <v>370952418.14796197</v>
      </c>
      <c r="AH26" s="13">
        <f t="shared" si="43"/>
        <v>370951371.16391802</v>
      </c>
      <c r="AI26" s="13">
        <f t="shared" si="3"/>
        <v>16763.732445960341</v>
      </c>
      <c r="AJ26">
        <f t="shared" si="26"/>
        <v>370952041.71321583</v>
      </c>
      <c r="AK26" s="13">
        <f t="shared" si="4"/>
        <v>370952418.14796197</v>
      </c>
      <c r="AL26" s="37">
        <f t="shared" si="27"/>
        <v>628.5495075911399</v>
      </c>
      <c r="AM26" s="13">
        <f t="shared" si="5"/>
        <v>30762.916657339658</v>
      </c>
      <c r="AN26">
        <f t="shared" si="28"/>
        <v>1859.0661738847261</v>
      </c>
      <c r="AO26" s="13">
        <f t="shared" si="6"/>
        <v>2813.5073827337451</v>
      </c>
      <c r="AP26" s="13">
        <f t="shared" si="44"/>
        <v>628.41966277274457</v>
      </c>
      <c r="AQ26" s="13">
        <f t="shared" si="7"/>
        <v>16763.732445960341</v>
      </c>
      <c r="AR26" s="13">
        <f t="shared" si="29"/>
        <v>1298.9689606111583</v>
      </c>
      <c r="AS26" s="38">
        <f t="shared" si="8"/>
        <v>2813.5073827337451</v>
      </c>
      <c r="AT26" s="37">
        <f t="shared" si="30"/>
        <v>80763974.665005758</v>
      </c>
      <c r="AU26" s="13">
        <f t="shared" si="9"/>
        <v>33129.294861750393</v>
      </c>
      <c r="AV26">
        <f t="shared" si="31"/>
        <v>80765299.836800233</v>
      </c>
      <c r="AW26" s="13">
        <f t="shared" si="10"/>
        <v>80764377.431120396</v>
      </c>
      <c r="AX26" s="13">
        <f t="shared" si="45"/>
        <v>197675123.00301972</v>
      </c>
      <c r="AY26" s="13">
        <f t="shared" si="11"/>
        <v>16763.732445960341</v>
      </c>
      <c r="AZ26">
        <f t="shared" si="32"/>
        <v>197675793.55231756</v>
      </c>
      <c r="BA26" s="13">
        <f t="shared" si="12"/>
        <v>197675525.94803166</v>
      </c>
      <c r="BB26" s="37">
        <f t="shared" si="33"/>
        <v>112.97425663945214</v>
      </c>
      <c r="BC26" s="13">
        <f t="shared" si="13"/>
        <v>30762.916657339658</v>
      </c>
      <c r="BD26">
        <f t="shared" si="34"/>
        <v>1343.4909229330383</v>
      </c>
      <c r="BE26" s="13">
        <f t="shared" si="14"/>
        <v>503.35057957927143</v>
      </c>
      <c r="BF26" s="13">
        <f t="shared" si="46"/>
        <v>112.84441182105685</v>
      </c>
      <c r="BG26" s="13">
        <f t="shared" si="15"/>
        <v>16763.732445960341</v>
      </c>
      <c r="BH26">
        <f t="shared" si="35"/>
        <v>783.39370965947046</v>
      </c>
      <c r="BI26" s="13">
        <f t="shared" si="16"/>
        <v>503.35057957927143</v>
      </c>
      <c r="BJ26" s="37">
        <f t="shared" si="36"/>
        <v>1.3160841587359395</v>
      </c>
      <c r="BK26" s="13">
        <f t="shared" si="17"/>
        <v>2366.3782044107429</v>
      </c>
      <c r="BL26">
        <f t="shared" si="37"/>
        <v>95.971212335165646</v>
      </c>
      <c r="BM26" s="13">
        <f t="shared" si="18"/>
        <v>5.6772349545232395</v>
      </c>
      <c r="BN26" s="13">
        <f t="shared" si="47"/>
        <v>1.7748691837326502</v>
      </c>
      <c r="BO26" s="13">
        <f t="shared" si="19"/>
        <v>16763.732445960341</v>
      </c>
      <c r="BP26">
        <f t="shared" si="38"/>
        <v>672.3241670221463</v>
      </c>
      <c r="BQ26" s="13">
        <f t="shared" si="20"/>
        <v>5.6772349545232395</v>
      </c>
      <c r="BR26" s="37">
        <f t="shared" si="39"/>
        <v>186.01507445024774</v>
      </c>
      <c r="BS26" s="13">
        <f t="shared" si="21"/>
        <v>37862.051270571887</v>
      </c>
      <c r="BT26">
        <f t="shared" si="40"/>
        <v>1700.4971252731232</v>
      </c>
      <c r="BU26" s="13">
        <f t="shared" si="22"/>
        <v>829.96785815000442</v>
      </c>
      <c r="BV26" s="13">
        <f t="shared" si="48"/>
        <v>117588208.32452293</v>
      </c>
      <c r="BW26" s="13">
        <f t="shared" si="23"/>
        <v>16763.732445960341</v>
      </c>
      <c r="BX26">
        <f t="shared" si="41"/>
        <v>117588878.87382077</v>
      </c>
      <c r="BY26" s="13">
        <f t="shared" si="24"/>
        <v>117588852.55430891</v>
      </c>
    </row>
    <row r="27" spans="1:77" ht="15" x14ac:dyDescent="0.25">
      <c r="A27" s="25" t="s">
        <v>60</v>
      </c>
      <c r="B27" s="20" t="s">
        <v>18</v>
      </c>
      <c r="C27" s="20" t="s">
        <v>19</v>
      </c>
      <c r="F27" s="157" t="s">
        <v>117</v>
      </c>
      <c r="G27" s="31" t="s">
        <v>134</v>
      </c>
      <c r="H27" s="32">
        <v>275</v>
      </c>
      <c r="I27" s="32">
        <v>204</v>
      </c>
      <c r="J27" s="32">
        <v>241</v>
      </c>
      <c r="K27" s="160"/>
      <c r="L27" s="160">
        <f>'Region south'!D9</f>
        <v>4</v>
      </c>
      <c r="M27" s="160">
        <f>'Region south'!E9</f>
        <v>4</v>
      </c>
      <c r="N27" s="163">
        <f>'Region south'!G9</f>
        <v>0.15194555630106168</v>
      </c>
      <c r="O27" s="166">
        <f>I29/$I$31</f>
        <v>0.13240198287516899</v>
      </c>
      <c r="P27" s="166">
        <f>N27/N31</f>
        <v>2.5225618949902828E-2</v>
      </c>
      <c r="Q27" s="160">
        <f>ROUNDUP(I29*63%,0)</f>
        <v>926</v>
      </c>
      <c r="R27" s="163">
        <v>1.0133917681929236</v>
      </c>
      <c r="S27" s="170">
        <f>K27/SUM($K$27:$M$29)</f>
        <v>0</v>
      </c>
      <c r="T27" s="170">
        <f t="shared" ref="T27:U27" si="58">L27/SUM($K$27:$M$29)</f>
        <v>0.5</v>
      </c>
      <c r="U27" s="170">
        <f t="shared" si="58"/>
        <v>0.5</v>
      </c>
      <c r="V27" s="173">
        <f>ROUNDUP(Q27/365,0)</f>
        <v>3</v>
      </c>
      <c r="AC27">
        <v>26</v>
      </c>
      <c r="AD27" s="37">
        <f t="shared" si="25"/>
        <v>370951371.2937628</v>
      </c>
      <c r="AE27" s="13">
        <f t="shared" si="1"/>
        <v>30762.916657339658</v>
      </c>
      <c r="AF27">
        <f t="shared" si="42"/>
        <v>370952554.48286504</v>
      </c>
      <c r="AG27" s="13">
        <f t="shared" si="2"/>
        <v>370952418.14796197</v>
      </c>
      <c r="AH27" s="13">
        <f t="shared" si="43"/>
        <v>370951371.16391802</v>
      </c>
      <c r="AI27" s="13">
        <f t="shared" si="3"/>
        <v>16763.732445960341</v>
      </c>
      <c r="AJ27">
        <f t="shared" si="26"/>
        <v>370952015.92285824</v>
      </c>
      <c r="AK27" s="13">
        <f t="shared" si="4"/>
        <v>370952418.14796197</v>
      </c>
      <c r="AL27" s="37">
        <f t="shared" si="27"/>
        <v>628.5495075911399</v>
      </c>
      <c r="AM27" s="13">
        <f t="shared" si="5"/>
        <v>30762.916657339658</v>
      </c>
      <c r="AN27">
        <f t="shared" si="28"/>
        <v>1811.7386097965114</v>
      </c>
      <c r="AO27" s="13">
        <f t="shared" si="6"/>
        <v>2813.5073827337451</v>
      </c>
      <c r="AP27" s="13">
        <f t="shared" si="44"/>
        <v>628.41966277274457</v>
      </c>
      <c r="AQ27" s="13">
        <f t="shared" si="7"/>
        <v>16763.732445960341</v>
      </c>
      <c r="AR27" s="13">
        <f t="shared" si="29"/>
        <v>1273.1786030019884</v>
      </c>
      <c r="AS27" s="38">
        <f t="shared" si="8"/>
        <v>2813.5073827337451</v>
      </c>
      <c r="AT27" s="37">
        <f t="shared" si="30"/>
        <v>80763974.665005758</v>
      </c>
      <c r="AU27" s="13">
        <f t="shared" si="9"/>
        <v>33129.294861750393</v>
      </c>
      <c r="AV27">
        <f t="shared" si="31"/>
        <v>80765248.868654281</v>
      </c>
      <c r="AW27" s="13">
        <f t="shared" si="10"/>
        <v>80764377.431120396</v>
      </c>
      <c r="AX27" s="13">
        <f t="shared" si="45"/>
        <v>197675123.00301972</v>
      </c>
      <c r="AY27" s="13">
        <f t="shared" si="11"/>
        <v>16763.732445960341</v>
      </c>
      <c r="AZ27">
        <f t="shared" si="32"/>
        <v>197675767.76195994</v>
      </c>
      <c r="BA27" s="13">
        <f t="shared" si="12"/>
        <v>197675525.94803166</v>
      </c>
      <c r="BB27" s="37">
        <f t="shared" si="33"/>
        <v>112.97425663945214</v>
      </c>
      <c r="BC27" s="13">
        <f t="shared" si="13"/>
        <v>30762.916657339658</v>
      </c>
      <c r="BD27">
        <f t="shared" si="34"/>
        <v>1296.1633588448235</v>
      </c>
      <c r="BE27" s="13">
        <f t="shared" si="14"/>
        <v>503.35057957927143</v>
      </c>
      <c r="BF27" s="13">
        <f t="shared" si="46"/>
        <v>112.84441182105685</v>
      </c>
      <c r="BG27" s="13">
        <f t="shared" si="15"/>
        <v>16763.732445960341</v>
      </c>
      <c r="BH27">
        <f t="shared" si="35"/>
        <v>757.60335205030071</v>
      </c>
      <c r="BI27" s="13">
        <f t="shared" si="16"/>
        <v>503.35057957927143</v>
      </c>
      <c r="BJ27" s="37">
        <f t="shared" si="36"/>
        <v>1.3160841587359395</v>
      </c>
      <c r="BK27" s="13">
        <f t="shared" si="17"/>
        <v>2366.3782044107429</v>
      </c>
      <c r="BL27">
        <f t="shared" si="37"/>
        <v>92.330630482226042</v>
      </c>
      <c r="BM27" s="13">
        <f t="shared" si="18"/>
        <v>5.6772349545232395</v>
      </c>
      <c r="BN27" s="13">
        <f t="shared" si="47"/>
        <v>1.7748691837326502</v>
      </c>
      <c r="BO27" s="13">
        <f t="shared" si="19"/>
        <v>16763.732445960341</v>
      </c>
      <c r="BP27">
        <f t="shared" si="38"/>
        <v>646.53380941297655</v>
      </c>
      <c r="BQ27" s="13">
        <f t="shared" si="20"/>
        <v>5.6772349545232395</v>
      </c>
      <c r="BR27" s="37">
        <f t="shared" si="39"/>
        <v>186.01507445024774</v>
      </c>
      <c r="BS27" s="13">
        <f t="shared" si="21"/>
        <v>37862.051270571887</v>
      </c>
      <c r="BT27">
        <f t="shared" si="40"/>
        <v>1642.2478156260895</v>
      </c>
      <c r="BU27" s="13">
        <f t="shared" si="22"/>
        <v>829.96785815000442</v>
      </c>
      <c r="BV27" s="13">
        <f t="shared" si="48"/>
        <v>117588208.32452293</v>
      </c>
      <c r="BW27" s="13">
        <f t="shared" si="23"/>
        <v>16763.732445960341</v>
      </c>
      <c r="BX27">
        <f t="shared" si="41"/>
        <v>117588853.08346316</v>
      </c>
      <c r="BY27" s="13">
        <f t="shared" si="24"/>
        <v>117588852.55430891</v>
      </c>
    </row>
    <row r="28" spans="1:77" ht="15" x14ac:dyDescent="0.25">
      <c r="B28" s="13">
        <f>Impact!B5</f>
        <v>2.6216119925744596</v>
      </c>
      <c r="C28" s="13">
        <f>Impact!C5</f>
        <v>18.779140046620508</v>
      </c>
      <c r="F28" s="158"/>
      <c r="G28" s="29" t="s">
        <v>117</v>
      </c>
      <c r="H28" s="30">
        <v>1384</v>
      </c>
      <c r="I28" s="30">
        <v>1265</v>
      </c>
      <c r="J28" s="30">
        <v>1268</v>
      </c>
      <c r="K28" s="161"/>
      <c r="L28" s="161"/>
      <c r="M28" s="161"/>
      <c r="N28" s="164"/>
      <c r="O28" s="167"/>
      <c r="P28" s="167"/>
      <c r="Q28" s="161"/>
      <c r="R28" s="164"/>
      <c r="S28" s="171"/>
      <c r="T28" s="171"/>
      <c r="U28" s="171"/>
      <c r="V28" s="174"/>
      <c r="AC28">
        <v>27</v>
      </c>
      <c r="AD28" s="37">
        <f t="shared" si="25"/>
        <v>370951371.2937628</v>
      </c>
      <c r="AE28" s="13">
        <f t="shared" si="1"/>
        <v>30762.916657339658</v>
      </c>
      <c r="AF28">
        <f t="shared" si="42"/>
        <v>370952510.66104639</v>
      </c>
      <c r="AG28" s="13">
        <f t="shared" si="2"/>
        <v>370952418.14796197</v>
      </c>
      <c r="AH28" s="13">
        <f t="shared" si="43"/>
        <v>370951371.16391802</v>
      </c>
      <c r="AI28" s="13">
        <f t="shared" si="3"/>
        <v>16763.732445960341</v>
      </c>
      <c r="AJ28">
        <f t="shared" si="26"/>
        <v>370951992.04289752</v>
      </c>
      <c r="AK28" s="13">
        <f t="shared" si="4"/>
        <v>370952418.14796197</v>
      </c>
      <c r="AL28" s="37">
        <f t="shared" si="27"/>
        <v>628.5495075911399</v>
      </c>
      <c r="AM28" s="13">
        <f t="shared" si="5"/>
        <v>30762.916657339658</v>
      </c>
      <c r="AN28">
        <f t="shared" si="28"/>
        <v>1767.9167911963125</v>
      </c>
      <c r="AO28" s="13">
        <f t="shared" si="6"/>
        <v>2813.5073827337451</v>
      </c>
      <c r="AP28" s="13">
        <f t="shared" si="44"/>
        <v>628.41966277274457</v>
      </c>
      <c r="AQ28" s="13">
        <f t="shared" si="7"/>
        <v>16763.732445960341</v>
      </c>
      <c r="AR28" s="13">
        <f t="shared" si="29"/>
        <v>1249.2986422527572</v>
      </c>
      <c r="AS28" s="38">
        <f t="shared" si="8"/>
        <v>2813.5073827337451</v>
      </c>
      <c r="AT28" s="37">
        <f t="shared" si="30"/>
        <v>80763974.665005758</v>
      </c>
      <c r="AU28" s="13">
        <f t="shared" si="9"/>
        <v>33129.294861750393</v>
      </c>
      <c r="AV28">
        <f t="shared" si="31"/>
        <v>80765201.675926566</v>
      </c>
      <c r="AW28" s="13">
        <f t="shared" si="10"/>
        <v>80764377.431120396</v>
      </c>
      <c r="AX28" s="13">
        <f t="shared" si="45"/>
        <v>197675123.00301972</v>
      </c>
      <c r="AY28" s="13">
        <f t="shared" si="11"/>
        <v>16763.732445960341</v>
      </c>
      <c r="AZ28">
        <f t="shared" si="32"/>
        <v>197675743.88199919</v>
      </c>
      <c r="BA28" s="13">
        <f t="shared" si="12"/>
        <v>197675525.94803166</v>
      </c>
      <c r="BB28" s="37">
        <f t="shared" si="33"/>
        <v>112.97425663945214</v>
      </c>
      <c r="BC28" s="13">
        <f t="shared" si="13"/>
        <v>30762.916657339658</v>
      </c>
      <c r="BD28">
        <f t="shared" si="34"/>
        <v>1252.3415402446246</v>
      </c>
      <c r="BE28" s="13">
        <f t="shared" si="14"/>
        <v>503.35057957927143</v>
      </c>
      <c r="BF28" s="13">
        <f t="shared" si="46"/>
        <v>112.84441182105685</v>
      </c>
      <c r="BG28" s="13">
        <f t="shared" si="15"/>
        <v>16763.732445960341</v>
      </c>
      <c r="BH28">
        <f t="shared" si="35"/>
        <v>733.72339130106946</v>
      </c>
      <c r="BI28" s="13">
        <f t="shared" si="16"/>
        <v>503.35057957927143</v>
      </c>
      <c r="BJ28" s="37">
        <f t="shared" si="36"/>
        <v>1.3160841587359395</v>
      </c>
      <c r="BK28" s="13">
        <f t="shared" si="17"/>
        <v>2366.3782044107429</v>
      </c>
      <c r="BL28">
        <f t="shared" si="37"/>
        <v>88.959721359133823</v>
      </c>
      <c r="BM28" s="13">
        <f t="shared" si="18"/>
        <v>5.6772349545232395</v>
      </c>
      <c r="BN28" s="13">
        <f t="shared" si="47"/>
        <v>1.7748691837326502</v>
      </c>
      <c r="BO28" s="13">
        <f t="shared" si="19"/>
        <v>16763.732445960341</v>
      </c>
      <c r="BP28">
        <f t="shared" si="38"/>
        <v>622.65384866374529</v>
      </c>
      <c r="BQ28" s="13">
        <f t="shared" si="20"/>
        <v>5.6772349545232395</v>
      </c>
      <c r="BR28" s="37">
        <f t="shared" si="39"/>
        <v>186.01507445024774</v>
      </c>
      <c r="BS28" s="13">
        <f t="shared" si="21"/>
        <v>37862.051270571887</v>
      </c>
      <c r="BT28">
        <f t="shared" si="40"/>
        <v>1588.313269656614</v>
      </c>
      <c r="BU28" s="13">
        <f t="shared" si="22"/>
        <v>829.96785815000442</v>
      </c>
      <c r="BV28" s="13">
        <f t="shared" si="48"/>
        <v>117588208.32452293</v>
      </c>
      <c r="BW28" s="13">
        <f t="shared" si="23"/>
        <v>16763.732445960341</v>
      </c>
      <c r="BX28">
        <f t="shared" si="41"/>
        <v>117588829.2035024</v>
      </c>
      <c r="BY28" s="13">
        <f t="shared" si="24"/>
        <v>117588852.55430891</v>
      </c>
    </row>
    <row r="29" spans="1:77" ht="15" x14ac:dyDescent="0.25">
      <c r="F29" s="159"/>
      <c r="G29" s="33" t="s">
        <v>66</v>
      </c>
      <c r="H29" s="34">
        <f>SUM(H27:H28)</f>
        <v>1659</v>
      </c>
      <c r="I29" s="34">
        <f t="shared" ref="I29:J29" si="59">SUM(I27:I28)</f>
        <v>1469</v>
      </c>
      <c r="J29" s="34">
        <f t="shared" si="59"/>
        <v>1509</v>
      </c>
      <c r="K29" s="162"/>
      <c r="L29" s="162"/>
      <c r="M29" s="162"/>
      <c r="N29" s="165"/>
      <c r="O29" s="168"/>
      <c r="P29" s="168"/>
      <c r="Q29" s="162"/>
      <c r="R29" s="165"/>
      <c r="S29" s="172"/>
      <c r="T29" s="172"/>
      <c r="U29" s="172"/>
      <c r="V29" s="175"/>
      <c r="AC29">
        <v>28</v>
      </c>
      <c r="AD29" s="37">
        <f t="shared" si="25"/>
        <v>370951371.2937628</v>
      </c>
      <c r="AE29" s="13">
        <f t="shared" si="1"/>
        <v>30762.916657339658</v>
      </c>
      <c r="AF29">
        <f t="shared" si="42"/>
        <v>370952469.96935773</v>
      </c>
      <c r="AG29" s="13">
        <f t="shared" si="2"/>
        <v>370952418.14796197</v>
      </c>
      <c r="AH29" s="13">
        <f t="shared" si="43"/>
        <v>370951371.16391802</v>
      </c>
      <c r="AI29" s="13">
        <f t="shared" si="3"/>
        <v>16763.732445960341</v>
      </c>
      <c r="AJ29">
        <f t="shared" si="26"/>
        <v>370951969.86864823</v>
      </c>
      <c r="AK29" s="13">
        <f t="shared" si="4"/>
        <v>370952418.14796197</v>
      </c>
      <c r="AL29" s="37">
        <f t="shared" si="27"/>
        <v>628.5495075911399</v>
      </c>
      <c r="AM29" s="13">
        <f t="shared" si="5"/>
        <v>30762.916657339658</v>
      </c>
      <c r="AN29">
        <f t="shared" si="28"/>
        <v>1727.2251024961276</v>
      </c>
      <c r="AO29" s="13">
        <f t="shared" si="6"/>
        <v>2813.5073827337451</v>
      </c>
      <c r="AP29" s="13">
        <f t="shared" si="44"/>
        <v>628.41966277274457</v>
      </c>
      <c r="AQ29" s="13">
        <f t="shared" si="7"/>
        <v>16763.732445960341</v>
      </c>
      <c r="AR29" s="13">
        <f t="shared" si="29"/>
        <v>1227.1243929856139</v>
      </c>
      <c r="AS29" s="38">
        <f t="shared" si="8"/>
        <v>2813.5073827337451</v>
      </c>
      <c r="AT29" s="37">
        <f t="shared" si="30"/>
        <v>80763974.665005758</v>
      </c>
      <c r="AU29" s="13">
        <f t="shared" si="9"/>
        <v>33129.294861750393</v>
      </c>
      <c r="AV29">
        <f t="shared" si="31"/>
        <v>80765157.854107961</v>
      </c>
      <c r="AW29" s="13">
        <f t="shared" si="10"/>
        <v>80764377.431120396</v>
      </c>
      <c r="AX29" s="13">
        <f t="shared" si="45"/>
        <v>197675123.00301972</v>
      </c>
      <c r="AY29" s="13">
        <f t="shared" si="11"/>
        <v>16763.732445960341</v>
      </c>
      <c r="AZ29">
        <f t="shared" si="32"/>
        <v>197675721.70774993</v>
      </c>
      <c r="BA29" s="13">
        <f t="shared" si="12"/>
        <v>197675525.94803166</v>
      </c>
      <c r="BB29" s="37">
        <f t="shared" si="33"/>
        <v>112.97425663945214</v>
      </c>
      <c r="BC29" s="13">
        <f t="shared" si="13"/>
        <v>30762.916657339658</v>
      </c>
      <c r="BD29">
        <f t="shared" si="34"/>
        <v>1211.6498515444398</v>
      </c>
      <c r="BE29" s="13">
        <f t="shared" si="14"/>
        <v>503.35057957927143</v>
      </c>
      <c r="BF29" s="13">
        <f t="shared" si="46"/>
        <v>112.84441182105685</v>
      </c>
      <c r="BG29" s="13">
        <f t="shared" si="15"/>
        <v>16763.732445960341</v>
      </c>
      <c r="BH29">
        <f t="shared" si="35"/>
        <v>711.54914203392616</v>
      </c>
      <c r="BI29" s="13">
        <f t="shared" si="16"/>
        <v>503.35057957927143</v>
      </c>
      <c r="BJ29" s="37">
        <f t="shared" si="36"/>
        <v>1.3160841587359395</v>
      </c>
      <c r="BK29" s="13">
        <f t="shared" si="17"/>
        <v>2366.3782044107429</v>
      </c>
      <c r="BL29">
        <f t="shared" si="37"/>
        <v>85.829591459119612</v>
      </c>
      <c r="BM29" s="13">
        <f t="shared" si="18"/>
        <v>5.6772349545232395</v>
      </c>
      <c r="BN29" s="13">
        <f t="shared" si="47"/>
        <v>1.7748691837326502</v>
      </c>
      <c r="BO29" s="13">
        <f t="shared" si="19"/>
        <v>16763.732445960341</v>
      </c>
      <c r="BP29">
        <f t="shared" si="38"/>
        <v>600.479599396602</v>
      </c>
      <c r="BQ29" s="13">
        <f t="shared" si="20"/>
        <v>5.6772349545232395</v>
      </c>
      <c r="BR29" s="37">
        <f t="shared" si="39"/>
        <v>186.01507445024774</v>
      </c>
      <c r="BS29" s="13">
        <f t="shared" si="21"/>
        <v>37862.051270571887</v>
      </c>
      <c r="BT29">
        <f t="shared" si="40"/>
        <v>1538.2311912563866</v>
      </c>
      <c r="BU29" s="13">
        <f t="shared" si="22"/>
        <v>829.96785815000442</v>
      </c>
      <c r="BV29" s="13">
        <f t="shared" si="48"/>
        <v>117588208.32452293</v>
      </c>
      <c r="BW29" s="13">
        <f t="shared" si="23"/>
        <v>16763.732445960341</v>
      </c>
      <c r="BX29">
        <f t="shared" si="41"/>
        <v>117588807.02925314</v>
      </c>
      <c r="BY29" s="13">
        <f t="shared" si="24"/>
        <v>117588852.55430891</v>
      </c>
    </row>
    <row r="30" spans="1:77" x14ac:dyDescent="0.2">
      <c r="AC30">
        <v>29</v>
      </c>
      <c r="AD30" s="37">
        <f t="shared" si="25"/>
        <v>370951371.2937628</v>
      </c>
      <c r="AE30" s="13">
        <f t="shared" si="1"/>
        <v>30762.916657339658</v>
      </c>
      <c r="AF30">
        <f t="shared" si="42"/>
        <v>370952432.08399236</v>
      </c>
      <c r="AG30" s="13">
        <f t="shared" si="2"/>
        <v>370952418.14796197</v>
      </c>
      <c r="AH30" s="13">
        <f t="shared" si="43"/>
        <v>370951371.16391802</v>
      </c>
      <c r="AI30" s="13">
        <f t="shared" si="3"/>
        <v>16763.732445960341</v>
      </c>
      <c r="AJ30">
        <f t="shared" si="26"/>
        <v>370951949.22365755</v>
      </c>
      <c r="AK30" s="13">
        <f t="shared" si="4"/>
        <v>370952418.14796197</v>
      </c>
      <c r="AL30" s="37">
        <f t="shared" si="27"/>
        <v>628.5495075911399</v>
      </c>
      <c r="AM30" s="13">
        <f t="shared" si="5"/>
        <v>30762.916657339658</v>
      </c>
      <c r="AN30">
        <f t="shared" si="28"/>
        <v>1689.3397371545764</v>
      </c>
      <c r="AO30" s="13">
        <f t="shared" si="6"/>
        <v>2813.5073827337451</v>
      </c>
      <c r="AP30" s="13">
        <f t="shared" si="44"/>
        <v>628.41966277274457</v>
      </c>
      <c r="AQ30" s="13">
        <f t="shared" si="7"/>
        <v>16763.732445960341</v>
      </c>
      <c r="AR30" s="13">
        <f t="shared" si="29"/>
        <v>1206.4794022886185</v>
      </c>
      <c r="AS30" s="38">
        <f t="shared" si="8"/>
        <v>2813.5073827337451</v>
      </c>
      <c r="AT30" s="37">
        <f t="shared" si="30"/>
        <v>80763974.665005758</v>
      </c>
      <c r="AU30" s="13">
        <f t="shared" si="9"/>
        <v>33129.294861750393</v>
      </c>
      <c r="AV30">
        <f t="shared" si="31"/>
        <v>80765117.054483756</v>
      </c>
      <c r="AW30" s="13">
        <f t="shared" si="10"/>
        <v>80764377.431120396</v>
      </c>
      <c r="AX30" s="13">
        <f t="shared" si="45"/>
        <v>197675123.00301972</v>
      </c>
      <c r="AY30" s="13">
        <f t="shared" si="11"/>
        <v>16763.732445960341</v>
      </c>
      <c r="AZ30">
        <f t="shared" si="32"/>
        <v>197675701.06275925</v>
      </c>
      <c r="BA30" s="13">
        <f t="shared" si="12"/>
        <v>197675525.94803166</v>
      </c>
      <c r="BB30" s="37">
        <f t="shared" si="33"/>
        <v>112.97425663945214</v>
      </c>
      <c r="BC30" s="13">
        <f t="shared" si="13"/>
        <v>30762.916657339658</v>
      </c>
      <c r="BD30">
        <f t="shared" si="34"/>
        <v>1173.7644862028885</v>
      </c>
      <c r="BE30" s="13">
        <f t="shared" si="14"/>
        <v>503.35057957927143</v>
      </c>
      <c r="BF30" s="13">
        <f t="shared" si="46"/>
        <v>112.84441182105685</v>
      </c>
      <c r="BG30" s="13">
        <f t="shared" si="15"/>
        <v>16763.732445960341</v>
      </c>
      <c r="BH30">
        <f t="shared" si="35"/>
        <v>690.90415133693068</v>
      </c>
      <c r="BI30" s="13">
        <f t="shared" si="16"/>
        <v>503.35057957927143</v>
      </c>
      <c r="BJ30" s="37">
        <f t="shared" si="36"/>
        <v>1.3160841587359395</v>
      </c>
      <c r="BK30" s="13">
        <f t="shared" si="17"/>
        <v>2366.3782044107429</v>
      </c>
      <c r="BL30">
        <f t="shared" si="37"/>
        <v>82.915332586692585</v>
      </c>
      <c r="BM30" s="13">
        <f t="shared" si="18"/>
        <v>5.6772349545232395</v>
      </c>
      <c r="BN30" s="13">
        <f t="shared" si="47"/>
        <v>1.7748691837326502</v>
      </c>
      <c r="BO30" s="13">
        <f t="shared" si="19"/>
        <v>16763.732445960341</v>
      </c>
      <c r="BP30">
        <f t="shared" si="38"/>
        <v>579.83460869960652</v>
      </c>
      <c r="BQ30" s="13">
        <f t="shared" si="20"/>
        <v>5.6772349545232395</v>
      </c>
      <c r="BR30" s="37">
        <f t="shared" si="39"/>
        <v>186.01507445024774</v>
      </c>
      <c r="BS30" s="13">
        <f t="shared" si="21"/>
        <v>37862.051270571887</v>
      </c>
      <c r="BT30">
        <f t="shared" si="40"/>
        <v>1491.6030492975542</v>
      </c>
      <c r="BU30" s="13">
        <f t="shared" si="22"/>
        <v>829.96785815000442</v>
      </c>
      <c r="BV30" s="13">
        <f t="shared" si="48"/>
        <v>117588208.32452293</v>
      </c>
      <c r="BW30" s="13">
        <f t="shared" si="23"/>
        <v>16763.732445960341</v>
      </c>
      <c r="BX30">
        <f t="shared" si="41"/>
        <v>117588786.38426244</v>
      </c>
      <c r="BY30" s="13">
        <f t="shared" si="24"/>
        <v>117588852.55430891</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25"/>
        <v>370951371.2937628</v>
      </c>
      <c r="AE31" s="13">
        <f t="shared" si="1"/>
        <v>30762.916657339658</v>
      </c>
      <c r="AF31">
        <f t="shared" si="42"/>
        <v>370952396.72431803</v>
      </c>
      <c r="AG31" s="13">
        <f t="shared" si="2"/>
        <v>370952418.14796197</v>
      </c>
      <c r="AH31" s="13">
        <f t="shared" si="43"/>
        <v>370951371.16391802</v>
      </c>
      <c r="AI31" s="13">
        <f t="shared" si="3"/>
        <v>16763.732445960341</v>
      </c>
      <c r="AJ31">
        <f t="shared" si="26"/>
        <v>370951929.95499957</v>
      </c>
      <c r="AK31" s="13">
        <f t="shared" si="4"/>
        <v>370952418.14796197</v>
      </c>
      <c r="AL31" s="37">
        <f t="shared" si="27"/>
        <v>628.5495075911399</v>
      </c>
      <c r="AM31" s="13">
        <f t="shared" si="5"/>
        <v>30762.916657339658</v>
      </c>
      <c r="AN31">
        <f t="shared" si="28"/>
        <v>1653.9800628357953</v>
      </c>
      <c r="AO31" s="13">
        <f t="shared" si="6"/>
        <v>2813.5073827337451</v>
      </c>
      <c r="AP31" s="13">
        <f t="shared" si="44"/>
        <v>628.41966277274457</v>
      </c>
      <c r="AQ31" s="13">
        <f t="shared" si="7"/>
        <v>16763.732445960341</v>
      </c>
      <c r="AR31" s="13">
        <f t="shared" si="29"/>
        <v>1187.210744304756</v>
      </c>
      <c r="AS31" s="38">
        <f t="shared" si="8"/>
        <v>2813.5073827337451</v>
      </c>
      <c r="AT31" s="37">
        <f t="shared" si="30"/>
        <v>80763974.665005758</v>
      </c>
      <c r="AU31" s="13">
        <f t="shared" si="9"/>
        <v>33129.294861750393</v>
      </c>
      <c r="AV31">
        <f t="shared" si="31"/>
        <v>80765078.974834487</v>
      </c>
      <c r="AW31" s="13">
        <f t="shared" si="10"/>
        <v>80764377.431120396</v>
      </c>
      <c r="AX31" s="13">
        <f t="shared" si="45"/>
        <v>197675123.00301972</v>
      </c>
      <c r="AY31" s="13">
        <f t="shared" si="11"/>
        <v>16763.732445960341</v>
      </c>
      <c r="AZ31">
        <f t="shared" si="32"/>
        <v>197675681.79410124</v>
      </c>
      <c r="BA31" s="13">
        <f t="shared" si="12"/>
        <v>197675525.94803166</v>
      </c>
      <c r="BB31" s="37">
        <f t="shared" si="33"/>
        <v>112.97425663945214</v>
      </c>
      <c r="BC31" s="13">
        <f t="shared" si="13"/>
        <v>30762.916657339658</v>
      </c>
      <c r="BD31">
        <f t="shared" si="34"/>
        <v>1138.4048118841074</v>
      </c>
      <c r="BE31" s="13">
        <f t="shared" si="14"/>
        <v>503.35057957927143</v>
      </c>
      <c r="BF31" s="13">
        <f t="shared" si="46"/>
        <v>112.84441182105685</v>
      </c>
      <c r="BG31" s="13">
        <f t="shared" si="15"/>
        <v>16763.732445960341</v>
      </c>
      <c r="BH31">
        <f t="shared" si="35"/>
        <v>671.63549335306823</v>
      </c>
      <c r="BI31" s="13">
        <f t="shared" si="16"/>
        <v>503.35057957927143</v>
      </c>
      <c r="BJ31" s="37">
        <f t="shared" si="36"/>
        <v>1.3160841587359395</v>
      </c>
      <c r="BK31" s="13">
        <f t="shared" si="17"/>
        <v>2366.3782044107429</v>
      </c>
      <c r="BL31">
        <f t="shared" si="37"/>
        <v>80.195357639094027</v>
      </c>
      <c r="BM31" s="13">
        <f t="shared" si="18"/>
        <v>5.6772349545232395</v>
      </c>
      <c r="BN31" s="13">
        <f t="shared" si="47"/>
        <v>1.7748691837326502</v>
      </c>
      <c r="BO31" s="13">
        <f t="shared" si="19"/>
        <v>16763.732445960341</v>
      </c>
      <c r="BP31">
        <f t="shared" si="38"/>
        <v>560.56595071574407</v>
      </c>
      <c r="BQ31" s="13">
        <f t="shared" si="20"/>
        <v>5.6772349545232395</v>
      </c>
      <c r="BR31" s="37">
        <f t="shared" si="39"/>
        <v>186.01507445024774</v>
      </c>
      <c r="BS31" s="13">
        <f t="shared" si="21"/>
        <v>37862.051270571887</v>
      </c>
      <c r="BT31">
        <f t="shared" si="40"/>
        <v>1448.0834501359773</v>
      </c>
      <c r="BU31" s="13">
        <f t="shared" si="22"/>
        <v>829.96785815000442</v>
      </c>
      <c r="BV31" s="13">
        <f t="shared" si="48"/>
        <v>117588208.32452293</v>
      </c>
      <c r="BW31" s="13">
        <f t="shared" si="23"/>
        <v>16763.732445960341</v>
      </c>
      <c r="BX31">
        <f t="shared" si="41"/>
        <v>117588767.11560446</v>
      </c>
      <c r="BY31" s="13">
        <f t="shared" si="24"/>
        <v>117588852.55430891</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25"/>
        <v>370951371.2937628</v>
      </c>
      <c r="AE32" s="13">
        <f t="shared" si="1"/>
        <v>30762.916657339658</v>
      </c>
      <c r="AF32">
        <f t="shared" si="42"/>
        <v>370952363.64591306</v>
      </c>
      <c r="AG32" s="13">
        <f t="shared" si="2"/>
        <v>370952418.14796197</v>
      </c>
      <c r="AH32" s="13">
        <f t="shared" si="43"/>
        <v>370951371.16391802</v>
      </c>
      <c r="AI32" s="13">
        <f t="shared" si="3"/>
        <v>16763.732445960341</v>
      </c>
      <c r="AJ32">
        <f t="shared" si="26"/>
        <v>370951911.92948079</v>
      </c>
      <c r="AK32" s="13">
        <f t="shared" si="4"/>
        <v>370952418.14796197</v>
      </c>
      <c r="AL32" s="37">
        <f t="shared" si="27"/>
        <v>628.5495075911399</v>
      </c>
      <c r="AM32" s="13">
        <f t="shared" si="5"/>
        <v>30762.916657339658</v>
      </c>
      <c r="AN32">
        <f t="shared" si="28"/>
        <v>1620.9016578279029</v>
      </c>
      <c r="AO32" s="13">
        <f t="shared" si="6"/>
        <v>2813.5073827337451</v>
      </c>
      <c r="AP32" s="13">
        <f t="shared" si="44"/>
        <v>628.41966277274457</v>
      </c>
      <c r="AQ32" s="13">
        <f t="shared" si="7"/>
        <v>16763.732445960341</v>
      </c>
      <c r="AR32" s="13">
        <f t="shared" si="29"/>
        <v>1169.1852255456588</v>
      </c>
      <c r="AS32" s="38">
        <f t="shared" si="8"/>
        <v>2813.5073827337451</v>
      </c>
      <c r="AT32" s="37">
        <f t="shared" si="30"/>
        <v>80763974.665005758</v>
      </c>
      <c r="AU32" s="13">
        <f t="shared" si="9"/>
        <v>33129.294861750393</v>
      </c>
      <c r="AV32">
        <f t="shared" si="31"/>
        <v>80765043.351936787</v>
      </c>
      <c r="AW32" s="13">
        <f t="shared" si="10"/>
        <v>80764377.431120396</v>
      </c>
      <c r="AX32" s="13">
        <f t="shared" si="45"/>
        <v>197675123.00301972</v>
      </c>
      <c r="AY32" s="13">
        <f t="shared" si="11"/>
        <v>16763.732445960341</v>
      </c>
      <c r="AZ32">
        <f t="shared" si="32"/>
        <v>197675663.76858249</v>
      </c>
      <c r="BA32" s="13">
        <f t="shared" si="12"/>
        <v>197675525.94803166</v>
      </c>
      <c r="BB32" s="37">
        <f t="shared" si="33"/>
        <v>112.97425663945214</v>
      </c>
      <c r="BC32" s="13">
        <f t="shared" si="13"/>
        <v>30762.916657339658</v>
      </c>
      <c r="BD32">
        <f t="shared" si="34"/>
        <v>1105.3264068762153</v>
      </c>
      <c r="BE32" s="13">
        <f t="shared" si="14"/>
        <v>503.35057957927143</v>
      </c>
      <c r="BF32" s="13">
        <f t="shared" si="46"/>
        <v>112.84441182105685</v>
      </c>
      <c r="BG32" s="13">
        <f t="shared" si="15"/>
        <v>16763.732445960341</v>
      </c>
      <c r="BH32">
        <f t="shared" si="35"/>
        <v>653.60997459397106</v>
      </c>
      <c r="BI32" s="13">
        <f t="shared" si="16"/>
        <v>503.35057957927143</v>
      </c>
      <c r="BJ32" s="37">
        <f t="shared" si="36"/>
        <v>1.3160841587359395</v>
      </c>
      <c r="BK32" s="13">
        <f t="shared" si="17"/>
        <v>2366.3782044107429</v>
      </c>
      <c r="BL32">
        <f t="shared" si="37"/>
        <v>77.650864946179254</v>
      </c>
      <c r="BM32" s="13">
        <f t="shared" si="18"/>
        <v>5.6772349545232395</v>
      </c>
      <c r="BN32" s="13">
        <f t="shared" si="47"/>
        <v>1.7748691837326502</v>
      </c>
      <c r="BO32" s="13">
        <f t="shared" si="19"/>
        <v>16763.732445960341</v>
      </c>
      <c r="BP32">
        <f t="shared" si="38"/>
        <v>542.5404319566469</v>
      </c>
      <c r="BQ32" s="13">
        <f t="shared" si="20"/>
        <v>5.6772349545232395</v>
      </c>
      <c r="BR32" s="37">
        <f t="shared" si="39"/>
        <v>186.01507445024774</v>
      </c>
      <c r="BS32" s="13">
        <f t="shared" si="21"/>
        <v>37862.051270571887</v>
      </c>
      <c r="BT32">
        <f t="shared" si="40"/>
        <v>1407.3715670493409</v>
      </c>
      <c r="BU32" s="13">
        <f t="shared" si="22"/>
        <v>829.96785815000442</v>
      </c>
      <c r="BV32" s="13">
        <f t="shared" si="48"/>
        <v>117588208.32452293</v>
      </c>
      <c r="BW32" s="13">
        <f t="shared" si="23"/>
        <v>16763.732445960341</v>
      </c>
      <c r="BX32">
        <f t="shared" si="41"/>
        <v>117588749.0900857</v>
      </c>
      <c r="BY32" s="13">
        <f t="shared" si="24"/>
        <v>117588852.55430891</v>
      </c>
    </row>
    <row r="33" spans="1:77" x14ac:dyDescent="0.2">
      <c r="AC33">
        <v>32</v>
      </c>
      <c r="AD33" s="37">
        <f t="shared" si="25"/>
        <v>370951371.2937628</v>
      </c>
      <c r="AE33" s="13">
        <f t="shared" si="1"/>
        <v>30762.916657339658</v>
      </c>
      <c r="AF33">
        <f t="shared" si="42"/>
        <v>370952332.63490832</v>
      </c>
      <c r="AG33" s="13">
        <f t="shared" si="2"/>
        <v>370952418.14796197</v>
      </c>
      <c r="AH33" s="13">
        <f t="shared" si="43"/>
        <v>370951371.16391802</v>
      </c>
      <c r="AI33" s="13">
        <f t="shared" si="3"/>
        <v>16763.732445960341</v>
      </c>
      <c r="AJ33">
        <f t="shared" si="26"/>
        <v>370951895.03055698</v>
      </c>
      <c r="AK33" s="13">
        <f t="shared" si="4"/>
        <v>370952418.14796197</v>
      </c>
      <c r="AL33" s="37">
        <f t="shared" si="27"/>
        <v>628.5495075911399</v>
      </c>
      <c r="AM33" s="13">
        <f t="shared" si="5"/>
        <v>30762.916657339658</v>
      </c>
      <c r="AN33">
        <f t="shared" si="28"/>
        <v>1589.8906531330042</v>
      </c>
      <c r="AO33" s="13">
        <f t="shared" si="6"/>
        <v>2813.5073827337451</v>
      </c>
      <c r="AP33" s="13">
        <f t="shared" si="44"/>
        <v>628.41966277274457</v>
      </c>
      <c r="AQ33" s="13">
        <f t="shared" si="7"/>
        <v>16763.732445960341</v>
      </c>
      <c r="AR33" s="13">
        <f t="shared" si="29"/>
        <v>1152.2863017090053</v>
      </c>
      <c r="AS33" s="38">
        <f t="shared" si="8"/>
        <v>2813.5073827337451</v>
      </c>
      <c r="AT33" s="37">
        <f t="shared" si="30"/>
        <v>80763974.665005758</v>
      </c>
      <c r="AU33" s="13">
        <f t="shared" si="9"/>
        <v>33129.294861750393</v>
      </c>
      <c r="AV33">
        <f t="shared" si="31"/>
        <v>80765009.955470189</v>
      </c>
      <c r="AW33" s="13">
        <f t="shared" si="10"/>
        <v>80764377.431120396</v>
      </c>
      <c r="AX33" s="13">
        <f t="shared" si="45"/>
        <v>197675123.00301972</v>
      </c>
      <c r="AY33" s="13">
        <f t="shared" si="11"/>
        <v>16763.732445960341</v>
      </c>
      <c r="AZ33">
        <f t="shared" si="32"/>
        <v>197675646.86965865</v>
      </c>
      <c r="BA33" s="13">
        <f t="shared" si="12"/>
        <v>197675525.94803166</v>
      </c>
      <c r="BB33" s="37">
        <f t="shared" si="33"/>
        <v>112.97425663945214</v>
      </c>
      <c r="BC33" s="13">
        <f t="shared" si="13"/>
        <v>30762.916657339658</v>
      </c>
      <c r="BD33">
        <f t="shared" si="34"/>
        <v>1074.3154021813164</v>
      </c>
      <c r="BE33" s="13">
        <f t="shared" si="14"/>
        <v>503.35057957927143</v>
      </c>
      <c r="BF33" s="13">
        <f t="shared" si="46"/>
        <v>112.84441182105685</v>
      </c>
      <c r="BG33" s="13">
        <f t="shared" si="15"/>
        <v>16763.732445960341</v>
      </c>
      <c r="BH33">
        <f t="shared" si="35"/>
        <v>636.71105075731748</v>
      </c>
      <c r="BI33" s="13">
        <f t="shared" si="16"/>
        <v>503.35057957927143</v>
      </c>
      <c r="BJ33" s="37">
        <f t="shared" si="36"/>
        <v>1.3160841587359395</v>
      </c>
      <c r="BK33" s="13">
        <f t="shared" si="17"/>
        <v>2366.3782044107429</v>
      </c>
      <c r="BL33">
        <f t="shared" si="37"/>
        <v>75.265403046571649</v>
      </c>
      <c r="BM33" s="13">
        <f t="shared" si="18"/>
        <v>5.6772349545232395</v>
      </c>
      <c r="BN33" s="13">
        <f t="shared" si="47"/>
        <v>1.7748691837326502</v>
      </c>
      <c r="BO33" s="13">
        <f t="shared" si="19"/>
        <v>16763.732445960341</v>
      </c>
      <c r="BP33">
        <f t="shared" si="38"/>
        <v>525.64150811999332</v>
      </c>
      <c r="BQ33" s="13">
        <f t="shared" si="20"/>
        <v>5.6772349545232395</v>
      </c>
      <c r="BR33" s="37">
        <f t="shared" si="39"/>
        <v>186.01507445024774</v>
      </c>
      <c r="BS33" s="13">
        <f t="shared" si="21"/>
        <v>37862.051270571887</v>
      </c>
      <c r="BT33">
        <f t="shared" si="40"/>
        <v>1369.2041766556192</v>
      </c>
      <c r="BU33" s="13">
        <f t="shared" si="22"/>
        <v>829.96785815000442</v>
      </c>
      <c r="BV33" s="13">
        <f t="shared" si="48"/>
        <v>117588208.32452293</v>
      </c>
      <c r="BW33" s="13">
        <f t="shared" si="23"/>
        <v>16763.732445960341</v>
      </c>
      <c r="BX33">
        <f t="shared" si="41"/>
        <v>117588732.19116187</v>
      </c>
      <c r="BY33" s="13">
        <f t="shared" si="24"/>
        <v>117588852.55430891</v>
      </c>
    </row>
    <row r="34" spans="1:77" x14ac:dyDescent="0.2">
      <c r="B34" s="179" t="s">
        <v>112</v>
      </c>
      <c r="C34" s="180"/>
      <c r="D34" s="179" t="s">
        <v>113</v>
      </c>
      <c r="E34" s="180"/>
      <c r="F34" s="179" t="s">
        <v>152</v>
      </c>
      <c r="G34" s="181"/>
      <c r="H34" s="179" t="s">
        <v>115</v>
      </c>
      <c r="I34" s="180"/>
      <c r="J34" s="179" t="s">
        <v>153</v>
      </c>
      <c r="K34" s="181"/>
      <c r="L34" s="179" t="s">
        <v>117</v>
      </c>
      <c r="M34" s="181"/>
      <c r="N34" t="s">
        <v>28</v>
      </c>
      <c r="Q34" s="28"/>
      <c r="AC34">
        <v>33</v>
      </c>
      <c r="AD34" s="37">
        <f t="shared" si="25"/>
        <v>370951371.2937628</v>
      </c>
      <c r="AE34" s="13">
        <f t="shared" si="1"/>
        <v>30762.916657339658</v>
      </c>
      <c r="AF34">
        <f t="shared" si="42"/>
        <v>370952303.50335848</v>
      </c>
      <c r="AG34" s="13">
        <f t="shared" si="2"/>
        <v>370952418.14796197</v>
      </c>
      <c r="AH34" s="13">
        <f t="shared" si="43"/>
        <v>370951371.16391802</v>
      </c>
      <c r="AI34" s="13">
        <f t="shared" si="3"/>
        <v>16763.732445960341</v>
      </c>
      <c r="AJ34">
        <f t="shared" si="26"/>
        <v>370951879.1558103</v>
      </c>
      <c r="AK34" s="13">
        <f t="shared" si="4"/>
        <v>370952418.14796197</v>
      </c>
      <c r="AL34" s="37">
        <f t="shared" si="27"/>
        <v>628.5495075911399</v>
      </c>
      <c r="AM34" s="13">
        <f t="shared" si="5"/>
        <v>30762.916657339658</v>
      </c>
      <c r="AN34">
        <f t="shared" si="28"/>
        <v>1560.7591032680994</v>
      </c>
      <c r="AO34" s="13">
        <f t="shared" si="6"/>
        <v>2813.5073827337451</v>
      </c>
      <c r="AP34" s="13">
        <f t="shared" si="44"/>
        <v>628.41966277274457</v>
      </c>
      <c r="AQ34" s="13">
        <f t="shared" si="7"/>
        <v>16763.732445960341</v>
      </c>
      <c r="AR34" s="13">
        <f t="shared" si="29"/>
        <v>1136.411555074573</v>
      </c>
      <c r="AS34" s="38">
        <f t="shared" si="8"/>
        <v>2813.5073827337451</v>
      </c>
      <c r="AT34" s="37">
        <f t="shared" si="30"/>
        <v>80763974.665005758</v>
      </c>
      <c r="AU34" s="13">
        <f t="shared" si="9"/>
        <v>33129.294861750393</v>
      </c>
      <c r="AV34">
        <f t="shared" si="31"/>
        <v>80764978.583031878</v>
      </c>
      <c r="AW34" s="13">
        <f t="shared" si="10"/>
        <v>80764377.431120396</v>
      </c>
      <c r="AX34" s="13">
        <f t="shared" si="45"/>
        <v>197675123.00301972</v>
      </c>
      <c r="AY34" s="13">
        <f t="shared" si="11"/>
        <v>16763.732445960341</v>
      </c>
      <c r="AZ34">
        <f t="shared" si="32"/>
        <v>197675630.99491203</v>
      </c>
      <c r="BA34" s="13">
        <f t="shared" si="12"/>
        <v>197675525.94803166</v>
      </c>
      <c r="BB34" s="37">
        <f t="shared" si="33"/>
        <v>112.97425663945214</v>
      </c>
      <c r="BC34" s="13">
        <f t="shared" si="13"/>
        <v>30762.916657339658</v>
      </c>
      <c r="BD34">
        <f t="shared" si="34"/>
        <v>1045.1838523164115</v>
      </c>
      <c r="BE34" s="13">
        <f t="shared" si="14"/>
        <v>503.35057957927143</v>
      </c>
      <c r="BF34" s="13">
        <f t="shared" si="46"/>
        <v>112.84441182105685</v>
      </c>
      <c r="BG34" s="13">
        <f t="shared" si="15"/>
        <v>16763.732445960341</v>
      </c>
      <c r="BH34">
        <f t="shared" si="35"/>
        <v>620.83630412288539</v>
      </c>
      <c r="BI34" s="13">
        <f t="shared" si="16"/>
        <v>503.35057957927143</v>
      </c>
      <c r="BJ34" s="37">
        <f t="shared" si="36"/>
        <v>1.3160841587359395</v>
      </c>
      <c r="BK34" s="13">
        <f t="shared" si="17"/>
        <v>2366.3782044107429</v>
      </c>
      <c r="BL34">
        <f t="shared" si="37"/>
        <v>73.024514595425117</v>
      </c>
      <c r="BM34" s="13">
        <f t="shared" si="18"/>
        <v>5.6772349545232395</v>
      </c>
      <c r="BN34" s="13">
        <f t="shared" si="47"/>
        <v>1.7748691837326502</v>
      </c>
      <c r="BO34" s="13">
        <f t="shared" si="19"/>
        <v>16763.732445960341</v>
      </c>
      <c r="BP34">
        <f t="shared" si="38"/>
        <v>509.76676148556118</v>
      </c>
      <c r="BQ34" s="13">
        <f t="shared" si="20"/>
        <v>5.6772349545232395</v>
      </c>
      <c r="BR34" s="37">
        <f t="shared" si="39"/>
        <v>186.01507445024774</v>
      </c>
      <c r="BS34" s="13">
        <f t="shared" si="21"/>
        <v>37862.051270571887</v>
      </c>
      <c r="BT34">
        <f t="shared" si="40"/>
        <v>1333.3499614372747</v>
      </c>
      <c r="BU34" s="13">
        <f t="shared" si="22"/>
        <v>829.96785815000442</v>
      </c>
      <c r="BV34" s="13">
        <f t="shared" si="48"/>
        <v>117588208.32452293</v>
      </c>
      <c r="BW34" s="13">
        <f t="shared" si="23"/>
        <v>16763.732445960341</v>
      </c>
      <c r="BX34">
        <f t="shared" si="41"/>
        <v>117588716.31641524</v>
      </c>
      <c r="BY34" s="13">
        <f t="shared" si="24"/>
        <v>117588852.55430891</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25"/>
        <v>370951371.2937628</v>
      </c>
      <c r="AE35" s="13">
        <f t="shared" si="1"/>
        <v>30762.916657339658</v>
      </c>
      <c r="AF35">
        <f t="shared" si="42"/>
        <v>370952276.08542919</v>
      </c>
      <c r="AG35" s="13">
        <f t="shared" si="2"/>
        <v>370952418.14796197</v>
      </c>
      <c r="AH35" s="13">
        <f t="shared" si="43"/>
        <v>370951371.16391802</v>
      </c>
      <c r="AI35" s="13">
        <f t="shared" si="3"/>
        <v>16763.732445960341</v>
      </c>
      <c r="AJ35">
        <f t="shared" si="26"/>
        <v>370951864.2148723</v>
      </c>
      <c r="AK35" s="13">
        <f t="shared" si="4"/>
        <v>370952418.14796197</v>
      </c>
      <c r="AL35" s="37">
        <f t="shared" si="27"/>
        <v>628.5495075911399</v>
      </c>
      <c r="AM35" s="13">
        <f t="shared" si="5"/>
        <v>30762.916657339658</v>
      </c>
      <c r="AN35">
        <f t="shared" si="28"/>
        <v>1533.3411739834828</v>
      </c>
      <c r="AO35" s="13">
        <f t="shared" si="6"/>
        <v>2813.5073827337451</v>
      </c>
      <c r="AP35" s="13">
        <f t="shared" si="44"/>
        <v>628.41966277274457</v>
      </c>
      <c r="AQ35" s="13">
        <f t="shared" si="7"/>
        <v>16763.732445960341</v>
      </c>
      <c r="AR35" s="13">
        <f t="shared" si="29"/>
        <v>1121.4706170656957</v>
      </c>
      <c r="AS35" s="38">
        <f t="shared" si="8"/>
        <v>2813.5073827337451</v>
      </c>
      <c r="AT35" s="37">
        <f t="shared" si="30"/>
        <v>80763974.665005758</v>
      </c>
      <c r="AU35" s="13">
        <f t="shared" si="9"/>
        <v>33129.294861750393</v>
      </c>
      <c r="AV35">
        <f t="shared" si="31"/>
        <v>80764949.056031108</v>
      </c>
      <c r="AW35" s="13">
        <f t="shared" si="10"/>
        <v>80764377.431120396</v>
      </c>
      <c r="AX35" s="13">
        <f t="shared" si="45"/>
        <v>197675123.00301972</v>
      </c>
      <c r="AY35" s="13">
        <f t="shared" si="11"/>
        <v>16763.732445960341</v>
      </c>
      <c r="AZ35">
        <f t="shared" si="32"/>
        <v>197675616.053974</v>
      </c>
      <c r="BA35" s="13">
        <f t="shared" si="12"/>
        <v>197675525.94803166</v>
      </c>
      <c r="BB35" s="37">
        <f t="shared" si="33"/>
        <v>112.97425663945214</v>
      </c>
      <c r="BC35" s="13">
        <f t="shared" si="13"/>
        <v>30762.916657339658</v>
      </c>
      <c r="BD35">
        <f t="shared" si="34"/>
        <v>1017.7659230317951</v>
      </c>
      <c r="BE35" s="13">
        <f t="shared" si="14"/>
        <v>503.35057957927143</v>
      </c>
      <c r="BF35" s="13">
        <f t="shared" si="46"/>
        <v>112.84441182105685</v>
      </c>
      <c r="BG35" s="13">
        <f t="shared" si="15"/>
        <v>16763.732445960341</v>
      </c>
      <c r="BH35">
        <f t="shared" si="35"/>
        <v>605.89536611400808</v>
      </c>
      <c r="BI35" s="13">
        <f t="shared" si="16"/>
        <v>503.35057957927143</v>
      </c>
      <c r="BJ35" s="37">
        <f t="shared" si="36"/>
        <v>1.3160841587359395</v>
      </c>
      <c r="BK35" s="13">
        <f t="shared" si="17"/>
        <v>2366.3782044107429</v>
      </c>
      <c r="BL35">
        <f t="shared" si="37"/>
        <v>70.915443111993071</v>
      </c>
      <c r="BM35" s="13">
        <f t="shared" si="18"/>
        <v>5.6772349545232395</v>
      </c>
      <c r="BN35" s="13">
        <f t="shared" si="47"/>
        <v>1.7748691837326502</v>
      </c>
      <c r="BO35" s="13">
        <f t="shared" si="19"/>
        <v>16763.732445960341</v>
      </c>
      <c r="BP35">
        <f t="shared" si="38"/>
        <v>494.82582347668387</v>
      </c>
      <c r="BQ35" s="13">
        <f t="shared" si="20"/>
        <v>5.6772349545232395</v>
      </c>
      <c r="BR35" s="37">
        <f t="shared" si="39"/>
        <v>186.01507445024774</v>
      </c>
      <c r="BS35" s="13">
        <f t="shared" si="21"/>
        <v>37862.051270571887</v>
      </c>
      <c r="BT35">
        <f t="shared" si="40"/>
        <v>1299.604817702362</v>
      </c>
      <c r="BU35" s="13">
        <f t="shared" si="22"/>
        <v>829.96785815000442</v>
      </c>
      <c r="BV35" s="13">
        <f t="shared" si="48"/>
        <v>117588208.32452293</v>
      </c>
      <c r="BW35" s="13">
        <f t="shared" si="23"/>
        <v>16763.732445960341</v>
      </c>
      <c r="BX35">
        <f t="shared" si="41"/>
        <v>117588701.37547722</v>
      </c>
      <c r="BY35" s="13">
        <f t="shared" si="24"/>
        <v>117588852.55430891</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25"/>
        <v>370951371.2937628</v>
      </c>
      <c r="AE36" s="13">
        <f t="shared" si="1"/>
        <v>30762.916657339658</v>
      </c>
      <c r="AF36">
        <f t="shared" si="42"/>
        <v>370952250.23423874</v>
      </c>
      <c r="AG36" s="13">
        <f t="shared" si="2"/>
        <v>370952418.14796197</v>
      </c>
      <c r="AH36" s="13">
        <f t="shared" si="43"/>
        <v>370951371.16391802</v>
      </c>
      <c r="AI36" s="13">
        <f t="shared" si="3"/>
        <v>16763.732445960341</v>
      </c>
      <c r="AJ36">
        <f t="shared" si="26"/>
        <v>370951850.12770218</v>
      </c>
      <c r="AK36" s="13">
        <f t="shared" si="4"/>
        <v>370952418.14796197</v>
      </c>
      <c r="AL36" s="37">
        <f t="shared" si="27"/>
        <v>628.5495075911399</v>
      </c>
      <c r="AM36" s="13">
        <f t="shared" si="5"/>
        <v>30762.916657339658</v>
      </c>
      <c r="AN36">
        <f t="shared" si="28"/>
        <v>1507.48998351513</v>
      </c>
      <c r="AO36" s="13">
        <f t="shared" si="6"/>
        <v>2813.5073827337451</v>
      </c>
      <c r="AP36" s="13">
        <f t="shared" si="44"/>
        <v>628.41966277274457</v>
      </c>
      <c r="AQ36" s="13">
        <f t="shared" si="7"/>
        <v>16763.732445960341</v>
      </c>
      <c r="AR36" s="13">
        <f t="shared" si="29"/>
        <v>1107.3834469430401</v>
      </c>
      <c r="AS36" s="38">
        <f t="shared" si="8"/>
        <v>2813.5073827337451</v>
      </c>
      <c r="AT36" s="37">
        <f t="shared" si="30"/>
        <v>80763974.665005758</v>
      </c>
      <c r="AU36" s="13">
        <f t="shared" si="9"/>
        <v>33129.294861750393</v>
      </c>
      <c r="AV36">
        <f t="shared" si="31"/>
        <v>80764921.216287524</v>
      </c>
      <c r="AW36" s="13">
        <f t="shared" si="10"/>
        <v>80764377.431120396</v>
      </c>
      <c r="AX36" s="13">
        <f t="shared" si="45"/>
        <v>197675123.00301972</v>
      </c>
      <c r="AY36" s="13">
        <f t="shared" si="11"/>
        <v>16763.732445960341</v>
      </c>
      <c r="AZ36">
        <f t="shared" si="32"/>
        <v>197675601.96680388</v>
      </c>
      <c r="BA36" s="13">
        <f t="shared" si="12"/>
        <v>197675525.94803166</v>
      </c>
      <c r="BB36" s="37">
        <f t="shared" si="33"/>
        <v>112.97425663945214</v>
      </c>
      <c r="BC36" s="13">
        <f t="shared" si="13"/>
        <v>30762.916657339658</v>
      </c>
      <c r="BD36">
        <f t="shared" si="34"/>
        <v>991.91473256344239</v>
      </c>
      <c r="BE36" s="13">
        <f t="shared" si="14"/>
        <v>503.35057957927143</v>
      </c>
      <c r="BF36" s="13">
        <f t="shared" si="46"/>
        <v>112.84441182105685</v>
      </c>
      <c r="BG36" s="13">
        <f t="shared" si="15"/>
        <v>16763.732445960341</v>
      </c>
      <c r="BH36">
        <f t="shared" si="35"/>
        <v>591.80819599135236</v>
      </c>
      <c r="BI36" s="13">
        <f t="shared" si="16"/>
        <v>503.35057957927143</v>
      </c>
      <c r="BJ36" s="37">
        <f t="shared" si="36"/>
        <v>1.3160841587359395</v>
      </c>
      <c r="BK36" s="13">
        <f t="shared" si="17"/>
        <v>2366.3782044107429</v>
      </c>
      <c r="BL36">
        <f t="shared" si="37"/>
        <v>68.926889999042871</v>
      </c>
      <c r="BM36" s="13">
        <f t="shared" si="18"/>
        <v>5.6772349545232395</v>
      </c>
      <c r="BN36" s="13">
        <f t="shared" si="47"/>
        <v>1.7748691837326502</v>
      </c>
      <c r="BO36" s="13">
        <f t="shared" si="19"/>
        <v>16763.732445960341</v>
      </c>
      <c r="BP36">
        <f t="shared" si="38"/>
        <v>480.73865335402814</v>
      </c>
      <c r="BQ36" s="13">
        <f t="shared" si="20"/>
        <v>5.6772349545232395</v>
      </c>
      <c r="BR36" s="37">
        <f t="shared" si="39"/>
        <v>186.01507445024774</v>
      </c>
      <c r="BS36" s="13">
        <f t="shared" si="21"/>
        <v>37862.051270571887</v>
      </c>
      <c r="BT36">
        <f t="shared" si="40"/>
        <v>1267.7879678951588</v>
      </c>
      <c r="BU36" s="13">
        <f t="shared" si="22"/>
        <v>829.96785815000442</v>
      </c>
      <c r="BV36" s="13">
        <f t="shared" si="48"/>
        <v>117588208.32452293</v>
      </c>
      <c r="BW36" s="13">
        <f t="shared" si="23"/>
        <v>16763.732445960341</v>
      </c>
      <c r="BX36">
        <f t="shared" si="41"/>
        <v>117588687.2883071</v>
      </c>
      <c r="BY36" s="13">
        <f t="shared" si="24"/>
        <v>117588852.55430891</v>
      </c>
    </row>
    <row r="37" spans="1:77" x14ac:dyDescent="0.2">
      <c r="A37" s="20" t="s">
        <v>160</v>
      </c>
      <c r="B37" s="35">
        <v>13</v>
      </c>
      <c r="C37" s="36">
        <f>ROUNDUP($V$2/'DU LCI'!$D$7/C36,0)</f>
        <v>1</v>
      </c>
      <c r="D37" s="35">
        <v>13</v>
      </c>
      <c r="E37" s="36">
        <f>ROUNDUP($V$8/'DU LCI'!$D$7/E36,0)</f>
        <v>1</v>
      </c>
      <c r="F37" s="35">
        <v>14</v>
      </c>
      <c r="G37" s="36">
        <f>ROUNDUP($V$15/'DU LCI'!$D$7/G36,0)</f>
        <v>1</v>
      </c>
      <c r="H37" s="35">
        <v>13</v>
      </c>
      <c r="I37" s="36">
        <f>ROUNDUP($V$19/'DU LCI'!$D$7/I36,0)</f>
        <v>1</v>
      </c>
      <c r="J37" s="35">
        <v>1</v>
      </c>
      <c r="K37" s="36">
        <f>ROUNDUP($V$23/'DU LCI'!$D$7/K36,0)</f>
        <v>1</v>
      </c>
      <c r="L37" s="35">
        <v>16</v>
      </c>
      <c r="M37" s="36">
        <f>ROUNDUP($V$27/'DU LCI'!$D$7/M36,0)</f>
        <v>1</v>
      </c>
      <c r="AC37">
        <v>36</v>
      </c>
      <c r="AD37" s="37">
        <f t="shared" si="25"/>
        <v>370951371.2937628</v>
      </c>
      <c r="AE37" s="13">
        <f t="shared" si="1"/>
        <v>30762.916657339658</v>
      </c>
      <c r="AF37">
        <f t="shared" si="42"/>
        <v>370952225.81922549</v>
      </c>
      <c r="AG37" s="13">
        <f t="shared" si="2"/>
        <v>370952418.14796197</v>
      </c>
      <c r="AH37" s="13">
        <f t="shared" si="43"/>
        <v>370951371.16391802</v>
      </c>
      <c r="AI37" s="13">
        <f t="shared" si="3"/>
        <v>16763.732445960341</v>
      </c>
      <c r="AJ37">
        <f t="shared" si="26"/>
        <v>370951836.8231526</v>
      </c>
      <c r="AK37" s="13">
        <f t="shared" si="4"/>
        <v>370952418.14796197</v>
      </c>
      <c r="AL37" s="37">
        <f t="shared" si="27"/>
        <v>628.5495075911399</v>
      </c>
      <c r="AM37" s="13">
        <f t="shared" si="5"/>
        <v>30762.916657339658</v>
      </c>
      <c r="AN37">
        <f t="shared" si="28"/>
        <v>1483.0749702950193</v>
      </c>
      <c r="AO37" s="13">
        <f t="shared" si="6"/>
        <v>2813.5073827337451</v>
      </c>
      <c r="AP37" s="13">
        <f t="shared" si="44"/>
        <v>628.41966277274457</v>
      </c>
      <c r="AQ37" s="13">
        <f t="shared" si="7"/>
        <v>16763.732445960341</v>
      </c>
      <c r="AR37" s="13">
        <f t="shared" si="29"/>
        <v>1094.0788973827539</v>
      </c>
      <c r="AS37" s="38">
        <f t="shared" si="8"/>
        <v>2813.5073827337451</v>
      </c>
      <c r="AT37" s="37">
        <f t="shared" si="30"/>
        <v>80763974.665005758</v>
      </c>
      <c r="AU37" s="13">
        <f t="shared" si="9"/>
        <v>33129.294861750393</v>
      </c>
      <c r="AV37">
        <f t="shared" si="31"/>
        <v>80764894.92319636</v>
      </c>
      <c r="AW37" s="13">
        <f t="shared" si="10"/>
        <v>80764377.431120396</v>
      </c>
      <c r="AX37" s="13">
        <f t="shared" si="45"/>
        <v>197675123.00301972</v>
      </c>
      <c r="AY37" s="13">
        <f t="shared" si="11"/>
        <v>16763.732445960341</v>
      </c>
      <c r="AZ37">
        <f t="shared" si="32"/>
        <v>197675588.66225433</v>
      </c>
      <c r="BA37" s="13">
        <f t="shared" si="12"/>
        <v>197675525.94803166</v>
      </c>
      <c r="BB37" s="37">
        <f t="shared" si="33"/>
        <v>112.97425663945214</v>
      </c>
      <c r="BC37" s="13">
        <f t="shared" si="13"/>
        <v>30762.916657339658</v>
      </c>
      <c r="BD37">
        <f t="shared" si="34"/>
        <v>967.49971934333155</v>
      </c>
      <c r="BE37" s="13">
        <f t="shared" si="14"/>
        <v>503.35057957927143</v>
      </c>
      <c r="BF37" s="13">
        <f t="shared" si="46"/>
        <v>112.84441182105685</v>
      </c>
      <c r="BG37" s="13">
        <f t="shared" si="15"/>
        <v>16763.732445960341</v>
      </c>
      <c r="BH37">
        <f t="shared" si="35"/>
        <v>578.50364643106627</v>
      </c>
      <c r="BI37" s="13">
        <f t="shared" si="16"/>
        <v>503.35057957927143</v>
      </c>
      <c r="BJ37" s="37">
        <f t="shared" si="36"/>
        <v>1.3160841587359395</v>
      </c>
      <c r="BK37" s="13">
        <f t="shared" si="17"/>
        <v>2366.3782044107429</v>
      </c>
      <c r="BL37">
        <f t="shared" si="37"/>
        <v>67.048812059034347</v>
      </c>
      <c r="BM37" s="13">
        <f t="shared" si="18"/>
        <v>5.6772349545232395</v>
      </c>
      <c r="BN37" s="13">
        <f t="shared" si="47"/>
        <v>1.7748691837326502</v>
      </c>
      <c r="BO37" s="13">
        <f t="shared" si="19"/>
        <v>16763.732445960341</v>
      </c>
      <c r="BP37">
        <f t="shared" si="38"/>
        <v>467.43410379374211</v>
      </c>
      <c r="BQ37" s="13">
        <f t="shared" si="20"/>
        <v>5.6772349545232395</v>
      </c>
      <c r="BR37" s="37">
        <f t="shared" si="39"/>
        <v>186.01507445024774</v>
      </c>
      <c r="BS37" s="13">
        <f t="shared" si="21"/>
        <v>37862.051270571887</v>
      </c>
      <c r="BT37">
        <f t="shared" si="40"/>
        <v>1237.7387208550224</v>
      </c>
      <c r="BU37" s="13">
        <f t="shared" si="22"/>
        <v>829.96785815000442</v>
      </c>
      <c r="BV37" s="13">
        <f t="shared" si="48"/>
        <v>117588208.32452293</v>
      </c>
      <c r="BW37" s="13">
        <f t="shared" si="23"/>
        <v>16763.732445960341</v>
      </c>
      <c r="BX37">
        <f t="shared" si="41"/>
        <v>117588673.98375754</v>
      </c>
      <c r="BY37" s="13">
        <f t="shared" si="24"/>
        <v>117588852.55430891</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25"/>
        <v>370951371.2937628</v>
      </c>
      <c r="AE38" s="13">
        <f t="shared" si="1"/>
        <v>30762.916657339658</v>
      </c>
      <c r="AF38">
        <f t="shared" si="42"/>
        <v>370952225.81922549</v>
      </c>
      <c r="AG38" s="13">
        <f t="shared" si="2"/>
        <v>370952418.14796197</v>
      </c>
      <c r="AH38" s="13">
        <f t="shared" si="43"/>
        <v>370951371.16391802</v>
      </c>
      <c r="AI38" s="13">
        <f t="shared" si="3"/>
        <v>16763.732445960341</v>
      </c>
      <c r="AJ38">
        <f t="shared" si="26"/>
        <v>370951836.8231526</v>
      </c>
      <c r="AK38" s="13">
        <f t="shared" si="4"/>
        <v>370952418.14796197</v>
      </c>
      <c r="AL38" s="37">
        <f t="shared" si="27"/>
        <v>628.5495075911399</v>
      </c>
      <c r="AM38" s="13">
        <f t="shared" si="5"/>
        <v>30762.916657339658</v>
      </c>
      <c r="AN38">
        <f t="shared" si="28"/>
        <v>1483.0749702950193</v>
      </c>
      <c r="AO38" s="13">
        <f t="shared" si="6"/>
        <v>2813.5073827337451</v>
      </c>
      <c r="AP38" s="13">
        <f t="shared" si="44"/>
        <v>628.41966277274457</v>
      </c>
      <c r="AQ38" s="13">
        <f t="shared" si="7"/>
        <v>16763.732445960341</v>
      </c>
      <c r="AR38" s="13">
        <f t="shared" si="29"/>
        <v>1094.0788973827539</v>
      </c>
      <c r="AS38" s="38">
        <f t="shared" si="8"/>
        <v>2813.5073827337451</v>
      </c>
      <c r="AT38" s="37">
        <f t="shared" si="30"/>
        <v>80763974.665005758</v>
      </c>
      <c r="AU38" s="13">
        <f t="shared" si="9"/>
        <v>33129.294861750393</v>
      </c>
      <c r="AV38">
        <f t="shared" si="31"/>
        <v>80764894.92319636</v>
      </c>
      <c r="AW38" s="13">
        <f t="shared" si="10"/>
        <v>80764377.431120396</v>
      </c>
      <c r="AX38" s="13">
        <f t="shared" si="45"/>
        <v>197675123.00301972</v>
      </c>
      <c r="AY38" s="13">
        <f t="shared" si="11"/>
        <v>16763.732445960341</v>
      </c>
      <c r="AZ38">
        <f t="shared" si="32"/>
        <v>197675588.66225433</v>
      </c>
      <c r="BA38" s="13">
        <f t="shared" si="12"/>
        <v>197675525.94803166</v>
      </c>
      <c r="BB38" s="37">
        <f t="shared" si="33"/>
        <v>112.97425663945214</v>
      </c>
      <c r="BC38" s="13">
        <f t="shared" si="13"/>
        <v>30762.916657339658</v>
      </c>
      <c r="BD38">
        <f t="shared" si="34"/>
        <v>967.49971934333155</v>
      </c>
      <c r="BE38" s="13">
        <f t="shared" si="14"/>
        <v>503.35057957927143</v>
      </c>
      <c r="BF38" s="13">
        <f t="shared" si="46"/>
        <v>112.84441182105685</v>
      </c>
      <c r="BG38" s="13">
        <f t="shared" si="15"/>
        <v>16763.732445960341</v>
      </c>
      <c r="BH38">
        <f t="shared" si="35"/>
        <v>578.50364643106627</v>
      </c>
      <c r="BI38" s="13">
        <f t="shared" si="16"/>
        <v>503.35057957927143</v>
      </c>
      <c r="BJ38" s="37">
        <f t="shared" si="36"/>
        <v>1.3160841587359395</v>
      </c>
      <c r="BK38" s="13">
        <f t="shared" si="17"/>
        <v>2366.3782044107429</v>
      </c>
      <c r="BL38">
        <f t="shared" si="37"/>
        <v>67.048812059034347</v>
      </c>
      <c r="BM38" s="13">
        <f t="shared" si="18"/>
        <v>5.6772349545232395</v>
      </c>
      <c r="BN38" s="13">
        <f t="shared" si="47"/>
        <v>1.7748691837326502</v>
      </c>
      <c r="BO38" s="13">
        <f t="shared" si="19"/>
        <v>16763.732445960341</v>
      </c>
      <c r="BP38">
        <f t="shared" si="38"/>
        <v>467.43410379374211</v>
      </c>
      <c r="BQ38" s="13">
        <f t="shared" si="20"/>
        <v>5.6772349545232395</v>
      </c>
      <c r="BR38" s="37">
        <f t="shared" si="39"/>
        <v>186.01507445024774</v>
      </c>
      <c r="BS38" s="13">
        <f t="shared" si="21"/>
        <v>37862.051270571887</v>
      </c>
      <c r="BT38">
        <f t="shared" si="40"/>
        <v>1237.7387208550224</v>
      </c>
      <c r="BU38" s="13">
        <f t="shared" si="22"/>
        <v>829.96785815000442</v>
      </c>
      <c r="BV38" s="13">
        <f t="shared" si="48"/>
        <v>117588208.32452293</v>
      </c>
      <c r="BW38" s="13">
        <f t="shared" si="23"/>
        <v>16763.732445960341</v>
      </c>
      <c r="BX38">
        <f t="shared" si="41"/>
        <v>117588673.98375754</v>
      </c>
      <c r="BY38" s="13">
        <f t="shared" si="24"/>
        <v>117588852.55430891</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25"/>
        <v>370951371.2937628</v>
      </c>
      <c r="AE39" s="13">
        <f t="shared" si="1"/>
        <v>30762.916657339658</v>
      </c>
      <c r="AF39">
        <f t="shared" si="42"/>
        <v>370952202.72394276</v>
      </c>
      <c r="AG39" s="13">
        <f t="shared" si="2"/>
        <v>370952418.14796197</v>
      </c>
      <c r="AH39" s="13">
        <f t="shared" si="43"/>
        <v>370951371.16391802</v>
      </c>
      <c r="AI39" s="13">
        <f t="shared" si="3"/>
        <v>16763.732445960341</v>
      </c>
      <c r="AJ39">
        <f t="shared" si="26"/>
        <v>370951824.23776793</v>
      </c>
      <c r="AK39" s="13">
        <f t="shared" si="4"/>
        <v>370952418.14796197</v>
      </c>
      <c r="AL39" s="37">
        <f t="shared" si="27"/>
        <v>628.5495075911399</v>
      </c>
      <c r="AM39" s="13">
        <f t="shared" si="5"/>
        <v>30762.916657339658</v>
      </c>
      <c r="AN39">
        <f t="shared" si="28"/>
        <v>1459.9796875192387</v>
      </c>
      <c r="AO39" s="13">
        <f t="shared" si="6"/>
        <v>2813.5073827337451</v>
      </c>
      <c r="AP39" s="13">
        <f t="shared" si="44"/>
        <v>628.41966277274457</v>
      </c>
      <c r="AQ39" s="13">
        <f t="shared" si="7"/>
        <v>16763.732445960341</v>
      </c>
      <c r="AR39" s="13">
        <f t="shared" si="29"/>
        <v>1081.4935126635646</v>
      </c>
      <c r="AS39" s="38">
        <f t="shared" si="8"/>
        <v>2813.5073827337451</v>
      </c>
      <c r="AT39" s="37">
        <f t="shared" si="30"/>
        <v>80763974.665005758</v>
      </c>
      <c r="AU39" s="13">
        <f t="shared" si="9"/>
        <v>33129.294861750393</v>
      </c>
      <c r="AV39">
        <f t="shared" si="31"/>
        <v>80764870.05135338</v>
      </c>
      <c r="AW39" s="13">
        <f t="shared" si="10"/>
        <v>80764377.431120396</v>
      </c>
      <c r="AX39" s="13">
        <f t="shared" si="45"/>
        <v>197675123.00301972</v>
      </c>
      <c r="AY39" s="13">
        <f t="shared" si="11"/>
        <v>16763.732445960341</v>
      </c>
      <c r="AZ39">
        <f t="shared" si="32"/>
        <v>197675576.07686961</v>
      </c>
      <c r="BA39" s="13">
        <f t="shared" si="12"/>
        <v>197675525.94803166</v>
      </c>
      <c r="BB39" s="37">
        <f t="shared" si="33"/>
        <v>112.97425663945214</v>
      </c>
      <c r="BC39" s="13">
        <f t="shared" si="13"/>
        <v>30762.916657339658</v>
      </c>
      <c r="BD39">
        <f t="shared" si="34"/>
        <v>944.40443656755099</v>
      </c>
      <c r="BE39" s="13">
        <f t="shared" si="14"/>
        <v>503.35057957927143</v>
      </c>
      <c r="BF39" s="13">
        <f t="shared" si="46"/>
        <v>112.84441182105685</v>
      </c>
      <c r="BG39" s="13">
        <f t="shared" si="15"/>
        <v>16763.732445960341</v>
      </c>
      <c r="BH39">
        <f t="shared" si="35"/>
        <v>565.91826171187688</v>
      </c>
      <c r="BI39" s="13">
        <f t="shared" si="16"/>
        <v>503.35057957927143</v>
      </c>
      <c r="BJ39" s="37">
        <f t="shared" si="36"/>
        <v>1.3160841587359395</v>
      </c>
      <c r="BK39" s="13">
        <f t="shared" si="17"/>
        <v>2366.3782044107429</v>
      </c>
      <c r="BL39">
        <f t="shared" si="37"/>
        <v>65.27225184551277</v>
      </c>
      <c r="BM39" s="13">
        <f t="shared" si="18"/>
        <v>5.6772349545232395</v>
      </c>
      <c r="BN39" s="13">
        <f t="shared" si="47"/>
        <v>1.7748691837326502</v>
      </c>
      <c r="BO39" s="13">
        <f t="shared" si="19"/>
        <v>16763.732445960341</v>
      </c>
      <c r="BP39">
        <f t="shared" si="38"/>
        <v>454.84871907455272</v>
      </c>
      <c r="BQ39" s="13">
        <f t="shared" si="20"/>
        <v>5.6772349545232395</v>
      </c>
      <c r="BR39" s="37">
        <f t="shared" si="39"/>
        <v>186.01507445024774</v>
      </c>
      <c r="BS39" s="13">
        <f t="shared" si="21"/>
        <v>37862.051270571887</v>
      </c>
      <c r="BT39">
        <f t="shared" si="40"/>
        <v>1209.3137574386772</v>
      </c>
      <c r="BU39" s="13">
        <f t="shared" si="22"/>
        <v>829.96785815000442</v>
      </c>
      <c r="BV39" s="13">
        <f t="shared" si="48"/>
        <v>117588208.32452293</v>
      </c>
      <c r="BW39" s="13">
        <f t="shared" si="23"/>
        <v>16763.732445960341</v>
      </c>
      <c r="BX39">
        <f t="shared" si="41"/>
        <v>117588661.39837281</v>
      </c>
      <c r="BY39" s="13">
        <f t="shared" si="24"/>
        <v>117588852.55430891</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25"/>
        <v>370951371.2937628</v>
      </c>
      <c r="AE40" s="13">
        <f t="shared" si="1"/>
        <v>30762.916657339658</v>
      </c>
      <c r="AF40">
        <f t="shared" si="42"/>
        <v>370952180.84420115</v>
      </c>
      <c r="AG40" s="13">
        <f t="shared" si="2"/>
        <v>370952418.14796197</v>
      </c>
      <c r="AH40" s="13">
        <f t="shared" si="43"/>
        <v>370951371.16391802</v>
      </c>
      <c r="AI40" s="13">
        <f t="shared" si="3"/>
        <v>16763.732445960341</v>
      </c>
      <c r="AJ40">
        <f t="shared" si="26"/>
        <v>370951812.31477183</v>
      </c>
      <c r="AK40" s="13">
        <f t="shared" si="4"/>
        <v>370952418.14796197</v>
      </c>
      <c r="AL40" s="37">
        <f t="shared" si="27"/>
        <v>628.5495075911399</v>
      </c>
      <c r="AM40" s="13">
        <f t="shared" si="5"/>
        <v>30762.916657339658</v>
      </c>
      <c r="AN40">
        <f t="shared" si="28"/>
        <v>1438.0999459421837</v>
      </c>
      <c r="AO40" s="13">
        <f t="shared" si="6"/>
        <v>2813.5073827337451</v>
      </c>
      <c r="AP40" s="13">
        <f t="shared" si="44"/>
        <v>628.41966277274457</v>
      </c>
      <c r="AQ40" s="13">
        <f t="shared" si="7"/>
        <v>16763.732445960341</v>
      </c>
      <c r="AR40" s="13">
        <f t="shared" si="29"/>
        <v>1069.5705166138061</v>
      </c>
      <c r="AS40" s="38">
        <f t="shared" si="8"/>
        <v>2813.5073827337451</v>
      </c>
      <c r="AT40" s="37">
        <f t="shared" si="30"/>
        <v>80763974.665005758</v>
      </c>
      <c r="AU40" s="13">
        <f t="shared" si="9"/>
        <v>33129.294861750393</v>
      </c>
      <c r="AV40">
        <f t="shared" si="31"/>
        <v>80764846.488554746</v>
      </c>
      <c r="AW40" s="13">
        <f t="shared" si="10"/>
        <v>80764377.431120396</v>
      </c>
      <c r="AX40" s="13">
        <f t="shared" si="45"/>
        <v>197675123.00301972</v>
      </c>
      <c r="AY40" s="13">
        <f t="shared" si="11"/>
        <v>16763.732445960341</v>
      </c>
      <c r="AZ40">
        <f t="shared" si="32"/>
        <v>197675564.15387356</v>
      </c>
      <c r="BA40" s="13">
        <f t="shared" si="12"/>
        <v>197675525.94803166</v>
      </c>
      <c r="BB40" s="37">
        <f t="shared" si="33"/>
        <v>112.97425663945214</v>
      </c>
      <c r="BC40" s="13">
        <f t="shared" si="13"/>
        <v>30762.916657339658</v>
      </c>
      <c r="BD40">
        <f t="shared" si="34"/>
        <v>922.52469499049585</v>
      </c>
      <c r="BE40" s="13">
        <f t="shared" si="14"/>
        <v>503.35057957927143</v>
      </c>
      <c r="BF40" s="13">
        <f t="shared" si="46"/>
        <v>112.84441182105685</v>
      </c>
      <c r="BG40" s="13">
        <f t="shared" si="15"/>
        <v>16763.732445960341</v>
      </c>
      <c r="BH40">
        <f t="shared" si="35"/>
        <v>553.99526566211841</v>
      </c>
      <c r="BI40" s="13">
        <f t="shared" si="16"/>
        <v>503.35057957927143</v>
      </c>
      <c r="BJ40" s="37">
        <f t="shared" si="36"/>
        <v>1.3160841587359395</v>
      </c>
      <c r="BK40" s="13">
        <f t="shared" si="17"/>
        <v>2366.3782044107429</v>
      </c>
      <c r="BL40">
        <f t="shared" si="37"/>
        <v>63.589194801123909</v>
      </c>
      <c r="BM40" s="13">
        <f t="shared" si="18"/>
        <v>5.6772349545232395</v>
      </c>
      <c r="BN40" s="13">
        <f t="shared" si="47"/>
        <v>1.7748691837326502</v>
      </c>
      <c r="BO40" s="13">
        <f t="shared" si="19"/>
        <v>16763.732445960341</v>
      </c>
      <c r="BP40">
        <f t="shared" si="38"/>
        <v>442.92572302479425</v>
      </c>
      <c r="BQ40" s="13">
        <f t="shared" si="20"/>
        <v>5.6772349545232395</v>
      </c>
      <c r="BR40" s="37">
        <f t="shared" si="39"/>
        <v>186.01507445024774</v>
      </c>
      <c r="BS40" s="13">
        <f t="shared" si="21"/>
        <v>37862.051270571887</v>
      </c>
      <c r="BT40">
        <f t="shared" si="40"/>
        <v>1182.3848447284552</v>
      </c>
      <c r="BU40" s="13">
        <f t="shared" si="22"/>
        <v>829.96785815000442</v>
      </c>
      <c r="BV40" s="13">
        <f t="shared" si="48"/>
        <v>117588208.32452293</v>
      </c>
      <c r="BW40" s="13">
        <f t="shared" si="23"/>
        <v>16763.732445960341</v>
      </c>
      <c r="BX40">
        <f t="shared" si="41"/>
        <v>117588649.47537677</v>
      </c>
      <c r="BY40" s="13">
        <f t="shared" si="24"/>
        <v>117588852.55430891</v>
      </c>
    </row>
    <row r="41" spans="1:77" x14ac:dyDescent="0.2">
      <c r="A41" s="20" t="s">
        <v>218</v>
      </c>
      <c r="B41" s="95">
        <f>($K$2*'DU LCI'!$I$15+$L$2*'DU LCI'!$M$12+$M$2*'DU LCI'!$P$12)*B38/365</f>
        <v>578.35616438356169</v>
      </c>
      <c r="C41" s="96">
        <f>($K$2*'DU LCI'!$I$15+$L$2*'DU LCI'!$M$12+$M$2*'DU LCI'!$P$12)*C38/365</f>
        <v>578.35616438356169</v>
      </c>
      <c r="D41" s="37">
        <f>($K$8*'DU LCI'!$I$15+$L$8*'DU LCI'!$M$12+$M$8*'DU LCI'!$P$12)*B38/365</f>
        <v>0</v>
      </c>
      <c r="E41" s="13">
        <f>($K$8*'DU LCI'!$I$15+$L$8*'DU LCI'!$M$12+$M$8*'DU LCI'!$P$12)*C38/365</f>
        <v>0</v>
      </c>
      <c r="F41" s="95">
        <f>($K$15*'DU LCI'!$I$15+$L$15*'DU LCI'!$M$12+$M$15*'DU LCI'!$P$12)*D38/365</f>
        <v>283.39452054794521</v>
      </c>
      <c r="G41" s="83">
        <f>($K$15*'DU LCI'!$I$15+$L$15*'DU LCI'!$M$12+$M$15*'DU LCI'!$P$12)*E38/365</f>
        <v>283.39452054794521</v>
      </c>
      <c r="H41" s="95">
        <f>($K$19*'DU LCI'!$I$15+$L$19*'DU LCI'!$M$12+$M$19*'DU LCI'!$P$12)*H38/365</f>
        <v>0</v>
      </c>
      <c r="I41" s="83">
        <f>($K$19*'DU LCI'!$I$15+$L$19*'DU LCI'!$M$12+$M$19*'DU LCI'!$P$12)*I38/365</f>
        <v>0</v>
      </c>
      <c r="J41" s="95">
        <f>($K$23*'DU LCI'!$I$15+$L$23*'DU LCI'!$M$12+$M$23*'DU LCI'!$P$12)*J38/365</f>
        <v>0</v>
      </c>
      <c r="K41" s="83">
        <f>($K$23*'DU LCI'!$I$15+$L$23*'DU LCI'!$M$12+$M$23*'DU LCI'!$P$12)*K38/365</f>
        <v>0</v>
      </c>
      <c r="L41" s="95">
        <f>($K$27*'DU LCI'!$I$15+$L$27*'DU LCI'!$M$12+$M$27*'DU LCI'!$P$12)*L38/365</f>
        <v>0</v>
      </c>
      <c r="M41" s="83">
        <f>($K$15*'DU LCI'!$I$15+$L$15*'DU LCI'!$M$12+$M$15*'DU LCI'!$P$12)*M38/365</f>
        <v>121.45479452054795</v>
      </c>
      <c r="AC41">
        <v>39</v>
      </c>
      <c r="AD41" s="37">
        <f t="shared" si="25"/>
        <v>370951371.2937628</v>
      </c>
      <c r="AE41" s="13">
        <f t="shared" si="1"/>
        <v>30762.916657339658</v>
      </c>
      <c r="AF41">
        <f t="shared" si="42"/>
        <v>370952160.0864976</v>
      </c>
      <c r="AG41" s="13">
        <f t="shared" si="2"/>
        <v>370952418.14796197</v>
      </c>
      <c r="AH41" s="13">
        <f t="shared" si="43"/>
        <v>370951371.16391802</v>
      </c>
      <c r="AI41" s="13">
        <f t="shared" si="3"/>
        <v>16763.732445960341</v>
      </c>
      <c r="AJ41">
        <f t="shared" si="26"/>
        <v>370951801.0032115</v>
      </c>
      <c r="AK41" s="13">
        <f t="shared" si="4"/>
        <v>370952418.14796197</v>
      </c>
      <c r="AL41" s="37">
        <f t="shared" si="27"/>
        <v>628.5495075911399</v>
      </c>
      <c r="AM41" s="13">
        <f t="shared" si="5"/>
        <v>30762.916657339658</v>
      </c>
      <c r="AN41">
        <f t="shared" si="28"/>
        <v>1417.3422423947209</v>
      </c>
      <c r="AO41" s="13">
        <f t="shared" si="6"/>
        <v>2813.5073827337451</v>
      </c>
      <c r="AP41" s="13">
        <f t="shared" si="44"/>
        <v>628.41966277274457</v>
      </c>
      <c r="AQ41" s="13">
        <f t="shared" si="7"/>
        <v>16763.732445960341</v>
      </c>
      <c r="AR41" s="13">
        <f t="shared" si="29"/>
        <v>1058.2589562589071</v>
      </c>
      <c r="AS41" s="38">
        <f t="shared" si="8"/>
        <v>2813.5073827337451</v>
      </c>
      <c r="AT41" s="37">
        <f t="shared" si="30"/>
        <v>80763974.665005758</v>
      </c>
      <c r="AU41" s="13">
        <f t="shared" si="9"/>
        <v>33129.294861750393</v>
      </c>
      <c r="AV41">
        <f t="shared" si="31"/>
        <v>80764824.134104773</v>
      </c>
      <c r="AW41" s="13">
        <f t="shared" si="10"/>
        <v>80764377.431120396</v>
      </c>
      <c r="AX41" s="13">
        <f t="shared" si="45"/>
        <v>197675123.00301972</v>
      </c>
      <c r="AY41" s="13">
        <f t="shared" si="11"/>
        <v>16763.732445960341</v>
      </c>
      <c r="AZ41">
        <f t="shared" si="32"/>
        <v>197675552.8423132</v>
      </c>
      <c r="BA41" s="13">
        <f t="shared" si="12"/>
        <v>197675525.94803166</v>
      </c>
      <c r="BB41" s="37">
        <f t="shared" si="33"/>
        <v>112.97425663945214</v>
      </c>
      <c r="BC41" s="13">
        <f t="shared" si="13"/>
        <v>30762.916657339658</v>
      </c>
      <c r="BD41">
        <f t="shared" si="34"/>
        <v>901.76699144303313</v>
      </c>
      <c r="BE41" s="13">
        <f t="shared" si="14"/>
        <v>503.35057957927143</v>
      </c>
      <c r="BF41" s="13">
        <f t="shared" si="46"/>
        <v>112.84441182105685</v>
      </c>
      <c r="BG41" s="13">
        <f t="shared" si="15"/>
        <v>16763.732445960341</v>
      </c>
      <c r="BH41">
        <f t="shared" si="35"/>
        <v>542.6837053072195</v>
      </c>
      <c r="BI41" s="13">
        <f t="shared" si="16"/>
        <v>503.35057957927143</v>
      </c>
      <c r="BJ41" s="37">
        <f t="shared" si="36"/>
        <v>1.3160841587359395</v>
      </c>
      <c r="BK41" s="13">
        <f t="shared" si="17"/>
        <v>2366.3782044107429</v>
      </c>
      <c r="BL41">
        <f t="shared" si="37"/>
        <v>61.992448374396012</v>
      </c>
      <c r="BM41" s="13">
        <f t="shared" si="18"/>
        <v>5.6772349545232395</v>
      </c>
      <c r="BN41" s="13">
        <f t="shared" si="47"/>
        <v>1.7748691837326502</v>
      </c>
      <c r="BO41" s="13">
        <f t="shared" si="19"/>
        <v>16763.732445960341</v>
      </c>
      <c r="BP41">
        <f t="shared" si="38"/>
        <v>431.61416266989528</v>
      </c>
      <c r="BQ41" s="13">
        <f t="shared" si="20"/>
        <v>5.6772349545232395</v>
      </c>
      <c r="BR41" s="37">
        <f t="shared" si="39"/>
        <v>186.01507445024774</v>
      </c>
      <c r="BS41" s="13">
        <f t="shared" si="21"/>
        <v>37862.051270571887</v>
      </c>
      <c r="BT41">
        <f t="shared" si="40"/>
        <v>1156.8369019008089</v>
      </c>
      <c r="BU41" s="13">
        <f t="shared" si="22"/>
        <v>829.96785815000442</v>
      </c>
      <c r="BV41" s="13">
        <f t="shared" si="48"/>
        <v>117588208.32452293</v>
      </c>
      <c r="BW41" s="13">
        <f t="shared" si="23"/>
        <v>16763.732445960341</v>
      </c>
      <c r="BX41">
        <f t="shared" si="41"/>
        <v>117588638.16381641</v>
      </c>
      <c r="BY41" s="13">
        <f t="shared" si="24"/>
        <v>117588852.55430891</v>
      </c>
    </row>
    <row r="42" spans="1:77" x14ac:dyDescent="0.2">
      <c r="A42" t="s">
        <v>92</v>
      </c>
      <c r="B42" s="37">
        <f>Impact!$B$4*B37</f>
        <v>34080.955903467977</v>
      </c>
      <c r="C42" s="38">
        <f>Impact!$C$4*C37</f>
        <v>18779.140046620509</v>
      </c>
      <c r="D42" s="37">
        <f>Impact!$B$4*D37</f>
        <v>34080.955903467977</v>
      </c>
      <c r="E42" s="38">
        <f>Impact!$C$4*E37</f>
        <v>18779.140046620509</v>
      </c>
      <c r="F42" s="37">
        <f>Impact!$B$4*F37</f>
        <v>36702.567896042434</v>
      </c>
      <c r="G42" s="38">
        <f>Impact!$C$4*G37</f>
        <v>18779.140046620509</v>
      </c>
      <c r="H42" s="37">
        <f>Impact!$B$4*H37</f>
        <v>34080.955903467977</v>
      </c>
      <c r="I42" s="38">
        <f>Impact!$C$4*I37</f>
        <v>18779.140046620509</v>
      </c>
      <c r="J42" s="37">
        <f>Impact!$B$4*J37</f>
        <v>2621.6119925744597</v>
      </c>
      <c r="K42" s="38">
        <f>Impact!$C$4*K37</f>
        <v>18779.140046620509</v>
      </c>
      <c r="L42" s="37">
        <f>Impact!$B$4*L37</f>
        <v>41945.791881191355</v>
      </c>
      <c r="M42" s="38">
        <f>Impact!$C$4*M37</f>
        <v>18779.140046620509</v>
      </c>
      <c r="N42" t="s">
        <v>27</v>
      </c>
      <c r="AC42">
        <v>40</v>
      </c>
      <c r="AD42" s="37">
        <f t="shared" si="25"/>
        <v>370951371.2937628</v>
      </c>
      <c r="AE42" s="13">
        <f t="shared" si="1"/>
        <v>30762.916657339658</v>
      </c>
      <c r="AF42">
        <f t="shared" si="42"/>
        <v>370952140.36667925</v>
      </c>
      <c r="AG42" s="13">
        <f t="shared" si="2"/>
        <v>370952418.14796197</v>
      </c>
      <c r="AH42" s="13">
        <f t="shared" si="43"/>
        <v>370951371.16391802</v>
      </c>
      <c r="AI42" s="13">
        <f t="shared" si="3"/>
        <v>16763.732445960341</v>
      </c>
      <c r="AJ42">
        <f t="shared" si="26"/>
        <v>370951790.25722915</v>
      </c>
      <c r="AK42" s="13">
        <f t="shared" si="4"/>
        <v>370952418.14796197</v>
      </c>
      <c r="AL42" s="37">
        <f t="shared" si="27"/>
        <v>628.5495075911399</v>
      </c>
      <c r="AM42" s="13">
        <f t="shared" si="5"/>
        <v>30762.916657339658</v>
      </c>
      <c r="AN42">
        <f t="shared" si="28"/>
        <v>1397.6224240246313</v>
      </c>
      <c r="AO42" s="13">
        <f t="shared" si="6"/>
        <v>2813.5073827337451</v>
      </c>
      <c r="AP42" s="13">
        <f t="shared" si="44"/>
        <v>628.41966277274457</v>
      </c>
      <c r="AQ42" s="13">
        <f t="shared" si="7"/>
        <v>16763.732445960341</v>
      </c>
      <c r="AR42" s="13">
        <f t="shared" si="29"/>
        <v>1047.5129739217532</v>
      </c>
      <c r="AS42" s="38">
        <f t="shared" si="8"/>
        <v>2813.5073827337451</v>
      </c>
      <c r="AT42" s="37">
        <f t="shared" si="30"/>
        <v>80763974.665005758</v>
      </c>
      <c r="AU42" s="13">
        <f t="shared" si="9"/>
        <v>33129.294861750393</v>
      </c>
      <c r="AV42">
        <f t="shared" si="31"/>
        <v>80764802.897377297</v>
      </c>
      <c r="AW42" s="13">
        <f t="shared" si="10"/>
        <v>80764377.431120396</v>
      </c>
      <c r="AX42" s="13">
        <f t="shared" si="45"/>
        <v>197675123.00301972</v>
      </c>
      <c r="AY42" s="13">
        <f t="shared" si="11"/>
        <v>16763.732445960341</v>
      </c>
      <c r="AZ42">
        <f t="shared" si="32"/>
        <v>197675542.09633088</v>
      </c>
      <c r="BA42" s="13">
        <f t="shared" si="12"/>
        <v>197675525.94803166</v>
      </c>
      <c r="BB42" s="37">
        <f t="shared" si="33"/>
        <v>112.97425663945214</v>
      </c>
      <c r="BC42" s="13">
        <f t="shared" si="13"/>
        <v>30762.916657339658</v>
      </c>
      <c r="BD42">
        <f t="shared" si="34"/>
        <v>882.04717307294356</v>
      </c>
      <c r="BE42" s="13">
        <f t="shared" si="14"/>
        <v>503.35057957927143</v>
      </c>
      <c r="BF42" s="13">
        <f t="shared" si="46"/>
        <v>112.84441182105685</v>
      </c>
      <c r="BG42" s="13">
        <f t="shared" si="15"/>
        <v>16763.732445960341</v>
      </c>
      <c r="BH42">
        <f t="shared" si="35"/>
        <v>531.93772297006535</v>
      </c>
      <c r="BI42" s="13">
        <f t="shared" si="16"/>
        <v>503.35057957927143</v>
      </c>
      <c r="BJ42" s="37">
        <f t="shared" si="36"/>
        <v>1.3160841587359395</v>
      </c>
      <c r="BK42" s="13">
        <f t="shared" si="17"/>
        <v>2366.3782044107429</v>
      </c>
      <c r="BL42">
        <f t="shared" si="37"/>
        <v>60.475539269004514</v>
      </c>
      <c r="BM42" s="13">
        <f t="shared" si="18"/>
        <v>5.6772349545232395</v>
      </c>
      <c r="BN42" s="13">
        <f t="shared" si="47"/>
        <v>1.7748691837326502</v>
      </c>
      <c r="BO42" s="13">
        <f t="shared" si="19"/>
        <v>16763.732445960341</v>
      </c>
      <c r="BP42">
        <f t="shared" si="38"/>
        <v>420.86818033274119</v>
      </c>
      <c r="BQ42" s="13">
        <f t="shared" si="20"/>
        <v>5.6772349545232395</v>
      </c>
      <c r="BR42" s="37">
        <f t="shared" si="39"/>
        <v>186.01507445024774</v>
      </c>
      <c r="BS42" s="13">
        <f t="shared" si="21"/>
        <v>37862.051270571887</v>
      </c>
      <c r="BT42">
        <f t="shared" si="40"/>
        <v>1132.5663562145448</v>
      </c>
      <c r="BU42" s="13">
        <f t="shared" si="22"/>
        <v>829.96785815000442</v>
      </c>
      <c r="BV42" s="13">
        <f t="shared" si="48"/>
        <v>117588208.32452293</v>
      </c>
      <c r="BW42" s="13">
        <f t="shared" si="23"/>
        <v>16763.732445960341</v>
      </c>
      <c r="BX42">
        <f t="shared" si="41"/>
        <v>117588627.41783407</v>
      </c>
      <c r="BY42" s="13">
        <f t="shared" si="24"/>
        <v>117588852.55430891</v>
      </c>
    </row>
    <row r="43" spans="1:77" x14ac:dyDescent="0.2">
      <c r="A43" t="s">
        <v>91</v>
      </c>
      <c r="B43" s="37">
        <f>$Y$2*B37</f>
        <v>-3318.0392461283209</v>
      </c>
      <c r="C43" s="38">
        <f>$Y$5*C37</f>
        <v>-2015.4076006601699</v>
      </c>
      <c r="D43" s="37">
        <f>$Y$2*D37</f>
        <v>-3318.0392461283209</v>
      </c>
      <c r="E43" s="38">
        <f>$Y$5*E37</f>
        <v>-2015.4076006601699</v>
      </c>
      <c r="F43" s="37">
        <f>$Y$2*F37</f>
        <v>-3573.2730342920381</v>
      </c>
      <c r="G43" s="38">
        <f>$Y$5*G37</f>
        <v>-2015.4076006601699</v>
      </c>
      <c r="H43" s="37">
        <f>$Y$2*H37</f>
        <v>-3318.0392461283209</v>
      </c>
      <c r="I43" s="38">
        <f>$Y$5*I37</f>
        <v>-2015.4076006601699</v>
      </c>
      <c r="J43" s="37">
        <f>$Y$2*J37</f>
        <v>-255.23378816371701</v>
      </c>
      <c r="K43" s="38">
        <f>$Y$5*K37</f>
        <v>-2015.4076006601699</v>
      </c>
      <c r="L43" s="37">
        <f>$Y$2*L37</f>
        <v>-4083.7406106194721</v>
      </c>
      <c r="M43" s="38">
        <f>$Y$5*M37</f>
        <v>-2015.4076006601699</v>
      </c>
      <c r="N43" t="s">
        <v>27</v>
      </c>
      <c r="AC43">
        <v>41</v>
      </c>
      <c r="AD43" s="37">
        <f t="shared" si="25"/>
        <v>370951371.2937628</v>
      </c>
      <c r="AE43" s="13">
        <f t="shared" si="1"/>
        <v>30762.916657339658</v>
      </c>
      <c r="AF43">
        <f t="shared" si="42"/>
        <v>370952121.60880321</v>
      </c>
      <c r="AG43" s="13">
        <f t="shared" si="2"/>
        <v>370952418.14796197</v>
      </c>
      <c r="AH43" s="13">
        <f t="shared" si="43"/>
        <v>370951371.16391802</v>
      </c>
      <c r="AI43" s="13">
        <f t="shared" si="3"/>
        <v>16763.732445960341</v>
      </c>
      <c r="AJ43">
        <f t="shared" si="26"/>
        <v>370951780.0354411</v>
      </c>
      <c r="AK43" s="13">
        <f t="shared" si="4"/>
        <v>370952418.14796197</v>
      </c>
      <c r="AL43" s="37">
        <f t="shared" si="27"/>
        <v>628.5495075911399</v>
      </c>
      <c r="AM43" s="13">
        <f t="shared" si="5"/>
        <v>30762.916657339658</v>
      </c>
      <c r="AN43">
        <f t="shared" si="28"/>
        <v>1378.8645480140585</v>
      </c>
      <c r="AO43" s="13">
        <f t="shared" si="6"/>
        <v>2813.5073827337451</v>
      </c>
      <c r="AP43" s="13">
        <f t="shared" si="44"/>
        <v>628.41966277274457</v>
      </c>
      <c r="AQ43" s="13">
        <f t="shared" si="7"/>
        <v>16763.732445960341</v>
      </c>
      <c r="AR43" s="13">
        <f t="shared" si="29"/>
        <v>1037.2911858449479</v>
      </c>
      <c r="AS43" s="38">
        <f t="shared" si="8"/>
        <v>2813.5073827337451</v>
      </c>
      <c r="AT43" s="37">
        <f t="shared" si="30"/>
        <v>80763974.665005758</v>
      </c>
      <c r="AU43" s="13">
        <f t="shared" si="9"/>
        <v>33129.294861750393</v>
      </c>
      <c r="AV43">
        <f t="shared" si="31"/>
        <v>80764782.696587756</v>
      </c>
      <c r="AW43" s="13">
        <f t="shared" si="10"/>
        <v>80764377.431120396</v>
      </c>
      <c r="AX43" s="13">
        <f t="shared" si="45"/>
        <v>197675123.00301972</v>
      </c>
      <c r="AY43" s="13">
        <f t="shared" si="11"/>
        <v>16763.732445960341</v>
      </c>
      <c r="AZ43">
        <f t="shared" si="32"/>
        <v>197675531.8745428</v>
      </c>
      <c r="BA43" s="13">
        <f t="shared" si="12"/>
        <v>197675525.94803166</v>
      </c>
      <c r="BB43" s="37">
        <f t="shared" si="33"/>
        <v>112.97425663945214</v>
      </c>
      <c r="BC43" s="13">
        <f t="shared" si="13"/>
        <v>30762.916657339658</v>
      </c>
      <c r="BD43">
        <f t="shared" si="34"/>
        <v>863.28929706237068</v>
      </c>
      <c r="BE43" s="13">
        <f t="shared" si="14"/>
        <v>503.35057957927143</v>
      </c>
      <c r="BF43" s="13">
        <f t="shared" si="46"/>
        <v>112.84441182105685</v>
      </c>
      <c r="BG43" s="13">
        <f t="shared" si="15"/>
        <v>16763.732445960341</v>
      </c>
      <c r="BH43">
        <f t="shared" si="35"/>
        <v>521.71593489326028</v>
      </c>
      <c r="BI43" s="13">
        <f t="shared" si="16"/>
        <v>503.35057957927143</v>
      </c>
      <c r="BJ43" s="37">
        <f t="shared" si="36"/>
        <v>1.3160841587359395</v>
      </c>
      <c r="BK43" s="13">
        <f t="shared" si="17"/>
        <v>2366.3782044107429</v>
      </c>
      <c r="BL43">
        <f t="shared" si="37"/>
        <v>59.032625729729666</v>
      </c>
      <c r="BM43" s="13">
        <f t="shared" si="18"/>
        <v>5.6772349545232395</v>
      </c>
      <c r="BN43" s="13">
        <f t="shared" si="47"/>
        <v>1.7748691837326502</v>
      </c>
      <c r="BO43" s="13">
        <f t="shared" si="19"/>
        <v>16763.732445960341</v>
      </c>
      <c r="BP43">
        <f t="shared" si="38"/>
        <v>410.64639225593612</v>
      </c>
      <c r="BQ43" s="13">
        <f t="shared" si="20"/>
        <v>5.6772349545232395</v>
      </c>
      <c r="BR43" s="37">
        <f t="shared" si="39"/>
        <v>186.01507445024774</v>
      </c>
      <c r="BS43" s="13">
        <f t="shared" si="21"/>
        <v>37862.051270571887</v>
      </c>
      <c r="BT43">
        <f t="shared" si="40"/>
        <v>1109.4797395861474</v>
      </c>
      <c r="BU43" s="13">
        <f t="shared" si="22"/>
        <v>829.96785815000442</v>
      </c>
      <c r="BV43" s="13">
        <f t="shared" si="48"/>
        <v>117588208.32452293</v>
      </c>
      <c r="BW43" s="13">
        <f t="shared" si="23"/>
        <v>16763.732445960341</v>
      </c>
      <c r="BX43">
        <f t="shared" si="41"/>
        <v>117588617.19604599</v>
      </c>
      <c r="BY43" s="13">
        <f t="shared" si="24"/>
        <v>117588852.55430891</v>
      </c>
    </row>
    <row r="44" spans="1:77" x14ac:dyDescent="0.2">
      <c r="A44" t="s">
        <v>93</v>
      </c>
      <c r="B44" s="37">
        <f>B41*($S$2*$Y$9+$T$2*$Y$10+$U$2*$Y$11)*B38</f>
        <v>1613685.2251459993</v>
      </c>
      <c r="C44" s="38">
        <f t="shared" ref="C44:M44" si="61">C41*($S$2*$Y$9+$T$2*$Y$10+$U$2*$Y$11)*C38</f>
        <v>1613685.2251459993</v>
      </c>
      <c r="D44" s="37">
        <f t="shared" si="61"/>
        <v>0</v>
      </c>
      <c r="E44" s="38">
        <f t="shared" si="61"/>
        <v>0</v>
      </c>
      <c r="F44" s="37">
        <f t="shared" si="61"/>
        <v>316282.30412861583</v>
      </c>
      <c r="G44" s="38">
        <f t="shared" si="61"/>
        <v>316282.30412861583</v>
      </c>
      <c r="H44" s="37">
        <f t="shared" si="61"/>
        <v>0</v>
      </c>
      <c r="I44" s="38">
        <f t="shared" si="61"/>
        <v>0</v>
      </c>
      <c r="J44" s="37">
        <f t="shared" si="61"/>
        <v>0</v>
      </c>
      <c r="K44" s="38">
        <f t="shared" si="61"/>
        <v>0</v>
      </c>
      <c r="L44" s="37">
        <f t="shared" si="61"/>
        <v>0</v>
      </c>
      <c r="M44" s="38">
        <f t="shared" si="61"/>
        <v>203324.33836839587</v>
      </c>
      <c r="N44" t="s">
        <v>27</v>
      </c>
      <c r="AC44">
        <v>42</v>
      </c>
      <c r="AD44" s="37">
        <f t="shared" si="25"/>
        <v>370951371.2937628</v>
      </c>
      <c r="AE44" s="13">
        <f t="shared" si="1"/>
        <v>30762.916657339658</v>
      </c>
      <c r="AF44">
        <f t="shared" si="42"/>
        <v>370952103.7441594</v>
      </c>
      <c r="AG44" s="13">
        <f t="shared" si="2"/>
        <v>370952418.14796197</v>
      </c>
      <c r="AH44" s="13">
        <f t="shared" si="43"/>
        <v>370951371.16391802</v>
      </c>
      <c r="AI44" s="13">
        <f t="shared" si="3"/>
        <v>16763.732445960341</v>
      </c>
      <c r="AJ44">
        <f t="shared" si="26"/>
        <v>370951770.30040485</v>
      </c>
      <c r="AK44" s="13">
        <f t="shared" si="4"/>
        <v>370952418.14796197</v>
      </c>
      <c r="AL44" s="37">
        <f t="shared" si="27"/>
        <v>628.5495075911399</v>
      </c>
      <c r="AM44" s="13">
        <f t="shared" si="5"/>
        <v>30762.916657339658</v>
      </c>
      <c r="AN44">
        <f t="shared" si="28"/>
        <v>1360.9999041944652</v>
      </c>
      <c r="AO44" s="13">
        <f t="shared" si="6"/>
        <v>2813.5073827337451</v>
      </c>
      <c r="AP44" s="13">
        <f t="shared" si="44"/>
        <v>628.41966277274457</v>
      </c>
      <c r="AQ44" s="13">
        <f t="shared" si="7"/>
        <v>16763.732445960341</v>
      </c>
      <c r="AR44" s="13">
        <f t="shared" si="29"/>
        <v>1027.556149581324</v>
      </c>
      <c r="AS44" s="38">
        <f t="shared" si="8"/>
        <v>2813.5073827337451</v>
      </c>
      <c r="AT44" s="37">
        <f t="shared" si="30"/>
        <v>80763974.665005758</v>
      </c>
      <c r="AU44" s="13">
        <f t="shared" si="9"/>
        <v>33129.294861750393</v>
      </c>
      <c r="AV44">
        <f t="shared" si="31"/>
        <v>80764763.45774056</v>
      </c>
      <c r="AW44" s="13">
        <f t="shared" si="10"/>
        <v>80764377.431120396</v>
      </c>
      <c r="AX44" s="13">
        <f t="shared" si="45"/>
        <v>197675123.00301972</v>
      </c>
      <c r="AY44" s="13">
        <f t="shared" si="11"/>
        <v>16763.732445960341</v>
      </c>
      <c r="AZ44">
        <f t="shared" si="32"/>
        <v>197675522.13950652</v>
      </c>
      <c r="BA44" s="13">
        <f t="shared" si="12"/>
        <v>197675525.94803166</v>
      </c>
      <c r="BB44" s="37">
        <f t="shared" si="33"/>
        <v>112.97425663945214</v>
      </c>
      <c r="BC44" s="13">
        <f t="shared" si="13"/>
        <v>30762.916657339658</v>
      </c>
      <c r="BD44">
        <f t="shared" si="34"/>
        <v>845.42465324277737</v>
      </c>
      <c r="BE44" s="13">
        <f t="shared" si="14"/>
        <v>503.35057957927143</v>
      </c>
      <c r="BF44" s="13">
        <f t="shared" si="46"/>
        <v>112.84441182105685</v>
      </c>
      <c r="BG44" s="13">
        <f t="shared" si="15"/>
        <v>16763.732445960341</v>
      </c>
      <c r="BH44">
        <f t="shared" si="35"/>
        <v>511.98089862963639</v>
      </c>
      <c r="BI44" s="13">
        <f t="shared" si="16"/>
        <v>503.35057957927143</v>
      </c>
      <c r="BJ44" s="37">
        <f t="shared" si="36"/>
        <v>1.3160841587359395</v>
      </c>
      <c r="BK44" s="13">
        <f t="shared" si="17"/>
        <v>2366.3782044107429</v>
      </c>
      <c r="BL44">
        <f t="shared" si="37"/>
        <v>57.658422358991722</v>
      </c>
      <c r="BM44" s="13">
        <f t="shared" si="18"/>
        <v>5.6772349545232395</v>
      </c>
      <c r="BN44" s="13">
        <f t="shared" si="47"/>
        <v>1.7748691837326502</v>
      </c>
      <c r="BO44" s="13">
        <f t="shared" si="19"/>
        <v>16763.732445960341</v>
      </c>
      <c r="BP44">
        <f t="shared" si="38"/>
        <v>400.91135599231222</v>
      </c>
      <c r="BQ44" s="13">
        <f t="shared" si="20"/>
        <v>5.6772349545232395</v>
      </c>
      <c r="BR44" s="37">
        <f t="shared" si="39"/>
        <v>186.01507445024774</v>
      </c>
      <c r="BS44" s="13">
        <f t="shared" si="21"/>
        <v>37862.051270571887</v>
      </c>
      <c r="BT44">
        <f t="shared" si="40"/>
        <v>1087.4924856543403</v>
      </c>
      <c r="BU44" s="13">
        <f t="shared" si="22"/>
        <v>829.96785815000442</v>
      </c>
      <c r="BV44" s="13">
        <f t="shared" si="48"/>
        <v>117588208.32452293</v>
      </c>
      <c r="BW44" s="13">
        <f t="shared" si="23"/>
        <v>16763.732445960341</v>
      </c>
      <c r="BX44">
        <f t="shared" si="41"/>
        <v>117588607.46100974</v>
      </c>
      <c r="BY44" s="13">
        <f t="shared" si="24"/>
        <v>117588852.55430891</v>
      </c>
    </row>
    <row r="45" spans="1:77" x14ac:dyDescent="0.2">
      <c r="A45" t="s">
        <v>94</v>
      </c>
      <c r="B45" s="37">
        <f>B41*($S$2*$Y$12+$T$2*$Y$13+$U$2*$Y$14)</f>
        <v>369337384.49120343</v>
      </c>
      <c r="C45" s="38">
        <f>C41*($S$2*$Y$12+$T$2*$Y$13+$U$2*$Y$14)</f>
        <v>369337384.49120343</v>
      </c>
      <c r="D45" s="37">
        <f>D41*($S$8*$Y$12+$T$8*$Y$13+$U$8*$Y$14)</f>
        <v>0</v>
      </c>
      <c r="E45" s="38">
        <f>E41*($S$8*$Y$12+$T$8*$Y$13+$U$8*$Y$14)</f>
        <v>0</v>
      </c>
      <c r="F45" s="37">
        <f>F41*($S$8*$Y$12+$T$8*$Y$13+$U$8*$Y$14)</f>
        <v>80447575.763943747</v>
      </c>
      <c r="G45" s="38">
        <f>G41*($S$15*$Y$12+$T$15*$Y$13+$U$15*$Y$14)</f>
        <v>197358724.280855</v>
      </c>
      <c r="H45" s="37">
        <f>H41*($S$19*$Y$12+$T$19*$Y$13+$U$19*$Y$14)</f>
        <v>0</v>
      </c>
      <c r="I45" s="38">
        <f>I41*($S$19*$Y$12+$T$19*$Y$13+$U$19*$Y$14)</f>
        <v>0</v>
      </c>
      <c r="J45" s="37">
        <f>J41*($S$23*$Y$12+$T$23*$Y$13+$U$23*$Y$14)*J38</f>
        <v>0</v>
      </c>
      <c r="K45" s="38">
        <f>K41*($S$23*$Y$12+$T$23*$Y$13+$U$23*$Y$14)*K38</f>
        <v>0</v>
      </c>
      <c r="L45" s="37">
        <f>L41*($S$27*$Y$12+$T$27*$Y$13+$U$27*$Y$14)*L38</f>
        <v>0</v>
      </c>
      <c r="M45" s="38">
        <f>M41*($S$27*$Y$12+$T$27*$Y$13+$U$27*$Y$14)*M38</f>
        <v>117384698.24808235</v>
      </c>
      <c r="N45" t="s">
        <v>27</v>
      </c>
      <c r="AC45">
        <v>43</v>
      </c>
      <c r="AD45" s="37">
        <f t="shared" si="25"/>
        <v>370951371.2937628</v>
      </c>
      <c r="AE45" s="13">
        <f t="shared" si="1"/>
        <v>30762.916657339658</v>
      </c>
      <c r="AF45">
        <f t="shared" si="42"/>
        <v>370952086.71042925</v>
      </c>
      <c r="AG45" s="13">
        <f t="shared" si="2"/>
        <v>370952418.14796197</v>
      </c>
      <c r="AH45" s="13">
        <f t="shared" si="43"/>
        <v>370951371.16391802</v>
      </c>
      <c r="AI45" s="13">
        <f t="shared" si="3"/>
        <v>16763.732445960341</v>
      </c>
      <c r="AJ45">
        <f t="shared" si="26"/>
        <v>370951761.01816094</v>
      </c>
      <c r="AK45" s="13">
        <f t="shared" si="4"/>
        <v>370952418.14796197</v>
      </c>
      <c r="AL45" s="37">
        <f t="shared" si="27"/>
        <v>628.5495075911399</v>
      </c>
      <c r="AM45" s="13">
        <f t="shared" si="5"/>
        <v>30762.916657339658</v>
      </c>
      <c r="AN45">
        <f t="shared" si="28"/>
        <v>1343.9661740408994</v>
      </c>
      <c r="AO45" s="13">
        <f t="shared" si="6"/>
        <v>2813.5073827337451</v>
      </c>
      <c r="AP45" s="13">
        <f t="shared" si="44"/>
        <v>628.41966277274457</v>
      </c>
      <c r="AQ45" s="13">
        <f t="shared" si="7"/>
        <v>16763.732445960341</v>
      </c>
      <c r="AR45" s="13">
        <f t="shared" si="29"/>
        <v>1018.2739057020549</v>
      </c>
      <c r="AS45" s="38">
        <f t="shared" si="8"/>
        <v>2813.5073827337451</v>
      </c>
      <c r="AT45" s="37">
        <f t="shared" si="30"/>
        <v>80763974.665005758</v>
      </c>
      <c r="AU45" s="13">
        <f t="shared" si="9"/>
        <v>33129.294861750393</v>
      </c>
      <c r="AV45">
        <f t="shared" si="31"/>
        <v>80764745.113723472</v>
      </c>
      <c r="AW45" s="13">
        <f t="shared" si="10"/>
        <v>80764377.431120396</v>
      </c>
      <c r="AX45" s="13">
        <f t="shared" si="45"/>
        <v>197675123.00301972</v>
      </c>
      <c r="AY45" s="13">
        <f t="shared" si="11"/>
        <v>16763.732445960341</v>
      </c>
      <c r="AZ45">
        <f t="shared" si="32"/>
        <v>197675512.85726264</v>
      </c>
      <c r="BA45" s="13">
        <f t="shared" si="12"/>
        <v>197675525.94803166</v>
      </c>
      <c r="BB45" s="37">
        <f t="shared" si="33"/>
        <v>112.97425663945214</v>
      </c>
      <c r="BC45" s="13">
        <f t="shared" si="13"/>
        <v>30762.916657339658</v>
      </c>
      <c r="BD45">
        <f t="shared" si="34"/>
        <v>828.3909230892117</v>
      </c>
      <c r="BE45" s="13">
        <f t="shared" si="14"/>
        <v>503.35057957927143</v>
      </c>
      <c r="BF45" s="13">
        <f t="shared" si="46"/>
        <v>112.84441182105685</v>
      </c>
      <c r="BG45" s="13">
        <f t="shared" si="15"/>
        <v>16763.732445960341</v>
      </c>
      <c r="BH45">
        <f t="shared" si="35"/>
        <v>502.6986547503671</v>
      </c>
      <c r="BI45" s="13">
        <f t="shared" si="16"/>
        <v>503.35057957927143</v>
      </c>
      <c r="BJ45" s="37">
        <f t="shared" si="36"/>
        <v>1.3160841587359395</v>
      </c>
      <c r="BK45" s="13">
        <f t="shared" si="17"/>
        <v>2366.3782044107429</v>
      </c>
      <c r="BL45">
        <f t="shared" si="37"/>
        <v>56.348135424102054</v>
      </c>
      <c r="BM45" s="13">
        <f t="shared" si="18"/>
        <v>5.6772349545232395</v>
      </c>
      <c r="BN45" s="13">
        <f t="shared" si="47"/>
        <v>1.7748691837326502</v>
      </c>
      <c r="BO45" s="13">
        <f t="shared" si="19"/>
        <v>16763.732445960341</v>
      </c>
      <c r="BP45">
        <f t="shared" si="38"/>
        <v>391.62911211304294</v>
      </c>
      <c r="BQ45" s="13">
        <f t="shared" si="20"/>
        <v>5.6772349545232395</v>
      </c>
      <c r="BR45" s="37">
        <f t="shared" si="39"/>
        <v>186.01507445024774</v>
      </c>
      <c r="BS45" s="13">
        <f t="shared" si="21"/>
        <v>37862.051270571887</v>
      </c>
      <c r="BT45">
        <f t="shared" si="40"/>
        <v>1066.5278946961055</v>
      </c>
      <c r="BU45" s="13">
        <f t="shared" si="22"/>
        <v>829.96785815000442</v>
      </c>
      <c r="BV45" s="13">
        <f t="shared" si="48"/>
        <v>117588208.32452293</v>
      </c>
      <c r="BW45" s="13">
        <f t="shared" si="23"/>
        <v>16763.732445960341</v>
      </c>
      <c r="BX45">
        <f t="shared" si="41"/>
        <v>117588598.17876586</v>
      </c>
      <c r="BY45" s="13">
        <f t="shared" si="24"/>
        <v>117588852.55430891</v>
      </c>
    </row>
    <row r="46" spans="1:77" x14ac:dyDescent="0.2">
      <c r="A46" t="s">
        <v>75</v>
      </c>
      <c r="B46" s="37">
        <f>'DU LCI'!$C$14*Impact!$B$1*B37</f>
        <v>0.63768233034133992</v>
      </c>
      <c r="C46" s="38">
        <f>'DU LCI'!$D$14*Impact!$B$1*C37*C36</f>
        <v>1.3388443496759352</v>
      </c>
      <c r="D46" s="37">
        <f>'DU LCI'!$C$14*Impact!$B$1*D37</f>
        <v>0.63768233034133992</v>
      </c>
      <c r="E46" s="38">
        <f>'DU LCI'!$D$14*Impact!$B$1*E37*E36</f>
        <v>1.3388443496759352</v>
      </c>
      <c r="F46" s="37">
        <f>'DU LCI'!$C$14*Impact!$B$1*F37</f>
        <v>0.68673481729067376</v>
      </c>
      <c r="G46" s="38">
        <f>'DU LCI'!$D$14*Impact!$B$1*G37*G36</f>
        <v>1.3388443496759352</v>
      </c>
      <c r="H46" s="37">
        <f>'DU LCI'!$C$14*Impact!$B$1*H37</f>
        <v>0.63768233034133992</v>
      </c>
      <c r="I46" s="38">
        <f>'DU LCI'!$D$14*Impact!$B$1*I37*I36</f>
        <v>1.3388443496759352</v>
      </c>
      <c r="J46" s="37">
        <f>'DU LCI'!$C$14*Impact!$B$1*J37</f>
        <v>4.905248694933384E-2</v>
      </c>
      <c r="K46" s="38">
        <f>'DU LCI'!$D$14*Impact!$B$1*K37*K36</f>
        <v>1.3388443496759352</v>
      </c>
      <c r="L46" s="37">
        <f>'DU LCI'!$C$14*Impact!$B$1*L37</f>
        <v>0.78483979118934144</v>
      </c>
      <c r="M46" s="38">
        <f>'DU LCI'!$D$14*Impact!$B$1*M37*M36</f>
        <v>1.3388443496759352</v>
      </c>
      <c r="N46" t="s">
        <v>27</v>
      </c>
      <c r="AC46">
        <v>44</v>
      </c>
      <c r="AD46" s="37">
        <f t="shared" si="25"/>
        <v>370951371.2937628</v>
      </c>
      <c r="AE46" s="13">
        <f t="shared" si="1"/>
        <v>30762.916657339658</v>
      </c>
      <c r="AF46">
        <f t="shared" si="42"/>
        <v>370952070.45095956</v>
      </c>
      <c r="AG46" s="13">
        <f t="shared" si="2"/>
        <v>370952418.14796197</v>
      </c>
      <c r="AH46" s="13">
        <f t="shared" si="43"/>
        <v>370951371.16391802</v>
      </c>
      <c r="AI46" s="13">
        <f t="shared" si="3"/>
        <v>16763.732445960341</v>
      </c>
      <c r="AJ46">
        <f t="shared" si="26"/>
        <v>370951752.15783727</v>
      </c>
      <c r="AK46" s="13">
        <f t="shared" si="4"/>
        <v>370952418.14796197</v>
      </c>
      <c r="AL46" s="37">
        <f t="shared" si="27"/>
        <v>628.5495075911399</v>
      </c>
      <c r="AM46" s="13">
        <f t="shared" si="5"/>
        <v>30762.916657339658</v>
      </c>
      <c r="AN46">
        <f t="shared" si="28"/>
        <v>1327.7067043488594</v>
      </c>
      <c r="AO46" s="13">
        <f t="shared" si="6"/>
        <v>2813.5073827337451</v>
      </c>
      <c r="AP46" s="13">
        <f t="shared" si="44"/>
        <v>628.41966277274457</v>
      </c>
      <c r="AQ46" s="13">
        <f t="shared" si="7"/>
        <v>16763.732445960341</v>
      </c>
      <c r="AR46" s="13">
        <f t="shared" si="29"/>
        <v>1009.4135819991159</v>
      </c>
      <c r="AS46" s="38">
        <f t="shared" si="8"/>
        <v>2813.5073827337451</v>
      </c>
      <c r="AT46" s="37">
        <f t="shared" si="30"/>
        <v>80763974.665005758</v>
      </c>
      <c r="AU46" s="13">
        <f t="shared" si="9"/>
        <v>33129.294861750393</v>
      </c>
      <c r="AV46">
        <f t="shared" si="31"/>
        <v>80764727.603525341</v>
      </c>
      <c r="AW46" s="13">
        <f t="shared" si="10"/>
        <v>80764377.431120396</v>
      </c>
      <c r="AX46" s="13">
        <f t="shared" si="45"/>
        <v>197675123.00301972</v>
      </c>
      <c r="AY46" s="13">
        <f t="shared" si="11"/>
        <v>16763.732445960341</v>
      </c>
      <c r="AZ46">
        <f t="shared" si="32"/>
        <v>197675503.99693894</v>
      </c>
      <c r="BA46" s="13">
        <f t="shared" si="12"/>
        <v>197675525.94803166</v>
      </c>
      <c r="BB46" s="37">
        <f t="shared" si="33"/>
        <v>112.97425663945214</v>
      </c>
      <c r="BC46" s="13">
        <f t="shared" si="13"/>
        <v>30762.916657339658</v>
      </c>
      <c r="BD46">
        <f t="shared" si="34"/>
        <v>812.13145339717164</v>
      </c>
      <c r="BE46" s="13">
        <f t="shared" si="14"/>
        <v>503.35057957927143</v>
      </c>
      <c r="BF46" s="13">
        <f t="shared" si="46"/>
        <v>112.84441182105685</v>
      </c>
      <c r="BG46" s="13">
        <f t="shared" si="15"/>
        <v>16763.732445960341</v>
      </c>
      <c r="BH46">
        <f t="shared" si="35"/>
        <v>493.8383310474282</v>
      </c>
      <c r="BI46" s="13">
        <f t="shared" si="16"/>
        <v>503.35057957927143</v>
      </c>
      <c r="BJ46" s="37">
        <f t="shared" si="36"/>
        <v>1.3160841587359395</v>
      </c>
      <c r="BK46" s="13">
        <f t="shared" si="17"/>
        <v>2366.3782044107429</v>
      </c>
      <c r="BL46">
        <f t="shared" si="37"/>
        <v>55.097406986252821</v>
      </c>
      <c r="BM46" s="13">
        <f t="shared" si="18"/>
        <v>5.6772349545232395</v>
      </c>
      <c r="BN46" s="13">
        <f t="shared" si="47"/>
        <v>1.7748691837326502</v>
      </c>
      <c r="BO46" s="13">
        <f t="shared" si="19"/>
        <v>16763.732445960341</v>
      </c>
      <c r="BP46">
        <f t="shared" si="38"/>
        <v>382.76878841010404</v>
      </c>
      <c r="BQ46" s="13">
        <f t="shared" si="20"/>
        <v>5.6772349545232395</v>
      </c>
      <c r="BR46" s="37">
        <f t="shared" si="39"/>
        <v>186.01507445024774</v>
      </c>
      <c r="BS46" s="13">
        <f t="shared" si="21"/>
        <v>37862.051270571887</v>
      </c>
      <c r="BT46">
        <f t="shared" si="40"/>
        <v>1046.5162396905178</v>
      </c>
      <c r="BU46" s="13">
        <f t="shared" si="22"/>
        <v>829.96785815000442</v>
      </c>
      <c r="BV46" s="13">
        <f t="shared" si="48"/>
        <v>117588208.32452293</v>
      </c>
      <c r="BW46" s="13">
        <f t="shared" si="23"/>
        <v>16763.732445960341</v>
      </c>
      <c r="BX46">
        <f t="shared" si="41"/>
        <v>117588589.31844215</v>
      </c>
      <c r="BY46" s="13">
        <f t="shared" si="24"/>
        <v>117588852.55430891</v>
      </c>
    </row>
    <row r="47" spans="1:77" x14ac:dyDescent="0.2">
      <c r="A47" s="20" t="s">
        <v>215</v>
      </c>
      <c r="B47" s="35"/>
      <c r="C47" s="38">
        <f>'DU LCI'!$D$15*Impact!$B$1*C37*C36</f>
        <v>0.50783751194604454</v>
      </c>
      <c r="D47" s="35"/>
      <c r="E47" s="38">
        <f>'DU LCI'!$D$15*Impact!$B$1*E37*E36</f>
        <v>0.50783751194604454</v>
      </c>
      <c r="F47" s="35"/>
      <c r="G47" s="38">
        <f>'DU LCI'!$D$15*Impact!$B$1*G37*G36</f>
        <v>0.50783751194604454</v>
      </c>
      <c r="H47" s="35"/>
      <c r="I47" s="38">
        <f>'DU LCI'!$D$15*Impact!$B$1*I37*I36</f>
        <v>0.50783751194604454</v>
      </c>
      <c r="J47" s="35"/>
      <c r="K47" s="38">
        <f>'DU LCI'!$D$15*Impact!$B$1*K37*K36</f>
        <v>0.50783751194604454</v>
      </c>
      <c r="L47" s="35"/>
      <c r="M47" s="38">
        <f>'DU LCI'!$D$15*Impact!$B$1*M37*M36</f>
        <v>0.50783751194604454</v>
      </c>
      <c r="N47" t="s">
        <v>27</v>
      </c>
      <c r="AC47">
        <v>45</v>
      </c>
      <c r="AD47" s="37">
        <f t="shared" si="25"/>
        <v>370951371.2937628</v>
      </c>
      <c r="AE47" s="13">
        <f t="shared" si="1"/>
        <v>30762.916657339658</v>
      </c>
      <c r="AF47">
        <f t="shared" si="42"/>
        <v>370952054.91413295</v>
      </c>
      <c r="AG47" s="13">
        <f t="shared" si="2"/>
        <v>370952418.14796197</v>
      </c>
      <c r="AH47" s="13">
        <f t="shared" si="43"/>
        <v>370951371.16391802</v>
      </c>
      <c r="AI47" s="13">
        <f t="shared" si="3"/>
        <v>16763.732445960341</v>
      </c>
      <c r="AJ47">
        <f t="shared" si="26"/>
        <v>370951743.6913057</v>
      </c>
      <c r="AK47" s="13">
        <f t="shared" si="4"/>
        <v>370952418.14796197</v>
      </c>
      <c r="AL47" s="37">
        <f t="shared" si="27"/>
        <v>628.5495075911399</v>
      </c>
      <c r="AM47" s="13">
        <f t="shared" si="5"/>
        <v>30762.916657339658</v>
      </c>
      <c r="AN47">
        <f t="shared" si="28"/>
        <v>1312.1698777542433</v>
      </c>
      <c r="AO47" s="13">
        <f t="shared" si="6"/>
        <v>2813.5073827337451</v>
      </c>
      <c r="AP47" s="13">
        <f t="shared" si="44"/>
        <v>628.41966277274457</v>
      </c>
      <c r="AQ47" s="13">
        <f t="shared" si="7"/>
        <v>16763.732445960341</v>
      </c>
      <c r="AR47" s="13">
        <f t="shared" si="29"/>
        <v>1000.9470504607522</v>
      </c>
      <c r="AS47" s="38">
        <f t="shared" si="8"/>
        <v>2813.5073827337451</v>
      </c>
      <c r="AT47" s="37">
        <f t="shared" si="30"/>
        <v>80763974.665005758</v>
      </c>
      <c r="AU47" s="13">
        <f t="shared" si="9"/>
        <v>33129.294861750393</v>
      </c>
      <c r="AV47">
        <f t="shared" si="31"/>
        <v>80764710.871558249</v>
      </c>
      <c r="AW47" s="13">
        <f t="shared" si="10"/>
        <v>80764377.431120396</v>
      </c>
      <c r="AX47" s="13">
        <f t="shared" si="45"/>
        <v>197675123.00301972</v>
      </c>
      <c r="AY47" s="13">
        <f t="shared" si="11"/>
        <v>16763.732445960341</v>
      </c>
      <c r="AZ47">
        <f t="shared" si="32"/>
        <v>197675495.5304074</v>
      </c>
      <c r="BA47" s="13">
        <f t="shared" si="12"/>
        <v>197675525.94803166</v>
      </c>
      <c r="BB47" s="37">
        <f t="shared" si="33"/>
        <v>112.97425663945214</v>
      </c>
      <c r="BC47" s="13">
        <f t="shared" si="13"/>
        <v>30762.916657339658</v>
      </c>
      <c r="BD47">
        <f t="shared" si="34"/>
        <v>796.59462680255569</v>
      </c>
      <c r="BE47" s="13">
        <f t="shared" si="14"/>
        <v>503.35057957927143</v>
      </c>
      <c r="BF47" s="13">
        <f t="shared" si="46"/>
        <v>112.84441182105685</v>
      </c>
      <c r="BG47" s="13">
        <f t="shared" si="15"/>
        <v>16763.732445960341</v>
      </c>
      <c r="BH47">
        <f t="shared" si="35"/>
        <v>485.37179950906443</v>
      </c>
      <c r="BI47" s="13">
        <f t="shared" si="16"/>
        <v>503.35057957927143</v>
      </c>
      <c r="BJ47" s="37">
        <f t="shared" si="36"/>
        <v>1.3160841587359395</v>
      </c>
      <c r="BK47" s="13">
        <f t="shared" si="17"/>
        <v>2366.3782044107429</v>
      </c>
      <c r="BL47">
        <f t="shared" si="37"/>
        <v>53.902266478974674</v>
      </c>
      <c r="BM47" s="13">
        <f t="shared" si="18"/>
        <v>5.6772349545232395</v>
      </c>
      <c r="BN47" s="13">
        <f t="shared" si="47"/>
        <v>1.7748691837326502</v>
      </c>
      <c r="BO47" s="13">
        <f t="shared" si="19"/>
        <v>16763.732445960341</v>
      </c>
      <c r="BP47">
        <f t="shared" si="38"/>
        <v>374.30225687174027</v>
      </c>
      <c r="BQ47" s="13">
        <f t="shared" si="20"/>
        <v>5.6772349545232395</v>
      </c>
      <c r="BR47" s="37">
        <f t="shared" si="39"/>
        <v>186.01507445024774</v>
      </c>
      <c r="BS47" s="13">
        <f t="shared" si="21"/>
        <v>37862.051270571887</v>
      </c>
      <c r="BT47">
        <f t="shared" si="40"/>
        <v>1027.3939915740675</v>
      </c>
      <c r="BU47" s="13">
        <f t="shared" si="22"/>
        <v>829.96785815000442</v>
      </c>
      <c r="BV47" s="13">
        <f t="shared" si="48"/>
        <v>117588208.32452293</v>
      </c>
      <c r="BW47" s="13">
        <f t="shared" si="23"/>
        <v>16763.732445960341</v>
      </c>
      <c r="BX47">
        <f t="shared" si="41"/>
        <v>117588580.85191062</v>
      </c>
      <c r="BY47" s="13">
        <f t="shared" si="24"/>
        <v>117588852.55430891</v>
      </c>
    </row>
    <row r="48" spans="1:77" x14ac:dyDescent="0.2">
      <c r="A48" s="20" t="s">
        <v>95</v>
      </c>
      <c r="B48" s="37">
        <f t="shared" ref="B48:M48" si="62">B40</f>
        <v>300.93973104963089</v>
      </c>
      <c r="C48" s="38">
        <f t="shared" si="62"/>
        <v>300.93973104963089</v>
      </c>
      <c r="D48" s="37">
        <f t="shared" si="62"/>
        <v>627.91182526079854</v>
      </c>
      <c r="E48" s="38">
        <f t="shared" si="62"/>
        <v>627.91182526079854</v>
      </c>
      <c r="F48" s="37">
        <f t="shared" si="62"/>
        <v>115.91019859005863</v>
      </c>
      <c r="G48" s="38">
        <f t="shared" si="62"/>
        <v>115.91019859005863</v>
      </c>
      <c r="H48" s="37">
        <f t="shared" si="62"/>
        <v>112.3365743091108</v>
      </c>
      <c r="I48" s="38">
        <f t="shared" si="62"/>
        <v>112.3365743091108</v>
      </c>
      <c r="J48" s="37">
        <f t="shared" si="62"/>
        <v>1.2670316717866057</v>
      </c>
      <c r="K48" s="38">
        <f t="shared" si="62"/>
        <v>1.2670316717866057</v>
      </c>
      <c r="L48" s="37">
        <f t="shared" si="62"/>
        <v>185.2302346590584</v>
      </c>
      <c r="M48" s="38">
        <f t="shared" si="62"/>
        <v>185.2302346590584</v>
      </c>
      <c r="N48" t="s">
        <v>27</v>
      </c>
      <c r="AC48">
        <v>46</v>
      </c>
      <c r="AD48" s="37">
        <f t="shared" si="25"/>
        <v>370951371.2937628</v>
      </c>
      <c r="AE48" s="13">
        <f t="shared" si="1"/>
        <v>30762.916657339658</v>
      </c>
      <c r="AF48">
        <f t="shared" si="42"/>
        <v>370952040.05282056</v>
      </c>
      <c r="AG48" s="13">
        <f t="shared" si="2"/>
        <v>370952418.14796197</v>
      </c>
      <c r="AH48" s="13">
        <f t="shared" si="43"/>
        <v>370951371.16391802</v>
      </c>
      <c r="AI48" s="13">
        <f t="shared" si="3"/>
        <v>16763.732445960341</v>
      </c>
      <c r="AJ48">
        <f t="shared" si="26"/>
        <v>370951735.59288424</v>
      </c>
      <c r="AK48" s="13">
        <f t="shared" si="4"/>
        <v>370952418.14796197</v>
      </c>
      <c r="AL48" s="37">
        <f t="shared" si="27"/>
        <v>628.5495075911399</v>
      </c>
      <c r="AM48" s="13">
        <f t="shared" si="5"/>
        <v>30762.916657339658</v>
      </c>
      <c r="AN48">
        <f t="shared" si="28"/>
        <v>1297.3085653593935</v>
      </c>
      <c r="AO48" s="13">
        <f t="shared" si="6"/>
        <v>2813.5073827337451</v>
      </c>
      <c r="AP48" s="13">
        <f t="shared" si="44"/>
        <v>628.41966277274457</v>
      </c>
      <c r="AQ48" s="13">
        <f t="shared" si="7"/>
        <v>16763.732445960341</v>
      </c>
      <c r="AR48" s="13">
        <f t="shared" si="29"/>
        <v>992.84862898927372</v>
      </c>
      <c r="AS48" s="38">
        <f t="shared" si="8"/>
        <v>2813.5073827337451</v>
      </c>
      <c r="AT48" s="37">
        <f t="shared" si="30"/>
        <v>80763974.665005758</v>
      </c>
      <c r="AU48" s="13">
        <f t="shared" si="9"/>
        <v>33129.294861750393</v>
      </c>
      <c r="AV48">
        <f t="shared" si="31"/>
        <v>80764694.867067978</v>
      </c>
      <c r="AW48" s="13">
        <f t="shared" si="10"/>
        <v>80764377.431120396</v>
      </c>
      <c r="AX48" s="13">
        <f t="shared" si="45"/>
        <v>197675123.00301972</v>
      </c>
      <c r="AY48" s="13">
        <f t="shared" si="11"/>
        <v>16763.732445960341</v>
      </c>
      <c r="AZ48">
        <f t="shared" si="32"/>
        <v>197675487.43198594</v>
      </c>
      <c r="BA48" s="13">
        <f t="shared" si="12"/>
        <v>197675525.94803166</v>
      </c>
      <c r="BB48" s="37">
        <f t="shared" si="33"/>
        <v>112.97425663945214</v>
      </c>
      <c r="BC48" s="13">
        <f t="shared" si="13"/>
        <v>30762.916657339658</v>
      </c>
      <c r="BD48">
        <f t="shared" si="34"/>
        <v>781.73331440770562</v>
      </c>
      <c r="BE48" s="13">
        <f t="shared" si="14"/>
        <v>503.35057957927143</v>
      </c>
      <c r="BF48" s="13">
        <f t="shared" si="46"/>
        <v>112.84441182105685</v>
      </c>
      <c r="BG48" s="13">
        <f t="shared" si="15"/>
        <v>16763.732445960341</v>
      </c>
      <c r="BH48">
        <f t="shared" si="35"/>
        <v>477.27337803758599</v>
      </c>
      <c r="BI48" s="13">
        <f t="shared" si="16"/>
        <v>503.35057957927143</v>
      </c>
      <c r="BJ48" s="37">
        <f t="shared" si="36"/>
        <v>1.3160841587359395</v>
      </c>
      <c r="BK48" s="13">
        <f t="shared" si="17"/>
        <v>2366.3782044107429</v>
      </c>
      <c r="BL48">
        <f t="shared" si="37"/>
        <v>52.75908860244774</v>
      </c>
      <c r="BM48" s="13">
        <f t="shared" si="18"/>
        <v>5.6772349545232395</v>
      </c>
      <c r="BN48" s="13">
        <f t="shared" si="47"/>
        <v>1.7748691837326502</v>
      </c>
      <c r="BO48" s="13">
        <f t="shared" si="19"/>
        <v>16763.732445960341</v>
      </c>
      <c r="BP48">
        <f t="shared" si="38"/>
        <v>366.20383540026182</v>
      </c>
      <c r="BQ48" s="13">
        <f t="shared" si="20"/>
        <v>5.6772349545232395</v>
      </c>
      <c r="BR48" s="37">
        <f t="shared" si="39"/>
        <v>186.01507445024774</v>
      </c>
      <c r="BS48" s="13">
        <f t="shared" si="21"/>
        <v>37862.051270571887</v>
      </c>
      <c r="BT48">
        <f t="shared" si="40"/>
        <v>1009.1031455496366</v>
      </c>
      <c r="BU48" s="13">
        <f t="shared" si="22"/>
        <v>829.96785815000442</v>
      </c>
      <c r="BV48" s="13">
        <f t="shared" si="48"/>
        <v>117588208.32452293</v>
      </c>
      <c r="BW48" s="13">
        <f t="shared" si="23"/>
        <v>16763.732445960341</v>
      </c>
      <c r="BX48">
        <f t="shared" si="41"/>
        <v>117588572.75348914</v>
      </c>
      <c r="BY48" s="13">
        <f t="shared" si="24"/>
        <v>117588852.55430891</v>
      </c>
    </row>
    <row r="49" spans="1:77" x14ac:dyDescent="0.2">
      <c r="A49" s="52" t="s">
        <v>252</v>
      </c>
      <c r="B49" s="37">
        <f>(B39*$Y$17-B48)</f>
        <v>1047.4918814850989</v>
      </c>
      <c r="C49" s="38">
        <f t="shared" ref="C49:M49" si="63">(C39*$Y$17-C48)</f>
        <v>1047.4918814850989</v>
      </c>
      <c r="D49" s="37">
        <f t="shared" si="63"/>
        <v>2185.5955574729464</v>
      </c>
      <c r="E49" s="38">
        <f t="shared" si="63"/>
        <v>2185.5955574729464</v>
      </c>
      <c r="F49" s="37">
        <f t="shared" si="63"/>
        <v>403.45284944907542</v>
      </c>
      <c r="G49" s="38">
        <f t="shared" si="63"/>
        <v>403.45284944907542</v>
      </c>
      <c r="H49" s="37">
        <f t="shared" si="63"/>
        <v>391.01400527016062</v>
      </c>
      <c r="I49" s="38">
        <f t="shared" si="63"/>
        <v>391.01400527016062</v>
      </c>
      <c r="J49" s="37">
        <f t="shared" si="63"/>
        <v>4.4102032827366333</v>
      </c>
      <c r="K49" s="38">
        <f t="shared" si="63"/>
        <v>4.4102032827366333</v>
      </c>
      <c r="L49" s="37">
        <f t="shared" si="63"/>
        <v>644.73762349094602</v>
      </c>
      <c r="M49" s="38">
        <f t="shared" si="63"/>
        <v>644.73762349094602</v>
      </c>
      <c r="N49" t="s">
        <v>27</v>
      </c>
      <c r="AC49">
        <v>47</v>
      </c>
      <c r="AD49" s="37">
        <f t="shared" si="25"/>
        <v>370951371.2937628</v>
      </c>
      <c r="AE49" s="13">
        <f t="shared" si="1"/>
        <v>30762.916657339658</v>
      </c>
      <c r="AF49">
        <f t="shared" si="42"/>
        <v>370952025.82390445</v>
      </c>
      <c r="AG49" s="13">
        <f t="shared" si="2"/>
        <v>370952418.14796197</v>
      </c>
      <c r="AH49" s="13">
        <f t="shared" si="43"/>
        <v>370951371.16391802</v>
      </c>
      <c r="AI49" s="13">
        <f t="shared" si="3"/>
        <v>16763.732445960341</v>
      </c>
      <c r="AJ49">
        <f t="shared" si="26"/>
        <v>370951727.83907646</v>
      </c>
      <c r="AK49" s="13">
        <f t="shared" si="4"/>
        <v>370952418.14796197</v>
      </c>
      <c r="AL49" s="37">
        <f t="shared" si="27"/>
        <v>628.5495075911399</v>
      </c>
      <c r="AM49" s="13">
        <f t="shared" si="5"/>
        <v>30762.916657339658</v>
      </c>
      <c r="AN49">
        <f t="shared" si="28"/>
        <v>1283.0796492366644</v>
      </c>
      <c r="AO49" s="13">
        <f t="shared" si="6"/>
        <v>2813.5073827337451</v>
      </c>
      <c r="AP49" s="13">
        <f t="shared" si="44"/>
        <v>628.41966277274457</v>
      </c>
      <c r="AQ49" s="13">
        <f t="shared" si="7"/>
        <v>16763.732445960341</v>
      </c>
      <c r="AR49" s="13">
        <f t="shared" si="29"/>
        <v>985.09482119743268</v>
      </c>
      <c r="AS49" s="38">
        <f t="shared" si="8"/>
        <v>2813.5073827337451</v>
      </c>
      <c r="AT49" s="37">
        <f t="shared" si="30"/>
        <v>80763974.665005758</v>
      </c>
      <c r="AU49" s="13">
        <f t="shared" si="9"/>
        <v>33129.294861750393</v>
      </c>
      <c r="AV49">
        <f t="shared" si="31"/>
        <v>80764679.543619841</v>
      </c>
      <c r="AW49" s="13">
        <f t="shared" si="10"/>
        <v>80764377.431120396</v>
      </c>
      <c r="AX49" s="13">
        <f t="shared" si="45"/>
        <v>197675123.00301972</v>
      </c>
      <c r="AY49" s="13">
        <f t="shared" si="11"/>
        <v>16763.732445960341</v>
      </c>
      <c r="AZ49">
        <f t="shared" si="32"/>
        <v>197675479.67817813</v>
      </c>
      <c r="BA49" s="13">
        <f t="shared" si="12"/>
        <v>197675525.94803166</v>
      </c>
      <c r="BB49" s="37">
        <f t="shared" si="33"/>
        <v>112.97425663945214</v>
      </c>
      <c r="BC49" s="13">
        <f t="shared" si="13"/>
        <v>30762.916657339658</v>
      </c>
      <c r="BD49">
        <f t="shared" si="34"/>
        <v>767.50439828497679</v>
      </c>
      <c r="BE49" s="13">
        <f t="shared" si="14"/>
        <v>503.35057957927143</v>
      </c>
      <c r="BF49" s="13">
        <f t="shared" si="46"/>
        <v>112.84441182105685</v>
      </c>
      <c r="BG49" s="13">
        <f t="shared" si="15"/>
        <v>16763.732445960341</v>
      </c>
      <c r="BH49">
        <f t="shared" si="35"/>
        <v>469.51957024574494</v>
      </c>
      <c r="BI49" s="13">
        <f t="shared" si="16"/>
        <v>503.35057957927143</v>
      </c>
      <c r="BJ49" s="37">
        <f t="shared" si="36"/>
        <v>1.3160841587359395</v>
      </c>
      <c r="BK49" s="13">
        <f t="shared" si="17"/>
        <v>2366.3782044107429</v>
      </c>
      <c r="BL49">
        <f t="shared" si="37"/>
        <v>51.664556593007063</v>
      </c>
      <c r="BM49" s="13">
        <f t="shared" si="18"/>
        <v>5.6772349545232395</v>
      </c>
      <c r="BN49" s="13">
        <f t="shared" si="47"/>
        <v>1.7748691837326502</v>
      </c>
      <c r="BO49" s="13">
        <f t="shared" si="19"/>
        <v>16763.732445960341</v>
      </c>
      <c r="BP49">
        <f t="shared" si="38"/>
        <v>358.45002760842078</v>
      </c>
      <c r="BQ49" s="13">
        <f t="shared" si="20"/>
        <v>5.6772349545232395</v>
      </c>
      <c r="BR49" s="37">
        <f t="shared" si="39"/>
        <v>186.01507445024774</v>
      </c>
      <c r="BS49" s="13">
        <f t="shared" si="21"/>
        <v>37862.051270571887</v>
      </c>
      <c r="BT49">
        <f t="shared" si="40"/>
        <v>991.59063339858574</v>
      </c>
      <c r="BU49" s="13">
        <f t="shared" si="22"/>
        <v>829.96785815000442</v>
      </c>
      <c r="BV49" s="13">
        <f t="shared" si="48"/>
        <v>117588208.32452293</v>
      </c>
      <c r="BW49" s="13">
        <f t="shared" si="23"/>
        <v>16763.732445960341</v>
      </c>
      <c r="BX49">
        <f t="shared" si="41"/>
        <v>117588564.99968135</v>
      </c>
      <c r="BY49" s="13">
        <f t="shared" si="24"/>
        <v>117588852.55430891</v>
      </c>
    </row>
    <row r="50" spans="1:77" x14ac:dyDescent="0.2">
      <c r="A50" s="20" t="s">
        <v>163</v>
      </c>
      <c r="B50" s="44">
        <f>'Annulized cost'!B$5*B37/(((B49-AD2)*365-SUM(B42:B43)/'DU LCI'!C9)*10^-3)</f>
        <v>-6.0360144767100301E-3</v>
      </c>
      <c r="C50" s="45">
        <f>'Annulized cost'!$C5*C37/(((C49-AH2)*365-SUM(C42:C43)/'DU LCI'!D9)*10^-3)</f>
        <v>-1.8815714831959391E-3</v>
      </c>
      <c r="D50" s="44">
        <f>'Annulized cost'!$B5*D37/(((D49-AL2)*365-SUM(D42:D43)/'DU LCI'!C9)*10^-3)</f>
        <v>1445.8451259403428</v>
      </c>
      <c r="E50" s="45">
        <f>'Annulized cost'!$C5*E37/(((E49-AP2)*365-SUM(E42:E43)/'DU LCI'!D9)*10^-3)</f>
        <v>449.12984556473583</v>
      </c>
      <c r="F50" s="44">
        <f>'Annulized cost'!$B5*F37/(((F49-AT2)*365-SUM(F42:F43)/'DU LCI'!C9)*10^-3)</f>
        <v>-2.9856243032671682E-2</v>
      </c>
      <c r="G50" s="45">
        <f>'Annulized cost'!$C5*G37/(((G49-AX2)*365-SUM(G42:G43)/'DU LCI'!D9)*10^-3)</f>
        <v>-3.5308993842702225E-3</v>
      </c>
      <c r="H50" s="44">
        <f>'Annulized cost'!$B5*H37/(((H49-BB2)*365-SUM(H42:H43)/'DU LCI'!C9)*10^-3)</f>
        <v>8304.768681069183</v>
      </c>
      <c r="I50" s="45">
        <f>'Annulized cost'!$C5*I37/(((I49-BF2)*365-SUM(I42:I43)/'DU LCI'!D9)*10^-3)</f>
        <v>2537.6818353353897</v>
      </c>
      <c r="J50" s="44">
        <f>'Annulized cost'!$B5*J37/(((J49-BJ2)*365-SUM(J42:J43)/'DU LCI'!C9)*10^-3)</f>
        <v>70421.033761199942</v>
      </c>
      <c r="K50" s="45">
        <f>'Annulized cost'!$C5*K37/(((K49-BN2)*365-SUM(K42:K43)/'DU LCI'!D9)*10^-3)</f>
        <v>-1418422.6911033958</v>
      </c>
      <c r="L50" s="44">
        <f>'Annulized cost'!$B5*L37/(((L49-BR2)*365-SUM(L42:L43)/'DU LCI'!C9)*10^-3)</f>
        <v>6146.4745784069055</v>
      </c>
      <c r="M50" s="45">
        <f>'Annulized cost'!$C5*M37/(((M49-BV2)*365-SUM(M42:M43)/'DU LCI'!D9)*10^-3)</f>
        <v>-5.9357428348172613E-3</v>
      </c>
      <c r="N50" s="20" t="s">
        <v>214</v>
      </c>
      <c r="AC50">
        <v>48</v>
      </c>
      <c r="AD50" s="37">
        <f t="shared" si="25"/>
        <v>370951371.2937628</v>
      </c>
      <c r="AE50" s="13">
        <f t="shared" si="1"/>
        <v>30762.916657339658</v>
      </c>
      <c r="AF50">
        <f t="shared" si="42"/>
        <v>370952012.18785983</v>
      </c>
      <c r="AG50" s="13">
        <f t="shared" si="2"/>
        <v>370952418.14796197</v>
      </c>
      <c r="AH50" s="13">
        <f t="shared" si="43"/>
        <v>370951371.16391802</v>
      </c>
      <c r="AI50" s="13">
        <f t="shared" si="3"/>
        <v>16763.732445960341</v>
      </c>
      <c r="AJ50">
        <f t="shared" si="26"/>
        <v>370951720.40834397</v>
      </c>
      <c r="AK50" s="13">
        <f t="shared" si="4"/>
        <v>370952418.14796197</v>
      </c>
      <c r="AL50" s="37">
        <f t="shared" si="27"/>
        <v>628.5495075911399</v>
      </c>
      <c r="AM50" s="13">
        <f t="shared" si="5"/>
        <v>30762.916657339658</v>
      </c>
      <c r="AN50">
        <f t="shared" si="28"/>
        <v>1269.4436046190494</v>
      </c>
      <c r="AO50" s="13">
        <f t="shared" si="6"/>
        <v>2813.5073827337451</v>
      </c>
      <c r="AP50" s="13">
        <f t="shared" si="44"/>
        <v>628.41966277274457</v>
      </c>
      <c r="AQ50" s="13">
        <f t="shared" si="7"/>
        <v>16763.732445960341</v>
      </c>
      <c r="AR50" s="13">
        <f t="shared" si="29"/>
        <v>977.66408873025171</v>
      </c>
      <c r="AS50" s="38">
        <f t="shared" si="8"/>
        <v>2813.5073827337451</v>
      </c>
      <c r="AT50" s="37">
        <f t="shared" si="30"/>
        <v>80763974.665005758</v>
      </c>
      <c r="AU50" s="13">
        <f t="shared" si="9"/>
        <v>33129.294861750393</v>
      </c>
      <c r="AV50">
        <f t="shared" si="31"/>
        <v>80764664.858648717</v>
      </c>
      <c r="AW50" s="13">
        <f t="shared" si="10"/>
        <v>80764377.431120396</v>
      </c>
      <c r="AX50" s="13">
        <f t="shared" si="45"/>
        <v>197675123.00301972</v>
      </c>
      <c r="AY50" s="13">
        <f t="shared" si="11"/>
        <v>16763.732445960341</v>
      </c>
      <c r="AZ50">
        <f t="shared" si="32"/>
        <v>197675472.24744567</v>
      </c>
      <c r="BA50" s="13">
        <f t="shared" si="12"/>
        <v>197675525.94803166</v>
      </c>
      <c r="BB50" s="37">
        <f t="shared" si="33"/>
        <v>112.97425663945214</v>
      </c>
      <c r="BC50" s="13">
        <f t="shared" si="13"/>
        <v>30762.916657339658</v>
      </c>
      <c r="BD50">
        <f t="shared" si="34"/>
        <v>753.8683536673617</v>
      </c>
      <c r="BE50" s="13">
        <f t="shared" si="14"/>
        <v>503.35057957927143</v>
      </c>
      <c r="BF50" s="13">
        <f t="shared" si="46"/>
        <v>112.84441182105685</v>
      </c>
      <c r="BG50" s="13">
        <f t="shared" si="15"/>
        <v>16763.732445960341</v>
      </c>
      <c r="BH50">
        <f t="shared" si="35"/>
        <v>462.08883777856391</v>
      </c>
      <c r="BI50" s="13">
        <f t="shared" si="16"/>
        <v>503.35057957927143</v>
      </c>
      <c r="BJ50" s="37">
        <f t="shared" si="36"/>
        <v>1.3160841587359395</v>
      </c>
      <c r="BK50" s="13">
        <f t="shared" si="17"/>
        <v>2366.3782044107429</v>
      </c>
      <c r="BL50">
        <f t="shared" si="37"/>
        <v>50.615630083959751</v>
      </c>
      <c r="BM50" s="13">
        <f t="shared" si="18"/>
        <v>5.6772349545232395</v>
      </c>
      <c r="BN50" s="13">
        <f t="shared" si="47"/>
        <v>1.7748691837326502</v>
      </c>
      <c r="BO50" s="13">
        <f t="shared" si="19"/>
        <v>16763.732445960341</v>
      </c>
      <c r="BP50">
        <f t="shared" si="38"/>
        <v>351.01929514123975</v>
      </c>
      <c r="BQ50" s="13">
        <f t="shared" si="20"/>
        <v>5.6772349545232395</v>
      </c>
      <c r="BR50" s="37">
        <f t="shared" si="39"/>
        <v>186.01507445024774</v>
      </c>
      <c r="BS50" s="13">
        <f t="shared" si="21"/>
        <v>37862.051270571887</v>
      </c>
      <c r="BT50">
        <f t="shared" si="40"/>
        <v>974.80780925382874</v>
      </c>
      <c r="BU50" s="13">
        <f t="shared" si="22"/>
        <v>829.96785815000442</v>
      </c>
      <c r="BV50" s="13">
        <f t="shared" si="48"/>
        <v>117588208.32452293</v>
      </c>
      <c r="BW50" s="13">
        <f t="shared" si="23"/>
        <v>16763.732445960341</v>
      </c>
      <c r="BX50">
        <f t="shared" si="41"/>
        <v>117588557.56894888</v>
      </c>
      <c r="BY50" s="13">
        <f t="shared" si="24"/>
        <v>117588852.55430891</v>
      </c>
    </row>
    <row r="51" spans="1:77" x14ac:dyDescent="0.2">
      <c r="A51" s="20" t="s">
        <v>242</v>
      </c>
      <c r="B51" s="13">
        <f>'Annulized cost'!B$5*B37/(((B49)*365*10^-3))</f>
        <v>2137.5455171133908</v>
      </c>
      <c r="C51" s="13">
        <f>'Annulized cost'!C$5*C37/(((C49)*365*10^-3))</f>
        <v>666.32455002753068</v>
      </c>
      <c r="D51" s="13">
        <f>'Annulized cost'!$B5*D37/((D49*365*10^-3))</f>
        <v>1024.4629056942342</v>
      </c>
      <c r="E51" s="13">
        <f>'Annulized cost'!$B5*E37/((E49*365*10^-3))</f>
        <v>78.804838899556472</v>
      </c>
      <c r="F51" s="13">
        <f>'Annulized cost'!$B5*F37/((F49*365*10^-3))</f>
        <v>5976.6515085469609</v>
      </c>
      <c r="G51" s="13">
        <f>'Annulized cost'!$B5*G37/((G49*365*10^-3))</f>
        <v>426.90367918192578</v>
      </c>
      <c r="H51" s="13">
        <f>'Annulized cost'!$B5*H37/((H49*365*10^-3))</f>
        <v>5726.2950822800449</v>
      </c>
      <c r="I51" s="13">
        <f>'Annulized cost'!$B5*I37/((I49*365*10^-3))</f>
        <v>440.48423709846497</v>
      </c>
      <c r="J51" s="13">
        <f>'Annulized cost'!$B5*J37/((J49*365*10^-3))</f>
        <v>39053.870029176011</v>
      </c>
      <c r="K51" s="13">
        <f>'Annulized cost'!$B5*K37/((K49*365*10^-3))</f>
        <v>39053.870029176011</v>
      </c>
      <c r="L51" s="13">
        <f>'Annulized cost'!$B5*L37/((L49*365*10^-3))</f>
        <v>4274.2473720995258</v>
      </c>
      <c r="M51" s="13">
        <f>'Annulized cost'!$B5*M37/((M49*365*10^-3))</f>
        <v>267.14046075622036</v>
      </c>
      <c r="AC51">
        <v>49</v>
      </c>
      <c r="AD51" s="37">
        <f t="shared" si="25"/>
        <v>370951371.2937628</v>
      </c>
      <c r="AE51" s="13">
        <f t="shared" si="1"/>
        <v>30762.916657339658</v>
      </c>
      <c r="AF51">
        <f t="shared" si="42"/>
        <v>370951999.10838848</v>
      </c>
      <c r="AG51" s="13">
        <f t="shared" si="2"/>
        <v>370952418.14796197</v>
      </c>
      <c r="AH51" s="13">
        <f t="shared" si="43"/>
        <v>370951371.16391802</v>
      </c>
      <c r="AI51" s="13">
        <f t="shared" si="3"/>
        <v>16763.732445960341</v>
      </c>
      <c r="AJ51">
        <f t="shared" si="26"/>
        <v>370951713.28090674</v>
      </c>
      <c r="AK51" s="13">
        <f t="shared" si="4"/>
        <v>370952418.14796197</v>
      </c>
      <c r="AL51" s="37">
        <f t="shared" si="27"/>
        <v>628.5495075911399</v>
      </c>
      <c r="AM51" s="13">
        <f t="shared" si="5"/>
        <v>30762.916657339658</v>
      </c>
      <c r="AN51">
        <f t="shared" si="28"/>
        <v>1256.3641332511329</v>
      </c>
      <c r="AO51" s="13">
        <f t="shared" si="6"/>
        <v>2813.5073827337451</v>
      </c>
      <c r="AP51" s="13">
        <f t="shared" si="44"/>
        <v>628.41966277274457</v>
      </c>
      <c r="AQ51" s="13">
        <f t="shared" si="7"/>
        <v>16763.732445960341</v>
      </c>
      <c r="AR51" s="13">
        <f t="shared" si="29"/>
        <v>970.53665146581272</v>
      </c>
      <c r="AS51" s="38">
        <f t="shared" si="8"/>
        <v>2813.5073827337451</v>
      </c>
      <c r="AT51" s="37">
        <f t="shared" si="30"/>
        <v>80763974.665005758</v>
      </c>
      <c r="AU51" s="13">
        <f t="shared" si="9"/>
        <v>33129.294861750393</v>
      </c>
      <c r="AV51">
        <f t="shared" si="31"/>
        <v>80764650.773064166</v>
      </c>
      <c r="AW51" s="13">
        <f t="shared" si="10"/>
        <v>80764377.431120396</v>
      </c>
      <c r="AX51" s="13">
        <f t="shared" si="45"/>
        <v>197675123.00301972</v>
      </c>
      <c r="AY51" s="13">
        <f t="shared" si="11"/>
        <v>16763.732445960341</v>
      </c>
      <c r="AZ51">
        <f t="shared" si="32"/>
        <v>197675465.12000841</v>
      </c>
      <c r="BA51" s="13">
        <f t="shared" si="12"/>
        <v>197675525.94803166</v>
      </c>
      <c r="BB51" s="37">
        <f t="shared" si="33"/>
        <v>112.97425663945214</v>
      </c>
      <c r="BC51" s="13">
        <f t="shared" si="13"/>
        <v>30762.916657339658</v>
      </c>
      <c r="BD51">
        <f t="shared" si="34"/>
        <v>740.78888229944516</v>
      </c>
      <c r="BE51" s="13">
        <f t="shared" si="14"/>
        <v>503.35057957927143</v>
      </c>
      <c r="BF51" s="13">
        <f t="shared" si="46"/>
        <v>112.84441182105685</v>
      </c>
      <c r="BG51" s="13">
        <f t="shared" si="15"/>
        <v>16763.732445960341</v>
      </c>
      <c r="BH51">
        <f t="shared" si="35"/>
        <v>454.96140051412499</v>
      </c>
      <c r="BI51" s="13">
        <f t="shared" si="16"/>
        <v>503.35057957927143</v>
      </c>
      <c r="BJ51" s="37">
        <f t="shared" si="36"/>
        <v>1.3160841587359395</v>
      </c>
      <c r="BK51" s="13">
        <f t="shared" si="17"/>
        <v>2366.3782044107429</v>
      </c>
      <c r="BL51">
        <f t="shared" si="37"/>
        <v>49.609516901812327</v>
      </c>
      <c r="BM51" s="13">
        <f t="shared" si="18"/>
        <v>5.6772349545232395</v>
      </c>
      <c r="BN51" s="13">
        <f t="shared" si="47"/>
        <v>1.7748691837326502</v>
      </c>
      <c r="BO51" s="13">
        <f t="shared" si="19"/>
        <v>16763.732445960341</v>
      </c>
      <c r="BP51">
        <f t="shared" si="38"/>
        <v>343.89185787680083</v>
      </c>
      <c r="BQ51" s="13">
        <f t="shared" si="20"/>
        <v>5.6772349545232395</v>
      </c>
      <c r="BR51" s="37">
        <f t="shared" si="39"/>
        <v>186.01507445024774</v>
      </c>
      <c r="BS51" s="13">
        <f t="shared" si="21"/>
        <v>37862.051270571887</v>
      </c>
      <c r="BT51">
        <f t="shared" si="40"/>
        <v>958.70999833946996</v>
      </c>
      <c r="BU51" s="13">
        <f t="shared" si="22"/>
        <v>829.96785815000442</v>
      </c>
      <c r="BV51" s="13">
        <f t="shared" si="48"/>
        <v>117588208.32452293</v>
      </c>
      <c r="BW51" s="13">
        <f t="shared" si="23"/>
        <v>16763.732445960341</v>
      </c>
      <c r="BX51">
        <f t="shared" si="41"/>
        <v>117588550.44151162</v>
      </c>
      <c r="BY51" s="13">
        <f t="shared" si="24"/>
        <v>117588852.55430891</v>
      </c>
    </row>
    <row r="52" spans="1:77" x14ac:dyDescent="0.2">
      <c r="A52" s="20" t="s">
        <v>243</v>
      </c>
      <c r="B52" s="13">
        <f>((AD2)*365+SUM(B42:B43)/'DU LCI'!C9)*10^-3</f>
        <v>135397253.59851509</v>
      </c>
      <c r="C52" s="13">
        <f>(AH2*365+SUM(C42:C43)/'DU LCI'!D9)*10^-3</f>
        <v>135397251.6163342</v>
      </c>
      <c r="D52" s="13">
        <f>(AL2*365+SUM(D42:D43)/'DU LCI'!C9)*10^-3</f>
        <v>232.49686193650004</v>
      </c>
      <c r="E52" s="13">
        <f>(AP2*365+SUM(E42:E43)/'DU LCI'!D9)*10^-3</f>
        <v>230.51468103012118</v>
      </c>
      <c r="F52" s="13">
        <f>(AT2*365+SUM(F42:F43)/'DU LCI'!C9)*10^-3</f>
        <v>29478854.065656587</v>
      </c>
      <c r="G52" s="13">
        <f>(AX2*365+SUM(G42:G43)/'DU LCI'!D9)*10^-3</f>
        <v>72151421.037606314</v>
      </c>
      <c r="H52" s="13">
        <f>(BB2*365+SUM(H42:H43)/'DU LCI'!C9)*10^-3</f>
        <v>44.311895339133997</v>
      </c>
      <c r="I52" s="13">
        <f>(BF2*365+SUM(I42:I43)/'DU LCI'!D9)*10^-3</f>
        <v>42.329714432755182</v>
      </c>
      <c r="J52" s="13">
        <f>(BJ2*365+SUM(J42:J43)/'DU LCI'!C9)*10^-3</f>
        <v>0.71700853837969225</v>
      </c>
      <c r="K52" s="13">
        <f>(BN2*365+SUM(K42:K43)/'DU LCI'!D9)*10^-3</f>
        <v>1.7893313701318443</v>
      </c>
      <c r="L52" s="13">
        <f>(BR2*365+SUM(L42:L43)/'DU LCI'!C9)*10^-3</f>
        <v>71.681707301397608</v>
      </c>
      <c r="M52" s="13">
        <f>(BV2*365+SUM(M42:M43)/'DU LCI'!D9)*10^-3</f>
        <v>42919697.179954983</v>
      </c>
      <c r="AC52">
        <v>50</v>
      </c>
      <c r="AD52" s="37">
        <f t="shared" si="25"/>
        <v>370951371.2937628</v>
      </c>
      <c r="AE52" s="13">
        <f t="shared" si="1"/>
        <v>30762.916657339658</v>
      </c>
      <c r="AF52">
        <f t="shared" si="42"/>
        <v>370951986.55209595</v>
      </c>
      <c r="AG52" s="13">
        <f t="shared" si="2"/>
        <v>370952418.14796197</v>
      </c>
      <c r="AH52" s="13">
        <f t="shared" si="43"/>
        <v>370951371.16391802</v>
      </c>
      <c r="AI52" s="13">
        <f t="shared" si="3"/>
        <v>16763.732445960341</v>
      </c>
      <c r="AJ52">
        <f t="shared" si="26"/>
        <v>370951706.43856692</v>
      </c>
      <c r="AK52" s="13">
        <f t="shared" si="4"/>
        <v>370952418.14796197</v>
      </c>
      <c r="AL52" s="37">
        <f t="shared" si="27"/>
        <v>628.5495075911399</v>
      </c>
      <c r="AM52" s="13">
        <f t="shared" si="5"/>
        <v>30762.916657339658</v>
      </c>
      <c r="AN52">
        <f t="shared" si="28"/>
        <v>1243.807840737933</v>
      </c>
      <c r="AO52" s="13">
        <f t="shared" si="6"/>
        <v>2813.5073827337451</v>
      </c>
      <c r="AP52" s="13">
        <f t="shared" si="44"/>
        <v>628.41966277274457</v>
      </c>
      <c r="AQ52" s="13">
        <f t="shared" si="7"/>
        <v>16763.732445960341</v>
      </c>
      <c r="AR52" s="13">
        <f t="shared" si="29"/>
        <v>963.69431169195138</v>
      </c>
      <c r="AS52" s="38">
        <f t="shared" si="8"/>
        <v>2813.5073827337451</v>
      </c>
      <c r="AT52" s="37">
        <f t="shared" si="30"/>
        <v>80763974.665005758</v>
      </c>
      <c r="AU52" s="13">
        <f t="shared" si="9"/>
        <v>33129.294861750393</v>
      </c>
      <c r="AV52">
        <f t="shared" si="31"/>
        <v>80764637.250902995</v>
      </c>
      <c r="AW52" s="13">
        <f t="shared" si="10"/>
        <v>80764377.431120396</v>
      </c>
      <c r="AX52" s="13">
        <f t="shared" si="45"/>
        <v>197675123.00301972</v>
      </c>
      <c r="AY52" s="13">
        <f t="shared" si="11"/>
        <v>16763.732445960341</v>
      </c>
      <c r="AZ52">
        <f t="shared" si="32"/>
        <v>197675458.27766863</v>
      </c>
      <c r="BA52" s="13">
        <f t="shared" si="12"/>
        <v>197675525.94803166</v>
      </c>
      <c r="BB52" s="37">
        <f t="shared" si="33"/>
        <v>112.97425663945214</v>
      </c>
      <c r="BC52" s="13">
        <f t="shared" si="13"/>
        <v>30762.916657339658</v>
      </c>
      <c r="BD52">
        <f t="shared" si="34"/>
        <v>728.23258978624528</v>
      </c>
      <c r="BE52" s="13">
        <f t="shared" si="14"/>
        <v>503.35057957927143</v>
      </c>
      <c r="BF52" s="13">
        <f t="shared" si="46"/>
        <v>112.84441182105685</v>
      </c>
      <c r="BG52" s="13">
        <f t="shared" si="15"/>
        <v>16763.732445960341</v>
      </c>
      <c r="BH52">
        <f t="shared" si="35"/>
        <v>448.11906074026365</v>
      </c>
      <c r="BI52" s="13">
        <f t="shared" si="16"/>
        <v>503.35057957927143</v>
      </c>
      <c r="BJ52" s="37">
        <f t="shared" si="36"/>
        <v>1.3160841587359395</v>
      </c>
      <c r="BK52" s="13">
        <f t="shared" si="17"/>
        <v>2366.3782044107429</v>
      </c>
      <c r="BL52">
        <f t="shared" si="37"/>
        <v>48.643648246950796</v>
      </c>
      <c r="BM52" s="13">
        <f t="shared" si="18"/>
        <v>5.6772349545232395</v>
      </c>
      <c r="BN52" s="13">
        <f t="shared" si="47"/>
        <v>1.7748691837326502</v>
      </c>
      <c r="BO52" s="13">
        <f t="shared" si="19"/>
        <v>16763.732445960341</v>
      </c>
      <c r="BP52">
        <f t="shared" si="38"/>
        <v>337.04951810293949</v>
      </c>
      <c r="BQ52" s="13">
        <f t="shared" si="20"/>
        <v>5.6772349545232395</v>
      </c>
      <c r="BR52" s="37">
        <f t="shared" si="39"/>
        <v>186.01507445024774</v>
      </c>
      <c r="BS52" s="13">
        <f t="shared" si="21"/>
        <v>37862.051270571887</v>
      </c>
      <c r="BT52">
        <f t="shared" si="40"/>
        <v>943.25609986168547</v>
      </c>
      <c r="BU52" s="13">
        <f t="shared" si="22"/>
        <v>829.96785815000442</v>
      </c>
      <c r="BV52" s="13">
        <f t="shared" si="48"/>
        <v>117588208.32452293</v>
      </c>
      <c r="BW52" s="13">
        <f t="shared" si="23"/>
        <v>16763.732445960341</v>
      </c>
      <c r="BX52">
        <f t="shared" si="41"/>
        <v>117588543.59917185</v>
      </c>
      <c r="BY52" s="13">
        <f t="shared" si="24"/>
        <v>117588852.55430891</v>
      </c>
    </row>
    <row r="53" spans="1:77" x14ac:dyDescent="0.2">
      <c r="AC53">
        <v>51</v>
      </c>
      <c r="AD53" s="37">
        <f t="shared" si="25"/>
        <v>370951371.2937628</v>
      </c>
      <c r="AE53" s="13">
        <f t="shared" si="1"/>
        <v>30762.916657339658</v>
      </c>
      <c r="AF53">
        <f t="shared" si="42"/>
        <v>370951974.48820704</v>
      </c>
      <c r="AG53" s="13">
        <f t="shared" si="2"/>
        <v>370952418.14796197</v>
      </c>
      <c r="AH53" s="13">
        <f t="shared" si="43"/>
        <v>370951371.16391802</v>
      </c>
      <c r="AI53" s="13">
        <f t="shared" si="3"/>
        <v>16763.732445960341</v>
      </c>
      <c r="AJ53">
        <f t="shared" si="26"/>
        <v>370951699.86455423</v>
      </c>
      <c r="AK53" s="13">
        <f t="shared" si="4"/>
        <v>370952418.14796197</v>
      </c>
      <c r="AL53" s="37">
        <f t="shared" si="27"/>
        <v>628.5495075911399</v>
      </c>
      <c r="AM53" s="13">
        <f t="shared" si="5"/>
        <v>30762.916657339658</v>
      </c>
      <c r="AN53">
        <f t="shared" si="28"/>
        <v>1231.7439518527017</v>
      </c>
      <c r="AO53" s="13">
        <f t="shared" si="6"/>
        <v>2813.5073827337451</v>
      </c>
      <c r="AP53" s="13">
        <f t="shared" si="44"/>
        <v>628.41966277274457</v>
      </c>
      <c r="AQ53" s="13">
        <f t="shared" si="7"/>
        <v>16763.732445960341</v>
      </c>
      <c r="AR53" s="13">
        <f t="shared" si="29"/>
        <v>957.12029896804529</v>
      </c>
      <c r="AS53" s="38">
        <f t="shared" si="8"/>
        <v>2813.5073827337451</v>
      </c>
      <c r="AT53" s="37">
        <f t="shared" si="30"/>
        <v>80763974.665005758</v>
      </c>
      <c r="AU53" s="13">
        <f t="shared" si="9"/>
        <v>33129.294861750393</v>
      </c>
      <c r="AV53">
        <f t="shared" si="31"/>
        <v>80764624.259022653</v>
      </c>
      <c r="AW53" s="13">
        <f t="shared" si="10"/>
        <v>80764377.431120396</v>
      </c>
      <c r="AX53" s="13">
        <f t="shared" si="45"/>
        <v>197675123.00301972</v>
      </c>
      <c r="AY53" s="13">
        <f t="shared" si="11"/>
        <v>16763.732445960341</v>
      </c>
      <c r="AZ53">
        <f t="shared" si="32"/>
        <v>197675451.70365593</v>
      </c>
      <c r="BA53" s="13">
        <f t="shared" si="12"/>
        <v>197675525.94803166</v>
      </c>
      <c r="BB53" s="37">
        <f t="shared" si="33"/>
        <v>112.97425663945214</v>
      </c>
      <c r="BC53" s="13">
        <f t="shared" si="13"/>
        <v>30762.916657339658</v>
      </c>
      <c r="BD53">
        <f t="shared" si="34"/>
        <v>716.16870090101406</v>
      </c>
      <c r="BE53" s="13">
        <f t="shared" si="14"/>
        <v>503.35057957927143</v>
      </c>
      <c r="BF53" s="13">
        <f t="shared" si="46"/>
        <v>112.84441182105685</v>
      </c>
      <c r="BG53" s="13">
        <f t="shared" si="15"/>
        <v>16763.732445960341</v>
      </c>
      <c r="BH53">
        <f t="shared" si="35"/>
        <v>441.54504801635761</v>
      </c>
      <c r="BI53" s="13">
        <f t="shared" si="16"/>
        <v>503.35057957927143</v>
      </c>
      <c r="BJ53" s="37">
        <f t="shared" si="36"/>
        <v>1.3160841587359395</v>
      </c>
      <c r="BK53" s="13">
        <f t="shared" si="17"/>
        <v>2366.3782044107429</v>
      </c>
      <c r="BL53">
        <f t="shared" si="37"/>
        <v>47.715656794240701</v>
      </c>
      <c r="BM53" s="13">
        <f t="shared" si="18"/>
        <v>5.6772349545232395</v>
      </c>
      <c r="BN53" s="13">
        <f t="shared" si="47"/>
        <v>1.7748691837326502</v>
      </c>
      <c r="BO53" s="13">
        <f t="shared" si="19"/>
        <v>16763.732445960341</v>
      </c>
      <c r="BP53">
        <f t="shared" si="38"/>
        <v>330.47550537903345</v>
      </c>
      <c r="BQ53" s="13">
        <f t="shared" si="20"/>
        <v>5.6772349545232395</v>
      </c>
      <c r="BR53" s="37">
        <f t="shared" si="39"/>
        <v>186.01507445024774</v>
      </c>
      <c r="BS53" s="13">
        <f t="shared" si="21"/>
        <v>37862.051270571887</v>
      </c>
      <c r="BT53">
        <f t="shared" si="40"/>
        <v>928.40823661832394</v>
      </c>
      <c r="BU53" s="13">
        <f t="shared" si="22"/>
        <v>829.96785815000442</v>
      </c>
      <c r="BV53" s="13">
        <f t="shared" si="48"/>
        <v>117588208.32452293</v>
      </c>
      <c r="BW53" s="13">
        <f t="shared" si="23"/>
        <v>16763.732445960341</v>
      </c>
      <c r="BX53">
        <f t="shared" si="41"/>
        <v>117588537.02515912</v>
      </c>
      <c r="BY53" s="13">
        <f t="shared" si="24"/>
        <v>117588852.55430891</v>
      </c>
    </row>
    <row r="54" spans="1:77" x14ac:dyDescent="0.2">
      <c r="AC54">
        <v>52</v>
      </c>
      <c r="AD54" s="37">
        <f t="shared" si="25"/>
        <v>370951371.2937628</v>
      </c>
      <c r="AE54" s="13">
        <f t="shared" si="1"/>
        <v>30762.916657339658</v>
      </c>
      <c r="AF54">
        <f t="shared" si="42"/>
        <v>370951962.88831389</v>
      </c>
      <c r="AG54" s="13">
        <f t="shared" si="2"/>
        <v>370952418.14796197</v>
      </c>
      <c r="AH54" s="13">
        <f t="shared" si="43"/>
        <v>370951371.16391802</v>
      </c>
      <c r="AI54" s="13">
        <f t="shared" si="3"/>
        <v>16763.732445960341</v>
      </c>
      <c r="AJ54">
        <f t="shared" si="26"/>
        <v>370951693.54338813</v>
      </c>
      <c r="AK54" s="13">
        <f t="shared" si="4"/>
        <v>370952418.14796197</v>
      </c>
      <c r="AL54" s="37">
        <f t="shared" si="27"/>
        <v>628.5495075911399</v>
      </c>
      <c r="AM54" s="13">
        <f t="shared" si="5"/>
        <v>30762.916657339658</v>
      </c>
      <c r="AN54">
        <f t="shared" si="28"/>
        <v>1220.1440586938256</v>
      </c>
      <c r="AO54" s="13">
        <f t="shared" si="6"/>
        <v>2813.5073827337451</v>
      </c>
      <c r="AP54" s="13">
        <f t="shared" si="44"/>
        <v>628.41966277274457</v>
      </c>
      <c r="AQ54" s="13">
        <f t="shared" si="7"/>
        <v>16763.732445960341</v>
      </c>
      <c r="AR54" s="13">
        <f t="shared" si="29"/>
        <v>950.79913288736657</v>
      </c>
      <c r="AS54" s="38">
        <f t="shared" si="8"/>
        <v>2813.5073827337451</v>
      </c>
      <c r="AT54" s="37">
        <f t="shared" si="30"/>
        <v>80763974.665005758</v>
      </c>
      <c r="AU54" s="13">
        <f t="shared" si="9"/>
        <v>33129.294861750393</v>
      </c>
      <c r="AV54">
        <f t="shared" si="31"/>
        <v>80764611.766830027</v>
      </c>
      <c r="AW54" s="13">
        <f t="shared" si="10"/>
        <v>80764377.431120396</v>
      </c>
      <c r="AX54" s="13">
        <f t="shared" si="45"/>
        <v>197675123.00301972</v>
      </c>
      <c r="AY54" s="13">
        <f t="shared" si="11"/>
        <v>16763.732445960341</v>
      </c>
      <c r="AZ54">
        <f t="shared" si="32"/>
        <v>197675445.38248983</v>
      </c>
      <c r="BA54" s="13">
        <f t="shared" si="12"/>
        <v>197675525.94803166</v>
      </c>
      <c r="BB54" s="37">
        <f t="shared" si="33"/>
        <v>112.97425663945214</v>
      </c>
      <c r="BC54" s="13">
        <f t="shared" si="13"/>
        <v>30762.916657339658</v>
      </c>
      <c r="BD54">
        <f t="shared" si="34"/>
        <v>704.56880774213789</v>
      </c>
      <c r="BE54" s="13">
        <f t="shared" si="14"/>
        <v>503.35057957927143</v>
      </c>
      <c r="BF54" s="13">
        <f t="shared" si="46"/>
        <v>112.84441182105685</v>
      </c>
      <c r="BG54" s="13">
        <f t="shared" si="15"/>
        <v>16763.732445960341</v>
      </c>
      <c r="BH54">
        <f t="shared" si="35"/>
        <v>435.22388193567878</v>
      </c>
      <c r="BI54" s="13">
        <f t="shared" si="16"/>
        <v>503.35057957927143</v>
      </c>
      <c r="BJ54" s="37">
        <f t="shared" si="36"/>
        <v>1.3160841587359395</v>
      </c>
      <c r="BK54" s="13">
        <f t="shared" si="17"/>
        <v>2366.3782044107429</v>
      </c>
      <c r="BL54">
        <f t="shared" si="37"/>
        <v>46.823357320480994</v>
      </c>
      <c r="BM54" s="13">
        <f t="shared" si="18"/>
        <v>5.6772349545232395</v>
      </c>
      <c r="BN54" s="13">
        <f t="shared" si="47"/>
        <v>1.7748691837326502</v>
      </c>
      <c r="BO54" s="13">
        <f t="shared" si="19"/>
        <v>16763.732445960341</v>
      </c>
      <c r="BP54">
        <f t="shared" si="38"/>
        <v>324.15433929835461</v>
      </c>
      <c r="BQ54" s="13">
        <f t="shared" si="20"/>
        <v>5.6772349545232395</v>
      </c>
      <c r="BR54" s="37">
        <f t="shared" si="39"/>
        <v>186.01507445024774</v>
      </c>
      <c r="BS54" s="13">
        <f t="shared" si="21"/>
        <v>37862.051270571887</v>
      </c>
      <c r="BT54">
        <f t="shared" si="40"/>
        <v>914.13144503816864</v>
      </c>
      <c r="BU54" s="13">
        <f t="shared" si="22"/>
        <v>829.96785815000442</v>
      </c>
      <c r="BV54" s="13">
        <f t="shared" si="48"/>
        <v>117588208.32452293</v>
      </c>
      <c r="BW54" s="13">
        <f t="shared" si="23"/>
        <v>16763.732445960341</v>
      </c>
      <c r="BX54">
        <f t="shared" si="41"/>
        <v>117588530.70399304</v>
      </c>
      <c r="BY54" s="13">
        <f t="shared" si="24"/>
        <v>117588852.55430891</v>
      </c>
    </row>
    <row r="55" spans="1:77" x14ac:dyDescent="0.2">
      <c r="A55" s="20"/>
      <c r="AC55">
        <v>53</v>
      </c>
      <c r="AD55" s="37">
        <f t="shared" si="25"/>
        <v>370951371.2937628</v>
      </c>
      <c r="AE55" s="13">
        <f t="shared" si="1"/>
        <v>30762.916657339658</v>
      </c>
      <c r="AF55">
        <f t="shared" si="42"/>
        <v>370951951.72615254</v>
      </c>
      <c r="AG55" s="13">
        <f t="shared" si="2"/>
        <v>370952418.14796197</v>
      </c>
      <c r="AH55" s="13">
        <f t="shared" si="43"/>
        <v>370951371.16391802</v>
      </c>
      <c r="AI55" s="13">
        <f t="shared" si="3"/>
        <v>16763.732445960341</v>
      </c>
      <c r="AJ55">
        <f t="shared" si="26"/>
        <v>370951687.4607566</v>
      </c>
      <c r="AK55" s="13">
        <f t="shared" si="4"/>
        <v>370952418.14796197</v>
      </c>
      <c r="AL55" s="37">
        <f t="shared" si="27"/>
        <v>628.5495075911399</v>
      </c>
      <c r="AM55" s="13">
        <f t="shared" si="5"/>
        <v>30762.916657339658</v>
      </c>
      <c r="AN55">
        <f t="shared" si="28"/>
        <v>1208.9818973522656</v>
      </c>
      <c r="AO55" s="13">
        <f t="shared" si="6"/>
        <v>2813.5073827337451</v>
      </c>
      <c r="AP55" s="13">
        <f t="shared" si="44"/>
        <v>628.41966277274457</v>
      </c>
      <c r="AQ55" s="13">
        <f t="shared" si="7"/>
        <v>16763.732445960341</v>
      </c>
      <c r="AR55" s="13">
        <f t="shared" si="29"/>
        <v>944.71650137576989</v>
      </c>
      <c r="AS55" s="38">
        <f t="shared" si="8"/>
        <v>2813.5073827337451</v>
      </c>
      <c r="AT55" s="37">
        <f t="shared" si="30"/>
        <v>80763974.665005758</v>
      </c>
      <c r="AU55" s="13">
        <f t="shared" si="9"/>
        <v>33129.294861750393</v>
      </c>
      <c r="AV55">
        <f t="shared" si="31"/>
        <v>80764599.746040881</v>
      </c>
      <c r="AW55" s="13">
        <f t="shared" si="10"/>
        <v>80764377.431120396</v>
      </c>
      <c r="AX55" s="13">
        <f t="shared" si="45"/>
        <v>197675123.00301972</v>
      </c>
      <c r="AY55" s="13">
        <f t="shared" si="11"/>
        <v>16763.732445960341</v>
      </c>
      <c r="AZ55">
        <f t="shared" si="32"/>
        <v>197675439.29985833</v>
      </c>
      <c r="BA55" s="13">
        <f t="shared" si="12"/>
        <v>197675525.94803166</v>
      </c>
      <c r="BB55" s="37">
        <f t="shared" si="33"/>
        <v>112.97425663945214</v>
      </c>
      <c r="BC55" s="13">
        <f t="shared" si="13"/>
        <v>30762.916657339658</v>
      </c>
      <c r="BD55">
        <f t="shared" si="34"/>
        <v>693.40664640057776</v>
      </c>
      <c r="BE55" s="13">
        <f t="shared" si="14"/>
        <v>503.35057957927143</v>
      </c>
      <c r="BF55" s="13">
        <f t="shared" si="46"/>
        <v>112.84441182105685</v>
      </c>
      <c r="BG55" s="13">
        <f t="shared" si="15"/>
        <v>16763.732445960341</v>
      </c>
      <c r="BH55">
        <f t="shared" si="35"/>
        <v>429.14125042408216</v>
      </c>
      <c r="BI55" s="13">
        <f t="shared" si="16"/>
        <v>503.35057957927143</v>
      </c>
      <c r="BJ55" s="37">
        <f t="shared" si="36"/>
        <v>1.3160841587359395</v>
      </c>
      <c r="BK55" s="13">
        <f t="shared" si="17"/>
        <v>2366.3782044107429</v>
      </c>
      <c r="BL55">
        <f t="shared" si="37"/>
        <v>45.96472952497637</v>
      </c>
      <c r="BM55" s="13">
        <f t="shared" si="18"/>
        <v>5.6772349545232395</v>
      </c>
      <c r="BN55" s="13">
        <f t="shared" si="47"/>
        <v>1.7748691837326502</v>
      </c>
      <c r="BO55" s="13">
        <f t="shared" si="19"/>
        <v>16763.732445960341</v>
      </c>
      <c r="BP55">
        <f t="shared" si="38"/>
        <v>318.071707786758</v>
      </c>
      <c r="BQ55" s="13">
        <f t="shared" si="20"/>
        <v>5.6772349545232395</v>
      </c>
      <c r="BR55" s="37">
        <f t="shared" si="39"/>
        <v>186.01507445024774</v>
      </c>
      <c r="BS55" s="13">
        <f t="shared" si="21"/>
        <v>37862.051270571887</v>
      </c>
      <c r="BT55">
        <f t="shared" si="40"/>
        <v>900.39340031009465</v>
      </c>
      <c r="BU55" s="13">
        <f t="shared" si="22"/>
        <v>829.96785815000442</v>
      </c>
      <c r="BV55" s="13">
        <f t="shared" si="48"/>
        <v>117588208.32452293</v>
      </c>
      <c r="BW55" s="13">
        <f t="shared" si="23"/>
        <v>16763.732445960341</v>
      </c>
      <c r="BX55">
        <f t="shared" si="41"/>
        <v>117588524.62136152</v>
      </c>
      <c r="BY55" s="13">
        <f t="shared" si="24"/>
        <v>117588852.55430891</v>
      </c>
    </row>
    <row r="56" spans="1:77" x14ac:dyDescent="0.2">
      <c r="A56" s="20"/>
      <c r="AC56">
        <v>54</v>
      </c>
      <c r="AD56" s="37">
        <f t="shared" si="25"/>
        <v>370951371.2937628</v>
      </c>
      <c r="AE56" s="13">
        <f t="shared" si="1"/>
        <v>30762.916657339658</v>
      </c>
      <c r="AF56">
        <f t="shared" si="42"/>
        <v>370951940.97740459</v>
      </c>
      <c r="AG56" s="13">
        <f t="shared" si="2"/>
        <v>370952418.14796197</v>
      </c>
      <c r="AH56" s="13">
        <f t="shared" si="43"/>
        <v>370951371.16391802</v>
      </c>
      <c r="AI56" s="13">
        <f t="shared" si="3"/>
        <v>16763.732445960341</v>
      </c>
      <c r="AJ56">
        <f t="shared" si="26"/>
        <v>370951681.60340774</v>
      </c>
      <c r="AK56" s="13">
        <f t="shared" si="4"/>
        <v>370952418.14796197</v>
      </c>
      <c r="AL56" s="37">
        <f t="shared" si="27"/>
        <v>628.5495075911399</v>
      </c>
      <c r="AM56" s="13">
        <f t="shared" si="5"/>
        <v>30762.916657339658</v>
      </c>
      <c r="AN56">
        <f t="shared" si="28"/>
        <v>1198.2331493937263</v>
      </c>
      <c r="AO56" s="13">
        <f t="shared" si="6"/>
        <v>2813.5073827337451</v>
      </c>
      <c r="AP56" s="13">
        <f t="shared" si="44"/>
        <v>628.41966277274457</v>
      </c>
      <c r="AQ56" s="13">
        <f t="shared" si="7"/>
        <v>16763.732445960341</v>
      </c>
      <c r="AR56" s="13">
        <f t="shared" si="29"/>
        <v>938.85915251275082</v>
      </c>
      <c r="AS56" s="38">
        <f t="shared" si="8"/>
        <v>2813.5073827337451</v>
      </c>
      <c r="AT56" s="37">
        <f t="shared" si="30"/>
        <v>80763974.665005758</v>
      </c>
      <c r="AU56" s="13">
        <f t="shared" si="9"/>
        <v>33129.294861750393</v>
      </c>
      <c r="AV56">
        <f t="shared" si="31"/>
        <v>80764588.170466155</v>
      </c>
      <c r="AW56" s="13">
        <f t="shared" si="10"/>
        <v>80764377.431120396</v>
      </c>
      <c r="AX56" s="13">
        <f t="shared" si="45"/>
        <v>197675123.00301972</v>
      </c>
      <c r="AY56" s="13">
        <f t="shared" si="11"/>
        <v>16763.732445960341</v>
      </c>
      <c r="AZ56">
        <f t="shared" si="32"/>
        <v>197675433.44250947</v>
      </c>
      <c r="BA56" s="13">
        <f t="shared" si="12"/>
        <v>197675525.94803166</v>
      </c>
      <c r="BB56" s="37">
        <f t="shared" si="33"/>
        <v>112.97425663945214</v>
      </c>
      <c r="BC56" s="13">
        <f t="shared" si="13"/>
        <v>30762.916657339658</v>
      </c>
      <c r="BD56">
        <f t="shared" si="34"/>
        <v>682.65789844203846</v>
      </c>
      <c r="BE56" s="13">
        <f t="shared" si="14"/>
        <v>503.35057957927143</v>
      </c>
      <c r="BF56" s="13">
        <f t="shared" si="46"/>
        <v>112.84441182105685</v>
      </c>
      <c r="BG56" s="13">
        <f t="shared" si="15"/>
        <v>16763.732445960341</v>
      </c>
      <c r="BH56">
        <f t="shared" si="35"/>
        <v>423.28390156106315</v>
      </c>
      <c r="BI56" s="13">
        <f t="shared" si="16"/>
        <v>503.35057957927143</v>
      </c>
      <c r="BJ56" s="37">
        <f t="shared" si="36"/>
        <v>1.3160841587359395</v>
      </c>
      <c r="BK56" s="13">
        <f t="shared" si="17"/>
        <v>2366.3782044107429</v>
      </c>
      <c r="BL56">
        <f t="shared" si="37"/>
        <v>45.137902758934885</v>
      </c>
      <c r="BM56" s="13">
        <f t="shared" si="18"/>
        <v>5.6772349545232395</v>
      </c>
      <c r="BN56" s="13">
        <f t="shared" si="47"/>
        <v>1.7748691837326502</v>
      </c>
      <c r="BO56" s="13">
        <f t="shared" si="19"/>
        <v>16763.732445960341</v>
      </c>
      <c r="BP56">
        <f t="shared" si="38"/>
        <v>312.21435892373898</v>
      </c>
      <c r="BQ56" s="13">
        <f t="shared" si="20"/>
        <v>5.6772349545232395</v>
      </c>
      <c r="BR56" s="37">
        <f t="shared" si="39"/>
        <v>186.01507445024774</v>
      </c>
      <c r="BS56" s="13">
        <f t="shared" si="21"/>
        <v>37862.051270571887</v>
      </c>
      <c r="BT56">
        <f t="shared" si="40"/>
        <v>887.16417205343089</v>
      </c>
      <c r="BU56" s="13">
        <f t="shared" si="22"/>
        <v>829.96785815000442</v>
      </c>
      <c r="BV56" s="13">
        <f t="shared" si="48"/>
        <v>117588208.32452293</v>
      </c>
      <c r="BW56" s="13">
        <f t="shared" si="23"/>
        <v>16763.732445960341</v>
      </c>
      <c r="BX56">
        <f t="shared" si="41"/>
        <v>117588518.76401266</v>
      </c>
      <c r="BY56" s="13">
        <f t="shared" si="24"/>
        <v>117588852.55430891</v>
      </c>
    </row>
    <row r="57" spans="1:77" x14ac:dyDescent="0.2">
      <c r="A57" s="20"/>
      <c r="AC57">
        <v>55</v>
      </c>
      <c r="AD57" s="37">
        <f t="shared" si="25"/>
        <v>370951371.2937628</v>
      </c>
      <c r="AE57" s="13">
        <f t="shared" si="1"/>
        <v>30762.916657339658</v>
      </c>
      <c r="AF57">
        <f t="shared" si="42"/>
        <v>370951930.61952019</v>
      </c>
      <c r="AG57" s="13">
        <f t="shared" si="2"/>
        <v>370952418.14796197</v>
      </c>
      <c r="AH57" s="13">
        <f t="shared" si="43"/>
        <v>370951371.16391802</v>
      </c>
      <c r="AI57" s="13">
        <f t="shared" si="3"/>
        <v>16763.732445960341</v>
      </c>
      <c r="AJ57">
        <f t="shared" si="26"/>
        <v>370951675.9590534</v>
      </c>
      <c r="AK57" s="13">
        <f t="shared" si="4"/>
        <v>370952418.14796197</v>
      </c>
      <c r="AL57" s="37">
        <f t="shared" si="27"/>
        <v>628.5495075911399</v>
      </c>
      <c r="AM57" s="13">
        <f t="shared" si="5"/>
        <v>30762.916657339658</v>
      </c>
      <c r="AN57">
        <f t="shared" si="28"/>
        <v>1187.8752649973155</v>
      </c>
      <c r="AO57" s="13">
        <f t="shared" si="6"/>
        <v>2813.5073827337451</v>
      </c>
      <c r="AP57" s="13">
        <f t="shared" si="44"/>
        <v>628.41966277274457</v>
      </c>
      <c r="AQ57" s="13">
        <f t="shared" si="7"/>
        <v>16763.732445960341</v>
      </c>
      <c r="AR57" s="13">
        <f t="shared" si="29"/>
        <v>933.21479815384168</v>
      </c>
      <c r="AS57" s="38">
        <f t="shared" si="8"/>
        <v>2813.5073827337451</v>
      </c>
      <c r="AT57" s="37">
        <f t="shared" si="30"/>
        <v>80763974.665005758</v>
      </c>
      <c r="AU57" s="13">
        <f t="shared" si="9"/>
        <v>33129.294861750393</v>
      </c>
      <c r="AV57">
        <f t="shared" si="31"/>
        <v>80764577.015821427</v>
      </c>
      <c r="AW57" s="13">
        <f t="shared" si="10"/>
        <v>80764377.431120396</v>
      </c>
      <c r="AX57" s="13">
        <f t="shared" si="45"/>
        <v>197675123.00301972</v>
      </c>
      <c r="AY57" s="13">
        <f t="shared" si="11"/>
        <v>16763.732445960341</v>
      </c>
      <c r="AZ57">
        <f t="shared" si="32"/>
        <v>197675427.7981551</v>
      </c>
      <c r="BA57" s="13">
        <f t="shared" si="12"/>
        <v>197675525.94803166</v>
      </c>
      <c r="BB57" s="37">
        <f t="shared" si="33"/>
        <v>112.97425663945214</v>
      </c>
      <c r="BC57" s="13">
        <f t="shared" si="13"/>
        <v>30762.916657339658</v>
      </c>
      <c r="BD57">
        <f t="shared" si="34"/>
        <v>672.30001404562779</v>
      </c>
      <c r="BE57" s="13">
        <f t="shared" si="14"/>
        <v>503.35057957927143</v>
      </c>
      <c r="BF57" s="13">
        <f t="shared" si="46"/>
        <v>112.84441182105685</v>
      </c>
      <c r="BG57" s="13">
        <f t="shared" si="15"/>
        <v>16763.732445960341</v>
      </c>
      <c r="BH57">
        <f t="shared" si="35"/>
        <v>417.63954720215395</v>
      </c>
      <c r="BI57" s="13">
        <f t="shared" si="16"/>
        <v>503.35057957927143</v>
      </c>
      <c r="BJ57" s="37">
        <f t="shared" si="36"/>
        <v>1.3160841587359395</v>
      </c>
      <c r="BK57" s="13">
        <f t="shared" si="17"/>
        <v>2366.3782044107429</v>
      </c>
      <c r="BL57">
        <f t="shared" si="37"/>
        <v>44.341142420749449</v>
      </c>
      <c r="BM57" s="13">
        <f t="shared" si="18"/>
        <v>5.6772349545232395</v>
      </c>
      <c r="BN57" s="13">
        <f t="shared" si="47"/>
        <v>1.7748691837326502</v>
      </c>
      <c r="BO57" s="13">
        <f t="shared" si="19"/>
        <v>16763.732445960341</v>
      </c>
      <c r="BP57">
        <f t="shared" si="38"/>
        <v>306.57000456482979</v>
      </c>
      <c r="BQ57" s="13">
        <f t="shared" si="20"/>
        <v>5.6772349545232395</v>
      </c>
      <c r="BR57" s="37">
        <f t="shared" si="39"/>
        <v>186.01507445024774</v>
      </c>
      <c r="BS57" s="13">
        <f t="shared" si="21"/>
        <v>37862.051270571887</v>
      </c>
      <c r="BT57">
        <f t="shared" si="40"/>
        <v>874.41600664246391</v>
      </c>
      <c r="BU57" s="13">
        <f t="shared" si="22"/>
        <v>829.96785815000442</v>
      </c>
      <c r="BV57" s="13">
        <f t="shared" si="48"/>
        <v>117588208.32452293</v>
      </c>
      <c r="BW57" s="13">
        <f t="shared" si="23"/>
        <v>16763.732445960341</v>
      </c>
      <c r="BX57">
        <f t="shared" si="41"/>
        <v>117588513.11965831</v>
      </c>
      <c r="BY57" s="13">
        <f t="shared" si="24"/>
        <v>117588852.55430891</v>
      </c>
    </row>
    <row r="58" spans="1:77" x14ac:dyDescent="0.2">
      <c r="AC58">
        <v>56</v>
      </c>
      <c r="AD58" s="37">
        <f t="shared" si="25"/>
        <v>370951371.2937628</v>
      </c>
      <c r="AE58" s="13">
        <f t="shared" si="1"/>
        <v>30762.916657339658</v>
      </c>
      <c r="AF58">
        <f t="shared" si="42"/>
        <v>370951920.63156027</v>
      </c>
      <c r="AG58" s="13">
        <f t="shared" si="2"/>
        <v>370952418.14796197</v>
      </c>
      <c r="AH58" s="13">
        <f t="shared" si="43"/>
        <v>370951371.16391802</v>
      </c>
      <c r="AI58" s="13">
        <f t="shared" si="3"/>
        <v>16763.732445960341</v>
      </c>
      <c r="AJ58">
        <f t="shared" si="26"/>
        <v>370951670.51628315</v>
      </c>
      <c r="AK58" s="13">
        <f t="shared" si="4"/>
        <v>370952418.14796197</v>
      </c>
      <c r="AL58" s="37">
        <f t="shared" si="27"/>
        <v>628.5495075911399</v>
      </c>
      <c r="AM58" s="13">
        <f t="shared" si="5"/>
        <v>30762.916657339658</v>
      </c>
      <c r="AN58">
        <f t="shared" si="28"/>
        <v>1177.8873050436337</v>
      </c>
      <c r="AO58" s="13">
        <f t="shared" si="6"/>
        <v>2813.5073827337451</v>
      </c>
      <c r="AP58" s="13">
        <f t="shared" si="44"/>
        <v>628.41966277274457</v>
      </c>
      <c r="AQ58" s="13">
        <f t="shared" si="7"/>
        <v>16763.732445960341</v>
      </c>
      <c r="AR58" s="13">
        <f t="shared" si="29"/>
        <v>927.77202787917918</v>
      </c>
      <c r="AS58" s="38">
        <f t="shared" si="8"/>
        <v>2813.5073827337451</v>
      </c>
      <c r="AT58" s="37">
        <f t="shared" si="30"/>
        <v>80763974.665005758</v>
      </c>
      <c r="AU58" s="13">
        <f t="shared" si="9"/>
        <v>33129.294861750393</v>
      </c>
      <c r="AV58">
        <f t="shared" si="31"/>
        <v>80764566.25955686</v>
      </c>
      <c r="AW58" s="13">
        <f t="shared" si="10"/>
        <v>80764377.431120396</v>
      </c>
      <c r="AX58" s="13">
        <f t="shared" si="45"/>
        <v>197675123.00301972</v>
      </c>
      <c r="AY58" s="13">
        <f t="shared" si="11"/>
        <v>16763.732445960341</v>
      </c>
      <c r="AZ58">
        <f t="shared" si="32"/>
        <v>197675422.35538483</v>
      </c>
      <c r="BA58" s="13">
        <f t="shared" si="12"/>
        <v>197675525.94803166</v>
      </c>
      <c r="BB58" s="37">
        <f t="shared" si="33"/>
        <v>112.97425663945214</v>
      </c>
      <c r="BC58" s="13">
        <f t="shared" si="13"/>
        <v>30762.916657339658</v>
      </c>
      <c r="BD58">
        <f t="shared" si="34"/>
        <v>662.31205409194604</v>
      </c>
      <c r="BE58" s="13">
        <f t="shared" si="14"/>
        <v>503.35057957927143</v>
      </c>
      <c r="BF58" s="13">
        <f t="shared" si="46"/>
        <v>112.84441182105685</v>
      </c>
      <c r="BG58" s="13">
        <f t="shared" si="15"/>
        <v>16763.732445960341</v>
      </c>
      <c r="BH58">
        <f t="shared" si="35"/>
        <v>412.1967769274915</v>
      </c>
      <c r="BI58" s="13">
        <f t="shared" si="16"/>
        <v>503.35057957927143</v>
      </c>
      <c r="BJ58" s="37">
        <f t="shared" si="36"/>
        <v>1.3160841587359395</v>
      </c>
      <c r="BK58" s="13">
        <f t="shared" si="17"/>
        <v>2366.3782044107429</v>
      </c>
      <c r="BL58">
        <f t="shared" si="37"/>
        <v>43.57283780892778</v>
      </c>
      <c r="BM58" s="13">
        <f t="shared" si="18"/>
        <v>5.6772349545232395</v>
      </c>
      <c r="BN58" s="13">
        <f t="shared" si="47"/>
        <v>1.7748691837326502</v>
      </c>
      <c r="BO58" s="13">
        <f t="shared" si="19"/>
        <v>16763.732445960341</v>
      </c>
      <c r="BP58">
        <f t="shared" si="38"/>
        <v>301.12723429016734</v>
      </c>
      <c r="BQ58" s="13">
        <f t="shared" si="20"/>
        <v>5.6772349545232395</v>
      </c>
      <c r="BR58" s="37">
        <f t="shared" si="39"/>
        <v>186.01507445024774</v>
      </c>
      <c r="BS58" s="13">
        <f t="shared" si="21"/>
        <v>37862.051270571887</v>
      </c>
      <c r="BT58">
        <f t="shared" si="40"/>
        <v>862.1231328533172</v>
      </c>
      <c r="BU58" s="13">
        <f t="shared" si="22"/>
        <v>829.96785815000442</v>
      </c>
      <c r="BV58" s="13">
        <f t="shared" si="48"/>
        <v>117588208.32452293</v>
      </c>
      <c r="BW58" s="13">
        <f t="shared" si="23"/>
        <v>16763.732445960341</v>
      </c>
      <c r="BX58">
        <f t="shared" si="41"/>
        <v>117588507.67688803</v>
      </c>
      <c r="BY58" s="13">
        <f t="shared" si="24"/>
        <v>117588852.55430891</v>
      </c>
    </row>
    <row r="59" spans="1:77" x14ac:dyDescent="0.2">
      <c r="A59" s="20"/>
      <c r="AC59">
        <v>57</v>
      </c>
      <c r="AD59" s="37">
        <f t="shared" si="25"/>
        <v>370951371.2937628</v>
      </c>
      <c r="AE59" s="13">
        <f t="shared" si="1"/>
        <v>30762.916657339658</v>
      </c>
      <c r="AF59">
        <f t="shared" si="42"/>
        <v>370951910.99405503</v>
      </c>
      <c r="AG59" s="13">
        <f t="shared" si="2"/>
        <v>370952418.14796197</v>
      </c>
      <c r="AH59" s="13">
        <f t="shared" si="43"/>
        <v>370951371.16391802</v>
      </c>
      <c r="AI59" s="13">
        <f t="shared" si="3"/>
        <v>16763.732445960341</v>
      </c>
      <c r="AJ59">
        <f t="shared" si="26"/>
        <v>370951665.26448727</v>
      </c>
      <c r="AK59" s="13">
        <f t="shared" si="4"/>
        <v>370952418.14796197</v>
      </c>
      <c r="AL59" s="37">
        <f t="shared" si="27"/>
        <v>628.5495075911399</v>
      </c>
      <c r="AM59" s="13">
        <f t="shared" si="5"/>
        <v>30762.916657339658</v>
      </c>
      <c r="AN59">
        <f t="shared" si="28"/>
        <v>1168.249799825169</v>
      </c>
      <c r="AO59" s="13">
        <f t="shared" si="6"/>
        <v>2813.5073827337451</v>
      </c>
      <c r="AP59" s="13">
        <f t="shared" si="44"/>
        <v>628.41966277274457</v>
      </c>
      <c r="AQ59" s="13">
        <f t="shared" si="7"/>
        <v>16763.732445960341</v>
      </c>
      <c r="AR59" s="13">
        <f t="shared" si="29"/>
        <v>922.52023200011899</v>
      </c>
      <c r="AS59" s="38">
        <f t="shared" si="8"/>
        <v>2813.5073827337451</v>
      </c>
      <c r="AT59" s="37">
        <f t="shared" si="30"/>
        <v>80763974.665005758</v>
      </c>
      <c r="AU59" s="13">
        <f t="shared" si="9"/>
        <v>33129.294861750393</v>
      </c>
      <c r="AV59">
        <f t="shared" si="31"/>
        <v>80764555.880705088</v>
      </c>
      <c r="AW59" s="13">
        <f t="shared" si="10"/>
        <v>80764377.431120396</v>
      </c>
      <c r="AX59" s="13">
        <f t="shared" si="45"/>
        <v>197675123.00301972</v>
      </c>
      <c r="AY59" s="13">
        <f t="shared" si="11"/>
        <v>16763.732445960341</v>
      </c>
      <c r="AZ59">
        <f t="shared" si="32"/>
        <v>197675417.10358894</v>
      </c>
      <c r="BA59" s="13">
        <f t="shared" si="12"/>
        <v>197675525.94803166</v>
      </c>
      <c r="BB59" s="37">
        <f t="shared" si="33"/>
        <v>112.97425663945214</v>
      </c>
      <c r="BC59" s="13">
        <f t="shared" si="13"/>
        <v>30762.916657339658</v>
      </c>
      <c r="BD59">
        <f t="shared" si="34"/>
        <v>652.67454887348129</v>
      </c>
      <c r="BE59" s="13">
        <f t="shared" si="14"/>
        <v>503.35057957927143</v>
      </c>
      <c r="BF59" s="13">
        <f t="shared" si="46"/>
        <v>112.84441182105685</v>
      </c>
      <c r="BG59" s="13">
        <f t="shared" si="15"/>
        <v>16763.732445960341</v>
      </c>
      <c r="BH59">
        <f t="shared" si="35"/>
        <v>406.94498104843126</v>
      </c>
      <c r="BI59" s="13">
        <f t="shared" si="16"/>
        <v>503.35057957927143</v>
      </c>
      <c r="BJ59" s="37">
        <f t="shared" si="36"/>
        <v>1.3160841587359395</v>
      </c>
      <c r="BK59" s="13">
        <f t="shared" si="17"/>
        <v>2366.3782044107429</v>
      </c>
      <c r="BL59">
        <f t="shared" si="37"/>
        <v>42.831491253661255</v>
      </c>
      <c r="BM59" s="13">
        <f t="shared" si="18"/>
        <v>5.6772349545232395</v>
      </c>
      <c r="BN59" s="13">
        <f t="shared" si="47"/>
        <v>1.7748691837326502</v>
      </c>
      <c r="BO59" s="13">
        <f t="shared" si="19"/>
        <v>16763.732445960341</v>
      </c>
      <c r="BP59">
        <f t="shared" si="38"/>
        <v>295.8754384111071</v>
      </c>
      <c r="BQ59" s="13">
        <f t="shared" si="20"/>
        <v>5.6772349545232395</v>
      </c>
      <c r="BR59" s="37">
        <f t="shared" si="39"/>
        <v>186.01507445024774</v>
      </c>
      <c r="BS59" s="13">
        <f t="shared" si="21"/>
        <v>37862.051270571887</v>
      </c>
      <c r="BT59">
        <f t="shared" si="40"/>
        <v>850.26158796905281</v>
      </c>
      <c r="BU59" s="13">
        <f t="shared" si="22"/>
        <v>829.96785815000442</v>
      </c>
      <c r="BV59" s="13">
        <f t="shared" si="48"/>
        <v>117588208.32452293</v>
      </c>
      <c r="BW59" s="13">
        <f t="shared" si="23"/>
        <v>16763.732445960341</v>
      </c>
      <c r="BX59">
        <f t="shared" si="41"/>
        <v>117588502.42509216</v>
      </c>
      <c r="BY59" s="13">
        <f t="shared" si="24"/>
        <v>117588852.55430891</v>
      </c>
    </row>
    <row r="60" spans="1:77" x14ac:dyDescent="0.2">
      <c r="AC60">
        <v>58</v>
      </c>
      <c r="AD60" s="37">
        <f t="shared" si="25"/>
        <v>370951371.2937628</v>
      </c>
      <c r="AE60" s="13">
        <f t="shared" si="1"/>
        <v>30762.916657339658</v>
      </c>
      <c r="AF60">
        <f t="shared" si="42"/>
        <v>370951901.68887758</v>
      </c>
      <c r="AG60" s="13">
        <f t="shared" si="2"/>
        <v>370952418.14796197</v>
      </c>
      <c r="AH60" s="13">
        <f t="shared" si="43"/>
        <v>370951371.16391802</v>
      </c>
      <c r="AI60" s="13">
        <f t="shared" si="3"/>
        <v>16763.732445960341</v>
      </c>
      <c r="AJ60">
        <f t="shared" si="26"/>
        <v>370951660.19378775</v>
      </c>
      <c r="AK60" s="13">
        <f t="shared" si="4"/>
        <v>370952418.14796197</v>
      </c>
      <c r="AL60" s="37">
        <f t="shared" si="27"/>
        <v>628.5495075911399</v>
      </c>
      <c r="AM60" s="13">
        <f t="shared" si="5"/>
        <v>30762.916657339658</v>
      </c>
      <c r="AN60">
        <f t="shared" si="28"/>
        <v>1158.9446223728582</v>
      </c>
      <c r="AO60" s="13">
        <f t="shared" si="6"/>
        <v>2813.5073827337451</v>
      </c>
      <c r="AP60" s="13">
        <f t="shared" si="44"/>
        <v>628.41966277274457</v>
      </c>
      <c r="AQ60" s="13">
        <f t="shared" si="7"/>
        <v>16763.732445960341</v>
      </c>
      <c r="AR60" s="13">
        <f t="shared" si="29"/>
        <v>917.44953253068149</v>
      </c>
      <c r="AS60" s="38">
        <f t="shared" si="8"/>
        <v>2813.5073827337451</v>
      </c>
      <c r="AT60" s="37">
        <f t="shared" si="30"/>
        <v>80763974.665005758</v>
      </c>
      <c r="AU60" s="13">
        <f t="shared" si="9"/>
        <v>33129.294861750393</v>
      </c>
      <c r="AV60">
        <f t="shared" si="31"/>
        <v>80764545.859744757</v>
      </c>
      <c r="AW60" s="13">
        <f t="shared" si="10"/>
        <v>80764377.431120396</v>
      </c>
      <c r="AX60" s="13">
        <f t="shared" si="45"/>
        <v>197675123.00301972</v>
      </c>
      <c r="AY60" s="13">
        <f t="shared" si="11"/>
        <v>16763.732445960341</v>
      </c>
      <c r="AZ60">
        <f t="shared" si="32"/>
        <v>197675412.03288949</v>
      </c>
      <c r="BA60" s="13">
        <f t="shared" si="12"/>
        <v>197675525.94803166</v>
      </c>
      <c r="BB60" s="37">
        <f t="shared" si="33"/>
        <v>112.97425663945214</v>
      </c>
      <c r="BC60" s="13">
        <f t="shared" si="13"/>
        <v>30762.916657339658</v>
      </c>
      <c r="BD60">
        <f t="shared" si="34"/>
        <v>643.3693714211704</v>
      </c>
      <c r="BE60" s="13">
        <f t="shared" si="14"/>
        <v>503.35057957927143</v>
      </c>
      <c r="BF60" s="13">
        <f t="shared" si="46"/>
        <v>112.84441182105685</v>
      </c>
      <c r="BG60" s="13">
        <f t="shared" si="15"/>
        <v>16763.732445960341</v>
      </c>
      <c r="BH60">
        <f t="shared" si="35"/>
        <v>401.87428157899376</v>
      </c>
      <c r="BI60" s="13">
        <f t="shared" si="16"/>
        <v>503.35057957927143</v>
      </c>
      <c r="BJ60" s="37">
        <f t="shared" si="36"/>
        <v>1.3160841587359395</v>
      </c>
      <c r="BK60" s="13">
        <f t="shared" si="17"/>
        <v>2366.3782044107429</v>
      </c>
      <c r="BL60">
        <f t="shared" si="37"/>
        <v>42.115708372714266</v>
      </c>
      <c r="BM60" s="13">
        <f t="shared" si="18"/>
        <v>5.6772349545232395</v>
      </c>
      <c r="BN60" s="13">
        <f t="shared" si="47"/>
        <v>1.7748691837326502</v>
      </c>
      <c r="BO60" s="13">
        <f t="shared" si="19"/>
        <v>16763.732445960341</v>
      </c>
      <c r="BP60">
        <f t="shared" si="38"/>
        <v>290.8047389416696</v>
      </c>
      <c r="BQ60" s="13">
        <f t="shared" si="20"/>
        <v>5.6772349545232395</v>
      </c>
      <c r="BR60" s="37">
        <f t="shared" si="39"/>
        <v>186.01507445024774</v>
      </c>
      <c r="BS60" s="13">
        <f t="shared" si="21"/>
        <v>37862.051270571887</v>
      </c>
      <c r="BT60">
        <f t="shared" si="40"/>
        <v>838.80906187390099</v>
      </c>
      <c r="BU60" s="13">
        <f t="shared" si="22"/>
        <v>829.96785815000442</v>
      </c>
      <c r="BV60" s="13">
        <f t="shared" si="48"/>
        <v>117588208.32452293</v>
      </c>
      <c r="BW60" s="13">
        <f t="shared" si="23"/>
        <v>16763.732445960341</v>
      </c>
      <c r="BX60">
        <f t="shared" si="41"/>
        <v>117588497.35439269</v>
      </c>
      <c r="BY60" s="13">
        <f t="shared" si="24"/>
        <v>117588852.55430891</v>
      </c>
    </row>
    <row r="61" spans="1:77" x14ac:dyDescent="0.2">
      <c r="AC61">
        <v>59</v>
      </c>
      <c r="AD61" s="37">
        <f t="shared" si="25"/>
        <v>370951371.2937628</v>
      </c>
      <c r="AE61" s="13">
        <f t="shared" si="1"/>
        <v>30762.916657339658</v>
      </c>
      <c r="AF61">
        <f t="shared" si="42"/>
        <v>370951892.69912988</v>
      </c>
      <c r="AG61" s="13">
        <f t="shared" si="2"/>
        <v>370952418.14796197</v>
      </c>
      <c r="AH61" s="13">
        <f t="shared" si="43"/>
        <v>370951371.16391802</v>
      </c>
      <c r="AI61" s="13">
        <f t="shared" si="3"/>
        <v>16763.732445960341</v>
      </c>
      <c r="AJ61">
        <f t="shared" si="26"/>
        <v>370951655.29497641</v>
      </c>
      <c r="AK61" s="13">
        <f t="shared" si="4"/>
        <v>370952418.14796197</v>
      </c>
      <c r="AL61" s="37">
        <f t="shared" si="27"/>
        <v>628.5495075911399</v>
      </c>
      <c r="AM61" s="13">
        <f t="shared" si="5"/>
        <v>30762.916657339658</v>
      </c>
      <c r="AN61">
        <f t="shared" si="28"/>
        <v>1149.9548746646933</v>
      </c>
      <c r="AO61" s="13">
        <f t="shared" si="6"/>
        <v>2813.5073827337451</v>
      </c>
      <c r="AP61" s="13">
        <f t="shared" si="44"/>
        <v>628.41966277274457</v>
      </c>
      <c r="AQ61" s="13">
        <f t="shared" si="7"/>
        <v>16763.732445960341</v>
      </c>
      <c r="AR61" s="13">
        <f t="shared" si="29"/>
        <v>912.55072117885197</v>
      </c>
      <c r="AS61" s="38">
        <f t="shared" si="8"/>
        <v>2813.5073827337451</v>
      </c>
      <c r="AT61" s="37">
        <f t="shared" si="30"/>
        <v>80763974.665005758</v>
      </c>
      <c r="AU61" s="13">
        <f t="shared" si="9"/>
        <v>33129.294861750393</v>
      </c>
      <c r="AV61">
        <f t="shared" si="31"/>
        <v>80764536.178477988</v>
      </c>
      <c r="AW61" s="13">
        <f t="shared" si="10"/>
        <v>80764377.431120396</v>
      </c>
      <c r="AX61" s="13">
        <f t="shared" si="45"/>
        <v>197675123.00301972</v>
      </c>
      <c r="AY61" s="13">
        <f t="shared" si="11"/>
        <v>16763.732445960341</v>
      </c>
      <c r="AZ61">
        <f t="shared" si="32"/>
        <v>197675407.13407812</v>
      </c>
      <c r="BA61" s="13">
        <f t="shared" si="12"/>
        <v>197675525.94803166</v>
      </c>
      <c r="BB61" s="37">
        <f t="shared" si="33"/>
        <v>112.97425663945214</v>
      </c>
      <c r="BC61" s="13">
        <f t="shared" si="13"/>
        <v>30762.916657339658</v>
      </c>
      <c r="BD61">
        <f t="shared" si="34"/>
        <v>634.37962371300569</v>
      </c>
      <c r="BE61" s="13">
        <f t="shared" si="14"/>
        <v>503.35057957927143</v>
      </c>
      <c r="BF61" s="13">
        <f t="shared" si="46"/>
        <v>112.84441182105685</v>
      </c>
      <c r="BG61" s="13">
        <f t="shared" si="15"/>
        <v>16763.732445960341</v>
      </c>
      <c r="BH61">
        <f t="shared" si="35"/>
        <v>396.97547022716429</v>
      </c>
      <c r="BI61" s="13">
        <f t="shared" si="16"/>
        <v>503.35057957927143</v>
      </c>
      <c r="BJ61" s="37">
        <f t="shared" si="36"/>
        <v>1.3160841587359395</v>
      </c>
      <c r="BK61" s="13">
        <f t="shared" si="17"/>
        <v>2366.3782044107429</v>
      </c>
      <c r="BL61">
        <f t="shared" si="37"/>
        <v>41.42418931824006</v>
      </c>
      <c r="BM61" s="13">
        <f t="shared" si="18"/>
        <v>5.6772349545232395</v>
      </c>
      <c r="BN61" s="13">
        <f t="shared" si="47"/>
        <v>1.7748691837326502</v>
      </c>
      <c r="BO61" s="13">
        <f t="shared" si="19"/>
        <v>16763.732445960341</v>
      </c>
      <c r="BP61">
        <f t="shared" si="38"/>
        <v>285.90592758984013</v>
      </c>
      <c r="BQ61" s="13">
        <f t="shared" si="20"/>
        <v>5.6772349545232395</v>
      </c>
      <c r="BR61" s="37">
        <f t="shared" si="39"/>
        <v>186.01507445024774</v>
      </c>
      <c r="BS61" s="13">
        <f t="shared" si="21"/>
        <v>37862.051270571887</v>
      </c>
      <c r="BT61">
        <f t="shared" si="40"/>
        <v>827.74475700231369</v>
      </c>
      <c r="BU61" s="13">
        <f t="shared" si="22"/>
        <v>829.96785815000442</v>
      </c>
      <c r="BV61" s="13">
        <f t="shared" si="48"/>
        <v>117588208.32452293</v>
      </c>
      <c r="BW61" s="13">
        <f t="shared" si="23"/>
        <v>16763.732445960341</v>
      </c>
      <c r="BX61">
        <f t="shared" si="41"/>
        <v>117588492.45558134</v>
      </c>
      <c r="BY61" s="13">
        <f t="shared" si="24"/>
        <v>117588852.55430891</v>
      </c>
    </row>
    <row r="62" spans="1:77" x14ac:dyDescent="0.2">
      <c r="AC62">
        <v>60</v>
      </c>
      <c r="AD62" s="37">
        <f t="shared" si="25"/>
        <v>370951371.2937628</v>
      </c>
      <c r="AE62" s="13">
        <f t="shared" si="1"/>
        <v>30762.916657339658</v>
      </c>
      <c r="AF62">
        <f t="shared" si="42"/>
        <v>370951884.00904042</v>
      </c>
      <c r="AG62" s="13">
        <f t="shared" si="2"/>
        <v>370952418.14796197</v>
      </c>
      <c r="AH62" s="13">
        <f t="shared" si="43"/>
        <v>370951371.16391802</v>
      </c>
      <c r="AI62" s="13">
        <f t="shared" si="3"/>
        <v>16763.732445960341</v>
      </c>
      <c r="AJ62">
        <f t="shared" si="26"/>
        <v>370951650.55945879</v>
      </c>
      <c r="AK62" s="13">
        <f t="shared" si="4"/>
        <v>370952418.14796197</v>
      </c>
      <c r="AL62" s="37">
        <f t="shared" si="27"/>
        <v>628.5495075911399</v>
      </c>
      <c r="AM62" s="13">
        <f t="shared" si="5"/>
        <v>30762.916657339658</v>
      </c>
      <c r="AN62">
        <f t="shared" si="28"/>
        <v>1141.2647852134676</v>
      </c>
      <c r="AO62" s="13">
        <f t="shared" si="6"/>
        <v>2813.5073827337451</v>
      </c>
      <c r="AP62" s="13">
        <f t="shared" si="44"/>
        <v>628.41966277274457</v>
      </c>
      <c r="AQ62" s="13">
        <f t="shared" si="7"/>
        <v>16763.732445960341</v>
      </c>
      <c r="AR62" s="13">
        <f t="shared" si="29"/>
        <v>907.81520353875021</v>
      </c>
      <c r="AS62" s="38">
        <f t="shared" si="8"/>
        <v>2813.5073827337451</v>
      </c>
      <c r="AT62" s="37">
        <f t="shared" si="30"/>
        <v>80763974.665005758</v>
      </c>
      <c r="AU62" s="13">
        <f t="shared" si="9"/>
        <v>33129.294861750393</v>
      </c>
      <c r="AV62">
        <f t="shared" si="31"/>
        <v>80764526.819920123</v>
      </c>
      <c r="AW62" s="13">
        <f t="shared" si="10"/>
        <v>80764377.431120396</v>
      </c>
      <c r="AX62" s="13">
        <f t="shared" si="45"/>
        <v>197675123.00301972</v>
      </c>
      <c r="AY62" s="13">
        <f t="shared" si="11"/>
        <v>16763.732445960341</v>
      </c>
      <c r="AZ62">
        <f t="shared" si="32"/>
        <v>197675402.39856049</v>
      </c>
      <c r="BA62" s="13">
        <f t="shared" si="12"/>
        <v>197675525.94803166</v>
      </c>
      <c r="BB62" s="37">
        <f t="shared" si="33"/>
        <v>112.97425663945214</v>
      </c>
      <c r="BC62" s="13">
        <f t="shared" si="13"/>
        <v>30762.916657339658</v>
      </c>
      <c r="BD62">
        <f t="shared" si="34"/>
        <v>625.68953426177984</v>
      </c>
      <c r="BE62" s="13">
        <f t="shared" si="14"/>
        <v>503.35057957927143</v>
      </c>
      <c r="BF62" s="13">
        <f t="shared" si="46"/>
        <v>112.84441182105685</v>
      </c>
      <c r="BG62" s="13">
        <f t="shared" si="15"/>
        <v>16763.732445960341</v>
      </c>
      <c r="BH62">
        <f t="shared" si="35"/>
        <v>392.23995258706253</v>
      </c>
      <c r="BI62" s="13">
        <f t="shared" si="16"/>
        <v>503.35057957927143</v>
      </c>
      <c r="BJ62" s="37">
        <f t="shared" si="36"/>
        <v>1.3160841587359395</v>
      </c>
      <c r="BK62" s="13">
        <f t="shared" si="17"/>
        <v>2366.3782044107429</v>
      </c>
      <c r="BL62">
        <f t="shared" si="37"/>
        <v>40.755720898914987</v>
      </c>
      <c r="BM62" s="13">
        <f t="shared" si="18"/>
        <v>5.6772349545232395</v>
      </c>
      <c r="BN62" s="13">
        <f t="shared" si="47"/>
        <v>1.7748691837326502</v>
      </c>
      <c r="BO62" s="13">
        <f t="shared" si="19"/>
        <v>16763.732445960341</v>
      </c>
      <c r="BP62">
        <f t="shared" si="38"/>
        <v>281.17040994973837</v>
      </c>
      <c r="BQ62" s="13">
        <f t="shared" si="20"/>
        <v>5.6772349545232395</v>
      </c>
      <c r="BR62" s="37">
        <f t="shared" si="39"/>
        <v>186.01507445024774</v>
      </c>
      <c r="BS62" s="13">
        <f t="shared" si="21"/>
        <v>37862.051270571887</v>
      </c>
      <c r="BT62">
        <f t="shared" si="40"/>
        <v>817.04926229311252</v>
      </c>
      <c r="BU62" s="13">
        <f t="shared" si="22"/>
        <v>829.96785815000442</v>
      </c>
      <c r="BV62" s="13">
        <f t="shared" si="48"/>
        <v>117588208.32452293</v>
      </c>
      <c r="BW62" s="13">
        <f t="shared" si="23"/>
        <v>16763.732445960341</v>
      </c>
      <c r="BX62">
        <f t="shared" si="41"/>
        <v>117588487.72006369</v>
      </c>
      <c r="BY62" s="13">
        <f t="shared" si="24"/>
        <v>117588852.55430891</v>
      </c>
    </row>
    <row r="63" spans="1:77" x14ac:dyDescent="0.2">
      <c r="AC63">
        <v>61</v>
      </c>
      <c r="AD63" s="37">
        <f t="shared" si="25"/>
        <v>370951371.2937628</v>
      </c>
      <c r="AE63" s="13">
        <f t="shared" si="1"/>
        <v>30762.916657339658</v>
      </c>
      <c r="AF63">
        <f t="shared" si="42"/>
        <v>370951875.60387194</v>
      </c>
      <c r="AG63" s="13">
        <f t="shared" si="2"/>
        <v>370952418.14796197</v>
      </c>
      <c r="AH63" s="13">
        <f t="shared" si="43"/>
        <v>370951371.16391802</v>
      </c>
      <c r="AI63" s="13">
        <f t="shared" si="3"/>
        <v>16763.732445960341</v>
      </c>
      <c r="AJ63">
        <f t="shared" si="26"/>
        <v>370951645.979204</v>
      </c>
      <c r="AK63" s="13">
        <f t="shared" si="4"/>
        <v>370952418.14796197</v>
      </c>
      <c r="AL63" s="37">
        <f t="shared" si="27"/>
        <v>628.5495075911399</v>
      </c>
      <c r="AM63" s="13">
        <f t="shared" si="5"/>
        <v>30762.916657339658</v>
      </c>
      <c r="AN63">
        <f t="shared" si="28"/>
        <v>1132.8596167278556</v>
      </c>
      <c r="AO63" s="13">
        <f t="shared" si="6"/>
        <v>2813.5073827337451</v>
      </c>
      <c r="AP63" s="13">
        <f t="shared" si="44"/>
        <v>628.41966277274457</v>
      </c>
      <c r="AQ63" s="13">
        <f t="shared" si="7"/>
        <v>16763.732445960341</v>
      </c>
      <c r="AR63" s="13">
        <f t="shared" si="29"/>
        <v>903.23494877209441</v>
      </c>
      <c r="AS63" s="38">
        <f t="shared" si="8"/>
        <v>2813.5073827337451</v>
      </c>
      <c r="AT63" s="37">
        <f t="shared" si="30"/>
        <v>80763974.665005758</v>
      </c>
      <c r="AU63" s="13">
        <f t="shared" si="9"/>
        <v>33129.294861750393</v>
      </c>
      <c r="AV63">
        <f t="shared" si="31"/>
        <v>80764517.768200219</v>
      </c>
      <c r="AW63" s="13">
        <f t="shared" si="10"/>
        <v>80764377.431120396</v>
      </c>
      <c r="AX63" s="13">
        <f t="shared" si="45"/>
        <v>197675123.00301972</v>
      </c>
      <c r="AY63" s="13">
        <f t="shared" si="11"/>
        <v>16763.732445960341</v>
      </c>
      <c r="AZ63">
        <f t="shared" si="32"/>
        <v>197675397.81830573</v>
      </c>
      <c r="BA63" s="13">
        <f t="shared" si="12"/>
        <v>197675525.94803166</v>
      </c>
      <c r="BB63" s="37">
        <f t="shared" si="33"/>
        <v>112.97425663945214</v>
      </c>
      <c r="BC63" s="13">
        <f t="shared" si="13"/>
        <v>30762.916657339658</v>
      </c>
      <c r="BD63">
        <f t="shared" si="34"/>
        <v>617.28436577616787</v>
      </c>
      <c r="BE63" s="13">
        <f t="shared" si="14"/>
        <v>503.35057957927143</v>
      </c>
      <c r="BF63" s="13">
        <f t="shared" si="46"/>
        <v>112.84441182105685</v>
      </c>
      <c r="BG63" s="13">
        <f t="shared" si="15"/>
        <v>16763.732445960341</v>
      </c>
      <c r="BH63">
        <f t="shared" si="35"/>
        <v>387.65969782040668</v>
      </c>
      <c r="BI63" s="13">
        <f t="shared" si="16"/>
        <v>503.35057957927143</v>
      </c>
      <c r="BJ63" s="37">
        <f t="shared" si="36"/>
        <v>1.3160841587359395</v>
      </c>
      <c r="BK63" s="13">
        <f t="shared" si="17"/>
        <v>2366.3782044107429</v>
      </c>
      <c r="BL63">
        <f t="shared" si="37"/>
        <v>40.109169476944842</v>
      </c>
      <c r="BM63" s="13">
        <f t="shared" si="18"/>
        <v>5.6772349545232395</v>
      </c>
      <c r="BN63" s="13">
        <f t="shared" si="47"/>
        <v>1.7748691837326502</v>
      </c>
      <c r="BO63" s="13">
        <f t="shared" si="19"/>
        <v>16763.732445960341</v>
      </c>
      <c r="BP63">
        <f t="shared" si="38"/>
        <v>276.59015518308252</v>
      </c>
      <c r="BQ63" s="13">
        <f t="shared" si="20"/>
        <v>5.6772349545232395</v>
      </c>
      <c r="BR63" s="37">
        <f t="shared" si="39"/>
        <v>186.01507445024774</v>
      </c>
      <c r="BS63" s="13">
        <f t="shared" si="21"/>
        <v>37862.051270571887</v>
      </c>
      <c r="BT63">
        <f t="shared" si="40"/>
        <v>806.7044395415902</v>
      </c>
      <c r="BU63" s="13">
        <f t="shared" si="22"/>
        <v>829.96785815000442</v>
      </c>
      <c r="BV63" s="13">
        <f t="shared" si="48"/>
        <v>117588208.32452293</v>
      </c>
      <c r="BW63" s="13">
        <f t="shared" si="23"/>
        <v>16763.732445960341</v>
      </c>
      <c r="BX63">
        <f t="shared" si="41"/>
        <v>117588483.13980892</v>
      </c>
      <c r="BY63" s="13">
        <f t="shared" si="24"/>
        <v>117588852.55430891</v>
      </c>
    </row>
    <row r="64" spans="1:77" x14ac:dyDescent="0.2">
      <c r="AC64">
        <v>62</v>
      </c>
      <c r="AD64" s="37">
        <f t="shared" si="25"/>
        <v>370951371.2937628</v>
      </c>
      <c r="AE64" s="13">
        <f t="shared" si="1"/>
        <v>30762.916657339658</v>
      </c>
      <c r="AF64">
        <f t="shared" si="42"/>
        <v>370951867.4698379</v>
      </c>
      <c r="AG64" s="13">
        <f t="shared" si="2"/>
        <v>370952418.14796197</v>
      </c>
      <c r="AH64" s="13">
        <f t="shared" si="43"/>
        <v>370951371.16391802</v>
      </c>
      <c r="AI64" s="13">
        <f t="shared" si="3"/>
        <v>16763.732445960341</v>
      </c>
      <c r="AJ64">
        <f t="shared" si="26"/>
        <v>370951641.5466994</v>
      </c>
      <c r="AK64" s="13">
        <f t="shared" si="4"/>
        <v>370952418.14796197</v>
      </c>
      <c r="AL64" s="37">
        <f t="shared" si="27"/>
        <v>628.5495075911399</v>
      </c>
      <c r="AM64" s="13">
        <f t="shared" si="5"/>
        <v>30762.916657339658</v>
      </c>
      <c r="AN64">
        <f t="shared" si="28"/>
        <v>1124.7255827095214</v>
      </c>
      <c r="AO64" s="13">
        <f t="shared" si="6"/>
        <v>2813.5073827337451</v>
      </c>
      <c r="AP64" s="13">
        <f t="shared" si="44"/>
        <v>628.41966277274457</v>
      </c>
      <c r="AQ64" s="13">
        <f t="shared" si="7"/>
        <v>16763.732445960341</v>
      </c>
      <c r="AR64" s="13">
        <f t="shared" si="29"/>
        <v>898.80244415920174</v>
      </c>
      <c r="AS64" s="38">
        <f t="shared" si="8"/>
        <v>2813.5073827337451</v>
      </c>
      <c r="AT64" s="37">
        <f t="shared" si="30"/>
        <v>80763974.665005758</v>
      </c>
      <c r="AU64" s="13">
        <f t="shared" si="9"/>
        <v>33129.294861750393</v>
      </c>
      <c r="AV64">
        <f t="shared" si="31"/>
        <v>80764509.008471265</v>
      </c>
      <c r="AW64" s="13">
        <f t="shared" si="10"/>
        <v>80764377.431120396</v>
      </c>
      <c r="AX64" s="13">
        <f t="shared" si="45"/>
        <v>197675123.00301972</v>
      </c>
      <c r="AY64" s="13">
        <f t="shared" si="11"/>
        <v>16763.732445960341</v>
      </c>
      <c r="AZ64">
        <f t="shared" si="32"/>
        <v>197675393.38580111</v>
      </c>
      <c r="BA64" s="13">
        <f t="shared" si="12"/>
        <v>197675525.94803166</v>
      </c>
      <c r="BB64" s="37">
        <f t="shared" si="33"/>
        <v>112.97425663945214</v>
      </c>
      <c r="BC64" s="13">
        <f t="shared" si="13"/>
        <v>30762.916657339658</v>
      </c>
      <c r="BD64">
        <f t="shared" si="34"/>
        <v>609.15033175783367</v>
      </c>
      <c r="BE64" s="13">
        <f t="shared" si="14"/>
        <v>503.35057957927143</v>
      </c>
      <c r="BF64" s="13">
        <f t="shared" si="46"/>
        <v>112.84441182105685</v>
      </c>
      <c r="BG64" s="13">
        <f t="shared" si="15"/>
        <v>16763.732445960341</v>
      </c>
      <c r="BH64">
        <f t="shared" si="35"/>
        <v>383.22719320751395</v>
      </c>
      <c r="BI64" s="13">
        <f t="shared" si="16"/>
        <v>503.35057957927143</v>
      </c>
      <c r="BJ64" s="37">
        <f t="shared" si="36"/>
        <v>1.3160841587359395</v>
      </c>
      <c r="BK64" s="13">
        <f t="shared" si="17"/>
        <v>2366.3782044107429</v>
      </c>
      <c r="BL64">
        <f t="shared" si="37"/>
        <v>39.483474552457601</v>
      </c>
      <c r="BM64" s="13">
        <f t="shared" si="18"/>
        <v>5.6772349545232395</v>
      </c>
      <c r="BN64" s="13">
        <f t="shared" si="47"/>
        <v>1.7748691837326502</v>
      </c>
      <c r="BO64" s="13">
        <f t="shared" si="19"/>
        <v>16763.732445960341</v>
      </c>
      <c r="BP64">
        <f t="shared" si="38"/>
        <v>272.15765057018979</v>
      </c>
      <c r="BQ64" s="13">
        <f t="shared" si="20"/>
        <v>5.6772349545232395</v>
      </c>
      <c r="BR64" s="37">
        <f t="shared" si="39"/>
        <v>186.01507445024774</v>
      </c>
      <c r="BS64" s="13">
        <f t="shared" si="21"/>
        <v>37862.051270571887</v>
      </c>
      <c r="BT64">
        <f t="shared" si="40"/>
        <v>796.69332074979434</v>
      </c>
      <c r="BU64" s="13">
        <f t="shared" si="22"/>
        <v>829.96785815000442</v>
      </c>
      <c r="BV64" s="13">
        <f t="shared" si="48"/>
        <v>117588208.32452293</v>
      </c>
      <c r="BW64" s="13">
        <f t="shared" si="23"/>
        <v>16763.732445960341</v>
      </c>
      <c r="BX64">
        <f t="shared" si="41"/>
        <v>117588478.70730431</v>
      </c>
      <c r="BY64" s="13">
        <f t="shared" si="24"/>
        <v>117588852.55430891</v>
      </c>
    </row>
    <row r="65" spans="1:77" x14ac:dyDescent="0.2">
      <c r="A65" s="20"/>
      <c r="AC65">
        <v>63</v>
      </c>
      <c r="AD65" s="37">
        <f t="shared" si="25"/>
        <v>370951371.2937628</v>
      </c>
      <c r="AE65" s="13">
        <f t="shared" si="1"/>
        <v>30762.916657339658</v>
      </c>
      <c r="AF65">
        <f t="shared" si="42"/>
        <v>370951859.59402722</v>
      </c>
      <c r="AG65" s="13">
        <f t="shared" si="2"/>
        <v>370952418.14796197</v>
      </c>
      <c r="AH65" s="13">
        <f t="shared" si="43"/>
        <v>370951371.16391802</v>
      </c>
      <c r="AI65" s="13">
        <f t="shared" si="3"/>
        <v>16763.732445960341</v>
      </c>
      <c r="AJ65">
        <f t="shared" si="26"/>
        <v>370951637.25490922</v>
      </c>
      <c r="AK65" s="13">
        <f t="shared" si="4"/>
        <v>370952418.14796197</v>
      </c>
      <c r="AL65" s="37">
        <f t="shared" si="27"/>
        <v>628.5495075911399</v>
      </c>
      <c r="AM65" s="13">
        <f t="shared" si="5"/>
        <v>30762.916657339658</v>
      </c>
      <c r="AN65">
        <f t="shared" si="28"/>
        <v>1116.8497719933566</v>
      </c>
      <c r="AO65" s="13">
        <f t="shared" si="6"/>
        <v>2813.5073827337451</v>
      </c>
      <c r="AP65" s="13">
        <f t="shared" si="44"/>
        <v>628.41966277274457</v>
      </c>
      <c r="AQ65" s="13">
        <f t="shared" si="7"/>
        <v>16763.732445960341</v>
      </c>
      <c r="AR65" s="13">
        <f t="shared" si="29"/>
        <v>894.51065397846423</v>
      </c>
      <c r="AS65" s="38">
        <f t="shared" si="8"/>
        <v>2813.5073827337451</v>
      </c>
      <c r="AT65" s="37">
        <f t="shared" si="30"/>
        <v>80763974.665005758</v>
      </c>
      <c r="AU65" s="13">
        <f t="shared" si="9"/>
        <v>33129.294861750393</v>
      </c>
      <c r="AV65">
        <f t="shared" si="31"/>
        <v>80764500.52682896</v>
      </c>
      <c r="AW65" s="13">
        <f t="shared" si="10"/>
        <v>80764377.431120396</v>
      </c>
      <c r="AX65" s="13">
        <f t="shared" si="45"/>
        <v>197675123.00301972</v>
      </c>
      <c r="AY65" s="13">
        <f t="shared" si="11"/>
        <v>16763.732445960341</v>
      </c>
      <c r="AZ65">
        <f t="shared" si="32"/>
        <v>197675389.09401092</v>
      </c>
      <c r="BA65" s="13">
        <f t="shared" si="12"/>
        <v>197675525.94803166</v>
      </c>
      <c r="BB65" s="37">
        <f t="shared" si="33"/>
        <v>112.97425663945214</v>
      </c>
      <c r="BC65" s="13">
        <f t="shared" si="13"/>
        <v>30762.916657339658</v>
      </c>
      <c r="BD65">
        <f t="shared" si="34"/>
        <v>601.27452104166889</v>
      </c>
      <c r="BE65" s="13">
        <f t="shared" si="14"/>
        <v>503.35057957927143</v>
      </c>
      <c r="BF65" s="13">
        <f t="shared" si="46"/>
        <v>112.84441182105685</v>
      </c>
      <c r="BG65" s="13">
        <f t="shared" si="15"/>
        <v>16763.732445960341</v>
      </c>
      <c r="BH65">
        <f t="shared" si="35"/>
        <v>378.93540302677656</v>
      </c>
      <c r="BI65" s="13">
        <f t="shared" si="16"/>
        <v>503.35057957927143</v>
      </c>
      <c r="BJ65" s="37">
        <f t="shared" si="36"/>
        <v>1.3160841587359395</v>
      </c>
      <c r="BK65" s="13">
        <f t="shared" si="17"/>
        <v>2366.3782044107429</v>
      </c>
      <c r="BL65">
        <f t="shared" si="37"/>
        <v>38.877642958906463</v>
      </c>
      <c r="BM65" s="13">
        <f t="shared" si="18"/>
        <v>5.6772349545232395</v>
      </c>
      <c r="BN65" s="13">
        <f t="shared" si="47"/>
        <v>1.7748691837326502</v>
      </c>
      <c r="BO65" s="13">
        <f t="shared" si="19"/>
        <v>16763.732445960341</v>
      </c>
      <c r="BP65">
        <f t="shared" si="38"/>
        <v>267.86586038945239</v>
      </c>
      <c r="BQ65" s="13">
        <f t="shared" si="20"/>
        <v>5.6772349545232395</v>
      </c>
      <c r="BR65" s="37">
        <f t="shared" si="39"/>
        <v>186.01507445024774</v>
      </c>
      <c r="BS65" s="13">
        <f t="shared" si="21"/>
        <v>37862.051270571887</v>
      </c>
      <c r="BT65">
        <f t="shared" si="40"/>
        <v>787.00001525297614</v>
      </c>
      <c r="BU65" s="13">
        <f t="shared" si="22"/>
        <v>829.96785815000442</v>
      </c>
      <c r="BV65" s="13">
        <f t="shared" si="48"/>
        <v>117588208.32452293</v>
      </c>
      <c r="BW65" s="13">
        <f t="shared" si="23"/>
        <v>16763.732445960341</v>
      </c>
      <c r="BX65">
        <f t="shared" si="41"/>
        <v>117588474.41551413</v>
      </c>
      <c r="BY65" s="13">
        <f t="shared" si="24"/>
        <v>117588852.55430891</v>
      </c>
    </row>
    <row r="66" spans="1:77" x14ac:dyDescent="0.2">
      <c r="A66" s="20"/>
      <c r="AC66">
        <v>64</v>
      </c>
      <c r="AD66" s="37">
        <f t="shared" si="25"/>
        <v>370951371.2937628</v>
      </c>
      <c r="AE66" s="13">
        <f t="shared" ref="AE66:AE129" si="64">SUM($B$42:$B$43)</f>
        <v>30762.916657339658</v>
      </c>
      <c r="AF66">
        <f t="shared" si="42"/>
        <v>370951851.96433556</v>
      </c>
      <c r="AG66" s="13">
        <f t="shared" ref="AG66:AG129" si="65">SUM($B$44:$B$45,$B$48:$B$49)</f>
        <v>370952418.14796197</v>
      </c>
      <c r="AH66" s="13">
        <f t="shared" si="43"/>
        <v>370951371.16391802</v>
      </c>
      <c r="AI66" s="13">
        <f t="shared" ref="AI66:AI129" si="66">SUM($C$42:$C$43)</f>
        <v>16763.732445960341</v>
      </c>
      <c r="AJ66">
        <f t="shared" si="26"/>
        <v>370951633.09723747</v>
      </c>
      <c r="AK66" s="13">
        <f t="shared" ref="AK66:AK129" si="67">SUM($C$44:$C$45,$C$48:$C$49)</f>
        <v>370952418.14796197</v>
      </c>
      <c r="AL66" s="37">
        <f t="shared" si="27"/>
        <v>628.5495075911399</v>
      </c>
      <c r="AM66" s="13">
        <f t="shared" ref="AM66:AM129" si="68">SUM($D$42:$D$43)</f>
        <v>30762.916657339658</v>
      </c>
      <c r="AN66">
        <f t="shared" si="28"/>
        <v>1109.2200803620722</v>
      </c>
      <c r="AO66" s="13">
        <f t="shared" ref="AO66:AO129" si="69">SUM($D$44:$D$45,$D$48:$D$49)</f>
        <v>2813.5073827337451</v>
      </c>
      <c r="AP66" s="13">
        <f t="shared" si="44"/>
        <v>628.41966277274457</v>
      </c>
      <c r="AQ66" s="13">
        <f t="shared" ref="AQ66:AQ129" si="70">SUM($E$42:$E$43)</f>
        <v>16763.732445960341</v>
      </c>
      <c r="AR66" s="13">
        <f t="shared" si="29"/>
        <v>890.35298224087489</v>
      </c>
      <c r="AS66" s="38">
        <f t="shared" ref="AS66:AS129" si="71">SUM($E$44:$E$45,$E$48:$E$49)</f>
        <v>2813.5073827337451</v>
      </c>
      <c r="AT66" s="37">
        <f t="shared" si="30"/>
        <v>80763974.665005758</v>
      </c>
      <c r="AU66" s="13">
        <f t="shared" ref="AU66:AU129" si="72">SUM($F$42:$F$43)</f>
        <v>33129.294861750393</v>
      </c>
      <c r="AV66">
        <f t="shared" si="31"/>
        <v>80764492.310237974</v>
      </c>
      <c r="AW66" s="13">
        <f t="shared" ref="AW66:AW129" si="73">SUM($F$44:$F$45,$F$48:$F$49)</f>
        <v>80764377.431120396</v>
      </c>
      <c r="AX66" s="13">
        <f t="shared" si="45"/>
        <v>197675123.00301972</v>
      </c>
      <c r="AY66" s="13">
        <f t="shared" ref="AY66:AY129" si="74">SUM($G$42:$G$43)</f>
        <v>16763.732445960341</v>
      </c>
      <c r="AZ66">
        <f t="shared" si="32"/>
        <v>197675384.9363392</v>
      </c>
      <c r="BA66" s="13">
        <f t="shared" ref="BA66:BA129" si="75">SUM($G$44:$G$45,$G$48:$G$49)</f>
        <v>197675525.94803166</v>
      </c>
      <c r="BB66" s="37">
        <f t="shared" si="33"/>
        <v>112.97425663945214</v>
      </c>
      <c r="BC66" s="13">
        <f t="shared" ref="BC66:BC129" si="76">SUM($H$42:$H$43)</f>
        <v>30762.916657339658</v>
      </c>
      <c r="BD66">
        <f t="shared" si="34"/>
        <v>593.64482941038432</v>
      </c>
      <c r="BE66" s="13">
        <f t="shared" ref="BE66:BE129" si="77">SUM($H$44:$H$45,$H$48:$H$49)</f>
        <v>503.35057957927143</v>
      </c>
      <c r="BF66" s="13">
        <f t="shared" si="46"/>
        <v>112.84441182105685</v>
      </c>
      <c r="BG66" s="13">
        <f t="shared" ref="BG66:BG129" si="78">SUM($I$42:$I$43)</f>
        <v>16763.732445960341</v>
      </c>
      <c r="BH66">
        <f t="shared" si="35"/>
        <v>374.77773128918716</v>
      </c>
      <c r="BI66" s="13">
        <f t="shared" ref="BI66:BI129" si="79">SUM($I$44:$I$45,$I$48:$I$49)</f>
        <v>503.35057957927143</v>
      </c>
      <c r="BJ66" s="37">
        <f t="shared" si="36"/>
        <v>1.3160841587359395</v>
      </c>
      <c r="BK66" s="13">
        <f t="shared" ref="BK66:BK129" si="80">SUM($J$42:$J$43)</f>
        <v>2366.3782044107429</v>
      </c>
      <c r="BL66">
        <f t="shared" si="37"/>
        <v>38.290743602653798</v>
      </c>
      <c r="BM66" s="13">
        <f t="shared" ref="BM66:BM129" si="81">SUM($J$44:$J$45,$J$48:$J$49)</f>
        <v>5.6772349545232395</v>
      </c>
      <c r="BN66" s="13">
        <f t="shared" si="47"/>
        <v>1.7748691837326502</v>
      </c>
      <c r="BO66" s="13">
        <f t="shared" ref="BO66:BO129" si="82">SUM($K$42:$K$43)</f>
        <v>16763.732445960341</v>
      </c>
      <c r="BP66">
        <f t="shared" si="38"/>
        <v>263.708188651863</v>
      </c>
      <c r="BQ66" s="13">
        <f t="shared" ref="BQ66:BQ129" si="83">SUM($K$44:$K$45,$K$48:$K$49)</f>
        <v>5.6772349545232395</v>
      </c>
      <c r="BR66" s="37">
        <f t="shared" si="39"/>
        <v>186.01507445024774</v>
      </c>
      <c r="BS66" s="13">
        <f t="shared" ref="BS66:BS129" si="84">SUM($L$42:$L$43)</f>
        <v>37862.051270571887</v>
      </c>
      <c r="BT66">
        <f t="shared" si="40"/>
        <v>777.60962555293349</v>
      </c>
      <c r="BU66" s="13">
        <f t="shared" ref="BU66:BU129" si="85">SUM($L$44:$L$45,$L$48:$L$49)</f>
        <v>829.96785815000442</v>
      </c>
      <c r="BV66" s="13">
        <f t="shared" si="48"/>
        <v>117588208.32452293</v>
      </c>
      <c r="BW66" s="13">
        <f t="shared" ref="BW66:BW129" si="86">SUM($M$42:$M$43)</f>
        <v>16763.732445960341</v>
      </c>
      <c r="BX66">
        <f t="shared" si="41"/>
        <v>117588470.25784239</v>
      </c>
      <c r="BY66" s="13">
        <f t="shared" ref="BY66:BY129" si="87">SUM($M$44:$M$45,$M$48:$M$49)</f>
        <v>117588852.55430891</v>
      </c>
    </row>
    <row r="67" spans="1:77" x14ac:dyDescent="0.2">
      <c r="AC67">
        <v>65</v>
      </c>
      <c r="AD67" s="37">
        <f t="shared" ref="AD67:AD130" si="88">SUM($B$44:$B$48)</f>
        <v>370951371.2937628</v>
      </c>
      <c r="AE67" s="13">
        <f t="shared" si="64"/>
        <v>30762.916657339658</v>
      </c>
      <c r="AF67">
        <f t="shared" si="42"/>
        <v>370951844.56940371</v>
      </c>
      <c r="AG67" s="13">
        <f t="shared" si="65"/>
        <v>370952418.14796197</v>
      </c>
      <c r="AH67" s="13">
        <f t="shared" si="43"/>
        <v>370951371.16391802</v>
      </c>
      <c r="AI67" s="13">
        <f t="shared" si="66"/>
        <v>16763.732445960341</v>
      </c>
      <c r="AJ67">
        <f t="shared" ref="AJ67:AJ130" si="89">AI67/$AC67+AH67</f>
        <v>370951629.06749409</v>
      </c>
      <c r="AK67" s="13">
        <f t="shared" si="67"/>
        <v>370952418.14796197</v>
      </c>
      <c r="AL67" s="37">
        <f t="shared" ref="AL67:AL130" si="90">SUM($D$44:$D$48)</f>
        <v>628.5495075911399</v>
      </c>
      <c r="AM67" s="13">
        <f t="shared" si="68"/>
        <v>30762.916657339658</v>
      </c>
      <c r="AN67">
        <f t="shared" ref="AN67:AN130" si="91">AM67/$AC67+AL67</f>
        <v>1101.8251484732884</v>
      </c>
      <c r="AO67" s="13">
        <f t="shared" si="69"/>
        <v>2813.5073827337451</v>
      </c>
      <c r="AP67" s="13">
        <f t="shared" si="44"/>
        <v>628.41966277274457</v>
      </c>
      <c r="AQ67" s="13">
        <f t="shared" si="70"/>
        <v>16763.732445960341</v>
      </c>
      <c r="AR67" s="13">
        <f t="shared" ref="AR67:AR130" si="92">AQ67/$AC67+AP67</f>
        <v>886.32323886444215</v>
      </c>
      <c r="AS67" s="38">
        <f t="shared" si="71"/>
        <v>2813.5073827337451</v>
      </c>
      <c r="AT67" s="37">
        <f t="shared" ref="AT67:AT130" si="93">SUM($F$44:$F$48)</f>
        <v>80763974.665005758</v>
      </c>
      <c r="AU67" s="13">
        <f t="shared" si="72"/>
        <v>33129.294861750393</v>
      </c>
      <c r="AV67">
        <f t="shared" ref="AV67:AV130" si="94">AU67/$AC67+AT67</f>
        <v>80764484.34646517</v>
      </c>
      <c r="AW67" s="13">
        <f t="shared" si="73"/>
        <v>80764377.431120396</v>
      </c>
      <c r="AX67" s="13">
        <f t="shared" si="45"/>
        <v>197675123.00301972</v>
      </c>
      <c r="AY67" s="13">
        <f t="shared" si="74"/>
        <v>16763.732445960341</v>
      </c>
      <c r="AZ67">
        <f t="shared" ref="AZ67:AZ130" si="95">AY67/$AC67+AX67</f>
        <v>197675380.90659583</v>
      </c>
      <c r="BA67" s="13">
        <f t="shared" si="75"/>
        <v>197675525.94803166</v>
      </c>
      <c r="BB67" s="37">
        <f t="shared" ref="BB67:BB130" si="96">SUM($H$44:$H$48)</f>
        <v>112.97425663945214</v>
      </c>
      <c r="BC67" s="13">
        <f t="shared" si="76"/>
        <v>30762.916657339658</v>
      </c>
      <c r="BD67">
        <f t="shared" ref="BD67:BD130" si="97">BC67/$AC67+BB67</f>
        <v>586.2498975216007</v>
      </c>
      <c r="BE67" s="13">
        <f t="shared" si="77"/>
        <v>503.35057957927143</v>
      </c>
      <c r="BF67" s="13">
        <f t="shared" si="46"/>
        <v>112.84441182105685</v>
      </c>
      <c r="BG67" s="13">
        <f t="shared" si="78"/>
        <v>16763.732445960341</v>
      </c>
      <c r="BH67">
        <f t="shared" ref="BH67:BH130" si="98">BG67/$AC67+BF67</f>
        <v>370.74798791275441</v>
      </c>
      <c r="BI67" s="13">
        <f t="shared" si="79"/>
        <v>503.35057957927143</v>
      </c>
      <c r="BJ67" s="37">
        <f t="shared" ref="BJ67:BJ130" si="99">SUM($J$44:$J$48)</f>
        <v>1.3160841587359395</v>
      </c>
      <c r="BK67" s="13">
        <f t="shared" si="80"/>
        <v>2366.3782044107429</v>
      </c>
      <c r="BL67">
        <f t="shared" ref="BL67:BL130" si="100">BK67/$AC67+BJ67</f>
        <v>37.721902688131983</v>
      </c>
      <c r="BM67" s="13">
        <f t="shared" si="81"/>
        <v>5.6772349545232395</v>
      </c>
      <c r="BN67" s="13">
        <f t="shared" si="47"/>
        <v>1.7748691837326502</v>
      </c>
      <c r="BO67" s="13">
        <f t="shared" si="82"/>
        <v>16763.732445960341</v>
      </c>
      <c r="BP67">
        <f t="shared" ref="BP67:BP130" si="101">BO67/$AC67+BN67</f>
        <v>259.67844527543025</v>
      </c>
      <c r="BQ67" s="13">
        <f t="shared" si="83"/>
        <v>5.6772349545232395</v>
      </c>
      <c r="BR67" s="37">
        <f t="shared" ref="BR67:BR130" si="102">SUM($L$44:$L$48)</f>
        <v>186.01507445024774</v>
      </c>
      <c r="BS67" s="13">
        <f t="shared" si="84"/>
        <v>37862.051270571887</v>
      </c>
      <c r="BT67">
        <f t="shared" ref="BT67:BT130" si="103">BS67/$AC67+BR67</f>
        <v>768.50817092058446</v>
      </c>
      <c r="BU67" s="13">
        <f t="shared" si="85"/>
        <v>829.96785815000442</v>
      </c>
      <c r="BV67" s="13">
        <f t="shared" si="48"/>
        <v>117588208.32452293</v>
      </c>
      <c r="BW67" s="13">
        <f t="shared" si="86"/>
        <v>16763.732445960341</v>
      </c>
      <c r="BX67">
        <f t="shared" ref="BX67:BX130" si="104">BW67/$AC67+BV67</f>
        <v>117588466.22809902</v>
      </c>
      <c r="BY67" s="13">
        <f t="shared" si="87"/>
        <v>117588852.55430891</v>
      </c>
    </row>
    <row r="68" spans="1:77" x14ac:dyDescent="0.2">
      <c r="AC68">
        <v>66</v>
      </c>
      <c r="AD68" s="37">
        <f t="shared" si="88"/>
        <v>370951371.2937628</v>
      </c>
      <c r="AE68" s="13">
        <f t="shared" si="64"/>
        <v>30762.916657339658</v>
      </c>
      <c r="AF68">
        <f t="shared" ref="AF68:AF131" si="105">AE68/AC68+AD68</f>
        <v>370951837.39856064</v>
      </c>
      <c r="AG68" s="13">
        <f t="shared" si="65"/>
        <v>370952418.14796197</v>
      </c>
      <c r="AH68" s="13">
        <f t="shared" ref="AH68:AH131" si="106">SUM($C$44:$C$45,$C$47:$C$48)</f>
        <v>370951371.16391802</v>
      </c>
      <c r="AI68" s="13">
        <f t="shared" si="66"/>
        <v>16763.732445960341</v>
      </c>
      <c r="AJ68">
        <f t="shared" si="89"/>
        <v>370951625.15986419</v>
      </c>
      <c r="AK68" s="13">
        <f t="shared" si="67"/>
        <v>370952418.14796197</v>
      </c>
      <c r="AL68" s="37">
        <f t="shared" si="90"/>
        <v>628.5495075911399</v>
      </c>
      <c r="AM68" s="13">
        <f t="shared" si="68"/>
        <v>30762.916657339658</v>
      </c>
      <c r="AN68">
        <f t="shared" si="91"/>
        <v>1094.6543054296196</v>
      </c>
      <c r="AO68" s="13">
        <f t="shared" si="69"/>
        <v>2813.5073827337451</v>
      </c>
      <c r="AP68" s="13">
        <f t="shared" ref="AP68:AP131" si="107">SUM($E$44:$E$45,$E$47:$E$48)</f>
        <v>628.41966277274457</v>
      </c>
      <c r="AQ68" s="13">
        <f t="shared" si="70"/>
        <v>16763.732445960341</v>
      </c>
      <c r="AR68" s="13">
        <f t="shared" si="92"/>
        <v>882.41560892365885</v>
      </c>
      <c r="AS68" s="38">
        <f t="shared" si="71"/>
        <v>2813.5073827337451</v>
      </c>
      <c r="AT68" s="37">
        <f t="shared" si="93"/>
        <v>80763974.665005758</v>
      </c>
      <c r="AU68" s="13">
        <f t="shared" si="72"/>
        <v>33129.294861750393</v>
      </c>
      <c r="AV68">
        <f t="shared" si="94"/>
        <v>80764476.624018818</v>
      </c>
      <c r="AW68" s="13">
        <f t="shared" si="73"/>
        <v>80764377.431120396</v>
      </c>
      <c r="AX68" s="13">
        <f t="shared" ref="AX68:AX131" si="108">SUM($G$44:$G$45,$G$47:$G$48)</f>
        <v>197675123.00301972</v>
      </c>
      <c r="AY68" s="13">
        <f t="shared" si="74"/>
        <v>16763.732445960341</v>
      </c>
      <c r="AZ68">
        <f t="shared" si="95"/>
        <v>197675376.99896586</v>
      </c>
      <c r="BA68" s="13">
        <f t="shared" si="75"/>
        <v>197675525.94803166</v>
      </c>
      <c r="BB68" s="37">
        <f t="shared" si="96"/>
        <v>112.97425663945214</v>
      </c>
      <c r="BC68" s="13">
        <f t="shared" si="76"/>
        <v>30762.916657339658</v>
      </c>
      <c r="BD68">
        <f t="shared" si="97"/>
        <v>579.07905447793178</v>
      </c>
      <c r="BE68" s="13">
        <f t="shared" si="77"/>
        <v>503.35057957927143</v>
      </c>
      <c r="BF68" s="13">
        <f t="shared" ref="BF68:BF131" si="109">SUM($I$44:$I$45,$I$47:$I$48)</f>
        <v>112.84441182105685</v>
      </c>
      <c r="BG68" s="13">
        <f t="shared" si="78"/>
        <v>16763.732445960341</v>
      </c>
      <c r="BH68">
        <f t="shared" si="98"/>
        <v>366.84035797197112</v>
      </c>
      <c r="BI68" s="13">
        <f t="shared" si="79"/>
        <v>503.35057957927143</v>
      </c>
      <c r="BJ68" s="37">
        <f t="shared" si="99"/>
        <v>1.3160841587359395</v>
      </c>
      <c r="BK68" s="13">
        <f t="shared" si="80"/>
        <v>2366.3782044107429</v>
      </c>
      <c r="BL68">
        <f t="shared" si="100"/>
        <v>37.170299377080532</v>
      </c>
      <c r="BM68" s="13">
        <f t="shared" si="81"/>
        <v>5.6772349545232395</v>
      </c>
      <c r="BN68" s="13">
        <f t="shared" ref="BN68:BN131" si="110">SUM($K$44:$K$45,$K$47:$K$48)</f>
        <v>1.7748691837326502</v>
      </c>
      <c r="BO68" s="13">
        <f t="shared" si="82"/>
        <v>16763.732445960341</v>
      </c>
      <c r="BP68">
        <f t="shared" si="101"/>
        <v>255.7708153346469</v>
      </c>
      <c r="BQ68" s="13">
        <f t="shared" si="83"/>
        <v>5.6772349545232395</v>
      </c>
      <c r="BR68" s="37">
        <f t="shared" si="102"/>
        <v>186.01507445024774</v>
      </c>
      <c r="BS68" s="13">
        <f t="shared" si="84"/>
        <v>37862.051270571887</v>
      </c>
      <c r="BT68">
        <f t="shared" si="103"/>
        <v>759.68251794376124</v>
      </c>
      <c r="BU68" s="13">
        <f t="shared" si="85"/>
        <v>829.96785815000442</v>
      </c>
      <c r="BV68" s="13">
        <f t="shared" ref="BV68:BV131" si="111">SUM($M$44:$M$45,$M$47:$M$48)</f>
        <v>117588208.32452293</v>
      </c>
      <c r="BW68" s="13">
        <f t="shared" si="86"/>
        <v>16763.732445960341</v>
      </c>
      <c r="BX68">
        <f t="shared" si="104"/>
        <v>117588462.32046908</v>
      </c>
      <c r="BY68" s="13">
        <f t="shared" si="87"/>
        <v>117588852.55430891</v>
      </c>
    </row>
    <row r="69" spans="1:77" x14ac:dyDescent="0.2">
      <c r="AC69">
        <v>67</v>
      </c>
      <c r="AD69" s="37">
        <f t="shared" si="88"/>
        <v>370951371.2937628</v>
      </c>
      <c r="AE69" s="13">
        <f t="shared" si="64"/>
        <v>30762.916657339658</v>
      </c>
      <c r="AF69">
        <f t="shared" si="105"/>
        <v>370951830.44177264</v>
      </c>
      <c r="AG69" s="13">
        <f t="shared" si="65"/>
        <v>370952418.14796197</v>
      </c>
      <c r="AH69" s="13">
        <f t="shared" si="106"/>
        <v>370951371.16391802</v>
      </c>
      <c r="AI69" s="13">
        <f t="shared" si="66"/>
        <v>16763.732445960341</v>
      </c>
      <c r="AJ69">
        <f t="shared" si="89"/>
        <v>370951621.36887991</v>
      </c>
      <c r="AK69" s="13">
        <f t="shared" si="67"/>
        <v>370952418.14796197</v>
      </c>
      <c r="AL69" s="37">
        <f t="shared" si="90"/>
        <v>628.5495075911399</v>
      </c>
      <c r="AM69" s="13">
        <f t="shared" si="68"/>
        <v>30762.916657339658</v>
      </c>
      <c r="AN69">
        <f t="shared" si="91"/>
        <v>1087.6975174021795</v>
      </c>
      <c r="AO69" s="13">
        <f t="shared" si="69"/>
        <v>2813.5073827337451</v>
      </c>
      <c r="AP69" s="13">
        <f t="shared" si="107"/>
        <v>628.41966277274457</v>
      </c>
      <c r="AQ69" s="13">
        <f t="shared" si="70"/>
        <v>16763.732445960341</v>
      </c>
      <c r="AR69" s="13">
        <f t="shared" si="92"/>
        <v>878.62462465274962</v>
      </c>
      <c r="AS69" s="38">
        <f t="shared" si="71"/>
        <v>2813.5073827337451</v>
      </c>
      <c r="AT69" s="37">
        <f t="shared" si="93"/>
        <v>80763974.665005758</v>
      </c>
      <c r="AU69" s="13">
        <f t="shared" si="72"/>
        <v>33129.294861750393</v>
      </c>
      <c r="AV69">
        <f t="shared" si="94"/>
        <v>80764469.132093251</v>
      </c>
      <c r="AW69" s="13">
        <f t="shared" si="73"/>
        <v>80764377.431120396</v>
      </c>
      <c r="AX69" s="13">
        <f t="shared" si="108"/>
        <v>197675123.00301972</v>
      </c>
      <c r="AY69" s="13">
        <f t="shared" si="74"/>
        <v>16763.732445960341</v>
      </c>
      <c r="AZ69">
        <f t="shared" si="95"/>
        <v>197675373.20798159</v>
      </c>
      <c r="BA69" s="13">
        <f t="shared" si="75"/>
        <v>197675525.94803166</v>
      </c>
      <c r="BB69" s="37">
        <f t="shared" si="96"/>
        <v>112.97425663945214</v>
      </c>
      <c r="BC69" s="13">
        <f t="shared" si="76"/>
        <v>30762.916657339658</v>
      </c>
      <c r="BD69">
        <f t="shared" si="97"/>
        <v>572.12226645049179</v>
      </c>
      <c r="BE69" s="13">
        <f t="shared" si="77"/>
        <v>503.35057957927143</v>
      </c>
      <c r="BF69" s="13">
        <f t="shared" si="109"/>
        <v>112.84441182105685</v>
      </c>
      <c r="BG69" s="13">
        <f t="shared" si="78"/>
        <v>16763.732445960341</v>
      </c>
      <c r="BH69">
        <f t="shared" si="98"/>
        <v>363.04937370106194</v>
      </c>
      <c r="BI69" s="13">
        <f t="shared" si="79"/>
        <v>503.35057957927143</v>
      </c>
      <c r="BJ69" s="37">
        <f t="shared" si="99"/>
        <v>1.3160841587359395</v>
      </c>
      <c r="BK69" s="13">
        <f t="shared" si="80"/>
        <v>2366.3782044107429</v>
      </c>
      <c r="BL69">
        <f t="shared" si="100"/>
        <v>36.635161836508225</v>
      </c>
      <c r="BM69" s="13">
        <f t="shared" si="81"/>
        <v>5.6772349545232395</v>
      </c>
      <c r="BN69" s="13">
        <f t="shared" si="110"/>
        <v>1.7748691837326502</v>
      </c>
      <c r="BO69" s="13">
        <f t="shared" si="82"/>
        <v>16763.732445960341</v>
      </c>
      <c r="BP69">
        <f t="shared" si="101"/>
        <v>251.97983106373772</v>
      </c>
      <c r="BQ69" s="13">
        <f t="shared" si="83"/>
        <v>5.6772349545232395</v>
      </c>
      <c r="BR69" s="37">
        <f t="shared" si="102"/>
        <v>186.01507445024774</v>
      </c>
      <c r="BS69" s="13">
        <f t="shared" si="84"/>
        <v>37862.051270571887</v>
      </c>
      <c r="BT69">
        <f t="shared" si="103"/>
        <v>751.12031729460432</v>
      </c>
      <c r="BU69" s="13">
        <f t="shared" si="85"/>
        <v>829.96785815000442</v>
      </c>
      <c r="BV69" s="13">
        <f t="shared" si="111"/>
        <v>117588208.32452293</v>
      </c>
      <c r="BW69" s="13">
        <f t="shared" si="86"/>
        <v>16763.732445960341</v>
      </c>
      <c r="BX69">
        <f t="shared" si="104"/>
        <v>117588458.52948481</v>
      </c>
      <c r="BY69" s="13">
        <f t="shared" si="87"/>
        <v>117588852.55430891</v>
      </c>
    </row>
    <row r="70" spans="1:77" x14ac:dyDescent="0.2">
      <c r="AC70">
        <v>68</v>
      </c>
      <c r="AD70" s="37">
        <f t="shared" si="88"/>
        <v>370951371.2937628</v>
      </c>
      <c r="AE70" s="13">
        <f t="shared" si="64"/>
        <v>30762.916657339658</v>
      </c>
      <c r="AF70">
        <f t="shared" si="105"/>
        <v>370951823.689596</v>
      </c>
      <c r="AG70" s="13">
        <f t="shared" si="65"/>
        <v>370952418.14796197</v>
      </c>
      <c r="AH70" s="13">
        <f t="shared" si="106"/>
        <v>370951371.16391802</v>
      </c>
      <c r="AI70" s="13">
        <f t="shared" si="66"/>
        <v>16763.732445960341</v>
      </c>
      <c r="AJ70">
        <f t="shared" si="89"/>
        <v>370951617.68939519</v>
      </c>
      <c r="AK70" s="13">
        <f t="shared" si="67"/>
        <v>370952418.14796197</v>
      </c>
      <c r="AL70" s="37">
        <f t="shared" si="90"/>
        <v>628.5495075911399</v>
      </c>
      <c r="AM70" s="13">
        <f t="shared" si="68"/>
        <v>30762.916657339658</v>
      </c>
      <c r="AN70">
        <f t="shared" si="91"/>
        <v>1080.9453407873114</v>
      </c>
      <c r="AO70" s="13">
        <f t="shared" si="69"/>
        <v>2813.5073827337451</v>
      </c>
      <c r="AP70" s="13">
        <f t="shared" si="107"/>
        <v>628.41966277274457</v>
      </c>
      <c r="AQ70" s="13">
        <f t="shared" si="70"/>
        <v>16763.732445960341</v>
      </c>
      <c r="AR70" s="13">
        <f t="shared" si="92"/>
        <v>874.9451399192202</v>
      </c>
      <c r="AS70" s="38">
        <f t="shared" si="71"/>
        <v>2813.5073827337451</v>
      </c>
      <c r="AT70" s="37">
        <f t="shared" si="93"/>
        <v>80763974.665005758</v>
      </c>
      <c r="AU70" s="13">
        <f t="shared" si="72"/>
        <v>33129.294861750393</v>
      </c>
      <c r="AV70">
        <f t="shared" si="94"/>
        <v>80764461.860518426</v>
      </c>
      <c r="AW70" s="13">
        <f t="shared" si="73"/>
        <v>80764377.431120396</v>
      </c>
      <c r="AX70" s="13">
        <f t="shared" si="108"/>
        <v>197675123.00301972</v>
      </c>
      <c r="AY70" s="13">
        <f t="shared" si="74"/>
        <v>16763.732445960341</v>
      </c>
      <c r="AZ70">
        <f t="shared" si="95"/>
        <v>197675369.52849686</v>
      </c>
      <c r="BA70" s="13">
        <f t="shared" si="75"/>
        <v>197675525.94803166</v>
      </c>
      <c r="BB70" s="37">
        <f t="shared" si="96"/>
        <v>112.97425663945214</v>
      </c>
      <c r="BC70" s="13">
        <f t="shared" si="76"/>
        <v>30762.916657339658</v>
      </c>
      <c r="BD70">
        <f t="shared" si="97"/>
        <v>565.37008983562362</v>
      </c>
      <c r="BE70" s="13">
        <f t="shared" si="77"/>
        <v>503.35057957927143</v>
      </c>
      <c r="BF70" s="13">
        <f t="shared" si="109"/>
        <v>112.84441182105685</v>
      </c>
      <c r="BG70" s="13">
        <f t="shared" si="78"/>
        <v>16763.732445960341</v>
      </c>
      <c r="BH70">
        <f t="shared" si="98"/>
        <v>359.36988896753246</v>
      </c>
      <c r="BI70" s="13">
        <f t="shared" si="79"/>
        <v>503.35057957927143</v>
      </c>
      <c r="BJ70" s="37">
        <f t="shared" si="99"/>
        <v>1.3160841587359395</v>
      </c>
      <c r="BK70" s="13">
        <f t="shared" si="80"/>
        <v>2366.3782044107429</v>
      </c>
      <c r="BL70">
        <f t="shared" si="100"/>
        <v>36.115763635364509</v>
      </c>
      <c r="BM70" s="13">
        <f t="shared" si="81"/>
        <v>5.6772349545232395</v>
      </c>
      <c r="BN70" s="13">
        <f t="shared" si="110"/>
        <v>1.7748691837326502</v>
      </c>
      <c r="BO70" s="13">
        <f t="shared" si="82"/>
        <v>16763.732445960341</v>
      </c>
      <c r="BP70">
        <f t="shared" si="101"/>
        <v>248.30034633020824</v>
      </c>
      <c r="BQ70" s="13">
        <f t="shared" si="83"/>
        <v>5.6772349545232395</v>
      </c>
      <c r="BR70" s="37">
        <f t="shared" si="102"/>
        <v>186.01507445024774</v>
      </c>
      <c r="BS70" s="13">
        <f t="shared" si="84"/>
        <v>37862.051270571887</v>
      </c>
      <c r="BT70">
        <f t="shared" si="103"/>
        <v>742.80994607630487</v>
      </c>
      <c r="BU70" s="13">
        <f t="shared" si="85"/>
        <v>829.96785815000442</v>
      </c>
      <c r="BV70" s="13">
        <f t="shared" si="111"/>
        <v>117588208.32452293</v>
      </c>
      <c r="BW70" s="13">
        <f t="shared" si="86"/>
        <v>16763.732445960341</v>
      </c>
      <c r="BX70">
        <f t="shared" si="104"/>
        <v>117588454.85000007</v>
      </c>
      <c r="BY70" s="13">
        <f t="shared" si="87"/>
        <v>117588852.55430891</v>
      </c>
    </row>
    <row r="71" spans="1:77" x14ac:dyDescent="0.2">
      <c r="AC71">
        <v>69</v>
      </c>
      <c r="AD71" s="37">
        <f t="shared" si="88"/>
        <v>370951371.2937628</v>
      </c>
      <c r="AE71" s="13">
        <f t="shared" si="64"/>
        <v>30762.916657339658</v>
      </c>
      <c r="AF71">
        <f t="shared" si="105"/>
        <v>370951817.13313466</v>
      </c>
      <c r="AG71" s="13">
        <f t="shared" si="65"/>
        <v>370952418.14796197</v>
      </c>
      <c r="AH71" s="13">
        <f t="shared" si="106"/>
        <v>370951371.16391802</v>
      </c>
      <c r="AI71" s="13">
        <f t="shared" si="66"/>
        <v>16763.732445960341</v>
      </c>
      <c r="AJ71">
        <f t="shared" si="89"/>
        <v>370951614.11656219</v>
      </c>
      <c r="AK71" s="13">
        <f t="shared" si="67"/>
        <v>370952418.14796197</v>
      </c>
      <c r="AL71" s="37">
        <f t="shared" si="90"/>
        <v>628.5495075911399</v>
      </c>
      <c r="AM71" s="13">
        <f t="shared" si="68"/>
        <v>30762.916657339658</v>
      </c>
      <c r="AN71">
        <f t="shared" si="91"/>
        <v>1074.3888794366421</v>
      </c>
      <c r="AO71" s="13">
        <f t="shared" si="69"/>
        <v>2813.5073827337451</v>
      </c>
      <c r="AP71" s="13">
        <f t="shared" si="107"/>
        <v>628.41966277274457</v>
      </c>
      <c r="AQ71" s="13">
        <f t="shared" si="70"/>
        <v>16763.732445960341</v>
      </c>
      <c r="AR71" s="13">
        <f t="shared" si="92"/>
        <v>871.37230691709738</v>
      </c>
      <c r="AS71" s="38">
        <f t="shared" si="71"/>
        <v>2813.5073827337451</v>
      </c>
      <c r="AT71" s="37">
        <f t="shared" si="93"/>
        <v>80763974.665005758</v>
      </c>
      <c r="AU71" s="13">
        <f t="shared" si="72"/>
        <v>33129.294861750393</v>
      </c>
      <c r="AV71">
        <f t="shared" si="94"/>
        <v>80764454.799713895</v>
      </c>
      <c r="AW71" s="13">
        <f t="shared" si="73"/>
        <v>80764377.431120396</v>
      </c>
      <c r="AX71" s="13">
        <f t="shared" si="108"/>
        <v>197675123.00301972</v>
      </c>
      <c r="AY71" s="13">
        <f t="shared" si="74"/>
        <v>16763.732445960341</v>
      </c>
      <c r="AZ71">
        <f t="shared" si="95"/>
        <v>197675365.95566386</v>
      </c>
      <c r="BA71" s="13">
        <f t="shared" si="75"/>
        <v>197675525.94803166</v>
      </c>
      <c r="BB71" s="37">
        <f t="shared" si="96"/>
        <v>112.97425663945214</v>
      </c>
      <c r="BC71" s="13">
        <f t="shared" si="76"/>
        <v>30762.916657339658</v>
      </c>
      <c r="BD71">
        <f t="shared" si="97"/>
        <v>558.81362848495439</v>
      </c>
      <c r="BE71" s="13">
        <f t="shared" si="77"/>
        <v>503.35057957927143</v>
      </c>
      <c r="BF71" s="13">
        <f t="shared" si="109"/>
        <v>112.84441182105685</v>
      </c>
      <c r="BG71" s="13">
        <f t="shared" si="78"/>
        <v>16763.732445960341</v>
      </c>
      <c r="BH71">
        <f t="shared" si="98"/>
        <v>355.79705596540964</v>
      </c>
      <c r="BI71" s="13">
        <f t="shared" si="79"/>
        <v>503.35057957927143</v>
      </c>
      <c r="BJ71" s="37">
        <f t="shared" si="99"/>
        <v>1.3160841587359395</v>
      </c>
      <c r="BK71" s="13">
        <f t="shared" si="80"/>
        <v>2366.3782044107429</v>
      </c>
      <c r="BL71">
        <f t="shared" si="100"/>
        <v>35.611420454543811</v>
      </c>
      <c r="BM71" s="13">
        <f t="shared" si="81"/>
        <v>5.6772349545232395</v>
      </c>
      <c r="BN71" s="13">
        <f t="shared" si="110"/>
        <v>1.7748691837326502</v>
      </c>
      <c r="BO71" s="13">
        <f t="shared" si="82"/>
        <v>16763.732445960341</v>
      </c>
      <c r="BP71">
        <f t="shared" si="101"/>
        <v>244.72751332808542</v>
      </c>
      <c r="BQ71" s="13">
        <f t="shared" si="83"/>
        <v>5.6772349545232395</v>
      </c>
      <c r="BR71" s="37">
        <f t="shared" si="102"/>
        <v>186.01507445024774</v>
      </c>
      <c r="BS71" s="13">
        <f t="shared" si="84"/>
        <v>37862.051270571887</v>
      </c>
      <c r="BT71">
        <f t="shared" si="103"/>
        <v>734.74045518317371</v>
      </c>
      <c r="BU71" s="13">
        <f t="shared" si="85"/>
        <v>829.96785815000442</v>
      </c>
      <c r="BV71" s="13">
        <f t="shared" si="111"/>
        <v>117588208.32452293</v>
      </c>
      <c r="BW71" s="13">
        <f t="shared" si="86"/>
        <v>16763.732445960341</v>
      </c>
      <c r="BX71">
        <f t="shared" si="104"/>
        <v>117588451.27716707</v>
      </c>
      <c r="BY71" s="13">
        <f t="shared" si="87"/>
        <v>117588852.55430891</v>
      </c>
    </row>
    <row r="72" spans="1:77" x14ac:dyDescent="0.2">
      <c r="AC72">
        <v>70</v>
      </c>
      <c r="AD72" s="37">
        <f t="shared" si="88"/>
        <v>370951371.2937628</v>
      </c>
      <c r="AE72" s="13">
        <f t="shared" si="64"/>
        <v>30762.916657339658</v>
      </c>
      <c r="AF72">
        <f t="shared" si="105"/>
        <v>370951810.76400077</v>
      </c>
      <c r="AG72" s="13">
        <f t="shared" si="65"/>
        <v>370952418.14796197</v>
      </c>
      <c r="AH72" s="13">
        <f t="shared" si="106"/>
        <v>370951371.16391802</v>
      </c>
      <c r="AI72" s="13">
        <f t="shared" si="66"/>
        <v>16763.732445960341</v>
      </c>
      <c r="AJ72">
        <f t="shared" si="89"/>
        <v>370951610.64581013</v>
      </c>
      <c r="AK72" s="13">
        <f t="shared" si="67"/>
        <v>370952418.14796197</v>
      </c>
      <c r="AL72" s="37">
        <f t="shared" si="90"/>
        <v>628.5495075911399</v>
      </c>
      <c r="AM72" s="13">
        <f t="shared" si="68"/>
        <v>30762.916657339658</v>
      </c>
      <c r="AN72">
        <f t="shared" si="91"/>
        <v>1068.019745553135</v>
      </c>
      <c r="AO72" s="13">
        <f t="shared" si="69"/>
        <v>2813.5073827337451</v>
      </c>
      <c r="AP72" s="13">
        <f t="shared" si="107"/>
        <v>628.41966277274457</v>
      </c>
      <c r="AQ72" s="13">
        <f t="shared" si="70"/>
        <v>16763.732445960341</v>
      </c>
      <c r="AR72" s="13">
        <f t="shared" si="92"/>
        <v>867.90155485789228</v>
      </c>
      <c r="AS72" s="38">
        <f t="shared" si="71"/>
        <v>2813.5073827337451</v>
      </c>
      <c r="AT72" s="37">
        <f t="shared" si="93"/>
        <v>80763974.665005758</v>
      </c>
      <c r="AU72" s="13">
        <f t="shared" si="72"/>
        <v>33129.294861750393</v>
      </c>
      <c r="AV72">
        <f t="shared" si="94"/>
        <v>80764447.940646634</v>
      </c>
      <c r="AW72" s="13">
        <f t="shared" si="73"/>
        <v>80764377.431120396</v>
      </c>
      <c r="AX72" s="13">
        <f t="shared" si="108"/>
        <v>197675123.00301972</v>
      </c>
      <c r="AY72" s="13">
        <f t="shared" si="74"/>
        <v>16763.732445960341</v>
      </c>
      <c r="AZ72">
        <f t="shared" si="95"/>
        <v>197675362.4849118</v>
      </c>
      <c r="BA72" s="13">
        <f t="shared" si="75"/>
        <v>197675525.94803166</v>
      </c>
      <c r="BB72" s="37">
        <f t="shared" si="96"/>
        <v>112.97425663945214</v>
      </c>
      <c r="BC72" s="13">
        <f t="shared" si="76"/>
        <v>30762.916657339658</v>
      </c>
      <c r="BD72">
        <f t="shared" si="97"/>
        <v>552.44449460144722</v>
      </c>
      <c r="BE72" s="13">
        <f t="shared" si="77"/>
        <v>503.35057957927143</v>
      </c>
      <c r="BF72" s="13">
        <f t="shared" si="109"/>
        <v>112.84441182105685</v>
      </c>
      <c r="BG72" s="13">
        <f t="shared" si="78"/>
        <v>16763.732445960341</v>
      </c>
      <c r="BH72">
        <f t="shared" si="98"/>
        <v>352.3263039062046</v>
      </c>
      <c r="BI72" s="13">
        <f t="shared" si="79"/>
        <v>503.35057957927143</v>
      </c>
      <c r="BJ72" s="37">
        <f t="shared" si="99"/>
        <v>1.3160841587359395</v>
      </c>
      <c r="BK72" s="13">
        <f t="shared" si="80"/>
        <v>2366.3782044107429</v>
      </c>
      <c r="BL72">
        <f t="shared" si="100"/>
        <v>35.121487078889409</v>
      </c>
      <c r="BM72" s="13">
        <f t="shared" si="81"/>
        <v>5.6772349545232395</v>
      </c>
      <c r="BN72" s="13">
        <f t="shared" si="110"/>
        <v>1.7748691837326502</v>
      </c>
      <c r="BO72" s="13">
        <f t="shared" si="82"/>
        <v>16763.732445960341</v>
      </c>
      <c r="BP72">
        <f t="shared" si="101"/>
        <v>241.25676126888038</v>
      </c>
      <c r="BQ72" s="13">
        <f t="shared" si="83"/>
        <v>5.6772349545232395</v>
      </c>
      <c r="BR72" s="37">
        <f t="shared" si="102"/>
        <v>186.01507445024774</v>
      </c>
      <c r="BS72" s="13">
        <f t="shared" si="84"/>
        <v>37862.051270571887</v>
      </c>
      <c r="BT72">
        <f t="shared" si="103"/>
        <v>726.90152117270327</v>
      </c>
      <c r="BU72" s="13">
        <f t="shared" si="85"/>
        <v>829.96785815000442</v>
      </c>
      <c r="BV72" s="13">
        <f t="shared" si="111"/>
        <v>117588208.32452293</v>
      </c>
      <c r="BW72" s="13">
        <f t="shared" si="86"/>
        <v>16763.732445960341</v>
      </c>
      <c r="BX72">
        <f t="shared" si="104"/>
        <v>117588447.80641501</v>
      </c>
      <c r="BY72" s="13">
        <f t="shared" si="87"/>
        <v>117588852.55430891</v>
      </c>
    </row>
    <row r="73" spans="1:77" x14ac:dyDescent="0.2">
      <c r="AC73">
        <v>71</v>
      </c>
      <c r="AD73" s="37">
        <f t="shared" si="88"/>
        <v>370951371.2937628</v>
      </c>
      <c r="AE73" s="13">
        <f t="shared" si="64"/>
        <v>30762.916657339658</v>
      </c>
      <c r="AF73">
        <f t="shared" si="105"/>
        <v>370951804.57427913</v>
      </c>
      <c r="AG73" s="13">
        <f t="shared" si="65"/>
        <v>370952418.14796197</v>
      </c>
      <c r="AH73" s="13">
        <f t="shared" si="106"/>
        <v>370951371.16391802</v>
      </c>
      <c r="AI73" s="13">
        <f t="shared" si="66"/>
        <v>16763.732445960341</v>
      </c>
      <c r="AJ73">
        <f t="shared" si="89"/>
        <v>370951607.27282572</v>
      </c>
      <c r="AK73" s="13">
        <f t="shared" si="67"/>
        <v>370952418.14796197</v>
      </c>
      <c r="AL73" s="37">
        <f t="shared" si="90"/>
        <v>628.5495075911399</v>
      </c>
      <c r="AM73" s="13">
        <f t="shared" si="68"/>
        <v>30762.916657339658</v>
      </c>
      <c r="AN73">
        <f t="shared" si="91"/>
        <v>1061.8300238916986</v>
      </c>
      <c r="AO73" s="13">
        <f t="shared" si="69"/>
        <v>2813.5073827337451</v>
      </c>
      <c r="AP73" s="13">
        <f t="shared" si="107"/>
        <v>628.41966277274457</v>
      </c>
      <c r="AQ73" s="13">
        <f t="shared" si="70"/>
        <v>16763.732445960341</v>
      </c>
      <c r="AR73" s="13">
        <f t="shared" si="92"/>
        <v>864.5285704623268</v>
      </c>
      <c r="AS73" s="38">
        <f t="shared" si="71"/>
        <v>2813.5073827337451</v>
      </c>
      <c r="AT73" s="37">
        <f t="shared" si="93"/>
        <v>80763974.665005758</v>
      </c>
      <c r="AU73" s="13">
        <f t="shared" si="72"/>
        <v>33129.294861750393</v>
      </c>
      <c r="AV73">
        <f t="shared" si="94"/>
        <v>80764441.274792537</v>
      </c>
      <c r="AW73" s="13">
        <f t="shared" si="73"/>
        <v>80764377.431120396</v>
      </c>
      <c r="AX73" s="13">
        <f t="shared" si="108"/>
        <v>197675123.00301972</v>
      </c>
      <c r="AY73" s="13">
        <f t="shared" si="74"/>
        <v>16763.732445960341</v>
      </c>
      <c r="AZ73">
        <f t="shared" si="95"/>
        <v>197675359.11192742</v>
      </c>
      <c r="BA73" s="13">
        <f t="shared" si="75"/>
        <v>197675525.94803166</v>
      </c>
      <c r="BB73" s="37">
        <f t="shared" si="96"/>
        <v>112.97425663945214</v>
      </c>
      <c r="BC73" s="13">
        <f t="shared" si="76"/>
        <v>30762.916657339658</v>
      </c>
      <c r="BD73">
        <f t="shared" si="97"/>
        <v>546.25477294001075</v>
      </c>
      <c r="BE73" s="13">
        <f t="shared" si="77"/>
        <v>503.35057957927143</v>
      </c>
      <c r="BF73" s="13">
        <f t="shared" si="109"/>
        <v>112.84441182105685</v>
      </c>
      <c r="BG73" s="13">
        <f t="shared" si="78"/>
        <v>16763.732445960341</v>
      </c>
      <c r="BH73">
        <f t="shared" si="98"/>
        <v>348.95331951063912</v>
      </c>
      <c r="BI73" s="13">
        <f t="shared" si="79"/>
        <v>503.35057957927143</v>
      </c>
      <c r="BJ73" s="37">
        <f t="shared" si="99"/>
        <v>1.3160841587359395</v>
      </c>
      <c r="BK73" s="13">
        <f t="shared" si="80"/>
        <v>2366.3782044107429</v>
      </c>
      <c r="BL73">
        <f t="shared" si="100"/>
        <v>34.645354643394292</v>
      </c>
      <c r="BM73" s="13">
        <f t="shared" si="81"/>
        <v>5.6772349545232395</v>
      </c>
      <c r="BN73" s="13">
        <f t="shared" si="110"/>
        <v>1.7748691837326502</v>
      </c>
      <c r="BO73" s="13">
        <f t="shared" si="82"/>
        <v>16763.732445960341</v>
      </c>
      <c r="BP73">
        <f t="shared" si="101"/>
        <v>237.8837768733149</v>
      </c>
      <c r="BQ73" s="13">
        <f t="shared" si="83"/>
        <v>5.6772349545232395</v>
      </c>
      <c r="BR73" s="37">
        <f t="shared" si="102"/>
        <v>186.01507445024774</v>
      </c>
      <c r="BS73" s="13">
        <f t="shared" si="84"/>
        <v>37862.051270571887</v>
      </c>
      <c r="BT73">
        <f t="shared" si="103"/>
        <v>719.2834022047814</v>
      </c>
      <c r="BU73" s="13">
        <f t="shared" si="85"/>
        <v>829.96785815000442</v>
      </c>
      <c r="BV73" s="13">
        <f t="shared" si="111"/>
        <v>117588208.32452293</v>
      </c>
      <c r="BW73" s="13">
        <f t="shared" si="86"/>
        <v>16763.732445960341</v>
      </c>
      <c r="BX73">
        <f t="shared" si="104"/>
        <v>117588444.43343061</v>
      </c>
      <c r="BY73" s="13">
        <f t="shared" si="87"/>
        <v>117588852.55430891</v>
      </c>
    </row>
    <row r="74" spans="1:77" x14ac:dyDescent="0.2">
      <c r="AC74">
        <v>72</v>
      </c>
      <c r="AD74" s="37">
        <f t="shared" si="88"/>
        <v>370951371.2937628</v>
      </c>
      <c r="AE74" s="13">
        <f t="shared" si="64"/>
        <v>30762.916657339658</v>
      </c>
      <c r="AF74">
        <f t="shared" si="105"/>
        <v>370951798.55649418</v>
      </c>
      <c r="AG74" s="13">
        <f t="shared" si="65"/>
        <v>370952418.14796197</v>
      </c>
      <c r="AH74" s="13">
        <f t="shared" si="106"/>
        <v>370951371.16391802</v>
      </c>
      <c r="AI74" s="13">
        <f t="shared" si="66"/>
        <v>16763.732445960341</v>
      </c>
      <c r="AJ74">
        <f t="shared" si="89"/>
        <v>370951603.99353534</v>
      </c>
      <c r="AK74" s="13">
        <f t="shared" si="67"/>
        <v>370952418.14796197</v>
      </c>
      <c r="AL74" s="37">
        <f t="shared" si="90"/>
        <v>628.5495075911399</v>
      </c>
      <c r="AM74" s="13">
        <f t="shared" si="68"/>
        <v>30762.916657339658</v>
      </c>
      <c r="AN74">
        <f t="shared" si="91"/>
        <v>1055.8122389430796</v>
      </c>
      <c r="AO74" s="13">
        <f t="shared" si="69"/>
        <v>2813.5073827337451</v>
      </c>
      <c r="AP74" s="13">
        <f t="shared" si="107"/>
        <v>628.41966277274457</v>
      </c>
      <c r="AQ74" s="13">
        <f t="shared" si="70"/>
        <v>16763.732445960341</v>
      </c>
      <c r="AR74" s="13">
        <f t="shared" si="92"/>
        <v>861.24928007774929</v>
      </c>
      <c r="AS74" s="38">
        <f t="shared" si="71"/>
        <v>2813.5073827337451</v>
      </c>
      <c r="AT74" s="37">
        <f t="shared" si="93"/>
        <v>80763974.665005758</v>
      </c>
      <c r="AU74" s="13">
        <f t="shared" si="72"/>
        <v>33129.294861750393</v>
      </c>
      <c r="AV74">
        <f t="shared" si="94"/>
        <v>80764434.794101059</v>
      </c>
      <c r="AW74" s="13">
        <f t="shared" si="73"/>
        <v>80764377.431120396</v>
      </c>
      <c r="AX74" s="13">
        <f t="shared" si="108"/>
        <v>197675123.00301972</v>
      </c>
      <c r="AY74" s="13">
        <f t="shared" si="74"/>
        <v>16763.732445960341</v>
      </c>
      <c r="AZ74">
        <f t="shared" si="95"/>
        <v>197675355.83263701</v>
      </c>
      <c r="BA74" s="13">
        <f t="shared" si="75"/>
        <v>197675525.94803166</v>
      </c>
      <c r="BB74" s="37">
        <f t="shared" si="96"/>
        <v>112.97425663945214</v>
      </c>
      <c r="BC74" s="13">
        <f t="shared" si="76"/>
        <v>30762.916657339658</v>
      </c>
      <c r="BD74">
        <f t="shared" si="97"/>
        <v>540.23698799139186</v>
      </c>
      <c r="BE74" s="13">
        <f t="shared" si="77"/>
        <v>503.35057957927143</v>
      </c>
      <c r="BF74" s="13">
        <f t="shared" si="109"/>
        <v>112.84441182105685</v>
      </c>
      <c r="BG74" s="13">
        <f t="shared" si="78"/>
        <v>16763.732445960341</v>
      </c>
      <c r="BH74">
        <f t="shared" si="98"/>
        <v>345.67402912606155</v>
      </c>
      <c r="BI74" s="13">
        <f t="shared" si="79"/>
        <v>503.35057957927143</v>
      </c>
      <c r="BJ74" s="37">
        <f t="shared" si="99"/>
        <v>1.3160841587359395</v>
      </c>
      <c r="BK74" s="13">
        <f t="shared" si="80"/>
        <v>2366.3782044107429</v>
      </c>
      <c r="BL74">
        <f t="shared" si="100"/>
        <v>34.182448108885147</v>
      </c>
      <c r="BM74" s="13">
        <f t="shared" si="81"/>
        <v>5.6772349545232395</v>
      </c>
      <c r="BN74" s="13">
        <f t="shared" si="110"/>
        <v>1.7748691837326502</v>
      </c>
      <c r="BO74" s="13">
        <f t="shared" si="82"/>
        <v>16763.732445960341</v>
      </c>
      <c r="BP74">
        <f t="shared" si="101"/>
        <v>234.60448648873736</v>
      </c>
      <c r="BQ74" s="13">
        <f t="shared" si="83"/>
        <v>5.6772349545232395</v>
      </c>
      <c r="BR74" s="37">
        <f t="shared" si="102"/>
        <v>186.01507445024774</v>
      </c>
      <c r="BS74" s="13">
        <f t="shared" si="84"/>
        <v>37862.051270571887</v>
      </c>
      <c r="BT74">
        <f t="shared" si="103"/>
        <v>711.87689765263508</v>
      </c>
      <c r="BU74" s="13">
        <f t="shared" si="85"/>
        <v>829.96785815000442</v>
      </c>
      <c r="BV74" s="13">
        <f t="shared" si="111"/>
        <v>117588208.32452293</v>
      </c>
      <c r="BW74" s="13">
        <f t="shared" si="86"/>
        <v>16763.732445960341</v>
      </c>
      <c r="BX74">
        <f t="shared" si="104"/>
        <v>117588441.15414023</v>
      </c>
      <c r="BY74" s="13">
        <f t="shared" si="87"/>
        <v>117588852.55430891</v>
      </c>
    </row>
    <row r="75" spans="1:77" x14ac:dyDescent="0.2">
      <c r="AC75">
        <v>73</v>
      </c>
      <c r="AD75" s="37">
        <f t="shared" si="88"/>
        <v>370951371.2937628</v>
      </c>
      <c r="AE75" s="13">
        <f t="shared" si="64"/>
        <v>30762.916657339658</v>
      </c>
      <c r="AF75">
        <f t="shared" si="105"/>
        <v>370951792.70358002</v>
      </c>
      <c r="AG75" s="13">
        <f t="shared" si="65"/>
        <v>370952418.14796197</v>
      </c>
      <c r="AH75" s="13">
        <f t="shared" si="106"/>
        <v>370951371.16391802</v>
      </c>
      <c r="AI75" s="13">
        <f t="shared" si="66"/>
        <v>16763.732445960341</v>
      </c>
      <c r="AJ75">
        <f t="shared" si="89"/>
        <v>370951600.80408853</v>
      </c>
      <c r="AK75" s="13">
        <f t="shared" si="67"/>
        <v>370952418.14796197</v>
      </c>
      <c r="AL75" s="37">
        <f t="shared" si="90"/>
        <v>628.5495075911399</v>
      </c>
      <c r="AM75" s="13">
        <f t="shared" si="68"/>
        <v>30762.916657339658</v>
      </c>
      <c r="AN75">
        <f t="shared" si="91"/>
        <v>1049.9593248149708</v>
      </c>
      <c r="AO75" s="13">
        <f t="shared" si="69"/>
        <v>2813.5073827337451</v>
      </c>
      <c r="AP75" s="13">
        <f t="shared" si="107"/>
        <v>628.41966277274457</v>
      </c>
      <c r="AQ75" s="13">
        <f t="shared" si="70"/>
        <v>16763.732445960341</v>
      </c>
      <c r="AR75" s="13">
        <f t="shared" si="92"/>
        <v>858.05983326535193</v>
      </c>
      <c r="AS75" s="38">
        <f t="shared" si="71"/>
        <v>2813.5073827337451</v>
      </c>
      <c r="AT75" s="37">
        <f t="shared" si="93"/>
        <v>80763974.665005758</v>
      </c>
      <c r="AU75" s="13">
        <f t="shared" si="72"/>
        <v>33129.294861750393</v>
      </c>
      <c r="AV75">
        <f t="shared" si="94"/>
        <v>80764428.490962774</v>
      </c>
      <c r="AW75" s="13">
        <f t="shared" si="73"/>
        <v>80764377.431120396</v>
      </c>
      <c r="AX75" s="13">
        <f t="shared" si="108"/>
        <v>197675123.00301972</v>
      </c>
      <c r="AY75" s="13">
        <f t="shared" si="74"/>
        <v>16763.732445960341</v>
      </c>
      <c r="AZ75">
        <f t="shared" si="95"/>
        <v>197675352.64319021</v>
      </c>
      <c r="BA75" s="13">
        <f t="shared" si="75"/>
        <v>197675525.94803166</v>
      </c>
      <c r="BB75" s="37">
        <f t="shared" si="96"/>
        <v>112.97425663945214</v>
      </c>
      <c r="BC75" s="13">
        <f t="shared" si="76"/>
        <v>30762.916657339658</v>
      </c>
      <c r="BD75">
        <f t="shared" si="97"/>
        <v>534.38407386328311</v>
      </c>
      <c r="BE75" s="13">
        <f t="shared" si="77"/>
        <v>503.35057957927143</v>
      </c>
      <c r="BF75" s="13">
        <f t="shared" si="109"/>
        <v>112.84441182105685</v>
      </c>
      <c r="BG75" s="13">
        <f t="shared" si="78"/>
        <v>16763.732445960341</v>
      </c>
      <c r="BH75">
        <f t="shared" si="98"/>
        <v>342.48458231366425</v>
      </c>
      <c r="BI75" s="13">
        <f t="shared" si="79"/>
        <v>503.35057957927143</v>
      </c>
      <c r="BJ75" s="37">
        <f t="shared" si="99"/>
        <v>1.3160841587359395</v>
      </c>
      <c r="BK75" s="13">
        <f t="shared" si="80"/>
        <v>2366.3782044107429</v>
      </c>
      <c r="BL75">
        <f t="shared" si="100"/>
        <v>33.732223945184472</v>
      </c>
      <c r="BM75" s="13">
        <f t="shared" si="81"/>
        <v>5.6772349545232395</v>
      </c>
      <c r="BN75" s="13">
        <f t="shared" si="110"/>
        <v>1.7748691837326502</v>
      </c>
      <c r="BO75" s="13">
        <f t="shared" si="82"/>
        <v>16763.732445960341</v>
      </c>
      <c r="BP75">
        <f t="shared" si="101"/>
        <v>231.41503967634006</v>
      </c>
      <c r="BQ75" s="13">
        <f t="shared" si="83"/>
        <v>5.6772349545232395</v>
      </c>
      <c r="BR75" s="37">
        <f t="shared" si="102"/>
        <v>186.01507445024774</v>
      </c>
      <c r="BS75" s="13">
        <f t="shared" si="84"/>
        <v>37862.051270571887</v>
      </c>
      <c r="BT75">
        <f t="shared" si="103"/>
        <v>704.67331103342428</v>
      </c>
      <c r="BU75" s="13">
        <f t="shared" si="85"/>
        <v>829.96785815000442</v>
      </c>
      <c r="BV75" s="13">
        <f t="shared" si="111"/>
        <v>117588208.32452293</v>
      </c>
      <c r="BW75" s="13">
        <f t="shared" si="86"/>
        <v>16763.732445960341</v>
      </c>
      <c r="BX75">
        <f t="shared" si="104"/>
        <v>117588437.96469343</v>
      </c>
      <c r="BY75" s="13">
        <f t="shared" si="87"/>
        <v>117588852.55430891</v>
      </c>
    </row>
    <row r="76" spans="1:77" x14ac:dyDescent="0.2">
      <c r="AC76">
        <v>74</v>
      </c>
      <c r="AD76" s="37">
        <f t="shared" si="88"/>
        <v>370951371.2937628</v>
      </c>
      <c r="AE76" s="13">
        <f t="shared" si="64"/>
        <v>30762.916657339658</v>
      </c>
      <c r="AF76">
        <f t="shared" si="105"/>
        <v>370951787.00885278</v>
      </c>
      <c r="AG76" s="13">
        <f t="shared" si="65"/>
        <v>370952418.14796197</v>
      </c>
      <c r="AH76" s="13">
        <f t="shared" si="106"/>
        <v>370951371.16391802</v>
      </c>
      <c r="AI76" s="13">
        <f t="shared" si="66"/>
        <v>16763.732445960341</v>
      </c>
      <c r="AJ76">
        <f t="shared" si="89"/>
        <v>370951597.70084298</v>
      </c>
      <c r="AK76" s="13">
        <f t="shared" si="67"/>
        <v>370952418.14796197</v>
      </c>
      <c r="AL76" s="37">
        <f t="shared" si="90"/>
        <v>628.5495075911399</v>
      </c>
      <c r="AM76" s="13">
        <f t="shared" si="68"/>
        <v>30762.916657339658</v>
      </c>
      <c r="AN76">
        <f t="shared" si="91"/>
        <v>1044.2645975551893</v>
      </c>
      <c r="AO76" s="13">
        <f t="shared" si="69"/>
        <v>2813.5073827337451</v>
      </c>
      <c r="AP76" s="13">
        <f t="shared" si="107"/>
        <v>628.41966277274457</v>
      </c>
      <c r="AQ76" s="13">
        <f t="shared" si="70"/>
        <v>16763.732445960341</v>
      </c>
      <c r="AR76" s="13">
        <f t="shared" si="92"/>
        <v>854.95658771815465</v>
      </c>
      <c r="AS76" s="38">
        <f t="shared" si="71"/>
        <v>2813.5073827337451</v>
      </c>
      <c r="AT76" s="37">
        <f t="shared" si="93"/>
        <v>80763974.665005758</v>
      </c>
      <c r="AU76" s="13">
        <f t="shared" si="72"/>
        <v>33129.294861750393</v>
      </c>
      <c r="AV76">
        <f t="shared" si="94"/>
        <v>80764422.358179569</v>
      </c>
      <c r="AW76" s="13">
        <f t="shared" si="73"/>
        <v>80764377.431120396</v>
      </c>
      <c r="AX76" s="13">
        <f t="shared" si="108"/>
        <v>197675123.00301972</v>
      </c>
      <c r="AY76" s="13">
        <f t="shared" si="74"/>
        <v>16763.732445960341</v>
      </c>
      <c r="AZ76">
        <f t="shared" si="95"/>
        <v>197675349.53994468</v>
      </c>
      <c r="BA76" s="13">
        <f t="shared" si="75"/>
        <v>197675525.94803166</v>
      </c>
      <c r="BB76" s="37">
        <f t="shared" si="96"/>
        <v>112.97425663945214</v>
      </c>
      <c r="BC76" s="13">
        <f t="shared" si="76"/>
        <v>30762.916657339658</v>
      </c>
      <c r="BD76">
        <f t="shared" si="97"/>
        <v>528.68934660350158</v>
      </c>
      <c r="BE76" s="13">
        <f t="shared" si="77"/>
        <v>503.35057957927143</v>
      </c>
      <c r="BF76" s="13">
        <f t="shared" si="109"/>
        <v>112.84441182105685</v>
      </c>
      <c r="BG76" s="13">
        <f t="shared" si="78"/>
        <v>16763.732445960341</v>
      </c>
      <c r="BH76">
        <f t="shared" si="98"/>
        <v>339.38133676646686</v>
      </c>
      <c r="BI76" s="13">
        <f t="shared" si="79"/>
        <v>503.35057957927143</v>
      </c>
      <c r="BJ76" s="37">
        <f t="shared" si="99"/>
        <v>1.3160841587359395</v>
      </c>
      <c r="BK76" s="13">
        <f t="shared" si="80"/>
        <v>2366.3782044107429</v>
      </c>
      <c r="BL76">
        <f t="shared" si="100"/>
        <v>33.294168002124358</v>
      </c>
      <c r="BM76" s="13">
        <f t="shared" si="81"/>
        <v>5.6772349545232395</v>
      </c>
      <c r="BN76" s="13">
        <f t="shared" si="110"/>
        <v>1.7748691837326502</v>
      </c>
      <c r="BO76" s="13">
        <f t="shared" si="82"/>
        <v>16763.732445960341</v>
      </c>
      <c r="BP76">
        <f t="shared" si="101"/>
        <v>228.31179412914267</v>
      </c>
      <c r="BQ76" s="13">
        <f t="shared" si="83"/>
        <v>5.6772349545232395</v>
      </c>
      <c r="BR76" s="37">
        <f t="shared" si="102"/>
        <v>186.01507445024774</v>
      </c>
      <c r="BS76" s="13">
        <f t="shared" si="84"/>
        <v>37862.051270571887</v>
      </c>
      <c r="BT76">
        <f t="shared" si="103"/>
        <v>697.66441594446246</v>
      </c>
      <c r="BU76" s="13">
        <f t="shared" si="85"/>
        <v>829.96785815000442</v>
      </c>
      <c r="BV76" s="13">
        <f t="shared" si="111"/>
        <v>117588208.32452293</v>
      </c>
      <c r="BW76" s="13">
        <f t="shared" si="86"/>
        <v>16763.732445960341</v>
      </c>
      <c r="BX76">
        <f t="shared" si="104"/>
        <v>117588434.86144787</v>
      </c>
      <c r="BY76" s="13">
        <f t="shared" si="87"/>
        <v>117588852.55430891</v>
      </c>
    </row>
    <row r="77" spans="1:77" x14ac:dyDescent="0.2">
      <c r="AC77">
        <v>75</v>
      </c>
      <c r="AD77" s="37">
        <f t="shared" si="88"/>
        <v>370951371.2937628</v>
      </c>
      <c r="AE77" s="13">
        <f t="shared" si="64"/>
        <v>30762.916657339658</v>
      </c>
      <c r="AF77">
        <f t="shared" si="105"/>
        <v>370951781.46598488</v>
      </c>
      <c r="AG77" s="13">
        <f t="shared" si="65"/>
        <v>370952418.14796197</v>
      </c>
      <c r="AH77" s="13">
        <f t="shared" si="106"/>
        <v>370951371.16391802</v>
      </c>
      <c r="AI77" s="13">
        <f t="shared" si="66"/>
        <v>16763.732445960341</v>
      </c>
      <c r="AJ77">
        <f t="shared" si="89"/>
        <v>370951594.6803506</v>
      </c>
      <c r="AK77" s="13">
        <f t="shared" si="67"/>
        <v>370952418.14796197</v>
      </c>
      <c r="AL77" s="37">
        <f t="shared" si="90"/>
        <v>628.5495075911399</v>
      </c>
      <c r="AM77" s="13">
        <f t="shared" si="68"/>
        <v>30762.916657339658</v>
      </c>
      <c r="AN77">
        <f t="shared" si="91"/>
        <v>1038.7217296890021</v>
      </c>
      <c r="AO77" s="13">
        <f t="shared" si="69"/>
        <v>2813.5073827337451</v>
      </c>
      <c r="AP77" s="13">
        <f t="shared" si="107"/>
        <v>628.41966277274457</v>
      </c>
      <c r="AQ77" s="13">
        <f t="shared" si="70"/>
        <v>16763.732445960341</v>
      </c>
      <c r="AR77" s="13">
        <f t="shared" si="92"/>
        <v>851.93609538554915</v>
      </c>
      <c r="AS77" s="38">
        <f t="shared" si="71"/>
        <v>2813.5073827337451</v>
      </c>
      <c r="AT77" s="37">
        <f t="shared" si="93"/>
        <v>80763974.665005758</v>
      </c>
      <c r="AU77" s="13">
        <f t="shared" si="72"/>
        <v>33129.294861750393</v>
      </c>
      <c r="AV77">
        <f t="shared" si="94"/>
        <v>80764416.38893725</v>
      </c>
      <c r="AW77" s="13">
        <f t="shared" si="73"/>
        <v>80764377.431120396</v>
      </c>
      <c r="AX77" s="13">
        <f t="shared" si="108"/>
        <v>197675123.00301972</v>
      </c>
      <c r="AY77" s="13">
        <f t="shared" si="74"/>
        <v>16763.732445960341</v>
      </c>
      <c r="AZ77">
        <f t="shared" si="95"/>
        <v>197675346.51945233</v>
      </c>
      <c r="BA77" s="13">
        <f t="shared" si="75"/>
        <v>197675525.94803166</v>
      </c>
      <c r="BB77" s="37">
        <f t="shared" si="96"/>
        <v>112.97425663945214</v>
      </c>
      <c r="BC77" s="13">
        <f t="shared" si="76"/>
        <v>30762.916657339658</v>
      </c>
      <c r="BD77">
        <f t="shared" si="97"/>
        <v>523.14647873731428</v>
      </c>
      <c r="BE77" s="13">
        <f t="shared" si="77"/>
        <v>503.35057957927143</v>
      </c>
      <c r="BF77" s="13">
        <f t="shared" si="109"/>
        <v>112.84441182105685</v>
      </c>
      <c r="BG77" s="13">
        <f t="shared" si="78"/>
        <v>16763.732445960341</v>
      </c>
      <c r="BH77">
        <f t="shared" si="98"/>
        <v>336.36084443386142</v>
      </c>
      <c r="BI77" s="13">
        <f t="shared" si="79"/>
        <v>503.35057957927143</v>
      </c>
      <c r="BJ77" s="37">
        <f t="shared" si="99"/>
        <v>1.3160841587359395</v>
      </c>
      <c r="BK77" s="13">
        <f t="shared" si="80"/>
        <v>2366.3782044107429</v>
      </c>
      <c r="BL77">
        <f t="shared" si="100"/>
        <v>32.867793550879178</v>
      </c>
      <c r="BM77" s="13">
        <f t="shared" si="81"/>
        <v>5.6772349545232395</v>
      </c>
      <c r="BN77" s="13">
        <f t="shared" si="110"/>
        <v>1.7748691837326502</v>
      </c>
      <c r="BO77" s="13">
        <f t="shared" si="82"/>
        <v>16763.732445960341</v>
      </c>
      <c r="BP77">
        <f t="shared" si="101"/>
        <v>225.2913017965372</v>
      </c>
      <c r="BQ77" s="13">
        <f t="shared" si="83"/>
        <v>5.6772349545232395</v>
      </c>
      <c r="BR77" s="37">
        <f t="shared" si="102"/>
        <v>186.01507445024774</v>
      </c>
      <c r="BS77" s="13">
        <f t="shared" si="84"/>
        <v>37862.051270571887</v>
      </c>
      <c r="BT77">
        <f t="shared" si="103"/>
        <v>690.84242472453957</v>
      </c>
      <c r="BU77" s="13">
        <f t="shared" si="85"/>
        <v>829.96785815000442</v>
      </c>
      <c r="BV77" s="13">
        <f t="shared" si="111"/>
        <v>117588208.32452293</v>
      </c>
      <c r="BW77" s="13">
        <f t="shared" si="86"/>
        <v>16763.732445960341</v>
      </c>
      <c r="BX77">
        <f t="shared" si="104"/>
        <v>117588431.84095554</v>
      </c>
      <c r="BY77" s="13">
        <f t="shared" si="87"/>
        <v>117588852.55430891</v>
      </c>
    </row>
    <row r="78" spans="1:77" x14ac:dyDescent="0.2">
      <c r="AC78">
        <v>76</v>
      </c>
      <c r="AD78" s="37">
        <f t="shared" si="88"/>
        <v>370951371.2937628</v>
      </c>
      <c r="AE78" s="13">
        <f t="shared" si="64"/>
        <v>30762.916657339658</v>
      </c>
      <c r="AF78">
        <f t="shared" si="105"/>
        <v>370951776.06898201</v>
      </c>
      <c r="AG78" s="13">
        <f t="shared" si="65"/>
        <v>370952418.14796197</v>
      </c>
      <c r="AH78" s="13">
        <f t="shared" si="106"/>
        <v>370951371.16391802</v>
      </c>
      <c r="AI78" s="13">
        <f t="shared" si="66"/>
        <v>16763.732445960341</v>
      </c>
      <c r="AJ78">
        <f t="shared" si="89"/>
        <v>370951591.73934495</v>
      </c>
      <c r="AK78" s="13">
        <f t="shared" si="67"/>
        <v>370952418.14796197</v>
      </c>
      <c r="AL78" s="37">
        <f t="shared" si="90"/>
        <v>628.5495075911399</v>
      </c>
      <c r="AM78" s="13">
        <f t="shared" si="68"/>
        <v>30762.916657339658</v>
      </c>
      <c r="AN78">
        <f t="shared" si="91"/>
        <v>1033.3247267666618</v>
      </c>
      <c r="AO78" s="13">
        <f t="shared" si="69"/>
        <v>2813.5073827337451</v>
      </c>
      <c r="AP78" s="13">
        <f t="shared" si="107"/>
        <v>628.41966277274457</v>
      </c>
      <c r="AQ78" s="13">
        <f t="shared" si="70"/>
        <v>16763.732445960341</v>
      </c>
      <c r="AR78" s="13">
        <f t="shared" si="92"/>
        <v>848.9950896932753</v>
      </c>
      <c r="AS78" s="38">
        <f t="shared" si="71"/>
        <v>2813.5073827337451</v>
      </c>
      <c r="AT78" s="37">
        <f t="shared" si="93"/>
        <v>80763974.665005758</v>
      </c>
      <c r="AU78" s="13">
        <f t="shared" si="72"/>
        <v>33129.294861750393</v>
      </c>
      <c r="AV78">
        <f t="shared" si="94"/>
        <v>80764410.57678026</v>
      </c>
      <c r="AW78" s="13">
        <f t="shared" si="73"/>
        <v>80764377.431120396</v>
      </c>
      <c r="AX78" s="13">
        <f t="shared" si="108"/>
        <v>197675123.00301972</v>
      </c>
      <c r="AY78" s="13">
        <f t="shared" si="74"/>
        <v>16763.732445960341</v>
      </c>
      <c r="AZ78">
        <f t="shared" si="95"/>
        <v>197675343.57844663</v>
      </c>
      <c r="BA78" s="13">
        <f t="shared" si="75"/>
        <v>197675525.94803166</v>
      </c>
      <c r="BB78" s="37">
        <f t="shared" si="96"/>
        <v>112.97425663945214</v>
      </c>
      <c r="BC78" s="13">
        <f t="shared" si="76"/>
        <v>30762.916657339658</v>
      </c>
      <c r="BD78">
        <f t="shared" si="97"/>
        <v>517.74947581497395</v>
      </c>
      <c r="BE78" s="13">
        <f t="shared" si="77"/>
        <v>503.35057957927143</v>
      </c>
      <c r="BF78" s="13">
        <f t="shared" si="109"/>
        <v>112.84441182105685</v>
      </c>
      <c r="BG78" s="13">
        <f t="shared" si="78"/>
        <v>16763.732445960341</v>
      </c>
      <c r="BH78">
        <f t="shared" si="98"/>
        <v>333.41983874158763</v>
      </c>
      <c r="BI78" s="13">
        <f t="shared" si="79"/>
        <v>503.35057957927143</v>
      </c>
      <c r="BJ78" s="37">
        <f t="shared" si="99"/>
        <v>1.3160841587359395</v>
      </c>
      <c r="BK78" s="13">
        <f t="shared" si="80"/>
        <v>2366.3782044107429</v>
      </c>
      <c r="BL78">
        <f t="shared" si="100"/>
        <v>32.452639479929921</v>
      </c>
      <c r="BM78" s="13">
        <f t="shared" si="81"/>
        <v>5.6772349545232395</v>
      </c>
      <c r="BN78" s="13">
        <f t="shared" si="110"/>
        <v>1.7748691837326502</v>
      </c>
      <c r="BO78" s="13">
        <f t="shared" si="82"/>
        <v>16763.732445960341</v>
      </c>
      <c r="BP78">
        <f t="shared" si="101"/>
        <v>222.35029610426344</v>
      </c>
      <c r="BQ78" s="13">
        <f t="shared" si="83"/>
        <v>5.6772349545232395</v>
      </c>
      <c r="BR78" s="37">
        <f t="shared" si="102"/>
        <v>186.01507445024774</v>
      </c>
      <c r="BS78" s="13">
        <f t="shared" si="84"/>
        <v>37862.051270571887</v>
      </c>
      <c r="BT78">
        <f t="shared" si="103"/>
        <v>684.19995958935147</v>
      </c>
      <c r="BU78" s="13">
        <f t="shared" si="85"/>
        <v>829.96785815000442</v>
      </c>
      <c r="BV78" s="13">
        <f t="shared" si="111"/>
        <v>117588208.32452293</v>
      </c>
      <c r="BW78" s="13">
        <f t="shared" si="86"/>
        <v>16763.732445960341</v>
      </c>
      <c r="BX78">
        <f t="shared" si="104"/>
        <v>117588428.89994985</v>
      </c>
      <c r="BY78" s="13">
        <f t="shared" si="87"/>
        <v>117588852.55430891</v>
      </c>
    </row>
    <row r="79" spans="1:77" x14ac:dyDescent="0.2">
      <c r="AC79">
        <v>77</v>
      </c>
      <c r="AD79" s="37">
        <f t="shared" si="88"/>
        <v>370951371.2937628</v>
      </c>
      <c r="AE79" s="13">
        <f t="shared" si="64"/>
        <v>30762.916657339658</v>
      </c>
      <c r="AF79">
        <f t="shared" si="105"/>
        <v>370951770.81216097</v>
      </c>
      <c r="AG79" s="13">
        <f t="shared" si="65"/>
        <v>370952418.14796197</v>
      </c>
      <c r="AH79" s="13">
        <f t="shared" si="106"/>
        <v>370951371.16391802</v>
      </c>
      <c r="AI79" s="13">
        <f t="shared" si="66"/>
        <v>16763.732445960341</v>
      </c>
      <c r="AJ79">
        <f t="shared" si="89"/>
        <v>370951588.87472898</v>
      </c>
      <c r="AK79" s="13">
        <f t="shared" si="67"/>
        <v>370952418.14796197</v>
      </c>
      <c r="AL79" s="37">
        <f t="shared" si="90"/>
        <v>628.5495075911399</v>
      </c>
      <c r="AM79" s="13">
        <f t="shared" si="68"/>
        <v>30762.916657339658</v>
      </c>
      <c r="AN79">
        <f t="shared" si="91"/>
        <v>1028.0679057384082</v>
      </c>
      <c r="AO79" s="13">
        <f t="shared" si="69"/>
        <v>2813.5073827337451</v>
      </c>
      <c r="AP79" s="13">
        <f t="shared" si="107"/>
        <v>628.41966277274457</v>
      </c>
      <c r="AQ79" s="13">
        <f t="shared" si="70"/>
        <v>16763.732445960341</v>
      </c>
      <c r="AR79" s="13">
        <f t="shared" si="92"/>
        <v>846.13047375924248</v>
      </c>
      <c r="AS79" s="38">
        <f t="shared" si="71"/>
        <v>2813.5073827337451</v>
      </c>
      <c r="AT79" s="37">
        <f t="shared" si="93"/>
        <v>80763974.665005758</v>
      </c>
      <c r="AU79" s="13">
        <f t="shared" si="72"/>
        <v>33129.294861750393</v>
      </c>
      <c r="AV79">
        <f t="shared" si="94"/>
        <v>80764404.915588379</v>
      </c>
      <c r="AW79" s="13">
        <f t="shared" si="73"/>
        <v>80764377.431120396</v>
      </c>
      <c r="AX79" s="13">
        <f t="shared" si="108"/>
        <v>197675123.00301972</v>
      </c>
      <c r="AY79" s="13">
        <f t="shared" si="74"/>
        <v>16763.732445960341</v>
      </c>
      <c r="AZ79">
        <f t="shared" si="95"/>
        <v>197675340.71383071</v>
      </c>
      <c r="BA79" s="13">
        <f t="shared" si="75"/>
        <v>197675525.94803166</v>
      </c>
      <c r="BB79" s="37">
        <f t="shared" si="96"/>
        <v>112.97425663945214</v>
      </c>
      <c r="BC79" s="13">
        <f t="shared" si="76"/>
        <v>30762.916657339658</v>
      </c>
      <c r="BD79">
        <f t="shared" si="97"/>
        <v>512.49265478672044</v>
      </c>
      <c r="BE79" s="13">
        <f t="shared" si="77"/>
        <v>503.35057957927143</v>
      </c>
      <c r="BF79" s="13">
        <f t="shared" si="109"/>
        <v>112.84441182105685</v>
      </c>
      <c r="BG79" s="13">
        <f t="shared" si="78"/>
        <v>16763.732445960341</v>
      </c>
      <c r="BH79">
        <f t="shared" si="98"/>
        <v>330.5552228075548</v>
      </c>
      <c r="BI79" s="13">
        <f t="shared" si="79"/>
        <v>503.35057957927143</v>
      </c>
      <c r="BJ79" s="37">
        <f t="shared" si="99"/>
        <v>1.3160841587359395</v>
      </c>
      <c r="BK79" s="13">
        <f t="shared" si="80"/>
        <v>2366.3782044107429</v>
      </c>
      <c r="BL79">
        <f t="shared" si="100"/>
        <v>32.048268631602731</v>
      </c>
      <c r="BM79" s="13">
        <f t="shared" si="81"/>
        <v>5.6772349545232395</v>
      </c>
      <c r="BN79" s="13">
        <f t="shared" si="110"/>
        <v>1.7748691837326502</v>
      </c>
      <c r="BO79" s="13">
        <f t="shared" si="82"/>
        <v>16763.732445960341</v>
      </c>
      <c r="BP79">
        <f t="shared" si="101"/>
        <v>219.48568017023058</v>
      </c>
      <c r="BQ79" s="13">
        <f t="shared" si="83"/>
        <v>5.6772349545232395</v>
      </c>
      <c r="BR79" s="37">
        <f t="shared" si="102"/>
        <v>186.01507445024774</v>
      </c>
      <c r="BS79" s="13">
        <f t="shared" si="84"/>
        <v>37862.051270571887</v>
      </c>
      <c r="BT79">
        <f t="shared" si="103"/>
        <v>677.73002601611643</v>
      </c>
      <c r="BU79" s="13">
        <f t="shared" si="85"/>
        <v>829.96785815000442</v>
      </c>
      <c r="BV79" s="13">
        <f t="shared" si="111"/>
        <v>117588208.32452293</v>
      </c>
      <c r="BW79" s="13">
        <f t="shared" si="86"/>
        <v>16763.732445960341</v>
      </c>
      <c r="BX79">
        <f t="shared" si="104"/>
        <v>117588426.03533392</v>
      </c>
      <c r="BY79" s="13">
        <f t="shared" si="87"/>
        <v>117588852.55430891</v>
      </c>
    </row>
    <row r="80" spans="1:77" x14ac:dyDescent="0.2">
      <c r="AC80">
        <v>78</v>
      </c>
      <c r="AD80" s="37">
        <f t="shared" si="88"/>
        <v>370951371.2937628</v>
      </c>
      <c r="AE80" s="13">
        <f t="shared" si="64"/>
        <v>30762.916657339658</v>
      </c>
      <c r="AF80">
        <f t="shared" si="105"/>
        <v>370951765.69013023</v>
      </c>
      <c r="AG80" s="13">
        <f t="shared" si="65"/>
        <v>370952418.14796197</v>
      </c>
      <c r="AH80" s="13">
        <f t="shared" si="106"/>
        <v>370951371.16391802</v>
      </c>
      <c r="AI80" s="13">
        <f t="shared" si="66"/>
        <v>16763.732445960341</v>
      </c>
      <c r="AJ80">
        <f t="shared" si="89"/>
        <v>370951586.08356476</v>
      </c>
      <c r="AK80" s="13">
        <f t="shared" si="67"/>
        <v>370952418.14796197</v>
      </c>
      <c r="AL80" s="37">
        <f t="shared" si="90"/>
        <v>628.5495075911399</v>
      </c>
      <c r="AM80" s="13">
        <f t="shared" si="68"/>
        <v>30762.916657339658</v>
      </c>
      <c r="AN80">
        <f t="shared" si="91"/>
        <v>1022.9458749929304</v>
      </c>
      <c r="AO80" s="13">
        <f t="shared" si="69"/>
        <v>2813.5073827337451</v>
      </c>
      <c r="AP80" s="13">
        <f t="shared" si="107"/>
        <v>628.41966277274457</v>
      </c>
      <c r="AQ80" s="13">
        <f t="shared" si="70"/>
        <v>16763.732445960341</v>
      </c>
      <c r="AR80" s="13">
        <f t="shared" si="92"/>
        <v>843.3393095158259</v>
      </c>
      <c r="AS80" s="38">
        <f t="shared" si="71"/>
        <v>2813.5073827337451</v>
      </c>
      <c r="AT80" s="37">
        <f t="shared" si="93"/>
        <v>80763974.665005758</v>
      </c>
      <c r="AU80" s="13">
        <f t="shared" si="72"/>
        <v>33129.294861750393</v>
      </c>
      <c r="AV80">
        <f t="shared" si="94"/>
        <v>80764399.399555266</v>
      </c>
      <c r="AW80" s="13">
        <f t="shared" si="73"/>
        <v>80764377.431120396</v>
      </c>
      <c r="AX80" s="13">
        <f t="shared" si="108"/>
        <v>197675123.00301972</v>
      </c>
      <c r="AY80" s="13">
        <f t="shared" si="74"/>
        <v>16763.732445960341</v>
      </c>
      <c r="AZ80">
        <f t="shared" si="95"/>
        <v>197675337.92266646</v>
      </c>
      <c r="BA80" s="13">
        <f t="shared" si="75"/>
        <v>197675525.94803166</v>
      </c>
      <c r="BB80" s="37">
        <f t="shared" si="96"/>
        <v>112.97425663945214</v>
      </c>
      <c r="BC80" s="13">
        <f t="shared" si="76"/>
        <v>30762.916657339658</v>
      </c>
      <c r="BD80">
        <f t="shared" si="97"/>
        <v>507.37062404124265</v>
      </c>
      <c r="BE80" s="13">
        <f t="shared" si="77"/>
        <v>503.35057957927143</v>
      </c>
      <c r="BF80" s="13">
        <f t="shared" si="109"/>
        <v>112.84441182105685</v>
      </c>
      <c r="BG80" s="13">
        <f t="shared" si="78"/>
        <v>16763.732445960341</v>
      </c>
      <c r="BH80">
        <f t="shared" si="98"/>
        <v>327.76405856413817</v>
      </c>
      <c r="BI80" s="13">
        <f t="shared" si="79"/>
        <v>503.35057957927143</v>
      </c>
      <c r="BJ80" s="37">
        <f t="shared" si="99"/>
        <v>1.3160841587359395</v>
      </c>
      <c r="BK80" s="13">
        <f t="shared" si="80"/>
        <v>2366.3782044107429</v>
      </c>
      <c r="BL80">
        <f t="shared" si="100"/>
        <v>31.654266266565976</v>
      </c>
      <c r="BM80" s="13">
        <f t="shared" si="81"/>
        <v>5.6772349545232395</v>
      </c>
      <c r="BN80" s="13">
        <f t="shared" si="110"/>
        <v>1.7748691837326502</v>
      </c>
      <c r="BO80" s="13">
        <f t="shared" si="82"/>
        <v>16763.732445960341</v>
      </c>
      <c r="BP80">
        <f t="shared" si="101"/>
        <v>216.69451592681395</v>
      </c>
      <c r="BQ80" s="13">
        <f t="shared" si="83"/>
        <v>5.6772349545232395</v>
      </c>
      <c r="BR80" s="37">
        <f t="shared" si="102"/>
        <v>186.01507445024774</v>
      </c>
      <c r="BS80" s="13">
        <f t="shared" si="84"/>
        <v>37862.051270571887</v>
      </c>
      <c r="BT80">
        <f t="shared" si="103"/>
        <v>671.42598817552835</v>
      </c>
      <c r="BU80" s="13">
        <f t="shared" si="85"/>
        <v>829.96785815000442</v>
      </c>
      <c r="BV80" s="13">
        <f t="shared" si="111"/>
        <v>117588208.32452293</v>
      </c>
      <c r="BW80" s="13">
        <f t="shared" si="86"/>
        <v>16763.732445960341</v>
      </c>
      <c r="BX80">
        <f t="shared" si="104"/>
        <v>117588423.24416967</v>
      </c>
      <c r="BY80" s="13">
        <f t="shared" si="87"/>
        <v>117588852.55430891</v>
      </c>
    </row>
    <row r="81" spans="29:77" x14ac:dyDescent="0.2">
      <c r="AC81">
        <v>79</v>
      </c>
      <c r="AD81" s="37">
        <f t="shared" si="88"/>
        <v>370951371.2937628</v>
      </c>
      <c r="AE81" s="13">
        <f t="shared" si="64"/>
        <v>30762.916657339658</v>
      </c>
      <c r="AF81">
        <f t="shared" si="105"/>
        <v>370951760.69777113</v>
      </c>
      <c r="AG81" s="13">
        <f t="shared" si="65"/>
        <v>370952418.14796197</v>
      </c>
      <c r="AH81" s="13">
        <f t="shared" si="106"/>
        <v>370951371.16391802</v>
      </c>
      <c r="AI81" s="13">
        <f t="shared" si="66"/>
        <v>16763.732445960341</v>
      </c>
      <c r="AJ81">
        <f t="shared" si="89"/>
        <v>370951583.36306292</v>
      </c>
      <c r="AK81" s="13">
        <f t="shared" si="67"/>
        <v>370952418.14796197</v>
      </c>
      <c r="AL81" s="37">
        <f t="shared" si="90"/>
        <v>628.5495075911399</v>
      </c>
      <c r="AM81" s="13">
        <f t="shared" si="68"/>
        <v>30762.916657339658</v>
      </c>
      <c r="AN81">
        <f t="shared" si="91"/>
        <v>1017.953515911895</v>
      </c>
      <c r="AO81" s="13">
        <f t="shared" si="69"/>
        <v>2813.5073827337451</v>
      </c>
      <c r="AP81" s="13">
        <f t="shared" si="107"/>
        <v>628.41966277274457</v>
      </c>
      <c r="AQ81" s="13">
        <f t="shared" si="70"/>
        <v>16763.732445960341</v>
      </c>
      <c r="AR81" s="13">
        <f t="shared" si="92"/>
        <v>840.61880765831847</v>
      </c>
      <c r="AS81" s="38">
        <f t="shared" si="71"/>
        <v>2813.5073827337451</v>
      </c>
      <c r="AT81" s="37">
        <f t="shared" si="93"/>
        <v>80763974.665005758</v>
      </c>
      <c r="AU81" s="13">
        <f t="shared" si="72"/>
        <v>33129.294861750393</v>
      </c>
      <c r="AV81">
        <f t="shared" si="94"/>
        <v>80764394.023168564</v>
      </c>
      <c r="AW81" s="13">
        <f t="shared" si="73"/>
        <v>80764377.431120396</v>
      </c>
      <c r="AX81" s="13">
        <f t="shared" si="108"/>
        <v>197675123.00301972</v>
      </c>
      <c r="AY81" s="13">
        <f t="shared" si="74"/>
        <v>16763.732445960341</v>
      </c>
      <c r="AZ81">
        <f t="shared" si="95"/>
        <v>197675335.20216462</v>
      </c>
      <c r="BA81" s="13">
        <f t="shared" si="75"/>
        <v>197675525.94803166</v>
      </c>
      <c r="BB81" s="37">
        <f t="shared" si="96"/>
        <v>112.97425663945214</v>
      </c>
      <c r="BC81" s="13">
        <f t="shared" si="76"/>
        <v>30762.916657339658</v>
      </c>
      <c r="BD81">
        <f t="shared" si="97"/>
        <v>502.37826496020728</v>
      </c>
      <c r="BE81" s="13">
        <f t="shared" si="77"/>
        <v>503.35057957927143</v>
      </c>
      <c r="BF81" s="13">
        <f t="shared" si="109"/>
        <v>112.84441182105685</v>
      </c>
      <c r="BG81" s="13">
        <f t="shared" si="78"/>
        <v>16763.732445960341</v>
      </c>
      <c r="BH81">
        <f t="shared" si="98"/>
        <v>325.0435567066308</v>
      </c>
      <c r="BI81" s="13">
        <f t="shared" si="79"/>
        <v>503.35057957927143</v>
      </c>
      <c r="BJ81" s="37">
        <f t="shared" si="99"/>
        <v>1.3160841587359395</v>
      </c>
      <c r="BK81" s="13">
        <f t="shared" si="80"/>
        <v>2366.3782044107429</v>
      </c>
      <c r="BL81">
        <f t="shared" si="100"/>
        <v>31.270238644947877</v>
      </c>
      <c r="BM81" s="13">
        <f t="shared" si="81"/>
        <v>5.6772349545232395</v>
      </c>
      <c r="BN81" s="13">
        <f t="shared" si="110"/>
        <v>1.7748691837326502</v>
      </c>
      <c r="BO81" s="13">
        <f t="shared" si="82"/>
        <v>16763.732445960341</v>
      </c>
      <c r="BP81">
        <f t="shared" si="101"/>
        <v>213.97401406930658</v>
      </c>
      <c r="BQ81" s="13">
        <f t="shared" si="83"/>
        <v>5.6772349545232395</v>
      </c>
      <c r="BR81" s="37">
        <f t="shared" si="102"/>
        <v>186.01507445024774</v>
      </c>
      <c r="BS81" s="13">
        <f t="shared" si="84"/>
        <v>37862.051270571887</v>
      </c>
      <c r="BT81">
        <f t="shared" si="103"/>
        <v>665.28154622963871</v>
      </c>
      <c r="BU81" s="13">
        <f t="shared" si="85"/>
        <v>829.96785815000442</v>
      </c>
      <c r="BV81" s="13">
        <f t="shared" si="111"/>
        <v>117588208.32452293</v>
      </c>
      <c r="BW81" s="13">
        <f t="shared" si="86"/>
        <v>16763.732445960341</v>
      </c>
      <c r="BX81">
        <f t="shared" si="104"/>
        <v>117588420.52366781</v>
      </c>
      <c r="BY81" s="13">
        <f t="shared" si="87"/>
        <v>117588852.55430891</v>
      </c>
    </row>
    <row r="82" spans="29:77" x14ac:dyDescent="0.2">
      <c r="AC82">
        <v>80</v>
      </c>
      <c r="AD82" s="37">
        <f t="shared" si="88"/>
        <v>370951371.2937628</v>
      </c>
      <c r="AE82" s="13">
        <f t="shared" si="64"/>
        <v>30762.916657339658</v>
      </c>
      <c r="AF82">
        <f t="shared" si="105"/>
        <v>370951755.830221</v>
      </c>
      <c r="AG82" s="13">
        <f t="shared" si="65"/>
        <v>370952418.14796197</v>
      </c>
      <c r="AH82" s="13">
        <f t="shared" si="106"/>
        <v>370951371.16391802</v>
      </c>
      <c r="AI82" s="13">
        <f t="shared" si="66"/>
        <v>16763.732445960341</v>
      </c>
      <c r="AJ82">
        <f t="shared" si="89"/>
        <v>370951580.71057361</v>
      </c>
      <c r="AK82" s="13">
        <f t="shared" si="67"/>
        <v>370952418.14796197</v>
      </c>
      <c r="AL82" s="37">
        <f t="shared" si="90"/>
        <v>628.5495075911399</v>
      </c>
      <c r="AM82" s="13">
        <f t="shared" si="68"/>
        <v>30762.916657339658</v>
      </c>
      <c r="AN82">
        <f t="shared" si="91"/>
        <v>1013.0859658078856</v>
      </c>
      <c r="AO82" s="13">
        <f t="shared" si="69"/>
        <v>2813.5073827337451</v>
      </c>
      <c r="AP82" s="13">
        <f t="shared" si="107"/>
        <v>628.41966277274457</v>
      </c>
      <c r="AQ82" s="13">
        <f t="shared" si="70"/>
        <v>16763.732445960341</v>
      </c>
      <c r="AR82" s="13">
        <f t="shared" si="92"/>
        <v>837.96631834724883</v>
      </c>
      <c r="AS82" s="38">
        <f t="shared" si="71"/>
        <v>2813.5073827337451</v>
      </c>
      <c r="AT82" s="37">
        <f t="shared" si="93"/>
        <v>80763974.665005758</v>
      </c>
      <c r="AU82" s="13">
        <f t="shared" si="72"/>
        <v>33129.294861750393</v>
      </c>
      <c r="AV82">
        <f t="shared" si="94"/>
        <v>80764388.781191528</v>
      </c>
      <c r="AW82" s="13">
        <f t="shared" si="73"/>
        <v>80764377.431120396</v>
      </c>
      <c r="AX82" s="13">
        <f t="shared" si="108"/>
        <v>197675123.00301972</v>
      </c>
      <c r="AY82" s="13">
        <f t="shared" si="74"/>
        <v>16763.732445960341</v>
      </c>
      <c r="AZ82">
        <f t="shared" si="95"/>
        <v>197675332.54967529</v>
      </c>
      <c r="BA82" s="13">
        <f t="shared" si="75"/>
        <v>197675525.94803166</v>
      </c>
      <c r="BB82" s="37">
        <f t="shared" si="96"/>
        <v>112.97425663945214</v>
      </c>
      <c r="BC82" s="13">
        <f t="shared" si="76"/>
        <v>30762.916657339658</v>
      </c>
      <c r="BD82">
        <f t="shared" si="97"/>
        <v>497.51071485619786</v>
      </c>
      <c r="BE82" s="13">
        <f t="shared" si="77"/>
        <v>503.35057957927143</v>
      </c>
      <c r="BF82" s="13">
        <f t="shared" si="109"/>
        <v>112.84441182105685</v>
      </c>
      <c r="BG82" s="13">
        <f t="shared" si="78"/>
        <v>16763.732445960341</v>
      </c>
      <c r="BH82">
        <f t="shared" si="98"/>
        <v>322.39106739556109</v>
      </c>
      <c r="BI82" s="13">
        <f t="shared" si="79"/>
        <v>503.35057957927143</v>
      </c>
      <c r="BJ82" s="37">
        <f t="shared" si="99"/>
        <v>1.3160841587359395</v>
      </c>
      <c r="BK82" s="13">
        <f t="shared" si="80"/>
        <v>2366.3782044107429</v>
      </c>
      <c r="BL82">
        <f t="shared" si="100"/>
        <v>30.895811713870227</v>
      </c>
      <c r="BM82" s="13">
        <f t="shared" si="81"/>
        <v>5.6772349545232395</v>
      </c>
      <c r="BN82" s="13">
        <f t="shared" si="110"/>
        <v>1.7748691837326502</v>
      </c>
      <c r="BO82" s="13">
        <f t="shared" si="82"/>
        <v>16763.732445960341</v>
      </c>
      <c r="BP82">
        <f t="shared" si="101"/>
        <v>211.3215247582369</v>
      </c>
      <c r="BQ82" s="13">
        <f t="shared" si="83"/>
        <v>5.6772349545232395</v>
      </c>
      <c r="BR82" s="37">
        <f t="shared" si="102"/>
        <v>186.01507445024774</v>
      </c>
      <c r="BS82" s="13">
        <f t="shared" si="84"/>
        <v>37862.051270571887</v>
      </c>
      <c r="BT82">
        <f t="shared" si="103"/>
        <v>659.2907153323963</v>
      </c>
      <c r="BU82" s="13">
        <f t="shared" si="85"/>
        <v>829.96785815000442</v>
      </c>
      <c r="BV82" s="13">
        <f t="shared" si="111"/>
        <v>117588208.32452293</v>
      </c>
      <c r="BW82" s="13">
        <f t="shared" si="86"/>
        <v>16763.732445960341</v>
      </c>
      <c r="BX82">
        <f t="shared" si="104"/>
        <v>117588417.87117851</v>
      </c>
      <c r="BY82" s="13">
        <f t="shared" si="87"/>
        <v>117588852.55430891</v>
      </c>
    </row>
    <row r="83" spans="29:77" x14ac:dyDescent="0.2">
      <c r="AC83">
        <v>81</v>
      </c>
      <c r="AD83" s="37">
        <f t="shared" si="88"/>
        <v>370951371.2937628</v>
      </c>
      <c r="AE83" s="13">
        <f t="shared" si="64"/>
        <v>30762.916657339658</v>
      </c>
      <c r="AF83">
        <f t="shared" si="105"/>
        <v>370951751.08285731</v>
      </c>
      <c r="AG83" s="13">
        <f t="shared" si="65"/>
        <v>370952418.14796197</v>
      </c>
      <c r="AH83" s="13">
        <f t="shared" si="106"/>
        <v>370951371.16391802</v>
      </c>
      <c r="AI83" s="13">
        <f t="shared" si="66"/>
        <v>16763.732445960341</v>
      </c>
      <c r="AJ83">
        <f t="shared" si="89"/>
        <v>370951578.12357783</v>
      </c>
      <c r="AK83" s="13">
        <f t="shared" si="67"/>
        <v>370952418.14796197</v>
      </c>
      <c r="AL83" s="37">
        <f t="shared" si="90"/>
        <v>628.5495075911399</v>
      </c>
      <c r="AM83" s="13">
        <f t="shared" si="68"/>
        <v>30762.916657339658</v>
      </c>
      <c r="AN83">
        <f t="shared" si="91"/>
        <v>1008.3386021261974</v>
      </c>
      <c r="AO83" s="13">
        <f t="shared" si="69"/>
        <v>2813.5073827337451</v>
      </c>
      <c r="AP83" s="13">
        <f t="shared" si="107"/>
        <v>628.41966277274457</v>
      </c>
      <c r="AQ83" s="13">
        <f t="shared" si="70"/>
        <v>16763.732445960341</v>
      </c>
      <c r="AR83" s="13">
        <f t="shared" si="92"/>
        <v>835.37932259941545</v>
      </c>
      <c r="AS83" s="38">
        <f t="shared" si="71"/>
        <v>2813.5073827337451</v>
      </c>
      <c r="AT83" s="37">
        <f t="shared" si="93"/>
        <v>80763974.665005758</v>
      </c>
      <c r="AU83" s="13">
        <f t="shared" si="72"/>
        <v>33129.294861750393</v>
      </c>
      <c r="AV83">
        <f t="shared" si="94"/>
        <v>80764383.668646023</v>
      </c>
      <c r="AW83" s="13">
        <f t="shared" si="73"/>
        <v>80764377.431120396</v>
      </c>
      <c r="AX83" s="13">
        <f t="shared" si="108"/>
        <v>197675123.00301972</v>
      </c>
      <c r="AY83" s="13">
        <f t="shared" si="74"/>
        <v>16763.732445960341</v>
      </c>
      <c r="AZ83">
        <f t="shared" si="95"/>
        <v>197675329.96267954</v>
      </c>
      <c r="BA83" s="13">
        <f t="shared" si="75"/>
        <v>197675525.94803166</v>
      </c>
      <c r="BB83" s="37">
        <f t="shared" si="96"/>
        <v>112.97425663945214</v>
      </c>
      <c r="BC83" s="13">
        <f t="shared" si="76"/>
        <v>30762.916657339658</v>
      </c>
      <c r="BD83">
        <f t="shared" si="97"/>
        <v>492.76335117450969</v>
      </c>
      <c r="BE83" s="13">
        <f t="shared" si="77"/>
        <v>503.35057957927143</v>
      </c>
      <c r="BF83" s="13">
        <f t="shared" si="109"/>
        <v>112.84441182105685</v>
      </c>
      <c r="BG83" s="13">
        <f t="shared" si="78"/>
        <v>16763.732445960341</v>
      </c>
      <c r="BH83">
        <f t="shared" si="98"/>
        <v>319.80407164772771</v>
      </c>
      <c r="BI83" s="13">
        <f t="shared" si="79"/>
        <v>503.35057957927143</v>
      </c>
      <c r="BJ83" s="37">
        <f t="shared" si="99"/>
        <v>1.3160841587359395</v>
      </c>
      <c r="BK83" s="13">
        <f t="shared" si="80"/>
        <v>2366.3782044107429</v>
      </c>
      <c r="BL83">
        <f t="shared" si="100"/>
        <v>30.530629892201901</v>
      </c>
      <c r="BM83" s="13">
        <f t="shared" si="81"/>
        <v>5.6772349545232395</v>
      </c>
      <c r="BN83" s="13">
        <f t="shared" si="110"/>
        <v>1.7748691837326502</v>
      </c>
      <c r="BO83" s="13">
        <f t="shared" si="82"/>
        <v>16763.732445960341</v>
      </c>
      <c r="BP83">
        <f t="shared" si="101"/>
        <v>208.73452901040352</v>
      </c>
      <c r="BQ83" s="13">
        <f t="shared" si="83"/>
        <v>5.6772349545232395</v>
      </c>
      <c r="BR83" s="37">
        <f t="shared" si="102"/>
        <v>186.01507445024774</v>
      </c>
      <c r="BS83" s="13">
        <f t="shared" si="84"/>
        <v>37862.051270571887</v>
      </c>
      <c r="BT83">
        <f t="shared" si="103"/>
        <v>653.44780618570314</v>
      </c>
      <c r="BU83" s="13">
        <f t="shared" si="85"/>
        <v>829.96785815000442</v>
      </c>
      <c r="BV83" s="13">
        <f t="shared" si="111"/>
        <v>117588208.32452293</v>
      </c>
      <c r="BW83" s="13">
        <f t="shared" si="86"/>
        <v>16763.732445960341</v>
      </c>
      <c r="BX83">
        <f t="shared" si="104"/>
        <v>117588415.28418276</v>
      </c>
      <c r="BY83" s="13">
        <f t="shared" si="87"/>
        <v>117588852.55430891</v>
      </c>
    </row>
    <row r="84" spans="29:77" x14ac:dyDescent="0.2">
      <c r="AC84">
        <v>82</v>
      </c>
      <c r="AD84" s="37">
        <f t="shared" si="88"/>
        <v>370951371.2937628</v>
      </c>
      <c r="AE84" s="13">
        <f t="shared" si="64"/>
        <v>30762.916657339658</v>
      </c>
      <c r="AF84">
        <f t="shared" si="105"/>
        <v>370951746.45128304</v>
      </c>
      <c r="AG84" s="13">
        <f t="shared" si="65"/>
        <v>370952418.14796197</v>
      </c>
      <c r="AH84" s="13">
        <f t="shared" si="106"/>
        <v>370951371.16391802</v>
      </c>
      <c r="AI84" s="13">
        <f t="shared" si="66"/>
        <v>16763.732445960341</v>
      </c>
      <c r="AJ84">
        <f t="shared" si="89"/>
        <v>370951575.59967953</v>
      </c>
      <c r="AK84" s="13">
        <f t="shared" si="67"/>
        <v>370952418.14796197</v>
      </c>
      <c r="AL84" s="37">
        <f t="shared" si="90"/>
        <v>628.5495075911399</v>
      </c>
      <c r="AM84" s="13">
        <f t="shared" si="68"/>
        <v>30762.916657339658</v>
      </c>
      <c r="AN84">
        <f t="shared" si="91"/>
        <v>1003.7070278025992</v>
      </c>
      <c r="AO84" s="13">
        <f t="shared" si="69"/>
        <v>2813.5073827337451</v>
      </c>
      <c r="AP84" s="13">
        <f t="shared" si="107"/>
        <v>628.41966277274457</v>
      </c>
      <c r="AQ84" s="13">
        <f t="shared" si="70"/>
        <v>16763.732445960341</v>
      </c>
      <c r="AR84" s="13">
        <f t="shared" si="92"/>
        <v>832.8554243088463</v>
      </c>
      <c r="AS84" s="38">
        <f t="shared" si="71"/>
        <v>2813.5073827337451</v>
      </c>
      <c r="AT84" s="37">
        <f t="shared" si="93"/>
        <v>80763974.665005758</v>
      </c>
      <c r="AU84" s="13">
        <f t="shared" si="72"/>
        <v>33129.294861750393</v>
      </c>
      <c r="AV84">
        <f t="shared" si="94"/>
        <v>80764378.680796757</v>
      </c>
      <c r="AW84" s="13">
        <f t="shared" si="73"/>
        <v>80764377.431120396</v>
      </c>
      <c r="AX84" s="13">
        <f t="shared" si="108"/>
        <v>197675123.00301972</v>
      </c>
      <c r="AY84" s="13">
        <f t="shared" si="74"/>
        <v>16763.732445960341</v>
      </c>
      <c r="AZ84">
        <f t="shared" si="95"/>
        <v>197675327.43878126</v>
      </c>
      <c r="BA84" s="13">
        <f t="shared" si="75"/>
        <v>197675525.94803166</v>
      </c>
      <c r="BB84" s="37">
        <f t="shared" si="96"/>
        <v>112.97425663945214</v>
      </c>
      <c r="BC84" s="13">
        <f t="shared" si="76"/>
        <v>30762.916657339658</v>
      </c>
      <c r="BD84">
        <f t="shared" si="97"/>
        <v>488.13177685091136</v>
      </c>
      <c r="BE84" s="13">
        <f t="shared" si="77"/>
        <v>503.35057957927143</v>
      </c>
      <c r="BF84" s="13">
        <f t="shared" si="109"/>
        <v>112.84441182105685</v>
      </c>
      <c r="BG84" s="13">
        <f t="shared" si="78"/>
        <v>16763.732445960341</v>
      </c>
      <c r="BH84">
        <f t="shared" si="98"/>
        <v>317.28017335715856</v>
      </c>
      <c r="BI84" s="13">
        <f t="shared" si="79"/>
        <v>503.35057957927143</v>
      </c>
      <c r="BJ84" s="37">
        <f t="shared" si="99"/>
        <v>1.3160841587359395</v>
      </c>
      <c r="BK84" s="13">
        <f t="shared" si="80"/>
        <v>2366.3782044107429</v>
      </c>
      <c r="BL84">
        <f t="shared" si="100"/>
        <v>30.174354944232803</v>
      </c>
      <c r="BM84" s="13">
        <f t="shared" si="81"/>
        <v>5.6772349545232395</v>
      </c>
      <c r="BN84" s="13">
        <f t="shared" si="110"/>
        <v>1.7748691837326502</v>
      </c>
      <c r="BO84" s="13">
        <f t="shared" si="82"/>
        <v>16763.732445960341</v>
      </c>
      <c r="BP84">
        <f t="shared" si="101"/>
        <v>206.21063071983437</v>
      </c>
      <c r="BQ84" s="13">
        <f t="shared" si="83"/>
        <v>5.6772349545232395</v>
      </c>
      <c r="BR84" s="37">
        <f t="shared" si="102"/>
        <v>186.01507445024774</v>
      </c>
      <c r="BS84" s="13">
        <f t="shared" si="84"/>
        <v>37862.051270571887</v>
      </c>
      <c r="BT84">
        <f t="shared" si="103"/>
        <v>647.74740701819758</v>
      </c>
      <c r="BU84" s="13">
        <f t="shared" si="85"/>
        <v>829.96785815000442</v>
      </c>
      <c r="BV84" s="13">
        <f t="shared" si="111"/>
        <v>117588208.32452293</v>
      </c>
      <c r="BW84" s="13">
        <f t="shared" si="86"/>
        <v>16763.732445960341</v>
      </c>
      <c r="BX84">
        <f t="shared" si="104"/>
        <v>117588412.76028447</v>
      </c>
      <c r="BY84" s="13">
        <f t="shared" si="87"/>
        <v>117588852.55430891</v>
      </c>
    </row>
    <row r="85" spans="29:77" x14ac:dyDescent="0.2">
      <c r="AC85">
        <v>83</v>
      </c>
      <c r="AD85" s="37">
        <f t="shared" si="88"/>
        <v>370951371.2937628</v>
      </c>
      <c r="AE85" s="13">
        <f t="shared" si="64"/>
        <v>30762.916657339658</v>
      </c>
      <c r="AF85">
        <f t="shared" si="105"/>
        <v>370951741.93131292</v>
      </c>
      <c r="AG85" s="13">
        <f t="shared" si="65"/>
        <v>370952418.14796197</v>
      </c>
      <c r="AH85" s="13">
        <f t="shared" si="106"/>
        <v>370951371.16391802</v>
      </c>
      <c r="AI85" s="13">
        <f t="shared" si="66"/>
        <v>16763.732445960341</v>
      </c>
      <c r="AJ85">
        <f t="shared" si="89"/>
        <v>370951573.13659811</v>
      </c>
      <c r="AK85" s="13">
        <f t="shared" si="67"/>
        <v>370952418.14796197</v>
      </c>
      <c r="AL85" s="37">
        <f t="shared" si="90"/>
        <v>628.5495075911399</v>
      </c>
      <c r="AM85" s="13">
        <f t="shared" si="68"/>
        <v>30762.916657339658</v>
      </c>
      <c r="AN85">
        <f t="shared" si="91"/>
        <v>999.18705767956953</v>
      </c>
      <c r="AO85" s="13">
        <f t="shared" si="69"/>
        <v>2813.5073827337451</v>
      </c>
      <c r="AP85" s="13">
        <f t="shared" si="107"/>
        <v>628.41966277274457</v>
      </c>
      <c r="AQ85" s="13">
        <f t="shared" si="70"/>
        <v>16763.732445960341</v>
      </c>
      <c r="AR85" s="13">
        <f t="shared" si="92"/>
        <v>830.39234284455597</v>
      </c>
      <c r="AS85" s="38">
        <f t="shared" si="71"/>
        <v>2813.5073827337451</v>
      </c>
      <c r="AT85" s="37">
        <f t="shared" si="93"/>
        <v>80763974.665005758</v>
      </c>
      <c r="AU85" s="13">
        <f t="shared" si="72"/>
        <v>33129.294861750393</v>
      </c>
      <c r="AV85">
        <f t="shared" si="94"/>
        <v>80764373.813136622</v>
      </c>
      <c r="AW85" s="13">
        <f t="shared" si="73"/>
        <v>80764377.431120396</v>
      </c>
      <c r="AX85" s="13">
        <f t="shared" si="108"/>
        <v>197675123.00301972</v>
      </c>
      <c r="AY85" s="13">
        <f t="shared" si="74"/>
        <v>16763.732445960341</v>
      </c>
      <c r="AZ85">
        <f t="shared" si="95"/>
        <v>197675324.97569978</v>
      </c>
      <c r="BA85" s="13">
        <f t="shared" si="75"/>
        <v>197675525.94803166</v>
      </c>
      <c r="BB85" s="37">
        <f t="shared" si="96"/>
        <v>112.97425663945214</v>
      </c>
      <c r="BC85" s="13">
        <f t="shared" si="76"/>
        <v>30762.916657339658</v>
      </c>
      <c r="BD85">
        <f t="shared" si="97"/>
        <v>483.6118067278818</v>
      </c>
      <c r="BE85" s="13">
        <f t="shared" si="77"/>
        <v>503.35057957927143</v>
      </c>
      <c r="BF85" s="13">
        <f t="shared" si="109"/>
        <v>112.84441182105685</v>
      </c>
      <c r="BG85" s="13">
        <f t="shared" si="78"/>
        <v>16763.732445960341</v>
      </c>
      <c r="BH85">
        <f t="shared" si="98"/>
        <v>314.81709189286818</v>
      </c>
      <c r="BI85" s="13">
        <f t="shared" si="79"/>
        <v>503.35057957927143</v>
      </c>
      <c r="BJ85" s="37">
        <f t="shared" si="99"/>
        <v>1.3160841587359395</v>
      </c>
      <c r="BK85" s="13">
        <f t="shared" si="80"/>
        <v>2366.3782044107429</v>
      </c>
      <c r="BL85">
        <f t="shared" si="100"/>
        <v>29.826664934768989</v>
      </c>
      <c r="BM85" s="13">
        <f t="shared" si="81"/>
        <v>5.6772349545232395</v>
      </c>
      <c r="BN85" s="13">
        <f t="shared" si="110"/>
        <v>1.7748691837326502</v>
      </c>
      <c r="BO85" s="13">
        <f t="shared" si="82"/>
        <v>16763.732445960341</v>
      </c>
      <c r="BP85">
        <f t="shared" si="101"/>
        <v>203.74754925554399</v>
      </c>
      <c r="BQ85" s="13">
        <f t="shared" si="83"/>
        <v>5.6772349545232395</v>
      </c>
      <c r="BR85" s="37">
        <f t="shared" si="102"/>
        <v>186.01507445024774</v>
      </c>
      <c r="BS85" s="13">
        <f t="shared" si="84"/>
        <v>37862.051270571887</v>
      </c>
      <c r="BT85">
        <f t="shared" si="103"/>
        <v>642.18436686677649</v>
      </c>
      <c r="BU85" s="13">
        <f t="shared" si="85"/>
        <v>829.96785815000442</v>
      </c>
      <c r="BV85" s="13">
        <f t="shared" si="111"/>
        <v>117588208.32452293</v>
      </c>
      <c r="BW85" s="13">
        <f t="shared" si="86"/>
        <v>16763.732445960341</v>
      </c>
      <c r="BX85">
        <f t="shared" si="104"/>
        <v>117588410.297203</v>
      </c>
      <c r="BY85" s="13">
        <f t="shared" si="87"/>
        <v>117588852.55430891</v>
      </c>
    </row>
    <row r="86" spans="29:77" x14ac:dyDescent="0.2">
      <c r="AC86">
        <v>84</v>
      </c>
      <c r="AD86" s="37">
        <f t="shared" si="88"/>
        <v>370951371.2937628</v>
      </c>
      <c r="AE86" s="13">
        <f t="shared" si="64"/>
        <v>30762.916657339658</v>
      </c>
      <c r="AF86">
        <f t="shared" si="105"/>
        <v>370951737.51896113</v>
      </c>
      <c r="AG86" s="13">
        <f t="shared" si="65"/>
        <v>370952418.14796197</v>
      </c>
      <c r="AH86" s="13">
        <f t="shared" si="106"/>
        <v>370951371.16391802</v>
      </c>
      <c r="AI86" s="13">
        <f t="shared" si="66"/>
        <v>16763.732445960341</v>
      </c>
      <c r="AJ86">
        <f t="shared" si="89"/>
        <v>370951570.7321614</v>
      </c>
      <c r="AK86" s="13">
        <f t="shared" si="67"/>
        <v>370952418.14796197</v>
      </c>
      <c r="AL86" s="37">
        <f t="shared" si="90"/>
        <v>628.5495075911399</v>
      </c>
      <c r="AM86" s="13">
        <f t="shared" si="68"/>
        <v>30762.916657339658</v>
      </c>
      <c r="AN86">
        <f t="shared" si="91"/>
        <v>994.77470589280256</v>
      </c>
      <c r="AO86" s="13">
        <f t="shared" si="69"/>
        <v>2813.5073827337451</v>
      </c>
      <c r="AP86" s="13">
        <f t="shared" si="107"/>
        <v>628.41966277274457</v>
      </c>
      <c r="AQ86" s="13">
        <f t="shared" si="70"/>
        <v>16763.732445960341</v>
      </c>
      <c r="AR86" s="13">
        <f t="shared" si="92"/>
        <v>827.98790617703435</v>
      </c>
      <c r="AS86" s="38">
        <f t="shared" si="71"/>
        <v>2813.5073827337451</v>
      </c>
      <c r="AT86" s="37">
        <f t="shared" si="93"/>
        <v>80763974.665005758</v>
      </c>
      <c r="AU86" s="13">
        <f t="shared" si="72"/>
        <v>33129.294861750393</v>
      </c>
      <c r="AV86">
        <f t="shared" si="94"/>
        <v>80764369.061373159</v>
      </c>
      <c r="AW86" s="13">
        <f t="shared" si="73"/>
        <v>80764377.431120396</v>
      </c>
      <c r="AX86" s="13">
        <f t="shared" si="108"/>
        <v>197675123.00301972</v>
      </c>
      <c r="AY86" s="13">
        <f t="shared" si="74"/>
        <v>16763.732445960341</v>
      </c>
      <c r="AZ86">
        <f t="shared" si="95"/>
        <v>197675322.57126313</v>
      </c>
      <c r="BA86" s="13">
        <f t="shared" si="75"/>
        <v>197675525.94803166</v>
      </c>
      <c r="BB86" s="37">
        <f t="shared" si="96"/>
        <v>112.97425663945214</v>
      </c>
      <c r="BC86" s="13">
        <f t="shared" si="76"/>
        <v>30762.916657339658</v>
      </c>
      <c r="BD86">
        <f t="shared" si="97"/>
        <v>479.19945494111471</v>
      </c>
      <c r="BE86" s="13">
        <f t="shared" si="77"/>
        <v>503.35057957927143</v>
      </c>
      <c r="BF86" s="13">
        <f t="shared" si="109"/>
        <v>112.84441182105685</v>
      </c>
      <c r="BG86" s="13">
        <f t="shared" si="78"/>
        <v>16763.732445960341</v>
      </c>
      <c r="BH86">
        <f t="shared" si="98"/>
        <v>312.41265522534661</v>
      </c>
      <c r="BI86" s="13">
        <f t="shared" si="79"/>
        <v>503.35057957927143</v>
      </c>
      <c r="BJ86" s="37">
        <f t="shared" si="99"/>
        <v>1.3160841587359395</v>
      </c>
      <c r="BK86" s="13">
        <f t="shared" si="80"/>
        <v>2366.3782044107429</v>
      </c>
      <c r="BL86">
        <f t="shared" si="100"/>
        <v>29.487253258863831</v>
      </c>
      <c r="BM86" s="13">
        <f t="shared" si="81"/>
        <v>5.6772349545232395</v>
      </c>
      <c r="BN86" s="13">
        <f t="shared" si="110"/>
        <v>1.7748691837326502</v>
      </c>
      <c r="BO86" s="13">
        <f t="shared" si="82"/>
        <v>16763.732445960341</v>
      </c>
      <c r="BP86">
        <f t="shared" si="101"/>
        <v>201.34311258802242</v>
      </c>
      <c r="BQ86" s="13">
        <f t="shared" si="83"/>
        <v>5.6772349545232395</v>
      </c>
      <c r="BR86" s="37">
        <f t="shared" si="102"/>
        <v>186.01507445024774</v>
      </c>
      <c r="BS86" s="13">
        <f t="shared" si="84"/>
        <v>37862.051270571887</v>
      </c>
      <c r="BT86">
        <f t="shared" si="103"/>
        <v>636.75378005229402</v>
      </c>
      <c r="BU86" s="13">
        <f t="shared" si="85"/>
        <v>829.96785815000442</v>
      </c>
      <c r="BV86" s="13">
        <f t="shared" si="111"/>
        <v>117588208.32452293</v>
      </c>
      <c r="BW86" s="13">
        <f t="shared" si="86"/>
        <v>16763.732445960341</v>
      </c>
      <c r="BX86">
        <f t="shared" si="104"/>
        <v>117588407.89276633</v>
      </c>
      <c r="BY86" s="13">
        <f t="shared" si="87"/>
        <v>117588852.55430891</v>
      </c>
    </row>
    <row r="87" spans="29:77" x14ac:dyDescent="0.2">
      <c r="AC87">
        <v>85</v>
      </c>
      <c r="AD87" s="37">
        <f t="shared" si="88"/>
        <v>370951371.2937628</v>
      </c>
      <c r="AE87" s="13">
        <f t="shared" si="64"/>
        <v>30762.916657339658</v>
      </c>
      <c r="AF87">
        <f t="shared" si="105"/>
        <v>370951733.21042937</v>
      </c>
      <c r="AG87" s="13">
        <f t="shared" si="65"/>
        <v>370952418.14796197</v>
      </c>
      <c r="AH87" s="13">
        <f t="shared" si="106"/>
        <v>370951371.16391802</v>
      </c>
      <c r="AI87" s="13">
        <f t="shared" si="66"/>
        <v>16763.732445960341</v>
      </c>
      <c r="AJ87">
        <f t="shared" si="89"/>
        <v>370951568.38429976</v>
      </c>
      <c r="AK87" s="13">
        <f t="shared" si="67"/>
        <v>370952418.14796197</v>
      </c>
      <c r="AL87" s="37">
        <f t="shared" si="90"/>
        <v>628.5495075911399</v>
      </c>
      <c r="AM87" s="13">
        <f t="shared" si="68"/>
        <v>30762.916657339658</v>
      </c>
      <c r="AN87">
        <f t="shared" si="91"/>
        <v>990.46617414807702</v>
      </c>
      <c r="AO87" s="13">
        <f t="shared" si="69"/>
        <v>2813.5073827337451</v>
      </c>
      <c r="AP87" s="13">
        <f t="shared" si="107"/>
        <v>628.41966277274457</v>
      </c>
      <c r="AQ87" s="13">
        <f t="shared" si="70"/>
        <v>16763.732445960341</v>
      </c>
      <c r="AR87" s="13">
        <f t="shared" si="92"/>
        <v>825.640044489925</v>
      </c>
      <c r="AS87" s="38">
        <f t="shared" si="71"/>
        <v>2813.5073827337451</v>
      </c>
      <c r="AT87" s="37">
        <f t="shared" si="93"/>
        <v>80763974.665005758</v>
      </c>
      <c r="AU87" s="13">
        <f t="shared" si="72"/>
        <v>33129.294861750393</v>
      </c>
      <c r="AV87">
        <f t="shared" si="94"/>
        <v>80764364.421415895</v>
      </c>
      <c r="AW87" s="13">
        <f t="shared" si="73"/>
        <v>80764377.431120396</v>
      </c>
      <c r="AX87" s="13">
        <f t="shared" si="108"/>
        <v>197675123.00301972</v>
      </c>
      <c r="AY87" s="13">
        <f t="shared" si="74"/>
        <v>16763.732445960341</v>
      </c>
      <c r="AZ87">
        <f t="shared" si="95"/>
        <v>197675320.22340143</v>
      </c>
      <c r="BA87" s="13">
        <f t="shared" si="75"/>
        <v>197675525.94803166</v>
      </c>
      <c r="BB87" s="37">
        <f t="shared" si="96"/>
        <v>112.97425663945214</v>
      </c>
      <c r="BC87" s="13">
        <f t="shared" si="76"/>
        <v>30762.916657339658</v>
      </c>
      <c r="BD87">
        <f t="shared" si="97"/>
        <v>474.89092319638928</v>
      </c>
      <c r="BE87" s="13">
        <f t="shared" si="77"/>
        <v>503.35057957927143</v>
      </c>
      <c r="BF87" s="13">
        <f t="shared" si="109"/>
        <v>112.84441182105685</v>
      </c>
      <c r="BG87" s="13">
        <f t="shared" si="78"/>
        <v>16763.732445960341</v>
      </c>
      <c r="BH87">
        <f t="shared" si="98"/>
        <v>310.06479353823732</v>
      </c>
      <c r="BI87" s="13">
        <f t="shared" si="79"/>
        <v>503.35057957927143</v>
      </c>
      <c r="BJ87" s="37">
        <f t="shared" si="99"/>
        <v>1.3160841587359395</v>
      </c>
      <c r="BK87" s="13">
        <f t="shared" si="80"/>
        <v>2366.3782044107429</v>
      </c>
      <c r="BL87">
        <f t="shared" si="100"/>
        <v>29.155827740038799</v>
      </c>
      <c r="BM87" s="13">
        <f t="shared" si="81"/>
        <v>5.6772349545232395</v>
      </c>
      <c r="BN87" s="13">
        <f t="shared" si="110"/>
        <v>1.7748691837326502</v>
      </c>
      <c r="BO87" s="13">
        <f t="shared" si="82"/>
        <v>16763.732445960341</v>
      </c>
      <c r="BP87">
        <f t="shared" si="101"/>
        <v>198.99525090091313</v>
      </c>
      <c r="BQ87" s="13">
        <f t="shared" si="83"/>
        <v>5.6772349545232395</v>
      </c>
      <c r="BR87" s="37">
        <f t="shared" si="102"/>
        <v>186.01507445024774</v>
      </c>
      <c r="BS87" s="13">
        <f t="shared" si="84"/>
        <v>37862.051270571887</v>
      </c>
      <c r="BT87">
        <f t="shared" si="103"/>
        <v>631.45097175109345</v>
      </c>
      <c r="BU87" s="13">
        <f t="shared" si="85"/>
        <v>829.96785815000442</v>
      </c>
      <c r="BV87" s="13">
        <f t="shared" si="111"/>
        <v>117588208.32452293</v>
      </c>
      <c r="BW87" s="13">
        <f t="shared" si="86"/>
        <v>16763.732445960341</v>
      </c>
      <c r="BX87">
        <f t="shared" si="104"/>
        <v>117588405.54490465</v>
      </c>
      <c r="BY87" s="13">
        <f t="shared" si="87"/>
        <v>117588852.55430891</v>
      </c>
    </row>
    <row r="88" spans="29:77" x14ac:dyDescent="0.2">
      <c r="AC88">
        <v>86</v>
      </c>
      <c r="AD88" s="37">
        <f t="shared" si="88"/>
        <v>370951371.2937628</v>
      </c>
      <c r="AE88" s="13">
        <f t="shared" si="64"/>
        <v>30762.916657339658</v>
      </c>
      <c r="AF88">
        <f t="shared" si="105"/>
        <v>370951729.00209606</v>
      </c>
      <c r="AG88" s="13">
        <f t="shared" si="65"/>
        <v>370952418.14796197</v>
      </c>
      <c r="AH88" s="13">
        <f t="shared" si="106"/>
        <v>370951371.16391802</v>
      </c>
      <c r="AI88" s="13">
        <f t="shared" si="66"/>
        <v>16763.732445960341</v>
      </c>
      <c r="AJ88">
        <f t="shared" si="89"/>
        <v>370951566.09103948</v>
      </c>
      <c r="AK88" s="13">
        <f t="shared" si="67"/>
        <v>370952418.14796197</v>
      </c>
      <c r="AL88" s="37">
        <f t="shared" si="90"/>
        <v>628.5495075911399</v>
      </c>
      <c r="AM88" s="13">
        <f t="shared" si="68"/>
        <v>30762.916657339658</v>
      </c>
      <c r="AN88">
        <f t="shared" si="91"/>
        <v>986.25784081601967</v>
      </c>
      <c r="AO88" s="13">
        <f t="shared" si="69"/>
        <v>2813.5073827337451</v>
      </c>
      <c r="AP88" s="13">
        <f t="shared" si="107"/>
        <v>628.41966277274457</v>
      </c>
      <c r="AQ88" s="13">
        <f t="shared" si="70"/>
        <v>16763.732445960341</v>
      </c>
      <c r="AR88" s="13">
        <f t="shared" si="92"/>
        <v>823.34678423739967</v>
      </c>
      <c r="AS88" s="38">
        <f t="shared" si="71"/>
        <v>2813.5073827337451</v>
      </c>
      <c r="AT88" s="37">
        <f t="shared" si="93"/>
        <v>80763974.665005758</v>
      </c>
      <c r="AU88" s="13">
        <f t="shared" si="72"/>
        <v>33129.294861750393</v>
      </c>
      <c r="AV88">
        <f t="shared" si="94"/>
        <v>80764359.889364615</v>
      </c>
      <c r="AW88" s="13">
        <f t="shared" si="73"/>
        <v>80764377.431120396</v>
      </c>
      <c r="AX88" s="13">
        <f t="shared" si="108"/>
        <v>197675123.00301972</v>
      </c>
      <c r="AY88" s="13">
        <f t="shared" si="74"/>
        <v>16763.732445960341</v>
      </c>
      <c r="AZ88">
        <f t="shared" si="95"/>
        <v>197675317.93014118</v>
      </c>
      <c r="BA88" s="13">
        <f t="shared" si="75"/>
        <v>197675525.94803166</v>
      </c>
      <c r="BB88" s="37">
        <f t="shared" si="96"/>
        <v>112.97425663945214</v>
      </c>
      <c r="BC88" s="13">
        <f t="shared" si="76"/>
        <v>30762.916657339658</v>
      </c>
      <c r="BD88">
        <f t="shared" si="97"/>
        <v>470.68258986433193</v>
      </c>
      <c r="BE88" s="13">
        <f t="shared" si="77"/>
        <v>503.35057957927143</v>
      </c>
      <c r="BF88" s="13">
        <f t="shared" si="109"/>
        <v>112.84441182105685</v>
      </c>
      <c r="BG88" s="13">
        <f t="shared" si="78"/>
        <v>16763.732445960341</v>
      </c>
      <c r="BH88">
        <f t="shared" si="98"/>
        <v>307.771533285712</v>
      </c>
      <c r="BI88" s="13">
        <f t="shared" si="79"/>
        <v>503.35057957927143</v>
      </c>
      <c r="BJ88" s="37">
        <f t="shared" si="99"/>
        <v>1.3160841587359395</v>
      </c>
      <c r="BK88" s="13">
        <f t="shared" si="80"/>
        <v>2366.3782044107429</v>
      </c>
      <c r="BL88">
        <f t="shared" si="100"/>
        <v>28.832109791418997</v>
      </c>
      <c r="BM88" s="13">
        <f t="shared" si="81"/>
        <v>5.6772349545232395</v>
      </c>
      <c r="BN88" s="13">
        <f t="shared" si="110"/>
        <v>1.7748691837326502</v>
      </c>
      <c r="BO88" s="13">
        <f t="shared" si="82"/>
        <v>16763.732445960341</v>
      </c>
      <c r="BP88">
        <f t="shared" si="101"/>
        <v>196.70199064838778</v>
      </c>
      <c r="BQ88" s="13">
        <f t="shared" si="83"/>
        <v>5.6772349545232395</v>
      </c>
      <c r="BR88" s="37">
        <f t="shared" si="102"/>
        <v>186.01507445024774</v>
      </c>
      <c r="BS88" s="13">
        <f t="shared" si="84"/>
        <v>37862.051270571887</v>
      </c>
      <c r="BT88">
        <f t="shared" si="103"/>
        <v>626.27148457317662</v>
      </c>
      <c r="BU88" s="13">
        <f t="shared" si="85"/>
        <v>829.96785815000442</v>
      </c>
      <c r="BV88" s="13">
        <f t="shared" si="111"/>
        <v>117588208.32452293</v>
      </c>
      <c r="BW88" s="13">
        <f t="shared" si="86"/>
        <v>16763.732445960341</v>
      </c>
      <c r="BX88">
        <f t="shared" si="104"/>
        <v>117588403.25164439</v>
      </c>
      <c r="BY88" s="13">
        <f t="shared" si="87"/>
        <v>117588852.55430891</v>
      </c>
    </row>
    <row r="89" spans="29:77" x14ac:dyDescent="0.2">
      <c r="AC89">
        <v>87</v>
      </c>
      <c r="AD89" s="37">
        <f t="shared" si="88"/>
        <v>370951371.2937628</v>
      </c>
      <c r="AE89" s="13">
        <f t="shared" si="64"/>
        <v>30762.916657339658</v>
      </c>
      <c r="AF89">
        <f t="shared" si="105"/>
        <v>370951724.89050597</v>
      </c>
      <c r="AG89" s="13">
        <f t="shared" si="65"/>
        <v>370952418.14796197</v>
      </c>
      <c r="AH89" s="13">
        <f t="shared" si="106"/>
        <v>370951371.16391802</v>
      </c>
      <c r="AI89" s="13">
        <f t="shared" si="66"/>
        <v>16763.732445960341</v>
      </c>
      <c r="AJ89">
        <f t="shared" si="89"/>
        <v>370951563.85049784</v>
      </c>
      <c r="AK89" s="13">
        <f t="shared" si="67"/>
        <v>370952418.14796197</v>
      </c>
      <c r="AL89" s="37">
        <f t="shared" si="90"/>
        <v>628.5495075911399</v>
      </c>
      <c r="AM89" s="13">
        <f t="shared" si="68"/>
        <v>30762.916657339658</v>
      </c>
      <c r="AN89">
        <f t="shared" si="91"/>
        <v>982.14625077895198</v>
      </c>
      <c r="AO89" s="13">
        <f t="shared" si="69"/>
        <v>2813.5073827337451</v>
      </c>
      <c r="AP89" s="13">
        <f t="shared" si="107"/>
        <v>628.41966277274457</v>
      </c>
      <c r="AQ89" s="13">
        <f t="shared" si="70"/>
        <v>16763.732445960341</v>
      </c>
      <c r="AR89" s="13">
        <f t="shared" si="92"/>
        <v>821.10624261136923</v>
      </c>
      <c r="AS89" s="38">
        <f t="shared" si="71"/>
        <v>2813.5073827337451</v>
      </c>
      <c r="AT89" s="37">
        <f t="shared" si="93"/>
        <v>80763974.665005758</v>
      </c>
      <c r="AU89" s="13">
        <f t="shared" si="72"/>
        <v>33129.294861750393</v>
      </c>
      <c r="AV89">
        <f t="shared" si="94"/>
        <v>80764355.461498424</v>
      </c>
      <c r="AW89" s="13">
        <f t="shared" si="73"/>
        <v>80764377.431120396</v>
      </c>
      <c r="AX89" s="13">
        <f t="shared" si="108"/>
        <v>197675123.00301972</v>
      </c>
      <c r="AY89" s="13">
        <f t="shared" si="74"/>
        <v>16763.732445960341</v>
      </c>
      <c r="AZ89">
        <f t="shared" si="95"/>
        <v>197675315.68959957</v>
      </c>
      <c r="BA89" s="13">
        <f t="shared" si="75"/>
        <v>197675525.94803166</v>
      </c>
      <c r="BB89" s="37">
        <f t="shared" si="96"/>
        <v>112.97425663945214</v>
      </c>
      <c r="BC89" s="13">
        <f t="shared" si="76"/>
        <v>30762.916657339658</v>
      </c>
      <c r="BD89">
        <f t="shared" si="97"/>
        <v>466.57099982726425</v>
      </c>
      <c r="BE89" s="13">
        <f t="shared" si="77"/>
        <v>503.35057957927143</v>
      </c>
      <c r="BF89" s="13">
        <f t="shared" si="109"/>
        <v>112.84441182105685</v>
      </c>
      <c r="BG89" s="13">
        <f t="shared" si="78"/>
        <v>16763.732445960341</v>
      </c>
      <c r="BH89">
        <f t="shared" si="98"/>
        <v>305.53099165968143</v>
      </c>
      <c r="BI89" s="13">
        <f t="shared" si="79"/>
        <v>503.35057957927143</v>
      </c>
      <c r="BJ89" s="37">
        <f t="shared" si="99"/>
        <v>1.3160841587359395</v>
      </c>
      <c r="BK89" s="13">
        <f t="shared" si="80"/>
        <v>2366.3782044107429</v>
      </c>
      <c r="BL89">
        <f t="shared" si="100"/>
        <v>28.515833634721492</v>
      </c>
      <c r="BM89" s="13">
        <f t="shared" si="81"/>
        <v>5.6772349545232395</v>
      </c>
      <c r="BN89" s="13">
        <f t="shared" si="110"/>
        <v>1.7748691837326502</v>
      </c>
      <c r="BO89" s="13">
        <f t="shared" si="82"/>
        <v>16763.732445960341</v>
      </c>
      <c r="BP89">
        <f t="shared" si="101"/>
        <v>194.46144902235724</v>
      </c>
      <c r="BQ89" s="13">
        <f t="shared" si="83"/>
        <v>5.6772349545232395</v>
      </c>
      <c r="BR89" s="37">
        <f t="shared" si="102"/>
        <v>186.01507445024774</v>
      </c>
      <c r="BS89" s="13">
        <f t="shared" si="84"/>
        <v>37862.051270571887</v>
      </c>
      <c r="BT89">
        <f t="shared" si="103"/>
        <v>621.21106606601654</v>
      </c>
      <c r="BU89" s="13">
        <f t="shared" si="85"/>
        <v>829.96785815000442</v>
      </c>
      <c r="BV89" s="13">
        <f t="shared" si="111"/>
        <v>117588208.32452293</v>
      </c>
      <c r="BW89" s="13">
        <f t="shared" si="86"/>
        <v>16763.732445960341</v>
      </c>
      <c r="BX89">
        <f t="shared" si="104"/>
        <v>117588401.01110277</v>
      </c>
      <c r="BY89" s="13">
        <f t="shared" si="87"/>
        <v>117588852.55430891</v>
      </c>
    </row>
    <row r="90" spans="29:77" x14ac:dyDescent="0.2">
      <c r="AC90">
        <v>88</v>
      </c>
      <c r="AD90" s="37">
        <f t="shared" si="88"/>
        <v>370951371.2937628</v>
      </c>
      <c r="AE90" s="13">
        <f t="shared" si="64"/>
        <v>30762.916657339658</v>
      </c>
      <c r="AF90">
        <f t="shared" si="105"/>
        <v>370951720.87236118</v>
      </c>
      <c r="AG90" s="13">
        <f t="shared" si="65"/>
        <v>370952418.14796197</v>
      </c>
      <c r="AH90" s="13">
        <f t="shared" si="106"/>
        <v>370951371.16391802</v>
      </c>
      <c r="AI90" s="13">
        <f t="shared" si="66"/>
        <v>16763.732445960341</v>
      </c>
      <c r="AJ90">
        <f t="shared" si="89"/>
        <v>370951561.66087765</v>
      </c>
      <c r="AK90" s="13">
        <f t="shared" si="67"/>
        <v>370952418.14796197</v>
      </c>
      <c r="AL90" s="37">
        <f t="shared" si="90"/>
        <v>628.5495075911399</v>
      </c>
      <c r="AM90" s="13">
        <f t="shared" si="68"/>
        <v>30762.916657339658</v>
      </c>
      <c r="AN90">
        <f t="shared" si="91"/>
        <v>978.12810596999964</v>
      </c>
      <c r="AO90" s="13">
        <f t="shared" si="69"/>
        <v>2813.5073827337451</v>
      </c>
      <c r="AP90" s="13">
        <f t="shared" si="107"/>
        <v>628.41966277274457</v>
      </c>
      <c r="AQ90" s="13">
        <f t="shared" si="70"/>
        <v>16763.732445960341</v>
      </c>
      <c r="AR90" s="13">
        <f t="shared" si="92"/>
        <v>818.91662238593028</v>
      </c>
      <c r="AS90" s="38">
        <f t="shared" si="71"/>
        <v>2813.5073827337451</v>
      </c>
      <c r="AT90" s="37">
        <f t="shared" si="93"/>
        <v>80763974.665005758</v>
      </c>
      <c r="AU90" s="13">
        <f t="shared" si="72"/>
        <v>33129.294861750393</v>
      </c>
      <c r="AV90">
        <f t="shared" si="94"/>
        <v>80764351.134265557</v>
      </c>
      <c r="AW90" s="13">
        <f t="shared" si="73"/>
        <v>80764377.431120396</v>
      </c>
      <c r="AX90" s="13">
        <f t="shared" si="108"/>
        <v>197675123.00301972</v>
      </c>
      <c r="AY90" s="13">
        <f t="shared" si="74"/>
        <v>16763.732445960341</v>
      </c>
      <c r="AZ90">
        <f t="shared" si="95"/>
        <v>197675313.49997935</v>
      </c>
      <c r="BA90" s="13">
        <f t="shared" si="75"/>
        <v>197675525.94803166</v>
      </c>
      <c r="BB90" s="37">
        <f t="shared" si="96"/>
        <v>112.97425663945214</v>
      </c>
      <c r="BC90" s="13">
        <f t="shared" si="76"/>
        <v>30762.916657339658</v>
      </c>
      <c r="BD90">
        <f t="shared" si="97"/>
        <v>462.5528550183119</v>
      </c>
      <c r="BE90" s="13">
        <f t="shared" si="77"/>
        <v>503.35057957927143</v>
      </c>
      <c r="BF90" s="13">
        <f t="shared" si="109"/>
        <v>112.84441182105685</v>
      </c>
      <c r="BG90" s="13">
        <f t="shared" si="78"/>
        <v>16763.732445960341</v>
      </c>
      <c r="BH90">
        <f t="shared" si="98"/>
        <v>303.34137143424255</v>
      </c>
      <c r="BI90" s="13">
        <f t="shared" si="79"/>
        <v>503.35057957927143</v>
      </c>
      <c r="BJ90" s="37">
        <f t="shared" si="99"/>
        <v>1.3160841587359395</v>
      </c>
      <c r="BK90" s="13">
        <f t="shared" si="80"/>
        <v>2366.3782044107429</v>
      </c>
      <c r="BL90">
        <f t="shared" si="100"/>
        <v>28.206745572494381</v>
      </c>
      <c r="BM90" s="13">
        <f t="shared" si="81"/>
        <v>5.6772349545232395</v>
      </c>
      <c r="BN90" s="13">
        <f t="shared" si="110"/>
        <v>1.7748691837326502</v>
      </c>
      <c r="BO90" s="13">
        <f t="shared" si="82"/>
        <v>16763.732445960341</v>
      </c>
      <c r="BP90">
        <f t="shared" si="101"/>
        <v>192.27182879691833</v>
      </c>
      <c r="BQ90" s="13">
        <f t="shared" si="83"/>
        <v>5.6772349545232395</v>
      </c>
      <c r="BR90" s="37">
        <f t="shared" si="102"/>
        <v>186.01507445024774</v>
      </c>
      <c r="BS90" s="13">
        <f t="shared" si="84"/>
        <v>37862.051270571887</v>
      </c>
      <c r="BT90">
        <f t="shared" si="103"/>
        <v>616.26565707038276</v>
      </c>
      <c r="BU90" s="13">
        <f t="shared" si="85"/>
        <v>829.96785815000442</v>
      </c>
      <c r="BV90" s="13">
        <f t="shared" si="111"/>
        <v>117588208.32452293</v>
      </c>
      <c r="BW90" s="13">
        <f t="shared" si="86"/>
        <v>16763.732445960341</v>
      </c>
      <c r="BX90">
        <f t="shared" si="104"/>
        <v>117588398.82148254</v>
      </c>
      <c r="BY90" s="13">
        <f t="shared" si="87"/>
        <v>117588852.55430891</v>
      </c>
    </row>
    <row r="91" spans="29:77" x14ac:dyDescent="0.2">
      <c r="AC91">
        <v>89</v>
      </c>
      <c r="AD91" s="37">
        <f t="shared" si="88"/>
        <v>370951371.2937628</v>
      </c>
      <c r="AE91" s="13">
        <f t="shared" si="64"/>
        <v>30762.916657339658</v>
      </c>
      <c r="AF91">
        <f t="shared" si="105"/>
        <v>370951716.94451177</v>
      </c>
      <c r="AG91" s="13">
        <f t="shared" si="65"/>
        <v>370952418.14796197</v>
      </c>
      <c r="AH91" s="13">
        <f t="shared" si="106"/>
        <v>370951371.16391802</v>
      </c>
      <c r="AI91" s="13">
        <f t="shared" si="66"/>
        <v>16763.732445960341</v>
      </c>
      <c r="AJ91">
        <f t="shared" si="89"/>
        <v>370951559.52046233</v>
      </c>
      <c r="AK91" s="13">
        <f t="shared" si="67"/>
        <v>370952418.14796197</v>
      </c>
      <c r="AL91" s="37">
        <f t="shared" si="90"/>
        <v>628.5495075911399</v>
      </c>
      <c r="AM91" s="13">
        <f t="shared" si="68"/>
        <v>30762.916657339658</v>
      </c>
      <c r="AN91">
        <f t="shared" si="91"/>
        <v>974.20025655001245</v>
      </c>
      <c r="AO91" s="13">
        <f t="shared" si="69"/>
        <v>2813.5073827337451</v>
      </c>
      <c r="AP91" s="13">
        <f t="shared" si="107"/>
        <v>628.41966277274457</v>
      </c>
      <c r="AQ91" s="13">
        <f t="shared" si="70"/>
        <v>16763.732445960341</v>
      </c>
      <c r="AR91" s="13">
        <f t="shared" si="92"/>
        <v>816.77620710937765</v>
      </c>
      <c r="AS91" s="38">
        <f t="shared" si="71"/>
        <v>2813.5073827337451</v>
      </c>
      <c r="AT91" s="37">
        <f t="shared" si="93"/>
        <v>80763974.665005758</v>
      </c>
      <c r="AU91" s="13">
        <f t="shared" si="72"/>
        <v>33129.294861750393</v>
      </c>
      <c r="AV91">
        <f t="shared" si="94"/>
        <v>80764346.904273868</v>
      </c>
      <c r="AW91" s="13">
        <f t="shared" si="73"/>
        <v>80764377.431120396</v>
      </c>
      <c r="AX91" s="13">
        <f t="shared" si="108"/>
        <v>197675123.00301972</v>
      </c>
      <c r="AY91" s="13">
        <f t="shared" si="74"/>
        <v>16763.732445960341</v>
      </c>
      <c r="AZ91">
        <f t="shared" si="95"/>
        <v>197675311.35956407</v>
      </c>
      <c r="BA91" s="13">
        <f t="shared" si="75"/>
        <v>197675525.94803166</v>
      </c>
      <c r="BB91" s="37">
        <f t="shared" si="96"/>
        <v>112.97425663945214</v>
      </c>
      <c r="BC91" s="13">
        <f t="shared" si="76"/>
        <v>30762.916657339658</v>
      </c>
      <c r="BD91">
        <f t="shared" si="97"/>
        <v>458.62500559832472</v>
      </c>
      <c r="BE91" s="13">
        <f t="shared" si="77"/>
        <v>503.35057957927143</v>
      </c>
      <c r="BF91" s="13">
        <f t="shared" si="109"/>
        <v>112.84441182105685</v>
      </c>
      <c r="BG91" s="13">
        <f t="shared" si="78"/>
        <v>16763.732445960341</v>
      </c>
      <c r="BH91">
        <f t="shared" si="98"/>
        <v>301.20095615768992</v>
      </c>
      <c r="BI91" s="13">
        <f t="shared" si="79"/>
        <v>503.35057957927143</v>
      </c>
      <c r="BJ91" s="37">
        <f t="shared" si="99"/>
        <v>1.3160841587359395</v>
      </c>
      <c r="BK91" s="13">
        <f t="shared" si="80"/>
        <v>2366.3782044107429</v>
      </c>
      <c r="BL91">
        <f t="shared" si="100"/>
        <v>27.904603309418444</v>
      </c>
      <c r="BM91" s="13">
        <f t="shared" si="81"/>
        <v>5.6772349545232395</v>
      </c>
      <c r="BN91" s="13">
        <f t="shared" si="110"/>
        <v>1.7748691837326502</v>
      </c>
      <c r="BO91" s="13">
        <f t="shared" si="82"/>
        <v>16763.732445960341</v>
      </c>
      <c r="BP91">
        <f t="shared" si="101"/>
        <v>190.1314135203657</v>
      </c>
      <c r="BQ91" s="13">
        <f t="shared" si="83"/>
        <v>5.6772349545232395</v>
      </c>
      <c r="BR91" s="37">
        <f t="shared" si="102"/>
        <v>186.01507445024774</v>
      </c>
      <c r="BS91" s="13">
        <f t="shared" si="84"/>
        <v>37862.051270571887</v>
      </c>
      <c r="BT91">
        <f t="shared" si="103"/>
        <v>611.43138086116778</v>
      </c>
      <c r="BU91" s="13">
        <f t="shared" si="85"/>
        <v>829.96785815000442</v>
      </c>
      <c r="BV91" s="13">
        <f t="shared" si="111"/>
        <v>117588208.32452293</v>
      </c>
      <c r="BW91" s="13">
        <f t="shared" si="86"/>
        <v>16763.732445960341</v>
      </c>
      <c r="BX91">
        <f t="shared" si="104"/>
        <v>117588396.68106726</v>
      </c>
      <c r="BY91" s="13">
        <f t="shared" si="87"/>
        <v>117588852.55430891</v>
      </c>
    </row>
    <row r="92" spans="29:77" x14ac:dyDescent="0.2">
      <c r="AC92">
        <v>90</v>
      </c>
      <c r="AD92" s="37">
        <f t="shared" si="88"/>
        <v>370951371.2937628</v>
      </c>
      <c r="AE92" s="13">
        <f t="shared" si="64"/>
        <v>30762.916657339658</v>
      </c>
      <c r="AF92">
        <f t="shared" si="105"/>
        <v>370951713.10394788</v>
      </c>
      <c r="AG92" s="13">
        <f t="shared" si="65"/>
        <v>370952418.14796197</v>
      </c>
      <c r="AH92" s="13">
        <f t="shared" si="106"/>
        <v>370951371.16391802</v>
      </c>
      <c r="AI92" s="13">
        <f t="shared" si="66"/>
        <v>16763.732445960341</v>
      </c>
      <c r="AJ92">
        <f t="shared" si="89"/>
        <v>370951557.42761189</v>
      </c>
      <c r="AK92" s="13">
        <f t="shared" si="67"/>
        <v>370952418.14796197</v>
      </c>
      <c r="AL92" s="37">
        <f t="shared" si="90"/>
        <v>628.5495075911399</v>
      </c>
      <c r="AM92" s="13">
        <f t="shared" si="68"/>
        <v>30762.916657339658</v>
      </c>
      <c r="AN92">
        <f t="shared" si="91"/>
        <v>970.35969267269161</v>
      </c>
      <c r="AO92" s="13">
        <f t="shared" si="69"/>
        <v>2813.5073827337451</v>
      </c>
      <c r="AP92" s="13">
        <f t="shared" si="107"/>
        <v>628.41966277274457</v>
      </c>
      <c r="AQ92" s="13">
        <f t="shared" si="70"/>
        <v>16763.732445960341</v>
      </c>
      <c r="AR92" s="13">
        <f t="shared" si="92"/>
        <v>814.68335661674837</v>
      </c>
      <c r="AS92" s="38">
        <f t="shared" si="71"/>
        <v>2813.5073827337451</v>
      </c>
      <c r="AT92" s="37">
        <f t="shared" si="93"/>
        <v>80763974.665005758</v>
      </c>
      <c r="AU92" s="13">
        <f t="shared" si="72"/>
        <v>33129.294861750393</v>
      </c>
      <c r="AV92">
        <f t="shared" si="94"/>
        <v>80764342.768281996</v>
      </c>
      <c r="AW92" s="13">
        <f t="shared" si="73"/>
        <v>80764377.431120396</v>
      </c>
      <c r="AX92" s="13">
        <f t="shared" si="108"/>
        <v>197675123.00301972</v>
      </c>
      <c r="AY92" s="13">
        <f t="shared" si="74"/>
        <v>16763.732445960341</v>
      </c>
      <c r="AZ92">
        <f t="shared" si="95"/>
        <v>197675309.26671356</v>
      </c>
      <c r="BA92" s="13">
        <f t="shared" si="75"/>
        <v>197675525.94803166</v>
      </c>
      <c r="BB92" s="37">
        <f t="shared" si="96"/>
        <v>112.97425663945214</v>
      </c>
      <c r="BC92" s="13">
        <f t="shared" si="76"/>
        <v>30762.916657339658</v>
      </c>
      <c r="BD92">
        <f t="shared" si="97"/>
        <v>454.78444172100387</v>
      </c>
      <c r="BE92" s="13">
        <f t="shared" si="77"/>
        <v>503.35057957927143</v>
      </c>
      <c r="BF92" s="13">
        <f t="shared" si="109"/>
        <v>112.84441182105685</v>
      </c>
      <c r="BG92" s="13">
        <f t="shared" si="78"/>
        <v>16763.732445960341</v>
      </c>
      <c r="BH92">
        <f t="shared" si="98"/>
        <v>299.10810566506063</v>
      </c>
      <c r="BI92" s="13">
        <f t="shared" si="79"/>
        <v>503.35057957927143</v>
      </c>
      <c r="BJ92" s="37">
        <f t="shared" si="99"/>
        <v>1.3160841587359395</v>
      </c>
      <c r="BK92" s="13">
        <f t="shared" si="80"/>
        <v>2366.3782044107429</v>
      </c>
      <c r="BL92">
        <f t="shared" si="100"/>
        <v>27.609175318855307</v>
      </c>
      <c r="BM92" s="13">
        <f t="shared" si="81"/>
        <v>5.6772349545232395</v>
      </c>
      <c r="BN92" s="13">
        <f t="shared" si="110"/>
        <v>1.7748691837326502</v>
      </c>
      <c r="BO92" s="13">
        <f t="shared" si="82"/>
        <v>16763.732445960341</v>
      </c>
      <c r="BP92">
        <f t="shared" si="101"/>
        <v>188.03856302773644</v>
      </c>
      <c r="BQ92" s="13">
        <f t="shared" si="83"/>
        <v>5.6772349545232395</v>
      </c>
      <c r="BR92" s="37">
        <f t="shared" si="102"/>
        <v>186.01507445024774</v>
      </c>
      <c r="BS92" s="13">
        <f t="shared" si="84"/>
        <v>37862.051270571887</v>
      </c>
      <c r="BT92">
        <f t="shared" si="103"/>
        <v>606.70453301215764</v>
      </c>
      <c r="BU92" s="13">
        <f t="shared" si="85"/>
        <v>829.96785815000442</v>
      </c>
      <c r="BV92" s="13">
        <f t="shared" si="111"/>
        <v>117588208.32452293</v>
      </c>
      <c r="BW92" s="13">
        <f t="shared" si="86"/>
        <v>16763.732445960341</v>
      </c>
      <c r="BX92">
        <f t="shared" si="104"/>
        <v>117588394.58821677</v>
      </c>
      <c r="BY92" s="13">
        <f t="shared" si="87"/>
        <v>117588852.55430891</v>
      </c>
    </row>
    <row r="93" spans="29:77" x14ac:dyDescent="0.2">
      <c r="AC93">
        <v>91</v>
      </c>
      <c r="AD93" s="37">
        <f t="shared" si="88"/>
        <v>370951371.2937628</v>
      </c>
      <c r="AE93" s="13">
        <f t="shared" si="64"/>
        <v>30762.916657339658</v>
      </c>
      <c r="AF93">
        <f t="shared" si="105"/>
        <v>370951709.34779203</v>
      </c>
      <c r="AG93" s="13">
        <f t="shared" si="65"/>
        <v>370952418.14796197</v>
      </c>
      <c r="AH93" s="13">
        <f t="shared" si="106"/>
        <v>370951371.16391802</v>
      </c>
      <c r="AI93" s="13">
        <f t="shared" si="66"/>
        <v>16763.732445960341</v>
      </c>
      <c r="AJ93">
        <f t="shared" si="89"/>
        <v>370951555.38075811</v>
      </c>
      <c r="AK93" s="13">
        <f t="shared" si="67"/>
        <v>370952418.14796197</v>
      </c>
      <c r="AL93" s="37">
        <f t="shared" si="90"/>
        <v>628.5495075911399</v>
      </c>
      <c r="AM93" s="13">
        <f t="shared" si="68"/>
        <v>30762.916657339658</v>
      </c>
      <c r="AN93">
        <f t="shared" si="91"/>
        <v>966.60353679267462</v>
      </c>
      <c r="AO93" s="13">
        <f t="shared" si="69"/>
        <v>2813.5073827337451</v>
      </c>
      <c r="AP93" s="13">
        <f t="shared" si="107"/>
        <v>628.41966277274457</v>
      </c>
      <c r="AQ93" s="13">
        <f t="shared" si="70"/>
        <v>16763.732445960341</v>
      </c>
      <c r="AR93" s="13">
        <f t="shared" si="92"/>
        <v>812.63650283824279</v>
      </c>
      <c r="AS93" s="38">
        <f t="shared" si="71"/>
        <v>2813.5073827337451</v>
      </c>
      <c r="AT93" s="37">
        <f t="shared" si="93"/>
        <v>80763974.665005758</v>
      </c>
      <c r="AU93" s="13">
        <f t="shared" si="72"/>
        <v>33129.294861750393</v>
      </c>
      <c r="AV93">
        <f t="shared" si="94"/>
        <v>80764338.723191053</v>
      </c>
      <c r="AW93" s="13">
        <f t="shared" si="73"/>
        <v>80764377.431120396</v>
      </c>
      <c r="AX93" s="13">
        <f t="shared" si="108"/>
        <v>197675123.00301972</v>
      </c>
      <c r="AY93" s="13">
        <f t="shared" si="74"/>
        <v>16763.732445960341</v>
      </c>
      <c r="AZ93">
        <f t="shared" si="95"/>
        <v>197675307.21985978</v>
      </c>
      <c r="BA93" s="13">
        <f t="shared" si="75"/>
        <v>197675525.94803166</v>
      </c>
      <c r="BB93" s="37">
        <f t="shared" si="96"/>
        <v>112.97425663945214</v>
      </c>
      <c r="BC93" s="13">
        <f t="shared" si="76"/>
        <v>30762.916657339658</v>
      </c>
      <c r="BD93">
        <f t="shared" si="97"/>
        <v>451.02828584098688</v>
      </c>
      <c r="BE93" s="13">
        <f t="shared" si="77"/>
        <v>503.35057957927143</v>
      </c>
      <c r="BF93" s="13">
        <f t="shared" si="109"/>
        <v>112.84441182105685</v>
      </c>
      <c r="BG93" s="13">
        <f t="shared" si="78"/>
        <v>16763.732445960341</v>
      </c>
      <c r="BH93">
        <f t="shared" si="98"/>
        <v>297.06125188655511</v>
      </c>
      <c r="BI93" s="13">
        <f t="shared" si="79"/>
        <v>503.35057957927143</v>
      </c>
      <c r="BJ93" s="37">
        <f t="shared" si="99"/>
        <v>1.3160841587359395</v>
      </c>
      <c r="BK93" s="13">
        <f t="shared" si="80"/>
        <v>2366.3782044107429</v>
      </c>
      <c r="BL93">
        <f t="shared" si="100"/>
        <v>27.320240251161685</v>
      </c>
      <c r="BM93" s="13">
        <f t="shared" si="81"/>
        <v>5.6772349545232395</v>
      </c>
      <c r="BN93" s="13">
        <f t="shared" si="110"/>
        <v>1.7748691837326502</v>
      </c>
      <c r="BO93" s="13">
        <f t="shared" si="82"/>
        <v>16763.732445960341</v>
      </c>
      <c r="BP93">
        <f t="shared" si="101"/>
        <v>185.99170924923089</v>
      </c>
      <c r="BQ93" s="13">
        <f t="shared" si="83"/>
        <v>5.6772349545232395</v>
      </c>
      <c r="BR93" s="37">
        <f t="shared" si="102"/>
        <v>186.01507445024774</v>
      </c>
      <c r="BS93" s="13">
        <f t="shared" si="84"/>
        <v>37862.051270571887</v>
      </c>
      <c r="BT93">
        <f t="shared" si="103"/>
        <v>602.08157192905969</v>
      </c>
      <c r="BU93" s="13">
        <f t="shared" si="85"/>
        <v>829.96785815000442</v>
      </c>
      <c r="BV93" s="13">
        <f t="shared" si="111"/>
        <v>117588208.32452293</v>
      </c>
      <c r="BW93" s="13">
        <f t="shared" si="86"/>
        <v>16763.732445960341</v>
      </c>
      <c r="BX93">
        <f t="shared" si="104"/>
        <v>117588392.54136299</v>
      </c>
      <c r="BY93" s="13">
        <f t="shared" si="87"/>
        <v>117588852.55430891</v>
      </c>
    </row>
    <row r="94" spans="29:77" x14ac:dyDescent="0.2">
      <c r="AC94">
        <v>92</v>
      </c>
      <c r="AD94" s="37">
        <f t="shared" si="88"/>
        <v>370951371.2937628</v>
      </c>
      <c r="AE94" s="13">
        <f t="shared" si="64"/>
        <v>30762.916657339658</v>
      </c>
      <c r="AF94">
        <f t="shared" si="105"/>
        <v>370951705.67329168</v>
      </c>
      <c r="AG94" s="13">
        <f t="shared" si="65"/>
        <v>370952418.14796197</v>
      </c>
      <c r="AH94" s="13">
        <f t="shared" si="106"/>
        <v>370951371.16391802</v>
      </c>
      <c r="AI94" s="13">
        <f t="shared" si="66"/>
        <v>16763.732445960341</v>
      </c>
      <c r="AJ94">
        <f t="shared" si="89"/>
        <v>370951553.3784011</v>
      </c>
      <c r="AK94" s="13">
        <f t="shared" si="67"/>
        <v>370952418.14796197</v>
      </c>
      <c r="AL94" s="37">
        <f t="shared" si="90"/>
        <v>628.5495075911399</v>
      </c>
      <c r="AM94" s="13">
        <f t="shared" si="68"/>
        <v>30762.916657339658</v>
      </c>
      <c r="AN94">
        <f t="shared" si="91"/>
        <v>962.92903647526668</v>
      </c>
      <c r="AO94" s="13">
        <f t="shared" si="69"/>
        <v>2813.5073827337451</v>
      </c>
      <c r="AP94" s="13">
        <f t="shared" si="107"/>
        <v>628.41966277274457</v>
      </c>
      <c r="AQ94" s="13">
        <f t="shared" si="70"/>
        <v>16763.732445960341</v>
      </c>
      <c r="AR94" s="13">
        <f t="shared" si="92"/>
        <v>810.63414588100909</v>
      </c>
      <c r="AS94" s="38">
        <f t="shared" si="71"/>
        <v>2813.5073827337451</v>
      </c>
      <c r="AT94" s="37">
        <f t="shared" si="93"/>
        <v>80763974.665005758</v>
      </c>
      <c r="AU94" s="13">
        <f t="shared" si="72"/>
        <v>33129.294861750393</v>
      </c>
      <c r="AV94">
        <f t="shared" si="94"/>
        <v>80764334.766036868</v>
      </c>
      <c r="AW94" s="13">
        <f t="shared" si="73"/>
        <v>80764377.431120396</v>
      </c>
      <c r="AX94" s="13">
        <f t="shared" si="108"/>
        <v>197675123.00301972</v>
      </c>
      <c r="AY94" s="13">
        <f t="shared" si="74"/>
        <v>16763.732445960341</v>
      </c>
      <c r="AZ94">
        <f t="shared" si="95"/>
        <v>197675305.21750283</v>
      </c>
      <c r="BA94" s="13">
        <f t="shared" si="75"/>
        <v>197675525.94803166</v>
      </c>
      <c r="BB94" s="37">
        <f t="shared" si="96"/>
        <v>112.97425663945214</v>
      </c>
      <c r="BC94" s="13">
        <f t="shared" si="76"/>
        <v>30762.916657339658</v>
      </c>
      <c r="BD94">
        <f t="shared" si="97"/>
        <v>447.35378552357884</v>
      </c>
      <c r="BE94" s="13">
        <f t="shared" si="77"/>
        <v>503.35057957927143</v>
      </c>
      <c r="BF94" s="13">
        <f t="shared" si="109"/>
        <v>112.84441182105685</v>
      </c>
      <c r="BG94" s="13">
        <f t="shared" si="78"/>
        <v>16763.732445960341</v>
      </c>
      <c r="BH94">
        <f t="shared" si="98"/>
        <v>295.05889492932141</v>
      </c>
      <c r="BI94" s="13">
        <f t="shared" si="79"/>
        <v>503.35057957927143</v>
      </c>
      <c r="BJ94" s="37">
        <f t="shared" si="99"/>
        <v>1.3160841587359395</v>
      </c>
      <c r="BK94" s="13">
        <f t="shared" si="80"/>
        <v>2366.3782044107429</v>
      </c>
      <c r="BL94">
        <f t="shared" si="100"/>
        <v>27.03758638059184</v>
      </c>
      <c r="BM94" s="13">
        <f t="shared" si="81"/>
        <v>5.6772349545232395</v>
      </c>
      <c r="BN94" s="13">
        <f t="shared" si="110"/>
        <v>1.7748691837326502</v>
      </c>
      <c r="BO94" s="13">
        <f t="shared" si="82"/>
        <v>16763.732445960341</v>
      </c>
      <c r="BP94">
        <f t="shared" si="101"/>
        <v>183.98935229199722</v>
      </c>
      <c r="BQ94" s="13">
        <f t="shared" si="83"/>
        <v>5.6772349545232395</v>
      </c>
      <c r="BR94" s="37">
        <f t="shared" si="102"/>
        <v>186.01507445024774</v>
      </c>
      <c r="BS94" s="13">
        <f t="shared" si="84"/>
        <v>37862.051270571887</v>
      </c>
      <c r="BT94">
        <f t="shared" si="103"/>
        <v>597.55910999994217</v>
      </c>
      <c r="BU94" s="13">
        <f t="shared" si="85"/>
        <v>829.96785815000442</v>
      </c>
      <c r="BV94" s="13">
        <f t="shared" si="111"/>
        <v>117588208.32452293</v>
      </c>
      <c r="BW94" s="13">
        <f t="shared" si="86"/>
        <v>16763.732445960341</v>
      </c>
      <c r="BX94">
        <f t="shared" si="104"/>
        <v>117588390.53900604</v>
      </c>
      <c r="BY94" s="13">
        <f t="shared" si="87"/>
        <v>117588852.55430891</v>
      </c>
    </row>
    <row r="95" spans="29:77" x14ac:dyDescent="0.2">
      <c r="AC95">
        <v>93</v>
      </c>
      <c r="AD95" s="37">
        <f t="shared" si="88"/>
        <v>370951371.2937628</v>
      </c>
      <c r="AE95" s="13">
        <f t="shared" si="64"/>
        <v>30762.916657339658</v>
      </c>
      <c r="AF95">
        <f t="shared" si="105"/>
        <v>370951702.07781291</v>
      </c>
      <c r="AG95" s="13">
        <f t="shared" si="65"/>
        <v>370952418.14796197</v>
      </c>
      <c r="AH95" s="13">
        <f t="shared" si="106"/>
        <v>370951371.16391802</v>
      </c>
      <c r="AI95" s="13">
        <f t="shared" si="66"/>
        <v>16763.732445960341</v>
      </c>
      <c r="AJ95">
        <f t="shared" si="89"/>
        <v>370951551.41910559</v>
      </c>
      <c r="AK95" s="13">
        <f t="shared" si="67"/>
        <v>370952418.14796197</v>
      </c>
      <c r="AL95" s="37">
        <f t="shared" si="90"/>
        <v>628.5495075911399</v>
      </c>
      <c r="AM95" s="13">
        <f t="shared" si="68"/>
        <v>30762.916657339658</v>
      </c>
      <c r="AN95">
        <f t="shared" si="91"/>
        <v>959.33355767006094</v>
      </c>
      <c r="AO95" s="13">
        <f t="shared" si="69"/>
        <v>2813.5073827337451</v>
      </c>
      <c r="AP95" s="13">
        <f t="shared" si="107"/>
        <v>628.41966277274457</v>
      </c>
      <c r="AQ95" s="13">
        <f t="shared" si="70"/>
        <v>16763.732445960341</v>
      </c>
      <c r="AR95" s="13">
        <f t="shared" si="92"/>
        <v>808.67485036371602</v>
      </c>
      <c r="AS95" s="38">
        <f t="shared" si="71"/>
        <v>2813.5073827337451</v>
      </c>
      <c r="AT95" s="37">
        <f t="shared" si="93"/>
        <v>80763974.665005758</v>
      </c>
      <c r="AU95" s="13">
        <f t="shared" si="72"/>
        <v>33129.294861750393</v>
      </c>
      <c r="AV95">
        <f t="shared" si="94"/>
        <v>80764330.893982768</v>
      </c>
      <c r="AW95" s="13">
        <f t="shared" si="73"/>
        <v>80764377.431120396</v>
      </c>
      <c r="AX95" s="13">
        <f t="shared" si="108"/>
        <v>197675123.00301972</v>
      </c>
      <c r="AY95" s="13">
        <f t="shared" si="74"/>
        <v>16763.732445960341</v>
      </c>
      <c r="AZ95">
        <f t="shared" si="95"/>
        <v>197675303.25820732</v>
      </c>
      <c r="BA95" s="13">
        <f t="shared" si="75"/>
        <v>197675525.94803166</v>
      </c>
      <c r="BB95" s="37">
        <f t="shared" si="96"/>
        <v>112.97425663945214</v>
      </c>
      <c r="BC95" s="13">
        <f t="shared" si="76"/>
        <v>30762.916657339658</v>
      </c>
      <c r="BD95">
        <f t="shared" si="97"/>
        <v>443.75830671837321</v>
      </c>
      <c r="BE95" s="13">
        <f t="shared" si="77"/>
        <v>503.35057957927143</v>
      </c>
      <c r="BF95" s="13">
        <f t="shared" si="109"/>
        <v>112.84441182105685</v>
      </c>
      <c r="BG95" s="13">
        <f t="shared" si="78"/>
        <v>16763.732445960341</v>
      </c>
      <c r="BH95">
        <f t="shared" si="98"/>
        <v>293.09959941202828</v>
      </c>
      <c r="BI95" s="13">
        <f t="shared" si="79"/>
        <v>503.35057957927143</v>
      </c>
      <c r="BJ95" s="37">
        <f t="shared" si="99"/>
        <v>1.3160841587359395</v>
      </c>
      <c r="BK95" s="13">
        <f t="shared" si="80"/>
        <v>2366.3782044107429</v>
      </c>
      <c r="BL95">
        <f t="shared" si="100"/>
        <v>26.761011087883713</v>
      </c>
      <c r="BM95" s="13">
        <f t="shared" si="81"/>
        <v>5.6772349545232395</v>
      </c>
      <c r="BN95" s="13">
        <f t="shared" si="110"/>
        <v>1.7748691837326502</v>
      </c>
      <c r="BO95" s="13">
        <f t="shared" si="82"/>
        <v>16763.732445960341</v>
      </c>
      <c r="BP95">
        <f t="shared" si="101"/>
        <v>182.03005677470406</v>
      </c>
      <c r="BQ95" s="13">
        <f t="shared" si="83"/>
        <v>5.6772349545232395</v>
      </c>
      <c r="BR95" s="37">
        <f t="shared" si="102"/>
        <v>186.01507445024774</v>
      </c>
      <c r="BS95" s="13">
        <f t="shared" si="84"/>
        <v>37862.051270571887</v>
      </c>
      <c r="BT95">
        <f t="shared" si="103"/>
        <v>593.13390531661207</v>
      </c>
      <c r="BU95" s="13">
        <f t="shared" si="85"/>
        <v>829.96785815000442</v>
      </c>
      <c r="BV95" s="13">
        <f t="shared" si="111"/>
        <v>117588208.32452293</v>
      </c>
      <c r="BW95" s="13">
        <f t="shared" si="86"/>
        <v>16763.732445960341</v>
      </c>
      <c r="BX95">
        <f t="shared" si="104"/>
        <v>117588388.57971051</v>
      </c>
      <c r="BY95" s="13">
        <f t="shared" si="87"/>
        <v>117588852.55430891</v>
      </c>
    </row>
    <row r="96" spans="29:77" x14ac:dyDescent="0.2">
      <c r="AC96">
        <v>94</v>
      </c>
      <c r="AD96" s="37">
        <f t="shared" si="88"/>
        <v>370951371.2937628</v>
      </c>
      <c r="AE96" s="13">
        <f t="shared" si="64"/>
        <v>30762.916657339658</v>
      </c>
      <c r="AF96">
        <f t="shared" si="105"/>
        <v>370951698.5588336</v>
      </c>
      <c r="AG96" s="13">
        <f t="shared" si="65"/>
        <v>370952418.14796197</v>
      </c>
      <c r="AH96" s="13">
        <f t="shared" si="106"/>
        <v>370951371.16391802</v>
      </c>
      <c r="AI96" s="13">
        <f t="shared" si="66"/>
        <v>16763.732445960341</v>
      </c>
      <c r="AJ96">
        <f t="shared" si="89"/>
        <v>370951549.50149721</v>
      </c>
      <c r="AK96" s="13">
        <f t="shared" si="67"/>
        <v>370952418.14796197</v>
      </c>
      <c r="AL96" s="37">
        <f t="shared" si="90"/>
        <v>628.5495075911399</v>
      </c>
      <c r="AM96" s="13">
        <f t="shared" si="68"/>
        <v>30762.916657339658</v>
      </c>
      <c r="AN96">
        <f t="shared" si="91"/>
        <v>955.81457841390215</v>
      </c>
      <c r="AO96" s="13">
        <f t="shared" si="69"/>
        <v>2813.5073827337451</v>
      </c>
      <c r="AP96" s="13">
        <f t="shared" si="107"/>
        <v>628.41966277274457</v>
      </c>
      <c r="AQ96" s="13">
        <f t="shared" si="70"/>
        <v>16763.732445960341</v>
      </c>
      <c r="AR96" s="13">
        <f t="shared" si="92"/>
        <v>806.75724198508863</v>
      </c>
      <c r="AS96" s="38">
        <f t="shared" si="71"/>
        <v>2813.5073827337451</v>
      </c>
      <c r="AT96" s="37">
        <f t="shared" si="93"/>
        <v>80763974.665005758</v>
      </c>
      <c r="AU96" s="13">
        <f t="shared" si="72"/>
        <v>33129.294861750393</v>
      </c>
      <c r="AV96">
        <f t="shared" si="94"/>
        <v>80764327.104312792</v>
      </c>
      <c r="AW96" s="13">
        <f t="shared" si="73"/>
        <v>80764377.431120396</v>
      </c>
      <c r="AX96" s="13">
        <f t="shared" si="108"/>
        <v>197675123.00301972</v>
      </c>
      <c r="AY96" s="13">
        <f t="shared" si="74"/>
        <v>16763.732445960341</v>
      </c>
      <c r="AZ96">
        <f t="shared" si="95"/>
        <v>197675301.34059894</v>
      </c>
      <c r="BA96" s="13">
        <f t="shared" si="75"/>
        <v>197675525.94803166</v>
      </c>
      <c r="BB96" s="37">
        <f t="shared" si="96"/>
        <v>112.97425663945214</v>
      </c>
      <c r="BC96" s="13">
        <f t="shared" si="76"/>
        <v>30762.916657339658</v>
      </c>
      <c r="BD96">
        <f t="shared" si="97"/>
        <v>440.23932746221442</v>
      </c>
      <c r="BE96" s="13">
        <f t="shared" si="77"/>
        <v>503.35057957927143</v>
      </c>
      <c r="BF96" s="13">
        <f t="shared" si="109"/>
        <v>112.84441182105685</v>
      </c>
      <c r="BG96" s="13">
        <f t="shared" si="78"/>
        <v>16763.732445960341</v>
      </c>
      <c r="BH96">
        <f t="shared" si="98"/>
        <v>291.18199103340089</v>
      </c>
      <c r="BI96" s="13">
        <f t="shared" si="79"/>
        <v>503.35057957927143</v>
      </c>
      <c r="BJ96" s="37">
        <f t="shared" si="99"/>
        <v>1.3160841587359395</v>
      </c>
      <c r="BK96" s="13">
        <f t="shared" si="80"/>
        <v>2366.3782044107429</v>
      </c>
      <c r="BL96">
        <f t="shared" si="100"/>
        <v>26.490320375871502</v>
      </c>
      <c r="BM96" s="13">
        <f t="shared" si="81"/>
        <v>5.6772349545232395</v>
      </c>
      <c r="BN96" s="13">
        <f t="shared" si="110"/>
        <v>1.7748691837326502</v>
      </c>
      <c r="BO96" s="13">
        <f t="shared" si="82"/>
        <v>16763.732445960341</v>
      </c>
      <c r="BP96">
        <f t="shared" si="101"/>
        <v>180.1124483960767</v>
      </c>
      <c r="BQ96" s="13">
        <f t="shared" si="83"/>
        <v>5.6772349545232395</v>
      </c>
      <c r="BR96" s="37">
        <f t="shared" si="102"/>
        <v>186.01507445024774</v>
      </c>
      <c r="BS96" s="13">
        <f t="shared" si="84"/>
        <v>37862.051270571887</v>
      </c>
      <c r="BT96">
        <f t="shared" si="103"/>
        <v>588.8028539244167</v>
      </c>
      <c r="BU96" s="13">
        <f t="shared" si="85"/>
        <v>829.96785815000442</v>
      </c>
      <c r="BV96" s="13">
        <f t="shared" si="111"/>
        <v>117588208.32452293</v>
      </c>
      <c r="BW96" s="13">
        <f t="shared" si="86"/>
        <v>16763.732445960341</v>
      </c>
      <c r="BX96">
        <f t="shared" si="104"/>
        <v>117588386.66210213</v>
      </c>
      <c r="BY96" s="13">
        <f t="shared" si="87"/>
        <v>117588852.55430891</v>
      </c>
    </row>
    <row r="97" spans="29:77" x14ac:dyDescent="0.2">
      <c r="AC97">
        <v>95</v>
      </c>
      <c r="AD97" s="37">
        <f t="shared" si="88"/>
        <v>370951371.2937628</v>
      </c>
      <c r="AE97" s="13">
        <f t="shared" si="64"/>
        <v>30762.916657339658</v>
      </c>
      <c r="AF97">
        <f t="shared" si="105"/>
        <v>370951695.11393815</v>
      </c>
      <c r="AG97" s="13">
        <f t="shared" si="65"/>
        <v>370952418.14796197</v>
      </c>
      <c r="AH97" s="13">
        <f t="shared" si="106"/>
        <v>370951371.16391802</v>
      </c>
      <c r="AI97" s="13">
        <f t="shared" si="66"/>
        <v>16763.732445960341</v>
      </c>
      <c r="AJ97">
        <f t="shared" si="89"/>
        <v>370951547.62425953</v>
      </c>
      <c r="AK97" s="13">
        <f t="shared" si="67"/>
        <v>370952418.14796197</v>
      </c>
      <c r="AL97" s="37">
        <f t="shared" si="90"/>
        <v>628.5495075911399</v>
      </c>
      <c r="AM97" s="13">
        <f t="shared" si="68"/>
        <v>30762.916657339658</v>
      </c>
      <c r="AN97">
        <f t="shared" si="91"/>
        <v>952.36968293155735</v>
      </c>
      <c r="AO97" s="13">
        <f t="shared" si="69"/>
        <v>2813.5073827337451</v>
      </c>
      <c r="AP97" s="13">
        <f t="shared" si="107"/>
        <v>628.41966277274457</v>
      </c>
      <c r="AQ97" s="13">
        <f t="shared" si="70"/>
        <v>16763.732445960341</v>
      </c>
      <c r="AR97" s="13">
        <f t="shared" si="92"/>
        <v>804.88000430916918</v>
      </c>
      <c r="AS97" s="38">
        <f t="shared" si="71"/>
        <v>2813.5073827337451</v>
      </c>
      <c r="AT97" s="37">
        <f t="shared" si="93"/>
        <v>80763974.665005758</v>
      </c>
      <c r="AU97" s="13">
        <f t="shared" si="72"/>
        <v>33129.294861750393</v>
      </c>
      <c r="AV97">
        <f t="shared" si="94"/>
        <v>80764323.394425362</v>
      </c>
      <c r="AW97" s="13">
        <f t="shared" si="73"/>
        <v>80764377.431120396</v>
      </c>
      <c r="AX97" s="13">
        <f t="shared" si="108"/>
        <v>197675123.00301972</v>
      </c>
      <c r="AY97" s="13">
        <f t="shared" si="74"/>
        <v>16763.732445960341</v>
      </c>
      <c r="AZ97">
        <f t="shared" si="95"/>
        <v>197675299.46336126</v>
      </c>
      <c r="BA97" s="13">
        <f t="shared" si="75"/>
        <v>197675525.94803166</v>
      </c>
      <c r="BB97" s="37">
        <f t="shared" si="96"/>
        <v>112.97425663945214</v>
      </c>
      <c r="BC97" s="13">
        <f t="shared" si="76"/>
        <v>30762.916657339658</v>
      </c>
      <c r="BD97">
        <f t="shared" si="97"/>
        <v>436.79443197986961</v>
      </c>
      <c r="BE97" s="13">
        <f t="shared" si="77"/>
        <v>503.35057957927143</v>
      </c>
      <c r="BF97" s="13">
        <f t="shared" si="109"/>
        <v>112.84441182105685</v>
      </c>
      <c r="BG97" s="13">
        <f t="shared" si="78"/>
        <v>16763.732445960341</v>
      </c>
      <c r="BH97">
        <f t="shared" si="98"/>
        <v>289.3047533574815</v>
      </c>
      <c r="BI97" s="13">
        <f t="shared" si="79"/>
        <v>503.35057957927143</v>
      </c>
      <c r="BJ97" s="37">
        <f t="shared" si="99"/>
        <v>1.3160841587359395</v>
      </c>
      <c r="BK97" s="13">
        <f t="shared" si="80"/>
        <v>2366.3782044107429</v>
      </c>
      <c r="BL97">
        <f t="shared" si="100"/>
        <v>26.225328415691127</v>
      </c>
      <c r="BM97" s="13">
        <f t="shared" si="81"/>
        <v>5.6772349545232395</v>
      </c>
      <c r="BN97" s="13">
        <f t="shared" si="110"/>
        <v>1.7748691837326502</v>
      </c>
      <c r="BO97" s="13">
        <f t="shared" si="82"/>
        <v>16763.732445960341</v>
      </c>
      <c r="BP97">
        <f t="shared" si="101"/>
        <v>178.23521072015728</v>
      </c>
      <c r="BQ97" s="13">
        <f t="shared" si="83"/>
        <v>5.6772349545232395</v>
      </c>
      <c r="BR97" s="37">
        <f t="shared" si="102"/>
        <v>186.01507445024774</v>
      </c>
      <c r="BS97" s="13">
        <f t="shared" si="84"/>
        <v>37862.051270571887</v>
      </c>
      <c r="BT97">
        <f t="shared" si="103"/>
        <v>584.5629825615307</v>
      </c>
      <c r="BU97" s="13">
        <f t="shared" si="85"/>
        <v>829.96785815000442</v>
      </c>
      <c r="BV97" s="13">
        <f t="shared" si="111"/>
        <v>117588208.32452293</v>
      </c>
      <c r="BW97" s="13">
        <f t="shared" si="86"/>
        <v>16763.732445960341</v>
      </c>
      <c r="BX97">
        <f t="shared" si="104"/>
        <v>117588384.78486447</v>
      </c>
      <c r="BY97" s="13">
        <f t="shared" si="87"/>
        <v>117588852.55430891</v>
      </c>
    </row>
    <row r="98" spans="29:77" x14ac:dyDescent="0.2">
      <c r="AC98">
        <v>96</v>
      </c>
      <c r="AD98" s="37">
        <f t="shared" si="88"/>
        <v>370951371.2937628</v>
      </c>
      <c r="AE98" s="13">
        <f t="shared" si="64"/>
        <v>30762.916657339658</v>
      </c>
      <c r="AF98">
        <f t="shared" si="105"/>
        <v>370951691.74081129</v>
      </c>
      <c r="AG98" s="13">
        <f t="shared" si="65"/>
        <v>370952418.14796197</v>
      </c>
      <c r="AH98" s="13">
        <f t="shared" si="106"/>
        <v>370951371.16391802</v>
      </c>
      <c r="AI98" s="13">
        <f t="shared" si="66"/>
        <v>16763.732445960341</v>
      </c>
      <c r="AJ98">
        <f t="shared" si="89"/>
        <v>370951545.78613102</v>
      </c>
      <c r="AK98" s="13">
        <f t="shared" si="67"/>
        <v>370952418.14796197</v>
      </c>
      <c r="AL98" s="37">
        <f t="shared" si="90"/>
        <v>628.5495075911399</v>
      </c>
      <c r="AM98" s="13">
        <f t="shared" si="68"/>
        <v>30762.916657339658</v>
      </c>
      <c r="AN98">
        <f t="shared" si="91"/>
        <v>948.99655610509467</v>
      </c>
      <c r="AO98" s="13">
        <f t="shared" si="69"/>
        <v>2813.5073827337451</v>
      </c>
      <c r="AP98" s="13">
        <f t="shared" si="107"/>
        <v>628.41966277274457</v>
      </c>
      <c r="AQ98" s="13">
        <f t="shared" si="70"/>
        <v>16763.732445960341</v>
      </c>
      <c r="AR98" s="13">
        <f t="shared" si="92"/>
        <v>803.04187575149808</v>
      </c>
      <c r="AS98" s="38">
        <f t="shared" si="71"/>
        <v>2813.5073827337451</v>
      </c>
      <c r="AT98" s="37">
        <f t="shared" si="93"/>
        <v>80763974.665005758</v>
      </c>
      <c r="AU98" s="13">
        <f t="shared" si="72"/>
        <v>33129.294861750393</v>
      </c>
      <c r="AV98">
        <f t="shared" si="94"/>
        <v>80764319.76182723</v>
      </c>
      <c r="AW98" s="13">
        <f t="shared" si="73"/>
        <v>80764377.431120396</v>
      </c>
      <c r="AX98" s="13">
        <f t="shared" si="108"/>
        <v>197675123.00301972</v>
      </c>
      <c r="AY98" s="13">
        <f t="shared" si="74"/>
        <v>16763.732445960341</v>
      </c>
      <c r="AZ98">
        <f t="shared" si="95"/>
        <v>197675297.6252327</v>
      </c>
      <c r="BA98" s="13">
        <f t="shared" si="75"/>
        <v>197675525.94803166</v>
      </c>
      <c r="BB98" s="37">
        <f t="shared" si="96"/>
        <v>112.97425663945214</v>
      </c>
      <c r="BC98" s="13">
        <f t="shared" si="76"/>
        <v>30762.916657339658</v>
      </c>
      <c r="BD98">
        <f t="shared" si="97"/>
        <v>433.42130515340693</v>
      </c>
      <c r="BE98" s="13">
        <f t="shared" si="77"/>
        <v>503.35057957927143</v>
      </c>
      <c r="BF98" s="13">
        <f t="shared" si="109"/>
        <v>112.84441182105685</v>
      </c>
      <c r="BG98" s="13">
        <f t="shared" si="78"/>
        <v>16763.732445960341</v>
      </c>
      <c r="BH98">
        <f t="shared" si="98"/>
        <v>287.4666247998104</v>
      </c>
      <c r="BI98" s="13">
        <f t="shared" si="79"/>
        <v>503.35057957927143</v>
      </c>
      <c r="BJ98" s="37">
        <f t="shared" si="99"/>
        <v>1.3160841587359395</v>
      </c>
      <c r="BK98" s="13">
        <f t="shared" si="80"/>
        <v>2366.3782044107429</v>
      </c>
      <c r="BL98">
        <f t="shared" si="100"/>
        <v>25.965857121347845</v>
      </c>
      <c r="BM98" s="13">
        <f t="shared" si="81"/>
        <v>5.6772349545232395</v>
      </c>
      <c r="BN98" s="13">
        <f t="shared" si="110"/>
        <v>1.7748691837326502</v>
      </c>
      <c r="BO98" s="13">
        <f t="shared" si="82"/>
        <v>16763.732445960341</v>
      </c>
      <c r="BP98">
        <f t="shared" si="101"/>
        <v>176.39708216248619</v>
      </c>
      <c r="BQ98" s="13">
        <f t="shared" si="83"/>
        <v>5.6772349545232395</v>
      </c>
      <c r="BR98" s="37">
        <f t="shared" si="102"/>
        <v>186.01507445024774</v>
      </c>
      <c r="BS98" s="13">
        <f t="shared" si="84"/>
        <v>37862.051270571887</v>
      </c>
      <c r="BT98">
        <f t="shared" si="103"/>
        <v>580.41144185203825</v>
      </c>
      <c r="BU98" s="13">
        <f t="shared" si="85"/>
        <v>829.96785815000442</v>
      </c>
      <c r="BV98" s="13">
        <f t="shared" si="111"/>
        <v>117588208.32452293</v>
      </c>
      <c r="BW98" s="13">
        <f t="shared" si="86"/>
        <v>16763.732445960341</v>
      </c>
      <c r="BX98">
        <f t="shared" si="104"/>
        <v>117588382.9467359</v>
      </c>
      <c r="BY98" s="13">
        <f t="shared" si="87"/>
        <v>117588852.55430891</v>
      </c>
    </row>
    <row r="99" spans="29:77" x14ac:dyDescent="0.2">
      <c r="AC99">
        <v>97</v>
      </c>
      <c r="AD99" s="37">
        <f t="shared" si="88"/>
        <v>370951371.2937628</v>
      </c>
      <c r="AE99" s="13">
        <f t="shared" si="64"/>
        <v>30762.916657339658</v>
      </c>
      <c r="AF99">
        <f t="shared" si="105"/>
        <v>370951688.43723351</v>
      </c>
      <c r="AG99" s="13">
        <f t="shared" si="65"/>
        <v>370952418.14796197</v>
      </c>
      <c r="AH99" s="13">
        <f t="shared" si="106"/>
        <v>370951371.16391802</v>
      </c>
      <c r="AI99" s="13">
        <f t="shared" si="66"/>
        <v>16763.732445960341</v>
      </c>
      <c r="AJ99">
        <f t="shared" si="89"/>
        <v>370951543.98590201</v>
      </c>
      <c r="AK99" s="13">
        <f t="shared" si="67"/>
        <v>370952418.14796197</v>
      </c>
      <c r="AL99" s="37">
        <f t="shared" si="90"/>
        <v>628.5495075911399</v>
      </c>
      <c r="AM99" s="13">
        <f t="shared" si="68"/>
        <v>30762.916657339658</v>
      </c>
      <c r="AN99">
        <f t="shared" si="91"/>
        <v>945.6929782853631</v>
      </c>
      <c r="AO99" s="13">
        <f t="shared" si="69"/>
        <v>2813.5073827337451</v>
      </c>
      <c r="AP99" s="13">
        <f t="shared" si="107"/>
        <v>628.41966277274457</v>
      </c>
      <c r="AQ99" s="13">
        <f t="shared" si="70"/>
        <v>16763.732445960341</v>
      </c>
      <c r="AR99" s="13">
        <f t="shared" si="92"/>
        <v>801.2416467517171</v>
      </c>
      <c r="AS99" s="38">
        <f t="shared" si="71"/>
        <v>2813.5073827337451</v>
      </c>
      <c r="AT99" s="37">
        <f t="shared" si="93"/>
        <v>80763974.665005758</v>
      </c>
      <c r="AU99" s="13">
        <f t="shared" si="72"/>
        <v>33129.294861750393</v>
      </c>
      <c r="AV99">
        <f t="shared" si="94"/>
        <v>80764316.204128042</v>
      </c>
      <c r="AW99" s="13">
        <f t="shared" si="73"/>
        <v>80764377.431120396</v>
      </c>
      <c r="AX99" s="13">
        <f t="shared" si="108"/>
        <v>197675123.00301972</v>
      </c>
      <c r="AY99" s="13">
        <f t="shared" si="74"/>
        <v>16763.732445960341</v>
      </c>
      <c r="AZ99">
        <f t="shared" si="95"/>
        <v>197675295.82500371</v>
      </c>
      <c r="BA99" s="13">
        <f t="shared" si="75"/>
        <v>197675525.94803166</v>
      </c>
      <c r="BB99" s="37">
        <f t="shared" si="96"/>
        <v>112.97425663945214</v>
      </c>
      <c r="BC99" s="13">
        <f t="shared" si="76"/>
        <v>30762.916657339658</v>
      </c>
      <c r="BD99">
        <f t="shared" si="97"/>
        <v>430.11772733367536</v>
      </c>
      <c r="BE99" s="13">
        <f t="shared" si="77"/>
        <v>503.35057957927143</v>
      </c>
      <c r="BF99" s="13">
        <f t="shared" si="109"/>
        <v>112.84441182105685</v>
      </c>
      <c r="BG99" s="13">
        <f t="shared" si="78"/>
        <v>16763.732445960341</v>
      </c>
      <c r="BH99">
        <f t="shared" si="98"/>
        <v>285.66639580002942</v>
      </c>
      <c r="BI99" s="13">
        <f t="shared" si="79"/>
        <v>503.35057957927143</v>
      </c>
      <c r="BJ99" s="37">
        <f t="shared" si="99"/>
        <v>1.3160841587359395</v>
      </c>
      <c r="BK99" s="13">
        <f t="shared" si="80"/>
        <v>2366.3782044107429</v>
      </c>
      <c r="BL99">
        <f t="shared" si="100"/>
        <v>25.711735750599267</v>
      </c>
      <c r="BM99" s="13">
        <f t="shared" si="81"/>
        <v>5.6772349545232395</v>
      </c>
      <c r="BN99" s="13">
        <f t="shared" si="110"/>
        <v>1.7748691837326502</v>
      </c>
      <c r="BO99" s="13">
        <f t="shared" si="82"/>
        <v>16763.732445960341</v>
      </c>
      <c r="BP99">
        <f t="shared" si="101"/>
        <v>174.59685316270523</v>
      </c>
      <c r="BQ99" s="13">
        <f t="shared" si="83"/>
        <v>5.6772349545232395</v>
      </c>
      <c r="BR99" s="37">
        <f t="shared" si="102"/>
        <v>186.01507445024774</v>
      </c>
      <c r="BS99" s="13">
        <f t="shared" si="84"/>
        <v>37862.051270571887</v>
      </c>
      <c r="BT99">
        <f t="shared" si="103"/>
        <v>576.345499920061</v>
      </c>
      <c r="BU99" s="13">
        <f t="shared" si="85"/>
        <v>829.96785815000442</v>
      </c>
      <c r="BV99" s="13">
        <f t="shared" si="111"/>
        <v>117588208.32452293</v>
      </c>
      <c r="BW99" s="13">
        <f t="shared" si="86"/>
        <v>16763.732445960341</v>
      </c>
      <c r="BX99">
        <f t="shared" si="104"/>
        <v>117588381.14650691</v>
      </c>
      <c r="BY99" s="13">
        <f t="shared" si="87"/>
        <v>117588852.55430891</v>
      </c>
    </row>
    <row r="100" spans="29:77" x14ac:dyDescent="0.2">
      <c r="AC100">
        <v>98</v>
      </c>
      <c r="AD100" s="37">
        <f t="shared" si="88"/>
        <v>370951371.2937628</v>
      </c>
      <c r="AE100" s="13">
        <f t="shared" si="64"/>
        <v>30762.916657339658</v>
      </c>
      <c r="AF100">
        <f t="shared" si="105"/>
        <v>370951685.20107561</v>
      </c>
      <c r="AG100" s="13">
        <f t="shared" si="65"/>
        <v>370952418.14796197</v>
      </c>
      <c r="AH100" s="13">
        <f t="shared" si="106"/>
        <v>370951371.16391802</v>
      </c>
      <c r="AI100" s="13">
        <f t="shared" si="66"/>
        <v>16763.732445960341</v>
      </c>
      <c r="AJ100">
        <f t="shared" si="89"/>
        <v>370951542.22241235</v>
      </c>
      <c r="AK100" s="13">
        <f t="shared" si="67"/>
        <v>370952418.14796197</v>
      </c>
      <c r="AL100" s="37">
        <f t="shared" si="90"/>
        <v>628.5495075911399</v>
      </c>
      <c r="AM100" s="13">
        <f t="shared" si="68"/>
        <v>30762.916657339658</v>
      </c>
      <c r="AN100">
        <f t="shared" si="91"/>
        <v>942.4568204211364</v>
      </c>
      <c r="AO100" s="13">
        <f t="shared" si="69"/>
        <v>2813.5073827337451</v>
      </c>
      <c r="AP100" s="13">
        <f t="shared" si="107"/>
        <v>628.41966277274457</v>
      </c>
      <c r="AQ100" s="13">
        <f t="shared" si="70"/>
        <v>16763.732445960341</v>
      </c>
      <c r="AR100" s="13">
        <f t="shared" si="92"/>
        <v>799.47815711927865</v>
      </c>
      <c r="AS100" s="38">
        <f t="shared" si="71"/>
        <v>2813.5073827337451</v>
      </c>
      <c r="AT100" s="37">
        <f t="shared" si="93"/>
        <v>80763974.665005758</v>
      </c>
      <c r="AU100" s="13">
        <f t="shared" si="72"/>
        <v>33129.294861750393</v>
      </c>
      <c r="AV100">
        <f t="shared" si="94"/>
        <v>80764312.719034955</v>
      </c>
      <c r="AW100" s="13">
        <f t="shared" si="73"/>
        <v>80764377.431120396</v>
      </c>
      <c r="AX100" s="13">
        <f t="shared" si="108"/>
        <v>197675123.00301972</v>
      </c>
      <c r="AY100" s="13">
        <f t="shared" si="74"/>
        <v>16763.732445960341</v>
      </c>
      <c r="AZ100">
        <f t="shared" si="95"/>
        <v>197675294.06151408</v>
      </c>
      <c r="BA100" s="13">
        <f t="shared" si="75"/>
        <v>197675525.94803166</v>
      </c>
      <c r="BB100" s="37">
        <f t="shared" si="96"/>
        <v>112.97425663945214</v>
      </c>
      <c r="BC100" s="13">
        <f t="shared" si="76"/>
        <v>30762.916657339658</v>
      </c>
      <c r="BD100">
        <f t="shared" si="97"/>
        <v>426.88156946944866</v>
      </c>
      <c r="BE100" s="13">
        <f t="shared" si="77"/>
        <v>503.35057957927143</v>
      </c>
      <c r="BF100" s="13">
        <f t="shared" si="109"/>
        <v>112.84441182105685</v>
      </c>
      <c r="BG100" s="13">
        <f t="shared" si="78"/>
        <v>16763.732445960341</v>
      </c>
      <c r="BH100">
        <f t="shared" si="98"/>
        <v>283.90290616759091</v>
      </c>
      <c r="BI100" s="13">
        <f t="shared" si="79"/>
        <v>503.35057957927143</v>
      </c>
      <c r="BJ100" s="37">
        <f t="shared" si="99"/>
        <v>1.3160841587359395</v>
      </c>
      <c r="BK100" s="13">
        <f t="shared" si="80"/>
        <v>2366.3782044107429</v>
      </c>
      <c r="BL100">
        <f t="shared" si="100"/>
        <v>25.462800530274134</v>
      </c>
      <c r="BM100" s="13">
        <f t="shared" si="81"/>
        <v>5.6772349545232395</v>
      </c>
      <c r="BN100" s="13">
        <f t="shared" si="110"/>
        <v>1.7748691837326502</v>
      </c>
      <c r="BO100" s="13">
        <f t="shared" si="82"/>
        <v>16763.732445960341</v>
      </c>
      <c r="BP100">
        <f t="shared" si="101"/>
        <v>172.83336353026672</v>
      </c>
      <c r="BQ100" s="13">
        <f t="shared" si="83"/>
        <v>5.6772349545232395</v>
      </c>
      <c r="BR100" s="37">
        <f t="shared" si="102"/>
        <v>186.01507445024774</v>
      </c>
      <c r="BS100" s="13">
        <f t="shared" si="84"/>
        <v>37862.051270571887</v>
      </c>
      <c r="BT100">
        <f t="shared" si="103"/>
        <v>572.36253639485881</v>
      </c>
      <c r="BU100" s="13">
        <f t="shared" si="85"/>
        <v>829.96785815000442</v>
      </c>
      <c r="BV100" s="13">
        <f t="shared" si="111"/>
        <v>117588208.32452293</v>
      </c>
      <c r="BW100" s="13">
        <f t="shared" si="86"/>
        <v>16763.732445960341</v>
      </c>
      <c r="BX100">
        <f t="shared" si="104"/>
        <v>117588379.38301727</v>
      </c>
      <c r="BY100" s="13">
        <f t="shared" si="87"/>
        <v>117588852.55430891</v>
      </c>
    </row>
    <row r="101" spans="29:77" x14ac:dyDescent="0.2">
      <c r="AC101">
        <v>99</v>
      </c>
      <c r="AD101" s="37">
        <f t="shared" si="88"/>
        <v>370951371.2937628</v>
      </c>
      <c r="AE101" s="13">
        <f t="shared" si="64"/>
        <v>30762.916657339658</v>
      </c>
      <c r="AF101">
        <f t="shared" si="105"/>
        <v>370951682.03029472</v>
      </c>
      <c r="AG101" s="13">
        <f t="shared" si="65"/>
        <v>370952418.14796197</v>
      </c>
      <c r="AH101" s="13">
        <f t="shared" si="106"/>
        <v>370951371.16391802</v>
      </c>
      <c r="AI101" s="13">
        <f t="shared" si="66"/>
        <v>16763.732445960341</v>
      </c>
      <c r="AJ101">
        <f t="shared" si="89"/>
        <v>370951540.4945488</v>
      </c>
      <c r="AK101" s="13">
        <f t="shared" si="67"/>
        <v>370952418.14796197</v>
      </c>
      <c r="AL101" s="37">
        <f t="shared" si="90"/>
        <v>628.5495075911399</v>
      </c>
      <c r="AM101" s="13">
        <f t="shared" si="68"/>
        <v>30762.916657339658</v>
      </c>
      <c r="AN101">
        <f t="shared" si="91"/>
        <v>939.28603948345972</v>
      </c>
      <c r="AO101" s="13">
        <f t="shared" si="69"/>
        <v>2813.5073827337451</v>
      </c>
      <c r="AP101" s="13">
        <f t="shared" si="107"/>
        <v>628.41966277274457</v>
      </c>
      <c r="AQ101" s="13">
        <f t="shared" si="70"/>
        <v>16763.732445960341</v>
      </c>
      <c r="AR101" s="13">
        <f t="shared" si="92"/>
        <v>797.75029354002072</v>
      </c>
      <c r="AS101" s="38">
        <f t="shared" si="71"/>
        <v>2813.5073827337451</v>
      </c>
      <c r="AT101" s="37">
        <f t="shared" si="93"/>
        <v>80763974.665005758</v>
      </c>
      <c r="AU101" s="13">
        <f t="shared" si="72"/>
        <v>33129.294861750393</v>
      </c>
      <c r="AV101">
        <f t="shared" si="94"/>
        <v>80764309.304347798</v>
      </c>
      <c r="AW101" s="13">
        <f t="shared" si="73"/>
        <v>80764377.431120396</v>
      </c>
      <c r="AX101" s="13">
        <f t="shared" si="108"/>
        <v>197675123.00301972</v>
      </c>
      <c r="AY101" s="13">
        <f t="shared" si="74"/>
        <v>16763.732445960341</v>
      </c>
      <c r="AZ101">
        <f t="shared" si="95"/>
        <v>197675292.3336505</v>
      </c>
      <c r="BA101" s="13">
        <f t="shared" si="75"/>
        <v>197675525.94803166</v>
      </c>
      <c r="BB101" s="37">
        <f t="shared" si="96"/>
        <v>112.97425663945214</v>
      </c>
      <c r="BC101" s="13">
        <f t="shared" si="76"/>
        <v>30762.916657339658</v>
      </c>
      <c r="BD101">
        <f t="shared" si="97"/>
        <v>423.71078853177187</v>
      </c>
      <c r="BE101" s="13">
        <f t="shared" si="77"/>
        <v>503.35057957927143</v>
      </c>
      <c r="BF101" s="13">
        <f t="shared" si="109"/>
        <v>112.84441182105685</v>
      </c>
      <c r="BG101" s="13">
        <f t="shared" si="78"/>
        <v>16763.732445960341</v>
      </c>
      <c r="BH101">
        <f t="shared" si="98"/>
        <v>282.17504258833304</v>
      </c>
      <c r="BI101" s="13">
        <f t="shared" si="79"/>
        <v>503.35057957927143</v>
      </c>
      <c r="BJ101" s="37">
        <f t="shared" si="99"/>
        <v>1.3160841587359395</v>
      </c>
      <c r="BK101" s="13">
        <f t="shared" si="80"/>
        <v>2366.3782044107429</v>
      </c>
      <c r="BL101">
        <f t="shared" si="100"/>
        <v>25.218894304298999</v>
      </c>
      <c r="BM101" s="13">
        <f t="shared" si="81"/>
        <v>5.6772349545232395</v>
      </c>
      <c r="BN101" s="13">
        <f t="shared" si="110"/>
        <v>1.7748691837326502</v>
      </c>
      <c r="BO101" s="13">
        <f t="shared" si="82"/>
        <v>16763.732445960341</v>
      </c>
      <c r="BP101">
        <f t="shared" si="101"/>
        <v>171.10549995100882</v>
      </c>
      <c r="BQ101" s="13">
        <f t="shared" si="83"/>
        <v>5.6772349545232395</v>
      </c>
      <c r="BR101" s="37">
        <f t="shared" si="102"/>
        <v>186.01507445024774</v>
      </c>
      <c r="BS101" s="13">
        <f t="shared" si="84"/>
        <v>37862.051270571887</v>
      </c>
      <c r="BT101">
        <f t="shared" si="103"/>
        <v>568.46003677925671</v>
      </c>
      <c r="BU101" s="13">
        <f t="shared" si="85"/>
        <v>829.96785815000442</v>
      </c>
      <c r="BV101" s="13">
        <f t="shared" si="111"/>
        <v>117588208.32452293</v>
      </c>
      <c r="BW101" s="13">
        <f t="shared" si="86"/>
        <v>16763.732445960341</v>
      </c>
      <c r="BX101">
        <f t="shared" si="104"/>
        <v>117588377.65515369</v>
      </c>
      <c r="BY101" s="13">
        <f t="shared" si="87"/>
        <v>117588852.55430891</v>
      </c>
    </row>
    <row r="102" spans="29:77" x14ac:dyDescent="0.2">
      <c r="AC102">
        <v>100</v>
      </c>
      <c r="AD102" s="37">
        <f t="shared" si="88"/>
        <v>370951371.2937628</v>
      </c>
      <c r="AE102" s="13">
        <f t="shared" si="64"/>
        <v>30762.916657339658</v>
      </c>
      <c r="AF102">
        <f t="shared" si="105"/>
        <v>370951678.92292941</v>
      </c>
      <c r="AG102" s="13">
        <f t="shared" si="65"/>
        <v>370952418.14796197</v>
      </c>
      <c r="AH102" s="13">
        <f t="shared" si="106"/>
        <v>370951371.16391802</v>
      </c>
      <c r="AI102" s="13">
        <f t="shared" si="66"/>
        <v>16763.732445960341</v>
      </c>
      <c r="AJ102">
        <f t="shared" si="89"/>
        <v>370951538.80124247</v>
      </c>
      <c r="AK102" s="13">
        <f t="shared" si="67"/>
        <v>370952418.14796197</v>
      </c>
      <c r="AL102" s="37">
        <f t="shared" si="90"/>
        <v>628.5495075911399</v>
      </c>
      <c r="AM102" s="13">
        <f t="shared" si="68"/>
        <v>30762.916657339658</v>
      </c>
      <c r="AN102">
        <f t="shared" si="91"/>
        <v>936.17867416453646</v>
      </c>
      <c r="AO102" s="13">
        <f t="shared" si="69"/>
        <v>2813.5073827337451</v>
      </c>
      <c r="AP102" s="13">
        <f t="shared" si="107"/>
        <v>628.41966277274457</v>
      </c>
      <c r="AQ102" s="13">
        <f t="shared" si="70"/>
        <v>16763.732445960341</v>
      </c>
      <c r="AR102" s="13">
        <f t="shared" si="92"/>
        <v>796.05698723234798</v>
      </c>
      <c r="AS102" s="38">
        <f t="shared" si="71"/>
        <v>2813.5073827337451</v>
      </c>
      <c r="AT102" s="37">
        <f t="shared" si="93"/>
        <v>80763974.665005758</v>
      </c>
      <c r="AU102" s="13">
        <f t="shared" si="72"/>
        <v>33129.294861750393</v>
      </c>
      <c r="AV102">
        <f t="shared" si="94"/>
        <v>80764305.957954377</v>
      </c>
      <c r="AW102" s="13">
        <f t="shared" si="73"/>
        <v>80764377.431120396</v>
      </c>
      <c r="AX102" s="13">
        <f t="shared" si="108"/>
        <v>197675123.00301972</v>
      </c>
      <c r="AY102" s="13">
        <f t="shared" si="74"/>
        <v>16763.732445960341</v>
      </c>
      <c r="AZ102">
        <f t="shared" si="95"/>
        <v>197675290.64034417</v>
      </c>
      <c r="BA102" s="13">
        <f t="shared" si="75"/>
        <v>197675525.94803166</v>
      </c>
      <c r="BB102" s="37">
        <f t="shared" si="96"/>
        <v>112.97425663945214</v>
      </c>
      <c r="BC102" s="13">
        <f t="shared" si="76"/>
        <v>30762.916657339658</v>
      </c>
      <c r="BD102">
        <f t="shared" si="97"/>
        <v>420.60342321284872</v>
      </c>
      <c r="BE102" s="13">
        <f t="shared" si="77"/>
        <v>503.35057957927143</v>
      </c>
      <c r="BF102" s="13">
        <f t="shared" si="109"/>
        <v>112.84441182105685</v>
      </c>
      <c r="BG102" s="13">
        <f t="shared" si="78"/>
        <v>16763.732445960341</v>
      </c>
      <c r="BH102">
        <f t="shared" si="98"/>
        <v>280.48173628066024</v>
      </c>
      <c r="BI102" s="13">
        <f t="shared" si="79"/>
        <v>503.35057957927143</v>
      </c>
      <c r="BJ102" s="37">
        <f t="shared" si="99"/>
        <v>1.3160841587359395</v>
      </c>
      <c r="BK102" s="13">
        <f t="shared" si="80"/>
        <v>2366.3782044107429</v>
      </c>
      <c r="BL102">
        <f t="shared" si="100"/>
        <v>24.979866202843368</v>
      </c>
      <c r="BM102" s="13">
        <f t="shared" si="81"/>
        <v>5.6772349545232395</v>
      </c>
      <c r="BN102" s="13">
        <f t="shared" si="110"/>
        <v>1.7748691837326502</v>
      </c>
      <c r="BO102" s="13">
        <f t="shared" si="82"/>
        <v>16763.732445960341</v>
      </c>
      <c r="BP102">
        <f t="shared" si="101"/>
        <v>169.41219364333605</v>
      </c>
      <c r="BQ102" s="13">
        <f t="shared" si="83"/>
        <v>5.6772349545232395</v>
      </c>
      <c r="BR102" s="37">
        <f t="shared" si="102"/>
        <v>186.01507445024774</v>
      </c>
      <c r="BS102" s="13">
        <f t="shared" si="84"/>
        <v>37862.051270571887</v>
      </c>
      <c r="BT102">
        <f t="shared" si="103"/>
        <v>564.63558715596662</v>
      </c>
      <c r="BU102" s="13">
        <f t="shared" si="85"/>
        <v>829.96785815000442</v>
      </c>
      <c r="BV102" s="13">
        <f t="shared" si="111"/>
        <v>117588208.32452293</v>
      </c>
      <c r="BW102" s="13">
        <f t="shared" si="86"/>
        <v>16763.732445960341</v>
      </c>
      <c r="BX102">
        <f t="shared" si="104"/>
        <v>117588375.96184738</v>
      </c>
      <c r="BY102" s="13">
        <f t="shared" si="87"/>
        <v>117588852.55430891</v>
      </c>
    </row>
    <row r="103" spans="29:77" x14ac:dyDescent="0.2">
      <c r="AC103">
        <v>101</v>
      </c>
      <c r="AD103" s="37">
        <f t="shared" si="88"/>
        <v>370951371.2937628</v>
      </c>
      <c r="AE103" s="13">
        <f t="shared" si="64"/>
        <v>30762.916657339658</v>
      </c>
      <c r="AF103">
        <f t="shared" si="105"/>
        <v>370951675.87709606</v>
      </c>
      <c r="AG103" s="13">
        <f t="shared" si="65"/>
        <v>370952418.14796197</v>
      </c>
      <c r="AH103" s="13">
        <f t="shared" si="106"/>
        <v>370951371.16391802</v>
      </c>
      <c r="AI103" s="13">
        <f t="shared" si="66"/>
        <v>16763.732445960341</v>
      </c>
      <c r="AJ103">
        <f t="shared" si="89"/>
        <v>370951537.14146698</v>
      </c>
      <c r="AK103" s="13">
        <f t="shared" si="67"/>
        <v>370952418.14796197</v>
      </c>
      <c r="AL103" s="37">
        <f t="shared" si="90"/>
        <v>628.5495075911399</v>
      </c>
      <c r="AM103" s="13">
        <f t="shared" si="68"/>
        <v>30762.916657339658</v>
      </c>
      <c r="AN103">
        <f t="shared" si="91"/>
        <v>933.13284083212659</v>
      </c>
      <c r="AO103" s="13">
        <f t="shared" si="69"/>
        <v>2813.5073827337451</v>
      </c>
      <c r="AP103" s="13">
        <f t="shared" si="107"/>
        <v>628.41966277274457</v>
      </c>
      <c r="AQ103" s="13">
        <f t="shared" si="70"/>
        <v>16763.732445960341</v>
      </c>
      <c r="AR103" s="13">
        <f t="shared" si="92"/>
        <v>794.39721174264901</v>
      </c>
      <c r="AS103" s="38">
        <f t="shared" si="71"/>
        <v>2813.5073827337451</v>
      </c>
      <c r="AT103" s="37">
        <f t="shared" si="93"/>
        <v>80763974.665005758</v>
      </c>
      <c r="AU103" s="13">
        <f t="shared" si="72"/>
        <v>33129.294861750393</v>
      </c>
      <c r="AV103">
        <f t="shared" si="94"/>
        <v>80764302.677826166</v>
      </c>
      <c r="AW103" s="13">
        <f t="shared" si="73"/>
        <v>80764377.431120396</v>
      </c>
      <c r="AX103" s="13">
        <f t="shared" si="108"/>
        <v>197675123.00301972</v>
      </c>
      <c r="AY103" s="13">
        <f t="shared" si="74"/>
        <v>16763.732445960341</v>
      </c>
      <c r="AZ103">
        <f t="shared" si="95"/>
        <v>197675288.98056868</v>
      </c>
      <c r="BA103" s="13">
        <f t="shared" si="75"/>
        <v>197675525.94803166</v>
      </c>
      <c r="BB103" s="37">
        <f t="shared" si="96"/>
        <v>112.97425663945214</v>
      </c>
      <c r="BC103" s="13">
        <f t="shared" si="76"/>
        <v>30762.916657339658</v>
      </c>
      <c r="BD103">
        <f t="shared" si="97"/>
        <v>417.55758988043885</v>
      </c>
      <c r="BE103" s="13">
        <f t="shared" si="77"/>
        <v>503.35057957927143</v>
      </c>
      <c r="BF103" s="13">
        <f t="shared" si="109"/>
        <v>112.84441182105685</v>
      </c>
      <c r="BG103" s="13">
        <f t="shared" si="78"/>
        <v>16763.732445960341</v>
      </c>
      <c r="BH103">
        <f t="shared" si="98"/>
        <v>278.82196079096121</v>
      </c>
      <c r="BI103" s="13">
        <f t="shared" si="79"/>
        <v>503.35057957927143</v>
      </c>
      <c r="BJ103" s="37">
        <f t="shared" si="99"/>
        <v>1.3160841587359395</v>
      </c>
      <c r="BK103" s="13">
        <f t="shared" si="80"/>
        <v>2366.3782044107429</v>
      </c>
      <c r="BL103">
        <f t="shared" si="100"/>
        <v>24.745571331119532</v>
      </c>
      <c r="BM103" s="13">
        <f t="shared" si="81"/>
        <v>5.6772349545232395</v>
      </c>
      <c r="BN103" s="13">
        <f t="shared" si="110"/>
        <v>1.7748691837326502</v>
      </c>
      <c r="BO103" s="13">
        <f t="shared" si="82"/>
        <v>16763.732445960341</v>
      </c>
      <c r="BP103">
        <f t="shared" si="101"/>
        <v>167.75241815363702</v>
      </c>
      <c r="BQ103" s="13">
        <f t="shared" si="83"/>
        <v>5.6772349545232395</v>
      </c>
      <c r="BR103" s="37">
        <f t="shared" si="102"/>
        <v>186.01507445024774</v>
      </c>
      <c r="BS103" s="13">
        <f t="shared" si="84"/>
        <v>37862.051270571887</v>
      </c>
      <c r="BT103">
        <f t="shared" si="103"/>
        <v>560.88686920838518</v>
      </c>
      <c r="BU103" s="13">
        <f t="shared" si="85"/>
        <v>829.96785815000442</v>
      </c>
      <c r="BV103" s="13">
        <f t="shared" si="111"/>
        <v>117588208.32452293</v>
      </c>
      <c r="BW103" s="13">
        <f t="shared" si="86"/>
        <v>16763.732445960341</v>
      </c>
      <c r="BX103">
        <f t="shared" si="104"/>
        <v>117588374.3020719</v>
      </c>
      <c r="BY103" s="13">
        <f t="shared" si="87"/>
        <v>117588852.55430891</v>
      </c>
    </row>
    <row r="104" spans="29:77" x14ac:dyDescent="0.2">
      <c r="AC104">
        <v>102</v>
      </c>
      <c r="AD104" s="37">
        <f t="shared" si="88"/>
        <v>370951371.2937628</v>
      </c>
      <c r="AE104" s="13">
        <f t="shared" si="64"/>
        <v>30762.916657339658</v>
      </c>
      <c r="AF104">
        <f t="shared" si="105"/>
        <v>370951672.89098495</v>
      </c>
      <c r="AG104" s="13">
        <f t="shared" si="65"/>
        <v>370952418.14796197</v>
      </c>
      <c r="AH104" s="13">
        <f t="shared" si="106"/>
        <v>370951371.16391802</v>
      </c>
      <c r="AI104" s="13">
        <f t="shared" si="66"/>
        <v>16763.732445960341</v>
      </c>
      <c r="AJ104">
        <f t="shared" si="89"/>
        <v>370951535.51423609</v>
      </c>
      <c r="AK104" s="13">
        <f t="shared" si="67"/>
        <v>370952418.14796197</v>
      </c>
      <c r="AL104" s="37">
        <f t="shared" si="90"/>
        <v>628.5495075911399</v>
      </c>
      <c r="AM104" s="13">
        <f t="shared" si="68"/>
        <v>30762.916657339658</v>
      </c>
      <c r="AN104">
        <f t="shared" si="91"/>
        <v>930.14672972192079</v>
      </c>
      <c r="AO104" s="13">
        <f t="shared" si="69"/>
        <v>2813.5073827337451</v>
      </c>
      <c r="AP104" s="13">
        <f t="shared" si="107"/>
        <v>628.41966277274457</v>
      </c>
      <c r="AQ104" s="13">
        <f t="shared" si="70"/>
        <v>16763.732445960341</v>
      </c>
      <c r="AR104" s="13">
        <f t="shared" si="92"/>
        <v>792.76998087039499</v>
      </c>
      <c r="AS104" s="38">
        <f t="shared" si="71"/>
        <v>2813.5073827337451</v>
      </c>
      <c r="AT104" s="37">
        <f t="shared" si="93"/>
        <v>80763974.665005758</v>
      </c>
      <c r="AU104" s="13">
        <f t="shared" si="72"/>
        <v>33129.294861750393</v>
      </c>
      <c r="AV104">
        <f t="shared" si="94"/>
        <v>80764299.462014213</v>
      </c>
      <c r="AW104" s="13">
        <f t="shared" si="73"/>
        <v>80764377.431120396</v>
      </c>
      <c r="AX104" s="13">
        <f t="shared" si="108"/>
        <v>197675123.00301972</v>
      </c>
      <c r="AY104" s="13">
        <f t="shared" si="74"/>
        <v>16763.732445960341</v>
      </c>
      <c r="AZ104">
        <f t="shared" si="95"/>
        <v>197675287.35333782</v>
      </c>
      <c r="BA104" s="13">
        <f t="shared" si="75"/>
        <v>197675525.94803166</v>
      </c>
      <c r="BB104" s="37">
        <f t="shared" si="96"/>
        <v>112.97425663945214</v>
      </c>
      <c r="BC104" s="13">
        <f t="shared" si="76"/>
        <v>30762.916657339658</v>
      </c>
      <c r="BD104">
        <f t="shared" si="97"/>
        <v>414.57147877023306</v>
      </c>
      <c r="BE104" s="13">
        <f t="shared" si="77"/>
        <v>503.35057957927143</v>
      </c>
      <c r="BF104" s="13">
        <f t="shared" si="109"/>
        <v>112.84441182105685</v>
      </c>
      <c r="BG104" s="13">
        <f t="shared" si="78"/>
        <v>16763.732445960341</v>
      </c>
      <c r="BH104">
        <f t="shared" si="98"/>
        <v>277.19472991870725</v>
      </c>
      <c r="BI104" s="13">
        <f t="shared" si="79"/>
        <v>503.35057957927143</v>
      </c>
      <c r="BJ104" s="37">
        <f t="shared" si="99"/>
        <v>1.3160841587359395</v>
      </c>
      <c r="BK104" s="13">
        <f t="shared" si="80"/>
        <v>2366.3782044107429</v>
      </c>
      <c r="BL104">
        <f t="shared" si="100"/>
        <v>24.51587047648832</v>
      </c>
      <c r="BM104" s="13">
        <f t="shared" si="81"/>
        <v>5.6772349545232395</v>
      </c>
      <c r="BN104" s="13">
        <f t="shared" si="110"/>
        <v>1.7748691837326502</v>
      </c>
      <c r="BO104" s="13">
        <f t="shared" si="82"/>
        <v>16763.732445960341</v>
      </c>
      <c r="BP104">
        <f t="shared" si="101"/>
        <v>166.12518728138303</v>
      </c>
      <c r="BQ104" s="13">
        <f t="shared" si="83"/>
        <v>5.6772349545232395</v>
      </c>
      <c r="BR104" s="37">
        <f t="shared" si="102"/>
        <v>186.01507445024774</v>
      </c>
      <c r="BS104" s="13">
        <f t="shared" si="84"/>
        <v>37862.051270571887</v>
      </c>
      <c r="BT104">
        <f t="shared" si="103"/>
        <v>557.2116555342858</v>
      </c>
      <c r="BU104" s="13">
        <f t="shared" si="85"/>
        <v>829.96785815000442</v>
      </c>
      <c r="BV104" s="13">
        <f t="shared" si="111"/>
        <v>117588208.32452293</v>
      </c>
      <c r="BW104" s="13">
        <f t="shared" si="86"/>
        <v>16763.732445960341</v>
      </c>
      <c r="BX104">
        <f t="shared" si="104"/>
        <v>117588372.67484103</v>
      </c>
      <c r="BY104" s="13">
        <f t="shared" si="87"/>
        <v>117588852.55430891</v>
      </c>
    </row>
    <row r="105" spans="29:77" x14ac:dyDescent="0.2">
      <c r="AC105">
        <v>103</v>
      </c>
      <c r="AD105" s="37">
        <f t="shared" si="88"/>
        <v>370951371.2937628</v>
      </c>
      <c r="AE105" s="13">
        <f t="shared" si="64"/>
        <v>30762.916657339658</v>
      </c>
      <c r="AF105">
        <f t="shared" si="105"/>
        <v>370951669.96285659</v>
      </c>
      <c r="AG105" s="13">
        <f t="shared" si="65"/>
        <v>370952418.14796197</v>
      </c>
      <c r="AH105" s="13">
        <f t="shared" si="106"/>
        <v>370951371.16391802</v>
      </c>
      <c r="AI105" s="13">
        <f t="shared" si="66"/>
        <v>16763.732445960341</v>
      </c>
      <c r="AJ105">
        <f t="shared" si="89"/>
        <v>370951533.91860193</v>
      </c>
      <c r="AK105" s="13">
        <f t="shared" si="67"/>
        <v>370952418.14796197</v>
      </c>
      <c r="AL105" s="37">
        <f t="shared" si="90"/>
        <v>628.5495075911399</v>
      </c>
      <c r="AM105" s="13">
        <f t="shared" si="68"/>
        <v>30762.916657339658</v>
      </c>
      <c r="AN105">
        <f t="shared" si="91"/>
        <v>927.21860135171914</v>
      </c>
      <c r="AO105" s="13">
        <f t="shared" si="69"/>
        <v>2813.5073827337451</v>
      </c>
      <c r="AP105" s="13">
        <f t="shared" si="107"/>
        <v>628.41966277274457</v>
      </c>
      <c r="AQ105" s="13">
        <f t="shared" si="70"/>
        <v>16763.732445960341</v>
      </c>
      <c r="AR105" s="13">
        <f t="shared" si="92"/>
        <v>791.17434671410706</v>
      </c>
      <c r="AS105" s="38">
        <f t="shared" si="71"/>
        <v>2813.5073827337451</v>
      </c>
      <c r="AT105" s="37">
        <f t="shared" si="93"/>
        <v>80763974.665005758</v>
      </c>
      <c r="AU105" s="13">
        <f t="shared" si="72"/>
        <v>33129.294861750393</v>
      </c>
      <c r="AV105">
        <f t="shared" si="94"/>
        <v>80764296.308645189</v>
      </c>
      <c r="AW105" s="13">
        <f t="shared" si="73"/>
        <v>80764377.431120396</v>
      </c>
      <c r="AX105" s="13">
        <f t="shared" si="108"/>
        <v>197675123.00301972</v>
      </c>
      <c r="AY105" s="13">
        <f t="shared" si="74"/>
        <v>16763.732445960341</v>
      </c>
      <c r="AZ105">
        <f t="shared" si="95"/>
        <v>197675285.75770366</v>
      </c>
      <c r="BA105" s="13">
        <f t="shared" si="75"/>
        <v>197675525.94803166</v>
      </c>
      <c r="BB105" s="37">
        <f t="shared" si="96"/>
        <v>112.97425663945214</v>
      </c>
      <c r="BC105" s="13">
        <f t="shared" si="76"/>
        <v>30762.916657339658</v>
      </c>
      <c r="BD105">
        <f t="shared" si="97"/>
        <v>411.6433504000313</v>
      </c>
      <c r="BE105" s="13">
        <f t="shared" si="77"/>
        <v>503.35057957927143</v>
      </c>
      <c r="BF105" s="13">
        <f t="shared" si="109"/>
        <v>112.84441182105685</v>
      </c>
      <c r="BG105" s="13">
        <f t="shared" si="78"/>
        <v>16763.732445960341</v>
      </c>
      <c r="BH105">
        <f t="shared" si="98"/>
        <v>275.59909576241938</v>
      </c>
      <c r="BI105" s="13">
        <f t="shared" si="79"/>
        <v>503.35057957927143</v>
      </c>
      <c r="BJ105" s="37">
        <f t="shared" si="99"/>
        <v>1.3160841587359395</v>
      </c>
      <c r="BK105" s="13">
        <f t="shared" si="80"/>
        <v>2366.3782044107429</v>
      </c>
      <c r="BL105">
        <f t="shared" si="100"/>
        <v>24.290629832626649</v>
      </c>
      <c r="BM105" s="13">
        <f t="shared" si="81"/>
        <v>5.6772349545232395</v>
      </c>
      <c r="BN105" s="13">
        <f t="shared" si="110"/>
        <v>1.7748691837326502</v>
      </c>
      <c r="BO105" s="13">
        <f t="shared" si="82"/>
        <v>16763.732445960341</v>
      </c>
      <c r="BP105">
        <f t="shared" si="101"/>
        <v>164.52955312509519</v>
      </c>
      <c r="BQ105" s="13">
        <f t="shared" si="83"/>
        <v>5.6772349545232395</v>
      </c>
      <c r="BR105" s="37">
        <f t="shared" si="102"/>
        <v>186.01507445024774</v>
      </c>
      <c r="BS105" s="13">
        <f t="shared" si="84"/>
        <v>37862.051270571887</v>
      </c>
      <c r="BT105">
        <f t="shared" si="103"/>
        <v>553.60780523249912</v>
      </c>
      <c r="BU105" s="13">
        <f t="shared" si="85"/>
        <v>829.96785815000442</v>
      </c>
      <c r="BV105" s="13">
        <f t="shared" si="111"/>
        <v>117588208.32452293</v>
      </c>
      <c r="BW105" s="13">
        <f t="shared" si="86"/>
        <v>16763.732445960341</v>
      </c>
      <c r="BX105">
        <f t="shared" si="104"/>
        <v>117588371.07920687</v>
      </c>
      <c r="BY105" s="13">
        <f t="shared" si="87"/>
        <v>117588852.55430891</v>
      </c>
    </row>
    <row r="106" spans="29:77" x14ac:dyDescent="0.2">
      <c r="AC106">
        <v>104</v>
      </c>
      <c r="AD106" s="37">
        <f t="shared" si="88"/>
        <v>370951371.2937628</v>
      </c>
      <c r="AE106" s="13">
        <f t="shared" si="64"/>
        <v>30762.916657339658</v>
      </c>
      <c r="AF106">
        <f t="shared" si="105"/>
        <v>370951667.09103835</v>
      </c>
      <c r="AG106" s="13">
        <f t="shared" si="65"/>
        <v>370952418.14796197</v>
      </c>
      <c r="AH106" s="13">
        <f t="shared" si="106"/>
        <v>370951371.16391802</v>
      </c>
      <c r="AI106" s="13">
        <f t="shared" si="66"/>
        <v>16763.732445960341</v>
      </c>
      <c r="AJ106">
        <f t="shared" si="89"/>
        <v>370951532.35365307</v>
      </c>
      <c r="AK106" s="13">
        <f t="shared" si="67"/>
        <v>370952418.14796197</v>
      </c>
      <c r="AL106" s="37">
        <f t="shared" si="90"/>
        <v>628.5495075911399</v>
      </c>
      <c r="AM106" s="13">
        <f t="shared" si="68"/>
        <v>30762.916657339658</v>
      </c>
      <c r="AN106">
        <f t="shared" si="91"/>
        <v>924.34678314248276</v>
      </c>
      <c r="AO106" s="13">
        <f t="shared" si="69"/>
        <v>2813.5073827337451</v>
      </c>
      <c r="AP106" s="13">
        <f t="shared" si="107"/>
        <v>628.41966277274457</v>
      </c>
      <c r="AQ106" s="13">
        <f t="shared" si="70"/>
        <v>16763.732445960341</v>
      </c>
      <c r="AR106" s="13">
        <f t="shared" si="92"/>
        <v>789.60939783005551</v>
      </c>
      <c r="AS106" s="38">
        <f t="shared" si="71"/>
        <v>2813.5073827337451</v>
      </c>
      <c r="AT106" s="37">
        <f t="shared" si="93"/>
        <v>80763974.665005758</v>
      </c>
      <c r="AU106" s="13">
        <f t="shared" si="72"/>
        <v>33129.294861750393</v>
      </c>
      <c r="AV106">
        <f t="shared" si="94"/>
        <v>80764293.215917885</v>
      </c>
      <c r="AW106" s="13">
        <f t="shared" si="73"/>
        <v>80764377.431120396</v>
      </c>
      <c r="AX106" s="13">
        <f t="shared" si="108"/>
        <v>197675123.00301972</v>
      </c>
      <c r="AY106" s="13">
        <f t="shared" si="74"/>
        <v>16763.732445960341</v>
      </c>
      <c r="AZ106">
        <f t="shared" si="95"/>
        <v>197675284.19275478</v>
      </c>
      <c r="BA106" s="13">
        <f t="shared" si="75"/>
        <v>197675525.94803166</v>
      </c>
      <c r="BB106" s="37">
        <f t="shared" si="96"/>
        <v>112.97425663945214</v>
      </c>
      <c r="BC106" s="13">
        <f t="shared" si="76"/>
        <v>30762.916657339658</v>
      </c>
      <c r="BD106">
        <f t="shared" si="97"/>
        <v>408.77153219079503</v>
      </c>
      <c r="BE106" s="13">
        <f t="shared" si="77"/>
        <v>503.35057957927143</v>
      </c>
      <c r="BF106" s="13">
        <f t="shared" si="109"/>
        <v>112.84441182105685</v>
      </c>
      <c r="BG106" s="13">
        <f t="shared" si="78"/>
        <v>16763.732445960341</v>
      </c>
      <c r="BH106">
        <f t="shared" si="98"/>
        <v>274.03414687836784</v>
      </c>
      <c r="BI106" s="13">
        <f t="shared" si="79"/>
        <v>503.35057957927143</v>
      </c>
      <c r="BJ106" s="37">
        <f t="shared" si="99"/>
        <v>1.3160841587359395</v>
      </c>
      <c r="BK106" s="13">
        <f t="shared" si="80"/>
        <v>2366.3782044107429</v>
      </c>
      <c r="BL106">
        <f t="shared" si="100"/>
        <v>24.069720739608467</v>
      </c>
      <c r="BM106" s="13">
        <f t="shared" si="81"/>
        <v>5.6772349545232395</v>
      </c>
      <c r="BN106" s="13">
        <f t="shared" si="110"/>
        <v>1.7748691837326502</v>
      </c>
      <c r="BO106" s="13">
        <f t="shared" si="82"/>
        <v>16763.732445960341</v>
      </c>
      <c r="BP106">
        <f t="shared" si="101"/>
        <v>162.96460424104362</v>
      </c>
      <c r="BQ106" s="13">
        <f t="shared" si="83"/>
        <v>5.6772349545232395</v>
      </c>
      <c r="BR106" s="37">
        <f t="shared" si="102"/>
        <v>186.01507445024774</v>
      </c>
      <c r="BS106" s="13">
        <f t="shared" si="84"/>
        <v>37862.051270571887</v>
      </c>
      <c r="BT106">
        <f t="shared" si="103"/>
        <v>550.07325974420814</v>
      </c>
      <c r="BU106" s="13">
        <f t="shared" si="85"/>
        <v>829.96785815000442</v>
      </c>
      <c r="BV106" s="13">
        <f t="shared" si="111"/>
        <v>117588208.32452293</v>
      </c>
      <c r="BW106" s="13">
        <f t="shared" si="86"/>
        <v>16763.732445960341</v>
      </c>
      <c r="BX106">
        <f t="shared" si="104"/>
        <v>117588369.51425798</v>
      </c>
      <c r="BY106" s="13">
        <f t="shared" si="87"/>
        <v>117588852.55430891</v>
      </c>
    </row>
    <row r="107" spans="29:77" x14ac:dyDescent="0.2">
      <c r="AC107">
        <v>105</v>
      </c>
      <c r="AD107" s="37">
        <f t="shared" si="88"/>
        <v>370951371.2937628</v>
      </c>
      <c r="AE107" s="13">
        <f t="shared" si="64"/>
        <v>30762.916657339658</v>
      </c>
      <c r="AF107">
        <f t="shared" si="105"/>
        <v>370951664.27392143</v>
      </c>
      <c r="AG107" s="13">
        <f t="shared" si="65"/>
        <v>370952418.14796197</v>
      </c>
      <c r="AH107" s="13">
        <f t="shared" si="106"/>
        <v>370951371.16391802</v>
      </c>
      <c r="AI107" s="13">
        <f t="shared" si="66"/>
        <v>16763.732445960341</v>
      </c>
      <c r="AJ107">
        <f t="shared" si="89"/>
        <v>370951530.81851274</v>
      </c>
      <c r="AK107" s="13">
        <f t="shared" si="67"/>
        <v>370952418.14796197</v>
      </c>
      <c r="AL107" s="37">
        <f t="shared" si="90"/>
        <v>628.5495075911399</v>
      </c>
      <c r="AM107" s="13">
        <f t="shared" si="68"/>
        <v>30762.916657339658</v>
      </c>
      <c r="AN107">
        <f t="shared" si="91"/>
        <v>921.52966623246994</v>
      </c>
      <c r="AO107" s="13">
        <f t="shared" si="69"/>
        <v>2813.5073827337451</v>
      </c>
      <c r="AP107" s="13">
        <f t="shared" si="107"/>
        <v>628.41966277274457</v>
      </c>
      <c r="AQ107" s="13">
        <f t="shared" si="70"/>
        <v>16763.732445960341</v>
      </c>
      <c r="AR107" s="13">
        <f t="shared" si="92"/>
        <v>788.07425749617641</v>
      </c>
      <c r="AS107" s="38">
        <f t="shared" si="71"/>
        <v>2813.5073827337451</v>
      </c>
      <c r="AT107" s="37">
        <f t="shared" si="93"/>
        <v>80763974.665005758</v>
      </c>
      <c r="AU107" s="13">
        <f t="shared" si="72"/>
        <v>33129.294861750393</v>
      </c>
      <c r="AV107">
        <f t="shared" si="94"/>
        <v>80764290.182099685</v>
      </c>
      <c r="AW107" s="13">
        <f t="shared" si="73"/>
        <v>80764377.431120396</v>
      </c>
      <c r="AX107" s="13">
        <f t="shared" si="108"/>
        <v>197675123.00301972</v>
      </c>
      <c r="AY107" s="13">
        <f t="shared" si="74"/>
        <v>16763.732445960341</v>
      </c>
      <c r="AZ107">
        <f t="shared" si="95"/>
        <v>197675282.65761444</v>
      </c>
      <c r="BA107" s="13">
        <f t="shared" si="75"/>
        <v>197675525.94803166</v>
      </c>
      <c r="BB107" s="37">
        <f t="shared" si="96"/>
        <v>112.97425663945214</v>
      </c>
      <c r="BC107" s="13">
        <f t="shared" si="76"/>
        <v>30762.916657339658</v>
      </c>
      <c r="BD107">
        <f t="shared" si="97"/>
        <v>405.9544152807822</v>
      </c>
      <c r="BE107" s="13">
        <f t="shared" si="77"/>
        <v>503.35057957927143</v>
      </c>
      <c r="BF107" s="13">
        <f t="shared" si="109"/>
        <v>112.84441182105685</v>
      </c>
      <c r="BG107" s="13">
        <f t="shared" si="78"/>
        <v>16763.732445960341</v>
      </c>
      <c r="BH107">
        <f t="shared" si="98"/>
        <v>272.49900654448868</v>
      </c>
      <c r="BI107" s="13">
        <f t="shared" si="79"/>
        <v>503.35057957927143</v>
      </c>
      <c r="BJ107" s="37">
        <f t="shared" si="99"/>
        <v>1.3160841587359395</v>
      </c>
      <c r="BK107" s="13">
        <f t="shared" si="80"/>
        <v>2366.3782044107429</v>
      </c>
      <c r="BL107">
        <f t="shared" si="100"/>
        <v>23.853019438838253</v>
      </c>
      <c r="BM107" s="13">
        <f t="shared" si="81"/>
        <v>5.6772349545232395</v>
      </c>
      <c r="BN107" s="13">
        <f t="shared" si="110"/>
        <v>1.7748691837326502</v>
      </c>
      <c r="BO107" s="13">
        <f t="shared" si="82"/>
        <v>16763.732445960341</v>
      </c>
      <c r="BP107">
        <f t="shared" si="101"/>
        <v>161.42946390716446</v>
      </c>
      <c r="BQ107" s="13">
        <f t="shared" si="83"/>
        <v>5.6772349545232395</v>
      </c>
      <c r="BR107" s="37">
        <f t="shared" si="102"/>
        <v>186.01507445024774</v>
      </c>
      <c r="BS107" s="13">
        <f t="shared" si="84"/>
        <v>37862.051270571887</v>
      </c>
      <c r="BT107">
        <f t="shared" si="103"/>
        <v>546.60603893188477</v>
      </c>
      <c r="BU107" s="13">
        <f t="shared" si="85"/>
        <v>829.96785815000442</v>
      </c>
      <c r="BV107" s="13">
        <f t="shared" si="111"/>
        <v>117588208.32452293</v>
      </c>
      <c r="BW107" s="13">
        <f t="shared" si="86"/>
        <v>16763.732445960341</v>
      </c>
      <c r="BX107">
        <f t="shared" si="104"/>
        <v>117588367.97911765</v>
      </c>
      <c r="BY107" s="13">
        <f t="shared" si="87"/>
        <v>117588852.55430891</v>
      </c>
    </row>
    <row r="108" spans="29:77" x14ac:dyDescent="0.2">
      <c r="AC108">
        <v>106</v>
      </c>
      <c r="AD108" s="37">
        <f t="shared" si="88"/>
        <v>370951371.2937628</v>
      </c>
      <c r="AE108" s="13">
        <f t="shared" si="64"/>
        <v>30762.916657339658</v>
      </c>
      <c r="AF108">
        <f t="shared" si="105"/>
        <v>370951661.50995767</v>
      </c>
      <c r="AG108" s="13">
        <f t="shared" si="65"/>
        <v>370952418.14796197</v>
      </c>
      <c r="AH108" s="13">
        <f t="shared" si="106"/>
        <v>370951371.16391802</v>
      </c>
      <c r="AI108" s="13">
        <f t="shared" si="66"/>
        <v>16763.732445960341</v>
      </c>
      <c r="AJ108">
        <f t="shared" si="89"/>
        <v>370951529.31233734</v>
      </c>
      <c r="AK108" s="13">
        <f t="shared" si="67"/>
        <v>370952418.14796197</v>
      </c>
      <c r="AL108" s="37">
        <f t="shared" si="90"/>
        <v>628.5495075911399</v>
      </c>
      <c r="AM108" s="13">
        <f t="shared" si="68"/>
        <v>30762.916657339658</v>
      </c>
      <c r="AN108">
        <f t="shared" si="91"/>
        <v>918.76570247170275</v>
      </c>
      <c r="AO108" s="13">
        <f t="shared" si="69"/>
        <v>2813.5073827337451</v>
      </c>
      <c r="AP108" s="13">
        <f t="shared" si="107"/>
        <v>628.41966277274457</v>
      </c>
      <c r="AQ108" s="13">
        <f t="shared" si="70"/>
        <v>16763.732445960341</v>
      </c>
      <c r="AR108" s="13">
        <f t="shared" si="92"/>
        <v>786.56808207425729</v>
      </c>
      <c r="AS108" s="38">
        <f t="shared" si="71"/>
        <v>2813.5073827337451</v>
      </c>
      <c r="AT108" s="37">
        <f t="shared" si="93"/>
        <v>80763974.665005758</v>
      </c>
      <c r="AU108" s="13">
        <f t="shared" si="72"/>
        <v>33129.294861750393</v>
      </c>
      <c r="AV108">
        <f t="shared" si="94"/>
        <v>80764287.205523327</v>
      </c>
      <c r="AW108" s="13">
        <f t="shared" si="73"/>
        <v>80764377.431120396</v>
      </c>
      <c r="AX108" s="13">
        <f t="shared" si="108"/>
        <v>197675123.00301972</v>
      </c>
      <c r="AY108" s="13">
        <f t="shared" si="74"/>
        <v>16763.732445960341</v>
      </c>
      <c r="AZ108">
        <f t="shared" si="95"/>
        <v>197675281.15143901</v>
      </c>
      <c r="BA108" s="13">
        <f t="shared" si="75"/>
        <v>197675525.94803166</v>
      </c>
      <c r="BB108" s="37">
        <f t="shared" si="96"/>
        <v>112.97425663945214</v>
      </c>
      <c r="BC108" s="13">
        <f t="shared" si="76"/>
        <v>30762.916657339658</v>
      </c>
      <c r="BD108">
        <f t="shared" si="97"/>
        <v>403.1904515200149</v>
      </c>
      <c r="BE108" s="13">
        <f t="shared" si="77"/>
        <v>503.35057957927143</v>
      </c>
      <c r="BF108" s="13">
        <f t="shared" si="109"/>
        <v>112.84441182105685</v>
      </c>
      <c r="BG108" s="13">
        <f t="shared" si="78"/>
        <v>16763.732445960341</v>
      </c>
      <c r="BH108">
        <f t="shared" si="98"/>
        <v>270.9928311225695</v>
      </c>
      <c r="BI108" s="13">
        <f t="shared" si="79"/>
        <v>503.35057957927143</v>
      </c>
      <c r="BJ108" s="37">
        <f t="shared" si="99"/>
        <v>1.3160841587359395</v>
      </c>
      <c r="BK108" s="13">
        <f t="shared" si="80"/>
        <v>2366.3782044107429</v>
      </c>
      <c r="BL108">
        <f t="shared" si="100"/>
        <v>23.640406841856155</v>
      </c>
      <c r="BM108" s="13">
        <f t="shared" si="81"/>
        <v>5.6772349545232395</v>
      </c>
      <c r="BN108" s="13">
        <f t="shared" si="110"/>
        <v>1.7748691837326502</v>
      </c>
      <c r="BO108" s="13">
        <f t="shared" si="82"/>
        <v>16763.732445960341</v>
      </c>
      <c r="BP108">
        <f t="shared" si="101"/>
        <v>159.92328848524531</v>
      </c>
      <c r="BQ108" s="13">
        <f t="shared" si="83"/>
        <v>5.6772349545232395</v>
      </c>
      <c r="BR108" s="37">
        <f t="shared" si="102"/>
        <v>186.01507445024774</v>
      </c>
      <c r="BS108" s="13">
        <f t="shared" si="84"/>
        <v>37862.051270571887</v>
      </c>
      <c r="BT108">
        <f t="shared" si="103"/>
        <v>543.20423738017121</v>
      </c>
      <c r="BU108" s="13">
        <f t="shared" si="85"/>
        <v>829.96785815000442</v>
      </c>
      <c r="BV108" s="13">
        <f t="shared" si="111"/>
        <v>117588208.32452293</v>
      </c>
      <c r="BW108" s="13">
        <f t="shared" si="86"/>
        <v>16763.732445960341</v>
      </c>
      <c r="BX108">
        <f t="shared" si="104"/>
        <v>117588366.47294223</v>
      </c>
      <c r="BY108" s="13">
        <f t="shared" si="87"/>
        <v>117588852.55430891</v>
      </c>
    </row>
    <row r="109" spans="29:77" x14ac:dyDescent="0.2">
      <c r="AC109">
        <v>107</v>
      </c>
      <c r="AD109" s="37">
        <f t="shared" si="88"/>
        <v>370951371.2937628</v>
      </c>
      <c r="AE109" s="13">
        <f t="shared" si="64"/>
        <v>30762.916657339658</v>
      </c>
      <c r="AF109">
        <f t="shared" si="105"/>
        <v>370951658.79765677</v>
      </c>
      <c r="AG109" s="13">
        <f t="shared" si="65"/>
        <v>370952418.14796197</v>
      </c>
      <c r="AH109" s="13">
        <f t="shared" si="106"/>
        <v>370951371.16391802</v>
      </c>
      <c r="AI109" s="13">
        <f t="shared" si="66"/>
        <v>16763.732445960341</v>
      </c>
      <c r="AJ109">
        <f t="shared" si="89"/>
        <v>370951527.8343147</v>
      </c>
      <c r="AK109" s="13">
        <f t="shared" si="67"/>
        <v>370952418.14796197</v>
      </c>
      <c r="AL109" s="37">
        <f t="shared" si="90"/>
        <v>628.5495075911399</v>
      </c>
      <c r="AM109" s="13">
        <f t="shared" si="68"/>
        <v>30762.916657339658</v>
      </c>
      <c r="AN109">
        <f t="shared" si="91"/>
        <v>916.05340158496847</v>
      </c>
      <c r="AO109" s="13">
        <f t="shared" si="69"/>
        <v>2813.5073827337451</v>
      </c>
      <c r="AP109" s="13">
        <f t="shared" si="107"/>
        <v>628.41966277274457</v>
      </c>
      <c r="AQ109" s="13">
        <f t="shared" si="70"/>
        <v>16763.732445960341</v>
      </c>
      <c r="AR109" s="13">
        <f t="shared" si="92"/>
        <v>785.09005946396269</v>
      </c>
      <c r="AS109" s="38">
        <f t="shared" si="71"/>
        <v>2813.5073827337451</v>
      </c>
      <c r="AT109" s="37">
        <f t="shared" si="93"/>
        <v>80763974.665005758</v>
      </c>
      <c r="AU109" s="13">
        <f t="shared" si="72"/>
        <v>33129.294861750393</v>
      </c>
      <c r="AV109">
        <f t="shared" si="94"/>
        <v>80764284.284583911</v>
      </c>
      <c r="AW109" s="13">
        <f t="shared" si="73"/>
        <v>80764377.431120396</v>
      </c>
      <c r="AX109" s="13">
        <f t="shared" si="108"/>
        <v>197675123.00301972</v>
      </c>
      <c r="AY109" s="13">
        <f t="shared" si="74"/>
        <v>16763.732445960341</v>
      </c>
      <c r="AZ109">
        <f t="shared" si="95"/>
        <v>197675279.67341641</v>
      </c>
      <c r="BA109" s="13">
        <f t="shared" si="75"/>
        <v>197675525.94803166</v>
      </c>
      <c r="BB109" s="37">
        <f t="shared" si="96"/>
        <v>112.97425663945214</v>
      </c>
      <c r="BC109" s="13">
        <f t="shared" si="76"/>
        <v>30762.916657339658</v>
      </c>
      <c r="BD109">
        <f t="shared" si="97"/>
        <v>400.47815063328073</v>
      </c>
      <c r="BE109" s="13">
        <f t="shared" si="77"/>
        <v>503.35057957927143</v>
      </c>
      <c r="BF109" s="13">
        <f t="shared" si="109"/>
        <v>112.84441182105685</v>
      </c>
      <c r="BG109" s="13">
        <f t="shared" si="78"/>
        <v>16763.732445960341</v>
      </c>
      <c r="BH109">
        <f t="shared" si="98"/>
        <v>269.51480851227501</v>
      </c>
      <c r="BI109" s="13">
        <f t="shared" si="79"/>
        <v>503.35057957927143</v>
      </c>
      <c r="BJ109" s="37">
        <f t="shared" si="99"/>
        <v>1.3160841587359395</v>
      </c>
      <c r="BK109" s="13">
        <f t="shared" si="80"/>
        <v>2366.3782044107429</v>
      </c>
      <c r="BL109">
        <f t="shared" si="100"/>
        <v>23.431768312107369</v>
      </c>
      <c r="BM109" s="13">
        <f t="shared" si="81"/>
        <v>5.6772349545232395</v>
      </c>
      <c r="BN109" s="13">
        <f t="shared" si="110"/>
        <v>1.7748691837326502</v>
      </c>
      <c r="BO109" s="13">
        <f t="shared" si="82"/>
        <v>16763.732445960341</v>
      </c>
      <c r="BP109">
        <f t="shared" si="101"/>
        <v>158.44526587495079</v>
      </c>
      <c r="BQ109" s="13">
        <f t="shared" si="83"/>
        <v>5.6772349545232395</v>
      </c>
      <c r="BR109" s="37">
        <f t="shared" si="102"/>
        <v>186.01507445024774</v>
      </c>
      <c r="BS109" s="13">
        <f t="shared" si="84"/>
        <v>37862.051270571887</v>
      </c>
      <c r="BT109">
        <f t="shared" si="103"/>
        <v>539.86602090419058</v>
      </c>
      <c r="BU109" s="13">
        <f t="shared" si="85"/>
        <v>829.96785815000442</v>
      </c>
      <c r="BV109" s="13">
        <f t="shared" si="111"/>
        <v>117588208.32452293</v>
      </c>
      <c r="BW109" s="13">
        <f t="shared" si="86"/>
        <v>16763.732445960341</v>
      </c>
      <c r="BX109">
        <f t="shared" si="104"/>
        <v>117588364.99491961</v>
      </c>
      <c r="BY109" s="13">
        <f t="shared" si="87"/>
        <v>117588852.55430891</v>
      </c>
    </row>
    <row r="110" spans="29:77" x14ac:dyDescent="0.2">
      <c r="AC110">
        <v>108</v>
      </c>
      <c r="AD110" s="37">
        <f t="shared" si="88"/>
        <v>370951371.2937628</v>
      </c>
      <c r="AE110" s="13">
        <f t="shared" si="64"/>
        <v>30762.916657339658</v>
      </c>
      <c r="AF110">
        <f t="shared" si="105"/>
        <v>370951656.1355837</v>
      </c>
      <c r="AG110" s="13">
        <f t="shared" si="65"/>
        <v>370952418.14796197</v>
      </c>
      <c r="AH110" s="13">
        <f t="shared" si="106"/>
        <v>370951371.16391802</v>
      </c>
      <c r="AI110" s="13">
        <f t="shared" si="66"/>
        <v>16763.732445960341</v>
      </c>
      <c r="AJ110">
        <f t="shared" si="89"/>
        <v>370951526.38366288</v>
      </c>
      <c r="AK110" s="13">
        <f t="shared" si="67"/>
        <v>370952418.14796197</v>
      </c>
      <c r="AL110" s="37">
        <f t="shared" si="90"/>
        <v>628.5495075911399</v>
      </c>
      <c r="AM110" s="13">
        <f t="shared" si="68"/>
        <v>30762.916657339658</v>
      </c>
      <c r="AN110">
        <f t="shared" si="91"/>
        <v>913.3913284924331</v>
      </c>
      <c r="AO110" s="13">
        <f t="shared" si="69"/>
        <v>2813.5073827337451</v>
      </c>
      <c r="AP110" s="13">
        <f t="shared" si="107"/>
        <v>628.41966277274457</v>
      </c>
      <c r="AQ110" s="13">
        <f t="shared" si="70"/>
        <v>16763.732445960341</v>
      </c>
      <c r="AR110" s="13">
        <f t="shared" si="92"/>
        <v>783.63940764274776</v>
      </c>
      <c r="AS110" s="38">
        <f t="shared" si="71"/>
        <v>2813.5073827337451</v>
      </c>
      <c r="AT110" s="37">
        <f t="shared" si="93"/>
        <v>80763974.665005758</v>
      </c>
      <c r="AU110" s="13">
        <f t="shared" si="72"/>
        <v>33129.294861750393</v>
      </c>
      <c r="AV110">
        <f t="shared" si="94"/>
        <v>80764281.417735964</v>
      </c>
      <c r="AW110" s="13">
        <f t="shared" si="73"/>
        <v>80764377.431120396</v>
      </c>
      <c r="AX110" s="13">
        <f t="shared" si="108"/>
        <v>197675123.00301972</v>
      </c>
      <c r="AY110" s="13">
        <f t="shared" si="74"/>
        <v>16763.732445960341</v>
      </c>
      <c r="AZ110">
        <f t="shared" si="95"/>
        <v>197675278.22276458</v>
      </c>
      <c r="BA110" s="13">
        <f t="shared" si="75"/>
        <v>197675525.94803166</v>
      </c>
      <c r="BB110" s="37">
        <f t="shared" si="96"/>
        <v>112.97425663945214</v>
      </c>
      <c r="BC110" s="13">
        <f t="shared" si="76"/>
        <v>30762.916657339658</v>
      </c>
      <c r="BD110">
        <f t="shared" si="97"/>
        <v>397.81607754074525</v>
      </c>
      <c r="BE110" s="13">
        <f t="shared" si="77"/>
        <v>503.35057957927143</v>
      </c>
      <c r="BF110" s="13">
        <f t="shared" si="109"/>
        <v>112.84441182105685</v>
      </c>
      <c r="BG110" s="13">
        <f t="shared" si="78"/>
        <v>16763.732445960341</v>
      </c>
      <c r="BH110">
        <f t="shared" si="98"/>
        <v>268.06415669106002</v>
      </c>
      <c r="BI110" s="13">
        <f t="shared" si="79"/>
        <v>503.35057957927143</v>
      </c>
      <c r="BJ110" s="37">
        <f t="shared" si="99"/>
        <v>1.3160841587359395</v>
      </c>
      <c r="BK110" s="13">
        <f t="shared" si="80"/>
        <v>2366.3782044107429</v>
      </c>
      <c r="BL110">
        <f t="shared" si="100"/>
        <v>23.226993458835413</v>
      </c>
      <c r="BM110" s="13">
        <f t="shared" si="81"/>
        <v>5.6772349545232395</v>
      </c>
      <c r="BN110" s="13">
        <f t="shared" si="110"/>
        <v>1.7748691837326502</v>
      </c>
      <c r="BO110" s="13">
        <f t="shared" si="82"/>
        <v>16763.732445960341</v>
      </c>
      <c r="BP110">
        <f t="shared" si="101"/>
        <v>156.9946140537358</v>
      </c>
      <c r="BQ110" s="13">
        <f t="shared" si="83"/>
        <v>5.6772349545232395</v>
      </c>
      <c r="BR110" s="37">
        <f t="shared" si="102"/>
        <v>186.01507445024774</v>
      </c>
      <c r="BS110" s="13">
        <f t="shared" si="84"/>
        <v>37862.051270571887</v>
      </c>
      <c r="BT110">
        <f t="shared" si="103"/>
        <v>536.58962325183927</v>
      </c>
      <c r="BU110" s="13">
        <f t="shared" si="85"/>
        <v>829.96785815000442</v>
      </c>
      <c r="BV110" s="13">
        <f t="shared" si="111"/>
        <v>117588208.32452293</v>
      </c>
      <c r="BW110" s="13">
        <f t="shared" si="86"/>
        <v>16763.732445960341</v>
      </c>
      <c r="BX110">
        <f t="shared" si="104"/>
        <v>117588363.5442678</v>
      </c>
      <c r="BY110" s="13">
        <f t="shared" si="87"/>
        <v>117588852.55430891</v>
      </c>
    </row>
    <row r="111" spans="29:77" x14ac:dyDescent="0.2">
      <c r="AC111">
        <v>109</v>
      </c>
      <c r="AD111" s="37">
        <f t="shared" si="88"/>
        <v>370951371.2937628</v>
      </c>
      <c r="AE111" s="13">
        <f t="shared" si="64"/>
        <v>30762.916657339658</v>
      </c>
      <c r="AF111">
        <f t="shared" si="105"/>
        <v>370951653.52235597</v>
      </c>
      <c r="AG111" s="13">
        <f t="shared" si="65"/>
        <v>370952418.14796197</v>
      </c>
      <c r="AH111" s="13">
        <f t="shared" si="106"/>
        <v>370951371.16391802</v>
      </c>
      <c r="AI111" s="13">
        <f t="shared" si="66"/>
        <v>16763.732445960341</v>
      </c>
      <c r="AJ111">
        <f t="shared" si="89"/>
        <v>370951524.95962852</v>
      </c>
      <c r="AK111" s="13">
        <f t="shared" si="67"/>
        <v>370952418.14796197</v>
      </c>
      <c r="AL111" s="37">
        <f t="shared" si="90"/>
        <v>628.5495075911399</v>
      </c>
      <c r="AM111" s="13">
        <f t="shared" si="68"/>
        <v>30762.916657339658</v>
      </c>
      <c r="AN111">
        <f t="shared" si="91"/>
        <v>910.77810077774234</v>
      </c>
      <c r="AO111" s="13">
        <f t="shared" si="69"/>
        <v>2813.5073827337451</v>
      </c>
      <c r="AP111" s="13">
        <f t="shared" si="107"/>
        <v>628.41966277274457</v>
      </c>
      <c r="AQ111" s="13">
        <f t="shared" si="70"/>
        <v>16763.732445960341</v>
      </c>
      <c r="AR111" s="13">
        <f t="shared" si="92"/>
        <v>782.21537328614215</v>
      </c>
      <c r="AS111" s="38">
        <f t="shared" si="71"/>
        <v>2813.5073827337451</v>
      </c>
      <c r="AT111" s="37">
        <f t="shared" si="93"/>
        <v>80763974.665005758</v>
      </c>
      <c r="AU111" s="13">
        <f t="shared" si="72"/>
        <v>33129.294861750393</v>
      </c>
      <c r="AV111">
        <f t="shared" si="94"/>
        <v>80764278.603490725</v>
      </c>
      <c r="AW111" s="13">
        <f t="shared" si="73"/>
        <v>80764377.431120396</v>
      </c>
      <c r="AX111" s="13">
        <f t="shared" si="108"/>
        <v>197675123.00301972</v>
      </c>
      <c r="AY111" s="13">
        <f t="shared" si="74"/>
        <v>16763.732445960341</v>
      </c>
      <c r="AZ111">
        <f t="shared" si="95"/>
        <v>197675276.79873022</v>
      </c>
      <c r="BA111" s="13">
        <f t="shared" si="75"/>
        <v>197675525.94803166</v>
      </c>
      <c r="BB111" s="37">
        <f t="shared" si="96"/>
        <v>112.97425663945214</v>
      </c>
      <c r="BC111" s="13">
        <f t="shared" si="76"/>
        <v>30762.916657339658</v>
      </c>
      <c r="BD111">
        <f t="shared" si="97"/>
        <v>395.20284982605449</v>
      </c>
      <c r="BE111" s="13">
        <f t="shared" si="77"/>
        <v>503.35057957927143</v>
      </c>
      <c r="BF111" s="13">
        <f t="shared" si="109"/>
        <v>112.84441182105685</v>
      </c>
      <c r="BG111" s="13">
        <f t="shared" si="78"/>
        <v>16763.732445960341</v>
      </c>
      <c r="BH111">
        <f t="shared" si="98"/>
        <v>266.64012233445447</v>
      </c>
      <c r="BI111" s="13">
        <f t="shared" si="79"/>
        <v>503.35057957927143</v>
      </c>
      <c r="BJ111" s="37">
        <f t="shared" si="99"/>
        <v>1.3160841587359395</v>
      </c>
      <c r="BK111" s="13">
        <f t="shared" si="80"/>
        <v>2366.3782044107429</v>
      </c>
      <c r="BL111">
        <f t="shared" si="100"/>
        <v>23.025975942320738</v>
      </c>
      <c r="BM111" s="13">
        <f t="shared" si="81"/>
        <v>5.6772349545232395</v>
      </c>
      <c r="BN111" s="13">
        <f t="shared" si="110"/>
        <v>1.7748691837326502</v>
      </c>
      <c r="BO111" s="13">
        <f t="shared" si="82"/>
        <v>16763.732445960341</v>
      </c>
      <c r="BP111">
        <f t="shared" si="101"/>
        <v>155.57057969713026</v>
      </c>
      <c r="BQ111" s="13">
        <f t="shared" si="83"/>
        <v>5.6772349545232395</v>
      </c>
      <c r="BR111" s="37">
        <f t="shared" si="102"/>
        <v>186.01507445024774</v>
      </c>
      <c r="BS111" s="13">
        <f t="shared" si="84"/>
        <v>37862.051270571887</v>
      </c>
      <c r="BT111">
        <f t="shared" si="103"/>
        <v>533.37334298760447</v>
      </c>
      <c r="BU111" s="13">
        <f t="shared" si="85"/>
        <v>829.96785815000442</v>
      </c>
      <c r="BV111" s="13">
        <f t="shared" si="111"/>
        <v>117588208.32452293</v>
      </c>
      <c r="BW111" s="13">
        <f t="shared" si="86"/>
        <v>16763.732445960341</v>
      </c>
      <c r="BX111">
        <f t="shared" si="104"/>
        <v>117588362.12023345</v>
      </c>
      <c r="BY111" s="13">
        <f t="shared" si="87"/>
        <v>117588852.55430891</v>
      </c>
    </row>
    <row r="112" spans="29:77" x14ac:dyDescent="0.2">
      <c r="AC112">
        <v>110</v>
      </c>
      <c r="AD112" s="37">
        <f t="shared" si="88"/>
        <v>370951371.2937628</v>
      </c>
      <c r="AE112" s="13">
        <f t="shared" si="64"/>
        <v>30762.916657339658</v>
      </c>
      <c r="AF112">
        <f t="shared" si="105"/>
        <v>370951650.9566415</v>
      </c>
      <c r="AG112" s="13">
        <f t="shared" si="65"/>
        <v>370952418.14796197</v>
      </c>
      <c r="AH112" s="13">
        <f t="shared" si="106"/>
        <v>370951371.16391802</v>
      </c>
      <c r="AI112" s="13">
        <f t="shared" si="66"/>
        <v>16763.732445960341</v>
      </c>
      <c r="AJ112">
        <f t="shared" si="89"/>
        <v>370951523.56148571</v>
      </c>
      <c r="AK112" s="13">
        <f t="shared" si="67"/>
        <v>370952418.14796197</v>
      </c>
      <c r="AL112" s="37">
        <f t="shared" si="90"/>
        <v>628.5495075911399</v>
      </c>
      <c r="AM112" s="13">
        <f t="shared" si="68"/>
        <v>30762.916657339658</v>
      </c>
      <c r="AN112">
        <f t="shared" si="91"/>
        <v>908.21238629422771</v>
      </c>
      <c r="AO112" s="13">
        <f t="shared" si="69"/>
        <v>2813.5073827337451</v>
      </c>
      <c r="AP112" s="13">
        <f t="shared" si="107"/>
        <v>628.41966277274457</v>
      </c>
      <c r="AQ112" s="13">
        <f t="shared" si="70"/>
        <v>16763.732445960341</v>
      </c>
      <c r="AR112" s="13">
        <f t="shared" si="92"/>
        <v>780.81723046329307</v>
      </c>
      <c r="AS112" s="38">
        <f t="shared" si="71"/>
        <v>2813.5073827337451</v>
      </c>
      <c r="AT112" s="37">
        <f t="shared" si="93"/>
        <v>80763974.665005758</v>
      </c>
      <c r="AU112" s="13">
        <f t="shared" si="72"/>
        <v>33129.294861750393</v>
      </c>
      <c r="AV112">
        <f t="shared" si="94"/>
        <v>80764275.840413585</v>
      </c>
      <c r="AW112" s="13">
        <f t="shared" si="73"/>
        <v>80764377.431120396</v>
      </c>
      <c r="AX112" s="13">
        <f t="shared" si="108"/>
        <v>197675123.00301972</v>
      </c>
      <c r="AY112" s="13">
        <f t="shared" si="74"/>
        <v>16763.732445960341</v>
      </c>
      <c r="AZ112">
        <f t="shared" si="95"/>
        <v>197675275.40058741</v>
      </c>
      <c r="BA112" s="13">
        <f t="shared" si="75"/>
        <v>197675525.94803166</v>
      </c>
      <c r="BB112" s="37">
        <f t="shared" si="96"/>
        <v>112.97425663945214</v>
      </c>
      <c r="BC112" s="13">
        <f t="shared" si="76"/>
        <v>30762.916657339658</v>
      </c>
      <c r="BD112">
        <f t="shared" si="97"/>
        <v>392.63713534253998</v>
      </c>
      <c r="BE112" s="13">
        <f t="shared" si="77"/>
        <v>503.35057957927143</v>
      </c>
      <c r="BF112" s="13">
        <f t="shared" si="109"/>
        <v>112.84441182105685</v>
      </c>
      <c r="BG112" s="13">
        <f t="shared" si="78"/>
        <v>16763.732445960341</v>
      </c>
      <c r="BH112">
        <f t="shared" si="98"/>
        <v>265.24197951160539</v>
      </c>
      <c r="BI112" s="13">
        <f t="shared" si="79"/>
        <v>503.35057957927143</v>
      </c>
      <c r="BJ112" s="37">
        <f t="shared" si="99"/>
        <v>1.3160841587359395</v>
      </c>
      <c r="BK112" s="13">
        <f t="shared" si="80"/>
        <v>2366.3782044107429</v>
      </c>
      <c r="BL112">
        <f t="shared" si="100"/>
        <v>22.828613289742695</v>
      </c>
      <c r="BM112" s="13">
        <f t="shared" si="81"/>
        <v>5.6772349545232395</v>
      </c>
      <c r="BN112" s="13">
        <f t="shared" si="110"/>
        <v>1.7748691837326502</v>
      </c>
      <c r="BO112" s="13">
        <f t="shared" si="82"/>
        <v>16763.732445960341</v>
      </c>
      <c r="BP112">
        <f t="shared" si="101"/>
        <v>154.1724368742812</v>
      </c>
      <c r="BQ112" s="13">
        <f t="shared" si="83"/>
        <v>5.6772349545232395</v>
      </c>
      <c r="BR112" s="37">
        <f t="shared" si="102"/>
        <v>186.01507445024774</v>
      </c>
      <c r="BS112" s="13">
        <f t="shared" si="84"/>
        <v>37862.051270571887</v>
      </c>
      <c r="BT112">
        <f t="shared" si="103"/>
        <v>530.21554054635578</v>
      </c>
      <c r="BU112" s="13">
        <f t="shared" si="85"/>
        <v>829.96785815000442</v>
      </c>
      <c r="BV112" s="13">
        <f t="shared" si="111"/>
        <v>117588208.32452293</v>
      </c>
      <c r="BW112" s="13">
        <f t="shared" si="86"/>
        <v>16763.732445960341</v>
      </c>
      <c r="BX112">
        <f t="shared" si="104"/>
        <v>117588360.72209062</v>
      </c>
      <c r="BY112" s="13">
        <f t="shared" si="87"/>
        <v>117588852.55430891</v>
      </c>
    </row>
    <row r="113" spans="29:77" x14ac:dyDescent="0.2">
      <c r="AC113">
        <v>111</v>
      </c>
      <c r="AD113" s="37">
        <f t="shared" si="88"/>
        <v>370951371.2937628</v>
      </c>
      <c r="AE113" s="13">
        <f t="shared" si="64"/>
        <v>30762.916657339658</v>
      </c>
      <c r="AF113">
        <f t="shared" si="105"/>
        <v>370951648.43715614</v>
      </c>
      <c r="AG113" s="13">
        <f t="shared" si="65"/>
        <v>370952418.14796197</v>
      </c>
      <c r="AH113" s="13">
        <f t="shared" si="106"/>
        <v>370951371.16391802</v>
      </c>
      <c r="AI113" s="13">
        <f t="shared" si="66"/>
        <v>16763.732445960341</v>
      </c>
      <c r="AJ113">
        <f t="shared" si="89"/>
        <v>370951522.18853468</v>
      </c>
      <c r="AK113" s="13">
        <f t="shared" si="67"/>
        <v>370952418.14796197</v>
      </c>
      <c r="AL113" s="37">
        <f t="shared" si="90"/>
        <v>628.5495075911399</v>
      </c>
      <c r="AM113" s="13">
        <f t="shared" si="68"/>
        <v>30762.916657339658</v>
      </c>
      <c r="AN113">
        <f t="shared" si="91"/>
        <v>905.69290090050617</v>
      </c>
      <c r="AO113" s="13">
        <f t="shared" si="69"/>
        <v>2813.5073827337451</v>
      </c>
      <c r="AP113" s="13">
        <f t="shared" si="107"/>
        <v>628.41966277274457</v>
      </c>
      <c r="AQ113" s="13">
        <f t="shared" si="70"/>
        <v>16763.732445960341</v>
      </c>
      <c r="AR113" s="13">
        <f t="shared" si="92"/>
        <v>779.44427940301784</v>
      </c>
      <c r="AS113" s="38">
        <f t="shared" si="71"/>
        <v>2813.5073827337451</v>
      </c>
      <c r="AT113" s="37">
        <f t="shared" si="93"/>
        <v>80763974.665005758</v>
      </c>
      <c r="AU113" s="13">
        <f t="shared" si="72"/>
        <v>33129.294861750393</v>
      </c>
      <c r="AV113">
        <f t="shared" si="94"/>
        <v>80764273.127121627</v>
      </c>
      <c r="AW113" s="13">
        <f t="shared" si="73"/>
        <v>80764377.431120396</v>
      </c>
      <c r="AX113" s="13">
        <f t="shared" si="108"/>
        <v>197675123.00301972</v>
      </c>
      <c r="AY113" s="13">
        <f t="shared" si="74"/>
        <v>16763.732445960341</v>
      </c>
      <c r="AZ113">
        <f t="shared" si="95"/>
        <v>197675274.02763635</v>
      </c>
      <c r="BA113" s="13">
        <f t="shared" si="75"/>
        <v>197675525.94803166</v>
      </c>
      <c r="BB113" s="37">
        <f t="shared" si="96"/>
        <v>112.97425663945214</v>
      </c>
      <c r="BC113" s="13">
        <f t="shared" si="76"/>
        <v>30762.916657339658</v>
      </c>
      <c r="BD113">
        <f t="shared" si="97"/>
        <v>390.11764994881844</v>
      </c>
      <c r="BE113" s="13">
        <f t="shared" si="77"/>
        <v>503.35057957927143</v>
      </c>
      <c r="BF113" s="13">
        <f t="shared" si="109"/>
        <v>112.84441182105685</v>
      </c>
      <c r="BG113" s="13">
        <f t="shared" si="78"/>
        <v>16763.732445960341</v>
      </c>
      <c r="BH113">
        <f t="shared" si="98"/>
        <v>263.86902845133017</v>
      </c>
      <c r="BI113" s="13">
        <f t="shared" si="79"/>
        <v>503.35057957927143</v>
      </c>
      <c r="BJ113" s="37">
        <f t="shared" si="99"/>
        <v>1.3160841587359395</v>
      </c>
      <c r="BK113" s="13">
        <f t="shared" si="80"/>
        <v>2366.3782044107429</v>
      </c>
      <c r="BL113">
        <f t="shared" si="100"/>
        <v>22.634806720994884</v>
      </c>
      <c r="BM113" s="13">
        <f t="shared" si="81"/>
        <v>5.6772349545232395</v>
      </c>
      <c r="BN113" s="13">
        <f t="shared" si="110"/>
        <v>1.7748691837326502</v>
      </c>
      <c r="BO113" s="13">
        <f t="shared" si="82"/>
        <v>16763.732445960341</v>
      </c>
      <c r="BP113">
        <f t="shared" si="101"/>
        <v>152.79948581400598</v>
      </c>
      <c r="BQ113" s="13">
        <f t="shared" si="83"/>
        <v>5.6772349545232395</v>
      </c>
      <c r="BR113" s="37">
        <f t="shared" si="102"/>
        <v>186.01507445024774</v>
      </c>
      <c r="BS113" s="13">
        <f t="shared" si="84"/>
        <v>37862.051270571887</v>
      </c>
      <c r="BT113">
        <f t="shared" si="103"/>
        <v>527.11463544639082</v>
      </c>
      <c r="BU113" s="13">
        <f t="shared" si="85"/>
        <v>829.96785815000442</v>
      </c>
      <c r="BV113" s="13">
        <f t="shared" si="111"/>
        <v>117588208.32452293</v>
      </c>
      <c r="BW113" s="13">
        <f t="shared" si="86"/>
        <v>16763.732445960341</v>
      </c>
      <c r="BX113">
        <f t="shared" si="104"/>
        <v>117588359.34913956</v>
      </c>
      <c r="BY113" s="13">
        <f t="shared" si="87"/>
        <v>117588852.55430891</v>
      </c>
    </row>
    <row r="114" spans="29:77" x14ac:dyDescent="0.2">
      <c r="AC114">
        <v>112</v>
      </c>
      <c r="AD114" s="37">
        <f t="shared" si="88"/>
        <v>370951371.2937628</v>
      </c>
      <c r="AE114" s="13">
        <f t="shared" si="64"/>
        <v>30762.916657339658</v>
      </c>
      <c r="AF114">
        <f t="shared" si="105"/>
        <v>370951645.9626615</v>
      </c>
      <c r="AG114" s="13">
        <f t="shared" si="65"/>
        <v>370952418.14796197</v>
      </c>
      <c r="AH114" s="13">
        <f t="shared" si="106"/>
        <v>370951371.16391802</v>
      </c>
      <c r="AI114" s="13">
        <f t="shared" si="66"/>
        <v>16763.732445960341</v>
      </c>
      <c r="AJ114">
        <f t="shared" si="89"/>
        <v>370951520.84010059</v>
      </c>
      <c r="AK114" s="13">
        <f t="shared" si="67"/>
        <v>370952418.14796197</v>
      </c>
      <c r="AL114" s="37">
        <f t="shared" si="90"/>
        <v>628.5495075911399</v>
      </c>
      <c r="AM114" s="13">
        <f t="shared" si="68"/>
        <v>30762.916657339658</v>
      </c>
      <c r="AN114">
        <f t="shared" si="91"/>
        <v>903.21840631738678</v>
      </c>
      <c r="AO114" s="13">
        <f t="shared" si="69"/>
        <v>2813.5073827337451</v>
      </c>
      <c r="AP114" s="13">
        <f t="shared" si="107"/>
        <v>628.41966277274457</v>
      </c>
      <c r="AQ114" s="13">
        <f t="shared" si="70"/>
        <v>16763.732445960341</v>
      </c>
      <c r="AR114" s="13">
        <f t="shared" si="92"/>
        <v>778.09584532596193</v>
      </c>
      <c r="AS114" s="38">
        <f t="shared" si="71"/>
        <v>2813.5073827337451</v>
      </c>
      <c r="AT114" s="37">
        <f t="shared" si="93"/>
        <v>80763974.665005758</v>
      </c>
      <c r="AU114" s="13">
        <f t="shared" si="72"/>
        <v>33129.294861750393</v>
      </c>
      <c r="AV114">
        <f t="shared" si="94"/>
        <v>80764270.462281317</v>
      </c>
      <c r="AW114" s="13">
        <f t="shared" si="73"/>
        <v>80764377.431120396</v>
      </c>
      <c r="AX114" s="13">
        <f t="shared" si="108"/>
        <v>197675123.00301972</v>
      </c>
      <c r="AY114" s="13">
        <f t="shared" si="74"/>
        <v>16763.732445960341</v>
      </c>
      <c r="AZ114">
        <f t="shared" si="95"/>
        <v>197675272.67920229</v>
      </c>
      <c r="BA114" s="13">
        <f t="shared" si="75"/>
        <v>197675525.94803166</v>
      </c>
      <c r="BB114" s="37">
        <f t="shared" si="96"/>
        <v>112.97425663945214</v>
      </c>
      <c r="BC114" s="13">
        <f t="shared" si="76"/>
        <v>30762.916657339658</v>
      </c>
      <c r="BD114">
        <f t="shared" si="97"/>
        <v>387.64315536569904</v>
      </c>
      <c r="BE114" s="13">
        <f t="shared" si="77"/>
        <v>503.35057957927143</v>
      </c>
      <c r="BF114" s="13">
        <f t="shared" si="109"/>
        <v>112.84441182105685</v>
      </c>
      <c r="BG114" s="13">
        <f t="shared" si="78"/>
        <v>16763.732445960341</v>
      </c>
      <c r="BH114">
        <f t="shared" si="98"/>
        <v>262.5205943742742</v>
      </c>
      <c r="BI114" s="13">
        <f t="shared" si="79"/>
        <v>503.35057957927143</v>
      </c>
      <c r="BJ114" s="37">
        <f t="shared" si="99"/>
        <v>1.3160841587359395</v>
      </c>
      <c r="BK114" s="13">
        <f t="shared" si="80"/>
        <v>2366.3782044107429</v>
      </c>
      <c r="BL114">
        <f t="shared" si="100"/>
        <v>22.44446098383186</v>
      </c>
      <c r="BM114" s="13">
        <f t="shared" si="81"/>
        <v>5.6772349545232395</v>
      </c>
      <c r="BN114" s="13">
        <f t="shared" si="110"/>
        <v>1.7748691837326502</v>
      </c>
      <c r="BO114" s="13">
        <f t="shared" si="82"/>
        <v>16763.732445960341</v>
      </c>
      <c r="BP114">
        <f t="shared" si="101"/>
        <v>151.45105173694998</v>
      </c>
      <c r="BQ114" s="13">
        <f t="shared" si="83"/>
        <v>5.6772349545232395</v>
      </c>
      <c r="BR114" s="37">
        <f t="shared" si="102"/>
        <v>186.01507445024774</v>
      </c>
      <c r="BS114" s="13">
        <f t="shared" si="84"/>
        <v>37862.051270571887</v>
      </c>
      <c r="BT114">
        <f t="shared" si="103"/>
        <v>524.06910365178248</v>
      </c>
      <c r="BU114" s="13">
        <f t="shared" si="85"/>
        <v>829.96785815000442</v>
      </c>
      <c r="BV114" s="13">
        <f t="shared" si="111"/>
        <v>117588208.32452293</v>
      </c>
      <c r="BW114" s="13">
        <f t="shared" si="86"/>
        <v>16763.732445960341</v>
      </c>
      <c r="BX114">
        <f t="shared" si="104"/>
        <v>117588358.00070548</v>
      </c>
      <c r="BY114" s="13">
        <f t="shared" si="87"/>
        <v>117588852.55430891</v>
      </c>
    </row>
    <row r="115" spans="29:77" x14ac:dyDescent="0.2">
      <c r="AC115">
        <v>113</v>
      </c>
      <c r="AD115" s="37">
        <f t="shared" si="88"/>
        <v>370951371.2937628</v>
      </c>
      <c r="AE115" s="13">
        <f t="shared" si="64"/>
        <v>30762.916657339658</v>
      </c>
      <c r="AF115">
        <f t="shared" si="105"/>
        <v>370951643.53196329</v>
      </c>
      <c r="AG115" s="13">
        <f t="shared" si="65"/>
        <v>370952418.14796197</v>
      </c>
      <c r="AH115" s="13">
        <f t="shared" si="106"/>
        <v>370951371.16391802</v>
      </c>
      <c r="AI115" s="13">
        <f t="shared" si="66"/>
        <v>16763.732445960341</v>
      </c>
      <c r="AJ115">
        <f t="shared" si="89"/>
        <v>370951519.51553261</v>
      </c>
      <c r="AK115" s="13">
        <f t="shared" si="67"/>
        <v>370952418.14796197</v>
      </c>
      <c r="AL115" s="37">
        <f t="shared" si="90"/>
        <v>628.5495075911399</v>
      </c>
      <c r="AM115" s="13">
        <f t="shared" si="68"/>
        <v>30762.916657339658</v>
      </c>
      <c r="AN115">
        <f t="shared" si="91"/>
        <v>900.78770809857042</v>
      </c>
      <c r="AO115" s="13">
        <f t="shared" si="69"/>
        <v>2813.5073827337451</v>
      </c>
      <c r="AP115" s="13">
        <f t="shared" si="107"/>
        <v>628.41966277274457</v>
      </c>
      <c r="AQ115" s="13">
        <f t="shared" si="70"/>
        <v>16763.732445960341</v>
      </c>
      <c r="AR115" s="13">
        <f t="shared" si="92"/>
        <v>776.77127733876523</v>
      </c>
      <c r="AS115" s="38">
        <f t="shared" si="71"/>
        <v>2813.5073827337451</v>
      </c>
      <c r="AT115" s="37">
        <f t="shared" si="93"/>
        <v>80763974.665005758</v>
      </c>
      <c r="AU115" s="13">
        <f t="shared" si="72"/>
        <v>33129.294861750393</v>
      </c>
      <c r="AV115">
        <f t="shared" si="94"/>
        <v>80764267.84460631</v>
      </c>
      <c r="AW115" s="13">
        <f t="shared" si="73"/>
        <v>80764377.431120396</v>
      </c>
      <c r="AX115" s="13">
        <f t="shared" si="108"/>
        <v>197675123.00301972</v>
      </c>
      <c r="AY115" s="13">
        <f t="shared" si="74"/>
        <v>16763.732445960341</v>
      </c>
      <c r="AZ115">
        <f t="shared" si="95"/>
        <v>197675271.35463428</v>
      </c>
      <c r="BA115" s="13">
        <f t="shared" si="75"/>
        <v>197675525.94803166</v>
      </c>
      <c r="BB115" s="37">
        <f t="shared" si="96"/>
        <v>112.97425663945214</v>
      </c>
      <c r="BC115" s="13">
        <f t="shared" si="76"/>
        <v>30762.916657339658</v>
      </c>
      <c r="BD115">
        <f t="shared" si="97"/>
        <v>385.21245714688268</v>
      </c>
      <c r="BE115" s="13">
        <f t="shared" si="77"/>
        <v>503.35057957927143</v>
      </c>
      <c r="BF115" s="13">
        <f t="shared" si="109"/>
        <v>112.84441182105685</v>
      </c>
      <c r="BG115" s="13">
        <f t="shared" si="78"/>
        <v>16763.732445960341</v>
      </c>
      <c r="BH115">
        <f t="shared" si="98"/>
        <v>261.19602638707755</v>
      </c>
      <c r="BI115" s="13">
        <f t="shared" si="79"/>
        <v>503.35057957927143</v>
      </c>
      <c r="BJ115" s="37">
        <f t="shared" si="99"/>
        <v>1.3160841587359395</v>
      </c>
      <c r="BK115" s="13">
        <f t="shared" si="80"/>
        <v>2366.3782044107429</v>
      </c>
      <c r="BL115">
        <f t="shared" si="100"/>
        <v>22.257484197769063</v>
      </c>
      <c r="BM115" s="13">
        <f t="shared" si="81"/>
        <v>5.6772349545232395</v>
      </c>
      <c r="BN115" s="13">
        <f t="shared" si="110"/>
        <v>1.7748691837326502</v>
      </c>
      <c r="BO115" s="13">
        <f t="shared" si="82"/>
        <v>16763.732445960341</v>
      </c>
      <c r="BP115">
        <f t="shared" si="101"/>
        <v>150.12648374975336</v>
      </c>
      <c r="BQ115" s="13">
        <f t="shared" si="83"/>
        <v>5.6772349545232395</v>
      </c>
      <c r="BR115" s="37">
        <f t="shared" si="102"/>
        <v>186.01507445024774</v>
      </c>
      <c r="BS115" s="13">
        <f t="shared" si="84"/>
        <v>37862.051270571887</v>
      </c>
      <c r="BT115">
        <f t="shared" si="103"/>
        <v>521.07747507477768</v>
      </c>
      <c r="BU115" s="13">
        <f t="shared" si="85"/>
        <v>829.96785815000442</v>
      </c>
      <c r="BV115" s="13">
        <f t="shared" si="111"/>
        <v>117588208.32452293</v>
      </c>
      <c r="BW115" s="13">
        <f t="shared" si="86"/>
        <v>16763.732445960341</v>
      </c>
      <c r="BX115">
        <f t="shared" si="104"/>
        <v>117588356.67613749</v>
      </c>
      <c r="BY115" s="13">
        <f t="shared" si="87"/>
        <v>117588852.55430891</v>
      </c>
    </row>
    <row r="116" spans="29:77" x14ac:dyDescent="0.2">
      <c r="AC116">
        <v>114</v>
      </c>
      <c r="AD116" s="37">
        <f t="shared" si="88"/>
        <v>370951371.2937628</v>
      </c>
      <c r="AE116" s="13">
        <f t="shared" si="64"/>
        <v>30762.916657339658</v>
      </c>
      <c r="AF116">
        <f t="shared" si="105"/>
        <v>370951641.14390892</v>
      </c>
      <c r="AG116" s="13">
        <f t="shared" si="65"/>
        <v>370952418.14796197</v>
      </c>
      <c r="AH116" s="13">
        <f t="shared" si="106"/>
        <v>370951371.16391802</v>
      </c>
      <c r="AI116" s="13">
        <f t="shared" si="66"/>
        <v>16763.732445960341</v>
      </c>
      <c r="AJ116">
        <f t="shared" si="89"/>
        <v>370951518.21420264</v>
      </c>
      <c r="AK116" s="13">
        <f t="shared" si="67"/>
        <v>370952418.14796197</v>
      </c>
      <c r="AL116" s="37">
        <f t="shared" si="90"/>
        <v>628.5495075911399</v>
      </c>
      <c r="AM116" s="13">
        <f t="shared" si="68"/>
        <v>30762.916657339658</v>
      </c>
      <c r="AN116">
        <f t="shared" si="91"/>
        <v>898.39965370815446</v>
      </c>
      <c r="AO116" s="13">
        <f t="shared" si="69"/>
        <v>2813.5073827337451</v>
      </c>
      <c r="AP116" s="13">
        <f t="shared" si="107"/>
        <v>628.41966277274457</v>
      </c>
      <c r="AQ116" s="13">
        <f t="shared" si="70"/>
        <v>16763.732445960341</v>
      </c>
      <c r="AR116" s="13">
        <f t="shared" si="92"/>
        <v>775.46994738643184</v>
      </c>
      <c r="AS116" s="38">
        <f t="shared" si="71"/>
        <v>2813.5073827337451</v>
      </c>
      <c r="AT116" s="37">
        <f t="shared" si="93"/>
        <v>80763974.665005758</v>
      </c>
      <c r="AU116" s="13">
        <f t="shared" si="72"/>
        <v>33129.294861750393</v>
      </c>
      <c r="AV116">
        <f t="shared" si="94"/>
        <v>80764265.272855416</v>
      </c>
      <c r="AW116" s="13">
        <f t="shared" si="73"/>
        <v>80764377.431120396</v>
      </c>
      <c r="AX116" s="13">
        <f t="shared" si="108"/>
        <v>197675123.00301972</v>
      </c>
      <c r="AY116" s="13">
        <f t="shared" si="74"/>
        <v>16763.732445960341</v>
      </c>
      <c r="AZ116">
        <f t="shared" si="95"/>
        <v>197675270.05330434</v>
      </c>
      <c r="BA116" s="13">
        <f t="shared" si="75"/>
        <v>197675525.94803166</v>
      </c>
      <c r="BB116" s="37">
        <f t="shared" si="96"/>
        <v>112.97425663945214</v>
      </c>
      <c r="BC116" s="13">
        <f t="shared" si="76"/>
        <v>30762.916657339658</v>
      </c>
      <c r="BD116">
        <f t="shared" si="97"/>
        <v>382.82440275646672</v>
      </c>
      <c r="BE116" s="13">
        <f t="shared" si="77"/>
        <v>503.35057957927143</v>
      </c>
      <c r="BF116" s="13">
        <f t="shared" si="109"/>
        <v>112.84441182105685</v>
      </c>
      <c r="BG116" s="13">
        <f t="shared" si="78"/>
        <v>16763.732445960341</v>
      </c>
      <c r="BH116">
        <f t="shared" si="98"/>
        <v>259.89469643474405</v>
      </c>
      <c r="BI116" s="13">
        <f t="shared" si="79"/>
        <v>503.35057957927143</v>
      </c>
      <c r="BJ116" s="37">
        <f t="shared" si="99"/>
        <v>1.3160841587359395</v>
      </c>
      <c r="BK116" s="13">
        <f t="shared" si="80"/>
        <v>2366.3782044107429</v>
      </c>
      <c r="BL116">
        <f t="shared" si="100"/>
        <v>22.073787706198598</v>
      </c>
      <c r="BM116" s="13">
        <f t="shared" si="81"/>
        <v>5.6772349545232395</v>
      </c>
      <c r="BN116" s="13">
        <f t="shared" si="110"/>
        <v>1.7748691837326502</v>
      </c>
      <c r="BO116" s="13">
        <f t="shared" si="82"/>
        <v>16763.732445960341</v>
      </c>
      <c r="BP116">
        <f t="shared" si="101"/>
        <v>148.82515379741986</v>
      </c>
      <c r="BQ116" s="13">
        <f t="shared" si="83"/>
        <v>5.6772349545232395</v>
      </c>
      <c r="BR116" s="37">
        <f t="shared" si="102"/>
        <v>186.01507445024774</v>
      </c>
      <c r="BS116" s="13">
        <f t="shared" si="84"/>
        <v>37862.051270571887</v>
      </c>
      <c r="BT116">
        <f t="shared" si="103"/>
        <v>518.13833120965023</v>
      </c>
      <c r="BU116" s="13">
        <f t="shared" si="85"/>
        <v>829.96785815000442</v>
      </c>
      <c r="BV116" s="13">
        <f t="shared" si="111"/>
        <v>117588208.32452293</v>
      </c>
      <c r="BW116" s="13">
        <f t="shared" si="86"/>
        <v>16763.732445960341</v>
      </c>
      <c r="BX116">
        <f t="shared" si="104"/>
        <v>117588355.37480754</v>
      </c>
      <c r="BY116" s="13">
        <f t="shared" si="87"/>
        <v>117588852.55430891</v>
      </c>
    </row>
    <row r="117" spans="29:77" x14ac:dyDescent="0.2">
      <c r="AC117">
        <v>115</v>
      </c>
      <c r="AD117" s="37">
        <f t="shared" si="88"/>
        <v>370951371.2937628</v>
      </c>
      <c r="AE117" s="13">
        <f t="shared" si="64"/>
        <v>30762.916657339658</v>
      </c>
      <c r="AF117">
        <f t="shared" si="105"/>
        <v>370951638.79738593</v>
      </c>
      <c r="AG117" s="13">
        <f t="shared" si="65"/>
        <v>370952418.14796197</v>
      </c>
      <c r="AH117" s="13">
        <f t="shared" si="106"/>
        <v>370951371.16391802</v>
      </c>
      <c r="AI117" s="13">
        <f t="shared" si="66"/>
        <v>16763.732445960341</v>
      </c>
      <c r="AJ117">
        <f t="shared" si="89"/>
        <v>370951516.9355045</v>
      </c>
      <c r="AK117" s="13">
        <f t="shared" si="67"/>
        <v>370952418.14796197</v>
      </c>
      <c r="AL117" s="37">
        <f t="shared" si="90"/>
        <v>628.5495075911399</v>
      </c>
      <c r="AM117" s="13">
        <f t="shared" si="68"/>
        <v>30762.916657339658</v>
      </c>
      <c r="AN117">
        <f t="shared" si="91"/>
        <v>896.05313069844124</v>
      </c>
      <c r="AO117" s="13">
        <f t="shared" si="69"/>
        <v>2813.5073827337451</v>
      </c>
      <c r="AP117" s="13">
        <f t="shared" si="107"/>
        <v>628.41966277274457</v>
      </c>
      <c r="AQ117" s="13">
        <f t="shared" si="70"/>
        <v>16763.732445960341</v>
      </c>
      <c r="AR117" s="13">
        <f t="shared" si="92"/>
        <v>774.19124925935625</v>
      </c>
      <c r="AS117" s="38">
        <f t="shared" si="71"/>
        <v>2813.5073827337451</v>
      </c>
      <c r="AT117" s="37">
        <f t="shared" si="93"/>
        <v>80763974.665005758</v>
      </c>
      <c r="AU117" s="13">
        <f t="shared" si="72"/>
        <v>33129.294861750393</v>
      </c>
      <c r="AV117">
        <f t="shared" si="94"/>
        <v>80764262.74583064</v>
      </c>
      <c r="AW117" s="13">
        <f t="shared" si="73"/>
        <v>80764377.431120396</v>
      </c>
      <c r="AX117" s="13">
        <f t="shared" si="108"/>
        <v>197675123.00301972</v>
      </c>
      <c r="AY117" s="13">
        <f t="shared" si="74"/>
        <v>16763.732445960341</v>
      </c>
      <c r="AZ117">
        <f t="shared" si="95"/>
        <v>197675268.7746062</v>
      </c>
      <c r="BA117" s="13">
        <f t="shared" si="75"/>
        <v>197675525.94803166</v>
      </c>
      <c r="BB117" s="37">
        <f t="shared" si="96"/>
        <v>112.97425663945214</v>
      </c>
      <c r="BC117" s="13">
        <f t="shared" si="76"/>
        <v>30762.916657339658</v>
      </c>
      <c r="BD117">
        <f t="shared" si="97"/>
        <v>380.4778797467535</v>
      </c>
      <c r="BE117" s="13">
        <f t="shared" si="77"/>
        <v>503.35057957927143</v>
      </c>
      <c r="BF117" s="13">
        <f t="shared" si="109"/>
        <v>112.84441182105685</v>
      </c>
      <c r="BG117" s="13">
        <f t="shared" si="78"/>
        <v>16763.732445960341</v>
      </c>
      <c r="BH117">
        <f t="shared" si="98"/>
        <v>258.61599830766852</v>
      </c>
      <c r="BI117" s="13">
        <f t="shared" si="79"/>
        <v>503.35057957927143</v>
      </c>
      <c r="BJ117" s="37">
        <f t="shared" si="99"/>
        <v>1.3160841587359395</v>
      </c>
      <c r="BK117" s="13">
        <f t="shared" si="80"/>
        <v>2366.3782044107429</v>
      </c>
      <c r="BL117">
        <f t="shared" si="100"/>
        <v>21.893285936220661</v>
      </c>
      <c r="BM117" s="13">
        <f t="shared" si="81"/>
        <v>5.6772349545232395</v>
      </c>
      <c r="BN117" s="13">
        <f t="shared" si="110"/>
        <v>1.7748691837326502</v>
      </c>
      <c r="BO117" s="13">
        <f t="shared" si="82"/>
        <v>16763.732445960341</v>
      </c>
      <c r="BP117">
        <f t="shared" si="101"/>
        <v>147.5464556703443</v>
      </c>
      <c r="BQ117" s="13">
        <f t="shared" si="83"/>
        <v>5.6772349545232395</v>
      </c>
      <c r="BR117" s="37">
        <f t="shared" si="102"/>
        <v>186.01507445024774</v>
      </c>
      <c r="BS117" s="13">
        <f t="shared" si="84"/>
        <v>37862.051270571887</v>
      </c>
      <c r="BT117">
        <f t="shared" si="103"/>
        <v>515.25030289000324</v>
      </c>
      <c r="BU117" s="13">
        <f t="shared" si="85"/>
        <v>829.96785815000442</v>
      </c>
      <c r="BV117" s="13">
        <f t="shared" si="111"/>
        <v>117588208.32452293</v>
      </c>
      <c r="BW117" s="13">
        <f t="shared" si="86"/>
        <v>16763.732445960341</v>
      </c>
      <c r="BX117">
        <f t="shared" si="104"/>
        <v>117588354.09610942</v>
      </c>
      <c r="BY117" s="13">
        <f t="shared" si="87"/>
        <v>117588852.55430891</v>
      </c>
    </row>
    <row r="118" spans="29:77" x14ac:dyDescent="0.2">
      <c r="AC118">
        <v>116</v>
      </c>
      <c r="AD118" s="37">
        <f t="shared" si="88"/>
        <v>370951371.2937628</v>
      </c>
      <c r="AE118" s="13">
        <f t="shared" si="64"/>
        <v>30762.916657339658</v>
      </c>
      <c r="AF118">
        <f t="shared" si="105"/>
        <v>370951636.49132019</v>
      </c>
      <c r="AG118" s="13">
        <f t="shared" si="65"/>
        <v>370952418.14796197</v>
      </c>
      <c r="AH118" s="13">
        <f t="shared" si="106"/>
        <v>370951371.16391802</v>
      </c>
      <c r="AI118" s="13">
        <f t="shared" si="66"/>
        <v>16763.732445960341</v>
      </c>
      <c r="AJ118">
        <f t="shared" si="89"/>
        <v>370951515.67885292</v>
      </c>
      <c r="AK118" s="13">
        <f t="shared" si="67"/>
        <v>370952418.14796197</v>
      </c>
      <c r="AL118" s="37">
        <f t="shared" si="90"/>
        <v>628.5495075911399</v>
      </c>
      <c r="AM118" s="13">
        <f t="shared" si="68"/>
        <v>30762.916657339658</v>
      </c>
      <c r="AN118">
        <f t="shared" si="91"/>
        <v>893.74706498199907</v>
      </c>
      <c r="AO118" s="13">
        <f t="shared" si="69"/>
        <v>2813.5073827337451</v>
      </c>
      <c r="AP118" s="13">
        <f t="shared" si="107"/>
        <v>628.41966277274457</v>
      </c>
      <c r="AQ118" s="13">
        <f t="shared" si="70"/>
        <v>16763.732445960341</v>
      </c>
      <c r="AR118" s="13">
        <f t="shared" si="92"/>
        <v>772.93459765171303</v>
      </c>
      <c r="AS118" s="38">
        <f t="shared" si="71"/>
        <v>2813.5073827337451</v>
      </c>
      <c r="AT118" s="37">
        <f t="shared" si="93"/>
        <v>80763974.665005758</v>
      </c>
      <c r="AU118" s="13">
        <f t="shared" si="72"/>
        <v>33129.294861750393</v>
      </c>
      <c r="AV118">
        <f t="shared" si="94"/>
        <v>80764260.26237525</v>
      </c>
      <c r="AW118" s="13">
        <f t="shared" si="73"/>
        <v>80764377.431120396</v>
      </c>
      <c r="AX118" s="13">
        <f t="shared" si="108"/>
        <v>197675123.00301972</v>
      </c>
      <c r="AY118" s="13">
        <f t="shared" si="74"/>
        <v>16763.732445960341</v>
      </c>
      <c r="AZ118">
        <f t="shared" si="95"/>
        <v>197675267.51795459</v>
      </c>
      <c r="BA118" s="13">
        <f t="shared" si="75"/>
        <v>197675525.94803166</v>
      </c>
      <c r="BB118" s="37">
        <f t="shared" si="96"/>
        <v>112.97425663945214</v>
      </c>
      <c r="BC118" s="13">
        <f t="shared" si="76"/>
        <v>30762.916657339658</v>
      </c>
      <c r="BD118">
        <f t="shared" si="97"/>
        <v>378.17181403031122</v>
      </c>
      <c r="BE118" s="13">
        <f t="shared" si="77"/>
        <v>503.35057957927143</v>
      </c>
      <c r="BF118" s="13">
        <f t="shared" si="109"/>
        <v>112.84441182105685</v>
      </c>
      <c r="BG118" s="13">
        <f t="shared" si="78"/>
        <v>16763.732445960341</v>
      </c>
      <c r="BH118">
        <f t="shared" si="98"/>
        <v>257.3593467000253</v>
      </c>
      <c r="BI118" s="13">
        <f t="shared" si="79"/>
        <v>503.35057957927143</v>
      </c>
      <c r="BJ118" s="37">
        <f t="shared" si="99"/>
        <v>1.3160841587359395</v>
      </c>
      <c r="BK118" s="13">
        <f t="shared" si="80"/>
        <v>2366.3782044107429</v>
      </c>
      <c r="BL118">
        <f t="shared" si="100"/>
        <v>21.715896265725103</v>
      </c>
      <c r="BM118" s="13">
        <f t="shared" si="81"/>
        <v>5.6772349545232395</v>
      </c>
      <c r="BN118" s="13">
        <f t="shared" si="110"/>
        <v>1.7748691837326502</v>
      </c>
      <c r="BO118" s="13">
        <f t="shared" si="82"/>
        <v>16763.732445960341</v>
      </c>
      <c r="BP118">
        <f t="shared" si="101"/>
        <v>146.28980406270111</v>
      </c>
      <c r="BQ118" s="13">
        <f t="shared" si="83"/>
        <v>5.6772349545232395</v>
      </c>
      <c r="BR118" s="37">
        <f t="shared" si="102"/>
        <v>186.01507445024774</v>
      </c>
      <c r="BS118" s="13">
        <f t="shared" si="84"/>
        <v>37862.051270571887</v>
      </c>
      <c r="BT118">
        <f t="shared" si="103"/>
        <v>512.41206816207432</v>
      </c>
      <c r="BU118" s="13">
        <f t="shared" si="85"/>
        <v>829.96785815000442</v>
      </c>
      <c r="BV118" s="13">
        <f t="shared" si="111"/>
        <v>117588208.32452293</v>
      </c>
      <c r="BW118" s="13">
        <f t="shared" si="86"/>
        <v>16763.732445960341</v>
      </c>
      <c r="BX118">
        <f t="shared" si="104"/>
        <v>117588352.83945781</v>
      </c>
      <c r="BY118" s="13">
        <f t="shared" si="87"/>
        <v>117588852.55430891</v>
      </c>
    </row>
    <row r="119" spans="29:77" x14ac:dyDescent="0.2">
      <c r="AC119">
        <v>117</v>
      </c>
      <c r="AD119" s="37">
        <f t="shared" si="88"/>
        <v>370951371.2937628</v>
      </c>
      <c r="AE119" s="13">
        <f t="shared" si="64"/>
        <v>30762.916657339658</v>
      </c>
      <c r="AF119">
        <f t="shared" si="105"/>
        <v>370951634.2246744</v>
      </c>
      <c r="AG119" s="13">
        <f t="shared" si="65"/>
        <v>370952418.14796197</v>
      </c>
      <c r="AH119" s="13">
        <f t="shared" si="106"/>
        <v>370951371.16391802</v>
      </c>
      <c r="AI119" s="13">
        <f t="shared" si="66"/>
        <v>16763.732445960341</v>
      </c>
      <c r="AJ119">
        <f t="shared" si="89"/>
        <v>370951514.44368249</v>
      </c>
      <c r="AK119" s="13">
        <f t="shared" si="67"/>
        <v>370952418.14796197</v>
      </c>
      <c r="AL119" s="37">
        <f t="shared" si="90"/>
        <v>628.5495075911399</v>
      </c>
      <c r="AM119" s="13">
        <f t="shared" si="68"/>
        <v>30762.916657339658</v>
      </c>
      <c r="AN119">
        <f t="shared" si="91"/>
        <v>891.48041919233356</v>
      </c>
      <c r="AO119" s="13">
        <f t="shared" si="69"/>
        <v>2813.5073827337451</v>
      </c>
      <c r="AP119" s="13">
        <f t="shared" si="107"/>
        <v>628.41966277274457</v>
      </c>
      <c r="AQ119" s="13">
        <f t="shared" si="70"/>
        <v>16763.732445960341</v>
      </c>
      <c r="AR119" s="13">
        <f t="shared" si="92"/>
        <v>771.69942726813213</v>
      </c>
      <c r="AS119" s="38">
        <f t="shared" si="71"/>
        <v>2813.5073827337451</v>
      </c>
      <c r="AT119" s="37">
        <f t="shared" si="93"/>
        <v>80763974.665005758</v>
      </c>
      <c r="AU119" s="13">
        <f t="shared" si="72"/>
        <v>33129.294861750393</v>
      </c>
      <c r="AV119">
        <f t="shared" si="94"/>
        <v>80764257.821372092</v>
      </c>
      <c r="AW119" s="13">
        <f t="shared" si="73"/>
        <v>80764377.431120396</v>
      </c>
      <c r="AX119" s="13">
        <f t="shared" si="108"/>
        <v>197675123.00301972</v>
      </c>
      <c r="AY119" s="13">
        <f t="shared" si="74"/>
        <v>16763.732445960341</v>
      </c>
      <c r="AZ119">
        <f t="shared" si="95"/>
        <v>197675266.28278422</v>
      </c>
      <c r="BA119" s="13">
        <f t="shared" si="75"/>
        <v>197675525.94803166</v>
      </c>
      <c r="BB119" s="37">
        <f t="shared" si="96"/>
        <v>112.97425663945214</v>
      </c>
      <c r="BC119" s="13">
        <f t="shared" si="76"/>
        <v>30762.916657339658</v>
      </c>
      <c r="BD119">
        <f t="shared" si="97"/>
        <v>375.90516824064582</v>
      </c>
      <c r="BE119" s="13">
        <f t="shared" si="77"/>
        <v>503.35057957927143</v>
      </c>
      <c r="BF119" s="13">
        <f t="shared" si="109"/>
        <v>112.84441182105685</v>
      </c>
      <c r="BG119" s="13">
        <f t="shared" si="78"/>
        <v>16763.732445960341</v>
      </c>
      <c r="BH119">
        <f t="shared" si="98"/>
        <v>256.12417631644439</v>
      </c>
      <c r="BI119" s="13">
        <f t="shared" si="79"/>
        <v>503.35057957927143</v>
      </c>
      <c r="BJ119" s="37">
        <f t="shared" si="99"/>
        <v>1.3160841587359395</v>
      </c>
      <c r="BK119" s="13">
        <f t="shared" si="80"/>
        <v>2366.3782044107429</v>
      </c>
      <c r="BL119">
        <f t="shared" si="100"/>
        <v>21.5415388972893</v>
      </c>
      <c r="BM119" s="13">
        <f t="shared" si="81"/>
        <v>5.6772349545232395</v>
      </c>
      <c r="BN119" s="13">
        <f t="shared" si="110"/>
        <v>1.7748691837326502</v>
      </c>
      <c r="BO119" s="13">
        <f t="shared" si="82"/>
        <v>16763.732445960341</v>
      </c>
      <c r="BP119">
        <f t="shared" si="101"/>
        <v>145.05463367912017</v>
      </c>
      <c r="BQ119" s="13">
        <f t="shared" si="83"/>
        <v>5.6772349545232395</v>
      </c>
      <c r="BR119" s="37">
        <f t="shared" si="102"/>
        <v>186.01507445024774</v>
      </c>
      <c r="BS119" s="13">
        <f t="shared" si="84"/>
        <v>37862.051270571887</v>
      </c>
      <c r="BT119">
        <f t="shared" si="103"/>
        <v>509.62235026710152</v>
      </c>
      <c r="BU119" s="13">
        <f t="shared" si="85"/>
        <v>829.96785815000442</v>
      </c>
      <c r="BV119" s="13">
        <f t="shared" si="111"/>
        <v>117588208.32452293</v>
      </c>
      <c r="BW119" s="13">
        <f t="shared" si="86"/>
        <v>16763.732445960341</v>
      </c>
      <c r="BX119">
        <f t="shared" si="104"/>
        <v>117588351.60428742</v>
      </c>
      <c r="BY119" s="13">
        <f t="shared" si="87"/>
        <v>117588852.55430891</v>
      </c>
    </row>
    <row r="120" spans="29:77" x14ac:dyDescent="0.2">
      <c r="AC120">
        <v>118</v>
      </c>
      <c r="AD120" s="37">
        <f t="shared" si="88"/>
        <v>370951371.2937628</v>
      </c>
      <c r="AE120" s="13">
        <f t="shared" si="64"/>
        <v>30762.916657339658</v>
      </c>
      <c r="AF120">
        <f t="shared" si="105"/>
        <v>370951631.99644631</v>
      </c>
      <c r="AG120" s="13">
        <f t="shared" si="65"/>
        <v>370952418.14796197</v>
      </c>
      <c r="AH120" s="13">
        <f t="shared" si="106"/>
        <v>370951371.16391802</v>
      </c>
      <c r="AI120" s="13">
        <f t="shared" si="66"/>
        <v>16763.732445960341</v>
      </c>
      <c r="AJ120">
        <f t="shared" si="89"/>
        <v>370951513.22944725</v>
      </c>
      <c r="AK120" s="13">
        <f t="shared" si="67"/>
        <v>370952418.14796197</v>
      </c>
      <c r="AL120" s="37">
        <f t="shared" si="90"/>
        <v>628.5495075911399</v>
      </c>
      <c r="AM120" s="13">
        <f t="shared" si="68"/>
        <v>30762.916657339658</v>
      </c>
      <c r="AN120">
        <f t="shared" si="91"/>
        <v>889.2521911279166</v>
      </c>
      <c r="AO120" s="13">
        <f t="shared" si="69"/>
        <v>2813.5073827337451</v>
      </c>
      <c r="AP120" s="13">
        <f t="shared" si="107"/>
        <v>628.41966277274457</v>
      </c>
      <c r="AQ120" s="13">
        <f t="shared" si="70"/>
        <v>16763.732445960341</v>
      </c>
      <c r="AR120" s="13">
        <f t="shared" si="92"/>
        <v>770.48519197579833</v>
      </c>
      <c r="AS120" s="38">
        <f t="shared" si="71"/>
        <v>2813.5073827337451</v>
      </c>
      <c r="AT120" s="37">
        <f t="shared" si="93"/>
        <v>80763974.665005758</v>
      </c>
      <c r="AU120" s="13">
        <f t="shared" si="72"/>
        <v>33129.294861750393</v>
      </c>
      <c r="AV120">
        <f t="shared" si="94"/>
        <v>80764255.421741873</v>
      </c>
      <c r="AW120" s="13">
        <f t="shared" si="73"/>
        <v>80764377.431120396</v>
      </c>
      <c r="AX120" s="13">
        <f t="shared" si="108"/>
        <v>197675123.00301972</v>
      </c>
      <c r="AY120" s="13">
        <f t="shared" si="74"/>
        <v>16763.732445960341</v>
      </c>
      <c r="AZ120">
        <f t="shared" si="95"/>
        <v>197675265.06854892</v>
      </c>
      <c r="BA120" s="13">
        <f t="shared" si="75"/>
        <v>197675525.94803166</v>
      </c>
      <c r="BB120" s="37">
        <f t="shared" si="96"/>
        <v>112.97425663945214</v>
      </c>
      <c r="BC120" s="13">
        <f t="shared" si="76"/>
        <v>30762.916657339658</v>
      </c>
      <c r="BD120">
        <f t="shared" si="97"/>
        <v>373.67694017622887</v>
      </c>
      <c r="BE120" s="13">
        <f t="shared" si="77"/>
        <v>503.35057957927143</v>
      </c>
      <c r="BF120" s="13">
        <f t="shared" si="109"/>
        <v>112.84441182105685</v>
      </c>
      <c r="BG120" s="13">
        <f t="shared" si="78"/>
        <v>16763.732445960341</v>
      </c>
      <c r="BH120">
        <f t="shared" si="98"/>
        <v>254.90994102411059</v>
      </c>
      <c r="BI120" s="13">
        <f t="shared" si="79"/>
        <v>503.35057957927143</v>
      </c>
      <c r="BJ120" s="37">
        <f t="shared" si="99"/>
        <v>1.3160841587359395</v>
      </c>
      <c r="BK120" s="13">
        <f t="shared" si="80"/>
        <v>2366.3782044107429</v>
      </c>
      <c r="BL120">
        <f t="shared" si="100"/>
        <v>21.370136738488</v>
      </c>
      <c r="BM120" s="13">
        <f t="shared" si="81"/>
        <v>5.6772349545232395</v>
      </c>
      <c r="BN120" s="13">
        <f t="shared" si="110"/>
        <v>1.7748691837326502</v>
      </c>
      <c r="BO120" s="13">
        <f t="shared" si="82"/>
        <v>16763.732445960341</v>
      </c>
      <c r="BP120">
        <f t="shared" si="101"/>
        <v>143.84039838678638</v>
      </c>
      <c r="BQ120" s="13">
        <f t="shared" si="83"/>
        <v>5.6772349545232395</v>
      </c>
      <c r="BR120" s="37">
        <f t="shared" si="102"/>
        <v>186.01507445024774</v>
      </c>
      <c r="BS120" s="13">
        <f t="shared" si="84"/>
        <v>37862.051270571887</v>
      </c>
      <c r="BT120">
        <f t="shared" si="103"/>
        <v>506.87991572628073</v>
      </c>
      <c r="BU120" s="13">
        <f t="shared" si="85"/>
        <v>829.96785815000442</v>
      </c>
      <c r="BV120" s="13">
        <f t="shared" si="111"/>
        <v>117588208.32452293</v>
      </c>
      <c r="BW120" s="13">
        <f t="shared" si="86"/>
        <v>16763.732445960341</v>
      </c>
      <c r="BX120">
        <f t="shared" si="104"/>
        <v>117588350.39005212</v>
      </c>
      <c r="BY120" s="13">
        <f t="shared" si="87"/>
        <v>117588852.55430891</v>
      </c>
    </row>
    <row r="121" spans="29:77" x14ac:dyDescent="0.2">
      <c r="AC121">
        <v>119</v>
      </c>
      <c r="AD121" s="37">
        <f t="shared" si="88"/>
        <v>370951371.2937628</v>
      </c>
      <c r="AE121" s="13">
        <f t="shared" si="64"/>
        <v>30762.916657339658</v>
      </c>
      <c r="AF121">
        <f t="shared" si="105"/>
        <v>370951629.80566746</v>
      </c>
      <c r="AG121" s="13">
        <f t="shared" si="65"/>
        <v>370952418.14796197</v>
      </c>
      <c r="AH121" s="13">
        <f t="shared" si="106"/>
        <v>370951371.16391802</v>
      </c>
      <c r="AI121" s="13">
        <f t="shared" si="66"/>
        <v>16763.732445960341</v>
      </c>
      <c r="AJ121">
        <f t="shared" si="89"/>
        <v>370951512.03561926</v>
      </c>
      <c r="AK121" s="13">
        <f t="shared" si="67"/>
        <v>370952418.14796197</v>
      </c>
      <c r="AL121" s="37">
        <f t="shared" si="90"/>
        <v>628.5495075911399</v>
      </c>
      <c r="AM121" s="13">
        <f t="shared" si="68"/>
        <v>30762.916657339658</v>
      </c>
      <c r="AN121">
        <f t="shared" si="91"/>
        <v>887.06141227466651</v>
      </c>
      <c r="AO121" s="13">
        <f t="shared" si="69"/>
        <v>2813.5073827337451</v>
      </c>
      <c r="AP121" s="13">
        <f t="shared" si="107"/>
        <v>628.41966277274457</v>
      </c>
      <c r="AQ121" s="13">
        <f t="shared" si="70"/>
        <v>16763.732445960341</v>
      </c>
      <c r="AR121" s="13">
        <f t="shared" si="92"/>
        <v>769.29136399930212</v>
      </c>
      <c r="AS121" s="38">
        <f t="shared" si="71"/>
        <v>2813.5073827337451</v>
      </c>
      <c r="AT121" s="37">
        <f t="shared" si="93"/>
        <v>80763974.665005758</v>
      </c>
      <c r="AU121" s="13">
        <f t="shared" si="72"/>
        <v>33129.294861750393</v>
      </c>
      <c r="AV121">
        <f t="shared" si="94"/>
        <v>80764253.062441573</v>
      </c>
      <c r="AW121" s="13">
        <f t="shared" si="73"/>
        <v>80764377.431120396</v>
      </c>
      <c r="AX121" s="13">
        <f t="shared" si="108"/>
        <v>197675123.00301972</v>
      </c>
      <c r="AY121" s="13">
        <f t="shared" si="74"/>
        <v>16763.732445960341</v>
      </c>
      <c r="AZ121">
        <f t="shared" si="95"/>
        <v>197675263.87472096</v>
      </c>
      <c r="BA121" s="13">
        <f t="shared" si="75"/>
        <v>197675525.94803166</v>
      </c>
      <c r="BB121" s="37">
        <f t="shared" si="96"/>
        <v>112.97425663945214</v>
      </c>
      <c r="BC121" s="13">
        <f t="shared" si="76"/>
        <v>30762.916657339658</v>
      </c>
      <c r="BD121">
        <f t="shared" si="97"/>
        <v>371.48616132297866</v>
      </c>
      <c r="BE121" s="13">
        <f t="shared" si="77"/>
        <v>503.35057957927143</v>
      </c>
      <c r="BF121" s="13">
        <f t="shared" si="109"/>
        <v>112.84441182105685</v>
      </c>
      <c r="BG121" s="13">
        <f t="shared" si="78"/>
        <v>16763.732445960341</v>
      </c>
      <c r="BH121">
        <f t="shared" si="98"/>
        <v>253.71611304761433</v>
      </c>
      <c r="BI121" s="13">
        <f t="shared" si="79"/>
        <v>503.35057957927143</v>
      </c>
      <c r="BJ121" s="37">
        <f t="shared" si="99"/>
        <v>1.3160841587359395</v>
      </c>
      <c r="BK121" s="13">
        <f t="shared" si="80"/>
        <v>2366.3782044107429</v>
      </c>
      <c r="BL121">
        <f t="shared" si="100"/>
        <v>21.201615288237981</v>
      </c>
      <c r="BM121" s="13">
        <f t="shared" si="81"/>
        <v>5.6772349545232395</v>
      </c>
      <c r="BN121" s="13">
        <f t="shared" si="110"/>
        <v>1.7748691837326502</v>
      </c>
      <c r="BO121" s="13">
        <f t="shared" si="82"/>
        <v>16763.732445960341</v>
      </c>
      <c r="BP121">
        <f t="shared" si="101"/>
        <v>142.64657041029014</v>
      </c>
      <c r="BQ121" s="13">
        <f t="shared" si="83"/>
        <v>5.6772349545232395</v>
      </c>
      <c r="BR121" s="37">
        <f t="shared" si="102"/>
        <v>186.01507445024774</v>
      </c>
      <c r="BS121" s="13">
        <f t="shared" si="84"/>
        <v>37862.051270571887</v>
      </c>
      <c r="BT121">
        <f t="shared" si="103"/>
        <v>504.18357252228043</v>
      </c>
      <c r="BU121" s="13">
        <f t="shared" si="85"/>
        <v>829.96785815000442</v>
      </c>
      <c r="BV121" s="13">
        <f t="shared" si="111"/>
        <v>117588208.32452293</v>
      </c>
      <c r="BW121" s="13">
        <f t="shared" si="86"/>
        <v>16763.732445960341</v>
      </c>
      <c r="BX121">
        <f t="shared" si="104"/>
        <v>117588349.19622415</v>
      </c>
      <c r="BY121" s="13">
        <f t="shared" si="87"/>
        <v>117588852.55430891</v>
      </c>
    </row>
    <row r="122" spans="29:77" x14ac:dyDescent="0.2">
      <c r="AC122">
        <v>120</v>
      </c>
      <c r="AD122" s="37">
        <f t="shared" si="88"/>
        <v>370951371.2937628</v>
      </c>
      <c r="AE122" s="13">
        <f t="shared" si="64"/>
        <v>30762.916657339658</v>
      </c>
      <c r="AF122">
        <f t="shared" si="105"/>
        <v>370951627.65140164</v>
      </c>
      <c r="AG122" s="13">
        <f t="shared" si="65"/>
        <v>370952418.14796197</v>
      </c>
      <c r="AH122" s="13">
        <f t="shared" si="106"/>
        <v>370951371.16391802</v>
      </c>
      <c r="AI122" s="13">
        <f t="shared" si="66"/>
        <v>16763.732445960341</v>
      </c>
      <c r="AJ122">
        <f t="shared" si="89"/>
        <v>370951510.86168838</v>
      </c>
      <c r="AK122" s="13">
        <f t="shared" si="67"/>
        <v>370952418.14796197</v>
      </c>
      <c r="AL122" s="37">
        <f t="shared" si="90"/>
        <v>628.5495075911399</v>
      </c>
      <c r="AM122" s="13">
        <f t="shared" si="68"/>
        <v>30762.916657339658</v>
      </c>
      <c r="AN122">
        <f t="shared" si="91"/>
        <v>884.90714640230374</v>
      </c>
      <c r="AO122" s="13">
        <f t="shared" si="69"/>
        <v>2813.5073827337451</v>
      </c>
      <c r="AP122" s="13">
        <f t="shared" si="107"/>
        <v>628.41966277274457</v>
      </c>
      <c r="AQ122" s="13">
        <f t="shared" si="70"/>
        <v>16763.732445960341</v>
      </c>
      <c r="AR122" s="13">
        <f t="shared" si="92"/>
        <v>768.11743315574745</v>
      </c>
      <c r="AS122" s="38">
        <f t="shared" si="71"/>
        <v>2813.5073827337451</v>
      </c>
      <c r="AT122" s="37">
        <f t="shared" si="93"/>
        <v>80763974.665005758</v>
      </c>
      <c r="AU122" s="13">
        <f t="shared" si="72"/>
        <v>33129.294861750393</v>
      </c>
      <c r="AV122">
        <f t="shared" si="94"/>
        <v>80764250.742462933</v>
      </c>
      <c r="AW122" s="13">
        <f t="shared" si="73"/>
        <v>80764377.431120396</v>
      </c>
      <c r="AX122" s="13">
        <f t="shared" si="108"/>
        <v>197675123.00301972</v>
      </c>
      <c r="AY122" s="13">
        <f t="shared" si="74"/>
        <v>16763.732445960341</v>
      </c>
      <c r="AZ122">
        <f t="shared" si="95"/>
        <v>197675262.70079011</v>
      </c>
      <c r="BA122" s="13">
        <f t="shared" si="75"/>
        <v>197675525.94803166</v>
      </c>
      <c r="BB122" s="37">
        <f t="shared" si="96"/>
        <v>112.97425663945214</v>
      </c>
      <c r="BC122" s="13">
        <f t="shared" si="76"/>
        <v>30762.916657339658</v>
      </c>
      <c r="BD122">
        <f t="shared" si="97"/>
        <v>369.331895450616</v>
      </c>
      <c r="BE122" s="13">
        <f t="shared" si="77"/>
        <v>503.35057957927143</v>
      </c>
      <c r="BF122" s="13">
        <f t="shared" si="109"/>
        <v>112.84441182105685</v>
      </c>
      <c r="BG122" s="13">
        <f t="shared" si="78"/>
        <v>16763.732445960341</v>
      </c>
      <c r="BH122">
        <f t="shared" si="98"/>
        <v>252.54218220405971</v>
      </c>
      <c r="BI122" s="13">
        <f t="shared" si="79"/>
        <v>503.35057957927143</v>
      </c>
      <c r="BJ122" s="37">
        <f t="shared" si="99"/>
        <v>1.3160841587359395</v>
      </c>
      <c r="BK122" s="13">
        <f t="shared" si="80"/>
        <v>2366.3782044107429</v>
      </c>
      <c r="BL122">
        <f t="shared" si="100"/>
        <v>21.035902528825464</v>
      </c>
      <c r="BM122" s="13">
        <f t="shared" si="81"/>
        <v>5.6772349545232395</v>
      </c>
      <c r="BN122" s="13">
        <f t="shared" si="110"/>
        <v>1.7748691837326502</v>
      </c>
      <c r="BO122" s="13">
        <f t="shared" si="82"/>
        <v>16763.732445960341</v>
      </c>
      <c r="BP122">
        <f t="shared" si="101"/>
        <v>141.4726395667355</v>
      </c>
      <c r="BQ122" s="13">
        <f t="shared" si="83"/>
        <v>5.6772349545232395</v>
      </c>
      <c r="BR122" s="37">
        <f t="shared" si="102"/>
        <v>186.01507445024774</v>
      </c>
      <c r="BS122" s="13">
        <f t="shared" si="84"/>
        <v>37862.051270571887</v>
      </c>
      <c r="BT122">
        <f t="shared" si="103"/>
        <v>501.53216837168009</v>
      </c>
      <c r="BU122" s="13">
        <f t="shared" si="85"/>
        <v>829.96785815000442</v>
      </c>
      <c r="BV122" s="13">
        <f t="shared" si="111"/>
        <v>117588208.32452293</v>
      </c>
      <c r="BW122" s="13">
        <f t="shared" si="86"/>
        <v>16763.732445960341</v>
      </c>
      <c r="BX122">
        <f t="shared" si="104"/>
        <v>117588348.02229331</v>
      </c>
      <c r="BY122" s="13">
        <f t="shared" si="87"/>
        <v>117588852.55430891</v>
      </c>
    </row>
    <row r="123" spans="29:77" x14ac:dyDescent="0.2">
      <c r="AC123">
        <v>121</v>
      </c>
      <c r="AD123" s="37">
        <f t="shared" si="88"/>
        <v>370951371.2937628</v>
      </c>
      <c r="AE123" s="13">
        <f t="shared" si="64"/>
        <v>30762.916657339658</v>
      </c>
      <c r="AF123">
        <f t="shared" si="105"/>
        <v>370951625.53274345</v>
      </c>
      <c r="AG123" s="13">
        <f t="shared" si="65"/>
        <v>370952418.14796197</v>
      </c>
      <c r="AH123" s="13">
        <f t="shared" si="106"/>
        <v>370951371.16391802</v>
      </c>
      <c r="AI123" s="13">
        <f t="shared" si="66"/>
        <v>16763.732445960341</v>
      </c>
      <c r="AJ123">
        <f t="shared" si="89"/>
        <v>370951509.70716137</v>
      </c>
      <c r="AK123" s="13">
        <f t="shared" si="67"/>
        <v>370952418.14796197</v>
      </c>
      <c r="AL123" s="37">
        <f t="shared" si="90"/>
        <v>628.5495075911399</v>
      </c>
      <c r="AM123" s="13">
        <f t="shared" si="68"/>
        <v>30762.916657339658</v>
      </c>
      <c r="AN123">
        <f t="shared" si="91"/>
        <v>882.78848823031058</v>
      </c>
      <c r="AO123" s="13">
        <f t="shared" si="69"/>
        <v>2813.5073827337451</v>
      </c>
      <c r="AP123" s="13">
        <f t="shared" si="107"/>
        <v>628.41966277274457</v>
      </c>
      <c r="AQ123" s="13">
        <f t="shared" si="70"/>
        <v>16763.732445960341</v>
      </c>
      <c r="AR123" s="13">
        <f t="shared" si="92"/>
        <v>766.96290612778876</v>
      </c>
      <c r="AS123" s="38">
        <f t="shared" si="71"/>
        <v>2813.5073827337451</v>
      </c>
      <c r="AT123" s="37">
        <f t="shared" si="93"/>
        <v>80763974.665005758</v>
      </c>
      <c r="AU123" s="13">
        <f t="shared" si="72"/>
        <v>33129.294861750393</v>
      </c>
      <c r="AV123">
        <f t="shared" si="94"/>
        <v>80764248.460831061</v>
      </c>
      <c r="AW123" s="13">
        <f t="shared" si="73"/>
        <v>80764377.431120396</v>
      </c>
      <c r="AX123" s="13">
        <f t="shared" si="108"/>
        <v>197675123.00301972</v>
      </c>
      <c r="AY123" s="13">
        <f t="shared" si="74"/>
        <v>16763.732445960341</v>
      </c>
      <c r="AZ123">
        <f t="shared" si="95"/>
        <v>197675261.54626307</v>
      </c>
      <c r="BA123" s="13">
        <f t="shared" si="75"/>
        <v>197675525.94803166</v>
      </c>
      <c r="BB123" s="37">
        <f t="shared" si="96"/>
        <v>112.97425663945214</v>
      </c>
      <c r="BC123" s="13">
        <f t="shared" si="76"/>
        <v>30762.916657339658</v>
      </c>
      <c r="BD123">
        <f t="shared" si="97"/>
        <v>367.21323727862284</v>
      </c>
      <c r="BE123" s="13">
        <f t="shared" si="77"/>
        <v>503.35057957927143</v>
      </c>
      <c r="BF123" s="13">
        <f t="shared" si="109"/>
        <v>112.84441182105685</v>
      </c>
      <c r="BG123" s="13">
        <f t="shared" si="78"/>
        <v>16763.732445960341</v>
      </c>
      <c r="BH123">
        <f t="shared" si="98"/>
        <v>251.38765517610096</v>
      </c>
      <c r="BI123" s="13">
        <f t="shared" si="79"/>
        <v>503.35057957927143</v>
      </c>
      <c r="BJ123" s="37">
        <f t="shared" si="99"/>
        <v>1.3160841587359395</v>
      </c>
      <c r="BK123" s="13">
        <f t="shared" si="80"/>
        <v>2366.3782044107429</v>
      </c>
      <c r="BL123">
        <f t="shared" si="100"/>
        <v>20.872928823287534</v>
      </c>
      <c r="BM123" s="13">
        <f t="shared" si="81"/>
        <v>5.6772349545232395</v>
      </c>
      <c r="BN123" s="13">
        <f t="shared" si="110"/>
        <v>1.7748691837326502</v>
      </c>
      <c r="BO123" s="13">
        <f t="shared" si="82"/>
        <v>16763.732445960341</v>
      </c>
      <c r="BP123">
        <f t="shared" si="101"/>
        <v>140.31811253877677</v>
      </c>
      <c r="BQ123" s="13">
        <f t="shared" si="83"/>
        <v>5.6772349545232395</v>
      </c>
      <c r="BR123" s="37">
        <f t="shared" si="102"/>
        <v>186.01507445024774</v>
      </c>
      <c r="BS123" s="13">
        <f t="shared" si="84"/>
        <v>37862.051270571887</v>
      </c>
      <c r="BT123">
        <f t="shared" si="103"/>
        <v>498.92458908307322</v>
      </c>
      <c r="BU123" s="13">
        <f t="shared" si="85"/>
        <v>829.96785815000442</v>
      </c>
      <c r="BV123" s="13">
        <f t="shared" si="111"/>
        <v>117588208.32452293</v>
      </c>
      <c r="BW123" s="13">
        <f t="shared" si="86"/>
        <v>16763.732445960341</v>
      </c>
      <c r="BX123">
        <f t="shared" si="104"/>
        <v>117588346.86776628</v>
      </c>
      <c r="BY123" s="13">
        <f t="shared" si="87"/>
        <v>117588852.55430891</v>
      </c>
    </row>
    <row r="124" spans="29:77" x14ac:dyDescent="0.2">
      <c r="AC124">
        <v>122</v>
      </c>
      <c r="AD124" s="37">
        <f t="shared" si="88"/>
        <v>370951371.2937628</v>
      </c>
      <c r="AE124" s="13">
        <f t="shared" si="64"/>
        <v>30762.916657339658</v>
      </c>
      <c r="AF124">
        <f t="shared" si="105"/>
        <v>370951623.44881737</v>
      </c>
      <c r="AG124" s="13">
        <f t="shared" si="65"/>
        <v>370952418.14796197</v>
      </c>
      <c r="AH124" s="13">
        <f t="shared" si="106"/>
        <v>370951371.16391802</v>
      </c>
      <c r="AI124" s="13">
        <f t="shared" si="66"/>
        <v>16763.732445960341</v>
      </c>
      <c r="AJ124">
        <f t="shared" si="89"/>
        <v>370951508.57156104</v>
      </c>
      <c r="AK124" s="13">
        <f t="shared" si="67"/>
        <v>370952418.14796197</v>
      </c>
      <c r="AL124" s="37">
        <f t="shared" si="90"/>
        <v>628.5495075911399</v>
      </c>
      <c r="AM124" s="13">
        <f t="shared" si="68"/>
        <v>30762.916657339658</v>
      </c>
      <c r="AN124">
        <f t="shared" si="91"/>
        <v>880.70456215949775</v>
      </c>
      <c r="AO124" s="13">
        <f t="shared" si="69"/>
        <v>2813.5073827337451</v>
      </c>
      <c r="AP124" s="13">
        <f t="shared" si="107"/>
        <v>628.41966277274457</v>
      </c>
      <c r="AQ124" s="13">
        <f t="shared" si="70"/>
        <v>16763.732445960341</v>
      </c>
      <c r="AR124" s="13">
        <f t="shared" si="92"/>
        <v>765.82730577241955</v>
      </c>
      <c r="AS124" s="38">
        <f t="shared" si="71"/>
        <v>2813.5073827337451</v>
      </c>
      <c r="AT124" s="37">
        <f t="shared" si="93"/>
        <v>80763974.665005758</v>
      </c>
      <c r="AU124" s="13">
        <f t="shared" si="72"/>
        <v>33129.294861750393</v>
      </c>
      <c r="AV124">
        <f t="shared" si="94"/>
        <v>80764246.216602981</v>
      </c>
      <c r="AW124" s="13">
        <f t="shared" si="73"/>
        <v>80764377.431120396</v>
      </c>
      <c r="AX124" s="13">
        <f t="shared" si="108"/>
        <v>197675123.00301972</v>
      </c>
      <c r="AY124" s="13">
        <f t="shared" si="74"/>
        <v>16763.732445960341</v>
      </c>
      <c r="AZ124">
        <f t="shared" si="95"/>
        <v>197675260.41066271</v>
      </c>
      <c r="BA124" s="13">
        <f t="shared" si="75"/>
        <v>197675525.94803166</v>
      </c>
      <c r="BB124" s="37">
        <f t="shared" si="96"/>
        <v>112.97425663945214</v>
      </c>
      <c r="BC124" s="13">
        <f t="shared" si="76"/>
        <v>30762.916657339658</v>
      </c>
      <c r="BD124">
        <f t="shared" si="97"/>
        <v>365.12931120781002</v>
      </c>
      <c r="BE124" s="13">
        <f t="shared" si="77"/>
        <v>503.35057957927143</v>
      </c>
      <c r="BF124" s="13">
        <f t="shared" si="109"/>
        <v>112.84441182105685</v>
      </c>
      <c r="BG124" s="13">
        <f t="shared" si="78"/>
        <v>16763.732445960341</v>
      </c>
      <c r="BH124">
        <f t="shared" si="98"/>
        <v>250.25205482073176</v>
      </c>
      <c r="BI124" s="13">
        <f t="shared" si="79"/>
        <v>503.35057957927143</v>
      </c>
      <c r="BJ124" s="37">
        <f t="shared" si="99"/>
        <v>1.3160841587359395</v>
      </c>
      <c r="BK124" s="13">
        <f t="shared" si="80"/>
        <v>2366.3782044107429</v>
      </c>
      <c r="BL124">
        <f t="shared" si="100"/>
        <v>20.712626817840391</v>
      </c>
      <c r="BM124" s="13">
        <f t="shared" si="81"/>
        <v>5.6772349545232395</v>
      </c>
      <c r="BN124" s="13">
        <f t="shared" si="110"/>
        <v>1.7748691837326502</v>
      </c>
      <c r="BO124" s="13">
        <f t="shared" si="82"/>
        <v>16763.732445960341</v>
      </c>
      <c r="BP124">
        <f t="shared" si="101"/>
        <v>139.18251218340757</v>
      </c>
      <c r="BQ124" s="13">
        <f t="shared" si="83"/>
        <v>5.6772349545232395</v>
      </c>
      <c r="BR124" s="37">
        <f t="shared" si="102"/>
        <v>186.01507445024774</v>
      </c>
      <c r="BS124" s="13">
        <f t="shared" si="84"/>
        <v>37862.051270571887</v>
      </c>
      <c r="BT124">
        <f t="shared" si="103"/>
        <v>496.35975699591893</v>
      </c>
      <c r="BU124" s="13">
        <f t="shared" si="85"/>
        <v>829.96785815000442</v>
      </c>
      <c r="BV124" s="13">
        <f t="shared" si="111"/>
        <v>117588208.32452293</v>
      </c>
      <c r="BW124" s="13">
        <f t="shared" si="86"/>
        <v>16763.732445960341</v>
      </c>
      <c r="BX124">
        <f t="shared" si="104"/>
        <v>117588345.73216593</v>
      </c>
      <c r="BY124" s="13">
        <f t="shared" si="87"/>
        <v>117588852.55430891</v>
      </c>
    </row>
    <row r="125" spans="29:77" x14ac:dyDescent="0.2">
      <c r="AC125">
        <v>123</v>
      </c>
      <c r="AD125" s="37">
        <f t="shared" si="88"/>
        <v>370951371.2937628</v>
      </c>
      <c r="AE125" s="13">
        <f t="shared" si="64"/>
        <v>30762.916657339658</v>
      </c>
      <c r="AF125">
        <f t="shared" si="105"/>
        <v>370951621.39877629</v>
      </c>
      <c r="AG125" s="13">
        <f t="shared" si="65"/>
        <v>370952418.14796197</v>
      </c>
      <c r="AH125" s="13">
        <f t="shared" si="106"/>
        <v>370951371.16391802</v>
      </c>
      <c r="AI125" s="13">
        <f t="shared" si="66"/>
        <v>16763.732445960341</v>
      </c>
      <c r="AJ125">
        <f t="shared" si="89"/>
        <v>370951507.45442569</v>
      </c>
      <c r="AK125" s="13">
        <f t="shared" si="67"/>
        <v>370952418.14796197</v>
      </c>
      <c r="AL125" s="37">
        <f t="shared" si="90"/>
        <v>628.5495075911399</v>
      </c>
      <c r="AM125" s="13">
        <f t="shared" si="68"/>
        <v>30762.916657339658</v>
      </c>
      <c r="AN125">
        <f t="shared" si="91"/>
        <v>878.65452106544603</v>
      </c>
      <c r="AO125" s="13">
        <f t="shared" si="69"/>
        <v>2813.5073827337451</v>
      </c>
      <c r="AP125" s="13">
        <f t="shared" si="107"/>
        <v>628.41966277274457</v>
      </c>
      <c r="AQ125" s="13">
        <f t="shared" si="70"/>
        <v>16763.732445960341</v>
      </c>
      <c r="AR125" s="13">
        <f t="shared" si="92"/>
        <v>764.71017046347902</v>
      </c>
      <c r="AS125" s="38">
        <f t="shared" si="71"/>
        <v>2813.5073827337451</v>
      </c>
      <c r="AT125" s="37">
        <f t="shared" si="93"/>
        <v>80763974.665005758</v>
      </c>
      <c r="AU125" s="13">
        <f t="shared" si="72"/>
        <v>33129.294861750393</v>
      </c>
      <c r="AV125">
        <f t="shared" si="94"/>
        <v>80764244.008866429</v>
      </c>
      <c r="AW125" s="13">
        <f t="shared" si="73"/>
        <v>80764377.431120396</v>
      </c>
      <c r="AX125" s="13">
        <f t="shared" si="108"/>
        <v>197675123.00301972</v>
      </c>
      <c r="AY125" s="13">
        <f t="shared" si="74"/>
        <v>16763.732445960341</v>
      </c>
      <c r="AZ125">
        <f t="shared" si="95"/>
        <v>197675259.29352742</v>
      </c>
      <c r="BA125" s="13">
        <f t="shared" si="75"/>
        <v>197675525.94803166</v>
      </c>
      <c r="BB125" s="37">
        <f t="shared" si="96"/>
        <v>112.97425663945214</v>
      </c>
      <c r="BC125" s="13">
        <f t="shared" si="76"/>
        <v>30762.916657339658</v>
      </c>
      <c r="BD125">
        <f t="shared" si="97"/>
        <v>363.0792701137583</v>
      </c>
      <c r="BE125" s="13">
        <f t="shared" si="77"/>
        <v>503.35057957927143</v>
      </c>
      <c r="BF125" s="13">
        <f t="shared" si="109"/>
        <v>112.84441182105685</v>
      </c>
      <c r="BG125" s="13">
        <f t="shared" si="78"/>
        <v>16763.732445960341</v>
      </c>
      <c r="BH125">
        <f t="shared" si="98"/>
        <v>249.13491951179134</v>
      </c>
      <c r="BI125" s="13">
        <f t="shared" si="79"/>
        <v>503.35057957927143</v>
      </c>
      <c r="BJ125" s="37">
        <f t="shared" si="99"/>
        <v>1.3160841587359395</v>
      </c>
      <c r="BK125" s="13">
        <f t="shared" si="80"/>
        <v>2366.3782044107429</v>
      </c>
      <c r="BL125">
        <f t="shared" si="100"/>
        <v>20.554931349067182</v>
      </c>
      <c r="BM125" s="13">
        <f t="shared" si="81"/>
        <v>5.6772349545232395</v>
      </c>
      <c r="BN125" s="13">
        <f t="shared" si="110"/>
        <v>1.7748691837326502</v>
      </c>
      <c r="BO125" s="13">
        <f t="shared" si="82"/>
        <v>16763.732445960341</v>
      </c>
      <c r="BP125">
        <f t="shared" si="101"/>
        <v>138.06537687446712</v>
      </c>
      <c r="BQ125" s="13">
        <f t="shared" si="83"/>
        <v>5.6772349545232395</v>
      </c>
      <c r="BR125" s="37">
        <f t="shared" si="102"/>
        <v>186.01507445024774</v>
      </c>
      <c r="BS125" s="13">
        <f t="shared" si="84"/>
        <v>37862.051270571887</v>
      </c>
      <c r="BT125">
        <f t="shared" si="103"/>
        <v>493.83662949554764</v>
      </c>
      <c r="BU125" s="13">
        <f t="shared" si="85"/>
        <v>829.96785815000442</v>
      </c>
      <c r="BV125" s="13">
        <f t="shared" si="111"/>
        <v>117588208.32452293</v>
      </c>
      <c r="BW125" s="13">
        <f t="shared" si="86"/>
        <v>16763.732445960341</v>
      </c>
      <c r="BX125">
        <f t="shared" si="104"/>
        <v>117588344.61503062</v>
      </c>
      <c r="BY125" s="13">
        <f t="shared" si="87"/>
        <v>117588852.55430891</v>
      </c>
    </row>
    <row r="126" spans="29:77" x14ac:dyDescent="0.2">
      <c r="AC126">
        <v>124</v>
      </c>
      <c r="AD126" s="37">
        <f t="shared" si="88"/>
        <v>370951371.2937628</v>
      </c>
      <c r="AE126" s="13">
        <f t="shared" si="64"/>
        <v>30762.916657339658</v>
      </c>
      <c r="AF126">
        <f t="shared" si="105"/>
        <v>370951619.38180035</v>
      </c>
      <c r="AG126" s="13">
        <f t="shared" si="65"/>
        <v>370952418.14796197</v>
      </c>
      <c r="AH126" s="13">
        <f t="shared" si="106"/>
        <v>370951371.16391802</v>
      </c>
      <c r="AI126" s="13">
        <f t="shared" si="66"/>
        <v>16763.732445960341</v>
      </c>
      <c r="AJ126">
        <f t="shared" si="89"/>
        <v>370951506.35530871</v>
      </c>
      <c r="AK126" s="13">
        <f t="shared" si="67"/>
        <v>370952418.14796197</v>
      </c>
      <c r="AL126" s="37">
        <f t="shared" si="90"/>
        <v>628.5495075911399</v>
      </c>
      <c r="AM126" s="13">
        <f t="shared" si="68"/>
        <v>30762.916657339658</v>
      </c>
      <c r="AN126">
        <f t="shared" si="91"/>
        <v>876.63754515033065</v>
      </c>
      <c r="AO126" s="13">
        <f t="shared" si="69"/>
        <v>2813.5073827337451</v>
      </c>
      <c r="AP126" s="13">
        <f t="shared" si="107"/>
        <v>628.41966277274457</v>
      </c>
      <c r="AQ126" s="13">
        <f t="shared" si="70"/>
        <v>16763.732445960341</v>
      </c>
      <c r="AR126" s="13">
        <f t="shared" si="92"/>
        <v>763.6110534659731</v>
      </c>
      <c r="AS126" s="38">
        <f t="shared" si="71"/>
        <v>2813.5073827337451</v>
      </c>
      <c r="AT126" s="37">
        <f t="shared" si="93"/>
        <v>80763974.665005758</v>
      </c>
      <c r="AU126" s="13">
        <f t="shared" si="72"/>
        <v>33129.294861750393</v>
      </c>
      <c r="AV126">
        <f t="shared" si="94"/>
        <v>80764241.836738512</v>
      </c>
      <c r="AW126" s="13">
        <f t="shared" si="73"/>
        <v>80764377.431120396</v>
      </c>
      <c r="AX126" s="13">
        <f t="shared" si="108"/>
        <v>197675123.00301972</v>
      </c>
      <c r="AY126" s="13">
        <f t="shared" si="74"/>
        <v>16763.732445960341</v>
      </c>
      <c r="AZ126">
        <f t="shared" si="95"/>
        <v>197675258.19441041</v>
      </c>
      <c r="BA126" s="13">
        <f t="shared" si="75"/>
        <v>197675525.94803166</v>
      </c>
      <c r="BB126" s="37">
        <f t="shared" si="96"/>
        <v>112.97425663945214</v>
      </c>
      <c r="BC126" s="13">
        <f t="shared" si="76"/>
        <v>30762.916657339658</v>
      </c>
      <c r="BD126">
        <f t="shared" si="97"/>
        <v>361.06229419864292</v>
      </c>
      <c r="BE126" s="13">
        <f t="shared" si="77"/>
        <v>503.35057957927143</v>
      </c>
      <c r="BF126" s="13">
        <f t="shared" si="109"/>
        <v>112.84441182105685</v>
      </c>
      <c r="BG126" s="13">
        <f t="shared" si="78"/>
        <v>16763.732445960341</v>
      </c>
      <c r="BH126">
        <f t="shared" si="98"/>
        <v>248.03580251428542</v>
      </c>
      <c r="BI126" s="13">
        <f t="shared" si="79"/>
        <v>503.35057957927143</v>
      </c>
      <c r="BJ126" s="37">
        <f t="shared" si="99"/>
        <v>1.3160841587359395</v>
      </c>
      <c r="BK126" s="13">
        <f t="shared" si="80"/>
        <v>2366.3782044107429</v>
      </c>
      <c r="BL126">
        <f t="shared" si="100"/>
        <v>20.39977935559677</v>
      </c>
      <c r="BM126" s="13">
        <f t="shared" si="81"/>
        <v>5.6772349545232395</v>
      </c>
      <c r="BN126" s="13">
        <f t="shared" si="110"/>
        <v>1.7748691837326502</v>
      </c>
      <c r="BO126" s="13">
        <f t="shared" si="82"/>
        <v>16763.732445960341</v>
      </c>
      <c r="BP126">
        <f t="shared" si="101"/>
        <v>136.9662598769612</v>
      </c>
      <c r="BQ126" s="13">
        <f t="shared" si="83"/>
        <v>5.6772349545232395</v>
      </c>
      <c r="BR126" s="37">
        <f t="shared" si="102"/>
        <v>186.01507445024774</v>
      </c>
      <c r="BS126" s="13">
        <f t="shared" si="84"/>
        <v>37862.051270571887</v>
      </c>
      <c r="BT126">
        <f t="shared" si="103"/>
        <v>491.35419760002105</v>
      </c>
      <c r="BU126" s="13">
        <f t="shared" si="85"/>
        <v>829.96785815000442</v>
      </c>
      <c r="BV126" s="13">
        <f t="shared" si="111"/>
        <v>117588208.32452293</v>
      </c>
      <c r="BW126" s="13">
        <f t="shared" si="86"/>
        <v>16763.732445960341</v>
      </c>
      <c r="BX126">
        <f t="shared" si="104"/>
        <v>117588343.51591362</v>
      </c>
      <c r="BY126" s="13">
        <f t="shared" si="87"/>
        <v>117588852.55430891</v>
      </c>
    </row>
    <row r="127" spans="29:77" x14ac:dyDescent="0.2">
      <c r="AC127">
        <v>125</v>
      </c>
      <c r="AD127" s="37">
        <f t="shared" si="88"/>
        <v>370951371.2937628</v>
      </c>
      <c r="AE127" s="13">
        <f t="shared" si="64"/>
        <v>30762.916657339658</v>
      </c>
      <c r="AF127">
        <f t="shared" si="105"/>
        <v>370951617.39709604</v>
      </c>
      <c r="AG127" s="13">
        <f t="shared" si="65"/>
        <v>370952418.14796197</v>
      </c>
      <c r="AH127" s="13">
        <f t="shared" si="106"/>
        <v>370951371.16391802</v>
      </c>
      <c r="AI127" s="13">
        <f t="shared" si="66"/>
        <v>16763.732445960341</v>
      </c>
      <c r="AJ127">
        <f t="shared" si="89"/>
        <v>370951505.2737776</v>
      </c>
      <c r="AK127" s="13">
        <f t="shared" si="67"/>
        <v>370952418.14796197</v>
      </c>
      <c r="AL127" s="37">
        <f t="shared" si="90"/>
        <v>628.5495075911399</v>
      </c>
      <c r="AM127" s="13">
        <f t="shared" si="68"/>
        <v>30762.916657339658</v>
      </c>
      <c r="AN127">
        <f t="shared" si="91"/>
        <v>874.65284084985717</v>
      </c>
      <c r="AO127" s="13">
        <f t="shared" si="69"/>
        <v>2813.5073827337451</v>
      </c>
      <c r="AP127" s="13">
        <f t="shared" si="107"/>
        <v>628.41966277274457</v>
      </c>
      <c r="AQ127" s="13">
        <f t="shared" si="70"/>
        <v>16763.732445960341</v>
      </c>
      <c r="AR127" s="13">
        <f t="shared" si="92"/>
        <v>762.52952234042732</v>
      </c>
      <c r="AS127" s="38">
        <f t="shared" si="71"/>
        <v>2813.5073827337451</v>
      </c>
      <c r="AT127" s="37">
        <f t="shared" si="93"/>
        <v>80763974.665005758</v>
      </c>
      <c r="AU127" s="13">
        <f t="shared" si="72"/>
        <v>33129.294861750393</v>
      </c>
      <c r="AV127">
        <f t="shared" si="94"/>
        <v>80764239.699364647</v>
      </c>
      <c r="AW127" s="13">
        <f t="shared" si="73"/>
        <v>80764377.431120396</v>
      </c>
      <c r="AX127" s="13">
        <f t="shared" si="108"/>
        <v>197675123.00301972</v>
      </c>
      <c r="AY127" s="13">
        <f t="shared" si="74"/>
        <v>16763.732445960341</v>
      </c>
      <c r="AZ127">
        <f t="shared" si="95"/>
        <v>197675257.11287928</v>
      </c>
      <c r="BA127" s="13">
        <f t="shared" si="75"/>
        <v>197675525.94803166</v>
      </c>
      <c r="BB127" s="37">
        <f t="shared" si="96"/>
        <v>112.97425663945214</v>
      </c>
      <c r="BC127" s="13">
        <f t="shared" si="76"/>
        <v>30762.916657339658</v>
      </c>
      <c r="BD127">
        <f t="shared" si="97"/>
        <v>359.07758989816944</v>
      </c>
      <c r="BE127" s="13">
        <f t="shared" si="77"/>
        <v>503.35057957927143</v>
      </c>
      <c r="BF127" s="13">
        <f t="shared" si="109"/>
        <v>112.84441182105685</v>
      </c>
      <c r="BG127" s="13">
        <f t="shared" si="78"/>
        <v>16763.732445960341</v>
      </c>
      <c r="BH127">
        <f t="shared" si="98"/>
        <v>246.95427138873958</v>
      </c>
      <c r="BI127" s="13">
        <f t="shared" si="79"/>
        <v>503.35057957927143</v>
      </c>
      <c r="BJ127" s="37">
        <f t="shared" si="99"/>
        <v>1.3160841587359395</v>
      </c>
      <c r="BK127" s="13">
        <f t="shared" si="80"/>
        <v>2366.3782044107429</v>
      </c>
      <c r="BL127">
        <f t="shared" si="100"/>
        <v>20.247109794021885</v>
      </c>
      <c r="BM127" s="13">
        <f t="shared" si="81"/>
        <v>5.6772349545232395</v>
      </c>
      <c r="BN127" s="13">
        <f t="shared" si="110"/>
        <v>1.7748691837326502</v>
      </c>
      <c r="BO127" s="13">
        <f t="shared" si="82"/>
        <v>16763.732445960341</v>
      </c>
      <c r="BP127">
        <f t="shared" si="101"/>
        <v>135.88472875141537</v>
      </c>
      <c r="BQ127" s="13">
        <f t="shared" si="83"/>
        <v>5.6772349545232395</v>
      </c>
      <c r="BR127" s="37">
        <f t="shared" si="102"/>
        <v>186.01507445024774</v>
      </c>
      <c r="BS127" s="13">
        <f t="shared" si="84"/>
        <v>37862.051270571887</v>
      </c>
      <c r="BT127">
        <f t="shared" si="103"/>
        <v>488.91148461482283</v>
      </c>
      <c r="BU127" s="13">
        <f t="shared" si="85"/>
        <v>829.96785815000442</v>
      </c>
      <c r="BV127" s="13">
        <f t="shared" si="111"/>
        <v>117588208.32452293</v>
      </c>
      <c r="BW127" s="13">
        <f t="shared" si="86"/>
        <v>16763.732445960341</v>
      </c>
      <c r="BX127">
        <f t="shared" si="104"/>
        <v>117588342.4343825</v>
      </c>
      <c r="BY127" s="13">
        <f t="shared" si="87"/>
        <v>117588852.55430891</v>
      </c>
    </row>
    <row r="128" spans="29:77" x14ac:dyDescent="0.2">
      <c r="AC128">
        <v>126</v>
      </c>
      <c r="AD128" s="37">
        <f t="shared" si="88"/>
        <v>370951371.2937628</v>
      </c>
      <c r="AE128" s="13">
        <f t="shared" si="64"/>
        <v>30762.916657339658</v>
      </c>
      <c r="AF128">
        <f t="shared" si="105"/>
        <v>370951615.44389498</v>
      </c>
      <c r="AG128" s="13">
        <f t="shared" si="65"/>
        <v>370952418.14796197</v>
      </c>
      <c r="AH128" s="13">
        <f t="shared" si="106"/>
        <v>370951371.16391802</v>
      </c>
      <c r="AI128" s="13">
        <f t="shared" si="66"/>
        <v>16763.732445960341</v>
      </c>
      <c r="AJ128">
        <f t="shared" si="89"/>
        <v>370951504.20941365</v>
      </c>
      <c r="AK128" s="13">
        <f t="shared" si="67"/>
        <v>370952418.14796197</v>
      </c>
      <c r="AL128" s="37">
        <f t="shared" si="90"/>
        <v>628.5495075911399</v>
      </c>
      <c r="AM128" s="13">
        <f t="shared" si="68"/>
        <v>30762.916657339658</v>
      </c>
      <c r="AN128">
        <f t="shared" si="91"/>
        <v>872.69963979224826</v>
      </c>
      <c r="AO128" s="13">
        <f t="shared" si="69"/>
        <v>2813.5073827337451</v>
      </c>
      <c r="AP128" s="13">
        <f t="shared" si="107"/>
        <v>628.41966277274457</v>
      </c>
      <c r="AQ128" s="13">
        <f t="shared" si="70"/>
        <v>16763.732445960341</v>
      </c>
      <c r="AR128" s="13">
        <f t="shared" si="92"/>
        <v>761.46515837560446</v>
      </c>
      <c r="AS128" s="38">
        <f t="shared" si="71"/>
        <v>2813.5073827337451</v>
      </c>
      <c r="AT128" s="37">
        <f t="shared" si="93"/>
        <v>80763974.665005758</v>
      </c>
      <c r="AU128" s="13">
        <f t="shared" si="72"/>
        <v>33129.294861750393</v>
      </c>
      <c r="AV128">
        <f t="shared" si="94"/>
        <v>80764237.595917359</v>
      </c>
      <c r="AW128" s="13">
        <f t="shared" si="73"/>
        <v>80764377.431120396</v>
      </c>
      <c r="AX128" s="13">
        <f t="shared" si="108"/>
        <v>197675123.00301972</v>
      </c>
      <c r="AY128" s="13">
        <f t="shared" si="74"/>
        <v>16763.732445960341</v>
      </c>
      <c r="AZ128">
        <f t="shared" si="95"/>
        <v>197675256.04851532</v>
      </c>
      <c r="BA128" s="13">
        <f t="shared" si="75"/>
        <v>197675525.94803166</v>
      </c>
      <c r="BB128" s="37">
        <f t="shared" si="96"/>
        <v>112.97425663945214</v>
      </c>
      <c r="BC128" s="13">
        <f t="shared" si="76"/>
        <v>30762.916657339658</v>
      </c>
      <c r="BD128">
        <f t="shared" si="97"/>
        <v>357.12438884056053</v>
      </c>
      <c r="BE128" s="13">
        <f t="shared" si="77"/>
        <v>503.35057957927143</v>
      </c>
      <c r="BF128" s="13">
        <f t="shared" si="109"/>
        <v>112.84441182105685</v>
      </c>
      <c r="BG128" s="13">
        <f t="shared" si="78"/>
        <v>16763.732445960341</v>
      </c>
      <c r="BH128">
        <f t="shared" si="98"/>
        <v>245.88990742391672</v>
      </c>
      <c r="BI128" s="13">
        <f t="shared" si="79"/>
        <v>503.35057957927143</v>
      </c>
      <c r="BJ128" s="37">
        <f t="shared" si="99"/>
        <v>1.3160841587359395</v>
      </c>
      <c r="BK128" s="13">
        <f t="shared" si="80"/>
        <v>2366.3782044107429</v>
      </c>
      <c r="BL128">
        <f t="shared" si="100"/>
        <v>20.096863558821202</v>
      </c>
      <c r="BM128" s="13">
        <f t="shared" si="81"/>
        <v>5.6772349545232395</v>
      </c>
      <c r="BN128" s="13">
        <f t="shared" si="110"/>
        <v>1.7748691837326502</v>
      </c>
      <c r="BO128" s="13">
        <f t="shared" si="82"/>
        <v>16763.732445960341</v>
      </c>
      <c r="BP128">
        <f t="shared" si="101"/>
        <v>134.82036478659251</v>
      </c>
      <c r="BQ128" s="13">
        <f t="shared" si="83"/>
        <v>5.6772349545232395</v>
      </c>
      <c r="BR128" s="37">
        <f t="shared" si="102"/>
        <v>186.01507445024774</v>
      </c>
      <c r="BS128" s="13">
        <f t="shared" si="84"/>
        <v>37862.051270571887</v>
      </c>
      <c r="BT128">
        <f t="shared" si="103"/>
        <v>486.5075448516119</v>
      </c>
      <c r="BU128" s="13">
        <f t="shared" si="85"/>
        <v>829.96785815000442</v>
      </c>
      <c r="BV128" s="13">
        <f t="shared" si="111"/>
        <v>117588208.32452293</v>
      </c>
      <c r="BW128" s="13">
        <f t="shared" si="86"/>
        <v>16763.732445960341</v>
      </c>
      <c r="BX128">
        <f t="shared" si="104"/>
        <v>117588341.37001853</v>
      </c>
      <c r="BY128" s="13">
        <f t="shared" si="87"/>
        <v>117588852.55430891</v>
      </c>
    </row>
    <row r="129" spans="29:77" x14ac:dyDescent="0.2">
      <c r="AC129">
        <v>127</v>
      </c>
      <c r="AD129" s="37">
        <f t="shared" si="88"/>
        <v>370951371.2937628</v>
      </c>
      <c r="AE129" s="13">
        <f t="shared" si="64"/>
        <v>30762.916657339658</v>
      </c>
      <c r="AF129">
        <f t="shared" si="105"/>
        <v>370951613.52145302</v>
      </c>
      <c r="AG129" s="13">
        <f t="shared" si="65"/>
        <v>370952418.14796197</v>
      </c>
      <c r="AH129" s="13">
        <f t="shared" si="106"/>
        <v>370951371.16391802</v>
      </c>
      <c r="AI129" s="13">
        <f t="shared" si="66"/>
        <v>16763.732445960341</v>
      </c>
      <c r="AJ129">
        <f t="shared" si="89"/>
        <v>370951503.16181129</v>
      </c>
      <c r="AK129" s="13">
        <f t="shared" si="67"/>
        <v>370952418.14796197</v>
      </c>
      <c r="AL129" s="37">
        <f t="shared" si="90"/>
        <v>628.5495075911399</v>
      </c>
      <c r="AM129" s="13">
        <f t="shared" si="68"/>
        <v>30762.916657339658</v>
      </c>
      <c r="AN129">
        <f t="shared" si="91"/>
        <v>870.7771978064128</v>
      </c>
      <c r="AO129" s="13">
        <f t="shared" si="69"/>
        <v>2813.5073827337451</v>
      </c>
      <c r="AP129" s="13">
        <f t="shared" si="107"/>
        <v>628.41966277274457</v>
      </c>
      <c r="AQ129" s="13">
        <f t="shared" si="70"/>
        <v>16763.732445960341</v>
      </c>
      <c r="AR129" s="13">
        <f t="shared" si="92"/>
        <v>760.41755604802279</v>
      </c>
      <c r="AS129" s="38">
        <f t="shared" si="71"/>
        <v>2813.5073827337451</v>
      </c>
      <c r="AT129" s="37">
        <f t="shared" si="93"/>
        <v>80763974.665005758</v>
      </c>
      <c r="AU129" s="13">
        <f t="shared" si="72"/>
        <v>33129.294861750393</v>
      </c>
      <c r="AV129">
        <f t="shared" si="94"/>
        <v>80764235.525595218</v>
      </c>
      <c r="AW129" s="13">
        <f t="shared" si="73"/>
        <v>80764377.431120396</v>
      </c>
      <c r="AX129" s="13">
        <f t="shared" si="108"/>
        <v>197675123.00301972</v>
      </c>
      <c r="AY129" s="13">
        <f t="shared" si="74"/>
        <v>16763.732445960341</v>
      </c>
      <c r="AZ129">
        <f t="shared" si="95"/>
        <v>197675255.00091299</v>
      </c>
      <c r="BA129" s="13">
        <f t="shared" si="75"/>
        <v>197675525.94803166</v>
      </c>
      <c r="BB129" s="37">
        <f t="shared" si="96"/>
        <v>112.97425663945214</v>
      </c>
      <c r="BC129" s="13">
        <f t="shared" si="76"/>
        <v>30762.916657339658</v>
      </c>
      <c r="BD129">
        <f t="shared" si="97"/>
        <v>355.20194685472507</v>
      </c>
      <c r="BE129" s="13">
        <f t="shared" si="77"/>
        <v>503.35057957927143</v>
      </c>
      <c r="BF129" s="13">
        <f t="shared" si="109"/>
        <v>112.84441182105685</v>
      </c>
      <c r="BG129" s="13">
        <f t="shared" si="78"/>
        <v>16763.732445960341</v>
      </c>
      <c r="BH129">
        <f t="shared" si="98"/>
        <v>244.84230509633511</v>
      </c>
      <c r="BI129" s="13">
        <f t="shared" si="79"/>
        <v>503.35057957927143</v>
      </c>
      <c r="BJ129" s="37">
        <f t="shared" si="99"/>
        <v>1.3160841587359395</v>
      </c>
      <c r="BK129" s="13">
        <f t="shared" si="80"/>
        <v>2366.3782044107429</v>
      </c>
      <c r="BL129">
        <f t="shared" si="100"/>
        <v>19.948983406064624</v>
      </c>
      <c r="BM129" s="13">
        <f t="shared" si="81"/>
        <v>5.6772349545232395</v>
      </c>
      <c r="BN129" s="13">
        <f t="shared" si="110"/>
        <v>1.7748691837326502</v>
      </c>
      <c r="BO129" s="13">
        <f t="shared" si="82"/>
        <v>16763.732445960341</v>
      </c>
      <c r="BP129">
        <f t="shared" si="101"/>
        <v>133.77276245901092</v>
      </c>
      <c r="BQ129" s="13">
        <f t="shared" si="83"/>
        <v>5.6772349545232395</v>
      </c>
      <c r="BR129" s="37">
        <f t="shared" si="102"/>
        <v>186.01507445024774</v>
      </c>
      <c r="BS129" s="13">
        <f t="shared" si="84"/>
        <v>37862.051270571887</v>
      </c>
      <c r="BT129">
        <f t="shared" si="103"/>
        <v>484.14146240750665</v>
      </c>
      <c r="BU129" s="13">
        <f t="shared" si="85"/>
        <v>829.96785815000442</v>
      </c>
      <c r="BV129" s="13">
        <f t="shared" si="111"/>
        <v>117588208.32452293</v>
      </c>
      <c r="BW129" s="13">
        <f t="shared" si="86"/>
        <v>16763.732445960341</v>
      </c>
      <c r="BX129">
        <f t="shared" si="104"/>
        <v>117588340.3224162</v>
      </c>
      <c r="BY129" s="13">
        <f t="shared" si="87"/>
        <v>117588852.55430891</v>
      </c>
    </row>
    <row r="130" spans="29:77" x14ac:dyDescent="0.2">
      <c r="AC130">
        <v>128</v>
      </c>
      <c r="AD130" s="37">
        <f t="shared" si="88"/>
        <v>370951371.2937628</v>
      </c>
      <c r="AE130" s="13">
        <f t="shared" ref="AE130:AE193" si="112">SUM($B$42:$B$43)</f>
        <v>30762.916657339658</v>
      </c>
      <c r="AF130">
        <f t="shared" si="105"/>
        <v>370951611.62904918</v>
      </c>
      <c r="AG130" s="13">
        <f t="shared" ref="AG130:AG193" si="113">SUM($B$44:$B$45,$B$48:$B$49)</f>
        <v>370952418.14796197</v>
      </c>
      <c r="AH130" s="13">
        <f t="shared" si="106"/>
        <v>370951371.16391802</v>
      </c>
      <c r="AI130" s="13">
        <f t="shared" ref="AI130:AI193" si="114">SUM($C$42:$C$43)</f>
        <v>16763.732445960341</v>
      </c>
      <c r="AJ130">
        <f t="shared" si="89"/>
        <v>370951502.13057774</v>
      </c>
      <c r="AK130" s="13">
        <f t="shared" ref="AK130:AK193" si="115">SUM($C$44:$C$45,$C$48:$C$49)</f>
        <v>370952418.14796197</v>
      </c>
      <c r="AL130" s="37">
        <f t="shared" si="90"/>
        <v>628.5495075911399</v>
      </c>
      <c r="AM130" s="13">
        <f t="shared" ref="AM130:AM193" si="116">SUM($D$42:$D$43)</f>
        <v>30762.916657339658</v>
      </c>
      <c r="AN130">
        <f t="shared" si="91"/>
        <v>868.88479397660603</v>
      </c>
      <c r="AO130" s="13">
        <f t="shared" ref="AO130:AO193" si="117">SUM($D$44:$D$45,$D$48:$D$49)</f>
        <v>2813.5073827337451</v>
      </c>
      <c r="AP130" s="13">
        <f t="shared" si="107"/>
        <v>628.41966277274457</v>
      </c>
      <c r="AQ130" s="13">
        <f t="shared" ref="AQ130:AQ193" si="118">SUM($E$42:$E$43)</f>
        <v>16763.732445960341</v>
      </c>
      <c r="AR130" s="13">
        <f t="shared" si="92"/>
        <v>759.38632250680973</v>
      </c>
      <c r="AS130" s="38">
        <f t="shared" ref="AS130:AS193" si="119">SUM($E$44:$E$45,$E$48:$E$49)</f>
        <v>2813.5073827337451</v>
      </c>
      <c r="AT130" s="37">
        <f t="shared" si="93"/>
        <v>80763974.665005758</v>
      </c>
      <c r="AU130" s="13">
        <f t="shared" ref="AU130:AU193" si="120">SUM($F$42:$F$43)</f>
        <v>33129.294861750393</v>
      </c>
      <c r="AV130">
        <f t="shared" si="94"/>
        <v>80764233.487621859</v>
      </c>
      <c r="AW130" s="13">
        <f t="shared" ref="AW130:AW193" si="121">SUM($F$44:$F$45,$F$48:$F$49)</f>
        <v>80764377.431120396</v>
      </c>
      <c r="AX130" s="13">
        <f t="shared" si="108"/>
        <v>197675123.00301972</v>
      </c>
      <c r="AY130" s="13">
        <f t="shared" ref="AY130:AY193" si="122">SUM($G$42:$G$43)</f>
        <v>16763.732445960341</v>
      </c>
      <c r="AZ130">
        <f t="shared" si="95"/>
        <v>197675253.96967945</v>
      </c>
      <c r="BA130" s="13">
        <f t="shared" ref="BA130:BA193" si="123">SUM($G$44:$G$45,$G$48:$G$49)</f>
        <v>197675525.94803166</v>
      </c>
      <c r="BB130" s="37">
        <f t="shared" si="96"/>
        <v>112.97425663945214</v>
      </c>
      <c r="BC130" s="13">
        <f t="shared" ref="BC130:BC193" si="124">SUM($H$42:$H$43)</f>
        <v>30762.916657339658</v>
      </c>
      <c r="BD130">
        <f t="shared" si="97"/>
        <v>353.30954302491818</v>
      </c>
      <c r="BE130" s="13">
        <f t="shared" ref="BE130:BE193" si="125">SUM($H$44:$H$45,$H$48:$H$49)</f>
        <v>503.35057957927143</v>
      </c>
      <c r="BF130" s="13">
        <f t="shared" si="109"/>
        <v>112.84441182105685</v>
      </c>
      <c r="BG130" s="13">
        <f t="shared" ref="BG130:BG193" si="126">SUM($I$42:$I$43)</f>
        <v>16763.732445960341</v>
      </c>
      <c r="BH130">
        <f t="shared" si="98"/>
        <v>243.811071555122</v>
      </c>
      <c r="BI130" s="13">
        <f t="shared" ref="BI130:BI193" si="127">SUM($I$44:$I$45,$I$48:$I$49)</f>
        <v>503.35057957927143</v>
      </c>
      <c r="BJ130" s="37">
        <f t="shared" si="99"/>
        <v>1.3160841587359395</v>
      </c>
      <c r="BK130" s="13">
        <f t="shared" ref="BK130:BK193" si="128">SUM($J$42:$J$43)</f>
        <v>2366.3782044107429</v>
      </c>
      <c r="BL130">
        <f t="shared" si="100"/>
        <v>19.803413880694869</v>
      </c>
      <c r="BM130" s="13">
        <f t="shared" ref="BM130:BM193" si="129">SUM($J$44:$J$45,$J$48:$J$49)</f>
        <v>5.6772349545232395</v>
      </c>
      <c r="BN130" s="13">
        <f t="shared" si="110"/>
        <v>1.7748691837326502</v>
      </c>
      <c r="BO130" s="13">
        <f t="shared" ref="BO130:BO193" si="130">SUM($K$42:$K$43)</f>
        <v>16763.732445960341</v>
      </c>
      <c r="BP130">
        <f t="shared" si="101"/>
        <v>132.74152891779781</v>
      </c>
      <c r="BQ130" s="13">
        <f t="shared" ref="BQ130:BQ193" si="131">SUM($K$44:$K$45,$K$48:$K$49)</f>
        <v>5.6772349545232395</v>
      </c>
      <c r="BR130" s="37">
        <f t="shared" si="102"/>
        <v>186.01507445024774</v>
      </c>
      <c r="BS130" s="13">
        <f t="shared" ref="BS130:BS193" si="132">SUM($L$42:$L$43)</f>
        <v>37862.051270571887</v>
      </c>
      <c r="BT130">
        <f t="shared" si="103"/>
        <v>481.81235000159063</v>
      </c>
      <c r="BU130" s="13">
        <f t="shared" ref="BU130:BU193" si="133">SUM($L$44:$L$45,$L$48:$L$49)</f>
        <v>829.96785815000442</v>
      </c>
      <c r="BV130" s="13">
        <f t="shared" si="111"/>
        <v>117588208.32452293</v>
      </c>
      <c r="BW130" s="13">
        <f t="shared" ref="BW130:BW193" si="134">SUM($M$42:$M$43)</f>
        <v>16763.732445960341</v>
      </c>
      <c r="BX130">
        <f t="shared" si="104"/>
        <v>117588339.29118267</v>
      </c>
      <c r="BY130" s="13">
        <f t="shared" ref="BY130:BY193" si="135">SUM($M$44:$M$45,$M$48:$M$49)</f>
        <v>117588852.55430891</v>
      </c>
    </row>
    <row r="131" spans="29:77" x14ac:dyDescent="0.2">
      <c r="AC131">
        <v>129</v>
      </c>
      <c r="AD131" s="37">
        <f t="shared" ref="AD131:AD194" si="136">SUM($B$44:$B$48)</f>
        <v>370951371.2937628</v>
      </c>
      <c r="AE131" s="13">
        <f t="shared" si="112"/>
        <v>30762.916657339658</v>
      </c>
      <c r="AF131">
        <f t="shared" si="105"/>
        <v>370951609.76598495</v>
      </c>
      <c r="AG131" s="13">
        <f t="shared" si="113"/>
        <v>370952418.14796197</v>
      </c>
      <c r="AH131" s="13">
        <f t="shared" si="106"/>
        <v>370951371.16391802</v>
      </c>
      <c r="AI131" s="13">
        <f t="shared" si="114"/>
        <v>16763.732445960341</v>
      </c>
      <c r="AJ131">
        <f t="shared" ref="AJ131:AJ194" si="137">AI131/$AC131+AH131</f>
        <v>370951501.11533231</v>
      </c>
      <c r="AK131" s="13">
        <f t="shared" si="115"/>
        <v>370952418.14796197</v>
      </c>
      <c r="AL131" s="37">
        <f t="shared" ref="AL131:AL194" si="138">SUM($D$44:$D$48)</f>
        <v>628.5495075911399</v>
      </c>
      <c r="AM131" s="13">
        <f t="shared" si="116"/>
        <v>30762.916657339658</v>
      </c>
      <c r="AN131">
        <f t="shared" ref="AN131:AN194" si="139">AM131/$AC131+AL131</f>
        <v>867.02172974105974</v>
      </c>
      <c r="AO131" s="13">
        <f t="shared" si="117"/>
        <v>2813.5073827337451</v>
      </c>
      <c r="AP131" s="13">
        <f t="shared" si="107"/>
        <v>628.41966277274457</v>
      </c>
      <c r="AQ131" s="13">
        <f t="shared" si="118"/>
        <v>16763.732445960341</v>
      </c>
      <c r="AR131" s="13">
        <f t="shared" ref="AR131:AR194" si="140">AQ131/$AC131+AP131</f>
        <v>758.3710770825146</v>
      </c>
      <c r="AS131" s="38">
        <f t="shared" si="119"/>
        <v>2813.5073827337451</v>
      </c>
      <c r="AT131" s="37">
        <f t="shared" ref="AT131:AT194" si="141">SUM($F$44:$F$48)</f>
        <v>80763974.665005758</v>
      </c>
      <c r="AU131" s="13">
        <f t="shared" si="120"/>
        <v>33129.294861750393</v>
      </c>
      <c r="AV131">
        <f t="shared" ref="AV131:AV194" si="142">AU131/$AC131+AT131</f>
        <v>80764231.481244996</v>
      </c>
      <c r="AW131" s="13">
        <f t="shared" si="121"/>
        <v>80764377.431120396</v>
      </c>
      <c r="AX131" s="13">
        <f t="shared" si="108"/>
        <v>197675123.00301972</v>
      </c>
      <c r="AY131" s="13">
        <f t="shared" si="122"/>
        <v>16763.732445960341</v>
      </c>
      <c r="AZ131">
        <f t="shared" ref="AZ131:AZ194" si="143">AY131/$AC131+AX131</f>
        <v>197675252.95443404</v>
      </c>
      <c r="BA131" s="13">
        <f t="shared" si="123"/>
        <v>197675525.94803166</v>
      </c>
      <c r="BB131" s="37">
        <f t="shared" ref="BB131:BB194" si="144">SUM($H$44:$H$48)</f>
        <v>112.97425663945214</v>
      </c>
      <c r="BC131" s="13">
        <f t="shared" si="124"/>
        <v>30762.916657339658</v>
      </c>
      <c r="BD131">
        <f t="shared" ref="BD131:BD194" si="145">BC131/$AC131+BB131</f>
        <v>351.44647878937195</v>
      </c>
      <c r="BE131" s="13">
        <f t="shared" si="125"/>
        <v>503.35057957927143</v>
      </c>
      <c r="BF131" s="13">
        <f t="shared" si="109"/>
        <v>112.84441182105685</v>
      </c>
      <c r="BG131" s="13">
        <f t="shared" si="126"/>
        <v>16763.732445960341</v>
      </c>
      <c r="BH131">
        <f t="shared" ref="BH131:BH194" si="146">BG131/$AC131+BF131</f>
        <v>242.79582613082692</v>
      </c>
      <c r="BI131" s="13">
        <f t="shared" si="127"/>
        <v>503.35057957927143</v>
      </c>
      <c r="BJ131" s="37">
        <f t="shared" ref="BJ131:BJ194" si="147">SUM($J$44:$J$48)</f>
        <v>1.3160841587359395</v>
      </c>
      <c r="BK131" s="13">
        <f t="shared" si="128"/>
        <v>2366.3782044107429</v>
      </c>
      <c r="BL131">
        <f t="shared" ref="BL131:BL194" si="148">BK131/$AC131+BJ131</f>
        <v>19.66010124719131</v>
      </c>
      <c r="BM131" s="13">
        <f t="shared" si="129"/>
        <v>5.6772349545232395</v>
      </c>
      <c r="BN131" s="13">
        <f t="shared" si="110"/>
        <v>1.7748691837326502</v>
      </c>
      <c r="BO131" s="13">
        <f t="shared" si="130"/>
        <v>16763.732445960341</v>
      </c>
      <c r="BP131">
        <f t="shared" ref="BP131:BP194" si="149">BO131/$AC131+BN131</f>
        <v>131.72628349350273</v>
      </c>
      <c r="BQ131" s="13">
        <f t="shared" si="131"/>
        <v>5.6772349545232395</v>
      </c>
      <c r="BR131" s="37">
        <f t="shared" ref="BR131:BR194" si="150">SUM($L$44:$L$48)</f>
        <v>186.01507445024774</v>
      </c>
      <c r="BS131" s="13">
        <f t="shared" si="132"/>
        <v>37862.051270571887</v>
      </c>
      <c r="BT131">
        <f t="shared" ref="BT131:BT194" si="151">BS131/$AC131+BR131</f>
        <v>479.51934786553363</v>
      </c>
      <c r="BU131" s="13">
        <f t="shared" si="133"/>
        <v>829.96785815000442</v>
      </c>
      <c r="BV131" s="13">
        <f t="shared" si="111"/>
        <v>117588208.32452293</v>
      </c>
      <c r="BW131" s="13">
        <f t="shared" si="134"/>
        <v>16763.732445960341</v>
      </c>
      <c r="BX131">
        <f t="shared" ref="BX131:BX194" si="152">BW131/$AC131+BV131</f>
        <v>117588338.27593724</v>
      </c>
      <c r="BY131" s="13">
        <f t="shared" si="135"/>
        <v>117588852.55430891</v>
      </c>
    </row>
    <row r="132" spans="29:77" x14ac:dyDescent="0.2">
      <c r="AC132">
        <v>130</v>
      </c>
      <c r="AD132" s="37">
        <f t="shared" si="136"/>
        <v>370951371.2937628</v>
      </c>
      <c r="AE132" s="13">
        <f t="shared" si="112"/>
        <v>30762.916657339658</v>
      </c>
      <c r="AF132">
        <f t="shared" ref="AF132:AF195" si="153">AE132/AC132+AD132</f>
        <v>370951607.93158323</v>
      </c>
      <c r="AG132" s="13">
        <f t="shared" si="113"/>
        <v>370952418.14796197</v>
      </c>
      <c r="AH132" s="13">
        <f t="shared" ref="AH132:AH195" si="154">SUM($C$44:$C$45,$C$47:$C$48)</f>
        <v>370951371.16391802</v>
      </c>
      <c r="AI132" s="13">
        <f t="shared" si="114"/>
        <v>16763.732445960341</v>
      </c>
      <c r="AJ132">
        <f t="shared" si="137"/>
        <v>370951500.11570609</v>
      </c>
      <c r="AK132" s="13">
        <f t="shared" si="115"/>
        <v>370952418.14796197</v>
      </c>
      <c r="AL132" s="37">
        <f t="shared" si="138"/>
        <v>628.5495075911399</v>
      </c>
      <c r="AM132" s="13">
        <f t="shared" si="116"/>
        <v>30762.916657339658</v>
      </c>
      <c r="AN132">
        <f t="shared" si="139"/>
        <v>865.18732803221417</v>
      </c>
      <c r="AO132" s="13">
        <f t="shared" si="117"/>
        <v>2813.5073827337451</v>
      </c>
      <c r="AP132" s="13">
        <f t="shared" ref="AP132:AP195" si="155">SUM($E$44:$E$45,$E$47:$E$48)</f>
        <v>628.41966277274457</v>
      </c>
      <c r="AQ132" s="13">
        <f t="shared" si="118"/>
        <v>16763.732445960341</v>
      </c>
      <c r="AR132" s="13">
        <f t="shared" si="140"/>
        <v>757.3714508185933</v>
      </c>
      <c r="AS132" s="38">
        <f t="shared" si="119"/>
        <v>2813.5073827337451</v>
      </c>
      <c r="AT132" s="37">
        <f t="shared" si="141"/>
        <v>80763974.665005758</v>
      </c>
      <c r="AU132" s="13">
        <f t="shared" si="120"/>
        <v>33129.294861750393</v>
      </c>
      <c r="AV132">
        <f t="shared" si="142"/>
        <v>80764229.505735457</v>
      </c>
      <c r="AW132" s="13">
        <f t="shared" si="121"/>
        <v>80764377.431120396</v>
      </c>
      <c r="AX132" s="13">
        <f t="shared" ref="AX132:AX195" si="156">SUM($G$44:$G$45,$G$47:$G$48)</f>
        <v>197675123.00301972</v>
      </c>
      <c r="AY132" s="13">
        <f t="shared" si="122"/>
        <v>16763.732445960341</v>
      </c>
      <c r="AZ132">
        <f t="shared" si="143"/>
        <v>197675251.95480776</v>
      </c>
      <c r="BA132" s="13">
        <f t="shared" si="123"/>
        <v>197675525.94803166</v>
      </c>
      <c r="BB132" s="37">
        <f t="shared" si="144"/>
        <v>112.97425663945214</v>
      </c>
      <c r="BC132" s="13">
        <f t="shared" si="124"/>
        <v>30762.916657339658</v>
      </c>
      <c r="BD132">
        <f t="shared" si="145"/>
        <v>349.61207708052643</v>
      </c>
      <c r="BE132" s="13">
        <f t="shared" si="125"/>
        <v>503.35057957927143</v>
      </c>
      <c r="BF132" s="13">
        <f t="shared" ref="BF132:BF195" si="157">SUM($I$44:$I$45,$I$47:$I$48)</f>
        <v>112.84441182105685</v>
      </c>
      <c r="BG132" s="13">
        <f t="shared" si="126"/>
        <v>16763.732445960341</v>
      </c>
      <c r="BH132">
        <f t="shared" si="146"/>
        <v>241.79619986690562</v>
      </c>
      <c r="BI132" s="13">
        <f t="shared" si="127"/>
        <v>503.35057957927143</v>
      </c>
      <c r="BJ132" s="37">
        <f t="shared" si="147"/>
        <v>1.3160841587359395</v>
      </c>
      <c r="BK132" s="13">
        <f t="shared" si="128"/>
        <v>2366.3782044107429</v>
      </c>
      <c r="BL132">
        <f t="shared" si="148"/>
        <v>19.518993423433962</v>
      </c>
      <c r="BM132" s="13">
        <f t="shared" si="129"/>
        <v>5.6772349545232395</v>
      </c>
      <c r="BN132" s="13">
        <f t="shared" ref="BN132:BN195" si="158">SUM($K$44:$K$45,$K$47:$K$48)</f>
        <v>1.7748691837326502</v>
      </c>
      <c r="BO132" s="13">
        <f t="shared" si="130"/>
        <v>16763.732445960341</v>
      </c>
      <c r="BP132">
        <f t="shared" si="149"/>
        <v>130.72665722958143</v>
      </c>
      <c r="BQ132" s="13">
        <f t="shared" si="131"/>
        <v>5.6772349545232395</v>
      </c>
      <c r="BR132" s="37">
        <f t="shared" si="150"/>
        <v>186.01507445024774</v>
      </c>
      <c r="BS132" s="13">
        <f t="shared" si="132"/>
        <v>37862.051270571887</v>
      </c>
      <c r="BT132">
        <f t="shared" si="151"/>
        <v>477.26162268541611</v>
      </c>
      <c r="BU132" s="13">
        <f t="shared" si="133"/>
        <v>829.96785815000442</v>
      </c>
      <c r="BV132" s="13">
        <f t="shared" ref="BV132:BV195" si="159">SUM($M$44:$M$45,$M$47:$M$48)</f>
        <v>117588208.32452293</v>
      </c>
      <c r="BW132" s="13">
        <f t="shared" si="134"/>
        <v>16763.732445960341</v>
      </c>
      <c r="BX132">
        <f t="shared" si="152"/>
        <v>117588337.27631098</v>
      </c>
      <c r="BY132" s="13">
        <f t="shared" si="135"/>
        <v>117588852.55430891</v>
      </c>
    </row>
    <row r="133" spans="29:77" x14ac:dyDescent="0.2">
      <c r="AC133">
        <v>131</v>
      </c>
      <c r="AD133" s="37">
        <f t="shared" si="136"/>
        <v>370951371.2937628</v>
      </c>
      <c r="AE133" s="13">
        <f t="shared" si="112"/>
        <v>30762.916657339658</v>
      </c>
      <c r="AF133">
        <f t="shared" si="153"/>
        <v>370951606.1251877</v>
      </c>
      <c r="AG133" s="13">
        <f t="shared" si="113"/>
        <v>370952418.14796197</v>
      </c>
      <c r="AH133" s="13">
        <f t="shared" si="154"/>
        <v>370951371.16391802</v>
      </c>
      <c r="AI133" s="13">
        <f t="shared" si="114"/>
        <v>16763.732445960341</v>
      </c>
      <c r="AJ133">
        <f t="shared" si="137"/>
        <v>370951499.13134128</v>
      </c>
      <c r="AK133" s="13">
        <f t="shared" si="115"/>
        <v>370952418.14796197</v>
      </c>
      <c r="AL133" s="37">
        <f t="shared" si="138"/>
        <v>628.5495075911399</v>
      </c>
      <c r="AM133" s="13">
        <f t="shared" si="116"/>
        <v>30762.916657339658</v>
      </c>
      <c r="AN133">
        <f t="shared" si="139"/>
        <v>863.38093245632808</v>
      </c>
      <c r="AO133" s="13">
        <f t="shared" si="117"/>
        <v>2813.5073827337451</v>
      </c>
      <c r="AP133" s="13">
        <f t="shared" si="155"/>
        <v>628.41966277274457</v>
      </c>
      <c r="AQ133" s="13">
        <f t="shared" si="118"/>
        <v>16763.732445960341</v>
      </c>
      <c r="AR133" s="13">
        <f t="shared" si="140"/>
        <v>756.3870860243502</v>
      </c>
      <c r="AS133" s="38">
        <f t="shared" si="119"/>
        <v>2813.5073827337451</v>
      </c>
      <c r="AT133" s="37">
        <f t="shared" si="141"/>
        <v>80763974.665005758</v>
      </c>
      <c r="AU133" s="13">
        <f t="shared" si="120"/>
        <v>33129.294861750393</v>
      </c>
      <c r="AV133">
        <f t="shared" si="142"/>
        <v>80764227.560386389</v>
      </c>
      <c r="AW133" s="13">
        <f t="shared" si="121"/>
        <v>80764377.431120396</v>
      </c>
      <c r="AX133" s="13">
        <f t="shared" si="156"/>
        <v>197675123.00301972</v>
      </c>
      <c r="AY133" s="13">
        <f t="shared" si="122"/>
        <v>16763.732445960341</v>
      </c>
      <c r="AZ133">
        <f t="shared" si="143"/>
        <v>197675250.97044298</v>
      </c>
      <c r="BA133" s="13">
        <f t="shared" si="123"/>
        <v>197675525.94803166</v>
      </c>
      <c r="BB133" s="37">
        <f t="shared" si="144"/>
        <v>112.97425663945214</v>
      </c>
      <c r="BC133" s="13">
        <f t="shared" si="124"/>
        <v>30762.916657339658</v>
      </c>
      <c r="BD133">
        <f t="shared" si="145"/>
        <v>347.80568150464035</v>
      </c>
      <c r="BE133" s="13">
        <f t="shared" si="125"/>
        <v>503.35057957927143</v>
      </c>
      <c r="BF133" s="13">
        <f t="shared" si="157"/>
        <v>112.84441182105685</v>
      </c>
      <c r="BG133" s="13">
        <f t="shared" si="126"/>
        <v>16763.732445960341</v>
      </c>
      <c r="BH133">
        <f t="shared" si="146"/>
        <v>240.81183507266252</v>
      </c>
      <c r="BI133" s="13">
        <f t="shared" si="127"/>
        <v>503.35057957927143</v>
      </c>
      <c r="BJ133" s="37">
        <f t="shared" si="147"/>
        <v>1.3160841587359395</v>
      </c>
      <c r="BK133" s="13">
        <f t="shared" si="128"/>
        <v>2366.3782044107429</v>
      </c>
      <c r="BL133">
        <f t="shared" si="148"/>
        <v>19.380039917596573</v>
      </c>
      <c r="BM133" s="13">
        <f t="shared" si="129"/>
        <v>5.6772349545232395</v>
      </c>
      <c r="BN133" s="13">
        <f t="shared" si="158"/>
        <v>1.7748691837326502</v>
      </c>
      <c r="BO133" s="13">
        <f t="shared" si="130"/>
        <v>16763.732445960341</v>
      </c>
      <c r="BP133">
        <f t="shared" si="149"/>
        <v>129.7422924353383</v>
      </c>
      <c r="BQ133" s="13">
        <f t="shared" si="131"/>
        <v>5.6772349545232395</v>
      </c>
      <c r="BR133" s="37">
        <f t="shared" si="150"/>
        <v>186.01507445024774</v>
      </c>
      <c r="BS133" s="13">
        <f t="shared" si="132"/>
        <v>37862.051270571887</v>
      </c>
      <c r="BT133">
        <f t="shared" si="151"/>
        <v>475.03836659201784</v>
      </c>
      <c r="BU133" s="13">
        <f t="shared" si="133"/>
        <v>829.96785815000442</v>
      </c>
      <c r="BV133" s="13">
        <f t="shared" si="159"/>
        <v>117588208.32452293</v>
      </c>
      <c r="BW133" s="13">
        <f t="shared" si="134"/>
        <v>16763.732445960341</v>
      </c>
      <c r="BX133">
        <f t="shared" si="152"/>
        <v>117588336.29194617</v>
      </c>
      <c r="BY133" s="13">
        <f t="shared" si="135"/>
        <v>117588852.55430891</v>
      </c>
    </row>
    <row r="134" spans="29:77" x14ac:dyDescent="0.2">
      <c r="AC134">
        <v>132</v>
      </c>
      <c r="AD134" s="37">
        <f t="shared" si="136"/>
        <v>370951371.2937628</v>
      </c>
      <c r="AE134" s="13">
        <f t="shared" si="112"/>
        <v>30762.916657339658</v>
      </c>
      <c r="AF134">
        <f t="shared" si="153"/>
        <v>370951604.34616172</v>
      </c>
      <c r="AG134" s="13">
        <f t="shared" si="113"/>
        <v>370952418.14796197</v>
      </c>
      <c r="AH134" s="13">
        <f t="shared" si="154"/>
        <v>370951371.16391802</v>
      </c>
      <c r="AI134" s="13">
        <f t="shared" si="114"/>
        <v>16763.732445960341</v>
      </c>
      <c r="AJ134">
        <f t="shared" si="137"/>
        <v>370951498.1618911</v>
      </c>
      <c r="AK134" s="13">
        <f t="shared" si="115"/>
        <v>370952418.14796197</v>
      </c>
      <c r="AL134" s="37">
        <f t="shared" si="138"/>
        <v>628.5495075911399</v>
      </c>
      <c r="AM134" s="13">
        <f t="shared" si="116"/>
        <v>30762.916657339658</v>
      </c>
      <c r="AN134">
        <f t="shared" si="139"/>
        <v>861.60190651037976</v>
      </c>
      <c r="AO134" s="13">
        <f t="shared" si="117"/>
        <v>2813.5073827337451</v>
      </c>
      <c r="AP134" s="13">
        <f t="shared" si="155"/>
        <v>628.41966277274457</v>
      </c>
      <c r="AQ134" s="13">
        <f t="shared" si="118"/>
        <v>16763.732445960341</v>
      </c>
      <c r="AR134" s="13">
        <f t="shared" si="140"/>
        <v>755.41763584820171</v>
      </c>
      <c r="AS134" s="38">
        <f t="shared" si="119"/>
        <v>2813.5073827337451</v>
      </c>
      <c r="AT134" s="37">
        <f t="shared" si="141"/>
        <v>80763974.665005758</v>
      </c>
      <c r="AU134" s="13">
        <f t="shared" si="120"/>
        <v>33129.294861750393</v>
      </c>
      <c r="AV134">
        <f t="shared" si="142"/>
        <v>80764225.644512281</v>
      </c>
      <c r="AW134" s="13">
        <f t="shared" si="121"/>
        <v>80764377.431120396</v>
      </c>
      <c r="AX134" s="13">
        <f t="shared" si="156"/>
        <v>197675123.00301972</v>
      </c>
      <c r="AY134" s="13">
        <f t="shared" si="122"/>
        <v>16763.732445960341</v>
      </c>
      <c r="AZ134">
        <f t="shared" si="143"/>
        <v>197675250.0009928</v>
      </c>
      <c r="BA134" s="13">
        <f t="shared" si="123"/>
        <v>197675525.94803166</v>
      </c>
      <c r="BB134" s="37">
        <f t="shared" si="144"/>
        <v>112.97425663945214</v>
      </c>
      <c r="BC134" s="13">
        <f t="shared" si="124"/>
        <v>30762.916657339658</v>
      </c>
      <c r="BD134">
        <f t="shared" si="145"/>
        <v>346.02665555869197</v>
      </c>
      <c r="BE134" s="13">
        <f t="shared" si="125"/>
        <v>503.35057957927143</v>
      </c>
      <c r="BF134" s="13">
        <f t="shared" si="157"/>
        <v>112.84441182105685</v>
      </c>
      <c r="BG134" s="13">
        <f t="shared" si="126"/>
        <v>16763.732445960341</v>
      </c>
      <c r="BH134">
        <f t="shared" si="146"/>
        <v>239.84238489651398</v>
      </c>
      <c r="BI134" s="13">
        <f t="shared" si="127"/>
        <v>503.35057957927143</v>
      </c>
      <c r="BJ134" s="37">
        <f t="shared" si="147"/>
        <v>1.3160841587359395</v>
      </c>
      <c r="BK134" s="13">
        <f t="shared" si="128"/>
        <v>2366.3782044107429</v>
      </c>
      <c r="BL134">
        <f t="shared" si="148"/>
        <v>19.243191767908236</v>
      </c>
      <c r="BM134" s="13">
        <f t="shared" si="129"/>
        <v>5.6772349545232395</v>
      </c>
      <c r="BN134" s="13">
        <f t="shared" si="158"/>
        <v>1.7748691837326502</v>
      </c>
      <c r="BO134" s="13">
        <f t="shared" si="130"/>
        <v>16763.732445960341</v>
      </c>
      <c r="BP134">
        <f t="shared" si="149"/>
        <v>128.77284225918979</v>
      </c>
      <c r="BQ134" s="13">
        <f t="shared" si="131"/>
        <v>5.6772349545232395</v>
      </c>
      <c r="BR134" s="37">
        <f t="shared" si="150"/>
        <v>186.01507445024774</v>
      </c>
      <c r="BS134" s="13">
        <f t="shared" si="132"/>
        <v>37862.051270571887</v>
      </c>
      <c r="BT134">
        <f t="shared" si="151"/>
        <v>472.8487961970045</v>
      </c>
      <c r="BU134" s="13">
        <f t="shared" si="133"/>
        <v>829.96785815000442</v>
      </c>
      <c r="BV134" s="13">
        <f t="shared" si="159"/>
        <v>117588208.32452293</v>
      </c>
      <c r="BW134" s="13">
        <f t="shared" si="134"/>
        <v>16763.732445960341</v>
      </c>
      <c r="BX134">
        <f t="shared" si="152"/>
        <v>117588335.322496</v>
      </c>
      <c r="BY134" s="13">
        <f t="shared" si="135"/>
        <v>117588852.55430891</v>
      </c>
    </row>
    <row r="135" spans="29:77" x14ac:dyDescent="0.2">
      <c r="AC135">
        <v>133</v>
      </c>
      <c r="AD135" s="37">
        <f t="shared" si="136"/>
        <v>370951371.2937628</v>
      </c>
      <c r="AE135" s="13">
        <f t="shared" si="112"/>
        <v>30762.916657339658</v>
      </c>
      <c r="AF135">
        <f t="shared" si="153"/>
        <v>370951602.59388804</v>
      </c>
      <c r="AG135" s="13">
        <f t="shared" si="113"/>
        <v>370952418.14796197</v>
      </c>
      <c r="AH135" s="13">
        <f t="shared" si="154"/>
        <v>370951371.16391802</v>
      </c>
      <c r="AI135" s="13">
        <f t="shared" si="114"/>
        <v>16763.732445960341</v>
      </c>
      <c r="AJ135">
        <f t="shared" si="137"/>
        <v>370951497.20701909</v>
      </c>
      <c r="AK135" s="13">
        <f t="shared" si="115"/>
        <v>370952418.14796197</v>
      </c>
      <c r="AL135" s="37">
        <f t="shared" si="138"/>
        <v>628.5495075911399</v>
      </c>
      <c r="AM135" s="13">
        <f t="shared" si="116"/>
        <v>30762.916657339658</v>
      </c>
      <c r="AN135">
        <f t="shared" si="139"/>
        <v>859.84963283429522</v>
      </c>
      <c r="AO135" s="13">
        <f t="shared" si="117"/>
        <v>2813.5073827337451</v>
      </c>
      <c r="AP135" s="13">
        <f t="shared" si="155"/>
        <v>628.41966277274457</v>
      </c>
      <c r="AQ135" s="13">
        <f t="shared" si="118"/>
        <v>16763.732445960341</v>
      </c>
      <c r="AR135" s="13">
        <f t="shared" si="140"/>
        <v>754.46276387019077</v>
      </c>
      <c r="AS135" s="38">
        <f t="shared" si="119"/>
        <v>2813.5073827337451</v>
      </c>
      <c r="AT135" s="37">
        <f t="shared" si="141"/>
        <v>80763974.665005758</v>
      </c>
      <c r="AU135" s="13">
        <f t="shared" si="120"/>
        <v>33129.294861750393</v>
      </c>
      <c r="AV135">
        <f t="shared" si="142"/>
        <v>80764223.757448331</v>
      </c>
      <c r="AW135" s="13">
        <f t="shared" si="121"/>
        <v>80764377.431120396</v>
      </c>
      <c r="AX135" s="13">
        <f t="shared" si="156"/>
        <v>197675123.00301972</v>
      </c>
      <c r="AY135" s="13">
        <f t="shared" si="122"/>
        <v>16763.732445960341</v>
      </c>
      <c r="AZ135">
        <f t="shared" si="143"/>
        <v>197675249.04612082</v>
      </c>
      <c r="BA135" s="13">
        <f t="shared" si="123"/>
        <v>197675525.94803166</v>
      </c>
      <c r="BB135" s="37">
        <f t="shared" si="144"/>
        <v>112.97425663945214</v>
      </c>
      <c r="BC135" s="13">
        <f t="shared" si="124"/>
        <v>30762.916657339658</v>
      </c>
      <c r="BD135">
        <f t="shared" si="145"/>
        <v>344.27438188260749</v>
      </c>
      <c r="BE135" s="13">
        <f t="shared" si="125"/>
        <v>503.35057957927143</v>
      </c>
      <c r="BF135" s="13">
        <f t="shared" si="157"/>
        <v>112.84441182105685</v>
      </c>
      <c r="BG135" s="13">
        <f t="shared" si="126"/>
        <v>16763.732445960341</v>
      </c>
      <c r="BH135">
        <f t="shared" si="146"/>
        <v>238.88751291850303</v>
      </c>
      <c r="BI135" s="13">
        <f t="shared" si="127"/>
        <v>503.35057957927143</v>
      </c>
      <c r="BJ135" s="37">
        <f t="shared" si="147"/>
        <v>1.3160841587359395</v>
      </c>
      <c r="BK135" s="13">
        <f t="shared" si="128"/>
        <v>2366.3782044107429</v>
      </c>
      <c r="BL135">
        <f t="shared" si="148"/>
        <v>19.108401485132504</v>
      </c>
      <c r="BM135" s="13">
        <f t="shared" si="129"/>
        <v>5.6772349545232395</v>
      </c>
      <c r="BN135" s="13">
        <f t="shared" si="158"/>
        <v>1.7748691837326502</v>
      </c>
      <c r="BO135" s="13">
        <f t="shared" si="130"/>
        <v>16763.732445960341</v>
      </c>
      <c r="BP135">
        <f t="shared" si="149"/>
        <v>127.81797028117882</v>
      </c>
      <c r="BQ135" s="13">
        <f t="shared" si="131"/>
        <v>5.6772349545232395</v>
      </c>
      <c r="BR135" s="37">
        <f t="shared" si="150"/>
        <v>186.01507445024774</v>
      </c>
      <c r="BS135" s="13">
        <f t="shared" si="132"/>
        <v>37862.051270571887</v>
      </c>
      <c r="BT135">
        <f t="shared" si="151"/>
        <v>470.69215167259279</v>
      </c>
      <c r="BU135" s="13">
        <f t="shared" si="133"/>
        <v>829.96785815000442</v>
      </c>
      <c r="BV135" s="13">
        <f t="shared" si="159"/>
        <v>117588208.32452293</v>
      </c>
      <c r="BW135" s="13">
        <f t="shared" si="134"/>
        <v>16763.732445960341</v>
      </c>
      <c r="BX135">
        <f t="shared" si="152"/>
        <v>117588334.36762403</v>
      </c>
      <c r="BY135" s="13">
        <f t="shared" si="135"/>
        <v>117588852.55430891</v>
      </c>
    </row>
    <row r="136" spans="29:77" x14ac:dyDescent="0.2">
      <c r="AC136">
        <v>134</v>
      </c>
      <c r="AD136" s="37">
        <f t="shared" si="136"/>
        <v>370951371.2937628</v>
      </c>
      <c r="AE136" s="13">
        <f t="shared" si="112"/>
        <v>30762.916657339658</v>
      </c>
      <c r="AF136">
        <f t="shared" si="153"/>
        <v>370951600.86776769</v>
      </c>
      <c r="AG136" s="13">
        <f t="shared" si="113"/>
        <v>370952418.14796197</v>
      </c>
      <c r="AH136" s="13">
        <f t="shared" si="154"/>
        <v>370951371.16391802</v>
      </c>
      <c r="AI136" s="13">
        <f t="shared" si="114"/>
        <v>16763.732445960341</v>
      </c>
      <c r="AJ136">
        <f t="shared" si="137"/>
        <v>370951496.26639897</v>
      </c>
      <c r="AK136" s="13">
        <f t="shared" si="115"/>
        <v>370952418.14796197</v>
      </c>
      <c r="AL136" s="37">
        <f t="shared" si="138"/>
        <v>628.5495075911399</v>
      </c>
      <c r="AM136" s="13">
        <f t="shared" si="116"/>
        <v>30762.916657339658</v>
      </c>
      <c r="AN136">
        <f t="shared" si="139"/>
        <v>858.12351249665971</v>
      </c>
      <c r="AO136" s="13">
        <f t="shared" si="117"/>
        <v>2813.5073827337451</v>
      </c>
      <c r="AP136" s="13">
        <f t="shared" si="155"/>
        <v>628.41966277274457</v>
      </c>
      <c r="AQ136" s="13">
        <f t="shared" si="118"/>
        <v>16763.732445960341</v>
      </c>
      <c r="AR136" s="13">
        <f t="shared" si="140"/>
        <v>753.52214371274715</v>
      </c>
      <c r="AS136" s="38">
        <f t="shared" si="119"/>
        <v>2813.5073827337451</v>
      </c>
      <c r="AT136" s="37">
        <f t="shared" si="141"/>
        <v>80763974.665005758</v>
      </c>
      <c r="AU136" s="13">
        <f t="shared" si="120"/>
        <v>33129.294861750393</v>
      </c>
      <c r="AV136">
        <f t="shared" si="142"/>
        <v>80764221.898549497</v>
      </c>
      <c r="AW136" s="13">
        <f t="shared" si="121"/>
        <v>80764377.431120396</v>
      </c>
      <c r="AX136" s="13">
        <f t="shared" si="156"/>
        <v>197675123.00301972</v>
      </c>
      <c r="AY136" s="13">
        <f t="shared" si="122"/>
        <v>16763.732445960341</v>
      </c>
      <c r="AZ136">
        <f t="shared" si="143"/>
        <v>197675248.10550067</v>
      </c>
      <c r="BA136" s="13">
        <f t="shared" si="123"/>
        <v>197675525.94803166</v>
      </c>
      <c r="BB136" s="37">
        <f t="shared" si="144"/>
        <v>112.97425663945214</v>
      </c>
      <c r="BC136" s="13">
        <f t="shared" si="124"/>
        <v>30762.916657339658</v>
      </c>
      <c r="BD136">
        <f t="shared" si="145"/>
        <v>342.54826154497198</v>
      </c>
      <c r="BE136" s="13">
        <f t="shared" si="125"/>
        <v>503.35057957927143</v>
      </c>
      <c r="BF136" s="13">
        <f t="shared" si="157"/>
        <v>112.84441182105685</v>
      </c>
      <c r="BG136" s="13">
        <f t="shared" si="126"/>
        <v>16763.732445960341</v>
      </c>
      <c r="BH136">
        <f t="shared" si="146"/>
        <v>237.94689276105939</v>
      </c>
      <c r="BI136" s="13">
        <f t="shared" si="127"/>
        <v>503.35057957927143</v>
      </c>
      <c r="BJ136" s="37">
        <f t="shared" si="147"/>
        <v>1.3160841587359395</v>
      </c>
      <c r="BK136" s="13">
        <f t="shared" si="128"/>
        <v>2366.3782044107429</v>
      </c>
      <c r="BL136">
        <f t="shared" si="148"/>
        <v>18.975622997622082</v>
      </c>
      <c r="BM136" s="13">
        <f t="shared" si="129"/>
        <v>5.6772349545232395</v>
      </c>
      <c r="BN136" s="13">
        <f t="shared" si="158"/>
        <v>1.7748691837326502</v>
      </c>
      <c r="BO136" s="13">
        <f t="shared" si="130"/>
        <v>16763.732445960341</v>
      </c>
      <c r="BP136">
        <f t="shared" si="149"/>
        <v>126.87735012373518</v>
      </c>
      <c r="BQ136" s="13">
        <f t="shared" si="131"/>
        <v>5.6772349545232395</v>
      </c>
      <c r="BR136" s="37">
        <f t="shared" si="150"/>
        <v>186.01507445024774</v>
      </c>
      <c r="BS136" s="13">
        <f t="shared" si="132"/>
        <v>37862.051270571887</v>
      </c>
      <c r="BT136">
        <f t="shared" si="151"/>
        <v>468.56769587242604</v>
      </c>
      <c r="BU136" s="13">
        <f t="shared" si="133"/>
        <v>829.96785815000442</v>
      </c>
      <c r="BV136" s="13">
        <f t="shared" si="159"/>
        <v>117588208.32452293</v>
      </c>
      <c r="BW136" s="13">
        <f t="shared" si="134"/>
        <v>16763.732445960341</v>
      </c>
      <c r="BX136">
        <f t="shared" si="152"/>
        <v>117588333.42700386</v>
      </c>
      <c r="BY136" s="13">
        <f t="shared" si="135"/>
        <v>117588852.55430891</v>
      </c>
    </row>
    <row r="137" spans="29:77" x14ac:dyDescent="0.2">
      <c r="AC137">
        <v>135</v>
      </c>
      <c r="AD137" s="37">
        <f t="shared" si="136"/>
        <v>370951371.2937628</v>
      </c>
      <c r="AE137" s="13">
        <f t="shared" si="112"/>
        <v>30762.916657339658</v>
      </c>
      <c r="AF137">
        <f t="shared" si="153"/>
        <v>370951599.16721952</v>
      </c>
      <c r="AG137" s="13">
        <f t="shared" si="113"/>
        <v>370952418.14796197</v>
      </c>
      <c r="AH137" s="13">
        <f t="shared" si="154"/>
        <v>370951371.16391802</v>
      </c>
      <c r="AI137" s="13">
        <f t="shared" si="114"/>
        <v>16763.732445960341</v>
      </c>
      <c r="AJ137">
        <f t="shared" si="137"/>
        <v>370951495.33971393</v>
      </c>
      <c r="AK137" s="13">
        <f t="shared" si="115"/>
        <v>370952418.14796197</v>
      </c>
      <c r="AL137" s="37">
        <f t="shared" si="138"/>
        <v>628.5495075911399</v>
      </c>
      <c r="AM137" s="13">
        <f t="shared" si="116"/>
        <v>30762.916657339658</v>
      </c>
      <c r="AN137">
        <f t="shared" si="139"/>
        <v>856.42296431217437</v>
      </c>
      <c r="AO137" s="13">
        <f t="shared" si="117"/>
        <v>2813.5073827337451</v>
      </c>
      <c r="AP137" s="13">
        <f t="shared" si="155"/>
        <v>628.41966277274457</v>
      </c>
      <c r="AQ137" s="13">
        <f t="shared" si="118"/>
        <v>16763.732445960341</v>
      </c>
      <c r="AR137" s="13">
        <f t="shared" si="140"/>
        <v>752.59545866874714</v>
      </c>
      <c r="AS137" s="38">
        <f t="shared" si="119"/>
        <v>2813.5073827337451</v>
      </c>
      <c r="AT137" s="37">
        <f t="shared" si="141"/>
        <v>80763974.665005758</v>
      </c>
      <c r="AU137" s="13">
        <f t="shared" si="120"/>
        <v>33129.294861750393</v>
      </c>
      <c r="AV137">
        <f t="shared" si="142"/>
        <v>80764220.067189917</v>
      </c>
      <c r="AW137" s="13">
        <f t="shared" si="121"/>
        <v>80764377.431120396</v>
      </c>
      <c r="AX137" s="13">
        <f t="shared" si="156"/>
        <v>197675123.00301972</v>
      </c>
      <c r="AY137" s="13">
        <f t="shared" si="122"/>
        <v>16763.732445960341</v>
      </c>
      <c r="AZ137">
        <f t="shared" si="143"/>
        <v>197675247.1788156</v>
      </c>
      <c r="BA137" s="13">
        <f t="shared" si="123"/>
        <v>197675525.94803166</v>
      </c>
      <c r="BB137" s="37">
        <f t="shared" si="144"/>
        <v>112.97425663945214</v>
      </c>
      <c r="BC137" s="13">
        <f t="shared" si="124"/>
        <v>30762.916657339658</v>
      </c>
      <c r="BD137">
        <f t="shared" si="145"/>
        <v>340.84771336048664</v>
      </c>
      <c r="BE137" s="13">
        <f t="shared" si="125"/>
        <v>503.35057957927143</v>
      </c>
      <c r="BF137" s="13">
        <f t="shared" si="157"/>
        <v>112.84441182105685</v>
      </c>
      <c r="BG137" s="13">
        <f t="shared" si="126"/>
        <v>16763.732445960341</v>
      </c>
      <c r="BH137">
        <f t="shared" si="146"/>
        <v>237.02020771705938</v>
      </c>
      <c r="BI137" s="13">
        <f t="shared" si="127"/>
        <v>503.35057957927143</v>
      </c>
      <c r="BJ137" s="37">
        <f t="shared" si="147"/>
        <v>1.3160841587359395</v>
      </c>
      <c r="BK137" s="13">
        <f t="shared" si="128"/>
        <v>2366.3782044107429</v>
      </c>
      <c r="BL137">
        <f t="shared" si="148"/>
        <v>18.844811598815518</v>
      </c>
      <c r="BM137" s="13">
        <f t="shared" si="129"/>
        <v>5.6772349545232395</v>
      </c>
      <c r="BN137" s="13">
        <f t="shared" si="158"/>
        <v>1.7748691837326502</v>
      </c>
      <c r="BO137" s="13">
        <f t="shared" si="130"/>
        <v>16763.732445960341</v>
      </c>
      <c r="BP137">
        <f t="shared" si="149"/>
        <v>125.95066507973517</v>
      </c>
      <c r="BQ137" s="13">
        <f t="shared" si="131"/>
        <v>5.6772349545232395</v>
      </c>
      <c r="BR137" s="37">
        <f t="shared" si="150"/>
        <v>186.01507445024774</v>
      </c>
      <c r="BS137" s="13">
        <f t="shared" si="132"/>
        <v>37862.051270571887</v>
      </c>
      <c r="BT137">
        <f t="shared" si="151"/>
        <v>466.47471349152102</v>
      </c>
      <c r="BU137" s="13">
        <f t="shared" si="133"/>
        <v>829.96785815000442</v>
      </c>
      <c r="BV137" s="13">
        <f t="shared" si="159"/>
        <v>117588208.32452293</v>
      </c>
      <c r="BW137" s="13">
        <f t="shared" si="134"/>
        <v>16763.732445960341</v>
      </c>
      <c r="BX137">
        <f t="shared" si="152"/>
        <v>117588332.50031883</v>
      </c>
      <c r="BY137" s="13">
        <f t="shared" si="135"/>
        <v>117588852.55430891</v>
      </c>
    </row>
    <row r="138" spans="29:77" x14ac:dyDescent="0.2">
      <c r="AC138">
        <v>136</v>
      </c>
      <c r="AD138" s="37">
        <f t="shared" si="136"/>
        <v>370951371.2937628</v>
      </c>
      <c r="AE138" s="13">
        <f t="shared" si="112"/>
        <v>30762.916657339658</v>
      </c>
      <c r="AF138">
        <f t="shared" si="153"/>
        <v>370951597.49167943</v>
      </c>
      <c r="AG138" s="13">
        <f t="shared" si="113"/>
        <v>370952418.14796197</v>
      </c>
      <c r="AH138" s="13">
        <f t="shared" si="154"/>
        <v>370951371.16391802</v>
      </c>
      <c r="AI138" s="13">
        <f t="shared" si="114"/>
        <v>16763.732445960341</v>
      </c>
      <c r="AJ138">
        <f t="shared" si="137"/>
        <v>370951494.4266566</v>
      </c>
      <c r="AK138" s="13">
        <f t="shared" si="115"/>
        <v>370952418.14796197</v>
      </c>
      <c r="AL138" s="37">
        <f t="shared" si="138"/>
        <v>628.5495075911399</v>
      </c>
      <c r="AM138" s="13">
        <f t="shared" si="116"/>
        <v>30762.916657339658</v>
      </c>
      <c r="AN138">
        <f t="shared" si="139"/>
        <v>854.74742418922563</v>
      </c>
      <c r="AO138" s="13">
        <f t="shared" si="117"/>
        <v>2813.5073827337451</v>
      </c>
      <c r="AP138" s="13">
        <f t="shared" si="155"/>
        <v>628.41966277274457</v>
      </c>
      <c r="AQ138" s="13">
        <f t="shared" si="118"/>
        <v>16763.732445960341</v>
      </c>
      <c r="AR138" s="13">
        <f t="shared" si="140"/>
        <v>751.68240134598238</v>
      </c>
      <c r="AS138" s="38">
        <f t="shared" si="119"/>
        <v>2813.5073827337451</v>
      </c>
      <c r="AT138" s="37">
        <f t="shared" si="141"/>
        <v>80763974.665005758</v>
      </c>
      <c r="AU138" s="13">
        <f t="shared" si="120"/>
        <v>33129.294861750393</v>
      </c>
      <c r="AV138">
        <f t="shared" si="142"/>
        <v>80764218.2627621</v>
      </c>
      <c r="AW138" s="13">
        <f t="shared" si="121"/>
        <v>80764377.431120396</v>
      </c>
      <c r="AX138" s="13">
        <f t="shared" si="156"/>
        <v>197675123.00301972</v>
      </c>
      <c r="AY138" s="13">
        <f t="shared" si="122"/>
        <v>16763.732445960341</v>
      </c>
      <c r="AZ138">
        <f t="shared" si="143"/>
        <v>197675246.26575831</v>
      </c>
      <c r="BA138" s="13">
        <f t="shared" si="123"/>
        <v>197675525.94803166</v>
      </c>
      <c r="BB138" s="37">
        <f t="shared" si="144"/>
        <v>112.97425663945214</v>
      </c>
      <c r="BC138" s="13">
        <f t="shared" si="124"/>
        <v>30762.916657339658</v>
      </c>
      <c r="BD138">
        <f t="shared" si="145"/>
        <v>339.17217323753789</v>
      </c>
      <c r="BE138" s="13">
        <f t="shared" si="125"/>
        <v>503.35057957927143</v>
      </c>
      <c r="BF138" s="13">
        <f t="shared" si="157"/>
        <v>112.84441182105685</v>
      </c>
      <c r="BG138" s="13">
        <f t="shared" si="126"/>
        <v>16763.732445960341</v>
      </c>
      <c r="BH138">
        <f t="shared" si="146"/>
        <v>236.10715039429465</v>
      </c>
      <c r="BI138" s="13">
        <f t="shared" si="127"/>
        <v>503.35057957927143</v>
      </c>
      <c r="BJ138" s="37">
        <f t="shared" si="147"/>
        <v>1.3160841587359395</v>
      </c>
      <c r="BK138" s="13">
        <f t="shared" si="128"/>
        <v>2366.3782044107429</v>
      </c>
      <c r="BL138">
        <f t="shared" si="148"/>
        <v>18.715923897050224</v>
      </c>
      <c r="BM138" s="13">
        <f t="shared" si="129"/>
        <v>5.6772349545232395</v>
      </c>
      <c r="BN138" s="13">
        <f t="shared" si="158"/>
        <v>1.7748691837326502</v>
      </c>
      <c r="BO138" s="13">
        <f t="shared" si="130"/>
        <v>16763.732445960341</v>
      </c>
      <c r="BP138">
        <f t="shared" si="149"/>
        <v>125.03760775697044</v>
      </c>
      <c r="BQ138" s="13">
        <f t="shared" si="131"/>
        <v>5.6772349545232395</v>
      </c>
      <c r="BR138" s="37">
        <f t="shared" si="150"/>
        <v>186.01507445024774</v>
      </c>
      <c r="BS138" s="13">
        <f t="shared" si="132"/>
        <v>37862.051270571887</v>
      </c>
      <c r="BT138">
        <f t="shared" si="151"/>
        <v>464.41251026327632</v>
      </c>
      <c r="BU138" s="13">
        <f t="shared" si="133"/>
        <v>829.96785815000442</v>
      </c>
      <c r="BV138" s="13">
        <f t="shared" si="159"/>
        <v>117588208.32452293</v>
      </c>
      <c r="BW138" s="13">
        <f t="shared" si="134"/>
        <v>16763.732445960341</v>
      </c>
      <c r="BX138">
        <f t="shared" si="152"/>
        <v>117588331.5872615</v>
      </c>
      <c r="BY138" s="13">
        <f t="shared" si="135"/>
        <v>117588852.55430891</v>
      </c>
    </row>
    <row r="139" spans="29:77" x14ac:dyDescent="0.2">
      <c r="AC139">
        <v>137</v>
      </c>
      <c r="AD139" s="37">
        <f t="shared" si="136"/>
        <v>370951371.2937628</v>
      </c>
      <c r="AE139" s="13">
        <f t="shared" si="112"/>
        <v>30762.916657339658</v>
      </c>
      <c r="AF139">
        <f t="shared" si="153"/>
        <v>370951595.84059972</v>
      </c>
      <c r="AG139" s="13">
        <f t="shared" si="113"/>
        <v>370952418.14796197</v>
      </c>
      <c r="AH139" s="13">
        <f t="shared" si="154"/>
        <v>370951371.16391802</v>
      </c>
      <c r="AI139" s="13">
        <f t="shared" si="114"/>
        <v>16763.732445960341</v>
      </c>
      <c r="AJ139">
        <f t="shared" si="137"/>
        <v>370951493.52692854</v>
      </c>
      <c r="AK139" s="13">
        <f t="shared" si="115"/>
        <v>370952418.14796197</v>
      </c>
      <c r="AL139" s="37">
        <f t="shared" si="138"/>
        <v>628.5495075911399</v>
      </c>
      <c r="AM139" s="13">
        <f t="shared" si="116"/>
        <v>30762.916657339658</v>
      </c>
      <c r="AN139">
        <f t="shared" si="139"/>
        <v>853.09634450602789</v>
      </c>
      <c r="AO139" s="13">
        <f t="shared" si="117"/>
        <v>2813.5073827337451</v>
      </c>
      <c r="AP139" s="13">
        <f t="shared" si="155"/>
        <v>628.41966277274457</v>
      </c>
      <c r="AQ139" s="13">
        <f t="shared" si="118"/>
        <v>16763.732445960341</v>
      </c>
      <c r="AR139" s="13">
        <f t="shared" si="140"/>
        <v>750.78267332719963</v>
      </c>
      <c r="AS139" s="38">
        <f t="shared" si="119"/>
        <v>2813.5073827337451</v>
      </c>
      <c r="AT139" s="37">
        <f t="shared" si="141"/>
        <v>80763974.665005758</v>
      </c>
      <c r="AU139" s="13">
        <f t="shared" si="120"/>
        <v>33129.294861750393</v>
      </c>
      <c r="AV139">
        <f t="shared" si="142"/>
        <v>80764216.484676287</v>
      </c>
      <c r="AW139" s="13">
        <f t="shared" si="121"/>
        <v>80764377.431120396</v>
      </c>
      <c r="AX139" s="13">
        <f t="shared" si="156"/>
        <v>197675123.00301972</v>
      </c>
      <c r="AY139" s="13">
        <f t="shared" si="122"/>
        <v>16763.732445960341</v>
      </c>
      <c r="AZ139">
        <f t="shared" si="143"/>
        <v>197675245.36603028</v>
      </c>
      <c r="BA139" s="13">
        <f t="shared" si="123"/>
        <v>197675525.94803166</v>
      </c>
      <c r="BB139" s="37">
        <f t="shared" si="144"/>
        <v>112.97425663945214</v>
      </c>
      <c r="BC139" s="13">
        <f t="shared" si="124"/>
        <v>30762.916657339658</v>
      </c>
      <c r="BD139">
        <f t="shared" si="145"/>
        <v>337.52109355434015</v>
      </c>
      <c r="BE139" s="13">
        <f t="shared" si="125"/>
        <v>503.35057957927143</v>
      </c>
      <c r="BF139" s="13">
        <f t="shared" si="157"/>
        <v>112.84441182105685</v>
      </c>
      <c r="BG139" s="13">
        <f t="shared" si="126"/>
        <v>16763.732445960341</v>
      </c>
      <c r="BH139">
        <f t="shared" si="146"/>
        <v>235.2074223755119</v>
      </c>
      <c r="BI139" s="13">
        <f t="shared" si="127"/>
        <v>503.35057957927143</v>
      </c>
      <c r="BJ139" s="37">
        <f t="shared" si="147"/>
        <v>1.3160841587359395</v>
      </c>
      <c r="BK139" s="13">
        <f t="shared" si="128"/>
        <v>2366.3782044107429</v>
      </c>
      <c r="BL139">
        <f t="shared" si="148"/>
        <v>18.588917767573481</v>
      </c>
      <c r="BM139" s="13">
        <f t="shared" si="129"/>
        <v>5.6772349545232395</v>
      </c>
      <c r="BN139" s="13">
        <f t="shared" si="158"/>
        <v>1.7748691837326502</v>
      </c>
      <c r="BO139" s="13">
        <f t="shared" si="130"/>
        <v>16763.732445960341</v>
      </c>
      <c r="BP139">
        <f t="shared" si="149"/>
        <v>124.13787973818769</v>
      </c>
      <c r="BQ139" s="13">
        <f t="shared" si="131"/>
        <v>5.6772349545232395</v>
      </c>
      <c r="BR139" s="37">
        <f t="shared" si="150"/>
        <v>186.01507445024774</v>
      </c>
      <c r="BS139" s="13">
        <f t="shared" si="132"/>
        <v>37862.051270571887</v>
      </c>
      <c r="BT139">
        <f t="shared" si="151"/>
        <v>462.38041219164836</v>
      </c>
      <c r="BU139" s="13">
        <f t="shared" si="133"/>
        <v>829.96785815000442</v>
      </c>
      <c r="BV139" s="13">
        <f t="shared" si="159"/>
        <v>117588208.32452293</v>
      </c>
      <c r="BW139" s="13">
        <f t="shared" si="134"/>
        <v>16763.732445960341</v>
      </c>
      <c r="BX139">
        <f t="shared" si="152"/>
        <v>117588330.68753348</v>
      </c>
      <c r="BY139" s="13">
        <f t="shared" si="135"/>
        <v>117588852.55430891</v>
      </c>
    </row>
    <row r="140" spans="29:77" x14ac:dyDescent="0.2">
      <c r="AC140">
        <v>138</v>
      </c>
      <c r="AD140" s="37">
        <f t="shared" si="136"/>
        <v>370951371.2937628</v>
      </c>
      <c r="AE140" s="13">
        <f t="shared" si="112"/>
        <v>30762.916657339658</v>
      </c>
      <c r="AF140">
        <f t="shared" si="153"/>
        <v>370951594.2134487</v>
      </c>
      <c r="AG140" s="13">
        <f t="shared" si="113"/>
        <v>370952418.14796197</v>
      </c>
      <c r="AH140" s="13">
        <f t="shared" si="154"/>
        <v>370951371.16391802</v>
      </c>
      <c r="AI140" s="13">
        <f t="shared" si="114"/>
        <v>16763.732445960341</v>
      </c>
      <c r="AJ140">
        <f t="shared" si="137"/>
        <v>370951492.64024007</v>
      </c>
      <c r="AK140" s="13">
        <f t="shared" si="115"/>
        <v>370952418.14796197</v>
      </c>
      <c r="AL140" s="37">
        <f t="shared" si="138"/>
        <v>628.5495075911399</v>
      </c>
      <c r="AM140" s="13">
        <f t="shared" si="116"/>
        <v>30762.916657339658</v>
      </c>
      <c r="AN140">
        <f t="shared" si="139"/>
        <v>851.46919351389101</v>
      </c>
      <c r="AO140" s="13">
        <f t="shared" si="117"/>
        <v>2813.5073827337451</v>
      </c>
      <c r="AP140" s="13">
        <f t="shared" si="155"/>
        <v>628.41966277274457</v>
      </c>
      <c r="AQ140" s="13">
        <f t="shared" si="118"/>
        <v>16763.732445960341</v>
      </c>
      <c r="AR140" s="13">
        <f t="shared" si="140"/>
        <v>749.89598484492092</v>
      </c>
      <c r="AS140" s="38">
        <f t="shared" si="119"/>
        <v>2813.5073827337451</v>
      </c>
      <c r="AT140" s="37">
        <f t="shared" si="141"/>
        <v>80763974.665005758</v>
      </c>
      <c r="AU140" s="13">
        <f t="shared" si="120"/>
        <v>33129.294861750393</v>
      </c>
      <c r="AV140">
        <f t="shared" si="142"/>
        <v>80764214.732359827</v>
      </c>
      <c r="AW140" s="13">
        <f t="shared" si="121"/>
        <v>80764377.431120396</v>
      </c>
      <c r="AX140" s="13">
        <f t="shared" si="156"/>
        <v>197675123.00301972</v>
      </c>
      <c r="AY140" s="13">
        <f t="shared" si="122"/>
        <v>16763.732445960341</v>
      </c>
      <c r="AZ140">
        <f t="shared" si="143"/>
        <v>197675244.4793418</v>
      </c>
      <c r="BA140" s="13">
        <f t="shared" si="123"/>
        <v>197675525.94803166</v>
      </c>
      <c r="BB140" s="37">
        <f t="shared" si="144"/>
        <v>112.97425663945214</v>
      </c>
      <c r="BC140" s="13">
        <f t="shared" si="124"/>
        <v>30762.916657339658</v>
      </c>
      <c r="BD140">
        <f t="shared" si="145"/>
        <v>335.89394256220328</v>
      </c>
      <c r="BE140" s="13">
        <f t="shared" si="125"/>
        <v>503.35057957927143</v>
      </c>
      <c r="BF140" s="13">
        <f t="shared" si="157"/>
        <v>112.84441182105685</v>
      </c>
      <c r="BG140" s="13">
        <f t="shared" si="126"/>
        <v>16763.732445960341</v>
      </c>
      <c r="BH140">
        <f t="shared" si="146"/>
        <v>234.32073389323324</v>
      </c>
      <c r="BI140" s="13">
        <f t="shared" si="127"/>
        <v>503.35057957927143</v>
      </c>
      <c r="BJ140" s="37">
        <f t="shared" si="147"/>
        <v>1.3160841587359395</v>
      </c>
      <c r="BK140" s="13">
        <f t="shared" si="128"/>
        <v>2366.3782044107429</v>
      </c>
      <c r="BL140">
        <f t="shared" si="148"/>
        <v>18.463752306639876</v>
      </c>
      <c r="BM140" s="13">
        <f t="shared" si="129"/>
        <v>5.6772349545232395</v>
      </c>
      <c r="BN140" s="13">
        <f t="shared" si="158"/>
        <v>1.7748691837326502</v>
      </c>
      <c r="BO140" s="13">
        <f t="shared" si="130"/>
        <v>16763.732445960341</v>
      </c>
      <c r="BP140">
        <f t="shared" si="149"/>
        <v>123.25119125590903</v>
      </c>
      <c r="BQ140" s="13">
        <f t="shared" si="131"/>
        <v>5.6772349545232395</v>
      </c>
      <c r="BR140" s="37">
        <f t="shared" si="150"/>
        <v>186.01507445024774</v>
      </c>
      <c r="BS140" s="13">
        <f t="shared" si="132"/>
        <v>37862.051270571887</v>
      </c>
      <c r="BT140">
        <f t="shared" si="151"/>
        <v>460.37776481671074</v>
      </c>
      <c r="BU140" s="13">
        <f t="shared" si="133"/>
        <v>829.96785815000442</v>
      </c>
      <c r="BV140" s="13">
        <f t="shared" si="159"/>
        <v>117588208.32452293</v>
      </c>
      <c r="BW140" s="13">
        <f t="shared" si="134"/>
        <v>16763.732445960341</v>
      </c>
      <c r="BX140">
        <f t="shared" si="152"/>
        <v>117588329.800845</v>
      </c>
      <c r="BY140" s="13">
        <f t="shared" si="135"/>
        <v>117588852.55430891</v>
      </c>
    </row>
    <row r="141" spans="29:77" x14ac:dyDescent="0.2">
      <c r="AC141">
        <v>139</v>
      </c>
      <c r="AD141" s="37">
        <f t="shared" si="136"/>
        <v>370951371.2937628</v>
      </c>
      <c r="AE141" s="13">
        <f t="shared" si="112"/>
        <v>30762.916657339658</v>
      </c>
      <c r="AF141">
        <f t="shared" si="153"/>
        <v>370951592.60970998</v>
      </c>
      <c r="AG141" s="13">
        <f t="shared" si="113"/>
        <v>370952418.14796197</v>
      </c>
      <c r="AH141" s="13">
        <f t="shared" si="154"/>
        <v>370951371.16391802</v>
      </c>
      <c r="AI141" s="13">
        <f t="shared" si="114"/>
        <v>16763.732445960341</v>
      </c>
      <c r="AJ141">
        <f t="shared" si="137"/>
        <v>370951491.76630974</v>
      </c>
      <c r="AK141" s="13">
        <f t="shared" si="115"/>
        <v>370952418.14796197</v>
      </c>
      <c r="AL141" s="37">
        <f t="shared" si="138"/>
        <v>628.5495075911399</v>
      </c>
      <c r="AM141" s="13">
        <f t="shared" si="116"/>
        <v>30762.916657339658</v>
      </c>
      <c r="AN141">
        <f t="shared" si="139"/>
        <v>849.86545476624542</v>
      </c>
      <c r="AO141" s="13">
        <f t="shared" si="117"/>
        <v>2813.5073827337451</v>
      </c>
      <c r="AP141" s="13">
        <f t="shared" si="155"/>
        <v>628.41966277274457</v>
      </c>
      <c r="AQ141" s="13">
        <f t="shared" si="118"/>
        <v>16763.732445960341</v>
      </c>
      <c r="AR141" s="13">
        <f t="shared" si="140"/>
        <v>749.02205447030099</v>
      </c>
      <c r="AS141" s="38">
        <f t="shared" si="119"/>
        <v>2813.5073827337451</v>
      </c>
      <c r="AT141" s="37">
        <f t="shared" si="141"/>
        <v>80763974.665005758</v>
      </c>
      <c r="AU141" s="13">
        <f t="shared" si="120"/>
        <v>33129.294861750393</v>
      </c>
      <c r="AV141">
        <f t="shared" si="142"/>
        <v>80764213.005256563</v>
      </c>
      <c r="AW141" s="13">
        <f t="shared" si="121"/>
        <v>80764377.431120396</v>
      </c>
      <c r="AX141" s="13">
        <f t="shared" si="156"/>
        <v>197675123.00301972</v>
      </c>
      <c r="AY141" s="13">
        <f t="shared" si="122"/>
        <v>16763.732445960341</v>
      </c>
      <c r="AZ141">
        <f t="shared" si="143"/>
        <v>197675243.60541141</v>
      </c>
      <c r="BA141" s="13">
        <f t="shared" si="123"/>
        <v>197675525.94803166</v>
      </c>
      <c r="BB141" s="37">
        <f t="shared" si="144"/>
        <v>112.97425663945214</v>
      </c>
      <c r="BC141" s="13">
        <f t="shared" si="124"/>
        <v>30762.916657339658</v>
      </c>
      <c r="BD141">
        <f t="shared" si="145"/>
        <v>334.29020381455757</v>
      </c>
      <c r="BE141" s="13">
        <f t="shared" si="125"/>
        <v>503.35057957927143</v>
      </c>
      <c r="BF141" s="13">
        <f t="shared" si="157"/>
        <v>112.84441182105685</v>
      </c>
      <c r="BG141" s="13">
        <f t="shared" si="126"/>
        <v>16763.732445960341</v>
      </c>
      <c r="BH141">
        <f t="shared" si="146"/>
        <v>233.44680351861325</v>
      </c>
      <c r="BI141" s="13">
        <f t="shared" si="127"/>
        <v>503.35057957927143</v>
      </c>
      <c r="BJ141" s="37">
        <f t="shared" si="147"/>
        <v>1.3160841587359395</v>
      </c>
      <c r="BK141" s="13">
        <f t="shared" si="128"/>
        <v>2366.3782044107429</v>
      </c>
      <c r="BL141">
        <f t="shared" si="148"/>
        <v>18.340387787590206</v>
      </c>
      <c r="BM141" s="13">
        <f t="shared" si="129"/>
        <v>5.6772349545232395</v>
      </c>
      <c r="BN141" s="13">
        <f t="shared" si="158"/>
        <v>1.7748691837326502</v>
      </c>
      <c r="BO141" s="13">
        <f t="shared" si="130"/>
        <v>16763.732445960341</v>
      </c>
      <c r="BP141">
        <f t="shared" si="149"/>
        <v>122.37726088128906</v>
      </c>
      <c r="BQ141" s="13">
        <f t="shared" si="131"/>
        <v>5.6772349545232395</v>
      </c>
      <c r="BR141" s="37">
        <f t="shared" si="150"/>
        <v>186.01507445024774</v>
      </c>
      <c r="BS141" s="13">
        <f t="shared" si="132"/>
        <v>37862.051270571887</v>
      </c>
      <c r="BT141">
        <f t="shared" si="151"/>
        <v>458.40393251191597</v>
      </c>
      <c r="BU141" s="13">
        <f t="shared" si="133"/>
        <v>829.96785815000442</v>
      </c>
      <c r="BV141" s="13">
        <f t="shared" si="159"/>
        <v>117588208.32452293</v>
      </c>
      <c r="BW141" s="13">
        <f t="shared" si="134"/>
        <v>16763.732445960341</v>
      </c>
      <c r="BX141">
        <f t="shared" si="152"/>
        <v>117588328.92691463</v>
      </c>
      <c r="BY141" s="13">
        <f t="shared" si="135"/>
        <v>117588852.55430891</v>
      </c>
    </row>
    <row r="142" spans="29:77" x14ac:dyDescent="0.2">
      <c r="AC142">
        <v>140</v>
      </c>
      <c r="AD142" s="37">
        <f t="shared" si="136"/>
        <v>370951371.2937628</v>
      </c>
      <c r="AE142" s="13">
        <f t="shared" si="112"/>
        <v>30762.916657339658</v>
      </c>
      <c r="AF142">
        <f t="shared" si="153"/>
        <v>370951591.02888179</v>
      </c>
      <c r="AG142" s="13">
        <f t="shared" si="113"/>
        <v>370952418.14796197</v>
      </c>
      <c r="AH142" s="13">
        <f t="shared" si="154"/>
        <v>370951371.16391802</v>
      </c>
      <c r="AI142" s="13">
        <f t="shared" si="114"/>
        <v>16763.732445960341</v>
      </c>
      <c r="AJ142">
        <f t="shared" si="137"/>
        <v>370951490.90486407</v>
      </c>
      <c r="AK142" s="13">
        <f t="shared" si="115"/>
        <v>370952418.14796197</v>
      </c>
      <c r="AL142" s="37">
        <f t="shared" si="138"/>
        <v>628.5495075911399</v>
      </c>
      <c r="AM142" s="13">
        <f t="shared" si="116"/>
        <v>30762.916657339658</v>
      </c>
      <c r="AN142">
        <f t="shared" si="139"/>
        <v>848.28462657213743</v>
      </c>
      <c r="AO142" s="13">
        <f t="shared" si="117"/>
        <v>2813.5073827337451</v>
      </c>
      <c r="AP142" s="13">
        <f t="shared" si="155"/>
        <v>628.41966277274457</v>
      </c>
      <c r="AQ142" s="13">
        <f t="shared" si="118"/>
        <v>16763.732445960341</v>
      </c>
      <c r="AR142" s="13">
        <f t="shared" si="140"/>
        <v>748.16060881531848</v>
      </c>
      <c r="AS142" s="38">
        <f t="shared" si="119"/>
        <v>2813.5073827337451</v>
      </c>
      <c r="AT142" s="37">
        <f t="shared" si="141"/>
        <v>80763974.665005758</v>
      </c>
      <c r="AU142" s="13">
        <f t="shared" si="120"/>
        <v>33129.294861750393</v>
      </c>
      <c r="AV142">
        <f t="shared" si="142"/>
        <v>80764211.302826196</v>
      </c>
      <c r="AW142" s="13">
        <f t="shared" si="121"/>
        <v>80764377.431120396</v>
      </c>
      <c r="AX142" s="13">
        <f t="shared" si="156"/>
        <v>197675123.00301972</v>
      </c>
      <c r="AY142" s="13">
        <f t="shared" si="122"/>
        <v>16763.732445960341</v>
      </c>
      <c r="AZ142">
        <f t="shared" si="143"/>
        <v>197675242.74396577</v>
      </c>
      <c r="BA142" s="13">
        <f t="shared" si="123"/>
        <v>197675525.94803166</v>
      </c>
      <c r="BB142" s="37">
        <f t="shared" si="144"/>
        <v>112.97425663945214</v>
      </c>
      <c r="BC142" s="13">
        <f t="shared" si="124"/>
        <v>30762.916657339658</v>
      </c>
      <c r="BD142">
        <f t="shared" si="145"/>
        <v>332.70937562044969</v>
      </c>
      <c r="BE142" s="13">
        <f t="shared" si="125"/>
        <v>503.35057957927143</v>
      </c>
      <c r="BF142" s="13">
        <f t="shared" si="157"/>
        <v>112.84441182105685</v>
      </c>
      <c r="BG142" s="13">
        <f t="shared" si="126"/>
        <v>16763.732445960341</v>
      </c>
      <c r="BH142">
        <f t="shared" si="146"/>
        <v>232.58535786363072</v>
      </c>
      <c r="BI142" s="13">
        <f t="shared" si="127"/>
        <v>503.35057957927143</v>
      </c>
      <c r="BJ142" s="37">
        <f t="shared" si="147"/>
        <v>1.3160841587359395</v>
      </c>
      <c r="BK142" s="13">
        <f t="shared" si="128"/>
        <v>2366.3782044107429</v>
      </c>
      <c r="BL142">
        <f t="shared" si="148"/>
        <v>18.218785618812674</v>
      </c>
      <c r="BM142" s="13">
        <f t="shared" si="129"/>
        <v>5.6772349545232395</v>
      </c>
      <c r="BN142" s="13">
        <f t="shared" si="158"/>
        <v>1.7748691837326502</v>
      </c>
      <c r="BO142" s="13">
        <f t="shared" si="130"/>
        <v>16763.732445960341</v>
      </c>
      <c r="BP142">
        <f t="shared" si="149"/>
        <v>121.51581522630651</v>
      </c>
      <c r="BQ142" s="13">
        <f t="shared" si="131"/>
        <v>5.6772349545232395</v>
      </c>
      <c r="BR142" s="37">
        <f t="shared" si="150"/>
        <v>186.01507445024774</v>
      </c>
      <c r="BS142" s="13">
        <f t="shared" si="132"/>
        <v>37862.051270571887</v>
      </c>
      <c r="BT142">
        <f t="shared" si="151"/>
        <v>456.45829781147552</v>
      </c>
      <c r="BU142" s="13">
        <f t="shared" si="133"/>
        <v>829.96785815000442</v>
      </c>
      <c r="BV142" s="13">
        <f t="shared" si="159"/>
        <v>117588208.32452293</v>
      </c>
      <c r="BW142" s="13">
        <f t="shared" si="134"/>
        <v>16763.732445960341</v>
      </c>
      <c r="BX142">
        <f t="shared" si="152"/>
        <v>117588328.06546897</v>
      </c>
      <c r="BY142" s="13">
        <f t="shared" si="135"/>
        <v>117588852.55430891</v>
      </c>
    </row>
    <row r="143" spans="29:77" x14ac:dyDescent="0.2">
      <c r="AC143">
        <v>141</v>
      </c>
      <c r="AD143" s="37">
        <f t="shared" si="136"/>
        <v>370951371.2937628</v>
      </c>
      <c r="AE143" s="13">
        <f t="shared" si="112"/>
        <v>30762.916657339658</v>
      </c>
      <c r="AF143">
        <f t="shared" si="153"/>
        <v>370951589.47047669</v>
      </c>
      <c r="AG143" s="13">
        <f t="shared" si="113"/>
        <v>370952418.14796197</v>
      </c>
      <c r="AH143" s="13">
        <f t="shared" si="154"/>
        <v>370951371.16391802</v>
      </c>
      <c r="AI143" s="13">
        <f t="shared" si="114"/>
        <v>16763.732445960341</v>
      </c>
      <c r="AJ143">
        <f t="shared" si="137"/>
        <v>370951490.05563748</v>
      </c>
      <c r="AK143" s="13">
        <f t="shared" si="115"/>
        <v>370952418.14796197</v>
      </c>
      <c r="AL143" s="37">
        <f t="shared" si="138"/>
        <v>628.5495075911399</v>
      </c>
      <c r="AM143" s="13">
        <f t="shared" si="116"/>
        <v>30762.916657339658</v>
      </c>
      <c r="AN143">
        <f t="shared" si="139"/>
        <v>846.72622147298148</v>
      </c>
      <c r="AO143" s="13">
        <f t="shared" si="117"/>
        <v>2813.5073827337451</v>
      </c>
      <c r="AP143" s="13">
        <f t="shared" si="155"/>
        <v>628.41966277274457</v>
      </c>
      <c r="AQ143" s="13">
        <f t="shared" si="118"/>
        <v>16763.732445960341</v>
      </c>
      <c r="AR143" s="13">
        <f t="shared" si="140"/>
        <v>747.31138224764061</v>
      </c>
      <c r="AS143" s="38">
        <f t="shared" si="119"/>
        <v>2813.5073827337451</v>
      </c>
      <c r="AT143" s="37">
        <f t="shared" si="141"/>
        <v>80763974.665005758</v>
      </c>
      <c r="AU143" s="13">
        <f t="shared" si="120"/>
        <v>33129.294861750393</v>
      </c>
      <c r="AV143">
        <f t="shared" si="142"/>
        <v>80764209.624543786</v>
      </c>
      <c r="AW143" s="13">
        <f t="shared" si="121"/>
        <v>80764377.431120396</v>
      </c>
      <c r="AX143" s="13">
        <f t="shared" si="156"/>
        <v>197675123.00301972</v>
      </c>
      <c r="AY143" s="13">
        <f t="shared" si="122"/>
        <v>16763.732445960341</v>
      </c>
      <c r="AZ143">
        <f t="shared" si="143"/>
        <v>197675241.89473918</v>
      </c>
      <c r="BA143" s="13">
        <f t="shared" si="123"/>
        <v>197675525.94803166</v>
      </c>
      <c r="BB143" s="37">
        <f t="shared" si="144"/>
        <v>112.97425663945214</v>
      </c>
      <c r="BC143" s="13">
        <f t="shared" si="124"/>
        <v>30762.916657339658</v>
      </c>
      <c r="BD143">
        <f t="shared" si="145"/>
        <v>331.15097052129369</v>
      </c>
      <c r="BE143" s="13">
        <f t="shared" si="125"/>
        <v>503.35057957927143</v>
      </c>
      <c r="BF143" s="13">
        <f t="shared" si="157"/>
        <v>112.84441182105685</v>
      </c>
      <c r="BG143" s="13">
        <f t="shared" si="126"/>
        <v>16763.732445960341</v>
      </c>
      <c r="BH143">
        <f t="shared" si="146"/>
        <v>231.73613129595287</v>
      </c>
      <c r="BI143" s="13">
        <f t="shared" si="127"/>
        <v>503.35057957927143</v>
      </c>
      <c r="BJ143" s="37">
        <f t="shared" si="147"/>
        <v>1.3160841587359395</v>
      </c>
      <c r="BK143" s="13">
        <f t="shared" si="128"/>
        <v>2366.3782044107429</v>
      </c>
      <c r="BL143">
        <f t="shared" si="148"/>
        <v>18.098908303492983</v>
      </c>
      <c r="BM143" s="13">
        <f t="shared" si="129"/>
        <v>5.6772349545232395</v>
      </c>
      <c r="BN143" s="13">
        <f t="shared" si="158"/>
        <v>1.7748691837326502</v>
      </c>
      <c r="BO143" s="13">
        <f t="shared" si="130"/>
        <v>16763.732445960341</v>
      </c>
      <c r="BP143">
        <f t="shared" si="149"/>
        <v>120.66658865862868</v>
      </c>
      <c r="BQ143" s="13">
        <f t="shared" si="131"/>
        <v>5.6772349545232395</v>
      </c>
      <c r="BR143" s="37">
        <f t="shared" si="150"/>
        <v>186.01507445024774</v>
      </c>
      <c r="BS143" s="13">
        <f t="shared" si="132"/>
        <v>37862.051270571887</v>
      </c>
      <c r="BT143">
        <f t="shared" si="151"/>
        <v>454.54026076636046</v>
      </c>
      <c r="BU143" s="13">
        <f t="shared" si="133"/>
        <v>829.96785815000442</v>
      </c>
      <c r="BV143" s="13">
        <f t="shared" si="159"/>
        <v>117588208.32452293</v>
      </c>
      <c r="BW143" s="13">
        <f t="shared" si="134"/>
        <v>16763.732445960341</v>
      </c>
      <c r="BX143">
        <f t="shared" si="152"/>
        <v>117588327.2162424</v>
      </c>
      <c r="BY143" s="13">
        <f t="shared" si="135"/>
        <v>117588852.55430891</v>
      </c>
    </row>
    <row r="144" spans="29:77" x14ac:dyDescent="0.2">
      <c r="AC144">
        <v>142</v>
      </c>
      <c r="AD144" s="37">
        <f t="shared" si="136"/>
        <v>370951371.2937628</v>
      </c>
      <c r="AE144" s="13">
        <f t="shared" si="112"/>
        <v>30762.916657339658</v>
      </c>
      <c r="AF144">
        <f t="shared" si="153"/>
        <v>370951587.93402094</v>
      </c>
      <c r="AG144" s="13">
        <f t="shared" si="113"/>
        <v>370952418.14796197</v>
      </c>
      <c r="AH144" s="13">
        <f t="shared" si="154"/>
        <v>370951371.16391802</v>
      </c>
      <c r="AI144" s="13">
        <f t="shared" si="114"/>
        <v>16763.732445960341</v>
      </c>
      <c r="AJ144">
        <f t="shared" si="137"/>
        <v>370951489.21837187</v>
      </c>
      <c r="AK144" s="13">
        <f t="shared" si="115"/>
        <v>370952418.14796197</v>
      </c>
      <c r="AL144" s="37">
        <f t="shared" si="138"/>
        <v>628.5495075911399</v>
      </c>
      <c r="AM144" s="13">
        <f t="shared" si="116"/>
        <v>30762.916657339658</v>
      </c>
      <c r="AN144">
        <f t="shared" si="139"/>
        <v>845.18976574141925</v>
      </c>
      <c r="AO144" s="13">
        <f t="shared" si="117"/>
        <v>2813.5073827337451</v>
      </c>
      <c r="AP144" s="13">
        <f t="shared" si="155"/>
        <v>628.41966277274457</v>
      </c>
      <c r="AQ144" s="13">
        <f t="shared" si="118"/>
        <v>16763.732445960341</v>
      </c>
      <c r="AR144" s="13">
        <f t="shared" si="140"/>
        <v>746.47411661753574</v>
      </c>
      <c r="AS144" s="38">
        <f t="shared" si="119"/>
        <v>2813.5073827337451</v>
      </c>
      <c r="AT144" s="37">
        <f t="shared" si="141"/>
        <v>80763974.665005758</v>
      </c>
      <c r="AU144" s="13">
        <f t="shared" si="120"/>
        <v>33129.294861750393</v>
      </c>
      <c r="AV144">
        <f t="shared" si="142"/>
        <v>80764207.969899148</v>
      </c>
      <c r="AW144" s="13">
        <f t="shared" si="121"/>
        <v>80764377.431120396</v>
      </c>
      <c r="AX144" s="13">
        <f t="shared" si="156"/>
        <v>197675123.00301972</v>
      </c>
      <c r="AY144" s="13">
        <f t="shared" si="122"/>
        <v>16763.732445960341</v>
      </c>
      <c r="AZ144">
        <f t="shared" si="143"/>
        <v>197675241.05747357</v>
      </c>
      <c r="BA144" s="13">
        <f t="shared" si="123"/>
        <v>197675525.94803166</v>
      </c>
      <c r="BB144" s="37">
        <f t="shared" si="144"/>
        <v>112.97425663945214</v>
      </c>
      <c r="BC144" s="13">
        <f t="shared" si="124"/>
        <v>30762.916657339658</v>
      </c>
      <c r="BD144">
        <f t="shared" si="145"/>
        <v>329.6145147897314</v>
      </c>
      <c r="BE144" s="13">
        <f t="shared" si="125"/>
        <v>503.35057957927143</v>
      </c>
      <c r="BF144" s="13">
        <f t="shared" si="157"/>
        <v>112.84441182105685</v>
      </c>
      <c r="BG144" s="13">
        <f t="shared" si="126"/>
        <v>16763.732445960341</v>
      </c>
      <c r="BH144">
        <f t="shared" si="146"/>
        <v>230.89886566584798</v>
      </c>
      <c r="BI144" s="13">
        <f t="shared" si="127"/>
        <v>503.35057957927143</v>
      </c>
      <c r="BJ144" s="37">
        <f t="shared" si="147"/>
        <v>1.3160841587359395</v>
      </c>
      <c r="BK144" s="13">
        <f t="shared" si="128"/>
        <v>2366.3782044107429</v>
      </c>
      <c r="BL144">
        <f t="shared" si="148"/>
        <v>17.980719401065116</v>
      </c>
      <c r="BM144" s="13">
        <f t="shared" si="129"/>
        <v>5.6772349545232395</v>
      </c>
      <c r="BN144" s="13">
        <f t="shared" si="158"/>
        <v>1.7748691837326502</v>
      </c>
      <c r="BO144" s="13">
        <f t="shared" si="130"/>
        <v>16763.732445960341</v>
      </c>
      <c r="BP144">
        <f t="shared" si="149"/>
        <v>119.82932302852377</v>
      </c>
      <c r="BQ144" s="13">
        <f t="shared" si="131"/>
        <v>5.6772349545232395</v>
      </c>
      <c r="BR144" s="37">
        <f t="shared" si="150"/>
        <v>186.01507445024774</v>
      </c>
      <c r="BS144" s="13">
        <f t="shared" si="132"/>
        <v>37862.051270571887</v>
      </c>
      <c r="BT144">
        <f t="shared" si="151"/>
        <v>452.64923832751458</v>
      </c>
      <c r="BU144" s="13">
        <f t="shared" si="133"/>
        <v>829.96785815000442</v>
      </c>
      <c r="BV144" s="13">
        <f t="shared" si="159"/>
        <v>117588208.32452293</v>
      </c>
      <c r="BW144" s="13">
        <f t="shared" si="134"/>
        <v>16763.732445960341</v>
      </c>
      <c r="BX144">
        <f t="shared" si="152"/>
        <v>117588326.37897678</v>
      </c>
      <c r="BY144" s="13">
        <f t="shared" si="135"/>
        <v>117588852.55430891</v>
      </c>
    </row>
    <row r="145" spans="29:77" x14ac:dyDescent="0.2">
      <c r="AC145">
        <v>143</v>
      </c>
      <c r="AD145" s="37">
        <f t="shared" si="136"/>
        <v>370951371.2937628</v>
      </c>
      <c r="AE145" s="13">
        <f t="shared" si="112"/>
        <v>30762.916657339658</v>
      </c>
      <c r="AF145">
        <f t="shared" si="153"/>
        <v>370951586.41905409</v>
      </c>
      <c r="AG145" s="13">
        <f t="shared" si="113"/>
        <v>370952418.14796197</v>
      </c>
      <c r="AH145" s="13">
        <f t="shared" si="154"/>
        <v>370951371.16391802</v>
      </c>
      <c r="AI145" s="13">
        <f t="shared" si="114"/>
        <v>16763.732445960341</v>
      </c>
      <c r="AJ145">
        <f t="shared" si="137"/>
        <v>370951488.39281625</v>
      </c>
      <c r="AK145" s="13">
        <f t="shared" si="115"/>
        <v>370952418.14796197</v>
      </c>
      <c r="AL145" s="37">
        <f t="shared" si="138"/>
        <v>628.5495075911399</v>
      </c>
      <c r="AM145" s="13">
        <f t="shared" si="116"/>
        <v>30762.916657339658</v>
      </c>
      <c r="AN145">
        <f t="shared" si="139"/>
        <v>843.6747989012074</v>
      </c>
      <c r="AO145" s="13">
        <f t="shared" si="117"/>
        <v>2813.5073827337451</v>
      </c>
      <c r="AP145" s="13">
        <f t="shared" si="155"/>
        <v>628.41966277274457</v>
      </c>
      <c r="AQ145" s="13">
        <f t="shared" si="118"/>
        <v>16763.732445960341</v>
      </c>
      <c r="AR145" s="13">
        <f t="shared" si="140"/>
        <v>745.64856099624342</v>
      </c>
      <c r="AS145" s="38">
        <f t="shared" si="119"/>
        <v>2813.5073827337451</v>
      </c>
      <c r="AT145" s="37">
        <f t="shared" si="141"/>
        <v>80763974.665005758</v>
      </c>
      <c r="AU145" s="13">
        <f t="shared" si="120"/>
        <v>33129.294861750393</v>
      </c>
      <c r="AV145">
        <f t="shared" si="142"/>
        <v>80764206.3383964</v>
      </c>
      <c r="AW145" s="13">
        <f t="shared" si="121"/>
        <v>80764377.431120396</v>
      </c>
      <c r="AX145" s="13">
        <f t="shared" si="156"/>
        <v>197675123.00301972</v>
      </c>
      <c r="AY145" s="13">
        <f t="shared" si="122"/>
        <v>16763.732445960341</v>
      </c>
      <c r="AZ145">
        <f t="shared" si="143"/>
        <v>197675240.23191795</v>
      </c>
      <c r="BA145" s="13">
        <f t="shared" si="123"/>
        <v>197675525.94803166</v>
      </c>
      <c r="BB145" s="37">
        <f t="shared" si="144"/>
        <v>112.97425663945214</v>
      </c>
      <c r="BC145" s="13">
        <f t="shared" si="124"/>
        <v>30762.916657339658</v>
      </c>
      <c r="BD145">
        <f t="shared" si="145"/>
        <v>328.09954794951966</v>
      </c>
      <c r="BE145" s="13">
        <f t="shared" si="125"/>
        <v>503.35057957927143</v>
      </c>
      <c r="BF145" s="13">
        <f t="shared" si="157"/>
        <v>112.84441182105685</v>
      </c>
      <c r="BG145" s="13">
        <f t="shared" si="126"/>
        <v>16763.732445960341</v>
      </c>
      <c r="BH145">
        <f t="shared" si="146"/>
        <v>230.07331004455574</v>
      </c>
      <c r="BI145" s="13">
        <f t="shared" si="127"/>
        <v>503.35057957927143</v>
      </c>
      <c r="BJ145" s="37">
        <f t="shared" si="147"/>
        <v>1.3160841587359395</v>
      </c>
      <c r="BK145" s="13">
        <f t="shared" si="128"/>
        <v>2366.3782044107429</v>
      </c>
      <c r="BL145">
        <f t="shared" si="148"/>
        <v>17.864183490279597</v>
      </c>
      <c r="BM145" s="13">
        <f t="shared" si="129"/>
        <v>5.6772349545232395</v>
      </c>
      <c r="BN145" s="13">
        <f t="shared" si="158"/>
        <v>1.7748691837326502</v>
      </c>
      <c r="BO145" s="13">
        <f t="shared" si="130"/>
        <v>16763.732445960341</v>
      </c>
      <c r="BP145">
        <f t="shared" si="149"/>
        <v>119.00376740723154</v>
      </c>
      <c r="BQ145" s="13">
        <f t="shared" si="131"/>
        <v>5.6772349545232395</v>
      </c>
      <c r="BR145" s="37">
        <f t="shared" si="150"/>
        <v>186.01507445024774</v>
      </c>
      <c r="BS145" s="13">
        <f t="shared" si="132"/>
        <v>37862.051270571887</v>
      </c>
      <c r="BT145">
        <f t="shared" si="151"/>
        <v>450.78466375494622</v>
      </c>
      <c r="BU145" s="13">
        <f t="shared" si="133"/>
        <v>829.96785815000442</v>
      </c>
      <c r="BV145" s="13">
        <f t="shared" si="159"/>
        <v>117588208.32452293</v>
      </c>
      <c r="BW145" s="13">
        <f t="shared" si="134"/>
        <v>16763.732445960341</v>
      </c>
      <c r="BX145">
        <f t="shared" si="152"/>
        <v>117588325.55342115</v>
      </c>
      <c r="BY145" s="13">
        <f t="shared" si="135"/>
        <v>117588852.55430891</v>
      </c>
    </row>
    <row r="146" spans="29:77" x14ac:dyDescent="0.2">
      <c r="AC146">
        <v>144</v>
      </c>
      <c r="AD146" s="37">
        <f t="shared" si="136"/>
        <v>370951371.2937628</v>
      </c>
      <c r="AE146" s="13">
        <f t="shared" si="112"/>
        <v>30762.916657339658</v>
      </c>
      <c r="AF146">
        <f t="shared" si="153"/>
        <v>370951584.92512846</v>
      </c>
      <c r="AG146" s="13">
        <f t="shared" si="113"/>
        <v>370952418.14796197</v>
      </c>
      <c r="AH146" s="13">
        <f t="shared" si="154"/>
        <v>370951371.16391802</v>
      </c>
      <c r="AI146" s="13">
        <f t="shared" si="114"/>
        <v>16763.732445960341</v>
      </c>
      <c r="AJ146">
        <f t="shared" si="137"/>
        <v>370951487.57872665</v>
      </c>
      <c r="AK146" s="13">
        <f t="shared" si="115"/>
        <v>370952418.14796197</v>
      </c>
      <c r="AL146" s="37">
        <f t="shared" si="138"/>
        <v>628.5495075911399</v>
      </c>
      <c r="AM146" s="13">
        <f t="shared" si="116"/>
        <v>30762.916657339658</v>
      </c>
      <c r="AN146">
        <f t="shared" si="139"/>
        <v>842.18087326710975</v>
      </c>
      <c r="AO146" s="13">
        <f t="shared" si="117"/>
        <v>2813.5073827337451</v>
      </c>
      <c r="AP146" s="13">
        <f t="shared" si="155"/>
        <v>628.41966277274457</v>
      </c>
      <c r="AQ146" s="13">
        <f t="shared" si="118"/>
        <v>16763.732445960341</v>
      </c>
      <c r="AR146" s="13">
        <f t="shared" si="140"/>
        <v>744.83447142524687</v>
      </c>
      <c r="AS146" s="38">
        <f t="shared" si="119"/>
        <v>2813.5073827337451</v>
      </c>
      <c r="AT146" s="37">
        <f t="shared" si="141"/>
        <v>80763974.665005758</v>
      </c>
      <c r="AU146" s="13">
        <f t="shared" si="120"/>
        <v>33129.294861750393</v>
      </c>
      <c r="AV146">
        <f t="shared" si="142"/>
        <v>80764204.729553416</v>
      </c>
      <c r="AW146" s="13">
        <f t="shared" si="121"/>
        <v>80764377.431120396</v>
      </c>
      <c r="AX146" s="13">
        <f t="shared" si="156"/>
        <v>197675123.00301972</v>
      </c>
      <c r="AY146" s="13">
        <f t="shared" si="122"/>
        <v>16763.732445960341</v>
      </c>
      <c r="AZ146">
        <f t="shared" si="143"/>
        <v>197675239.41782838</v>
      </c>
      <c r="BA146" s="13">
        <f t="shared" si="123"/>
        <v>197675525.94803166</v>
      </c>
      <c r="BB146" s="37">
        <f t="shared" si="144"/>
        <v>112.97425663945214</v>
      </c>
      <c r="BC146" s="13">
        <f t="shared" si="124"/>
        <v>30762.916657339658</v>
      </c>
      <c r="BD146">
        <f t="shared" si="145"/>
        <v>326.60562231542201</v>
      </c>
      <c r="BE146" s="13">
        <f t="shared" si="125"/>
        <v>503.35057957927143</v>
      </c>
      <c r="BF146" s="13">
        <f t="shared" si="157"/>
        <v>112.84441182105685</v>
      </c>
      <c r="BG146" s="13">
        <f t="shared" si="126"/>
        <v>16763.732445960341</v>
      </c>
      <c r="BH146">
        <f t="shared" si="146"/>
        <v>229.2592204735592</v>
      </c>
      <c r="BI146" s="13">
        <f t="shared" si="127"/>
        <v>503.35057957927143</v>
      </c>
      <c r="BJ146" s="37">
        <f t="shared" si="147"/>
        <v>1.3160841587359395</v>
      </c>
      <c r="BK146" s="13">
        <f t="shared" si="128"/>
        <v>2366.3782044107429</v>
      </c>
      <c r="BL146">
        <f t="shared" si="148"/>
        <v>17.749266133810544</v>
      </c>
      <c r="BM146" s="13">
        <f t="shared" si="129"/>
        <v>5.6772349545232395</v>
      </c>
      <c r="BN146" s="13">
        <f t="shared" si="158"/>
        <v>1.7748691837326502</v>
      </c>
      <c r="BO146" s="13">
        <f t="shared" si="130"/>
        <v>16763.732445960341</v>
      </c>
      <c r="BP146">
        <f t="shared" si="149"/>
        <v>118.18967783623501</v>
      </c>
      <c r="BQ146" s="13">
        <f t="shared" si="131"/>
        <v>5.6772349545232395</v>
      </c>
      <c r="BR146" s="37">
        <f t="shared" si="150"/>
        <v>186.01507445024774</v>
      </c>
      <c r="BS146" s="13">
        <f t="shared" si="132"/>
        <v>37862.051270571887</v>
      </c>
      <c r="BT146">
        <f t="shared" si="151"/>
        <v>448.94598605144142</v>
      </c>
      <c r="BU146" s="13">
        <f t="shared" si="133"/>
        <v>829.96785815000442</v>
      </c>
      <c r="BV146" s="13">
        <f t="shared" si="159"/>
        <v>117588208.32452293</v>
      </c>
      <c r="BW146" s="13">
        <f t="shared" si="134"/>
        <v>16763.732445960341</v>
      </c>
      <c r="BX146">
        <f t="shared" si="152"/>
        <v>117588324.73933157</v>
      </c>
      <c r="BY146" s="13">
        <f t="shared" si="135"/>
        <v>117588852.55430891</v>
      </c>
    </row>
    <row r="147" spans="29:77" x14ac:dyDescent="0.2">
      <c r="AC147">
        <v>145</v>
      </c>
      <c r="AD147" s="37">
        <f t="shared" si="136"/>
        <v>370951371.2937628</v>
      </c>
      <c r="AE147" s="13">
        <f t="shared" si="112"/>
        <v>30762.916657339658</v>
      </c>
      <c r="AF147">
        <f t="shared" si="153"/>
        <v>370951583.45180869</v>
      </c>
      <c r="AG147" s="13">
        <f t="shared" si="113"/>
        <v>370952418.14796197</v>
      </c>
      <c r="AH147" s="13">
        <f t="shared" si="154"/>
        <v>370951371.16391802</v>
      </c>
      <c r="AI147" s="13">
        <f t="shared" si="114"/>
        <v>16763.732445960341</v>
      </c>
      <c r="AJ147">
        <f t="shared" si="137"/>
        <v>370951486.77586591</v>
      </c>
      <c r="AK147" s="13">
        <f t="shared" si="115"/>
        <v>370952418.14796197</v>
      </c>
      <c r="AL147" s="37">
        <f t="shared" si="138"/>
        <v>628.5495075911399</v>
      </c>
      <c r="AM147" s="13">
        <f t="shared" si="116"/>
        <v>30762.916657339658</v>
      </c>
      <c r="AN147">
        <f t="shared" si="139"/>
        <v>840.70755350382717</v>
      </c>
      <c r="AO147" s="13">
        <f t="shared" si="117"/>
        <v>2813.5073827337451</v>
      </c>
      <c r="AP147" s="13">
        <f t="shared" si="155"/>
        <v>628.41966277274457</v>
      </c>
      <c r="AQ147" s="13">
        <f t="shared" si="118"/>
        <v>16763.732445960341</v>
      </c>
      <c r="AR147" s="13">
        <f t="shared" si="140"/>
        <v>744.0316106759193</v>
      </c>
      <c r="AS147" s="38">
        <f t="shared" si="119"/>
        <v>2813.5073827337451</v>
      </c>
      <c r="AT147" s="37">
        <f t="shared" si="141"/>
        <v>80763974.665005758</v>
      </c>
      <c r="AU147" s="13">
        <f t="shared" si="120"/>
        <v>33129.294861750393</v>
      </c>
      <c r="AV147">
        <f t="shared" si="142"/>
        <v>80764203.142901361</v>
      </c>
      <c r="AW147" s="13">
        <f t="shared" si="121"/>
        <v>80764377.431120396</v>
      </c>
      <c r="AX147" s="13">
        <f t="shared" si="156"/>
        <v>197675123.00301972</v>
      </c>
      <c r="AY147" s="13">
        <f t="shared" si="122"/>
        <v>16763.732445960341</v>
      </c>
      <c r="AZ147">
        <f t="shared" si="143"/>
        <v>197675238.61496761</v>
      </c>
      <c r="BA147" s="13">
        <f t="shared" si="123"/>
        <v>197675525.94803166</v>
      </c>
      <c r="BB147" s="37">
        <f t="shared" si="144"/>
        <v>112.97425663945214</v>
      </c>
      <c r="BC147" s="13">
        <f t="shared" si="124"/>
        <v>30762.916657339658</v>
      </c>
      <c r="BD147">
        <f t="shared" si="145"/>
        <v>325.13230255213944</v>
      </c>
      <c r="BE147" s="13">
        <f t="shared" si="125"/>
        <v>503.35057957927143</v>
      </c>
      <c r="BF147" s="13">
        <f t="shared" si="157"/>
        <v>112.84441182105685</v>
      </c>
      <c r="BG147" s="13">
        <f t="shared" si="126"/>
        <v>16763.732445960341</v>
      </c>
      <c r="BH147">
        <f t="shared" si="146"/>
        <v>228.45635972423162</v>
      </c>
      <c r="BI147" s="13">
        <f t="shared" si="127"/>
        <v>503.35057957927143</v>
      </c>
      <c r="BJ147" s="37">
        <f t="shared" si="147"/>
        <v>1.3160841587359395</v>
      </c>
      <c r="BK147" s="13">
        <f t="shared" si="128"/>
        <v>2366.3782044107429</v>
      </c>
      <c r="BL147">
        <f t="shared" si="148"/>
        <v>17.635933844327269</v>
      </c>
      <c r="BM147" s="13">
        <f t="shared" si="129"/>
        <v>5.6772349545232395</v>
      </c>
      <c r="BN147" s="13">
        <f t="shared" si="158"/>
        <v>1.7748691837326502</v>
      </c>
      <c r="BO147" s="13">
        <f t="shared" si="130"/>
        <v>16763.732445960341</v>
      </c>
      <c r="BP147">
        <f t="shared" si="149"/>
        <v>117.38681708690741</v>
      </c>
      <c r="BQ147" s="13">
        <f t="shared" si="131"/>
        <v>5.6772349545232395</v>
      </c>
      <c r="BR147" s="37">
        <f t="shared" si="150"/>
        <v>186.01507445024774</v>
      </c>
      <c r="BS147" s="13">
        <f t="shared" si="132"/>
        <v>37862.051270571887</v>
      </c>
      <c r="BT147">
        <f t="shared" si="151"/>
        <v>447.13266941970903</v>
      </c>
      <c r="BU147" s="13">
        <f t="shared" si="133"/>
        <v>829.96785815000442</v>
      </c>
      <c r="BV147" s="13">
        <f t="shared" si="159"/>
        <v>117588208.32452293</v>
      </c>
      <c r="BW147" s="13">
        <f t="shared" si="134"/>
        <v>16763.732445960341</v>
      </c>
      <c r="BX147">
        <f t="shared" si="152"/>
        <v>117588323.93647084</v>
      </c>
      <c r="BY147" s="13">
        <f t="shared" si="135"/>
        <v>117588852.55430891</v>
      </c>
    </row>
    <row r="148" spans="29:77" x14ac:dyDescent="0.2">
      <c r="AC148">
        <v>146</v>
      </c>
      <c r="AD148" s="37">
        <f t="shared" si="136"/>
        <v>370951371.2937628</v>
      </c>
      <c r="AE148" s="13">
        <f t="shared" si="112"/>
        <v>30762.916657339658</v>
      </c>
      <c r="AF148">
        <f t="shared" si="153"/>
        <v>370951581.99867141</v>
      </c>
      <c r="AG148" s="13">
        <f t="shared" si="113"/>
        <v>370952418.14796197</v>
      </c>
      <c r="AH148" s="13">
        <f t="shared" si="154"/>
        <v>370951371.16391802</v>
      </c>
      <c r="AI148" s="13">
        <f t="shared" si="114"/>
        <v>16763.732445960341</v>
      </c>
      <c r="AJ148">
        <f t="shared" si="137"/>
        <v>370951485.98400325</v>
      </c>
      <c r="AK148" s="13">
        <f t="shared" si="115"/>
        <v>370952418.14796197</v>
      </c>
      <c r="AL148" s="37">
        <f t="shared" si="138"/>
        <v>628.5495075911399</v>
      </c>
      <c r="AM148" s="13">
        <f t="shared" si="116"/>
        <v>30762.916657339658</v>
      </c>
      <c r="AN148">
        <f t="shared" si="139"/>
        <v>839.25441620305537</v>
      </c>
      <c r="AO148" s="13">
        <f t="shared" si="117"/>
        <v>2813.5073827337451</v>
      </c>
      <c r="AP148" s="13">
        <f t="shared" si="155"/>
        <v>628.41966277274457</v>
      </c>
      <c r="AQ148" s="13">
        <f t="shared" si="118"/>
        <v>16763.732445960341</v>
      </c>
      <c r="AR148" s="13">
        <f t="shared" si="140"/>
        <v>743.23974801904831</v>
      </c>
      <c r="AS148" s="38">
        <f t="shared" si="119"/>
        <v>2813.5073827337451</v>
      </c>
      <c r="AT148" s="37">
        <f t="shared" si="141"/>
        <v>80763974.665005758</v>
      </c>
      <c r="AU148" s="13">
        <f t="shared" si="120"/>
        <v>33129.294861750393</v>
      </c>
      <c r="AV148">
        <f t="shared" si="142"/>
        <v>80764201.577984259</v>
      </c>
      <c r="AW148" s="13">
        <f t="shared" si="121"/>
        <v>80764377.431120396</v>
      </c>
      <c r="AX148" s="13">
        <f t="shared" si="156"/>
        <v>197675123.00301972</v>
      </c>
      <c r="AY148" s="13">
        <f t="shared" si="122"/>
        <v>16763.732445960341</v>
      </c>
      <c r="AZ148">
        <f t="shared" si="143"/>
        <v>197675237.82310498</v>
      </c>
      <c r="BA148" s="13">
        <f t="shared" si="123"/>
        <v>197675525.94803166</v>
      </c>
      <c r="BB148" s="37">
        <f t="shared" si="144"/>
        <v>112.97425663945214</v>
      </c>
      <c r="BC148" s="13">
        <f t="shared" si="124"/>
        <v>30762.916657339658</v>
      </c>
      <c r="BD148">
        <f t="shared" si="145"/>
        <v>323.67916525136764</v>
      </c>
      <c r="BE148" s="13">
        <f t="shared" si="125"/>
        <v>503.35057957927143</v>
      </c>
      <c r="BF148" s="13">
        <f t="shared" si="157"/>
        <v>112.84441182105685</v>
      </c>
      <c r="BG148" s="13">
        <f t="shared" si="126"/>
        <v>16763.732445960341</v>
      </c>
      <c r="BH148">
        <f t="shared" si="146"/>
        <v>227.66449706736057</v>
      </c>
      <c r="BI148" s="13">
        <f t="shared" si="127"/>
        <v>503.35057957927143</v>
      </c>
      <c r="BJ148" s="37">
        <f t="shared" si="147"/>
        <v>1.3160841587359395</v>
      </c>
      <c r="BK148" s="13">
        <f t="shared" si="128"/>
        <v>2366.3782044107429</v>
      </c>
      <c r="BL148">
        <f t="shared" si="148"/>
        <v>17.524154051960206</v>
      </c>
      <c r="BM148" s="13">
        <f t="shared" si="129"/>
        <v>5.6772349545232395</v>
      </c>
      <c r="BN148" s="13">
        <f t="shared" si="158"/>
        <v>1.7748691837326502</v>
      </c>
      <c r="BO148" s="13">
        <f t="shared" si="130"/>
        <v>16763.732445960341</v>
      </c>
      <c r="BP148">
        <f t="shared" si="149"/>
        <v>116.59495443003635</v>
      </c>
      <c r="BQ148" s="13">
        <f t="shared" si="131"/>
        <v>5.6772349545232395</v>
      </c>
      <c r="BR148" s="37">
        <f t="shared" si="150"/>
        <v>186.01507445024774</v>
      </c>
      <c r="BS148" s="13">
        <f t="shared" si="132"/>
        <v>37862.051270571887</v>
      </c>
      <c r="BT148">
        <f t="shared" si="151"/>
        <v>445.34419274183597</v>
      </c>
      <c r="BU148" s="13">
        <f t="shared" si="133"/>
        <v>829.96785815000442</v>
      </c>
      <c r="BV148" s="13">
        <f t="shared" si="159"/>
        <v>117588208.32452293</v>
      </c>
      <c r="BW148" s="13">
        <f t="shared" si="134"/>
        <v>16763.732445960341</v>
      </c>
      <c r="BX148">
        <f t="shared" si="152"/>
        <v>117588323.14460817</v>
      </c>
      <c r="BY148" s="13">
        <f t="shared" si="135"/>
        <v>117588852.55430891</v>
      </c>
    </row>
    <row r="149" spans="29:77" x14ac:dyDescent="0.2">
      <c r="AC149">
        <v>147</v>
      </c>
      <c r="AD149" s="37">
        <f t="shared" si="136"/>
        <v>370951371.2937628</v>
      </c>
      <c r="AE149" s="13">
        <f t="shared" si="112"/>
        <v>30762.916657339658</v>
      </c>
      <c r="AF149">
        <f t="shared" si="153"/>
        <v>370951580.5653047</v>
      </c>
      <c r="AG149" s="13">
        <f t="shared" si="113"/>
        <v>370952418.14796197</v>
      </c>
      <c r="AH149" s="13">
        <f t="shared" si="154"/>
        <v>370951371.16391802</v>
      </c>
      <c r="AI149" s="13">
        <f t="shared" si="114"/>
        <v>16763.732445960341</v>
      </c>
      <c r="AJ149">
        <f t="shared" si="137"/>
        <v>370951485.20291424</v>
      </c>
      <c r="AK149" s="13">
        <f t="shared" si="115"/>
        <v>370952418.14796197</v>
      </c>
      <c r="AL149" s="37">
        <f t="shared" si="138"/>
        <v>628.5495075911399</v>
      </c>
      <c r="AM149" s="13">
        <f t="shared" si="116"/>
        <v>30762.916657339658</v>
      </c>
      <c r="AN149">
        <f t="shared" si="139"/>
        <v>837.82104947780431</v>
      </c>
      <c r="AO149" s="13">
        <f t="shared" si="117"/>
        <v>2813.5073827337451</v>
      </c>
      <c r="AP149" s="13">
        <f t="shared" si="155"/>
        <v>628.41966277274457</v>
      </c>
      <c r="AQ149" s="13">
        <f t="shared" si="118"/>
        <v>16763.732445960341</v>
      </c>
      <c r="AR149" s="13">
        <f t="shared" si="140"/>
        <v>742.45865900376725</v>
      </c>
      <c r="AS149" s="38">
        <f t="shared" si="119"/>
        <v>2813.5073827337451</v>
      </c>
      <c r="AT149" s="37">
        <f t="shared" si="141"/>
        <v>80763974.665005758</v>
      </c>
      <c r="AU149" s="13">
        <f t="shared" si="120"/>
        <v>33129.294861750393</v>
      </c>
      <c r="AV149">
        <f t="shared" si="142"/>
        <v>80764200.034358561</v>
      </c>
      <c r="AW149" s="13">
        <f t="shared" si="121"/>
        <v>80764377.431120396</v>
      </c>
      <c r="AX149" s="13">
        <f t="shared" si="156"/>
        <v>197675123.00301972</v>
      </c>
      <c r="AY149" s="13">
        <f t="shared" si="122"/>
        <v>16763.732445960341</v>
      </c>
      <c r="AZ149">
        <f t="shared" si="143"/>
        <v>197675237.04201594</v>
      </c>
      <c r="BA149" s="13">
        <f t="shared" si="123"/>
        <v>197675525.94803166</v>
      </c>
      <c r="BB149" s="37">
        <f t="shared" si="144"/>
        <v>112.97425663945214</v>
      </c>
      <c r="BC149" s="13">
        <f t="shared" si="124"/>
        <v>30762.916657339658</v>
      </c>
      <c r="BD149">
        <f t="shared" si="145"/>
        <v>322.24579852611646</v>
      </c>
      <c r="BE149" s="13">
        <f t="shared" si="125"/>
        <v>503.35057957927143</v>
      </c>
      <c r="BF149" s="13">
        <f t="shared" si="157"/>
        <v>112.84441182105685</v>
      </c>
      <c r="BG149" s="13">
        <f t="shared" si="126"/>
        <v>16763.732445960341</v>
      </c>
      <c r="BH149">
        <f t="shared" si="146"/>
        <v>226.88340805207957</v>
      </c>
      <c r="BI149" s="13">
        <f t="shared" si="127"/>
        <v>503.35057957927143</v>
      </c>
      <c r="BJ149" s="37">
        <f t="shared" si="147"/>
        <v>1.3160841587359395</v>
      </c>
      <c r="BK149" s="13">
        <f t="shared" si="128"/>
        <v>2366.3782044107429</v>
      </c>
      <c r="BL149">
        <f t="shared" si="148"/>
        <v>17.413895073094736</v>
      </c>
      <c r="BM149" s="13">
        <f t="shared" si="129"/>
        <v>5.6772349545232395</v>
      </c>
      <c r="BN149" s="13">
        <f t="shared" si="158"/>
        <v>1.7748691837326502</v>
      </c>
      <c r="BO149" s="13">
        <f t="shared" si="130"/>
        <v>16763.732445960341</v>
      </c>
      <c r="BP149">
        <f t="shared" si="149"/>
        <v>115.81386541475537</v>
      </c>
      <c r="BQ149" s="13">
        <f t="shared" si="131"/>
        <v>5.6772349545232395</v>
      </c>
      <c r="BR149" s="37">
        <f t="shared" si="150"/>
        <v>186.01507445024774</v>
      </c>
      <c r="BS149" s="13">
        <f t="shared" si="132"/>
        <v>37862.051270571887</v>
      </c>
      <c r="BT149">
        <f t="shared" si="151"/>
        <v>443.5800490799885</v>
      </c>
      <c r="BU149" s="13">
        <f t="shared" si="133"/>
        <v>829.96785815000442</v>
      </c>
      <c r="BV149" s="13">
        <f t="shared" si="159"/>
        <v>117588208.32452293</v>
      </c>
      <c r="BW149" s="13">
        <f t="shared" si="134"/>
        <v>16763.732445960341</v>
      </c>
      <c r="BX149">
        <f t="shared" si="152"/>
        <v>117588322.36351916</v>
      </c>
      <c r="BY149" s="13">
        <f t="shared" si="135"/>
        <v>117588852.55430891</v>
      </c>
    </row>
    <row r="150" spans="29:77" x14ac:dyDescent="0.2">
      <c r="AC150">
        <v>148</v>
      </c>
      <c r="AD150" s="37">
        <f t="shared" si="136"/>
        <v>370951371.2937628</v>
      </c>
      <c r="AE150" s="13">
        <f t="shared" si="112"/>
        <v>30762.916657339658</v>
      </c>
      <c r="AF150">
        <f t="shared" si="153"/>
        <v>370951579.15130776</v>
      </c>
      <c r="AG150" s="13">
        <f t="shared" si="113"/>
        <v>370952418.14796197</v>
      </c>
      <c r="AH150" s="13">
        <f t="shared" si="154"/>
        <v>370951371.16391802</v>
      </c>
      <c r="AI150" s="13">
        <f t="shared" si="114"/>
        <v>16763.732445960341</v>
      </c>
      <c r="AJ150">
        <f t="shared" si="137"/>
        <v>370951484.4323805</v>
      </c>
      <c r="AK150" s="13">
        <f t="shared" si="115"/>
        <v>370952418.14796197</v>
      </c>
      <c r="AL150" s="37">
        <f t="shared" si="138"/>
        <v>628.5495075911399</v>
      </c>
      <c r="AM150" s="13">
        <f t="shared" si="116"/>
        <v>30762.916657339658</v>
      </c>
      <c r="AN150">
        <f t="shared" si="139"/>
        <v>836.40705257316461</v>
      </c>
      <c r="AO150" s="13">
        <f t="shared" si="117"/>
        <v>2813.5073827337451</v>
      </c>
      <c r="AP150" s="13">
        <f t="shared" si="155"/>
        <v>628.41966277274457</v>
      </c>
      <c r="AQ150" s="13">
        <f t="shared" si="118"/>
        <v>16763.732445960341</v>
      </c>
      <c r="AR150" s="13">
        <f t="shared" si="140"/>
        <v>741.68812524544956</v>
      </c>
      <c r="AS150" s="38">
        <f t="shared" si="119"/>
        <v>2813.5073827337451</v>
      </c>
      <c r="AT150" s="37">
        <f t="shared" si="141"/>
        <v>80763974.665005758</v>
      </c>
      <c r="AU150" s="13">
        <f t="shared" si="120"/>
        <v>33129.294861750393</v>
      </c>
      <c r="AV150">
        <f t="shared" si="142"/>
        <v>80764198.511592656</v>
      </c>
      <c r="AW150" s="13">
        <f t="shared" si="121"/>
        <v>80764377.431120396</v>
      </c>
      <c r="AX150" s="13">
        <f t="shared" si="156"/>
        <v>197675123.00301972</v>
      </c>
      <c r="AY150" s="13">
        <f t="shared" si="122"/>
        <v>16763.732445960341</v>
      </c>
      <c r="AZ150">
        <f t="shared" si="143"/>
        <v>197675236.2714822</v>
      </c>
      <c r="BA150" s="13">
        <f t="shared" si="123"/>
        <v>197675525.94803166</v>
      </c>
      <c r="BB150" s="37">
        <f t="shared" si="144"/>
        <v>112.97425663945214</v>
      </c>
      <c r="BC150" s="13">
        <f t="shared" si="124"/>
        <v>30762.916657339658</v>
      </c>
      <c r="BD150">
        <f t="shared" si="145"/>
        <v>320.83180162147687</v>
      </c>
      <c r="BE150" s="13">
        <f t="shared" si="125"/>
        <v>503.35057957927143</v>
      </c>
      <c r="BF150" s="13">
        <f t="shared" si="157"/>
        <v>112.84441182105685</v>
      </c>
      <c r="BG150" s="13">
        <f t="shared" si="126"/>
        <v>16763.732445960341</v>
      </c>
      <c r="BH150">
        <f t="shared" si="146"/>
        <v>226.11287429376188</v>
      </c>
      <c r="BI150" s="13">
        <f t="shared" si="127"/>
        <v>503.35057957927143</v>
      </c>
      <c r="BJ150" s="37">
        <f t="shared" si="147"/>
        <v>1.3160841587359395</v>
      </c>
      <c r="BK150" s="13">
        <f t="shared" si="128"/>
        <v>2366.3782044107429</v>
      </c>
      <c r="BL150">
        <f t="shared" si="148"/>
        <v>17.305126080430149</v>
      </c>
      <c r="BM150" s="13">
        <f t="shared" si="129"/>
        <v>5.6772349545232395</v>
      </c>
      <c r="BN150" s="13">
        <f t="shared" si="158"/>
        <v>1.7748691837326502</v>
      </c>
      <c r="BO150" s="13">
        <f t="shared" si="130"/>
        <v>16763.732445960341</v>
      </c>
      <c r="BP150">
        <f t="shared" si="149"/>
        <v>115.04333165643766</v>
      </c>
      <c r="BQ150" s="13">
        <f t="shared" si="131"/>
        <v>5.6772349545232395</v>
      </c>
      <c r="BR150" s="37">
        <f t="shared" si="150"/>
        <v>186.01507445024774</v>
      </c>
      <c r="BS150" s="13">
        <f t="shared" si="132"/>
        <v>37862.051270571887</v>
      </c>
      <c r="BT150">
        <f t="shared" si="151"/>
        <v>441.83974519735511</v>
      </c>
      <c r="BU150" s="13">
        <f t="shared" si="133"/>
        <v>829.96785815000442</v>
      </c>
      <c r="BV150" s="13">
        <f t="shared" si="159"/>
        <v>117588208.32452293</v>
      </c>
      <c r="BW150" s="13">
        <f t="shared" si="134"/>
        <v>16763.732445960341</v>
      </c>
      <c r="BX150">
        <f t="shared" si="152"/>
        <v>117588321.59298541</v>
      </c>
      <c r="BY150" s="13">
        <f t="shared" si="135"/>
        <v>117588852.55430891</v>
      </c>
    </row>
    <row r="151" spans="29:77" x14ac:dyDescent="0.2">
      <c r="AC151">
        <v>149</v>
      </c>
      <c r="AD151" s="37">
        <f t="shared" si="136"/>
        <v>370951371.2937628</v>
      </c>
      <c r="AE151" s="13">
        <f t="shared" si="112"/>
        <v>30762.916657339658</v>
      </c>
      <c r="AF151">
        <f t="shared" si="153"/>
        <v>370951577.75629073</v>
      </c>
      <c r="AG151" s="13">
        <f t="shared" si="113"/>
        <v>370952418.14796197</v>
      </c>
      <c r="AH151" s="13">
        <f t="shared" si="154"/>
        <v>370951371.16391802</v>
      </c>
      <c r="AI151" s="13">
        <f t="shared" si="114"/>
        <v>16763.732445960341</v>
      </c>
      <c r="AJ151">
        <f t="shared" si="137"/>
        <v>370951483.67218947</v>
      </c>
      <c r="AK151" s="13">
        <f t="shared" si="115"/>
        <v>370952418.14796197</v>
      </c>
      <c r="AL151" s="37">
        <f t="shared" si="138"/>
        <v>628.5495075911399</v>
      </c>
      <c r="AM151" s="13">
        <f t="shared" si="116"/>
        <v>30762.916657339658</v>
      </c>
      <c r="AN151">
        <f t="shared" si="139"/>
        <v>835.01203549274828</v>
      </c>
      <c r="AO151" s="13">
        <f t="shared" si="117"/>
        <v>2813.5073827337451</v>
      </c>
      <c r="AP151" s="13">
        <f t="shared" si="155"/>
        <v>628.41966277274457</v>
      </c>
      <c r="AQ151" s="13">
        <f t="shared" si="118"/>
        <v>16763.732445960341</v>
      </c>
      <c r="AR151" s="13">
        <f t="shared" si="140"/>
        <v>740.92793422214288</v>
      </c>
      <c r="AS151" s="38">
        <f t="shared" si="119"/>
        <v>2813.5073827337451</v>
      </c>
      <c r="AT151" s="37">
        <f t="shared" si="141"/>
        <v>80763974.665005758</v>
      </c>
      <c r="AU151" s="13">
        <f t="shared" si="120"/>
        <v>33129.294861750393</v>
      </c>
      <c r="AV151">
        <f t="shared" si="142"/>
        <v>80764197.00926657</v>
      </c>
      <c r="AW151" s="13">
        <f t="shared" si="121"/>
        <v>80764377.431120396</v>
      </c>
      <c r="AX151" s="13">
        <f t="shared" si="156"/>
        <v>197675123.00301972</v>
      </c>
      <c r="AY151" s="13">
        <f t="shared" si="122"/>
        <v>16763.732445960341</v>
      </c>
      <c r="AZ151">
        <f t="shared" si="143"/>
        <v>197675235.51129118</v>
      </c>
      <c r="BA151" s="13">
        <f t="shared" si="123"/>
        <v>197675525.94803166</v>
      </c>
      <c r="BB151" s="37">
        <f t="shared" si="144"/>
        <v>112.97425663945214</v>
      </c>
      <c r="BC151" s="13">
        <f t="shared" si="124"/>
        <v>30762.916657339658</v>
      </c>
      <c r="BD151">
        <f t="shared" si="145"/>
        <v>319.43678454106055</v>
      </c>
      <c r="BE151" s="13">
        <f t="shared" si="125"/>
        <v>503.35057957927143</v>
      </c>
      <c r="BF151" s="13">
        <f t="shared" si="157"/>
        <v>112.84441182105685</v>
      </c>
      <c r="BG151" s="13">
        <f t="shared" si="126"/>
        <v>16763.732445960341</v>
      </c>
      <c r="BH151">
        <f t="shared" si="146"/>
        <v>225.35268327045512</v>
      </c>
      <c r="BI151" s="13">
        <f t="shared" si="127"/>
        <v>503.35057957927143</v>
      </c>
      <c r="BJ151" s="37">
        <f t="shared" si="147"/>
        <v>1.3160841587359395</v>
      </c>
      <c r="BK151" s="13">
        <f t="shared" si="128"/>
        <v>2366.3782044107429</v>
      </c>
      <c r="BL151">
        <f t="shared" si="148"/>
        <v>17.197817074244281</v>
      </c>
      <c r="BM151" s="13">
        <f t="shared" si="129"/>
        <v>5.6772349545232395</v>
      </c>
      <c r="BN151" s="13">
        <f t="shared" si="158"/>
        <v>1.7748691837326502</v>
      </c>
      <c r="BO151" s="13">
        <f t="shared" si="130"/>
        <v>16763.732445960341</v>
      </c>
      <c r="BP151">
        <f t="shared" si="149"/>
        <v>114.28314063313091</v>
      </c>
      <c r="BQ151" s="13">
        <f t="shared" si="131"/>
        <v>5.6772349545232395</v>
      </c>
      <c r="BR151" s="37">
        <f t="shared" si="150"/>
        <v>186.01507445024774</v>
      </c>
      <c r="BS151" s="13">
        <f t="shared" si="132"/>
        <v>37862.051270571887</v>
      </c>
      <c r="BT151">
        <f t="shared" si="151"/>
        <v>440.12280109838122</v>
      </c>
      <c r="BU151" s="13">
        <f t="shared" si="133"/>
        <v>829.96785815000442</v>
      </c>
      <c r="BV151" s="13">
        <f t="shared" si="159"/>
        <v>117588208.32452293</v>
      </c>
      <c r="BW151" s="13">
        <f t="shared" si="134"/>
        <v>16763.732445960341</v>
      </c>
      <c r="BX151">
        <f t="shared" si="152"/>
        <v>117588320.83279438</v>
      </c>
      <c r="BY151" s="13">
        <f t="shared" si="135"/>
        <v>117588852.55430891</v>
      </c>
    </row>
    <row r="152" spans="29:77" x14ac:dyDescent="0.2">
      <c r="AC152">
        <v>150</v>
      </c>
      <c r="AD152" s="37">
        <f t="shared" si="136"/>
        <v>370951371.2937628</v>
      </c>
      <c r="AE152" s="13">
        <f t="shared" si="112"/>
        <v>30762.916657339658</v>
      </c>
      <c r="AF152">
        <f t="shared" si="153"/>
        <v>370951576.37987387</v>
      </c>
      <c r="AG152" s="13">
        <f t="shared" si="113"/>
        <v>370952418.14796197</v>
      </c>
      <c r="AH152" s="13">
        <f t="shared" si="154"/>
        <v>370951371.16391802</v>
      </c>
      <c r="AI152" s="13">
        <f t="shared" si="114"/>
        <v>16763.732445960341</v>
      </c>
      <c r="AJ152">
        <f t="shared" si="137"/>
        <v>370951482.92213434</v>
      </c>
      <c r="AK152" s="13">
        <f t="shared" si="115"/>
        <v>370952418.14796197</v>
      </c>
      <c r="AL152" s="37">
        <f t="shared" si="138"/>
        <v>628.5495075911399</v>
      </c>
      <c r="AM152" s="13">
        <f t="shared" si="116"/>
        <v>30762.916657339658</v>
      </c>
      <c r="AN152">
        <f t="shared" si="139"/>
        <v>833.63561864007102</v>
      </c>
      <c r="AO152" s="13">
        <f t="shared" si="117"/>
        <v>2813.5073827337451</v>
      </c>
      <c r="AP152" s="13">
        <f t="shared" si="155"/>
        <v>628.41966277274457</v>
      </c>
      <c r="AQ152" s="13">
        <f t="shared" si="118"/>
        <v>16763.732445960341</v>
      </c>
      <c r="AR152" s="13">
        <f t="shared" si="140"/>
        <v>740.17787907914681</v>
      </c>
      <c r="AS152" s="38">
        <f t="shared" si="119"/>
        <v>2813.5073827337451</v>
      </c>
      <c r="AT152" s="37">
        <f t="shared" si="141"/>
        <v>80763974.665005758</v>
      </c>
      <c r="AU152" s="13">
        <f t="shared" si="120"/>
        <v>33129.294861750393</v>
      </c>
      <c r="AV152">
        <f t="shared" si="142"/>
        <v>80764195.526971504</v>
      </c>
      <c r="AW152" s="13">
        <f t="shared" si="121"/>
        <v>80764377.431120396</v>
      </c>
      <c r="AX152" s="13">
        <f t="shared" si="156"/>
        <v>197675123.00301972</v>
      </c>
      <c r="AY152" s="13">
        <f t="shared" si="122"/>
        <v>16763.732445960341</v>
      </c>
      <c r="AZ152">
        <f t="shared" si="143"/>
        <v>197675234.76123601</v>
      </c>
      <c r="BA152" s="13">
        <f t="shared" si="123"/>
        <v>197675525.94803166</v>
      </c>
      <c r="BB152" s="37">
        <f t="shared" si="144"/>
        <v>112.97425663945214</v>
      </c>
      <c r="BC152" s="13">
        <f t="shared" si="124"/>
        <v>30762.916657339658</v>
      </c>
      <c r="BD152">
        <f t="shared" si="145"/>
        <v>318.06036768838317</v>
      </c>
      <c r="BE152" s="13">
        <f t="shared" si="125"/>
        <v>503.35057957927143</v>
      </c>
      <c r="BF152" s="13">
        <f t="shared" si="157"/>
        <v>112.84441182105685</v>
      </c>
      <c r="BG152" s="13">
        <f t="shared" si="126"/>
        <v>16763.732445960341</v>
      </c>
      <c r="BH152">
        <f t="shared" si="146"/>
        <v>224.60262812745913</v>
      </c>
      <c r="BI152" s="13">
        <f t="shared" si="127"/>
        <v>503.35057957927143</v>
      </c>
      <c r="BJ152" s="37">
        <f t="shared" si="147"/>
        <v>1.3160841587359395</v>
      </c>
      <c r="BK152" s="13">
        <f t="shared" si="128"/>
        <v>2366.3782044107429</v>
      </c>
      <c r="BL152">
        <f t="shared" si="148"/>
        <v>17.091938854807559</v>
      </c>
      <c r="BM152" s="13">
        <f t="shared" si="129"/>
        <v>5.6772349545232395</v>
      </c>
      <c r="BN152" s="13">
        <f t="shared" si="158"/>
        <v>1.7748691837326502</v>
      </c>
      <c r="BO152" s="13">
        <f t="shared" si="130"/>
        <v>16763.732445960341</v>
      </c>
      <c r="BP152">
        <f t="shared" si="149"/>
        <v>113.53308549013492</v>
      </c>
      <c r="BQ152" s="13">
        <f t="shared" si="131"/>
        <v>5.6772349545232395</v>
      </c>
      <c r="BR152" s="37">
        <f t="shared" si="150"/>
        <v>186.01507445024774</v>
      </c>
      <c r="BS152" s="13">
        <f t="shared" si="132"/>
        <v>37862.051270571887</v>
      </c>
      <c r="BT152">
        <f t="shared" si="151"/>
        <v>438.42874958739367</v>
      </c>
      <c r="BU152" s="13">
        <f t="shared" si="133"/>
        <v>829.96785815000442</v>
      </c>
      <c r="BV152" s="13">
        <f t="shared" si="159"/>
        <v>117588208.32452293</v>
      </c>
      <c r="BW152" s="13">
        <f t="shared" si="134"/>
        <v>16763.732445960341</v>
      </c>
      <c r="BX152">
        <f t="shared" si="152"/>
        <v>117588320.08273923</v>
      </c>
      <c r="BY152" s="13">
        <f t="shared" si="135"/>
        <v>117588852.55430891</v>
      </c>
    </row>
    <row r="153" spans="29:77" x14ac:dyDescent="0.2">
      <c r="AC153">
        <v>151</v>
      </c>
      <c r="AD153" s="37">
        <f t="shared" si="136"/>
        <v>370951371.2937628</v>
      </c>
      <c r="AE153" s="13">
        <f t="shared" si="112"/>
        <v>30762.916657339658</v>
      </c>
      <c r="AF153">
        <f t="shared" si="153"/>
        <v>370951575.02168769</v>
      </c>
      <c r="AG153" s="13">
        <f t="shared" si="113"/>
        <v>370952418.14796197</v>
      </c>
      <c r="AH153" s="13">
        <f t="shared" si="154"/>
        <v>370951371.16391802</v>
      </c>
      <c r="AI153" s="13">
        <f t="shared" si="114"/>
        <v>16763.732445960341</v>
      </c>
      <c r="AJ153">
        <f t="shared" si="137"/>
        <v>370951482.18201369</v>
      </c>
      <c r="AK153" s="13">
        <f t="shared" si="115"/>
        <v>370952418.14796197</v>
      </c>
      <c r="AL153" s="37">
        <f t="shared" si="138"/>
        <v>628.5495075911399</v>
      </c>
      <c r="AM153" s="13">
        <f t="shared" si="116"/>
        <v>30762.916657339658</v>
      </c>
      <c r="AN153">
        <f t="shared" si="139"/>
        <v>832.27743247418402</v>
      </c>
      <c r="AO153" s="13">
        <f t="shared" si="117"/>
        <v>2813.5073827337451</v>
      </c>
      <c r="AP153" s="13">
        <f t="shared" si="155"/>
        <v>628.41966277274457</v>
      </c>
      <c r="AQ153" s="13">
        <f t="shared" si="118"/>
        <v>16763.732445960341</v>
      </c>
      <c r="AR153" s="13">
        <f t="shared" si="140"/>
        <v>739.4377584413561</v>
      </c>
      <c r="AS153" s="38">
        <f t="shared" si="119"/>
        <v>2813.5073827337451</v>
      </c>
      <c r="AT153" s="37">
        <f t="shared" si="141"/>
        <v>80763974.665005758</v>
      </c>
      <c r="AU153" s="13">
        <f t="shared" si="120"/>
        <v>33129.294861750393</v>
      </c>
      <c r="AV153">
        <f t="shared" si="142"/>
        <v>80764194.064309478</v>
      </c>
      <c r="AW153" s="13">
        <f t="shared" si="121"/>
        <v>80764377.431120396</v>
      </c>
      <c r="AX153" s="13">
        <f t="shared" si="156"/>
        <v>197675123.00301972</v>
      </c>
      <c r="AY153" s="13">
        <f t="shared" si="122"/>
        <v>16763.732445960341</v>
      </c>
      <c r="AZ153">
        <f t="shared" si="143"/>
        <v>197675234.02111539</v>
      </c>
      <c r="BA153" s="13">
        <f t="shared" si="123"/>
        <v>197675525.94803166</v>
      </c>
      <c r="BB153" s="37">
        <f t="shared" si="144"/>
        <v>112.97425663945214</v>
      </c>
      <c r="BC153" s="13">
        <f t="shared" si="124"/>
        <v>30762.916657339658</v>
      </c>
      <c r="BD153">
        <f t="shared" si="145"/>
        <v>316.70218152249623</v>
      </c>
      <c r="BE153" s="13">
        <f t="shared" si="125"/>
        <v>503.35057957927143</v>
      </c>
      <c r="BF153" s="13">
        <f t="shared" si="157"/>
        <v>112.84441182105685</v>
      </c>
      <c r="BG153" s="13">
        <f t="shared" si="126"/>
        <v>16763.732445960341</v>
      </c>
      <c r="BH153">
        <f t="shared" si="146"/>
        <v>223.86250748966836</v>
      </c>
      <c r="BI153" s="13">
        <f t="shared" si="127"/>
        <v>503.35057957927143</v>
      </c>
      <c r="BJ153" s="37">
        <f t="shared" si="147"/>
        <v>1.3160841587359395</v>
      </c>
      <c r="BK153" s="13">
        <f t="shared" si="128"/>
        <v>2366.3782044107429</v>
      </c>
      <c r="BL153">
        <f t="shared" si="148"/>
        <v>16.987462995893178</v>
      </c>
      <c r="BM153" s="13">
        <f t="shared" si="129"/>
        <v>5.6772349545232395</v>
      </c>
      <c r="BN153" s="13">
        <f t="shared" si="158"/>
        <v>1.7748691837326502</v>
      </c>
      <c r="BO153" s="13">
        <f t="shared" si="130"/>
        <v>16763.732445960341</v>
      </c>
      <c r="BP153">
        <f t="shared" si="149"/>
        <v>112.79296485234417</v>
      </c>
      <c r="BQ153" s="13">
        <f t="shared" si="131"/>
        <v>5.6772349545232395</v>
      </c>
      <c r="BR153" s="37">
        <f t="shared" si="150"/>
        <v>186.01507445024774</v>
      </c>
      <c r="BS153" s="13">
        <f t="shared" si="132"/>
        <v>37862.051270571887</v>
      </c>
      <c r="BT153">
        <f t="shared" si="151"/>
        <v>436.75713584476352</v>
      </c>
      <c r="BU153" s="13">
        <f t="shared" si="133"/>
        <v>829.96785815000442</v>
      </c>
      <c r="BV153" s="13">
        <f t="shared" si="159"/>
        <v>117588208.32452293</v>
      </c>
      <c r="BW153" s="13">
        <f t="shared" si="134"/>
        <v>16763.732445960341</v>
      </c>
      <c r="BX153">
        <f t="shared" si="152"/>
        <v>117588319.3426186</v>
      </c>
      <c r="BY153" s="13">
        <f t="shared" si="135"/>
        <v>117588852.55430891</v>
      </c>
    </row>
    <row r="154" spans="29:77" x14ac:dyDescent="0.2">
      <c r="AC154">
        <v>152</v>
      </c>
      <c r="AD154" s="37">
        <f t="shared" si="136"/>
        <v>370951371.2937628</v>
      </c>
      <c r="AE154" s="13">
        <f t="shared" si="112"/>
        <v>30762.916657339658</v>
      </c>
      <c r="AF154">
        <f t="shared" si="153"/>
        <v>370951573.6813724</v>
      </c>
      <c r="AG154" s="13">
        <f t="shared" si="113"/>
        <v>370952418.14796197</v>
      </c>
      <c r="AH154" s="13">
        <f t="shared" si="154"/>
        <v>370951371.16391802</v>
      </c>
      <c r="AI154" s="13">
        <f t="shared" si="114"/>
        <v>16763.732445960341</v>
      </c>
      <c r="AJ154">
        <f t="shared" si="137"/>
        <v>370951481.45163149</v>
      </c>
      <c r="AK154" s="13">
        <f t="shared" si="115"/>
        <v>370952418.14796197</v>
      </c>
      <c r="AL154" s="37">
        <f t="shared" si="138"/>
        <v>628.5495075911399</v>
      </c>
      <c r="AM154" s="13">
        <f t="shared" si="116"/>
        <v>30762.916657339658</v>
      </c>
      <c r="AN154">
        <f t="shared" si="139"/>
        <v>830.93711717890085</v>
      </c>
      <c r="AO154" s="13">
        <f t="shared" si="117"/>
        <v>2813.5073827337451</v>
      </c>
      <c r="AP154" s="13">
        <f t="shared" si="155"/>
        <v>628.41966277274457</v>
      </c>
      <c r="AQ154" s="13">
        <f t="shared" si="118"/>
        <v>16763.732445960341</v>
      </c>
      <c r="AR154" s="13">
        <f t="shared" si="140"/>
        <v>738.70737623301</v>
      </c>
      <c r="AS154" s="38">
        <f t="shared" si="119"/>
        <v>2813.5073827337451</v>
      </c>
      <c r="AT154" s="37">
        <f t="shared" si="141"/>
        <v>80763974.665005758</v>
      </c>
      <c r="AU154" s="13">
        <f t="shared" si="120"/>
        <v>33129.294861750393</v>
      </c>
      <c r="AV154">
        <f t="shared" si="142"/>
        <v>80764192.620893002</v>
      </c>
      <c r="AW154" s="13">
        <f t="shared" si="121"/>
        <v>80764377.431120396</v>
      </c>
      <c r="AX154" s="13">
        <f t="shared" si="156"/>
        <v>197675123.00301972</v>
      </c>
      <c r="AY154" s="13">
        <f t="shared" si="122"/>
        <v>16763.732445960341</v>
      </c>
      <c r="AZ154">
        <f t="shared" si="143"/>
        <v>197675233.29073319</v>
      </c>
      <c r="BA154" s="13">
        <f t="shared" si="123"/>
        <v>197675525.94803166</v>
      </c>
      <c r="BB154" s="37">
        <f t="shared" si="144"/>
        <v>112.97425663945214</v>
      </c>
      <c r="BC154" s="13">
        <f t="shared" si="124"/>
        <v>30762.916657339658</v>
      </c>
      <c r="BD154">
        <f t="shared" si="145"/>
        <v>315.36186622721306</v>
      </c>
      <c r="BE154" s="13">
        <f t="shared" si="125"/>
        <v>503.35057957927143</v>
      </c>
      <c r="BF154" s="13">
        <f t="shared" si="157"/>
        <v>112.84441182105685</v>
      </c>
      <c r="BG154" s="13">
        <f t="shared" si="126"/>
        <v>16763.732445960341</v>
      </c>
      <c r="BH154">
        <f t="shared" si="146"/>
        <v>223.13212528132226</v>
      </c>
      <c r="BI154" s="13">
        <f t="shared" si="127"/>
        <v>503.35057957927143</v>
      </c>
      <c r="BJ154" s="37">
        <f t="shared" si="147"/>
        <v>1.3160841587359395</v>
      </c>
      <c r="BK154" s="13">
        <f t="shared" si="128"/>
        <v>2366.3782044107429</v>
      </c>
      <c r="BL154">
        <f t="shared" si="148"/>
        <v>16.884361819332931</v>
      </c>
      <c r="BM154" s="13">
        <f t="shared" si="129"/>
        <v>5.6772349545232395</v>
      </c>
      <c r="BN154" s="13">
        <f t="shared" si="158"/>
        <v>1.7748691837326502</v>
      </c>
      <c r="BO154" s="13">
        <f t="shared" si="130"/>
        <v>16763.732445960341</v>
      </c>
      <c r="BP154">
        <f t="shared" si="149"/>
        <v>112.06258264399804</v>
      </c>
      <c r="BQ154" s="13">
        <f t="shared" si="131"/>
        <v>5.6772349545232395</v>
      </c>
      <c r="BR154" s="37">
        <f t="shared" si="150"/>
        <v>186.01507445024774</v>
      </c>
      <c r="BS154" s="13">
        <f t="shared" si="132"/>
        <v>37862.051270571887</v>
      </c>
      <c r="BT154">
        <f t="shared" si="151"/>
        <v>435.10751701979962</v>
      </c>
      <c r="BU154" s="13">
        <f t="shared" si="133"/>
        <v>829.96785815000442</v>
      </c>
      <c r="BV154" s="13">
        <f t="shared" si="159"/>
        <v>117588208.32452293</v>
      </c>
      <c r="BW154" s="13">
        <f t="shared" si="134"/>
        <v>16763.732445960341</v>
      </c>
      <c r="BX154">
        <f t="shared" si="152"/>
        <v>117588318.61223638</v>
      </c>
      <c r="BY154" s="13">
        <f t="shared" si="135"/>
        <v>117588852.55430891</v>
      </c>
    </row>
    <row r="155" spans="29:77" x14ac:dyDescent="0.2">
      <c r="AC155">
        <v>153</v>
      </c>
      <c r="AD155" s="37">
        <f t="shared" si="136"/>
        <v>370951371.2937628</v>
      </c>
      <c r="AE155" s="13">
        <f t="shared" si="112"/>
        <v>30762.916657339658</v>
      </c>
      <c r="AF155">
        <f t="shared" si="153"/>
        <v>370951572.35857755</v>
      </c>
      <c r="AG155" s="13">
        <f t="shared" si="113"/>
        <v>370952418.14796197</v>
      </c>
      <c r="AH155" s="13">
        <f t="shared" si="154"/>
        <v>370951371.16391802</v>
      </c>
      <c r="AI155" s="13">
        <f t="shared" si="114"/>
        <v>16763.732445960341</v>
      </c>
      <c r="AJ155">
        <f t="shared" si="137"/>
        <v>370951480.73079675</v>
      </c>
      <c r="AK155" s="13">
        <f t="shared" si="115"/>
        <v>370952418.14796197</v>
      </c>
      <c r="AL155" s="37">
        <f t="shared" si="138"/>
        <v>628.5495075911399</v>
      </c>
      <c r="AM155" s="13">
        <f t="shared" si="116"/>
        <v>30762.916657339658</v>
      </c>
      <c r="AN155">
        <f t="shared" si="139"/>
        <v>829.61432234499387</v>
      </c>
      <c r="AO155" s="13">
        <f t="shared" si="117"/>
        <v>2813.5073827337451</v>
      </c>
      <c r="AP155" s="13">
        <f t="shared" si="155"/>
        <v>628.41966277274457</v>
      </c>
      <c r="AQ155" s="13">
        <f t="shared" si="118"/>
        <v>16763.732445960341</v>
      </c>
      <c r="AR155" s="13">
        <f t="shared" si="140"/>
        <v>737.98654150451148</v>
      </c>
      <c r="AS155" s="38">
        <f t="shared" si="119"/>
        <v>2813.5073827337451</v>
      </c>
      <c r="AT155" s="37">
        <f t="shared" si="141"/>
        <v>80763974.665005758</v>
      </c>
      <c r="AU155" s="13">
        <f t="shared" si="120"/>
        <v>33129.294861750393</v>
      </c>
      <c r="AV155">
        <f t="shared" si="142"/>
        <v>80764191.196344718</v>
      </c>
      <c r="AW155" s="13">
        <f t="shared" si="121"/>
        <v>80764377.431120396</v>
      </c>
      <c r="AX155" s="13">
        <f t="shared" si="156"/>
        <v>197675123.00301972</v>
      </c>
      <c r="AY155" s="13">
        <f t="shared" si="122"/>
        <v>16763.732445960341</v>
      </c>
      <c r="AZ155">
        <f t="shared" si="143"/>
        <v>197675232.56989846</v>
      </c>
      <c r="BA155" s="13">
        <f t="shared" si="123"/>
        <v>197675525.94803166</v>
      </c>
      <c r="BB155" s="37">
        <f t="shared" si="144"/>
        <v>112.97425663945214</v>
      </c>
      <c r="BC155" s="13">
        <f t="shared" si="124"/>
        <v>30762.916657339658</v>
      </c>
      <c r="BD155">
        <f t="shared" si="145"/>
        <v>314.03907139330613</v>
      </c>
      <c r="BE155" s="13">
        <f t="shared" si="125"/>
        <v>503.35057957927143</v>
      </c>
      <c r="BF155" s="13">
        <f t="shared" si="157"/>
        <v>112.84441182105685</v>
      </c>
      <c r="BG155" s="13">
        <f t="shared" si="126"/>
        <v>16763.732445960341</v>
      </c>
      <c r="BH155">
        <f t="shared" si="146"/>
        <v>222.4112905528238</v>
      </c>
      <c r="BI155" s="13">
        <f t="shared" si="127"/>
        <v>503.35057957927143</v>
      </c>
      <c r="BJ155" s="37">
        <f t="shared" si="147"/>
        <v>1.3160841587359395</v>
      </c>
      <c r="BK155" s="13">
        <f t="shared" si="128"/>
        <v>2366.3782044107429</v>
      </c>
      <c r="BL155">
        <f t="shared" si="148"/>
        <v>16.782608370570859</v>
      </c>
      <c r="BM155" s="13">
        <f t="shared" si="129"/>
        <v>5.6772349545232395</v>
      </c>
      <c r="BN155" s="13">
        <f t="shared" si="158"/>
        <v>1.7748691837326502</v>
      </c>
      <c r="BO155" s="13">
        <f t="shared" si="130"/>
        <v>16763.732445960341</v>
      </c>
      <c r="BP155">
        <f t="shared" si="149"/>
        <v>111.34174791549958</v>
      </c>
      <c r="BQ155" s="13">
        <f t="shared" si="131"/>
        <v>5.6772349545232395</v>
      </c>
      <c r="BR155" s="37">
        <f t="shared" si="150"/>
        <v>186.01507445024774</v>
      </c>
      <c r="BS155" s="13">
        <f t="shared" si="132"/>
        <v>37862.051270571887</v>
      </c>
      <c r="BT155">
        <f t="shared" si="151"/>
        <v>433.47946183960647</v>
      </c>
      <c r="BU155" s="13">
        <f t="shared" si="133"/>
        <v>829.96785815000442</v>
      </c>
      <c r="BV155" s="13">
        <f t="shared" si="159"/>
        <v>117588208.32452293</v>
      </c>
      <c r="BW155" s="13">
        <f t="shared" si="134"/>
        <v>16763.732445960341</v>
      </c>
      <c r="BX155">
        <f t="shared" si="152"/>
        <v>117588317.89140166</v>
      </c>
      <c r="BY155" s="13">
        <f t="shared" si="135"/>
        <v>117588852.55430891</v>
      </c>
    </row>
    <row r="156" spans="29:77" x14ac:dyDescent="0.2">
      <c r="AC156">
        <v>154</v>
      </c>
      <c r="AD156" s="37">
        <f t="shared" si="136"/>
        <v>370951371.2937628</v>
      </c>
      <c r="AE156" s="13">
        <f t="shared" si="112"/>
        <v>30762.916657339658</v>
      </c>
      <c r="AF156">
        <f t="shared" si="153"/>
        <v>370951571.05296189</v>
      </c>
      <c r="AG156" s="13">
        <f t="shared" si="113"/>
        <v>370952418.14796197</v>
      </c>
      <c r="AH156" s="13">
        <f t="shared" si="154"/>
        <v>370951371.16391802</v>
      </c>
      <c r="AI156" s="13">
        <f t="shared" si="114"/>
        <v>16763.732445960341</v>
      </c>
      <c r="AJ156">
        <f t="shared" si="137"/>
        <v>370951480.01932353</v>
      </c>
      <c r="AK156" s="13">
        <f t="shared" si="115"/>
        <v>370952418.14796197</v>
      </c>
      <c r="AL156" s="37">
        <f t="shared" si="138"/>
        <v>628.5495075911399</v>
      </c>
      <c r="AM156" s="13">
        <f t="shared" si="116"/>
        <v>30762.916657339658</v>
      </c>
      <c r="AN156">
        <f t="shared" si="139"/>
        <v>828.30870666477404</v>
      </c>
      <c r="AO156" s="13">
        <f t="shared" si="117"/>
        <v>2813.5073827337451</v>
      </c>
      <c r="AP156" s="13">
        <f t="shared" si="155"/>
        <v>628.41966277274457</v>
      </c>
      <c r="AQ156" s="13">
        <f t="shared" si="118"/>
        <v>16763.732445960341</v>
      </c>
      <c r="AR156" s="13">
        <f t="shared" si="140"/>
        <v>737.27506826599358</v>
      </c>
      <c r="AS156" s="38">
        <f t="shared" si="119"/>
        <v>2813.5073827337451</v>
      </c>
      <c r="AT156" s="37">
        <f t="shared" si="141"/>
        <v>80763974.665005758</v>
      </c>
      <c r="AU156" s="13">
        <f t="shared" si="120"/>
        <v>33129.294861750393</v>
      </c>
      <c r="AV156">
        <f t="shared" si="142"/>
        <v>80764189.790297061</v>
      </c>
      <c r="AW156" s="13">
        <f t="shared" si="121"/>
        <v>80764377.431120396</v>
      </c>
      <c r="AX156" s="13">
        <f t="shared" si="156"/>
        <v>197675123.00301972</v>
      </c>
      <c r="AY156" s="13">
        <f t="shared" si="122"/>
        <v>16763.732445960341</v>
      </c>
      <c r="AZ156">
        <f t="shared" si="143"/>
        <v>197675231.8584252</v>
      </c>
      <c r="BA156" s="13">
        <f t="shared" si="123"/>
        <v>197675525.94803166</v>
      </c>
      <c r="BB156" s="37">
        <f t="shared" si="144"/>
        <v>112.97425663945214</v>
      </c>
      <c r="BC156" s="13">
        <f t="shared" si="124"/>
        <v>30762.916657339658</v>
      </c>
      <c r="BD156">
        <f t="shared" si="145"/>
        <v>312.7334557130863</v>
      </c>
      <c r="BE156" s="13">
        <f t="shared" si="125"/>
        <v>503.35057957927143</v>
      </c>
      <c r="BF156" s="13">
        <f t="shared" si="157"/>
        <v>112.84441182105685</v>
      </c>
      <c r="BG156" s="13">
        <f t="shared" si="126"/>
        <v>16763.732445960341</v>
      </c>
      <c r="BH156">
        <f t="shared" si="146"/>
        <v>221.69981731430582</v>
      </c>
      <c r="BI156" s="13">
        <f t="shared" si="127"/>
        <v>503.35057957927143</v>
      </c>
      <c r="BJ156" s="37">
        <f t="shared" si="147"/>
        <v>1.3160841587359395</v>
      </c>
      <c r="BK156" s="13">
        <f t="shared" si="128"/>
        <v>2366.3782044107429</v>
      </c>
      <c r="BL156">
        <f t="shared" si="148"/>
        <v>16.682176395169336</v>
      </c>
      <c r="BM156" s="13">
        <f t="shared" si="129"/>
        <v>5.6772349545232395</v>
      </c>
      <c r="BN156" s="13">
        <f t="shared" si="158"/>
        <v>1.7748691837326502</v>
      </c>
      <c r="BO156" s="13">
        <f t="shared" si="130"/>
        <v>16763.732445960341</v>
      </c>
      <c r="BP156">
        <f t="shared" si="149"/>
        <v>110.63027467698161</v>
      </c>
      <c r="BQ156" s="13">
        <f t="shared" si="131"/>
        <v>5.6772349545232395</v>
      </c>
      <c r="BR156" s="37">
        <f t="shared" si="150"/>
        <v>186.01507445024774</v>
      </c>
      <c r="BS156" s="13">
        <f t="shared" si="132"/>
        <v>37862.051270571887</v>
      </c>
      <c r="BT156">
        <f t="shared" si="151"/>
        <v>431.8725502331821</v>
      </c>
      <c r="BU156" s="13">
        <f t="shared" si="133"/>
        <v>829.96785815000442</v>
      </c>
      <c r="BV156" s="13">
        <f t="shared" si="159"/>
        <v>117588208.32452293</v>
      </c>
      <c r="BW156" s="13">
        <f t="shared" si="134"/>
        <v>16763.732445960341</v>
      </c>
      <c r="BX156">
        <f t="shared" si="152"/>
        <v>117588317.17992842</v>
      </c>
      <c r="BY156" s="13">
        <f t="shared" si="135"/>
        <v>117588852.55430891</v>
      </c>
    </row>
    <row r="157" spans="29:77" x14ac:dyDescent="0.2">
      <c r="AC157">
        <v>155</v>
      </c>
      <c r="AD157" s="37">
        <f t="shared" si="136"/>
        <v>370951371.2937628</v>
      </c>
      <c r="AE157" s="13">
        <f t="shared" si="112"/>
        <v>30762.916657339658</v>
      </c>
      <c r="AF157">
        <f t="shared" si="153"/>
        <v>370951569.76419288</v>
      </c>
      <c r="AG157" s="13">
        <f t="shared" si="113"/>
        <v>370952418.14796197</v>
      </c>
      <c r="AH157" s="13">
        <f t="shared" si="154"/>
        <v>370951371.16391802</v>
      </c>
      <c r="AI157" s="13">
        <f t="shared" si="114"/>
        <v>16763.732445960341</v>
      </c>
      <c r="AJ157">
        <f t="shared" si="137"/>
        <v>370951479.31703055</v>
      </c>
      <c r="AK157" s="13">
        <f t="shared" si="115"/>
        <v>370952418.14796197</v>
      </c>
      <c r="AL157" s="37">
        <f t="shared" si="138"/>
        <v>628.5495075911399</v>
      </c>
      <c r="AM157" s="13">
        <f t="shared" si="116"/>
        <v>30762.916657339658</v>
      </c>
      <c r="AN157">
        <f t="shared" si="139"/>
        <v>827.01993763849259</v>
      </c>
      <c r="AO157" s="13">
        <f t="shared" si="117"/>
        <v>2813.5073827337451</v>
      </c>
      <c r="AP157" s="13">
        <f t="shared" si="155"/>
        <v>628.41966277274457</v>
      </c>
      <c r="AQ157" s="13">
        <f t="shared" si="118"/>
        <v>16763.732445960341</v>
      </c>
      <c r="AR157" s="13">
        <f t="shared" si="140"/>
        <v>736.57277532732746</v>
      </c>
      <c r="AS157" s="38">
        <f t="shared" si="119"/>
        <v>2813.5073827337451</v>
      </c>
      <c r="AT157" s="37">
        <f t="shared" si="141"/>
        <v>80763974.665005758</v>
      </c>
      <c r="AU157" s="13">
        <f t="shared" si="120"/>
        <v>33129.294861750393</v>
      </c>
      <c r="AV157">
        <f t="shared" si="142"/>
        <v>80764188.40239197</v>
      </c>
      <c r="AW157" s="13">
        <f t="shared" si="121"/>
        <v>80764377.431120396</v>
      </c>
      <c r="AX157" s="13">
        <f t="shared" si="156"/>
        <v>197675123.00301972</v>
      </c>
      <c r="AY157" s="13">
        <f t="shared" si="122"/>
        <v>16763.732445960341</v>
      </c>
      <c r="AZ157">
        <f t="shared" si="143"/>
        <v>197675231.15613228</v>
      </c>
      <c r="BA157" s="13">
        <f t="shared" si="123"/>
        <v>197675525.94803166</v>
      </c>
      <c r="BB157" s="37">
        <f t="shared" si="144"/>
        <v>112.97425663945214</v>
      </c>
      <c r="BC157" s="13">
        <f t="shared" si="124"/>
        <v>30762.916657339658</v>
      </c>
      <c r="BD157">
        <f t="shared" si="145"/>
        <v>311.44468668680474</v>
      </c>
      <c r="BE157" s="13">
        <f t="shared" si="125"/>
        <v>503.35057957927143</v>
      </c>
      <c r="BF157" s="13">
        <f t="shared" si="157"/>
        <v>112.84441182105685</v>
      </c>
      <c r="BG157" s="13">
        <f t="shared" si="126"/>
        <v>16763.732445960341</v>
      </c>
      <c r="BH157">
        <f t="shared" si="146"/>
        <v>220.9975243756397</v>
      </c>
      <c r="BI157" s="13">
        <f t="shared" si="127"/>
        <v>503.35057957927143</v>
      </c>
      <c r="BJ157" s="37">
        <f t="shared" si="147"/>
        <v>1.3160841587359395</v>
      </c>
      <c r="BK157" s="13">
        <f t="shared" si="128"/>
        <v>2366.3782044107429</v>
      </c>
      <c r="BL157">
        <f t="shared" si="148"/>
        <v>16.583040316224604</v>
      </c>
      <c r="BM157" s="13">
        <f t="shared" si="129"/>
        <v>5.6772349545232395</v>
      </c>
      <c r="BN157" s="13">
        <f t="shared" si="158"/>
        <v>1.7748691837326502</v>
      </c>
      <c r="BO157" s="13">
        <f t="shared" si="130"/>
        <v>16763.732445960341</v>
      </c>
      <c r="BP157">
        <f t="shared" si="149"/>
        <v>109.92798173831549</v>
      </c>
      <c r="BQ157" s="13">
        <f t="shared" si="131"/>
        <v>5.6772349545232395</v>
      </c>
      <c r="BR157" s="37">
        <f t="shared" si="150"/>
        <v>186.01507445024774</v>
      </c>
      <c r="BS157" s="13">
        <f t="shared" si="132"/>
        <v>37862.051270571887</v>
      </c>
      <c r="BT157">
        <f t="shared" si="151"/>
        <v>430.2863729700664</v>
      </c>
      <c r="BU157" s="13">
        <f t="shared" si="133"/>
        <v>829.96785815000442</v>
      </c>
      <c r="BV157" s="13">
        <f t="shared" si="159"/>
        <v>117588208.32452293</v>
      </c>
      <c r="BW157" s="13">
        <f t="shared" si="134"/>
        <v>16763.732445960341</v>
      </c>
      <c r="BX157">
        <f t="shared" si="152"/>
        <v>117588316.47763549</v>
      </c>
      <c r="BY157" s="13">
        <f t="shared" si="135"/>
        <v>117588852.55430891</v>
      </c>
    </row>
    <row r="158" spans="29:77" x14ac:dyDescent="0.2">
      <c r="AC158">
        <v>156</v>
      </c>
      <c r="AD158" s="37">
        <f t="shared" si="136"/>
        <v>370951371.2937628</v>
      </c>
      <c r="AE158" s="13">
        <f t="shared" si="112"/>
        <v>30762.916657339658</v>
      </c>
      <c r="AF158">
        <f t="shared" si="153"/>
        <v>370951568.49194652</v>
      </c>
      <c r="AG158" s="13">
        <f t="shared" si="113"/>
        <v>370952418.14796197</v>
      </c>
      <c r="AH158" s="13">
        <f t="shared" si="154"/>
        <v>370951371.16391802</v>
      </c>
      <c r="AI158" s="13">
        <f t="shared" si="114"/>
        <v>16763.732445960341</v>
      </c>
      <c r="AJ158">
        <f t="shared" si="137"/>
        <v>370951478.62374139</v>
      </c>
      <c r="AK158" s="13">
        <f t="shared" si="115"/>
        <v>370952418.14796197</v>
      </c>
      <c r="AL158" s="37">
        <f t="shared" si="138"/>
        <v>628.5495075911399</v>
      </c>
      <c r="AM158" s="13">
        <f t="shared" si="116"/>
        <v>30762.916657339658</v>
      </c>
      <c r="AN158">
        <f t="shared" si="139"/>
        <v>825.74769129203514</v>
      </c>
      <c r="AO158" s="13">
        <f t="shared" si="117"/>
        <v>2813.5073827337451</v>
      </c>
      <c r="AP158" s="13">
        <f t="shared" si="155"/>
        <v>628.41966277274457</v>
      </c>
      <c r="AQ158" s="13">
        <f t="shared" si="118"/>
        <v>16763.732445960341</v>
      </c>
      <c r="AR158" s="13">
        <f t="shared" si="140"/>
        <v>735.87948614428524</v>
      </c>
      <c r="AS158" s="38">
        <f t="shared" si="119"/>
        <v>2813.5073827337451</v>
      </c>
      <c r="AT158" s="37">
        <f t="shared" si="141"/>
        <v>80763974.665005758</v>
      </c>
      <c r="AU158" s="13">
        <f t="shared" si="120"/>
        <v>33129.294861750393</v>
      </c>
      <c r="AV158">
        <f t="shared" si="142"/>
        <v>80764187.03228052</v>
      </c>
      <c r="AW158" s="13">
        <f t="shared" si="121"/>
        <v>80764377.431120396</v>
      </c>
      <c r="AX158" s="13">
        <f t="shared" si="156"/>
        <v>197675123.00301972</v>
      </c>
      <c r="AY158" s="13">
        <f t="shared" si="122"/>
        <v>16763.732445960341</v>
      </c>
      <c r="AZ158">
        <f t="shared" si="143"/>
        <v>197675230.46284309</v>
      </c>
      <c r="BA158" s="13">
        <f t="shared" si="123"/>
        <v>197675525.94803166</v>
      </c>
      <c r="BB158" s="37">
        <f t="shared" si="144"/>
        <v>112.97425663945214</v>
      </c>
      <c r="BC158" s="13">
        <f t="shared" si="124"/>
        <v>30762.916657339658</v>
      </c>
      <c r="BD158">
        <f t="shared" si="145"/>
        <v>310.17244034034741</v>
      </c>
      <c r="BE158" s="13">
        <f t="shared" si="125"/>
        <v>503.35057957927143</v>
      </c>
      <c r="BF158" s="13">
        <f t="shared" si="157"/>
        <v>112.84441182105685</v>
      </c>
      <c r="BG158" s="13">
        <f t="shared" si="126"/>
        <v>16763.732445960341</v>
      </c>
      <c r="BH158">
        <f t="shared" si="146"/>
        <v>220.3042351925975</v>
      </c>
      <c r="BI158" s="13">
        <f t="shared" si="127"/>
        <v>503.35057957927143</v>
      </c>
      <c r="BJ158" s="37">
        <f t="shared" si="147"/>
        <v>1.3160841587359395</v>
      </c>
      <c r="BK158" s="13">
        <f t="shared" si="128"/>
        <v>2366.3782044107429</v>
      </c>
      <c r="BL158">
        <f t="shared" si="148"/>
        <v>16.485175212650958</v>
      </c>
      <c r="BM158" s="13">
        <f t="shared" si="129"/>
        <v>5.6772349545232395</v>
      </c>
      <c r="BN158" s="13">
        <f t="shared" si="158"/>
        <v>1.7748691837326502</v>
      </c>
      <c r="BO158" s="13">
        <f t="shared" si="130"/>
        <v>16763.732445960341</v>
      </c>
      <c r="BP158">
        <f t="shared" si="149"/>
        <v>109.2346925552733</v>
      </c>
      <c r="BQ158" s="13">
        <f t="shared" si="131"/>
        <v>5.6772349545232395</v>
      </c>
      <c r="BR158" s="37">
        <f t="shared" si="150"/>
        <v>186.01507445024774</v>
      </c>
      <c r="BS158" s="13">
        <f t="shared" si="132"/>
        <v>37862.051270571887</v>
      </c>
      <c r="BT158">
        <f t="shared" si="151"/>
        <v>428.72053131288806</v>
      </c>
      <c r="BU158" s="13">
        <f t="shared" si="133"/>
        <v>829.96785815000442</v>
      </c>
      <c r="BV158" s="13">
        <f t="shared" si="159"/>
        <v>117588208.32452293</v>
      </c>
      <c r="BW158" s="13">
        <f t="shared" si="134"/>
        <v>16763.732445960341</v>
      </c>
      <c r="BX158">
        <f t="shared" si="152"/>
        <v>117588315.7843463</v>
      </c>
      <c r="BY158" s="13">
        <f t="shared" si="135"/>
        <v>117588852.55430891</v>
      </c>
    </row>
    <row r="159" spans="29:77" x14ac:dyDescent="0.2">
      <c r="AC159">
        <v>157</v>
      </c>
      <c r="AD159" s="37">
        <f t="shared" si="136"/>
        <v>370951371.2937628</v>
      </c>
      <c r="AE159" s="13">
        <f t="shared" si="112"/>
        <v>30762.916657339658</v>
      </c>
      <c r="AF159">
        <f t="shared" si="153"/>
        <v>370951567.23590714</v>
      </c>
      <c r="AG159" s="13">
        <f t="shared" si="113"/>
        <v>370952418.14796197</v>
      </c>
      <c r="AH159" s="13">
        <f t="shared" si="154"/>
        <v>370951371.16391802</v>
      </c>
      <c r="AI159" s="13">
        <f t="shared" si="114"/>
        <v>16763.732445960341</v>
      </c>
      <c r="AJ159">
        <f t="shared" si="137"/>
        <v>370951477.93928391</v>
      </c>
      <c r="AK159" s="13">
        <f t="shared" si="115"/>
        <v>370952418.14796197</v>
      </c>
      <c r="AL159" s="37">
        <f t="shared" si="138"/>
        <v>628.5495075911399</v>
      </c>
      <c r="AM159" s="13">
        <f t="shared" si="116"/>
        <v>30762.916657339658</v>
      </c>
      <c r="AN159">
        <f t="shared" si="139"/>
        <v>824.49165190540521</v>
      </c>
      <c r="AO159" s="13">
        <f t="shared" si="117"/>
        <v>2813.5073827337451</v>
      </c>
      <c r="AP159" s="13">
        <f t="shared" si="155"/>
        <v>628.41966277274457</v>
      </c>
      <c r="AQ159" s="13">
        <f t="shared" si="118"/>
        <v>16763.732445960341</v>
      </c>
      <c r="AR159" s="13">
        <f t="shared" si="140"/>
        <v>735.19502867058111</v>
      </c>
      <c r="AS159" s="38">
        <f t="shared" si="119"/>
        <v>2813.5073827337451</v>
      </c>
      <c r="AT159" s="37">
        <f t="shared" si="141"/>
        <v>80763974.665005758</v>
      </c>
      <c r="AU159" s="13">
        <f t="shared" si="120"/>
        <v>33129.294861750393</v>
      </c>
      <c r="AV159">
        <f t="shared" si="142"/>
        <v>80764185.67962271</v>
      </c>
      <c r="AW159" s="13">
        <f t="shared" si="121"/>
        <v>80764377.431120396</v>
      </c>
      <c r="AX159" s="13">
        <f t="shared" si="156"/>
        <v>197675123.00301972</v>
      </c>
      <c r="AY159" s="13">
        <f t="shared" si="122"/>
        <v>16763.732445960341</v>
      </c>
      <c r="AZ159">
        <f t="shared" si="143"/>
        <v>197675229.77838561</v>
      </c>
      <c r="BA159" s="13">
        <f t="shared" si="123"/>
        <v>197675525.94803166</v>
      </c>
      <c r="BB159" s="37">
        <f t="shared" si="144"/>
        <v>112.97425663945214</v>
      </c>
      <c r="BC159" s="13">
        <f t="shared" si="124"/>
        <v>30762.916657339658</v>
      </c>
      <c r="BD159">
        <f t="shared" si="145"/>
        <v>308.91640095371747</v>
      </c>
      <c r="BE159" s="13">
        <f t="shared" si="125"/>
        <v>503.35057957927143</v>
      </c>
      <c r="BF159" s="13">
        <f t="shared" si="157"/>
        <v>112.84441182105685</v>
      </c>
      <c r="BG159" s="13">
        <f t="shared" si="126"/>
        <v>16763.732445960341</v>
      </c>
      <c r="BH159">
        <f t="shared" si="146"/>
        <v>219.61977771889343</v>
      </c>
      <c r="BI159" s="13">
        <f t="shared" si="127"/>
        <v>503.35057957927143</v>
      </c>
      <c r="BJ159" s="37">
        <f t="shared" si="147"/>
        <v>1.3160841587359395</v>
      </c>
      <c r="BK159" s="13">
        <f t="shared" si="128"/>
        <v>2366.3782044107429</v>
      </c>
      <c r="BL159">
        <f t="shared" si="148"/>
        <v>16.388556798294811</v>
      </c>
      <c r="BM159" s="13">
        <f t="shared" si="129"/>
        <v>5.6772349545232395</v>
      </c>
      <c r="BN159" s="13">
        <f t="shared" si="158"/>
        <v>1.7748691837326502</v>
      </c>
      <c r="BO159" s="13">
        <f t="shared" si="130"/>
        <v>16763.732445960341</v>
      </c>
      <c r="BP159">
        <f t="shared" si="149"/>
        <v>108.55023508156921</v>
      </c>
      <c r="BQ159" s="13">
        <f t="shared" si="131"/>
        <v>5.6772349545232395</v>
      </c>
      <c r="BR159" s="37">
        <f t="shared" si="150"/>
        <v>186.01507445024774</v>
      </c>
      <c r="BS159" s="13">
        <f t="shared" si="132"/>
        <v>37862.051270571887</v>
      </c>
      <c r="BT159">
        <f t="shared" si="151"/>
        <v>427.1746366831897</v>
      </c>
      <c r="BU159" s="13">
        <f t="shared" si="133"/>
        <v>829.96785815000442</v>
      </c>
      <c r="BV159" s="13">
        <f t="shared" si="159"/>
        <v>117588208.32452293</v>
      </c>
      <c r="BW159" s="13">
        <f t="shared" si="134"/>
        <v>16763.732445960341</v>
      </c>
      <c r="BX159">
        <f t="shared" si="152"/>
        <v>117588315.09988883</v>
      </c>
      <c r="BY159" s="13">
        <f t="shared" si="135"/>
        <v>117588852.55430891</v>
      </c>
    </row>
    <row r="160" spans="29:77" x14ac:dyDescent="0.2">
      <c r="AC160">
        <v>158</v>
      </c>
      <c r="AD160" s="37">
        <f t="shared" si="136"/>
        <v>370951371.2937628</v>
      </c>
      <c r="AE160" s="13">
        <f t="shared" si="112"/>
        <v>30762.916657339658</v>
      </c>
      <c r="AF160">
        <f t="shared" si="153"/>
        <v>370951565.99576694</v>
      </c>
      <c r="AG160" s="13">
        <f t="shared" si="113"/>
        <v>370952418.14796197</v>
      </c>
      <c r="AH160" s="13">
        <f t="shared" si="154"/>
        <v>370951371.16391802</v>
      </c>
      <c r="AI160" s="13">
        <f t="shared" si="114"/>
        <v>16763.732445960341</v>
      </c>
      <c r="AJ160">
        <f t="shared" si="137"/>
        <v>370951477.26349044</v>
      </c>
      <c r="AK160" s="13">
        <f t="shared" si="115"/>
        <v>370952418.14796197</v>
      </c>
      <c r="AL160" s="37">
        <f t="shared" si="138"/>
        <v>628.5495075911399</v>
      </c>
      <c r="AM160" s="13">
        <f t="shared" si="116"/>
        <v>30762.916657339658</v>
      </c>
      <c r="AN160">
        <f t="shared" si="139"/>
        <v>823.25151175151746</v>
      </c>
      <c r="AO160" s="13">
        <f t="shared" si="117"/>
        <v>2813.5073827337451</v>
      </c>
      <c r="AP160" s="13">
        <f t="shared" si="155"/>
        <v>628.41966277274457</v>
      </c>
      <c r="AQ160" s="13">
        <f t="shared" si="118"/>
        <v>16763.732445960341</v>
      </c>
      <c r="AR160" s="13">
        <f t="shared" si="140"/>
        <v>734.51923521553158</v>
      </c>
      <c r="AS160" s="38">
        <f t="shared" si="119"/>
        <v>2813.5073827337451</v>
      </c>
      <c r="AT160" s="37">
        <f t="shared" si="141"/>
        <v>80763974.665005758</v>
      </c>
      <c r="AU160" s="13">
        <f t="shared" si="120"/>
        <v>33129.294861750393</v>
      </c>
      <c r="AV160">
        <f t="shared" si="142"/>
        <v>80764184.344087169</v>
      </c>
      <c r="AW160" s="13">
        <f t="shared" si="121"/>
        <v>80764377.431120396</v>
      </c>
      <c r="AX160" s="13">
        <f t="shared" si="156"/>
        <v>197675123.00301972</v>
      </c>
      <c r="AY160" s="13">
        <f t="shared" si="122"/>
        <v>16763.732445960341</v>
      </c>
      <c r="AZ160">
        <f t="shared" si="143"/>
        <v>197675229.10259217</v>
      </c>
      <c r="BA160" s="13">
        <f t="shared" si="123"/>
        <v>197675525.94803166</v>
      </c>
      <c r="BB160" s="37">
        <f t="shared" si="144"/>
        <v>112.97425663945214</v>
      </c>
      <c r="BC160" s="13">
        <f t="shared" si="124"/>
        <v>30762.916657339658</v>
      </c>
      <c r="BD160">
        <f t="shared" si="145"/>
        <v>307.67626079982972</v>
      </c>
      <c r="BE160" s="13">
        <f t="shared" si="125"/>
        <v>503.35057957927143</v>
      </c>
      <c r="BF160" s="13">
        <f t="shared" si="157"/>
        <v>112.84441182105685</v>
      </c>
      <c r="BG160" s="13">
        <f t="shared" si="126"/>
        <v>16763.732445960341</v>
      </c>
      <c r="BH160">
        <f t="shared" si="146"/>
        <v>218.94398426384382</v>
      </c>
      <c r="BI160" s="13">
        <f t="shared" si="127"/>
        <v>503.35057957927143</v>
      </c>
      <c r="BJ160" s="37">
        <f t="shared" si="147"/>
        <v>1.3160841587359395</v>
      </c>
      <c r="BK160" s="13">
        <f t="shared" si="128"/>
        <v>2366.3782044107429</v>
      </c>
      <c r="BL160">
        <f t="shared" si="148"/>
        <v>16.293161401841907</v>
      </c>
      <c r="BM160" s="13">
        <f t="shared" si="129"/>
        <v>5.6772349545232395</v>
      </c>
      <c r="BN160" s="13">
        <f t="shared" si="158"/>
        <v>1.7748691837326502</v>
      </c>
      <c r="BO160" s="13">
        <f t="shared" si="130"/>
        <v>16763.732445960341</v>
      </c>
      <c r="BP160">
        <f t="shared" si="149"/>
        <v>107.87444162651961</v>
      </c>
      <c r="BQ160" s="13">
        <f t="shared" si="131"/>
        <v>5.6772349545232395</v>
      </c>
      <c r="BR160" s="37">
        <f t="shared" si="150"/>
        <v>186.01507445024774</v>
      </c>
      <c r="BS160" s="13">
        <f t="shared" si="132"/>
        <v>37862.051270571887</v>
      </c>
      <c r="BT160">
        <f t="shared" si="151"/>
        <v>425.64831033994324</v>
      </c>
      <c r="BU160" s="13">
        <f t="shared" si="133"/>
        <v>829.96785815000442</v>
      </c>
      <c r="BV160" s="13">
        <f t="shared" si="159"/>
        <v>117588208.32452293</v>
      </c>
      <c r="BW160" s="13">
        <f t="shared" si="134"/>
        <v>16763.732445960341</v>
      </c>
      <c r="BX160">
        <f t="shared" si="152"/>
        <v>117588314.42409538</v>
      </c>
      <c r="BY160" s="13">
        <f t="shared" si="135"/>
        <v>117588852.55430891</v>
      </c>
    </row>
    <row r="161" spans="29:77" x14ac:dyDescent="0.2">
      <c r="AC161">
        <v>159</v>
      </c>
      <c r="AD161" s="37">
        <f t="shared" si="136"/>
        <v>370951371.2937628</v>
      </c>
      <c r="AE161" s="13">
        <f t="shared" si="112"/>
        <v>30762.916657339658</v>
      </c>
      <c r="AF161">
        <f t="shared" si="153"/>
        <v>370951564.77122605</v>
      </c>
      <c r="AG161" s="13">
        <f t="shared" si="113"/>
        <v>370952418.14796197</v>
      </c>
      <c r="AH161" s="13">
        <f t="shared" si="154"/>
        <v>370951371.16391802</v>
      </c>
      <c r="AI161" s="13">
        <f t="shared" si="114"/>
        <v>16763.732445960341</v>
      </c>
      <c r="AJ161">
        <f t="shared" si="137"/>
        <v>370951476.59619755</v>
      </c>
      <c r="AK161" s="13">
        <f t="shared" si="115"/>
        <v>370952418.14796197</v>
      </c>
      <c r="AL161" s="37">
        <f t="shared" si="138"/>
        <v>628.5495075911399</v>
      </c>
      <c r="AM161" s="13">
        <f t="shared" si="116"/>
        <v>30762.916657339658</v>
      </c>
      <c r="AN161">
        <f t="shared" si="139"/>
        <v>822.02697084484839</v>
      </c>
      <c r="AO161" s="13">
        <f t="shared" si="117"/>
        <v>2813.5073827337451</v>
      </c>
      <c r="AP161" s="13">
        <f t="shared" si="155"/>
        <v>628.41966277274457</v>
      </c>
      <c r="AQ161" s="13">
        <f t="shared" si="118"/>
        <v>16763.732445960341</v>
      </c>
      <c r="AR161" s="13">
        <f t="shared" si="140"/>
        <v>733.85194230708635</v>
      </c>
      <c r="AS161" s="38">
        <f t="shared" si="119"/>
        <v>2813.5073827337451</v>
      </c>
      <c r="AT161" s="37">
        <f t="shared" si="141"/>
        <v>80763974.665005758</v>
      </c>
      <c r="AU161" s="13">
        <f t="shared" si="120"/>
        <v>33129.294861750393</v>
      </c>
      <c r="AV161">
        <f t="shared" si="142"/>
        <v>80764183.025350794</v>
      </c>
      <c r="AW161" s="13">
        <f t="shared" si="121"/>
        <v>80764377.431120396</v>
      </c>
      <c r="AX161" s="13">
        <f t="shared" si="156"/>
        <v>197675123.00301972</v>
      </c>
      <c r="AY161" s="13">
        <f t="shared" si="122"/>
        <v>16763.732445960341</v>
      </c>
      <c r="AZ161">
        <f t="shared" si="143"/>
        <v>197675228.43529925</v>
      </c>
      <c r="BA161" s="13">
        <f t="shared" si="123"/>
        <v>197675525.94803166</v>
      </c>
      <c r="BB161" s="37">
        <f t="shared" si="144"/>
        <v>112.97425663945214</v>
      </c>
      <c r="BC161" s="13">
        <f t="shared" si="124"/>
        <v>30762.916657339658</v>
      </c>
      <c r="BD161">
        <f t="shared" si="145"/>
        <v>306.45171989316066</v>
      </c>
      <c r="BE161" s="13">
        <f t="shared" si="125"/>
        <v>503.35057957927143</v>
      </c>
      <c r="BF161" s="13">
        <f t="shared" si="157"/>
        <v>112.84441182105685</v>
      </c>
      <c r="BG161" s="13">
        <f t="shared" si="126"/>
        <v>16763.732445960341</v>
      </c>
      <c r="BH161">
        <f t="shared" si="146"/>
        <v>218.27669135539861</v>
      </c>
      <c r="BI161" s="13">
        <f t="shared" si="127"/>
        <v>503.35057957927143</v>
      </c>
      <c r="BJ161" s="37">
        <f t="shared" si="147"/>
        <v>1.3160841587359395</v>
      </c>
      <c r="BK161" s="13">
        <f t="shared" si="128"/>
        <v>2366.3782044107429</v>
      </c>
      <c r="BL161">
        <f t="shared" si="148"/>
        <v>16.198965947482751</v>
      </c>
      <c r="BM161" s="13">
        <f t="shared" si="129"/>
        <v>5.6772349545232395</v>
      </c>
      <c r="BN161" s="13">
        <f t="shared" si="158"/>
        <v>1.7748691837326502</v>
      </c>
      <c r="BO161" s="13">
        <f t="shared" si="130"/>
        <v>16763.732445960341</v>
      </c>
      <c r="BP161">
        <f t="shared" si="149"/>
        <v>107.20714871807441</v>
      </c>
      <c r="BQ161" s="13">
        <f t="shared" si="131"/>
        <v>5.6772349545232395</v>
      </c>
      <c r="BR161" s="37">
        <f t="shared" si="150"/>
        <v>186.01507445024774</v>
      </c>
      <c r="BS161" s="13">
        <f t="shared" si="132"/>
        <v>37862.051270571887</v>
      </c>
      <c r="BT161">
        <f t="shared" si="151"/>
        <v>424.14118307019669</v>
      </c>
      <c r="BU161" s="13">
        <f t="shared" si="133"/>
        <v>829.96785815000442</v>
      </c>
      <c r="BV161" s="13">
        <f t="shared" si="159"/>
        <v>117588208.32452293</v>
      </c>
      <c r="BW161" s="13">
        <f t="shared" si="134"/>
        <v>16763.732445960341</v>
      </c>
      <c r="BX161">
        <f t="shared" si="152"/>
        <v>117588313.75680245</v>
      </c>
      <c r="BY161" s="13">
        <f t="shared" si="135"/>
        <v>117588852.55430891</v>
      </c>
    </row>
    <row r="162" spans="29:77" x14ac:dyDescent="0.2">
      <c r="AC162">
        <v>160</v>
      </c>
      <c r="AD162" s="37">
        <f t="shared" si="136"/>
        <v>370951371.2937628</v>
      </c>
      <c r="AE162" s="13">
        <f t="shared" si="112"/>
        <v>30762.916657339658</v>
      </c>
      <c r="AF162">
        <f t="shared" si="153"/>
        <v>370951563.56199193</v>
      </c>
      <c r="AG162" s="13">
        <f t="shared" si="113"/>
        <v>370952418.14796197</v>
      </c>
      <c r="AH162" s="13">
        <f t="shared" si="154"/>
        <v>370951371.16391802</v>
      </c>
      <c r="AI162" s="13">
        <f t="shared" si="114"/>
        <v>16763.732445960341</v>
      </c>
      <c r="AJ162">
        <f t="shared" si="137"/>
        <v>370951475.93724579</v>
      </c>
      <c r="AK162" s="13">
        <f t="shared" si="115"/>
        <v>370952418.14796197</v>
      </c>
      <c r="AL162" s="37">
        <f t="shared" si="138"/>
        <v>628.5495075911399</v>
      </c>
      <c r="AM162" s="13">
        <f t="shared" si="116"/>
        <v>30762.916657339658</v>
      </c>
      <c r="AN162">
        <f t="shared" si="139"/>
        <v>820.81773669951281</v>
      </c>
      <c r="AO162" s="13">
        <f t="shared" si="117"/>
        <v>2813.5073827337451</v>
      </c>
      <c r="AP162" s="13">
        <f t="shared" si="155"/>
        <v>628.41966277274457</v>
      </c>
      <c r="AQ162" s="13">
        <f t="shared" si="118"/>
        <v>16763.732445960341</v>
      </c>
      <c r="AR162" s="13">
        <f t="shared" si="140"/>
        <v>733.1929905599967</v>
      </c>
      <c r="AS162" s="38">
        <f t="shared" si="119"/>
        <v>2813.5073827337451</v>
      </c>
      <c r="AT162" s="37">
        <f t="shared" si="141"/>
        <v>80763974.665005758</v>
      </c>
      <c r="AU162" s="13">
        <f t="shared" si="120"/>
        <v>33129.294861750393</v>
      </c>
      <c r="AV162">
        <f t="shared" si="142"/>
        <v>80764181.723098651</v>
      </c>
      <c r="AW162" s="13">
        <f t="shared" si="121"/>
        <v>80764377.431120396</v>
      </c>
      <c r="AX162" s="13">
        <f t="shared" si="156"/>
        <v>197675123.00301972</v>
      </c>
      <c r="AY162" s="13">
        <f t="shared" si="122"/>
        <v>16763.732445960341</v>
      </c>
      <c r="AZ162">
        <f t="shared" si="143"/>
        <v>197675227.77634752</v>
      </c>
      <c r="BA162" s="13">
        <f t="shared" si="123"/>
        <v>197675525.94803166</v>
      </c>
      <c r="BB162" s="37">
        <f t="shared" si="144"/>
        <v>112.97425663945214</v>
      </c>
      <c r="BC162" s="13">
        <f t="shared" si="124"/>
        <v>30762.916657339658</v>
      </c>
      <c r="BD162">
        <f t="shared" si="145"/>
        <v>305.24248574782496</v>
      </c>
      <c r="BE162" s="13">
        <f t="shared" si="125"/>
        <v>503.35057957927143</v>
      </c>
      <c r="BF162" s="13">
        <f t="shared" si="157"/>
        <v>112.84441182105685</v>
      </c>
      <c r="BG162" s="13">
        <f t="shared" si="126"/>
        <v>16763.732445960341</v>
      </c>
      <c r="BH162">
        <f t="shared" si="146"/>
        <v>217.61773960830897</v>
      </c>
      <c r="BI162" s="13">
        <f t="shared" si="127"/>
        <v>503.35057957927143</v>
      </c>
      <c r="BJ162" s="37">
        <f t="shared" si="147"/>
        <v>1.3160841587359395</v>
      </c>
      <c r="BK162" s="13">
        <f t="shared" si="128"/>
        <v>2366.3782044107429</v>
      </c>
      <c r="BL162">
        <f t="shared" si="148"/>
        <v>16.105947936303082</v>
      </c>
      <c r="BM162" s="13">
        <f t="shared" si="129"/>
        <v>5.6772349545232395</v>
      </c>
      <c r="BN162" s="13">
        <f t="shared" si="158"/>
        <v>1.7748691837326502</v>
      </c>
      <c r="BO162" s="13">
        <f t="shared" si="130"/>
        <v>16763.732445960341</v>
      </c>
      <c r="BP162">
        <f t="shared" si="149"/>
        <v>106.54819697098478</v>
      </c>
      <c r="BQ162" s="13">
        <f t="shared" si="131"/>
        <v>5.6772349545232395</v>
      </c>
      <c r="BR162" s="37">
        <f t="shared" si="150"/>
        <v>186.01507445024774</v>
      </c>
      <c r="BS162" s="13">
        <f t="shared" si="132"/>
        <v>37862.051270571887</v>
      </c>
      <c r="BT162">
        <f t="shared" si="151"/>
        <v>422.65289489132203</v>
      </c>
      <c r="BU162" s="13">
        <f t="shared" si="133"/>
        <v>829.96785815000442</v>
      </c>
      <c r="BV162" s="13">
        <f t="shared" si="159"/>
        <v>117588208.32452293</v>
      </c>
      <c r="BW162" s="13">
        <f t="shared" si="134"/>
        <v>16763.732445960341</v>
      </c>
      <c r="BX162">
        <f t="shared" si="152"/>
        <v>117588313.09785071</v>
      </c>
      <c r="BY162" s="13">
        <f t="shared" si="135"/>
        <v>117588852.55430891</v>
      </c>
    </row>
    <row r="163" spans="29:77" x14ac:dyDescent="0.2">
      <c r="AC163">
        <v>161</v>
      </c>
      <c r="AD163" s="37">
        <f t="shared" si="136"/>
        <v>370951371.2937628</v>
      </c>
      <c r="AE163" s="13">
        <f t="shared" si="112"/>
        <v>30762.916657339658</v>
      </c>
      <c r="AF163">
        <f t="shared" si="153"/>
        <v>370951562.36777931</v>
      </c>
      <c r="AG163" s="13">
        <f t="shared" si="113"/>
        <v>370952418.14796197</v>
      </c>
      <c r="AH163" s="13">
        <f t="shared" si="154"/>
        <v>370951371.16391802</v>
      </c>
      <c r="AI163" s="13">
        <f t="shared" si="114"/>
        <v>16763.732445960341</v>
      </c>
      <c r="AJ163">
        <f t="shared" si="137"/>
        <v>370951475.28647977</v>
      </c>
      <c r="AK163" s="13">
        <f t="shared" si="115"/>
        <v>370952418.14796197</v>
      </c>
      <c r="AL163" s="37">
        <f t="shared" si="138"/>
        <v>628.5495075911399</v>
      </c>
      <c r="AM163" s="13">
        <f t="shared" si="116"/>
        <v>30762.916657339658</v>
      </c>
      <c r="AN163">
        <f t="shared" si="139"/>
        <v>819.62352409635514</v>
      </c>
      <c r="AO163" s="13">
        <f t="shared" si="117"/>
        <v>2813.5073827337451</v>
      </c>
      <c r="AP163" s="13">
        <f t="shared" si="155"/>
        <v>628.41966277274457</v>
      </c>
      <c r="AQ163" s="13">
        <f t="shared" si="118"/>
        <v>16763.732445960341</v>
      </c>
      <c r="AR163" s="13">
        <f t="shared" si="140"/>
        <v>732.54222454889577</v>
      </c>
      <c r="AS163" s="38">
        <f t="shared" si="119"/>
        <v>2813.5073827337451</v>
      </c>
      <c r="AT163" s="37">
        <f t="shared" si="141"/>
        <v>80763974.665005758</v>
      </c>
      <c r="AU163" s="13">
        <f t="shared" si="120"/>
        <v>33129.294861750393</v>
      </c>
      <c r="AV163">
        <f t="shared" si="142"/>
        <v>80764180.437023535</v>
      </c>
      <c r="AW163" s="13">
        <f t="shared" si="121"/>
        <v>80764377.431120396</v>
      </c>
      <c r="AX163" s="13">
        <f t="shared" si="156"/>
        <v>197675123.00301972</v>
      </c>
      <c r="AY163" s="13">
        <f t="shared" si="122"/>
        <v>16763.732445960341</v>
      </c>
      <c r="AZ163">
        <f t="shared" si="143"/>
        <v>197675227.1255815</v>
      </c>
      <c r="BA163" s="13">
        <f t="shared" si="123"/>
        <v>197675525.94803166</v>
      </c>
      <c r="BB163" s="37">
        <f t="shared" si="144"/>
        <v>112.97425663945214</v>
      </c>
      <c r="BC163" s="13">
        <f t="shared" si="124"/>
        <v>30762.916657339658</v>
      </c>
      <c r="BD163">
        <f t="shared" si="145"/>
        <v>304.04827314466741</v>
      </c>
      <c r="BE163" s="13">
        <f t="shared" si="125"/>
        <v>503.35057957927143</v>
      </c>
      <c r="BF163" s="13">
        <f t="shared" si="157"/>
        <v>112.84441182105685</v>
      </c>
      <c r="BG163" s="13">
        <f t="shared" si="126"/>
        <v>16763.732445960341</v>
      </c>
      <c r="BH163">
        <f t="shared" si="146"/>
        <v>216.96697359720804</v>
      </c>
      <c r="BI163" s="13">
        <f t="shared" si="127"/>
        <v>503.35057957927143</v>
      </c>
      <c r="BJ163" s="37">
        <f t="shared" si="147"/>
        <v>1.3160841587359395</v>
      </c>
      <c r="BK163" s="13">
        <f t="shared" si="128"/>
        <v>2366.3782044107429</v>
      </c>
      <c r="BL163">
        <f t="shared" si="148"/>
        <v>16.014085428367881</v>
      </c>
      <c r="BM163" s="13">
        <f t="shared" si="129"/>
        <v>5.6772349545232395</v>
      </c>
      <c r="BN163" s="13">
        <f t="shared" si="158"/>
        <v>1.7748691837326502</v>
      </c>
      <c r="BO163" s="13">
        <f t="shared" si="130"/>
        <v>16763.732445960341</v>
      </c>
      <c r="BP163">
        <f t="shared" si="149"/>
        <v>105.89743095988383</v>
      </c>
      <c r="BQ163" s="13">
        <f t="shared" si="131"/>
        <v>5.6772349545232395</v>
      </c>
      <c r="BR163" s="37">
        <f t="shared" si="150"/>
        <v>186.01507445024774</v>
      </c>
      <c r="BS163" s="13">
        <f t="shared" si="132"/>
        <v>37862.051270571887</v>
      </c>
      <c r="BT163">
        <f t="shared" si="151"/>
        <v>421.18309476435883</v>
      </c>
      <c r="BU163" s="13">
        <f t="shared" si="133"/>
        <v>829.96785815000442</v>
      </c>
      <c r="BV163" s="13">
        <f t="shared" si="159"/>
        <v>117588208.32452293</v>
      </c>
      <c r="BW163" s="13">
        <f t="shared" si="134"/>
        <v>16763.732445960341</v>
      </c>
      <c r="BX163">
        <f t="shared" si="152"/>
        <v>117588312.44708471</v>
      </c>
      <c r="BY163" s="13">
        <f t="shared" si="135"/>
        <v>117588852.55430891</v>
      </c>
    </row>
    <row r="164" spans="29:77" x14ac:dyDescent="0.2">
      <c r="AC164">
        <v>162</v>
      </c>
      <c r="AD164" s="37">
        <f t="shared" si="136"/>
        <v>370951371.2937628</v>
      </c>
      <c r="AE164" s="13">
        <f t="shared" si="112"/>
        <v>30762.916657339658</v>
      </c>
      <c r="AF164">
        <f t="shared" si="153"/>
        <v>370951561.18831009</v>
      </c>
      <c r="AG164" s="13">
        <f t="shared" si="113"/>
        <v>370952418.14796197</v>
      </c>
      <c r="AH164" s="13">
        <f t="shared" si="154"/>
        <v>370951371.16391802</v>
      </c>
      <c r="AI164" s="13">
        <f t="shared" si="114"/>
        <v>16763.732445960341</v>
      </c>
      <c r="AJ164">
        <f t="shared" si="137"/>
        <v>370951474.64374793</v>
      </c>
      <c r="AK164" s="13">
        <f t="shared" si="115"/>
        <v>370952418.14796197</v>
      </c>
      <c r="AL164" s="37">
        <f t="shared" si="138"/>
        <v>628.5495075911399</v>
      </c>
      <c r="AM164" s="13">
        <f t="shared" si="116"/>
        <v>30762.916657339658</v>
      </c>
      <c r="AN164">
        <f t="shared" si="139"/>
        <v>818.44405485866866</v>
      </c>
      <c r="AO164" s="13">
        <f t="shared" si="117"/>
        <v>2813.5073827337451</v>
      </c>
      <c r="AP164" s="13">
        <f t="shared" si="155"/>
        <v>628.41966277274457</v>
      </c>
      <c r="AQ164" s="13">
        <f t="shared" si="118"/>
        <v>16763.732445960341</v>
      </c>
      <c r="AR164" s="13">
        <f t="shared" si="140"/>
        <v>731.89949268608007</v>
      </c>
      <c r="AS164" s="38">
        <f t="shared" si="119"/>
        <v>2813.5073827337451</v>
      </c>
      <c r="AT164" s="37">
        <f t="shared" si="141"/>
        <v>80763974.665005758</v>
      </c>
      <c r="AU164" s="13">
        <f t="shared" si="120"/>
        <v>33129.294861750393</v>
      </c>
      <c r="AV164">
        <f t="shared" si="142"/>
        <v>80764179.166825891</v>
      </c>
      <c r="AW164" s="13">
        <f t="shared" si="121"/>
        <v>80764377.431120396</v>
      </c>
      <c r="AX164" s="13">
        <f t="shared" si="156"/>
        <v>197675123.00301972</v>
      </c>
      <c r="AY164" s="13">
        <f t="shared" si="122"/>
        <v>16763.732445960341</v>
      </c>
      <c r="AZ164">
        <f t="shared" si="143"/>
        <v>197675226.48284963</v>
      </c>
      <c r="BA164" s="13">
        <f t="shared" si="123"/>
        <v>197675525.94803166</v>
      </c>
      <c r="BB164" s="37">
        <f t="shared" si="144"/>
        <v>112.97425663945214</v>
      </c>
      <c r="BC164" s="13">
        <f t="shared" si="124"/>
        <v>30762.916657339658</v>
      </c>
      <c r="BD164">
        <f t="shared" si="145"/>
        <v>302.86880390698093</v>
      </c>
      <c r="BE164" s="13">
        <f t="shared" si="125"/>
        <v>503.35057957927143</v>
      </c>
      <c r="BF164" s="13">
        <f t="shared" si="157"/>
        <v>112.84441182105685</v>
      </c>
      <c r="BG164" s="13">
        <f t="shared" si="126"/>
        <v>16763.732445960341</v>
      </c>
      <c r="BH164">
        <f t="shared" si="146"/>
        <v>216.32424173439227</v>
      </c>
      <c r="BI164" s="13">
        <f t="shared" si="127"/>
        <v>503.35057957927143</v>
      </c>
      <c r="BJ164" s="37">
        <f t="shared" si="147"/>
        <v>1.3160841587359395</v>
      </c>
      <c r="BK164" s="13">
        <f t="shared" si="128"/>
        <v>2366.3782044107429</v>
      </c>
      <c r="BL164">
        <f t="shared" si="148"/>
        <v>15.923357025468921</v>
      </c>
      <c r="BM164" s="13">
        <f t="shared" si="129"/>
        <v>5.6772349545232395</v>
      </c>
      <c r="BN164" s="13">
        <f t="shared" si="158"/>
        <v>1.7748691837326502</v>
      </c>
      <c r="BO164" s="13">
        <f t="shared" si="130"/>
        <v>16763.732445960341</v>
      </c>
      <c r="BP164">
        <f t="shared" si="149"/>
        <v>105.25469909706808</v>
      </c>
      <c r="BQ164" s="13">
        <f t="shared" si="131"/>
        <v>5.6772349545232395</v>
      </c>
      <c r="BR164" s="37">
        <f t="shared" si="150"/>
        <v>186.01507445024774</v>
      </c>
      <c r="BS164" s="13">
        <f t="shared" si="132"/>
        <v>37862.051270571887</v>
      </c>
      <c r="BT164">
        <f t="shared" si="151"/>
        <v>419.7314403179754</v>
      </c>
      <c r="BU164" s="13">
        <f t="shared" si="133"/>
        <v>829.96785815000442</v>
      </c>
      <c r="BV164" s="13">
        <f t="shared" si="159"/>
        <v>117588208.32452293</v>
      </c>
      <c r="BW164" s="13">
        <f t="shared" si="134"/>
        <v>16763.732445960341</v>
      </c>
      <c r="BX164">
        <f t="shared" si="152"/>
        <v>117588311.80435283</v>
      </c>
      <c r="BY164" s="13">
        <f t="shared" si="135"/>
        <v>117588852.55430891</v>
      </c>
    </row>
    <row r="165" spans="29:77" x14ac:dyDescent="0.2">
      <c r="AC165">
        <v>163</v>
      </c>
      <c r="AD165" s="37">
        <f t="shared" si="136"/>
        <v>370951371.2937628</v>
      </c>
      <c r="AE165" s="13">
        <f t="shared" si="112"/>
        <v>30762.916657339658</v>
      </c>
      <c r="AF165">
        <f t="shared" si="153"/>
        <v>370951560.02331287</v>
      </c>
      <c r="AG165" s="13">
        <f t="shared" si="113"/>
        <v>370952418.14796197</v>
      </c>
      <c r="AH165" s="13">
        <f t="shared" si="154"/>
        <v>370951371.16391802</v>
      </c>
      <c r="AI165" s="13">
        <f t="shared" si="114"/>
        <v>16763.732445960341</v>
      </c>
      <c r="AJ165">
        <f t="shared" si="137"/>
        <v>370951474.00890237</v>
      </c>
      <c r="AK165" s="13">
        <f t="shared" si="115"/>
        <v>370952418.14796197</v>
      </c>
      <c r="AL165" s="37">
        <f t="shared" si="138"/>
        <v>628.5495075911399</v>
      </c>
      <c r="AM165" s="13">
        <f t="shared" si="116"/>
        <v>30762.916657339658</v>
      </c>
      <c r="AN165">
        <f t="shared" si="139"/>
        <v>817.27905763616855</v>
      </c>
      <c r="AO165" s="13">
        <f t="shared" si="117"/>
        <v>2813.5073827337451</v>
      </c>
      <c r="AP165" s="13">
        <f t="shared" si="155"/>
        <v>628.41966277274457</v>
      </c>
      <c r="AQ165" s="13">
        <f t="shared" si="118"/>
        <v>16763.732445960341</v>
      </c>
      <c r="AR165" s="13">
        <f t="shared" si="140"/>
        <v>731.26464710378957</v>
      </c>
      <c r="AS165" s="38">
        <f t="shared" si="119"/>
        <v>2813.5073827337451</v>
      </c>
      <c r="AT165" s="37">
        <f t="shared" si="141"/>
        <v>80763974.665005758</v>
      </c>
      <c r="AU165" s="13">
        <f t="shared" si="120"/>
        <v>33129.294861750393</v>
      </c>
      <c r="AV165">
        <f t="shared" si="142"/>
        <v>80764177.912213504</v>
      </c>
      <c r="AW165" s="13">
        <f t="shared" si="121"/>
        <v>80764377.431120396</v>
      </c>
      <c r="AX165" s="13">
        <f t="shared" si="156"/>
        <v>197675123.00301972</v>
      </c>
      <c r="AY165" s="13">
        <f t="shared" si="122"/>
        <v>16763.732445960341</v>
      </c>
      <c r="AZ165">
        <f t="shared" si="143"/>
        <v>197675225.84800404</v>
      </c>
      <c r="BA165" s="13">
        <f t="shared" si="123"/>
        <v>197675525.94803166</v>
      </c>
      <c r="BB165" s="37">
        <f t="shared" si="144"/>
        <v>112.97425663945214</v>
      </c>
      <c r="BC165" s="13">
        <f t="shared" si="124"/>
        <v>30762.916657339658</v>
      </c>
      <c r="BD165">
        <f t="shared" si="145"/>
        <v>301.7038066844807</v>
      </c>
      <c r="BE165" s="13">
        <f t="shared" si="125"/>
        <v>503.35057957927143</v>
      </c>
      <c r="BF165" s="13">
        <f t="shared" si="157"/>
        <v>112.84441182105685</v>
      </c>
      <c r="BG165" s="13">
        <f t="shared" si="126"/>
        <v>16763.732445960341</v>
      </c>
      <c r="BH165">
        <f t="shared" si="146"/>
        <v>215.68939615210189</v>
      </c>
      <c r="BI165" s="13">
        <f t="shared" si="127"/>
        <v>503.35057957927143</v>
      </c>
      <c r="BJ165" s="37">
        <f t="shared" si="147"/>
        <v>1.3160841587359395</v>
      </c>
      <c r="BK165" s="13">
        <f t="shared" si="128"/>
        <v>2366.3782044107429</v>
      </c>
      <c r="BL165">
        <f t="shared" si="148"/>
        <v>15.83374185450737</v>
      </c>
      <c r="BM165" s="13">
        <f t="shared" si="129"/>
        <v>5.6772349545232395</v>
      </c>
      <c r="BN165" s="13">
        <f t="shared" si="158"/>
        <v>1.7748691837326502</v>
      </c>
      <c r="BO165" s="13">
        <f t="shared" si="130"/>
        <v>16763.732445960341</v>
      </c>
      <c r="BP165">
        <f t="shared" si="149"/>
        <v>104.61985351477769</v>
      </c>
      <c r="BQ165" s="13">
        <f t="shared" si="131"/>
        <v>5.6772349545232395</v>
      </c>
      <c r="BR165" s="37">
        <f t="shared" si="150"/>
        <v>186.01507445024774</v>
      </c>
      <c r="BS165" s="13">
        <f t="shared" si="132"/>
        <v>37862.051270571887</v>
      </c>
      <c r="BT165">
        <f t="shared" si="151"/>
        <v>418.29759758259058</v>
      </c>
      <c r="BU165" s="13">
        <f t="shared" si="133"/>
        <v>829.96785815000442</v>
      </c>
      <c r="BV165" s="13">
        <f t="shared" si="159"/>
        <v>117588208.32452293</v>
      </c>
      <c r="BW165" s="13">
        <f t="shared" si="134"/>
        <v>16763.732445960341</v>
      </c>
      <c r="BX165">
        <f t="shared" si="152"/>
        <v>117588311.16950727</v>
      </c>
      <c r="BY165" s="13">
        <f t="shared" si="135"/>
        <v>117588852.55430891</v>
      </c>
    </row>
    <row r="166" spans="29:77" x14ac:dyDescent="0.2">
      <c r="AC166">
        <v>164</v>
      </c>
      <c r="AD166" s="37">
        <f t="shared" si="136"/>
        <v>370951371.2937628</v>
      </c>
      <c r="AE166" s="13">
        <f t="shared" si="112"/>
        <v>30762.916657339658</v>
      </c>
      <c r="AF166">
        <f t="shared" si="153"/>
        <v>370951558.87252289</v>
      </c>
      <c r="AG166" s="13">
        <f t="shared" si="113"/>
        <v>370952418.14796197</v>
      </c>
      <c r="AH166" s="13">
        <f t="shared" si="154"/>
        <v>370951371.16391802</v>
      </c>
      <c r="AI166" s="13">
        <f t="shared" si="114"/>
        <v>16763.732445960341</v>
      </c>
      <c r="AJ166">
        <f t="shared" si="137"/>
        <v>370951473.3817988</v>
      </c>
      <c r="AK166" s="13">
        <f t="shared" si="115"/>
        <v>370952418.14796197</v>
      </c>
      <c r="AL166" s="37">
        <f t="shared" si="138"/>
        <v>628.5495075911399</v>
      </c>
      <c r="AM166" s="13">
        <f t="shared" si="116"/>
        <v>30762.916657339658</v>
      </c>
      <c r="AN166">
        <f t="shared" si="139"/>
        <v>816.12826769686956</v>
      </c>
      <c r="AO166" s="13">
        <f t="shared" si="117"/>
        <v>2813.5073827337451</v>
      </c>
      <c r="AP166" s="13">
        <f t="shared" si="155"/>
        <v>628.41966277274457</v>
      </c>
      <c r="AQ166" s="13">
        <f t="shared" si="118"/>
        <v>16763.732445960341</v>
      </c>
      <c r="AR166" s="13">
        <f t="shared" si="140"/>
        <v>730.63754354079538</v>
      </c>
      <c r="AS166" s="38">
        <f t="shared" si="119"/>
        <v>2813.5073827337451</v>
      </c>
      <c r="AT166" s="37">
        <f t="shared" si="141"/>
        <v>80763974.665005758</v>
      </c>
      <c r="AU166" s="13">
        <f t="shared" si="120"/>
        <v>33129.294861750393</v>
      </c>
      <c r="AV166">
        <f t="shared" si="142"/>
        <v>80764176.672901258</v>
      </c>
      <c r="AW166" s="13">
        <f t="shared" si="121"/>
        <v>80764377.431120396</v>
      </c>
      <c r="AX166" s="13">
        <f t="shared" si="156"/>
        <v>197675123.00301972</v>
      </c>
      <c r="AY166" s="13">
        <f t="shared" si="122"/>
        <v>16763.732445960341</v>
      </c>
      <c r="AZ166">
        <f t="shared" si="143"/>
        <v>197675225.22090048</v>
      </c>
      <c r="BA166" s="13">
        <f t="shared" si="123"/>
        <v>197675525.94803166</v>
      </c>
      <c r="BB166" s="37">
        <f t="shared" si="144"/>
        <v>112.97425663945214</v>
      </c>
      <c r="BC166" s="13">
        <f t="shared" si="124"/>
        <v>30762.916657339658</v>
      </c>
      <c r="BD166">
        <f t="shared" si="145"/>
        <v>300.55301674518176</v>
      </c>
      <c r="BE166" s="13">
        <f t="shared" si="125"/>
        <v>503.35057957927143</v>
      </c>
      <c r="BF166" s="13">
        <f t="shared" si="157"/>
        <v>112.84441182105685</v>
      </c>
      <c r="BG166" s="13">
        <f t="shared" si="126"/>
        <v>16763.732445960341</v>
      </c>
      <c r="BH166">
        <f t="shared" si="146"/>
        <v>215.0622925891077</v>
      </c>
      <c r="BI166" s="13">
        <f t="shared" si="127"/>
        <v>503.35057957927143</v>
      </c>
      <c r="BJ166" s="37">
        <f t="shared" si="147"/>
        <v>1.3160841587359395</v>
      </c>
      <c r="BK166" s="13">
        <f t="shared" si="128"/>
        <v>2366.3782044107429</v>
      </c>
      <c r="BL166">
        <f t="shared" si="148"/>
        <v>15.745219551484372</v>
      </c>
      <c r="BM166" s="13">
        <f t="shared" si="129"/>
        <v>5.6772349545232395</v>
      </c>
      <c r="BN166" s="13">
        <f t="shared" si="158"/>
        <v>1.7748691837326502</v>
      </c>
      <c r="BO166" s="13">
        <f t="shared" si="130"/>
        <v>16763.732445960341</v>
      </c>
      <c r="BP166">
        <f t="shared" si="149"/>
        <v>103.99274995178351</v>
      </c>
      <c r="BQ166" s="13">
        <f t="shared" si="131"/>
        <v>5.6772349545232395</v>
      </c>
      <c r="BR166" s="37">
        <f t="shared" si="150"/>
        <v>186.01507445024774</v>
      </c>
      <c r="BS166" s="13">
        <f t="shared" si="132"/>
        <v>37862.051270571887</v>
      </c>
      <c r="BT166">
        <f t="shared" si="151"/>
        <v>416.88124073422262</v>
      </c>
      <c r="BU166" s="13">
        <f t="shared" si="133"/>
        <v>829.96785815000442</v>
      </c>
      <c r="BV166" s="13">
        <f t="shared" si="159"/>
        <v>117588208.32452293</v>
      </c>
      <c r="BW166" s="13">
        <f t="shared" si="134"/>
        <v>16763.732445960341</v>
      </c>
      <c r="BX166">
        <f t="shared" si="152"/>
        <v>117588310.5424037</v>
      </c>
      <c r="BY166" s="13">
        <f t="shared" si="135"/>
        <v>117588852.55430891</v>
      </c>
    </row>
    <row r="167" spans="29:77" x14ac:dyDescent="0.2">
      <c r="AC167">
        <v>165</v>
      </c>
      <c r="AD167" s="37">
        <f t="shared" si="136"/>
        <v>370951371.2937628</v>
      </c>
      <c r="AE167" s="13">
        <f t="shared" si="112"/>
        <v>30762.916657339658</v>
      </c>
      <c r="AF167">
        <f t="shared" si="153"/>
        <v>370951557.73568195</v>
      </c>
      <c r="AG167" s="13">
        <f t="shared" si="113"/>
        <v>370952418.14796197</v>
      </c>
      <c r="AH167" s="13">
        <f t="shared" si="154"/>
        <v>370951371.16391802</v>
      </c>
      <c r="AI167" s="13">
        <f t="shared" si="114"/>
        <v>16763.732445960341</v>
      </c>
      <c r="AJ167">
        <f t="shared" si="137"/>
        <v>370951472.7622965</v>
      </c>
      <c r="AK167" s="13">
        <f t="shared" si="115"/>
        <v>370952418.14796197</v>
      </c>
      <c r="AL167" s="37">
        <f t="shared" si="138"/>
        <v>628.5495075911399</v>
      </c>
      <c r="AM167" s="13">
        <f t="shared" si="116"/>
        <v>30762.916657339658</v>
      </c>
      <c r="AN167">
        <f t="shared" si="139"/>
        <v>814.9914267265317</v>
      </c>
      <c r="AO167" s="13">
        <f t="shared" si="117"/>
        <v>2813.5073827337451</v>
      </c>
      <c r="AP167" s="13">
        <f t="shared" si="155"/>
        <v>628.41966277274457</v>
      </c>
      <c r="AQ167" s="13">
        <f t="shared" si="118"/>
        <v>16763.732445960341</v>
      </c>
      <c r="AR167" s="13">
        <f t="shared" si="140"/>
        <v>730.01804123311024</v>
      </c>
      <c r="AS167" s="38">
        <f t="shared" si="119"/>
        <v>2813.5073827337451</v>
      </c>
      <c r="AT167" s="37">
        <f t="shared" si="141"/>
        <v>80763974.665005758</v>
      </c>
      <c r="AU167" s="13">
        <f t="shared" si="120"/>
        <v>33129.294861750393</v>
      </c>
      <c r="AV167">
        <f t="shared" si="142"/>
        <v>80764175.448610976</v>
      </c>
      <c r="AW167" s="13">
        <f t="shared" si="121"/>
        <v>80764377.431120396</v>
      </c>
      <c r="AX167" s="13">
        <f t="shared" si="156"/>
        <v>197675123.00301972</v>
      </c>
      <c r="AY167" s="13">
        <f t="shared" si="122"/>
        <v>16763.732445960341</v>
      </c>
      <c r="AZ167">
        <f t="shared" si="143"/>
        <v>197675224.60139817</v>
      </c>
      <c r="BA167" s="13">
        <f t="shared" si="123"/>
        <v>197675525.94803166</v>
      </c>
      <c r="BB167" s="37">
        <f t="shared" si="144"/>
        <v>112.97425663945214</v>
      </c>
      <c r="BC167" s="13">
        <f t="shared" si="124"/>
        <v>30762.916657339658</v>
      </c>
      <c r="BD167">
        <f t="shared" si="145"/>
        <v>299.41617577484396</v>
      </c>
      <c r="BE167" s="13">
        <f t="shared" si="125"/>
        <v>503.35057957927143</v>
      </c>
      <c r="BF167" s="13">
        <f t="shared" si="157"/>
        <v>112.84441182105685</v>
      </c>
      <c r="BG167" s="13">
        <f t="shared" si="126"/>
        <v>16763.732445960341</v>
      </c>
      <c r="BH167">
        <f t="shared" si="146"/>
        <v>214.44279028142256</v>
      </c>
      <c r="BI167" s="13">
        <f t="shared" si="127"/>
        <v>503.35057957927143</v>
      </c>
      <c r="BJ167" s="37">
        <f t="shared" si="147"/>
        <v>1.3160841587359395</v>
      </c>
      <c r="BK167" s="13">
        <f t="shared" si="128"/>
        <v>2366.3782044107429</v>
      </c>
      <c r="BL167">
        <f t="shared" si="148"/>
        <v>15.657770246073776</v>
      </c>
      <c r="BM167" s="13">
        <f t="shared" si="129"/>
        <v>5.6772349545232395</v>
      </c>
      <c r="BN167" s="13">
        <f t="shared" si="158"/>
        <v>1.7748691837326502</v>
      </c>
      <c r="BO167" s="13">
        <f t="shared" si="130"/>
        <v>16763.732445960341</v>
      </c>
      <c r="BP167">
        <f t="shared" si="149"/>
        <v>103.37324764409834</v>
      </c>
      <c r="BQ167" s="13">
        <f t="shared" si="131"/>
        <v>5.6772349545232395</v>
      </c>
      <c r="BR167" s="37">
        <f t="shared" si="150"/>
        <v>186.01507445024774</v>
      </c>
      <c r="BS167" s="13">
        <f t="shared" si="132"/>
        <v>37862.051270571887</v>
      </c>
      <c r="BT167">
        <f t="shared" si="151"/>
        <v>415.48205184765311</v>
      </c>
      <c r="BU167" s="13">
        <f t="shared" si="133"/>
        <v>829.96785815000442</v>
      </c>
      <c r="BV167" s="13">
        <f t="shared" si="159"/>
        <v>117588208.32452293</v>
      </c>
      <c r="BW167" s="13">
        <f t="shared" si="134"/>
        <v>16763.732445960341</v>
      </c>
      <c r="BX167">
        <f t="shared" si="152"/>
        <v>117588309.92290139</v>
      </c>
      <c r="BY167" s="13">
        <f t="shared" si="135"/>
        <v>117588852.55430891</v>
      </c>
    </row>
    <row r="168" spans="29:77" x14ac:dyDescent="0.2">
      <c r="AC168">
        <v>166</v>
      </c>
      <c r="AD168" s="37">
        <f t="shared" si="136"/>
        <v>370951371.2937628</v>
      </c>
      <c r="AE168" s="13">
        <f t="shared" si="112"/>
        <v>30762.916657339658</v>
      </c>
      <c r="AF168">
        <f t="shared" si="153"/>
        <v>370951556.61253786</v>
      </c>
      <c r="AG168" s="13">
        <f t="shared" si="113"/>
        <v>370952418.14796197</v>
      </c>
      <c r="AH168" s="13">
        <f t="shared" si="154"/>
        <v>370951371.16391802</v>
      </c>
      <c r="AI168" s="13">
        <f t="shared" si="114"/>
        <v>16763.732445960341</v>
      </c>
      <c r="AJ168">
        <f t="shared" si="137"/>
        <v>370951472.15025806</v>
      </c>
      <c r="AK168" s="13">
        <f t="shared" si="115"/>
        <v>370952418.14796197</v>
      </c>
      <c r="AL168" s="37">
        <f t="shared" si="138"/>
        <v>628.5495075911399</v>
      </c>
      <c r="AM168" s="13">
        <f t="shared" si="116"/>
        <v>30762.916657339658</v>
      </c>
      <c r="AN168">
        <f t="shared" si="139"/>
        <v>813.86828263535472</v>
      </c>
      <c r="AO168" s="13">
        <f t="shared" si="117"/>
        <v>2813.5073827337451</v>
      </c>
      <c r="AP168" s="13">
        <f t="shared" si="155"/>
        <v>628.41966277274457</v>
      </c>
      <c r="AQ168" s="13">
        <f t="shared" si="118"/>
        <v>16763.732445960341</v>
      </c>
      <c r="AR168" s="13">
        <f t="shared" si="140"/>
        <v>729.40600280865021</v>
      </c>
      <c r="AS168" s="38">
        <f t="shared" si="119"/>
        <v>2813.5073827337451</v>
      </c>
      <c r="AT168" s="37">
        <f t="shared" si="141"/>
        <v>80763974.665005758</v>
      </c>
      <c r="AU168" s="13">
        <f t="shared" si="120"/>
        <v>33129.294861750393</v>
      </c>
      <c r="AV168">
        <f t="shared" si="142"/>
        <v>80764174.23907119</v>
      </c>
      <c r="AW168" s="13">
        <f t="shared" si="121"/>
        <v>80764377.431120396</v>
      </c>
      <c r="AX168" s="13">
        <f t="shared" si="156"/>
        <v>197675123.00301972</v>
      </c>
      <c r="AY168" s="13">
        <f t="shared" si="122"/>
        <v>16763.732445960341</v>
      </c>
      <c r="AZ168">
        <f t="shared" si="143"/>
        <v>197675223.98935977</v>
      </c>
      <c r="BA168" s="13">
        <f t="shared" si="123"/>
        <v>197675525.94803166</v>
      </c>
      <c r="BB168" s="37">
        <f t="shared" si="144"/>
        <v>112.97425663945214</v>
      </c>
      <c r="BC168" s="13">
        <f t="shared" si="124"/>
        <v>30762.916657339658</v>
      </c>
      <c r="BD168">
        <f t="shared" si="145"/>
        <v>298.29303168366698</v>
      </c>
      <c r="BE168" s="13">
        <f t="shared" si="125"/>
        <v>503.35057957927143</v>
      </c>
      <c r="BF168" s="13">
        <f t="shared" si="157"/>
        <v>112.84441182105685</v>
      </c>
      <c r="BG168" s="13">
        <f t="shared" si="126"/>
        <v>16763.732445960341</v>
      </c>
      <c r="BH168">
        <f t="shared" si="146"/>
        <v>213.83075185696254</v>
      </c>
      <c r="BI168" s="13">
        <f t="shared" si="127"/>
        <v>503.35057957927143</v>
      </c>
      <c r="BJ168" s="37">
        <f t="shared" si="147"/>
        <v>1.3160841587359395</v>
      </c>
      <c r="BK168" s="13">
        <f t="shared" si="128"/>
        <v>2366.3782044107429</v>
      </c>
      <c r="BL168">
        <f t="shared" si="148"/>
        <v>15.571374546752464</v>
      </c>
      <c r="BM168" s="13">
        <f t="shared" si="129"/>
        <v>5.6772349545232395</v>
      </c>
      <c r="BN168" s="13">
        <f t="shared" si="158"/>
        <v>1.7748691837326502</v>
      </c>
      <c r="BO168" s="13">
        <f t="shared" si="130"/>
        <v>16763.732445960341</v>
      </c>
      <c r="BP168">
        <f t="shared" si="149"/>
        <v>102.76120921963832</v>
      </c>
      <c r="BQ168" s="13">
        <f t="shared" si="131"/>
        <v>5.6772349545232395</v>
      </c>
      <c r="BR168" s="37">
        <f t="shared" si="150"/>
        <v>186.01507445024774</v>
      </c>
      <c r="BS168" s="13">
        <f t="shared" si="132"/>
        <v>37862.051270571887</v>
      </c>
      <c r="BT168">
        <f t="shared" si="151"/>
        <v>414.09972065851213</v>
      </c>
      <c r="BU168" s="13">
        <f t="shared" si="133"/>
        <v>829.96785815000442</v>
      </c>
      <c r="BV168" s="13">
        <f t="shared" si="159"/>
        <v>117588208.32452293</v>
      </c>
      <c r="BW168" s="13">
        <f t="shared" si="134"/>
        <v>16763.732445960341</v>
      </c>
      <c r="BX168">
        <f t="shared" si="152"/>
        <v>117588309.31086296</v>
      </c>
      <c r="BY168" s="13">
        <f t="shared" si="135"/>
        <v>117588852.55430891</v>
      </c>
    </row>
    <row r="169" spans="29:77" x14ac:dyDescent="0.2">
      <c r="AC169">
        <v>167</v>
      </c>
      <c r="AD169" s="37">
        <f t="shared" si="136"/>
        <v>370951371.2937628</v>
      </c>
      <c r="AE169" s="13">
        <f t="shared" si="112"/>
        <v>30762.916657339658</v>
      </c>
      <c r="AF169">
        <f t="shared" si="153"/>
        <v>370951555.50284457</v>
      </c>
      <c r="AG169" s="13">
        <f t="shared" si="113"/>
        <v>370952418.14796197</v>
      </c>
      <c r="AH169" s="13">
        <f t="shared" si="154"/>
        <v>370951371.16391802</v>
      </c>
      <c r="AI169" s="13">
        <f t="shared" si="114"/>
        <v>16763.732445960341</v>
      </c>
      <c r="AJ169">
        <f t="shared" si="137"/>
        <v>370951471.54554945</v>
      </c>
      <c r="AK169" s="13">
        <f t="shared" si="115"/>
        <v>370952418.14796197</v>
      </c>
      <c r="AL169" s="37">
        <f t="shared" si="138"/>
        <v>628.5495075911399</v>
      </c>
      <c r="AM169" s="13">
        <f t="shared" si="116"/>
        <v>30762.916657339658</v>
      </c>
      <c r="AN169">
        <f t="shared" si="139"/>
        <v>812.75858937161684</v>
      </c>
      <c r="AO169" s="13">
        <f t="shared" si="117"/>
        <v>2813.5073827337451</v>
      </c>
      <c r="AP169" s="13">
        <f t="shared" si="155"/>
        <v>628.41966277274457</v>
      </c>
      <c r="AQ169" s="13">
        <f t="shared" si="118"/>
        <v>16763.732445960341</v>
      </c>
      <c r="AR169" s="13">
        <f t="shared" si="140"/>
        <v>728.80129418568072</v>
      </c>
      <c r="AS169" s="38">
        <f t="shared" si="119"/>
        <v>2813.5073827337451</v>
      </c>
      <c r="AT169" s="37">
        <f t="shared" si="141"/>
        <v>80763974.665005758</v>
      </c>
      <c r="AU169" s="13">
        <f t="shared" si="120"/>
        <v>33129.294861750393</v>
      </c>
      <c r="AV169">
        <f t="shared" si="142"/>
        <v>80764173.044016913</v>
      </c>
      <c r="AW169" s="13">
        <f t="shared" si="121"/>
        <v>80764377.431120396</v>
      </c>
      <c r="AX169" s="13">
        <f t="shared" si="156"/>
        <v>197675123.00301972</v>
      </c>
      <c r="AY169" s="13">
        <f t="shared" si="122"/>
        <v>16763.732445960341</v>
      </c>
      <c r="AZ169">
        <f t="shared" si="143"/>
        <v>197675223.38465112</v>
      </c>
      <c r="BA169" s="13">
        <f t="shared" si="123"/>
        <v>197675525.94803166</v>
      </c>
      <c r="BB169" s="37">
        <f t="shared" si="144"/>
        <v>112.97425663945214</v>
      </c>
      <c r="BC169" s="13">
        <f t="shared" si="124"/>
        <v>30762.916657339658</v>
      </c>
      <c r="BD169">
        <f t="shared" si="145"/>
        <v>297.1833384199291</v>
      </c>
      <c r="BE169" s="13">
        <f t="shared" si="125"/>
        <v>503.35057957927143</v>
      </c>
      <c r="BF169" s="13">
        <f t="shared" si="157"/>
        <v>112.84441182105685</v>
      </c>
      <c r="BG169" s="13">
        <f t="shared" si="126"/>
        <v>16763.732445960341</v>
      </c>
      <c r="BH169">
        <f t="shared" si="146"/>
        <v>213.22604323399304</v>
      </c>
      <c r="BI169" s="13">
        <f t="shared" si="127"/>
        <v>503.35057957927143</v>
      </c>
      <c r="BJ169" s="37">
        <f t="shared" si="147"/>
        <v>1.3160841587359395</v>
      </c>
      <c r="BK169" s="13">
        <f t="shared" si="128"/>
        <v>2366.3782044107429</v>
      </c>
      <c r="BL169">
        <f t="shared" si="148"/>
        <v>15.486013526464939</v>
      </c>
      <c r="BM169" s="13">
        <f t="shared" si="129"/>
        <v>5.6772349545232395</v>
      </c>
      <c r="BN169" s="13">
        <f t="shared" si="158"/>
        <v>1.7748691837326502</v>
      </c>
      <c r="BO169" s="13">
        <f t="shared" si="130"/>
        <v>16763.732445960341</v>
      </c>
      <c r="BP169">
        <f t="shared" si="149"/>
        <v>102.15650059666882</v>
      </c>
      <c r="BQ169" s="13">
        <f t="shared" si="131"/>
        <v>5.6772349545232395</v>
      </c>
      <c r="BR169" s="37">
        <f t="shared" si="150"/>
        <v>186.01507445024774</v>
      </c>
      <c r="BS169" s="13">
        <f t="shared" si="132"/>
        <v>37862.051270571887</v>
      </c>
      <c r="BT169">
        <f t="shared" si="151"/>
        <v>412.73394433391172</v>
      </c>
      <c r="BU169" s="13">
        <f t="shared" si="133"/>
        <v>829.96785815000442</v>
      </c>
      <c r="BV169" s="13">
        <f t="shared" si="159"/>
        <v>117588208.32452293</v>
      </c>
      <c r="BW169" s="13">
        <f t="shared" si="134"/>
        <v>16763.732445960341</v>
      </c>
      <c r="BX169">
        <f t="shared" si="152"/>
        <v>117588308.70615435</v>
      </c>
      <c r="BY169" s="13">
        <f t="shared" si="135"/>
        <v>117588852.55430891</v>
      </c>
    </row>
    <row r="170" spans="29:77" x14ac:dyDescent="0.2">
      <c r="AC170">
        <v>168</v>
      </c>
      <c r="AD170" s="37">
        <f t="shared" si="136"/>
        <v>370951371.2937628</v>
      </c>
      <c r="AE170" s="13">
        <f t="shared" si="112"/>
        <v>30762.916657339658</v>
      </c>
      <c r="AF170">
        <f t="shared" si="153"/>
        <v>370951554.40636194</v>
      </c>
      <c r="AG170" s="13">
        <f t="shared" si="113"/>
        <v>370952418.14796197</v>
      </c>
      <c r="AH170" s="13">
        <f t="shared" si="154"/>
        <v>370951371.16391802</v>
      </c>
      <c r="AI170" s="13">
        <f t="shared" si="114"/>
        <v>16763.732445960341</v>
      </c>
      <c r="AJ170">
        <f t="shared" si="137"/>
        <v>370951470.94803971</v>
      </c>
      <c r="AK170" s="13">
        <f t="shared" si="115"/>
        <v>370952418.14796197</v>
      </c>
      <c r="AL170" s="37">
        <f t="shared" si="138"/>
        <v>628.5495075911399</v>
      </c>
      <c r="AM170" s="13">
        <f t="shared" si="116"/>
        <v>30762.916657339658</v>
      </c>
      <c r="AN170">
        <f t="shared" si="139"/>
        <v>811.66210674197123</v>
      </c>
      <c r="AO170" s="13">
        <f t="shared" si="117"/>
        <v>2813.5073827337451</v>
      </c>
      <c r="AP170" s="13">
        <f t="shared" si="155"/>
        <v>628.41966277274457</v>
      </c>
      <c r="AQ170" s="13">
        <f t="shared" si="118"/>
        <v>16763.732445960341</v>
      </c>
      <c r="AR170" s="13">
        <f t="shared" si="140"/>
        <v>728.20378447488952</v>
      </c>
      <c r="AS170" s="38">
        <f t="shared" si="119"/>
        <v>2813.5073827337451</v>
      </c>
      <c r="AT170" s="37">
        <f t="shared" si="141"/>
        <v>80763974.665005758</v>
      </c>
      <c r="AU170" s="13">
        <f t="shared" si="120"/>
        <v>33129.294861750393</v>
      </c>
      <c r="AV170">
        <f t="shared" si="142"/>
        <v>80764171.863189459</v>
      </c>
      <c r="AW170" s="13">
        <f t="shared" si="121"/>
        <v>80764377.431120396</v>
      </c>
      <c r="AX170" s="13">
        <f t="shared" si="156"/>
        <v>197675123.00301972</v>
      </c>
      <c r="AY170" s="13">
        <f t="shared" si="122"/>
        <v>16763.732445960341</v>
      </c>
      <c r="AZ170">
        <f t="shared" si="143"/>
        <v>197675222.78714141</v>
      </c>
      <c r="BA170" s="13">
        <f t="shared" si="123"/>
        <v>197675525.94803166</v>
      </c>
      <c r="BB170" s="37">
        <f t="shared" si="144"/>
        <v>112.97425663945214</v>
      </c>
      <c r="BC170" s="13">
        <f t="shared" si="124"/>
        <v>30762.916657339658</v>
      </c>
      <c r="BD170">
        <f t="shared" si="145"/>
        <v>296.08685579028344</v>
      </c>
      <c r="BE170" s="13">
        <f t="shared" si="125"/>
        <v>503.35057957927143</v>
      </c>
      <c r="BF170" s="13">
        <f t="shared" si="157"/>
        <v>112.84441182105685</v>
      </c>
      <c r="BG170" s="13">
        <f t="shared" si="126"/>
        <v>16763.732445960341</v>
      </c>
      <c r="BH170">
        <f t="shared" si="146"/>
        <v>212.62853352320172</v>
      </c>
      <c r="BI170" s="13">
        <f t="shared" si="127"/>
        <v>503.35057957927143</v>
      </c>
      <c r="BJ170" s="37">
        <f t="shared" si="147"/>
        <v>1.3160841587359395</v>
      </c>
      <c r="BK170" s="13">
        <f t="shared" si="128"/>
        <v>2366.3782044107429</v>
      </c>
      <c r="BL170">
        <f t="shared" si="148"/>
        <v>15.401668708799885</v>
      </c>
      <c r="BM170" s="13">
        <f t="shared" si="129"/>
        <v>5.6772349545232395</v>
      </c>
      <c r="BN170" s="13">
        <f t="shared" si="158"/>
        <v>1.7748691837326502</v>
      </c>
      <c r="BO170" s="13">
        <f t="shared" si="130"/>
        <v>16763.732445960341</v>
      </c>
      <c r="BP170">
        <f t="shared" si="149"/>
        <v>101.55899088587753</v>
      </c>
      <c r="BQ170" s="13">
        <f t="shared" si="131"/>
        <v>5.6772349545232395</v>
      </c>
      <c r="BR170" s="37">
        <f t="shared" si="150"/>
        <v>186.01507445024774</v>
      </c>
      <c r="BS170" s="13">
        <f t="shared" si="132"/>
        <v>37862.051270571887</v>
      </c>
      <c r="BT170">
        <f t="shared" si="151"/>
        <v>411.38442725127084</v>
      </c>
      <c r="BU170" s="13">
        <f t="shared" si="133"/>
        <v>829.96785815000442</v>
      </c>
      <c r="BV170" s="13">
        <f t="shared" si="159"/>
        <v>117588208.32452293</v>
      </c>
      <c r="BW170" s="13">
        <f t="shared" si="134"/>
        <v>16763.732445960341</v>
      </c>
      <c r="BX170">
        <f t="shared" si="152"/>
        <v>117588308.10864463</v>
      </c>
      <c r="BY170" s="13">
        <f t="shared" si="135"/>
        <v>117588852.55430891</v>
      </c>
    </row>
    <row r="171" spans="29:77" x14ac:dyDescent="0.2">
      <c r="AC171">
        <v>169</v>
      </c>
      <c r="AD171" s="37">
        <f t="shared" si="136"/>
        <v>370951371.2937628</v>
      </c>
      <c r="AE171" s="13">
        <f t="shared" si="112"/>
        <v>30762.916657339658</v>
      </c>
      <c r="AF171">
        <f t="shared" si="153"/>
        <v>370951553.32285547</v>
      </c>
      <c r="AG171" s="13">
        <f t="shared" si="113"/>
        <v>370952418.14796197</v>
      </c>
      <c r="AH171" s="13">
        <f t="shared" si="154"/>
        <v>370951371.16391802</v>
      </c>
      <c r="AI171" s="13">
        <f t="shared" si="114"/>
        <v>16763.732445960341</v>
      </c>
      <c r="AJ171">
        <f t="shared" si="137"/>
        <v>370951470.35760111</v>
      </c>
      <c r="AK171" s="13">
        <f t="shared" si="115"/>
        <v>370952418.14796197</v>
      </c>
      <c r="AL171" s="37">
        <f t="shared" si="138"/>
        <v>628.5495075911399</v>
      </c>
      <c r="AM171" s="13">
        <f t="shared" si="116"/>
        <v>30762.916657339658</v>
      </c>
      <c r="AN171">
        <f t="shared" si="139"/>
        <v>810.57860023812009</v>
      </c>
      <c r="AO171" s="13">
        <f t="shared" si="117"/>
        <v>2813.5073827337451</v>
      </c>
      <c r="AP171" s="13">
        <f t="shared" si="155"/>
        <v>628.41966277274457</v>
      </c>
      <c r="AQ171" s="13">
        <f t="shared" si="118"/>
        <v>16763.732445960341</v>
      </c>
      <c r="AR171" s="13">
        <f t="shared" si="140"/>
        <v>727.61334588493594</v>
      </c>
      <c r="AS171" s="38">
        <f t="shared" si="119"/>
        <v>2813.5073827337451</v>
      </c>
      <c r="AT171" s="37">
        <f t="shared" si="141"/>
        <v>80763974.665005758</v>
      </c>
      <c r="AU171" s="13">
        <f t="shared" si="120"/>
        <v>33129.294861750393</v>
      </c>
      <c r="AV171">
        <f t="shared" si="142"/>
        <v>80764170.696336299</v>
      </c>
      <c r="AW171" s="13">
        <f t="shared" si="121"/>
        <v>80764377.431120396</v>
      </c>
      <c r="AX171" s="13">
        <f t="shared" si="156"/>
        <v>197675123.00301972</v>
      </c>
      <c r="AY171" s="13">
        <f t="shared" si="122"/>
        <v>16763.732445960341</v>
      </c>
      <c r="AZ171">
        <f t="shared" si="143"/>
        <v>197675222.19670284</v>
      </c>
      <c r="BA171" s="13">
        <f t="shared" si="123"/>
        <v>197675525.94803166</v>
      </c>
      <c r="BB171" s="37">
        <f t="shared" si="144"/>
        <v>112.97425663945214</v>
      </c>
      <c r="BC171" s="13">
        <f t="shared" si="124"/>
        <v>30762.916657339658</v>
      </c>
      <c r="BD171">
        <f t="shared" si="145"/>
        <v>295.00334928643235</v>
      </c>
      <c r="BE171" s="13">
        <f t="shared" si="125"/>
        <v>503.35057957927143</v>
      </c>
      <c r="BF171" s="13">
        <f t="shared" si="157"/>
        <v>112.84441182105685</v>
      </c>
      <c r="BG171" s="13">
        <f t="shared" si="126"/>
        <v>16763.732445960341</v>
      </c>
      <c r="BH171">
        <f t="shared" si="146"/>
        <v>212.0380949332482</v>
      </c>
      <c r="BI171" s="13">
        <f t="shared" si="127"/>
        <v>503.35057957927143</v>
      </c>
      <c r="BJ171" s="37">
        <f t="shared" si="147"/>
        <v>1.3160841587359395</v>
      </c>
      <c r="BK171" s="13">
        <f t="shared" si="128"/>
        <v>2366.3782044107429</v>
      </c>
      <c r="BL171">
        <f t="shared" si="148"/>
        <v>15.318322054657497</v>
      </c>
      <c r="BM171" s="13">
        <f t="shared" si="129"/>
        <v>5.6772349545232395</v>
      </c>
      <c r="BN171" s="13">
        <f t="shared" si="158"/>
        <v>1.7748691837326502</v>
      </c>
      <c r="BO171" s="13">
        <f t="shared" si="130"/>
        <v>16763.732445960341</v>
      </c>
      <c r="BP171">
        <f t="shared" si="149"/>
        <v>100.96855229592401</v>
      </c>
      <c r="BQ171" s="13">
        <f t="shared" si="131"/>
        <v>5.6772349545232395</v>
      </c>
      <c r="BR171" s="37">
        <f t="shared" si="150"/>
        <v>186.01507445024774</v>
      </c>
      <c r="BS171" s="13">
        <f t="shared" si="132"/>
        <v>37862.051270571887</v>
      </c>
      <c r="BT171">
        <f t="shared" si="151"/>
        <v>410.05088078499261</v>
      </c>
      <c r="BU171" s="13">
        <f t="shared" si="133"/>
        <v>829.96785815000442</v>
      </c>
      <c r="BV171" s="13">
        <f t="shared" si="159"/>
        <v>117588208.32452293</v>
      </c>
      <c r="BW171" s="13">
        <f t="shared" si="134"/>
        <v>16763.732445960341</v>
      </c>
      <c r="BX171">
        <f t="shared" si="152"/>
        <v>117588307.51820605</v>
      </c>
      <c r="BY171" s="13">
        <f t="shared" si="135"/>
        <v>117588852.55430891</v>
      </c>
    </row>
    <row r="172" spans="29:77" x14ac:dyDescent="0.2">
      <c r="AC172">
        <v>170</v>
      </c>
      <c r="AD172" s="37">
        <f t="shared" si="136"/>
        <v>370951371.2937628</v>
      </c>
      <c r="AE172" s="13">
        <f t="shared" si="112"/>
        <v>30762.916657339658</v>
      </c>
      <c r="AF172">
        <f t="shared" si="153"/>
        <v>370951552.25209606</v>
      </c>
      <c r="AG172" s="13">
        <f t="shared" si="113"/>
        <v>370952418.14796197</v>
      </c>
      <c r="AH172" s="13">
        <f t="shared" si="154"/>
        <v>370951371.16391802</v>
      </c>
      <c r="AI172" s="13">
        <f t="shared" si="114"/>
        <v>16763.732445960341</v>
      </c>
      <c r="AJ172">
        <f t="shared" si="137"/>
        <v>370951469.77410889</v>
      </c>
      <c r="AK172" s="13">
        <f t="shared" si="115"/>
        <v>370952418.14796197</v>
      </c>
      <c r="AL172" s="37">
        <f t="shared" si="138"/>
        <v>628.5495075911399</v>
      </c>
      <c r="AM172" s="13">
        <f t="shared" si="116"/>
        <v>30762.916657339658</v>
      </c>
      <c r="AN172">
        <f t="shared" si="139"/>
        <v>809.50784086960846</v>
      </c>
      <c r="AO172" s="13">
        <f t="shared" si="117"/>
        <v>2813.5073827337451</v>
      </c>
      <c r="AP172" s="13">
        <f t="shared" si="155"/>
        <v>628.41966277274457</v>
      </c>
      <c r="AQ172" s="13">
        <f t="shared" si="118"/>
        <v>16763.732445960341</v>
      </c>
      <c r="AR172" s="13">
        <f t="shared" si="140"/>
        <v>727.02985363133484</v>
      </c>
      <c r="AS172" s="38">
        <f t="shared" si="119"/>
        <v>2813.5073827337451</v>
      </c>
      <c r="AT172" s="37">
        <f t="shared" si="141"/>
        <v>80763974.665005758</v>
      </c>
      <c r="AU172" s="13">
        <f t="shared" si="120"/>
        <v>33129.294861750393</v>
      </c>
      <c r="AV172">
        <f t="shared" si="142"/>
        <v>80764169.543210834</v>
      </c>
      <c r="AW172" s="13">
        <f t="shared" si="121"/>
        <v>80764377.431120396</v>
      </c>
      <c r="AX172" s="13">
        <f t="shared" si="156"/>
        <v>197675123.00301972</v>
      </c>
      <c r="AY172" s="13">
        <f t="shared" si="122"/>
        <v>16763.732445960341</v>
      </c>
      <c r="AZ172">
        <f t="shared" si="143"/>
        <v>197675221.61321059</v>
      </c>
      <c r="BA172" s="13">
        <f t="shared" si="123"/>
        <v>197675525.94803166</v>
      </c>
      <c r="BB172" s="37">
        <f t="shared" si="144"/>
        <v>112.97425663945214</v>
      </c>
      <c r="BC172" s="13">
        <f t="shared" si="124"/>
        <v>30762.916657339658</v>
      </c>
      <c r="BD172">
        <f t="shared" si="145"/>
        <v>293.93258991792072</v>
      </c>
      <c r="BE172" s="13">
        <f t="shared" si="125"/>
        <v>503.35057957927143</v>
      </c>
      <c r="BF172" s="13">
        <f t="shared" si="157"/>
        <v>112.84441182105685</v>
      </c>
      <c r="BG172" s="13">
        <f t="shared" si="126"/>
        <v>16763.732445960341</v>
      </c>
      <c r="BH172">
        <f t="shared" si="146"/>
        <v>211.45460267964711</v>
      </c>
      <c r="BI172" s="13">
        <f t="shared" si="127"/>
        <v>503.35057957927143</v>
      </c>
      <c r="BJ172" s="37">
        <f t="shared" si="147"/>
        <v>1.3160841587359395</v>
      </c>
      <c r="BK172" s="13">
        <f t="shared" si="128"/>
        <v>2366.3782044107429</v>
      </c>
      <c r="BL172">
        <f t="shared" si="148"/>
        <v>15.235955949387369</v>
      </c>
      <c r="BM172" s="13">
        <f t="shared" si="129"/>
        <v>5.6772349545232395</v>
      </c>
      <c r="BN172" s="13">
        <f t="shared" si="158"/>
        <v>1.7748691837326502</v>
      </c>
      <c r="BO172" s="13">
        <f t="shared" si="130"/>
        <v>16763.732445960341</v>
      </c>
      <c r="BP172">
        <f t="shared" si="149"/>
        <v>100.38506004232289</v>
      </c>
      <c r="BQ172" s="13">
        <f t="shared" si="131"/>
        <v>5.6772349545232395</v>
      </c>
      <c r="BR172" s="37">
        <f t="shared" si="150"/>
        <v>186.01507445024774</v>
      </c>
      <c r="BS172" s="13">
        <f t="shared" si="132"/>
        <v>37862.051270571887</v>
      </c>
      <c r="BT172">
        <f t="shared" si="151"/>
        <v>408.73302310067061</v>
      </c>
      <c r="BU172" s="13">
        <f t="shared" si="133"/>
        <v>829.96785815000442</v>
      </c>
      <c r="BV172" s="13">
        <f t="shared" si="159"/>
        <v>117588208.32452293</v>
      </c>
      <c r="BW172" s="13">
        <f t="shared" si="134"/>
        <v>16763.732445960341</v>
      </c>
      <c r="BX172">
        <f t="shared" si="152"/>
        <v>117588306.93471378</v>
      </c>
      <c r="BY172" s="13">
        <f t="shared" si="135"/>
        <v>117588852.55430891</v>
      </c>
    </row>
    <row r="173" spans="29:77" x14ac:dyDescent="0.2">
      <c r="AC173">
        <v>171</v>
      </c>
      <c r="AD173" s="37">
        <f t="shared" si="136"/>
        <v>370951371.2937628</v>
      </c>
      <c r="AE173" s="13">
        <f t="shared" si="112"/>
        <v>30762.916657339658</v>
      </c>
      <c r="AF173">
        <f t="shared" si="153"/>
        <v>370951551.19386023</v>
      </c>
      <c r="AG173" s="13">
        <f t="shared" si="113"/>
        <v>370952418.14796197</v>
      </c>
      <c r="AH173" s="13">
        <f t="shared" si="154"/>
        <v>370951371.16391802</v>
      </c>
      <c r="AI173" s="13">
        <f t="shared" si="114"/>
        <v>16763.732445960341</v>
      </c>
      <c r="AJ173">
        <f t="shared" si="137"/>
        <v>370951469.1974411</v>
      </c>
      <c r="AK173" s="13">
        <f t="shared" si="115"/>
        <v>370952418.14796197</v>
      </c>
      <c r="AL173" s="37">
        <f t="shared" si="138"/>
        <v>628.5495075911399</v>
      </c>
      <c r="AM173" s="13">
        <f t="shared" si="116"/>
        <v>30762.916657339658</v>
      </c>
      <c r="AN173">
        <f t="shared" si="139"/>
        <v>808.44960500248294</v>
      </c>
      <c r="AO173" s="13">
        <f t="shared" si="117"/>
        <v>2813.5073827337451</v>
      </c>
      <c r="AP173" s="13">
        <f t="shared" si="155"/>
        <v>628.41966277274457</v>
      </c>
      <c r="AQ173" s="13">
        <f t="shared" si="118"/>
        <v>16763.732445960341</v>
      </c>
      <c r="AR173" s="13">
        <f t="shared" si="140"/>
        <v>726.45318584853601</v>
      </c>
      <c r="AS173" s="38">
        <f t="shared" si="119"/>
        <v>2813.5073827337451</v>
      </c>
      <c r="AT173" s="37">
        <f t="shared" si="141"/>
        <v>80763974.665005758</v>
      </c>
      <c r="AU173" s="13">
        <f t="shared" si="120"/>
        <v>33129.294861750393</v>
      </c>
      <c r="AV173">
        <f t="shared" si="142"/>
        <v>80764168.403572202</v>
      </c>
      <c r="AW173" s="13">
        <f t="shared" si="121"/>
        <v>80764377.431120396</v>
      </c>
      <c r="AX173" s="13">
        <f t="shared" si="156"/>
        <v>197675123.00301972</v>
      </c>
      <c r="AY173" s="13">
        <f t="shared" si="122"/>
        <v>16763.732445960341</v>
      </c>
      <c r="AZ173">
        <f t="shared" si="143"/>
        <v>197675221.0365428</v>
      </c>
      <c r="BA173" s="13">
        <f t="shared" si="123"/>
        <v>197675525.94803166</v>
      </c>
      <c r="BB173" s="37">
        <f t="shared" si="144"/>
        <v>112.97425663945214</v>
      </c>
      <c r="BC173" s="13">
        <f t="shared" si="124"/>
        <v>30762.916657339658</v>
      </c>
      <c r="BD173">
        <f t="shared" si="145"/>
        <v>292.8743540507952</v>
      </c>
      <c r="BE173" s="13">
        <f t="shared" si="125"/>
        <v>503.35057957927143</v>
      </c>
      <c r="BF173" s="13">
        <f t="shared" si="157"/>
        <v>112.84441182105685</v>
      </c>
      <c r="BG173" s="13">
        <f t="shared" si="126"/>
        <v>16763.732445960341</v>
      </c>
      <c r="BH173">
        <f t="shared" si="146"/>
        <v>210.87793489684833</v>
      </c>
      <c r="BI173" s="13">
        <f t="shared" si="127"/>
        <v>503.35057957927143</v>
      </c>
      <c r="BJ173" s="37">
        <f t="shared" si="147"/>
        <v>1.3160841587359395</v>
      </c>
      <c r="BK173" s="13">
        <f t="shared" si="128"/>
        <v>2366.3782044107429</v>
      </c>
      <c r="BL173">
        <f t="shared" si="148"/>
        <v>15.154553190377712</v>
      </c>
      <c r="BM173" s="13">
        <f t="shared" si="129"/>
        <v>5.6772349545232395</v>
      </c>
      <c r="BN173" s="13">
        <f t="shared" si="158"/>
        <v>1.7748691837326502</v>
      </c>
      <c r="BO173" s="13">
        <f t="shared" si="130"/>
        <v>16763.732445960341</v>
      </c>
      <c r="BP173">
        <f t="shared" si="149"/>
        <v>99.808392259524112</v>
      </c>
      <c r="BQ173" s="13">
        <f t="shared" si="131"/>
        <v>5.6772349545232395</v>
      </c>
      <c r="BR173" s="37">
        <f t="shared" si="150"/>
        <v>186.01507445024774</v>
      </c>
      <c r="BS173" s="13">
        <f t="shared" si="132"/>
        <v>37862.051270571887</v>
      </c>
      <c r="BT173">
        <f t="shared" si="151"/>
        <v>407.43057895651611</v>
      </c>
      <c r="BU173" s="13">
        <f t="shared" si="133"/>
        <v>829.96785815000442</v>
      </c>
      <c r="BV173" s="13">
        <f t="shared" si="159"/>
        <v>117588208.32452293</v>
      </c>
      <c r="BW173" s="13">
        <f t="shared" si="134"/>
        <v>16763.732445960341</v>
      </c>
      <c r="BX173">
        <f t="shared" si="152"/>
        <v>117588306.35804601</v>
      </c>
      <c r="BY173" s="13">
        <f t="shared" si="135"/>
        <v>117588852.55430891</v>
      </c>
    </row>
    <row r="174" spans="29:77" x14ac:dyDescent="0.2">
      <c r="AC174">
        <v>172</v>
      </c>
      <c r="AD174" s="37">
        <f t="shared" si="136"/>
        <v>370951371.2937628</v>
      </c>
      <c r="AE174" s="13">
        <f t="shared" si="112"/>
        <v>30762.916657339658</v>
      </c>
      <c r="AF174">
        <f t="shared" si="153"/>
        <v>370951550.14792943</v>
      </c>
      <c r="AG174" s="13">
        <f t="shared" si="113"/>
        <v>370952418.14796197</v>
      </c>
      <c r="AH174" s="13">
        <f t="shared" si="154"/>
        <v>370951371.16391802</v>
      </c>
      <c r="AI174" s="13">
        <f t="shared" si="114"/>
        <v>16763.732445960341</v>
      </c>
      <c r="AJ174">
        <f t="shared" si="137"/>
        <v>370951468.62747878</v>
      </c>
      <c r="AK174" s="13">
        <f t="shared" si="115"/>
        <v>370952418.14796197</v>
      </c>
      <c r="AL174" s="37">
        <f t="shared" si="138"/>
        <v>628.5495075911399</v>
      </c>
      <c r="AM174" s="13">
        <f t="shared" si="116"/>
        <v>30762.916657339658</v>
      </c>
      <c r="AN174">
        <f t="shared" si="139"/>
        <v>807.40367420357984</v>
      </c>
      <c r="AO174" s="13">
        <f t="shared" si="117"/>
        <v>2813.5073827337451</v>
      </c>
      <c r="AP174" s="13">
        <f t="shared" si="155"/>
        <v>628.41966277274457</v>
      </c>
      <c r="AQ174" s="13">
        <f t="shared" si="118"/>
        <v>16763.732445960341</v>
      </c>
      <c r="AR174" s="13">
        <f t="shared" si="140"/>
        <v>725.88322350507212</v>
      </c>
      <c r="AS174" s="38">
        <f t="shared" si="119"/>
        <v>2813.5073827337451</v>
      </c>
      <c r="AT174" s="37">
        <f t="shared" si="141"/>
        <v>80763974.665005758</v>
      </c>
      <c r="AU174" s="13">
        <f t="shared" si="120"/>
        <v>33129.294861750393</v>
      </c>
      <c r="AV174">
        <f t="shared" si="142"/>
        <v>80764167.277185187</v>
      </c>
      <c r="AW174" s="13">
        <f t="shared" si="121"/>
        <v>80764377.431120396</v>
      </c>
      <c r="AX174" s="13">
        <f t="shared" si="156"/>
        <v>197675123.00301972</v>
      </c>
      <c r="AY174" s="13">
        <f t="shared" si="122"/>
        <v>16763.732445960341</v>
      </c>
      <c r="AZ174">
        <f t="shared" si="143"/>
        <v>197675220.46658045</v>
      </c>
      <c r="BA174" s="13">
        <f t="shared" si="123"/>
        <v>197675525.94803166</v>
      </c>
      <c r="BB174" s="37">
        <f t="shared" si="144"/>
        <v>112.97425663945214</v>
      </c>
      <c r="BC174" s="13">
        <f t="shared" si="124"/>
        <v>30762.916657339658</v>
      </c>
      <c r="BD174">
        <f t="shared" si="145"/>
        <v>291.82842325189199</v>
      </c>
      <c r="BE174" s="13">
        <f t="shared" si="125"/>
        <v>503.35057957927143</v>
      </c>
      <c r="BF174" s="13">
        <f t="shared" si="157"/>
        <v>112.84441182105685</v>
      </c>
      <c r="BG174" s="13">
        <f t="shared" si="126"/>
        <v>16763.732445960341</v>
      </c>
      <c r="BH174">
        <f t="shared" si="146"/>
        <v>210.30797255338442</v>
      </c>
      <c r="BI174" s="13">
        <f t="shared" si="127"/>
        <v>503.35057957927143</v>
      </c>
      <c r="BJ174" s="37">
        <f t="shared" si="147"/>
        <v>1.3160841587359395</v>
      </c>
      <c r="BK174" s="13">
        <f t="shared" si="128"/>
        <v>2366.3782044107429</v>
      </c>
      <c r="BL174">
        <f t="shared" si="148"/>
        <v>15.074096975077468</v>
      </c>
      <c r="BM174" s="13">
        <f t="shared" si="129"/>
        <v>5.6772349545232395</v>
      </c>
      <c r="BN174" s="13">
        <f t="shared" si="158"/>
        <v>1.7748691837326502</v>
      </c>
      <c r="BO174" s="13">
        <f t="shared" si="130"/>
        <v>16763.732445960341</v>
      </c>
      <c r="BP174">
        <f t="shared" si="149"/>
        <v>99.238429916060213</v>
      </c>
      <c r="BQ174" s="13">
        <f t="shared" si="131"/>
        <v>5.6772349545232395</v>
      </c>
      <c r="BR174" s="37">
        <f t="shared" si="150"/>
        <v>186.01507445024774</v>
      </c>
      <c r="BS174" s="13">
        <f t="shared" si="132"/>
        <v>37862.051270571887</v>
      </c>
      <c r="BT174">
        <f t="shared" si="151"/>
        <v>406.14327951171219</v>
      </c>
      <c r="BU174" s="13">
        <f t="shared" si="133"/>
        <v>829.96785815000442</v>
      </c>
      <c r="BV174" s="13">
        <f t="shared" si="159"/>
        <v>117588208.32452293</v>
      </c>
      <c r="BW174" s="13">
        <f t="shared" si="134"/>
        <v>16763.732445960341</v>
      </c>
      <c r="BX174">
        <f t="shared" si="152"/>
        <v>117588305.78808366</v>
      </c>
      <c r="BY174" s="13">
        <f t="shared" si="135"/>
        <v>117588852.55430891</v>
      </c>
    </row>
    <row r="175" spans="29:77" x14ac:dyDescent="0.2">
      <c r="AC175">
        <v>173</v>
      </c>
      <c r="AD175" s="37">
        <f t="shared" si="136"/>
        <v>370951371.2937628</v>
      </c>
      <c r="AE175" s="13">
        <f t="shared" si="112"/>
        <v>30762.916657339658</v>
      </c>
      <c r="AF175">
        <f t="shared" si="153"/>
        <v>370951549.11409032</v>
      </c>
      <c r="AG175" s="13">
        <f t="shared" si="113"/>
        <v>370952418.14796197</v>
      </c>
      <c r="AH175" s="13">
        <f t="shared" si="154"/>
        <v>370951371.16391802</v>
      </c>
      <c r="AI175" s="13">
        <f t="shared" si="114"/>
        <v>16763.732445960341</v>
      </c>
      <c r="AJ175">
        <f t="shared" si="137"/>
        <v>370951468.06410557</v>
      </c>
      <c r="AK175" s="13">
        <f t="shared" si="115"/>
        <v>370952418.14796197</v>
      </c>
      <c r="AL175" s="37">
        <f t="shared" si="138"/>
        <v>628.5495075911399</v>
      </c>
      <c r="AM175" s="13">
        <f t="shared" si="116"/>
        <v>30762.916657339658</v>
      </c>
      <c r="AN175">
        <f t="shared" si="139"/>
        <v>806.36983509021309</v>
      </c>
      <c r="AO175" s="13">
        <f t="shared" si="117"/>
        <v>2813.5073827337451</v>
      </c>
      <c r="AP175" s="13">
        <f t="shared" si="155"/>
        <v>628.41966277274457</v>
      </c>
      <c r="AQ175" s="13">
        <f t="shared" si="118"/>
        <v>16763.732445960341</v>
      </c>
      <c r="AR175" s="13">
        <f t="shared" si="140"/>
        <v>725.31985032164823</v>
      </c>
      <c r="AS175" s="38">
        <f t="shared" si="119"/>
        <v>2813.5073827337451</v>
      </c>
      <c r="AT175" s="37">
        <f t="shared" si="141"/>
        <v>80763974.665005758</v>
      </c>
      <c r="AU175" s="13">
        <f t="shared" si="120"/>
        <v>33129.294861750393</v>
      </c>
      <c r="AV175">
        <f t="shared" si="142"/>
        <v>80764166.163819984</v>
      </c>
      <c r="AW175" s="13">
        <f t="shared" si="121"/>
        <v>80764377.431120396</v>
      </c>
      <c r="AX175" s="13">
        <f t="shared" si="156"/>
        <v>197675123.00301972</v>
      </c>
      <c r="AY175" s="13">
        <f t="shared" si="122"/>
        <v>16763.732445960341</v>
      </c>
      <c r="AZ175">
        <f t="shared" si="143"/>
        <v>197675219.90320727</v>
      </c>
      <c r="BA175" s="13">
        <f t="shared" si="123"/>
        <v>197675525.94803166</v>
      </c>
      <c r="BB175" s="37">
        <f t="shared" si="144"/>
        <v>112.97425663945214</v>
      </c>
      <c r="BC175" s="13">
        <f t="shared" si="124"/>
        <v>30762.916657339658</v>
      </c>
      <c r="BD175">
        <f t="shared" si="145"/>
        <v>290.79458413852529</v>
      </c>
      <c r="BE175" s="13">
        <f t="shared" si="125"/>
        <v>503.35057957927143</v>
      </c>
      <c r="BF175" s="13">
        <f t="shared" si="157"/>
        <v>112.84441182105685</v>
      </c>
      <c r="BG175" s="13">
        <f t="shared" si="126"/>
        <v>16763.732445960341</v>
      </c>
      <c r="BH175">
        <f t="shared" si="146"/>
        <v>209.74459936996055</v>
      </c>
      <c r="BI175" s="13">
        <f t="shared" si="127"/>
        <v>503.35057957927143</v>
      </c>
      <c r="BJ175" s="37">
        <f t="shared" si="147"/>
        <v>1.3160841587359395</v>
      </c>
      <c r="BK175" s="13">
        <f t="shared" si="128"/>
        <v>2366.3782044107429</v>
      </c>
      <c r="BL175">
        <f t="shared" si="148"/>
        <v>14.994570889433875</v>
      </c>
      <c r="BM175" s="13">
        <f t="shared" si="129"/>
        <v>5.6772349545232395</v>
      </c>
      <c r="BN175" s="13">
        <f t="shared" si="158"/>
        <v>1.7748691837326502</v>
      </c>
      <c r="BO175" s="13">
        <f t="shared" si="130"/>
        <v>16763.732445960341</v>
      </c>
      <c r="BP175">
        <f t="shared" si="149"/>
        <v>98.675056732636349</v>
      </c>
      <c r="BQ175" s="13">
        <f t="shared" si="131"/>
        <v>5.6772349545232395</v>
      </c>
      <c r="BR175" s="37">
        <f t="shared" si="150"/>
        <v>186.01507445024774</v>
      </c>
      <c r="BS175" s="13">
        <f t="shared" si="132"/>
        <v>37862.051270571887</v>
      </c>
      <c r="BT175">
        <f t="shared" si="151"/>
        <v>404.8708621414147</v>
      </c>
      <c r="BU175" s="13">
        <f t="shared" si="133"/>
        <v>829.96785815000442</v>
      </c>
      <c r="BV175" s="13">
        <f t="shared" si="159"/>
        <v>117588208.32452293</v>
      </c>
      <c r="BW175" s="13">
        <f t="shared" si="134"/>
        <v>16763.732445960341</v>
      </c>
      <c r="BX175">
        <f t="shared" si="152"/>
        <v>117588305.22471048</v>
      </c>
      <c r="BY175" s="13">
        <f t="shared" si="135"/>
        <v>117588852.55430891</v>
      </c>
    </row>
    <row r="176" spans="29:77" x14ac:dyDescent="0.2">
      <c r="AC176">
        <v>174</v>
      </c>
      <c r="AD176" s="37">
        <f t="shared" si="136"/>
        <v>370951371.2937628</v>
      </c>
      <c r="AE176" s="13">
        <f t="shared" si="112"/>
        <v>30762.916657339658</v>
      </c>
      <c r="AF176">
        <f t="shared" si="153"/>
        <v>370951548.09213442</v>
      </c>
      <c r="AG176" s="13">
        <f t="shared" si="113"/>
        <v>370952418.14796197</v>
      </c>
      <c r="AH176" s="13">
        <f t="shared" si="154"/>
        <v>370951371.16391802</v>
      </c>
      <c r="AI176" s="13">
        <f t="shared" si="114"/>
        <v>16763.732445960341</v>
      </c>
      <c r="AJ176">
        <f t="shared" si="137"/>
        <v>370951467.50720793</v>
      </c>
      <c r="AK176" s="13">
        <f t="shared" si="115"/>
        <v>370952418.14796197</v>
      </c>
      <c r="AL176" s="37">
        <f t="shared" si="138"/>
        <v>628.5495075911399</v>
      </c>
      <c r="AM176" s="13">
        <f t="shared" si="116"/>
        <v>30762.916657339658</v>
      </c>
      <c r="AN176">
        <f t="shared" si="139"/>
        <v>805.34787918504594</v>
      </c>
      <c r="AO176" s="13">
        <f t="shared" si="117"/>
        <v>2813.5073827337451</v>
      </c>
      <c r="AP176" s="13">
        <f t="shared" si="155"/>
        <v>628.41966277274457</v>
      </c>
      <c r="AQ176" s="13">
        <f t="shared" si="118"/>
        <v>16763.732445960341</v>
      </c>
      <c r="AR176" s="13">
        <f t="shared" si="140"/>
        <v>724.76295269205684</v>
      </c>
      <c r="AS176" s="38">
        <f t="shared" si="119"/>
        <v>2813.5073827337451</v>
      </c>
      <c r="AT176" s="37">
        <f t="shared" si="141"/>
        <v>80763974.665005758</v>
      </c>
      <c r="AU176" s="13">
        <f t="shared" si="120"/>
        <v>33129.294861750393</v>
      </c>
      <c r="AV176">
        <f t="shared" si="142"/>
        <v>80764165.063252091</v>
      </c>
      <c r="AW176" s="13">
        <f t="shared" si="121"/>
        <v>80764377.431120396</v>
      </c>
      <c r="AX176" s="13">
        <f t="shared" si="156"/>
        <v>197675123.00301972</v>
      </c>
      <c r="AY176" s="13">
        <f t="shared" si="122"/>
        <v>16763.732445960341</v>
      </c>
      <c r="AZ176">
        <f t="shared" si="143"/>
        <v>197675219.34630963</v>
      </c>
      <c r="BA176" s="13">
        <f t="shared" si="123"/>
        <v>197675525.94803166</v>
      </c>
      <c r="BB176" s="37">
        <f t="shared" si="144"/>
        <v>112.97425663945214</v>
      </c>
      <c r="BC176" s="13">
        <f t="shared" si="124"/>
        <v>30762.916657339658</v>
      </c>
      <c r="BD176">
        <f t="shared" si="145"/>
        <v>289.7726282333582</v>
      </c>
      <c r="BE176" s="13">
        <f t="shared" si="125"/>
        <v>503.35057957927143</v>
      </c>
      <c r="BF176" s="13">
        <f t="shared" si="157"/>
        <v>112.84441182105685</v>
      </c>
      <c r="BG176" s="13">
        <f t="shared" si="126"/>
        <v>16763.732445960341</v>
      </c>
      <c r="BH176">
        <f t="shared" si="146"/>
        <v>209.18770174036916</v>
      </c>
      <c r="BI176" s="13">
        <f t="shared" si="127"/>
        <v>503.35057957927143</v>
      </c>
      <c r="BJ176" s="37">
        <f t="shared" si="147"/>
        <v>1.3160841587359395</v>
      </c>
      <c r="BK176" s="13">
        <f t="shared" si="128"/>
        <v>2366.3782044107429</v>
      </c>
      <c r="BL176">
        <f t="shared" si="148"/>
        <v>14.915958896728716</v>
      </c>
      <c r="BM176" s="13">
        <f t="shared" si="129"/>
        <v>5.6772349545232395</v>
      </c>
      <c r="BN176" s="13">
        <f t="shared" si="158"/>
        <v>1.7748691837326502</v>
      </c>
      <c r="BO176" s="13">
        <f t="shared" si="130"/>
        <v>16763.732445960341</v>
      </c>
      <c r="BP176">
        <f t="shared" si="149"/>
        <v>98.118159103044945</v>
      </c>
      <c r="BQ176" s="13">
        <f t="shared" si="131"/>
        <v>5.6772349545232395</v>
      </c>
      <c r="BR176" s="37">
        <f t="shared" si="150"/>
        <v>186.01507445024774</v>
      </c>
      <c r="BS176" s="13">
        <f t="shared" si="132"/>
        <v>37862.051270571887</v>
      </c>
      <c r="BT176">
        <f t="shared" si="151"/>
        <v>403.61307025813215</v>
      </c>
      <c r="BU176" s="13">
        <f t="shared" si="133"/>
        <v>829.96785815000442</v>
      </c>
      <c r="BV176" s="13">
        <f t="shared" si="159"/>
        <v>117588208.32452293</v>
      </c>
      <c r="BW176" s="13">
        <f t="shared" si="134"/>
        <v>16763.732445960341</v>
      </c>
      <c r="BX176">
        <f t="shared" si="152"/>
        <v>117588304.66781285</v>
      </c>
      <c r="BY176" s="13">
        <f t="shared" si="135"/>
        <v>117588852.55430891</v>
      </c>
    </row>
    <row r="177" spans="29:77" x14ac:dyDescent="0.2">
      <c r="AC177">
        <v>175</v>
      </c>
      <c r="AD177" s="37">
        <f t="shared" si="136"/>
        <v>370951371.2937628</v>
      </c>
      <c r="AE177" s="13">
        <f t="shared" si="112"/>
        <v>30762.916657339658</v>
      </c>
      <c r="AF177">
        <f t="shared" si="153"/>
        <v>370951547.08185798</v>
      </c>
      <c r="AG177" s="13">
        <f t="shared" si="113"/>
        <v>370952418.14796197</v>
      </c>
      <c r="AH177" s="13">
        <f t="shared" si="154"/>
        <v>370951371.16391802</v>
      </c>
      <c r="AI177" s="13">
        <f t="shared" si="114"/>
        <v>16763.732445960341</v>
      </c>
      <c r="AJ177">
        <f t="shared" si="137"/>
        <v>370951466.95667487</v>
      </c>
      <c r="AK177" s="13">
        <f t="shared" si="115"/>
        <v>370952418.14796197</v>
      </c>
      <c r="AL177" s="37">
        <f t="shared" si="138"/>
        <v>628.5495075911399</v>
      </c>
      <c r="AM177" s="13">
        <f t="shared" si="116"/>
        <v>30762.916657339658</v>
      </c>
      <c r="AN177">
        <f t="shared" si="139"/>
        <v>804.33760277593797</v>
      </c>
      <c r="AO177" s="13">
        <f t="shared" si="117"/>
        <v>2813.5073827337451</v>
      </c>
      <c r="AP177" s="13">
        <f t="shared" si="155"/>
        <v>628.41966277274457</v>
      </c>
      <c r="AQ177" s="13">
        <f t="shared" si="118"/>
        <v>16763.732445960341</v>
      </c>
      <c r="AR177" s="13">
        <f t="shared" si="140"/>
        <v>724.21241960680368</v>
      </c>
      <c r="AS177" s="38">
        <f t="shared" si="119"/>
        <v>2813.5073827337451</v>
      </c>
      <c r="AT177" s="37">
        <f t="shared" si="141"/>
        <v>80763974.665005758</v>
      </c>
      <c r="AU177" s="13">
        <f t="shared" si="120"/>
        <v>33129.294861750393</v>
      </c>
      <c r="AV177">
        <f t="shared" si="142"/>
        <v>80764163.975262105</v>
      </c>
      <c r="AW177" s="13">
        <f t="shared" si="121"/>
        <v>80764377.431120396</v>
      </c>
      <c r="AX177" s="13">
        <f t="shared" si="156"/>
        <v>197675123.00301972</v>
      </c>
      <c r="AY177" s="13">
        <f t="shared" si="122"/>
        <v>16763.732445960341</v>
      </c>
      <c r="AZ177">
        <f t="shared" si="143"/>
        <v>197675218.79577655</v>
      </c>
      <c r="BA177" s="13">
        <f t="shared" si="123"/>
        <v>197675525.94803166</v>
      </c>
      <c r="BB177" s="37">
        <f t="shared" si="144"/>
        <v>112.97425663945214</v>
      </c>
      <c r="BC177" s="13">
        <f t="shared" si="124"/>
        <v>30762.916657339658</v>
      </c>
      <c r="BD177">
        <f t="shared" si="145"/>
        <v>288.76235182425017</v>
      </c>
      <c r="BE177" s="13">
        <f t="shared" si="125"/>
        <v>503.35057957927143</v>
      </c>
      <c r="BF177" s="13">
        <f t="shared" si="157"/>
        <v>112.84441182105685</v>
      </c>
      <c r="BG177" s="13">
        <f t="shared" si="126"/>
        <v>16763.732445960341</v>
      </c>
      <c r="BH177">
        <f t="shared" si="146"/>
        <v>208.63716865511594</v>
      </c>
      <c r="BI177" s="13">
        <f t="shared" si="127"/>
        <v>503.35057957927143</v>
      </c>
      <c r="BJ177" s="37">
        <f t="shared" si="147"/>
        <v>1.3160841587359395</v>
      </c>
      <c r="BK177" s="13">
        <f t="shared" si="128"/>
        <v>2366.3782044107429</v>
      </c>
      <c r="BL177">
        <f t="shared" si="148"/>
        <v>14.838245326797328</v>
      </c>
      <c r="BM177" s="13">
        <f t="shared" si="129"/>
        <v>5.6772349545232395</v>
      </c>
      <c r="BN177" s="13">
        <f t="shared" si="158"/>
        <v>1.7748691837326502</v>
      </c>
      <c r="BO177" s="13">
        <f t="shared" si="130"/>
        <v>16763.732445960341</v>
      </c>
      <c r="BP177">
        <f t="shared" si="149"/>
        <v>97.567626017791738</v>
      </c>
      <c r="BQ177" s="13">
        <f t="shared" si="131"/>
        <v>5.6772349545232395</v>
      </c>
      <c r="BR177" s="37">
        <f t="shared" si="150"/>
        <v>186.01507445024774</v>
      </c>
      <c r="BS177" s="13">
        <f t="shared" si="132"/>
        <v>37862.051270571887</v>
      </c>
      <c r="BT177">
        <f t="shared" si="151"/>
        <v>402.36965313922997</v>
      </c>
      <c r="BU177" s="13">
        <f t="shared" si="133"/>
        <v>829.96785815000442</v>
      </c>
      <c r="BV177" s="13">
        <f t="shared" si="159"/>
        <v>117588208.32452293</v>
      </c>
      <c r="BW177" s="13">
        <f t="shared" si="134"/>
        <v>16763.732445960341</v>
      </c>
      <c r="BX177">
        <f t="shared" si="152"/>
        <v>117588304.11727977</v>
      </c>
      <c r="BY177" s="13">
        <f t="shared" si="135"/>
        <v>117588852.55430891</v>
      </c>
    </row>
    <row r="178" spans="29:77" x14ac:dyDescent="0.2">
      <c r="AC178">
        <v>176</v>
      </c>
      <c r="AD178" s="37">
        <f t="shared" si="136"/>
        <v>370951371.2937628</v>
      </c>
      <c r="AE178" s="13">
        <f t="shared" si="112"/>
        <v>30762.916657339658</v>
      </c>
      <c r="AF178">
        <f t="shared" si="153"/>
        <v>370951546.08306199</v>
      </c>
      <c r="AG178" s="13">
        <f t="shared" si="113"/>
        <v>370952418.14796197</v>
      </c>
      <c r="AH178" s="13">
        <f t="shared" si="154"/>
        <v>370951371.16391802</v>
      </c>
      <c r="AI178" s="13">
        <f t="shared" si="114"/>
        <v>16763.732445960341</v>
      </c>
      <c r="AJ178">
        <f t="shared" si="137"/>
        <v>370951466.4123978</v>
      </c>
      <c r="AK178" s="13">
        <f t="shared" si="115"/>
        <v>370952418.14796197</v>
      </c>
      <c r="AL178" s="37">
        <f t="shared" si="138"/>
        <v>628.5495075911399</v>
      </c>
      <c r="AM178" s="13">
        <f t="shared" si="116"/>
        <v>30762.916657339658</v>
      </c>
      <c r="AN178">
        <f t="shared" si="139"/>
        <v>803.33880678056971</v>
      </c>
      <c r="AO178" s="13">
        <f t="shared" si="117"/>
        <v>2813.5073827337451</v>
      </c>
      <c r="AP178" s="13">
        <f t="shared" si="155"/>
        <v>628.41966277274457</v>
      </c>
      <c r="AQ178" s="13">
        <f t="shared" si="118"/>
        <v>16763.732445960341</v>
      </c>
      <c r="AR178" s="13">
        <f t="shared" si="140"/>
        <v>723.66814257933743</v>
      </c>
      <c r="AS178" s="38">
        <f t="shared" si="119"/>
        <v>2813.5073827337451</v>
      </c>
      <c r="AT178" s="37">
        <f t="shared" si="141"/>
        <v>80763974.665005758</v>
      </c>
      <c r="AU178" s="13">
        <f t="shared" si="120"/>
        <v>33129.294861750393</v>
      </c>
      <c r="AV178">
        <f t="shared" si="142"/>
        <v>80764162.899635658</v>
      </c>
      <c r="AW178" s="13">
        <f t="shared" si="121"/>
        <v>80764377.431120396</v>
      </c>
      <c r="AX178" s="13">
        <f t="shared" si="156"/>
        <v>197675123.00301972</v>
      </c>
      <c r="AY178" s="13">
        <f t="shared" si="122"/>
        <v>16763.732445960341</v>
      </c>
      <c r="AZ178">
        <f t="shared" si="143"/>
        <v>197675218.25149953</v>
      </c>
      <c r="BA178" s="13">
        <f t="shared" si="123"/>
        <v>197675525.94803166</v>
      </c>
      <c r="BB178" s="37">
        <f t="shared" si="144"/>
        <v>112.97425663945214</v>
      </c>
      <c r="BC178" s="13">
        <f t="shared" si="124"/>
        <v>30762.916657339658</v>
      </c>
      <c r="BD178">
        <f t="shared" si="145"/>
        <v>287.76355582888198</v>
      </c>
      <c r="BE178" s="13">
        <f t="shared" si="125"/>
        <v>503.35057957927143</v>
      </c>
      <c r="BF178" s="13">
        <f t="shared" si="157"/>
        <v>112.84441182105685</v>
      </c>
      <c r="BG178" s="13">
        <f t="shared" si="126"/>
        <v>16763.732445960341</v>
      </c>
      <c r="BH178">
        <f t="shared" si="146"/>
        <v>208.09289162764969</v>
      </c>
      <c r="BI178" s="13">
        <f t="shared" si="127"/>
        <v>503.35057957927143</v>
      </c>
      <c r="BJ178" s="37">
        <f t="shared" si="147"/>
        <v>1.3160841587359395</v>
      </c>
      <c r="BK178" s="13">
        <f t="shared" si="128"/>
        <v>2366.3782044107429</v>
      </c>
      <c r="BL178">
        <f t="shared" si="148"/>
        <v>14.76141486561516</v>
      </c>
      <c r="BM178" s="13">
        <f t="shared" si="129"/>
        <v>5.6772349545232395</v>
      </c>
      <c r="BN178" s="13">
        <f t="shared" si="158"/>
        <v>1.7748691837326502</v>
      </c>
      <c r="BO178" s="13">
        <f t="shared" si="130"/>
        <v>16763.732445960341</v>
      </c>
      <c r="BP178">
        <f t="shared" si="149"/>
        <v>97.023348990325488</v>
      </c>
      <c r="BQ178" s="13">
        <f t="shared" si="131"/>
        <v>5.6772349545232395</v>
      </c>
      <c r="BR178" s="37">
        <f t="shared" si="150"/>
        <v>186.01507445024774</v>
      </c>
      <c r="BS178" s="13">
        <f t="shared" si="132"/>
        <v>37862.051270571887</v>
      </c>
      <c r="BT178">
        <f t="shared" si="151"/>
        <v>401.14036576031526</v>
      </c>
      <c r="BU178" s="13">
        <f t="shared" si="133"/>
        <v>829.96785815000442</v>
      </c>
      <c r="BV178" s="13">
        <f t="shared" si="159"/>
        <v>117588208.32452293</v>
      </c>
      <c r="BW178" s="13">
        <f t="shared" si="134"/>
        <v>16763.732445960341</v>
      </c>
      <c r="BX178">
        <f t="shared" si="152"/>
        <v>117588303.57300274</v>
      </c>
      <c r="BY178" s="13">
        <f t="shared" si="135"/>
        <v>117588852.55430891</v>
      </c>
    </row>
    <row r="179" spans="29:77" x14ac:dyDescent="0.2">
      <c r="AC179">
        <v>177</v>
      </c>
      <c r="AD179" s="37">
        <f t="shared" si="136"/>
        <v>370951371.2937628</v>
      </c>
      <c r="AE179" s="13">
        <f t="shared" si="112"/>
        <v>30762.916657339658</v>
      </c>
      <c r="AF179">
        <f t="shared" si="153"/>
        <v>370951545.09555185</v>
      </c>
      <c r="AG179" s="13">
        <f t="shared" si="113"/>
        <v>370952418.14796197</v>
      </c>
      <c r="AH179" s="13">
        <f t="shared" si="154"/>
        <v>370951371.16391802</v>
      </c>
      <c r="AI179" s="13">
        <f t="shared" si="114"/>
        <v>16763.732445960341</v>
      </c>
      <c r="AJ179">
        <f t="shared" si="137"/>
        <v>370951465.8742708</v>
      </c>
      <c r="AK179" s="13">
        <f t="shared" si="115"/>
        <v>370952418.14796197</v>
      </c>
      <c r="AL179" s="37">
        <f t="shared" si="138"/>
        <v>628.5495075911399</v>
      </c>
      <c r="AM179" s="13">
        <f t="shared" si="116"/>
        <v>30762.916657339658</v>
      </c>
      <c r="AN179">
        <f t="shared" si="139"/>
        <v>802.3512966156577</v>
      </c>
      <c r="AO179" s="13">
        <f t="shared" si="117"/>
        <v>2813.5073827337451</v>
      </c>
      <c r="AP179" s="13">
        <f t="shared" si="155"/>
        <v>628.41966277274457</v>
      </c>
      <c r="AQ179" s="13">
        <f t="shared" si="118"/>
        <v>16763.732445960341</v>
      </c>
      <c r="AR179" s="13">
        <f t="shared" si="140"/>
        <v>723.13001557478037</v>
      </c>
      <c r="AS179" s="38">
        <f t="shared" si="119"/>
        <v>2813.5073827337451</v>
      </c>
      <c r="AT179" s="37">
        <f t="shared" si="141"/>
        <v>80763974.665005758</v>
      </c>
      <c r="AU179" s="13">
        <f t="shared" si="120"/>
        <v>33129.294861750393</v>
      </c>
      <c r="AV179">
        <f t="shared" si="142"/>
        <v>80764161.836163163</v>
      </c>
      <c r="AW179" s="13">
        <f t="shared" si="121"/>
        <v>80764377.431120396</v>
      </c>
      <c r="AX179" s="13">
        <f t="shared" si="156"/>
        <v>197675123.00301972</v>
      </c>
      <c r="AY179" s="13">
        <f t="shared" si="122"/>
        <v>16763.732445960341</v>
      </c>
      <c r="AZ179">
        <f t="shared" si="143"/>
        <v>197675217.71337253</v>
      </c>
      <c r="BA179" s="13">
        <f t="shared" si="123"/>
        <v>197675525.94803166</v>
      </c>
      <c r="BB179" s="37">
        <f t="shared" si="144"/>
        <v>112.97425663945214</v>
      </c>
      <c r="BC179" s="13">
        <f t="shared" si="124"/>
        <v>30762.916657339658</v>
      </c>
      <c r="BD179">
        <f t="shared" si="145"/>
        <v>286.77604566396997</v>
      </c>
      <c r="BE179" s="13">
        <f t="shared" si="125"/>
        <v>503.35057957927143</v>
      </c>
      <c r="BF179" s="13">
        <f t="shared" si="157"/>
        <v>112.84441182105685</v>
      </c>
      <c r="BG179" s="13">
        <f t="shared" si="126"/>
        <v>16763.732445960341</v>
      </c>
      <c r="BH179">
        <f t="shared" si="146"/>
        <v>207.55476462309269</v>
      </c>
      <c r="BI179" s="13">
        <f t="shared" si="127"/>
        <v>503.35057957927143</v>
      </c>
      <c r="BJ179" s="37">
        <f t="shared" si="147"/>
        <v>1.3160841587359395</v>
      </c>
      <c r="BK179" s="13">
        <f t="shared" si="128"/>
        <v>2366.3782044107429</v>
      </c>
      <c r="BL179">
        <f t="shared" si="148"/>
        <v>14.685452545237313</v>
      </c>
      <c r="BM179" s="13">
        <f t="shared" si="129"/>
        <v>5.6772349545232395</v>
      </c>
      <c r="BN179" s="13">
        <f t="shared" si="158"/>
        <v>1.7748691837326502</v>
      </c>
      <c r="BO179" s="13">
        <f t="shared" si="130"/>
        <v>16763.732445960341</v>
      </c>
      <c r="BP179">
        <f t="shared" si="149"/>
        <v>96.485221985768476</v>
      </c>
      <c r="BQ179" s="13">
        <f t="shared" si="131"/>
        <v>5.6772349545232395</v>
      </c>
      <c r="BR179" s="37">
        <f t="shared" si="150"/>
        <v>186.01507445024774</v>
      </c>
      <c r="BS179" s="13">
        <f t="shared" si="132"/>
        <v>37862.051270571887</v>
      </c>
      <c r="BT179">
        <f t="shared" si="151"/>
        <v>399.9249686342697</v>
      </c>
      <c r="BU179" s="13">
        <f t="shared" si="133"/>
        <v>829.96785815000442</v>
      </c>
      <c r="BV179" s="13">
        <f t="shared" si="159"/>
        <v>117588208.32452293</v>
      </c>
      <c r="BW179" s="13">
        <f t="shared" si="134"/>
        <v>16763.732445960341</v>
      </c>
      <c r="BX179">
        <f t="shared" si="152"/>
        <v>117588303.03487574</v>
      </c>
      <c r="BY179" s="13">
        <f t="shared" si="135"/>
        <v>117588852.55430891</v>
      </c>
    </row>
    <row r="180" spans="29:77" x14ac:dyDescent="0.2">
      <c r="AC180">
        <v>178</v>
      </c>
      <c r="AD180" s="37">
        <f t="shared" si="136"/>
        <v>370951371.2937628</v>
      </c>
      <c r="AE180" s="13">
        <f t="shared" si="112"/>
        <v>30762.916657339658</v>
      </c>
      <c r="AF180">
        <f t="shared" si="153"/>
        <v>370951544.11913729</v>
      </c>
      <c r="AG180" s="13">
        <f t="shared" si="113"/>
        <v>370952418.14796197</v>
      </c>
      <c r="AH180" s="13">
        <f t="shared" si="154"/>
        <v>370951371.16391802</v>
      </c>
      <c r="AI180" s="13">
        <f t="shared" si="114"/>
        <v>16763.732445960341</v>
      </c>
      <c r="AJ180">
        <f t="shared" si="137"/>
        <v>370951465.34219021</v>
      </c>
      <c r="AK180" s="13">
        <f t="shared" si="115"/>
        <v>370952418.14796197</v>
      </c>
      <c r="AL180" s="37">
        <f t="shared" si="138"/>
        <v>628.5495075911399</v>
      </c>
      <c r="AM180" s="13">
        <f t="shared" si="116"/>
        <v>30762.916657339658</v>
      </c>
      <c r="AN180">
        <f t="shared" si="139"/>
        <v>801.37488207057618</v>
      </c>
      <c r="AO180" s="13">
        <f t="shared" si="117"/>
        <v>2813.5073827337451</v>
      </c>
      <c r="AP180" s="13">
        <f t="shared" si="155"/>
        <v>628.41966277274457</v>
      </c>
      <c r="AQ180" s="13">
        <f t="shared" si="118"/>
        <v>16763.732445960341</v>
      </c>
      <c r="AR180" s="13">
        <f t="shared" si="140"/>
        <v>722.59793494106111</v>
      </c>
      <c r="AS180" s="38">
        <f t="shared" si="119"/>
        <v>2813.5073827337451</v>
      </c>
      <c r="AT180" s="37">
        <f t="shared" si="141"/>
        <v>80763974.665005758</v>
      </c>
      <c r="AU180" s="13">
        <f t="shared" si="120"/>
        <v>33129.294861750393</v>
      </c>
      <c r="AV180">
        <f t="shared" si="142"/>
        <v>80764160.78463982</v>
      </c>
      <c r="AW180" s="13">
        <f t="shared" si="121"/>
        <v>80764377.431120396</v>
      </c>
      <c r="AX180" s="13">
        <f t="shared" si="156"/>
        <v>197675123.00301972</v>
      </c>
      <c r="AY180" s="13">
        <f t="shared" si="122"/>
        <v>16763.732445960341</v>
      </c>
      <c r="AZ180">
        <f t="shared" si="143"/>
        <v>197675217.18129188</v>
      </c>
      <c r="BA180" s="13">
        <f t="shared" si="123"/>
        <v>197675525.94803166</v>
      </c>
      <c r="BB180" s="37">
        <f t="shared" si="144"/>
        <v>112.97425663945214</v>
      </c>
      <c r="BC180" s="13">
        <f t="shared" si="124"/>
        <v>30762.916657339658</v>
      </c>
      <c r="BD180">
        <f t="shared" si="145"/>
        <v>285.79963111888844</v>
      </c>
      <c r="BE180" s="13">
        <f t="shared" si="125"/>
        <v>503.35057957927143</v>
      </c>
      <c r="BF180" s="13">
        <f t="shared" si="157"/>
        <v>112.84441182105685</v>
      </c>
      <c r="BG180" s="13">
        <f t="shared" si="126"/>
        <v>16763.732445960341</v>
      </c>
      <c r="BH180">
        <f t="shared" si="146"/>
        <v>207.02268398937338</v>
      </c>
      <c r="BI180" s="13">
        <f t="shared" si="127"/>
        <v>503.35057957927143</v>
      </c>
      <c r="BJ180" s="37">
        <f t="shared" si="147"/>
        <v>1.3160841587359395</v>
      </c>
      <c r="BK180" s="13">
        <f t="shared" si="128"/>
        <v>2366.3782044107429</v>
      </c>
      <c r="BL180">
        <f t="shared" si="148"/>
        <v>14.610343734077192</v>
      </c>
      <c r="BM180" s="13">
        <f t="shared" si="129"/>
        <v>5.6772349545232395</v>
      </c>
      <c r="BN180" s="13">
        <f t="shared" si="158"/>
        <v>1.7748691837326502</v>
      </c>
      <c r="BO180" s="13">
        <f t="shared" si="130"/>
        <v>16763.732445960341</v>
      </c>
      <c r="BP180">
        <f t="shared" si="149"/>
        <v>95.953141352049172</v>
      </c>
      <c r="BQ180" s="13">
        <f t="shared" si="131"/>
        <v>5.6772349545232395</v>
      </c>
      <c r="BR180" s="37">
        <f t="shared" si="150"/>
        <v>186.01507445024774</v>
      </c>
      <c r="BS180" s="13">
        <f t="shared" si="132"/>
        <v>37862.051270571887</v>
      </c>
      <c r="BT180">
        <f t="shared" si="151"/>
        <v>398.72322765570777</v>
      </c>
      <c r="BU180" s="13">
        <f t="shared" si="133"/>
        <v>829.96785815000442</v>
      </c>
      <c r="BV180" s="13">
        <f t="shared" si="159"/>
        <v>117588208.32452293</v>
      </c>
      <c r="BW180" s="13">
        <f t="shared" si="134"/>
        <v>16763.732445960341</v>
      </c>
      <c r="BX180">
        <f t="shared" si="152"/>
        <v>117588302.5027951</v>
      </c>
      <c r="BY180" s="13">
        <f t="shared" si="135"/>
        <v>117588852.55430891</v>
      </c>
    </row>
    <row r="181" spans="29:77" x14ac:dyDescent="0.2">
      <c r="AC181">
        <v>179</v>
      </c>
      <c r="AD181" s="37">
        <f t="shared" si="136"/>
        <v>370951371.2937628</v>
      </c>
      <c r="AE181" s="13">
        <f t="shared" si="112"/>
        <v>30762.916657339658</v>
      </c>
      <c r="AF181">
        <f t="shared" si="153"/>
        <v>370951543.1536324</v>
      </c>
      <c r="AG181" s="13">
        <f t="shared" si="113"/>
        <v>370952418.14796197</v>
      </c>
      <c r="AH181" s="13">
        <f t="shared" si="154"/>
        <v>370951371.16391802</v>
      </c>
      <c r="AI181" s="13">
        <f t="shared" si="114"/>
        <v>16763.732445960341</v>
      </c>
      <c r="AJ181">
        <f t="shared" si="137"/>
        <v>370951464.81605458</v>
      </c>
      <c r="AK181" s="13">
        <f t="shared" si="115"/>
        <v>370952418.14796197</v>
      </c>
      <c r="AL181" s="37">
        <f t="shared" si="138"/>
        <v>628.5495075911399</v>
      </c>
      <c r="AM181" s="13">
        <f t="shared" si="116"/>
        <v>30762.916657339658</v>
      </c>
      <c r="AN181">
        <f t="shared" si="139"/>
        <v>800.40937718521616</v>
      </c>
      <c r="AO181" s="13">
        <f t="shared" si="117"/>
        <v>2813.5073827337451</v>
      </c>
      <c r="AP181" s="13">
        <f t="shared" si="155"/>
        <v>628.41966277274457</v>
      </c>
      <c r="AQ181" s="13">
        <f t="shared" si="118"/>
        <v>16763.732445960341</v>
      </c>
      <c r="AR181" s="13">
        <f t="shared" si="140"/>
        <v>722.07179934235546</v>
      </c>
      <c r="AS181" s="38">
        <f t="shared" si="119"/>
        <v>2813.5073827337451</v>
      </c>
      <c r="AT181" s="37">
        <f t="shared" si="141"/>
        <v>80763974.665005758</v>
      </c>
      <c r="AU181" s="13">
        <f t="shared" si="120"/>
        <v>33129.294861750393</v>
      </c>
      <c r="AV181">
        <f t="shared" si="142"/>
        <v>80764159.744865328</v>
      </c>
      <c r="AW181" s="13">
        <f t="shared" si="121"/>
        <v>80764377.431120396</v>
      </c>
      <c r="AX181" s="13">
        <f t="shared" si="156"/>
        <v>197675123.00301972</v>
      </c>
      <c r="AY181" s="13">
        <f t="shared" si="122"/>
        <v>16763.732445960341</v>
      </c>
      <c r="AZ181">
        <f t="shared" si="143"/>
        <v>197675216.65515628</v>
      </c>
      <c r="BA181" s="13">
        <f t="shared" si="123"/>
        <v>197675525.94803166</v>
      </c>
      <c r="BB181" s="37">
        <f t="shared" si="144"/>
        <v>112.97425663945214</v>
      </c>
      <c r="BC181" s="13">
        <f t="shared" si="124"/>
        <v>30762.916657339658</v>
      </c>
      <c r="BD181">
        <f t="shared" si="145"/>
        <v>284.83412623352842</v>
      </c>
      <c r="BE181" s="13">
        <f t="shared" si="125"/>
        <v>503.35057957927143</v>
      </c>
      <c r="BF181" s="13">
        <f t="shared" si="157"/>
        <v>112.84441182105685</v>
      </c>
      <c r="BG181" s="13">
        <f t="shared" si="126"/>
        <v>16763.732445960341</v>
      </c>
      <c r="BH181">
        <f t="shared" si="146"/>
        <v>206.4965483906677</v>
      </c>
      <c r="BI181" s="13">
        <f t="shared" si="127"/>
        <v>503.35057957927143</v>
      </c>
      <c r="BJ181" s="37">
        <f t="shared" si="147"/>
        <v>1.3160841587359395</v>
      </c>
      <c r="BK181" s="13">
        <f t="shared" si="128"/>
        <v>2366.3782044107429</v>
      </c>
      <c r="BL181">
        <f t="shared" si="148"/>
        <v>14.536074127511039</v>
      </c>
      <c r="BM181" s="13">
        <f t="shared" si="129"/>
        <v>5.6772349545232395</v>
      </c>
      <c r="BN181" s="13">
        <f t="shared" si="158"/>
        <v>1.7748691837326502</v>
      </c>
      <c r="BO181" s="13">
        <f t="shared" si="130"/>
        <v>16763.732445960341</v>
      </c>
      <c r="BP181">
        <f t="shared" si="149"/>
        <v>95.427005753343494</v>
      </c>
      <c r="BQ181" s="13">
        <f t="shared" si="131"/>
        <v>5.6772349545232395</v>
      </c>
      <c r="BR181" s="37">
        <f t="shared" si="150"/>
        <v>186.01507445024774</v>
      </c>
      <c r="BS181" s="13">
        <f t="shared" si="132"/>
        <v>37862.051270571887</v>
      </c>
      <c r="BT181">
        <f t="shared" si="151"/>
        <v>397.5349139506493</v>
      </c>
      <c r="BU181" s="13">
        <f t="shared" si="133"/>
        <v>829.96785815000442</v>
      </c>
      <c r="BV181" s="13">
        <f t="shared" si="159"/>
        <v>117588208.32452293</v>
      </c>
      <c r="BW181" s="13">
        <f t="shared" si="134"/>
        <v>16763.732445960341</v>
      </c>
      <c r="BX181">
        <f t="shared" si="152"/>
        <v>117588301.97665949</v>
      </c>
      <c r="BY181" s="13">
        <f t="shared" si="135"/>
        <v>117588852.55430891</v>
      </c>
    </row>
    <row r="182" spans="29:77" x14ac:dyDescent="0.2">
      <c r="AC182">
        <v>180</v>
      </c>
      <c r="AD182" s="37">
        <f t="shared" si="136"/>
        <v>370951371.2937628</v>
      </c>
      <c r="AE182" s="13">
        <f t="shared" si="112"/>
        <v>30762.916657339658</v>
      </c>
      <c r="AF182">
        <f t="shared" si="153"/>
        <v>370951542.19885534</v>
      </c>
      <c r="AG182" s="13">
        <f t="shared" si="113"/>
        <v>370952418.14796197</v>
      </c>
      <c r="AH182" s="13">
        <f t="shared" si="154"/>
        <v>370951371.16391802</v>
      </c>
      <c r="AI182" s="13">
        <f t="shared" si="114"/>
        <v>16763.732445960341</v>
      </c>
      <c r="AJ182">
        <f t="shared" si="137"/>
        <v>370951464.29576492</v>
      </c>
      <c r="AK182" s="13">
        <f t="shared" si="115"/>
        <v>370952418.14796197</v>
      </c>
      <c r="AL182" s="37">
        <f t="shared" si="138"/>
        <v>628.5495075911399</v>
      </c>
      <c r="AM182" s="13">
        <f t="shared" si="116"/>
        <v>30762.916657339658</v>
      </c>
      <c r="AN182">
        <f t="shared" si="139"/>
        <v>799.45460013191575</v>
      </c>
      <c r="AO182" s="13">
        <f t="shared" si="117"/>
        <v>2813.5073827337451</v>
      </c>
      <c r="AP182" s="13">
        <f t="shared" si="155"/>
        <v>628.41966277274457</v>
      </c>
      <c r="AQ182" s="13">
        <f t="shared" si="118"/>
        <v>16763.732445960341</v>
      </c>
      <c r="AR182" s="13">
        <f t="shared" si="140"/>
        <v>721.55150969474653</v>
      </c>
      <c r="AS182" s="38">
        <f t="shared" si="119"/>
        <v>2813.5073827337451</v>
      </c>
      <c r="AT182" s="37">
        <f t="shared" si="141"/>
        <v>80763974.665005758</v>
      </c>
      <c r="AU182" s="13">
        <f t="shared" si="120"/>
        <v>33129.294861750393</v>
      </c>
      <c r="AV182">
        <f t="shared" si="142"/>
        <v>80764158.716643885</v>
      </c>
      <c r="AW182" s="13">
        <f t="shared" si="121"/>
        <v>80764377.431120396</v>
      </c>
      <c r="AX182" s="13">
        <f t="shared" si="156"/>
        <v>197675123.00301972</v>
      </c>
      <c r="AY182" s="13">
        <f t="shared" si="122"/>
        <v>16763.732445960341</v>
      </c>
      <c r="AZ182">
        <f t="shared" si="143"/>
        <v>197675216.13486665</v>
      </c>
      <c r="BA182" s="13">
        <f t="shared" si="123"/>
        <v>197675525.94803166</v>
      </c>
      <c r="BB182" s="37">
        <f t="shared" si="144"/>
        <v>112.97425663945214</v>
      </c>
      <c r="BC182" s="13">
        <f t="shared" si="124"/>
        <v>30762.916657339658</v>
      </c>
      <c r="BD182">
        <f t="shared" si="145"/>
        <v>283.87934918022802</v>
      </c>
      <c r="BE182" s="13">
        <f t="shared" si="125"/>
        <v>503.35057957927143</v>
      </c>
      <c r="BF182" s="13">
        <f t="shared" si="157"/>
        <v>112.84441182105685</v>
      </c>
      <c r="BG182" s="13">
        <f t="shared" si="126"/>
        <v>16763.732445960341</v>
      </c>
      <c r="BH182">
        <f t="shared" si="146"/>
        <v>205.97625874305874</v>
      </c>
      <c r="BI182" s="13">
        <f t="shared" si="127"/>
        <v>503.35057957927143</v>
      </c>
      <c r="BJ182" s="37">
        <f t="shared" si="147"/>
        <v>1.3160841587359395</v>
      </c>
      <c r="BK182" s="13">
        <f t="shared" si="128"/>
        <v>2366.3782044107429</v>
      </c>
      <c r="BL182">
        <f t="shared" si="148"/>
        <v>14.462629738795624</v>
      </c>
      <c r="BM182" s="13">
        <f t="shared" si="129"/>
        <v>5.6772349545232395</v>
      </c>
      <c r="BN182" s="13">
        <f t="shared" si="158"/>
        <v>1.7748691837326502</v>
      </c>
      <c r="BO182" s="13">
        <f t="shared" si="130"/>
        <v>16763.732445960341</v>
      </c>
      <c r="BP182">
        <f t="shared" si="149"/>
        <v>94.906716105734546</v>
      </c>
      <c r="BQ182" s="13">
        <f t="shared" si="131"/>
        <v>5.6772349545232395</v>
      </c>
      <c r="BR182" s="37">
        <f t="shared" si="150"/>
        <v>186.01507445024774</v>
      </c>
      <c r="BS182" s="13">
        <f t="shared" si="132"/>
        <v>37862.051270571887</v>
      </c>
      <c r="BT182">
        <f t="shared" si="151"/>
        <v>396.35980373120265</v>
      </c>
      <c r="BU182" s="13">
        <f t="shared" si="133"/>
        <v>829.96785815000442</v>
      </c>
      <c r="BV182" s="13">
        <f t="shared" si="159"/>
        <v>117588208.32452293</v>
      </c>
      <c r="BW182" s="13">
        <f t="shared" si="134"/>
        <v>16763.732445960341</v>
      </c>
      <c r="BX182">
        <f t="shared" si="152"/>
        <v>117588301.45636985</v>
      </c>
      <c r="BY182" s="13">
        <f t="shared" si="135"/>
        <v>117588852.55430891</v>
      </c>
    </row>
    <row r="183" spans="29:77" x14ac:dyDescent="0.2">
      <c r="AC183">
        <v>181</v>
      </c>
      <c r="AD183" s="37">
        <f t="shared" si="136"/>
        <v>370951371.2937628</v>
      </c>
      <c r="AE183" s="13">
        <f t="shared" si="112"/>
        <v>30762.916657339658</v>
      </c>
      <c r="AF183">
        <f t="shared" si="153"/>
        <v>370951541.2546283</v>
      </c>
      <c r="AG183" s="13">
        <f t="shared" si="113"/>
        <v>370952418.14796197</v>
      </c>
      <c r="AH183" s="13">
        <f t="shared" si="154"/>
        <v>370951371.16391802</v>
      </c>
      <c r="AI183" s="13">
        <f t="shared" si="114"/>
        <v>16763.732445960341</v>
      </c>
      <c r="AJ183">
        <f t="shared" si="137"/>
        <v>370951463.78122437</v>
      </c>
      <c r="AK183" s="13">
        <f t="shared" si="115"/>
        <v>370952418.14796197</v>
      </c>
      <c r="AL183" s="37">
        <f t="shared" si="138"/>
        <v>628.5495075911399</v>
      </c>
      <c r="AM183" s="13">
        <f t="shared" si="116"/>
        <v>30762.916657339658</v>
      </c>
      <c r="AN183">
        <f t="shared" si="139"/>
        <v>798.51037310130368</v>
      </c>
      <c r="AO183" s="13">
        <f t="shared" si="117"/>
        <v>2813.5073827337451</v>
      </c>
      <c r="AP183" s="13">
        <f t="shared" si="155"/>
        <v>628.41966277274457</v>
      </c>
      <c r="AQ183" s="13">
        <f t="shared" si="118"/>
        <v>16763.732445960341</v>
      </c>
      <c r="AR183" s="13">
        <f t="shared" si="140"/>
        <v>721.0369691040172</v>
      </c>
      <c r="AS183" s="38">
        <f t="shared" si="119"/>
        <v>2813.5073827337451</v>
      </c>
      <c r="AT183" s="37">
        <f t="shared" si="141"/>
        <v>80763974.665005758</v>
      </c>
      <c r="AU183" s="13">
        <f t="shared" si="120"/>
        <v>33129.294861750393</v>
      </c>
      <c r="AV183">
        <f t="shared" si="142"/>
        <v>80764157.699783996</v>
      </c>
      <c r="AW183" s="13">
        <f t="shared" si="121"/>
        <v>80764377.431120396</v>
      </c>
      <c r="AX183" s="13">
        <f t="shared" si="156"/>
        <v>197675123.00301972</v>
      </c>
      <c r="AY183" s="13">
        <f t="shared" si="122"/>
        <v>16763.732445960341</v>
      </c>
      <c r="AZ183">
        <f t="shared" si="143"/>
        <v>197675215.62032604</v>
      </c>
      <c r="BA183" s="13">
        <f t="shared" si="123"/>
        <v>197675525.94803166</v>
      </c>
      <c r="BB183" s="37">
        <f t="shared" si="144"/>
        <v>112.97425663945214</v>
      </c>
      <c r="BC183" s="13">
        <f t="shared" si="124"/>
        <v>30762.916657339658</v>
      </c>
      <c r="BD183">
        <f t="shared" si="145"/>
        <v>282.93512214961595</v>
      </c>
      <c r="BE183" s="13">
        <f t="shared" si="125"/>
        <v>503.35057957927143</v>
      </c>
      <c r="BF183" s="13">
        <f t="shared" si="157"/>
        <v>112.84441182105685</v>
      </c>
      <c r="BG183" s="13">
        <f t="shared" si="126"/>
        <v>16763.732445960341</v>
      </c>
      <c r="BH183">
        <f t="shared" si="146"/>
        <v>205.46171815232947</v>
      </c>
      <c r="BI183" s="13">
        <f t="shared" si="127"/>
        <v>503.35057957927143</v>
      </c>
      <c r="BJ183" s="37">
        <f t="shared" si="147"/>
        <v>1.3160841587359395</v>
      </c>
      <c r="BK183" s="13">
        <f t="shared" si="128"/>
        <v>2366.3782044107429</v>
      </c>
      <c r="BL183">
        <f t="shared" si="148"/>
        <v>14.389996890287005</v>
      </c>
      <c r="BM183" s="13">
        <f t="shared" si="129"/>
        <v>5.6772349545232395</v>
      </c>
      <c r="BN183" s="13">
        <f t="shared" si="158"/>
        <v>1.7748691837326502</v>
      </c>
      <c r="BO183" s="13">
        <f t="shared" si="130"/>
        <v>16763.732445960341</v>
      </c>
      <c r="BP183">
        <f t="shared" si="149"/>
        <v>94.392175515005249</v>
      </c>
      <c r="BQ183" s="13">
        <f t="shared" si="131"/>
        <v>5.6772349545232395</v>
      </c>
      <c r="BR183" s="37">
        <f t="shared" si="150"/>
        <v>186.01507445024774</v>
      </c>
      <c r="BS183" s="13">
        <f t="shared" si="132"/>
        <v>37862.051270571887</v>
      </c>
      <c r="BT183">
        <f t="shared" si="151"/>
        <v>395.19767815506475</v>
      </c>
      <c r="BU183" s="13">
        <f t="shared" si="133"/>
        <v>829.96785815000442</v>
      </c>
      <c r="BV183" s="13">
        <f t="shared" si="159"/>
        <v>117588208.32452293</v>
      </c>
      <c r="BW183" s="13">
        <f t="shared" si="134"/>
        <v>16763.732445960341</v>
      </c>
      <c r="BX183">
        <f t="shared" si="152"/>
        <v>117588300.94182926</v>
      </c>
      <c r="BY183" s="13">
        <f t="shared" si="135"/>
        <v>117588852.55430891</v>
      </c>
    </row>
    <row r="184" spans="29:77" x14ac:dyDescent="0.2">
      <c r="AC184">
        <v>182</v>
      </c>
      <c r="AD184" s="37">
        <f t="shared" si="136"/>
        <v>370951371.2937628</v>
      </c>
      <c r="AE184" s="13">
        <f t="shared" si="112"/>
        <v>30762.916657339658</v>
      </c>
      <c r="AF184">
        <f t="shared" si="153"/>
        <v>370951540.32077742</v>
      </c>
      <c r="AG184" s="13">
        <f t="shared" si="113"/>
        <v>370952418.14796197</v>
      </c>
      <c r="AH184" s="13">
        <f t="shared" si="154"/>
        <v>370951371.16391802</v>
      </c>
      <c r="AI184" s="13">
        <f t="shared" si="114"/>
        <v>16763.732445960341</v>
      </c>
      <c r="AJ184">
        <f t="shared" si="137"/>
        <v>370951463.27233803</v>
      </c>
      <c r="AK184" s="13">
        <f t="shared" si="115"/>
        <v>370952418.14796197</v>
      </c>
      <c r="AL184" s="37">
        <f t="shared" si="138"/>
        <v>628.5495075911399</v>
      </c>
      <c r="AM184" s="13">
        <f t="shared" si="116"/>
        <v>30762.916657339658</v>
      </c>
      <c r="AN184">
        <f t="shared" si="139"/>
        <v>797.57652219190732</v>
      </c>
      <c r="AO184" s="13">
        <f t="shared" si="117"/>
        <v>2813.5073827337451</v>
      </c>
      <c r="AP184" s="13">
        <f t="shared" si="155"/>
        <v>628.41966277274457</v>
      </c>
      <c r="AQ184" s="13">
        <f t="shared" si="118"/>
        <v>16763.732445960341</v>
      </c>
      <c r="AR184" s="13">
        <f t="shared" si="140"/>
        <v>720.52808280549368</v>
      </c>
      <c r="AS184" s="38">
        <f t="shared" si="119"/>
        <v>2813.5073827337451</v>
      </c>
      <c r="AT184" s="37">
        <f t="shared" si="141"/>
        <v>80763974.665005758</v>
      </c>
      <c r="AU184" s="13">
        <f t="shared" si="120"/>
        <v>33129.294861750393</v>
      </c>
      <c r="AV184">
        <f t="shared" si="142"/>
        <v>80764156.694098398</v>
      </c>
      <c r="AW184" s="13">
        <f t="shared" si="121"/>
        <v>80764377.431120396</v>
      </c>
      <c r="AX184" s="13">
        <f t="shared" si="156"/>
        <v>197675123.00301972</v>
      </c>
      <c r="AY184" s="13">
        <f t="shared" si="122"/>
        <v>16763.732445960341</v>
      </c>
      <c r="AZ184">
        <f t="shared" si="143"/>
        <v>197675215.11143976</v>
      </c>
      <c r="BA184" s="13">
        <f t="shared" si="123"/>
        <v>197675525.94803166</v>
      </c>
      <c r="BB184" s="37">
        <f t="shared" si="144"/>
        <v>112.97425663945214</v>
      </c>
      <c r="BC184" s="13">
        <f t="shared" si="124"/>
        <v>30762.916657339658</v>
      </c>
      <c r="BD184">
        <f t="shared" si="145"/>
        <v>282.00127124021947</v>
      </c>
      <c r="BE184" s="13">
        <f t="shared" si="125"/>
        <v>503.35057957927143</v>
      </c>
      <c r="BF184" s="13">
        <f t="shared" si="157"/>
        <v>112.84441182105685</v>
      </c>
      <c r="BG184" s="13">
        <f t="shared" si="126"/>
        <v>16763.732445960341</v>
      </c>
      <c r="BH184">
        <f t="shared" si="146"/>
        <v>204.95283185380598</v>
      </c>
      <c r="BI184" s="13">
        <f t="shared" si="127"/>
        <v>503.35057957927143</v>
      </c>
      <c r="BJ184" s="37">
        <f t="shared" si="147"/>
        <v>1.3160841587359395</v>
      </c>
      <c r="BK184" s="13">
        <f t="shared" si="128"/>
        <v>2366.3782044107429</v>
      </c>
      <c r="BL184">
        <f t="shared" si="148"/>
        <v>14.318162204948813</v>
      </c>
      <c r="BM184" s="13">
        <f t="shared" si="129"/>
        <v>5.6772349545232395</v>
      </c>
      <c r="BN184" s="13">
        <f t="shared" si="158"/>
        <v>1.7748691837326502</v>
      </c>
      <c r="BO184" s="13">
        <f t="shared" si="130"/>
        <v>16763.732445960341</v>
      </c>
      <c r="BP184">
        <f t="shared" si="149"/>
        <v>93.883289216481771</v>
      </c>
      <c r="BQ184" s="13">
        <f t="shared" si="131"/>
        <v>5.6772349545232395</v>
      </c>
      <c r="BR184" s="37">
        <f t="shared" si="150"/>
        <v>186.01507445024774</v>
      </c>
      <c r="BS184" s="13">
        <f t="shared" si="132"/>
        <v>37862.051270571887</v>
      </c>
      <c r="BT184">
        <f t="shared" si="151"/>
        <v>394.04832318965373</v>
      </c>
      <c r="BU184" s="13">
        <f t="shared" si="133"/>
        <v>829.96785815000442</v>
      </c>
      <c r="BV184" s="13">
        <f t="shared" si="159"/>
        <v>117588208.32452293</v>
      </c>
      <c r="BW184" s="13">
        <f t="shared" si="134"/>
        <v>16763.732445960341</v>
      </c>
      <c r="BX184">
        <f t="shared" si="152"/>
        <v>117588300.43294296</v>
      </c>
      <c r="BY184" s="13">
        <f t="shared" si="135"/>
        <v>117588852.55430891</v>
      </c>
    </row>
    <row r="185" spans="29:77" x14ac:dyDescent="0.2">
      <c r="AC185">
        <v>183</v>
      </c>
      <c r="AD185" s="37">
        <f t="shared" si="136"/>
        <v>370951371.2937628</v>
      </c>
      <c r="AE185" s="13">
        <f t="shared" si="112"/>
        <v>30762.916657339658</v>
      </c>
      <c r="AF185">
        <f t="shared" si="153"/>
        <v>370951539.39713252</v>
      </c>
      <c r="AG185" s="13">
        <f t="shared" si="113"/>
        <v>370952418.14796197</v>
      </c>
      <c r="AH185" s="13">
        <f t="shared" si="154"/>
        <v>370951371.16391802</v>
      </c>
      <c r="AI185" s="13">
        <f t="shared" si="114"/>
        <v>16763.732445960341</v>
      </c>
      <c r="AJ185">
        <f t="shared" si="137"/>
        <v>370951462.76901335</v>
      </c>
      <c r="AK185" s="13">
        <f t="shared" si="115"/>
        <v>370952418.14796197</v>
      </c>
      <c r="AL185" s="37">
        <f t="shared" si="138"/>
        <v>628.5495075911399</v>
      </c>
      <c r="AM185" s="13">
        <f t="shared" si="116"/>
        <v>30762.916657339658</v>
      </c>
      <c r="AN185">
        <f t="shared" si="139"/>
        <v>796.65287730337843</v>
      </c>
      <c r="AO185" s="13">
        <f t="shared" si="117"/>
        <v>2813.5073827337451</v>
      </c>
      <c r="AP185" s="13">
        <f t="shared" si="155"/>
        <v>628.41966277274457</v>
      </c>
      <c r="AQ185" s="13">
        <f t="shared" si="118"/>
        <v>16763.732445960341</v>
      </c>
      <c r="AR185" s="13">
        <f t="shared" si="140"/>
        <v>720.02475810586122</v>
      </c>
      <c r="AS185" s="38">
        <f t="shared" si="119"/>
        <v>2813.5073827337451</v>
      </c>
      <c r="AT185" s="37">
        <f t="shared" si="141"/>
        <v>80763974.665005758</v>
      </c>
      <c r="AU185" s="13">
        <f t="shared" si="120"/>
        <v>33129.294861750393</v>
      </c>
      <c r="AV185">
        <f t="shared" si="142"/>
        <v>80764155.699403912</v>
      </c>
      <c r="AW185" s="13">
        <f t="shared" si="121"/>
        <v>80764377.431120396</v>
      </c>
      <c r="AX185" s="13">
        <f t="shared" si="156"/>
        <v>197675123.00301972</v>
      </c>
      <c r="AY185" s="13">
        <f t="shared" si="122"/>
        <v>16763.732445960341</v>
      </c>
      <c r="AZ185">
        <f t="shared" si="143"/>
        <v>197675214.60811505</v>
      </c>
      <c r="BA185" s="13">
        <f t="shared" si="123"/>
        <v>197675525.94803166</v>
      </c>
      <c r="BB185" s="37">
        <f t="shared" si="144"/>
        <v>112.97425663945214</v>
      </c>
      <c r="BC185" s="13">
        <f t="shared" si="124"/>
        <v>30762.916657339658</v>
      </c>
      <c r="BD185">
        <f t="shared" si="145"/>
        <v>281.0776263516907</v>
      </c>
      <c r="BE185" s="13">
        <f t="shared" si="125"/>
        <v>503.35057957927143</v>
      </c>
      <c r="BF185" s="13">
        <f t="shared" si="157"/>
        <v>112.84441182105685</v>
      </c>
      <c r="BG185" s="13">
        <f t="shared" si="126"/>
        <v>16763.732445960341</v>
      </c>
      <c r="BH185">
        <f t="shared" si="146"/>
        <v>204.44950715417346</v>
      </c>
      <c r="BI185" s="13">
        <f t="shared" si="127"/>
        <v>503.35057957927143</v>
      </c>
      <c r="BJ185" s="37">
        <f t="shared" si="147"/>
        <v>1.3160841587359395</v>
      </c>
      <c r="BK185" s="13">
        <f t="shared" si="128"/>
        <v>2366.3782044107429</v>
      </c>
      <c r="BL185">
        <f t="shared" si="148"/>
        <v>14.247112598138907</v>
      </c>
      <c r="BM185" s="13">
        <f t="shared" si="129"/>
        <v>5.6772349545232395</v>
      </c>
      <c r="BN185" s="13">
        <f t="shared" si="158"/>
        <v>1.7748691837326502</v>
      </c>
      <c r="BO185" s="13">
        <f t="shared" si="130"/>
        <v>16763.732445960341</v>
      </c>
      <c r="BP185">
        <f t="shared" si="149"/>
        <v>93.379964516849256</v>
      </c>
      <c r="BQ185" s="13">
        <f t="shared" si="131"/>
        <v>5.6772349545232395</v>
      </c>
      <c r="BR185" s="37">
        <f t="shared" si="150"/>
        <v>186.01507445024774</v>
      </c>
      <c r="BS185" s="13">
        <f t="shared" si="132"/>
        <v>37862.051270571887</v>
      </c>
      <c r="BT185">
        <f t="shared" si="151"/>
        <v>392.91152948069521</v>
      </c>
      <c r="BU185" s="13">
        <f t="shared" si="133"/>
        <v>829.96785815000442</v>
      </c>
      <c r="BV185" s="13">
        <f t="shared" si="159"/>
        <v>117588208.32452293</v>
      </c>
      <c r="BW185" s="13">
        <f t="shared" si="134"/>
        <v>16763.732445960341</v>
      </c>
      <c r="BX185">
        <f t="shared" si="152"/>
        <v>117588299.92961825</v>
      </c>
      <c r="BY185" s="13">
        <f t="shared" si="135"/>
        <v>117588852.55430891</v>
      </c>
    </row>
    <row r="186" spans="29:77" x14ac:dyDescent="0.2">
      <c r="AC186">
        <v>184</v>
      </c>
      <c r="AD186" s="37">
        <f t="shared" si="136"/>
        <v>370951371.2937628</v>
      </c>
      <c r="AE186" s="13">
        <f t="shared" si="112"/>
        <v>30762.916657339658</v>
      </c>
      <c r="AF186">
        <f t="shared" si="153"/>
        <v>370951538.48352724</v>
      </c>
      <c r="AG186" s="13">
        <f t="shared" si="113"/>
        <v>370952418.14796197</v>
      </c>
      <c r="AH186" s="13">
        <f t="shared" si="154"/>
        <v>370951371.16391802</v>
      </c>
      <c r="AI186" s="13">
        <f t="shared" si="114"/>
        <v>16763.732445960341</v>
      </c>
      <c r="AJ186">
        <f t="shared" si="137"/>
        <v>370951462.27115959</v>
      </c>
      <c r="AK186" s="13">
        <f t="shared" si="115"/>
        <v>370952418.14796197</v>
      </c>
      <c r="AL186" s="37">
        <f t="shared" si="138"/>
        <v>628.5495075911399</v>
      </c>
      <c r="AM186" s="13">
        <f t="shared" si="116"/>
        <v>30762.916657339658</v>
      </c>
      <c r="AN186">
        <f t="shared" si="139"/>
        <v>795.73927203320329</v>
      </c>
      <c r="AO186" s="13">
        <f t="shared" si="117"/>
        <v>2813.5073827337451</v>
      </c>
      <c r="AP186" s="13">
        <f t="shared" si="155"/>
        <v>628.41966277274457</v>
      </c>
      <c r="AQ186" s="13">
        <f t="shared" si="118"/>
        <v>16763.732445960341</v>
      </c>
      <c r="AR186" s="13">
        <f t="shared" si="140"/>
        <v>719.52690432687689</v>
      </c>
      <c r="AS186" s="38">
        <f t="shared" si="119"/>
        <v>2813.5073827337451</v>
      </c>
      <c r="AT186" s="37">
        <f t="shared" si="141"/>
        <v>80763974.665005758</v>
      </c>
      <c r="AU186" s="13">
        <f t="shared" si="120"/>
        <v>33129.294861750393</v>
      </c>
      <c r="AV186">
        <f t="shared" si="142"/>
        <v>80764154.715521306</v>
      </c>
      <c r="AW186" s="13">
        <f t="shared" si="121"/>
        <v>80764377.431120396</v>
      </c>
      <c r="AX186" s="13">
        <f t="shared" si="156"/>
        <v>197675123.00301972</v>
      </c>
      <c r="AY186" s="13">
        <f t="shared" si="122"/>
        <v>16763.732445960341</v>
      </c>
      <c r="AZ186">
        <f t="shared" si="143"/>
        <v>197675214.11026126</v>
      </c>
      <c r="BA186" s="13">
        <f t="shared" si="123"/>
        <v>197675525.94803166</v>
      </c>
      <c r="BB186" s="37">
        <f t="shared" si="144"/>
        <v>112.97425663945214</v>
      </c>
      <c r="BC186" s="13">
        <f t="shared" si="124"/>
        <v>30762.916657339658</v>
      </c>
      <c r="BD186">
        <f t="shared" si="145"/>
        <v>280.1640210815155</v>
      </c>
      <c r="BE186" s="13">
        <f t="shared" si="125"/>
        <v>503.35057957927143</v>
      </c>
      <c r="BF186" s="13">
        <f t="shared" si="157"/>
        <v>112.84441182105685</v>
      </c>
      <c r="BG186" s="13">
        <f t="shared" si="126"/>
        <v>16763.732445960341</v>
      </c>
      <c r="BH186">
        <f t="shared" si="146"/>
        <v>203.95165337518915</v>
      </c>
      <c r="BI186" s="13">
        <f t="shared" si="127"/>
        <v>503.35057957927143</v>
      </c>
      <c r="BJ186" s="37">
        <f t="shared" si="147"/>
        <v>1.3160841587359395</v>
      </c>
      <c r="BK186" s="13">
        <f t="shared" si="128"/>
        <v>2366.3782044107429</v>
      </c>
      <c r="BL186">
        <f t="shared" si="148"/>
        <v>14.17683526966389</v>
      </c>
      <c r="BM186" s="13">
        <f t="shared" si="129"/>
        <v>5.6772349545232395</v>
      </c>
      <c r="BN186" s="13">
        <f t="shared" si="158"/>
        <v>1.7748691837326502</v>
      </c>
      <c r="BO186" s="13">
        <f t="shared" si="130"/>
        <v>16763.732445960341</v>
      </c>
      <c r="BP186">
        <f t="shared" si="149"/>
        <v>92.882110737864934</v>
      </c>
      <c r="BQ186" s="13">
        <f t="shared" si="131"/>
        <v>5.6772349545232395</v>
      </c>
      <c r="BR186" s="37">
        <f t="shared" si="150"/>
        <v>186.01507445024774</v>
      </c>
      <c r="BS186" s="13">
        <f t="shared" si="132"/>
        <v>37862.051270571887</v>
      </c>
      <c r="BT186">
        <f t="shared" si="151"/>
        <v>391.78709222509497</v>
      </c>
      <c r="BU186" s="13">
        <f t="shared" si="133"/>
        <v>829.96785815000442</v>
      </c>
      <c r="BV186" s="13">
        <f t="shared" si="159"/>
        <v>117588208.32452293</v>
      </c>
      <c r="BW186" s="13">
        <f t="shared" si="134"/>
        <v>16763.732445960341</v>
      </c>
      <c r="BX186">
        <f t="shared" si="152"/>
        <v>117588299.43176448</v>
      </c>
      <c r="BY186" s="13">
        <f t="shared" si="135"/>
        <v>117588852.55430891</v>
      </c>
    </row>
    <row r="187" spans="29:77" x14ac:dyDescent="0.2">
      <c r="AC187">
        <v>185</v>
      </c>
      <c r="AD187" s="37">
        <f t="shared" si="136"/>
        <v>370951371.2937628</v>
      </c>
      <c r="AE187" s="13">
        <f t="shared" si="112"/>
        <v>30762.916657339658</v>
      </c>
      <c r="AF187">
        <f t="shared" si="153"/>
        <v>370951537.57979882</v>
      </c>
      <c r="AG187" s="13">
        <f t="shared" si="113"/>
        <v>370952418.14796197</v>
      </c>
      <c r="AH187" s="13">
        <f t="shared" si="154"/>
        <v>370951371.16391802</v>
      </c>
      <c r="AI187" s="13">
        <f t="shared" si="114"/>
        <v>16763.732445960341</v>
      </c>
      <c r="AJ187">
        <f t="shared" si="137"/>
        <v>370951461.77868801</v>
      </c>
      <c r="AK187" s="13">
        <f t="shared" si="115"/>
        <v>370952418.14796197</v>
      </c>
      <c r="AL187" s="37">
        <f t="shared" si="138"/>
        <v>628.5495075911399</v>
      </c>
      <c r="AM187" s="13">
        <f t="shared" si="116"/>
        <v>30762.916657339658</v>
      </c>
      <c r="AN187">
        <f t="shared" si="139"/>
        <v>794.83554357675962</v>
      </c>
      <c r="AO187" s="13">
        <f t="shared" si="117"/>
        <v>2813.5073827337451</v>
      </c>
      <c r="AP187" s="13">
        <f t="shared" si="155"/>
        <v>628.41966277274457</v>
      </c>
      <c r="AQ187" s="13">
        <f t="shared" si="118"/>
        <v>16763.732445960341</v>
      </c>
      <c r="AR187" s="13">
        <f t="shared" si="140"/>
        <v>719.03443275090854</v>
      </c>
      <c r="AS187" s="38">
        <f t="shared" si="119"/>
        <v>2813.5073827337451</v>
      </c>
      <c r="AT187" s="37">
        <f t="shared" si="141"/>
        <v>80763974.665005758</v>
      </c>
      <c r="AU187" s="13">
        <f t="shared" si="120"/>
        <v>33129.294861750393</v>
      </c>
      <c r="AV187">
        <f t="shared" si="142"/>
        <v>80764153.742275283</v>
      </c>
      <c r="AW187" s="13">
        <f t="shared" si="121"/>
        <v>80764377.431120396</v>
      </c>
      <c r="AX187" s="13">
        <f t="shared" si="156"/>
        <v>197675123.00301972</v>
      </c>
      <c r="AY187" s="13">
        <f t="shared" si="122"/>
        <v>16763.732445960341</v>
      </c>
      <c r="AZ187">
        <f t="shared" si="143"/>
        <v>197675213.61778969</v>
      </c>
      <c r="BA187" s="13">
        <f t="shared" si="123"/>
        <v>197675525.94803166</v>
      </c>
      <c r="BB187" s="37">
        <f t="shared" si="144"/>
        <v>112.97425663945214</v>
      </c>
      <c r="BC187" s="13">
        <f t="shared" si="124"/>
        <v>30762.916657339658</v>
      </c>
      <c r="BD187">
        <f t="shared" si="145"/>
        <v>279.26029262507188</v>
      </c>
      <c r="BE187" s="13">
        <f t="shared" si="125"/>
        <v>503.35057957927143</v>
      </c>
      <c r="BF187" s="13">
        <f t="shared" si="157"/>
        <v>112.84441182105685</v>
      </c>
      <c r="BG187" s="13">
        <f t="shared" si="126"/>
        <v>16763.732445960341</v>
      </c>
      <c r="BH187">
        <f t="shared" si="146"/>
        <v>203.45918179922086</v>
      </c>
      <c r="BI187" s="13">
        <f t="shared" si="127"/>
        <v>503.35057957927143</v>
      </c>
      <c r="BJ187" s="37">
        <f t="shared" si="147"/>
        <v>1.3160841587359395</v>
      </c>
      <c r="BK187" s="13">
        <f t="shared" si="128"/>
        <v>2366.3782044107429</v>
      </c>
      <c r="BL187">
        <f t="shared" si="148"/>
        <v>14.107317696091307</v>
      </c>
      <c r="BM187" s="13">
        <f t="shared" si="129"/>
        <v>5.6772349545232395</v>
      </c>
      <c r="BN187" s="13">
        <f t="shared" si="158"/>
        <v>1.7748691837326502</v>
      </c>
      <c r="BO187" s="13">
        <f t="shared" si="130"/>
        <v>16763.732445960341</v>
      </c>
      <c r="BP187">
        <f t="shared" si="149"/>
        <v>92.389639161896653</v>
      </c>
      <c r="BQ187" s="13">
        <f t="shared" si="131"/>
        <v>5.6772349545232395</v>
      </c>
      <c r="BR187" s="37">
        <f t="shared" si="150"/>
        <v>186.01507445024774</v>
      </c>
      <c r="BS187" s="13">
        <f t="shared" si="132"/>
        <v>37862.051270571887</v>
      </c>
      <c r="BT187">
        <f t="shared" si="151"/>
        <v>390.67481104793364</v>
      </c>
      <c r="BU187" s="13">
        <f t="shared" si="133"/>
        <v>829.96785815000442</v>
      </c>
      <c r="BV187" s="13">
        <f t="shared" si="159"/>
        <v>117588208.32452293</v>
      </c>
      <c r="BW187" s="13">
        <f t="shared" si="134"/>
        <v>16763.732445960341</v>
      </c>
      <c r="BX187">
        <f t="shared" si="152"/>
        <v>117588298.93929291</v>
      </c>
      <c r="BY187" s="13">
        <f t="shared" si="135"/>
        <v>117588852.55430891</v>
      </c>
    </row>
    <row r="188" spans="29:77" x14ac:dyDescent="0.2">
      <c r="AC188">
        <v>186</v>
      </c>
      <c r="AD188" s="37">
        <f t="shared" si="136"/>
        <v>370951371.2937628</v>
      </c>
      <c r="AE188" s="13">
        <f t="shared" si="112"/>
        <v>30762.916657339658</v>
      </c>
      <c r="AF188">
        <f t="shared" si="153"/>
        <v>370951536.68578786</v>
      </c>
      <c r="AG188" s="13">
        <f t="shared" si="113"/>
        <v>370952418.14796197</v>
      </c>
      <c r="AH188" s="13">
        <f t="shared" si="154"/>
        <v>370951371.16391802</v>
      </c>
      <c r="AI188" s="13">
        <f t="shared" si="114"/>
        <v>16763.732445960341</v>
      </c>
      <c r="AJ188">
        <f t="shared" si="137"/>
        <v>370951461.29151183</v>
      </c>
      <c r="AK188" s="13">
        <f t="shared" si="115"/>
        <v>370952418.14796197</v>
      </c>
      <c r="AL188" s="37">
        <f t="shared" si="138"/>
        <v>628.5495075911399</v>
      </c>
      <c r="AM188" s="13">
        <f t="shared" si="116"/>
        <v>30762.916657339658</v>
      </c>
      <c r="AN188">
        <f t="shared" si="139"/>
        <v>793.94153263060048</v>
      </c>
      <c r="AO188" s="13">
        <f t="shared" si="117"/>
        <v>2813.5073827337451</v>
      </c>
      <c r="AP188" s="13">
        <f t="shared" si="155"/>
        <v>628.41966277274457</v>
      </c>
      <c r="AQ188" s="13">
        <f t="shared" si="118"/>
        <v>16763.732445960341</v>
      </c>
      <c r="AR188" s="13">
        <f t="shared" si="140"/>
        <v>718.5472565682303</v>
      </c>
      <c r="AS188" s="38">
        <f t="shared" si="119"/>
        <v>2813.5073827337451</v>
      </c>
      <c r="AT188" s="37">
        <f t="shared" si="141"/>
        <v>80763974.665005758</v>
      </c>
      <c r="AU188" s="13">
        <f t="shared" si="120"/>
        <v>33129.294861750393</v>
      </c>
      <c r="AV188">
        <f t="shared" si="142"/>
        <v>80764152.779494256</v>
      </c>
      <c r="AW188" s="13">
        <f t="shared" si="121"/>
        <v>80764377.431120396</v>
      </c>
      <c r="AX188" s="13">
        <f t="shared" si="156"/>
        <v>197675123.00301972</v>
      </c>
      <c r="AY188" s="13">
        <f t="shared" si="122"/>
        <v>16763.732445960341</v>
      </c>
      <c r="AZ188">
        <f t="shared" si="143"/>
        <v>197675213.13061351</v>
      </c>
      <c r="BA188" s="13">
        <f t="shared" si="123"/>
        <v>197675525.94803166</v>
      </c>
      <c r="BB188" s="37">
        <f t="shared" si="144"/>
        <v>112.97425663945214</v>
      </c>
      <c r="BC188" s="13">
        <f t="shared" si="124"/>
        <v>30762.916657339658</v>
      </c>
      <c r="BD188">
        <f t="shared" si="145"/>
        <v>278.36628167891263</v>
      </c>
      <c r="BE188" s="13">
        <f t="shared" si="125"/>
        <v>503.35057957927143</v>
      </c>
      <c r="BF188" s="13">
        <f t="shared" si="157"/>
        <v>112.84441182105685</v>
      </c>
      <c r="BG188" s="13">
        <f t="shared" si="126"/>
        <v>16763.732445960341</v>
      </c>
      <c r="BH188">
        <f t="shared" si="146"/>
        <v>202.97200561654256</v>
      </c>
      <c r="BI188" s="13">
        <f t="shared" si="127"/>
        <v>503.35057957927143</v>
      </c>
      <c r="BJ188" s="37">
        <f t="shared" si="147"/>
        <v>1.3160841587359395</v>
      </c>
      <c r="BK188" s="13">
        <f t="shared" si="128"/>
        <v>2366.3782044107429</v>
      </c>
      <c r="BL188">
        <f t="shared" si="148"/>
        <v>14.038547623309826</v>
      </c>
      <c r="BM188" s="13">
        <f t="shared" si="129"/>
        <v>5.6772349545232395</v>
      </c>
      <c r="BN188" s="13">
        <f t="shared" si="158"/>
        <v>1.7748691837326502</v>
      </c>
      <c r="BO188" s="13">
        <f t="shared" si="130"/>
        <v>16763.732445960341</v>
      </c>
      <c r="BP188">
        <f t="shared" si="149"/>
        <v>91.902462979218356</v>
      </c>
      <c r="BQ188" s="13">
        <f t="shared" si="131"/>
        <v>5.6772349545232395</v>
      </c>
      <c r="BR188" s="37">
        <f t="shared" si="150"/>
        <v>186.01507445024774</v>
      </c>
      <c r="BS188" s="13">
        <f t="shared" si="132"/>
        <v>37862.051270571887</v>
      </c>
      <c r="BT188">
        <f t="shared" si="151"/>
        <v>389.57448988342992</v>
      </c>
      <c r="BU188" s="13">
        <f t="shared" si="133"/>
        <v>829.96785815000442</v>
      </c>
      <c r="BV188" s="13">
        <f t="shared" si="159"/>
        <v>117588208.32452293</v>
      </c>
      <c r="BW188" s="13">
        <f t="shared" si="134"/>
        <v>16763.732445960341</v>
      </c>
      <c r="BX188">
        <f t="shared" si="152"/>
        <v>117588298.45211673</v>
      </c>
      <c r="BY188" s="13">
        <f t="shared" si="135"/>
        <v>117588852.55430891</v>
      </c>
    </row>
    <row r="189" spans="29:77" x14ac:dyDescent="0.2">
      <c r="AC189">
        <v>187</v>
      </c>
      <c r="AD189" s="37">
        <f t="shared" si="136"/>
        <v>370951371.2937628</v>
      </c>
      <c r="AE189" s="13">
        <f t="shared" si="112"/>
        <v>30762.916657339658</v>
      </c>
      <c r="AF189">
        <f t="shared" si="153"/>
        <v>370951535.80133849</v>
      </c>
      <c r="AG189" s="13">
        <f t="shared" si="113"/>
        <v>370952418.14796197</v>
      </c>
      <c r="AH189" s="13">
        <f t="shared" si="154"/>
        <v>370951371.16391802</v>
      </c>
      <c r="AI189" s="13">
        <f t="shared" si="114"/>
        <v>16763.732445960341</v>
      </c>
      <c r="AJ189">
        <f t="shared" si="137"/>
        <v>370951460.80954605</v>
      </c>
      <c r="AK189" s="13">
        <f t="shared" si="115"/>
        <v>370952418.14796197</v>
      </c>
      <c r="AL189" s="37">
        <f t="shared" si="138"/>
        <v>628.5495075911399</v>
      </c>
      <c r="AM189" s="13">
        <f t="shared" si="116"/>
        <v>30762.916657339658</v>
      </c>
      <c r="AN189">
        <f t="shared" si="139"/>
        <v>793.05708329883862</v>
      </c>
      <c r="AO189" s="13">
        <f t="shared" si="117"/>
        <v>2813.5073827337451</v>
      </c>
      <c r="AP189" s="13">
        <f t="shared" si="155"/>
        <v>628.41966277274457</v>
      </c>
      <c r="AQ189" s="13">
        <f t="shared" si="118"/>
        <v>16763.732445960341</v>
      </c>
      <c r="AR189" s="13">
        <f t="shared" si="140"/>
        <v>718.06529082600844</v>
      </c>
      <c r="AS189" s="38">
        <f t="shared" si="119"/>
        <v>2813.5073827337451</v>
      </c>
      <c r="AT189" s="37">
        <f t="shared" si="141"/>
        <v>80763974.665005758</v>
      </c>
      <c r="AU189" s="13">
        <f t="shared" si="120"/>
        <v>33129.294861750393</v>
      </c>
      <c r="AV189">
        <f t="shared" si="142"/>
        <v>80764151.827010363</v>
      </c>
      <c r="AW189" s="13">
        <f t="shared" si="121"/>
        <v>80764377.431120396</v>
      </c>
      <c r="AX189" s="13">
        <f t="shared" si="156"/>
        <v>197675123.00301972</v>
      </c>
      <c r="AY189" s="13">
        <f t="shared" si="122"/>
        <v>16763.732445960341</v>
      </c>
      <c r="AZ189">
        <f t="shared" si="143"/>
        <v>197675212.64864779</v>
      </c>
      <c r="BA189" s="13">
        <f t="shared" si="123"/>
        <v>197675525.94803166</v>
      </c>
      <c r="BB189" s="37">
        <f t="shared" si="144"/>
        <v>112.97425663945214</v>
      </c>
      <c r="BC189" s="13">
        <f t="shared" si="124"/>
        <v>30762.916657339658</v>
      </c>
      <c r="BD189">
        <f t="shared" si="145"/>
        <v>277.48183234715083</v>
      </c>
      <c r="BE189" s="13">
        <f t="shared" si="125"/>
        <v>503.35057957927143</v>
      </c>
      <c r="BF189" s="13">
        <f t="shared" si="157"/>
        <v>112.84441182105685</v>
      </c>
      <c r="BG189" s="13">
        <f t="shared" si="126"/>
        <v>16763.732445960341</v>
      </c>
      <c r="BH189">
        <f t="shared" si="146"/>
        <v>202.4900398743207</v>
      </c>
      <c r="BI189" s="13">
        <f t="shared" si="127"/>
        <v>503.35057957927143</v>
      </c>
      <c r="BJ189" s="37">
        <f t="shared" si="147"/>
        <v>1.3160841587359395</v>
      </c>
      <c r="BK189" s="13">
        <f t="shared" si="128"/>
        <v>2366.3782044107429</v>
      </c>
      <c r="BL189">
        <f t="shared" si="148"/>
        <v>13.970513059328148</v>
      </c>
      <c r="BM189" s="13">
        <f t="shared" si="129"/>
        <v>5.6772349545232395</v>
      </c>
      <c r="BN189" s="13">
        <f t="shared" si="158"/>
        <v>1.7748691837326502</v>
      </c>
      <c r="BO189" s="13">
        <f t="shared" si="130"/>
        <v>16763.732445960341</v>
      </c>
      <c r="BP189">
        <f t="shared" si="149"/>
        <v>91.420497236996496</v>
      </c>
      <c r="BQ189" s="13">
        <f t="shared" si="131"/>
        <v>5.6772349545232395</v>
      </c>
      <c r="BR189" s="37">
        <f t="shared" si="150"/>
        <v>186.01507445024774</v>
      </c>
      <c r="BS189" s="13">
        <f t="shared" si="132"/>
        <v>37862.051270571887</v>
      </c>
      <c r="BT189">
        <f t="shared" si="151"/>
        <v>388.4859368597231</v>
      </c>
      <c r="BU189" s="13">
        <f t="shared" si="133"/>
        <v>829.96785815000442</v>
      </c>
      <c r="BV189" s="13">
        <f t="shared" si="159"/>
        <v>117588208.32452293</v>
      </c>
      <c r="BW189" s="13">
        <f t="shared" si="134"/>
        <v>16763.732445960341</v>
      </c>
      <c r="BX189">
        <f t="shared" si="152"/>
        <v>117588297.97015098</v>
      </c>
      <c r="BY189" s="13">
        <f t="shared" si="135"/>
        <v>117588852.55430891</v>
      </c>
    </row>
    <row r="190" spans="29:77" x14ac:dyDescent="0.2">
      <c r="AC190">
        <v>188</v>
      </c>
      <c r="AD190" s="37">
        <f t="shared" si="136"/>
        <v>370951371.2937628</v>
      </c>
      <c r="AE190" s="13">
        <f t="shared" si="112"/>
        <v>30762.916657339658</v>
      </c>
      <c r="AF190">
        <f t="shared" si="153"/>
        <v>370951534.9262982</v>
      </c>
      <c r="AG190" s="13">
        <f t="shared" si="113"/>
        <v>370952418.14796197</v>
      </c>
      <c r="AH190" s="13">
        <f t="shared" si="154"/>
        <v>370951371.16391802</v>
      </c>
      <c r="AI190" s="13">
        <f t="shared" si="114"/>
        <v>16763.732445960341</v>
      </c>
      <c r="AJ190">
        <f t="shared" si="137"/>
        <v>370951460.33270764</v>
      </c>
      <c r="AK190" s="13">
        <f t="shared" si="115"/>
        <v>370952418.14796197</v>
      </c>
      <c r="AL190" s="37">
        <f t="shared" si="138"/>
        <v>628.5495075911399</v>
      </c>
      <c r="AM190" s="13">
        <f t="shared" si="116"/>
        <v>30762.916657339658</v>
      </c>
      <c r="AN190">
        <f t="shared" si="139"/>
        <v>792.18204300252103</v>
      </c>
      <c r="AO190" s="13">
        <f t="shared" si="117"/>
        <v>2813.5073827337451</v>
      </c>
      <c r="AP190" s="13">
        <f t="shared" si="155"/>
        <v>628.41966277274457</v>
      </c>
      <c r="AQ190" s="13">
        <f t="shared" si="118"/>
        <v>16763.732445960341</v>
      </c>
      <c r="AR190" s="13">
        <f t="shared" si="140"/>
        <v>717.5884523789166</v>
      </c>
      <c r="AS190" s="38">
        <f t="shared" si="119"/>
        <v>2813.5073827337451</v>
      </c>
      <c r="AT190" s="37">
        <f t="shared" si="141"/>
        <v>80763974.665005758</v>
      </c>
      <c r="AU190" s="13">
        <f t="shared" si="120"/>
        <v>33129.294861750393</v>
      </c>
      <c r="AV190">
        <f t="shared" si="142"/>
        <v>80764150.884659275</v>
      </c>
      <c r="AW190" s="13">
        <f t="shared" si="121"/>
        <v>80764377.431120396</v>
      </c>
      <c r="AX190" s="13">
        <f t="shared" si="156"/>
        <v>197675123.00301972</v>
      </c>
      <c r="AY190" s="13">
        <f t="shared" si="122"/>
        <v>16763.732445960341</v>
      </c>
      <c r="AZ190">
        <f t="shared" si="143"/>
        <v>197675212.17180932</v>
      </c>
      <c r="BA190" s="13">
        <f t="shared" si="123"/>
        <v>197675525.94803166</v>
      </c>
      <c r="BB190" s="37">
        <f t="shared" si="144"/>
        <v>112.97425663945214</v>
      </c>
      <c r="BC190" s="13">
        <f t="shared" si="124"/>
        <v>30762.916657339658</v>
      </c>
      <c r="BD190">
        <f t="shared" si="145"/>
        <v>276.60679205083329</v>
      </c>
      <c r="BE190" s="13">
        <f t="shared" si="125"/>
        <v>503.35057957927143</v>
      </c>
      <c r="BF190" s="13">
        <f t="shared" si="157"/>
        <v>112.84441182105685</v>
      </c>
      <c r="BG190" s="13">
        <f t="shared" si="126"/>
        <v>16763.732445960341</v>
      </c>
      <c r="BH190">
        <f t="shared" si="146"/>
        <v>202.01320142722886</v>
      </c>
      <c r="BI190" s="13">
        <f t="shared" si="127"/>
        <v>503.35057957927143</v>
      </c>
      <c r="BJ190" s="37">
        <f t="shared" si="147"/>
        <v>1.3160841587359395</v>
      </c>
      <c r="BK190" s="13">
        <f t="shared" si="128"/>
        <v>2366.3782044107429</v>
      </c>
      <c r="BL190">
        <f t="shared" si="148"/>
        <v>13.903202267303721</v>
      </c>
      <c r="BM190" s="13">
        <f t="shared" si="129"/>
        <v>5.6772349545232395</v>
      </c>
      <c r="BN190" s="13">
        <f t="shared" si="158"/>
        <v>1.7748691837326502</v>
      </c>
      <c r="BO190" s="13">
        <f t="shared" si="130"/>
        <v>16763.732445960341</v>
      </c>
      <c r="BP190">
        <f t="shared" si="149"/>
        <v>90.943658789904674</v>
      </c>
      <c r="BQ190" s="13">
        <f t="shared" si="131"/>
        <v>5.6772349545232395</v>
      </c>
      <c r="BR190" s="37">
        <f t="shared" si="150"/>
        <v>186.01507445024774</v>
      </c>
      <c r="BS190" s="13">
        <f t="shared" si="132"/>
        <v>37862.051270571887</v>
      </c>
      <c r="BT190">
        <f t="shared" si="151"/>
        <v>387.40896418733223</v>
      </c>
      <c r="BU190" s="13">
        <f t="shared" si="133"/>
        <v>829.96785815000442</v>
      </c>
      <c r="BV190" s="13">
        <f t="shared" si="159"/>
        <v>117588208.32452293</v>
      </c>
      <c r="BW190" s="13">
        <f t="shared" si="134"/>
        <v>16763.732445960341</v>
      </c>
      <c r="BX190">
        <f t="shared" si="152"/>
        <v>117588297.49331254</v>
      </c>
      <c r="BY190" s="13">
        <f t="shared" si="135"/>
        <v>117588852.55430891</v>
      </c>
    </row>
    <row r="191" spans="29:77" x14ac:dyDescent="0.2">
      <c r="AC191">
        <v>189</v>
      </c>
      <c r="AD191" s="37">
        <f t="shared" si="136"/>
        <v>370951371.2937628</v>
      </c>
      <c r="AE191" s="13">
        <f t="shared" si="112"/>
        <v>30762.916657339658</v>
      </c>
      <c r="AF191">
        <f t="shared" si="153"/>
        <v>370951534.06051761</v>
      </c>
      <c r="AG191" s="13">
        <f t="shared" si="113"/>
        <v>370952418.14796197</v>
      </c>
      <c r="AH191" s="13">
        <f t="shared" si="154"/>
        <v>370951371.16391802</v>
      </c>
      <c r="AI191" s="13">
        <f t="shared" si="114"/>
        <v>16763.732445960341</v>
      </c>
      <c r="AJ191">
        <f t="shared" si="137"/>
        <v>370951459.86091506</v>
      </c>
      <c r="AK191" s="13">
        <f t="shared" si="115"/>
        <v>370952418.14796197</v>
      </c>
      <c r="AL191" s="37">
        <f t="shared" si="138"/>
        <v>628.5495075911399</v>
      </c>
      <c r="AM191" s="13">
        <f t="shared" si="116"/>
        <v>30762.916657339658</v>
      </c>
      <c r="AN191">
        <f t="shared" si="139"/>
        <v>791.31626239187881</v>
      </c>
      <c r="AO191" s="13">
        <f t="shared" si="117"/>
        <v>2813.5073827337451</v>
      </c>
      <c r="AP191" s="13">
        <f t="shared" si="155"/>
        <v>628.41966277274457</v>
      </c>
      <c r="AQ191" s="13">
        <f t="shared" si="118"/>
        <v>16763.732445960341</v>
      </c>
      <c r="AR191" s="13">
        <f t="shared" si="140"/>
        <v>717.11665984131776</v>
      </c>
      <c r="AS191" s="38">
        <f t="shared" si="119"/>
        <v>2813.5073827337451</v>
      </c>
      <c r="AT191" s="37">
        <f t="shared" si="141"/>
        <v>80763974.665005758</v>
      </c>
      <c r="AU191" s="13">
        <f t="shared" si="120"/>
        <v>33129.294861750393</v>
      </c>
      <c r="AV191">
        <f t="shared" si="142"/>
        <v>80764149.952280164</v>
      </c>
      <c r="AW191" s="13">
        <f t="shared" si="121"/>
        <v>80764377.431120396</v>
      </c>
      <c r="AX191" s="13">
        <f t="shared" si="156"/>
        <v>197675123.00301972</v>
      </c>
      <c r="AY191" s="13">
        <f t="shared" si="122"/>
        <v>16763.732445960341</v>
      </c>
      <c r="AZ191">
        <f t="shared" si="143"/>
        <v>197675211.7000168</v>
      </c>
      <c r="BA191" s="13">
        <f t="shared" si="123"/>
        <v>197675525.94803166</v>
      </c>
      <c r="BB191" s="37">
        <f t="shared" si="144"/>
        <v>112.97425663945214</v>
      </c>
      <c r="BC191" s="13">
        <f t="shared" si="124"/>
        <v>30762.916657339658</v>
      </c>
      <c r="BD191">
        <f t="shared" si="145"/>
        <v>275.74101144019107</v>
      </c>
      <c r="BE191" s="13">
        <f t="shared" si="125"/>
        <v>503.35057957927143</v>
      </c>
      <c r="BF191" s="13">
        <f t="shared" si="157"/>
        <v>112.84441182105685</v>
      </c>
      <c r="BG191" s="13">
        <f t="shared" si="126"/>
        <v>16763.732445960341</v>
      </c>
      <c r="BH191">
        <f t="shared" si="146"/>
        <v>201.54140888963008</v>
      </c>
      <c r="BI191" s="13">
        <f t="shared" si="127"/>
        <v>503.35057957927143</v>
      </c>
      <c r="BJ191" s="37">
        <f t="shared" si="147"/>
        <v>1.3160841587359395</v>
      </c>
      <c r="BK191" s="13">
        <f t="shared" si="128"/>
        <v>2366.3782044107429</v>
      </c>
      <c r="BL191">
        <f t="shared" si="148"/>
        <v>13.83660375879278</v>
      </c>
      <c r="BM191" s="13">
        <f t="shared" si="129"/>
        <v>5.6772349545232395</v>
      </c>
      <c r="BN191" s="13">
        <f t="shared" si="158"/>
        <v>1.7748691837326502</v>
      </c>
      <c r="BO191" s="13">
        <f t="shared" si="130"/>
        <v>16763.732445960341</v>
      </c>
      <c r="BP191">
        <f t="shared" si="149"/>
        <v>90.471866252305873</v>
      </c>
      <c r="BQ191" s="13">
        <f t="shared" si="131"/>
        <v>5.6772349545232395</v>
      </c>
      <c r="BR191" s="37">
        <f t="shared" si="150"/>
        <v>186.01507445024774</v>
      </c>
      <c r="BS191" s="13">
        <f t="shared" si="132"/>
        <v>37862.051270571887</v>
      </c>
      <c r="BT191">
        <f t="shared" si="151"/>
        <v>386.34338805115715</v>
      </c>
      <c r="BU191" s="13">
        <f t="shared" si="133"/>
        <v>829.96785815000442</v>
      </c>
      <c r="BV191" s="13">
        <f t="shared" si="159"/>
        <v>117588208.32452293</v>
      </c>
      <c r="BW191" s="13">
        <f t="shared" si="134"/>
        <v>16763.732445960341</v>
      </c>
      <c r="BX191">
        <f t="shared" si="152"/>
        <v>117588297.02151999</v>
      </c>
      <c r="BY191" s="13">
        <f t="shared" si="135"/>
        <v>117588852.55430891</v>
      </c>
    </row>
    <row r="192" spans="29:77" x14ac:dyDescent="0.2">
      <c r="AC192">
        <v>190</v>
      </c>
      <c r="AD192" s="37">
        <f t="shared" si="136"/>
        <v>370951371.2937628</v>
      </c>
      <c r="AE192" s="13">
        <f t="shared" si="112"/>
        <v>30762.916657339658</v>
      </c>
      <c r="AF192">
        <f t="shared" si="153"/>
        <v>370951533.20385045</v>
      </c>
      <c r="AG192" s="13">
        <f t="shared" si="113"/>
        <v>370952418.14796197</v>
      </c>
      <c r="AH192" s="13">
        <f t="shared" si="154"/>
        <v>370951371.16391802</v>
      </c>
      <c r="AI192" s="13">
        <f t="shared" si="114"/>
        <v>16763.732445960341</v>
      </c>
      <c r="AJ192">
        <f t="shared" si="137"/>
        <v>370951459.3940888</v>
      </c>
      <c r="AK192" s="13">
        <f t="shared" si="115"/>
        <v>370952418.14796197</v>
      </c>
      <c r="AL192" s="37">
        <f t="shared" si="138"/>
        <v>628.5495075911399</v>
      </c>
      <c r="AM192" s="13">
        <f t="shared" si="116"/>
        <v>30762.916657339658</v>
      </c>
      <c r="AN192">
        <f t="shared" si="139"/>
        <v>790.45959526134857</v>
      </c>
      <c r="AO192" s="13">
        <f t="shared" si="117"/>
        <v>2813.5073827337451</v>
      </c>
      <c r="AP192" s="13">
        <f t="shared" si="155"/>
        <v>628.41966277274457</v>
      </c>
      <c r="AQ192" s="13">
        <f t="shared" si="118"/>
        <v>16763.732445960341</v>
      </c>
      <c r="AR192" s="13">
        <f t="shared" si="140"/>
        <v>716.64983354095693</v>
      </c>
      <c r="AS192" s="38">
        <f t="shared" si="119"/>
        <v>2813.5073827337451</v>
      </c>
      <c r="AT192" s="37">
        <f t="shared" si="141"/>
        <v>80763974.665005758</v>
      </c>
      <c r="AU192" s="13">
        <f t="shared" si="120"/>
        <v>33129.294861750393</v>
      </c>
      <c r="AV192">
        <f t="shared" si="142"/>
        <v>80764149.029715553</v>
      </c>
      <c r="AW192" s="13">
        <f t="shared" si="121"/>
        <v>80764377.431120396</v>
      </c>
      <c r="AX192" s="13">
        <f t="shared" si="156"/>
        <v>197675123.00301972</v>
      </c>
      <c r="AY192" s="13">
        <f t="shared" si="122"/>
        <v>16763.732445960341</v>
      </c>
      <c r="AZ192">
        <f t="shared" si="143"/>
        <v>197675211.23319048</v>
      </c>
      <c r="BA192" s="13">
        <f t="shared" si="123"/>
        <v>197675525.94803166</v>
      </c>
      <c r="BB192" s="37">
        <f t="shared" si="144"/>
        <v>112.97425663945214</v>
      </c>
      <c r="BC192" s="13">
        <f t="shared" si="124"/>
        <v>30762.916657339658</v>
      </c>
      <c r="BD192">
        <f t="shared" si="145"/>
        <v>274.88434430966083</v>
      </c>
      <c r="BE192" s="13">
        <f t="shared" si="125"/>
        <v>503.35057957927143</v>
      </c>
      <c r="BF192" s="13">
        <f t="shared" si="157"/>
        <v>112.84441182105685</v>
      </c>
      <c r="BG192" s="13">
        <f t="shared" si="126"/>
        <v>16763.732445960341</v>
      </c>
      <c r="BH192">
        <f t="shared" si="146"/>
        <v>201.07458258926917</v>
      </c>
      <c r="BI192" s="13">
        <f t="shared" si="127"/>
        <v>503.35057957927143</v>
      </c>
      <c r="BJ192" s="37">
        <f t="shared" si="147"/>
        <v>1.3160841587359395</v>
      </c>
      <c r="BK192" s="13">
        <f t="shared" si="128"/>
        <v>2366.3782044107429</v>
      </c>
      <c r="BL192">
        <f t="shared" si="148"/>
        <v>13.770706287213534</v>
      </c>
      <c r="BM192" s="13">
        <f t="shared" si="129"/>
        <v>5.6772349545232395</v>
      </c>
      <c r="BN192" s="13">
        <f t="shared" si="158"/>
        <v>1.7748691837326502</v>
      </c>
      <c r="BO192" s="13">
        <f t="shared" si="130"/>
        <v>16763.732445960341</v>
      </c>
      <c r="BP192">
        <f t="shared" si="149"/>
        <v>90.005039951944966</v>
      </c>
      <c r="BQ192" s="13">
        <f t="shared" si="131"/>
        <v>5.6772349545232395</v>
      </c>
      <c r="BR192" s="37">
        <f t="shared" si="150"/>
        <v>186.01507445024774</v>
      </c>
      <c r="BS192" s="13">
        <f t="shared" si="132"/>
        <v>37862.051270571887</v>
      </c>
      <c r="BT192">
        <f t="shared" si="151"/>
        <v>385.28902850588923</v>
      </c>
      <c r="BU192" s="13">
        <f t="shared" si="133"/>
        <v>829.96785815000442</v>
      </c>
      <c r="BV192" s="13">
        <f t="shared" si="159"/>
        <v>117588208.32452293</v>
      </c>
      <c r="BW192" s="13">
        <f t="shared" si="134"/>
        <v>16763.732445960341</v>
      </c>
      <c r="BX192">
        <f t="shared" si="152"/>
        <v>117588296.5546937</v>
      </c>
      <c r="BY192" s="13">
        <f t="shared" si="135"/>
        <v>117588852.55430891</v>
      </c>
    </row>
    <row r="193" spans="29:77" x14ac:dyDescent="0.2">
      <c r="AC193">
        <v>191</v>
      </c>
      <c r="AD193" s="37">
        <f t="shared" si="136"/>
        <v>370951371.2937628</v>
      </c>
      <c r="AE193" s="13">
        <f t="shared" si="112"/>
        <v>30762.916657339658</v>
      </c>
      <c r="AF193">
        <f t="shared" si="153"/>
        <v>370951532.35615367</v>
      </c>
      <c r="AG193" s="13">
        <f t="shared" si="113"/>
        <v>370952418.14796197</v>
      </c>
      <c r="AH193" s="13">
        <f t="shared" si="154"/>
        <v>370951371.16391802</v>
      </c>
      <c r="AI193" s="13">
        <f t="shared" si="114"/>
        <v>16763.732445960341</v>
      </c>
      <c r="AJ193">
        <f t="shared" si="137"/>
        <v>370951458.93215072</v>
      </c>
      <c r="AK193" s="13">
        <f t="shared" si="115"/>
        <v>370952418.14796197</v>
      </c>
      <c r="AL193" s="37">
        <f t="shared" si="138"/>
        <v>628.5495075911399</v>
      </c>
      <c r="AM193" s="13">
        <f t="shared" si="116"/>
        <v>30762.916657339658</v>
      </c>
      <c r="AN193">
        <f t="shared" si="139"/>
        <v>789.6118984672637</v>
      </c>
      <c r="AO193" s="13">
        <f t="shared" si="117"/>
        <v>2813.5073827337451</v>
      </c>
      <c r="AP193" s="13">
        <f t="shared" si="155"/>
        <v>628.41966277274457</v>
      </c>
      <c r="AQ193" s="13">
        <f t="shared" si="118"/>
        <v>16763.732445960341</v>
      </c>
      <c r="AR193" s="13">
        <f t="shared" si="140"/>
        <v>716.18789547410756</v>
      </c>
      <c r="AS193" s="38">
        <f t="shared" si="119"/>
        <v>2813.5073827337451</v>
      </c>
      <c r="AT193" s="37">
        <f t="shared" si="141"/>
        <v>80763974.665005758</v>
      </c>
      <c r="AU193" s="13">
        <f t="shared" si="120"/>
        <v>33129.294861750393</v>
      </c>
      <c r="AV193">
        <f t="shared" si="142"/>
        <v>80764148.11681132</v>
      </c>
      <c r="AW193" s="13">
        <f t="shared" si="121"/>
        <v>80764377.431120396</v>
      </c>
      <c r="AX193" s="13">
        <f t="shared" si="156"/>
        <v>197675123.00301972</v>
      </c>
      <c r="AY193" s="13">
        <f t="shared" si="122"/>
        <v>16763.732445960341</v>
      </c>
      <c r="AZ193">
        <f t="shared" si="143"/>
        <v>197675210.77125242</v>
      </c>
      <c r="BA193" s="13">
        <f t="shared" si="123"/>
        <v>197675525.94803166</v>
      </c>
      <c r="BB193" s="37">
        <f t="shared" si="144"/>
        <v>112.97425663945214</v>
      </c>
      <c r="BC193" s="13">
        <f t="shared" si="124"/>
        <v>30762.916657339658</v>
      </c>
      <c r="BD193">
        <f t="shared" si="145"/>
        <v>274.03664751557596</v>
      </c>
      <c r="BE193" s="13">
        <f t="shared" si="125"/>
        <v>503.35057957927143</v>
      </c>
      <c r="BF193" s="13">
        <f t="shared" si="157"/>
        <v>112.84441182105685</v>
      </c>
      <c r="BG193" s="13">
        <f t="shared" si="126"/>
        <v>16763.732445960341</v>
      </c>
      <c r="BH193">
        <f t="shared" si="146"/>
        <v>200.61264452241988</v>
      </c>
      <c r="BI193" s="13">
        <f t="shared" si="127"/>
        <v>503.35057957927143</v>
      </c>
      <c r="BJ193" s="37">
        <f t="shared" si="147"/>
        <v>1.3160841587359395</v>
      </c>
      <c r="BK193" s="13">
        <f t="shared" si="128"/>
        <v>2366.3782044107429</v>
      </c>
      <c r="BL193">
        <f t="shared" si="148"/>
        <v>13.705498841514698</v>
      </c>
      <c r="BM193" s="13">
        <f t="shared" si="129"/>
        <v>5.6772349545232395</v>
      </c>
      <c r="BN193" s="13">
        <f t="shared" si="158"/>
        <v>1.7748691837326502</v>
      </c>
      <c r="BO193" s="13">
        <f t="shared" si="130"/>
        <v>16763.732445960341</v>
      </c>
      <c r="BP193">
        <f t="shared" si="149"/>
        <v>89.54310188509568</v>
      </c>
      <c r="BQ193" s="13">
        <f t="shared" si="131"/>
        <v>5.6772349545232395</v>
      </c>
      <c r="BR193" s="37">
        <f t="shared" si="150"/>
        <v>186.01507445024774</v>
      </c>
      <c r="BS193" s="13">
        <f t="shared" si="132"/>
        <v>37862.051270571887</v>
      </c>
      <c r="BT193">
        <f t="shared" si="151"/>
        <v>384.24570937470787</v>
      </c>
      <c r="BU193" s="13">
        <f t="shared" si="133"/>
        <v>829.96785815000442</v>
      </c>
      <c r="BV193" s="13">
        <f t="shared" si="159"/>
        <v>117588208.32452293</v>
      </c>
      <c r="BW193" s="13">
        <f t="shared" si="134"/>
        <v>16763.732445960341</v>
      </c>
      <c r="BX193">
        <f t="shared" si="152"/>
        <v>117588296.09275563</v>
      </c>
      <c r="BY193" s="13">
        <f t="shared" si="135"/>
        <v>117588852.55430891</v>
      </c>
    </row>
    <row r="194" spans="29:77" x14ac:dyDescent="0.2">
      <c r="AC194">
        <v>192</v>
      </c>
      <c r="AD194" s="37">
        <f t="shared" si="136"/>
        <v>370951371.2937628</v>
      </c>
      <c r="AE194" s="13">
        <f t="shared" ref="AE194:AE257" si="160">SUM($B$42:$B$43)</f>
        <v>30762.916657339658</v>
      </c>
      <c r="AF194">
        <f t="shared" si="153"/>
        <v>370951531.51728708</v>
      </c>
      <c r="AG194" s="13">
        <f t="shared" ref="AG194:AG257" si="161">SUM($B$44:$B$45,$B$48:$B$49)</f>
        <v>370952418.14796197</v>
      </c>
      <c r="AH194" s="13">
        <f t="shared" si="154"/>
        <v>370951371.16391802</v>
      </c>
      <c r="AI194" s="13">
        <f t="shared" ref="AI194:AI257" si="162">SUM($C$42:$C$43)</f>
        <v>16763.732445960341</v>
      </c>
      <c r="AJ194">
        <f t="shared" si="137"/>
        <v>370951458.47502452</v>
      </c>
      <c r="AK194" s="13">
        <f t="shared" ref="AK194:AK257" si="163">SUM($C$44:$C$45,$C$48:$C$49)</f>
        <v>370952418.14796197</v>
      </c>
      <c r="AL194" s="37">
        <f t="shared" si="138"/>
        <v>628.5495075911399</v>
      </c>
      <c r="AM194" s="13">
        <f t="shared" ref="AM194:AM257" si="164">SUM($D$42:$D$43)</f>
        <v>30762.916657339658</v>
      </c>
      <c r="AN194">
        <f t="shared" si="139"/>
        <v>788.77303184811728</v>
      </c>
      <c r="AO194" s="13">
        <f t="shared" ref="AO194:AO257" si="165">SUM($D$44:$D$45,$D$48:$D$49)</f>
        <v>2813.5073827337451</v>
      </c>
      <c r="AP194" s="13">
        <f t="shared" si="155"/>
        <v>628.41966277274457</v>
      </c>
      <c r="AQ194" s="13">
        <f t="shared" ref="AQ194:AQ257" si="166">SUM($E$42:$E$43)</f>
        <v>16763.732445960341</v>
      </c>
      <c r="AR194" s="13">
        <f t="shared" si="140"/>
        <v>715.73076926212138</v>
      </c>
      <c r="AS194" s="38">
        <f t="shared" ref="AS194:AS257" si="167">SUM($E$44:$E$45,$E$48:$E$49)</f>
        <v>2813.5073827337451</v>
      </c>
      <c r="AT194" s="37">
        <f t="shared" si="141"/>
        <v>80763974.665005758</v>
      </c>
      <c r="AU194" s="13">
        <f t="shared" ref="AU194:AU257" si="168">SUM($F$42:$F$43)</f>
        <v>33129.294861750393</v>
      </c>
      <c r="AV194">
        <f t="shared" si="142"/>
        <v>80764147.213416502</v>
      </c>
      <c r="AW194" s="13">
        <f t="shared" ref="AW194:AW257" si="169">SUM($F$44:$F$45,$F$48:$F$49)</f>
        <v>80764377.431120396</v>
      </c>
      <c r="AX194" s="13">
        <f t="shared" si="156"/>
        <v>197675123.00301972</v>
      </c>
      <c r="AY194" s="13">
        <f t="shared" ref="AY194:AY257" si="170">SUM($G$42:$G$43)</f>
        <v>16763.732445960341</v>
      </c>
      <c r="AZ194">
        <f t="shared" si="143"/>
        <v>197675210.31412622</v>
      </c>
      <c r="BA194" s="13">
        <f t="shared" ref="BA194:BA257" si="171">SUM($G$44:$G$45,$G$48:$G$49)</f>
        <v>197675525.94803166</v>
      </c>
      <c r="BB194" s="37">
        <f t="shared" si="144"/>
        <v>112.97425663945214</v>
      </c>
      <c r="BC194" s="13">
        <f t="shared" ref="BC194:BC257" si="172">SUM($H$42:$H$43)</f>
        <v>30762.916657339658</v>
      </c>
      <c r="BD194">
        <f t="shared" si="145"/>
        <v>273.19778089642955</v>
      </c>
      <c r="BE194" s="13">
        <f t="shared" ref="BE194:BE257" si="173">SUM($H$44:$H$45,$H$48:$H$49)</f>
        <v>503.35057957927143</v>
      </c>
      <c r="BF194" s="13">
        <f t="shared" si="157"/>
        <v>112.84441182105685</v>
      </c>
      <c r="BG194" s="13">
        <f t="shared" ref="BG194:BG257" si="174">SUM($I$42:$I$43)</f>
        <v>16763.732445960341</v>
      </c>
      <c r="BH194">
        <f t="shared" si="146"/>
        <v>200.15551831043362</v>
      </c>
      <c r="BI194" s="13">
        <f t="shared" ref="BI194:BI257" si="175">SUM($I$44:$I$45,$I$48:$I$49)</f>
        <v>503.35057957927143</v>
      </c>
      <c r="BJ194" s="37">
        <f t="shared" si="147"/>
        <v>1.3160841587359395</v>
      </c>
      <c r="BK194" s="13">
        <f t="shared" ref="BK194:BK257" si="176">SUM($J$42:$J$43)</f>
        <v>2366.3782044107429</v>
      </c>
      <c r="BL194">
        <f t="shared" si="148"/>
        <v>13.640970640041893</v>
      </c>
      <c r="BM194" s="13">
        <f t="shared" ref="BM194:BM257" si="177">SUM($J$44:$J$45,$J$48:$J$49)</f>
        <v>5.6772349545232395</v>
      </c>
      <c r="BN194" s="13">
        <f t="shared" si="158"/>
        <v>1.7748691837326502</v>
      </c>
      <c r="BO194" s="13">
        <f t="shared" ref="BO194:BO257" si="178">SUM($K$42:$K$43)</f>
        <v>16763.732445960341</v>
      </c>
      <c r="BP194">
        <f t="shared" si="149"/>
        <v>89.085975673109417</v>
      </c>
      <c r="BQ194" s="13">
        <f t="shared" ref="BQ194:BQ257" si="179">SUM($K$44:$K$45,$K$48:$K$49)</f>
        <v>5.6772349545232395</v>
      </c>
      <c r="BR194" s="37">
        <f t="shared" si="150"/>
        <v>186.01507445024774</v>
      </c>
      <c r="BS194" s="13">
        <f t="shared" ref="BS194:BS257" si="180">SUM($L$42:$L$43)</f>
        <v>37862.051270571887</v>
      </c>
      <c r="BT194">
        <f t="shared" si="151"/>
        <v>383.21325815114301</v>
      </c>
      <c r="BU194" s="13">
        <f t="shared" ref="BU194:BU257" si="181">SUM($L$44:$L$45,$L$48:$L$49)</f>
        <v>829.96785815000442</v>
      </c>
      <c r="BV194" s="13">
        <f t="shared" si="159"/>
        <v>117588208.32452293</v>
      </c>
      <c r="BW194" s="13">
        <f t="shared" ref="BW194:BW257" si="182">SUM($M$42:$M$43)</f>
        <v>16763.732445960341</v>
      </c>
      <c r="BX194">
        <f t="shared" si="152"/>
        <v>117588295.63562942</v>
      </c>
      <c r="BY194" s="13">
        <f t="shared" ref="BY194:BY257" si="183">SUM($M$44:$M$45,$M$48:$M$49)</f>
        <v>117588852.55430891</v>
      </c>
    </row>
    <row r="195" spans="29:77" x14ac:dyDescent="0.2">
      <c r="AC195">
        <v>193</v>
      </c>
      <c r="AD195" s="37">
        <f t="shared" ref="AD195:AD258" si="184">SUM($B$44:$B$48)</f>
        <v>370951371.2937628</v>
      </c>
      <c r="AE195" s="13">
        <f t="shared" si="160"/>
        <v>30762.916657339658</v>
      </c>
      <c r="AF195">
        <f t="shared" si="153"/>
        <v>370951530.68711334</v>
      </c>
      <c r="AG195" s="13">
        <f t="shared" si="161"/>
        <v>370952418.14796197</v>
      </c>
      <c r="AH195" s="13">
        <f t="shared" si="154"/>
        <v>370951371.16391802</v>
      </c>
      <c r="AI195" s="13">
        <f t="shared" si="162"/>
        <v>16763.732445960341</v>
      </c>
      <c r="AJ195">
        <f t="shared" ref="AJ195:AJ258" si="185">AI195/$AC195+AH195</f>
        <v>370951458.02263534</v>
      </c>
      <c r="AK195" s="13">
        <f t="shared" si="163"/>
        <v>370952418.14796197</v>
      </c>
      <c r="AL195" s="37">
        <f t="shared" ref="AL195:AL258" si="186">SUM($D$44:$D$48)</f>
        <v>628.5495075911399</v>
      </c>
      <c r="AM195" s="13">
        <f t="shared" si="164"/>
        <v>30762.916657339658</v>
      </c>
      <c r="AN195">
        <f t="shared" ref="AN195:AN258" si="187">AM195/$AC195+AL195</f>
        <v>787.94285814730392</v>
      </c>
      <c r="AO195" s="13">
        <f t="shared" si="165"/>
        <v>2813.5073827337451</v>
      </c>
      <c r="AP195" s="13">
        <f t="shared" si="155"/>
        <v>628.41966277274457</v>
      </c>
      <c r="AQ195" s="13">
        <f t="shared" si="166"/>
        <v>16763.732445960341</v>
      </c>
      <c r="AR195" s="13">
        <f t="shared" ref="AR195:AR258" si="188">AQ195/$AC195+AP195</f>
        <v>715.27838010932669</v>
      </c>
      <c r="AS195" s="38">
        <f t="shared" si="167"/>
        <v>2813.5073827337451</v>
      </c>
      <c r="AT195" s="37">
        <f t="shared" ref="AT195:AT258" si="189">SUM($F$44:$F$48)</f>
        <v>80763974.665005758</v>
      </c>
      <c r="AU195" s="13">
        <f t="shared" si="168"/>
        <v>33129.294861750393</v>
      </c>
      <c r="AV195">
        <f t="shared" ref="AV195:AV258" si="190">AU195/$AC195+AT195</f>
        <v>80764146.319383278</v>
      </c>
      <c r="AW195" s="13">
        <f t="shared" si="169"/>
        <v>80764377.431120396</v>
      </c>
      <c r="AX195" s="13">
        <f t="shared" si="156"/>
        <v>197675123.00301972</v>
      </c>
      <c r="AY195" s="13">
        <f t="shared" si="170"/>
        <v>16763.732445960341</v>
      </c>
      <c r="AZ195">
        <f t="shared" ref="AZ195:AZ258" si="191">AY195/$AC195+AX195</f>
        <v>197675209.86173704</v>
      </c>
      <c r="BA195" s="13">
        <f t="shared" si="171"/>
        <v>197675525.94803166</v>
      </c>
      <c r="BB195" s="37">
        <f t="shared" ref="BB195:BB258" si="192">SUM($H$44:$H$48)</f>
        <v>112.97425663945214</v>
      </c>
      <c r="BC195" s="13">
        <f t="shared" si="172"/>
        <v>30762.916657339658</v>
      </c>
      <c r="BD195">
        <f t="shared" ref="BD195:BD258" si="193">BC195/$AC195+BB195</f>
        <v>272.36760719561619</v>
      </c>
      <c r="BE195" s="13">
        <f t="shared" si="173"/>
        <v>503.35057957927143</v>
      </c>
      <c r="BF195" s="13">
        <f t="shared" si="157"/>
        <v>112.84441182105685</v>
      </c>
      <c r="BG195" s="13">
        <f t="shared" si="174"/>
        <v>16763.732445960341</v>
      </c>
      <c r="BH195">
        <f t="shared" ref="BH195:BH258" si="194">BG195/$AC195+BF195</f>
        <v>199.70312915763893</v>
      </c>
      <c r="BI195" s="13">
        <f t="shared" si="175"/>
        <v>503.35057957927143</v>
      </c>
      <c r="BJ195" s="37">
        <f t="shared" ref="BJ195:BJ258" si="195">SUM($J$44:$J$48)</f>
        <v>1.3160841587359395</v>
      </c>
      <c r="BK195" s="13">
        <f t="shared" si="176"/>
        <v>2366.3782044107429</v>
      </c>
      <c r="BL195">
        <f t="shared" ref="BL195:BL258" si="196">BK195/$AC195+BJ195</f>
        <v>13.577111124594712</v>
      </c>
      <c r="BM195" s="13">
        <f t="shared" si="177"/>
        <v>5.6772349545232395</v>
      </c>
      <c r="BN195" s="13">
        <f t="shared" si="158"/>
        <v>1.7748691837326502</v>
      </c>
      <c r="BO195" s="13">
        <f t="shared" si="178"/>
        <v>16763.732445960341</v>
      </c>
      <c r="BP195">
        <f t="shared" ref="BP195:BP258" si="197">BO195/$AC195+BN195</f>
        <v>88.633586520314722</v>
      </c>
      <c r="BQ195" s="13">
        <f t="shared" si="179"/>
        <v>5.6772349545232395</v>
      </c>
      <c r="BR195" s="37">
        <f t="shared" ref="BR195:BR258" si="198">SUM($L$44:$L$48)</f>
        <v>186.01507445024774</v>
      </c>
      <c r="BS195" s="13">
        <f t="shared" si="180"/>
        <v>37862.051270571887</v>
      </c>
      <c r="BT195">
        <f t="shared" ref="BT195:BT258" si="199">BS195/$AC195+BR195</f>
        <v>382.19150590398806</v>
      </c>
      <c r="BU195" s="13">
        <f t="shared" si="181"/>
        <v>829.96785815000442</v>
      </c>
      <c r="BV195" s="13">
        <f t="shared" si="159"/>
        <v>117588208.32452293</v>
      </c>
      <c r="BW195" s="13">
        <f t="shared" si="182"/>
        <v>16763.732445960341</v>
      </c>
      <c r="BX195">
        <f t="shared" ref="BX195:BX258" si="200">BW195/$AC195+BV195</f>
        <v>117588295.18324026</v>
      </c>
      <c r="BY195" s="13">
        <f t="shared" si="183"/>
        <v>117588852.55430891</v>
      </c>
    </row>
    <row r="196" spans="29:77" x14ac:dyDescent="0.2">
      <c r="AC196">
        <v>194</v>
      </c>
      <c r="AD196" s="37">
        <f t="shared" si="184"/>
        <v>370951371.2937628</v>
      </c>
      <c r="AE196" s="13">
        <f t="shared" si="160"/>
        <v>30762.916657339658</v>
      </c>
      <c r="AF196">
        <f t="shared" ref="AF196:AF259" si="201">AE196/AC196+AD196</f>
        <v>370951529.86549813</v>
      </c>
      <c r="AG196" s="13">
        <f t="shared" si="161"/>
        <v>370952418.14796197</v>
      </c>
      <c r="AH196" s="13">
        <f t="shared" ref="AH196:AH259" si="202">SUM($C$44:$C$45,$C$47:$C$48)</f>
        <v>370951371.16391802</v>
      </c>
      <c r="AI196" s="13">
        <f t="shared" si="162"/>
        <v>16763.732445960341</v>
      </c>
      <c r="AJ196">
        <f t="shared" si="185"/>
        <v>370951457.57490999</v>
      </c>
      <c r="AK196" s="13">
        <f t="shared" si="163"/>
        <v>370952418.14796197</v>
      </c>
      <c r="AL196" s="37">
        <f t="shared" si="186"/>
        <v>628.5495075911399</v>
      </c>
      <c r="AM196" s="13">
        <f t="shared" si="164"/>
        <v>30762.916657339658</v>
      </c>
      <c r="AN196">
        <f t="shared" si="187"/>
        <v>787.1212429382515</v>
      </c>
      <c r="AO196" s="13">
        <f t="shared" si="165"/>
        <v>2813.5073827337451</v>
      </c>
      <c r="AP196" s="13">
        <f t="shared" ref="AP196:AP259" si="203">SUM($E$44:$E$45,$E$47:$E$48)</f>
        <v>628.41966277274457</v>
      </c>
      <c r="AQ196" s="13">
        <f t="shared" si="166"/>
        <v>16763.732445960341</v>
      </c>
      <c r="AR196" s="13">
        <f t="shared" si="188"/>
        <v>714.83065476223089</v>
      </c>
      <c r="AS196" s="38">
        <f t="shared" si="167"/>
        <v>2813.5073827337451</v>
      </c>
      <c r="AT196" s="37">
        <f t="shared" si="189"/>
        <v>80763974.665005758</v>
      </c>
      <c r="AU196" s="13">
        <f t="shared" si="168"/>
        <v>33129.294861750393</v>
      </c>
      <c r="AV196">
        <f t="shared" si="190"/>
        <v>80764145.4345669</v>
      </c>
      <c r="AW196" s="13">
        <f t="shared" si="169"/>
        <v>80764377.431120396</v>
      </c>
      <c r="AX196" s="13">
        <f t="shared" ref="AX196:AX259" si="204">SUM($G$44:$G$45,$G$47:$G$48)</f>
        <v>197675123.00301972</v>
      </c>
      <c r="AY196" s="13">
        <f t="shared" si="170"/>
        <v>16763.732445960341</v>
      </c>
      <c r="AZ196">
        <f t="shared" si="191"/>
        <v>197675209.41401172</v>
      </c>
      <c r="BA196" s="13">
        <f t="shared" si="171"/>
        <v>197675525.94803166</v>
      </c>
      <c r="BB196" s="37">
        <f t="shared" si="192"/>
        <v>112.97425663945214</v>
      </c>
      <c r="BC196" s="13">
        <f t="shared" si="172"/>
        <v>30762.916657339658</v>
      </c>
      <c r="BD196">
        <f t="shared" si="193"/>
        <v>271.54599198656376</v>
      </c>
      <c r="BE196" s="13">
        <f t="shared" si="173"/>
        <v>503.35057957927143</v>
      </c>
      <c r="BF196" s="13">
        <f t="shared" ref="BF196:BF259" si="205">SUM($I$44:$I$45,$I$47:$I$48)</f>
        <v>112.84441182105685</v>
      </c>
      <c r="BG196" s="13">
        <f t="shared" si="174"/>
        <v>16763.732445960341</v>
      </c>
      <c r="BH196">
        <f t="shared" si="194"/>
        <v>199.25540381054316</v>
      </c>
      <c r="BI196" s="13">
        <f t="shared" si="175"/>
        <v>503.35057957927143</v>
      </c>
      <c r="BJ196" s="37">
        <f t="shared" si="195"/>
        <v>1.3160841587359395</v>
      </c>
      <c r="BK196" s="13">
        <f t="shared" si="176"/>
        <v>2366.3782044107429</v>
      </c>
      <c r="BL196">
        <f t="shared" si="196"/>
        <v>13.513909954667604</v>
      </c>
      <c r="BM196" s="13">
        <f t="shared" si="177"/>
        <v>5.6772349545232395</v>
      </c>
      <c r="BN196" s="13">
        <f t="shared" ref="BN196:BN259" si="206">SUM($K$44:$K$45,$K$47:$K$48)</f>
        <v>1.7748691837326502</v>
      </c>
      <c r="BO196" s="13">
        <f t="shared" si="178"/>
        <v>16763.732445960341</v>
      </c>
      <c r="BP196">
        <f t="shared" si="197"/>
        <v>88.185861173218939</v>
      </c>
      <c r="BQ196" s="13">
        <f t="shared" si="179"/>
        <v>5.6772349545232395</v>
      </c>
      <c r="BR196" s="37">
        <f t="shared" si="198"/>
        <v>186.01507445024774</v>
      </c>
      <c r="BS196" s="13">
        <f t="shared" si="180"/>
        <v>37862.051270571887</v>
      </c>
      <c r="BT196">
        <f t="shared" si="199"/>
        <v>381.18028718515438</v>
      </c>
      <c r="BU196" s="13">
        <f t="shared" si="181"/>
        <v>829.96785815000442</v>
      </c>
      <c r="BV196" s="13">
        <f t="shared" ref="BV196:BV259" si="207">SUM($M$44:$M$45,$M$47:$M$48)</f>
        <v>117588208.32452293</v>
      </c>
      <c r="BW196" s="13">
        <f t="shared" si="182"/>
        <v>16763.732445960341</v>
      </c>
      <c r="BX196">
        <f t="shared" si="200"/>
        <v>117588294.73551492</v>
      </c>
      <c r="BY196" s="13">
        <f t="shared" si="183"/>
        <v>117588852.55430891</v>
      </c>
    </row>
    <row r="197" spans="29:77" x14ac:dyDescent="0.2">
      <c r="AC197">
        <v>195</v>
      </c>
      <c r="AD197" s="37">
        <f t="shared" si="184"/>
        <v>370951371.2937628</v>
      </c>
      <c r="AE197" s="13">
        <f t="shared" si="160"/>
        <v>30762.916657339658</v>
      </c>
      <c r="AF197">
        <f t="shared" si="201"/>
        <v>370951529.05230975</v>
      </c>
      <c r="AG197" s="13">
        <f t="shared" si="161"/>
        <v>370952418.14796197</v>
      </c>
      <c r="AH197" s="13">
        <f t="shared" si="202"/>
        <v>370951371.16391802</v>
      </c>
      <c r="AI197" s="13">
        <f t="shared" si="162"/>
        <v>16763.732445960341</v>
      </c>
      <c r="AJ197">
        <f t="shared" si="185"/>
        <v>370951457.13177669</v>
      </c>
      <c r="AK197" s="13">
        <f t="shared" si="163"/>
        <v>370952418.14796197</v>
      </c>
      <c r="AL197" s="37">
        <f t="shared" si="186"/>
        <v>628.5495075911399</v>
      </c>
      <c r="AM197" s="13">
        <f t="shared" si="164"/>
        <v>30762.916657339658</v>
      </c>
      <c r="AN197">
        <f t="shared" si="187"/>
        <v>786.30805455185612</v>
      </c>
      <c r="AO197" s="13">
        <f t="shared" si="165"/>
        <v>2813.5073827337451</v>
      </c>
      <c r="AP197" s="13">
        <f t="shared" si="203"/>
        <v>628.41966277274457</v>
      </c>
      <c r="AQ197" s="13">
        <f t="shared" si="166"/>
        <v>16763.732445960341</v>
      </c>
      <c r="AR197" s="13">
        <f t="shared" si="188"/>
        <v>714.38752146997706</v>
      </c>
      <c r="AS197" s="38">
        <f t="shared" si="167"/>
        <v>2813.5073827337451</v>
      </c>
      <c r="AT197" s="37">
        <f t="shared" si="189"/>
        <v>80763974.665005758</v>
      </c>
      <c r="AU197" s="13">
        <f t="shared" si="168"/>
        <v>33129.294861750393</v>
      </c>
      <c r="AV197">
        <f t="shared" si="190"/>
        <v>80764144.558825567</v>
      </c>
      <c r="AW197" s="13">
        <f t="shared" si="169"/>
        <v>80764377.431120396</v>
      </c>
      <c r="AX197" s="13">
        <f t="shared" si="204"/>
        <v>197675123.00301972</v>
      </c>
      <c r="AY197" s="13">
        <f t="shared" si="170"/>
        <v>16763.732445960341</v>
      </c>
      <c r="AZ197">
        <f t="shared" si="191"/>
        <v>197675208.97087842</v>
      </c>
      <c r="BA197" s="13">
        <f t="shared" si="171"/>
        <v>197675525.94803166</v>
      </c>
      <c r="BB197" s="37">
        <f t="shared" si="192"/>
        <v>112.97425663945214</v>
      </c>
      <c r="BC197" s="13">
        <f t="shared" si="172"/>
        <v>30762.916657339658</v>
      </c>
      <c r="BD197">
        <f t="shared" si="193"/>
        <v>270.73280360016832</v>
      </c>
      <c r="BE197" s="13">
        <f t="shared" si="173"/>
        <v>503.35057957927143</v>
      </c>
      <c r="BF197" s="13">
        <f t="shared" si="205"/>
        <v>112.84441182105685</v>
      </c>
      <c r="BG197" s="13">
        <f t="shared" si="174"/>
        <v>16763.732445960341</v>
      </c>
      <c r="BH197">
        <f t="shared" si="194"/>
        <v>198.81227051828938</v>
      </c>
      <c r="BI197" s="13">
        <f t="shared" si="175"/>
        <v>503.35057957927143</v>
      </c>
      <c r="BJ197" s="37">
        <f t="shared" si="195"/>
        <v>1.3160841587359395</v>
      </c>
      <c r="BK197" s="13">
        <f t="shared" si="176"/>
        <v>2366.3782044107429</v>
      </c>
      <c r="BL197">
        <f t="shared" si="196"/>
        <v>13.451357001867954</v>
      </c>
      <c r="BM197" s="13">
        <f t="shared" si="177"/>
        <v>5.6772349545232395</v>
      </c>
      <c r="BN197" s="13">
        <f t="shared" si="206"/>
        <v>1.7748691837326502</v>
      </c>
      <c r="BO197" s="13">
        <f t="shared" si="178"/>
        <v>16763.732445960341</v>
      </c>
      <c r="BP197">
        <f t="shared" si="197"/>
        <v>87.742727880965163</v>
      </c>
      <c r="BQ197" s="13">
        <f t="shared" si="179"/>
        <v>5.6772349545232395</v>
      </c>
      <c r="BR197" s="37">
        <f t="shared" si="198"/>
        <v>186.01507445024774</v>
      </c>
      <c r="BS197" s="13">
        <f t="shared" si="180"/>
        <v>37862.051270571887</v>
      </c>
      <c r="BT197">
        <f t="shared" si="199"/>
        <v>380.17943994036</v>
      </c>
      <c r="BU197" s="13">
        <f t="shared" si="181"/>
        <v>829.96785815000442</v>
      </c>
      <c r="BV197" s="13">
        <f t="shared" si="207"/>
        <v>117588208.32452293</v>
      </c>
      <c r="BW197" s="13">
        <f t="shared" si="182"/>
        <v>16763.732445960341</v>
      </c>
      <c r="BX197">
        <f t="shared" si="200"/>
        <v>117588294.29238163</v>
      </c>
      <c r="BY197" s="13">
        <f t="shared" si="183"/>
        <v>117588852.55430891</v>
      </c>
    </row>
    <row r="198" spans="29:77" x14ac:dyDescent="0.2">
      <c r="AC198">
        <v>196</v>
      </c>
      <c r="AD198" s="37">
        <f t="shared" si="184"/>
        <v>370951371.2937628</v>
      </c>
      <c r="AE198" s="13">
        <f t="shared" si="160"/>
        <v>30762.916657339658</v>
      </c>
      <c r="AF198">
        <f t="shared" si="201"/>
        <v>370951528.24741924</v>
      </c>
      <c r="AG198" s="13">
        <f t="shared" si="161"/>
        <v>370952418.14796197</v>
      </c>
      <c r="AH198" s="13">
        <f t="shared" si="202"/>
        <v>370951371.16391802</v>
      </c>
      <c r="AI198" s="13">
        <f t="shared" si="162"/>
        <v>16763.732445960341</v>
      </c>
      <c r="AJ198">
        <f t="shared" si="185"/>
        <v>370951456.69316518</v>
      </c>
      <c r="AK198" s="13">
        <f t="shared" si="163"/>
        <v>370952418.14796197</v>
      </c>
      <c r="AL198" s="37">
        <f t="shared" si="186"/>
        <v>628.5495075911399</v>
      </c>
      <c r="AM198" s="13">
        <f t="shared" si="164"/>
        <v>30762.916657339658</v>
      </c>
      <c r="AN198">
        <f t="shared" si="187"/>
        <v>785.50316400613815</v>
      </c>
      <c r="AO198" s="13">
        <f t="shared" si="165"/>
        <v>2813.5073827337451</v>
      </c>
      <c r="AP198" s="13">
        <f t="shared" si="203"/>
        <v>628.41966277274457</v>
      </c>
      <c r="AQ198" s="13">
        <f t="shared" si="166"/>
        <v>16763.732445960341</v>
      </c>
      <c r="AR198" s="13">
        <f t="shared" si="188"/>
        <v>713.94890994601155</v>
      </c>
      <c r="AS198" s="38">
        <f t="shared" si="167"/>
        <v>2813.5073827337451</v>
      </c>
      <c r="AT198" s="37">
        <f t="shared" si="189"/>
        <v>80763974.665005758</v>
      </c>
      <c r="AU198" s="13">
        <f t="shared" si="168"/>
        <v>33129.294861750393</v>
      </c>
      <c r="AV198">
        <f t="shared" si="190"/>
        <v>80764143.692020357</v>
      </c>
      <c r="AW198" s="13">
        <f t="shared" si="169"/>
        <v>80764377.431120396</v>
      </c>
      <c r="AX198" s="13">
        <f t="shared" si="204"/>
        <v>197675123.00301972</v>
      </c>
      <c r="AY198" s="13">
        <f t="shared" si="170"/>
        <v>16763.732445960341</v>
      </c>
      <c r="AZ198">
        <f t="shared" si="191"/>
        <v>197675208.53226689</v>
      </c>
      <c r="BA198" s="13">
        <f t="shared" si="171"/>
        <v>197675525.94803166</v>
      </c>
      <c r="BB198" s="37">
        <f t="shared" si="192"/>
        <v>112.97425663945214</v>
      </c>
      <c r="BC198" s="13">
        <f t="shared" si="172"/>
        <v>30762.916657339658</v>
      </c>
      <c r="BD198">
        <f t="shared" si="193"/>
        <v>269.92791305445041</v>
      </c>
      <c r="BE198" s="13">
        <f t="shared" si="173"/>
        <v>503.35057957927143</v>
      </c>
      <c r="BF198" s="13">
        <f t="shared" si="205"/>
        <v>112.84441182105685</v>
      </c>
      <c r="BG198" s="13">
        <f t="shared" si="174"/>
        <v>16763.732445960341</v>
      </c>
      <c r="BH198">
        <f t="shared" si="194"/>
        <v>198.37365899432388</v>
      </c>
      <c r="BI198" s="13">
        <f t="shared" si="175"/>
        <v>503.35057957927143</v>
      </c>
      <c r="BJ198" s="37">
        <f t="shared" si="195"/>
        <v>1.3160841587359395</v>
      </c>
      <c r="BK198" s="13">
        <f t="shared" si="176"/>
        <v>2366.3782044107429</v>
      </c>
      <c r="BL198">
        <f t="shared" si="196"/>
        <v>13.389442344505037</v>
      </c>
      <c r="BM198" s="13">
        <f t="shared" si="177"/>
        <v>5.6772349545232395</v>
      </c>
      <c r="BN198" s="13">
        <f t="shared" si="206"/>
        <v>1.7748691837326502</v>
      </c>
      <c r="BO198" s="13">
        <f t="shared" si="178"/>
        <v>16763.732445960341</v>
      </c>
      <c r="BP198">
        <f t="shared" si="197"/>
        <v>87.304116356999685</v>
      </c>
      <c r="BQ198" s="13">
        <f t="shared" si="179"/>
        <v>5.6772349545232395</v>
      </c>
      <c r="BR198" s="37">
        <f t="shared" si="198"/>
        <v>186.01507445024774</v>
      </c>
      <c r="BS198" s="13">
        <f t="shared" si="180"/>
        <v>37862.051270571887</v>
      </c>
      <c r="BT198">
        <f t="shared" si="199"/>
        <v>379.18880542255329</v>
      </c>
      <c r="BU198" s="13">
        <f t="shared" si="181"/>
        <v>829.96785815000442</v>
      </c>
      <c r="BV198" s="13">
        <f t="shared" si="207"/>
        <v>117588208.32452293</v>
      </c>
      <c r="BW198" s="13">
        <f t="shared" si="182"/>
        <v>16763.732445960341</v>
      </c>
      <c r="BX198">
        <f t="shared" si="200"/>
        <v>117588293.85377011</v>
      </c>
      <c r="BY198" s="13">
        <f t="shared" si="183"/>
        <v>117588852.55430891</v>
      </c>
    </row>
    <row r="199" spans="29:77" x14ac:dyDescent="0.2">
      <c r="AC199">
        <v>197</v>
      </c>
      <c r="AD199" s="37">
        <f t="shared" si="184"/>
        <v>370951371.2937628</v>
      </c>
      <c r="AE199" s="13">
        <f t="shared" si="160"/>
        <v>30762.916657339658</v>
      </c>
      <c r="AF199">
        <f t="shared" si="201"/>
        <v>370951527.45070016</v>
      </c>
      <c r="AG199" s="13">
        <f t="shared" si="161"/>
        <v>370952418.14796197</v>
      </c>
      <c r="AH199" s="13">
        <f t="shared" si="202"/>
        <v>370951371.16391802</v>
      </c>
      <c r="AI199" s="13">
        <f t="shared" si="162"/>
        <v>16763.732445960341</v>
      </c>
      <c r="AJ199">
        <f t="shared" si="185"/>
        <v>370951456.25900656</v>
      </c>
      <c r="AK199" s="13">
        <f t="shared" si="163"/>
        <v>370952418.14796197</v>
      </c>
      <c r="AL199" s="37">
        <f t="shared" si="186"/>
        <v>628.5495075911399</v>
      </c>
      <c r="AM199" s="13">
        <f t="shared" si="164"/>
        <v>30762.916657339658</v>
      </c>
      <c r="AN199">
        <f t="shared" si="187"/>
        <v>784.70644493804173</v>
      </c>
      <c r="AO199" s="13">
        <f t="shared" si="165"/>
        <v>2813.5073827337451</v>
      </c>
      <c r="AP199" s="13">
        <f t="shared" si="203"/>
        <v>628.41966277274457</v>
      </c>
      <c r="AQ199" s="13">
        <f t="shared" si="166"/>
        <v>16763.732445960341</v>
      </c>
      <c r="AR199" s="13">
        <f t="shared" si="188"/>
        <v>713.5147513309189</v>
      </c>
      <c r="AS199" s="38">
        <f t="shared" si="167"/>
        <v>2813.5073827337451</v>
      </c>
      <c r="AT199" s="37">
        <f t="shared" si="189"/>
        <v>80763974.665005758</v>
      </c>
      <c r="AU199" s="13">
        <f t="shared" si="168"/>
        <v>33129.294861750393</v>
      </c>
      <c r="AV199">
        <f t="shared" si="190"/>
        <v>80764142.834015206</v>
      </c>
      <c r="AW199" s="13">
        <f t="shared" si="169"/>
        <v>80764377.431120396</v>
      </c>
      <c r="AX199" s="13">
        <f t="shared" si="204"/>
        <v>197675123.00301972</v>
      </c>
      <c r="AY199" s="13">
        <f t="shared" si="170"/>
        <v>16763.732445960341</v>
      </c>
      <c r="AZ199">
        <f t="shared" si="191"/>
        <v>197675208.09810829</v>
      </c>
      <c r="BA199" s="13">
        <f t="shared" si="171"/>
        <v>197675525.94803166</v>
      </c>
      <c r="BB199" s="37">
        <f t="shared" si="192"/>
        <v>112.97425663945214</v>
      </c>
      <c r="BC199" s="13">
        <f t="shared" si="172"/>
        <v>30762.916657339658</v>
      </c>
      <c r="BD199">
        <f t="shared" si="193"/>
        <v>269.13119398635399</v>
      </c>
      <c r="BE199" s="13">
        <f t="shared" si="173"/>
        <v>503.35057957927143</v>
      </c>
      <c r="BF199" s="13">
        <f t="shared" si="205"/>
        <v>112.84441182105685</v>
      </c>
      <c r="BG199" s="13">
        <f t="shared" si="174"/>
        <v>16763.732445960341</v>
      </c>
      <c r="BH199">
        <f t="shared" si="194"/>
        <v>197.93950037923116</v>
      </c>
      <c r="BI199" s="13">
        <f t="shared" si="175"/>
        <v>503.35057957927143</v>
      </c>
      <c r="BJ199" s="37">
        <f t="shared" si="195"/>
        <v>1.3160841587359395</v>
      </c>
      <c r="BK199" s="13">
        <f t="shared" si="176"/>
        <v>2366.3782044107429</v>
      </c>
      <c r="BL199">
        <f t="shared" si="196"/>
        <v>13.328156262343771</v>
      </c>
      <c r="BM199" s="13">
        <f t="shared" si="177"/>
        <v>5.6772349545232395</v>
      </c>
      <c r="BN199" s="13">
        <f t="shared" si="206"/>
        <v>1.7748691837326502</v>
      </c>
      <c r="BO199" s="13">
        <f t="shared" si="178"/>
        <v>16763.732445960341</v>
      </c>
      <c r="BP199">
        <f t="shared" si="197"/>
        <v>86.869957741906958</v>
      </c>
      <c r="BQ199" s="13">
        <f t="shared" si="179"/>
        <v>5.6772349545232395</v>
      </c>
      <c r="BR199" s="37">
        <f t="shared" si="198"/>
        <v>186.01507445024774</v>
      </c>
      <c r="BS199" s="13">
        <f t="shared" si="180"/>
        <v>37862.051270571887</v>
      </c>
      <c r="BT199">
        <f t="shared" si="199"/>
        <v>378.20822810797301</v>
      </c>
      <c r="BU199" s="13">
        <f t="shared" si="181"/>
        <v>829.96785815000442</v>
      </c>
      <c r="BV199" s="13">
        <f t="shared" si="207"/>
        <v>117588208.32452293</v>
      </c>
      <c r="BW199" s="13">
        <f t="shared" si="182"/>
        <v>16763.732445960341</v>
      </c>
      <c r="BX199">
        <f t="shared" si="200"/>
        <v>117588293.41961148</v>
      </c>
      <c r="BY199" s="13">
        <f t="shared" si="183"/>
        <v>117588852.55430891</v>
      </c>
    </row>
    <row r="200" spans="29:77" x14ac:dyDescent="0.2">
      <c r="AC200">
        <v>198</v>
      </c>
      <c r="AD200" s="37">
        <f t="shared" si="184"/>
        <v>370951371.2937628</v>
      </c>
      <c r="AE200" s="13">
        <f t="shared" si="160"/>
        <v>30762.916657339658</v>
      </c>
      <c r="AF200">
        <f t="shared" si="201"/>
        <v>370951526.66202873</v>
      </c>
      <c r="AG200" s="13">
        <f t="shared" si="161"/>
        <v>370952418.14796197</v>
      </c>
      <c r="AH200" s="13">
        <f t="shared" si="202"/>
        <v>370951371.16391802</v>
      </c>
      <c r="AI200" s="13">
        <f t="shared" si="162"/>
        <v>16763.732445960341</v>
      </c>
      <c r="AJ200">
        <f t="shared" si="185"/>
        <v>370951455.82923341</v>
      </c>
      <c r="AK200" s="13">
        <f t="shared" si="163"/>
        <v>370952418.14796197</v>
      </c>
      <c r="AL200" s="37">
        <f t="shared" si="186"/>
        <v>628.5495075911399</v>
      </c>
      <c r="AM200" s="13">
        <f t="shared" si="164"/>
        <v>30762.916657339658</v>
      </c>
      <c r="AN200">
        <f t="shared" si="187"/>
        <v>783.91777353729981</v>
      </c>
      <c r="AO200" s="13">
        <f t="shared" si="165"/>
        <v>2813.5073827337451</v>
      </c>
      <c r="AP200" s="13">
        <f t="shared" si="203"/>
        <v>628.41966277274457</v>
      </c>
      <c r="AQ200" s="13">
        <f t="shared" si="166"/>
        <v>16763.732445960341</v>
      </c>
      <c r="AR200" s="13">
        <f t="shared" si="188"/>
        <v>713.0849781563827</v>
      </c>
      <c r="AS200" s="38">
        <f t="shared" si="167"/>
        <v>2813.5073827337451</v>
      </c>
      <c r="AT200" s="37">
        <f t="shared" si="189"/>
        <v>80763974.665005758</v>
      </c>
      <c r="AU200" s="13">
        <f t="shared" si="168"/>
        <v>33129.294861750393</v>
      </c>
      <c r="AV200">
        <f t="shared" si="190"/>
        <v>80764141.984676778</v>
      </c>
      <c r="AW200" s="13">
        <f t="shared" si="169"/>
        <v>80764377.431120396</v>
      </c>
      <c r="AX200" s="13">
        <f t="shared" si="204"/>
        <v>197675123.00301972</v>
      </c>
      <c r="AY200" s="13">
        <f t="shared" si="170"/>
        <v>16763.732445960341</v>
      </c>
      <c r="AZ200">
        <f t="shared" si="191"/>
        <v>197675207.66833511</v>
      </c>
      <c r="BA200" s="13">
        <f t="shared" si="171"/>
        <v>197675525.94803166</v>
      </c>
      <c r="BB200" s="37">
        <f t="shared" si="192"/>
        <v>112.97425663945214</v>
      </c>
      <c r="BC200" s="13">
        <f t="shared" si="172"/>
        <v>30762.916657339658</v>
      </c>
      <c r="BD200">
        <f t="shared" si="193"/>
        <v>268.34252258561202</v>
      </c>
      <c r="BE200" s="13">
        <f t="shared" si="173"/>
        <v>503.35057957927143</v>
      </c>
      <c r="BF200" s="13">
        <f t="shared" si="205"/>
        <v>112.84441182105685</v>
      </c>
      <c r="BG200" s="13">
        <f t="shared" si="174"/>
        <v>16763.732445960341</v>
      </c>
      <c r="BH200">
        <f t="shared" si="194"/>
        <v>197.50972720469494</v>
      </c>
      <c r="BI200" s="13">
        <f t="shared" si="175"/>
        <v>503.35057957927143</v>
      </c>
      <c r="BJ200" s="37">
        <f t="shared" si="195"/>
        <v>1.3160841587359395</v>
      </c>
      <c r="BK200" s="13">
        <f t="shared" si="176"/>
        <v>2366.3782044107429</v>
      </c>
      <c r="BL200">
        <f t="shared" si="196"/>
        <v>13.26748923151747</v>
      </c>
      <c r="BM200" s="13">
        <f t="shared" si="177"/>
        <v>5.6772349545232395</v>
      </c>
      <c r="BN200" s="13">
        <f t="shared" si="206"/>
        <v>1.7748691837326502</v>
      </c>
      <c r="BO200" s="13">
        <f t="shared" si="178"/>
        <v>16763.732445960341</v>
      </c>
      <c r="BP200">
        <f t="shared" si="197"/>
        <v>86.440184567370736</v>
      </c>
      <c r="BQ200" s="13">
        <f t="shared" si="179"/>
        <v>5.6772349545232395</v>
      </c>
      <c r="BR200" s="37">
        <f t="shared" si="198"/>
        <v>186.01507445024774</v>
      </c>
      <c r="BS200" s="13">
        <f t="shared" si="180"/>
        <v>37862.051270571887</v>
      </c>
      <c r="BT200">
        <f t="shared" si="199"/>
        <v>377.23755561475218</v>
      </c>
      <c r="BU200" s="13">
        <f t="shared" si="181"/>
        <v>829.96785815000442</v>
      </c>
      <c r="BV200" s="13">
        <f t="shared" si="207"/>
        <v>117588208.32452293</v>
      </c>
      <c r="BW200" s="13">
        <f t="shared" si="182"/>
        <v>16763.732445960341</v>
      </c>
      <c r="BX200">
        <f t="shared" si="200"/>
        <v>117588292.98983832</v>
      </c>
      <c r="BY200" s="13">
        <f t="shared" si="183"/>
        <v>117588852.55430891</v>
      </c>
    </row>
    <row r="201" spans="29:77" x14ac:dyDescent="0.2">
      <c r="AC201">
        <v>199</v>
      </c>
      <c r="AD201" s="37">
        <f t="shared" si="184"/>
        <v>370951371.2937628</v>
      </c>
      <c r="AE201" s="13">
        <f t="shared" si="160"/>
        <v>30762.916657339658</v>
      </c>
      <c r="AF201">
        <f t="shared" si="201"/>
        <v>370951525.8812837</v>
      </c>
      <c r="AG201" s="13">
        <f t="shared" si="161"/>
        <v>370952418.14796197</v>
      </c>
      <c r="AH201" s="13">
        <f t="shared" si="202"/>
        <v>370951371.16391802</v>
      </c>
      <c r="AI201" s="13">
        <f t="shared" si="162"/>
        <v>16763.732445960341</v>
      </c>
      <c r="AJ201">
        <f t="shared" si="185"/>
        <v>370951455.40377957</v>
      </c>
      <c r="AK201" s="13">
        <f t="shared" si="163"/>
        <v>370952418.14796197</v>
      </c>
      <c r="AL201" s="37">
        <f t="shared" si="186"/>
        <v>628.5495075911399</v>
      </c>
      <c r="AM201" s="13">
        <f t="shared" si="164"/>
        <v>30762.916657339658</v>
      </c>
      <c r="AN201">
        <f t="shared" si="187"/>
        <v>783.137028482294</v>
      </c>
      <c r="AO201" s="13">
        <f t="shared" si="165"/>
        <v>2813.5073827337451</v>
      </c>
      <c r="AP201" s="13">
        <f t="shared" si="203"/>
        <v>628.41966277274457</v>
      </c>
      <c r="AQ201" s="13">
        <f t="shared" si="166"/>
        <v>16763.732445960341</v>
      </c>
      <c r="AR201" s="13">
        <f t="shared" si="188"/>
        <v>712.65952431023368</v>
      </c>
      <c r="AS201" s="38">
        <f t="shared" si="167"/>
        <v>2813.5073827337451</v>
      </c>
      <c r="AT201" s="37">
        <f t="shared" si="189"/>
        <v>80763974.665005758</v>
      </c>
      <c r="AU201" s="13">
        <f t="shared" si="168"/>
        <v>33129.294861750393</v>
      </c>
      <c r="AV201">
        <f t="shared" si="190"/>
        <v>80764141.143874407</v>
      </c>
      <c r="AW201" s="13">
        <f t="shared" si="169"/>
        <v>80764377.431120396</v>
      </c>
      <c r="AX201" s="13">
        <f t="shared" si="204"/>
        <v>197675123.00301972</v>
      </c>
      <c r="AY201" s="13">
        <f t="shared" si="170"/>
        <v>16763.732445960341</v>
      </c>
      <c r="AZ201">
        <f t="shared" si="191"/>
        <v>197675207.24288127</v>
      </c>
      <c r="BA201" s="13">
        <f t="shared" si="171"/>
        <v>197675525.94803166</v>
      </c>
      <c r="BB201" s="37">
        <f t="shared" si="192"/>
        <v>112.97425663945214</v>
      </c>
      <c r="BC201" s="13">
        <f t="shared" si="172"/>
        <v>30762.916657339658</v>
      </c>
      <c r="BD201">
        <f t="shared" si="193"/>
        <v>267.56177753060621</v>
      </c>
      <c r="BE201" s="13">
        <f t="shared" si="173"/>
        <v>503.35057957927143</v>
      </c>
      <c r="BF201" s="13">
        <f t="shared" si="205"/>
        <v>112.84441182105685</v>
      </c>
      <c r="BG201" s="13">
        <f t="shared" si="174"/>
        <v>16763.732445960341</v>
      </c>
      <c r="BH201">
        <f t="shared" si="194"/>
        <v>197.084273358546</v>
      </c>
      <c r="BI201" s="13">
        <f t="shared" si="175"/>
        <v>503.35057957927143</v>
      </c>
      <c r="BJ201" s="37">
        <f t="shared" si="195"/>
        <v>1.3160841587359395</v>
      </c>
      <c r="BK201" s="13">
        <f t="shared" si="176"/>
        <v>2366.3782044107429</v>
      </c>
      <c r="BL201">
        <f t="shared" si="196"/>
        <v>13.207431919593944</v>
      </c>
      <c r="BM201" s="13">
        <f t="shared" si="177"/>
        <v>5.6772349545232395</v>
      </c>
      <c r="BN201" s="13">
        <f t="shared" si="206"/>
        <v>1.7748691837326502</v>
      </c>
      <c r="BO201" s="13">
        <f t="shared" si="178"/>
        <v>16763.732445960341</v>
      </c>
      <c r="BP201">
        <f t="shared" si="197"/>
        <v>86.014730721221795</v>
      </c>
      <c r="BQ201" s="13">
        <f t="shared" si="179"/>
        <v>5.6772349545232395</v>
      </c>
      <c r="BR201" s="37">
        <f t="shared" si="198"/>
        <v>186.01507445024774</v>
      </c>
      <c r="BS201" s="13">
        <f t="shared" si="180"/>
        <v>37862.051270571887</v>
      </c>
      <c r="BT201">
        <f t="shared" si="199"/>
        <v>376.27663862397583</v>
      </c>
      <c r="BU201" s="13">
        <f t="shared" si="181"/>
        <v>829.96785815000442</v>
      </c>
      <c r="BV201" s="13">
        <f t="shared" si="207"/>
        <v>117588208.32452293</v>
      </c>
      <c r="BW201" s="13">
        <f t="shared" si="182"/>
        <v>16763.732445960341</v>
      </c>
      <c r="BX201">
        <f t="shared" si="200"/>
        <v>117588292.56438446</v>
      </c>
      <c r="BY201" s="13">
        <f t="shared" si="183"/>
        <v>117588852.55430891</v>
      </c>
    </row>
    <row r="202" spans="29:77" x14ac:dyDescent="0.2">
      <c r="AC202">
        <v>200</v>
      </c>
      <c r="AD202" s="37">
        <f t="shared" si="184"/>
        <v>370951371.2937628</v>
      </c>
      <c r="AE202" s="13">
        <f t="shared" si="160"/>
        <v>30762.916657339658</v>
      </c>
      <c r="AF202">
        <f t="shared" si="201"/>
        <v>370951525.1083461</v>
      </c>
      <c r="AG202" s="13">
        <f t="shared" si="161"/>
        <v>370952418.14796197</v>
      </c>
      <c r="AH202" s="13">
        <f t="shared" si="202"/>
        <v>370951371.16391802</v>
      </c>
      <c r="AI202" s="13">
        <f t="shared" si="162"/>
        <v>16763.732445960341</v>
      </c>
      <c r="AJ202">
        <f t="shared" si="185"/>
        <v>370951454.98258024</v>
      </c>
      <c r="AK202" s="13">
        <f t="shared" si="163"/>
        <v>370952418.14796197</v>
      </c>
      <c r="AL202" s="37">
        <f t="shared" si="186"/>
        <v>628.5495075911399</v>
      </c>
      <c r="AM202" s="13">
        <f t="shared" si="164"/>
        <v>30762.916657339658</v>
      </c>
      <c r="AN202">
        <f t="shared" si="187"/>
        <v>782.36409087783818</v>
      </c>
      <c r="AO202" s="13">
        <f t="shared" si="165"/>
        <v>2813.5073827337451</v>
      </c>
      <c r="AP202" s="13">
        <f t="shared" si="203"/>
        <v>628.41966277274457</v>
      </c>
      <c r="AQ202" s="13">
        <f t="shared" si="166"/>
        <v>16763.732445960341</v>
      </c>
      <c r="AR202" s="13">
        <f t="shared" si="188"/>
        <v>712.23832500254628</v>
      </c>
      <c r="AS202" s="38">
        <f t="shared" si="167"/>
        <v>2813.5073827337451</v>
      </c>
      <c r="AT202" s="37">
        <f t="shared" si="189"/>
        <v>80763974.665005758</v>
      </c>
      <c r="AU202" s="13">
        <f t="shared" si="168"/>
        <v>33129.294861750393</v>
      </c>
      <c r="AV202">
        <f t="shared" si="190"/>
        <v>80764140.31148006</v>
      </c>
      <c r="AW202" s="13">
        <f t="shared" si="169"/>
        <v>80764377.431120396</v>
      </c>
      <c r="AX202" s="13">
        <f t="shared" si="204"/>
        <v>197675123.00301972</v>
      </c>
      <c r="AY202" s="13">
        <f t="shared" si="170"/>
        <v>16763.732445960341</v>
      </c>
      <c r="AZ202">
        <f t="shared" si="191"/>
        <v>197675206.82168195</v>
      </c>
      <c r="BA202" s="13">
        <f t="shared" si="171"/>
        <v>197675525.94803166</v>
      </c>
      <c r="BB202" s="37">
        <f t="shared" si="192"/>
        <v>112.97425663945214</v>
      </c>
      <c r="BC202" s="13">
        <f t="shared" si="172"/>
        <v>30762.916657339658</v>
      </c>
      <c r="BD202">
        <f t="shared" si="193"/>
        <v>266.78883992615044</v>
      </c>
      <c r="BE202" s="13">
        <f t="shared" si="173"/>
        <v>503.35057957927143</v>
      </c>
      <c r="BF202" s="13">
        <f t="shared" si="205"/>
        <v>112.84441182105685</v>
      </c>
      <c r="BG202" s="13">
        <f t="shared" si="174"/>
        <v>16763.732445960341</v>
      </c>
      <c r="BH202">
        <f t="shared" si="194"/>
        <v>196.66307405085854</v>
      </c>
      <c r="BI202" s="13">
        <f t="shared" si="175"/>
        <v>503.35057957927143</v>
      </c>
      <c r="BJ202" s="37">
        <f t="shared" si="195"/>
        <v>1.3160841587359395</v>
      </c>
      <c r="BK202" s="13">
        <f t="shared" si="176"/>
        <v>2366.3782044107429</v>
      </c>
      <c r="BL202">
        <f t="shared" si="196"/>
        <v>13.147975180789654</v>
      </c>
      <c r="BM202" s="13">
        <f t="shared" si="177"/>
        <v>5.6772349545232395</v>
      </c>
      <c r="BN202" s="13">
        <f t="shared" si="206"/>
        <v>1.7748691837326502</v>
      </c>
      <c r="BO202" s="13">
        <f t="shared" si="178"/>
        <v>16763.732445960341</v>
      </c>
      <c r="BP202">
        <f t="shared" si="197"/>
        <v>85.59353141353435</v>
      </c>
      <c r="BQ202" s="13">
        <f t="shared" si="179"/>
        <v>5.6772349545232395</v>
      </c>
      <c r="BR202" s="37">
        <f t="shared" si="198"/>
        <v>186.01507445024774</v>
      </c>
      <c r="BS202" s="13">
        <f t="shared" si="180"/>
        <v>37862.051270571887</v>
      </c>
      <c r="BT202">
        <f t="shared" si="199"/>
        <v>375.32533080310714</v>
      </c>
      <c r="BU202" s="13">
        <f t="shared" si="181"/>
        <v>829.96785815000442</v>
      </c>
      <c r="BV202" s="13">
        <f t="shared" si="207"/>
        <v>117588208.32452293</v>
      </c>
      <c r="BW202" s="13">
        <f t="shared" si="182"/>
        <v>16763.732445960341</v>
      </c>
      <c r="BX202">
        <f t="shared" si="200"/>
        <v>117588292.14318515</v>
      </c>
      <c r="BY202" s="13">
        <f t="shared" si="183"/>
        <v>117588852.55430891</v>
      </c>
    </row>
    <row r="203" spans="29:77" x14ac:dyDescent="0.2">
      <c r="AC203">
        <v>201</v>
      </c>
      <c r="AD203" s="37">
        <f t="shared" si="184"/>
        <v>370951371.2937628</v>
      </c>
      <c r="AE203" s="13">
        <f t="shared" si="160"/>
        <v>30762.916657339658</v>
      </c>
      <c r="AF203">
        <f t="shared" si="201"/>
        <v>370951524.34309942</v>
      </c>
      <c r="AG203" s="13">
        <f t="shared" si="161"/>
        <v>370952418.14796197</v>
      </c>
      <c r="AH203" s="13">
        <f t="shared" si="202"/>
        <v>370951371.16391802</v>
      </c>
      <c r="AI203" s="13">
        <f t="shared" si="162"/>
        <v>16763.732445960341</v>
      </c>
      <c r="AJ203">
        <f t="shared" si="185"/>
        <v>370951454.56557196</v>
      </c>
      <c r="AK203" s="13">
        <f t="shared" si="163"/>
        <v>370952418.14796197</v>
      </c>
      <c r="AL203" s="37">
        <f t="shared" si="186"/>
        <v>628.5495075911399</v>
      </c>
      <c r="AM203" s="13">
        <f t="shared" si="164"/>
        <v>30762.916657339658</v>
      </c>
      <c r="AN203">
        <f t="shared" si="187"/>
        <v>781.59884419481978</v>
      </c>
      <c r="AO203" s="13">
        <f t="shared" si="165"/>
        <v>2813.5073827337451</v>
      </c>
      <c r="AP203" s="13">
        <f t="shared" si="203"/>
        <v>628.41966277274457</v>
      </c>
      <c r="AQ203" s="13">
        <f t="shared" si="166"/>
        <v>16763.732445960341</v>
      </c>
      <c r="AR203" s="13">
        <f t="shared" si="188"/>
        <v>711.82131673274625</v>
      </c>
      <c r="AS203" s="38">
        <f t="shared" si="167"/>
        <v>2813.5073827337451</v>
      </c>
      <c r="AT203" s="37">
        <f t="shared" si="189"/>
        <v>80763974.665005758</v>
      </c>
      <c r="AU203" s="13">
        <f t="shared" si="168"/>
        <v>33129.294861750393</v>
      </c>
      <c r="AV203">
        <f t="shared" si="190"/>
        <v>80764139.487368256</v>
      </c>
      <c r="AW203" s="13">
        <f t="shared" si="169"/>
        <v>80764377.431120396</v>
      </c>
      <c r="AX203" s="13">
        <f t="shared" si="204"/>
        <v>197675123.00301972</v>
      </c>
      <c r="AY203" s="13">
        <f t="shared" si="170"/>
        <v>16763.732445960341</v>
      </c>
      <c r="AZ203">
        <f t="shared" si="191"/>
        <v>197675206.40467367</v>
      </c>
      <c r="BA203" s="13">
        <f t="shared" si="171"/>
        <v>197675525.94803166</v>
      </c>
      <c r="BB203" s="37">
        <f t="shared" si="192"/>
        <v>112.97425663945214</v>
      </c>
      <c r="BC203" s="13">
        <f t="shared" si="172"/>
        <v>30762.916657339658</v>
      </c>
      <c r="BD203">
        <f t="shared" si="193"/>
        <v>266.02359324313204</v>
      </c>
      <c r="BE203" s="13">
        <f t="shared" si="173"/>
        <v>503.35057957927143</v>
      </c>
      <c r="BF203" s="13">
        <f t="shared" si="205"/>
        <v>112.84441182105685</v>
      </c>
      <c r="BG203" s="13">
        <f t="shared" si="174"/>
        <v>16763.732445960341</v>
      </c>
      <c r="BH203">
        <f t="shared" si="194"/>
        <v>196.24606578105855</v>
      </c>
      <c r="BI203" s="13">
        <f t="shared" si="175"/>
        <v>503.35057957927143</v>
      </c>
      <c r="BJ203" s="37">
        <f t="shared" si="195"/>
        <v>1.3160841587359395</v>
      </c>
      <c r="BK203" s="13">
        <f t="shared" si="176"/>
        <v>2366.3782044107429</v>
      </c>
      <c r="BL203">
        <f t="shared" si="196"/>
        <v>13.089110051326701</v>
      </c>
      <c r="BM203" s="13">
        <f t="shared" si="177"/>
        <v>5.6772349545232395</v>
      </c>
      <c r="BN203" s="13">
        <f t="shared" si="206"/>
        <v>1.7748691837326502</v>
      </c>
      <c r="BO203" s="13">
        <f t="shared" si="178"/>
        <v>16763.732445960341</v>
      </c>
      <c r="BP203">
        <f t="shared" si="197"/>
        <v>85.176523143734343</v>
      </c>
      <c r="BQ203" s="13">
        <f t="shared" si="179"/>
        <v>5.6772349545232395</v>
      </c>
      <c r="BR203" s="37">
        <f t="shared" si="198"/>
        <v>186.01507445024774</v>
      </c>
      <c r="BS203" s="13">
        <f t="shared" si="180"/>
        <v>37862.051270571887</v>
      </c>
      <c r="BT203">
        <f t="shared" si="199"/>
        <v>374.38348873169991</v>
      </c>
      <c r="BU203" s="13">
        <f t="shared" si="181"/>
        <v>829.96785815000442</v>
      </c>
      <c r="BV203" s="13">
        <f t="shared" si="207"/>
        <v>117588208.32452293</v>
      </c>
      <c r="BW203" s="13">
        <f t="shared" si="182"/>
        <v>16763.732445960341</v>
      </c>
      <c r="BX203">
        <f t="shared" si="200"/>
        <v>117588291.72617689</v>
      </c>
      <c r="BY203" s="13">
        <f t="shared" si="183"/>
        <v>117588852.55430891</v>
      </c>
    </row>
    <row r="204" spans="29:77" x14ac:dyDescent="0.2">
      <c r="AC204">
        <v>202</v>
      </c>
      <c r="AD204" s="37">
        <f t="shared" si="184"/>
        <v>370951371.2937628</v>
      </c>
      <c r="AE204" s="13">
        <f t="shared" si="160"/>
        <v>30762.916657339658</v>
      </c>
      <c r="AF204">
        <f t="shared" si="201"/>
        <v>370951523.58542943</v>
      </c>
      <c r="AG204" s="13">
        <f t="shared" si="161"/>
        <v>370952418.14796197</v>
      </c>
      <c r="AH204" s="13">
        <f t="shared" si="202"/>
        <v>370951371.16391802</v>
      </c>
      <c r="AI204" s="13">
        <f t="shared" si="162"/>
        <v>16763.732445960341</v>
      </c>
      <c r="AJ204">
        <f t="shared" si="185"/>
        <v>370951454.1526925</v>
      </c>
      <c r="AK204" s="13">
        <f t="shared" si="163"/>
        <v>370952418.14796197</v>
      </c>
      <c r="AL204" s="37">
        <f t="shared" si="186"/>
        <v>628.5495075911399</v>
      </c>
      <c r="AM204" s="13">
        <f t="shared" si="164"/>
        <v>30762.916657339658</v>
      </c>
      <c r="AN204">
        <f t="shared" si="187"/>
        <v>780.84117421163319</v>
      </c>
      <c r="AO204" s="13">
        <f t="shared" si="165"/>
        <v>2813.5073827337451</v>
      </c>
      <c r="AP204" s="13">
        <f t="shared" si="203"/>
        <v>628.41966277274457</v>
      </c>
      <c r="AQ204" s="13">
        <f t="shared" si="166"/>
        <v>16763.732445960341</v>
      </c>
      <c r="AR204" s="13">
        <f t="shared" si="188"/>
        <v>711.40843725769673</v>
      </c>
      <c r="AS204" s="38">
        <f t="shared" si="167"/>
        <v>2813.5073827337451</v>
      </c>
      <c r="AT204" s="37">
        <f t="shared" si="189"/>
        <v>80763974.665005758</v>
      </c>
      <c r="AU204" s="13">
        <f t="shared" si="168"/>
        <v>33129.294861750393</v>
      </c>
      <c r="AV204">
        <f t="shared" si="190"/>
        <v>80764138.67141597</v>
      </c>
      <c r="AW204" s="13">
        <f t="shared" si="169"/>
        <v>80764377.431120396</v>
      </c>
      <c r="AX204" s="13">
        <f t="shared" si="204"/>
        <v>197675123.00301972</v>
      </c>
      <c r="AY204" s="13">
        <f t="shared" si="170"/>
        <v>16763.732445960341</v>
      </c>
      <c r="AZ204">
        <f t="shared" si="191"/>
        <v>197675205.9917942</v>
      </c>
      <c r="BA204" s="13">
        <f t="shared" si="171"/>
        <v>197675525.94803166</v>
      </c>
      <c r="BB204" s="37">
        <f t="shared" si="192"/>
        <v>112.97425663945214</v>
      </c>
      <c r="BC204" s="13">
        <f t="shared" si="172"/>
        <v>30762.916657339658</v>
      </c>
      <c r="BD204">
        <f t="shared" si="193"/>
        <v>265.26592325994545</v>
      </c>
      <c r="BE204" s="13">
        <f t="shared" si="173"/>
        <v>503.35057957927143</v>
      </c>
      <c r="BF204" s="13">
        <f t="shared" si="205"/>
        <v>112.84441182105685</v>
      </c>
      <c r="BG204" s="13">
        <f t="shared" si="174"/>
        <v>16763.732445960341</v>
      </c>
      <c r="BH204">
        <f t="shared" si="194"/>
        <v>195.83318630600905</v>
      </c>
      <c r="BI204" s="13">
        <f t="shared" si="175"/>
        <v>503.35057957927143</v>
      </c>
      <c r="BJ204" s="37">
        <f t="shared" si="195"/>
        <v>1.3160841587359395</v>
      </c>
      <c r="BK204" s="13">
        <f t="shared" si="176"/>
        <v>2366.3782044107429</v>
      </c>
      <c r="BL204">
        <f t="shared" si="196"/>
        <v>13.030827744927736</v>
      </c>
      <c r="BM204" s="13">
        <f t="shared" si="177"/>
        <v>5.6772349545232395</v>
      </c>
      <c r="BN204" s="13">
        <f t="shared" si="206"/>
        <v>1.7748691837326502</v>
      </c>
      <c r="BO204" s="13">
        <f t="shared" si="178"/>
        <v>16763.732445960341</v>
      </c>
      <c r="BP204">
        <f t="shared" si="197"/>
        <v>84.763643668684836</v>
      </c>
      <c r="BQ204" s="13">
        <f t="shared" si="179"/>
        <v>5.6772349545232395</v>
      </c>
      <c r="BR204" s="37">
        <f t="shared" si="198"/>
        <v>186.01507445024774</v>
      </c>
      <c r="BS204" s="13">
        <f t="shared" si="180"/>
        <v>37862.051270571887</v>
      </c>
      <c r="BT204">
        <f t="shared" si="199"/>
        <v>373.45097182931647</v>
      </c>
      <c r="BU204" s="13">
        <f t="shared" si="181"/>
        <v>829.96785815000442</v>
      </c>
      <c r="BV204" s="13">
        <f t="shared" si="207"/>
        <v>117588208.32452293</v>
      </c>
      <c r="BW204" s="13">
        <f t="shared" si="182"/>
        <v>16763.732445960341</v>
      </c>
      <c r="BX204">
        <f t="shared" si="200"/>
        <v>117588291.31329741</v>
      </c>
      <c r="BY204" s="13">
        <f t="shared" si="183"/>
        <v>117588852.55430891</v>
      </c>
    </row>
    <row r="205" spans="29:77" x14ac:dyDescent="0.2">
      <c r="AC205">
        <v>203</v>
      </c>
      <c r="AD205" s="37">
        <f t="shared" si="184"/>
        <v>370951371.2937628</v>
      </c>
      <c r="AE205" s="13">
        <f t="shared" si="160"/>
        <v>30762.916657339658</v>
      </c>
      <c r="AF205">
        <f t="shared" si="201"/>
        <v>370951522.83522415</v>
      </c>
      <c r="AG205" s="13">
        <f t="shared" si="161"/>
        <v>370952418.14796197</v>
      </c>
      <c r="AH205" s="13">
        <f t="shared" si="202"/>
        <v>370951371.16391802</v>
      </c>
      <c r="AI205" s="13">
        <f t="shared" si="162"/>
        <v>16763.732445960341</v>
      </c>
      <c r="AJ205">
        <f t="shared" si="185"/>
        <v>370951453.74388081</v>
      </c>
      <c r="AK205" s="13">
        <f t="shared" si="163"/>
        <v>370952418.14796197</v>
      </c>
      <c r="AL205" s="37">
        <f t="shared" si="186"/>
        <v>628.5495075911399</v>
      </c>
      <c r="AM205" s="13">
        <f t="shared" si="164"/>
        <v>30762.916657339658</v>
      </c>
      <c r="AN205">
        <f t="shared" si="187"/>
        <v>780.09096895734513</v>
      </c>
      <c r="AO205" s="13">
        <f t="shared" si="165"/>
        <v>2813.5073827337451</v>
      </c>
      <c r="AP205" s="13">
        <f t="shared" si="203"/>
        <v>628.41966277274457</v>
      </c>
      <c r="AQ205" s="13">
        <f t="shared" si="166"/>
        <v>16763.732445960341</v>
      </c>
      <c r="AR205" s="13">
        <f t="shared" si="188"/>
        <v>710.9996255607266</v>
      </c>
      <c r="AS205" s="38">
        <f t="shared" si="167"/>
        <v>2813.5073827337451</v>
      </c>
      <c r="AT205" s="37">
        <f t="shared" si="189"/>
        <v>80763974.665005758</v>
      </c>
      <c r="AU205" s="13">
        <f t="shared" si="168"/>
        <v>33129.294861750393</v>
      </c>
      <c r="AV205">
        <f t="shared" si="190"/>
        <v>80764137.863502622</v>
      </c>
      <c r="AW205" s="13">
        <f t="shared" si="169"/>
        <v>80764377.431120396</v>
      </c>
      <c r="AX205" s="13">
        <f t="shared" si="204"/>
        <v>197675123.00301972</v>
      </c>
      <c r="AY205" s="13">
        <f t="shared" si="170"/>
        <v>16763.732445960341</v>
      </c>
      <c r="AZ205">
        <f t="shared" si="191"/>
        <v>197675205.58298251</v>
      </c>
      <c r="BA205" s="13">
        <f t="shared" si="171"/>
        <v>197675525.94803166</v>
      </c>
      <c r="BB205" s="37">
        <f t="shared" si="192"/>
        <v>112.97425663945214</v>
      </c>
      <c r="BC205" s="13">
        <f t="shared" si="172"/>
        <v>30762.916657339658</v>
      </c>
      <c r="BD205">
        <f t="shared" si="193"/>
        <v>264.51571800565733</v>
      </c>
      <c r="BE205" s="13">
        <f t="shared" si="173"/>
        <v>503.35057957927143</v>
      </c>
      <c r="BF205" s="13">
        <f t="shared" si="205"/>
        <v>112.84441182105685</v>
      </c>
      <c r="BG205" s="13">
        <f t="shared" si="174"/>
        <v>16763.732445960341</v>
      </c>
      <c r="BH205">
        <f t="shared" si="194"/>
        <v>195.42437460903881</v>
      </c>
      <c r="BI205" s="13">
        <f t="shared" si="175"/>
        <v>503.35057957927143</v>
      </c>
      <c r="BJ205" s="37">
        <f t="shared" si="195"/>
        <v>1.3160841587359395</v>
      </c>
      <c r="BK205" s="13">
        <f t="shared" si="176"/>
        <v>2366.3782044107429</v>
      </c>
      <c r="BL205">
        <f t="shared" si="196"/>
        <v>12.973119648444033</v>
      </c>
      <c r="BM205" s="13">
        <f t="shared" si="177"/>
        <v>5.6772349545232395</v>
      </c>
      <c r="BN205" s="13">
        <f t="shared" si="206"/>
        <v>1.7748691837326502</v>
      </c>
      <c r="BO205" s="13">
        <f t="shared" si="178"/>
        <v>16763.732445960341</v>
      </c>
      <c r="BP205">
        <f t="shared" si="197"/>
        <v>84.354831971714617</v>
      </c>
      <c r="BQ205" s="13">
        <f t="shared" si="179"/>
        <v>5.6772349545232395</v>
      </c>
      <c r="BR205" s="37">
        <f t="shared" si="198"/>
        <v>186.01507445024774</v>
      </c>
      <c r="BS205" s="13">
        <f t="shared" si="180"/>
        <v>37862.051270571887</v>
      </c>
      <c r="BT205">
        <f t="shared" si="199"/>
        <v>372.52764228557726</v>
      </c>
      <c r="BU205" s="13">
        <f t="shared" si="181"/>
        <v>829.96785815000442</v>
      </c>
      <c r="BV205" s="13">
        <f t="shared" si="207"/>
        <v>117588208.32452293</v>
      </c>
      <c r="BW205" s="13">
        <f t="shared" si="182"/>
        <v>16763.732445960341</v>
      </c>
      <c r="BX205">
        <f t="shared" si="200"/>
        <v>117588290.90448572</v>
      </c>
      <c r="BY205" s="13">
        <f t="shared" si="183"/>
        <v>117588852.55430891</v>
      </c>
    </row>
    <row r="206" spans="29:77" x14ac:dyDescent="0.2">
      <c r="AC206">
        <v>204</v>
      </c>
      <c r="AD206" s="37">
        <f t="shared" si="184"/>
        <v>370951371.2937628</v>
      </c>
      <c r="AE206" s="13">
        <f t="shared" si="160"/>
        <v>30762.916657339658</v>
      </c>
      <c r="AF206">
        <f t="shared" si="201"/>
        <v>370951522.09237385</v>
      </c>
      <c r="AG206" s="13">
        <f t="shared" si="161"/>
        <v>370952418.14796197</v>
      </c>
      <c r="AH206" s="13">
        <f t="shared" si="202"/>
        <v>370951371.16391802</v>
      </c>
      <c r="AI206" s="13">
        <f t="shared" si="162"/>
        <v>16763.732445960341</v>
      </c>
      <c r="AJ206">
        <f t="shared" si="185"/>
        <v>370951453.33907706</v>
      </c>
      <c r="AK206" s="13">
        <f t="shared" si="163"/>
        <v>370952418.14796197</v>
      </c>
      <c r="AL206" s="37">
        <f t="shared" si="186"/>
        <v>628.5495075911399</v>
      </c>
      <c r="AM206" s="13">
        <f t="shared" si="164"/>
        <v>30762.916657339658</v>
      </c>
      <c r="AN206">
        <f t="shared" si="187"/>
        <v>779.34811865653035</v>
      </c>
      <c r="AO206" s="13">
        <f t="shared" si="165"/>
        <v>2813.5073827337451</v>
      </c>
      <c r="AP206" s="13">
        <f t="shared" si="203"/>
        <v>628.41966277274457</v>
      </c>
      <c r="AQ206" s="13">
        <f t="shared" si="166"/>
        <v>16763.732445960341</v>
      </c>
      <c r="AR206" s="13">
        <f t="shared" si="188"/>
        <v>710.59482182156978</v>
      </c>
      <c r="AS206" s="38">
        <f t="shared" si="167"/>
        <v>2813.5073827337451</v>
      </c>
      <c r="AT206" s="37">
        <f t="shared" si="189"/>
        <v>80763974.665005758</v>
      </c>
      <c r="AU206" s="13">
        <f t="shared" si="168"/>
        <v>33129.294861750393</v>
      </c>
      <c r="AV206">
        <f t="shared" si="190"/>
        <v>80764137.063509986</v>
      </c>
      <c r="AW206" s="13">
        <f t="shared" si="169"/>
        <v>80764377.431120396</v>
      </c>
      <c r="AX206" s="13">
        <f t="shared" si="204"/>
        <v>197675123.00301972</v>
      </c>
      <c r="AY206" s="13">
        <f t="shared" si="170"/>
        <v>16763.732445960341</v>
      </c>
      <c r="AZ206">
        <f t="shared" si="191"/>
        <v>197675205.17817876</v>
      </c>
      <c r="BA206" s="13">
        <f t="shared" si="171"/>
        <v>197675525.94803166</v>
      </c>
      <c r="BB206" s="37">
        <f t="shared" si="192"/>
        <v>112.97425663945214</v>
      </c>
      <c r="BC206" s="13">
        <f t="shared" si="172"/>
        <v>30762.916657339658</v>
      </c>
      <c r="BD206">
        <f t="shared" si="193"/>
        <v>263.77286770484261</v>
      </c>
      <c r="BE206" s="13">
        <f t="shared" si="173"/>
        <v>503.35057957927143</v>
      </c>
      <c r="BF206" s="13">
        <f t="shared" si="205"/>
        <v>112.84441182105685</v>
      </c>
      <c r="BG206" s="13">
        <f t="shared" si="174"/>
        <v>16763.732445960341</v>
      </c>
      <c r="BH206">
        <f t="shared" si="194"/>
        <v>195.01957086988205</v>
      </c>
      <c r="BI206" s="13">
        <f t="shared" si="175"/>
        <v>503.35057957927143</v>
      </c>
      <c r="BJ206" s="37">
        <f t="shared" si="195"/>
        <v>1.3160841587359395</v>
      </c>
      <c r="BK206" s="13">
        <f t="shared" si="176"/>
        <v>2366.3782044107429</v>
      </c>
      <c r="BL206">
        <f t="shared" si="196"/>
        <v>12.91597731761213</v>
      </c>
      <c r="BM206" s="13">
        <f t="shared" si="177"/>
        <v>5.6772349545232395</v>
      </c>
      <c r="BN206" s="13">
        <f t="shared" si="206"/>
        <v>1.7748691837326502</v>
      </c>
      <c r="BO206" s="13">
        <f t="shared" si="178"/>
        <v>16763.732445960341</v>
      </c>
      <c r="BP206">
        <f t="shared" si="197"/>
        <v>83.950028232557841</v>
      </c>
      <c r="BQ206" s="13">
        <f t="shared" si="179"/>
        <v>5.6772349545232395</v>
      </c>
      <c r="BR206" s="37">
        <f t="shared" si="198"/>
        <v>186.01507445024774</v>
      </c>
      <c r="BS206" s="13">
        <f t="shared" si="180"/>
        <v>37862.051270571887</v>
      </c>
      <c r="BT206">
        <f t="shared" si="199"/>
        <v>371.61336499226678</v>
      </c>
      <c r="BU206" s="13">
        <f t="shared" si="181"/>
        <v>829.96785815000442</v>
      </c>
      <c r="BV206" s="13">
        <f t="shared" si="207"/>
        <v>117588208.32452293</v>
      </c>
      <c r="BW206" s="13">
        <f t="shared" si="182"/>
        <v>16763.732445960341</v>
      </c>
      <c r="BX206">
        <f t="shared" si="200"/>
        <v>117588290.49968198</v>
      </c>
      <c r="BY206" s="13">
        <f t="shared" si="183"/>
        <v>117588852.55430891</v>
      </c>
    </row>
    <row r="207" spans="29:77" x14ac:dyDescent="0.2">
      <c r="AC207">
        <v>205</v>
      </c>
      <c r="AD207" s="37">
        <f t="shared" si="184"/>
        <v>370951371.2937628</v>
      </c>
      <c r="AE207" s="13">
        <f t="shared" si="160"/>
        <v>30762.916657339658</v>
      </c>
      <c r="AF207">
        <f t="shared" si="201"/>
        <v>370951521.35677087</v>
      </c>
      <c r="AG207" s="13">
        <f t="shared" si="161"/>
        <v>370952418.14796197</v>
      </c>
      <c r="AH207" s="13">
        <f t="shared" si="202"/>
        <v>370951371.16391802</v>
      </c>
      <c r="AI207" s="13">
        <f t="shared" si="162"/>
        <v>16763.732445960341</v>
      </c>
      <c r="AJ207">
        <f t="shared" si="185"/>
        <v>370951452.93822265</v>
      </c>
      <c r="AK207" s="13">
        <f t="shared" si="163"/>
        <v>370952418.14796197</v>
      </c>
      <c r="AL207" s="37">
        <f t="shared" si="186"/>
        <v>628.5495075911399</v>
      </c>
      <c r="AM207" s="13">
        <f t="shared" si="164"/>
        <v>30762.916657339658</v>
      </c>
      <c r="AN207">
        <f t="shared" si="187"/>
        <v>778.61251567572356</v>
      </c>
      <c r="AO207" s="13">
        <f t="shared" si="165"/>
        <v>2813.5073827337451</v>
      </c>
      <c r="AP207" s="13">
        <f t="shared" si="203"/>
        <v>628.41966277274457</v>
      </c>
      <c r="AQ207" s="13">
        <f t="shared" si="166"/>
        <v>16763.732445960341</v>
      </c>
      <c r="AR207" s="13">
        <f t="shared" si="188"/>
        <v>710.19396738718524</v>
      </c>
      <c r="AS207" s="38">
        <f t="shared" si="167"/>
        <v>2813.5073827337451</v>
      </c>
      <c r="AT207" s="37">
        <f t="shared" si="189"/>
        <v>80763974.665005758</v>
      </c>
      <c r="AU207" s="13">
        <f t="shared" si="168"/>
        <v>33129.294861750393</v>
      </c>
      <c r="AV207">
        <f t="shared" si="190"/>
        <v>80764136.271322161</v>
      </c>
      <c r="AW207" s="13">
        <f t="shared" si="169"/>
        <v>80764377.431120396</v>
      </c>
      <c r="AX207" s="13">
        <f t="shared" si="204"/>
        <v>197675123.00301972</v>
      </c>
      <c r="AY207" s="13">
        <f t="shared" si="170"/>
        <v>16763.732445960341</v>
      </c>
      <c r="AZ207">
        <f t="shared" si="191"/>
        <v>197675204.77732435</v>
      </c>
      <c r="BA207" s="13">
        <f t="shared" si="171"/>
        <v>197675525.94803166</v>
      </c>
      <c r="BB207" s="37">
        <f t="shared" si="192"/>
        <v>112.97425663945214</v>
      </c>
      <c r="BC207" s="13">
        <f t="shared" si="172"/>
        <v>30762.916657339658</v>
      </c>
      <c r="BD207">
        <f t="shared" si="193"/>
        <v>263.03726472403582</v>
      </c>
      <c r="BE207" s="13">
        <f t="shared" si="173"/>
        <v>503.35057957927143</v>
      </c>
      <c r="BF207" s="13">
        <f t="shared" si="205"/>
        <v>112.84441182105685</v>
      </c>
      <c r="BG207" s="13">
        <f t="shared" si="174"/>
        <v>16763.732445960341</v>
      </c>
      <c r="BH207">
        <f t="shared" si="194"/>
        <v>194.61871643549753</v>
      </c>
      <c r="BI207" s="13">
        <f t="shared" si="175"/>
        <v>503.35057957927143</v>
      </c>
      <c r="BJ207" s="37">
        <f t="shared" si="195"/>
        <v>1.3160841587359395</v>
      </c>
      <c r="BK207" s="13">
        <f t="shared" si="176"/>
        <v>2366.3782044107429</v>
      </c>
      <c r="BL207">
        <f t="shared" si="196"/>
        <v>12.859392472934687</v>
      </c>
      <c r="BM207" s="13">
        <f t="shared" si="177"/>
        <v>5.6772349545232395</v>
      </c>
      <c r="BN207" s="13">
        <f t="shared" si="206"/>
        <v>1.7748691837326502</v>
      </c>
      <c r="BO207" s="13">
        <f t="shared" si="178"/>
        <v>16763.732445960341</v>
      </c>
      <c r="BP207">
        <f t="shared" si="197"/>
        <v>83.549173798173328</v>
      </c>
      <c r="BQ207" s="13">
        <f t="shared" si="179"/>
        <v>5.6772349545232395</v>
      </c>
      <c r="BR207" s="37">
        <f t="shared" si="198"/>
        <v>186.01507445024774</v>
      </c>
      <c r="BS207" s="13">
        <f t="shared" si="180"/>
        <v>37862.051270571887</v>
      </c>
      <c r="BT207">
        <f t="shared" si="199"/>
        <v>370.70800747742771</v>
      </c>
      <c r="BU207" s="13">
        <f t="shared" si="181"/>
        <v>829.96785815000442</v>
      </c>
      <c r="BV207" s="13">
        <f t="shared" si="207"/>
        <v>117588208.32452293</v>
      </c>
      <c r="BW207" s="13">
        <f t="shared" si="182"/>
        <v>16763.732445960341</v>
      </c>
      <c r="BX207">
        <f t="shared" si="200"/>
        <v>117588290.09882754</v>
      </c>
      <c r="BY207" s="13">
        <f t="shared" si="183"/>
        <v>117588852.55430891</v>
      </c>
    </row>
    <row r="208" spans="29:77" x14ac:dyDescent="0.2">
      <c r="AC208">
        <v>206</v>
      </c>
      <c r="AD208" s="37">
        <f t="shared" si="184"/>
        <v>370951371.2937628</v>
      </c>
      <c r="AE208" s="13">
        <f t="shared" si="160"/>
        <v>30762.916657339658</v>
      </c>
      <c r="AF208">
        <f t="shared" si="201"/>
        <v>370951520.62830967</v>
      </c>
      <c r="AG208" s="13">
        <f t="shared" si="161"/>
        <v>370952418.14796197</v>
      </c>
      <c r="AH208" s="13">
        <f t="shared" si="202"/>
        <v>370951371.16391802</v>
      </c>
      <c r="AI208" s="13">
        <f t="shared" si="162"/>
        <v>16763.732445960341</v>
      </c>
      <c r="AJ208">
        <f t="shared" si="185"/>
        <v>370951452.54126</v>
      </c>
      <c r="AK208" s="13">
        <f t="shared" si="163"/>
        <v>370952418.14796197</v>
      </c>
      <c r="AL208" s="37">
        <f t="shared" si="186"/>
        <v>628.5495075911399</v>
      </c>
      <c r="AM208" s="13">
        <f t="shared" si="164"/>
        <v>30762.916657339658</v>
      </c>
      <c r="AN208">
        <f t="shared" si="187"/>
        <v>777.88405447142952</v>
      </c>
      <c r="AO208" s="13">
        <f t="shared" si="165"/>
        <v>2813.5073827337451</v>
      </c>
      <c r="AP208" s="13">
        <f t="shared" si="203"/>
        <v>628.41966277274457</v>
      </c>
      <c r="AQ208" s="13">
        <f t="shared" si="166"/>
        <v>16763.732445960341</v>
      </c>
      <c r="AR208" s="13">
        <f t="shared" si="188"/>
        <v>709.79700474342587</v>
      </c>
      <c r="AS208" s="38">
        <f t="shared" si="167"/>
        <v>2813.5073827337451</v>
      </c>
      <c r="AT208" s="37">
        <f t="shared" si="189"/>
        <v>80763974.665005758</v>
      </c>
      <c r="AU208" s="13">
        <f t="shared" si="168"/>
        <v>33129.294861750393</v>
      </c>
      <c r="AV208">
        <f t="shared" si="190"/>
        <v>80764135.486825481</v>
      </c>
      <c r="AW208" s="13">
        <f t="shared" si="169"/>
        <v>80764377.431120396</v>
      </c>
      <c r="AX208" s="13">
        <f t="shared" si="204"/>
        <v>197675123.00301972</v>
      </c>
      <c r="AY208" s="13">
        <f t="shared" si="170"/>
        <v>16763.732445960341</v>
      </c>
      <c r="AZ208">
        <f t="shared" si="191"/>
        <v>197675204.38036168</v>
      </c>
      <c r="BA208" s="13">
        <f t="shared" si="171"/>
        <v>197675525.94803166</v>
      </c>
      <c r="BB208" s="37">
        <f t="shared" si="192"/>
        <v>112.97425663945214</v>
      </c>
      <c r="BC208" s="13">
        <f t="shared" si="172"/>
        <v>30762.916657339658</v>
      </c>
      <c r="BD208">
        <f t="shared" si="193"/>
        <v>262.30880351974173</v>
      </c>
      <c r="BE208" s="13">
        <f t="shared" si="173"/>
        <v>503.35057957927143</v>
      </c>
      <c r="BF208" s="13">
        <f t="shared" si="205"/>
        <v>112.84441182105685</v>
      </c>
      <c r="BG208" s="13">
        <f t="shared" si="174"/>
        <v>16763.732445960341</v>
      </c>
      <c r="BH208">
        <f t="shared" si="194"/>
        <v>194.22175379173814</v>
      </c>
      <c r="BI208" s="13">
        <f t="shared" si="175"/>
        <v>503.35057957927143</v>
      </c>
      <c r="BJ208" s="37">
        <f t="shared" si="195"/>
        <v>1.3160841587359395</v>
      </c>
      <c r="BK208" s="13">
        <f t="shared" si="176"/>
        <v>2366.3782044107429</v>
      </c>
      <c r="BL208">
        <f t="shared" si="196"/>
        <v>12.803356995681295</v>
      </c>
      <c r="BM208" s="13">
        <f t="shared" si="177"/>
        <v>5.6772349545232395</v>
      </c>
      <c r="BN208" s="13">
        <f t="shared" si="206"/>
        <v>1.7748691837326502</v>
      </c>
      <c r="BO208" s="13">
        <f t="shared" si="178"/>
        <v>16763.732445960341</v>
      </c>
      <c r="BP208">
        <f t="shared" si="197"/>
        <v>83.152211154413919</v>
      </c>
      <c r="BQ208" s="13">
        <f t="shared" si="179"/>
        <v>5.6772349545232395</v>
      </c>
      <c r="BR208" s="37">
        <f t="shared" si="198"/>
        <v>186.01507445024774</v>
      </c>
      <c r="BS208" s="13">
        <f t="shared" si="180"/>
        <v>37862.051270571887</v>
      </c>
      <c r="BT208">
        <f t="shared" si="199"/>
        <v>369.81143984137339</v>
      </c>
      <c r="BU208" s="13">
        <f t="shared" si="181"/>
        <v>829.96785815000442</v>
      </c>
      <c r="BV208" s="13">
        <f t="shared" si="207"/>
        <v>117588208.32452293</v>
      </c>
      <c r="BW208" s="13">
        <f t="shared" si="182"/>
        <v>16763.732445960341</v>
      </c>
      <c r="BX208">
        <f t="shared" si="200"/>
        <v>117588289.7018649</v>
      </c>
      <c r="BY208" s="13">
        <f t="shared" si="183"/>
        <v>117588852.55430891</v>
      </c>
    </row>
    <row r="209" spans="29:77" x14ac:dyDescent="0.2">
      <c r="AC209">
        <v>207</v>
      </c>
      <c r="AD209" s="37">
        <f t="shared" si="184"/>
        <v>370951371.2937628</v>
      </c>
      <c r="AE209" s="13">
        <f t="shared" si="160"/>
        <v>30762.916657339658</v>
      </c>
      <c r="AF209">
        <f t="shared" si="201"/>
        <v>370951519.90688676</v>
      </c>
      <c r="AG209" s="13">
        <f t="shared" si="161"/>
        <v>370952418.14796197</v>
      </c>
      <c r="AH209" s="13">
        <f t="shared" si="202"/>
        <v>370951371.16391802</v>
      </c>
      <c r="AI209" s="13">
        <f t="shared" si="162"/>
        <v>16763.732445960341</v>
      </c>
      <c r="AJ209">
        <f t="shared" si="185"/>
        <v>370951452.14813274</v>
      </c>
      <c r="AK209" s="13">
        <f t="shared" si="163"/>
        <v>370952418.14796197</v>
      </c>
      <c r="AL209" s="37">
        <f t="shared" si="186"/>
        <v>628.5495075911399</v>
      </c>
      <c r="AM209" s="13">
        <f t="shared" si="164"/>
        <v>30762.916657339658</v>
      </c>
      <c r="AN209">
        <f t="shared" si="187"/>
        <v>777.16263153964064</v>
      </c>
      <c r="AO209" s="13">
        <f t="shared" si="165"/>
        <v>2813.5073827337451</v>
      </c>
      <c r="AP209" s="13">
        <f t="shared" si="203"/>
        <v>628.41966277274457</v>
      </c>
      <c r="AQ209" s="13">
        <f t="shared" si="166"/>
        <v>16763.732445960341</v>
      </c>
      <c r="AR209" s="13">
        <f t="shared" si="188"/>
        <v>709.4038774875288</v>
      </c>
      <c r="AS209" s="38">
        <f t="shared" si="167"/>
        <v>2813.5073827337451</v>
      </c>
      <c r="AT209" s="37">
        <f t="shared" si="189"/>
        <v>80763974.665005758</v>
      </c>
      <c r="AU209" s="13">
        <f t="shared" si="168"/>
        <v>33129.294861750393</v>
      </c>
      <c r="AV209">
        <f t="shared" si="190"/>
        <v>80764134.709908471</v>
      </c>
      <c r="AW209" s="13">
        <f t="shared" si="169"/>
        <v>80764377.431120396</v>
      </c>
      <c r="AX209" s="13">
        <f t="shared" si="204"/>
        <v>197675123.00301972</v>
      </c>
      <c r="AY209" s="13">
        <f t="shared" si="170"/>
        <v>16763.732445960341</v>
      </c>
      <c r="AZ209">
        <f t="shared" si="191"/>
        <v>197675203.98723444</v>
      </c>
      <c r="BA209" s="13">
        <f t="shared" si="171"/>
        <v>197675525.94803166</v>
      </c>
      <c r="BB209" s="37">
        <f t="shared" si="192"/>
        <v>112.97425663945214</v>
      </c>
      <c r="BC209" s="13">
        <f t="shared" si="172"/>
        <v>30762.916657339658</v>
      </c>
      <c r="BD209">
        <f t="shared" si="193"/>
        <v>261.58738058795291</v>
      </c>
      <c r="BE209" s="13">
        <f t="shared" si="173"/>
        <v>503.35057957927143</v>
      </c>
      <c r="BF209" s="13">
        <f t="shared" si="205"/>
        <v>112.84441182105685</v>
      </c>
      <c r="BG209" s="13">
        <f t="shared" si="174"/>
        <v>16763.732445960341</v>
      </c>
      <c r="BH209">
        <f t="shared" si="194"/>
        <v>193.82862653584112</v>
      </c>
      <c r="BI209" s="13">
        <f t="shared" si="175"/>
        <v>503.35057957927143</v>
      </c>
      <c r="BJ209" s="37">
        <f t="shared" si="195"/>
        <v>1.3160841587359395</v>
      </c>
      <c r="BK209" s="13">
        <f t="shared" si="176"/>
        <v>2366.3782044107429</v>
      </c>
      <c r="BL209">
        <f t="shared" si="196"/>
        <v>12.747862924005229</v>
      </c>
      <c r="BM209" s="13">
        <f t="shared" si="177"/>
        <v>5.6772349545232395</v>
      </c>
      <c r="BN209" s="13">
        <f t="shared" si="206"/>
        <v>1.7748691837326502</v>
      </c>
      <c r="BO209" s="13">
        <f t="shared" si="178"/>
        <v>16763.732445960341</v>
      </c>
      <c r="BP209">
        <f t="shared" si="197"/>
        <v>82.759083898516906</v>
      </c>
      <c r="BQ209" s="13">
        <f t="shared" si="179"/>
        <v>5.6772349545232395</v>
      </c>
      <c r="BR209" s="37">
        <f t="shared" si="198"/>
        <v>186.01507445024774</v>
      </c>
      <c r="BS209" s="13">
        <f t="shared" si="180"/>
        <v>37862.051270571887</v>
      </c>
      <c r="BT209">
        <f t="shared" si="199"/>
        <v>368.92353469455634</v>
      </c>
      <c r="BU209" s="13">
        <f t="shared" si="181"/>
        <v>829.96785815000442</v>
      </c>
      <c r="BV209" s="13">
        <f t="shared" si="207"/>
        <v>117588208.32452293</v>
      </c>
      <c r="BW209" s="13">
        <f t="shared" si="182"/>
        <v>16763.732445960341</v>
      </c>
      <c r="BX209">
        <f t="shared" si="200"/>
        <v>117588289.30873764</v>
      </c>
      <c r="BY209" s="13">
        <f t="shared" si="183"/>
        <v>117588852.55430891</v>
      </c>
    </row>
    <row r="210" spans="29:77" x14ac:dyDescent="0.2">
      <c r="AC210">
        <v>208</v>
      </c>
      <c r="AD210" s="37">
        <f t="shared" si="184"/>
        <v>370951371.2937628</v>
      </c>
      <c r="AE210" s="13">
        <f t="shared" si="160"/>
        <v>30762.916657339658</v>
      </c>
      <c r="AF210">
        <f t="shared" si="201"/>
        <v>370951519.19240057</v>
      </c>
      <c r="AG210" s="13">
        <f t="shared" si="161"/>
        <v>370952418.14796197</v>
      </c>
      <c r="AH210" s="13">
        <f t="shared" si="202"/>
        <v>370951371.16391802</v>
      </c>
      <c r="AI210" s="13">
        <f t="shared" si="162"/>
        <v>16763.732445960341</v>
      </c>
      <c r="AJ210">
        <f t="shared" si="185"/>
        <v>370951451.75878555</v>
      </c>
      <c r="AK210" s="13">
        <f t="shared" si="163"/>
        <v>370952418.14796197</v>
      </c>
      <c r="AL210" s="37">
        <f t="shared" si="186"/>
        <v>628.5495075911399</v>
      </c>
      <c r="AM210" s="13">
        <f t="shared" si="164"/>
        <v>30762.916657339658</v>
      </c>
      <c r="AN210">
        <f t="shared" si="187"/>
        <v>776.44814536681133</v>
      </c>
      <c r="AO210" s="13">
        <f t="shared" si="165"/>
        <v>2813.5073827337451</v>
      </c>
      <c r="AP210" s="13">
        <f t="shared" si="203"/>
        <v>628.41966277274457</v>
      </c>
      <c r="AQ210" s="13">
        <f t="shared" si="166"/>
        <v>16763.732445960341</v>
      </c>
      <c r="AR210" s="13">
        <f t="shared" si="188"/>
        <v>709.0145303014001</v>
      </c>
      <c r="AS210" s="38">
        <f t="shared" si="167"/>
        <v>2813.5073827337451</v>
      </c>
      <c r="AT210" s="37">
        <f t="shared" si="189"/>
        <v>80763974.665005758</v>
      </c>
      <c r="AU210" s="13">
        <f t="shared" si="168"/>
        <v>33129.294861750393</v>
      </c>
      <c r="AV210">
        <f t="shared" si="190"/>
        <v>80764133.940461829</v>
      </c>
      <c r="AW210" s="13">
        <f t="shared" si="169"/>
        <v>80764377.431120396</v>
      </c>
      <c r="AX210" s="13">
        <f t="shared" si="204"/>
        <v>197675123.00301972</v>
      </c>
      <c r="AY210" s="13">
        <f t="shared" si="170"/>
        <v>16763.732445960341</v>
      </c>
      <c r="AZ210">
        <f t="shared" si="191"/>
        <v>197675203.59788725</v>
      </c>
      <c r="BA210" s="13">
        <f t="shared" si="171"/>
        <v>197675525.94803166</v>
      </c>
      <c r="BB210" s="37">
        <f t="shared" si="192"/>
        <v>112.97425663945214</v>
      </c>
      <c r="BC210" s="13">
        <f t="shared" si="172"/>
        <v>30762.916657339658</v>
      </c>
      <c r="BD210">
        <f t="shared" si="193"/>
        <v>260.8728944151236</v>
      </c>
      <c r="BE210" s="13">
        <f t="shared" si="173"/>
        <v>503.35057957927143</v>
      </c>
      <c r="BF210" s="13">
        <f t="shared" si="205"/>
        <v>112.84441182105685</v>
      </c>
      <c r="BG210" s="13">
        <f t="shared" si="174"/>
        <v>16763.732445960341</v>
      </c>
      <c r="BH210">
        <f t="shared" si="194"/>
        <v>193.43927934971234</v>
      </c>
      <c r="BI210" s="13">
        <f t="shared" si="175"/>
        <v>503.35057957927143</v>
      </c>
      <c r="BJ210" s="37">
        <f t="shared" si="195"/>
        <v>1.3160841587359395</v>
      </c>
      <c r="BK210" s="13">
        <f t="shared" si="176"/>
        <v>2366.3782044107429</v>
      </c>
      <c r="BL210">
        <f t="shared" si="196"/>
        <v>12.692902449172204</v>
      </c>
      <c r="BM210" s="13">
        <f t="shared" si="177"/>
        <v>5.6772349545232395</v>
      </c>
      <c r="BN210" s="13">
        <f t="shared" si="206"/>
        <v>1.7748691837326502</v>
      </c>
      <c r="BO210" s="13">
        <f t="shared" si="178"/>
        <v>16763.732445960341</v>
      </c>
      <c r="BP210">
        <f t="shared" si="197"/>
        <v>82.369736712388132</v>
      </c>
      <c r="BQ210" s="13">
        <f t="shared" si="179"/>
        <v>5.6772349545232395</v>
      </c>
      <c r="BR210" s="37">
        <f t="shared" si="198"/>
        <v>186.01507445024774</v>
      </c>
      <c r="BS210" s="13">
        <f t="shared" si="180"/>
        <v>37862.051270571887</v>
      </c>
      <c r="BT210">
        <f t="shared" si="199"/>
        <v>368.04416709722796</v>
      </c>
      <c r="BU210" s="13">
        <f t="shared" si="181"/>
        <v>829.96785815000442</v>
      </c>
      <c r="BV210" s="13">
        <f t="shared" si="207"/>
        <v>117588208.32452293</v>
      </c>
      <c r="BW210" s="13">
        <f t="shared" si="182"/>
        <v>16763.732445960341</v>
      </c>
      <c r="BX210">
        <f t="shared" si="200"/>
        <v>117588288.91939045</v>
      </c>
      <c r="BY210" s="13">
        <f t="shared" si="183"/>
        <v>117588852.55430891</v>
      </c>
    </row>
    <row r="211" spans="29:77" x14ac:dyDescent="0.2">
      <c r="AC211">
        <v>209</v>
      </c>
      <c r="AD211" s="37">
        <f t="shared" si="184"/>
        <v>370951371.2937628</v>
      </c>
      <c r="AE211" s="13">
        <f t="shared" si="160"/>
        <v>30762.916657339658</v>
      </c>
      <c r="AF211">
        <f t="shared" si="201"/>
        <v>370951518.48475158</v>
      </c>
      <c r="AG211" s="13">
        <f t="shared" si="161"/>
        <v>370952418.14796197</v>
      </c>
      <c r="AH211" s="13">
        <f t="shared" si="202"/>
        <v>370951371.16391802</v>
      </c>
      <c r="AI211" s="13">
        <f t="shared" si="162"/>
        <v>16763.732445960341</v>
      </c>
      <c r="AJ211">
        <f t="shared" si="185"/>
        <v>370951451.37316418</v>
      </c>
      <c r="AK211" s="13">
        <f t="shared" si="163"/>
        <v>370952418.14796197</v>
      </c>
      <c r="AL211" s="37">
        <f t="shared" si="186"/>
        <v>628.5495075911399</v>
      </c>
      <c r="AM211" s="13">
        <f t="shared" si="164"/>
        <v>30762.916657339658</v>
      </c>
      <c r="AN211">
        <f t="shared" si="187"/>
        <v>775.74049638223869</v>
      </c>
      <c r="AO211" s="13">
        <f t="shared" si="165"/>
        <v>2813.5073827337451</v>
      </c>
      <c r="AP211" s="13">
        <f t="shared" si="203"/>
        <v>628.41966277274457</v>
      </c>
      <c r="AQ211" s="13">
        <f t="shared" si="166"/>
        <v>16763.732445960341</v>
      </c>
      <c r="AR211" s="13">
        <f t="shared" si="188"/>
        <v>708.62890892566486</v>
      </c>
      <c r="AS211" s="38">
        <f t="shared" si="167"/>
        <v>2813.5073827337451</v>
      </c>
      <c r="AT211" s="37">
        <f t="shared" si="189"/>
        <v>80763974.665005758</v>
      </c>
      <c r="AU211" s="13">
        <f t="shared" si="168"/>
        <v>33129.294861750393</v>
      </c>
      <c r="AV211">
        <f t="shared" si="190"/>
        <v>80764133.178378299</v>
      </c>
      <c r="AW211" s="13">
        <f t="shared" si="169"/>
        <v>80764377.431120396</v>
      </c>
      <c r="AX211" s="13">
        <f t="shared" si="204"/>
        <v>197675123.00301972</v>
      </c>
      <c r="AY211" s="13">
        <f t="shared" si="170"/>
        <v>16763.732445960341</v>
      </c>
      <c r="AZ211">
        <f t="shared" si="191"/>
        <v>197675203.21226588</v>
      </c>
      <c r="BA211" s="13">
        <f t="shared" si="171"/>
        <v>197675525.94803166</v>
      </c>
      <c r="BB211" s="37">
        <f t="shared" si="192"/>
        <v>112.97425663945214</v>
      </c>
      <c r="BC211" s="13">
        <f t="shared" si="172"/>
        <v>30762.916657339658</v>
      </c>
      <c r="BD211">
        <f t="shared" si="193"/>
        <v>260.16524543055095</v>
      </c>
      <c r="BE211" s="13">
        <f t="shared" si="173"/>
        <v>503.35057957927143</v>
      </c>
      <c r="BF211" s="13">
        <f t="shared" si="205"/>
        <v>112.84441182105685</v>
      </c>
      <c r="BG211" s="13">
        <f t="shared" si="174"/>
        <v>16763.732445960341</v>
      </c>
      <c r="BH211">
        <f t="shared" si="194"/>
        <v>193.05365797397712</v>
      </c>
      <c r="BI211" s="13">
        <f t="shared" si="175"/>
        <v>503.35057957927143</v>
      </c>
      <c r="BJ211" s="37">
        <f t="shared" si="195"/>
        <v>1.3160841587359395</v>
      </c>
      <c r="BK211" s="13">
        <f t="shared" si="176"/>
        <v>2366.3782044107429</v>
      </c>
      <c r="BL211">
        <f t="shared" si="196"/>
        <v>12.63846791189739</v>
      </c>
      <c r="BM211" s="13">
        <f t="shared" si="177"/>
        <v>5.6772349545232395</v>
      </c>
      <c r="BN211" s="13">
        <f t="shared" si="206"/>
        <v>1.7748691837326502</v>
      </c>
      <c r="BO211" s="13">
        <f t="shared" si="178"/>
        <v>16763.732445960341</v>
      </c>
      <c r="BP211">
        <f t="shared" si="197"/>
        <v>81.984115336652934</v>
      </c>
      <c r="BQ211" s="13">
        <f t="shared" si="179"/>
        <v>5.6772349545232395</v>
      </c>
      <c r="BR211" s="37">
        <f t="shared" si="198"/>
        <v>186.01507445024774</v>
      </c>
      <c r="BS211" s="13">
        <f t="shared" si="180"/>
        <v>37862.051270571887</v>
      </c>
      <c r="BT211">
        <f t="shared" si="199"/>
        <v>367.17321450083091</v>
      </c>
      <c r="BU211" s="13">
        <f t="shared" si="181"/>
        <v>829.96785815000442</v>
      </c>
      <c r="BV211" s="13">
        <f t="shared" si="207"/>
        <v>117588208.32452293</v>
      </c>
      <c r="BW211" s="13">
        <f t="shared" si="182"/>
        <v>16763.732445960341</v>
      </c>
      <c r="BX211">
        <f t="shared" si="200"/>
        <v>117588288.53376909</v>
      </c>
      <c r="BY211" s="13">
        <f t="shared" si="183"/>
        <v>117588852.55430891</v>
      </c>
    </row>
    <row r="212" spans="29:77" x14ac:dyDescent="0.2">
      <c r="AC212">
        <v>210</v>
      </c>
      <c r="AD212" s="37">
        <f t="shared" si="184"/>
        <v>370951371.2937628</v>
      </c>
      <c r="AE212" s="13">
        <f t="shared" si="160"/>
        <v>30762.916657339658</v>
      </c>
      <c r="AF212">
        <f t="shared" si="201"/>
        <v>370951517.78384215</v>
      </c>
      <c r="AG212" s="13">
        <f t="shared" si="161"/>
        <v>370952418.14796197</v>
      </c>
      <c r="AH212" s="13">
        <f t="shared" si="202"/>
        <v>370951371.16391802</v>
      </c>
      <c r="AI212" s="13">
        <f t="shared" si="162"/>
        <v>16763.732445960341</v>
      </c>
      <c r="AJ212">
        <f t="shared" si="185"/>
        <v>370951450.99121541</v>
      </c>
      <c r="AK212" s="13">
        <f t="shared" si="163"/>
        <v>370952418.14796197</v>
      </c>
      <c r="AL212" s="37">
        <f t="shared" si="186"/>
        <v>628.5495075911399</v>
      </c>
      <c r="AM212" s="13">
        <f t="shared" si="164"/>
        <v>30762.916657339658</v>
      </c>
      <c r="AN212">
        <f t="shared" si="187"/>
        <v>775.03958691180492</v>
      </c>
      <c r="AO212" s="13">
        <f t="shared" si="165"/>
        <v>2813.5073827337451</v>
      </c>
      <c r="AP212" s="13">
        <f t="shared" si="203"/>
        <v>628.41966277274457</v>
      </c>
      <c r="AQ212" s="13">
        <f t="shared" si="166"/>
        <v>16763.732445960341</v>
      </c>
      <c r="AR212" s="13">
        <f t="shared" si="188"/>
        <v>708.24696013446044</v>
      </c>
      <c r="AS212" s="38">
        <f t="shared" si="167"/>
        <v>2813.5073827337451</v>
      </c>
      <c r="AT212" s="37">
        <f t="shared" si="189"/>
        <v>80763974.665005758</v>
      </c>
      <c r="AU212" s="13">
        <f t="shared" si="168"/>
        <v>33129.294861750393</v>
      </c>
      <c r="AV212">
        <f t="shared" si="190"/>
        <v>80764132.423552722</v>
      </c>
      <c r="AW212" s="13">
        <f t="shared" si="169"/>
        <v>80764377.431120396</v>
      </c>
      <c r="AX212" s="13">
        <f t="shared" si="204"/>
        <v>197675123.00301972</v>
      </c>
      <c r="AY212" s="13">
        <f t="shared" si="170"/>
        <v>16763.732445960341</v>
      </c>
      <c r="AZ212">
        <f t="shared" si="191"/>
        <v>197675202.83031708</v>
      </c>
      <c r="BA212" s="13">
        <f t="shared" si="171"/>
        <v>197675525.94803166</v>
      </c>
      <c r="BB212" s="37">
        <f t="shared" si="192"/>
        <v>112.97425663945214</v>
      </c>
      <c r="BC212" s="13">
        <f t="shared" si="172"/>
        <v>30762.916657339658</v>
      </c>
      <c r="BD212">
        <f t="shared" si="193"/>
        <v>259.46433596011718</v>
      </c>
      <c r="BE212" s="13">
        <f t="shared" si="173"/>
        <v>503.35057957927143</v>
      </c>
      <c r="BF212" s="13">
        <f t="shared" si="205"/>
        <v>112.84441182105685</v>
      </c>
      <c r="BG212" s="13">
        <f t="shared" si="174"/>
        <v>16763.732445960341</v>
      </c>
      <c r="BH212">
        <f t="shared" si="194"/>
        <v>192.67170918277276</v>
      </c>
      <c r="BI212" s="13">
        <f t="shared" si="175"/>
        <v>503.35057957927143</v>
      </c>
      <c r="BJ212" s="37">
        <f t="shared" si="195"/>
        <v>1.3160841587359395</v>
      </c>
      <c r="BK212" s="13">
        <f t="shared" si="176"/>
        <v>2366.3782044107429</v>
      </c>
      <c r="BL212">
        <f t="shared" si="196"/>
        <v>12.584551798787096</v>
      </c>
      <c r="BM212" s="13">
        <f t="shared" si="177"/>
        <v>5.6772349545232395</v>
      </c>
      <c r="BN212" s="13">
        <f t="shared" si="206"/>
        <v>1.7748691837326502</v>
      </c>
      <c r="BO212" s="13">
        <f t="shared" si="178"/>
        <v>16763.732445960341</v>
      </c>
      <c r="BP212">
        <f t="shared" si="197"/>
        <v>81.602166545448554</v>
      </c>
      <c r="BQ212" s="13">
        <f t="shared" si="179"/>
        <v>5.6772349545232395</v>
      </c>
      <c r="BR212" s="37">
        <f t="shared" si="198"/>
        <v>186.01507445024774</v>
      </c>
      <c r="BS212" s="13">
        <f t="shared" si="180"/>
        <v>37862.051270571887</v>
      </c>
      <c r="BT212">
        <f t="shared" si="199"/>
        <v>366.31055669106627</v>
      </c>
      <c r="BU212" s="13">
        <f t="shared" si="181"/>
        <v>829.96785815000442</v>
      </c>
      <c r="BV212" s="13">
        <f t="shared" si="207"/>
        <v>117588208.32452293</v>
      </c>
      <c r="BW212" s="13">
        <f t="shared" si="182"/>
        <v>16763.732445960341</v>
      </c>
      <c r="BX212">
        <f t="shared" si="200"/>
        <v>117588288.15182029</v>
      </c>
      <c r="BY212" s="13">
        <f t="shared" si="183"/>
        <v>117588852.55430891</v>
      </c>
    </row>
    <row r="213" spans="29:77" x14ac:dyDescent="0.2">
      <c r="AC213">
        <v>211</v>
      </c>
      <c r="AD213" s="37">
        <f t="shared" si="184"/>
        <v>370951371.2937628</v>
      </c>
      <c r="AE213" s="13">
        <f t="shared" si="160"/>
        <v>30762.916657339658</v>
      </c>
      <c r="AF213">
        <f t="shared" si="201"/>
        <v>370951517.08957636</v>
      </c>
      <c r="AG213" s="13">
        <f t="shared" si="161"/>
        <v>370952418.14796197</v>
      </c>
      <c r="AH213" s="13">
        <f t="shared" si="202"/>
        <v>370951371.16391802</v>
      </c>
      <c r="AI213" s="13">
        <f t="shared" si="162"/>
        <v>16763.732445960341</v>
      </c>
      <c r="AJ213">
        <f t="shared" si="185"/>
        <v>370951450.61288697</v>
      </c>
      <c r="AK213" s="13">
        <f t="shared" si="163"/>
        <v>370952418.14796197</v>
      </c>
      <c r="AL213" s="37">
        <f t="shared" si="186"/>
        <v>628.5495075911399</v>
      </c>
      <c r="AM213" s="13">
        <f t="shared" si="164"/>
        <v>30762.916657339658</v>
      </c>
      <c r="AN213">
        <f t="shared" si="187"/>
        <v>774.34532113303408</v>
      </c>
      <c r="AO213" s="13">
        <f t="shared" si="165"/>
        <v>2813.5073827337451</v>
      </c>
      <c r="AP213" s="13">
        <f t="shared" si="203"/>
        <v>628.41966277274457</v>
      </c>
      <c r="AQ213" s="13">
        <f t="shared" si="166"/>
        <v>16763.732445960341</v>
      </c>
      <c r="AR213" s="13">
        <f t="shared" si="188"/>
        <v>707.86863171094524</v>
      </c>
      <c r="AS213" s="38">
        <f t="shared" si="167"/>
        <v>2813.5073827337451</v>
      </c>
      <c r="AT213" s="37">
        <f t="shared" si="189"/>
        <v>80763974.665005758</v>
      </c>
      <c r="AU213" s="13">
        <f t="shared" si="168"/>
        <v>33129.294861750393</v>
      </c>
      <c r="AV213">
        <f t="shared" si="190"/>
        <v>80764131.675881878</v>
      </c>
      <c r="AW213" s="13">
        <f t="shared" si="169"/>
        <v>80764377.431120396</v>
      </c>
      <c r="AX213" s="13">
        <f t="shared" si="204"/>
        <v>197675123.00301972</v>
      </c>
      <c r="AY213" s="13">
        <f t="shared" si="170"/>
        <v>16763.732445960341</v>
      </c>
      <c r="AZ213">
        <f t="shared" si="191"/>
        <v>197675202.45198867</v>
      </c>
      <c r="BA213" s="13">
        <f t="shared" si="171"/>
        <v>197675525.94803166</v>
      </c>
      <c r="BB213" s="37">
        <f t="shared" si="192"/>
        <v>112.97425663945214</v>
      </c>
      <c r="BC213" s="13">
        <f t="shared" si="172"/>
        <v>30762.916657339658</v>
      </c>
      <c r="BD213">
        <f t="shared" si="193"/>
        <v>258.77007018134623</v>
      </c>
      <c r="BE213" s="13">
        <f t="shared" si="173"/>
        <v>503.35057957927143</v>
      </c>
      <c r="BF213" s="13">
        <f t="shared" si="205"/>
        <v>112.84441182105685</v>
      </c>
      <c r="BG213" s="13">
        <f t="shared" si="174"/>
        <v>16763.732445960341</v>
      </c>
      <c r="BH213">
        <f t="shared" si="194"/>
        <v>192.2933807592575</v>
      </c>
      <c r="BI213" s="13">
        <f t="shared" si="175"/>
        <v>503.35057957927143</v>
      </c>
      <c r="BJ213" s="37">
        <f t="shared" si="195"/>
        <v>1.3160841587359395</v>
      </c>
      <c r="BK213" s="13">
        <f t="shared" si="176"/>
        <v>2366.3782044107429</v>
      </c>
      <c r="BL213">
        <f t="shared" si="196"/>
        <v>12.531146738881642</v>
      </c>
      <c r="BM213" s="13">
        <f t="shared" si="177"/>
        <v>5.6772349545232395</v>
      </c>
      <c r="BN213" s="13">
        <f t="shared" si="206"/>
        <v>1.7748691837326502</v>
      </c>
      <c r="BO213" s="13">
        <f t="shared" si="178"/>
        <v>16763.732445960341</v>
      </c>
      <c r="BP213">
        <f t="shared" si="197"/>
        <v>81.223838121933312</v>
      </c>
      <c r="BQ213" s="13">
        <f t="shared" si="179"/>
        <v>5.6772349545232395</v>
      </c>
      <c r="BR213" s="37">
        <f t="shared" si="198"/>
        <v>186.01507445024774</v>
      </c>
      <c r="BS213" s="13">
        <f t="shared" si="180"/>
        <v>37862.051270571887</v>
      </c>
      <c r="BT213">
        <f t="shared" si="199"/>
        <v>365.45607573257894</v>
      </c>
      <c r="BU213" s="13">
        <f t="shared" si="181"/>
        <v>829.96785815000442</v>
      </c>
      <c r="BV213" s="13">
        <f t="shared" si="207"/>
        <v>117588208.32452293</v>
      </c>
      <c r="BW213" s="13">
        <f t="shared" si="182"/>
        <v>16763.732445960341</v>
      </c>
      <c r="BX213">
        <f t="shared" si="200"/>
        <v>117588287.77349186</v>
      </c>
      <c r="BY213" s="13">
        <f t="shared" si="183"/>
        <v>117588852.55430891</v>
      </c>
    </row>
    <row r="214" spans="29:77" x14ac:dyDescent="0.2">
      <c r="AC214">
        <v>212</v>
      </c>
      <c r="AD214" s="37">
        <f t="shared" si="184"/>
        <v>370951371.2937628</v>
      </c>
      <c r="AE214" s="13">
        <f t="shared" si="160"/>
        <v>30762.916657339658</v>
      </c>
      <c r="AF214">
        <f t="shared" si="201"/>
        <v>370951516.40186024</v>
      </c>
      <c r="AG214" s="13">
        <f t="shared" si="161"/>
        <v>370952418.14796197</v>
      </c>
      <c r="AH214" s="13">
        <f t="shared" si="202"/>
        <v>370951371.16391802</v>
      </c>
      <c r="AI214" s="13">
        <f t="shared" si="162"/>
        <v>16763.732445960341</v>
      </c>
      <c r="AJ214">
        <f t="shared" si="185"/>
        <v>370951450.23812765</v>
      </c>
      <c r="AK214" s="13">
        <f t="shared" si="163"/>
        <v>370952418.14796197</v>
      </c>
      <c r="AL214" s="37">
        <f t="shared" si="186"/>
        <v>628.5495075911399</v>
      </c>
      <c r="AM214" s="13">
        <f t="shared" si="164"/>
        <v>30762.916657339658</v>
      </c>
      <c r="AN214">
        <f t="shared" si="187"/>
        <v>773.65760503142133</v>
      </c>
      <c r="AO214" s="13">
        <f t="shared" si="165"/>
        <v>2813.5073827337451</v>
      </c>
      <c r="AP214" s="13">
        <f t="shared" si="203"/>
        <v>628.41966277274457</v>
      </c>
      <c r="AQ214" s="13">
        <f t="shared" si="166"/>
        <v>16763.732445960341</v>
      </c>
      <c r="AR214" s="13">
        <f t="shared" si="188"/>
        <v>707.49387242350087</v>
      </c>
      <c r="AS214" s="38">
        <f t="shared" si="167"/>
        <v>2813.5073827337451</v>
      </c>
      <c r="AT214" s="37">
        <f t="shared" si="189"/>
        <v>80763974.665005758</v>
      </c>
      <c r="AU214" s="13">
        <f t="shared" si="168"/>
        <v>33129.294861750393</v>
      </c>
      <c r="AV214">
        <f t="shared" si="190"/>
        <v>80764130.935264543</v>
      </c>
      <c r="AW214" s="13">
        <f t="shared" si="169"/>
        <v>80764377.431120396</v>
      </c>
      <c r="AX214" s="13">
        <f t="shared" si="204"/>
        <v>197675123.00301972</v>
      </c>
      <c r="AY214" s="13">
        <f t="shared" si="170"/>
        <v>16763.732445960341</v>
      </c>
      <c r="AZ214">
        <f t="shared" si="191"/>
        <v>197675202.07722938</v>
      </c>
      <c r="BA214" s="13">
        <f t="shared" si="171"/>
        <v>197675525.94803166</v>
      </c>
      <c r="BB214" s="37">
        <f t="shared" si="192"/>
        <v>112.97425663945214</v>
      </c>
      <c r="BC214" s="13">
        <f t="shared" si="172"/>
        <v>30762.916657339658</v>
      </c>
      <c r="BD214">
        <f t="shared" si="193"/>
        <v>258.08235407973353</v>
      </c>
      <c r="BE214" s="13">
        <f t="shared" si="173"/>
        <v>503.35057957927143</v>
      </c>
      <c r="BF214" s="13">
        <f t="shared" si="205"/>
        <v>112.84441182105685</v>
      </c>
      <c r="BG214" s="13">
        <f t="shared" si="174"/>
        <v>16763.732445960341</v>
      </c>
      <c r="BH214">
        <f t="shared" si="194"/>
        <v>191.9186214718132</v>
      </c>
      <c r="BI214" s="13">
        <f t="shared" si="175"/>
        <v>503.35057957927143</v>
      </c>
      <c r="BJ214" s="37">
        <f t="shared" si="195"/>
        <v>1.3160841587359395</v>
      </c>
      <c r="BK214" s="13">
        <f t="shared" si="176"/>
        <v>2366.3782044107429</v>
      </c>
      <c r="BL214">
        <f t="shared" si="196"/>
        <v>12.478245500296048</v>
      </c>
      <c r="BM214" s="13">
        <f t="shared" si="177"/>
        <v>5.6772349545232395</v>
      </c>
      <c r="BN214" s="13">
        <f t="shared" si="206"/>
        <v>1.7748691837326502</v>
      </c>
      <c r="BO214" s="13">
        <f t="shared" si="178"/>
        <v>16763.732445960341</v>
      </c>
      <c r="BP214">
        <f t="shared" si="197"/>
        <v>80.849078834488978</v>
      </c>
      <c r="BQ214" s="13">
        <f t="shared" si="179"/>
        <v>5.6772349545232395</v>
      </c>
      <c r="BR214" s="37">
        <f t="shared" si="198"/>
        <v>186.01507445024774</v>
      </c>
      <c r="BS214" s="13">
        <f t="shared" si="180"/>
        <v>37862.051270571887</v>
      </c>
      <c r="BT214">
        <f t="shared" si="199"/>
        <v>364.60965591520949</v>
      </c>
      <c r="BU214" s="13">
        <f t="shared" si="181"/>
        <v>829.96785815000442</v>
      </c>
      <c r="BV214" s="13">
        <f t="shared" si="207"/>
        <v>117588208.32452293</v>
      </c>
      <c r="BW214" s="13">
        <f t="shared" si="182"/>
        <v>16763.732445960341</v>
      </c>
      <c r="BX214">
        <f t="shared" si="200"/>
        <v>117588287.39873257</v>
      </c>
      <c r="BY214" s="13">
        <f t="shared" si="183"/>
        <v>117588852.55430891</v>
      </c>
    </row>
    <row r="215" spans="29:77" x14ac:dyDescent="0.2">
      <c r="AC215">
        <v>213</v>
      </c>
      <c r="AD215" s="37">
        <f t="shared" si="184"/>
        <v>370951371.2937628</v>
      </c>
      <c r="AE215" s="13">
        <f t="shared" si="160"/>
        <v>30762.916657339658</v>
      </c>
      <c r="AF215">
        <f t="shared" si="201"/>
        <v>370951515.72060156</v>
      </c>
      <c r="AG215" s="13">
        <f t="shared" si="161"/>
        <v>370952418.14796197</v>
      </c>
      <c r="AH215" s="13">
        <f t="shared" si="202"/>
        <v>370951371.16391802</v>
      </c>
      <c r="AI215" s="13">
        <f t="shared" si="162"/>
        <v>16763.732445960341</v>
      </c>
      <c r="AJ215">
        <f t="shared" si="185"/>
        <v>370951449.86688727</v>
      </c>
      <c r="AK215" s="13">
        <f t="shared" si="163"/>
        <v>370952418.14796197</v>
      </c>
      <c r="AL215" s="37">
        <f t="shared" si="186"/>
        <v>628.5495075911399</v>
      </c>
      <c r="AM215" s="13">
        <f t="shared" si="164"/>
        <v>30762.916657339658</v>
      </c>
      <c r="AN215">
        <f t="shared" si="187"/>
        <v>772.97634635799272</v>
      </c>
      <c r="AO215" s="13">
        <f t="shared" si="165"/>
        <v>2813.5073827337451</v>
      </c>
      <c r="AP215" s="13">
        <f t="shared" si="203"/>
        <v>628.41966277274457</v>
      </c>
      <c r="AQ215" s="13">
        <f t="shared" si="166"/>
        <v>16763.732445960341</v>
      </c>
      <c r="AR215" s="13">
        <f t="shared" si="188"/>
        <v>707.12263200260531</v>
      </c>
      <c r="AS215" s="38">
        <f t="shared" si="167"/>
        <v>2813.5073827337451</v>
      </c>
      <c r="AT215" s="37">
        <f t="shared" si="189"/>
        <v>80763974.665005758</v>
      </c>
      <c r="AU215" s="13">
        <f t="shared" si="168"/>
        <v>33129.294861750393</v>
      </c>
      <c r="AV215">
        <f t="shared" si="190"/>
        <v>80764130.201601356</v>
      </c>
      <c r="AW215" s="13">
        <f t="shared" si="169"/>
        <v>80764377.431120396</v>
      </c>
      <c r="AX215" s="13">
        <f t="shared" si="204"/>
        <v>197675123.00301972</v>
      </c>
      <c r="AY215" s="13">
        <f t="shared" si="170"/>
        <v>16763.732445960341</v>
      </c>
      <c r="AZ215">
        <f t="shared" si="191"/>
        <v>197675201.70598894</v>
      </c>
      <c r="BA215" s="13">
        <f t="shared" si="171"/>
        <v>197675525.94803166</v>
      </c>
      <c r="BB215" s="37">
        <f t="shared" si="192"/>
        <v>112.97425663945214</v>
      </c>
      <c r="BC215" s="13">
        <f t="shared" si="172"/>
        <v>30762.916657339658</v>
      </c>
      <c r="BD215">
        <f t="shared" si="193"/>
        <v>257.40109540630499</v>
      </c>
      <c r="BE215" s="13">
        <f t="shared" si="173"/>
        <v>503.35057957927143</v>
      </c>
      <c r="BF215" s="13">
        <f t="shared" si="205"/>
        <v>112.84441182105685</v>
      </c>
      <c r="BG215" s="13">
        <f t="shared" si="174"/>
        <v>16763.732445960341</v>
      </c>
      <c r="BH215">
        <f t="shared" si="194"/>
        <v>191.54738105091761</v>
      </c>
      <c r="BI215" s="13">
        <f t="shared" si="175"/>
        <v>503.35057957927143</v>
      </c>
      <c r="BJ215" s="37">
        <f t="shared" si="195"/>
        <v>1.3160841587359395</v>
      </c>
      <c r="BK215" s="13">
        <f t="shared" si="176"/>
        <v>2366.3782044107429</v>
      </c>
      <c r="BL215">
        <f t="shared" si="196"/>
        <v>12.425840986955389</v>
      </c>
      <c r="BM215" s="13">
        <f t="shared" si="177"/>
        <v>5.6772349545232395</v>
      </c>
      <c r="BN215" s="13">
        <f t="shared" si="206"/>
        <v>1.7748691837326502</v>
      </c>
      <c r="BO215" s="13">
        <f t="shared" si="178"/>
        <v>16763.732445960341</v>
      </c>
      <c r="BP215">
        <f t="shared" si="197"/>
        <v>80.477838413593403</v>
      </c>
      <c r="BQ215" s="13">
        <f t="shared" si="179"/>
        <v>5.6772349545232395</v>
      </c>
      <c r="BR215" s="37">
        <f t="shared" si="198"/>
        <v>186.01507445024774</v>
      </c>
      <c r="BS215" s="13">
        <f t="shared" si="180"/>
        <v>37862.051270571887</v>
      </c>
      <c r="BT215">
        <f t="shared" si="199"/>
        <v>363.7711837017589</v>
      </c>
      <c r="BU215" s="13">
        <f t="shared" si="181"/>
        <v>829.96785815000442</v>
      </c>
      <c r="BV215" s="13">
        <f t="shared" si="207"/>
        <v>117588208.32452293</v>
      </c>
      <c r="BW215" s="13">
        <f t="shared" si="182"/>
        <v>16763.732445960341</v>
      </c>
      <c r="BX215">
        <f t="shared" si="200"/>
        <v>117588287.02749215</v>
      </c>
      <c r="BY215" s="13">
        <f t="shared" si="183"/>
        <v>117588852.55430891</v>
      </c>
    </row>
    <row r="216" spans="29:77" x14ac:dyDescent="0.2">
      <c r="AC216">
        <v>214</v>
      </c>
      <c r="AD216" s="37">
        <f t="shared" si="184"/>
        <v>370951371.2937628</v>
      </c>
      <c r="AE216" s="13">
        <f t="shared" si="160"/>
        <v>30762.916657339658</v>
      </c>
      <c r="AF216">
        <f t="shared" si="201"/>
        <v>370951515.04570979</v>
      </c>
      <c r="AG216" s="13">
        <f t="shared" si="161"/>
        <v>370952418.14796197</v>
      </c>
      <c r="AH216" s="13">
        <f t="shared" si="202"/>
        <v>370951371.16391802</v>
      </c>
      <c r="AI216" s="13">
        <f t="shared" si="162"/>
        <v>16763.732445960341</v>
      </c>
      <c r="AJ216">
        <f t="shared" si="185"/>
        <v>370951449.49911636</v>
      </c>
      <c r="AK216" s="13">
        <f t="shared" si="163"/>
        <v>370952418.14796197</v>
      </c>
      <c r="AL216" s="37">
        <f t="shared" si="186"/>
        <v>628.5495075911399</v>
      </c>
      <c r="AM216" s="13">
        <f t="shared" si="164"/>
        <v>30762.916657339658</v>
      </c>
      <c r="AN216">
        <f t="shared" si="187"/>
        <v>772.30145458805418</v>
      </c>
      <c r="AO216" s="13">
        <f t="shared" si="165"/>
        <v>2813.5073827337451</v>
      </c>
      <c r="AP216" s="13">
        <f t="shared" si="203"/>
        <v>628.41966277274457</v>
      </c>
      <c r="AQ216" s="13">
        <f t="shared" si="166"/>
        <v>16763.732445960341</v>
      </c>
      <c r="AR216" s="13">
        <f t="shared" si="188"/>
        <v>706.75486111835369</v>
      </c>
      <c r="AS216" s="38">
        <f t="shared" si="167"/>
        <v>2813.5073827337451</v>
      </c>
      <c r="AT216" s="37">
        <f t="shared" si="189"/>
        <v>80763974.665005758</v>
      </c>
      <c r="AU216" s="13">
        <f t="shared" si="168"/>
        <v>33129.294861750393</v>
      </c>
      <c r="AV216">
        <f t="shared" si="190"/>
        <v>80764129.474794835</v>
      </c>
      <c r="AW216" s="13">
        <f t="shared" si="169"/>
        <v>80764377.431120396</v>
      </c>
      <c r="AX216" s="13">
        <f t="shared" si="204"/>
        <v>197675123.00301972</v>
      </c>
      <c r="AY216" s="13">
        <f t="shared" si="170"/>
        <v>16763.732445960341</v>
      </c>
      <c r="AZ216">
        <f t="shared" si="191"/>
        <v>197675201.33821806</v>
      </c>
      <c r="BA216" s="13">
        <f t="shared" si="171"/>
        <v>197675525.94803166</v>
      </c>
      <c r="BB216" s="37">
        <f t="shared" si="192"/>
        <v>112.97425663945214</v>
      </c>
      <c r="BC216" s="13">
        <f t="shared" si="172"/>
        <v>30762.916657339658</v>
      </c>
      <c r="BD216">
        <f t="shared" si="193"/>
        <v>256.72620363636645</v>
      </c>
      <c r="BE216" s="13">
        <f t="shared" si="173"/>
        <v>503.35057957927143</v>
      </c>
      <c r="BF216" s="13">
        <f t="shared" si="205"/>
        <v>112.84441182105685</v>
      </c>
      <c r="BG216" s="13">
        <f t="shared" si="174"/>
        <v>16763.732445960341</v>
      </c>
      <c r="BH216">
        <f t="shared" si="194"/>
        <v>191.17961016666592</v>
      </c>
      <c r="BI216" s="13">
        <f t="shared" si="175"/>
        <v>503.35057957927143</v>
      </c>
      <c r="BJ216" s="37">
        <f t="shared" si="195"/>
        <v>1.3160841587359395</v>
      </c>
      <c r="BK216" s="13">
        <f t="shared" si="176"/>
        <v>2366.3782044107429</v>
      </c>
      <c r="BL216">
        <f t="shared" si="196"/>
        <v>12.373926235421655</v>
      </c>
      <c r="BM216" s="13">
        <f t="shared" si="177"/>
        <v>5.6772349545232395</v>
      </c>
      <c r="BN216" s="13">
        <f t="shared" si="206"/>
        <v>1.7748691837326502</v>
      </c>
      <c r="BO216" s="13">
        <f t="shared" si="178"/>
        <v>16763.732445960341</v>
      </c>
      <c r="BP216">
        <f t="shared" si="197"/>
        <v>80.11006752934172</v>
      </c>
      <c r="BQ216" s="13">
        <f t="shared" si="179"/>
        <v>5.6772349545232395</v>
      </c>
      <c r="BR216" s="37">
        <f t="shared" si="198"/>
        <v>186.01507445024774</v>
      </c>
      <c r="BS216" s="13">
        <f t="shared" si="180"/>
        <v>37862.051270571887</v>
      </c>
      <c r="BT216">
        <f t="shared" si="199"/>
        <v>362.94054767721917</v>
      </c>
      <c r="BU216" s="13">
        <f t="shared" si="181"/>
        <v>829.96785815000442</v>
      </c>
      <c r="BV216" s="13">
        <f t="shared" si="207"/>
        <v>117588208.32452293</v>
      </c>
      <c r="BW216" s="13">
        <f t="shared" si="182"/>
        <v>16763.732445960341</v>
      </c>
      <c r="BX216">
        <f t="shared" si="200"/>
        <v>117588286.65972127</v>
      </c>
      <c r="BY216" s="13">
        <f t="shared" si="183"/>
        <v>117588852.55430891</v>
      </c>
    </row>
    <row r="217" spans="29:77" x14ac:dyDescent="0.2">
      <c r="AC217">
        <v>215</v>
      </c>
      <c r="AD217" s="37">
        <f t="shared" si="184"/>
        <v>370951371.2937628</v>
      </c>
      <c r="AE217" s="13">
        <f t="shared" si="160"/>
        <v>30762.916657339658</v>
      </c>
      <c r="AF217">
        <f t="shared" si="201"/>
        <v>370951514.37709612</v>
      </c>
      <c r="AG217" s="13">
        <f t="shared" si="161"/>
        <v>370952418.14796197</v>
      </c>
      <c r="AH217" s="13">
        <f t="shared" si="202"/>
        <v>370951371.16391802</v>
      </c>
      <c r="AI217" s="13">
        <f t="shared" si="162"/>
        <v>16763.732445960341</v>
      </c>
      <c r="AJ217">
        <f t="shared" si="185"/>
        <v>370951449.13476658</v>
      </c>
      <c r="AK217" s="13">
        <f t="shared" si="163"/>
        <v>370952418.14796197</v>
      </c>
      <c r="AL217" s="37">
        <f t="shared" si="186"/>
        <v>628.5495075911399</v>
      </c>
      <c r="AM217" s="13">
        <f t="shared" si="164"/>
        <v>30762.916657339658</v>
      </c>
      <c r="AN217">
        <f t="shared" si="187"/>
        <v>771.63284088109185</v>
      </c>
      <c r="AO217" s="13">
        <f t="shared" si="165"/>
        <v>2813.5073827337451</v>
      </c>
      <c r="AP217" s="13">
        <f t="shared" si="203"/>
        <v>628.41966277274457</v>
      </c>
      <c r="AQ217" s="13">
        <f t="shared" si="166"/>
        <v>16763.732445960341</v>
      </c>
      <c r="AR217" s="13">
        <f t="shared" si="188"/>
        <v>706.39051135860666</v>
      </c>
      <c r="AS217" s="38">
        <f t="shared" si="167"/>
        <v>2813.5073827337451</v>
      </c>
      <c r="AT217" s="37">
        <f t="shared" si="189"/>
        <v>80763974.665005758</v>
      </c>
      <c r="AU217" s="13">
        <f t="shared" si="168"/>
        <v>33129.294861750393</v>
      </c>
      <c r="AV217">
        <f t="shared" si="190"/>
        <v>80764128.754749298</v>
      </c>
      <c r="AW217" s="13">
        <f t="shared" si="169"/>
        <v>80764377.431120396</v>
      </c>
      <c r="AX217" s="13">
        <f t="shared" si="204"/>
        <v>197675123.00301972</v>
      </c>
      <c r="AY217" s="13">
        <f t="shared" si="170"/>
        <v>16763.732445960341</v>
      </c>
      <c r="AZ217">
        <f t="shared" si="191"/>
        <v>197675200.97386831</v>
      </c>
      <c r="BA217" s="13">
        <f t="shared" si="171"/>
        <v>197675525.94803166</v>
      </c>
      <c r="BB217" s="37">
        <f t="shared" si="192"/>
        <v>112.97425663945214</v>
      </c>
      <c r="BC217" s="13">
        <f t="shared" si="172"/>
        <v>30762.916657339658</v>
      </c>
      <c r="BD217">
        <f t="shared" si="193"/>
        <v>256.057589929404</v>
      </c>
      <c r="BE217" s="13">
        <f t="shared" si="173"/>
        <v>503.35057957927143</v>
      </c>
      <c r="BF217" s="13">
        <f t="shared" si="205"/>
        <v>112.84441182105685</v>
      </c>
      <c r="BG217" s="13">
        <f t="shared" si="174"/>
        <v>16763.732445960341</v>
      </c>
      <c r="BH217">
        <f t="shared" si="194"/>
        <v>190.8152604069189</v>
      </c>
      <c r="BI217" s="13">
        <f t="shared" si="175"/>
        <v>503.35057957927143</v>
      </c>
      <c r="BJ217" s="37">
        <f t="shared" si="195"/>
        <v>1.3160841587359395</v>
      </c>
      <c r="BK217" s="13">
        <f t="shared" si="176"/>
        <v>2366.3782044107429</v>
      </c>
      <c r="BL217">
        <f t="shared" si="196"/>
        <v>12.322494411809163</v>
      </c>
      <c r="BM217" s="13">
        <f t="shared" si="177"/>
        <v>5.6772349545232395</v>
      </c>
      <c r="BN217" s="13">
        <f t="shared" si="206"/>
        <v>1.7748691837326502</v>
      </c>
      <c r="BO217" s="13">
        <f t="shared" si="178"/>
        <v>16763.732445960341</v>
      </c>
      <c r="BP217">
        <f t="shared" si="197"/>
        <v>79.745717769594691</v>
      </c>
      <c r="BQ217" s="13">
        <f t="shared" si="179"/>
        <v>5.6772349545232395</v>
      </c>
      <c r="BR217" s="37">
        <f t="shared" si="198"/>
        <v>186.01507445024774</v>
      </c>
      <c r="BS217" s="13">
        <f t="shared" si="180"/>
        <v>37862.051270571887</v>
      </c>
      <c r="BT217">
        <f t="shared" si="199"/>
        <v>362.11763849941929</v>
      </c>
      <c r="BU217" s="13">
        <f t="shared" si="181"/>
        <v>829.96785815000442</v>
      </c>
      <c r="BV217" s="13">
        <f t="shared" si="207"/>
        <v>117588208.32452293</v>
      </c>
      <c r="BW217" s="13">
        <f t="shared" si="182"/>
        <v>16763.732445960341</v>
      </c>
      <c r="BX217">
        <f t="shared" si="200"/>
        <v>117588286.29537152</v>
      </c>
      <c r="BY217" s="13">
        <f t="shared" si="183"/>
        <v>117588852.55430891</v>
      </c>
    </row>
    <row r="218" spans="29:77" x14ac:dyDescent="0.2">
      <c r="AC218">
        <v>216</v>
      </c>
      <c r="AD218" s="37">
        <f t="shared" si="184"/>
        <v>370951371.2937628</v>
      </c>
      <c r="AE218" s="13">
        <f t="shared" si="160"/>
        <v>30762.916657339658</v>
      </c>
      <c r="AF218">
        <f t="shared" si="201"/>
        <v>370951513.71467328</v>
      </c>
      <c r="AG218" s="13">
        <f t="shared" si="161"/>
        <v>370952418.14796197</v>
      </c>
      <c r="AH218" s="13">
        <f t="shared" si="202"/>
        <v>370951371.16391802</v>
      </c>
      <c r="AI218" s="13">
        <f t="shared" si="162"/>
        <v>16763.732445960341</v>
      </c>
      <c r="AJ218">
        <f t="shared" si="185"/>
        <v>370951448.77379048</v>
      </c>
      <c r="AK218" s="13">
        <f t="shared" si="163"/>
        <v>370952418.14796197</v>
      </c>
      <c r="AL218" s="37">
        <f t="shared" si="186"/>
        <v>628.5495075911399</v>
      </c>
      <c r="AM218" s="13">
        <f t="shared" si="164"/>
        <v>30762.916657339658</v>
      </c>
      <c r="AN218">
        <f t="shared" si="187"/>
        <v>770.9704180417865</v>
      </c>
      <c r="AO218" s="13">
        <f t="shared" si="165"/>
        <v>2813.5073827337451</v>
      </c>
      <c r="AP218" s="13">
        <f t="shared" si="203"/>
        <v>628.41966277274457</v>
      </c>
      <c r="AQ218" s="13">
        <f t="shared" si="166"/>
        <v>16763.732445960341</v>
      </c>
      <c r="AR218" s="13">
        <f t="shared" si="188"/>
        <v>706.02953520774611</v>
      </c>
      <c r="AS218" s="38">
        <f t="shared" si="167"/>
        <v>2813.5073827337451</v>
      </c>
      <c r="AT218" s="37">
        <f t="shared" si="189"/>
        <v>80763974.665005758</v>
      </c>
      <c r="AU218" s="13">
        <f t="shared" si="168"/>
        <v>33129.294861750393</v>
      </c>
      <c r="AV218">
        <f t="shared" si="190"/>
        <v>80764128.041370854</v>
      </c>
      <c r="AW218" s="13">
        <f t="shared" si="169"/>
        <v>80764377.431120396</v>
      </c>
      <c r="AX218" s="13">
        <f t="shared" si="204"/>
        <v>197675123.00301972</v>
      </c>
      <c r="AY218" s="13">
        <f t="shared" si="170"/>
        <v>16763.732445960341</v>
      </c>
      <c r="AZ218">
        <f t="shared" si="191"/>
        <v>197675200.61289215</v>
      </c>
      <c r="BA218" s="13">
        <f t="shared" si="171"/>
        <v>197675525.94803166</v>
      </c>
      <c r="BB218" s="37">
        <f t="shared" si="192"/>
        <v>112.97425663945214</v>
      </c>
      <c r="BC218" s="13">
        <f t="shared" si="172"/>
        <v>30762.916657339658</v>
      </c>
      <c r="BD218">
        <f t="shared" si="193"/>
        <v>255.39516709009871</v>
      </c>
      <c r="BE218" s="13">
        <f t="shared" si="173"/>
        <v>503.35057957927143</v>
      </c>
      <c r="BF218" s="13">
        <f t="shared" si="205"/>
        <v>112.84441182105685</v>
      </c>
      <c r="BG218" s="13">
        <f t="shared" si="174"/>
        <v>16763.732445960341</v>
      </c>
      <c r="BH218">
        <f t="shared" si="194"/>
        <v>190.45428425605843</v>
      </c>
      <c r="BI218" s="13">
        <f t="shared" si="175"/>
        <v>503.35057957927143</v>
      </c>
      <c r="BJ218" s="37">
        <f t="shared" si="195"/>
        <v>1.3160841587359395</v>
      </c>
      <c r="BK218" s="13">
        <f t="shared" si="176"/>
        <v>2366.3782044107429</v>
      </c>
      <c r="BL218">
        <f t="shared" si="196"/>
        <v>12.271538808785676</v>
      </c>
      <c r="BM218" s="13">
        <f t="shared" si="177"/>
        <v>5.6772349545232395</v>
      </c>
      <c r="BN218" s="13">
        <f t="shared" si="206"/>
        <v>1.7748691837326502</v>
      </c>
      <c r="BO218" s="13">
        <f t="shared" si="178"/>
        <v>16763.732445960341</v>
      </c>
      <c r="BP218">
        <f t="shared" si="197"/>
        <v>79.384741618734225</v>
      </c>
      <c r="BQ218" s="13">
        <f t="shared" si="179"/>
        <v>5.6772349545232395</v>
      </c>
      <c r="BR218" s="37">
        <f t="shared" si="198"/>
        <v>186.01507445024774</v>
      </c>
      <c r="BS218" s="13">
        <f t="shared" si="180"/>
        <v>37862.051270571887</v>
      </c>
      <c r="BT218">
        <f t="shared" si="199"/>
        <v>361.30234885104352</v>
      </c>
      <c r="BU218" s="13">
        <f t="shared" si="181"/>
        <v>829.96785815000442</v>
      </c>
      <c r="BV218" s="13">
        <f t="shared" si="207"/>
        <v>117588208.32452293</v>
      </c>
      <c r="BW218" s="13">
        <f t="shared" si="182"/>
        <v>16763.732445960341</v>
      </c>
      <c r="BX218">
        <f t="shared" si="200"/>
        <v>117588285.93439536</v>
      </c>
      <c r="BY218" s="13">
        <f t="shared" si="183"/>
        <v>117588852.55430891</v>
      </c>
    </row>
    <row r="219" spans="29:77" x14ac:dyDescent="0.2">
      <c r="AC219">
        <v>217</v>
      </c>
      <c r="AD219" s="37">
        <f t="shared" si="184"/>
        <v>370951371.2937628</v>
      </c>
      <c r="AE219" s="13">
        <f t="shared" si="160"/>
        <v>30762.916657339658</v>
      </c>
      <c r="AF219">
        <f t="shared" si="201"/>
        <v>370951513.05835569</v>
      </c>
      <c r="AG219" s="13">
        <f t="shared" si="161"/>
        <v>370952418.14796197</v>
      </c>
      <c r="AH219" s="13">
        <f t="shared" si="202"/>
        <v>370951371.16391802</v>
      </c>
      <c r="AI219" s="13">
        <f t="shared" si="162"/>
        <v>16763.732445960341</v>
      </c>
      <c r="AJ219">
        <f t="shared" si="185"/>
        <v>370951448.41614127</v>
      </c>
      <c r="AK219" s="13">
        <f t="shared" si="163"/>
        <v>370952418.14796197</v>
      </c>
      <c r="AL219" s="37">
        <f t="shared" si="186"/>
        <v>628.5495075911399</v>
      </c>
      <c r="AM219" s="13">
        <f t="shared" si="164"/>
        <v>30762.916657339658</v>
      </c>
      <c r="AN219">
        <f t="shared" si="187"/>
        <v>770.31410048210603</v>
      </c>
      <c r="AO219" s="13">
        <f t="shared" si="165"/>
        <v>2813.5073827337451</v>
      </c>
      <c r="AP219" s="13">
        <f t="shared" si="203"/>
        <v>628.41966277274457</v>
      </c>
      <c r="AQ219" s="13">
        <f t="shared" si="166"/>
        <v>16763.732445960341</v>
      </c>
      <c r="AR219" s="13">
        <f t="shared" si="188"/>
        <v>705.671886026018</v>
      </c>
      <c r="AS219" s="38">
        <f t="shared" si="167"/>
        <v>2813.5073827337451</v>
      </c>
      <c r="AT219" s="37">
        <f t="shared" si="189"/>
        <v>80763974.665005758</v>
      </c>
      <c r="AU219" s="13">
        <f t="shared" si="168"/>
        <v>33129.294861750393</v>
      </c>
      <c r="AV219">
        <f t="shared" si="190"/>
        <v>80764127.334567338</v>
      </c>
      <c r="AW219" s="13">
        <f t="shared" si="169"/>
        <v>80764377.431120396</v>
      </c>
      <c r="AX219" s="13">
        <f t="shared" si="204"/>
        <v>197675123.00301972</v>
      </c>
      <c r="AY219" s="13">
        <f t="shared" si="170"/>
        <v>16763.732445960341</v>
      </c>
      <c r="AZ219">
        <f t="shared" si="191"/>
        <v>197675200.25524297</v>
      </c>
      <c r="BA219" s="13">
        <f t="shared" si="171"/>
        <v>197675525.94803166</v>
      </c>
      <c r="BB219" s="37">
        <f t="shared" si="192"/>
        <v>112.97425663945214</v>
      </c>
      <c r="BC219" s="13">
        <f t="shared" si="172"/>
        <v>30762.916657339658</v>
      </c>
      <c r="BD219">
        <f t="shared" si="193"/>
        <v>254.73884953041829</v>
      </c>
      <c r="BE219" s="13">
        <f t="shared" si="173"/>
        <v>503.35057957927143</v>
      </c>
      <c r="BF219" s="13">
        <f t="shared" si="205"/>
        <v>112.84441182105685</v>
      </c>
      <c r="BG219" s="13">
        <f t="shared" si="174"/>
        <v>16763.732445960341</v>
      </c>
      <c r="BH219">
        <f t="shared" si="194"/>
        <v>190.09663507433032</v>
      </c>
      <c r="BI219" s="13">
        <f t="shared" si="175"/>
        <v>503.35057957927143</v>
      </c>
      <c r="BJ219" s="37">
        <f t="shared" si="195"/>
        <v>1.3160841587359395</v>
      </c>
      <c r="BK219" s="13">
        <f t="shared" si="176"/>
        <v>2366.3782044107429</v>
      </c>
      <c r="BL219">
        <f t="shared" si="196"/>
        <v>12.221052842656414</v>
      </c>
      <c r="BM219" s="13">
        <f t="shared" si="177"/>
        <v>5.6772349545232395</v>
      </c>
      <c r="BN219" s="13">
        <f t="shared" si="206"/>
        <v>1.7748691837326502</v>
      </c>
      <c r="BO219" s="13">
        <f t="shared" si="178"/>
        <v>16763.732445960341</v>
      </c>
      <c r="BP219">
        <f t="shared" si="197"/>
        <v>79.027092437006104</v>
      </c>
      <c r="BQ219" s="13">
        <f t="shared" si="179"/>
        <v>5.6772349545232395</v>
      </c>
      <c r="BR219" s="37">
        <f t="shared" si="198"/>
        <v>186.01507445024774</v>
      </c>
      <c r="BS219" s="13">
        <f t="shared" si="180"/>
        <v>37862.051270571887</v>
      </c>
      <c r="BT219">
        <f t="shared" si="199"/>
        <v>360.49457339297533</v>
      </c>
      <c r="BU219" s="13">
        <f t="shared" si="181"/>
        <v>829.96785815000442</v>
      </c>
      <c r="BV219" s="13">
        <f t="shared" si="207"/>
        <v>117588208.32452293</v>
      </c>
      <c r="BW219" s="13">
        <f t="shared" si="182"/>
        <v>16763.732445960341</v>
      </c>
      <c r="BX219">
        <f t="shared" si="200"/>
        <v>117588285.57674618</v>
      </c>
      <c r="BY219" s="13">
        <f t="shared" si="183"/>
        <v>117588852.55430891</v>
      </c>
    </row>
    <row r="220" spans="29:77" x14ac:dyDescent="0.2">
      <c r="AC220">
        <v>218</v>
      </c>
      <c r="AD220" s="37">
        <f t="shared" si="184"/>
        <v>370951371.2937628</v>
      </c>
      <c r="AE220" s="13">
        <f t="shared" si="160"/>
        <v>30762.916657339658</v>
      </c>
      <c r="AF220">
        <f t="shared" si="201"/>
        <v>370951512.40805942</v>
      </c>
      <c r="AG220" s="13">
        <f t="shared" si="161"/>
        <v>370952418.14796197</v>
      </c>
      <c r="AH220" s="13">
        <f t="shared" si="202"/>
        <v>370951371.16391802</v>
      </c>
      <c r="AI220" s="13">
        <f t="shared" si="162"/>
        <v>16763.732445960341</v>
      </c>
      <c r="AJ220">
        <f t="shared" si="185"/>
        <v>370951448.0617733</v>
      </c>
      <c r="AK220" s="13">
        <f t="shared" si="163"/>
        <v>370952418.14796197</v>
      </c>
      <c r="AL220" s="37">
        <f t="shared" si="186"/>
        <v>628.5495075911399</v>
      </c>
      <c r="AM220" s="13">
        <f t="shared" si="164"/>
        <v>30762.916657339658</v>
      </c>
      <c r="AN220">
        <f t="shared" si="187"/>
        <v>769.66380418444112</v>
      </c>
      <c r="AO220" s="13">
        <f t="shared" si="165"/>
        <v>2813.5073827337451</v>
      </c>
      <c r="AP220" s="13">
        <f t="shared" si="203"/>
        <v>628.41966277274457</v>
      </c>
      <c r="AQ220" s="13">
        <f t="shared" si="166"/>
        <v>16763.732445960341</v>
      </c>
      <c r="AR220" s="13">
        <f t="shared" si="188"/>
        <v>705.31751802944336</v>
      </c>
      <c r="AS220" s="38">
        <f t="shared" si="167"/>
        <v>2813.5073827337451</v>
      </c>
      <c r="AT220" s="37">
        <f t="shared" si="189"/>
        <v>80763974.665005758</v>
      </c>
      <c r="AU220" s="13">
        <f t="shared" si="168"/>
        <v>33129.294861750393</v>
      </c>
      <c r="AV220">
        <f t="shared" si="190"/>
        <v>80764126.634248242</v>
      </c>
      <c r="AW220" s="13">
        <f t="shared" si="169"/>
        <v>80764377.431120396</v>
      </c>
      <c r="AX220" s="13">
        <f t="shared" si="204"/>
        <v>197675123.00301972</v>
      </c>
      <c r="AY220" s="13">
        <f t="shared" si="170"/>
        <v>16763.732445960341</v>
      </c>
      <c r="AZ220">
        <f t="shared" si="191"/>
        <v>197675199.90087497</v>
      </c>
      <c r="BA220" s="13">
        <f t="shared" si="171"/>
        <v>197675525.94803166</v>
      </c>
      <c r="BB220" s="37">
        <f t="shared" si="192"/>
        <v>112.97425663945214</v>
      </c>
      <c r="BC220" s="13">
        <f t="shared" si="172"/>
        <v>30762.916657339658</v>
      </c>
      <c r="BD220">
        <f t="shared" si="193"/>
        <v>254.08855323275333</v>
      </c>
      <c r="BE220" s="13">
        <f t="shared" si="173"/>
        <v>503.35057957927143</v>
      </c>
      <c r="BF220" s="13">
        <f t="shared" si="205"/>
        <v>112.84441182105685</v>
      </c>
      <c r="BG220" s="13">
        <f t="shared" si="174"/>
        <v>16763.732445960341</v>
      </c>
      <c r="BH220">
        <f t="shared" si="194"/>
        <v>189.74226707775566</v>
      </c>
      <c r="BI220" s="13">
        <f t="shared" si="175"/>
        <v>503.35057957927143</v>
      </c>
      <c r="BJ220" s="37">
        <f t="shared" si="195"/>
        <v>1.3160841587359395</v>
      </c>
      <c r="BK220" s="13">
        <f t="shared" si="176"/>
        <v>2366.3782044107429</v>
      </c>
      <c r="BL220">
        <f t="shared" si="196"/>
        <v>12.171030050528339</v>
      </c>
      <c r="BM220" s="13">
        <f t="shared" si="177"/>
        <v>5.6772349545232395</v>
      </c>
      <c r="BN220" s="13">
        <f t="shared" si="206"/>
        <v>1.7748691837326502</v>
      </c>
      <c r="BO220" s="13">
        <f t="shared" si="178"/>
        <v>16763.732445960341</v>
      </c>
      <c r="BP220">
        <f t="shared" si="197"/>
        <v>78.672724440431452</v>
      </c>
      <c r="BQ220" s="13">
        <f t="shared" si="179"/>
        <v>5.6772349545232395</v>
      </c>
      <c r="BR220" s="37">
        <f t="shared" si="198"/>
        <v>186.01507445024774</v>
      </c>
      <c r="BS220" s="13">
        <f t="shared" si="180"/>
        <v>37862.051270571887</v>
      </c>
      <c r="BT220">
        <f t="shared" si="199"/>
        <v>359.69420871892612</v>
      </c>
      <c r="BU220" s="13">
        <f t="shared" si="181"/>
        <v>829.96785815000442</v>
      </c>
      <c r="BV220" s="13">
        <f t="shared" si="207"/>
        <v>117588208.32452293</v>
      </c>
      <c r="BW220" s="13">
        <f t="shared" si="182"/>
        <v>16763.732445960341</v>
      </c>
      <c r="BX220">
        <f t="shared" si="200"/>
        <v>117588285.22237818</v>
      </c>
      <c r="BY220" s="13">
        <f t="shared" si="183"/>
        <v>117588852.55430891</v>
      </c>
    </row>
    <row r="221" spans="29:77" x14ac:dyDescent="0.2">
      <c r="AC221">
        <v>219</v>
      </c>
      <c r="AD221" s="37">
        <f t="shared" si="184"/>
        <v>370951371.2937628</v>
      </c>
      <c r="AE221" s="13">
        <f t="shared" si="160"/>
        <v>30762.916657339658</v>
      </c>
      <c r="AF221">
        <f t="shared" si="201"/>
        <v>370951511.76370186</v>
      </c>
      <c r="AG221" s="13">
        <f t="shared" si="161"/>
        <v>370952418.14796197</v>
      </c>
      <c r="AH221" s="13">
        <f t="shared" si="202"/>
        <v>370951371.16391802</v>
      </c>
      <c r="AI221" s="13">
        <f t="shared" si="162"/>
        <v>16763.732445960341</v>
      </c>
      <c r="AJ221">
        <f t="shared" si="185"/>
        <v>370951447.7106415</v>
      </c>
      <c r="AK221" s="13">
        <f t="shared" si="163"/>
        <v>370952418.14796197</v>
      </c>
      <c r="AL221" s="37">
        <f t="shared" si="186"/>
        <v>628.5495075911399</v>
      </c>
      <c r="AM221" s="13">
        <f t="shared" si="164"/>
        <v>30762.916657339658</v>
      </c>
      <c r="AN221">
        <f t="shared" si="187"/>
        <v>769.01944666575025</v>
      </c>
      <c r="AO221" s="13">
        <f t="shared" si="165"/>
        <v>2813.5073827337451</v>
      </c>
      <c r="AP221" s="13">
        <f t="shared" si="203"/>
        <v>628.41966277274457</v>
      </c>
      <c r="AQ221" s="13">
        <f t="shared" si="166"/>
        <v>16763.732445960341</v>
      </c>
      <c r="AR221" s="13">
        <f t="shared" si="188"/>
        <v>704.9663862702804</v>
      </c>
      <c r="AS221" s="38">
        <f t="shared" si="167"/>
        <v>2813.5073827337451</v>
      </c>
      <c r="AT221" s="37">
        <f t="shared" si="189"/>
        <v>80763974.665005758</v>
      </c>
      <c r="AU221" s="13">
        <f t="shared" si="168"/>
        <v>33129.294861750393</v>
      </c>
      <c r="AV221">
        <f t="shared" si="190"/>
        <v>80764125.940324768</v>
      </c>
      <c r="AW221" s="13">
        <f t="shared" si="169"/>
        <v>80764377.431120396</v>
      </c>
      <c r="AX221" s="13">
        <f t="shared" si="204"/>
        <v>197675123.00301972</v>
      </c>
      <c r="AY221" s="13">
        <f t="shared" si="170"/>
        <v>16763.732445960341</v>
      </c>
      <c r="AZ221">
        <f t="shared" si="191"/>
        <v>197675199.54974321</v>
      </c>
      <c r="BA221" s="13">
        <f t="shared" si="171"/>
        <v>197675525.94803166</v>
      </c>
      <c r="BB221" s="37">
        <f t="shared" si="192"/>
        <v>112.97425663945214</v>
      </c>
      <c r="BC221" s="13">
        <f t="shared" si="172"/>
        <v>30762.916657339658</v>
      </c>
      <c r="BD221">
        <f t="shared" si="193"/>
        <v>253.44419571406246</v>
      </c>
      <c r="BE221" s="13">
        <f t="shared" si="173"/>
        <v>503.35057957927143</v>
      </c>
      <c r="BF221" s="13">
        <f t="shared" si="205"/>
        <v>112.84441182105685</v>
      </c>
      <c r="BG221" s="13">
        <f t="shared" si="174"/>
        <v>16763.732445960341</v>
      </c>
      <c r="BH221">
        <f t="shared" si="194"/>
        <v>189.39113531859266</v>
      </c>
      <c r="BI221" s="13">
        <f t="shared" si="175"/>
        <v>503.35057957927143</v>
      </c>
      <c r="BJ221" s="37">
        <f t="shared" si="195"/>
        <v>1.3160841587359395</v>
      </c>
      <c r="BK221" s="13">
        <f t="shared" si="176"/>
        <v>2366.3782044107429</v>
      </c>
      <c r="BL221">
        <f t="shared" si="196"/>
        <v>12.121464087552118</v>
      </c>
      <c r="BM221" s="13">
        <f t="shared" si="177"/>
        <v>5.6772349545232395</v>
      </c>
      <c r="BN221" s="13">
        <f t="shared" si="206"/>
        <v>1.7748691837326502</v>
      </c>
      <c r="BO221" s="13">
        <f t="shared" si="178"/>
        <v>16763.732445960341</v>
      </c>
      <c r="BP221">
        <f t="shared" si="197"/>
        <v>78.321592681268456</v>
      </c>
      <c r="BQ221" s="13">
        <f t="shared" si="179"/>
        <v>5.6772349545232395</v>
      </c>
      <c r="BR221" s="37">
        <f t="shared" si="198"/>
        <v>186.01507445024774</v>
      </c>
      <c r="BS221" s="13">
        <f t="shared" si="180"/>
        <v>37862.051270571887</v>
      </c>
      <c r="BT221">
        <f t="shared" si="199"/>
        <v>358.90115331130659</v>
      </c>
      <c r="BU221" s="13">
        <f t="shared" si="181"/>
        <v>829.96785815000442</v>
      </c>
      <c r="BV221" s="13">
        <f t="shared" si="207"/>
        <v>117588208.32452293</v>
      </c>
      <c r="BW221" s="13">
        <f t="shared" si="182"/>
        <v>16763.732445960341</v>
      </c>
      <c r="BX221">
        <f t="shared" si="200"/>
        <v>117588284.87124643</v>
      </c>
      <c r="BY221" s="13">
        <f t="shared" si="183"/>
        <v>117588852.55430891</v>
      </c>
    </row>
    <row r="222" spans="29:77" x14ac:dyDescent="0.2">
      <c r="AC222">
        <v>220</v>
      </c>
      <c r="AD222" s="37">
        <f t="shared" si="184"/>
        <v>370951371.2937628</v>
      </c>
      <c r="AE222" s="13">
        <f t="shared" si="160"/>
        <v>30762.916657339658</v>
      </c>
      <c r="AF222">
        <f t="shared" si="201"/>
        <v>370951511.12520218</v>
      </c>
      <c r="AG222" s="13">
        <f t="shared" si="161"/>
        <v>370952418.14796197</v>
      </c>
      <c r="AH222" s="13">
        <f t="shared" si="202"/>
        <v>370951371.16391802</v>
      </c>
      <c r="AI222" s="13">
        <f t="shared" si="162"/>
        <v>16763.732445960341</v>
      </c>
      <c r="AJ222">
        <f t="shared" si="185"/>
        <v>370951447.36270189</v>
      </c>
      <c r="AK222" s="13">
        <f t="shared" si="163"/>
        <v>370952418.14796197</v>
      </c>
      <c r="AL222" s="37">
        <f t="shared" si="186"/>
        <v>628.5495075911399</v>
      </c>
      <c r="AM222" s="13">
        <f t="shared" si="164"/>
        <v>30762.916657339658</v>
      </c>
      <c r="AN222">
        <f t="shared" si="187"/>
        <v>768.38094694268375</v>
      </c>
      <c r="AO222" s="13">
        <f t="shared" si="165"/>
        <v>2813.5073827337451</v>
      </c>
      <c r="AP222" s="13">
        <f t="shared" si="203"/>
        <v>628.41966277274457</v>
      </c>
      <c r="AQ222" s="13">
        <f t="shared" si="166"/>
        <v>16763.732445960341</v>
      </c>
      <c r="AR222" s="13">
        <f t="shared" si="188"/>
        <v>704.61844661801888</v>
      </c>
      <c r="AS222" s="38">
        <f t="shared" si="167"/>
        <v>2813.5073827337451</v>
      </c>
      <c r="AT222" s="37">
        <f t="shared" si="189"/>
        <v>80763974.665005758</v>
      </c>
      <c r="AU222" s="13">
        <f t="shared" si="168"/>
        <v>33129.294861750393</v>
      </c>
      <c r="AV222">
        <f t="shared" si="190"/>
        <v>80764125.252709672</v>
      </c>
      <c r="AW222" s="13">
        <f t="shared" si="169"/>
        <v>80764377.431120396</v>
      </c>
      <c r="AX222" s="13">
        <f t="shared" si="204"/>
        <v>197675123.00301972</v>
      </c>
      <c r="AY222" s="13">
        <f t="shared" si="170"/>
        <v>16763.732445960341</v>
      </c>
      <c r="AZ222">
        <f t="shared" si="191"/>
        <v>197675199.20180357</v>
      </c>
      <c r="BA222" s="13">
        <f t="shared" si="171"/>
        <v>197675525.94803166</v>
      </c>
      <c r="BB222" s="37">
        <f t="shared" si="192"/>
        <v>112.97425663945214</v>
      </c>
      <c r="BC222" s="13">
        <f t="shared" si="172"/>
        <v>30762.916657339658</v>
      </c>
      <c r="BD222">
        <f t="shared" si="193"/>
        <v>252.80569599099604</v>
      </c>
      <c r="BE222" s="13">
        <f t="shared" si="173"/>
        <v>503.35057957927143</v>
      </c>
      <c r="BF222" s="13">
        <f t="shared" si="205"/>
        <v>112.84441182105685</v>
      </c>
      <c r="BG222" s="13">
        <f t="shared" si="174"/>
        <v>16763.732445960341</v>
      </c>
      <c r="BH222">
        <f t="shared" si="194"/>
        <v>189.04319566633114</v>
      </c>
      <c r="BI222" s="13">
        <f t="shared" si="175"/>
        <v>503.35057957927143</v>
      </c>
      <c r="BJ222" s="37">
        <f t="shared" si="195"/>
        <v>1.3160841587359395</v>
      </c>
      <c r="BK222" s="13">
        <f t="shared" si="176"/>
        <v>2366.3782044107429</v>
      </c>
      <c r="BL222">
        <f t="shared" si="196"/>
        <v>12.072348724239317</v>
      </c>
      <c r="BM222" s="13">
        <f t="shared" si="177"/>
        <v>5.6772349545232395</v>
      </c>
      <c r="BN222" s="13">
        <f t="shared" si="206"/>
        <v>1.7748691837326502</v>
      </c>
      <c r="BO222" s="13">
        <f t="shared" si="178"/>
        <v>16763.732445960341</v>
      </c>
      <c r="BP222">
        <f t="shared" si="197"/>
        <v>77.973653029006925</v>
      </c>
      <c r="BQ222" s="13">
        <f t="shared" si="179"/>
        <v>5.6772349545232395</v>
      </c>
      <c r="BR222" s="37">
        <f t="shared" si="198"/>
        <v>186.01507445024774</v>
      </c>
      <c r="BS222" s="13">
        <f t="shared" si="180"/>
        <v>37862.051270571887</v>
      </c>
      <c r="BT222">
        <f t="shared" si="199"/>
        <v>358.11530749830177</v>
      </c>
      <c r="BU222" s="13">
        <f t="shared" si="181"/>
        <v>829.96785815000442</v>
      </c>
      <c r="BV222" s="13">
        <f t="shared" si="207"/>
        <v>117588208.32452293</v>
      </c>
      <c r="BW222" s="13">
        <f t="shared" si="182"/>
        <v>16763.732445960341</v>
      </c>
      <c r="BX222">
        <f t="shared" si="200"/>
        <v>117588284.52330677</v>
      </c>
      <c r="BY222" s="13">
        <f t="shared" si="183"/>
        <v>117588852.55430891</v>
      </c>
    </row>
    <row r="223" spans="29:77" x14ac:dyDescent="0.2">
      <c r="AC223">
        <v>221</v>
      </c>
      <c r="AD223" s="37">
        <f t="shared" si="184"/>
        <v>370951371.2937628</v>
      </c>
      <c r="AE223" s="13">
        <f t="shared" si="160"/>
        <v>30762.916657339658</v>
      </c>
      <c r="AF223">
        <f t="shared" si="201"/>
        <v>370951510.4924807</v>
      </c>
      <c r="AG223" s="13">
        <f t="shared" si="161"/>
        <v>370952418.14796197</v>
      </c>
      <c r="AH223" s="13">
        <f t="shared" si="202"/>
        <v>370951371.16391802</v>
      </c>
      <c r="AI223" s="13">
        <f t="shared" si="162"/>
        <v>16763.732445960341</v>
      </c>
      <c r="AJ223">
        <f t="shared" si="185"/>
        <v>370951447.01791096</v>
      </c>
      <c r="AK223" s="13">
        <f t="shared" si="163"/>
        <v>370952418.14796197</v>
      </c>
      <c r="AL223" s="37">
        <f t="shared" si="186"/>
        <v>628.5495075911399</v>
      </c>
      <c r="AM223" s="13">
        <f t="shared" si="164"/>
        <v>30762.916657339658</v>
      </c>
      <c r="AN223">
        <f t="shared" si="187"/>
        <v>767.74822549765418</v>
      </c>
      <c r="AO223" s="13">
        <f t="shared" si="165"/>
        <v>2813.5073827337451</v>
      </c>
      <c r="AP223" s="13">
        <f t="shared" si="203"/>
        <v>628.41966277274457</v>
      </c>
      <c r="AQ223" s="13">
        <f t="shared" si="166"/>
        <v>16763.732445960341</v>
      </c>
      <c r="AR223" s="13">
        <f t="shared" si="188"/>
        <v>704.27365574089094</v>
      </c>
      <c r="AS223" s="38">
        <f t="shared" si="167"/>
        <v>2813.5073827337451</v>
      </c>
      <c r="AT223" s="37">
        <f t="shared" si="189"/>
        <v>80763974.665005758</v>
      </c>
      <c r="AU223" s="13">
        <f t="shared" si="168"/>
        <v>33129.294861750393</v>
      </c>
      <c r="AV223">
        <f t="shared" si="190"/>
        <v>80764124.571317345</v>
      </c>
      <c r="AW223" s="13">
        <f t="shared" si="169"/>
        <v>80764377.431120396</v>
      </c>
      <c r="AX223" s="13">
        <f t="shared" si="204"/>
        <v>197675123.00301972</v>
      </c>
      <c r="AY223" s="13">
        <f t="shared" si="170"/>
        <v>16763.732445960341</v>
      </c>
      <c r="AZ223">
        <f t="shared" si="191"/>
        <v>197675198.85701269</v>
      </c>
      <c r="BA223" s="13">
        <f t="shared" si="171"/>
        <v>197675525.94803166</v>
      </c>
      <c r="BB223" s="37">
        <f t="shared" si="192"/>
        <v>112.97425663945214</v>
      </c>
      <c r="BC223" s="13">
        <f t="shared" si="172"/>
        <v>30762.916657339658</v>
      </c>
      <c r="BD223">
        <f t="shared" si="193"/>
        <v>252.17297454596641</v>
      </c>
      <c r="BE223" s="13">
        <f t="shared" si="173"/>
        <v>503.35057957927143</v>
      </c>
      <c r="BF223" s="13">
        <f t="shared" si="205"/>
        <v>112.84441182105685</v>
      </c>
      <c r="BG223" s="13">
        <f t="shared" si="174"/>
        <v>16763.732445960341</v>
      </c>
      <c r="BH223">
        <f t="shared" si="194"/>
        <v>188.69840478920321</v>
      </c>
      <c r="BI223" s="13">
        <f t="shared" si="175"/>
        <v>503.35057957927143</v>
      </c>
      <c r="BJ223" s="37">
        <f t="shared" si="195"/>
        <v>1.3160841587359395</v>
      </c>
      <c r="BK223" s="13">
        <f t="shared" si="176"/>
        <v>2366.3782044107429</v>
      </c>
      <c r="BL223">
        <f t="shared" si="196"/>
        <v>12.023677843852424</v>
      </c>
      <c r="BM223" s="13">
        <f t="shared" si="177"/>
        <v>5.6772349545232395</v>
      </c>
      <c r="BN223" s="13">
        <f t="shared" si="206"/>
        <v>1.7748691837326502</v>
      </c>
      <c r="BO223" s="13">
        <f t="shared" si="178"/>
        <v>16763.732445960341</v>
      </c>
      <c r="BP223">
        <f t="shared" si="197"/>
        <v>77.628862151878991</v>
      </c>
      <c r="BQ223" s="13">
        <f t="shared" si="179"/>
        <v>5.6772349545232395</v>
      </c>
      <c r="BR223" s="37">
        <f t="shared" si="198"/>
        <v>186.01507445024774</v>
      </c>
      <c r="BS223" s="13">
        <f t="shared" si="180"/>
        <v>37862.051270571887</v>
      </c>
      <c r="BT223">
        <f t="shared" si="199"/>
        <v>357.33657341211148</v>
      </c>
      <c r="BU223" s="13">
        <f t="shared" si="181"/>
        <v>829.96785815000442</v>
      </c>
      <c r="BV223" s="13">
        <f t="shared" si="207"/>
        <v>117588208.32452293</v>
      </c>
      <c r="BW223" s="13">
        <f t="shared" si="182"/>
        <v>16763.732445960341</v>
      </c>
      <c r="BX223">
        <f t="shared" si="200"/>
        <v>117588284.1785159</v>
      </c>
      <c r="BY223" s="13">
        <f t="shared" si="183"/>
        <v>117588852.55430891</v>
      </c>
    </row>
    <row r="224" spans="29:77" x14ac:dyDescent="0.2">
      <c r="AC224">
        <v>222</v>
      </c>
      <c r="AD224" s="37">
        <f t="shared" si="184"/>
        <v>370951371.2937628</v>
      </c>
      <c r="AE224" s="13">
        <f t="shared" si="160"/>
        <v>30762.916657339658</v>
      </c>
      <c r="AF224">
        <f t="shared" si="201"/>
        <v>370951509.86545944</v>
      </c>
      <c r="AG224" s="13">
        <f t="shared" si="161"/>
        <v>370952418.14796197</v>
      </c>
      <c r="AH224" s="13">
        <f t="shared" si="202"/>
        <v>370951371.16391802</v>
      </c>
      <c r="AI224" s="13">
        <f t="shared" si="162"/>
        <v>16763.732445960341</v>
      </c>
      <c r="AJ224">
        <f t="shared" si="185"/>
        <v>370951446.67622632</v>
      </c>
      <c r="AK224" s="13">
        <f t="shared" si="163"/>
        <v>370952418.14796197</v>
      </c>
      <c r="AL224" s="37">
        <f t="shared" si="186"/>
        <v>628.5495075911399</v>
      </c>
      <c r="AM224" s="13">
        <f t="shared" si="164"/>
        <v>30762.916657339658</v>
      </c>
      <c r="AN224">
        <f t="shared" si="187"/>
        <v>767.12120424582304</v>
      </c>
      <c r="AO224" s="13">
        <f t="shared" si="165"/>
        <v>2813.5073827337451</v>
      </c>
      <c r="AP224" s="13">
        <f t="shared" si="203"/>
        <v>628.41966277274457</v>
      </c>
      <c r="AQ224" s="13">
        <f t="shared" si="166"/>
        <v>16763.732445960341</v>
      </c>
      <c r="AR224" s="13">
        <f t="shared" si="188"/>
        <v>703.93197108788127</v>
      </c>
      <c r="AS224" s="38">
        <f t="shared" si="167"/>
        <v>2813.5073827337451</v>
      </c>
      <c r="AT224" s="37">
        <f t="shared" si="189"/>
        <v>80763974.665005758</v>
      </c>
      <c r="AU224" s="13">
        <f t="shared" si="168"/>
        <v>33129.294861750393</v>
      </c>
      <c r="AV224">
        <f t="shared" si="190"/>
        <v>80764123.8960637</v>
      </c>
      <c r="AW224" s="13">
        <f t="shared" si="169"/>
        <v>80764377.431120396</v>
      </c>
      <c r="AX224" s="13">
        <f t="shared" si="204"/>
        <v>197675123.00301972</v>
      </c>
      <c r="AY224" s="13">
        <f t="shared" si="170"/>
        <v>16763.732445960341</v>
      </c>
      <c r="AZ224">
        <f t="shared" si="191"/>
        <v>197675198.51532805</v>
      </c>
      <c r="BA224" s="13">
        <f t="shared" si="171"/>
        <v>197675525.94803166</v>
      </c>
      <c r="BB224" s="37">
        <f t="shared" si="192"/>
        <v>112.97425663945214</v>
      </c>
      <c r="BC224" s="13">
        <f t="shared" si="172"/>
        <v>30762.916657339658</v>
      </c>
      <c r="BD224">
        <f t="shared" si="193"/>
        <v>251.54595329413527</v>
      </c>
      <c r="BE224" s="13">
        <f t="shared" si="173"/>
        <v>503.35057957927143</v>
      </c>
      <c r="BF224" s="13">
        <f t="shared" si="205"/>
        <v>112.84441182105685</v>
      </c>
      <c r="BG224" s="13">
        <f t="shared" si="174"/>
        <v>16763.732445960341</v>
      </c>
      <c r="BH224">
        <f t="shared" si="194"/>
        <v>188.35672013619353</v>
      </c>
      <c r="BI224" s="13">
        <f t="shared" si="175"/>
        <v>503.35057957927143</v>
      </c>
      <c r="BJ224" s="37">
        <f t="shared" si="195"/>
        <v>1.3160841587359395</v>
      </c>
      <c r="BK224" s="13">
        <f t="shared" si="176"/>
        <v>2366.3782044107429</v>
      </c>
      <c r="BL224">
        <f t="shared" si="196"/>
        <v>11.975445439865412</v>
      </c>
      <c r="BM224" s="13">
        <f t="shared" si="177"/>
        <v>5.6772349545232395</v>
      </c>
      <c r="BN224" s="13">
        <f t="shared" si="206"/>
        <v>1.7748691837326502</v>
      </c>
      <c r="BO224" s="13">
        <f t="shared" si="178"/>
        <v>16763.732445960341</v>
      </c>
      <c r="BP224">
        <f t="shared" si="197"/>
        <v>77.287177498869312</v>
      </c>
      <c r="BQ224" s="13">
        <f t="shared" si="179"/>
        <v>5.6772349545232395</v>
      </c>
      <c r="BR224" s="37">
        <f t="shared" si="198"/>
        <v>186.01507445024774</v>
      </c>
      <c r="BS224" s="13">
        <f t="shared" si="180"/>
        <v>37862.051270571887</v>
      </c>
      <c r="BT224">
        <f t="shared" si="199"/>
        <v>356.56485494831929</v>
      </c>
      <c r="BU224" s="13">
        <f t="shared" si="181"/>
        <v>829.96785815000442</v>
      </c>
      <c r="BV224" s="13">
        <f t="shared" si="207"/>
        <v>117588208.32452293</v>
      </c>
      <c r="BW224" s="13">
        <f t="shared" si="182"/>
        <v>16763.732445960341</v>
      </c>
      <c r="BX224">
        <f t="shared" si="200"/>
        <v>117588283.83683124</v>
      </c>
      <c r="BY224" s="13">
        <f t="shared" si="183"/>
        <v>117588852.55430891</v>
      </c>
    </row>
    <row r="225" spans="29:77" x14ac:dyDescent="0.2">
      <c r="AC225">
        <v>223</v>
      </c>
      <c r="AD225" s="37">
        <f t="shared" si="184"/>
        <v>370951371.2937628</v>
      </c>
      <c r="AE225" s="13">
        <f t="shared" si="160"/>
        <v>30762.916657339658</v>
      </c>
      <c r="AF225">
        <f t="shared" si="201"/>
        <v>370951509.24406171</v>
      </c>
      <c r="AG225" s="13">
        <f t="shared" si="161"/>
        <v>370952418.14796197</v>
      </c>
      <c r="AH225" s="13">
        <f t="shared" si="202"/>
        <v>370951371.16391802</v>
      </c>
      <c r="AI225" s="13">
        <f t="shared" si="162"/>
        <v>16763.732445960341</v>
      </c>
      <c r="AJ225">
        <f t="shared" si="185"/>
        <v>370951446.33760613</v>
      </c>
      <c r="AK225" s="13">
        <f t="shared" si="163"/>
        <v>370952418.14796197</v>
      </c>
      <c r="AL225" s="37">
        <f t="shared" si="186"/>
        <v>628.5495075911399</v>
      </c>
      <c r="AM225" s="13">
        <f t="shared" si="164"/>
        <v>30762.916657339658</v>
      </c>
      <c r="AN225">
        <f t="shared" si="187"/>
        <v>766.49980650297698</v>
      </c>
      <c r="AO225" s="13">
        <f t="shared" si="165"/>
        <v>2813.5073827337451</v>
      </c>
      <c r="AP225" s="13">
        <f t="shared" si="203"/>
        <v>628.41966277274457</v>
      </c>
      <c r="AQ225" s="13">
        <f t="shared" si="166"/>
        <v>16763.732445960341</v>
      </c>
      <c r="AR225" s="13">
        <f t="shared" si="188"/>
        <v>703.59335087122145</v>
      </c>
      <c r="AS225" s="38">
        <f t="shared" si="167"/>
        <v>2813.5073827337451</v>
      </c>
      <c r="AT225" s="37">
        <f t="shared" si="189"/>
        <v>80763974.665005758</v>
      </c>
      <c r="AU225" s="13">
        <f t="shared" si="168"/>
        <v>33129.294861750393</v>
      </c>
      <c r="AV225">
        <f t="shared" si="190"/>
        <v>80764123.226866126</v>
      </c>
      <c r="AW225" s="13">
        <f t="shared" si="169"/>
        <v>80764377.431120396</v>
      </c>
      <c r="AX225" s="13">
        <f t="shared" si="204"/>
        <v>197675123.00301972</v>
      </c>
      <c r="AY225" s="13">
        <f t="shared" si="170"/>
        <v>16763.732445960341</v>
      </c>
      <c r="AZ225">
        <f t="shared" si="191"/>
        <v>197675198.1767078</v>
      </c>
      <c r="BA225" s="13">
        <f t="shared" si="171"/>
        <v>197675525.94803166</v>
      </c>
      <c r="BB225" s="37">
        <f t="shared" si="192"/>
        <v>112.97425663945214</v>
      </c>
      <c r="BC225" s="13">
        <f t="shared" si="172"/>
        <v>30762.916657339658</v>
      </c>
      <c r="BD225">
        <f t="shared" si="193"/>
        <v>250.92455555128916</v>
      </c>
      <c r="BE225" s="13">
        <f t="shared" si="173"/>
        <v>503.35057957927143</v>
      </c>
      <c r="BF225" s="13">
        <f t="shared" si="205"/>
        <v>112.84441182105685</v>
      </c>
      <c r="BG225" s="13">
        <f t="shared" si="174"/>
        <v>16763.732445960341</v>
      </c>
      <c r="BH225">
        <f t="shared" si="194"/>
        <v>188.01809991953371</v>
      </c>
      <c r="BI225" s="13">
        <f t="shared" si="175"/>
        <v>503.35057957927143</v>
      </c>
      <c r="BJ225" s="37">
        <f t="shared" si="195"/>
        <v>1.3160841587359395</v>
      </c>
      <c r="BK225" s="13">
        <f t="shared" si="176"/>
        <v>2366.3782044107429</v>
      </c>
      <c r="BL225">
        <f t="shared" si="196"/>
        <v>11.927645613492635</v>
      </c>
      <c r="BM225" s="13">
        <f t="shared" si="177"/>
        <v>5.6772349545232395</v>
      </c>
      <c r="BN225" s="13">
        <f t="shared" si="206"/>
        <v>1.7748691837326502</v>
      </c>
      <c r="BO225" s="13">
        <f t="shared" si="178"/>
        <v>16763.732445960341</v>
      </c>
      <c r="BP225">
        <f t="shared" si="197"/>
        <v>76.948557282209507</v>
      </c>
      <c r="BQ225" s="13">
        <f t="shared" si="179"/>
        <v>5.6772349545232395</v>
      </c>
      <c r="BR225" s="37">
        <f t="shared" si="198"/>
        <v>186.01507445024774</v>
      </c>
      <c r="BS225" s="13">
        <f t="shared" si="180"/>
        <v>37862.051270571887</v>
      </c>
      <c r="BT225">
        <f t="shared" si="199"/>
        <v>355.80005772635485</v>
      </c>
      <c r="BU225" s="13">
        <f t="shared" si="181"/>
        <v>829.96785815000442</v>
      </c>
      <c r="BV225" s="13">
        <f t="shared" si="207"/>
        <v>117588208.32452293</v>
      </c>
      <c r="BW225" s="13">
        <f t="shared" si="182"/>
        <v>16763.732445960341</v>
      </c>
      <c r="BX225">
        <f t="shared" si="200"/>
        <v>117588283.49821103</v>
      </c>
      <c r="BY225" s="13">
        <f t="shared" si="183"/>
        <v>117588852.55430891</v>
      </c>
    </row>
    <row r="226" spans="29:77" x14ac:dyDescent="0.2">
      <c r="AC226">
        <v>224</v>
      </c>
      <c r="AD226" s="37">
        <f t="shared" si="184"/>
        <v>370951371.2937628</v>
      </c>
      <c r="AE226" s="13">
        <f t="shared" si="160"/>
        <v>30762.916657339658</v>
      </c>
      <c r="AF226">
        <f t="shared" si="201"/>
        <v>370951508.62821215</v>
      </c>
      <c r="AG226" s="13">
        <f t="shared" si="161"/>
        <v>370952418.14796197</v>
      </c>
      <c r="AH226" s="13">
        <f t="shared" si="202"/>
        <v>370951371.16391802</v>
      </c>
      <c r="AI226" s="13">
        <f t="shared" si="162"/>
        <v>16763.732445960341</v>
      </c>
      <c r="AJ226">
        <f t="shared" si="185"/>
        <v>370951446.00200927</v>
      </c>
      <c r="AK226" s="13">
        <f t="shared" si="163"/>
        <v>370952418.14796197</v>
      </c>
      <c r="AL226" s="37">
        <f t="shared" si="186"/>
        <v>628.5495075911399</v>
      </c>
      <c r="AM226" s="13">
        <f t="shared" si="164"/>
        <v>30762.916657339658</v>
      </c>
      <c r="AN226">
        <f t="shared" si="187"/>
        <v>765.88395695426334</v>
      </c>
      <c r="AO226" s="13">
        <f t="shared" si="165"/>
        <v>2813.5073827337451</v>
      </c>
      <c r="AP226" s="13">
        <f t="shared" si="203"/>
        <v>628.41966277274457</v>
      </c>
      <c r="AQ226" s="13">
        <f t="shared" si="166"/>
        <v>16763.732445960341</v>
      </c>
      <c r="AR226" s="13">
        <f t="shared" si="188"/>
        <v>703.25775404935325</v>
      </c>
      <c r="AS226" s="38">
        <f t="shared" si="167"/>
        <v>2813.5073827337451</v>
      </c>
      <c r="AT226" s="37">
        <f t="shared" si="189"/>
        <v>80763974.665005758</v>
      </c>
      <c r="AU226" s="13">
        <f t="shared" si="168"/>
        <v>33129.294861750393</v>
      </c>
      <c r="AV226">
        <f t="shared" si="190"/>
        <v>80764122.56364353</v>
      </c>
      <c r="AW226" s="13">
        <f t="shared" si="169"/>
        <v>80764377.431120396</v>
      </c>
      <c r="AX226" s="13">
        <f t="shared" si="204"/>
        <v>197675123.00301972</v>
      </c>
      <c r="AY226" s="13">
        <f t="shared" si="170"/>
        <v>16763.732445960341</v>
      </c>
      <c r="AZ226">
        <f t="shared" si="191"/>
        <v>197675197.841111</v>
      </c>
      <c r="BA226" s="13">
        <f t="shared" si="171"/>
        <v>197675525.94803166</v>
      </c>
      <c r="BB226" s="37">
        <f t="shared" si="192"/>
        <v>112.97425663945214</v>
      </c>
      <c r="BC226" s="13">
        <f t="shared" si="172"/>
        <v>30762.916657339658</v>
      </c>
      <c r="BD226">
        <f t="shared" si="193"/>
        <v>250.3087060025756</v>
      </c>
      <c r="BE226" s="13">
        <f t="shared" si="173"/>
        <v>503.35057957927143</v>
      </c>
      <c r="BF226" s="13">
        <f t="shared" si="205"/>
        <v>112.84441182105685</v>
      </c>
      <c r="BG226" s="13">
        <f t="shared" si="174"/>
        <v>16763.732445960341</v>
      </c>
      <c r="BH226">
        <f t="shared" si="194"/>
        <v>187.68250309766552</v>
      </c>
      <c r="BI226" s="13">
        <f t="shared" si="175"/>
        <v>503.35057957927143</v>
      </c>
      <c r="BJ226" s="37">
        <f t="shared" si="195"/>
        <v>1.3160841587359395</v>
      </c>
      <c r="BK226" s="13">
        <f t="shared" si="176"/>
        <v>2366.3782044107429</v>
      </c>
      <c r="BL226">
        <f t="shared" si="196"/>
        <v>11.8802725712839</v>
      </c>
      <c r="BM226" s="13">
        <f t="shared" si="177"/>
        <v>5.6772349545232395</v>
      </c>
      <c r="BN226" s="13">
        <f t="shared" si="206"/>
        <v>1.7748691837326502</v>
      </c>
      <c r="BO226" s="13">
        <f t="shared" si="178"/>
        <v>16763.732445960341</v>
      </c>
      <c r="BP226">
        <f t="shared" si="197"/>
        <v>76.612960460341313</v>
      </c>
      <c r="BQ226" s="13">
        <f t="shared" si="179"/>
        <v>5.6772349545232395</v>
      </c>
      <c r="BR226" s="37">
        <f t="shared" si="198"/>
        <v>186.01507445024774</v>
      </c>
      <c r="BS226" s="13">
        <f t="shared" si="180"/>
        <v>37862.051270571887</v>
      </c>
      <c r="BT226">
        <f t="shared" si="199"/>
        <v>355.04208905101507</v>
      </c>
      <c r="BU226" s="13">
        <f t="shared" si="181"/>
        <v>829.96785815000442</v>
      </c>
      <c r="BV226" s="13">
        <f t="shared" si="207"/>
        <v>117588208.32452293</v>
      </c>
      <c r="BW226" s="13">
        <f t="shared" si="182"/>
        <v>16763.732445960341</v>
      </c>
      <c r="BX226">
        <f t="shared" si="200"/>
        <v>117588283.16261421</v>
      </c>
      <c r="BY226" s="13">
        <f t="shared" si="183"/>
        <v>117588852.55430891</v>
      </c>
    </row>
    <row r="227" spans="29:77" x14ac:dyDescent="0.2">
      <c r="AC227">
        <v>225</v>
      </c>
      <c r="AD227" s="37">
        <f t="shared" si="184"/>
        <v>370951371.2937628</v>
      </c>
      <c r="AE227" s="13">
        <f t="shared" si="160"/>
        <v>30762.916657339658</v>
      </c>
      <c r="AF227">
        <f t="shared" si="201"/>
        <v>370951508.01783681</v>
      </c>
      <c r="AG227" s="13">
        <f t="shared" si="161"/>
        <v>370952418.14796197</v>
      </c>
      <c r="AH227" s="13">
        <f t="shared" si="202"/>
        <v>370951371.16391802</v>
      </c>
      <c r="AI227" s="13">
        <f t="shared" si="162"/>
        <v>16763.732445960341</v>
      </c>
      <c r="AJ227">
        <f t="shared" si="185"/>
        <v>370951445.66939557</v>
      </c>
      <c r="AK227" s="13">
        <f t="shared" si="163"/>
        <v>370952418.14796197</v>
      </c>
      <c r="AL227" s="37">
        <f t="shared" si="186"/>
        <v>628.5495075911399</v>
      </c>
      <c r="AM227" s="13">
        <f t="shared" si="164"/>
        <v>30762.916657339658</v>
      </c>
      <c r="AN227">
        <f t="shared" si="187"/>
        <v>765.27358162376061</v>
      </c>
      <c r="AO227" s="13">
        <f t="shared" si="165"/>
        <v>2813.5073827337451</v>
      </c>
      <c r="AP227" s="13">
        <f t="shared" si="203"/>
        <v>628.41966277274457</v>
      </c>
      <c r="AQ227" s="13">
        <f t="shared" si="166"/>
        <v>16763.732445960341</v>
      </c>
      <c r="AR227" s="13">
        <f t="shared" si="188"/>
        <v>702.92514031034602</v>
      </c>
      <c r="AS227" s="38">
        <f t="shared" si="167"/>
        <v>2813.5073827337451</v>
      </c>
      <c r="AT227" s="37">
        <f t="shared" si="189"/>
        <v>80763974.665005758</v>
      </c>
      <c r="AU227" s="13">
        <f t="shared" si="168"/>
        <v>33129.294861750393</v>
      </c>
      <c r="AV227">
        <f t="shared" si="190"/>
        <v>80764121.906316251</v>
      </c>
      <c r="AW227" s="13">
        <f t="shared" si="169"/>
        <v>80764377.431120396</v>
      </c>
      <c r="AX227" s="13">
        <f t="shared" si="204"/>
        <v>197675123.00301972</v>
      </c>
      <c r="AY227" s="13">
        <f t="shared" si="170"/>
        <v>16763.732445960341</v>
      </c>
      <c r="AZ227">
        <f t="shared" si="191"/>
        <v>197675197.50849727</v>
      </c>
      <c r="BA227" s="13">
        <f t="shared" si="171"/>
        <v>197675525.94803166</v>
      </c>
      <c r="BB227" s="37">
        <f t="shared" si="192"/>
        <v>112.97425663945214</v>
      </c>
      <c r="BC227" s="13">
        <f t="shared" si="172"/>
        <v>30762.916657339658</v>
      </c>
      <c r="BD227">
        <f t="shared" si="193"/>
        <v>249.69833067207284</v>
      </c>
      <c r="BE227" s="13">
        <f t="shared" si="173"/>
        <v>503.35057957927143</v>
      </c>
      <c r="BF227" s="13">
        <f t="shared" si="205"/>
        <v>112.84441182105685</v>
      </c>
      <c r="BG227" s="13">
        <f t="shared" si="174"/>
        <v>16763.732445960341</v>
      </c>
      <c r="BH227">
        <f t="shared" si="194"/>
        <v>187.34988935865834</v>
      </c>
      <c r="BI227" s="13">
        <f t="shared" si="175"/>
        <v>503.35057957927143</v>
      </c>
      <c r="BJ227" s="37">
        <f t="shared" si="195"/>
        <v>1.3160841587359395</v>
      </c>
      <c r="BK227" s="13">
        <f t="shared" si="176"/>
        <v>2366.3782044107429</v>
      </c>
      <c r="BL227">
        <f t="shared" si="196"/>
        <v>11.833320622783686</v>
      </c>
      <c r="BM227" s="13">
        <f t="shared" si="177"/>
        <v>5.6772349545232395</v>
      </c>
      <c r="BN227" s="13">
        <f t="shared" si="206"/>
        <v>1.7748691837326502</v>
      </c>
      <c r="BO227" s="13">
        <f t="shared" si="178"/>
        <v>16763.732445960341</v>
      </c>
      <c r="BP227">
        <f t="shared" si="197"/>
        <v>76.280346721334155</v>
      </c>
      <c r="BQ227" s="13">
        <f t="shared" si="179"/>
        <v>5.6772349545232395</v>
      </c>
      <c r="BR227" s="37">
        <f t="shared" si="198"/>
        <v>186.01507445024774</v>
      </c>
      <c r="BS227" s="13">
        <f t="shared" si="180"/>
        <v>37862.051270571887</v>
      </c>
      <c r="BT227">
        <f t="shared" si="199"/>
        <v>354.29085787501168</v>
      </c>
      <c r="BU227" s="13">
        <f t="shared" si="181"/>
        <v>829.96785815000442</v>
      </c>
      <c r="BV227" s="13">
        <f t="shared" si="207"/>
        <v>117588208.32452293</v>
      </c>
      <c r="BW227" s="13">
        <f t="shared" si="182"/>
        <v>16763.732445960341</v>
      </c>
      <c r="BX227">
        <f t="shared" si="200"/>
        <v>117588282.83000046</v>
      </c>
      <c r="BY227" s="13">
        <f t="shared" si="183"/>
        <v>117588852.55430891</v>
      </c>
    </row>
    <row r="228" spans="29:77" x14ac:dyDescent="0.2">
      <c r="AC228">
        <v>226</v>
      </c>
      <c r="AD228" s="37">
        <f t="shared" si="184"/>
        <v>370951371.2937628</v>
      </c>
      <c r="AE228" s="13">
        <f t="shared" si="160"/>
        <v>30762.916657339658</v>
      </c>
      <c r="AF228">
        <f t="shared" si="201"/>
        <v>370951507.41286308</v>
      </c>
      <c r="AG228" s="13">
        <f t="shared" si="161"/>
        <v>370952418.14796197</v>
      </c>
      <c r="AH228" s="13">
        <f t="shared" si="202"/>
        <v>370951371.16391802</v>
      </c>
      <c r="AI228" s="13">
        <f t="shared" si="162"/>
        <v>16763.732445960341</v>
      </c>
      <c r="AJ228">
        <f t="shared" si="185"/>
        <v>370951445.33972532</v>
      </c>
      <c r="AK228" s="13">
        <f t="shared" si="163"/>
        <v>370952418.14796197</v>
      </c>
      <c r="AL228" s="37">
        <f t="shared" si="186"/>
        <v>628.5495075911399</v>
      </c>
      <c r="AM228" s="13">
        <f t="shared" si="164"/>
        <v>30762.916657339658</v>
      </c>
      <c r="AN228">
        <f t="shared" si="187"/>
        <v>764.66860784485516</v>
      </c>
      <c r="AO228" s="13">
        <f t="shared" si="165"/>
        <v>2813.5073827337451</v>
      </c>
      <c r="AP228" s="13">
        <f t="shared" si="203"/>
        <v>628.41966277274457</v>
      </c>
      <c r="AQ228" s="13">
        <f t="shared" si="166"/>
        <v>16763.732445960341</v>
      </c>
      <c r="AR228" s="13">
        <f t="shared" si="188"/>
        <v>702.59547005575496</v>
      </c>
      <c r="AS228" s="38">
        <f t="shared" si="167"/>
        <v>2813.5073827337451</v>
      </c>
      <c r="AT228" s="37">
        <f t="shared" si="189"/>
        <v>80763974.665005758</v>
      </c>
      <c r="AU228" s="13">
        <f t="shared" si="168"/>
        <v>33129.294861750393</v>
      </c>
      <c r="AV228">
        <f t="shared" si="190"/>
        <v>80764121.254806027</v>
      </c>
      <c r="AW228" s="13">
        <f t="shared" si="169"/>
        <v>80764377.431120396</v>
      </c>
      <c r="AX228" s="13">
        <f t="shared" si="204"/>
        <v>197675123.00301972</v>
      </c>
      <c r="AY228" s="13">
        <f t="shared" si="170"/>
        <v>16763.732445960341</v>
      </c>
      <c r="AZ228">
        <f t="shared" si="191"/>
        <v>197675197.17882702</v>
      </c>
      <c r="BA228" s="13">
        <f t="shared" si="171"/>
        <v>197675525.94803166</v>
      </c>
      <c r="BB228" s="37">
        <f t="shared" si="192"/>
        <v>112.97425663945214</v>
      </c>
      <c r="BC228" s="13">
        <f t="shared" si="172"/>
        <v>30762.916657339658</v>
      </c>
      <c r="BD228">
        <f t="shared" si="193"/>
        <v>249.09335689316742</v>
      </c>
      <c r="BE228" s="13">
        <f t="shared" si="173"/>
        <v>503.35057957927143</v>
      </c>
      <c r="BF228" s="13">
        <f t="shared" si="205"/>
        <v>112.84441182105685</v>
      </c>
      <c r="BG228" s="13">
        <f t="shared" si="174"/>
        <v>16763.732445960341</v>
      </c>
      <c r="BH228">
        <f t="shared" si="194"/>
        <v>187.02021910406722</v>
      </c>
      <c r="BI228" s="13">
        <f t="shared" si="175"/>
        <v>503.35057957927143</v>
      </c>
      <c r="BJ228" s="37">
        <f t="shared" si="195"/>
        <v>1.3160841587359395</v>
      </c>
      <c r="BK228" s="13">
        <f t="shared" si="176"/>
        <v>2366.3782044107429</v>
      </c>
      <c r="BL228">
        <f t="shared" si="196"/>
        <v>11.786784178252502</v>
      </c>
      <c r="BM228" s="13">
        <f t="shared" si="177"/>
        <v>5.6772349545232395</v>
      </c>
      <c r="BN228" s="13">
        <f t="shared" si="206"/>
        <v>1.7748691837326502</v>
      </c>
      <c r="BO228" s="13">
        <f t="shared" si="178"/>
        <v>16763.732445960341</v>
      </c>
      <c r="BP228">
        <f t="shared" si="197"/>
        <v>75.950676466743005</v>
      </c>
      <c r="BQ228" s="13">
        <f t="shared" si="179"/>
        <v>5.6772349545232395</v>
      </c>
      <c r="BR228" s="37">
        <f t="shared" si="198"/>
        <v>186.01507445024774</v>
      </c>
      <c r="BS228" s="13">
        <f t="shared" si="180"/>
        <v>37862.051270571887</v>
      </c>
      <c r="BT228">
        <f t="shared" si="199"/>
        <v>353.54627476251272</v>
      </c>
      <c r="BU228" s="13">
        <f t="shared" si="181"/>
        <v>829.96785815000442</v>
      </c>
      <c r="BV228" s="13">
        <f t="shared" si="207"/>
        <v>117588208.32452293</v>
      </c>
      <c r="BW228" s="13">
        <f t="shared" si="182"/>
        <v>16763.732445960341</v>
      </c>
      <c r="BX228">
        <f t="shared" si="200"/>
        <v>117588282.50033021</v>
      </c>
      <c r="BY228" s="13">
        <f t="shared" si="183"/>
        <v>117588852.55430891</v>
      </c>
    </row>
    <row r="229" spans="29:77" x14ac:dyDescent="0.2">
      <c r="AC229">
        <v>227</v>
      </c>
      <c r="AD229" s="37">
        <f t="shared" si="184"/>
        <v>370951371.2937628</v>
      </c>
      <c r="AE229" s="13">
        <f t="shared" si="160"/>
        <v>30762.916657339658</v>
      </c>
      <c r="AF229">
        <f t="shared" si="201"/>
        <v>370951506.81321943</v>
      </c>
      <c r="AG229" s="13">
        <f t="shared" si="161"/>
        <v>370952418.14796197</v>
      </c>
      <c r="AH229" s="13">
        <f t="shared" si="202"/>
        <v>370951371.16391802</v>
      </c>
      <c r="AI229" s="13">
        <f t="shared" si="162"/>
        <v>16763.732445960341</v>
      </c>
      <c r="AJ229">
        <f t="shared" si="185"/>
        <v>370951445.01295966</v>
      </c>
      <c r="AK229" s="13">
        <f t="shared" si="163"/>
        <v>370952418.14796197</v>
      </c>
      <c r="AL229" s="37">
        <f t="shared" si="186"/>
        <v>628.5495075911399</v>
      </c>
      <c r="AM229" s="13">
        <f t="shared" si="164"/>
        <v>30762.916657339658</v>
      </c>
      <c r="AN229">
        <f t="shared" si="187"/>
        <v>764.06896423140267</v>
      </c>
      <c r="AO229" s="13">
        <f t="shared" si="165"/>
        <v>2813.5073827337451</v>
      </c>
      <c r="AP229" s="13">
        <f t="shared" si="203"/>
        <v>628.41966277274457</v>
      </c>
      <c r="AQ229" s="13">
        <f t="shared" si="166"/>
        <v>16763.732445960341</v>
      </c>
      <c r="AR229" s="13">
        <f t="shared" si="188"/>
        <v>702.26870438490471</v>
      </c>
      <c r="AS229" s="38">
        <f t="shared" si="167"/>
        <v>2813.5073827337451</v>
      </c>
      <c r="AT229" s="37">
        <f t="shared" si="189"/>
        <v>80763974.665005758</v>
      </c>
      <c r="AU229" s="13">
        <f t="shared" si="168"/>
        <v>33129.294861750393</v>
      </c>
      <c r="AV229">
        <f t="shared" si="190"/>
        <v>80764120.609035984</v>
      </c>
      <c r="AW229" s="13">
        <f t="shared" si="169"/>
        <v>80764377.431120396</v>
      </c>
      <c r="AX229" s="13">
        <f t="shared" si="204"/>
        <v>197675123.00301972</v>
      </c>
      <c r="AY229" s="13">
        <f t="shared" si="170"/>
        <v>16763.732445960341</v>
      </c>
      <c r="AZ229">
        <f t="shared" si="191"/>
        <v>197675196.85206133</v>
      </c>
      <c r="BA229" s="13">
        <f t="shared" si="171"/>
        <v>197675525.94803166</v>
      </c>
      <c r="BB229" s="37">
        <f t="shared" si="192"/>
        <v>112.97425663945214</v>
      </c>
      <c r="BC229" s="13">
        <f t="shared" si="172"/>
        <v>30762.916657339658</v>
      </c>
      <c r="BD229">
        <f t="shared" si="193"/>
        <v>248.49371327971494</v>
      </c>
      <c r="BE229" s="13">
        <f t="shared" si="173"/>
        <v>503.35057957927143</v>
      </c>
      <c r="BF229" s="13">
        <f t="shared" si="205"/>
        <v>112.84441182105685</v>
      </c>
      <c r="BG229" s="13">
        <f t="shared" si="174"/>
        <v>16763.732445960341</v>
      </c>
      <c r="BH229">
        <f t="shared" si="194"/>
        <v>186.69345343321694</v>
      </c>
      <c r="BI229" s="13">
        <f t="shared" si="175"/>
        <v>503.35057957927143</v>
      </c>
      <c r="BJ229" s="37">
        <f t="shared" si="195"/>
        <v>1.3160841587359395</v>
      </c>
      <c r="BK229" s="13">
        <f t="shared" si="176"/>
        <v>2366.3782044107429</v>
      </c>
      <c r="BL229">
        <f t="shared" si="196"/>
        <v>11.740657746448464</v>
      </c>
      <c r="BM229" s="13">
        <f t="shared" si="177"/>
        <v>5.6772349545232395</v>
      </c>
      <c r="BN229" s="13">
        <f t="shared" si="206"/>
        <v>1.7748691837326502</v>
      </c>
      <c r="BO229" s="13">
        <f t="shared" si="178"/>
        <v>16763.732445960341</v>
      </c>
      <c r="BP229">
        <f t="shared" si="197"/>
        <v>75.623910795892741</v>
      </c>
      <c r="BQ229" s="13">
        <f t="shared" si="179"/>
        <v>5.6772349545232395</v>
      </c>
      <c r="BR229" s="37">
        <f t="shared" si="198"/>
        <v>186.01507445024774</v>
      </c>
      <c r="BS229" s="13">
        <f t="shared" si="180"/>
        <v>37862.051270571887</v>
      </c>
      <c r="BT229">
        <f t="shared" si="199"/>
        <v>352.80825185364813</v>
      </c>
      <c r="BU229" s="13">
        <f t="shared" si="181"/>
        <v>829.96785815000442</v>
      </c>
      <c r="BV229" s="13">
        <f t="shared" si="207"/>
        <v>117588208.32452293</v>
      </c>
      <c r="BW229" s="13">
        <f t="shared" si="182"/>
        <v>16763.732445960341</v>
      </c>
      <c r="BX229">
        <f t="shared" si="200"/>
        <v>117588282.17356454</v>
      </c>
      <c r="BY229" s="13">
        <f t="shared" si="183"/>
        <v>117588852.55430891</v>
      </c>
    </row>
    <row r="230" spans="29:77" x14ac:dyDescent="0.2">
      <c r="AC230">
        <v>228</v>
      </c>
      <c r="AD230" s="37">
        <f t="shared" si="184"/>
        <v>370951371.2937628</v>
      </c>
      <c r="AE230" s="13">
        <f t="shared" si="160"/>
        <v>30762.916657339658</v>
      </c>
      <c r="AF230">
        <f t="shared" si="201"/>
        <v>370951506.21883589</v>
      </c>
      <c r="AG230" s="13">
        <f t="shared" si="161"/>
        <v>370952418.14796197</v>
      </c>
      <c r="AH230" s="13">
        <f t="shared" si="202"/>
        <v>370951371.16391802</v>
      </c>
      <c r="AI230" s="13">
        <f t="shared" si="162"/>
        <v>16763.732445960341</v>
      </c>
      <c r="AJ230">
        <f t="shared" si="185"/>
        <v>370951444.68906033</v>
      </c>
      <c r="AK230" s="13">
        <f t="shared" si="163"/>
        <v>370952418.14796197</v>
      </c>
      <c r="AL230" s="37">
        <f t="shared" si="186"/>
        <v>628.5495075911399</v>
      </c>
      <c r="AM230" s="13">
        <f t="shared" si="164"/>
        <v>30762.916657339658</v>
      </c>
      <c r="AN230">
        <f t="shared" si="187"/>
        <v>763.47458064964712</v>
      </c>
      <c r="AO230" s="13">
        <f t="shared" si="165"/>
        <v>2813.5073827337451</v>
      </c>
      <c r="AP230" s="13">
        <f t="shared" si="203"/>
        <v>628.41966277274457</v>
      </c>
      <c r="AQ230" s="13">
        <f t="shared" si="166"/>
        <v>16763.732445960341</v>
      </c>
      <c r="AR230" s="13">
        <f t="shared" si="188"/>
        <v>701.94480507958815</v>
      </c>
      <c r="AS230" s="38">
        <f t="shared" si="167"/>
        <v>2813.5073827337451</v>
      </c>
      <c r="AT230" s="37">
        <f t="shared" si="189"/>
        <v>80763974.665005758</v>
      </c>
      <c r="AU230" s="13">
        <f t="shared" si="168"/>
        <v>33129.294861750393</v>
      </c>
      <c r="AV230">
        <f t="shared" si="190"/>
        <v>80764119.968930587</v>
      </c>
      <c r="AW230" s="13">
        <f t="shared" si="169"/>
        <v>80764377.431120396</v>
      </c>
      <c r="AX230" s="13">
        <f t="shared" si="204"/>
        <v>197675123.00301972</v>
      </c>
      <c r="AY230" s="13">
        <f t="shared" si="170"/>
        <v>16763.732445960341</v>
      </c>
      <c r="AZ230">
        <f t="shared" si="191"/>
        <v>197675196.52816203</v>
      </c>
      <c r="BA230" s="13">
        <f t="shared" si="171"/>
        <v>197675525.94803166</v>
      </c>
      <c r="BB230" s="37">
        <f t="shared" si="192"/>
        <v>112.97425663945214</v>
      </c>
      <c r="BC230" s="13">
        <f t="shared" si="172"/>
        <v>30762.916657339658</v>
      </c>
      <c r="BD230">
        <f t="shared" si="193"/>
        <v>247.89932969795942</v>
      </c>
      <c r="BE230" s="13">
        <f t="shared" si="173"/>
        <v>503.35057957927143</v>
      </c>
      <c r="BF230" s="13">
        <f t="shared" si="205"/>
        <v>112.84441182105685</v>
      </c>
      <c r="BG230" s="13">
        <f t="shared" si="174"/>
        <v>16763.732445960341</v>
      </c>
      <c r="BH230">
        <f t="shared" si="194"/>
        <v>186.36955412790047</v>
      </c>
      <c r="BI230" s="13">
        <f t="shared" si="175"/>
        <v>503.35057957927143</v>
      </c>
      <c r="BJ230" s="37">
        <f t="shared" si="195"/>
        <v>1.3160841587359395</v>
      </c>
      <c r="BK230" s="13">
        <f t="shared" si="176"/>
        <v>2366.3782044107429</v>
      </c>
      <c r="BL230">
        <f t="shared" si="196"/>
        <v>11.694935932467269</v>
      </c>
      <c r="BM230" s="13">
        <f t="shared" si="177"/>
        <v>5.6772349545232395</v>
      </c>
      <c r="BN230" s="13">
        <f t="shared" si="206"/>
        <v>1.7748691837326502</v>
      </c>
      <c r="BO230" s="13">
        <f t="shared" si="178"/>
        <v>16763.732445960341</v>
      </c>
      <c r="BP230">
        <f t="shared" si="197"/>
        <v>75.300011490576253</v>
      </c>
      <c r="BQ230" s="13">
        <f t="shared" si="179"/>
        <v>5.6772349545232395</v>
      </c>
      <c r="BR230" s="37">
        <f t="shared" si="198"/>
        <v>186.01507445024774</v>
      </c>
      <c r="BS230" s="13">
        <f t="shared" si="180"/>
        <v>37862.051270571887</v>
      </c>
      <c r="BT230">
        <f t="shared" si="199"/>
        <v>352.076702829949</v>
      </c>
      <c r="BU230" s="13">
        <f t="shared" si="181"/>
        <v>829.96785815000442</v>
      </c>
      <c r="BV230" s="13">
        <f t="shared" si="207"/>
        <v>117588208.32452293</v>
      </c>
      <c r="BW230" s="13">
        <f t="shared" si="182"/>
        <v>16763.732445960341</v>
      </c>
      <c r="BX230">
        <f t="shared" si="200"/>
        <v>117588281.84966524</v>
      </c>
      <c r="BY230" s="13">
        <f t="shared" si="183"/>
        <v>117588852.55430891</v>
      </c>
    </row>
    <row r="231" spans="29:77" x14ac:dyDescent="0.2">
      <c r="AC231">
        <v>229</v>
      </c>
      <c r="AD231" s="37">
        <f t="shared" si="184"/>
        <v>370951371.2937628</v>
      </c>
      <c r="AE231" s="13">
        <f t="shared" si="160"/>
        <v>30762.916657339658</v>
      </c>
      <c r="AF231">
        <f t="shared" si="201"/>
        <v>370951505.62964338</v>
      </c>
      <c r="AG231" s="13">
        <f t="shared" si="161"/>
        <v>370952418.14796197</v>
      </c>
      <c r="AH231" s="13">
        <f t="shared" si="202"/>
        <v>370951371.16391802</v>
      </c>
      <c r="AI231" s="13">
        <f t="shared" si="162"/>
        <v>16763.732445960341</v>
      </c>
      <c r="AJ231">
        <f t="shared" si="185"/>
        <v>370951444.36798984</v>
      </c>
      <c r="AK231" s="13">
        <f t="shared" si="163"/>
        <v>370952418.14796197</v>
      </c>
      <c r="AL231" s="37">
        <f t="shared" si="186"/>
        <v>628.5495075911399</v>
      </c>
      <c r="AM231" s="13">
        <f t="shared" si="164"/>
        <v>30762.916657339658</v>
      </c>
      <c r="AN231">
        <f t="shared" si="187"/>
        <v>762.88538819087637</v>
      </c>
      <c r="AO231" s="13">
        <f t="shared" si="165"/>
        <v>2813.5073827337451</v>
      </c>
      <c r="AP231" s="13">
        <f t="shared" si="203"/>
        <v>628.41966277274457</v>
      </c>
      <c r="AQ231" s="13">
        <f t="shared" si="166"/>
        <v>16763.732445960341</v>
      </c>
      <c r="AR231" s="13">
        <f t="shared" si="188"/>
        <v>701.62373458916522</v>
      </c>
      <c r="AS231" s="38">
        <f t="shared" si="167"/>
        <v>2813.5073827337451</v>
      </c>
      <c r="AT231" s="37">
        <f t="shared" si="189"/>
        <v>80763974.665005758</v>
      </c>
      <c r="AU231" s="13">
        <f t="shared" si="168"/>
        <v>33129.294861750393</v>
      </c>
      <c r="AV231">
        <f t="shared" si="190"/>
        <v>80764119.33441563</v>
      </c>
      <c r="AW231" s="13">
        <f t="shared" si="169"/>
        <v>80764377.431120396</v>
      </c>
      <c r="AX231" s="13">
        <f t="shared" si="204"/>
        <v>197675123.00301972</v>
      </c>
      <c r="AY231" s="13">
        <f t="shared" si="170"/>
        <v>16763.732445960341</v>
      </c>
      <c r="AZ231">
        <f t="shared" si="191"/>
        <v>197675196.20709154</v>
      </c>
      <c r="BA231" s="13">
        <f t="shared" si="171"/>
        <v>197675525.94803166</v>
      </c>
      <c r="BB231" s="37">
        <f t="shared" si="192"/>
        <v>112.97425663945214</v>
      </c>
      <c r="BC231" s="13">
        <f t="shared" si="172"/>
        <v>30762.916657339658</v>
      </c>
      <c r="BD231">
        <f t="shared" si="193"/>
        <v>247.31013723918863</v>
      </c>
      <c r="BE231" s="13">
        <f t="shared" si="173"/>
        <v>503.35057957927143</v>
      </c>
      <c r="BF231" s="13">
        <f t="shared" si="205"/>
        <v>112.84441182105685</v>
      </c>
      <c r="BG231" s="13">
        <f t="shared" si="174"/>
        <v>16763.732445960341</v>
      </c>
      <c r="BH231">
        <f t="shared" si="194"/>
        <v>186.04848363747755</v>
      </c>
      <c r="BI231" s="13">
        <f t="shared" si="175"/>
        <v>503.35057957927143</v>
      </c>
      <c r="BJ231" s="37">
        <f t="shared" si="195"/>
        <v>1.3160841587359395</v>
      </c>
      <c r="BK231" s="13">
        <f t="shared" si="176"/>
        <v>2366.3782044107429</v>
      </c>
      <c r="BL231">
        <f t="shared" si="196"/>
        <v>11.649613435638747</v>
      </c>
      <c r="BM231" s="13">
        <f t="shared" si="177"/>
        <v>5.6772349545232395</v>
      </c>
      <c r="BN231" s="13">
        <f t="shared" si="206"/>
        <v>1.7748691837326502</v>
      </c>
      <c r="BO231" s="13">
        <f t="shared" si="178"/>
        <v>16763.732445960341</v>
      </c>
      <c r="BP231">
        <f t="shared" si="197"/>
        <v>74.978941000153355</v>
      </c>
      <c r="BQ231" s="13">
        <f t="shared" si="179"/>
        <v>5.6772349545232395</v>
      </c>
      <c r="BR231" s="37">
        <f t="shared" si="198"/>
        <v>186.01507445024774</v>
      </c>
      <c r="BS231" s="13">
        <f t="shared" si="180"/>
        <v>37862.051270571887</v>
      </c>
      <c r="BT231">
        <f t="shared" si="199"/>
        <v>351.35154288069265</v>
      </c>
      <c r="BU231" s="13">
        <f t="shared" si="181"/>
        <v>829.96785815000442</v>
      </c>
      <c r="BV231" s="13">
        <f t="shared" si="207"/>
        <v>117588208.32452293</v>
      </c>
      <c r="BW231" s="13">
        <f t="shared" si="182"/>
        <v>16763.732445960341</v>
      </c>
      <c r="BX231">
        <f t="shared" si="200"/>
        <v>117588281.52859475</v>
      </c>
      <c r="BY231" s="13">
        <f t="shared" si="183"/>
        <v>117588852.55430891</v>
      </c>
    </row>
    <row r="232" spans="29:77" x14ac:dyDescent="0.2">
      <c r="AC232">
        <v>230</v>
      </c>
      <c r="AD232" s="37">
        <f t="shared" si="184"/>
        <v>370951371.2937628</v>
      </c>
      <c r="AE232" s="13">
        <f t="shared" si="160"/>
        <v>30762.916657339658</v>
      </c>
      <c r="AF232">
        <f t="shared" si="201"/>
        <v>370951505.04557437</v>
      </c>
      <c r="AG232" s="13">
        <f t="shared" si="161"/>
        <v>370952418.14796197</v>
      </c>
      <c r="AH232" s="13">
        <f t="shared" si="202"/>
        <v>370951371.16391802</v>
      </c>
      <c r="AI232" s="13">
        <f t="shared" si="162"/>
        <v>16763.732445960341</v>
      </c>
      <c r="AJ232">
        <f t="shared" si="185"/>
        <v>370951444.04971129</v>
      </c>
      <c r="AK232" s="13">
        <f t="shared" si="163"/>
        <v>370952418.14796197</v>
      </c>
      <c r="AL232" s="37">
        <f t="shared" si="186"/>
        <v>628.5495075911399</v>
      </c>
      <c r="AM232" s="13">
        <f t="shared" si="164"/>
        <v>30762.916657339658</v>
      </c>
      <c r="AN232">
        <f t="shared" si="187"/>
        <v>762.30131914479057</v>
      </c>
      <c r="AO232" s="13">
        <f t="shared" si="165"/>
        <v>2813.5073827337451</v>
      </c>
      <c r="AP232" s="13">
        <f t="shared" si="203"/>
        <v>628.41966277274457</v>
      </c>
      <c r="AQ232" s="13">
        <f t="shared" si="166"/>
        <v>16763.732445960341</v>
      </c>
      <c r="AR232" s="13">
        <f t="shared" si="188"/>
        <v>701.30545601605036</v>
      </c>
      <c r="AS232" s="38">
        <f t="shared" si="167"/>
        <v>2813.5073827337451</v>
      </c>
      <c r="AT232" s="37">
        <f t="shared" si="189"/>
        <v>80763974.665005758</v>
      </c>
      <c r="AU232" s="13">
        <f t="shared" si="168"/>
        <v>33129.294861750393</v>
      </c>
      <c r="AV232">
        <f t="shared" si="190"/>
        <v>80764118.705418199</v>
      </c>
      <c r="AW232" s="13">
        <f t="shared" si="169"/>
        <v>80764377.431120396</v>
      </c>
      <c r="AX232" s="13">
        <f t="shared" si="204"/>
        <v>197675123.00301972</v>
      </c>
      <c r="AY232" s="13">
        <f t="shared" si="170"/>
        <v>16763.732445960341</v>
      </c>
      <c r="AZ232">
        <f t="shared" si="191"/>
        <v>197675195.88881296</v>
      </c>
      <c r="BA232" s="13">
        <f t="shared" si="171"/>
        <v>197675525.94803166</v>
      </c>
      <c r="BB232" s="37">
        <f t="shared" si="192"/>
        <v>112.97425663945214</v>
      </c>
      <c r="BC232" s="13">
        <f t="shared" si="172"/>
        <v>30762.916657339658</v>
      </c>
      <c r="BD232">
        <f t="shared" si="193"/>
        <v>246.72606819310283</v>
      </c>
      <c r="BE232" s="13">
        <f t="shared" si="173"/>
        <v>503.35057957927143</v>
      </c>
      <c r="BF232" s="13">
        <f t="shared" si="205"/>
        <v>112.84441182105685</v>
      </c>
      <c r="BG232" s="13">
        <f t="shared" si="174"/>
        <v>16763.732445960341</v>
      </c>
      <c r="BH232">
        <f t="shared" si="194"/>
        <v>185.73020506436268</v>
      </c>
      <c r="BI232" s="13">
        <f t="shared" si="175"/>
        <v>503.35057957927143</v>
      </c>
      <c r="BJ232" s="37">
        <f t="shared" si="195"/>
        <v>1.3160841587359395</v>
      </c>
      <c r="BK232" s="13">
        <f t="shared" si="176"/>
        <v>2366.3782044107429</v>
      </c>
      <c r="BL232">
        <f t="shared" si="196"/>
        <v>11.6046850474783</v>
      </c>
      <c r="BM232" s="13">
        <f t="shared" si="177"/>
        <v>5.6772349545232395</v>
      </c>
      <c r="BN232" s="13">
        <f t="shared" si="206"/>
        <v>1.7748691837326502</v>
      </c>
      <c r="BO232" s="13">
        <f t="shared" si="178"/>
        <v>16763.732445960341</v>
      </c>
      <c r="BP232">
        <f t="shared" si="197"/>
        <v>74.660662427038474</v>
      </c>
      <c r="BQ232" s="13">
        <f t="shared" si="179"/>
        <v>5.6772349545232395</v>
      </c>
      <c r="BR232" s="37">
        <f t="shared" si="198"/>
        <v>186.01507445024774</v>
      </c>
      <c r="BS232" s="13">
        <f t="shared" si="180"/>
        <v>37862.051270571887</v>
      </c>
      <c r="BT232">
        <f t="shared" si="199"/>
        <v>350.6326886701255</v>
      </c>
      <c r="BU232" s="13">
        <f t="shared" si="181"/>
        <v>829.96785815000442</v>
      </c>
      <c r="BV232" s="13">
        <f t="shared" si="207"/>
        <v>117588208.32452293</v>
      </c>
      <c r="BW232" s="13">
        <f t="shared" si="182"/>
        <v>16763.732445960341</v>
      </c>
      <c r="BX232">
        <f t="shared" si="200"/>
        <v>117588281.21031617</v>
      </c>
      <c r="BY232" s="13">
        <f t="shared" si="183"/>
        <v>117588852.55430891</v>
      </c>
    </row>
    <row r="233" spans="29:77" x14ac:dyDescent="0.2">
      <c r="AC233">
        <v>231</v>
      </c>
      <c r="AD233" s="37">
        <f t="shared" si="184"/>
        <v>370951371.2937628</v>
      </c>
      <c r="AE233" s="13">
        <f t="shared" si="160"/>
        <v>30762.916657339658</v>
      </c>
      <c r="AF233">
        <f t="shared" si="201"/>
        <v>370951504.46656221</v>
      </c>
      <c r="AG233" s="13">
        <f t="shared" si="161"/>
        <v>370952418.14796197</v>
      </c>
      <c r="AH233" s="13">
        <f t="shared" si="202"/>
        <v>370951371.16391802</v>
      </c>
      <c r="AI233" s="13">
        <f t="shared" si="162"/>
        <v>16763.732445960341</v>
      </c>
      <c r="AJ233">
        <f t="shared" si="185"/>
        <v>370951443.73418832</v>
      </c>
      <c r="AK233" s="13">
        <f t="shared" si="163"/>
        <v>370952418.14796197</v>
      </c>
      <c r="AL233" s="37">
        <f t="shared" si="186"/>
        <v>628.5495075911399</v>
      </c>
      <c r="AM233" s="13">
        <f t="shared" si="164"/>
        <v>30762.916657339658</v>
      </c>
      <c r="AN233">
        <f t="shared" si="187"/>
        <v>761.7223069735627</v>
      </c>
      <c r="AO233" s="13">
        <f t="shared" si="165"/>
        <v>2813.5073827337451</v>
      </c>
      <c r="AP233" s="13">
        <f t="shared" si="203"/>
        <v>628.41966277274457</v>
      </c>
      <c r="AQ233" s="13">
        <f t="shared" si="166"/>
        <v>16763.732445960341</v>
      </c>
      <c r="AR233" s="13">
        <f t="shared" si="188"/>
        <v>700.98993310157721</v>
      </c>
      <c r="AS233" s="38">
        <f t="shared" si="167"/>
        <v>2813.5073827337451</v>
      </c>
      <c r="AT233" s="37">
        <f t="shared" si="189"/>
        <v>80763974.665005758</v>
      </c>
      <c r="AU233" s="13">
        <f t="shared" si="168"/>
        <v>33129.294861750393</v>
      </c>
      <c r="AV233">
        <f t="shared" si="190"/>
        <v>80764118.081866637</v>
      </c>
      <c r="AW233" s="13">
        <f t="shared" si="169"/>
        <v>80764377.431120396</v>
      </c>
      <c r="AX233" s="13">
        <f t="shared" si="204"/>
        <v>197675123.00301972</v>
      </c>
      <c r="AY233" s="13">
        <f t="shared" si="170"/>
        <v>16763.732445960341</v>
      </c>
      <c r="AZ233">
        <f t="shared" si="191"/>
        <v>197675195.57329005</v>
      </c>
      <c r="BA233" s="13">
        <f t="shared" si="171"/>
        <v>197675525.94803166</v>
      </c>
      <c r="BB233" s="37">
        <f t="shared" si="192"/>
        <v>112.97425663945214</v>
      </c>
      <c r="BC233" s="13">
        <f t="shared" si="172"/>
        <v>30762.916657339658</v>
      </c>
      <c r="BD233">
        <f t="shared" si="193"/>
        <v>246.1470560218749</v>
      </c>
      <c r="BE233" s="13">
        <f t="shared" si="173"/>
        <v>503.35057957927143</v>
      </c>
      <c r="BF233" s="13">
        <f t="shared" si="205"/>
        <v>112.84441182105685</v>
      </c>
      <c r="BG233" s="13">
        <f t="shared" si="174"/>
        <v>16763.732445960341</v>
      </c>
      <c r="BH233">
        <f t="shared" si="194"/>
        <v>185.4146821498895</v>
      </c>
      <c r="BI233" s="13">
        <f t="shared" si="175"/>
        <v>503.35057957927143</v>
      </c>
      <c r="BJ233" s="37">
        <f t="shared" si="195"/>
        <v>1.3160841587359395</v>
      </c>
      <c r="BK233" s="13">
        <f t="shared" si="176"/>
        <v>2366.3782044107429</v>
      </c>
      <c r="BL233">
        <f t="shared" si="196"/>
        <v>11.560145649691536</v>
      </c>
      <c r="BM233" s="13">
        <f t="shared" si="177"/>
        <v>5.6772349545232395</v>
      </c>
      <c r="BN233" s="13">
        <f t="shared" si="206"/>
        <v>1.7748691837326502</v>
      </c>
      <c r="BO233" s="13">
        <f t="shared" si="178"/>
        <v>16763.732445960341</v>
      </c>
      <c r="BP233">
        <f t="shared" si="197"/>
        <v>74.345139512565297</v>
      </c>
      <c r="BQ233" s="13">
        <f t="shared" si="179"/>
        <v>5.6772349545232395</v>
      </c>
      <c r="BR233" s="37">
        <f t="shared" si="198"/>
        <v>186.01507445024774</v>
      </c>
      <c r="BS233" s="13">
        <f t="shared" si="180"/>
        <v>37862.051270571887</v>
      </c>
      <c r="BT233">
        <f t="shared" si="199"/>
        <v>349.92005830553728</v>
      </c>
      <c r="BU233" s="13">
        <f t="shared" si="181"/>
        <v>829.96785815000442</v>
      </c>
      <c r="BV233" s="13">
        <f t="shared" si="207"/>
        <v>117588208.32452293</v>
      </c>
      <c r="BW233" s="13">
        <f t="shared" si="182"/>
        <v>16763.732445960341</v>
      </c>
      <c r="BX233">
        <f t="shared" si="200"/>
        <v>117588280.89479326</v>
      </c>
      <c r="BY233" s="13">
        <f t="shared" si="183"/>
        <v>117588852.55430891</v>
      </c>
    </row>
    <row r="234" spans="29:77" x14ac:dyDescent="0.2">
      <c r="AC234">
        <v>232</v>
      </c>
      <c r="AD234" s="37">
        <f t="shared" si="184"/>
        <v>370951371.2937628</v>
      </c>
      <c r="AE234" s="13">
        <f t="shared" si="160"/>
        <v>30762.916657339658</v>
      </c>
      <c r="AF234">
        <f t="shared" si="201"/>
        <v>370951503.89254153</v>
      </c>
      <c r="AG234" s="13">
        <f t="shared" si="161"/>
        <v>370952418.14796197</v>
      </c>
      <c r="AH234" s="13">
        <f t="shared" si="202"/>
        <v>370951371.16391802</v>
      </c>
      <c r="AI234" s="13">
        <f t="shared" si="162"/>
        <v>16763.732445960341</v>
      </c>
      <c r="AJ234">
        <f t="shared" si="185"/>
        <v>370951443.42138547</v>
      </c>
      <c r="AK234" s="13">
        <f t="shared" si="163"/>
        <v>370952418.14796197</v>
      </c>
      <c r="AL234" s="37">
        <f t="shared" si="186"/>
        <v>628.5495075911399</v>
      </c>
      <c r="AM234" s="13">
        <f t="shared" si="164"/>
        <v>30762.916657339658</v>
      </c>
      <c r="AN234">
        <f t="shared" si="187"/>
        <v>761.14828628656949</v>
      </c>
      <c r="AO234" s="13">
        <f t="shared" si="165"/>
        <v>2813.5073827337451</v>
      </c>
      <c r="AP234" s="13">
        <f t="shared" si="203"/>
        <v>628.41966277274457</v>
      </c>
      <c r="AQ234" s="13">
        <f t="shared" si="166"/>
        <v>16763.732445960341</v>
      </c>
      <c r="AR234" s="13">
        <f t="shared" si="188"/>
        <v>700.6771302122288</v>
      </c>
      <c r="AS234" s="38">
        <f t="shared" si="167"/>
        <v>2813.5073827337451</v>
      </c>
      <c r="AT234" s="37">
        <f t="shared" si="189"/>
        <v>80763974.665005758</v>
      </c>
      <c r="AU234" s="13">
        <f t="shared" si="168"/>
        <v>33129.294861750393</v>
      </c>
      <c r="AV234">
        <f t="shared" si="190"/>
        <v>80764117.463690504</v>
      </c>
      <c r="AW234" s="13">
        <f t="shared" si="169"/>
        <v>80764377.431120396</v>
      </c>
      <c r="AX234" s="13">
        <f t="shared" si="204"/>
        <v>197675123.00301972</v>
      </c>
      <c r="AY234" s="13">
        <f t="shared" si="170"/>
        <v>16763.732445960341</v>
      </c>
      <c r="AZ234">
        <f t="shared" si="191"/>
        <v>197675195.26048717</v>
      </c>
      <c r="BA234" s="13">
        <f t="shared" si="171"/>
        <v>197675525.94803166</v>
      </c>
      <c r="BB234" s="37">
        <f t="shared" si="192"/>
        <v>112.97425663945214</v>
      </c>
      <c r="BC234" s="13">
        <f t="shared" si="172"/>
        <v>30762.916657339658</v>
      </c>
      <c r="BD234">
        <f t="shared" si="193"/>
        <v>245.57303533488169</v>
      </c>
      <c r="BE234" s="13">
        <f t="shared" si="173"/>
        <v>503.35057957927143</v>
      </c>
      <c r="BF234" s="13">
        <f t="shared" si="205"/>
        <v>112.84441182105685</v>
      </c>
      <c r="BG234" s="13">
        <f t="shared" si="174"/>
        <v>16763.732445960341</v>
      </c>
      <c r="BH234">
        <f t="shared" si="194"/>
        <v>185.10187926054107</v>
      </c>
      <c r="BI234" s="13">
        <f t="shared" si="175"/>
        <v>503.35057957927143</v>
      </c>
      <c r="BJ234" s="37">
        <f t="shared" si="195"/>
        <v>1.3160841587359395</v>
      </c>
      <c r="BK234" s="13">
        <f t="shared" si="176"/>
        <v>2366.3782044107429</v>
      </c>
      <c r="BL234">
        <f t="shared" si="196"/>
        <v>11.515990212230522</v>
      </c>
      <c r="BM234" s="13">
        <f t="shared" si="177"/>
        <v>5.6772349545232395</v>
      </c>
      <c r="BN234" s="13">
        <f t="shared" si="206"/>
        <v>1.7748691837326502</v>
      </c>
      <c r="BO234" s="13">
        <f t="shared" si="178"/>
        <v>16763.732445960341</v>
      </c>
      <c r="BP234">
        <f t="shared" si="197"/>
        <v>74.032336623216878</v>
      </c>
      <c r="BQ234" s="13">
        <f t="shared" si="179"/>
        <v>5.6772349545232395</v>
      </c>
      <c r="BR234" s="37">
        <f t="shared" si="198"/>
        <v>186.01507445024774</v>
      </c>
      <c r="BS234" s="13">
        <f t="shared" si="180"/>
        <v>37862.051270571887</v>
      </c>
      <c r="BT234">
        <f t="shared" si="199"/>
        <v>349.21357130616104</v>
      </c>
      <c r="BU234" s="13">
        <f t="shared" si="181"/>
        <v>829.96785815000442</v>
      </c>
      <c r="BV234" s="13">
        <f t="shared" si="207"/>
        <v>117588208.32452293</v>
      </c>
      <c r="BW234" s="13">
        <f t="shared" si="182"/>
        <v>16763.732445960341</v>
      </c>
      <c r="BX234">
        <f t="shared" si="200"/>
        <v>117588280.58199036</v>
      </c>
      <c r="BY234" s="13">
        <f t="shared" si="183"/>
        <v>117588852.55430891</v>
      </c>
    </row>
    <row r="235" spans="29:77" x14ac:dyDescent="0.2">
      <c r="AC235">
        <v>233</v>
      </c>
      <c r="AD235" s="37">
        <f t="shared" si="184"/>
        <v>370951371.2937628</v>
      </c>
      <c r="AE235" s="13">
        <f t="shared" si="160"/>
        <v>30762.916657339658</v>
      </c>
      <c r="AF235">
        <f t="shared" si="201"/>
        <v>370951503.323448</v>
      </c>
      <c r="AG235" s="13">
        <f t="shared" si="161"/>
        <v>370952418.14796197</v>
      </c>
      <c r="AH235" s="13">
        <f t="shared" si="202"/>
        <v>370951371.16391802</v>
      </c>
      <c r="AI235" s="13">
        <f t="shared" si="162"/>
        <v>16763.732445960341</v>
      </c>
      <c r="AJ235">
        <f t="shared" si="185"/>
        <v>370951443.11126757</v>
      </c>
      <c r="AK235" s="13">
        <f t="shared" si="163"/>
        <v>370952418.14796197</v>
      </c>
      <c r="AL235" s="37">
        <f t="shared" si="186"/>
        <v>628.5495075911399</v>
      </c>
      <c r="AM235" s="13">
        <f t="shared" si="164"/>
        <v>30762.916657339658</v>
      </c>
      <c r="AN235">
        <f t="shared" si="187"/>
        <v>760.57919281577369</v>
      </c>
      <c r="AO235" s="13">
        <f t="shared" si="165"/>
        <v>2813.5073827337451</v>
      </c>
      <c r="AP235" s="13">
        <f t="shared" si="203"/>
        <v>628.41966277274457</v>
      </c>
      <c r="AQ235" s="13">
        <f t="shared" si="166"/>
        <v>16763.732445960341</v>
      </c>
      <c r="AR235" s="13">
        <f t="shared" si="188"/>
        <v>700.36701232622249</v>
      </c>
      <c r="AS235" s="38">
        <f t="shared" si="167"/>
        <v>2813.5073827337451</v>
      </c>
      <c r="AT235" s="37">
        <f t="shared" si="189"/>
        <v>80763974.665005758</v>
      </c>
      <c r="AU235" s="13">
        <f t="shared" si="168"/>
        <v>33129.294861750393</v>
      </c>
      <c r="AV235">
        <f t="shared" si="190"/>
        <v>80764116.850820616</v>
      </c>
      <c r="AW235" s="13">
        <f t="shared" si="169"/>
        <v>80764377.431120396</v>
      </c>
      <c r="AX235" s="13">
        <f t="shared" si="204"/>
        <v>197675123.00301972</v>
      </c>
      <c r="AY235" s="13">
        <f t="shared" si="170"/>
        <v>16763.732445960341</v>
      </c>
      <c r="AZ235">
        <f t="shared" si="191"/>
        <v>197675194.95036927</v>
      </c>
      <c r="BA235" s="13">
        <f t="shared" si="171"/>
        <v>197675525.94803166</v>
      </c>
      <c r="BB235" s="37">
        <f t="shared" si="192"/>
        <v>112.97425663945214</v>
      </c>
      <c r="BC235" s="13">
        <f t="shared" si="172"/>
        <v>30762.916657339658</v>
      </c>
      <c r="BD235">
        <f t="shared" si="193"/>
        <v>245.00394186408587</v>
      </c>
      <c r="BE235" s="13">
        <f t="shared" si="173"/>
        <v>503.35057957927143</v>
      </c>
      <c r="BF235" s="13">
        <f t="shared" si="205"/>
        <v>112.84441182105685</v>
      </c>
      <c r="BG235" s="13">
        <f t="shared" si="174"/>
        <v>16763.732445960341</v>
      </c>
      <c r="BH235">
        <f t="shared" si="194"/>
        <v>184.7917613745347</v>
      </c>
      <c r="BI235" s="13">
        <f t="shared" si="175"/>
        <v>503.35057957927143</v>
      </c>
      <c r="BJ235" s="37">
        <f t="shared" si="195"/>
        <v>1.3160841587359395</v>
      </c>
      <c r="BK235" s="13">
        <f t="shared" si="176"/>
        <v>2366.3782044107429</v>
      </c>
      <c r="BL235">
        <f t="shared" si="196"/>
        <v>11.472213791400073</v>
      </c>
      <c r="BM235" s="13">
        <f t="shared" si="177"/>
        <v>5.6772349545232395</v>
      </c>
      <c r="BN235" s="13">
        <f t="shared" si="206"/>
        <v>1.7748691837326502</v>
      </c>
      <c r="BO235" s="13">
        <f t="shared" si="178"/>
        <v>16763.732445960341</v>
      </c>
      <c r="BP235">
        <f t="shared" si="197"/>
        <v>73.722218737210511</v>
      </c>
      <c r="BQ235" s="13">
        <f t="shared" si="179"/>
        <v>5.6772349545232395</v>
      </c>
      <c r="BR235" s="37">
        <f t="shared" si="198"/>
        <v>186.01507445024774</v>
      </c>
      <c r="BS235" s="13">
        <f t="shared" si="180"/>
        <v>37862.051270571887</v>
      </c>
      <c r="BT235">
        <f t="shared" si="199"/>
        <v>348.51314857287389</v>
      </c>
      <c r="BU235" s="13">
        <f t="shared" si="181"/>
        <v>829.96785815000442</v>
      </c>
      <c r="BV235" s="13">
        <f t="shared" si="207"/>
        <v>117588208.32452293</v>
      </c>
      <c r="BW235" s="13">
        <f t="shared" si="182"/>
        <v>16763.732445960341</v>
      </c>
      <c r="BX235">
        <f t="shared" si="200"/>
        <v>117588280.27187248</v>
      </c>
      <c r="BY235" s="13">
        <f t="shared" si="183"/>
        <v>117588852.55430891</v>
      </c>
    </row>
    <row r="236" spans="29:77" x14ac:dyDescent="0.2">
      <c r="AC236">
        <v>234</v>
      </c>
      <c r="AD236" s="37">
        <f t="shared" si="184"/>
        <v>370951371.2937628</v>
      </c>
      <c r="AE236" s="13">
        <f t="shared" si="160"/>
        <v>30762.916657339658</v>
      </c>
      <c r="AF236">
        <f t="shared" si="201"/>
        <v>370951502.75921863</v>
      </c>
      <c r="AG236" s="13">
        <f t="shared" si="161"/>
        <v>370952418.14796197</v>
      </c>
      <c r="AH236" s="13">
        <f t="shared" si="202"/>
        <v>370951371.16391802</v>
      </c>
      <c r="AI236" s="13">
        <f t="shared" si="162"/>
        <v>16763.732445960341</v>
      </c>
      <c r="AJ236">
        <f t="shared" si="185"/>
        <v>370951442.80380028</v>
      </c>
      <c r="AK236" s="13">
        <f t="shared" si="163"/>
        <v>370952418.14796197</v>
      </c>
      <c r="AL236" s="37">
        <f t="shared" si="186"/>
        <v>628.5495075911399</v>
      </c>
      <c r="AM236" s="13">
        <f t="shared" si="164"/>
        <v>30762.916657339658</v>
      </c>
      <c r="AN236">
        <f t="shared" si="187"/>
        <v>760.01496339173673</v>
      </c>
      <c r="AO236" s="13">
        <f t="shared" si="165"/>
        <v>2813.5073827337451</v>
      </c>
      <c r="AP236" s="13">
        <f t="shared" si="203"/>
        <v>628.41966277274457</v>
      </c>
      <c r="AQ236" s="13">
        <f t="shared" si="166"/>
        <v>16763.732445960341</v>
      </c>
      <c r="AR236" s="13">
        <f t="shared" si="188"/>
        <v>700.05954502043835</v>
      </c>
      <c r="AS236" s="38">
        <f t="shared" si="167"/>
        <v>2813.5073827337451</v>
      </c>
      <c r="AT236" s="37">
        <f t="shared" si="189"/>
        <v>80763974.665005758</v>
      </c>
      <c r="AU236" s="13">
        <f t="shared" si="168"/>
        <v>33129.294861750393</v>
      </c>
      <c r="AV236">
        <f t="shared" si="190"/>
        <v>80764116.243188933</v>
      </c>
      <c r="AW236" s="13">
        <f t="shared" si="169"/>
        <v>80764377.431120396</v>
      </c>
      <c r="AX236" s="13">
        <f t="shared" si="204"/>
        <v>197675123.00301972</v>
      </c>
      <c r="AY236" s="13">
        <f t="shared" si="170"/>
        <v>16763.732445960341</v>
      </c>
      <c r="AZ236">
        <f t="shared" si="191"/>
        <v>197675194.64290196</v>
      </c>
      <c r="BA236" s="13">
        <f t="shared" si="171"/>
        <v>197675525.94803166</v>
      </c>
      <c r="BB236" s="37">
        <f t="shared" si="192"/>
        <v>112.97425663945214</v>
      </c>
      <c r="BC236" s="13">
        <f t="shared" si="172"/>
        <v>30762.916657339658</v>
      </c>
      <c r="BD236">
        <f t="shared" si="193"/>
        <v>244.43971244004896</v>
      </c>
      <c r="BE236" s="13">
        <f t="shared" si="173"/>
        <v>503.35057957927143</v>
      </c>
      <c r="BF236" s="13">
        <f t="shared" si="205"/>
        <v>112.84441182105685</v>
      </c>
      <c r="BG236" s="13">
        <f t="shared" si="174"/>
        <v>16763.732445960341</v>
      </c>
      <c r="BH236">
        <f t="shared" si="194"/>
        <v>184.48429406875061</v>
      </c>
      <c r="BI236" s="13">
        <f t="shared" si="175"/>
        <v>503.35057957927143</v>
      </c>
      <c r="BJ236" s="37">
        <f t="shared" si="195"/>
        <v>1.3160841587359395</v>
      </c>
      <c r="BK236" s="13">
        <f t="shared" si="176"/>
        <v>2366.3782044107429</v>
      </c>
      <c r="BL236">
        <f t="shared" si="196"/>
        <v>11.42881152801262</v>
      </c>
      <c r="BM236" s="13">
        <f t="shared" si="177"/>
        <v>5.6772349545232395</v>
      </c>
      <c r="BN236" s="13">
        <f t="shared" si="206"/>
        <v>1.7748691837326502</v>
      </c>
      <c r="BO236" s="13">
        <f t="shared" si="178"/>
        <v>16763.732445960341</v>
      </c>
      <c r="BP236">
        <f t="shared" si="197"/>
        <v>73.41475143142641</v>
      </c>
      <c r="BQ236" s="13">
        <f t="shared" si="179"/>
        <v>5.6772349545232395</v>
      </c>
      <c r="BR236" s="37">
        <f t="shared" si="198"/>
        <v>186.01507445024774</v>
      </c>
      <c r="BS236" s="13">
        <f t="shared" si="180"/>
        <v>37862.051270571887</v>
      </c>
      <c r="BT236">
        <f t="shared" si="199"/>
        <v>347.81871235867459</v>
      </c>
      <c r="BU236" s="13">
        <f t="shared" si="181"/>
        <v>829.96785815000442</v>
      </c>
      <c r="BV236" s="13">
        <f t="shared" si="207"/>
        <v>117588208.32452293</v>
      </c>
      <c r="BW236" s="13">
        <f t="shared" si="182"/>
        <v>16763.732445960341</v>
      </c>
      <c r="BX236">
        <f t="shared" si="200"/>
        <v>117588279.96440518</v>
      </c>
      <c r="BY236" s="13">
        <f t="shared" si="183"/>
        <v>117588852.55430891</v>
      </c>
    </row>
    <row r="237" spans="29:77" x14ac:dyDescent="0.2">
      <c r="AC237">
        <v>235</v>
      </c>
      <c r="AD237" s="37">
        <f t="shared" si="184"/>
        <v>370951371.2937628</v>
      </c>
      <c r="AE237" s="13">
        <f t="shared" si="160"/>
        <v>30762.916657339658</v>
      </c>
      <c r="AF237">
        <f t="shared" si="201"/>
        <v>370951502.19979113</v>
      </c>
      <c r="AG237" s="13">
        <f t="shared" si="161"/>
        <v>370952418.14796197</v>
      </c>
      <c r="AH237" s="13">
        <f t="shared" si="202"/>
        <v>370951371.16391802</v>
      </c>
      <c r="AI237" s="13">
        <f t="shared" si="162"/>
        <v>16763.732445960341</v>
      </c>
      <c r="AJ237">
        <f t="shared" si="185"/>
        <v>370951442.49894971</v>
      </c>
      <c r="AK237" s="13">
        <f t="shared" si="163"/>
        <v>370952418.14796197</v>
      </c>
      <c r="AL237" s="37">
        <f t="shared" si="186"/>
        <v>628.5495075911399</v>
      </c>
      <c r="AM237" s="13">
        <f t="shared" si="164"/>
        <v>30762.916657339658</v>
      </c>
      <c r="AN237">
        <f t="shared" si="187"/>
        <v>759.45553592024476</v>
      </c>
      <c r="AO237" s="13">
        <f t="shared" si="165"/>
        <v>2813.5073827337451</v>
      </c>
      <c r="AP237" s="13">
        <f t="shared" si="203"/>
        <v>628.41966277274457</v>
      </c>
      <c r="AQ237" s="13">
        <f t="shared" si="166"/>
        <v>16763.732445960341</v>
      </c>
      <c r="AR237" s="13">
        <f t="shared" si="188"/>
        <v>699.75469445768215</v>
      </c>
      <c r="AS237" s="38">
        <f t="shared" si="167"/>
        <v>2813.5073827337451</v>
      </c>
      <c r="AT237" s="37">
        <f t="shared" si="189"/>
        <v>80763974.665005758</v>
      </c>
      <c r="AU237" s="13">
        <f t="shared" si="168"/>
        <v>33129.294861750393</v>
      </c>
      <c r="AV237">
        <f t="shared" si="190"/>
        <v>80764115.640728578</v>
      </c>
      <c r="AW237" s="13">
        <f t="shared" si="169"/>
        <v>80764377.431120396</v>
      </c>
      <c r="AX237" s="13">
        <f t="shared" si="204"/>
        <v>197675123.00301972</v>
      </c>
      <c r="AY237" s="13">
        <f t="shared" si="170"/>
        <v>16763.732445960341</v>
      </c>
      <c r="AZ237">
        <f t="shared" si="191"/>
        <v>197675194.33805141</v>
      </c>
      <c r="BA237" s="13">
        <f t="shared" si="171"/>
        <v>197675525.94803166</v>
      </c>
      <c r="BB237" s="37">
        <f t="shared" si="192"/>
        <v>112.97425663945214</v>
      </c>
      <c r="BC237" s="13">
        <f t="shared" si="172"/>
        <v>30762.916657339658</v>
      </c>
      <c r="BD237">
        <f t="shared" si="193"/>
        <v>243.88028496855705</v>
      </c>
      <c r="BE237" s="13">
        <f t="shared" si="173"/>
        <v>503.35057957927143</v>
      </c>
      <c r="BF237" s="13">
        <f t="shared" si="205"/>
        <v>112.84441182105685</v>
      </c>
      <c r="BG237" s="13">
        <f t="shared" si="174"/>
        <v>16763.732445960341</v>
      </c>
      <c r="BH237">
        <f t="shared" si="194"/>
        <v>184.17944350599447</v>
      </c>
      <c r="BI237" s="13">
        <f t="shared" si="175"/>
        <v>503.35057957927143</v>
      </c>
      <c r="BJ237" s="37">
        <f t="shared" si="195"/>
        <v>1.3160841587359395</v>
      </c>
      <c r="BK237" s="13">
        <f t="shared" si="176"/>
        <v>2366.3782044107429</v>
      </c>
      <c r="BL237">
        <f t="shared" si="196"/>
        <v>11.385778645590165</v>
      </c>
      <c r="BM237" s="13">
        <f t="shared" si="177"/>
        <v>5.6772349545232395</v>
      </c>
      <c r="BN237" s="13">
        <f t="shared" si="206"/>
        <v>1.7748691837326502</v>
      </c>
      <c r="BO237" s="13">
        <f t="shared" si="178"/>
        <v>16763.732445960341</v>
      </c>
      <c r="BP237">
        <f t="shared" si="197"/>
        <v>73.109900868670266</v>
      </c>
      <c r="BQ237" s="13">
        <f t="shared" si="179"/>
        <v>5.6772349545232395</v>
      </c>
      <c r="BR237" s="37">
        <f t="shared" si="198"/>
        <v>186.01507445024774</v>
      </c>
      <c r="BS237" s="13">
        <f t="shared" si="180"/>
        <v>37862.051270571887</v>
      </c>
      <c r="BT237">
        <f t="shared" si="199"/>
        <v>347.13018623991536</v>
      </c>
      <c r="BU237" s="13">
        <f t="shared" si="181"/>
        <v>829.96785815000442</v>
      </c>
      <c r="BV237" s="13">
        <f t="shared" si="207"/>
        <v>117588208.32452293</v>
      </c>
      <c r="BW237" s="13">
        <f t="shared" si="182"/>
        <v>16763.732445960341</v>
      </c>
      <c r="BX237">
        <f t="shared" si="200"/>
        <v>117588279.65955462</v>
      </c>
      <c r="BY237" s="13">
        <f t="shared" si="183"/>
        <v>117588852.55430891</v>
      </c>
    </row>
    <row r="238" spans="29:77" x14ac:dyDescent="0.2">
      <c r="AC238">
        <v>236</v>
      </c>
      <c r="AD238" s="37">
        <f t="shared" si="184"/>
        <v>370951371.2937628</v>
      </c>
      <c r="AE238" s="13">
        <f t="shared" si="160"/>
        <v>30762.916657339658</v>
      </c>
      <c r="AF238">
        <f t="shared" si="201"/>
        <v>370951501.64510459</v>
      </c>
      <c r="AG238" s="13">
        <f t="shared" si="161"/>
        <v>370952418.14796197</v>
      </c>
      <c r="AH238" s="13">
        <f t="shared" si="202"/>
        <v>370951371.16391802</v>
      </c>
      <c r="AI238" s="13">
        <f t="shared" si="162"/>
        <v>16763.732445960341</v>
      </c>
      <c r="AJ238">
        <f t="shared" si="185"/>
        <v>370951442.19668263</v>
      </c>
      <c r="AK238" s="13">
        <f t="shared" si="163"/>
        <v>370952418.14796197</v>
      </c>
      <c r="AL238" s="37">
        <f t="shared" si="186"/>
        <v>628.5495075911399</v>
      </c>
      <c r="AM238" s="13">
        <f t="shared" si="164"/>
        <v>30762.916657339658</v>
      </c>
      <c r="AN238">
        <f t="shared" si="187"/>
        <v>758.90084935952825</v>
      </c>
      <c r="AO238" s="13">
        <f t="shared" si="165"/>
        <v>2813.5073827337451</v>
      </c>
      <c r="AP238" s="13">
        <f t="shared" si="203"/>
        <v>628.41966277274457</v>
      </c>
      <c r="AQ238" s="13">
        <f t="shared" si="166"/>
        <v>16763.732445960341</v>
      </c>
      <c r="AR238" s="13">
        <f t="shared" si="188"/>
        <v>699.45242737427145</v>
      </c>
      <c r="AS238" s="38">
        <f t="shared" si="167"/>
        <v>2813.5073827337451</v>
      </c>
      <c r="AT238" s="37">
        <f t="shared" si="189"/>
        <v>80763974.665005758</v>
      </c>
      <c r="AU238" s="13">
        <f t="shared" si="168"/>
        <v>33129.294861750393</v>
      </c>
      <c r="AV238">
        <f t="shared" si="190"/>
        <v>80764115.043373823</v>
      </c>
      <c r="AW238" s="13">
        <f t="shared" si="169"/>
        <v>80764377.431120396</v>
      </c>
      <c r="AX238" s="13">
        <f t="shared" si="204"/>
        <v>197675123.00301972</v>
      </c>
      <c r="AY238" s="13">
        <f t="shared" si="170"/>
        <v>16763.732445960341</v>
      </c>
      <c r="AZ238">
        <f t="shared" si="191"/>
        <v>197675194.03578433</v>
      </c>
      <c r="BA238" s="13">
        <f t="shared" si="171"/>
        <v>197675525.94803166</v>
      </c>
      <c r="BB238" s="37">
        <f t="shared" si="192"/>
        <v>112.97425663945214</v>
      </c>
      <c r="BC238" s="13">
        <f t="shared" si="172"/>
        <v>30762.916657339658</v>
      </c>
      <c r="BD238">
        <f t="shared" si="193"/>
        <v>243.32559840784052</v>
      </c>
      <c r="BE238" s="13">
        <f t="shared" si="173"/>
        <v>503.35057957927143</v>
      </c>
      <c r="BF238" s="13">
        <f t="shared" si="205"/>
        <v>112.84441182105685</v>
      </c>
      <c r="BG238" s="13">
        <f t="shared" si="174"/>
        <v>16763.732445960341</v>
      </c>
      <c r="BH238">
        <f t="shared" si="194"/>
        <v>183.87717642258372</v>
      </c>
      <c r="BI238" s="13">
        <f t="shared" si="175"/>
        <v>503.35057957927143</v>
      </c>
      <c r="BJ238" s="37">
        <f t="shared" si="195"/>
        <v>1.3160841587359395</v>
      </c>
      <c r="BK238" s="13">
        <f t="shared" si="176"/>
        <v>2366.3782044107429</v>
      </c>
      <c r="BL238">
        <f t="shared" si="196"/>
        <v>11.34311044861197</v>
      </c>
      <c r="BM238" s="13">
        <f t="shared" si="177"/>
        <v>5.6772349545232395</v>
      </c>
      <c r="BN238" s="13">
        <f t="shared" si="206"/>
        <v>1.7748691837326502</v>
      </c>
      <c r="BO238" s="13">
        <f t="shared" si="178"/>
        <v>16763.732445960341</v>
      </c>
      <c r="BP238">
        <f t="shared" si="197"/>
        <v>72.807633785259512</v>
      </c>
      <c r="BQ238" s="13">
        <f t="shared" si="179"/>
        <v>5.6772349545232395</v>
      </c>
      <c r="BR238" s="37">
        <f t="shared" si="198"/>
        <v>186.01507445024774</v>
      </c>
      <c r="BS238" s="13">
        <f t="shared" si="180"/>
        <v>37862.051270571887</v>
      </c>
      <c r="BT238">
        <f t="shared" si="199"/>
        <v>346.44749508826419</v>
      </c>
      <c r="BU238" s="13">
        <f t="shared" si="181"/>
        <v>829.96785815000442</v>
      </c>
      <c r="BV238" s="13">
        <f t="shared" si="207"/>
        <v>117588208.32452293</v>
      </c>
      <c r="BW238" s="13">
        <f t="shared" si="182"/>
        <v>16763.732445960341</v>
      </c>
      <c r="BX238">
        <f t="shared" si="200"/>
        <v>117588279.35728753</v>
      </c>
      <c r="BY238" s="13">
        <f t="shared" si="183"/>
        <v>117588852.55430891</v>
      </c>
    </row>
    <row r="239" spans="29:77" x14ac:dyDescent="0.2">
      <c r="AC239">
        <v>237</v>
      </c>
      <c r="AD239" s="37">
        <f t="shared" si="184"/>
        <v>370951371.2937628</v>
      </c>
      <c r="AE239" s="13">
        <f t="shared" si="160"/>
        <v>30762.916657339658</v>
      </c>
      <c r="AF239">
        <f t="shared" si="201"/>
        <v>370951501.09509891</v>
      </c>
      <c r="AG239" s="13">
        <f t="shared" si="161"/>
        <v>370952418.14796197</v>
      </c>
      <c r="AH239" s="13">
        <f t="shared" si="202"/>
        <v>370951371.16391802</v>
      </c>
      <c r="AI239" s="13">
        <f t="shared" si="162"/>
        <v>16763.732445960341</v>
      </c>
      <c r="AJ239">
        <f t="shared" si="185"/>
        <v>370951441.89696634</v>
      </c>
      <c r="AK239" s="13">
        <f t="shared" si="163"/>
        <v>370952418.14796197</v>
      </c>
      <c r="AL239" s="37">
        <f t="shared" si="186"/>
        <v>628.5495075911399</v>
      </c>
      <c r="AM239" s="13">
        <f t="shared" si="164"/>
        <v>30762.916657339658</v>
      </c>
      <c r="AN239">
        <f t="shared" si="187"/>
        <v>758.35084369805827</v>
      </c>
      <c r="AO239" s="13">
        <f t="shared" si="165"/>
        <v>2813.5073827337451</v>
      </c>
      <c r="AP239" s="13">
        <f t="shared" si="203"/>
        <v>628.41966277274457</v>
      </c>
      <c r="AQ239" s="13">
        <f t="shared" si="166"/>
        <v>16763.732445960341</v>
      </c>
      <c r="AR239" s="13">
        <f t="shared" si="188"/>
        <v>699.15271106793591</v>
      </c>
      <c r="AS239" s="38">
        <f t="shared" si="167"/>
        <v>2813.5073827337451</v>
      </c>
      <c r="AT239" s="37">
        <f t="shared" si="189"/>
        <v>80763974.665005758</v>
      </c>
      <c r="AU239" s="13">
        <f t="shared" si="168"/>
        <v>33129.294861750393</v>
      </c>
      <c r="AV239">
        <f t="shared" si="190"/>
        <v>80764114.451060027</v>
      </c>
      <c r="AW239" s="13">
        <f t="shared" si="169"/>
        <v>80764377.431120396</v>
      </c>
      <c r="AX239" s="13">
        <f t="shared" si="204"/>
        <v>197675123.00301972</v>
      </c>
      <c r="AY239" s="13">
        <f t="shared" si="170"/>
        <v>16763.732445960341</v>
      </c>
      <c r="AZ239">
        <f t="shared" si="191"/>
        <v>197675193.73606801</v>
      </c>
      <c r="BA239" s="13">
        <f t="shared" si="171"/>
        <v>197675525.94803166</v>
      </c>
      <c r="BB239" s="37">
        <f t="shared" si="192"/>
        <v>112.97425663945214</v>
      </c>
      <c r="BC239" s="13">
        <f t="shared" si="172"/>
        <v>30762.916657339658</v>
      </c>
      <c r="BD239">
        <f t="shared" si="193"/>
        <v>242.77559274637053</v>
      </c>
      <c r="BE239" s="13">
        <f t="shared" si="173"/>
        <v>503.35057957927143</v>
      </c>
      <c r="BF239" s="13">
        <f t="shared" si="205"/>
        <v>112.84441182105685</v>
      </c>
      <c r="BG239" s="13">
        <f t="shared" si="174"/>
        <v>16763.732445960341</v>
      </c>
      <c r="BH239">
        <f t="shared" si="194"/>
        <v>183.57746011624818</v>
      </c>
      <c r="BI239" s="13">
        <f t="shared" si="175"/>
        <v>503.35057957927143</v>
      </c>
      <c r="BJ239" s="37">
        <f t="shared" si="195"/>
        <v>1.3160841587359395</v>
      </c>
      <c r="BK239" s="13">
        <f t="shared" si="176"/>
        <v>2366.3782044107429</v>
      </c>
      <c r="BL239">
        <f t="shared" si="196"/>
        <v>11.300802320806586</v>
      </c>
      <c r="BM239" s="13">
        <f t="shared" si="177"/>
        <v>5.6772349545232395</v>
      </c>
      <c r="BN239" s="13">
        <f t="shared" si="206"/>
        <v>1.7748691837326502</v>
      </c>
      <c r="BO239" s="13">
        <f t="shared" si="178"/>
        <v>16763.732445960341</v>
      </c>
      <c r="BP239">
        <f t="shared" si="197"/>
        <v>72.507917478923957</v>
      </c>
      <c r="BQ239" s="13">
        <f t="shared" si="179"/>
        <v>5.6772349545232395</v>
      </c>
      <c r="BR239" s="37">
        <f t="shared" si="198"/>
        <v>186.01507445024774</v>
      </c>
      <c r="BS239" s="13">
        <f t="shared" si="180"/>
        <v>37862.051270571887</v>
      </c>
      <c r="BT239">
        <f t="shared" si="199"/>
        <v>345.77056504337804</v>
      </c>
      <c r="BU239" s="13">
        <f t="shared" si="181"/>
        <v>829.96785815000442</v>
      </c>
      <c r="BV239" s="13">
        <f t="shared" si="207"/>
        <v>117588208.32452293</v>
      </c>
      <c r="BW239" s="13">
        <f t="shared" si="182"/>
        <v>16763.732445960341</v>
      </c>
      <c r="BX239">
        <f t="shared" si="200"/>
        <v>117588279.05757122</v>
      </c>
      <c r="BY239" s="13">
        <f t="shared" si="183"/>
        <v>117588852.55430891</v>
      </c>
    </row>
    <row r="240" spans="29:77" x14ac:dyDescent="0.2">
      <c r="AC240">
        <v>238</v>
      </c>
      <c r="AD240" s="37">
        <f t="shared" si="184"/>
        <v>370951371.2937628</v>
      </c>
      <c r="AE240" s="13">
        <f t="shared" si="160"/>
        <v>30762.916657339658</v>
      </c>
      <c r="AF240">
        <f t="shared" si="201"/>
        <v>370951500.54971516</v>
      </c>
      <c r="AG240" s="13">
        <f t="shared" si="161"/>
        <v>370952418.14796197</v>
      </c>
      <c r="AH240" s="13">
        <f t="shared" si="202"/>
        <v>370951371.16391802</v>
      </c>
      <c r="AI240" s="13">
        <f t="shared" si="162"/>
        <v>16763.732445960341</v>
      </c>
      <c r="AJ240">
        <f t="shared" si="185"/>
        <v>370951441.59976864</v>
      </c>
      <c r="AK240" s="13">
        <f t="shared" si="163"/>
        <v>370952418.14796197</v>
      </c>
      <c r="AL240" s="37">
        <f t="shared" si="186"/>
        <v>628.5495075911399</v>
      </c>
      <c r="AM240" s="13">
        <f t="shared" si="164"/>
        <v>30762.916657339658</v>
      </c>
      <c r="AN240">
        <f t="shared" si="187"/>
        <v>757.8054599329032</v>
      </c>
      <c r="AO240" s="13">
        <f t="shared" si="165"/>
        <v>2813.5073827337451</v>
      </c>
      <c r="AP240" s="13">
        <f t="shared" si="203"/>
        <v>628.41966277274457</v>
      </c>
      <c r="AQ240" s="13">
        <f t="shared" si="166"/>
        <v>16763.732445960341</v>
      </c>
      <c r="AR240" s="13">
        <f t="shared" si="188"/>
        <v>698.85551338602329</v>
      </c>
      <c r="AS240" s="38">
        <f t="shared" si="167"/>
        <v>2813.5073827337451</v>
      </c>
      <c r="AT240" s="37">
        <f t="shared" si="189"/>
        <v>80763974.665005758</v>
      </c>
      <c r="AU240" s="13">
        <f t="shared" si="168"/>
        <v>33129.294861750393</v>
      </c>
      <c r="AV240">
        <f t="shared" si="190"/>
        <v>80764113.863723665</v>
      </c>
      <c r="AW240" s="13">
        <f t="shared" si="169"/>
        <v>80764377.431120396</v>
      </c>
      <c r="AX240" s="13">
        <f t="shared" si="204"/>
        <v>197675123.00301972</v>
      </c>
      <c r="AY240" s="13">
        <f t="shared" si="170"/>
        <v>16763.732445960341</v>
      </c>
      <c r="AZ240">
        <f t="shared" si="191"/>
        <v>197675193.43887034</v>
      </c>
      <c r="BA240" s="13">
        <f t="shared" si="171"/>
        <v>197675525.94803166</v>
      </c>
      <c r="BB240" s="37">
        <f t="shared" si="192"/>
        <v>112.97425663945214</v>
      </c>
      <c r="BC240" s="13">
        <f t="shared" si="172"/>
        <v>30762.916657339658</v>
      </c>
      <c r="BD240">
        <f t="shared" si="193"/>
        <v>242.23020898121541</v>
      </c>
      <c r="BE240" s="13">
        <f t="shared" si="173"/>
        <v>503.35057957927143</v>
      </c>
      <c r="BF240" s="13">
        <f t="shared" si="205"/>
        <v>112.84441182105685</v>
      </c>
      <c r="BG240" s="13">
        <f t="shared" si="174"/>
        <v>16763.732445960341</v>
      </c>
      <c r="BH240">
        <f t="shared" si="194"/>
        <v>183.28026243433561</v>
      </c>
      <c r="BI240" s="13">
        <f t="shared" si="175"/>
        <v>503.35057957927143</v>
      </c>
      <c r="BJ240" s="37">
        <f t="shared" si="195"/>
        <v>1.3160841587359395</v>
      </c>
      <c r="BK240" s="13">
        <f t="shared" si="176"/>
        <v>2366.3782044107429</v>
      </c>
      <c r="BL240">
        <f t="shared" si="196"/>
        <v>11.258849723486961</v>
      </c>
      <c r="BM240" s="13">
        <f t="shared" si="177"/>
        <v>5.6772349545232395</v>
      </c>
      <c r="BN240" s="13">
        <f t="shared" si="206"/>
        <v>1.7748691837326502</v>
      </c>
      <c r="BO240" s="13">
        <f t="shared" si="178"/>
        <v>16763.732445960341</v>
      </c>
      <c r="BP240">
        <f t="shared" si="197"/>
        <v>72.210719797011393</v>
      </c>
      <c r="BQ240" s="13">
        <f t="shared" si="179"/>
        <v>5.6772349545232395</v>
      </c>
      <c r="BR240" s="37">
        <f t="shared" si="198"/>
        <v>186.01507445024774</v>
      </c>
      <c r="BS240" s="13">
        <f t="shared" si="180"/>
        <v>37862.051270571887</v>
      </c>
      <c r="BT240">
        <f t="shared" si="199"/>
        <v>345.0993234862641</v>
      </c>
      <c r="BU240" s="13">
        <f t="shared" si="181"/>
        <v>829.96785815000442</v>
      </c>
      <c r="BV240" s="13">
        <f t="shared" si="207"/>
        <v>117588208.32452293</v>
      </c>
      <c r="BW240" s="13">
        <f t="shared" si="182"/>
        <v>16763.732445960341</v>
      </c>
      <c r="BX240">
        <f t="shared" si="200"/>
        <v>117588278.76037355</v>
      </c>
      <c r="BY240" s="13">
        <f t="shared" si="183"/>
        <v>117588852.55430891</v>
      </c>
    </row>
    <row r="241" spans="29:77" x14ac:dyDescent="0.2">
      <c r="AC241">
        <v>239</v>
      </c>
      <c r="AD241" s="37">
        <f t="shared" si="184"/>
        <v>370951371.2937628</v>
      </c>
      <c r="AE241" s="13">
        <f t="shared" si="160"/>
        <v>30762.916657339658</v>
      </c>
      <c r="AF241">
        <f t="shared" si="201"/>
        <v>370951500.00889528</v>
      </c>
      <c r="AG241" s="13">
        <f t="shared" si="161"/>
        <v>370952418.14796197</v>
      </c>
      <c r="AH241" s="13">
        <f t="shared" si="202"/>
        <v>370951371.16391802</v>
      </c>
      <c r="AI241" s="13">
        <f t="shared" si="162"/>
        <v>16763.732445960341</v>
      </c>
      <c r="AJ241">
        <f t="shared" si="185"/>
        <v>370951441.30505794</v>
      </c>
      <c r="AK241" s="13">
        <f t="shared" si="163"/>
        <v>370952418.14796197</v>
      </c>
      <c r="AL241" s="37">
        <f t="shared" si="186"/>
        <v>628.5495075911399</v>
      </c>
      <c r="AM241" s="13">
        <f t="shared" si="164"/>
        <v>30762.916657339658</v>
      </c>
      <c r="AN241">
        <f t="shared" si="187"/>
        <v>757.26464004862805</v>
      </c>
      <c r="AO241" s="13">
        <f t="shared" si="165"/>
        <v>2813.5073827337451</v>
      </c>
      <c r="AP241" s="13">
        <f t="shared" si="203"/>
        <v>628.41966277274457</v>
      </c>
      <c r="AQ241" s="13">
        <f t="shared" si="166"/>
        <v>16763.732445960341</v>
      </c>
      <c r="AR241" s="13">
        <f t="shared" si="188"/>
        <v>698.56080271400128</v>
      </c>
      <c r="AS241" s="38">
        <f t="shared" si="167"/>
        <v>2813.5073827337451</v>
      </c>
      <c r="AT241" s="37">
        <f t="shared" si="189"/>
        <v>80763974.665005758</v>
      </c>
      <c r="AU241" s="13">
        <f t="shared" si="168"/>
        <v>33129.294861750393</v>
      </c>
      <c r="AV241">
        <f t="shared" si="190"/>
        <v>80764113.281302258</v>
      </c>
      <c r="AW241" s="13">
        <f t="shared" si="169"/>
        <v>80764377.431120396</v>
      </c>
      <c r="AX241" s="13">
        <f t="shared" si="204"/>
        <v>197675123.00301972</v>
      </c>
      <c r="AY241" s="13">
        <f t="shared" si="170"/>
        <v>16763.732445960341</v>
      </c>
      <c r="AZ241">
        <f t="shared" si="191"/>
        <v>197675193.14415967</v>
      </c>
      <c r="BA241" s="13">
        <f t="shared" si="171"/>
        <v>197675525.94803166</v>
      </c>
      <c r="BB241" s="37">
        <f t="shared" si="192"/>
        <v>112.97425663945214</v>
      </c>
      <c r="BC241" s="13">
        <f t="shared" si="172"/>
        <v>30762.916657339658</v>
      </c>
      <c r="BD241">
        <f t="shared" si="193"/>
        <v>241.68938909694023</v>
      </c>
      <c r="BE241" s="13">
        <f t="shared" si="173"/>
        <v>503.35057957927143</v>
      </c>
      <c r="BF241" s="13">
        <f t="shared" si="205"/>
        <v>112.84441182105685</v>
      </c>
      <c r="BG241" s="13">
        <f t="shared" si="174"/>
        <v>16763.732445960341</v>
      </c>
      <c r="BH241">
        <f t="shared" si="194"/>
        <v>182.98555176231349</v>
      </c>
      <c r="BI241" s="13">
        <f t="shared" si="175"/>
        <v>503.35057957927143</v>
      </c>
      <c r="BJ241" s="37">
        <f t="shared" si="195"/>
        <v>1.3160841587359395</v>
      </c>
      <c r="BK241" s="13">
        <f t="shared" si="176"/>
        <v>2366.3782044107429</v>
      </c>
      <c r="BL241">
        <f t="shared" si="196"/>
        <v>11.217248193927333</v>
      </c>
      <c r="BM241" s="13">
        <f t="shared" si="177"/>
        <v>5.6772349545232395</v>
      </c>
      <c r="BN241" s="13">
        <f t="shared" si="206"/>
        <v>1.7748691837326502</v>
      </c>
      <c r="BO241" s="13">
        <f t="shared" si="178"/>
        <v>16763.732445960341</v>
      </c>
      <c r="BP241">
        <f t="shared" si="197"/>
        <v>71.916009124989301</v>
      </c>
      <c r="BQ241" s="13">
        <f t="shared" si="179"/>
        <v>5.6772349545232395</v>
      </c>
      <c r="BR241" s="37">
        <f t="shared" si="198"/>
        <v>186.01507445024774</v>
      </c>
      <c r="BS241" s="13">
        <f t="shared" si="180"/>
        <v>37862.051270571887</v>
      </c>
      <c r="BT241">
        <f t="shared" si="199"/>
        <v>344.43369901331005</v>
      </c>
      <c r="BU241" s="13">
        <f t="shared" si="181"/>
        <v>829.96785815000442</v>
      </c>
      <c r="BV241" s="13">
        <f t="shared" si="207"/>
        <v>117588208.32452293</v>
      </c>
      <c r="BW241" s="13">
        <f t="shared" si="182"/>
        <v>16763.732445960341</v>
      </c>
      <c r="BX241">
        <f t="shared" si="200"/>
        <v>117588278.46566287</v>
      </c>
      <c r="BY241" s="13">
        <f t="shared" si="183"/>
        <v>117588852.55430891</v>
      </c>
    </row>
    <row r="242" spans="29:77" x14ac:dyDescent="0.2">
      <c r="AC242">
        <v>240</v>
      </c>
      <c r="AD242" s="37">
        <f t="shared" si="184"/>
        <v>370951371.2937628</v>
      </c>
      <c r="AE242" s="13">
        <f t="shared" si="160"/>
        <v>30762.916657339658</v>
      </c>
      <c r="AF242">
        <f t="shared" si="201"/>
        <v>370951499.47258222</v>
      </c>
      <c r="AG242" s="13">
        <f t="shared" si="161"/>
        <v>370952418.14796197</v>
      </c>
      <c r="AH242" s="13">
        <f t="shared" si="202"/>
        <v>370951371.16391802</v>
      </c>
      <c r="AI242" s="13">
        <f t="shared" si="162"/>
        <v>16763.732445960341</v>
      </c>
      <c r="AJ242">
        <f t="shared" si="185"/>
        <v>370951441.0128032</v>
      </c>
      <c r="AK242" s="13">
        <f t="shared" si="163"/>
        <v>370952418.14796197</v>
      </c>
      <c r="AL242" s="37">
        <f t="shared" si="186"/>
        <v>628.5495075911399</v>
      </c>
      <c r="AM242" s="13">
        <f t="shared" si="164"/>
        <v>30762.916657339658</v>
      </c>
      <c r="AN242">
        <f t="shared" si="187"/>
        <v>756.72832699672176</v>
      </c>
      <c r="AO242" s="13">
        <f t="shared" si="165"/>
        <v>2813.5073827337451</v>
      </c>
      <c r="AP242" s="13">
        <f t="shared" si="203"/>
        <v>628.41966277274457</v>
      </c>
      <c r="AQ242" s="13">
        <f t="shared" si="166"/>
        <v>16763.732445960341</v>
      </c>
      <c r="AR242" s="13">
        <f t="shared" si="188"/>
        <v>698.26854796424595</v>
      </c>
      <c r="AS242" s="38">
        <f t="shared" si="167"/>
        <v>2813.5073827337451</v>
      </c>
      <c r="AT242" s="37">
        <f t="shared" si="189"/>
        <v>80763974.665005758</v>
      </c>
      <c r="AU242" s="13">
        <f t="shared" si="168"/>
        <v>33129.294861750393</v>
      </c>
      <c r="AV242">
        <f t="shared" si="190"/>
        <v>80764112.703734353</v>
      </c>
      <c r="AW242" s="13">
        <f t="shared" si="169"/>
        <v>80764377.431120396</v>
      </c>
      <c r="AX242" s="13">
        <f t="shared" si="204"/>
        <v>197675123.00301972</v>
      </c>
      <c r="AY242" s="13">
        <f t="shared" si="170"/>
        <v>16763.732445960341</v>
      </c>
      <c r="AZ242">
        <f t="shared" si="191"/>
        <v>197675192.8519049</v>
      </c>
      <c r="BA242" s="13">
        <f t="shared" si="171"/>
        <v>197675525.94803166</v>
      </c>
      <c r="BB242" s="37">
        <f t="shared" si="192"/>
        <v>112.97425663945214</v>
      </c>
      <c r="BC242" s="13">
        <f t="shared" si="172"/>
        <v>30762.916657339658</v>
      </c>
      <c r="BD242">
        <f t="shared" si="193"/>
        <v>241.15307604503406</v>
      </c>
      <c r="BE242" s="13">
        <f t="shared" si="173"/>
        <v>503.35057957927143</v>
      </c>
      <c r="BF242" s="13">
        <f t="shared" si="205"/>
        <v>112.84441182105685</v>
      </c>
      <c r="BG242" s="13">
        <f t="shared" si="174"/>
        <v>16763.732445960341</v>
      </c>
      <c r="BH242">
        <f t="shared" si="194"/>
        <v>182.69329701255828</v>
      </c>
      <c r="BI242" s="13">
        <f t="shared" si="175"/>
        <v>503.35057957927143</v>
      </c>
      <c r="BJ242" s="37">
        <f t="shared" si="195"/>
        <v>1.3160841587359395</v>
      </c>
      <c r="BK242" s="13">
        <f t="shared" si="176"/>
        <v>2366.3782044107429</v>
      </c>
      <c r="BL242">
        <f t="shared" si="196"/>
        <v>11.175993343780702</v>
      </c>
      <c r="BM242" s="13">
        <f t="shared" si="177"/>
        <v>5.6772349545232395</v>
      </c>
      <c r="BN242" s="13">
        <f t="shared" si="206"/>
        <v>1.7748691837326502</v>
      </c>
      <c r="BO242" s="13">
        <f t="shared" si="178"/>
        <v>16763.732445960341</v>
      </c>
      <c r="BP242">
        <f t="shared" si="197"/>
        <v>71.623754375234071</v>
      </c>
      <c r="BQ242" s="13">
        <f t="shared" si="179"/>
        <v>5.6772349545232395</v>
      </c>
      <c r="BR242" s="37">
        <f t="shared" si="198"/>
        <v>186.01507445024774</v>
      </c>
      <c r="BS242" s="13">
        <f t="shared" si="180"/>
        <v>37862.051270571887</v>
      </c>
      <c r="BT242">
        <f t="shared" si="199"/>
        <v>343.77362141096393</v>
      </c>
      <c r="BU242" s="13">
        <f t="shared" si="181"/>
        <v>829.96785815000442</v>
      </c>
      <c r="BV242" s="13">
        <f t="shared" si="207"/>
        <v>117588208.32452293</v>
      </c>
      <c r="BW242" s="13">
        <f t="shared" si="182"/>
        <v>16763.732445960341</v>
      </c>
      <c r="BX242">
        <f t="shared" si="200"/>
        <v>117588278.17340812</v>
      </c>
      <c r="BY242" s="13">
        <f t="shared" si="183"/>
        <v>117588852.55430891</v>
      </c>
    </row>
    <row r="243" spans="29:77" x14ac:dyDescent="0.2">
      <c r="AC243">
        <v>241</v>
      </c>
      <c r="AD243" s="37">
        <f t="shared" si="184"/>
        <v>370951371.2937628</v>
      </c>
      <c r="AE243" s="13">
        <f t="shared" si="160"/>
        <v>30762.916657339658</v>
      </c>
      <c r="AF243">
        <f t="shared" si="201"/>
        <v>370951498.9407199</v>
      </c>
      <c r="AG243" s="13">
        <f t="shared" si="161"/>
        <v>370952418.14796197</v>
      </c>
      <c r="AH243" s="13">
        <f t="shared" si="202"/>
        <v>370951371.16391802</v>
      </c>
      <c r="AI243" s="13">
        <f t="shared" si="162"/>
        <v>16763.732445960341</v>
      </c>
      <c r="AJ243">
        <f t="shared" si="185"/>
        <v>370951440.72297382</v>
      </c>
      <c r="AK243" s="13">
        <f t="shared" si="163"/>
        <v>370952418.14796197</v>
      </c>
      <c r="AL243" s="37">
        <f t="shared" si="186"/>
        <v>628.5495075911399</v>
      </c>
      <c r="AM243" s="13">
        <f t="shared" si="164"/>
        <v>30762.916657339658</v>
      </c>
      <c r="AN243">
        <f t="shared" si="187"/>
        <v>756.19646467553684</v>
      </c>
      <c r="AO243" s="13">
        <f t="shared" si="165"/>
        <v>2813.5073827337451</v>
      </c>
      <c r="AP243" s="13">
        <f t="shared" si="203"/>
        <v>628.41966277274457</v>
      </c>
      <c r="AQ243" s="13">
        <f t="shared" si="166"/>
        <v>16763.732445960341</v>
      </c>
      <c r="AR243" s="13">
        <f t="shared" si="188"/>
        <v>697.97871856511119</v>
      </c>
      <c r="AS243" s="38">
        <f t="shared" si="167"/>
        <v>2813.5073827337451</v>
      </c>
      <c r="AT243" s="37">
        <f t="shared" si="189"/>
        <v>80763974.665005758</v>
      </c>
      <c r="AU243" s="13">
        <f t="shared" si="168"/>
        <v>33129.294861750393</v>
      </c>
      <c r="AV243">
        <f t="shared" si="190"/>
        <v>80764112.130959541</v>
      </c>
      <c r="AW243" s="13">
        <f t="shared" si="169"/>
        <v>80764377.431120396</v>
      </c>
      <c r="AX243" s="13">
        <f t="shared" si="204"/>
        <v>197675123.00301972</v>
      </c>
      <c r="AY243" s="13">
        <f t="shared" si="170"/>
        <v>16763.732445960341</v>
      </c>
      <c r="AZ243">
        <f t="shared" si="191"/>
        <v>197675192.56207553</v>
      </c>
      <c r="BA243" s="13">
        <f t="shared" si="171"/>
        <v>197675525.94803166</v>
      </c>
      <c r="BB243" s="37">
        <f t="shared" si="192"/>
        <v>112.97425663945214</v>
      </c>
      <c r="BC243" s="13">
        <f t="shared" si="172"/>
        <v>30762.916657339658</v>
      </c>
      <c r="BD243">
        <f t="shared" si="193"/>
        <v>240.62121372384905</v>
      </c>
      <c r="BE243" s="13">
        <f t="shared" si="173"/>
        <v>503.35057957927143</v>
      </c>
      <c r="BF243" s="13">
        <f t="shared" si="205"/>
        <v>112.84441182105685</v>
      </c>
      <c r="BG243" s="13">
        <f t="shared" si="174"/>
        <v>16763.732445960341</v>
      </c>
      <c r="BH243">
        <f t="shared" si="194"/>
        <v>182.4034676134234</v>
      </c>
      <c r="BI243" s="13">
        <f t="shared" si="175"/>
        <v>503.35057957927143</v>
      </c>
      <c r="BJ243" s="37">
        <f t="shared" si="195"/>
        <v>1.3160841587359395</v>
      </c>
      <c r="BK243" s="13">
        <f t="shared" si="176"/>
        <v>2366.3782044107429</v>
      </c>
      <c r="BL243">
        <f t="shared" si="196"/>
        <v>11.135080857535703</v>
      </c>
      <c r="BM243" s="13">
        <f t="shared" si="177"/>
        <v>5.6772349545232395</v>
      </c>
      <c r="BN243" s="13">
        <f t="shared" si="206"/>
        <v>1.7748691837326502</v>
      </c>
      <c r="BO243" s="13">
        <f t="shared" si="178"/>
        <v>16763.732445960341</v>
      </c>
      <c r="BP243">
        <f t="shared" si="197"/>
        <v>71.333924976099212</v>
      </c>
      <c r="BQ243" s="13">
        <f t="shared" si="179"/>
        <v>5.6772349545232395</v>
      </c>
      <c r="BR243" s="37">
        <f t="shared" si="198"/>
        <v>186.01507445024774</v>
      </c>
      <c r="BS243" s="13">
        <f t="shared" si="180"/>
        <v>37862.051270571887</v>
      </c>
      <c r="BT243">
        <f t="shared" si="199"/>
        <v>343.11902163104395</v>
      </c>
      <c r="BU243" s="13">
        <f t="shared" si="181"/>
        <v>829.96785815000442</v>
      </c>
      <c r="BV243" s="13">
        <f t="shared" si="207"/>
        <v>117588208.32452293</v>
      </c>
      <c r="BW243" s="13">
        <f t="shared" si="182"/>
        <v>16763.732445960341</v>
      </c>
      <c r="BX243">
        <f t="shared" si="200"/>
        <v>117588277.88357872</v>
      </c>
      <c r="BY243" s="13">
        <f t="shared" si="183"/>
        <v>117588852.55430891</v>
      </c>
    </row>
    <row r="244" spans="29:77" x14ac:dyDescent="0.2">
      <c r="AC244">
        <v>242</v>
      </c>
      <c r="AD244" s="37">
        <f t="shared" si="184"/>
        <v>370951371.2937628</v>
      </c>
      <c r="AE244" s="13">
        <f t="shared" si="160"/>
        <v>30762.916657339658</v>
      </c>
      <c r="AF244">
        <f t="shared" si="201"/>
        <v>370951498.41325313</v>
      </c>
      <c r="AG244" s="13">
        <f t="shared" si="161"/>
        <v>370952418.14796197</v>
      </c>
      <c r="AH244" s="13">
        <f t="shared" si="202"/>
        <v>370951371.16391802</v>
      </c>
      <c r="AI244" s="13">
        <f t="shared" si="162"/>
        <v>16763.732445960341</v>
      </c>
      <c r="AJ244">
        <f t="shared" si="185"/>
        <v>370951440.43553972</v>
      </c>
      <c r="AK244" s="13">
        <f t="shared" si="163"/>
        <v>370952418.14796197</v>
      </c>
      <c r="AL244" s="37">
        <f t="shared" si="186"/>
        <v>628.5495075911399</v>
      </c>
      <c r="AM244" s="13">
        <f t="shared" si="164"/>
        <v>30762.916657339658</v>
      </c>
      <c r="AN244">
        <f t="shared" si="187"/>
        <v>755.66899791072524</v>
      </c>
      <c r="AO244" s="13">
        <f t="shared" si="165"/>
        <v>2813.5073827337451</v>
      </c>
      <c r="AP244" s="13">
        <f t="shared" si="203"/>
        <v>628.41966277274457</v>
      </c>
      <c r="AQ244" s="13">
        <f t="shared" si="166"/>
        <v>16763.732445960341</v>
      </c>
      <c r="AR244" s="13">
        <f t="shared" si="188"/>
        <v>697.69128445026661</v>
      </c>
      <c r="AS244" s="38">
        <f t="shared" si="167"/>
        <v>2813.5073827337451</v>
      </c>
      <c r="AT244" s="37">
        <f t="shared" si="189"/>
        <v>80763974.665005758</v>
      </c>
      <c r="AU244" s="13">
        <f t="shared" si="168"/>
        <v>33129.294861750393</v>
      </c>
      <c r="AV244">
        <f t="shared" si="190"/>
        <v>80764111.56291841</v>
      </c>
      <c r="AW244" s="13">
        <f t="shared" si="169"/>
        <v>80764377.431120396</v>
      </c>
      <c r="AX244" s="13">
        <f t="shared" si="204"/>
        <v>197675123.00301972</v>
      </c>
      <c r="AY244" s="13">
        <f t="shared" si="170"/>
        <v>16763.732445960341</v>
      </c>
      <c r="AZ244">
        <f t="shared" si="191"/>
        <v>197675192.27464139</v>
      </c>
      <c r="BA244" s="13">
        <f t="shared" si="171"/>
        <v>197675525.94803166</v>
      </c>
      <c r="BB244" s="37">
        <f t="shared" si="192"/>
        <v>112.97425663945214</v>
      </c>
      <c r="BC244" s="13">
        <f t="shared" si="172"/>
        <v>30762.916657339658</v>
      </c>
      <c r="BD244">
        <f t="shared" si="193"/>
        <v>240.0937469590375</v>
      </c>
      <c r="BE244" s="13">
        <f t="shared" si="173"/>
        <v>503.35057957927143</v>
      </c>
      <c r="BF244" s="13">
        <f t="shared" si="205"/>
        <v>112.84441182105685</v>
      </c>
      <c r="BG244" s="13">
        <f t="shared" si="174"/>
        <v>16763.732445960341</v>
      </c>
      <c r="BH244">
        <f t="shared" si="194"/>
        <v>182.11603349857893</v>
      </c>
      <c r="BI244" s="13">
        <f t="shared" si="175"/>
        <v>503.35057957927143</v>
      </c>
      <c r="BJ244" s="37">
        <f t="shared" si="195"/>
        <v>1.3160841587359395</v>
      </c>
      <c r="BK244" s="13">
        <f t="shared" si="176"/>
        <v>2366.3782044107429</v>
      </c>
      <c r="BL244">
        <f t="shared" si="196"/>
        <v>11.094506491011737</v>
      </c>
      <c r="BM244" s="13">
        <f t="shared" si="177"/>
        <v>5.6772349545232395</v>
      </c>
      <c r="BN244" s="13">
        <f t="shared" si="206"/>
        <v>1.7748691837326502</v>
      </c>
      <c r="BO244" s="13">
        <f t="shared" si="178"/>
        <v>16763.732445960341</v>
      </c>
      <c r="BP244">
        <f t="shared" si="197"/>
        <v>71.046490861254711</v>
      </c>
      <c r="BQ244" s="13">
        <f t="shared" si="179"/>
        <v>5.6772349545232395</v>
      </c>
      <c r="BR244" s="37">
        <f t="shared" si="198"/>
        <v>186.01507445024774</v>
      </c>
      <c r="BS244" s="13">
        <f t="shared" si="180"/>
        <v>37862.051270571887</v>
      </c>
      <c r="BT244">
        <f t="shared" si="199"/>
        <v>342.46983176666049</v>
      </c>
      <c r="BU244" s="13">
        <f t="shared" si="181"/>
        <v>829.96785815000442</v>
      </c>
      <c r="BV244" s="13">
        <f t="shared" si="207"/>
        <v>117588208.32452293</v>
      </c>
      <c r="BW244" s="13">
        <f t="shared" si="182"/>
        <v>16763.732445960341</v>
      </c>
      <c r="BX244">
        <f t="shared" si="200"/>
        <v>117588277.5961446</v>
      </c>
      <c r="BY244" s="13">
        <f t="shared" si="183"/>
        <v>117588852.55430891</v>
      </c>
    </row>
    <row r="245" spans="29:77" x14ac:dyDescent="0.2">
      <c r="AC245">
        <v>243</v>
      </c>
      <c r="AD245" s="37">
        <f t="shared" si="184"/>
        <v>370951371.2937628</v>
      </c>
      <c r="AE245" s="13">
        <f t="shared" si="160"/>
        <v>30762.916657339658</v>
      </c>
      <c r="AF245">
        <f t="shared" si="201"/>
        <v>370951497.89012766</v>
      </c>
      <c r="AG245" s="13">
        <f t="shared" si="161"/>
        <v>370952418.14796197</v>
      </c>
      <c r="AH245" s="13">
        <f t="shared" si="202"/>
        <v>370951371.16391802</v>
      </c>
      <c r="AI245" s="13">
        <f t="shared" si="162"/>
        <v>16763.732445960341</v>
      </c>
      <c r="AJ245">
        <f t="shared" si="185"/>
        <v>370951440.15047127</v>
      </c>
      <c r="AK245" s="13">
        <f t="shared" si="163"/>
        <v>370952418.14796197</v>
      </c>
      <c r="AL245" s="37">
        <f t="shared" si="186"/>
        <v>628.5495075911399</v>
      </c>
      <c r="AM245" s="13">
        <f t="shared" si="164"/>
        <v>30762.916657339658</v>
      </c>
      <c r="AN245">
        <f t="shared" si="187"/>
        <v>755.14587243615904</v>
      </c>
      <c r="AO245" s="13">
        <f t="shared" si="165"/>
        <v>2813.5073827337451</v>
      </c>
      <c r="AP245" s="13">
        <f t="shared" si="203"/>
        <v>628.41966277274457</v>
      </c>
      <c r="AQ245" s="13">
        <f t="shared" si="166"/>
        <v>16763.732445960341</v>
      </c>
      <c r="AR245" s="13">
        <f t="shared" si="188"/>
        <v>697.40621604830153</v>
      </c>
      <c r="AS245" s="38">
        <f t="shared" si="167"/>
        <v>2813.5073827337451</v>
      </c>
      <c r="AT245" s="37">
        <f t="shared" si="189"/>
        <v>80763974.665005758</v>
      </c>
      <c r="AU245" s="13">
        <f t="shared" si="168"/>
        <v>33129.294861750393</v>
      </c>
      <c r="AV245">
        <f t="shared" si="190"/>
        <v>80764110.999552518</v>
      </c>
      <c r="AW245" s="13">
        <f t="shared" si="169"/>
        <v>80764377.431120396</v>
      </c>
      <c r="AX245" s="13">
        <f t="shared" si="204"/>
        <v>197675123.00301972</v>
      </c>
      <c r="AY245" s="13">
        <f t="shared" si="170"/>
        <v>16763.732445960341</v>
      </c>
      <c r="AZ245">
        <f t="shared" si="191"/>
        <v>197675191.989573</v>
      </c>
      <c r="BA245" s="13">
        <f t="shared" si="171"/>
        <v>197675525.94803166</v>
      </c>
      <c r="BB245" s="37">
        <f t="shared" si="192"/>
        <v>112.97425663945214</v>
      </c>
      <c r="BC245" s="13">
        <f t="shared" si="172"/>
        <v>30762.916657339658</v>
      </c>
      <c r="BD245">
        <f t="shared" si="193"/>
        <v>239.5706214844713</v>
      </c>
      <c r="BE245" s="13">
        <f t="shared" si="173"/>
        <v>503.35057957927143</v>
      </c>
      <c r="BF245" s="13">
        <f t="shared" si="205"/>
        <v>112.84441182105685</v>
      </c>
      <c r="BG245" s="13">
        <f t="shared" si="174"/>
        <v>16763.732445960341</v>
      </c>
      <c r="BH245">
        <f t="shared" si="194"/>
        <v>181.8309650966138</v>
      </c>
      <c r="BI245" s="13">
        <f t="shared" si="175"/>
        <v>503.35057957927143</v>
      </c>
      <c r="BJ245" s="37">
        <f t="shared" si="195"/>
        <v>1.3160841587359395</v>
      </c>
      <c r="BK245" s="13">
        <f t="shared" si="176"/>
        <v>2366.3782044107429</v>
      </c>
      <c r="BL245">
        <f t="shared" si="196"/>
        <v>11.054266069891261</v>
      </c>
      <c r="BM245" s="13">
        <f t="shared" si="177"/>
        <v>5.6772349545232395</v>
      </c>
      <c r="BN245" s="13">
        <f t="shared" si="206"/>
        <v>1.7748691837326502</v>
      </c>
      <c r="BO245" s="13">
        <f t="shared" si="178"/>
        <v>16763.732445960341</v>
      </c>
      <c r="BP245">
        <f t="shared" si="197"/>
        <v>70.761422459289605</v>
      </c>
      <c r="BQ245" s="13">
        <f t="shared" si="179"/>
        <v>5.6772349545232395</v>
      </c>
      <c r="BR245" s="37">
        <f t="shared" si="198"/>
        <v>186.01507445024774</v>
      </c>
      <c r="BS245" s="13">
        <f t="shared" si="180"/>
        <v>37862.051270571887</v>
      </c>
      <c r="BT245">
        <f t="shared" si="199"/>
        <v>341.82598502873287</v>
      </c>
      <c r="BU245" s="13">
        <f t="shared" si="181"/>
        <v>829.96785815000442</v>
      </c>
      <c r="BV245" s="13">
        <f t="shared" si="207"/>
        <v>117588208.32452293</v>
      </c>
      <c r="BW245" s="13">
        <f t="shared" si="182"/>
        <v>16763.732445960341</v>
      </c>
      <c r="BX245">
        <f t="shared" si="200"/>
        <v>117588277.31107621</v>
      </c>
      <c r="BY245" s="13">
        <f t="shared" si="183"/>
        <v>117588852.55430891</v>
      </c>
    </row>
    <row r="246" spans="29:77" x14ac:dyDescent="0.2">
      <c r="AC246">
        <v>244</v>
      </c>
      <c r="AD246" s="37">
        <f t="shared" si="184"/>
        <v>370951371.2937628</v>
      </c>
      <c r="AE246" s="13">
        <f t="shared" si="160"/>
        <v>30762.916657339658</v>
      </c>
      <c r="AF246">
        <f t="shared" si="201"/>
        <v>370951497.37129009</v>
      </c>
      <c r="AG246" s="13">
        <f t="shared" si="161"/>
        <v>370952418.14796197</v>
      </c>
      <c r="AH246" s="13">
        <f t="shared" si="202"/>
        <v>370951371.16391802</v>
      </c>
      <c r="AI246" s="13">
        <f t="shared" si="162"/>
        <v>16763.732445960341</v>
      </c>
      <c r="AJ246">
        <f t="shared" si="185"/>
        <v>370951439.8677395</v>
      </c>
      <c r="AK246" s="13">
        <f t="shared" si="163"/>
        <v>370952418.14796197</v>
      </c>
      <c r="AL246" s="37">
        <f t="shared" si="186"/>
        <v>628.5495075911399</v>
      </c>
      <c r="AM246" s="13">
        <f t="shared" si="164"/>
        <v>30762.916657339658</v>
      </c>
      <c r="AN246">
        <f t="shared" si="187"/>
        <v>754.62703487531883</v>
      </c>
      <c r="AO246" s="13">
        <f t="shared" si="165"/>
        <v>2813.5073827337451</v>
      </c>
      <c r="AP246" s="13">
        <f t="shared" si="203"/>
        <v>628.41966277274457</v>
      </c>
      <c r="AQ246" s="13">
        <f t="shared" si="166"/>
        <v>16763.732445960341</v>
      </c>
      <c r="AR246" s="13">
        <f t="shared" si="188"/>
        <v>697.123484272582</v>
      </c>
      <c r="AS246" s="38">
        <f t="shared" si="167"/>
        <v>2813.5073827337451</v>
      </c>
      <c r="AT246" s="37">
        <f t="shared" si="189"/>
        <v>80763974.665005758</v>
      </c>
      <c r="AU246" s="13">
        <f t="shared" si="168"/>
        <v>33129.294861750393</v>
      </c>
      <c r="AV246">
        <f t="shared" si="190"/>
        <v>80764110.440804377</v>
      </c>
      <c r="AW246" s="13">
        <f t="shared" si="169"/>
        <v>80764377.431120396</v>
      </c>
      <c r="AX246" s="13">
        <f t="shared" si="204"/>
        <v>197675123.00301972</v>
      </c>
      <c r="AY246" s="13">
        <f t="shared" si="170"/>
        <v>16763.732445960341</v>
      </c>
      <c r="AZ246">
        <f t="shared" si="191"/>
        <v>197675191.70684123</v>
      </c>
      <c r="BA246" s="13">
        <f t="shared" si="171"/>
        <v>197675525.94803166</v>
      </c>
      <c r="BB246" s="37">
        <f t="shared" si="192"/>
        <v>112.97425663945214</v>
      </c>
      <c r="BC246" s="13">
        <f t="shared" si="172"/>
        <v>30762.916657339658</v>
      </c>
      <c r="BD246">
        <f t="shared" si="193"/>
        <v>239.05178392363106</v>
      </c>
      <c r="BE246" s="13">
        <f t="shared" si="173"/>
        <v>503.35057957927143</v>
      </c>
      <c r="BF246" s="13">
        <f t="shared" si="205"/>
        <v>112.84441182105685</v>
      </c>
      <c r="BG246" s="13">
        <f t="shared" si="174"/>
        <v>16763.732445960341</v>
      </c>
      <c r="BH246">
        <f t="shared" si="194"/>
        <v>181.54823332089433</v>
      </c>
      <c r="BI246" s="13">
        <f t="shared" si="175"/>
        <v>503.35057957927143</v>
      </c>
      <c r="BJ246" s="37">
        <f t="shared" si="195"/>
        <v>1.3160841587359395</v>
      </c>
      <c r="BK246" s="13">
        <f t="shared" si="176"/>
        <v>2366.3782044107429</v>
      </c>
      <c r="BL246">
        <f t="shared" si="196"/>
        <v>11.014355488288166</v>
      </c>
      <c r="BM246" s="13">
        <f t="shared" si="177"/>
        <v>5.6772349545232395</v>
      </c>
      <c r="BN246" s="13">
        <f t="shared" si="206"/>
        <v>1.7748691837326502</v>
      </c>
      <c r="BO246" s="13">
        <f t="shared" si="178"/>
        <v>16763.732445960341</v>
      </c>
      <c r="BP246">
        <f t="shared" si="197"/>
        <v>70.478690683570107</v>
      </c>
      <c r="BQ246" s="13">
        <f t="shared" si="179"/>
        <v>5.6772349545232395</v>
      </c>
      <c r="BR246" s="37">
        <f t="shared" si="198"/>
        <v>186.01507445024774</v>
      </c>
      <c r="BS246" s="13">
        <f t="shared" si="180"/>
        <v>37862.051270571887</v>
      </c>
      <c r="BT246">
        <f t="shared" si="199"/>
        <v>341.18741572308335</v>
      </c>
      <c r="BU246" s="13">
        <f t="shared" si="181"/>
        <v>829.96785815000442</v>
      </c>
      <c r="BV246" s="13">
        <f t="shared" si="207"/>
        <v>117588208.32452293</v>
      </c>
      <c r="BW246" s="13">
        <f t="shared" si="182"/>
        <v>16763.732445960341</v>
      </c>
      <c r="BX246">
        <f t="shared" si="200"/>
        <v>117588277.02834442</v>
      </c>
      <c r="BY246" s="13">
        <f t="shared" si="183"/>
        <v>117588852.55430891</v>
      </c>
    </row>
    <row r="247" spans="29:77" x14ac:dyDescent="0.2">
      <c r="AC247">
        <v>245</v>
      </c>
      <c r="AD247" s="37">
        <f t="shared" si="184"/>
        <v>370951371.2937628</v>
      </c>
      <c r="AE247" s="13">
        <f t="shared" si="160"/>
        <v>30762.916657339658</v>
      </c>
      <c r="AF247">
        <f t="shared" si="201"/>
        <v>370951496.85668796</v>
      </c>
      <c r="AG247" s="13">
        <f t="shared" si="161"/>
        <v>370952418.14796197</v>
      </c>
      <c r="AH247" s="13">
        <f t="shared" si="202"/>
        <v>370951371.16391802</v>
      </c>
      <c r="AI247" s="13">
        <f t="shared" si="162"/>
        <v>16763.732445960341</v>
      </c>
      <c r="AJ247">
        <f t="shared" si="185"/>
        <v>370951439.58731574</v>
      </c>
      <c r="AK247" s="13">
        <f t="shared" si="163"/>
        <v>370952418.14796197</v>
      </c>
      <c r="AL247" s="37">
        <f t="shared" si="186"/>
        <v>628.5495075911399</v>
      </c>
      <c r="AM247" s="13">
        <f t="shared" si="164"/>
        <v>30762.916657339658</v>
      </c>
      <c r="AN247">
        <f t="shared" si="187"/>
        <v>754.11243272313845</v>
      </c>
      <c r="AO247" s="13">
        <f t="shared" si="165"/>
        <v>2813.5073827337451</v>
      </c>
      <c r="AP247" s="13">
        <f t="shared" si="203"/>
        <v>628.41966277274457</v>
      </c>
      <c r="AQ247" s="13">
        <f t="shared" si="166"/>
        <v>16763.732445960341</v>
      </c>
      <c r="AR247" s="13">
        <f t="shared" si="188"/>
        <v>696.8430605113582</v>
      </c>
      <c r="AS247" s="38">
        <f t="shared" si="167"/>
        <v>2813.5073827337451</v>
      </c>
      <c r="AT247" s="37">
        <f t="shared" si="189"/>
        <v>80763974.665005758</v>
      </c>
      <c r="AU247" s="13">
        <f t="shared" si="168"/>
        <v>33129.294861750393</v>
      </c>
      <c r="AV247">
        <f t="shared" si="190"/>
        <v>80764109.886617437</v>
      </c>
      <c r="AW247" s="13">
        <f t="shared" si="169"/>
        <v>80764377.431120396</v>
      </c>
      <c r="AX247" s="13">
        <f t="shared" si="204"/>
        <v>197675123.00301972</v>
      </c>
      <c r="AY247" s="13">
        <f t="shared" si="170"/>
        <v>16763.732445960341</v>
      </c>
      <c r="AZ247">
        <f t="shared" si="191"/>
        <v>197675191.42641747</v>
      </c>
      <c r="BA247" s="13">
        <f t="shared" si="171"/>
        <v>197675525.94803166</v>
      </c>
      <c r="BB247" s="37">
        <f t="shared" si="192"/>
        <v>112.97425663945214</v>
      </c>
      <c r="BC247" s="13">
        <f t="shared" si="172"/>
        <v>30762.916657339658</v>
      </c>
      <c r="BD247">
        <f t="shared" si="193"/>
        <v>238.53718177145072</v>
      </c>
      <c r="BE247" s="13">
        <f t="shared" si="173"/>
        <v>503.35057957927143</v>
      </c>
      <c r="BF247" s="13">
        <f t="shared" si="205"/>
        <v>112.84441182105685</v>
      </c>
      <c r="BG247" s="13">
        <f t="shared" si="174"/>
        <v>16763.732445960341</v>
      </c>
      <c r="BH247">
        <f t="shared" si="194"/>
        <v>181.26780955967047</v>
      </c>
      <c r="BI247" s="13">
        <f t="shared" si="175"/>
        <v>503.35057957927143</v>
      </c>
      <c r="BJ247" s="37">
        <f t="shared" si="195"/>
        <v>1.3160841587359395</v>
      </c>
      <c r="BK247" s="13">
        <f t="shared" si="176"/>
        <v>2366.3782044107429</v>
      </c>
      <c r="BL247">
        <f t="shared" si="196"/>
        <v>10.974770707351217</v>
      </c>
      <c r="BM247" s="13">
        <f t="shared" si="177"/>
        <v>5.6772349545232395</v>
      </c>
      <c r="BN247" s="13">
        <f t="shared" si="206"/>
        <v>1.7748691837326502</v>
      </c>
      <c r="BO247" s="13">
        <f t="shared" si="178"/>
        <v>16763.732445960341</v>
      </c>
      <c r="BP247">
        <f t="shared" si="197"/>
        <v>70.198266922346278</v>
      </c>
      <c r="BQ247" s="13">
        <f t="shared" si="179"/>
        <v>5.6772349545232395</v>
      </c>
      <c r="BR247" s="37">
        <f t="shared" si="198"/>
        <v>186.01507445024774</v>
      </c>
      <c r="BS247" s="13">
        <f t="shared" si="180"/>
        <v>37862.051270571887</v>
      </c>
      <c r="BT247">
        <f t="shared" si="199"/>
        <v>340.55405922809217</v>
      </c>
      <c r="BU247" s="13">
        <f t="shared" si="181"/>
        <v>829.96785815000442</v>
      </c>
      <c r="BV247" s="13">
        <f t="shared" si="207"/>
        <v>117588208.32452293</v>
      </c>
      <c r="BW247" s="13">
        <f t="shared" si="182"/>
        <v>16763.732445960341</v>
      </c>
      <c r="BX247">
        <f t="shared" si="200"/>
        <v>117588276.74792066</v>
      </c>
      <c r="BY247" s="13">
        <f t="shared" si="183"/>
        <v>117588852.55430891</v>
      </c>
    </row>
    <row r="248" spans="29:77" x14ac:dyDescent="0.2">
      <c r="AC248">
        <v>246</v>
      </c>
      <c r="AD248" s="37">
        <f t="shared" si="184"/>
        <v>370951371.2937628</v>
      </c>
      <c r="AE248" s="13">
        <f t="shared" si="160"/>
        <v>30762.916657339658</v>
      </c>
      <c r="AF248">
        <f t="shared" si="201"/>
        <v>370951496.34626955</v>
      </c>
      <c r="AG248" s="13">
        <f t="shared" si="161"/>
        <v>370952418.14796197</v>
      </c>
      <c r="AH248" s="13">
        <f t="shared" si="202"/>
        <v>370951371.16391802</v>
      </c>
      <c r="AI248" s="13">
        <f t="shared" si="162"/>
        <v>16763.732445960341</v>
      </c>
      <c r="AJ248">
        <f t="shared" si="185"/>
        <v>370951439.30917186</v>
      </c>
      <c r="AK248" s="13">
        <f t="shared" si="163"/>
        <v>370952418.14796197</v>
      </c>
      <c r="AL248" s="37">
        <f t="shared" si="186"/>
        <v>628.5495075911399</v>
      </c>
      <c r="AM248" s="13">
        <f t="shared" si="164"/>
        <v>30762.916657339658</v>
      </c>
      <c r="AN248">
        <f t="shared" si="187"/>
        <v>753.60201432829297</v>
      </c>
      <c r="AO248" s="13">
        <f t="shared" si="165"/>
        <v>2813.5073827337451</v>
      </c>
      <c r="AP248" s="13">
        <f t="shared" si="203"/>
        <v>628.41966277274457</v>
      </c>
      <c r="AQ248" s="13">
        <f t="shared" si="166"/>
        <v>16763.732445960341</v>
      </c>
      <c r="AR248" s="13">
        <f t="shared" si="188"/>
        <v>696.56491661811185</v>
      </c>
      <c r="AS248" s="38">
        <f t="shared" si="167"/>
        <v>2813.5073827337451</v>
      </c>
      <c r="AT248" s="37">
        <f t="shared" si="189"/>
        <v>80763974.665005758</v>
      </c>
      <c r="AU248" s="13">
        <f t="shared" si="168"/>
        <v>33129.294861750393</v>
      </c>
      <c r="AV248">
        <f t="shared" si="190"/>
        <v>80764109.336936086</v>
      </c>
      <c r="AW248" s="13">
        <f t="shared" si="169"/>
        <v>80764377.431120396</v>
      </c>
      <c r="AX248" s="13">
        <f t="shared" si="204"/>
        <v>197675123.00301972</v>
      </c>
      <c r="AY248" s="13">
        <f t="shared" si="170"/>
        <v>16763.732445960341</v>
      </c>
      <c r="AZ248">
        <f t="shared" si="191"/>
        <v>197675191.14827356</v>
      </c>
      <c r="BA248" s="13">
        <f t="shared" si="171"/>
        <v>197675525.94803166</v>
      </c>
      <c r="BB248" s="37">
        <f t="shared" si="192"/>
        <v>112.97425663945214</v>
      </c>
      <c r="BC248" s="13">
        <f t="shared" si="172"/>
        <v>30762.916657339658</v>
      </c>
      <c r="BD248">
        <f t="shared" si="193"/>
        <v>238.02676337660523</v>
      </c>
      <c r="BE248" s="13">
        <f t="shared" si="173"/>
        <v>503.35057957927143</v>
      </c>
      <c r="BF248" s="13">
        <f t="shared" si="205"/>
        <v>112.84441182105685</v>
      </c>
      <c r="BG248" s="13">
        <f t="shared" si="174"/>
        <v>16763.732445960341</v>
      </c>
      <c r="BH248">
        <f t="shared" si="194"/>
        <v>180.98966566642409</v>
      </c>
      <c r="BI248" s="13">
        <f t="shared" si="175"/>
        <v>503.35057957927143</v>
      </c>
      <c r="BJ248" s="37">
        <f t="shared" si="195"/>
        <v>1.3160841587359395</v>
      </c>
      <c r="BK248" s="13">
        <f t="shared" si="176"/>
        <v>2366.3782044107429</v>
      </c>
      <c r="BL248">
        <f t="shared" si="196"/>
        <v>10.935507753901561</v>
      </c>
      <c r="BM248" s="13">
        <f t="shared" si="177"/>
        <v>5.6772349545232395</v>
      </c>
      <c r="BN248" s="13">
        <f t="shared" si="206"/>
        <v>1.7748691837326502</v>
      </c>
      <c r="BO248" s="13">
        <f t="shared" si="178"/>
        <v>16763.732445960341</v>
      </c>
      <c r="BP248">
        <f t="shared" si="197"/>
        <v>69.920123029099884</v>
      </c>
      <c r="BQ248" s="13">
        <f t="shared" si="179"/>
        <v>5.6772349545232395</v>
      </c>
      <c r="BR248" s="37">
        <f t="shared" si="198"/>
        <v>186.01507445024774</v>
      </c>
      <c r="BS248" s="13">
        <f t="shared" si="180"/>
        <v>37862.051270571887</v>
      </c>
      <c r="BT248">
        <f t="shared" si="199"/>
        <v>339.9258519728977</v>
      </c>
      <c r="BU248" s="13">
        <f t="shared" si="181"/>
        <v>829.96785815000442</v>
      </c>
      <c r="BV248" s="13">
        <f t="shared" si="207"/>
        <v>117588208.32452293</v>
      </c>
      <c r="BW248" s="13">
        <f t="shared" si="182"/>
        <v>16763.732445960341</v>
      </c>
      <c r="BX248">
        <f t="shared" si="200"/>
        <v>117588276.46977678</v>
      </c>
      <c r="BY248" s="13">
        <f t="shared" si="183"/>
        <v>117588852.55430891</v>
      </c>
    </row>
    <row r="249" spans="29:77" x14ac:dyDescent="0.2">
      <c r="AC249">
        <v>247</v>
      </c>
      <c r="AD249" s="37">
        <f t="shared" si="184"/>
        <v>370951371.2937628</v>
      </c>
      <c r="AE249" s="13">
        <f t="shared" si="160"/>
        <v>30762.916657339658</v>
      </c>
      <c r="AF249">
        <f t="shared" si="201"/>
        <v>370951495.83998406</v>
      </c>
      <c r="AG249" s="13">
        <f t="shared" si="161"/>
        <v>370952418.14796197</v>
      </c>
      <c r="AH249" s="13">
        <f t="shared" si="202"/>
        <v>370951371.16391802</v>
      </c>
      <c r="AI249" s="13">
        <f t="shared" si="162"/>
        <v>16763.732445960341</v>
      </c>
      <c r="AJ249">
        <f t="shared" si="185"/>
        <v>370951439.03328013</v>
      </c>
      <c r="AK249" s="13">
        <f t="shared" si="163"/>
        <v>370952418.14796197</v>
      </c>
      <c r="AL249" s="37">
        <f t="shared" si="186"/>
        <v>628.5495075911399</v>
      </c>
      <c r="AM249" s="13">
        <f t="shared" si="164"/>
        <v>30762.916657339658</v>
      </c>
      <c r="AN249">
        <f t="shared" si="187"/>
        <v>753.09572887591582</v>
      </c>
      <c r="AO249" s="13">
        <f t="shared" si="165"/>
        <v>2813.5073827337451</v>
      </c>
      <c r="AP249" s="13">
        <f t="shared" si="203"/>
        <v>628.41966277274457</v>
      </c>
      <c r="AQ249" s="13">
        <f t="shared" si="166"/>
        <v>16763.732445960341</v>
      </c>
      <c r="AR249" s="13">
        <f t="shared" si="188"/>
        <v>696.28902490213864</v>
      </c>
      <c r="AS249" s="38">
        <f t="shared" si="167"/>
        <v>2813.5073827337451</v>
      </c>
      <c r="AT249" s="37">
        <f t="shared" si="189"/>
        <v>80763974.665005758</v>
      </c>
      <c r="AU249" s="13">
        <f t="shared" si="168"/>
        <v>33129.294861750393</v>
      </c>
      <c r="AV249">
        <f t="shared" si="190"/>
        <v>80764108.791705608</v>
      </c>
      <c r="AW249" s="13">
        <f t="shared" si="169"/>
        <v>80764377.431120396</v>
      </c>
      <c r="AX249" s="13">
        <f t="shared" si="204"/>
        <v>197675123.00301972</v>
      </c>
      <c r="AY249" s="13">
        <f t="shared" si="170"/>
        <v>16763.732445960341</v>
      </c>
      <c r="AZ249">
        <f t="shared" si="191"/>
        <v>197675190.87238184</v>
      </c>
      <c r="BA249" s="13">
        <f t="shared" si="171"/>
        <v>197675525.94803166</v>
      </c>
      <c r="BB249" s="37">
        <f t="shared" si="192"/>
        <v>112.97425663945214</v>
      </c>
      <c r="BC249" s="13">
        <f t="shared" si="172"/>
        <v>30762.916657339658</v>
      </c>
      <c r="BD249">
        <f t="shared" si="193"/>
        <v>237.52047792422809</v>
      </c>
      <c r="BE249" s="13">
        <f t="shared" si="173"/>
        <v>503.35057957927143</v>
      </c>
      <c r="BF249" s="13">
        <f t="shared" si="205"/>
        <v>112.84441182105685</v>
      </c>
      <c r="BG249" s="13">
        <f t="shared" si="174"/>
        <v>16763.732445960341</v>
      </c>
      <c r="BH249">
        <f t="shared" si="194"/>
        <v>180.71377395045096</v>
      </c>
      <c r="BI249" s="13">
        <f t="shared" si="175"/>
        <v>503.35057957927143</v>
      </c>
      <c r="BJ249" s="37">
        <f t="shared" si="195"/>
        <v>1.3160841587359395</v>
      </c>
      <c r="BK249" s="13">
        <f t="shared" si="176"/>
        <v>2366.3782044107429</v>
      </c>
      <c r="BL249">
        <f t="shared" si="196"/>
        <v>10.89656271910332</v>
      </c>
      <c r="BM249" s="13">
        <f t="shared" si="177"/>
        <v>5.6772349545232395</v>
      </c>
      <c r="BN249" s="13">
        <f t="shared" si="206"/>
        <v>1.7748691837326502</v>
      </c>
      <c r="BO249" s="13">
        <f t="shared" si="178"/>
        <v>16763.732445960341</v>
      </c>
      <c r="BP249">
        <f t="shared" si="197"/>
        <v>69.644231313126738</v>
      </c>
      <c r="BQ249" s="13">
        <f t="shared" si="179"/>
        <v>5.6772349545232395</v>
      </c>
      <c r="BR249" s="37">
        <f t="shared" si="198"/>
        <v>186.01507445024774</v>
      </c>
      <c r="BS249" s="13">
        <f t="shared" si="180"/>
        <v>37862.051270571887</v>
      </c>
      <c r="BT249">
        <f t="shared" si="199"/>
        <v>339.30273141612582</v>
      </c>
      <c r="BU249" s="13">
        <f t="shared" si="181"/>
        <v>829.96785815000442</v>
      </c>
      <c r="BV249" s="13">
        <f t="shared" si="207"/>
        <v>117588208.32452293</v>
      </c>
      <c r="BW249" s="13">
        <f t="shared" si="182"/>
        <v>16763.732445960341</v>
      </c>
      <c r="BX249">
        <f t="shared" si="200"/>
        <v>117588276.19388506</v>
      </c>
      <c r="BY249" s="13">
        <f t="shared" si="183"/>
        <v>117588852.55430891</v>
      </c>
    </row>
    <row r="250" spans="29:77" x14ac:dyDescent="0.2">
      <c r="AC250">
        <v>248</v>
      </c>
      <c r="AD250" s="37">
        <f t="shared" si="184"/>
        <v>370951371.2937628</v>
      </c>
      <c r="AE250" s="13">
        <f t="shared" si="160"/>
        <v>30762.916657339658</v>
      </c>
      <c r="AF250">
        <f t="shared" si="201"/>
        <v>370951495.33778161</v>
      </c>
      <c r="AG250" s="13">
        <f t="shared" si="161"/>
        <v>370952418.14796197</v>
      </c>
      <c r="AH250" s="13">
        <f t="shared" si="202"/>
        <v>370951371.16391802</v>
      </c>
      <c r="AI250" s="13">
        <f t="shared" si="162"/>
        <v>16763.732445960341</v>
      </c>
      <c r="AJ250">
        <f t="shared" si="185"/>
        <v>370951438.75961339</v>
      </c>
      <c r="AK250" s="13">
        <f t="shared" si="163"/>
        <v>370952418.14796197</v>
      </c>
      <c r="AL250" s="37">
        <f t="shared" si="186"/>
        <v>628.5495075911399</v>
      </c>
      <c r="AM250" s="13">
        <f t="shared" si="164"/>
        <v>30762.916657339658</v>
      </c>
      <c r="AN250">
        <f t="shared" si="187"/>
        <v>752.59352637073528</v>
      </c>
      <c r="AO250" s="13">
        <f t="shared" si="165"/>
        <v>2813.5073827337451</v>
      </c>
      <c r="AP250" s="13">
        <f t="shared" si="203"/>
        <v>628.41966277274457</v>
      </c>
      <c r="AQ250" s="13">
        <f t="shared" si="166"/>
        <v>16763.732445960341</v>
      </c>
      <c r="AR250" s="13">
        <f t="shared" si="188"/>
        <v>696.01535811935889</v>
      </c>
      <c r="AS250" s="38">
        <f t="shared" si="167"/>
        <v>2813.5073827337451</v>
      </c>
      <c r="AT250" s="37">
        <f t="shared" si="189"/>
        <v>80763974.665005758</v>
      </c>
      <c r="AU250" s="13">
        <f t="shared" si="168"/>
        <v>33129.294861750393</v>
      </c>
      <c r="AV250">
        <f t="shared" si="190"/>
        <v>80764108.250872135</v>
      </c>
      <c r="AW250" s="13">
        <f t="shared" si="169"/>
        <v>80764377.431120396</v>
      </c>
      <c r="AX250" s="13">
        <f t="shared" si="204"/>
        <v>197675123.00301972</v>
      </c>
      <c r="AY250" s="13">
        <f t="shared" si="170"/>
        <v>16763.732445960341</v>
      </c>
      <c r="AZ250">
        <f t="shared" si="191"/>
        <v>197675190.59871507</v>
      </c>
      <c r="BA250" s="13">
        <f t="shared" si="171"/>
        <v>197675525.94803166</v>
      </c>
      <c r="BB250" s="37">
        <f t="shared" si="192"/>
        <v>112.97425663945214</v>
      </c>
      <c r="BC250" s="13">
        <f t="shared" si="172"/>
        <v>30762.916657339658</v>
      </c>
      <c r="BD250">
        <f t="shared" si="193"/>
        <v>237.01827541904754</v>
      </c>
      <c r="BE250" s="13">
        <f t="shared" si="173"/>
        <v>503.35057957927143</v>
      </c>
      <c r="BF250" s="13">
        <f t="shared" si="205"/>
        <v>112.84441182105685</v>
      </c>
      <c r="BG250" s="13">
        <f t="shared" si="174"/>
        <v>16763.732445960341</v>
      </c>
      <c r="BH250">
        <f t="shared" si="194"/>
        <v>180.44010716767113</v>
      </c>
      <c r="BI250" s="13">
        <f t="shared" si="175"/>
        <v>503.35057957927143</v>
      </c>
      <c r="BJ250" s="37">
        <f t="shared" si="195"/>
        <v>1.3160841587359395</v>
      </c>
      <c r="BK250" s="13">
        <f t="shared" si="176"/>
        <v>2366.3782044107429</v>
      </c>
      <c r="BL250">
        <f t="shared" si="196"/>
        <v>10.857931757166355</v>
      </c>
      <c r="BM250" s="13">
        <f t="shared" si="177"/>
        <v>5.6772349545232395</v>
      </c>
      <c r="BN250" s="13">
        <f t="shared" si="206"/>
        <v>1.7748691837326502</v>
      </c>
      <c r="BO250" s="13">
        <f t="shared" si="178"/>
        <v>16763.732445960341</v>
      </c>
      <c r="BP250">
        <f t="shared" si="197"/>
        <v>69.370564530346925</v>
      </c>
      <c r="BQ250" s="13">
        <f t="shared" si="179"/>
        <v>5.6772349545232395</v>
      </c>
      <c r="BR250" s="37">
        <f t="shared" si="198"/>
        <v>186.01507445024774</v>
      </c>
      <c r="BS250" s="13">
        <f t="shared" si="180"/>
        <v>37862.051270571887</v>
      </c>
      <c r="BT250">
        <f t="shared" si="199"/>
        <v>338.68463602513441</v>
      </c>
      <c r="BU250" s="13">
        <f t="shared" si="181"/>
        <v>829.96785815000442</v>
      </c>
      <c r="BV250" s="13">
        <f t="shared" si="207"/>
        <v>117588208.32452293</v>
      </c>
      <c r="BW250" s="13">
        <f t="shared" si="182"/>
        <v>16763.732445960341</v>
      </c>
      <c r="BX250">
        <f t="shared" si="200"/>
        <v>117588275.92021827</v>
      </c>
      <c r="BY250" s="13">
        <f t="shared" si="183"/>
        <v>117588852.55430891</v>
      </c>
    </row>
    <row r="251" spans="29:77" x14ac:dyDescent="0.2">
      <c r="AC251">
        <v>249</v>
      </c>
      <c r="AD251" s="37">
        <f t="shared" si="184"/>
        <v>370951371.2937628</v>
      </c>
      <c r="AE251" s="13">
        <f t="shared" si="160"/>
        <v>30762.916657339658</v>
      </c>
      <c r="AF251">
        <f t="shared" si="201"/>
        <v>370951494.83961284</v>
      </c>
      <c r="AG251" s="13">
        <f t="shared" si="161"/>
        <v>370952418.14796197</v>
      </c>
      <c r="AH251" s="13">
        <f t="shared" si="202"/>
        <v>370951371.16391802</v>
      </c>
      <c r="AI251" s="13">
        <f t="shared" si="162"/>
        <v>16763.732445960341</v>
      </c>
      <c r="AJ251">
        <f t="shared" si="185"/>
        <v>370951438.4881447</v>
      </c>
      <c r="AK251" s="13">
        <f t="shared" si="163"/>
        <v>370952418.14796197</v>
      </c>
      <c r="AL251" s="37">
        <f t="shared" si="186"/>
        <v>628.5495075911399</v>
      </c>
      <c r="AM251" s="13">
        <f t="shared" si="164"/>
        <v>30762.916657339658</v>
      </c>
      <c r="AN251">
        <f t="shared" si="187"/>
        <v>752.09535762061648</v>
      </c>
      <c r="AO251" s="13">
        <f t="shared" si="165"/>
        <v>2813.5073827337451</v>
      </c>
      <c r="AP251" s="13">
        <f t="shared" si="203"/>
        <v>628.41966277274457</v>
      </c>
      <c r="AQ251" s="13">
        <f t="shared" si="166"/>
        <v>16763.732445960341</v>
      </c>
      <c r="AR251" s="13">
        <f t="shared" si="188"/>
        <v>695.7438894633483</v>
      </c>
      <c r="AS251" s="38">
        <f t="shared" si="167"/>
        <v>2813.5073827337451</v>
      </c>
      <c r="AT251" s="37">
        <f t="shared" si="189"/>
        <v>80763974.665005758</v>
      </c>
      <c r="AU251" s="13">
        <f t="shared" si="168"/>
        <v>33129.294861750393</v>
      </c>
      <c r="AV251">
        <f t="shared" si="190"/>
        <v>80764107.714382708</v>
      </c>
      <c r="AW251" s="13">
        <f t="shared" si="169"/>
        <v>80764377.431120396</v>
      </c>
      <c r="AX251" s="13">
        <f t="shared" si="204"/>
        <v>197675123.00301972</v>
      </c>
      <c r="AY251" s="13">
        <f t="shared" si="170"/>
        <v>16763.732445960341</v>
      </c>
      <c r="AZ251">
        <f t="shared" si="191"/>
        <v>197675190.3272464</v>
      </c>
      <c r="BA251" s="13">
        <f t="shared" si="171"/>
        <v>197675525.94803166</v>
      </c>
      <c r="BB251" s="37">
        <f t="shared" si="192"/>
        <v>112.97425663945214</v>
      </c>
      <c r="BC251" s="13">
        <f t="shared" si="172"/>
        <v>30762.916657339658</v>
      </c>
      <c r="BD251">
        <f t="shared" si="193"/>
        <v>236.52010666892869</v>
      </c>
      <c r="BE251" s="13">
        <f t="shared" si="173"/>
        <v>503.35057957927143</v>
      </c>
      <c r="BF251" s="13">
        <f t="shared" si="205"/>
        <v>112.84441182105685</v>
      </c>
      <c r="BG251" s="13">
        <f t="shared" si="174"/>
        <v>16763.732445960341</v>
      </c>
      <c r="BH251">
        <f t="shared" si="194"/>
        <v>180.16863851166062</v>
      </c>
      <c r="BI251" s="13">
        <f t="shared" si="175"/>
        <v>503.35057957927143</v>
      </c>
      <c r="BJ251" s="37">
        <f t="shared" si="195"/>
        <v>1.3160841587359395</v>
      </c>
      <c r="BK251" s="13">
        <f t="shared" si="176"/>
        <v>2366.3782044107429</v>
      </c>
      <c r="BL251">
        <f t="shared" si="196"/>
        <v>10.819611084080289</v>
      </c>
      <c r="BM251" s="13">
        <f t="shared" si="177"/>
        <v>5.6772349545232395</v>
      </c>
      <c r="BN251" s="13">
        <f t="shared" si="206"/>
        <v>1.7748691837326502</v>
      </c>
      <c r="BO251" s="13">
        <f t="shared" si="178"/>
        <v>16763.732445960341</v>
      </c>
      <c r="BP251">
        <f t="shared" si="197"/>
        <v>69.099095874336427</v>
      </c>
      <c r="BQ251" s="13">
        <f t="shared" si="179"/>
        <v>5.6772349545232395</v>
      </c>
      <c r="BR251" s="37">
        <f t="shared" si="198"/>
        <v>186.01507445024774</v>
      </c>
      <c r="BS251" s="13">
        <f t="shared" si="180"/>
        <v>37862.051270571887</v>
      </c>
      <c r="BT251">
        <f t="shared" si="199"/>
        <v>338.0715052557573</v>
      </c>
      <c r="BU251" s="13">
        <f t="shared" si="181"/>
        <v>829.96785815000442</v>
      </c>
      <c r="BV251" s="13">
        <f t="shared" si="207"/>
        <v>117588208.32452293</v>
      </c>
      <c r="BW251" s="13">
        <f t="shared" si="182"/>
        <v>16763.732445960341</v>
      </c>
      <c r="BX251">
        <f t="shared" si="200"/>
        <v>117588275.64874962</v>
      </c>
      <c r="BY251" s="13">
        <f t="shared" si="183"/>
        <v>117588852.55430891</v>
      </c>
    </row>
    <row r="252" spans="29:77" x14ac:dyDescent="0.2">
      <c r="AC252">
        <v>250</v>
      </c>
      <c r="AD252" s="37">
        <f t="shared" si="184"/>
        <v>370951371.2937628</v>
      </c>
      <c r="AE252" s="13">
        <f t="shared" si="160"/>
        <v>30762.916657339658</v>
      </c>
      <c r="AF252">
        <f t="shared" si="201"/>
        <v>370951494.34542942</v>
      </c>
      <c r="AG252" s="13">
        <f t="shared" si="161"/>
        <v>370952418.14796197</v>
      </c>
      <c r="AH252" s="13">
        <f t="shared" si="202"/>
        <v>370951371.16391802</v>
      </c>
      <c r="AI252" s="13">
        <f t="shared" si="162"/>
        <v>16763.732445960341</v>
      </c>
      <c r="AJ252">
        <f t="shared" si="185"/>
        <v>370951438.21884781</v>
      </c>
      <c r="AK252" s="13">
        <f t="shared" si="163"/>
        <v>370952418.14796197</v>
      </c>
      <c r="AL252" s="37">
        <f t="shared" si="186"/>
        <v>628.5495075911399</v>
      </c>
      <c r="AM252" s="13">
        <f t="shared" si="164"/>
        <v>30762.916657339658</v>
      </c>
      <c r="AN252">
        <f t="shared" si="187"/>
        <v>751.60117422049848</v>
      </c>
      <c r="AO252" s="13">
        <f t="shared" si="165"/>
        <v>2813.5073827337451</v>
      </c>
      <c r="AP252" s="13">
        <f t="shared" si="203"/>
        <v>628.41966277274457</v>
      </c>
      <c r="AQ252" s="13">
        <f t="shared" si="166"/>
        <v>16763.732445960341</v>
      </c>
      <c r="AR252" s="13">
        <f t="shared" si="188"/>
        <v>695.47459255658589</v>
      </c>
      <c r="AS252" s="38">
        <f t="shared" si="167"/>
        <v>2813.5073827337451</v>
      </c>
      <c r="AT252" s="37">
        <f t="shared" si="189"/>
        <v>80763974.665005758</v>
      </c>
      <c r="AU252" s="13">
        <f t="shared" si="168"/>
        <v>33129.294861750393</v>
      </c>
      <c r="AV252">
        <f t="shared" si="190"/>
        <v>80764107.182185203</v>
      </c>
      <c r="AW252" s="13">
        <f t="shared" si="169"/>
        <v>80764377.431120396</v>
      </c>
      <c r="AX252" s="13">
        <f t="shared" si="204"/>
        <v>197675123.00301972</v>
      </c>
      <c r="AY252" s="13">
        <f t="shared" si="170"/>
        <v>16763.732445960341</v>
      </c>
      <c r="AZ252">
        <f t="shared" si="191"/>
        <v>197675190.05794951</v>
      </c>
      <c r="BA252" s="13">
        <f t="shared" si="171"/>
        <v>197675525.94803166</v>
      </c>
      <c r="BB252" s="37">
        <f t="shared" si="192"/>
        <v>112.97425663945214</v>
      </c>
      <c r="BC252" s="13">
        <f t="shared" si="172"/>
        <v>30762.916657339658</v>
      </c>
      <c r="BD252">
        <f t="shared" si="193"/>
        <v>236.02592326881077</v>
      </c>
      <c r="BE252" s="13">
        <f t="shared" si="173"/>
        <v>503.35057957927143</v>
      </c>
      <c r="BF252" s="13">
        <f t="shared" si="205"/>
        <v>112.84441182105685</v>
      </c>
      <c r="BG252" s="13">
        <f t="shared" si="174"/>
        <v>16763.732445960341</v>
      </c>
      <c r="BH252">
        <f t="shared" si="194"/>
        <v>179.89934160489821</v>
      </c>
      <c r="BI252" s="13">
        <f t="shared" si="175"/>
        <v>503.35057957927143</v>
      </c>
      <c r="BJ252" s="37">
        <f t="shared" si="195"/>
        <v>1.3160841587359395</v>
      </c>
      <c r="BK252" s="13">
        <f t="shared" si="176"/>
        <v>2366.3782044107429</v>
      </c>
      <c r="BL252">
        <f t="shared" si="196"/>
        <v>10.781596976378912</v>
      </c>
      <c r="BM252" s="13">
        <f t="shared" si="177"/>
        <v>5.6772349545232395</v>
      </c>
      <c r="BN252" s="13">
        <f t="shared" si="206"/>
        <v>1.7748691837326502</v>
      </c>
      <c r="BO252" s="13">
        <f t="shared" si="178"/>
        <v>16763.732445960341</v>
      </c>
      <c r="BP252">
        <f t="shared" si="197"/>
        <v>68.829798967574007</v>
      </c>
      <c r="BQ252" s="13">
        <f t="shared" si="179"/>
        <v>5.6772349545232395</v>
      </c>
      <c r="BR252" s="37">
        <f t="shared" si="198"/>
        <v>186.01507445024774</v>
      </c>
      <c r="BS252" s="13">
        <f t="shared" si="180"/>
        <v>37862.051270571887</v>
      </c>
      <c r="BT252">
        <f t="shared" si="199"/>
        <v>337.4632795325353</v>
      </c>
      <c r="BU252" s="13">
        <f t="shared" si="181"/>
        <v>829.96785815000442</v>
      </c>
      <c r="BV252" s="13">
        <f t="shared" si="207"/>
        <v>117588208.32452293</v>
      </c>
      <c r="BW252" s="13">
        <f t="shared" si="182"/>
        <v>16763.732445960341</v>
      </c>
      <c r="BX252">
        <f t="shared" si="200"/>
        <v>117588275.37945271</v>
      </c>
      <c r="BY252" s="13">
        <f t="shared" si="183"/>
        <v>117588852.55430891</v>
      </c>
    </row>
    <row r="253" spans="29:77" x14ac:dyDescent="0.2">
      <c r="AC253">
        <v>251</v>
      </c>
      <c r="AD253" s="37">
        <f t="shared" si="184"/>
        <v>370951371.2937628</v>
      </c>
      <c r="AE253" s="13">
        <f t="shared" si="160"/>
        <v>30762.916657339658</v>
      </c>
      <c r="AF253">
        <f t="shared" si="201"/>
        <v>370951493.85518372</v>
      </c>
      <c r="AG253" s="13">
        <f t="shared" si="161"/>
        <v>370952418.14796197</v>
      </c>
      <c r="AH253" s="13">
        <f t="shared" si="202"/>
        <v>370951371.16391802</v>
      </c>
      <c r="AI253" s="13">
        <f t="shared" si="162"/>
        <v>16763.732445960341</v>
      </c>
      <c r="AJ253">
        <f t="shared" si="185"/>
        <v>370951437.95169669</v>
      </c>
      <c r="AK253" s="13">
        <f t="shared" si="163"/>
        <v>370952418.14796197</v>
      </c>
      <c r="AL253" s="37">
        <f t="shared" si="186"/>
        <v>628.5495075911399</v>
      </c>
      <c r="AM253" s="13">
        <f t="shared" si="164"/>
        <v>30762.916657339658</v>
      </c>
      <c r="AN253">
        <f t="shared" si="187"/>
        <v>751.11092853671619</v>
      </c>
      <c r="AO253" s="13">
        <f t="shared" si="165"/>
        <v>2813.5073827337451</v>
      </c>
      <c r="AP253" s="13">
        <f t="shared" si="203"/>
        <v>628.41966277274457</v>
      </c>
      <c r="AQ253" s="13">
        <f t="shared" si="166"/>
        <v>16763.732445960341</v>
      </c>
      <c r="AR253" s="13">
        <f t="shared" si="188"/>
        <v>695.20744144190928</v>
      </c>
      <c r="AS253" s="38">
        <f t="shared" si="167"/>
        <v>2813.5073827337451</v>
      </c>
      <c r="AT253" s="37">
        <f t="shared" si="189"/>
        <v>80763974.665005758</v>
      </c>
      <c r="AU253" s="13">
        <f t="shared" si="168"/>
        <v>33129.294861750393</v>
      </c>
      <c r="AV253">
        <f t="shared" si="190"/>
        <v>80764106.654228315</v>
      </c>
      <c r="AW253" s="13">
        <f t="shared" si="169"/>
        <v>80764377.431120396</v>
      </c>
      <c r="AX253" s="13">
        <f t="shared" si="204"/>
        <v>197675123.00301972</v>
      </c>
      <c r="AY253" s="13">
        <f t="shared" si="170"/>
        <v>16763.732445960341</v>
      </c>
      <c r="AZ253">
        <f t="shared" si="191"/>
        <v>197675189.7907984</v>
      </c>
      <c r="BA253" s="13">
        <f t="shared" si="171"/>
        <v>197675525.94803166</v>
      </c>
      <c r="BB253" s="37">
        <f t="shared" si="192"/>
        <v>112.97425663945214</v>
      </c>
      <c r="BC253" s="13">
        <f t="shared" si="172"/>
        <v>30762.916657339658</v>
      </c>
      <c r="BD253">
        <f t="shared" si="193"/>
        <v>235.53567758502845</v>
      </c>
      <c r="BE253" s="13">
        <f t="shared" si="173"/>
        <v>503.35057957927143</v>
      </c>
      <c r="BF253" s="13">
        <f t="shared" si="205"/>
        <v>112.84441182105685</v>
      </c>
      <c r="BG253" s="13">
        <f t="shared" si="174"/>
        <v>16763.732445960341</v>
      </c>
      <c r="BH253">
        <f t="shared" si="194"/>
        <v>179.63219049022155</v>
      </c>
      <c r="BI253" s="13">
        <f t="shared" si="175"/>
        <v>503.35057957927143</v>
      </c>
      <c r="BJ253" s="37">
        <f t="shared" si="195"/>
        <v>1.3160841587359395</v>
      </c>
      <c r="BK253" s="13">
        <f t="shared" si="176"/>
        <v>2366.3782044107429</v>
      </c>
      <c r="BL253">
        <f t="shared" si="196"/>
        <v>10.743885769934119</v>
      </c>
      <c r="BM253" s="13">
        <f t="shared" si="177"/>
        <v>5.6772349545232395</v>
      </c>
      <c r="BN253" s="13">
        <f t="shared" si="206"/>
        <v>1.7748691837326502</v>
      </c>
      <c r="BO253" s="13">
        <f t="shared" si="178"/>
        <v>16763.732445960341</v>
      </c>
      <c r="BP253">
        <f t="shared" si="197"/>
        <v>68.562647852897356</v>
      </c>
      <c r="BQ253" s="13">
        <f t="shared" si="179"/>
        <v>5.6772349545232395</v>
      </c>
      <c r="BR253" s="37">
        <f t="shared" si="198"/>
        <v>186.01507445024774</v>
      </c>
      <c r="BS253" s="13">
        <f t="shared" si="180"/>
        <v>37862.051270571887</v>
      </c>
      <c r="BT253">
        <f t="shared" si="199"/>
        <v>336.8599002294186</v>
      </c>
      <c r="BU253" s="13">
        <f t="shared" si="181"/>
        <v>829.96785815000442</v>
      </c>
      <c r="BV253" s="13">
        <f t="shared" si="207"/>
        <v>117588208.32452293</v>
      </c>
      <c r="BW253" s="13">
        <f t="shared" si="182"/>
        <v>16763.732445960341</v>
      </c>
      <c r="BX253">
        <f t="shared" si="200"/>
        <v>117588275.1123016</v>
      </c>
      <c r="BY253" s="13">
        <f t="shared" si="183"/>
        <v>117588852.55430891</v>
      </c>
    </row>
    <row r="254" spans="29:77" x14ac:dyDescent="0.2">
      <c r="AC254">
        <v>252</v>
      </c>
      <c r="AD254" s="37">
        <f t="shared" si="184"/>
        <v>370951371.2937628</v>
      </c>
      <c r="AE254" s="13">
        <f t="shared" si="160"/>
        <v>30762.916657339658</v>
      </c>
      <c r="AF254">
        <f t="shared" si="201"/>
        <v>370951493.36882889</v>
      </c>
      <c r="AG254" s="13">
        <f t="shared" si="161"/>
        <v>370952418.14796197</v>
      </c>
      <c r="AH254" s="13">
        <f t="shared" si="202"/>
        <v>370951371.16391802</v>
      </c>
      <c r="AI254" s="13">
        <f t="shared" si="162"/>
        <v>16763.732445960341</v>
      </c>
      <c r="AJ254">
        <f t="shared" si="185"/>
        <v>370951437.68666583</v>
      </c>
      <c r="AK254" s="13">
        <f t="shared" si="163"/>
        <v>370952418.14796197</v>
      </c>
      <c r="AL254" s="37">
        <f t="shared" si="186"/>
        <v>628.5495075911399</v>
      </c>
      <c r="AM254" s="13">
        <f t="shared" si="164"/>
        <v>30762.916657339658</v>
      </c>
      <c r="AN254">
        <f t="shared" si="187"/>
        <v>750.62457369169408</v>
      </c>
      <c r="AO254" s="13">
        <f t="shared" si="165"/>
        <v>2813.5073827337451</v>
      </c>
      <c r="AP254" s="13">
        <f t="shared" si="203"/>
        <v>628.41966277274457</v>
      </c>
      <c r="AQ254" s="13">
        <f t="shared" si="166"/>
        <v>16763.732445960341</v>
      </c>
      <c r="AR254" s="13">
        <f t="shared" si="188"/>
        <v>694.94241057417446</v>
      </c>
      <c r="AS254" s="38">
        <f t="shared" si="167"/>
        <v>2813.5073827337451</v>
      </c>
      <c r="AT254" s="37">
        <f t="shared" si="189"/>
        <v>80763974.665005758</v>
      </c>
      <c r="AU254" s="13">
        <f t="shared" si="168"/>
        <v>33129.294861750393</v>
      </c>
      <c r="AV254">
        <f t="shared" si="190"/>
        <v>80764106.130461559</v>
      </c>
      <c r="AW254" s="13">
        <f t="shared" si="169"/>
        <v>80764377.431120396</v>
      </c>
      <c r="AX254" s="13">
        <f t="shared" si="204"/>
        <v>197675123.00301972</v>
      </c>
      <c r="AY254" s="13">
        <f t="shared" si="170"/>
        <v>16763.732445960341</v>
      </c>
      <c r="AZ254">
        <f t="shared" si="191"/>
        <v>197675189.52576753</v>
      </c>
      <c r="BA254" s="13">
        <f t="shared" si="171"/>
        <v>197675525.94803166</v>
      </c>
      <c r="BB254" s="37">
        <f t="shared" si="192"/>
        <v>112.97425663945214</v>
      </c>
      <c r="BC254" s="13">
        <f t="shared" si="172"/>
        <v>30762.916657339658</v>
      </c>
      <c r="BD254">
        <f t="shared" si="193"/>
        <v>235.04932274000635</v>
      </c>
      <c r="BE254" s="13">
        <f t="shared" si="173"/>
        <v>503.35057957927143</v>
      </c>
      <c r="BF254" s="13">
        <f t="shared" si="205"/>
        <v>112.84441182105685</v>
      </c>
      <c r="BG254" s="13">
        <f t="shared" si="174"/>
        <v>16763.732445960341</v>
      </c>
      <c r="BH254">
        <f t="shared" si="194"/>
        <v>179.36715962248678</v>
      </c>
      <c r="BI254" s="13">
        <f t="shared" si="175"/>
        <v>503.35057957927143</v>
      </c>
      <c r="BJ254" s="37">
        <f t="shared" si="195"/>
        <v>1.3160841587359395</v>
      </c>
      <c r="BK254" s="13">
        <f t="shared" si="176"/>
        <v>2366.3782044107429</v>
      </c>
      <c r="BL254">
        <f t="shared" si="196"/>
        <v>10.706473858778571</v>
      </c>
      <c r="BM254" s="13">
        <f t="shared" si="177"/>
        <v>5.6772349545232395</v>
      </c>
      <c r="BN254" s="13">
        <f t="shared" si="206"/>
        <v>1.7748691837326502</v>
      </c>
      <c r="BO254" s="13">
        <f t="shared" si="178"/>
        <v>16763.732445960341</v>
      </c>
      <c r="BP254">
        <f t="shared" si="197"/>
        <v>68.297616985162577</v>
      </c>
      <c r="BQ254" s="13">
        <f t="shared" si="179"/>
        <v>5.6772349545232395</v>
      </c>
      <c r="BR254" s="37">
        <f t="shared" si="198"/>
        <v>186.01507445024774</v>
      </c>
      <c r="BS254" s="13">
        <f t="shared" si="180"/>
        <v>37862.051270571887</v>
      </c>
      <c r="BT254">
        <f t="shared" si="199"/>
        <v>336.26130965092983</v>
      </c>
      <c r="BU254" s="13">
        <f t="shared" si="181"/>
        <v>829.96785815000442</v>
      </c>
      <c r="BV254" s="13">
        <f t="shared" si="207"/>
        <v>117588208.32452293</v>
      </c>
      <c r="BW254" s="13">
        <f t="shared" si="182"/>
        <v>16763.732445960341</v>
      </c>
      <c r="BX254">
        <f t="shared" si="200"/>
        <v>117588274.84727073</v>
      </c>
      <c r="BY254" s="13">
        <f t="shared" si="183"/>
        <v>117588852.55430891</v>
      </c>
    </row>
    <row r="255" spans="29:77" x14ac:dyDescent="0.2">
      <c r="AC255">
        <v>253</v>
      </c>
      <c r="AD255" s="37">
        <f t="shared" si="184"/>
        <v>370951371.2937628</v>
      </c>
      <c r="AE255" s="13">
        <f t="shared" si="160"/>
        <v>30762.916657339658</v>
      </c>
      <c r="AF255">
        <f t="shared" si="201"/>
        <v>370951492.88631874</v>
      </c>
      <c r="AG255" s="13">
        <f t="shared" si="161"/>
        <v>370952418.14796197</v>
      </c>
      <c r="AH255" s="13">
        <f t="shared" si="202"/>
        <v>370951371.16391802</v>
      </c>
      <c r="AI255" s="13">
        <f t="shared" si="162"/>
        <v>16763.732445960341</v>
      </c>
      <c r="AJ255">
        <f t="shared" si="185"/>
        <v>370951437.42373008</v>
      </c>
      <c r="AK255" s="13">
        <f t="shared" si="163"/>
        <v>370952418.14796197</v>
      </c>
      <c r="AL255" s="37">
        <f t="shared" si="186"/>
        <v>628.5495075911399</v>
      </c>
      <c r="AM255" s="13">
        <f t="shared" si="164"/>
        <v>30762.916657339658</v>
      </c>
      <c r="AN255">
        <f t="shared" si="187"/>
        <v>750.14206354900421</v>
      </c>
      <c r="AO255" s="13">
        <f t="shared" si="165"/>
        <v>2813.5073827337451</v>
      </c>
      <c r="AP255" s="13">
        <f t="shared" si="203"/>
        <v>628.41966277274457</v>
      </c>
      <c r="AQ255" s="13">
        <f t="shared" si="166"/>
        <v>16763.732445960341</v>
      </c>
      <c r="AR255" s="13">
        <f t="shared" si="188"/>
        <v>694.67947481211354</v>
      </c>
      <c r="AS255" s="38">
        <f t="shared" si="167"/>
        <v>2813.5073827337451</v>
      </c>
      <c r="AT255" s="37">
        <f t="shared" si="189"/>
        <v>80763974.665005758</v>
      </c>
      <c r="AU255" s="13">
        <f t="shared" si="168"/>
        <v>33129.294861750393</v>
      </c>
      <c r="AV255">
        <f t="shared" si="190"/>
        <v>80764105.610835254</v>
      </c>
      <c r="AW255" s="13">
        <f t="shared" si="169"/>
        <v>80764377.431120396</v>
      </c>
      <c r="AX255" s="13">
        <f t="shared" si="204"/>
        <v>197675123.00301972</v>
      </c>
      <c r="AY255" s="13">
        <f t="shared" si="170"/>
        <v>16763.732445960341</v>
      </c>
      <c r="AZ255">
        <f t="shared" si="191"/>
        <v>197675189.26283175</v>
      </c>
      <c r="BA255" s="13">
        <f t="shared" si="171"/>
        <v>197675525.94803166</v>
      </c>
      <c r="BB255" s="37">
        <f t="shared" si="192"/>
        <v>112.97425663945214</v>
      </c>
      <c r="BC255" s="13">
        <f t="shared" si="172"/>
        <v>30762.916657339658</v>
      </c>
      <c r="BD255">
        <f t="shared" si="193"/>
        <v>234.56681259731641</v>
      </c>
      <c r="BE255" s="13">
        <f t="shared" si="173"/>
        <v>503.35057957927143</v>
      </c>
      <c r="BF255" s="13">
        <f t="shared" si="205"/>
        <v>112.84441182105685</v>
      </c>
      <c r="BG255" s="13">
        <f t="shared" si="174"/>
        <v>16763.732445960341</v>
      </c>
      <c r="BH255">
        <f t="shared" si="194"/>
        <v>179.1042238604258</v>
      </c>
      <c r="BI255" s="13">
        <f t="shared" si="175"/>
        <v>503.35057957927143</v>
      </c>
      <c r="BJ255" s="37">
        <f t="shared" si="195"/>
        <v>1.3160841587359395</v>
      </c>
      <c r="BK255" s="13">
        <f t="shared" si="176"/>
        <v>2366.3782044107429</v>
      </c>
      <c r="BL255">
        <f t="shared" si="196"/>
        <v>10.669357693956268</v>
      </c>
      <c r="BM255" s="13">
        <f t="shared" si="177"/>
        <v>5.6772349545232395</v>
      </c>
      <c r="BN255" s="13">
        <f t="shared" si="206"/>
        <v>1.7748691837326502</v>
      </c>
      <c r="BO255" s="13">
        <f t="shared" si="178"/>
        <v>16763.732445960341</v>
      </c>
      <c r="BP255">
        <f t="shared" si="197"/>
        <v>68.034681223101586</v>
      </c>
      <c r="BQ255" s="13">
        <f t="shared" si="179"/>
        <v>5.6772349545232395</v>
      </c>
      <c r="BR255" s="37">
        <f t="shared" si="198"/>
        <v>186.01507445024774</v>
      </c>
      <c r="BS255" s="13">
        <f t="shared" si="180"/>
        <v>37862.051270571887</v>
      </c>
      <c r="BT255">
        <f t="shared" si="199"/>
        <v>335.66745101377296</v>
      </c>
      <c r="BU255" s="13">
        <f t="shared" si="181"/>
        <v>829.96785815000442</v>
      </c>
      <c r="BV255" s="13">
        <f t="shared" si="207"/>
        <v>117588208.32452293</v>
      </c>
      <c r="BW255" s="13">
        <f t="shared" si="182"/>
        <v>16763.732445960341</v>
      </c>
      <c r="BX255">
        <f t="shared" si="200"/>
        <v>117588274.58433497</v>
      </c>
      <c r="BY255" s="13">
        <f t="shared" si="183"/>
        <v>117588852.55430891</v>
      </c>
    </row>
    <row r="256" spans="29:77" x14ac:dyDescent="0.2">
      <c r="AC256">
        <v>254</v>
      </c>
      <c r="AD256" s="37">
        <f t="shared" si="184"/>
        <v>370951371.2937628</v>
      </c>
      <c r="AE256" s="13">
        <f t="shared" si="160"/>
        <v>30762.916657339658</v>
      </c>
      <c r="AF256">
        <f t="shared" si="201"/>
        <v>370951492.40760791</v>
      </c>
      <c r="AG256" s="13">
        <f t="shared" si="161"/>
        <v>370952418.14796197</v>
      </c>
      <c r="AH256" s="13">
        <f t="shared" si="202"/>
        <v>370951371.16391802</v>
      </c>
      <c r="AI256" s="13">
        <f t="shared" si="162"/>
        <v>16763.732445960341</v>
      </c>
      <c r="AJ256">
        <f t="shared" si="185"/>
        <v>370951437.16286469</v>
      </c>
      <c r="AK256" s="13">
        <f t="shared" si="163"/>
        <v>370952418.14796197</v>
      </c>
      <c r="AL256" s="37">
        <f t="shared" si="186"/>
        <v>628.5495075911399</v>
      </c>
      <c r="AM256" s="13">
        <f t="shared" si="164"/>
        <v>30762.916657339658</v>
      </c>
      <c r="AN256">
        <f t="shared" si="187"/>
        <v>749.66335269877641</v>
      </c>
      <c r="AO256" s="13">
        <f t="shared" si="165"/>
        <v>2813.5073827337451</v>
      </c>
      <c r="AP256" s="13">
        <f t="shared" si="203"/>
        <v>628.41966277274457</v>
      </c>
      <c r="AQ256" s="13">
        <f t="shared" si="166"/>
        <v>16763.732445960341</v>
      </c>
      <c r="AR256" s="13">
        <f t="shared" si="188"/>
        <v>694.41860941038374</v>
      </c>
      <c r="AS256" s="38">
        <f t="shared" si="167"/>
        <v>2813.5073827337451</v>
      </c>
      <c r="AT256" s="37">
        <f t="shared" si="189"/>
        <v>80763974.665005758</v>
      </c>
      <c r="AU256" s="13">
        <f t="shared" si="168"/>
        <v>33129.294861750393</v>
      </c>
      <c r="AV256">
        <f t="shared" si="190"/>
        <v>80764105.095300496</v>
      </c>
      <c r="AW256" s="13">
        <f t="shared" si="169"/>
        <v>80764377.431120396</v>
      </c>
      <c r="AX256" s="13">
        <f t="shared" si="204"/>
        <v>197675123.00301972</v>
      </c>
      <c r="AY256" s="13">
        <f t="shared" si="170"/>
        <v>16763.732445960341</v>
      </c>
      <c r="AZ256">
        <f t="shared" si="191"/>
        <v>197675189.00196636</v>
      </c>
      <c r="BA256" s="13">
        <f t="shared" si="171"/>
        <v>197675525.94803166</v>
      </c>
      <c r="BB256" s="37">
        <f t="shared" si="192"/>
        <v>112.97425663945214</v>
      </c>
      <c r="BC256" s="13">
        <f t="shared" si="172"/>
        <v>30762.916657339658</v>
      </c>
      <c r="BD256">
        <f t="shared" si="193"/>
        <v>234.08810174708859</v>
      </c>
      <c r="BE256" s="13">
        <f t="shared" si="173"/>
        <v>503.35057957927143</v>
      </c>
      <c r="BF256" s="13">
        <f t="shared" si="205"/>
        <v>112.84441182105685</v>
      </c>
      <c r="BG256" s="13">
        <f t="shared" si="174"/>
        <v>16763.732445960341</v>
      </c>
      <c r="BH256">
        <f t="shared" si="194"/>
        <v>178.843358458696</v>
      </c>
      <c r="BI256" s="13">
        <f t="shared" si="175"/>
        <v>503.35057957927143</v>
      </c>
      <c r="BJ256" s="37">
        <f t="shared" si="195"/>
        <v>1.3160841587359395</v>
      </c>
      <c r="BK256" s="13">
        <f t="shared" si="176"/>
        <v>2366.3782044107429</v>
      </c>
      <c r="BL256">
        <f t="shared" si="196"/>
        <v>10.632533782400282</v>
      </c>
      <c r="BM256" s="13">
        <f t="shared" si="177"/>
        <v>5.6772349545232395</v>
      </c>
      <c r="BN256" s="13">
        <f t="shared" si="206"/>
        <v>1.7748691837326502</v>
      </c>
      <c r="BO256" s="13">
        <f t="shared" si="178"/>
        <v>16763.732445960341</v>
      </c>
      <c r="BP256">
        <f t="shared" si="197"/>
        <v>67.773815821371784</v>
      </c>
      <c r="BQ256" s="13">
        <f t="shared" si="179"/>
        <v>5.6772349545232395</v>
      </c>
      <c r="BR256" s="37">
        <f t="shared" si="198"/>
        <v>186.01507445024774</v>
      </c>
      <c r="BS256" s="13">
        <f t="shared" si="180"/>
        <v>37862.051270571887</v>
      </c>
      <c r="BT256">
        <f t="shared" si="199"/>
        <v>335.07826842887721</v>
      </c>
      <c r="BU256" s="13">
        <f t="shared" si="181"/>
        <v>829.96785815000442</v>
      </c>
      <c r="BV256" s="13">
        <f t="shared" si="207"/>
        <v>117588208.32452293</v>
      </c>
      <c r="BW256" s="13">
        <f t="shared" si="182"/>
        <v>16763.732445960341</v>
      </c>
      <c r="BX256">
        <f t="shared" si="200"/>
        <v>117588274.32346956</v>
      </c>
      <c r="BY256" s="13">
        <f t="shared" si="183"/>
        <v>117588852.55430891</v>
      </c>
    </row>
    <row r="257" spans="29:77" x14ac:dyDescent="0.2">
      <c r="AC257">
        <v>255</v>
      </c>
      <c r="AD257" s="37">
        <f t="shared" si="184"/>
        <v>370951371.2937628</v>
      </c>
      <c r="AE257" s="13">
        <f t="shared" si="160"/>
        <v>30762.916657339658</v>
      </c>
      <c r="AF257">
        <f t="shared" si="201"/>
        <v>370951491.93265164</v>
      </c>
      <c r="AG257" s="13">
        <f t="shared" si="161"/>
        <v>370952418.14796197</v>
      </c>
      <c r="AH257" s="13">
        <f t="shared" si="202"/>
        <v>370951371.16391802</v>
      </c>
      <c r="AI257" s="13">
        <f t="shared" si="162"/>
        <v>16763.732445960341</v>
      </c>
      <c r="AJ257">
        <f t="shared" si="185"/>
        <v>370951436.90404528</v>
      </c>
      <c r="AK257" s="13">
        <f t="shared" si="163"/>
        <v>370952418.14796197</v>
      </c>
      <c r="AL257" s="37">
        <f t="shared" si="186"/>
        <v>628.5495075911399</v>
      </c>
      <c r="AM257" s="13">
        <f t="shared" si="164"/>
        <v>30762.916657339658</v>
      </c>
      <c r="AN257">
        <f t="shared" si="187"/>
        <v>749.18839644345223</v>
      </c>
      <c r="AO257" s="13">
        <f t="shared" si="165"/>
        <v>2813.5073827337451</v>
      </c>
      <c r="AP257" s="13">
        <f t="shared" si="203"/>
        <v>628.41966277274457</v>
      </c>
      <c r="AQ257" s="13">
        <f t="shared" si="166"/>
        <v>16763.732445960341</v>
      </c>
      <c r="AR257" s="13">
        <f t="shared" si="188"/>
        <v>694.15979001180472</v>
      </c>
      <c r="AS257" s="38">
        <f t="shared" si="167"/>
        <v>2813.5073827337451</v>
      </c>
      <c r="AT257" s="37">
        <f t="shared" si="189"/>
        <v>80763974.665005758</v>
      </c>
      <c r="AU257" s="13">
        <f t="shared" si="168"/>
        <v>33129.294861750393</v>
      </c>
      <c r="AV257">
        <f t="shared" si="190"/>
        <v>80764104.583809137</v>
      </c>
      <c r="AW257" s="13">
        <f t="shared" si="169"/>
        <v>80764377.431120396</v>
      </c>
      <c r="AX257" s="13">
        <f t="shared" si="204"/>
        <v>197675123.00301972</v>
      </c>
      <c r="AY257" s="13">
        <f t="shared" si="170"/>
        <v>16763.732445960341</v>
      </c>
      <c r="AZ257">
        <f t="shared" si="191"/>
        <v>197675188.74314696</v>
      </c>
      <c r="BA257" s="13">
        <f t="shared" si="171"/>
        <v>197675525.94803166</v>
      </c>
      <c r="BB257" s="37">
        <f t="shared" si="192"/>
        <v>112.97425663945214</v>
      </c>
      <c r="BC257" s="13">
        <f t="shared" si="172"/>
        <v>30762.916657339658</v>
      </c>
      <c r="BD257">
        <f t="shared" si="193"/>
        <v>233.6131454917645</v>
      </c>
      <c r="BE257" s="13">
        <f t="shared" si="173"/>
        <v>503.35057957927143</v>
      </c>
      <c r="BF257" s="13">
        <f t="shared" si="205"/>
        <v>112.84441182105685</v>
      </c>
      <c r="BG257" s="13">
        <f t="shared" si="174"/>
        <v>16763.732445960341</v>
      </c>
      <c r="BH257">
        <f t="shared" si="194"/>
        <v>178.58453906011701</v>
      </c>
      <c r="BI257" s="13">
        <f t="shared" si="175"/>
        <v>503.35057957927143</v>
      </c>
      <c r="BJ257" s="37">
        <f t="shared" si="195"/>
        <v>1.3160841587359395</v>
      </c>
      <c r="BK257" s="13">
        <f t="shared" si="176"/>
        <v>2366.3782044107429</v>
      </c>
      <c r="BL257">
        <f t="shared" si="196"/>
        <v>10.595998685836893</v>
      </c>
      <c r="BM257" s="13">
        <f t="shared" si="177"/>
        <v>5.6772349545232395</v>
      </c>
      <c r="BN257" s="13">
        <f t="shared" si="206"/>
        <v>1.7748691837326502</v>
      </c>
      <c r="BO257" s="13">
        <f t="shared" si="178"/>
        <v>16763.732445960341</v>
      </c>
      <c r="BP257">
        <f t="shared" si="197"/>
        <v>67.514996422792805</v>
      </c>
      <c r="BQ257" s="13">
        <f t="shared" si="179"/>
        <v>5.6772349545232395</v>
      </c>
      <c r="BR257" s="37">
        <f t="shared" si="198"/>
        <v>186.01507445024774</v>
      </c>
      <c r="BS257" s="13">
        <f t="shared" si="180"/>
        <v>37862.051270571887</v>
      </c>
      <c r="BT257">
        <f t="shared" si="199"/>
        <v>334.49370688386296</v>
      </c>
      <c r="BU257" s="13">
        <f t="shared" si="181"/>
        <v>829.96785815000442</v>
      </c>
      <c r="BV257" s="13">
        <f t="shared" si="207"/>
        <v>117588208.32452293</v>
      </c>
      <c r="BW257" s="13">
        <f t="shared" si="182"/>
        <v>16763.732445960341</v>
      </c>
      <c r="BX257">
        <f t="shared" si="200"/>
        <v>117588274.06465016</v>
      </c>
      <c r="BY257" s="13">
        <f t="shared" si="183"/>
        <v>117588852.55430891</v>
      </c>
    </row>
    <row r="258" spans="29:77" x14ac:dyDescent="0.2">
      <c r="AC258">
        <v>256</v>
      </c>
      <c r="AD258" s="37">
        <f t="shared" si="184"/>
        <v>370951371.2937628</v>
      </c>
      <c r="AE258" s="13">
        <f t="shared" ref="AE258:AE321" si="208">SUM($B$42:$B$43)</f>
        <v>30762.916657339658</v>
      </c>
      <c r="AF258">
        <f t="shared" si="201"/>
        <v>370951491.46140599</v>
      </c>
      <c r="AG258" s="13">
        <f t="shared" ref="AG258:AG321" si="209">SUM($B$44:$B$45,$B$48:$B$49)</f>
        <v>370952418.14796197</v>
      </c>
      <c r="AH258" s="13">
        <f t="shared" si="202"/>
        <v>370951371.16391802</v>
      </c>
      <c r="AI258" s="13">
        <f t="shared" ref="AI258:AI321" si="210">SUM($C$42:$C$43)</f>
        <v>16763.732445960341</v>
      </c>
      <c r="AJ258">
        <f t="shared" si="185"/>
        <v>370951436.64724791</v>
      </c>
      <c r="AK258" s="13">
        <f t="shared" ref="AK258:AK321" si="211">SUM($C$44:$C$45,$C$48:$C$49)</f>
        <v>370952418.14796197</v>
      </c>
      <c r="AL258" s="37">
        <f t="shared" si="186"/>
        <v>628.5495075911399</v>
      </c>
      <c r="AM258" s="13">
        <f t="shared" ref="AM258:AM321" si="212">SUM($D$42:$D$43)</f>
        <v>30762.916657339658</v>
      </c>
      <c r="AN258">
        <f t="shared" si="187"/>
        <v>748.71715078387297</v>
      </c>
      <c r="AO258" s="13">
        <f t="shared" ref="AO258:AO321" si="213">SUM($D$44:$D$45,$D$48:$D$49)</f>
        <v>2813.5073827337451</v>
      </c>
      <c r="AP258" s="13">
        <f t="shared" si="203"/>
        <v>628.41966277274457</v>
      </c>
      <c r="AQ258" s="13">
        <f t="shared" ref="AQ258:AQ321" si="214">SUM($E$42:$E$43)</f>
        <v>16763.732445960341</v>
      </c>
      <c r="AR258" s="13">
        <f t="shared" si="188"/>
        <v>693.90299263977715</v>
      </c>
      <c r="AS258" s="38">
        <f t="shared" ref="AS258:AS321" si="215">SUM($E$44:$E$45,$E$48:$E$49)</f>
        <v>2813.5073827337451</v>
      </c>
      <c r="AT258" s="37">
        <f t="shared" si="189"/>
        <v>80763974.665005758</v>
      </c>
      <c r="AU258" s="13">
        <f t="shared" ref="AU258:AU321" si="216">SUM($F$42:$F$43)</f>
        <v>33129.294861750393</v>
      </c>
      <c r="AV258">
        <f t="shared" si="190"/>
        <v>80764104.076313809</v>
      </c>
      <c r="AW258" s="13">
        <f t="shared" ref="AW258:AW321" si="217">SUM($F$44:$F$45,$F$48:$F$49)</f>
        <v>80764377.431120396</v>
      </c>
      <c r="AX258" s="13">
        <f t="shared" si="204"/>
        <v>197675123.00301972</v>
      </c>
      <c r="AY258" s="13">
        <f t="shared" ref="AY258:AY321" si="218">SUM($G$42:$G$43)</f>
        <v>16763.732445960341</v>
      </c>
      <c r="AZ258">
        <f t="shared" si="191"/>
        <v>197675188.48634958</v>
      </c>
      <c r="BA258" s="13">
        <f t="shared" ref="BA258:BA321" si="219">SUM($G$44:$G$45,$G$48:$G$49)</f>
        <v>197675525.94803166</v>
      </c>
      <c r="BB258" s="37">
        <f t="shared" si="192"/>
        <v>112.97425663945214</v>
      </c>
      <c r="BC258" s="13">
        <f t="shared" ref="BC258:BC321" si="220">SUM($H$42:$H$43)</f>
        <v>30762.916657339658</v>
      </c>
      <c r="BD258">
        <f t="shared" si="193"/>
        <v>233.14189983218517</v>
      </c>
      <c r="BE258" s="13">
        <f t="shared" ref="BE258:BE321" si="221">SUM($H$44:$H$45,$H$48:$H$49)</f>
        <v>503.35057957927143</v>
      </c>
      <c r="BF258" s="13">
        <f t="shared" si="205"/>
        <v>112.84441182105685</v>
      </c>
      <c r="BG258" s="13">
        <f t="shared" ref="BG258:BG321" si="222">SUM($I$42:$I$43)</f>
        <v>16763.732445960341</v>
      </c>
      <c r="BH258">
        <f t="shared" si="194"/>
        <v>178.32774168808942</v>
      </c>
      <c r="BI258" s="13">
        <f t="shared" ref="BI258:BI321" si="223">SUM($I$44:$I$45,$I$48:$I$49)</f>
        <v>503.35057957927143</v>
      </c>
      <c r="BJ258" s="37">
        <f t="shared" si="195"/>
        <v>1.3160841587359395</v>
      </c>
      <c r="BK258" s="13">
        <f t="shared" ref="BK258:BK321" si="224">SUM($J$42:$J$43)</f>
        <v>2366.3782044107429</v>
      </c>
      <c r="BL258">
        <f t="shared" si="196"/>
        <v>10.559749019715404</v>
      </c>
      <c r="BM258" s="13">
        <f t="shared" ref="BM258:BM321" si="225">SUM($J$44:$J$45,$J$48:$J$49)</f>
        <v>5.6772349545232395</v>
      </c>
      <c r="BN258" s="13">
        <f t="shared" si="206"/>
        <v>1.7748691837326502</v>
      </c>
      <c r="BO258" s="13">
        <f t="shared" ref="BO258:BO321" si="226">SUM($K$42:$K$43)</f>
        <v>16763.732445960341</v>
      </c>
      <c r="BP258">
        <f t="shared" si="197"/>
        <v>67.258199050765228</v>
      </c>
      <c r="BQ258" s="13">
        <f t="shared" ref="BQ258:BQ321" si="227">SUM($K$44:$K$45,$K$48:$K$49)</f>
        <v>5.6772349545232395</v>
      </c>
      <c r="BR258" s="37">
        <f t="shared" si="198"/>
        <v>186.01507445024774</v>
      </c>
      <c r="BS258" s="13">
        <f t="shared" ref="BS258:BS321" si="228">SUM($L$42:$L$43)</f>
        <v>37862.051270571887</v>
      </c>
      <c r="BT258">
        <f t="shared" si="199"/>
        <v>333.9137122259192</v>
      </c>
      <c r="BU258" s="13">
        <f t="shared" ref="BU258:BU321" si="229">SUM($L$44:$L$45,$L$48:$L$49)</f>
        <v>829.96785815000442</v>
      </c>
      <c r="BV258" s="13">
        <f t="shared" si="207"/>
        <v>117588208.32452293</v>
      </c>
      <c r="BW258" s="13">
        <f t="shared" ref="BW258:BW321" si="230">SUM($M$42:$M$43)</f>
        <v>16763.732445960341</v>
      </c>
      <c r="BX258">
        <f t="shared" si="200"/>
        <v>117588273.80785279</v>
      </c>
      <c r="BY258" s="13">
        <f t="shared" ref="BY258:BY321" si="231">SUM($M$44:$M$45,$M$48:$M$49)</f>
        <v>117588852.55430891</v>
      </c>
    </row>
    <row r="259" spans="29:77" x14ac:dyDescent="0.2">
      <c r="AC259">
        <v>257</v>
      </c>
      <c r="AD259" s="37">
        <f t="shared" ref="AD259:AD322" si="232">SUM($B$44:$B$48)</f>
        <v>370951371.2937628</v>
      </c>
      <c r="AE259" s="13">
        <f t="shared" si="208"/>
        <v>30762.916657339658</v>
      </c>
      <c r="AF259">
        <f t="shared" si="201"/>
        <v>370951490.99382764</v>
      </c>
      <c r="AG259" s="13">
        <f t="shared" si="209"/>
        <v>370952418.14796197</v>
      </c>
      <c r="AH259" s="13">
        <f t="shared" si="202"/>
        <v>370951371.16391802</v>
      </c>
      <c r="AI259" s="13">
        <f t="shared" si="210"/>
        <v>16763.732445960341</v>
      </c>
      <c r="AJ259">
        <f t="shared" ref="AJ259:AJ322" si="233">AI259/$AC259+AH259</f>
        <v>370951436.39244896</v>
      </c>
      <c r="AK259" s="13">
        <f t="shared" si="211"/>
        <v>370952418.14796197</v>
      </c>
      <c r="AL259" s="37">
        <f t="shared" ref="AL259:AL322" si="234">SUM($D$44:$D$48)</f>
        <v>628.5495075911399</v>
      </c>
      <c r="AM259" s="13">
        <f t="shared" si="212"/>
        <v>30762.916657339658</v>
      </c>
      <c r="AN259">
        <f t="shared" ref="AN259:AN322" si="235">AM259/$AC259+AL259</f>
        <v>748.24957240569108</v>
      </c>
      <c r="AO259" s="13">
        <f t="shared" si="213"/>
        <v>2813.5073827337451</v>
      </c>
      <c r="AP259" s="13">
        <f t="shared" si="203"/>
        <v>628.41966277274457</v>
      </c>
      <c r="AQ259" s="13">
        <f t="shared" si="214"/>
        <v>16763.732445960341</v>
      </c>
      <c r="AR259" s="13">
        <f t="shared" ref="AR259:AR322" si="236">AQ259/$AC259+AP259</f>
        <v>693.6481936908782</v>
      </c>
      <c r="AS259" s="38">
        <f t="shared" si="215"/>
        <v>2813.5073827337451</v>
      </c>
      <c r="AT259" s="37">
        <f t="shared" ref="AT259:AT322" si="237">SUM($F$44:$F$48)</f>
        <v>80763974.665005758</v>
      </c>
      <c r="AU259" s="13">
        <f t="shared" si="216"/>
        <v>33129.294861750393</v>
      </c>
      <c r="AV259">
        <f t="shared" ref="AV259:AV322" si="238">AU259/$AC259+AT259</f>
        <v>80764103.572767869</v>
      </c>
      <c r="AW259" s="13">
        <f t="shared" si="217"/>
        <v>80764377.431120396</v>
      </c>
      <c r="AX259" s="13">
        <f t="shared" si="204"/>
        <v>197675123.00301972</v>
      </c>
      <c r="AY259" s="13">
        <f t="shared" si="218"/>
        <v>16763.732445960341</v>
      </c>
      <c r="AZ259">
        <f t="shared" ref="AZ259:AZ322" si="239">AY259/$AC259+AX259</f>
        <v>197675188.23155063</v>
      </c>
      <c r="BA259" s="13">
        <f t="shared" si="219"/>
        <v>197675525.94803166</v>
      </c>
      <c r="BB259" s="37">
        <f t="shared" ref="BB259:BB322" si="240">SUM($H$44:$H$48)</f>
        <v>112.97425663945214</v>
      </c>
      <c r="BC259" s="13">
        <f t="shared" si="220"/>
        <v>30762.916657339658</v>
      </c>
      <c r="BD259">
        <f t="shared" ref="BD259:BD322" si="241">BC259/$AC259+BB259</f>
        <v>232.67432145400335</v>
      </c>
      <c r="BE259" s="13">
        <f t="shared" si="221"/>
        <v>503.35057957927143</v>
      </c>
      <c r="BF259" s="13">
        <f t="shared" si="205"/>
        <v>112.84441182105685</v>
      </c>
      <c r="BG259" s="13">
        <f t="shared" si="222"/>
        <v>16763.732445960341</v>
      </c>
      <c r="BH259">
        <f t="shared" ref="BH259:BH322" si="242">BG259/$AC259+BF259</f>
        <v>178.07294273919047</v>
      </c>
      <c r="BI259" s="13">
        <f t="shared" si="223"/>
        <v>503.35057957927143</v>
      </c>
      <c r="BJ259" s="37">
        <f t="shared" ref="BJ259:BJ322" si="243">SUM($J$44:$J$48)</f>
        <v>1.3160841587359395</v>
      </c>
      <c r="BK259" s="13">
        <f t="shared" si="224"/>
        <v>2366.3782044107429</v>
      </c>
      <c r="BL259">
        <f t="shared" ref="BL259:BL322" si="244">BK259/$AC259+BJ259</f>
        <v>10.523781452162956</v>
      </c>
      <c r="BM259" s="13">
        <f t="shared" si="225"/>
        <v>5.6772349545232395</v>
      </c>
      <c r="BN259" s="13">
        <f t="shared" si="206"/>
        <v>1.7748691837326502</v>
      </c>
      <c r="BO259" s="13">
        <f t="shared" si="226"/>
        <v>16763.732445960341</v>
      </c>
      <c r="BP259">
        <f t="shared" ref="BP259:BP322" si="245">BO259/$AC259+BN259</f>
        <v>67.003400101866262</v>
      </c>
      <c r="BQ259" s="13">
        <f t="shared" si="227"/>
        <v>5.6772349545232395</v>
      </c>
      <c r="BR259" s="37">
        <f t="shared" ref="BR259:BR322" si="246">SUM($L$44:$L$48)</f>
        <v>186.01507445024774</v>
      </c>
      <c r="BS259" s="13">
        <f t="shared" si="228"/>
        <v>37862.051270571887</v>
      </c>
      <c r="BT259">
        <f t="shared" ref="BT259:BT322" si="247">BS259/$AC259+BR259</f>
        <v>333.33823114507999</v>
      </c>
      <c r="BU259" s="13">
        <f t="shared" si="229"/>
        <v>829.96785815000442</v>
      </c>
      <c r="BV259" s="13">
        <f t="shared" si="207"/>
        <v>117588208.32452293</v>
      </c>
      <c r="BW259" s="13">
        <f t="shared" si="230"/>
        <v>16763.732445960341</v>
      </c>
      <c r="BX259">
        <f t="shared" ref="BX259:BX322" si="248">BW259/$AC259+BV259</f>
        <v>117588273.55305384</v>
      </c>
      <c r="BY259" s="13">
        <f t="shared" si="231"/>
        <v>117588852.55430891</v>
      </c>
    </row>
    <row r="260" spans="29:77" x14ac:dyDescent="0.2">
      <c r="AC260">
        <v>258</v>
      </c>
      <c r="AD260" s="37">
        <f t="shared" si="232"/>
        <v>370951371.2937628</v>
      </c>
      <c r="AE260" s="13">
        <f t="shared" si="208"/>
        <v>30762.916657339658</v>
      </c>
      <c r="AF260">
        <f t="shared" ref="AF260:AF323" si="249">AE260/AC260+AD260</f>
        <v>370951490.52987391</v>
      </c>
      <c r="AG260" s="13">
        <f t="shared" si="209"/>
        <v>370952418.14796197</v>
      </c>
      <c r="AH260" s="13">
        <f t="shared" ref="AH260:AH323" si="250">SUM($C$44:$C$45,$C$47:$C$48)</f>
        <v>370951371.16391802</v>
      </c>
      <c r="AI260" s="13">
        <f t="shared" si="210"/>
        <v>16763.732445960341</v>
      </c>
      <c r="AJ260">
        <f t="shared" si="233"/>
        <v>370951436.13962519</v>
      </c>
      <c r="AK260" s="13">
        <f t="shared" si="211"/>
        <v>370952418.14796197</v>
      </c>
      <c r="AL260" s="37">
        <f t="shared" si="234"/>
        <v>628.5495075911399</v>
      </c>
      <c r="AM260" s="13">
        <f t="shared" si="212"/>
        <v>30762.916657339658</v>
      </c>
      <c r="AN260">
        <f t="shared" si="235"/>
        <v>747.78561866609982</v>
      </c>
      <c r="AO260" s="13">
        <f t="shared" si="213"/>
        <v>2813.5073827337451</v>
      </c>
      <c r="AP260" s="13">
        <f t="shared" ref="AP260:AP323" si="251">SUM($E$44:$E$45,$E$47:$E$48)</f>
        <v>628.41966277274457</v>
      </c>
      <c r="AQ260" s="13">
        <f t="shared" si="214"/>
        <v>16763.732445960341</v>
      </c>
      <c r="AR260" s="13">
        <f t="shared" si="236"/>
        <v>693.39536992762964</v>
      </c>
      <c r="AS260" s="38">
        <f t="shared" si="215"/>
        <v>2813.5073827337451</v>
      </c>
      <c r="AT260" s="37">
        <f t="shared" si="237"/>
        <v>80763974.665005758</v>
      </c>
      <c r="AU260" s="13">
        <f t="shared" si="216"/>
        <v>33129.294861750393</v>
      </c>
      <c r="AV260">
        <f t="shared" si="238"/>
        <v>80764103.073125377</v>
      </c>
      <c r="AW260" s="13">
        <f t="shared" si="217"/>
        <v>80764377.431120396</v>
      </c>
      <c r="AX260" s="13">
        <f t="shared" ref="AX260:AX323" si="252">SUM($G$44:$G$45,$G$47:$G$48)</f>
        <v>197675123.00301972</v>
      </c>
      <c r="AY260" s="13">
        <f t="shared" si="218"/>
        <v>16763.732445960341</v>
      </c>
      <c r="AZ260">
        <f t="shared" si="239"/>
        <v>197675187.97872686</v>
      </c>
      <c r="BA260" s="13">
        <f t="shared" si="219"/>
        <v>197675525.94803166</v>
      </c>
      <c r="BB260" s="37">
        <f t="shared" si="240"/>
        <v>112.97425663945214</v>
      </c>
      <c r="BC260" s="13">
        <f t="shared" si="220"/>
        <v>30762.916657339658</v>
      </c>
      <c r="BD260">
        <f t="shared" si="241"/>
        <v>232.21036771441203</v>
      </c>
      <c r="BE260" s="13">
        <f t="shared" si="221"/>
        <v>503.35057957927143</v>
      </c>
      <c r="BF260" s="13">
        <f t="shared" ref="BF260:BF323" si="253">SUM($I$44:$I$45,$I$47:$I$48)</f>
        <v>112.84441182105685</v>
      </c>
      <c r="BG260" s="13">
        <f t="shared" si="222"/>
        <v>16763.732445960341</v>
      </c>
      <c r="BH260">
        <f t="shared" si="242"/>
        <v>177.82011897594191</v>
      </c>
      <c r="BI260" s="13">
        <f t="shared" si="223"/>
        <v>503.35057957927143</v>
      </c>
      <c r="BJ260" s="37">
        <f t="shared" si="243"/>
        <v>1.3160841587359395</v>
      </c>
      <c r="BK260" s="13">
        <f t="shared" si="224"/>
        <v>2366.3782044107429</v>
      </c>
      <c r="BL260">
        <f t="shared" si="244"/>
        <v>10.488092702963625</v>
      </c>
      <c r="BM260" s="13">
        <f t="shared" si="225"/>
        <v>5.6772349545232395</v>
      </c>
      <c r="BN260" s="13">
        <f t="shared" ref="BN260:BN323" si="254">SUM($K$44:$K$45,$K$47:$K$48)</f>
        <v>1.7748691837326502</v>
      </c>
      <c r="BO260" s="13">
        <f t="shared" si="226"/>
        <v>16763.732445960341</v>
      </c>
      <c r="BP260">
        <f t="shared" si="245"/>
        <v>66.750576338617691</v>
      </c>
      <c r="BQ260" s="13">
        <f t="shared" si="227"/>
        <v>5.6772349545232395</v>
      </c>
      <c r="BR260" s="37">
        <f t="shared" si="246"/>
        <v>186.01507445024774</v>
      </c>
      <c r="BS260" s="13">
        <f t="shared" si="228"/>
        <v>37862.051270571887</v>
      </c>
      <c r="BT260">
        <f t="shared" si="247"/>
        <v>332.7672111578907</v>
      </c>
      <c r="BU260" s="13">
        <f t="shared" si="229"/>
        <v>829.96785815000442</v>
      </c>
      <c r="BV260" s="13">
        <f t="shared" ref="BV260:BV323" si="255">SUM($M$44:$M$45,$M$47:$M$48)</f>
        <v>117588208.32452293</v>
      </c>
      <c r="BW260" s="13">
        <f t="shared" si="230"/>
        <v>16763.732445960341</v>
      </c>
      <c r="BX260">
        <f t="shared" si="248"/>
        <v>117588273.30023009</v>
      </c>
      <c r="BY260" s="13">
        <f t="shared" si="231"/>
        <v>117588852.55430891</v>
      </c>
    </row>
    <row r="261" spans="29:77" x14ac:dyDescent="0.2">
      <c r="AC261">
        <v>259</v>
      </c>
      <c r="AD261" s="37">
        <f t="shared" si="232"/>
        <v>370951371.2937628</v>
      </c>
      <c r="AE261" s="13">
        <f t="shared" si="208"/>
        <v>30762.916657339658</v>
      </c>
      <c r="AF261">
        <f t="shared" si="249"/>
        <v>370951490.06950277</v>
      </c>
      <c r="AG261" s="13">
        <f t="shared" si="209"/>
        <v>370952418.14796197</v>
      </c>
      <c r="AH261" s="13">
        <f t="shared" si="250"/>
        <v>370951371.16391802</v>
      </c>
      <c r="AI261" s="13">
        <f t="shared" si="210"/>
        <v>16763.732445960341</v>
      </c>
      <c r="AJ261">
        <f t="shared" si="233"/>
        <v>370951435.88875371</v>
      </c>
      <c r="AK261" s="13">
        <f t="shared" si="211"/>
        <v>370952418.14796197</v>
      </c>
      <c r="AL261" s="37">
        <f t="shared" si="234"/>
        <v>628.5495075911399</v>
      </c>
      <c r="AM261" s="13">
        <f t="shared" si="212"/>
        <v>30762.916657339658</v>
      </c>
      <c r="AN261">
        <f t="shared" si="235"/>
        <v>747.32524758086834</v>
      </c>
      <c r="AO261" s="13">
        <f t="shared" si="213"/>
        <v>2813.5073827337451</v>
      </c>
      <c r="AP261" s="13">
        <f t="shared" si="251"/>
        <v>628.41966277274457</v>
      </c>
      <c r="AQ261" s="13">
        <f t="shared" si="214"/>
        <v>16763.732445960341</v>
      </c>
      <c r="AR261" s="13">
        <f t="shared" si="236"/>
        <v>693.14449847143317</v>
      </c>
      <c r="AS261" s="38">
        <f t="shared" si="215"/>
        <v>2813.5073827337451</v>
      </c>
      <c r="AT261" s="37">
        <f t="shared" si="237"/>
        <v>80763974.665005758</v>
      </c>
      <c r="AU261" s="13">
        <f t="shared" si="216"/>
        <v>33129.294861750393</v>
      </c>
      <c r="AV261">
        <f t="shared" si="238"/>
        <v>80764102.577341139</v>
      </c>
      <c r="AW261" s="13">
        <f t="shared" si="217"/>
        <v>80764377.431120396</v>
      </c>
      <c r="AX261" s="13">
        <f t="shared" si="252"/>
        <v>197675123.00301972</v>
      </c>
      <c r="AY261" s="13">
        <f t="shared" si="218"/>
        <v>16763.732445960341</v>
      </c>
      <c r="AZ261">
        <f t="shared" si="239"/>
        <v>197675187.72785541</v>
      </c>
      <c r="BA261" s="13">
        <f t="shared" si="219"/>
        <v>197675525.94803166</v>
      </c>
      <c r="BB261" s="37">
        <f t="shared" si="240"/>
        <v>112.97425663945214</v>
      </c>
      <c r="BC261" s="13">
        <f t="shared" si="220"/>
        <v>30762.916657339658</v>
      </c>
      <c r="BD261">
        <f t="shared" si="241"/>
        <v>231.74999662918054</v>
      </c>
      <c r="BE261" s="13">
        <f t="shared" si="221"/>
        <v>503.35057957927143</v>
      </c>
      <c r="BF261" s="13">
        <f t="shared" si="253"/>
        <v>112.84441182105685</v>
      </c>
      <c r="BG261" s="13">
        <f t="shared" si="222"/>
        <v>16763.732445960341</v>
      </c>
      <c r="BH261">
        <f t="shared" si="242"/>
        <v>177.56924751974543</v>
      </c>
      <c r="BI261" s="13">
        <f t="shared" si="223"/>
        <v>503.35057957927143</v>
      </c>
      <c r="BJ261" s="37">
        <f t="shared" si="243"/>
        <v>1.3160841587359395</v>
      </c>
      <c r="BK261" s="13">
        <f t="shared" si="224"/>
        <v>2366.3782044107429</v>
      </c>
      <c r="BL261">
        <f t="shared" si="244"/>
        <v>10.452679542561203</v>
      </c>
      <c r="BM261" s="13">
        <f t="shared" si="225"/>
        <v>5.6772349545232395</v>
      </c>
      <c r="BN261" s="13">
        <f t="shared" si="254"/>
        <v>1.7748691837326502</v>
      </c>
      <c r="BO261" s="13">
        <f t="shared" si="226"/>
        <v>16763.732445960341</v>
      </c>
      <c r="BP261">
        <f t="shared" si="245"/>
        <v>66.499704882421227</v>
      </c>
      <c r="BQ261" s="13">
        <f t="shared" si="227"/>
        <v>5.6772349545232395</v>
      </c>
      <c r="BR261" s="37">
        <f t="shared" si="246"/>
        <v>186.01507445024774</v>
      </c>
      <c r="BS261" s="13">
        <f t="shared" si="228"/>
        <v>37862.051270571887</v>
      </c>
      <c r="BT261">
        <f t="shared" si="247"/>
        <v>332.20060059145192</v>
      </c>
      <c r="BU261" s="13">
        <f t="shared" si="229"/>
        <v>829.96785815000442</v>
      </c>
      <c r="BV261" s="13">
        <f t="shared" si="255"/>
        <v>117588208.32452293</v>
      </c>
      <c r="BW261" s="13">
        <f t="shared" si="230"/>
        <v>16763.732445960341</v>
      </c>
      <c r="BX261">
        <f t="shared" si="248"/>
        <v>117588273.04935862</v>
      </c>
      <c r="BY261" s="13">
        <f t="shared" si="231"/>
        <v>117588852.55430891</v>
      </c>
    </row>
    <row r="262" spans="29:77" x14ac:dyDescent="0.2">
      <c r="AC262">
        <v>260</v>
      </c>
      <c r="AD262" s="37">
        <f t="shared" si="232"/>
        <v>370951371.2937628</v>
      </c>
      <c r="AE262" s="13">
        <f t="shared" si="208"/>
        <v>30762.916657339658</v>
      </c>
      <c r="AF262">
        <f t="shared" si="249"/>
        <v>370951489.61267304</v>
      </c>
      <c r="AG262" s="13">
        <f t="shared" si="209"/>
        <v>370952418.14796197</v>
      </c>
      <c r="AH262" s="13">
        <f t="shared" si="250"/>
        <v>370951371.16391802</v>
      </c>
      <c r="AI262" s="13">
        <f t="shared" si="210"/>
        <v>16763.732445960341</v>
      </c>
      <c r="AJ262">
        <f t="shared" si="233"/>
        <v>370951435.63981205</v>
      </c>
      <c r="AK262" s="13">
        <f t="shared" si="211"/>
        <v>370952418.14796197</v>
      </c>
      <c r="AL262" s="37">
        <f t="shared" si="234"/>
        <v>628.5495075911399</v>
      </c>
      <c r="AM262" s="13">
        <f t="shared" si="212"/>
        <v>30762.916657339658</v>
      </c>
      <c r="AN262">
        <f t="shared" si="235"/>
        <v>746.86841781167709</v>
      </c>
      <c r="AO262" s="13">
        <f t="shared" si="213"/>
        <v>2813.5073827337451</v>
      </c>
      <c r="AP262" s="13">
        <f t="shared" si="251"/>
        <v>628.41966277274457</v>
      </c>
      <c r="AQ262" s="13">
        <f t="shared" si="214"/>
        <v>16763.732445960341</v>
      </c>
      <c r="AR262" s="13">
        <f t="shared" si="236"/>
        <v>692.89555679566899</v>
      </c>
      <c r="AS262" s="38">
        <f t="shared" si="215"/>
        <v>2813.5073827337451</v>
      </c>
      <c r="AT262" s="37">
        <f t="shared" si="237"/>
        <v>80763974.665005758</v>
      </c>
      <c r="AU262" s="13">
        <f t="shared" si="216"/>
        <v>33129.294861750393</v>
      </c>
      <c r="AV262">
        <f t="shared" si="238"/>
        <v>80764102.085370615</v>
      </c>
      <c r="AW262" s="13">
        <f t="shared" si="217"/>
        <v>80764377.431120396</v>
      </c>
      <c r="AX262" s="13">
        <f t="shared" si="252"/>
        <v>197675123.00301972</v>
      </c>
      <c r="AY262" s="13">
        <f t="shared" si="218"/>
        <v>16763.732445960341</v>
      </c>
      <c r="AZ262">
        <f t="shared" si="239"/>
        <v>197675187.47891375</v>
      </c>
      <c r="BA262" s="13">
        <f t="shared" si="219"/>
        <v>197675525.94803166</v>
      </c>
      <c r="BB262" s="37">
        <f t="shared" si="240"/>
        <v>112.97425663945214</v>
      </c>
      <c r="BC262" s="13">
        <f t="shared" si="220"/>
        <v>30762.916657339658</v>
      </c>
      <c r="BD262">
        <f t="shared" si="241"/>
        <v>231.2931668599893</v>
      </c>
      <c r="BE262" s="13">
        <f t="shared" si="221"/>
        <v>503.35057957927143</v>
      </c>
      <c r="BF262" s="13">
        <f t="shared" si="253"/>
        <v>112.84441182105685</v>
      </c>
      <c r="BG262" s="13">
        <f t="shared" si="222"/>
        <v>16763.732445960341</v>
      </c>
      <c r="BH262">
        <f t="shared" si="242"/>
        <v>177.32030584398126</v>
      </c>
      <c r="BI262" s="13">
        <f t="shared" si="223"/>
        <v>503.35057957927143</v>
      </c>
      <c r="BJ262" s="37">
        <f t="shared" si="243"/>
        <v>1.3160841587359395</v>
      </c>
      <c r="BK262" s="13">
        <f t="shared" si="224"/>
        <v>2366.3782044107429</v>
      </c>
      <c r="BL262">
        <f t="shared" si="244"/>
        <v>10.417538791084951</v>
      </c>
      <c r="BM262" s="13">
        <f t="shared" si="225"/>
        <v>5.6772349545232395</v>
      </c>
      <c r="BN262" s="13">
        <f t="shared" si="254"/>
        <v>1.7748691837326502</v>
      </c>
      <c r="BO262" s="13">
        <f t="shared" si="226"/>
        <v>16763.732445960341</v>
      </c>
      <c r="BP262">
        <f t="shared" si="245"/>
        <v>66.250763206657041</v>
      </c>
      <c r="BQ262" s="13">
        <f t="shared" si="227"/>
        <v>5.6772349545232395</v>
      </c>
      <c r="BR262" s="37">
        <f t="shared" si="246"/>
        <v>186.01507445024774</v>
      </c>
      <c r="BS262" s="13">
        <f t="shared" si="228"/>
        <v>37862.051270571887</v>
      </c>
      <c r="BT262">
        <f t="shared" si="247"/>
        <v>331.63834856783194</v>
      </c>
      <c r="BU262" s="13">
        <f t="shared" si="229"/>
        <v>829.96785815000442</v>
      </c>
      <c r="BV262" s="13">
        <f t="shared" si="255"/>
        <v>117588208.32452293</v>
      </c>
      <c r="BW262" s="13">
        <f t="shared" si="230"/>
        <v>16763.732445960341</v>
      </c>
      <c r="BX262">
        <f t="shared" si="248"/>
        <v>117588272.80041695</v>
      </c>
      <c r="BY262" s="13">
        <f t="shared" si="231"/>
        <v>117588852.55430891</v>
      </c>
    </row>
    <row r="263" spans="29:77" x14ac:dyDescent="0.2">
      <c r="AC263">
        <v>261</v>
      </c>
      <c r="AD263" s="37">
        <f t="shared" si="232"/>
        <v>370951371.2937628</v>
      </c>
      <c r="AE263" s="13">
        <f t="shared" si="208"/>
        <v>30762.916657339658</v>
      </c>
      <c r="AF263">
        <f t="shared" si="249"/>
        <v>370951489.15934384</v>
      </c>
      <c r="AG263" s="13">
        <f t="shared" si="209"/>
        <v>370952418.14796197</v>
      </c>
      <c r="AH263" s="13">
        <f t="shared" si="250"/>
        <v>370951371.16391802</v>
      </c>
      <c r="AI263" s="13">
        <f t="shared" si="210"/>
        <v>16763.732445960341</v>
      </c>
      <c r="AJ263">
        <f t="shared" si="233"/>
        <v>370951435.39277798</v>
      </c>
      <c r="AK263" s="13">
        <f t="shared" si="211"/>
        <v>370952418.14796197</v>
      </c>
      <c r="AL263" s="37">
        <f t="shared" si="234"/>
        <v>628.5495075911399</v>
      </c>
      <c r="AM263" s="13">
        <f t="shared" si="212"/>
        <v>30762.916657339658</v>
      </c>
      <c r="AN263">
        <f t="shared" si="235"/>
        <v>746.41508865374396</v>
      </c>
      <c r="AO263" s="13">
        <f t="shared" si="213"/>
        <v>2813.5073827337451</v>
      </c>
      <c r="AP263" s="13">
        <f t="shared" si="251"/>
        <v>628.41966277274457</v>
      </c>
      <c r="AQ263" s="13">
        <f t="shared" si="214"/>
        <v>16763.732445960341</v>
      </c>
      <c r="AR263" s="13">
        <f t="shared" si="236"/>
        <v>692.64852271895279</v>
      </c>
      <c r="AS263" s="38">
        <f t="shared" si="215"/>
        <v>2813.5073827337451</v>
      </c>
      <c r="AT263" s="37">
        <f t="shared" si="237"/>
        <v>80763974.665005758</v>
      </c>
      <c r="AU263" s="13">
        <f t="shared" si="216"/>
        <v>33129.294861750393</v>
      </c>
      <c r="AV263">
        <f t="shared" si="238"/>
        <v>80764101.59716998</v>
      </c>
      <c r="AW263" s="13">
        <f t="shared" si="217"/>
        <v>80764377.431120396</v>
      </c>
      <c r="AX263" s="13">
        <f t="shared" si="252"/>
        <v>197675123.00301972</v>
      </c>
      <c r="AY263" s="13">
        <f t="shared" si="218"/>
        <v>16763.732445960341</v>
      </c>
      <c r="AZ263">
        <f t="shared" si="239"/>
        <v>197675187.23187968</v>
      </c>
      <c r="BA263" s="13">
        <f t="shared" si="219"/>
        <v>197675525.94803166</v>
      </c>
      <c r="BB263" s="37">
        <f t="shared" si="240"/>
        <v>112.97425663945214</v>
      </c>
      <c r="BC263" s="13">
        <f t="shared" si="220"/>
        <v>30762.916657339658</v>
      </c>
      <c r="BD263">
        <f t="shared" si="241"/>
        <v>230.83983770205617</v>
      </c>
      <c r="BE263" s="13">
        <f t="shared" si="221"/>
        <v>503.35057957927143</v>
      </c>
      <c r="BF263" s="13">
        <f t="shared" si="253"/>
        <v>112.84441182105685</v>
      </c>
      <c r="BG263" s="13">
        <f t="shared" si="222"/>
        <v>16763.732445960341</v>
      </c>
      <c r="BH263">
        <f t="shared" si="242"/>
        <v>177.07327176726506</v>
      </c>
      <c r="BI263" s="13">
        <f t="shared" si="223"/>
        <v>503.35057957927143</v>
      </c>
      <c r="BJ263" s="37">
        <f t="shared" si="243"/>
        <v>1.3160841587359395</v>
      </c>
      <c r="BK263" s="13">
        <f t="shared" si="224"/>
        <v>2366.3782044107429</v>
      </c>
      <c r="BL263">
        <f t="shared" si="244"/>
        <v>10.382667317397789</v>
      </c>
      <c r="BM263" s="13">
        <f t="shared" si="225"/>
        <v>5.6772349545232395</v>
      </c>
      <c r="BN263" s="13">
        <f t="shared" si="254"/>
        <v>1.7748691837326502</v>
      </c>
      <c r="BO263" s="13">
        <f t="shared" si="226"/>
        <v>16763.732445960341</v>
      </c>
      <c r="BP263">
        <f t="shared" si="245"/>
        <v>66.003729129940851</v>
      </c>
      <c r="BQ263" s="13">
        <f t="shared" si="227"/>
        <v>5.6772349545232395</v>
      </c>
      <c r="BR263" s="37">
        <f t="shared" si="246"/>
        <v>186.01507445024774</v>
      </c>
      <c r="BS263" s="13">
        <f t="shared" si="228"/>
        <v>37862.051270571887</v>
      </c>
      <c r="BT263">
        <f t="shared" si="247"/>
        <v>331.08040498883736</v>
      </c>
      <c r="BU263" s="13">
        <f t="shared" si="229"/>
        <v>829.96785815000442</v>
      </c>
      <c r="BV263" s="13">
        <f t="shared" si="255"/>
        <v>117588208.32452293</v>
      </c>
      <c r="BW263" s="13">
        <f t="shared" si="230"/>
        <v>16763.732445960341</v>
      </c>
      <c r="BX263">
        <f t="shared" si="248"/>
        <v>117588272.55338287</v>
      </c>
      <c r="BY263" s="13">
        <f t="shared" si="231"/>
        <v>117588852.55430891</v>
      </c>
    </row>
    <row r="264" spans="29:77" x14ac:dyDescent="0.2">
      <c r="AC264">
        <v>262</v>
      </c>
      <c r="AD264" s="37">
        <f t="shared" si="232"/>
        <v>370951371.2937628</v>
      </c>
      <c r="AE264" s="13">
        <f t="shared" si="208"/>
        <v>30762.916657339658</v>
      </c>
      <c r="AF264">
        <f t="shared" si="249"/>
        <v>370951488.70947522</v>
      </c>
      <c r="AG264" s="13">
        <f t="shared" si="209"/>
        <v>370952418.14796197</v>
      </c>
      <c r="AH264" s="13">
        <f t="shared" si="250"/>
        <v>370951371.16391802</v>
      </c>
      <c r="AI264" s="13">
        <f t="shared" si="210"/>
        <v>16763.732445960341</v>
      </c>
      <c r="AJ264">
        <f t="shared" si="233"/>
        <v>370951435.14762962</v>
      </c>
      <c r="AK264" s="13">
        <f t="shared" si="211"/>
        <v>370952418.14796197</v>
      </c>
      <c r="AL264" s="37">
        <f t="shared" si="234"/>
        <v>628.5495075911399</v>
      </c>
      <c r="AM264" s="13">
        <f t="shared" si="212"/>
        <v>30762.916657339658</v>
      </c>
      <c r="AN264">
        <f t="shared" si="235"/>
        <v>745.96522002373399</v>
      </c>
      <c r="AO264" s="13">
        <f t="shared" si="213"/>
        <v>2813.5073827337451</v>
      </c>
      <c r="AP264" s="13">
        <f t="shared" si="251"/>
        <v>628.41966277274457</v>
      </c>
      <c r="AQ264" s="13">
        <f t="shared" si="214"/>
        <v>16763.732445960341</v>
      </c>
      <c r="AR264" s="13">
        <f t="shared" si="236"/>
        <v>692.40337439854738</v>
      </c>
      <c r="AS264" s="38">
        <f t="shared" si="215"/>
        <v>2813.5073827337451</v>
      </c>
      <c r="AT264" s="37">
        <f t="shared" si="237"/>
        <v>80763974.665005758</v>
      </c>
      <c r="AU264" s="13">
        <f t="shared" si="216"/>
        <v>33129.294861750393</v>
      </c>
      <c r="AV264">
        <f t="shared" si="238"/>
        <v>80764101.112696066</v>
      </c>
      <c r="AW264" s="13">
        <f t="shared" si="217"/>
        <v>80764377.431120396</v>
      </c>
      <c r="AX264" s="13">
        <f t="shared" si="252"/>
        <v>197675123.00301972</v>
      </c>
      <c r="AY264" s="13">
        <f t="shared" si="218"/>
        <v>16763.732445960341</v>
      </c>
      <c r="AZ264">
        <f t="shared" si="239"/>
        <v>197675186.98673135</v>
      </c>
      <c r="BA264" s="13">
        <f t="shared" si="219"/>
        <v>197675525.94803166</v>
      </c>
      <c r="BB264" s="37">
        <f t="shared" si="240"/>
        <v>112.97425663945214</v>
      </c>
      <c r="BC264" s="13">
        <f t="shared" si="220"/>
        <v>30762.916657339658</v>
      </c>
      <c r="BD264">
        <f t="shared" si="241"/>
        <v>230.38996907204626</v>
      </c>
      <c r="BE264" s="13">
        <f t="shared" si="221"/>
        <v>503.35057957927143</v>
      </c>
      <c r="BF264" s="13">
        <f t="shared" si="253"/>
        <v>112.84441182105685</v>
      </c>
      <c r="BG264" s="13">
        <f t="shared" si="222"/>
        <v>16763.732445960341</v>
      </c>
      <c r="BH264">
        <f t="shared" si="242"/>
        <v>176.82812344685968</v>
      </c>
      <c r="BI264" s="13">
        <f t="shared" si="223"/>
        <v>503.35057957927143</v>
      </c>
      <c r="BJ264" s="37">
        <f t="shared" si="243"/>
        <v>1.3160841587359395</v>
      </c>
      <c r="BK264" s="13">
        <f t="shared" si="224"/>
        <v>2366.3782044107429</v>
      </c>
      <c r="BL264">
        <f t="shared" si="244"/>
        <v>10.348062038166256</v>
      </c>
      <c r="BM264" s="13">
        <f t="shared" si="225"/>
        <v>5.6772349545232395</v>
      </c>
      <c r="BN264" s="13">
        <f t="shared" si="254"/>
        <v>1.7748691837326502</v>
      </c>
      <c r="BO264" s="13">
        <f t="shared" si="226"/>
        <v>16763.732445960341</v>
      </c>
      <c r="BP264">
        <f t="shared" si="245"/>
        <v>65.758580809535474</v>
      </c>
      <c r="BQ264" s="13">
        <f t="shared" si="227"/>
        <v>5.6772349545232395</v>
      </c>
      <c r="BR264" s="37">
        <f t="shared" si="246"/>
        <v>186.01507445024774</v>
      </c>
      <c r="BS264" s="13">
        <f t="shared" si="228"/>
        <v>37862.051270571887</v>
      </c>
      <c r="BT264">
        <f t="shared" si="247"/>
        <v>330.5267205211328</v>
      </c>
      <c r="BU264" s="13">
        <f t="shared" si="229"/>
        <v>829.96785815000442</v>
      </c>
      <c r="BV264" s="13">
        <f t="shared" si="255"/>
        <v>117588208.32452293</v>
      </c>
      <c r="BW264" s="13">
        <f t="shared" si="230"/>
        <v>16763.732445960341</v>
      </c>
      <c r="BX264">
        <f t="shared" si="248"/>
        <v>117588272.30823456</v>
      </c>
      <c r="BY264" s="13">
        <f t="shared" si="231"/>
        <v>117588852.55430891</v>
      </c>
    </row>
    <row r="265" spans="29:77" x14ac:dyDescent="0.2">
      <c r="AC265">
        <v>263</v>
      </c>
      <c r="AD265" s="37">
        <f t="shared" si="232"/>
        <v>370951371.2937628</v>
      </c>
      <c r="AE265" s="13">
        <f t="shared" si="208"/>
        <v>30762.916657339658</v>
      </c>
      <c r="AF265">
        <f t="shared" si="249"/>
        <v>370951488.26302767</v>
      </c>
      <c r="AG265" s="13">
        <f t="shared" si="209"/>
        <v>370952418.14796197</v>
      </c>
      <c r="AH265" s="13">
        <f t="shared" si="250"/>
        <v>370951371.16391802</v>
      </c>
      <c r="AI265" s="13">
        <f t="shared" si="210"/>
        <v>16763.732445960341</v>
      </c>
      <c r="AJ265">
        <f t="shared" si="233"/>
        <v>370951434.90434557</v>
      </c>
      <c r="AK265" s="13">
        <f t="shared" si="211"/>
        <v>370952418.14796197</v>
      </c>
      <c r="AL265" s="37">
        <f t="shared" si="234"/>
        <v>628.5495075911399</v>
      </c>
      <c r="AM265" s="13">
        <f t="shared" si="212"/>
        <v>30762.916657339658</v>
      </c>
      <c r="AN265">
        <f t="shared" si="235"/>
        <v>745.51877244794468</v>
      </c>
      <c r="AO265" s="13">
        <f t="shared" si="213"/>
        <v>2813.5073827337451</v>
      </c>
      <c r="AP265" s="13">
        <f t="shared" si="251"/>
        <v>628.41966277274457</v>
      </c>
      <c r="AQ265" s="13">
        <f t="shared" si="214"/>
        <v>16763.732445960341</v>
      </c>
      <c r="AR265" s="13">
        <f t="shared" si="236"/>
        <v>692.16009032392458</v>
      </c>
      <c r="AS265" s="38">
        <f t="shared" si="215"/>
        <v>2813.5073827337451</v>
      </c>
      <c r="AT265" s="37">
        <f t="shared" si="237"/>
        <v>80763974.665005758</v>
      </c>
      <c r="AU265" s="13">
        <f t="shared" si="216"/>
        <v>33129.294861750393</v>
      </c>
      <c r="AV265">
        <f t="shared" si="238"/>
        <v>80764100.631906375</v>
      </c>
      <c r="AW265" s="13">
        <f t="shared" si="217"/>
        <v>80764377.431120396</v>
      </c>
      <c r="AX265" s="13">
        <f t="shared" si="252"/>
        <v>197675123.00301972</v>
      </c>
      <c r="AY265" s="13">
        <f t="shared" si="218"/>
        <v>16763.732445960341</v>
      </c>
      <c r="AZ265">
        <f t="shared" si="239"/>
        <v>197675186.74344727</v>
      </c>
      <c r="BA265" s="13">
        <f t="shared" si="219"/>
        <v>197675525.94803166</v>
      </c>
      <c r="BB265" s="37">
        <f t="shared" si="240"/>
        <v>112.97425663945214</v>
      </c>
      <c r="BC265" s="13">
        <f t="shared" si="220"/>
        <v>30762.916657339658</v>
      </c>
      <c r="BD265">
        <f t="shared" si="241"/>
        <v>229.94352149625692</v>
      </c>
      <c r="BE265" s="13">
        <f t="shared" si="221"/>
        <v>503.35057957927143</v>
      </c>
      <c r="BF265" s="13">
        <f t="shared" si="253"/>
        <v>112.84441182105685</v>
      </c>
      <c r="BG265" s="13">
        <f t="shared" si="222"/>
        <v>16763.732445960341</v>
      </c>
      <c r="BH265">
        <f t="shared" si="242"/>
        <v>176.58483937223684</v>
      </c>
      <c r="BI265" s="13">
        <f t="shared" si="223"/>
        <v>503.35057957927143</v>
      </c>
      <c r="BJ265" s="37">
        <f t="shared" si="243"/>
        <v>1.3160841587359395</v>
      </c>
      <c r="BK265" s="13">
        <f t="shared" si="224"/>
        <v>2366.3782044107429</v>
      </c>
      <c r="BL265">
        <f t="shared" si="244"/>
        <v>10.313719916951692</v>
      </c>
      <c r="BM265" s="13">
        <f t="shared" si="225"/>
        <v>5.6772349545232395</v>
      </c>
      <c r="BN265" s="13">
        <f t="shared" si="254"/>
        <v>1.7748691837326502</v>
      </c>
      <c r="BO265" s="13">
        <f t="shared" si="226"/>
        <v>16763.732445960341</v>
      </c>
      <c r="BP265">
        <f t="shared" si="245"/>
        <v>65.515296734912653</v>
      </c>
      <c r="BQ265" s="13">
        <f t="shared" si="227"/>
        <v>5.6772349545232395</v>
      </c>
      <c r="BR265" s="37">
        <f t="shared" si="246"/>
        <v>186.01507445024774</v>
      </c>
      <c r="BS265" s="13">
        <f t="shared" si="228"/>
        <v>37862.051270571887</v>
      </c>
      <c r="BT265">
        <f t="shared" si="247"/>
        <v>329.97724658169977</v>
      </c>
      <c r="BU265" s="13">
        <f t="shared" si="229"/>
        <v>829.96785815000442</v>
      </c>
      <c r="BV265" s="13">
        <f t="shared" si="255"/>
        <v>117588208.32452293</v>
      </c>
      <c r="BW265" s="13">
        <f t="shared" si="230"/>
        <v>16763.732445960341</v>
      </c>
      <c r="BX265">
        <f t="shared" si="248"/>
        <v>117588272.06495048</v>
      </c>
      <c r="BY265" s="13">
        <f t="shared" si="231"/>
        <v>117588852.55430891</v>
      </c>
    </row>
    <row r="266" spans="29:77" x14ac:dyDescent="0.2">
      <c r="AC266">
        <v>264</v>
      </c>
      <c r="AD266" s="37">
        <f t="shared" si="232"/>
        <v>370951371.2937628</v>
      </c>
      <c r="AE266" s="13">
        <f t="shared" si="208"/>
        <v>30762.916657339658</v>
      </c>
      <c r="AF266">
        <f t="shared" si="249"/>
        <v>370951487.81996226</v>
      </c>
      <c r="AG266" s="13">
        <f t="shared" si="209"/>
        <v>370952418.14796197</v>
      </c>
      <c r="AH266" s="13">
        <f t="shared" si="250"/>
        <v>370951371.16391802</v>
      </c>
      <c r="AI266" s="13">
        <f t="shared" si="210"/>
        <v>16763.732445960341</v>
      </c>
      <c r="AJ266">
        <f t="shared" si="233"/>
        <v>370951434.66290456</v>
      </c>
      <c r="AK266" s="13">
        <f t="shared" si="211"/>
        <v>370952418.14796197</v>
      </c>
      <c r="AL266" s="37">
        <f t="shared" si="234"/>
        <v>628.5495075911399</v>
      </c>
      <c r="AM266" s="13">
        <f t="shared" si="212"/>
        <v>30762.916657339658</v>
      </c>
      <c r="AN266">
        <f t="shared" si="235"/>
        <v>745.07570705075977</v>
      </c>
      <c r="AO266" s="13">
        <f t="shared" si="213"/>
        <v>2813.5073827337451</v>
      </c>
      <c r="AP266" s="13">
        <f t="shared" si="251"/>
        <v>628.41966277274457</v>
      </c>
      <c r="AQ266" s="13">
        <f t="shared" si="214"/>
        <v>16763.732445960341</v>
      </c>
      <c r="AR266" s="13">
        <f t="shared" si="236"/>
        <v>691.91864931047314</v>
      </c>
      <c r="AS266" s="38">
        <f t="shared" si="215"/>
        <v>2813.5073827337451</v>
      </c>
      <c r="AT266" s="37">
        <f t="shared" si="237"/>
        <v>80763974.665005758</v>
      </c>
      <c r="AU266" s="13">
        <f t="shared" si="216"/>
        <v>33129.294861750393</v>
      </c>
      <c r="AV266">
        <f t="shared" si="238"/>
        <v>80764100.15475902</v>
      </c>
      <c r="AW266" s="13">
        <f t="shared" si="217"/>
        <v>80764377.431120396</v>
      </c>
      <c r="AX266" s="13">
        <f t="shared" si="252"/>
        <v>197675123.00301972</v>
      </c>
      <c r="AY266" s="13">
        <f t="shared" si="218"/>
        <v>16763.732445960341</v>
      </c>
      <c r="AZ266">
        <f t="shared" si="239"/>
        <v>197675186.50200626</v>
      </c>
      <c r="BA266" s="13">
        <f t="shared" si="219"/>
        <v>197675525.94803166</v>
      </c>
      <c r="BB266" s="37">
        <f t="shared" si="240"/>
        <v>112.97425663945214</v>
      </c>
      <c r="BC266" s="13">
        <f t="shared" si="220"/>
        <v>30762.916657339658</v>
      </c>
      <c r="BD266">
        <f t="shared" si="241"/>
        <v>229.50045609907204</v>
      </c>
      <c r="BE266" s="13">
        <f t="shared" si="221"/>
        <v>503.35057957927143</v>
      </c>
      <c r="BF266" s="13">
        <f t="shared" si="253"/>
        <v>112.84441182105685</v>
      </c>
      <c r="BG266" s="13">
        <f t="shared" si="222"/>
        <v>16763.732445960341</v>
      </c>
      <c r="BH266">
        <f t="shared" si="242"/>
        <v>176.34339835878541</v>
      </c>
      <c r="BI266" s="13">
        <f t="shared" si="223"/>
        <v>503.35057957927143</v>
      </c>
      <c r="BJ266" s="37">
        <f t="shared" si="243"/>
        <v>1.3160841587359395</v>
      </c>
      <c r="BK266" s="13">
        <f t="shared" si="224"/>
        <v>2366.3782044107429</v>
      </c>
      <c r="BL266">
        <f t="shared" si="244"/>
        <v>10.279637963322088</v>
      </c>
      <c r="BM266" s="13">
        <f t="shared" si="225"/>
        <v>5.6772349545232395</v>
      </c>
      <c r="BN266" s="13">
        <f t="shared" si="254"/>
        <v>1.7748691837326502</v>
      </c>
      <c r="BO266" s="13">
        <f t="shared" si="226"/>
        <v>16763.732445960341</v>
      </c>
      <c r="BP266">
        <f t="shared" si="245"/>
        <v>65.273855721461217</v>
      </c>
      <c r="BQ266" s="13">
        <f t="shared" si="227"/>
        <v>5.6772349545232395</v>
      </c>
      <c r="BR266" s="37">
        <f t="shared" si="246"/>
        <v>186.01507445024774</v>
      </c>
      <c r="BS266" s="13">
        <f t="shared" si="228"/>
        <v>37862.051270571887</v>
      </c>
      <c r="BT266">
        <f t="shared" si="247"/>
        <v>329.43193532362613</v>
      </c>
      <c r="BU266" s="13">
        <f t="shared" si="229"/>
        <v>829.96785815000442</v>
      </c>
      <c r="BV266" s="13">
        <f t="shared" si="255"/>
        <v>117588208.32452293</v>
      </c>
      <c r="BW266" s="13">
        <f t="shared" si="230"/>
        <v>16763.732445960341</v>
      </c>
      <c r="BX266">
        <f t="shared" si="248"/>
        <v>117588271.82350947</v>
      </c>
      <c r="BY266" s="13">
        <f t="shared" si="231"/>
        <v>117588852.55430891</v>
      </c>
    </row>
    <row r="267" spans="29:77" x14ac:dyDescent="0.2">
      <c r="AC267">
        <v>265</v>
      </c>
      <c r="AD267" s="37">
        <f t="shared" si="232"/>
        <v>370951371.2937628</v>
      </c>
      <c r="AE267" s="13">
        <f t="shared" si="208"/>
        <v>30762.916657339658</v>
      </c>
      <c r="AF267">
        <f t="shared" si="249"/>
        <v>370951487.38024074</v>
      </c>
      <c r="AG267" s="13">
        <f t="shared" si="209"/>
        <v>370952418.14796197</v>
      </c>
      <c r="AH267" s="13">
        <f t="shared" si="250"/>
        <v>370951371.16391802</v>
      </c>
      <c r="AI267" s="13">
        <f t="shared" si="210"/>
        <v>16763.732445960341</v>
      </c>
      <c r="AJ267">
        <f t="shared" si="233"/>
        <v>370951434.42328572</v>
      </c>
      <c r="AK267" s="13">
        <f t="shared" si="211"/>
        <v>370952418.14796197</v>
      </c>
      <c r="AL267" s="37">
        <f t="shared" si="234"/>
        <v>628.5495075911399</v>
      </c>
      <c r="AM267" s="13">
        <f t="shared" si="212"/>
        <v>30762.916657339658</v>
      </c>
      <c r="AN267">
        <f t="shared" si="235"/>
        <v>744.635985543365</v>
      </c>
      <c r="AO267" s="13">
        <f t="shared" si="213"/>
        <v>2813.5073827337451</v>
      </c>
      <c r="AP267" s="13">
        <f t="shared" si="251"/>
        <v>628.41966277274457</v>
      </c>
      <c r="AQ267" s="13">
        <f t="shared" si="214"/>
        <v>16763.732445960341</v>
      </c>
      <c r="AR267" s="13">
        <f t="shared" si="236"/>
        <v>691.67903049334961</v>
      </c>
      <c r="AS267" s="38">
        <f t="shared" si="215"/>
        <v>2813.5073827337451</v>
      </c>
      <c r="AT267" s="37">
        <f t="shared" si="237"/>
        <v>80763974.665005758</v>
      </c>
      <c r="AU267" s="13">
        <f t="shared" si="216"/>
        <v>33129.294861750393</v>
      </c>
      <c r="AV267">
        <f t="shared" si="238"/>
        <v>80764099.681212783</v>
      </c>
      <c r="AW267" s="13">
        <f t="shared" si="217"/>
        <v>80764377.431120396</v>
      </c>
      <c r="AX267" s="13">
        <f t="shared" si="252"/>
        <v>197675123.00301972</v>
      </c>
      <c r="AY267" s="13">
        <f t="shared" si="218"/>
        <v>16763.732445960341</v>
      </c>
      <c r="AZ267">
        <f t="shared" si="239"/>
        <v>197675186.26238745</v>
      </c>
      <c r="BA267" s="13">
        <f t="shared" si="219"/>
        <v>197675525.94803166</v>
      </c>
      <c r="BB267" s="37">
        <f t="shared" si="240"/>
        <v>112.97425663945214</v>
      </c>
      <c r="BC267" s="13">
        <f t="shared" si="220"/>
        <v>30762.916657339658</v>
      </c>
      <c r="BD267">
        <f t="shared" si="241"/>
        <v>229.06073459167726</v>
      </c>
      <c r="BE267" s="13">
        <f t="shared" si="221"/>
        <v>503.35057957927143</v>
      </c>
      <c r="BF267" s="13">
        <f t="shared" si="253"/>
        <v>112.84441182105685</v>
      </c>
      <c r="BG267" s="13">
        <f t="shared" si="222"/>
        <v>16763.732445960341</v>
      </c>
      <c r="BH267">
        <f t="shared" si="242"/>
        <v>176.10377954166191</v>
      </c>
      <c r="BI267" s="13">
        <f t="shared" si="223"/>
        <v>503.35057957927143</v>
      </c>
      <c r="BJ267" s="37">
        <f t="shared" si="243"/>
        <v>1.3160841587359395</v>
      </c>
      <c r="BK267" s="13">
        <f t="shared" si="224"/>
        <v>2366.3782044107429</v>
      </c>
      <c r="BL267">
        <f t="shared" si="244"/>
        <v>10.245813231984027</v>
      </c>
      <c r="BM267" s="13">
        <f t="shared" si="225"/>
        <v>5.6772349545232395</v>
      </c>
      <c r="BN267" s="13">
        <f t="shared" si="254"/>
        <v>1.7748691837326502</v>
      </c>
      <c r="BO267" s="13">
        <f t="shared" si="226"/>
        <v>16763.732445960341</v>
      </c>
      <c r="BP267">
        <f t="shared" si="245"/>
        <v>65.034236904337703</v>
      </c>
      <c r="BQ267" s="13">
        <f t="shared" si="227"/>
        <v>5.6772349545232395</v>
      </c>
      <c r="BR267" s="37">
        <f t="shared" si="246"/>
        <v>186.01507445024774</v>
      </c>
      <c r="BS267" s="13">
        <f t="shared" si="228"/>
        <v>37862.051270571887</v>
      </c>
      <c r="BT267">
        <f t="shared" si="247"/>
        <v>328.8907396222171</v>
      </c>
      <c r="BU267" s="13">
        <f t="shared" si="229"/>
        <v>829.96785815000442</v>
      </c>
      <c r="BV267" s="13">
        <f t="shared" si="255"/>
        <v>117588208.32452293</v>
      </c>
      <c r="BW267" s="13">
        <f t="shared" si="230"/>
        <v>16763.732445960341</v>
      </c>
      <c r="BX267">
        <f t="shared" si="248"/>
        <v>117588271.58389065</v>
      </c>
      <c r="BY267" s="13">
        <f t="shared" si="231"/>
        <v>117588852.55430891</v>
      </c>
    </row>
    <row r="268" spans="29:77" x14ac:dyDescent="0.2">
      <c r="AC268">
        <v>266</v>
      </c>
      <c r="AD268" s="37">
        <f t="shared" si="232"/>
        <v>370951371.2937628</v>
      </c>
      <c r="AE268" s="13">
        <f t="shared" si="208"/>
        <v>30762.916657339658</v>
      </c>
      <c r="AF268">
        <f t="shared" si="249"/>
        <v>370951486.94382542</v>
      </c>
      <c r="AG268" s="13">
        <f t="shared" si="209"/>
        <v>370952418.14796197</v>
      </c>
      <c r="AH268" s="13">
        <f t="shared" si="250"/>
        <v>370951371.16391802</v>
      </c>
      <c r="AI268" s="13">
        <f t="shared" si="210"/>
        <v>16763.732445960341</v>
      </c>
      <c r="AJ268">
        <f t="shared" si="233"/>
        <v>370951434.18546855</v>
      </c>
      <c r="AK268" s="13">
        <f t="shared" si="211"/>
        <v>370952418.14796197</v>
      </c>
      <c r="AL268" s="37">
        <f t="shared" si="234"/>
        <v>628.5495075911399</v>
      </c>
      <c r="AM268" s="13">
        <f t="shared" si="212"/>
        <v>30762.916657339658</v>
      </c>
      <c r="AN268">
        <f t="shared" si="235"/>
        <v>744.19957021271762</v>
      </c>
      <c r="AO268" s="13">
        <f t="shared" si="213"/>
        <v>2813.5073827337451</v>
      </c>
      <c r="AP268" s="13">
        <f t="shared" si="251"/>
        <v>628.41966277274457</v>
      </c>
      <c r="AQ268" s="13">
        <f t="shared" si="214"/>
        <v>16763.732445960341</v>
      </c>
      <c r="AR268" s="13">
        <f t="shared" si="236"/>
        <v>691.44121332146767</v>
      </c>
      <c r="AS268" s="38">
        <f t="shared" si="215"/>
        <v>2813.5073827337451</v>
      </c>
      <c r="AT268" s="37">
        <f t="shared" si="237"/>
        <v>80763974.665005758</v>
      </c>
      <c r="AU268" s="13">
        <f t="shared" si="216"/>
        <v>33129.294861750393</v>
      </c>
      <c r="AV268">
        <f t="shared" si="238"/>
        <v>80764099.211227044</v>
      </c>
      <c r="AW268" s="13">
        <f t="shared" si="217"/>
        <v>80764377.431120396</v>
      </c>
      <c r="AX268" s="13">
        <f t="shared" si="252"/>
        <v>197675123.00301972</v>
      </c>
      <c r="AY268" s="13">
        <f t="shared" si="218"/>
        <v>16763.732445960341</v>
      </c>
      <c r="AZ268">
        <f t="shared" si="239"/>
        <v>197675186.02457026</v>
      </c>
      <c r="BA268" s="13">
        <f t="shared" si="219"/>
        <v>197675525.94803166</v>
      </c>
      <c r="BB268" s="37">
        <f t="shared" si="240"/>
        <v>112.97425663945214</v>
      </c>
      <c r="BC268" s="13">
        <f t="shared" si="220"/>
        <v>30762.916657339658</v>
      </c>
      <c r="BD268">
        <f t="shared" si="241"/>
        <v>228.6243192610298</v>
      </c>
      <c r="BE268" s="13">
        <f t="shared" si="221"/>
        <v>503.35057957927143</v>
      </c>
      <c r="BF268" s="13">
        <f t="shared" si="253"/>
        <v>112.84441182105685</v>
      </c>
      <c r="BG268" s="13">
        <f t="shared" si="222"/>
        <v>16763.732445960341</v>
      </c>
      <c r="BH268">
        <f t="shared" si="242"/>
        <v>175.86596236977994</v>
      </c>
      <c r="BI268" s="13">
        <f t="shared" si="223"/>
        <v>503.35057957927143</v>
      </c>
      <c r="BJ268" s="37">
        <f t="shared" si="243"/>
        <v>1.3160841587359395</v>
      </c>
      <c r="BK268" s="13">
        <f t="shared" si="224"/>
        <v>2366.3782044107429</v>
      </c>
      <c r="BL268">
        <f t="shared" si="244"/>
        <v>10.212242821934222</v>
      </c>
      <c r="BM268" s="13">
        <f t="shared" si="225"/>
        <v>5.6772349545232395</v>
      </c>
      <c r="BN268" s="13">
        <f t="shared" si="254"/>
        <v>1.7748691837326502</v>
      </c>
      <c r="BO268" s="13">
        <f t="shared" si="226"/>
        <v>16763.732445960341</v>
      </c>
      <c r="BP268">
        <f t="shared" si="245"/>
        <v>64.796419732455732</v>
      </c>
      <c r="BQ268" s="13">
        <f t="shared" si="227"/>
        <v>5.6772349545232395</v>
      </c>
      <c r="BR268" s="37">
        <f t="shared" si="246"/>
        <v>186.01507445024774</v>
      </c>
      <c r="BS268" s="13">
        <f t="shared" si="228"/>
        <v>37862.051270571887</v>
      </c>
      <c r="BT268">
        <f t="shared" si="247"/>
        <v>328.35361306142022</v>
      </c>
      <c r="BU268" s="13">
        <f t="shared" si="229"/>
        <v>829.96785815000442</v>
      </c>
      <c r="BV268" s="13">
        <f t="shared" si="255"/>
        <v>117588208.32452293</v>
      </c>
      <c r="BW268" s="13">
        <f t="shared" si="230"/>
        <v>16763.732445960341</v>
      </c>
      <c r="BX268">
        <f t="shared" si="248"/>
        <v>117588271.34607348</v>
      </c>
      <c r="BY268" s="13">
        <f t="shared" si="231"/>
        <v>117588852.55430891</v>
      </c>
    </row>
    <row r="269" spans="29:77" x14ac:dyDescent="0.2">
      <c r="AC269">
        <v>267</v>
      </c>
      <c r="AD269" s="37">
        <f t="shared" si="232"/>
        <v>370951371.2937628</v>
      </c>
      <c r="AE269" s="13">
        <f t="shared" si="208"/>
        <v>30762.916657339658</v>
      </c>
      <c r="AF269">
        <f t="shared" si="249"/>
        <v>370951486.51067913</v>
      </c>
      <c r="AG269" s="13">
        <f t="shared" si="209"/>
        <v>370952418.14796197</v>
      </c>
      <c r="AH269" s="13">
        <f t="shared" si="250"/>
        <v>370951371.16391802</v>
      </c>
      <c r="AI269" s="13">
        <f t="shared" si="210"/>
        <v>16763.732445960341</v>
      </c>
      <c r="AJ269">
        <f t="shared" si="233"/>
        <v>370951433.94943279</v>
      </c>
      <c r="AK269" s="13">
        <f t="shared" si="211"/>
        <v>370952418.14796197</v>
      </c>
      <c r="AL269" s="37">
        <f t="shared" si="234"/>
        <v>628.5495075911399</v>
      </c>
      <c r="AM269" s="13">
        <f t="shared" si="212"/>
        <v>30762.916657339658</v>
      </c>
      <c r="AN269">
        <f t="shared" si="235"/>
        <v>743.76642391076405</v>
      </c>
      <c r="AO269" s="13">
        <f t="shared" si="213"/>
        <v>2813.5073827337451</v>
      </c>
      <c r="AP269" s="13">
        <f t="shared" si="251"/>
        <v>628.41966277274457</v>
      </c>
      <c r="AQ269" s="13">
        <f t="shared" si="214"/>
        <v>16763.732445960341</v>
      </c>
      <c r="AR269" s="13">
        <f t="shared" si="236"/>
        <v>691.20517755162223</v>
      </c>
      <c r="AS269" s="38">
        <f t="shared" si="215"/>
        <v>2813.5073827337451</v>
      </c>
      <c r="AT269" s="37">
        <f t="shared" si="237"/>
        <v>80763974.665005758</v>
      </c>
      <c r="AU269" s="13">
        <f t="shared" si="216"/>
        <v>33129.294861750393</v>
      </c>
      <c r="AV269">
        <f t="shared" si="238"/>
        <v>80764098.744761795</v>
      </c>
      <c r="AW269" s="13">
        <f t="shared" si="217"/>
        <v>80764377.431120396</v>
      </c>
      <c r="AX269" s="13">
        <f t="shared" si="252"/>
        <v>197675123.00301972</v>
      </c>
      <c r="AY269" s="13">
        <f t="shared" si="218"/>
        <v>16763.732445960341</v>
      </c>
      <c r="AZ269">
        <f t="shared" si="239"/>
        <v>197675185.78853449</v>
      </c>
      <c r="BA269" s="13">
        <f t="shared" si="219"/>
        <v>197675525.94803166</v>
      </c>
      <c r="BB269" s="37">
        <f t="shared" si="240"/>
        <v>112.97425663945214</v>
      </c>
      <c r="BC269" s="13">
        <f t="shared" si="220"/>
        <v>30762.916657339658</v>
      </c>
      <c r="BD269">
        <f t="shared" si="241"/>
        <v>228.19117295907631</v>
      </c>
      <c r="BE269" s="13">
        <f t="shared" si="221"/>
        <v>503.35057957927143</v>
      </c>
      <c r="BF269" s="13">
        <f t="shared" si="253"/>
        <v>112.84441182105685</v>
      </c>
      <c r="BG269" s="13">
        <f t="shared" si="222"/>
        <v>16763.732445960341</v>
      </c>
      <c r="BH269">
        <f t="shared" si="242"/>
        <v>175.62992659993455</v>
      </c>
      <c r="BI269" s="13">
        <f t="shared" si="223"/>
        <v>503.35057957927143</v>
      </c>
      <c r="BJ269" s="37">
        <f t="shared" si="243"/>
        <v>1.3160841587359395</v>
      </c>
      <c r="BK269" s="13">
        <f t="shared" si="224"/>
        <v>2366.3782044107429</v>
      </c>
      <c r="BL269">
        <f t="shared" si="244"/>
        <v>10.178923875630108</v>
      </c>
      <c r="BM269" s="13">
        <f t="shared" si="225"/>
        <v>5.6772349545232395</v>
      </c>
      <c r="BN269" s="13">
        <f t="shared" si="254"/>
        <v>1.7748691837326502</v>
      </c>
      <c r="BO269" s="13">
        <f t="shared" si="226"/>
        <v>16763.732445960341</v>
      </c>
      <c r="BP269">
        <f t="shared" si="245"/>
        <v>64.560383962610331</v>
      </c>
      <c r="BQ269" s="13">
        <f t="shared" si="227"/>
        <v>5.6772349545232395</v>
      </c>
      <c r="BR269" s="37">
        <f t="shared" si="246"/>
        <v>186.01507445024774</v>
      </c>
      <c r="BS269" s="13">
        <f t="shared" si="228"/>
        <v>37862.051270571887</v>
      </c>
      <c r="BT269">
        <f t="shared" si="247"/>
        <v>327.8205099205544</v>
      </c>
      <c r="BU269" s="13">
        <f t="shared" si="229"/>
        <v>829.96785815000442</v>
      </c>
      <c r="BV269" s="13">
        <f t="shared" si="255"/>
        <v>117588208.32452293</v>
      </c>
      <c r="BW269" s="13">
        <f t="shared" si="230"/>
        <v>16763.732445960341</v>
      </c>
      <c r="BX269">
        <f t="shared" si="248"/>
        <v>117588271.1100377</v>
      </c>
      <c r="BY269" s="13">
        <f t="shared" si="231"/>
        <v>117588852.55430891</v>
      </c>
    </row>
    <row r="270" spans="29:77" x14ac:dyDescent="0.2">
      <c r="AC270">
        <v>268</v>
      </c>
      <c r="AD270" s="37">
        <f t="shared" si="232"/>
        <v>370951371.2937628</v>
      </c>
      <c r="AE270" s="13">
        <f t="shared" si="208"/>
        <v>30762.916657339658</v>
      </c>
      <c r="AF270">
        <f t="shared" si="249"/>
        <v>370951486.08076525</v>
      </c>
      <c r="AG270" s="13">
        <f t="shared" si="209"/>
        <v>370952418.14796197</v>
      </c>
      <c r="AH270" s="13">
        <f t="shared" si="250"/>
        <v>370951371.16391802</v>
      </c>
      <c r="AI270" s="13">
        <f t="shared" si="210"/>
        <v>16763.732445960341</v>
      </c>
      <c r="AJ270">
        <f t="shared" si="233"/>
        <v>370951433.71515846</v>
      </c>
      <c r="AK270" s="13">
        <f t="shared" si="211"/>
        <v>370952418.14796197</v>
      </c>
      <c r="AL270" s="37">
        <f t="shared" si="234"/>
        <v>628.5495075911399</v>
      </c>
      <c r="AM270" s="13">
        <f t="shared" si="212"/>
        <v>30762.916657339658</v>
      </c>
      <c r="AN270">
        <f t="shared" si="235"/>
        <v>743.33651004389981</v>
      </c>
      <c r="AO270" s="13">
        <f t="shared" si="213"/>
        <v>2813.5073827337451</v>
      </c>
      <c r="AP270" s="13">
        <f t="shared" si="251"/>
        <v>628.41966277274457</v>
      </c>
      <c r="AQ270" s="13">
        <f t="shared" si="214"/>
        <v>16763.732445960341</v>
      </c>
      <c r="AR270" s="13">
        <f t="shared" si="236"/>
        <v>690.97090324274586</v>
      </c>
      <c r="AS270" s="38">
        <f t="shared" si="215"/>
        <v>2813.5073827337451</v>
      </c>
      <c r="AT270" s="37">
        <f t="shared" si="237"/>
        <v>80763974.665005758</v>
      </c>
      <c r="AU270" s="13">
        <f t="shared" si="216"/>
        <v>33129.294861750393</v>
      </c>
      <c r="AV270">
        <f t="shared" si="238"/>
        <v>80764098.281777635</v>
      </c>
      <c r="AW270" s="13">
        <f t="shared" si="217"/>
        <v>80764377.431120396</v>
      </c>
      <c r="AX270" s="13">
        <f t="shared" si="252"/>
        <v>197675123.00301972</v>
      </c>
      <c r="AY270" s="13">
        <f t="shared" si="218"/>
        <v>16763.732445960341</v>
      </c>
      <c r="AZ270">
        <f t="shared" si="239"/>
        <v>197675185.55426019</v>
      </c>
      <c r="BA270" s="13">
        <f t="shared" si="219"/>
        <v>197675525.94803166</v>
      </c>
      <c r="BB270" s="37">
        <f t="shared" si="240"/>
        <v>112.97425663945214</v>
      </c>
      <c r="BC270" s="13">
        <f t="shared" si="220"/>
        <v>30762.916657339658</v>
      </c>
      <c r="BD270">
        <f t="shared" si="241"/>
        <v>227.76125909221207</v>
      </c>
      <c r="BE270" s="13">
        <f t="shared" si="221"/>
        <v>503.35057957927143</v>
      </c>
      <c r="BF270" s="13">
        <f t="shared" si="253"/>
        <v>112.84441182105685</v>
      </c>
      <c r="BG270" s="13">
        <f t="shared" si="222"/>
        <v>16763.732445960341</v>
      </c>
      <c r="BH270">
        <f t="shared" si="242"/>
        <v>175.39565229105813</v>
      </c>
      <c r="BI270" s="13">
        <f t="shared" si="223"/>
        <v>503.35057957927143</v>
      </c>
      <c r="BJ270" s="37">
        <f t="shared" si="243"/>
        <v>1.3160841587359395</v>
      </c>
      <c r="BK270" s="13">
        <f t="shared" si="224"/>
        <v>2366.3782044107429</v>
      </c>
      <c r="BL270">
        <f t="shared" si="244"/>
        <v>10.145853578179011</v>
      </c>
      <c r="BM270" s="13">
        <f t="shared" si="225"/>
        <v>5.6772349545232395</v>
      </c>
      <c r="BN270" s="13">
        <f t="shared" si="254"/>
        <v>1.7748691837326502</v>
      </c>
      <c r="BO270" s="13">
        <f t="shared" si="226"/>
        <v>16763.732445960341</v>
      </c>
      <c r="BP270">
        <f t="shared" si="245"/>
        <v>64.326109653733923</v>
      </c>
      <c r="BQ270" s="13">
        <f t="shared" si="227"/>
        <v>5.6772349545232395</v>
      </c>
      <c r="BR270" s="37">
        <f t="shared" si="246"/>
        <v>186.01507445024774</v>
      </c>
      <c r="BS270" s="13">
        <f t="shared" si="228"/>
        <v>37862.051270571887</v>
      </c>
      <c r="BT270">
        <f t="shared" si="247"/>
        <v>327.29138516133685</v>
      </c>
      <c r="BU270" s="13">
        <f t="shared" si="229"/>
        <v>829.96785815000442</v>
      </c>
      <c r="BV270" s="13">
        <f t="shared" si="255"/>
        <v>117588208.32452293</v>
      </c>
      <c r="BW270" s="13">
        <f t="shared" si="230"/>
        <v>16763.732445960341</v>
      </c>
      <c r="BX270">
        <f t="shared" si="248"/>
        <v>117588270.8757634</v>
      </c>
      <c r="BY270" s="13">
        <f t="shared" si="231"/>
        <v>117588852.55430891</v>
      </c>
    </row>
    <row r="271" spans="29:77" x14ac:dyDescent="0.2">
      <c r="AC271">
        <v>269</v>
      </c>
      <c r="AD271" s="37">
        <f t="shared" si="232"/>
        <v>370951371.2937628</v>
      </c>
      <c r="AE271" s="13">
        <f t="shared" si="208"/>
        <v>30762.916657339658</v>
      </c>
      <c r="AF271">
        <f t="shared" si="249"/>
        <v>370951485.65404779</v>
      </c>
      <c r="AG271" s="13">
        <f t="shared" si="209"/>
        <v>370952418.14796197</v>
      </c>
      <c r="AH271" s="13">
        <f t="shared" si="250"/>
        <v>370951371.16391802</v>
      </c>
      <c r="AI271" s="13">
        <f t="shared" si="210"/>
        <v>16763.732445960341</v>
      </c>
      <c r="AJ271">
        <f t="shared" si="233"/>
        <v>370951433.48262602</v>
      </c>
      <c r="AK271" s="13">
        <f t="shared" si="211"/>
        <v>370952418.14796197</v>
      </c>
      <c r="AL271" s="37">
        <f t="shared" si="234"/>
        <v>628.5495075911399</v>
      </c>
      <c r="AM271" s="13">
        <f t="shared" si="212"/>
        <v>30762.916657339658</v>
      </c>
      <c r="AN271">
        <f t="shared" si="235"/>
        <v>742.9097925626628</v>
      </c>
      <c r="AO271" s="13">
        <f t="shared" si="213"/>
        <v>2813.5073827337451</v>
      </c>
      <c r="AP271" s="13">
        <f t="shared" si="251"/>
        <v>628.41966277274457</v>
      </c>
      <c r="AQ271" s="13">
        <f t="shared" si="214"/>
        <v>16763.732445960341</v>
      </c>
      <c r="AR271" s="13">
        <f t="shared" si="236"/>
        <v>690.73837075029235</v>
      </c>
      <c r="AS271" s="38">
        <f t="shared" si="215"/>
        <v>2813.5073827337451</v>
      </c>
      <c r="AT271" s="37">
        <f t="shared" si="237"/>
        <v>80763974.665005758</v>
      </c>
      <c r="AU271" s="13">
        <f t="shared" si="216"/>
        <v>33129.294861750393</v>
      </c>
      <c r="AV271">
        <f t="shared" si="238"/>
        <v>80764097.822235733</v>
      </c>
      <c r="AW271" s="13">
        <f t="shared" si="217"/>
        <v>80764377.431120396</v>
      </c>
      <c r="AX271" s="13">
        <f t="shared" si="252"/>
        <v>197675123.00301972</v>
      </c>
      <c r="AY271" s="13">
        <f t="shared" si="218"/>
        <v>16763.732445960341</v>
      </c>
      <c r="AZ271">
        <f t="shared" si="239"/>
        <v>197675185.32172769</v>
      </c>
      <c r="BA271" s="13">
        <f t="shared" si="219"/>
        <v>197675525.94803166</v>
      </c>
      <c r="BB271" s="37">
        <f t="shared" si="240"/>
        <v>112.97425663945214</v>
      </c>
      <c r="BC271" s="13">
        <f t="shared" si="220"/>
        <v>30762.916657339658</v>
      </c>
      <c r="BD271">
        <f t="shared" si="241"/>
        <v>227.33454161097501</v>
      </c>
      <c r="BE271" s="13">
        <f t="shared" si="221"/>
        <v>503.35057957927143</v>
      </c>
      <c r="BF271" s="13">
        <f t="shared" si="253"/>
        <v>112.84441182105685</v>
      </c>
      <c r="BG271" s="13">
        <f t="shared" si="222"/>
        <v>16763.732445960341</v>
      </c>
      <c r="BH271">
        <f t="shared" si="242"/>
        <v>175.16311979860458</v>
      </c>
      <c r="BI271" s="13">
        <f t="shared" si="223"/>
        <v>503.35057957927143</v>
      </c>
      <c r="BJ271" s="37">
        <f t="shared" si="243"/>
        <v>1.3160841587359395</v>
      </c>
      <c r="BK271" s="13">
        <f t="shared" si="224"/>
        <v>2366.3782044107429</v>
      </c>
      <c r="BL271">
        <f t="shared" si="244"/>
        <v>10.113029156545393</v>
      </c>
      <c r="BM271" s="13">
        <f t="shared" si="225"/>
        <v>5.6772349545232395</v>
      </c>
      <c r="BN271" s="13">
        <f t="shared" si="254"/>
        <v>1.7748691837326502</v>
      </c>
      <c r="BO271" s="13">
        <f t="shared" si="226"/>
        <v>16763.732445960341</v>
      </c>
      <c r="BP271">
        <f t="shared" si="245"/>
        <v>64.093577161280379</v>
      </c>
      <c r="BQ271" s="13">
        <f t="shared" si="227"/>
        <v>5.6772349545232395</v>
      </c>
      <c r="BR271" s="37">
        <f t="shared" si="246"/>
        <v>186.01507445024774</v>
      </c>
      <c r="BS271" s="13">
        <f t="shared" si="228"/>
        <v>37862.051270571887</v>
      </c>
      <c r="BT271">
        <f t="shared" si="247"/>
        <v>326.76619441519898</v>
      </c>
      <c r="BU271" s="13">
        <f t="shared" si="229"/>
        <v>829.96785815000442</v>
      </c>
      <c r="BV271" s="13">
        <f t="shared" si="255"/>
        <v>117588208.32452293</v>
      </c>
      <c r="BW271" s="13">
        <f t="shared" si="230"/>
        <v>16763.732445960341</v>
      </c>
      <c r="BX271">
        <f t="shared" si="248"/>
        <v>117588270.6432309</v>
      </c>
      <c r="BY271" s="13">
        <f t="shared" si="231"/>
        <v>117588852.55430891</v>
      </c>
    </row>
    <row r="272" spans="29:77" x14ac:dyDescent="0.2">
      <c r="AC272">
        <v>270</v>
      </c>
      <c r="AD272" s="37">
        <f t="shared" si="232"/>
        <v>370951371.2937628</v>
      </c>
      <c r="AE272" s="13">
        <f t="shared" si="208"/>
        <v>30762.916657339658</v>
      </c>
      <c r="AF272">
        <f t="shared" si="249"/>
        <v>370951485.23049116</v>
      </c>
      <c r="AG272" s="13">
        <f t="shared" si="209"/>
        <v>370952418.14796197</v>
      </c>
      <c r="AH272" s="13">
        <f t="shared" si="250"/>
        <v>370951371.16391802</v>
      </c>
      <c r="AI272" s="13">
        <f t="shared" si="210"/>
        <v>16763.732445960341</v>
      </c>
      <c r="AJ272">
        <f t="shared" si="233"/>
        <v>370951433.25181597</v>
      </c>
      <c r="AK272" s="13">
        <f t="shared" si="211"/>
        <v>370952418.14796197</v>
      </c>
      <c r="AL272" s="37">
        <f t="shared" si="234"/>
        <v>628.5495075911399</v>
      </c>
      <c r="AM272" s="13">
        <f t="shared" si="212"/>
        <v>30762.916657339658</v>
      </c>
      <c r="AN272">
        <f t="shared" si="235"/>
        <v>742.48623595165714</v>
      </c>
      <c r="AO272" s="13">
        <f t="shared" si="213"/>
        <v>2813.5073827337451</v>
      </c>
      <c r="AP272" s="13">
        <f t="shared" si="251"/>
        <v>628.41966277274457</v>
      </c>
      <c r="AQ272" s="13">
        <f t="shared" si="214"/>
        <v>16763.732445960341</v>
      </c>
      <c r="AR272" s="13">
        <f t="shared" si="236"/>
        <v>690.5075607207458</v>
      </c>
      <c r="AS272" s="38">
        <f t="shared" si="215"/>
        <v>2813.5073827337451</v>
      </c>
      <c r="AT272" s="37">
        <f t="shared" si="237"/>
        <v>80763974.665005758</v>
      </c>
      <c r="AU272" s="13">
        <f t="shared" si="216"/>
        <v>33129.294861750393</v>
      </c>
      <c r="AV272">
        <f t="shared" si="238"/>
        <v>80764097.366097838</v>
      </c>
      <c r="AW272" s="13">
        <f t="shared" si="217"/>
        <v>80764377.431120396</v>
      </c>
      <c r="AX272" s="13">
        <f t="shared" si="252"/>
        <v>197675123.00301972</v>
      </c>
      <c r="AY272" s="13">
        <f t="shared" si="218"/>
        <v>16763.732445960341</v>
      </c>
      <c r="AZ272">
        <f t="shared" si="239"/>
        <v>197675185.09091768</v>
      </c>
      <c r="BA272" s="13">
        <f t="shared" si="219"/>
        <v>197675525.94803166</v>
      </c>
      <c r="BB272" s="37">
        <f t="shared" si="240"/>
        <v>112.97425663945214</v>
      </c>
      <c r="BC272" s="13">
        <f t="shared" si="220"/>
        <v>30762.916657339658</v>
      </c>
      <c r="BD272">
        <f t="shared" si="241"/>
        <v>226.9109849999694</v>
      </c>
      <c r="BE272" s="13">
        <f t="shared" si="221"/>
        <v>503.35057957927143</v>
      </c>
      <c r="BF272" s="13">
        <f t="shared" si="253"/>
        <v>112.84441182105685</v>
      </c>
      <c r="BG272" s="13">
        <f t="shared" si="222"/>
        <v>16763.732445960341</v>
      </c>
      <c r="BH272">
        <f t="shared" si="242"/>
        <v>174.93230976905812</v>
      </c>
      <c r="BI272" s="13">
        <f t="shared" si="223"/>
        <v>503.35057957927143</v>
      </c>
      <c r="BJ272" s="37">
        <f t="shared" si="243"/>
        <v>1.3160841587359395</v>
      </c>
      <c r="BK272" s="13">
        <f t="shared" si="224"/>
        <v>2366.3782044107429</v>
      </c>
      <c r="BL272">
        <f t="shared" si="244"/>
        <v>10.080447878775729</v>
      </c>
      <c r="BM272" s="13">
        <f t="shared" si="225"/>
        <v>5.6772349545232395</v>
      </c>
      <c r="BN272" s="13">
        <f t="shared" si="254"/>
        <v>1.7748691837326502</v>
      </c>
      <c r="BO272" s="13">
        <f t="shared" si="226"/>
        <v>16763.732445960341</v>
      </c>
      <c r="BP272">
        <f t="shared" si="245"/>
        <v>63.862767131733911</v>
      </c>
      <c r="BQ272" s="13">
        <f t="shared" si="227"/>
        <v>5.6772349545232395</v>
      </c>
      <c r="BR272" s="37">
        <f t="shared" si="246"/>
        <v>186.01507445024774</v>
      </c>
      <c r="BS272" s="13">
        <f t="shared" si="228"/>
        <v>37862.051270571887</v>
      </c>
      <c r="BT272">
        <f t="shared" si="247"/>
        <v>326.24489397088439</v>
      </c>
      <c r="BU272" s="13">
        <f t="shared" si="229"/>
        <v>829.96785815000442</v>
      </c>
      <c r="BV272" s="13">
        <f t="shared" si="255"/>
        <v>117588208.32452293</v>
      </c>
      <c r="BW272" s="13">
        <f t="shared" si="230"/>
        <v>16763.732445960341</v>
      </c>
      <c r="BX272">
        <f t="shared" si="248"/>
        <v>117588270.41242087</v>
      </c>
      <c r="BY272" s="13">
        <f t="shared" si="231"/>
        <v>117588852.55430891</v>
      </c>
    </row>
    <row r="273" spans="29:77" x14ac:dyDescent="0.2">
      <c r="AC273">
        <v>271</v>
      </c>
      <c r="AD273" s="37">
        <f t="shared" si="232"/>
        <v>370951371.2937628</v>
      </c>
      <c r="AE273" s="13">
        <f t="shared" si="208"/>
        <v>30762.916657339658</v>
      </c>
      <c r="AF273">
        <f t="shared" si="249"/>
        <v>370951484.81006044</v>
      </c>
      <c r="AG273" s="13">
        <f t="shared" si="209"/>
        <v>370952418.14796197</v>
      </c>
      <c r="AH273" s="13">
        <f t="shared" si="250"/>
        <v>370951371.16391802</v>
      </c>
      <c r="AI273" s="13">
        <f t="shared" si="210"/>
        <v>16763.732445960341</v>
      </c>
      <c r="AJ273">
        <f t="shared" si="233"/>
        <v>370951433.02270931</v>
      </c>
      <c r="AK273" s="13">
        <f t="shared" si="211"/>
        <v>370952418.14796197</v>
      </c>
      <c r="AL273" s="37">
        <f t="shared" si="234"/>
        <v>628.5495075911399</v>
      </c>
      <c r="AM273" s="13">
        <f t="shared" si="212"/>
        <v>30762.916657339658</v>
      </c>
      <c r="AN273">
        <f t="shared" si="235"/>
        <v>742.06580521969954</v>
      </c>
      <c r="AO273" s="13">
        <f t="shared" si="213"/>
        <v>2813.5073827337451</v>
      </c>
      <c r="AP273" s="13">
        <f t="shared" si="251"/>
        <v>628.41966277274457</v>
      </c>
      <c r="AQ273" s="13">
        <f t="shared" si="214"/>
        <v>16763.732445960341</v>
      </c>
      <c r="AR273" s="13">
        <f t="shared" si="236"/>
        <v>690.27845408625137</v>
      </c>
      <c r="AS273" s="38">
        <f t="shared" si="215"/>
        <v>2813.5073827337451</v>
      </c>
      <c r="AT273" s="37">
        <f t="shared" si="237"/>
        <v>80763974.665005758</v>
      </c>
      <c r="AU273" s="13">
        <f t="shared" si="216"/>
        <v>33129.294861750393</v>
      </c>
      <c r="AV273">
        <f t="shared" si="238"/>
        <v>80764096.913326278</v>
      </c>
      <c r="AW273" s="13">
        <f t="shared" si="217"/>
        <v>80764377.431120396</v>
      </c>
      <c r="AX273" s="13">
        <f t="shared" si="252"/>
        <v>197675123.00301972</v>
      </c>
      <c r="AY273" s="13">
        <f t="shared" si="218"/>
        <v>16763.732445960341</v>
      </c>
      <c r="AZ273">
        <f t="shared" si="239"/>
        <v>197675184.86181104</v>
      </c>
      <c r="BA273" s="13">
        <f t="shared" si="219"/>
        <v>197675525.94803166</v>
      </c>
      <c r="BB273" s="37">
        <f t="shared" si="240"/>
        <v>112.97425663945214</v>
      </c>
      <c r="BC273" s="13">
        <f t="shared" si="220"/>
        <v>30762.916657339658</v>
      </c>
      <c r="BD273">
        <f t="shared" si="241"/>
        <v>226.49055426801175</v>
      </c>
      <c r="BE273" s="13">
        <f t="shared" si="221"/>
        <v>503.35057957927143</v>
      </c>
      <c r="BF273" s="13">
        <f t="shared" si="253"/>
        <v>112.84441182105685</v>
      </c>
      <c r="BG273" s="13">
        <f t="shared" si="222"/>
        <v>16763.732445960341</v>
      </c>
      <c r="BH273">
        <f t="shared" si="242"/>
        <v>174.70320313456364</v>
      </c>
      <c r="BI273" s="13">
        <f t="shared" si="223"/>
        <v>503.35057957927143</v>
      </c>
      <c r="BJ273" s="37">
        <f t="shared" si="243"/>
        <v>1.3160841587359395</v>
      </c>
      <c r="BK273" s="13">
        <f t="shared" si="224"/>
        <v>2366.3782044107429</v>
      </c>
      <c r="BL273">
        <f t="shared" si="244"/>
        <v>10.048107053240527</v>
      </c>
      <c r="BM273" s="13">
        <f t="shared" si="225"/>
        <v>5.6772349545232395</v>
      </c>
      <c r="BN273" s="13">
        <f t="shared" si="254"/>
        <v>1.7748691837326502</v>
      </c>
      <c r="BO273" s="13">
        <f t="shared" si="226"/>
        <v>16763.732445960341</v>
      </c>
      <c r="BP273">
        <f t="shared" si="245"/>
        <v>63.63366049723944</v>
      </c>
      <c r="BQ273" s="13">
        <f t="shared" si="227"/>
        <v>5.6772349545232395</v>
      </c>
      <c r="BR273" s="37">
        <f t="shared" si="246"/>
        <v>186.01507445024774</v>
      </c>
      <c r="BS273" s="13">
        <f t="shared" si="228"/>
        <v>37862.051270571887</v>
      </c>
      <c r="BT273">
        <f t="shared" si="247"/>
        <v>325.72744076232112</v>
      </c>
      <c r="BU273" s="13">
        <f t="shared" si="229"/>
        <v>829.96785815000442</v>
      </c>
      <c r="BV273" s="13">
        <f t="shared" si="255"/>
        <v>117588208.32452293</v>
      </c>
      <c r="BW273" s="13">
        <f t="shared" si="230"/>
        <v>16763.732445960341</v>
      </c>
      <c r="BX273">
        <f t="shared" si="248"/>
        <v>117588270.18331423</v>
      </c>
      <c r="BY273" s="13">
        <f t="shared" si="231"/>
        <v>117588852.55430891</v>
      </c>
    </row>
    <row r="274" spans="29:77" x14ac:dyDescent="0.2">
      <c r="AC274">
        <v>272</v>
      </c>
      <c r="AD274" s="37">
        <f t="shared" si="232"/>
        <v>370951371.2937628</v>
      </c>
      <c r="AE274" s="13">
        <f t="shared" si="208"/>
        <v>30762.916657339658</v>
      </c>
      <c r="AF274">
        <f t="shared" si="249"/>
        <v>370951484.39272112</v>
      </c>
      <c r="AG274" s="13">
        <f t="shared" si="209"/>
        <v>370952418.14796197</v>
      </c>
      <c r="AH274" s="13">
        <f t="shared" si="250"/>
        <v>370951371.16391802</v>
      </c>
      <c r="AI274" s="13">
        <f t="shared" si="210"/>
        <v>16763.732445960341</v>
      </c>
      <c r="AJ274">
        <f t="shared" si="233"/>
        <v>370951432.79528731</v>
      </c>
      <c r="AK274" s="13">
        <f t="shared" si="211"/>
        <v>370952418.14796197</v>
      </c>
      <c r="AL274" s="37">
        <f t="shared" si="234"/>
        <v>628.5495075911399</v>
      </c>
      <c r="AM274" s="13">
        <f t="shared" si="212"/>
        <v>30762.916657339658</v>
      </c>
      <c r="AN274">
        <f t="shared" si="235"/>
        <v>741.64846589018271</v>
      </c>
      <c r="AO274" s="13">
        <f t="shared" si="213"/>
        <v>2813.5073827337451</v>
      </c>
      <c r="AP274" s="13">
        <f t="shared" si="251"/>
        <v>628.41966277274457</v>
      </c>
      <c r="AQ274" s="13">
        <f t="shared" si="214"/>
        <v>16763.732445960341</v>
      </c>
      <c r="AR274" s="13">
        <f t="shared" si="236"/>
        <v>690.05103205936348</v>
      </c>
      <c r="AS274" s="38">
        <f t="shared" si="215"/>
        <v>2813.5073827337451</v>
      </c>
      <c r="AT274" s="37">
        <f t="shared" si="237"/>
        <v>80763974.665005758</v>
      </c>
      <c r="AU274" s="13">
        <f t="shared" si="216"/>
        <v>33129.294861750393</v>
      </c>
      <c r="AV274">
        <f t="shared" si="238"/>
        <v>80764096.463883922</v>
      </c>
      <c r="AW274" s="13">
        <f t="shared" si="217"/>
        <v>80764377.431120396</v>
      </c>
      <c r="AX274" s="13">
        <f t="shared" si="252"/>
        <v>197675123.00301972</v>
      </c>
      <c r="AY274" s="13">
        <f t="shared" si="218"/>
        <v>16763.732445960341</v>
      </c>
      <c r="AZ274">
        <f t="shared" si="239"/>
        <v>197675184.63438901</v>
      </c>
      <c r="BA274" s="13">
        <f t="shared" si="219"/>
        <v>197675525.94803166</v>
      </c>
      <c r="BB274" s="37">
        <f t="shared" si="240"/>
        <v>112.97425663945214</v>
      </c>
      <c r="BC274" s="13">
        <f t="shared" si="220"/>
        <v>30762.916657339658</v>
      </c>
      <c r="BD274">
        <f t="shared" si="241"/>
        <v>226.073214938495</v>
      </c>
      <c r="BE274" s="13">
        <f t="shared" si="221"/>
        <v>503.35057957927143</v>
      </c>
      <c r="BF274" s="13">
        <f t="shared" si="253"/>
        <v>112.84441182105685</v>
      </c>
      <c r="BG274" s="13">
        <f t="shared" si="222"/>
        <v>16763.732445960341</v>
      </c>
      <c r="BH274">
        <f t="shared" si="242"/>
        <v>174.47578110767574</v>
      </c>
      <c r="BI274" s="13">
        <f t="shared" si="223"/>
        <v>503.35057957927143</v>
      </c>
      <c r="BJ274" s="37">
        <f t="shared" si="243"/>
        <v>1.3160841587359395</v>
      </c>
      <c r="BK274" s="13">
        <f t="shared" si="224"/>
        <v>2366.3782044107429</v>
      </c>
      <c r="BL274">
        <f t="shared" si="244"/>
        <v>10.016004027893082</v>
      </c>
      <c r="BM274" s="13">
        <f t="shared" si="225"/>
        <v>5.6772349545232395</v>
      </c>
      <c r="BN274" s="13">
        <f t="shared" si="254"/>
        <v>1.7748691837326502</v>
      </c>
      <c r="BO274" s="13">
        <f t="shared" si="226"/>
        <v>16763.732445960341</v>
      </c>
      <c r="BP274">
        <f t="shared" si="245"/>
        <v>63.406238470351546</v>
      </c>
      <c r="BQ274" s="13">
        <f t="shared" si="227"/>
        <v>5.6772349545232395</v>
      </c>
      <c r="BR274" s="37">
        <f t="shared" si="246"/>
        <v>186.01507445024774</v>
      </c>
      <c r="BS274" s="13">
        <f t="shared" si="228"/>
        <v>37862.051270571887</v>
      </c>
      <c r="BT274">
        <f t="shared" si="247"/>
        <v>325.21379235676204</v>
      </c>
      <c r="BU274" s="13">
        <f t="shared" si="229"/>
        <v>829.96785815000442</v>
      </c>
      <c r="BV274" s="13">
        <f t="shared" si="255"/>
        <v>117588208.32452293</v>
      </c>
      <c r="BW274" s="13">
        <f t="shared" si="230"/>
        <v>16763.732445960341</v>
      </c>
      <c r="BX274">
        <f t="shared" si="248"/>
        <v>117588269.95589222</v>
      </c>
      <c r="BY274" s="13">
        <f t="shared" si="231"/>
        <v>117588852.55430891</v>
      </c>
    </row>
    <row r="275" spans="29:77" x14ac:dyDescent="0.2">
      <c r="AC275">
        <v>273</v>
      </c>
      <c r="AD275" s="37">
        <f t="shared" si="232"/>
        <v>370951371.2937628</v>
      </c>
      <c r="AE275" s="13">
        <f t="shared" si="208"/>
        <v>30762.916657339658</v>
      </c>
      <c r="AF275">
        <f t="shared" si="249"/>
        <v>370951483.97843921</v>
      </c>
      <c r="AG275" s="13">
        <f t="shared" si="209"/>
        <v>370952418.14796197</v>
      </c>
      <c r="AH275" s="13">
        <f t="shared" si="250"/>
        <v>370951371.16391802</v>
      </c>
      <c r="AI275" s="13">
        <f t="shared" si="210"/>
        <v>16763.732445960341</v>
      </c>
      <c r="AJ275">
        <f t="shared" si="233"/>
        <v>370951432.56953138</v>
      </c>
      <c r="AK275" s="13">
        <f t="shared" si="211"/>
        <v>370952418.14796197</v>
      </c>
      <c r="AL275" s="37">
        <f t="shared" si="234"/>
        <v>628.5495075911399</v>
      </c>
      <c r="AM275" s="13">
        <f t="shared" si="212"/>
        <v>30762.916657339658</v>
      </c>
      <c r="AN275">
        <f t="shared" si="235"/>
        <v>741.23418399165143</v>
      </c>
      <c r="AO275" s="13">
        <f t="shared" si="213"/>
        <v>2813.5073827337451</v>
      </c>
      <c r="AP275" s="13">
        <f t="shared" si="251"/>
        <v>628.41966277274457</v>
      </c>
      <c r="AQ275" s="13">
        <f t="shared" si="214"/>
        <v>16763.732445960341</v>
      </c>
      <c r="AR275" s="13">
        <f t="shared" si="236"/>
        <v>689.82527612791068</v>
      </c>
      <c r="AS275" s="38">
        <f t="shared" si="215"/>
        <v>2813.5073827337451</v>
      </c>
      <c r="AT275" s="37">
        <f t="shared" si="237"/>
        <v>80763974.665005758</v>
      </c>
      <c r="AU275" s="13">
        <f t="shared" si="216"/>
        <v>33129.294861750393</v>
      </c>
      <c r="AV275">
        <f t="shared" si="238"/>
        <v>80764096.017734185</v>
      </c>
      <c r="AW275" s="13">
        <f t="shared" si="217"/>
        <v>80764377.431120396</v>
      </c>
      <c r="AX275" s="13">
        <f t="shared" si="252"/>
        <v>197675123.00301972</v>
      </c>
      <c r="AY275" s="13">
        <f t="shared" si="218"/>
        <v>16763.732445960341</v>
      </c>
      <c r="AZ275">
        <f t="shared" si="239"/>
        <v>197675184.40863308</v>
      </c>
      <c r="BA275" s="13">
        <f t="shared" si="219"/>
        <v>197675525.94803166</v>
      </c>
      <c r="BB275" s="37">
        <f t="shared" si="240"/>
        <v>112.97425663945214</v>
      </c>
      <c r="BC275" s="13">
        <f t="shared" si="220"/>
        <v>30762.916657339658</v>
      </c>
      <c r="BD275">
        <f t="shared" si="241"/>
        <v>225.6589330399637</v>
      </c>
      <c r="BE275" s="13">
        <f t="shared" si="221"/>
        <v>503.35057957927143</v>
      </c>
      <c r="BF275" s="13">
        <f t="shared" si="253"/>
        <v>112.84441182105685</v>
      </c>
      <c r="BG275" s="13">
        <f t="shared" si="222"/>
        <v>16763.732445960341</v>
      </c>
      <c r="BH275">
        <f t="shared" si="242"/>
        <v>174.25002517622295</v>
      </c>
      <c r="BI275" s="13">
        <f t="shared" si="223"/>
        <v>503.35057957927143</v>
      </c>
      <c r="BJ275" s="37">
        <f t="shared" si="243"/>
        <v>1.3160841587359395</v>
      </c>
      <c r="BK275" s="13">
        <f t="shared" si="224"/>
        <v>2366.3782044107429</v>
      </c>
      <c r="BL275">
        <f t="shared" si="244"/>
        <v>9.9841361895445218</v>
      </c>
      <c r="BM275" s="13">
        <f t="shared" si="225"/>
        <v>5.6772349545232395</v>
      </c>
      <c r="BN275" s="13">
        <f t="shared" si="254"/>
        <v>1.7748691837326502</v>
      </c>
      <c r="BO275" s="13">
        <f t="shared" si="226"/>
        <v>16763.732445960341</v>
      </c>
      <c r="BP275">
        <f t="shared" si="245"/>
        <v>63.18048253889873</v>
      </c>
      <c r="BQ275" s="13">
        <f t="shared" si="227"/>
        <v>5.6772349545232395</v>
      </c>
      <c r="BR275" s="37">
        <f t="shared" si="246"/>
        <v>186.01507445024774</v>
      </c>
      <c r="BS275" s="13">
        <f t="shared" si="228"/>
        <v>37862.051270571887</v>
      </c>
      <c r="BT275">
        <f t="shared" si="247"/>
        <v>324.70390694318507</v>
      </c>
      <c r="BU275" s="13">
        <f t="shared" si="229"/>
        <v>829.96785815000442</v>
      </c>
      <c r="BV275" s="13">
        <f t="shared" si="255"/>
        <v>117588208.32452293</v>
      </c>
      <c r="BW275" s="13">
        <f t="shared" si="230"/>
        <v>16763.732445960341</v>
      </c>
      <c r="BX275">
        <f t="shared" si="248"/>
        <v>117588269.73013628</v>
      </c>
      <c r="BY275" s="13">
        <f t="shared" si="231"/>
        <v>117588852.55430891</v>
      </c>
    </row>
    <row r="276" spans="29:77" x14ac:dyDescent="0.2">
      <c r="AC276">
        <v>274</v>
      </c>
      <c r="AD276" s="37">
        <f t="shared" si="232"/>
        <v>370951371.2937628</v>
      </c>
      <c r="AE276" s="13">
        <f t="shared" si="208"/>
        <v>30762.916657339658</v>
      </c>
      <c r="AF276">
        <f t="shared" si="249"/>
        <v>370951483.56718129</v>
      </c>
      <c r="AG276" s="13">
        <f t="shared" si="209"/>
        <v>370952418.14796197</v>
      </c>
      <c r="AH276" s="13">
        <f t="shared" si="250"/>
        <v>370951371.16391802</v>
      </c>
      <c r="AI276" s="13">
        <f t="shared" si="210"/>
        <v>16763.732445960341</v>
      </c>
      <c r="AJ276">
        <f t="shared" si="233"/>
        <v>370951432.34542328</v>
      </c>
      <c r="AK276" s="13">
        <f t="shared" si="211"/>
        <v>370952418.14796197</v>
      </c>
      <c r="AL276" s="37">
        <f t="shared" si="234"/>
        <v>628.5495075911399</v>
      </c>
      <c r="AM276" s="13">
        <f t="shared" si="212"/>
        <v>30762.916657339658</v>
      </c>
      <c r="AN276">
        <f t="shared" si="235"/>
        <v>740.82292604858389</v>
      </c>
      <c r="AO276" s="13">
        <f t="shared" si="213"/>
        <v>2813.5073827337451</v>
      </c>
      <c r="AP276" s="13">
        <f t="shared" si="251"/>
        <v>628.41966277274457</v>
      </c>
      <c r="AQ276" s="13">
        <f t="shared" si="214"/>
        <v>16763.732445960341</v>
      </c>
      <c r="AR276" s="13">
        <f t="shared" si="236"/>
        <v>689.6011680499721</v>
      </c>
      <c r="AS276" s="38">
        <f t="shared" si="215"/>
        <v>2813.5073827337451</v>
      </c>
      <c r="AT276" s="37">
        <f t="shared" si="237"/>
        <v>80763974.665005758</v>
      </c>
      <c r="AU276" s="13">
        <f t="shared" si="216"/>
        <v>33129.294861750393</v>
      </c>
      <c r="AV276">
        <f t="shared" si="238"/>
        <v>80764095.574841022</v>
      </c>
      <c r="AW276" s="13">
        <f t="shared" si="217"/>
        <v>80764377.431120396</v>
      </c>
      <c r="AX276" s="13">
        <f t="shared" si="252"/>
        <v>197675123.00301972</v>
      </c>
      <c r="AY276" s="13">
        <f t="shared" si="218"/>
        <v>16763.732445960341</v>
      </c>
      <c r="AZ276">
        <f t="shared" si="239"/>
        <v>197675184.18452498</v>
      </c>
      <c r="BA276" s="13">
        <f t="shared" si="219"/>
        <v>197675525.94803166</v>
      </c>
      <c r="BB276" s="37">
        <f t="shared" si="240"/>
        <v>112.97425663945214</v>
      </c>
      <c r="BC276" s="13">
        <f t="shared" si="220"/>
        <v>30762.916657339658</v>
      </c>
      <c r="BD276">
        <f t="shared" si="241"/>
        <v>225.24767509689616</v>
      </c>
      <c r="BE276" s="13">
        <f t="shared" si="221"/>
        <v>503.35057957927143</v>
      </c>
      <c r="BF276" s="13">
        <f t="shared" si="253"/>
        <v>112.84441182105685</v>
      </c>
      <c r="BG276" s="13">
        <f t="shared" si="222"/>
        <v>16763.732445960341</v>
      </c>
      <c r="BH276">
        <f t="shared" si="242"/>
        <v>174.02591709828437</v>
      </c>
      <c r="BI276" s="13">
        <f t="shared" si="223"/>
        <v>503.35057957927143</v>
      </c>
      <c r="BJ276" s="37">
        <f t="shared" si="243"/>
        <v>1.3160841587359395</v>
      </c>
      <c r="BK276" s="13">
        <f t="shared" si="224"/>
        <v>2366.3782044107429</v>
      </c>
      <c r="BL276">
        <f t="shared" si="244"/>
        <v>9.9525009631547103</v>
      </c>
      <c r="BM276" s="13">
        <f t="shared" si="225"/>
        <v>5.6772349545232395</v>
      </c>
      <c r="BN276" s="13">
        <f t="shared" si="254"/>
        <v>1.7748691837326502</v>
      </c>
      <c r="BO276" s="13">
        <f t="shared" si="226"/>
        <v>16763.732445960341</v>
      </c>
      <c r="BP276">
        <f t="shared" si="245"/>
        <v>62.95637446096017</v>
      </c>
      <c r="BQ276" s="13">
        <f t="shared" si="227"/>
        <v>5.6772349545232395</v>
      </c>
      <c r="BR276" s="37">
        <f t="shared" si="246"/>
        <v>186.01507445024774</v>
      </c>
      <c r="BS276" s="13">
        <f t="shared" si="228"/>
        <v>37862.051270571887</v>
      </c>
      <c r="BT276">
        <f t="shared" si="247"/>
        <v>324.19774332094806</v>
      </c>
      <c r="BU276" s="13">
        <f t="shared" si="229"/>
        <v>829.96785815000442</v>
      </c>
      <c r="BV276" s="13">
        <f t="shared" si="255"/>
        <v>117588208.32452293</v>
      </c>
      <c r="BW276" s="13">
        <f t="shared" si="230"/>
        <v>16763.732445960341</v>
      </c>
      <c r="BX276">
        <f t="shared" si="248"/>
        <v>117588269.50602821</v>
      </c>
      <c r="BY276" s="13">
        <f t="shared" si="231"/>
        <v>117588852.55430891</v>
      </c>
    </row>
    <row r="277" spans="29:77" x14ac:dyDescent="0.2">
      <c r="AC277">
        <v>275</v>
      </c>
      <c r="AD277" s="37">
        <f t="shared" si="232"/>
        <v>370951371.2937628</v>
      </c>
      <c r="AE277" s="13">
        <f t="shared" si="208"/>
        <v>30762.916657339658</v>
      </c>
      <c r="AF277">
        <f t="shared" si="249"/>
        <v>370951483.15891427</v>
      </c>
      <c r="AG277" s="13">
        <f t="shared" si="209"/>
        <v>370952418.14796197</v>
      </c>
      <c r="AH277" s="13">
        <f t="shared" si="250"/>
        <v>370951371.16391802</v>
      </c>
      <c r="AI277" s="13">
        <f t="shared" si="210"/>
        <v>16763.732445960341</v>
      </c>
      <c r="AJ277">
        <f t="shared" si="233"/>
        <v>370951432.12294507</v>
      </c>
      <c r="AK277" s="13">
        <f t="shared" si="211"/>
        <v>370952418.14796197</v>
      </c>
      <c r="AL277" s="37">
        <f t="shared" si="234"/>
        <v>628.5495075911399</v>
      </c>
      <c r="AM277" s="13">
        <f t="shared" si="212"/>
        <v>30762.916657339658</v>
      </c>
      <c r="AN277">
        <f t="shared" si="235"/>
        <v>740.414659072375</v>
      </c>
      <c r="AO277" s="13">
        <f t="shared" si="213"/>
        <v>2813.5073827337451</v>
      </c>
      <c r="AP277" s="13">
        <f t="shared" si="251"/>
        <v>628.41966277274457</v>
      </c>
      <c r="AQ277" s="13">
        <f t="shared" si="214"/>
        <v>16763.732445960341</v>
      </c>
      <c r="AR277" s="13">
        <f t="shared" si="236"/>
        <v>689.37868984896397</v>
      </c>
      <c r="AS277" s="38">
        <f t="shared" si="215"/>
        <v>2813.5073827337451</v>
      </c>
      <c r="AT277" s="37">
        <f t="shared" si="237"/>
        <v>80763974.665005758</v>
      </c>
      <c r="AU277" s="13">
        <f t="shared" si="216"/>
        <v>33129.294861750393</v>
      </c>
      <c r="AV277">
        <f t="shared" si="238"/>
        <v>80764095.135168895</v>
      </c>
      <c r="AW277" s="13">
        <f t="shared" si="217"/>
        <v>80764377.431120396</v>
      </c>
      <c r="AX277" s="13">
        <f t="shared" si="252"/>
        <v>197675123.00301972</v>
      </c>
      <c r="AY277" s="13">
        <f t="shared" si="218"/>
        <v>16763.732445960341</v>
      </c>
      <c r="AZ277">
        <f t="shared" si="239"/>
        <v>197675183.9620468</v>
      </c>
      <c r="BA277" s="13">
        <f t="shared" si="219"/>
        <v>197675525.94803166</v>
      </c>
      <c r="BB277" s="37">
        <f t="shared" si="240"/>
        <v>112.97425663945214</v>
      </c>
      <c r="BC277" s="13">
        <f t="shared" si="220"/>
        <v>30762.916657339658</v>
      </c>
      <c r="BD277">
        <f t="shared" si="241"/>
        <v>224.83940812068727</v>
      </c>
      <c r="BE277" s="13">
        <f t="shared" si="221"/>
        <v>503.35057957927143</v>
      </c>
      <c r="BF277" s="13">
        <f t="shared" si="253"/>
        <v>112.84441182105685</v>
      </c>
      <c r="BG277" s="13">
        <f t="shared" si="222"/>
        <v>16763.732445960341</v>
      </c>
      <c r="BH277">
        <f t="shared" si="242"/>
        <v>173.80343889727627</v>
      </c>
      <c r="BI277" s="13">
        <f t="shared" si="223"/>
        <v>503.35057957927143</v>
      </c>
      <c r="BJ277" s="37">
        <f t="shared" si="243"/>
        <v>1.3160841587359395</v>
      </c>
      <c r="BK277" s="13">
        <f t="shared" si="224"/>
        <v>2366.3782044107429</v>
      </c>
      <c r="BL277">
        <f t="shared" si="244"/>
        <v>9.9210958111386418</v>
      </c>
      <c r="BM277" s="13">
        <f t="shared" si="225"/>
        <v>5.6772349545232395</v>
      </c>
      <c r="BN277" s="13">
        <f t="shared" si="254"/>
        <v>1.7748691837326502</v>
      </c>
      <c r="BO277" s="13">
        <f t="shared" si="226"/>
        <v>16763.732445960341</v>
      </c>
      <c r="BP277">
        <f t="shared" si="245"/>
        <v>62.733896259952068</v>
      </c>
      <c r="BQ277" s="13">
        <f t="shared" si="227"/>
        <v>5.6772349545232395</v>
      </c>
      <c r="BR277" s="37">
        <f t="shared" si="246"/>
        <v>186.01507445024774</v>
      </c>
      <c r="BS277" s="13">
        <f t="shared" si="228"/>
        <v>37862.051270571887</v>
      </c>
      <c r="BT277">
        <f t="shared" si="247"/>
        <v>323.695260888691</v>
      </c>
      <c r="BU277" s="13">
        <f t="shared" si="229"/>
        <v>829.96785815000442</v>
      </c>
      <c r="BV277" s="13">
        <f t="shared" si="255"/>
        <v>117588208.32452293</v>
      </c>
      <c r="BW277" s="13">
        <f t="shared" si="230"/>
        <v>16763.732445960341</v>
      </c>
      <c r="BX277">
        <f t="shared" si="248"/>
        <v>117588269.28355001</v>
      </c>
      <c r="BY277" s="13">
        <f t="shared" si="231"/>
        <v>117588852.55430891</v>
      </c>
    </row>
    <row r="278" spans="29:77" x14ac:dyDescent="0.2">
      <c r="AC278">
        <v>276</v>
      </c>
      <c r="AD278" s="37">
        <f t="shared" si="232"/>
        <v>370951371.2937628</v>
      </c>
      <c r="AE278" s="13">
        <f t="shared" si="208"/>
        <v>30762.916657339658</v>
      </c>
      <c r="AF278">
        <f t="shared" si="249"/>
        <v>370951482.75360578</v>
      </c>
      <c r="AG278" s="13">
        <f t="shared" si="209"/>
        <v>370952418.14796197</v>
      </c>
      <c r="AH278" s="13">
        <f t="shared" si="250"/>
        <v>370951371.16391802</v>
      </c>
      <c r="AI278" s="13">
        <f t="shared" si="210"/>
        <v>16763.732445960341</v>
      </c>
      <c r="AJ278">
        <f t="shared" si="233"/>
        <v>370951431.90207905</v>
      </c>
      <c r="AK278" s="13">
        <f t="shared" si="211"/>
        <v>370952418.14796197</v>
      </c>
      <c r="AL278" s="37">
        <f t="shared" si="234"/>
        <v>628.5495075911399</v>
      </c>
      <c r="AM278" s="13">
        <f t="shared" si="212"/>
        <v>30762.916657339658</v>
      </c>
      <c r="AN278">
        <f t="shared" si="235"/>
        <v>740.00935055251546</v>
      </c>
      <c r="AO278" s="13">
        <f t="shared" si="213"/>
        <v>2813.5073827337451</v>
      </c>
      <c r="AP278" s="13">
        <f t="shared" si="251"/>
        <v>628.41966277274457</v>
      </c>
      <c r="AQ278" s="13">
        <f t="shared" si="214"/>
        <v>16763.732445960341</v>
      </c>
      <c r="AR278" s="13">
        <f t="shared" si="236"/>
        <v>689.15782380883275</v>
      </c>
      <c r="AS278" s="38">
        <f t="shared" si="215"/>
        <v>2813.5073827337451</v>
      </c>
      <c r="AT278" s="37">
        <f t="shared" si="237"/>
        <v>80763974.665005758</v>
      </c>
      <c r="AU278" s="13">
        <f t="shared" si="216"/>
        <v>33129.294861750393</v>
      </c>
      <c r="AV278">
        <f t="shared" si="238"/>
        <v>80764094.6986828</v>
      </c>
      <c r="AW278" s="13">
        <f t="shared" si="217"/>
        <v>80764377.431120396</v>
      </c>
      <c r="AX278" s="13">
        <f t="shared" si="252"/>
        <v>197675123.00301972</v>
      </c>
      <c r="AY278" s="13">
        <f t="shared" si="218"/>
        <v>16763.732445960341</v>
      </c>
      <c r="AZ278">
        <f t="shared" si="239"/>
        <v>197675183.74118075</v>
      </c>
      <c r="BA278" s="13">
        <f t="shared" si="219"/>
        <v>197675525.94803166</v>
      </c>
      <c r="BB278" s="37">
        <f t="shared" si="240"/>
        <v>112.97425663945214</v>
      </c>
      <c r="BC278" s="13">
        <f t="shared" si="220"/>
        <v>30762.916657339658</v>
      </c>
      <c r="BD278">
        <f t="shared" si="241"/>
        <v>224.43409960082772</v>
      </c>
      <c r="BE278" s="13">
        <f t="shared" si="221"/>
        <v>503.35057957927143</v>
      </c>
      <c r="BF278" s="13">
        <f t="shared" si="253"/>
        <v>112.84441182105685</v>
      </c>
      <c r="BG278" s="13">
        <f t="shared" si="222"/>
        <v>16763.732445960341</v>
      </c>
      <c r="BH278">
        <f t="shared" si="242"/>
        <v>173.58257285714504</v>
      </c>
      <c r="BI278" s="13">
        <f t="shared" si="223"/>
        <v>503.35057957927143</v>
      </c>
      <c r="BJ278" s="37">
        <f t="shared" si="243"/>
        <v>1.3160841587359395</v>
      </c>
      <c r="BK278" s="13">
        <f t="shared" si="224"/>
        <v>2366.3782044107429</v>
      </c>
      <c r="BL278">
        <f t="shared" si="244"/>
        <v>9.8899182326879078</v>
      </c>
      <c r="BM278" s="13">
        <f t="shared" si="225"/>
        <v>5.6772349545232395</v>
      </c>
      <c r="BN278" s="13">
        <f t="shared" si="254"/>
        <v>1.7748691837326502</v>
      </c>
      <c r="BO278" s="13">
        <f t="shared" si="226"/>
        <v>16763.732445960341</v>
      </c>
      <c r="BP278">
        <f t="shared" si="245"/>
        <v>62.513030219820841</v>
      </c>
      <c r="BQ278" s="13">
        <f t="shared" si="227"/>
        <v>5.6772349545232395</v>
      </c>
      <c r="BR278" s="37">
        <f t="shared" si="246"/>
        <v>186.01507445024774</v>
      </c>
      <c r="BS278" s="13">
        <f t="shared" si="228"/>
        <v>37862.051270571887</v>
      </c>
      <c r="BT278">
        <f t="shared" si="247"/>
        <v>323.19641963347919</v>
      </c>
      <c r="BU278" s="13">
        <f t="shared" si="229"/>
        <v>829.96785815000442</v>
      </c>
      <c r="BV278" s="13">
        <f t="shared" si="255"/>
        <v>117588208.32452293</v>
      </c>
      <c r="BW278" s="13">
        <f t="shared" si="230"/>
        <v>16763.732445960341</v>
      </c>
      <c r="BX278">
        <f t="shared" si="248"/>
        <v>117588269.06268397</v>
      </c>
      <c r="BY278" s="13">
        <f t="shared" si="231"/>
        <v>117588852.55430891</v>
      </c>
    </row>
    <row r="279" spans="29:77" x14ac:dyDescent="0.2">
      <c r="AC279">
        <v>277</v>
      </c>
      <c r="AD279" s="37">
        <f t="shared" si="232"/>
        <v>370951371.2937628</v>
      </c>
      <c r="AE279" s="13">
        <f t="shared" si="208"/>
        <v>30762.916657339658</v>
      </c>
      <c r="AF279">
        <f t="shared" si="249"/>
        <v>370951482.35122365</v>
      </c>
      <c r="AG279" s="13">
        <f t="shared" si="209"/>
        <v>370952418.14796197</v>
      </c>
      <c r="AH279" s="13">
        <f t="shared" si="250"/>
        <v>370951371.16391802</v>
      </c>
      <c r="AI279" s="13">
        <f t="shared" si="210"/>
        <v>16763.732445960341</v>
      </c>
      <c r="AJ279">
        <f t="shared" si="233"/>
        <v>370951431.68280774</v>
      </c>
      <c r="AK279" s="13">
        <f t="shared" si="211"/>
        <v>370952418.14796197</v>
      </c>
      <c r="AL279" s="37">
        <f t="shared" si="234"/>
        <v>628.5495075911399</v>
      </c>
      <c r="AM279" s="13">
        <f t="shared" si="212"/>
        <v>30762.916657339658</v>
      </c>
      <c r="AN279">
        <f t="shared" si="235"/>
        <v>739.60696844796178</v>
      </c>
      <c r="AO279" s="13">
        <f t="shared" si="213"/>
        <v>2813.5073827337451</v>
      </c>
      <c r="AP279" s="13">
        <f t="shared" si="251"/>
        <v>628.41966277274457</v>
      </c>
      <c r="AQ279" s="13">
        <f t="shared" si="214"/>
        <v>16763.732445960341</v>
      </c>
      <c r="AR279" s="13">
        <f t="shared" si="236"/>
        <v>688.93855246935232</v>
      </c>
      <c r="AS279" s="38">
        <f t="shared" si="215"/>
        <v>2813.5073827337451</v>
      </c>
      <c r="AT279" s="37">
        <f t="shared" si="237"/>
        <v>80763974.665005758</v>
      </c>
      <c r="AU279" s="13">
        <f t="shared" si="216"/>
        <v>33129.294861750393</v>
      </c>
      <c r="AV279">
        <f t="shared" si="238"/>
        <v>80764094.265348226</v>
      </c>
      <c r="AW279" s="13">
        <f t="shared" si="217"/>
        <v>80764377.431120396</v>
      </c>
      <c r="AX279" s="13">
        <f t="shared" si="252"/>
        <v>197675123.00301972</v>
      </c>
      <c r="AY279" s="13">
        <f t="shared" si="218"/>
        <v>16763.732445960341</v>
      </c>
      <c r="AZ279">
        <f t="shared" si="239"/>
        <v>197675183.52190942</v>
      </c>
      <c r="BA279" s="13">
        <f t="shared" si="219"/>
        <v>197675525.94803166</v>
      </c>
      <c r="BB279" s="37">
        <f t="shared" si="240"/>
        <v>112.97425663945214</v>
      </c>
      <c r="BC279" s="13">
        <f t="shared" si="220"/>
        <v>30762.916657339658</v>
      </c>
      <c r="BD279">
        <f t="shared" si="241"/>
        <v>224.03171749627401</v>
      </c>
      <c r="BE279" s="13">
        <f t="shared" si="221"/>
        <v>503.35057957927143</v>
      </c>
      <c r="BF279" s="13">
        <f t="shared" si="253"/>
        <v>112.84441182105685</v>
      </c>
      <c r="BG279" s="13">
        <f t="shared" si="222"/>
        <v>16763.732445960341</v>
      </c>
      <c r="BH279">
        <f t="shared" si="242"/>
        <v>173.36330151766458</v>
      </c>
      <c r="BI279" s="13">
        <f t="shared" si="223"/>
        <v>503.35057957927143</v>
      </c>
      <c r="BJ279" s="37">
        <f t="shared" si="243"/>
        <v>1.3160841587359395</v>
      </c>
      <c r="BK279" s="13">
        <f t="shared" si="224"/>
        <v>2366.3782044107429</v>
      </c>
      <c r="BL279">
        <f t="shared" si="244"/>
        <v>9.8589657631068537</v>
      </c>
      <c r="BM279" s="13">
        <f t="shared" si="225"/>
        <v>5.6772349545232395</v>
      </c>
      <c r="BN279" s="13">
        <f t="shared" si="254"/>
        <v>1.7748691837326502</v>
      </c>
      <c r="BO279" s="13">
        <f t="shared" si="226"/>
        <v>16763.732445960341</v>
      </c>
      <c r="BP279">
        <f t="shared" si="245"/>
        <v>62.293758880340377</v>
      </c>
      <c r="BQ279" s="13">
        <f t="shared" si="227"/>
        <v>5.6772349545232395</v>
      </c>
      <c r="BR279" s="37">
        <f t="shared" si="246"/>
        <v>186.01507445024774</v>
      </c>
      <c r="BS279" s="13">
        <f t="shared" si="228"/>
        <v>37862.051270571887</v>
      </c>
      <c r="BT279">
        <f t="shared" si="247"/>
        <v>322.70118012018236</v>
      </c>
      <c r="BU279" s="13">
        <f t="shared" si="229"/>
        <v>829.96785815000442</v>
      </c>
      <c r="BV279" s="13">
        <f t="shared" si="255"/>
        <v>117588208.32452293</v>
      </c>
      <c r="BW279" s="13">
        <f t="shared" si="230"/>
        <v>16763.732445960341</v>
      </c>
      <c r="BX279">
        <f t="shared" si="248"/>
        <v>117588268.84341262</v>
      </c>
      <c r="BY279" s="13">
        <f t="shared" si="231"/>
        <v>117588852.55430891</v>
      </c>
    </row>
    <row r="280" spans="29:77" x14ac:dyDescent="0.2">
      <c r="AC280">
        <v>278</v>
      </c>
      <c r="AD280" s="37">
        <f t="shared" si="232"/>
        <v>370951371.2937628</v>
      </c>
      <c r="AE280" s="13">
        <f t="shared" si="208"/>
        <v>30762.916657339658</v>
      </c>
      <c r="AF280">
        <f t="shared" si="249"/>
        <v>370951481.95173639</v>
      </c>
      <c r="AG280" s="13">
        <f t="shared" si="209"/>
        <v>370952418.14796197</v>
      </c>
      <c r="AH280" s="13">
        <f t="shared" si="250"/>
        <v>370951371.16391802</v>
      </c>
      <c r="AI280" s="13">
        <f t="shared" si="210"/>
        <v>16763.732445960341</v>
      </c>
      <c r="AJ280">
        <f t="shared" si="233"/>
        <v>370951431.46511388</v>
      </c>
      <c r="AK280" s="13">
        <f t="shared" si="211"/>
        <v>370952418.14796197</v>
      </c>
      <c r="AL280" s="37">
        <f t="shared" si="234"/>
        <v>628.5495075911399</v>
      </c>
      <c r="AM280" s="13">
        <f t="shared" si="212"/>
        <v>30762.916657339658</v>
      </c>
      <c r="AN280">
        <f t="shared" si="235"/>
        <v>739.20748117869266</v>
      </c>
      <c r="AO280" s="13">
        <f t="shared" si="213"/>
        <v>2813.5073827337451</v>
      </c>
      <c r="AP280" s="13">
        <f t="shared" si="251"/>
        <v>628.41966277274457</v>
      </c>
      <c r="AQ280" s="13">
        <f t="shared" si="214"/>
        <v>16763.732445960341</v>
      </c>
      <c r="AR280" s="13">
        <f t="shared" si="236"/>
        <v>688.72085862152278</v>
      </c>
      <c r="AS280" s="38">
        <f t="shared" si="215"/>
        <v>2813.5073827337451</v>
      </c>
      <c r="AT280" s="37">
        <f t="shared" si="237"/>
        <v>80763974.665005758</v>
      </c>
      <c r="AU280" s="13">
        <f t="shared" si="216"/>
        <v>33129.294861750393</v>
      </c>
      <c r="AV280">
        <f t="shared" si="238"/>
        <v>80764093.835131153</v>
      </c>
      <c r="AW280" s="13">
        <f t="shared" si="217"/>
        <v>80764377.431120396</v>
      </c>
      <c r="AX280" s="13">
        <f t="shared" si="252"/>
        <v>197675123.00301972</v>
      </c>
      <c r="AY280" s="13">
        <f t="shared" si="218"/>
        <v>16763.732445960341</v>
      </c>
      <c r="AZ280">
        <f t="shared" si="239"/>
        <v>197675183.30421558</v>
      </c>
      <c r="BA280" s="13">
        <f t="shared" si="219"/>
        <v>197675525.94803166</v>
      </c>
      <c r="BB280" s="37">
        <f t="shared" si="240"/>
        <v>112.97425663945214</v>
      </c>
      <c r="BC280" s="13">
        <f t="shared" si="220"/>
        <v>30762.916657339658</v>
      </c>
      <c r="BD280">
        <f t="shared" si="241"/>
        <v>223.63223022700487</v>
      </c>
      <c r="BE280" s="13">
        <f t="shared" si="221"/>
        <v>503.35057957927143</v>
      </c>
      <c r="BF280" s="13">
        <f t="shared" si="253"/>
        <v>112.84441182105685</v>
      </c>
      <c r="BG280" s="13">
        <f t="shared" si="222"/>
        <v>16763.732445960341</v>
      </c>
      <c r="BH280">
        <f t="shared" si="242"/>
        <v>173.14560766983504</v>
      </c>
      <c r="BI280" s="13">
        <f t="shared" si="223"/>
        <v>503.35057957927143</v>
      </c>
      <c r="BJ280" s="37">
        <f t="shared" si="243"/>
        <v>1.3160841587359395</v>
      </c>
      <c r="BK280" s="13">
        <f t="shared" si="224"/>
        <v>2366.3782044107429</v>
      </c>
      <c r="BL280">
        <f t="shared" si="244"/>
        <v>9.8282359731630731</v>
      </c>
      <c r="BM280" s="13">
        <f t="shared" si="225"/>
        <v>5.6772349545232395</v>
      </c>
      <c r="BN280" s="13">
        <f t="shared" si="254"/>
        <v>1.7748691837326502</v>
      </c>
      <c r="BO280" s="13">
        <f t="shared" si="226"/>
        <v>16763.732445960341</v>
      </c>
      <c r="BP280">
        <f t="shared" si="245"/>
        <v>62.076065032510854</v>
      </c>
      <c r="BQ280" s="13">
        <f t="shared" si="227"/>
        <v>5.6772349545232395</v>
      </c>
      <c r="BR280" s="37">
        <f t="shared" si="246"/>
        <v>186.01507445024774</v>
      </c>
      <c r="BS280" s="13">
        <f t="shared" si="228"/>
        <v>37862.051270571887</v>
      </c>
      <c r="BT280">
        <f t="shared" si="247"/>
        <v>322.20950348108187</v>
      </c>
      <c r="BU280" s="13">
        <f t="shared" si="229"/>
        <v>829.96785815000442</v>
      </c>
      <c r="BV280" s="13">
        <f t="shared" si="255"/>
        <v>117588208.32452293</v>
      </c>
      <c r="BW280" s="13">
        <f t="shared" si="230"/>
        <v>16763.732445960341</v>
      </c>
      <c r="BX280">
        <f t="shared" si="248"/>
        <v>117588268.62571877</v>
      </c>
      <c r="BY280" s="13">
        <f t="shared" si="231"/>
        <v>117588852.55430891</v>
      </c>
    </row>
    <row r="281" spans="29:77" x14ac:dyDescent="0.2">
      <c r="AC281">
        <v>279</v>
      </c>
      <c r="AD281" s="37">
        <f t="shared" si="232"/>
        <v>370951371.2937628</v>
      </c>
      <c r="AE281" s="13">
        <f t="shared" si="208"/>
        <v>30762.916657339658</v>
      </c>
      <c r="AF281">
        <f t="shared" si="249"/>
        <v>370951481.55511284</v>
      </c>
      <c r="AG281" s="13">
        <f t="shared" si="209"/>
        <v>370952418.14796197</v>
      </c>
      <c r="AH281" s="13">
        <f t="shared" si="250"/>
        <v>370951371.16391802</v>
      </c>
      <c r="AI281" s="13">
        <f t="shared" si="210"/>
        <v>16763.732445960341</v>
      </c>
      <c r="AJ281">
        <f t="shared" si="233"/>
        <v>370951431.24898052</v>
      </c>
      <c r="AK281" s="13">
        <f t="shared" si="211"/>
        <v>370952418.14796197</v>
      </c>
      <c r="AL281" s="37">
        <f t="shared" si="234"/>
        <v>628.5495075911399</v>
      </c>
      <c r="AM281" s="13">
        <f t="shared" si="212"/>
        <v>30762.916657339658</v>
      </c>
      <c r="AN281">
        <f t="shared" si="235"/>
        <v>738.81085761744691</v>
      </c>
      <c r="AO281" s="13">
        <f t="shared" si="213"/>
        <v>2813.5073827337451</v>
      </c>
      <c r="AP281" s="13">
        <f t="shared" si="251"/>
        <v>628.41966277274457</v>
      </c>
      <c r="AQ281" s="13">
        <f t="shared" si="214"/>
        <v>16763.732445960341</v>
      </c>
      <c r="AR281" s="13">
        <f t="shared" si="236"/>
        <v>688.50472530306843</v>
      </c>
      <c r="AS281" s="38">
        <f t="shared" si="215"/>
        <v>2813.5073827337451</v>
      </c>
      <c r="AT281" s="37">
        <f t="shared" si="237"/>
        <v>80763974.665005758</v>
      </c>
      <c r="AU281" s="13">
        <f t="shared" si="216"/>
        <v>33129.294861750393</v>
      </c>
      <c r="AV281">
        <f t="shared" si="238"/>
        <v>80764093.4079981</v>
      </c>
      <c r="AW281" s="13">
        <f t="shared" si="217"/>
        <v>80764377.431120396</v>
      </c>
      <c r="AX281" s="13">
        <f t="shared" si="252"/>
        <v>197675123.00301972</v>
      </c>
      <c r="AY281" s="13">
        <f t="shared" si="218"/>
        <v>16763.732445960341</v>
      </c>
      <c r="AZ281">
        <f t="shared" si="239"/>
        <v>197675183.08808225</v>
      </c>
      <c r="BA281" s="13">
        <f t="shared" si="219"/>
        <v>197675525.94803166</v>
      </c>
      <c r="BB281" s="37">
        <f t="shared" si="240"/>
        <v>112.97425663945214</v>
      </c>
      <c r="BC281" s="13">
        <f t="shared" si="220"/>
        <v>30762.916657339658</v>
      </c>
      <c r="BD281">
        <f t="shared" si="241"/>
        <v>223.23560666575915</v>
      </c>
      <c r="BE281" s="13">
        <f t="shared" si="221"/>
        <v>503.35057957927143</v>
      </c>
      <c r="BF281" s="13">
        <f t="shared" si="253"/>
        <v>112.84441182105685</v>
      </c>
      <c r="BG281" s="13">
        <f t="shared" si="222"/>
        <v>16763.732445960341</v>
      </c>
      <c r="BH281">
        <f t="shared" si="242"/>
        <v>172.92947435138066</v>
      </c>
      <c r="BI281" s="13">
        <f t="shared" si="223"/>
        <v>503.35057957927143</v>
      </c>
      <c r="BJ281" s="37">
        <f t="shared" si="243"/>
        <v>1.3160841587359395</v>
      </c>
      <c r="BK281" s="13">
        <f t="shared" si="224"/>
        <v>2366.3782044107429</v>
      </c>
      <c r="BL281">
        <f t="shared" si="244"/>
        <v>9.7977264684518648</v>
      </c>
      <c r="BM281" s="13">
        <f t="shared" si="225"/>
        <v>5.6772349545232395</v>
      </c>
      <c r="BN281" s="13">
        <f t="shared" si="254"/>
        <v>1.7748691837326502</v>
      </c>
      <c r="BO281" s="13">
        <f t="shared" si="226"/>
        <v>16763.732445960341</v>
      </c>
      <c r="BP281">
        <f t="shared" si="245"/>
        <v>61.859931714056451</v>
      </c>
      <c r="BQ281" s="13">
        <f t="shared" si="227"/>
        <v>5.6772349545232395</v>
      </c>
      <c r="BR281" s="37">
        <f t="shared" si="246"/>
        <v>186.01507445024774</v>
      </c>
      <c r="BS281" s="13">
        <f t="shared" si="228"/>
        <v>37862.051270571887</v>
      </c>
      <c r="BT281">
        <f t="shared" si="247"/>
        <v>321.72135140570253</v>
      </c>
      <c r="BU281" s="13">
        <f t="shared" si="229"/>
        <v>829.96785815000442</v>
      </c>
      <c r="BV281" s="13">
        <f t="shared" si="255"/>
        <v>117588208.32452293</v>
      </c>
      <c r="BW281" s="13">
        <f t="shared" si="230"/>
        <v>16763.732445960341</v>
      </c>
      <c r="BX281">
        <f t="shared" si="248"/>
        <v>117588268.40958546</v>
      </c>
      <c r="BY281" s="13">
        <f t="shared" si="231"/>
        <v>117588852.55430891</v>
      </c>
    </row>
    <row r="282" spans="29:77" x14ac:dyDescent="0.2">
      <c r="AC282">
        <v>280</v>
      </c>
      <c r="AD282" s="37">
        <f t="shared" si="232"/>
        <v>370951371.2937628</v>
      </c>
      <c r="AE282" s="13">
        <f t="shared" si="208"/>
        <v>30762.916657339658</v>
      </c>
      <c r="AF282">
        <f t="shared" si="249"/>
        <v>370951481.1613223</v>
      </c>
      <c r="AG282" s="13">
        <f t="shared" si="209"/>
        <v>370952418.14796197</v>
      </c>
      <c r="AH282" s="13">
        <f t="shared" si="250"/>
        <v>370951371.16391802</v>
      </c>
      <c r="AI282" s="13">
        <f t="shared" si="210"/>
        <v>16763.732445960341</v>
      </c>
      <c r="AJ282">
        <f t="shared" si="233"/>
        <v>370951431.03439105</v>
      </c>
      <c r="AK282" s="13">
        <f t="shared" si="211"/>
        <v>370952418.14796197</v>
      </c>
      <c r="AL282" s="37">
        <f t="shared" si="234"/>
        <v>628.5495075911399</v>
      </c>
      <c r="AM282" s="13">
        <f t="shared" si="212"/>
        <v>30762.916657339658</v>
      </c>
      <c r="AN282">
        <f t="shared" si="235"/>
        <v>738.41706708163872</v>
      </c>
      <c r="AO282" s="13">
        <f t="shared" si="213"/>
        <v>2813.5073827337451</v>
      </c>
      <c r="AP282" s="13">
        <f t="shared" si="251"/>
        <v>628.41966277274457</v>
      </c>
      <c r="AQ282" s="13">
        <f t="shared" si="214"/>
        <v>16763.732445960341</v>
      </c>
      <c r="AR282" s="13">
        <f t="shared" si="236"/>
        <v>688.29013579403147</v>
      </c>
      <c r="AS282" s="38">
        <f t="shared" si="215"/>
        <v>2813.5073827337451</v>
      </c>
      <c r="AT282" s="37">
        <f t="shared" si="237"/>
        <v>80763974.665005758</v>
      </c>
      <c r="AU282" s="13">
        <f t="shared" si="216"/>
        <v>33129.294861750393</v>
      </c>
      <c r="AV282">
        <f t="shared" si="238"/>
        <v>80764092.983915985</v>
      </c>
      <c r="AW282" s="13">
        <f t="shared" si="217"/>
        <v>80764377.431120396</v>
      </c>
      <c r="AX282" s="13">
        <f t="shared" si="252"/>
        <v>197675123.00301972</v>
      </c>
      <c r="AY282" s="13">
        <f t="shared" si="218"/>
        <v>16763.732445960341</v>
      </c>
      <c r="AZ282">
        <f t="shared" si="239"/>
        <v>197675182.87349275</v>
      </c>
      <c r="BA282" s="13">
        <f t="shared" si="219"/>
        <v>197675525.94803166</v>
      </c>
      <c r="BB282" s="37">
        <f t="shared" si="240"/>
        <v>112.97425663945214</v>
      </c>
      <c r="BC282" s="13">
        <f t="shared" si="220"/>
        <v>30762.916657339658</v>
      </c>
      <c r="BD282">
        <f t="shared" si="241"/>
        <v>222.84181612995093</v>
      </c>
      <c r="BE282" s="13">
        <f t="shared" si="221"/>
        <v>503.35057957927143</v>
      </c>
      <c r="BF282" s="13">
        <f t="shared" si="253"/>
        <v>112.84441182105685</v>
      </c>
      <c r="BG282" s="13">
        <f t="shared" si="222"/>
        <v>16763.732445960341</v>
      </c>
      <c r="BH282">
        <f t="shared" si="242"/>
        <v>172.71488484234379</v>
      </c>
      <c r="BI282" s="13">
        <f t="shared" si="223"/>
        <v>503.35057957927143</v>
      </c>
      <c r="BJ282" s="37">
        <f t="shared" si="243"/>
        <v>1.3160841587359395</v>
      </c>
      <c r="BK282" s="13">
        <f t="shared" si="224"/>
        <v>2366.3782044107429</v>
      </c>
      <c r="BL282">
        <f t="shared" si="244"/>
        <v>9.7674348887743072</v>
      </c>
      <c r="BM282" s="13">
        <f t="shared" si="225"/>
        <v>5.6772349545232395</v>
      </c>
      <c r="BN282" s="13">
        <f t="shared" si="254"/>
        <v>1.7748691837326502</v>
      </c>
      <c r="BO282" s="13">
        <f t="shared" si="226"/>
        <v>16763.732445960341</v>
      </c>
      <c r="BP282">
        <f t="shared" si="245"/>
        <v>61.645342205019581</v>
      </c>
      <c r="BQ282" s="13">
        <f t="shared" si="227"/>
        <v>5.6772349545232395</v>
      </c>
      <c r="BR282" s="37">
        <f t="shared" si="246"/>
        <v>186.01507445024774</v>
      </c>
      <c r="BS282" s="13">
        <f t="shared" si="228"/>
        <v>37862.051270571887</v>
      </c>
      <c r="BT282">
        <f t="shared" si="247"/>
        <v>321.23668613086159</v>
      </c>
      <c r="BU282" s="13">
        <f t="shared" si="229"/>
        <v>829.96785815000442</v>
      </c>
      <c r="BV282" s="13">
        <f t="shared" si="255"/>
        <v>117588208.32452293</v>
      </c>
      <c r="BW282" s="13">
        <f t="shared" si="230"/>
        <v>16763.732445960341</v>
      </c>
      <c r="BX282">
        <f t="shared" si="248"/>
        <v>117588268.19499595</v>
      </c>
      <c r="BY282" s="13">
        <f t="shared" si="231"/>
        <v>117588852.55430891</v>
      </c>
    </row>
    <row r="283" spans="29:77" x14ac:dyDescent="0.2">
      <c r="AC283">
        <v>281</v>
      </c>
      <c r="AD283" s="37">
        <f t="shared" si="232"/>
        <v>370951371.2937628</v>
      </c>
      <c r="AE283" s="13">
        <f t="shared" si="208"/>
        <v>30762.916657339658</v>
      </c>
      <c r="AF283">
        <f t="shared" si="249"/>
        <v>370951480.77033454</v>
      </c>
      <c r="AG283" s="13">
        <f t="shared" si="209"/>
        <v>370952418.14796197</v>
      </c>
      <c r="AH283" s="13">
        <f t="shared" si="250"/>
        <v>370951371.16391802</v>
      </c>
      <c r="AI283" s="13">
        <f t="shared" si="210"/>
        <v>16763.732445960341</v>
      </c>
      <c r="AJ283">
        <f t="shared" si="233"/>
        <v>370951430.82132888</v>
      </c>
      <c r="AK283" s="13">
        <f t="shared" si="211"/>
        <v>370952418.14796197</v>
      </c>
      <c r="AL283" s="37">
        <f t="shared" si="234"/>
        <v>628.5495075911399</v>
      </c>
      <c r="AM283" s="13">
        <f t="shared" si="212"/>
        <v>30762.916657339658</v>
      </c>
      <c r="AN283">
        <f t="shared" si="235"/>
        <v>738.0260793254447</v>
      </c>
      <c r="AO283" s="13">
        <f t="shared" si="213"/>
        <v>2813.5073827337451</v>
      </c>
      <c r="AP283" s="13">
        <f t="shared" si="251"/>
        <v>628.41966277274457</v>
      </c>
      <c r="AQ283" s="13">
        <f t="shared" si="214"/>
        <v>16763.732445960341</v>
      </c>
      <c r="AR283" s="13">
        <f t="shared" si="236"/>
        <v>688.07707361246105</v>
      </c>
      <c r="AS283" s="38">
        <f t="shared" si="215"/>
        <v>2813.5073827337451</v>
      </c>
      <c r="AT283" s="37">
        <f t="shared" si="237"/>
        <v>80763974.665005758</v>
      </c>
      <c r="AU283" s="13">
        <f t="shared" si="216"/>
        <v>33129.294861750393</v>
      </c>
      <c r="AV283">
        <f t="shared" si="238"/>
        <v>80764092.562852249</v>
      </c>
      <c r="AW283" s="13">
        <f t="shared" si="217"/>
        <v>80764377.431120396</v>
      </c>
      <c r="AX283" s="13">
        <f t="shared" si="252"/>
        <v>197675123.00301972</v>
      </c>
      <c r="AY283" s="13">
        <f t="shared" si="218"/>
        <v>16763.732445960341</v>
      </c>
      <c r="AZ283">
        <f t="shared" si="239"/>
        <v>197675182.66043055</v>
      </c>
      <c r="BA283" s="13">
        <f t="shared" si="219"/>
        <v>197675525.94803166</v>
      </c>
      <c r="BB283" s="37">
        <f t="shared" si="240"/>
        <v>112.97425663945214</v>
      </c>
      <c r="BC283" s="13">
        <f t="shared" si="220"/>
        <v>30762.916657339658</v>
      </c>
      <c r="BD283">
        <f t="shared" si="241"/>
        <v>222.45082837375696</v>
      </c>
      <c r="BE283" s="13">
        <f t="shared" si="221"/>
        <v>503.35057957927143</v>
      </c>
      <c r="BF283" s="13">
        <f t="shared" si="253"/>
        <v>112.84441182105685</v>
      </c>
      <c r="BG283" s="13">
        <f t="shared" si="222"/>
        <v>16763.732445960341</v>
      </c>
      <c r="BH283">
        <f t="shared" si="242"/>
        <v>172.50182266077337</v>
      </c>
      <c r="BI283" s="13">
        <f t="shared" si="223"/>
        <v>503.35057957927143</v>
      </c>
      <c r="BJ283" s="37">
        <f t="shared" si="243"/>
        <v>1.3160841587359395</v>
      </c>
      <c r="BK283" s="13">
        <f t="shared" si="224"/>
        <v>2366.3782044107429</v>
      </c>
      <c r="BL283">
        <f t="shared" si="244"/>
        <v>9.7373589075286198</v>
      </c>
      <c r="BM283" s="13">
        <f t="shared" si="225"/>
        <v>5.6772349545232395</v>
      </c>
      <c r="BN283" s="13">
        <f t="shared" si="254"/>
        <v>1.7748691837326502</v>
      </c>
      <c r="BO283" s="13">
        <f t="shared" si="226"/>
        <v>16763.732445960341</v>
      </c>
      <c r="BP283">
        <f t="shared" si="245"/>
        <v>61.43228002344916</v>
      </c>
      <c r="BQ283" s="13">
        <f t="shared" si="227"/>
        <v>5.6772349545232395</v>
      </c>
      <c r="BR283" s="37">
        <f t="shared" si="246"/>
        <v>186.01507445024774</v>
      </c>
      <c r="BS283" s="13">
        <f t="shared" si="228"/>
        <v>37862.051270571887</v>
      </c>
      <c r="BT283">
        <f t="shared" si="247"/>
        <v>320.75547043093059</v>
      </c>
      <c r="BU283" s="13">
        <f t="shared" si="229"/>
        <v>829.96785815000442</v>
      </c>
      <c r="BV283" s="13">
        <f t="shared" si="255"/>
        <v>117588208.32452293</v>
      </c>
      <c r="BW283" s="13">
        <f t="shared" si="230"/>
        <v>16763.732445960341</v>
      </c>
      <c r="BX283">
        <f t="shared" si="248"/>
        <v>117588267.98193377</v>
      </c>
      <c r="BY283" s="13">
        <f t="shared" si="231"/>
        <v>117588852.55430891</v>
      </c>
    </row>
    <row r="284" spans="29:77" x14ac:dyDescent="0.2">
      <c r="AC284">
        <v>282</v>
      </c>
      <c r="AD284" s="37">
        <f t="shared" si="232"/>
        <v>370951371.2937628</v>
      </c>
      <c r="AE284" s="13">
        <f t="shared" si="208"/>
        <v>30762.916657339658</v>
      </c>
      <c r="AF284">
        <f t="shared" si="249"/>
        <v>370951480.38211972</v>
      </c>
      <c r="AG284" s="13">
        <f t="shared" si="209"/>
        <v>370952418.14796197</v>
      </c>
      <c r="AH284" s="13">
        <f t="shared" si="250"/>
        <v>370951371.16391802</v>
      </c>
      <c r="AI284" s="13">
        <f t="shared" si="210"/>
        <v>16763.732445960341</v>
      </c>
      <c r="AJ284">
        <f t="shared" si="233"/>
        <v>370951430.60977775</v>
      </c>
      <c r="AK284" s="13">
        <f t="shared" si="211"/>
        <v>370952418.14796197</v>
      </c>
      <c r="AL284" s="37">
        <f t="shared" si="234"/>
        <v>628.5495075911399</v>
      </c>
      <c r="AM284" s="13">
        <f t="shared" si="212"/>
        <v>30762.916657339658</v>
      </c>
      <c r="AN284">
        <f t="shared" si="235"/>
        <v>737.63786453206069</v>
      </c>
      <c r="AO284" s="13">
        <f t="shared" si="213"/>
        <v>2813.5073827337451</v>
      </c>
      <c r="AP284" s="13">
        <f t="shared" si="251"/>
        <v>628.41966277274457</v>
      </c>
      <c r="AQ284" s="13">
        <f t="shared" si="214"/>
        <v>16763.732445960341</v>
      </c>
      <c r="AR284" s="13">
        <f t="shared" si="236"/>
        <v>687.86552251019259</v>
      </c>
      <c r="AS284" s="38">
        <f t="shared" si="215"/>
        <v>2813.5073827337451</v>
      </c>
      <c r="AT284" s="37">
        <f t="shared" si="237"/>
        <v>80763974.665005758</v>
      </c>
      <c r="AU284" s="13">
        <f t="shared" si="216"/>
        <v>33129.294861750393</v>
      </c>
      <c r="AV284">
        <f t="shared" si="238"/>
        <v>80764092.144774765</v>
      </c>
      <c r="AW284" s="13">
        <f t="shared" si="217"/>
        <v>80764377.431120396</v>
      </c>
      <c r="AX284" s="13">
        <f t="shared" si="252"/>
        <v>197675123.00301972</v>
      </c>
      <c r="AY284" s="13">
        <f t="shared" si="218"/>
        <v>16763.732445960341</v>
      </c>
      <c r="AZ284">
        <f t="shared" si="239"/>
        <v>197675182.44887945</v>
      </c>
      <c r="BA284" s="13">
        <f t="shared" si="219"/>
        <v>197675525.94803166</v>
      </c>
      <c r="BB284" s="37">
        <f t="shared" si="240"/>
        <v>112.97425663945214</v>
      </c>
      <c r="BC284" s="13">
        <f t="shared" si="220"/>
        <v>30762.916657339658</v>
      </c>
      <c r="BD284">
        <f t="shared" si="241"/>
        <v>222.0626135803729</v>
      </c>
      <c r="BE284" s="13">
        <f t="shared" si="221"/>
        <v>503.35057957927143</v>
      </c>
      <c r="BF284" s="13">
        <f t="shared" si="253"/>
        <v>112.84441182105685</v>
      </c>
      <c r="BG284" s="13">
        <f t="shared" si="222"/>
        <v>16763.732445960341</v>
      </c>
      <c r="BH284">
        <f t="shared" si="242"/>
        <v>172.29027155850486</v>
      </c>
      <c r="BI284" s="13">
        <f t="shared" si="223"/>
        <v>503.35057957927143</v>
      </c>
      <c r="BJ284" s="37">
        <f t="shared" si="243"/>
        <v>1.3160841587359395</v>
      </c>
      <c r="BK284" s="13">
        <f t="shared" si="224"/>
        <v>2366.3782044107429</v>
      </c>
      <c r="BL284">
        <f t="shared" si="244"/>
        <v>9.7074962311144617</v>
      </c>
      <c r="BM284" s="13">
        <f t="shared" si="225"/>
        <v>5.6772349545232395</v>
      </c>
      <c r="BN284" s="13">
        <f t="shared" si="254"/>
        <v>1.7748691837326502</v>
      </c>
      <c r="BO284" s="13">
        <f t="shared" si="226"/>
        <v>16763.732445960341</v>
      </c>
      <c r="BP284">
        <f t="shared" si="245"/>
        <v>61.220728921180665</v>
      </c>
      <c r="BQ284" s="13">
        <f t="shared" si="227"/>
        <v>5.6772349545232395</v>
      </c>
      <c r="BR284" s="37">
        <f t="shared" si="246"/>
        <v>186.01507445024774</v>
      </c>
      <c r="BS284" s="13">
        <f t="shared" si="228"/>
        <v>37862.051270571887</v>
      </c>
      <c r="BT284">
        <f t="shared" si="247"/>
        <v>320.27766760830411</v>
      </c>
      <c r="BU284" s="13">
        <f t="shared" si="229"/>
        <v>829.96785815000442</v>
      </c>
      <c r="BV284" s="13">
        <f t="shared" si="255"/>
        <v>117588208.32452293</v>
      </c>
      <c r="BW284" s="13">
        <f t="shared" si="230"/>
        <v>16763.732445960341</v>
      </c>
      <c r="BX284">
        <f t="shared" si="248"/>
        <v>117588267.77038266</v>
      </c>
      <c r="BY284" s="13">
        <f t="shared" si="231"/>
        <v>117588852.55430891</v>
      </c>
    </row>
    <row r="285" spans="29:77" x14ac:dyDescent="0.2">
      <c r="AC285">
        <v>283</v>
      </c>
      <c r="AD285" s="37">
        <f t="shared" si="232"/>
        <v>370951371.2937628</v>
      </c>
      <c r="AE285" s="13">
        <f t="shared" si="208"/>
        <v>30762.916657339658</v>
      </c>
      <c r="AF285">
        <f t="shared" si="249"/>
        <v>370951479.99664849</v>
      </c>
      <c r="AG285" s="13">
        <f t="shared" si="209"/>
        <v>370952418.14796197</v>
      </c>
      <c r="AH285" s="13">
        <f t="shared" si="250"/>
        <v>370951371.16391802</v>
      </c>
      <c r="AI285" s="13">
        <f t="shared" si="210"/>
        <v>16763.732445960341</v>
      </c>
      <c r="AJ285">
        <f t="shared" si="233"/>
        <v>370951430.39972174</v>
      </c>
      <c r="AK285" s="13">
        <f t="shared" si="211"/>
        <v>370952418.14796197</v>
      </c>
      <c r="AL285" s="37">
        <f t="shared" si="234"/>
        <v>628.5495075911399</v>
      </c>
      <c r="AM285" s="13">
        <f t="shared" si="212"/>
        <v>30762.916657339658</v>
      </c>
      <c r="AN285">
        <f t="shared" si="235"/>
        <v>737.25239330612101</v>
      </c>
      <c r="AO285" s="13">
        <f t="shared" si="213"/>
        <v>2813.5073827337451</v>
      </c>
      <c r="AP285" s="13">
        <f t="shared" si="251"/>
        <v>628.41966277274457</v>
      </c>
      <c r="AQ285" s="13">
        <f t="shared" si="214"/>
        <v>16763.732445960341</v>
      </c>
      <c r="AR285" s="13">
        <f t="shared" si="236"/>
        <v>687.65546646871746</v>
      </c>
      <c r="AS285" s="38">
        <f t="shared" si="215"/>
        <v>2813.5073827337451</v>
      </c>
      <c r="AT285" s="37">
        <f t="shared" si="237"/>
        <v>80763974.665005758</v>
      </c>
      <c r="AU285" s="13">
        <f t="shared" si="216"/>
        <v>33129.294861750393</v>
      </c>
      <c r="AV285">
        <f t="shared" si="238"/>
        <v>80764091.729651913</v>
      </c>
      <c r="AW285" s="13">
        <f t="shared" si="217"/>
        <v>80764377.431120396</v>
      </c>
      <c r="AX285" s="13">
        <f t="shared" si="252"/>
        <v>197675123.00301972</v>
      </c>
      <c r="AY285" s="13">
        <f t="shared" si="218"/>
        <v>16763.732445960341</v>
      </c>
      <c r="AZ285">
        <f t="shared" si="239"/>
        <v>197675182.23882341</v>
      </c>
      <c r="BA285" s="13">
        <f t="shared" si="219"/>
        <v>197675525.94803166</v>
      </c>
      <c r="BB285" s="37">
        <f t="shared" si="240"/>
        <v>112.97425663945214</v>
      </c>
      <c r="BC285" s="13">
        <f t="shared" si="220"/>
        <v>30762.916657339658</v>
      </c>
      <c r="BD285">
        <f t="shared" si="241"/>
        <v>221.67714235443327</v>
      </c>
      <c r="BE285" s="13">
        <f t="shared" si="221"/>
        <v>503.35057957927143</v>
      </c>
      <c r="BF285" s="13">
        <f t="shared" si="253"/>
        <v>112.84441182105685</v>
      </c>
      <c r="BG285" s="13">
        <f t="shared" si="222"/>
        <v>16763.732445960341</v>
      </c>
      <c r="BH285">
        <f t="shared" si="242"/>
        <v>172.08021551702979</v>
      </c>
      <c r="BI285" s="13">
        <f t="shared" si="223"/>
        <v>503.35057957927143</v>
      </c>
      <c r="BJ285" s="37">
        <f t="shared" si="243"/>
        <v>1.3160841587359395</v>
      </c>
      <c r="BK285" s="13">
        <f t="shared" si="224"/>
        <v>2366.3782044107429</v>
      </c>
      <c r="BL285">
        <f t="shared" si="244"/>
        <v>9.6778445983498731</v>
      </c>
      <c r="BM285" s="13">
        <f t="shared" si="225"/>
        <v>5.6772349545232395</v>
      </c>
      <c r="BN285" s="13">
        <f t="shared" si="254"/>
        <v>1.7748691837326502</v>
      </c>
      <c r="BO285" s="13">
        <f t="shared" si="226"/>
        <v>16763.732445960341</v>
      </c>
      <c r="BP285">
        <f t="shared" si="245"/>
        <v>61.010672879705581</v>
      </c>
      <c r="BQ285" s="13">
        <f t="shared" si="227"/>
        <v>5.6772349545232395</v>
      </c>
      <c r="BR285" s="37">
        <f t="shared" si="246"/>
        <v>186.01507445024774</v>
      </c>
      <c r="BS285" s="13">
        <f t="shared" si="228"/>
        <v>37862.051270571887</v>
      </c>
      <c r="BT285">
        <f t="shared" si="247"/>
        <v>319.80324148407067</v>
      </c>
      <c r="BU285" s="13">
        <f t="shared" si="229"/>
        <v>829.96785815000442</v>
      </c>
      <c r="BV285" s="13">
        <f t="shared" si="255"/>
        <v>117588208.32452293</v>
      </c>
      <c r="BW285" s="13">
        <f t="shared" si="230"/>
        <v>16763.732445960341</v>
      </c>
      <c r="BX285">
        <f t="shared" si="248"/>
        <v>117588267.56032662</v>
      </c>
      <c r="BY285" s="13">
        <f t="shared" si="231"/>
        <v>117588852.55430891</v>
      </c>
    </row>
    <row r="286" spans="29:77" x14ac:dyDescent="0.2">
      <c r="AC286">
        <v>284</v>
      </c>
      <c r="AD286" s="37">
        <f t="shared" si="232"/>
        <v>370951371.2937628</v>
      </c>
      <c r="AE286" s="13">
        <f t="shared" si="208"/>
        <v>30762.916657339658</v>
      </c>
      <c r="AF286">
        <f t="shared" si="249"/>
        <v>370951479.6138919</v>
      </c>
      <c r="AG286" s="13">
        <f t="shared" si="209"/>
        <v>370952418.14796197</v>
      </c>
      <c r="AH286" s="13">
        <f t="shared" si="250"/>
        <v>370951371.16391802</v>
      </c>
      <c r="AI286" s="13">
        <f t="shared" si="210"/>
        <v>16763.732445960341</v>
      </c>
      <c r="AJ286">
        <f t="shared" si="233"/>
        <v>370951430.19114494</v>
      </c>
      <c r="AK286" s="13">
        <f t="shared" si="211"/>
        <v>370952418.14796197</v>
      </c>
      <c r="AL286" s="37">
        <f t="shared" si="234"/>
        <v>628.5495075911399</v>
      </c>
      <c r="AM286" s="13">
        <f t="shared" si="212"/>
        <v>30762.916657339658</v>
      </c>
      <c r="AN286">
        <f t="shared" si="235"/>
        <v>736.86963666627958</v>
      </c>
      <c r="AO286" s="13">
        <f t="shared" si="213"/>
        <v>2813.5073827337451</v>
      </c>
      <c r="AP286" s="13">
        <f t="shared" si="251"/>
        <v>628.41966277274457</v>
      </c>
      <c r="AQ286" s="13">
        <f t="shared" si="214"/>
        <v>16763.732445960341</v>
      </c>
      <c r="AR286" s="13">
        <f t="shared" si="236"/>
        <v>687.44688969514016</v>
      </c>
      <c r="AS286" s="38">
        <f t="shared" si="215"/>
        <v>2813.5073827337451</v>
      </c>
      <c r="AT286" s="37">
        <f t="shared" si="237"/>
        <v>80763974.665005758</v>
      </c>
      <c r="AU286" s="13">
        <f t="shared" si="216"/>
        <v>33129.294861750393</v>
      </c>
      <c r="AV286">
        <f t="shared" si="238"/>
        <v>80764091.317452461</v>
      </c>
      <c r="AW286" s="13">
        <f t="shared" si="217"/>
        <v>80764377.431120396</v>
      </c>
      <c r="AX286" s="13">
        <f t="shared" si="252"/>
        <v>197675123.00301972</v>
      </c>
      <c r="AY286" s="13">
        <f t="shared" si="218"/>
        <v>16763.732445960341</v>
      </c>
      <c r="AZ286">
        <f t="shared" si="239"/>
        <v>197675182.03024665</v>
      </c>
      <c r="BA286" s="13">
        <f t="shared" si="219"/>
        <v>197675525.94803166</v>
      </c>
      <c r="BB286" s="37">
        <f t="shared" si="240"/>
        <v>112.97425663945214</v>
      </c>
      <c r="BC286" s="13">
        <f t="shared" si="220"/>
        <v>30762.916657339658</v>
      </c>
      <c r="BD286">
        <f t="shared" si="241"/>
        <v>221.29438571459178</v>
      </c>
      <c r="BE286" s="13">
        <f t="shared" si="221"/>
        <v>503.35057957927143</v>
      </c>
      <c r="BF286" s="13">
        <f t="shared" si="253"/>
        <v>112.84441182105685</v>
      </c>
      <c r="BG286" s="13">
        <f t="shared" si="222"/>
        <v>16763.732445960341</v>
      </c>
      <c r="BH286">
        <f t="shared" si="242"/>
        <v>171.87163874345242</v>
      </c>
      <c r="BI286" s="13">
        <f t="shared" si="223"/>
        <v>503.35057957927143</v>
      </c>
      <c r="BJ286" s="37">
        <f t="shared" si="243"/>
        <v>1.3160841587359395</v>
      </c>
      <c r="BK286" s="13">
        <f t="shared" si="224"/>
        <v>2366.3782044107429</v>
      </c>
      <c r="BL286">
        <f t="shared" si="244"/>
        <v>9.6484017799005279</v>
      </c>
      <c r="BM286" s="13">
        <f t="shared" si="225"/>
        <v>5.6772349545232395</v>
      </c>
      <c r="BN286" s="13">
        <f t="shared" si="254"/>
        <v>1.7748691837326502</v>
      </c>
      <c r="BO286" s="13">
        <f t="shared" si="226"/>
        <v>16763.732445960341</v>
      </c>
      <c r="BP286">
        <f t="shared" si="245"/>
        <v>60.802096106128211</v>
      </c>
      <c r="BQ286" s="13">
        <f t="shared" si="227"/>
        <v>5.6772349545232395</v>
      </c>
      <c r="BR286" s="37">
        <f t="shared" si="246"/>
        <v>186.01507445024774</v>
      </c>
      <c r="BS286" s="13">
        <f t="shared" si="228"/>
        <v>37862.051270571887</v>
      </c>
      <c r="BT286">
        <f t="shared" si="247"/>
        <v>319.33215638888112</v>
      </c>
      <c r="BU286" s="13">
        <f t="shared" si="229"/>
        <v>829.96785815000442</v>
      </c>
      <c r="BV286" s="13">
        <f t="shared" si="255"/>
        <v>117588208.32452293</v>
      </c>
      <c r="BW286" s="13">
        <f t="shared" si="230"/>
        <v>16763.732445960341</v>
      </c>
      <c r="BX286">
        <f t="shared" si="248"/>
        <v>117588267.35174985</v>
      </c>
      <c r="BY286" s="13">
        <f t="shared" si="231"/>
        <v>117588852.55430891</v>
      </c>
    </row>
    <row r="287" spans="29:77" x14ac:dyDescent="0.2">
      <c r="AC287">
        <v>285</v>
      </c>
      <c r="AD287" s="37">
        <f t="shared" si="232"/>
        <v>370951371.2937628</v>
      </c>
      <c r="AE287" s="13">
        <f t="shared" si="208"/>
        <v>30762.916657339658</v>
      </c>
      <c r="AF287">
        <f t="shared" si="249"/>
        <v>370951479.23382127</v>
      </c>
      <c r="AG287" s="13">
        <f t="shared" si="209"/>
        <v>370952418.14796197</v>
      </c>
      <c r="AH287" s="13">
        <f t="shared" si="250"/>
        <v>370951371.16391802</v>
      </c>
      <c r="AI287" s="13">
        <f t="shared" si="210"/>
        <v>16763.732445960341</v>
      </c>
      <c r="AJ287">
        <f t="shared" si="233"/>
        <v>370951429.98403186</v>
      </c>
      <c r="AK287" s="13">
        <f t="shared" si="211"/>
        <v>370952418.14796197</v>
      </c>
      <c r="AL287" s="37">
        <f t="shared" si="234"/>
        <v>628.5495075911399</v>
      </c>
      <c r="AM287" s="13">
        <f t="shared" si="212"/>
        <v>30762.916657339658</v>
      </c>
      <c r="AN287">
        <f t="shared" si="235"/>
        <v>736.48956603794568</v>
      </c>
      <c r="AO287" s="13">
        <f t="shared" si="213"/>
        <v>2813.5073827337451</v>
      </c>
      <c r="AP287" s="13">
        <f t="shared" si="251"/>
        <v>628.41966277274457</v>
      </c>
      <c r="AQ287" s="13">
        <f t="shared" si="214"/>
        <v>16763.732445960341</v>
      </c>
      <c r="AR287" s="13">
        <f t="shared" si="236"/>
        <v>687.23977661821948</v>
      </c>
      <c r="AS287" s="38">
        <f t="shared" si="215"/>
        <v>2813.5073827337451</v>
      </c>
      <c r="AT287" s="37">
        <f t="shared" si="237"/>
        <v>80763974.665005758</v>
      </c>
      <c r="AU287" s="13">
        <f t="shared" si="216"/>
        <v>33129.294861750393</v>
      </c>
      <c r="AV287">
        <f t="shared" si="238"/>
        <v>80764090.908145621</v>
      </c>
      <c r="AW287" s="13">
        <f t="shared" si="217"/>
        <v>80764377.431120396</v>
      </c>
      <c r="AX287" s="13">
        <f t="shared" si="252"/>
        <v>197675123.00301972</v>
      </c>
      <c r="AY287" s="13">
        <f t="shared" si="218"/>
        <v>16763.732445960341</v>
      </c>
      <c r="AZ287">
        <f t="shared" si="239"/>
        <v>197675181.82313356</v>
      </c>
      <c r="BA287" s="13">
        <f t="shared" si="219"/>
        <v>197675525.94803166</v>
      </c>
      <c r="BB287" s="37">
        <f t="shared" si="240"/>
        <v>112.97425663945214</v>
      </c>
      <c r="BC287" s="13">
        <f t="shared" si="220"/>
        <v>30762.916657339658</v>
      </c>
      <c r="BD287">
        <f t="shared" si="241"/>
        <v>220.91431508625794</v>
      </c>
      <c r="BE287" s="13">
        <f t="shared" si="221"/>
        <v>503.35057957927143</v>
      </c>
      <c r="BF287" s="13">
        <f t="shared" si="253"/>
        <v>112.84441182105685</v>
      </c>
      <c r="BG287" s="13">
        <f t="shared" si="222"/>
        <v>16763.732445960341</v>
      </c>
      <c r="BH287">
        <f t="shared" si="242"/>
        <v>171.66452566653174</v>
      </c>
      <c r="BI287" s="13">
        <f t="shared" si="223"/>
        <v>503.35057957927143</v>
      </c>
      <c r="BJ287" s="37">
        <f t="shared" si="243"/>
        <v>1.3160841587359395</v>
      </c>
      <c r="BK287" s="13">
        <f t="shared" si="224"/>
        <v>2366.3782044107429</v>
      </c>
      <c r="BL287">
        <f t="shared" si="244"/>
        <v>9.6191655777210023</v>
      </c>
      <c r="BM287" s="13">
        <f t="shared" si="225"/>
        <v>5.6772349545232395</v>
      </c>
      <c r="BN287" s="13">
        <f t="shared" si="254"/>
        <v>1.7748691837326502</v>
      </c>
      <c r="BO287" s="13">
        <f t="shared" si="226"/>
        <v>16763.732445960341</v>
      </c>
      <c r="BP287">
        <f t="shared" si="245"/>
        <v>60.594983029207526</v>
      </c>
      <c r="BQ287" s="13">
        <f t="shared" si="227"/>
        <v>5.6772349545232395</v>
      </c>
      <c r="BR287" s="37">
        <f t="shared" si="246"/>
        <v>186.01507445024774</v>
      </c>
      <c r="BS287" s="13">
        <f t="shared" si="228"/>
        <v>37862.051270571887</v>
      </c>
      <c r="BT287">
        <f t="shared" si="247"/>
        <v>318.86437715400871</v>
      </c>
      <c r="BU287" s="13">
        <f t="shared" si="229"/>
        <v>829.96785815000442</v>
      </c>
      <c r="BV287" s="13">
        <f t="shared" si="255"/>
        <v>117588208.32452293</v>
      </c>
      <c r="BW287" s="13">
        <f t="shared" si="230"/>
        <v>16763.732445960341</v>
      </c>
      <c r="BX287">
        <f t="shared" si="248"/>
        <v>117588267.14463678</v>
      </c>
      <c r="BY287" s="13">
        <f t="shared" si="231"/>
        <v>117588852.55430891</v>
      </c>
    </row>
    <row r="288" spans="29:77" x14ac:dyDescent="0.2">
      <c r="AC288">
        <v>286</v>
      </c>
      <c r="AD288" s="37">
        <f t="shared" si="232"/>
        <v>370951371.2937628</v>
      </c>
      <c r="AE288" s="13">
        <f t="shared" si="208"/>
        <v>30762.916657339658</v>
      </c>
      <c r="AF288">
        <f t="shared" si="249"/>
        <v>370951478.85640848</v>
      </c>
      <c r="AG288" s="13">
        <f t="shared" si="209"/>
        <v>370952418.14796197</v>
      </c>
      <c r="AH288" s="13">
        <f t="shared" si="250"/>
        <v>370951371.16391802</v>
      </c>
      <c r="AI288" s="13">
        <f t="shared" si="210"/>
        <v>16763.732445960341</v>
      </c>
      <c r="AJ288">
        <f t="shared" si="233"/>
        <v>370951429.7783671</v>
      </c>
      <c r="AK288" s="13">
        <f t="shared" si="211"/>
        <v>370952418.14796197</v>
      </c>
      <c r="AL288" s="37">
        <f t="shared" si="234"/>
        <v>628.5495075911399</v>
      </c>
      <c r="AM288" s="13">
        <f t="shared" si="212"/>
        <v>30762.916657339658</v>
      </c>
      <c r="AN288">
        <f t="shared" si="235"/>
        <v>736.11215324617365</v>
      </c>
      <c r="AO288" s="13">
        <f t="shared" si="213"/>
        <v>2813.5073827337451</v>
      </c>
      <c r="AP288" s="13">
        <f t="shared" si="251"/>
        <v>628.41966277274457</v>
      </c>
      <c r="AQ288" s="13">
        <f t="shared" si="214"/>
        <v>16763.732445960341</v>
      </c>
      <c r="AR288" s="13">
        <f t="shared" si="236"/>
        <v>687.034111884494</v>
      </c>
      <c r="AS288" s="38">
        <f t="shared" si="215"/>
        <v>2813.5073827337451</v>
      </c>
      <c r="AT288" s="37">
        <f t="shared" si="237"/>
        <v>80763974.665005758</v>
      </c>
      <c r="AU288" s="13">
        <f t="shared" si="216"/>
        <v>33129.294861750393</v>
      </c>
      <c r="AV288">
        <f t="shared" si="238"/>
        <v>80764090.501701072</v>
      </c>
      <c r="AW288" s="13">
        <f t="shared" si="217"/>
        <v>80764377.431120396</v>
      </c>
      <c r="AX288" s="13">
        <f t="shared" si="252"/>
        <v>197675123.00301972</v>
      </c>
      <c r="AY288" s="13">
        <f t="shared" si="218"/>
        <v>16763.732445960341</v>
      </c>
      <c r="AZ288">
        <f t="shared" si="239"/>
        <v>197675181.61746883</v>
      </c>
      <c r="BA288" s="13">
        <f t="shared" si="219"/>
        <v>197675525.94803166</v>
      </c>
      <c r="BB288" s="37">
        <f t="shared" si="240"/>
        <v>112.97425663945214</v>
      </c>
      <c r="BC288" s="13">
        <f t="shared" si="220"/>
        <v>30762.916657339658</v>
      </c>
      <c r="BD288">
        <f t="shared" si="241"/>
        <v>220.53690229448591</v>
      </c>
      <c r="BE288" s="13">
        <f t="shared" si="221"/>
        <v>503.35057957927143</v>
      </c>
      <c r="BF288" s="13">
        <f t="shared" si="253"/>
        <v>112.84441182105685</v>
      </c>
      <c r="BG288" s="13">
        <f t="shared" si="222"/>
        <v>16763.732445960341</v>
      </c>
      <c r="BH288">
        <f t="shared" si="242"/>
        <v>171.45886093280629</v>
      </c>
      <c r="BI288" s="13">
        <f t="shared" si="223"/>
        <v>503.35057957927143</v>
      </c>
      <c r="BJ288" s="37">
        <f t="shared" si="243"/>
        <v>1.3160841587359395</v>
      </c>
      <c r="BK288" s="13">
        <f t="shared" si="224"/>
        <v>2366.3782044107429</v>
      </c>
      <c r="BL288">
        <f t="shared" si="244"/>
        <v>9.5901338245077685</v>
      </c>
      <c r="BM288" s="13">
        <f t="shared" si="225"/>
        <v>5.6772349545232395</v>
      </c>
      <c r="BN288" s="13">
        <f t="shared" si="254"/>
        <v>1.7748691837326502</v>
      </c>
      <c r="BO288" s="13">
        <f t="shared" si="226"/>
        <v>16763.732445960341</v>
      </c>
      <c r="BP288">
        <f t="shared" si="245"/>
        <v>60.389318295482092</v>
      </c>
      <c r="BQ288" s="13">
        <f t="shared" si="227"/>
        <v>5.6772349545232395</v>
      </c>
      <c r="BR288" s="37">
        <f t="shared" si="246"/>
        <v>186.01507445024774</v>
      </c>
      <c r="BS288" s="13">
        <f t="shared" si="228"/>
        <v>37862.051270571887</v>
      </c>
      <c r="BT288">
        <f t="shared" si="247"/>
        <v>318.39986910259699</v>
      </c>
      <c r="BU288" s="13">
        <f t="shared" si="229"/>
        <v>829.96785815000442</v>
      </c>
      <c r="BV288" s="13">
        <f t="shared" si="255"/>
        <v>117588208.32452293</v>
      </c>
      <c r="BW288" s="13">
        <f t="shared" si="230"/>
        <v>16763.732445960341</v>
      </c>
      <c r="BX288">
        <f t="shared" si="248"/>
        <v>117588266.93897204</v>
      </c>
      <c r="BY288" s="13">
        <f t="shared" si="231"/>
        <v>117588852.55430891</v>
      </c>
    </row>
    <row r="289" spans="29:77" x14ac:dyDescent="0.2">
      <c r="AC289">
        <v>287</v>
      </c>
      <c r="AD289" s="37">
        <f t="shared" si="232"/>
        <v>370951371.2937628</v>
      </c>
      <c r="AE289" s="13">
        <f t="shared" si="208"/>
        <v>30762.916657339658</v>
      </c>
      <c r="AF289">
        <f t="shared" si="249"/>
        <v>370951478.48162574</v>
      </c>
      <c r="AG289" s="13">
        <f t="shared" si="209"/>
        <v>370952418.14796197</v>
      </c>
      <c r="AH289" s="13">
        <f t="shared" si="250"/>
        <v>370951371.16391802</v>
      </c>
      <c r="AI289" s="13">
        <f t="shared" si="210"/>
        <v>16763.732445960341</v>
      </c>
      <c r="AJ289">
        <f t="shared" si="233"/>
        <v>370951429.5741356</v>
      </c>
      <c r="AK289" s="13">
        <f t="shared" si="211"/>
        <v>370952418.14796197</v>
      </c>
      <c r="AL289" s="37">
        <f t="shared" si="234"/>
        <v>628.5495075911399</v>
      </c>
      <c r="AM289" s="13">
        <f t="shared" si="212"/>
        <v>30762.916657339658</v>
      </c>
      <c r="AN289">
        <f t="shared" si="235"/>
        <v>735.73737050869966</v>
      </c>
      <c r="AO289" s="13">
        <f t="shared" si="213"/>
        <v>2813.5073827337451</v>
      </c>
      <c r="AP289" s="13">
        <f t="shared" si="251"/>
        <v>628.41966277274457</v>
      </c>
      <c r="AQ289" s="13">
        <f t="shared" si="214"/>
        <v>16763.732445960341</v>
      </c>
      <c r="AR289" s="13">
        <f t="shared" si="236"/>
        <v>686.82988035448795</v>
      </c>
      <c r="AS289" s="38">
        <f t="shared" si="215"/>
        <v>2813.5073827337451</v>
      </c>
      <c r="AT289" s="37">
        <f t="shared" si="237"/>
        <v>80763974.665005758</v>
      </c>
      <c r="AU289" s="13">
        <f t="shared" si="216"/>
        <v>33129.294861750393</v>
      </c>
      <c r="AV289">
        <f t="shared" si="238"/>
        <v>80764090.098088905</v>
      </c>
      <c r="AW289" s="13">
        <f t="shared" si="217"/>
        <v>80764377.431120396</v>
      </c>
      <c r="AX289" s="13">
        <f t="shared" si="252"/>
        <v>197675123.00301972</v>
      </c>
      <c r="AY289" s="13">
        <f t="shared" si="218"/>
        <v>16763.732445960341</v>
      </c>
      <c r="AZ289">
        <f t="shared" si="239"/>
        <v>197675181.4132373</v>
      </c>
      <c r="BA289" s="13">
        <f t="shared" si="219"/>
        <v>197675525.94803166</v>
      </c>
      <c r="BB289" s="37">
        <f t="shared" si="240"/>
        <v>112.97425663945214</v>
      </c>
      <c r="BC289" s="13">
        <f t="shared" si="220"/>
        <v>30762.916657339658</v>
      </c>
      <c r="BD289">
        <f t="shared" si="241"/>
        <v>220.16211955701192</v>
      </c>
      <c r="BE289" s="13">
        <f t="shared" si="221"/>
        <v>503.35057957927143</v>
      </c>
      <c r="BF289" s="13">
        <f t="shared" si="253"/>
        <v>112.84441182105685</v>
      </c>
      <c r="BG289" s="13">
        <f t="shared" si="222"/>
        <v>16763.732445960341</v>
      </c>
      <c r="BH289">
        <f t="shared" si="242"/>
        <v>171.25462940280019</v>
      </c>
      <c r="BI289" s="13">
        <f t="shared" si="223"/>
        <v>503.35057957927143</v>
      </c>
      <c r="BJ289" s="37">
        <f t="shared" si="243"/>
        <v>1.3160841587359395</v>
      </c>
      <c r="BK289" s="13">
        <f t="shared" si="224"/>
        <v>2366.3782044107429</v>
      </c>
      <c r="BL289">
        <f t="shared" si="244"/>
        <v>9.5613043831636162</v>
      </c>
      <c r="BM289" s="13">
        <f t="shared" si="225"/>
        <v>5.6772349545232395</v>
      </c>
      <c r="BN289" s="13">
        <f t="shared" si="254"/>
        <v>1.7748691837326502</v>
      </c>
      <c r="BO289" s="13">
        <f t="shared" si="226"/>
        <v>16763.732445960341</v>
      </c>
      <c r="BP289">
        <f t="shared" si="245"/>
        <v>60.185086765475994</v>
      </c>
      <c r="BQ289" s="13">
        <f t="shared" si="227"/>
        <v>5.6772349545232395</v>
      </c>
      <c r="BR289" s="37">
        <f t="shared" si="246"/>
        <v>186.01507445024774</v>
      </c>
      <c r="BS289" s="13">
        <f t="shared" si="228"/>
        <v>37862.051270571887</v>
      </c>
      <c r="BT289">
        <f t="shared" si="247"/>
        <v>317.93859804109059</v>
      </c>
      <c r="BU289" s="13">
        <f t="shared" si="229"/>
        <v>829.96785815000442</v>
      </c>
      <c r="BV289" s="13">
        <f t="shared" si="255"/>
        <v>117588208.32452293</v>
      </c>
      <c r="BW289" s="13">
        <f t="shared" si="230"/>
        <v>16763.732445960341</v>
      </c>
      <c r="BX289">
        <f t="shared" si="248"/>
        <v>117588266.73474051</v>
      </c>
      <c r="BY289" s="13">
        <f t="shared" si="231"/>
        <v>117588852.55430891</v>
      </c>
    </row>
    <row r="290" spans="29:77" x14ac:dyDescent="0.2">
      <c r="AC290">
        <v>288</v>
      </c>
      <c r="AD290" s="37">
        <f t="shared" si="232"/>
        <v>370951371.2937628</v>
      </c>
      <c r="AE290" s="13">
        <f t="shared" si="208"/>
        <v>30762.916657339658</v>
      </c>
      <c r="AF290">
        <f t="shared" si="249"/>
        <v>370951478.10944563</v>
      </c>
      <c r="AG290" s="13">
        <f t="shared" si="209"/>
        <v>370952418.14796197</v>
      </c>
      <c r="AH290" s="13">
        <f t="shared" si="250"/>
        <v>370951371.16391802</v>
      </c>
      <c r="AI290" s="13">
        <f t="shared" si="210"/>
        <v>16763.732445960341</v>
      </c>
      <c r="AJ290">
        <f t="shared" si="233"/>
        <v>370951429.37132233</v>
      </c>
      <c r="AK290" s="13">
        <f t="shared" si="211"/>
        <v>370952418.14796197</v>
      </c>
      <c r="AL290" s="37">
        <f t="shared" si="234"/>
        <v>628.5495075911399</v>
      </c>
      <c r="AM290" s="13">
        <f t="shared" si="212"/>
        <v>30762.916657339658</v>
      </c>
      <c r="AN290">
        <f t="shared" si="235"/>
        <v>735.36519042912482</v>
      </c>
      <c r="AO290" s="13">
        <f t="shared" si="213"/>
        <v>2813.5073827337451</v>
      </c>
      <c r="AP290" s="13">
        <f t="shared" si="251"/>
        <v>628.41966277274457</v>
      </c>
      <c r="AQ290" s="13">
        <f t="shared" si="214"/>
        <v>16763.732445960341</v>
      </c>
      <c r="AR290" s="13">
        <f t="shared" si="236"/>
        <v>686.62706709899578</v>
      </c>
      <c r="AS290" s="38">
        <f t="shared" si="215"/>
        <v>2813.5073827337451</v>
      </c>
      <c r="AT290" s="37">
        <f t="shared" si="237"/>
        <v>80763974.665005758</v>
      </c>
      <c r="AU290" s="13">
        <f t="shared" si="216"/>
        <v>33129.294861750393</v>
      </c>
      <c r="AV290">
        <f t="shared" si="238"/>
        <v>80764089.697279587</v>
      </c>
      <c r="AW290" s="13">
        <f t="shared" si="217"/>
        <v>80764377.431120396</v>
      </c>
      <c r="AX290" s="13">
        <f t="shared" si="252"/>
        <v>197675123.00301972</v>
      </c>
      <c r="AY290" s="13">
        <f t="shared" si="218"/>
        <v>16763.732445960341</v>
      </c>
      <c r="AZ290">
        <f t="shared" si="239"/>
        <v>197675181.21042404</v>
      </c>
      <c r="BA290" s="13">
        <f t="shared" si="219"/>
        <v>197675525.94803166</v>
      </c>
      <c r="BB290" s="37">
        <f t="shared" si="240"/>
        <v>112.97425663945214</v>
      </c>
      <c r="BC290" s="13">
        <f t="shared" si="220"/>
        <v>30762.916657339658</v>
      </c>
      <c r="BD290">
        <f t="shared" si="241"/>
        <v>219.78993947743706</v>
      </c>
      <c r="BE290" s="13">
        <f t="shared" si="221"/>
        <v>503.35057957927143</v>
      </c>
      <c r="BF290" s="13">
        <f t="shared" si="253"/>
        <v>112.84441182105685</v>
      </c>
      <c r="BG290" s="13">
        <f t="shared" si="222"/>
        <v>16763.732445960341</v>
      </c>
      <c r="BH290">
        <f t="shared" si="242"/>
        <v>171.05181614730805</v>
      </c>
      <c r="BI290" s="13">
        <f t="shared" si="223"/>
        <v>503.35057957927143</v>
      </c>
      <c r="BJ290" s="37">
        <f t="shared" si="243"/>
        <v>1.3160841587359395</v>
      </c>
      <c r="BK290" s="13">
        <f t="shared" si="224"/>
        <v>2366.3782044107429</v>
      </c>
      <c r="BL290">
        <f t="shared" si="244"/>
        <v>9.5326751462732418</v>
      </c>
      <c r="BM290" s="13">
        <f t="shared" si="225"/>
        <v>5.6772349545232395</v>
      </c>
      <c r="BN290" s="13">
        <f t="shared" si="254"/>
        <v>1.7748691837326502</v>
      </c>
      <c r="BO290" s="13">
        <f t="shared" si="226"/>
        <v>16763.732445960341</v>
      </c>
      <c r="BP290">
        <f t="shared" si="245"/>
        <v>59.982273509983827</v>
      </c>
      <c r="BQ290" s="13">
        <f t="shared" si="227"/>
        <v>5.6772349545232395</v>
      </c>
      <c r="BR290" s="37">
        <f t="shared" si="246"/>
        <v>186.01507445024774</v>
      </c>
      <c r="BS290" s="13">
        <f t="shared" si="228"/>
        <v>37862.051270571887</v>
      </c>
      <c r="BT290">
        <f t="shared" si="247"/>
        <v>317.48053025084459</v>
      </c>
      <c r="BU290" s="13">
        <f t="shared" si="229"/>
        <v>829.96785815000442</v>
      </c>
      <c r="BV290" s="13">
        <f t="shared" si="255"/>
        <v>117588208.32452293</v>
      </c>
      <c r="BW290" s="13">
        <f t="shared" si="230"/>
        <v>16763.732445960341</v>
      </c>
      <c r="BX290">
        <f t="shared" si="248"/>
        <v>117588266.53192726</v>
      </c>
      <c r="BY290" s="13">
        <f t="shared" si="231"/>
        <v>117588852.55430891</v>
      </c>
    </row>
    <row r="291" spans="29:77" x14ac:dyDescent="0.2">
      <c r="AC291">
        <v>289</v>
      </c>
      <c r="AD291" s="37">
        <f t="shared" si="232"/>
        <v>370951371.2937628</v>
      </c>
      <c r="AE291" s="13">
        <f t="shared" si="208"/>
        <v>30762.916657339658</v>
      </c>
      <c r="AF291">
        <f t="shared" si="249"/>
        <v>370951477.73984122</v>
      </c>
      <c r="AG291" s="13">
        <f t="shared" si="209"/>
        <v>370952418.14796197</v>
      </c>
      <c r="AH291" s="13">
        <f t="shared" si="250"/>
        <v>370951371.16391802</v>
      </c>
      <c r="AI291" s="13">
        <f t="shared" si="210"/>
        <v>16763.732445960341</v>
      </c>
      <c r="AJ291">
        <f t="shared" si="233"/>
        <v>370951429.16991264</v>
      </c>
      <c r="AK291" s="13">
        <f t="shared" si="211"/>
        <v>370952418.14796197</v>
      </c>
      <c r="AL291" s="37">
        <f t="shared" si="234"/>
        <v>628.5495075911399</v>
      </c>
      <c r="AM291" s="13">
        <f t="shared" si="212"/>
        <v>30762.916657339658</v>
      </c>
      <c r="AN291">
        <f t="shared" si="235"/>
        <v>734.99558599023908</v>
      </c>
      <c r="AO291" s="13">
        <f t="shared" si="213"/>
        <v>2813.5073827337451</v>
      </c>
      <c r="AP291" s="13">
        <f t="shared" si="251"/>
        <v>628.41966277274457</v>
      </c>
      <c r="AQ291" s="13">
        <f t="shared" si="214"/>
        <v>16763.732445960341</v>
      </c>
      <c r="AR291" s="13">
        <f t="shared" si="236"/>
        <v>686.42565739544466</v>
      </c>
      <c r="AS291" s="38">
        <f t="shared" si="215"/>
        <v>2813.5073827337451</v>
      </c>
      <c r="AT291" s="37">
        <f t="shared" si="237"/>
        <v>80763974.665005758</v>
      </c>
      <c r="AU291" s="13">
        <f t="shared" si="216"/>
        <v>33129.294861750393</v>
      </c>
      <c r="AV291">
        <f t="shared" si="238"/>
        <v>80764089.299244031</v>
      </c>
      <c r="AW291" s="13">
        <f t="shared" si="217"/>
        <v>80764377.431120396</v>
      </c>
      <c r="AX291" s="13">
        <f t="shared" si="252"/>
        <v>197675123.00301972</v>
      </c>
      <c r="AY291" s="13">
        <f t="shared" si="218"/>
        <v>16763.732445960341</v>
      </c>
      <c r="AZ291">
        <f t="shared" si="239"/>
        <v>197675181.00901434</v>
      </c>
      <c r="BA291" s="13">
        <f t="shared" si="219"/>
        <v>197675525.94803166</v>
      </c>
      <c r="BB291" s="37">
        <f t="shared" si="240"/>
        <v>112.97425663945214</v>
      </c>
      <c r="BC291" s="13">
        <f t="shared" si="220"/>
        <v>30762.916657339658</v>
      </c>
      <c r="BD291">
        <f t="shared" si="241"/>
        <v>219.42033503855129</v>
      </c>
      <c r="BE291" s="13">
        <f t="shared" si="221"/>
        <v>503.35057957927143</v>
      </c>
      <c r="BF291" s="13">
        <f t="shared" si="253"/>
        <v>112.84441182105685</v>
      </c>
      <c r="BG291" s="13">
        <f t="shared" si="222"/>
        <v>16763.732445960341</v>
      </c>
      <c r="BH291">
        <f t="shared" si="242"/>
        <v>170.85040644375698</v>
      </c>
      <c r="BI291" s="13">
        <f t="shared" si="223"/>
        <v>503.35057957927143</v>
      </c>
      <c r="BJ291" s="37">
        <f t="shared" si="243"/>
        <v>1.3160841587359395</v>
      </c>
      <c r="BK291" s="13">
        <f t="shared" si="224"/>
        <v>2366.3782044107429</v>
      </c>
      <c r="BL291">
        <f t="shared" si="244"/>
        <v>9.5042440355897213</v>
      </c>
      <c r="BM291" s="13">
        <f t="shared" si="225"/>
        <v>5.6772349545232395</v>
      </c>
      <c r="BN291" s="13">
        <f t="shared" si="254"/>
        <v>1.7748691837326502</v>
      </c>
      <c r="BO291" s="13">
        <f t="shared" si="226"/>
        <v>16763.732445960341</v>
      </c>
      <c r="BP291">
        <f t="shared" si="245"/>
        <v>59.780863806432791</v>
      </c>
      <c r="BQ291" s="13">
        <f t="shared" si="227"/>
        <v>5.6772349545232395</v>
      </c>
      <c r="BR291" s="37">
        <f t="shared" si="246"/>
        <v>186.01507445024774</v>
      </c>
      <c r="BS291" s="13">
        <f t="shared" si="228"/>
        <v>37862.051270571887</v>
      </c>
      <c r="BT291">
        <f t="shared" si="247"/>
        <v>317.02563247990827</v>
      </c>
      <c r="BU291" s="13">
        <f t="shared" si="229"/>
        <v>829.96785815000442</v>
      </c>
      <c r="BV291" s="13">
        <f t="shared" si="255"/>
        <v>117588208.32452293</v>
      </c>
      <c r="BW291" s="13">
        <f t="shared" si="230"/>
        <v>16763.732445960341</v>
      </c>
      <c r="BX291">
        <f t="shared" si="248"/>
        <v>117588266.33051755</v>
      </c>
      <c r="BY291" s="13">
        <f t="shared" si="231"/>
        <v>117588852.55430891</v>
      </c>
    </row>
    <row r="292" spans="29:77" x14ac:dyDescent="0.2">
      <c r="AC292">
        <v>290</v>
      </c>
      <c r="AD292" s="37">
        <f t="shared" si="232"/>
        <v>370951371.2937628</v>
      </c>
      <c r="AE292" s="13">
        <f t="shared" si="208"/>
        <v>30762.916657339658</v>
      </c>
      <c r="AF292">
        <f t="shared" si="249"/>
        <v>370951477.37278575</v>
      </c>
      <c r="AG292" s="13">
        <f t="shared" si="209"/>
        <v>370952418.14796197</v>
      </c>
      <c r="AH292" s="13">
        <f t="shared" si="250"/>
        <v>370951371.16391802</v>
      </c>
      <c r="AI292" s="13">
        <f t="shared" si="210"/>
        <v>16763.732445960341</v>
      </c>
      <c r="AJ292">
        <f t="shared" si="233"/>
        <v>370951428.96989197</v>
      </c>
      <c r="AK292" s="13">
        <f t="shared" si="211"/>
        <v>370952418.14796197</v>
      </c>
      <c r="AL292" s="37">
        <f t="shared" si="234"/>
        <v>628.5495075911399</v>
      </c>
      <c r="AM292" s="13">
        <f t="shared" si="212"/>
        <v>30762.916657339658</v>
      </c>
      <c r="AN292">
        <f t="shared" si="235"/>
        <v>734.62853054748359</v>
      </c>
      <c r="AO292" s="13">
        <f t="shared" si="213"/>
        <v>2813.5073827337451</v>
      </c>
      <c r="AP292" s="13">
        <f t="shared" si="251"/>
        <v>628.41966277274457</v>
      </c>
      <c r="AQ292" s="13">
        <f t="shared" si="214"/>
        <v>16763.732445960341</v>
      </c>
      <c r="AR292" s="13">
        <f t="shared" si="236"/>
        <v>686.22563672433193</v>
      </c>
      <c r="AS292" s="38">
        <f t="shared" si="215"/>
        <v>2813.5073827337451</v>
      </c>
      <c r="AT292" s="37">
        <f t="shared" si="237"/>
        <v>80763974.665005758</v>
      </c>
      <c r="AU292" s="13">
        <f t="shared" si="216"/>
        <v>33129.294861750393</v>
      </c>
      <c r="AV292">
        <f t="shared" si="238"/>
        <v>80764088.903953552</v>
      </c>
      <c r="AW292" s="13">
        <f t="shared" si="217"/>
        <v>80764377.431120396</v>
      </c>
      <c r="AX292" s="13">
        <f t="shared" si="252"/>
        <v>197675123.00301972</v>
      </c>
      <c r="AY292" s="13">
        <f t="shared" si="218"/>
        <v>16763.732445960341</v>
      </c>
      <c r="AZ292">
        <f t="shared" si="239"/>
        <v>197675180.80899367</v>
      </c>
      <c r="BA292" s="13">
        <f t="shared" si="219"/>
        <v>197675525.94803166</v>
      </c>
      <c r="BB292" s="37">
        <f t="shared" si="240"/>
        <v>112.97425663945214</v>
      </c>
      <c r="BC292" s="13">
        <f t="shared" si="220"/>
        <v>30762.916657339658</v>
      </c>
      <c r="BD292">
        <f t="shared" si="241"/>
        <v>219.0532795957958</v>
      </c>
      <c r="BE292" s="13">
        <f t="shared" si="221"/>
        <v>503.35057957927143</v>
      </c>
      <c r="BF292" s="13">
        <f t="shared" si="253"/>
        <v>112.84441182105685</v>
      </c>
      <c r="BG292" s="13">
        <f t="shared" si="222"/>
        <v>16763.732445960341</v>
      </c>
      <c r="BH292">
        <f t="shared" si="242"/>
        <v>170.65038577264423</v>
      </c>
      <c r="BI292" s="13">
        <f t="shared" si="223"/>
        <v>503.35057957927143</v>
      </c>
      <c r="BJ292" s="37">
        <f t="shared" si="243"/>
        <v>1.3160841587359395</v>
      </c>
      <c r="BK292" s="13">
        <f t="shared" si="224"/>
        <v>2366.3782044107429</v>
      </c>
      <c r="BL292">
        <f t="shared" si="244"/>
        <v>9.4760090015316045</v>
      </c>
      <c r="BM292" s="13">
        <f t="shared" si="225"/>
        <v>5.6772349545232395</v>
      </c>
      <c r="BN292" s="13">
        <f t="shared" si="254"/>
        <v>1.7748691837326502</v>
      </c>
      <c r="BO292" s="13">
        <f t="shared" si="226"/>
        <v>16763.732445960341</v>
      </c>
      <c r="BP292">
        <f t="shared" si="245"/>
        <v>59.580843135320031</v>
      </c>
      <c r="BQ292" s="13">
        <f t="shared" si="227"/>
        <v>5.6772349545232395</v>
      </c>
      <c r="BR292" s="37">
        <f t="shared" si="246"/>
        <v>186.01507445024774</v>
      </c>
      <c r="BS292" s="13">
        <f t="shared" si="228"/>
        <v>37862.051270571887</v>
      </c>
      <c r="BT292">
        <f t="shared" si="247"/>
        <v>316.57387193497834</v>
      </c>
      <c r="BU292" s="13">
        <f t="shared" si="229"/>
        <v>829.96785815000442</v>
      </c>
      <c r="BV292" s="13">
        <f t="shared" si="255"/>
        <v>117588208.32452293</v>
      </c>
      <c r="BW292" s="13">
        <f t="shared" si="230"/>
        <v>16763.732445960341</v>
      </c>
      <c r="BX292">
        <f t="shared" si="248"/>
        <v>117588266.13049687</v>
      </c>
      <c r="BY292" s="13">
        <f t="shared" si="231"/>
        <v>117588852.55430891</v>
      </c>
    </row>
    <row r="293" spans="29:77" x14ac:dyDescent="0.2">
      <c r="AC293">
        <v>291</v>
      </c>
      <c r="AD293" s="37">
        <f t="shared" si="232"/>
        <v>370951371.2937628</v>
      </c>
      <c r="AE293" s="13">
        <f t="shared" si="208"/>
        <v>30762.916657339658</v>
      </c>
      <c r="AF293">
        <f t="shared" si="249"/>
        <v>370951477.00825304</v>
      </c>
      <c r="AG293" s="13">
        <f t="shared" si="209"/>
        <v>370952418.14796197</v>
      </c>
      <c r="AH293" s="13">
        <f t="shared" si="250"/>
        <v>370951371.16391802</v>
      </c>
      <c r="AI293" s="13">
        <f t="shared" si="210"/>
        <v>16763.732445960341</v>
      </c>
      <c r="AJ293">
        <f t="shared" si="233"/>
        <v>370951428.77124602</v>
      </c>
      <c r="AK293" s="13">
        <f t="shared" si="211"/>
        <v>370952418.14796197</v>
      </c>
      <c r="AL293" s="37">
        <f t="shared" si="234"/>
        <v>628.5495075911399</v>
      </c>
      <c r="AM293" s="13">
        <f t="shared" si="212"/>
        <v>30762.916657339658</v>
      </c>
      <c r="AN293">
        <f t="shared" si="235"/>
        <v>734.26399782254771</v>
      </c>
      <c r="AO293" s="13">
        <f t="shared" si="213"/>
        <v>2813.5073827337451</v>
      </c>
      <c r="AP293" s="13">
        <f t="shared" si="251"/>
        <v>628.41966277274457</v>
      </c>
      <c r="AQ293" s="13">
        <f t="shared" si="214"/>
        <v>16763.732445960341</v>
      </c>
      <c r="AR293" s="13">
        <f t="shared" si="236"/>
        <v>686.02699076573549</v>
      </c>
      <c r="AS293" s="38">
        <f t="shared" si="215"/>
        <v>2813.5073827337451</v>
      </c>
      <c r="AT293" s="37">
        <f t="shared" si="237"/>
        <v>80763974.665005758</v>
      </c>
      <c r="AU293" s="13">
        <f t="shared" si="216"/>
        <v>33129.294861750393</v>
      </c>
      <c r="AV293">
        <f t="shared" si="238"/>
        <v>80764088.511379853</v>
      </c>
      <c r="AW293" s="13">
        <f t="shared" si="217"/>
        <v>80764377.431120396</v>
      </c>
      <c r="AX293" s="13">
        <f t="shared" si="252"/>
        <v>197675123.00301972</v>
      </c>
      <c r="AY293" s="13">
        <f t="shared" si="218"/>
        <v>16763.732445960341</v>
      </c>
      <c r="AZ293">
        <f t="shared" si="239"/>
        <v>197675180.61034772</v>
      </c>
      <c r="BA293" s="13">
        <f t="shared" si="219"/>
        <v>197675525.94803166</v>
      </c>
      <c r="BB293" s="37">
        <f t="shared" si="240"/>
        <v>112.97425663945214</v>
      </c>
      <c r="BC293" s="13">
        <f t="shared" si="220"/>
        <v>30762.916657339658</v>
      </c>
      <c r="BD293">
        <f t="shared" si="241"/>
        <v>218.68874687085992</v>
      </c>
      <c r="BE293" s="13">
        <f t="shared" si="221"/>
        <v>503.35057957927143</v>
      </c>
      <c r="BF293" s="13">
        <f t="shared" si="253"/>
        <v>112.84441182105685</v>
      </c>
      <c r="BG293" s="13">
        <f t="shared" si="222"/>
        <v>16763.732445960341</v>
      </c>
      <c r="BH293">
        <f t="shared" si="242"/>
        <v>170.4517398140477</v>
      </c>
      <c r="BI293" s="13">
        <f t="shared" si="223"/>
        <v>503.35057957927143</v>
      </c>
      <c r="BJ293" s="37">
        <f t="shared" si="243"/>
        <v>1.3160841587359395</v>
      </c>
      <c r="BK293" s="13">
        <f t="shared" si="224"/>
        <v>2366.3782044107429</v>
      </c>
      <c r="BL293">
        <f t="shared" si="244"/>
        <v>9.4479680226903824</v>
      </c>
      <c r="BM293" s="13">
        <f t="shared" si="225"/>
        <v>5.6772349545232395</v>
      </c>
      <c r="BN293" s="13">
        <f t="shared" si="254"/>
        <v>1.7748691837326502</v>
      </c>
      <c r="BO293" s="13">
        <f t="shared" si="226"/>
        <v>16763.732445960341</v>
      </c>
      <c r="BP293">
        <f t="shared" si="245"/>
        <v>59.382197176723508</v>
      </c>
      <c r="BQ293" s="13">
        <f t="shared" si="227"/>
        <v>5.6772349545232395</v>
      </c>
      <c r="BR293" s="37">
        <f t="shared" si="246"/>
        <v>186.01507445024774</v>
      </c>
      <c r="BS293" s="13">
        <f t="shared" si="228"/>
        <v>37862.051270571887</v>
      </c>
      <c r="BT293">
        <f t="shared" si="247"/>
        <v>316.12521627351884</v>
      </c>
      <c r="BU293" s="13">
        <f t="shared" si="229"/>
        <v>829.96785815000442</v>
      </c>
      <c r="BV293" s="13">
        <f t="shared" si="255"/>
        <v>117588208.32452293</v>
      </c>
      <c r="BW293" s="13">
        <f t="shared" si="230"/>
        <v>16763.732445960341</v>
      </c>
      <c r="BX293">
        <f t="shared" si="248"/>
        <v>117588265.93185093</v>
      </c>
      <c r="BY293" s="13">
        <f t="shared" si="231"/>
        <v>117588852.55430891</v>
      </c>
    </row>
    <row r="294" spans="29:77" x14ac:dyDescent="0.2">
      <c r="AC294">
        <v>292</v>
      </c>
      <c r="AD294" s="37">
        <f t="shared" si="232"/>
        <v>370951371.2937628</v>
      </c>
      <c r="AE294" s="13">
        <f t="shared" si="208"/>
        <v>30762.916657339658</v>
      </c>
      <c r="AF294">
        <f t="shared" si="249"/>
        <v>370951476.64621711</v>
      </c>
      <c r="AG294" s="13">
        <f t="shared" si="209"/>
        <v>370952418.14796197</v>
      </c>
      <c r="AH294" s="13">
        <f t="shared" si="250"/>
        <v>370951371.16391802</v>
      </c>
      <c r="AI294" s="13">
        <f t="shared" si="210"/>
        <v>16763.732445960341</v>
      </c>
      <c r="AJ294">
        <f t="shared" si="233"/>
        <v>370951428.57396066</v>
      </c>
      <c r="AK294" s="13">
        <f t="shared" si="211"/>
        <v>370952418.14796197</v>
      </c>
      <c r="AL294" s="37">
        <f t="shared" si="234"/>
        <v>628.5495075911399</v>
      </c>
      <c r="AM294" s="13">
        <f t="shared" si="212"/>
        <v>30762.916657339658</v>
      </c>
      <c r="AN294">
        <f t="shared" si="235"/>
        <v>733.90196189709764</v>
      </c>
      <c r="AO294" s="13">
        <f t="shared" si="213"/>
        <v>2813.5073827337451</v>
      </c>
      <c r="AP294" s="13">
        <f t="shared" si="251"/>
        <v>628.41966277274457</v>
      </c>
      <c r="AQ294" s="13">
        <f t="shared" si="214"/>
        <v>16763.732445960341</v>
      </c>
      <c r="AR294" s="13">
        <f t="shared" si="236"/>
        <v>685.82970539589644</v>
      </c>
      <c r="AS294" s="38">
        <f t="shared" si="215"/>
        <v>2813.5073827337451</v>
      </c>
      <c r="AT294" s="37">
        <f t="shared" si="237"/>
        <v>80763974.665005758</v>
      </c>
      <c r="AU294" s="13">
        <f t="shared" si="216"/>
        <v>33129.294861750393</v>
      </c>
      <c r="AV294">
        <f t="shared" si="238"/>
        <v>80764088.121495008</v>
      </c>
      <c r="AW294" s="13">
        <f t="shared" si="217"/>
        <v>80764377.431120396</v>
      </c>
      <c r="AX294" s="13">
        <f t="shared" si="252"/>
        <v>197675123.00301972</v>
      </c>
      <c r="AY294" s="13">
        <f t="shared" si="218"/>
        <v>16763.732445960341</v>
      </c>
      <c r="AZ294">
        <f t="shared" si="239"/>
        <v>197675180.41306233</v>
      </c>
      <c r="BA294" s="13">
        <f t="shared" si="219"/>
        <v>197675525.94803166</v>
      </c>
      <c r="BB294" s="37">
        <f t="shared" si="240"/>
        <v>112.97425663945214</v>
      </c>
      <c r="BC294" s="13">
        <f t="shared" si="220"/>
        <v>30762.916657339658</v>
      </c>
      <c r="BD294">
        <f t="shared" si="241"/>
        <v>218.32671094540987</v>
      </c>
      <c r="BE294" s="13">
        <f t="shared" si="221"/>
        <v>503.35057957927143</v>
      </c>
      <c r="BF294" s="13">
        <f t="shared" si="253"/>
        <v>112.84441182105685</v>
      </c>
      <c r="BG294" s="13">
        <f t="shared" si="222"/>
        <v>16763.732445960341</v>
      </c>
      <c r="BH294">
        <f t="shared" si="242"/>
        <v>170.2544544442087</v>
      </c>
      <c r="BI294" s="13">
        <f t="shared" si="223"/>
        <v>503.35057957927143</v>
      </c>
      <c r="BJ294" s="37">
        <f t="shared" si="243"/>
        <v>1.3160841587359395</v>
      </c>
      <c r="BK294" s="13">
        <f t="shared" si="224"/>
        <v>2366.3782044107429</v>
      </c>
      <c r="BL294">
        <f t="shared" si="244"/>
        <v>9.4201191053480731</v>
      </c>
      <c r="BM294" s="13">
        <f t="shared" si="225"/>
        <v>5.6772349545232395</v>
      </c>
      <c r="BN294" s="13">
        <f t="shared" si="254"/>
        <v>1.7748691837326502</v>
      </c>
      <c r="BO294" s="13">
        <f t="shared" si="226"/>
        <v>16763.732445960341</v>
      </c>
      <c r="BP294">
        <f t="shared" si="245"/>
        <v>59.1849118068845</v>
      </c>
      <c r="BQ294" s="13">
        <f t="shared" si="227"/>
        <v>5.6772349545232395</v>
      </c>
      <c r="BR294" s="37">
        <f t="shared" si="246"/>
        <v>186.01507445024774</v>
      </c>
      <c r="BS294" s="13">
        <f t="shared" si="228"/>
        <v>37862.051270571887</v>
      </c>
      <c r="BT294">
        <f t="shared" si="247"/>
        <v>315.67963359604187</v>
      </c>
      <c r="BU294" s="13">
        <f t="shared" si="229"/>
        <v>829.96785815000442</v>
      </c>
      <c r="BV294" s="13">
        <f t="shared" si="255"/>
        <v>117588208.32452293</v>
      </c>
      <c r="BW294" s="13">
        <f t="shared" si="230"/>
        <v>16763.732445960341</v>
      </c>
      <c r="BX294">
        <f t="shared" si="248"/>
        <v>117588265.73456556</v>
      </c>
      <c r="BY294" s="13">
        <f t="shared" si="231"/>
        <v>117588852.55430891</v>
      </c>
    </row>
    <row r="295" spans="29:77" x14ac:dyDescent="0.2">
      <c r="AC295">
        <v>293</v>
      </c>
      <c r="AD295" s="37">
        <f t="shared" si="232"/>
        <v>370951371.2937628</v>
      </c>
      <c r="AE295" s="13">
        <f t="shared" si="208"/>
        <v>30762.916657339658</v>
      </c>
      <c r="AF295">
        <f t="shared" si="249"/>
        <v>370951476.28665245</v>
      </c>
      <c r="AG295" s="13">
        <f t="shared" si="209"/>
        <v>370952418.14796197</v>
      </c>
      <c r="AH295" s="13">
        <f t="shared" si="250"/>
        <v>370951371.16391802</v>
      </c>
      <c r="AI295" s="13">
        <f t="shared" si="210"/>
        <v>16763.732445960341</v>
      </c>
      <c r="AJ295">
        <f t="shared" si="233"/>
        <v>370951428.37802196</v>
      </c>
      <c r="AK295" s="13">
        <f t="shared" si="211"/>
        <v>370952418.14796197</v>
      </c>
      <c r="AL295" s="37">
        <f t="shared" si="234"/>
        <v>628.5495075911399</v>
      </c>
      <c r="AM295" s="13">
        <f t="shared" si="212"/>
        <v>30762.916657339658</v>
      </c>
      <c r="AN295">
        <f t="shared" si="235"/>
        <v>733.54239720663361</v>
      </c>
      <c r="AO295" s="13">
        <f t="shared" si="213"/>
        <v>2813.5073827337451</v>
      </c>
      <c r="AP295" s="13">
        <f t="shared" si="251"/>
        <v>628.41966277274457</v>
      </c>
      <c r="AQ295" s="13">
        <f t="shared" si="214"/>
        <v>16763.732445960341</v>
      </c>
      <c r="AR295" s="13">
        <f t="shared" si="236"/>
        <v>685.63376668387207</v>
      </c>
      <c r="AS295" s="38">
        <f t="shared" si="215"/>
        <v>2813.5073827337451</v>
      </c>
      <c r="AT295" s="37">
        <f t="shared" si="237"/>
        <v>80763974.665005758</v>
      </c>
      <c r="AU295" s="13">
        <f t="shared" si="216"/>
        <v>33129.294861750393</v>
      </c>
      <c r="AV295">
        <f t="shared" si="238"/>
        <v>80764087.734271497</v>
      </c>
      <c r="AW295" s="13">
        <f t="shared" si="217"/>
        <v>80764377.431120396</v>
      </c>
      <c r="AX295" s="13">
        <f t="shared" si="252"/>
        <v>197675123.00301972</v>
      </c>
      <c r="AY295" s="13">
        <f t="shared" si="218"/>
        <v>16763.732445960341</v>
      </c>
      <c r="AZ295">
        <f t="shared" si="239"/>
        <v>197675180.21712363</v>
      </c>
      <c r="BA295" s="13">
        <f t="shared" si="219"/>
        <v>197675525.94803166</v>
      </c>
      <c r="BB295" s="37">
        <f t="shared" si="240"/>
        <v>112.97425663945214</v>
      </c>
      <c r="BC295" s="13">
        <f t="shared" si="220"/>
        <v>30762.916657339658</v>
      </c>
      <c r="BD295">
        <f t="shared" si="241"/>
        <v>217.96714625494585</v>
      </c>
      <c r="BE295" s="13">
        <f t="shared" si="221"/>
        <v>503.35057957927143</v>
      </c>
      <c r="BF295" s="13">
        <f t="shared" si="253"/>
        <v>112.84441182105685</v>
      </c>
      <c r="BG295" s="13">
        <f t="shared" si="222"/>
        <v>16763.732445960341</v>
      </c>
      <c r="BH295">
        <f t="shared" si="242"/>
        <v>170.0585157321843</v>
      </c>
      <c r="BI295" s="13">
        <f t="shared" si="223"/>
        <v>503.35057957927143</v>
      </c>
      <c r="BJ295" s="37">
        <f t="shared" si="243"/>
        <v>1.3160841587359395</v>
      </c>
      <c r="BK295" s="13">
        <f t="shared" si="224"/>
        <v>2366.3782044107429</v>
      </c>
      <c r="BL295">
        <f t="shared" si="244"/>
        <v>9.3924602830046879</v>
      </c>
      <c r="BM295" s="13">
        <f t="shared" si="225"/>
        <v>5.6772349545232395</v>
      </c>
      <c r="BN295" s="13">
        <f t="shared" si="254"/>
        <v>1.7748691837326502</v>
      </c>
      <c r="BO295" s="13">
        <f t="shared" si="226"/>
        <v>16763.732445960341</v>
      </c>
      <c r="BP295">
        <f t="shared" si="245"/>
        <v>58.988973094860093</v>
      </c>
      <c r="BQ295" s="13">
        <f t="shared" si="227"/>
        <v>5.6772349545232395</v>
      </c>
      <c r="BR295" s="37">
        <f t="shared" si="246"/>
        <v>186.01507445024774</v>
      </c>
      <c r="BS295" s="13">
        <f t="shared" si="228"/>
        <v>37862.051270571887</v>
      </c>
      <c r="BT295">
        <f t="shared" si="247"/>
        <v>315.23709243854773</v>
      </c>
      <c r="BU295" s="13">
        <f t="shared" si="229"/>
        <v>829.96785815000442</v>
      </c>
      <c r="BV295" s="13">
        <f t="shared" si="255"/>
        <v>117588208.32452293</v>
      </c>
      <c r="BW295" s="13">
        <f t="shared" si="230"/>
        <v>16763.732445960341</v>
      </c>
      <c r="BX295">
        <f t="shared" si="248"/>
        <v>117588265.53862683</v>
      </c>
      <c r="BY295" s="13">
        <f t="shared" si="231"/>
        <v>117588852.55430891</v>
      </c>
    </row>
    <row r="296" spans="29:77" x14ac:dyDescent="0.2">
      <c r="AC296">
        <v>294</v>
      </c>
      <c r="AD296" s="37">
        <f t="shared" si="232"/>
        <v>370951371.2937628</v>
      </c>
      <c r="AE296" s="13">
        <f t="shared" si="208"/>
        <v>30762.916657339658</v>
      </c>
      <c r="AF296">
        <f t="shared" si="249"/>
        <v>370951475.92953372</v>
      </c>
      <c r="AG296" s="13">
        <f t="shared" si="209"/>
        <v>370952418.14796197</v>
      </c>
      <c r="AH296" s="13">
        <f t="shared" si="250"/>
        <v>370951371.16391802</v>
      </c>
      <c r="AI296" s="13">
        <f t="shared" si="210"/>
        <v>16763.732445960341</v>
      </c>
      <c r="AJ296">
        <f t="shared" si="233"/>
        <v>370951428.18341613</v>
      </c>
      <c r="AK296" s="13">
        <f t="shared" si="211"/>
        <v>370952418.14796197</v>
      </c>
      <c r="AL296" s="37">
        <f t="shared" si="234"/>
        <v>628.5495075911399</v>
      </c>
      <c r="AM296" s="13">
        <f t="shared" si="212"/>
        <v>30762.916657339658</v>
      </c>
      <c r="AN296">
        <f t="shared" si="235"/>
        <v>733.1852785344721</v>
      </c>
      <c r="AO296" s="13">
        <f t="shared" si="213"/>
        <v>2813.5073827337451</v>
      </c>
      <c r="AP296" s="13">
        <f t="shared" si="251"/>
        <v>628.41966277274457</v>
      </c>
      <c r="AQ296" s="13">
        <f t="shared" si="214"/>
        <v>16763.732445960341</v>
      </c>
      <c r="AR296" s="13">
        <f t="shared" si="236"/>
        <v>685.43916088825597</v>
      </c>
      <c r="AS296" s="38">
        <f t="shared" si="215"/>
        <v>2813.5073827337451</v>
      </c>
      <c r="AT296" s="37">
        <f t="shared" si="237"/>
        <v>80763974.665005758</v>
      </c>
      <c r="AU296" s="13">
        <f t="shared" si="216"/>
        <v>33129.294861750393</v>
      </c>
      <c r="AV296">
        <f t="shared" si="238"/>
        <v>80764087.349682152</v>
      </c>
      <c r="AW296" s="13">
        <f t="shared" si="217"/>
        <v>80764377.431120396</v>
      </c>
      <c r="AX296" s="13">
        <f t="shared" si="252"/>
        <v>197675123.00301972</v>
      </c>
      <c r="AY296" s="13">
        <f t="shared" si="218"/>
        <v>16763.732445960341</v>
      </c>
      <c r="AZ296">
        <f t="shared" si="239"/>
        <v>197675180.02251783</v>
      </c>
      <c r="BA296" s="13">
        <f t="shared" si="219"/>
        <v>197675525.94803166</v>
      </c>
      <c r="BB296" s="37">
        <f t="shared" si="240"/>
        <v>112.97425663945214</v>
      </c>
      <c r="BC296" s="13">
        <f t="shared" si="220"/>
        <v>30762.916657339658</v>
      </c>
      <c r="BD296">
        <f t="shared" si="241"/>
        <v>217.61002758278431</v>
      </c>
      <c r="BE296" s="13">
        <f t="shared" si="221"/>
        <v>503.35057957927143</v>
      </c>
      <c r="BF296" s="13">
        <f t="shared" si="253"/>
        <v>112.84441182105685</v>
      </c>
      <c r="BG296" s="13">
        <f t="shared" si="222"/>
        <v>16763.732445960341</v>
      </c>
      <c r="BH296">
        <f t="shared" si="242"/>
        <v>169.86390993656821</v>
      </c>
      <c r="BI296" s="13">
        <f t="shared" si="223"/>
        <v>503.35057957927143</v>
      </c>
      <c r="BJ296" s="37">
        <f t="shared" si="243"/>
        <v>1.3160841587359395</v>
      </c>
      <c r="BK296" s="13">
        <f t="shared" si="224"/>
        <v>2366.3782044107429</v>
      </c>
      <c r="BL296">
        <f t="shared" si="244"/>
        <v>9.3649896159153379</v>
      </c>
      <c r="BM296" s="13">
        <f t="shared" si="225"/>
        <v>5.6772349545232395</v>
      </c>
      <c r="BN296" s="13">
        <f t="shared" si="254"/>
        <v>1.7748691837326502</v>
      </c>
      <c r="BO296" s="13">
        <f t="shared" si="226"/>
        <v>16763.732445960341</v>
      </c>
      <c r="BP296">
        <f t="shared" si="245"/>
        <v>58.794367299244009</v>
      </c>
      <c r="BQ296" s="13">
        <f t="shared" si="227"/>
        <v>5.6772349545232395</v>
      </c>
      <c r="BR296" s="37">
        <f t="shared" si="246"/>
        <v>186.01507445024774</v>
      </c>
      <c r="BS296" s="13">
        <f t="shared" si="228"/>
        <v>37862.051270571887</v>
      </c>
      <c r="BT296">
        <f t="shared" si="247"/>
        <v>314.79756176511808</v>
      </c>
      <c r="BU296" s="13">
        <f t="shared" si="229"/>
        <v>829.96785815000442</v>
      </c>
      <c r="BV296" s="13">
        <f t="shared" si="255"/>
        <v>117588208.32452293</v>
      </c>
      <c r="BW296" s="13">
        <f t="shared" si="230"/>
        <v>16763.732445960341</v>
      </c>
      <c r="BX296">
        <f t="shared" si="248"/>
        <v>117588265.34402104</v>
      </c>
      <c r="BY296" s="13">
        <f t="shared" si="231"/>
        <v>117588852.55430891</v>
      </c>
    </row>
    <row r="297" spans="29:77" x14ac:dyDescent="0.2">
      <c r="AC297">
        <v>295</v>
      </c>
      <c r="AD297" s="37">
        <f t="shared" si="232"/>
        <v>370951371.2937628</v>
      </c>
      <c r="AE297" s="13">
        <f t="shared" si="208"/>
        <v>30762.916657339658</v>
      </c>
      <c r="AF297">
        <f t="shared" si="249"/>
        <v>370951475.57483619</v>
      </c>
      <c r="AG297" s="13">
        <f t="shared" si="209"/>
        <v>370952418.14796197</v>
      </c>
      <c r="AH297" s="13">
        <f t="shared" si="250"/>
        <v>370951371.16391802</v>
      </c>
      <c r="AI297" s="13">
        <f t="shared" si="210"/>
        <v>16763.732445960341</v>
      </c>
      <c r="AJ297">
        <f t="shared" si="233"/>
        <v>370951427.99012971</v>
      </c>
      <c r="AK297" s="13">
        <f t="shared" si="211"/>
        <v>370952418.14796197</v>
      </c>
      <c r="AL297" s="37">
        <f t="shared" si="234"/>
        <v>628.5495075911399</v>
      </c>
      <c r="AM297" s="13">
        <f t="shared" si="212"/>
        <v>30762.916657339658</v>
      </c>
      <c r="AN297">
        <f t="shared" si="235"/>
        <v>732.8305810058506</v>
      </c>
      <c r="AO297" s="13">
        <f t="shared" si="213"/>
        <v>2813.5073827337451</v>
      </c>
      <c r="AP297" s="13">
        <f t="shared" si="251"/>
        <v>628.41966277274457</v>
      </c>
      <c r="AQ297" s="13">
        <f t="shared" si="214"/>
        <v>16763.732445960341</v>
      </c>
      <c r="AR297" s="13">
        <f t="shared" si="236"/>
        <v>685.24587445396605</v>
      </c>
      <c r="AS297" s="38">
        <f t="shared" si="215"/>
        <v>2813.5073827337451</v>
      </c>
      <c r="AT297" s="37">
        <f t="shared" si="237"/>
        <v>80763974.665005758</v>
      </c>
      <c r="AU297" s="13">
        <f t="shared" si="216"/>
        <v>33129.294861750393</v>
      </c>
      <c r="AV297">
        <f t="shared" si="238"/>
        <v>80764086.967700198</v>
      </c>
      <c r="AW297" s="13">
        <f t="shared" si="217"/>
        <v>80764377.431120396</v>
      </c>
      <c r="AX297" s="13">
        <f t="shared" si="252"/>
        <v>197675123.00301972</v>
      </c>
      <c r="AY297" s="13">
        <f t="shared" si="218"/>
        <v>16763.732445960341</v>
      </c>
      <c r="AZ297">
        <f t="shared" si="239"/>
        <v>197675179.82923141</v>
      </c>
      <c r="BA297" s="13">
        <f t="shared" si="219"/>
        <v>197675525.94803166</v>
      </c>
      <c r="BB297" s="37">
        <f t="shared" si="240"/>
        <v>112.97425663945214</v>
      </c>
      <c r="BC297" s="13">
        <f t="shared" si="220"/>
        <v>30762.916657339658</v>
      </c>
      <c r="BD297">
        <f t="shared" si="241"/>
        <v>217.25533005416284</v>
      </c>
      <c r="BE297" s="13">
        <f t="shared" si="221"/>
        <v>503.35057957927143</v>
      </c>
      <c r="BF297" s="13">
        <f t="shared" si="253"/>
        <v>112.84441182105685</v>
      </c>
      <c r="BG297" s="13">
        <f t="shared" si="222"/>
        <v>16763.732445960341</v>
      </c>
      <c r="BH297">
        <f t="shared" si="242"/>
        <v>169.67062350227835</v>
      </c>
      <c r="BI297" s="13">
        <f t="shared" si="223"/>
        <v>503.35057957927143</v>
      </c>
      <c r="BJ297" s="37">
        <f t="shared" si="243"/>
        <v>1.3160841587359395</v>
      </c>
      <c r="BK297" s="13">
        <f t="shared" si="224"/>
        <v>2366.3782044107429</v>
      </c>
      <c r="BL297">
        <f t="shared" si="244"/>
        <v>9.337705190636763</v>
      </c>
      <c r="BM297" s="13">
        <f t="shared" si="225"/>
        <v>5.6772349545232395</v>
      </c>
      <c r="BN297" s="13">
        <f t="shared" si="254"/>
        <v>1.7748691837326502</v>
      </c>
      <c r="BO297" s="13">
        <f t="shared" si="226"/>
        <v>16763.732445960341</v>
      </c>
      <c r="BP297">
        <f t="shared" si="245"/>
        <v>58.601080864954142</v>
      </c>
      <c r="BQ297" s="13">
        <f t="shared" si="227"/>
        <v>5.6772349545232395</v>
      </c>
      <c r="BR297" s="37">
        <f t="shared" si="246"/>
        <v>186.01507445024774</v>
      </c>
      <c r="BS297" s="13">
        <f t="shared" si="228"/>
        <v>37862.051270571887</v>
      </c>
      <c r="BT297">
        <f t="shared" si="247"/>
        <v>314.36101096066091</v>
      </c>
      <c r="BU297" s="13">
        <f t="shared" si="229"/>
        <v>829.96785815000442</v>
      </c>
      <c r="BV297" s="13">
        <f t="shared" si="255"/>
        <v>117588208.32452293</v>
      </c>
      <c r="BW297" s="13">
        <f t="shared" si="230"/>
        <v>16763.732445960341</v>
      </c>
      <c r="BX297">
        <f t="shared" si="248"/>
        <v>117588265.1507346</v>
      </c>
      <c r="BY297" s="13">
        <f t="shared" si="231"/>
        <v>117588852.55430891</v>
      </c>
    </row>
    <row r="298" spans="29:77" x14ac:dyDescent="0.2">
      <c r="AC298">
        <v>296</v>
      </c>
      <c r="AD298" s="37">
        <f t="shared" si="232"/>
        <v>370951371.2937628</v>
      </c>
      <c r="AE298" s="13">
        <f t="shared" si="208"/>
        <v>30762.916657339658</v>
      </c>
      <c r="AF298">
        <f t="shared" si="249"/>
        <v>370951475.22253531</v>
      </c>
      <c r="AG298" s="13">
        <f t="shared" si="209"/>
        <v>370952418.14796197</v>
      </c>
      <c r="AH298" s="13">
        <f t="shared" si="250"/>
        <v>370951371.16391802</v>
      </c>
      <c r="AI298" s="13">
        <f t="shared" si="210"/>
        <v>16763.732445960341</v>
      </c>
      <c r="AJ298">
        <f t="shared" si="233"/>
        <v>370951427.79814923</v>
      </c>
      <c r="AK298" s="13">
        <f t="shared" si="211"/>
        <v>370952418.14796197</v>
      </c>
      <c r="AL298" s="37">
        <f t="shared" si="234"/>
        <v>628.5495075911399</v>
      </c>
      <c r="AM298" s="13">
        <f t="shared" si="212"/>
        <v>30762.916657339658</v>
      </c>
      <c r="AN298">
        <f t="shared" si="235"/>
        <v>732.4782800821522</v>
      </c>
      <c r="AO298" s="13">
        <f t="shared" si="213"/>
        <v>2813.5073827337451</v>
      </c>
      <c r="AP298" s="13">
        <f t="shared" si="251"/>
        <v>628.41966277274457</v>
      </c>
      <c r="AQ298" s="13">
        <f t="shared" si="214"/>
        <v>16763.732445960341</v>
      </c>
      <c r="AR298" s="13">
        <f t="shared" si="236"/>
        <v>685.05389400909712</v>
      </c>
      <c r="AS298" s="38">
        <f t="shared" si="215"/>
        <v>2813.5073827337451</v>
      </c>
      <c r="AT298" s="37">
        <f t="shared" si="237"/>
        <v>80763974.665005758</v>
      </c>
      <c r="AU298" s="13">
        <f t="shared" si="216"/>
        <v>33129.294861750393</v>
      </c>
      <c r="AV298">
        <f t="shared" si="238"/>
        <v>80764086.588299215</v>
      </c>
      <c r="AW298" s="13">
        <f t="shared" si="217"/>
        <v>80764377.431120396</v>
      </c>
      <c r="AX298" s="13">
        <f t="shared" si="252"/>
        <v>197675123.00301972</v>
      </c>
      <c r="AY298" s="13">
        <f t="shared" si="218"/>
        <v>16763.732445960341</v>
      </c>
      <c r="AZ298">
        <f t="shared" si="239"/>
        <v>197675179.63725096</v>
      </c>
      <c r="BA298" s="13">
        <f t="shared" si="219"/>
        <v>197675525.94803166</v>
      </c>
      <c r="BB298" s="37">
        <f t="shared" si="240"/>
        <v>112.97425663945214</v>
      </c>
      <c r="BC298" s="13">
        <f t="shared" si="220"/>
        <v>30762.916657339658</v>
      </c>
      <c r="BD298">
        <f t="shared" si="241"/>
        <v>216.90302913046449</v>
      </c>
      <c r="BE298" s="13">
        <f t="shared" si="221"/>
        <v>503.35057957927143</v>
      </c>
      <c r="BF298" s="13">
        <f t="shared" si="253"/>
        <v>112.84441182105685</v>
      </c>
      <c r="BG298" s="13">
        <f t="shared" si="222"/>
        <v>16763.732445960341</v>
      </c>
      <c r="BH298">
        <f t="shared" si="242"/>
        <v>169.47864305740936</v>
      </c>
      <c r="BI298" s="13">
        <f t="shared" si="223"/>
        <v>503.35057957927143</v>
      </c>
      <c r="BJ298" s="37">
        <f t="shared" si="243"/>
        <v>1.3160841587359395</v>
      </c>
      <c r="BK298" s="13">
        <f t="shared" si="224"/>
        <v>2366.3782044107429</v>
      </c>
      <c r="BL298">
        <f t="shared" si="244"/>
        <v>9.3106051195830446</v>
      </c>
      <c r="BM298" s="13">
        <f t="shared" si="225"/>
        <v>5.6772349545232395</v>
      </c>
      <c r="BN298" s="13">
        <f t="shared" si="254"/>
        <v>1.7748691837326502</v>
      </c>
      <c r="BO298" s="13">
        <f t="shared" si="226"/>
        <v>16763.732445960341</v>
      </c>
      <c r="BP298">
        <f t="shared" si="245"/>
        <v>58.409100420085153</v>
      </c>
      <c r="BQ298" s="13">
        <f t="shared" si="227"/>
        <v>5.6772349545232395</v>
      </c>
      <c r="BR298" s="37">
        <f t="shared" si="246"/>
        <v>186.01507445024774</v>
      </c>
      <c r="BS298" s="13">
        <f t="shared" si="228"/>
        <v>37862.051270571887</v>
      </c>
      <c r="BT298">
        <f t="shared" si="247"/>
        <v>313.92740982380144</v>
      </c>
      <c r="BU298" s="13">
        <f t="shared" si="229"/>
        <v>829.96785815000442</v>
      </c>
      <c r="BV298" s="13">
        <f t="shared" si="255"/>
        <v>117588208.32452293</v>
      </c>
      <c r="BW298" s="13">
        <f t="shared" si="230"/>
        <v>16763.732445960341</v>
      </c>
      <c r="BX298">
        <f t="shared" si="248"/>
        <v>117588264.95875417</v>
      </c>
      <c r="BY298" s="13">
        <f t="shared" si="231"/>
        <v>117588852.55430891</v>
      </c>
    </row>
    <row r="299" spans="29:77" x14ac:dyDescent="0.2">
      <c r="AC299">
        <v>297</v>
      </c>
      <c r="AD299" s="37">
        <f t="shared" si="232"/>
        <v>370951371.2937628</v>
      </c>
      <c r="AE299" s="13">
        <f t="shared" si="208"/>
        <v>30762.916657339658</v>
      </c>
      <c r="AF299">
        <f t="shared" si="249"/>
        <v>370951474.87260675</v>
      </c>
      <c r="AG299" s="13">
        <f t="shared" si="209"/>
        <v>370952418.14796197</v>
      </c>
      <c r="AH299" s="13">
        <f t="shared" si="250"/>
        <v>370951371.16391802</v>
      </c>
      <c r="AI299" s="13">
        <f t="shared" si="210"/>
        <v>16763.732445960341</v>
      </c>
      <c r="AJ299">
        <f t="shared" si="233"/>
        <v>370951427.60746163</v>
      </c>
      <c r="AK299" s="13">
        <f t="shared" si="211"/>
        <v>370952418.14796197</v>
      </c>
      <c r="AL299" s="37">
        <f t="shared" si="234"/>
        <v>628.5495075911399</v>
      </c>
      <c r="AM299" s="13">
        <f t="shared" si="212"/>
        <v>30762.916657339658</v>
      </c>
      <c r="AN299">
        <f t="shared" si="235"/>
        <v>732.12835155524647</v>
      </c>
      <c r="AO299" s="13">
        <f t="shared" si="213"/>
        <v>2813.5073827337451</v>
      </c>
      <c r="AP299" s="13">
        <f t="shared" si="251"/>
        <v>628.41966277274457</v>
      </c>
      <c r="AQ299" s="13">
        <f t="shared" si="214"/>
        <v>16763.732445960341</v>
      </c>
      <c r="AR299" s="13">
        <f t="shared" si="236"/>
        <v>684.86320636183666</v>
      </c>
      <c r="AS299" s="38">
        <f t="shared" si="215"/>
        <v>2813.5073827337451</v>
      </c>
      <c r="AT299" s="37">
        <f t="shared" si="237"/>
        <v>80763974.665005758</v>
      </c>
      <c r="AU299" s="13">
        <f t="shared" si="216"/>
        <v>33129.294861750393</v>
      </c>
      <c r="AV299">
        <f t="shared" si="238"/>
        <v>80764086.21145311</v>
      </c>
      <c r="AW299" s="13">
        <f t="shared" si="217"/>
        <v>80764377.431120396</v>
      </c>
      <c r="AX299" s="13">
        <f t="shared" si="252"/>
        <v>197675123.00301972</v>
      </c>
      <c r="AY299" s="13">
        <f t="shared" si="218"/>
        <v>16763.732445960341</v>
      </c>
      <c r="AZ299">
        <f t="shared" si="239"/>
        <v>197675179.4465633</v>
      </c>
      <c r="BA299" s="13">
        <f t="shared" si="219"/>
        <v>197675525.94803166</v>
      </c>
      <c r="BB299" s="37">
        <f t="shared" si="240"/>
        <v>112.97425663945214</v>
      </c>
      <c r="BC299" s="13">
        <f t="shared" si="220"/>
        <v>30762.916657339658</v>
      </c>
      <c r="BD299">
        <f t="shared" si="241"/>
        <v>216.55310060355873</v>
      </c>
      <c r="BE299" s="13">
        <f t="shared" si="221"/>
        <v>503.35057957927143</v>
      </c>
      <c r="BF299" s="13">
        <f t="shared" si="253"/>
        <v>112.84441182105685</v>
      </c>
      <c r="BG299" s="13">
        <f t="shared" si="222"/>
        <v>16763.732445960341</v>
      </c>
      <c r="BH299">
        <f t="shared" si="242"/>
        <v>169.28795541014892</v>
      </c>
      <c r="BI299" s="13">
        <f t="shared" si="223"/>
        <v>503.35057957927143</v>
      </c>
      <c r="BJ299" s="37">
        <f t="shared" si="243"/>
        <v>1.3160841587359395</v>
      </c>
      <c r="BK299" s="13">
        <f t="shared" si="224"/>
        <v>2366.3782044107429</v>
      </c>
      <c r="BL299">
        <f t="shared" si="244"/>
        <v>9.283687540590293</v>
      </c>
      <c r="BM299" s="13">
        <f t="shared" si="225"/>
        <v>5.6772349545232395</v>
      </c>
      <c r="BN299" s="13">
        <f t="shared" si="254"/>
        <v>1.7748691837326502</v>
      </c>
      <c r="BO299" s="13">
        <f t="shared" si="226"/>
        <v>16763.732445960341</v>
      </c>
      <c r="BP299">
        <f t="shared" si="245"/>
        <v>58.218412772824706</v>
      </c>
      <c r="BQ299" s="13">
        <f t="shared" si="227"/>
        <v>5.6772349545232395</v>
      </c>
      <c r="BR299" s="37">
        <f t="shared" si="246"/>
        <v>186.01507445024774</v>
      </c>
      <c r="BS299" s="13">
        <f t="shared" si="228"/>
        <v>37862.051270571887</v>
      </c>
      <c r="BT299">
        <f t="shared" si="247"/>
        <v>313.49672855991741</v>
      </c>
      <c r="BU299" s="13">
        <f t="shared" si="229"/>
        <v>829.96785815000442</v>
      </c>
      <c r="BV299" s="13">
        <f t="shared" si="255"/>
        <v>117588208.32452293</v>
      </c>
      <c r="BW299" s="13">
        <f t="shared" si="230"/>
        <v>16763.732445960341</v>
      </c>
      <c r="BX299">
        <f t="shared" si="248"/>
        <v>117588264.76806651</v>
      </c>
      <c r="BY299" s="13">
        <f t="shared" si="231"/>
        <v>117588852.55430891</v>
      </c>
    </row>
    <row r="300" spans="29:77" x14ac:dyDescent="0.2">
      <c r="AC300">
        <v>298</v>
      </c>
      <c r="AD300" s="37">
        <f t="shared" si="232"/>
        <v>370951371.2937628</v>
      </c>
      <c r="AE300" s="13">
        <f t="shared" si="208"/>
        <v>30762.916657339658</v>
      </c>
      <c r="AF300">
        <f t="shared" si="249"/>
        <v>370951474.52502674</v>
      </c>
      <c r="AG300" s="13">
        <f t="shared" si="209"/>
        <v>370952418.14796197</v>
      </c>
      <c r="AH300" s="13">
        <f t="shared" si="250"/>
        <v>370951371.16391802</v>
      </c>
      <c r="AI300" s="13">
        <f t="shared" si="210"/>
        <v>16763.732445960341</v>
      </c>
      <c r="AJ300">
        <f t="shared" si="233"/>
        <v>370951427.41805375</v>
      </c>
      <c r="AK300" s="13">
        <f t="shared" si="211"/>
        <v>370952418.14796197</v>
      </c>
      <c r="AL300" s="37">
        <f t="shared" si="234"/>
        <v>628.5495075911399</v>
      </c>
      <c r="AM300" s="13">
        <f t="shared" si="212"/>
        <v>30762.916657339658</v>
      </c>
      <c r="AN300">
        <f t="shared" si="235"/>
        <v>731.78077154194409</v>
      </c>
      <c r="AO300" s="13">
        <f t="shared" si="213"/>
        <v>2813.5073827337451</v>
      </c>
      <c r="AP300" s="13">
        <f t="shared" si="251"/>
        <v>628.41966277274457</v>
      </c>
      <c r="AQ300" s="13">
        <f t="shared" si="214"/>
        <v>16763.732445960341</v>
      </c>
      <c r="AR300" s="13">
        <f t="shared" si="236"/>
        <v>684.67379849744373</v>
      </c>
      <c r="AS300" s="38">
        <f t="shared" si="215"/>
        <v>2813.5073827337451</v>
      </c>
      <c r="AT300" s="37">
        <f t="shared" si="237"/>
        <v>80763974.665005758</v>
      </c>
      <c r="AU300" s="13">
        <f t="shared" si="216"/>
        <v>33129.294861750393</v>
      </c>
      <c r="AV300">
        <f t="shared" si="238"/>
        <v>80764085.837136164</v>
      </c>
      <c r="AW300" s="13">
        <f t="shared" si="217"/>
        <v>80764377.431120396</v>
      </c>
      <c r="AX300" s="13">
        <f t="shared" si="252"/>
        <v>197675123.00301972</v>
      </c>
      <c r="AY300" s="13">
        <f t="shared" si="218"/>
        <v>16763.732445960341</v>
      </c>
      <c r="AZ300">
        <f t="shared" si="239"/>
        <v>197675179.25715545</v>
      </c>
      <c r="BA300" s="13">
        <f t="shared" si="219"/>
        <v>197675525.94803166</v>
      </c>
      <c r="BB300" s="37">
        <f t="shared" si="240"/>
        <v>112.97425663945214</v>
      </c>
      <c r="BC300" s="13">
        <f t="shared" si="220"/>
        <v>30762.916657339658</v>
      </c>
      <c r="BD300">
        <f t="shared" si="241"/>
        <v>216.20552059025636</v>
      </c>
      <c r="BE300" s="13">
        <f t="shared" si="221"/>
        <v>503.35057957927143</v>
      </c>
      <c r="BF300" s="13">
        <f t="shared" si="253"/>
        <v>112.84441182105685</v>
      </c>
      <c r="BG300" s="13">
        <f t="shared" si="222"/>
        <v>16763.732445960341</v>
      </c>
      <c r="BH300">
        <f t="shared" si="242"/>
        <v>169.09854754575599</v>
      </c>
      <c r="BI300" s="13">
        <f t="shared" si="223"/>
        <v>503.35057957927143</v>
      </c>
      <c r="BJ300" s="37">
        <f t="shared" si="243"/>
        <v>1.3160841587359395</v>
      </c>
      <c r="BK300" s="13">
        <f t="shared" si="224"/>
        <v>2366.3782044107429</v>
      </c>
      <c r="BL300">
        <f t="shared" si="244"/>
        <v>9.2569506164901103</v>
      </c>
      <c r="BM300" s="13">
        <f t="shared" si="225"/>
        <v>5.6772349545232395</v>
      </c>
      <c r="BN300" s="13">
        <f t="shared" si="254"/>
        <v>1.7748691837326502</v>
      </c>
      <c r="BO300" s="13">
        <f t="shared" si="226"/>
        <v>16763.732445960341</v>
      </c>
      <c r="BP300">
        <f t="shared" si="245"/>
        <v>58.02900490843178</v>
      </c>
      <c r="BQ300" s="13">
        <f t="shared" si="227"/>
        <v>5.6772349545232395</v>
      </c>
      <c r="BR300" s="37">
        <f t="shared" si="246"/>
        <v>186.01507445024774</v>
      </c>
      <c r="BS300" s="13">
        <f t="shared" si="228"/>
        <v>37862.051270571887</v>
      </c>
      <c r="BT300">
        <f t="shared" si="247"/>
        <v>313.06893777431446</v>
      </c>
      <c r="BU300" s="13">
        <f t="shared" si="229"/>
        <v>829.96785815000442</v>
      </c>
      <c r="BV300" s="13">
        <f t="shared" si="255"/>
        <v>117588208.32452293</v>
      </c>
      <c r="BW300" s="13">
        <f t="shared" si="230"/>
        <v>16763.732445960341</v>
      </c>
      <c r="BX300">
        <f t="shared" si="248"/>
        <v>117588264.57865866</v>
      </c>
      <c r="BY300" s="13">
        <f t="shared" si="231"/>
        <v>117588852.55430891</v>
      </c>
    </row>
    <row r="301" spans="29:77" x14ac:dyDescent="0.2">
      <c r="AC301">
        <v>299</v>
      </c>
      <c r="AD301" s="37">
        <f t="shared" si="232"/>
        <v>370951371.2937628</v>
      </c>
      <c r="AE301" s="13">
        <f t="shared" si="208"/>
        <v>30762.916657339658</v>
      </c>
      <c r="AF301">
        <f t="shared" si="249"/>
        <v>370951474.17977166</v>
      </c>
      <c r="AG301" s="13">
        <f t="shared" si="209"/>
        <v>370952418.14796197</v>
      </c>
      <c r="AH301" s="13">
        <f t="shared" si="250"/>
        <v>370951371.16391802</v>
      </c>
      <c r="AI301" s="13">
        <f t="shared" si="210"/>
        <v>16763.732445960341</v>
      </c>
      <c r="AJ301">
        <f t="shared" si="233"/>
        <v>370951427.22991282</v>
      </c>
      <c r="AK301" s="13">
        <f t="shared" si="211"/>
        <v>370952418.14796197</v>
      </c>
      <c r="AL301" s="37">
        <f t="shared" si="234"/>
        <v>628.5495075911399</v>
      </c>
      <c r="AM301" s="13">
        <f t="shared" si="212"/>
        <v>30762.916657339658</v>
      </c>
      <c r="AN301">
        <f t="shared" si="235"/>
        <v>731.4355164785635</v>
      </c>
      <c r="AO301" s="13">
        <f t="shared" si="213"/>
        <v>2813.5073827337451</v>
      </c>
      <c r="AP301" s="13">
        <f t="shared" si="251"/>
        <v>628.41966277274457</v>
      </c>
      <c r="AQ301" s="13">
        <f t="shared" si="214"/>
        <v>16763.732445960341</v>
      </c>
      <c r="AR301" s="13">
        <f t="shared" si="236"/>
        <v>684.48565757528752</v>
      </c>
      <c r="AS301" s="38">
        <f t="shared" si="215"/>
        <v>2813.5073827337451</v>
      </c>
      <c r="AT301" s="37">
        <f t="shared" si="237"/>
        <v>80763974.665005758</v>
      </c>
      <c r="AU301" s="13">
        <f t="shared" si="216"/>
        <v>33129.294861750393</v>
      </c>
      <c r="AV301">
        <f t="shared" si="238"/>
        <v>80764085.465323016</v>
      </c>
      <c r="AW301" s="13">
        <f t="shared" si="217"/>
        <v>80764377.431120396</v>
      </c>
      <c r="AX301" s="13">
        <f t="shared" si="252"/>
        <v>197675123.00301972</v>
      </c>
      <c r="AY301" s="13">
        <f t="shared" si="218"/>
        <v>16763.732445960341</v>
      </c>
      <c r="AZ301">
        <f t="shared" si="239"/>
        <v>197675179.06901452</v>
      </c>
      <c r="BA301" s="13">
        <f t="shared" si="219"/>
        <v>197675525.94803166</v>
      </c>
      <c r="BB301" s="37">
        <f t="shared" si="240"/>
        <v>112.97425663945214</v>
      </c>
      <c r="BC301" s="13">
        <f t="shared" si="220"/>
        <v>30762.916657339658</v>
      </c>
      <c r="BD301">
        <f t="shared" si="241"/>
        <v>215.86026552687574</v>
      </c>
      <c r="BE301" s="13">
        <f t="shared" si="221"/>
        <v>503.35057957927143</v>
      </c>
      <c r="BF301" s="13">
        <f t="shared" si="253"/>
        <v>112.84441182105685</v>
      </c>
      <c r="BG301" s="13">
        <f t="shared" si="222"/>
        <v>16763.732445960341</v>
      </c>
      <c r="BH301">
        <f t="shared" si="242"/>
        <v>168.91040662359978</v>
      </c>
      <c r="BI301" s="13">
        <f t="shared" si="223"/>
        <v>503.35057957927143</v>
      </c>
      <c r="BJ301" s="37">
        <f t="shared" si="243"/>
        <v>1.3160841587359395</v>
      </c>
      <c r="BK301" s="13">
        <f t="shared" si="224"/>
        <v>2366.3782044107429</v>
      </c>
      <c r="BL301">
        <f t="shared" si="244"/>
        <v>9.2303925346916014</v>
      </c>
      <c r="BM301" s="13">
        <f t="shared" si="225"/>
        <v>5.6772349545232395</v>
      </c>
      <c r="BN301" s="13">
        <f t="shared" si="254"/>
        <v>1.7748691837326502</v>
      </c>
      <c r="BO301" s="13">
        <f t="shared" si="226"/>
        <v>16763.732445960341</v>
      </c>
      <c r="BP301">
        <f t="shared" si="245"/>
        <v>57.840863986275593</v>
      </c>
      <c r="BQ301" s="13">
        <f t="shared" si="227"/>
        <v>5.6772349545232395</v>
      </c>
      <c r="BR301" s="37">
        <f t="shared" si="246"/>
        <v>186.01507445024774</v>
      </c>
      <c r="BS301" s="13">
        <f t="shared" si="228"/>
        <v>37862.051270571887</v>
      </c>
      <c r="BT301">
        <f t="shared" si="247"/>
        <v>312.64400846553832</v>
      </c>
      <c r="BU301" s="13">
        <f t="shared" si="229"/>
        <v>829.96785815000442</v>
      </c>
      <c r="BV301" s="13">
        <f t="shared" si="255"/>
        <v>117588208.32452293</v>
      </c>
      <c r="BW301" s="13">
        <f t="shared" si="230"/>
        <v>16763.732445960341</v>
      </c>
      <c r="BX301">
        <f t="shared" si="248"/>
        <v>117588264.39051773</v>
      </c>
      <c r="BY301" s="13">
        <f t="shared" si="231"/>
        <v>117588852.55430891</v>
      </c>
    </row>
    <row r="302" spans="29:77" x14ac:dyDescent="0.2">
      <c r="AC302">
        <v>300</v>
      </c>
      <c r="AD302" s="37">
        <f t="shared" si="232"/>
        <v>370951371.2937628</v>
      </c>
      <c r="AE302" s="13">
        <f t="shared" si="208"/>
        <v>30762.916657339658</v>
      </c>
      <c r="AF302">
        <f t="shared" si="249"/>
        <v>370951473.83681834</v>
      </c>
      <c r="AG302" s="13">
        <f t="shared" si="209"/>
        <v>370952418.14796197</v>
      </c>
      <c r="AH302" s="13">
        <f t="shared" si="250"/>
        <v>370951371.16391802</v>
      </c>
      <c r="AI302" s="13">
        <f t="shared" si="210"/>
        <v>16763.732445960341</v>
      </c>
      <c r="AJ302">
        <f t="shared" si="233"/>
        <v>370951427.04302615</v>
      </c>
      <c r="AK302" s="13">
        <f t="shared" si="211"/>
        <v>370952418.14796197</v>
      </c>
      <c r="AL302" s="37">
        <f t="shared" si="234"/>
        <v>628.5495075911399</v>
      </c>
      <c r="AM302" s="13">
        <f t="shared" si="212"/>
        <v>30762.916657339658</v>
      </c>
      <c r="AN302">
        <f t="shared" si="235"/>
        <v>731.09256311560546</v>
      </c>
      <c r="AO302" s="13">
        <f t="shared" si="213"/>
        <v>2813.5073827337451</v>
      </c>
      <c r="AP302" s="13">
        <f t="shared" si="251"/>
        <v>628.41966277274457</v>
      </c>
      <c r="AQ302" s="13">
        <f t="shared" si="214"/>
        <v>16763.732445960341</v>
      </c>
      <c r="AR302" s="13">
        <f t="shared" si="236"/>
        <v>684.29877092594575</v>
      </c>
      <c r="AS302" s="38">
        <f t="shared" si="215"/>
        <v>2813.5073827337451</v>
      </c>
      <c r="AT302" s="37">
        <f t="shared" si="237"/>
        <v>80763974.665005758</v>
      </c>
      <c r="AU302" s="13">
        <f t="shared" si="216"/>
        <v>33129.294861750393</v>
      </c>
      <c r="AV302">
        <f t="shared" si="238"/>
        <v>80764085.095988631</v>
      </c>
      <c r="AW302" s="13">
        <f t="shared" si="217"/>
        <v>80764377.431120396</v>
      </c>
      <c r="AX302" s="13">
        <f t="shared" si="252"/>
        <v>197675123.00301972</v>
      </c>
      <c r="AY302" s="13">
        <f t="shared" si="218"/>
        <v>16763.732445960341</v>
      </c>
      <c r="AZ302">
        <f t="shared" si="239"/>
        <v>197675178.88212788</v>
      </c>
      <c r="BA302" s="13">
        <f t="shared" si="219"/>
        <v>197675525.94803166</v>
      </c>
      <c r="BB302" s="37">
        <f t="shared" si="240"/>
        <v>112.97425663945214</v>
      </c>
      <c r="BC302" s="13">
        <f t="shared" si="220"/>
        <v>30762.916657339658</v>
      </c>
      <c r="BD302">
        <f t="shared" si="241"/>
        <v>215.51731216391767</v>
      </c>
      <c r="BE302" s="13">
        <f t="shared" si="221"/>
        <v>503.35057957927143</v>
      </c>
      <c r="BF302" s="13">
        <f t="shared" si="253"/>
        <v>112.84441182105685</v>
      </c>
      <c r="BG302" s="13">
        <f t="shared" si="222"/>
        <v>16763.732445960341</v>
      </c>
      <c r="BH302">
        <f t="shared" si="242"/>
        <v>168.72351997425798</v>
      </c>
      <c r="BI302" s="13">
        <f t="shared" si="223"/>
        <v>503.35057957927143</v>
      </c>
      <c r="BJ302" s="37">
        <f t="shared" si="243"/>
        <v>1.3160841587359395</v>
      </c>
      <c r="BK302" s="13">
        <f t="shared" si="224"/>
        <v>2366.3782044107429</v>
      </c>
      <c r="BL302">
        <f t="shared" si="244"/>
        <v>9.2040115067717494</v>
      </c>
      <c r="BM302" s="13">
        <f t="shared" si="225"/>
        <v>5.6772349545232395</v>
      </c>
      <c r="BN302" s="13">
        <f t="shared" si="254"/>
        <v>1.7748691837326502</v>
      </c>
      <c r="BO302" s="13">
        <f t="shared" si="226"/>
        <v>16763.732445960341</v>
      </c>
      <c r="BP302">
        <f t="shared" si="245"/>
        <v>57.653977336933785</v>
      </c>
      <c r="BQ302" s="13">
        <f t="shared" si="227"/>
        <v>5.6772349545232395</v>
      </c>
      <c r="BR302" s="37">
        <f t="shared" si="246"/>
        <v>186.01507445024774</v>
      </c>
      <c r="BS302" s="13">
        <f t="shared" si="228"/>
        <v>37862.051270571887</v>
      </c>
      <c r="BT302">
        <f t="shared" si="247"/>
        <v>312.22191201882072</v>
      </c>
      <c r="BU302" s="13">
        <f t="shared" si="229"/>
        <v>829.96785815000442</v>
      </c>
      <c r="BV302" s="13">
        <f t="shared" si="255"/>
        <v>117588208.32452293</v>
      </c>
      <c r="BW302" s="13">
        <f t="shared" si="230"/>
        <v>16763.732445960341</v>
      </c>
      <c r="BX302">
        <f t="shared" si="248"/>
        <v>117588264.20363107</v>
      </c>
      <c r="BY302" s="13">
        <f t="shared" si="231"/>
        <v>117588852.55430891</v>
      </c>
    </row>
    <row r="303" spans="29:77" x14ac:dyDescent="0.2">
      <c r="AC303">
        <v>301</v>
      </c>
      <c r="AD303" s="37">
        <f t="shared" si="232"/>
        <v>370951371.2937628</v>
      </c>
      <c r="AE303" s="13">
        <f t="shared" si="208"/>
        <v>30762.916657339658</v>
      </c>
      <c r="AF303">
        <f t="shared" si="249"/>
        <v>370951473.4961437</v>
      </c>
      <c r="AG303" s="13">
        <f t="shared" si="209"/>
        <v>370952418.14796197</v>
      </c>
      <c r="AH303" s="13">
        <f t="shared" si="250"/>
        <v>370951371.16391802</v>
      </c>
      <c r="AI303" s="13">
        <f t="shared" si="210"/>
        <v>16763.732445960341</v>
      </c>
      <c r="AJ303">
        <f t="shared" si="233"/>
        <v>370951426.85738128</v>
      </c>
      <c r="AK303" s="13">
        <f t="shared" si="211"/>
        <v>370952418.14796197</v>
      </c>
      <c r="AL303" s="37">
        <f t="shared" si="234"/>
        <v>628.5495075911399</v>
      </c>
      <c r="AM303" s="13">
        <f t="shared" si="212"/>
        <v>30762.916657339658</v>
      </c>
      <c r="AN303">
        <f t="shared" si="235"/>
        <v>730.75188851253415</v>
      </c>
      <c r="AO303" s="13">
        <f t="shared" si="213"/>
        <v>2813.5073827337451</v>
      </c>
      <c r="AP303" s="13">
        <f t="shared" si="251"/>
        <v>628.41966277274457</v>
      </c>
      <c r="AQ303" s="13">
        <f t="shared" si="214"/>
        <v>16763.732445960341</v>
      </c>
      <c r="AR303" s="13">
        <f t="shared" si="236"/>
        <v>684.1131260483603</v>
      </c>
      <c r="AS303" s="38">
        <f t="shared" si="215"/>
        <v>2813.5073827337451</v>
      </c>
      <c r="AT303" s="37">
        <f t="shared" si="237"/>
        <v>80763974.665005758</v>
      </c>
      <c r="AU303" s="13">
        <f t="shared" si="216"/>
        <v>33129.294861750393</v>
      </c>
      <c r="AV303">
        <f t="shared" si="238"/>
        <v>80764084.729108289</v>
      </c>
      <c r="AW303" s="13">
        <f t="shared" si="217"/>
        <v>80764377.431120396</v>
      </c>
      <c r="AX303" s="13">
        <f t="shared" si="252"/>
        <v>197675123.00301972</v>
      </c>
      <c r="AY303" s="13">
        <f t="shared" si="218"/>
        <v>16763.732445960341</v>
      </c>
      <c r="AZ303">
        <f t="shared" si="239"/>
        <v>197675178.69648299</v>
      </c>
      <c r="BA303" s="13">
        <f t="shared" si="219"/>
        <v>197675525.94803166</v>
      </c>
      <c r="BB303" s="37">
        <f t="shared" si="240"/>
        <v>112.97425663945214</v>
      </c>
      <c r="BC303" s="13">
        <f t="shared" si="220"/>
        <v>30762.916657339658</v>
      </c>
      <c r="BD303">
        <f t="shared" si="241"/>
        <v>215.17663756084636</v>
      </c>
      <c r="BE303" s="13">
        <f t="shared" si="221"/>
        <v>503.35057957927143</v>
      </c>
      <c r="BF303" s="13">
        <f t="shared" si="253"/>
        <v>112.84441182105685</v>
      </c>
      <c r="BG303" s="13">
        <f t="shared" si="222"/>
        <v>16763.732445960341</v>
      </c>
      <c r="BH303">
        <f t="shared" si="242"/>
        <v>168.53787509667259</v>
      </c>
      <c r="BI303" s="13">
        <f t="shared" si="223"/>
        <v>503.35057957927143</v>
      </c>
      <c r="BJ303" s="37">
        <f t="shared" si="243"/>
        <v>1.3160841587359395</v>
      </c>
      <c r="BK303" s="13">
        <f t="shared" si="224"/>
        <v>2366.3782044107429</v>
      </c>
      <c r="BL303">
        <f t="shared" si="244"/>
        <v>9.1778057680739558</v>
      </c>
      <c r="BM303" s="13">
        <f t="shared" si="225"/>
        <v>5.6772349545232395</v>
      </c>
      <c r="BN303" s="13">
        <f t="shared" si="254"/>
        <v>1.7748691837326502</v>
      </c>
      <c r="BO303" s="13">
        <f t="shared" si="226"/>
        <v>16763.732445960341</v>
      </c>
      <c r="BP303">
        <f t="shared" si="245"/>
        <v>57.468332459348396</v>
      </c>
      <c r="BQ303" s="13">
        <f t="shared" si="227"/>
        <v>5.6772349545232395</v>
      </c>
      <c r="BR303" s="37">
        <f t="shared" si="246"/>
        <v>186.01507445024774</v>
      </c>
      <c r="BS303" s="13">
        <f t="shared" si="228"/>
        <v>37862.051270571887</v>
      </c>
      <c r="BT303">
        <f t="shared" si="247"/>
        <v>311.80262019965602</v>
      </c>
      <c r="BU303" s="13">
        <f t="shared" si="229"/>
        <v>829.96785815000442</v>
      </c>
      <c r="BV303" s="13">
        <f t="shared" si="255"/>
        <v>117588208.32452293</v>
      </c>
      <c r="BW303" s="13">
        <f t="shared" si="230"/>
        <v>16763.732445960341</v>
      </c>
      <c r="BX303">
        <f t="shared" si="248"/>
        <v>117588264.01798621</v>
      </c>
      <c r="BY303" s="13">
        <f t="shared" si="231"/>
        <v>117588852.55430891</v>
      </c>
    </row>
    <row r="304" spans="29:77" x14ac:dyDescent="0.2">
      <c r="AC304">
        <v>302</v>
      </c>
      <c r="AD304" s="37">
        <f t="shared" si="232"/>
        <v>370951371.2937628</v>
      </c>
      <c r="AE304" s="13">
        <f t="shared" si="208"/>
        <v>30762.916657339658</v>
      </c>
      <c r="AF304">
        <f t="shared" si="249"/>
        <v>370951473.15772521</v>
      </c>
      <c r="AG304" s="13">
        <f t="shared" si="209"/>
        <v>370952418.14796197</v>
      </c>
      <c r="AH304" s="13">
        <f t="shared" si="250"/>
        <v>370951371.16391802</v>
      </c>
      <c r="AI304" s="13">
        <f t="shared" si="210"/>
        <v>16763.732445960341</v>
      </c>
      <c r="AJ304">
        <f t="shared" si="233"/>
        <v>370951426.67296582</v>
      </c>
      <c r="AK304" s="13">
        <f t="shared" si="211"/>
        <v>370952418.14796197</v>
      </c>
      <c r="AL304" s="37">
        <f t="shared" si="234"/>
        <v>628.5495075911399</v>
      </c>
      <c r="AM304" s="13">
        <f t="shared" si="212"/>
        <v>30762.916657339658</v>
      </c>
      <c r="AN304">
        <f t="shared" si="235"/>
        <v>730.41347003266196</v>
      </c>
      <c r="AO304" s="13">
        <f t="shared" si="213"/>
        <v>2813.5073827337451</v>
      </c>
      <c r="AP304" s="13">
        <f t="shared" si="251"/>
        <v>628.41966277274457</v>
      </c>
      <c r="AQ304" s="13">
        <f t="shared" si="214"/>
        <v>16763.732445960341</v>
      </c>
      <c r="AR304" s="13">
        <f t="shared" si="236"/>
        <v>683.92871060705033</v>
      </c>
      <c r="AS304" s="38">
        <f t="shared" si="215"/>
        <v>2813.5073827337451</v>
      </c>
      <c r="AT304" s="37">
        <f t="shared" si="237"/>
        <v>80763974.665005758</v>
      </c>
      <c r="AU304" s="13">
        <f t="shared" si="216"/>
        <v>33129.294861750393</v>
      </c>
      <c r="AV304">
        <f t="shared" si="238"/>
        <v>80764084.364657626</v>
      </c>
      <c r="AW304" s="13">
        <f t="shared" si="217"/>
        <v>80764377.431120396</v>
      </c>
      <c r="AX304" s="13">
        <f t="shared" si="252"/>
        <v>197675123.00301972</v>
      </c>
      <c r="AY304" s="13">
        <f t="shared" si="218"/>
        <v>16763.732445960341</v>
      </c>
      <c r="AZ304">
        <f t="shared" si="239"/>
        <v>197675178.51206756</v>
      </c>
      <c r="BA304" s="13">
        <f t="shared" si="219"/>
        <v>197675525.94803166</v>
      </c>
      <c r="BB304" s="37">
        <f t="shared" si="240"/>
        <v>112.97425663945214</v>
      </c>
      <c r="BC304" s="13">
        <f t="shared" si="220"/>
        <v>30762.916657339658</v>
      </c>
      <c r="BD304">
        <f t="shared" si="241"/>
        <v>214.83821908097417</v>
      </c>
      <c r="BE304" s="13">
        <f t="shared" si="221"/>
        <v>503.35057957927143</v>
      </c>
      <c r="BF304" s="13">
        <f t="shared" si="253"/>
        <v>112.84441182105685</v>
      </c>
      <c r="BG304" s="13">
        <f t="shared" si="222"/>
        <v>16763.732445960341</v>
      </c>
      <c r="BH304">
        <f t="shared" si="242"/>
        <v>168.3534596553626</v>
      </c>
      <c r="BI304" s="13">
        <f t="shared" si="223"/>
        <v>503.35057957927143</v>
      </c>
      <c r="BJ304" s="37">
        <f t="shared" si="243"/>
        <v>1.3160841587359395</v>
      </c>
      <c r="BK304" s="13">
        <f t="shared" si="224"/>
        <v>2366.3782044107429</v>
      </c>
      <c r="BL304">
        <f t="shared" si="244"/>
        <v>9.1517735773145592</v>
      </c>
      <c r="BM304" s="13">
        <f t="shared" si="225"/>
        <v>5.6772349545232395</v>
      </c>
      <c r="BN304" s="13">
        <f t="shared" si="254"/>
        <v>1.7748691837326502</v>
      </c>
      <c r="BO304" s="13">
        <f t="shared" si="226"/>
        <v>16763.732445960341</v>
      </c>
      <c r="BP304">
        <f t="shared" si="245"/>
        <v>57.283917018038409</v>
      </c>
      <c r="BQ304" s="13">
        <f t="shared" si="227"/>
        <v>5.6772349545232395</v>
      </c>
      <c r="BR304" s="37">
        <f t="shared" si="246"/>
        <v>186.01507445024774</v>
      </c>
      <c r="BS304" s="13">
        <f t="shared" si="228"/>
        <v>37862.051270571887</v>
      </c>
      <c r="BT304">
        <f t="shared" si="247"/>
        <v>311.38610514750565</v>
      </c>
      <c r="BU304" s="13">
        <f t="shared" si="229"/>
        <v>829.96785815000442</v>
      </c>
      <c r="BV304" s="13">
        <f t="shared" si="255"/>
        <v>117588208.32452293</v>
      </c>
      <c r="BW304" s="13">
        <f t="shared" si="230"/>
        <v>16763.732445960341</v>
      </c>
      <c r="BX304">
        <f t="shared" si="248"/>
        <v>117588263.83357076</v>
      </c>
      <c r="BY304" s="13">
        <f t="shared" si="231"/>
        <v>117588852.55430891</v>
      </c>
    </row>
    <row r="305" spans="29:77" x14ac:dyDescent="0.2">
      <c r="AC305">
        <v>303</v>
      </c>
      <c r="AD305" s="37">
        <f t="shared" si="232"/>
        <v>370951371.2937628</v>
      </c>
      <c r="AE305" s="13">
        <f t="shared" si="208"/>
        <v>30762.916657339658</v>
      </c>
      <c r="AF305">
        <f t="shared" si="249"/>
        <v>370951472.82154053</v>
      </c>
      <c r="AG305" s="13">
        <f t="shared" si="209"/>
        <v>370952418.14796197</v>
      </c>
      <c r="AH305" s="13">
        <f t="shared" si="250"/>
        <v>370951371.16391802</v>
      </c>
      <c r="AI305" s="13">
        <f t="shared" si="210"/>
        <v>16763.732445960341</v>
      </c>
      <c r="AJ305">
        <f t="shared" si="233"/>
        <v>370951426.48976767</v>
      </c>
      <c r="AK305" s="13">
        <f t="shared" si="211"/>
        <v>370952418.14796197</v>
      </c>
      <c r="AL305" s="37">
        <f t="shared" si="234"/>
        <v>628.5495075911399</v>
      </c>
      <c r="AM305" s="13">
        <f t="shared" si="212"/>
        <v>30762.916657339658</v>
      </c>
      <c r="AN305">
        <f t="shared" si="235"/>
        <v>730.07728533813543</v>
      </c>
      <c r="AO305" s="13">
        <f t="shared" si="213"/>
        <v>2813.5073827337451</v>
      </c>
      <c r="AP305" s="13">
        <f t="shared" si="251"/>
        <v>628.41966277274457</v>
      </c>
      <c r="AQ305" s="13">
        <f t="shared" si="214"/>
        <v>16763.732445960341</v>
      </c>
      <c r="AR305" s="13">
        <f t="shared" si="236"/>
        <v>683.74551242937935</v>
      </c>
      <c r="AS305" s="38">
        <f t="shared" si="215"/>
        <v>2813.5073827337451</v>
      </c>
      <c r="AT305" s="37">
        <f t="shared" si="237"/>
        <v>80763974.665005758</v>
      </c>
      <c r="AU305" s="13">
        <f t="shared" si="216"/>
        <v>33129.294861750393</v>
      </c>
      <c r="AV305">
        <f t="shared" si="238"/>
        <v>80764084.002612561</v>
      </c>
      <c r="AW305" s="13">
        <f t="shared" si="217"/>
        <v>80764377.431120396</v>
      </c>
      <c r="AX305" s="13">
        <f t="shared" si="252"/>
        <v>197675123.00301972</v>
      </c>
      <c r="AY305" s="13">
        <f t="shared" si="218"/>
        <v>16763.732445960341</v>
      </c>
      <c r="AZ305">
        <f t="shared" si="239"/>
        <v>197675178.32886937</v>
      </c>
      <c r="BA305" s="13">
        <f t="shared" si="219"/>
        <v>197675525.94803166</v>
      </c>
      <c r="BB305" s="37">
        <f t="shared" si="240"/>
        <v>112.97425663945214</v>
      </c>
      <c r="BC305" s="13">
        <f t="shared" si="220"/>
        <v>30762.916657339658</v>
      </c>
      <c r="BD305">
        <f t="shared" si="241"/>
        <v>214.50203438644769</v>
      </c>
      <c r="BE305" s="13">
        <f t="shared" si="221"/>
        <v>503.35057957927143</v>
      </c>
      <c r="BF305" s="13">
        <f t="shared" si="253"/>
        <v>112.84441182105685</v>
      </c>
      <c r="BG305" s="13">
        <f t="shared" si="222"/>
        <v>16763.732445960341</v>
      </c>
      <c r="BH305">
        <f t="shared" si="242"/>
        <v>168.17026147769164</v>
      </c>
      <c r="BI305" s="13">
        <f t="shared" si="223"/>
        <v>503.35057957927143</v>
      </c>
      <c r="BJ305" s="37">
        <f t="shared" si="243"/>
        <v>1.3160841587359395</v>
      </c>
      <c r="BK305" s="13">
        <f t="shared" si="224"/>
        <v>2366.3782044107429</v>
      </c>
      <c r="BL305">
        <f t="shared" si="244"/>
        <v>9.1259132161971372</v>
      </c>
      <c r="BM305" s="13">
        <f t="shared" si="225"/>
        <v>5.6772349545232395</v>
      </c>
      <c r="BN305" s="13">
        <f t="shared" si="254"/>
        <v>1.7748691837326502</v>
      </c>
      <c r="BO305" s="13">
        <f t="shared" si="226"/>
        <v>16763.732445960341</v>
      </c>
      <c r="BP305">
        <f t="shared" si="245"/>
        <v>57.100718840367435</v>
      </c>
      <c r="BQ305" s="13">
        <f t="shared" si="227"/>
        <v>5.6772349545232395</v>
      </c>
      <c r="BR305" s="37">
        <f t="shared" si="246"/>
        <v>186.01507445024774</v>
      </c>
      <c r="BS305" s="13">
        <f t="shared" si="228"/>
        <v>37862.051270571887</v>
      </c>
      <c r="BT305">
        <f t="shared" si="247"/>
        <v>310.97233936962692</v>
      </c>
      <c r="BU305" s="13">
        <f t="shared" si="229"/>
        <v>829.96785815000442</v>
      </c>
      <c r="BV305" s="13">
        <f t="shared" si="255"/>
        <v>117588208.32452293</v>
      </c>
      <c r="BW305" s="13">
        <f t="shared" si="230"/>
        <v>16763.732445960341</v>
      </c>
      <c r="BX305">
        <f t="shared" si="248"/>
        <v>117588263.65037258</v>
      </c>
      <c r="BY305" s="13">
        <f t="shared" si="231"/>
        <v>117588852.55430891</v>
      </c>
    </row>
    <row r="306" spans="29:77" x14ac:dyDescent="0.2">
      <c r="AC306">
        <v>304</v>
      </c>
      <c r="AD306" s="37">
        <f t="shared" si="232"/>
        <v>370951371.2937628</v>
      </c>
      <c r="AE306" s="13">
        <f t="shared" si="208"/>
        <v>30762.916657339658</v>
      </c>
      <c r="AF306">
        <f t="shared" si="249"/>
        <v>370951472.4875676</v>
      </c>
      <c r="AG306" s="13">
        <f t="shared" si="209"/>
        <v>370952418.14796197</v>
      </c>
      <c r="AH306" s="13">
        <f t="shared" si="250"/>
        <v>370951371.16391802</v>
      </c>
      <c r="AI306" s="13">
        <f t="shared" si="210"/>
        <v>16763.732445960341</v>
      </c>
      <c r="AJ306">
        <f t="shared" si="233"/>
        <v>370951426.30777472</v>
      </c>
      <c r="AK306" s="13">
        <f t="shared" si="211"/>
        <v>370952418.14796197</v>
      </c>
      <c r="AL306" s="37">
        <f t="shared" si="234"/>
        <v>628.5495075911399</v>
      </c>
      <c r="AM306" s="13">
        <f t="shared" si="212"/>
        <v>30762.916657339658</v>
      </c>
      <c r="AN306">
        <f t="shared" si="235"/>
        <v>729.74331238502032</v>
      </c>
      <c r="AO306" s="13">
        <f t="shared" si="213"/>
        <v>2813.5073827337451</v>
      </c>
      <c r="AP306" s="13">
        <f t="shared" si="251"/>
        <v>628.41966277274457</v>
      </c>
      <c r="AQ306" s="13">
        <f t="shared" si="214"/>
        <v>16763.732445960341</v>
      </c>
      <c r="AR306" s="13">
        <f t="shared" si="236"/>
        <v>683.56351950287728</v>
      </c>
      <c r="AS306" s="38">
        <f t="shared" si="215"/>
        <v>2813.5073827337451</v>
      </c>
      <c r="AT306" s="37">
        <f t="shared" si="237"/>
        <v>80763974.665005758</v>
      </c>
      <c r="AU306" s="13">
        <f t="shared" si="216"/>
        <v>33129.294861750393</v>
      </c>
      <c r="AV306">
        <f t="shared" si="238"/>
        <v>80764083.642949387</v>
      </c>
      <c r="AW306" s="13">
        <f t="shared" si="217"/>
        <v>80764377.431120396</v>
      </c>
      <c r="AX306" s="13">
        <f t="shared" si="252"/>
        <v>197675123.00301972</v>
      </c>
      <c r="AY306" s="13">
        <f t="shared" si="218"/>
        <v>16763.732445960341</v>
      </c>
      <c r="AZ306">
        <f t="shared" si="239"/>
        <v>197675178.14687645</v>
      </c>
      <c r="BA306" s="13">
        <f t="shared" si="219"/>
        <v>197675525.94803166</v>
      </c>
      <c r="BB306" s="37">
        <f t="shared" si="240"/>
        <v>112.97425663945214</v>
      </c>
      <c r="BC306" s="13">
        <f t="shared" si="220"/>
        <v>30762.916657339658</v>
      </c>
      <c r="BD306">
        <f t="shared" si="241"/>
        <v>214.16806143333258</v>
      </c>
      <c r="BE306" s="13">
        <f t="shared" si="221"/>
        <v>503.35057957927143</v>
      </c>
      <c r="BF306" s="13">
        <f t="shared" si="253"/>
        <v>112.84441182105685</v>
      </c>
      <c r="BG306" s="13">
        <f t="shared" si="222"/>
        <v>16763.732445960341</v>
      </c>
      <c r="BH306">
        <f t="shared" si="242"/>
        <v>167.98826855118955</v>
      </c>
      <c r="BI306" s="13">
        <f t="shared" si="223"/>
        <v>503.35057957927143</v>
      </c>
      <c r="BJ306" s="37">
        <f t="shared" si="243"/>
        <v>1.3160841587359395</v>
      </c>
      <c r="BK306" s="13">
        <f t="shared" si="224"/>
        <v>2366.3782044107429</v>
      </c>
      <c r="BL306">
        <f t="shared" si="244"/>
        <v>9.1002229890344353</v>
      </c>
      <c r="BM306" s="13">
        <f t="shared" si="225"/>
        <v>5.6772349545232395</v>
      </c>
      <c r="BN306" s="13">
        <f t="shared" si="254"/>
        <v>1.7748691837326502</v>
      </c>
      <c r="BO306" s="13">
        <f t="shared" si="226"/>
        <v>16763.732445960341</v>
      </c>
      <c r="BP306">
        <f t="shared" si="245"/>
        <v>56.918725913865345</v>
      </c>
      <c r="BQ306" s="13">
        <f t="shared" si="227"/>
        <v>5.6772349545232395</v>
      </c>
      <c r="BR306" s="37">
        <f t="shared" si="246"/>
        <v>186.01507445024774</v>
      </c>
      <c r="BS306" s="13">
        <f t="shared" si="228"/>
        <v>37862.051270571887</v>
      </c>
      <c r="BT306">
        <f t="shared" si="247"/>
        <v>310.56129573502369</v>
      </c>
      <c r="BU306" s="13">
        <f t="shared" si="229"/>
        <v>829.96785815000442</v>
      </c>
      <c r="BV306" s="13">
        <f t="shared" si="255"/>
        <v>117588208.32452293</v>
      </c>
      <c r="BW306" s="13">
        <f t="shared" si="230"/>
        <v>16763.732445960341</v>
      </c>
      <c r="BX306">
        <f t="shared" si="248"/>
        <v>117588263.46837966</v>
      </c>
      <c r="BY306" s="13">
        <f t="shared" si="231"/>
        <v>117588852.55430891</v>
      </c>
    </row>
    <row r="307" spans="29:77" x14ac:dyDescent="0.2">
      <c r="AC307">
        <v>305</v>
      </c>
      <c r="AD307" s="37">
        <f t="shared" si="232"/>
        <v>370951371.2937628</v>
      </c>
      <c r="AE307" s="13">
        <f t="shared" si="208"/>
        <v>30762.916657339658</v>
      </c>
      <c r="AF307">
        <f t="shared" si="249"/>
        <v>370951472.15578461</v>
      </c>
      <c r="AG307" s="13">
        <f t="shared" si="209"/>
        <v>370952418.14796197</v>
      </c>
      <c r="AH307" s="13">
        <f t="shared" si="250"/>
        <v>370951371.16391802</v>
      </c>
      <c r="AI307" s="13">
        <f t="shared" si="210"/>
        <v>16763.732445960341</v>
      </c>
      <c r="AJ307">
        <f t="shared" si="233"/>
        <v>370951426.12697524</v>
      </c>
      <c r="AK307" s="13">
        <f t="shared" si="211"/>
        <v>370952418.14796197</v>
      </c>
      <c r="AL307" s="37">
        <f t="shared" si="234"/>
        <v>628.5495075911399</v>
      </c>
      <c r="AM307" s="13">
        <f t="shared" si="212"/>
        <v>30762.916657339658</v>
      </c>
      <c r="AN307">
        <f t="shared" si="235"/>
        <v>729.41152941848304</v>
      </c>
      <c r="AO307" s="13">
        <f t="shared" si="213"/>
        <v>2813.5073827337451</v>
      </c>
      <c r="AP307" s="13">
        <f t="shared" si="251"/>
        <v>628.41966277274457</v>
      </c>
      <c r="AQ307" s="13">
        <f t="shared" si="214"/>
        <v>16763.732445960341</v>
      </c>
      <c r="AR307" s="13">
        <f t="shared" si="236"/>
        <v>683.3827199726145</v>
      </c>
      <c r="AS307" s="38">
        <f t="shared" si="215"/>
        <v>2813.5073827337451</v>
      </c>
      <c r="AT307" s="37">
        <f t="shared" si="237"/>
        <v>80763974.665005758</v>
      </c>
      <c r="AU307" s="13">
        <f t="shared" si="216"/>
        <v>33129.294861750393</v>
      </c>
      <c r="AV307">
        <f t="shared" si="238"/>
        <v>80764083.28564465</v>
      </c>
      <c r="AW307" s="13">
        <f t="shared" si="217"/>
        <v>80764377.431120396</v>
      </c>
      <c r="AX307" s="13">
        <f t="shared" si="252"/>
        <v>197675123.00301972</v>
      </c>
      <c r="AY307" s="13">
        <f t="shared" si="218"/>
        <v>16763.732445960341</v>
      </c>
      <c r="AZ307">
        <f t="shared" si="239"/>
        <v>197675177.96607691</v>
      </c>
      <c r="BA307" s="13">
        <f t="shared" si="219"/>
        <v>197675525.94803166</v>
      </c>
      <c r="BB307" s="37">
        <f t="shared" si="240"/>
        <v>112.97425663945214</v>
      </c>
      <c r="BC307" s="13">
        <f t="shared" si="220"/>
        <v>30762.916657339658</v>
      </c>
      <c r="BD307">
        <f t="shared" si="241"/>
        <v>213.83627846679528</v>
      </c>
      <c r="BE307" s="13">
        <f t="shared" si="221"/>
        <v>503.35057957927143</v>
      </c>
      <c r="BF307" s="13">
        <f t="shared" si="253"/>
        <v>112.84441182105685</v>
      </c>
      <c r="BG307" s="13">
        <f t="shared" si="222"/>
        <v>16763.732445960341</v>
      </c>
      <c r="BH307">
        <f t="shared" si="242"/>
        <v>167.80746902092682</v>
      </c>
      <c r="BI307" s="13">
        <f t="shared" si="223"/>
        <v>503.35057957927143</v>
      </c>
      <c r="BJ307" s="37">
        <f t="shared" si="243"/>
        <v>1.3160841587359395</v>
      </c>
      <c r="BK307" s="13">
        <f t="shared" si="224"/>
        <v>2366.3782044107429</v>
      </c>
      <c r="BL307">
        <f t="shared" si="244"/>
        <v>9.074701222377719</v>
      </c>
      <c r="BM307" s="13">
        <f t="shared" si="225"/>
        <v>5.6772349545232395</v>
      </c>
      <c r="BN307" s="13">
        <f t="shared" si="254"/>
        <v>1.7748691837326502</v>
      </c>
      <c r="BO307" s="13">
        <f t="shared" si="226"/>
        <v>16763.732445960341</v>
      </c>
      <c r="BP307">
        <f t="shared" si="245"/>
        <v>56.73792638360262</v>
      </c>
      <c r="BQ307" s="13">
        <f t="shared" si="227"/>
        <v>5.6772349545232395</v>
      </c>
      <c r="BR307" s="37">
        <f t="shared" si="246"/>
        <v>186.01507445024774</v>
      </c>
      <c r="BS307" s="13">
        <f t="shared" si="228"/>
        <v>37862.051270571887</v>
      </c>
      <c r="BT307">
        <f t="shared" si="247"/>
        <v>310.15294746851623</v>
      </c>
      <c r="BU307" s="13">
        <f t="shared" si="229"/>
        <v>829.96785815000442</v>
      </c>
      <c r="BV307" s="13">
        <f t="shared" si="255"/>
        <v>117588208.32452293</v>
      </c>
      <c r="BW307" s="13">
        <f t="shared" si="230"/>
        <v>16763.732445960341</v>
      </c>
      <c r="BX307">
        <f t="shared" si="248"/>
        <v>117588263.28758013</v>
      </c>
      <c r="BY307" s="13">
        <f t="shared" si="231"/>
        <v>117588852.55430891</v>
      </c>
    </row>
    <row r="308" spans="29:77" x14ac:dyDescent="0.2">
      <c r="AC308">
        <v>306</v>
      </c>
      <c r="AD308" s="37">
        <f t="shared" si="232"/>
        <v>370951371.2937628</v>
      </c>
      <c r="AE308" s="13">
        <f t="shared" si="208"/>
        <v>30762.916657339658</v>
      </c>
      <c r="AF308">
        <f t="shared" si="249"/>
        <v>370951471.82617021</v>
      </c>
      <c r="AG308" s="13">
        <f t="shared" si="209"/>
        <v>370952418.14796197</v>
      </c>
      <c r="AH308" s="13">
        <f t="shared" si="250"/>
        <v>370951371.16391802</v>
      </c>
      <c r="AI308" s="13">
        <f t="shared" si="210"/>
        <v>16763.732445960341</v>
      </c>
      <c r="AJ308">
        <f t="shared" si="233"/>
        <v>370951425.94735736</v>
      </c>
      <c r="AK308" s="13">
        <f t="shared" si="211"/>
        <v>370952418.14796197</v>
      </c>
      <c r="AL308" s="37">
        <f t="shared" si="234"/>
        <v>628.5495075911399</v>
      </c>
      <c r="AM308" s="13">
        <f t="shared" si="212"/>
        <v>30762.916657339658</v>
      </c>
      <c r="AN308">
        <f t="shared" si="235"/>
        <v>729.08191496806694</v>
      </c>
      <c r="AO308" s="13">
        <f t="shared" si="213"/>
        <v>2813.5073827337451</v>
      </c>
      <c r="AP308" s="13">
        <f t="shared" si="251"/>
        <v>628.41966277274457</v>
      </c>
      <c r="AQ308" s="13">
        <f t="shared" si="214"/>
        <v>16763.732445960341</v>
      </c>
      <c r="AR308" s="13">
        <f t="shared" si="236"/>
        <v>683.20310213862808</v>
      </c>
      <c r="AS308" s="38">
        <f t="shared" si="215"/>
        <v>2813.5073827337451</v>
      </c>
      <c r="AT308" s="37">
        <f t="shared" si="237"/>
        <v>80763974.665005758</v>
      </c>
      <c r="AU308" s="13">
        <f t="shared" si="216"/>
        <v>33129.294861750393</v>
      </c>
      <c r="AV308">
        <f t="shared" si="238"/>
        <v>80764082.930675238</v>
      </c>
      <c r="AW308" s="13">
        <f t="shared" si="217"/>
        <v>80764377.431120396</v>
      </c>
      <c r="AX308" s="13">
        <f t="shared" si="252"/>
        <v>197675123.00301972</v>
      </c>
      <c r="AY308" s="13">
        <f t="shared" si="218"/>
        <v>16763.732445960341</v>
      </c>
      <c r="AZ308">
        <f t="shared" si="239"/>
        <v>197675177.78645909</v>
      </c>
      <c r="BA308" s="13">
        <f t="shared" si="219"/>
        <v>197675525.94803166</v>
      </c>
      <c r="BB308" s="37">
        <f t="shared" si="240"/>
        <v>112.97425663945214</v>
      </c>
      <c r="BC308" s="13">
        <f t="shared" si="220"/>
        <v>30762.916657339658</v>
      </c>
      <c r="BD308">
        <f t="shared" si="241"/>
        <v>213.50666401637912</v>
      </c>
      <c r="BE308" s="13">
        <f t="shared" si="221"/>
        <v>503.35057957927143</v>
      </c>
      <c r="BF308" s="13">
        <f t="shared" si="253"/>
        <v>112.84441182105685</v>
      </c>
      <c r="BG308" s="13">
        <f t="shared" si="222"/>
        <v>16763.732445960341</v>
      </c>
      <c r="BH308">
        <f t="shared" si="242"/>
        <v>167.62785118694032</v>
      </c>
      <c r="BI308" s="13">
        <f t="shared" si="223"/>
        <v>503.35057957927143</v>
      </c>
      <c r="BJ308" s="37">
        <f t="shared" si="243"/>
        <v>1.3160841587359395</v>
      </c>
      <c r="BK308" s="13">
        <f t="shared" si="224"/>
        <v>2366.3782044107429</v>
      </c>
      <c r="BL308">
        <f t="shared" si="244"/>
        <v>9.0493462646533995</v>
      </c>
      <c r="BM308" s="13">
        <f t="shared" si="225"/>
        <v>5.6772349545232395</v>
      </c>
      <c r="BN308" s="13">
        <f t="shared" si="254"/>
        <v>1.7748691837326502</v>
      </c>
      <c r="BO308" s="13">
        <f t="shared" si="226"/>
        <v>16763.732445960341</v>
      </c>
      <c r="BP308">
        <f t="shared" si="245"/>
        <v>56.558308549616115</v>
      </c>
      <c r="BQ308" s="13">
        <f t="shared" si="227"/>
        <v>5.6772349545232395</v>
      </c>
      <c r="BR308" s="37">
        <f t="shared" si="246"/>
        <v>186.01507445024774</v>
      </c>
      <c r="BS308" s="13">
        <f t="shared" si="228"/>
        <v>37862.051270571887</v>
      </c>
      <c r="BT308">
        <f t="shared" si="247"/>
        <v>309.74726814492709</v>
      </c>
      <c r="BU308" s="13">
        <f t="shared" si="229"/>
        <v>829.96785815000442</v>
      </c>
      <c r="BV308" s="13">
        <f t="shared" si="255"/>
        <v>117588208.32452293</v>
      </c>
      <c r="BW308" s="13">
        <f t="shared" si="230"/>
        <v>16763.732445960341</v>
      </c>
      <c r="BX308">
        <f t="shared" si="248"/>
        <v>117588263.1079623</v>
      </c>
      <c r="BY308" s="13">
        <f t="shared" si="231"/>
        <v>117588852.55430891</v>
      </c>
    </row>
    <row r="309" spans="29:77" x14ac:dyDescent="0.2">
      <c r="AC309">
        <v>307</v>
      </c>
      <c r="AD309" s="37">
        <f t="shared" si="232"/>
        <v>370951371.2937628</v>
      </c>
      <c r="AE309" s="13">
        <f t="shared" si="208"/>
        <v>30762.916657339658</v>
      </c>
      <c r="AF309">
        <f t="shared" si="249"/>
        <v>370951471.49870306</v>
      </c>
      <c r="AG309" s="13">
        <f t="shared" si="209"/>
        <v>370952418.14796197</v>
      </c>
      <c r="AH309" s="13">
        <f t="shared" si="250"/>
        <v>370951371.16391802</v>
      </c>
      <c r="AI309" s="13">
        <f t="shared" si="210"/>
        <v>16763.732445960341</v>
      </c>
      <c r="AJ309">
        <f t="shared" si="233"/>
        <v>370951425.76890969</v>
      </c>
      <c r="AK309" s="13">
        <f t="shared" si="211"/>
        <v>370952418.14796197</v>
      </c>
      <c r="AL309" s="37">
        <f t="shared" si="234"/>
        <v>628.5495075911399</v>
      </c>
      <c r="AM309" s="13">
        <f t="shared" si="212"/>
        <v>30762.916657339658</v>
      </c>
      <c r="AN309">
        <f t="shared" si="235"/>
        <v>728.75444784306057</v>
      </c>
      <c r="AO309" s="13">
        <f t="shared" si="213"/>
        <v>2813.5073827337451</v>
      </c>
      <c r="AP309" s="13">
        <f t="shared" si="251"/>
        <v>628.41966277274457</v>
      </c>
      <c r="AQ309" s="13">
        <f t="shared" si="214"/>
        <v>16763.732445960341</v>
      </c>
      <c r="AR309" s="13">
        <f t="shared" si="236"/>
        <v>683.02465445339715</v>
      </c>
      <c r="AS309" s="38">
        <f t="shared" si="215"/>
        <v>2813.5073827337451</v>
      </c>
      <c r="AT309" s="37">
        <f t="shared" si="237"/>
        <v>80763974.665005758</v>
      </c>
      <c r="AU309" s="13">
        <f t="shared" si="216"/>
        <v>33129.294861750393</v>
      </c>
      <c r="AV309">
        <f t="shared" si="238"/>
        <v>80764082.578018337</v>
      </c>
      <c r="AW309" s="13">
        <f t="shared" si="217"/>
        <v>80764377.431120396</v>
      </c>
      <c r="AX309" s="13">
        <f t="shared" si="252"/>
        <v>197675123.00301972</v>
      </c>
      <c r="AY309" s="13">
        <f t="shared" si="218"/>
        <v>16763.732445960341</v>
      </c>
      <c r="AZ309">
        <f t="shared" si="239"/>
        <v>197675177.60801139</v>
      </c>
      <c r="BA309" s="13">
        <f t="shared" si="219"/>
        <v>197675525.94803166</v>
      </c>
      <c r="BB309" s="37">
        <f t="shared" si="240"/>
        <v>112.97425663945214</v>
      </c>
      <c r="BC309" s="13">
        <f t="shared" si="220"/>
        <v>30762.916657339658</v>
      </c>
      <c r="BD309">
        <f t="shared" si="241"/>
        <v>213.17919689137284</v>
      </c>
      <c r="BE309" s="13">
        <f t="shared" si="221"/>
        <v>503.35057957927143</v>
      </c>
      <c r="BF309" s="13">
        <f t="shared" si="253"/>
        <v>112.84441182105685</v>
      </c>
      <c r="BG309" s="13">
        <f t="shared" si="222"/>
        <v>16763.732445960341</v>
      </c>
      <c r="BH309">
        <f t="shared" si="242"/>
        <v>167.44940350170941</v>
      </c>
      <c r="BI309" s="13">
        <f t="shared" si="223"/>
        <v>503.35057957927143</v>
      </c>
      <c r="BJ309" s="37">
        <f t="shared" si="243"/>
        <v>1.3160841587359395</v>
      </c>
      <c r="BK309" s="13">
        <f t="shared" si="224"/>
        <v>2366.3782044107429</v>
      </c>
      <c r="BL309">
        <f t="shared" si="244"/>
        <v>9.0241564858067633</v>
      </c>
      <c r="BM309" s="13">
        <f t="shared" si="225"/>
        <v>5.6772349545232395</v>
      </c>
      <c r="BN309" s="13">
        <f t="shared" si="254"/>
        <v>1.7748691837326502</v>
      </c>
      <c r="BO309" s="13">
        <f t="shared" si="226"/>
        <v>16763.732445960341</v>
      </c>
      <c r="BP309">
        <f t="shared" si="245"/>
        <v>56.379860864385222</v>
      </c>
      <c r="BQ309" s="13">
        <f t="shared" si="227"/>
        <v>5.6772349545232395</v>
      </c>
      <c r="BR309" s="37">
        <f t="shared" si="246"/>
        <v>186.01507445024774</v>
      </c>
      <c r="BS309" s="13">
        <f t="shared" si="228"/>
        <v>37862.051270571887</v>
      </c>
      <c r="BT309">
        <f t="shared" si="247"/>
        <v>309.34423168338094</v>
      </c>
      <c r="BU309" s="13">
        <f t="shared" si="229"/>
        <v>829.96785815000442</v>
      </c>
      <c r="BV309" s="13">
        <f t="shared" si="255"/>
        <v>117588208.32452293</v>
      </c>
      <c r="BW309" s="13">
        <f t="shared" si="230"/>
        <v>16763.732445960341</v>
      </c>
      <c r="BX309">
        <f t="shared" si="248"/>
        <v>117588262.9295146</v>
      </c>
      <c r="BY309" s="13">
        <f t="shared" si="231"/>
        <v>117588852.55430891</v>
      </c>
    </row>
    <row r="310" spans="29:77" x14ac:dyDescent="0.2">
      <c r="AC310">
        <v>308</v>
      </c>
      <c r="AD310" s="37">
        <f t="shared" si="232"/>
        <v>370951371.2937628</v>
      </c>
      <c r="AE310" s="13">
        <f t="shared" si="208"/>
        <v>30762.916657339658</v>
      </c>
      <c r="AF310">
        <f t="shared" si="249"/>
        <v>370951471.17336231</v>
      </c>
      <c r="AG310" s="13">
        <f t="shared" si="209"/>
        <v>370952418.14796197</v>
      </c>
      <c r="AH310" s="13">
        <f t="shared" si="250"/>
        <v>370951371.16391802</v>
      </c>
      <c r="AI310" s="13">
        <f t="shared" si="210"/>
        <v>16763.732445960341</v>
      </c>
      <c r="AJ310">
        <f t="shared" si="233"/>
        <v>370951425.59162074</v>
      </c>
      <c r="AK310" s="13">
        <f t="shared" si="211"/>
        <v>370952418.14796197</v>
      </c>
      <c r="AL310" s="37">
        <f t="shared" si="234"/>
        <v>628.5495075911399</v>
      </c>
      <c r="AM310" s="13">
        <f t="shared" si="212"/>
        <v>30762.916657339658</v>
      </c>
      <c r="AN310">
        <f t="shared" si="235"/>
        <v>728.42910712795697</v>
      </c>
      <c r="AO310" s="13">
        <f t="shared" si="213"/>
        <v>2813.5073827337451</v>
      </c>
      <c r="AP310" s="13">
        <f t="shared" si="251"/>
        <v>628.41966277274457</v>
      </c>
      <c r="AQ310" s="13">
        <f t="shared" si="214"/>
        <v>16763.732445960341</v>
      </c>
      <c r="AR310" s="13">
        <f t="shared" si="236"/>
        <v>682.84736551936908</v>
      </c>
      <c r="AS310" s="38">
        <f t="shared" si="215"/>
        <v>2813.5073827337451</v>
      </c>
      <c r="AT310" s="37">
        <f t="shared" si="237"/>
        <v>80763974.665005758</v>
      </c>
      <c r="AU310" s="13">
        <f t="shared" si="216"/>
        <v>33129.294861750393</v>
      </c>
      <c r="AV310">
        <f t="shared" si="238"/>
        <v>80764082.227651417</v>
      </c>
      <c r="AW310" s="13">
        <f t="shared" si="217"/>
        <v>80764377.431120396</v>
      </c>
      <c r="AX310" s="13">
        <f t="shared" si="252"/>
        <v>197675123.00301972</v>
      </c>
      <c r="AY310" s="13">
        <f t="shared" si="218"/>
        <v>16763.732445960341</v>
      </c>
      <c r="AZ310">
        <f t="shared" si="239"/>
        <v>197675177.43072248</v>
      </c>
      <c r="BA310" s="13">
        <f t="shared" si="219"/>
        <v>197675525.94803166</v>
      </c>
      <c r="BB310" s="37">
        <f t="shared" si="240"/>
        <v>112.97425663945214</v>
      </c>
      <c r="BC310" s="13">
        <f t="shared" si="220"/>
        <v>30762.916657339658</v>
      </c>
      <c r="BD310">
        <f t="shared" si="241"/>
        <v>212.8538561762692</v>
      </c>
      <c r="BE310" s="13">
        <f t="shared" si="221"/>
        <v>503.35057957927143</v>
      </c>
      <c r="BF310" s="13">
        <f t="shared" si="253"/>
        <v>112.84441182105685</v>
      </c>
      <c r="BG310" s="13">
        <f t="shared" si="222"/>
        <v>16763.732445960341</v>
      </c>
      <c r="BH310">
        <f t="shared" si="242"/>
        <v>167.27211456768134</v>
      </c>
      <c r="BI310" s="13">
        <f t="shared" si="223"/>
        <v>503.35057957927143</v>
      </c>
      <c r="BJ310" s="37">
        <f t="shared" si="243"/>
        <v>1.3160841587359395</v>
      </c>
      <c r="BK310" s="13">
        <f t="shared" si="224"/>
        <v>2366.3782044107429</v>
      </c>
      <c r="BL310">
        <f t="shared" si="244"/>
        <v>8.9991302769526378</v>
      </c>
      <c r="BM310" s="13">
        <f t="shared" si="225"/>
        <v>5.6772349545232395</v>
      </c>
      <c r="BN310" s="13">
        <f t="shared" si="254"/>
        <v>1.7748691837326502</v>
      </c>
      <c r="BO310" s="13">
        <f t="shared" si="226"/>
        <v>16763.732445960341</v>
      </c>
      <c r="BP310">
        <f t="shared" si="245"/>
        <v>56.202571930357131</v>
      </c>
      <c r="BQ310" s="13">
        <f t="shared" si="227"/>
        <v>5.6772349545232395</v>
      </c>
      <c r="BR310" s="37">
        <f t="shared" si="246"/>
        <v>186.01507445024774</v>
      </c>
      <c r="BS310" s="13">
        <f t="shared" si="228"/>
        <v>37862.051270571887</v>
      </c>
      <c r="BT310">
        <f t="shared" si="247"/>
        <v>308.94381234171487</v>
      </c>
      <c r="BU310" s="13">
        <f t="shared" si="229"/>
        <v>829.96785815000442</v>
      </c>
      <c r="BV310" s="13">
        <f t="shared" si="255"/>
        <v>117588208.32452293</v>
      </c>
      <c r="BW310" s="13">
        <f t="shared" si="230"/>
        <v>16763.732445960341</v>
      </c>
      <c r="BX310">
        <f t="shared" si="248"/>
        <v>117588262.75222567</v>
      </c>
      <c r="BY310" s="13">
        <f t="shared" si="231"/>
        <v>117588852.55430891</v>
      </c>
    </row>
    <row r="311" spans="29:77" x14ac:dyDescent="0.2">
      <c r="AC311">
        <v>309</v>
      </c>
      <c r="AD311" s="37">
        <f t="shared" si="232"/>
        <v>370951371.2937628</v>
      </c>
      <c r="AE311" s="13">
        <f t="shared" si="208"/>
        <v>30762.916657339658</v>
      </c>
      <c r="AF311">
        <f t="shared" si="249"/>
        <v>370951470.8501274</v>
      </c>
      <c r="AG311" s="13">
        <f t="shared" si="209"/>
        <v>370952418.14796197</v>
      </c>
      <c r="AH311" s="13">
        <f t="shared" si="250"/>
        <v>370951371.16391802</v>
      </c>
      <c r="AI311" s="13">
        <f t="shared" si="210"/>
        <v>16763.732445960341</v>
      </c>
      <c r="AJ311">
        <f t="shared" si="233"/>
        <v>370951425.4154793</v>
      </c>
      <c r="AK311" s="13">
        <f t="shared" si="211"/>
        <v>370952418.14796197</v>
      </c>
      <c r="AL311" s="37">
        <f t="shared" si="234"/>
        <v>628.5495075911399</v>
      </c>
      <c r="AM311" s="13">
        <f t="shared" si="212"/>
        <v>30762.916657339658</v>
      </c>
      <c r="AN311">
        <f t="shared" si="235"/>
        <v>728.10587217799957</v>
      </c>
      <c r="AO311" s="13">
        <f t="shared" si="213"/>
        <v>2813.5073827337451</v>
      </c>
      <c r="AP311" s="13">
        <f t="shared" si="251"/>
        <v>628.41966277274457</v>
      </c>
      <c r="AQ311" s="13">
        <f t="shared" si="214"/>
        <v>16763.732445960341</v>
      </c>
      <c r="AR311" s="13">
        <f t="shared" si="236"/>
        <v>682.67122408653211</v>
      </c>
      <c r="AS311" s="38">
        <f t="shared" si="215"/>
        <v>2813.5073827337451</v>
      </c>
      <c r="AT311" s="37">
        <f t="shared" si="237"/>
        <v>80763974.665005758</v>
      </c>
      <c r="AU311" s="13">
        <f t="shared" si="216"/>
        <v>33129.294861750393</v>
      </c>
      <c r="AV311">
        <f t="shared" si="238"/>
        <v>80764081.87955223</v>
      </c>
      <c r="AW311" s="13">
        <f t="shared" si="217"/>
        <v>80764377.431120396</v>
      </c>
      <c r="AX311" s="13">
        <f t="shared" si="252"/>
        <v>197675123.00301972</v>
      </c>
      <c r="AY311" s="13">
        <f t="shared" si="218"/>
        <v>16763.732445960341</v>
      </c>
      <c r="AZ311">
        <f t="shared" si="239"/>
        <v>197675177.25458103</v>
      </c>
      <c r="BA311" s="13">
        <f t="shared" si="219"/>
        <v>197675525.94803166</v>
      </c>
      <c r="BB311" s="37">
        <f t="shared" si="240"/>
        <v>112.97425663945214</v>
      </c>
      <c r="BC311" s="13">
        <f t="shared" si="220"/>
        <v>30762.916657339658</v>
      </c>
      <c r="BD311">
        <f t="shared" si="241"/>
        <v>212.53062122631187</v>
      </c>
      <c r="BE311" s="13">
        <f t="shared" si="221"/>
        <v>503.35057957927143</v>
      </c>
      <c r="BF311" s="13">
        <f t="shared" si="253"/>
        <v>112.84441182105685</v>
      </c>
      <c r="BG311" s="13">
        <f t="shared" si="222"/>
        <v>16763.732445960341</v>
      </c>
      <c r="BH311">
        <f t="shared" si="242"/>
        <v>167.09597313484437</v>
      </c>
      <c r="BI311" s="13">
        <f t="shared" si="223"/>
        <v>503.35057957927143</v>
      </c>
      <c r="BJ311" s="37">
        <f t="shared" si="243"/>
        <v>1.3160841587359395</v>
      </c>
      <c r="BK311" s="13">
        <f t="shared" si="224"/>
        <v>2366.3782044107429</v>
      </c>
      <c r="BL311">
        <f t="shared" si="244"/>
        <v>8.9742660500328419</v>
      </c>
      <c r="BM311" s="13">
        <f t="shared" si="225"/>
        <v>5.6772349545232395</v>
      </c>
      <c r="BN311" s="13">
        <f t="shared" si="254"/>
        <v>1.7748691837326502</v>
      </c>
      <c r="BO311" s="13">
        <f t="shared" si="226"/>
        <v>16763.732445960341</v>
      </c>
      <c r="BP311">
        <f t="shared" si="245"/>
        <v>56.02643049752016</v>
      </c>
      <c r="BQ311" s="13">
        <f t="shared" si="227"/>
        <v>5.6772349545232395</v>
      </c>
      <c r="BR311" s="37">
        <f t="shared" si="246"/>
        <v>186.01507445024774</v>
      </c>
      <c r="BS311" s="13">
        <f t="shared" si="228"/>
        <v>37862.051270571887</v>
      </c>
      <c r="BT311">
        <f t="shared" si="247"/>
        <v>308.5459847109982</v>
      </c>
      <c r="BU311" s="13">
        <f t="shared" si="229"/>
        <v>829.96785815000442</v>
      </c>
      <c r="BV311" s="13">
        <f t="shared" si="255"/>
        <v>117588208.32452293</v>
      </c>
      <c r="BW311" s="13">
        <f t="shared" si="230"/>
        <v>16763.732445960341</v>
      </c>
      <c r="BX311">
        <f t="shared" si="248"/>
        <v>117588262.57608424</v>
      </c>
      <c r="BY311" s="13">
        <f t="shared" si="231"/>
        <v>117588852.55430891</v>
      </c>
    </row>
    <row r="312" spans="29:77" x14ac:dyDescent="0.2">
      <c r="AC312">
        <v>310</v>
      </c>
      <c r="AD312" s="37">
        <f t="shared" si="232"/>
        <v>370951371.2937628</v>
      </c>
      <c r="AE312" s="13">
        <f t="shared" si="208"/>
        <v>30762.916657339658</v>
      </c>
      <c r="AF312">
        <f t="shared" si="249"/>
        <v>370951470.52897781</v>
      </c>
      <c r="AG312" s="13">
        <f t="shared" si="209"/>
        <v>370952418.14796197</v>
      </c>
      <c r="AH312" s="13">
        <f t="shared" si="250"/>
        <v>370951371.16391802</v>
      </c>
      <c r="AI312" s="13">
        <f t="shared" si="210"/>
        <v>16763.732445960341</v>
      </c>
      <c r="AJ312">
        <f t="shared" si="233"/>
        <v>370951425.24047428</v>
      </c>
      <c r="AK312" s="13">
        <f t="shared" si="211"/>
        <v>370952418.14796197</v>
      </c>
      <c r="AL312" s="37">
        <f t="shared" si="234"/>
        <v>628.5495075911399</v>
      </c>
      <c r="AM312" s="13">
        <f t="shared" si="212"/>
        <v>30762.916657339658</v>
      </c>
      <c r="AN312">
        <f t="shared" si="235"/>
        <v>727.78472261481625</v>
      </c>
      <c r="AO312" s="13">
        <f t="shared" si="213"/>
        <v>2813.5073827337451</v>
      </c>
      <c r="AP312" s="13">
        <f t="shared" si="251"/>
        <v>628.41966277274457</v>
      </c>
      <c r="AQ312" s="13">
        <f t="shared" si="214"/>
        <v>16763.732445960341</v>
      </c>
      <c r="AR312" s="13">
        <f t="shared" si="236"/>
        <v>682.49621905003596</v>
      </c>
      <c r="AS312" s="38">
        <f t="shared" si="215"/>
        <v>2813.5073827337451</v>
      </c>
      <c r="AT312" s="37">
        <f t="shared" si="237"/>
        <v>80763974.665005758</v>
      </c>
      <c r="AU312" s="13">
        <f t="shared" si="216"/>
        <v>33129.294861750393</v>
      </c>
      <c r="AV312">
        <f t="shared" si="238"/>
        <v>80764081.533698857</v>
      </c>
      <c r="AW312" s="13">
        <f t="shared" si="217"/>
        <v>80764377.431120396</v>
      </c>
      <c r="AX312" s="13">
        <f t="shared" si="252"/>
        <v>197675123.00301972</v>
      </c>
      <c r="AY312" s="13">
        <f t="shared" si="218"/>
        <v>16763.732445960341</v>
      </c>
      <c r="AZ312">
        <f t="shared" si="239"/>
        <v>197675177.07957599</v>
      </c>
      <c r="BA312" s="13">
        <f t="shared" si="219"/>
        <v>197675525.94803166</v>
      </c>
      <c r="BB312" s="37">
        <f t="shared" si="240"/>
        <v>112.97425663945214</v>
      </c>
      <c r="BC312" s="13">
        <f t="shared" si="220"/>
        <v>30762.916657339658</v>
      </c>
      <c r="BD312">
        <f t="shared" si="241"/>
        <v>212.20947166312845</v>
      </c>
      <c r="BE312" s="13">
        <f t="shared" si="221"/>
        <v>503.35057957927143</v>
      </c>
      <c r="BF312" s="13">
        <f t="shared" si="253"/>
        <v>112.84441182105685</v>
      </c>
      <c r="BG312" s="13">
        <f t="shared" si="222"/>
        <v>16763.732445960341</v>
      </c>
      <c r="BH312">
        <f t="shared" si="242"/>
        <v>166.92096809834828</v>
      </c>
      <c r="BI312" s="13">
        <f t="shared" si="223"/>
        <v>503.35057957927143</v>
      </c>
      <c r="BJ312" s="37">
        <f t="shared" si="243"/>
        <v>1.3160841587359395</v>
      </c>
      <c r="BK312" s="13">
        <f t="shared" si="224"/>
        <v>2366.3782044107429</v>
      </c>
      <c r="BL312">
        <f t="shared" si="244"/>
        <v>8.9495622374802721</v>
      </c>
      <c r="BM312" s="13">
        <f t="shared" si="225"/>
        <v>5.6772349545232395</v>
      </c>
      <c r="BN312" s="13">
        <f t="shared" si="254"/>
        <v>1.7748691837326502</v>
      </c>
      <c r="BO312" s="13">
        <f t="shared" si="226"/>
        <v>16763.732445960341</v>
      </c>
      <c r="BP312">
        <f t="shared" si="245"/>
        <v>55.851425461024071</v>
      </c>
      <c r="BQ312" s="13">
        <f t="shared" si="227"/>
        <v>5.6772349545232395</v>
      </c>
      <c r="BR312" s="37">
        <f t="shared" si="246"/>
        <v>186.01507445024774</v>
      </c>
      <c r="BS312" s="13">
        <f t="shared" si="228"/>
        <v>37862.051270571887</v>
      </c>
      <c r="BT312">
        <f t="shared" si="247"/>
        <v>308.15072371015708</v>
      </c>
      <c r="BU312" s="13">
        <f t="shared" si="229"/>
        <v>829.96785815000442</v>
      </c>
      <c r="BV312" s="13">
        <f t="shared" si="255"/>
        <v>117588208.32452293</v>
      </c>
      <c r="BW312" s="13">
        <f t="shared" si="230"/>
        <v>16763.732445960341</v>
      </c>
      <c r="BX312">
        <f t="shared" si="248"/>
        <v>117588262.40107921</v>
      </c>
      <c r="BY312" s="13">
        <f t="shared" si="231"/>
        <v>117588852.55430891</v>
      </c>
    </row>
    <row r="313" spans="29:77" x14ac:dyDescent="0.2">
      <c r="AC313">
        <v>311</v>
      </c>
      <c r="AD313" s="37">
        <f t="shared" si="232"/>
        <v>370951371.2937628</v>
      </c>
      <c r="AE313" s="13">
        <f t="shared" si="208"/>
        <v>30762.916657339658</v>
      </c>
      <c r="AF313">
        <f t="shared" si="249"/>
        <v>370951470.20989352</v>
      </c>
      <c r="AG313" s="13">
        <f t="shared" si="209"/>
        <v>370952418.14796197</v>
      </c>
      <c r="AH313" s="13">
        <f t="shared" si="250"/>
        <v>370951371.16391802</v>
      </c>
      <c r="AI313" s="13">
        <f t="shared" si="210"/>
        <v>16763.732445960341</v>
      </c>
      <c r="AJ313">
        <f t="shared" si="233"/>
        <v>370951425.06659472</v>
      </c>
      <c r="AK313" s="13">
        <f t="shared" si="211"/>
        <v>370952418.14796197</v>
      </c>
      <c r="AL313" s="37">
        <f t="shared" si="234"/>
        <v>628.5495075911399</v>
      </c>
      <c r="AM313" s="13">
        <f t="shared" si="212"/>
        <v>30762.916657339658</v>
      </c>
      <c r="AN313">
        <f t="shared" si="235"/>
        <v>727.46563832213565</v>
      </c>
      <c r="AO313" s="13">
        <f t="shared" si="213"/>
        <v>2813.5073827337451</v>
      </c>
      <c r="AP313" s="13">
        <f t="shared" si="251"/>
        <v>628.41966277274457</v>
      </c>
      <c r="AQ313" s="13">
        <f t="shared" si="214"/>
        <v>16763.732445960341</v>
      </c>
      <c r="AR313" s="13">
        <f t="shared" si="236"/>
        <v>682.32233944785821</v>
      </c>
      <c r="AS313" s="38">
        <f t="shared" si="215"/>
        <v>2813.5073827337451</v>
      </c>
      <c r="AT313" s="37">
        <f t="shared" si="237"/>
        <v>80763974.665005758</v>
      </c>
      <c r="AU313" s="13">
        <f t="shared" si="216"/>
        <v>33129.294861750393</v>
      </c>
      <c r="AV313">
        <f t="shared" si="238"/>
        <v>80764081.190069616</v>
      </c>
      <c r="AW313" s="13">
        <f t="shared" si="217"/>
        <v>80764377.431120396</v>
      </c>
      <c r="AX313" s="13">
        <f t="shared" si="252"/>
        <v>197675123.00301972</v>
      </c>
      <c r="AY313" s="13">
        <f t="shared" si="218"/>
        <v>16763.732445960341</v>
      </c>
      <c r="AZ313">
        <f t="shared" si="239"/>
        <v>197675176.90569639</v>
      </c>
      <c r="BA313" s="13">
        <f t="shared" si="219"/>
        <v>197675525.94803166</v>
      </c>
      <c r="BB313" s="37">
        <f t="shared" si="240"/>
        <v>112.97425663945214</v>
      </c>
      <c r="BC313" s="13">
        <f t="shared" si="220"/>
        <v>30762.916657339658</v>
      </c>
      <c r="BD313">
        <f t="shared" si="241"/>
        <v>211.89038737044783</v>
      </c>
      <c r="BE313" s="13">
        <f t="shared" si="221"/>
        <v>503.35057957927143</v>
      </c>
      <c r="BF313" s="13">
        <f t="shared" si="253"/>
        <v>112.84441182105685</v>
      </c>
      <c r="BG313" s="13">
        <f t="shared" si="222"/>
        <v>16763.732445960341</v>
      </c>
      <c r="BH313">
        <f t="shared" si="242"/>
        <v>166.74708849617048</v>
      </c>
      <c r="BI313" s="13">
        <f t="shared" si="223"/>
        <v>503.35057957927143</v>
      </c>
      <c r="BJ313" s="37">
        <f t="shared" si="243"/>
        <v>1.3160841587359395</v>
      </c>
      <c r="BK313" s="13">
        <f t="shared" si="224"/>
        <v>2366.3782044107429</v>
      </c>
      <c r="BL313">
        <f t="shared" si="244"/>
        <v>8.9250172918894535</v>
      </c>
      <c r="BM313" s="13">
        <f t="shared" si="225"/>
        <v>5.6772349545232395</v>
      </c>
      <c r="BN313" s="13">
        <f t="shared" si="254"/>
        <v>1.7748691837326502</v>
      </c>
      <c r="BO313" s="13">
        <f t="shared" si="226"/>
        <v>16763.732445960341</v>
      </c>
      <c r="BP313">
        <f t="shared" si="245"/>
        <v>55.67754585884628</v>
      </c>
      <c r="BQ313" s="13">
        <f t="shared" si="227"/>
        <v>5.6772349545232395</v>
      </c>
      <c r="BR313" s="37">
        <f t="shared" si="246"/>
        <v>186.01507445024774</v>
      </c>
      <c r="BS313" s="13">
        <f t="shared" si="228"/>
        <v>37862.051270571887</v>
      </c>
      <c r="BT313">
        <f t="shared" si="247"/>
        <v>307.75800458070398</v>
      </c>
      <c r="BU313" s="13">
        <f t="shared" si="229"/>
        <v>829.96785815000442</v>
      </c>
      <c r="BV313" s="13">
        <f t="shared" si="255"/>
        <v>117588208.32452293</v>
      </c>
      <c r="BW313" s="13">
        <f t="shared" si="230"/>
        <v>16763.732445960341</v>
      </c>
      <c r="BX313">
        <f t="shared" si="248"/>
        <v>117588262.2271996</v>
      </c>
      <c r="BY313" s="13">
        <f t="shared" si="231"/>
        <v>117588852.55430891</v>
      </c>
    </row>
    <row r="314" spans="29:77" x14ac:dyDescent="0.2">
      <c r="AC314">
        <v>312</v>
      </c>
      <c r="AD314" s="37">
        <f t="shared" si="232"/>
        <v>370951371.2937628</v>
      </c>
      <c r="AE314" s="13">
        <f t="shared" si="208"/>
        <v>30762.916657339658</v>
      </c>
      <c r="AF314">
        <f t="shared" si="249"/>
        <v>370951469.89285463</v>
      </c>
      <c r="AG314" s="13">
        <f t="shared" si="209"/>
        <v>370952418.14796197</v>
      </c>
      <c r="AH314" s="13">
        <f t="shared" si="250"/>
        <v>370951371.16391802</v>
      </c>
      <c r="AI314" s="13">
        <f t="shared" si="210"/>
        <v>16763.732445960341</v>
      </c>
      <c r="AJ314">
        <f t="shared" si="233"/>
        <v>370951424.8938297</v>
      </c>
      <c r="AK314" s="13">
        <f t="shared" si="211"/>
        <v>370952418.14796197</v>
      </c>
      <c r="AL314" s="37">
        <f t="shared" si="234"/>
        <v>628.5495075911399</v>
      </c>
      <c r="AM314" s="13">
        <f t="shared" si="212"/>
        <v>30762.916657339658</v>
      </c>
      <c r="AN314">
        <f t="shared" si="235"/>
        <v>727.14859944158752</v>
      </c>
      <c r="AO314" s="13">
        <f t="shared" si="213"/>
        <v>2813.5073827337451</v>
      </c>
      <c r="AP314" s="13">
        <f t="shared" si="251"/>
        <v>628.41966277274457</v>
      </c>
      <c r="AQ314" s="13">
        <f t="shared" si="214"/>
        <v>16763.732445960341</v>
      </c>
      <c r="AR314" s="13">
        <f t="shared" si="236"/>
        <v>682.14957445851485</v>
      </c>
      <c r="AS314" s="38">
        <f t="shared" si="215"/>
        <v>2813.5073827337451</v>
      </c>
      <c r="AT314" s="37">
        <f t="shared" si="237"/>
        <v>80763974.665005758</v>
      </c>
      <c r="AU314" s="13">
        <f t="shared" si="216"/>
        <v>33129.294861750393</v>
      </c>
      <c r="AV314">
        <f t="shared" si="238"/>
        <v>80764080.848643139</v>
      </c>
      <c r="AW314" s="13">
        <f t="shared" si="217"/>
        <v>80764377.431120396</v>
      </c>
      <c r="AX314" s="13">
        <f t="shared" si="252"/>
        <v>197675123.00301972</v>
      </c>
      <c r="AY314" s="13">
        <f t="shared" si="218"/>
        <v>16763.732445960341</v>
      </c>
      <c r="AZ314">
        <f t="shared" si="239"/>
        <v>197675176.73293141</v>
      </c>
      <c r="BA314" s="13">
        <f t="shared" si="219"/>
        <v>197675525.94803166</v>
      </c>
      <c r="BB314" s="37">
        <f t="shared" si="240"/>
        <v>112.97425663945214</v>
      </c>
      <c r="BC314" s="13">
        <f t="shared" si="220"/>
        <v>30762.916657339658</v>
      </c>
      <c r="BD314">
        <f t="shared" si="241"/>
        <v>211.57334848989976</v>
      </c>
      <c r="BE314" s="13">
        <f t="shared" si="221"/>
        <v>503.35057957927143</v>
      </c>
      <c r="BF314" s="13">
        <f t="shared" si="253"/>
        <v>112.84441182105685</v>
      </c>
      <c r="BG314" s="13">
        <f t="shared" si="222"/>
        <v>16763.732445960341</v>
      </c>
      <c r="BH314">
        <f t="shared" si="242"/>
        <v>166.57432350682717</v>
      </c>
      <c r="BI314" s="13">
        <f t="shared" si="223"/>
        <v>503.35057957927143</v>
      </c>
      <c r="BJ314" s="37">
        <f t="shared" si="243"/>
        <v>1.3160841587359395</v>
      </c>
      <c r="BK314" s="13">
        <f t="shared" si="224"/>
        <v>2366.3782044107429</v>
      </c>
      <c r="BL314">
        <f t="shared" si="244"/>
        <v>8.900629685693449</v>
      </c>
      <c r="BM314" s="13">
        <f t="shared" si="225"/>
        <v>5.6772349545232395</v>
      </c>
      <c r="BN314" s="13">
        <f t="shared" si="254"/>
        <v>1.7748691837326502</v>
      </c>
      <c r="BO314" s="13">
        <f t="shared" si="226"/>
        <v>16763.732445960341</v>
      </c>
      <c r="BP314">
        <f t="shared" si="245"/>
        <v>55.504780869502973</v>
      </c>
      <c r="BQ314" s="13">
        <f t="shared" si="227"/>
        <v>5.6772349545232395</v>
      </c>
      <c r="BR314" s="37">
        <f t="shared" si="246"/>
        <v>186.01507445024774</v>
      </c>
      <c r="BS314" s="13">
        <f t="shared" si="228"/>
        <v>37862.051270571887</v>
      </c>
      <c r="BT314">
        <f t="shared" si="247"/>
        <v>307.36780288156785</v>
      </c>
      <c r="BU314" s="13">
        <f t="shared" si="229"/>
        <v>829.96785815000442</v>
      </c>
      <c r="BV314" s="13">
        <f t="shared" si="255"/>
        <v>117588208.32452293</v>
      </c>
      <c r="BW314" s="13">
        <f t="shared" si="230"/>
        <v>16763.732445960341</v>
      </c>
      <c r="BX314">
        <f t="shared" si="248"/>
        <v>117588262.05443461</v>
      </c>
      <c r="BY314" s="13">
        <f t="shared" si="231"/>
        <v>117588852.55430891</v>
      </c>
    </row>
    <row r="315" spans="29:77" x14ac:dyDescent="0.2">
      <c r="AC315">
        <v>313</v>
      </c>
      <c r="AD315" s="37">
        <f t="shared" si="232"/>
        <v>370951371.2937628</v>
      </c>
      <c r="AE315" s="13">
        <f t="shared" si="208"/>
        <v>30762.916657339658</v>
      </c>
      <c r="AF315">
        <f t="shared" si="249"/>
        <v>370951469.57784158</v>
      </c>
      <c r="AG315" s="13">
        <f t="shared" si="209"/>
        <v>370952418.14796197</v>
      </c>
      <c r="AH315" s="13">
        <f t="shared" si="250"/>
        <v>370951371.16391802</v>
      </c>
      <c r="AI315" s="13">
        <f t="shared" si="210"/>
        <v>16763.732445960341</v>
      </c>
      <c r="AJ315">
        <f t="shared" si="233"/>
        <v>370951424.72216862</v>
      </c>
      <c r="AK315" s="13">
        <f t="shared" si="211"/>
        <v>370952418.14796197</v>
      </c>
      <c r="AL315" s="37">
        <f t="shared" si="234"/>
        <v>628.5495075911399</v>
      </c>
      <c r="AM315" s="13">
        <f t="shared" si="212"/>
        <v>30762.916657339658</v>
      </c>
      <c r="AN315">
        <f t="shared" si="235"/>
        <v>726.83358636858293</v>
      </c>
      <c r="AO315" s="13">
        <f t="shared" si="213"/>
        <v>2813.5073827337451</v>
      </c>
      <c r="AP315" s="13">
        <f t="shared" si="251"/>
        <v>628.41966277274457</v>
      </c>
      <c r="AQ315" s="13">
        <f t="shared" si="214"/>
        <v>16763.732445960341</v>
      </c>
      <c r="AR315" s="13">
        <f t="shared" si="236"/>
        <v>681.97791339881599</v>
      </c>
      <c r="AS315" s="38">
        <f t="shared" si="215"/>
        <v>2813.5073827337451</v>
      </c>
      <c r="AT315" s="37">
        <f t="shared" si="237"/>
        <v>80763974.665005758</v>
      </c>
      <c r="AU315" s="13">
        <f t="shared" si="216"/>
        <v>33129.294861750393</v>
      </c>
      <c r="AV315">
        <f t="shared" si="238"/>
        <v>80764080.509398282</v>
      </c>
      <c r="AW315" s="13">
        <f t="shared" si="217"/>
        <v>80764377.431120396</v>
      </c>
      <c r="AX315" s="13">
        <f t="shared" si="252"/>
        <v>197675123.00301972</v>
      </c>
      <c r="AY315" s="13">
        <f t="shared" si="218"/>
        <v>16763.732445960341</v>
      </c>
      <c r="AZ315">
        <f t="shared" si="239"/>
        <v>197675176.56127036</v>
      </c>
      <c r="BA315" s="13">
        <f t="shared" si="219"/>
        <v>197675525.94803166</v>
      </c>
      <c r="BB315" s="37">
        <f t="shared" si="240"/>
        <v>112.97425663945214</v>
      </c>
      <c r="BC315" s="13">
        <f t="shared" si="220"/>
        <v>30762.916657339658</v>
      </c>
      <c r="BD315">
        <f t="shared" si="241"/>
        <v>211.25833541689514</v>
      </c>
      <c r="BE315" s="13">
        <f t="shared" si="221"/>
        <v>503.35057957927143</v>
      </c>
      <c r="BF315" s="13">
        <f t="shared" si="253"/>
        <v>112.84441182105685</v>
      </c>
      <c r="BG315" s="13">
        <f t="shared" si="222"/>
        <v>16763.732445960341</v>
      </c>
      <c r="BH315">
        <f t="shared" si="242"/>
        <v>166.40266244712822</v>
      </c>
      <c r="BI315" s="13">
        <f t="shared" si="223"/>
        <v>503.35057957927143</v>
      </c>
      <c r="BJ315" s="37">
        <f t="shared" si="243"/>
        <v>1.3160841587359395</v>
      </c>
      <c r="BK315" s="13">
        <f t="shared" si="224"/>
        <v>2366.3782044107429</v>
      </c>
      <c r="BL315">
        <f t="shared" si="244"/>
        <v>8.87639791084694</v>
      </c>
      <c r="BM315" s="13">
        <f t="shared" si="225"/>
        <v>5.6772349545232395</v>
      </c>
      <c r="BN315" s="13">
        <f t="shared" si="254"/>
        <v>1.7748691837326502</v>
      </c>
      <c r="BO315" s="13">
        <f t="shared" si="226"/>
        <v>16763.732445960341</v>
      </c>
      <c r="BP315">
        <f t="shared" si="245"/>
        <v>55.333119809804025</v>
      </c>
      <c r="BQ315" s="13">
        <f t="shared" si="227"/>
        <v>5.6772349545232395</v>
      </c>
      <c r="BR315" s="37">
        <f t="shared" si="246"/>
        <v>186.01507445024774</v>
      </c>
      <c r="BS315" s="13">
        <f t="shared" si="228"/>
        <v>37862.051270571887</v>
      </c>
      <c r="BT315">
        <f t="shared" si="247"/>
        <v>306.98009448402377</v>
      </c>
      <c r="BU315" s="13">
        <f t="shared" si="229"/>
        <v>829.96785815000442</v>
      </c>
      <c r="BV315" s="13">
        <f t="shared" si="255"/>
        <v>117588208.32452293</v>
      </c>
      <c r="BW315" s="13">
        <f t="shared" si="230"/>
        <v>16763.732445960341</v>
      </c>
      <c r="BX315">
        <f t="shared" si="248"/>
        <v>117588261.88277355</v>
      </c>
      <c r="BY315" s="13">
        <f t="shared" si="231"/>
        <v>117588852.55430891</v>
      </c>
    </row>
    <row r="316" spans="29:77" x14ac:dyDescent="0.2">
      <c r="AC316">
        <v>314</v>
      </c>
      <c r="AD316" s="37">
        <f t="shared" si="232"/>
        <v>370951371.2937628</v>
      </c>
      <c r="AE316" s="13">
        <f t="shared" si="208"/>
        <v>30762.916657339658</v>
      </c>
      <c r="AF316">
        <f t="shared" si="249"/>
        <v>370951469.26483494</v>
      </c>
      <c r="AG316" s="13">
        <f t="shared" si="209"/>
        <v>370952418.14796197</v>
      </c>
      <c r="AH316" s="13">
        <f t="shared" si="250"/>
        <v>370951371.16391802</v>
      </c>
      <c r="AI316" s="13">
        <f t="shared" si="210"/>
        <v>16763.732445960341</v>
      </c>
      <c r="AJ316">
        <f t="shared" si="233"/>
        <v>370951424.55160099</v>
      </c>
      <c r="AK316" s="13">
        <f t="shared" si="211"/>
        <v>370952418.14796197</v>
      </c>
      <c r="AL316" s="37">
        <f t="shared" si="234"/>
        <v>628.5495075911399</v>
      </c>
      <c r="AM316" s="13">
        <f t="shared" si="212"/>
        <v>30762.916657339658</v>
      </c>
      <c r="AN316">
        <f t="shared" si="235"/>
        <v>726.52057974827255</v>
      </c>
      <c r="AO316" s="13">
        <f t="shared" si="213"/>
        <v>2813.5073827337451</v>
      </c>
      <c r="AP316" s="13">
        <f t="shared" si="251"/>
        <v>628.41966277274457</v>
      </c>
      <c r="AQ316" s="13">
        <f t="shared" si="214"/>
        <v>16763.732445960341</v>
      </c>
      <c r="AR316" s="13">
        <f t="shared" si="236"/>
        <v>681.80734572166284</v>
      </c>
      <c r="AS316" s="38">
        <f t="shared" si="215"/>
        <v>2813.5073827337451</v>
      </c>
      <c r="AT316" s="37">
        <f t="shared" si="237"/>
        <v>80763974.665005758</v>
      </c>
      <c r="AU316" s="13">
        <f t="shared" si="216"/>
        <v>33129.294861750393</v>
      </c>
      <c r="AV316">
        <f t="shared" si="238"/>
        <v>80764080.172314242</v>
      </c>
      <c r="AW316" s="13">
        <f t="shared" si="217"/>
        <v>80764377.431120396</v>
      </c>
      <c r="AX316" s="13">
        <f t="shared" si="252"/>
        <v>197675123.00301972</v>
      </c>
      <c r="AY316" s="13">
        <f t="shared" si="218"/>
        <v>16763.732445960341</v>
      </c>
      <c r="AZ316">
        <f t="shared" si="239"/>
        <v>197675176.39070266</v>
      </c>
      <c r="BA316" s="13">
        <f t="shared" si="219"/>
        <v>197675525.94803166</v>
      </c>
      <c r="BB316" s="37">
        <f t="shared" si="240"/>
        <v>112.97425663945214</v>
      </c>
      <c r="BC316" s="13">
        <f t="shared" si="220"/>
        <v>30762.916657339658</v>
      </c>
      <c r="BD316">
        <f t="shared" si="241"/>
        <v>210.94532879658482</v>
      </c>
      <c r="BE316" s="13">
        <f t="shared" si="221"/>
        <v>503.35057957927143</v>
      </c>
      <c r="BF316" s="13">
        <f t="shared" si="253"/>
        <v>112.84441182105685</v>
      </c>
      <c r="BG316" s="13">
        <f t="shared" si="222"/>
        <v>16763.732445960341</v>
      </c>
      <c r="BH316">
        <f t="shared" si="242"/>
        <v>166.23209476997513</v>
      </c>
      <c r="BI316" s="13">
        <f t="shared" si="223"/>
        <v>503.35057957927143</v>
      </c>
      <c r="BJ316" s="37">
        <f t="shared" si="243"/>
        <v>1.3160841587359395</v>
      </c>
      <c r="BK316" s="13">
        <f t="shared" si="224"/>
        <v>2366.3782044107429</v>
      </c>
      <c r="BL316">
        <f t="shared" si="244"/>
        <v>8.8523204785153755</v>
      </c>
      <c r="BM316" s="13">
        <f t="shared" si="225"/>
        <v>5.6772349545232395</v>
      </c>
      <c r="BN316" s="13">
        <f t="shared" si="254"/>
        <v>1.7748691837326502</v>
      </c>
      <c r="BO316" s="13">
        <f t="shared" si="226"/>
        <v>16763.732445960341</v>
      </c>
      <c r="BP316">
        <f t="shared" si="245"/>
        <v>55.16255213265093</v>
      </c>
      <c r="BQ316" s="13">
        <f t="shared" si="227"/>
        <v>5.6772349545232395</v>
      </c>
      <c r="BR316" s="37">
        <f t="shared" si="246"/>
        <v>186.01507445024774</v>
      </c>
      <c r="BS316" s="13">
        <f t="shared" si="228"/>
        <v>37862.051270571887</v>
      </c>
      <c r="BT316">
        <f t="shared" si="247"/>
        <v>306.59485556671871</v>
      </c>
      <c r="BU316" s="13">
        <f t="shared" si="229"/>
        <v>829.96785815000442</v>
      </c>
      <c r="BV316" s="13">
        <f t="shared" si="255"/>
        <v>117588208.32452293</v>
      </c>
      <c r="BW316" s="13">
        <f t="shared" si="230"/>
        <v>16763.732445960341</v>
      </c>
      <c r="BX316">
        <f t="shared" si="248"/>
        <v>117588261.71220587</v>
      </c>
      <c r="BY316" s="13">
        <f t="shared" si="231"/>
        <v>117588852.55430891</v>
      </c>
    </row>
    <row r="317" spans="29:77" x14ac:dyDescent="0.2">
      <c r="AC317">
        <v>315</v>
      </c>
      <c r="AD317" s="37">
        <f t="shared" si="232"/>
        <v>370951371.2937628</v>
      </c>
      <c r="AE317" s="13">
        <f t="shared" si="208"/>
        <v>30762.916657339658</v>
      </c>
      <c r="AF317">
        <f t="shared" si="249"/>
        <v>370951468.9538157</v>
      </c>
      <c r="AG317" s="13">
        <f t="shared" si="209"/>
        <v>370952418.14796197</v>
      </c>
      <c r="AH317" s="13">
        <f t="shared" si="250"/>
        <v>370951371.16391802</v>
      </c>
      <c r="AI317" s="13">
        <f t="shared" si="210"/>
        <v>16763.732445960341</v>
      </c>
      <c r="AJ317">
        <f t="shared" si="233"/>
        <v>370951424.38211626</v>
      </c>
      <c r="AK317" s="13">
        <f t="shared" si="211"/>
        <v>370952418.14796197</v>
      </c>
      <c r="AL317" s="37">
        <f t="shared" si="234"/>
        <v>628.5495075911399</v>
      </c>
      <c r="AM317" s="13">
        <f t="shared" si="212"/>
        <v>30762.916657339658</v>
      </c>
      <c r="AN317">
        <f t="shared" si="235"/>
        <v>726.20956047158325</v>
      </c>
      <c r="AO317" s="13">
        <f t="shared" si="213"/>
        <v>2813.5073827337451</v>
      </c>
      <c r="AP317" s="13">
        <f t="shared" si="251"/>
        <v>628.41966277274457</v>
      </c>
      <c r="AQ317" s="13">
        <f t="shared" si="214"/>
        <v>16763.732445960341</v>
      </c>
      <c r="AR317" s="13">
        <f t="shared" si="236"/>
        <v>681.63786101388848</v>
      </c>
      <c r="AS317" s="38">
        <f t="shared" si="215"/>
        <v>2813.5073827337451</v>
      </c>
      <c r="AT317" s="37">
        <f t="shared" si="237"/>
        <v>80763974.665005758</v>
      </c>
      <c r="AU317" s="13">
        <f t="shared" si="216"/>
        <v>33129.294861750393</v>
      </c>
      <c r="AV317">
        <f t="shared" si="238"/>
        <v>80764079.837370396</v>
      </c>
      <c r="AW317" s="13">
        <f t="shared" si="217"/>
        <v>80764377.431120396</v>
      </c>
      <c r="AX317" s="13">
        <f t="shared" si="252"/>
        <v>197675123.00301972</v>
      </c>
      <c r="AY317" s="13">
        <f t="shared" si="218"/>
        <v>16763.732445960341</v>
      </c>
      <c r="AZ317">
        <f t="shared" si="239"/>
        <v>197675176.22121796</v>
      </c>
      <c r="BA317" s="13">
        <f t="shared" si="219"/>
        <v>197675525.94803166</v>
      </c>
      <c r="BB317" s="37">
        <f t="shared" si="240"/>
        <v>112.97425663945214</v>
      </c>
      <c r="BC317" s="13">
        <f t="shared" si="220"/>
        <v>30762.916657339658</v>
      </c>
      <c r="BD317">
        <f t="shared" si="241"/>
        <v>210.63430951989551</v>
      </c>
      <c r="BE317" s="13">
        <f t="shared" si="221"/>
        <v>503.35057957927143</v>
      </c>
      <c r="BF317" s="13">
        <f t="shared" si="253"/>
        <v>112.84441182105685</v>
      </c>
      <c r="BG317" s="13">
        <f t="shared" si="222"/>
        <v>16763.732445960341</v>
      </c>
      <c r="BH317">
        <f t="shared" si="242"/>
        <v>166.0626100622008</v>
      </c>
      <c r="BI317" s="13">
        <f t="shared" si="223"/>
        <v>503.35057957927143</v>
      </c>
      <c r="BJ317" s="37">
        <f t="shared" si="243"/>
        <v>1.3160841587359395</v>
      </c>
      <c r="BK317" s="13">
        <f t="shared" si="224"/>
        <v>2366.3782044107429</v>
      </c>
      <c r="BL317">
        <f t="shared" si="244"/>
        <v>8.8283959187700436</v>
      </c>
      <c r="BM317" s="13">
        <f t="shared" si="225"/>
        <v>5.6772349545232395</v>
      </c>
      <c r="BN317" s="13">
        <f t="shared" si="254"/>
        <v>1.7748691837326502</v>
      </c>
      <c r="BO317" s="13">
        <f t="shared" si="226"/>
        <v>16763.732445960341</v>
      </c>
      <c r="BP317">
        <f t="shared" si="245"/>
        <v>54.993067424876585</v>
      </c>
      <c r="BQ317" s="13">
        <f t="shared" si="227"/>
        <v>5.6772349545232395</v>
      </c>
      <c r="BR317" s="37">
        <f t="shared" si="246"/>
        <v>186.01507445024774</v>
      </c>
      <c r="BS317" s="13">
        <f t="shared" si="228"/>
        <v>37862.051270571887</v>
      </c>
      <c r="BT317">
        <f t="shared" si="247"/>
        <v>306.2120626107934</v>
      </c>
      <c r="BU317" s="13">
        <f t="shared" si="229"/>
        <v>829.96785815000442</v>
      </c>
      <c r="BV317" s="13">
        <f t="shared" si="255"/>
        <v>117588208.32452293</v>
      </c>
      <c r="BW317" s="13">
        <f t="shared" si="230"/>
        <v>16763.732445960341</v>
      </c>
      <c r="BX317">
        <f t="shared" si="248"/>
        <v>117588261.54272117</v>
      </c>
      <c r="BY317" s="13">
        <f t="shared" si="231"/>
        <v>117588852.55430891</v>
      </c>
    </row>
    <row r="318" spans="29:77" x14ac:dyDescent="0.2">
      <c r="AC318">
        <v>316</v>
      </c>
      <c r="AD318" s="37">
        <f t="shared" si="232"/>
        <v>370951371.2937628</v>
      </c>
      <c r="AE318" s="13">
        <f t="shared" si="208"/>
        <v>30762.916657339658</v>
      </c>
      <c r="AF318">
        <f t="shared" si="249"/>
        <v>370951468.6447649</v>
      </c>
      <c r="AG318" s="13">
        <f t="shared" si="209"/>
        <v>370952418.14796197</v>
      </c>
      <c r="AH318" s="13">
        <f t="shared" si="250"/>
        <v>370951371.16391802</v>
      </c>
      <c r="AI318" s="13">
        <f t="shared" si="210"/>
        <v>16763.732445960341</v>
      </c>
      <c r="AJ318">
        <f t="shared" si="233"/>
        <v>370951424.21370423</v>
      </c>
      <c r="AK318" s="13">
        <f t="shared" si="211"/>
        <v>370952418.14796197</v>
      </c>
      <c r="AL318" s="37">
        <f t="shared" si="234"/>
        <v>628.5495075911399</v>
      </c>
      <c r="AM318" s="13">
        <f t="shared" si="212"/>
        <v>30762.916657339658</v>
      </c>
      <c r="AN318">
        <f t="shared" si="235"/>
        <v>725.90050967132868</v>
      </c>
      <c r="AO318" s="13">
        <f t="shared" si="213"/>
        <v>2813.5073827337451</v>
      </c>
      <c r="AP318" s="13">
        <f t="shared" si="251"/>
        <v>628.41966277274457</v>
      </c>
      <c r="AQ318" s="13">
        <f t="shared" si="214"/>
        <v>16763.732445960341</v>
      </c>
      <c r="AR318" s="13">
        <f t="shared" si="236"/>
        <v>681.46944899413802</v>
      </c>
      <c r="AS318" s="38">
        <f t="shared" si="215"/>
        <v>2813.5073827337451</v>
      </c>
      <c r="AT318" s="37">
        <f t="shared" si="237"/>
        <v>80763974.665005758</v>
      </c>
      <c r="AU318" s="13">
        <f t="shared" si="216"/>
        <v>33129.294861750393</v>
      </c>
      <c r="AV318">
        <f t="shared" si="238"/>
        <v>80764079.504546463</v>
      </c>
      <c r="AW318" s="13">
        <f t="shared" si="217"/>
        <v>80764377.431120396</v>
      </c>
      <c r="AX318" s="13">
        <f t="shared" si="252"/>
        <v>197675123.00301972</v>
      </c>
      <c r="AY318" s="13">
        <f t="shared" si="218"/>
        <v>16763.732445960341</v>
      </c>
      <c r="AZ318">
        <f t="shared" si="239"/>
        <v>197675176.05280593</v>
      </c>
      <c r="BA318" s="13">
        <f t="shared" si="219"/>
        <v>197675525.94803166</v>
      </c>
      <c r="BB318" s="37">
        <f t="shared" si="240"/>
        <v>112.97425663945214</v>
      </c>
      <c r="BC318" s="13">
        <f t="shared" si="220"/>
        <v>30762.916657339658</v>
      </c>
      <c r="BD318">
        <f t="shared" si="241"/>
        <v>210.32525871964094</v>
      </c>
      <c r="BE318" s="13">
        <f t="shared" si="221"/>
        <v>503.35057957927143</v>
      </c>
      <c r="BF318" s="13">
        <f t="shared" si="253"/>
        <v>112.84441182105685</v>
      </c>
      <c r="BG318" s="13">
        <f t="shared" si="222"/>
        <v>16763.732445960341</v>
      </c>
      <c r="BH318">
        <f t="shared" si="242"/>
        <v>165.89419804245034</v>
      </c>
      <c r="BI318" s="13">
        <f t="shared" si="223"/>
        <v>503.35057957927143</v>
      </c>
      <c r="BJ318" s="37">
        <f t="shared" si="243"/>
        <v>1.3160841587359395</v>
      </c>
      <c r="BK318" s="13">
        <f t="shared" si="224"/>
        <v>2366.3782044107429</v>
      </c>
      <c r="BL318">
        <f t="shared" si="244"/>
        <v>8.8046227802889234</v>
      </c>
      <c r="BM318" s="13">
        <f t="shared" si="225"/>
        <v>5.6772349545232395</v>
      </c>
      <c r="BN318" s="13">
        <f t="shared" si="254"/>
        <v>1.7748691837326502</v>
      </c>
      <c r="BO318" s="13">
        <f t="shared" si="226"/>
        <v>16763.732445960341</v>
      </c>
      <c r="BP318">
        <f t="shared" si="245"/>
        <v>54.82465540512613</v>
      </c>
      <c r="BQ318" s="13">
        <f t="shared" si="227"/>
        <v>5.6772349545232395</v>
      </c>
      <c r="BR318" s="37">
        <f t="shared" si="246"/>
        <v>186.01507445024774</v>
      </c>
      <c r="BS318" s="13">
        <f t="shared" si="228"/>
        <v>37862.051270571887</v>
      </c>
      <c r="BT318">
        <f t="shared" si="247"/>
        <v>305.8316923950955</v>
      </c>
      <c r="BU318" s="13">
        <f t="shared" si="229"/>
        <v>829.96785815000442</v>
      </c>
      <c r="BV318" s="13">
        <f t="shared" si="255"/>
        <v>117588208.32452293</v>
      </c>
      <c r="BW318" s="13">
        <f t="shared" si="230"/>
        <v>16763.732445960341</v>
      </c>
      <c r="BX318">
        <f t="shared" si="248"/>
        <v>117588261.37430915</v>
      </c>
      <c r="BY318" s="13">
        <f t="shared" si="231"/>
        <v>117588852.55430891</v>
      </c>
    </row>
    <row r="319" spans="29:77" x14ac:dyDescent="0.2">
      <c r="AC319">
        <v>317</v>
      </c>
      <c r="AD319" s="37">
        <f t="shared" si="232"/>
        <v>370951371.2937628</v>
      </c>
      <c r="AE319" s="13">
        <f t="shared" si="208"/>
        <v>30762.916657339658</v>
      </c>
      <c r="AF319">
        <f t="shared" si="249"/>
        <v>370951468.33766395</v>
      </c>
      <c r="AG319" s="13">
        <f t="shared" si="209"/>
        <v>370952418.14796197</v>
      </c>
      <c r="AH319" s="13">
        <f t="shared" si="250"/>
        <v>370951371.16391802</v>
      </c>
      <c r="AI319" s="13">
        <f t="shared" si="210"/>
        <v>16763.732445960341</v>
      </c>
      <c r="AJ319">
        <f t="shared" si="233"/>
        <v>370951424.04635477</v>
      </c>
      <c r="AK319" s="13">
        <f t="shared" si="211"/>
        <v>370952418.14796197</v>
      </c>
      <c r="AL319" s="37">
        <f t="shared" si="234"/>
        <v>628.5495075911399</v>
      </c>
      <c r="AM319" s="13">
        <f t="shared" si="212"/>
        <v>30762.916657339658</v>
      </c>
      <c r="AN319">
        <f t="shared" si="235"/>
        <v>725.59340871839436</v>
      </c>
      <c r="AO319" s="13">
        <f t="shared" si="213"/>
        <v>2813.5073827337451</v>
      </c>
      <c r="AP319" s="13">
        <f t="shared" si="251"/>
        <v>628.41966277274457</v>
      </c>
      <c r="AQ319" s="13">
        <f t="shared" si="214"/>
        <v>16763.732445960341</v>
      </c>
      <c r="AR319" s="13">
        <f t="shared" si="236"/>
        <v>681.30209951078984</v>
      </c>
      <c r="AS319" s="38">
        <f t="shared" si="215"/>
        <v>2813.5073827337451</v>
      </c>
      <c r="AT319" s="37">
        <f t="shared" si="237"/>
        <v>80763974.665005758</v>
      </c>
      <c r="AU319" s="13">
        <f t="shared" si="216"/>
        <v>33129.294861750393</v>
      </c>
      <c r="AV319">
        <f t="shared" si="238"/>
        <v>80764079.173822358</v>
      </c>
      <c r="AW319" s="13">
        <f t="shared" si="217"/>
        <v>80764377.431120396</v>
      </c>
      <c r="AX319" s="13">
        <f t="shared" si="252"/>
        <v>197675123.00301972</v>
      </c>
      <c r="AY319" s="13">
        <f t="shared" si="218"/>
        <v>16763.732445960341</v>
      </c>
      <c r="AZ319">
        <f t="shared" si="239"/>
        <v>197675175.88545647</v>
      </c>
      <c r="BA319" s="13">
        <f t="shared" si="219"/>
        <v>197675525.94803166</v>
      </c>
      <c r="BB319" s="37">
        <f t="shared" si="240"/>
        <v>112.97425663945214</v>
      </c>
      <c r="BC319" s="13">
        <f t="shared" si="220"/>
        <v>30762.916657339658</v>
      </c>
      <c r="BD319">
        <f t="shared" si="241"/>
        <v>210.01815776670657</v>
      </c>
      <c r="BE319" s="13">
        <f t="shared" si="221"/>
        <v>503.35057957927143</v>
      </c>
      <c r="BF319" s="13">
        <f t="shared" si="253"/>
        <v>112.84441182105685</v>
      </c>
      <c r="BG319" s="13">
        <f t="shared" si="222"/>
        <v>16763.732445960341</v>
      </c>
      <c r="BH319">
        <f t="shared" si="242"/>
        <v>165.72684855910208</v>
      </c>
      <c r="BI319" s="13">
        <f t="shared" si="223"/>
        <v>503.35057957927143</v>
      </c>
      <c r="BJ319" s="37">
        <f t="shared" si="243"/>
        <v>1.3160841587359395</v>
      </c>
      <c r="BK319" s="13">
        <f t="shared" si="224"/>
        <v>2366.3782044107429</v>
      </c>
      <c r="BL319">
        <f t="shared" si="244"/>
        <v>8.7809996300632047</v>
      </c>
      <c r="BM319" s="13">
        <f t="shared" si="225"/>
        <v>5.6772349545232395</v>
      </c>
      <c r="BN319" s="13">
        <f t="shared" si="254"/>
        <v>1.7748691837326502</v>
      </c>
      <c r="BO319" s="13">
        <f t="shared" si="226"/>
        <v>16763.732445960341</v>
      </c>
      <c r="BP319">
        <f t="shared" si="245"/>
        <v>54.657305921777883</v>
      </c>
      <c r="BQ319" s="13">
        <f t="shared" si="227"/>
        <v>5.6772349545232395</v>
      </c>
      <c r="BR319" s="37">
        <f t="shared" si="246"/>
        <v>186.01507445024774</v>
      </c>
      <c r="BS319" s="13">
        <f t="shared" si="228"/>
        <v>37862.051270571887</v>
      </c>
      <c r="BT319">
        <f t="shared" si="247"/>
        <v>305.45372199148397</v>
      </c>
      <c r="BU319" s="13">
        <f t="shared" si="229"/>
        <v>829.96785815000442</v>
      </c>
      <c r="BV319" s="13">
        <f t="shared" si="255"/>
        <v>117588208.32452293</v>
      </c>
      <c r="BW319" s="13">
        <f t="shared" si="230"/>
        <v>16763.732445960341</v>
      </c>
      <c r="BX319">
        <f t="shared" si="248"/>
        <v>117588261.20695966</v>
      </c>
      <c r="BY319" s="13">
        <f t="shared" si="231"/>
        <v>117588852.55430891</v>
      </c>
    </row>
    <row r="320" spans="29:77" x14ac:dyDescent="0.2">
      <c r="AC320">
        <v>318</v>
      </c>
      <c r="AD320" s="37">
        <f t="shared" si="232"/>
        <v>370951371.2937628</v>
      </c>
      <c r="AE320" s="13">
        <f t="shared" si="208"/>
        <v>30762.916657339658</v>
      </c>
      <c r="AF320">
        <f t="shared" si="249"/>
        <v>370951468.03249443</v>
      </c>
      <c r="AG320" s="13">
        <f t="shared" si="209"/>
        <v>370952418.14796197</v>
      </c>
      <c r="AH320" s="13">
        <f t="shared" si="250"/>
        <v>370951371.16391802</v>
      </c>
      <c r="AI320" s="13">
        <f t="shared" si="210"/>
        <v>16763.732445960341</v>
      </c>
      <c r="AJ320">
        <f t="shared" si="233"/>
        <v>370951423.88005781</v>
      </c>
      <c r="AK320" s="13">
        <f t="shared" si="211"/>
        <v>370952418.14796197</v>
      </c>
      <c r="AL320" s="37">
        <f t="shared" si="234"/>
        <v>628.5495075911399</v>
      </c>
      <c r="AM320" s="13">
        <f t="shared" si="212"/>
        <v>30762.916657339658</v>
      </c>
      <c r="AN320">
        <f t="shared" si="235"/>
        <v>725.28823921799415</v>
      </c>
      <c r="AO320" s="13">
        <f t="shared" si="213"/>
        <v>2813.5073827337451</v>
      </c>
      <c r="AP320" s="13">
        <f t="shared" si="251"/>
        <v>628.41966277274457</v>
      </c>
      <c r="AQ320" s="13">
        <f t="shared" si="214"/>
        <v>16763.732445960341</v>
      </c>
      <c r="AR320" s="13">
        <f t="shared" si="236"/>
        <v>681.1358025399154</v>
      </c>
      <c r="AS320" s="38">
        <f t="shared" si="215"/>
        <v>2813.5073827337451</v>
      </c>
      <c r="AT320" s="37">
        <f t="shared" si="237"/>
        <v>80763974.665005758</v>
      </c>
      <c r="AU320" s="13">
        <f t="shared" si="216"/>
        <v>33129.294861750393</v>
      </c>
      <c r="AV320">
        <f t="shared" si="238"/>
        <v>80764078.845178276</v>
      </c>
      <c r="AW320" s="13">
        <f t="shared" si="217"/>
        <v>80764377.431120396</v>
      </c>
      <c r="AX320" s="13">
        <f t="shared" si="252"/>
        <v>197675123.00301972</v>
      </c>
      <c r="AY320" s="13">
        <f t="shared" si="218"/>
        <v>16763.732445960341</v>
      </c>
      <c r="AZ320">
        <f t="shared" si="239"/>
        <v>197675175.71915948</v>
      </c>
      <c r="BA320" s="13">
        <f t="shared" si="219"/>
        <v>197675525.94803166</v>
      </c>
      <c r="BB320" s="37">
        <f t="shared" si="240"/>
        <v>112.97425663945214</v>
      </c>
      <c r="BC320" s="13">
        <f t="shared" si="220"/>
        <v>30762.916657339658</v>
      </c>
      <c r="BD320">
        <f t="shared" si="241"/>
        <v>209.71298826630641</v>
      </c>
      <c r="BE320" s="13">
        <f t="shared" si="221"/>
        <v>503.35057957927143</v>
      </c>
      <c r="BF320" s="13">
        <f t="shared" si="253"/>
        <v>112.84441182105685</v>
      </c>
      <c r="BG320" s="13">
        <f t="shared" si="222"/>
        <v>16763.732445960341</v>
      </c>
      <c r="BH320">
        <f t="shared" si="242"/>
        <v>165.56055158822772</v>
      </c>
      <c r="BI320" s="13">
        <f t="shared" si="223"/>
        <v>503.35057957927143</v>
      </c>
      <c r="BJ320" s="37">
        <f t="shared" si="243"/>
        <v>1.3160841587359395</v>
      </c>
      <c r="BK320" s="13">
        <f t="shared" si="224"/>
        <v>2366.3782044107429</v>
      </c>
      <c r="BL320">
        <f t="shared" si="244"/>
        <v>8.7575250531093456</v>
      </c>
      <c r="BM320" s="13">
        <f t="shared" si="225"/>
        <v>5.6772349545232395</v>
      </c>
      <c r="BN320" s="13">
        <f t="shared" si="254"/>
        <v>1.7748691837326502</v>
      </c>
      <c r="BO320" s="13">
        <f t="shared" si="226"/>
        <v>16763.732445960341</v>
      </c>
      <c r="BP320">
        <f t="shared" si="245"/>
        <v>54.491008950903527</v>
      </c>
      <c r="BQ320" s="13">
        <f t="shared" si="227"/>
        <v>5.6772349545232395</v>
      </c>
      <c r="BR320" s="37">
        <f t="shared" si="246"/>
        <v>186.01507445024774</v>
      </c>
      <c r="BS320" s="13">
        <f t="shared" si="228"/>
        <v>37862.051270571887</v>
      </c>
      <c r="BT320">
        <f t="shared" si="247"/>
        <v>305.07812876022223</v>
      </c>
      <c r="BU320" s="13">
        <f t="shared" si="229"/>
        <v>829.96785815000442</v>
      </c>
      <c r="BV320" s="13">
        <f t="shared" si="255"/>
        <v>117588208.32452293</v>
      </c>
      <c r="BW320" s="13">
        <f t="shared" si="230"/>
        <v>16763.732445960341</v>
      </c>
      <c r="BX320">
        <f t="shared" si="248"/>
        <v>117588261.04066269</v>
      </c>
      <c r="BY320" s="13">
        <f t="shared" si="231"/>
        <v>117588852.55430891</v>
      </c>
    </row>
    <row r="321" spans="29:77" x14ac:dyDescent="0.2">
      <c r="AC321">
        <v>319</v>
      </c>
      <c r="AD321" s="37">
        <f t="shared" si="232"/>
        <v>370951371.2937628</v>
      </c>
      <c r="AE321" s="13">
        <f t="shared" si="208"/>
        <v>30762.916657339658</v>
      </c>
      <c r="AF321">
        <f t="shared" si="249"/>
        <v>370951467.72923821</v>
      </c>
      <c r="AG321" s="13">
        <f t="shared" si="209"/>
        <v>370952418.14796197</v>
      </c>
      <c r="AH321" s="13">
        <f t="shared" si="250"/>
        <v>370951371.16391802</v>
      </c>
      <c r="AI321" s="13">
        <f t="shared" si="210"/>
        <v>16763.732445960341</v>
      </c>
      <c r="AJ321">
        <f t="shared" si="233"/>
        <v>370951423.71480346</v>
      </c>
      <c r="AK321" s="13">
        <f t="shared" si="211"/>
        <v>370952418.14796197</v>
      </c>
      <c r="AL321" s="37">
        <f t="shared" si="234"/>
        <v>628.5495075911399</v>
      </c>
      <c r="AM321" s="13">
        <f t="shared" si="212"/>
        <v>30762.916657339658</v>
      </c>
      <c r="AN321">
        <f t="shared" si="235"/>
        <v>724.98498300599772</v>
      </c>
      <c r="AO321" s="13">
        <f t="shared" si="213"/>
        <v>2813.5073827337451</v>
      </c>
      <c r="AP321" s="13">
        <f t="shared" si="251"/>
        <v>628.41966277274457</v>
      </c>
      <c r="AQ321" s="13">
        <f t="shared" si="214"/>
        <v>16763.732445960341</v>
      </c>
      <c r="AR321" s="13">
        <f t="shared" si="236"/>
        <v>680.97054818327854</v>
      </c>
      <c r="AS321" s="38">
        <f t="shared" si="215"/>
        <v>2813.5073827337451</v>
      </c>
      <c r="AT321" s="37">
        <f t="shared" si="237"/>
        <v>80763974.665005758</v>
      </c>
      <c r="AU321" s="13">
        <f t="shared" si="216"/>
        <v>33129.294861750393</v>
      </c>
      <c r="AV321">
        <f t="shared" si="238"/>
        <v>80764078.518594667</v>
      </c>
      <c r="AW321" s="13">
        <f t="shared" si="217"/>
        <v>80764377.431120396</v>
      </c>
      <c r="AX321" s="13">
        <f t="shared" si="252"/>
        <v>197675123.00301972</v>
      </c>
      <c r="AY321" s="13">
        <f t="shared" si="218"/>
        <v>16763.732445960341</v>
      </c>
      <c r="AZ321">
        <f t="shared" si="239"/>
        <v>197675175.55390513</v>
      </c>
      <c r="BA321" s="13">
        <f t="shared" si="219"/>
        <v>197675525.94803166</v>
      </c>
      <c r="BB321" s="37">
        <f t="shared" si="240"/>
        <v>112.97425663945214</v>
      </c>
      <c r="BC321" s="13">
        <f t="shared" si="220"/>
        <v>30762.916657339658</v>
      </c>
      <c r="BD321">
        <f t="shared" si="241"/>
        <v>209.40973205430998</v>
      </c>
      <c r="BE321" s="13">
        <f t="shared" si="221"/>
        <v>503.35057957927143</v>
      </c>
      <c r="BF321" s="13">
        <f t="shared" si="253"/>
        <v>112.84441182105685</v>
      </c>
      <c r="BG321" s="13">
        <f t="shared" si="222"/>
        <v>16763.732445960341</v>
      </c>
      <c r="BH321">
        <f t="shared" si="242"/>
        <v>165.39529723159083</v>
      </c>
      <c r="BI321" s="13">
        <f t="shared" si="223"/>
        <v>503.35057957927143</v>
      </c>
      <c r="BJ321" s="37">
        <f t="shared" si="243"/>
        <v>1.3160841587359395</v>
      </c>
      <c r="BK321" s="13">
        <f t="shared" si="224"/>
        <v>2366.3782044107429</v>
      </c>
      <c r="BL321">
        <f t="shared" si="244"/>
        <v>8.7341976521865448</v>
      </c>
      <c r="BM321" s="13">
        <f t="shared" si="225"/>
        <v>5.6772349545232395</v>
      </c>
      <c r="BN321" s="13">
        <f t="shared" si="254"/>
        <v>1.7748691837326502</v>
      </c>
      <c r="BO321" s="13">
        <f t="shared" si="226"/>
        <v>16763.732445960341</v>
      </c>
      <c r="BP321">
        <f t="shared" si="245"/>
        <v>54.325754594266634</v>
      </c>
      <c r="BQ321" s="13">
        <f t="shared" si="227"/>
        <v>5.6772349545232395</v>
      </c>
      <c r="BR321" s="37">
        <f t="shared" si="246"/>
        <v>186.01507445024774</v>
      </c>
      <c r="BS321" s="13">
        <f t="shared" si="228"/>
        <v>37862.051270571887</v>
      </c>
      <c r="BT321">
        <f t="shared" si="247"/>
        <v>304.70489034545744</v>
      </c>
      <c r="BU321" s="13">
        <f t="shared" si="229"/>
        <v>829.96785815000442</v>
      </c>
      <c r="BV321" s="13">
        <f t="shared" si="255"/>
        <v>117588208.32452293</v>
      </c>
      <c r="BW321" s="13">
        <f t="shared" si="230"/>
        <v>16763.732445960341</v>
      </c>
      <c r="BX321">
        <f t="shared" si="248"/>
        <v>117588260.87540834</v>
      </c>
      <c r="BY321" s="13">
        <f t="shared" si="231"/>
        <v>117588852.55430891</v>
      </c>
    </row>
    <row r="322" spans="29:77" x14ac:dyDescent="0.2">
      <c r="AC322">
        <v>320</v>
      </c>
      <c r="AD322" s="37">
        <f t="shared" si="232"/>
        <v>370951371.2937628</v>
      </c>
      <c r="AE322" s="13">
        <f t="shared" ref="AE322:AE382" si="256">SUM($B$42:$B$43)</f>
        <v>30762.916657339658</v>
      </c>
      <c r="AF322">
        <f t="shared" si="249"/>
        <v>370951467.42787737</v>
      </c>
      <c r="AG322" s="13">
        <f t="shared" ref="AG322:AG382" si="257">SUM($B$44:$B$45,$B$48:$B$49)</f>
        <v>370952418.14796197</v>
      </c>
      <c r="AH322" s="13">
        <f t="shared" si="250"/>
        <v>370951371.16391802</v>
      </c>
      <c r="AI322" s="13">
        <f t="shared" ref="AI322:AI382" si="258">SUM($C$42:$C$43)</f>
        <v>16763.732445960341</v>
      </c>
      <c r="AJ322">
        <f t="shared" si="233"/>
        <v>370951423.55058193</v>
      </c>
      <c r="AK322" s="13">
        <f t="shared" ref="AK322:AK382" si="259">SUM($C$44:$C$45,$C$48:$C$49)</f>
        <v>370952418.14796197</v>
      </c>
      <c r="AL322" s="37">
        <f t="shared" si="234"/>
        <v>628.5495075911399</v>
      </c>
      <c r="AM322" s="13">
        <f t="shared" ref="AM322:AM382" si="260">SUM($D$42:$D$43)</f>
        <v>30762.916657339658</v>
      </c>
      <c r="AN322">
        <f t="shared" si="235"/>
        <v>724.68362214532635</v>
      </c>
      <c r="AO322" s="13">
        <f t="shared" ref="AO322:AO382" si="261">SUM($D$44:$D$45,$D$48:$D$49)</f>
        <v>2813.5073827337451</v>
      </c>
      <c r="AP322" s="13">
        <f t="shared" si="251"/>
        <v>628.41966277274457</v>
      </c>
      <c r="AQ322" s="13">
        <f t="shared" ref="AQ322:AQ382" si="262">SUM($E$42:$E$43)</f>
        <v>16763.732445960341</v>
      </c>
      <c r="AR322" s="13">
        <f t="shared" si="236"/>
        <v>680.80632666637064</v>
      </c>
      <c r="AS322" s="38">
        <f t="shared" ref="AS322:AS382" si="263">SUM($E$44:$E$45,$E$48:$E$49)</f>
        <v>2813.5073827337451</v>
      </c>
      <c r="AT322" s="37">
        <f t="shared" si="237"/>
        <v>80763974.665005758</v>
      </c>
      <c r="AU322" s="13">
        <f t="shared" ref="AU322:AU382" si="264">SUM($F$42:$F$43)</f>
        <v>33129.294861750393</v>
      </c>
      <c r="AV322">
        <f t="shared" si="238"/>
        <v>80764078.194052204</v>
      </c>
      <c r="AW322" s="13">
        <f t="shared" ref="AW322:AW382" si="265">SUM($F$44:$F$45,$F$48:$F$49)</f>
        <v>80764377.431120396</v>
      </c>
      <c r="AX322" s="13">
        <f t="shared" si="252"/>
        <v>197675123.00301972</v>
      </c>
      <c r="AY322" s="13">
        <f t="shared" ref="AY322:AY382" si="266">SUM($G$42:$G$43)</f>
        <v>16763.732445960341</v>
      </c>
      <c r="AZ322">
        <f t="shared" si="239"/>
        <v>197675175.3896836</v>
      </c>
      <c r="BA322" s="13">
        <f t="shared" ref="BA322:BA382" si="267">SUM($G$44:$G$45,$G$48:$G$49)</f>
        <v>197675525.94803166</v>
      </c>
      <c r="BB322" s="37">
        <f t="shared" si="240"/>
        <v>112.97425663945214</v>
      </c>
      <c r="BC322" s="13">
        <f t="shared" ref="BC322:BC382" si="268">SUM($H$42:$H$43)</f>
        <v>30762.916657339658</v>
      </c>
      <c r="BD322">
        <f t="shared" si="241"/>
        <v>209.10837119363856</v>
      </c>
      <c r="BE322" s="13">
        <f t="shared" ref="BE322:BE382" si="269">SUM($H$44:$H$45,$H$48:$H$49)</f>
        <v>503.35057957927143</v>
      </c>
      <c r="BF322" s="13">
        <f t="shared" si="253"/>
        <v>112.84441182105685</v>
      </c>
      <c r="BG322" s="13">
        <f t="shared" ref="BG322:BG382" si="270">SUM($I$42:$I$43)</f>
        <v>16763.732445960341</v>
      </c>
      <c r="BH322">
        <f t="shared" si="242"/>
        <v>165.2310757146829</v>
      </c>
      <c r="BI322" s="13">
        <f t="shared" ref="BI322:BI382" si="271">SUM($I$44:$I$45,$I$48:$I$49)</f>
        <v>503.35057957927143</v>
      </c>
      <c r="BJ322" s="37">
        <f t="shared" si="243"/>
        <v>1.3160841587359395</v>
      </c>
      <c r="BK322" s="13">
        <f t="shared" ref="BK322:BK382" si="272">SUM($J$42:$J$43)</f>
        <v>2366.3782044107429</v>
      </c>
      <c r="BL322">
        <f t="shared" si="244"/>
        <v>8.7110160475195109</v>
      </c>
      <c r="BM322" s="13">
        <f t="shared" ref="BM322:BM382" si="273">SUM($J$44:$J$45,$J$48:$J$49)</f>
        <v>5.6772349545232395</v>
      </c>
      <c r="BN322" s="13">
        <f t="shared" si="254"/>
        <v>1.7748691837326502</v>
      </c>
      <c r="BO322" s="13">
        <f t="shared" ref="BO322:BO382" si="274">SUM($K$42:$K$43)</f>
        <v>16763.732445960341</v>
      </c>
      <c r="BP322">
        <f t="shared" si="245"/>
        <v>54.161533077358712</v>
      </c>
      <c r="BQ322" s="13">
        <f t="shared" ref="BQ322:BQ382" si="275">SUM($K$44:$K$45,$K$48:$K$49)</f>
        <v>5.6772349545232395</v>
      </c>
      <c r="BR322" s="37">
        <f t="shared" si="246"/>
        <v>186.01507445024774</v>
      </c>
      <c r="BS322" s="13">
        <f t="shared" ref="BS322:BS382" si="276">SUM($L$42:$L$43)</f>
        <v>37862.051270571887</v>
      </c>
      <c r="BT322">
        <f t="shared" si="247"/>
        <v>304.3339846707849</v>
      </c>
      <c r="BU322" s="13">
        <f t="shared" ref="BU322:BU382" si="277">SUM($L$44:$L$45,$L$48:$L$49)</f>
        <v>829.96785815000442</v>
      </c>
      <c r="BV322" s="13">
        <f t="shared" si="255"/>
        <v>117588208.32452293</v>
      </c>
      <c r="BW322" s="13">
        <f t="shared" ref="BW322:BW382" si="278">SUM($M$42:$M$43)</f>
        <v>16763.732445960341</v>
      </c>
      <c r="BX322">
        <f t="shared" si="248"/>
        <v>117588260.71118683</v>
      </c>
      <c r="BY322" s="13">
        <f t="shared" ref="BY322:BY382" si="279">SUM($M$44:$M$45,$M$48:$M$49)</f>
        <v>117588852.55430891</v>
      </c>
    </row>
    <row r="323" spans="29:77" x14ac:dyDescent="0.2">
      <c r="AC323">
        <v>321</v>
      </c>
      <c r="AD323" s="37">
        <f t="shared" ref="AD323:AD382" si="280">SUM($B$44:$B$48)</f>
        <v>370951371.2937628</v>
      </c>
      <c r="AE323" s="13">
        <f t="shared" si="256"/>
        <v>30762.916657339658</v>
      </c>
      <c r="AF323">
        <f t="shared" si="249"/>
        <v>370951467.12839413</v>
      </c>
      <c r="AG323" s="13">
        <f t="shared" si="257"/>
        <v>370952418.14796197</v>
      </c>
      <c r="AH323" s="13">
        <f t="shared" si="250"/>
        <v>370951371.16391802</v>
      </c>
      <c r="AI323" s="13">
        <f t="shared" si="258"/>
        <v>16763.732445960341</v>
      </c>
      <c r="AJ323">
        <f t="shared" ref="AJ323:AJ382" si="281">AI323/$AC323+AH323</f>
        <v>370951423.38738358</v>
      </c>
      <c r="AK323" s="13">
        <f t="shared" si="259"/>
        <v>370952418.14796197</v>
      </c>
      <c r="AL323" s="37">
        <f t="shared" ref="AL323:AL382" si="282">SUM($D$44:$D$48)</f>
        <v>628.5495075911399</v>
      </c>
      <c r="AM323" s="13">
        <f t="shared" si="260"/>
        <v>30762.916657339658</v>
      </c>
      <c r="AN323">
        <f t="shared" ref="AN323:AN382" si="283">AM323/$AC323+AL323</f>
        <v>724.38413892241613</v>
      </c>
      <c r="AO323" s="13">
        <f t="shared" si="261"/>
        <v>2813.5073827337451</v>
      </c>
      <c r="AP323" s="13">
        <f t="shared" si="251"/>
        <v>628.41966277274457</v>
      </c>
      <c r="AQ323" s="13">
        <f t="shared" si="262"/>
        <v>16763.732445960341</v>
      </c>
      <c r="AR323" s="13">
        <f t="shared" ref="AR323:AR382" si="284">AQ323/$AC323+AP323</f>
        <v>680.64312833648398</v>
      </c>
      <c r="AS323" s="38">
        <f t="shared" si="263"/>
        <v>2813.5073827337451</v>
      </c>
      <c r="AT323" s="37">
        <f t="shared" ref="AT323:AT382" si="285">SUM($F$44:$F$48)</f>
        <v>80763974.665005758</v>
      </c>
      <c r="AU323" s="13">
        <f t="shared" si="264"/>
        <v>33129.294861750393</v>
      </c>
      <c r="AV323">
        <f t="shared" ref="AV323:AV382" si="286">AU323/$AC323+AT323</f>
        <v>80764077.871531814</v>
      </c>
      <c r="AW323" s="13">
        <f t="shared" si="265"/>
        <v>80764377.431120396</v>
      </c>
      <c r="AX323" s="13">
        <f t="shared" si="252"/>
        <v>197675123.00301972</v>
      </c>
      <c r="AY323" s="13">
        <f t="shared" si="266"/>
        <v>16763.732445960341</v>
      </c>
      <c r="AZ323">
        <f t="shared" ref="AZ323:AZ382" si="287">AY323/$AC323+AX323</f>
        <v>197675175.22648528</v>
      </c>
      <c r="BA323" s="13">
        <f t="shared" si="267"/>
        <v>197675525.94803166</v>
      </c>
      <c r="BB323" s="37">
        <f t="shared" ref="BB323:BB382" si="288">SUM($H$44:$H$48)</f>
        <v>112.97425663945214</v>
      </c>
      <c r="BC323" s="13">
        <f t="shared" si="268"/>
        <v>30762.916657339658</v>
      </c>
      <c r="BD323">
        <f t="shared" ref="BD323:BD382" si="289">BC323/$AC323+BB323</f>
        <v>208.80888797072834</v>
      </c>
      <c r="BE323" s="13">
        <f t="shared" si="269"/>
        <v>503.35057957927143</v>
      </c>
      <c r="BF323" s="13">
        <f t="shared" si="253"/>
        <v>112.84441182105685</v>
      </c>
      <c r="BG323" s="13">
        <f t="shared" si="270"/>
        <v>16763.732445960341</v>
      </c>
      <c r="BH323">
        <f t="shared" ref="BH323:BH382" si="290">BG323/$AC323+BF323</f>
        <v>165.06787738479625</v>
      </c>
      <c r="BI323" s="13">
        <f t="shared" si="271"/>
        <v>503.35057957927143</v>
      </c>
      <c r="BJ323" s="37">
        <f t="shared" ref="BJ323:BJ382" si="291">SUM($J$44:$J$48)</f>
        <v>1.3160841587359395</v>
      </c>
      <c r="BK323" s="13">
        <f t="shared" si="272"/>
        <v>2366.3782044107429</v>
      </c>
      <c r="BL323">
        <f t="shared" ref="BL323:BL382" si="292">BK323/$AC323+BJ323</f>
        <v>8.6879788765264152</v>
      </c>
      <c r="BM323" s="13">
        <f t="shared" si="273"/>
        <v>5.6772349545232395</v>
      </c>
      <c r="BN323" s="13">
        <f t="shared" si="254"/>
        <v>1.7748691837326502</v>
      </c>
      <c r="BO323" s="13">
        <f t="shared" si="274"/>
        <v>16763.732445960341</v>
      </c>
      <c r="BP323">
        <f t="shared" ref="BP323:BP382" si="293">BO323/$AC323+BN323</f>
        <v>53.998334747472029</v>
      </c>
      <c r="BQ323" s="13">
        <f t="shared" si="275"/>
        <v>5.6772349545232395</v>
      </c>
      <c r="BR323" s="37">
        <f t="shared" ref="BR323:BR382" si="294">SUM($L$44:$L$48)</f>
        <v>186.01507445024774</v>
      </c>
      <c r="BS323" s="13">
        <f t="shared" si="276"/>
        <v>37862.051270571887</v>
      </c>
      <c r="BT323">
        <f t="shared" ref="BT323:BT382" si="295">BS323/$AC323+BR323</f>
        <v>303.96538993489537</v>
      </c>
      <c r="BU323" s="13">
        <f t="shared" si="277"/>
        <v>829.96785815000442</v>
      </c>
      <c r="BV323" s="13">
        <f t="shared" si="255"/>
        <v>117588208.32452293</v>
      </c>
      <c r="BW323" s="13">
        <f t="shared" si="278"/>
        <v>16763.732445960341</v>
      </c>
      <c r="BX323">
        <f t="shared" ref="BX323:BX382" si="296">BW323/$AC323+BV323</f>
        <v>117588260.54798849</v>
      </c>
      <c r="BY323" s="13">
        <f t="shared" si="279"/>
        <v>117588852.55430891</v>
      </c>
    </row>
    <row r="324" spans="29:77" x14ac:dyDescent="0.2">
      <c r="AC324">
        <v>322</v>
      </c>
      <c r="AD324" s="37">
        <f t="shared" si="280"/>
        <v>370951371.2937628</v>
      </c>
      <c r="AE324" s="13">
        <f t="shared" si="256"/>
        <v>30762.916657339658</v>
      </c>
      <c r="AF324">
        <f t="shared" ref="AF324:AF382" si="297">AE324/AC324+AD324</f>
        <v>370951466.83077103</v>
      </c>
      <c r="AG324" s="13">
        <f t="shared" si="257"/>
        <v>370952418.14796197</v>
      </c>
      <c r="AH324" s="13">
        <f t="shared" ref="AH324:AH382" si="298">SUM($C$44:$C$45,$C$47:$C$48)</f>
        <v>370951371.16391802</v>
      </c>
      <c r="AI324" s="13">
        <f t="shared" si="258"/>
        <v>16763.732445960341</v>
      </c>
      <c r="AJ324">
        <f t="shared" si="281"/>
        <v>370951423.22519892</v>
      </c>
      <c r="AK324" s="13">
        <f t="shared" si="259"/>
        <v>370952418.14796197</v>
      </c>
      <c r="AL324" s="37">
        <f t="shared" si="282"/>
        <v>628.5495075911399</v>
      </c>
      <c r="AM324" s="13">
        <f t="shared" si="260"/>
        <v>30762.916657339658</v>
      </c>
      <c r="AN324">
        <f t="shared" si="283"/>
        <v>724.08651584374752</v>
      </c>
      <c r="AO324" s="13">
        <f t="shared" si="261"/>
        <v>2813.5073827337451</v>
      </c>
      <c r="AP324" s="13">
        <f t="shared" ref="AP324:AP382" si="299">SUM($E$44:$E$45,$E$47:$E$48)</f>
        <v>628.41966277274457</v>
      </c>
      <c r="AQ324" s="13">
        <f t="shared" si="262"/>
        <v>16763.732445960341</v>
      </c>
      <c r="AR324" s="13">
        <f t="shared" si="284"/>
        <v>680.48094366082012</v>
      </c>
      <c r="AS324" s="38">
        <f t="shared" si="263"/>
        <v>2813.5073827337451</v>
      </c>
      <c r="AT324" s="37">
        <f t="shared" si="285"/>
        <v>80763974.665005758</v>
      </c>
      <c r="AU324" s="13">
        <f t="shared" si="264"/>
        <v>33129.294861750393</v>
      </c>
      <c r="AV324">
        <f t="shared" si="286"/>
        <v>80764077.551014647</v>
      </c>
      <c r="AW324" s="13">
        <f t="shared" si="265"/>
        <v>80764377.431120396</v>
      </c>
      <c r="AX324" s="13">
        <f t="shared" ref="AX324:AX382" si="300">SUM($G$44:$G$45,$G$47:$G$48)</f>
        <v>197675123.00301972</v>
      </c>
      <c r="AY324" s="13">
        <f t="shared" si="266"/>
        <v>16763.732445960341</v>
      </c>
      <c r="AZ324">
        <f t="shared" si="287"/>
        <v>197675175.0643006</v>
      </c>
      <c r="BA324" s="13">
        <f t="shared" si="267"/>
        <v>197675525.94803166</v>
      </c>
      <c r="BB324" s="37">
        <f t="shared" si="288"/>
        <v>112.97425663945214</v>
      </c>
      <c r="BC324" s="13">
        <f t="shared" si="268"/>
        <v>30762.916657339658</v>
      </c>
      <c r="BD324">
        <f t="shared" si="289"/>
        <v>208.51126489205978</v>
      </c>
      <c r="BE324" s="13">
        <f t="shared" si="269"/>
        <v>503.35057957927143</v>
      </c>
      <c r="BF324" s="13">
        <f t="shared" ref="BF324:BF382" si="301">SUM($I$44:$I$45,$I$47:$I$48)</f>
        <v>112.84441182105685</v>
      </c>
      <c r="BG324" s="13">
        <f t="shared" si="270"/>
        <v>16763.732445960341</v>
      </c>
      <c r="BH324">
        <f t="shared" si="290"/>
        <v>164.90569270913244</v>
      </c>
      <c r="BI324" s="13">
        <f t="shared" si="271"/>
        <v>503.35057957927143</v>
      </c>
      <c r="BJ324" s="37">
        <f t="shared" si="291"/>
        <v>1.3160841587359395</v>
      </c>
      <c r="BK324" s="13">
        <f t="shared" si="272"/>
        <v>2366.3782044107429</v>
      </c>
      <c r="BL324">
        <f t="shared" si="292"/>
        <v>8.6650847935519106</v>
      </c>
      <c r="BM324" s="13">
        <f t="shared" si="273"/>
        <v>5.6772349545232395</v>
      </c>
      <c r="BN324" s="13">
        <f t="shared" ref="BN324:BN382" si="302">SUM($K$44:$K$45,$K$47:$K$48)</f>
        <v>1.7748691837326502</v>
      </c>
      <c r="BO324" s="13">
        <f t="shared" si="274"/>
        <v>16763.732445960341</v>
      </c>
      <c r="BP324">
        <f t="shared" si="293"/>
        <v>53.836150071808241</v>
      </c>
      <c r="BQ324" s="13">
        <f t="shared" si="275"/>
        <v>5.6772349545232395</v>
      </c>
      <c r="BR324" s="37">
        <f t="shared" si="294"/>
        <v>186.01507445024774</v>
      </c>
      <c r="BS324" s="13">
        <f t="shared" si="276"/>
        <v>37862.051270571887</v>
      </c>
      <c r="BT324">
        <f t="shared" si="295"/>
        <v>303.59908460730327</v>
      </c>
      <c r="BU324" s="13">
        <f t="shared" si="277"/>
        <v>829.96785815000442</v>
      </c>
      <c r="BV324" s="13">
        <f t="shared" ref="BV324:BV382" si="303">SUM($M$44:$M$45,$M$47:$M$48)</f>
        <v>117588208.32452293</v>
      </c>
      <c r="BW324" s="13">
        <f t="shared" si="278"/>
        <v>16763.732445960341</v>
      </c>
      <c r="BX324">
        <f t="shared" si="296"/>
        <v>117588260.38580382</v>
      </c>
      <c r="BY324" s="13">
        <f t="shared" si="279"/>
        <v>117588852.55430891</v>
      </c>
    </row>
    <row r="325" spans="29:77" x14ac:dyDescent="0.2">
      <c r="AC325">
        <v>323</v>
      </c>
      <c r="AD325" s="37">
        <f t="shared" si="280"/>
        <v>370951371.2937628</v>
      </c>
      <c r="AE325" s="13">
        <f t="shared" si="256"/>
        <v>30762.916657339658</v>
      </c>
      <c r="AF325">
        <f t="shared" si="297"/>
        <v>370951466.53499085</v>
      </c>
      <c r="AG325" s="13">
        <f t="shared" si="257"/>
        <v>370952418.14796197</v>
      </c>
      <c r="AH325" s="13">
        <f t="shared" si="298"/>
        <v>370951371.16391802</v>
      </c>
      <c r="AI325" s="13">
        <f t="shared" si="258"/>
        <v>16763.732445960341</v>
      </c>
      <c r="AJ325">
        <f t="shared" si="281"/>
        <v>370951423.06401849</v>
      </c>
      <c r="AK325" s="13">
        <f t="shared" si="259"/>
        <v>370952418.14796197</v>
      </c>
      <c r="AL325" s="37">
        <f t="shared" si="282"/>
        <v>628.5495075911399</v>
      </c>
      <c r="AM325" s="13">
        <f t="shared" si="260"/>
        <v>30762.916657339658</v>
      </c>
      <c r="AN325">
        <f t="shared" si="283"/>
        <v>723.79073563243912</v>
      </c>
      <c r="AO325" s="13">
        <f t="shared" si="261"/>
        <v>2813.5073827337451</v>
      </c>
      <c r="AP325" s="13">
        <f t="shared" si="299"/>
        <v>628.41966277274457</v>
      </c>
      <c r="AQ325" s="13">
        <f t="shared" si="262"/>
        <v>16763.732445960341</v>
      </c>
      <c r="AR325" s="13">
        <f t="shared" si="284"/>
        <v>680.31976322463413</v>
      </c>
      <c r="AS325" s="38">
        <f t="shared" si="263"/>
        <v>2813.5073827337451</v>
      </c>
      <c r="AT325" s="37">
        <f t="shared" si="285"/>
        <v>80763974.665005758</v>
      </c>
      <c r="AU325" s="13">
        <f t="shared" si="264"/>
        <v>33129.294861750393</v>
      </c>
      <c r="AV325">
        <f t="shared" si="286"/>
        <v>80764077.232482105</v>
      </c>
      <c r="AW325" s="13">
        <f t="shared" si="265"/>
        <v>80764377.431120396</v>
      </c>
      <c r="AX325" s="13">
        <f t="shared" si="300"/>
        <v>197675123.00301972</v>
      </c>
      <c r="AY325" s="13">
        <f t="shared" si="266"/>
        <v>16763.732445960341</v>
      </c>
      <c r="AZ325">
        <f t="shared" si="287"/>
        <v>197675174.90312016</v>
      </c>
      <c r="BA325" s="13">
        <f t="shared" si="267"/>
        <v>197675525.94803166</v>
      </c>
      <c r="BB325" s="37">
        <f t="shared" si="288"/>
        <v>112.97425663945214</v>
      </c>
      <c r="BC325" s="13">
        <f t="shared" si="268"/>
        <v>30762.916657339658</v>
      </c>
      <c r="BD325">
        <f t="shared" si="289"/>
        <v>208.21548468075139</v>
      </c>
      <c r="BE325" s="13">
        <f t="shared" si="269"/>
        <v>503.35057957927143</v>
      </c>
      <c r="BF325" s="13">
        <f t="shared" si="301"/>
        <v>112.84441182105685</v>
      </c>
      <c r="BG325" s="13">
        <f t="shared" si="270"/>
        <v>16763.732445960341</v>
      </c>
      <c r="BH325">
        <f t="shared" si="290"/>
        <v>164.74451227294645</v>
      </c>
      <c r="BI325" s="13">
        <f t="shared" si="271"/>
        <v>503.35057957927143</v>
      </c>
      <c r="BJ325" s="37">
        <f t="shared" si="291"/>
        <v>1.3160841587359395</v>
      </c>
      <c r="BK325" s="13">
        <f t="shared" si="272"/>
        <v>2366.3782044107429</v>
      </c>
      <c r="BL325">
        <f t="shared" si="292"/>
        <v>8.6423324696051118</v>
      </c>
      <c r="BM325" s="13">
        <f t="shared" si="273"/>
        <v>5.6772349545232395</v>
      </c>
      <c r="BN325" s="13">
        <f t="shared" si="302"/>
        <v>1.7748691837326502</v>
      </c>
      <c r="BO325" s="13">
        <f t="shared" si="274"/>
        <v>16763.732445960341</v>
      </c>
      <c r="BP325">
        <f t="shared" si="293"/>
        <v>53.674969635622247</v>
      </c>
      <c r="BQ325" s="13">
        <f t="shared" si="275"/>
        <v>5.6772349545232395</v>
      </c>
      <c r="BR325" s="37">
        <f t="shared" si="294"/>
        <v>186.01507445024774</v>
      </c>
      <c r="BS325" s="13">
        <f t="shared" si="276"/>
        <v>37862.051270571887</v>
      </c>
      <c r="BT325">
        <f t="shared" si="295"/>
        <v>303.23504742415452</v>
      </c>
      <c r="BU325" s="13">
        <f t="shared" si="277"/>
        <v>829.96785815000442</v>
      </c>
      <c r="BV325" s="13">
        <f t="shared" si="303"/>
        <v>117588208.32452293</v>
      </c>
      <c r="BW325" s="13">
        <f t="shared" si="278"/>
        <v>16763.732445960341</v>
      </c>
      <c r="BX325">
        <f t="shared" si="296"/>
        <v>117588260.22462338</v>
      </c>
      <c r="BY325" s="13">
        <f t="shared" si="279"/>
        <v>117588852.55430891</v>
      </c>
    </row>
    <row r="326" spans="29:77" x14ac:dyDescent="0.2">
      <c r="AC326">
        <v>324</v>
      </c>
      <c r="AD326" s="37">
        <f t="shared" si="280"/>
        <v>370951371.2937628</v>
      </c>
      <c r="AE326" s="13">
        <f t="shared" si="256"/>
        <v>30762.916657339658</v>
      </c>
      <c r="AF326">
        <f t="shared" si="297"/>
        <v>370951466.24103642</v>
      </c>
      <c r="AG326" s="13">
        <f t="shared" si="257"/>
        <v>370952418.14796197</v>
      </c>
      <c r="AH326" s="13">
        <f t="shared" si="298"/>
        <v>370951371.16391802</v>
      </c>
      <c r="AI326" s="13">
        <f t="shared" si="258"/>
        <v>16763.732445960341</v>
      </c>
      <c r="AJ326">
        <f t="shared" si="281"/>
        <v>370951422.90383297</v>
      </c>
      <c r="AK326" s="13">
        <f t="shared" si="259"/>
        <v>370952418.14796197</v>
      </c>
      <c r="AL326" s="37">
        <f t="shared" si="282"/>
        <v>628.5495075911399</v>
      </c>
      <c r="AM326" s="13">
        <f t="shared" si="260"/>
        <v>30762.916657339658</v>
      </c>
      <c r="AN326">
        <f t="shared" si="283"/>
        <v>723.49678122490423</v>
      </c>
      <c r="AO326" s="13">
        <f t="shared" si="261"/>
        <v>2813.5073827337451</v>
      </c>
      <c r="AP326" s="13">
        <f t="shared" si="299"/>
        <v>628.41966277274457</v>
      </c>
      <c r="AQ326" s="13">
        <f t="shared" si="262"/>
        <v>16763.732445960341</v>
      </c>
      <c r="AR326" s="13">
        <f t="shared" si="284"/>
        <v>680.15957772941226</v>
      </c>
      <c r="AS326" s="38">
        <f t="shared" si="263"/>
        <v>2813.5073827337451</v>
      </c>
      <c r="AT326" s="37">
        <f t="shared" si="285"/>
        <v>80763974.665005758</v>
      </c>
      <c r="AU326" s="13">
        <f t="shared" si="264"/>
        <v>33129.294861750393</v>
      </c>
      <c r="AV326">
        <f t="shared" si="286"/>
        <v>80764076.915915832</v>
      </c>
      <c r="AW326" s="13">
        <f t="shared" si="265"/>
        <v>80764377.431120396</v>
      </c>
      <c r="AX326" s="13">
        <f t="shared" si="300"/>
        <v>197675123.00301972</v>
      </c>
      <c r="AY326" s="13">
        <f t="shared" si="266"/>
        <v>16763.732445960341</v>
      </c>
      <c r="AZ326">
        <f t="shared" si="287"/>
        <v>197675174.74293467</v>
      </c>
      <c r="BA326" s="13">
        <f t="shared" si="267"/>
        <v>197675525.94803166</v>
      </c>
      <c r="BB326" s="37">
        <f t="shared" si="288"/>
        <v>112.97425663945214</v>
      </c>
      <c r="BC326" s="13">
        <f t="shared" si="268"/>
        <v>30762.916657339658</v>
      </c>
      <c r="BD326">
        <f t="shared" si="289"/>
        <v>207.92153027321652</v>
      </c>
      <c r="BE326" s="13">
        <f t="shared" si="269"/>
        <v>503.35057957927143</v>
      </c>
      <c r="BF326" s="13">
        <f t="shared" si="301"/>
        <v>112.84441182105685</v>
      </c>
      <c r="BG326" s="13">
        <f t="shared" si="270"/>
        <v>16763.732445960341</v>
      </c>
      <c r="BH326">
        <f t="shared" si="290"/>
        <v>164.58432677772458</v>
      </c>
      <c r="BI326" s="13">
        <f t="shared" si="271"/>
        <v>503.35057957927143</v>
      </c>
      <c r="BJ326" s="37">
        <f t="shared" si="291"/>
        <v>1.3160841587359395</v>
      </c>
      <c r="BK326" s="13">
        <f t="shared" si="272"/>
        <v>2366.3782044107429</v>
      </c>
      <c r="BL326">
        <f t="shared" si="292"/>
        <v>8.6197205921024302</v>
      </c>
      <c r="BM326" s="13">
        <f t="shared" si="273"/>
        <v>5.6772349545232395</v>
      </c>
      <c r="BN326" s="13">
        <f t="shared" si="302"/>
        <v>1.7748691837326502</v>
      </c>
      <c r="BO326" s="13">
        <f t="shared" si="274"/>
        <v>16763.732445960341</v>
      </c>
      <c r="BP326">
        <f t="shared" si="293"/>
        <v>53.514784140400366</v>
      </c>
      <c r="BQ326" s="13">
        <f t="shared" si="275"/>
        <v>5.6772349545232395</v>
      </c>
      <c r="BR326" s="37">
        <f t="shared" si="294"/>
        <v>186.01507445024774</v>
      </c>
      <c r="BS326" s="13">
        <f t="shared" si="276"/>
        <v>37862.051270571887</v>
      </c>
      <c r="BT326">
        <f t="shared" si="295"/>
        <v>302.87325738411158</v>
      </c>
      <c r="BU326" s="13">
        <f t="shared" si="277"/>
        <v>829.96785815000442</v>
      </c>
      <c r="BV326" s="13">
        <f t="shared" si="303"/>
        <v>117588208.32452293</v>
      </c>
      <c r="BW326" s="13">
        <f t="shared" si="278"/>
        <v>16763.732445960341</v>
      </c>
      <c r="BX326">
        <f t="shared" si="296"/>
        <v>117588260.06443788</v>
      </c>
      <c r="BY326" s="13">
        <f t="shared" si="279"/>
        <v>117588852.55430891</v>
      </c>
    </row>
    <row r="327" spans="29:77" x14ac:dyDescent="0.2">
      <c r="AC327">
        <v>325</v>
      </c>
      <c r="AD327" s="37">
        <f t="shared" si="280"/>
        <v>370951371.2937628</v>
      </c>
      <c r="AE327" s="13">
        <f t="shared" si="256"/>
        <v>30762.916657339658</v>
      </c>
      <c r="AF327">
        <f t="shared" si="297"/>
        <v>370951465.94889098</v>
      </c>
      <c r="AG327" s="13">
        <f t="shared" si="257"/>
        <v>370952418.14796197</v>
      </c>
      <c r="AH327" s="13">
        <f t="shared" si="298"/>
        <v>370951371.16391802</v>
      </c>
      <c r="AI327" s="13">
        <f t="shared" si="258"/>
        <v>16763.732445960341</v>
      </c>
      <c r="AJ327">
        <f t="shared" si="281"/>
        <v>370951422.74463326</v>
      </c>
      <c r="AK327" s="13">
        <f t="shared" si="259"/>
        <v>370952418.14796197</v>
      </c>
      <c r="AL327" s="37">
        <f t="shared" si="282"/>
        <v>628.5495075911399</v>
      </c>
      <c r="AM327" s="13">
        <f t="shared" si="260"/>
        <v>30762.916657339658</v>
      </c>
      <c r="AN327">
        <f t="shared" si="283"/>
        <v>723.20463576756958</v>
      </c>
      <c r="AO327" s="13">
        <f t="shared" si="261"/>
        <v>2813.5073827337451</v>
      </c>
      <c r="AP327" s="13">
        <f t="shared" si="299"/>
        <v>628.41966277274457</v>
      </c>
      <c r="AQ327" s="13">
        <f t="shared" si="262"/>
        <v>16763.732445960341</v>
      </c>
      <c r="AR327" s="13">
        <f t="shared" si="284"/>
        <v>680.00037799108406</v>
      </c>
      <c r="AS327" s="38">
        <f t="shared" si="263"/>
        <v>2813.5073827337451</v>
      </c>
      <c r="AT327" s="37">
        <f t="shared" si="285"/>
        <v>80763974.665005758</v>
      </c>
      <c r="AU327" s="13">
        <f t="shared" si="264"/>
        <v>33129.294861750393</v>
      </c>
      <c r="AV327">
        <f t="shared" si="286"/>
        <v>80764076.601297647</v>
      </c>
      <c r="AW327" s="13">
        <f t="shared" si="265"/>
        <v>80764377.431120396</v>
      </c>
      <c r="AX327" s="13">
        <f t="shared" si="300"/>
        <v>197675123.00301972</v>
      </c>
      <c r="AY327" s="13">
        <f t="shared" si="266"/>
        <v>16763.732445960341</v>
      </c>
      <c r="AZ327">
        <f t="shared" si="287"/>
        <v>197675174.58373493</v>
      </c>
      <c r="BA327" s="13">
        <f t="shared" si="267"/>
        <v>197675525.94803166</v>
      </c>
      <c r="BB327" s="37">
        <f t="shared" si="288"/>
        <v>112.97425663945214</v>
      </c>
      <c r="BC327" s="13">
        <f t="shared" si="268"/>
        <v>30762.916657339658</v>
      </c>
      <c r="BD327">
        <f t="shared" si="289"/>
        <v>207.62938481588185</v>
      </c>
      <c r="BE327" s="13">
        <f t="shared" si="269"/>
        <v>503.35057957927143</v>
      </c>
      <c r="BF327" s="13">
        <f t="shared" si="301"/>
        <v>112.84441182105685</v>
      </c>
      <c r="BG327" s="13">
        <f t="shared" si="270"/>
        <v>16763.732445960341</v>
      </c>
      <c r="BH327">
        <f t="shared" si="290"/>
        <v>164.42512703939636</v>
      </c>
      <c r="BI327" s="13">
        <f t="shared" si="271"/>
        <v>503.35057957927143</v>
      </c>
      <c r="BJ327" s="37">
        <f t="shared" si="291"/>
        <v>1.3160841587359395</v>
      </c>
      <c r="BK327" s="13">
        <f t="shared" si="272"/>
        <v>2366.3782044107429</v>
      </c>
      <c r="BL327">
        <f t="shared" si="292"/>
        <v>8.5972478646151487</v>
      </c>
      <c r="BM327" s="13">
        <f t="shared" si="273"/>
        <v>5.6772349545232395</v>
      </c>
      <c r="BN327" s="13">
        <f t="shared" si="302"/>
        <v>1.7748691837326502</v>
      </c>
      <c r="BO327" s="13">
        <f t="shared" si="274"/>
        <v>16763.732445960341</v>
      </c>
      <c r="BP327">
        <f t="shared" si="293"/>
        <v>53.355584402072154</v>
      </c>
      <c r="BQ327" s="13">
        <f t="shared" si="275"/>
        <v>5.6772349545232395</v>
      </c>
      <c r="BR327" s="37">
        <f t="shared" si="294"/>
        <v>186.01507445024774</v>
      </c>
      <c r="BS327" s="13">
        <f t="shared" si="276"/>
        <v>37862.051270571887</v>
      </c>
      <c r="BT327">
        <f t="shared" si="295"/>
        <v>302.51369374431511</v>
      </c>
      <c r="BU327" s="13">
        <f t="shared" si="277"/>
        <v>829.96785815000442</v>
      </c>
      <c r="BV327" s="13">
        <f t="shared" si="303"/>
        <v>117588208.32452293</v>
      </c>
      <c r="BW327" s="13">
        <f t="shared" si="278"/>
        <v>16763.732445960341</v>
      </c>
      <c r="BX327">
        <f t="shared" si="296"/>
        <v>117588259.90523815</v>
      </c>
      <c r="BY327" s="13">
        <f t="shared" si="279"/>
        <v>117588852.55430891</v>
      </c>
    </row>
    <row r="328" spans="29:77" x14ac:dyDescent="0.2">
      <c r="AC328">
        <v>326</v>
      </c>
      <c r="AD328" s="37">
        <f t="shared" si="280"/>
        <v>370951371.2937628</v>
      </c>
      <c r="AE328" s="13">
        <f t="shared" si="256"/>
        <v>30762.916657339658</v>
      </c>
      <c r="AF328">
        <f t="shared" si="297"/>
        <v>370951465.65853781</v>
      </c>
      <c r="AG328" s="13">
        <f t="shared" si="257"/>
        <v>370952418.14796197</v>
      </c>
      <c r="AH328" s="13">
        <f t="shared" si="298"/>
        <v>370951371.16391802</v>
      </c>
      <c r="AI328" s="13">
        <f t="shared" si="258"/>
        <v>16763.732445960341</v>
      </c>
      <c r="AJ328">
        <f t="shared" si="281"/>
        <v>370951422.58641016</v>
      </c>
      <c r="AK328" s="13">
        <f t="shared" si="259"/>
        <v>370952418.14796197</v>
      </c>
      <c r="AL328" s="37">
        <f t="shared" si="282"/>
        <v>628.5495075911399</v>
      </c>
      <c r="AM328" s="13">
        <f t="shared" si="260"/>
        <v>30762.916657339658</v>
      </c>
      <c r="AN328">
        <f t="shared" si="283"/>
        <v>722.91428261365422</v>
      </c>
      <c r="AO328" s="13">
        <f t="shared" si="261"/>
        <v>2813.5073827337451</v>
      </c>
      <c r="AP328" s="13">
        <f t="shared" si="299"/>
        <v>628.41966277274457</v>
      </c>
      <c r="AQ328" s="13">
        <f t="shared" si="262"/>
        <v>16763.732445960341</v>
      </c>
      <c r="AR328" s="13">
        <f t="shared" si="284"/>
        <v>679.84215493826707</v>
      </c>
      <c r="AS328" s="38">
        <f t="shared" si="263"/>
        <v>2813.5073827337451</v>
      </c>
      <c r="AT328" s="37">
        <f t="shared" si="285"/>
        <v>80763974.665005758</v>
      </c>
      <c r="AU328" s="13">
        <f t="shared" si="264"/>
        <v>33129.294861750393</v>
      </c>
      <c r="AV328">
        <f t="shared" si="286"/>
        <v>80764076.288609624</v>
      </c>
      <c r="AW328" s="13">
        <f t="shared" si="265"/>
        <v>80764377.431120396</v>
      </c>
      <c r="AX328" s="13">
        <f t="shared" si="300"/>
        <v>197675123.00301972</v>
      </c>
      <c r="AY328" s="13">
        <f t="shared" si="266"/>
        <v>16763.732445960341</v>
      </c>
      <c r="AZ328">
        <f t="shared" si="287"/>
        <v>197675174.4255119</v>
      </c>
      <c r="BA328" s="13">
        <f t="shared" si="267"/>
        <v>197675525.94803166</v>
      </c>
      <c r="BB328" s="37">
        <f t="shared" si="288"/>
        <v>112.97425663945214</v>
      </c>
      <c r="BC328" s="13">
        <f t="shared" si="268"/>
        <v>30762.916657339658</v>
      </c>
      <c r="BD328">
        <f t="shared" si="289"/>
        <v>207.33903166196643</v>
      </c>
      <c r="BE328" s="13">
        <f t="shared" si="269"/>
        <v>503.35057957927143</v>
      </c>
      <c r="BF328" s="13">
        <f t="shared" si="301"/>
        <v>112.84441182105685</v>
      </c>
      <c r="BG328" s="13">
        <f t="shared" si="270"/>
        <v>16763.732445960341</v>
      </c>
      <c r="BH328">
        <f t="shared" si="290"/>
        <v>164.26690398657936</v>
      </c>
      <c r="BI328" s="13">
        <f t="shared" si="271"/>
        <v>503.35057957927143</v>
      </c>
      <c r="BJ328" s="37">
        <f t="shared" si="291"/>
        <v>1.3160841587359395</v>
      </c>
      <c r="BK328" s="13">
        <f t="shared" si="272"/>
        <v>2366.3782044107429</v>
      </c>
      <c r="BL328">
        <f t="shared" si="292"/>
        <v>8.5749130066216548</v>
      </c>
      <c r="BM328" s="13">
        <f t="shared" si="273"/>
        <v>5.6772349545232395</v>
      </c>
      <c r="BN328" s="13">
        <f t="shared" si="302"/>
        <v>1.7748691837326502</v>
      </c>
      <c r="BO328" s="13">
        <f t="shared" si="274"/>
        <v>16763.732445960341</v>
      </c>
      <c r="BP328">
        <f t="shared" si="293"/>
        <v>53.197361349255168</v>
      </c>
      <c r="BQ328" s="13">
        <f t="shared" si="275"/>
        <v>5.6772349545232395</v>
      </c>
      <c r="BR328" s="37">
        <f t="shared" si="294"/>
        <v>186.01507445024774</v>
      </c>
      <c r="BS328" s="13">
        <f t="shared" si="276"/>
        <v>37862.051270571887</v>
      </c>
      <c r="BT328">
        <f t="shared" si="295"/>
        <v>302.15633601641917</v>
      </c>
      <c r="BU328" s="13">
        <f t="shared" si="277"/>
        <v>829.96785815000442</v>
      </c>
      <c r="BV328" s="13">
        <f t="shared" si="303"/>
        <v>117588208.32452293</v>
      </c>
      <c r="BW328" s="13">
        <f t="shared" si="278"/>
        <v>16763.732445960341</v>
      </c>
      <c r="BX328">
        <f t="shared" si="296"/>
        <v>117588259.74701509</v>
      </c>
      <c r="BY328" s="13">
        <f t="shared" si="279"/>
        <v>117588852.55430891</v>
      </c>
    </row>
    <row r="329" spans="29:77" x14ac:dyDescent="0.2">
      <c r="AC329">
        <v>327</v>
      </c>
      <c r="AD329" s="37">
        <f t="shared" si="280"/>
        <v>370951371.2937628</v>
      </c>
      <c r="AE329" s="13">
        <f t="shared" si="256"/>
        <v>30762.916657339658</v>
      </c>
      <c r="AF329">
        <f t="shared" si="297"/>
        <v>370951465.36996055</v>
      </c>
      <c r="AG329" s="13">
        <f t="shared" si="257"/>
        <v>370952418.14796197</v>
      </c>
      <c r="AH329" s="13">
        <f t="shared" si="298"/>
        <v>370951371.16391802</v>
      </c>
      <c r="AI329" s="13">
        <f t="shared" si="258"/>
        <v>16763.732445960341</v>
      </c>
      <c r="AJ329">
        <f t="shared" si="281"/>
        <v>370951422.42915487</v>
      </c>
      <c r="AK329" s="13">
        <f t="shared" si="259"/>
        <v>370952418.14796197</v>
      </c>
      <c r="AL329" s="37">
        <f t="shared" si="282"/>
        <v>628.5495075911399</v>
      </c>
      <c r="AM329" s="13">
        <f t="shared" si="260"/>
        <v>30762.916657339658</v>
      </c>
      <c r="AN329">
        <f t="shared" si="283"/>
        <v>722.62570532000734</v>
      </c>
      <c r="AO329" s="13">
        <f t="shared" si="261"/>
        <v>2813.5073827337451</v>
      </c>
      <c r="AP329" s="13">
        <f t="shared" si="299"/>
        <v>628.41966277274457</v>
      </c>
      <c r="AQ329" s="13">
        <f t="shared" si="262"/>
        <v>16763.732445960341</v>
      </c>
      <c r="AR329" s="13">
        <f t="shared" si="284"/>
        <v>679.68489961054377</v>
      </c>
      <c r="AS329" s="38">
        <f t="shared" si="263"/>
        <v>2813.5073827337451</v>
      </c>
      <c r="AT329" s="37">
        <f t="shared" si="285"/>
        <v>80763974.665005758</v>
      </c>
      <c r="AU329" s="13">
        <f t="shared" si="264"/>
        <v>33129.294861750393</v>
      </c>
      <c r="AV329">
        <f t="shared" si="286"/>
        <v>80764075.977834076</v>
      </c>
      <c r="AW329" s="13">
        <f t="shared" si="265"/>
        <v>80764377.431120396</v>
      </c>
      <c r="AX329" s="13">
        <f t="shared" si="300"/>
        <v>197675123.00301972</v>
      </c>
      <c r="AY329" s="13">
        <f t="shared" si="266"/>
        <v>16763.732445960341</v>
      </c>
      <c r="AZ329">
        <f t="shared" si="287"/>
        <v>197675174.26825655</v>
      </c>
      <c r="BA329" s="13">
        <f t="shared" si="267"/>
        <v>197675525.94803166</v>
      </c>
      <c r="BB329" s="37">
        <f t="shared" si="288"/>
        <v>112.97425663945214</v>
      </c>
      <c r="BC329" s="13">
        <f t="shared" si="268"/>
        <v>30762.916657339658</v>
      </c>
      <c r="BD329">
        <f t="shared" si="289"/>
        <v>207.05045436831961</v>
      </c>
      <c r="BE329" s="13">
        <f t="shared" si="269"/>
        <v>503.35057957927143</v>
      </c>
      <c r="BF329" s="13">
        <f t="shared" si="301"/>
        <v>112.84441182105685</v>
      </c>
      <c r="BG329" s="13">
        <f t="shared" si="270"/>
        <v>16763.732445960341</v>
      </c>
      <c r="BH329">
        <f t="shared" si="290"/>
        <v>164.10964865885606</v>
      </c>
      <c r="BI329" s="13">
        <f t="shared" si="271"/>
        <v>503.35057957927143</v>
      </c>
      <c r="BJ329" s="37">
        <f t="shared" si="291"/>
        <v>1.3160841587359395</v>
      </c>
      <c r="BK329" s="13">
        <f t="shared" si="272"/>
        <v>2366.3782044107429</v>
      </c>
      <c r="BL329">
        <f t="shared" si="292"/>
        <v>8.5527147532642047</v>
      </c>
      <c r="BM329" s="13">
        <f t="shared" si="273"/>
        <v>5.6772349545232395</v>
      </c>
      <c r="BN329" s="13">
        <f t="shared" si="302"/>
        <v>1.7748691837326502</v>
      </c>
      <c r="BO329" s="13">
        <f t="shared" si="274"/>
        <v>16763.732445960341</v>
      </c>
      <c r="BP329">
        <f t="shared" si="293"/>
        <v>53.040106021531855</v>
      </c>
      <c r="BQ329" s="13">
        <f t="shared" si="275"/>
        <v>5.6772349545232395</v>
      </c>
      <c r="BR329" s="37">
        <f t="shared" si="294"/>
        <v>186.01507445024774</v>
      </c>
      <c r="BS329" s="13">
        <f t="shared" si="276"/>
        <v>37862.051270571887</v>
      </c>
      <c r="BT329">
        <f t="shared" si="295"/>
        <v>301.8011639627</v>
      </c>
      <c r="BU329" s="13">
        <f t="shared" si="277"/>
        <v>829.96785815000442</v>
      </c>
      <c r="BV329" s="13">
        <f t="shared" si="303"/>
        <v>117588208.32452293</v>
      </c>
      <c r="BW329" s="13">
        <f t="shared" si="278"/>
        <v>16763.732445960341</v>
      </c>
      <c r="BX329">
        <f t="shared" si="296"/>
        <v>117588259.58975977</v>
      </c>
      <c r="BY329" s="13">
        <f t="shared" si="279"/>
        <v>117588852.55430891</v>
      </c>
    </row>
    <row r="330" spans="29:77" x14ac:dyDescent="0.2">
      <c r="AC330">
        <v>328</v>
      </c>
      <c r="AD330" s="37">
        <f t="shared" si="280"/>
        <v>370951371.2937628</v>
      </c>
      <c r="AE330" s="13">
        <f t="shared" si="256"/>
        <v>30762.916657339658</v>
      </c>
      <c r="AF330">
        <f t="shared" si="297"/>
        <v>370951465.08314288</v>
      </c>
      <c r="AG330" s="13">
        <f t="shared" si="257"/>
        <v>370952418.14796197</v>
      </c>
      <c r="AH330" s="13">
        <f t="shared" si="298"/>
        <v>370951371.16391802</v>
      </c>
      <c r="AI330" s="13">
        <f t="shared" si="258"/>
        <v>16763.732445960341</v>
      </c>
      <c r="AJ330">
        <f t="shared" si="281"/>
        <v>370951422.27285838</v>
      </c>
      <c r="AK330" s="13">
        <f t="shared" si="259"/>
        <v>370952418.14796197</v>
      </c>
      <c r="AL330" s="37">
        <f t="shared" si="282"/>
        <v>628.5495075911399</v>
      </c>
      <c r="AM330" s="13">
        <f t="shared" si="260"/>
        <v>30762.916657339658</v>
      </c>
      <c r="AN330">
        <f t="shared" si="283"/>
        <v>722.33888764400467</v>
      </c>
      <c r="AO330" s="13">
        <f t="shared" si="261"/>
        <v>2813.5073827337451</v>
      </c>
      <c r="AP330" s="13">
        <f t="shared" si="299"/>
        <v>628.41966277274457</v>
      </c>
      <c r="AQ330" s="13">
        <f t="shared" si="262"/>
        <v>16763.732445960341</v>
      </c>
      <c r="AR330" s="13">
        <f t="shared" si="284"/>
        <v>679.52860315677003</v>
      </c>
      <c r="AS330" s="38">
        <f t="shared" si="263"/>
        <v>2813.5073827337451</v>
      </c>
      <c r="AT330" s="37">
        <f t="shared" si="285"/>
        <v>80763974.665005758</v>
      </c>
      <c r="AU330" s="13">
        <f t="shared" si="264"/>
        <v>33129.294861750393</v>
      </c>
      <c r="AV330">
        <f t="shared" si="286"/>
        <v>80764075.668953508</v>
      </c>
      <c r="AW330" s="13">
        <f t="shared" si="265"/>
        <v>80764377.431120396</v>
      </c>
      <c r="AX330" s="13">
        <f t="shared" si="300"/>
        <v>197675123.00301972</v>
      </c>
      <c r="AY330" s="13">
        <f t="shared" si="266"/>
        <v>16763.732445960341</v>
      </c>
      <c r="AZ330">
        <f t="shared" si="287"/>
        <v>197675174.11196011</v>
      </c>
      <c r="BA330" s="13">
        <f t="shared" si="267"/>
        <v>197675525.94803166</v>
      </c>
      <c r="BB330" s="37">
        <f t="shared" si="288"/>
        <v>112.97425663945214</v>
      </c>
      <c r="BC330" s="13">
        <f t="shared" si="268"/>
        <v>30762.916657339658</v>
      </c>
      <c r="BD330">
        <f t="shared" si="289"/>
        <v>206.76363669231694</v>
      </c>
      <c r="BE330" s="13">
        <f t="shared" si="269"/>
        <v>503.35057957927143</v>
      </c>
      <c r="BF330" s="13">
        <f t="shared" si="301"/>
        <v>112.84441182105685</v>
      </c>
      <c r="BG330" s="13">
        <f t="shared" si="270"/>
        <v>16763.732445960341</v>
      </c>
      <c r="BH330">
        <f t="shared" si="290"/>
        <v>163.9533522050823</v>
      </c>
      <c r="BI330" s="13">
        <f t="shared" si="271"/>
        <v>503.35057957927143</v>
      </c>
      <c r="BJ330" s="37">
        <f t="shared" si="291"/>
        <v>1.3160841587359395</v>
      </c>
      <c r="BK330" s="13">
        <f t="shared" si="272"/>
        <v>2366.3782044107429</v>
      </c>
      <c r="BL330">
        <f t="shared" si="292"/>
        <v>8.5306518551101558</v>
      </c>
      <c r="BM330" s="13">
        <f t="shared" si="273"/>
        <v>5.6772349545232395</v>
      </c>
      <c r="BN330" s="13">
        <f t="shared" si="302"/>
        <v>1.7748691837326502</v>
      </c>
      <c r="BO330" s="13">
        <f t="shared" si="274"/>
        <v>16763.732445960341</v>
      </c>
      <c r="BP330">
        <f t="shared" si="293"/>
        <v>52.883809567758078</v>
      </c>
      <c r="BQ330" s="13">
        <f t="shared" si="275"/>
        <v>5.6772349545232395</v>
      </c>
      <c r="BR330" s="37">
        <f t="shared" si="294"/>
        <v>186.01507445024774</v>
      </c>
      <c r="BS330" s="13">
        <f t="shared" si="276"/>
        <v>37862.051270571887</v>
      </c>
      <c r="BT330">
        <f t="shared" si="295"/>
        <v>301.44815759223519</v>
      </c>
      <c r="BU330" s="13">
        <f t="shared" si="277"/>
        <v>829.96785815000442</v>
      </c>
      <c r="BV330" s="13">
        <f t="shared" si="303"/>
        <v>117588208.32452293</v>
      </c>
      <c r="BW330" s="13">
        <f t="shared" si="278"/>
        <v>16763.732445960341</v>
      </c>
      <c r="BX330">
        <f t="shared" si="296"/>
        <v>117588259.43346331</v>
      </c>
      <c r="BY330" s="13">
        <f t="shared" si="279"/>
        <v>117588852.55430891</v>
      </c>
    </row>
    <row r="331" spans="29:77" x14ac:dyDescent="0.2">
      <c r="AC331">
        <v>329</v>
      </c>
      <c r="AD331" s="37">
        <f t="shared" si="280"/>
        <v>370951371.2937628</v>
      </c>
      <c r="AE331" s="13">
        <f t="shared" si="256"/>
        <v>30762.916657339658</v>
      </c>
      <c r="AF331">
        <f t="shared" si="297"/>
        <v>370951464.79806876</v>
      </c>
      <c r="AG331" s="13">
        <f t="shared" si="257"/>
        <v>370952418.14796197</v>
      </c>
      <c r="AH331" s="13">
        <f t="shared" si="298"/>
        <v>370951371.16391802</v>
      </c>
      <c r="AI331" s="13">
        <f t="shared" si="258"/>
        <v>16763.732445960341</v>
      </c>
      <c r="AJ331">
        <f t="shared" si="281"/>
        <v>370951422.11751211</v>
      </c>
      <c r="AK331" s="13">
        <f t="shared" si="259"/>
        <v>370952418.14796197</v>
      </c>
      <c r="AL331" s="37">
        <f t="shared" si="282"/>
        <v>628.5495075911399</v>
      </c>
      <c r="AM331" s="13">
        <f t="shared" si="260"/>
        <v>30762.916657339658</v>
      </c>
      <c r="AN331">
        <f t="shared" si="283"/>
        <v>722.05381354050053</v>
      </c>
      <c r="AO331" s="13">
        <f t="shared" si="261"/>
        <v>2813.5073827337451</v>
      </c>
      <c r="AP331" s="13">
        <f t="shared" si="299"/>
        <v>628.41966277274457</v>
      </c>
      <c r="AQ331" s="13">
        <f t="shared" si="262"/>
        <v>16763.732445960341</v>
      </c>
      <c r="AR331" s="13">
        <f t="shared" si="284"/>
        <v>679.3732568334143</v>
      </c>
      <c r="AS331" s="38">
        <f t="shared" si="263"/>
        <v>2813.5073827337451</v>
      </c>
      <c r="AT331" s="37">
        <f t="shared" si="285"/>
        <v>80763974.665005758</v>
      </c>
      <c r="AU331" s="13">
        <f t="shared" si="264"/>
        <v>33129.294861750393</v>
      </c>
      <c r="AV331">
        <f t="shared" si="286"/>
        <v>80764075.361950621</v>
      </c>
      <c r="AW331" s="13">
        <f t="shared" si="265"/>
        <v>80764377.431120396</v>
      </c>
      <c r="AX331" s="13">
        <f t="shared" si="300"/>
        <v>197675123.00301972</v>
      </c>
      <c r="AY331" s="13">
        <f t="shared" si="266"/>
        <v>16763.732445960341</v>
      </c>
      <c r="AZ331">
        <f t="shared" si="287"/>
        <v>197675173.95661378</v>
      </c>
      <c r="BA331" s="13">
        <f t="shared" si="267"/>
        <v>197675525.94803166</v>
      </c>
      <c r="BB331" s="37">
        <f t="shared" si="288"/>
        <v>112.97425663945214</v>
      </c>
      <c r="BC331" s="13">
        <f t="shared" si="268"/>
        <v>30762.916657339658</v>
      </c>
      <c r="BD331">
        <f t="shared" si="289"/>
        <v>206.47856258881279</v>
      </c>
      <c r="BE331" s="13">
        <f t="shared" si="269"/>
        <v>503.35057957927143</v>
      </c>
      <c r="BF331" s="13">
        <f t="shared" si="301"/>
        <v>112.84441182105685</v>
      </c>
      <c r="BG331" s="13">
        <f t="shared" si="270"/>
        <v>16763.732445960341</v>
      </c>
      <c r="BH331">
        <f t="shared" si="290"/>
        <v>163.79800588172657</v>
      </c>
      <c r="BI331" s="13">
        <f t="shared" si="271"/>
        <v>503.35057957927143</v>
      </c>
      <c r="BJ331" s="37">
        <f t="shared" si="291"/>
        <v>1.3160841587359395</v>
      </c>
      <c r="BK331" s="13">
        <f t="shared" si="272"/>
        <v>2366.3782044107429</v>
      </c>
      <c r="BL331">
        <f t="shared" si="292"/>
        <v>8.5087230779175282</v>
      </c>
      <c r="BM331" s="13">
        <f t="shared" si="273"/>
        <v>5.6772349545232395</v>
      </c>
      <c r="BN331" s="13">
        <f t="shared" si="302"/>
        <v>1.7748691837326502</v>
      </c>
      <c r="BO331" s="13">
        <f t="shared" si="274"/>
        <v>16763.732445960341</v>
      </c>
      <c r="BP331">
        <f t="shared" si="293"/>
        <v>52.728463244402377</v>
      </c>
      <c r="BQ331" s="13">
        <f t="shared" si="275"/>
        <v>5.6772349545232395</v>
      </c>
      <c r="BR331" s="37">
        <f t="shared" si="294"/>
        <v>186.01507445024774</v>
      </c>
      <c r="BS331" s="13">
        <f t="shared" si="276"/>
        <v>37862.051270571887</v>
      </c>
      <c r="BT331">
        <f t="shared" si="295"/>
        <v>301.09729715715315</v>
      </c>
      <c r="BU331" s="13">
        <f t="shared" si="277"/>
        <v>829.96785815000442</v>
      </c>
      <c r="BV331" s="13">
        <f t="shared" si="303"/>
        <v>117588208.32452293</v>
      </c>
      <c r="BW331" s="13">
        <f t="shared" si="278"/>
        <v>16763.732445960341</v>
      </c>
      <c r="BX331">
        <f t="shared" si="296"/>
        <v>117588259.27811699</v>
      </c>
      <c r="BY331" s="13">
        <f t="shared" si="279"/>
        <v>117588852.55430891</v>
      </c>
    </row>
    <row r="332" spans="29:77" x14ac:dyDescent="0.2">
      <c r="AC332">
        <v>330</v>
      </c>
      <c r="AD332" s="37">
        <f t="shared" si="280"/>
        <v>370951371.2937628</v>
      </c>
      <c r="AE332" s="13">
        <f t="shared" si="256"/>
        <v>30762.916657339658</v>
      </c>
      <c r="AF332">
        <f t="shared" si="297"/>
        <v>370951464.51472235</v>
      </c>
      <c r="AG332" s="13">
        <f t="shared" si="257"/>
        <v>370952418.14796197</v>
      </c>
      <c r="AH332" s="13">
        <f t="shared" si="298"/>
        <v>370951371.16391802</v>
      </c>
      <c r="AI332" s="13">
        <f t="shared" si="258"/>
        <v>16763.732445960341</v>
      </c>
      <c r="AJ332">
        <f t="shared" si="281"/>
        <v>370951421.96310723</v>
      </c>
      <c r="AK332" s="13">
        <f t="shared" si="259"/>
        <v>370952418.14796197</v>
      </c>
      <c r="AL332" s="37">
        <f t="shared" si="282"/>
        <v>628.5495075911399</v>
      </c>
      <c r="AM332" s="13">
        <f t="shared" si="260"/>
        <v>30762.916657339658</v>
      </c>
      <c r="AN332">
        <f t="shared" si="283"/>
        <v>721.7704671588358</v>
      </c>
      <c r="AO332" s="13">
        <f t="shared" si="261"/>
        <v>2813.5073827337451</v>
      </c>
      <c r="AP332" s="13">
        <f t="shared" si="299"/>
        <v>628.41966277274457</v>
      </c>
      <c r="AQ332" s="13">
        <f t="shared" si="262"/>
        <v>16763.732445960341</v>
      </c>
      <c r="AR332" s="13">
        <f t="shared" si="284"/>
        <v>679.21885200292741</v>
      </c>
      <c r="AS332" s="38">
        <f t="shared" si="263"/>
        <v>2813.5073827337451</v>
      </c>
      <c r="AT332" s="37">
        <f t="shared" si="285"/>
        <v>80763974.665005758</v>
      </c>
      <c r="AU332" s="13">
        <f t="shared" si="264"/>
        <v>33129.294861750393</v>
      </c>
      <c r="AV332">
        <f t="shared" si="286"/>
        <v>80764075.056808367</v>
      </c>
      <c r="AW332" s="13">
        <f t="shared" si="265"/>
        <v>80764377.431120396</v>
      </c>
      <c r="AX332" s="13">
        <f t="shared" si="300"/>
        <v>197675123.00301972</v>
      </c>
      <c r="AY332" s="13">
        <f t="shared" si="266"/>
        <v>16763.732445960341</v>
      </c>
      <c r="AZ332">
        <f t="shared" si="287"/>
        <v>197675173.80220896</v>
      </c>
      <c r="BA332" s="13">
        <f t="shared" si="267"/>
        <v>197675525.94803166</v>
      </c>
      <c r="BB332" s="37">
        <f t="shared" si="288"/>
        <v>112.97425663945214</v>
      </c>
      <c r="BC332" s="13">
        <f t="shared" si="268"/>
        <v>30762.916657339658</v>
      </c>
      <c r="BD332">
        <f t="shared" si="289"/>
        <v>206.19521620714806</v>
      </c>
      <c r="BE332" s="13">
        <f t="shared" si="269"/>
        <v>503.35057957927143</v>
      </c>
      <c r="BF332" s="13">
        <f t="shared" si="301"/>
        <v>112.84441182105685</v>
      </c>
      <c r="BG332" s="13">
        <f t="shared" si="270"/>
        <v>16763.732445960341</v>
      </c>
      <c r="BH332">
        <f t="shared" si="290"/>
        <v>163.6436010512397</v>
      </c>
      <c r="BI332" s="13">
        <f t="shared" si="271"/>
        <v>503.35057957927143</v>
      </c>
      <c r="BJ332" s="37">
        <f t="shared" si="291"/>
        <v>1.3160841587359395</v>
      </c>
      <c r="BK332" s="13">
        <f t="shared" si="272"/>
        <v>2366.3782044107429</v>
      </c>
      <c r="BL332">
        <f t="shared" si="292"/>
        <v>8.486927202404857</v>
      </c>
      <c r="BM332" s="13">
        <f t="shared" si="273"/>
        <v>5.6772349545232395</v>
      </c>
      <c r="BN332" s="13">
        <f t="shared" si="302"/>
        <v>1.7748691837326502</v>
      </c>
      <c r="BO332" s="13">
        <f t="shared" si="274"/>
        <v>16763.732445960341</v>
      </c>
      <c r="BP332">
        <f t="shared" si="293"/>
        <v>52.574058413915495</v>
      </c>
      <c r="BQ332" s="13">
        <f t="shared" si="275"/>
        <v>5.6772349545232395</v>
      </c>
      <c r="BR332" s="37">
        <f t="shared" si="294"/>
        <v>186.01507445024774</v>
      </c>
      <c r="BS332" s="13">
        <f t="shared" si="276"/>
        <v>37862.051270571887</v>
      </c>
      <c r="BT332">
        <f t="shared" si="295"/>
        <v>300.74856314895044</v>
      </c>
      <c r="BU332" s="13">
        <f t="shared" si="277"/>
        <v>829.96785815000442</v>
      </c>
      <c r="BV332" s="13">
        <f t="shared" si="303"/>
        <v>117588208.32452293</v>
      </c>
      <c r="BW332" s="13">
        <f t="shared" si="278"/>
        <v>16763.732445960341</v>
      </c>
      <c r="BX332">
        <f t="shared" si="296"/>
        <v>117588259.12371215</v>
      </c>
      <c r="BY332" s="13">
        <f t="shared" si="279"/>
        <v>117588852.55430891</v>
      </c>
    </row>
    <row r="333" spans="29:77" x14ac:dyDescent="0.2">
      <c r="AC333">
        <v>331</v>
      </c>
      <c r="AD333" s="37">
        <f t="shared" si="280"/>
        <v>370951371.2937628</v>
      </c>
      <c r="AE333" s="13">
        <f t="shared" si="256"/>
        <v>30762.916657339658</v>
      </c>
      <c r="AF333">
        <f t="shared" si="297"/>
        <v>370951464.23308808</v>
      </c>
      <c r="AG333" s="13">
        <f t="shared" si="257"/>
        <v>370952418.14796197</v>
      </c>
      <c r="AH333" s="13">
        <f t="shared" si="298"/>
        <v>370951371.16391802</v>
      </c>
      <c r="AI333" s="13">
        <f t="shared" si="258"/>
        <v>16763.732445960341</v>
      </c>
      <c r="AJ333">
        <f t="shared" si="281"/>
        <v>370951421.8096354</v>
      </c>
      <c r="AK333" s="13">
        <f t="shared" si="259"/>
        <v>370952418.14796197</v>
      </c>
      <c r="AL333" s="37">
        <f t="shared" si="282"/>
        <v>628.5495075911399</v>
      </c>
      <c r="AM333" s="13">
        <f t="shared" si="260"/>
        <v>30762.916657339658</v>
      </c>
      <c r="AN333">
        <f t="shared" si="283"/>
        <v>721.48883283990017</v>
      </c>
      <c r="AO333" s="13">
        <f t="shared" si="261"/>
        <v>2813.5073827337451</v>
      </c>
      <c r="AP333" s="13">
        <f t="shared" si="299"/>
        <v>628.41966277274457</v>
      </c>
      <c r="AQ333" s="13">
        <f t="shared" si="262"/>
        <v>16763.732445960341</v>
      </c>
      <c r="AR333" s="13">
        <f t="shared" si="284"/>
        <v>679.0653801321414</v>
      </c>
      <c r="AS333" s="38">
        <f t="shared" si="263"/>
        <v>2813.5073827337451</v>
      </c>
      <c r="AT333" s="37">
        <f t="shared" si="285"/>
        <v>80763974.665005758</v>
      </c>
      <c r="AU333" s="13">
        <f t="shared" si="264"/>
        <v>33129.294861750393</v>
      </c>
      <c r="AV333">
        <f t="shared" si="286"/>
        <v>80764074.753509879</v>
      </c>
      <c r="AW333" s="13">
        <f t="shared" si="265"/>
        <v>80764377.431120396</v>
      </c>
      <c r="AX333" s="13">
        <f t="shared" si="300"/>
        <v>197675123.00301972</v>
      </c>
      <c r="AY333" s="13">
        <f t="shared" si="266"/>
        <v>16763.732445960341</v>
      </c>
      <c r="AZ333">
        <f t="shared" si="287"/>
        <v>197675173.64873707</v>
      </c>
      <c r="BA333" s="13">
        <f t="shared" si="267"/>
        <v>197675525.94803166</v>
      </c>
      <c r="BB333" s="37">
        <f t="shared" si="288"/>
        <v>112.97425663945214</v>
      </c>
      <c r="BC333" s="13">
        <f t="shared" si="268"/>
        <v>30762.916657339658</v>
      </c>
      <c r="BD333">
        <f t="shared" si="289"/>
        <v>205.91358188821243</v>
      </c>
      <c r="BE333" s="13">
        <f t="shared" si="269"/>
        <v>503.35057957927143</v>
      </c>
      <c r="BF333" s="13">
        <f t="shared" si="301"/>
        <v>112.84441182105685</v>
      </c>
      <c r="BG333" s="13">
        <f t="shared" si="270"/>
        <v>16763.732445960341</v>
      </c>
      <c r="BH333">
        <f t="shared" si="290"/>
        <v>163.49012918045366</v>
      </c>
      <c r="BI333" s="13">
        <f t="shared" si="271"/>
        <v>503.35057957927143</v>
      </c>
      <c r="BJ333" s="37">
        <f t="shared" si="291"/>
        <v>1.3160841587359395</v>
      </c>
      <c r="BK333" s="13">
        <f t="shared" si="272"/>
        <v>2366.3782044107429</v>
      </c>
      <c r="BL333">
        <f t="shared" si="292"/>
        <v>8.4652630240251927</v>
      </c>
      <c r="BM333" s="13">
        <f t="shared" si="273"/>
        <v>5.6772349545232395</v>
      </c>
      <c r="BN333" s="13">
        <f t="shared" si="302"/>
        <v>1.7748691837326502</v>
      </c>
      <c r="BO333" s="13">
        <f t="shared" si="274"/>
        <v>16763.732445960341</v>
      </c>
      <c r="BP333">
        <f t="shared" si="293"/>
        <v>52.420586543129446</v>
      </c>
      <c r="BQ333" s="13">
        <f t="shared" si="275"/>
        <v>5.6772349545232395</v>
      </c>
      <c r="BR333" s="37">
        <f t="shared" si="294"/>
        <v>186.01507445024774</v>
      </c>
      <c r="BS333" s="13">
        <f t="shared" si="276"/>
        <v>37862.051270571887</v>
      </c>
      <c r="BT333">
        <f t="shared" si="295"/>
        <v>300.40193629487578</v>
      </c>
      <c r="BU333" s="13">
        <f t="shared" si="277"/>
        <v>829.96785815000442</v>
      </c>
      <c r="BV333" s="13">
        <f t="shared" si="303"/>
        <v>117588208.32452293</v>
      </c>
      <c r="BW333" s="13">
        <f t="shared" si="278"/>
        <v>16763.732445960341</v>
      </c>
      <c r="BX333">
        <f t="shared" si="296"/>
        <v>117588258.97024028</v>
      </c>
      <c r="BY333" s="13">
        <f t="shared" si="279"/>
        <v>117588852.55430891</v>
      </c>
    </row>
    <row r="334" spans="29:77" x14ac:dyDescent="0.2">
      <c r="AC334">
        <v>332</v>
      </c>
      <c r="AD334" s="37">
        <f t="shared" si="280"/>
        <v>370951371.2937628</v>
      </c>
      <c r="AE334" s="13">
        <f t="shared" si="256"/>
        <v>30762.916657339658</v>
      </c>
      <c r="AF334">
        <f t="shared" si="297"/>
        <v>370951463.95315033</v>
      </c>
      <c r="AG334" s="13">
        <f t="shared" si="257"/>
        <v>370952418.14796197</v>
      </c>
      <c r="AH334" s="13">
        <f t="shared" si="298"/>
        <v>370951371.16391802</v>
      </c>
      <c r="AI334" s="13">
        <f t="shared" si="258"/>
        <v>16763.732445960341</v>
      </c>
      <c r="AJ334">
        <f t="shared" si="281"/>
        <v>370951421.65708804</v>
      </c>
      <c r="AK334" s="13">
        <f t="shared" si="259"/>
        <v>370952418.14796197</v>
      </c>
      <c r="AL334" s="37">
        <f t="shared" si="282"/>
        <v>628.5495075911399</v>
      </c>
      <c r="AM334" s="13">
        <f t="shared" si="260"/>
        <v>30762.916657339658</v>
      </c>
      <c r="AN334">
        <f t="shared" si="283"/>
        <v>721.20889511324731</v>
      </c>
      <c r="AO334" s="13">
        <f t="shared" si="261"/>
        <v>2813.5073827337451</v>
      </c>
      <c r="AP334" s="13">
        <f t="shared" si="299"/>
        <v>628.41966277274457</v>
      </c>
      <c r="AQ334" s="13">
        <f t="shared" si="262"/>
        <v>16763.732445960341</v>
      </c>
      <c r="AR334" s="13">
        <f t="shared" si="284"/>
        <v>678.91283279069739</v>
      </c>
      <c r="AS334" s="38">
        <f t="shared" si="263"/>
        <v>2813.5073827337451</v>
      </c>
      <c r="AT334" s="37">
        <f t="shared" si="285"/>
        <v>80763974.665005758</v>
      </c>
      <c r="AU334" s="13">
        <f t="shared" si="264"/>
        <v>33129.294861750393</v>
      </c>
      <c r="AV334">
        <f t="shared" si="286"/>
        <v>80764074.452038482</v>
      </c>
      <c r="AW334" s="13">
        <f t="shared" si="265"/>
        <v>80764377.431120396</v>
      </c>
      <c r="AX334" s="13">
        <f t="shared" si="300"/>
        <v>197675123.00301972</v>
      </c>
      <c r="AY334" s="13">
        <f t="shared" si="266"/>
        <v>16763.732445960341</v>
      </c>
      <c r="AZ334">
        <f t="shared" si="287"/>
        <v>197675173.49618974</v>
      </c>
      <c r="BA334" s="13">
        <f t="shared" si="267"/>
        <v>197675525.94803166</v>
      </c>
      <c r="BB334" s="37">
        <f t="shared" si="288"/>
        <v>112.97425663945214</v>
      </c>
      <c r="BC334" s="13">
        <f t="shared" si="268"/>
        <v>30762.916657339658</v>
      </c>
      <c r="BD334">
        <f t="shared" si="289"/>
        <v>205.63364416155954</v>
      </c>
      <c r="BE334" s="13">
        <f t="shared" si="269"/>
        <v>503.35057957927143</v>
      </c>
      <c r="BF334" s="13">
        <f t="shared" si="301"/>
        <v>112.84441182105685</v>
      </c>
      <c r="BG334" s="13">
        <f t="shared" si="270"/>
        <v>16763.732445960341</v>
      </c>
      <c r="BH334">
        <f t="shared" si="290"/>
        <v>163.33758183900969</v>
      </c>
      <c r="BI334" s="13">
        <f t="shared" si="271"/>
        <v>503.35057957927143</v>
      </c>
      <c r="BJ334" s="37">
        <f t="shared" si="291"/>
        <v>1.3160841587359395</v>
      </c>
      <c r="BK334" s="13">
        <f t="shared" si="272"/>
        <v>2366.3782044107429</v>
      </c>
      <c r="BL334">
        <f t="shared" si="292"/>
        <v>8.4437293527442012</v>
      </c>
      <c r="BM334" s="13">
        <f t="shared" si="273"/>
        <v>5.6772349545232395</v>
      </c>
      <c r="BN334" s="13">
        <f t="shared" si="302"/>
        <v>1.7748691837326502</v>
      </c>
      <c r="BO334" s="13">
        <f t="shared" si="274"/>
        <v>16763.732445960341</v>
      </c>
      <c r="BP334">
        <f t="shared" si="293"/>
        <v>52.268039201685482</v>
      </c>
      <c r="BQ334" s="13">
        <f t="shared" si="275"/>
        <v>5.6772349545232395</v>
      </c>
      <c r="BR334" s="37">
        <f t="shared" si="294"/>
        <v>186.01507445024774</v>
      </c>
      <c r="BS334" s="13">
        <f t="shared" si="276"/>
        <v>37862.051270571887</v>
      </c>
      <c r="BT334">
        <f t="shared" si="295"/>
        <v>300.05739755437992</v>
      </c>
      <c r="BU334" s="13">
        <f t="shared" si="277"/>
        <v>829.96785815000442</v>
      </c>
      <c r="BV334" s="13">
        <f t="shared" si="303"/>
        <v>117588208.32452293</v>
      </c>
      <c r="BW334" s="13">
        <f t="shared" si="278"/>
        <v>16763.732445960341</v>
      </c>
      <c r="BX334">
        <f t="shared" si="296"/>
        <v>117588258.81769295</v>
      </c>
      <c r="BY334" s="13">
        <f t="shared" si="279"/>
        <v>117588852.55430891</v>
      </c>
    </row>
    <row r="335" spans="29:77" x14ac:dyDescent="0.2">
      <c r="AC335">
        <v>333</v>
      </c>
      <c r="AD335" s="37">
        <f t="shared" si="280"/>
        <v>370951371.2937628</v>
      </c>
      <c r="AE335" s="13">
        <f t="shared" si="256"/>
        <v>30762.916657339658</v>
      </c>
      <c r="AF335">
        <f t="shared" si="297"/>
        <v>370951463.67489392</v>
      </c>
      <c r="AG335" s="13">
        <f t="shared" si="257"/>
        <v>370952418.14796197</v>
      </c>
      <c r="AH335" s="13">
        <f t="shared" si="298"/>
        <v>370951371.16391802</v>
      </c>
      <c r="AI335" s="13">
        <f t="shared" si="258"/>
        <v>16763.732445960341</v>
      </c>
      <c r="AJ335">
        <f t="shared" si="281"/>
        <v>370951421.50545692</v>
      </c>
      <c r="AK335" s="13">
        <f t="shared" si="259"/>
        <v>370952418.14796197</v>
      </c>
      <c r="AL335" s="37">
        <f t="shared" si="282"/>
        <v>628.5495075911399</v>
      </c>
      <c r="AM335" s="13">
        <f t="shared" si="260"/>
        <v>30762.916657339658</v>
      </c>
      <c r="AN335">
        <f t="shared" si="283"/>
        <v>720.93063869426203</v>
      </c>
      <c r="AO335" s="13">
        <f t="shared" si="261"/>
        <v>2813.5073827337451</v>
      </c>
      <c r="AP335" s="13">
        <f t="shared" si="299"/>
        <v>628.41966277274457</v>
      </c>
      <c r="AQ335" s="13">
        <f t="shared" si="262"/>
        <v>16763.732445960341</v>
      </c>
      <c r="AR335" s="13">
        <f t="shared" si="284"/>
        <v>678.76120164950237</v>
      </c>
      <c r="AS335" s="38">
        <f t="shared" si="263"/>
        <v>2813.5073827337451</v>
      </c>
      <c r="AT335" s="37">
        <f t="shared" si="285"/>
        <v>80763974.665005758</v>
      </c>
      <c r="AU335" s="13">
        <f t="shared" si="264"/>
        <v>33129.294861750393</v>
      </c>
      <c r="AV335">
        <f t="shared" si="286"/>
        <v>80764074.15237771</v>
      </c>
      <c r="AW335" s="13">
        <f t="shared" si="265"/>
        <v>80764377.431120396</v>
      </c>
      <c r="AX335" s="13">
        <f t="shared" si="300"/>
        <v>197675123.00301972</v>
      </c>
      <c r="AY335" s="13">
        <f t="shared" si="266"/>
        <v>16763.732445960341</v>
      </c>
      <c r="AZ335">
        <f t="shared" si="287"/>
        <v>197675173.3445586</v>
      </c>
      <c r="BA335" s="13">
        <f t="shared" si="267"/>
        <v>197675525.94803166</v>
      </c>
      <c r="BB335" s="37">
        <f t="shared" si="288"/>
        <v>112.97425663945214</v>
      </c>
      <c r="BC335" s="13">
        <f t="shared" si="268"/>
        <v>30762.916657339658</v>
      </c>
      <c r="BD335">
        <f t="shared" si="289"/>
        <v>205.35538774257424</v>
      </c>
      <c r="BE335" s="13">
        <f t="shared" si="269"/>
        <v>503.35057957927143</v>
      </c>
      <c r="BF335" s="13">
        <f t="shared" si="301"/>
        <v>112.84441182105685</v>
      </c>
      <c r="BG335" s="13">
        <f t="shared" si="270"/>
        <v>16763.732445960341</v>
      </c>
      <c r="BH335">
        <f t="shared" si="290"/>
        <v>163.18595069781463</v>
      </c>
      <c r="BI335" s="13">
        <f t="shared" si="271"/>
        <v>503.35057957927143</v>
      </c>
      <c r="BJ335" s="37">
        <f t="shared" si="291"/>
        <v>1.3160841587359395</v>
      </c>
      <c r="BK335" s="13">
        <f t="shared" si="272"/>
        <v>2366.3782044107429</v>
      </c>
      <c r="BL335">
        <f t="shared" si="292"/>
        <v>8.4223250128222542</v>
      </c>
      <c r="BM335" s="13">
        <f t="shared" si="273"/>
        <v>5.6772349545232395</v>
      </c>
      <c r="BN335" s="13">
        <f t="shared" si="302"/>
        <v>1.7748691837326502</v>
      </c>
      <c r="BO335" s="13">
        <f t="shared" si="274"/>
        <v>16763.732445960341</v>
      </c>
      <c r="BP335">
        <f t="shared" si="293"/>
        <v>52.116408060490429</v>
      </c>
      <c r="BQ335" s="13">
        <f t="shared" si="275"/>
        <v>5.6772349545232395</v>
      </c>
      <c r="BR335" s="37">
        <f t="shared" si="294"/>
        <v>186.01507445024774</v>
      </c>
      <c r="BS335" s="13">
        <f t="shared" si="276"/>
        <v>37862.051270571887</v>
      </c>
      <c r="BT335">
        <f t="shared" si="295"/>
        <v>299.71492811562877</v>
      </c>
      <c r="BU335" s="13">
        <f t="shared" si="277"/>
        <v>829.96785815000442</v>
      </c>
      <c r="BV335" s="13">
        <f t="shared" si="303"/>
        <v>117588208.32452293</v>
      </c>
      <c r="BW335" s="13">
        <f t="shared" si="278"/>
        <v>16763.732445960341</v>
      </c>
      <c r="BX335">
        <f t="shared" si="296"/>
        <v>117588258.6660618</v>
      </c>
      <c r="BY335" s="13">
        <f t="shared" si="279"/>
        <v>117588852.55430891</v>
      </c>
    </row>
    <row r="336" spans="29:77" x14ac:dyDescent="0.2">
      <c r="AC336">
        <v>334</v>
      </c>
      <c r="AD336" s="37">
        <f t="shared" si="280"/>
        <v>370951371.2937628</v>
      </c>
      <c r="AE336" s="13">
        <f t="shared" si="256"/>
        <v>30762.916657339658</v>
      </c>
      <c r="AF336">
        <f t="shared" si="297"/>
        <v>370951463.39830369</v>
      </c>
      <c r="AG336" s="13">
        <f t="shared" si="257"/>
        <v>370952418.14796197</v>
      </c>
      <c r="AH336" s="13">
        <f t="shared" si="298"/>
        <v>370951371.16391802</v>
      </c>
      <c r="AI336" s="13">
        <f t="shared" si="258"/>
        <v>16763.732445960341</v>
      </c>
      <c r="AJ336">
        <f t="shared" si="281"/>
        <v>370951421.35473371</v>
      </c>
      <c r="AK336" s="13">
        <f t="shared" si="259"/>
        <v>370952418.14796197</v>
      </c>
      <c r="AL336" s="37">
        <f t="shared" si="282"/>
        <v>628.5495075911399</v>
      </c>
      <c r="AM336" s="13">
        <f t="shared" si="260"/>
        <v>30762.916657339658</v>
      </c>
      <c r="AN336">
        <f t="shared" si="283"/>
        <v>720.65404848137837</v>
      </c>
      <c r="AO336" s="13">
        <f t="shared" si="261"/>
        <v>2813.5073827337451</v>
      </c>
      <c r="AP336" s="13">
        <f t="shared" si="299"/>
        <v>628.41966277274457</v>
      </c>
      <c r="AQ336" s="13">
        <f t="shared" si="262"/>
        <v>16763.732445960341</v>
      </c>
      <c r="AR336" s="13">
        <f t="shared" si="284"/>
        <v>678.6104784792127</v>
      </c>
      <c r="AS336" s="38">
        <f t="shared" si="263"/>
        <v>2813.5073827337451</v>
      </c>
      <c r="AT336" s="37">
        <f t="shared" si="285"/>
        <v>80763974.665005758</v>
      </c>
      <c r="AU336" s="13">
        <f t="shared" si="264"/>
        <v>33129.294861750393</v>
      </c>
      <c r="AV336">
        <f t="shared" si="286"/>
        <v>80764073.854511335</v>
      </c>
      <c r="AW336" s="13">
        <f t="shared" si="265"/>
        <v>80764377.431120396</v>
      </c>
      <c r="AX336" s="13">
        <f t="shared" si="300"/>
        <v>197675123.00301972</v>
      </c>
      <c r="AY336" s="13">
        <f t="shared" si="266"/>
        <v>16763.732445960341</v>
      </c>
      <c r="AZ336">
        <f t="shared" si="287"/>
        <v>197675173.19383544</v>
      </c>
      <c r="BA336" s="13">
        <f t="shared" si="267"/>
        <v>197675525.94803166</v>
      </c>
      <c r="BB336" s="37">
        <f t="shared" si="288"/>
        <v>112.97425663945214</v>
      </c>
      <c r="BC336" s="13">
        <f t="shared" si="268"/>
        <v>30762.916657339658</v>
      </c>
      <c r="BD336">
        <f t="shared" si="289"/>
        <v>205.07879752969063</v>
      </c>
      <c r="BE336" s="13">
        <f t="shared" si="269"/>
        <v>503.35057957927143</v>
      </c>
      <c r="BF336" s="13">
        <f t="shared" si="301"/>
        <v>112.84441182105685</v>
      </c>
      <c r="BG336" s="13">
        <f t="shared" si="270"/>
        <v>16763.732445960341</v>
      </c>
      <c r="BH336">
        <f t="shared" si="290"/>
        <v>163.03522752752494</v>
      </c>
      <c r="BI336" s="13">
        <f t="shared" si="271"/>
        <v>503.35057957927143</v>
      </c>
      <c r="BJ336" s="37">
        <f t="shared" si="291"/>
        <v>1.3160841587359395</v>
      </c>
      <c r="BK336" s="13">
        <f t="shared" si="272"/>
        <v>2366.3782044107429</v>
      </c>
      <c r="BL336">
        <f t="shared" si="292"/>
        <v>8.4010488426004386</v>
      </c>
      <c r="BM336" s="13">
        <f t="shared" si="273"/>
        <v>5.6772349545232395</v>
      </c>
      <c r="BN336" s="13">
        <f t="shared" si="302"/>
        <v>1.7748691837326502</v>
      </c>
      <c r="BO336" s="13">
        <f t="shared" si="274"/>
        <v>16763.732445960341</v>
      </c>
      <c r="BP336">
        <f t="shared" si="293"/>
        <v>51.965684890200734</v>
      </c>
      <c r="BQ336" s="13">
        <f t="shared" si="275"/>
        <v>5.6772349545232395</v>
      </c>
      <c r="BR336" s="37">
        <f t="shared" si="294"/>
        <v>186.01507445024774</v>
      </c>
      <c r="BS336" s="13">
        <f t="shared" si="276"/>
        <v>37862.051270571887</v>
      </c>
      <c r="BT336">
        <f t="shared" si="295"/>
        <v>299.37450939207974</v>
      </c>
      <c r="BU336" s="13">
        <f t="shared" si="277"/>
        <v>829.96785815000442</v>
      </c>
      <c r="BV336" s="13">
        <f t="shared" si="303"/>
        <v>117588208.32452293</v>
      </c>
      <c r="BW336" s="13">
        <f t="shared" si="278"/>
        <v>16763.732445960341</v>
      </c>
      <c r="BX336">
        <f t="shared" si="296"/>
        <v>117588258.51533863</v>
      </c>
      <c r="BY336" s="13">
        <f t="shared" si="279"/>
        <v>117588852.55430891</v>
      </c>
    </row>
    <row r="337" spans="29:77" x14ac:dyDescent="0.2">
      <c r="AC337">
        <v>335</v>
      </c>
      <c r="AD337" s="37">
        <f t="shared" si="280"/>
        <v>370951371.2937628</v>
      </c>
      <c r="AE337" s="13">
        <f t="shared" si="256"/>
        <v>30762.916657339658</v>
      </c>
      <c r="AF337">
        <f t="shared" si="297"/>
        <v>370951463.12336475</v>
      </c>
      <c r="AG337" s="13">
        <f t="shared" si="257"/>
        <v>370952418.14796197</v>
      </c>
      <c r="AH337" s="13">
        <f t="shared" si="298"/>
        <v>370951371.16391802</v>
      </c>
      <c r="AI337" s="13">
        <f t="shared" si="258"/>
        <v>16763.732445960341</v>
      </c>
      <c r="AJ337">
        <f t="shared" si="281"/>
        <v>370951421.2049104</v>
      </c>
      <c r="AK337" s="13">
        <f t="shared" si="259"/>
        <v>370952418.14796197</v>
      </c>
      <c r="AL337" s="37">
        <f t="shared" si="282"/>
        <v>628.5495075911399</v>
      </c>
      <c r="AM337" s="13">
        <f t="shared" si="260"/>
        <v>30762.916657339658</v>
      </c>
      <c r="AN337">
        <f t="shared" si="283"/>
        <v>720.3791095533478</v>
      </c>
      <c r="AO337" s="13">
        <f t="shared" si="261"/>
        <v>2813.5073827337451</v>
      </c>
      <c r="AP337" s="13">
        <f t="shared" si="299"/>
        <v>628.41966277274457</v>
      </c>
      <c r="AQ337" s="13">
        <f t="shared" si="262"/>
        <v>16763.732445960341</v>
      </c>
      <c r="AR337" s="13">
        <f t="shared" si="284"/>
        <v>678.46065514874556</v>
      </c>
      <c r="AS337" s="38">
        <f t="shared" si="263"/>
        <v>2813.5073827337451</v>
      </c>
      <c r="AT337" s="37">
        <f t="shared" si="285"/>
        <v>80763974.665005758</v>
      </c>
      <c r="AU337" s="13">
        <f t="shared" si="264"/>
        <v>33129.294861750393</v>
      </c>
      <c r="AV337">
        <f t="shared" si="286"/>
        <v>80764073.558423251</v>
      </c>
      <c r="AW337" s="13">
        <f t="shared" si="265"/>
        <v>80764377.431120396</v>
      </c>
      <c r="AX337" s="13">
        <f t="shared" si="300"/>
        <v>197675123.00301972</v>
      </c>
      <c r="AY337" s="13">
        <f t="shared" si="266"/>
        <v>16763.732445960341</v>
      </c>
      <c r="AZ337">
        <f t="shared" si="287"/>
        <v>197675173.0440121</v>
      </c>
      <c r="BA337" s="13">
        <f t="shared" si="267"/>
        <v>197675525.94803166</v>
      </c>
      <c r="BB337" s="37">
        <f t="shared" si="288"/>
        <v>112.97425663945214</v>
      </c>
      <c r="BC337" s="13">
        <f t="shared" si="268"/>
        <v>30762.916657339658</v>
      </c>
      <c r="BD337">
        <f t="shared" si="289"/>
        <v>204.80385860166007</v>
      </c>
      <c r="BE337" s="13">
        <f t="shared" si="269"/>
        <v>503.35057957927143</v>
      </c>
      <c r="BF337" s="13">
        <f t="shared" si="301"/>
        <v>112.84441182105685</v>
      </c>
      <c r="BG337" s="13">
        <f t="shared" si="270"/>
        <v>16763.732445960341</v>
      </c>
      <c r="BH337">
        <f t="shared" si="290"/>
        <v>162.88540419705788</v>
      </c>
      <c r="BI337" s="13">
        <f t="shared" si="271"/>
        <v>503.35057957927143</v>
      </c>
      <c r="BJ337" s="37">
        <f t="shared" si="291"/>
        <v>1.3160841587359395</v>
      </c>
      <c r="BK337" s="13">
        <f t="shared" si="272"/>
        <v>2366.3782044107429</v>
      </c>
      <c r="BL337">
        <f t="shared" si="292"/>
        <v>8.3798996942903958</v>
      </c>
      <c r="BM337" s="13">
        <f t="shared" si="273"/>
        <v>5.6772349545232395</v>
      </c>
      <c r="BN337" s="13">
        <f t="shared" si="302"/>
        <v>1.7748691837326502</v>
      </c>
      <c r="BO337" s="13">
        <f t="shared" si="274"/>
        <v>16763.732445960341</v>
      </c>
      <c r="BP337">
        <f t="shared" si="293"/>
        <v>51.815861559733662</v>
      </c>
      <c r="BQ337" s="13">
        <f t="shared" si="275"/>
        <v>5.6772349545232395</v>
      </c>
      <c r="BR337" s="37">
        <f t="shared" si="294"/>
        <v>186.01507445024774</v>
      </c>
      <c r="BS337" s="13">
        <f t="shared" si="276"/>
        <v>37862.051270571887</v>
      </c>
      <c r="BT337">
        <f t="shared" si="295"/>
        <v>299.03612301911903</v>
      </c>
      <c r="BU337" s="13">
        <f t="shared" si="277"/>
        <v>829.96785815000442</v>
      </c>
      <c r="BV337" s="13">
        <f t="shared" si="303"/>
        <v>117588208.32452293</v>
      </c>
      <c r="BW337" s="13">
        <f t="shared" si="278"/>
        <v>16763.732445960341</v>
      </c>
      <c r="BX337">
        <f t="shared" si="296"/>
        <v>117588258.36551531</v>
      </c>
      <c r="BY337" s="13">
        <f t="shared" si="279"/>
        <v>117588852.55430891</v>
      </c>
    </row>
    <row r="338" spans="29:77" x14ac:dyDescent="0.2">
      <c r="AC338">
        <v>336</v>
      </c>
      <c r="AD338" s="37">
        <f t="shared" si="280"/>
        <v>370951371.2937628</v>
      </c>
      <c r="AE338" s="13">
        <f t="shared" si="256"/>
        <v>30762.916657339658</v>
      </c>
      <c r="AF338">
        <f t="shared" si="297"/>
        <v>370951462.85006237</v>
      </c>
      <c r="AG338" s="13">
        <f t="shared" si="257"/>
        <v>370952418.14796197</v>
      </c>
      <c r="AH338" s="13">
        <f t="shared" si="298"/>
        <v>370951371.16391802</v>
      </c>
      <c r="AI338" s="13">
        <f t="shared" si="258"/>
        <v>16763.732445960341</v>
      </c>
      <c r="AJ338">
        <f t="shared" si="281"/>
        <v>370951421.05597889</v>
      </c>
      <c r="AK338" s="13">
        <f t="shared" si="259"/>
        <v>370952418.14796197</v>
      </c>
      <c r="AL338" s="37">
        <f t="shared" si="282"/>
        <v>628.5495075911399</v>
      </c>
      <c r="AM338" s="13">
        <f t="shared" si="260"/>
        <v>30762.916657339658</v>
      </c>
      <c r="AN338">
        <f t="shared" si="283"/>
        <v>720.10580716655556</v>
      </c>
      <c r="AO338" s="13">
        <f t="shared" si="261"/>
        <v>2813.5073827337451</v>
      </c>
      <c r="AP338" s="13">
        <f t="shared" si="299"/>
        <v>628.41966277274457</v>
      </c>
      <c r="AQ338" s="13">
        <f t="shared" si="262"/>
        <v>16763.732445960341</v>
      </c>
      <c r="AR338" s="13">
        <f t="shared" si="284"/>
        <v>678.31172362381699</v>
      </c>
      <c r="AS338" s="38">
        <f t="shared" si="263"/>
        <v>2813.5073827337451</v>
      </c>
      <c r="AT338" s="37">
        <f t="shared" si="285"/>
        <v>80763974.665005758</v>
      </c>
      <c r="AU338" s="13">
        <f t="shared" si="264"/>
        <v>33129.294861750393</v>
      </c>
      <c r="AV338">
        <f t="shared" si="286"/>
        <v>80764073.264097616</v>
      </c>
      <c r="AW338" s="13">
        <f t="shared" si="265"/>
        <v>80764377.431120396</v>
      </c>
      <c r="AX338" s="13">
        <f t="shared" si="300"/>
        <v>197675123.00301972</v>
      </c>
      <c r="AY338" s="13">
        <f t="shared" si="266"/>
        <v>16763.732445960341</v>
      </c>
      <c r="AZ338">
        <f t="shared" si="287"/>
        <v>197675172.89508057</v>
      </c>
      <c r="BA338" s="13">
        <f t="shared" si="267"/>
        <v>197675525.94803166</v>
      </c>
      <c r="BB338" s="37">
        <f t="shared" si="288"/>
        <v>112.97425663945214</v>
      </c>
      <c r="BC338" s="13">
        <f t="shared" si="268"/>
        <v>30762.916657339658</v>
      </c>
      <c r="BD338">
        <f t="shared" si="289"/>
        <v>204.53055621486777</v>
      </c>
      <c r="BE338" s="13">
        <f t="shared" si="269"/>
        <v>503.35057957927143</v>
      </c>
      <c r="BF338" s="13">
        <f t="shared" si="301"/>
        <v>112.84441182105685</v>
      </c>
      <c r="BG338" s="13">
        <f t="shared" si="270"/>
        <v>16763.732445960341</v>
      </c>
      <c r="BH338">
        <f t="shared" si="290"/>
        <v>162.73647267212931</v>
      </c>
      <c r="BI338" s="13">
        <f t="shared" si="271"/>
        <v>503.35057957927143</v>
      </c>
      <c r="BJ338" s="37">
        <f t="shared" si="291"/>
        <v>1.3160841587359395</v>
      </c>
      <c r="BK338" s="13">
        <f t="shared" si="272"/>
        <v>2366.3782044107429</v>
      </c>
      <c r="BL338">
        <f t="shared" si="292"/>
        <v>8.3588764337679127</v>
      </c>
      <c r="BM338" s="13">
        <f t="shared" si="273"/>
        <v>5.6772349545232395</v>
      </c>
      <c r="BN338" s="13">
        <f t="shared" si="302"/>
        <v>1.7748691837326502</v>
      </c>
      <c r="BO338" s="13">
        <f t="shared" si="274"/>
        <v>16763.732445960341</v>
      </c>
      <c r="BP338">
        <f t="shared" si="293"/>
        <v>51.666930034805091</v>
      </c>
      <c r="BQ338" s="13">
        <f t="shared" si="275"/>
        <v>5.6772349545232395</v>
      </c>
      <c r="BR338" s="37">
        <f t="shared" si="294"/>
        <v>186.01507445024774</v>
      </c>
      <c r="BS338" s="13">
        <f t="shared" si="276"/>
        <v>37862.051270571887</v>
      </c>
      <c r="BT338">
        <f t="shared" si="295"/>
        <v>298.6997508507593</v>
      </c>
      <c r="BU338" s="13">
        <f t="shared" si="277"/>
        <v>829.96785815000442</v>
      </c>
      <c r="BV338" s="13">
        <f t="shared" si="303"/>
        <v>117588208.32452293</v>
      </c>
      <c r="BW338" s="13">
        <f t="shared" si="278"/>
        <v>16763.732445960341</v>
      </c>
      <c r="BX338">
        <f t="shared" si="296"/>
        <v>117588258.21658377</v>
      </c>
      <c r="BY338" s="13">
        <f t="shared" si="279"/>
        <v>117588852.55430891</v>
      </c>
    </row>
    <row r="339" spans="29:77" x14ac:dyDescent="0.2">
      <c r="AC339">
        <v>337</v>
      </c>
      <c r="AD339" s="37">
        <f t="shared" si="280"/>
        <v>370951371.2937628</v>
      </c>
      <c r="AE339" s="13">
        <f t="shared" si="256"/>
        <v>30762.916657339658</v>
      </c>
      <c r="AF339">
        <f t="shared" si="297"/>
        <v>370951462.57838196</v>
      </c>
      <c r="AG339" s="13">
        <f t="shared" si="257"/>
        <v>370952418.14796197</v>
      </c>
      <c r="AH339" s="13">
        <f t="shared" si="298"/>
        <v>370951371.16391802</v>
      </c>
      <c r="AI339" s="13">
        <f t="shared" si="258"/>
        <v>16763.732445960341</v>
      </c>
      <c r="AJ339">
        <f t="shared" si="281"/>
        <v>370951420.90793121</v>
      </c>
      <c r="AK339" s="13">
        <f t="shared" si="259"/>
        <v>370952418.14796197</v>
      </c>
      <c r="AL339" s="37">
        <f t="shared" si="282"/>
        <v>628.5495075911399</v>
      </c>
      <c r="AM339" s="13">
        <f t="shared" si="260"/>
        <v>30762.916657339658</v>
      </c>
      <c r="AN339">
        <f t="shared" si="283"/>
        <v>719.83412675238515</v>
      </c>
      <c r="AO339" s="13">
        <f t="shared" si="261"/>
        <v>2813.5073827337451</v>
      </c>
      <c r="AP339" s="13">
        <f t="shared" si="299"/>
        <v>628.41966277274457</v>
      </c>
      <c r="AQ339" s="13">
        <f t="shared" si="262"/>
        <v>16763.732445960341</v>
      </c>
      <c r="AR339" s="13">
        <f t="shared" si="284"/>
        <v>678.16367596550526</v>
      </c>
      <c r="AS339" s="38">
        <f t="shared" si="263"/>
        <v>2813.5073827337451</v>
      </c>
      <c r="AT339" s="37">
        <f t="shared" si="285"/>
        <v>80763974.665005758</v>
      </c>
      <c r="AU339" s="13">
        <f t="shared" si="264"/>
        <v>33129.294861750393</v>
      </c>
      <c r="AV339">
        <f t="shared" si="286"/>
        <v>80764072.971518695</v>
      </c>
      <c r="AW339" s="13">
        <f t="shared" si="265"/>
        <v>80764377.431120396</v>
      </c>
      <c r="AX339" s="13">
        <f t="shared" si="300"/>
        <v>197675123.00301972</v>
      </c>
      <c r="AY339" s="13">
        <f t="shared" si="266"/>
        <v>16763.732445960341</v>
      </c>
      <c r="AZ339">
        <f t="shared" si="287"/>
        <v>197675172.74703291</v>
      </c>
      <c r="BA339" s="13">
        <f t="shared" si="267"/>
        <v>197675525.94803166</v>
      </c>
      <c r="BB339" s="37">
        <f t="shared" si="288"/>
        <v>112.97425663945214</v>
      </c>
      <c r="BC339" s="13">
        <f t="shared" si="268"/>
        <v>30762.916657339658</v>
      </c>
      <c r="BD339">
        <f t="shared" si="289"/>
        <v>204.25887580069741</v>
      </c>
      <c r="BE339" s="13">
        <f t="shared" si="269"/>
        <v>503.35057957927143</v>
      </c>
      <c r="BF339" s="13">
        <f t="shared" si="301"/>
        <v>112.84441182105685</v>
      </c>
      <c r="BG339" s="13">
        <f t="shared" si="270"/>
        <v>16763.732445960341</v>
      </c>
      <c r="BH339">
        <f t="shared" si="290"/>
        <v>162.5884250138175</v>
      </c>
      <c r="BI339" s="13">
        <f t="shared" si="271"/>
        <v>503.35057957927143</v>
      </c>
      <c r="BJ339" s="37">
        <f t="shared" si="291"/>
        <v>1.3160841587359395</v>
      </c>
      <c r="BK339" s="13">
        <f t="shared" si="272"/>
        <v>2366.3782044107429</v>
      </c>
      <c r="BL339">
        <f t="shared" si="292"/>
        <v>8.337977940370191</v>
      </c>
      <c r="BM339" s="13">
        <f t="shared" si="273"/>
        <v>5.6772349545232395</v>
      </c>
      <c r="BN339" s="13">
        <f t="shared" si="302"/>
        <v>1.7748691837326502</v>
      </c>
      <c r="BO339" s="13">
        <f t="shared" si="274"/>
        <v>16763.732445960341</v>
      </c>
      <c r="BP339">
        <f t="shared" si="293"/>
        <v>51.518882376493302</v>
      </c>
      <c r="BQ339" s="13">
        <f t="shared" si="275"/>
        <v>5.6772349545232395</v>
      </c>
      <c r="BR339" s="37">
        <f t="shared" si="294"/>
        <v>186.01507445024774</v>
      </c>
      <c r="BS339" s="13">
        <f t="shared" si="276"/>
        <v>37862.051270571887</v>
      </c>
      <c r="BT339">
        <f t="shared" si="295"/>
        <v>298.36537495639578</v>
      </c>
      <c r="BU339" s="13">
        <f t="shared" si="277"/>
        <v>829.96785815000442</v>
      </c>
      <c r="BV339" s="13">
        <f t="shared" si="303"/>
        <v>117588208.32452293</v>
      </c>
      <c r="BW339" s="13">
        <f t="shared" si="278"/>
        <v>16763.732445960341</v>
      </c>
      <c r="BX339">
        <f t="shared" si="296"/>
        <v>117588258.06853612</v>
      </c>
      <c r="BY339" s="13">
        <f t="shared" si="279"/>
        <v>117588852.55430891</v>
      </c>
    </row>
    <row r="340" spans="29:77" x14ac:dyDescent="0.2">
      <c r="AC340">
        <v>338</v>
      </c>
      <c r="AD340" s="37">
        <f t="shared" si="280"/>
        <v>370951371.2937628</v>
      </c>
      <c r="AE340" s="13">
        <f t="shared" si="256"/>
        <v>30762.916657339658</v>
      </c>
      <c r="AF340">
        <f t="shared" si="297"/>
        <v>370951462.30830914</v>
      </c>
      <c r="AG340" s="13">
        <f t="shared" si="257"/>
        <v>370952418.14796197</v>
      </c>
      <c r="AH340" s="13">
        <f t="shared" si="298"/>
        <v>370951371.16391802</v>
      </c>
      <c r="AI340" s="13">
        <f t="shared" si="258"/>
        <v>16763.732445960341</v>
      </c>
      <c r="AJ340">
        <f t="shared" si="281"/>
        <v>370951420.76075959</v>
      </c>
      <c r="AK340" s="13">
        <f t="shared" si="259"/>
        <v>370952418.14796197</v>
      </c>
      <c r="AL340" s="37">
        <f t="shared" si="282"/>
        <v>628.5495075911399</v>
      </c>
      <c r="AM340" s="13">
        <f t="shared" si="260"/>
        <v>30762.916657339658</v>
      </c>
      <c r="AN340">
        <f t="shared" si="283"/>
        <v>719.56405391462999</v>
      </c>
      <c r="AO340" s="13">
        <f t="shared" si="261"/>
        <v>2813.5073827337451</v>
      </c>
      <c r="AP340" s="13">
        <f t="shared" si="299"/>
        <v>628.41966277274457</v>
      </c>
      <c r="AQ340" s="13">
        <f t="shared" si="262"/>
        <v>16763.732445960341</v>
      </c>
      <c r="AR340" s="13">
        <f t="shared" si="284"/>
        <v>678.01650432884026</v>
      </c>
      <c r="AS340" s="38">
        <f t="shared" si="263"/>
        <v>2813.5073827337451</v>
      </c>
      <c r="AT340" s="37">
        <f t="shared" si="285"/>
        <v>80763974.665005758</v>
      </c>
      <c r="AU340" s="13">
        <f t="shared" si="264"/>
        <v>33129.294861750393</v>
      </c>
      <c r="AV340">
        <f t="shared" si="286"/>
        <v>80764072.680671036</v>
      </c>
      <c r="AW340" s="13">
        <f t="shared" si="265"/>
        <v>80764377.431120396</v>
      </c>
      <c r="AX340" s="13">
        <f t="shared" si="300"/>
        <v>197675123.00301972</v>
      </c>
      <c r="AY340" s="13">
        <f t="shared" si="266"/>
        <v>16763.732445960341</v>
      </c>
      <c r="AZ340">
        <f t="shared" si="287"/>
        <v>197675172.59986126</v>
      </c>
      <c r="BA340" s="13">
        <f t="shared" si="267"/>
        <v>197675525.94803166</v>
      </c>
      <c r="BB340" s="37">
        <f t="shared" si="288"/>
        <v>112.97425663945214</v>
      </c>
      <c r="BC340" s="13">
        <f t="shared" si="268"/>
        <v>30762.916657339658</v>
      </c>
      <c r="BD340">
        <f t="shared" si="289"/>
        <v>203.98880296294226</v>
      </c>
      <c r="BE340" s="13">
        <f t="shared" si="269"/>
        <v>503.35057957927143</v>
      </c>
      <c r="BF340" s="13">
        <f t="shared" si="301"/>
        <v>112.84441182105685</v>
      </c>
      <c r="BG340" s="13">
        <f t="shared" si="270"/>
        <v>16763.732445960341</v>
      </c>
      <c r="BH340">
        <f t="shared" si="290"/>
        <v>162.44125337715252</v>
      </c>
      <c r="BI340" s="13">
        <f t="shared" si="271"/>
        <v>503.35057957927143</v>
      </c>
      <c r="BJ340" s="37">
        <f t="shared" si="291"/>
        <v>1.3160841587359395</v>
      </c>
      <c r="BK340" s="13">
        <f t="shared" si="272"/>
        <v>2366.3782044107429</v>
      </c>
      <c r="BL340">
        <f t="shared" si="292"/>
        <v>8.3172031066967183</v>
      </c>
      <c r="BM340" s="13">
        <f t="shared" si="273"/>
        <v>5.6772349545232395</v>
      </c>
      <c r="BN340" s="13">
        <f t="shared" si="302"/>
        <v>1.7748691837326502</v>
      </c>
      <c r="BO340" s="13">
        <f t="shared" si="274"/>
        <v>16763.732445960341</v>
      </c>
      <c r="BP340">
        <f t="shared" si="293"/>
        <v>51.37171073982833</v>
      </c>
      <c r="BQ340" s="13">
        <f t="shared" si="275"/>
        <v>5.6772349545232395</v>
      </c>
      <c r="BR340" s="37">
        <f t="shared" si="294"/>
        <v>186.01507445024774</v>
      </c>
      <c r="BS340" s="13">
        <f t="shared" si="276"/>
        <v>37862.051270571887</v>
      </c>
      <c r="BT340">
        <f t="shared" si="295"/>
        <v>298.03297761762019</v>
      </c>
      <c r="BU340" s="13">
        <f t="shared" si="277"/>
        <v>829.96785815000442</v>
      </c>
      <c r="BV340" s="13">
        <f t="shared" si="303"/>
        <v>117588208.32452293</v>
      </c>
      <c r="BW340" s="13">
        <f t="shared" si="278"/>
        <v>16763.732445960341</v>
      </c>
      <c r="BX340">
        <f t="shared" si="296"/>
        <v>117588257.92136449</v>
      </c>
      <c r="BY340" s="13">
        <f t="shared" si="279"/>
        <v>117588852.55430891</v>
      </c>
    </row>
    <row r="341" spans="29:77" x14ac:dyDescent="0.2">
      <c r="AC341">
        <v>339</v>
      </c>
      <c r="AD341" s="37">
        <f t="shared" si="280"/>
        <v>370951371.2937628</v>
      </c>
      <c r="AE341" s="13">
        <f t="shared" si="256"/>
        <v>30762.916657339658</v>
      </c>
      <c r="AF341">
        <f t="shared" si="297"/>
        <v>370951462.03982961</v>
      </c>
      <c r="AG341" s="13">
        <f t="shared" si="257"/>
        <v>370952418.14796197</v>
      </c>
      <c r="AH341" s="13">
        <f t="shared" si="298"/>
        <v>370951371.16391802</v>
      </c>
      <c r="AI341" s="13">
        <f t="shared" si="258"/>
        <v>16763.732445960341</v>
      </c>
      <c r="AJ341">
        <f t="shared" si="281"/>
        <v>370951420.61445624</v>
      </c>
      <c r="AK341" s="13">
        <f t="shared" si="259"/>
        <v>370952418.14796197</v>
      </c>
      <c r="AL341" s="37">
        <f t="shared" si="282"/>
        <v>628.5495075911399</v>
      </c>
      <c r="AM341" s="13">
        <f t="shared" si="260"/>
        <v>30762.916657339658</v>
      </c>
      <c r="AN341">
        <f t="shared" si="283"/>
        <v>719.29557442695011</v>
      </c>
      <c r="AO341" s="13">
        <f t="shared" si="261"/>
        <v>2813.5073827337451</v>
      </c>
      <c r="AP341" s="13">
        <f t="shared" si="299"/>
        <v>628.41966277274457</v>
      </c>
      <c r="AQ341" s="13">
        <f t="shared" si="262"/>
        <v>16763.732445960341</v>
      </c>
      <c r="AR341" s="13">
        <f t="shared" si="284"/>
        <v>677.87020096141816</v>
      </c>
      <c r="AS341" s="38">
        <f t="shared" si="263"/>
        <v>2813.5073827337451</v>
      </c>
      <c r="AT341" s="37">
        <f t="shared" si="285"/>
        <v>80763974.665005758</v>
      </c>
      <c r="AU341" s="13">
        <f t="shared" si="264"/>
        <v>33129.294861750393</v>
      </c>
      <c r="AV341">
        <f t="shared" si="286"/>
        <v>80764072.391539276</v>
      </c>
      <c r="AW341" s="13">
        <f t="shared" si="265"/>
        <v>80764377.431120396</v>
      </c>
      <c r="AX341" s="13">
        <f t="shared" si="300"/>
        <v>197675123.00301972</v>
      </c>
      <c r="AY341" s="13">
        <f t="shared" si="266"/>
        <v>16763.732445960341</v>
      </c>
      <c r="AZ341">
        <f t="shared" si="287"/>
        <v>197675172.45355791</v>
      </c>
      <c r="BA341" s="13">
        <f t="shared" si="267"/>
        <v>197675525.94803166</v>
      </c>
      <c r="BB341" s="37">
        <f t="shared" si="288"/>
        <v>112.97425663945214</v>
      </c>
      <c r="BC341" s="13">
        <f t="shared" si="268"/>
        <v>30762.916657339658</v>
      </c>
      <c r="BD341">
        <f t="shared" si="289"/>
        <v>203.72032347526232</v>
      </c>
      <c r="BE341" s="13">
        <f t="shared" si="269"/>
        <v>503.35057957927143</v>
      </c>
      <c r="BF341" s="13">
        <f t="shared" si="301"/>
        <v>112.84441182105685</v>
      </c>
      <c r="BG341" s="13">
        <f t="shared" si="270"/>
        <v>16763.732445960341</v>
      </c>
      <c r="BH341">
        <f t="shared" si="290"/>
        <v>162.29495000973043</v>
      </c>
      <c r="BI341" s="13">
        <f t="shared" si="271"/>
        <v>503.35057957927143</v>
      </c>
      <c r="BJ341" s="37">
        <f t="shared" si="291"/>
        <v>1.3160841587359395</v>
      </c>
      <c r="BK341" s="13">
        <f t="shared" si="272"/>
        <v>2366.3782044107429</v>
      </c>
      <c r="BL341">
        <f t="shared" si="292"/>
        <v>8.2965508384136477</v>
      </c>
      <c r="BM341" s="13">
        <f t="shared" si="273"/>
        <v>5.6772349545232395</v>
      </c>
      <c r="BN341" s="13">
        <f t="shared" si="302"/>
        <v>1.7748691837326502</v>
      </c>
      <c r="BO341" s="13">
        <f t="shared" si="274"/>
        <v>16763.732445960341</v>
      </c>
      <c r="BP341">
        <f t="shared" si="293"/>
        <v>51.225407372406217</v>
      </c>
      <c r="BQ341" s="13">
        <f t="shared" si="275"/>
        <v>5.6772349545232395</v>
      </c>
      <c r="BR341" s="37">
        <f t="shared" si="294"/>
        <v>186.01507445024774</v>
      </c>
      <c r="BS341" s="13">
        <f t="shared" si="276"/>
        <v>37862.051270571887</v>
      </c>
      <c r="BT341">
        <f t="shared" si="295"/>
        <v>297.70254132509103</v>
      </c>
      <c r="BU341" s="13">
        <f t="shared" si="277"/>
        <v>829.96785815000442</v>
      </c>
      <c r="BV341" s="13">
        <f t="shared" si="303"/>
        <v>117588208.32452293</v>
      </c>
      <c r="BW341" s="13">
        <f t="shared" si="278"/>
        <v>16763.732445960341</v>
      </c>
      <c r="BX341">
        <f t="shared" si="296"/>
        <v>117588257.77506112</v>
      </c>
      <c r="BY341" s="13">
        <f t="shared" si="279"/>
        <v>117588852.55430891</v>
      </c>
    </row>
    <row r="342" spans="29:77" x14ac:dyDescent="0.2">
      <c r="AC342">
        <v>340</v>
      </c>
      <c r="AD342" s="37">
        <f t="shared" si="280"/>
        <v>370951371.2937628</v>
      </c>
      <c r="AE342" s="13">
        <f t="shared" si="256"/>
        <v>30762.916657339658</v>
      </c>
      <c r="AF342">
        <f t="shared" si="297"/>
        <v>370951461.77292943</v>
      </c>
      <c r="AG342" s="13">
        <f t="shared" si="257"/>
        <v>370952418.14796197</v>
      </c>
      <c r="AH342" s="13">
        <f t="shared" si="298"/>
        <v>370951371.16391802</v>
      </c>
      <c r="AI342" s="13">
        <f t="shared" si="258"/>
        <v>16763.732445960341</v>
      </c>
      <c r="AJ342">
        <f t="shared" si="281"/>
        <v>370951420.46901345</v>
      </c>
      <c r="AK342" s="13">
        <f t="shared" si="259"/>
        <v>370952418.14796197</v>
      </c>
      <c r="AL342" s="37">
        <f t="shared" si="282"/>
        <v>628.5495075911399</v>
      </c>
      <c r="AM342" s="13">
        <f t="shared" si="260"/>
        <v>30762.916657339658</v>
      </c>
      <c r="AN342">
        <f t="shared" si="283"/>
        <v>719.02867423037424</v>
      </c>
      <c r="AO342" s="13">
        <f t="shared" si="261"/>
        <v>2813.5073827337451</v>
      </c>
      <c r="AP342" s="13">
        <f t="shared" si="299"/>
        <v>628.41966277274457</v>
      </c>
      <c r="AQ342" s="13">
        <f t="shared" si="262"/>
        <v>16763.732445960341</v>
      </c>
      <c r="AR342" s="13">
        <f t="shared" si="284"/>
        <v>677.72475820203965</v>
      </c>
      <c r="AS342" s="38">
        <f t="shared" si="263"/>
        <v>2813.5073827337451</v>
      </c>
      <c r="AT342" s="37">
        <f t="shared" si="285"/>
        <v>80763974.665005758</v>
      </c>
      <c r="AU342" s="13">
        <f t="shared" si="264"/>
        <v>33129.294861750393</v>
      </c>
      <c r="AV342">
        <f t="shared" si="286"/>
        <v>80764072.104108289</v>
      </c>
      <c r="AW342" s="13">
        <f t="shared" si="265"/>
        <v>80764377.431120396</v>
      </c>
      <c r="AX342" s="13">
        <f t="shared" si="300"/>
        <v>197675123.00301972</v>
      </c>
      <c r="AY342" s="13">
        <f t="shared" si="266"/>
        <v>16763.732445960341</v>
      </c>
      <c r="AZ342">
        <f t="shared" si="287"/>
        <v>197675172.30811515</v>
      </c>
      <c r="BA342" s="13">
        <f t="shared" si="267"/>
        <v>197675525.94803166</v>
      </c>
      <c r="BB342" s="37">
        <f t="shared" si="288"/>
        <v>112.97425663945214</v>
      </c>
      <c r="BC342" s="13">
        <f t="shared" si="268"/>
        <v>30762.916657339658</v>
      </c>
      <c r="BD342">
        <f t="shared" si="289"/>
        <v>203.45342327868644</v>
      </c>
      <c r="BE342" s="13">
        <f t="shared" si="269"/>
        <v>503.35057957927143</v>
      </c>
      <c r="BF342" s="13">
        <f t="shared" si="301"/>
        <v>112.84441182105685</v>
      </c>
      <c r="BG342" s="13">
        <f t="shared" si="270"/>
        <v>16763.732445960341</v>
      </c>
      <c r="BH342">
        <f t="shared" si="290"/>
        <v>162.14950725035197</v>
      </c>
      <c r="BI342" s="13">
        <f t="shared" si="271"/>
        <v>503.35057957927143</v>
      </c>
      <c r="BJ342" s="37">
        <f t="shared" si="291"/>
        <v>1.3160841587359395</v>
      </c>
      <c r="BK342" s="13">
        <f t="shared" si="272"/>
        <v>2366.3782044107429</v>
      </c>
      <c r="BL342">
        <f t="shared" si="292"/>
        <v>8.2760200540616538</v>
      </c>
      <c r="BM342" s="13">
        <f t="shared" si="273"/>
        <v>5.6772349545232395</v>
      </c>
      <c r="BN342" s="13">
        <f t="shared" si="302"/>
        <v>1.7748691837326502</v>
      </c>
      <c r="BO342" s="13">
        <f t="shared" si="274"/>
        <v>16763.732445960341</v>
      </c>
      <c r="BP342">
        <f t="shared" si="293"/>
        <v>51.079964613027769</v>
      </c>
      <c r="BQ342" s="13">
        <f t="shared" si="275"/>
        <v>5.6772349545232395</v>
      </c>
      <c r="BR342" s="37">
        <f t="shared" si="294"/>
        <v>186.01507445024774</v>
      </c>
      <c r="BS342" s="13">
        <f t="shared" si="276"/>
        <v>37862.051270571887</v>
      </c>
      <c r="BT342">
        <f t="shared" si="295"/>
        <v>297.37404877545919</v>
      </c>
      <c r="BU342" s="13">
        <f t="shared" si="277"/>
        <v>829.96785815000442</v>
      </c>
      <c r="BV342" s="13">
        <f t="shared" si="303"/>
        <v>117588208.32452293</v>
      </c>
      <c r="BW342" s="13">
        <f t="shared" si="278"/>
        <v>16763.732445960341</v>
      </c>
      <c r="BX342">
        <f t="shared" si="296"/>
        <v>117588257.62961836</v>
      </c>
      <c r="BY342" s="13">
        <f t="shared" si="279"/>
        <v>117588852.55430891</v>
      </c>
    </row>
    <row r="343" spans="29:77" x14ac:dyDescent="0.2">
      <c r="AC343">
        <v>341</v>
      </c>
      <c r="AD343" s="37">
        <f t="shared" si="280"/>
        <v>370951371.2937628</v>
      </c>
      <c r="AE343" s="13">
        <f t="shared" si="256"/>
        <v>30762.916657339658</v>
      </c>
      <c r="AF343">
        <f t="shared" si="297"/>
        <v>370951461.50759465</v>
      </c>
      <c r="AG343" s="13">
        <f t="shared" si="257"/>
        <v>370952418.14796197</v>
      </c>
      <c r="AH343" s="13">
        <f t="shared" si="298"/>
        <v>370951371.16391802</v>
      </c>
      <c r="AI343" s="13">
        <f t="shared" si="258"/>
        <v>16763.732445960341</v>
      </c>
      <c r="AJ343">
        <f t="shared" si="281"/>
        <v>370951420.32442373</v>
      </c>
      <c r="AK343" s="13">
        <f t="shared" si="259"/>
        <v>370952418.14796197</v>
      </c>
      <c r="AL343" s="37">
        <f t="shared" si="282"/>
        <v>628.5495075911399</v>
      </c>
      <c r="AM343" s="13">
        <f t="shared" si="260"/>
        <v>30762.916657339658</v>
      </c>
      <c r="AN343">
        <f t="shared" si="283"/>
        <v>718.76333943084569</v>
      </c>
      <c r="AO343" s="13">
        <f t="shared" si="261"/>
        <v>2813.5073827337451</v>
      </c>
      <c r="AP343" s="13">
        <f t="shared" si="299"/>
        <v>628.41966277274457</v>
      </c>
      <c r="AQ343" s="13">
        <f t="shared" si="262"/>
        <v>16763.732445960341</v>
      </c>
      <c r="AR343" s="13">
        <f t="shared" si="284"/>
        <v>677.58016847937313</v>
      </c>
      <c r="AS343" s="38">
        <f t="shared" si="263"/>
        <v>2813.5073827337451</v>
      </c>
      <c r="AT343" s="37">
        <f t="shared" si="285"/>
        <v>80763974.665005758</v>
      </c>
      <c r="AU343" s="13">
        <f t="shared" si="264"/>
        <v>33129.294861750393</v>
      </c>
      <c r="AV343">
        <f t="shared" si="286"/>
        <v>80764071.81836313</v>
      </c>
      <c r="AW343" s="13">
        <f t="shared" si="265"/>
        <v>80764377.431120396</v>
      </c>
      <c r="AX343" s="13">
        <f t="shared" si="300"/>
        <v>197675123.00301972</v>
      </c>
      <c r="AY343" s="13">
        <f t="shared" si="266"/>
        <v>16763.732445960341</v>
      </c>
      <c r="AZ343">
        <f t="shared" si="287"/>
        <v>197675172.16352543</v>
      </c>
      <c r="BA343" s="13">
        <f t="shared" si="267"/>
        <v>197675525.94803166</v>
      </c>
      <c r="BB343" s="37">
        <f t="shared" si="288"/>
        <v>112.97425663945214</v>
      </c>
      <c r="BC343" s="13">
        <f t="shared" si="268"/>
        <v>30762.916657339658</v>
      </c>
      <c r="BD343">
        <f t="shared" si="289"/>
        <v>203.1880884791579</v>
      </c>
      <c r="BE343" s="13">
        <f t="shared" si="269"/>
        <v>503.35057957927143</v>
      </c>
      <c r="BF343" s="13">
        <f t="shared" si="301"/>
        <v>112.84441182105685</v>
      </c>
      <c r="BG343" s="13">
        <f t="shared" si="270"/>
        <v>16763.732445960341</v>
      </c>
      <c r="BH343">
        <f t="shared" si="290"/>
        <v>162.00491752768542</v>
      </c>
      <c r="BI343" s="13">
        <f t="shared" si="271"/>
        <v>503.35057957927143</v>
      </c>
      <c r="BJ343" s="37">
        <f t="shared" si="291"/>
        <v>1.3160841587359395</v>
      </c>
      <c r="BK343" s="13">
        <f t="shared" si="272"/>
        <v>2366.3782044107429</v>
      </c>
      <c r="BL343">
        <f t="shared" si="292"/>
        <v>8.2556096848671512</v>
      </c>
      <c r="BM343" s="13">
        <f t="shared" si="273"/>
        <v>5.6772349545232395</v>
      </c>
      <c r="BN343" s="13">
        <f t="shared" si="302"/>
        <v>1.7748691837326502</v>
      </c>
      <c r="BO343" s="13">
        <f t="shared" si="274"/>
        <v>16763.732445960341</v>
      </c>
      <c r="BP343">
        <f t="shared" si="293"/>
        <v>50.93537489036121</v>
      </c>
      <c r="BQ343" s="13">
        <f t="shared" si="275"/>
        <v>5.6772349545232395</v>
      </c>
      <c r="BR343" s="37">
        <f t="shared" si="294"/>
        <v>186.01507445024774</v>
      </c>
      <c r="BS343" s="13">
        <f t="shared" si="276"/>
        <v>37862.051270571887</v>
      </c>
      <c r="BT343">
        <f t="shared" si="295"/>
        <v>297.04748286834712</v>
      </c>
      <c r="BU343" s="13">
        <f t="shared" si="277"/>
        <v>829.96785815000442</v>
      </c>
      <c r="BV343" s="13">
        <f t="shared" si="303"/>
        <v>117588208.32452293</v>
      </c>
      <c r="BW343" s="13">
        <f t="shared" si="278"/>
        <v>16763.732445960341</v>
      </c>
      <c r="BX343">
        <f t="shared" si="296"/>
        <v>117588257.48502864</v>
      </c>
      <c r="BY343" s="13">
        <f t="shared" si="279"/>
        <v>117588852.55430891</v>
      </c>
    </row>
    <row r="344" spans="29:77" x14ac:dyDescent="0.2">
      <c r="AC344">
        <v>342</v>
      </c>
      <c r="AD344" s="37">
        <f t="shared" si="280"/>
        <v>370951371.2937628</v>
      </c>
      <c r="AE344" s="13">
        <f t="shared" si="256"/>
        <v>30762.916657339658</v>
      </c>
      <c r="AF344">
        <f t="shared" si="297"/>
        <v>370951461.24381149</v>
      </c>
      <c r="AG344" s="13">
        <f t="shared" si="257"/>
        <v>370952418.14796197</v>
      </c>
      <c r="AH344" s="13">
        <f t="shared" si="298"/>
        <v>370951371.16391802</v>
      </c>
      <c r="AI344" s="13">
        <f t="shared" si="258"/>
        <v>16763.732445960341</v>
      </c>
      <c r="AJ344">
        <f t="shared" si="281"/>
        <v>370951420.18067956</v>
      </c>
      <c r="AK344" s="13">
        <f t="shared" si="259"/>
        <v>370952418.14796197</v>
      </c>
      <c r="AL344" s="37">
        <f t="shared" si="282"/>
        <v>628.5495075911399</v>
      </c>
      <c r="AM344" s="13">
        <f t="shared" si="260"/>
        <v>30762.916657339658</v>
      </c>
      <c r="AN344">
        <f t="shared" si="283"/>
        <v>718.49955629681142</v>
      </c>
      <c r="AO344" s="13">
        <f t="shared" si="261"/>
        <v>2813.5073827337451</v>
      </c>
      <c r="AP344" s="13">
        <f t="shared" si="299"/>
        <v>628.41966277274457</v>
      </c>
      <c r="AQ344" s="13">
        <f t="shared" si="262"/>
        <v>16763.732445960341</v>
      </c>
      <c r="AR344" s="13">
        <f t="shared" si="284"/>
        <v>677.43642431064029</v>
      </c>
      <c r="AS344" s="38">
        <f t="shared" si="263"/>
        <v>2813.5073827337451</v>
      </c>
      <c r="AT344" s="37">
        <f t="shared" si="285"/>
        <v>80763974.665005758</v>
      </c>
      <c r="AU344" s="13">
        <f t="shared" si="264"/>
        <v>33129.294861750393</v>
      </c>
      <c r="AV344">
        <f t="shared" si="286"/>
        <v>80764071.534288973</v>
      </c>
      <c r="AW344" s="13">
        <f t="shared" si="265"/>
        <v>80764377.431120396</v>
      </c>
      <c r="AX344" s="13">
        <f t="shared" si="300"/>
        <v>197675123.00301972</v>
      </c>
      <c r="AY344" s="13">
        <f t="shared" si="266"/>
        <v>16763.732445960341</v>
      </c>
      <c r="AZ344">
        <f t="shared" si="287"/>
        <v>197675172.01978126</v>
      </c>
      <c r="BA344" s="13">
        <f t="shared" si="267"/>
        <v>197675525.94803166</v>
      </c>
      <c r="BB344" s="37">
        <f t="shared" si="288"/>
        <v>112.97425663945214</v>
      </c>
      <c r="BC344" s="13">
        <f t="shared" si="268"/>
        <v>30762.916657339658</v>
      </c>
      <c r="BD344">
        <f t="shared" si="289"/>
        <v>202.92430534512366</v>
      </c>
      <c r="BE344" s="13">
        <f t="shared" si="269"/>
        <v>503.35057957927143</v>
      </c>
      <c r="BF344" s="13">
        <f t="shared" si="301"/>
        <v>112.84441182105685</v>
      </c>
      <c r="BG344" s="13">
        <f t="shared" si="270"/>
        <v>16763.732445960341</v>
      </c>
      <c r="BH344">
        <f t="shared" si="290"/>
        <v>161.86117335895258</v>
      </c>
      <c r="BI344" s="13">
        <f t="shared" si="271"/>
        <v>503.35057957927143</v>
      </c>
      <c r="BJ344" s="37">
        <f t="shared" si="291"/>
        <v>1.3160841587359395</v>
      </c>
      <c r="BK344" s="13">
        <f t="shared" si="272"/>
        <v>2366.3782044107429</v>
      </c>
      <c r="BL344">
        <f t="shared" si="292"/>
        <v>8.2353186745568259</v>
      </c>
      <c r="BM344" s="13">
        <f t="shared" si="273"/>
        <v>5.6772349545232395</v>
      </c>
      <c r="BN344" s="13">
        <f t="shared" si="302"/>
        <v>1.7748691837326502</v>
      </c>
      <c r="BO344" s="13">
        <f t="shared" si="274"/>
        <v>16763.732445960341</v>
      </c>
      <c r="BP344">
        <f t="shared" si="293"/>
        <v>50.79163072162838</v>
      </c>
      <c r="BQ344" s="13">
        <f t="shared" si="275"/>
        <v>5.6772349545232395</v>
      </c>
      <c r="BR344" s="37">
        <f t="shared" si="294"/>
        <v>186.01507445024774</v>
      </c>
      <c r="BS344" s="13">
        <f t="shared" si="276"/>
        <v>37862.051270571887</v>
      </c>
      <c r="BT344">
        <f t="shared" si="295"/>
        <v>296.72282670338188</v>
      </c>
      <c r="BU344" s="13">
        <f t="shared" si="277"/>
        <v>829.96785815000442</v>
      </c>
      <c r="BV344" s="13">
        <f t="shared" si="303"/>
        <v>117588208.32452293</v>
      </c>
      <c r="BW344" s="13">
        <f t="shared" si="278"/>
        <v>16763.732445960341</v>
      </c>
      <c r="BX344">
        <f t="shared" si="296"/>
        <v>117588257.34128447</v>
      </c>
      <c r="BY344" s="13">
        <f t="shared" si="279"/>
        <v>117588852.55430891</v>
      </c>
    </row>
    <row r="345" spans="29:77" x14ac:dyDescent="0.2">
      <c r="AC345">
        <v>343</v>
      </c>
      <c r="AD345" s="37">
        <f t="shared" si="280"/>
        <v>370951371.2937628</v>
      </c>
      <c r="AE345" s="13">
        <f t="shared" si="256"/>
        <v>30762.916657339658</v>
      </c>
      <c r="AF345">
        <f t="shared" si="297"/>
        <v>370951460.98156649</v>
      </c>
      <c r="AG345" s="13">
        <f t="shared" si="257"/>
        <v>370952418.14796197</v>
      </c>
      <c r="AH345" s="13">
        <f t="shared" si="298"/>
        <v>370951371.16391802</v>
      </c>
      <c r="AI345" s="13">
        <f t="shared" si="258"/>
        <v>16763.732445960341</v>
      </c>
      <c r="AJ345">
        <f t="shared" si="281"/>
        <v>370951420.03777355</v>
      </c>
      <c r="AK345" s="13">
        <f t="shared" si="259"/>
        <v>370952418.14796197</v>
      </c>
      <c r="AL345" s="37">
        <f t="shared" si="282"/>
        <v>628.5495075911399</v>
      </c>
      <c r="AM345" s="13">
        <f t="shared" si="260"/>
        <v>30762.916657339658</v>
      </c>
      <c r="AN345">
        <f t="shared" si="283"/>
        <v>718.23731125685322</v>
      </c>
      <c r="AO345" s="13">
        <f t="shared" si="261"/>
        <v>2813.5073827337451</v>
      </c>
      <c r="AP345" s="13">
        <f t="shared" si="299"/>
        <v>628.41966277274457</v>
      </c>
      <c r="AQ345" s="13">
        <f t="shared" si="262"/>
        <v>16763.732445960341</v>
      </c>
      <c r="AR345" s="13">
        <f t="shared" si="284"/>
        <v>677.29351830032579</v>
      </c>
      <c r="AS345" s="38">
        <f t="shared" si="263"/>
        <v>2813.5073827337451</v>
      </c>
      <c r="AT345" s="37">
        <f t="shared" si="285"/>
        <v>80763974.665005758</v>
      </c>
      <c r="AU345" s="13">
        <f t="shared" si="264"/>
        <v>33129.294861750393</v>
      </c>
      <c r="AV345">
        <f t="shared" si="286"/>
        <v>80764071.251871243</v>
      </c>
      <c r="AW345" s="13">
        <f t="shared" si="265"/>
        <v>80764377.431120396</v>
      </c>
      <c r="AX345" s="13">
        <f t="shared" si="300"/>
        <v>197675123.00301972</v>
      </c>
      <c r="AY345" s="13">
        <f t="shared" si="266"/>
        <v>16763.732445960341</v>
      </c>
      <c r="AZ345">
        <f t="shared" si="287"/>
        <v>197675171.87687525</v>
      </c>
      <c r="BA345" s="13">
        <f t="shared" si="267"/>
        <v>197675525.94803166</v>
      </c>
      <c r="BB345" s="37">
        <f t="shared" si="288"/>
        <v>112.97425663945214</v>
      </c>
      <c r="BC345" s="13">
        <f t="shared" si="268"/>
        <v>30762.916657339658</v>
      </c>
      <c r="BD345">
        <f t="shared" si="289"/>
        <v>202.66206030516543</v>
      </c>
      <c r="BE345" s="13">
        <f t="shared" si="269"/>
        <v>503.35057957927143</v>
      </c>
      <c r="BF345" s="13">
        <f t="shared" si="301"/>
        <v>112.84441182105685</v>
      </c>
      <c r="BG345" s="13">
        <f t="shared" si="270"/>
        <v>16763.732445960341</v>
      </c>
      <c r="BH345">
        <f t="shared" si="290"/>
        <v>161.71826734863802</v>
      </c>
      <c r="BI345" s="13">
        <f t="shared" si="271"/>
        <v>503.35057957927143</v>
      </c>
      <c r="BJ345" s="37">
        <f t="shared" si="291"/>
        <v>1.3160841587359395</v>
      </c>
      <c r="BK345" s="13">
        <f t="shared" si="272"/>
        <v>2366.3782044107429</v>
      </c>
      <c r="BL345">
        <f t="shared" si="292"/>
        <v>8.2151459791754231</v>
      </c>
      <c r="BM345" s="13">
        <f t="shared" si="273"/>
        <v>5.6772349545232395</v>
      </c>
      <c r="BN345" s="13">
        <f t="shared" si="302"/>
        <v>1.7748691837326502</v>
      </c>
      <c r="BO345" s="13">
        <f t="shared" si="274"/>
        <v>16763.732445960341</v>
      </c>
      <c r="BP345">
        <f t="shared" si="293"/>
        <v>50.648724711313818</v>
      </c>
      <c r="BQ345" s="13">
        <f t="shared" si="275"/>
        <v>5.6772349545232395</v>
      </c>
      <c r="BR345" s="37">
        <f t="shared" si="294"/>
        <v>186.01507445024774</v>
      </c>
      <c r="BS345" s="13">
        <f t="shared" si="276"/>
        <v>37862.051270571887</v>
      </c>
      <c r="BT345">
        <f t="shared" si="295"/>
        <v>296.40006357727947</v>
      </c>
      <c r="BU345" s="13">
        <f t="shared" si="277"/>
        <v>829.96785815000442</v>
      </c>
      <c r="BV345" s="13">
        <f t="shared" si="303"/>
        <v>117588208.32452293</v>
      </c>
      <c r="BW345" s="13">
        <f t="shared" si="278"/>
        <v>16763.732445960341</v>
      </c>
      <c r="BX345">
        <f t="shared" si="296"/>
        <v>117588257.19837846</v>
      </c>
      <c r="BY345" s="13">
        <f t="shared" si="279"/>
        <v>117588852.55430891</v>
      </c>
    </row>
    <row r="346" spans="29:77" x14ac:dyDescent="0.2">
      <c r="AC346">
        <v>344</v>
      </c>
      <c r="AD346" s="37">
        <f t="shared" si="280"/>
        <v>370951371.2937628</v>
      </c>
      <c r="AE346" s="13">
        <f t="shared" si="256"/>
        <v>30762.916657339658</v>
      </c>
      <c r="AF346">
        <f t="shared" si="297"/>
        <v>370951460.72084612</v>
      </c>
      <c r="AG346" s="13">
        <f t="shared" si="257"/>
        <v>370952418.14796197</v>
      </c>
      <c r="AH346" s="13">
        <f t="shared" si="298"/>
        <v>370951371.16391802</v>
      </c>
      <c r="AI346" s="13">
        <f t="shared" si="258"/>
        <v>16763.732445960341</v>
      </c>
      <c r="AJ346">
        <f t="shared" si="281"/>
        <v>370951419.89569837</v>
      </c>
      <c r="AK346" s="13">
        <f t="shared" si="259"/>
        <v>370952418.14796197</v>
      </c>
      <c r="AL346" s="37">
        <f t="shared" si="282"/>
        <v>628.5495075911399</v>
      </c>
      <c r="AM346" s="13">
        <f t="shared" si="260"/>
        <v>30762.916657339658</v>
      </c>
      <c r="AN346">
        <f t="shared" si="283"/>
        <v>717.97659089735987</v>
      </c>
      <c r="AO346" s="13">
        <f t="shared" si="261"/>
        <v>2813.5073827337451</v>
      </c>
      <c r="AP346" s="13">
        <f t="shared" si="299"/>
        <v>628.41966277274457</v>
      </c>
      <c r="AQ346" s="13">
        <f t="shared" si="262"/>
        <v>16763.732445960341</v>
      </c>
      <c r="AR346" s="13">
        <f t="shared" si="284"/>
        <v>677.15144313890835</v>
      </c>
      <c r="AS346" s="38">
        <f t="shared" si="263"/>
        <v>2813.5073827337451</v>
      </c>
      <c r="AT346" s="37">
        <f t="shared" si="285"/>
        <v>80763974.665005758</v>
      </c>
      <c r="AU346" s="13">
        <f t="shared" si="264"/>
        <v>33129.294861750393</v>
      </c>
      <c r="AV346">
        <f t="shared" si="286"/>
        <v>80764070.971095473</v>
      </c>
      <c r="AW346" s="13">
        <f t="shared" si="265"/>
        <v>80764377.431120396</v>
      </c>
      <c r="AX346" s="13">
        <f t="shared" si="300"/>
        <v>197675123.00301972</v>
      </c>
      <c r="AY346" s="13">
        <f t="shared" si="266"/>
        <v>16763.732445960341</v>
      </c>
      <c r="AZ346">
        <f t="shared" si="287"/>
        <v>197675171.7348001</v>
      </c>
      <c r="BA346" s="13">
        <f t="shared" si="267"/>
        <v>197675525.94803166</v>
      </c>
      <c r="BB346" s="37">
        <f t="shared" si="288"/>
        <v>112.97425663945214</v>
      </c>
      <c r="BC346" s="13">
        <f t="shared" si="268"/>
        <v>30762.916657339658</v>
      </c>
      <c r="BD346">
        <f t="shared" si="289"/>
        <v>202.40133994567208</v>
      </c>
      <c r="BE346" s="13">
        <f t="shared" si="269"/>
        <v>503.35057957927143</v>
      </c>
      <c r="BF346" s="13">
        <f t="shared" si="301"/>
        <v>112.84441182105685</v>
      </c>
      <c r="BG346" s="13">
        <f t="shared" si="270"/>
        <v>16763.732445960341</v>
      </c>
      <c r="BH346">
        <f t="shared" si="290"/>
        <v>161.57619218722064</v>
      </c>
      <c r="BI346" s="13">
        <f t="shared" si="271"/>
        <v>503.35057957927143</v>
      </c>
      <c r="BJ346" s="37">
        <f t="shared" si="291"/>
        <v>1.3160841587359395</v>
      </c>
      <c r="BK346" s="13">
        <f t="shared" si="272"/>
        <v>2366.3782044107429</v>
      </c>
      <c r="BL346">
        <f t="shared" si="292"/>
        <v>8.1950905669067033</v>
      </c>
      <c r="BM346" s="13">
        <f t="shared" si="273"/>
        <v>5.6772349545232395</v>
      </c>
      <c r="BN346" s="13">
        <f t="shared" si="302"/>
        <v>1.7748691837326502</v>
      </c>
      <c r="BO346" s="13">
        <f t="shared" si="274"/>
        <v>16763.732445960341</v>
      </c>
      <c r="BP346">
        <f t="shared" si="293"/>
        <v>50.50664954989643</v>
      </c>
      <c r="BQ346" s="13">
        <f t="shared" si="275"/>
        <v>5.6772349545232395</v>
      </c>
      <c r="BR346" s="37">
        <f t="shared" si="294"/>
        <v>186.01507445024774</v>
      </c>
      <c r="BS346" s="13">
        <f t="shared" si="276"/>
        <v>37862.051270571887</v>
      </c>
      <c r="BT346">
        <f t="shared" si="295"/>
        <v>296.07917698097998</v>
      </c>
      <c r="BU346" s="13">
        <f t="shared" si="277"/>
        <v>829.96785815000442</v>
      </c>
      <c r="BV346" s="13">
        <f t="shared" si="303"/>
        <v>117588208.32452293</v>
      </c>
      <c r="BW346" s="13">
        <f t="shared" si="278"/>
        <v>16763.732445960341</v>
      </c>
      <c r="BX346">
        <f t="shared" si="296"/>
        <v>117588257.05630329</v>
      </c>
      <c r="BY346" s="13">
        <f t="shared" si="279"/>
        <v>117588852.55430891</v>
      </c>
    </row>
    <row r="347" spans="29:77" x14ac:dyDescent="0.2">
      <c r="AC347">
        <v>345</v>
      </c>
      <c r="AD347" s="37">
        <f t="shared" si="280"/>
        <v>370951371.2937628</v>
      </c>
      <c r="AE347" s="13">
        <f t="shared" si="256"/>
        <v>30762.916657339658</v>
      </c>
      <c r="AF347">
        <f t="shared" si="297"/>
        <v>370951460.4616372</v>
      </c>
      <c r="AG347" s="13">
        <f t="shared" si="257"/>
        <v>370952418.14796197</v>
      </c>
      <c r="AH347" s="13">
        <f t="shared" si="298"/>
        <v>370951371.16391802</v>
      </c>
      <c r="AI347" s="13">
        <f t="shared" si="258"/>
        <v>16763.732445960341</v>
      </c>
      <c r="AJ347">
        <f t="shared" si="281"/>
        <v>370951419.75444686</v>
      </c>
      <c r="AK347" s="13">
        <f t="shared" si="259"/>
        <v>370952418.14796197</v>
      </c>
      <c r="AL347" s="37">
        <f t="shared" si="282"/>
        <v>628.5495075911399</v>
      </c>
      <c r="AM347" s="13">
        <f t="shared" si="260"/>
        <v>30762.916657339658</v>
      </c>
      <c r="AN347">
        <f t="shared" si="283"/>
        <v>717.71738196024035</v>
      </c>
      <c r="AO347" s="13">
        <f t="shared" si="261"/>
        <v>2813.5073827337451</v>
      </c>
      <c r="AP347" s="13">
        <f t="shared" si="299"/>
        <v>628.41966277274457</v>
      </c>
      <c r="AQ347" s="13">
        <f t="shared" si="262"/>
        <v>16763.732445960341</v>
      </c>
      <c r="AR347" s="13">
        <f t="shared" si="284"/>
        <v>677.01019160161513</v>
      </c>
      <c r="AS347" s="38">
        <f t="shared" si="263"/>
        <v>2813.5073827337451</v>
      </c>
      <c r="AT347" s="37">
        <f t="shared" si="285"/>
        <v>80763974.665005758</v>
      </c>
      <c r="AU347" s="13">
        <f t="shared" si="264"/>
        <v>33129.294861750393</v>
      </c>
      <c r="AV347">
        <f t="shared" si="286"/>
        <v>80764070.691947386</v>
      </c>
      <c r="AW347" s="13">
        <f t="shared" si="265"/>
        <v>80764377.431120396</v>
      </c>
      <c r="AX347" s="13">
        <f t="shared" si="300"/>
        <v>197675123.00301972</v>
      </c>
      <c r="AY347" s="13">
        <f t="shared" si="266"/>
        <v>16763.732445960341</v>
      </c>
      <c r="AZ347">
        <f t="shared" si="287"/>
        <v>197675171.59354854</v>
      </c>
      <c r="BA347" s="13">
        <f t="shared" si="267"/>
        <v>197675525.94803166</v>
      </c>
      <c r="BB347" s="37">
        <f t="shared" si="288"/>
        <v>112.97425663945214</v>
      </c>
      <c r="BC347" s="13">
        <f t="shared" si="268"/>
        <v>30762.916657339658</v>
      </c>
      <c r="BD347">
        <f t="shared" si="289"/>
        <v>202.14213100855261</v>
      </c>
      <c r="BE347" s="13">
        <f t="shared" si="269"/>
        <v>503.35057957927143</v>
      </c>
      <c r="BF347" s="13">
        <f t="shared" si="301"/>
        <v>112.84441182105685</v>
      </c>
      <c r="BG347" s="13">
        <f t="shared" si="270"/>
        <v>16763.732445960341</v>
      </c>
      <c r="BH347">
        <f t="shared" si="290"/>
        <v>161.4349406499274</v>
      </c>
      <c r="BI347" s="13">
        <f t="shared" si="271"/>
        <v>503.35057957927143</v>
      </c>
      <c r="BJ347" s="37">
        <f t="shared" si="291"/>
        <v>1.3160841587359395</v>
      </c>
      <c r="BK347" s="13">
        <f t="shared" si="272"/>
        <v>2366.3782044107429</v>
      </c>
      <c r="BL347">
        <f t="shared" si="292"/>
        <v>8.1751514178975135</v>
      </c>
      <c r="BM347" s="13">
        <f t="shared" si="273"/>
        <v>5.6772349545232395</v>
      </c>
      <c r="BN347" s="13">
        <f t="shared" si="302"/>
        <v>1.7748691837326502</v>
      </c>
      <c r="BO347" s="13">
        <f t="shared" si="274"/>
        <v>16763.732445960341</v>
      </c>
      <c r="BP347">
        <f t="shared" si="293"/>
        <v>50.365398012603201</v>
      </c>
      <c r="BQ347" s="13">
        <f t="shared" si="275"/>
        <v>5.6772349545232395</v>
      </c>
      <c r="BR347" s="37">
        <f t="shared" si="294"/>
        <v>186.01507445024774</v>
      </c>
      <c r="BS347" s="13">
        <f t="shared" si="276"/>
        <v>37862.051270571887</v>
      </c>
      <c r="BT347">
        <f t="shared" si="295"/>
        <v>295.76015059683289</v>
      </c>
      <c r="BU347" s="13">
        <f t="shared" si="277"/>
        <v>829.96785815000442</v>
      </c>
      <c r="BV347" s="13">
        <f t="shared" si="303"/>
        <v>117588208.32452293</v>
      </c>
      <c r="BW347" s="13">
        <f t="shared" si="278"/>
        <v>16763.732445960341</v>
      </c>
      <c r="BX347">
        <f t="shared" si="296"/>
        <v>117588256.91505176</v>
      </c>
      <c r="BY347" s="13">
        <f t="shared" si="279"/>
        <v>117588852.55430891</v>
      </c>
    </row>
    <row r="348" spans="29:77" x14ac:dyDescent="0.2">
      <c r="AC348">
        <v>346</v>
      </c>
      <c r="AD348" s="37">
        <f t="shared" si="280"/>
        <v>370951371.2937628</v>
      </c>
      <c r="AE348" s="13">
        <f t="shared" si="256"/>
        <v>30762.916657339658</v>
      </c>
      <c r="AF348">
        <f t="shared" si="297"/>
        <v>370951460.20392656</v>
      </c>
      <c r="AG348" s="13">
        <f t="shared" si="257"/>
        <v>370952418.14796197</v>
      </c>
      <c r="AH348" s="13">
        <f t="shared" si="298"/>
        <v>370951371.16391802</v>
      </c>
      <c r="AI348" s="13">
        <f t="shared" si="258"/>
        <v>16763.732445960341</v>
      </c>
      <c r="AJ348">
        <f t="shared" si="281"/>
        <v>370951419.61401176</v>
      </c>
      <c r="AK348" s="13">
        <f t="shared" si="259"/>
        <v>370952418.14796197</v>
      </c>
      <c r="AL348" s="37">
        <f t="shared" si="282"/>
        <v>628.5495075911399</v>
      </c>
      <c r="AM348" s="13">
        <f t="shared" si="260"/>
        <v>30762.916657339658</v>
      </c>
      <c r="AN348">
        <f t="shared" si="283"/>
        <v>717.45967134067644</v>
      </c>
      <c r="AO348" s="13">
        <f t="shared" si="261"/>
        <v>2813.5073827337451</v>
      </c>
      <c r="AP348" s="13">
        <f t="shared" si="299"/>
        <v>628.41966277274457</v>
      </c>
      <c r="AQ348" s="13">
        <f t="shared" si="262"/>
        <v>16763.732445960341</v>
      </c>
      <c r="AR348" s="13">
        <f t="shared" si="284"/>
        <v>676.8697565471964</v>
      </c>
      <c r="AS348" s="38">
        <f t="shared" si="263"/>
        <v>2813.5073827337451</v>
      </c>
      <c r="AT348" s="37">
        <f t="shared" si="285"/>
        <v>80763974.665005758</v>
      </c>
      <c r="AU348" s="13">
        <f t="shared" si="264"/>
        <v>33129.294861750393</v>
      </c>
      <c r="AV348">
        <f t="shared" si="286"/>
        <v>80764070.414412871</v>
      </c>
      <c r="AW348" s="13">
        <f t="shared" si="265"/>
        <v>80764377.431120396</v>
      </c>
      <c r="AX348" s="13">
        <f t="shared" si="300"/>
        <v>197675123.00301972</v>
      </c>
      <c r="AY348" s="13">
        <f t="shared" si="266"/>
        <v>16763.732445960341</v>
      </c>
      <c r="AZ348">
        <f t="shared" si="287"/>
        <v>197675171.4531135</v>
      </c>
      <c r="BA348" s="13">
        <f t="shared" si="267"/>
        <v>197675525.94803166</v>
      </c>
      <c r="BB348" s="37">
        <f t="shared" si="288"/>
        <v>112.97425663945214</v>
      </c>
      <c r="BC348" s="13">
        <f t="shared" si="268"/>
        <v>30762.916657339658</v>
      </c>
      <c r="BD348">
        <f t="shared" si="289"/>
        <v>201.8844203889887</v>
      </c>
      <c r="BE348" s="13">
        <f t="shared" si="269"/>
        <v>503.35057957927143</v>
      </c>
      <c r="BF348" s="13">
        <f t="shared" si="301"/>
        <v>112.84441182105685</v>
      </c>
      <c r="BG348" s="13">
        <f t="shared" si="270"/>
        <v>16763.732445960341</v>
      </c>
      <c r="BH348">
        <f t="shared" si="290"/>
        <v>161.2945055955087</v>
      </c>
      <c r="BI348" s="13">
        <f t="shared" si="271"/>
        <v>503.35057957927143</v>
      </c>
      <c r="BJ348" s="37">
        <f t="shared" si="291"/>
        <v>1.3160841587359395</v>
      </c>
      <c r="BK348" s="13">
        <f t="shared" si="272"/>
        <v>2366.3782044107429</v>
      </c>
      <c r="BL348">
        <f t="shared" si="292"/>
        <v>8.1553275240849068</v>
      </c>
      <c r="BM348" s="13">
        <f t="shared" si="273"/>
        <v>5.6772349545232395</v>
      </c>
      <c r="BN348" s="13">
        <f t="shared" si="302"/>
        <v>1.7748691837326502</v>
      </c>
      <c r="BO348" s="13">
        <f t="shared" si="274"/>
        <v>16763.732445960341</v>
      </c>
      <c r="BP348">
        <f t="shared" si="293"/>
        <v>50.224962958184499</v>
      </c>
      <c r="BQ348" s="13">
        <f t="shared" si="275"/>
        <v>5.6772349545232395</v>
      </c>
      <c r="BR348" s="37">
        <f t="shared" si="294"/>
        <v>186.01507445024774</v>
      </c>
      <c r="BS348" s="13">
        <f t="shared" si="276"/>
        <v>37862.051270571887</v>
      </c>
      <c r="BT348">
        <f t="shared" si="295"/>
        <v>295.44296829583124</v>
      </c>
      <c r="BU348" s="13">
        <f t="shared" si="277"/>
        <v>829.96785815000442</v>
      </c>
      <c r="BV348" s="13">
        <f t="shared" si="303"/>
        <v>117588208.32452293</v>
      </c>
      <c r="BW348" s="13">
        <f t="shared" si="278"/>
        <v>16763.732445960341</v>
      </c>
      <c r="BX348">
        <f t="shared" si="296"/>
        <v>117588256.7746167</v>
      </c>
      <c r="BY348" s="13">
        <f t="shared" si="279"/>
        <v>117588852.55430891</v>
      </c>
    </row>
    <row r="349" spans="29:77" x14ac:dyDescent="0.2">
      <c r="AC349">
        <v>347</v>
      </c>
      <c r="AD349" s="37">
        <f t="shared" si="280"/>
        <v>370951371.2937628</v>
      </c>
      <c r="AE349" s="13">
        <f t="shared" si="256"/>
        <v>30762.916657339658</v>
      </c>
      <c r="AF349">
        <f t="shared" si="297"/>
        <v>370951459.94770128</v>
      </c>
      <c r="AG349" s="13">
        <f t="shared" si="257"/>
        <v>370952418.14796197</v>
      </c>
      <c r="AH349" s="13">
        <f t="shared" si="298"/>
        <v>370951371.16391802</v>
      </c>
      <c r="AI349" s="13">
        <f t="shared" si="258"/>
        <v>16763.732445960341</v>
      </c>
      <c r="AJ349">
        <f t="shared" si="281"/>
        <v>370951419.47438616</v>
      </c>
      <c r="AK349" s="13">
        <f t="shared" si="259"/>
        <v>370952418.14796197</v>
      </c>
      <c r="AL349" s="37">
        <f t="shared" si="282"/>
        <v>628.5495075911399</v>
      </c>
      <c r="AM349" s="13">
        <f t="shared" si="260"/>
        <v>30762.916657339658</v>
      </c>
      <c r="AN349">
        <f t="shared" si="283"/>
        <v>717.20344608491416</v>
      </c>
      <c r="AO349" s="13">
        <f t="shared" si="261"/>
        <v>2813.5073827337451</v>
      </c>
      <c r="AP349" s="13">
        <f t="shared" si="299"/>
        <v>628.41966277274457</v>
      </c>
      <c r="AQ349" s="13">
        <f t="shared" si="262"/>
        <v>16763.732445960341</v>
      </c>
      <c r="AR349" s="13">
        <f t="shared" si="284"/>
        <v>676.73013091672249</v>
      </c>
      <c r="AS349" s="38">
        <f t="shared" si="263"/>
        <v>2813.5073827337451</v>
      </c>
      <c r="AT349" s="37">
        <f t="shared" si="285"/>
        <v>80763974.665005758</v>
      </c>
      <c r="AU349" s="13">
        <f t="shared" si="264"/>
        <v>33129.294861750393</v>
      </c>
      <c r="AV349">
        <f t="shared" si="286"/>
        <v>80764070.138477981</v>
      </c>
      <c r="AW349" s="13">
        <f t="shared" si="265"/>
        <v>80764377.431120396</v>
      </c>
      <c r="AX349" s="13">
        <f t="shared" si="300"/>
        <v>197675123.00301972</v>
      </c>
      <c r="AY349" s="13">
        <f t="shared" si="266"/>
        <v>16763.732445960341</v>
      </c>
      <c r="AZ349">
        <f t="shared" si="287"/>
        <v>197675171.31348786</v>
      </c>
      <c r="BA349" s="13">
        <f t="shared" si="267"/>
        <v>197675525.94803166</v>
      </c>
      <c r="BB349" s="37">
        <f t="shared" si="288"/>
        <v>112.97425663945214</v>
      </c>
      <c r="BC349" s="13">
        <f t="shared" si="268"/>
        <v>30762.916657339658</v>
      </c>
      <c r="BD349">
        <f t="shared" si="289"/>
        <v>201.62819513322637</v>
      </c>
      <c r="BE349" s="13">
        <f t="shared" si="269"/>
        <v>503.35057957927143</v>
      </c>
      <c r="BF349" s="13">
        <f t="shared" si="301"/>
        <v>112.84441182105685</v>
      </c>
      <c r="BG349" s="13">
        <f t="shared" si="270"/>
        <v>16763.732445960341</v>
      </c>
      <c r="BH349">
        <f t="shared" si="290"/>
        <v>161.15487996503478</v>
      </c>
      <c r="BI349" s="13">
        <f t="shared" si="271"/>
        <v>503.35057957927143</v>
      </c>
      <c r="BJ349" s="37">
        <f t="shared" si="291"/>
        <v>1.3160841587359395</v>
      </c>
      <c r="BK349" s="13">
        <f t="shared" si="272"/>
        <v>2366.3782044107429</v>
      </c>
      <c r="BL349">
        <f t="shared" si="292"/>
        <v>8.135617889026264</v>
      </c>
      <c r="BM349" s="13">
        <f t="shared" si="273"/>
        <v>5.6772349545232395</v>
      </c>
      <c r="BN349" s="13">
        <f t="shared" si="302"/>
        <v>1.7748691837326502</v>
      </c>
      <c r="BO349" s="13">
        <f t="shared" si="274"/>
        <v>16763.732445960341</v>
      </c>
      <c r="BP349">
        <f t="shared" si="293"/>
        <v>50.085337327710576</v>
      </c>
      <c r="BQ349" s="13">
        <f t="shared" si="275"/>
        <v>5.6772349545232395</v>
      </c>
      <c r="BR349" s="37">
        <f t="shared" si="294"/>
        <v>186.01507445024774</v>
      </c>
      <c r="BS349" s="13">
        <f t="shared" si="276"/>
        <v>37862.051270571887</v>
      </c>
      <c r="BT349">
        <f t="shared" si="295"/>
        <v>295.12761413489295</v>
      </c>
      <c r="BU349" s="13">
        <f t="shared" si="277"/>
        <v>829.96785815000442</v>
      </c>
      <c r="BV349" s="13">
        <f t="shared" si="303"/>
        <v>117588208.32452293</v>
      </c>
      <c r="BW349" s="13">
        <f t="shared" si="278"/>
        <v>16763.732445960341</v>
      </c>
      <c r="BX349">
        <f t="shared" si="296"/>
        <v>117588256.63499106</v>
      </c>
      <c r="BY349" s="13">
        <f t="shared" si="279"/>
        <v>117588852.55430891</v>
      </c>
    </row>
    <row r="350" spans="29:77" x14ac:dyDescent="0.2">
      <c r="AC350">
        <v>348</v>
      </c>
      <c r="AD350" s="37">
        <f t="shared" si="280"/>
        <v>370951371.2937628</v>
      </c>
      <c r="AE350" s="13">
        <f t="shared" si="256"/>
        <v>30762.916657339658</v>
      </c>
      <c r="AF350">
        <f t="shared" si="297"/>
        <v>370951459.69294858</v>
      </c>
      <c r="AG350" s="13">
        <f t="shared" si="257"/>
        <v>370952418.14796197</v>
      </c>
      <c r="AH350" s="13">
        <f t="shared" si="298"/>
        <v>370951371.16391802</v>
      </c>
      <c r="AI350" s="13">
        <f t="shared" si="258"/>
        <v>16763.732445960341</v>
      </c>
      <c r="AJ350">
        <f t="shared" si="281"/>
        <v>370951419.335563</v>
      </c>
      <c r="AK350" s="13">
        <f t="shared" si="259"/>
        <v>370952418.14796197</v>
      </c>
      <c r="AL350" s="37">
        <f t="shared" si="282"/>
        <v>628.5495075911399</v>
      </c>
      <c r="AM350" s="13">
        <f t="shared" si="260"/>
        <v>30762.916657339658</v>
      </c>
      <c r="AN350">
        <f t="shared" si="283"/>
        <v>716.94869338809292</v>
      </c>
      <c r="AO350" s="13">
        <f t="shared" si="261"/>
        <v>2813.5073827337451</v>
      </c>
      <c r="AP350" s="13">
        <f t="shared" si="299"/>
        <v>628.41966277274457</v>
      </c>
      <c r="AQ350" s="13">
        <f t="shared" si="262"/>
        <v>16763.732445960341</v>
      </c>
      <c r="AR350" s="13">
        <f t="shared" si="284"/>
        <v>676.59130773240076</v>
      </c>
      <c r="AS350" s="38">
        <f t="shared" si="263"/>
        <v>2813.5073827337451</v>
      </c>
      <c r="AT350" s="37">
        <f t="shared" si="285"/>
        <v>80763974.665005758</v>
      </c>
      <c r="AU350" s="13">
        <f t="shared" si="264"/>
        <v>33129.294861750393</v>
      </c>
      <c r="AV350">
        <f t="shared" si="286"/>
        <v>80764069.864128917</v>
      </c>
      <c r="AW350" s="13">
        <f t="shared" si="265"/>
        <v>80764377.431120396</v>
      </c>
      <c r="AX350" s="13">
        <f t="shared" si="300"/>
        <v>197675123.00301972</v>
      </c>
      <c r="AY350" s="13">
        <f t="shared" si="266"/>
        <v>16763.732445960341</v>
      </c>
      <c r="AZ350">
        <f t="shared" si="287"/>
        <v>197675171.17466468</v>
      </c>
      <c r="BA350" s="13">
        <f t="shared" si="267"/>
        <v>197675525.94803166</v>
      </c>
      <c r="BB350" s="37">
        <f t="shared" si="288"/>
        <v>112.97425663945214</v>
      </c>
      <c r="BC350" s="13">
        <f t="shared" si="268"/>
        <v>30762.916657339658</v>
      </c>
      <c r="BD350">
        <f t="shared" si="289"/>
        <v>201.37344243640518</v>
      </c>
      <c r="BE350" s="13">
        <f t="shared" si="269"/>
        <v>503.35057957927143</v>
      </c>
      <c r="BF350" s="13">
        <f t="shared" si="301"/>
        <v>112.84441182105685</v>
      </c>
      <c r="BG350" s="13">
        <f t="shared" si="270"/>
        <v>16763.732445960341</v>
      </c>
      <c r="BH350">
        <f t="shared" si="290"/>
        <v>161.016056780713</v>
      </c>
      <c r="BI350" s="13">
        <f t="shared" si="271"/>
        <v>503.35057957927143</v>
      </c>
      <c r="BJ350" s="37">
        <f t="shared" si="291"/>
        <v>1.3160841587359395</v>
      </c>
      <c r="BK350" s="13">
        <f t="shared" si="272"/>
        <v>2366.3782044107429</v>
      </c>
      <c r="BL350">
        <f t="shared" si="292"/>
        <v>8.1160215277323271</v>
      </c>
      <c r="BM350" s="13">
        <f t="shared" si="273"/>
        <v>5.6772349545232395</v>
      </c>
      <c r="BN350" s="13">
        <f t="shared" si="302"/>
        <v>1.7748691837326502</v>
      </c>
      <c r="BO350" s="13">
        <f t="shared" si="274"/>
        <v>16763.732445960341</v>
      </c>
      <c r="BP350">
        <f t="shared" si="293"/>
        <v>49.946514143388796</v>
      </c>
      <c r="BQ350" s="13">
        <f t="shared" si="275"/>
        <v>5.6772349545232395</v>
      </c>
      <c r="BR350" s="37">
        <f t="shared" si="294"/>
        <v>186.01507445024774</v>
      </c>
      <c r="BS350" s="13">
        <f t="shared" si="276"/>
        <v>37862.051270571887</v>
      </c>
      <c r="BT350">
        <f t="shared" si="295"/>
        <v>294.81407235418993</v>
      </c>
      <c r="BU350" s="13">
        <f t="shared" si="277"/>
        <v>829.96785815000442</v>
      </c>
      <c r="BV350" s="13">
        <f t="shared" si="303"/>
        <v>117588208.32452293</v>
      </c>
      <c r="BW350" s="13">
        <f t="shared" si="278"/>
        <v>16763.732445960341</v>
      </c>
      <c r="BX350">
        <f t="shared" si="296"/>
        <v>117588256.49616788</v>
      </c>
      <c r="BY350" s="13">
        <f t="shared" si="279"/>
        <v>117588852.55430891</v>
      </c>
    </row>
    <row r="351" spans="29:77" x14ac:dyDescent="0.2">
      <c r="AC351">
        <v>349</v>
      </c>
      <c r="AD351" s="37">
        <f t="shared" si="280"/>
        <v>370951371.2937628</v>
      </c>
      <c r="AE351" s="13">
        <f t="shared" si="256"/>
        <v>30762.916657339658</v>
      </c>
      <c r="AF351">
        <f t="shared" si="297"/>
        <v>370951459.43965578</v>
      </c>
      <c r="AG351" s="13">
        <f t="shared" si="257"/>
        <v>370952418.14796197</v>
      </c>
      <c r="AH351" s="13">
        <f t="shared" si="298"/>
        <v>370951371.16391802</v>
      </c>
      <c r="AI351" s="13">
        <f t="shared" si="258"/>
        <v>16763.732445960341</v>
      </c>
      <c r="AJ351">
        <f t="shared" si="281"/>
        <v>370951419.19753534</v>
      </c>
      <c r="AK351" s="13">
        <f t="shared" si="259"/>
        <v>370952418.14796197</v>
      </c>
      <c r="AL351" s="37">
        <f t="shared" si="282"/>
        <v>628.5495075911399</v>
      </c>
      <c r="AM351" s="13">
        <f t="shared" si="260"/>
        <v>30762.916657339658</v>
      </c>
      <c r="AN351">
        <f t="shared" si="283"/>
        <v>716.69540059211317</v>
      </c>
      <c r="AO351" s="13">
        <f t="shared" si="261"/>
        <v>2813.5073827337451</v>
      </c>
      <c r="AP351" s="13">
        <f t="shared" si="299"/>
        <v>628.41966277274457</v>
      </c>
      <c r="AQ351" s="13">
        <f t="shared" si="262"/>
        <v>16763.732445960341</v>
      </c>
      <c r="AR351" s="13">
        <f t="shared" si="284"/>
        <v>676.45328009641321</v>
      </c>
      <c r="AS351" s="38">
        <f t="shared" si="263"/>
        <v>2813.5073827337451</v>
      </c>
      <c r="AT351" s="37">
        <f t="shared" si="285"/>
        <v>80763974.665005758</v>
      </c>
      <c r="AU351" s="13">
        <f t="shared" si="264"/>
        <v>33129.294861750393</v>
      </c>
      <c r="AV351">
        <f t="shared" si="286"/>
        <v>80764069.59135206</v>
      </c>
      <c r="AW351" s="13">
        <f t="shared" si="265"/>
        <v>80764377.431120396</v>
      </c>
      <c r="AX351" s="13">
        <f t="shared" si="300"/>
        <v>197675123.00301972</v>
      </c>
      <c r="AY351" s="13">
        <f t="shared" si="266"/>
        <v>16763.732445960341</v>
      </c>
      <c r="AZ351">
        <f t="shared" si="287"/>
        <v>197675171.03663704</v>
      </c>
      <c r="BA351" s="13">
        <f t="shared" si="267"/>
        <v>197675525.94803166</v>
      </c>
      <c r="BB351" s="37">
        <f t="shared" si="288"/>
        <v>112.97425663945214</v>
      </c>
      <c r="BC351" s="13">
        <f t="shared" si="268"/>
        <v>30762.916657339658</v>
      </c>
      <c r="BD351">
        <f t="shared" si="289"/>
        <v>201.12014964042538</v>
      </c>
      <c r="BE351" s="13">
        <f t="shared" si="269"/>
        <v>503.35057957927143</v>
      </c>
      <c r="BF351" s="13">
        <f t="shared" si="301"/>
        <v>112.84441182105685</v>
      </c>
      <c r="BG351" s="13">
        <f t="shared" si="270"/>
        <v>16763.732445960341</v>
      </c>
      <c r="BH351">
        <f t="shared" si="290"/>
        <v>160.87802914472545</v>
      </c>
      <c r="BI351" s="13">
        <f t="shared" si="271"/>
        <v>503.35057957927143</v>
      </c>
      <c r="BJ351" s="37">
        <f t="shared" si="291"/>
        <v>1.3160841587359395</v>
      </c>
      <c r="BK351" s="13">
        <f t="shared" si="272"/>
        <v>2366.3782044107429</v>
      </c>
      <c r="BL351">
        <f t="shared" si="292"/>
        <v>8.0965374665031113</v>
      </c>
      <c r="BM351" s="13">
        <f t="shared" si="273"/>
        <v>5.6772349545232395</v>
      </c>
      <c r="BN351" s="13">
        <f t="shared" si="302"/>
        <v>1.7748691837326502</v>
      </c>
      <c r="BO351" s="13">
        <f t="shared" si="274"/>
        <v>16763.732445960341</v>
      </c>
      <c r="BP351">
        <f t="shared" si="293"/>
        <v>49.808486507401248</v>
      </c>
      <c r="BQ351" s="13">
        <f t="shared" si="275"/>
        <v>5.6772349545232395</v>
      </c>
      <c r="BR351" s="37">
        <f t="shared" si="294"/>
        <v>186.01507445024774</v>
      </c>
      <c r="BS351" s="13">
        <f t="shared" si="276"/>
        <v>37862.051270571887</v>
      </c>
      <c r="BT351">
        <f t="shared" si="295"/>
        <v>294.50232737452245</v>
      </c>
      <c r="BU351" s="13">
        <f t="shared" si="277"/>
        <v>829.96785815000442</v>
      </c>
      <c r="BV351" s="13">
        <f t="shared" si="303"/>
        <v>117588208.32452293</v>
      </c>
      <c r="BW351" s="13">
        <f t="shared" si="278"/>
        <v>16763.732445960341</v>
      </c>
      <c r="BX351">
        <f t="shared" si="296"/>
        <v>117588256.35814025</v>
      </c>
      <c r="BY351" s="13">
        <f t="shared" si="279"/>
        <v>117588852.55430891</v>
      </c>
    </row>
    <row r="352" spans="29:77" x14ac:dyDescent="0.2">
      <c r="AC352">
        <v>350</v>
      </c>
      <c r="AD352" s="37">
        <f t="shared" si="280"/>
        <v>370951371.2937628</v>
      </c>
      <c r="AE352" s="13">
        <f t="shared" si="256"/>
        <v>30762.916657339658</v>
      </c>
      <c r="AF352">
        <f t="shared" si="297"/>
        <v>370951459.18781042</v>
      </c>
      <c r="AG352" s="13">
        <f t="shared" si="257"/>
        <v>370952418.14796197</v>
      </c>
      <c r="AH352" s="13">
        <f t="shared" si="298"/>
        <v>370951371.16391802</v>
      </c>
      <c r="AI352" s="13">
        <f t="shared" si="258"/>
        <v>16763.732445960341</v>
      </c>
      <c r="AJ352">
        <f t="shared" si="281"/>
        <v>370951419.06029642</v>
      </c>
      <c r="AK352" s="13">
        <f t="shared" si="259"/>
        <v>370952418.14796197</v>
      </c>
      <c r="AL352" s="37">
        <f t="shared" si="282"/>
        <v>628.5495075911399</v>
      </c>
      <c r="AM352" s="13">
        <f t="shared" si="260"/>
        <v>30762.916657339658</v>
      </c>
      <c r="AN352">
        <f t="shared" si="283"/>
        <v>716.44355518353893</v>
      </c>
      <c r="AO352" s="13">
        <f t="shared" si="261"/>
        <v>2813.5073827337451</v>
      </c>
      <c r="AP352" s="13">
        <f t="shared" si="299"/>
        <v>628.41966277274457</v>
      </c>
      <c r="AQ352" s="13">
        <f t="shared" si="262"/>
        <v>16763.732445960341</v>
      </c>
      <c r="AR352" s="13">
        <f t="shared" si="284"/>
        <v>676.31604118977407</v>
      </c>
      <c r="AS352" s="38">
        <f t="shared" si="263"/>
        <v>2813.5073827337451</v>
      </c>
      <c r="AT352" s="37">
        <f t="shared" si="285"/>
        <v>80763974.665005758</v>
      </c>
      <c r="AU352" s="13">
        <f t="shared" si="264"/>
        <v>33129.294861750393</v>
      </c>
      <c r="AV352">
        <f t="shared" si="286"/>
        <v>80764069.320133939</v>
      </c>
      <c r="AW352" s="13">
        <f t="shared" si="265"/>
        <v>80764377.431120396</v>
      </c>
      <c r="AX352" s="13">
        <f t="shared" si="300"/>
        <v>197675123.00301972</v>
      </c>
      <c r="AY352" s="13">
        <f t="shared" si="266"/>
        <v>16763.732445960341</v>
      </c>
      <c r="AZ352">
        <f t="shared" si="287"/>
        <v>197675170.89939815</v>
      </c>
      <c r="BA352" s="13">
        <f t="shared" si="267"/>
        <v>197675525.94803166</v>
      </c>
      <c r="BB352" s="37">
        <f t="shared" si="288"/>
        <v>112.97425663945214</v>
      </c>
      <c r="BC352" s="13">
        <f t="shared" si="268"/>
        <v>30762.916657339658</v>
      </c>
      <c r="BD352">
        <f t="shared" si="289"/>
        <v>200.86830423185114</v>
      </c>
      <c r="BE352" s="13">
        <f t="shared" si="269"/>
        <v>503.35057957927143</v>
      </c>
      <c r="BF352" s="13">
        <f t="shared" si="301"/>
        <v>112.84441182105685</v>
      </c>
      <c r="BG352" s="13">
        <f t="shared" si="270"/>
        <v>16763.732445960341</v>
      </c>
      <c r="BH352">
        <f t="shared" si="290"/>
        <v>160.74079023808639</v>
      </c>
      <c r="BI352" s="13">
        <f t="shared" si="271"/>
        <v>503.35057957927143</v>
      </c>
      <c r="BJ352" s="37">
        <f t="shared" si="291"/>
        <v>1.3160841587359395</v>
      </c>
      <c r="BK352" s="13">
        <f t="shared" si="272"/>
        <v>2366.3782044107429</v>
      </c>
      <c r="BL352">
        <f t="shared" si="292"/>
        <v>8.0771647427666338</v>
      </c>
      <c r="BM352" s="13">
        <f t="shared" si="273"/>
        <v>5.6772349545232395</v>
      </c>
      <c r="BN352" s="13">
        <f t="shared" si="302"/>
        <v>1.7748691837326502</v>
      </c>
      <c r="BO352" s="13">
        <f t="shared" si="274"/>
        <v>16763.732445960341</v>
      </c>
      <c r="BP352">
        <f t="shared" si="293"/>
        <v>49.671247600762193</v>
      </c>
      <c r="BQ352" s="13">
        <f t="shared" si="275"/>
        <v>5.6772349545232395</v>
      </c>
      <c r="BR352" s="37">
        <f t="shared" si="294"/>
        <v>186.01507445024774</v>
      </c>
      <c r="BS352" s="13">
        <f t="shared" si="276"/>
        <v>37862.051270571887</v>
      </c>
      <c r="BT352">
        <f t="shared" si="295"/>
        <v>294.19236379473887</v>
      </c>
      <c r="BU352" s="13">
        <f t="shared" si="277"/>
        <v>829.96785815000442</v>
      </c>
      <c r="BV352" s="13">
        <f t="shared" si="303"/>
        <v>117588208.32452293</v>
      </c>
      <c r="BW352" s="13">
        <f t="shared" si="278"/>
        <v>16763.732445960341</v>
      </c>
      <c r="BX352">
        <f t="shared" si="296"/>
        <v>117588256.22090134</v>
      </c>
      <c r="BY352" s="13">
        <f t="shared" si="279"/>
        <v>117588852.55430891</v>
      </c>
    </row>
    <row r="353" spans="29:77" x14ac:dyDescent="0.2">
      <c r="AC353">
        <v>351</v>
      </c>
      <c r="AD353" s="37">
        <f t="shared" si="280"/>
        <v>370951371.2937628</v>
      </c>
      <c r="AE353" s="13">
        <f t="shared" si="256"/>
        <v>30762.916657339658</v>
      </c>
      <c r="AF353">
        <f t="shared" si="297"/>
        <v>370951458.93739998</v>
      </c>
      <c r="AG353" s="13">
        <f t="shared" si="257"/>
        <v>370952418.14796197</v>
      </c>
      <c r="AH353" s="13">
        <f t="shared" si="298"/>
        <v>370951371.16391802</v>
      </c>
      <c r="AI353" s="13">
        <f t="shared" si="258"/>
        <v>16763.732445960341</v>
      </c>
      <c r="AJ353">
        <f t="shared" si="281"/>
        <v>370951418.92383951</v>
      </c>
      <c r="AK353" s="13">
        <f t="shared" si="259"/>
        <v>370952418.14796197</v>
      </c>
      <c r="AL353" s="37">
        <f t="shared" si="282"/>
        <v>628.5495075911399</v>
      </c>
      <c r="AM353" s="13">
        <f t="shared" si="260"/>
        <v>30762.916657339658</v>
      </c>
      <c r="AN353">
        <f t="shared" si="283"/>
        <v>716.19314479153775</v>
      </c>
      <c r="AO353" s="13">
        <f t="shared" si="261"/>
        <v>2813.5073827337451</v>
      </c>
      <c r="AP353" s="13">
        <f t="shared" si="299"/>
        <v>628.41966277274457</v>
      </c>
      <c r="AQ353" s="13">
        <f t="shared" si="262"/>
        <v>16763.732445960341</v>
      </c>
      <c r="AR353" s="13">
        <f t="shared" si="284"/>
        <v>676.17958427120709</v>
      </c>
      <c r="AS353" s="38">
        <f t="shared" si="263"/>
        <v>2813.5073827337451</v>
      </c>
      <c r="AT353" s="37">
        <f t="shared" si="285"/>
        <v>80763974.665005758</v>
      </c>
      <c r="AU353" s="13">
        <f t="shared" si="264"/>
        <v>33129.294861750393</v>
      </c>
      <c r="AV353">
        <f t="shared" si="286"/>
        <v>80764069.050461203</v>
      </c>
      <c r="AW353" s="13">
        <f t="shared" si="265"/>
        <v>80764377.431120396</v>
      </c>
      <c r="AX353" s="13">
        <f t="shared" si="300"/>
        <v>197675123.00301972</v>
      </c>
      <c r="AY353" s="13">
        <f t="shared" si="266"/>
        <v>16763.732445960341</v>
      </c>
      <c r="AZ353">
        <f t="shared" si="287"/>
        <v>197675170.76294121</v>
      </c>
      <c r="BA353" s="13">
        <f t="shared" si="267"/>
        <v>197675525.94803166</v>
      </c>
      <c r="BB353" s="37">
        <f t="shared" si="288"/>
        <v>112.97425663945214</v>
      </c>
      <c r="BC353" s="13">
        <f t="shared" si="268"/>
        <v>30762.916657339658</v>
      </c>
      <c r="BD353">
        <f t="shared" si="289"/>
        <v>200.61789383985001</v>
      </c>
      <c r="BE353" s="13">
        <f t="shared" si="269"/>
        <v>503.35057957927143</v>
      </c>
      <c r="BF353" s="13">
        <f t="shared" si="301"/>
        <v>112.84441182105685</v>
      </c>
      <c r="BG353" s="13">
        <f t="shared" si="270"/>
        <v>16763.732445960341</v>
      </c>
      <c r="BH353">
        <f t="shared" si="290"/>
        <v>160.60433331951936</v>
      </c>
      <c r="BI353" s="13">
        <f t="shared" si="271"/>
        <v>503.35057957927143</v>
      </c>
      <c r="BJ353" s="37">
        <f t="shared" si="291"/>
        <v>1.3160841587359395</v>
      </c>
      <c r="BK353" s="13">
        <f t="shared" si="272"/>
        <v>2366.3782044107429</v>
      </c>
      <c r="BL353">
        <f t="shared" si="292"/>
        <v>8.0579024049203927</v>
      </c>
      <c r="BM353" s="13">
        <f t="shared" si="273"/>
        <v>5.6772349545232395</v>
      </c>
      <c r="BN353" s="13">
        <f t="shared" si="302"/>
        <v>1.7748691837326502</v>
      </c>
      <c r="BO353" s="13">
        <f t="shared" si="274"/>
        <v>16763.732445960341</v>
      </c>
      <c r="BP353">
        <f t="shared" si="293"/>
        <v>49.534790682195158</v>
      </c>
      <c r="BQ353" s="13">
        <f t="shared" si="275"/>
        <v>5.6772349545232395</v>
      </c>
      <c r="BR353" s="37">
        <f t="shared" si="294"/>
        <v>186.01507445024774</v>
      </c>
      <c r="BS353" s="13">
        <f t="shared" si="276"/>
        <v>37862.051270571887</v>
      </c>
      <c r="BT353">
        <f t="shared" si="295"/>
        <v>293.88416638919898</v>
      </c>
      <c r="BU353" s="13">
        <f t="shared" si="277"/>
        <v>829.96785815000442</v>
      </c>
      <c r="BV353" s="13">
        <f t="shared" si="303"/>
        <v>117588208.32452293</v>
      </c>
      <c r="BW353" s="13">
        <f t="shared" si="278"/>
        <v>16763.732445960341</v>
      </c>
      <c r="BX353">
        <f t="shared" si="296"/>
        <v>117588256.08444442</v>
      </c>
      <c r="BY353" s="13">
        <f t="shared" si="279"/>
        <v>117588852.55430891</v>
      </c>
    </row>
    <row r="354" spans="29:77" x14ac:dyDescent="0.2">
      <c r="AC354">
        <v>352</v>
      </c>
      <c r="AD354" s="37">
        <f t="shared" si="280"/>
        <v>370951371.2937628</v>
      </c>
      <c r="AE354" s="13">
        <f t="shared" si="256"/>
        <v>30762.916657339658</v>
      </c>
      <c r="AF354">
        <f t="shared" si="297"/>
        <v>370951458.68841237</v>
      </c>
      <c r="AG354" s="13">
        <f t="shared" si="257"/>
        <v>370952418.14796197</v>
      </c>
      <c r="AH354" s="13">
        <f t="shared" si="298"/>
        <v>370951371.16391802</v>
      </c>
      <c r="AI354" s="13">
        <f t="shared" si="258"/>
        <v>16763.732445960341</v>
      </c>
      <c r="AJ354">
        <f t="shared" si="281"/>
        <v>370951418.78815794</v>
      </c>
      <c r="AK354" s="13">
        <f t="shared" si="259"/>
        <v>370952418.14796197</v>
      </c>
      <c r="AL354" s="37">
        <f t="shared" si="282"/>
        <v>628.5495075911399</v>
      </c>
      <c r="AM354" s="13">
        <f t="shared" si="260"/>
        <v>30762.916657339658</v>
      </c>
      <c r="AN354">
        <f t="shared" si="283"/>
        <v>715.94415718585481</v>
      </c>
      <c r="AO354" s="13">
        <f t="shared" si="261"/>
        <v>2813.5073827337451</v>
      </c>
      <c r="AP354" s="13">
        <f t="shared" si="299"/>
        <v>628.41966277274457</v>
      </c>
      <c r="AQ354" s="13">
        <f t="shared" si="262"/>
        <v>16763.732445960341</v>
      </c>
      <c r="AR354" s="13">
        <f t="shared" si="284"/>
        <v>676.04390267604094</v>
      </c>
      <c r="AS354" s="38">
        <f t="shared" si="263"/>
        <v>2813.5073827337451</v>
      </c>
      <c r="AT354" s="37">
        <f t="shared" si="285"/>
        <v>80763974.665005758</v>
      </c>
      <c r="AU354" s="13">
        <f t="shared" si="264"/>
        <v>33129.294861750393</v>
      </c>
      <c r="AV354">
        <f t="shared" si="286"/>
        <v>80764068.782320708</v>
      </c>
      <c r="AW354" s="13">
        <f t="shared" si="265"/>
        <v>80764377.431120396</v>
      </c>
      <c r="AX354" s="13">
        <f t="shared" si="300"/>
        <v>197675123.00301972</v>
      </c>
      <c r="AY354" s="13">
        <f t="shared" si="266"/>
        <v>16763.732445960341</v>
      </c>
      <c r="AZ354">
        <f t="shared" si="287"/>
        <v>197675170.62725961</v>
      </c>
      <c r="BA354" s="13">
        <f t="shared" si="267"/>
        <v>197675525.94803166</v>
      </c>
      <c r="BB354" s="37">
        <f t="shared" si="288"/>
        <v>112.97425663945214</v>
      </c>
      <c r="BC354" s="13">
        <f t="shared" si="268"/>
        <v>30762.916657339658</v>
      </c>
      <c r="BD354">
        <f t="shared" si="289"/>
        <v>200.36890623416707</v>
      </c>
      <c r="BE354" s="13">
        <f t="shared" si="269"/>
        <v>503.35057957927143</v>
      </c>
      <c r="BF354" s="13">
        <f t="shared" si="301"/>
        <v>112.84441182105685</v>
      </c>
      <c r="BG354" s="13">
        <f t="shared" si="270"/>
        <v>16763.732445960341</v>
      </c>
      <c r="BH354">
        <f t="shared" si="290"/>
        <v>160.46865172435326</v>
      </c>
      <c r="BI354" s="13">
        <f t="shared" si="271"/>
        <v>503.35057957927143</v>
      </c>
      <c r="BJ354" s="37">
        <f t="shared" si="291"/>
        <v>1.3160841587359395</v>
      </c>
      <c r="BK354" s="13">
        <f t="shared" si="272"/>
        <v>2366.3782044107429</v>
      </c>
      <c r="BL354">
        <f t="shared" si="292"/>
        <v>8.0387495121755492</v>
      </c>
      <c r="BM354" s="13">
        <f t="shared" si="273"/>
        <v>5.6772349545232395</v>
      </c>
      <c r="BN354" s="13">
        <f t="shared" si="302"/>
        <v>1.7748691837326502</v>
      </c>
      <c r="BO354" s="13">
        <f t="shared" si="274"/>
        <v>16763.732445960341</v>
      </c>
      <c r="BP354">
        <f t="shared" si="293"/>
        <v>49.399109087029068</v>
      </c>
      <c r="BQ354" s="13">
        <f t="shared" si="275"/>
        <v>5.6772349545232395</v>
      </c>
      <c r="BR354" s="37">
        <f t="shared" si="294"/>
        <v>186.01507445024774</v>
      </c>
      <c r="BS354" s="13">
        <f t="shared" si="276"/>
        <v>37862.051270571887</v>
      </c>
      <c r="BT354">
        <f t="shared" si="295"/>
        <v>293.57772010528151</v>
      </c>
      <c r="BU354" s="13">
        <f t="shared" si="277"/>
        <v>829.96785815000442</v>
      </c>
      <c r="BV354" s="13">
        <f t="shared" si="303"/>
        <v>117588208.32452293</v>
      </c>
      <c r="BW354" s="13">
        <f t="shared" si="278"/>
        <v>16763.732445960341</v>
      </c>
      <c r="BX354">
        <f t="shared" si="296"/>
        <v>117588255.94876283</v>
      </c>
      <c r="BY354" s="13">
        <f t="shared" si="279"/>
        <v>117588852.55430891</v>
      </c>
    </row>
    <row r="355" spans="29:77" x14ac:dyDescent="0.2">
      <c r="AC355">
        <v>353</v>
      </c>
      <c r="AD355" s="37">
        <f t="shared" si="280"/>
        <v>370951371.2937628</v>
      </c>
      <c r="AE355" s="13">
        <f t="shared" si="256"/>
        <v>30762.916657339658</v>
      </c>
      <c r="AF355">
        <f t="shared" si="297"/>
        <v>370951458.44083548</v>
      </c>
      <c r="AG355" s="13">
        <f t="shared" si="257"/>
        <v>370952418.14796197</v>
      </c>
      <c r="AH355" s="13">
        <f t="shared" si="298"/>
        <v>370951371.16391802</v>
      </c>
      <c r="AI355" s="13">
        <f t="shared" si="258"/>
        <v>16763.732445960341</v>
      </c>
      <c r="AJ355">
        <f t="shared" si="281"/>
        <v>370951418.65324503</v>
      </c>
      <c r="AK355" s="13">
        <f t="shared" si="259"/>
        <v>370952418.14796197</v>
      </c>
      <c r="AL355" s="37">
        <f t="shared" si="282"/>
        <v>628.5495075911399</v>
      </c>
      <c r="AM355" s="13">
        <f t="shared" si="260"/>
        <v>30762.916657339658</v>
      </c>
      <c r="AN355">
        <f t="shared" si="283"/>
        <v>715.6965802748216</v>
      </c>
      <c r="AO355" s="13">
        <f t="shared" si="261"/>
        <v>2813.5073827337451</v>
      </c>
      <c r="AP355" s="13">
        <f t="shared" si="299"/>
        <v>628.41966277274457</v>
      </c>
      <c r="AQ355" s="13">
        <f t="shared" si="262"/>
        <v>16763.732445960341</v>
      </c>
      <c r="AR355" s="13">
        <f t="shared" si="284"/>
        <v>675.9089898151251</v>
      </c>
      <c r="AS355" s="38">
        <f t="shared" si="263"/>
        <v>2813.5073827337451</v>
      </c>
      <c r="AT355" s="37">
        <f t="shared" si="285"/>
        <v>80763974.665005758</v>
      </c>
      <c r="AU355" s="13">
        <f t="shared" si="264"/>
        <v>33129.294861750393</v>
      </c>
      <c r="AV355">
        <f t="shared" si="286"/>
        <v>80764068.515699416</v>
      </c>
      <c r="AW355" s="13">
        <f t="shared" si="265"/>
        <v>80764377.431120396</v>
      </c>
      <c r="AX355" s="13">
        <f t="shared" si="300"/>
        <v>197675123.00301972</v>
      </c>
      <c r="AY355" s="13">
        <f t="shared" si="266"/>
        <v>16763.732445960341</v>
      </c>
      <c r="AZ355">
        <f t="shared" si="287"/>
        <v>197675170.49234676</v>
      </c>
      <c r="BA355" s="13">
        <f t="shared" si="267"/>
        <v>197675525.94803166</v>
      </c>
      <c r="BB355" s="37">
        <f t="shared" si="288"/>
        <v>112.97425663945214</v>
      </c>
      <c r="BC355" s="13">
        <f t="shared" si="268"/>
        <v>30762.916657339658</v>
      </c>
      <c r="BD355">
        <f t="shared" si="289"/>
        <v>200.12132932313389</v>
      </c>
      <c r="BE355" s="13">
        <f t="shared" si="269"/>
        <v>503.35057957927143</v>
      </c>
      <c r="BF355" s="13">
        <f t="shared" si="301"/>
        <v>112.84441182105685</v>
      </c>
      <c r="BG355" s="13">
        <f t="shared" si="270"/>
        <v>16763.732445960341</v>
      </c>
      <c r="BH355">
        <f t="shared" si="290"/>
        <v>160.33373886343742</v>
      </c>
      <c r="BI355" s="13">
        <f t="shared" si="271"/>
        <v>503.35057957927143</v>
      </c>
      <c r="BJ355" s="37">
        <f t="shared" si="291"/>
        <v>1.3160841587359395</v>
      </c>
      <c r="BK355" s="13">
        <f t="shared" si="272"/>
        <v>2366.3782044107429</v>
      </c>
      <c r="BL355">
        <f t="shared" si="292"/>
        <v>8.0197051344037664</v>
      </c>
      <c r="BM355" s="13">
        <f t="shared" si="273"/>
        <v>5.6772349545232395</v>
      </c>
      <c r="BN355" s="13">
        <f t="shared" si="302"/>
        <v>1.7748691837326502</v>
      </c>
      <c r="BO355" s="13">
        <f t="shared" si="274"/>
        <v>16763.732445960341</v>
      </c>
      <c r="BP355">
        <f t="shared" si="293"/>
        <v>49.264196226113214</v>
      </c>
      <c r="BQ355" s="13">
        <f t="shared" si="275"/>
        <v>5.6772349545232395</v>
      </c>
      <c r="BR355" s="37">
        <f t="shared" si="294"/>
        <v>186.01507445024774</v>
      </c>
      <c r="BS355" s="13">
        <f t="shared" si="276"/>
        <v>37862.051270571887</v>
      </c>
      <c r="BT355">
        <f t="shared" si="295"/>
        <v>293.27301006093296</v>
      </c>
      <c r="BU355" s="13">
        <f t="shared" si="277"/>
        <v>829.96785815000442</v>
      </c>
      <c r="BV355" s="13">
        <f t="shared" si="303"/>
        <v>117588208.32452293</v>
      </c>
      <c r="BW355" s="13">
        <f t="shared" si="278"/>
        <v>16763.732445960341</v>
      </c>
      <c r="BX355">
        <f t="shared" si="296"/>
        <v>117588255.81384997</v>
      </c>
      <c r="BY355" s="13">
        <f t="shared" si="279"/>
        <v>117588852.55430891</v>
      </c>
    </row>
    <row r="356" spans="29:77" x14ac:dyDescent="0.2">
      <c r="AC356">
        <v>354</v>
      </c>
      <c r="AD356" s="37">
        <f t="shared" si="280"/>
        <v>370951371.2937628</v>
      </c>
      <c r="AE356" s="13">
        <f t="shared" si="256"/>
        <v>30762.916657339658</v>
      </c>
      <c r="AF356">
        <f t="shared" si="297"/>
        <v>370951458.19465733</v>
      </c>
      <c r="AG356" s="13">
        <f t="shared" si="257"/>
        <v>370952418.14796197</v>
      </c>
      <c r="AH356" s="13">
        <f t="shared" si="298"/>
        <v>370951371.16391802</v>
      </c>
      <c r="AI356" s="13">
        <f t="shared" si="258"/>
        <v>16763.732445960341</v>
      </c>
      <c r="AJ356">
        <f t="shared" si="281"/>
        <v>370951418.51909441</v>
      </c>
      <c r="AK356" s="13">
        <f t="shared" si="259"/>
        <v>370952418.14796197</v>
      </c>
      <c r="AL356" s="37">
        <f t="shared" si="282"/>
        <v>628.5495075911399</v>
      </c>
      <c r="AM356" s="13">
        <f t="shared" si="260"/>
        <v>30762.916657339658</v>
      </c>
      <c r="AN356">
        <f t="shared" si="283"/>
        <v>715.4504021033988</v>
      </c>
      <c r="AO356" s="13">
        <f t="shared" si="261"/>
        <v>2813.5073827337451</v>
      </c>
      <c r="AP356" s="13">
        <f t="shared" si="299"/>
        <v>628.41966277274457</v>
      </c>
      <c r="AQ356" s="13">
        <f t="shared" si="262"/>
        <v>16763.732445960341</v>
      </c>
      <c r="AR356" s="13">
        <f t="shared" si="284"/>
        <v>675.77483917376253</v>
      </c>
      <c r="AS356" s="38">
        <f t="shared" si="263"/>
        <v>2813.5073827337451</v>
      </c>
      <c r="AT356" s="37">
        <f t="shared" si="285"/>
        <v>80763974.665005758</v>
      </c>
      <c r="AU356" s="13">
        <f t="shared" si="264"/>
        <v>33129.294861750393</v>
      </c>
      <c r="AV356">
        <f t="shared" si="286"/>
        <v>80764068.250584468</v>
      </c>
      <c r="AW356" s="13">
        <f t="shared" si="265"/>
        <v>80764377.431120396</v>
      </c>
      <c r="AX356" s="13">
        <f t="shared" si="300"/>
        <v>197675123.00301972</v>
      </c>
      <c r="AY356" s="13">
        <f t="shared" si="266"/>
        <v>16763.732445960341</v>
      </c>
      <c r="AZ356">
        <f t="shared" si="287"/>
        <v>197675170.35819611</v>
      </c>
      <c r="BA356" s="13">
        <f t="shared" si="267"/>
        <v>197675525.94803166</v>
      </c>
      <c r="BB356" s="37">
        <f t="shared" si="288"/>
        <v>112.97425663945214</v>
      </c>
      <c r="BC356" s="13">
        <f t="shared" si="268"/>
        <v>30762.916657339658</v>
      </c>
      <c r="BD356">
        <f t="shared" si="289"/>
        <v>199.87515115171107</v>
      </c>
      <c r="BE356" s="13">
        <f t="shared" si="269"/>
        <v>503.35057957927143</v>
      </c>
      <c r="BF356" s="13">
        <f t="shared" si="301"/>
        <v>112.84441182105685</v>
      </c>
      <c r="BG356" s="13">
        <f t="shared" si="270"/>
        <v>16763.732445960341</v>
      </c>
      <c r="BH356">
        <f t="shared" si="290"/>
        <v>160.19958822207477</v>
      </c>
      <c r="BI356" s="13">
        <f t="shared" si="271"/>
        <v>503.35057957927143</v>
      </c>
      <c r="BJ356" s="37">
        <f t="shared" si="291"/>
        <v>1.3160841587359395</v>
      </c>
      <c r="BK356" s="13">
        <f t="shared" si="272"/>
        <v>2366.3782044107429</v>
      </c>
      <c r="BL356">
        <f t="shared" si="292"/>
        <v>8.0007683519866255</v>
      </c>
      <c r="BM356" s="13">
        <f t="shared" si="273"/>
        <v>5.6772349545232395</v>
      </c>
      <c r="BN356" s="13">
        <f t="shared" si="302"/>
        <v>1.7748691837326502</v>
      </c>
      <c r="BO356" s="13">
        <f t="shared" si="274"/>
        <v>16763.732445960341</v>
      </c>
      <c r="BP356">
        <f t="shared" si="293"/>
        <v>49.130045584750562</v>
      </c>
      <c r="BQ356" s="13">
        <f t="shared" si="275"/>
        <v>5.6772349545232395</v>
      </c>
      <c r="BR356" s="37">
        <f t="shared" si="294"/>
        <v>186.01507445024774</v>
      </c>
      <c r="BS356" s="13">
        <f t="shared" si="276"/>
        <v>37862.051270571887</v>
      </c>
      <c r="BT356">
        <f t="shared" si="295"/>
        <v>292.97002154225873</v>
      </c>
      <c r="BU356" s="13">
        <f t="shared" si="277"/>
        <v>829.96785815000442</v>
      </c>
      <c r="BV356" s="13">
        <f t="shared" si="303"/>
        <v>117588208.32452293</v>
      </c>
      <c r="BW356" s="13">
        <f t="shared" si="278"/>
        <v>16763.732445960341</v>
      </c>
      <c r="BX356">
        <f t="shared" si="296"/>
        <v>117588255.67969933</v>
      </c>
      <c r="BY356" s="13">
        <f t="shared" si="279"/>
        <v>117588852.55430891</v>
      </c>
    </row>
    <row r="357" spans="29:77" x14ac:dyDescent="0.2">
      <c r="AC357">
        <v>355</v>
      </c>
      <c r="AD357" s="37">
        <f t="shared" si="280"/>
        <v>370951371.2937628</v>
      </c>
      <c r="AE357" s="13">
        <f t="shared" si="256"/>
        <v>30762.916657339658</v>
      </c>
      <c r="AF357">
        <f t="shared" si="297"/>
        <v>370951457.94986606</v>
      </c>
      <c r="AG357" s="13">
        <f t="shared" si="257"/>
        <v>370952418.14796197</v>
      </c>
      <c r="AH357" s="13">
        <f t="shared" si="298"/>
        <v>370951371.16391802</v>
      </c>
      <c r="AI357" s="13">
        <f t="shared" si="258"/>
        <v>16763.732445960341</v>
      </c>
      <c r="AJ357">
        <f t="shared" si="281"/>
        <v>370951418.38569957</v>
      </c>
      <c r="AK357" s="13">
        <f t="shared" si="259"/>
        <v>370952418.14796197</v>
      </c>
      <c r="AL357" s="37">
        <f t="shared" si="282"/>
        <v>628.5495075911399</v>
      </c>
      <c r="AM357" s="13">
        <f t="shared" si="260"/>
        <v>30762.916657339658</v>
      </c>
      <c r="AN357">
        <f t="shared" si="283"/>
        <v>715.20561085125155</v>
      </c>
      <c r="AO357" s="13">
        <f t="shared" si="261"/>
        <v>2813.5073827337451</v>
      </c>
      <c r="AP357" s="13">
        <f t="shared" si="299"/>
        <v>628.41966277274457</v>
      </c>
      <c r="AQ357" s="13">
        <f t="shared" si="262"/>
        <v>16763.732445960341</v>
      </c>
      <c r="AR357" s="13">
        <f t="shared" si="284"/>
        <v>675.64144431066097</v>
      </c>
      <c r="AS357" s="38">
        <f t="shared" si="263"/>
        <v>2813.5073827337451</v>
      </c>
      <c r="AT357" s="37">
        <f t="shared" si="285"/>
        <v>80763974.665005758</v>
      </c>
      <c r="AU357" s="13">
        <f t="shared" si="264"/>
        <v>33129.294861750393</v>
      </c>
      <c r="AV357">
        <f t="shared" si="286"/>
        <v>80764067.986963108</v>
      </c>
      <c r="AW357" s="13">
        <f t="shared" si="265"/>
        <v>80764377.431120396</v>
      </c>
      <c r="AX357" s="13">
        <f t="shared" si="300"/>
        <v>197675123.00301972</v>
      </c>
      <c r="AY357" s="13">
        <f t="shared" si="266"/>
        <v>16763.732445960341</v>
      </c>
      <c r="AZ357">
        <f t="shared" si="287"/>
        <v>197675170.22480127</v>
      </c>
      <c r="BA357" s="13">
        <f t="shared" si="267"/>
        <v>197675525.94803166</v>
      </c>
      <c r="BB357" s="37">
        <f t="shared" si="288"/>
        <v>112.97425663945214</v>
      </c>
      <c r="BC357" s="13">
        <f t="shared" si="268"/>
        <v>30762.916657339658</v>
      </c>
      <c r="BD357">
        <f t="shared" si="289"/>
        <v>199.63035989956384</v>
      </c>
      <c r="BE357" s="13">
        <f t="shared" si="269"/>
        <v>503.35057957927143</v>
      </c>
      <c r="BF357" s="13">
        <f t="shared" si="301"/>
        <v>112.84441182105685</v>
      </c>
      <c r="BG357" s="13">
        <f t="shared" si="270"/>
        <v>16763.732445960341</v>
      </c>
      <c r="BH357">
        <f t="shared" si="290"/>
        <v>160.06619335897329</v>
      </c>
      <c r="BI357" s="13">
        <f t="shared" si="271"/>
        <v>503.35057957927143</v>
      </c>
      <c r="BJ357" s="37">
        <f t="shared" si="291"/>
        <v>1.3160841587359395</v>
      </c>
      <c r="BK357" s="13">
        <f t="shared" si="272"/>
        <v>2366.3782044107429</v>
      </c>
      <c r="BL357">
        <f t="shared" si="292"/>
        <v>7.9819382556676093</v>
      </c>
      <c r="BM357" s="13">
        <f t="shared" si="273"/>
        <v>5.6772349545232395</v>
      </c>
      <c r="BN357" s="13">
        <f t="shared" si="302"/>
        <v>1.7748691837326502</v>
      </c>
      <c r="BO357" s="13">
        <f t="shared" si="274"/>
        <v>16763.732445960341</v>
      </c>
      <c r="BP357">
        <f t="shared" si="293"/>
        <v>48.996650721649097</v>
      </c>
      <c r="BQ357" s="13">
        <f t="shared" si="275"/>
        <v>5.6772349545232395</v>
      </c>
      <c r="BR357" s="37">
        <f t="shared" si="294"/>
        <v>186.01507445024774</v>
      </c>
      <c r="BS357" s="13">
        <f t="shared" si="276"/>
        <v>37862.051270571887</v>
      </c>
      <c r="BT357">
        <f t="shared" si="295"/>
        <v>292.66874000115445</v>
      </c>
      <c r="BU357" s="13">
        <f t="shared" si="277"/>
        <v>829.96785815000442</v>
      </c>
      <c r="BV357" s="13">
        <f t="shared" si="303"/>
        <v>117588208.32452293</v>
      </c>
      <c r="BW357" s="13">
        <f t="shared" si="278"/>
        <v>16763.732445960341</v>
      </c>
      <c r="BX357">
        <f t="shared" si="296"/>
        <v>117588255.54630446</v>
      </c>
      <c r="BY357" s="13">
        <f t="shared" si="279"/>
        <v>117588852.55430891</v>
      </c>
    </row>
    <row r="358" spans="29:77" x14ac:dyDescent="0.2">
      <c r="AC358">
        <v>356</v>
      </c>
      <c r="AD358" s="37">
        <f t="shared" si="280"/>
        <v>370951371.2937628</v>
      </c>
      <c r="AE358" s="13">
        <f t="shared" si="256"/>
        <v>30762.916657339658</v>
      </c>
      <c r="AF358">
        <f t="shared" si="297"/>
        <v>370951457.70645005</v>
      </c>
      <c r="AG358" s="13">
        <f t="shared" si="257"/>
        <v>370952418.14796197</v>
      </c>
      <c r="AH358" s="13">
        <f t="shared" si="298"/>
        <v>370951371.16391802</v>
      </c>
      <c r="AI358" s="13">
        <f t="shared" si="258"/>
        <v>16763.732445960341</v>
      </c>
      <c r="AJ358">
        <f t="shared" si="281"/>
        <v>370951418.25305408</v>
      </c>
      <c r="AK358" s="13">
        <f t="shared" si="259"/>
        <v>370952418.14796197</v>
      </c>
      <c r="AL358" s="37">
        <f t="shared" si="282"/>
        <v>628.5495075911399</v>
      </c>
      <c r="AM358" s="13">
        <f t="shared" si="260"/>
        <v>30762.916657339658</v>
      </c>
      <c r="AN358">
        <f t="shared" si="283"/>
        <v>714.96219483085804</v>
      </c>
      <c r="AO358" s="13">
        <f t="shared" si="261"/>
        <v>2813.5073827337451</v>
      </c>
      <c r="AP358" s="13">
        <f t="shared" si="299"/>
        <v>628.41966277274457</v>
      </c>
      <c r="AQ358" s="13">
        <f t="shared" si="262"/>
        <v>16763.732445960341</v>
      </c>
      <c r="AR358" s="13">
        <f t="shared" si="284"/>
        <v>675.50879885690279</v>
      </c>
      <c r="AS358" s="38">
        <f t="shared" si="263"/>
        <v>2813.5073827337451</v>
      </c>
      <c r="AT358" s="37">
        <f t="shared" si="285"/>
        <v>80763974.665005758</v>
      </c>
      <c r="AU358" s="13">
        <f t="shared" si="264"/>
        <v>33129.294861750393</v>
      </c>
      <c r="AV358">
        <f t="shared" si="286"/>
        <v>80764067.724822789</v>
      </c>
      <c r="AW358" s="13">
        <f t="shared" si="265"/>
        <v>80764377.431120396</v>
      </c>
      <c r="AX358" s="13">
        <f t="shared" si="300"/>
        <v>197675123.00301972</v>
      </c>
      <c r="AY358" s="13">
        <f t="shared" si="266"/>
        <v>16763.732445960341</v>
      </c>
      <c r="AZ358">
        <f t="shared" si="287"/>
        <v>197675170.09215581</v>
      </c>
      <c r="BA358" s="13">
        <f t="shared" si="267"/>
        <v>197675525.94803166</v>
      </c>
      <c r="BB358" s="37">
        <f t="shared" si="288"/>
        <v>112.97425663945214</v>
      </c>
      <c r="BC358" s="13">
        <f t="shared" si="268"/>
        <v>30762.916657339658</v>
      </c>
      <c r="BD358">
        <f t="shared" si="289"/>
        <v>199.38694387917027</v>
      </c>
      <c r="BE358" s="13">
        <f t="shared" si="269"/>
        <v>503.35057957927143</v>
      </c>
      <c r="BF358" s="13">
        <f t="shared" si="301"/>
        <v>112.84441182105685</v>
      </c>
      <c r="BG358" s="13">
        <f t="shared" si="270"/>
        <v>16763.732445960341</v>
      </c>
      <c r="BH358">
        <f t="shared" si="290"/>
        <v>159.93354790521511</v>
      </c>
      <c r="BI358" s="13">
        <f t="shared" si="271"/>
        <v>503.35057957927143</v>
      </c>
      <c r="BJ358" s="37">
        <f t="shared" si="291"/>
        <v>1.3160841587359395</v>
      </c>
      <c r="BK358" s="13">
        <f t="shared" si="272"/>
        <v>2366.3782044107429</v>
      </c>
      <c r="BL358">
        <f t="shared" si="292"/>
        <v>7.9632139464065652</v>
      </c>
      <c r="BM358" s="13">
        <f t="shared" si="273"/>
        <v>5.6772349545232395</v>
      </c>
      <c r="BN358" s="13">
        <f t="shared" si="302"/>
        <v>1.7748691837326502</v>
      </c>
      <c r="BO358" s="13">
        <f t="shared" si="274"/>
        <v>16763.732445960341</v>
      </c>
      <c r="BP358">
        <f t="shared" si="293"/>
        <v>48.86400526789091</v>
      </c>
      <c r="BQ358" s="13">
        <f t="shared" si="275"/>
        <v>5.6772349545232395</v>
      </c>
      <c r="BR358" s="37">
        <f t="shared" si="294"/>
        <v>186.01507445024774</v>
      </c>
      <c r="BS358" s="13">
        <f t="shared" si="276"/>
        <v>37862.051270571887</v>
      </c>
      <c r="BT358">
        <f t="shared" si="295"/>
        <v>292.36915105297777</v>
      </c>
      <c r="BU358" s="13">
        <f t="shared" si="277"/>
        <v>829.96785815000442</v>
      </c>
      <c r="BV358" s="13">
        <f t="shared" si="303"/>
        <v>117588208.32452293</v>
      </c>
      <c r="BW358" s="13">
        <f t="shared" si="278"/>
        <v>16763.732445960341</v>
      </c>
      <c r="BX358">
        <f t="shared" si="296"/>
        <v>117588255.41365901</v>
      </c>
      <c r="BY358" s="13">
        <f t="shared" si="279"/>
        <v>117588852.55430891</v>
      </c>
    </row>
    <row r="359" spans="29:77" x14ac:dyDescent="0.2">
      <c r="AC359">
        <v>357</v>
      </c>
      <c r="AD359" s="37">
        <f t="shared" si="280"/>
        <v>370951371.2937628</v>
      </c>
      <c r="AE359" s="13">
        <f t="shared" si="256"/>
        <v>30762.916657339658</v>
      </c>
      <c r="AF359">
        <f t="shared" si="297"/>
        <v>370951457.46439767</v>
      </c>
      <c r="AG359" s="13">
        <f t="shared" si="257"/>
        <v>370952418.14796197</v>
      </c>
      <c r="AH359" s="13">
        <f t="shared" si="298"/>
        <v>370951371.16391802</v>
      </c>
      <c r="AI359" s="13">
        <f t="shared" si="258"/>
        <v>16763.732445960341</v>
      </c>
      <c r="AJ359">
        <f t="shared" si="281"/>
        <v>370951418.12115175</v>
      </c>
      <c r="AK359" s="13">
        <f t="shared" si="259"/>
        <v>370952418.14796197</v>
      </c>
      <c r="AL359" s="37">
        <f t="shared" si="282"/>
        <v>628.5495075911399</v>
      </c>
      <c r="AM359" s="13">
        <f t="shared" si="260"/>
        <v>30762.916657339658</v>
      </c>
      <c r="AN359">
        <f t="shared" si="283"/>
        <v>714.72014248564869</v>
      </c>
      <c r="AO359" s="13">
        <f t="shared" si="261"/>
        <v>2813.5073827337451</v>
      </c>
      <c r="AP359" s="13">
        <f t="shared" si="299"/>
        <v>628.41966277274457</v>
      </c>
      <c r="AQ359" s="13">
        <f t="shared" si="262"/>
        <v>16763.732445960341</v>
      </c>
      <c r="AR359" s="13">
        <f t="shared" si="284"/>
        <v>675.37689651493042</v>
      </c>
      <c r="AS359" s="38">
        <f t="shared" si="263"/>
        <v>2813.5073827337451</v>
      </c>
      <c r="AT359" s="37">
        <f t="shared" si="285"/>
        <v>80763974.665005758</v>
      </c>
      <c r="AU359" s="13">
        <f t="shared" si="264"/>
        <v>33129.294861750393</v>
      </c>
      <c r="AV359">
        <f t="shared" si="286"/>
        <v>80764067.464151025</v>
      </c>
      <c r="AW359" s="13">
        <f t="shared" si="265"/>
        <v>80764377.431120396</v>
      </c>
      <c r="AX359" s="13">
        <f t="shared" si="300"/>
        <v>197675123.00301972</v>
      </c>
      <c r="AY359" s="13">
        <f t="shared" si="266"/>
        <v>16763.732445960341</v>
      </c>
      <c r="AZ359">
        <f t="shared" si="287"/>
        <v>197675169.96025348</v>
      </c>
      <c r="BA359" s="13">
        <f t="shared" si="267"/>
        <v>197675525.94803166</v>
      </c>
      <c r="BB359" s="37">
        <f t="shared" si="288"/>
        <v>112.97425663945214</v>
      </c>
      <c r="BC359" s="13">
        <f t="shared" si="268"/>
        <v>30762.916657339658</v>
      </c>
      <c r="BD359">
        <f t="shared" si="289"/>
        <v>199.14489153396099</v>
      </c>
      <c r="BE359" s="13">
        <f t="shared" si="269"/>
        <v>503.35057957927143</v>
      </c>
      <c r="BF359" s="13">
        <f t="shared" si="301"/>
        <v>112.84441182105685</v>
      </c>
      <c r="BG359" s="13">
        <f t="shared" si="270"/>
        <v>16763.732445960341</v>
      </c>
      <c r="BH359">
        <f t="shared" si="290"/>
        <v>159.80164556324269</v>
      </c>
      <c r="BI359" s="13">
        <f t="shared" si="271"/>
        <v>503.35057957927143</v>
      </c>
      <c r="BJ359" s="37">
        <f t="shared" si="291"/>
        <v>1.3160841587359395</v>
      </c>
      <c r="BK359" s="13">
        <f t="shared" si="272"/>
        <v>2366.3782044107429</v>
      </c>
      <c r="BL359">
        <f t="shared" si="292"/>
        <v>7.9445945352366198</v>
      </c>
      <c r="BM359" s="13">
        <f t="shared" si="273"/>
        <v>5.6772349545232395</v>
      </c>
      <c r="BN359" s="13">
        <f t="shared" si="302"/>
        <v>1.7748691837326502</v>
      </c>
      <c r="BO359" s="13">
        <f t="shared" si="274"/>
        <v>16763.732445960341</v>
      </c>
      <c r="BP359">
        <f t="shared" si="293"/>
        <v>48.732102925918475</v>
      </c>
      <c r="BQ359" s="13">
        <f t="shared" si="275"/>
        <v>5.6772349545232395</v>
      </c>
      <c r="BR359" s="37">
        <f t="shared" si="294"/>
        <v>186.01507445024774</v>
      </c>
      <c r="BS359" s="13">
        <f t="shared" si="276"/>
        <v>37862.051270571887</v>
      </c>
      <c r="BT359">
        <f t="shared" si="295"/>
        <v>292.07124047425862</v>
      </c>
      <c r="BU359" s="13">
        <f t="shared" si="277"/>
        <v>829.96785815000442</v>
      </c>
      <c r="BV359" s="13">
        <f t="shared" si="303"/>
        <v>117588208.32452293</v>
      </c>
      <c r="BW359" s="13">
        <f t="shared" si="278"/>
        <v>16763.732445960341</v>
      </c>
      <c r="BX359">
        <f t="shared" si="296"/>
        <v>117588255.28175667</v>
      </c>
      <c r="BY359" s="13">
        <f t="shared" si="279"/>
        <v>117588852.55430891</v>
      </c>
    </row>
    <row r="360" spans="29:77" x14ac:dyDescent="0.2">
      <c r="AC360">
        <v>358</v>
      </c>
      <c r="AD360" s="37">
        <f t="shared" si="280"/>
        <v>370951371.2937628</v>
      </c>
      <c r="AE360" s="13">
        <f t="shared" si="256"/>
        <v>30762.916657339658</v>
      </c>
      <c r="AF360">
        <f t="shared" si="297"/>
        <v>370951457.2236976</v>
      </c>
      <c r="AG360" s="13">
        <f t="shared" si="257"/>
        <v>370952418.14796197</v>
      </c>
      <c r="AH360" s="13">
        <f t="shared" si="298"/>
        <v>370951371.16391802</v>
      </c>
      <c r="AI360" s="13">
        <f t="shared" si="258"/>
        <v>16763.732445960341</v>
      </c>
      <c r="AJ360">
        <f t="shared" si="281"/>
        <v>370951417.9899863</v>
      </c>
      <c r="AK360" s="13">
        <f t="shared" si="259"/>
        <v>370952418.14796197</v>
      </c>
      <c r="AL360" s="37">
        <f t="shared" si="282"/>
        <v>628.5495075911399</v>
      </c>
      <c r="AM360" s="13">
        <f t="shared" si="260"/>
        <v>30762.916657339658</v>
      </c>
      <c r="AN360">
        <f t="shared" si="283"/>
        <v>714.47944238817809</v>
      </c>
      <c r="AO360" s="13">
        <f t="shared" si="261"/>
        <v>2813.5073827337451</v>
      </c>
      <c r="AP360" s="13">
        <f t="shared" si="299"/>
        <v>628.41966277274457</v>
      </c>
      <c r="AQ360" s="13">
        <f t="shared" si="262"/>
        <v>16763.732445960341</v>
      </c>
      <c r="AR360" s="13">
        <f t="shared" si="284"/>
        <v>675.24573105754996</v>
      </c>
      <c r="AS360" s="38">
        <f t="shared" si="263"/>
        <v>2813.5073827337451</v>
      </c>
      <c r="AT360" s="37">
        <f t="shared" si="285"/>
        <v>80763974.665005758</v>
      </c>
      <c r="AU360" s="13">
        <f t="shared" si="264"/>
        <v>33129.294861750393</v>
      </c>
      <c r="AV360">
        <f t="shared" si="286"/>
        <v>80764067.204935536</v>
      </c>
      <c r="AW360" s="13">
        <f t="shared" si="265"/>
        <v>80764377.431120396</v>
      </c>
      <c r="AX360" s="13">
        <f t="shared" si="300"/>
        <v>197675123.00301972</v>
      </c>
      <c r="AY360" s="13">
        <f t="shared" si="266"/>
        <v>16763.732445960341</v>
      </c>
      <c r="AZ360">
        <f t="shared" si="287"/>
        <v>197675169.829088</v>
      </c>
      <c r="BA360" s="13">
        <f t="shared" si="267"/>
        <v>197675525.94803166</v>
      </c>
      <c r="BB360" s="37">
        <f t="shared" si="288"/>
        <v>112.97425663945214</v>
      </c>
      <c r="BC360" s="13">
        <f t="shared" si="268"/>
        <v>30762.916657339658</v>
      </c>
      <c r="BD360">
        <f t="shared" si="289"/>
        <v>198.90419143649029</v>
      </c>
      <c r="BE360" s="13">
        <f t="shared" si="269"/>
        <v>503.35057957927143</v>
      </c>
      <c r="BF360" s="13">
        <f t="shared" si="301"/>
        <v>112.84441182105685</v>
      </c>
      <c r="BG360" s="13">
        <f t="shared" si="270"/>
        <v>16763.732445960341</v>
      </c>
      <c r="BH360">
        <f t="shared" si="290"/>
        <v>159.67048010586228</v>
      </c>
      <c r="BI360" s="13">
        <f t="shared" si="271"/>
        <v>503.35057957927143</v>
      </c>
      <c r="BJ360" s="37">
        <f t="shared" si="291"/>
        <v>1.3160841587359395</v>
      </c>
      <c r="BK360" s="13">
        <f t="shared" si="272"/>
        <v>2366.3782044107429</v>
      </c>
      <c r="BL360">
        <f t="shared" si="292"/>
        <v>7.9260791431234896</v>
      </c>
      <c r="BM360" s="13">
        <f t="shared" si="273"/>
        <v>5.6772349545232395</v>
      </c>
      <c r="BN360" s="13">
        <f t="shared" si="302"/>
        <v>1.7748691837326502</v>
      </c>
      <c r="BO360" s="13">
        <f t="shared" si="274"/>
        <v>16763.732445960341</v>
      </c>
      <c r="BP360">
        <f t="shared" si="293"/>
        <v>48.600937468538071</v>
      </c>
      <c r="BQ360" s="13">
        <f t="shared" si="275"/>
        <v>5.6772349545232395</v>
      </c>
      <c r="BR360" s="37">
        <f t="shared" si="294"/>
        <v>186.01507445024774</v>
      </c>
      <c r="BS360" s="13">
        <f t="shared" si="276"/>
        <v>37862.051270571887</v>
      </c>
      <c r="BT360">
        <f t="shared" si="295"/>
        <v>291.77499420044853</v>
      </c>
      <c r="BU360" s="13">
        <f t="shared" si="277"/>
        <v>829.96785815000442</v>
      </c>
      <c r="BV360" s="13">
        <f t="shared" si="303"/>
        <v>117588208.32452293</v>
      </c>
      <c r="BW360" s="13">
        <f t="shared" si="278"/>
        <v>16763.732445960341</v>
      </c>
      <c r="BX360">
        <f t="shared" si="296"/>
        <v>117588255.15059121</v>
      </c>
      <c r="BY360" s="13">
        <f t="shared" si="279"/>
        <v>117588852.55430891</v>
      </c>
    </row>
    <row r="361" spans="29:77" x14ac:dyDescent="0.2">
      <c r="AC361">
        <v>359</v>
      </c>
      <c r="AD361" s="37">
        <f t="shared" si="280"/>
        <v>370951371.2937628</v>
      </c>
      <c r="AE361" s="13">
        <f t="shared" si="256"/>
        <v>30762.916657339658</v>
      </c>
      <c r="AF361">
        <f t="shared" si="297"/>
        <v>370951456.98433846</v>
      </c>
      <c r="AG361" s="13">
        <f t="shared" si="257"/>
        <v>370952418.14796197</v>
      </c>
      <c r="AH361" s="13">
        <f t="shared" si="298"/>
        <v>370951371.16391802</v>
      </c>
      <c r="AI361" s="13">
        <f t="shared" si="258"/>
        <v>16763.732445960341</v>
      </c>
      <c r="AJ361">
        <f t="shared" si="281"/>
        <v>370951417.85955155</v>
      </c>
      <c r="AK361" s="13">
        <f t="shared" si="259"/>
        <v>370952418.14796197</v>
      </c>
      <c r="AL361" s="37">
        <f t="shared" si="282"/>
        <v>628.5495075911399</v>
      </c>
      <c r="AM361" s="13">
        <f t="shared" si="260"/>
        <v>30762.916657339658</v>
      </c>
      <c r="AN361">
        <f t="shared" si="283"/>
        <v>714.24008323832561</v>
      </c>
      <c r="AO361" s="13">
        <f t="shared" si="261"/>
        <v>2813.5073827337451</v>
      </c>
      <c r="AP361" s="13">
        <f t="shared" si="299"/>
        <v>628.41966277274457</v>
      </c>
      <c r="AQ361" s="13">
        <f t="shared" si="262"/>
        <v>16763.732445960341</v>
      </c>
      <c r="AR361" s="13">
        <f t="shared" si="284"/>
        <v>675.11529632695169</v>
      </c>
      <c r="AS361" s="38">
        <f t="shared" si="263"/>
        <v>2813.5073827337451</v>
      </c>
      <c r="AT361" s="37">
        <f t="shared" si="285"/>
        <v>80763974.665005758</v>
      </c>
      <c r="AU361" s="13">
        <f t="shared" si="264"/>
        <v>33129.294861750393</v>
      </c>
      <c r="AV361">
        <f t="shared" si="286"/>
        <v>80764066.947164148</v>
      </c>
      <c r="AW361" s="13">
        <f t="shared" si="265"/>
        <v>80764377.431120396</v>
      </c>
      <c r="AX361" s="13">
        <f t="shared" si="300"/>
        <v>197675123.00301972</v>
      </c>
      <c r="AY361" s="13">
        <f t="shared" si="266"/>
        <v>16763.732445960341</v>
      </c>
      <c r="AZ361">
        <f t="shared" si="287"/>
        <v>197675169.69865328</v>
      </c>
      <c r="BA361" s="13">
        <f t="shared" si="267"/>
        <v>197675525.94803166</v>
      </c>
      <c r="BB361" s="37">
        <f t="shared" si="288"/>
        <v>112.97425663945214</v>
      </c>
      <c r="BC361" s="13">
        <f t="shared" si="268"/>
        <v>30762.916657339658</v>
      </c>
      <c r="BD361">
        <f t="shared" si="289"/>
        <v>198.66483228663782</v>
      </c>
      <c r="BE361" s="13">
        <f t="shared" si="269"/>
        <v>503.35057957927143</v>
      </c>
      <c r="BF361" s="13">
        <f t="shared" si="301"/>
        <v>112.84441182105685</v>
      </c>
      <c r="BG361" s="13">
        <f t="shared" si="270"/>
        <v>16763.732445960341</v>
      </c>
      <c r="BH361">
        <f t="shared" si="290"/>
        <v>159.54004537526393</v>
      </c>
      <c r="BI361" s="13">
        <f t="shared" si="271"/>
        <v>503.35057957927143</v>
      </c>
      <c r="BJ361" s="37">
        <f t="shared" si="291"/>
        <v>1.3160841587359395</v>
      </c>
      <c r="BK361" s="13">
        <f t="shared" si="272"/>
        <v>2366.3782044107429</v>
      </c>
      <c r="BL361">
        <f t="shared" si="292"/>
        <v>7.9076669008271452</v>
      </c>
      <c r="BM361" s="13">
        <f t="shared" si="273"/>
        <v>5.6772349545232395</v>
      </c>
      <c r="BN361" s="13">
        <f t="shared" si="302"/>
        <v>1.7748691837326502</v>
      </c>
      <c r="BO361" s="13">
        <f t="shared" si="274"/>
        <v>16763.732445960341</v>
      </c>
      <c r="BP361">
        <f t="shared" si="293"/>
        <v>48.470502737939725</v>
      </c>
      <c r="BQ361" s="13">
        <f t="shared" si="275"/>
        <v>5.6772349545232395</v>
      </c>
      <c r="BR361" s="37">
        <f t="shared" si="294"/>
        <v>186.01507445024774</v>
      </c>
      <c r="BS361" s="13">
        <f t="shared" si="276"/>
        <v>37862.051270571887</v>
      </c>
      <c r="BT361">
        <f t="shared" si="295"/>
        <v>291.48039832370705</v>
      </c>
      <c r="BU361" s="13">
        <f t="shared" si="277"/>
        <v>829.96785815000442</v>
      </c>
      <c r="BV361" s="13">
        <f t="shared" si="303"/>
        <v>117588208.32452293</v>
      </c>
      <c r="BW361" s="13">
        <f t="shared" si="278"/>
        <v>16763.732445960341</v>
      </c>
      <c r="BX361">
        <f t="shared" si="296"/>
        <v>117588255.02015649</v>
      </c>
      <c r="BY361" s="13">
        <f t="shared" si="279"/>
        <v>117588852.55430891</v>
      </c>
    </row>
    <row r="362" spans="29:77" x14ac:dyDescent="0.2">
      <c r="AC362">
        <v>360</v>
      </c>
      <c r="AD362" s="37">
        <f t="shared" si="280"/>
        <v>370951371.2937628</v>
      </c>
      <c r="AE362" s="13">
        <f t="shared" si="256"/>
        <v>30762.916657339658</v>
      </c>
      <c r="AF362">
        <f t="shared" si="297"/>
        <v>370951456.7463091</v>
      </c>
      <c r="AG362" s="13">
        <f t="shared" si="257"/>
        <v>370952418.14796197</v>
      </c>
      <c r="AH362" s="13">
        <f t="shared" si="298"/>
        <v>370951371.16391802</v>
      </c>
      <c r="AI362" s="13">
        <f t="shared" si="258"/>
        <v>16763.732445960341</v>
      </c>
      <c r="AJ362">
        <f t="shared" si="281"/>
        <v>370951417.72984147</v>
      </c>
      <c r="AK362" s="13">
        <f t="shared" si="259"/>
        <v>370952418.14796197</v>
      </c>
      <c r="AL362" s="37">
        <f t="shared" si="282"/>
        <v>628.5495075911399</v>
      </c>
      <c r="AM362" s="13">
        <f t="shared" si="260"/>
        <v>30762.916657339658</v>
      </c>
      <c r="AN362">
        <f t="shared" si="283"/>
        <v>714.00205386152788</v>
      </c>
      <c r="AO362" s="13">
        <f t="shared" si="261"/>
        <v>2813.5073827337451</v>
      </c>
      <c r="AP362" s="13">
        <f t="shared" si="299"/>
        <v>628.41966277274457</v>
      </c>
      <c r="AQ362" s="13">
        <f t="shared" si="262"/>
        <v>16763.732445960341</v>
      </c>
      <c r="AR362" s="13">
        <f t="shared" si="284"/>
        <v>674.98558623374549</v>
      </c>
      <c r="AS362" s="38">
        <f t="shared" si="263"/>
        <v>2813.5073827337451</v>
      </c>
      <c r="AT362" s="37">
        <f t="shared" si="285"/>
        <v>80763974.665005758</v>
      </c>
      <c r="AU362" s="13">
        <f t="shared" si="264"/>
        <v>33129.294861750393</v>
      </c>
      <c r="AV362">
        <f t="shared" si="286"/>
        <v>80764066.690824822</v>
      </c>
      <c r="AW362" s="13">
        <f t="shared" si="265"/>
        <v>80764377.431120396</v>
      </c>
      <c r="AX362" s="13">
        <f t="shared" si="300"/>
        <v>197675123.00301972</v>
      </c>
      <c r="AY362" s="13">
        <f t="shared" si="266"/>
        <v>16763.732445960341</v>
      </c>
      <c r="AZ362">
        <f t="shared" si="287"/>
        <v>197675169.56894317</v>
      </c>
      <c r="BA362" s="13">
        <f t="shared" si="267"/>
        <v>197675525.94803166</v>
      </c>
      <c r="BB362" s="37">
        <f t="shared" si="288"/>
        <v>112.97425663945214</v>
      </c>
      <c r="BC362" s="13">
        <f t="shared" si="268"/>
        <v>30762.916657339658</v>
      </c>
      <c r="BD362">
        <f t="shared" si="289"/>
        <v>198.42680290984009</v>
      </c>
      <c r="BE362" s="13">
        <f t="shared" si="269"/>
        <v>503.35057957927143</v>
      </c>
      <c r="BF362" s="13">
        <f t="shared" si="301"/>
        <v>112.84441182105685</v>
      </c>
      <c r="BG362" s="13">
        <f t="shared" si="270"/>
        <v>16763.732445960341</v>
      </c>
      <c r="BH362">
        <f t="shared" si="290"/>
        <v>159.41033528205782</v>
      </c>
      <c r="BI362" s="13">
        <f t="shared" si="271"/>
        <v>503.35057957927143</v>
      </c>
      <c r="BJ362" s="37">
        <f t="shared" si="291"/>
        <v>1.3160841587359395</v>
      </c>
      <c r="BK362" s="13">
        <f t="shared" si="272"/>
        <v>2366.3782044107429</v>
      </c>
      <c r="BL362">
        <f t="shared" si="292"/>
        <v>7.8893569487657818</v>
      </c>
      <c r="BM362" s="13">
        <f t="shared" si="273"/>
        <v>5.6772349545232395</v>
      </c>
      <c r="BN362" s="13">
        <f t="shared" si="302"/>
        <v>1.7748691837326502</v>
      </c>
      <c r="BO362" s="13">
        <f t="shared" si="274"/>
        <v>16763.732445960341</v>
      </c>
      <c r="BP362">
        <f t="shared" si="293"/>
        <v>48.340792644733597</v>
      </c>
      <c r="BQ362" s="13">
        <f t="shared" si="275"/>
        <v>5.6772349545232395</v>
      </c>
      <c r="BR362" s="37">
        <f t="shared" si="294"/>
        <v>186.01507445024774</v>
      </c>
      <c r="BS362" s="13">
        <f t="shared" si="276"/>
        <v>37862.051270571887</v>
      </c>
      <c r="BT362">
        <f t="shared" si="295"/>
        <v>291.18743909072521</v>
      </c>
      <c r="BU362" s="13">
        <f t="shared" si="277"/>
        <v>829.96785815000442</v>
      </c>
      <c r="BV362" s="13">
        <f t="shared" si="303"/>
        <v>117588208.32452293</v>
      </c>
      <c r="BW362" s="13">
        <f t="shared" si="278"/>
        <v>16763.732445960341</v>
      </c>
      <c r="BX362">
        <f t="shared" si="296"/>
        <v>117588254.89044639</v>
      </c>
      <c r="BY362" s="13">
        <f t="shared" si="279"/>
        <v>117588852.55430891</v>
      </c>
    </row>
    <row r="363" spans="29:77" x14ac:dyDescent="0.2">
      <c r="AC363">
        <v>361</v>
      </c>
      <c r="AD363" s="37">
        <f t="shared" si="280"/>
        <v>370951371.2937628</v>
      </c>
      <c r="AE363" s="13">
        <f t="shared" si="256"/>
        <v>30762.916657339658</v>
      </c>
      <c r="AF363">
        <f t="shared" si="297"/>
        <v>370951456.50959843</v>
      </c>
      <c r="AG363" s="13">
        <f t="shared" si="257"/>
        <v>370952418.14796197</v>
      </c>
      <c r="AH363" s="13">
        <f t="shared" si="298"/>
        <v>370951371.16391802</v>
      </c>
      <c r="AI363" s="13">
        <f t="shared" si="258"/>
        <v>16763.732445960341</v>
      </c>
      <c r="AJ363">
        <f t="shared" si="281"/>
        <v>370951417.60084999</v>
      </c>
      <c r="AK363" s="13">
        <f t="shared" si="259"/>
        <v>370952418.14796197</v>
      </c>
      <c r="AL363" s="37">
        <f t="shared" si="282"/>
        <v>628.5495075911399</v>
      </c>
      <c r="AM363" s="13">
        <f t="shared" si="260"/>
        <v>30762.916657339658</v>
      </c>
      <c r="AN363">
        <f t="shared" si="283"/>
        <v>713.76534320703922</v>
      </c>
      <c r="AO363" s="13">
        <f t="shared" si="261"/>
        <v>2813.5073827337451</v>
      </c>
      <c r="AP363" s="13">
        <f t="shared" si="299"/>
        <v>628.41966277274457</v>
      </c>
      <c r="AQ363" s="13">
        <f t="shared" si="262"/>
        <v>16763.732445960341</v>
      </c>
      <c r="AR363" s="13">
        <f t="shared" si="284"/>
        <v>674.85659475601426</v>
      </c>
      <c r="AS363" s="38">
        <f t="shared" si="263"/>
        <v>2813.5073827337451</v>
      </c>
      <c r="AT363" s="37">
        <f t="shared" si="285"/>
        <v>80763974.665005758</v>
      </c>
      <c r="AU363" s="13">
        <f t="shared" si="264"/>
        <v>33129.294861750393</v>
      </c>
      <c r="AV363">
        <f t="shared" si="286"/>
        <v>80764066.43590565</v>
      </c>
      <c r="AW363" s="13">
        <f t="shared" si="265"/>
        <v>80764377.431120396</v>
      </c>
      <c r="AX363" s="13">
        <f t="shared" si="300"/>
        <v>197675123.00301972</v>
      </c>
      <c r="AY363" s="13">
        <f t="shared" si="266"/>
        <v>16763.732445960341</v>
      </c>
      <c r="AZ363">
        <f t="shared" si="287"/>
        <v>197675169.43995172</v>
      </c>
      <c r="BA363" s="13">
        <f t="shared" si="267"/>
        <v>197675525.94803166</v>
      </c>
      <c r="BB363" s="37">
        <f t="shared" si="288"/>
        <v>112.97425663945214</v>
      </c>
      <c r="BC363" s="13">
        <f t="shared" si="268"/>
        <v>30762.916657339658</v>
      </c>
      <c r="BD363">
        <f t="shared" si="289"/>
        <v>198.19009225535146</v>
      </c>
      <c r="BE363" s="13">
        <f t="shared" si="269"/>
        <v>503.35057957927143</v>
      </c>
      <c r="BF363" s="13">
        <f t="shared" si="301"/>
        <v>112.84441182105685</v>
      </c>
      <c r="BG363" s="13">
        <f t="shared" si="270"/>
        <v>16763.732445960341</v>
      </c>
      <c r="BH363">
        <f t="shared" si="290"/>
        <v>159.2813438043265</v>
      </c>
      <c r="BI363" s="13">
        <f t="shared" si="271"/>
        <v>503.35057957927143</v>
      </c>
      <c r="BJ363" s="37">
        <f t="shared" si="291"/>
        <v>1.3160841587359395</v>
      </c>
      <c r="BK363" s="13">
        <f t="shared" si="272"/>
        <v>2366.3782044107429</v>
      </c>
      <c r="BL363">
        <f t="shared" si="292"/>
        <v>7.8711484368820415</v>
      </c>
      <c r="BM363" s="13">
        <f t="shared" si="273"/>
        <v>5.6772349545232395</v>
      </c>
      <c r="BN363" s="13">
        <f t="shared" si="302"/>
        <v>1.7748691837326502</v>
      </c>
      <c r="BO363" s="13">
        <f t="shared" si="274"/>
        <v>16763.732445960341</v>
      </c>
      <c r="BP363">
        <f t="shared" si="293"/>
        <v>48.211801167002292</v>
      </c>
      <c r="BQ363" s="13">
        <f t="shared" si="275"/>
        <v>5.6772349545232395</v>
      </c>
      <c r="BR363" s="37">
        <f t="shared" si="294"/>
        <v>186.01507445024774</v>
      </c>
      <c r="BS363" s="13">
        <f t="shared" si="276"/>
        <v>37862.051270571887</v>
      </c>
      <c r="BT363">
        <f t="shared" si="295"/>
        <v>290.89610290058539</v>
      </c>
      <c r="BU363" s="13">
        <f t="shared" si="277"/>
        <v>829.96785815000442</v>
      </c>
      <c r="BV363" s="13">
        <f t="shared" si="303"/>
        <v>117588208.32452293</v>
      </c>
      <c r="BW363" s="13">
        <f t="shared" si="278"/>
        <v>16763.732445960341</v>
      </c>
      <c r="BX363">
        <f t="shared" si="296"/>
        <v>117588254.76145491</v>
      </c>
      <c r="BY363" s="13">
        <f t="shared" si="279"/>
        <v>117588852.55430891</v>
      </c>
    </row>
    <row r="364" spans="29:77" x14ac:dyDescent="0.2">
      <c r="AC364">
        <v>362</v>
      </c>
      <c r="AD364" s="37">
        <f t="shared" si="280"/>
        <v>370951371.2937628</v>
      </c>
      <c r="AE364" s="13">
        <f t="shared" si="256"/>
        <v>30762.916657339658</v>
      </c>
      <c r="AF364">
        <f t="shared" si="297"/>
        <v>370951456.27419555</v>
      </c>
      <c r="AG364" s="13">
        <f t="shared" si="257"/>
        <v>370952418.14796197</v>
      </c>
      <c r="AH364" s="13">
        <f t="shared" si="298"/>
        <v>370951371.16391802</v>
      </c>
      <c r="AI364" s="13">
        <f t="shared" si="258"/>
        <v>16763.732445960341</v>
      </c>
      <c r="AJ364">
        <f t="shared" si="281"/>
        <v>370951417.47257119</v>
      </c>
      <c r="AK364" s="13">
        <f t="shared" si="259"/>
        <v>370952418.14796197</v>
      </c>
      <c r="AL364" s="37">
        <f t="shared" si="282"/>
        <v>628.5495075911399</v>
      </c>
      <c r="AM364" s="13">
        <f t="shared" si="260"/>
        <v>30762.916657339658</v>
      </c>
      <c r="AN364">
        <f t="shared" si="283"/>
        <v>713.52994034622179</v>
      </c>
      <c r="AO364" s="13">
        <f t="shared" si="261"/>
        <v>2813.5073827337451</v>
      </c>
      <c r="AP364" s="13">
        <f t="shared" si="299"/>
        <v>628.41966277274457</v>
      </c>
      <c r="AQ364" s="13">
        <f t="shared" si="262"/>
        <v>16763.732445960341</v>
      </c>
      <c r="AR364" s="13">
        <f t="shared" si="284"/>
        <v>674.72831593838089</v>
      </c>
      <c r="AS364" s="38">
        <f t="shared" si="263"/>
        <v>2813.5073827337451</v>
      </c>
      <c r="AT364" s="37">
        <f t="shared" si="285"/>
        <v>80763974.665005758</v>
      </c>
      <c r="AU364" s="13">
        <f t="shared" si="264"/>
        <v>33129.294861750393</v>
      </c>
      <c r="AV364">
        <f t="shared" si="286"/>
        <v>80764066.182394877</v>
      </c>
      <c r="AW364" s="13">
        <f t="shared" si="265"/>
        <v>80764377.431120396</v>
      </c>
      <c r="AX364" s="13">
        <f t="shared" si="300"/>
        <v>197675123.00301972</v>
      </c>
      <c r="AY364" s="13">
        <f t="shared" si="266"/>
        <v>16763.732445960341</v>
      </c>
      <c r="AZ364">
        <f t="shared" si="287"/>
        <v>197675169.3116729</v>
      </c>
      <c r="BA364" s="13">
        <f t="shared" si="267"/>
        <v>197675525.94803166</v>
      </c>
      <c r="BB364" s="37">
        <f t="shared" si="288"/>
        <v>112.97425663945214</v>
      </c>
      <c r="BC364" s="13">
        <f t="shared" si="268"/>
        <v>30762.916657339658</v>
      </c>
      <c r="BD364">
        <f t="shared" si="289"/>
        <v>197.95468939453406</v>
      </c>
      <c r="BE364" s="13">
        <f t="shared" si="269"/>
        <v>503.35057957927143</v>
      </c>
      <c r="BF364" s="13">
        <f t="shared" si="301"/>
        <v>112.84441182105685</v>
      </c>
      <c r="BG364" s="13">
        <f t="shared" si="270"/>
        <v>16763.732445960341</v>
      </c>
      <c r="BH364">
        <f t="shared" si="290"/>
        <v>159.15306498669315</v>
      </c>
      <c r="BI364" s="13">
        <f t="shared" si="271"/>
        <v>503.35057957927143</v>
      </c>
      <c r="BJ364" s="37">
        <f t="shared" si="291"/>
        <v>1.3160841587359395</v>
      </c>
      <c r="BK364" s="13">
        <f t="shared" si="272"/>
        <v>2366.3782044107429</v>
      </c>
      <c r="BL364">
        <f t="shared" si="292"/>
        <v>7.8530405245114725</v>
      </c>
      <c r="BM364" s="13">
        <f t="shared" si="273"/>
        <v>5.6772349545232395</v>
      </c>
      <c r="BN364" s="13">
        <f t="shared" si="302"/>
        <v>1.7748691837326502</v>
      </c>
      <c r="BO364" s="13">
        <f t="shared" si="274"/>
        <v>16763.732445960341</v>
      </c>
      <c r="BP364">
        <f t="shared" si="293"/>
        <v>48.083522349368948</v>
      </c>
      <c r="BQ364" s="13">
        <f t="shared" si="275"/>
        <v>5.6772349545232395</v>
      </c>
      <c r="BR364" s="37">
        <f t="shared" si="294"/>
        <v>186.01507445024774</v>
      </c>
      <c r="BS364" s="13">
        <f t="shared" si="276"/>
        <v>37862.051270571887</v>
      </c>
      <c r="BT364">
        <f t="shared" si="295"/>
        <v>290.60637630265626</v>
      </c>
      <c r="BU364" s="13">
        <f t="shared" si="277"/>
        <v>829.96785815000442</v>
      </c>
      <c r="BV364" s="13">
        <f t="shared" si="303"/>
        <v>117588208.32452293</v>
      </c>
      <c r="BW364" s="13">
        <f t="shared" si="278"/>
        <v>16763.732445960341</v>
      </c>
      <c r="BX364">
        <f t="shared" si="296"/>
        <v>117588254.63317609</v>
      </c>
      <c r="BY364" s="13">
        <f t="shared" si="279"/>
        <v>117588852.55430891</v>
      </c>
    </row>
    <row r="365" spans="29:77" x14ac:dyDescent="0.2">
      <c r="AC365">
        <v>363</v>
      </c>
      <c r="AD365" s="37">
        <f t="shared" si="280"/>
        <v>370951371.2937628</v>
      </c>
      <c r="AE365" s="13">
        <f t="shared" si="256"/>
        <v>30762.916657339658</v>
      </c>
      <c r="AF365">
        <f t="shared" si="297"/>
        <v>370951456.04008967</v>
      </c>
      <c r="AG365" s="13">
        <f t="shared" si="257"/>
        <v>370952418.14796197</v>
      </c>
      <c r="AH365" s="13">
        <f t="shared" si="298"/>
        <v>370951371.16391802</v>
      </c>
      <c r="AI365" s="13">
        <f t="shared" si="258"/>
        <v>16763.732445960341</v>
      </c>
      <c r="AJ365">
        <f t="shared" si="281"/>
        <v>370951417.34499913</v>
      </c>
      <c r="AK365" s="13">
        <f t="shared" si="259"/>
        <v>370952418.14796197</v>
      </c>
      <c r="AL365" s="37">
        <f t="shared" si="282"/>
        <v>628.5495075911399</v>
      </c>
      <c r="AM365" s="13">
        <f t="shared" si="260"/>
        <v>30762.916657339658</v>
      </c>
      <c r="AN365">
        <f t="shared" si="283"/>
        <v>713.2958344708635</v>
      </c>
      <c r="AO365" s="13">
        <f t="shared" si="261"/>
        <v>2813.5073827337451</v>
      </c>
      <c r="AP365" s="13">
        <f t="shared" si="299"/>
        <v>628.41966277274457</v>
      </c>
      <c r="AQ365" s="13">
        <f t="shared" si="262"/>
        <v>16763.732445960341</v>
      </c>
      <c r="AR365" s="13">
        <f t="shared" si="284"/>
        <v>674.60074389109263</v>
      </c>
      <c r="AS365" s="38">
        <f t="shared" si="263"/>
        <v>2813.5073827337451</v>
      </c>
      <c r="AT365" s="37">
        <f t="shared" si="285"/>
        <v>80763974.665005758</v>
      </c>
      <c r="AU365" s="13">
        <f t="shared" si="264"/>
        <v>33129.294861750393</v>
      </c>
      <c r="AV365">
        <f t="shared" si="286"/>
        <v>80764065.930280864</v>
      </c>
      <c r="AW365" s="13">
        <f t="shared" si="265"/>
        <v>80764377.431120396</v>
      </c>
      <c r="AX365" s="13">
        <f t="shared" si="300"/>
        <v>197675123.00301972</v>
      </c>
      <c r="AY365" s="13">
        <f t="shared" si="266"/>
        <v>16763.732445960341</v>
      </c>
      <c r="AZ365">
        <f t="shared" si="287"/>
        <v>197675169.18410084</v>
      </c>
      <c r="BA365" s="13">
        <f t="shared" si="267"/>
        <v>197675525.94803166</v>
      </c>
      <c r="BB365" s="37">
        <f t="shared" si="288"/>
        <v>112.97425663945214</v>
      </c>
      <c r="BC365" s="13">
        <f t="shared" si="268"/>
        <v>30762.916657339658</v>
      </c>
      <c r="BD365">
        <f t="shared" si="289"/>
        <v>197.7205835191757</v>
      </c>
      <c r="BE365" s="13">
        <f t="shared" si="269"/>
        <v>503.35057957927143</v>
      </c>
      <c r="BF365" s="13">
        <f t="shared" si="301"/>
        <v>112.84441182105685</v>
      </c>
      <c r="BG365" s="13">
        <f t="shared" si="270"/>
        <v>16763.732445960341</v>
      </c>
      <c r="BH365">
        <f t="shared" si="290"/>
        <v>159.0254929394049</v>
      </c>
      <c r="BI365" s="13">
        <f t="shared" si="271"/>
        <v>503.35057957927143</v>
      </c>
      <c r="BJ365" s="37">
        <f t="shared" si="291"/>
        <v>1.3160841587359395</v>
      </c>
      <c r="BK365" s="13">
        <f t="shared" si="272"/>
        <v>2366.3782044107429</v>
      </c>
      <c r="BL365">
        <f t="shared" si="292"/>
        <v>7.8350323802531374</v>
      </c>
      <c r="BM365" s="13">
        <f t="shared" si="273"/>
        <v>5.6772349545232395</v>
      </c>
      <c r="BN365" s="13">
        <f t="shared" si="302"/>
        <v>1.7748691837326502</v>
      </c>
      <c r="BO365" s="13">
        <f t="shared" si="274"/>
        <v>16763.732445960341</v>
      </c>
      <c r="BP365">
        <f t="shared" si="293"/>
        <v>47.955950302080694</v>
      </c>
      <c r="BQ365" s="13">
        <f t="shared" si="275"/>
        <v>5.6772349545232395</v>
      </c>
      <c r="BR365" s="37">
        <f t="shared" si="294"/>
        <v>186.01507445024774</v>
      </c>
      <c r="BS365" s="13">
        <f t="shared" si="276"/>
        <v>37862.051270571887</v>
      </c>
      <c r="BT365">
        <f t="shared" si="295"/>
        <v>290.3182459945229</v>
      </c>
      <c r="BU365" s="13">
        <f t="shared" si="277"/>
        <v>829.96785815000442</v>
      </c>
      <c r="BV365" s="13">
        <f t="shared" si="303"/>
        <v>117588208.32452293</v>
      </c>
      <c r="BW365" s="13">
        <f t="shared" si="278"/>
        <v>16763.732445960341</v>
      </c>
      <c r="BX365">
        <f t="shared" si="296"/>
        <v>117588254.50560404</v>
      </c>
      <c r="BY365" s="13">
        <f t="shared" si="279"/>
        <v>117588852.55430891</v>
      </c>
    </row>
    <row r="366" spans="29:77" x14ac:dyDescent="0.2">
      <c r="AC366">
        <v>364</v>
      </c>
      <c r="AD366" s="37">
        <f t="shared" si="280"/>
        <v>370951371.2937628</v>
      </c>
      <c r="AE366" s="13">
        <f t="shared" si="256"/>
        <v>30762.916657339658</v>
      </c>
      <c r="AF366">
        <f t="shared" si="297"/>
        <v>370951455.80727011</v>
      </c>
      <c r="AG366" s="13">
        <f t="shared" si="257"/>
        <v>370952418.14796197</v>
      </c>
      <c r="AH366" s="13">
        <f t="shared" si="298"/>
        <v>370951371.16391802</v>
      </c>
      <c r="AI366" s="13">
        <f t="shared" si="258"/>
        <v>16763.732445960341</v>
      </c>
      <c r="AJ366">
        <f t="shared" si="281"/>
        <v>370951417.21812803</v>
      </c>
      <c r="AK366" s="13">
        <f t="shared" si="259"/>
        <v>370952418.14796197</v>
      </c>
      <c r="AL366" s="37">
        <f t="shared" si="282"/>
        <v>628.5495075911399</v>
      </c>
      <c r="AM366" s="13">
        <f t="shared" si="260"/>
        <v>30762.916657339658</v>
      </c>
      <c r="AN366">
        <f t="shared" si="283"/>
        <v>713.06301489152361</v>
      </c>
      <c r="AO366" s="13">
        <f t="shared" si="261"/>
        <v>2813.5073827337451</v>
      </c>
      <c r="AP366" s="13">
        <f t="shared" si="299"/>
        <v>628.41966277274457</v>
      </c>
      <c r="AQ366" s="13">
        <f t="shared" si="262"/>
        <v>16763.732445960341</v>
      </c>
      <c r="AR366" s="13">
        <f t="shared" si="284"/>
        <v>674.47387278911913</v>
      </c>
      <c r="AS366" s="38">
        <f t="shared" si="263"/>
        <v>2813.5073827337451</v>
      </c>
      <c r="AT366" s="37">
        <f t="shared" si="285"/>
        <v>80763974.665005758</v>
      </c>
      <c r="AU366" s="13">
        <f t="shared" si="264"/>
        <v>33129.294861750393</v>
      </c>
      <c r="AV366">
        <f t="shared" si="286"/>
        <v>80764065.679552078</v>
      </c>
      <c r="AW366" s="13">
        <f t="shared" si="265"/>
        <v>80764377.431120396</v>
      </c>
      <c r="AX366" s="13">
        <f t="shared" si="300"/>
        <v>197675123.00301972</v>
      </c>
      <c r="AY366" s="13">
        <f t="shared" si="266"/>
        <v>16763.732445960341</v>
      </c>
      <c r="AZ366">
        <f t="shared" si="287"/>
        <v>197675169.05722973</v>
      </c>
      <c r="BA366" s="13">
        <f t="shared" si="267"/>
        <v>197675525.94803166</v>
      </c>
      <c r="BB366" s="37">
        <f t="shared" si="288"/>
        <v>112.97425663945214</v>
      </c>
      <c r="BC366" s="13">
        <f t="shared" si="268"/>
        <v>30762.916657339658</v>
      </c>
      <c r="BD366">
        <f t="shared" si="289"/>
        <v>197.48776393983582</v>
      </c>
      <c r="BE366" s="13">
        <f t="shared" si="269"/>
        <v>503.35057957927143</v>
      </c>
      <c r="BF366" s="13">
        <f t="shared" si="301"/>
        <v>112.84441182105685</v>
      </c>
      <c r="BG366" s="13">
        <f t="shared" si="270"/>
        <v>16763.732445960341</v>
      </c>
      <c r="BH366">
        <f t="shared" si="290"/>
        <v>158.89862183743142</v>
      </c>
      <c r="BI366" s="13">
        <f t="shared" si="271"/>
        <v>503.35057957927143</v>
      </c>
      <c r="BJ366" s="37">
        <f t="shared" si="291"/>
        <v>1.3160841587359395</v>
      </c>
      <c r="BK366" s="13">
        <f t="shared" si="272"/>
        <v>2366.3782044107429</v>
      </c>
      <c r="BL366">
        <f t="shared" si="292"/>
        <v>7.8171231818423763</v>
      </c>
      <c r="BM366" s="13">
        <f t="shared" si="273"/>
        <v>5.6772349545232395</v>
      </c>
      <c r="BN366" s="13">
        <f t="shared" si="302"/>
        <v>1.7748691837326502</v>
      </c>
      <c r="BO366" s="13">
        <f t="shared" si="274"/>
        <v>16763.732445960341</v>
      </c>
      <c r="BP366">
        <f t="shared" si="293"/>
        <v>47.829079200107209</v>
      </c>
      <c r="BQ366" s="13">
        <f t="shared" si="275"/>
        <v>5.6772349545232395</v>
      </c>
      <c r="BR366" s="37">
        <f t="shared" si="294"/>
        <v>186.01507445024774</v>
      </c>
      <c r="BS366" s="13">
        <f t="shared" si="276"/>
        <v>37862.051270571887</v>
      </c>
      <c r="BT366">
        <f t="shared" si="295"/>
        <v>290.03169881995075</v>
      </c>
      <c r="BU366" s="13">
        <f t="shared" si="277"/>
        <v>829.96785815000442</v>
      </c>
      <c r="BV366" s="13">
        <f t="shared" si="303"/>
        <v>117588208.32452293</v>
      </c>
      <c r="BW366" s="13">
        <f t="shared" si="278"/>
        <v>16763.732445960341</v>
      </c>
      <c r="BX366">
        <f t="shared" si="296"/>
        <v>117588254.37873295</v>
      </c>
      <c r="BY366" s="13">
        <f t="shared" si="279"/>
        <v>117588852.55430891</v>
      </c>
    </row>
    <row r="367" spans="29:77" x14ac:dyDescent="0.2">
      <c r="AC367">
        <v>365</v>
      </c>
      <c r="AD367" s="37">
        <f t="shared" si="280"/>
        <v>370951371.2937628</v>
      </c>
      <c r="AE367" s="13">
        <f t="shared" si="256"/>
        <v>30762.916657339658</v>
      </c>
      <c r="AF367">
        <f t="shared" si="297"/>
        <v>370951455.57572627</v>
      </c>
      <c r="AG367" s="13">
        <f t="shared" si="257"/>
        <v>370952418.14796197</v>
      </c>
      <c r="AH367" s="13">
        <f t="shared" si="298"/>
        <v>370951371.16391802</v>
      </c>
      <c r="AI367" s="13">
        <f t="shared" si="258"/>
        <v>16763.732445960341</v>
      </c>
      <c r="AJ367">
        <f t="shared" si="281"/>
        <v>370951417.09195215</v>
      </c>
      <c r="AK367" s="13">
        <f t="shared" si="259"/>
        <v>370952418.14796197</v>
      </c>
      <c r="AL367" s="37">
        <f t="shared" si="282"/>
        <v>628.5495075911399</v>
      </c>
      <c r="AM367" s="13">
        <f t="shared" si="260"/>
        <v>30762.916657339658</v>
      </c>
      <c r="AN367">
        <f t="shared" si="283"/>
        <v>712.83147103590613</v>
      </c>
      <c r="AO367" s="13">
        <f t="shared" si="261"/>
        <v>2813.5073827337451</v>
      </c>
      <c r="AP367" s="13">
        <f t="shared" si="299"/>
        <v>628.41966277274457</v>
      </c>
      <c r="AQ367" s="13">
        <f t="shared" si="262"/>
        <v>16763.732445960341</v>
      </c>
      <c r="AR367" s="13">
        <f t="shared" si="284"/>
        <v>674.34769687126607</v>
      </c>
      <c r="AS367" s="38">
        <f t="shared" si="263"/>
        <v>2813.5073827337451</v>
      </c>
      <c r="AT367" s="37">
        <f t="shared" si="285"/>
        <v>80763974.665005758</v>
      </c>
      <c r="AU367" s="13">
        <f t="shared" si="264"/>
        <v>33129.294861750393</v>
      </c>
      <c r="AV367">
        <f t="shared" si="286"/>
        <v>80764065.430197164</v>
      </c>
      <c r="AW367" s="13">
        <f t="shared" si="265"/>
        <v>80764377.431120396</v>
      </c>
      <c r="AX367" s="13">
        <f t="shared" si="300"/>
        <v>197675123.00301972</v>
      </c>
      <c r="AY367" s="13">
        <f t="shared" si="266"/>
        <v>16763.732445960341</v>
      </c>
      <c r="AZ367">
        <f t="shared" si="287"/>
        <v>197675168.93105382</v>
      </c>
      <c r="BA367" s="13">
        <f t="shared" si="267"/>
        <v>197675525.94803166</v>
      </c>
      <c r="BB367" s="37">
        <f t="shared" si="288"/>
        <v>112.97425663945214</v>
      </c>
      <c r="BC367" s="13">
        <f t="shared" si="268"/>
        <v>30762.916657339658</v>
      </c>
      <c r="BD367">
        <f t="shared" si="289"/>
        <v>197.25622008421834</v>
      </c>
      <c r="BE367" s="13">
        <f t="shared" si="269"/>
        <v>503.35057957927143</v>
      </c>
      <c r="BF367" s="13">
        <f t="shared" si="301"/>
        <v>112.84441182105685</v>
      </c>
      <c r="BG367" s="13">
        <f t="shared" si="270"/>
        <v>16763.732445960341</v>
      </c>
      <c r="BH367">
        <f t="shared" si="290"/>
        <v>158.77244591957833</v>
      </c>
      <c r="BI367" s="13">
        <f t="shared" si="271"/>
        <v>503.35057957927143</v>
      </c>
      <c r="BJ367" s="37">
        <f t="shared" si="291"/>
        <v>1.3160841587359395</v>
      </c>
      <c r="BK367" s="13">
        <f t="shared" si="272"/>
        <v>2366.3782044107429</v>
      </c>
      <c r="BL367">
        <f t="shared" si="292"/>
        <v>7.7993121160256464</v>
      </c>
      <c r="BM367" s="13">
        <f t="shared" si="273"/>
        <v>5.6772349545232395</v>
      </c>
      <c r="BN367" s="13">
        <f t="shared" si="302"/>
        <v>1.7748691837326502</v>
      </c>
      <c r="BO367" s="13">
        <f t="shared" si="274"/>
        <v>16763.732445960341</v>
      </c>
      <c r="BP367">
        <f t="shared" si="293"/>
        <v>47.702903282254127</v>
      </c>
      <c r="BQ367" s="13">
        <f t="shared" si="275"/>
        <v>5.6772349545232395</v>
      </c>
      <c r="BR367" s="37">
        <f t="shared" si="294"/>
        <v>186.01507445024774</v>
      </c>
      <c r="BS367" s="13">
        <f t="shared" si="276"/>
        <v>37862.051270571887</v>
      </c>
      <c r="BT367">
        <f t="shared" si="295"/>
        <v>289.74672176688307</v>
      </c>
      <c r="BU367" s="13">
        <f t="shared" si="277"/>
        <v>829.96785815000442</v>
      </c>
      <c r="BV367" s="13">
        <f t="shared" si="303"/>
        <v>117588208.32452293</v>
      </c>
      <c r="BW367" s="13">
        <f t="shared" si="278"/>
        <v>16763.732445960341</v>
      </c>
      <c r="BX367">
        <f t="shared" si="296"/>
        <v>117588254.25255702</v>
      </c>
      <c r="BY367" s="13">
        <f t="shared" si="279"/>
        <v>117588852.55430891</v>
      </c>
    </row>
    <row r="368" spans="29:77" x14ac:dyDescent="0.2">
      <c r="AC368">
        <v>366</v>
      </c>
      <c r="AD368" s="37">
        <f t="shared" si="280"/>
        <v>370951371.2937628</v>
      </c>
      <c r="AE368" s="13">
        <f t="shared" si="256"/>
        <v>30762.916657339658</v>
      </c>
      <c r="AF368">
        <f t="shared" si="297"/>
        <v>370951455.34544766</v>
      </c>
      <c r="AG368" s="13">
        <f t="shared" si="257"/>
        <v>370952418.14796197</v>
      </c>
      <c r="AH368" s="13">
        <f t="shared" si="298"/>
        <v>370951371.16391802</v>
      </c>
      <c r="AI368" s="13">
        <f t="shared" si="258"/>
        <v>16763.732445960341</v>
      </c>
      <c r="AJ368">
        <f t="shared" si="281"/>
        <v>370951416.96646571</v>
      </c>
      <c r="AK368" s="13">
        <f t="shared" si="259"/>
        <v>370952418.14796197</v>
      </c>
      <c r="AL368" s="37">
        <f t="shared" si="282"/>
        <v>628.5495075911399</v>
      </c>
      <c r="AM368" s="13">
        <f t="shared" si="260"/>
        <v>30762.916657339658</v>
      </c>
      <c r="AN368">
        <f t="shared" si="283"/>
        <v>712.60119244725922</v>
      </c>
      <c r="AO368" s="13">
        <f t="shared" si="261"/>
        <v>2813.5073827337451</v>
      </c>
      <c r="AP368" s="13">
        <f t="shared" si="299"/>
        <v>628.41966277274457</v>
      </c>
      <c r="AQ368" s="13">
        <f t="shared" si="262"/>
        <v>16763.732445960341</v>
      </c>
      <c r="AR368" s="13">
        <f t="shared" si="284"/>
        <v>674.2222104393029</v>
      </c>
      <c r="AS368" s="38">
        <f t="shared" si="263"/>
        <v>2813.5073827337451</v>
      </c>
      <c r="AT368" s="37">
        <f t="shared" si="285"/>
        <v>80763974.665005758</v>
      </c>
      <c r="AU368" s="13">
        <f t="shared" si="264"/>
        <v>33129.294861750393</v>
      </c>
      <c r="AV368">
        <f t="shared" si="286"/>
        <v>80764065.182204828</v>
      </c>
      <c r="AW368" s="13">
        <f t="shared" si="265"/>
        <v>80764377.431120396</v>
      </c>
      <c r="AX368" s="13">
        <f t="shared" si="300"/>
        <v>197675123.00301972</v>
      </c>
      <c r="AY368" s="13">
        <f t="shared" si="266"/>
        <v>16763.732445960341</v>
      </c>
      <c r="AZ368">
        <f t="shared" si="287"/>
        <v>197675168.80556738</v>
      </c>
      <c r="BA368" s="13">
        <f t="shared" si="267"/>
        <v>197675525.94803166</v>
      </c>
      <c r="BB368" s="37">
        <f t="shared" si="288"/>
        <v>112.97425663945214</v>
      </c>
      <c r="BC368" s="13">
        <f t="shared" si="268"/>
        <v>30762.916657339658</v>
      </c>
      <c r="BD368">
        <f t="shared" si="289"/>
        <v>197.02594149557143</v>
      </c>
      <c r="BE368" s="13">
        <f t="shared" si="269"/>
        <v>503.35057957927143</v>
      </c>
      <c r="BF368" s="13">
        <f t="shared" si="301"/>
        <v>112.84441182105685</v>
      </c>
      <c r="BG368" s="13">
        <f t="shared" si="270"/>
        <v>16763.732445960341</v>
      </c>
      <c r="BH368">
        <f t="shared" si="290"/>
        <v>158.64695948761516</v>
      </c>
      <c r="BI368" s="13">
        <f t="shared" si="271"/>
        <v>503.35057957927143</v>
      </c>
      <c r="BJ368" s="37">
        <f t="shared" si="291"/>
        <v>1.3160841587359395</v>
      </c>
      <c r="BK368" s="13">
        <f t="shared" si="272"/>
        <v>2366.3782044107429</v>
      </c>
      <c r="BL368">
        <f t="shared" si="292"/>
        <v>7.7815983784374225</v>
      </c>
      <c r="BM368" s="13">
        <f t="shared" si="273"/>
        <v>5.6772349545232395</v>
      </c>
      <c r="BN368" s="13">
        <f t="shared" si="302"/>
        <v>1.7748691837326502</v>
      </c>
      <c r="BO368" s="13">
        <f t="shared" si="274"/>
        <v>16763.732445960341</v>
      </c>
      <c r="BP368">
        <f t="shared" si="293"/>
        <v>47.577416850290952</v>
      </c>
      <c r="BQ368" s="13">
        <f t="shared" si="275"/>
        <v>5.6772349545232395</v>
      </c>
      <c r="BR368" s="37">
        <f t="shared" si="294"/>
        <v>186.01507445024774</v>
      </c>
      <c r="BS368" s="13">
        <f t="shared" si="276"/>
        <v>37862.051270571887</v>
      </c>
      <c r="BT368">
        <f t="shared" si="295"/>
        <v>289.46330196547149</v>
      </c>
      <c r="BU368" s="13">
        <f t="shared" si="277"/>
        <v>829.96785815000442</v>
      </c>
      <c r="BV368" s="13">
        <f t="shared" si="303"/>
        <v>117588208.32452293</v>
      </c>
      <c r="BW368" s="13">
        <f t="shared" si="278"/>
        <v>16763.732445960341</v>
      </c>
      <c r="BX368">
        <f t="shared" si="296"/>
        <v>117588254.12707059</v>
      </c>
      <c r="BY368" s="13">
        <f t="shared" si="279"/>
        <v>117588852.55430891</v>
      </c>
    </row>
    <row r="369" spans="29:77" x14ac:dyDescent="0.2">
      <c r="AC369">
        <v>367</v>
      </c>
      <c r="AD369" s="37">
        <f t="shared" si="280"/>
        <v>370951371.2937628</v>
      </c>
      <c r="AE369" s="13">
        <f t="shared" si="256"/>
        <v>30762.916657339658</v>
      </c>
      <c r="AF369">
        <f t="shared" si="297"/>
        <v>370951455.11642402</v>
      </c>
      <c r="AG369" s="13">
        <f t="shared" si="257"/>
        <v>370952418.14796197</v>
      </c>
      <c r="AH369" s="13">
        <f t="shared" si="298"/>
        <v>370951371.16391802</v>
      </c>
      <c r="AI369" s="13">
        <f t="shared" si="258"/>
        <v>16763.732445960341</v>
      </c>
      <c r="AJ369">
        <f t="shared" si="281"/>
        <v>370951416.84166312</v>
      </c>
      <c r="AK369" s="13">
        <f t="shared" si="259"/>
        <v>370952418.14796197</v>
      </c>
      <c r="AL369" s="37">
        <f t="shared" si="282"/>
        <v>628.5495075911399</v>
      </c>
      <c r="AM369" s="13">
        <f t="shared" si="260"/>
        <v>30762.916657339658</v>
      </c>
      <c r="AN369">
        <f t="shared" si="283"/>
        <v>712.37216878280105</v>
      </c>
      <c r="AO369" s="13">
        <f t="shared" si="261"/>
        <v>2813.5073827337451</v>
      </c>
      <c r="AP369" s="13">
        <f t="shared" si="299"/>
        <v>628.41966277274457</v>
      </c>
      <c r="AQ369" s="13">
        <f t="shared" si="262"/>
        <v>16763.732445960341</v>
      </c>
      <c r="AR369" s="13">
        <f t="shared" si="284"/>
        <v>674.09740785710517</v>
      </c>
      <c r="AS369" s="38">
        <f t="shared" si="263"/>
        <v>2813.5073827337451</v>
      </c>
      <c r="AT369" s="37">
        <f t="shared" si="285"/>
        <v>80763974.665005758</v>
      </c>
      <c r="AU369" s="13">
        <f t="shared" si="264"/>
        <v>33129.294861750393</v>
      </c>
      <c r="AV369">
        <f t="shared" si="286"/>
        <v>80764064.935563967</v>
      </c>
      <c r="AW369" s="13">
        <f t="shared" si="265"/>
        <v>80764377.431120396</v>
      </c>
      <c r="AX369" s="13">
        <f t="shared" si="300"/>
        <v>197675123.00301972</v>
      </c>
      <c r="AY369" s="13">
        <f t="shared" si="266"/>
        <v>16763.732445960341</v>
      </c>
      <c r="AZ369">
        <f t="shared" si="287"/>
        <v>197675168.68076479</v>
      </c>
      <c r="BA369" s="13">
        <f t="shared" si="267"/>
        <v>197675525.94803166</v>
      </c>
      <c r="BB369" s="37">
        <f t="shared" si="288"/>
        <v>112.97425663945214</v>
      </c>
      <c r="BC369" s="13">
        <f t="shared" si="268"/>
        <v>30762.916657339658</v>
      </c>
      <c r="BD369">
        <f t="shared" si="289"/>
        <v>196.79691783111332</v>
      </c>
      <c r="BE369" s="13">
        <f t="shared" si="269"/>
        <v>503.35057957927143</v>
      </c>
      <c r="BF369" s="13">
        <f t="shared" si="301"/>
        <v>112.84441182105685</v>
      </c>
      <c r="BG369" s="13">
        <f t="shared" si="270"/>
        <v>16763.732445960341</v>
      </c>
      <c r="BH369">
        <f t="shared" si="290"/>
        <v>158.52215690541746</v>
      </c>
      <c r="BI369" s="13">
        <f t="shared" si="271"/>
        <v>503.35057957927143</v>
      </c>
      <c r="BJ369" s="37">
        <f t="shared" si="291"/>
        <v>1.3160841587359395</v>
      </c>
      <c r="BK369" s="13">
        <f t="shared" si="272"/>
        <v>2366.3782044107429</v>
      </c>
      <c r="BL369">
        <f t="shared" si="292"/>
        <v>7.7639811734791078</v>
      </c>
      <c r="BM369" s="13">
        <f t="shared" si="273"/>
        <v>5.6772349545232395</v>
      </c>
      <c r="BN369" s="13">
        <f t="shared" si="302"/>
        <v>1.7748691837326502</v>
      </c>
      <c r="BO369" s="13">
        <f t="shared" si="274"/>
        <v>16763.732445960341</v>
      </c>
      <c r="BP369">
        <f t="shared" si="293"/>
        <v>47.452614268093249</v>
      </c>
      <c r="BQ369" s="13">
        <f t="shared" si="275"/>
        <v>5.6772349545232395</v>
      </c>
      <c r="BR369" s="37">
        <f t="shared" si="294"/>
        <v>186.01507445024774</v>
      </c>
      <c r="BS369" s="13">
        <f t="shared" si="276"/>
        <v>37862.051270571887</v>
      </c>
      <c r="BT369">
        <f t="shared" si="295"/>
        <v>289.18142668613842</v>
      </c>
      <c r="BU369" s="13">
        <f t="shared" si="277"/>
        <v>829.96785815000442</v>
      </c>
      <c r="BV369" s="13">
        <f t="shared" si="303"/>
        <v>117588208.32452293</v>
      </c>
      <c r="BW369" s="13">
        <f t="shared" si="278"/>
        <v>16763.732445960341</v>
      </c>
      <c r="BX369">
        <f t="shared" si="296"/>
        <v>117588254.00226802</v>
      </c>
      <c r="BY369" s="13">
        <f t="shared" si="279"/>
        <v>117588852.55430891</v>
      </c>
    </row>
    <row r="370" spans="29:77" x14ac:dyDescent="0.2">
      <c r="AC370">
        <v>368</v>
      </c>
      <c r="AD370" s="37">
        <f t="shared" si="280"/>
        <v>370951371.2937628</v>
      </c>
      <c r="AE370" s="13">
        <f t="shared" si="256"/>
        <v>30762.916657339658</v>
      </c>
      <c r="AF370">
        <f t="shared" si="297"/>
        <v>370951454.88864505</v>
      </c>
      <c r="AG370" s="13">
        <f t="shared" si="257"/>
        <v>370952418.14796197</v>
      </c>
      <c r="AH370" s="13">
        <f t="shared" si="298"/>
        <v>370951371.16391802</v>
      </c>
      <c r="AI370" s="13">
        <f t="shared" si="258"/>
        <v>16763.732445960341</v>
      </c>
      <c r="AJ370">
        <f t="shared" si="281"/>
        <v>370951416.71753877</v>
      </c>
      <c r="AK370" s="13">
        <f t="shared" si="259"/>
        <v>370952418.14796197</v>
      </c>
      <c r="AL370" s="37">
        <f t="shared" si="282"/>
        <v>628.5495075911399</v>
      </c>
      <c r="AM370" s="13">
        <f t="shared" si="260"/>
        <v>30762.916657339658</v>
      </c>
      <c r="AN370">
        <f t="shared" si="283"/>
        <v>712.14438981217154</v>
      </c>
      <c r="AO370" s="13">
        <f t="shared" si="261"/>
        <v>2813.5073827337451</v>
      </c>
      <c r="AP370" s="13">
        <f t="shared" si="299"/>
        <v>628.41966277274457</v>
      </c>
      <c r="AQ370" s="13">
        <f t="shared" si="262"/>
        <v>16763.732445960341</v>
      </c>
      <c r="AR370" s="13">
        <f t="shared" si="284"/>
        <v>673.97328354981073</v>
      </c>
      <c r="AS370" s="38">
        <f t="shared" si="263"/>
        <v>2813.5073827337451</v>
      </c>
      <c r="AT370" s="37">
        <f t="shared" si="285"/>
        <v>80763974.665005758</v>
      </c>
      <c r="AU370" s="13">
        <f t="shared" si="264"/>
        <v>33129.294861750393</v>
      </c>
      <c r="AV370">
        <f t="shared" si="286"/>
        <v>80764064.69026354</v>
      </c>
      <c r="AW370" s="13">
        <f t="shared" si="265"/>
        <v>80764377.431120396</v>
      </c>
      <c r="AX370" s="13">
        <f t="shared" si="300"/>
        <v>197675123.00301972</v>
      </c>
      <c r="AY370" s="13">
        <f t="shared" si="266"/>
        <v>16763.732445960341</v>
      </c>
      <c r="AZ370">
        <f t="shared" si="287"/>
        <v>197675168.55664051</v>
      </c>
      <c r="BA370" s="13">
        <f t="shared" si="267"/>
        <v>197675525.94803166</v>
      </c>
      <c r="BB370" s="37">
        <f t="shared" si="288"/>
        <v>112.97425663945214</v>
      </c>
      <c r="BC370" s="13">
        <f t="shared" si="268"/>
        <v>30762.916657339658</v>
      </c>
      <c r="BD370">
        <f t="shared" si="289"/>
        <v>196.5691388604838</v>
      </c>
      <c r="BE370" s="13">
        <f t="shared" si="269"/>
        <v>503.35057957927143</v>
      </c>
      <c r="BF370" s="13">
        <f t="shared" si="301"/>
        <v>112.84441182105685</v>
      </c>
      <c r="BG370" s="13">
        <f t="shared" si="270"/>
        <v>16763.732445960341</v>
      </c>
      <c r="BH370">
        <f t="shared" si="290"/>
        <v>158.398032598123</v>
      </c>
      <c r="BI370" s="13">
        <f t="shared" si="271"/>
        <v>503.35057957927143</v>
      </c>
      <c r="BJ370" s="37">
        <f t="shared" si="291"/>
        <v>1.3160841587359395</v>
      </c>
      <c r="BK370" s="13">
        <f t="shared" si="272"/>
        <v>2366.3782044107429</v>
      </c>
      <c r="BL370">
        <f t="shared" si="292"/>
        <v>7.746459714199915</v>
      </c>
      <c r="BM370" s="13">
        <f t="shared" si="273"/>
        <v>5.6772349545232395</v>
      </c>
      <c r="BN370" s="13">
        <f t="shared" si="302"/>
        <v>1.7748691837326502</v>
      </c>
      <c r="BO370" s="13">
        <f t="shared" si="274"/>
        <v>16763.732445960341</v>
      </c>
      <c r="BP370">
        <f t="shared" si="293"/>
        <v>47.328489960798791</v>
      </c>
      <c r="BQ370" s="13">
        <f t="shared" si="275"/>
        <v>5.6772349545232395</v>
      </c>
      <c r="BR370" s="37">
        <f t="shared" si="294"/>
        <v>186.01507445024774</v>
      </c>
      <c r="BS370" s="13">
        <f t="shared" si="276"/>
        <v>37862.051270571887</v>
      </c>
      <c r="BT370">
        <f t="shared" si="295"/>
        <v>288.90108333767137</v>
      </c>
      <c r="BU370" s="13">
        <f t="shared" si="277"/>
        <v>829.96785815000442</v>
      </c>
      <c r="BV370" s="13">
        <f t="shared" si="303"/>
        <v>117588208.32452293</v>
      </c>
      <c r="BW370" s="13">
        <f t="shared" si="278"/>
        <v>16763.732445960341</v>
      </c>
      <c r="BX370">
        <f t="shared" si="296"/>
        <v>117588253.8781437</v>
      </c>
      <c r="BY370" s="13">
        <f t="shared" si="279"/>
        <v>117588852.55430891</v>
      </c>
    </row>
    <row r="371" spans="29:77" x14ac:dyDescent="0.2">
      <c r="AC371">
        <v>369</v>
      </c>
      <c r="AD371" s="37">
        <f t="shared" si="280"/>
        <v>370951371.2937628</v>
      </c>
      <c r="AE371" s="13">
        <f t="shared" si="256"/>
        <v>30762.916657339658</v>
      </c>
      <c r="AF371">
        <f t="shared" si="297"/>
        <v>370951454.66210061</v>
      </c>
      <c r="AG371" s="13">
        <f t="shared" si="257"/>
        <v>370952418.14796197</v>
      </c>
      <c r="AH371" s="13">
        <f t="shared" si="298"/>
        <v>370951371.16391802</v>
      </c>
      <c r="AI371" s="13">
        <f t="shared" si="258"/>
        <v>16763.732445960341</v>
      </c>
      <c r="AJ371">
        <f t="shared" si="281"/>
        <v>370951416.59408724</v>
      </c>
      <c r="AK371" s="13">
        <f t="shared" si="259"/>
        <v>370952418.14796197</v>
      </c>
      <c r="AL371" s="37">
        <f t="shared" si="282"/>
        <v>628.5495075911399</v>
      </c>
      <c r="AM371" s="13">
        <f t="shared" si="260"/>
        <v>30762.916657339658</v>
      </c>
      <c r="AN371">
        <f t="shared" si="283"/>
        <v>711.91784541590857</v>
      </c>
      <c r="AO371" s="13">
        <f t="shared" si="261"/>
        <v>2813.5073827337451</v>
      </c>
      <c r="AP371" s="13">
        <f t="shared" si="299"/>
        <v>628.41966277274457</v>
      </c>
      <c r="AQ371" s="13">
        <f t="shared" si="262"/>
        <v>16763.732445960341</v>
      </c>
      <c r="AR371" s="13">
        <f t="shared" si="284"/>
        <v>673.84983200298939</v>
      </c>
      <c r="AS371" s="38">
        <f t="shared" si="263"/>
        <v>2813.5073827337451</v>
      </c>
      <c r="AT371" s="37">
        <f t="shared" si="285"/>
        <v>80763974.665005758</v>
      </c>
      <c r="AU371" s="13">
        <f t="shared" si="264"/>
        <v>33129.294861750393</v>
      </c>
      <c r="AV371">
        <f t="shared" si="286"/>
        <v>80764064.446292654</v>
      </c>
      <c r="AW371" s="13">
        <f t="shared" si="265"/>
        <v>80764377.431120396</v>
      </c>
      <c r="AX371" s="13">
        <f t="shared" si="300"/>
        <v>197675123.00301972</v>
      </c>
      <c r="AY371" s="13">
        <f t="shared" si="266"/>
        <v>16763.732445960341</v>
      </c>
      <c r="AZ371">
        <f t="shared" si="287"/>
        <v>197675168.43318895</v>
      </c>
      <c r="BA371" s="13">
        <f t="shared" si="267"/>
        <v>197675525.94803166</v>
      </c>
      <c r="BB371" s="37">
        <f t="shared" si="288"/>
        <v>112.97425663945214</v>
      </c>
      <c r="BC371" s="13">
        <f t="shared" si="268"/>
        <v>30762.916657339658</v>
      </c>
      <c r="BD371">
        <f t="shared" si="289"/>
        <v>196.34259446422084</v>
      </c>
      <c r="BE371" s="13">
        <f t="shared" si="269"/>
        <v>503.35057957927143</v>
      </c>
      <c r="BF371" s="13">
        <f t="shared" si="301"/>
        <v>112.84441182105685</v>
      </c>
      <c r="BG371" s="13">
        <f t="shared" si="270"/>
        <v>16763.732445960341</v>
      </c>
      <c r="BH371">
        <f t="shared" si="290"/>
        <v>158.27458105130168</v>
      </c>
      <c r="BI371" s="13">
        <f t="shared" si="271"/>
        <v>503.35057957927143</v>
      </c>
      <c r="BJ371" s="37">
        <f t="shared" si="291"/>
        <v>1.3160841587359395</v>
      </c>
      <c r="BK371" s="13">
        <f t="shared" si="272"/>
        <v>2366.3782044107429</v>
      </c>
      <c r="BL371">
        <f t="shared" si="292"/>
        <v>7.7290332221796874</v>
      </c>
      <c r="BM371" s="13">
        <f t="shared" si="273"/>
        <v>5.6772349545232395</v>
      </c>
      <c r="BN371" s="13">
        <f t="shared" si="302"/>
        <v>1.7748691837326502</v>
      </c>
      <c r="BO371" s="13">
        <f t="shared" si="274"/>
        <v>16763.732445960341</v>
      </c>
      <c r="BP371">
        <f t="shared" si="293"/>
        <v>47.205038413977476</v>
      </c>
      <c r="BQ371" s="13">
        <f t="shared" si="275"/>
        <v>5.6772349545232395</v>
      </c>
      <c r="BR371" s="37">
        <f t="shared" si="294"/>
        <v>186.01507445024774</v>
      </c>
      <c r="BS371" s="13">
        <f t="shared" si="276"/>
        <v>37862.051270571887</v>
      </c>
      <c r="BT371">
        <f t="shared" si="295"/>
        <v>288.62225946534772</v>
      </c>
      <c r="BU371" s="13">
        <f t="shared" si="277"/>
        <v>829.96785815000442</v>
      </c>
      <c r="BV371" s="13">
        <f t="shared" si="303"/>
        <v>117588208.32452293</v>
      </c>
      <c r="BW371" s="13">
        <f t="shared" si="278"/>
        <v>16763.732445960341</v>
      </c>
      <c r="BX371">
        <f t="shared" si="296"/>
        <v>117588253.75469215</v>
      </c>
      <c r="BY371" s="13">
        <f t="shared" si="279"/>
        <v>117588852.55430891</v>
      </c>
    </row>
    <row r="372" spans="29:77" x14ac:dyDescent="0.2">
      <c r="AC372">
        <v>370</v>
      </c>
      <c r="AD372" s="37">
        <f t="shared" si="280"/>
        <v>370951371.2937628</v>
      </c>
      <c r="AE372" s="13">
        <f t="shared" si="256"/>
        <v>30762.916657339658</v>
      </c>
      <c r="AF372">
        <f t="shared" si="297"/>
        <v>370951454.43678081</v>
      </c>
      <c r="AG372" s="13">
        <f t="shared" si="257"/>
        <v>370952418.14796197</v>
      </c>
      <c r="AH372" s="13">
        <f t="shared" si="298"/>
        <v>370951371.16391802</v>
      </c>
      <c r="AI372" s="13">
        <f t="shared" si="258"/>
        <v>16763.732445960341</v>
      </c>
      <c r="AJ372">
        <f t="shared" si="281"/>
        <v>370951416.47130299</v>
      </c>
      <c r="AK372" s="13">
        <f t="shared" si="259"/>
        <v>370952418.14796197</v>
      </c>
      <c r="AL372" s="37">
        <f t="shared" si="282"/>
        <v>628.5495075911399</v>
      </c>
      <c r="AM372" s="13">
        <f t="shared" si="260"/>
        <v>30762.916657339658</v>
      </c>
      <c r="AN372">
        <f t="shared" si="283"/>
        <v>711.69252558394976</v>
      </c>
      <c r="AO372" s="13">
        <f t="shared" si="261"/>
        <v>2813.5073827337451</v>
      </c>
      <c r="AP372" s="13">
        <f t="shared" si="299"/>
        <v>628.41966277274457</v>
      </c>
      <c r="AQ372" s="13">
        <f t="shared" si="262"/>
        <v>16763.732445960341</v>
      </c>
      <c r="AR372" s="13">
        <f t="shared" si="284"/>
        <v>673.72704776182661</v>
      </c>
      <c r="AS372" s="38">
        <f t="shared" si="263"/>
        <v>2813.5073827337451</v>
      </c>
      <c r="AT372" s="37">
        <f t="shared" si="285"/>
        <v>80763974.665005758</v>
      </c>
      <c r="AU372" s="13">
        <f t="shared" si="264"/>
        <v>33129.294861750393</v>
      </c>
      <c r="AV372">
        <f t="shared" si="286"/>
        <v>80764064.203640521</v>
      </c>
      <c r="AW372" s="13">
        <f t="shared" si="265"/>
        <v>80764377.431120396</v>
      </c>
      <c r="AX372" s="13">
        <f t="shared" si="300"/>
        <v>197675123.00301972</v>
      </c>
      <c r="AY372" s="13">
        <f t="shared" si="266"/>
        <v>16763.732445960341</v>
      </c>
      <c r="AZ372">
        <f t="shared" si="287"/>
        <v>197675168.31040472</v>
      </c>
      <c r="BA372" s="13">
        <f t="shared" si="267"/>
        <v>197675525.94803166</v>
      </c>
      <c r="BB372" s="37">
        <f t="shared" si="288"/>
        <v>112.97425663945214</v>
      </c>
      <c r="BC372" s="13">
        <f t="shared" si="268"/>
        <v>30762.916657339658</v>
      </c>
      <c r="BD372">
        <f t="shared" si="289"/>
        <v>196.11727463226202</v>
      </c>
      <c r="BE372" s="13">
        <f t="shared" si="269"/>
        <v>503.35057957927143</v>
      </c>
      <c r="BF372" s="13">
        <f t="shared" si="301"/>
        <v>112.84441182105685</v>
      </c>
      <c r="BG372" s="13">
        <f t="shared" si="270"/>
        <v>16763.732445960341</v>
      </c>
      <c r="BH372">
        <f t="shared" si="290"/>
        <v>158.15179681013885</v>
      </c>
      <c r="BI372" s="13">
        <f t="shared" si="271"/>
        <v>503.35057957927143</v>
      </c>
      <c r="BJ372" s="37">
        <f t="shared" si="291"/>
        <v>1.3160841587359395</v>
      </c>
      <c r="BK372" s="13">
        <f t="shared" si="272"/>
        <v>2366.3782044107429</v>
      </c>
      <c r="BL372">
        <f t="shared" si="292"/>
        <v>7.7117009274136237</v>
      </c>
      <c r="BM372" s="13">
        <f t="shared" si="273"/>
        <v>5.6772349545232395</v>
      </c>
      <c r="BN372" s="13">
        <f t="shared" si="302"/>
        <v>1.7748691837326502</v>
      </c>
      <c r="BO372" s="13">
        <f t="shared" si="274"/>
        <v>16763.732445960341</v>
      </c>
      <c r="BP372">
        <f t="shared" si="293"/>
        <v>47.08225417281465</v>
      </c>
      <c r="BQ372" s="13">
        <f t="shared" si="275"/>
        <v>5.6772349545232395</v>
      </c>
      <c r="BR372" s="37">
        <f t="shared" si="294"/>
        <v>186.01507445024774</v>
      </c>
      <c r="BS372" s="13">
        <f t="shared" si="276"/>
        <v>37862.051270571887</v>
      </c>
      <c r="BT372">
        <f t="shared" si="295"/>
        <v>288.34494274909071</v>
      </c>
      <c r="BU372" s="13">
        <f t="shared" si="277"/>
        <v>829.96785815000442</v>
      </c>
      <c r="BV372" s="13">
        <f t="shared" si="303"/>
        <v>117588208.32452293</v>
      </c>
      <c r="BW372" s="13">
        <f t="shared" si="278"/>
        <v>16763.732445960341</v>
      </c>
      <c r="BX372">
        <f t="shared" si="296"/>
        <v>117588253.63190791</v>
      </c>
      <c r="BY372" s="13">
        <f t="shared" si="279"/>
        <v>117588852.55430891</v>
      </c>
    </row>
    <row r="373" spans="29:77" x14ac:dyDescent="0.2">
      <c r="AC373">
        <v>371</v>
      </c>
      <c r="AD373" s="37">
        <f t="shared" si="280"/>
        <v>370951371.2937628</v>
      </c>
      <c r="AE373" s="13">
        <f t="shared" si="256"/>
        <v>30762.916657339658</v>
      </c>
      <c r="AF373">
        <f t="shared" si="297"/>
        <v>370951454.21267563</v>
      </c>
      <c r="AG373" s="13">
        <f t="shared" si="257"/>
        <v>370952418.14796197</v>
      </c>
      <c r="AH373" s="13">
        <f t="shared" si="298"/>
        <v>370951371.16391802</v>
      </c>
      <c r="AI373" s="13">
        <f t="shared" si="258"/>
        <v>16763.732445960341</v>
      </c>
      <c r="AJ373">
        <f t="shared" si="281"/>
        <v>370951416.3491807</v>
      </c>
      <c r="AK373" s="13">
        <f t="shared" si="259"/>
        <v>370952418.14796197</v>
      </c>
      <c r="AL373" s="37">
        <f t="shared" si="282"/>
        <v>628.5495075911399</v>
      </c>
      <c r="AM373" s="13">
        <f t="shared" si="260"/>
        <v>30762.916657339658</v>
      </c>
      <c r="AN373">
        <f t="shared" si="283"/>
        <v>711.46842041415789</v>
      </c>
      <c r="AO373" s="13">
        <f t="shared" si="261"/>
        <v>2813.5073827337451</v>
      </c>
      <c r="AP373" s="13">
        <f t="shared" si="299"/>
        <v>628.41966277274457</v>
      </c>
      <c r="AQ373" s="13">
        <f t="shared" si="262"/>
        <v>16763.732445960341</v>
      </c>
      <c r="AR373" s="13">
        <f t="shared" si="284"/>
        <v>673.60492543031967</v>
      </c>
      <c r="AS373" s="38">
        <f t="shared" si="263"/>
        <v>2813.5073827337451</v>
      </c>
      <c r="AT373" s="37">
        <f t="shared" si="285"/>
        <v>80763974.665005758</v>
      </c>
      <c r="AU373" s="13">
        <f t="shared" si="264"/>
        <v>33129.294861750393</v>
      </c>
      <c r="AV373">
        <f t="shared" si="286"/>
        <v>80764063.962296486</v>
      </c>
      <c r="AW373" s="13">
        <f t="shared" si="265"/>
        <v>80764377.431120396</v>
      </c>
      <c r="AX373" s="13">
        <f t="shared" si="300"/>
        <v>197675123.00301972</v>
      </c>
      <c r="AY373" s="13">
        <f t="shared" si="266"/>
        <v>16763.732445960341</v>
      </c>
      <c r="AZ373">
        <f t="shared" si="287"/>
        <v>197675168.18828237</v>
      </c>
      <c r="BA373" s="13">
        <f t="shared" si="267"/>
        <v>197675525.94803166</v>
      </c>
      <c r="BB373" s="37">
        <f t="shared" si="288"/>
        <v>112.97425663945214</v>
      </c>
      <c r="BC373" s="13">
        <f t="shared" si="268"/>
        <v>30762.916657339658</v>
      </c>
      <c r="BD373">
        <f t="shared" si="289"/>
        <v>195.8931694624701</v>
      </c>
      <c r="BE373" s="13">
        <f t="shared" si="269"/>
        <v>503.35057957927143</v>
      </c>
      <c r="BF373" s="13">
        <f t="shared" si="301"/>
        <v>112.84441182105685</v>
      </c>
      <c r="BG373" s="13">
        <f t="shared" si="270"/>
        <v>16763.732445960341</v>
      </c>
      <c r="BH373">
        <f t="shared" si="290"/>
        <v>158.0296744786319</v>
      </c>
      <c r="BI373" s="13">
        <f t="shared" si="271"/>
        <v>503.35057957927143</v>
      </c>
      <c r="BJ373" s="37">
        <f t="shared" si="291"/>
        <v>1.3160841587359395</v>
      </c>
      <c r="BK373" s="13">
        <f t="shared" si="272"/>
        <v>2366.3782044107429</v>
      </c>
      <c r="BL373">
        <f t="shared" si="292"/>
        <v>7.6944620681988578</v>
      </c>
      <c r="BM373" s="13">
        <f t="shared" si="273"/>
        <v>5.6772349545232395</v>
      </c>
      <c r="BN373" s="13">
        <f t="shared" si="302"/>
        <v>1.7748691837326502</v>
      </c>
      <c r="BO373" s="13">
        <f t="shared" si="274"/>
        <v>16763.732445960341</v>
      </c>
      <c r="BP373">
        <f t="shared" si="293"/>
        <v>46.960131841307692</v>
      </c>
      <c r="BQ373" s="13">
        <f t="shared" si="275"/>
        <v>5.6772349545232395</v>
      </c>
      <c r="BR373" s="37">
        <f t="shared" si="294"/>
        <v>186.01507445024774</v>
      </c>
      <c r="BS373" s="13">
        <f t="shared" si="276"/>
        <v>37862.051270571887</v>
      </c>
      <c r="BT373">
        <f t="shared" si="295"/>
        <v>288.06912100165442</v>
      </c>
      <c r="BU373" s="13">
        <f t="shared" si="277"/>
        <v>829.96785815000442</v>
      </c>
      <c r="BV373" s="13">
        <f t="shared" si="303"/>
        <v>117588208.32452293</v>
      </c>
      <c r="BW373" s="13">
        <f t="shared" si="278"/>
        <v>16763.732445960341</v>
      </c>
      <c r="BX373">
        <f t="shared" si="296"/>
        <v>117588253.50978558</v>
      </c>
      <c r="BY373" s="13">
        <f t="shared" si="279"/>
        <v>117588852.55430891</v>
      </c>
    </row>
    <row r="374" spans="29:77" x14ac:dyDescent="0.2">
      <c r="AC374">
        <v>372</v>
      </c>
      <c r="AD374" s="37">
        <f t="shared" si="280"/>
        <v>370951371.2937628</v>
      </c>
      <c r="AE374" s="13">
        <f t="shared" si="256"/>
        <v>30762.916657339658</v>
      </c>
      <c r="AF374">
        <f t="shared" si="297"/>
        <v>370951453.9897753</v>
      </c>
      <c r="AG374" s="13">
        <f t="shared" si="257"/>
        <v>370952418.14796197</v>
      </c>
      <c r="AH374" s="13">
        <f t="shared" si="298"/>
        <v>370951371.16391802</v>
      </c>
      <c r="AI374" s="13">
        <f t="shared" si="258"/>
        <v>16763.732445960341</v>
      </c>
      <c r="AJ374">
        <f t="shared" si="281"/>
        <v>370951416.2277149</v>
      </c>
      <c r="AK374" s="13">
        <f t="shared" si="259"/>
        <v>370952418.14796197</v>
      </c>
      <c r="AL374" s="37">
        <f t="shared" si="282"/>
        <v>628.5495075911399</v>
      </c>
      <c r="AM374" s="13">
        <f t="shared" si="260"/>
        <v>30762.916657339658</v>
      </c>
      <c r="AN374">
        <f t="shared" si="283"/>
        <v>711.24552011087019</v>
      </c>
      <c r="AO374" s="13">
        <f t="shared" si="261"/>
        <v>2813.5073827337451</v>
      </c>
      <c r="AP374" s="13">
        <f t="shared" si="299"/>
        <v>628.41966277274457</v>
      </c>
      <c r="AQ374" s="13">
        <f t="shared" si="262"/>
        <v>16763.732445960341</v>
      </c>
      <c r="AR374" s="13">
        <f t="shared" si="284"/>
        <v>673.48345967048738</v>
      </c>
      <c r="AS374" s="38">
        <f t="shared" si="263"/>
        <v>2813.5073827337451</v>
      </c>
      <c r="AT374" s="37">
        <f t="shared" si="285"/>
        <v>80763974.665005758</v>
      </c>
      <c r="AU374" s="13">
        <f t="shared" si="264"/>
        <v>33129.294861750393</v>
      </c>
      <c r="AV374">
        <f t="shared" si="286"/>
        <v>80764063.722250015</v>
      </c>
      <c r="AW374" s="13">
        <f t="shared" si="265"/>
        <v>80764377.431120396</v>
      </c>
      <c r="AX374" s="13">
        <f t="shared" si="300"/>
        <v>197675123.00301972</v>
      </c>
      <c r="AY374" s="13">
        <f t="shared" si="266"/>
        <v>16763.732445960341</v>
      </c>
      <c r="AZ374">
        <f t="shared" si="287"/>
        <v>197675168.06681663</v>
      </c>
      <c r="BA374" s="13">
        <f t="shared" si="267"/>
        <v>197675525.94803166</v>
      </c>
      <c r="BB374" s="37">
        <f t="shared" si="288"/>
        <v>112.97425663945214</v>
      </c>
      <c r="BC374" s="13">
        <f t="shared" si="268"/>
        <v>30762.916657339658</v>
      </c>
      <c r="BD374">
        <f t="shared" si="289"/>
        <v>195.6702691591824</v>
      </c>
      <c r="BE374" s="13">
        <f t="shared" si="269"/>
        <v>503.35057957927143</v>
      </c>
      <c r="BF374" s="13">
        <f t="shared" si="301"/>
        <v>112.84441182105685</v>
      </c>
      <c r="BG374" s="13">
        <f t="shared" si="270"/>
        <v>16763.732445960341</v>
      </c>
      <c r="BH374">
        <f t="shared" si="290"/>
        <v>157.9082087187997</v>
      </c>
      <c r="BI374" s="13">
        <f t="shared" si="271"/>
        <v>503.35057957927143</v>
      </c>
      <c r="BJ374" s="37">
        <f t="shared" si="291"/>
        <v>1.3160841587359395</v>
      </c>
      <c r="BK374" s="13">
        <f t="shared" si="272"/>
        <v>2366.3782044107429</v>
      </c>
      <c r="BL374">
        <f t="shared" si="292"/>
        <v>7.6773158910228823</v>
      </c>
      <c r="BM374" s="13">
        <f t="shared" si="273"/>
        <v>5.6772349545232395</v>
      </c>
      <c r="BN374" s="13">
        <f t="shared" si="302"/>
        <v>1.7748691837326502</v>
      </c>
      <c r="BO374" s="13">
        <f t="shared" si="274"/>
        <v>16763.732445960341</v>
      </c>
      <c r="BP374">
        <f t="shared" si="293"/>
        <v>46.838666081475502</v>
      </c>
      <c r="BQ374" s="13">
        <f t="shared" si="275"/>
        <v>5.6772349545232395</v>
      </c>
      <c r="BR374" s="37">
        <f t="shared" si="294"/>
        <v>186.01507445024774</v>
      </c>
      <c r="BS374" s="13">
        <f t="shared" si="276"/>
        <v>37862.051270571887</v>
      </c>
      <c r="BT374">
        <f t="shared" si="295"/>
        <v>287.79478216683884</v>
      </c>
      <c r="BU374" s="13">
        <f t="shared" si="277"/>
        <v>829.96785815000442</v>
      </c>
      <c r="BV374" s="13">
        <f t="shared" si="303"/>
        <v>117588208.32452293</v>
      </c>
      <c r="BW374" s="13">
        <f t="shared" si="278"/>
        <v>16763.732445960341</v>
      </c>
      <c r="BX374">
        <f t="shared" si="296"/>
        <v>117588253.38831982</v>
      </c>
      <c r="BY374" s="13">
        <f t="shared" si="279"/>
        <v>117588852.55430891</v>
      </c>
    </row>
    <row r="375" spans="29:77" x14ac:dyDescent="0.2">
      <c r="AC375">
        <v>373</v>
      </c>
      <c r="AD375" s="37">
        <f t="shared" si="280"/>
        <v>370951371.2937628</v>
      </c>
      <c r="AE375" s="13">
        <f t="shared" si="256"/>
        <v>30762.916657339658</v>
      </c>
      <c r="AF375">
        <f t="shared" si="297"/>
        <v>370951453.76807022</v>
      </c>
      <c r="AG375" s="13">
        <f t="shared" si="257"/>
        <v>370952418.14796197</v>
      </c>
      <c r="AH375" s="13">
        <f t="shared" si="298"/>
        <v>370951371.16391802</v>
      </c>
      <c r="AI375" s="13">
        <f t="shared" si="258"/>
        <v>16763.732445960341</v>
      </c>
      <c r="AJ375">
        <f t="shared" si="281"/>
        <v>370951416.10690045</v>
      </c>
      <c r="AK375" s="13">
        <f t="shared" si="259"/>
        <v>370952418.14796197</v>
      </c>
      <c r="AL375" s="37">
        <f t="shared" si="282"/>
        <v>628.5495075911399</v>
      </c>
      <c r="AM375" s="13">
        <f t="shared" si="260"/>
        <v>30762.916657339658</v>
      </c>
      <c r="AN375">
        <f t="shared" si="283"/>
        <v>711.02381498347142</v>
      </c>
      <c r="AO375" s="13">
        <f t="shared" si="261"/>
        <v>2813.5073827337451</v>
      </c>
      <c r="AP375" s="13">
        <f t="shared" si="299"/>
        <v>628.41966277274457</v>
      </c>
      <c r="AQ375" s="13">
        <f t="shared" si="262"/>
        <v>16763.732445960341</v>
      </c>
      <c r="AR375" s="13">
        <f t="shared" si="284"/>
        <v>673.36264520159261</v>
      </c>
      <c r="AS375" s="38">
        <f t="shared" si="263"/>
        <v>2813.5073827337451</v>
      </c>
      <c r="AT375" s="37">
        <f t="shared" si="285"/>
        <v>80763974.665005758</v>
      </c>
      <c r="AU375" s="13">
        <f t="shared" si="264"/>
        <v>33129.294861750393</v>
      </c>
      <c r="AV375">
        <f t="shared" si="286"/>
        <v>80764063.483490646</v>
      </c>
      <c r="AW375" s="13">
        <f t="shared" si="265"/>
        <v>80764377.431120396</v>
      </c>
      <c r="AX375" s="13">
        <f t="shared" si="300"/>
        <v>197675123.00301972</v>
      </c>
      <c r="AY375" s="13">
        <f t="shared" si="266"/>
        <v>16763.732445960341</v>
      </c>
      <c r="AZ375">
        <f t="shared" si="287"/>
        <v>197675167.94600216</v>
      </c>
      <c r="BA375" s="13">
        <f t="shared" si="267"/>
        <v>197675525.94803166</v>
      </c>
      <c r="BB375" s="37">
        <f t="shared" si="288"/>
        <v>112.97425663945214</v>
      </c>
      <c r="BC375" s="13">
        <f t="shared" si="268"/>
        <v>30762.916657339658</v>
      </c>
      <c r="BD375">
        <f t="shared" si="289"/>
        <v>195.44856403178366</v>
      </c>
      <c r="BE375" s="13">
        <f t="shared" si="269"/>
        <v>503.35057957927143</v>
      </c>
      <c r="BF375" s="13">
        <f t="shared" si="301"/>
        <v>112.84441182105685</v>
      </c>
      <c r="BG375" s="13">
        <f t="shared" si="270"/>
        <v>16763.732445960341</v>
      </c>
      <c r="BH375">
        <f t="shared" si="290"/>
        <v>157.78739424990493</v>
      </c>
      <c r="BI375" s="13">
        <f t="shared" si="271"/>
        <v>503.35057957927143</v>
      </c>
      <c r="BJ375" s="37">
        <f t="shared" si="291"/>
        <v>1.3160841587359395</v>
      </c>
      <c r="BK375" s="13">
        <f t="shared" si="272"/>
        <v>2366.3782044107429</v>
      </c>
      <c r="BL375">
        <f t="shared" si="292"/>
        <v>7.6602616504537497</v>
      </c>
      <c r="BM375" s="13">
        <f t="shared" si="273"/>
        <v>5.6772349545232395</v>
      </c>
      <c r="BN375" s="13">
        <f t="shared" si="302"/>
        <v>1.7748691837326502</v>
      </c>
      <c r="BO375" s="13">
        <f t="shared" si="274"/>
        <v>16763.732445960341</v>
      </c>
      <c r="BP375">
        <f t="shared" si="293"/>
        <v>46.717851612580745</v>
      </c>
      <c r="BQ375" s="13">
        <f t="shared" si="275"/>
        <v>5.6772349545232395</v>
      </c>
      <c r="BR375" s="37">
        <f t="shared" si="294"/>
        <v>186.01507445024774</v>
      </c>
      <c r="BS375" s="13">
        <f t="shared" si="276"/>
        <v>37862.051270571887</v>
      </c>
      <c r="BT375">
        <f t="shared" si="295"/>
        <v>287.52191431773269</v>
      </c>
      <c r="BU375" s="13">
        <f t="shared" si="277"/>
        <v>829.96785815000442</v>
      </c>
      <c r="BV375" s="13">
        <f t="shared" si="303"/>
        <v>117588208.32452293</v>
      </c>
      <c r="BW375" s="13">
        <f t="shared" si="278"/>
        <v>16763.732445960341</v>
      </c>
      <c r="BX375">
        <f t="shared" si="296"/>
        <v>117588253.26750536</v>
      </c>
      <c r="BY375" s="13">
        <f t="shared" si="279"/>
        <v>117588852.55430891</v>
      </c>
    </row>
    <row r="376" spans="29:77" x14ac:dyDescent="0.2">
      <c r="AC376">
        <v>374</v>
      </c>
      <c r="AD376" s="37">
        <f t="shared" si="280"/>
        <v>370951371.2937628</v>
      </c>
      <c r="AE376" s="13">
        <f t="shared" si="256"/>
        <v>30762.916657339658</v>
      </c>
      <c r="AF376">
        <f t="shared" si="297"/>
        <v>370951453.54755068</v>
      </c>
      <c r="AG376" s="13">
        <f t="shared" si="257"/>
        <v>370952418.14796197</v>
      </c>
      <c r="AH376" s="13">
        <f t="shared" si="298"/>
        <v>370951371.16391802</v>
      </c>
      <c r="AI376" s="13">
        <f t="shared" si="258"/>
        <v>16763.732445960341</v>
      </c>
      <c r="AJ376">
        <f t="shared" si="281"/>
        <v>370951415.98673207</v>
      </c>
      <c r="AK376" s="13">
        <f t="shared" si="259"/>
        <v>370952418.14796197</v>
      </c>
      <c r="AL376" s="37">
        <f t="shared" si="282"/>
        <v>628.5495075911399</v>
      </c>
      <c r="AM376" s="13">
        <f t="shared" si="260"/>
        <v>30762.916657339658</v>
      </c>
      <c r="AN376">
        <f t="shared" si="283"/>
        <v>710.8032954449892</v>
      </c>
      <c r="AO376" s="13">
        <f t="shared" si="261"/>
        <v>2813.5073827337451</v>
      </c>
      <c r="AP376" s="13">
        <f t="shared" si="299"/>
        <v>628.41966277274457</v>
      </c>
      <c r="AQ376" s="13">
        <f t="shared" si="262"/>
        <v>16763.732445960341</v>
      </c>
      <c r="AR376" s="13">
        <f t="shared" si="284"/>
        <v>673.2424767993765</v>
      </c>
      <c r="AS376" s="38">
        <f t="shared" si="263"/>
        <v>2813.5073827337451</v>
      </c>
      <c r="AT376" s="37">
        <f t="shared" si="285"/>
        <v>80763974.665005758</v>
      </c>
      <c r="AU376" s="13">
        <f t="shared" si="264"/>
        <v>33129.294861750393</v>
      </c>
      <c r="AV376">
        <f t="shared" si="286"/>
        <v>80764063.246008068</v>
      </c>
      <c r="AW376" s="13">
        <f t="shared" si="265"/>
        <v>80764377.431120396</v>
      </c>
      <c r="AX376" s="13">
        <f t="shared" si="300"/>
        <v>197675123.00301972</v>
      </c>
      <c r="AY376" s="13">
        <f t="shared" si="266"/>
        <v>16763.732445960341</v>
      </c>
      <c r="AZ376">
        <f t="shared" si="287"/>
        <v>197675167.82583374</v>
      </c>
      <c r="BA376" s="13">
        <f t="shared" si="267"/>
        <v>197675525.94803166</v>
      </c>
      <c r="BB376" s="37">
        <f t="shared" si="288"/>
        <v>112.97425663945214</v>
      </c>
      <c r="BC376" s="13">
        <f t="shared" si="268"/>
        <v>30762.916657339658</v>
      </c>
      <c r="BD376">
        <f t="shared" si="289"/>
        <v>195.22804449330147</v>
      </c>
      <c r="BE376" s="13">
        <f t="shared" si="269"/>
        <v>503.35057957927143</v>
      </c>
      <c r="BF376" s="13">
        <f t="shared" si="301"/>
        <v>112.84441182105685</v>
      </c>
      <c r="BG376" s="13">
        <f t="shared" si="270"/>
        <v>16763.732445960341</v>
      </c>
      <c r="BH376">
        <f t="shared" si="290"/>
        <v>157.66722584768877</v>
      </c>
      <c r="BI376" s="13">
        <f t="shared" si="271"/>
        <v>503.35057957927143</v>
      </c>
      <c r="BJ376" s="37">
        <f t="shared" si="291"/>
        <v>1.3160841587359395</v>
      </c>
      <c r="BK376" s="13">
        <f t="shared" si="272"/>
        <v>2366.3782044107429</v>
      </c>
      <c r="BL376">
        <f t="shared" si="292"/>
        <v>7.6432986090320441</v>
      </c>
      <c r="BM376" s="13">
        <f t="shared" si="273"/>
        <v>5.6772349545232395</v>
      </c>
      <c r="BN376" s="13">
        <f t="shared" si="302"/>
        <v>1.7748691837326502</v>
      </c>
      <c r="BO376" s="13">
        <f t="shared" si="274"/>
        <v>16763.732445960341</v>
      </c>
      <c r="BP376">
        <f t="shared" si="293"/>
        <v>46.597683210364572</v>
      </c>
      <c r="BQ376" s="13">
        <f t="shared" si="275"/>
        <v>5.6772349545232395</v>
      </c>
      <c r="BR376" s="37">
        <f t="shared" si="294"/>
        <v>186.01507445024774</v>
      </c>
      <c r="BS376" s="13">
        <f t="shared" si="276"/>
        <v>37862.051270571887</v>
      </c>
      <c r="BT376">
        <f t="shared" si="295"/>
        <v>287.25050565498543</v>
      </c>
      <c r="BU376" s="13">
        <f t="shared" si="277"/>
        <v>829.96785815000442</v>
      </c>
      <c r="BV376" s="13">
        <f t="shared" si="303"/>
        <v>117588208.32452293</v>
      </c>
      <c r="BW376" s="13">
        <f t="shared" si="278"/>
        <v>16763.732445960341</v>
      </c>
      <c r="BX376">
        <f t="shared" si="296"/>
        <v>117588253.14733696</v>
      </c>
      <c r="BY376" s="13">
        <f t="shared" si="279"/>
        <v>117588852.55430891</v>
      </c>
    </row>
    <row r="377" spans="29:77" x14ac:dyDescent="0.2">
      <c r="AC377">
        <v>375</v>
      </c>
      <c r="AD377" s="37">
        <f t="shared" si="280"/>
        <v>370951371.2937628</v>
      </c>
      <c r="AE377" s="13">
        <f t="shared" si="256"/>
        <v>30762.916657339658</v>
      </c>
      <c r="AF377">
        <f t="shared" si="297"/>
        <v>370951453.32820719</v>
      </c>
      <c r="AG377" s="13">
        <f t="shared" si="257"/>
        <v>370952418.14796197</v>
      </c>
      <c r="AH377" s="13">
        <f t="shared" si="298"/>
        <v>370951371.16391802</v>
      </c>
      <c r="AI377" s="13">
        <f t="shared" si="258"/>
        <v>16763.732445960341</v>
      </c>
      <c r="AJ377">
        <f t="shared" si="281"/>
        <v>370951415.86720455</v>
      </c>
      <c r="AK377" s="13">
        <f t="shared" si="259"/>
        <v>370952418.14796197</v>
      </c>
      <c r="AL377" s="37">
        <f t="shared" si="282"/>
        <v>628.5495075911399</v>
      </c>
      <c r="AM377" s="13">
        <f t="shared" si="260"/>
        <v>30762.916657339658</v>
      </c>
      <c r="AN377">
        <f t="shared" si="283"/>
        <v>710.58395201071232</v>
      </c>
      <c r="AO377" s="13">
        <f t="shared" si="261"/>
        <v>2813.5073827337451</v>
      </c>
      <c r="AP377" s="13">
        <f t="shared" si="299"/>
        <v>628.41966277274457</v>
      </c>
      <c r="AQ377" s="13">
        <f t="shared" si="262"/>
        <v>16763.732445960341</v>
      </c>
      <c r="AR377" s="13">
        <f t="shared" si="284"/>
        <v>673.12294929530549</v>
      </c>
      <c r="AS377" s="38">
        <f t="shared" si="263"/>
        <v>2813.5073827337451</v>
      </c>
      <c r="AT377" s="37">
        <f t="shared" si="285"/>
        <v>80763974.665005758</v>
      </c>
      <c r="AU377" s="13">
        <f t="shared" si="264"/>
        <v>33129.294861750393</v>
      </c>
      <c r="AV377">
        <f t="shared" si="286"/>
        <v>80764063.00979206</v>
      </c>
      <c r="AW377" s="13">
        <f t="shared" si="265"/>
        <v>80764377.431120396</v>
      </c>
      <c r="AX377" s="13">
        <f t="shared" si="300"/>
        <v>197675123.00301972</v>
      </c>
      <c r="AY377" s="13">
        <f t="shared" si="266"/>
        <v>16763.732445960341</v>
      </c>
      <c r="AZ377">
        <f t="shared" si="287"/>
        <v>197675167.70630625</v>
      </c>
      <c r="BA377" s="13">
        <f t="shared" si="267"/>
        <v>197675525.94803166</v>
      </c>
      <c r="BB377" s="37">
        <f t="shared" si="288"/>
        <v>112.97425663945214</v>
      </c>
      <c r="BC377" s="13">
        <f t="shared" si="268"/>
        <v>30762.916657339658</v>
      </c>
      <c r="BD377">
        <f t="shared" si="289"/>
        <v>195.00870105902456</v>
      </c>
      <c r="BE377" s="13">
        <f t="shared" si="269"/>
        <v>503.35057957927143</v>
      </c>
      <c r="BF377" s="13">
        <f t="shared" si="301"/>
        <v>112.84441182105685</v>
      </c>
      <c r="BG377" s="13">
        <f t="shared" si="270"/>
        <v>16763.732445960341</v>
      </c>
      <c r="BH377">
        <f t="shared" si="290"/>
        <v>157.54769834361775</v>
      </c>
      <c r="BI377" s="13">
        <f t="shared" si="271"/>
        <v>503.35057957927143</v>
      </c>
      <c r="BJ377" s="37">
        <f t="shared" si="291"/>
        <v>1.3160841587359395</v>
      </c>
      <c r="BK377" s="13">
        <f t="shared" si="272"/>
        <v>2366.3782044107429</v>
      </c>
      <c r="BL377">
        <f t="shared" si="292"/>
        <v>7.6264260371645864</v>
      </c>
      <c r="BM377" s="13">
        <f t="shared" si="273"/>
        <v>5.6772349545232395</v>
      </c>
      <c r="BN377" s="13">
        <f t="shared" si="302"/>
        <v>1.7748691837326502</v>
      </c>
      <c r="BO377" s="13">
        <f t="shared" si="274"/>
        <v>16763.732445960341</v>
      </c>
      <c r="BP377">
        <f t="shared" si="293"/>
        <v>46.478155706293556</v>
      </c>
      <c r="BQ377" s="13">
        <f t="shared" si="275"/>
        <v>5.6772349545232395</v>
      </c>
      <c r="BR377" s="37">
        <f t="shared" si="294"/>
        <v>186.01507445024774</v>
      </c>
      <c r="BS377" s="13">
        <f t="shared" si="276"/>
        <v>37862.051270571887</v>
      </c>
      <c r="BT377">
        <f t="shared" si="295"/>
        <v>286.98054450510608</v>
      </c>
      <c r="BU377" s="13">
        <f t="shared" si="277"/>
        <v>829.96785815000442</v>
      </c>
      <c r="BV377" s="13">
        <f t="shared" si="303"/>
        <v>117588208.32452293</v>
      </c>
      <c r="BW377" s="13">
        <f t="shared" si="278"/>
        <v>16763.732445960341</v>
      </c>
      <c r="BX377">
        <f t="shared" si="296"/>
        <v>117588253.02780946</v>
      </c>
      <c r="BY377" s="13">
        <f t="shared" si="279"/>
        <v>117588852.55430891</v>
      </c>
    </row>
    <row r="378" spans="29:77" x14ac:dyDescent="0.2">
      <c r="AC378">
        <v>376</v>
      </c>
      <c r="AD378" s="37">
        <f t="shared" si="280"/>
        <v>370951371.2937628</v>
      </c>
      <c r="AE378" s="13">
        <f t="shared" si="256"/>
        <v>30762.916657339658</v>
      </c>
      <c r="AF378">
        <f t="shared" si="297"/>
        <v>370951453.11003053</v>
      </c>
      <c r="AG378" s="13">
        <f t="shared" si="257"/>
        <v>370952418.14796197</v>
      </c>
      <c r="AH378" s="13">
        <f t="shared" si="298"/>
        <v>370951371.16391802</v>
      </c>
      <c r="AI378" s="13">
        <f t="shared" si="258"/>
        <v>16763.732445960341</v>
      </c>
      <c r="AJ378">
        <f t="shared" si="281"/>
        <v>370951415.74831283</v>
      </c>
      <c r="AK378" s="13">
        <f t="shared" si="259"/>
        <v>370952418.14796197</v>
      </c>
      <c r="AL378" s="37">
        <f t="shared" si="282"/>
        <v>628.5495075911399</v>
      </c>
      <c r="AM378" s="13">
        <f t="shared" si="260"/>
        <v>30762.916657339658</v>
      </c>
      <c r="AN378">
        <f t="shared" si="283"/>
        <v>710.36577529683052</v>
      </c>
      <c r="AO378" s="13">
        <f t="shared" si="261"/>
        <v>2813.5073827337451</v>
      </c>
      <c r="AP378" s="13">
        <f t="shared" si="299"/>
        <v>628.41966277274457</v>
      </c>
      <c r="AQ378" s="13">
        <f t="shared" si="262"/>
        <v>16763.732445960341</v>
      </c>
      <c r="AR378" s="13">
        <f t="shared" si="284"/>
        <v>673.00405757583053</v>
      </c>
      <c r="AS378" s="38">
        <f t="shared" si="263"/>
        <v>2813.5073827337451</v>
      </c>
      <c r="AT378" s="37">
        <f t="shared" si="285"/>
        <v>80763974.665005758</v>
      </c>
      <c r="AU378" s="13">
        <f t="shared" si="264"/>
        <v>33129.294861750393</v>
      </c>
      <c r="AV378">
        <f t="shared" si="286"/>
        <v>80764062.774832517</v>
      </c>
      <c r="AW378" s="13">
        <f t="shared" si="265"/>
        <v>80764377.431120396</v>
      </c>
      <c r="AX378" s="13">
        <f t="shared" si="300"/>
        <v>197675123.00301972</v>
      </c>
      <c r="AY378" s="13">
        <f t="shared" si="266"/>
        <v>16763.732445960341</v>
      </c>
      <c r="AZ378">
        <f t="shared" si="287"/>
        <v>197675167.58741453</v>
      </c>
      <c r="BA378" s="13">
        <f t="shared" si="267"/>
        <v>197675525.94803166</v>
      </c>
      <c r="BB378" s="37">
        <f t="shared" si="288"/>
        <v>112.97425663945214</v>
      </c>
      <c r="BC378" s="13">
        <f t="shared" si="268"/>
        <v>30762.916657339658</v>
      </c>
      <c r="BD378">
        <f t="shared" si="289"/>
        <v>194.79052434514273</v>
      </c>
      <c r="BE378" s="13">
        <f t="shared" si="269"/>
        <v>503.35057957927143</v>
      </c>
      <c r="BF378" s="13">
        <f t="shared" si="301"/>
        <v>112.84441182105685</v>
      </c>
      <c r="BG378" s="13">
        <f t="shared" si="270"/>
        <v>16763.732445960341</v>
      </c>
      <c r="BH378">
        <f t="shared" si="290"/>
        <v>157.42880662414285</v>
      </c>
      <c r="BI378" s="13">
        <f t="shared" si="271"/>
        <v>503.35057957927143</v>
      </c>
      <c r="BJ378" s="37">
        <f t="shared" si="291"/>
        <v>1.3160841587359395</v>
      </c>
      <c r="BK378" s="13">
        <f t="shared" si="272"/>
        <v>2366.3782044107429</v>
      </c>
      <c r="BL378">
        <f t="shared" si="292"/>
        <v>7.6096432130198295</v>
      </c>
      <c r="BM378" s="13">
        <f t="shared" si="273"/>
        <v>5.6772349545232395</v>
      </c>
      <c r="BN378" s="13">
        <f t="shared" si="302"/>
        <v>1.7748691837326502</v>
      </c>
      <c r="BO378" s="13">
        <f t="shared" si="274"/>
        <v>16763.732445960341</v>
      </c>
      <c r="BP378">
        <f t="shared" si="293"/>
        <v>46.359263986818661</v>
      </c>
      <c r="BQ378" s="13">
        <f t="shared" si="275"/>
        <v>5.6772349545232395</v>
      </c>
      <c r="BR378" s="37">
        <f t="shared" si="294"/>
        <v>186.01507445024774</v>
      </c>
      <c r="BS378" s="13">
        <f t="shared" si="276"/>
        <v>37862.051270571887</v>
      </c>
      <c r="BT378">
        <f t="shared" si="295"/>
        <v>286.71201931879</v>
      </c>
      <c r="BU378" s="13">
        <f t="shared" si="277"/>
        <v>829.96785815000442</v>
      </c>
      <c r="BV378" s="13">
        <f t="shared" si="303"/>
        <v>117588208.32452293</v>
      </c>
      <c r="BW378" s="13">
        <f t="shared" si="278"/>
        <v>16763.732445960341</v>
      </c>
      <c r="BX378">
        <f t="shared" si="296"/>
        <v>117588252.90891773</v>
      </c>
      <c r="BY378" s="13">
        <f t="shared" si="279"/>
        <v>117588852.55430891</v>
      </c>
    </row>
    <row r="379" spans="29:77" x14ac:dyDescent="0.2">
      <c r="AC379">
        <v>377</v>
      </c>
      <c r="AD379" s="37">
        <f t="shared" si="280"/>
        <v>370951371.2937628</v>
      </c>
      <c r="AE379" s="13">
        <f t="shared" si="256"/>
        <v>30762.916657339658</v>
      </c>
      <c r="AF379">
        <f t="shared" si="297"/>
        <v>370951452.89301121</v>
      </c>
      <c r="AG379" s="13">
        <f t="shared" si="257"/>
        <v>370952418.14796197</v>
      </c>
      <c r="AH379" s="13">
        <f t="shared" si="298"/>
        <v>370951371.16391802</v>
      </c>
      <c r="AI379" s="13">
        <f t="shared" si="258"/>
        <v>16763.732445960341</v>
      </c>
      <c r="AJ379">
        <f t="shared" si="281"/>
        <v>370951415.63005185</v>
      </c>
      <c r="AK379" s="13">
        <f t="shared" si="259"/>
        <v>370952418.14796197</v>
      </c>
      <c r="AL379" s="37">
        <f t="shared" si="282"/>
        <v>628.5495075911399</v>
      </c>
      <c r="AM379" s="13">
        <f t="shared" si="260"/>
        <v>30762.916657339658</v>
      </c>
      <c r="AN379">
        <f t="shared" si="283"/>
        <v>710.1487560190966</v>
      </c>
      <c r="AO379" s="13">
        <f t="shared" si="261"/>
        <v>2813.5073827337451</v>
      </c>
      <c r="AP379" s="13">
        <f t="shared" si="299"/>
        <v>628.41966277274457</v>
      </c>
      <c r="AQ379" s="13">
        <f t="shared" si="262"/>
        <v>16763.732445960341</v>
      </c>
      <c r="AR379" s="13">
        <f t="shared" si="284"/>
        <v>672.88579658165793</v>
      </c>
      <c r="AS379" s="38">
        <f t="shared" si="263"/>
        <v>2813.5073827337451</v>
      </c>
      <c r="AT379" s="37">
        <f t="shared" si="285"/>
        <v>80763974.665005758</v>
      </c>
      <c r="AU379" s="13">
        <f t="shared" si="264"/>
        <v>33129.294861750393</v>
      </c>
      <c r="AV379">
        <f t="shared" si="286"/>
        <v>80764062.541119456</v>
      </c>
      <c r="AW379" s="13">
        <f t="shared" si="265"/>
        <v>80764377.431120396</v>
      </c>
      <c r="AX379" s="13">
        <f t="shared" si="300"/>
        <v>197675123.00301972</v>
      </c>
      <c r="AY379" s="13">
        <f t="shared" si="266"/>
        <v>16763.732445960341</v>
      </c>
      <c r="AZ379">
        <f t="shared" si="287"/>
        <v>197675167.46915352</v>
      </c>
      <c r="BA379" s="13">
        <f t="shared" si="267"/>
        <v>197675525.94803166</v>
      </c>
      <c r="BB379" s="37">
        <f t="shared" si="288"/>
        <v>112.97425663945214</v>
      </c>
      <c r="BC379" s="13">
        <f t="shared" si="268"/>
        <v>30762.916657339658</v>
      </c>
      <c r="BD379">
        <f t="shared" si="289"/>
        <v>194.5735050674088</v>
      </c>
      <c r="BE379" s="13">
        <f t="shared" si="269"/>
        <v>503.35057957927143</v>
      </c>
      <c r="BF379" s="13">
        <f t="shared" si="301"/>
        <v>112.84441182105685</v>
      </c>
      <c r="BG379" s="13">
        <f t="shared" si="270"/>
        <v>16763.732445960341</v>
      </c>
      <c r="BH379">
        <f t="shared" si="290"/>
        <v>157.31054562997022</v>
      </c>
      <c r="BI379" s="13">
        <f t="shared" si="271"/>
        <v>503.35057957927143</v>
      </c>
      <c r="BJ379" s="37">
        <f t="shared" si="291"/>
        <v>1.3160841587359395</v>
      </c>
      <c r="BK379" s="13">
        <f t="shared" si="272"/>
        <v>2366.3782044107429</v>
      </c>
      <c r="BL379">
        <f t="shared" si="292"/>
        <v>7.5929494224249119</v>
      </c>
      <c r="BM379" s="13">
        <f t="shared" si="273"/>
        <v>5.6772349545232395</v>
      </c>
      <c r="BN379" s="13">
        <f t="shared" si="302"/>
        <v>1.7748691837326502</v>
      </c>
      <c r="BO379" s="13">
        <f t="shared" si="274"/>
        <v>16763.732445960341</v>
      </c>
      <c r="BP379">
        <f t="shared" si="293"/>
        <v>46.241002992646017</v>
      </c>
      <c r="BQ379" s="13">
        <f t="shared" si="275"/>
        <v>5.6772349545232395</v>
      </c>
      <c r="BR379" s="37">
        <f t="shared" si="294"/>
        <v>186.01507445024774</v>
      </c>
      <c r="BS379" s="13">
        <f t="shared" si="276"/>
        <v>37862.051270571887</v>
      </c>
      <c r="BT379">
        <f t="shared" si="295"/>
        <v>286.44491866927132</v>
      </c>
      <c r="BU379" s="13">
        <f t="shared" si="277"/>
        <v>829.96785815000442</v>
      </c>
      <c r="BV379" s="13">
        <f t="shared" si="303"/>
        <v>117588208.32452293</v>
      </c>
      <c r="BW379" s="13">
        <f t="shared" si="278"/>
        <v>16763.732445960341</v>
      </c>
      <c r="BX379">
        <f t="shared" si="296"/>
        <v>117588252.79065673</v>
      </c>
      <c r="BY379" s="13">
        <f t="shared" si="279"/>
        <v>117588852.55430891</v>
      </c>
    </row>
    <row r="380" spans="29:77" x14ac:dyDescent="0.2">
      <c r="AC380">
        <v>378</v>
      </c>
      <c r="AD380" s="37">
        <f t="shared" si="280"/>
        <v>370951371.2937628</v>
      </c>
      <c r="AE380" s="13">
        <f t="shared" si="256"/>
        <v>30762.916657339658</v>
      </c>
      <c r="AF380">
        <f t="shared" si="297"/>
        <v>370951452.67714018</v>
      </c>
      <c r="AG380" s="13">
        <f t="shared" si="257"/>
        <v>370952418.14796197</v>
      </c>
      <c r="AH380" s="13">
        <f t="shared" si="298"/>
        <v>370951371.16391802</v>
      </c>
      <c r="AI380" s="13">
        <f t="shared" si="258"/>
        <v>16763.732445960341</v>
      </c>
      <c r="AJ380">
        <f t="shared" si="281"/>
        <v>370951415.51241654</v>
      </c>
      <c r="AK380" s="13">
        <f t="shared" si="259"/>
        <v>370952418.14796197</v>
      </c>
      <c r="AL380" s="37">
        <f t="shared" si="282"/>
        <v>628.5495075911399</v>
      </c>
      <c r="AM380" s="13">
        <f t="shared" si="260"/>
        <v>30762.916657339658</v>
      </c>
      <c r="AN380">
        <f t="shared" si="283"/>
        <v>709.93288499150935</v>
      </c>
      <c r="AO380" s="13">
        <f t="shared" si="261"/>
        <v>2813.5073827337451</v>
      </c>
      <c r="AP380" s="13">
        <f t="shared" si="299"/>
        <v>628.41966277274457</v>
      </c>
      <c r="AQ380" s="13">
        <f t="shared" si="262"/>
        <v>16763.732445960341</v>
      </c>
      <c r="AR380" s="13">
        <f t="shared" si="284"/>
        <v>672.76816130703116</v>
      </c>
      <c r="AS380" s="38">
        <f t="shared" si="263"/>
        <v>2813.5073827337451</v>
      </c>
      <c r="AT380" s="37">
        <f t="shared" si="285"/>
        <v>80763974.665005758</v>
      </c>
      <c r="AU380" s="13">
        <f t="shared" si="264"/>
        <v>33129.294861750393</v>
      </c>
      <c r="AV380">
        <f t="shared" si="286"/>
        <v>80764062.308642954</v>
      </c>
      <c r="AW380" s="13">
        <f t="shared" si="265"/>
        <v>80764377.431120396</v>
      </c>
      <c r="AX380" s="13">
        <f t="shared" si="300"/>
        <v>197675123.00301972</v>
      </c>
      <c r="AY380" s="13">
        <f t="shared" si="266"/>
        <v>16763.732445960341</v>
      </c>
      <c r="AZ380">
        <f t="shared" si="287"/>
        <v>197675167.35151824</v>
      </c>
      <c r="BA380" s="13">
        <f t="shared" si="267"/>
        <v>197675525.94803166</v>
      </c>
      <c r="BB380" s="37">
        <f t="shared" si="288"/>
        <v>112.97425663945214</v>
      </c>
      <c r="BC380" s="13">
        <f t="shared" si="268"/>
        <v>30762.916657339658</v>
      </c>
      <c r="BD380">
        <f t="shared" si="289"/>
        <v>194.35763403982162</v>
      </c>
      <c r="BE380" s="13">
        <f t="shared" si="269"/>
        <v>503.35057957927143</v>
      </c>
      <c r="BF380" s="13">
        <f t="shared" si="301"/>
        <v>112.84441182105685</v>
      </c>
      <c r="BG380" s="13">
        <f t="shared" si="270"/>
        <v>16763.732445960341</v>
      </c>
      <c r="BH380">
        <f t="shared" si="290"/>
        <v>157.19291035534346</v>
      </c>
      <c r="BI380" s="13">
        <f t="shared" si="271"/>
        <v>503.35057957927143</v>
      </c>
      <c r="BJ380" s="37">
        <f t="shared" si="291"/>
        <v>1.3160841587359395</v>
      </c>
      <c r="BK380" s="13">
        <f t="shared" si="272"/>
        <v>2366.3782044107429</v>
      </c>
      <c r="BL380">
        <f t="shared" si="292"/>
        <v>7.57634395876436</v>
      </c>
      <c r="BM380" s="13">
        <f t="shared" si="273"/>
        <v>5.6772349545232395</v>
      </c>
      <c r="BN380" s="13">
        <f t="shared" si="302"/>
        <v>1.7748691837326502</v>
      </c>
      <c r="BO380" s="13">
        <f t="shared" si="274"/>
        <v>16763.732445960341</v>
      </c>
      <c r="BP380">
        <f t="shared" si="293"/>
        <v>46.12336771801926</v>
      </c>
      <c r="BQ380" s="13">
        <f t="shared" si="275"/>
        <v>5.6772349545232395</v>
      </c>
      <c r="BR380" s="37">
        <f t="shared" si="294"/>
        <v>186.01507445024774</v>
      </c>
      <c r="BS380" s="13">
        <f t="shared" si="276"/>
        <v>37862.051270571887</v>
      </c>
      <c r="BT380">
        <f t="shared" si="295"/>
        <v>286.17923125070246</v>
      </c>
      <c r="BU380" s="13">
        <f t="shared" si="277"/>
        <v>829.96785815000442</v>
      </c>
      <c r="BV380" s="13">
        <f t="shared" si="303"/>
        <v>117588208.32452293</v>
      </c>
      <c r="BW380" s="13">
        <f t="shared" si="278"/>
        <v>16763.732445960341</v>
      </c>
      <c r="BX380">
        <f t="shared" si="296"/>
        <v>117588252.67302147</v>
      </c>
      <c r="BY380" s="13">
        <f t="shared" si="279"/>
        <v>117588852.55430891</v>
      </c>
    </row>
    <row r="381" spans="29:77" x14ac:dyDescent="0.2">
      <c r="AC381">
        <v>379</v>
      </c>
      <c r="AD381" s="37">
        <f t="shared" si="280"/>
        <v>370951371.2937628</v>
      </c>
      <c r="AE381" s="13">
        <f t="shared" si="256"/>
        <v>30762.916657339658</v>
      </c>
      <c r="AF381">
        <f t="shared" si="297"/>
        <v>370951452.46240836</v>
      </c>
      <c r="AG381" s="13">
        <f t="shared" si="257"/>
        <v>370952418.14796197</v>
      </c>
      <c r="AH381" s="13">
        <f t="shared" si="298"/>
        <v>370951371.16391802</v>
      </c>
      <c r="AI381" s="13">
        <f t="shared" si="258"/>
        <v>16763.732445960341</v>
      </c>
      <c r="AJ381">
        <f t="shared" si="281"/>
        <v>370951415.39540207</v>
      </c>
      <c r="AK381" s="13">
        <f t="shared" si="259"/>
        <v>370952418.14796197</v>
      </c>
      <c r="AL381" s="37">
        <f t="shared" si="282"/>
        <v>628.5495075911399</v>
      </c>
      <c r="AM381" s="13">
        <f t="shared" si="260"/>
        <v>30762.916657339658</v>
      </c>
      <c r="AN381">
        <f t="shared" si="283"/>
        <v>709.71815312501758</v>
      </c>
      <c r="AO381" s="13">
        <f t="shared" si="261"/>
        <v>2813.5073827337451</v>
      </c>
      <c r="AP381" s="13">
        <f t="shared" si="299"/>
        <v>628.41966277274457</v>
      </c>
      <c r="AQ381" s="13">
        <f t="shared" si="262"/>
        <v>16763.732445960341</v>
      </c>
      <c r="AR381" s="13">
        <f t="shared" si="284"/>
        <v>672.65114679902513</v>
      </c>
      <c r="AS381" s="38">
        <f t="shared" si="263"/>
        <v>2813.5073827337451</v>
      </c>
      <c r="AT381" s="37">
        <f t="shared" si="285"/>
        <v>80763974.665005758</v>
      </c>
      <c r="AU381" s="13">
        <f t="shared" si="264"/>
        <v>33129.294861750393</v>
      </c>
      <c r="AV381">
        <f t="shared" si="286"/>
        <v>80764062.077393264</v>
      </c>
      <c r="AW381" s="13">
        <f t="shared" si="265"/>
        <v>80764377.431120396</v>
      </c>
      <c r="AX381" s="13">
        <f t="shared" si="300"/>
        <v>197675123.00301972</v>
      </c>
      <c r="AY381" s="13">
        <f t="shared" si="266"/>
        <v>16763.732445960341</v>
      </c>
      <c r="AZ381">
        <f t="shared" si="287"/>
        <v>197675167.23450375</v>
      </c>
      <c r="BA381" s="13">
        <f t="shared" si="267"/>
        <v>197675525.94803166</v>
      </c>
      <c r="BB381" s="37">
        <f t="shared" si="288"/>
        <v>112.97425663945214</v>
      </c>
      <c r="BC381" s="13">
        <f t="shared" si="268"/>
        <v>30762.916657339658</v>
      </c>
      <c r="BD381">
        <f t="shared" si="289"/>
        <v>194.14290217332984</v>
      </c>
      <c r="BE381" s="13">
        <f t="shared" si="269"/>
        <v>503.35057957927143</v>
      </c>
      <c r="BF381" s="13">
        <f t="shared" si="301"/>
        <v>112.84441182105685</v>
      </c>
      <c r="BG381" s="13">
        <f t="shared" si="270"/>
        <v>16763.732445960341</v>
      </c>
      <c r="BH381">
        <f t="shared" si="290"/>
        <v>157.07589584733745</v>
      </c>
      <c r="BI381" s="13">
        <f t="shared" si="271"/>
        <v>503.35057957927143</v>
      </c>
      <c r="BJ381" s="37">
        <f t="shared" si="291"/>
        <v>1.3160841587359395</v>
      </c>
      <c r="BK381" s="13">
        <f t="shared" si="272"/>
        <v>2366.3782044107429</v>
      </c>
      <c r="BL381">
        <f t="shared" si="292"/>
        <v>7.5598261228803807</v>
      </c>
      <c r="BM381" s="13">
        <f t="shared" si="273"/>
        <v>5.6772349545232395</v>
      </c>
      <c r="BN381" s="13">
        <f t="shared" si="302"/>
        <v>1.7748691837326502</v>
      </c>
      <c r="BO381" s="13">
        <f t="shared" si="274"/>
        <v>16763.732445960341</v>
      </c>
      <c r="BP381">
        <f t="shared" si="293"/>
        <v>46.006353210013231</v>
      </c>
      <c r="BQ381" s="13">
        <f t="shared" si="275"/>
        <v>5.6772349545232395</v>
      </c>
      <c r="BR381" s="37">
        <f t="shared" si="294"/>
        <v>186.01507445024774</v>
      </c>
      <c r="BS381" s="13">
        <f t="shared" si="276"/>
        <v>37862.051270571887</v>
      </c>
      <c r="BT381">
        <f t="shared" si="295"/>
        <v>285.91494587655882</v>
      </c>
      <c r="BU381" s="13">
        <f t="shared" si="277"/>
        <v>829.96785815000442</v>
      </c>
      <c r="BV381" s="13">
        <f t="shared" si="303"/>
        <v>117588208.32452293</v>
      </c>
      <c r="BW381" s="13">
        <f t="shared" si="278"/>
        <v>16763.732445960341</v>
      </c>
      <c r="BX381">
        <f t="shared" si="296"/>
        <v>117588252.55600695</v>
      </c>
      <c r="BY381" s="13">
        <f t="shared" si="279"/>
        <v>117588852.55430891</v>
      </c>
    </row>
    <row r="382" spans="29:77" x14ac:dyDescent="0.2">
      <c r="AC382">
        <v>380</v>
      </c>
      <c r="AD382" s="37">
        <f t="shared" si="280"/>
        <v>370951371.2937628</v>
      </c>
      <c r="AE382" s="41">
        <f t="shared" si="256"/>
        <v>30762.916657339658</v>
      </c>
      <c r="AF382" s="34">
        <f t="shared" si="297"/>
        <v>370951452.24880666</v>
      </c>
      <c r="AG382" s="41">
        <f t="shared" si="257"/>
        <v>370952418.14796197</v>
      </c>
      <c r="AH382" s="13">
        <f t="shared" si="298"/>
        <v>370951371.16391802</v>
      </c>
      <c r="AI382" s="13">
        <f t="shared" si="258"/>
        <v>16763.732445960341</v>
      </c>
      <c r="AJ382">
        <f t="shared" si="281"/>
        <v>370951415.27900338</v>
      </c>
      <c r="AK382" s="13">
        <f t="shared" si="259"/>
        <v>370952418.14796197</v>
      </c>
      <c r="AL382" s="37">
        <f t="shared" si="282"/>
        <v>628.5495075911399</v>
      </c>
      <c r="AM382" s="13">
        <f t="shared" si="260"/>
        <v>30762.916657339658</v>
      </c>
      <c r="AN382">
        <f t="shared" si="283"/>
        <v>709.50455142624423</v>
      </c>
      <c r="AO382" s="13">
        <f t="shared" si="261"/>
        <v>2813.5073827337451</v>
      </c>
      <c r="AP382" s="13">
        <f t="shared" si="299"/>
        <v>628.41966277274457</v>
      </c>
      <c r="AQ382" s="13">
        <f t="shared" si="262"/>
        <v>16763.732445960341</v>
      </c>
      <c r="AR382" s="13">
        <f t="shared" si="284"/>
        <v>672.5347481568507</v>
      </c>
      <c r="AS382" s="38">
        <f t="shared" si="263"/>
        <v>2813.5073827337451</v>
      </c>
      <c r="AT382" s="37">
        <f t="shared" si="285"/>
        <v>80763974.665005758</v>
      </c>
      <c r="AU382" s="13">
        <f t="shared" si="264"/>
        <v>33129.294861750393</v>
      </c>
      <c r="AV382">
        <f t="shared" si="286"/>
        <v>80764061.847360656</v>
      </c>
      <c r="AW382" s="13">
        <f t="shared" si="265"/>
        <v>80764377.431120396</v>
      </c>
      <c r="AX382" s="13">
        <f t="shared" si="300"/>
        <v>197675123.00301972</v>
      </c>
      <c r="AY382" s="13">
        <f t="shared" si="266"/>
        <v>16763.732445960341</v>
      </c>
      <c r="AZ382">
        <f t="shared" si="287"/>
        <v>197675167.11810511</v>
      </c>
      <c r="BA382" s="13">
        <f t="shared" si="267"/>
        <v>197675525.94803166</v>
      </c>
      <c r="BB382" s="37">
        <f t="shared" si="288"/>
        <v>112.97425663945214</v>
      </c>
      <c r="BC382" s="13">
        <f t="shared" si="268"/>
        <v>30762.916657339658</v>
      </c>
      <c r="BD382">
        <f t="shared" si="289"/>
        <v>193.9293004745565</v>
      </c>
      <c r="BE382" s="13">
        <f t="shared" si="269"/>
        <v>503.35057957927143</v>
      </c>
      <c r="BF382" s="13">
        <f t="shared" si="301"/>
        <v>112.84441182105685</v>
      </c>
      <c r="BG382" s="13">
        <f t="shared" si="270"/>
        <v>16763.732445960341</v>
      </c>
      <c r="BH382">
        <f t="shared" si="290"/>
        <v>156.95949720516302</v>
      </c>
      <c r="BI382" s="13">
        <f t="shared" si="271"/>
        <v>503.35057957927143</v>
      </c>
      <c r="BJ382" s="37">
        <f t="shared" si="291"/>
        <v>1.3160841587359395</v>
      </c>
      <c r="BK382" s="13">
        <f t="shared" si="272"/>
        <v>2366.3782044107429</v>
      </c>
      <c r="BL382">
        <f t="shared" si="292"/>
        <v>7.5433952229747359</v>
      </c>
      <c r="BM382" s="13">
        <f t="shared" si="273"/>
        <v>5.6772349545232395</v>
      </c>
      <c r="BN382" s="13">
        <f t="shared" si="302"/>
        <v>1.7748691837326502</v>
      </c>
      <c r="BO382" s="13">
        <f t="shared" si="274"/>
        <v>16763.732445960341</v>
      </c>
      <c r="BP382">
        <f t="shared" si="293"/>
        <v>45.889954567838807</v>
      </c>
      <c r="BQ382" s="13">
        <f t="shared" si="275"/>
        <v>5.6772349545232395</v>
      </c>
      <c r="BR382" s="37">
        <f t="shared" si="294"/>
        <v>186.01507445024774</v>
      </c>
      <c r="BS382" s="13">
        <f t="shared" si="276"/>
        <v>37862.051270571887</v>
      </c>
      <c r="BT382">
        <f t="shared" si="295"/>
        <v>285.65205147806847</v>
      </c>
      <c r="BU382" s="13">
        <f t="shared" si="277"/>
        <v>829.96785815000442</v>
      </c>
      <c r="BV382" s="13">
        <f t="shared" si="303"/>
        <v>117588208.32452293</v>
      </c>
      <c r="BW382" s="13">
        <f t="shared" si="278"/>
        <v>16763.732445960341</v>
      </c>
      <c r="BX382">
        <f t="shared" si="296"/>
        <v>117588252.43960831</v>
      </c>
      <c r="BY382" s="13">
        <f t="shared" si="279"/>
        <v>117588852.55430891</v>
      </c>
    </row>
  </sheetData>
  <mergeCells count="84">
    <mergeCell ref="O2:O7"/>
    <mergeCell ref="F2:F7"/>
    <mergeCell ref="K2:K7"/>
    <mergeCell ref="L2:L7"/>
    <mergeCell ref="M2:M7"/>
    <mergeCell ref="N2:N7"/>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F19:F22"/>
    <mergeCell ref="K19:K22"/>
    <mergeCell ref="L19:L22"/>
    <mergeCell ref="M19:M22"/>
    <mergeCell ref="N19:N22"/>
    <mergeCell ref="Q19:Q22"/>
    <mergeCell ref="R19:R22"/>
    <mergeCell ref="P15:P18"/>
    <mergeCell ref="Q15:Q18"/>
    <mergeCell ref="R15:R18"/>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P23:P26"/>
    <mergeCell ref="Q23:Q26"/>
    <mergeCell ref="R23:R26"/>
    <mergeCell ref="F27:F29"/>
    <mergeCell ref="K27:K29"/>
    <mergeCell ref="L27:L29"/>
    <mergeCell ref="M27:M29"/>
    <mergeCell ref="N27:N29"/>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2073-80A2-448D-A3F0-975A8E148911}">
  <dimension ref="A1:BZ382"/>
  <sheetViews>
    <sheetView topLeftCell="A15" zoomScale="85" zoomScaleNormal="85" workbookViewId="0">
      <selection activeCell="C28" sqref="A27:C28"/>
    </sheetView>
  </sheetViews>
  <sheetFormatPr defaultRowHeight="12.75" x14ac:dyDescent="0.2"/>
  <cols>
    <col min="1" max="1" width="33.28515625" bestFit="1" customWidth="1"/>
    <col min="2" max="5" width="9.42578125" bestFit="1" customWidth="1"/>
    <col min="6" max="6" width="11.28515625" bestFit="1" customWidth="1"/>
    <col min="7" max="7" width="16.28515625" bestFit="1" customWidth="1"/>
    <col min="8" max="9" width="9.42578125" bestFit="1" customWidth="1"/>
    <col min="10" max="10" width="11.28515625" bestFit="1" customWidth="1"/>
    <col min="11" max="11" width="10.7109375" bestFit="1" customWidth="1"/>
    <col min="12" max="12" width="11.7109375" bestFit="1" customWidth="1"/>
    <col min="13" max="13" width="9.42578125" bestFit="1" customWidth="1"/>
    <col min="14" max="14" width="12.42578125" bestFit="1" customWidth="1"/>
    <col min="15" max="15" width="12.140625" bestFit="1" customWidth="1"/>
    <col min="16" max="16" width="15.7109375" bestFit="1" customWidth="1"/>
    <col min="17" max="17" width="18.85546875" bestFit="1" customWidth="1"/>
    <col min="18" max="18" width="14.7109375" bestFit="1" customWidth="1"/>
    <col min="19" max="22" width="14.7109375" customWidth="1"/>
    <col min="24" max="24" width="33.28515625" bestFit="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1.7109375" bestFit="1" customWidth="1"/>
    <col min="64" max="64" width="15.28515625" bestFit="1" customWidth="1"/>
    <col min="65" max="65" width="19.28515625" bestFit="1" customWidth="1"/>
    <col min="66" max="66" width="18.425781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Y1" t="s">
        <v>80</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43" t="s">
        <v>197</v>
      </c>
      <c r="BJ1" s="42" t="s">
        <v>198</v>
      </c>
      <c r="BK1" s="20" t="s">
        <v>199</v>
      </c>
      <c r="BL1" s="20" t="s">
        <v>200</v>
      </c>
      <c r="BM1" s="20"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57" t="s">
        <v>112</v>
      </c>
      <c r="G2" s="31" t="s">
        <v>129</v>
      </c>
      <c r="H2" s="32">
        <v>410</v>
      </c>
      <c r="I2" s="32">
        <v>332</v>
      </c>
      <c r="J2" s="32">
        <v>329</v>
      </c>
      <c r="K2" s="160">
        <f>'Region south'!B4</f>
        <v>20</v>
      </c>
      <c r="L2" s="160">
        <f>'Region south'!D4</f>
        <v>40</v>
      </c>
      <c r="M2" s="160">
        <f>'Region south'!E4</f>
        <v>22</v>
      </c>
      <c r="N2" s="163">
        <f>'Region south'!G4</f>
        <v>1.5707005596558392</v>
      </c>
      <c r="O2" s="166">
        <f>I7/$I$31</f>
        <v>0.22739972960793151</v>
      </c>
      <c r="P2" s="166">
        <f>N2/$N$31</f>
        <v>0.26076375490554882</v>
      </c>
      <c r="Q2" s="160">
        <f>ROUNDUP(I7*63%,0)</f>
        <v>1590</v>
      </c>
      <c r="R2" s="163">
        <f>N2*10^3/Q2</f>
        <v>0.98786198720493035</v>
      </c>
      <c r="S2" s="166">
        <f>K2/SUM($K$2:$M$7)</f>
        <v>0.24390243902439024</v>
      </c>
      <c r="T2" s="166">
        <f t="shared" ref="T2:U2" si="0">L2/SUM($K$2:$M$7)</f>
        <v>0.48780487804878048</v>
      </c>
      <c r="U2" s="166">
        <f t="shared" si="0"/>
        <v>0.26829268292682928</v>
      </c>
      <c r="V2" s="173">
        <f>ROUNDUP(Q2/365,0)</f>
        <v>5</v>
      </c>
      <c r="X2" t="s">
        <v>81</v>
      </c>
      <c r="Y2">
        <v>-255.23378816371701</v>
      </c>
      <c r="AC2">
        <v>1</v>
      </c>
      <c r="AD2" s="37">
        <f>SUM($B$44:$B$48)</f>
        <v>1960476164.8783431</v>
      </c>
      <c r="AE2" s="13">
        <f t="shared" ref="AE2:AE65" si="1">SUM($B$42:$B$43)</f>
        <v>24953.182445665698</v>
      </c>
      <c r="AF2">
        <f>AE2/$AC2+AD2</f>
        <v>1960501118.0607889</v>
      </c>
      <c r="AG2" s="13">
        <f t="shared" ref="AG2:AG65" si="2">SUM($B$44:$B$45,$B$48:$B$49)</f>
        <v>1960477212.1249621</v>
      </c>
      <c r="AH2" s="13">
        <f>SUM($C$44:$C$46,C48)</f>
        <v>1960476165.971925</v>
      </c>
      <c r="AI2" s="13">
        <f t="shared" ref="AI2:AI65" si="3">SUM($C$42:$C$43)</f>
        <v>43006.315293184307</v>
      </c>
      <c r="AJ2">
        <f>AI2/$AC2+AH2</f>
        <v>1960519172.2872181</v>
      </c>
      <c r="AK2" s="13">
        <f t="shared" ref="AK2:AK65" si="4">SUM($C$44:$C$45,$C$48:$C$49)</f>
        <v>1960477212.1249621</v>
      </c>
      <c r="AL2" s="37">
        <f>SUM($D$44:$D$48)</f>
        <v>628.20614018249455</v>
      </c>
      <c r="AM2" s="13">
        <f t="shared" ref="AM2:AM65" si="5">SUM($D$42:$D$43)</f>
        <v>29943.818934798834</v>
      </c>
      <c r="AN2">
        <f>AM2/$AC2+AL2</f>
        <v>30572.025074981328</v>
      </c>
      <c r="AO2" s="13">
        <f t="shared" ref="AO2:AO65" si="6">SUM($D$44:$D$45,$D$48:$D$49)</f>
        <v>2813.5073827337451</v>
      </c>
      <c r="AP2" s="13">
        <f>SUM($E$44:$E$46,$E$48)</f>
        <v>629.25066961047446</v>
      </c>
      <c r="AQ2" s="13">
        <f t="shared" ref="AQ2:AQ65" si="7">SUM($E$42:$E$43)</f>
        <v>43006.315293184307</v>
      </c>
      <c r="AR2" s="13">
        <f>AQ2/$AC2+AP2</f>
        <v>43635.565962794783</v>
      </c>
      <c r="AS2" s="38">
        <f t="shared" ref="AS2:AS65" si="8">SUM($E$44:$E$45,$E$48:$E$49)</f>
        <v>2813.5073827337451</v>
      </c>
      <c r="AT2" s="37">
        <f>SUM($F$44:$F$48)</f>
        <v>391099977.39375615</v>
      </c>
      <c r="AU2" s="13">
        <f t="shared" ref="AU2:AU65" si="9">SUM($F$42:$F$43)</f>
        <v>9981.2729782662791</v>
      </c>
      <c r="AV2">
        <f>AU2/$AC2+AT2</f>
        <v>391109958.6667344</v>
      </c>
      <c r="AW2" s="13">
        <f t="shared" ref="AW2:AW65" si="10">SUM($F$44:$F$45,$F$48:$F$49)</f>
        <v>391100380.74850065</v>
      </c>
      <c r="AX2" s="13">
        <f>SUM($G$44:$G$46,$G$48)</f>
        <v>391099978.63449556</v>
      </c>
      <c r="AY2" s="13">
        <f t="shared" ref="AY2:AY65" si="11">SUM($G$42:$G$43)</f>
        <v>43006.315293184307</v>
      </c>
      <c r="AZ2">
        <f>AY2/$AC2+AX2</f>
        <v>391142984.94978875</v>
      </c>
      <c r="BA2" s="13">
        <f t="shared" ref="BA2:BA65" si="12">SUM($G$44:$G$45,$G$48:$G$49)</f>
        <v>391100380.74850065</v>
      </c>
      <c r="BB2" s="37">
        <f>SUM($H$44:$H$48)</f>
        <v>112.48373176995881</v>
      </c>
      <c r="BC2" s="13">
        <f t="shared" ref="BC2:BC65" si="13">SUM($H$42:$H$43)</f>
        <v>14971.909467399417</v>
      </c>
      <c r="BD2">
        <f>BC2/$AC2+BB2</f>
        <v>15084.393199169375</v>
      </c>
      <c r="BE2" s="13">
        <f t="shared" ref="BE2:BE65" si="14">SUM($H$44:$H$45,$H$48:$H$49)</f>
        <v>503.35057957927143</v>
      </c>
      <c r="BF2" s="13">
        <f>SUM($I$44:$I$46,$I$48)</f>
        <v>113.67541865878674</v>
      </c>
      <c r="BG2" s="13">
        <f t="shared" ref="BG2:BG65" si="15">SUM($I$42:$I$43)</f>
        <v>43006.315293184307</v>
      </c>
      <c r="BH2">
        <f>BG2/$AC2+BF2</f>
        <v>43119.990711843093</v>
      </c>
      <c r="BI2" s="13">
        <f t="shared" ref="BI2:BI65" si="16">SUM($I$44:$I$45,$I$48:$I$49)</f>
        <v>503.35057957927143</v>
      </c>
      <c r="BJ2" s="37">
        <f>SUM($J$44:$J$48)</f>
        <v>1.4141891326346072</v>
      </c>
      <c r="BK2" s="13">
        <f t="shared" ref="BK2:BK65" si="17">SUM($J$42:$J$43)</f>
        <v>14971.909467399417</v>
      </c>
      <c r="BL2">
        <f>BK2/$AC2+BJ2</f>
        <v>14973.323656532051</v>
      </c>
      <c r="BM2" s="13">
        <f t="shared" ref="BM2:BM65" si="18">SUM($J$44:$J$45,$J$48:$J$49)</f>
        <v>5.6772349545232395</v>
      </c>
      <c r="BN2" s="13">
        <f>SUM($K$44:$K$46,$K$48)</f>
        <v>2.6058760214625409</v>
      </c>
      <c r="BO2" s="13">
        <f t="shared" ref="BO2:BO65" si="19">SUM($K$42:$K$43)</f>
        <v>43006.315293184307</v>
      </c>
      <c r="BP2">
        <f>BO2/$AC2+BN2</f>
        <v>43008.921169205772</v>
      </c>
      <c r="BQ2" s="13">
        <f t="shared" ref="BQ2:BQ65" si="20">SUM($K$44:$K$45,$K$48:$K$49)</f>
        <v>5.6772349545232395</v>
      </c>
      <c r="BR2" s="37">
        <f>SUM($L$44:$L$48)</f>
        <v>185.3773921199064</v>
      </c>
      <c r="BS2" s="13">
        <f t="shared" ref="BS2:BS65" si="21">SUM($L$42:$L$43)</f>
        <v>14971.909467399417</v>
      </c>
      <c r="BT2">
        <f>BS2/$AC2+BR2</f>
        <v>15157.286859519323</v>
      </c>
      <c r="BU2" s="13">
        <f t="shared" ref="BU2:BU65" si="22">SUM($L$44:$L$45,$L$48:$L$49)</f>
        <v>829.96785815000442</v>
      </c>
      <c r="BV2" s="13">
        <f>SUM($M$44:$M$46,$M$48)</f>
        <v>186.56907900873432</v>
      </c>
      <c r="BW2" s="13">
        <f t="shared" ref="BW2:BW65" si="23">SUM($M$42:$M$43)</f>
        <v>43006.315293184307</v>
      </c>
      <c r="BX2">
        <f>BW2/$AC2+BV2</f>
        <v>43192.884372193039</v>
      </c>
      <c r="BY2" s="13">
        <f t="shared" ref="BY2:BY65" si="24">SUM($M$44:$M$45,$M$48:$M$49)</f>
        <v>829.96785815000442</v>
      </c>
      <c r="BZ2" s="20" t="s">
        <v>165</v>
      </c>
    </row>
    <row r="3" spans="1:78" ht="15" x14ac:dyDescent="0.25">
      <c r="A3" s="25" t="s">
        <v>125</v>
      </c>
      <c r="B3" s="26">
        <v>346</v>
      </c>
      <c r="C3" s="26">
        <v>316</v>
      </c>
      <c r="D3" s="26">
        <v>303</v>
      </c>
      <c r="F3" s="158"/>
      <c r="G3" s="29" t="s">
        <v>136</v>
      </c>
      <c r="H3" s="30">
        <v>480</v>
      </c>
      <c r="I3" s="30">
        <v>455</v>
      </c>
      <c r="J3" s="30">
        <v>471</v>
      </c>
      <c r="K3" s="161"/>
      <c r="L3" s="161"/>
      <c r="M3" s="161"/>
      <c r="N3" s="164"/>
      <c r="O3" s="167"/>
      <c r="P3" s="167"/>
      <c r="Q3" s="161"/>
      <c r="R3" s="164"/>
      <c r="S3" s="167"/>
      <c r="T3" s="167"/>
      <c r="U3" s="167"/>
      <c r="V3" s="174"/>
      <c r="X3" t="s">
        <v>82</v>
      </c>
      <c r="Y3">
        <v>-1343.76660856545</v>
      </c>
      <c r="AC3">
        <v>2</v>
      </c>
      <c r="AD3" s="37">
        <f t="shared" ref="AD3:AD66" si="25">SUM($B$44:$B$48)</f>
        <v>1960476164.8783431</v>
      </c>
      <c r="AE3" s="13">
        <f t="shared" si="1"/>
        <v>24953.182445665698</v>
      </c>
      <c r="AF3">
        <f>AE3/AC3+AD3</f>
        <v>1960488641.4695659</v>
      </c>
      <c r="AG3" s="13">
        <f t="shared" si="2"/>
        <v>1960477212.1249621</v>
      </c>
      <c r="AH3" s="13">
        <f>SUM($C$44:$C$45,$C$47:$C$48)</f>
        <v>1960476165.1409183</v>
      </c>
      <c r="AI3" s="13">
        <f t="shared" si="3"/>
        <v>43006.315293184307</v>
      </c>
      <c r="AJ3">
        <f t="shared" ref="AJ3:AJ66" si="26">AI3/$AC3+AH3</f>
        <v>1960497668.2985649</v>
      </c>
      <c r="AK3" s="13">
        <f t="shared" si="4"/>
        <v>1960477212.1249621</v>
      </c>
      <c r="AL3" s="37">
        <f t="shared" ref="AL3:AL66" si="27">SUM($D$44:$D$48)</f>
        <v>628.20614018249455</v>
      </c>
      <c r="AM3" s="13">
        <f t="shared" si="5"/>
        <v>29943.818934798834</v>
      </c>
      <c r="AN3">
        <f t="shared" ref="AN3:AN66" si="28">AM3/$AC3+AL3</f>
        <v>15600.115607581911</v>
      </c>
      <c r="AO3" s="13">
        <f t="shared" si="6"/>
        <v>2813.5073827337451</v>
      </c>
      <c r="AP3" s="13">
        <f>SUM($E$44:$E$45,$E$47:$E$48)</f>
        <v>628.41966277274457</v>
      </c>
      <c r="AQ3" s="13">
        <f t="shared" si="7"/>
        <v>43006.315293184307</v>
      </c>
      <c r="AR3" s="13">
        <f t="shared" ref="AR3:AR66" si="29">AQ3/$AC3+AP3</f>
        <v>22131.577309364897</v>
      </c>
      <c r="AS3" s="38">
        <f t="shared" si="8"/>
        <v>2813.5073827337451</v>
      </c>
      <c r="AT3" s="37">
        <f t="shared" ref="AT3:AT66" si="30">SUM($F$44:$F$48)</f>
        <v>391099977.39375615</v>
      </c>
      <c r="AU3" s="13">
        <f t="shared" si="9"/>
        <v>9981.2729782662791</v>
      </c>
      <c r="AV3">
        <f t="shared" ref="AV3:AV66" si="31">AU3/$AC3+AT3</f>
        <v>391104968.0302453</v>
      </c>
      <c r="AW3" s="13">
        <f t="shared" si="10"/>
        <v>391100380.74850065</v>
      </c>
      <c r="AX3" s="13">
        <f>SUM($G$44:$G$45,$G$47:$G$48)</f>
        <v>391099977.80348873</v>
      </c>
      <c r="AY3" s="13">
        <f t="shared" si="11"/>
        <v>43006.315293184307</v>
      </c>
      <c r="AZ3">
        <f t="shared" ref="AZ3:AZ66" si="32">AY3/$AC3+AX3</f>
        <v>391121480.96113533</v>
      </c>
      <c r="BA3" s="13">
        <f t="shared" si="12"/>
        <v>391100380.74850065</v>
      </c>
      <c r="BB3" s="37">
        <f t="shared" ref="BB3:BB66" si="33">SUM($H$44:$H$48)</f>
        <v>112.48373176995881</v>
      </c>
      <c r="BC3" s="13">
        <f t="shared" si="13"/>
        <v>14971.909467399417</v>
      </c>
      <c r="BD3">
        <f t="shared" ref="BD3:BD66" si="34">BC3/$AC3+BB3</f>
        <v>7598.4384654696669</v>
      </c>
      <c r="BE3" s="13">
        <f t="shared" si="14"/>
        <v>503.35057957927143</v>
      </c>
      <c r="BF3" s="13">
        <f>SUM($I$44:$I$45,$I$47:$I$48)</f>
        <v>112.84441182105685</v>
      </c>
      <c r="BG3" s="13">
        <f t="shared" si="15"/>
        <v>43006.315293184307</v>
      </c>
      <c r="BH3">
        <f t="shared" ref="BH3:BH66" si="35">BG3/$AC3+BF3</f>
        <v>21616.002058413211</v>
      </c>
      <c r="BI3" s="13">
        <f t="shared" si="16"/>
        <v>503.35057957927143</v>
      </c>
      <c r="BJ3" s="37">
        <f t="shared" ref="BJ3:BJ66" si="36">SUM($J$44:$J$48)</f>
        <v>1.4141891326346072</v>
      </c>
      <c r="BK3" s="13">
        <f t="shared" si="17"/>
        <v>14971.909467399417</v>
      </c>
      <c r="BL3">
        <f t="shared" ref="BL3:BL66" si="37">BK3/$AC3+BJ3</f>
        <v>7487.3689228323428</v>
      </c>
      <c r="BM3" s="13">
        <f t="shared" si="18"/>
        <v>5.6772349545232395</v>
      </c>
      <c r="BN3" s="13">
        <f>SUM($K$44:$K$45,$K$47:$K$48)</f>
        <v>1.7748691837326502</v>
      </c>
      <c r="BO3" s="13">
        <f t="shared" si="19"/>
        <v>43006.315293184307</v>
      </c>
      <c r="BP3">
        <f t="shared" ref="BP3:BP66" si="38">BO3/$AC3+BN3</f>
        <v>21504.932515775887</v>
      </c>
      <c r="BQ3" s="13">
        <f t="shared" si="20"/>
        <v>5.6772349545232395</v>
      </c>
      <c r="BR3" s="37">
        <f t="shared" ref="BR3:BR66" si="39">SUM($L$44:$L$48)</f>
        <v>185.3773921199064</v>
      </c>
      <c r="BS3" s="13">
        <f t="shared" si="21"/>
        <v>14971.909467399417</v>
      </c>
      <c r="BT3">
        <f t="shared" ref="BT3:BT66" si="40">BS3/$AC3+BR3</f>
        <v>7671.3321258196147</v>
      </c>
      <c r="BU3" s="13">
        <f t="shared" si="22"/>
        <v>829.96785815000442</v>
      </c>
      <c r="BV3" s="13">
        <f>SUM($M$44:$M$45,$M$47:$M$48)</f>
        <v>185.73807217100443</v>
      </c>
      <c r="BW3" s="13">
        <f t="shared" si="23"/>
        <v>43006.315293184307</v>
      </c>
      <c r="BX3">
        <f t="shared" ref="BX3:BX66" si="41">BW3/$AC3+BV3</f>
        <v>21688.895718763157</v>
      </c>
      <c r="BY3" s="13">
        <f t="shared" si="24"/>
        <v>829.96785815000442</v>
      </c>
    </row>
    <row r="4" spans="1:78" ht="15" x14ac:dyDescent="0.25">
      <c r="A4" s="25" t="s">
        <v>126</v>
      </c>
      <c r="B4" s="26">
        <v>463</v>
      </c>
      <c r="C4" s="26">
        <v>431</v>
      </c>
      <c r="D4" s="26">
        <v>423</v>
      </c>
      <c r="F4" s="158"/>
      <c r="G4" s="29" t="s">
        <v>137</v>
      </c>
      <c r="H4" s="30">
        <v>454</v>
      </c>
      <c r="I4" s="30">
        <v>418</v>
      </c>
      <c r="J4" s="30">
        <v>452</v>
      </c>
      <c r="K4" s="161"/>
      <c r="L4" s="161"/>
      <c r="M4" s="161"/>
      <c r="N4" s="164"/>
      <c r="O4" s="167"/>
      <c r="P4" s="167"/>
      <c r="Q4" s="161"/>
      <c r="R4" s="164"/>
      <c r="S4" s="167"/>
      <c r="T4" s="167"/>
      <c r="U4" s="167"/>
      <c r="V4" s="174"/>
      <c r="X4" t="s">
        <v>83</v>
      </c>
      <c r="Y4">
        <v>-1354.3612826582801</v>
      </c>
      <c r="Z4" s="21"/>
      <c r="AC4">
        <v>3</v>
      </c>
      <c r="AD4" s="37">
        <f t="shared" si="25"/>
        <v>1960476164.8783431</v>
      </c>
      <c r="AE4" s="13">
        <f t="shared" si="1"/>
        <v>24953.182445665698</v>
      </c>
      <c r="AF4">
        <f t="shared" ref="AF4:AF67" si="42">AE4/AC4+AD4</f>
        <v>1960484482.6058249</v>
      </c>
      <c r="AG4" s="13">
        <f t="shared" si="2"/>
        <v>1960477212.1249621</v>
      </c>
      <c r="AH4" s="13">
        <f t="shared" ref="AH4:AH67" si="43">SUM($C$44:$C$45,$C$47:$C$48)</f>
        <v>1960476165.1409183</v>
      </c>
      <c r="AI4" s="13">
        <f t="shared" si="3"/>
        <v>43006.315293184307</v>
      </c>
      <c r="AJ4">
        <f t="shared" si="26"/>
        <v>1960490500.5793493</v>
      </c>
      <c r="AK4" s="13">
        <f t="shared" si="4"/>
        <v>1960477212.1249621</v>
      </c>
      <c r="AL4" s="37">
        <f t="shared" si="27"/>
        <v>628.20614018249455</v>
      </c>
      <c r="AM4" s="13">
        <f t="shared" si="5"/>
        <v>29943.818934798834</v>
      </c>
      <c r="AN4">
        <f t="shared" si="28"/>
        <v>10609.479118448771</v>
      </c>
      <c r="AO4" s="13">
        <f t="shared" si="6"/>
        <v>2813.5073827337451</v>
      </c>
      <c r="AP4" s="13">
        <f t="shared" ref="AP4:AP67" si="44">SUM($E$44:$E$45,$E$47:$E$48)</f>
        <v>628.41966277274457</v>
      </c>
      <c r="AQ4" s="13">
        <f t="shared" si="7"/>
        <v>43006.315293184307</v>
      </c>
      <c r="AR4" s="13">
        <f t="shared" si="29"/>
        <v>14963.85809383418</v>
      </c>
      <c r="AS4" s="38">
        <f t="shared" si="8"/>
        <v>2813.5073827337451</v>
      </c>
      <c r="AT4" s="37">
        <f t="shared" si="30"/>
        <v>391099977.39375615</v>
      </c>
      <c r="AU4" s="13">
        <f t="shared" si="9"/>
        <v>9981.2729782662791</v>
      </c>
      <c r="AV4">
        <f t="shared" si="31"/>
        <v>391103304.4847489</v>
      </c>
      <c r="AW4" s="13">
        <f t="shared" si="10"/>
        <v>391100380.74850065</v>
      </c>
      <c r="AX4" s="13">
        <f t="shared" ref="AX4:AX67" si="45">SUM($G$44:$G$45,$G$47:$G$48)</f>
        <v>391099977.80348873</v>
      </c>
      <c r="AY4" s="13">
        <f t="shared" si="11"/>
        <v>43006.315293184307</v>
      </c>
      <c r="AZ4">
        <f t="shared" si="32"/>
        <v>391114313.24191982</v>
      </c>
      <c r="BA4" s="13">
        <f t="shared" si="12"/>
        <v>391100380.74850065</v>
      </c>
      <c r="BB4" s="37">
        <f t="shared" si="33"/>
        <v>112.48373176995881</v>
      </c>
      <c r="BC4" s="13">
        <f t="shared" si="13"/>
        <v>14971.909467399417</v>
      </c>
      <c r="BD4">
        <f t="shared" si="34"/>
        <v>5103.1202209030971</v>
      </c>
      <c r="BE4" s="13">
        <f t="shared" si="14"/>
        <v>503.35057957927143</v>
      </c>
      <c r="BF4" s="13">
        <f t="shared" ref="BF4:BF67" si="46">SUM($I$44:$I$45,$I$47:$I$48)</f>
        <v>112.84441182105685</v>
      </c>
      <c r="BG4" s="13">
        <f t="shared" si="15"/>
        <v>43006.315293184307</v>
      </c>
      <c r="BH4">
        <f t="shared" si="35"/>
        <v>14448.282842882492</v>
      </c>
      <c r="BI4" s="13">
        <f t="shared" si="16"/>
        <v>503.35057957927143</v>
      </c>
      <c r="BJ4" s="37">
        <f t="shared" si="36"/>
        <v>1.4141891326346072</v>
      </c>
      <c r="BK4" s="13">
        <f t="shared" si="17"/>
        <v>14971.909467399417</v>
      </c>
      <c r="BL4">
        <f t="shared" si="37"/>
        <v>4992.0506782657731</v>
      </c>
      <c r="BM4" s="13">
        <f t="shared" si="18"/>
        <v>5.6772349545232395</v>
      </c>
      <c r="BN4" s="13">
        <f t="shared" ref="BN4:BN67" si="47">SUM($K$44:$K$45,$K$47:$K$48)</f>
        <v>1.7748691837326502</v>
      </c>
      <c r="BO4" s="13">
        <f t="shared" si="19"/>
        <v>43006.315293184307</v>
      </c>
      <c r="BP4">
        <f t="shared" si="38"/>
        <v>14337.213300245168</v>
      </c>
      <c r="BQ4" s="13">
        <f t="shared" si="20"/>
        <v>5.6772349545232395</v>
      </c>
      <c r="BR4" s="37">
        <f t="shared" si="39"/>
        <v>185.3773921199064</v>
      </c>
      <c r="BS4" s="13">
        <f t="shared" si="21"/>
        <v>14971.909467399417</v>
      </c>
      <c r="BT4">
        <f t="shared" si="40"/>
        <v>5176.0138812530449</v>
      </c>
      <c r="BU4" s="13">
        <f t="shared" si="22"/>
        <v>829.96785815000442</v>
      </c>
      <c r="BV4" s="13">
        <f t="shared" ref="BV4:BV67" si="48">SUM($M$44:$M$45,$M$47:$M$48)</f>
        <v>185.73807217100443</v>
      </c>
      <c r="BW4" s="13">
        <f t="shared" si="23"/>
        <v>43006.315293184307</v>
      </c>
      <c r="BX4">
        <f t="shared" si="41"/>
        <v>14521.17650323244</v>
      </c>
      <c r="BY4" s="13">
        <f t="shared" si="24"/>
        <v>829.96785815000442</v>
      </c>
    </row>
    <row r="5" spans="1:78" ht="15" x14ac:dyDescent="0.25">
      <c r="A5" s="25" t="s">
        <v>127</v>
      </c>
      <c r="B5" s="26">
        <v>207</v>
      </c>
      <c r="C5" s="26">
        <v>191</v>
      </c>
      <c r="D5" s="26">
        <v>203</v>
      </c>
      <c r="F5" s="158"/>
      <c r="G5" s="29" t="s">
        <v>141</v>
      </c>
      <c r="H5" s="30">
        <v>429</v>
      </c>
      <c r="I5" s="30">
        <v>404</v>
      </c>
      <c r="J5" s="30">
        <v>361</v>
      </c>
      <c r="K5" s="161"/>
      <c r="L5" s="161"/>
      <c r="M5" s="161"/>
      <c r="N5" s="164"/>
      <c r="O5" s="167"/>
      <c r="P5" s="167"/>
      <c r="Q5" s="161"/>
      <c r="R5" s="164"/>
      <c r="S5" s="167"/>
      <c r="T5" s="167"/>
      <c r="U5" s="167"/>
      <c r="V5" s="174"/>
      <c r="X5" t="s">
        <v>84</v>
      </c>
      <c r="Y5">
        <v>-2015.4076006601699</v>
      </c>
      <c r="AC5">
        <v>4</v>
      </c>
      <c r="AD5" s="37">
        <f t="shared" si="25"/>
        <v>1960476164.8783431</v>
      </c>
      <c r="AE5" s="13">
        <f t="shared" si="1"/>
        <v>24953.182445665698</v>
      </c>
      <c r="AF5">
        <f t="shared" si="42"/>
        <v>1960482403.1739545</v>
      </c>
      <c r="AG5" s="13">
        <f t="shared" si="2"/>
        <v>1960477212.1249621</v>
      </c>
      <c r="AH5" s="13">
        <f t="shared" si="43"/>
        <v>1960476165.1409183</v>
      </c>
      <c r="AI5" s="13">
        <f t="shared" si="3"/>
        <v>43006.315293184307</v>
      </c>
      <c r="AJ5">
        <f t="shared" si="26"/>
        <v>1960486916.7197416</v>
      </c>
      <c r="AK5" s="13">
        <f t="shared" si="4"/>
        <v>1960477212.1249621</v>
      </c>
      <c r="AL5" s="37">
        <f t="shared" si="27"/>
        <v>628.20614018249455</v>
      </c>
      <c r="AM5" s="13">
        <f t="shared" si="5"/>
        <v>29943.818934798834</v>
      </c>
      <c r="AN5">
        <f t="shared" si="28"/>
        <v>8114.1608738822033</v>
      </c>
      <c r="AO5" s="13">
        <f t="shared" si="6"/>
        <v>2813.5073827337451</v>
      </c>
      <c r="AP5" s="13">
        <f t="shared" si="44"/>
        <v>628.41966277274457</v>
      </c>
      <c r="AQ5" s="13">
        <f t="shared" si="7"/>
        <v>43006.315293184307</v>
      </c>
      <c r="AR5" s="13">
        <f t="shared" si="29"/>
        <v>11379.998486068822</v>
      </c>
      <c r="AS5" s="38">
        <f t="shared" si="8"/>
        <v>2813.5073827337451</v>
      </c>
      <c r="AT5" s="37">
        <f t="shared" si="30"/>
        <v>391099977.39375615</v>
      </c>
      <c r="AU5" s="13">
        <f t="shared" si="9"/>
        <v>9981.2729782662791</v>
      </c>
      <c r="AV5">
        <f t="shared" si="31"/>
        <v>391102472.71200073</v>
      </c>
      <c r="AW5" s="13">
        <f t="shared" si="10"/>
        <v>391100380.74850065</v>
      </c>
      <c r="AX5" s="13">
        <f t="shared" si="45"/>
        <v>391099977.80348873</v>
      </c>
      <c r="AY5" s="13">
        <f t="shared" si="11"/>
        <v>43006.315293184307</v>
      </c>
      <c r="AZ5">
        <f t="shared" si="32"/>
        <v>391110729.382312</v>
      </c>
      <c r="BA5" s="13">
        <f t="shared" si="12"/>
        <v>391100380.74850065</v>
      </c>
      <c r="BB5" s="37">
        <f t="shared" si="33"/>
        <v>112.48373176995881</v>
      </c>
      <c r="BC5" s="13">
        <f t="shared" si="13"/>
        <v>14971.909467399417</v>
      </c>
      <c r="BD5">
        <f t="shared" si="34"/>
        <v>3855.4610986198131</v>
      </c>
      <c r="BE5" s="13">
        <f t="shared" si="14"/>
        <v>503.35057957927143</v>
      </c>
      <c r="BF5" s="13">
        <f t="shared" si="46"/>
        <v>112.84441182105685</v>
      </c>
      <c r="BG5" s="13">
        <f t="shared" si="15"/>
        <v>43006.315293184307</v>
      </c>
      <c r="BH5">
        <f t="shared" si="35"/>
        <v>10864.423235117134</v>
      </c>
      <c r="BI5" s="13">
        <f t="shared" si="16"/>
        <v>503.35057957927143</v>
      </c>
      <c r="BJ5" s="37">
        <f t="shared" si="36"/>
        <v>1.4141891326346072</v>
      </c>
      <c r="BK5" s="13">
        <f t="shared" si="17"/>
        <v>14971.909467399417</v>
      </c>
      <c r="BL5">
        <f t="shared" si="37"/>
        <v>3744.3915559824886</v>
      </c>
      <c r="BM5" s="13">
        <f t="shared" si="18"/>
        <v>5.6772349545232395</v>
      </c>
      <c r="BN5" s="13">
        <f t="shared" si="47"/>
        <v>1.7748691837326502</v>
      </c>
      <c r="BO5" s="13">
        <f t="shared" si="19"/>
        <v>43006.315293184307</v>
      </c>
      <c r="BP5">
        <f t="shared" si="38"/>
        <v>10753.35369247981</v>
      </c>
      <c r="BQ5" s="13">
        <f t="shared" si="20"/>
        <v>5.6772349545232395</v>
      </c>
      <c r="BR5" s="37">
        <f t="shared" si="39"/>
        <v>185.3773921199064</v>
      </c>
      <c r="BS5" s="13">
        <f t="shared" si="21"/>
        <v>14971.909467399417</v>
      </c>
      <c r="BT5">
        <f t="shared" si="40"/>
        <v>3928.3547589697605</v>
      </c>
      <c r="BU5" s="13">
        <f t="shared" si="22"/>
        <v>829.96785815000442</v>
      </c>
      <c r="BV5" s="13">
        <f t="shared" si="48"/>
        <v>185.73807217100443</v>
      </c>
      <c r="BW5" s="13">
        <f t="shared" si="23"/>
        <v>43006.315293184307</v>
      </c>
      <c r="BX5">
        <f t="shared" si="41"/>
        <v>10937.316895467082</v>
      </c>
      <c r="BY5" s="13">
        <f t="shared" si="24"/>
        <v>829.96785815000442</v>
      </c>
    </row>
    <row r="6" spans="1:78" ht="15" x14ac:dyDescent="0.25">
      <c r="A6" s="25" t="s">
        <v>128</v>
      </c>
      <c r="B6" s="26">
        <v>65</v>
      </c>
      <c r="C6" s="26">
        <v>60</v>
      </c>
      <c r="D6" s="26">
        <v>69</v>
      </c>
      <c r="F6" s="158"/>
      <c r="G6" s="29" t="s">
        <v>112</v>
      </c>
      <c r="H6" s="30">
        <v>965</v>
      </c>
      <c r="I6" s="30">
        <v>914</v>
      </c>
      <c r="J6" s="30">
        <v>914</v>
      </c>
      <c r="K6" s="161"/>
      <c r="L6" s="161"/>
      <c r="M6" s="161"/>
      <c r="N6" s="164"/>
      <c r="O6" s="167"/>
      <c r="P6" s="167"/>
      <c r="Q6" s="161"/>
      <c r="R6" s="164"/>
      <c r="S6" s="167"/>
      <c r="T6" s="167"/>
      <c r="U6" s="167"/>
      <c r="V6" s="174"/>
      <c r="W6" s="13"/>
      <c r="X6" t="s">
        <v>85</v>
      </c>
      <c r="Y6">
        <v>-12900.7363950568</v>
      </c>
      <c r="AC6">
        <v>5</v>
      </c>
      <c r="AD6" s="37">
        <f t="shared" si="25"/>
        <v>1960476164.8783431</v>
      </c>
      <c r="AE6" s="13">
        <f t="shared" si="1"/>
        <v>24953.182445665698</v>
      </c>
      <c r="AF6">
        <f t="shared" si="42"/>
        <v>1960481155.5148323</v>
      </c>
      <c r="AG6" s="13">
        <f t="shared" si="2"/>
        <v>1960477212.1249621</v>
      </c>
      <c r="AH6" s="13">
        <f t="shared" si="43"/>
        <v>1960476165.1409183</v>
      </c>
      <c r="AI6" s="13">
        <f t="shared" si="3"/>
        <v>43006.315293184307</v>
      </c>
      <c r="AJ6">
        <f t="shared" si="26"/>
        <v>1960484766.4039769</v>
      </c>
      <c r="AK6" s="13">
        <f t="shared" si="4"/>
        <v>1960477212.1249621</v>
      </c>
      <c r="AL6" s="37">
        <f t="shared" si="27"/>
        <v>628.20614018249455</v>
      </c>
      <c r="AM6" s="13">
        <f t="shared" si="5"/>
        <v>29943.818934798834</v>
      </c>
      <c r="AN6">
        <f t="shared" si="28"/>
        <v>6616.9699271422614</v>
      </c>
      <c r="AO6" s="13">
        <f t="shared" si="6"/>
        <v>2813.5073827337451</v>
      </c>
      <c r="AP6" s="13">
        <f t="shared" si="44"/>
        <v>628.41966277274457</v>
      </c>
      <c r="AQ6" s="13">
        <f t="shared" si="7"/>
        <v>43006.315293184307</v>
      </c>
      <c r="AR6" s="13">
        <f t="shared" si="29"/>
        <v>9229.6827214096065</v>
      </c>
      <c r="AS6" s="38">
        <f t="shared" si="8"/>
        <v>2813.5073827337451</v>
      </c>
      <c r="AT6" s="37">
        <f t="shared" si="30"/>
        <v>391099977.39375615</v>
      </c>
      <c r="AU6" s="13">
        <f t="shared" si="9"/>
        <v>9981.2729782662791</v>
      </c>
      <c r="AV6">
        <f t="shared" si="31"/>
        <v>391101973.64835179</v>
      </c>
      <c r="AW6" s="13">
        <f t="shared" si="10"/>
        <v>391100380.74850065</v>
      </c>
      <c r="AX6" s="13">
        <f t="shared" si="45"/>
        <v>391099977.80348873</v>
      </c>
      <c r="AY6" s="13">
        <f t="shared" si="11"/>
        <v>43006.315293184307</v>
      </c>
      <c r="AZ6">
        <f t="shared" si="32"/>
        <v>391108579.06654739</v>
      </c>
      <c r="BA6" s="13">
        <f t="shared" si="12"/>
        <v>391100380.74850065</v>
      </c>
      <c r="BB6" s="37">
        <f t="shared" si="33"/>
        <v>112.48373176995881</v>
      </c>
      <c r="BC6" s="13">
        <f t="shared" si="13"/>
        <v>14971.909467399417</v>
      </c>
      <c r="BD6">
        <f t="shared" si="34"/>
        <v>3106.8656252498422</v>
      </c>
      <c r="BE6" s="13">
        <f t="shared" si="14"/>
        <v>503.35057957927143</v>
      </c>
      <c r="BF6" s="13">
        <f t="shared" si="46"/>
        <v>112.84441182105685</v>
      </c>
      <c r="BG6" s="13">
        <f t="shared" si="15"/>
        <v>43006.315293184307</v>
      </c>
      <c r="BH6">
        <f t="shared" si="35"/>
        <v>8714.1074704579187</v>
      </c>
      <c r="BI6" s="13">
        <f t="shared" si="16"/>
        <v>503.35057957927143</v>
      </c>
      <c r="BJ6" s="37">
        <f t="shared" si="36"/>
        <v>1.4141891326346072</v>
      </c>
      <c r="BK6" s="13">
        <f t="shared" si="17"/>
        <v>14971.909467399417</v>
      </c>
      <c r="BL6">
        <f t="shared" si="37"/>
        <v>2995.7960826125177</v>
      </c>
      <c r="BM6" s="13">
        <f t="shared" si="18"/>
        <v>5.6772349545232395</v>
      </c>
      <c r="BN6" s="13">
        <f t="shared" si="47"/>
        <v>1.7748691837326502</v>
      </c>
      <c r="BO6" s="13">
        <f t="shared" si="19"/>
        <v>43006.315293184307</v>
      </c>
      <c r="BP6">
        <f t="shared" si="38"/>
        <v>8603.0379278205946</v>
      </c>
      <c r="BQ6" s="13">
        <f t="shared" si="20"/>
        <v>5.6772349545232395</v>
      </c>
      <c r="BR6" s="37">
        <f t="shared" si="39"/>
        <v>185.3773921199064</v>
      </c>
      <c r="BS6" s="13">
        <f t="shared" si="21"/>
        <v>14971.909467399417</v>
      </c>
      <c r="BT6">
        <f t="shared" si="40"/>
        <v>3179.7592855997896</v>
      </c>
      <c r="BU6" s="13">
        <f t="shared" si="22"/>
        <v>829.96785815000442</v>
      </c>
      <c r="BV6" s="13">
        <f t="shared" si="48"/>
        <v>185.73807217100443</v>
      </c>
      <c r="BW6" s="13">
        <f t="shared" si="23"/>
        <v>43006.315293184307</v>
      </c>
      <c r="BX6">
        <f t="shared" si="41"/>
        <v>8787.0011308078665</v>
      </c>
      <c r="BY6" s="13">
        <f t="shared" si="24"/>
        <v>829.96785815000442</v>
      </c>
    </row>
    <row r="7" spans="1:78" ht="15" x14ac:dyDescent="0.25">
      <c r="A7" s="25" t="s">
        <v>129</v>
      </c>
      <c r="B7" s="26">
        <v>410</v>
      </c>
      <c r="C7" s="26">
        <v>332</v>
      </c>
      <c r="D7" s="26">
        <v>329</v>
      </c>
      <c r="F7" s="159"/>
      <c r="G7" s="33" t="s">
        <v>66</v>
      </c>
      <c r="H7" s="34">
        <f>SUM(H2:H6)</f>
        <v>2738</v>
      </c>
      <c r="I7" s="34">
        <f t="shared" ref="I7:J7" si="49">SUM(I2:I6)</f>
        <v>2523</v>
      </c>
      <c r="J7" s="34">
        <f t="shared" si="49"/>
        <v>2527</v>
      </c>
      <c r="K7" s="162"/>
      <c r="L7" s="162"/>
      <c r="M7" s="162"/>
      <c r="N7" s="165"/>
      <c r="O7" s="168"/>
      <c r="P7" s="168"/>
      <c r="Q7" s="162"/>
      <c r="R7" s="165"/>
      <c r="S7" s="168"/>
      <c r="T7" s="168"/>
      <c r="U7" s="168"/>
      <c r="V7" s="175"/>
      <c r="W7" s="13"/>
      <c r="X7" t="s">
        <v>86</v>
      </c>
      <c r="Y7">
        <v>-13006.6831398712</v>
      </c>
      <c r="AC7">
        <v>6</v>
      </c>
      <c r="AD7" s="37">
        <f t="shared" si="25"/>
        <v>1960476164.8783431</v>
      </c>
      <c r="AE7" s="13">
        <f t="shared" si="1"/>
        <v>24953.182445665698</v>
      </c>
      <c r="AF7">
        <f t="shared" si="42"/>
        <v>1960480323.742084</v>
      </c>
      <c r="AG7" s="13">
        <f t="shared" si="2"/>
        <v>1960477212.1249621</v>
      </c>
      <c r="AH7" s="13">
        <f t="shared" si="43"/>
        <v>1960476165.1409183</v>
      </c>
      <c r="AI7" s="13">
        <f t="shared" si="3"/>
        <v>43006.315293184307</v>
      </c>
      <c r="AJ7">
        <f t="shared" si="26"/>
        <v>1960483332.8601339</v>
      </c>
      <c r="AK7" s="13">
        <f t="shared" si="4"/>
        <v>1960477212.1249621</v>
      </c>
      <c r="AL7" s="37">
        <f t="shared" si="27"/>
        <v>628.20614018249455</v>
      </c>
      <c r="AM7" s="13">
        <f t="shared" si="5"/>
        <v>29943.818934798834</v>
      </c>
      <c r="AN7">
        <f t="shared" si="28"/>
        <v>5618.8426293156335</v>
      </c>
      <c r="AO7" s="13">
        <f t="shared" si="6"/>
        <v>2813.5073827337451</v>
      </c>
      <c r="AP7" s="13">
        <f t="shared" si="44"/>
        <v>628.41966277274457</v>
      </c>
      <c r="AQ7" s="13">
        <f t="shared" si="7"/>
        <v>43006.315293184307</v>
      </c>
      <c r="AR7" s="13">
        <f t="shared" si="29"/>
        <v>7796.1388783034618</v>
      </c>
      <c r="AS7" s="38">
        <f t="shared" si="8"/>
        <v>2813.5073827337451</v>
      </c>
      <c r="AT7" s="37">
        <f t="shared" si="30"/>
        <v>391099977.39375615</v>
      </c>
      <c r="AU7" s="13">
        <f t="shared" si="9"/>
        <v>9981.2729782662791</v>
      </c>
      <c r="AV7">
        <f t="shared" si="31"/>
        <v>391101640.93925256</v>
      </c>
      <c r="AW7" s="13">
        <f t="shared" si="10"/>
        <v>391100380.74850065</v>
      </c>
      <c r="AX7" s="13">
        <f t="shared" si="45"/>
        <v>391099977.80348873</v>
      </c>
      <c r="AY7" s="13">
        <f t="shared" si="11"/>
        <v>43006.315293184307</v>
      </c>
      <c r="AZ7">
        <f t="shared" si="32"/>
        <v>391107145.52270424</v>
      </c>
      <c r="BA7" s="13">
        <f t="shared" si="12"/>
        <v>391100380.74850065</v>
      </c>
      <c r="BB7" s="37">
        <f t="shared" si="33"/>
        <v>112.48373176995881</v>
      </c>
      <c r="BC7" s="13">
        <f t="shared" si="13"/>
        <v>14971.909467399417</v>
      </c>
      <c r="BD7">
        <f t="shared" si="34"/>
        <v>2607.8019763365282</v>
      </c>
      <c r="BE7" s="13">
        <f t="shared" si="14"/>
        <v>503.35057957927143</v>
      </c>
      <c r="BF7" s="13">
        <f t="shared" si="46"/>
        <v>112.84441182105685</v>
      </c>
      <c r="BG7" s="13">
        <f t="shared" si="15"/>
        <v>43006.315293184307</v>
      </c>
      <c r="BH7">
        <f t="shared" si="35"/>
        <v>7280.5636273517748</v>
      </c>
      <c r="BI7" s="13">
        <f t="shared" si="16"/>
        <v>503.35057957927143</v>
      </c>
      <c r="BJ7" s="37">
        <f t="shared" si="36"/>
        <v>1.4141891326346072</v>
      </c>
      <c r="BK7" s="13">
        <f t="shared" si="17"/>
        <v>14971.909467399417</v>
      </c>
      <c r="BL7">
        <f t="shared" si="37"/>
        <v>2496.7324336992037</v>
      </c>
      <c r="BM7" s="13">
        <f t="shared" si="18"/>
        <v>5.6772349545232395</v>
      </c>
      <c r="BN7" s="13">
        <f t="shared" si="47"/>
        <v>1.7748691837326502</v>
      </c>
      <c r="BO7" s="13">
        <f t="shared" si="19"/>
        <v>43006.315293184307</v>
      </c>
      <c r="BP7">
        <f t="shared" si="38"/>
        <v>7169.4940847144499</v>
      </c>
      <c r="BQ7" s="13">
        <f t="shared" si="20"/>
        <v>5.6772349545232395</v>
      </c>
      <c r="BR7" s="37">
        <f t="shared" si="39"/>
        <v>185.3773921199064</v>
      </c>
      <c r="BS7" s="13">
        <f t="shared" si="21"/>
        <v>14971.909467399417</v>
      </c>
      <c r="BT7">
        <f t="shared" si="40"/>
        <v>2680.6956366864756</v>
      </c>
      <c r="BU7" s="13">
        <f t="shared" si="22"/>
        <v>829.96785815000442</v>
      </c>
      <c r="BV7" s="13">
        <f t="shared" si="48"/>
        <v>185.73807217100443</v>
      </c>
      <c r="BW7" s="13">
        <f t="shared" si="23"/>
        <v>43006.315293184307</v>
      </c>
      <c r="BX7">
        <f t="shared" si="41"/>
        <v>7353.4572877017217</v>
      </c>
      <c r="BY7" s="13">
        <f t="shared" si="24"/>
        <v>829.96785815000442</v>
      </c>
    </row>
    <row r="8" spans="1:78" ht="15" x14ac:dyDescent="0.25">
      <c r="A8" s="25" t="s">
        <v>130</v>
      </c>
      <c r="B8" s="26">
        <v>245</v>
      </c>
      <c r="C8" s="26">
        <v>220</v>
      </c>
      <c r="D8" s="26">
        <v>239</v>
      </c>
      <c r="F8" s="157" t="s">
        <v>113</v>
      </c>
      <c r="G8" s="31" t="s">
        <v>125</v>
      </c>
      <c r="H8" s="32">
        <v>346</v>
      </c>
      <c r="I8" s="32">
        <v>316</v>
      </c>
      <c r="J8" s="32">
        <v>303</v>
      </c>
      <c r="K8" s="160"/>
      <c r="L8" s="160">
        <f>'Region south'!D5</f>
        <v>88</v>
      </c>
      <c r="M8" s="160">
        <f>'Region south'!E5</f>
        <v>35</v>
      </c>
      <c r="N8" s="163">
        <f>'Region south'!G5</f>
        <v>3.3170236176342898</v>
      </c>
      <c r="O8" s="166">
        <f>I14/$I$31</f>
        <v>0.32230734565119423</v>
      </c>
      <c r="P8" s="166">
        <f>N8/N31</f>
        <v>0.55068391510233405</v>
      </c>
      <c r="Q8" s="160">
        <f>ROUNDUP(I14*63%,0)</f>
        <v>2253</v>
      </c>
      <c r="R8" s="169">
        <f>N8*10^3/Q8</f>
        <v>1.472269692691651</v>
      </c>
      <c r="S8" s="182">
        <f>K8/SUM($K$8:$M$14)</f>
        <v>0</v>
      </c>
      <c r="T8" s="182">
        <f t="shared" ref="T8:U8" si="50">L8/SUM($K$8:$M$14)</f>
        <v>0.71544715447154472</v>
      </c>
      <c r="U8" s="182">
        <f t="shared" si="50"/>
        <v>0.28455284552845528</v>
      </c>
      <c r="V8" s="176">
        <f>ROUNDUP(Q8/365,0)</f>
        <v>7</v>
      </c>
      <c r="W8" s="13"/>
      <c r="AC8">
        <v>7</v>
      </c>
      <c r="AD8" s="37">
        <f t="shared" si="25"/>
        <v>1960476164.8783431</v>
      </c>
      <c r="AE8" s="13">
        <f t="shared" si="1"/>
        <v>24953.182445665698</v>
      </c>
      <c r="AF8">
        <f t="shared" si="42"/>
        <v>1960479729.6186924</v>
      </c>
      <c r="AG8" s="13">
        <f t="shared" si="2"/>
        <v>1960477212.1249621</v>
      </c>
      <c r="AH8" s="13">
        <f t="shared" si="43"/>
        <v>1960476165.1409183</v>
      </c>
      <c r="AI8" s="13">
        <f t="shared" si="3"/>
        <v>43006.315293184307</v>
      </c>
      <c r="AJ8">
        <f t="shared" si="26"/>
        <v>1960482308.9002459</v>
      </c>
      <c r="AK8" s="13">
        <f t="shared" si="4"/>
        <v>1960477212.1249621</v>
      </c>
      <c r="AL8" s="37">
        <f t="shared" si="27"/>
        <v>628.20614018249455</v>
      </c>
      <c r="AM8" s="13">
        <f t="shared" si="5"/>
        <v>29943.818934798834</v>
      </c>
      <c r="AN8">
        <f t="shared" si="28"/>
        <v>4905.8945594394709</v>
      </c>
      <c r="AO8" s="13">
        <f t="shared" si="6"/>
        <v>2813.5073827337451</v>
      </c>
      <c r="AP8" s="13">
        <f t="shared" si="44"/>
        <v>628.41966277274457</v>
      </c>
      <c r="AQ8" s="13">
        <f t="shared" si="7"/>
        <v>43006.315293184307</v>
      </c>
      <c r="AR8" s="13">
        <f t="shared" si="29"/>
        <v>6772.1789903705021</v>
      </c>
      <c r="AS8" s="38">
        <f t="shared" si="8"/>
        <v>2813.5073827337451</v>
      </c>
      <c r="AT8" s="37">
        <f t="shared" si="30"/>
        <v>391099977.39375615</v>
      </c>
      <c r="AU8" s="13">
        <f t="shared" si="9"/>
        <v>9981.2729782662791</v>
      </c>
      <c r="AV8">
        <f t="shared" si="31"/>
        <v>391101403.28989589</v>
      </c>
      <c r="AW8" s="13">
        <f t="shared" si="10"/>
        <v>391100380.74850065</v>
      </c>
      <c r="AX8" s="13">
        <f t="shared" si="45"/>
        <v>391099977.80348873</v>
      </c>
      <c r="AY8" s="13">
        <f t="shared" si="11"/>
        <v>43006.315293184307</v>
      </c>
      <c r="AZ8">
        <f t="shared" si="32"/>
        <v>391106121.56281632</v>
      </c>
      <c r="BA8" s="13">
        <f t="shared" si="12"/>
        <v>391100380.74850065</v>
      </c>
      <c r="BB8" s="37">
        <f t="shared" si="33"/>
        <v>112.48373176995881</v>
      </c>
      <c r="BC8" s="13">
        <f t="shared" si="13"/>
        <v>14971.909467399417</v>
      </c>
      <c r="BD8">
        <f t="shared" si="34"/>
        <v>2251.3279413984469</v>
      </c>
      <c r="BE8" s="13">
        <f t="shared" si="14"/>
        <v>503.35057957927143</v>
      </c>
      <c r="BF8" s="13">
        <f t="shared" si="46"/>
        <v>112.84441182105685</v>
      </c>
      <c r="BG8" s="13">
        <f t="shared" si="15"/>
        <v>43006.315293184307</v>
      </c>
      <c r="BH8">
        <f t="shared" si="35"/>
        <v>6256.6037394188152</v>
      </c>
      <c r="BI8" s="13">
        <f t="shared" si="16"/>
        <v>503.35057957927143</v>
      </c>
      <c r="BJ8" s="37">
        <f t="shared" si="36"/>
        <v>1.4141891326346072</v>
      </c>
      <c r="BK8" s="13">
        <f t="shared" si="17"/>
        <v>14971.909467399417</v>
      </c>
      <c r="BL8">
        <f t="shared" si="37"/>
        <v>2140.2583987611224</v>
      </c>
      <c r="BM8" s="13">
        <f t="shared" si="18"/>
        <v>5.6772349545232395</v>
      </c>
      <c r="BN8" s="13">
        <f t="shared" si="47"/>
        <v>1.7748691837326502</v>
      </c>
      <c r="BO8" s="13">
        <f t="shared" si="19"/>
        <v>43006.315293184307</v>
      </c>
      <c r="BP8">
        <f t="shared" si="38"/>
        <v>6145.5341967814902</v>
      </c>
      <c r="BQ8" s="13">
        <f t="shared" si="20"/>
        <v>5.6772349545232395</v>
      </c>
      <c r="BR8" s="37">
        <f t="shared" si="39"/>
        <v>185.3773921199064</v>
      </c>
      <c r="BS8" s="13">
        <f t="shared" si="21"/>
        <v>14971.909467399417</v>
      </c>
      <c r="BT8">
        <f t="shared" si="40"/>
        <v>2324.2216017483943</v>
      </c>
      <c r="BU8" s="13">
        <f t="shared" si="22"/>
        <v>829.96785815000442</v>
      </c>
      <c r="BV8" s="13">
        <f t="shared" si="48"/>
        <v>185.73807217100443</v>
      </c>
      <c r="BW8" s="13">
        <f t="shared" si="23"/>
        <v>43006.315293184307</v>
      </c>
      <c r="BX8">
        <f t="shared" si="41"/>
        <v>6329.4973997687621</v>
      </c>
      <c r="BY8" s="13">
        <f t="shared" si="24"/>
        <v>829.96785815000442</v>
      </c>
    </row>
    <row r="9" spans="1:78" ht="15" x14ac:dyDescent="0.25">
      <c r="A9" s="25" t="s">
        <v>131</v>
      </c>
      <c r="B9" s="26">
        <v>253</v>
      </c>
      <c r="C9" s="26">
        <v>244</v>
      </c>
      <c r="D9" s="26">
        <v>232</v>
      </c>
      <c r="F9" s="158"/>
      <c r="G9" s="29" t="s">
        <v>126</v>
      </c>
      <c r="H9" s="30">
        <v>463</v>
      </c>
      <c r="I9" s="30">
        <v>431</v>
      </c>
      <c r="J9" s="30">
        <v>423</v>
      </c>
      <c r="K9" s="161"/>
      <c r="L9" s="161"/>
      <c r="M9" s="161"/>
      <c r="N9" s="164"/>
      <c r="O9" s="167"/>
      <c r="P9" s="167"/>
      <c r="Q9" s="161"/>
      <c r="R9" s="164"/>
      <c r="S9" s="183"/>
      <c r="T9" s="183"/>
      <c r="U9" s="183"/>
      <c r="V9" s="177"/>
      <c r="W9" s="13"/>
      <c r="X9" t="s">
        <v>154</v>
      </c>
      <c r="Y9">
        <v>63.141108882628103</v>
      </c>
      <c r="AC9">
        <v>8</v>
      </c>
      <c r="AD9" s="37">
        <f t="shared" si="25"/>
        <v>1960476164.8783431</v>
      </c>
      <c r="AE9" s="13">
        <f t="shared" si="1"/>
        <v>24953.182445665698</v>
      </c>
      <c r="AF9">
        <f t="shared" si="42"/>
        <v>1960479284.0261488</v>
      </c>
      <c r="AG9" s="13">
        <f t="shared" si="2"/>
        <v>1960477212.1249621</v>
      </c>
      <c r="AH9" s="13">
        <f t="shared" si="43"/>
        <v>1960476165.1409183</v>
      </c>
      <c r="AI9" s="13">
        <f t="shared" si="3"/>
        <v>43006.315293184307</v>
      </c>
      <c r="AJ9">
        <f t="shared" si="26"/>
        <v>1960481540.9303298</v>
      </c>
      <c r="AK9" s="13">
        <f t="shared" si="4"/>
        <v>1960477212.1249621</v>
      </c>
      <c r="AL9" s="37">
        <f t="shared" si="27"/>
        <v>628.20614018249455</v>
      </c>
      <c r="AM9" s="13">
        <f t="shared" si="5"/>
        <v>29943.818934798834</v>
      </c>
      <c r="AN9">
        <f t="shared" si="28"/>
        <v>4371.1835070323486</v>
      </c>
      <c r="AO9" s="13">
        <f t="shared" si="6"/>
        <v>2813.5073827337451</v>
      </c>
      <c r="AP9" s="13">
        <f t="shared" si="44"/>
        <v>628.41966277274457</v>
      </c>
      <c r="AQ9" s="13">
        <f t="shared" si="7"/>
        <v>43006.315293184307</v>
      </c>
      <c r="AR9" s="13">
        <f t="shared" si="29"/>
        <v>6004.2090744207826</v>
      </c>
      <c r="AS9" s="38">
        <f t="shared" si="8"/>
        <v>2813.5073827337451</v>
      </c>
      <c r="AT9" s="37">
        <f t="shared" si="30"/>
        <v>391099977.39375615</v>
      </c>
      <c r="AU9" s="13">
        <f t="shared" si="9"/>
        <v>9981.2729782662791</v>
      </c>
      <c r="AV9">
        <f t="shared" si="31"/>
        <v>391101225.05287844</v>
      </c>
      <c r="AW9" s="13">
        <f t="shared" si="10"/>
        <v>391100380.74850065</v>
      </c>
      <c r="AX9" s="13">
        <f t="shared" si="45"/>
        <v>391099977.80348873</v>
      </c>
      <c r="AY9" s="13">
        <f t="shared" si="11"/>
        <v>43006.315293184307</v>
      </c>
      <c r="AZ9">
        <f t="shared" si="32"/>
        <v>391105353.5929004</v>
      </c>
      <c r="BA9" s="13">
        <f t="shared" si="12"/>
        <v>391100380.74850065</v>
      </c>
      <c r="BB9" s="37">
        <f t="shared" si="33"/>
        <v>112.48373176995881</v>
      </c>
      <c r="BC9" s="13">
        <f t="shared" si="13"/>
        <v>14971.909467399417</v>
      </c>
      <c r="BD9">
        <f t="shared" si="34"/>
        <v>1983.9724151948858</v>
      </c>
      <c r="BE9" s="13">
        <f t="shared" si="14"/>
        <v>503.35057957927143</v>
      </c>
      <c r="BF9" s="13">
        <f t="shared" si="46"/>
        <v>112.84441182105685</v>
      </c>
      <c r="BG9" s="13">
        <f t="shared" si="15"/>
        <v>43006.315293184307</v>
      </c>
      <c r="BH9">
        <f t="shared" si="35"/>
        <v>5488.6338234690957</v>
      </c>
      <c r="BI9" s="13">
        <f t="shared" si="16"/>
        <v>503.35057957927143</v>
      </c>
      <c r="BJ9" s="37">
        <f t="shared" si="36"/>
        <v>1.4141891326346072</v>
      </c>
      <c r="BK9" s="13">
        <f t="shared" si="17"/>
        <v>14971.909467399417</v>
      </c>
      <c r="BL9">
        <f t="shared" si="37"/>
        <v>1872.9028725575617</v>
      </c>
      <c r="BM9" s="13">
        <f t="shared" si="18"/>
        <v>5.6772349545232395</v>
      </c>
      <c r="BN9" s="13">
        <f t="shared" si="47"/>
        <v>1.7748691837326502</v>
      </c>
      <c r="BO9" s="13">
        <f t="shared" si="19"/>
        <v>43006.315293184307</v>
      </c>
      <c r="BP9">
        <f t="shared" si="38"/>
        <v>5377.5642808317707</v>
      </c>
      <c r="BQ9" s="13">
        <f t="shared" si="20"/>
        <v>5.6772349545232395</v>
      </c>
      <c r="BR9" s="37">
        <f t="shared" si="39"/>
        <v>185.3773921199064</v>
      </c>
      <c r="BS9" s="13">
        <f t="shared" si="21"/>
        <v>14971.909467399417</v>
      </c>
      <c r="BT9">
        <f t="shared" si="40"/>
        <v>2056.8660755448336</v>
      </c>
      <c r="BU9" s="13">
        <f t="shared" si="22"/>
        <v>829.96785815000442</v>
      </c>
      <c r="BV9" s="13">
        <f t="shared" si="48"/>
        <v>185.73807217100443</v>
      </c>
      <c r="BW9" s="13">
        <f t="shared" si="23"/>
        <v>43006.315293184307</v>
      </c>
      <c r="BX9">
        <f t="shared" si="41"/>
        <v>5561.5274838190426</v>
      </c>
      <c r="BY9" s="13">
        <f t="shared" si="24"/>
        <v>829.96785815000442</v>
      </c>
    </row>
    <row r="10" spans="1:78" ht="15" x14ac:dyDescent="0.25">
      <c r="A10" s="25" t="s">
        <v>132</v>
      </c>
      <c r="B10" s="26">
        <v>2358</v>
      </c>
      <c r="C10" s="26">
        <v>2174</v>
      </c>
      <c r="D10" s="26">
        <v>2200</v>
      </c>
      <c r="F10" s="158"/>
      <c r="G10" s="29" t="s">
        <v>127</v>
      </c>
      <c r="H10" s="30">
        <v>207</v>
      </c>
      <c r="I10" s="30">
        <v>191</v>
      </c>
      <c r="J10" s="30">
        <v>203</v>
      </c>
      <c r="K10" s="161"/>
      <c r="L10" s="161"/>
      <c r="M10" s="161"/>
      <c r="N10" s="164"/>
      <c r="O10" s="167"/>
      <c r="P10" s="167"/>
      <c r="Q10" s="161"/>
      <c r="R10" s="164"/>
      <c r="S10" s="183"/>
      <c r="T10" s="183"/>
      <c r="U10" s="183"/>
      <c r="V10" s="177"/>
      <c r="W10" s="13"/>
      <c r="X10" t="s">
        <v>155</v>
      </c>
      <c r="Y10">
        <v>1078.1968066320801</v>
      </c>
      <c r="AC10">
        <v>9</v>
      </c>
      <c r="AD10" s="37">
        <f t="shared" si="25"/>
        <v>1960476164.8783431</v>
      </c>
      <c r="AE10" s="13">
        <f t="shared" si="1"/>
        <v>24953.182445665698</v>
      </c>
      <c r="AF10">
        <f t="shared" si="42"/>
        <v>1960478937.4541705</v>
      </c>
      <c r="AG10" s="13">
        <f t="shared" si="2"/>
        <v>1960477212.1249621</v>
      </c>
      <c r="AH10" s="13">
        <f t="shared" si="43"/>
        <v>1960476165.1409183</v>
      </c>
      <c r="AI10" s="13">
        <f t="shared" si="3"/>
        <v>43006.315293184307</v>
      </c>
      <c r="AJ10">
        <f t="shared" si="26"/>
        <v>1960480943.6203952</v>
      </c>
      <c r="AK10" s="13">
        <f t="shared" si="4"/>
        <v>1960477212.1249621</v>
      </c>
      <c r="AL10" s="37">
        <f t="shared" si="27"/>
        <v>628.20614018249455</v>
      </c>
      <c r="AM10" s="13">
        <f t="shared" si="5"/>
        <v>29943.818934798834</v>
      </c>
      <c r="AN10">
        <f t="shared" si="28"/>
        <v>3955.2971329379202</v>
      </c>
      <c r="AO10" s="13">
        <f t="shared" si="6"/>
        <v>2813.5073827337451</v>
      </c>
      <c r="AP10" s="13">
        <f t="shared" si="44"/>
        <v>628.41966277274457</v>
      </c>
      <c r="AQ10" s="13">
        <f t="shared" si="7"/>
        <v>43006.315293184307</v>
      </c>
      <c r="AR10" s="13">
        <f t="shared" si="29"/>
        <v>5406.8991397932232</v>
      </c>
      <c r="AS10" s="38">
        <f t="shared" si="8"/>
        <v>2813.5073827337451</v>
      </c>
      <c r="AT10" s="37">
        <f t="shared" si="30"/>
        <v>391099977.39375615</v>
      </c>
      <c r="AU10" s="13">
        <f t="shared" si="9"/>
        <v>9981.2729782662791</v>
      </c>
      <c r="AV10">
        <f t="shared" si="31"/>
        <v>391101086.42408705</v>
      </c>
      <c r="AW10" s="13">
        <f t="shared" si="10"/>
        <v>391100380.74850065</v>
      </c>
      <c r="AX10" s="13">
        <f t="shared" si="45"/>
        <v>391099977.80348873</v>
      </c>
      <c r="AY10" s="13">
        <f t="shared" si="11"/>
        <v>43006.315293184307</v>
      </c>
      <c r="AZ10">
        <f t="shared" si="32"/>
        <v>391104756.28296578</v>
      </c>
      <c r="BA10" s="13">
        <f t="shared" si="12"/>
        <v>391100380.74850065</v>
      </c>
      <c r="BB10" s="37">
        <f t="shared" si="33"/>
        <v>112.48373176995881</v>
      </c>
      <c r="BC10" s="13">
        <f t="shared" si="13"/>
        <v>14971.909467399417</v>
      </c>
      <c r="BD10">
        <f t="shared" si="34"/>
        <v>1776.0292281476718</v>
      </c>
      <c r="BE10" s="13">
        <f t="shared" si="14"/>
        <v>503.35057957927143</v>
      </c>
      <c r="BF10" s="13">
        <f t="shared" si="46"/>
        <v>112.84441182105685</v>
      </c>
      <c r="BG10" s="13">
        <f t="shared" si="15"/>
        <v>43006.315293184307</v>
      </c>
      <c r="BH10">
        <f t="shared" si="35"/>
        <v>4891.3238888415362</v>
      </c>
      <c r="BI10" s="13">
        <f t="shared" si="16"/>
        <v>503.35057957927143</v>
      </c>
      <c r="BJ10" s="37">
        <f t="shared" si="36"/>
        <v>1.4141891326346072</v>
      </c>
      <c r="BK10" s="13">
        <f t="shared" si="17"/>
        <v>14971.909467399417</v>
      </c>
      <c r="BL10">
        <f t="shared" si="37"/>
        <v>1664.9596855103475</v>
      </c>
      <c r="BM10" s="13">
        <f t="shared" si="18"/>
        <v>5.6772349545232395</v>
      </c>
      <c r="BN10" s="13">
        <f t="shared" si="47"/>
        <v>1.7748691837326502</v>
      </c>
      <c r="BO10" s="13">
        <f t="shared" si="19"/>
        <v>43006.315293184307</v>
      </c>
      <c r="BP10">
        <f t="shared" si="38"/>
        <v>4780.2543462042113</v>
      </c>
      <c r="BQ10" s="13">
        <f t="shared" si="20"/>
        <v>5.6772349545232395</v>
      </c>
      <c r="BR10" s="37">
        <f t="shared" si="39"/>
        <v>185.3773921199064</v>
      </c>
      <c r="BS10" s="13">
        <f t="shared" si="21"/>
        <v>14971.909467399417</v>
      </c>
      <c r="BT10">
        <f t="shared" si="40"/>
        <v>1848.9228884976192</v>
      </c>
      <c r="BU10" s="13">
        <f t="shared" si="22"/>
        <v>829.96785815000442</v>
      </c>
      <c r="BV10" s="13">
        <f t="shared" si="48"/>
        <v>185.73807217100443</v>
      </c>
      <c r="BW10" s="13">
        <f t="shared" si="23"/>
        <v>43006.315293184307</v>
      </c>
      <c r="BX10">
        <f t="shared" si="41"/>
        <v>4964.2175491914832</v>
      </c>
      <c r="BY10" s="13">
        <f t="shared" si="24"/>
        <v>829.96785815000442</v>
      </c>
    </row>
    <row r="11" spans="1:78" ht="15" x14ac:dyDescent="0.25">
      <c r="A11" s="25" t="s">
        <v>114</v>
      </c>
      <c r="B11" s="26">
        <v>560</v>
      </c>
      <c r="C11" s="26">
        <v>519</v>
      </c>
      <c r="D11" s="26">
        <v>448</v>
      </c>
      <c r="F11" s="158"/>
      <c r="G11" s="29" t="s">
        <v>130</v>
      </c>
      <c r="H11" s="30">
        <v>245</v>
      </c>
      <c r="I11" s="30">
        <v>220</v>
      </c>
      <c r="J11" s="30">
        <v>239</v>
      </c>
      <c r="K11" s="161"/>
      <c r="L11" s="161"/>
      <c r="M11" s="161"/>
      <c r="N11" s="164"/>
      <c r="O11" s="167"/>
      <c r="P11" s="167"/>
      <c r="Q11" s="161"/>
      <c r="R11" s="164"/>
      <c r="S11" s="183"/>
      <c r="T11" s="183"/>
      <c r="U11" s="183"/>
      <c r="V11" s="177"/>
      <c r="W11" s="13"/>
      <c r="X11" t="s">
        <v>156</v>
      </c>
      <c r="Y11">
        <v>62.151535424876201</v>
      </c>
      <c r="AC11">
        <v>10</v>
      </c>
      <c r="AD11" s="37">
        <f t="shared" si="25"/>
        <v>1960476164.8783431</v>
      </c>
      <c r="AE11" s="13">
        <f t="shared" si="1"/>
        <v>24953.182445665698</v>
      </c>
      <c r="AF11">
        <f t="shared" si="42"/>
        <v>1960478660.1965876</v>
      </c>
      <c r="AG11" s="13">
        <f t="shared" si="2"/>
        <v>1960477212.1249621</v>
      </c>
      <c r="AH11" s="13">
        <f t="shared" si="43"/>
        <v>1960476165.1409183</v>
      </c>
      <c r="AI11" s="13">
        <f t="shared" si="3"/>
        <v>43006.315293184307</v>
      </c>
      <c r="AJ11">
        <f t="shared" si="26"/>
        <v>1960480465.7724476</v>
      </c>
      <c r="AK11" s="13">
        <f t="shared" si="4"/>
        <v>1960477212.1249621</v>
      </c>
      <c r="AL11" s="37">
        <f t="shared" si="27"/>
        <v>628.20614018249455</v>
      </c>
      <c r="AM11" s="13">
        <f t="shared" si="5"/>
        <v>29943.818934798834</v>
      </c>
      <c r="AN11">
        <f t="shared" si="28"/>
        <v>3622.5880336623777</v>
      </c>
      <c r="AO11" s="13">
        <f t="shared" si="6"/>
        <v>2813.5073827337451</v>
      </c>
      <c r="AP11" s="13">
        <f t="shared" si="44"/>
        <v>628.41966277274457</v>
      </c>
      <c r="AQ11" s="13">
        <f t="shared" si="7"/>
        <v>43006.315293184307</v>
      </c>
      <c r="AR11" s="13">
        <f t="shared" si="29"/>
        <v>4929.0511920911749</v>
      </c>
      <c r="AS11" s="38">
        <f t="shared" si="8"/>
        <v>2813.5073827337451</v>
      </c>
      <c r="AT11" s="37">
        <f t="shared" si="30"/>
        <v>391099977.39375615</v>
      </c>
      <c r="AU11" s="13">
        <f t="shared" si="9"/>
        <v>9981.2729782662791</v>
      </c>
      <c r="AV11">
        <f t="shared" si="31"/>
        <v>391100975.52105397</v>
      </c>
      <c r="AW11" s="13">
        <f t="shared" si="10"/>
        <v>391100380.74850065</v>
      </c>
      <c r="AX11" s="13">
        <f t="shared" si="45"/>
        <v>391099977.80348873</v>
      </c>
      <c r="AY11" s="13">
        <f t="shared" si="11"/>
        <v>43006.315293184307</v>
      </c>
      <c r="AZ11">
        <f t="shared" si="32"/>
        <v>391104278.43501806</v>
      </c>
      <c r="BA11" s="13">
        <f t="shared" si="12"/>
        <v>391100380.74850065</v>
      </c>
      <c r="BB11" s="37">
        <f t="shared" si="33"/>
        <v>112.48373176995881</v>
      </c>
      <c r="BC11" s="13">
        <f t="shared" si="13"/>
        <v>14971.909467399417</v>
      </c>
      <c r="BD11">
        <f t="shared" si="34"/>
        <v>1609.6746785099003</v>
      </c>
      <c r="BE11" s="13">
        <f t="shared" si="14"/>
        <v>503.35057957927143</v>
      </c>
      <c r="BF11" s="13">
        <f t="shared" si="46"/>
        <v>112.84441182105685</v>
      </c>
      <c r="BG11" s="13">
        <f t="shared" si="15"/>
        <v>43006.315293184307</v>
      </c>
      <c r="BH11">
        <f t="shared" si="35"/>
        <v>4413.475941139488</v>
      </c>
      <c r="BI11" s="13">
        <f t="shared" si="16"/>
        <v>503.35057957927143</v>
      </c>
      <c r="BJ11" s="37">
        <f t="shared" si="36"/>
        <v>1.4141891326346072</v>
      </c>
      <c r="BK11" s="13">
        <f t="shared" si="17"/>
        <v>14971.909467399417</v>
      </c>
      <c r="BL11">
        <f t="shared" si="37"/>
        <v>1498.6051358725763</v>
      </c>
      <c r="BM11" s="13">
        <f t="shared" si="18"/>
        <v>5.6772349545232395</v>
      </c>
      <c r="BN11" s="13">
        <f t="shared" si="47"/>
        <v>1.7748691837326502</v>
      </c>
      <c r="BO11" s="13">
        <f t="shared" si="19"/>
        <v>43006.315293184307</v>
      </c>
      <c r="BP11">
        <f t="shared" si="38"/>
        <v>4302.406398502163</v>
      </c>
      <c r="BQ11" s="13">
        <f t="shared" si="20"/>
        <v>5.6772349545232395</v>
      </c>
      <c r="BR11" s="37">
        <f t="shared" si="39"/>
        <v>185.3773921199064</v>
      </c>
      <c r="BS11" s="13">
        <f t="shared" si="21"/>
        <v>14971.909467399417</v>
      </c>
      <c r="BT11">
        <f t="shared" si="40"/>
        <v>1682.5683388598482</v>
      </c>
      <c r="BU11" s="13">
        <f t="shared" si="22"/>
        <v>829.96785815000442</v>
      </c>
      <c r="BV11" s="13">
        <f t="shared" si="48"/>
        <v>185.73807217100443</v>
      </c>
      <c r="BW11" s="13">
        <f t="shared" si="23"/>
        <v>43006.315293184307</v>
      </c>
      <c r="BX11">
        <f t="shared" si="41"/>
        <v>4486.3696014894349</v>
      </c>
      <c r="BY11" s="13">
        <f t="shared" si="24"/>
        <v>829.96785815000442</v>
      </c>
    </row>
    <row r="12" spans="1:78" ht="15" x14ac:dyDescent="0.25">
      <c r="A12" s="25" t="s">
        <v>133</v>
      </c>
      <c r="B12" s="26">
        <v>28</v>
      </c>
      <c r="C12" s="26">
        <v>26</v>
      </c>
      <c r="D12" s="26">
        <v>30</v>
      </c>
      <c r="F12" s="158"/>
      <c r="G12" s="29" t="s">
        <v>131</v>
      </c>
      <c r="H12" s="30">
        <v>253</v>
      </c>
      <c r="I12" s="30">
        <v>244</v>
      </c>
      <c r="J12" s="30">
        <v>232</v>
      </c>
      <c r="K12" s="161"/>
      <c r="L12" s="161"/>
      <c r="M12" s="161"/>
      <c r="N12" s="164"/>
      <c r="O12" s="167"/>
      <c r="P12" s="167"/>
      <c r="Q12" s="161"/>
      <c r="R12" s="164"/>
      <c r="S12" s="183"/>
      <c r="T12" s="183"/>
      <c r="U12" s="183"/>
      <c r="V12" s="177"/>
      <c r="W12" s="13"/>
      <c r="X12" t="s">
        <v>157</v>
      </c>
      <c r="Y12">
        <v>1699527.70071973</v>
      </c>
      <c r="AC12">
        <v>11</v>
      </c>
      <c r="AD12" s="37">
        <f t="shared" si="25"/>
        <v>1960476164.8783431</v>
      </c>
      <c r="AE12" s="13">
        <f t="shared" si="1"/>
        <v>24953.182445665698</v>
      </c>
      <c r="AF12">
        <f t="shared" si="42"/>
        <v>1960478433.3494744</v>
      </c>
      <c r="AG12" s="13">
        <f t="shared" si="2"/>
        <v>1960477212.1249621</v>
      </c>
      <c r="AH12" s="13">
        <f t="shared" si="43"/>
        <v>1960476165.1409183</v>
      </c>
      <c r="AI12" s="13">
        <f t="shared" si="3"/>
        <v>43006.315293184307</v>
      </c>
      <c r="AJ12">
        <f t="shared" si="26"/>
        <v>1960480074.8059449</v>
      </c>
      <c r="AK12" s="13">
        <f t="shared" si="4"/>
        <v>1960477212.1249621</v>
      </c>
      <c r="AL12" s="37">
        <f t="shared" si="27"/>
        <v>628.20614018249455</v>
      </c>
      <c r="AM12" s="13">
        <f t="shared" si="5"/>
        <v>29943.818934798834</v>
      </c>
      <c r="AN12">
        <f t="shared" si="28"/>
        <v>3350.3714978914795</v>
      </c>
      <c r="AO12" s="13">
        <f t="shared" si="6"/>
        <v>2813.5073827337451</v>
      </c>
      <c r="AP12" s="13">
        <f t="shared" si="44"/>
        <v>628.41966277274457</v>
      </c>
      <c r="AQ12" s="13">
        <f t="shared" si="7"/>
        <v>43006.315293184307</v>
      </c>
      <c r="AR12" s="13">
        <f t="shared" si="29"/>
        <v>4538.084689425863</v>
      </c>
      <c r="AS12" s="38">
        <f t="shared" si="8"/>
        <v>2813.5073827337451</v>
      </c>
      <c r="AT12" s="37">
        <f t="shared" si="30"/>
        <v>391099977.39375615</v>
      </c>
      <c r="AU12" s="13">
        <f t="shared" si="9"/>
        <v>9981.2729782662791</v>
      </c>
      <c r="AV12">
        <f t="shared" si="31"/>
        <v>391100884.78220874</v>
      </c>
      <c r="AW12" s="13">
        <f t="shared" si="10"/>
        <v>391100380.74850065</v>
      </c>
      <c r="AX12" s="13">
        <f t="shared" si="45"/>
        <v>391099977.80348873</v>
      </c>
      <c r="AY12" s="13">
        <f t="shared" si="11"/>
        <v>43006.315293184307</v>
      </c>
      <c r="AZ12">
        <f t="shared" si="32"/>
        <v>391103887.4685154</v>
      </c>
      <c r="BA12" s="13">
        <f t="shared" si="12"/>
        <v>391100380.74850065</v>
      </c>
      <c r="BB12" s="37">
        <f t="shared" si="33"/>
        <v>112.48373176995881</v>
      </c>
      <c r="BC12" s="13">
        <f t="shared" si="13"/>
        <v>14971.909467399417</v>
      </c>
      <c r="BD12">
        <f t="shared" si="34"/>
        <v>1473.5664106244512</v>
      </c>
      <c r="BE12" s="13">
        <f t="shared" si="14"/>
        <v>503.35057957927143</v>
      </c>
      <c r="BF12" s="13">
        <f t="shared" si="46"/>
        <v>112.84441182105685</v>
      </c>
      <c r="BG12" s="13">
        <f t="shared" si="15"/>
        <v>43006.315293184307</v>
      </c>
      <c r="BH12">
        <f t="shared" si="35"/>
        <v>4022.5094384741756</v>
      </c>
      <c r="BI12" s="13">
        <f t="shared" si="16"/>
        <v>503.35057957927143</v>
      </c>
      <c r="BJ12" s="37">
        <f t="shared" si="36"/>
        <v>1.4141891326346072</v>
      </c>
      <c r="BK12" s="13">
        <f t="shared" si="17"/>
        <v>14971.909467399417</v>
      </c>
      <c r="BL12">
        <f t="shared" si="37"/>
        <v>1362.4968679871272</v>
      </c>
      <c r="BM12" s="13">
        <f t="shared" si="18"/>
        <v>5.6772349545232395</v>
      </c>
      <c r="BN12" s="13">
        <f t="shared" si="47"/>
        <v>1.7748691837326502</v>
      </c>
      <c r="BO12" s="13">
        <f t="shared" si="19"/>
        <v>43006.315293184307</v>
      </c>
      <c r="BP12">
        <f t="shared" si="38"/>
        <v>3911.4398958368515</v>
      </c>
      <c r="BQ12" s="13">
        <f t="shared" si="20"/>
        <v>5.6772349545232395</v>
      </c>
      <c r="BR12" s="37">
        <f t="shared" si="39"/>
        <v>185.3773921199064</v>
      </c>
      <c r="BS12" s="13">
        <f t="shared" si="21"/>
        <v>14971.909467399417</v>
      </c>
      <c r="BT12">
        <f t="shared" si="40"/>
        <v>1546.4600709743991</v>
      </c>
      <c r="BU12" s="13">
        <f t="shared" si="22"/>
        <v>829.96785815000442</v>
      </c>
      <c r="BV12" s="13">
        <f t="shared" si="48"/>
        <v>185.73807217100443</v>
      </c>
      <c r="BW12" s="13">
        <f t="shared" si="23"/>
        <v>43006.315293184307</v>
      </c>
      <c r="BX12">
        <f t="shared" si="41"/>
        <v>4095.4030988241229</v>
      </c>
      <c r="BY12" s="13">
        <f t="shared" si="24"/>
        <v>829.96785815000442</v>
      </c>
    </row>
    <row r="13" spans="1:78" ht="15" x14ac:dyDescent="0.25">
      <c r="A13" s="25" t="s">
        <v>134</v>
      </c>
      <c r="B13" s="26">
        <v>275</v>
      </c>
      <c r="C13" s="26">
        <v>204</v>
      </c>
      <c r="D13" s="26">
        <v>241</v>
      </c>
      <c r="F13" s="158"/>
      <c r="G13" s="29" t="s">
        <v>132</v>
      </c>
      <c r="H13" s="30">
        <v>2358</v>
      </c>
      <c r="I13" s="30">
        <v>2174</v>
      </c>
      <c r="J13" s="30">
        <v>2200</v>
      </c>
      <c r="K13" s="161"/>
      <c r="L13" s="161"/>
      <c r="M13" s="161"/>
      <c r="N13" s="164"/>
      <c r="O13" s="167"/>
      <c r="P13" s="167"/>
      <c r="Q13" s="161"/>
      <c r="R13" s="164"/>
      <c r="S13" s="183"/>
      <c r="T13" s="183"/>
      <c r="U13" s="183"/>
      <c r="V13" s="177"/>
      <c r="X13" t="s">
        <v>158</v>
      </c>
      <c r="Y13">
        <v>233297.48530085501</v>
      </c>
      <c r="AC13">
        <v>12</v>
      </c>
      <c r="AD13" s="37">
        <f t="shared" si="25"/>
        <v>1960476164.8783431</v>
      </c>
      <c r="AE13" s="13">
        <f t="shared" si="1"/>
        <v>24953.182445665698</v>
      </c>
      <c r="AF13">
        <f t="shared" si="42"/>
        <v>1960478244.3102136</v>
      </c>
      <c r="AG13" s="13">
        <f t="shared" si="2"/>
        <v>1960477212.1249621</v>
      </c>
      <c r="AH13" s="13">
        <f t="shared" si="43"/>
        <v>1960476165.1409183</v>
      </c>
      <c r="AI13" s="13">
        <f t="shared" si="3"/>
        <v>43006.315293184307</v>
      </c>
      <c r="AJ13">
        <f t="shared" si="26"/>
        <v>1960479749.000526</v>
      </c>
      <c r="AK13" s="13">
        <f t="shared" si="4"/>
        <v>1960477212.1249621</v>
      </c>
      <c r="AL13" s="37">
        <f t="shared" si="27"/>
        <v>628.20614018249455</v>
      </c>
      <c r="AM13" s="13">
        <f t="shared" si="5"/>
        <v>29943.818934798834</v>
      </c>
      <c r="AN13">
        <f t="shared" si="28"/>
        <v>3123.5243847490638</v>
      </c>
      <c r="AO13" s="13">
        <f t="shared" si="6"/>
        <v>2813.5073827337451</v>
      </c>
      <c r="AP13" s="13">
        <f t="shared" si="44"/>
        <v>628.41966277274457</v>
      </c>
      <c r="AQ13" s="13">
        <f t="shared" si="7"/>
        <v>43006.315293184307</v>
      </c>
      <c r="AR13" s="13">
        <f t="shared" si="29"/>
        <v>4212.2792705381034</v>
      </c>
      <c r="AS13" s="38">
        <f t="shared" si="8"/>
        <v>2813.5073827337451</v>
      </c>
      <c r="AT13" s="37">
        <f t="shared" si="30"/>
        <v>391099977.39375615</v>
      </c>
      <c r="AU13" s="13">
        <f t="shared" si="9"/>
        <v>9981.2729782662791</v>
      </c>
      <c r="AV13">
        <f t="shared" si="31"/>
        <v>391100809.16650432</v>
      </c>
      <c r="AW13" s="13">
        <f t="shared" si="10"/>
        <v>391100380.74850065</v>
      </c>
      <c r="AX13" s="13">
        <f t="shared" si="45"/>
        <v>391099977.80348873</v>
      </c>
      <c r="AY13" s="13">
        <f t="shared" si="11"/>
        <v>43006.315293184307</v>
      </c>
      <c r="AZ13">
        <f t="shared" si="32"/>
        <v>391103561.66309649</v>
      </c>
      <c r="BA13" s="13">
        <f t="shared" si="12"/>
        <v>391100380.74850065</v>
      </c>
      <c r="BB13" s="37">
        <f t="shared" si="33"/>
        <v>112.48373176995881</v>
      </c>
      <c r="BC13" s="13">
        <f t="shared" si="13"/>
        <v>14971.909467399417</v>
      </c>
      <c r="BD13">
        <f t="shared" si="34"/>
        <v>1360.1428540532434</v>
      </c>
      <c r="BE13" s="13">
        <f t="shared" si="14"/>
        <v>503.35057957927143</v>
      </c>
      <c r="BF13" s="13">
        <f t="shared" si="46"/>
        <v>112.84441182105685</v>
      </c>
      <c r="BG13" s="13">
        <f t="shared" si="15"/>
        <v>43006.315293184307</v>
      </c>
      <c r="BH13">
        <f t="shared" si="35"/>
        <v>3696.7040195864156</v>
      </c>
      <c r="BI13" s="13">
        <f t="shared" si="16"/>
        <v>503.35057957927143</v>
      </c>
      <c r="BJ13" s="37">
        <f t="shared" si="36"/>
        <v>1.4141891326346072</v>
      </c>
      <c r="BK13" s="13">
        <f t="shared" si="17"/>
        <v>14971.909467399417</v>
      </c>
      <c r="BL13">
        <f t="shared" si="37"/>
        <v>1249.0733114159193</v>
      </c>
      <c r="BM13" s="13">
        <f t="shared" si="18"/>
        <v>5.6772349545232395</v>
      </c>
      <c r="BN13" s="13">
        <f t="shared" si="47"/>
        <v>1.7748691837326502</v>
      </c>
      <c r="BO13" s="13">
        <f t="shared" si="19"/>
        <v>43006.315293184307</v>
      </c>
      <c r="BP13">
        <f t="shared" si="38"/>
        <v>3585.6344769490915</v>
      </c>
      <c r="BQ13" s="13">
        <f t="shared" si="20"/>
        <v>5.6772349545232395</v>
      </c>
      <c r="BR13" s="37">
        <f t="shared" si="39"/>
        <v>185.3773921199064</v>
      </c>
      <c r="BS13" s="13">
        <f t="shared" si="21"/>
        <v>14971.909467399417</v>
      </c>
      <c r="BT13">
        <f t="shared" si="40"/>
        <v>1433.0365144031912</v>
      </c>
      <c r="BU13" s="13">
        <f t="shared" si="22"/>
        <v>829.96785815000442</v>
      </c>
      <c r="BV13" s="13">
        <f t="shared" si="48"/>
        <v>185.73807217100443</v>
      </c>
      <c r="BW13" s="13">
        <f t="shared" si="23"/>
        <v>43006.315293184307</v>
      </c>
      <c r="BX13">
        <f t="shared" si="41"/>
        <v>3769.5976799363634</v>
      </c>
      <c r="BY13" s="13">
        <f t="shared" si="24"/>
        <v>829.96785815000442</v>
      </c>
    </row>
    <row r="14" spans="1:78" ht="15" x14ac:dyDescent="0.25">
      <c r="A14" s="25" t="s">
        <v>115</v>
      </c>
      <c r="B14" s="26">
        <v>1198</v>
      </c>
      <c r="C14" s="26">
        <v>1116</v>
      </c>
      <c r="D14" s="26">
        <v>1032</v>
      </c>
      <c r="F14" s="159"/>
      <c r="G14" s="33" t="s">
        <v>66</v>
      </c>
      <c r="H14" s="34">
        <f>SUM(H8:H13)</f>
        <v>3872</v>
      </c>
      <c r="I14" s="34">
        <f t="shared" ref="I14:J14" si="51">SUM(I8:I13)</f>
        <v>3576</v>
      </c>
      <c r="J14" s="34">
        <f t="shared" si="51"/>
        <v>3600</v>
      </c>
      <c r="K14" s="162"/>
      <c r="L14" s="162"/>
      <c r="M14" s="162"/>
      <c r="N14" s="164"/>
      <c r="O14" s="168"/>
      <c r="P14" s="168"/>
      <c r="Q14" s="162"/>
      <c r="R14" s="165"/>
      <c r="S14" s="184"/>
      <c r="T14" s="184"/>
      <c r="U14" s="184"/>
      <c r="V14" s="178"/>
      <c r="X14" t="s">
        <v>159</v>
      </c>
      <c r="Y14">
        <v>411028.37937698601</v>
      </c>
      <c r="AC14">
        <v>13</v>
      </c>
      <c r="AD14" s="37">
        <f t="shared" si="25"/>
        <v>1960476164.8783431</v>
      </c>
      <c r="AE14" s="13">
        <f t="shared" si="1"/>
        <v>24953.182445665698</v>
      </c>
      <c r="AF14">
        <f t="shared" si="42"/>
        <v>1960478084.3539159</v>
      </c>
      <c r="AG14" s="13">
        <f t="shared" si="2"/>
        <v>1960477212.1249621</v>
      </c>
      <c r="AH14" s="13">
        <f t="shared" si="43"/>
        <v>1960476165.1409183</v>
      </c>
      <c r="AI14" s="13">
        <f t="shared" si="3"/>
        <v>43006.315293184307</v>
      </c>
      <c r="AJ14">
        <f t="shared" si="26"/>
        <v>1960479473.3190176</v>
      </c>
      <c r="AK14" s="13">
        <f t="shared" si="4"/>
        <v>1960477212.1249621</v>
      </c>
      <c r="AL14" s="37">
        <f t="shared" si="27"/>
        <v>628.20614018249455</v>
      </c>
      <c r="AM14" s="13">
        <f t="shared" si="5"/>
        <v>29943.818934798834</v>
      </c>
      <c r="AN14">
        <f t="shared" si="28"/>
        <v>2931.5768274747124</v>
      </c>
      <c r="AO14" s="13">
        <f t="shared" si="6"/>
        <v>2813.5073827337451</v>
      </c>
      <c r="AP14" s="13">
        <f t="shared" si="44"/>
        <v>628.41966277274457</v>
      </c>
      <c r="AQ14" s="13">
        <f t="shared" si="7"/>
        <v>43006.315293184307</v>
      </c>
      <c r="AR14" s="13">
        <f t="shared" si="29"/>
        <v>3936.5977622484606</v>
      </c>
      <c r="AS14" s="38">
        <f t="shared" si="8"/>
        <v>2813.5073827337451</v>
      </c>
      <c r="AT14" s="37">
        <f t="shared" si="30"/>
        <v>391099977.39375615</v>
      </c>
      <c r="AU14" s="13">
        <f t="shared" si="9"/>
        <v>9981.2729782662791</v>
      </c>
      <c r="AV14">
        <f t="shared" si="31"/>
        <v>391100745.18398523</v>
      </c>
      <c r="AW14" s="13">
        <f t="shared" si="10"/>
        <v>391100380.74850065</v>
      </c>
      <c r="AX14" s="13">
        <f t="shared" si="45"/>
        <v>391099977.80348873</v>
      </c>
      <c r="AY14" s="13">
        <f t="shared" si="11"/>
        <v>43006.315293184307</v>
      </c>
      <c r="AZ14">
        <f t="shared" si="32"/>
        <v>391103285.98158818</v>
      </c>
      <c r="BA14" s="13">
        <f t="shared" si="12"/>
        <v>391100380.74850065</v>
      </c>
      <c r="BB14" s="37">
        <f t="shared" si="33"/>
        <v>112.48373176995881</v>
      </c>
      <c r="BC14" s="13">
        <f t="shared" si="13"/>
        <v>14971.909467399417</v>
      </c>
      <c r="BD14">
        <f t="shared" si="34"/>
        <v>1264.1690754160677</v>
      </c>
      <c r="BE14" s="13">
        <f t="shared" si="14"/>
        <v>503.35057957927143</v>
      </c>
      <c r="BF14" s="13">
        <f t="shared" si="46"/>
        <v>112.84441182105685</v>
      </c>
      <c r="BG14" s="13">
        <f t="shared" si="15"/>
        <v>43006.315293184307</v>
      </c>
      <c r="BH14">
        <f t="shared" si="35"/>
        <v>3421.0225112967728</v>
      </c>
      <c r="BI14" s="13">
        <f t="shared" si="16"/>
        <v>503.35057957927143</v>
      </c>
      <c r="BJ14" s="37">
        <f t="shared" si="36"/>
        <v>1.4141891326346072</v>
      </c>
      <c r="BK14" s="13">
        <f t="shared" si="17"/>
        <v>14971.909467399417</v>
      </c>
      <c r="BL14">
        <f t="shared" si="37"/>
        <v>1153.0995327787437</v>
      </c>
      <c r="BM14" s="13">
        <f t="shared" si="18"/>
        <v>5.6772349545232395</v>
      </c>
      <c r="BN14" s="13">
        <f t="shared" si="47"/>
        <v>1.7748691837326502</v>
      </c>
      <c r="BO14" s="13">
        <f t="shared" si="19"/>
        <v>43006.315293184307</v>
      </c>
      <c r="BP14">
        <f t="shared" si="38"/>
        <v>3309.9529686594487</v>
      </c>
      <c r="BQ14" s="13">
        <f t="shared" si="20"/>
        <v>5.6772349545232395</v>
      </c>
      <c r="BR14" s="37">
        <f t="shared" si="39"/>
        <v>185.3773921199064</v>
      </c>
      <c r="BS14" s="13">
        <f t="shared" si="21"/>
        <v>14971.909467399417</v>
      </c>
      <c r="BT14">
        <f t="shared" si="40"/>
        <v>1337.0627357660155</v>
      </c>
      <c r="BU14" s="13">
        <f t="shared" si="22"/>
        <v>829.96785815000442</v>
      </c>
      <c r="BV14" s="13">
        <f t="shared" si="48"/>
        <v>185.73807217100443</v>
      </c>
      <c r="BW14" s="13">
        <f t="shared" si="23"/>
        <v>43006.315293184307</v>
      </c>
      <c r="BX14">
        <f t="shared" si="41"/>
        <v>3493.9161716467206</v>
      </c>
      <c r="BY14" s="13">
        <f t="shared" si="24"/>
        <v>829.96785815000442</v>
      </c>
    </row>
    <row r="15" spans="1:78" ht="15" x14ac:dyDescent="0.25">
      <c r="A15" s="25" t="s">
        <v>135</v>
      </c>
      <c r="B15" s="26">
        <v>11</v>
      </c>
      <c r="C15" s="26">
        <v>22</v>
      </c>
      <c r="D15" s="26">
        <v>15</v>
      </c>
      <c r="F15" s="157" t="s">
        <v>114</v>
      </c>
      <c r="G15" s="29" t="s">
        <v>128</v>
      </c>
      <c r="H15" s="30">
        <v>65</v>
      </c>
      <c r="I15" s="30">
        <v>60</v>
      </c>
      <c r="J15" s="30">
        <v>69</v>
      </c>
      <c r="K15" s="161">
        <f>'Region south'!B6</f>
        <v>7</v>
      </c>
      <c r="L15" s="161">
        <f>'Region south'!D6</f>
        <v>9</v>
      </c>
      <c r="M15" s="161">
        <f>'Region south'!E6</f>
        <v>10</v>
      </c>
      <c r="N15" s="163">
        <f>'Region south'!G6</f>
        <v>0.36336389075265424</v>
      </c>
      <c r="O15" s="166">
        <f>I18/$I$31</f>
        <v>5.4529067147363677E-2</v>
      </c>
      <c r="P15" s="166">
        <f>N15/N31</f>
        <v>6.0324758890079697E-2</v>
      </c>
      <c r="Q15" s="160">
        <f>ROUNDUP(I18*63%,0)</f>
        <v>382</v>
      </c>
      <c r="R15" s="163">
        <f>N15*10^3/Q15</f>
        <v>0.95121437369804773</v>
      </c>
      <c r="S15" s="170">
        <f>K15/SUM($K$15:$M$18)</f>
        <v>0.26923076923076922</v>
      </c>
      <c r="T15" s="170">
        <f t="shared" ref="T15:U15" si="52">L15/SUM($K$15:$M$18)</f>
        <v>0.34615384615384615</v>
      </c>
      <c r="U15" s="170">
        <f t="shared" si="52"/>
        <v>0.38461538461538464</v>
      </c>
      <c r="V15" s="173">
        <f>ROUNDUP(Q15/365,0)</f>
        <v>2</v>
      </c>
      <c r="AC15">
        <v>14</v>
      </c>
      <c r="AD15" s="37">
        <f t="shared" si="25"/>
        <v>1960476164.8783431</v>
      </c>
      <c r="AE15" s="13">
        <f t="shared" si="1"/>
        <v>24953.182445665698</v>
      </c>
      <c r="AF15">
        <f t="shared" si="42"/>
        <v>1960477947.2485178</v>
      </c>
      <c r="AG15" s="13">
        <f t="shared" si="2"/>
        <v>1960477212.1249621</v>
      </c>
      <c r="AH15" s="13">
        <f t="shared" si="43"/>
        <v>1960476165.1409183</v>
      </c>
      <c r="AI15" s="13">
        <f t="shared" si="3"/>
        <v>43006.315293184307</v>
      </c>
      <c r="AJ15">
        <f t="shared" si="26"/>
        <v>1960479237.020582</v>
      </c>
      <c r="AK15" s="13">
        <f t="shared" si="4"/>
        <v>1960477212.1249621</v>
      </c>
      <c r="AL15" s="37">
        <f t="shared" si="27"/>
        <v>628.20614018249455</v>
      </c>
      <c r="AM15" s="13">
        <f t="shared" si="5"/>
        <v>29943.818934798834</v>
      </c>
      <c r="AN15">
        <f t="shared" si="28"/>
        <v>2767.0503498109824</v>
      </c>
      <c r="AO15" s="13">
        <f t="shared" si="6"/>
        <v>2813.5073827337451</v>
      </c>
      <c r="AP15" s="13">
        <f t="shared" si="44"/>
        <v>628.41966277274457</v>
      </c>
      <c r="AQ15" s="13">
        <f t="shared" si="7"/>
        <v>43006.315293184307</v>
      </c>
      <c r="AR15" s="13">
        <f t="shared" si="29"/>
        <v>3700.2993265716236</v>
      </c>
      <c r="AS15" s="38">
        <f t="shared" si="8"/>
        <v>2813.5073827337451</v>
      </c>
      <c r="AT15" s="37">
        <f t="shared" si="30"/>
        <v>391099977.39375615</v>
      </c>
      <c r="AU15" s="13">
        <f t="shared" si="9"/>
        <v>9981.2729782662791</v>
      </c>
      <c r="AV15">
        <f t="shared" si="31"/>
        <v>391100690.34182602</v>
      </c>
      <c r="AW15" s="13">
        <f t="shared" si="10"/>
        <v>391100380.74850065</v>
      </c>
      <c r="AX15" s="13">
        <f t="shared" si="45"/>
        <v>391099977.80348873</v>
      </c>
      <c r="AY15" s="13">
        <f t="shared" si="11"/>
        <v>43006.315293184307</v>
      </c>
      <c r="AZ15">
        <f t="shared" si="32"/>
        <v>391103049.68315256</v>
      </c>
      <c r="BA15" s="13">
        <f t="shared" si="12"/>
        <v>391100380.74850065</v>
      </c>
      <c r="BB15" s="37">
        <f t="shared" si="33"/>
        <v>112.48373176995881</v>
      </c>
      <c r="BC15" s="13">
        <f t="shared" si="13"/>
        <v>14971.909467399417</v>
      </c>
      <c r="BD15">
        <f t="shared" si="34"/>
        <v>1181.9058365842029</v>
      </c>
      <c r="BE15" s="13">
        <f t="shared" si="14"/>
        <v>503.35057957927143</v>
      </c>
      <c r="BF15" s="13">
        <f t="shared" si="46"/>
        <v>112.84441182105685</v>
      </c>
      <c r="BG15" s="13">
        <f t="shared" si="15"/>
        <v>43006.315293184307</v>
      </c>
      <c r="BH15">
        <f t="shared" si="35"/>
        <v>3184.7240756199358</v>
      </c>
      <c r="BI15" s="13">
        <f t="shared" si="16"/>
        <v>503.35057957927143</v>
      </c>
      <c r="BJ15" s="37">
        <f t="shared" si="36"/>
        <v>1.4141891326346072</v>
      </c>
      <c r="BK15" s="13">
        <f t="shared" si="17"/>
        <v>14971.909467399417</v>
      </c>
      <c r="BL15">
        <f t="shared" si="37"/>
        <v>1070.8362939468786</v>
      </c>
      <c r="BM15" s="13">
        <f t="shared" si="18"/>
        <v>5.6772349545232395</v>
      </c>
      <c r="BN15" s="13">
        <f t="shared" si="47"/>
        <v>1.7748691837326502</v>
      </c>
      <c r="BO15" s="13">
        <f t="shared" si="19"/>
        <v>43006.315293184307</v>
      </c>
      <c r="BP15">
        <f t="shared" si="38"/>
        <v>3073.6545329826117</v>
      </c>
      <c r="BQ15" s="13">
        <f t="shared" si="20"/>
        <v>5.6772349545232395</v>
      </c>
      <c r="BR15" s="37">
        <f t="shared" si="39"/>
        <v>185.3773921199064</v>
      </c>
      <c r="BS15" s="13">
        <f t="shared" si="21"/>
        <v>14971.909467399417</v>
      </c>
      <c r="BT15">
        <f t="shared" si="40"/>
        <v>1254.7994969341503</v>
      </c>
      <c r="BU15" s="13">
        <f t="shared" si="22"/>
        <v>829.96785815000442</v>
      </c>
      <c r="BV15" s="13">
        <f t="shared" si="48"/>
        <v>185.73807217100443</v>
      </c>
      <c r="BW15" s="13">
        <f t="shared" si="23"/>
        <v>43006.315293184307</v>
      </c>
      <c r="BX15">
        <f t="shared" si="41"/>
        <v>3257.6177359698831</v>
      </c>
      <c r="BY15" s="13">
        <f t="shared" si="24"/>
        <v>829.96785815000442</v>
      </c>
    </row>
    <row r="16" spans="1:78" ht="15" x14ac:dyDescent="0.25">
      <c r="A16" s="25" t="s">
        <v>136</v>
      </c>
      <c r="B16" s="26">
        <v>480</v>
      </c>
      <c r="C16" s="26">
        <v>455</v>
      </c>
      <c r="D16" s="26">
        <v>471</v>
      </c>
      <c r="F16" s="158"/>
      <c r="G16" s="29" t="s">
        <v>114</v>
      </c>
      <c r="H16" s="30">
        <v>560</v>
      </c>
      <c r="I16" s="30">
        <v>519</v>
      </c>
      <c r="J16" s="30">
        <v>448</v>
      </c>
      <c r="K16" s="161"/>
      <c r="L16" s="161"/>
      <c r="M16" s="161"/>
      <c r="N16" s="164"/>
      <c r="O16" s="167"/>
      <c r="P16" s="167"/>
      <c r="Q16" s="161"/>
      <c r="R16" s="164"/>
      <c r="S16" s="171"/>
      <c r="T16" s="171"/>
      <c r="U16" s="171"/>
      <c r="V16" s="174"/>
      <c r="AC16">
        <v>15</v>
      </c>
      <c r="AD16" s="37">
        <f t="shared" si="25"/>
        <v>1960476164.8783431</v>
      </c>
      <c r="AE16" s="13">
        <f t="shared" si="1"/>
        <v>24953.182445665698</v>
      </c>
      <c r="AF16">
        <f t="shared" si="42"/>
        <v>1960477828.4238396</v>
      </c>
      <c r="AG16" s="13">
        <f t="shared" si="2"/>
        <v>1960477212.1249621</v>
      </c>
      <c r="AH16" s="13">
        <f t="shared" si="43"/>
        <v>1960476165.1409183</v>
      </c>
      <c r="AI16" s="13">
        <f t="shared" si="3"/>
        <v>43006.315293184307</v>
      </c>
      <c r="AJ16">
        <f t="shared" si="26"/>
        <v>1960479032.2286046</v>
      </c>
      <c r="AK16" s="13">
        <f t="shared" si="4"/>
        <v>1960477212.1249621</v>
      </c>
      <c r="AL16" s="37">
        <f t="shared" si="27"/>
        <v>628.20614018249455</v>
      </c>
      <c r="AM16" s="13">
        <f t="shared" si="5"/>
        <v>29943.818934798834</v>
      </c>
      <c r="AN16">
        <f t="shared" si="28"/>
        <v>2624.4607358357503</v>
      </c>
      <c r="AO16" s="13">
        <f t="shared" si="6"/>
        <v>2813.5073827337451</v>
      </c>
      <c r="AP16" s="13">
        <f t="shared" si="44"/>
        <v>628.41966277274457</v>
      </c>
      <c r="AQ16" s="13">
        <f t="shared" si="7"/>
        <v>43006.315293184307</v>
      </c>
      <c r="AR16" s="13">
        <f t="shared" si="29"/>
        <v>3495.507348985032</v>
      </c>
      <c r="AS16" s="38">
        <f t="shared" si="8"/>
        <v>2813.5073827337451</v>
      </c>
      <c r="AT16" s="37">
        <f t="shared" si="30"/>
        <v>391099977.39375615</v>
      </c>
      <c r="AU16" s="13">
        <f t="shared" si="9"/>
        <v>9981.2729782662791</v>
      </c>
      <c r="AV16">
        <f t="shared" si="31"/>
        <v>391100642.81195468</v>
      </c>
      <c r="AW16" s="13">
        <f t="shared" si="10"/>
        <v>391100380.74850065</v>
      </c>
      <c r="AX16" s="13">
        <f t="shared" si="45"/>
        <v>391099977.80348873</v>
      </c>
      <c r="AY16" s="13">
        <f t="shared" si="11"/>
        <v>43006.315293184307</v>
      </c>
      <c r="AZ16">
        <f t="shared" si="32"/>
        <v>391102844.89117497</v>
      </c>
      <c r="BA16" s="13">
        <f t="shared" si="12"/>
        <v>391100380.74850065</v>
      </c>
      <c r="BB16" s="37">
        <f t="shared" si="33"/>
        <v>112.48373176995881</v>
      </c>
      <c r="BC16" s="13">
        <f t="shared" si="13"/>
        <v>14971.909467399417</v>
      </c>
      <c r="BD16">
        <f t="shared" si="34"/>
        <v>1110.6110295965866</v>
      </c>
      <c r="BE16" s="13">
        <f t="shared" si="14"/>
        <v>503.35057957927143</v>
      </c>
      <c r="BF16" s="13">
        <f t="shared" si="46"/>
        <v>112.84441182105685</v>
      </c>
      <c r="BG16" s="13">
        <f t="shared" si="15"/>
        <v>43006.315293184307</v>
      </c>
      <c r="BH16">
        <f t="shared" si="35"/>
        <v>2979.9320980333441</v>
      </c>
      <c r="BI16" s="13">
        <f t="shared" si="16"/>
        <v>503.35057957927143</v>
      </c>
      <c r="BJ16" s="37">
        <f t="shared" si="36"/>
        <v>1.4141891326346072</v>
      </c>
      <c r="BK16" s="13">
        <f t="shared" si="17"/>
        <v>14971.909467399417</v>
      </c>
      <c r="BL16">
        <f t="shared" si="37"/>
        <v>999.54148695926244</v>
      </c>
      <c r="BM16" s="13">
        <f t="shared" si="18"/>
        <v>5.6772349545232395</v>
      </c>
      <c r="BN16" s="13">
        <f t="shared" si="47"/>
        <v>1.7748691837326502</v>
      </c>
      <c r="BO16" s="13">
        <f t="shared" si="19"/>
        <v>43006.315293184307</v>
      </c>
      <c r="BP16">
        <f t="shared" si="38"/>
        <v>2868.8625553960201</v>
      </c>
      <c r="BQ16" s="13">
        <f t="shared" si="20"/>
        <v>5.6772349545232395</v>
      </c>
      <c r="BR16" s="37">
        <f t="shared" si="39"/>
        <v>185.3773921199064</v>
      </c>
      <c r="BS16" s="13">
        <f t="shared" si="21"/>
        <v>14971.909467399417</v>
      </c>
      <c r="BT16">
        <f t="shared" si="40"/>
        <v>1183.5046899465342</v>
      </c>
      <c r="BU16" s="13">
        <f t="shared" si="22"/>
        <v>829.96785815000442</v>
      </c>
      <c r="BV16" s="13">
        <f t="shared" si="48"/>
        <v>185.73807217100443</v>
      </c>
      <c r="BW16" s="13">
        <f t="shared" si="23"/>
        <v>43006.315293184307</v>
      </c>
      <c r="BX16">
        <f t="shared" si="41"/>
        <v>3052.8257583832919</v>
      </c>
      <c r="BY16" s="13">
        <f t="shared" si="24"/>
        <v>829.96785815000442</v>
      </c>
    </row>
    <row r="17" spans="1:77" ht="15" x14ac:dyDescent="0.25">
      <c r="A17" s="25" t="s">
        <v>137</v>
      </c>
      <c r="B17" s="26">
        <v>454</v>
      </c>
      <c r="C17" s="26">
        <v>418</v>
      </c>
      <c r="D17" s="26">
        <v>452</v>
      </c>
      <c r="F17" s="158"/>
      <c r="G17" s="29" t="s">
        <v>133</v>
      </c>
      <c r="H17" s="30">
        <v>28</v>
      </c>
      <c r="I17" s="30">
        <v>26</v>
      </c>
      <c r="J17" s="30">
        <v>30</v>
      </c>
      <c r="K17" s="161"/>
      <c r="L17" s="161"/>
      <c r="M17" s="161"/>
      <c r="N17" s="164"/>
      <c r="O17" s="167"/>
      <c r="P17" s="167"/>
      <c r="Q17" s="161"/>
      <c r="R17" s="164"/>
      <c r="S17" s="171"/>
      <c r="T17" s="171"/>
      <c r="U17" s="171"/>
      <c r="V17" s="174"/>
      <c r="X17" s="20" t="s">
        <v>25</v>
      </c>
      <c r="Y17">
        <f>'DU LCI'!C12</f>
        <v>273</v>
      </c>
      <c r="AC17">
        <v>16</v>
      </c>
      <c r="AD17" s="37">
        <f t="shared" si="25"/>
        <v>1960476164.8783431</v>
      </c>
      <c r="AE17" s="13">
        <f t="shared" si="1"/>
        <v>24953.182445665698</v>
      </c>
      <c r="AF17">
        <f t="shared" si="42"/>
        <v>1960477724.452246</v>
      </c>
      <c r="AG17" s="13">
        <f t="shared" si="2"/>
        <v>1960477212.1249621</v>
      </c>
      <c r="AH17" s="13">
        <f t="shared" si="43"/>
        <v>1960476165.1409183</v>
      </c>
      <c r="AI17" s="13">
        <f t="shared" si="3"/>
        <v>43006.315293184307</v>
      </c>
      <c r="AJ17">
        <f t="shared" si="26"/>
        <v>1960478853.035624</v>
      </c>
      <c r="AK17" s="13">
        <f t="shared" si="4"/>
        <v>1960477212.1249621</v>
      </c>
      <c r="AL17" s="37">
        <f t="shared" si="27"/>
        <v>628.20614018249455</v>
      </c>
      <c r="AM17" s="13">
        <f t="shared" si="5"/>
        <v>29943.818934798834</v>
      </c>
      <c r="AN17">
        <f t="shared" si="28"/>
        <v>2499.6948236074218</v>
      </c>
      <c r="AO17" s="13">
        <f t="shared" si="6"/>
        <v>2813.5073827337451</v>
      </c>
      <c r="AP17" s="13">
        <f t="shared" si="44"/>
        <v>628.41966277274457</v>
      </c>
      <c r="AQ17" s="13">
        <f t="shared" si="7"/>
        <v>43006.315293184307</v>
      </c>
      <c r="AR17" s="13">
        <f t="shared" si="29"/>
        <v>3316.3143685967639</v>
      </c>
      <c r="AS17" s="38">
        <f t="shared" si="8"/>
        <v>2813.5073827337451</v>
      </c>
      <c r="AT17" s="37">
        <f t="shared" si="30"/>
        <v>391099977.39375615</v>
      </c>
      <c r="AU17" s="13">
        <f t="shared" si="9"/>
        <v>9981.2729782662791</v>
      </c>
      <c r="AV17">
        <f t="shared" si="31"/>
        <v>391100601.22331727</v>
      </c>
      <c r="AW17" s="13">
        <f t="shared" si="10"/>
        <v>391100380.74850065</v>
      </c>
      <c r="AX17" s="13">
        <f t="shared" si="45"/>
        <v>391099977.80348873</v>
      </c>
      <c r="AY17" s="13">
        <f t="shared" si="11"/>
        <v>43006.315293184307</v>
      </c>
      <c r="AZ17">
        <f t="shared" si="32"/>
        <v>391102665.69819456</v>
      </c>
      <c r="BA17" s="13">
        <f t="shared" si="12"/>
        <v>391100380.74850065</v>
      </c>
      <c r="BB17" s="37">
        <f t="shared" si="33"/>
        <v>112.48373176995881</v>
      </c>
      <c r="BC17" s="13">
        <f t="shared" si="13"/>
        <v>14971.909467399417</v>
      </c>
      <c r="BD17">
        <f t="shared" si="34"/>
        <v>1048.2280734824224</v>
      </c>
      <c r="BE17" s="13">
        <f t="shared" si="14"/>
        <v>503.35057957927143</v>
      </c>
      <c r="BF17" s="13">
        <f t="shared" si="46"/>
        <v>112.84441182105685</v>
      </c>
      <c r="BG17" s="13">
        <f t="shared" si="15"/>
        <v>43006.315293184307</v>
      </c>
      <c r="BH17">
        <f t="shared" si="35"/>
        <v>2800.739117645076</v>
      </c>
      <c r="BI17" s="13">
        <f t="shared" si="16"/>
        <v>503.35057957927143</v>
      </c>
      <c r="BJ17" s="37">
        <f t="shared" si="36"/>
        <v>1.4141891326346072</v>
      </c>
      <c r="BK17" s="13">
        <f t="shared" si="17"/>
        <v>14971.909467399417</v>
      </c>
      <c r="BL17">
        <f t="shared" si="37"/>
        <v>937.1585308450982</v>
      </c>
      <c r="BM17" s="13">
        <f t="shared" si="18"/>
        <v>5.6772349545232395</v>
      </c>
      <c r="BN17" s="13">
        <f t="shared" si="47"/>
        <v>1.7748691837326502</v>
      </c>
      <c r="BO17" s="13">
        <f t="shared" si="19"/>
        <v>43006.315293184307</v>
      </c>
      <c r="BP17">
        <f t="shared" si="38"/>
        <v>2689.669575007752</v>
      </c>
      <c r="BQ17" s="13">
        <f t="shared" si="20"/>
        <v>5.6772349545232395</v>
      </c>
      <c r="BR17" s="37">
        <f t="shared" si="39"/>
        <v>185.3773921199064</v>
      </c>
      <c r="BS17" s="13">
        <f t="shared" si="21"/>
        <v>14971.909467399417</v>
      </c>
      <c r="BT17">
        <f t="shared" si="40"/>
        <v>1121.12173383237</v>
      </c>
      <c r="BU17" s="13">
        <f t="shared" si="22"/>
        <v>829.96785815000442</v>
      </c>
      <c r="BV17" s="13">
        <f t="shared" si="48"/>
        <v>185.73807217100443</v>
      </c>
      <c r="BW17" s="13">
        <f t="shared" si="23"/>
        <v>43006.315293184307</v>
      </c>
      <c r="BX17">
        <f t="shared" si="41"/>
        <v>2873.6327779950234</v>
      </c>
      <c r="BY17" s="13">
        <f t="shared" si="24"/>
        <v>829.96785815000442</v>
      </c>
    </row>
    <row r="18" spans="1:77" ht="15" x14ac:dyDescent="0.25">
      <c r="A18" s="25" t="s">
        <v>112</v>
      </c>
      <c r="B18" s="26">
        <v>965</v>
      </c>
      <c r="C18" s="26">
        <v>914</v>
      </c>
      <c r="D18" s="26">
        <v>914</v>
      </c>
      <c r="F18" s="159"/>
      <c r="G18" s="33" t="s">
        <v>66</v>
      </c>
      <c r="H18" s="34">
        <f>SUM(H15:H17)</f>
        <v>653</v>
      </c>
      <c r="I18" s="34">
        <f t="shared" ref="I18:J18" si="53">SUM(I15:I17)</f>
        <v>605</v>
      </c>
      <c r="J18" s="34">
        <f t="shared" si="53"/>
        <v>547</v>
      </c>
      <c r="K18" s="162"/>
      <c r="L18" s="162"/>
      <c r="M18" s="162"/>
      <c r="N18" s="165"/>
      <c r="O18" s="168"/>
      <c r="P18" s="168"/>
      <c r="Q18" s="162"/>
      <c r="R18" s="165"/>
      <c r="S18" s="172"/>
      <c r="T18" s="172"/>
      <c r="U18" s="172"/>
      <c r="V18" s="175"/>
      <c r="AC18">
        <v>17</v>
      </c>
      <c r="AD18" s="37">
        <f t="shared" si="25"/>
        <v>1960476164.8783431</v>
      </c>
      <c r="AE18" s="13">
        <f t="shared" si="1"/>
        <v>24953.182445665698</v>
      </c>
      <c r="AF18">
        <f t="shared" si="42"/>
        <v>1960477632.7126045</v>
      </c>
      <c r="AG18" s="13">
        <f t="shared" si="2"/>
        <v>1960477212.1249621</v>
      </c>
      <c r="AH18" s="13">
        <f t="shared" si="43"/>
        <v>1960476165.1409183</v>
      </c>
      <c r="AI18" s="13">
        <f t="shared" si="3"/>
        <v>43006.315293184307</v>
      </c>
      <c r="AJ18">
        <f t="shared" si="26"/>
        <v>1960478694.9241707</v>
      </c>
      <c r="AK18" s="13">
        <f t="shared" si="4"/>
        <v>1960477212.1249621</v>
      </c>
      <c r="AL18" s="37">
        <f t="shared" si="27"/>
        <v>628.20614018249455</v>
      </c>
      <c r="AM18" s="13">
        <f t="shared" si="5"/>
        <v>29943.818934798834</v>
      </c>
      <c r="AN18">
        <f t="shared" si="28"/>
        <v>2389.6072539941906</v>
      </c>
      <c r="AO18" s="13">
        <f t="shared" si="6"/>
        <v>2813.5073827337451</v>
      </c>
      <c r="AP18" s="13">
        <f t="shared" si="44"/>
        <v>628.41966277274457</v>
      </c>
      <c r="AQ18" s="13">
        <f t="shared" si="7"/>
        <v>43006.315293184307</v>
      </c>
      <c r="AR18" s="13">
        <f t="shared" si="29"/>
        <v>3158.2029153129979</v>
      </c>
      <c r="AS18" s="38">
        <f t="shared" si="8"/>
        <v>2813.5073827337451</v>
      </c>
      <c r="AT18" s="37">
        <f t="shared" si="30"/>
        <v>391099977.39375615</v>
      </c>
      <c r="AU18" s="13">
        <f t="shared" si="9"/>
        <v>9981.2729782662791</v>
      </c>
      <c r="AV18">
        <f t="shared" si="31"/>
        <v>391100564.52746075</v>
      </c>
      <c r="AW18" s="13">
        <f t="shared" si="10"/>
        <v>391100380.74850065</v>
      </c>
      <c r="AX18" s="13">
        <f t="shared" si="45"/>
        <v>391099977.80348873</v>
      </c>
      <c r="AY18" s="13">
        <f t="shared" si="11"/>
        <v>43006.315293184307</v>
      </c>
      <c r="AZ18">
        <f t="shared" si="32"/>
        <v>391102507.58674127</v>
      </c>
      <c r="BA18" s="13">
        <f t="shared" si="12"/>
        <v>391100380.74850065</v>
      </c>
      <c r="BB18" s="37">
        <f t="shared" si="33"/>
        <v>112.48373176995881</v>
      </c>
      <c r="BC18" s="13">
        <f t="shared" si="13"/>
        <v>14971.909467399417</v>
      </c>
      <c r="BD18">
        <f t="shared" si="34"/>
        <v>993.1842886758069</v>
      </c>
      <c r="BE18" s="13">
        <f t="shared" si="14"/>
        <v>503.35057957927143</v>
      </c>
      <c r="BF18" s="13">
        <f t="shared" si="46"/>
        <v>112.84441182105685</v>
      </c>
      <c r="BG18" s="13">
        <f t="shared" si="15"/>
        <v>43006.315293184307</v>
      </c>
      <c r="BH18">
        <f t="shared" si="35"/>
        <v>2642.6276643613101</v>
      </c>
      <c r="BI18" s="13">
        <f t="shared" si="16"/>
        <v>503.35057957927143</v>
      </c>
      <c r="BJ18" s="37">
        <f t="shared" si="36"/>
        <v>1.4141891326346072</v>
      </c>
      <c r="BK18" s="13">
        <f t="shared" si="17"/>
        <v>14971.909467399417</v>
      </c>
      <c r="BL18">
        <f t="shared" si="37"/>
        <v>882.11474603848274</v>
      </c>
      <c r="BM18" s="13">
        <f t="shared" si="18"/>
        <v>5.6772349545232395</v>
      </c>
      <c r="BN18" s="13">
        <f t="shared" si="47"/>
        <v>1.7748691837326502</v>
      </c>
      <c r="BO18" s="13">
        <f t="shared" si="19"/>
        <v>43006.315293184307</v>
      </c>
      <c r="BP18">
        <f t="shared" si="38"/>
        <v>2531.558121723986</v>
      </c>
      <c r="BQ18" s="13">
        <f t="shared" si="20"/>
        <v>5.6772349545232395</v>
      </c>
      <c r="BR18" s="37">
        <f t="shared" si="39"/>
        <v>185.3773921199064</v>
      </c>
      <c r="BS18" s="13">
        <f t="shared" si="21"/>
        <v>14971.909467399417</v>
      </c>
      <c r="BT18">
        <f t="shared" si="40"/>
        <v>1066.0779490257546</v>
      </c>
      <c r="BU18" s="13">
        <f t="shared" si="22"/>
        <v>829.96785815000442</v>
      </c>
      <c r="BV18" s="13">
        <f t="shared" si="48"/>
        <v>185.73807217100443</v>
      </c>
      <c r="BW18" s="13">
        <f t="shared" si="23"/>
        <v>43006.315293184307</v>
      </c>
      <c r="BX18">
        <f t="shared" si="41"/>
        <v>2715.5213247112579</v>
      </c>
      <c r="BY18" s="13">
        <f t="shared" si="24"/>
        <v>829.96785815000442</v>
      </c>
    </row>
    <row r="19" spans="1:77" ht="15" x14ac:dyDescent="0.25">
      <c r="A19" s="25" t="s">
        <v>138</v>
      </c>
      <c r="B19" s="26">
        <v>599</v>
      </c>
      <c r="C19" s="26">
        <v>558</v>
      </c>
      <c r="D19" s="26">
        <v>584</v>
      </c>
      <c r="F19" s="157" t="s">
        <v>115</v>
      </c>
      <c r="G19" s="31" t="s">
        <v>115</v>
      </c>
      <c r="H19" s="32">
        <v>1198</v>
      </c>
      <c r="I19" s="32">
        <v>1116</v>
      </c>
      <c r="J19" s="32">
        <v>1032</v>
      </c>
      <c r="K19" s="160"/>
      <c r="L19" s="160">
        <f>'Region south'!D7</f>
        <v>16</v>
      </c>
      <c r="M19" s="160">
        <f>'Region south'!E7</f>
        <v>30</v>
      </c>
      <c r="N19" s="163">
        <f>'Region south'!G7</f>
        <v>0.61459167225796263</v>
      </c>
      <c r="O19" s="166">
        <f>I22/$I$31</f>
        <v>0.14303740423614242</v>
      </c>
      <c r="P19" s="166">
        <f>N19/N31</f>
        <v>0.10203296306635461</v>
      </c>
      <c r="Q19" s="160">
        <f>ROUNDUP(I22*63%,0)</f>
        <v>1000</v>
      </c>
      <c r="R19" s="163">
        <f>N19*10^3/Q19</f>
        <v>0.61459167225796263</v>
      </c>
      <c r="S19" s="166">
        <f>K19/SUM($K$19:$M$22)</f>
        <v>0</v>
      </c>
      <c r="T19" s="166">
        <f t="shared" ref="T19:U19" si="54">L19/SUM($K$19:$M$22)</f>
        <v>0.34782608695652173</v>
      </c>
      <c r="U19" s="166">
        <f t="shared" si="54"/>
        <v>0.65217391304347827</v>
      </c>
      <c r="V19" s="173">
        <f>ROUNDUP(Q19/365,0)</f>
        <v>3</v>
      </c>
      <c r="AC19">
        <v>18</v>
      </c>
      <c r="AD19" s="37">
        <f t="shared" si="25"/>
        <v>1960476164.8783431</v>
      </c>
      <c r="AE19" s="13">
        <f t="shared" si="1"/>
        <v>24953.182445665698</v>
      </c>
      <c r="AF19">
        <f t="shared" si="42"/>
        <v>1960477551.1662567</v>
      </c>
      <c r="AG19" s="13">
        <f t="shared" si="2"/>
        <v>1960477212.1249621</v>
      </c>
      <c r="AH19" s="13">
        <f t="shared" si="43"/>
        <v>1960476165.1409183</v>
      </c>
      <c r="AI19" s="13">
        <f t="shared" si="3"/>
        <v>43006.315293184307</v>
      </c>
      <c r="AJ19">
        <f t="shared" si="26"/>
        <v>1960478554.3806567</v>
      </c>
      <c r="AK19" s="13">
        <f t="shared" si="4"/>
        <v>1960477212.1249621</v>
      </c>
      <c r="AL19" s="37">
        <f t="shared" si="27"/>
        <v>628.20614018249455</v>
      </c>
      <c r="AM19" s="13">
        <f t="shared" si="5"/>
        <v>29943.818934798834</v>
      </c>
      <c r="AN19">
        <f t="shared" si="28"/>
        <v>2291.7516365602073</v>
      </c>
      <c r="AO19" s="13">
        <f t="shared" si="6"/>
        <v>2813.5073827337451</v>
      </c>
      <c r="AP19" s="13">
        <f t="shared" si="44"/>
        <v>628.41966277274457</v>
      </c>
      <c r="AQ19" s="13">
        <f t="shared" si="7"/>
        <v>43006.315293184307</v>
      </c>
      <c r="AR19" s="13">
        <f t="shared" si="29"/>
        <v>3017.6594012829842</v>
      </c>
      <c r="AS19" s="38">
        <f t="shared" si="8"/>
        <v>2813.5073827337451</v>
      </c>
      <c r="AT19" s="37">
        <f t="shared" si="30"/>
        <v>391099977.39375615</v>
      </c>
      <c r="AU19" s="13">
        <f t="shared" si="9"/>
        <v>9981.2729782662791</v>
      </c>
      <c r="AV19">
        <f t="shared" si="31"/>
        <v>391100531.9089216</v>
      </c>
      <c r="AW19" s="13">
        <f t="shared" si="10"/>
        <v>391100380.74850065</v>
      </c>
      <c r="AX19" s="13">
        <f t="shared" si="45"/>
        <v>391099977.80348873</v>
      </c>
      <c r="AY19" s="13">
        <f t="shared" si="11"/>
        <v>43006.315293184307</v>
      </c>
      <c r="AZ19">
        <f t="shared" si="32"/>
        <v>391102367.04322726</v>
      </c>
      <c r="BA19" s="13">
        <f t="shared" si="12"/>
        <v>391100380.74850065</v>
      </c>
      <c r="BB19" s="37">
        <f t="shared" si="33"/>
        <v>112.48373176995881</v>
      </c>
      <c r="BC19" s="13">
        <f t="shared" si="13"/>
        <v>14971.909467399417</v>
      </c>
      <c r="BD19">
        <f t="shared" si="34"/>
        <v>944.25647995881525</v>
      </c>
      <c r="BE19" s="13">
        <f t="shared" si="14"/>
        <v>503.35057957927143</v>
      </c>
      <c r="BF19" s="13">
        <f t="shared" si="46"/>
        <v>112.84441182105685</v>
      </c>
      <c r="BG19" s="13">
        <f t="shared" si="15"/>
        <v>43006.315293184307</v>
      </c>
      <c r="BH19">
        <f t="shared" si="35"/>
        <v>2502.0841503312963</v>
      </c>
      <c r="BI19" s="13">
        <f t="shared" si="16"/>
        <v>503.35057957927143</v>
      </c>
      <c r="BJ19" s="37">
        <f t="shared" si="36"/>
        <v>1.4141891326346072</v>
      </c>
      <c r="BK19" s="13">
        <f t="shared" si="17"/>
        <v>14971.909467399417</v>
      </c>
      <c r="BL19">
        <f t="shared" si="37"/>
        <v>833.18693732149109</v>
      </c>
      <c r="BM19" s="13">
        <f t="shared" si="18"/>
        <v>5.6772349545232395</v>
      </c>
      <c r="BN19" s="13">
        <f t="shared" si="47"/>
        <v>1.7748691837326502</v>
      </c>
      <c r="BO19" s="13">
        <f t="shared" si="19"/>
        <v>43006.315293184307</v>
      </c>
      <c r="BP19">
        <f t="shared" si="38"/>
        <v>2391.0146076939723</v>
      </c>
      <c r="BQ19" s="13">
        <f t="shared" si="20"/>
        <v>5.6772349545232395</v>
      </c>
      <c r="BR19" s="37">
        <f t="shared" si="39"/>
        <v>185.3773921199064</v>
      </c>
      <c r="BS19" s="13">
        <f t="shared" si="21"/>
        <v>14971.909467399417</v>
      </c>
      <c r="BT19">
        <f t="shared" si="40"/>
        <v>1017.1501403087628</v>
      </c>
      <c r="BU19" s="13">
        <f t="shared" si="22"/>
        <v>829.96785815000442</v>
      </c>
      <c r="BV19" s="13">
        <f t="shared" si="48"/>
        <v>185.73807217100443</v>
      </c>
      <c r="BW19" s="13">
        <f t="shared" si="23"/>
        <v>43006.315293184307</v>
      </c>
      <c r="BX19">
        <f t="shared" si="41"/>
        <v>2574.9778106812437</v>
      </c>
      <c r="BY19" s="13">
        <f t="shared" si="24"/>
        <v>829.96785815000442</v>
      </c>
    </row>
    <row r="20" spans="1:77" ht="15" x14ac:dyDescent="0.25">
      <c r="A20" s="25" t="s">
        <v>139</v>
      </c>
      <c r="B20" s="26">
        <v>321</v>
      </c>
      <c r="C20" s="26">
        <v>293</v>
      </c>
      <c r="D20" s="26">
        <v>291</v>
      </c>
      <c r="F20" s="158"/>
      <c r="G20" s="29" t="s">
        <v>135</v>
      </c>
      <c r="H20" s="30">
        <v>11</v>
      </c>
      <c r="I20" s="30">
        <v>22</v>
      </c>
      <c r="J20" s="30">
        <v>15</v>
      </c>
      <c r="K20" s="161"/>
      <c r="L20" s="161"/>
      <c r="M20" s="161"/>
      <c r="N20" s="164"/>
      <c r="O20" s="167"/>
      <c r="P20" s="167"/>
      <c r="Q20" s="161"/>
      <c r="R20" s="164"/>
      <c r="S20" s="167"/>
      <c r="T20" s="167"/>
      <c r="U20" s="167"/>
      <c r="V20" s="174"/>
      <c r="AC20">
        <v>19</v>
      </c>
      <c r="AD20" s="37">
        <f t="shared" si="25"/>
        <v>1960476164.8783431</v>
      </c>
      <c r="AE20" s="13">
        <f t="shared" si="1"/>
        <v>24953.182445665698</v>
      </c>
      <c r="AF20">
        <f t="shared" si="42"/>
        <v>1960477478.2037349</v>
      </c>
      <c r="AG20" s="13">
        <f t="shared" si="2"/>
        <v>1960477212.1249621</v>
      </c>
      <c r="AH20" s="13">
        <f t="shared" si="43"/>
        <v>1960476165.1409183</v>
      </c>
      <c r="AI20" s="13">
        <f t="shared" si="3"/>
        <v>43006.315293184307</v>
      </c>
      <c r="AJ20">
        <f t="shared" si="26"/>
        <v>1960478428.6311967</v>
      </c>
      <c r="AK20" s="13">
        <f t="shared" si="4"/>
        <v>1960477212.1249621</v>
      </c>
      <c r="AL20" s="37">
        <f t="shared" si="27"/>
        <v>628.20614018249455</v>
      </c>
      <c r="AM20" s="13">
        <f t="shared" si="5"/>
        <v>29943.818934798834</v>
      </c>
      <c r="AN20">
        <f t="shared" si="28"/>
        <v>2204.1966104350649</v>
      </c>
      <c r="AO20" s="13">
        <f t="shared" si="6"/>
        <v>2813.5073827337451</v>
      </c>
      <c r="AP20" s="13">
        <f t="shared" si="44"/>
        <v>628.41966277274457</v>
      </c>
      <c r="AQ20" s="13">
        <f t="shared" si="7"/>
        <v>43006.315293184307</v>
      </c>
      <c r="AR20" s="13">
        <f t="shared" si="29"/>
        <v>2891.9099413613926</v>
      </c>
      <c r="AS20" s="38">
        <f t="shared" si="8"/>
        <v>2813.5073827337451</v>
      </c>
      <c r="AT20" s="37">
        <f t="shared" si="30"/>
        <v>391099977.39375615</v>
      </c>
      <c r="AU20" s="13">
        <f t="shared" si="9"/>
        <v>9981.2729782662791</v>
      </c>
      <c r="AV20">
        <f t="shared" si="31"/>
        <v>391100502.72391289</v>
      </c>
      <c r="AW20" s="13">
        <f t="shared" si="10"/>
        <v>391100380.74850065</v>
      </c>
      <c r="AX20" s="13">
        <f t="shared" si="45"/>
        <v>391099977.80348873</v>
      </c>
      <c r="AY20" s="13">
        <f t="shared" si="11"/>
        <v>43006.315293184307</v>
      </c>
      <c r="AZ20">
        <f t="shared" si="32"/>
        <v>391102241.29376733</v>
      </c>
      <c r="BA20" s="13">
        <f t="shared" si="12"/>
        <v>391100380.74850065</v>
      </c>
      <c r="BB20" s="37">
        <f t="shared" si="33"/>
        <v>112.48373176995881</v>
      </c>
      <c r="BC20" s="13">
        <f t="shared" si="13"/>
        <v>14971.909467399417</v>
      </c>
      <c r="BD20">
        <f t="shared" si="34"/>
        <v>900.47896689624395</v>
      </c>
      <c r="BE20" s="13">
        <f t="shared" si="14"/>
        <v>503.35057957927143</v>
      </c>
      <c r="BF20" s="13">
        <f t="shared" si="46"/>
        <v>112.84441182105685</v>
      </c>
      <c r="BG20" s="13">
        <f t="shared" si="15"/>
        <v>43006.315293184307</v>
      </c>
      <c r="BH20">
        <f t="shared" si="35"/>
        <v>2376.3346904097048</v>
      </c>
      <c r="BI20" s="13">
        <f t="shared" si="16"/>
        <v>503.35057957927143</v>
      </c>
      <c r="BJ20" s="37">
        <f t="shared" si="36"/>
        <v>1.4141891326346072</v>
      </c>
      <c r="BK20" s="13">
        <f t="shared" si="17"/>
        <v>14971.909467399417</v>
      </c>
      <c r="BL20">
        <f t="shared" si="37"/>
        <v>789.40942425891978</v>
      </c>
      <c r="BM20" s="13">
        <f t="shared" si="18"/>
        <v>5.6772349545232395</v>
      </c>
      <c r="BN20" s="13">
        <f t="shared" si="47"/>
        <v>1.7748691837326502</v>
      </c>
      <c r="BO20" s="13">
        <f t="shared" si="19"/>
        <v>43006.315293184307</v>
      </c>
      <c r="BP20">
        <f t="shared" si="38"/>
        <v>2265.2651477723807</v>
      </c>
      <c r="BQ20" s="13">
        <f t="shared" si="20"/>
        <v>5.6772349545232395</v>
      </c>
      <c r="BR20" s="37">
        <f t="shared" si="39"/>
        <v>185.3773921199064</v>
      </c>
      <c r="BS20" s="13">
        <f t="shared" si="21"/>
        <v>14971.909467399417</v>
      </c>
      <c r="BT20">
        <f t="shared" si="40"/>
        <v>973.37262724619154</v>
      </c>
      <c r="BU20" s="13">
        <f t="shared" si="22"/>
        <v>829.96785815000442</v>
      </c>
      <c r="BV20" s="13">
        <f t="shared" si="48"/>
        <v>185.73807217100443</v>
      </c>
      <c r="BW20" s="13">
        <f t="shared" si="23"/>
        <v>43006.315293184307</v>
      </c>
      <c r="BX20">
        <f t="shared" si="41"/>
        <v>2449.2283507596521</v>
      </c>
      <c r="BY20" s="13">
        <f t="shared" si="24"/>
        <v>829.96785815000442</v>
      </c>
    </row>
    <row r="21" spans="1:77" ht="15" x14ac:dyDescent="0.25">
      <c r="A21" s="25" t="s">
        <v>140</v>
      </c>
      <c r="B21" s="26">
        <v>470</v>
      </c>
      <c r="C21" s="26">
        <v>449</v>
      </c>
      <c r="D21" s="26">
        <v>436</v>
      </c>
      <c r="F21" s="158"/>
      <c r="G21" s="29" t="s">
        <v>140</v>
      </c>
      <c r="H21" s="30">
        <v>470</v>
      </c>
      <c r="I21" s="30">
        <v>449</v>
      </c>
      <c r="J21" s="30">
        <v>436</v>
      </c>
      <c r="K21" s="161"/>
      <c r="L21" s="161"/>
      <c r="M21" s="161"/>
      <c r="N21" s="164"/>
      <c r="O21" s="167"/>
      <c r="P21" s="167"/>
      <c r="Q21" s="161"/>
      <c r="R21" s="164"/>
      <c r="S21" s="167"/>
      <c r="T21" s="167"/>
      <c r="U21" s="167"/>
      <c r="V21" s="174"/>
      <c r="AC21">
        <v>20</v>
      </c>
      <c r="AD21" s="37">
        <f t="shared" si="25"/>
        <v>1960476164.8783431</v>
      </c>
      <c r="AE21" s="13">
        <f t="shared" si="1"/>
        <v>24953.182445665698</v>
      </c>
      <c r="AF21">
        <f t="shared" si="42"/>
        <v>1960477412.5374653</v>
      </c>
      <c r="AG21" s="13">
        <f t="shared" si="2"/>
        <v>1960477212.1249621</v>
      </c>
      <c r="AH21" s="13">
        <f t="shared" si="43"/>
        <v>1960476165.1409183</v>
      </c>
      <c r="AI21" s="13">
        <f t="shared" si="3"/>
        <v>43006.315293184307</v>
      </c>
      <c r="AJ21">
        <f t="shared" si="26"/>
        <v>1960478315.4566829</v>
      </c>
      <c r="AK21" s="13">
        <f t="shared" si="4"/>
        <v>1960477212.1249621</v>
      </c>
      <c r="AL21" s="37">
        <f t="shared" si="27"/>
        <v>628.20614018249455</v>
      </c>
      <c r="AM21" s="13">
        <f t="shared" si="5"/>
        <v>29943.818934798834</v>
      </c>
      <c r="AN21">
        <f t="shared" si="28"/>
        <v>2125.3970869224363</v>
      </c>
      <c r="AO21" s="13">
        <f t="shared" si="6"/>
        <v>2813.5073827337451</v>
      </c>
      <c r="AP21" s="13">
        <f t="shared" si="44"/>
        <v>628.41966277274457</v>
      </c>
      <c r="AQ21" s="13">
        <f t="shared" si="7"/>
        <v>43006.315293184307</v>
      </c>
      <c r="AR21" s="13">
        <f t="shared" si="29"/>
        <v>2778.73542743196</v>
      </c>
      <c r="AS21" s="38">
        <f t="shared" si="8"/>
        <v>2813.5073827337451</v>
      </c>
      <c r="AT21" s="37">
        <f t="shared" si="30"/>
        <v>391099977.39375615</v>
      </c>
      <c r="AU21" s="13">
        <f t="shared" si="9"/>
        <v>9981.2729782662791</v>
      </c>
      <c r="AV21">
        <f t="shared" si="31"/>
        <v>391100476.45740509</v>
      </c>
      <c r="AW21" s="13">
        <f t="shared" si="10"/>
        <v>391100380.74850065</v>
      </c>
      <c r="AX21" s="13">
        <f t="shared" si="45"/>
        <v>391099977.80348873</v>
      </c>
      <c r="AY21" s="13">
        <f t="shared" si="11"/>
        <v>43006.315293184307</v>
      </c>
      <c r="AZ21">
        <f t="shared" si="32"/>
        <v>391102128.1192534</v>
      </c>
      <c r="BA21" s="13">
        <f t="shared" si="12"/>
        <v>391100380.74850065</v>
      </c>
      <c r="BB21" s="37">
        <f t="shared" si="33"/>
        <v>112.48373176995881</v>
      </c>
      <c r="BC21" s="13">
        <f t="shared" si="13"/>
        <v>14971.909467399417</v>
      </c>
      <c r="BD21">
        <f t="shared" si="34"/>
        <v>861.07920513992963</v>
      </c>
      <c r="BE21" s="13">
        <f t="shared" si="14"/>
        <v>503.35057957927143</v>
      </c>
      <c r="BF21" s="13">
        <f t="shared" si="46"/>
        <v>112.84441182105685</v>
      </c>
      <c r="BG21" s="13">
        <f t="shared" si="15"/>
        <v>43006.315293184307</v>
      </c>
      <c r="BH21">
        <f t="shared" si="35"/>
        <v>2263.1601764802722</v>
      </c>
      <c r="BI21" s="13">
        <f t="shared" si="16"/>
        <v>503.35057957927143</v>
      </c>
      <c r="BJ21" s="37">
        <f t="shared" si="36"/>
        <v>1.4141891326346072</v>
      </c>
      <c r="BK21" s="13">
        <f t="shared" si="17"/>
        <v>14971.909467399417</v>
      </c>
      <c r="BL21">
        <f t="shared" si="37"/>
        <v>750.00966250260547</v>
      </c>
      <c r="BM21" s="13">
        <f t="shared" si="18"/>
        <v>5.6772349545232395</v>
      </c>
      <c r="BN21" s="13">
        <f t="shared" si="47"/>
        <v>1.7748691837326502</v>
      </c>
      <c r="BO21" s="13">
        <f t="shared" si="19"/>
        <v>43006.315293184307</v>
      </c>
      <c r="BP21">
        <f t="shared" si="38"/>
        <v>2152.0906338429481</v>
      </c>
      <c r="BQ21" s="13">
        <f t="shared" si="20"/>
        <v>5.6772349545232395</v>
      </c>
      <c r="BR21" s="37">
        <f t="shared" si="39"/>
        <v>185.3773921199064</v>
      </c>
      <c r="BS21" s="13">
        <f t="shared" si="21"/>
        <v>14971.909467399417</v>
      </c>
      <c r="BT21">
        <f t="shared" si="40"/>
        <v>933.97286548987722</v>
      </c>
      <c r="BU21" s="13">
        <f t="shared" si="22"/>
        <v>829.96785815000442</v>
      </c>
      <c r="BV21" s="13">
        <f t="shared" si="48"/>
        <v>185.73807217100443</v>
      </c>
      <c r="BW21" s="13">
        <f t="shared" si="23"/>
        <v>43006.315293184307</v>
      </c>
      <c r="BX21">
        <f t="shared" si="41"/>
        <v>2336.0538368302196</v>
      </c>
      <c r="BY21" s="13">
        <f t="shared" si="24"/>
        <v>829.96785815000442</v>
      </c>
    </row>
    <row r="22" spans="1:77" ht="15" x14ac:dyDescent="0.25">
      <c r="A22" s="25" t="s">
        <v>141</v>
      </c>
      <c r="B22" s="26">
        <v>429</v>
      </c>
      <c r="C22" s="26">
        <v>404</v>
      </c>
      <c r="D22" s="26">
        <v>361</v>
      </c>
      <c r="F22" s="159"/>
      <c r="G22" s="33" t="s">
        <v>66</v>
      </c>
      <c r="H22" s="34">
        <f>SUM(H19:H21)</f>
        <v>1679</v>
      </c>
      <c r="I22" s="34">
        <f t="shared" ref="I22:J22" si="55">SUM(I19:I21)</f>
        <v>1587</v>
      </c>
      <c r="J22" s="34">
        <f t="shared" si="55"/>
        <v>1483</v>
      </c>
      <c r="K22" s="162"/>
      <c r="L22" s="162"/>
      <c r="M22" s="162"/>
      <c r="N22" s="165"/>
      <c r="O22" s="168"/>
      <c r="P22" s="168"/>
      <c r="Q22" s="162"/>
      <c r="R22" s="165"/>
      <c r="S22" s="168"/>
      <c r="T22" s="168"/>
      <c r="U22" s="168"/>
      <c r="V22" s="175"/>
      <c r="AC22">
        <v>21</v>
      </c>
      <c r="AD22" s="37">
        <f t="shared" si="25"/>
        <v>1960476164.8783431</v>
      </c>
      <c r="AE22" s="13">
        <f t="shared" si="1"/>
        <v>24953.182445665698</v>
      </c>
      <c r="AF22">
        <f t="shared" si="42"/>
        <v>1960477353.1251261</v>
      </c>
      <c r="AG22" s="13">
        <f t="shared" si="2"/>
        <v>1960477212.1249621</v>
      </c>
      <c r="AH22" s="13">
        <f t="shared" si="43"/>
        <v>1960476165.1409183</v>
      </c>
      <c r="AI22" s="13">
        <f t="shared" si="3"/>
        <v>43006.315293184307</v>
      </c>
      <c r="AJ22">
        <f t="shared" si="26"/>
        <v>1960478213.0606942</v>
      </c>
      <c r="AK22" s="13">
        <f t="shared" si="4"/>
        <v>1960477212.1249621</v>
      </c>
      <c r="AL22" s="37">
        <f t="shared" si="27"/>
        <v>628.20614018249455</v>
      </c>
      <c r="AM22" s="13">
        <f t="shared" si="5"/>
        <v>29943.818934798834</v>
      </c>
      <c r="AN22">
        <f t="shared" si="28"/>
        <v>2054.1022799348198</v>
      </c>
      <c r="AO22" s="13">
        <f t="shared" si="6"/>
        <v>2813.5073827337451</v>
      </c>
      <c r="AP22" s="13">
        <f t="shared" si="44"/>
        <v>628.41966277274457</v>
      </c>
      <c r="AQ22" s="13">
        <f t="shared" si="7"/>
        <v>43006.315293184307</v>
      </c>
      <c r="AR22" s="13">
        <f t="shared" si="29"/>
        <v>2676.339438638664</v>
      </c>
      <c r="AS22" s="38">
        <f t="shared" si="8"/>
        <v>2813.5073827337451</v>
      </c>
      <c r="AT22" s="37">
        <f t="shared" si="30"/>
        <v>391099977.39375615</v>
      </c>
      <c r="AU22" s="13">
        <f t="shared" si="9"/>
        <v>9981.2729782662791</v>
      </c>
      <c r="AV22">
        <f t="shared" si="31"/>
        <v>391100452.69246942</v>
      </c>
      <c r="AW22" s="13">
        <f t="shared" si="10"/>
        <v>391100380.74850065</v>
      </c>
      <c r="AX22" s="13">
        <f t="shared" si="45"/>
        <v>391099977.80348873</v>
      </c>
      <c r="AY22" s="13">
        <f t="shared" si="11"/>
        <v>43006.315293184307</v>
      </c>
      <c r="AZ22">
        <f t="shared" si="32"/>
        <v>391102025.72326458</v>
      </c>
      <c r="BA22" s="13">
        <f t="shared" si="12"/>
        <v>391100380.74850065</v>
      </c>
      <c r="BB22" s="37">
        <f t="shared" si="33"/>
        <v>112.48373176995881</v>
      </c>
      <c r="BC22" s="13">
        <f t="shared" si="13"/>
        <v>14971.909467399417</v>
      </c>
      <c r="BD22">
        <f t="shared" si="34"/>
        <v>825.43180164612147</v>
      </c>
      <c r="BE22" s="13">
        <f t="shared" si="14"/>
        <v>503.35057957927143</v>
      </c>
      <c r="BF22" s="13">
        <f t="shared" si="46"/>
        <v>112.84441182105685</v>
      </c>
      <c r="BG22" s="13">
        <f t="shared" si="15"/>
        <v>43006.315293184307</v>
      </c>
      <c r="BH22">
        <f t="shared" si="35"/>
        <v>2160.7641876869761</v>
      </c>
      <c r="BI22" s="13">
        <f t="shared" si="16"/>
        <v>503.35057957927143</v>
      </c>
      <c r="BJ22" s="37">
        <f t="shared" si="36"/>
        <v>1.4141891326346072</v>
      </c>
      <c r="BK22" s="13">
        <f t="shared" si="17"/>
        <v>14971.909467399417</v>
      </c>
      <c r="BL22">
        <f t="shared" si="37"/>
        <v>714.36225900879731</v>
      </c>
      <c r="BM22" s="13">
        <f t="shared" si="18"/>
        <v>5.6772349545232395</v>
      </c>
      <c r="BN22" s="13">
        <f t="shared" si="47"/>
        <v>1.7748691837326502</v>
      </c>
      <c r="BO22" s="13">
        <f t="shared" si="19"/>
        <v>43006.315293184307</v>
      </c>
      <c r="BP22">
        <f t="shared" si="38"/>
        <v>2049.6946450496521</v>
      </c>
      <c r="BQ22" s="13">
        <f t="shared" si="20"/>
        <v>5.6772349545232395</v>
      </c>
      <c r="BR22" s="37">
        <f t="shared" si="39"/>
        <v>185.3773921199064</v>
      </c>
      <c r="BS22" s="13">
        <f t="shared" si="21"/>
        <v>14971.909467399417</v>
      </c>
      <c r="BT22">
        <f t="shared" si="40"/>
        <v>898.32546199606907</v>
      </c>
      <c r="BU22" s="13">
        <f t="shared" si="22"/>
        <v>829.96785815000442</v>
      </c>
      <c r="BV22" s="13">
        <f t="shared" si="48"/>
        <v>185.73807217100443</v>
      </c>
      <c r="BW22" s="13">
        <f t="shared" si="23"/>
        <v>43006.315293184307</v>
      </c>
      <c r="BX22">
        <f t="shared" si="41"/>
        <v>2233.6578480369235</v>
      </c>
      <c r="BY22" s="13">
        <f t="shared" si="24"/>
        <v>829.96785815000442</v>
      </c>
    </row>
    <row r="23" spans="1:77" ht="15" x14ac:dyDescent="0.25">
      <c r="A23" s="25" t="s">
        <v>117</v>
      </c>
      <c r="B23" s="26">
        <v>1384</v>
      </c>
      <c r="C23" s="26">
        <v>1265</v>
      </c>
      <c r="D23" s="26">
        <v>1268</v>
      </c>
      <c r="F23" s="157" t="s">
        <v>116</v>
      </c>
      <c r="G23" s="31" t="s">
        <v>138</v>
      </c>
      <c r="H23" s="32">
        <v>599</v>
      </c>
      <c r="I23" s="32">
        <v>558</v>
      </c>
      <c r="J23" s="32">
        <v>584</v>
      </c>
      <c r="K23" s="160"/>
      <c r="L23" s="160"/>
      <c r="M23" s="160">
        <f>'Region south'!E8</f>
        <v>12</v>
      </c>
      <c r="N23" s="163">
        <f>'Region south'!G8</f>
        <v>5.8366689031850646E-3</v>
      </c>
      <c r="O23" s="166">
        <f>I26/$I$31</f>
        <v>0.12032447048219919</v>
      </c>
      <c r="P23" s="166">
        <f>N23/N31</f>
        <v>9.689890857799635E-4</v>
      </c>
      <c r="Q23" s="160">
        <f>ROUNDUP(I26*63%,0)</f>
        <v>842</v>
      </c>
      <c r="R23" s="163">
        <f>N23*10^3/Q23</f>
        <v>6.9319108113836871E-3</v>
      </c>
      <c r="S23" s="170">
        <f>K23/SUM($K$23:$M$26)</f>
        <v>0</v>
      </c>
      <c r="T23" s="170">
        <f t="shared" ref="T23:U23" si="56">L23/SUM($K$23:$M$26)</f>
        <v>0</v>
      </c>
      <c r="U23" s="170">
        <f t="shared" si="56"/>
        <v>1</v>
      </c>
      <c r="V23" s="173">
        <f>ROUNDUP(Q23/365,0)</f>
        <v>3</v>
      </c>
      <c r="AC23">
        <v>22</v>
      </c>
      <c r="AD23" s="37">
        <f t="shared" si="25"/>
        <v>1960476164.8783431</v>
      </c>
      <c r="AE23" s="13">
        <f t="shared" si="1"/>
        <v>24953.182445665698</v>
      </c>
      <c r="AF23">
        <f t="shared" si="42"/>
        <v>1960477299.1139088</v>
      </c>
      <c r="AG23" s="13">
        <f t="shared" si="2"/>
        <v>1960477212.1249621</v>
      </c>
      <c r="AH23" s="13">
        <f t="shared" si="43"/>
        <v>1960476165.1409183</v>
      </c>
      <c r="AI23" s="13">
        <f t="shared" si="3"/>
        <v>43006.315293184307</v>
      </c>
      <c r="AJ23">
        <f t="shared" si="26"/>
        <v>1960478119.9734316</v>
      </c>
      <c r="AK23" s="13">
        <f t="shared" si="4"/>
        <v>1960477212.1249621</v>
      </c>
      <c r="AL23" s="37">
        <f t="shared" si="27"/>
        <v>628.20614018249455</v>
      </c>
      <c r="AM23" s="13">
        <f t="shared" si="5"/>
        <v>29943.818934798834</v>
      </c>
      <c r="AN23">
        <f t="shared" si="28"/>
        <v>1989.2888190369872</v>
      </c>
      <c r="AO23" s="13">
        <f t="shared" si="6"/>
        <v>2813.5073827337451</v>
      </c>
      <c r="AP23" s="13">
        <f t="shared" si="44"/>
        <v>628.41966277274457</v>
      </c>
      <c r="AQ23" s="13">
        <f t="shared" si="7"/>
        <v>43006.315293184307</v>
      </c>
      <c r="AR23" s="13">
        <f t="shared" si="29"/>
        <v>2583.2521760993041</v>
      </c>
      <c r="AS23" s="38">
        <f t="shared" si="8"/>
        <v>2813.5073827337451</v>
      </c>
      <c r="AT23" s="37">
        <f t="shared" si="30"/>
        <v>391099977.39375615</v>
      </c>
      <c r="AU23" s="13">
        <f t="shared" si="9"/>
        <v>9981.2729782662791</v>
      </c>
      <c r="AV23">
        <f t="shared" si="31"/>
        <v>391100431.08798242</v>
      </c>
      <c r="AW23" s="13">
        <f t="shared" si="10"/>
        <v>391100380.74850065</v>
      </c>
      <c r="AX23" s="13">
        <f t="shared" si="45"/>
        <v>391099977.80348873</v>
      </c>
      <c r="AY23" s="13">
        <f t="shared" si="11"/>
        <v>43006.315293184307</v>
      </c>
      <c r="AZ23">
        <f t="shared" si="32"/>
        <v>391101932.63600206</v>
      </c>
      <c r="BA23" s="13">
        <f t="shared" si="12"/>
        <v>391100380.74850065</v>
      </c>
      <c r="BB23" s="37">
        <f t="shared" si="33"/>
        <v>112.48373176995881</v>
      </c>
      <c r="BC23" s="13">
        <f t="shared" si="13"/>
        <v>14971.909467399417</v>
      </c>
      <c r="BD23">
        <f t="shared" si="34"/>
        <v>793.02507119720508</v>
      </c>
      <c r="BE23" s="13">
        <f t="shared" si="14"/>
        <v>503.35057957927143</v>
      </c>
      <c r="BF23" s="13">
        <f t="shared" si="46"/>
        <v>112.84441182105685</v>
      </c>
      <c r="BG23" s="13">
        <f t="shared" si="15"/>
        <v>43006.315293184307</v>
      </c>
      <c r="BH23">
        <f t="shared" si="35"/>
        <v>2067.6769251476162</v>
      </c>
      <c r="BI23" s="13">
        <f t="shared" si="16"/>
        <v>503.35057957927143</v>
      </c>
      <c r="BJ23" s="37">
        <f t="shared" si="36"/>
        <v>1.4141891326346072</v>
      </c>
      <c r="BK23" s="13">
        <f t="shared" si="17"/>
        <v>14971.909467399417</v>
      </c>
      <c r="BL23">
        <f t="shared" si="37"/>
        <v>681.95552855988092</v>
      </c>
      <c r="BM23" s="13">
        <f t="shared" si="18"/>
        <v>5.6772349545232395</v>
      </c>
      <c r="BN23" s="13">
        <f t="shared" si="47"/>
        <v>1.7748691837326502</v>
      </c>
      <c r="BO23" s="13">
        <f t="shared" si="19"/>
        <v>43006.315293184307</v>
      </c>
      <c r="BP23">
        <f t="shared" si="38"/>
        <v>1956.6073825102919</v>
      </c>
      <c r="BQ23" s="13">
        <f t="shared" si="20"/>
        <v>5.6772349545232395</v>
      </c>
      <c r="BR23" s="37">
        <f t="shared" si="39"/>
        <v>185.3773921199064</v>
      </c>
      <c r="BS23" s="13">
        <f t="shared" si="21"/>
        <v>14971.909467399417</v>
      </c>
      <c r="BT23">
        <f t="shared" si="40"/>
        <v>865.91873154715267</v>
      </c>
      <c r="BU23" s="13">
        <f t="shared" si="22"/>
        <v>829.96785815000442</v>
      </c>
      <c r="BV23" s="13">
        <f t="shared" si="48"/>
        <v>185.73807217100443</v>
      </c>
      <c r="BW23" s="13">
        <f t="shared" si="23"/>
        <v>43006.315293184307</v>
      </c>
      <c r="BX23">
        <f t="shared" si="41"/>
        <v>2140.570585497564</v>
      </c>
      <c r="BY23" s="13">
        <f t="shared" si="24"/>
        <v>829.96785815000442</v>
      </c>
    </row>
    <row r="24" spans="1:77" ht="15" x14ac:dyDescent="0.25">
      <c r="A24" s="25" t="s">
        <v>116</v>
      </c>
      <c r="B24" s="26">
        <v>519</v>
      </c>
      <c r="C24" s="26">
        <v>484</v>
      </c>
      <c r="D24" s="26">
        <v>441</v>
      </c>
      <c r="F24" s="158"/>
      <c r="G24" s="29" t="s">
        <v>139</v>
      </c>
      <c r="H24" s="30">
        <v>321</v>
      </c>
      <c r="I24" s="30">
        <v>293</v>
      </c>
      <c r="J24" s="30">
        <v>291</v>
      </c>
      <c r="K24" s="161"/>
      <c r="L24" s="161"/>
      <c r="M24" s="161"/>
      <c r="N24" s="164"/>
      <c r="O24" s="167"/>
      <c r="P24" s="167"/>
      <c r="Q24" s="161"/>
      <c r="R24" s="164"/>
      <c r="S24" s="171"/>
      <c r="T24" s="171"/>
      <c r="U24" s="171"/>
      <c r="V24" s="174"/>
      <c r="AC24">
        <v>23</v>
      </c>
      <c r="AD24" s="37">
        <f t="shared" si="25"/>
        <v>1960476164.8783431</v>
      </c>
      <c r="AE24" s="13">
        <f t="shared" si="1"/>
        <v>24953.182445665698</v>
      </c>
      <c r="AF24">
        <f t="shared" si="42"/>
        <v>1960477249.799319</v>
      </c>
      <c r="AG24" s="13">
        <f t="shared" si="2"/>
        <v>1960477212.1249621</v>
      </c>
      <c r="AH24" s="13">
        <f t="shared" si="43"/>
        <v>1960476165.1409183</v>
      </c>
      <c r="AI24" s="13">
        <f t="shared" si="3"/>
        <v>43006.315293184307</v>
      </c>
      <c r="AJ24">
        <f t="shared" si="26"/>
        <v>1960478034.9807136</v>
      </c>
      <c r="AK24" s="13">
        <f t="shared" si="4"/>
        <v>1960477212.1249621</v>
      </c>
      <c r="AL24" s="37">
        <f t="shared" si="27"/>
        <v>628.20614018249455</v>
      </c>
      <c r="AM24" s="13">
        <f t="shared" si="5"/>
        <v>29943.818934798834</v>
      </c>
      <c r="AN24">
        <f t="shared" si="28"/>
        <v>1930.1113112607045</v>
      </c>
      <c r="AO24" s="13">
        <f t="shared" si="6"/>
        <v>2813.5073827337451</v>
      </c>
      <c r="AP24" s="13">
        <f t="shared" si="44"/>
        <v>628.41966277274457</v>
      </c>
      <c r="AQ24" s="13">
        <f t="shared" si="7"/>
        <v>43006.315293184307</v>
      </c>
      <c r="AR24" s="13">
        <f t="shared" si="29"/>
        <v>2498.2594581285839</v>
      </c>
      <c r="AS24" s="38">
        <f t="shared" si="8"/>
        <v>2813.5073827337451</v>
      </c>
      <c r="AT24" s="37">
        <f t="shared" si="30"/>
        <v>391099977.39375615</v>
      </c>
      <c r="AU24" s="13">
        <f t="shared" si="9"/>
        <v>9981.2729782662791</v>
      </c>
      <c r="AV24">
        <f t="shared" si="31"/>
        <v>391100411.3621465</v>
      </c>
      <c r="AW24" s="13">
        <f t="shared" si="10"/>
        <v>391100380.74850065</v>
      </c>
      <c r="AX24" s="13">
        <f t="shared" si="45"/>
        <v>391099977.80348873</v>
      </c>
      <c r="AY24" s="13">
        <f t="shared" si="11"/>
        <v>43006.315293184307</v>
      </c>
      <c r="AZ24">
        <f t="shared" si="32"/>
        <v>391101847.64328408</v>
      </c>
      <c r="BA24" s="13">
        <f t="shared" si="12"/>
        <v>391100380.74850065</v>
      </c>
      <c r="BB24" s="37">
        <f t="shared" si="33"/>
        <v>112.48373176995881</v>
      </c>
      <c r="BC24" s="13">
        <f t="shared" si="13"/>
        <v>14971.909467399417</v>
      </c>
      <c r="BD24">
        <f t="shared" si="34"/>
        <v>763.43631730906384</v>
      </c>
      <c r="BE24" s="13">
        <f t="shared" si="14"/>
        <v>503.35057957927143</v>
      </c>
      <c r="BF24" s="13">
        <f t="shared" si="46"/>
        <v>112.84441182105685</v>
      </c>
      <c r="BG24" s="13">
        <f t="shared" si="15"/>
        <v>43006.315293184307</v>
      </c>
      <c r="BH24">
        <f t="shared" si="35"/>
        <v>1982.6842071768963</v>
      </c>
      <c r="BI24" s="13">
        <f t="shared" si="16"/>
        <v>503.35057957927143</v>
      </c>
      <c r="BJ24" s="37">
        <f t="shared" si="36"/>
        <v>1.4141891326346072</v>
      </c>
      <c r="BK24" s="13">
        <f t="shared" si="17"/>
        <v>14971.909467399417</v>
      </c>
      <c r="BL24">
        <f t="shared" si="37"/>
        <v>652.36677467173968</v>
      </c>
      <c r="BM24" s="13">
        <f t="shared" si="18"/>
        <v>5.6772349545232395</v>
      </c>
      <c r="BN24" s="13">
        <f t="shared" si="47"/>
        <v>1.7748691837326502</v>
      </c>
      <c r="BO24" s="13">
        <f t="shared" si="19"/>
        <v>43006.315293184307</v>
      </c>
      <c r="BP24">
        <f t="shared" si="38"/>
        <v>1871.614664539572</v>
      </c>
      <c r="BQ24" s="13">
        <f t="shared" si="20"/>
        <v>5.6772349545232395</v>
      </c>
      <c r="BR24" s="37">
        <f t="shared" si="39"/>
        <v>185.3773921199064</v>
      </c>
      <c r="BS24" s="13">
        <f t="shared" si="21"/>
        <v>14971.909467399417</v>
      </c>
      <c r="BT24">
        <f t="shared" si="40"/>
        <v>836.32997765901143</v>
      </c>
      <c r="BU24" s="13">
        <f t="shared" si="22"/>
        <v>829.96785815000442</v>
      </c>
      <c r="BV24" s="13">
        <f t="shared" si="48"/>
        <v>185.73807217100443</v>
      </c>
      <c r="BW24" s="13">
        <f t="shared" si="23"/>
        <v>43006.315293184307</v>
      </c>
      <c r="BX24">
        <f t="shared" si="41"/>
        <v>2055.5778675268439</v>
      </c>
      <c r="BY24" s="13">
        <f t="shared" si="24"/>
        <v>829.96785815000442</v>
      </c>
    </row>
    <row r="25" spans="1:77" ht="15" x14ac:dyDescent="0.25">
      <c r="F25" s="158"/>
      <c r="G25" s="29" t="s">
        <v>116</v>
      </c>
      <c r="H25" s="30">
        <v>519</v>
      </c>
      <c r="I25" s="30">
        <v>484</v>
      </c>
      <c r="J25" s="30">
        <v>441</v>
      </c>
      <c r="K25" s="161"/>
      <c r="L25" s="161"/>
      <c r="M25" s="161"/>
      <c r="N25" s="164"/>
      <c r="O25" s="167"/>
      <c r="P25" s="167"/>
      <c r="Q25" s="161"/>
      <c r="R25" s="164"/>
      <c r="S25" s="171"/>
      <c r="T25" s="171"/>
      <c r="U25" s="171"/>
      <c r="V25" s="174"/>
      <c r="AC25">
        <v>24</v>
      </c>
      <c r="AD25" s="37">
        <f t="shared" si="25"/>
        <v>1960476164.8783431</v>
      </c>
      <c r="AE25" s="13">
        <f t="shared" si="1"/>
        <v>24953.182445665698</v>
      </c>
      <c r="AF25">
        <f t="shared" si="42"/>
        <v>1960477204.5942783</v>
      </c>
      <c r="AG25" s="13">
        <f t="shared" si="2"/>
        <v>1960477212.1249621</v>
      </c>
      <c r="AH25" s="13">
        <f t="shared" si="43"/>
        <v>1960476165.1409183</v>
      </c>
      <c r="AI25" s="13">
        <f t="shared" si="3"/>
        <v>43006.315293184307</v>
      </c>
      <c r="AJ25">
        <f t="shared" si="26"/>
        <v>1960477957.0707221</v>
      </c>
      <c r="AK25" s="13">
        <f t="shared" si="4"/>
        <v>1960477212.1249621</v>
      </c>
      <c r="AL25" s="37">
        <f t="shared" si="27"/>
        <v>628.20614018249455</v>
      </c>
      <c r="AM25" s="13">
        <f t="shared" si="5"/>
        <v>29943.818934798834</v>
      </c>
      <c r="AN25">
        <f t="shared" si="28"/>
        <v>1875.8652624657793</v>
      </c>
      <c r="AO25" s="13">
        <f t="shared" si="6"/>
        <v>2813.5073827337451</v>
      </c>
      <c r="AP25" s="13">
        <f t="shared" si="44"/>
        <v>628.41966277274457</v>
      </c>
      <c r="AQ25" s="13">
        <f t="shared" si="7"/>
        <v>43006.315293184307</v>
      </c>
      <c r="AR25" s="13">
        <f t="shared" si="29"/>
        <v>2420.3494666554238</v>
      </c>
      <c r="AS25" s="38">
        <f t="shared" si="8"/>
        <v>2813.5073827337451</v>
      </c>
      <c r="AT25" s="37">
        <f t="shared" si="30"/>
        <v>391099977.39375615</v>
      </c>
      <c r="AU25" s="13">
        <f t="shared" si="9"/>
        <v>9981.2729782662791</v>
      </c>
      <c r="AV25">
        <f t="shared" si="31"/>
        <v>391100393.28013027</v>
      </c>
      <c r="AW25" s="13">
        <f t="shared" si="10"/>
        <v>391100380.74850065</v>
      </c>
      <c r="AX25" s="13">
        <f t="shared" si="45"/>
        <v>391099977.80348873</v>
      </c>
      <c r="AY25" s="13">
        <f t="shared" si="11"/>
        <v>43006.315293184307</v>
      </c>
      <c r="AZ25">
        <f t="shared" si="32"/>
        <v>391101769.73329264</v>
      </c>
      <c r="BA25" s="13">
        <f t="shared" si="12"/>
        <v>391100380.74850065</v>
      </c>
      <c r="BB25" s="37">
        <f t="shared" si="33"/>
        <v>112.48373176995881</v>
      </c>
      <c r="BC25" s="13">
        <f t="shared" si="13"/>
        <v>14971.909467399417</v>
      </c>
      <c r="BD25">
        <f t="shared" si="34"/>
        <v>736.31329291160114</v>
      </c>
      <c r="BE25" s="13">
        <f t="shared" si="14"/>
        <v>503.35057957927143</v>
      </c>
      <c r="BF25" s="13">
        <f t="shared" si="46"/>
        <v>112.84441182105685</v>
      </c>
      <c r="BG25" s="13">
        <f t="shared" si="15"/>
        <v>43006.315293184307</v>
      </c>
      <c r="BH25">
        <f t="shared" si="35"/>
        <v>1904.7742157037362</v>
      </c>
      <c r="BI25" s="13">
        <f t="shared" si="16"/>
        <v>503.35057957927143</v>
      </c>
      <c r="BJ25" s="37">
        <f t="shared" si="36"/>
        <v>1.4141891326346072</v>
      </c>
      <c r="BK25" s="13">
        <f t="shared" si="17"/>
        <v>14971.909467399417</v>
      </c>
      <c r="BL25">
        <f t="shared" si="37"/>
        <v>625.24375027427698</v>
      </c>
      <c r="BM25" s="13">
        <f t="shared" si="18"/>
        <v>5.6772349545232395</v>
      </c>
      <c r="BN25" s="13">
        <f t="shared" si="47"/>
        <v>1.7748691837326502</v>
      </c>
      <c r="BO25" s="13">
        <f t="shared" si="19"/>
        <v>43006.315293184307</v>
      </c>
      <c r="BP25">
        <f t="shared" si="38"/>
        <v>1793.7046730664119</v>
      </c>
      <c r="BQ25" s="13">
        <f t="shared" si="20"/>
        <v>5.6772349545232395</v>
      </c>
      <c r="BR25" s="37">
        <f t="shared" si="39"/>
        <v>185.3773921199064</v>
      </c>
      <c r="BS25" s="13">
        <f t="shared" si="21"/>
        <v>14971.909467399417</v>
      </c>
      <c r="BT25">
        <f t="shared" si="40"/>
        <v>809.20695326154873</v>
      </c>
      <c r="BU25" s="13">
        <f t="shared" si="22"/>
        <v>829.96785815000442</v>
      </c>
      <c r="BV25" s="13">
        <f t="shared" si="48"/>
        <v>185.73807217100443</v>
      </c>
      <c r="BW25" s="13">
        <f t="shared" si="23"/>
        <v>43006.315293184307</v>
      </c>
      <c r="BX25">
        <f t="shared" si="41"/>
        <v>1977.6678760536838</v>
      </c>
      <c r="BY25" s="13">
        <f t="shared" si="24"/>
        <v>829.96785815000442</v>
      </c>
    </row>
    <row r="26" spans="1:77" ht="15" x14ac:dyDescent="0.25">
      <c r="F26" s="159"/>
      <c r="G26" s="33" t="s">
        <v>66</v>
      </c>
      <c r="H26" s="34">
        <f>SUM(H23:H25)</f>
        <v>1439</v>
      </c>
      <c r="I26" s="34">
        <f t="shared" ref="I26:J26" si="57">SUM(I23:I25)</f>
        <v>1335</v>
      </c>
      <c r="J26" s="34">
        <f t="shared" si="57"/>
        <v>1316</v>
      </c>
      <c r="K26" s="162"/>
      <c r="L26" s="162"/>
      <c r="M26" s="162"/>
      <c r="N26" s="165"/>
      <c r="O26" s="168"/>
      <c r="P26" s="168"/>
      <c r="Q26" s="162"/>
      <c r="R26" s="165"/>
      <c r="S26" s="172"/>
      <c r="T26" s="172"/>
      <c r="U26" s="172"/>
      <c r="V26" s="175"/>
      <c r="AC26">
        <v>25</v>
      </c>
      <c r="AD26" s="37">
        <f t="shared" si="25"/>
        <v>1960476164.8783431</v>
      </c>
      <c r="AE26" s="13">
        <f t="shared" si="1"/>
        <v>24953.182445665698</v>
      </c>
      <c r="AF26">
        <f t="shared" si="42"/>
        <v>1960477163.005641</v>
      </c>
      <c r="AG26" s="13">
        <f t="shared" si="2"/>
        <v>1960477212.1249621</v>
      </c>
      <c r="AH26" s="13">
        <f t="shared" si="43"/>
        <v>1960476165.1409183</v>
      </c>
      <c r="AI26" s="13">
        <f t="shared" si="3"/>
        <v>43006.315293184307</v>
      </c>
      <c r="AJ26">
        <f t="shared" si="26"/>
        <v>1960477885.3935299</v>
      </c>
      <c r="AK26" s="13">
        <f t="shared" si="4"/>
        <v>1960477212.1249621</v>
      </c>
      <c r="AL26" s="37">
        <f t="shared" si="27"/>
        <v>628.20614018249455</v>
      </c>
      <c r="AM26" s="13">
        <f t="shared" si="5"/>
        <v>29943.818934798834</v>
      </c>
      <c r="AN26">
        <f t="shared" si="28"/>
        <v>1825.9588975744477</v>
      </c>
      <c r="AO26" s="13">
        <f t="shared" si="6"/>
        <v>2813.5073827337451</v>
      </c>
      <c r="AP26" s="13">
        <f t="shared" si="44"/>
        <v>628.41966277274457</v>
      </c>
      <c r="AQ26" s="13">
        <f t="shared" si="7"/>
        <v>43006.315293184307</v>
      </c>
      <c r="AR26" s="13">
        <f t="shared" si="29"/>
        <v>2348.6722745001171</v>
      </c>
      <c r="AS26" s="38">
        <f t="shared" si="8"/>
        <v>2813.5073827337451</v>
      </c>
      <c r="AT26" s="37">
        <f t="shared" si="30"/>
        <v>391099977.39375615</v>
      </c>
      <c r="AU26" s="13">
        <f t="shared" si="9"/>
        <v>9981.2729782662791</v>
      </c>
      <c r="AV26">
        <f t="shared" si="31"/>
        <v>391100376.64467525</v>
      </c>
      <c r="AW26" s="13">
        <f t="shared" si="10"/>
        <v>391100380.74850065</v>
      </c>
      <c r="AX26" s="13">
        <f t="shared" si="45"/>
        <v>391099977.80348873</v>
      </c>
      <c r="AY26" s="13">
        <f t="shared" si="11"/>
        <v>43006.315293184307</v>
      </c>
      <c r="AZ26">
        <f t="shared" si="32"/>
        <v>391101698.05610049</v>
      </c>
      <c r="BA26" s="13">
        <f t="shared" si="12"/>
        <v>391100380.74850065</v>
      </c>
      <c r="BB26" s="37">
        <f t="shared" si="33"/>
        <v>112.48373176995881</v>
      </c>
      <c r="BC26" s="13">
        <f t="shared" si="13"/>
        <v>14971.909467399417</v>
      </c>
      <c r="BD26">
        <f t="shared" si="34"/>
        <v>711.36011046593546</v>
      </c>
      <c r="BE26" s="13">
        <f t="shared" si="14"/>
        <v>503.35057957927143</v>
      </c>
      <c r="BF26" s="13">
        <f t="shared" si="46"/>
        <v>112.84441182105685</v>
      </c>
      <c r="BG26" s="13">
        <f t="shared" si="15"/>
        <v>43006.315293184307</v>
      </c>
      <c r="BH26">
        <f t="shared" si="35"/>
        <v>1833.0970235484292</v>
      </c>
      <c r="BI26" s="13">
        <f t="shared" si="16"/>
        <v>503.35057957927143</v>
      </c>
      <c r="BJ26" s="37">
        <f t="shared" si="36"/>
        <v>1.4141891326346072</v>
      </c>
      <c r="BK26" s="13">
        <f t="shared" si="17"/>
        <v>14971.909467399417</v>
      </c>
      <c r="BL26">
        <f t="shared" si="37"/>
        <v>600.2905678286113</v>
      </c>
      <c r="BM26" s="13">
        <f t="shared" si="18"/>
        <v>5.6772349545232395</v>
      </c>
      <c r="BN26" s="13">
        <f t="shared" si="47"/>
        <v>1.7748691837326502</v>
      </c>
      <c r="BO26" s="13">
        <f t="shared" si="19"/>
        <v>43006.315293184307</v>
      </c>
      <c r="BP26">
        <f t="shared" si="38"/>
        <v>1722.0274809111049</v>
      </c>
      <c r="BQ26" s="13">
        <f t="shared" si="20"/>
        <v>5.6772349545232395</v>
      </c>
      <c r="BR26" s="37">
        <f t="shared" si="39"/>
        <v>185.3773921199064</v>
      </c>
      <c r="BS26" s="13">
        <f t="shared" si="21"/>
        <v>14971.909467399417</v>
      </c>
      <c r="BT26">
        <f t="shared" si="40"/>
        <v>784.25377081588306</v>
      </c>
      <c r="BU26" s="13">
        <f t="shared" si="22"/>
        <v>829.96785815000442</v>
      </c>
      <c r="BV26" s="13">
        <f t="shared" si="48"/>
        <v>185.73807217100443</v>
      </c>
      <c r="BW26" s="13">
        <f t="shared" si="23"/>
        <v>43006.315293184307</v>
      </c>
      <c r="BX26">
        <f t="shared" si="41"/>
        <v>1905.9906838983768</v>
      </c>
      <c r="BY26" s="13">
        <f t="shared" si="24"/>
        <v>829.96785815000442</v>
      </c>
    </row>
    <row r="27" spans="1:77" ht="15" x14ac:dyDescent="0.25">
      <c r="A27" s="25" t="s">
        <v>60</v>
      </c>
      <c r="B27" s="20" t="s">
        <v>18</v>
      </c>
      <c r="C27" s="20" t="s">
        <v>19</v>
      </c>
      <c r="F27" s="157" t="s">
        <v>117</v>
      </c>
      <c r="G27" s="31" t="s">
        <v>134</v>
      </c>
      <c r="H27" s="32">
        <v>275</v>
      </c>
      <c r="I27" s="32">
        <v>204</v>
      </c>
      <c r="J27" s="32">
        <v>241</v>
      </c>
      <c r="K27" s="160"/>
      <c r="L27" s="160">
        <f>'Region south'!D9</f>
        <v>4</v>
      </c>
      <c r="M27" s="160">
        <f>'Region south'!E9</f>
        <v>4</v>
      </c>
      <c r="N27" s="163">
        <f>'Region south'!G9</f>
        <v>0.15194555630106168</v>
      </c>
      <c r="O27" s="166">
        <f>I29/$I$31</f>
        <v>0.13240198287516899</v>
      </c>
      <c r="P27" s="166">
        <f>N27/N31</f>
        <v>2.5225618949902828E-2</v>
      </c>
      <c r="Q27" s="160">
        <f>ROUNDUP(I29*63%,0)</f>
        <v>926</v>
      </c>
      <c r="R27" s="163">
        <v>1.0133917681929236</v>
      </c>
      <c r="S27" s="170">
        <f>K27/SUM($K$27:$M$29)</f>
        <v>0</v>
      </c>
      <c r="T27" s="170">
        <f t="shared" ref="T27:U27" si="58">L27/SUM($K$27:$M$29)</f>
        <v>0.5</v>
      </c>
      <c r="U27" s="170">
        <f t="shared" si="58"/>
        <v>0.5</v>
      </c>
      <c r="V27" s="173">
        <f>ROUNDUP(Q27/365,0)</f>
        <v>3</v>
      </c>
      <c r="AC27">
        <v>26</v>
      </c>
      <c r="AD27" s="37">
        <f t="shared" si="25"/>
        <v>1960476164.8783431</v>
      </c>
      <c r="AE27" s="13">
        <f t="shared" si="1"/>
        <v>24953.182445665698</v>
      </c>
      <c r="AF27">
        <f t="shared" si="42"/>
        <v>1960477124.6161294</v>
      </c>
      <c r="AG27" s="13">
        <f t="shared" si="2"/>
        <v>1960477212.1249621</v>
      </c>
      <c r="AH27" s="13">
        <f t="shared" si="43"/>
        <v>1960476165.1409183</v>
      </c>
      <c r="AI27" s="13">
        <f t="shared" si="3"/>
        <v>43006.315293184307</v>
      </c>
      <c r="AJ27">
        <f t="shared" si="26"/>
        <v>1960477819.2299681</v>
      </c>
      <c r="AK27" s="13">
        <f t="shared" si="4"/>
        <v>1960477212.1249621</v>
      </c>
      <c r="AL27" s="37">
        <f t="shared" si="27"/>
        <v>628.20614018249455</v>
      </c>
      <c r="AM27" s="13">
        <f t="shared" si="5"/>
        <v>29943.818934798834</v>
      </c>
      <c r="AN27">
        <f t="shared" si="28"/>
        <v>1779.8914838286037</v>
      </c>
      <c r="AO27" s="13">
        <f t="shared" si="6"/>
        <v>2813.5073827337451</v>
      </c>
      <c r="AP27" s="13">
        <f t="shared" si="44"/>
        <v>628.41966277274457</v>
      </c>
      <c r="AQ27" s="13">
        <f t="shared" si="7"/>
        <v>43006.315293184307</v>
      </c>
      <c r="AR27" s="13">
        <f t="shared" si="29"/>
        <v>2282.5087125106024</v>
      </c>
      <c r="AS27" s="38">
        <f t="shared" si="8"/>
        <v>2813.5073827337451</v>
      </c>
      <c r="AT27" s="37">
        <f t="shared" si="30"/>
        <v>391099977.39375615</v>
      </c>
      <c r="AU27" s="13">
        <f t="shared" si="9"/>
        <v>9981.2729782662791</v>
      </c>
      <c r="AV27">
        <f t="shared" si="31"/>
        <v>391100361.28887069</v>
      </c>
      <c r="AW27" s="13">
        <f t="shared" si="10"/>
        <v>391100380.74850065</v>
      </c>
      <c r="AX27" s="13">
        <f t="shared" si="45"/>
        <v>391099977.80348873</v>
      </c>
      <c r="AY27" s="13">
        <f t="shared" si="11"/>
        <v>43006.315293184307</v>
      </c>
      <c r="AZ27">
        <f t="shared" si="32"/>
        <v>391101631.89253849</v>
      </c>
      <c r="BA27" s="13">
        <f t="shared" si="12"/>
        <v>391100380.74850065</v>
      </c>
      <c r="BB27" s="37">
        <f t="shared" si="33"/>
        <v>112.48373176995881</v>
      </c>
      <c r="BC27" s="13">
        <f t="shared" si="13"/>
        <v>14971.909467399417</v>
      </c>
      <c r="BD27">
        <f t="shared" si="34"/>
        <v>688.32640359301331</v>
      </c>
      <c r="BE27" s="13">
        <f t="shared" si="14"/>
        <v>503.35057957927143</v>
      </c>
      <c r="BF27" s="13">
        <f t="shared" si="46"/>
        <v>112.84441182105685</v>
      </c>
      <c r="BG27" s="13">
        <f t="shared" si="15"/>
        <v>43006.315293184307</v>
      </c>
      <c r="BH27">
        <f t="shared" si="35"/>
        <v>1766.9334615589148</v>
      </c>
      <c r="BI27" s="13">
        <f t="shared" si="16"/>
        <v>503.35057957927143</v>
      </c>
      <c r="BJ27" s="37">
        <f t="shared" si="36"/>
        <v>1.4141891326346072</v>
      </c>
      <c r="BK27" s="13">
        <f t="shared" si="17"/>
        <v>14971.909467399417</v>
      </c>
      <c r="BL27">
        <f t="shared" si="37"/>
        <v>577.25686095568915</v>
      </c>
      <c r="BM27" s="13">
        <f t="shared" si="18"/>
        <v>5.6772349545232395</v>
      </c>
      <c r="BN27" s="13">
        <f t="shared" si="47"/>
        <v>1.7748691837326502</v>
      </c>
      <c r="BO27" s="13">
        <f t="shared" si="19"/>
        <v>43006.315293184307</v>
      </c>
      <c r="BP27">
        <f t="shared" si="38"/>
        <v>1655.8639189215905</v>
      </c>
      <c r="BQ27" s="13">
        <f t="shared" si="20"/>
        <v>5.6772349545232395</v>
      </c>
      <c r="BR27" s="37">
        <f t="shared" si="39"/>
        <v>185.3773921199064</v>
      </c>
      <c r="BS27" s="13">
        <f t="shared" si="21"/>
        <v>14971.909467399417</v>
      </c>
      <c r="BT27">
        <f t="shared" si="40"/>
        <v>761.22006394296091</v>
      </c>
      <c r="BU27" s="13">
        <f t="shared" si="22"/>
        <v>829.96785815000442</v>
      </c>
      <c r="BV27" s="13">
        <f t="shared" si="48"/>
        <v>185.73807217100443</v>
      </c>
      <c r="BW27" s="13">
        <f t="shared" si="23"/>
        <v>43006.315293184307</v>
      </c>
      <c r="BX27">
        <f t="shared" si="41"/>
        <v>1839.8271219088624</v>
      </c>
      <c r="BY27" s="13">
        <f t="shared" si="24"/>
        <v>829.96785815000442</v>
      </c>
    </row>
    <row r="28" spans="1:77" ht="15" x14ac:dyDescent="0.25">
      <c r="B28" s="13">
        <f>Impact!B5</f>
        <v>2.6216119925744596</v>
      </c>
      <c r="C28" s="13">
        <f>Impact!C5</f>
        <v>18.779140046620508</v>
      </c>
      <c r="F28" s="158"/>
      <c r="G28" s="29" t="s">
        <v>117</v>
      </c>
      <c r="H28" s="30">
        <v>1384</v>
      </c>
      <c r="I28" s="30">
        <v>1265</v>
      </c>
      <c r="J28" s="30">
        <v>1268</v>
      </c>
      <c r="K28" s="161"/>
      <c r="L28" s="161"/>
      <c r="M28" s="161"/>
      <c r="N28" s="164"/>
      <c r="O28" s="167"/>
      <c r="P28" s="167"/>
      <c r="Q28" s="161"/>
      <c r="R28" s="164"/>
      <c r="S28" s="171"/>
      <c r="T28" s="171"/>
      <c r="U28" s="171"/>
      <c r="V28" s="174"/>
      <c r="AC28">
        <v>27</v>
      </c>
      <c r="AD28" s="37">
        <f t="shared" si="25"/>
        <v>1960476164.8783431</v>
      </c>
      <c r="AE28" s="13">
        <f t="shared" si="1"/>
        <v>24953.182445665698</v>
      </c>
      <c r="AF28">
        <f t="shared" si="42"/>
        <v>1960477089.0702856</v>
      </c>
      <c r="AG28" s="13">
        <f t="shared" si="2"/>
        <v>1960477212.1249621</v>
      </c>
      <c r="AH28" s="13">
        <f t="shared" si="43"/>
        <v>1960476165.1409183</v>
      </c>
      <c r="AI28" s="13">
        <f t="shared" si="3"/>
        <v>43006.315293184307</v>
      </c>
      <c r="AJ28">
        <f t="shared" si="26"/>
        <v>1960477757.9674106</v>
      </c>
      <c r="AK28" s="13">
        <f t="shared" si="4"/>
        <v>1960477212.1249621</v>
      </c>
      <c r="AL28" s="37">
        <f t="shared" si="27"/>
        <v>628.20614018249455</v>
      </c>
      <c r="AM28" s="13">
        <f t="shared" si="5"/>
        <v>29943.818934798834</v>
      </c>
      <c r="AN28">
        <f t="shared" si="28"/>
        <v>1737.23647110097</v>
      </c>
      <c r="AO28" s="13">
        <f t="shared" si="6"/>
        <v>2813.5073827337451</v>
      </c>
      <c r="AP28" s="13">
        <f t="shared" si="44"/>
        <v>628.41966277274457</v>
      </c>
      <c r="AQ28" s="13">
        <f t="shared" si="7"/>
        <v>43006.315293184307</v>
      </c>
      <c r="AR28" s="13">
        <f t="shared" si="29"/>
        <v>2221.246155112904</v>
      </c>
      <c r="AS28" s="38">
        <f t="shared" si="8"/>
        <v>2813.5073827337451</v>
      </c>
      <c r="AT28" s="37">
        <f t="shared" si="30"/>
        <v>391099977.39375615</v>
      </c>
      <c r="AU28" s="13">
        <f t="shared" si="9"/>
        <v>9981.2729782662791</v>
      </c>
      <c r="AV28">
        <f t="shared" si="31"/>
        <v>391100347.0705331</v>
      </c>
      <c r="AW28" s="13">
        <f t="shared" si="10"/>
        <v>391100380.74850065</v>
      </c>
      <c r="AX28" s="13">
        <f t="shared" si="45"/>
        <v>391099977.80348873</v>
      </c>
      <c r="AY28" s="13">
        <f t="shared" si="11"/>
        <v>43006.315293184307</v>
      </c>
      <c r="AZ28">
        <f t="shared" si="32"/>
        <v>391101570.6299811</v>
      </c>
      <c r="BA28" s="13">
        <f t="shared" si="12"/>
        <v>391100380.74850065</v>
      </c>
      <c r="BB28" s="37">
        <f t="shared" si="33"/>
        <v>112.48373176995881</v>
      </c>
      <c r="BC28" s="13">
        <f t="shared" si="13"/>
        <v>14971.909467399417</v>
      </c>
      <c r="BD28">
        <f t="shared" si="34"/>
        <v>666.99889722919647</v>
      </c>
      <c r="BE28" s="13">
        <f t="shared" si="14"/>
        <v>503.35057957927143</v>
      </c>
      <c r="BF28" s="13">
        <f t="shared" si="46"/>
        <v>112.84441182105685</v>
      </c>
      <c r="BG28" s="13">
        <f t="shared" si="15"/>
        <v>43006.315293184307</v>
      </c>
      <c r="BH28">
        <f t="shared" si="35"/>
        <v>1705.6709041612164</v>
      </c>
      <c r="BI28" s="13">
        <f t="shared" si="16"/>
        <v>503.35057957927143</v>
      </c>
      <c r="BJ28" s="37">
        <f t="shared" si="36"/>
        <v>1.4141891326346072</v>
      </c>
      <c r="BK28" s="13">
        <f t="shared" si="17"/>
        <v>14971.909467399417</v>
      </c>
      <c r="BL28">
        <f t="shared" si="37"/>
        <v>555.92935459187231</v>
      </c>
      <c r="BM28" s="13">
        <f t="shared" si="18"/>
        <v>5.6772349545232395</v>
      </c>
      <c r="BN28" s="13">
        <f t="shared" si="47"/>
        <v>1.7748691837326502</v>
      </c>
      <c r="BO28" s="13">
        <f t="shared" si="19"/>
        <v>43006.315293184307</v>
      </c>
      <c r="BP28">
        <f t="shared" si="38"/>
        <v>1594.6013615238921</v>
      </c>
      <c r="BQ28" s="13">
        <f t="shared" si="20"/>
        <v>5.6772349545232395</v>
      </c>
      <c r="BR28" s="37">
        <f t="shared" si="39"/>
        <v>185.3773921199064</v>
      </c>
      <c r="BS28" s="13">
        <f t="shared" si="21"/>
        <v>14971.909467399417</v>
      </c>
      <c r="BT28">
        <f t="shared" si="40"/>
        <v>739.89255757914407</v>
      </c>
      <c r="BU28" s="13">
        <f t="shared" si="22"/>
        <v>829.96785815000442</v>
      </c>
      <c r="BV28" s="13">
        <f t="shared" si="48"/>
        <v>185.73807217100443</v>
      </c>
      <c r="BW28" s="13">
        <f t="shared" si="23"/>
        <v>43006.315293184307</v>
      </c>
      <c r="BX28">
        <f t="shared" si="41"/>
        <v>1778.564564511164</v>
      </c>
      <c r="BY28" s="13">
        <f t="shared" si="24"/>
        <v>829.96785815000442</v>
      </c>
    </row>
    <row r="29" spans="1:77" ht="15" x14ac:dyDescent="0.25">
      <c r="F29" s="159"/>
      <c r="G29" s="33" t="s">
        <v>66</v>
      </c>
      <c r="H29" s="34">
        <f>SUM(H27:H28)</f>
        <v>1659</v>
      </c>
      <c r="I29" s="34">
        <f t="shared" ref="I29:J29" si="59">SUM(I27:I28)</f>
        <v>1469</v>
      </c>
      <c r="J29" s="34">
        <f t="shared" si="59"/>
        <v>1509</v>
      </c>
      <c r="K29" s="162"/>
      <c r="L29" s="162"/>
      <c r="M29" s="162"/>
      <c r="N29" s="165"/>
      <c r="O29" s="168"/>
      <c r="P29" s="168"/>
      <c r="Q29" s="162"/>
      <c r="R29" s="165"/>
      <c r="S29" s="172"/>
      <c r="T29" s="172"/>
      <c r="U29" s="172"/>
      <c r="V29" s="175"/>
      <c r="AC29">
        <v>28</v>
      </c>
      <c r="AD29" s="37">
        <f t="shared" si="25"/>
        <v>1960476164.8783431</v>
      </c>
      <c r="AE29" s="13">
        <f t="shared" si="1"/>
        <v>24953.182445665698</v>
      </c>
      <c r="AF29">
        <f t="shared" si="42"/>
        <v>1960477056.0634305</v>
      </c>
      <c r="AG29" s="13">
        <f t="shared" si="2"/>
        <v>1960477212.1249621</v>
      </c>
      <c r="AH29" s="13">
        <f t="shared" si="43"/>
        <v>1960476165.1409183</v>
      </c>
      <c r="AI29" s="13">
        <f t="shared" si="3"/>
        <v>43006.315293184307</v>
      </c>
      <c r="AJ29">
        <f t="shared" si="26"/>
        <v>1960477701.0807502</v>
      </c>
      <c r="AK29" s="13">
        <f t="shared" si="4"/>
        <v>1960477212.1249621</v>
      </c>
      <c r="AL29" s="37">
        <f t="shared" si="27"/>
        <v>628.20614018249455</v>
      </c>
      <c r="AM29" s="13">
        <f t="shared" si="5"/>
        <v>29943.818934798834</v>
      </c>
      <c r="AN29">
        <f t="shared" si="28"/>
        <v>1697.6282449967384</v>
      </c>
      <c r="AO29" s="13">
        <f t="shared" si="6"/>
        <v>2813.5073827337451</v>
      </c>
      <c r="AP29" s="13">
        <f t="shared" si="44"/>
        <v>628.41966277274457</v>
      </c>
      <c r="AQ29" s="13">
        <f t="shared" si="7"/>
        <v>43006.315293184307</v>
      </c>
      <c r="AR29" s="13">
        <f t="shared" si="29"/>
        <v>2164.3594946721842</v>
      </c>
      <c r="AS29" s="38">
        <f t="shared" si="8"/>
        <v>2813.5073827337451</v>
      </c>
      <c r="AT29" s="37">
        <f t="shared" si="30"/>
        <v>391099977.39375615</v>
      </c>
      <c r="AU29" s="13">
        <f t="shared" si="9"/>
        <v>9981.2729782662791</v>
      </c>
      <c r="AV29">
        <f t="shared" si="31"/>
        <v>391100333.86779112</v>
      </c>
      <c r="AW29" s="13">
        <f t="shared" si="10"/>
        <v>391100380.74850065</v>
      </c>
      <c r="AX29" s="13">
        <f t="shared" si="45"/>
        <v>391099977.80348873</v>
      </c>
      <c r="AY29" s="13">
        <f t="shared" si="11"/>
        <v>43006.315293184307</v>
      </c>
      <c r="AZ29">
        <f t="shared" si="32"/>
        <v>391101513.74332064</v>
      </c>
      <c r="BA29" s="13">
        <f t="shared" si="12"/>
        <v>391100380.74850065</v>
      </c>
      <c r="BB29" s="37">
        <f t="shared" si="33"/>
        <v>112.48373176995881</v>
      </c>
      <c r="BC29" s="13">
        <f t="shared" si="13"/>
        <v>14971.909467399417</v>
      </c>
      <c r="BD29">
        <f t="shared" si="34"/>
        <v>647.19478417708081</v>
      </c>
      <c r="BE29" s="13">
        <f t="shared" si="14"/>
        <v>503.35057957927143</v>
      </c>
      <c r="BF29" s="13">
        <f t="shared" si="46"/>
        <v>112.84441182105685</v>
      </c>
      <c r="BG29" s="13">
        <f t="shared" si="15"/>
        <v>43006.315293184307</v>
      </c>
      <c r="BH29">
        <f t="shared" si="35"/>
        <v>1648.7842437204963</v>
      </c>
      <c r="BI29" s="13">
        <f t="shared" si="16"/>
        <v>503.35057957927143</v>
      </c>
      <c r="BJ29" s="37">
        <f t="shared" si="36"/>
        <v>1.4141891326346072</v>
      </c>
      <c r="BK29" s="13">
        <f t="shared" si="17"/>
        <v>14971.909467399417</v>
      </c>
      <c r="BL29">
        <f t="shared" si="37"/>
        <v>536.12524153975664</v>
      </c>
      <c r="BM29" s="13">
        <f t="shared" si="18"/>
        <v>5.6772349545232395</v>
      </c>
      <c r="BN29" s="13">
        <f t="shared" si="47"/>
        <v>1.7748691837326502</v>
      </c>
      <c r="BO29" s="13">
        <f t="shared" si="19"/>
        <v>43006.315293184307</v>
      </c>
      <c r="BP29">
        <f t="shared" si="38"/>
        <v>1537.714701083172</v>
      </c>
      <c r="BQ29" s="13">
        <f t="shared" si="20"/>
        <v>5.6772349545232395</v>
      </c>
      <c r="BR29" s="37">
        <f t="shared" si="39"/>
        <v>185.3773921199064</v>
      </c>
      <c r="BS29" s="13">
        <f t="shared" si="21"/>
        <v>14971.909467399417</v>
      </c>
      <c r="BT29">
        <f t="shared" si="40"/>
        <v>720.0884445270284</v>
      </c>
      <c r="BU29" s="13">
        <f t="shared" si="22"/>
        <v>829.96785815000442</v>
      </c>
      <c r="BV29" s="13">
        <f t="shared" si="48"/>
        <v>185.73807217100443</v>
      </c>
      <c r="BW29" s="13">
        <f t="shared" si="23"/>
        <v>43006.315293184307</v>
      </c>
      <c r="BX29">
        <f t="shared" si="41"/>
        <v>1721.6779040704439</v>
      </c>
      <c r="BY29" s="13">
        <f t="shared" si="24"/>
        <v>829.96785815000442</v>
      </c>
    </row>
    <row r="30" spans="1:77" x14ac:dyDescent="0.2">
      <c r="AC30">
        <v>29</v>
      </c>
      <c r="AD30" s="37">
        <f t="shared" si="25"/>
        <v>1960476164.8783431</v>
      </c>
      <c r="AE30" s="13">
        <f t="shared" si="1"/>
        <v>24953.182445665698</v>
      </c>
      <c r="AF30">
        <f t="shared" si="42"/>
        <v>1960477025.3329103</v>
      </c>
      <c r="AG30" s="13">
        <f t="shared" si="2"/>
        <v>1960477212.1249621</v>
      </c>
      <c r="AH30" s="13">
        <f t="shared" si="43"/>
        <v>1960476165.1409183</v>
      </c>
      <c r="AI30" s="13">
        <f t="shared" si="3"/>
        <v>43006.315293184307</v>
      </c>
      <c r="AJ30">
        <f t="shared" si="26"/>
        <v>1960477648.1173077</v>
      </c>
      <c r="AK30" s="13">
        <f t="shared" si="4"/>
        <v>1960477212.1249621</v>
      </c>
      <c r="AL30" s="37">
        <f t="shared" si="27"/>
        <v>628.20614018249455</v>
      </c>
      <c r="AM30" s="13">
        <f t="shared" si="5"/>
        <v>29943.818934798834</v>
      </c>
      <c r="AN30">
        <f t="shared" si="28"/>
        <v>1660.751620692799</v>
      </c>
      <c r="AO30" s="13">
        <f t="shared" si="6"/>
        <v>2813.5073827337451</v>
      </c>
      <c r="AP30" s="13">
        <f t="shared" si="44"/>
        <v>628.41966277274457</v>
      </c>
      <c r="AQ30" s="13">
        <f t="shared" si="7"/>
        <v>43006.315293184307</v>
      </c>
      <c r="AR30" s="13">
        <f t="shared" si="29"/>
        <v>2111.396052192893</v>
      </c>
      <c r="AS30" s="38">
        <f t="shared" si="8"/>
        <v>2813.5073827337451</v>
      </c>
      <c r="AT30" s="37">
        <f t="shared" si="30"/>
        <v>391099977.39375615</v>
      </c>
      <c r="AU30" s="13">
        <f t="shared" si="9"/>
        <v>9981.2729782662791</v>
      </c>
      <c r="AV30">
        <f t="shared" si="31"/>
        <v>391100321.57558298</v>
      </c>
      <c r="AW30" s="13">
        <f t="shared" si="10"/>
        <v>391100380.74850065</v>
      </c>
      <c r="AX30" s="13">
        <f t="shared" si="45"/>
        <v>391099977.80348873</v>
      </c>
      <c r="AY30" s="13">
        <f t="shared" si="11"/>
        <v>43006.315293184307</v>
      </c>
      <c r="AZ30">
        <f t="shared" si="32"/>
        <v>391101460.77987814</v>
      </c>
      <c r="BA30" s="13">
        <f t="shared" si="12"/>
        <v>391100380.74850065</v>
      </c>
      <c r="BB30" s="37">
        <f t="shared" si="33"/>
        <v>112.48373176995881</v>
      </c>
      <c r="BC30" s="13">
        <f t="shared" si="13"/>
        <v>14971.909467399417</v>
      </c>
      <c r="BD30">
        <f t="shared" si="34"/>
        <v>628.75647202511107</v>
      </c>
      <c r="BE30" s="13">
        <f t="shared" si="14"/>
        <v>503.35057957927143</v>
      </c>
      <c r="BF30" s="13">
        <f t="shared" si="46"/>
        <v>112.84441182105685</v>
      </c>
      <c r="BG30" s="13">
        <f t="shared" si="15"/>
        <v>43006.315293184307</v>
      </c>
      <c r="BH30">
        <f t="shared" si="35"/>
        <v>1595.8208012412053</v>
      </c>
      <c r="BI30" s="13">
        <f t="shared" si="16"/>
        <v>503.35057957927143</v>
      </c>
      <c r="BJ30" s="37">
        <f t="shared" si="36"/>
        <v>1.4141891326346072</v>
      </c>
      <c r="BK30" s="13">
        <f t="shared" si="17"/>
        <v>14971.909467399417</v>
      </c>
      <c r="BL30">
        <f t="shared" si="37"/>
        <v>517.6869293877869</v>
      </c>
      <c r="BM30" s="13">
        <f t="shared" si="18"/>
        <v>5.6772349545232395</v>
      </c>
      <c r="BN30" s="13">
        <f t="shared" si="47"/>
        <v>1.7748691837326502</v>
      </c>
      <c r="BO30" s="13">
        <f t="shared" si="19"/>
        <v>43006.315293184307</v>
      </c>
      <c r="BP30">
        <f t="shared" si="38"/>
        <v>1484.7512586038811</v>
      </c>
      <c r="BQ30" s="13">
        <f t="shared" si="20"/>
        <v>5.6772349545232395</v>
      </c>
      <c r="BR30" s="37">
        <f t="shared" si="39"/>
        <v>185.3773921199064</v>
      </c>
      <c r="BS30" s="13">
        <f t="shared" si="21"/>
        <v>14971.909467399417</v>
      </c>
      <c r="BT30">
        <f t="shared" si="40"/>
        <v>701.65013237505866</v>
      </c>
      <c r="BU30" s="13">
        <f t="shared" si="22"/>
        <v>829.96785815000442</v>
      </c>
      <c r="BV30" s="13">
        <f t="shared" si="48"/>
        <v>185.73807217100443</v>
      </c>
      <c r="BW30" s="13">
        <f t="shared" si="23"/>
        <v>43006.315293184307</v>
      </c>
      <c r="BX30">
        <f t="shared" si="41"/>
        <v>1668.7144615911529</v>
      </c>
      <c r="BY30" s="13">
        <f t="shared" si="24"/>
        <v>829.96785815000442</v>
      </c>
    </row>
    <row r="31" spans="1:77" x14ac:dyDescent="0.2">
      <c r="F31" s="49" t="s">
        <v>66</v>
      </c>
      <c r="G31" s="46"/>
      <c r="H31" s="46">
        <f>SUM(H2:H29)-B2</f>
        <v>12040</v>
      </c>
      <c r="I31" s="46">
        <f>SUM(I2:I29)-C2</f>
        <v>11095</v>
      </c>
      <c r="J31" s="46">
        <f>SUM(J2:J29)-D2</f>
        <v>10982</v>
      </c>
      <c r="K31" s="46">
        <f t="shared" ref="K31:P31" si="60">SUM(K2:K29)</f>
        <v>27</v>
      </c>
      <c r="L31" s="46">
        <f t="shared" si="60"/>
        <v>157</v>
      </c>
      <c r="M31" s="46">
        <f t="shared" si="60"/>
        <v>113</v>
      </c>
      <c r="N31" s="47">
        <f t="shared" si="60"/>
        <v>6.0234619655049926</v>
      </c>
      <c r="O31" s="48">
        <f t="shared" si="60"/>
        <v>1</v>
      </c>
      <c r="P31" s="48">
        <f t="shared" si="60"/>
        <v>0.99999999999999989</v>
      </c>
      <c r="Q31" s="46">
        <f>SUM(Q2:Q29)</f>
        <v>6993</v>
      </c>
      <c r="R31" s="46"/>
      <c r="S31" s="46"/>
      <c r="T31" s="46"/>
      <c r="U31" s="46"/>
      <c r="V31" s="46"/>
      <c r="AC31">
        <v>30</v>
      </c>
      <c r="AD31" s="37">
        <f t="shared" si="25"/>
        <v>1960476164.8783431</v>
      </c>
      <c r="AE31" s="13">
        <f t="shared" si="1"/>
        <v>24953.182445665698</v>
      </c>
      <c r="AF31">
        <f t="shared" si="42"/>
        <v>1960476996.6510913</v>
      </c>
      <c r="AG31" s="13">
        <f t="shared" si="2"/>
        <v>1960477212.1249621</v>
      </c>
      <c r="AH31" s="13">
        <f t="shared" si="43"/>
        <v>1960476165.1409183</v>
      </c>
      <c r="AI31" s="13">
        <f t="shared" si="3"/>
        <v>43006.315293184307</v>
      </c>
      <c r="AJ31">
        <f t="shared" si="26"/>
        <v>1960477598.6847613</v>
      </c>
      <c r="AK31" s="13">
        <f t="shared" si="4"/>
        <v>1960477212.1249621</v>
      </c>
      <c r="AL31" s="37">
        <f t="shared" si="27"/>
        <v>628.20614018249455</v>
      </c>
      <c r="AM31" s="13">
        <f t="shared" si="5"/>
        <v>29943.818934798834</v>
      </c>
      <c r="AN31">
        <f t="shared" si="28"/>
        <v>1626.3334380091223</v>
      </c>
      <c r="AO31" s="13">
        <f t="shared" si="6"/>
        <v>2813.5073827337451</v>
      </c>
      <c r="AP31" s="13">
        <f t="shared" si="44"/>
        <v>628.41966277274457</v>
      </c>
      <c r="AQ31" s="13">
        <f t="shared" si="7"/>
        <v>43006.315293184307</v>
      </c>
      <c r="AR31" s="13">
        <f t="shared" si="29"/>
        <v>2061.9635058788881</v>
      </c>
      <c r="AS31" s="38">
        <f t="shared" si="8"/>
        <v>2813.5073827337451</v>
      </c>
      <c r="AT31" s="37">
        <f t="shared" si="30"/>
        <v>391099977.39375615</v>
      </c>
      <c r="AU31" s="13">
        <f t="shared" si="9"/>
        <v>9981.2729782662791</v>
      </c>
      <c r="AV31">
        <f t="shared" si="31"/>
        <v>391100310.10285544</v>
      </c>
      <c r="AW31" s="13">
        <f t="shared" si="10"/>
        <v>391100380.74850065</v>
      </c>
      <c r="AX31" s="13">
        <f t="shared" si="45"/>
        <v>391099977.80348873</v>
      </c>
      <c r="AY31" s="13">
        <f t="shared" si="11"/>
        <v>43006.315293184307</v>
      </c>
      <c r="AZ31">
        <f t="shared" si="32"/>
        <v>391101411.34733182</v>
      </c>
      <c r="BA31" s="13">
        <f t="shared" si="12"/>
        <v>391100380.74850065</v>
      </c>
      <c r="BB31" s="37">
        <f t="shared" si="33"/>
        <v>112.48373176995881</v>
      </c>
      <c r="BC31" s="13">
        <f t="shared" si="13"/>
        <v>14971.909467399417</v>
      </c>
      <c r="BD31">
        <f t="shared" si="34"/>
        <v>611.54738068327265</v>
      </c>
      <c r="BE31" s="13">
        <f t="shared" si="14"/>
        <v>503.35057957927143</v>
      </c>
      <c r="BF31" s="13">
        <f t="shared" si="46"/>
        <v>112.84441182105685</v>
      </c>
      <c r="BG31" s="13">
        <f t="shared" si="15"/>
        <v>43006.315293184307</v>
      </c>
      <c r="BH31">
        <f t="shared" si="35"/>
        <v>1546.3882549272005</v>
      </c>
      <c r="BI31" s="13">
        <f t="shared" si="16"/>
        <v>503.35057957927143</v>
      </c>
      <c r="BJ31" s="37">
        <f t="shared" si="36"/>
        <v>1.4141891326346072</v>
      </c>
      <c r="BK31" s="13">
        <f t="shared" si="17"/>
        <v>14971.909467399417</v>
      </c>
      <c r="BL31">
        <f t="shared" si="37"/>
        <v>500.47783804594849</v>
      </c>
      <c r="BM31" s="13">
        <f t="shared" si="18"/>
        <v>5.6772349545232395</v>
      </c>
      <c r="BN31" s="13">
        <f t="shared" si="47"/>
        <v>1.7748691837326502</v>
      </c>
      <c r="BO31" s="13">
        <f t="shared" si="19"/>
        <v>43006.315293184307</v>
      </c>
      <c r="BP31">
        <f t="shared" si="38"/>
        <v>1435.3187122898762</v>
      </c>
      <c r="BQ31" s="13">
        <f t="shared" si="20"/>
        <v>5.6772349545232395</v>
      </c>
      <c r="BR31" s="37">
        <f t="shared" si="39"/>
        <v>185.3773921199064</v>
      </c>
      <c r="BS31" s="13">
        <f t="shared" si="21"/>
        <v>14971.909467399417</v>
      </c>
      <c r="BT31">
        <f t="shared" si="40"/>
        <v>684.44104103322024</v>
      </c>
      <c r="BU31" s="13">
        <f t="shared" si="22"/>
        <v>829.96785815000442</v>
      </c>
      <c r="BV31" s="13">
        <f t="shared" si="48"/>
        <v>185.73807217100443</v>
      </c>
      <c r="BW31" s="13">
        <f t="shared" si="23"/>
        <v>43006.315293184307</v>
      </c>
      <c r="BX31">
        <f t="shared" si="41"/>
        <v>1619.2819152771481</v>
      </c>
      <c r="BY31" s="13">
        <f t="shared" si="24"/>
        <v>829.96785815000442</v>
      </c>
    </row>
    <row r="32" spans="1:77" x14ac:dyDescent="0.2">
      <c r="F32" s="49" t="s">
        <v>57</v>
      </c>
      <c r="G32" s="46"/>
      <c r="H32" s="46"/>
      <c r="I32" s="46"/>
      <c r="J32" s="46"/>
      <c r="K32" s="46"/>
      <c r="L32" s="46"/>
      <c r="M32" s="46"/>
      <c r="N32" s="46"/>
      <c r="O32" s="46"/>
      <c r="P32" s="46"/>
      <c r="Q32" s="46"/>
      <c r="R32" s="47">
        <f>AVERAGE(R2:R29)</f>
        <v>0.84104356747614994</v>
      </c>
      <c r="S32" s="46"/>
      <c r="T32" s="46"/>
      <c r="U32" s="46"/>
      <c r="V32" s="46"/>
      <c r="AC32">
        <v>31</v>
      </c>
      <c r="AD32" s="37">
        <f t="shared" si="25"/>
        <v>1960476164.8783431</v>
      </c>
      <c r="AE32" s="13">
        <f t="shared" si="1"/>
        <v>24953.182445665698</v>
      </c>
      <c r="AF32">
        <f t="shared" si="42"/>
        <v>1960476969.8197124</v>
      </c>
      <c r="AG32" s="13">
        <f t="shared" si="2"/>
        <v>1960477212.1249621</v>
      </c>
      <c r="AH32" s="13">
        <f t="shared" si="43"/>
        <v>1960476165.1409183</v>
      </c>
      <c r="AI32" s="13">
        <f t="shared" si="3"/>
        <v>43006.315293184307</v>
      </c>
      <c r="AJ32">
        <f t="shared" si="26"/>
        <v>1960477552.4414115</v>
      </c>
      <c r="AK32" s="13">
        <f t="shared" si="4"/>
        <v>1960477212.1249621</v>
      </c>
      <c r="AL32" s="37">
        <f t="shared" si="27"/>
        <v>628.20614018249455</v>
      </c>
      <c r="AM32" s="13">
        <f t="shared" si="5"/>
        <v>29943.818934798834</v>
      </c>
      <c r="AN32">
        <f t="shared" si="28"/>
        <v>1594.1357832405215</v>
      </c>
      <c r="AO32" s="13">
        <f t="shared" si="6"/>
        <v>2813.5073827337451</v>
      </c>
      <c r="AP32" s="13">
        <f t="shared" si="44"/>
        <v>628.41966277274457</v>
      </c>
      <c r="AQ32" s="13">
        <f t="shared" si="7"/>
        <v>43006.315293184307</v>
      </c>
      <c r="AR32" s="13">
        <f t="shared" si="29"/>
        <v>2015.7201561012707</v>
      </c>
      <c r="AS32" s="38">
        <f t="shared" si="8"/>
        <v>2813.5073827337451</v>
      </c>
      <c r="AT32" s="37">
        <f t="shared" si="30"/>
        <v>391099977.39375615</v>
      </c>
      <c r="AU32" s="13">
        <f t="shared" si="9"/>
        <v>9981.2729782662791</v>
      </c>
      <c r="AV32">
        <f t="shared" si="31"/>
        <v>391100299.37030381</v>
      </c>
      <c r="AW32" s="13">
        <f t="shared" si="10"/>
        <v>391100380.74850065</v>
      </c>
      <c r="AX32" s="13">
        <f t="shared" si="45"/>
        <v>391099977.80348873</v>
      </c>
      <c r="AY32" s="13">
        <f t="shared" si="11"/>
        <v>43006.315293184307</v>
      </c>
      <c r="AZ32">
        <f t="shared" si="32"/>
        <v>391101365.10398203</v>
      </c>
      <c r="BA32" s="13">
        <f t="shared" si="12"/>
        <v>391100380.74850065</v>
      </c>
      <c r="BB32" s="37">
        <f t="shared" si="33"/>
        <v>112.48373176995881</v>
      </c>
      <c r="BC32" s="13">
        <f t="shared" si="13"/>
        <v>14971.909467399417</v>
      </c>
      <c r="BD32">
        <f t="shared" si="34"/>
        <v>595.44855329897223</v>
      </c>
      <c r="BE32" s="13">
        <f t="shared" si="14"/>
        <v>503.35057957927143</v>
      </c>
      <c r="BF32" s="13">
        <f t="shared" si="46"/>
        <v>112.84441182105685</v>
      </c>
      <c r="BG32" s="13">
        <f t="shared" si="15"/>
        <v>43006.315293184307</v>
      </c>
      <c r="BH32">
        <f t="shared" si="35"/>
        <v>1500.1449051495829</v>
      </c>
      <c r="BI32" s="13">
        <f t="shared" si="16"/>
        <v>503.35057957927143</v>
      </c>
      <c r="BJ32" s="37">
        <f t="shared" si="36"/>
        <v>1.4141891326346072</v>
      </c>
      <c r="BK32" s="13">
        <f t="shared" si="17"/>
        <v>14971.909467399417</v>
      </c>
      <c r="BL32">
        <f t="shared" si="37"/>
        <v>484.37901066164801</v>
      </c>
      <c r="BM32" s="13">
        <f t="shared" si="18"/>
        <v>5.6772349545232395</v>
      </c>
      <c r="BN32" s="13">
        <f t="shared" si="47"/>
        <v>1.7748691837326502</v>
      </c>
      <c r="BO32" s="13">
        <f t="shared" si="19"/>
        <v>43006.315293184307</v>
      </c>
      <c r="BP32">
        <f t="shared" si="38"/>
        <v>1389.0753625122586</v>
      </c>
      <c r="BQ32" s="13">
        <f t="shared" si="20"/>
        <v>5.6772349545232395</v>
      </c>
      <c r="BR32" s="37">
        <f t="shared" si="39"/>
        <v>185.3773921199064</v>
      </c>
      <c r="BS32" s="13">
        <f t="shared" si="21"/>
        <v>14971.909467399417</v>
      </c>
      <c r="BT32">
        <f t="shared" si="40"/>
        <v>668.34221364891982</v>
      </c>
      <c r="BU32" s="13">
        <f t="shared" si="22"/>
        <v>829.96785815000442</v>
      </c>
      <c r="BV32" s="13">
        <f t="shared" si="48"/>
        <v>185.73807217100443</v>
      </c>
      <c r="BW32" s="13">
        <f t="shared" si="23"/>
        <v>43006.315293184307</v>
      </c>
      <c r="BX32">
        <f t="shared" si="41"/>
        <v>1573.0385654995305</v>
      </c>
      <c r="BY32" s="13">
        <f t="shared" si="24"/>
        <v>829.96785815000442</v>
      </c>
    </row>
    <row r="33" spans="1:77" x14ac:dyDescent="0.2">
      <c r="AC33">
        <v>32</v>
      </c>
      <c r="AD33" s="37">
        <f t="shared" si="25"/>
        <v>1960476164.8783431</v>
      </c>
      <c r="AE33" s="13">
        <f t="shared" si="1"/>
        <v>24953.182445665698</v>
      </c>
      <c r="AF33">
        <f t="shared" si="42"/>
        <v>1960476944.6652946</v>
      </c>
      <c r="AG33" s="13">
        <f t="shared" si="2"/>
        <v>1960477212.1249621</v>
      </c>
      <c r="AH33" s="13">
        <f t="shared" si="43"/>
        <v>1960476165.1409183</v>
      </c>
      <c r="AI33" s="13">
        <f t="shared" si="3"/>
        <v>43006.315293184307</v>
      </c>
      <c r="AJ33">
        <f t="shared" si="26"/>
        <v>1960477509.0882711</v>
      </c>
      <c r="AK33" s="13">
        <f t="shared" si="4"/>
        <v>1960477212.1249621</v>
      </c>
      <c r="AL33" s="37">
        <f t="shared" si="27"/>
        <v>628.20614018249455</v>
      </c>
      <c r="AM33" s="13">
        <f t="shared" si="5"/>
        <v>29943.818934798834</v>
      </c>
      <c r="AN33">
        <f t="shared" si="28"/>
        <v>1563.9504818949581</v>
      </c>
      <c r="AO33" s="13">
        <f t="shared" si="6"/>
        <v>2813.5073827337451</v>
      </c>
      <c r="AP33" s="13">
        <f t="shared" si="44"/>
        <v>628.41966277274457</v>
      </c>
      <c r="AQ33" s="13">
        <f t="shared" si="7"/>
        <v>43006.315293184307</v>
      </c>
      <c r="AR33" s="13">
        <f t="shared" si="29"/>
        <v>1972.3670156847543</v>
      </c>
      <c r="AS33" s="38">
        <f t="shared" si="8"/>
        <v>2813.5073827337451</v>
      </c>
      <c r="AT33" s="37">
        <f t="shared" si="30"/>
        <v>391099977.39375615</v>
      </c>
      <c r="AU33" s="13">
        <f t="shared" si="9"/>
        <v>9981.2729782662791</v>
      </c>
      <c r="AV33">
        <f t="shared" si="31"/>
        <v>391100289.30853671</v>
      </c>
      <c r="AW33" s="13">
        <f t="shared" si="10"/>
        <v>391100380.74850065</v>
      </c>
      <c r="AX33" s="13">
        <f t="shared" si="45"/>
        <v>391099977.80348873</v>
      </c>
      <c r="AY33" s="13">
        <f t="shared" si="11"/>
        <v>43006.315293184307</v>
      </c>
      <c r="AZ33">
        <f t="shared" si="32"/>
        <v>391101321.75084162</v>
      </c>
      <c r="BA33" s="13">
        <f t="shared" si="12"/>
        <v>391100380.74850065</v>
      </c>
      <c r="BB33" s="37">
        <f t="shared" si="33"/>
        <v>112.48373176995881</v>
      </c>
      <c r="BC33" s="13">
        <f t="shared" si="13"/>
        <v>14971.909467399417</v>
      </c>
      <c r="BD33">
        <f t="shared" si="34"/>
        <v>580.35590262619053</v>
      </c>
      <c r="BE33" s="13">
        <f t="shared" si="14"/>
        <v>503.35057957927143</v>
      </c>
      <c r="BF33" s="13">
        <f t="shared" si="46"/>
        <v>112.84441182105685</v>
      </c>
      <c r="BG33" s="13">
        <f t="shared" si="15"/>
        <v>43006.315293184307</v>
      </c>
      <c r="BH33">
        <f t="shared" si="35"/>
        <v>1456.7917647330664</v>
      </c>
      <c r="BI33" s="13">
        <f t="shared" si="16"/>
        <v>503.35057957927143</v>
      </c>
      <c r="BJ33" s="37">
        <f t="shared" si="36"/>
        <v>1.4141891326346072</v>
      </c>
      <c r="BK33" s="13">
        <f t="shared" si="17"/>
        <v>14971.909467399417</v>
      </c>
      <c r="BL33">
        <f t="shared" si="37"/>
        <v>469.28635998886637</v>
      </c>
      <c r="BM33" s="13">
        <f t="shared" si="18"/>
        <v>5.6772349545232395</v>
      </c>
      <c r="BN33" s="13">
        <f t="shared" si="47"/>
        <v>1.7748691837326502</v>
      </c>
      <c r="BO33" s="13">
        <f t="shared" si="19"/>
        <v>43006.315293184307</v>
      </c>
      <c r="BP33">
        <f t="shared" si="38"/>
        <v>1345.7222220957422</v>
      </c>
      <c r="BQ33" s="13">
        <f t="shared" si="20"/>
        <v>5.6772349545232395</v>
      </c>
      <c r="BR33" s="37">
        <f t="shared" si="39"/>
        <v>185.3773921199064</v>
      </c>
      <c r="BS33" s="13">
        <f t="shared" si="21"/>
        <v>14971.909467399417</v>
      </c>
      <c r="BT33">
        <f t="shared" si="40"/>
        <v>653.24956297613812</v>
      </c>
      <c r="BU33" s="13">
        <f t="shared" si="22"/>
        <v>829.96785815000442</v>
      </c>
      <c r="BV33" s="13">
        <f t="shared" si="48"/>
        <v>185.73807217100443</v>
      </c>
      <c r="BW33" s="13">
        <f t="shared" si="23"/>
        <v>43006.315293184307</v>
      </c>
      <c r="BX33">
        <f t="shared" si="41"/>
        <v>1529.685425083014</v>
      </c>
      <c r="BY33" s="13">
        <f t="shared" si="24"/>
        <v>829.96785815000442</v>
      </c>
    </row>
    <row r="34" spans="1:77" x14ac:dyDescent="0.2">
      <c r="B34" s="179" t="s">
        <v>112</v>
      </c>
      <c r="C34" s="180"/>
      <c r="D34" s="179" t="s">
        <v>113</v>
      </c>
      <c r="E34" s="180"/>
      <c r="F34" s="179" t="s">
        <v>152</v>
      </c>
      <c r="G34" s="181"/>
      <c r="H34" s="179" t="s">
        <v>115</v>
      </c>
      <c r="I34" s="180"/>
      <c r="J34" s="179" t="s">
        <v>153</v>
      </c>
      <c r="K34" s="181"/>
      <c r="L34" s="179" t="s">
        <v>117</v>
      </c>
      <c r="M34" s="181"/>
      <c r="N34" t="s">
        <v>28</v>
      </c>
      <c r="Q34" s="28"/>
      <c r="AC34">
        <v>33</v>
      </c>
      <c r="AD34" s="37">
        <f t="shared" si="25"/>
        <v>1960476164.8783431</v>
      </c>
      <c r="AE34" s="13">
        <f t="shared" si="1"/>
        <v>24953.182445665698</v>
      </c>
      <c r="AF34">
        <f t="shared" si="42"/>
        <v>1960476921.0353868</v>
      </c>
      <c r="AG34" s="13">
        <f t="shared" si="2"/>
        <v>1960477212.1249621</v>
      </c>
      <c r="AH34" s="13">
        <f t="shared" si="43"/>
        <v>1960476165.1409183</v>
      </c>
      <c r="AI34" s="13">
        <f t="shared" si="3"/>
        <v>43006.315293184307</v>
      </c>
      <c r="AJ34">
        <f t="shared" si="26"/>
        <v>1960477468.3625939</v>
      </c>
      <c r="AK34" s="13">
        <f t="shared" si="4"/>
        <v>1960477212.1249621</v>
      </c>
      <c r="AL34" s="37">
        <f t="shared" si="27"/>
        <v>628.20614018249455</v>
      </c>
      <c r="AM34" s="13">
        <f t="shared" si="5"/>
        <v>29943.818934798834</v>
      </c>
      <c r="AN34">
        <f t="shared" si="28"/>
        <v>1535.5945927521561</v>
      </c>
      <c r="AO34" s="13">
        <f t="shared" si="6"/>
        <v>2813.5073827337451</v>
      </c>
      <c r="AP34" s="13">
        <f t="shared" si="44"/>
        <v>628.41966277274457</v>
      </c>
      <c r="AQ34" s="13">
        <f t="shared" si="7"/>
        <v>43006.315293184307</v>
      </c>
      <c r="AR34" s="13">
        <f t="shared" si="29"/>
        <v>1931.6413383237841</v>
      </c>
      <c r="AS34" s="38">
        <f t="shared" si="8"/>
        <v>2813.5073827337451</v>
      </c>
      <c r="AT34" s="37">
        <f t="shared" si="30"/>
        <v>391099977.39375615</v>
      </c>
      <c r="AU34" s="13">
        <f t="shared" si="9"/>
        <v>9981.2729782662791</v>
      </c>
      <c r="AV34">
        <f t="shared" si="31"/>
        <v>391100279.8565737</v>
      </c>
      <c r="AW34" s="13">
        <f t="shared" si="10"/>
        <v>391100380.74850065</v>
      </c>
      <c r="AX34" s="13">
        <f t="shared" si="45"/>
        <v>391099977.80348873</v>
      </c>
      <c r="AY34" s="13">
        <f t="shared" si="11"/>
        <v>43006.315293184307</v>
      </c>
      <c r="AZ34">
        <f t="shared" si="32"/>
        <v>391101281.02516431</v>
      </c>
      <c r="BA34" s="13">
        <f t="shared" si="12"/>
        <v>391100380.74850065</v>
      </c>
      <c r="BB34" s="37">
        <f t="shared" si="33"/>
        <v>112.48373176995881</v>
      </c>
      <c r="BC34" s="13">
        <f t="shared" si="13"/>
        <v>14971.909467399417</v>
      </c>
      <c r="BD34">
        <f t="shared" si="34"/>
        <v>566.17795805478954</v>
      </c>
      <c r="BE34" s="13">
        <f t="shared" si="14"/>
        <v>503.35057957927143</v>
      </c>
      <c r="BF34" s="13">
        <f t="shared" si="46"/>
        <v>112.84441182105685</v>
      </c>
      <c r="BG34" s="13">
        <f t="shared" si="15"/>
        <v>43006.315293184307</v>
      </c>
      <c r="BH34">
        <f t="shared" si="35"/>
        <v>1416.0660873720965</v>
      </c>
      <c r="BI34" s="13">
        <f t="shared" si="16"/>
        <v>503.35057957927143</v>
      </c>
      <c r="BJ34" s="37">
        <f t="shared" si="36"/>
        <v>1.4141891326346072</v>
      </c>
      <c r="BK34" s="13">
        <f t="shared" si="17"/>
        <v>14971.909467399417</v>
      </c>
      <c r="BL34">
        <f t="shared" si="37"/>
        <v>455.10841541746538</v>
      </c>
      <c r="BM34" s="13">
        <f t="shared" si="18"/>
        <v>5.6772349545232395</v>
      </c>
      <c r="BN34" s="13">
        <f t="shared" si="47"/>
        <v>1.7748691837326502</v>
      </c>
      <c r="BO34" s="13">
        <f t="shared" si="19"/>
        <v>43006.315293184307</v>
      </c>
      <c r="BP34">
        <f t="shared" si="38"/>
        <v>1304.9965447347722</v>
      </c>
      <c r="BQ34" s="13">
        <f t="shared" si="20"/>
        <v>5.6772349545232395</v>
      </c>
      <c r="BR34" s="37">
        <f t="shared" si="39"/>
        <v>185.3773921199064</v>
      </c>
      <c r="BS34" s="13">
        <f t="shared" si="21"/>
        <v>14971.909467399417</v>
      </c>
      <c r="BT34">
        <f t="shared" si="40"/>
        <v>639.07161840473714</v>
      </c>
      <c r="BU34" s="13">
        <f t="shared" si="22"/>
        <v>829.96785815000442</v>
      </c>
      <c r="BV34" s="13">
        <f t="shared" si="48"/>
        <v>185.73807217100443</v>
      </c>
      <c r="BW34" s="13">
        <f t="shared" si="23"/>
        <v>43006.315293184307</v>
      </c>
      <c r="BX34">
        <f t="shared" si="41"/>
        <v>1488.9597477220441</v>
      </c>
      <c r="BY34" s="13">
        <f t="shared" si="24"/>
        <v>829.96785815000442</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25"/>
        <v>1960476164.8783431</v>
      </c>
      <c r="AE35" s="13">
        <f t="shared" si="1"/>
        <v>24953.182445665698</v>
      </c>
      <c r="AF35">
        <f t="shared" si="42"/>
        <v>1960476898.7954738</v>
      </c>
      <c r="AG35" s="13">
        <f t="shared" si="2"/>
        <v>1960477212.1249621</v>
      </c>
      <c r="AH35" s="13">
        <f t="shared" si="43"/>
        <v>1960476165.1409183</v>
      </c>
      <c r="AI35" s="13">
        <f t="shared" si="3"/>
        <v>43006.315293184307</v>
      </c>
      <c r="AJ35">
        <f t="shared" si="26"/>
        <v>1960477430.0325446</v>
      </c>
      <c r="AK35" s="13">
        <f t="shared" si="4"/>
        <v>1960477212.1249621</v>
      </c>
      <c r="AL35" s="37">
        <f t="shared" si="27"/>
        <v>628.20614018249455</v>
      </c>
      <c r="AM35" s="13">
        <f t="shared" si="5"/>
        <v>29943.818934798834</v>
      </c>
      <c r="AN35">
        <f t="shared" si="28"/>
        <v>1508.9066970883428</v>
      </c>
      <c r="AO35" s="13">
        <f t="shared" si="6"/>
        <v>2813.5073827337451</v>
      </c>
      <c r="AP35" s="13">
        <f t="shared" si="44"/>
        <v>628.41966277274457</v>
      </c>
      <c r="AQ35" s="13">
        <f t="shared" si="7"/>
        <v>43006.315293184307</v>
      </c>
      <c r="AR35" s="13">
        <f t="shared" si="29"/>
        <v>1893.3112890428711</v>
      </c>
      <c r="AS35" s="38">
        <f t="shared" si="8"/>
        <v>2813.5073827337451</v>
      </c>
      <c r="AT35" s="37">
        <f t="shared" si="30"/>
        <v>391099977.39375615</v>
      </c>
      <c r="AU35" s="13">
        <f t="shared" si="9"/>
        <v>9981.2729782662791</v>
      </c>
      <c r="AV35">
        <f t="shared" si="31"/>
        <v>391100270.96060848</v>
      </c>
      <c r="AW35" s="13">
        <f t="shared" si="10"/>
        <v>391100380.74850065</v>
      </c>
      <c r="AX35" s="13">
        <f t="shared" si="45"/>
        <v>391099977.80348873</v>
      </c>
      <c r="AY35" s="13">
        <f t="shared" si="11"/>
        <v>43006.315293184307</v>
      </c>
      <c r="AZ35">
        <f t="shared" si="32"/>
        <v>391101242.69511503</v>
      </c>
      <c r="BA35" s="13">
        <f t="shared" si="12"/>
        <v>391100380.74850065</v>
      </c>
      <c r="BB35" s="37">
        <f t="shared" si="33"/>
        <v>112.48373176995881</v>
      </c>
      <c r="BC35" s="13">
        <f t="shared" si="13"/>
        <v>14971.909467399417</v>
      </c>
      <c r="BD35">
        <f t="shared" si="34"/>
        <v>552.83401022288285</v>
      </c>
      <c r="BE35" s="13">
        <f t="shared" si="14"/>
        <v>503.35057957927143</v>
      </c>
      <c r="BF35" s="13">
        <f t="shared" si="46"/>
        <v>112.84441182105685</v>
      </c>
      <c r="BG35" s="13">
        <f t="shared" si="15"/>
        <v>43006.315293184307</v>
      </c>
      <c r="BH35">
        <f t="shared" si="35"/>
        <v>1377.7360380911834</v>
      </c>
      <c r="BI35" s="13">
        <f t="shared" si="16"/>
        <v>503.35057957927143</v>
      </c>
      <c r="BJ35" s="37">
        <f t="shared" si="36"/>
        <v>1.4141891326346072</v>
      </c>
      <c r="BK35" s="13">
        <f t="shared" si="17"/>
        <v>14971.909467399417</v>
      </c>
      <c r="BL35">
        <f t="shared" si="37"/>
        <v>441.76446758555863</v>
      </c>
      <c r="BM35" s="13">
        <f t="shared" si="18"/>
        <v>5.6772349545232395</v>
      </c>
      <c r="BN35" s="13">
        <f t="shared" si="47"/>
        <v>1.7748691837326502</v>
      </c>
      <c r="BO35" s="13">
        <f t="shared" si="19"/>
        <v>43006.315293184307</v>
      </c>
      <c r="BP35">
        <f t="shared" si="38"/>
        <v>1266.6664954538592</v>
      </c>
      <c r="BQ35" s="13">
        <f t="shared" si="20"/>
        <v>5.6772349545232395</v>
      </c>
      <c r="BR35" s="37">
        <f t="shared" si="39"/>
        <v>185.3773921199064</v>
      </c>
      <c r="BS35" s="13">
        <f t="shared" si="21"/>
        <v>14971.909467399417</v>
      </c>
      <c r="BT35">
        <f t="shared" si="40"/>
        <v>625.72767057283045</v>
      </c>
      <c r="BU35" s="13">
        <f t="shared" si="22"/>
        <v>829.96785815000442</v>
      </c>
      <c r="BV35" s="13">
        <f t="shared" si="48"/>
        <v>185.73807217100443</v>
      </c>
      <c r="BW35" s="13">
        <f t="shared" si="23"/>
        <v>43006.315293184307</v>
      </c>
      <c r="BX35">
        <f t="shared" si="41"/>
        <v>1450.629698441131</v>
      </c>
      <c r="BY35" s="13">
        <f t="shared" si="24"/>
        <v>829.96785815000442</v>
      </c>
    </row>
    <row r="36" spans="1:77" x14ac:dyDescent="0.2">
      <c r="A36" s="20" t="s">
        <v>161</v>
      </c>
      <c r="B36" s="35">
        <v>1</v>
      </c>
      <c r="C36" s="36">
        <v>10</v>
      </c>
      <c r="D36" s="35">
        <v>1</v>
      </c>
      <c r="E36" s="36">
        <v>10</v>
      </c>
      <c r="F36" s="35">
        <v>1</v>
      </c>
      <c r="G36" s="36">
        <v>10</v>
      </c>
      <c r="H36" s="35">
        <v>1</v>
      </c>
      <c r="I36" s="36">
        <v>10</v>
      </c>
      <c r="J36" s="35">
        <v>1</v>
      </c>
      <c r="K36" s="36">
        <v>10</v>
      </c>
      <c r="L36" s="35">
        <v>1</v>
      </c>
      <c r="M36" s="36">
        <v>10</v>
      </c>
      <c r="AC36">
        <v>35</v>
      </c>
      <c r="AD36" s="37">
        <f t="shared" si="25"/>
        <v>1960476164.8783431</v>
      </c>
      <c r="AE36" s="13">
        <f t="shared" si="1"/>
        <v>24953.182445665698</v>
      </c>
      <c r="AF36">
        <f t="shared" si="42"/>
        <v>1960476877.8264129</v>
      </c>
      <c r="AG36" s="13">
        <f t="shared" si="2"/>
        <v>1960477212.1249621</v>
      </c>
      <c r="AH36" s="13">
        <f t="shared" si="43"/>
        <v>1960476165.1409183</v>
      </c>
      <c r="AI36" s="13">
        <f t="shared" si="3"/>
        <v>43006.315293184307</v>
      </c>
      <c r="AJ36">
        <f t="shared" si="26"/>
        <v>1960477393.8927839</v>
      </c>
      <c r="AK36" s="13">
        <f t="shared" si="4"/>
        <v>1960477212.1249621</v>
      </c>
      <c r="AL36" s="37">
        <f t="shared" si="27"/>
        <v>628.20614018249455</v>
      </c>
      <c r="AM36" s="13">
        <f t="shared" si="5"/>
        <v>29943.818934798834</v>
      </c>
      <c r="AN36">
        <f t="shared" si="28"/>
        <v>1483.7438240338897</v>
      </c>
      <c r="AO36" s="13">
        <f t="shared" si="6"/>
        <v>2813.5073827337451</v>
      </c>
      <c r="AP36" s="13">
        <f t="shared" si="44"/>
        <v>628.41966277274457</v>
      </c>
      <c r="AQ36" s="13">
        <f t="shared" si="7"/>
        <v>43006.315293184307</v>
      </c>
      <c r="AR36" s="13">
        <f t="shared" si="29"/>
        <v>1857.171528292296</v>
      </c>
      <c r="AS36" s="38">
        <f t="shared" si="8"/>
        <v>2813.5073827337451</v>
      </c>
      <c r="AT36" s="37">
        <f t="shared" si="30"/>
        <v>391099977.39375615</v>
      </c>
      <c r="AU36" s="13">
        <f t="shared" si="9"/>
        <v>9981.2729782662791</v>
      </c>
      <c r="AV36">
        <f t="shared" si="31"/>
        <v>391100262.5729841</v>
      </c>
      <c r="AW36" s="13">
        <f t="shared" si="10"/>
        <v>391100380.74850065</v>
      </c>
      <c r="AX36" s="13">
        <f t="shared" si="45"/>
        <v>391099977.80348873</v>
      </c>
      <c r="AY36" s="13">
        <f t="shared" si="11"/>
        <v>43006.315293184307</v>
      </c>
      <c r="AZ36">
        <f t="shared" si="32"/>
        <v>391101206.55535424</v>
      </c>
      <c r="BA36" s="13">
        <f t="shared" si="12"/>
        <v>391100380.74850065</v>
      </c>
      <c r="BB36" s="37">
        <f t="shared" si="33"/>
        <v>112.48373176995881</v>
      </c>
      <c r="BC36" s="13">
        <f t="shared" si="13"/>
        <v>14971.909467399417</v>
      </c>
      <c r="BD36">
        <f t="shared" si="34"/>
        <v>540.25257369565645</v>
      </c>
      <c r="BE36" s="13">
        <f t="shared" si="14"/>
        <v>503.35057957927143</v>
      </c>
      <c r="BF36" s="13">
        <f t="shared" si="46"/>
        <v>112.84441182105685</v>
      </c>
      <c r="BG36" s="13">
        <f t="shared" si="15"/>
        <v>43006.315293184307</v>
      </c>
      <c r="BH36">
        <f t="shared" si="35"/>
        <v>1341.5962773406084</v>
      </c>
      <c r="BI36" s="13">
        <f t="shared" si="16"/>
        <v>503.35057957927143</v>
      </c>
      <c r="BJ36" s="37">
        <f t="shared" si="36"/>
        <v>1.4141891326346072</v>
      </c>
      <c r="BK36" s="13">
        <f t="shared" si="17"/>
        <v>14971.909467399417</v>
      </c>
      <c r="BL36">
        <f t="shared" si="37"/>
        <v>429.18303105833223</v>
      </c>
      <c r="BM36" s="13">
        <f t="shared" si="18"/>
        <v>5.6772349545232395</v>
      </c>
      <c r="BN36" s="13">
        <f t="shared" si="47"/>
        <v>1.7748691837326502</v>
      </c>
      <c r="BO36" s="13">
        <f t="shared" si="19"/>
        <v>43006.315293184307</v>
      </c>
      <c r="BP36">
        <f t="shared" si="38"/>
        <v>1230.5267347032841</v>
      </c>
      <c r="BQ36" s="13">
        <f t="shared" si="20"/>
        <v>5.6772349545232395</v>
      </c>
      <c r="BR36" s="37">
        <f t="shared" si="39"/>
        <v>185.3773921199064</v>
      </c>
      <c r="BS36" s="13">
        <f t="shared" si="21"/>
        <v>14971.909467399417</v>
      </c>
      <c r="BT36">
        <f t="shared" si="40"/>
        <v>613.14623404560405</v>
      </c>
      <c r="BU36" s="13">
        <f t="shared" si="22"/>
        <v>829.96785815000442</v>
      </c>
      <c r="BV36" s="13">
        <f t="shared" si="48"/>
        <v>185.73807217100443</v>
      </c>
      <c r="BW36" s="13">
        <f t="shared" si="23"/>
        <v>43006.315293184307</v>
      </c>
      <c r="BX36">
        <f t="shared" si="41"/>
        <v>1414.489937690556</v>
      </c>
      <c r="BY36" s="13">
        <f t="shared" si="24"/>
        <v>829.96785815000442</v>
      </c>
    </row>
    <row r="37" spans="1:77" x14ac:dyDescent="0.2">
      <c r="A37" s="20" t="s">
        <v>160</v>
      </c>
      <c r="B37" s="35">
        <f>ROUNDUP($V$2/'DU LCI'!$C$7/B36,0)+2</f>
        <v>5</v>
      </c>
      <c r="C37" s="36">
        <f>ROUNDUP($V$2/'DU LCI'!$D$7/C36,0)</f>
        <v>1</v>
      </c>
      <c r="D37" s="35">
        <f>ROUNDUP($V$8/'DU LCI'!$C$7/D36,0)+2</f>
        <v>6</v>
      </c>
      <c r="E37" s="36">
        <f>ROUNDUP($V$8/'DU LCI'!$D$7/E36,0)</f>
        <v>1</v>
      </c>
      <c r="F37" s="35">
        <f>ROUNDUP($V$15/'DU LCI'!$C$7/F36,0)+1</f>
        <v>2</v>
      </c>
      <c r="G37" s="36">
        <f>ROUNDUP($V$15/'DU LCI'!$D$7/G36,0)</f>
        <v>1</v>
      </c>
      <c r="H37" s="35">
        <f>ROUNDUP($V$19/'DU LCI'!$C$7/H36,0)+1</f>
        <v>3</v>
      </c>
      <c r="I37" s="36">
        <f>ROUNDUP($V$19/'DU LCI'!$D$7/I36,0)</f>
        <v>1</v>
      </c>
      <c r="J37" s="35">
        <f>ROUNDUP($V$23/'DU LCI'!$C$7/J36,0)+1</f>
        <v>3</v>
      </c>
      <c r="K37" s="36">
        <f>ROUNDUP($V$23/'DU LCI'!$D$7/K36,0)</f>
        <v>1</v>
      </c>
      <c r="L37" s="35">
        <f>ROUNDUP($V$27/'DU LCI'!$C$7/L36,0)+1</f>
        <v>3</v>
      </c>
      <c r="M37" s="36">
        <f>ROUNDUP($V$27/'DU LCI'!$D$7/M36,0)</f>
        <v>1</v>
      </c>
      <c r="AC37">
        <v>36</v>
      </c>
      <c r="AD37" s="37">
        <f t="shared" si="25"/>
        <v>1960476164.8783431</v>
      </c>
      <c r="AE37" s="13">
        <f t="shared" si="1"/>
        <v>24953.182445665698</v>
      </c>
      <c r="AF37">
        <f t="shared" si="42"/>
        <v>1960476858.0223</v>
      </c>
      <c r="AG37" s="13">
        <f t="shared" si="2"/>
        <v>1960477212.1249621</v>
      </c>
      <c r="AH37" s="13">
        <f t="shared" si="43"/>
        <v>1960476165.1409183</v>
      </c>
      <c r="AI37" s="13">
        <f t="shared" si="3"/>
        <v>43006.315293184307</v>
      </c>
      <c r="AJ37">
        <f t="shared" si="26"/>
        <v>1960477359.7607875</v>
      </c>
      <c r="AK37" s="13">
        <f t="shared" si="4"/>
        <v>1960477212.1249621</v>
      </c>
      <c r="AL37" s="37">
        <f t="shared" si="27"/>
        <v>628.20614018249455</v>
      </c>
      <c r="AM37" s="13">
        <f t="shared" si="5"/>
        <v>29943.818934798834</v>
      </c>
      <c r="AN37">
        <f t="shared" si="28"/>
        <v>1459.9788883713509</v>
      </c>
      <c r="AO37" s="13">
        <f t="shared" si="6"/>
        <v>2813.5073827337451</v>
      </c>
      <c r="AP37" s="13">
        <f t="shared" si="44"/>
        <v>628.41966277274457</v>
      </c>
      <c r="AQ37" s="13">
        <f t="shared" si="7"/>
        <v>43006.315293184307</v>
      </c>
      <c r="AR37" s="13">
        <f t="shared" si="29"/>
        <v>1823.0395320278644</v>
      </c>
      <c r="AS37" s="38">
        <f t="shared" si="8"/>
        <v>2813.5073827337451</v>
      </c>
      <c r="AT37" s="37">
        <f t="shared" si="30"/>
        <v>391099977.39375615</v>
      </c>
      <c r="AU37" s="13">
        <f t="shared" si="9"/>
        <v>9981.2729782662791</v>
      </c>
      <c r="AV37">
        <f t="shared" si="31"/>
        <v>391100254.65133888</v>
      </c>
      <c r="AW37" s="13">
        <f t="shared" si="10"/>
        <v>391100380.74850065</v>
      </c>
      <c r="AX37" s="13">
        <f t="shared" si="45"/>
        <v>391099977.80348873</v>
      </c>
      <c r="AY37" s="13">
        <f t="shared" si="11"/>
        <v>43006.315293184307</v>
      </c>
      <c r="AZ37">
        <f t="shared" si="32"/>
        <v>391101172.42335796</v>
      </c>
      <c r="BA37" s="13">
        <f t="shared" si="12"/>
        <v>391100380.74850065</v>
      </c>
      <c r="BB37" s="37">
        <f t="shared" si="33"/>
        <v>112.48373176995881</v>
      </c>
      <c r="BC37" s="13">
        <f t="shared" si="13"/>
        <v>14971.909467399417</v>
      </c>
      <c r="BD37">
        <f t="shared" si="34"/>
        <v>528.37010586438703</v>
      </c>
      <c r="BE37" s="13">
        <f t="shared" si="14"/>
        <v>503.35057957927143</v>
      </c>
      <c r="BF37" s="13">
        <f t="shared" si="46"/>
        <v>112.84441182105685</v>
      </c>
      <c r="BG37" s="13">
        <f t="shared" si="15"/>
        <v>43006.315293184307</v>
      </c>
      <c r="BH37">
        <f t="shared" si="35"/>
        <v>1307.4642810761766</v>
      </c>
      <c r="BI37" s="13">
        <f t="shared" si="16"/>
        <v>503.35057957927143</v>
      </c>
      <c r="BJ37" s="37">
        <f t="shared" si="36"/>
        <v>1.4141891326346072</v>
      </c>
      <c r="BK37" s="13">
        <f t="shared" si="17"/>
        <v>14971.909467399417</v>
      </c>
      <c r="BL37">
        <f t="shared" si="37"/>
        <v>417.30056322706281</v>
      </c>
      <c r="BM37" s="13">
        <f t="shared" si="18"/>
        <v>5.6772349545232395</v>
      </c>
      <c r="BN37" s="13">
        <f t="shared" si="47"/>
        <v>1.7748691837326502</v>
      </c>
      <c r="BO37" s="13">
        <f t="shared" si="19"/>
        <v>43006.315293184307</v>
      </c>
      <c r="BP37">
        <f t="shared" si="38"/>
        <v>1196.3947384388523</v>
      </c>
      <c r="BQ37" s="13">
        <f t="shared" si="20"/>
        <v>5.6772349545232395</v>
      </c>
      <c r="BR37" s="37">
        <f t="shared" si="39"/>
        <v>185.3773921199064</v>
      </c>
      <c r="BS37" s="13">
        <f t="shared" si="21"/>
        <v>14971.909467399417</v>
      </c>
      <c r="BT37">
        <f t="shared" si="40"/>
        <v>601.26376621433462</v>
      </c>
      <c r="BU37" s="13">
        <f t="shared" si="22"/>
        <v>829.96785815000442</v>
      </c>
      <c r="BV37" s="13">
        <f t="shared" si="48"/>
        <v>185.73807217100443</v>
      </c>
      <c r="BW37" s="13">
        <f t="shared" si="23"/>
        <v>43006.315293184307</v>
      </c>
      <c r="BX37">
        <f t="shared" si="41"/>
        <v>1380.3579414261242</v>
      </c>
      <c r="BY37" s="13">
        <f t="shared" si="24"/>
        <v>829.96785815000442</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25"/>
        <v>1960476164.8783431</v>
      </c>
      <c r="AE38" s="13">
        <f t="shared" si="1"/>
        <v>24953.182445665698</v>
      </c>
      <c r="AF38">
        <f t="shared" si="42"/>
        <v>1960476858.0223</v>
      </c>
      <c r="AG38" s="13">
        <f t="shared" si="2"/>
        <v>1960477212.1249621</v>
      </c>
      <c r="AH38" s="13">
        <f t="shared" si="43"/>
        <v>1960476165.1409183</v>
      </c>
      <c r="AI38" s="13">
        <f t="shared" si="3"/>
        <v>43006.315293184307</v>
      </c>
      <c r="AJ38">
        <f t="shared" si="26"/>
        <v>1960477359.7607875</v>
      </c>
      <c r="AK38" s="13">
        <f t="shared" si="4"/>
        <v>1960477212.1249621</v>
      </c>
      <c r="AL38" s="37">
        <f t="shared" si="27"/>
        <v>628.20614018249455</v>
      </c>
      <c r="AM38" s="13">
        <f t="shared" si="5"/>
        <v>29943.818934798834</v>
      </c>
      <c r="AN38">
        <f t="shared" si="28"/>
        <v>1459.9788883713509</v>
      </c>
      <c r="AO38" s="13">
        <f t="shared" si="6"/>
        <v>2813.5073827337451</v>
      </c>
      <c r="AP38" s="13">
        <f t="shared" si="44"/>
        <v>628.41966277274457</v>
      </c>
      <c r="AQ38" s="13">
        <f t="shared" si="7"/>
        <v>43006.315293184307</v>
      </c>
      <c r="AR38" s="13">
        <f t="shared" si="29"/>
        <v>1823.0395320278644</v>
      </c>
      <c r="AS38" s="38">
        <f t="shared" si="8"/>
        <v>2813.5073827337451</v>
      </c>
      <c r="AT38" s="37">
        <f t="shared" si="30"/>
        <v>391099977.39375615</v>
      </c>
      <c r="AU38" s="13">
        <f t="shared" si="9"/>
        <v>9981.2729782662791</v>
      </c>
      <c r="AV38">
        <f t="shared" si="31"/>
        <v>391100254.65133888</v>
      </c>
      <c r="AW38" s="13">
        <f t="shared" si="10"/>
        <v>391100380.74850065</v>
      </c>
      <c r="AX38" s="13">
        <f t="shared" si="45"/>
        <v>391099977.80348873</v>
      </c>
      <c r="AY38" s="13">
        <f t="shared" si="11"/>
        <v>43006.315293184307</v>
      </c>
      <c r="AZ38">
        <f t="shared" si="32"/>
        <v>391101172.42335796</v>
      </c>
      <c r="BA38" s="13">
        <f t="shared" si="12"/>
        <v>391100380.74850065</v>
      </c>
      <c r="BB38" s="37">
        <f t="shared" si="33"/>
        <v>112.48373176995881</v>
      </c>
      <c r="BC38" s="13">
        <f t="shared" si="13"/>
        <v>14971.909467399417</v>
      </c>
      <c r="BD38">
        <f t="shared" si="34"/>
        <v>528.37010586438703</v>
      </c>
      <c r="BE38" s="13">
        <f t="shared" si="14"/>
        <v>503.35057957927143</v>
      </c>
      <c r="BF38" s="13">
        <f t="shared" si="46"/>
        <v>112.84441182105685</v>
      </c>
      <c r="BG38" s="13">
        <f t="shared" si="15"/>
        <v>43006.315293184307</v>
      </c>
      <c r="BH38">
        <f t="shared" si="35"/>
        <v>1307.4642810761766</v>
      </c>
      <c r="BI38" s="13">
        <f t="shared" si="16"/>
        <v>503.35057957927143</v>
      </c>
      <c r="BJ38" s="37">
        <f t="shared" si="36"/>
        <v>1.4141891326346072</v>
      </c>
      <c r="BK38" s="13">
        <f t="shared" si="17"/>
        <v>14971.909467399417</v>
      </c>
      <c r="BL38">
        <f t="shared" si="37"/>
        <v>417.30056322706281</v>
      </c>
      <c r="BM38" s="13">
        <f t="shared" si="18"/>
        <v>5.6772349545232395</v>
      </c>
      <c r="BN38" s="13">
        <f t="shared" si="47"/>
        <v>1.7748691837326502</v>
      </c>
      <c r="BO38" s="13">
        <f t="shared" si="19"/>
        <v>43006.315293184307</v>
      </c>
      <c r="BP38">
        <f t="shared" si="38"/>
        <v>1196.3947384388523</v>
      </c>
      <c r="BQ38" s="13">
        <f t="shared" si="20"/>
        <v>5.6772349545232395</v>
      </c>
      <c r="BR38" s="37">
        <f t="shared" si="39"/>
        <v>185.3773921199064</v>
      </c>
      <c r="BS38" s="13">
        <f t="shared" si="21"/>
        <v>14971.909467399417</v>
      </c>
      <c r="BT38">
        <f t="shared" si="40"/>
        <v>601.26376621433462</v>
      </c>
      <c r="BU38" s="13">
        <f t="shared" si="22"/>
        <v>829.96785815000442</v>
      </c>
      <c r="BV38" s="13">
        <f t="shared" si="48"/>
        <v>185.73807217100443</v>
      </c>
      <c r="BW38" s="13">
        <f t="shared" si="23"/>
        <v>43006.315293184307</v>
      </c>
      <c r="BX38">
        <f t="shared" si="41"/>
        <v>1380.3579414261242</v>
      </c>
      <c r="BY38" s="13">
        <f t="shared" si="24"/>
        <v>829.96785815000442</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25"/>
        <v>1960476164.8783431</v>
      </c>
      <c r="AE39" s="13">
        <f t="shared" si="1"/>
        <v>24953.182445665698</v>
      </c>
      <c r="AF39">
        <f t="shared" si="42"/>
        <v>1960476839.2886794</v>
      </c>
      <c r="AG39" s="13">
        <f t="shared" si="2"/>
        <v>1960477212.1249621</v>
      </c>
      <c r="AH39" s="13">
        <f t="shared" si="43"/>
        <v>1960476165.1409183</v>
      </c>
      <c r="AI39" s="13">
        <f t="shared" si="3"/>
        <v>43006.315293184307</v>
      </c>
      <c r="AJ39">
        <f t="shared" si="26"/>
        <v>1960477327.4737639</v>
      </c>
      <c r="AK39" s="13">
        <f t="shared" si="4"/>
        <v>1960477212.1249621</v>
      </c>
      <c r="AL39" s="37">
        <f t="shared" si="27"/>
        <v>628.20614018249455</v>
      </c>
      <c r="AM39" s="13">
        <f t="shared" si="5"/>
        <v>29943.818934798834</v>
      </c>
      <c r="AN39">
        <f t="shared" si="28"/>
        <v>1437.4985438257063</v>
      </c>
      <c r="AO39" s="13">
        <f t="shared" si="6"/>
        <v>2813.5073827337451</v>
      </c>
      <c r="AP39" s="13">
        <f t="shared" si="44"/>
        <v>628.41966277274457</v>
      </c>
      <c r="AQ39" s="13">
        <f t="shared" si="7"/>
        <v>43006.315293184307</v>
      </c>
      <c r="AR39" s="13">
        <f t="shared" si="29"/>
        <v>1790.7525085344828</v>
      </c>
      <c r="AS39" s="38">
        <f t="shared" si="8"/>
        <v>2813.5073827337451</v>
      </c>
      <c r="AT39" s="37">
        <f t="shared" si="30"/>
        <v>391099977.39375615</v>
      </c>
      <c r="AU39" s="13">
        <f t="shared" si="9"/>
        <v>9981.2729782662791</v>
      </c>
      <c r="AV39">
        <f t="shared" si="31"/>
        <v>391100247.15789068</v>
      </c>
      <c r="AW39" s="13">
        <f t="shared" si="10"/>
        <v>391100380.74850065</v>
      </c>
      <c r="AX39" s="13">
        <f t="shared" si="45"/>
        <v>391099977.80348873</v>
      </c>
      <c r="AY39" s="13">
        <f t="shared" si="11"/>
        <v>43006.315293184307</v>
      </c>
      <c r="AZ39">
        <f t="shared" si="32"/>
        <v>391101140.13633448</v>
      </c>
      <c r="BA39" s="13">
        <f t="shared" si="12"/>
        <v>391100380.74850065</v>
      </c>
      <c r="BB39" s="37">
        <f t="shared" si="33"/>
        <v>112.48373176995881</v>
      </c>
      <c r="BC39" s="13">
        <f t="shared" si="13"/>
        <v>14971.909467399417</v>
      </c>
      <c r="BD39">
        <f t="shared" si="34"/>
        <v>517.12993359156462</v>
      </c>
      <c r="BE39" s="13">
        <f t="shared" si="14"/>
        <v>503.35057957927143</v>
      </c>
      <c r="BF39" s="13">
        <f t="shared" si="46"/>
        <v>112.84441182105685</v>
      </c>
      <c r="BG39" s="13">
        <f t="shared" si="15"/>
        <v>43006.315293184307</v>
      </c>
      <c r="BH39">
        <f t="shared" si="35"/>
        <v>1275.1772575827949</v>
      </c>
      <c r="BI39" s="13">
        <f t="shared" si="16"/>
        <v>503.35057957927143</v>
      </c>
      <c r="BJ39" s="37">
        <f t="shared" si="36"/>
        <v>1.4141891326346072</v>
      </c>
      <c r="BK39" s="13">
        <f t="shared" si="17"/>
        <v>14971.909467399417</v>
      </c>
      <c r="BL39">
        <f t="shared" si="37"/>
        <v>406.06039095424046</v>
      </c>
      <c r="BM39" s="13">
        <f t="shared" si="18"/>
        <v>5.6772349545232395</v>
      </c>
      <c r="BN39" s="13">
        <f t="shared" si="47"/>
        <v>1.7748691837326502</v>
      </c>
      <c r="BO39" s="13">
        <f t="shared" si="19"/>
        <v>43006.315293184307</v>
      </c>
      <c r="BP39">
        <f t="shared" si="38"/>
        <v>1164.1077149454707</v>
      </c>
      <c r="BQ39" s="13">
        <f t="shared" si="20"/>
        <v>5.6772349545232395</v>
      </c>
      <c r="BR39" s="37">
        <f t="shared" si="39"/>
        <v>185.3773921199064</v>
      </c>
      <c r="BS39" s="13">
        <f t="shared" si="21"/>
        <v>14971.909467399417</v>
      </c>
      <c r="BT39">
        <f t="shared" si="40"/>
        <v>590.02359394151222</v>
      </c>
      <c r="BU39" s="13">
        <f t="shared" si="22"/>
        <v>829.96785815000442</v>
      </c>
      <c r="BV39" s="13">
        <f t="shared" si="48"/>
        <v>185.73807217100443</v>
      </c>
      <c r="BW39" s="13">
        <f t="shared" si="23"/>
        <v>43006.315293184307</v>
      </c>
      <c r="BX39">
        <f t="shared" si="41"/>
        <v>1348.0709179327425</v>
      </c>
      <c r="BY39" s="13">
        <f t="shared" si="24"/>
        <v>829.96785815000442</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25"/>
        <v>1960476164.8783431</v>
      </c>
      <c r="AE40" s="13">
        <f t="shared" si="1"/>
        <v>24953.182445665698</v>
      </c>
      <c r="AF40">
        <f t="shared" si="42"/>
        <v>1960476821.541039</v>
      </c>
      <c r="AG40" s="13">
        <f t="shared" si="2"/>
        <v>1960477212.1249621</v>
      </c>
      <c r="AH40" s="13">
        <f t="shared" si="43"/>
        <v>1960476165.1409183</v>
      </c>
      <c r="AI40" s="13">
        <f t="shared" si="3"/>
        <v>43006.315293184307</v>
      </c>
      <c r="AJ40">
        <f t="shared" si="26"/>
        <v>1960477296.8860576</v>
      </c>
      <c r="AK40" s="13">
        <f t="shared" si="4"/>
        <v>1960477212.1249621</v>
      </c>
      <c r="AL40" s="37">
        <f t="shared" si="27"/>
        <v>628.20614018249455</v>
      </c>
      <c r="AM40" s="13">
        <f t="shared" si="5"/>
        <v>29943.818934798834</v>
      </c>
      <c r="AN40">
        <f t="shared" si="28"/>
        <v>1416.2013753087797</v>
      </c>
      <c r="AO40" s="13">
        <f t="shared" si="6"/>
        <v>2813.5073827337451</v>
      </c>
      <c r="AP40" s="13">
        <f t="shared" si="44"/>
        <v>628.41966277274457</v>
      </c>
      <c r="AQ40" s="13">
        <f t="shared" si="7"/>
        <v>43006.315293184307</v>
      </c>
      <c r="AR40" s="13">
        <f t="shared" si="29"/>
        <v>1760.1648020670686</v>
      </c>
      <c r="AS40" s="38">
        <f t="shared" si="8"/>
        <v>2813.5073827337451</v>
      </c>
      <c r="AT40" s="37">
        <f t="shared" si="30"/>
        <v>391099977.39375615</v>
      </c>
      <c r="AU40" s="13">
        <f t="shared" si="9"/>
        <v>9981.2729782662791</v>
      </c>
      <c r="AV40">
        <f t="shared" si="31"/>
        <v>391100240.05883455</v>
      </c>
      <c r="AW40" s="13">
        <f t="shared" si="10"/>
        <v>391100380.74850065</v>
      </c>
      <c r="AX40" s="13">
        <f t="shared" si="45"/>
        <v>391099977.80348873</v>
      </c>
      <c r="AY40" s="13">
        <f t="shared" si="11"/>
        <v>43006.315293184307</v>
      </c>
      <c r="AZ40">
        <f t="shared" si="32"/>
        <v>391101109.54862803</v>
      </c>
      <c r="BA40" s="13">
        <f t="shared" si="12"/>
        <v>391100380.74850065</v>
      </c>
      <c r="BB40" s="37">
        <f t="shared" si="33"/>
        <v>112.48373176995881</v>
      </c>
      <c r="BC40" s="13">
        <f t="shared" si="13"/>
        <v>14971.909467399417</v>
      </c>
      <c r="BD40">
        <f t="shared" si="34"/>
        <v>506.48134933310138</v>
      </c>
      <c r="BE40" s="13">
        <f t="shared" si="14"/>
        <v>503.35057957927143</v>
      </c>
      <c r="BF40" s="13">
        <f t="shared" si="46"/>
        <v>112.84441182105685</v>
      </c>
      <c r="BG40" s="13">
        <f t="shared" si="15"/>
        <v>43006.315293184307</v>
      </c>
      <c r="BH40">
        <f t="shared" si="35"/>
        <v>1244.5895511153808</v>
      </c>
      <c r="BI40" s="13">
        <f t="shared" si="16"/>
        <v>503.35057957927143</v>
      </c>
      <c r="BJ40" s="37">
        <f t="shared" si="36"/>
        <v>1.4141891326346072</v>
      </c>
      <c r="BK40" s="13">
        <f t="shared" si="17"/>
        <v>14971.909467399417</v>
      </c>
      <c r="BL40">
        <f t="shared" si="37"/>
        <v>395.41180669577716</v>
      </c>
      <c r="BM40" s="13">
        <f t="shared" si="18"/>
        <v>5.6772349545232395</v>
      </c>
      <c r="BN40" s="13">
        <f t="shared" si="47"/>
        <v>1.7748691837326502</v>
      </c>
      <c r="BO40" s="13">
        <f t="shared" si="19"/>
        <v>43006.315293184307</v>
      </c>
      <c r="BP40">
        <f t="shared" si="38"/>
        <v>1133.5200084780565</v>
      </c>
      <c r="BQ40" s="13">
        <f t="shared" si="20"/>
        <v>5.6772349545232395</v>
      </c>
      <c r="BR40" s="37">
        <f t="shared" si="39"/>
        <v>185.3773921199064</v>
      </c>
      <c r="BS40" s="13">
        <f t="shared" si="21"/>
        <v>14971.909467399417</v>
      </c>
      <c r="BT40">
        <f t="shared" si="40"/>
        <v>579.37500968304903</v>
      </c>
      <c r="BU40" s="13">
        <f t="shared" si="22"/>
        <v>829.96785815000442</v>
      </c>
      <c r="BV40" s="13">
        <f t="shared" si="48"/>
        <v>185.73807217100443</v>
      </c>
      <c r="BW40" s="13">
        <f t="shared" si="23"/>
        <v>43006.315293184307</v>
      </c>
      <c r="BX40">
        <f t="shared" si="41"/>
        <v>1317.4832114653284</v>
      </c>
      <c r="BY40" s="13">
        <f t="shared" si="24"/>
        <v>829.96785815000442</v>
      </c>
    </row>
    <row r="41" spans="1:77" x14ac:dyDescent="0.2">
      <c r="A41" s="20" t="s">
        <v>218</v>
      </c>
      <c r="B41" s="95">
        <f>($K$2*'DU LCI'!$I$15+$L$2*'DU LCI'!$M$12+$M$2*'DU LCI'!$P$12)*B38/365</f>
        <v>578.35616438356169</v>
      </c>
      <c r="C41" s="96">
        <f>($K$2*'DU LCI'!$I$15+$L$2*'DU LCI'!$M$12+$M$2*'DU LCI'!$P$12)*C38/365</f>
        <v>578.35616438356169</v>
      </c>
      <c r="D41" s="37">
        <f>($K$8*'DU LCI'!$I$15+$L$8*'DU LCI'!$M$12+$M$8*'DU LCI'!$P$12)*B38/365</f>
        <v>0</v>
      </c>
      <c r="E41" s="13">
        <f>($K$8*'DU LCI'!$I$15+$L$8*'DU LCI'!$M$12+$M$8*'DU LCI'!$P$12)*C38/365</f>
        <v>0</v>
      </c>
      <c r="F41" s="95">
        <f>($K$15*'DU LCI'!$I$15+$L$15*'DU LCI'!$M$12+$M$15*'DU LCI'!$P$12)*D38/365</f>
        <v>283.39452054794521</v>
      </c>
      <c r="G41" s="83">
        <f>($K$15*'DU LCI'!$I$15+$L$15*'DU LCI'!$M$12+$M$15*'DU LCI'!$P$12)*E38/365</f>
        <v>283.39452054794521</v>
      </c>
      <c r="H41" s="95">
        <f>($K$19*'DU LCI'!$I$15+$L$19*'DU LCI'!$M$12+$M$19*'DU LCI'!$P$12)*H38/365</f>
        <v>0</v>
      </c>
      <c r="I41" s="83">
        <f>($K$19*'DU LCI'!$I$15+$L$19*'DU LCI'!$M$12+$M$19*'DU LCI'!$P$12)*I38/365</f>
        <v>0</v>
      </c>
      <c r="J41" s="95">
        <f>($K$23*'DU LCI'!$I$15+$L$23*'DU LCI'!$M$12+$M$23*'DU LCI'!$P$12)*J38/365</f>
        <v>0</v>
      </c>
      <c r="K41" s="83">
        <f>($K$23*'DU LCI'!$I$15+$L$23*'DU LCI'!$M$12+$M$23*'DU LCI'!$P$12)*K38/365</f>
        <v>0</v>
      </c>
      <c r="L41" s="95">
        <f>($K$27*'DU LCI'!$I$15+$L$27*'DU LCI'!$M$12+$M$27*'DU LCI'!$P$12)*L38/365</f>
        <v>0</v>
      </c>
      <c r="M41" s="83">
        <f>($K$27*'DU LCI'!$I$15+$L$27*'DU LCI'!$M$12+$M$27*'DU LCI'!$P$12)*M38/365</f>
        <v>0</v>
      </c>
      <c r="AC41">
        <v>39</v>
      </c>
      <c r="AD41" s="37">
        <f t="shared" si="25"/>
        <v>1960476164.8783431</v>
      </c>
      <c r="AE41" s="13">
        <f t="shared" si="1"/>
        <v>24953.182445665698</v>
      </c>
      <c r="AF41">
        <f t="shared" si="42"/>
        <v>1960476804.7035341</v>
      </c>
      <c r="AG41" s="13">
        <f t="shared" si="2"/>
        <v>1960477212.1249621</v>
      </c>
      <c r="AH41" s="13">
        <f t="shared" si="43"/>
        <v>1960476165.1409183</v>
      </c>
      <c r="AI41" s="13">
        <f t="shared" si="3"/>
        <v>43006.315293184307</v>
      </c>
      <c r="AJ41">
        <f t="shared" si="26"/>
        <v>1960477267.8669515</v>
      </c>
      <c r="AK41" s="13">
        <f t="shared" si="4"/>
        <v>1960477212.1249621</v>
      </c>
      <c r="AL41" s="37">
        <f t="shared" si="27"/>
        <v>628.20614018249455</v>
      </c>
      <c r="AM41" s="13">
        <f t="shared" si="5"/>
        <v>29943.818934798834</v>
      </c>
      <c r="AN41">
        <f t="shared" si="28"/>
        <v>1395.9963692799006</v>
      </c>
      <c r="AO41" s="13">
        <f t="shared" si="6"/>
        <v>2813.5073827337451</v>
      </c>
      <c r="AP41" s="13">
        <f t="shared" si="44"/>
        <v>628.41966277274457</v>
      </c>
      <c r="AQ41" s="13">
        <f t="shared" si="7"/>
        <v>43006.315293184307</v>
      </c>
      <c r="AR41" s="13">
        <f t="shared" si="29"/>
        <v>1731.1456959313164</v>
      </c>
      <c r="AS41" s="38">
        <f t="shared" si="8"/>
        <v>2813.5073827337451</v>
      </c>
      <c r="AT41" s="37">
        <f t="shared" si="30"/>
        <v>391099977.39375615</v>
      </c>
      <c r="AU41" s="13">
        <f t="shared" si="9"/>
        <v>9981.2729782662791</v>
      </c>
      <c r="AV41">
        <f t="shared" si="31"/>
        <v>391100233.32383251</v>
      </c>
      <c r="AW41" s="13">
        <f t="shared" si="10"/>
        <v>391100380.74850065</v>
      </c>
      <c r="AX41" s="13">
        <f t="shared" si="45"/>
        <v>391099977.80348873</v>
      </c>
      <c r="AY41" s="13">
        <f t="shared" si="11"/>
        <v>43006.315293184307</v>
      </c>
      <c r="AZ41">
        <f t="shared" si="32"/>
        <v>391101080.52952188</v>
      </c>
      <c r="BA41" s="13">
        <f t="shared" si="12"/>
        <v>391100380.74850065</v>
      </c>
      <c r="BB41" s="37">
        <f t="shared" si="33"/>
        <v>112.48373176995881</v>
      </c>
      <c r="BC41" s="13">
        <f t="shared" si="13"/>
        <v>14971.909467399417</v>
      </c>
      <c r="BD41">
        <f t="shared" si="34"/>
        <v>496.37884631866183</v>
      </c>
      <c r="BE41" s="13">
        <f t="shared" si="14"/>
        <v>503.35057957927143</v>
      </c>
      <c r="BF41" s="13">
        <f t="shared" si="46"/>
        <v>112.84441182105685</v>
      </c>
      <c r="BG41" s="13">
        <f t="shared" si="15"/>
        <v>43006.315293184307</v>
      </c>
      <c r="BH41">
        <f t="shared" si="35"/>
        <v>1215.5704449796287</v>
      </c>
      <c r="BI41" s="13">
        <f t="shared" si="16"/>
        <v>503.35057957927143</v>
      </c>
      <c r="BJ41" s="37">
        <f t="shared" si="36"/>
        <v>1.4141891326346072</v>
      </c>
      <c r="BK41" s="13">
        <f t="shared" si="17"/>
        <v>14971.909467399417</v>
      </c>
      <c r="BL41">
        <f t="shared" si="37"/>
        <v>385.30930368133761</v>
      </c>
      <c r="BM41" s="13">
        <f t="shared" si="18"/>
        <v>5.6772349545232395</v>
      </c>
      <c r="BN41" s="13">
        <f t="shared" si="47"/>
        <v>1.7748691837326502</v>
      </c>
      <c r="BO41" s="13">
        <f t="shared" si="19"/>
        <v>43006.315293184307</v>
      </c>
      <c r="BP41">
        <f t="shared" si="38"/>
        <v>1104.5009023423045</v>
      </c>
      <c r="BQ41" s="13">
        <f t="shared" si="20"/>
        <v>5.6772349545232395</v>
      </c>
      <c r="BR41" s="37">
        <f t="shared" si="39"/>
        <v>185.3773921199064</v>
      </c>
      <c r="BS41" s="13">
        <f t="shared" si="21"/>
        <v>14971.909467399417</v>
      </c>
      <c r="BT41">
        <f t="shared" si="40"/>
        <v>569.27250666860937</v>
      </c>
      <c r="BU41" s="13">
        <f t="shared" si="22"/>
        <v>829.96785815000442</v>
      </c>
      <c r="BV41" s="13">
        <f t="shared" si="48"/>
        <v>185.73807217100443</v>
      </c>
      <c r="BW41" s="13">
        <f t="shared" si="23"/>
        <v>43006.315293184307</v>
      </c>
      <c r="BX41">
        <f t="shared" si="41"/>
        <v>1288.4641053295763</v>
      </c>
      <c r="BY41" s="13">
        <f t="shared" si="24"/>
        <v>829.96785815000442</v>
      </c>
    </row>
    <row r="42" spans="1:77" x14ac:dyDescent="0.2">
      <c r="A42" t="s">
        <v>92</v>
      </c>
      <c r="B42" s="37">
        <f>(Impact!$B$4-1.3*981.339780982772+1.3*3*10^3)*B37</f>
        <v>26229.351386484283</v>
      </c>
      <c r="C42" s="13">
        <f>(Impact!$C$4-13*981.339780982772+13*3*10^3)*C37</f>
        <v>45021.722893844475</v>
      </c>
      <c r="D42" s="37">
        <f>(Impact!$B$4-1.3*981.339780982772+1.3*3*10^3)*D37</f>
        <v>31475.221663781136</v>
      </c>
      <c r="E42" s="13">
        <f>(Impact!$C$4-13*981.339780982772+13*3*10^3)*E37</f>
        <v>45021.722893844475</v>
      </c>
      <c r="F42" s="37">
        <f>(Impact!$B$4-1.3*981.339780982772+1.3*3*10^3)*F37</f>
        <v>10491.740554593713</v>
      </c>
      <c r="G42" s="13">
        <f>(Impact!$C$4-13*981.339780982772+13*3*10^3)*G37</f>
        <v>45021.722893844475</v>
      </c>
      <c r="H42" s="37">
        <f>(Impact!$B$4-1.3*981.339780982772+1.3*3*10^3)*H37</f>
        <v>15737.610831890568</v>
      </c>
      <c r="I42" s="13">
        <f>(Impact!$C$4-13*981.339780982772+13*3*10^3)*I37</f>
        <v>45021.722893844475</v>
      </c>
      <c r="J42" s="37">
        <f>(Impact!$B$4-1.3*981.339780982772+1.3*3*10^3)*J37</f>
        <v>15737.610831890568</v>
      </c>
      <c r="K42" s="13">
        <f>(Impact!$C$4-13*981.339780982772+13*3*10^3)*K37</f>
        <v>45021.722893844475</v>
      </c>
      <c r="L42" s="37">
        <f>(Impact!$B$4-1.3*981.339780982772+1.3*3*10^3)*L37</f>
        <v>15737.610831890568</v>
      </c>
      <c r="M42" s="13">
        <f>(Impact!$C$4-13*981.339780982772+13*3*10^3)*M37</f>
        <v>45021.722893844475</v>
      </c>
      <c r="N42" t="s">
        <v>27</v>
      </c>
      <c r="AC42">
        <v>40</v>
      </c>
      <c r="AD42" s="37">
        <f t="shared" si="25"/>
        <v>1960476164.8783431</v>
      </c>
      <c r="AE42" s="13">
        <f t="shared" si="1"/>
        <v>24953.182445665698</v>
      </c>
      <c r="AF42">
        <f t="shared" si="42"/>
        <v>1960476788.7079043</v>
      </c>
      <c r="AG42" s="13">
        <f t="shared" si="2"/>
        <v>1960477212.1249621</v>
      </c>
      <c r="AH42" s="13">
        <f t="shared" si="43"/>
        <v>1960476165.1409183</v>
      </c>
      <c r="AI42" s="13">
        <f t="shared" si="3"/>
        <v>43006.315293184307</v>
      </c>
      <c r="AJ42">
        <f t="shared" si="26"/>
        <v>1960477240.2988005</v>
      </c>
      <c r="AK42" s="13">
        <f t="shared" si="4"/>
        <v>1960477212.1249621</v>
      </c>
      <c r="AL42" s="37">
        <f t="shared" si="27"/>
        <v>628.20614018249455</v>
      </c>
      <c r="AM42" s="13">
        <f t="shared" si="5"/>
        <v>29943.818934798834</v>
      </c>
      <c r="AN42">
        <f t="shared" si="28"/>
        <v>1376.8016135524654</v>
      </c>
      <c r="AO42" s="13">
        <f t="shared" si="6"/>
        <v>2813.5073827337451</v>
      </c>
      <c r="AP42" s="13">
        <f t="shared" si="44"/>
        <v>628.41966277274457</v>
      </c>
      <c r="AQ42" s="13">
        <f t="shared" si="7"/>
        <v>43006.315293184307</v>
      </c>
      <c r="AR42" s="13">
        <f t="shared" si="29"/>
        <v>1703.5775451023524</v>
      </c>
      <c r="AS42" s="38">
        <f t="shared" si="8"/>
        <v>2813.5073827337451</v>
      </c>
      <c r="AT42" s="37">
        <f t="shared" si="30"/>
        <v>391099977.39375615</v>
      </c>
      <c r="AU42" s="13">
        <f t="shared" si="9"/>
        <v>9981.2729782662791</v>
      </c>
      <c r="AV42">
        <f t="shared" si="31"/>
        <v>391100226.92558062</v>
      </c>
      <c r="AW42" s="13">
        <f t="shared" si="10"/>
        <v>391100380.74850065</v>
      </c>
      <c r="AX42" s="13">
        <f t="shared" si="45"/>
        <v>391099977.80348873</v>
      </c>
      <c r="AY42" s="13">
        <f t="shared" si="11"/>
        <v>43006.315293184307</v>
      </c>
      <c r="AZ42">
        <f t="shared" si="32"/>
        <v>391101052.96137106</v>
      </c>
      <c r="BA42" s="13">
        <f t="shared" si="12"/>
        <v>391100380.74850065</v>
      </c>
      <c r="BB42" s="37">
        <f t="shared" si="33"/>
        <v>112.48373176995881</v>
      </c>
      <c r="BC42" s="13">
        <f t="shared" si="13"/>
        <v>14971.909467399417</v>
      </c>
      <c r="BD42">
        <f t="shared" si="34"/>
        <v>486.78146845494422</v>
      </c>
      <c r="BE42" s="13">
        <f t="shared" si="14"/>
        <v>503.35057957927143</v>
      </c>
      <c r="BF42" s="13">
        <f t="shared" si="46"/>
        <v>112.84441182105685</v>
      </c>
      <c r="BG42" s="13">
        <f t="shared" si="15"/>
        <v>43006.315293184307</v>
      </c>
      <c r="BH42">
        <f t="shared" si="35"/>
        <v>1188.0022941506645</v>
      </c>
      <c r="BI42" s="13">
        <f t="shared" si="16"/>
        <v>503.35057957927143</v>
      </c>
      <c r="BJ42" s="37">
        <f t="shared" si="36"/>
        <v>1.4141891326346072</v>
      </c>
      <c r="BK42" s="13">
        <f t="shared" si="17"/>
        <v>14971.909467399417</v>
      </c>
      <c r="BL42">
        <f t="shared" si="37"/>
        <v>375.71192581762</v>
      </c>
      <c r="BM42" s="13">
        <f t="shared" si="18"/>
        <v>5.6772349545232395</v>
      </c>
      <c r="BN42" s="13">
        <f t="shared" si="47"/>
        <v>1.7748691837326502</v>
      </c>
      <c r="BO42" s="13">
        <f t="shared" si="19"/>
        <v>43006.315293184307</v>
      </c>
      <c r="BP42">
        <f t="shared" si="38"/>
        <v>1076.9327515133402</v>
      </c>
      <c r="BQ42" s="13">
        <f t="shared" si="20"/>
        <v>5.6772349545232395</v>
      </c>
      <c r="BR42" s="37">
        <f t="shared" si="39"/>
        <v>185.3773921199064</v>
      </c>
      <c r="BS42" s="13">
        <f t="shared" si="21"/>
        <v>14971.909467399417</v>
      </c>
      <c r="BT42">
        <f t="shared" si="40"/>
        <v>559.67512880489176</v>
      </c>
      <c r="BU42" s="13">
        <f t="shared" si="22"/>
        <v>829.96785815000442</v>
      </c>
      <c r="BV42" s="13">
        <f t="shared" si="48"/>
        <v>185.73807217100443</v>
      </c>
      <c r="BW42" s="13">
        <f t="shared" si="23"/>
        <v>43006.315293184307</v>
      </c>
      <c r="BX42">
        <f t="shared" si="41"/>
        <v>1260.8959545006121</v>
      </c>
      <c r="BY42" s="13">
        <f t="shared" si="24"/>
        <v>829.96785815000442</v>
      </c>
    </row>
    <row r="43" spans="1:77" x14ac:dyDescent="0.2">
      <c r="A43" t="s">
        <v>91</v>
      </c>
      <c r="B43" s="37">
        <f>$Y$2*B37</f>
        <v>-1276.168940818585</v>
      </c>
      <c r="C43" s="38">
        <f>$Y$5*C37</f>
        <v>-2015.4076006601699</v>
      </c>
      <c r="D43" s="37">
        <f>$Y$2*D37</f>
        <v>-1531.4027289823021</v>
      </c>
      <c r="E43" s="38">
        <f>$Y$5*E37</f>
        <v>-2015.4076006601699</v>
      </c>
      <c r="F43" s="37">
        <f>$Y$2*F37</f>
        <v>-510.46757632743402</v>
      </c>
      <c r="G43" s="38">
        <f>$Y$5*G37</f>
        <v>-2015.4076006601699</v>
      </c>
      <c r="H43" s="37">
        <f>$Y$2*H37</f>
        <v>-765.70136449115103</v>
      </c>
      <c r="I43" s="38">
        <f>$Y$5*I37</f>
        <v>-2015.4076006601699</v>
      </c>
      <c r="J43" s="37">
        <f>$Y$2*J37</f>
        <v>-765.70136449115103</v>
      </c>
      <c r="K43" s="38">
        <f>$Y$5*K37</f>
        <v>-2015.4076006601699</v>
      </c>
      <c r="L43" s="37">
        <f>$Y$2*L37</f>
        <v>-765.70136449115103</v>
      </c>
      <c r="M43" s="38">
        <f>$Y$5*M37</f>
        <v>-2015.4076006601699</v>
      </c>
      <c r="N43" t="s">
        <v>27</v>
      </c>
      <c r="AC43">
        <v>41</v>
      </c>
      <c r="AD43" s="37">
        <f t="shared" si="25"/>
        <v>1960476164.8783431</v>
      </c>
      <c r="AE43" s="13">
        <f t="shared" si="1"/>
        <v>24953.182445665698</v>
      </c>
      <c r="AF43">
        <f t="shared" si="42"/>
        <v>1960476773.4925492</v>
      </c>
      <c r="AG43" s="13">
        <f t="shared" si="2"/>
        <v>1960477212.1249621</v>
      </c>
      <c r="AH43" s="13">
        <f t="shared" si="43"/>
        <v>1960476165.1409183</v>
      </c>
      <c r="AI43" s="13">
        <f t="shared" si="3"/>
        <v>43006.315293184307</v>
      </c>
      <c r="AJ43">
        <f t="shared" si="26"/>
        <v>1960477214.0754375</v>
      </c>
      <c r="AK43" s="13">
        <f t="shared" si="4"/>
        <v>1960477212.1249621</v>
      </c>
      <c r="AL43" s="37">
        <f t="shared" si="27"/>
        <v>628.20614018249455</v>
      </c>
      <c r="AM43" s="13">
        <f t="shared" si="5"/>
        <v>29943.818934798834</v>
      </c>
      <c r="AN43">
        <f t="shared" si="28"/>
        <v>1358.54318737271</v>
      </c>
      <c r="AO43" s="13">
        <f t="shared" si="6"/>
        <v>2813.5073827337451</v>
      </c>
      <c r="AP43" s="13">
        <f t="shared" si="44"/>
        <v>628.41966277274457</v>
      </c>
      <c r="AQ43" s="13">
        <f t="shared" si="7"/>
        <v>43006.315293184307</v>
      </c>
      <c r="AR43" s="13">
        <f t="shared" si="29"/>
        <v>1677.3541821187032</v>
      </c>
      <c r="AS43" s="38">
        <f t="shared" si="8"/>
        <v>2813.5073827337451</v>
      </c>
      <c r="AT43" s="37">
        <f t="shared" si="30"/>
        <v>391099977.39375615</v>
      </c>
      <c r="AU43" s="13">
        <f t="shared" si="9"/>
        <v>9981.2729782662791</v>
      </c>
      <c r="AV43">
        <f t="shared" si="31"/>
        <v>391100220.83943856</v>
      </c>
      <c r="AW43" s="13">
        <f t="shared" si="10"/>
        <v>391100380.74850065</v>
      </c>
      <c r="AX43" s="13">
        <f t="shared" si="45"/>
        <v>391099977.80348873</v>
      </c>
      <c r="AY43" s="13">
        <f t="shared" si="11"/>
        <v>43006.315293184307</v>
      </c>
      <c r="AZ43">
        <f t="shared" si="32"/>
        <v>391101026.73800808</v>
      </c>
      <c r="BA43" s="13">
        <f t="shared" si="12"/>
        <v>391100380.74850065</v>
      </c>
      <c r="BB43" s="37">
        <f t="shared" si="33"/>
        <v>112.48373176995881</v>
      </c>
      <c r="BC43" s="13">
        <f t="shared" si="13"/>
        <v>14971.909467399417</v>
      </c>
      <c r="BD43">
        <f t="shared" si="34"/>
        <v>477.65225536506654</v>
      </c>
      <c r="BE43" s="13">
        <f t="shared" si="14"/>
        <v>503.35057957927143</v>
      </c>
      <c r="BF43" s="13">
        <f t="shared" si="46"/>
        <v>112.84441182105685</v>
      </c>
      <c r="BG43" s="13">
        <f t="shared" si="15"/>
        <v>43006.315293184307</v>
      </c>
      <c r="BH43">
        <f t="shared" si="35"/>
        <v>1161.7789311670156</v>
      </c>
      <c r="BI43" s="13">
        <f t="shared" si="16"/>
        <v>503.35057957927143</v>
      </c>
      <c r="BJ43" s="37">
        <f t="shared" si="36"/>
        <v>1.4141891326346072</v>
      </c>
      <c r="BK43" s="13">
        <f t="shared" si="17"/>
        <v>14971.909467399417</v>
      </c>
      <c r="BL43">
        <f t="shared" si="37"/>
        <v>366.58271272774232</v>
      </c>
      <c r="BM43" s="13">
        <f t="shared" si="18"/>
        <v>5.6772349545232395</v>
      </c>
      <c r="BN43" s="13">
        <f t="shared" si="47"/>
        <v>1.7748691837326502</v>
      </c>
      <c r="BO43" s="13">
        <f t="shared" si="19"/>
        <v>43006.315293184307</v>
      </c>
      <c r="BP43">
        <f t="shared" si="38"/>
        <v>1050.7093885296913</v>
      </c>
      <c r="BQ43" s="13">
        <f t="shared" si="20"/>
        <v>5.6772349545232395</v>
      </c>
      <c r="BR43" s="37">
        <f t="shared" si="39"/>
        <v>185.3773921199064</v>
      </c>
      <c r="BS43" s="13">
        <f t="shared" si="21"/>
        <v>14971.909467399417</v>
      </c>
      <c r="BT43">
        <f t="shared" si="40"/>
        <v>550.54591571501419</v>
      </c>
      <c r="BU43" s="13">
        <f t="shared" si="22"/>
        <v>829.96785815000442</v>
      </c>
      <c r="BV43" s="13">
        <f t="shared" si="48"/>
        <v>185.73807217100443</v>
      </c>
      <c r="BW43" s="13">
        <f t="shared" si="23"/>
        <v>43006.315293184307</v>
      </c>
      <c r="BX43">
        <f t="shared" si="41"/>
        <v>1234.6725915169632</v>
      </c>
      <c r="BY43" s="13">
        <f t="shared" si="24"/>
        <v>829.96785815000442</v>
      </c>
    </row>
    <row r="44" spans="1:77" x14ac:dyDescent="0.2">
      <c r="A44" t="s">
        <v>93</v>
      </c>
      <c r="B44" s="95">
        <f>B41*($S$2*$Y$9+$T$2*$Y$11+$U$2*$Y$10)*B38</f>
        <v>968718.83330952516</v>
      </c>
      <c r="C44" s="96">
        <f>C41*($S$2*$Y$9+$T$2*$Y$11+$U$2*$Y$10)*C38</f>
        <v>968718.83330952516</v>
      </c>
      <c r="D44" s="95">
        <f>D41*($S$2*$Y$9+$T$2*$Y$11+$U$2*$Y$10)*D38</f>
        <v>0</v>
      </c>
      <c r="E44" s="96">
        <f>E41*($S$2*$Y$9+$T$2*$Y$11+$U$2*$Y$10)*E38</f>
        <v>0</v>
      </c>
      <c r="F44" s="95">
        <f>F41*($S$15*$Y$9+$T$15*$Y$11+$U$15*$Y$10)*F38</f>
        <v>256871.40168586987</v>
      </c>
      <c r="G44" s="96">
        <f>G41*($S$15*$Y$9+$T$15*$Y$11+$U$15*$Y$10)*G38</f>
        <v>256871.40168586987</v>
      </c>
      <c r="H44" s="95">
        <f>H41*($S$19*$Y$9+$T$19*$Y$11+$U$19*$Y$10)*H38</f>
        <v>0</v>
      </c>
      <c r="I44" s="96">
        <f>I41*($S$19*$Y$9+$T$19*$Y$11+$U$19*$Y$10)*I38</f>
        <v>0</v>
      </c>
      <c r="J44" s="95">
        <f>J41*($S$23*$Y$9+$T$23*$Y$11+$U$23*$Y$10)*J38</f>
        <v>0</v>
      </c>
      <c r="K44" s="96">
        <f>K41*($S$23*$Y$9+$T$23*$Y$11+$U$23*$Y$10)*K38</f>
        <v>0</v>
      </c>
      <c r="L44" s="95">
        <f>L41*($S$27*$Y$9+$T$27*$Y$11+$U$27*$Y$10)*L38</f>
        <v>0</v>
      </c>
      <c r="M44" s="96">
        <f>M41*($S$27*$Y$9+$T$27*$Y$11+$U$27*$Y$10)*M38</f>
        <v>0</v>
      </c>
      <c r="N44" t="s">
        <v>27</v>
      </c>
      <c r="AC44">
        <v>42</v>
      </c>
      <c r="AD44" s="37">
        <f t="shared" si="25"/>
        <v>1960476164.8783431</v>
      </c>
      <c r="AE44" s="13">
        <f t="shared" si="1"/>
        <v>24953.182445665698</v>
      </c>
      <c r="AF44">
        <f t="shared" si="42"/>
        <v>1960476759.0017347</v>
      </c>
      <c r="AG44" s="13">
        <f t="shared" si="2"/>
        <v>1960477212.1249621</v>
      </c>
      <c r="AH44" s="13">
        <f t="shared" si="43"/>
        <v>1960476165.1409183</v>
      </c>
      <c r="AI44" s="13">
        <f t="shared" si="3"/>
        <v>43006.315293184307</v>
      </c>
      <c r="AJ44">
        <f t="shared" si="26"/>
        <v>1960477189.1008062</v>
      </c>
      <c r="AK44" s="13">
        <f t="shared" si="4"/>
        <v>1960477212.1249621</v>
      </c>
      <c r="AL44" s="37">
        <f t="shared" si="27"/>
        <v>628.20614018249455</v>
      </c>
      <c r="AM44" s="13">
        <f t="shared" si="5"/>
        <v>29943.818934798834</v>
      </c>
      <c r="AN44">
        <f t="shared" si="28"/>
        <v>1341.1542100586571</v>
      </c>
      <c r="AO44" s="13">
        <f t="shared" si="6"/>
        <v>2813.5073827337451</v>
      </c>
      <c r="AP44" s="13">
        <f t="shared" si="44"/>
        <v>628.41966277274457</v>
      </c>
      <c r="AQ44" s="13">
        <f t="shared" si="7"/>
        <v>43006.315293184307</v>
      </c>
      <c r="AR44" s="13">
        <f t="shared" si="29"/>
        <v>1652.3795507057043</v>
      </c>
      <c r="AS44" s="38">
        <f t="shared" si="8"/>
        <v>2813.5073827337451</v>
      </c>
      <c r="AT44" s="37">
        <f t="shared" si="30"/>
        <v>391099977.39375615</v>
      </c>
      <c r="AU44" s="13">
        <f t="shared" si="9"/>
        <v>9981.2729782662791</v>
      </c>
      <c r="AV44">
        <f t="shared" si="31"/>
        <v>391100215.04311275</v>
      </c>
      <c r="AW44" s="13">
        <f t="shared" si="10"/>
        <v>391100380.74850065</v>
      </c>
      <c r="AX44" s="13">
        <f t="shared" si="45"/>
        <v>391099977.80348873</v>
      </c>
      <c r="AY44" s="13">
        <f t="shared" si="11"/>
        <v>43006.315293184307</v>
      </c>
      <c r="AZ44">
        <f t="shared" si="32"/>
        <v>391101001.76337665</v>
      </c>
      <c r="BA44" s="13">
        <f t="shared" si="12"/>
        <v>391100380.74850065</v>
      </c>
      <c r="BB44" s="37">
        <f t="shared" si="33"/>
        <v>112.48373176995881</v>
      </c>
      <c r="BC44" s="13">
        <f t="shared" si="13"/>
        <v>14971.909467399417</v>
      </c>
      <c r="BD44">
        <f t="shared" si="34"/>
        <v>468.95776670804014</v>
      </c>
      <c r="BE44" s="13">
        <f t="shared" si="14"/>
        <v>503.35057957927143</v>
      </c>
      <c r="BF44" s="13">
        <f t="shared" si="46"/>
        <v>112.84441182105685</v>
      </c>
      <c r="BG44" s="13">
        <f t="shared" si="15"/>
        <v>43006.315293184307</v>
      </c>
      <c r="BH44">
        <f t="shared" si="35"/>
        <v>1136.8042997540165</v>
      </c>
      <c r="BI44" s="13">
        <f t="shared" si="16"/>
        <v>503.35057957927143</v>
      </c>
      <c r="BJ44" s="37">
        <f t="shared" si="36"/>
        <v>1.4141891326346072</v>
      </c>
      <c r="BK44" s="13">
        <f t="shared" si="17"/>
        <v>14971.909467399417</v>
      </c>
      <c r="BL44">
        <f t="shared" si="37"/>
        <v>357.88822407071592</v>
      </c>
      <c r="BM44" s="13">
        <f t="shared" si="18"/>
        <v>5.6772349545232395</v>
      </c>
      <c r="BN44" s="13">
        <f t="shared" si="47"/>
        <v>1.7748691837326502</v>
      </c>
      <c r="BO44" s="13">
        <f t="shared" si="19"/>
        <v>43006.315293184307</v>
      </c>
      <c r="BP44">
        <f t="shared" si="38"/>
        <v>1025.7347571166922</v>
      </c>
      <c r="BQ44" s="13">
        <f t="shared" si="20"/>
        <v>5.6772349545232395</v>
      </c>
      <c r="BR44" s="37">
        <f t="shared" si="39"/>
        <v>185.3773921199064</v>
      </c>
      <c r="BS44" s="13">
        <f t="shared" si="21"/>
        <v>14971.909467399417</v>
      </c>
      <c r="BT44">
        <f t="shared" si="40"/>
        <v>541.85142705798773</v>
      </c>
      <c r="BU44" s="13">
        <f t="shared" si="22"/>
        <v>829.96785815000442</v>
      </c>
      <c r="BV44" s="13">
        <f t="shared" si="48"/>
        <v>185.73807217100443</v>
      </c>
      <c r="BW44" s="13">
        <f t="shared" si="23"/>
        <v>43006.315293184307</v>
      </c>
      <c r="BX44">
        <f t="shared" si="41"/>
        <v>1209.6979601039641</v>
      </c>
      <c r="BY44" s="13">
        <f t="shared" si="24"/>
        <v>829.96785815000442</v>
      </c>
    </row>
    <row r="45" spans="1:77" x14ac:dyDescent="0.2">
      <c r="A45" t="s">
        <v>94</v>
      </c>
      <c r="B45" s="37">
        <f>B41*($S$2*$Y$12+$T$2*$Y$14+$U$2*$Y$13)*B38</f>
        <v>1959507144.8600402</v>
      </c>
      <c r="C45" s="38">
        <f>C41*($S$2*$Y$12+$T$2*$Y$14+$U$2*$Y$13)*C38</f>
        <v>1959507144.8600402</v>
      </c>
      <c r="D45" s="37">
        <f>D41*($S$8*$Y$12+$T$8*$Y$14+$U$8*$Y$13)*D38</f>
        <v>0</v>
      </c>
      <c r="E45" s="38">
        <f>E41*($S$8*$Y$12+$T$8*$Y$14+$U$8*$Y$13)*E38</f>
        <v>0</v>
      </c>
      <c r="F45" s="37">
        <f>F41*($S$15*$Y$12+$T$15*$Y$14+$U$15*$Y$13)*F38</f>
        <v>390842989.98376673</v>
      </c>
      <c r="G45" s="38">
        <f>G41*($S$15*$Y$12+$T$15*$Y$14+$U$15*$Y$13)*G38</f>
        <v>390842989.98376673</v>
      </c>
      <c r="H45" s="37">
        <f>H41*($S$19*$Y$12+$T$19*$Y$14+$U$19*$Y$13)*H38</f>
        <v>0</v>
      </c>
      <c r="I45" s="38">
        <f>I41*($S$19*$Y$12+$T$19*$Y$14+$U$19*$Y$13)*I38</f>
        <v>0</v>
      </c>
      <c r="J45" s="37">
        <f>J41*($S$23*$Y$12+$T$23*$Y$14+$U$23*$Y$13)*J38</f>
        <v>0</v>
      </c>
      <c r="K45" s="38">
        <f>K41*($S$23*$Y$12+$T$23*$Y$14+$U$23*$Y$13)*K38</f>
        <v>0</v>
      </c>
      <c r="L45" s="37">
        <f>L41*($S$27*$Y$12+$T$27*$Y$14+$U$27*$Y$13)*L38</f>
        <v>0</v>
      </c>
      <c r="M45" s="38">
        <f>M41*($S$27*$Y$12+$T$27*$Y$14+$U$27*$Y$13)*M38</f>
        <v>0</v>
      </c>
      <c r="N45" t="s">
        <v>27</v>
      </c>
      <c r="AC45">
        <v>43</v>
      </c>
      <c r="AD45" s="37">
        <f t="shared" si="25"/>
        <v>1960476164.8783431</v>
      </c>
      <c r="AE45" s="13">
        <f t="shared" si="1"/>
        <v>24953.182445665698</v>
      </c>
      <c r="AF45">
        <f t="shared" si="42"/>
        <v>1960476745.1849117</v>
      </c>
      <c r="AG45" s="13">
        <f t="shared" si="2"/>
        <v>1960477212.1249621</v>
      </c>
      <c r="AH45" s="13">
        <f t="shared" si="43"/>
        <v>1960476165.1409183</v>
      </c>
      <c r="AI45" s="13">
        <f t="shared" si="3"/>
        <v>43006.315293184307</v>
      </c>
      <c r="AJ45">
        <f t="shared" si="26"/>
        <v>1960477165.2877855</v>
      </c>
      <c r="AK45" s="13">
        <f t="shared" si="4"/>
        <v>1960477212.1249621</v>
      </c>
      <c r="AL45" s="37">
        <f t="shared" si="27"/>
        <v>628.20614018249455</v>
      </c>
      <c r="AM45" s="13">
        <f t="shared" si="5"/>
        <v>29943.818934798834</v>
      </c>
      <c r="AN45">
        <f t="shared" si="28"/>
        <v>1324.5740223871185</v>
      </c>
      <c r="AO45" s="13">
        <f t="shared" si="6"/>
        <v>2813.5073827337451</v>
      </c>
      <c r="AP45" s="13">
        <f t="shared" si="44"/>
        <v>628.41966277274457</v>
      </c>
      <c r="AQ45" s="13">
        <f t="shared" si="7"/>
        <v>43006.315293184307</v>
      </c>
      <c r="AR45" s="13">
        <f t="shared" si="29"/>
        <v>1628.5665300561004</v>
      </c>
      <c r="AS45" s="38">
        <f t="shared" si="8"/>
        <v>2813.5073827337451</v>
      </c>
      <c r="AT45" s="37">
        <f t="shared" si="30"/>
        <v>391099977.39375615</v>
      </c>
      <c r="AU45" s="13">
        <f t="shared" si="9"/>
        <v>9981.2729782662791</v>
      </c>
      <c r="AV45">
        <f t="shared" si="31"/>
        <v>391100209.51638353</v>
      </c>
      <c r="AW45" s="13">
        <f t="shared" si="10"/>
        <v>391100380.74850065</v>
      </c>
      <c r="AX45" s="13">
        <f t="shared" si="45"/>
        <v>391099977.80348873</v>
      </c>
      <c r="AY45" s="13">
        <f t="shared" si="11"/>
        <v>43006.315293184307</v>
      </c>
      <c r="AZ45">
        <f t="shared" si="32"/>
        <v>391100977.95035601</v>
      </c>
      <c r="BA45" s="13">
        <f t="shared" si="12"/>
        <v>391100380.74850065</v>
      </c>
      <c r="BB45" s="37">
        <f t="shared" si="33"/>
        <v>112.48373176995881</v>
      </c>
      <c r="BC45" s="13">
        <f t="shared" si="13"/>
        <v>14971.909467399417</v>
      </c>
      <c r="BD45">
        <f t="shared" si="34"/>
        <v>460.66767287227083</v>
      </c>
      <c r="BE45" s="13">
        <f t="shared" si="14"/>
        <v>503.35057957927143</v>
      </c>
      <c r="BF45" s="13">
        <f t="shared" si="46"/>
        <v>112.84441182105685</v>
      </c>
      <c r="BG45" s="13">
        <f t="shared" si="15"/>
        <v>43006.315293184307</v>
      </c>
      <c r="BH45">
        <f t="shared" si="35"/>
        <v>1112.9912791044128</v>
      </c>
      <c r="BI45" s="13">
        <f t="shared" si="16"/>
        <v>503.35057957927143</v>
      </c>
      <c r="BJ45" s="37">
        <f t="shared" si="36"/>
        <v>1.4141891326346072</v>
      </c>
      <c r="BK45" s="13">
        <f t="shared" si="17"/>
        <v>14971.909467399417</v>
      </c>
      <c r="BL45">
        <f t="shared" si="37"/>
        <v>349.59813023494661</v>
      </c>
      <c r="BM45" s="13">
        <f t="shared" si="18"/>
        <v>5.6772349545232395</v>
      </c>
      <c r="BN45" s="13">
        <f t="shared" si="47"/>
        <v>1.7748691837326502</v>
      </c>
      <c r="BO45" s="13">
        <f t="shared" si="19"/>
        <v>43006.315293184307</v>
      </c>
      <c r="BP45">
        <f t="shared" si="38"/>
        <v>1001.9217364670886</v>
      </c>
      <c r="BQ45" s="13">
        <f t="shared" si="20"/>
        <v>5.6772349545232395</v>
      </c>
      <c r="BR45" s="37">
        <f t="shared" si="39"/>
        <v>185.3773921199064</v>
      </c>
      <c r="BS45" s="13">
        <f t="shared" si="21"/>
        <v>14971.909467399417</v>
      </c>
      <c r="BT45">
        <f t="shared" si="40"/>
        <v>533.56133322221842</v>
      </c>
      <c r="BU45" s="13">
        <f t="shared" si="22"/>
        <v>829.96785815000442</v>
      </c>
      <c r="BV45" s="13">
        <f t="shared" si="48"/>
        <v>185.73807217100443</v>
      </c>
      <c r="BW45" s="13">
        <f t="shared" si="23"/>
        <v>43006.315293184307</v>
      </c>
      <c r="BX45">
        <f t="shared" si="41"/>
        <v>1185.8849394543604</v>
      </c>
      <c r="BY45" s="13">
        <f t="shared" si="24"/>
        <v>829.96785815000442</v>
      </c>
    </row>
    <row r="46" spans="1:77" x14ac:dyDescent="0.2">
      <c r="A46" t="s">
        <v>75</v>
      </c>
      <c r="B46" s="37">
        <f>'DU LCI'!$C$14*Impact!$B$1*B37</f>
        <v>0.2452624347466692</v>
      </c>
      <c r="C46" s="38">
        <f>'DU LCI'!$D$14*Impact!$B$1*C37*C36</f>
        <v>1.3388443496759352</v>
      </c>
      <c r="D46" s="37">
        <f>'DU LCI'!$C$14*Impact!$B$1*D37</f>
        <v>0.29431492169600304</v>
      </c>
      <c r="E46" s="38">
        <f>'DU LCI'!$D$14*Impact!$B$1*E37*E36</f>
        <v>1.3388443496759352</v>
      </c>
      <c r="F46" s="37">
        <f>'DU LCI'!$C$14*Impact!$B$1*F37</f>
        <v>9.810497389866768E-2</v>
      </c>
      <c r="G46" s="38">
        <f>'DU LCI'!$D$14*Impact!$B$1*G37*G36</f>
        <v>1.3388443496759352</v>
      </c>
      <c r="H46" s="37">
        <f>'DU LCI'!$C$14*Impact!$B$1*H37</f>
        <v>0.14715746084800152</v>
      </c>
      <c r="I46" s="38">
        <f>'DU LCI'!$D$14*Impact!$B$1*I37*I36</f>
        <v>1.3388443496759352</v>
      </c>
      <c r="J46" s="37">
        <f>'DU LCI'!$C$14*Impact!$B$1*J37</f>
        <v>0.14715746084800152</v>
      </c>
      <c r="K46" s="38">
        <f>'DU LCI'!$D$14*Impact!$B$1*K37*K36</f>
        <v>1.3388443496759352</v>
      </c>
      <c r="L46" s="37">
        <f>'DU LCI'!$C$14*Impact!$B$1*L37</f>
        <v>0.14715746084800152</v>
      </c>
      <c r="M46" s="38">
        <f>'DU LCI'!$D$14*Impact!$B$1*M37*M36</f>
        <v>1.3388443496759352</v>
      </c>
      <c r="N46" t="s">
        <v>27</v>
      </c>
      <c r="AC46">
        <v>44</v>
      </c>
      <c r="AD46" s="37">
        <f t="shared" si="25"/>
        <v>1960476164.8783431</v>
      </c>
      <c r="AE46" s="13">
        <f t="shared" si="1"/>
        <v>24953.182445665698</v>
      </c>
      <c r="AF46">
        <f t="shared" si="42"/>
        <v>1960476731.9961259</v>
      </c>
      <c r="AG46" s="13">
        <f t="shared" si="2"/>
        <v>1960477212.1249621</v>
      </c>
      <c r="AH46" s="13">
        <f t="shared" si="43"/>
        <v>1960476165.1409183</v>
      </c>
      <c r="AI46" s="13">
        <f t="shared" si="3"/>
        <v>43006.315293184307</v>
      </c>
      <c r="AJ46">
        <f t="shared" si="26"/>
        <v>1960477142.5571749</v>
      </c>
      <c r="AK46" s="13">
        <f t="shared" si="4"/>
        <v>1960477212.1249621</v>
      </c>
      <c r="AL46" s="37">
        <f t="shared" si="27"/>
        <v>628.20614018249455</v>
      </c>
      <c r="AM46" s="13">
        <f t="shared" si="5"/>
        <v>29943.818934798834</v>
      </c>
      <c r="AN46">
        <f t="shared" si="28"/>
        <v>1308.7474796097408</v>
      </c>
      <c r="AO46" s="13">
        <f t="shared" si="6"/>
        <v>2813.5073827337451</v>
      </c>
      <c r="AP46" s="13">
        <f t="shared" si="44"/>
        <v>628.41966277274457</v>
      </c>
      <c r="AQ46" s="13">
        <f t="shared" si="7"/>
        <v>43006.315293184307</v>
      </c>
      <c r="AR46" s="13">
        <f t="shared" si="29"/>
        <v>1605.8359194360241</v>
      </c>
      <c r="AS46" s="38">
        <f t="shared" si="8"/>
        <v>2813.5073827337451</v>
      </c>
      <c r="AT46" s="37">
        <f t="shared" si="30"/>
        <v>391099977.39375615</v>
      </c>
      <c r="AU46" s="13">
        <f t="shared" si="9"/>
        <v>9981.2729782662791</v>
      </c>
      <c r="AV46">
        <f t="shared" si="31"/>
        <v>391100204.24086928</v>
      </c>
      <c r="AW46" s="13">
        <f t="shared" si="10"/>
        <v>391100380.74850065</v>
      </c>
      <c r="AX46" s="13">
        <f t="shared" si="45"/>
        <v>391099977.80348873</v>
      </c>
      <c r="AY46" s="13">
        <f t="shared" si="11"/>
        <v>43006.315293184307</v>
      </c>
      <c r="AZ46">
        <f t="shared" si="32"/>
        <v>391100955.2197454</v>
      </c>
      <c r="BA46" s="13">
        <f t="shared" si="12"/>
        <v>391100380.74850065</v>
      </c>
      <c r="BB46" s="37">
        <f t="shared" si="33"/>
        <v>112.48373176995881</v>
      </c>
      <c r="BC46" s="13">
        <f t="shared" si="13"/>
        <v>14971.909467399417</v>
      </c>
      <c r="BD46">
        <f t="shared" si="34"/>
        <v>452.75440148358194</v>
      </c>
      <c r="BE46" s="13">
        <f t="shared" si="14"/>
        <v>503.35057957927143</v>
      </c>
      <c r="BF46" s="13">
        <f t="shared" si="46"/>
        <v>112.84441182105685</v>
      </c>
      <c r="BG46" s="13">
        <f t="shared" si="15"/>
        <v>43006.315293184307</v>
      </c>
      <c r="BH46">
        <f t="shared" si="35"/>
        <v>1090.2606684843365</v>
      </c>
      <c r="BI46" s="13">
        <f t="shared" si="16"/>
        <v>503.35057957927143</v>
      </c>
      <c r="BJ46" s="37">
        <f t="shared" si="36"/>
        <v>1.4141891326346072</v>
      </c>
      <c r="BK46" s="13">
        <f t="shared" si="17"/>
        <v>14971.909467399417</v>
      </c>
      <c r="BL46">
        <f t="shared" si="37"/>
        <v>341.68485884625773</v>
      </c>
      <c r="BM46" s="13">
        <f t="shared" si="18"/>
        <v>5.6772349545232395</v>
      </c>
      <c r="BN46" s="13">
        <f t="shared" si="47"/>
        <v>1.7748691837326502</v>
      </c>
      <c r="BO46" s="13">
        <f t="shared" si="19"/>
        <v>43006.315293184307</v>
      </c>
      <c r="BP46">
        <f t="shared" si="38"/>
        <v>979.19112584701236</v>
      </c>
      <c r="BQ46" s="13">
        <f t="shared" si="20"/>
        <v>5.6772349545232395</v>
      </c>
      <c r="BR46" s="37">
        <f t="shared" si="39"/>
        <v>185.3773921199064</v>
      </c>
      <c r="BS46" s="13">
        <f t="shared" si="21"/>
        <v>14971.909467399417</v>
      </c>
      <c r="BT46">
        <f t="shared" si="40"/>
        <v>525.64806183352948</v>
      </c>
      <c r="BU46" s="13">
        <f t="shared" si="22"/>
        <v>829.96785815000442</v>
      </c>
      <c r="BV46" s="13">
        <f t="shared" si="48"/>
        <v>185.73807217100443</v>
      </c>
      <c r="BW46" s="13">
        <f t="shared" si="23"/>
        <v>43006.315293184307</v>
      </c>
      <c r="BX46">
        <f t="shared" si="41"/>
        <v>1163.1543288342841</v>
      </c>
      <c r="BY46" s="13">
        <f t="shared" si="24"/>
        <v>829.96785815000442</v>
      </c>
    </row>
    <row r="47" spans="1:77" x14ac:dyDescent="0.2">
      <c r="A47" s="20" t="s">
        <v>215</v>
      </c>
      <c r="B47" s="35"/>
      <c r="C47" s="38">
        <f>'DU LCI'!$D$15*Impact!$B$1*C37*C36</f>
        <v>0.50783751194604454</v>
      </c>
      <c r="D47" s="35"/>
      <c r="E47" s="38">
        <f>'DU LCI'!$D$15*Impact!$B$1*E37*E36</f>
        <v>0.50783751194604454</v>
      </c>
      <c r="F47" s="35"/>
      <c r="G47" s="38">
        <f>'DU LCI'!$D$15*Impact!$B$1*G37*G36</f>
        <v>0.50783751194604454</v>
      </c>
      <c r="H47" s="35"/>
      <c r="I47" s="38">
        <f>'DU LCI'!$D$15*Impact!$B$1*I37*I36</f>
        <v>0.50783751194604454</v>
      </c>
      <c r="J47" s="35"/>
      <c r="K47" s="38">
        <f>'DU LCI'!$D$15*Impact!$B$1*K37*K36</f>
        <v>0.50783751194604454</v>
      </c>
      <c r="L47" s="35"/>
      <c r="M47" s="38">
        <f>'DU LCI'!$D$15*Impact!$B$1*M37*M36</f>
        <v>0.50783751194604454</v>
      </c>
      <c r="N47" t="s">
        <v>27</v>
      </c>
      <c r="AC47">
        <v>45</v>
      </c>
      <c r="AD47" s="37">
        <f t="shared" si="25"/>
        <v>1960476164.8783431</v>
      </c>
      <c r="AE47" s="13">
        <f t="shared" si="1"/>
        <v>24953.182445665698</v>
      </c>
      <c r="AF47">
        <f t="shared" si="42"/>
        <v>1960476719.3935087</v>
      </c>
      <c r="AG47" s="13">
        <f t="shared" si="2"/>
        <v>1960477212.1249621</v>
      </c>
      <c r="AH47" s="13">
        <f t="shared" si="43"/>
        <v>1960476165.1409183</v>
      </c>
      <c r="AI47" s="13">
        <f t="shared" si="3"/>
        <v>43006.315293184307</v>
      </c>
      <c r="AJ47">
        <f t="shared" si="26"/>
        <v>1960477120.8368137</v>
      </c>
      <c r="AK47" s="13">
        <f t="shared" si="4"/>
        <v>1960477212.1249621</v>
      </c>
      <c r="AL47" s="37">
        <f t="shared" si="27"/>
        <v>628.20614018249455</v>
      </c>
      <c r="AM47" s="13">
        <f t="shared" si="5"/>
        <v>29943.818934798834</v>
      </c>
      <c r="AN47">
        <f t="shared" si="28"/>
        <v>1293.6243387335799</v>
      </c>
      <c r="AO47" s="13">
        <f t="shared" si="6"/>
        <v>2813.5073827337451</v>
      </c>
      <c r="AP47" s="13">
        <f t="shared" si="44"/>
        <v>628.41966277274457</v>
      </c>
      <c r="AQ47" s="13">
        <f t="shared" si="7"/>
        <v>43006.315293184307</v>
      </c>
      <c r="AR47" s="13">
        <f t="shared" si="29"/>
        <v>1584.1155581768403</v>
      </c>
      <c r="AS47" s="38">
        <f t="shared" si="8"/>
        <v>2813.5073827337451</v>
      </c>
      <c r="AT47" s="37">
        <f t="shared" si="30"/>
        <v>391099977.39375615</v>
      </c>
      <c r="AU47" s="13">
        <f t="shared" si="9"/>
        <v>9981.2729782662791</v>
      </c>
      <c r="AV47">
        <f t="shared" si="31"/>
        <v>391100199.19982231</v>
      </c>
      <c r="AW47" s="13">
        <f t="shared" si="10"/>
        <v>391100380.74850065</v>
      </c>
      <c r="AX47" s="13">
        <f t="shared" si="45"/>
        <v>391099977.80348873</v>
      </c>
      <c r="AY47" s="13">
        <f t="shared" si="11"/>
        <v>43006.315293184307</v>
      </c>
      <c r="AZ47">
        <f t="shared" si="32"/>
        <v>391100933.49938416</v>
      </c>
      <c r="BA47" s="13">
        <f t="shared" si="12"/>
        <v>391100380.74850065</v>
      </c>
      <c r="BB47" s="37">
        <f t="shared" si="33"/>
        <v>112.48373176995881</v>
      </c>
      <c r="BC47" s="13">
        <f t="shared" si="13"/>
        <v>14971.909467399417</v>
      </c>
      <c r="BD47">
        <f t="shared" si="34"/>
        <v>445.19283104550141</v>
      </c>
      <c r="BE47" s="13">
        <f t="shared" si="14"/>
        <v>503.35057957927143</v>
      </c>
      <c r="BF47" s="13">
        <f t="shared" si="46"/>
        <v>112.84441182105685</v>
      </c>
      <c r="BG47" s="13">
        <f t="shared" si="15"/>
        <v>43006.315293184307</v>
      </c>
      <c r="BH47">
        <f t="shared" si="35"/>
        <v>1068.5403072251527</v>
      </c>
      <c r="BI47" s="13">
        <f t="shared" si="16"/>
        <v>503.35057957927143</v>
      </c>
      <c r="BJ47" s="37">
        <f t="shared" si="36"/>
        <v>1.4141891326346072</v>
      </c>
      <c r="BK47" s="13">
        <f t="shared" si="17"/>
        <v>14971.909467399417</v>
      </c>
      <c r="BL47">
        <f t="shared" si="37"/>
        <v>334.12328840817719</v>
      </c>
      <c r="BM47" s="13">
        <f t="shared" si="18"/>
        <v>5.6772349545232395</v>
      </c>
      <c r="BN47" s="13">
        <f t="shared" si="47"/>
        <v>1.7748691837326502</v>
      </c>
      <c r="BO47" s="13">
        <f t="shared" si="19"/>
        <v>43006.315293184307</v>
      </c>
      <c r="BP47">
        <f t="shared" si="38"/>
        <v>957.4707645878284</v>
      </c>
      <c r="BQ47" s="13">
        <f t="shared" si="20"/>
        <v>5.6772349545232395</v>
      </c>
      <c r="BR47" s="37">
        <f t="shared" si="39"/>
        <v>185.3773921199064</v>
      </c>
      <c r="BS47" s="13">
        <f t="shared" si="21"/>
        <v>14971.909467399417</v>
      </c>
      <c r="BT47">
        <f t="shared" si="40"/>
        <v>518.086491395449</v>
      </c>
      <c r="BU47" s="13">
        <f t="shared" si="22"/>
        <v>829.96785815000442</v>
      </c>
      <c r="BV47" s="13">
        <f t="shared" si="48"/>
        <v>185.73807217100443</v>
      </c>
      <c r="BW47" s="13">
        <f t="shared" si="23"/>
        <v>43006.315293184307</v>
      </c>
      <c r="BX47">
        <f t="shared" si="41"/>
        <v>1141.4339675751003</v>
      </c>
      <c r="BY47" s="13">
        <f t="shared" si="24"/>
        <v>829.96785815000442</v>
      </c>
    </row>
    <row r="48" spans="1:77" x14ac:dyDescent="0.2">
      <c r="A48" s="20" t="s">
        <v>95</v>
      </c>
      <c r="B48" s="37">
        <f t="shared" ref="B48:M48" si="61">B40</f>
        <v>300.93973104963089</v>
      </c>
      <c r="C48" s="38">
        <f t="shared" si="61"/>
        <v>300.93973104963089</v>
      </c>
      <c r="D48" s="37">
        <f t="shared" si="61"/>
        <v>627.91182526079854</v>
      </c>
      <c r="E48" s="38">
        <f t="shared" si="61"/>
        <v>627.91182526079854</v>
      </c>
      <c r="F48" s="37">
        <f t="shared" si="61"/>
        <v>115.91019859005863</v>
      </c>
      <c r="G48" s="38">
        <f t="shared" si="61"/>
        <v>115.91019859005863</v>
      </c>
      <c r="H48" s="37">
        <f t="shared" si="61"/>
        <v>112.3365743091108</v>
      </c>
      <c r="I48" s="38">
        <f t="shared" si="61"/>
        <v>112.3365743091108</v>
      </c>
      <c r="J48" s="37">
        <f t="shared" si="61"/>
        <v>1.2670316717866057</v>
      </c>
      <c r="K48" s="38">
        <f t="shared" si="61"/>
        <v>1.2670316717866057</v>
      </c>
      <c r="L48" s="37">
        <f t="shared" si="61"/>
        <v>185.2302346590584</v>
      </c>
      <c r="M48" s="38">
        <f t="shared" si="61"/>
        <v>185.2302346590584</v>
      </c>
      <c r="N48" t="s">
        <v>27</v>
      </c>
      <c r="AC48">
        <v>46</v>
      </c>
      <c r="AD48" s="37">
        <f t="shared" si="25"/>
        <v>1960476164.8783431</v>
      </c>
      <c r="AE48" s="13">
        <f t="shared" si="1"/>
        <v>24953.182445665698</v>
      </c>
      <c r="AF48">
        <f t="shared" si="42"/>
        <v>1960476707.3388309</v>
      </c>
      <c r="AG48" s="13">
        <f t="shared" si="2"/>
        <v>1960477212.1249621</v>
      </c>
      <c r="AH48" s="13">
        <f t="shared" si="43"/>
        <v>1960476165.1409183</v>
      </c>
      <c r="AI48" s="13">
        <f t="shared" si="3"/>
        <v>43006.315293184307</v>
      </c>
      <c r="AJ48">
        <f t="shared" si="26"/>
        <v>1960477100.060816</v>
      </c>
      <c r="AK48" s="13">
        <f t="shared" si="4"/>
        <v>1960477212.1249621</v>
      </c>
      <c r="AL48" s="37">
        <f t="shared" si="27"/>
        <v>628.20614018249455</v>
      </c>
      <c r="AM48" s="13">
        <f t="shared" si="5"/>
        <v>29943.818934798834</v>
      </c>
      <c r="AN48">
        <f t="shared" si="28"/>
        <v>1279.1587257215997</v>
      </c>
      <c r="AO48" s="13">
        <f t="shared" si="6"/>
        <v>2813.5073827337451</v>
      </c>
      <c r="AP48" s="13">
        <f t="shared" si="44"/>
        <v>628.41966277274457</v>
      </c>
      <c r="AQ48" s="13">
        <f t="shared" si="7"/>
        <v>43006.315293184307</v>
      </c>
      <c r="AR48" s="13">
        <f t="shared" si="29"/>
        <v>1563.3395604506643</v>
      </c>
      <c r="AS48" s="38">
        <f t="shared" si="8"/>
        <v>2813.5073827337451</v>
      </c>
      <c r="AT48" s="37">
        <f t="shared" si="30"/>
        <v>391099977.39375615</v>
      </c>
      <c r="AU48" s="13">
        <f t="shared" si="9"/>
        <v>9981.2729782662791</v>
      </c>
      <c r="AV48">
        <f t="shared" si="31"/>
        <v>391100194.37795132</v>
      </c>
      <c r="AW48" s="13">
        <f t="shared" si="10"/>
        <v>391100380.74850065</v>
      </c>
      <c r="AX48" s="13">
        <f t="shared" si="45"/>
        <v>391099977.80348873</v>
      </c>
      <c r="AY48" s="13">
        <f t="shared" si="11"/>
        <v>43006.315293184307</v>
      </c>
      <c r="AZ48">
        <f t="shared" si="32"/>
        <v>391100912.72338641</v>
      </c>
      <c r="BA48" s="13">
        <f t="shared" si="12"/>
        <v>391100380.74850065</v>
      </c>
      <c r="BB48" s="37">
        <f t="shared" si="33"/>
        <v>112.48373176995881</v>
      </c>
      <c r="BC48" s="13">
        <f t="shared" si="13"/>
        <v>14971.909467399417</v>
      </c>
      <c r="BD48">
        <f t="shared" si="34"/>
        <v>437.96002453951132</v>
      </c>
      <c r="BE48" s="13">
        <f t="shared" si="14"/>
        <v>503.35057957927143</v>
      </c>
      <c r="BF48" s="13">
        <f t="shared" si="46"/>
        <v>112.84441182105685</v>
      </c>
      <c r="BG48" s="13">
        <f t="shared" si="15"/>
        <v>43006.315293184307</v>
      </c>
      <c r="BH48">
        <f t="shared" si="35"/>
        <v>1047.7643094989767</v>
      </c>
      <c r="BI48" s="13">
        <f t="shared" si="16"/>
        <v>503.35057957927143</v>
      </c>
      <c r="BJ48" s="37">
        <f t="shared" si="36"/>
        <v>1.4141891326346072</v>
      </c>
      <c r="BK48" s="13">
        <f t="shared" si="17"/>
        <v>14971.909467399417</v>
      </c>
      <c r="BL48">
        <f t="shared" si="37"/>
        <v>326.8904819021871</v>
      </c>
      <c r="BM48" s="13">
        <f t="shared" si="18"/>
        <v>5.6772349545232395</v>
      </c>
      <c r="BN48" s="13">
        <f t="shared" si="47"/>
        <v>1.7748691837326502</v>
      </c>
      <c r="BO48" s="13">
        <f t="shared" si="19"/>
        <v>43006.315293184307</v>
      </c>
      <c r="BP48">
        <f t="shared" si="38"/>
        <v>936.6947668616524</v>
      </c>
      <c r="BQ48" s="13">
        <f t="shared" si="20"/>
        <v>5.6772349545232395</v>
      </c>
      <c r="BR48" s="37">
        <f t="shared" si="39"/>
        <v>185.3773921199064</v>
      </c>
      <c r="BS48" s="13">
        <f t="shared" si="21"/>
        <v>14971.909467399417</v>
      </c>
      <c r="BT48">
        <f t="shared" si="40"/>
        <v>510.85368488945892</v>
      </c>
      <c r="BU48" s="13">
        <f t="shared" si="22"/>
        <v>829.96785815000442</v>
      </c>
      <c r="BV48" s="13">
        <f t="shared" si="48"/>
        <v>185.73807217100443</v>
      </c>
      <c r="BW48" s="13">
        <f t="shared" si="23"/>
        <v>43006.315293184307</v>
      </c>
      <c r="BX48">
        <f t="shared" si="41"/>
        <v>1120.657969848924</v>
      </c>
      <c r="BY48" s="13">
        <f t="shared" si="24"/>
        <v>829.96785815000442</v>
      </c>
    </row>
    <row r="49" spans="1:77" x14ac:dyDescent="0.2">
      <c r="A49" s="52" t="s">
        <v>252</v>
      </c>
      <c r="B49" s="37">
        <f>(B39*$Y$17-B48)</f>
        <v>1047.4918814850989</v>
      </c>
      <c r="C49" s="38">
        <f t="shared" ref="C49:M49" si="62">(C39*$Y$17-C48)</f>
        <v>1047.4918814850989</v>
      </c>
      <c r="D49" s="37">
        <f t="shared" si="62"/>
        <v>2185.5955574729464</v>
      </c>
      <c r="E49" s="38">
        <f t="shared" si="62"/>
        <v>2185.5955574729464</v>
      </c>
      <c r="F49" s="37">
        <f t="shared" si="62"/>
        <v>403.45284944907542</v>
      </c>
      <c r="G49" s="38">
        <f t="shared" si="62"/>
        <v>403.45284944907542</v>
      </c>
      <c r="H49" s="37">
        <f t="shared" si="62"/>
        <v>391.01400527016062</v>
      </c>
      <c r="I49" s="38">
        <f t="shared" si="62"/>
        <v>391.01400527016062</v>
      </c>
      <c r="J49" s="37">
        <f>(J39*$Y$17-J48)</f>
        <v>4.4102032827366333</v>
      </c>
      <c r="K49" s="38">
        <f t="shared" si="62"/>
        <v>4.4102032827366333</v>
      </c>
      <c r="L49" s="37">
        <f t="shared" si="62"/>
        <v>644.73762349094602</v>
      </c>
      <c r="M49" s="38">
        <f t="shared" si="62"/>
        <v>644.73762349094602</v>
      </c>
      <c r="N49" t="s">
        <v>27</v>
      </c>
      <c r="AC49">
        <v>47</v>
      </c>
      <c r="AD49" s="37">
        <f t="shared" si="25"/>
        <v>1960476164.8783431</v>
      </c>
      <c r="AE49" s="13">
        <f t="shared" si="1"/>
        <v>24953.182445665698</v>
      </c>
      <c r="AF49">
        <f t="shared" si="42"/>
        <v>1960476695.7971187</v>
      </c>
      <c r="AG49" s="13">
        <f t="shared" si="2"/>
        <v>1960477212.1249621</v>
      </c>
      <c r="AH49" s="13">
        <f t="shared" si="43"/>
        <v>1960476165.1409183</v>
      </c>
      <c r="AI49" s="13">
        <f t="shared" si="3"/>
        <v>43006.315293184307</v>
      </c>
      <c r="AJ49">
        <f t="shared" si="26"/>
        <v>1960477080.1689031</v>
      </c>
      <c r="AK49" s="13">
        <f t="shared" si="4"/>
        <v>1960477212.1249621</v>
      </c>
      <c r="AL49" s="37">
        <f t="shared" si="27"/>
        <v>628.20614018249455</v>
      </c>
      <c r="AM49" s="13">
        <f t="shared" si="5"/>
        <v>29943.818934798834</v>
      </c>
      <c r="AN49">
        <f t="shared" si="28"/>
        <v>1265.3086707101293</v>
      </c>
      <c r="AO49" s="13">
        <f t="shared" si="6"/>
        <v>2813.5073827337451</v>
      </c>
      <c r="AP49" s="13">
        <f t="shared" si="44"/>
        <v>628.41966277274457</v>
      </c>
      <c r="AQ49" s="13">
        <f t="shared" si="7"/>
        <v>43006.315293184307</v>
      </c>
      <c r="AR49" s="13">
        <f t="shared" si="29"/>
        <v>1543.4476477341127</v>
      </c>
      <c r="AS49" s="38">
        <f t="shared" si="8"/>
        <v>2813.5073827337451</v>
      </c>
      <c r="AT49" s="37">
        <f t="shared" si="30"/>
        <v>391099977.39375615</v>
      </c>
      <c r="AU49" s="13">
        <f t="shared" si="9"/>
        <v>9981.2729782662791</v>
      </c>
      <c r="AV49">
        <f t="shared" si="31"/>
        <v>391100189.76126635</v>
      </c>
      <c r="AW49" s="13">
        <f t="shared" si="10"/>
        <v>391100380.74850065</v>
      </c>
      <c r="AX49" s="13">
        <f t="shared" si="45"/>
        <v>391099977.80348873</v>
      </c>
      <c r="AY49" s="13">
        <f t="shared" si="11"/>
        <v>43006.315293184307</v>
      </c>
      <c r="AZ49">
        <f t="shared" si="32"/>
        <v>391100892.83147371</v>
      </c>
      <c r="BA49" s="13">
        <f t="shared" si="12"/>
        <v>391100380.74850065</v>
      </c>
      <c r="BB49" s="37">
        <f t="shared" si="33"/>
        <v>112.48373176995881</v>
      </c>
      <c r="BC49" s="13">
        <f t="shared" si="13"/>
        <v>14971.909467399417</v>
      </c>
      <c r="BD49">
        <f t="shared" si="34"/>
        <v>431.03499703377616</v>
      </c>
      <c r="BE49" s="13">
        <f t="shared" si="14"/>
        <v>503.35057957927143</v>
      </c>
      <c r="BF49" s="13">
        <f t="shared" si="46"/>
        <v>112.84441182105685</v>
      </c>
      <c r="BG49" s="13">
        <f t="shared" si="15"/>
        <v>43006.315293184307</v>
      </c>
      <c r="BH49">
        <f t="shared" si="35"/>
        <v>1027.8723967824251</v>
      </c>
      <c r="BI49" s="13">
        <f t="shared" si="16"/>
        <v>503.35057957927143</v>
      </c>
      <c r="BJ49" s="37">
        <f t="shared" si="36"/>
        <v>1.4141891326346072</v>
      </c>
      <c r="BK49" s="13">
        <f t="shared" si="17"/>
        <v>14971.909467399417</v>
      </c>
      <c r="BL49">
        <f t="shared" si="37"/>
        <v>319.96545439645195</v>
      </c>
      <c r="BM49" s="13">
        <f t="shared" si="18"/>
        <v>5.6772349545232395</v>
      </c>
      <c r="BN49" s="13">
        <f t="shared" si="47"/>
        <v>1.7748691837326502</v>
      </c>
      <c r="BO49" s="13">
        <f t="shared" si="19"/>
        <v>43006.315293184307</v>
      </c>
      <c r="BP49">
        <f t="shared" si="38"/>
        <v>916.80285414510092</v>
      </c>
      <c r="BQ49" s="13">
        <f t="shared" si="20"/>
        <v>5.6772349545232395</v>
      </c>
      <c r="BR49" s="37">
        <f t="shared" si="39"/>
        <v>185.3773921199064</v>
      </c>
      <c r="BS49" s="13">
        <f t="shared" si="21"/>
        <v>14971.909467399417</v>
      </c>
      <c r="BT49">
        <f t="shared" si="40"/>
        <v>503.92865738372376</v>
      </c>
      <c r="BU49" s="13">
        <f t="shared" si="22"/>
        <v>829.96785815000442</v>
      </c>
      <c r="BV49" s="13">
        <f t="shared" si="48"/>
        <v>185.73807217100443</v>
      </c>
      <c r="BW49" s="13">
        <f t="shared" si="23"/>
        <v>43006.315293184307</v>
      </c>
      <c r="BX49">
        <f t="shared" si="41"/>
        <v>1100.7660571323727</v>
      </c>
      <c r="BY49" s="13">
        <f t="shared" si="24"/>
        <v>829.96785815000442</v>
      </c>
    </row>
    <row r="50" spans="1:77" x14ac:dyDescent="0.2">
      <c r="A50" s="20" t="s">
        <v>163</v>
      </c>
      <c r="B50" s="44">
        <f>'Annulized cost'!B$5*B37/(((B49-AD2)*365-SUM(B42:B43)/'DU LCI'!C9)*10^-3)</f>
        <v>-4.3926980678856808E-4</v>
      </c>
      <c r="C50" s="45">
        <f>'Annulized cost'!$C5*C37/(((C49-AH2)*365-SUM(C42:C43)/'DU LCI'!D9)*10^-3)</f>
        <v>-3.5602061352952549E-4</v>
      </c>
      <c r="D50" s="44">
        <f>'Annulized cost'!$B5*D37/(((D49-AL2)*365-SUM(D42:D43)/'DU LCI'!C9)*10^-3)</f>
        <v>667.06856426430386</v>
      </c>
      <c r="E50" s="45">
        <f>'Annulized cost'!$C5*E37/(((E49-AP2)*365-SUM(E42:E43)/'DU LCI'!D9)*10^-3)</f>
        <v>450.17119588636524</v>
      </c>
      <c r="F50" s="44">
        <f>'Annulized cost'!$B5*F37/(((F49-AT2)*365-SUM(F42:F43)/'DU LCI'!C9)*10^-3)</f>
        <v>-8.8077572095736042E-4</v>
      </c>
      <c r="G50" s="45">
        <f>'Annulized cost'!$C5*G37/(((G49-AX2)*365-SUM(G42:G43)/'DU LCI'!D9)*10^-3)</f>
        <v>-1.7846338640232671E-3</v>
      </c>
      <c r="H50" s="44">
        <f>'Annulized cost'!$B5*H37/(((H49-BB2)*365-SUM(H42:H43)/'DU LCI'!C9)*10^-3)</f>
        <v>1882.8465062028126</v>
      </c>
      <c r="I50" s="45">
        <f>'Annulized cost'!$C5*I37/(((I49-BF2)*365-SUM(I42:I43)/'DU LCI'!D9)*10^-3)</f>
        <v>2571.2892685867691</v>
      </c>
      <c r="J50" s="44">
        <f>'Annulized cost'!$B5*J37/(((J49-BJ2)*365-SUM(J42:J43)/'DU LCI'!C9)*10^-3)</f>
        <v>-467236.09483904921</v>
      </c>
      <c r="K50" s="45">
        <f>'Annulized cost'!$C5*K37/(((K49-BN2)*365-SUM(K42:K43)/'DU LCI'!D9)*10^-3)</f>
        <v>-170780.10752535693</v>
      </c>
      <c r="L50" s="44">
        <f>'Annulized cost'!$B5*L37/(((L49-BR2)*365-SUM(L42:L43)/'DU LCI'!C9)*10^-3)</f>
        <v>1134.9743077149651</v>
      </c>
      <c r="M50" s="45">
        <f>'Annulized cost'!$C5*M37/(((M49-BV2)*365-SUM(M42:M43)/'DU LCI'!D9)*10^-3)</f>
        <v>1543.233775676174</v>
      </c>
      <c r="N50" s="20" t="s">
        <v>214</v>
      </c>
      <c r="AC50">
        <v>48</v>
      </c>
      <c r="AD50" s="37">
        <f t="shared" si="25"/>
        <v>1960476164.8783431</v>
      </c>
      <c r="AE50" s="13">
        <f t="shared" si="1"/>
        <v>24953.182445665698</v>
      </c>
      <c r="AF50">
        <f t="shared" si="42"/>
        <v>1960476684.7363107</v>
      </c>
      <c r="AG50" s="13">
        <f t="shared" si="2"/>
        <v>1960477212.1249621</v>
      </c>
      <c r="AH50" s="13">
        <f t="shared" si="43"/>
        <v>1960476165.1409183</v>
      </c>
      <c r="AI50" s="13">
        <f t="shared" si="3"/>
        <v>43006.315293184307</v>
      </c>
      <c r="AJ50">
        <f t="shared" si="26"/>
        <v>1960477061.1058202</v>
      </c>
      <c r="AK50" s="13">
        <f t="shared" si="4"/>
        <v>1960477212.1249621</v>
      </c>
      <c r="AL50" s="37">
        <f t="shared" si="27"/>
        <v>628.20614018249455</v>
      </c>
      <c r="AM50" s="13">
        <f t="shared" si="5"/>
        <v>29943.818934798834</v>
      </c>
      <c r="AN50">
        <f t="shared" si="28"/>
        <v>1252.0357013241369</v>
      </c>
      <c r="AO50" s="13">
        <f t="shared" si="6"/>
        <v>2813.5073827337451</v>
      </c>
      <c r="AP50" s="13">
        <f t="shared" si="44"/>
        <v>628.41966277274457</v>
      </c>
      <c r="AQ50" s="13">
        <f t="shared" si="7"/>
        <v>43006.315293184307</v>
      </c>
      <c r="AR50" s="13">
        <f t="shared" si="29"/>
        <v>1524.3845647140843</v>
      </c>
      <c r="AS50" s="38">
        <f t="shared" si="8"/>
        <v>2813.5073827337451</v>
      </c>
      <c r="AT50" s="37">
        <f t="shared" si="30"/>
        <v>391099977.39375615</v>
      </c>
      <c r="AU50" s="13">
        <f t="shared" si="9"/>
        <v>9981.2729782662791</v>
      </c>
      <c r="AV50">
        <f t="shared" si="31"/>
        <v>391100185.33694321</v>
      </c>
      <c r="AW50" s="13">
        <f t="shared" si="10"/>
        <v>391100380.74850065</v>
      </c>
      <c r="AX50" s="13">
        <f t="shared" si="45"/>
        <v>391099977.80348873</v>
      </c>
      <c r="AY50" s="13">
        <f t="shared" si="11"/>
        <v>43006.315293184307</v>
      </c>
      <c r="AZ50">
        <f t="shared" si="32"/>
        <v>391100873.76839066</v>
      </c>
      <c r="BA50" s="13">
        <f t="shared" si="12"/>
        <v>391100380.74850065</v>
      </c>
      <c r="BB50" s="37">
        <f t="shared" si="33"/>
        <v>112.48373176995881</v>
      </c>
      <c r="BC50" s="13">
        <f t="shared" si="13"/>
        <v>14971.909467399417</v>
      </c>
      <c r="BD50">
        <f t="shared" si="34"/>
        <v>424.39851234077997</v>
      </c>
      <c r="BE50" s="13">
        <f t="shared" si="14"/>
        <v>503.35057957927143</v>
      </c>
      <c r="BF50" s="13">
        <f t="shared" si="46"/>
        <v>112.84441182105685</v>
      </c>
      <c r="BG50" s="13">
        <f t="shared" si="15"/>
        <v>43006.315293184307</v>
      </c>
      <c r="BH50">
        <f t="shared" si="35"/>
        <v>1008.8093137623965</v>
      </c>
      <c r="BI50" s="13">
        <f t="shared" si="16"/>
        <v>503.35057957927143</v>
      </c>
      <c r="BJ50" s="37">
        <f t="shared" si="36"/>
        <v>1.4141891326346072</v>
      </c>
      <c r="BK50" s="13">
        <f t="shared" si="17"/>
        <v>14971.909467399417</v>
      </c>
      <c r="BL50">
        <f t="shared" si="37"/>
        <v>313.32896970345575</v>
      </c>
      <c r="BM50" s="13">
        <f t="shared" si="18"/>
        <v>5.6772349545232395</v>
      </c>
      <c r="BN50" s="13">
        <f t="shared" si="47"/>
        <v>1.7748691837326502</v>
      </c>
      <c r="BO50" s="13">
        <f t="shared" si="19"/>
        <v>43006.315293184307</v>
      </c>
      <c r="BP50">
        <f t="shared" si="38"/>
        <v>897.73977112507237</v>
      </c>
      <c r="BQ50" s="13">
        <f t="shared" si="20"/>
        <v>5.6772349545232395</v>
      </c>
      <c r="BR50" s="37">
        <f t="shared" si="39"/>
        <v>185.3773921199064</v>
      </c>
      <c r="BS50" s="13">
        <f t="shared" si="21"/>
        <v>14971.909467399417</v>
      </c>
      <c r="BT50">
        <f t="shared" si="40"/>
        <v>497.29217269072757</v>
      </c>
      <c r="BU50" s="13">
        <f t="shared" si="22"/>
        <v>829.96785815000442</v>
      </c>
      <c r="BV50" s="13">
        <f t="shared" si="48"/>
        <v>185.73807217100443</v>
      </c>
      <c r="BW50" s="13">
        <f t="shared" si="23"/>
        <v>43006.315293184307</v>
      </c>
      <c r="BX50">
        <f t="shared" si="41"/>
        <v>1081.7029741123442</v>
      </c>
      <c r="BY50" s="13">
        <f t="shared" si="24"/>
        <v>829.96785815000442</v>
      </c>
    </row>
    <row r="51" spans="1:77" x14ac:dyDescent="0.2">
      <c r="A51" s="20" t="s">
        <v>242</v>
      </c>
      <c r="B51" s="13">
        <f>'Annulized cost'!B$5*B37/(((B49)*365*10^-3))</f>
        <v>822.13289119745798</v>
      </c>
      <c r="C51" s="13">
        <f>'Annulized cost'!C$5*C37/(((C49)*365*10^-3))</f>
        <v>666.32455002753068</v>
      </c>
      <c r="D51" s="13">
        <f>'Annulized cost'!$B5*D37/((D49*365*10^-3))</f>
        <v>472.82903339733883</v>
      </c>
      <c r="E51" s="13">
        <f>'Annulized cost'!$B5*E37/((E49*365*10^-3))</f>
        <v>78.804838899556472</v>
      </c>
      <c r="F51" s="13">
        <f>'Annulized cost'!$B5*F37/((F49*365*10^-3))</f>
        <v>853.80735836385156</v>
      </c>
      <c r="G51" s="13">
        <f>'Annulized cost'!$B5*G37/((G49*365*10^-3))</f>
        <v>426.90367918192578</v>
      </c>
      <c r="H51" s="13">
        <f>'Annulized cost'!$B5*H37/((H49*365*10^-3))</f>
        <v>1321.4527112953949</v>
      </c>
      <c r="I51" s="13">
        <f>'Annulized cost'!$B5*I37/((I49*365*10^-3))</f>
        <v>440.48423709846497</v>
      </c>
      <c r="J51" s="13">
        <f>'Annulized cost'!$B5*J37/((J49*365*10^-3))</f>
        <v>117161.61008752804</v>
      </c>
      <c r="K51" s="13">
        <f>'Annulized cost'!$B5*K37/((K49*365*10^-3))</f>
        <v>39053.870029176011</v>
      </c>
      <c r="L51" s="13">
        <f>'Annulized cost'!$B5*L37/((L49*365*10^-3))</f>
        <v>801.42138226866109</v>
      </c>
      <c r="M51" s="13">
        <f>'Annulized cost'!$B5*M37/((M49*365*10^-3))</f>
        <v>267.14046075622036</v>
      </c>
      <c r="AC51">
        <v>49</v>
      </c>
      <c r="AD51" s="37">
        <f t="shared" si="25"/>
        <v>1960476164.8783431</v>
      </c>
      <c r="AE51" s="13">
        <f t="shared" si="1"/>
        <v>24953.182445665698</v>
      </c>
      <c r="AF51">
        <f t="shared" si="42"/>
        <v>1960476674.1269643</v>
      </c>
      <c r="AG51" s="13">
        <f t="shared" si="2"/>
        <v>1960477212.1249621</v>
      </c>
      <c r="AH51" s="13">
        <f t="shared" si="43"/>
        <v>1960476165.1409183</v>
      </c>
      <c r="AI51" s="13">
        <f t="shared" si="3"/>
        <v>43006.315293184307</v>
      </c>
      <c r="AJ51">
        <f t="shared" si="26"/>
        <v>1960477042.8208222</v>
      </c>
      <c r="AK51" s="13">
        <f t="shared" si="4"/>
        <v>1960477212.1249621</v>
      </c>
      <c r="AL51" s="37">
        <f t="shared" si="27"/>
        <v>628.20614018249455</v>
      </c>
      <c r="AM51" s="13">
        <f t="shared" si="5"/>
        <v>29943.818934798834</v>
      </c>
      <c r="AN51">
        <f t="shared" si="28"/>
        <v>1239.3044857906339</v>
      </c>
      <c r="AO51" s="13">
        <f t="shared" si="6"/>
        <v>2813.5073827337451</v>
      </c>
      <c r="AP51" s="13">
        <f t="shared" si="44"/>
        <v>628.41966277274457</v>
      </c>
      <c r="AQ51" s="13">
        <f t="shared" si="7"/>
        <v>43006.315293184307</v>
      </c>
      <c r="AR51" s="13">
        <f t="shared" si="29"/>
        <v>1506.0995667152815</v>
      </c>
      <c r="AS51" s="38">
        <f t="shared" si="8"/>
        <v>2813.5073827337451</v>
      </c>
      <c r="AT51" s="37">
        <f t="shared" si="30"/>
        <v>391099977.39375615</v>
      </c>
      <c r="AU51" s="13">
        <f t="shared" si="9"/>
        <v>9981.2729782662791</v>
      </c>
      <c r="AV51">
        <f t="shared" si="31"/>
        <v>391100181.09320468</v>
      </c>
      <c r="AW51" s="13">
        <f t="shared" si="10"/>
        <v>391100380.74850065</v>
      </c>
      <c r="AX51" s="13">
        <f t="shared" si="45"/>
        <v>391099977.80348873</v>
      </c>
      <c r="AY51" s="13">
        <f t="shared" si="11"/>
        <v>43006.315293184307</v>
      </c>
      <c r="AZ51">
        <f t="shared" si="32"/>
        <v>391100855.48339266</v>
      </c>
      <c r="BA51" s="13">
        <f t="shared" si="12"/>
        <v>391100380.74850065</v>
      </c>
      <c r="BB51" s="37">
        <f t="shared" si="33"/>
        <v>112.48373176995881</v>
      </c>
      <c r="BC51" s="13">
        <f t="shared" si="13"/>
        <v>14971.909467399417</v>
      </c>
      <c r="BD51">
        <f t="shared" si="34"/>
        <v>418.03290457402852</v>
      </c>
      <c r="BE51" s="13">
        <f t="shared" si="14"/>
        <v>503.35057957927143</v>
      </c>
      <c r="BF51" s="13">
        <f t="shared" si="46"/>
        <v>112.84441182105685</v>
      </c>
      <c r="BG51" s="13">
        <f t="shared" si="15"/>
        <v>43006.315293184307</v>
      </c>
      <c r="BH51">
        <f t="shared" si="35"/>
        <v>990.52431576359368</v>
      </c>
      <c r="BI51" s="13">
        <f t="shared" si="16"/>
        <v>503.35057957927143</v>
      </c>
      <c r="BJ51" s="37">
        <f t="shared" si="36"/>
        <v>1.4141891326346072</v>
      </c>
      <c r="BK51" s="13">
        <f t="shared" si="17"/>
        <v>14971.909467399417</v>
      </c>
      <c r="BL51">
        <f t="shared" si="37"/>
        <v>306.9633619367043</v>
      </c>
      <c r="BM51" s="13">
        <f t="shared" si="18"/>
        <v>5.6772349545232395</v>
      </c>
      <c r="BN51" s="13">
        <f t="shared" si="47"/>
        <v>1.7748691837326502</v>
      </c>
      <c r="BO51" s="13">
        <f t="shared" si="19"/>
        <v>43006.315293184307</v>
      </c>
      <c r="BP51">
        <f t="shared" si="38"/>
        <v>879.45477312626952</v>
      </c>
      <c r="BQ51" s="13">
        <f t="shared" si="20"/>
        <v>5.6772349545232395</v>
      </c>
      <c r="BR51" s="37">
        <f t="shared" si="39"/>
        <v>185.3773921199064</v>
      </c>
      <c r="BS51" s="13">
        <f t="shared" si="21"/>
        <v>14971.909467399417</v>
      </c>
      <c r="BT51">
        <f t="shared" si="40"/>
        <v>490.92656492397612</v>
      </c>
      <c r="BU51" s="13">
        <f t="shared" si="22"/>
        <v>829.96785815000442</v>
      </c>
      <c r="BV51" s="13">
        <f t="shared" si="48"/>
        <v>185.73807217100443</v>
      </c>
      <c r="BW51" s="13">
        <f t="shared" si="23"/>
        <v>43006.315293184307</v>
      </c>
      <c r="BX51">
        <f t="shared" si="41"/>
        <v>1063.4179761135413</v>
      </c>
      <c r="BY51" s="13">
        <f t="shared" si="24"/>
        <v>829.96785815000442</v>
      </c>
    </row>
    <row r="52" spans="1:77" x14ac:dyDescent="0.2">
      <c r="A52" s="20"/>
      <c r="B52" s="13">
        <f>'Births holistic'!B51</f>
        <v>1484.0229383158471</v>
      </c>
      <c r="C52" s="13">
        <f>'Births holistic'!C51</f>
        <v>1223.2547220785432</v>
      </c>
      <c r="D52" s="13">
        <f>'Births holistic'!D51</f>
        <v>913.73212771053409</v>
      </c>
      <c r="E52" s="13">
        <f>'Births holistic'!E51</f>
        <v>621.79015656598551</v>
      </c>
      <c r="F52" s="13">
        <f>'Births holistic'!F51</f>
        <v>1097.5764167016448</v>
      </c>
      <c r="G52" s="13">
        <f>'Births holistic'!G51</f>
        <v>2323.6398476456848</v>
      </c>
      <c r="H52" s="13">
        <f>'Births holistic'!H51</f>
        <v>1815.3882763709828</v>
      </c>
      <c r="I52" s="13">
        <f>'Births holistic'!I51</f>
        <v>2562.2218152661371</v>
      </c>
      <c r="J52" s="13">
        <f>'Births holistic'!J51</f>
        <v>-108761.05172400767</v>
      </c>
      <c r="K52" s="13">
        <f>'Births holistic'!K51</f>
        <v>-41132.516134162739</v>
      </c>
      <c r="L52" s="13">
        <f>'Births holistic'!L51</f>
        <v>1001.6614033921813</v>
      </c>
      <c r="M52" s="13">
        <f>'Births holistic'!M51</f>
        <v>1385.8734533310735</v>
      </c>
      <c r="AC52">
        <v>50</v>
      </c>
      <c r="AD52" s="37">
        <f t="shared" si="25"/>
        <v>1960476164.8783431</v>
      </c>
      <c r="AE52" s="13">
        <f t="shared" si="1"/>
        <v>24953.182445665698</v>
      </c>
      <c r="AF52">
        <f t="shared" si="42"/>
        <v>1960476663.941992</v>
      </c>
      <c r="AG52" s="13">
        <f t="shared" si="2"/>
        <v>1960477212.1249621</v>
      </c>
      <c r="AH52" s="13">
        <f t="shared" si="43"/>
        <v>1960476165.1409183</v>
      </c>
      <c r="AI52" s="13">
        <f t="shared" si="3"/>
        <v>43006.315293184307</v>
      </c>
      <c r="AJ52">
        <f t="shared" si="26"/>
        <v>1960477025.2672241</v>
      </c>
      <c r="AK52" s="13">
        <f t="shared" si="4"/>
        <v>1960477212.1249621</v>
      </c>
      <c r="AL52" s="37">
        <f t="shared" si="27"/>
        <v>628.20614018249455</v>
      </c>
      <c r="AM52" s="13">
        <f t="shared" si="5"/>
        <v>29943.818934798834</v>
      </c>
      <c r="AN52">
        <f t="shared" si="28"/>
        <v>1227.0825188784711</v>
      </c>
      <c r="AO52" s="13">
        <f t="shared" si="6"/>
        <v>2813.5073827337451</v>
      </c>
      <c r="AP52" s="13">
        <f t="shared" si="44"/>
        <v>628.41966277274457</v>
      </c>
      <c r="AQ52" s="13">
        <f t="shared" si="7"/>
        <v>43006.315293184307</v>
      </c>
      <c r="AR52" s="13">
        <f t="shared" si="29"/>
        <v>1488.5459686364306</v>
      </c>
      <c r="AS52" s="38">
        <f t="shared" si="8"/>
        <v>2813.5073827337451</v>
      </c>
      <c r="AT52" s="37">
        <f t="shared" si="30"/>
        <v>391099977.39375615</v>
      </c>
      <c r="AU52" s="13">
        <f t="shared" si="9"/>
        <v>9981.2729782662791</v>
      </c>
      <c r="AV52">
        <f t="shared" si="31"/>
        <v>391100177.0192157</v>
      </c>
      <c r="AW52" s="13">
        <f t="shared" si="10"/>
        <v>391100380.74850065</v>
      </c>
      <c r="AX52" s="13">
        <f t="shared" si="45"/>
        <v>391099977.80348873</v>
      </c>
      <c r="AY52" s="13">
        <f t="shared" si="11"/>
        <v>43006.315293184307</v>
      </c>
      <c r="AZ52">
        <f t="shared" si="32"/>
        <v>391100837.92979461</v>
      </c>
      <c r="BA52" s="13">
        <f t="shared" si="12"/>
        <v>391100380.74850065</v>
      </c>
      <c r="BB52" s="37">
        <f t="shared" si="33"/>
        <v>112.48373176995881</v>
      </c>
      <c r="BC52" s="13">
        <f t="shared" si="13"/>
        <v>14971.909467399417</v>
      </c>
      <c r="BD52">
        <f t="shared" si="34"/>
        <v>411.92192111794714</v>
      </c>
      <c r="BE52" s="13">
        <f t="shared" si="14"/>
        <v>503.35057957927143</v>
      </c>
      <c r="BF52" s="13">
        <f t="shared" si="46"/>
        <v>112.84441182105685</v>
      </c>
      <c r="BG52" s="13">
        <f t="shared" si="15"/>
        <v>43006.315293184307</v>
      </c>
      <c r="BH52">
        <f t="shared" si="35"/>
        <v>972.97071768474302</v>
      </c>
      <c r="BI52" s="13">
        <f t="shared" si="16"/>
        <v>503.35057957927143</v>
      </c>
      <c r="BJ52" s="37">
        <f t="shared" si="36"/>
        <v>1.4141891326346072</v>
      </c>
      <c r="BK52" s="13">
        <f t="shared" si="17"/>
        <v>14971.909467399417</v>
      </c>
      <c r="BL52">
        <f t="shared" si="37"/>
        <v>300.85237848062292</v>
      </c>
      <c r="BM52" s="13">
        <f t="shared" si="18"/>
        <v>5.6772349545232395</v>
      </c>
      <c r="BN52" s="13">
        <f t="shared" si="47"/>
        <v>1.7748691837326502</v>
      </c>
      <c r="BO52" s="13">
        <f t="shared" si="19"/>
        <v>43006.315293184307</v>
      </c>
      <c r="BP52">
        <f t="shared" si="38"/>
        <v>861.90117504741886</v>
      </c>
      <c r="BQ52" s="13">
        <f t="shared" si="20"/>
        <v>5.6772349545232395</v>
      </c>
      <c r="BR52" s="37">
        <f t="shared" si="39"/>
        <v>185.3773921199064</v>
      </c>
      <c r="BS52" s="13">
        <f t="shared" si="21"/>
        <v>14971.909467399417</v>
      </c>
      <c r="BT52">
        <f t="shared" si="40"/>
        <v>484.81558146789473</v>
      </c>
      <c r="BU52" s="13">
        <f t="shared" si="22"/>
        <v>829.96785815000442</v>
      </c>
      <c r="BV52" s="13">
        <f t="shared" si="48"/>
        <v>185.73807217100443</v>
      </c>
      <c r="BW52" s="13">
        <f t="shared" si="23"/>
        <v>43006.315293184307</v>
      </c>
      <c r="BX52">
        <f t="shared" si="41"/>
        <v>1045.8643780346906</v>
      </c>
      <c r="BY52" s="13">
        <f t="shared" si="24"/>
        <v>829.96785815000442</v>
      </c>
    </row>
    <row r="53" spans="1:77" x14ac:dyDescent="0.2">
      <c r="B53" s="56">
        <f>B50/'Births holistic'!B51</f>
        <v>-2.9599933764303955E-7</v>
      </c>
      <c r="C53" s="56">
        <f>C50/'Births holistic'!C51</f>
        <v>-2.9104372711889353E-7</v>
      </c>
      <c r="D53" s="56">
        <f>D50/'Births holistic'!D51</f>
        <v>0.73004827567541541</v>
      </c>
      <c r="E53" s="56">
        <f>E50/'Births holistic'!E51</f>
        <v>0.72399215576612663</v>
      </c>
      <c r="F53" s="56">
        <f>F50/'Births holistic'!F51</f>
        <v>-8.024732561257122E-7</v>
      </c>
      <c r="G53" s="56">
        <f>G50/'Births holistic'!G51</f>
        <v>-7.6803376643392511E-7</v>
      </c>
      <c r="H53" s="56">
        <f>H50/'Births holistic'!H51</f>
        <v>1.0371591194621357</v>
      </c>
      <c r="I53" s="56">
        <f>I50/'Births holistic'!I51</f>
        <v>1.0035389025519206</v>
      </c>
      <c r="J53" s="56">
        <f>J50/'Births holistic'!J51</f>
        <v>4.2959872806738639</v>
      </c>
      <c r="K53" s="56">
        <f>K50/'Births holistic'!K51</f>
        <v>4.1519489585397613</v>
      </c>
      <c r="L53" s="56">
        <f>L50/'Births holistic'!L51</f>
        <v>1.1330917851794151</v>
      </c>
      <c r="M53" s="56">
        <f>M50/'Births holistic'!M51</f>
        <v>1.1135459532519874</v>
      </c>
      <c r="AC53">
        <v>51</v>
      </c>
      <c r="AD53" s="37">
        <f t="shared" si="25"/>
        <v>1960476164.8783431</v>
      </c>
      <c r="AE53" s="13">
        <f t="shared" si="1"/>
        <v>24953.182445665698</v>
      </c>
      <c r="AF53">
        <f t="shared" si="42"/>
        <v>1960476654.1564302</v>
      </c>
      <c r="AG53" s="13">
        <f t="shared" si="2"/>
        <v>1960477212.1249621</v>
      </c>
      <c r="AH53" s="13">
        <f t="shared" si="43"/>
        <v>1960476165.1409183</v>
      </c>
      <c r="AI53" s="13">
        <f t="shared" si="3"/>
        <v>43006.315293184307</v>
      </c>
      <c r="AJ53">
        <f t="shared" si="26"/>
        <v>1960477008.4020023</v>
      </c>
      <c r="AK53" s="13">
        <f t="shared" si="4"/>
        <v>1960477212.1249621</v>
      </c>
      <c r="AL53" s="37">
        <f t="shared" si="27"/>
        <v>628.20614018249455</v>
      </c>
      <c r="AM53" s="13">
        <f t="shared" si="5"/>
        <v>29943.818934798834</v>
      </c>
      <c r="AN53">
        <f t="shared" si="28"/>
        <v>1215.3398447863933</v>
      </c>
      <c r="AO53" s="13">
        <f t="shared" si="6"/>
        <v>2813.5073827337451</v>
      </c>
      <c r="AP53" s="13">
        <f t="shared" si="44"/>
        <v>628.41966277274457</v>
      </c>
      <c r="AQ53" s="13">
        <f t="shared" si="7"/>
        <v>43006.315293184307</v>
      </c>
      <c r="AR53" s="13">
        <f t="shared" si="29"/>
        <v>1471.6807469528289</v>
      </c>
      <c r="AS53" s="38">
        <f t="shared" si="8"/>
        <v>2813.5073827337451</v>
      </c>
      <c r="AT53" s="37">
        <f t="shared" si="30"/>
        <v>391099977.39375615</v>
      </c>
      <c r="AU53" s="13">
        <f t="shared" si="9"/>
        <v>9981.2729782662791</v>
      </c>
      <c r="AV53">
        <f t="shared" si="31"/>
        <v>391100173.10499102</v>
      </c>
      <c r="AW53" s="13">
        <f t="shared" si="10"/>
        <v>391100380.74850065</v>
      </c>
      <c r="AX53" s="13">
        <f t="shared" si="45"/>
        <v>391099977.80348873</v>
      </c>
      <c r="AY53" s="13">
        <f t="shared" si="11"/>
        <v>43006.315293184307</v>
      </c>
      <c r="AZ53">
        <f t="shared" si="32"/>
        <v>391100821.06457293</v>
      </c>
      <c r="BA53" s="13">
        <f t="shared" si="12"/>
        <v>391100380.74850065</v>
      </c>
      <c r="BB53" s="37">
        <f t="shared" si="33"/>
        <v>112.48373176995881</v>
      </c>
      <c r="BC53" s="13">
        <f t="shared" si="13"/>
        <v>14971.909467399417</v>
      </c>
      <c r="BD53">
        <f t="shared" si="34"/>
        <v>406.05058407190813</v>
      </c>
      <c r="BE53" s="13">
        <f t="shared" si="14"/>
        <v>503.35057957927143</v>
      </c>
      <c r="BF53" s="13">
        <f t="shared" si="46"/>
        <v>112.84441182105685</v>
      </c>
      <c r="BG53" s="13">
        <f t="shared" si="15"/>
        <v>43006.315293184307</v>
      </c>
      <c r="BH53">
        <f t="shared" si="35"/>
        <v>956.10549600114132</v>
      </c>
      <c r="BI53" s="13">
        <f t="shared" si="16"/>
        <v>503.35057957927143</v>
      </c>
      <c r="BJ53" s="37">
        <f t="shared" si="36"/>
        <v>1.4141891326346072</v>
      </c>
      <c r="BK53" s="13">
        <f t="shared" si="17"/>
        <v>14971.909467399417</v>
      </c>
      <c r="BL53">
        <f t="shared" si="37"/>
        <v>294.98104143458391</v>
      </c>
      <c r="BM53" s="13">
        <f t="shared" si="18"/>
        <v>5.6772349545232395</v>
      </c>
      <c r="BN53" s="13">
        <f t="shared" si="47"/>
        <v>1.7748691837326502</v>
      </c>
      <c r="BO53" s="13">
        <f t="shared" si="19"/>
        <v>43006.315293184307</v>
      </c>
      <c r="BP53">
        <f t="shared" si="38"/>
        <v>845.03595336381716</v>
      </c>
      <c r="BQ53" s="13">
        <f t="shared" si="20"/>
        <v>5.6772349545232395</v>
      </c>
      <c r="BR53" s="37">
        <f t="shared" si="39"/>
        <v>185.3773921199064</v>
      </c>
      <c r="BS53" s="13">
        <f t="shared" si="21"/>
        <v>14971.909467399417</v>
      </c>
      <c r="BT53">
        <f t="shared" si="40"/>
        <v>478.94424442185573</v>
      </c>
      <c r="BU53" s="13">
        <f t="shared" si="22"/>
        <v>829.96785815000442</v>
      </c>
      <c r="BV53" s="13">
        <f t="shared" si="48"/>
        <v>185.73807217100443</v>
      </c>
      <c r="BW53" s="13">
        <f t="shared" si="23"/>
        <v>43006.315293184307</v>
      </c>
      <c r="BX53">
        <f t="shared" si="41"/>
        <v>1028.9991563510889</v>
      </c>
      <c r="BY53" s="13">
        <f t="shared" si="24"/>
        <v>829.96785815000442</v>
      </c>
    </row>
    <row r="54" spans="1:77" x14ac:dyDescent="0.2">
      <c r="AC54">
        <v>52</v>
      </c>
      <c r="AD54" s="37">
        <f t="shared" si="25"/>
        <v>1960476164.8783431</v>
      </c>
      <c r="AE54" s="13">
        <f t="shared" si="1"/>
        <v>24953.182445665698</v>
      </c>
      <c r="AF54">
        <f t="shared" si="42"/>
        <v>1960476644.7472363</v>
      </c>
      <c r="AG54" s="13">
        <f t="shared" si="2"/>
        <v>1960477212.1249621</v>
      </c>
      <c r="AH54" s="13">
        <f t="shared" si="43"/>
        <v>1960476165.1409183</v>
      </c>
      <c r="AI54" s="13">
        <f t="shared" si="3"/>
        <v>43006.315293184307</v>
      </c>
      <c r="AJ54">
        <f t="shared" si="26"/>
        <v>1960476992.1854432</v>
      </c>
      <c r="AK54" s="13">
        <f t="shared" si="4"/>
        <v>1960477212.1249621</v>
      </c>
      <c r="AL54" s="37">
        <f t="shared" si="27"/>
        <v>628.20614018249455</v>
      </c>
      <c r="AM54" s="13">
        <f t="shared" si="5"/>
        <v>29943.818934798834</v>
      </c>
      <c r="AN54">
        <f t="shared" si="28"/>
        <v>1204.0488120055491</v>
      </c>
      <c r="AO54" s="13">
        <f t="shared" si="6"/>
        <v>2813.5073827337451</v>
      </c>
      <c r="AP54" s="13">
        <f t="shared" si="44"/>
        <v>628.41966277274457</v>
      </c>
      <c r="AQ54" s="13">
        <f t="shared" si="7"/>
        <v>43006.315293184307</v>
      </c>
      <c r="AR54" s="13">
        <f t="shared" si="29"/>
        <v>1455.4641876416736</v>
      </c>
      <c r="AS54" s="38">
        <f t="shared" si="8"/>
        <v>2813.5073827337451</v>
      </c>
      <c r="AT54" s="37">
        <f t="shared" si="30"/>
        <v>391099977.39375615</v>
      </c>
      <c r="AU54" s="13">
        <f t="shared" si="9"/>
        <v>9981.2729782662791</v>
      </c>
      <c r="AV54">
        <f t="shared" si="31"/>
        <v>391100169.34131342</v>
      </c>
      <c r="AW54" s="13">
        <f t="shared" si="10"/>
        <v>391100380.74850065</v>
      </c>
      <c r="AX54" s="13">
        <f t="shared" si="45"/>
        <v>391099977.80348873</v>
      </c>
      <c r="AY54" s="13">
        <f t="shared" si="11"/>
        <v>43006.315293184307</v>
      </c>
      <c r="AZ54">
        <f t="shared" si="32"/>
        <v>391100804.84801358</v>
      </c>
      <c r="BA54" s="13">
        <f t="shared" si="12"/>
        <v>391100380.74850065</v>
      </c>
      <c r="BB54" s="37">
        <f t="shared" si="33"/>
        <v>112.48373176995881</v>
      </c>
      <c r="BC54" s="13">
        <f t="shared" si="13"/>
        <v>14971.909467399417</v>
      </c>
      <c r="BD54">
        <f t="shared" si="34"/>
        <v>400.40506768148606</v>
      </c>
      <c r="BE54" s="13">
        <f t="shared" si="14"/>
        <v>503.35057957927143</v>
      </c>
      <c r="BF54" s="13">
        <f t="shared" si="46"/>
        <v>112.84441182105685</v>
      </c>
      <c r="BG54" s="13">
        <f t="shared" si="15"/>
        <v>43006.315293184307</v>
      </c>
      <c r="BH54">
        <f t="shared" si="35"/>
        <v>939.88893668998583</v>
      </c>
      <c r="BI54" s="13">
        <f t="shared" si="16"/>
        <v>503.35057957927143</v>
      </c>
      <c r="BJ54" s="37">
        <f t="shared" si="36"/>
        <v>1.4141891326346072</v>
      </c>
      <c r="BK54" s="13">
        <f t="shared" si="17"/>
        <v>14971.909467399417</v>
      </c>
      <c r="BL54">
        <f t="shared" si="37"/>
        <v>289.33552504416184</v>
      </c>
      <c r="BM54" s="13">
        <f t="shared" si="18"/>
        <v>5.6772349545232395</v>
      </c>
      <c r="BN54" s="13">
        <f t="shared" si="47"/>
        <v>1.7748691837326502</v>
      </c>
      <c r="BO54" s="13">
        <f t="shared" si="19"/>
        <v>43006.315293184307</v>
      </c>
      <c r="BP54">
        <f t="shared" si="38"/>
        <v>828.81939405266166</v>
      </c>
      <c r="BQ54" s="13">
        <f t="shared" si="20"/>
        <v>5.6772349545232395</v>
      </c>
      <c r="BR54" s="37">
        <f t="shared" si="39"/>
        <v>185.3773921199064</v>
      </c>
      <c r="BS54" s="13">
        <f t="shared" si="21"/>
        <v>14971.909467399417</v>
      </c>
      <c r="BT54">
        <f t="shared" si="40"/>
        <v>473.29872803143365</v>
      </c>
      <c r="BU54" s="13">
        <f t="shared" si="22"/>
        <v>829.96785815000442</v>
      </c>
      <c r="BV54" s="13">
        <f t="shared" si="48"/>
        <v>185.73807217100443</v>
      </c>
      <c r="BW54" s="13">
        <f t="shared" si="23"/>
        <v>43006.315293184307</v>
      </c>
      <c r="BX54">
        <f t="shared" si="41"/>
        <v>1012.7825970399334</v>
      </c>
      <c r="BY54" s="13">
        <f t="shared" si="24"/>
        <v>829.96785815000442</v>
      </c>
    </row>
    <row r="55" spans="1:77" x14ac:dyDescent="0.2">
      <c r="A55" s="20"/>
      <c r="B55">
        <f>(((B49-AD2)*365-SUM(B42:B43)/'DU LCI'!C9)*10^-3)</f>
        <v>-715573420.3413769</v>
      </c>
      <c r="AC55">
        <v>53</v>
      </c>
      <c r="AD55" s="37">
        <f t="shared" si="25"/>
        <v>1960476164.8783431</v>
      </c>
      <c r="AE55" s="13">
        <f t="shared" si="1"/>
        <v>24953.182445665698</v>
      </c>
      <c r="AF55">
        <f t="shared" si="42"/>
        <v>1960476635.6931062</v>
      </c>
      <c r="AG55" s="13">
        <f t="shared" si="2"/>
        <v>1960477212.1249621</v>
      </c>
      <c r="AH55" s="13">
        <f t="shared" si="43"/>
        <v>1960476165.1409183</v>
      </c>
      <c r="AI55" s="13">
        <f t="shared" si="3"/>
        <v>43006.315293184307</v>
      </c>
      <c r="AJ55">
        <f t="shared" si="26"/>
        <v>1960476976.5808294</v>
      </c>
      <c r="AK55" s="13">
        <f t="shared" si="4"/>
        <v>1960477212.1249621</v>
      </c>
      <c r="AL55" s="37">
        <f t="shared" si="27"/>
        <v>628.20614018249455</v>
      </c>
      <c r="AM55" s="13">
        <f t="shared" si="5"/>
        <v>29943.818934798834</v>
      </c>
      <c r="AN55">
        <f t="shared" si="28"/>
        <v>1193.183855933416</v>
      </c>
      <c r="AO55" s="13">
        <f t="shared" si="6"/>
        <v>2813.5073827337451</v>
      </c>
      <c r="AP55" s="13">
        <f t="shared" si="44"/>
        <v>628.41966277274457</v>
      </c>
      <c r="AQ55" s="13">
        <f t="shared" si="7"/>
        <v>43006.315293184307</v>
      </c>
      <c r="AR55" s="13">
        <f t="shared" si="29"/>
        <v>1439.8595739649013</v>
      </c>
      <c r="AS55" s="38">
        <f t="shared" si="8"/>
        <v>2813.5073827337451</v>
      </c>
      <c r="AT55" s="37">
        <f t="shared" si="30"/>
        <v>391099977.39375615</v>
      </c>
      <c r="AU55" s="13">
        <f t="shared" si="9"/>
        <v>9981.2729782662791</v>
      </c>
      <c r="AV55">
        <f t="shared" si="31"/>
        <v>391100165.71966141</v>
      </c>
      <c r="AW55" s="13">
        <f t="shared" si="10"/>
        <v>391100380.74850065</v>
      </c>
      <c r="AX55" s="13">
        <f t="shared" si="45"/>
        <v>391099977.80348873</v>
      </c>
      <c r="AY55" s="13">
        <f t="shared" si="11"/>
        <v>43006.315293184307</v>
      </c>
      <c r="AZ55">
        <f t="shared" si="32"/>
        <v>391100789.24339992</v>
      </c>
      <c r="BA55" s="13">
        <f t="shared" si="12"/>
        <v>391100380.74850065</v>
      </c>
      <c r="BB55" s="37">
        <f t="shared" si="33"/>
        <v>112.48373176995881</v>
      </c>
      <c r="BC55" s="13">
        <f t="shared" si="13"/>
        <v>14971.909467399417</v>
      </c>
      <c r="BD55">
        <f t="shared" si="34"/>
        <v>394.97258964541948</v>
      </c>
      <c r="BE55" s="13">
        <f t="shared" si="14"/>
        <v>503.35057957927143</v>
      </c>
      <c r="BF55" s="13">
        <f t="shared" si="46"/>
        <v>112.84441182105685</v>
      </c>
      <c r="BG55" s="13">
        <f t="shared" si="15"/>
        <v>43006.315293184307</v>
      </c>
      <c r="BH55">
        <f t="shared" si="35"/>
        <v>924.28432301321357</v>
      </c>
      <c r="BI55" s="13">
        <f t="shared" si="16"/>
        <v>503.35057957927143</v>
      </c>
      <c r="BJ55" s="37">
        <f t="shared" si="36"/>
        <v>1.4141891326346072</v>
      </c>
      <c r="BK55" s="13">
        <f t="shared" si="17"/>
        <v>14971.909467399417</v>
      </c>
      <c r="BL55">
        <f t="shared" si="37"/>
        <v>283.90304700809526</v>
      </c>
      <c r="BM55" s="13">
        <f t="shared" si="18"/>
        <v>5.6772349545232395</v>
      </c>
      <c r="BN55" s="13">
        <f t="shared" si="47"/>
        <v>1.7748691837326502</v>
      </c>
      <c r="BO55" s="13">
        <f t="shared" si="19"/>
        <v>43006.315293184307</v>
      </c>
      <c r="BP55">
        <f t="shared" si="38"/>
        <v>813.2147803758894</v>
      </c>
      <c r="BQ55" s="13">
        <f t="shared" si="20"/>
        <v>5.6772349545232395</v>
      </c>
      <c r="BR55" s="37">
        <f t="shared" si="39"/>
        <v>185.3773921199064</v>
      </c>
      <c r="BS55" s="13">
        <f t="shared" si="21"/>
        <v>14971.909467399417</v>
      </c>
      <c r="BT55">
        <f t="shared" si="40"/>
        <v>467.86624999536707</v>
      </c>
      <c r="BU55" s="13">
        <f t="shared" si="22"/>
        <v>829.96785815000442</v>
      </c>
      <c r="BV55" s="13">
        <f t="shared" si="48"/>
        <v>185.73807217100443</v>
      </c>
      <c r="BW55" s="13">
        <f t="shared" si="23"/>
        <v>43006.315293184307</v>
      </c>
      <c r="BX55">
        <f t="shared" si="41"/>
        <v>997.17798336316116</v>
      </c>
      <c r="BY55" s="13">
        <f t="shared" si="24"/>
        <v>829.96785815000442</v>
      </c>
    </row>
    <row r="56" spans="1:77" x14ac:dyDescent="0.2">
      <c r="A56" s="20"/>
      <c r="AC56">
        <v>54</v>
      </c>
      <c r="AD56" s="37">
        <f t="shared" si="25"/>
        <v>1960476164.8783431</v>
      </c>
      <c r="AE56" s="13">
        <f t="shared" si="1"/>
        <v>24953.182445665698</v>
      </c>
      <c r="AF56">
        <f t="shared" si="42"/>
        <v>1960476626.9743142</v>
      </c>
      <c r="AG56" s="13">
        <f t="shared" si="2"/>
        <v>1960477212.1249621</v>
      </c>
      <c r="AH56" s="13">
        <f t="shared" si="43"/>
        <v>1960476165.1409183</v>
      </c>
      <c r="AI56" s="13">
        <f t="shared" si="3"/>
        <v>43006.315293184307</v>
      </c>
      <c r="AJ56">
        <f t="shared" si="26"/>
        <v>1960476961.5541644</v>
      </c>
      <c r="AK56" s="13">
        <f t="shared" si="4"/>
        <v>1960477212.1249621</v>
      </c>
      <c r="AL56" s="37">
        <f t="shared" si="27"/>
        <v>628.20614018249455</v>
      </c>
      <c r="AM56" s="13">
        <f t="shared" si="5"/>
        <v>29943.818934798834</v>
      </c>
      <c r="AN56">
        <f t="shared" si="28"/>
        <v>1182.7213056417322</v>
      </c>
      <c r="AO56" s="13">
        <f t="shared" si="6"/>
        <v>2813.5073827337451</v>
      </c>
      <c r="AP56" s="13">
        <f t="shared" si="44"/>
        <v>628.41966277274457</v>
      </c>
      <c r="AQ56" s="13">
        <f t="shared" si="7"/>
        <v>43006.315293184307</v>
      </c>
      <c r="AR56" s="13">
        <f t="shared" si="29"/>
        <v>1424.8329089428244</v>
      </c>
      <c r="AS56" s="38">
        <f t="shared" si="8"/>
        <v>2813.5073827337451</v>
      </c>
      <c r="AT56" s="37">
        <f t="shared" si="30"/>
        <v>391099977.39375615</v>
      </c>
      <c r="AU56" s="13">
        <f t="shared" si="9"/>
        <v>9981.2729782662791</v>
      </c>
      <c r="AV56">
        <f t="shared" si="31"/>
        <v>391100162.23214465</v>
      </c>
      <c r="AW56" s="13">
        <f t="shared" si="10"/>
        <v>391100380.74850065</v>
      </c>
      <c r="AX56" s="13">
        <f t="shared" si="45"/>
        <v>391099977.80348873</v>
      </c>
      <c r="AY56" s="13">
        <f t="shared" si="11"/>
        <v>43006.315293184307</v>
      </c>
      <c r="AZ56">
        <f t="shared" si="32"/>
        <v>391100774.21673489</v>
      </c>
      <c r="BA56" s="13">
        <f t="shared" si="12"/>
        <v>391100380.74850065</v>
      </c>
      <c r="BB56" s="37">
        <f t="shared" si="33"/>
        <v>112.48373176995881</v>
      </c>
      <c r="BC56" s="13">
        <f t="shared" si="13"/>
        <v>14971.909467399417</v>
      </c>
      <c r="BD56">
        <f t="shared" si="34"/>
        <v>389.74131449957764</v>
      </c>
      <c r="BE56" s="13">
        <f t="shared" si="14"/>
        <v>503.35057957927143</v>
      </c>
      <c r="BF56" s="13">
        <f t="shared" si="46"/>
        <v>112.84441182105685</v>
      </c>
      <c r="BG56" s="13">
        <f t="shared" si="15"/>
        <v>43006.315293184307</v>
      </c>
      <c r="BH56">
        <f t="shared" si="35"/>
        <v>909.25765799113663</v>
      </c>
      <c r="BI56" s="13">
        <f t="shared" si="16"/>
        <v>503.35057957927143</v>
      </c>
      <c r="BJ56" s="37">
        <f t="shared" si="36"/>
        <v>1.4141891326346072</v>
      </c>
      <c r="BK56" s="13">
        <f t="shared" si="17"/>
        <v>14971.909467399417</v>
      </c>
      <c r="BL56">
        <f t="shared" si="37"/>
        <v>278.67177186225342</v>
      </c>
      <c r="BM56" s="13">
        <f t="shared" si="18"/>
        <v>5.6772349545232395</v>
      </c>
      <c r="BN56" s="13">
        <f t="shared" si="47"/>
        <v>1.7748691837326502</v>
      </c>
      <c r="BO56" s="13">
        <f t="shared" si="19"/>
        <v>43006.315293184307</v>
      </c>
      <c r="BP56">
        <f t="shared" si="38"/>
        <v>798.18811535381246</v>
      </c>
      <c r="BQ56" s="13">
        <f t="shared" si="20"/>
        <v>5.6772349545232395</v>
      </c>
      <c r="BR56" s="37">
        <f t="shared" si="39"/>
        <v>185.3773921199064</v>
      </c>
      <c r="BS56" s="13">
        <f t="shared" si="21"/>
        <v>14971.909467399417</v>
      </c>
      <c r="BT56">
        <f t="shared" si="40"/>
        <v>462.63497484952524</v>
      </c>
      <c r="BU56" s="13">
        <f t="shared" si="22"/>
        <v>829.96785815000442</v>
      </c>
      <c r="BV56" s="13">
        <f t="shared" si="48"/>
        <v>185.73807217100443</v>
      </c>
      <c r="BW56" s="13">
        <f t="shared" si="23"/>
        <v>43006.315293184307</v>
      </c>
      <c r="BX56">
        <f t="shared" si="41"/>
        <v>982.15131834108422</v>
      </c>
      <c r="BY56" s="13">
        <f t="shared" si="24"/>
        <v>829.96785815000442</v>
      </c>
    </row>
    <row r="57" spans="1:77" x14ac:dyDescent="0.2">
      <c r="A57" s="20"/>
      <c r="AC57">
        <v>55</v>
      </c>
      <c r="AD57" s="37">
        <f t="shared" si="25"/>
        <v>1960476164.8783431</v>
      </c>
      <c r="AE57" s="13">
        <f t="shared" si="1"/>
        <v>24953.182445665698</v>
      </c>
      <c r="AF57">
        <f t="shared" si="42"/>
        <v>1960476618.5725694</v>
      </c>
      <c r="AG57" s="13">
        <f t="shared" si="2"/>
        <v>1960477212.1249621</v>
      </c>
      <c r="AH57" s="13">
        <f t="shared" si="43"/>
        <v>1960476165.1409183</v>
      </c>
      <c r="AI57" s="13">
        <f t="shared" si="3"/>
        <v>43006.315293184307</v>
      </c>
      <c r="AJ57">
        <f t="shared" si="26"/>
        <v>1960476947.0739236</v>
      </c>
      <c r="AK57" s="13">
        <f t="shared" si="4"/>
        <v>1960477212.1249621</v>
      </c>
      <c r="AL57" s="37">
        <f t="shared" si="27"/>
        <v>628.20614018249455</v>
      </c>
      <c r="AM57" s="13">
        <f t="shared" si="5"/>
        <v>29943.818934798834</v>
      </c>
      <c r="AN57">
        <f t="shared" si="28"/>
        <v>1172.6392117242915</v>
      </c>
      <c r="AO57" s="13">
        <f t="shared" si="6"/>
        <v>2813.5073827337451</v>
      </c>
      <c r="AP57" s="13">
        <f t="shared" si="44"/>
        <v>628.41966277274457</v>
      </c>
      <c r="AQ57" s="13">
        <f t="shared" si="7"/>
        <v>43006.315293184307</v>
      </c>
      <c r="AR57" s="13">
        <f t="shared" si="29"/>
        <v>1410.3526681033684</v>
      </c>
      <c r="AS57" s="38">
        <f t="shared" si="8"/>
        <v>2813.5073827337451</v>
      </c>
      <c r="AT57" s="37">
        <f t="shared" si="30"/>
        <v>391099977.39375615</v>
      </c>
      <c r="AU57" s="13">
        <f t="shared" si="9"/>
        <v>9981.2729782662791</v>
      </c>
      <c r="AV57">
        <f t="shared" si="31"/>
        <v>391100158.87144667</v>
      </c>
      <c r="AW57" s="13">
        <f t="shared" si="10"/>
        <v>391100380.74850065</v>
      </c>
      <c r="AX57" s="13">
        <f t="shared" si="45"/>
        <v>391099977.80348873</v>
      </c>
      <c r="AY57" s="13">
        <f t="shared" si="11"/>
        <v>43006.315293184307</v>
      </c>
      <c r="AZ57">
        <f t="shared" si="32"/>
        <v>391100759.73649406</v>
      </c>
      <c r="BA57" s="13">
        <f t="shared" si="12"/>
        <v>391100380.74850065</v>
      </c>
      <c r="BB57" s="37">
        <f t="shared" si="33"/>
        <v>112.48373176995881</v>
      </c>
      <c r="BC57" s="13">
        <f t="shared" si="13"/>
        <v>14971.909467399417</v>
      </c>
      <c r="BD57">
        <f t="shared" si="34"/>
        <v>384.70026754085728</v>
      </c>
      <c r="BE57" s="13">
        <f t="shared" si="14"/>
        <v>503.35057957927143</v>
      </c>
      <c r="BF57" s="13">
        <f t="shared" si="46"/>
        <v>112.84441182105685</v>
      </c>
      <c r="BG57" s="13">
        <f t="shared" si="15"/>
        <v>43006.315293184307</v>
      </c>
      <c r="BH57">
        <f t="shared" si="35"/>
        <v>894.77741715168065</v>
      </c>
      <c r="BI57" s="13">
        <f t="shared" si="16"/>
        <v>503.35057957927143</v>
      </c>
      <c r="BJ57" s="37">
        <f t="shared" si="36"/>
        <v>1.4141891326346072</v>
      </c>
      <c r="BK57" s="13">
        <f t="shared" si="17"/>
        <v>14971.909467399417</v>
      </c>
      <c r="BL57">
        <f t="shared" si="37"/>
        <v>273.63072490353306</v>
      </c>
      <c r="BM57" s="13">
        <f t="shared" si="18"/>
        <v>5.6772349545232395</v>
      </c>
      <c r="BN57" s="13">
        <f t="shared" si="47"/>
        <v>1.7748691837326502</v>
      </c>
      <c r="BO57" s="13">
        <f t="shared" si="19"/>
        <v>43006.315293184307</v>
      </c>
      <c r="BP57">
        <f t="shared" si="38"/>
        <v>783.70787451435649</v>
      </c>
      <c r="BQ57" s="13">
        <f t="shared" si="20"/>
        <v>5.6772349545232395</v>
      </c>
      <c r="BR57" s="37">
        <f t="shared" si="39"/>
        <v>185.3773921199064</v>
      </c>
      <c r="BS57" s="13">
        <f t="shared" si="21"/>
        <v>14971.909467399417</v>
      </c>
      <c r="BT57">
        <f t="shared" si="40"/>
        <v>457.59392789080488</v>
      </c>
      <c r="BU57" s="13">
        <f t="shared" si="22"/>
        <v>829.96785815000442</v>
      </c>
      <c r="BV57" s="13">
        <f t="shared" si="48"/>
        <v>185.73807217100443</v>
      </c>
      <c r="BW57" s="13">
        <f t="shared" si="23"/>
        <v>43006.315293184307</v>
      </c>
      <c r="BX57">
        <f t="shared" si="41"/>
        <v>967.67107750162825</v>
      </c>
      <c r="BY57" s="13">
        <f t="shared" si="24"/>
        <v>829.96785815000442</v>
      </c>
    </row>
    <row r="58" spans="1:77" x14ac:dyDescent="0.2">
      <c r="AC58">
        <v>56</v>
      </c>
      <c r="AD58" s="37">
        <f t="shared" si="25"/>
        <v>1960476164.8783431</v>
      </c>
      <c r="AE58" s="13">
        <f t="shared" si="1"/>
        <v>24953.182445665698</v>
      </c>
      <c r="AF58">
        <f t="shared" si="42"/>
        <v>1960476610.4708867</v>
      </c>
      <c r="AG58" s="13">
        <f t="shared" si="2"/>
        <v>1960477212.1249621</v>
      </c>
      <c r="AH58" s="13">
        <f t="shared" si="43"/>
        <v>1960476165.1409183</v>
      </c>
      <c r="AI58" s="13">
        <f t="shared" si="3"/>
        <v>43006.315293184307</v>
      </c>
      <c r="AJ58">
        <f t="shared" si="26"/>
        <v>1960476933.1108341</v>
      </c>
      <c r="AK58" s="13">
        <f t="shared" si="4"/>
        <v>1960477212.1249621</v>
      </c>
      <c r="AL58" s="37">
        <f t="shared" si="27"/>
        <v>628.20614018249455</v>
      </c>
      <c r="AM58" s="13">
        <f t="shared" si="5"/>
        <v>29943.818934798834</v>
      </c>
      <c r="AN58">
        <f t="shared" si="28"/>
        <v>1162.9171925896167</v>
      </c>
      <c r="AO58" s="13">
        <f t="shared" si="6"/>
        <v>2813.5073827337451</v>
      </c>
      <c r="AP58" s="13">
        <f t="shared" si="44"/>
        <v>628.41966277274457</v>
      </c>
      <c r="AQ58" s="13">
        <f t="shared" si="7"/>
        <v>43006.315293184307</v>
      </c>
      <c r="AR58" s="13">
        <f t="shared" si="29"/>
        <v>1396.3895787224642</v>
      </c>
      <c r="AS58" s="38">
        <f t="shared" si="8"/>
        <v>2813.5073827337451</v>
      </c>
      <c r="AT58" s="37">
        <f t="shared" si="30"/>
        <v>391099977.39375615</v>
      </c>
      <c r="AU58" s="13">
        <f t="shared" si="9"/>
        <v>9981.2729782662791</v>
      </c>
      <c r="AV58">
        <f t="shared" si="31"/>
        <v>391100155.6307736</v>
      </c>
      <c r="AW58" s="13">
        <f t="shared" si="10"/>
        <v>391100380.74850065</v>
      </c>
      <c r="AX58" s="13">
        <f t="shared" si="45"/>
        <v>391099977.80348873</v>
      </c>
      <c r="AY58" s="13">
        <f t="shared" si="11"/>
        <v>43006.315293184307</v>
      </c>
      <c r="AZ58">
        <f t="shared" si="32"/>
        <v>391100745.77340466</v>
      </c>
      <c r="BA58" s="13">
        <f t="shared" si="12"/>
        <v>391100380.74850065</v>
      </c>
      <c r="BB58" s="37">
        <f t="shared" si="33"/>
        <v>112.48373176995881</v>
      </c>
      <c r="BC58" s="13">
        <f t="shared" si="13"/>
        <v>14971.909467399417</v>
      </c>
      <c r="BD58">
        <f t="shared" si="34"/>
        <v>379.83925797351981</v>
      </c>
      <c r="BE58" s="13">
        <f t="shared" si="14"/>
        <v>503.35057957927143</v>
      </c>
      <c r="BF58" s="13">
        <f t="shared" si="46"/>
        <v>112.84441182105685</v>
      </c>
      <c r="BG58" s="13">
        <f t="shared" si="15"/>
        <v>43006.315293184307</v>
      </c>
      <c r="BH58">
        <f t="shared" si="35"/>
        <v>880.81432777077657</v>
      </c>
      <c r="BI58" s="13">
        <f t="shared" si="16"/>
        <v>503.35057957927143</v>
      </c>
      <c r="BJ58" s="37">
        <f t="shared" si="36"/>
        <v>1.4141891326346072</v>
      </c>
      <c r="BK58" s="13">
        <f t="shared" si="17"/>
        <v>14971.909467399417</v>
      </c>
      <c r="BL58">
        <f t="shared" si="37"/>
        <v>268.76971533619559</v>
      </c>
      <c r="BM58" s="13">
        <f t="shared" si="18"/>
        <v>5.6772349545232395</v>
      </c>
      <c r="BN58" s="13">
        <f t="shared" si="47"/>
        <v>1.7748691837326502</v>
      </c>
      <c r="BO58" s="13">
        <f t="shared" si="19"/>
        <v>43006.315293184307</v>
      </c>
      <c r="BP58">
        <f t="shared" si="38"/>
        <v>769.74478513345241</v>
      </c>
      <c r="BQ58" s="13">
        <f t="shared" si="20"/>
        <v>5.6772349545232395</v>
      </c>
      <c r="BR58" s="37">
        <f t="shared" si="39"/>
        <v>185.3773921199064</v>
      </c>
      <c r="BS58" s="13">
        <f t="shared" si="21"/>
        <v>14971.909467399417</v>
      </c>
      <c r="BT58">
        <f t="shared" si="40"/>
        <v>452.7329183234674</v>
      </c>
      <c r="BU58" s="13">
        <f t="shared" si="22"/>
        <v>829.96785815000442</v>
      </c>
      <c r="BV58" s="13">
        <f t="shared" si="48"/>
        <v>185.73807217100443</v>
      </c>
      <c r="BW58" s="13">
        <f t="shared" si="23"/>
        <v>43006.315293184307</v>
      </c>
      <c r="BX58">
        <f t="shared" si="41"/>
        <v>953.70798812072417</v>
      </c>
      <c r="BY58" s="13">
        <f t="shared" si="24"/>
        <v>829.96785815000442</v>
      </c>
    </row>
    <row r="59" spans="1:77" x14ac:dyDescent="0.2">
      <c r="A59" s="20"/>
      <c r="AC59">
        <v>57</v>
      </c>
      <c r="AD59" s="37">
        <f t="shared" si="25"/>
        <v>1960476164.8783431</v>
      </c>
      <c r="AE59" s="13">
        <f t="shared" si="1"/>
        <v>24953.182445665698</v>
      </c>
      <c r="AF59">
        <f t="shared" si="42"/>
        <v>1960476602.6534736</v>
      </c>
      <c r="AG59" s="13">
        <f t="shared" si="2"/>
        <v>1960477212.1249621</v>
      </c>
      <c r="AH59" s="13">
        <f t="shared" si="43"/>
        <v>1960476165.1409183</v>
      </c>
      <c r="AI59" s="13">
        <f t="shared" si="3"/>
        <v>43006.315293184307</v>
      </c>
      <c r="AJ59">
        <f t="shared" si="26"/>
        <v>1960476919.6376777</v>
      </c>
      <c r="AK59" s="13">
        <f t="shared" si="4"/>
        <v>1960477212.1249621</v>
      </c>
      <c r="AL59" s="37">
        <f t="shared" si="27"/>
        <v>628.20614018249455</v>
      </c>
      <c r="AM59" s="13">
        <f t="shared" si="5"/>
        <v>29943.818934798834</v>
      </c>
      <c r="AN59">
        <f t="shared" si="28"/>
        <v>1153.5362969333514</v>
      </c>
      <c r="AO59" s="13">
        <f t="shared" si="6"/>
        <v>2813.5073827337451</v>
      </c>
      <c r="AP59" s="13">
        <f t="shared" si="44"/>
        <v>628.41966277274457</v>
      </c>
      <c r="AQ59" s="13">
        <f t="shared" si="7"/>
        <v>43006.315293184307</v>
      </c>
      <c r="AR59" s="13">
        <f t="shared" si="29"/>
        <v>1382.9164223022938</v>
      </c>
      <c r="AS59" s="38">
        <f t="shared" si="8"/>
        <v>2813.5073827337451</v>
      </c>
      <c r="AT59" s="37">
        <f t="shared" si="30"/>
        <v>391099977.39375615</v>
      </c>
      <c r="AU59" s="13">
        <f t="shared" si="9"/>
        <v>9981.2729782662791</v>
      </c>
      <c r="AV59">
        <f t="shared" si="31"/>
        <v>391100152.50380838</v>
      </c>
      <c r="AW59" s="13">
        <f t="shared" si="10"/>
        <v>391100380.74850065</v>
      </c>
      <c r="AX59" s="13">
        <f t="shared" si="45"/>
        <v>391099977.80348873</v>
      </c>
      <c r="AY59" s="13">
        <f t="shared" si="11"/>
        <v>43006.315293184307</v>
      </c>
      <c r="AZ59">
        <f t="shared" si="32"/>
        <v>391100732.30024827</v>
      </c>
      <c r="BA59" s="13">
        <f t="shared" si="12"/>
        <v>391100380.74850065</v>
      </c>
      <c r="BB59" s="37">
        <f t="shared" si="33"/>
        <v>112.48373176995881</v>
      </c>
      <c r="BC59" s="13">
        <f t="shared" si="13"/>
        <v>14971.909467399417</v>
      </c>
      <c r="BD59">
        <f t="shared" si="34"/>
        <v>375.14881014538719</v>
      </c>
      <c r="BE59" s="13">
        <f t="shared" si="14"/>
        <v>503.35057957927143</v>
      </c>
      <c r="BF59" s="13">
        <f t="shared" si="46"/>
        <v>112.84441182105685</v>
      </c>
      <c r="BG59" s="13">
        <f t="shared" si="15"/>
        <v>43006.315293184307</v>
      </c>
      <c r="BH59">
        <f t="shared" si="35"/>
        <v>867.34117135060603</v>
      </c>
      <c r="BI59" s="13">
        <f t="shared" si="16"/>
        <v>503.35057957927143</v>
      </c>
      <c r="BJ59" s="37">
        <f t="shared" si="36"/>
        <v>1.4141891326346072</v>
      </c>
      <c r="BK59" s="13">
        <f t="shared" si="17"/>
        <v>14971.909467399417</v>
      </c>
      <c r="BL59">
        <f t="shared" si="37"/>
        <v>264.07926750806297</v>
      </c>
      <c r="BM59" s="13">
        <f t="shared" si="18"/>
        <v>5.6772349545232395</v>
      </c>
      <c r="BN59" s="13">
        <f t="shared" si="47"/>
        <v>1.7748691837326502</v>
      </c>
      <c r="BO59" s="13">
        <f t="shared" si="19"/>
        <v>43006.315293184307</v>
      </c>
      <c r="BP59">
        <f t="shared" si="38"/>
        <v>756.27162871328187</v>
      </c>
      <c r="BQ59" s="13">
        <f t="shared" si="20"/>
        <v>5.6772349545232395</v>
      </c>
      <c r="BR59" s="37">
        <f t="shared" si="39"/>
        <v>185.3773921199064</v>
      </c>
      <c r="BS59" s="13">
        <f t="shared" si="21"/>
        <v>14971.909467399417</v>
      </c>
      <c r="BT59">
        <f t="shared" si="40"/>
        <v>448.04247049533478</v>
      </c>
      <c r="BU59" s="13">
        <f t="shared" si="22"/>
        <v>829.96785815000442</v>
      </c>
      <c r="BV59" s="13">
        <f t="shared" si="48"/>
        <v>185.73807217100443</v>
      </c>
      <c r="BW59" s="13">
        <f t="shared" si="23"/>
        <v>43006.315293184307</v>
      </c>
      <c r="BX59">
        <f t="shared" si="41"/>
        <v>940.23483170055363</v>
      </c>
      <c r="BY59" s="13">
        <f t="shared" si="24"/>
        <v>829.96785815000442</v>
      </c>
    </row>
    <row r="60" spans="1:77" x14ac:dyDescent="0.2">
      <c r="AC60">
        <v>58</v>
      </c>
      <c r="AD60" s="37">
        <f t="shared" si="25"/>
        <v>1960476164.8783431</v>
      </c>
      <c r="AE60" s="13">
        <f t="shared" si="1"/>
        <v>24953.182445665698</v>
      </c>
      <c r="AF60">
        <f t="shared" si="42"/>
        <v>1960476595.1056266</v>
      </c>
      <c r="AG60" s="13">
        <f t="shared" si="2"/>
        <v>1960477212.1249621</v>
      </c>
      <c r="AH60" s="13">
        <f t="shared" si="43"/>
        <v>1960476165.1409183</v>
      </c>
      <c r="AI60" s="13">
        <f t="shared" si="3"/>
        <v>43006.315293184307</v>
      </c>
      <c r="AJ60">
        <f t="shared" si="26"/>
        <v>1960476906.629113</v>
      </c>
      <c r="AK60" s="13">
        <f t="shared" si="4"/>
        <v>1960477212.1249621</v>
      </c>
      <c r="AL60" s="37">
        <f t="shared" si="27"/>
        <v>628.20614018249455</v>
      </c>
      <c r="AM60" s="13">
        <f t="shared" si="5"/>
        <v>29943.818934798834</v>
      </c>
      <c r="AN60">
        <f t="shared" si="28"/>
        <v>1144.4788804376467</v>
      </c>
      <c r="AO60" s="13">
        <f t="shared" si="6"/>
        <v>2813.5073827337451</v>
      </c>
      <c r="AP60" s="13">
        <f t="shared" si="44"/>
        <v>628.41966277274457</v>
      </c>
      <c r="AQ60" s="13">
        <f t="shared" si="7"/>
        <v>43006.315293184307</v>
      </c>
      <c r="AR60" s="13">
        <f t="shared" si="29"/>
        <v>1369.9078574828188</v>
      </c>
      <c r="AS60" s="38">
        <f t="shared" si="8"/>
        <v>2813.5073827337451</v>
      </c>
      <c r="AT60" s="37">
        <f t="shared" si="30"/>
        <v>391099977.39375615</v>
      </c>
      <c r="AU60" s="13">
        <f t="shared" si="9"/>
        <v>9981.2729782662791</v>
      </c>
      <c r="AV60">
        <f t="shared" si="31"/>
        <v>391100149.48466957</v>
      </c>
      <c r="AW60" s="13">
        <f t="shared" si="10"/>
        <v>391100380.74850065</v>
      </c>
      <c r="AX60" s="13">
        <f t="shared" si="45"/>
        <v>391099977.80348873</v>
      </c>
      <c r="AY60" s="13">
        <f t="shared" si="11"/>
        <v>43006.315293184307</v>
      </c>
      <c r="AZ60">
        <f t="shared" si="32"/>
        <v>391100719.29168344</v>
      </c>
      <c r="BA60" s="13">
        <f t="shared" si="12"/>
        <v>391100380.74850065</v>
      </c>
      <c r="BB60" s="37">
        <f t="shared" si="33"/>
        <v>112.48373176995881</v>
      </c>
      <c r="BC60" s="13">
        <f t="shared" si="13"/>
        <v>14971.909467399417</v>
      </c>
      <c r="BD60">
        <f t="shared" si="34"/>
        <v>370.62010189753494</v>
      </c>
      <c r="BE60" s="13">
        <f t="shared" si="14"/>
        <v>503.35057957927143</v>
      </c>
      <c r="BF60" s="13">
        <f t="shared" si="46"/>
        <v>112.84441182105685</v>
      </c>
      <c r="BG60" s="13">
        <f t="shared" si="15"/>
        <v>43006.315293184307</v>
      </c>
      <c r="BH60">
        <f t="shared" si="35"/>
        <v>854.33260653113109</v>
      </c>
      <c r="BI60" s="13">
        <f t="shared" si="16"/>
        <v>503.35057957927143</v>
      </c>
      <c r="BJ60" s="37">
        <f t="shared" si="36"/>
        <v>1.4141891326346072</v>
      </c>
      <c r="BK60" s="13">
        <f t="shared" si="17"/>
        <v>14971.909467399417</v>
      </c>
      <c r="BL60">
        <f t="shared" si="37"/>
        <v>259.55055926021072</v>
      </c>
      <c r="BM60" s="13">
        <f t="shared" si="18"/>
        <v>5.6772349545232395</v>
      </c>
      <c r="BN60" s="13">
        <f t="shared" si="47"/>
        <v>1.7748691837326502</v>
      </c>
      <c r="BO60" s="13">
        <f t="shared" si="19"/>
        <v>43006.315293184307</v>
      </c>
      <c r="BP60">
        <f t="shared" si="38"/>
        <v>743.26306389380693</v>
      </c>
      <c r="BQ60" s="13">
        <f t="shared" si="20"/>
        <v>5.6772349545232395</v>
      </c>
      <c r="BR60" s="37">
        <f t="shared" si="39"/>
        <v>185.3773921199064</v>
      </c>
      <c r="BS60" s="13">
        <f t="shared" si="21"/>
        <v>14971.909467399417</v>
      </c>
      <c r="BT60">
        <f t="shared" si="40"/>
        <v>443.51376224748253</v>
      </c>
      <c r="BU60" s="13">
        <f t="shared" si="22"/>
        <v>829.96785815000442</v>
      </c>
      <c r="BV60" s="13">
        <f t="shared" si="48"/>
        <v>185.73807217100443</v>
      </c>
      <c r="BW60" s="13">
        <f t="shared" si="23"/>
        <v>43006.315293184307</v>
      </c>
      <c r="BX60">
        <f t="shared" si="41"/>
        <v>927.22626688107869</v>
      </c>
      <c r="BY60" s="13">
        <f t="shared" si="24"/>
        <v>829.96785815000442</v>
      </c>
    </row>
    <row r="61" spans="1:77" x14ac:dyDescent="0.2">
      <c r="AC61">
        <v>59</v>
      </c>
      <c r="AD61" s="37">
        <f t="shared" si="25"/>
        <v>1960476164.8783431</v>
      </c>
      <c r="AE61" s="13">
        <f t="shared" si="1"/>
        <v>24953.182445665698</v>
      </c>
      <c r="AF61">
        <f t="shared" si="42"/>
        <v>1960476587.8136387</v>
      </c>
      <c r="AG61" s="13">
        <f t="shared" si="2"/>
        <v>1960477212.1249621</v>
      </c>
      <c r="AH61" s="13">
        <f t="shared" si="43"/>
        <v>1960476165.1409183</v>
      </c>
      <c r="AI61" s="13">
        <f t="shared" si="3"/>
        <v>43006.315293184307</v>
      </c>
      <c r="AJ61">
        <f t="shared" si="26"/>
        <v>1960476894.0615165</v>
      </c>
      <c r="AK61" s="13">
        <f t="shared" si="4"/>
        <v>1960477212.1249621</v>
      </c>
      <c r="AL61" s="37">
        <f t="shared" si="27"/>
        <v>628.20614018249455</v>
      </c>
      <c r="AM61" s="13">
        <f t="shared" si="5"/>
        <v>29943.818934798834</v>
      </c>
      <c r="AN61">
        <f t="shared" si="28"/>
        <v>1135.7284950095934</v>
      </c>
      <c r="AO61" s="13">
        <f t="shared" si="6"/>
        <v>2813.5073827337451</v>
      </c>
      <c r="AP61" s="13">
        <f t="shared" si="44"/>
        <v>628.41966277274457</v>
      </c>
      <c r="AQ61" s="13">
        <f t="shared" si="7"/>
        <v>43006.315293184307</v>
      </c>
      <c r="AR61" s="13">
        <f t="shared" si="29"/>
        <v>1357.340260962309</v>
      </c>
      <c r="AS61" s="38">
        <f t="shared" si="8"/>
        <v>2813.5073827337451</v>
      </c>
      <c r="AT61" s="37">
        <f t="shared" si="30"/>
        <v>391099977.39375615</v>
      </c>
      <c r="AU61" s="13">
        <f t="shared" si="9"/>
        <v>9981.2729782662791</v>
      </c>
      <c r="AV61">
        <f t="shared" si="31"/>
        <v>391100146.56787443</v>
      </c>
      <c r="AW61" s="13">
        <f t="shared" si="10"/>
        <v>391100380.74850065</v>
      </c>
      <c r="AX61" s="13">
        <f t="shared" si="45"/>
        <v>391099977.80348873</v>
      </c>
      <c r="AY61" s="13">
        <f t="shared" si="11"/>
        <v>43006.315293184307</v>
      </c>
      <c r="AZ61">
        <f t="shared" si="32"/>
        <v>391100706.72408694</v>
      </c>
      <c r="BA61" s="13">
        <f t="shared" si="12"/>
        <v>391100380.74850065</v>
      </c>
      <c r="BB61" s="37">
        <f t="shared" si="33"/>
        <v>112.48373176995881</v>
      </c>
      <c r="BC61" s="13">
        <f t="shared" si="13"/>
        <v>14971.909467399417</v>
      </c>
      <c r="BD61">
        <f t="shared" si="34"/>
        <v>366.24490918350824</v>
      </c>
      <c r="BE61" s="13">
        <f t="shared" si="14"/>
        <v>503.35057957927143</v>
      </c>
      <c r="BF61" s="13">
        <f t="shared" si="46"/>
        <v>112.84441182105685</v>
      </c>
      <c r="BG61" s="13">
        <f t="shared" si="15"/>
        <v>43006.315293184307</v>
      </c>
      <c r="BH61">
        <f t="shared" si="35"/>
        <v>841.76501001062138</v>
      </c>
      <c r="BI61" s="13">
        <f t="shared" si="16"/>
        <v>503.35057957927143</v>
      </c>
      <c r="BJ61" s="37">
        <f t="shared" si="36"/>
        <v>1.4141891326346072</v>
      </c>
      <c r="BK61" s="13">
        <f t="shared" si="17"/>
        <v>14971.909467399417</v>
      </c>
      <c r="BL61">
        <f t="shared" si="37"/>
        <v>255.17536654618405</v>
      </c>
      <c r="BM61" s="13">
        <f t="shared" si="18"/>
        <v>5.6772349545232395</v>
      </c>
      <c r="BN61" s="13">
        <f t="shared" si="47"/>
        <v>1.7748691837326502</v>
      </c>
      <c r="BO61" s="13">
        <f t="shared" si="19"/>
        <v>43006.315293184307</v>
      </c>
      <c r="BP61">
        <f t="shared" si="38"/>
        <v>730.69546737329722</v>
      </c>
      <c r="BQ61" s="13">
        <f t="shared" si="20"/>
        <v>5.6772349545232395</v>
      </c>
      <c r="BR61" s="37">
        <f t="shared" si="39"/>
        <v>185.3773921199064</v>
      </c>
      <c r="BS61" s="13">
        <f t="shared" si="21"/>
        <v>14971.909467399417</v>
      </c>
      <c r="BT61">
        <f t="shared" si="40"/>
        <v>439.13856953345584</v>
      </c>
      <c r="BU61" s="13">
        <f t="shared" si="22"/>
        <v>829.96785815000442</v>
      </c>
      <c r="BV61" s="13">
        <f t="shared" si="48"/>
        <v>185.73807217100443</v>
      </c>
      <c r="BW61" s="13">
        <f t="shared" si="23"/>
        <v>43006.315293184307</v>
      </c>
      <c r="BX61">
        <f t="shared" si="41"/>
        <v>914.65867036056898</v>
      </c>
      <c r="BY61" s="13">
        <f t="shared" si="24"/>
        <v>829.96785815000442</v>
      </c>
    </row>
    <row r="62" spans="1:77" x14ac:dyDescent="0.2">
      <c r="AC62">
        <v>60</v>
      </c>
      <c r="AD62" s="37">
        <f t="shared" si="25"/>
        <v>1960476164.8783431</v>
      </c>
      <c r="AE62" s="13">
        <f t="shared" si="1"/>
        <v>24953.182445665698</v>
      </c>
      <c r="AF62">
        <f t="shared" si="42"/>
        <v>1960476580.7647171</v>
      </c>
      <c r="AG62" s="13">
        <f t="shared" si="2"/>
        <v>1960477212.1249621</v>
      </c>
      <c r="AH62" s="13">
        <f t="shared" si="43"/>
        <v>1960476165.1409183</v>
      </c>
      <c r="AI62" s="13">
        <f t="shared" si="3"/>
        <v>43006.315293184307</v>
      </c>
      <c r="AJ62">
        <f t="shared" si="26"/>
        <v>1960476881.9128399</v>
      </c>
      <c r="AK62" s="13">
        <f t="shared" si="4"/>
        <v>1960477212.1249621</v>
      </c>
      <c r="AL62" s="37">
        <f t="shared" si="27"/>
        <v>628.20614018249455</v>
      </c>
      <c r="AM62" s="13">
        <f t="shared" si="5"/>
        <v>29943.818934798834</v>
      </c>
      <c r="AN62">
        <f t="shared" si="28"/>
        <v>1127.2697890958084</v>
      </c>
      <c r="AO62" s="13">
        <f t="shared" si="6"/>
        <v>2813.5073827337451</v>
      </c>
      <c r="AP62" s="13">
        <f t="shared" si="44"/>
        <v>628.41966277274457</v>
      </c>
      <c r="AQ62" s="13">
        <f t="shared" si="7"/>
        <v>43006.315293184307</v>
      </c>
      <c r="AR62" s="13">
        <f t="shared" si="29"/>
        <v>1345.1915843258164</v>
      </c>
      <c r="AS62" s="38">
        <f t="shared" si="8"/>
        <v>2813.5073827337451</v>
      </c>
      <c r="AT62" s="37">
        <f t="shared" si="30"/>
        <v>391099977.39375615</v>
      </c>
      <c r="AU62" s="13">
        <f t="shared" si="9"/>
        <v>9981.2729782662791</v>
      </c>
      <c r="AV62">
        <f t="shared" si="31"/>
        <v>391100143.7483058</v>
      </c>
      <c r="AW62" s="13">
        <f t="shared" si="10"/>
        <v>391100380.74850065</v>
      </c>
      <c r="AX62" s="13">
        <f t="shared" si="45"/>
        <v>391099977.80348873</v>
      </c>
      <c r="AY62" s="13">
        <f t="shared" si="11"/>
        <v>43006.315293184307</v>
      </c>
      <c r="AZ62">
        <f t="shared" si="32"/>
        <v>391100694.57541031</v>
      </c>
      <c r="BA62" s="13">
        <f t="shared" si="12"/>
        <v>391100380.74850065</v>
      </c>
      <c r="BB62" s="37">
        <f t="shared" si="33"/>
        <v>112.48373176995881</v>
      </c>
      <c r="BC62" s="13">
        <f t="shared" si="13"/>
        <v>14971.909467399417</v>
      </c>
      <c r="BD62">
        <f t="shared" si="34"/>
        <v>362.01555622661579</v>
      </c>
      <c r="BE62" s="13">
        <f t="shared" si="14"/>
        <v>503.35057957927143</v>
      </c>
      <c r="BF62" s="13">
        <f t="shared" si="46"/>
        <v>112.84441182105685</v>
      </c>
      <c r="BG62" s="13">
        <f t="shared" si="15"/>
        <v>43006.315293184307</v>
      </c>
      <c r="BH62">
        <f t="shared" si="35"/>
        <v>829.61633337412866</v>
      </c>
      <c r="BI62" s="13">
        <f t="shared" si="16"/>
        <v>503.35057957927143</v>
      </c>
      <c r="BJ62" s="37">
        <f t="shared" si="36"/>
        <v>1.4141891326346072</v>
      </c>
      <c r="BK62" s="13">
        <f t="shared" si="17"/>
        <v>14971.909467399417</v>
      </c>
      <c r="BL62">
        <f t="shared" si="37"/>
        <v>250.94601358929157</v>
      </c>
      <c r="BM62" s="13">
        <f t="shared" si="18"/>
        <v>5.6772349545232395</v>
      </c>
      <c r="BN62" s="13">
        <f t="shared" si="47"/>
        <v>1.7748691837326502</v>
      </c>
      <c r="BO62" s="13">
        <f t="shared" si="19"/>
        <v>43006.315293184307</v>
      </c>
      <c r="BP62">
        <f t="shared" si="38"/>
        <v>718.5467907368045</v>
      </c>
      <c r="BQ62" s="13">
        <f t="shared" si="20"/>
        <v>5.6772349545232395</v>
      </c>
      <c r="BR62" s="37">
        <f t="shared" si="39"/>
        <v>185.3773921199064</v>
      </c>
      <c r="BS62" s="13">
        <f t="shared" si="21"/>
        <v>14971.909467399417</v>
      </c>
      <c r="BT62">
        <f t="shared" si="40"/>
        <v>434.90921657656338</v>
      </c>
      <c r="BU62" s="13">
        <f t="shared" si="22"/>
        <v>829.96785815000442</v>
      </c>
      <c r="BV62" s="13">
        <f t="shared" si="48"/>
        <v>185.73807217100443</v>
      </c>
      <c r="BW62" s="13">
        <f t="shared" si="23"/>
        <v>43006.315293184307</v>
      </c>
      <c r="BX62">
        <f t="shared" si="41"/>
        <v>902.50999372407625</v>
      </c>
      <c r="BY62" s="13">
        <f t="shared" si="24"/>
        <v>829.96785815000442</v>
      </c>
    </row>
    <row r="63" spans="1:77" x14ac:dyDescent="0.2">
      <c r="AC63">
        <v>61</v>
      </c>
      <c r="AD63" s="37">
        <f t="shared" si="25"/>
        <v>1960476164.8783431</v>
      </c>
      <c r="AE63" s="13">
        <f t="shared" si="1"/>
        <v>24953.182445665698</v>
      </c>
      <c r="AF63">
        <f t="shared" si="42"/>
        <v>1960476573.9469078</v>
      </c>
      <c r="AG63" s="13">
        <f t="shared" si="2"/>
        <v>1960477212.1249621</v>
      </c>
      <c r="AH63" s="13">
        <f t="shared" si="43"/>
        <v>1960476165.1409183</v>
      </c>
      <c r="AI63" s="13">
        <f t="shared" si="3"/>
        <v>43006.315293184307</v>
      </c>
      <c r="AJ63">
        <f t="shared" si="26"/>
        <v>1960476870.1624804</v>
      </c>
      <c r="AK63" s="13">
        <f t="shared" si="4"/>
        <v>1960477212.1249621</v>
      </c>
      <c r="AL63" s="37">
        <f t="shared" si="27"/>
        <v>628.20614018249455</v>
      </c>
      <c r="AM63" s="13">
        <f t="shared" si="5"/>
        <v>29943.818934798834</v>
      </c>
      <c r="AN63">
        <f t="shared" si="28"/>
        <v>1119.0884178021474</v>
      </c>
      <c r="AO63" s="13">
        <f t="shared" si="6"/>
        <v>2813.5073827337451</v>
      </c>
      <c r="AP63" s="13">
        <f t="shared" si="44"/>
        <v>628.41966277274457</v>
      </c>
      <c r="AQ63" s="13">
        <f t="shared" si="7"/>
        <v>43006.315293184307</v>
      </c>
      <c r="AR63" s="13">
        <f t="shared" si="29"/>
        <v>1333.4412249560937</v>
      </c>
      <c r="AS63" s="38">
        <f t="shared" si="8"/>
        <v>2813.5073827337451</v>
      </c>
      <c r="AT63" s="37">
        <f t="shared" si="30"/>
        <v>391099977.39375615</v>
      </c>
      <c r="AU63" s="13">
        <f t="shared" si="9"/>
        <v>9981.2729782662791</v>
      </c>
      <c r="AV63">
        <f t="shared" si="31"/>
        <v>391100141.021182</v>
      </c>
      <c r="AW63" s="13">
        <f t="shared" si="10"/>
        <v>391100380.74850065</v>
      </c>
      <c r="AX63" s="13">
        <f t="shared" si="45"/>
        <v>391099977.80348873</v>
      </c>
      <c r="AY63" s="13">
        <f t="shared" si="11"/>
        <v>43006.315293184307</v>
      </c>
      <c r="AZ63">
        <f t="shared" si="32"/>
        <v>391100682.82505089</v>
      </c>
      <c r="BA63" s="13">
        <f t="shared" si="12"/>
        <v>391100380.74850065</v>
      </c>
      <c r="BB63" s="37">
        <f t="shared" si="33"/>
        <v>112.48373176995881</v>
      </c>
      <c r="BC63" s="13">
        <f t="shared" si="13"/>
        <v>14971.909467399417</v>
      </c>
      <c r="BD63">
        <f t="shared" si="34"/>
        <v>357.92487057978531</v>
      </c>
      <c r="BE63" s="13">
        <f t="shared" si="14"/>
        <v>503.35057957927143</v>
      </c>
      <c r="BF63" s="13">
        <f t="shared" si="46"/>
        <v>112.84441182105685</v>
      </c>
      <c r="BG63" s="13">
        <f t="shared" si="15"/>
        <v>43006.315293184307</v>
      </c>
      <c r="BH63">
        <f t="shared" si="35"/>
        <v>817.8659740044061</v>
      </c>
      <c r="BI63" s="13">
        <f t="shared" si="16"/>
        <v>503.35057957927143</v>
      </c>
      <c r="BJ63" s="37">
        <f t="shared" si="36"/>
        <v>1.4141891326346072</v>
      </c>
      <c r="BK63" s="13">
        <f t="shared" si="17"/>
        <v>14971.909467399417</v>
      </c>
      <c r="BL63">
        <f t="shared" si="37"/>
        <v>246.85532794246112</v>
      </c>
      <c r="BM63" s="13">
        <f t="shared" si="18"/>
        <v>5.6772349545232395</v>
      </c>
      <c r="BN63" s="13">
        <f t="shared" si="47"/>
        <v>1.7748691837326502</v>
      </c>
      <c r="BO63" s="13">
        <f t="shared" si="19"/>
        <v>43006.315293184307</v>
      </c>
      <c r="BP63">
        <f t="shared" si="38"/>
        <v>706.79643136708194</v>
      </c>
      <c r="BQ63" s="13">
        <f t="shared" si="20"/>
        <v>5.6772349545232395</v>
      </c>
      <c r="BR63" s="37">
        <f t="shared" si="39"/>
        <v>185.3773921199064</v>
      </c>
      <c r="BS63" s="13">
        <f t="shared" si="21"/>
        <v>14971.909467399417</v>
      </c>
      <c r="BT63">
        <f t="shared" si="40"/>
        <v>430.8185309297329</v>
      </c>
      <c r="BU63" s="13">
        <f t="shared" si="22"/>
        <v>829.96785815000442</v>
      </c>
      <c r="BV63" s="13">
        <f t="shared" si="48"/>
        <v>185.73807217100443</v>
      </c>
      <c r="BW63" s="13">
        <f t="shared" si="23"/>
        <v>43006.315293184307</v>
      </c>
      <c r="BX63">
        <f t="shared" si="41"/>
        <v>890.75963435435369</v>
      </c>
      <c r="BY63" s="13">
        <f t="shared" si="24"/>
        <v>829.96785815000442</v>
      </c>
    </row>
    <row r="64" spans="1:77" x14ac:dyDescent="0.2">
      <c r="AC64">
        <v>62</v>
      </c>
      <c r="AD64" s="37">
        <f t="shared" si="25"/>
        <v>1960476164.8783431</v>
      </c>
      <c r="AE64" s="13">
        <f t="shared" si="1"/>
        <v>24953.182445665698</v>
      </c>
      <c r="AF64">
        <f t="shared" si="42"/>
        <v>1960476567.3490276</v>
      </c>
      <c r="AG64" s="13">
        <f t="shared" si="2"/>
        <v>1960477212.1249621</v>
      </c>
      <c r="AH64" s="13">
        <f t="shared" si="43"/>
        <v>1960476165.1409183</v>
      </c>
      <c r="AI64" s="13">
        <f t="shared" si="3"/>
        <v>43006.315293184307</v>
      </c>
      <c r="AJ64">
        <f t="shared" si="26"/>
        <v>1960476858.7911649</v>
      </c>
      <c r="AK64" s="13">
        <f t="shared" si="4"/>
        <v>1960477212.1249621</v>
      </c>
      <c r="AL64" s="37">
        <f t="shared" si="27"/>
        <v>628.20614018249455</v>
      </c>
      <c r="AM64" s="13">
        <f t="shared" si="5"/>
        <v>29943.818934798834</v>
      </c>
      <c r="AN64">
        <f t="shared" si="28"/>
        <v>1111.170961711508</v>
      </c>
      <c r="AO64" s="13">
        <f t="shared" si="6"/>
        <v>2813.5073827337451</v>
      </c>
      <c r="AP64" s="13">
        <f t="shared" si="44"/>
        <v>628.41966277274457</v>
      </c>
      <c r="AQ64" s="13">
        <f t="shared" si="7"/>
        <v>43006.315293184307</v>
      </c>
      <c r="AR64" s="13">
        <f t="shared" si="29"/>
        <v>1322.0699094370075</v>
      </c>
      <c r="AS64" s="38">
        <f t="shared" si="8"/>
        <v>2813.5073827337451</v>
      </c>
      <c r="AT64" s="37">
        <f t="shared" si="30"/>
        <v>391099977.39375615</v>
      </c>
      <c r="AU64" s="13">
        <f t="shared" si="9"/>
        <v>9981.2729782662791</v>
      </c>
      <c r="AV64">
        <f t="shared" si="31"/>
        <v>391100138.38203001</v>
      </c>
      <c r="AW64" s="13">
        <f t="shared" si="10"/>
        <v>391100380.74850065</v>
      </c>
      <c r="AX64" s="13">
        <f t="shared" si="45"/>
        <v>391099977.80348873</v>
      </c>
      <c r="AY64" s="13">
        <f t="shared" si="11"/>
        <v>43006.315293184307</v>
      </c>
      <c r="AZ64">
        <f t="shared" si="32"/>
        <v>391100671.45373541</v>
      </c>
      <c r="BA64" s="13">
        <f t="shared" si="12"/>
        <v>391100380.74850065</v>
      </c>
      <c r="BB64" s="37">
        <f t="shared" si="33"/>
        <v>112.48373176995881</v>
      </c>
      <c r="BC64" s="13">
        <f t="shared" si="13"/>
        <v>14971.909467399417</v>
      </c>
      <c r="BD64">
        <f t="shared" si="34"/>
        <v>353.96614253446552</v>
      </c>
      <c r="BE64" s="13">
        <f t="shared" si="14"/>
        <v>503.35057957927143</v>
      </c>
      <c r="BF64" s="13">
        <f t="shared" si="46"/>
        <v>112.84441182105685</v>
      </c>
      <c r="BG64" s="13">
        <f t="shared" si="15"/>
        <v>43006.315293184307</v>
      </c>
      <c r="BH64">
        <f t="shared" si="35"/>
        <v>806.49465848531986</v>
      </c>
      <c r="BI64" s="13">
        <f t="shared" si="16"/>
        <v>503.35057957927143</v>
      </c>
      <c r="BJ64" s="37">
        <f t="shared" si="36"/>
        <v>1.4141891326346072</v>
      </c>
      <c r="BK64" s="13">
        <f t="shared" si="17"/>
        <v>14971.909467399417</v>
      </c>
      <c r="BL64">
        <f t="shared" si="37"/>
        <v>242.89659989714133</v>
      </c>
      <c r="BM64" s="13">
        <f t="shared" si="18"/>
        <v>5.6772349545232395</v>
      </c>
      <c r="BN64" s="13">
        <f t="shared" si="47"/>
        <v>1.7748691837326502</v>
      </c>
      <c r="BO64" s="13">
        <f t="shared" si="19"/>
        <v>43006.315293184307</v>
      </c>
      <c r="BP64">
        <f t="shared" si="38"/>
        <v>695.4251158479957</v>
      </c>
      <c r="BQ64" s="13">
        <f t="shared" si="20"/>
        <v>5.6772349545232395</v>
      </c>
      <c r="BR64" s="37">
        <f t="shared" si="39"/>
        <v>185.3773921199064</v>
      </c>
      <c r="BS64" s="13">
        <f t="shared" si="21"/>
        <v>14971.909467399417</v>
      </c>
      <c r="BT64">
        <f t="shared" si="40"/>
        <v>426.85980288441311</v>
      </c>
      <c r="BU64" s="13">
        <f t="shared" si="22"/>
        <v>829.96785815000442</v>
      </c>
      <c r="BV64" s="13">
        <f t="shared" si="48"/>
        <v>185.73807217100443</v>
      </c>
      <c r="BW64" s="13">
        <f t="shared" si="23"/>
        <v>43006.315293184307</v>
      </c>
      <c r="BX64">
        <f t="shared" si="41"/>
        <v>879.38831883526746</v>
      </c>
      <c r="BY64" s="13">
        <f t="shared" si="24"/>
        <v>829.96785815000442</v>
      </c>
    </row>
    <row r="65" spans="1:77" x14ac:dyDescent="0.2">
      <c r="A65" s="20"/>
      <c r="AC65">
        <v>63</v>
      </c>
      <c r="AD65" s="37">
        <f t="shared" si="25"/>
        <v>1960476164.8783431</v>
      </c>
      <c r="AE65" s="13">
        <f t="shared" si="1"/>
        <v>24953.182445665698</v>
      </c>
      <c r="AF65">
        <f t="shared" si="42"/>
        <v>1960476560.9606042</v>
      </c>
      <c r="AG65" s="13">
        <f t="shared" si="2"/>
        <v>1960477212.1249621</v>
      </c>
      <c r="AH65" s="13">
        <f t="shared" si="43"/>
        <v>1960476165.1409183</v>
      </c>
      <c r="AI65" s="13">
        <f t="shared" si="3"/>
        <v>43006.315293184307</v>
      </c>
      <c r="AJ65">
        <f t="shared" si="26"/>
        <v>1960476847.7808435</v>
      </c>
      <c r="AK65" s="13">
        <f t="shared" si="4"/>
        <v>1960477212.1249621</v>
      </c>
      <c r="AL65" s="37">
        <f t="shared" si="27"/>
        <v>628.20614018249455</v>
      </c>
      <c r="AM65" s="13">
        <f t="shared" si="5"/>
        <v>29943.818934798834</v>
      </c>
      <c r="AN65">
        <f t="shared" si="28"/>
        <v>1103.5048534332698</v>
      </c>
      <c r="AO65" s="13">
        <f t="shared" si="6"/>
        <v>2813.5073827337451</v>
      </c>
      <c r="AP65" s="13">
        <f t="shared" si="44"/>
        <v>628.41966277274457</v>
      </c>
      <c r="AQ65" s="13">
        <f t="shared" si="7"/>
        <v>43006.315293184307</v>
      </c>
      <c r="AR65" s="13">
        <f t="shared" si="29"/>
        <v>1311.0595880613844</v>
      </c>
      <c r="AS65" s="38">
        <f t="shared" si="8"/>
        <v>2813.5073827337451</v>
      </c>
      <c r="AT65" s="37">
        <f t="shared" si="30"/>
        <v>391099977.39375615</v>
      </c>
      <c r="AU65" s="13">
        <f t="shared" si="9"/>
        <v>9981.2729782662791</v>
      </c>
      <c r="AV65">
        <f t="shared" si="31"/>
        <v>391100135.82666057</v>
      </c>
      <c r="AW65" s="13">
        <f t="shared" si="10"/>
        <v>391100380.74850065</v>
      </c>
      <c r="AX65" s="13">
        <f t="shared" si="45"/>
        <v>391099977.80348873</v>
      </c>
      <c r="AY65" s="13">
        <f t="shared" si="11"/>
        <v>43006.315293184307</v>
      </c>
      <c r="AZ65">
        <f t="shared" si="32"/>
        <v>391100660.44341403</v>
      </c>
      <c r="BA65" s="13">
        <f t="shared" si="12"/>
        <v>391100380.74850065</v>
      </c>
      <c r="BB65" s="37">
        <f t="shared" si="33"/>
        <v>112.48373176995881</v>
      </c>
      <c r="BC65" s="13">
        <f t="shared" si="13"/>
        <v>14971.909467399417</v>
      </c>
      <c r="BD65">
        <f t="shared" si="34"/>
        <v>350.13308839534636</v>
      </c>
      <c r="BE65" s="13">
        <f t="shared" si="14"/>
        <v>503.35057957927143</v>
      </c>
      <c r="BF65" s="13">
        <f t="shared" si="46"/>
        <v>112.84441182105685</v>
      </c>
      <c r="BG65" s="13">
        <f t="shared" si="15"/>
        <v>43006.315293184307</v>
      </c>
      <c r="BH65">
        <f t="shared" si="35"/>
        <v>795.48433710969664</v>
      </c>
      <c r="BI65" s="13">
        <f t="shared" si="16"/>
        <v>503.35057957927143</v>
      </c>
      <c r="BJ65" s="37">
        <f t="shared" si="36"/>
        <v>1.4141891326346072</v>
      </c>
      <c r="BK65" s="13">
        <f t="shared" si="17"/>
        <v>14971.909467399417</v>
      </c>
      <c r="BL65">
        <f t="shared" si="37"/>
        <v>239.0635457580222</v>
      </c>
      <c r="BM65" s="13">
        <f t="shared" si="18"/>
        <v>5.6772349545232395</v>
      </c>
      <c r="BN65" s="13">
        <f t="shared" si="47"/>
        <v>1.7748691837326502</v>
      </c>
      <c r="BO65" s="13">
        <f t="shared" si="19"/>
        <v>43006.315293184307</v>
      </c>
      <c r="BP65">
        <f t="shared" si="38"/>
        <v>684.41479447237248</v>
      </c>
      <c r="BQ65" s="13">
        <f t="shared" si="20"/>
        <v>5.6772349545232395</v>
      </c>
      <c r="BR65" s="37">
        <f t="shared" si="39"/>
        <v>185.3773921199064</v>
      </c>
      <c r="BS65" s="13">
        <f t="shared" si="21"/>
        <v>14971.909467399417</v>
      </c>
      <c r="BT65">
        <f t="shared" si="40"/>
        <v>423.02674874529396</v>
      </c>
      <c r="BU65" s="13">
        <f t="shared" si="22"/>
        <v>829.96785815000442</v>
      </c>
      <c r="BV65" s="13">
        <f t="shared" si="48"/>
        <v>185.73807217100443</v>
      </c>
      <c r="BW65" s="13">
        <f t="shared" si="23"/>
        <v>43006.315293184307</v>
      </c>
      <c r="BX65">
        <f t="shared" si="41"/>
        <v>868.37799745964423</v>
      </c>
      <c r="BY65" s="13">
        <f t="shared" si="24"/>
        <v>829.96785815000442</v>
      </c>
    </row>
    <row r="66" spans="1:77" x14ac:dyDescent="0.2">
      <c r="A66" s="20"/>
      <c r="AC66">
        <v>64</v>
      </c>
      <c r="AD66" s="37">
        <f t="shared" si="25"/>
        <v>1960476164.8783431</v>
      </c>
      <c r="AE66" s="13">
        <f t="shared" ref="AE66:AE129" si="63">SUM($B$42:$B$43)</f>
        <v>24953.182445665698</v>
      </c>
      <c r="AF66">
        <f t="shared" si="42"/>
        <v>1960476554.7718189</v>
      </c>
      <c r="AG66" s="13">
        <f t="shared" ref="AG66:AG129" si="64">SUM($B$44:$B$45,$B$48:$B$49)</f>
        <v>1960477212.1249621</v>
      </c>
      <c r="AH66" s="13">
        <f t="shared" si="43"/>
        <v>1960476165.1409183</v>
      </c>
      <c r="AI66" s="13">
        <f t="shared" ref="AI66:AI129" si="65">SUM($C$42:$C$43)</f>
        <v>43006.315293184307</v>
      </c>
      <c r="AJ66">
        <f t="shared" si="26"/>
        <v>1960476837.1145947</v>
      </c>
      <c r="AK66" s="13">
        <f t="shared" ref="AK66:AK129" si="66">SUM($C$44:$C$45,$C$48:$C$49)</f>
        <v>1960477212.1249621</v>
      </c>
      <c r="AL66" s="37">
        <f t="shared" si="27"/>
        <v>628.20614018249455</v>
      </c>
      <c r="AM66" s="13">
        <f t="shared" ref="AM66:AM129" si="67">SUM($D$42:$D$43)</f>
        <v>29943.818934798834</v>
      </c>
      <c r="AN66">
        <f t="shared" si="28"/>
        <v>1096.0783110387263</v>
      </c>
      <c r="AO66" s="13">
        <f t="shared" ref="AO66:AO129" si="68">SUM($D$44:$D$45,$D$48:$D$49)</f>
        <v>2813.5073827337451</v>
      </c>
      <c r="AP66" s="13">
        <f t="shared" si="44"/>
        <v>628.41966277274457</v>
      </c>
      <c r="AQ66" s="13">
        <f t="shared" ref="AQ66:AQ129" si="69">SUM($E$42:$E$43)</f>
        <v>43006.315293184307</v>
      </c>
      <c r="AR66" s="13">
        <f t="shared" si="29"/>
        <v>1300.3933392287495</v>
      </c>
      <c r="AS66" s="38">
        <f t="shared" ref="AS66:AS129" si="70">SUM($E$44:$E$45,$E$48:$E$49)</f>
        <v>2813.5073827337451</v>
      </c>
      <c r="AT66" s="37">
        <f t="shared" si="30"/>
        <v>391099977.39375615</v>
      </c>
      <c r="AU66" s="13">
        <f t="shared" ref="AU66:AU129" si="71">SUM($F$42:$F$43)</f>
        <v>9981.2729782662791</v>
      </c>
      <c r="AV66">
        <f t="shared" si="31"/>
        <v>391100133.35114646</v>
      </c>
      <c r="AW66" s="13">
        <f t="shared" ref="AW66:AW129" si="72">SUM($F$44:$F$45,$F$48:$F$49)</f>
        <v>391100380.74850065</v>
      </c>
      <c r="AX66" s="13">
        <f t="shared" si="45"/>
        <v>391099977.80348873</v>
      </c>
      <c r="AY66" s="13">
        <f t="shared" ref="AY66:AY129" si="73">SUM($G$42:$G$43)</f>
        <v>43006.315293184307</v>
      </c>
      <c r="AZ66">
        <f t="shared" si="32"/>
        <v>391100649.77716517</v>
      </c>
      <c r="BA66" s="13">
        <f t="shared" ref="BA66:BA129" si="74">SUM($G$44:$G$45,$G$48:$G$49)</f>
        <v>391100380.74850065</v>
      </c>
      <c r="BB66" s="37">
        <f t="shared" si="33"/>
        <v>112.48373176995881</v>
      </c>
      <c r="BC66" s="13">
        <f t="shared" ref="BC66:BC129" si="75">SUM($H$42:$H$43)</f>
        <v>14971.909467399417</v>
      </c>
      <c r="BD66">
        <f t="shared" si="34"/>
        <v>346.41981719807472</v>
      </c>
      <c r="BE66" s="13">
        <f t="shared" ref="BE66:BE129" si="76">SUM($H$44:$H$45,$H$48:$H$49)</f>
        <v>503.35057957927143</v>
      </c>
      <c r="BF66" s="13">
        <f t="shared" si="46"/>
        <v>112.84441182105685</v>
      </c>
      <c r="BG66" s="13">
        <f t="shared" ref="BG66:BG129" si="77">SUM($I$42:$I$43)</f>
        <v>43006.315293184307</v>
      </c>
      <c r="BH66">
        <f t="shared" si="35"/>
        <v>784.81808827706163</v>
      </c>
      <c r="BI66" s="13">
        <f t="shared" ref="BI66:BI129" si="78">SUM($I$44:$I$45,$I$48:$I$49)</f>
        <v>503.35057957927143</v>
      </c>
      <c r="BJ66" s="37">
        <f t="shared" si="36"/>
        <v>1.4141891326346072</v>
      </c>
      <c r="BK66" s="13">
        <f t="shared" ref="BK66:BK129" si="79">SUM($J$42:$J$43)</f>
        <v>14971.909467399417</v>
      </c>
      <c r="BL66">
        <f t="shared" si="37"/>
        <v>235.35027456075051</v>
      </c>
      <c r="BM66" s="13">
        <f t="shared" ref="BM66:BM129" si="80">SUM($J$44:$J$45,$J$48:$J$49)</f>
        <v>5.6772349545232395</v>
      </c>
      <c r="BN66" s="13">
        <f t="shared" si="47"/>
        <v>1.7748691837326502</v>
      </c>
      <c r="BO66" s="13">
        <f t="shared" ref="BO66:BO129" si="81">SUM($K$42:$K$43)</f>
        <v>43006.315293184307</v>
      </c>
      <c r="BP66">
        <f t="shared" si="38"/>
        <v>673.74854563973747</v>
      </c>
      <c r="BQ66" s="13">
        <f t="shared" ref="BQ66:BQ129" si="82">SUM($K$44:$K$45,$K$48:$K$49)</f>
        <v>5.6772349545232395</v>
      </c>
      <c r="BR66" s="37">
        <f t="shared" si="39"/>
        <v>185.3773921199064</v>
      </c>
      <c r="BS66" s="13">
        <f t="shared" ref="BS66:BS129" si="83">SUM($L$42:$L$43)</f>
        <v>14971.909467399417</v>
      </c>
      <c r="BT66">
        <f t="shared" si="40"/>
        <v>419.31347754802232</v>
      </c>
      <c r="BU66" s="13">
        <f t="shared" ref="BU66:BU129" si="84">SUM($L$44:$L$45,$L$48:$L$49)</f>
        <v>829.96785815000442</v>
      </c>
      <c r="BV66" s="13">
        <f t="shared" si="48"/>
        <v>185.73807217100443</v>
      </c>
      <c r="BW66" s="13">
        <f t="shared" ref="BW66:BW129" si="85">SUM($M$42:$M$43)</f>
        <v>43006.315293184307</v>
      </c>
      <c r="BX66">
        <f t="shared" si="41"/>
        <v>857.71174862700923</v>
      </c>
      <c r="BY66" s="13">
        <f t="shared" ref="BY66:BY129" si="86">SUM($M$44:$M$45,$M$48:$M$49)</f>
        <v>829.96785815000442</v>
      </c>
    </row>
    <row r="67" spans="1:77" x14ac:dyDescent="0.2">
      <c r="AC67">
        <v>65</v>
      </c>
      <c r="AD67" s="37">
        <f t="shared" ref="AD67:AD130" si="87">SUM($B$44:$B$48)</f>
        <v>1960476164.8783431</v>
      </c>
      <c r="AE67" s="13">
        <f t="shared" si="63"/>
        <v>24953.182445665698</v>
      </c>
      <c r="AF67">
        <f t="shared" si="42"/>
        <v>1960476548.7734578</v>
      </c>
      <c r="AG67" s="13">
        <f t="shared" si="64"/>
        <v>1960477212.1249621</v>
      </c>
      <c r="AH67" s="13">
        <f t="shared" si="43"/>
        <v>1960476165.1409183</v>
      </c>
      <c r="AI67" s="13">
        <f t="shared" si="65"/>
        <v>43006.315293184307</v>
      </c>
      <c r="AJ67">
        <f t="shared" ref="AJ67:AJ130" si="88">AI67/$AC67+AH67</f>
        <v>1960476826.7765381</v>
      </c>
      <c r="AK67" s="13">
        <f t="shared" si="66"/>
        <v>1960477212.1249621</v>
      </c>
      <c r="AL67" s="37">
        <f t="shared" ref="AL67:AL130" si="89">SUM($D$44:$D$48)</f>
        <v>628.20614018249455</v>
      </c>
      <c r="AM67" s="13">
        <f t="shared" si="67"/>
        <v>29943.818934798834</v>
      </c>
      <c r="AN67">
        <f t="shared" ref="AN67:AN130" si="90">AM67/$AC67+AL67</f>
        <v>1088.8802776409382</v>
      </c>
      <c r="AO67" s="13">
        <f t="shared" si="68"/>
        <v>2813.5073827337451</v>
      </c>
      <c r="AP67" s="13">
        <f t="shared" si="44"/>
        <v>628.41966277274457</v>
      </c>
      <c r="AQ67" s="13">
        <f t="shared" si="69"/>
        <v>43006.315293184307</v>
      </c>
      <c r="AR67" s="13">
        <f t="shared" ref="AR67:AR130" si="91">AQ67/$AC67+AP67</f>
        <v>1290.0552826678877</v>
      </c>
      <c r="AS67" s="38">
        <f t="shared" si="70"/>
        <v>2813.5073827337451</v>
      </c>
      <c r="AT67" s="37">
        <f t="shared" ref="AT67:AT130" si="92">SUM($F$44:$F$48)</f>
        <v>391099977.39375615</v>
      </c>
      <c r="AU67" s="13">
        <f t="shared" si="71"/>
        <v>9981.2729782662791</v>
      </c>
      <c r="AV67">
        <f t="shared" ref="AV67:AV130" si="93">AU67/$AC67+AT67</f>
        <v>391100130.95180196</v>
      </c>
      <c r="AW67" s="13">
        <f t="shared" si="72"/>
        <v>391100380.74850065</v>
      </c>
      <c r="AX67" s="13">
        <f t="shared" si="45"/>
        <v>391099977.80348873</v>
      </c>
      <c r="AY67" s="13">
        <f t="shared" si="73"/>
        <v>43006.315293184307</v>
      </c>
      <c r="AZ67">
        <f t="shared" ref="AZ67:AZ130" si="94">AY67/$AC67+AX67</f>
        <v>391100639.43910861</v>
      </c>
      <c r="BA67" s="13">
        <f t="shared" si="74"/>
        <v>391100380.74850065</v>
      </c>
      <c r="BB67" s="37">
        <f t="shared" ref="BB67:BB130" si="95">SUM($H$44:$H$48)</f>
        <v>112.48373176995881</v>
      </c>
      <c r="BC67" s="13">
        <f t="shared" si="75"/>
        <v>14971.909467399417</v>
      </c>
      <c r="BD67">
        <f t="shared" ref="BD67:BD130" si="96">BC67/$AC67+BB67</f>
        <v>342.82080049918056</v>
      </c>
      <c r="BE67" s="13">
        <f t="shared" si="76"/>
        <v>503.35057957927143</v>
      </c>
      <c r="BF67" s="13">
        <f t="shared" si="46"/>
        <v>112.84441182105685</v>
      </c>
      <c r="BG67" s="13">
        <f t="shared" si="77"/>
        <v>43006.315293184307</v>
      </c>
      <c r="BH67">
        <f t="shared" ref="BH67:BH130" si="97">BG67/$AC67+BF67</f>
        <v>774.48003171620007</v>
      </c>
      <c r="BI67" s="13">
        <f t="shared" si="78"/>
        <v>503.35057957927143</v>
      </c>
      <c r="BJ67" s="37">
        <f t="shared" ref="BJ67:BJ130" si="98">SUM($J$44:$J$48)</f>
        <v>1.4141891326346072</v>
      </c>
      <c r="BK67" s="13">
        <f t="shared" si="79"/>
        <v>14971.909467399417</v>
      </c>
      <c r="BL67">
        <f t="shared" ref="BL67:BL130" si="99">BK67/$AC67+BJ67</f>
        <v>231.7512578618564</v>
      </c>
      <c r="BM67" s="13">
        <f t="shared" si="80"/>
        <v>5.6772349545232395</v>
      </c>
      <c r="BN67" s="13">
        <f t="shared" si="47"/>
        <v>1.7748691837326502</v>
      </c>
      <c r="BO67" s="13">
        <f t="shared" si="81"/>
        <v>43006.315293184307</v>
      </c>
      <c r="BP67">
        <f t="shared" ref="BP67:BP130" si="100">BO67/$AC67+BN67</f>
        <v>663.41048907887591</v>
      </c>
      <c r="BQ67" s="13">
        <f t="shared" si="82"/>
        <v>5.6772349545232395</v>
      </c>
      <c r="BR67" s="37">
        <f t="shared" ref="BR67:BR130" si="101">SUM($L$44:$L$48)</f>
        <v>185.3773921199064</v>
      </c>
      <c r="BS67" s="13">
        <f t="shared" si="83"/>
        <v>14971.909467399417</v>
      </c>
      <c r="BT67">
        <f t="shared" ref="BT67:BT130" si="102">BS67/$AC67+BR67</f>
        <v>415.71446084912816</v>
      </c>
      <c r="BU67" s="13">
        <f t="shared" si="84"/>
        <v>829.96785815000442</v>
      </c>
      <c r="BV67" s="13">
        <f t="shared" si="48"/>
        <v>185.73807217100443</v>
      </c>
      <c r="BW67" s="13">
        <f t="shared" si="85"/>
        <v>43006.315293184307</v>
      </c>
      <c r="BX67">
        <f t="shared" ref="BX67:BX130" si="103">BW67/$AC67+BV67</f>
        <v>847.37369206614767</v>
      </c>
      <c r="BY67" s="13">
        <f t="shared" si="86"/>
        <v>829.96785815000442</v>
      </c>
    </row>
    <row r="68" spans="1:77" x14ac:dyDescent="0.2">
      <c r="AC68">
        <v>66</v>
      </c>
      <c r="AD68" s="37">
        <f t="shared" si="87"/>
        <v>1960476164.8783431</v>
      </c>
      <c r="AE68" s="13">
        <f t="shared" si="63"/>
        <v>24953.182445665698</v>
      </c>
      <c r="AF68">
        <f t="shared" ref="AF68:AF131" si="104">AE68/AC68+AD68</f>
        <v>1960476542.9568651</v>
      </c>
      <c r="AG68" s="13">
        <f t="shared" si="64"/>
        <v>1960477212.1249621</v>
      </c>
      <c r="AH68" s="13">
        <f t="shared" ref="AH68:AH131" si="105">SUM($C$44:$C$45,$C$47:$C$48)</f>
        <v>1960476165.1409183</v>
      </c>
      <c r="AI68" s="13">
        <f t="shared" si="65"/>
        <v>43006.315293184307</v>
      </c>
      <c r="AJ68">
        <f t="shared" si="88"/>
        <v>1960476816.751756</v>
      </c>
      <c r="AK68" s="13">
        <f t="shared" si="66"/>
        <v>1960477212.1249621</v>
      </c>
      <c r="AL68" s="37">
        <f t="shared" si="89"/>
        <v>628.20614018249455</v>
      </c>
      <c r="AM68" s="13">
        <f t="shared" si="67"/>
        <v>29943.818934798834</v>
      </c>
      <c r="AN68">
        <f t="shared" si="90"/>
        <v>1081.9003664673253</v>
      </c>
      <c r="AO68" s="13">
        <f t="shared" si="68"/>
        <v>2813.5073827337451</v>
      </c>
      <c r="AP68" s="13">
        <f t="shared" ref="AP68:AP131" si="106">SUM($E$44:$E$45,$E$47:$E$48)</f>
        <v>628.41966277274457</v>
      </c>
      <c r="AQ68" s="13">
        <f t="shared" si="69"/>
        <v>43006.315293184307</v>
      </c>
      <c r="AR68" s="13">
        <f t="shared" si="91"/>
        <v>1280.0305005482644</v>
      </c>
      <c r="AS68" s="38">
        <f t="shared" si="70"/>
        <v>2813.5073827337451</v>
      </c>
      <c r="AT68" s="37">
        <f t="shared" si="92"/>
        <v>391099977.39375615</v>
      </c>
      <c r="AU68" s="13">
        <f t="shared" si="71"/>
        <v>9981.2729782662791</v>
      </c>
      <c r="AV68">
        <f t="shared" si="93"/>
        <v>391100128.62516493</v>
      </c>
      <c r="AW68" s="13">
        <f t="shared" si="72"/>
        <v>391100380.74850065</v>
      </c>
      <c r="AX68" s="13">
        <f t="shared" ref="AX68:AX131" si="107">SUM($G$44:$G$45,$G$47:$G$48)</f>
        <v>391099977.80348873</v>
      </c>
      <c r="AY68" s="13">
        <f t="shared" si="73"/>
        <v>43006.315293184307</v>
      </c>
      <c r="AZ68">
        <f t="shared" si="94"/>
        <v>391100629.41432649</v>
      </c>
      <c r="BA68" s="13">
        <f t="shared" si="74"/>
        <v>391100380.74850065</v>
      </c>
      <c r="BB68" s="37">
        <f t="shared" si="95"/>
        <v>112.48373176995881</v>
      </c>
      <c r="BC68" s="13">
        <f t="shared" si="75"/>
        <v>14971.909467399417</v>
      </c>
      <c r="BD68">
        <f t="shared" si="96"/>
        <v>339.33084491237423</v>
      </c>
      <c r="BE68" s="13">
        <f t="shared" si="76"/>
        <v>503.35057957927143</v>
      </c>
      <c r="BF68" s="13">
        <f t="shared" ref="BF68:BF131" si="108">SUM($I$44:$I$45,$I$47:$I$48)</f>
        <v>112.84441182105685</v>
      </c>
      <c r="BG68" s="13">
        <f t="shared" si="77"/>
        <v>43006.315293184307</v>
      </c>
      <c r="BH68">
        <f t="shared" si="97"/>
        <v>764.45524959657666</v>
      </c>
      <c r="BI68" s="13">
        <f t="shared" si="78"/>
        <v>503.35057957927143</v>
      </c>
      <c r="BJ68" s="37">
        <f t="shared" si="98"/>
        <v>1.4141891326346072</v>
      </c>
      <c r="BK68" s="13">
        <f t="shared" si="79"/>
        <v>14971.909467399417</v>
      </c>
      <c r="BL68">
        <f t="shared" si="99"/>
        <v>228.26130227505001</v>
      </c>
      <c r="BM68" s="13">
        <f t="shared" si="80"/>
        <v>5.6772349545232395</v>
      </c>
      <c r="BN68" s="13">
        <f t="shared" ref="BN68:BN131" si="109">SUM($K$44:$K$45,$K$47:$K$48)</f>
        <v>1.7748691837326502</v>
      </c>
      <c r="BO68" s="13">
        <f t="shared" si="81"/>
        <v>43006.315293184307</v>
      </c>
      <c r="BP68">
        <f t="shared" si="100"/>
        <v>653.3857069592525</v>
      </c>
      <c r="BQ68" s="13">
        <f t="shared" si="82"/>
        <v>5.6772349545232395</v>
      </c>
      <c r="BR68" s="37">
        <f t="shared" si="101"/>
        <v>185.3773921199064</v>
      </c>
      <c r="BS68" s="13">
        <f t="shared" si="83"/>
        <v>14971.909467399417</v>
      </c>
      <c r="BT68">
        <f t="shared" si="102"/>
        <v>412.22450526232183</v>
      </c>
      <c r="BU68" s="13">
        <f t="shared" si="84"/>
        <v>829.96785815000442</v>
      </c>
      <c r="BV68" s="13">
        <f t="shared" ref="BV68:BV131" si="110">SUM($M$44:$M$45,$M$47:$M$48)</f>
        <v>185.73807217100443</v>
      </c>
      <c r="BW68" s="13">
        <f t="shared" si="85"/>
        <v>43006.315293184307</v>
      </c>
      <c r="BX68">
        <f t="shared" si="103"/>
        <v>837.34890994652426</v>
      </c>
      <c r="BY68" s="13">
        <f t="shared" si="86"/>
        <v>829.96785815000442</v>
      </c>
    </row>
    <row r="69" spans="1:77" x14ac:dyDescent="0.2">
      <c r="AC69">
        <v>67</v>
      </c>
      <c r="AD69" s="37">
        <f t="shared" si="87"/>
        <v>1960476164.8783431</v>
      </c>
      <c r="AE69" s="13">
        <f t="shared" si="63"/>
        <v>24953.182445665698</v>
      </c>
      <c r="AF69">
        <f t="shared" si="104"/>
        <v>1960476537.3139019</v>
      </c>
      <c r="AG69" s="13">
        <f t="shared" si="64"/>
        <v>1960477212.1249621</v>
      </c>
      <c r="AH69" s="13">
        <f t="shared" si="105"/>
        <v>1960476165.1409183</v>
      </c>
      <c r="AI69" s="13">
        <f t="shared" si="65"/>
        <v>43006.315293184307</v>
      </c>
      <c r="AJ69">
        <f t="shared" si="88"/>
        <v>1960476807.026221</v>
      </c>
      <c r="AK69" s="13">
        <f t="shared" si="66"/>
        <v>1960477212.1249621</v>
      </c>
      <c r="AL69" s="37">
        <f t="shared" si="89"/>
        <v>628.20614018249455</v>
      </c>
      <c r="AM69" s="13">
        <f t="shared" si="67"/>
        <v>29943.818934798834</v>
      </c>
      <c r="AN69">
        <f t="shared" si="90"/>
        <v>1075.1288108511339</v>
      </c>
      <c r="AO69" s="13">
        <f t="shared" si="68"/>
        <v>2813.5073827337451</v>
      </c>
      <c r="AP69" s="13">
        <f t="shared" si="106"/>
        <v>628.41966277274457</v>
      </c>
      <c r="AQ69" s="13">
        <f t="shared" si="69"/>
        <v>43006.315293184307</v>
      </c>
      <c r="AR69" s="13">
        <f t="shared" si="91"/>
        <v>1270.3049656560925</v>
      </c>
      <c r="AS69" s="38">
        <f t="shared" si="70"/>
        <v>2813.5073827337451</v>
      </c>
      <c r="AT69" s="37">
        <f t="shared" si="92"/>
        <v>391099977.39375615</v>
      </c>
      <c r="AU69" s="13">
        <f t="shared" si="71"/>
        <v>9981.2729782662791</v>
      </c>
      <c r="AV69">
        <f t="shared" si="93"/>
        <v>391100126.36797971</v>
      </c>
      <c r="AW69" s="13">
        <f t="shared" si="72"/>
        <v>391100380.74850065</v>
      </c>
      <c r="AX69" s="13">
        <f t="shared" si="107"/>
        <v>391099977.80348873</v>
      </c>
      <c r="AY69" s="13">
        <f t="shared" si="73"/>
        <v>43006.315293184307</v>
      </c>
      <c r="AZ69">
        <f t="shared" si="94"/>
        <v>391100619.68879163</v>
      </c>
      <c r="BA69" s="13">
        <f t="shared" si="74"/>
        <v>391100380.74850065</v>
      </c>
      <c r="BB69" s="37">
        <f t="shared" si="95"/>
        <v>112.48373176995881</v>
      </c>
      <c r="BC69" s="13">
        <f t="shared" si="75"/>
        <v>14971.909467399417</v>
      </c>
      <c r="BD69">
        <f t="shared" si="96"/>
        <v>335.94506710427845</v>
      </c>
      <c r="BE69" s="13">
        <f t="shared" si="76"/>
        <v>503.35057957927143</v>
      </c>
      <c r="BF69" s="13">
        <f t="shared" si="108"/>
        <v>112.84441182105685</v>
      </c>
      <c r="BG69" s="13">
        <f t="shared" si="77"/>
        <v>43006.315293184307</v>
      </c>
      <c r="BH69">
        <f t="shared" si="97"/>
        <v>754.72971470440473</v>
      </c>
      <c r="BI69" s="13">
        <f t="shared" si="78"/>
        <v>503.35057957927143</v>
      </c>
      <c r="BJ69" s="37">
        <f t="shared" si="98"/>
        <v>1.4141891326346072</v>
      </c>
      <c r="BK69" s="13">
        <f t="shared" si="79"/>
        <v>14971.909467399417</v>
      </c>
      <c r="BL69">
        <f t="shared" si="99"/>
        <v>224.87552446695426</v>
      </c>
      <c r="BM69" s="13">
        <f t="shared" si="80"/>
        <v>5.6772349545232395</v>
      </c>
      <c r="BN69" s="13">
        <f t="shared" si="109"/>
        <v>1.7748691837326502</v>
      </c>
      <c r="BO69" s="13">
        <f t="shared" si="81"/>
        <v>43006.315293184307</v>
      </c>
      <c r="BP69">
        <f t="shared" si="100"/>
        <v>643.66017206708057</v>
      </c>
      <c r="BQ69" s="13">
        <f t="shared" si="82"/>
        <v>5.6772349545232395</v>
      </c>
      <c r="BR69" s="37">
        <f t="shared" si="101"/>
        <v>185.3773921199064</v>
      </c>
      <c r="BS69" s="13">
        <f t="shared" si="83"/>
        <v>14971.909467399417</v>
      </c>
      <c r="BT69">
        <f t="shared" si="102"/>
        <v>408.83872745422605</v>
      </c>
      <c r="BU69" s="13">
        <f t="shared" si="84"/>
        <v>829.96785815000442</v>
      </c>
      <c r="BV69" s="13">
        <f t="shared" si="110"/>
        <v>185.73807217100443</v>
      </c>
      <c r="BW69" s="13">
        <f t="shared" si="85"/>
        <v>43006.315293184307</v>
      </c>
      <c r="BX69">
        <f t="shared" si="103"/>
        <v>827.62337505435232</v>
      </c>
      <c r="BY69" s="13">
        <f t="shared" si="86"/>
        <v>829.96785815000442</v>
      </c>
    </row>
    <row r="70" spans="1:77" x14ac:dyDescent="0.2">
      <c r="AC70">
        <v>68</v>
      </c>
      <c r="AD70" s="37">
        <f t="shared" si="87"/>
        <v>1960476164.8783431</v>
      </c>
      <c r="AE70" s="13">
        <f t="shared" si="63"/>
        <v>24953.182445665698</v>
      </c>
      <c r="AF70">
        <f t="shared" si="104"/>
        <v>1960476531.8369086</v>
      </c>
      <c r="AG70" s="13">
        <f t="shared" si="64"/>
        <v>1960477212.1249621</v>
      </c>
      <c r="AH70" s="13">
        <f t="shared" si="105"/>
        <v>1960476165.1409183</v>
      </c>
      <c r="AI70" s="13">
        <f t="shared" si="65"/>
        <v>43006.315293184307</v>
      </c>
      <c r="AJ70">
        <f t="shared" si="88"/>
        <v>1960476797.5867314</v>
      </c>
      <c r="AK70" s="13">
        <f t="shared" si="66"/>
        <v>1960477212.1249621</v>
      </c>
      <c r="AL70" s="37">
        <f t="shared" si="89"/>
        <v>628.20614018249455</v>
      </c>
      <c r="AM70" s="13">
        <f t="shared" si="67"/>
        <v>29943.818934798834</v>
      </c>
      <c r="AN70">
        <f t="shared" si="90"/>
        <v>1068.5564186354186</v>
      </c>
      <c r="AO70" s="13">
        <f t="shared" si="68"/>
        <v>2813.5073827337451</v>
      </c>
      <c r="AP70" s="13">
        <f t="shared" si="106"/>
        <v>628.41966277274457</v>
      </c>
      <c r="AQ70" s="13">
        <f t="shared" si="69"/>
        <v>43006.315293184307</v>
      </c>
      <c r="AR70" s="13">
        <f t="shared" si="91"/>
        <v>1260.8654759078079</v>
      </c>
      <c r="AS70" s="38">
        <f t="shared" si="70"/>
        <v>2813.5073827337451</v>
      </c>
      <c r="AT70" s="37">
        <f t="shared" si="92"/>
        <v>391099977.39375615</v>
      </c>
      <c r="AU70" s="13">
        <f t="shared" si="71"/>
        <v>9981.2729782662791</v>
      </c>
      <c r="AV70">
        <f t="shared" si="93"/>
        <v>391100124.17718232</v>
      </c>
      <c r="AW70" s="13">
        <f t="shared" si="72"/>
        <v>391100380.74850065</v>
      </c>
      <c r="AX70" s="13">
        <f t="shared" si="107"/>
        <v>391099977.80348873</v>
      </c>
      <c r="AY70" s="13">
        <f t="shared" si="73"/>
        <v>43006.315293184307</v>
      </c>
      <c r="AZ70">
        <f t="shared" si="94"/>
        <v>391100610.24930185</v>
      </c>
      <c r="BA70" s="13">
        <f t="shared" si="74"/>
        <v>391100380.74850065</v>
      </c>
      <c r="BB70" s="37">
        <f t="shared" si="95"/>
        <v>112.48373176995881</v>
      </c>
      <c r="BC70" s="13">
        <f t="shared" si="75"/>
        <v>14971.909467399417</v>
      </c>
      <c r="BD70">
        <f t="shared" si="96"/>
        <v>332.65887099642083</v>
      </c>
      <c r="BE70" s="13">
        <f t="shared" si="76"/>
        <v>503.35057957927143</v>
      </c>
      <c r="BF70" s="13">
        <f t="shared" si="108"/>
        <v>112.84441182105685</v>
      </c>
      <c r="BG70" s="13">
        <f t="shared" si="77"/>
        <v>43006.315293184307</v>
      </c>
      <c r="BH70">
        <f t="shared" si="97"/>
        <v>745.29022495612014</v>
      </c>
      <c r="BI70" s="13">
        <f t="shared" si="78"/>
        <v>503.35057957927143</v>
      </c>
      <c r="BJ70" s="37">
        <f t="shared" si="98"/>
        <v>1.4141891326346072</v>
      </c>
      <c r="BK70" s="13">
        <f t="shared" si="79"/>
        <v>14971.909467399417</v>
      </c>
      <c r="BL70">
        <f t="shared" si="99"/>
        <v>221.58932835909664</v>
      </c>
      <c r="BM70" s="13">
        <f t="shared" si="80"/>
        <v>5.6772349545232395</v>
      </c>
      <c r="BN70" s="13">
        <f t="shared" si="109"/>
        <v>1.7748691837326502</v>
      </c>
      <c r="BO70" s="13">
        <f t="shared" si="81"/>
        <v>43006.315293184307</v>
      </c>
      <c r="BP70">
        <f t="shared" si="100"/>
        <v>634.22068231879598</v>
      </c>
      <c r="BQ70" s="13">
        <f t="shared" si="82"/>
        <v>5.6772349545232395</v>
      </c>
      <c r="BR70" s="37">
        <f t="shared" si="101"/>
        <v>185.3773921199064</v>
      </c>
      <c r="BS70" s="13">
        <f t="shared" si="83"/>
        <v>14971.909467399417</v>
      </c>
      <c r="BT70">
        <f t="shared" si="102"/>
        <v>405.55253134636843</v>
      </c>
      <c r="BU70" s="13">
        <f t="shared" si="84"/>
        <v>829.96785815000442</v>
      </c>
      <c r="BV70" s="13">
        <f t="shared" si="110"/>
        <v>185.73807217100443</v>
      </c>
      <c r="BW70" s="13">
        <f t="shared" si="85"/>
        <v>43006.315293184307</v>
      </c>
      <c r="BX70">
        <f t="shared" si="103"/>
        <v>818.18388530606774</v>
      </c>
      <c r="BY70" s="13">
        <f t="shared" si="86"/>
        <v>829.96785815000442</v>
      </c>
    </row>
    <row r="71" spans="1:77" x14ac:dyDescent="0.2">
      <c r="AC71">
        <v>69</v>
      </c>
      <c r="AD71" s="37">
        <f t="shared" si="87"/>
        <v>1960476164.8783431</v>
      </c>
      <c r="AE71" s="13">
        <f t="shared" si="63"/>
        <v>24953.182445665698</v>
      </c>
      <c r="AF71">
        <f t="shared" si="104"/>
        <v>1960476526.5186684</v>
      </c>
      <c r="AG71" s="13">
        <f t="shared" si="64"/>
        <v>1960477212.1249621</v>
      </c>
      <c r="AH71" s="13">
        <f t="shared" si="105"/>
        <v>1960476165.1409183</v>
      </c>
      <c r="AI71" s="13">
        <f t="shared" si="65"/>
        <v>43006.315293184307</v>
      </c>
      <c r="AJ71">
        <f t="shared" si="88"/>
        <v>1960476788.42085</v>
      </c>
      <c r="AK71" s="13">
        <f t="shared" si="66"/>
        <v>1960477212.1249621</v>
      </c>
      <c r="AL71" s="37">
        <f t="shared" si="89"/>
        <v>628.20614018249455</v>
      </c>
      <c r="AM71" s="13">
        <f t="shared" si="67"/>
        <v>29943.818934798834</v>
      </c>
      <c r="AN71">
        <f t="shared" si="90"/>
        <v>1062.1745305418979</v>
      </c>
      <c r="AO71" s="13">
        <f t="shared" si="68"/>
        <v>2813.5073827337451</v>
      </c>
      <c r="AP71" s="13">
        <f t="shared" si="106"/>
        <v>628.41966277274457</v>
      </c>
      <c r="AQ71" s="13">
        <f t="shared" si="69"/>
        <v>43006.315293184307</v>
      </c>
      <c r="AR71" s="13">
        <f t="shared" si="91"/>
        <v>1251.6995945580243</v>
      </c>
      <c r="AS71" s="38">
        <f t="shared" si="70"/>
        <v>2813.5073827337451</v>
      </c>
      <c r="AT71" s="37">
        <f t="shared" si="92"/>
        <v>391099977.39375615</v>
      </c>
      <c r="AU71" s="13">
        <f t="shared" si="71"/>
        <v>9981.2729782662791</v>
      </c>
      <c r="AV71">
        <f t="shared" si="93"/>
        <v>391100122.04988629</v>
      </c>
      <c r="AW71" s="13">
        <f t="shared" si="72"/>
        <v>391100380.74850065</v>
      </c>
      <c r="AX71" s="13">
        <f t="shared" si="107"/>
        <v>391099977.80348873</v>
      </c>
      <c r="AY71" s="13">
        <f t="shared" si="73"/>
        <v>43006.315293184307</v>
      </c>
      <c r="AZ71">
        <f t="shared" si="94"/>
        <v>391100601.08342052</v>
      </c>
      <c r="BA71" s="13">
        <f t="shared" si="74"/>
        <v>391100380.74850065</v>
      </c>
      <c r="BB71" s="37">
        <f t="shared" si="95"/>
        <v>112.48373176995881</v>
      </c>
      <c r="BC71" s="13">
        <f t="shared" si="75"/>
        <v>14971.909467399417</v>
      </c>
      <c r="BD71">
        <f t="shared" si="96"/>
        <v>329.46792694966052</v>
      </c>
      <c r="BE71" s="13">
        <f t="shared" si="76"/>
        <v>503.35057957927143</v>
      </c>
      <c r="BF71" s="13">
        <f t="shared" si="108"/>
        <v>112.84441182105685</v>
      </c>
      <c r="BG71" s="13">
        <f t="shared" si="77"/>
        <v>43006.315293184307</v>
      </c>
      <c r="BH71">
        <f t="shared" si="97"/>
        <v>736.12434360633665</v>
      </c>
      <c r="BI71" s="13">
        <f t="shared" si="78"/>
        <v>503.35057957927143</v>
      </c>
      <c r="BJ71" s="37">
        <f t="shared" si="98"/>
        <v>1.4141891326346072</v>
      </c>
      <c r="BK71" s="13">
        <f t="shared" si="79"/>
        <v>14971.909467399417</v>
      </c>
      <c r="BL71">
        <f t="shared" si="99"/>
        <v>218.3983843123363</v>
      </c>
      <c r="BM71" s="13">
        <f t="shared" si="80"/>
        <v>5.6772349545232395</v>
      </c>
      <c r="BN71" s="13">
        <f t="shared" si="109"/>
        <v>1.7748691837326502</v>
      </c>
      <c r="BO71" s="13">
        <f t="shared" si="81"/>
        <v>43006.315293184307</v>
      </c>
      <c r="BP71">
        <f t="shared" si="100"/>
        <v>625.05480096901249</v>
      </c>
      <c r="BQ71" s="13">
        <f t="shared" si="82"/>
        <v>5.6772349545232395</v>
      </c>
      <c r="BR71" s="37">
        <f t="shared" si="101"/>
        <v>185.3773921199064</v>
      </c>
      <c r="BS71" s="13">
        <f t="shared" si="83"/>
        <v>14971.909467399417</v>
      </c>
      <c r="BT71">
        <f t="shared" si="102"/>
        <v>402.36158729960812</v>
      </c>
      <c r="BU71" s="13">
        <f t="shared" si="84"/>
        <v>829.96785815000442</v>
      </c>
      <c r="BV71" s="13">
        <f t="shared" si="110"/>
        <v>185.73807217100443</v>
      </c>
      <c r="BW71" s="13">
        <f t="shared" si="85"/>
        <v>43006.315293184307</v>
      </c>
      <c r="BX71">
        <f t="shared" si="103"/>
        <v>809.01800395628425</v>
      </c>
      <c r="BY71" s="13">
        <f t="shared" si="86"/>
        <v>829.96785815000442</v>
      </c>
    </row>
    <row r="72" spans="1:77" x14ac:dyDescent="0.2">
      <c r="AC72">
        <v>70</v>
      </c>
      <c r="AD72" s="37">
        <f t="shared" si="87"/>
        <v>1960476164.8783431</v>
      </c>
      <c r="AE72" s="13">
        <f t="shared" si="63"/>
        <v>24953.182445665698</v>
      </c>
      <c r="AF72">
        <f t="shared" si="104"/>
        <v>1960476521.3523781</v>
      </c>
      <c r="AG72" s="13">
        <f t="shared" si="64"/>
        <v>1960477212.1249621</v>
      </c>
      <c r="AH72" s="13">
        <f t="shared" si="105"/>
        <v>1960476165.1409183</v>
      </c>
      <c r="AI72" s="13">
        <f t="shared" si="65"/>
        <v>43006.315293184307</v>
      </c>
      <c r="AJ72">
        <f t="shared" si="88"/>
        <v>1960476779.5168509</v>
      </c>
      <c r="AK72" s="13">
        <f t="shared" si="66"/>
        <v>1960477212.1249621</v>
      </c>
      <c r="AL72" s="37">
        <f t="shared" si="89"/>
        <v>628.20614018249455</v>
      </c>
      <c r="AM72" s="13">
        <f t="shared" si="67"/>
        <v>29943.818934798834</v>
      </c>
      <c r="AN72">
        <f t="shared" si="90"/>
        <v>1055.9749821081923</v>
      </c>
      <c r="AO72" s="13">
        <f t="shared" si="68"/>
        <v>2813.5073827337451</v>
      </c>
      <c r="AP72" s="13">
        <f t="shared" si="106"/>
        <v>628.41966277274457</v>
      </c>
      <c r="AQ72" s="13">
        <f t="shared" si="69"/>
        <v>43006.315293184307</v>
      </c>
      <c r="AR72" s="13">
        <f t="shared" si="91"/>
        <v>1242.7955955325203</v>
      </c>
      <c r="AS72" s="38">
        <f t="shared" si="70"/>
        <v>2813.5073827337451</v>
      </c>
      <c r="AT72" s="37">
        <f t="shared" si="92"/>
        <v>391099977.39375615</v>
      </c>
      <c r="AU72" s="13">
        <f t="shared" si="71"/>
        <v>9981.2729782662791</v>
      </c>
      <c r="AV72">
        <f t="shared" si="93"/>
        <v>391100119.98337013</v>
      </c>
      <c r="AW72" s="13">
        <f t="shared" si="72"/>
        <v>391100380.74850065</v>
      </c>
      <c r="AX72" s="13">
        <f t="shared" si="107"/>
        <v>391099977.80348873</v>
      </c>
      <c r="AY72" s="13">
        <f t="shared" si="73"/>
        <v>43006.315293184307</v>
      </c>
      <c r="AZ72">
        <f t="shared" si="94"/>
        <v>391100592.17942148</v>
      </c>
      <c r="BA72" s="13">
        <f t="shared" si="74"/>
        <v>391100380.74850065</v>
      </c>
      <c r="BB72" s="37">
        <f t="shared" si="95"/>
        <v>112.48373176995881</v>
      </c>
      <c r="BC72" s="13">
        <f t="shared" si="75"/>
        <v>14971.909467399417</v>
      </c>
      <c r="BD72">
        <f t="shared" si="96"/>
        <v>326.36815273280763</v>
      </c>
      <c r="BE72" s="13">
        <f t="shared" si="76"/>
        <v>503.35057957927143</v>
      </c>
      <c r="BF72" s="13">
        <f t="shared" si="108"/>
        <v>112.84441182105685</v>
      </c>
      <c r="BG72" s="13">
        <f t="shared" si="77"/>
        <v>43006.315293184307</v>
      </c>
      <c r="BH72">
        <f t="shared" si="97"/>
        <v>727.2203445808326</v>
      </c>
      <c r="BI72" s="13">
        <f t="shared" si="78"/>
        <v>503.35057957927143</v>
      </c>
      <c r="BJ72" s="37">
        <f t="shared" si="98"/>
        <v>1.4141891326346072</v>
      </c>
      <c r="BK72" s="13">
        <f t="shared" si="79"/>
        <v>14971.909467399417</v>
      </c>
      <c r="BL72">
        <f t="shared" si="99"/>
        <v>215.29861009548344</v>
      </c>
      <c r="BM72" s="13">
        <f t="shared" si="80"/>
        <v>5.6772349545232395</v>
      </c>
      <c r="BN72" s="13">
        <f t="shared" si="109"/>
        <v>1.7748691837326502</v>
      </c>
      <c r="BO72" s="13">
        <f t="shared" si="81"/>
        <v>43006.315293184307</v>
      </c>
      <c r="BP72">
        <f t="shared" si="100"/>
        <v>616.15080194350844</v>
      </c>
      <c r="BQ72" s="13">
        <f t="shared" si="82"/>
        <v>5.6772349545232395</v>
      </c>
      <c r="BR72" s="37">
        <f t="shared" si="101"/>
        <v>185.3773921199064</v>
      </c>
      <c r="BS72" s="13">
        <f t="shared" si="83"/>
        <v>14971.909467399417</v>
      </c>
      <c r="BT72">
        <f t="shared" si="102"/>
        <v>399.26181308275522</v>
      </c>
      <c r="BU72" s="13">
        <f t="shared" si="84"/>
        <v>829.96785815000442</v>
      </c>
      <c r="BV72" s="13">
        <f t="shared" si="110"/>
        <v>185.73807217100443</v>
      </c>
      <c r="BW72" s="13">
        <f t="shared" si="85"/>
        <v>43006.315293184307</v>
      </c>
      <c r="BX72">
        <f t="shared" si="103"/>
        <v>800.1140049307802</v>
      </c>
      <c r="BY72" s="13">
        <f t="shared" si="86"/>
        <v>829.96785815000442</v>
      </c>
    </row>
    <row r="73" spans="1:77" x14ac:dyDescent="0.2">
      <c r="AC73">
        <v>71</v>
      </c>
      <c r="AD73" s="37">
        <f t="shared" si="87"/>
        <v>1960476164.8783431</v>
      </c>
      <c r="AE73" s="13">
        <f t="shared" si="63"/>
        <v>24953.182445665698</v>
      </c>
      <c r="AF73">
        <f t="shared" si="104"/>
        <v>1960476516.3316169</v>
      </c>
      <c r="AG73" s="13">
        <f t="shared" si="64"/>
        <v>1960477212.1249621</v>
      </c>
      <c r="AH73" s="13">
        <f t="shared" si="105"/>
        <v>1960476165.1409183</v>
      </c>
      <c r="AI73" s="13">
        <f t="shared" si="65"/>
        <v>43006.315293184307</v>
      </c>
      <c r="AJ73">
        <f t="shared" si="88"/>
        <v>1960476770.8636689</v>
      </c>
      <c r="AK73" s="13">
        <f t="shared" si="66"/>
        <v>1960477212.1249621</v>
      </c>
      <c r="AL73" s="37">
        <f t="shared" si="89"/>
        <v>628.20614018249455</v>
      </c>
      <c r="AM73" s="13">
        <f t="shared" si="67"/>
        <v>29943.818934798834</v>
      </c>
      <c r="AN73">
        <f t="shared" si="90"/>
        <v>1049.9500688416331</v>
      </c>
      <c r="AO73" s="13">
        <f t="shared" si="68"/>
        <v>2813.5073827337451</v>
      </c>
      <c r="AP73" s="13">
        <f t="shared" si="106"/>
        <v>628.41966277274457</v>
      </c>
      <c r="AQ73" s="13">
        <f t="shared" si="69"/>
        <v>43006.315293184307</v>
      </c>
      <c r="AR73" s="13">
        <f t="shared" si="91"/>
        <v>1234.1424133809742</v>
      </c>
      <c r="AS73" s="38">
        <f t="shared" si="70"/>
        <v>2813.5073827337451</v>
      </c>
      <c r="AT73" s="37">
        <f t="shared" si="92"/>
        <v>391099977.39375615</v>
      </c>
      <c r="AU73" s="13">
        <f t="shared" si="71"/>
        <v>9981.2729782662791</v>
      </c>
      <c r="AV73">
        <f t="shared" si="93"/>
        <v>391100117.97506571</v>
      </c>
      <c r="AW73" s="13">
        <f t="shared" si="72"/>
        <v>391100380.74850065</v>
      </c>
      <c r="AX73" s="13">
        <f t="shared" si="107"/>
        <v>391099977.80348873</v>
      </c>
      <c r="AY73" s="13">
        <f t="shared" si="73"/>
        <v>43006.315293184307</v>
      </c>
      <c r="AZ73">
        <f t="shared" si="94"/>
        <v>391100583.52623934</v>
      </c>
      <c r="BA73" s="13">
        <f t="shared" si="74"/>
        <v>391100380.74850065</v>
      </c>
      <c r="BB73" s="37">
        <f t="shared" si="95"/>
        <v>112.48373176995881</v>
      </c>
      <c r="BC73" s="13">
        <f t="shared" si="75"/>
        <v>14971.909467399417</v>
      </c>
      <c r="BD73">
        <f t="shared" si="96"/>
        <v>323.35569609952802</v>
      </c>
      <c r="BE73" s="13">
        <f t="shared" si="76"/>
        <v>503.35057957927143</v>
      </c>
      <c r="BF73" s="13">
        <f t="shared" si="108"/>
        <v>112.84441182105685</v>
      </c>
      <c r="BG73" s="13">
        <f t="shared" si="77"/>
        <v>43006.315293184307</v>
      </c>
      <c r="BH73">
        <f t="shared" si="97"/>
        <v>718.56716242928655</v>
      </c>
      <c r="BI73" s="13">
        <f t="shared" si="78"/>
        <v>503.35057957927143</v>
      </c>
      <c r="BJ73" s="37">
        <f t="shared" si="98"/>
        <v>1.4141891326346072</v>
      </c>
      <c r="BK73" s="13">
        <f t="shared" si="79"/>
        <v>14971.909467399417</v>
      </c>
      <c r="BL73">
        <f t="shared" si="99"/>
        <v>212.28615346220386</v>
      </c>
      <c r="BM73" s="13">
        <f t="shared" si="80"/>
        <v>5.6772349545232395</v>
      </c>
      <c r="BN73" s="13">
        <f t="shared" si="109"/>
        <v>1.7748691837326502</v>
      </c>
      <c r="BO73" s="13">
        <f t="shared" si="81"/>
        <v>43006.315293184307</v>
      </c>
      <c r="BP73">
        <f t="shared" si="100"/>
        <v>607.49761979196239</v>
      </c>
      <c r="BQ73" s="13">
        <f t="shared" si="82"/>
        <v>5.6772349545232395</v>
      </c>
      <c r="BR73" s="37">
        <f t="shared" si="101"/>
        <v>185.3773921199064</v>
      </c>
      <c r="BS73" s="13">
        <f t="shared" si="83"/>
        <v>14971.909467399417</v>
      </c>
      <c r="BT73">
        <f t="shared" si="102"/>
        <v>396.24935644947561</v>
      </c>
      <c r="BU73" s="13">
        <f t="shared" si="84"/>
        <v>829.96785815000442</v>
      </c>
      <c r="BV73" s="13">
        <f t="shared" si="110"/>
        <v>185.73807217100443</v>
      </c>
      <c r="BW73" s="13">
        <f t="shared" si="85"/>
        <v>43006.315293184307</v>
      </c>
      <c r="BX73">
        <f t="shared" si="103"/>
        <v>791.46082277923415</v>
      </c>
      <c r="BY73" s="13">
        <f t="shared" si="86"/>
        <v>829.96785815000442</v>
      </c>
    </row>
    <row r="74" spans="1:77" x14ac:dyDescent="0.2">
      <c r="AC74">
        <v>72</v>
      </c>
      <c r="AD74" s="37">
        <f t="shared" si="87"/>
        <v>1960476164.8783431</v>
      </c>
      <c r="AE74" s="13">
        <f t="shared" si="63"/>
        <v>24953.182445665698</v>
      </c>
      <c r="AF74">
        <f t="shared" si="104"/>
        <v>1960476511.4503214</v>
      </c>
      <c r="AG74" s="13">
        <f t="shared" si="64"/>
        <v>1960477212.1249621</v>
      </c>
      <c r="AH74" s="13">
        <f t="shared" si="105"/>
        <v>1960476165.1409183</v>
      </c>
      <c r="AI74" s="13">
        <f t="shared" si="65"/>
        <v>43006.315293184307</v>
      </c>
      <c r="AJ74">
        <f t="shared" si="88"/>
        <v>1960476762.4508529</v>
      </c>
      <c r="AK74" s="13">
        <f t="shared" si="66"/>
        <v>1960477212.1249621</v>
      </c>
      <c r="AL74" s="37">
        <f t="shared" si="89"/>
        <v>628.20614018249455</v>
      </c>
      <c r="AM74" s="13">
        <f t="shared" si="67"/>
        <v>29943.818934798834</v>
      </c>
      <c r="AN74">
        <f t="shared" si="90"/>
        <v>1044.0925142769229</v>
      </c>
      <c r="AO74" s="13">
        <f t="shared" si="68"/>
        <v>2813.5073827337451</v>
      </c>
      <c r="AP74" s="13">
        <f t="shared" si="106"/>
        <v>628.41966277274457</v>
      </c>
      <c r="AQ74" s="13">
        <f t="shared" si="69"/>
        <v>43006.315293184307</v>
      </c>
      <c r="AR74" s="13">
        <f t="shared" si="91"/>
        <v>1225.7295974003046</v>
      </c>
      <c r="AS74" s="38">
        <f t="shared" si="70"/>
        <v>2813.5073827337451</v>
      </c>
      <c r="AT74" s="37">
        <f t="shared" si="92"/>
        <v>391099977.39375615</v>
      </c>
      <c r="AU74" s="13">
        <f t="shared" si="71"/>
        <v>9981.2729782662791</v>
      </c>
      <c r="AV74">
        <f t="shared" si="93"/>
        <v>391100116.02254754</v>
      </c>
      <c r="AW74" s="13">
        <f t="shared" si="72"/>
        <v>391100380.74850065</v>
      </c>
      <c r="AX74" s="13">
        <f t="shared" si="107"/>
        <v>391099977.80348873</v>
      </c>
      <c r="AY74" s="13">
        <f t="shared" si="73"/>
        <v>43006.315293184307</v>
      </c>
      <c r="AZ74">
        <f t="shared" si="94"/>
        <v>391100575.11342335</v>
      </c>
      <c r="BA74" s="13">
        <f t="shared" si="74"/>
        <v>391100380.74850065</v>
      </c>
      <c r="BB74" s="37">
        <f t="shared" si="95"/>
        <v>112.48373176995881</v>
      </c>
      <c r="BC74" s="13">
        <f t="shared" si="75"/>
        <v>14971.909467399417</v>
      </c>
      <c r="BD74">
        <f t="shared" si="96"/>
        <v>320.42691881717292</v>
      </c>
      <c r="BE74" s="13">
        <f t="shared" si="76"/>
        <v>503.35057957927143</v>
      </c>
      <c r="BF74" s="13">
        <f t="shared" si="108"/>
        <v>112.84441182105685</v>
      </c>
      <c r="BG74" s="13">
        <f t="shared" si="77"/>
        <v>43006.315293184307</v>
      </c>
      <c r="BH74">
        <f t="shared" si="97"/>
        <v>710.15434644861671</v>
      </c>
      <c r="BI74" s="13">
        <f t="shared" si="78"/>
        <v>503.35057957927143</v>
      </c>
      <c r="BJ74" s="37">
        <f t="shared" si="98"/>
        <v>1.4141891326346072</v>
      </c>
      <c r="BK74" s="13">
        <f t="shared" si="79"/>
        <v>14971.909467399417</v>
      </c>
      <c r="BL74">
        <f t="shared" si="99"/>
        <v>209.35737617984873</v>
      </c>
      <c r="BM74" s="13">
        <f t="shared" si="80"/>
        <v>5.6772349545232395</v>
      </c>
      <c r="BN74" s="13">
        <f t="shared" si="109"/>
        <v>1.7748691837326502</v>
      </c>
      <c r="BO74" s="13">
        <f t="shared" si="81"/>
        <v>43006.315293184307</v>
      </c>
      <c r="BP74">
        <f t="shared" si="100"/>
        <v>599.08480381129255</v>
      </c>
      <c r="BQ74" s="13">
        <f t="shared" si="82"/>
        <v>5.6772349545232395</v>
      </c>
      <c r="BR74" s="37">
        <f t="shared" si="101"/>
        <v>185.3773921199064</v>
      </c>
      <c r="BS74" s="13">
        <f t="shared" si="83"/>
        <v>14971.909467399417</v>
      </c>
      <c r="BT74">
        <f t="shared" si="102"/>
        <v>393.32057916712051</v>
      </c>
      <c r="BU74" s="13">
        <f t="shared" si="84"/>
        <v>829.96785815000442</v>
      </c>
      <c r="BV74" s="13">
        <f t="shared" si="110"/>
        <v>185.73807217100443</v>
      </c>
      <c r="BW74" s="13">
        <f t="shared" si="85"/>
        <v>43006.315293184307</v>
      </c>
      <c r="BX74">
        <f t="shared" si="103"/>
        <v>783.0480067985643</v>
      </c>
      <c r="BY74" s="13">
        <f t="shared" si="86"/>
        <v>829.96785815000442</v>
      </c>
    </row>
    <row r="75" spans="1:77" x14ac:dyDescent="0.2">
      <c r="AC75">
        <v>73</v>
      </c>
      <c r="AD75" s="37">
        <f t="shared" si="87"/>
        <v>1960476164.8783431</v>
      </c>
      <c r="AE75" s="13">
        <f t="shared" si="63"/>
        <v>24953.182445665698</v>
      </c>
      <c r="AF75">
        <f t="shared" si="104"/>
        <v>1960476506.7027602</v>
      </c>
      <c r="AG75" s="13">
        <f t="shared" si="64"/>
        <v>1960477212.1249621</v>
      </c>
      <c r="AH75" s="13">
        <f t="shared" si="105"/>
        <v>1960476165.1409183</v>
      </c>
      <c r="AI75" s="13">
        <f t="shared" si="65"/>
        <v>43006.315293184307</v>
      </c>
      <c r="AJ75">
        <f t="shared" si="88"/>
        <v>1960476754.2685251</v>
      </c>
      <c r="AK75" s="13">
        <f t="shared" si="66"/>
        <v>1960477212.1249621</v>
      </c>
      <c r="AL75" s="37">
        <f t="shared" si="89"/>
        <v>628.20614018249455</v>
      </c>
      <c r="AM75" s="13">
        <f t="shared" si="67"/>
        <v>29943.818934798834</v>
      </c>
      <c r="AN75">
        <f t="shared" si="90"/>
        <v>1038.3954406591909</v>
      </c>
      <c r="AO75" s="13">
        <f t="shared" si="68"/>
        <v>2813.5073827337451</v>
      </c>
      <c r="AP75" s="13">
        <f t="shared" si="106"/>
        <v>628.41966277274457</v>
      </c>
      <c r="AQ75" s="13">
        <f t="shared" si="69"/>
        <v>43006.315293184307</v>
      </c>
      <c r="AR75" s="13">
        <f t="shared" si="91"/>
        <v>1217.547269528694</v>
      </c>
      <c r="AS75" s="38">
        <f t="shared" si="70"/>
        <v>2813.5073827337451</v>
      </c>
      <c r="AT75" s="37">
        <f t="shared" si="92"/>
        <v>391099977.39375615</v>
      </c>
      <c r="AU75" s="13">
        <f t="shared" si="71"/>
        <v>9981.2729782662791</v>
      </c>
      <c r="AV75">
        <f t="shared" si="93"/>
        <v>391100114.123523</v>
      </c>
      <c r="AW75" s="13">
        <f t="shared" si="72"/>
        <v>391100380.74850065</v>
      </c>
      <c r="AX75" s="13">
        <f t="shared" si="107"/>
        <v>391099977.80348873</v>
      </c>
      <c r="AY75" s="13">
        <f t="shared" si="73"/>
        <v>43006.315293184307</v>
      </c>
      <c r="AZ75">
        <f t="shared" si="94"/>
        <v>391100566.93109548</v>
      </c>
      <c r="BA75" s="13">
        <f t="shared" si="74"/>
        <v>391100380.74850065</v>
      </c>
      <c r="BB75" s="37">
        <f t="shared" si="95"/>
        <v>112.48373176995881</v>
      </c>
      <c r="BC75" s="13">
        <f t="shared" si="75"/>
        <v>14971.909467399417</v>
      </c>
      <c r="BD75">
        <f t="shared" si="96"/>
        <v>317.57838200830702</v>
      </c>
      <c r="BE75" s="13">
        <f t="shared" si="76"/>
        <v>503.35057957927143</v>
      </c>
      <c r="BF75" s="13">
        <f t="shared" si="108"/>
        <v>112.84441182105685</v>
      </c>
      <c r="BG75" s="13">
        <f t="shared" si="77"/>
        <v>43006.315293184307</v>
      </c>
      <c r="BH75">
        <f t="shared" si="97"/>
        <v>701.97201857700622</v>
      </c>
      <c r="BI75" s="13">
        <f t="shared" si="78"/>
        <v>503.35057957927143</v>
      </c>
      <c r="BJ75" s="37">
        <f t="shared" si="98"/>
        <v>1.4141891326346072</v>
      </c>
      <c r="BK75" s="13">
        <f t="shared" si="79"/>
        <v>14971.909467399417</v>
      </c>
      <c r="BL75">
        <f t="shared" si="99"/>
        <v>206.5088393709828</v>
      </c>
      <c r="BM75" s="13">
        <f t="shared" si="80"/>
        <v>5.6772349545232395</v>
      </c>
      <c r="BN75" s="13">
        <f t="shared" si="109"/>
        <v>1.7748691837326502</v>
      </c>
      <c r="BO75" s="13">
        <f t="shared" si="81"/>
        <v>43006.315293184307</v>
      </c>
      <c r="BP75">
        <f t="shared" si="100"/>
        <v>590.90247593968206</v>
      </c>
      <c r="BQ75" s="13">
        <f t="shared" si="82"/>
        <v>5.6772349545232395</v>
      </c>
      <c r="BR75" s="37">
        <f t="shared" si="101"/>
        <v>185.3773921199064</v>
      </c>
      <c r="BS75" s="13">
        <f t="shared" si="83"/>
        <v>14971.909467399417</v>
      </c>
      <c r="BT75">
        <f t="shared" si="102"/>
        <v>390.47204235825461</v>
      </c>
      <c r="BU75" s="13">
        <f t="shared" si="84"/>
        <v>829.96785815000442</v>
      </c>
      <c r="BV75" s="13">
        <f t="shared" si="110"/>
        <v>185.73807217100443</v>
      </c>
      <c r="BW75" s="13">
        <f t="shared" si="85"/>
        <v>43006.315293184307</v>
      </c>
      <c r="BX75">
        <f t="shared" si="103"/>
        <v>774.86567892695382</v>
      </c>
      <c r="BY75" s="13">
        <f t="shared" si="86"/>
        <v>829.96785815000442</v>
      </c>
    </row>
    <row r="76" spans="1:77" x14ac:dyDescent="0.2">
      <c r="AC76">
        <v>74</v>
      </c>
      <c r="AD76" s="37">
        <f t="shared" si="87"/>
        <v>1960476164.8783431</v>
      </c>
      <c r="AE76" s="13">
        <f t="shared" si="63"/>
        <v>24953.182445665698</v>
      </c>
      <c r="AF76">
        <f t="shared" si="104"/>
        <v>1960476502.0835114</v>
      </c>
      <c r="AG76" s="13">
        <f t="shared" si="64"/>
        <v>1960477212.1249621</v>
      </c>
      <c r="AH76" s="13">
        <f t="shared" si="105"/>
        <v>1960476165.1409183</v>
      </c>
      <c r="AI76" s="13">
        <f t="shared" si="65"/>
        <v>43006.315293184307</v>
      </c>
      <c r="AJ76">
        <f t="shared" si="88"/>
        <v>1960476746.3073411</v>
      </c>
      <c r="AK76" s="13">
        <f t="shared" si="66"/>
        <v>1960477212.1249621</v>
      </c>
      <c r="AL76" s="37">
        <f t="shared" si="89"/>
        <v>628.20614018249455</v>
      </c>
      <c r="AM76" s="13">
        <f t="shared" si="67"/>
        <v>29943.818934798834</v>
      </c>
      <c r="AN76">
        <f t="shared" si="90"/>
        <v>1032.8523420041004</v>
      </c>
      <c r="AO76" s="13">
        <f t="shared" si="68"/>
        <v>2813.5073827337451</v>
      </c>
      <c r="AP76" s="13">
        <f t="shared" si="106"/>
        <v>628.41966277274457</v>
      </c>
      <c r="AQ76" s="13">
        <f t="shared" si="69"/>
        <v>43006.315293184307</v>
      </c>
      <c r="AR76" s="13">
        <f t="shared" si="91"/>
        <v>1209.5860856536137</v>
      </c>
      <c r="AS76" s="38">
        <f t="shared" si="70"/>
        <v>2813.5073827337451</v>
      </c>
      <c r="AT76" s="37">
        <f t="shared" si="92"/>
        <v>391099977.39375615</v>
      </c>
      <c r="AU76" s="13">
        <f t="shared" si="71"/>
        <v>9981.2729782662791</v>
      </c>
      <c r="AV76">
        <f t="shared" si="93"/>
        <v>391100112.27582341</v>
      </c>
      <c r="AW76" s="13">
        <f t="shared" si="72"/>
        <v>391100380.74850065</v>
      </c>
      <c r="AX76" s="13">
        <f t="shared" si="107"/>
        <v>391099977.80348873</v>
      </c>
      <c r="AY76" s="13">
        <f t="shared" si="73"/>
        <v>43006.315293184307</v>
      </c>
      <c r="AZ76">
        <f t="shared" si="94"/>
        <v>391100558.96991163</v>
      </c>
      <c r="BA76" s="13">
        <f t="shared" si="74"/>
        <v>391100380.74850065</v>
      </c>
      <c r="BB76" s="37">
        <f t="shared" si="95"/>
        <v>112.48373176995881</v>
      </c>
      <c r="BC76" s="13">
        <f t="shared" si="75"/>
        <v>14971.909467399417</v>
      </c>
      <c r="BD76">
        <f t="shared" si="96"/>
        <v>314.80683268076177</v>
      </c>
      <c r="BE76" s="13">
        <f t="shared" si="76"/>
        <v>503.35057957927143</v>
      </c>
      <c r="BF76" s="13">
        <f t="shared" si="108"/>
        <v>112.84441182105685</v>
      </c>
      <c r="BG76" s="13">
        <f t="shared" si="77"/>
        <v>43006.315293184307</v>
      </c>
      <c r="BH76">
        <f t="shared" si="97"/>
        <v>694.01083470192589</v>
      </c>
      <c r="BI76" s="13">
        <f t="shared" si="78"/>
        <v>503.35057957927143</v>
      </c>
      <c r="BJ76" s="37">
        <f t="shared" si="98"/>
        <v>1.4141891326346072</v>
      </c>
      <c r="BK76" s="13">
        <f t="shared" si="79"/>
        <v>14971.909467399417</v>
      </c>
      <c r="BL76">
        <f t="shared" si="99"/>
        <v>203.73729004343755</v>
      </c>
      <c r="BM76" s="13">
        <f t="shared" si="80"/>
        <v>5.6772349545232395</v>
      </c>
      <c r="BN76" s="13">
        <f t="shared" si="109"/>
        <v>1.7748691837326502</v>
      </c>
      <c r="BO76" s="13">
        <f t="shared" si="81"/>
        <v>43006.315293184307</v>
      </c>
      <c r="BP76">
        <f t="shared" si="100"/>
        <v>582.94129206460173</v>
      </c>
      <c r="BQ76" s="13">
        <f t="shared" si="82"/>
        <v>5.6772349545232395</v>
      </c>
      <c r="BR76" s="37">
        <f t="shared" si="101"/>
        <v>185.3773921199064</v>
      </c>
      <c r="BS76" s="13">
        <f t="shared" si="83"/>
        <v>14971.909467399417</v>
      </c>
      <c r="BT76">
        <f t="shared" si="102"/>
        <v>387.70049303070937</v>
      </c>
      <c r="BU76" s="13">
        <f t="shared" si="84"/>
        <v>829.96785815000442</v>
      </c>
      <c r="BV76" s="13">
        <f t="shared" si="110"/>
        <v>185.73807217100443</v>
      </c>
      <c r="BW76" s="13">
        <f t="shared" si="85"/>
        <v>43006.315293184307</v>
      </c>
      <c r="BX76">
        <f t="shared" si="103"/>
        <v>766.90449505187348</v>
      </c>
      <c r="BY76" s="13">
        <f t="shared" si="86"/>
        <v>829.96785815000442</v>
      </c>
    </row>
    <row r="77" spans="1:77" x14ac:dyDescent="0.2">
      <c r="AC77">
        <v>75</v>
      </c>
      <c r="AD77" s="37">
        <f t="shared" si="87"/>
        <v>1960476164.8783431</v>
      </c>
      <c r="AE77" s="13">
        <f t="shared" si="63"/>
        <v>24953.182445665698</v>
      </c>
      <c r="AF77">
        <f t="shared" si="104"/>
        <v>1960476497.5874424</v>
      </c>
      <c r="AG77" s="13">
        <f t="shared" si="64"/>
        <v>1960477212.1249621</v>
      </c>
      <c r="AH77" s="13">
        <f t="shared" si="105"/>
        <v>1960476165.1409183</v>
      </c>
      <c r="AI77" s="13">
        <f t="shared" si="65"/>
        <v>43006.315293184307</v>
      </c>
      <c r="AJ77">
        <f t="shared" si="88"/>
        <v>1960476738.5584555</v>
      </c>
      <c r="AK77" s="13">
        <f t="shared" si="66"/>
        <v>1960477212.1249621</v>
      </c>
      <c r="AL77" s="37">
        <f t="shared" si="89"/>
        <v>628.20614018249455</v>
      </c>
      <c r="AM77" s="13">
        <f t="shared" si="67"/>
        <v>29943.818934798834</v>
      </c>
      <c r="AN77">
        <f t="shared" si="90"/>
        <v>1027.4570593131457</v>
      </c>
      <c r="AO77" s="13">
        <f t="shared" si="68"/>
        <v>2813.5073827337451</v>
      </c>
      <c r="AP77" s="13">
        <f t="shared" si="106"/>
        <v>628.41966277274457</v>
      </c>
      <c r="AQ77" s="13">
        <f t="shared" si="69"/>
        <v>43006.315293184307</v>
      </c>
      <c r="AR77" s="13">
        <f t="shared" si="91"/>
        <v>1201.8372000152021</v>
      </c>
      <c r="AS77" s="38">
        <f t="shared" si="70"/>
        <v>2813.5073827337451</v>
      </c>
      <c r="AT77" s="37">
        <f t="shared" si="92"/>
        <v>391099977.39375615</v>
      </c>
      <c r="AU77" s="13">
        <f t="shared" si="71"/>
        <v>9981.2729782662791</v>
      </c>
      <c r="AV77">
        <f t="shared" si="93"/>
        <v>391100110.47739583</v>
      </c>
      <c r="AW77" s="13">
        <f t="shared" si="72"/>
        <v>391100380.74850065</v>
      </c>
      <c r="AX77" s="13">
        <f t="shared" si="107"/>
        <v>391099977.80348873</v>
      </c>
      <c r="AY77" s="13">
        <f t="shared" si="73"/>
        <v>43006.315293184307</v>
      </c>
      <c r="AZ77">
        <f t="shared" si="94"/>
        <v>391100551.221026</v>
      </c>
      <c r="BA77" s="13">
        <f t="shared" si="74"/>
        <v>391100380.74850065</v>
      </c>
      <c r="BB77" s="37">
        <f t="shared" si="95"/>
        <v>112.48373176995881</v>
      </c>
      <c r="BC77" s="13">
        <f t="shared" si="75"/>
        <v>14971.909467399417</v>
      </c>
      <c r="BD77">
        <f t="shared" si="96"/>
        <v>312.10919133528438</v>
      </c>
      <c r="BE77" s="13">
        <f t="shared" si="76"/>
        <v>503.35057957927143</v>
      </c>
      <c r="BF77" s="13">
        <f t="shared" si="108"/>
        <v>112.84441182105685</v>
      </c>
      <c r="BG77" s="13">
        <f t="shared" si="77"/>
        <v>43006.315293184307</v>
      </c>
      <c r="BH77">
        <f t="shared" si="97"/>
        <v>686.26194906351429</v>
      </c>
      <c r="BI77" s="13">
        <f t="shared" si="78"/>
        <v>503.35057957927143</v>
      </c>
      <c r="BJ77" s="37">
        <f t="shared" si="98"/>
        <v>1.4141891326346072</v>
      </c>
      <c r="BK77" s="13">
        <f t="shared" si="79"/>
        <v>14971.909467399417</v>
      </c>
      <c r="BL77">
        <f t="shared" si="99"/>
        <v>201.03964869796019</v>
      </c>
      <c r="BM77" s="13">
        <f t="shared" si="80"/>
        <v>5.6772349545232395</v>
      </c>
      <c r="BN77" s="13">
        <f t="shared" si="109"/>
        <v>1.7748691837326502</v>
      </c>
      <c r="BO77" s="13">
        <f t="shared" si="81"/>
        <v>43006.315293184307</v>
      </c>
      <c r="BP77">
        <f t="shared" si="100"/>
        <v>575.19240642619013</v>
      </c>
      <c r="BQ77" s="13">
        <f t="shared" si="82"/>
        <v>5.6772349545232395</v>
      </c>
      <c r="BR77" s="37">
        <f t="shared" si="101"/>
        <v>185.3773921199064</v>
      </c>
      <c r="BS77" s="13">
        <f t="shared" si="83"/>
        <v>14971.909467399417</v>
      </c>
      <c r="BT77">
        <f t="shared" si="102"/>
        <v>385.00285168523197</v>
      </c>
      <c r="BU77" s="13">
        <f t="shared" si="84"/>
        <v>829.96785815000442</v>
      </c>
      <c r="BV77" s="13">
        <f t="shared" si="110"/>
        <v>185.73807217100443</v>
      </c>
      <c r="BW77" s="13">
        <f t="shared" si="85"/>
        <v>43006.315293184307</v>
      </c>
      <c r="BX77">
        <f t="shared" si="103"/>
        <v>759.15560941346189</v>
      </c>
      <c r="BY77" s="13">
        <f t="shared" si="86"/>
        <v>829.96785815000442</v>
      </c>
    </row>
    <row r="78" spans="1:77" x14ac:dyDescent="0.2">
      <c r="AC78">
        <v>76</v>
      </c>
      <c r="AD78" s="37">
        <f t="shared" si="87"/>
        <v>1960476164.8783431</v>
      </c>
      <c r="AE78" s="13">
        <f t="shared" si="63"/>
        <v>24953.182445665698</v>
      </c>
      <c r="AF78">
        <f t="shared" si="104"/>
        <v>1960476493.209691</v>
      </c>
      <c r="AG78" s="13">
        <f t="shared" si="64"/>
        <v>1960477212.1249621</v>
      </c>
      <c r="AH78" s="13">
        <f t="shared" si="105"/>
        <v>1960476165.1409183</v>
      </c>
      <c r="AI78" s="13">
        <f t="shared" si="65"/>
        <v>43006.315293184307</v>
      </c>
      <c r="AJ78">
        <f t="shared" si="88"/>
        <v>1960476731.0134878</v>
      </c>
      <c r="AK78" s="13">
        <f t="shared" si="66"/>
        <v>1960477212.1249621</v>
      </c>
      <c r="AL78" s="37">
        <f t="shared" si="89"/>
        <v>628.20614018249455</v>
      </c>
      <c r="AM78" s="13">
        <f t="shared" si="67"/>
        <v>29943.818934798834</v>
      </c>
      <c r="AN78">
        <f t="shared" si="90"/>
        <v>1022.2037577456372</v>
      </c>
      <c r="AO78" s="13">
        <f t="shared" si="68"/>
        <v>2813.5073827337451</v>
      </c>
      <c r="AP78" s="13">
        <f t="shared" si="106"/>
        <v>628.41966277274457</v>
      </c>
      <c r="AQ78" s="13">
        <f t="shared" si="69"/>
        <v>43006.315293184307</v>
      </c>
      <c r="AR78" s="13">
        <f t="shared" si="91"/>
        <v>1194.2922324199067</v>
      </c>
      <c r="AS78" s="38">
        <f t="shared" si="70"/>
        <v>2813.5073827337451</v>
      </c>
      <c r="AT78" s="37">
        <f t="shared" si="92"/>
        <v>391099977.39375615</v>
      </c>
      <c r="AU78" s="13">
        <f t="shared" si="71"/>
        <v>9981.2729782662791</v>
      </c>
      <c r="AV78">
        <f t="shared" si="93"/>
        <v>391100108.72629535</v>
      </c>
      <c r="AW78" s="13">
        <f t="shared" si="72"/>
        <v>391100380.74850065</v>
      </c>
      <c r="AX78" s="13">
        <f t="shared" si="107"/>
        <v>391099977.80348873</v>
      </c>
      <c r="AY78" s="13">
        <f t="shared" si="73"/>
        <v>43006.315293184307</v>
      </c>
      <c r="AZ78">
        <f t="shared" si="94"/>
        <v>391100543.67605835</v>
      </c>
      <c r="BA78" s="13">
        <f t="shared" si="74"/>
        <v>391100380.74850065</v>
      </c>
      <c r="BB78" s="37">
        <f t="shared" si="95"/>
        <v>112.48373176995881</v>
      </c>
      <c r="BC78" s="13">
        <f t="shared" si="75"/>
        <v>14971.909467399417</v>
      </c>
      <c r="BD78">
        <f t="shared" si="96"/>
        <v>309.48254055153006</v>
      </c>
      <c r="BE78" s="13">
        <f t="shared" si="76"/>
        <v>503.35057957927143</v>
      </c>
      <c r="BF78" s="13">
        <f t="shared" si="108"/>
        <v>112.84441182105685</v>
      </c>
      <c r="BG78" s="13">
        <f t="shared" si="77"/>
        <v>43006.315293184307</v>
      </c>
      <c r="BH78">
        <f t="shared" si="97"/>
        <v>678.71698146821882</v>
      </c>
      <c r="BI78" s="13">
        <f t="shared" si="78"/>
        <v>503.35057957927143</v>
      </c>
      <c r="BJ78" s="37">
        <f t="shared" si="98"/>
        <v>1.4141891326346072</v>
      </c>
      <c r="BK78" s="13">
        <f t="shared" si="79"/>
        <v>14971.909467399417</v>
      </c>
      <c r="BL78">
        <f t="shared" si="99"/>
        <v>198.4129979142059</v>
      </c>
      <c r="BM78" s="13">
        <f t="shared" si="80"/>
        <v>5.6772349545232395</v>
      </c>
      <c r="BN78" s="13">
        <f t="shared" si="109"/>
        <v>1.7748691837326502</v>
      </c>
      <c r="BO78" s="13">
        <f t="shared" si="81"/>
        <v>43006.315293184307</v>
      </c>
      <c r="BP78">
        <f t="shared" si="100"/>
        <v>567.64743883089466</v>
      </c>
      <c r="BQ78" s="13">
        <f t="shared" si="82"/>
        <v>5.6772349545232395</v>
      </c>
      <c r="BR78" s="37">
        <f t="shared" si="101"/>
        <v>185.3773921199064</v>
      </c>
      <c r="BS78" s="13">
        <f t="shared" si="83"/>
        <v>14971.909467399417</v>
      </c>
      <c r="BT78">
        <f t="shared" si="102"/>
        <v>382.37620090147766</v>
      </c>
      <c r="BU78" s="13">
        <f t="shared" si="84"/>
        <v>829.96785815000442</v>
      </c>
      <c r="BV78" s="13">
        <f t="shared" si="110"/>
        <v>185.73807217100443</v>
      </c>
      <c r="BW78" s="13">
        <f t="shared" si="85"/>
        <v>43006.315293184307</v>
      </c>
      <c r="BX78">
        <f t="shared" si="103"/>
        <v>751.61064181816641</v>
      </c>
      <c r="BY78" s="13">
        <f t="shared" si="86"/>
        <v>829.96785815000442</v>
      </c>
    </row>
    <row r="79" spans="1:77" x14ac:dyDescent="0.2">
      <c r="AC79">
        <v>77</v>
      </c>
      <c r="AD79" s="37">
        <f t="shared" si="87"/>
        <v>1960476164.8783431</v>
      </c>
      <c r="AE79" s="13">
        <f t="shared" si="63"/>
        <v>24953.182445665698</v>
      </c>
      <c r="AF79">
        <f t="shared" si="104"/>
        <v>1960476488.9456475</v>
      </c>
      <c r="AG79" s="13">
        <f t="shared" si="64"/>
        <v>1960477212.1249621</v>
      </c>
      <c r="AH79" s="13">
        <f t="shared" si="105"/>
        <v>1960476165.1409183</v>
      </c>
      <c r="AI79" s="13">
        <f t="shared" si="65"/>
        <v>43006.315293184307</v>
      </c>
      <c r="AJ79">
        <f t="shared" si="88"/>
        <v>1960476723.6644936</v>
      </c>
      <c r="AK79" s="13">
        <f t="shared" si="66"/>
        <v>1960477212.1249621</v>
      </c>
      <c r="AL79" s="37">
        <f t="shared" si="89"/>
        <v>628.20614018249455</v>
      </c>
      <c r="AM79" s="13">
        <f t="shared" si="67"/>
        <v>29943.818934798834</v>
      </c>
      <c r="AN79">
        <f t="shared" si="90"/>
        <v>1017.0869055694924</v>
      </c>
      <c r="AO79" s="13">
        <f t="shared" si="68"/>
        <v>2813.5073827337451</v>
      </c>
      <c r="AP79" s="13">
        <f t="shared" si="106"/>
        <v>628.41966277274457</v>
      </c>
      <c r="AQ79" s="13">
        <f t="shared" si="69"/>
        <v>43006.315293184307</v>
      </c>
      <c r="AR79" s="13">
        <f t="shared" si="91"/>
        <v>1186.9432380089042</v>
      </c>
      <c r="AS79" s="38">
        <f t="shared" si="70"/>
        <v>2813.5073827337451</v>
      </c>
      <c r="AT79" s="37">
        <f t="shared" si="92"/>
        <v>391099977.39375615</v>
      </c>
      <c r="AU79" s="13">
        <f t="shared" si="71"/>
        <v>9981.2729782662791</v>
      </c>
      <c r="AV79">
        <f t="shared" si="93"/>
        <v>391100107.02067792</v>
      </c>
      <c r="AW79" s="13">
        <f t="shared" si="72"/>
        <v>391100380.74850065</v>
      </c>
      <c r="AX79" s="13">
        <f t="shared" si="107"/>
        <v>391099977.80348873</v>
      </c>
      <c r="AY79" s="13">
        <f t="shared" si="73"/>
        <v>43006.315293184307</v>
      </c>
      <c r="AZ79">
        <f t="shared" si="94"/>
        <v>391100536.32706398</v>
      </c>
      <c r="BA79" s="13">
        <f t="shared" si="74"/>
        <v>391100380.74850065</v>
      </c>
      <c r="BB79" s="37">
        <f t="shared" si="95"/>
        <v>112.48373176995881</v>
      </c>
      <c r="BC79" s="13">
        <f t="shared" si="75"/>
        <v>14971.909467399417</v>
      </c>
      <c r="BD79">
        <f t="shared" si="96"/>
        <v>306.92411446345773</v>
      </c>
      <c r="BE79" s="13">
        <f t="shared" si="76"/>
        <v>503.35057957927143</v>
      </c>
      <c r="BF79" s="13">
        <f t="shared" si="108"/>
        <v>112.84441182105685</v>
      </c>
      <c r="BG79" s="13">
        <f t="shared" si="77"/>
        <v>43006.315293184307</v>
      </c>
      <c r="BH79">
        <f t="shared" si="97"/>
        <v>671.36798705721662</v>
      </c>
      <c r="BI79" s="13">
        <f t="shared" si="78"/>
        <v>503.35057957927143</v>
      </c>
      <c r="BJ79" s="37">
        <f t="shared" si="98"/>
        <v>1.4141891326346072</v>
      </c>
      <c r="BK79" s="13">
        <f t="shared" si="79"/>
        <v>14971.909467399417</v>
      </c>
      <c r="BL79">
        <f t="shared" si="99"/>
        <v>195.85457182613354</v>
      </c>
      <c r="BM79" s="13">
        <f t="shared" si="80"/>
        <v>5.6772349545232395</v>
      </c>
      <c r="BN79" s="13">
        <f t="shared" si="109"/>
        <v>1.7748691837326502</v>
      </c>
      <c r="BO79" s="13">
        <f t="shared" si="81"/>
        <v>43006.315293184307</v>
      </c>
      <c r="BP79">
        <f t="shared" si="100"/>
        <v>560.29844441989246</v>
      </c>
      <c r="BQ79" s="13">
        <f t="shared" si="82"/>
        <v>5.6772349545232395</v>
      </c>
      <c r="BR79" s="37">
        <f t="shared" si="101"/>
        <v>185.3773921199064</v>
      </c>
      <c r="BS79" s="13">
        <f t="shared" si="83"/>
        <v>14971.909467399417</v>
      </c>
      <c r="BT79">
        <f t="shared" si="102"/>
        <v>379.81777481340532</v>
      </c>
      <c r="BU79" s="13">
        <f t="shared" si="84"/>
        <v>829.96785815000442</v>
      </c>
      <c r="BV79" s="13">
        <f t="shared" si="110"/>
        <v>185.73807217100443</v>
      </c>
      <c r="BW79" s="13">
        <f t="shared" si="85"/>
        <v>43006.315293184307</v>
      </c>
      <c r="BX79">
        <f t="shared" si="103"/>
        <v>744.26164740716422</v>
      </c>
      <c r="BY79" s="13">
        <f t="shared" si="86"/>
        <v>829.96785815000442</v>
      </c>
    </row>
    <row r="80" spans="1:77" x14ac:dyDescent="0.2">
      <c r="AC80">
        <v>78</v>
      </c>
      <c r="AD80" s="37">
        <f t="shared" si="87"/>
        <v>1960476164.8783431</v>
      </c>
      <c r="AE80" s="13">
        <f t="shared" si="63"/>
        <v>24953.182445665698</v>
      </c>
      <c r="AF80">
        <f t="shared" si="104"/>
        <v>1960476484.7909386</v>
      </c>
      <c r="AG80" s="13">
        <f t="shared" si="64"/>
        <v>1960477212.1249621</v>
      </c>
      <c r="AH80" s="13">
        <f t="shared" si="105"/>
        <v>1960476165.1409183</v>
      </c>
      <c r="AI80" s="13">
        <f t="shared" si="65"/>
        <v>43006.315293184307</v>
      </c>
      <c r="AJ80">
        <f t="shared" si="88"/>
        <v>1960476716.5039349</v>
      </c>
      <c r="AK80" s="13">
        <f t="shared" si="66"/>
        <v>1960477212.1249621</v>
      </c>
      <c r="AL80" s="37">
        <f t="shared" si="89"/>
        <v>628.20614018249455</v>
      </c>
      <c r="AM80" s="13">
        <f t="shared" si="67"/>
        <v>29943.818934798834</v>
      </c>
      <c r="AN80">
        <f t="shared" si="90"/>
        <v>1012.1012547311975</v>
      </c>
      <c r="AO80" s="13">
        <f t="shared" si="68"/>
        <v>2813.5073827337451</v>
      </c>
      <c r="AP80" s="13">
        <f t="shared" si="106"/>
        <v>628.41966277274457</v>
      </c>
      <c r="AQ80" s="13">
        <f t="shared" si="69"/>
        <v>43006.315293184307</v>
      </c>
      <c r="AR80" s="13">
        <f t="shared" si="91"/>
        <v>1179.7826793520305</v>
      </c>
      <c r="AS80" s="38">
        <f t="shared" si="70"/>
        <v>2813.5073827337451</v>
      </c>
      <c r="AT80" s="37">
        <f t="shared" si="92"/>
        <v>391099977.39375615</v>
      </c>
      <c r="AU80" s="13">
        <f t="shared" si="71"/>
        <v>9981.2729782662791</v>
      </c>
      <c r="AV80">
        <f t="shared" si="93"/>
        <v>391100105.35879433</v>
      </c>
      <c r="AW80" s="13">
        <f t="shared" si="72"/>
        <v>391100380.74850065</v>
      </c>
      <c r="AX80" s="13">
        <f t="shared" si="107"/>
        <v>391099977.80348873</v>
      </c>
      <c r="AY80" s="13">
        <f t="shared" si="73"/>
        <v>43006.315293184307</v>
      </c>
      <c r="AZ80">
        <f t="shared" si="94"/>
        <v>391100529.16650534</v>
      </c>
      <c r="BA80" s="13">
        <f t="shared" si="74"/>
        <v>391100380.74850065</v>
      </c>
      <c r="BB80" s="37">
        <f t="shared" si="95"/>
        <v>112.48373176995881</v>
      </c>
      <c r="BC80" s="13">
        <f t="shared" si="75"/>
        <v>14971.909467399417</v>
      </c>
      <c r="BD80">
        <f t="shared" si="96"/>
        <v>304.43128904431035</v>
      </c>
      <c r="BE80" s="13">
        <f t="shared" si="76"/>
        <v>503.35057957927143</v>
      </c>
      <c r="BF80" s="13">
        <f t="shared" si="108"/>
        <v>112.84441182105685</v>
      </c>
      <c r="BG80" s="13">
        <f t="shared" si="77"/>
        <v>43006.315293184307</v>
      </c>
      <c r="BH80">
        <f t="shared" si="97"/>
        <v>664.20742840034279</v>
      </c>
      <c r="BI80" s="13">
        <f t="shared" si="78"/>
        <v>503.35057957927143</v>
      </c>
      <c r="BJ80" s="37">
        <f t="shared" si="98"/>
        <v>1.4141891326346072</v>
      </c>
      <c r="BK80" s="13">
        <f t="shared" si="79"/>
        <v>14971.909467399417</v>
      </c>
      <c r="BL80">
        <f t="shared" si="99"/>
        <v>193.36174640698613</v>
      </c>
      <c r="BM80" s="13">
        <f t="shared" si="80"/>
        <v>5.6772349545232395</v>
      </c>
      <c r="BN80" s="13">
        <f t="shared" si="109"/>
        <v>1.7748691837326502</v>
      </c>
      <c r="BO80" s="13">
        <f t="shared" si="81"/>
        <v>43006.315293184307</v>
      </c>
      <c r="BP80">
        <f t="shared" si="100"/>
        <v>553.13788576301863</v>
      </c>
      <c r="BQ80" s="13">
        <f t="shared" si="82"/>
        <v>5.6772349545232395</v>
      </c>
      <c r="BR80" s="37">
        <f t="shared" si="101"/>
        <v>185.3773921199064</v>
      </c>
      <c r="BS80" s="13">
        <f t="shared" si="83"/>
        <v>14971.909467399417</v>
      </c>
      <c r="BT80">
        <f t="shared" si="102"/>
        <v>377.32494939425794</v>
      </c>
      <c r="BU80" s="13">
        <f t="shared" si="84"/>
        <v>829.96785815000442</v>
      </c>
      <c r="BV80" s="13">
        <f t="shared" si="110"/>
        <v>185.73807217100443</v>
      </c>
      <c r="BW80" s="13">
        <f t="shared" si="85"/>
        <v>43006.315293184307</v>
      </c>
      <c r="BX80">
        <f t="shared" si="103"/>
        <v>737.10108875029039</v>
      </c>
      <c r="BY80" s="13">
        <f t="shared" si="86"/>
        <v>829.96785815000442</v>
      </c>
    </row>
    <row r="81" spans="29:77" x14ac:dyDescent="0.2">
      <c r="AC81">
        <v>79</v>
      </c>
      <c r="AD81" s="37">
        <f t="shared" si="87"/>
        <v>1960476164.8783431</v>
      </c>
      <c r="AE81" s="13">
        <f t="shared" si="63"/>
        <v>24953.182445665698</v>
      </c>
      <c r="AF81">
        <f t="shared" si="104"/>
        <v>1960476480.7414119</v>
      </c>
      <c r="AG81" s="13">
        <f t="shared" si="64"/>
        <v>1960477212.1249621</v>
      </c>
      <c r="AH81" s="13">
        <f t="shared" si="105"/>
        <v>1960476165.1409183</v>
      </c>
      <c r="AI81" s="13">
        <f t="shared" si="65"/>
        <v>43006.315293184307</v>
      </c>
      <c r="AJ81">
        <f t="shared" si="88"/>
        <v>1960476709.5246561</v>
      </c>
      <c r="AK81" s="13">
        <f t="shared" si="66"/>
        <v>1960477212.1249621</v>
      </c>
      <c r="AL81" s="37">
        <f t="shared" si="89"/>
        <v>628.20614018249455</v>
      </c>
      <c r="AM81" s="13">
        <f t="shared" si="67"/>
        <v>29943.818934798834</v>
      </c>
      <c r="AN81">
        <f t="shared" si="90"/>
        <v>1007.2418229014671</v>
      </c>
      <c r="AO81" s="13">
        <f t="shared" si="68"/>
        <v>2813.5073827337451</v>
      </c>
      <c r="AP81" s="13">
        <f t="shared" si="106"/>
        <v>628.41966277274457</v>
      </c>
      <c r="AQ81" s="13">
        <f t="shared" si="69"/>
        <v>43006.315293184307</v>
      </c>
      <c r="AR81" s="13">
        <f t="shared" si="91"/>
        <v>1172.8034006611535</v>
      </c>
      <c r="AS81" s="38">
        <f t="shared" si="70"/>
        <v>2813.5073827337451</v>
      </c>
      <c r="AT81" s="37">
        <f t="shared" si="92"/>
        <v>391099977.39375615</v>
      </c>
      <c r="AU81" s="13">
        <f t="shared" si="71"/>
        <v>9981.2729782662791</v>
      </c>
      <c r="AV81">
        <f t="shared" si="93"/>
        <v>391100103.73898375</v>
      </c>
      <c r="AW81" s="13">
        <f t="shared" si="72"/>
        <v>391100380.74850065</v>
      </c>
      <c r="AX81" s="13">
        <f t="shared" si="107"/>
        <v>391099977.80348873</v>
      </c>
      <c r="AY81" s="13">
        <f t="shared" si="73"/>
        <v>43006.315293184307</v>
      </c>
      <c r="AZ81">
        <f t="shared" si="94"/>
        <v>391100522.18722659</v>
      </c>
      <c r="BA81" s="13">
        <f t="shared" si="74"/>
        <v>391100380.74850065</v>
      </c>
      <c r="BB81" s="37">
        <f t="shared" si="95"/>
        <v>112.48373176995881</v>
      </c>
      <c r="BC81" s="13">
        <f t="shared" si="75"/>
        <v>14971.909467399417</v>
      </c>
      <c r="BD81">
        <f t="shared" si="96"/>
        <v>302.00157312944509</v>
      </c>
      <c r="BE81" s="13">
        <f t="shared" si="76"/>
        <v>503.35057957927143</v>
      </c>
      <c r="BF81" s="13">
        <f t="shared" si="108"/>
        <v>112.84441182105685</v>
      </c>
      <c r="BG81" s="13">
        <f t="shared" si="77"/>
        <v>43006.315293184307</v>
      </c>
      <c r="BH81">
        <f t="shared" si="97"/>
        <v>657.22814970946581</v>
      </c>
      <c r="BI81" s="13">
        <f t="shared" si="78"/>
        <v>503.35057957927143</v>
      </c>
      <c r="BJ81" s="37">
        <f t="shared" si="98"/>
        <v>1.4141891326346072</v>
      </c>
      <c r="BK81" s="13">
        <f t="shared" si="79"/>
        <v>14971.909467399417</v>
      </c>
      <c r="BL81">
        <f t="shared" si="99"/>
        <v>190.9320304921209</v>
      </c>
      <c r="BM81" s="13">
        <f t="shared" si="80"/>
        <v>5.6772349545232395</v>
      </c>
      <c r="BN81" s="13">
        <f t="shared" si="109"/>
        <v>1.7748691837326502</v>
      </c>
      <c r="BO81" s="13">
        <f t="shared" si="81"/>
        <v>43006.315293184307</v>
      </c>
      <c r="BP81">
        <f t="shared" si="100"/>
        <v>546.15860707214165</v>
      </c>
      <c r="BQ81" s="13">
        <f t="shared" si="82"/>
        <v>5.6772349545232395</v>
      </c>
      <c r="BR81" s="37">
        <f t="shared" si="101"/>
        <v>185.3773921199064</v>
      </c>
      <c r="BS81" s="13">
        <f t="shared" si="83"/>
        <v>14971.909467399417</v>
      </c>
      <c r="BT81">
        <f t="shared" si="102"/>
        <v>374.89523347939269</v>
      </c>
      <c r="BU81" s="13">
        <f t="shared" si="84"/>
        <v>829.96785815000442</v>
      </c>
      <c r="BV81" s="13">
        <f t="shared" si="110"/>
        <v>185.73807217100443</v>
      </c>
      <c r="BW81" s="13">
        <f t="shared" si="85"/>
        <v>43006.315293184307</v>
      </c>
      <c r="BX81">
        <f t="shared" si="103"/>
        <v>730.12181005941341</v>
      </c>
      <c r="BY81" s="13">
        <f t="shared" si="86"/>
        <v>829.96785815000442</v>
      </c>
    </row>
    <row r="82" spans="29:77" x14ac:dyDescent="0.2">
      <c r="AC82">
        <v>80</v>
      </c>
      <c r="AD82" s="37">
        <f t="shared" si="87"/>
        <v>1960476164.8783431</v>
      </c>
      <c r="AE82" s="13">
        <f t="shared" si="63"/>
        <v>24953.182445665698</v>
      </c>
      <c r="AF82">
        <f t="shared" si="104"/>
        <v>1960476476.7931237</v>
      </c>
      <c r="AG82" s="13">
        <f t="shared" si="64"/>
        <v>1960477212.1249621</v>
      </c>
      <c r="AH82" s="13">
        <f t="shared" si="105"/>
        <v>1960476165.1409183</v>
      </c>
      <c r="AI82" s="13">
        <f t="shared" si="65"/>
        <v>43006.315293184307</v>
      </c>
      <c r="AJ82">
        <f t="shared" si="88"/>
        <v>1960476702.7198594</v>
      </c>
      <c r="AK82" s="13">
        <f t="shared" si="66"/>
        <v>1960477212.1249621</v>
      </c>
      <c r="AL82" s="37">
        <f t="shared" si="89"/>
        <v>628.20614018249455</v>
      </c>
      <c r="AM82" s="13">
        <f t="shared" si="67"/>
        <v>29943.818934798834</v>
      </c>
      <c r="AN82">
        <f t="shared" si="90"/>
        <v>1002.5038768674799</v>
      </c>
      <c r="AO82" s="13">
        <f t="shared" si="68"/>
        <v>2813.5073827337451</v>
      </c>
      <c r="AP82" s="13">
        <f t="shared" si="106"/>
        <v>628.41966277274457</v>
      </c>
      <c r="AQ82" s="13">
        <f t="shared" si="69"/>
        <v>43006.315293184307</v>
      </c>
      <c r="AR82" s="13">
        <f t="shared" si="91"/>
        <v>1165.9986039375485</v>
      </c>
      <c r="AS82" s="38">
        <f t="shared" si="70"/>
        <v>2813.5073827337451</v>
      </c>
      <c r="AT82" s="37">
        <f t="shared" si="92"/>
        <v>391099977.39375615</v>
      </c>
      <c r="AU82" s="13">
        <f t="shared" si="71"/>
        <v>9981.2729782662791</v>
      </c>
      <c r="AV82">
        <f t="shared" si="93"/>
        <v>391100102.15966839</v>
      </c>
      <c r="AW82" s="13">
        <f t="shared" si="72"/>
        <v>391100380.74850065</v>
      </c>
      <c r="AX82" s="13">
        <f t="shared" si="107"/>
        <v>391099977.80348873</v>
      </c>
      <c r="AY82" s="13">
        <f t="shared" si="73"/>
        <v>43006.315293184307</v>
      </c>
      <c r="AZ82">
        <f t="shared" si="94"/>
        <v>391100515.3824299</v>
      </c>
      <c r="BA82" s="13">
        <f t="shared" si="74"/>
        <v>391100380.74850065</v>
      </c>
      <c r="BB82" s="37">
        <f t="shared" si="95"/>
        <v>112.48373176995881</v>
      </c>
      <c r="BC82" s="13">
        <f t="shared" si="75"/>
        <v>14971.909467399417</v>
      </c>
      <c r="BD82">
        <f t="shared" si="96"/>
        <v>299.63260011245154</v>
      </c>
      <c r="BE82" s="13">
        <f t="shared" si="76"/>
        <v>503.35057957927143</v>
      </c>
      <c r="BF82" s="13">
        <f t="shared" si="108"/>
        <v>112.84441182105685</v>
      </c>
      <c r="BG82" s="13">
        <f t="shared" si="77"/>
        <v>43006.315293184307</v>
      </c>
      <c r="BH82">
        <f t="shared" si="97"/>
        <v>650.42335298586067</v>
      </c>
      <c r="BI82" s="13">
        <f t="shared" si="78"/>
        <v>503.35057957927143</v>
      </c>
      <c r="BJ82" s="37">
        <f t="shared" si="98"/>
        <v>1.4141891326346072</v>
      </c>
      <c r="BK82" s="13">
        <f t="shared" si="79"/>
        <v>14971.909467399417</v>
      </c>
      <c r="BL82">
        <f t="shared" si="99"/>
        <v>188.56305747512732</v>
      </c>
      <c r="BM82" s="13">
        <f t="shared" si="80"/>
        <v>5.6772349545232395</v>
      </c>
      <c r="BN82" s="13">
        <f t="shared" si="109"/>
        <v>1.7748691837326502</v>
      </c>
      <c r="BO82" s="13">
        <f t="shared" si="81"/>
        <v>43006.315293184307</v>
      </c>
      <c r="BP82">
        <f t="shared" si="100"/>
        <v>539.35381034853651</v>
      </c>
      <c r="BQ82" s="13">
        <f t="shared" si="82"/>
        <v>5.6772349545232395</v>
      </c>
      <c r="BR82" s="37">
        <f t="shared" si="101"/>
        <v>185.3773921199064</v>
      </c>
      <c r="BS82" s="13">
        <f t="shared" si="83"/>
        <v>14971.909467399417</v>
      </c>
      <c r="BT82">
        <f t="shared" si="102"/>
        <v>372.52626046239914</v>
      </c>
      <c r="BU82" s="13">
        <f t="shared" si="84"/>
        <v>829.96785815000442</v>
      </c>
      <c r="BV82" s="13">
        <f t="shared" si="110"/>
        <v>185.73807217100443</v>
      </c>
      <c r="BW82" s="13">
        <f t="shared" si="85"/>
        <v>43006.315293184307</v>
      </c>
      <c r="BX82">
        <f t="shared" si="103"/>
        <v>723.31701333580827</v>
      </c>
      <c r="BY82" s="13">
        <f t="shared" si="86"/>
        <v>829.96785815000442</v>
      </c>
    </row>
    <row r="83" spans="29:77" x14ac:dyDescent="0.2">
      <c r="AC83">
        <v>81</v>
      </c>
      <c r="AD83" s="37">
        <f t="shared" si="87"/>
        <v>1960476164.8783431</v>
      </c>
      <c r="AE83" s="13">
        <f t="shared" si="63"/>
        <v>24953.182445665698</v>
      </c>
      <c r="AF83">
        <f t="shared" si="104"/>
        <v>1960476472.9423239</v>
      </c>
      <c r="AG83" s="13">
        <f t="shared" si="64"/>
        <v>1960477212.1249621</v>
      </c>
      <c r="AH83" s="13">
        <f t="shared" si="105"/>
        <v>1960476165.1409183</v>
      </c>
      <c r="AI83" s="13">
        <f t="shared" si="65"/>
        <v>43006.315293184307</v>
      </c>
      <c r="AJ83">
        <f t="shared" si="88"/>
        <v>1960476696.0830824</v>
      </c>
      <c r="AK83" s="13">
        <f t="shared" si="66"/>
        <v>1960477212.1249621</v>
      </c>
      <c r="AL83" s="37">
        <f t="shared" si="89"/>
        <v>628.20614018249455</v>
      </c>
      <c r="AM83" s="13">
        <f t="shared" si="67"/>
        <v>29943.818934798834</v>
      </c>
      <c r="AN83">
        <f t="shared" si="90"/>
        <v>997.88291715531966</v>
      </c>
      <c r="AO83" s="13">
        <f t="shared" si="68"/>
        <v>2813.5073827337451</v>
      </c>
      <c r="AP83" s="13">
        <f t="shared" si="106"/>
        <v>628.41966277274457</v>
      </c>
      <c r="AQ83" s="13">
        <f t="shared" si="69"/>
        <v>43006.315293184307</v>
      </c>
      <c r="AR83" s="13">
        <f t="shared" si="91"/>
        <v>1159.361826886131</v>
      </c>
      <c r="AS83" s="38">
        <f t="shared" si="70"/>
        <v>2813.5073827337451</v>
      </c>
      <c r="AT83" s="37">
        <f t="shared" si="92"/>
        <v>391099977.39375615</v>
      </c>
      <c r="AU83" s="13">
        <f t="shared" si="71"/>
        <v>9981.2729782662791</v>
      </c>
      <c r="AV83">
        <f t="shared" si="93"/>
        <v>391100100.61934847</v>
      </c>
      <c r="AW83" s="13">
        <f t="shared" si="72"/>
        <v>391100380.74850065</v>
      </c>
      <c r="AX83" s="13">
        <f t="shared" si="107"/>
        <v>391099977.80348873</v>
      </c>
      <c r="AY83" s="13">
        <f t="shared" si="73"/>
        <v>43006.315293184307</v>
      </c>
      <c r="AZ83">
        <f t="shared" si="94"/>
        <v>391100508.74565285</v>
      </c>
      <c r="BA83" s="13">
        <f t="shared" si="74"/>
        <v>391100380.74850065</v>
      </c>
      <c r="BB83" s="37">
        <f t="shared" si="95"/>
        <v>112.48373176995881</v>
      </c>
      <c r="BC83" s="13">
        <f t="shared" si="75"/>
        <v>14971.909467399417</v>
      </c>
      <c r="BD83">
        <f t="shared" si="96"/>
        <v>297.32212025637136</v>
      </c>
      <c r="BE83" s="13">
        <f t="shared" si="76"/>
        <v>503.35057957927143</v>
      </c>
      <c r="BF83" s="13">
        <f t="shared" si="108"/>
        <v>112.84441182105685</v>
      </c>
      <c r="BG83" s="13">
        <f t="shared" si="77"/>
        <v>43006.315293184307</v>
      </c>
      <c r="BH83">
        <f t="shared" si="97"/>
        <v>643.78657593444336</v>
      </c>
      <c r="BI83" s="13">
        <f t="shared" si="78"/>
        <v>503.35057957927143</v>
      </c>
      <c r="BJ83" s="37">
        <f t="shared" si="98"/>
        <v>1.4141891326346072</v>
      </c>
      <c r="BK83" s="13">
        <f t="shared" si="79"/>
        <v>14971.909467399417</v>
      </c>
      <c r="BL83">
        <f t="shared" si="99"/>
        <v>186.25257761904717</v>
      </c>
      <c r="BM83" s="13">
        <f t="shared" si="80"/>
        <v>5.6772349545232395</v>
      </c>
      <c r="BN83" s="13">
        <f t="shared" si="109"/>
        <v>1.7748691837326502</v>
      </c>
      <c r="BO83" s="13">
        <f t="shared" si="81"/>
        <v>43006.315293184307</v>
      </c>
      <c r="BP83">
        <f t="shared" si="100"/>
        <v>532.7170332971192</v>
      </c>
      <c r="BQ83" s="13">
        <f t="shared" si="82"/>
        <v>5.6772349545232395</v>
      </c>
      <c r="BR83" s="37">
        <f t="shared" si="101"/>
        <v>185.3773921199064</v>
      </c>
      <c r="BS83" s="13">
        <f t="shared" si="83"/>
        <v>14971.909467399417</v>
      </c>
      <c r="BT83">
        <f t="shared" si="102"/>
        <v>370.21578060631896</v>
      </c>
      <c r="BU83" s="13">
        <f t="shared" si="84"/>
        <v>829.96785815000442</v>
      </c>
      <c r="BV83" s="13">
        <f t="shared" si="110"/>
        <v>185.73807217100443</v>
      </c>
      <c r="BW83" s="13">
        <f t="shared" si="85"/>
        <v>43006.315293184307</v>
      </c>
      <c r="BX83">
        <f t="shared" si="103"/>
        <v>716.68023628439096</v>
      </c>
      <c r="BY83" s="13">
        <f t="shared" si="86"/>
        <v>829.96785815000442</v>
      </c>
    </row>
    <row r="84" spans="29:77" x14ac:dyDescent="0.2">
      <c r="AC84">
        <v>82</v>
      </c>
      <c r="AD84" s="37">
        <f t="shared" si="87"/>
        <v>1960476164.8783431</v>
      </c>
      <c r="AE84" s="13">
        <f t="shared" si="63"/>
        <v>24953.182445665698</v>
      </c>
      <c r="AF84">
        <f t="shared" si="104"/>
        <v>1960476469.185446</v>
      </c>
      <c r="AG84" s="13">
        <f t="shared" si="64"/>
        <v>1960477212.1249621</v>
      </c>
      <c r="AH84" s="13">
        <f t="shared" si="105"/>
        <v>1960476165.1409183</v>
      </c>
      <c r="AI84" s="13">
        <f t="shared" si="65"/>
        <v>43006.315293184307</v>
      </c>
      <c r="AJ84">
        <f t="shared" si="88"/>
        <v>1960476689.6081779</v>
      </c>
      <c r="AK84" s="13">
        <f t="shared" si="66"/>
        <v>1960477212.1249621</v>
      </c>
      <c r="AL84" s="37">
        <f t="shared" si="89"/>
        <v>628.20614018249455</v>
      </c>
      <c r="AM84" s="13">
        <f t="shared" si="67"/>
        <v>29943.818934798834</v>
      </c>
      <c r="AN84">
        <f t="shared" si="90"/>
        <v>993.37466377760234</v>
      </c>
      <c r="AO84" s="13">
        <f t="shared" si="68"/>
        <v>2813.5073827337451</v>
      </c>
      <c r="AP84" s="13">
        <f t="shared" si="106"/>
        <v>628.41966277274457</v>
      </c>
      <c r="AQ84" s="13">
        <f t="shared" si="69"/>
        <v>43006.315293184307</v>
      </c>
      <c r="AR84" s="13">
        <f t="shared" si="91"/>
        <v>1152.8869224457239</v>
      </c>
      <c r="AS84" s="38">
        <f t="shared" si="70"/>
        <v>2813.5073827337451</v>
      </c>
      <c r="AT84" s="37">
        <f t="shared" si="92"/>
        <v>391099977.39375615</v>
      </c>
      <c r="AU84" s="13">
        <f t="shared" si="71"/>
        <v>9981.2729782662791</v>
      </c>
      <c r="AV84">
        <f t="shared" si="93"/>
        <v>391100099.11659735</v>
      </c>
      <c r="AW84" s="13">
        <f t="shared" si="72"/>
        <v>391100380.74850065</v>
      </c>
      <c r="AX84" s="13">
        <f t="shared" si="107"/>
        <v>391099977.80348873</v>
      </c>
      <c r="AY84" s="13">
        <f t="shared" si="73"/>
        <v>43006.315293184307</v>
      </c>
      <c r="AZ84">
        <f t="shared" si="94"/>
        <v>391100502.27074838</v>
      </c>
      <c r="BA84" s="13">
        <f t="shared" si="74"/>
        <v>391100380.74850065</v>
      </c>
      <c r="BB84" s="37">
        <f t="shared" si="95"/>
        <v>112.48373176995881</v>
      </c>
      <c r="BC84" s="13">
        <f t="shared" si="75"/>
        <v>14971.909467399417</v>
      </c>
      <c r="BD84">
        <f t="shared" si="96"/>
        <v>295.06799356751264</v>
      </c>
      <c r="BE84" s="13">
        <f t="shared" si="76"/>
        <v>503.35057957927143</v>
      </c>
      <c r="BF84" s="13">
        <f t="shared" si="108"/>
        <v>112.84441182105685</v>
      </c>
      <c r="BG84" s="13">
        <f t="shared" si="77"/>
        <v>43006.315293184307</v>
      </c>
      <c r="BH84">
        <f t="shared" si="97"/>
        <v>637.3116714940362</v>
      </c>
      <c r="BI84" s="13">
        <f t="shared" si="78"/>
        <v>503.35057957927143</v>
      </c>
      <c r="BJ84" s="37">
        <f t="shared" si="98"/>
        <v>1.4141891326346072</v>
      </c>
      <c r="BK84" s="13">
        <f t="shared" si="79"/>
        <v>14971.909467399417</v>
      </c>
      <c r="BL84">
        <f t="shared" si="99"/>
        <v>183.99845093018848</v>
      </c>
      <c r="BM84" s="13">
        <f t="shared" si="80"/>
        <v>5.6772349545232395</v>
      </c>
      <c r="BN84" s="13">
        <f t="shared" si="109"/>
        <v>1.7748691837326502</v>
      </c>
      <c r="BO84" s="13">
        <f t="shared" si="81"/>
        <v>43006.315293184307</v>
      </c>
      <c r="BP84">
        <f t="shared" si="100"/>
        <v>526.24212885671204</v>
      </c>
      <c r="BQ84" s="13">
        <f t="shared" si="82"/>
        <v>5.6772349545232395</v>
      </c>
      <c r="BR84" s="37">
        <f t="shared" si="101"/>
        <v>185.3773921199064</v>
      </c>
      <c r="BS84" s="13">
        <f t="shared" si="83"/>
        <v>14971.909467399417</v>
      </c>
      <c r="BT84">
        <f t="shared" si="102"/>
        <v>367.96165391746024</v>
      </c>
      <c r="BU84" s="13">
        <f t="shared" si="84"/>
        <v>829.96785815000442</v>
      </c>
      <c r="BV84" s="13">
        <f t="shared" si="110"/>
        <v>185.73807217100443</v>
      </c>
      <c r="BW84" s="13">
        <f t="shared" si="85"/>
        <v>43006.315293184307</v>
      </c>
      <c r="BX84">
        <f t="shared" si="103"/>
        <v>710.2053318439838</v>
      </c>
      <c r="BY84" s="13">
        <f t="shared" si="86"/>
        <v>829.96785815000442</v>
      </c>
    </row>
    <row r="85" spans="29:77" x14ac:dyDescent="0.2">
      <c r="AC85">
        <v>83</v>
      </c>
      <c r="AD85" s="37">
        <f t="shared" si="87"/>
        <v>1960476164.8783431</v>
      </c>
      <c r="AE85" s="13">
        <f t="shared" si="63"/>
        <v>24953.182445665698</v>
      </c>
      <c r="AF85">
        <f t="shared" si="104"/>
        <v>1960476465.5190954</v>
      </c>
      <c r="AG85" s="13">
        <f t="shared" si="64"/>
        <v>1960477212.1249621</v>
      </c>
      <c r="AH85" s="13">
        <f t="shared" si="105"/>
        <v>1960476165.1409183</v>
      </c>
      <c r="AI85" s="13">
        <f t="shared" si="65"/>
        <v>43006.315293184307</v>
      </c>
      <c r="AJ85">
        <f t="shared" si="88"/>
        <v>1960476683.2892952</v>
      </c>
      <c r="AK85" s="13">
        <f t="shared" si="66"/>
        <v>1960477212.1249621</v>
      </c>
      <c r="AL85" s="37">
        <f t="shared" si="89"/>
        <v>628.20614018249455</v>
      </c>
      <c r="AM85" s="13">
        <f t="shared" si="67"/>
        <v>29943.818934798834</v>
      </c>
      <c r="AN85">
        <f t="shared" si="90"/>
        <v>988.97504301139611</v>
      </c>
      <c r="AO85" s="13">
        <f t="shared" si="68"/>
        <v>2813.5073827337451</v>
      </c>
      <c r="AP85" s="13">
        <f t="shared" si="106"/>
        <v>628.41966277274457</v>
      </c>
      <c r="AQ85" s="13">
        <f t="shared" si="69"/>
        <v>43006.315293184307</v>
      </c>
      <c r="AR85" s="13">
        <f t="shared" si="91"/>
        <v>1146.5680397990616</v>
      </c>
      <c r="AS85" s="38">
        <f t="shared" si="70"/>
        <v>2813.5073827337451</v>
      </c>
      <c r="AT85" s="37">
        <f t="shared" si="92"/>
        <v>391099977.39375615</v>
      </c>
      <c r="AU85" s="13">
        <f t="shared" si="71"/>
        <v>9981.2729782662791</v>
      </c>
      <c r="AV85">
        <f t="shared" si="93"/>
        <v>391100097.65005708</v>
      </c>
      <c r="AW85" s="13">
        <f t="shared" si="72"/>
        <v>391100380.74850065</v>
      </c>
      <c r="AX85" s="13">
        <f t="shared" si="107"/>
        <v>391099977.80348873</v>
      </c>
      <c r="AY85" s="13">
        <f t="shared" si="73"/>
        <v>43006.315293184307</v>
      </c>
      <c r="AZ85">
        <f t="shared" si="94"/>
        <v>391100495.95186573</v>
      </c>
      <c r="BA85" s="13">
        <f t="shared" si="74"/>
        <v>391100380.74850065</v>
      </c>
      <c r="BB85" s="37">
        <f t="shared" si="95"/>
        <v>112.48373176995881</v>
      </c>
      <c r="BC85" s="13">
        <f t="shared" si="75"/>
        <v>14971.909467399417</v>
      </c>
      <c r="BD85">
        <f t="shared" si="96"/>
        <v>292.86818318440965</v>
      </c>
      <c r="BE85" s="13">
        <f t="shared" si="76"/>
        <v>503.35057957927143</v>
      </c>
      <c r="BF85" s="13">
        <f t="shared" si="108"/>
        <v>112.84441182105685</v>
      </c>
      <c r="BG85" s="13">
        <f t="shared" si="77"/>
        <v>43006.315293184307</v>
      </c>
      <c r="BH85">
        <f t="shared" si="97"/>
        <v>630.99278884737384</v>
      </c>
      <c r="BI85" s="13">
        <f t="shared" si="78"/>
        <v>503.35057957927143</v>
      </c>
      <c r="BJ85" s="37">
        <f t="shared" si="98"/>
        <v>1.4141891326346072</v>
      </c>
      <c r="BK85" s="13">
        <f t="shared" si="79"/>
        <v>14971.909467399417</v>
      </c>
      <c r="BL85">
        <f t="shared" si="99"/>
        <v>181.79864054708543</v>
      </c>
      <c r="BM85" s="13">
        <f t="shared" si="80"/>
        <v>5.6772349545232395</v>
      </c>
      <c r="BN85" s="13">
        <f t="shared" si="109"/>
        <v>1.7748691837326502</v>
      </c>
      <c r="BO85" s="13">
        <f t="shared" si="81"/>
        <v>43006.315293184307</v>
      </c>
      <c r="BP85">
        <f t="shared" si="100"/>
        <v>519.92324621004968</v>
      </c>
      <c r="BQ85" s="13">
        <f t="shared" si="82"/>
        <v>5.6772349545232395</v>
      </c>
      <c r="BR85" s="37">
        <f t="shared" si="101"/>
        <v>185.3773921199064</v>
      </c>
      <c r="BS85" s="13">
        <f t="shared" si="83"/>
        <v>14971.909467399417</v>
      </c>
      <c r="BT85">
        <f t="shared" si="102"/>
        <v>365.76184353435724</v>
      </c>
      <c r="BU85" s="13">
        <f t="shared" si="84"/>
        <v>829.96785815000442</v>
      </c>
      <c r="BV85" s="13">
        <f t="shared" si="110"/>
        <v>185.73807217100443</v>
      </c>
      <c r="BW85" s="13">
        <f t="shared" si="85"/>
        <v>43006.315293184307</v>
      </c>
      <c r="BX85">
        <f t="shared" si="103"/>
        <v>703.88644919732144</v>
      </c>
      <c r="BY85" s="13">
        <f t="shared" si="86"/>
        <v>829.96785815000442</v>
      </c>
    </row>
    <row r="86" spans="29:77" x14ac:dyDescent="0.2">
      <c r="AC86">
        <v>84</v>
      </c>
      <c r="AD86" s="37">
        <f t="shared" si="87"/>
        <v>1960476164.8783431</v>
      </c>
      <c r="AE86" s="13">
        <f t="shared" si="63"/>
        <v>24953.182445665698</v>
      </c>
      <c r="AF86">
        <f t="shared" si="104"/>
        <v>1960476461.9400389</v>
      </c>
      <c r="AG86" s="13">
        <f t="shared" si="64"/>
        <v>1960477212.1249621</v>
      </c>
      <c r="AH86" s="13">
        <f t="shared" si="105"/>
        <v>1960476165.1409183</v>
      </c>
      <c r="AI86" s="13">
        <f t="shared" si="65"/>
        <v>43006.315293184307</v>
      </c>
      <c r="AJ86">
        <f t="shared" si="88"/>
        <v>1960476677.1208622</v>
      </c>
      <c r="AK86" s="13">
        <f t="shared" si="66"/>
        <v>1960477212.1249621</v>
      </c>
      <c r="AL86" s="37">
        <f t="shared" si="89"/>
        <v>628.20614018249455</v>
      </c>
      <c r="AM86" s="13">
        <f t="shared" si="67"/>
        <v>29943.818934798834</v>
      </c>
      <c r="AN86">
        <f t="shared" si="90"/>
        <v>984.68017512057588</v>
      </c>
      <c r="AO86" s="13">
        <f t="shared" si="68"/>
        <v>2813.5073827337451</v>
      </c>
      <c r="AP86" s="13">
        <f t="shared" si="106"/>
        <v>628.41966277274457</v>
      </c>
      <c r="AQ86" s="13">
        <f t="shared" si="69"/>
        <v>43006.315293184307</v>
      </c>
      <c r="AR86" s="13">
        <f t="shared" si="91"/>
        <v>1140.3996067392245</v>
      </c>
      <c r="AS86" s="38">
        <f t="shared" si="70"/>
        <v>2813.5073827337451</v>
      </c>
      <c r="AT86" s="37">
        <f t="shared" si="92"/>
        <v>391099977.39375615</v>
      </c>
      <c r="AU86" s="13">
        <f t="shared" si="71"/>
        <v>9981.2729782662791</v>
      </c>
      <c r="AV86">
        <f t="shared" si="93"/>
        <v>391100096.21843445</v>
      </c>
      <c r="AW86" s="13">
        <f t="shared" si="72"/>
        <v>391100380.74850065</v>
      </c>
      <c r="AX86" s="13">
        <f t="shared" si="107"/>
        <v>391099977.80348873</v>
      </c>
      <c r="AY86" s="13">
        <f t="shared" si="73"/>
        <v>43006.315293184307</v>
      </c>
      <c r="AZ86">
        <f t="shared" si="94"/>
        <v>391100489.78343272</v>
      </c>
      <c r="BA86" s="13">
        <f t="shared" si="74"/>
        <v>391100380.74850065</v>
      </c>
      <c r="BB86" s="37">
        <f t="shared" si="95"/>
        <v>112.48373176995881</v>
      </c>
      <c r="BC86" s="13">
        <f t="shared" si="75"/>
        <v>14971.909467399417</v>
      </c>
      <c r="BD86">
        <f t="shared" si="96"/>
        <v>290.72074923899947</v>
      </c>
      <c r="BE86" s="13">
        <f t="shared" si="76"/>
        <v>503.35057957927143</v>
      </c>
      <c r="BF86" s="13">
        <f t="shared" si="108"/>
        <v>112.84441182105685</v>
      </c>
      <c r="BG86" s="13">
        <f t="shared" si="77"/>
        <v>43006.315293184307</v>
      </c>
      <c r="BH86">
        <f t="shared" si="97"/>
        <v>624.82435578753666</v>
      </c>
      <c r="BI86" s="13">
        <f t="shared" si="78"/>
        <v>503.35057957927143</v>
      </c>
      <c r="BJ86" s="37">
        <f t="shared" si="98"/>
        <v>1.4141891326346072</v>
      </c>
      <c r="BK86" s="13">
        <f t="shared" si="79"/>
        <v>14971.909467399417</v>
      </c>
      <c r="BL86">
        <f t="shared" si="99"/>
        <v>179.65120660167528</v>
      </c>
      <c r="BM86" s="13">
        <f t="shared" si="80"/>
        <v>5.6772349545232395</v>
      </c>
      <c r="BN86" s="13">
        <f t="shared" si="109"/>
        <v>1.7748691837326502</v>
      </c>
      <c r="BO86" s="13">
        <f t="shared" si="81"/>
        <v>43006.315293184307</v>
      </c>
      <c r="BP86">
        <f t="shared" si="100"/>
        <v>513.7548131502125</v>
      </c>
      <c r="BQ86" s="13">
        <f t="shared" si="82"/>
        <v>5.6772349545232395</v>
      </c>
      <c r="BR86" s="37">
        <f t="shared" si="101"/>
        <v>185.3773921199064</v>
      </c>
      <c r="BS86" s="13">
        <f t="shared" si="83"/>
        <v>14971.909467399417</v>
      </c>
      <c r="BT86">
        <f t="shared" si="102"/>
        <v>363.61440958894707</v>
      </c>
      <c r="BU86" s="13">
        <f t="shared" si="84"/>
        <v>829.96785815000442</v>
      </c>
      <c r="BV86" s="13">
        <f t="shared" si="110"/>
        <v>185.73807217100443</v>
      </c>
      <c r="BW86" s="13">
        <f t="shared" si="85"/>
        <v>43006.315293184307</v>
      </c>
      <c r="BX86">
        <f t="shared" si="103"/>
        <v>697.71801613748426</v>
      </c>
      <c r="BY86" s="13">
        <f t="shared" si="86"/>
        <v>829.96785815000442</v>
      </c>
    </row>
    <row r="87" spans="29:77" x14ac:dyDescent="0.2">
      <c r="AC87">
        <v>85</v>
      </c>
      <c r="AD87" s="37">
        <f t="shared" si="87"/>
        <v>1960476164.8783431</v>
      </c>
      <c r="AE87" s="13">
        <f t="shared" si="63"/>
        <v>24953.182445665698</v>
      </c>
      <c r="AF87">
        <f t="shared" si="104"/>
        <v>1960476458.4451954</v>
      </c>
      <c r="AG87" s="13">
        <f t="shared" si="64"/>
        <v>1960477212.1249621</v>
      </c>
      <c r="AH87" s="13">
        <f t="shared" si="105"/>
        <v>1960476165.1409183</v>
      </c>
      <c r="AI87" s="13">
        <f t="shared" si="65"/>
        <v>43006.315293184307</v>
      </c>
      <c r="AJ87">
        <f t="shared" si="88"/>
        <v>1960476671.0975688</v>
      </c>
      <c r="AK87" s="13">
        <f t="shared" si="66"/>
        <v>1960477212.1249621</v>
      </c>
      <c r="AL87" s="37">
        <f t="shared" si="89"/>
        <v>628.20614018249455</v>
      </c>
      <c r="AM87" s="13">
        <f t="shared" si="67"/>
        <v>29943.818934798834</v>
      </c>
      <c r="AN87">
        <f t="shared" si="90"/>
        <v>980.48636294483379</v>
      </c>
      <c r="AO87" s="13">
        <f t="shared" si="68"/>
        <v>2813.5073827337451</v>
      </c>
      <c r="AP87" s="13">
        <f t="shared" si="106"/>
        <v>628.41966277274457</v>
      </c>
      <c r="AQ87" s="13">
        <f t="shared" si="69"/>
        <v>43006.315293184307</v>
      </c>
      <c r="AR87" s="13">
        <f t="shared" si="91"/>
        <v>1134.3763132807953</v>
      </c>
      <c r="AS87" s="38">
        <f t="shared" si="70"/>
        <v>2813.5073827337451</v>
      </c>
      <c r="AT87" s="37">
        <f t="shared" si="92"/>
        <v>391099977.39375615</v>
      </c>
      <c r="AU87" s="13">
        <f t="shared" si="71"/>
        <v>9981.2729782662791</v>
      </c>
      <c r="AV87">
        <f t="shared" si="93"/>
        <v>391100094.8204971</v>
      </c>
      <c r="AW87" s="13">
        <f t="shared" si="72"/>
        <v>391100380.74850065</v>
      </c>
      <c r="AX87" s="13">
        <f t="shared" si="107"/>
        <v>391099977.80348873</v>
      </c>
      <c r="AY87" s="13">
        <f t="shared" si="73"/>
        <v>43006.315293184307</v>
      </c>
      <c r="AZ87">
        <f t="shared" si="94"/>
        <v>391100483.76013923</v>
      </c>
      <c r="BA87" s="13">
        <f t="shared" si="74"/>
        <v>391100380.74850065</v>
      </c>
      <c r="BB87" s="37">
        <f t="shared" si="95"/>
        <v>112.48373176995881</v>
      </c>
      <c r="BC87" s="13">
        <f t="shared" si="75"/>
        <v>14971.909467399417</v>
      </c>
      <c r="BD87">
        <f t="shared" si="96"/>
        <v>288.62384315112843</v>
      </c>
      <c r="BE87" s="13">
        <f t="shared" si="76"/>
        <v>503.35057957927143</v>
      </c>
      <c r="BF87" s="13">
        <f t="shared" si="108"/>
        <v>112.84441182105685</v>
      </c>
      <c r="BG87" s="13">
        <f t="shared" si="77"/>
        <v>43006.315293184307</v>
      </c>
      <c r="BH87">
        <f t="shared" si="97"/>
        <v>618.80106232910748</v>
      </c>
      <c r="BI87" s="13">
        <f t="shared" si="78"/>
        <v>503.35057957927143</v>
      </c>
      <c r="BJ87" s="37">
        <f t="shared" si="98"/>
        <v>1.4141891326346072</v>
      </c>
      <c r="BK87" s="13">
        <f t="shared" si="79"/>
        <v>14971.909467399417</v>
      </c>
      <c r="BL87">
        <f t="shared" si="99"/>
        <v>177.55430051380424</v>
      </c>
      <c r="BM87" s="13">
        <f t="shared" si="80"/>
        <v>5.6772349545232395</v>
      </c>
      <c r="BN87" s="13">
        <f t="shared" si="109"/>
        <v>1.7748691837326502</v>
      </c>
      <c r="BO87" s="13">
        <f t="shared" si="81"/>
        <v>43006.315293184307</v>
      </c>
      <c r="BP87">
        <f t="shared" si="100"/>
        <v>507.73151969178332</v>
      </c>
      <c r="BQ87" s="13">
        <f t="shared" si="82"/>
        <v>5.6772349545232395</v>
      </c>
      <c r="BR87" s="37">
        <f t="shared" si="101"/>
        <v>185.3773921199064</v>
      </c>
      <c r="BS87" s="13">
        <f t="shared" si="83"/>
        <v>14971.909467399417</v>
      </c>
      <c r="BT87">
        <f t="shared" si="102"/>
        <v>361.51750350107602</v>
      </c>
      <c r="BU87" s="13">
        <f t="shared" si="84"/>
        <v>829.96785815000442</v>
      </c>
      <c r="BV87" s="13">
        <f t="shared" si="110"/>
        <v>185.73807217100443</v>
      </c>
      <c r="BW87" s="13">
        <f t="shared" si="85"/>
        <v>43006.315293184307</v>
      </c>
      <c r="BX87">
        <f t="shared" si="103"/>
        <v>691.69472267905508</v>
      </c>
      <c r="BY87" s="13">
        <f t="shared" si="86"/>
        <v>829.96785815000442</v>
      </c>
    </row>
    <row r="88" spans="29:77" x14ac:dyDescent="0.2">
      <c r="AC88">
        <v>86</v>
      </c>
      <c r="AD88" s="37">
        <f t="shared" si="87"/>
        <v>1960476164.8783431</v>
      </c>
      <c r="AE88" s="13">
        <f t="shared" si="63"/>
        <v>24953.182445665698</v>
      </c>
      <c r="AF88">
        <f t="shared" si="104"/>
        <v>1960476455.0316274</v>
      </c>
      <c r="AG88" s="13">
        <f t="shared" si="64"/>
        <v>1960477212.1249621</v>
      </c>
      <c r="AH88" s="13">
        <f t="shared" si="105"/>
        <v>1960476165.1409183</v>
      </c>
      <c r="AI88" s="13">
        <f t="shared" si="65"/>
        <v>43006.315293184307</v>
      </c>
      <c r="AJ88">
        <f t="shared" si="88"/>
        <v>1960476665.2143519</v>
      </c>
      <c r="AK88" s="13">
        <f t="shared" si="66"/>
        <v>1960477212.1249621</v>
      </c>
      <c r="AL88" s="37">
        <f t="shared" si="89"/>
        <v>628.20614018249455</v>
      </c>
      <c r="AM88" s="13">
        <f t="shared" si="67"/>
        <v>29943.818934798834</v>
      </c>
      <c r="AN88">
        <f t="shared" si="90"/>
        <v>976.39008128480657</v>
      </c>
      <c r="AO88" s="13">
        <f t="shared" si="68"/>
        <v>2813.5073827337451</v>
      </c>
      <c r="AP88" s="13">
        <f t="shared" si="106"/>
        <v>628.41966277274457</v>
      </c>
      <c r="AQ88" s="13">
        <f t="shared" si="69"/>
        <v>43006.315293184307</v>
      </c>
      <c r="AR88" s="13">
        <f t="shared" si="91"/>
        <v>1128.4930964144226</v>
      </c>
      <c r="AS88" s="38">
        <f t="shared" si="70"/>
        <v>2813.5073827337451</v>
      </c>
      <c r="AT88" s="37">
        <f t="shared" si="92"/>
        <v>391099977.39375615</v>
      </c>
      <c r="AU88" s="13">
        <f t="shared" si="71"/>
        <v>9981.2729782662791</v>
      </c>
      <c r="AV88">
        <f t="shared" si="93"/>
        <v>391100093.45506984</v>
      </c>
      <c r="AW88" s="13">
        <f t="shared" si="72"/>
        <v>391100380.74850065</v>
      </c>
      <c r="AX88" s="13">
        <f t="shared" si="107"/>
        <v>391099977.80348873</v>
      </c>
      <c r="AY88" s="13">
        <f t="shared" si="73"/>
        <v>43006.315293184307</v>
      </c>
      <c r="AZ88">
        <f t="shared" si="94"/>
        <v>391100477.87692237</v>
      </c>
      <c r="BA88" s="13">
        <f t="shared" si="74"/>
        <v>391100380.74850065</v>
      </c>
      <c r="BB88" s="37">
        <f t="shared" si="95"/>
        <v>112.48373176995881</v>
      </c>
      <c r="BC88" s="13">
        <f t="shared" si="75"/>
        <v>14971.909467399417</v>
      </c>
      <c r="BD88">
        <f t="shared" si="96"/>
        <v>286.57570232111482</v>
      </c>
      <c r="BE88" s="13">
        <f t="shared" si="76"/>
        <v>503.35057957927143</v>
      </c>
      <c r="BF88" s="13">
        <f t="shared" si="108"/>
        <v>112.84441182105685</v>
      </c>
      <c r="BG88" s="13">
        <f t="shared" si="77"/>
        <v>43006.315293184307</v>
      </c>
      <c r="BH88">
        <f t="shared" si="97"/>
        <v>612.91784546273482</v>
      </c>
      <c r="BI88" s="13">
        <f t="shared" si="78"/>
        <v>503.35057957927143</v>
      </c>
      <c r="BJ88" s="37">
        <f t="shared" si="98"/>
        <v>1.4141891326346072</v>
      </c>
      <c r="BK88" s="13">
        <f t="shared" si="79"/>
        <v>14971.909467399417</v>
      </c>
      <c r="BL88">
        <f t="shared" si="99"/>
        <v>175.50615968379063</v>
      </c>
      <c r="BM88" s="13">
        <f t="shared" si="80"/>
        <v>5.6772349545232395</v>
      </c>
      <c r="BN88" s="13">
        <f t="shared" si="109"/>
        <v>1.7748691837326502</v>
      </c>
      <c r="BO88" s="13">
        <f t="shared" si="81"/>
        <v>43006.315293184307</v>
      </c>
      <c r="BP88">
        <f t="shared" si="100"/>
        <v>501.84830282541066</v>
      </c>
      <c r="BQ88" s="13">
        <f t="shared" si="82"/>
        <v>5.6772349545232395</v>
      </c>
      <c r="BR88" s="37">
        <f t="shared" si="101"/>
        <v>185.3773921199064</v>
      </c>
      <c r="BS88" s="13">
        <f t="shared" si="83"/>
        <v>14971.909467399417</v>
      </c>
      <c r="BT88">
        <f t="shared" si="102"/>
        <v>359.46936267106241</v>
      </c>
      <c r="BU88" s="13">
        <f t="shared" si="84"/>
        <v>829.96785815000442</v>
      </c>
      <c r="BV88" s="13">
        <f t="shared" si="110"/>
        <v>185.73807217100443</v>
      </c>
      <c r="BW88" s="13">
        <f t="shared" si="85"/>
        <v>43006.315293184307</v>
      </c>
      <c r="BX88">
        <f t="shared" si="103"/>
        <v>685.81150581268241</v>
      </c>
      <c r="BY88" s="13">
        <f t="shared" si="86"/>
        <v>829.96785815000442</v>
      </c>
    </row>
    <row r="89" spans="29:77" x14ac:dyDescent="0.2">
      <c r="AC89">
        <v>87</v>
      </c>
      <c r="AD89" s="37">
        <f t="shared" si="87"/>
        <v>1960476164.8783431</v>
      </c>
      <c r="AE89" s="13">
        <f t="shared" si="63"/>
        <v>24953.182445665698</v>
      </c>
      <c r="AF89">
        <f t="shared" si="104"/>
        <v>1960476451.6965322</v>
      </c>
      <c r="AG89" s="13">
        <f t="shared" si="64"/>
        <v>1960477212.1249621</v>
      </c>
      <c r="AH89" s="13">
        <f t="shared" si="105"/>
        <v>1960476165.1409183</v>
      </c>
      <c r="AI89" s="13">
        <f t="shared" si="65"/>
        <v>43006.315293184307</v>
      </c>
      <c r="AJ89">
        <f t="shared" si="88"/>
        <v>1960476659.4663813</v>
      </c>
      <c r="AK89" s="13">
        <f t="shared" si="66"/>
        <v>1960477212.1249621</v>
      </c>
      <c r="AL89" s="37">
        <f t="shared" si="89"/>
        <v>628.20614018249455</v>
      </c>
      <c r="AM89" s="13">
        <f t="shared" si="67"/>
        <v>29943.818934798834</v>
      </c>
      <c r="AN89">
        <f t="shared" si="90"/>
        <v>972.38796701926276</v>
      </c>
      <c r="AO89" s="13">
        <f t="shared" si="68"/>
        <v>2813.5073827337451</v>
      </c>
      <c r="AP89" s="13">
        <f t="shared" si="106"/>
        <v>628.41966277274457</v>
      </c>
      <c r="AQ89" s="13">
        <f t="shared" si="69"/>
        <v>43006.315293184307</v>
      </c>
      <c r="AR89" s="13">
        <f t="shared" si="91"/>
        <v>1122.745125912794</v>
      </c>
      <c r="AS89" s="38">
        <f t="shared" si="70"/>
        <v>2813.5073827337451</v>
      </c>
      <c r="AT89" s="37">
        <f t="shared" si="92"/>
        <v>391099977.39375615</v>
      </c>
      <c r="AU89" s="13">
        <f t="shared" si="71"/>
        <v>9981.2729782662791</v>
      </c>
      <c r="AV89">
        <f t="shared" si="93"/>
        <v>391100092.12103176</v>
      </c>
      <c r="AW89" s="13">
        <f t="shared" si="72"/>
        <v>391100380.74850065</v>
      </c>
      <c r="AX89" s="13">
        <f t="shared" si="107"/>
        <v>391099977.80348873</v>
      </c>
      <c r="AY89" s="13">
        <f t="shared" si="73"/>
        <v>43006.315293184307</v>
      </c>
      <c r="AZ89">
        <f t="shared" si="94"/>
        <v>391100472.12895185</v>
      </c>
      <c r="BA89" s="13">
        <f t="shared" si="74"/>
        <v>391100380.74850065</v>
      </c>
      <c r="BB89" s="37">
        <f t="shared" si="95"/>
        <v>112.48373176995881</v>
      </c>
      <c r="BC89" s="13">
        <f t="shared" si="75"/>
        <v>14971.909467399417</v>
      </c>
      <c r="BD89">
        <f t="shared" si="96"/>
        <v>284.57464518834291</v>
      </c>
      <c r="BE89" s="13">
        <f t="shared" si="76"/>
        <v>503.35057957927143</v>
      </c>
      <c r="BF89" s="13">
        <f t="shared" si="108"/>
        <v>112.84441182105685</v>
      </c>
      <c r="BG89" s="13">
        <f t="shared" si="77"/>
        <v>43006.315293184307</v>
      </c>
      <c r="BH89">
        <f t="shared" si="97"/>
        <v>607.16987496110642</v>
      </c>
      <c r="BI89" s="13">
        <f t="shared" si="78"/>
        <v>503.35057957927143</v>
      </c>
      <c r="BJ89" s="37">
        <f t="shared" si="98"/>
        <v>1.4141891326346072</v>
      </c>
      <c r="BK89" s="13">
        <f t="shared" si="79"/>
        <v>14971.909467399417</v>
      </c>
      <c r="BL89">
        <f t="shared" si="99"/>
        <v>173.50510255101872</v>
      </c>
      <c r="BM89" s="13">
        <f t="shared" si="80"/>
        <v>5.6772349545232395</v>
      </c>
      <c r="BN89" s="13">
        <f t="shared" si="109"/>
        <v>1.7748691837326502</v>
      </c>
      <c r="BO89" s="13">
        <f t="shared" si="81"/>
        <v>43006.315293184307</v>
      </c>
      <c r="BP89">
        <f t="shared" si="100"/>
        <v>496.1003323237822</v>
      </c>
      <c r="BQ89" s="13">
        <f t="shared" si="82"/>
        <v>5.6772349545232395</v>
      </c>
      <c r="BR89" s="37">
        <f t="shared" si="101"/>
        <v>185.3773921199064</v>
      </c>
      <c r="BS89" s="13">
        <f t="shared" si="83"/>
        <v>14971.909467399417</v>
      </c>
      <c r="BT89">
        <f t="shared" si="102"/>
        <v>357.46830553829051</v>
      </c>
      <c r="BU89" s="13">
        <f t="shared" si="84"/>
        <v>829.96785815000442</v>
      </c>
      <c r="BV89" s="13">
        <f t="shared" si="110"/>
        <v>185.73807217100443</v>
      </c>
      <c r="BW89" s="13">
        <f t="shared" si="85"/>
        <v>43006.315293184307</v>
      </c>
      <c r="BX89">
        <f t="shared" si="103"/>
        <v>680.06353531105401</v>
      </c>
      <c r="BY89" s="13">
        <f t="shared" si="86"/>
        <v>829.96785815000442</v>
      </c>
    </row>
    <row r="90" spans="29:77" x14ac:dyDescent="0.2">
      <c r="AC90">
        <v>88</v>
      </c>
      <c r="AD90" s="37">
        <f t="shared" si="87"/>
        <v>1960476164.8783431</v>
      </c>
      <c r="AE90" s="13">
        <f t="shared" si="63"/>
        <v>24953.182445665698</v>
      </c>
      <c r="AF90">
        <f t="shared" si="104"/>
        <v>1960476448.4372346</v>
      </c>
      <c r="AG90" s="13">
        <f t="shared" si="64"/>
        <v>1960477212.1249621</v>
      </c>
      <c r="AH90" s="13">
        <f t="shared" si="105"/>
        <v>1960476165.1409183</v>
      </c>
      <c r="AI90" s="13">
        <f t="shared" si="65"/>
        <v>43006.315293184307</v>
      </c>
      <c r="AJ90">
        <f t="shared" si="88"/>
        <v>1960476653.8490465</v>
      </c>
      <c r="AK90" s="13">
        <f t="shared" si="66"/>
        <v>1960477212.1249621</v>
      </c>
      <c r="AL90" s="37">
        <f t="shared" si="89"/>
        <v>628.20614018249455</v>
      </c>
      <c r="AM90" s="13">
        <f t="shared" si="67"/>
        <v>29943.818934798834</v>
      </c>
      <c r="AN90">
        <f t="shared" si="90"/>
        <v>968.47680989611763</v>
      </c>
      <c r="AO90" s="13">
        <f t="shared" si="68"/>
        <v>2813.5073827337451</v>
      </c>
      <c r="AP90" s="13">
        <f t="shared" si="106"/>
        <v>628.41966277274457</v>
      </c>
      <c r="AQ90" s="13">
        <f t="shared" si="69"/>
        <v>43006.315293184307</v>
      </c>
      <c r="AR90" s="13">
        <f t="shared" si="91"/>
        <v>1117.1277911043844</v>
      </c>
      <c r="AS90" s="38">
        <f t="shared" si="70"/>
        <v>2813.5073827337451</v>
      </c>
      <c r="AT90" s="37">
        <f t="shared" si="92"/>
        <v>391099977.39375615</v>
      </c>
      <c r="AU90" s="13">
        <f t="shared" si="71"/>
        <v>9981.2729782662791</v>
      </c>
      <c r="AV90">
        <f t="shared" si="93"/>
        <v>391100090.81731272</v>
      </c>
      <c r="AW90" s="13">
        <f t="shared" si="72"/>
        <v>391100380.74850065</v>
      </c>
      <c r="AX90" s="13">
        <f t="shared" si="107"/>
        <v>391099977.80348873</v>
      </c>
      <c r="AY90" s="13">
        <f t="shared" si="73"/>
        <v>43006.315293184307</v>
      </c>
      <c r="AZ90">
        <f t="shared" si="94"/>
        <v>391100466.51161706</v>
      </c>
      <c r="BA90" s="13">
        <f t="shared" si="74"/>
        <v>391100380.74850065</v>
      </c>
      <c r="BB90" s="37">
        <f t="shared" si="95"/>
        <v>112.48373176995881</v>
      </c>
      <c r="BC90" s="13">
        <f t="shared" si="75"/>
        <v>14971.909467399417</v>
      </c>
      <c r="BD90">
        <f t="shared" si="96"/>
        <v>282.6190666267704</v>
      </c>
      <c r="BE90" s="13">
        <f t="shared" si="76"/>
        <v>503.35057957927143</v>
      </c>
      <c r="BF90" s="13">
        <f t="shared" si="108"/>
        <v>112.84441182105685</v>
      </c>
      <c r="BG90" s="13">
        <f t="shared" si="77"/>
        <v>43006.315293184307</v>
      </c>
      <c r="BH90">
        <f t="shared" si="97"/>
        <v>601.55254015269668</v>
      </c>
      <c r="BI90" s="13">
        <f t="shared" si="78"/>
        <v>503.35057957927143</v>
      </c>
      <c r="BJ90" s="37">
        <f t="shared" si="98"/>
        <v>1.4141891326346072</v>
      </c>
      <c r="BK90" s="13">
        <f t="shared" si="79"/>
        <v>14971.909467399417</v>
      </c>
      <c r="BL90">
        <f t="shared" si="99"/>
        <v>171.54952398944619</v>
      </c>
      <c r="BM90" s="13">
        <f t="shared" si="80"/>
        <v>5.6772349545232395</v>
      </c>
      <c r="BN90" s="13">
        <f t="shared" si="109"/>
        <v>1.7748691837326502</v>
      </c>
      <c r="BO90" s="13">
        <f t="shared" si="81"/>
        <v>43006.315293184307</v>
      </c>
      <c r="BP90">
        <f t="shared" si="100"/>
        <v>490.48299751537252</v>
      </c>
      <c r="BQ90" s="13">
        <f t="shared" si="82"/>
        <v>5.6772349545232395</v>
      </c>
      <c r="BR90" s="37">
        <f t="shared" si="101"/>
        <v>185.3773921199064</v>
      </c>
      <c r="BS90" s="13">
        <f t="shared" si="83"/>
        <v>14971.909467399417</v>
      </c>
      <c r="BT90">
        <f t="shared" si="102"/>
        <v>355.512726976718</v>
      </c>
      <c r="BU90" s="13">
        <f t="shared" si="84"/>
        <v>829.96785815000442</v>
      </c>
      <c r="BV90" s="13">
        <f t="shared" si="110"/>
        <v>185.73807217100443</v>
      </c>
      <c r="BW90" s="13">
        <f t="shared" si="85"/>
        <v>43006.315293184307</v>
      </c>
      <c r="BX90">
        <f t="shared" si="103"/>
        <v>674.44620050264427</v>
      </c>
      <c r="BY90" s="13">
        <f t="shared" si="86"/>
        <v>829.96785815000442</v>
      </c>
    </row>
    <row r="91" spans="29:77" x14ac:dyDescent="0.2">
      <c r="AC91">
        <v>89</v>
      </c>
      <c r="AD91" s="37">
        <f t="shared" si="87"/>
        <v>1960476164.8783431</v>
      </c>
      <c r="AE91" s="13">
        <f t="shared" si="63"/>
        <v>24953.182445665698</v>
      </c>
      <c r="AF91">
        <f t="shared" si="104"/>
        <v>1960476445.2511795</v>
      </c>
      <c r="AG91" s="13">
        <f t="shared" si="64"/>
        <v>1960477212.1249621</v>
      </c>
      <c r="AH91" s="13">
        <f t="shared" si="105"/>
        <v>1960476165.1409183</v>
      </c>
      <c r="AI91" s="13">
        <f t="shared" si="65"/>
        <v>43006.315293184307</v>
      </c>
      <c r="AJ91">
        <f t="shared" si="88"/>
        <v>1960476648.357944</v>
      </c>
      <c r="AK91" s="13">
        <f t="shared" si="66"/>
        <v>1960477212.1249621</v>
      </c>
      <c r="AL91" s="37">
        <f t="shared" si="89"/>
        <v>628.20614018249455</v>
      </c>
      <c r="AM91" s="13">
        <f t="shared" si="67"/>
        <v>29943.818934798834</v>
      </c>
      <c r="AN91">
        <f t="shared" si="90"/>
        <v>964.65354394427914</v>
      </c>
      <c r="AO91" s="13">
        <f t="shared" si="68"/>
        <v>2813.5073827337451</v>
      </c>
      <c r="AP91" s="13">
        <f t="shared" si="106"/>
        <v>628.41966277274457</v>
      </c>
      <c r="AQ91" s="13">
        <f t="shared" si="69"/>
        <v>43006.315293184307</v>
      </c>
      <c r="AR91" s="13">
        <f t="shared" si="91"/>
        <v>1111.6366885388604</v>
      </c>
      <c r="AS91" s="38">
        <f t="shared" si="70"/>
        <v>2813.5073827337451</v>
      </c>
      <c r="AT91" s="37">
        <f t="shared" si="92"/>
        <v>391099977.39375615</v>
      </c>
      <c r="AU91" s="13">
        <f t="shared" si="71"/>
        <v>9981.2729782662791</v>
      </c>
      <c r="AV91">
        <f t="shared" si="93"/>
        <v>391100089.54289073</v>
      </c>
      <c r="AW91" s="13">
        <f t="shared" si="72"/>
        <v>391100380.74850065</v>
      </c>
      <c r="AX91" s="13">
        <f t="shared" si="107"/>
        <v>391099977.80348873</v>
      </c>
      <c r="AY91" s="13">
        <f t="shared" si="73"/>
        <v>43006.315293184307</v>
      </c>
      <c r="AZ91">
        <f t="shared" si="94"/>
        <v>391100461.02051449</v>
      </c>
      <c r="BA91" s="13">
        <f t="shared" si="74"/>
        <v>391100380.74850065</v>
      </c>
      <c r="BB91" s="37">
        <f t="shared" si="95"/>
        <v>112.48373176995881</v>
      </c>
      <c r="BC91" s="13">
        <f t="shared" si="75"/>
        <v>14971.909467399417</v>
      </c>
      <c r="BD91">
        <f t="shared" si="96"/>
        <v>280.70743365085116</v>
      </c>
      <c r="BE91" s="13">
        <f t="shared" si="76"/>
        <v>503.35057957927143</v>
      </c>
      <c r="BF91" s="13">
        <f t="shared" si="108"/>
        <v>112.84441182105685</v>
      </c>
      <c r="BG91" s="13">
        <f t="shared" si="77"/>
        <v>43006.315293184307</v>
      </c>
      <c r="BH91">
        <f t="shared" si="97"/>
        <v>596.06143758717269</v>
      </c>
      <c r="BI91" s="13">
        <f t="shared" si="78"/>
        <v>503.35057957927143</v>
      </c>
      <c r="BJ91" s="37">
        <f t="shared" si="98"/>
        <v>1.4141891326346072</v>
      </c>
      <c r="BK91" s="13">
        <f t="shared" si="79"/>
        <v>14971.909467399417</v>
      </c>
      <c r="BL91">
        <f t="shared" si="99"/>
        <v>169.63789101352694</v>
      </c>
      <c r="BM91" s="13">
        <f t="shared" si="80"/>
        <v>5.6772349545232395</v>
      </c>
      <c r="BN91" s="13">
        <f t="shared" si="109"/>
        <v>1.7748691837326502</v>
      </c>
      <c r="BO91" s="13">
        <f t="shared" si="81"/>
        <v>43006.315293184307</v>
      </c>
      <c r="BP91">
        <f t="shared" si="100"/>
        <v>484.99189494984847</v>
      </c>
      <c r="BQ91" s="13">
        <f t="shared" si="82"/>
        <v>5.6772349545232395</v>
      </c>
      <c r="BR91" s="37">
        <f t="shared" si="101"/>
        <v>185.3773921199064</v>
      </c>
      <c r="BS91" s="13">
        <f t="shared" si="83"/>
        <v>14971.909467399417</v>
      </c>
      <c r="BT91">
        <f t="shared" si="102"/>
        <v>353.60109400079875</v>
      </c>
      <c r="BU91" s="13">
        <f t="shared" si="84"/>
        <v>829.96785815000442</v>
      </c>
      <c r="BV91" s="13">
        <f t="shared" si="110"/>
        <v>185.73807217100443</v>
      </c>
      <c r="BW91" s="13">
        <f t="shared" si="85"/>
        <v>43006.315293184307</v>
      </c>
      <c r="BX91">
        <f t="shared" si="103"/>
        <v>668.95509793712017</v>
      </c>
      <c r="BY91" s="13">
        <f t="shared" si="86"/>
        <v>829.96785815000442</v>
      </c>
    </row>
    <row r="92" spans="29:77" x14ac:dyDescent="0.2">
      <c r="AC92">
        <v>90</v>
      </c>
      <c r="AD92" s="37">
        <f t="shared" si="87"/>
        <v>1960476164.8783431</v>
      </c>
      <c r="AE92" s="13">
        <f t="shared" si="63"/>
        <v>24953.182445665698</v>
      </c>
      <c r="AF92">
        <f t="shared" si="104"/>
        <v>1960476442.1359258</v>
      </c>
      <c r="AG92" s="13">
        <f t="shared" si="64"/>
        <v>1960477212.1249621</v>
      </c>
      <c r="AH92" s="13">
        <f t="shared" si="105"/>
        <v>1960476165.1409183</v>
      </c>
      <c r="AI92" s="13">
        <f t="shared" si="65"/>
        <v>43006.315293184307</v>
      </c>
      <c r="AJ92">
        <f t="shared" si="88"/>
        <v>1960476642.9888659</v>
      </c>
      <c r="AK92" s="13">
        <f t="shared" si="66"/>
        <v>1960477212.1249621</v>
      </c>
      <c r="AL92" s="37">
        <f t="shared" si="89"/>
        <v>628.20614018249455</v>
      </c>
      <c r="AM92" s="13">
        <f t="shared" si="67"/>
        <v>29943.818934798834</v>
      </c>
      <c r="AN92">
        <f t="shared" si="90"/>
        <v>960.91523945803715</v>
      </c>
      <c r="AO92" s="13">
        <f t="shared" si="68"/>
        <v>2813.5073827337451</v>
      </c>
      <c r="AP92" s="13">
        <f t="shared" si="106"/>
        <v>628.41966277274457</v>
      </c>
      <c r="AQ92" s="13">
        <f t="shared" si="69"/>
        <v>43006.315293184307</v>
      </c>
      <c r="AR92" s="13">
        <f t="shared" si="91"/>
        <v>1106.2676104747925</v>
      </c>
      <c r="AS92" s="38">
        <f t="shared" si="70"/>
        <v>2813.5073827337451</v>
      </c>
      <c r="AT92" s="37">
        <f t="shared" si="92"/>
        <v>391099977.39375615</v>
      </c>
      <c r="AU92" s="13">
        <f t="shared" si="71"/>
        <v>9981.2729782662791</v>
      </c>
      <c r="AV92">
        <f t="shared" si="93"/>
        <v>391100088.29678923</v>
      </c>
      <c r="AW92" s="13">
        <f t="shared" si="72"/>
        <v>391100380.74850065</v>
      </c>
      <c r="AX92" s="13">
        <f t="shared" si="107"/>
        <v>391099977.80348873</v>
      </c>
      <c r="AY92" s="13">
        <f t="shared" si="73"/>
        <v>43006.315293184307</v>
      </c>
      <c r="AZ92">
        <f t="shared" si="94"/>
        <v>391100455.65143645</v>
      </c>
      <c r="BA92" s="13">
        <f t="shared" si="74"/>
        <v>391100380.74850065</v>
      </c>
      <c r="BB92" s="37">
        <f t="shared" si="95"/>
        <v>112.48373176995881</v>
      </c>
      <c r="BC92" s="13">
        <f t="shared" si="75"/>
        <v>14971.909467399417</v>
      </c>
      <c r="BD92">
        <f t="shared" si="96"/>
        <v>278.83828140773011</v>
      </c>
      <c r="BE92" s="13">
        <f t="shared" si="76"/>
        <v>503.35057957927143</v>
      </c>
      <c r="BF92" s="13">
        <f t="shared" si="108"/>
        <v>112.84441182105685</v>
      </c>
      <c r="BG92" s="13">
        <f t="shared" si="77"/>
        <v>43006.315293184307</v>
      </c>
      <c r="BH92">
        <f t="shared" si="97"/>
        <v>590.69235952310476</v>
      </c>
      <c r="BI92" s="13">
        <f t="shared" si="78"/>
        <v>503.35057957927143</v>
      </c>
      <c r="BJ92" s="37">
        <f t="shared" si="98"/>
        <v>1.4141891326346072</v>
      </c>
      <c r="BK92" s="13">
        <f t="shared" si="79"/>
        <v>14971.909467399417</v>
      </c>
      <c r="BL92">
        <f t="shared" si="99"/>
        <v>167.76873877040592</v>
      </c>
      <c r="BM92" s="13">
        <f t="shared" si="80"/>
        <v>5.6772349545232395</v>
      </c>
      <c r="BN92" s="13">
        <f t="shared" si="109"/>
        <v>1.7748691837326502</v>
      </c>
      <c r="BO92" s="13">
        <f t="shared" si="81"/>
        <v>43006.315293184307</v>
      </c>
      <c r="BP92">
        <f t="shared" si="100"/>
        <v>479.62281688578054</v>
      </c>
      <c r="BQ92" s="13">
        <f t="shared" si="82"/>
        <v>5.6772349545232395</v>
      </c>
      <c r="BR92" s="37">
        <f t="shared" si="101"/>
        <v>185.3773921199064</v>
      </c>
      <c r="BS92" s="13">
        <f t="shared" si="83"/>
        <v>14971.909467399417</v>
      </c>
      <c r="BT92">
        <f t="shared" si="102"/>
        <v>351.7319417576777</v>
      </c>
      <c r="BU92" s="13">
        <f t="shared" si="84"/>
        <v>829.96785815000442</v>
      </c>
      <c r="BV92" s="13">
        <f t="shared" si="110"/>
        <v>185.73807217100443</v>
      </c>
      <c r="BW92" s="13">
        <f t="shared" si="85"/>
        <v>43006.315293184307</v>
      </c>
      <c r="BX92">
        <f t="shared" si="103"/>
        <v>663.58601987305224</v>
      </c>
      <c r="BY92" s="13">
        <f t="shared" si="86"/>
        <v>829.96785815000442</v>
      </c>
    </row>
    <row r="93" spans="29:77" x14ac:dyDescent="0.2">
      <c r="AC93">
        <v>91</v>
      </c>
      <c r="AD93" s="37">
        <f t="shared" si="87"/>
        <v>1960476164.8783431</v>
      </c>
      <c r="AE93" s="13">
        <f t="shared" si="63"/>
        <v>24953.182445665698</v>
      </c>
      <c r="AF93">
        <f t="shared" si="104"/>
        <v>1960476439.0891392</v>
      </c>
      <c r="AG93" s="13">
        <f t="shared" si="64"/>
        <v>1960477212.1249621</v>
      </c>
      <c r="AH93" s="13">
        <f t="shared" si="105"/>
        <v>1960476165.1409183</v>
      </c>
      <c r="AI93" s="13">
        <f t="shared" si="65"/>
        <v>43006.315293184307</v>
      </c>
      <c r="AJ93">
        <f t="shared" si="88"/>
        <v>1960476637.7377896</v>
      </c>
      <c r="AK93" s="13">
        <f t="shared" si="66"/>
        <v>1960477212.1249621</v>
      </c>
      <c r="AL93" s="37">
        <f t="shared" si="89"/>
        <v>628.20614018249455</v>
      </c>
      <c r="AM93" s="13">
        <f t="shared" si="67"/>
        <v>29943.818934798834</v>
      </c>
      <c r="AN93">
        <f t="shared" si="90"/>
        <v>957.25909550995425</v>
      </c>
      <c r="AO93" s="13">
        <f t="shared" si="68"/>
        <v>2813.5073827337451</v>
      </c>
      <c r="AP93" s="13">
        <f t="shared" si="106"/>
        <v>628.41966277274457</v>
      </c>
      <c r="AQ93" s="13">
        <f t="shared" si="69"/>
        <v>43006.315293184307</v>
      </c>
      <c r="AR93" s="13">
        <f t="shared" si="91"/>
        <v>1101.0165341264183</v>
      </c>
      <c r="AS93" s="38">
        <f t="shared" si="70"/>
        <v>2813.5073827337451</v>
      </c>
      <c r="AT93" s="37">
        <f t="shared" si="92"/>
        <v>391099977.39375615</v>
      </c>
      <c r="AU93" s="13">
        <f t="shared" si="71"/>
        <v>9981.2729782662791</v>
      </c>
      <c r="AV93">
        <f t="shared" si="93"/>
        <v>391100087.07807457</v>
      </c>
      <c r="AW93" s="13">
        <f t="shared" si="72"/>
        <v>391100380.74850065</v>
      </c>
      <c r="AX93" s="13">
        <f t="shared" si="107"/>
        <v>391099977.80348873</v>
      </c>
      <c r="AY93" s="13">
        <f t="shared" si="73"/>
        <v>43006.315293184307</v>
      </c>
      <c r="AZ93">
        <f t="shared" si="94"/>
        <v>391100450.40036011</v>
      </c>
      <c r="BA93" s="13">
        <f t="shared" si="74"/>
        <v>391100380.74850065</v>
      </c>
      <c r="BB93" s="37">
        <f t="shared" si="95"/>
        <v>112.48373176995881</v>
      </c>
      <c r="BC93" s="13">
        <f t="shared" si="75"/>
        <v>14971.909467399417</v>
      </c>
      <c r="BD93">
        <f t="shared" si="96"/>
        <v>277.01020943368866</v>
      </c>
      <c r="BE93" s="13">
        <f t="shared" si="76"/>
        <v>503.35057957927143</v>
      </c>
      <c r="BF93" s="13">
        <f t="shared" si="108"/>
        <v>112.84441182105685</v>
      </c>
      <c r="BG93" s="13">
        <f t="shared" si="77"/>
        <v>43006.315293184307</v>
      </c>
      <c r="BH93">
        <f t="shared" si="97"/>
        <v>585.44128317473053</v>
      </c>
      <c r="BI93" s="13">
        <f t="shared" si="78"/>
        <v>503.35057957927143</v>
      </c>
      <c r="BJ93" s="37">
        <f t="shared" si="98"/>
        <v>1.4141891326346072</v>
      </c>
      <c r="BK93" s="13">
        <f t="shared" si="79"/>
        <v>14971.909467399417</v>
      </c>
      <c r="BL93">
        <f t="shared" si="99"/>
        <v>165.94066679636447</v>
      </c>
      <c r="BM93" s="13">
        <f t="shared" si="80"/>
        <v>5.6772349545232395</v>
      </c>
      <c r="BN93" s="13">
        <f t="shared" si="109"/>
        <v>1.7748691837326502</v>
      </c>
      <c r="BO93" s="13">
        <f t="shared" si="81"/>
        <v>43006.315293184307</v>
      </c>
      <c r="BP93">
        <f t="shared" si="100"/>
        <v>474.37174053740637</v>
      </c>
      <c r="BQ93" s="13">
        <f t="shared" si="82"/>
        <v>5.6772349545232395</v>
      </c>
      <c r="BR93" s="37">
        <f t="shared" si="101"/>
        <v>185.3773921199064</v>
      </c>
      <c r="BS93" s="13">
        <f t="shared" si="83"/>
        <v>14971.909467399417</v>
      </c>
      <c r="BT93">
        <f t="shared" si="102"/>
        <v>349.90386978363625</v>
      </c>
      <c r="BU93" s="13">
        <f t="shared" si="84"/>
        <v>829.96785815000442</v>
      </c>
      <c r="BV93" s="13">
        <f t="shared" si="110"/>
        <v>185.73807217100443</v>
      </c>
      <c r="BW93" s="13">
        <f t="shared" si="85"/>
        <v>43006.315293184307</v>
      </c>
      <c r="BX93">
        <f t="shared" si="103"/>
        <v>658.33494352467812</v>
      </c>
      <c r="BY93" s="13">
        <f t="shared" si="86"/>
        <v>829.96785815000442</v>
      </c>
    </row>
    <row r="94" spans="29:77" x14ac:dyDescent="0.2">
      <c r="AC94">
        <v>92</v>
      </c>
      <c r="AD94" s="37">
        <f t="shared" si="87"/>
        <v>1960476164.8783431</v>
      </c>
      <c r="AE94" s="13">
        <f t="shared" si="63"/>
        <v>24953.182445665698</v>
      </c>
      <c r="AF94">
        <f t="shared" si="104"/>
        <v>1960476436.108587</v>
      </c>
      <c r="AG94" s="13">
        <f t="shared" si="64"/>
        <v>1960477212.1249621</v>
      </c>
      <c r="AH94" s="13">
        <f t="shared" si="105"/>
        <v>1960476165.1409183</v>
      </c>
      <c r="AI94" s="13">
        <f t="shared" si="65"/>
        <v>43006.315293184307</v>
      </c>
      <c r="AJ94">
        <f t="shared" si="88"/>
        <v>1960476632.600867</v>
      </c>
      <c r="AK94" s="13">
        <f t="shared" si="66"/>
        <v>1960477212.1249621</v>
      </c>
      <c r="AL94" s="37">
        <f t="shared" si="89"/>
        <v>628.20614018249455</v>
      </c>
      <c r="AM94" s="13">
        <f t="shared" si="67"/>
        <v>29943.818934798834</v>
      </c>
      <c r="AN94">
        <f t="shared" si="90"/>
        <v>953.68243295204707</v>
      </c>
      <c r="AO94" s="13">
        <f t="shared" si="68"/>
        <v>2813.5073827337451</v>
      </c>
      <c r="AP94" s="13">
        <f t="shared" si="106"/>
        <v>628.41966277274457</v>
      </c>
      <c r="AQ94" s="13">
        <f t="shared" si="69"/>
        <v>43006.315293184307</v>
      </c>
      <c r="AR94" s="13">
        <f t="shared" si="91"/>
        <v>1095.8796116117044</v>
      </c>
      <c r="AS94" s="38">
        <f t="shared" si="70"/>
        <v>2813.5073827337451</v>
      </c>
      <c r="AT94" s="37">
        <f t="shared" si="92"/>
        <v>391099977.39375615</v>
      </c>
      <c r="AU94" s="13">
        <f t="shared" si="71"/>
        <v>9981.2729782662791</v>
      </c>
      <c r="AV94">
        <f t="shared" si="93"/>
        <v>391100085.88585377</v>
      </c>
      <c r="AW94" s="13">
        <f t="shared" si="72"/>
        <v>391100380.74850065</v>
      </c>
      <c r="AX94" s="13">
        <f t="shared" si="107"/>
        <v>391099977.80348873</v>
      </c>
      <c r="AY94" s="13">
        <f t="shared" si="73"/>
        <v>43006.315293184307</v>
      </c>
      <c r="AZ94">
        <f t="shared" si="94"/>
        <v>391100445.26343757</v>
      </c>
      <c r="BA94" s="13">
        <f t="shared" si="74"/>
        <v>391100380.74850065</v>
      </c>
      <c r="BB94" s="37">
        <f t="shared" si="95"/>
        <v>112.48373176995881</v>
      </c>
      <c r="BC94" s="13">
        <f t="shared" si="75"/>
        <v>14971.909467399417</v>
      </c>
      <c r="BD94">
        <f t="shared" si="96"/>
        <v>275.22187815473507</v>
      </c>
      <c r="BE94" s="13">
        <f t="shared" si="76"/>
        <v>503.35057957927143</v>
      </c>
      <c r="BF94" s="13">
        <f t="shared" si="108"/>
        <v>112.84441182105685</v>
      </c>
      <c r="BG94" s="13">
        <f t="shared" si="77"/>
        <v>43006.315293184307</v>
      </c>
      <c r="BH94">
        <f t="shared" si="97"/>
        <v>580.30436066001675</v>
      </c>
      <c r="BI94" s="13">
        <f t="shared" si="78"/>
        <v>503.35057957927143</v>
      </c>
      <c r="BJ94" s="37">
        <f t="shared" si="98"/>
        <v>1.4141891326346072</v>
      </c>
      <c r="BK94" s="13">
        <f t="shared" si="79"/>
        <v>14971.909467399417</v>
      </c>
      <c r="BL94">
        <f t="shared" si="99"/>
        <v>164.15233551741088</v>
      </c>
      <c r="BM94" s="13">
        <f t="shared" si="80"/>
        <v>5.6772349545232395</v>
      </c>
      <c r="BN94" s="13">
        <f t="shared" si="109"/>
        <v>1.7748691837326502</v>
      </c>
      <c r="BO94" s="13">
        <f t="shared" si="81"/>
        <v>43006.315293184307</v>
      </c>
      <c r="BP94">
        <f t="shared" si="100"/>
        <v>469.23481802269254</v>
      </c>
      <c r="BQ94" s="13">
        <f t="shared" si="82"/>
        <v>5.6772349545232395</v>
      </c>
      <c r="BR94" s="37">
        <f t="shared" si="101"/>
        <v>185.3773921199064</v>
      </c>
      <c r="BS94" s="13">
        <f t="shared" si="83"/>
        <v>14971.909467399417</v>
      </c>
      <c r="BT94">
        <f t="shared" si="102"/>
        <v>348.11553850468266</v>
      </c>
      <c r="BU94" s="13">
        <f t="shared" si="84"/>
        <v>829.96785815000442</v>
      </c>
      <c r="BV94" s="13">
        <f t="shared" si="110"/>
        <v>185.73807217100443</v>
      </c>
      <c r="BW94" s="13">
        <f t="shared" si="85"/>
        <v>43006.315293184307</v>
      </c>
      <c r="BX94">
        <f t="shared" si="103"/>
        <v>653.19802100996435</v>
      </c>
      <c r="BY94" s="13">
        <f t="shared" si="86"/>
        <v>829.96785815000442</v>
      </c>
    </row>
    <row r="95" spans="29:77" x14ac:dyDescent="0.2">
      <c r="AC95">
        <v>93</v>
      </c>
      <c r="AD95" s="37">
        <f t="shared" si="87"/>
        <v>1960476164.8783431</v>
      </c>
      <c r="AE95" s="13">
        <f t="shared" si="63"/>
        <v>24953.182445665698</v>
      </c>
      <c r="AF95">
        <f t="shared" si="104"/>
        <v>1960476433.1921329</v>
      </c>
      <c r="AG95" s="13">
        <f t="shared" si="64"/>
        <v>1960477212.1249621</v>
      </c>
      <c r="AH95" s="13">
        <f t="shared" si="105"/>
        <v>1960476165.1409183</v>
      </c>
      <c r="AI95" s="13">
        <f t="shared" si="65"/>
        <v>43006.315293184307</v>
      </c>
      <c r="AJ95">
        <f t="shared" si="88"/>
        <v>1960476627.5744159</v>
      </c>
      <c r="AK95" s="13">
        <f t="shared" si="66"/>
        <v>1960477212.1249621</v>
      </c>
      <c r="AL95" s="37">
        <f t="shared" si="89"/>
        <v>628.20614018249455</v>
      </c>
      <c r="AM95" s="13">
        <f t="shared" si="67"/>
        <v>29943.818934798834</v>
      </c>
      <c r="AN95">
        <f t="shared" si="90"/>
        <v>950.18268786850354</v>
      </c>
      <c r="AO95" s="13">
        <f t="shared" si="68"/>
        <v>2813.5073827337451</v>
      </c>
      <c r="AP95" s="13">
        <f t="shared" si="106"/>
        <v>628.41966277274457</v>
      </c>
      <c r="AQ95" s="13">
        <f t="shared" si="69"/>
        <v>43006.315293184307</v>
      </c>
      <c r="AR95" s="13">
        <f t="shared" si="91"/>
        <v>1090.85316054892</v>
      </c>
      <c r="AS95" s="38">
        <f t="shared" si="70"/>
        <v>2813.5073827337451</v>
      </c>
      <c r="AT95" s="37">
        <f t="shared" si="92"/>
        <v>391099977.39375615</v>
      </c>
      <c r="AU95" s="13">
        <f t="shared" si="71"/>
        <v>9981.2729782662791</v>
      </c>
      <c r="AV95">
        <f t="shared" si="93"/>
        <v>391100084.71927202</v>
      </c>
      <c r="AW95" s="13">
        <f t="shared" si="72"/>
        <v>391100380.74850065</v>
      </c>
      <c r="AX95" s="13">
        <f t="shared" si="107"/>
        <v>391099977.80348873</v>
      </c>
      <c r="AY95" s="13">
        <f t="shared" si="73"/>
        <v>43006.315293184307</v>
      </c>
      <c r="AZ95">
        <f t="shared" si="94"/>
        <v>391100440.23698652</v>
      </c>
      <c r="BA95" s="13">
        <f t="shared" si="74"/>
        <v>391100380.74850065</v>
      </c>
      <c r="BB95" s="37">
        <f t="shared" si="95"/>
        <v>112.48373176995881</v>
      </c>
      <c r="BC95" s="13">
        <f t="shared" si="75"/>
        <v>14971.909467399417</v>
      </c>
      <c r="BD95">
        <f t="shared" si="96"/>
        <v>273.4720056129633</v>
      </c>
      <c r="BE95" s="13">
        <f t="shared" si="76"/>
        <v>503.35057957927143</v>
      </c>
      <c r="BF95" s="13">
        <f t="shared" si="108"/>
        <v>112.84441182105685</v>
      </c>
      <c r="BG95" s="13">
        <f t="shared" si="77"/>
        <v>43006.315293184307</v>
      </c>
      <c r="BH95">
        <f t="shared" si="97"/>
        <v>575.27790959723222</v>
      </c>
      <c r="BI95" s="13">
        <f t="shared" si="78"/>
        <v>503.35057957927143</v>
      </c>
      <c r="BJ95" s="37">
        <f t="shared" si="98"/>
        <v>1.4141891326346072</v>
      </c>
      <c r="BK95" s="13">
        <f t="shared" si="79"/>
        <v>14971.909467399417</v>
      </c>
      <c r="BL95">
        <f t="shared" si="99"/>
        <v>162.40246297563911</v>
      </c>
      <c r="BM95" s="13">
        <f t="shared" si="80"/>
        <v>5.6772349545232395</v>
      </c>
      <c r="BN95" s="13">
        <f t="shared" si="109"/>
        <v>1.7748691837326502</v>
      </c>
      <c r="BO95" s="13">
        <f t="shared" si="81"/>
        <v>43006.315293184307</v>
      </c>
      <c r="BP95">
        <f t="shared" si="100"/>
        <v>464.20836695990801</v>
      </c>
      <c r="BQ95" s="13">
        <f t="shared" si="82"/>
        <v>5.6772349545232395</v>
      </c>
      <c r="BR95" s="37">
        <f t="shared" si="101"/>
        <v>185.3773921199064</v>
      </c>
      <c r="BS95" s="13">
        <f t="shared" si="83"/>
        <v>14971.909467399417</v>
      </c>
      <c r="BT95">
        <f t="shared" si="102"/>
        <v>346.3656659629109</v>
      </c>
      <c r="BU95" s="13">
        <f t="shared" si="84"/>
        <v>829.96785815000442</v>
      </c>
      <c r="BV95" s="13">
        <f t="shared" si="110"/>
        <v>185.73807217100443</v>
      </c>
      <c r="BW95" s="13">
        <f t="shared" si="85"/>
        <v>43006.315293184307</v>
      </c>
      <c r="BX95">
        <f t="shared" si="103"/>
        <v>648.17156994717971</v>
      </c>
      <c r="BY95" s="13">
        <f t="shared" si="86"/>
        <v>829.96785815000442</v>
      </c>
    </row>
    <row r="96" spans="29:77" x14ac:dyDescent="0.2">
      <c r="AC96">
        <v>94</v>
      </c>
      <c r="AD96" s="37">
        <f t="shared" si="87"/>
        <v>1960476164.8783431</v>
      </c>
      <c r="AE96" s="13">
        <f t="shared" si="63"/>
        <v>24953.182445665698</v>
      </c>
      <c r="AF96">
        <f t="shared" si="104"/>
        <v>1960476430.3377309</v>
      </c>
      <c r="AG96" s="13">
        <f t="shared" si="64"/>
        <v>1960477212.1249621</v>
      </c>
      <c r="AH96" s="13">
        <f t="shared" si="105"/>
        <v>1960476165.1409183</v>
      </c>
      <c r="AI96" s="13">
        <f t="shared" si="65"/>
        <v>43006.315293184307</v>
      </c>
      <c r="AJ96">
        <f t="shared" si="88"/>
        <v>1960476622.6549108</v>
      </c>
      <c r="AK96" s="13">
        <f t="shared" si="66"/>
        <v>1960477212.1249621</v>
      </c>
      <c r="AL96" s="37">
        <f t="shared" si="89"/>
        <v>628.20614018249455</v>
      </c>
      <c r="AM96" s="13">
        <f t="shared" si="67"/>
        <v>29943.818934798834</v>
      </c>
      <c r="AN96">
        <f t="shared" si="90"/>
        <v>946.75740544631185</v>
      </c>
      <c r="AO96" s="13">
        <f t="shared" si="68"/>
        <v>2813.5073827337451</v>
      </c>
      <c r="AP96" s="13">
        <f t="shared" si="106"/>
        <v>628.41966277274457</v>
      </c>
      <c r="AQ96" s="13">
        <f t="shared" si="69"/>
        <v>43006.315293184307</v>
      </c>
      <c r="AR96" s="13">
        <f t="shared" si="91"/>
        <v>1085.9336552534287</v>
      </c>
      <c r="AS96" s="38">
        <f t="shared" si="70"/>
        <v>2813.5073827337451</v>
      </c>
      <c r="AT96" s="37">
        <f t="shared" si="92"/>
        <v>391099977.39375615</v>
      </c>
      <c r="AU96" s="13">
        <f t="shared" si="71"/>
        <v>9981.2729782662791</v>
      </c>
      <c r="AV96">
        <f t="shared" si="93"/>
        <v>391100083.57751125</v>
      </c>
      <c r="AW96" s="13">
        <f t="shared" si="72"/>
        <v>391100380.74850065</v>
      </c>
      <c r="AX96" s="13">
        <f t="shared" si="107"/>
        <v>391099977.80348873</v>
      </c>
      <c r="AY96" s="13">
        <f t="shared" si="73"/>
        <v>43006.315293184307</v>
      </c>
      <c r="AZ96">
        <f t="shared" si="94"/>
        <v>391100435.31748122</v>
      </c>
      <c r="BA96" s="13">
        <f t="shared" si="74"/>
        <v>391100380.74850065</v>
      </c>
      <c r="BB96" s="37">
        <f t="shared" si="95"/>
        <v>112.48373176995881</v>
      </c>
      <c r="BC96" s="13">
        <f t="shared" si="75"/>
        <v>14971.909467399417</v>
      </c>
      <c r="BD96">
        <f t="shared" si="96"/>
        <v>271.75936440186751</v>
      </c>
      <c r="BE96" s="13">
        <f t="shared" si="76"/>
        <v>503.35057957927143</v>
      </c>
      <c r="BF96" s="13">
        <f t="shared" si="108"/>
        <v>112.84441182105685</v>
      </c>
      <c r="BG96" s="13">
        <f t="shared" si="77"/>
        <v>43006.315293184307</v>
      </c>
      <c r="BH96">
        <f t="shared" si="97"/>
        <v>570.35840430174096</v>
      </c>
      <c r="BI96" s="13">
        <f t="shared" si="78"/>
        <v>503.35057957927143</v>
      </c>
      <c r="BJ96" s="37">
        <f t="shared" si="98"/>
        <v>1.4141891326346072</v>
      </c>
      <c r="BK96" s="13">
        <f t="shared" si="79"/>
        <v>14971.909467399417</v>
      </c>
      <c r="BL96">
        <f t="shared" si="99"/>
        <v>160.6898217645433</v>
      </c>
      <c r="BM96" s="13">
        <f t="shared" si="80"/>
        <v>5.6772349545232395</v>
      </c>
      <c r="BN96" s="13">
        <f t="shared" si="109"/>
        <v>1.7748691837326502</v>
      </c>
      <c r="BO96" s="13">
        <f t="shared" si="81"/>
        <v>43006.315293184307</v>
      </c>
      <c r="BP96">
        <f t="shared" si="100"/>
        <v>459.2888616644168</v>
      </c>
      <c r="BQ96" s="13">
        <f t="shared" si="82"/>
        <v>5.6772349545232395</v>
      </c>
      <c r="BR96" s="37">
        <f t="shared" si="101"/>
        <v>185.3773921199064</v>
      </c>
      <c r="BS96" s="13">
        <f t="shared" si="83"/>
        <v>14971.909467399417</v>
      </c>
      <c r="BT96">
        <f t="shared" si="102"/>
        <v>344.65302475181511</v>
      </c>
      <c r="BU96" s="13">
        <f t="shared" si="84"/>
        <v>829.96785815000442</v>
      </c>
      <c r="BV96" s="13">
        <f t="shared" si="110"/>
        <v>185.73807217100443</v>
      </c>
      <c r="BW96" s="13">
        <f t="shared" si="85"/>
        <v>43006.315293184307</v>
      </c>
      <c r="BX96">
        <f t="shared" si="103"/>
        <v>643.25206465168856</v>
      </c>
      <c r="BY96" s="13">
        <f t="shared" si="86"/>
        <v>829.96785815000442</v>
      </c>
    </row>
    <row r="97" spans="29:77" x14ac:dyDescent="0.2">
      <c r="AC97">
        <v>95</v>
      </c>
      <c r="AD97" s="37">
        <f t="shared" si="87"/>
        <v>1960476164.8783431</v>
      </c>
      <c r="AE97" s="13">
        <f t="shared" si="63"/>
        <v>24953.182445665698</v>
      </c>
      <c r="AF97">
        <f t="shared" si="104"/>
        <v>1960476427.5434215</v>
      </c>
      <c r="AG97" s="13">
        <f t="shared" si="64"/>
        <v>1960477212.1249621</v>
      </c>
      <c r="AH97" s="13">
        <f t="shared" si="105"/>
        <v>1960476165.1409183</v>
      </c>
      <c r="AI97" s="13">
        <f t="shared" si="65"/>
        <v>43006.315293184307</v>
      </c>
      <c r="AJ97">
        <f t="shared" si="88"/>
        <v>1960476617.838974</v>
      </c>
      <c r="AK97" s="13">
        <f t="shared" si="66"/>
        <v>1960477212.1249621</v>
      </c>
      <c r="AL97" s="37">
        <f t="shared" si="89"/>
        <v>628.20614018249455</v>
      </c>
      <c r="AM97" s="13">
        <f t="shared" si="67"/>
        <v>29943.818934798834</v>
      </c>
      <c r="AN97">
        <f t="shared" si="90"/>
        <v>943.40423423300854</v>
      </c>
      <c r="AO97" s="13">
        <f t="shared" si="68"/>
        <v>2813.5073827337451</v>
      </c>
      <c r="AP97" s="13">
        <f t="shared" si="106"/>
        <v>628.41966277274457</v>
      </c>
      <c r="AQ97" s="13">
        <f t="shared" si="69"/>
        <v>43006.315293184307</v>
      </c>
      <c r="AR97" s="13">
        <f t="shared" si="91"/>
        <v>1081.1177184904741</v>
      </c>
      <c r="AS97" s="38">
        <f t="shared" si="70"/>
        <v>2813.5073827337451</v>
      </c>
      <c r="AT97" s="37">
        <f t="shared" si="92"/>
        <v>391099977.39375615</v>
      </c>
      <c r="AU97" s="13">
        <f t="shared" si="71"/>
        <v>9981.2729782662791</v>
      </c>
      <c r="AV97">
        <f t="shared" si="93"/>
        <v>391100082.45978749</v>
      </c>
      <c r="AW97" s="13">
        <f t="shared" si="72"/>
        <v>391100380.74850065</v>
      </c>
      <c r="AX97" s="13">
        <f t="shared" si="107"/>
        <v>391099977.80348873</v>
      </c>
      <c r="AY97" s="13">
        <f t="shared" si="73"/>
        <v>43006.315293184307</v>
      </c>
      <c r="AZ97">
        <f t="shared" si="94"/>
        <v>391100430.50154448</v>
      </c>
      <c r="BA97" s="13">
        <f t="shared" si="74"/>
        <v>391100380.74850065</v>
      </c>
      <c r="BB97" s="37">
        <f t="shared" si="95"/>
        <v>112.48373176995881</v>
      </c>
      <c r="BC97" s="13">
        <f t="shared" si="75"/>
        <v>14971.909467399417</v>
      </c>
      <c r="BD97">
        <f t="shared" si="96"/>
        <v>270.08277879521586</v>
      </c>
      <c r="BE97" s="13">
        <f t="shared" si="76"/>
        <v>503.35057957927143</v>
      </c>
      <c r="BF97" s="13">
        <f t="shared" si="108"/>
        <v>112.84441182105685</v>
      </c>
      <c r="BG97" s="13">
        <f t="shared" si="77"/>
        <v>43006.315293184307</v>
      </c>
      <c r="BH97">
        <f t="shared" si="97"/>
        <v>565.54246753878647</v>
      </c>
      <c r="BI97" s="13">
        <f t="shared" si="78"/>
        <v>503.35057957927143</v>
      </c>
      <c r="BJ97" s="37">
        <f t="shared" si="98"/>
        <v>1.4141891326346072</v>
      </c>
      <c r="BK97" s="13">
        <f t="shared" si="79"/>
        <v>14971.909467399417</v>
      </c>
      <c r="BL97">
        <f t="shared" si="99"/>
        <v>159.01323615789164</v>
      </c>
      <c r="BM97" s="13">
        <f t="shared" si="80"/>
        <v>5.6772349545232395</v>
      </c>
      <c r="BN97" s="13">
        <f t="shared" si="109"/>
        <v>1.7748691837326502</v>
      </c>
      <c r="BO97" s="13">
        <f t="shared" si="81"/>
        <v>43006.315293184307</v>
      </c>
      <c r="BP97">
        <f t="shared" si="100"/>
        <v>454.47292490146225</v>
      </c>
      <c r="BQ97" s="13">
        <f t="shared" si="82"/>
        <v>5.6772349545232395</v>
      </c>
      <c r="BR97" s="37">
        <f t="shared" si="101"/>
        <v>185.3773921199064</v>
      </c>
      <c r="BS97" s="13">
        <f t="shared" si="83"/>
        <v>14971.909467399417</v>
      </c>
      <c r="BT97">
        <f t="shared" si="102"/>
        <v>342.97643914516345</v>
      </c>
      <c r="BU97" s="13">
        <f t="shared" si="84"/>
        <v>829.96785815000442</v>
      </c>
      <c r="BV97" s="13">
        <f t="shared" si="110"/>
        <v>185.73807217100443</v>
      </c>
      <c r="BW97" s="13">
        <f t="shared" si="85"/>
        <v>43006.315293184307</v>
      </c>
      <c r="BX97">
        <f t="shared" si="103"/>
        <v>638.43612788873406</v>
      </c>
      <c r="BY97" s="13">
        <f t="shared" si="86"/>
        <v>829.96785815000442</v>
      </c>
    </row>
    <row r="98" spans="29:77" x14ac:dyDescent="0.2">
      <c r="AC98">
        <v>96</v>
      </c>
      <c r="AD98" s="37">
        <f t="shared" si="87"/>
        <v>1960476164.8783431</v>
      </c>
      <c r="AE98" s="13">
        <f t="shared" si="63"/>
        <v>24953.182445665698</v>
      </c>
      <c r="AF98">
        <f t="shared" si="104"/>
        <v>1960476424.807327</v>
      </c>
      <c r="AG98" s="13">
        <f t="shared" si="64"/>
        <v>1960477212.1249621</v>
      </c>
      <c r="AH98" s="13">
        <f t="shared" si="105"/>
        <v>1960476165.1409183</v>
      </c>
      <c r="AI98" s="13">
        <f t="shared" si="65"/>
        <v>43006.315293184307</v>
      </c>
      <c r="AJ98">
        <f t="shared" si="88"/>
        <v>1960476613.1233692</v>
      </c>
      <c r="AK98" s="13">
        <f t="shared" si="66"/>
        <v>1960477212.1249621</v>
      </c>
      <c r="AL98" s="37">
        <f t="shared" si="89"/>
        <v>628.20614018249455</v>
      </c>
      <c r="AM98" s="13">
        <f t="shared" si="67"/>
        <v>29943.818934798834</v>
      </c>
      <c r="AN98">
        <f t="shared" si="90"/>
        <v>940.12092075331566</v>
      </c>
      <c r="AO98" s="13">
        <f t="shared" si="68"/>
        <v>2813.5073827337451</v>
      </c>
      <c r="AP98" s="13">
        <f t="shared" si="106"/>
        <v>628.41966277274457</v>
      </c>
      <c r="AQ98" s="13">
        <f t="shared" si="69"/>
        <v>43006.315293184307</v>
      </c>
      <c r="AR98" s="13">
        <f t="shared" si="91"/>
        <v>1076.4021137434145</v>
      </c>
      <c r="AS98" s="38">
        <f t="shared" si="70"/>
        <v>2813.5073827337451</v>
      </c>
      <c r="AT98" s="37">
        <f t="shared" si="92"/>
        <v>391099977.39375615</v>
      </c>
      <c r="AU98" s="13">
        <f t="shared" si="71"/>
        <v>9981.2729782662791</v>
      </c>
      <c r="AV98">
        <f t="shared" si="93"/>
        <v>391100081.36534965</v>
      </c>
      <c r="AW98" s="13">
        <f t="shared" si="72"/>
        <v>391100380.74850065</v>
      </c>
      <c r="AX98" s="13">
        <f t="shared" si="107"/>
        <v>391099977.80348873</v>
      </c>
      <c r="AY98" s="13">
        <f t="shared" si="73"/>
        <v>43006.315293184307</v>
      </c>
      <c r="AZ98">
        <f t="shared" si="94"/>
        <v>391100425.78593969</v>
      </c>
      <c r="BA98" s="13">
        <f t="shared" si="74"/>
        <v>391100380.74850065</v>
      </c>
      <c r="BB98" s="37">
        <f t="shared" si="95"/>
        <v>112.48373176995881</v>
      </c>
      <c r="BC98" s="13">
        <f t="shared" si="75"/>
        <v>14971.909467399417</v>
      </c>
      <c r="BD98">
        <f t="shared" si="96"/>
        <v>268.44112205536942</v>
      </c>
      <c r="BE98" s="13">
        <f t="shared" si="76"/>
        <v>503.35057957927143</v>
      </c>
      <c r="BF98" s="13">
        <f t="shared" si="108"/>
        <v>112.84441182105685</v>
      </c>
      <c r="BG98" s="13">
        <f t="shared" si="77"/>
        <v>43006.315293184307</v>
      </c>
      <c r="BH98">
        <f t="shared" si="97"/>
        <v>560.82686279172674</v>
      </c>
      <c r="BI98" s="13">
        <f t="shared" si="78"/>
        <v>503.35057957927143</v>
      </c>
      <c r="BJ98" s="37">
        <f t="shared" si="98"/>
        <v>1.4141891326346072</v>
      </c>
      <c r="BK98" s="13">
        <f t="shared" si="79"/>
        <v>14971.909467399417</v>
      </c>
      <c r="BL98">
        <f t="shared" si="99"/>
        <v>157.3715794180452</v>
      </c>
      <c r="BM98" s="13">
        <f t="shared" si="80"/>
        <v>5.6772349545232395</v>
      </c>
      <c r="BN98" s="13">
        <f t="shared" si="109"/>
        <v>1.7748691837326502</v>
      </c>
      <c r="BO98" s="13">
        <f t="shared" si="81"/>
        <v>43006.315293184307</v>
      </c>
      <c r="BP98">
        <f t="shared" si="100"/>
        <v>449.75732015440252</v>
      </c>
      <c r="BQ98" s="13">
        <f t="shared" si="82"/>
        <v>5.6772349545232395</v>
      </c>
      <c r="BR98" s="37">
        <f t="shared" si="101"/>
        <v>185.3773921199064</v>
      </c>
      <c r="BS98" s="13">
        <f t="shared" si="83"/>
        <v>14971.909467399417</v>
      </c>
      <c r="BT98">
        <f t="shared" si="102"/>
        <v>341.33478240531701</v>
      </c>
      <c r="BU98" s="13">
        <f t="shared" si="84"/>
        <v>829.96785815000442</v>
      </c>
      <c r="BV98" s="13">
        <f t="shared" si="110"/>
        <v>185.73807217100443</v>
      </c>
      <c r="BW98" s="13">
        <f t="shared" si="85"/>
        <v>43006.315293184307</v>
      </c>
      <c r="BX98">
        <f t="shared" si="103"/>
        <v>633.72052314167422</v>
      </c>
      <c r="BY98" s="13">
        <f t="shared" si="86"/>
        <v>829.96785815000442</v>
      </c>
    </row>
    <row r="99" spans="29:77" x14ac:dyDescent="0.2">
      <c r="AC99">
        <v>97</v>
      </c>
      <c r="AD99" s="37">
        <f t="shared" si="87"/>
        <v>1960476164.8783431</v>
      </c>
      <c r="AE99" s="13">
        <f t="shared" si="63"/>
        <v>24953.182445665698</v>
      </c>
      <c r="AF99">
        <f t="shared" si="104"/>
        <v>1960476422.1276467</v>
      </c>
      <c r="AG99" s="13">
        <f t="shared" si="64"/>
        <v>1960477212.1249621</v>
      </c>
      <c r="AH99" s="13">
        <f t="shared" si="105"/>
        <v>1960476165.1409183</v>
      </c>
      <c r="AI99" s="13">
        <f t="shared" si="65"/>
        <v>43006.315293184307</v>
      </c>
      <c r="AJ99">
        <f t="shared" si="88"/>
        <v>1960476608.5049934</v>
      </c>
      <c r="AK99" s="13">
        <f t="shared" si="66"/>
        <v>1960477212.1249621</v>
      </c>
      <c r="AL99" s="37">
        <f t="shared" si="89"/>
        <v>628.20614018249455</v>
      </c>
      <c r="AM99" s="13">
        <f t="shared" si="67"/>
        <v>29943.818934798834</v>
      </c>
      <c r="AN99">
        <f t="shared" si="90"/>
        <v>936.90530445877118</v>
      </c>
      <c r="AO99" s="13">
        <f t="shared" si="68"/>
        <v>2813.5073827337451</v>
      </c>
      <c r="AP99" s="13">
        <f t="shared" si="106"/>
        <v>628.41966277274457</v>
      </c>
      <c r="AQ99" s="13">
        <f t="shared" si="69"/>
        <v>43006.315293184307</v>
      </c>
      <c r="AR99" s="13">
        <f t="shared" si="91"/>
        <v>1071.7837379602117</v>
      </c>
      <c r="AS99" s="38">
        <f t="shared" si="70"/>
        <v>2813.5073827337451</v>
      </c>
      <c r="AT99" s="37">
        <f t="shared" si="92"/>
        <v>391099977.39375615</v>
      </c>
      <c r="AU99" s="13">
        <f t="shared" si="71"/>
        <v>9981.2729782662791</v>
      </c>
      <c r="AV99">
        <f t="shared" si="93"/>
        <v>391100080.29347759</v>
      </c>
      <c r="AW99" s="13">
        <f t="shared" si="72"/>
        <v>391100380.74850065</v>
      </c>
      <c r="AX99" s="13">
        <f t="shared" si="107"/>
        <v>391099977.80348873</v>
      </c>
      <c r="AY99" s="13">
        <f t="shared" si="73"/>
        <v>43006.315293184307</v>
      </c>
      <c r="AZ99">
        <f t="shared" si="94"/>
        <v>391100421.16756392</v>
      </c>
      <c r="BA99" s="13">
        <f t="shared" si="74"/>
        <v>391100380.74850065</v>
      </c>
      <c r="BB99" s="37">
        <f t="shared" si="95"/>
        <v>112.48373176995881</v>
      </c>
      <c r="BC99" s="13">
        <f t="shared" si="75"/>
        <v>14971.909467399417</v>
      </c>
      <c r="BD99">
        <f t="shared" si="96"/>
        <v>266.83331390809713</v>
      </c>
      <c r="BE99" s="13">
        <f t="shared" si="76"/>
        <v>503.35057957927143</v>
      </c>
      <c r="BF99" s="13">
        <f t="shared" si="108"/>
        <v>112.84441182105685</v>
      </c>
      <c r="BG99" s="13">
        <f t="shared" si="77"/>
        <v>43006.315293184307</v>
      </c>
      <c r="BH99">
        <f t="shared" si="97"/>
        <v>556.208487008524</v>
      </c>
      <c r="BI99" s="13">
        <f t="shared" si="78"/>
        <v>503.35057957927143</v>
      </c>
      <c r="BJ99" s="37">
        <f t="shared" si="98"/>
        <v>1.4141891326346072</v>
      </c>
      <c r="BK99" s="13">
        <f t="shared" si="79"/>
        <v>14971.909467399417</v>
      </c>
      <c r="BL99">
        <f t="shared" si="99"/>
        <v>155.76377127077293</v>
      </c>
      <c r="BM99" s="13">
        <f t="shared" si="80"/>
        <v>5.6772349545232395</v>
      </c>
      <c r="BN99" s="13">
        <f t="shared" si="109"/>
        <v>1.7748691837326502</v>
      </c>
      <c r="BO99" s="13">
        <f t="shared" si="81"/>
        <v>43006.315293184307</v>
      </c>
      <c r="BP99">
        <f t="shared" si="100"/>
        <v>445.13894437119978</v>
      </c>
      <c r="BQ99" s="13">
        <f t="shared" si="82"/>
        <v>5.6772349545232395</v>
      </c>
      <c r="BR99" s="37">
        <f t="shared" si="101"/>
        <v>185.3773921199064</v>
      </c>
      <c r="BS99" s="13">
        <f t="shared" si="83"/>
        <v>14971.909467399417</v>
      </c>
      <c r="BT99">
        <f t="shared" si="102"/>
        <v>339.72697425804472</v>
      </c>
      <c r="BU99" s="13">
        <f t="shared" si="84"/>
        <v>829.96785815000442</v>
      </c>
      <c r="BV99" s="13">
        <f t="shared" si="110"/>
        <v>185.73807217100443</v>
      </c>
      <c r="BW99" s="13">
        <f t="shared" si="85"/>
        <v>43006.315293184307</v>
      </c>
      <c r="BX99">
        <f t="shared" si="103"/>
        <v>629.10214735847148</v>
      </c>
      <c r="BY99" s="13">
        <f t="shared" si="86"/>
        <v>829.96785815000442</v>
      </c>
    </row>
    <row r="100" spans="29:77" x14ac:dyDescent="0.2">
      <c r="AC100">
        <v>98</v>
      </c>
      <c r="AD100" s="37">
        <f t="shared" si="87"/>
        <v>1960476164.8783431</v>
      </c>
      <c r="AE100" s="13">
        <f t="shared" si="63"/>
        <v>24953.182445665698</v>
      </c>
      <c r="AF100">
        <f t="shared" si="104"/>
        <v>1960476419.5026538</v>
      </c>
      <c r="AG100" s="13">
        <f t="shared" si="64"/>
        <v>1960477212.1249621</v>
      </c>
      <c r="AH100" s="13">
        <f t="shared" si="105"/>
        <v>1960476165.1409183</v>
      </c>
      <c r="AI100" s="13">
        <f t="shared" si="65"/>
        <v>43006.315293184307</v>
      </c>
      <c r="AJ100">
        <f t="shared" si="88"/>
        <v>1960476603.9808702</v>
      </c>
      <c r="AK100" s="13">
        <f t="shared" si="66"/>
        <v>1960477212.1249621</v>
      </c>
      <c r="AL100" s="37">
        <f t="shared" si="89"/>
        <v>628.20614018249455</v>
      </c>
      <c r="AM100" s="13">
        <f t="shared" si="67"/>
        <v>29943.818934798834</v>
      </c>
      <c r="AN100">
        <f t="shared" si="90"/>
        <v>933.75531298656426</v>
      </c>
      <c r="AO100" s="13">
        <f t="shared" si="68"/>
        <v>2813.5073827337451</v>
      </c>
      <c r="AP100" s="13">
        <f t="shared" si="106"/>
        <v>628.41966277274457</v>
      </c>
      <c r="AQ100" s="13">
        <f t="shared" si="69"/>
        <v>43006.315293184307</v>
      </c>
      <c r="AR100" s="13">
        <f t="shared" si="91"/>
        <v>1067.2596147440131</v>
      </c>
      <c r="AS100" s="38">
        <f t="shared" si="70"/>
        <v>2813.5073827337451</v>
      </c>
      <c r="AT100" s="37">
        <f t="shared" si="92"/>
        <v>391099977.39375615</v>
      </c>
      <c r="AU100" s="13">
        <f t="shared" si="71"/>
        <v>9981.2729782662791</v>
      </c>
      <c r="AV100">
        <f t="shared" si="93"/>
        <v>391100079.24348044</v>
      </c>
      <c r="AW100" s="13">
        <f t="shared" si="72"/>
        <v>391100380.74850065</v>
      </c>
      <c r="AX100" s="13">
        <f t="shared" si="107"/>
        <v>391099977.80348873</v>
      </c>
      <c r="AY100" s="13">
        <f t="shared" si="73"/>
        <v>43006.315293184307</v>
      </c>
      <c r="AZ100">
        <f t="shared" si="94"/>
        <v>391100416.64344072</v>
      </c>
      <c r="BA100" s="13">
        <f t="shared" si="74"/>
        <v>391100380.74850065</v>
      </c>
      <c r="BB100" s="37">
        <f t="shared" si="95"/>
        <v>112.48373176995881</v>
      </c>
      <c r="BC100" s="13">
        <f t="shared" si="75"/>
        <v>14971.909467399417</v>
      </c>
      <c r="BD100">
        <f t="shared" si="96"/>
        <v>265.25831817199366</v>
      </c>
      <c r="BE100" s="13">
        <f t="shared" si="76"/>
        <v>503.35057957927143</v>
      </c>
      <c r="BF100" s="13">
        <f t="shared" si="108"/>
        <v>112.84441182105685</v>
      </c>
      <c r="BG100" s="13">
        <f t="shared" si="77"/>
        <v>43006.315293184307</v>
      </c>
      <c r="BH100">
        <f t="shared" si="97"/>
        <v>551.68436379232526</v>
      </c>
      <c r="BI100" s="13">
        <f t="shared" si="78"/>
        <v>503.35057957927143</v>
      </c>
      <c r="BJ100" s="37">
        <f t="shared" si="98"/>
        <v>1.4141891326346072</v>
      </c>
      <c r="BK100" s="13">
        <f t="shared" si="79"/>
        <v>14971.909467399417</v>
      </c>
      <c r="BL100">
        <f t="shared" si="99"/>
        <v>154.18877553466947</v>
      </c>
      <c r="BM100" s="13">
        <f t="shared" si="80"/>
        <v>5.6772349545232395</v>
      </c>
      <c r="BN100" s="13">
        <f t="shared" si="109"/>
        <v>1.7748691837326502</v>
      </c>
      <c r="BO100" s="13">
        <f t="shared" si="81"/>
        <v>43006.315293184307</v>
      </c>
      <c r="BP100">
        <f t="shared" si="100"/>
        <v>440.6148211550011</v>
      </c>
      <c r="BQ100" s="13">
        <f t="shared" si="82"/>
        <v>5.6772349545232395</v>
      </c>
      <c r="BR100" s="37">
        <f t="shared" si="101"/>
        <v>185.3773921199064</v>
      </c>
      <c r="BS100" s="13">
        <f t="shared" si="83"/>
        <v>14971.909467399417</v>
      </c>
      <c r="BT100">
        <f t="shared" si="102"/>
        <v>338.15197852194126</v>
      </c>
      <c r="BU100" s="13">
        <f t="shared" si="84"/>
        <v>829.96785815000442</v>
      </c>
      <c r="BV100" s="13">
        <f t="shared" si="110"/>
        <v>185.73807217100443</v>
      </c>
      <c r="BW100" s="13">
        <f t="shared" si="85"/>
        <v>43006.315293184307</v>
      </c>
      <c r="BX100">
        <f t="shared" si="103"/>
        <v>624.57802414227285</v>
      </c>
      <c r="BY100" s="13">
        <f t="shared" si="86"/>
        <v>829.96785815000442</v>
      </c>
    </row>
    <row r="101" spans="29:77" x14ac:dyDescent="0.2">
      <c r="AC101">
        <v>99</v>
      </c>
      <c r="AD101" s="37">
        <f t="shared" si="87"/>
        <v>1960476164.8783431</v>
      </c>
      <c r="AE101" s="13">
        <f t="shared" si="63"/>
        <v>24953.182445665698</v>
      </c>
      <c r="AF101">
        <f t="shared" si="104"/>
        <v>1960476416.930691</v>
      </c>
      <c r="AG101" s="13">
        <f t="shared" si="64"/>
        <v>1960477212.1249621</v>
      </c>
      <c r="AH101" s="13">
        <f t="shared" si="105"/>
        <v>1960476165.1409183</v>
      </c>
      <c r="AI101" s="13">
        <f t="shared" si="65"/>
        <v>43006.315293184307</v>
      </c>
      <c r="AJ101">
        <f t="shared" si="88"/>
        <v>1960476599.5481434</v>
      </c>
      <c r="AK101" s="13">
        <f t="shared" si="66"/>
        <v>1960477212.1249621</v>
      </c>
      <c r="AL101" s="37">
        <f t="shared" si="89"/>
        <v>628.20614018249455</v>
      </c>
      <c r="AM101" s="13">
        <f t="shared" si="67"/>
        <v>29943.818934798834</v>
      </c>
      <c r="AN101">
        <f t="shared" si="90"/>
        <v>930.66895770571512</v>
      </c>
      <c r="AO101" s="13">
        <f t="shared" si="68"/>
        <v>2813.5073827337451</v>
      </c>
      <c r="AP101" s="13">
        <f t="shared" si="106"/>
        <v>628.41966277274457</v>
      </c>
      <c r="AQ101" s="13">
        <f t="shared" si="69"/>
        <v>43006.315293184307</v>
      </c>
      <c r="AR101" s="13">
        <f t="shared" si="91"/>
        <v>1062.8268879564243</v>
      </c>
      <c r="AS101" s="38">
        <f t="shared" si="70"/>
        <v>2813.5073827337451</v>
      </c>
      <c r="AT101" s="37">
        <f t="shared" si="92"/>
        <v>391099977.39375615</v>
      </c>
      <c r="AU101" s="13">
        <f t="shared" si="71"/>
        <v>9981.2729782662791</v>
      </c>
      <c r="AV101">
        <f t="shared" si="93"/>
        <v>391100078.21469533</v>
      </c>
      <c r="AW101" s="13">
        <f t="shared" si="72"/>
        <v>391100380.74850065</v>
      </c>
      <c r="AX101" s="13">
        <f t="shared" si="107"/>
        <v>391099977.80348873</v>
      </c>
      <c r="AY101" s="13">
        <f t="shared" si="73"/>
        <v>43006.315293184307</v>
      </c>
      <c r="AZ101">
        <f t="shared" si="94"/>
        <v>391100412.21071392</v>
      </c>
      <c r="BA101" s="13">
        <f t="shared" si="74"/>
        <v>391100380.74850065</v>
      </c>
      <c r="BB101" s="37">
        <f t="shared" si="95"/>
        <v>112.48373176995881</v>
      </c>
      <c r="BC101" s="13">
        <f t="shared" si="75"/>
        <v>14971.909467399417</v>
      </c>
      <c r="BD101">
        <f t="shared" si="96"/>
        <v>263.71514053156909</v>
      </c>
      <c r="BE101" s="13">
        <f t="shared" si="76"/>
        <v>503.35057957927143</v>
      </c>
      <c r="BF101" s="13">
        <f t="shared" si="108"/>
        <v>112.84441182105685</v>
      </c>
      <c r="BG101" s="13">
        <f t="shared" si="77"/>
        <v>43006.315293184307</v>
      </c>
      <c r="BH101">
        <f t="shared" si="97"/>
        <v>547.25163700473672</v>
      </c>
      <c r="BI101" s="13">
        <f t="shared" si="78"/>
        <v>503.35057957927143</v>
      </c>
      <c r="BJ101" s="37">
        <f t="shared" si="98"/>
        <v>1.4141891326346072</v>
      </c>
      <c r="BK101" s="13">
        <f t="shared" si="79"/>
        <v>14971.909467399417</v>
      </c>
      <c r="BL101">
        <f t="shared" si="99"/>
        <v>152.6455978942449</v>
      </c>
      <c r="BM101" s="13">
        <f t="shared" si="80"/>
        <v>5.6772349545232395</v>
      </c>
      <c r="BN101" s="13">
        <f t="shared" si="109"/>
        <v>1.7748691837326502</v>
      </c>
      <c r="BO101" s="13">
        <f t="shared" si="81"/>
        <v>43006.315293184307</v>
      </c>
      <c r="BP101">
        <f t="shared" si="100"/>
        <v>436.18209436741256</v>
      </c>
      <c r="BQ101" s="13">
        <f t="shared" si="82"/>
        <v>5.6772349545232395</v>
      </c>
      <c r="BR101" s="37">
        <f t="shared" si="101"/>
        <v>185.3773921199064</v>
      </c>
      <c r="BS101" s="13">
        <f t="shared" si="83"/>
        <v>14971.909467399417</v>
      </c>
      <c r="BT101">
        <f t="shared" si="102"/>
        <v>336.60880088151669</v>
      </c>
      <c r="BU101" s="13">
        <f t="shared" si="84"/>
        <v>829.96785815000442</v>
      </c>
      <c r="BV101" s="13">
        <f t="shared" si="110"/>
        <v>185.73807217100443</v>
      </c>
      <c r="BW101" s="13">
        <f t="shared" si="85"/>
        <v>43006.315293184307</v>
      </c>
      <c r="BX101">
        <f t="shared" si="103"/>
        <v>620.14529735468432</v>
      </c>
      <c r="BY101" s="13">
        <f t="shared" si="86"/>
        <v>829.96785815000442</v>
      </c>
    </row>
    <row r="102" spans="29:77" x14ac:dyDescent="0.2">
      <c r="AC102">
        <v>100</v>
      </c>
      <c r="AD102" s="37">
        <f t="shared" si="87"/>
        <v>1960476164.8783431</v>
      </c>
      <c r="AE102" s="13">
        <f t="shared" si="63"/>
        <v>24953.182445665698</v>
      </c>
      <c r="AF102">
        <f t="shared" si="104"/>
        <v>1960476414.4101675</v>
      </c>
      <c r="AG102" s="13">
        <f t="shared" si="64"/>
        <v>1960477212.1249621</v>
      </c>
      <c r="AH102" s="13">
        <f t="shared" si="105"/>
        <v>1960476165.1409183</v>
      </c>
      <c r="AI102" s="13">
        <f t="shared" si="65"/>
        <v>43006.315293184307</v>
      </c>
      <c r="AJ102">
        <f t="shared" si="88"/>
        <v>1960476595.2040713</v>
      </c>
      <c r="AK102" s="13">
        <f t="shared" si="66"/>
        <v>1960477212.1249621</v>
      </c>
      <c r="AL102" s="37">
        <f t="shared" si="89"/>
        <v>628.20614018249455</v>
      </c>
      <c r="AM102" s="13">
        <f t="shared" si="67"/>
        <v>29943.818934798834</v>
      </c>
      <c r="AN102">
        <f t="shared" si="90"/>
        <v>927.64432953048288</v>
      </c>
      <c r="AO102" s="13">
        <f t="shared" si="68"/>
        <v>2813.5073827337451</v>
      </c>
      <c r="AP102" s="13">
        <f t="shared" si="106"/>
        <v>628.41966277274457</v>
      </c>
      <c r="AQ102" s="13">
        <f t="shared" si="69"/>
        <v>43006.315293184307</v>
      </c>
      <c r="AR102" s="13">
        <f t="shared" si="91"/>
        <v>1058.4828157045877</v>
      </c>
      <c r="AS102" s="38">
        <f t="shared" si="70"/>
        <v>2813.5073827337451</v>
      </c>
      <c r="AT102" s="37">
        <f t="shared" si="92"/>
        <v>391099977.39375615</v>
      </c>
      <c r="AU102" s="13">
        <f t="shared" si="71"/>
        <v>9981.2729782662791</v>
      </c>
      <c r="AV102">
        <f t="shared" si="93"/>
        <v>391100077.20648593</v>
      </c>
      <c r="AW102" s="13">
        <f t="shared" si="72"/>
        <v>391100380.74850065</v>
      </c>
      <c r="AX102" s="13">
        <f t="shared" si="107"/>
        <v>391099977.80348873</v>
      </c>
      <c r="AY102" s="13">
        <f t="shared" si="73"/>
        <v>43006.315293184307</v>
      </c>
      <c r="AZ102">
        <f t="shared" si="94"/>
        <v>391100407.86664164</v>
      </c>
      <c r="BA102" s="13">
        <f t="shared" si="74"/>
        <v>391100380.74850065</v>
      </c>
      <c r="BB102" s="37">
        <f t="shared" si="95"/>
        <v>112.48373176995881</v>
      </c>
      <c r="BC102" s="13">
        <f t="shared" si="75"/>
        <v>14971.909467399417</v>
      </c>
      <c r="BD102">
        <f t="shared" si="96"/>
        <v>262.20282644395297</v>
      </c>
      <c r="BE102" s="13">
        <f t="shared" si="76"/>
        <v>503.35057957927143</v>
      </c>
      <c r="BF102" s="13">
        <f t="shared" si="108"/>
        <v>112.84441182105685</v>
      </c>
      <c r="BG102" s="13">
        <f t="shared" si="77"/>
        <v>43006.315293184307</v>
      </c>
      <c r="BH102">
        <f t="shared" si="97"/>
        <v>542.90756475289993</v>
      </c>
      <c r="BI102" s="13">
        <f t="shared" si="78"/>
        <v>503.35057957927143</v>
      </c>
      <c r="BJ102" s="37">
        <f t="shared" si="98"/>
        <v>1.4141891326346072</v>
      </c>
      <c r="BK102" s="13">
        <f t="shared" si="79"/>
        <v>14971.909467399417</v>
      </c>
      <c r="BL102">
        <f t="shared" si="99"/>
        <v>151.13328380662878</v>
      </c>
      <c r="BM102" s="13">
        <f t="shared" si="80"/>
        <v>5.6772349545232395</v>
      </c>
      <c r="BN102" s="13">
        <f t="shared" si="109"/>
        <v>1.7748691837326502</v>
      </c>
      <c r="BO102" s="13">
        <f t="shared" si="81"/>
        <v>43006.315293184307</v>
      </c>
      <c r="BP102">
        <f t="shared" si="100"/>
        <v>431.83802211557577</v>
      </c>
      <c r="BQ102" s="13">
        <f t="shared" si="82"/>
        <v>5.6772349545232395</v>
      </c>
      <c r="BR102" s="37">
        <f t="shared" si="101"/>
        <v>185.3773921199064</v>
      </c>
      <c r="BS102" s="13">
        <f t="shared" si="83"/>
        <v>14971.909467399417</v>
      </c>
      <c r="BT102">
        <f t="shared" si="102"/>
        <v>335.09648679390057</v>
      </c>
      <c r="BU102" s="13">
        <f t="shared" si="84"/>
        <v>829.96785815000442</v>
      </c>
      <c r="BV102" s="13">
        <f t="shared" si="110"/>
        <v>185.73807217100443</v>
      </c>
      <c r="BW102" s="13">
        <f t="shared" si="85"/>
        <v>43006.315293184307</v>
      </c>
      <c r="BX102">
        <f t="shared" si="103"/>
        <v>615.80122510284752</v>
      </c>
      <c r="BY102" s="13">
        <f t="shared" si="86"/>
        <v>829.96785815000442</v>
      </c>
    </row>
    <row r="103" spans="29:77" x14ac:dyDescent="0.2">
      <c r="AC103">
        <v>101</v>
      </c>
      <c r="AD103" s="37">
        <f t="shared" si="87"/>
        <v>1960476164.8783431</v>
      </c>
      <c r="AE103" s="13">
        <f t="shared" si="63"/>
        <v>24953.182445665698</v>
      </c>
      <c r="AF103">
        <f t="shared" si="104"/>
        <v>1960476411.9395554</v>
      </c>
      <c r="AG103" s="13">
        <f t="shared" si="64"/>
        <v>1960477212.1249621</v>
      </c>
      <c r="AH103" s="13">
        <f t="shared" si="105"/>
        <v>1960476165.1409183</v>
      </c>
      <c r="AI103" s="13">
        <f t="shared" si="65"/>
        <v>43006.315293184307</v>
      </c>
      <c r="AJ103">
        <f t="shared" si="88"/>
        <v>1960476590.9460201</v>
      </c>
      <c r="AK103" s="13">
        <f t="shared" si="66"/>
        <v>1960477212.1249621</v>
      </c>
      <c r="AL103" s="37">
        <f t="shared" si="89"/>
        <v>628.20614018249455</v>
      </c>
      <c r="AM103" s="13">
        <f t="shared" si="67"/>
        <v>29943.818934798834</v>
      </c>
      <c r="AN103">
        <f t="shared" si="90"/>
        <v>924.67959498248297</v>
      </c>
      <c r="AO103" s="13">
        <f t="shared" si="68"/>
        <v>2813.5073827337451</v>
      </c>
      <c r="AP103" s="13">
        <f t="shared" si="106"/>
        <v>628.41966277274457</v>
      </c>
      <c r="AQ103" s="13">
        <f t="shared" si="69"/>
        <v>43006.315293184307</v>
      </c>
      <c r="AR103" s="13">
        <f t="shared" si="91"/>
        <v>1054.2247646854605</v>
      </c>
      <c r="AS103" s="38">
        <f t="shared" si="70"/>
        <v>2813.5073827337451</v>
      </c>
      <c r="AT103" s="37">
        <f t="shared" si="92"/>
        <v>391099977.39375615</v>
      </c>
      <c r="AU103" s="13">
        <f t="shared" si="71"/>
        <v>9981.2729782662791</v>
      </c>
      <c r="AV103">
        <f t="shared" si="93"/>
        <v>391100076.2182411</v>
      </c>
      <c r="AW103" s="13">
        <f t="shared" si="72"/>
        <v>391100380.74850065</v>
      </c>
      <c r="AX103" s="13">
        <f t="shared" si="107"/>
        <v>391099977.80348873</v>
      </c>
      <c r="AY103" s="13">
        <f t="shared" si="73"/>
        <v>43006.315293184307</v>
      </c>
      <c r="AZ103">
        <f t="shared" si="94"/>
        <v>391100403.60859066</v>
      </c>
      <c r="BA103" s="13">
        <f t="shared" si="74"/>
        <v>391100380.74850065</v>
      </c>
      <c r="BB103" s="37">
        <f t="shared" si="95"/>
        <v>112.48373176995881</v>
      </c>
      <c r="BC103" s="13">
        <f t="shared" si="75"/>
        <v>14971.909467399417</v>
      </c>
      <c r="BD103">
        <f t="shared" si="96"/>
        <v>260.72045916995307</v>
      </c>
      <c r="BE103" s="13">
        <f t="shared" si="76"/>
        <v>503.35057957927143</v>
      </c>
      <c r="BF103" s="13">
        <f t="shared" si="108"/>
        <v>112.84441182105685</v>
      </c>
      <c r="BG103" s="13">
        <f t="shared" si="77"/>
        <v>43006.315293184307</v>
      </c>
      <c r="BH103">
        <f t="shared" si="97"/>
        <v>538.64951373377278</v>
      </c>
      <c r="BI103" s="13">
        <f t="shared" si="78"/>
        <v>503.35057957927143</v>
      </c>
      <c r="BJ103" s="37">
        <f t="shared" si="98"/>
        <v>1.4141891326346072</v>
      </c>
      <c r="BK103" s="13">
        <f t="shared" si="79"/>
        <v>14971.909467399417</v>
      </c>
      <c r="BL103">
        <f t="shared" si="99"/>
        <v>149.65091653262886</v>
      </c>
      <c r="BM103" s="13">
        <f t="shared" si="80"/>
        <v>5.6772349545232395</v>
      </c>
      <c r="BN103" s="13">
        <f t="shared" si="109"/>
        <v>1.7748691837326502</v>
      </c>
      <c r="BO103" s="13">
        <f t="shared" si="81"/>
        <v>43006.315293184307</v>
      </c>
      <c r="BP103">
        <f t="shared" si="100"/>
        <v>427.57997109644856</v>
      </c>
      <c r="BQ103" s="13">
        <f t="shared" si="82"/>
        <v>5.6772349545232395</v>
      </c>
      <c r="BR103" s="37">
        <f t="shared" si="101"/>
        <v>185.3773921199064</v>
      </c>
      <c r="BS103" s="13">
        <f t="shared" si="83"/>
        <v>14971.909467399417</v>
      </c>
      <c r="BT103">
        <f t="shared" si="102"/>
        <v>333.61411951990067</v>
      </c>
      <c r="BU103" s="13">
        <f t="shared" si="84"/>
        <v>829.96785815000442</v>
      </c>
      <c r="BV103" s="13">
        <f t="shared" si="110"/>
        <v>185.73807217100443</v>
      </c>
      <c r="BW103" s="13">
        <f t="shared" si="85"/>
        <v>43006.315293184307</v>
      </c>
      <c r="BX103">
        <f t="shared" si="103"/>
        <v>611.54317408372026</v>
      </c>
      <c r="BY103" s="13">
        <f t="shared" si="86"/>
        <v>829.96785815000442</v>
      </c>
    </row>
    <row r="104" spans="29:77" x14ac:dyDescent="0.2">
      <c r="AC104">
        <v>102</v>
      </c>
      <c r="AD104" s="37">
        <f t="shared" si="87"/>
        <v>1960476164.8783431</v>
      </c>
      <c r="AE104" s="13">
        <f t="shared" si="63"/>
        <v>24953.182445665698</v>
      </c>
      <c r="AF104">
        <f t="shared" si="104"/>
        <v>1960476409.5173867</v>
      </c>
      <c r="AG104" s="13">
        <f t="shared" si="64"/>
        <v>1960477212.1249621</v>
      </c>
      <c r="AH104" s="13">
        <f t="shared" si="105"/>
        <v>1960476165.1409183</v>
      </c>
      <c r="AI104" s="13">
        <f t="shared" si="65"/>
        <v>43006.315293184307</v>
      </c>
      <c r="AJ104">
        <f t="shared" si="88"/>
        <v>1960476586.7714603</v>
      </c>
      <c r="AK104" s="13">
        <f t="shared" si="66"/>
        <v>1960477212.1249621</v>
      </c>
      <c r="AL104" s="37">
        <f t="shared" si="89"/>
        <v>628.20614018249455</v>
      </c>
      <c r="AM104" s="13">
        <f t="shared" si="67"/>
        <v>29943.818934798834</v>
      </c>
      <c r="AN104">
        <f t="shared" si="90"/>
        <v>921.77299248444388</v>
      </c>
      <c r="AO104" s="13">
        <f t="shared" si="68"/>
        <v>2813.5073827337451</v>
      </c>
      <c r="AP104" s="13">
        <f t="shared" si="106"/>
        <v>628.41966277274457</v>
      </c>
      <c r="AQ104" s="13">
        <f t="shared" si="69"/>
        <v>43006.315293184307</v>
      </c>
      <c r="AR104" s="13">
        <f t="shared" si="91"/>
        <v>1050.0502048627868</v>
      </c>
      <c r="AS104" s="38">
        <f t="shared" si="70"/>
        <v>2813.5073827337451</v>
      </c>
      <c r="AT104" s="37">
        <f t="shared" si="92"/>
        <v>391099977.39375615</v>
      </c>
      <c r="AU104" s="13">
        <f t="shared" si="71"/>
        <v>9981.2729782662791</v>
      </c>
      <c r="AV104">
        <f t="shared" si="93"/>
        <v>391100075.24937361</v>
      </c>
      <c r="AW104" s="13">
        <f t="shared" si="72"/>
        <v>391100380.74850065</v>
      </c>
      <c r="AX104" s="13">
        <f t="shared" si="107"/>
        <v>391099977.80348873</v>
      </c>
      <c r="AY104" s="13">
        <f t="shared" si="73"/>
        <v>43006.315293184307</v>
      </c>
      <c r="AZ104">
        <f t="shared" si="94"/>
        <v>391100399.43403083</v>
      </c>
      <c r="BA104" s="13">
        <f t="shared" si="74"/>
        <v>391100380.74850065</v>
      </c>
      <c r="BB104" s="37">
        <f t="shared" si="95"/>
        <v>112.48373176995881</v>
      </c>
      <c r="BC104" s="13">
        <f t="shared" si="75"/>
        <v>14971.909467399417</v>
      </c>
      <c r="BD104">
        <f t="shared" si="96"/>
        <v>259.26715792093347</v>
      </c>
      <c r="BE104" s="13">
        <f t="shared" si="76"/>
        <v>503.35057957927143</v>
      </c>
      <c r="BF104" s="13">
        <f t="shared" si="108"/>
        <v>112.84441182105685</v>
      </c>
      <c r="BG104" s="13">
        <f t="shared" si="77"/>
        <v>43006.315293184307</v>
      </c>
      <c r="BH104">
        <f t="shared" si="97"/>
        <v>534.47495391109908</v>
      </c>
      <c r="BI104" s="13">
        <f t="shared" si="78"/>
        <v>503.35057957927143</v>
      </c>
      <c r="BJ104" s="37">
        <f t="shared" si="98"/>
        <v>1.4141891326346072</v>
      </c>
      <c r="BK104" s="13">
        <f t="shared" si="79"/>
        <v>14971.909467399417</v>
      </c>
      <c r="BL104">
        <f t="shared" si="99"/>
        <v>148.19761528360928</v>
      </c>
      <c r="BM104" s="13">
        <f t="shared" si="80"/>
        <v>5.6772349545232395</v>
      </c>
      <c r="BN104" s="13">
        <f t="shared" si="109"/>
        <v>1.7748691837326502</v>
      </c>
      <c r="BO104" s="13">
        <f t="shared" si="81"/>
        <v>43006.315293184307</v>
      </c>
      <c r="BP104">
        <f t="shared" si="100"/>
        <v>423.40541127377492</v>
      </c>
      <c r="BQ104" s="13">
        <f t="shared" si="82"/>
        <v>5.6772349545232395</v>
      </c>
      <c r="BR104" s="37">
        <f t="shared" si="101"/>
        <v>185.3773921199064</v>
      </c>
      <c r="BS104" s="13">
        <f t="shared" si="83"/>
        <v>14971.909467399417</v>
      </c>
      <c r="BT104">
        <f t="shared" si="102"/>
        <v>332.16081827088107</v>
      </c>
      <c r="BU104" s="13">
        <f t="shared" si="84"/>
        <v>829.96785815000442</v>
      </c>
      <c r="BV104" s="13">
        <f t="shared" si="110"/>
        <v>185.73807217100443</v>
      </c>
      <c r="BW104" s="13">
        <f t="shared" si="85"/>
        <v>43006.315293184307</v>
      </c>
      <c r="BX104">
        <f t="shared" si="103"/>
        <v>607.36861426104667</v>
      </c>
      <c r="BY104" s="13">
        <f t="shared" si="86"/>
        <v>829.96785815000442</v>
      </c>
    </row>
    <row r="105" spans="29:77" x14ac:dyDescent="0.2">
      <c r="AC105">
        <v>103</v>
      </c>
      <c r="AD105" s="37">
        <f t="shared" si="87"/>
        <v>1960476164.8783431</v>
      </c>
      <c r="AE105" s="13">
        <f t="shared" si="63"/>
        <v>24953.182445665698</v>
      </c>
      <c r="AF105">
        <f t="shared" si="104"/>
        <v>1960476407.1422503</v>
      </c>
      <c r="AG105" s="13">
        <f t="shared" si="64"/>
        <v>1960477212.1249621</v>
      </c>
      <c r="AH105" s="13">
        <f t="shared" si="105"/>
        <v>1960476165.1409183</v>
      </c>
      <c r="AI105" s="13">
        <f t="shared" si="65"/>
        <v>43006.315293184307</v>
      </c>
      <c r="AJ105">
        <f t="shared" si="88"/>
        <v>1960476582.6779599</v>
      </c>
      <c r="AK105" s="13">
        <f t="shared" si="66"/>
        <v>1960477212.1249621</v>
      </c>
      <c r="AL105" s="37">
        <f t="shared" si="89"/>
        <v>628.20614018249455</v>
      </c>
      <c r="AM105" s="13">
        <f t="shared" si="67"/>
        <v>29943.818934798834</v>
      </c>
      <c r="AN105">
        <f t="shared" si="90"/>
        <v>918.92282886986186</v>
      </c>
      <c r="AO105" s="13">
        <f t="shared" si="68"/>
        <v>2813.5073827337451</v>
      </c>
      <c r="AP105" s="13">
        <f t="shared" si="106"/>
        <v>628.41966277274457</v>
      </c>
      <c r="AQ105" s="13">
        <f t="shared" si="69"/>
        <v>43006.315293184307</v>
      </c>
      <c r="AR105" s="13">
        <f t="shared" si="91"/>
        <v>1045.9567044541457</v>
      </c>
      <c r="AS105" s="38">
        <f t="shared" si="70"/>
        <v>2813.5073827337451</v>
      </c>
      <c r="AT105" s="37">
        <f t="shared" si="92"/>
        <v>391099977.39375615</v>
      </c>
      <c r="AU105" s="13">
        <f t="shared" si="71"/>
        <v>9981.2729782662791</v>
      </c>
      <c r="AV105">
        <f t="shared" si="93"/>
        <v>391100074.29931903</v>
      </c>
      <c r="AW105" s="13">
        <f t="shared" si="72"/>
        <v>391100380.74850065</v>
      </c>
      <c r="AX105" s="13">
        <f t="shared" si="107"/>
        <v>391099977.80348873</v>
      </c>
      <c r="AY105" s="13">
        <f t="shared" si="73"/>
        <v>43006.315293184307</v>
      </c>
      <c r="AZ105">
        <f t="shared" si="94"/>
        <v>391100395.3405304</v>
      </c>
      <c r="BA105" s="13">
        <f t="shared" si="74"/>
        <v>391100380.74850065</v>
      </c>
      <c r="BB105" s="37">
        <f t="shared" si="95"/>
        <v>112.48373176995881</v>
      </c>
      <c r="BC105" s="13">
        <f t="shared" si="75"/>
        <v>14971.909467399417</v>
      </c>
      <c r="BD105">
        <f t="shared" si="96"/>
        <v>257.84207611364246</v>
      </c>
      <c r="BE105" s="13">
        <f t="shared" si="76"/>
        <v>503.35057957927143</v>
      </c>
      <c r="BF105" s="13">
        <f t="shared" si="108"/>
        <v>112.84441182105685</v>
      </c>
      <c r="BG105" s="13">
        <f t="shared" si="77"/>
        <v>43006.315293184307</v>
      </c>
      <c r="BH105">
        <f t="shared" si="97"/>
        <v>530.38145350245793</v>
      </c>
      <c r="BI105" s="13">
        <f t="shared" si="78"/>
        <v>503.35057957927143</v>
      </c>
      <c r="BJ105" s="37">
        <f t="shared" si="98"/>
        <v>1.4141891326346072</v>
      </c>
      <c r="BK105" s="13">
        <f t="shared" si="79"/>
        <v>14971.909467399417</v>
      </c>
      <c r="BL105">
        <f t="shared" si="99"/>
        <v>146.77253347631827</v>
      </c>
      <c r="BM105" s="13">
        <f t="shared" si="80"/>
        <v>5.6772349545232395</v>
      </c>
      <c r="BN105" s="13">
        <f t="shared" si="109"/>
        <v>1.7748691837326502</v>
      </c>
      <c r="BO105" s="13">
        <f t="shared" si="81"/>
        <v>43006.315293184307</v>
      </c>
      <c r="BP105">
        <f t="shared" si="100"/>
        <v>419.31191086513371</v>
      </c>
      <c r="BQ105" s="13">
        <f t="shared" si="82"/>
        <v>5.6772349545232395</v>
      </c>
      <c r="BR105" s="37">
        <f t="shared" si="101"/>
        <v>185.3773921199064</v>
      </c>
      <c r="BS105" s="13">
        <f t="shared" si="83"/>
        <v>14971.909467399417</v>
      </c>
      <c r="BT105">
        <f t="shared" si="102"/>
        <v>330.73573646359006</v>
      </c>
      <c r="BU105" s="13">
        <f t="shared" si="84"/>
        <v>829.96785815000442</v>
      </c>
      <c r="BV105" s="13">
        <f t="shared" si="110"/>
        <v>185.73807217100443</v>
      </c>
      <c r="BW105" s="13">
        <f t="shared" si="85"/>
        <v>43006.315293184307</v>
      </c>
      <c r="BX105">
        <f t="shared" si="103"/>
        <v>603.27511385240541</v>
      </c>
      <c r="BY105" s="13">
        <f t="shared" si="86"/>
        <v>829.96785815000442</v>
      </c>
    </row>
    <row r="106" spans="29:77" x14ac:dyDescent="0.2">
      <c r="AC106">
        <v>104</v>
      </c>
      <c r="AD106" s="37">
        <f t="shared" si="87"/>
        <v>1960476164.8783431</v>
      </c>
      <c r="AE106" s="13">
        <f t="shared" si="63"/>
        <v>24953.182445665698</v>
      </c>
      <c r="AF106">
        <f t="shared" si="104"/>
        <v>1960476404.8127897</v>
      </c>
      <c r="AG106" s="13">
        <f t="shared" si="64"/>
        <v>1960477212.1249621</v>
      </c>
      <c r="AH106" s="13">
        <f t="shared" si="105"/>
        <v>1960476165.1409183</v>
      </c>
      <c r="AI106" s="13">
        <f t="shared" si="65"/>
        <v>43006.315293184307</v>
      </c>
      <c r="AJ106">
        <f t="shared" si="88"/>
        <v>1960476578.6631806</v>
      </c>
      <c r="AK106" s="13">
        <f t="shared" si="66"/>
        <v>1960477212.1249621</v>
      </c>
      <c r="AL106" s="37">
        <f t="shared" si="89"/>
        <v>628.20614018249455</v>
      </c>
      <c r="AM106" s="13">
        <f t="shared" si="67"/>
        <v>29943.818934798834</v>
      </c>
      <c r="AN106">
        <f t="shared" si="90"/>
        <v>916.12747609402186</v>
      </c>
      <c r="AO106" s="13">
        <f t="shared" si="68"/>
        <v>2813.5073827337451</v>
      </c>
      <c r="AP106" s="13">
        <f t="shared" si="106"/>
        <v>628.41966277274457</v>
      </c>
      <c r="AQ106" s="13">
        <f t="shared" si="69"/>
        <v>43006.315293184307</v>
      </c>
      <c r="AR106" s="13">
        <f t="shared" si="91"/>
        <v>1041.9419252072091</v>
      </c>
      <c r="AS106" s="38">
        <f t="shared" si="70"/>
        <v>2813.5073827337451</v>
      </c>
      <c r="AT106" s="37">
        <f t="shared" si="92"/>
        <v>391099977.39375615</v>
      </c>
      <c r="AU106" s="13">
        <f t="shared" si="71"/>
        <v>9981.2729782662791</v>
      </c>
      <c r="AV106">
        <f t="shared" si="93"/>
        <v>391100073.36753482</v>
      </c>
      <c r="AW106" s="13">
        <f t="shared" si="72"/>
        <v>391100380.74850065</v>
      </c>
      <c r="AX106" s="13">
        <f t="shared" si="107"/>
        <v>391099977.80348873</v>
      </c>
      <c r="AY106" s="13">
        <f t="shared" si="73"/>
        <v>43006.315293184307</v>
      </c>
      <c r="AZ106">
        <f t="shared" si="94"/>
        <v>391100391.32575119</v>
      </c>
      <c r="BA106" s="13">
        <f t="shared" si="74"/>
        <v>391100380.74850065</v>
      </c>
      <c r="BB106" s="37">
        <f t="shared" si="95"/>
        <v>112.48373176995881</v>
      </c>
      <c r="BC106" s="13">
        <f t="shared" si="75"/>
        <v>14971.909467399417</v>
      </c>
      <c r="BD106">
        <f t="shared" si="96"/>
        <v>256.44439972572241</v>
      </c>
      <c r="BE106" s="13">
        <f t="shared" si="76"/>
        <v>503.35057957927143</v>
      </c>
      <c r="BF106" s="13">
        <f t="shared" si="108"/>
        <v>112.84441182105685</v>
      </c>
      <c r="BG106" s="13">
        <f t="shared" si="77"/>
        <v>43006.315293184307</v>
      </c>
      <c r="BH106">
        <f t="shared" si="97"/>
        <v>526.36667425552139</v>
      </c>
      <c r="BI106" s="13">
        <f t="shared" si="78"/>
        <v>503.35057957927143</v>
      </c>
      <c r="BJ106" s="37">
        <f t="shared" si="98"/>
        <v>1.4141891326346072</v>
      </c>
      <c r="BK106" s="13">
        <f t="shared" si="79"/>
        <v>14971.909467399417</v>
      </c>
      <c r="BL106">
        <f t="shared" si="99"/>
        <v>145.37485708839824</v>
      </c>
      <c r="BM106" s="13">
        <f t="shared" si="80"/>
        <v>5.6772349545232395</v>
      </c>
      <c r="BN106" s="13">
        <f t="shared" si="109"/>
        <v>1.7748691837326502</v>
      </c>
      <c r="BO106" s="13">
        <f t="shared" si="81"/>
        <v>43006.315293184307</v>
      </c>
      <c r="BP106">
        <f t="shared" si="100"/>
        <v>415.29713161819717</v>
      </c>
      <c r="BQ106" s="13">
        <f t="shared" si="82"/>
        <v>5.6772349545232395</v>
      </c>
      <c r="BR106" s="37">
        <f t="shared" si="101"/>
        <v>185.3773921199064</v>
      </c>
      <c r="BS106" s="13">
        <f t="shared" si="83"/>
        <v>14971.909467399417</v>
      </c>
      <c r="BT106">
        <f t="shared" si="102"/>
        <v>329.33806007567</v>
      </c>
      <c r="BU106" s="13">
        <f t="shared" si="84"/>
        <v>829.96785815000442</v>
      </c>
      <c r="BV106" s="13">
        <f t="shared" si="110"/>
        <v>185.73807217100443</v>
      </c>
      <c r="BW106" s="13">
        <f t="shared" si="85"/>
        <v>43006.315293184307</v>
      </c>
      <c r="BX106">
        <f t="shared" si="103"/>
        <v>599.26033460546887</v>
      </c>
      <c r="BY106" s="13">
        <f t="shared" si="86"/>
        <v>829.96785815000442</v>
      </c>
    </row>
    <row r="107" spans="29:77" x14ac:dyDescent="0.2">
      <c r="AC107">
        <v>105</v>
      </c>
      <c r="AD107" s="37">
        <f t="shared" si="87"/>
        <v>1960476164.8783431</v>
      </c>
      <c r="AE107" s="13">
        <f t="shared" si="63"/>
        <v>24953.182445665698</v>
      </c>
      <c r="AF107">
        <f t="shared" si="104"/>
        <v>1960476402.5276997</v>
      </c>
      <c r="AG107" s="13">
        <f t="shared" si="64"/>
        <v>1960477212.1249621</v>
      </c>
      <c r="AH107" s="13">
        <f t="shared" si="105"/>
        <v>1960476165.1409183</v>
      </c>
      <c r="AI107" s="13">
        <f t="shared" si="65"/>
        <v>43006.315293184307</v>
      </c>
      <c r="AJ107">
        <f t="shared" si="88"/>
        <v>1960476574.7248735</v>
      </c>
      <c r="AK107" s="13">
        <f t="shared" si="66"/>
        <v>1960477212.1249621</v>
      </c>
      <c r="AL107" s="37">
        <f t="shared" si="89"/>
        <v>628.20614018249455</v>
      </c>
      <c r="AM107" s="13">
        <f t="shared" si="67"/>
        <v>29943.818934798834</v>
      </c>
      <c r="AN107">
        <f t="shared" si="90"/>
        <v>913.38536813295968</v>
      </c>
      <c r="AO107" s="13">
        <f t="shared" si="68"/>
        <v>2813.5073827337451</v>
      </c>
      <c r="AP107" s="13">
        <f t="shared" si="106"/>
        <v>628.41966277274457</v>
      </c>
      <c r="AQ107" s="13">
        <f t="shared" si="69"/>
        <v>43006.315293184307</v>
      </c>
      <c r="AR107" s="13">
        <f t="shared" si="91"/>
        <v>1038.0036179459285</v>
      </c>
      <c r="AS107" s="38">
        <f t="shared" si="70"/>
        <v>2813.5073827337451</v>
      </c>
      <c r="AT107" s="37">
        <f t="shared" si="92"/>
        <v>391099977.39375615</v>
      </c>
      <c r="AU107" s="13">
        <f t="shared" si="71"/>
        <v>9981.2729782662791</v>
      </c>
      <c r="AV107">
        <f t="shared" si="93"/>
        <v>391100072.45349878</v>
      </c>
      <c r="AW107" s="13">
        <f t="shared" si="72"/>
        <v>391100380.74850065</v>
      </c>
      <c r="AX107" s="13">
        <f t="shared" si="107"/>
        <v>391099977.80348873</v>
      </c>
      <c r="AY107" s="13">
        <f t="shared" si="73"/>
        <v>43006.315293184307</v>
      </c>
      <c r="AZ107">
        <f t="shared" si="94"/>
        <v>391100387.3874439</v>
      </c>
      <c r="BA107" s="13">
        <f t="shared" si="74"/>
        <v>391100380.74850065</v>
      </c>
      <c r="BB107" s="37">
        <f t="shared" si="95"/>
        <v>112.48373176995881</v>
      </c>
      <c r="BC107" s="13">
        <f t="shared" si="75"/>
        <v>14971.909467399417</v>
      </c>
      <c r="BD107">
        <f t="shared" si="96"/>
        <v>255.07334574519135</v>
      </c>
      <c r="BE107" s="13">
        <f t="shared" si="76"/>
        <v>503.35057957927143</v>
      </c>
      <c r="BF107" s="13">
        <f t="shared" si="108"/>
        <v>112.84441182105685</v>
      </c>
      <c r="BG107" s="13">
        <f t="shared" si="77"/>
        <v>43006.315293184307</v>
      </c>
      <c r="BH107">
        <f t="shared" si="97"/>
        <v>522.42836699424072</v>
      </c>
      <c r="BI107" s="13">
        <f t="shared" si="78"/>
        <v>503.35057957927143</v>
      </c>
      <c r="BJ107" s="37">
        <f t="shared" si="98"/>
        <v>1.4141891326346072</v>
      </c>
      <c r="BK107" s="13">
        <f t="shared" si="79"/>
        <v>14971.909467399417</v>
      </c>
      <c r="BL107">
        <f t="shared" si="99"/>
        <v>144.00380310786716</v>
      </c>
      <c r="BM107" s="13">
        <f t="shared" si="80"/>
        <v>5.6772349545232395</v>
      </c>
      <c r="BN107" s="13">
        <f t="shared" si="109"/>
        <v>1.7748691837326502</v>
      </c>
      <c r="BO107" s="13">
        <f t="shared" si="81"/>
        <v>43006.315293184307</v>
      </c>
      <c r="BP107">
        <f t="shared" si="100"/>
        <v>411.35882435691656</v>
      </c>
      <c r="BQ107" s="13">
        <f t="shared" si="82"/>
        <v>5.6772349545232395</v>
      </c>
      <c r="BR107" s="37">
        <f t="shared" si="101"/>
        <v>185.3773921199064</v>
      </c>
      <c r="BS107" s="13">
        <f t="shared" si="83"/>
        <v>14971.909467399417</v>
      </c>
      <c r="BT107">
        <f t="shared" si="102"/>
        <v>327.96700609513891</v>
      </c>
      <c r="BU107" s="13">
        <f t="shared" si="84"/>
        <v>829.96785815000442</v>
      </c>
      <c r="BV107" s="13">
        <f t="shared" si="110"/>
        <v>185.73807217100443</v>
      </c>
      <c r="BW107" s="13">
        <f t="shared" si="85"/>
        <v>43006.315293184307</v>
      </c>
      <c r="BX107">
        <f t="shared" si="103"/>
        <v>595.32202734418831</v>
      </c>
      <c r="BY107" s="13">
        <f t="shared" si="86"/>
        <v>829.96785815000442</v>
      </c>
    </row>
    <row r="108" spans="29:77" x14ac:dyDescent="0.2">
      <c r="AC108">
        <v>106</v>
      </c>
      <c r="AD108" s="37">
        <f t="shared" si="87"/>
        <v>1960476164.8783431</v>
      </c>
      <c r="AE108" s="13">
        <f t="shared" si="63"/>
        <v>24953.182445665698</v>
      </c>
      <c r="AF108">
        <f t="shared" si="104"/>
        <v>1960476400.2857246</v>
      </c>
      <c r="AG108" s="13">
        <f t="shared" si="64"/>
        <v>1960477212.1249621</v>
      </c>
      <c r="AH108" s="13">
        <f t="shared" si="105"/>
        <v>1960476165.1409183</v>
      </c>
      <c r="AI108" s="13">
        <f t="shared" si="65"/>
        <v>43006.315293184307</v>
      </c>
      <c r="AJ108">
        <f t="shared" si="88"/>
        <v>1960476570.8608739</v>
      </c>
      <c r="AK108" s="13">
        <f t="shared" si="66"/>
        <v>1960477212.1249621</v>
      </c>
      <c r="AL108" s="37">
        <f t="shared" si="89"/>
        <v>628.20614018249455</v>
      </c>
      <c r="AM108" s="13">
        <f t="shared" si="67"/>
        <v>29943.818934798834</v>
      </c>
      <c r="AN108">
        <f t="shared" si="90"/>
        <v>910.69499805795522</v>
      </c>
      <c r="AO108" s="13">
        <f t="shared" si="68"/>
        <v>2813.5073827337451</v>
      </c>
      <c r="AP108" s="13">
        <f t="shared" si="106"/>
        <v>628.41966277274457</v>
      </c>
      <c r="AQ108" s="13">
        <f t="shared" si="69"/>
        <v>43006.315293184307</v>
      </c>
      <c r="AR108" s="13">
        <f t="shared" si="91"/>
        <v>1034.139618368823</v>
      </c>
      <c r="AS108" s="38">
        <f t="shared" si="70"/>
        <v>2813.5073827337451</v>
      </c>
      <c r="AT108" s="37">
        <f t="shared" si="92"/>
        <v>391099977.39375615</v>
      </c>
      <c r="AU108" s="13">
        <f t="shared" si="71"/>
        <v>9981.2729782662791</v>
      </c>
      <c r="AV108">
        <f t="shared" si="93"/>
        <v>391100071.55670875</v>
      </c>
      <c r="AW108" s="13">
        <f t="shared" si="72"/>
        <v>391100380.74850065</v>
      </c>
      <c r="AX108" s="13">
        <f t="shared" si="107"/>
        <v>391099977.80348873</v>
      </c>
      <c r="AY108" s="13">
        <f t="shared" si="73"/>
        <v>43006.315293184307</v>
      </c>
      <c r="AZ108">
        <f t="shared" si="94"/>
        <v>391100383.52344435</v>
      </c>
      <c r="BA108" s="13">
        <f t="shared" si="74"/>
        <v>391100380.74850065</v>
      </c>
      <c r="BB108" s="37">
        <f t="shared" si="95"/>
        <v>112.48373176995881</v>
      </c>
      <c r="BC108" s="13">
        <f t="shared" si="75"/>
        <v>14971.909467399417</v>
      </c>
      <c r="BD108">
        <f t="shared" si="96"/>
        <v>253.72816070768914</v>
      </c>
      <c r="BE108" s="13">
        <f t="shared" si="76"/>
        <v>503.35057957927143</v>
      </c>
      <c r="BF108" s="13">
        <f t="shared" si="108"/>
        <v>112.84441182105685</v>
      </c>
      <c r="BG108" s="13">
        <f t="shared" si="77"/>
        <v>43006.315293184307</v>
      </c>
      <c r="BH108">
        <f t="shared" si="97"/>
        <v>518.56436741713526</v>
      </c>
      <c r="BI108" s="13">
        <f t="shared" si="78"/>
        <v>503.35057957927143</v>
      </c>
      <c r="BJ108" s="37">
        <f t="shared" si="98"/>
        <v>1.4141891326346072</v>
      </c>
      <c r="BK108" s="13">
        <f t="shared" si="79"/>
        <v>14971.909467399417</v>
      </c>
      <c r="BL108">
        <f t="shared" si="99"/>
        <v>142.65861807036495</v>
      </c>
      <c r="BM108" s="13">
        <f t="shared" si="80"/>
        <v>5.6772349545232395</v>
      </c>
      <c r="BN108" s="13">
        <f t="shared" si="109"/>
        <v>1.7748691837326502</v>
      </c>
      <c r="BO108" s="13">
        <f t="shared" si="81"/>
        <v>43006.315293184307</v>
      </c>
      <c r="BP108">
        <f t="shared" si="100"/>
        <v>407.49482477981104</v>
      </c>
      <c r="BQ108" s="13">
        <f t="shared" si="82"/>
        <v>5.6772349545232395</v>
      </c>
      <c r="BR108" s="37">
        <f t="shared" si="101"/>
        <v>185.3773921199064</v>
      </c>
      <c r="BS108" s="13">
        <f t="shared" si="83"/>
        <v>14971.909467399417</v>
      </c>
      <c r="BT108">
        <f t="shared" si="102"/>
        <v>326.62182105763674</v>
      </c>
      <c r="BU108" s="13">
        <f t="shared" si="84"/>
        <v>829.96785815000442</v>
      </c>
      <c r="BV108" s="13">
        <f t="shared" si="110"/>
        <v>185.73807217100443</v>
      </c>
      <c r="BW108" s="13">
        <f t="shared" si="85"/>
        <v>43006.315293184307</v>
      </c>
      <c r="BX108">
        <f t="shared" si="103"/>
        <v>591.45802776708274</v>
      </c>
      <c r="BY108" s="13">
        <f t="shared" si="86"/>
        <v>829.96785815000442</v>
      </c>
    </row>
    <row r="109" spans="29:77" x14ac:dyDescent="0.2">
      <c r="AC109">
        <v>107</v>
      </c>
      <c r="AD109" s="37">
        <f t="shared" si="87"/>
        <v>1960476164.8783431</v>
      </c>
      <c r="AE109" s="13">
        <f t="shared" si="63"/>
        <v>24953.182445665698</v>
      </c>
      <c r="AF109">
        <f t="shared" si="104"/>
        <v>1960476398.0856557</v>
      </c>
      <c r="AG109" s="13">
        <f t="shared" si="64"/>
        <v>1960477212.1249621</v>
      </c>
      <c r="AH109" s="13">
        <f t="shared" si="105"/>
        <v>1960476165.1409183</v>
      </c>
      <c r="AI109" s="13">
        <f t="shared" si="65"/>
        <v>43006.315293184307</v>
      </c>
      <c r="AJ109">
        <f t="shared" si="88"/>
        <v>1960476567.0690985</v>
      </c>
      <c r="AK109" s="13">
        <f t="shared" si="66"/>
        <v>1960477212.1249621</v>
      </c>
      <c r="AL109" s="37">
        <f t="shared" si="89"/>
        <v>628.20614018249455</v>
      </c>
      <c r="AM109" s="13">
        <f t="shared" si="67"/>
        <v>29943.818934798834</v>
      </c>
      <c r="AN109">
        <f t="shared" si="90"/>
        <v>908.05491527407241</v>
      </c>
      <c r="AO109" s="13">
        <f t="shared" si="68"/>
        <v>2813.5073827337451</v>
      </c>
      <c r="AP109" s="13">
        <f t="shared" si="106"/>
        <v>628.41966277274457</v>
      </c>
      <c r="AQ109" s="13">
        <f t="shared" si="69"/>
        <v>43006.315293184307</v>
      </c>
      <c r="AR109" s="13">
        <f t="shared" si="91"/>
        <v>1030.3478430828782</v>
      </c>
      <c r="AS109" s="38">
        <f t="shared" si="70"/>
        <v>2813.5073827337451</v>
      </c>
      <c r="AT109" s="37">
        <f t="shared" si="92"/>
        <v>391099977.39375615</v>
      </c>
      <c r="AU109" s="13">
        <f t="shared" si="71"/>
        <v>9981.2729782662791</v>
      </c>
      <c r="AV109">
        <f t="shared" si="93"/>
        <v>391100070.67668116</v>
      </c>
      <c r="AW109" s="13">
        <f t="shared" si="72"/>
        <v>391100380.74850065</v>
      </c>
      <c r="AX109" s="13">
        <f t="shared" si="107"/>
        <v>391099977.80348873</v>
      </c>
      <c r="AY109" s="13">
        <f t="shared" si="73"/>
        <v>43006.315293184307</v>
      </c>
      <c r="AZ109">
        <f t="shared" si="94"/>
        <v>391100379.73166907</v>
      </c>
      <c r="BA109" s="13">
        <f t="shared" si="74"/>
        <v>391100380.74850065</v>
      </c>
      <c r="BB109" s="37">
        <f t="shared" si="95"/>
        <v>112.48373176995881</v>
      </c>
      <c r="BC109" s="13">
        <f t="shared" si="75"/>
        <v>14971.909467399417</v>
      </c>
      <c r="BD109">
        <f t="shared" si="96"/>
        <v>252.40811931574774</v>
      </c>
      <c r="BE109" s="13">
        <f t="shared" si="76"/>
        <v>503.35057957927143</v>
      </c>
      <c r="BF109" s="13">
        <f t="shared" si="108"/>
        <v>112.84441182105685</v>
      </c>
      <c r="BG109" s="13">
        <f t="shared" si="77"/>
        <v>43006.315293184307</v>
      </c>
      <c r="BH109">
        <f t="shared" si="97"/>
        <v>514.77259213119055</v>
      </c>
      <c r="BI109" s="13">
        <f t="shared" si="78"/>
        <v>503.35057957927143</v>
      </c>
      <c r="BJ109" s="37">
        <f t="shared" si="98"/>
        <v>1.4141891326346072</v>
      </c>
      <c r="BK109" s="13">
        <f t="shared" si="79"/>
        <v>14971.909467399417</v>
      </c>
      <c r="BL109">
        <f t="shared" si="99"/>
        <v>141.33857667842355</v>
      </c>
      <c r="BM109" s="13">
        <f t="shared" si="80"/>
        <v>5.6772349545232395</v>
      </c>
      <c r="BN109" s="13">
        <f t="shared" si="109"/>
        <v>1.7748691837326502</v>
      </c>
      <c r="BO109" s="13">
        <f t="shared" si="81"/>
        <v>43006.315293184307</v>
      </c>
      <c r="BP109">
        <f t="shared" si="100"/>
        <v>403.70304949386639</v>
      </c>
      <c r="BQ109" s="13">
        <f t="shared" si="82"/>
        <v>5.6772349545232395</v>
      </c>
      <c r="BR109" s="37">
        <f t="shared" si="101"/>
        <v>185.3773921199064</v>
      </c>
      <c r="BS109" s="13">
        <f t="shared" si="83"/>
        <v>14971.909467399417</v>
      </c>
      <c r="BT109">
        <f t="shared" si="102"/>
        <v>325.30177966569534</v>
      </c>
      <c r="BU109" s="13">
        <f t="shared" si="84"/>
        <v>829.96785815000442</v>
      </c>
      <c r="BV109" s="13">
        <f t="shared" si="110"/>
        <v>185.73807217100443</v>
      </c>
      <c r="BW109" s="13">
        <f t="shared" si="85"/>
        <v>43006.315293184307</v>
      </c>
      <c r="BX109">
        <f t="shared" si="103"/>
        <v>587.66625248113814</v>
      </c>
      <c r="BY109" s="13">
        <f t="shared" si="86"/>
        <v>829.96785815000442</v>
      </c>
    </row>
    <row r="110" spans="29:77" x14ac:dyDescent="0.2">
      <c r="AC110">
        <v>108</v>
      </c>
      <c r="AD110" s="37">
        <f t="shared" si="87"/>
        <v>1960476164.8783431</v>
      </c>
      <c r="AE110" s="13">
        <f t="shared" si="63"/>
        <v>24953.182445665698</v>
      </c>
      <c r="AF110">
        <f t="shared" si="104"/>
        <v>1960476395.9263287</v>
      </c>
      <c r="AG110" s="13">
        <f t="shared" si="64"/>
        <v>1960477212.1249621</v>
      </c>
      <c r="AH110" s="13">
        <f t="shared" si="105"/>
        <v>1960476165.1409183</v>
      </c>
      <c r="AI110" s="13">
        <f t="shared" si="65"/>
        <v>43006.315293184307</v>
      </c>
      <c r="AJ110">
        <f t="shared" si="88"/>
        <v>1960476563.3475413</v>
      </c>
      <c r="AK110" s="13">
        <f t="shared" si="66"/>
        <v>1960477212.1249621</v>
      </c>
      <c r="AL110" s="37">
        <f t="shared" si="89"/>
        <v>628.20614018249455</v>
      </c>
      <c r="AM110" s="13">
        <f t="shared" si="67"/>
        <v>29943.818934798834</v>
      </c>
      <c r="AN110">
        <f t="shared" si="90"/>
        <v>905.46372291211333</v>
      </c>
      <c r="AO110" s="13">
        <f t="shared" si="68"/>
        <v>2813.5073827337451</v>
      </c>
      <c r="AP110" s="13">
        <f t="shared" si="106"/>
        <v>628.41966277274457</v>
      </c>
      <c r="AQ110" s="13">
        <f t="shared" si="69"/>
        <v>43006.315293184307</v>
      </c>
      <c r="AR110" s="13">
        <f t="shared" si="91"/>
        <v>1026.6262858577845</v>
      </c>
      <c r="AS110" s="38">
        <f t="shared" si="70"/>
        <v>2813.5073827337451</v>
      </c>
      <c r="AT110" s="37">
        <f t="shared" si="92"/>
        <v>391099977.39375615</v>
      </c>
      <c r="AU110" s="13">
        <f t="shared" si="71"/>
        <v>9981.2729782662791</v>
      </c>
      <c r="AV110">
        <f t="shared" si="93"/>
        <v>391100069.81295037</v>
      </c>
      <c r="AW110" s="13">
        <f t="shared" si="72"/>
        <v>391100380.74850065</v>
      </c>
      <c r="AX110" s="13">
        <f t="shared" si="107"/>
        <v>391099977.80348873</v>
      </c>
      <c r="AY110" s="13">
        <f t="shared" si="73"/>
        <v>43006.315293184307</v>
      </c>
      <c r="AZ110">
        <f t="shared" si="94"/>
        <v>391100376.01011181</v>
      </c>
      <c r="BA110" s="13">
        <f t="shared" si="74"/>
        <v>391100380.74850065</v>
      </c>
      <c r="BB110" s="37">
        <f t="shared" si="95"/>
        <v>112.48373176995881</v>
      </c>
      <c r="BC110" s="13">
        <f t="shared" si="75"/>
        <v>14971.909467399417</v>
      </c>
      <c r="BD110">
        <f t="shared" si="96"/>
        <v>251.11252313476822</v>
      </c>
      <c r="BE110" s="13">
        <f t="shared" si="76"/>
        <v>503.35057957927143</v>
      </c>
      <c r="BF110" s="13">
        <f t="shared" si="108"/>
        <v>112.84441182105685</v>
      </c>
      <c r="BG110" s="13">
        <f t="shared" si="77"/>
        <v>43006.315293184307</v>
      </c>
      <c r="BH110">
        <f t="shared" si="97"/>
        <v>511.05103490609673</v>
      </c>
      <c r="BI110" s="13">
        <f t="shared" si="78"/>
        <v>503.35057957927143</v>
      </c>
      <c r="BJ110" s="37">
        <f t="shared" si="98"/>
        <v>1.4141891326346072</v>
      </c>
      <c r="BK110" s="13">
        <f t="shared" si="79"/>
        <v>14971.909467399417</v>
      </c>
      <c r="BL110">
        <f t="shared" si="99"/>
        <v>140.04298049744403</v>
      </c>
      <c r="BM110" s="13">
        <f t="shared" si="80"/>
        <v>5.6772349545232395</v>
      </c>
      <c r="BN110" s="13">
        <f t="shared" si="109"/>
        <v>1.7748691837326502</v>
      </c>
      <c r="BO110" s="13">
        <f t="shared" si="81"/>
        <v>43006.315293184307</v>
      </c>
      <c r="BP110">
        <f t="shared" si="100"/>
        <v>399.98149226877257</v>
      </c>
      <c r="BQ110" s="13">
        <f t="shared" si="82"/>
        <v>5.6772349545232395</v>
      </c>
      <c r="BR110" s="37">
        <f t="shared" si="101"/>
        <v>185.3773921199064</v>
      </c>
      <c r="BS110" s="13">
        <f t="shared" si="83"/>
        <v>14971.909467399417</v>
      </c>
      <c r="BT110">
        <f t="shared" si="102"/>
        <v>324.00618348471585</v>
      </c>
      <c r="BU110" s="13">
        <f t="shared" si="84"/>
        <v>829.96785815000442</v>
      </c>
      <c r="BV110" s="13">
        <f t="shared" si="110"/>
        <v>185.73807217100443</v>
      </c>
      <c r="BW110" s="13">
        <f t="shared" si="85"/>
        <v>43006.315293184307</v>
      </c>
      <c r="BX110">
        <f t="shared" si="103"/>
        <v>583.94469525604427</v>
      </c>
      <c r="BY110" s="13">
        <f t="shared" si="86"/>
        <v>829.96785815000442</v>
      </c>
    </row>
    <row r="111" spans="29:77" x14ac:dyDescent="0.2">
      <c r="AC111">
        <v>109</v>
      </c>
      <c r="AD111" s="37">
        <f t="shared" si="87"/>
        <v>1960476164.8783431</v>
      </c>
      <c r="AE111" s="13">
        <f t="shared" si="63"/>
        <v>24953.182445665698</v>
      </c>
      <c r="AF111">
        <f t="shared" si="104"/>
        <v>1960476393.8066225</v>
      </c>
      <c r="AG111" s="13">
        <f t="shared" si="64"/>
        <v>1960477212.1249621</v>
      </c>
      <c r="AH111" s="13">
        <f t="shared" si="105"/>
        <v>1960476165.1409183</v>
      </c>
      <c r="AI111" s="13">
        <f t="shared" si="65"/>
        <v>43006.315293184307</v>
      </c>
      <c r="AJ111">
        <f t="shared" si="88"/>
        <v>1960476559.6942697</v>
      </c>
      <c r="AK111" s="13">
        <f t="shared" si="66"/>
        <v>1960477212.1249621</v>
      </c>
      <c r="AL111" s="37">
        <f t="shared" si="89"/>
        <v>628.20614018249455</v>
      </c>
      <c r="AM111" s="13">
        <f t="shared" si="67"/>
        <v>29943.818934798834</v>
      </c>
      <c r="AN111">
        <f t="shared" si="90"/>
        <v>902.9200753641353</v>
      </c>
      <c r="AO111" s="13">
        <f t="shared" si="68"/>
        <v>2813.5073827337451</v>
      </c>
      <c r="AP111" s="13">
        <f t="shared" si="106"/>
        <v>628.41966277274457</v>
      </c>
      <c r="AQ111" s="13">
        <f t="shared" si="69"/>
        <v>43006.315293184307</v>
      </c>
      <c r="AR111" s="13">
        <f t="shared" si="91"/>
        <v>1022.9730140863621</v>
      </c>
      <c r="AS111" s="38">
        <f t="shared" si="70"/>
        <v>2813.5073827337451</v>
      </c>
      <c r="AT111" s="37">
        <f t="shared" si="92"/>
        <v>391099977.39375615</v>
      </c>
      <c r="AU111" s="13">
        <f t="shared" si="71"/>
        <v>9981.2729782662791</v>
      </c>
      <c r="AV111">
        <f t="shared" si="93"/>
        <v>391100068.96506786</v>
      </c>
      <c r="AW111" s="13">
        <f t="shared" si="72"/>
        <v>391100380.74850065</v>
      </c>
      <c r="AX111" s="13">
        <f t="shared" si="107"/>
        <v>391099977.80348873</v>
      </c>
      <c r="AY111" s="13">
        <f t="shared" si="73"/>
        <v>43006.315293184307</v>
      </c>
      <c r="AZ111">
        <f t="shared" si="94"/>
        <v>391100372.35684007</v>
      </c>
      <c r="BA111" s="13">
        <f t="shared" si="74"/>
        <v>391100380.74850065</v>
      </c>
      <c r="BB111" s="37">
        <f t="shared" si="95"/>
        <v>112.48373176995881</v>
      </c>
      <c r="BC111" s="13">
        <f t="shared" si="75"/>
        <v>14971.909467399417</v>
      </c>
      <c r="BD111">
        <f t="shared" si="96"/>
        <v>249.84069936077915</v>
      </c>
      <c r="BE111" s="13">
        <f t="shared" si="76"/>
        <v>503.35057957927143</v>
      </c>
      <c r="BF111" s="13">
        <f t="shared" si="108"/>
        <v>112.84441182105685</v>
      </c>
      <c r="BG111" s="13">
        <f t="shared" si="77"/>
        <v>43006.315293184307</v>
      </c>
      <c r="BH111">
        <f t="shared" si="97"/>
        <v>507.39776313467434</v>
      </c>
      <c r="BI111" s="13">
        <f t="shared" si="78"/>
        <v>503.35057957927143</v>
      </c>
      <c r="BJ111" s="37">
        <f t="shared" si="98"/>
        <v>1.4141891326346072</v>
      </c>
      <c r="BK111" s="13">
        <f t="shared" si="79"/>
        <v>14971.909467399417</v>
      </c>
      <c r="BL111">
        <f t="shared" si="99"/>
        <v>138.77115672345496</v>
      </c>
      <c r="BM111" s="13">
        <f t="shared" si="80"/>
        <v>5.6772349545232395</v>
      </c>
      <c r="BN111" s="13">
        <f t="shared" si="109"/>
        <v>1.7748691837326502</v>
      </c>
      <c r="BO111" s="13">
        <f t="shared" si="81"/>
        <v>43006.315293184307</v>
      </c>
      <c r="BP111">
        <f t="shared" si="100"/>
        <v>396.32822049735017</v>
      </c>
      <c r="BQ111" s="13">
        <f t="shared" si="82"/>
        <v>5.6772349545232395</v>
      </c>
      <c r="BR111" s="37">
        <f t="shared" si="101"/>
        <v>185.3773921199064</v>
      </c>
      <c r="BS111" s="13">
        <f t="shared" si="83"/>
        <v>14971.909467399417</v>
      </c>
      <c r="BT111">
        <f t="shared" si="102"/>
        <v>322.73435971072672</v>
      </c>
      <c r="BU111" s="13">
        <f t="shared" si="84"/>
        <v>829.96785815000442</v>
      </c>
      <c r="BV111" s="13">
        <f t="shared" si="110"/>
        <v>185.73807217100443</v>
      </c>
      <c r="BW111" s="13">
        <f t="shared" si="85"/>
        <v>43006.315293184307</v>
      </c>
      <c r="BX111">
        <f t="shared" si="103"/>
        <v>580.29142348462187</v>
      </c>
      <c r="BY111" s="13">
        <f t="shared" si="86"/>
        <v>829.96785815000442</v>
      </c>
    </row>
    <row r="112" spans="29:77" x14ac:dyDescent="0.2">
      <c r="AC112">
        <v>110</v>
      </c>
      <c r="AD112" s="37">
        <f t="shared" si="87"/>
        <v>1960476164.8783431</v>
      </c>
      <c r="AE112" s="13">
        <f t="shared" si="63"/>
        <v>24953.182445665698</v>
      </c>
      <c r="AF112">
        <f t="shared" si="104"/>
        <v>1960476391.7254562</v>
      </c>
      <c r="AG112" s="13">
        <f t="shared" si="64"/>
        <v>1960477212.1249621</v>
      </c>
      <c r="AH112" s="13">
        <f t="shared" si="105"/>
        <v>1960476165.1409183</v>
      </c>
      <c r="AI112" s="13">
        <f t="shared" si="65"/>
        <v>43006.315293184307</v>
      </c>
      <c r="AJ112">
        <f t="shared" si="88"/>
        <v>1960476556.1074209</v>
      </c>
      <c r="AK112" s="13">
        <f t="shared" si="66"/>
        <v>1960477212.1249621</v>
      </c>
      <c r="AL112" s="37">
        <f t="shared" si="89"/>
        <v>628.20614018249455</v>
      </c>
      <c r="AM112" s="13">
        <f t="shared" si="67"/>
        <v>29943.818934798834</v>
      </c>
      <c r="AN112">
        <f t="shared" si="90"/>
        <v>900.42267595339308</v>
      </c>
      <c r="AO112" s="13">
        <f t="shared" si="68"/>
        <v>2813.5073827337451</v>
      </c>
      <c r="AP112" s="13">
        <f t="shared" si="106"/>
        <v>628.41966277274457</v>
      </c>
      <c r="AQ112" s="13">
        <f t="shared" si="69"/>
        <v>43006.315293184307</v>
      </c>
      <c r="AR112" s="13">
        <f t="shared" si="91"/>
        <v>1019.3861654380564</v>
      </c>
      <c r="AS112" s="38">
        <f t="shared" si="70"/>
        <v>2813.5073827337451</v>
      </c>
      <c r="AT112" s="37">
        <f t="shared" si="92"/>
        <v>391099977.39375615</v>
      </c>
      <c r="AU112" s="13">
        <f t="shared" si="71"/>
        <v>9981.2729782662791</v>
      </c>
      <c r="AV112">
        <f t="shared" si="93"/>
        <v>391100068.13260138</v>
      </c>
      <c r="AW112" s="13">
        <f t="shared" si="72"/>
        <v>391100380.74850065</v>
      </c>
      <c r="AX112" s="13">
        <f t="shared" si="107"/>
        <v>391099977.80348873</v>
      </c>
      <c r="AY112" s="13">
        <f t="shared" si="73"/>
        <v>43006.315293184307</v>
      </c>
      <c r="AZ112">
        <f t="shared" si="94"/>
        <v>391100368.7699914</v>
      </c>
      <c r="BA112" s="13">
        <f t="shared" si="74"/>
        <v>391100380.74850065</v>
      </c>
      <c r="BB112" s="37">
        <f t="shared" si="95"/>
        <v>112.48373176995881</v>
      </c>
      <c r="BC112" s="13">
        <f t="shared" si="75"/>
        <v>14971.909467399417</v>
      </c>
      <c r="BD112">
        <f t="shared" si="96"/>
        <v>248.59199965540805</v>
      </c>
      <c r="BE112" s="13">
        <f t="shared" si="76"/>
        <v>503.35057957927143</v>
      </c>
      <c r="BF112" s="13">
        <f t="shared" si="108"/>
        <v>112.84441182105685</v>
      </c>
      <c r="BG112" s="13">
        <f t="shared" si="77"/>
        <v>43006.315293184307</v>
      </c>
      <c r="BH112">
        <f t="shared" si="97"/>
        <v>503.81091448636874</v>
      </c>
      <c r="BI112" s="13">
        <f t="shared" si="78"/>
        <v>503.35057957927143</v>
      </c>
      <c r="BJ112" s="37">
        <f t="shared" si="98"/>
        <v>1.4141891326346072</v>
      </c>
      <c r="BK112" s="13">
        <f t="shared" si="79"/>
        <v>14971.909467399417</v>
      </c>
      <c r="BL112">
        <f t="shared" si="99"/>
        <v>137.52245701808386</v>
      </c>
      <c r="BM112" s="13">
        <f t="shared" si="80"/>
        <v>5.6772349545232395</v>
      </c>
      <c r="BN112" s="13">
        <f t="shared" si="109"/>
        <v>1.7748691837326502</v>
      </c>
      <c r="BO112" s="13">
        <f t="shared" si="81"/>
        <v>43006.315293184307</v>
      </c>
      <c r="BP112">
        <f t="shared" si="100"/>
        <v>392.74137184904458</v>
      </c>
      <c r="BQ112" s="13">
        <f t="shared" si="82"/>
        <v>5.6772349545232395</v>
      </c>
      <c r="BR112" s="37">
        <f t="shared" si="101"/>
        <v>185.3773921199064</v>
      </c>
      <c r="BS112" s="13">
        <f t="shared" si="83"/>
        <v>14971.909467399417</v>
      </c>
      <c r="BT112">
        <f t="shared" si="102"/>
        <v>321.48566000535561</v>
      </c>
      <c r="BU112" s="13">
        <f t="shared" si="84"/>
        <v>829.96785815000442</v>
      </c>
      <c r="BV112" s="13">
        <f t="shared" si="110"/>
        <v>185.73807217100443</v>
      </c>
      <c r="BW112" s="13">
        <f t="shared" si="85"/>
        <v>43006.315293184307</v>
      </c>
      <c r="BX112">
        <f t="shared" si="103"/>
        <v>576.7045748363164</v>
      </c>
      <c r="BY112" s="13">
        <f t="shared" si="86"/>
        <v>829.96785815000442</v>
      </c>
    </row>
    <row r="113" spans="29:77" x14ac:dyDescent="0.2">
      <c r="AC113">
        <v>111</v>
      </c>
      <c r="AD113" s="37">
        <f t="shared" si="87"/>
        <v>1960476164.8783431</v>
      </c>
      <c r="AE113" s="13">
        <f t="shared" si="63"/>
        <v>24953.182445665698</v>
      </c>
      <c r="AF113">
        <f t="shared" si="104"/>
        <v>1960476389.6817884</v>
      </c>
      <c r="AG113" s="13">
        <f t="shared" si="64"/>
        <v>1960477212.1249621</v>
      </c>
      <c r="AH113" s="13">
        <f t="shared" si="105"/>
        <v>1960476165.1409183</v>
      </c>
      <c r="AI113" s="13">
        <f t="shared" si="65"/>
        <v>43006.315293184307</v>
      </c>
      <c r="AJ113">
        <f t="shared" si="88"/>
        <v>1960476552.5852001</v>
      </c>
      <c r="AK113" s="13">
        <f t="shared" si="66"/>
        <v>1960477212.1249621</v>
      </c>
      <c r="AL113" s="37">
        <f t="shared" si="89"/>
        <v>628.20614018249455</v>
      </c>
      <c r="AM113" s="13">
        <f t="shared" si="67"/>
        <v>29943.818934798834</v>
      </c>
      <c r="AN113">
        <f t="shared" si="90"/>
        <v>897.97027473023172</v>
      </c>
      <c r="AO113" s="13">
        <f t="shared" si="68"/>
        <v>2813.5073827337451</v>
      </c>
      <c r="AP113" s="13">
        <f t="shared" si="106"/>
        <v>628.41966277274457</v>
      </c>
      <c r="AQ113" s="13">
        <f t="shared" si="69"/>
        <v>43006.315293184307</v>
      </c>
      <c r="AR113" s="13">
        <f t="shared" si="91"/>
        <v>1015.8639446933239</v>
      </c>
      <c r="AS113" s="38">
        <f t="shared" si="70"/>
        <v>2813.5073827337451</v>
      </c>
      <c r="AT113" s="37">
        <f t="shared" si="92"/>
        <v>391099977.39375615</v>
      </c>
      <c r="AU113" s="13">
        <f t="shared" si="71"/>
        <v>9981.2729782662791</v>
      </c>
      <c r="AV113">
        <f t="shared" si="93"/>
        <v>391100067.31513435</v>
      </c>
      <c r="AW113" s="13">
        <f t="shared" si="72"/>
        <v>391100380.74850065</v>
      </c>
      <c r="AX113" s="13">
        <f t="shared" si="107"/>
        <v>391099977.80348873</v>
      </c>
      <c r="AY113" s="13">
        <f t="shared" si="73"/>
        <v>43006.315293184307</v>
      </c>
      <c r="AZ113">
        <f t="shared" si="94"/>
        <v>391100365.24777067</v>
      </c>
      <c r="BA113" s="13">
        <f t="shared" si="74"/>
        <v>391100380.74850065</v>
      </c>
      <c r="BB113" s="37">
        <f t="shared" si="95"/>
        <v>112.48373176995881</v>
      </c>
      <c r="BC113" s="13">
        <f t="shared" si="75"/>
        <v>14971.909467399417</v>
      </c>
      <c r="BD113">
        <f t="shared" si="96"/>
        <v>247.36579904382742</v>
      </c>
      <c r="BE113" s="13">
        <f t="shared" si="76"/>
        <v>503.35057957927143</v>
      </c>
      <c r="BF113" s="13">
        <f t="shared" si="108"/>
        <v>112.84441182105685</v>
      </c>
      <c r="BG113" s="13">
        <f t="shared" si="77"/>
        <v>43006.315293184307</v>
      </c>
      <c r="BH113">
        <f t="shared" si="97"/>
        <v>500.28869374163617</v>
      </c>
      <c r="BI113" s="13">
        <f t="shared" si="78"/>
        <v>503.35057957927143</v>
      </c>
      <c r="BJ113" s="37">
        <f t="shared" si="98"/>
        <v>1.4141891326346072</v>
      </c>
      <c r="BK113" s="13">
        <f t="shared" si="79"/>
        <v>14971.909467399417</v>
      </c>
      <c r="BL113">
        <f t="shared" si="99"/>
        <v>136.29625640650323</v>
      </c>
      <c r="BM113" s="13">
        <f t="shared" si="80"/>
        <v>5.6772349545232395</v>
      </c>
      <c r="BN113" s="13">
        <f t="shared" si="109"/>
        <v>1.7748691837326502</v>
      </c>
      <c r="BO113" s="13">
        <f t="shared" si="81"/>
        <v>43006.315293184307</v>
      </c>
      <c r="BP113">
        <f t="shared" si="100"/>
        <v>389.219151104312</v>
      </c>
      <c r="BQ113" s="13">
        <f t="shared" si="82"/>
        <v>5.6772349545232395</v>
      </c>
      <c r="BR113" s="37">
        <f t="shared" si="101"/>
        <v>185.3773921199064</v>
      </c>
      <c r="BS113" s="13">
        <f t="shared" si="83"/>
        <v>14971.909467399417</v>
      </c>
      <c r="BT113">
        <f t="shared" si="102"/>
        <v>320.25945939377505</v>
      </c>
      <c r="BU113" s="13">
        <f t="shared" si="84"/>
        <v>829.96785815000442</v>
      </c>
      <c r="BV113" s="13">
        <f t="shared" si="110"/>
        <v>185.73807217100443</v>
      </c>
      <c r="BW113" s="13">
        <f t="shared" si="85"/>
        <v>43006.315293184307</v>
      </c>
      <c r="BX113">
        <f t="shared" si="103"/>
        <v>573.18235409158376</v>
      </c>
      <c r="BY113" s="13">
        <f t="shared" si="86"/>
        <v>829.96785815000442</v>
      </c>
    </row>
    <row r="114" spans="29:77" x14ac:dyDescent="0.2">
      <c r="AC114">
        <v>112</v>
      </c>
      <c r="AD114" s="37">
        <f t="shared" si="87"/>
        <v>1960476164.8783431</v>
      </c>
      <c r="AE114" s="13">
        <f t="shared" si="63"/>
        <v>24953.182445665698</v>
      </c>
      <c r="AF114">
        <f t="shared" si="104"/>
        <v>1960476387.6746149</v>
      </c>
      <c r="AG114" s="13">
        <f t="shared" si="64"/>
        <v>1960477212.1249621</v>
      </c>
      <c r="AH114" s="13">
        <f t="shared" si="105"/>
        <v>1960476165.1409183</v>
      </c>
      <c r="AI114" s="13">
        <f t="shared" si="65"/>
        <v>43006.315293184307</v>
      </c>
      <c r="AJ114">
        <f t="shared" si="88"/>
        <v>1960476549.1258762</v>
      </c>
      <c r="AK114" s="13">
        <f t="shared" si="66"/>
        <v>1960477212.1249621</v>
      </c>
      <c r="AL114" s="37">
        <f t="shared" si="89"/>
        <v>628.20614018249455</v>
      </c>
      <c r="AM114" s="13">
        <f t="shared" si="67"/>
        <v>29943.818934798834</v>
      </c>
      <c r="AN114">
        <f t="shared" si="90"/>
        <v>895.56166638605555</v>
      </c>
      <c r="AO114" s="13">
        <f t="shared" si="68"/>
        <v>2813.5073827337451</v>
      </c>
      <c r="AP114" s="13">
        <f t="shared" si="106"/>
        <v>628.41966277274457</v>
      </c>
      <c r="AQ114" s="13">
        <f t="shared" si="69"/>
        <v>43006.315293184307</v>
      </c>
      <c r="AR114" s="13">
        <f t="shared" si="91"/>
        <v>1012.4046207476044</v>
      </c>
      <c r="AS114" s="38">
        <f t="shared" si="70"/>
        <v>2813.5073827337451</v>
      </c>
      <c r="AT114" s="37">
        <f t="shared" si="92"/>
        <v>391099977.39375615</v>
      </c>
      <c r="AU114" s="13">
        <f t="shared" si="71"/>
        <v>9981.2729782662791</v>
      </c>
      <c r="AV114">
        <f t="shared" si="93"/>
        <v>391100066.51226491</v>
      </c>
      <c r="AW114" s="13">
        <f t="shared" si="72"/>
        <v>391100380.74850065</v>
      </c>
      <c r="AX114" s="13">
        <f t="shared" si="107"/>
        <v>391099977.80348873</v>
      </c>
      <c r="AY114" s="13">
        <f t="shared" si="73"/>
        <v>43006.315293184307</v>
      </c>
      <c r="AZ114">
        <f t="shared" si="94"/>
        <v>391100361.78844672</v>
      </c>
      <c r="BA114" s="13">
        <f t="shared" si="74"/>
        <v>391100380.74850065</v>
      </c>
      <c r="BB114" s="37">
        <f t="shared" si="95"/>
        <v>112.48373176995881</v>
      </c>
      <c r="BC114" s="13">
        <f t="shared" si="75"/>
        <v>14971.909467399417</v>
      </c>
      <c r="BD114">
        <f t="shared" si="96"/>
        <v>246.16149487173931</v>
      </c>
      <c r="BE114" s="13">
        <f t="shared" si="76"/>
        <v>503.35057957927143</v>
      </c>
      <c r="BF114" s="13">
        <f t="shared" si="108"/>
        <v>112.84441182105685</v>
      </c>
      <c r="BG114" s="13">
        <f t="shared" si="77"/>
        <v>43006.315293184307</v>
      </c>
      <c r="BH114">
        <f t="shared" si="97"/>
        <v>496.8293697959167</v>
      </c>
      <c r="BI114" s="13">
        <f t="shared" si="78"/>
        <v>503.35057957927143</v>
      </c>
      <c r="BJ114" s="37">
        <f t="shared" si="98"/>
        <v>1.4141891326346072</v>
      </c>
      <c r="BK114" s="13">
        <f t="shared" si="79"/>
        <v>14971.909467399417</v>
      </c>
      <c r="BL114">
        <f t="shared" si="99"/>
        <v>135.09195223441512</v>
      </c>
      <c r="BM114" s="13">
        <f t="shared" si="80"/>
        <v>5.6772349545232395</v>
      </c>
      <c r="BN114" s="13">
        <f t="shared" si="109"/>
        <v>1.7748691837326502</v>
      </c>
      <c r="BO114" s="13">
        <f t="shared" si="81"/>
        <v>43006.315293184307</v>
      </c>
      <c r="BP114">
        <f t="shared" si="100"/>
        <v>385.75982715859254</v>
      </c>
      <c r="BQ114" s="13">
        <f t="shared" si="82"/>
        <v>5.6772349545232395</v>
      </c>
      <c r="BR114" s="37">
        <f t="shared" si="101"/>
        <v>185.3773921199064</v>
      </c>
      <c r="BS114" s="13">
        <f t="shared" si="83"/>
        <v>14971.909467399417</v>
      </c>
      <c r="BT114">
        <f t="shared" si="102"/>
        <v>319.0551552216869</v>
      </c>
      <c r="BU114" s="13">
        <f t="shared" si="84"/>
        <v>829.96785815000442</v>
      </c>
      <c r="BV114" s="13">
        <f t="shared" si="110"/>
        <v>185.73807217100443</v>
      </c>
      <c r="BW114" s="13">
        <f t="shared" si="85"/>
        <v>43006.315293184307</v>
      </c>
      <c r="BX114">
        <f t="shared" si="103"/>
        <v>569.7230301458643</v>
      </c>
      <c r="BY114" s="13">
        <f t="shared" si="86"/>
        <v>829.96785815000442</v>
      </c>
    </row>
    <row r="115" spans="29:77" x14ac:dyDescent="0.2">
      <c r="AC115">
        <v>113</v>
      </c>
      <c r="AD115" s="37">
        <f t="shared" si="87"/>
        <v>1960476164.8783431</v>
      </c>
      <c r="AE115" s="13">
        <f t="shared" si="63"/>
        <v>24953.182445665698</v>
      </c>
      <c r="AF115">
        <f t="shared" si="104"/>
        <v>1960476385.7029665</v>
      </c>
      <c r="AG115" s="13">
        <f t="shared" si="64"/>
        <v>1960477212.1249621</v>
      </c>
      <c r="AH115" s="13">
        <f t="shared" si="105"/>
        <v>1960476165.1409183</v>
      </c>
      <c r="AI115" s="13">
        <f t="shared" si="65"/>
        <v>43006.315293184307</v>
      </c>
      <c r="AJ115">
        <f t="shared" si="88"/>
        <v>1960476545.7277792</v>
      </c>
      <c r="AK115" s="13">
        <f t="shared" si="66"/>
        <v>1960477212.1249621</v>
      </c>
      <c r="AL115" s="37">
        <f t="shared" si="89"/>
        <v>628.20614018249455</v>
      </c>
      <c r="AM115" s="13">
        <f t="shared" si="67"/>
        <v>29943.818934798834</v>
      </c>
      <c r="AN115">
        <f t="shared" si="90"/>
        <v>893.19568827805938</v>
      </c>
      <c r="AO115" s="13">
        <f t="shared" si="68"/>
        <v>2813.5073827337451</v>
      </c>
      <c r="AP115" s="13">
        <f t="shared" si="106"/>
        <v>628.41966277274457</v>
      </c>
      <c r="AQ115" s="13">
        <f t="shared" si="69"/>
        <v>43006.315293184307</v>
      </c>
      <c r="AR115" s="13">
        <f t="shared" si="91"/>
        <v>1009.0065237743756</v>
      </c>
      <c r="AS115" s="38">
        <f t="shared" si="70"/>
        <v>2813.5073827337451</v>
      </c>
      <c r="AT115" s="37">
        <f t="shared" si="92"/>
        <v>391099977.39375615</v>
      </c>
      <c r="AU115" s="13">
        <f t="shared" si="71"/>
        <v>9981.2729782662791</v>
      </c>
      <c r="AV115">
        <f t="shared" si="93"/>
        <v>391100065.72360551</v>
      </c>
      <c r="AW115" s="13">
        <f t="shared" si="72"/>
        <v>391100380.74850065</v>
      </c>
      <c r="AX115" s="13">
        <f t="shared" si="107"/>
        <v>391099977.80348873</v>
      </c>
      <c r="AY115" s="13">
        <f t="shared" si="73"/>
        <v>43006.315293184307</v>
      </c>
      <c r="AZ115">
        <f t="shared" si="94"/>
        <v>391100358.39034975</v>
      </c>
      <c r="BA115" s="13">
        <f t="shared" si="74"/>
        <v>391100380.74850065</v>
      </c>
      <c r="BB115" s="37">
        <f t="shared" si="95"/>
        <v>112.48373176995881</v>
      </c>
      <c r="BC115" s="13">
        <f t="shared" si="75"/>
        <v>14971.909467399417</v>
      </c>
      <c r="BD115">
        <f t="shared" si="96"/>
        <v>244.97850581774125</v>
      </c>
      <c r="BE115" s="13">
        <f t="shared" si="76"/>
        <v>503.35057957927143</v>
      </c>
      <c r="BF115" s="13">
        <f t="shared" si="108"/>
        <v>112.84441182105685</v>
      </c>
      <c r="BG115" s="13">
        <f t="shared" si="77"/>
        <v>43006.315293184307</v>
      </c>
      <c r="BH115">
        <f t="shared" si="97"/>
        <v>493.43127282268784</v>
      </c>
      <c r="BI115" s="13">
        <f t="shared" si="78"/>
        <v>503.35057957927143</v>
      </c>
      <c r="BJ115" s="37">
        <f t="shared" si="98"/>
        <v>1.4141891326346072</v>
      </c>
      <c r="BK115" s="13">
        <f t="shared" si="79"/>
        <v>14971.909467399417</v>
      </c>
      <c r="BL115">
        <f t="shared" si="99"/>
        <v>133.90896318041706</v>
      </c>
      <c r="BM115" s="13">
        <f t="shared" si="80"/>
        <v>5.6772349545232395</v>
      </c>
      <c r="BN115" s="13">
        <f t="shared" si="109"/>
        <v>1.7748691837326502</v>
      </c>
      <c r="BO115" s="13">
        <f t="shared" si="81"/>
        <v>43006.315293184307</v>
      </c>
      <c r="BP115">
        <f t="shared" si="100"/>
        <v>382.36173018536368</v>
      </c>
      <c r="BQ115" s="13">
        <f t="shared" si="82"/>
        <v>5.6772349545232395</v>
      </c>
      <c r="BR115" s="37">
        <f t="shared" si="101"/>
        <v>185.3773921199064</v>
      </c>
      <c r="BS115" s="13">
        <f t="shared" si="83"/>
        <v>14971.909467399417</v>
      </c>
      <c r="BT115">
        <f t="shared" si="102"/>
        <v>317.87216616768887</v>
      </c>
      <c r="BU115" s="13">
        <f t="shared" si="84"/>
        <v>829.96785815000442</v>
      </c>
      <c r="BV115" s="13">
        <f t="shared" si="110"/>
        <v>185.73807217100443</v>
      </c>
      <c r="BW115" s="13">
        <f t="shared" si="85"/>
        <v>43006.315293184307</v>
      </c>
      <c r="BX115">
        <f t="shared" si="103"/>
        <v>566.32493317263538</v>
      </c>
      <c r="BY115" s="13">
        <f t="shared" si="86"/>
        <v>829.96785815000442</v>
      </c>
    </row>
    <row r="116" spans="29:77" x14ac:dyDescent="0.2">
      <c r="AC116">
        <v>114</v>
      </c>
      <c r="AD116" s="37">
        <f t="shared" si="87"/>
        <v>1960476164.8783431</v>
      </c>
      <c r="AE116" s="13">
        <f t="shared" si="63"/>
        <v>24953.182445665698</v>
      </c>
      <c r="AF116">
        <f t="shared" si="104"/>
        <v>1960476383.7659085</v>
      </c>
      <c r="AG116" s="13">
        <f t="shared" si="64"/>
        <v>1960477212.1249621</v>
      </c>
      <c r="AH116" s="13">
        <f t="shared" si="105"/>
        <v>1960476165.1409183</v>
      </c>
      <c r="AI116" s="13">
        <f t="shared" si="65"/>
        <v>43006.315293184307</v>
      </c>
      <c r="AJ116">
        <f t="shared" si="88"/>
        <v>1960476542.389298</v>
      </c>
      <c r="AK116" s="13">
        <f t="shared" si="66"/>
        <v>1960477212.1249621</v>
      </c>
      <c r="AL116" s="37">
        <f t="shared" si="89"/>
        <v>628.20614018249455</v>
      </c>
      <c r="AM116" s="13">
        <f t="shared" si="67"/>
        <v>29943.818934798834</v>
      </c>
      <c r="AN116">
        <f t="shared" si="90"/>
        <v>890.87121855792293</v>
      </c>
      <c r="AO116" s="13">
        <f t="shared" si="68"/>
        <v>2813.5073827337451</v>
      </c>
      <c r="AP116" s="13">
        <f t="shared" si="106"/>
        <v>628.41966277274457</v>
      </c>
      <c r="AQ116" s="13">
        <f t="shared" si="69"/>
        <v>43006.315293184307</v>
      </c>
      <c r="AR116" s="13">
        <f t="shared" si="91"/>
        <v>1005.6680425375191</v>
      </c>
      <c r="AS116" s="38">
        <f t="shared" si="70"/>
        <v>2813.5073827337451</v>
      </c>
      <c r="AT116" s="37">
        <f t="shared" si="92"/>
        <v>391099977.39375615</v>
      </c>
      <c r="AU116" s="13">
        <f t="shared" si="71"/>
        <v>9981.2729782662791</v>
      </c>
      <c r="AV116">
        <f t="shared" si="93"/>
        <v>391100064.94878227</v>
      </c>
      <c r="AW116" s="13">
        <f t="shared" si="72"/>
        <v>391100380.74850065</v>
      </c>
      <c r="AX116" s="13">
        <f t="shared" si="107"/>
        <v>391099977.80348873</v>
      </c>
      <c r="AY116" s="13">
        <f t="shared" si="73"/>
        <v>43006.315293184307</v>
      </c>
      <c r="AZ116">
        <f t="shared" si="94"/>
        <v>391100355.0518685</v>
      </c>
      <c r="BA116" s="13">
        <f t="shared" si="74"/>
        <v>391100380.74850065</v>
      </c>
      <c r="BB116" s="37">
        <f t="shared" si="95"/>
        <v>112.48373176995881</v>
      </c>
      <c r="BC116" s="13">
        <f t="shared" si="75"/>
        <v>14971.909467399417</v>
      </c>
      <c r="BD116">
        <f t="shared" si="96"/>
        <v>243.816270957673</v>
      </c>
      <c r="BE116" s="13">
        <f t="shared" si="76"/>
        <v>503.35057957927143</v>
      </c>
      <c r="BF116" s="13">
        <f t="shared" si="108"/>
        <v>112.84441182105685</v>
      </c>
      <c r="BG116" s="13">
        <f t="shared" si="77"/>
        <v>43006.315293184307</v>
      </c>
      <c r="BH116">
        <f t="shared" si="97"/>
        <v>490.09279158583143</v>
      </c>
      <c r="BI116" s="13">
        <f t="shared" si="78"/>
        <v>503.35057957927143</v>
      </c>
      <c r="BJ116" s="37">
        <f t="shared" si="98"/>
        <v>1.4141891326346072</v>
      </c>
      <c r="BK116" s="13">
        <f t="shared" si="79"/>
        <v>14971.909467399417</v>
      </c>
      <c r="BL116">
        <f t="shared" si="99"/>
        <v>132.74672832034881</v>
      </c>
      <c r="BM116" s="13">
        <f t="shared" si="80"/>
        <v>5.6772349545232395</v>
      </c>
      <c r="BN116" s="13">
        <f t="shared" si="109"/>
        <v>1.7748691837326502</v>
      </c>
      <c r="BO116" s="13">
        <f t="shared" si="81"/>
        <v>43006.315293184307</v>
      </c>
      <c r="BP116">
        <f t="shared" si="100"/>
        <v>379.02324894850727</v>
      </c>
      <c r="BQ116" s="13">
        <f t="shared" si="82"/>
        <v>5.6772349545232395</v>
      </c>
      <c r="BR116" s="37">
        <f t="shared" si="101"/>
        <v>185.3773921199064</v>
      </c>
      <c r="BS116" s="13">
        <f t="shared" si="83"/>
        <v>14971.909467399417</v>
      </c>
      <c r="BT116">
        <f t="shared" si="102"/>
        <v>316.70993130762059</v>
      </c>
      <c r="BU116" s="13">
        <f t="shared" si="84"/>
        <v>829.96785815000442</v>
      </c>
      <c r="BV116" s="13">
        <f t="shared" si="110"/>
        <v>185.73807217100443</v>
      </c>
      <c r="BW116" s="13">
        <f t="shared" si="85"/>
        <v>43006.315293184307</v>
      </c>
      <c r="BX116">
        <f t="shared" si="103"/>
        <v>562.98645193577909</v>
      </c>
      <c r="BY116" s="13">
        <f t="shared" si="86"/>
        <v>829.96785815000442</v>
      </c>
    </row>
    <row r="117" spans="29:77" x14ac:dyDescent="0.2">
      <c r="AC117">
        <v>115</v>
      </c>
      <c r="AD117" s="37">
        <f t="shared" si="87"/>
        <v>1960476164.8783431</v>
      </c>
      <c r="AE117" s="13">
        <f t="shared" si="63"/>
        <v>24953.182445665698</v>
      </c>
      <c r="AF117">
        <f t="shared" si="104"/>
        <v>1960476381.8625383</v>
      </c>
      <c r="AG117" s="13">
        <f t="shared" si="64"/>
        <v>1960477212.1249621</v>
      </c>
      <c r="AH117" s="13">
        <f t="shared" si="105"/>
        <v>1960476165.1409183</v>
      </c>
      <c r="AI117" s="13">
        <f t="shared" si="65"/>
        <v>43006.315293184307</v>
      </c>
      <c r="AJ117">
        <f t="shared" si="88"/>
        <v>1960476539.1088774</v>
      </c>
      <c r="AK117" s="13">
        <f t="shared" si="66"/>
        <v>1960477212.1249621</v>
      </c>
      <c r="AL117" s="37">
        <f t="shared" si="89"/>
        <v>628.20614018249455</v>
      </c>
      <c r="AM117" s="13">
        <f t="shared" si="67"/>
        <v>29943.818934798834</v>
      </c>
      <c r="AN117">
        <f t="shared" si="90"/>
        <v>888.58717439813654</v>
      </c>
      <c r="AO117" s="13">
        <f t="shared" si="68"/>
        <v>2813.5073827337451</v>
      </c>
      <c r="AP117" s="13">
        <f t="shared" si="106"/>
        <v>628.41966277274457</v>
      </c>
      <c r="AQ117" s="13">
        <f t="shared" si="69"/>
        <v>43006.315293184307</v>
      </c>
      <c r="AR117" s="13">
        <f t="shared" si="91"/>
        <v>1002.3876218439125</v>
      </c>
      <c r="AS117" s="38">
        <f t="shared" si="70"/>
        <v>2813.5073827337451</v>
      </c>
      <c r="AT117" s="37">
        <f t="shared" si="92"/>
        <v>391099977.39375615</v>
      </c>
      <c r="AU117" s="13">
        <f t="shared" si="71"/>
        <v>9981.2729782662791</v>
      </c>
      <c r="AV117">
        <f t="shared" si="93"/>
        <v>391100064.1874342</v>
      </c>
      <c r="AW117" s="13">
        <f t="shared" si="72"/>
        <v>391100380.74850065</v>
      </c>
      <c r="AX117" s="13">
        <f t="shared" si="107"/>
        <v>391099977.80348873</v>
      </c>
      <c r="AY117" s="13">
        <f t="shared" si="73"/>
        <v>43006.315293184307</v>
      </c>
      <c r="AZ117">
        <f t="shared" si="94"/>
        <v>391100351.77144778</v>
      </c>
      <c r="BA117" s="13">
        <f t="shared" si="74"/>
        <v>391100380.74850065</v>
      </c>
      <c r="BB117" s="37">
        <f t="shared" si="95"/>
        <v>112.48373176995881</v>
      </c>
      <c r="BC117" s="13">
        <f t="shared" si="75"/>
        <v>14971.909467399417</v>
      </c>
      <c r="BD117">
        <f t="shared" si="96"/>
        <v>242.67424887777983</v>
      </c>
      <c r="BE117" s="13">
        <f t="shared" si="76"/>
        <v>503.35057957927143</v>
      </c>
      <c r="BF117" s="13">
        <f t="shared" si="108"/>
        <v>112.84441182105685</v>
      </c>
      <c r="BG117" s="13">
        <f t="shared" si="77"/>
        <v>43006.315293184307</v>
      </c>
      <c r="BH117">
        <f t="shared" si="97"/>
        <v>486.81237089222475</v>
      </c>
      <c r="BI117" s="13">
        <f t="shared" si="78"/>
        <v>503.35057957927143</v>
      </c>
      <c r="BJ117" s="37">
        <f t="shared" si="98"/>
        <v>1.4141891326346072</v>
      </c>
      <c r="BK117" s="13">
        <f t="shared" si="79"/>
        <v>14971.909467399417</v>
      </c>
      <c r="BL117">
        <f t="shared" si="99"/>
        <v>131.60470624045564</v>
      </c>
      <c r="BM117" s="13">
        <f t="shared" si="80"/>
        <v>5.6772349545232395</v>
      </c>
      <c r="BN117" s="13">
        <f t="shared" si="109"/>
        <v>1.7748691837326502</v>
      </c>
      <c r="BO117" s="13">
        <f t="shared" si="81"/>
        <v>43006.315293184307</v>
      </c>
      <c r="BP117">
        <f t="shared" si="100"/>
        <v>375.74282825490059</v>
      </c>
      <c r="BQ117" s="13">
        <f t="shared" si="82"/>
        <v>5.6772349545232395</v>
      </c>
      <c r="BR117" s="37">
        <f t="shared" si="101"/>
        <v>185.3773921199064</v>
      </c>
      <c r="BS117" s="13">
        <f t="shared" si="83"/>
        <v>14971.909467399417</v>
      </c>
      <c r="BT117">
        <f t="shared" si="102"/>
        <v>315.56790922772745</v>
      </c>
      <c r="BU117" s="13">
        <f t="shared" si="84"/>
        <v>829.96785815000442</v>
      </c>
      <c r="BV117" s="13">
        <f t="shared" si="110"/>
        <v>185.73807217100443</v>
      </c>
      <c r="BW117" s="13">
        <f t="shared" si="85"/>
        <v>43006.315293184307</v>
      </c>
      <c r="BX117">
        <f t="shared" si="103"/>
        <v>559.70603124217234</v>
      </c>
      <c r="BY117" s="13">
        <f t="shared" si="86"/>
        <v>829.96785815000442</v>
      </c>
    </row>
    <row r="118" spans="29:77" x14ac:dyDescent="0.2">
      <c r="AC118">
        <v>116</v>
      </c>
      <c r="AD118" s="37">
        <f t="shared" si="87"/>
        <v>1960476164.8783431</v>
      </c>
      <c r="AE118" s="13">
        <f t="shared" si="63"/>
        <v>24953.182445665698</v>
      </c>
      <c r="AF118">
        <f t="shared" si="104"/>
        <v>1960476379.9919848</v>
      </c>
      <c r="AG118" s="13">
        <f t="shared" si="64"/>
        <v>1960477212.1249621</v>
      </c>
      <c r="AH118" s="13">
        <f t="shared" si="105"/>
        <v>1960476165.1409183</v>
      </c>
      <c r="AI118" s="13">
        <f t="shared" si="65"/>
        <v>43006.315293184307</v>
      </c>
      <c r="AJ118">
        <f t="shared" si="88"/>
        <v>1960476535.8850157</v>
      </c>
      <c r="AK118" s="13">
        <f t="shared" si="66"/>
        <v>1960477212.1249621</v>
      </c>
      <c r="AL118" s="37">
        <f t="shared" si="89"/>
        <v>628.20614018249455</v>
      </c>
      <c r="AM118" s="13">
        <f t="shared" si="67"/>
        <v>29943.818934798834</v>
      </c>
      <c r="AN118">
        <f t="shared" si="90"/>
        <v>886.34251031007068</v>
      </c>
      <c r="AO118" s="13">
        <f t="shared" si="68"/>
        <v>2813.5073827337451</v>
      </c>
      <c r="AP118" s="13">
        <f t="shared" si="106"/>
        <v>628.41966277274457</v>
      </c>
      <c r="AQ118" s="13">
        <f t="shared" si="69"/>
        <v>43006.315293184307</v>
      </c>
      <c r="AR118" s="13">
        <f t="shared" si="91"/>
        <v>999.16376012778164</v>
      </c>
      <c r="AS118" s="38">
        <f t="shared" si="70"/>
        <v>2813.5073827337451</v>
      </c>
      <c r="AT118" s="37">
        <f t="shared" si="92"/>
        <v>391099977.39375615</v>
      </c>
      <c r="AU118" s="13">
        <f t="shared" si="71"/>
        <v>9981.2729782662791</v>
      </c>
      <c r="AV118">
        <f t="shared" si="93"/>
        <v>391100063.43921286</v>
      </c>
      <c r="AW118" s="13">
        <f t="shared" si="72"/>
        <v>391100380.74850065</v>
      </c>
      <c r="AX118" s="13">
        <f t="shared" si="107"/>
        <v>391099977.80348873</v>
      </c>
      <c r="AY118" s="13">
        <f t="shared" si="73"/>
        <v>43006.315293184307</v>
      </c>
      <c r="AZ118">
        <f t="shared" si="94"/>
        <v>391100348.54758608</v>
      </c>
      <c r="BA118" s="13">
        <f t="shared" si="74"/>
        <v>391100380.74850065</v>
      </c>
      <c r="BB118" s="37">
        <f t="shared" si="95"/>
        <v>112.48373176995881</v>
      </c>
      <c r="BC118" s="13">
        <f t="shared" si="75"/>
        <v>14971.909467399417</v>
      </c>
      <c r="BD118">
        <f t="shared" si="96"/>
        <v>241.55191683374687</v>
      </c>
      <c r="BE118" s="13">
        <f t="shared" si="76"/>
        <v>503.35057957927143</v>
      </c>
      <c r="BF118" s="13">
        <f t="shared" si="108"/>
        <v>112.84441182105685</v>
      </c>
      <c r="BG118" s="13">
        <f t="shared" si="77"/>
        <v>43006.315293184307</v>
      </c>
      <c r="BH118">
        <f t="shared" si="97"/>
        <v>483.58850917609396</v>
      </c>
      <c r="BI118" s="13">
        <f t="shared" si="78"/>
        <v>503.35057957927143</v>
      </c>
      <c r="BJ118" s="37">
        <f t="shared" si="98"/>
        <v>1.4141891326346072</v>
      </c>
      <c r="BK118" s="13">
        <f t="shared" si="79"/>
        <v>14971.909467399417</v>
      </c>
      <c r="BL118">
        <f t="shared" si="99"/>
        <v>130.48237419642268</v>
      </c>
      <c r="BM118" s="13">
        <f t="shared" si="80"/>
        <v>5.6772349545232395</v>
      </c>
      <c r="BN118" s="13">
        <f t="shared" si="109"/>
        <v>1.7748691837326502</v>
      </c>
      <c r="BO118" s="13">
        <f t="shared" si="81"/>
        <v>43006.315293184307</v>
      </c>
      <c r="BP118">
        <f t="shared" si="100"/>
        <v>372.5189665387698</v>
      </c>
      <c r="BQ118" s="13">
        <f t="shared" si="82"/>
        <v>5.6772349545232395</v>
      </c>
      <c r="BR118" s="37">
        <f t="shared" si="101"/>
        <v>185.3773921199064</v>
      </c>
      <c r="BS118" s="13">
        <f t="shared" si="83"/>
        <v>14971.909467399417</v>
      </c>
      <c r="BT118">
        <f t="shared" si="102"/>
        <v>314.44557718369447</v>
      </c>
      <c r="BU118" s="13">
        <f t="shared" si="84"/>
        <v>829.96785815000442</v>
      </c>
      <c r="BV118" s="13">
        <f t="shared" si="110"/>
        <v>185.73807217100443</v>
      </c>
      <c r="BW118" s="13">
        <f t="shared" si="85"/>
        <v>43006.315293184307</v>
      </c>
      <c r="BX118">
        <f t="shared" si="103"/>
        <v>556.48216952604162</v>
      </c>
      <c r="BY118" s="13">
        <f t="shared" si="86"/>
        <v>829.96785815000442</v>
      </c>
    </row>
    <row r="119" spans="29:77" x14ac:dyDescent="0.2">
      <c r="AC119">
        <v>117</v>
      </c>
      <c r="AD119" s="37">
        <f t="shared" si="87"/>
        <v>1960476164.8783431</v>
      </c>
      <c r="AE119" s="13">
        <f t="shared" si="63"/>
        <v>24953.182445665698</v>
      </c>
      <c r="AF119">
        <f t="shared" si="104"/>
        <v>1960476378.1534069</v>
      </c>
      <c r="AG119" s="13">
        <f t="shared" si="64"/>
        <v>1960477212.1249621</v>
      </c>
      <c r="AH119" s="13">
        <f t="shared" si="105"/>
        <v>1960476165.1409183</v>
      </c>
      <c r="AI119" s="13">
        <f t="shared" si="65"/>
        <v>43006.315293184307</v>
      </c>
      <c r="AJ119">
        <f t="shared" si="88"/>
        <v>1960476532.7162626</v>
      </c>
      <c r="AK119" s="13">
        <f t="shared" si="66"/>
        <v>1960477212.1249621</v>
      </c>
      <c r="AL119" s="37">
        <f t="shared" si="89"/>
        <v>628.20614018249455</v>
      </c>
      <c r="AM119" s="13">
        <f t="shared" si="67"/>
        <v>29943.818934798834</v>
      </c>
      <c r="AN119">
        <f t="shared" si="90"/>
        <v>884.13621654829649</v>
      </c>
      <c r="AO119" s="13">
        <f t="shared" si="68"/>
        <v>2813.5073827337451</v>
      </c>
      <c r="AP119" s="13">
        <f t="shared" si="106"/>
        <v>628.41966277274457</v>
      </c>
      <c r="AQ119" s="13">
        <f t="shared" si="69"/>
        <v>43006.315293184307</v>
      </c>
      <c r="AR119" s="13">
        <f t="shared" si="91"/>
        <v>995.99500715893521</v>
      </c>
      <c r="AS119" s="38">
        <f t="shared" si="70"/>
        <v>2813.5073827337451</v>
      </c>
      <c r="AT119" s="37">
        <f t="shared" si="92"/>
        <v>391099977.39375615</v>
      </c>
      <c r="AU119" s="13">
        <f t="shared" si="71"/>
        <v>9981.2729782662791</v>
      </c>
      <c r="AV119">
        <f t="shared" si="93"/>
        <v>391100062.7037816</v>
      </c>
      <c r="AW119" s="13">
        <f t="shared" si="72"/>
        <v>391100380.74850065</v>
      </c>
      <c r="AX119" s="13">
        <f t="shared" si="107"/>
        <v>391099977.80348873</v>
      </c>
      <c r="AY119" s="13">
        <f t="shared" si="73"/>
        <v>43006.315293184307</v>
      </c>
      <c r="AZ119">
        <f t="shared" si="94"/>
        <v>391100345.37883312</v>
      </c>
      <c r="BA119" s="13">
        <f t="shared" si="74"/>
        <v>391100380.74850065</v>
      </c>
      <c r="BB119" s="37">
        <f t="shared" si="95"/>
        <v>112.48373176995881</v>
      </c>
      <c r="BC119" s="13">
        <f t="shared" si="75"/>
        <v>14971.909467399417</v>
      </c>
      <c r="BD119">
        <f t="shared" si="96"/>
        <v>240.44876995285981</v>
      </c>
      <c r="BE119" s="13">
        <f t="shared" si="76"/>
        <v>503.35057957927143</v>
      </c>
      <c r="BF119" s="13">
        <f t="shared" si="108"/>
        <v>112.84441182105685</v>
      </c>
      <c r="BG119" s="13">
        <f t="shared" si="77"/>
        <v>43006.315293184307</v>
      </c>
      <c r="BH119">
        <f t="shared" si="97"/>
        <v>480.41975620724747</v>
      </c>
      <c r="BI119" s="13">
        <f t="shared" si="78"/>
        <v>503.35057957927143</v>
      </c>
      <c r="BJ119" s="37">
        <f t="shared" si="98"/>
        <v>1.4141891326346072</v>
      </c>
      <c r="BK119" s="13">
        <f t="shared" si="79"/>
        <v>14971.909467399417</v>
      </c>
      <c r="BL119">
        <f t="shared" si="99"/>
        <v>129.37922731553562</v>
      </c>
      <c r="BM119" s="13">
        <f t="shared" si="80"/>
        <v>5.6772349545232395</v>
      </c>
      <c r="BN119" s="13">
        <f t="shared" si="109"/>
        <v>1.7748691837326502</v>
      </c>
      <c r="BO119" s="13">
        <f t="shared" si="81"/>
        <v>43006.315293184307</v>
      </c>
      <c r="BP119">
        <f t="shared" si="100"/>
        <v>369.35021356992331</v>
      </c>
      <c r="BQ119" s="13">
        <f t="shared" si="82"/>
        <v>5.6772349545232395</v>
      </c>
      <c r="BR119" s="37">
        <f t="shared" si="101"/>
        <v>185.3773921199064</v>
      </c>
      <c r="BS119" s="13">
        <f t="shared" si="83"/>
        <v>14971.909467399417</v>
      </c>
      <c r="BT119">
        <f t="shared" si="102"/>
        <v>313.34243030280743</v>
      </c>
      <c r="BU119" s="13">
        <f t="shared" si="84"/>
        <v>829.96785815000442</v>
      </c>
      <c r="BV119" s="13">
        <f t="shared" si="110"/>
        <v>185.73807217100443</v>
      </c>
      <c r="BW119" s="13">
        <f t="shared" si="85"/>
        <v>43006.315293184307</v>
      </c>
      <c r="BX119">
        <f t="shared" si="103"/>
        <v>553.31341655719507</v>
      </c>
      <c r="BY119" s="13">
        <f t="shared" si="86"/>
        <v>829.96785815000442</v>
      </c>
    </row>
    <row r="120" spans="29:77" x14ac:dyDescent="0.2">
      <c r="AC120">
        <v>118</v>
      </c>
      <c r="AD120" s="37">
        <f t="shared" si="87"/>
        <v>1960476164.8783431</v>
      </c>
      <c r="AE120" s="13">
        <f t="shared" si="63"/>
        <v>24953.182445665698</v>
      </c>
      <c r="AF120">
        <f t="shared" si="104"/>
        <v>1960476376.3459909</v>
      </c>
      <c r="AG120" s="13">
        <f t="shared" si="64"/>
        <v>1960477212.1249621</v>
      </c>
      <c r="AH120" s="13">
        <f t="shared" si="105"/>
        <v>1960476165.1409183</v>
      </c>
      <c r="AI120" s="13">
        <f t="shared" si="65"/>
        <v>43006.315293184307</v>
      </c>
      <c r="AJ120">
        <f t="shared" si="88"/>
        <v>1960476529.6012173</v>
      </c>
      <c r="AK120" s="13">
        <f t="shared" si="66"/>
        <v>1960477212.1249621</v>
      </c>
      <c r="AL120" s="37">
        <f t="shared" si="89"/>
        <v>628.20614018249455</v>
      </c>
      <c r="AM120" s="13">
        <f t="shared" si="67"/>
        <v>29943.818934798834</v>
      </c>
      <c r="AN120">
        <f t="shared" si="90"/>
        <v>881.96731759604404</v>
      </c>
      <c r="AO120" s="13">
        <f t="shared" si="68"/>
        <v>2813.5073827337451</v>
      </c>
      <c r="AP120" s="13">
        <f t="shared" si="106"/>
        <v>628.41966277274457</v>
      </c>
      <c r="AQ120" s="13">
        <f t="shared" si="69"/>
        <v>43006.315293184307</v>
      </c>
      <c r="AR120" s="13">
        <f t="shared" si="91"/>
        <v>992.87996186752684</v>
      </c>
      <c r="AS120" s="38">
        <f t="shared" si="70"/>
        <v>2813.5073827337451</v>
      </c>
      <c r="AT120" s="37">
        <f t="shared" si="92"/>
        <v>391099977.39375615</v>
      </c>
      <c r="AU120" s="13">
        <f t="shared" si="71"/>
        <v>9981.2729782662791</v>
      </c>
      <c r="AV120">
        <f t="shared" si="93"/>
        <v>391100061.98081529</v>
      </c>
      <c r="AW120" s="13">
        <f t="shared" si="72"/>
        <v>391100380.74850065</v>
      </c>
      <c r="AX120" s="13">
        <f t="shared" si="107"/>
        <v>391099977.80348873</v>
      </c>
      <c r="AY120" s="13">
        <f t="shared" si="73"/>
        <v>43006.315293184307</v>
      </c>
      <c r="AZ120">
        <f t="shared" si="94"/>
        <v>391100342.26378781</v>
      </c>
      <c r="BA120" s="13">
        <f t="shared" si="74"/>
        <v>391100380.74850065</v>
      </c>
      <c r="BB120" s="37">
        <f t="shared" si="95"/>
        <v>112.48373176995881</v>
      </c>
      <c r="BC120" s="13">
        <f t="shared" si="75"/>
        <v>14971.909467399417</v>
      </c>
      <c r="BD120">
        <f t="shared" si="96"/>
        <v>239.36432047673352</v>
      </c>
      <c r="BE120" s="13">
        <f t="shared" si="76"/>
        <v>503.35057957927143</v>
      </c>
      <c r="BF120" s="13">
        <f t="shared" si="108"/>
        <v>112.84441182105685</v>
      </c>
      <c r="BG120" s="13">
        <f t="shared" si="77"/>
        <v>43006.315293184307</v>
      </c>
      <c r="BH120">
        <f t="shared" si="97"/>
        <v>477.30471091583911</v>
      </c>
      <c r="BI120" s="13">
        <f t="shared" si="78"/>
        <v>503.35057957927143</v>
      </c>
      <c r="BJ120" s="37">
        <f t="shared" si="98"/>
        <v>1.4141891326346072</v>
      </c>
      <c r="BK120" s="13">
        <f t="shared" si="79"/>
        <v>14971.909467399417</v>
      </c>
      <c r="BL120">
        <f t="shared" si="99"/>
        <v>128.29477783940933</v>
      </c>
      <c r="BM120" s="13">
        <f t="shared" si="80"/>
        <v>5.6772349545232395</v>
      </c>
      <c r="BN120" s="13">
        <f t="shared" si="109"/>
        <v>1.7748691837326502</v>
      </c>
      <c r="BO120" s="13">
        <f t="shared" si="81"/>
        <v>43006.315293184307</v>
      </c>
      <c r="BP120">
        <f t="shared" si="100"/>
        <v>366.23516827851495</v>
      </c>
      <c r="BQ120" s="13">
        <f t="shared" si="82"/>
        <v>5.6772349545232395</v>
      </c>
      <c r="BR120" s="37">
        <f t="shared" si="101"/>
        <v>185.3773921199064</v>
      </c>
      <c r="BS120" s="13">
        <f t="shared" si="83"/>
        <v>14971.909467399417</v>
      </c>
      <c r="BT120">
        <f t="shared" si="102"/>
        <v>312.25798082668109</v>
      </c>
      <c r="BU120" s="13">
        <f t="shared" si="84"/>
        <v>829.96785815000442</v>
      </c>
      <c r="BV120" s="13">
        <f t="shared" si="110"/>
        <v>185.73807217100443</v>
      </c>
      <c r="BW120" s="13">
        <f t="shared" si="85"/>
        <v>43006.315293184307</v>
      </c>
      <c r="BX120">
        <f t="shared" si="103"/>
        <v>550.1983712657867</v>
      </c>
      <c r="BY120" s="13">
        <f t="shared" si="86"/>
        <v>829.96785815000442</v>
      </c>
    </row>
    <row r="121" spans="29:77" x14ac:dyDescent="0.2">
      <c r="AC121">
        <v>119</v>
      </c>
      <c r="AD121" s="37">
        <f t="shared" si="87"/>
        <v>1960476164.8783431</v>
      </c>
      <c r="AE121" s="13">
        <f t="shared" si="63"/>
        <v>24953.182445665698</v>
      </c>
      <c r="AF121">
        <f t="shared" si="104"/>
        <v>1960476374.5689518</v>
      </c>
      <c r="AG121" s="13">
        <f t="shared" si="64"/>
        <v>1960477212.1249621</v>
      </c>
      <c r="AH121" s="13">
        <f t="shared" si="105"/>
        <v>1960476165.1409183</v>
      </c>
      <c r="AI121" s="13">
        <f t="shared" si="65"/>
        <v>43006.315293184307</v>
      </c>
      <c r="AJ121">
        <f t="shared" si="88"/>
        <v>1960476526.5385258</v>
      </c>
      <c r="AK121" s="13">
        <f t="shared" si="66"/>
        <v>1960477212.1249621</v>
      </c>
      <c r="AL121" s="37">
        <f t="shared" si="89"/>
        <v>628.20614018249455</v>
      </c>
      <c r="AM121" s="13">
        <f t="shared" si="67"/>
        <v>29943.818934798834</v>
      </c>
      <c r="AN121">
        <f t="shared" si="90"/>
        <v>879.83487072702258</v>
      </c>
      <c r="AO121" s="13">
        <f t="shared" si="68"/>
        <v>2813.5073827337451</v>
      </c>
      <c r="AP121" s="13">
        <f t="shared" si="106"/>
        <v>628.41966277274457</v>
      </c>
      <c r="AQ121" s="13">
        <f t="shared" si="69"/>
        <v>43006.315293184307</v>
      </c>
      <c r="AR121" s="13">
        <f t="shared" si="91"/>
        <v>989.81727027849502</v>
      </c>
      <c r="AS121" s="38">
        <f t="shared" si="70"/>
        <v>2813.5073827337451</v>
      </c>
      <c r="AT121" s="37">
        <f t="shared" si="92"/>
        <v>391099977.39375615</v>
      </c>
      <c r="AU121" s="13">
        <f t="shared" si="71"/>
        <v>9981.2729782662791</v>
      </c>
      <c r="AV121">
        <f t="shared" si="93"/>
        <v>391100061.26999968</v>
      </c>
      <c r="AW121" s="13">
        <f t="shared" si="72"/>
        <v>391100380.74850065</v>
      </c>
      <c r="AX121" s="13">
        <f t="shared" si="107"/>
        <v>391099977.80348873</v>
      </c>
      <c r="AY121" s="13">
        <f t="shared" si="73"/>
        <v>43006.315293184307</v>
      </c>
      <c r="AZ121">
        <f t="shared" si="94"/>
        <v>391100339.20109624</v>
      </c>
      <c r="BA121" s="13">
        <f t="shared" si="74"/>
        <v>391100380.74850065</v>
      </c>
      <c r="BB121" s="37">
        <f t="shared" si="95"/>
        <v>112.48373176995881</v>
      </c>
      <c r="BC121" s="13">
        <f t="shared" si="75"/>
        <v>14971.909467399417</v>
      </c>
      <c r="BD121">
        <f t="shared" si="96"/>
        <v>238.29809704222282</v>
      </c>
      <c r="BE121" s="13">
        <f t="shared" si="76"/>
        <v>503.35057957927143</v>
      </c>
      <c r="BF121" s="13">
        <f t="shared" si="108"/>
        <v>112.84441182105685</v>
      </c>
      <c r="BG121" s="13">
        <f t="shared" si="77"/>
        <v>43006.315293184307</v>
      </c>
      <c r="BH121">
        <f t="shared" si="97"/>
        <v>474.24201932680734</v>
      </c>
      <c r="BI121" s="13">
        <f t="shared" si="78"/>
        <v>503.35057957927143</v>
      </c>
      <c r="BJ121" s="37">
        <f t="shared" si="98"/>
        <v>1.4141891326346072</v>
      </c>
      <c r="BK121" s="13">
        <f t="shared" si="79"/>
        <v>14971.909467399417</v>
      </c>
      <c r="BL121">
        <f t="shared" si="99"/>
        <v>127.22855440489862</v>
      </c>
      <c r="BM121" s="13">
        <f t="shared" si="80"/>
        <v>5.6772349545232395</v>
      </c>
      <c r="BN121" s="13">
        <f t="shared" si="109"/>
        <v>1.7748691837326502</v>
      </c>
      <c r="BO121" s="13">
        <f t="shared" si="81"/>
        <v>43006.315293184307</v>
      </c>
      <c r="BP121">
        <f t="shared" si="100"/>
        <v>363.17247668948318</v>
      </c>
      <c r="BQ121" s="13">
        <f t="shared" si="82"/>
        <v>5.6772349545232395</v>
      </c>
      <c r="BR121" s="37">
        <f t="shared" si="101"/>
        <v>185.3773921199064</v>
      </c>
      <c r="BS121" s="13">
        <f t="shared" si="83"/>
        <v>14971.909467399417</v>
      </c>
      <c r="BT121">
        <f t="shared" si="102"/>
        <v>311.19175739217042</v>
      </c>
      <c r="BU121" s="13">
        <f t="shared" si="84"/>
        <v>829.96785815000442</v>
      </c>
      <c r="BV121" s="13">
        <f t="shared" si="110"/>
        <v>185.73807217100443</v>
      </c>
      <c r="BW121" s="13">
        <f t="shared" si="85"/>
        <v>43006.315293184307</v>
      </c>
      <c r="BX121">
        <f t="shared" si="103"/>
        <v>547.13567967675499</v>
      </c>
      <c r="BY121" s="13">
        <f t="shared" si="86"/>
        <v>829.96785815000442</v>
      </c>
    </row>
    <row r="122" spans="29:77" x14ac:dyDescent="0.2">
      <c r="AC122">
        <v>120</v>
      </c>
      <c r="AD122" s="37">
        <f t="shared" si="87"/>
        <v>1960476164.8783431</v>
      </c>
      <c r="AE122" s="13">
        <f t="shared" si="63"/>
        <v>24953.182445665698</v>
      </c>
      <c r="AF122">
        <f t="shared" si="104"/>
        <v>1960476372.8215301</v>
      </c>
      <c r="AG122" s="13">
        <f t="shared" si="64"/>
        <v>1960477212.1249621</v>
      </c>
      <c r="AH122" s="13">
        <f t="shared" si="105"/>
        <v>1960476165.1409183</v>
      </c>
      <c r="AI122" s="13">
        <f t="shared" si="65"/>
        <v>43006.315293184307</v>
      </c>
      <c r="AJ122">
        <f t="shared" si="88"/>
        <v>1960476523.5268791</v>
      </c>
      <c r="AK122" s="13">
        <f t="shared" si="66"/>
        <v>1960477212.1249621</v>
      </c>
      <c r="AL122" s="37">
        <f t="shared" si="89"/>
        <v>628.20614018249455</v>
      </c>
      <c r="AM122" s="13">
        <f t="shared" si="67"/>
        <v>29943.818934798834</v>
      </c>
      <c r="AN122">
        <f t="shared" si="90"/>
        <v>877.73796463915153</v>
      </c>
      <c r="AO122" s="13">
        <f t="shared" si="68"/>
        <v>2813.5073827337451</v>
      </c>
      <c r="AP122" s="13">
        <f t="shared" si="106"/>
        <v>628.41966277274457</v>
      </c>
      <c r="AQ122" s="13">
        <f t="shared" si="69"/>
        <v>43006.315293184307</v>
      </c>
      <c r="AR122" s="13">
        <f t="shared" si="91"/>
        <v>986.80562354928043</v>
      </c>
      <c r="AS122" s="38">
        <f t="shared" si="70"/>
        <v>2813.5073827337451</v>
      </c>
      <c r="AT122" s="37">
        <f t="shared" si="92"/>
        <v>391099977.39375615</v>
      </c>
      <c r="AU122" s="13">
        <f t="shared" si="71"/>
        <v>9981.2729782662791</v>
      </c>
      <c r="AV122">
        <f t="shared" si="93"/>
        <v>391100060.57103097</v>
      </c>
      <c r="AW122" s="13">
        <f t="shared" si="72"/>
        <v>391100380.74850065</v>
      </c>
      <c r="AX122" s="13">
        <f t="shared" si="107"/>
        <v>391099977.80348873</v>
      </c>
      <c r="AY122" s="13">
        <f t="shared" si="73"/>
        <v>43006.315293184307</v>
      </c>
      <c r="AZ122">
        <f t="shared" si="94"/>
        <v>391100336.18944949</v>
      </c>
      <c r="BA122" s="13">
        <f t="shared" si="74"/>
        <v>391100380.74850065</v>
      </c>
      <c r="BB122" s="37">
        <f t="shared" si="95"/>
        <v>112.48373176995881</v>
      </c>
      <c r="BC122" s="13">
        <f t="shared" si="75"/>
        <v>14971.909467399417</v>
      </c>
      <c r="BD122">
        <f t="shared" si="96"/>
        <v>237.2496439982873</v>
      </c>
      <c r="BE122" s="13">
        <f t="shared" si="76"/>
        <v>503.35057957927143</v>
      </c>
      <c r="BF122" s="13">
        <f t="shared" si="108"/>
        <v>112.84441182105685</v>
      </c>
      <c r="BG122" s="13">
        <f t="shared" si="77"/>
        <v>43006.315293184307</v>
      </c>
      <c r="BH122">
        <f t="shared" si="97"/>
        <v>471.23037259759275</v>
      </c>
      <c r="BI122" s="13">
        <f t="shared" si="78"/>
        <v>503.35057957927143</v>
      </c>
      <c r="BJ122" s="37">
        <f t="shared" si="98"/>
        <v>1.4141891326346072</v>
      </c>
      <c r="BK122" s="13">
        <f t="shared" si="79"/>
        <v>14971.909467399417</v>
      </c>
      <c r="BL122">
        <f t="shared" si="99"/>
        <v>126.18010136096308</v>
      </c>
      <c r="BM122" s="13">
        <f t="shared" si="80"/>
        <v>5.6772349545232395</v>
      </c>
      <c r="BN122" s="13">
        <f t="shared" si="109"/>
        <v>1.7748691837326502</v>
      </c>
      <c r="BO122" s="13">
        <f t="shared" si="81"/>
        <v>43006.315293184307</v>
      </c>
      <c r="BP122">
        <f t="shared" si="100"/>
        <v>360.16082996026859</v>
      </c>
      <c r="BQ122" s="13">
        <f t="shared" si="82"/>
        <v>5.6772349545232395</v>
      </c>
      <c r="BR122" s="37">
        <f t="shared" si="101"/>
        <v>185.3773921199064</v>
      </c>
      <c r="BS122" s="13">
        <f t="shared" si="83"/>
        <v>14971.909467399417</v>
      </c>
      <c r="BT122">
        <f t="shared" si="102"/>
        <v>310.14330434823489</v>
      </c>
      <c r="BU122" s="13">
        <f t="shared" si="84"/>
        <v>829.96785815000442</v>
      </c>
      <c r="BV122" s="13">
        <f t="shared" si="110"/>
        <v>185.73807217100443</v>
      </c>
      <c r="BW122" s="13">
        <f t="shared" si="85"/>
        <v>43006.315293184307</v>
      </c>
      <c r="BX122">
        <f t="shared" si="103"/>
        <v>544.1240329475404</v>
      </c>
      <c r="BY122" s="13">
        <f t="shared" si="86"/>
        <v>829.96785815000442</v>
      </c>
    </row>
    <row r="123" spans="29:77" x14ac:dyDescent="0.2">
      <c r="AC123">
        <v>121</v>
      </c>
      <c r="AD123" s="37">
        <f t="shared" si="87"/>
        <v>1960476164.8783431</v>
      </c>
      <c r="AE123" s="13">
        <f t="shared" si="63"/>
        <v>24953.182445665698</v>
      </c>
      <c r="AF123">
        <f t="shared" si="104"/>
        <v>1960476371.1029913</v>
      </c>
      <c r="AG123" s="13">
        <f t="shared" si="64"/>
        <v>1960477212.1249621</v>
      </c>
      <c r="AH123" s="13">
        <f t="shared" si="105"/>
        <v>1960476165.1409183</v>
      </c>
      <c r="AI123" s="13">
        <f t="shared" si="65"/>
        <v>43006.315293184307</v>
      </c>
      <c r="AJ123">
        <f t="shared" si="88"/>
        <v>1960476520.5650115</v>
      </c>
      <c r="AK123" s="13">
        <f t="shared" si="66"/>
        <v>1960477212.1249621</v>
      </c>
      <c r="AL123" s="37">
        <f t="shared" si="89"/>
        <v>628.20614018249455</v>
      </c>
      <c r="AM123" s="13">
        <f t="shared" si="67"/>
        <v>29943.818934798834</v>
      </c>
      <c r="AN123">
        <f t="shared" si="90"/>
        <v>875.67571815603867</v>
      </c>
      <c r="AO123" s="13">
        <f t="shared" si="68"/>
        <v>2813.5073827337451</v>
      </c>
      <c r="AP123" s="13">
        <f t="shared" si="106"/>
        <v>628.41966277274457</v>
      </c>
      <c r="AQ123" s="13">
        <f t="shared" si="69"/>
        <v>43006.315293184307</v>
      </c>
      <c r="AR123" s="13">
        <f t="shared" si="91"/>
        <v>983.84375610484631</v>
      </c>
      <c r="AS123" s="38">
        <f t="shared" si="70"/>
        <v>2813.5073827337451</v>
      </c>
      <c r="AT123" s="37">
        <f t="shared" si="92"/>
        <v>391099977.39375615</v>
      </c>
      <c r="AU123" s="13">
        <f t="shared" si="71"/>
        <v>9981.2729782662791</v>
      </c>
      <c r="AV123">
        <f t="shared" si="93"/>
        <v>391100059.88361549</v>
      </c>
      <c r="AW123" s="13">
        <f t="shared" si="72"/>
        <v>391100380.74850065</v>
      </c>
      <c r="AX123" s="13">
        <f t="shared" si="107"/>
        <v>391099977.80348873</v>
      </c>
      <c r="AY123" s="13">
        <f t="shared" si="73"/>
        <v>43006.315293184307</v>
      </c>
      <c r="AZ123">
        <f t="shared" si="94"/>
        <v>391100333.22758204</v>
      </c>
      <c r="BA123" s="13">
        <f t="shared" si="74"/>
        <v>391100380.74850065</v>
      </c>
      <c r="BB123" s="37">
        <f t="shared" si="95"/>
        <v>112.48373176995881</v>
      </c>
      <c r="BC123" s="13">
        <f t="shared" si="75"/>
        <v>14971.909467399417</v>
      </c>
      <c r="BD123">
        <f t="shared" si="96"/>
        <v>236.21852075673087</v>
      </c>
      <c r="BE123" s="13">
        <f t="shared" si="76"/>
        <v>503.35057957927143</v>
      </c>
      <c r="BF123" s="13">
        <f t="shared" si="108"/>
        <v>112.84441182105685</v>
      </c>
      <c r="BG123" s="13">
        <f t="shared" si="77"/>
        <v>43006.315293184307</v>
      </c>
      <c r="BH123">
        <f t="shared" si="97"/>
        <v>468.26850515315857</v>
      </c>
      <c r="BI123" s="13">
        <f t="shared" si="78"/>
        <v>503.35057957927143</v>
      </c>
      <c r="BJ123" s="37">
        <f t="shared" si="98"/>
        <v>1.4141891326346072</v>
      </c>
      <c r="BK123" s="13">
        <f t="shared" si="79"/>
        <v>14971.909467399417</v>
      </c>
      <c r="BL123">
        <f t="shared" si="99"/>
        <v>125.14897811940665</v>
      </c>
      <c r="BM123" s="13">
        <f t="shared" si="80"/>
        <v>5.6772349545232395</v>
      </c>
      <c r="BN123" s="13">
        <f t="shared" si="109"/>
        <v>1.7748691837326502</v>
      </c>
      <c r="BO123" s="13">
        <f t="shared" si="81"/>
        <v>43006.315293184307</v>
      </c>
      <c r="BP123">
        <f t="shared" si="100"/>
        <v>357.19896251583441</v>
      </c>
      <c r="BQ123" s="13">
        <f t="shared" si="82"/>
        <v>5.6772349545232395</v>
      </c>
      <c r="BR123" s="37">
        <f t="shared" si="101"/>
        <v>185.3773921199064</v>
      </c>
      <c r="BS123" s="13">
        <f t="shared" si="83"/>
        <v>14971.909467399417</v>
      </c>
      <c r="BT123">
        <f t="shared" si="102"/>
        <v>309.11218110667846</v>
      </c>
      <c r="BU123" s="13">
        <f t="shared" si="84"/>
        <v>829.96785815000442</v>
      </c>
      <c r="BV123" s="13">
        <f t="shared" si="110"/>
        <v>185.73807217100443</v>
      </c>
      <c r="BW123" s="13">
        <f t="shared" si="85"/>
        <v>43006.315293184307</v>
      </c>
      <c r="BX123">
        <f t="shared" si="103"/>
        <v>541.16216550310617</v>
      </c>
      <c r="BY123" s="13">
        <f t="shared" si="86"/>
        <v>829.96785815000442</v>
      </c>
    </row>
    <row r="124" spans="29:77" x14ac:dyDescent="0.2">
      <c r="AC124">
        <v>122</v>
      </c>
      <c r="AD124" s="37">
        <f t="shared" si="87"/>
        <v>1960476164.8783431</v>
      </c>
      <c r="AE124" s="13">
        <f t="shared" si="63"/>
        <v>24953.182445665698</v>
      </c>
      <c r="AF124">
        <f t="shared" si="104"/>
        <v>1960476369.4126256</v>
      </c>
      <c r="AG124" s="13">
        <f t="shared" si="64"/>
        <v>1960477212.1249621</v>
      </c>
      <c r="AH124" s="13">
        <f t="shared" si="105"/>
        <v>1960476165.1409183</v>
      </c>
      <c r="AI124" s="13">
        <f t="shared" si="65"/>
        <v>43006.315293184307</v>
      </c>
      <c r="AJ124">
        <f t="shared" si="88"/>
        <v>1960476517.6516993</v>
      </c>
      <c r="AK124" s="13">
        <f t="shared" si="66"/>
        <v>1960477212.1249621</v>
      </c>
      <c r="AL124" s="37">
        <f t="shared" si="89"/>
        <v>628.20614018249455</v>
      </c>
      <c r="AM124" s="13">
        <f t="shared" si="67"/>
        <v>29943.818934798834</v>
      </c>
      <c r="AN124">
        <f t="shared" si="90"/>
        <v>873.64727899232105</v>
      </c>
      <c r="AO124" s="13">
        <f t="shared" si="68"/>
        <v>2813.5073827337451</v>
      </c>
      <c r="AP124" s="13">
        <f t="shared" si="106"/>
        <v>628.41966277274457</v>
      </c>
      <c r="AQ124" s="13">
        <f t="shared" si="69"/>
        <v>43006.315293184307</v>
      </c>
      <c r="AR124" s="13">
        <f t="shared" si="91"/>
        <v>980.9304438644192</v>
      </c>
      <c r="AS124" s="38">
        <f t="shared" si="70"/>
        <v>2813.5073827337451</v>
      </c>
      <c r="AT124" s="37">
        <f t="shared" si="92"/>
        <v>391099977.39375615</v>
      </c>
      <c r="AU124" s="13">
        <f t="shared" si="71"/>
        <v>9981.2729782662791</v>
      </c>
      <c r="AV124">
        <f t="shared" si="93"/>
        <v>391100059.20746911</v>
      </c>
      <c r="AW124" s="13">
        <f t="shared" si="72"/>
        <v>391100380.74850065</v>
      </c>
      <c r="AX124" s="13">
        <f t="shared" si="107"/>
        <v>391099977.80348873</v>
      </c>
      <c r="AY124" s="13">
        <f t="shared" si="73"/>
        <v>43006.315293184307</v>
      </c>
      <c r="AZ124">
        <f t="shared" si="94"/>
        <v>391100330.31426984</v>
      </c>
      <c r="BA124" s="13">
        <f t="shared" si="74"/>
        <v>391100380.74850065</v>
      </c>
      <c r="BB124" s="37">
        <f t="shared" si="95"/>
        <v>112.48373176995881</v>
      </c>
      <c r="BC124" s="13">
        <f t="shared" si="75"/>
        <v>14971.909467399417</v>
      </c>
      <c r="BD124">
        <f t="shared" si="96"/>
        <v>235.20430117487206</v>
      </c>
      <c r="BE124" s="13">
        <f t="shared" si="76"/>
        <v>503.35057957927143</v>
      </c>
      <c r="BF124" s="13">
        <f t="shared" si="108"/>
        <v>112.84441182105685</v>
      </c>
      <c r="BG124" s="13">
        <f t="shared" si="77"/>
        <v>43006.315293184307</v>
      </c>
      <c r="BH124">
        <f t="shared" si="97"/>
        <v>465.35519291273147</v>
      </c>
      <c r="BI124" s="13">
        <f t="shared" si="78"/>
        <v>503.35057957927143</v>
      </c>
      <c r="BJ124" s="37">
        <f t="shared" si="98"/>
        <v>1.4141891326346072</v>
      </c>
      <c r="BK124" s="13">
        <f t="shared" si="79"/>
        <v>14971.909467399417</v>
      </c>
      <c r="BL124">
        <f t="shared" si="99"/>
        <v>124.13475853754785</v>
      </c>
      <c r="BM124" s="13">
        <f t="shared" si="80"/>
        <v>5.6772349545232395</v>
      </c>
      <c r="BN124" s="13">
        <f t="shared" si="109"/>
        <v>1.7748691837326502</v>
      </c>
      <c r="BO124" s="13">
        <f t="shared" si="81"/>
        <v>43006.315293184307</v>
      </c>
      <c r="BP124">
        <f t="shared" si="100"/>
        <v>354.28565027540731</v>
      </c>
      <c r="BQ124" s="13">
        <f t="shared" si="82"/>
        <v>5.6772349545232395</v>
      </c>
      <c r="BR124" s="37">
        <f t="shared" si="101"/>
        <v>185.3773921199064</v>
      </c>
      <c r="BS124" s="13">
        <f t="shared" si="83"/>
        <v>14971.909467399417</v>
      </c>
      <c r="BT124">
        <f t="shared" si="102"/>
        <v>308.09796152481965</v>
      </c>
      <c r="BU124" s="13">
        <f t="shared" si="84"/>
        <v>829.96785815000442</v>
      </c>
      <c r="BV124" s="13">
        <f t="shared" si="110"/>
        <v>185.73807217100443</v>
      </c>
      <c r="BW124" s="13">
        <f t="shared" si="85"/>
        <v>43006.315293184307</v>
      </c>
      <c r="BX124">
        <f t="shared" si="103"/>
        <v>538.24885326267906</v>
      </c>
      <c r="BY124" s="13">
        <f t="shared" si="86"/>
        <v>829.96785815000442</v>
      </c>
    </row>
    <row r="125" spans="29:77" x14ac:dyDescent="0.2">
      <c r="AC125">
        <v>123</v>
      </c>
      <c r="AD125" s="37">
        <f t="shared" si="87"/>
        <v>1960476164.8783431</v>
      </c>
      <c r="AE125" s="13">
        <f t="shared" si="63"/>
        <v>24953.182445665698</v>
      </c>
      <c r="AF125">
        <f t="shared" si="104"/>
        <v>1960476367.7497451</v>
      </c>
      <c r="AG125" s="13">
        <f t="shared" si="64"/>
        <v>1960477212.1249621</v>
      </c>
      <c r="AH125" s="13">
        <f t="shared" si="105"/>
        <v>1960476165.1409183</v>
      </c>
      <c r="AI125" s="13">
        <f t="shared" si="65"/>
        <v>43006.315293184307</v>
      </c>
      <c r="AJ125">
        <f t="shared" si="88"/>
        <v>1960476514.785758</v>
      </c>
      <c r="AK125" s="13">
        <f t="shared" si="66"/>
        <v>1960477212.1249621</v>
      </c>
      <c r="AL125" s="37">
        <f t="shared" si="89"/>
        <v>628.20614018249455</v>
      </c>
      <c r="AM125" s="13">
        <f t="shared" si="67"/>
        <v>29943.818934798834</v>
      </c>
      <c r="AN125">
        <f t="shared" si="90"/>
        <v>871.651822579233</v>
      </c>
      <c r="AO125" s="13">
        <f t="shared" si="68"/>
        <v>2813.5073827337451</v>
      </c>
      <c r="AP125" s="13">
        <f t="shared" si="106"/>
        <v>628.41966277274457</v>
      </c>
      <c r="AQ125" s="13">
        <f t="shared" si="69"/>
        <v>43006.315293184307</v>
      </c>
      <c r="AR125" s="13">
        <f t="shared" si="91"/>
        <v>978.06450255473078</v>
      </c>
      <c r="AS125" s="38">
        <f t="shared" si="70"/>
        <v>2813.5073827337451</v>
      </c>
      <c r="AT125" s="37">
        <f t="shared" si="92"/>
        <v>391099977.39375615</v>
      </c>
      <c r="AU125" s="13">
        <f t="shared" si="71"/>
        <v>9981.2729782662791</v>
      </c>
      <c r="AV125">
        <f t="shared" si="93"/>
        <v>391100058.54231697</v>
      </c>
      <c r="AW125" s="13">
        <f t="shared" si="72"/>
        <v>391100380.74850065</v>
      </c>
      <c r="AX125" s="13">
        <f t="shared" si="107"/>
        <v>391099977.80348873</v>
      </c>
      <c r="AY125" s="13">
        <f t="shared" si="73"/>
        <v>43006.315293184307</v>
      </c>
      <c r="AZ125">
        <f t="shared" si="94"/>
        <v>391100327.4483285</v>
      </c>
      <c r="BA125" s="13">
        <f t="shared" si="74"/>
        <v>391100380.74850065</v>
      </c>
      <c r="BB125" s="37">
        <f t="shared" si="95"/>
        <v>112.48373176995881</v>
      </c>
      <c r="BC125" s="13">
        <f t="shared" si="75"/>
        <v>14971.909467399417</v>
      </c>
      <c r="BD125">
        <f t="shared" si="96"/>
        <v>234.20657296832803</v>
      </c>
      <c r="BE125" s="13">
        <f t="shared" si="76"/>
        <v>503.35057957927143</v>
      </c>
      <c r="BF125" s="13">
        <f t="shared" si="108"/>
        <v>112.84441182105685</v>
      </c>
      <c r="BG125" s="13">
        <f t="shared" si="77"/>
        <v>43006.315293184307</v>
      </c>
      <c r="BH125">
        <f t="shared" si="97"/>
        <v>462.4892516030431</v>
      </c>
      <c r="BI125" s="13">
        <f t="shared" si="78"/>
        <v>503.35057957927143</v>
      </c>
      <c r="BJ125" s="37">
        <f t="shared" si="98"/>
        <v>1.4141891326346072</v>
      </c>
      <c r="BK125" s="13">
        <f t="shared" si="79"/>
        <v>14971.909467399417</v>
      </c>
      <c r="BL125">
        <f t="shared" si="99"/>
        <v>123.13703033100384</v>
      </c>
      <c r="BM125" s="13">
        <f t="shared" si="80"/>
        <v>5.6772349545232395</v>
      </c>
      <c r="BN125" s="13">
        <f t="shared" si="109"/>
        <v>1.7748691837326502</v>
      </c>
      <c r="BO125" s="13">
        <f t="shared" si="81"/>
        <v>43006.315293184307</v>
      </c>
      <c r="BP125">
        <f t="shared" si="100"/>
        <v>351.41970896571894</v>
      </c>
      <c r="BQ125" s="13">
        <f t="shared" si="82"/>
        <v>5.6772349545232395</v>
      </c>
      <c r="BR125" s="37">
        <f t="shared" si="101"/>
        <v>185.3773921199064</v>
      </c>
      <c r="BS125" s="13">
        <f t="shared" si="83"/>
        <v>14971.909467399417</v>
      </c>
      <c r="BT125">
        <f t="shared" si="102"/>
        <v>307.10023331827563</v>
      </c>
      <c r="BU125" s="13">
        <f t="shared" si="84"/>
        <v>829.96785815000442</v>
      </c>
      <c r="BV125" s="13">
        <f t="shared" si="110"/>
        <v>185.73807217100443</v>
      </c>
      <c r="BW125" s="13">
        <f t="shared" si="85"/>
        <v>43006.315293184307</v>
      </c>
      <c r="BX125">
        <f t="shared" si="103"/>
        <v>535.38291195299075</v>
      </c>
      <c r="BY125" s="13">
        <f t="shared" si="86"/>
        <v>829.96785815000442</v>
      </c>
    </row>
    <row r="126" spans="29:77" x14ac:dyDescent="0.2">
      <c r="AC126">
        <v>124</v>
      </c>
      <c r="AD126" s="37">
        <f t="shared" si="87"/>
        <v>1960476164.8783431</v>
      </c>
      <c r="AE126" s="13">
        <f t="shared" si="63"/>
        <v>24953.182445665698</v>
      </c>
      <c r="AF126">
        <f t="shared" si="104"/>
        <v>1960476366.1136854</v>
      </c>
      <c r="AG126" s="13">
        <f t="shared" si="64"/>
        <v>1960477212.1249621</v>
      </c>
      <c r="AH126" s="13">
        <f t="shared" si="105"/>
        <v>1960476165.1409183</v>
      </c>
      <c r="AI126" s="13">
        <f t="shared" si="65"/>
        <v>43006.315293184307</v>
      </c>
      <c r="AJ126">
        <f t="shared" si="88"/>
        <v>1960476511.9660416</v>
      </c>
      <c r="AK126" s="13">
        <f t="shared" si="66"/>
        <v>1960477212.1249621</v>
      </c>
      <c r="AL126" s="37">
        <f t="shared" si="89"/>
        <v>628.20614018249455</v>
      </c>
      <c r="AM126" s="13">
        <f t="shared" si="67"/>
        <v>29943.818934798834</v>
      </c>
      <c r="AN126">
        <f t="shared" si="90"/>
        <v>869.6885509470012</v>
      </c>
      <c r="AO126" s="13">
        <f t="shared" si="68"/>
        <v>2813.5073827337451</v>
      </c>
      <c r="AP126" s="13">
        <f t="shared" si="106"/>
        <v>628.41966277274457</v>
      </c>
      <c r="AQ126" s="13">
        <f t="shared" si="69"/>
        <v>43006.315293184307</v>
      </c>
      <c r="AR126" s="13">
        <f t="shared" si="91"/>
        <v>975.24478610487608</v>
      </c>
      <c r="AS126" s="38">
        <f t="shared" si="70"/>
        <v>2813.5073827337451</v>
      </c>
      <c r="AT126" s="37">
        <f t="shared" si="92"/>
        <v>391099977.39375615</v>
      </c>
      <c r="AU126" s="13">
        <f t="shared" si="71"/>
        <v>9981.2729782662791</v>
      </c>
      <c r="AV126">
        <f t="shared" si="93"/>
        <v>391100057.88789308</v>
      </c>
      <c r="AW126" s="13">
        <f t="shared" si="72"/>
        <v>391100380.74850065</v>
      </c>
      <c r="AX126" s="13">
        <f t="shared" si="107"/>
        <v>391099977.80348873</v>
      </c>
      <c r="AY126" s="13">
        <f t="shared" si="73"/>
        <v>43006.315293184307</v>
      </c>
      <c r="AZ126">
        <f t="shared" si="94"/>
        <v>391100324.62861204</v>
      </c>
      <c r="BA126" s="13">
        <f t="shared" si="74"/>
        <v>391100380.74850065</v>
      </c>
      <c r="BB126" s="37">
        <f t="shared" si="95"/>
        <v>112.48373176995881</v>
      </c>
      <c r="BC126" s="13">
        <f t="shared" si="75"/>
        <v>14971.909467399417</v>
      </c>
      <c r="BD126">
        <f t="shared" si="96"/>
        <v>233.22493715221216</v>
      </c>
      <c r="BE126" s="13">
        <f t="shared" si="76"/>
        <v>503.35057957927143</v>
      </c>
      <c r="BF126" s="13">
        <f t="shared" si="108"/>
        <v>112.84441182105685</v>
      </c>
      <c r="BG126" s="13">
        <f t="shared" si="77"/>
        <v>43006.315293184307</v>
      </c>
      <c r="BH126">
        <f t="shared" si="97"/>
        <v>459.66953515318835</v>
      </c>
      <c r="BI126" s="13">
        <f t="shared" si="78"/>
        <v>503.35057957927143</v>
      </c>
      <c r="BJ126" s="37">
        <f t="shared" si="98"/>
        <v>1.4141891326346072</v>
      </c>
      <c r="BK126" s="13">
        <f t="shared" si="79"/>
        <v>14971.909467399417</v>
      </c>
      <c r="BL126">
        <f t="shared" si="99"/>
        <v>122.15539451488796</v>
      </c>
      <c r="BM126" s="13">
        <f t="shared" si="80"/>
        <v>5.6772349545232395</v>
      </c>
      <c r="BN126" s="13">
        <f t="shared" si="109"/>
        <v>1.7748691837326502</v>
      </c>
      <c r="BO126" s="13">
        <f t="shared" si="81"/>
        <v>43006.315293184307</v>
      </c>
      <c r="BP126">
        <f t="shared" si="100"/>
        <v>348.59999251586419</v>
      </c>
      <c r="BQ126" s="13">
        <f t="shared" si="82"/>
        <v>5.6772349545232395</v>
      </c>
      <c r="BR126" s="37">
        <f t="shared" si="101"/>
        <v>185.3773921199064</v>
      </c>
      <c r="BS126" s="13">
        <f t="shared" si="83"/>
        <v>14971.909467399417</v>
      </c>
      <c r="BT126">
        <f t="shared" si="102"/>
        <v>306.11859750215979</v>
      </c>
      <c r="BU126" s="13">
        <f t="shared" si="84"/>
        <v>829.96785815000442</v>
      </c>
      <c r="BV126" s="13">
        <f t="shared" si="110"/>
        <v>185.73807217100443</v>
      </c>
      <c r="BW126" s="13">
        <f t="shared" si="85"/>
        <v>43006.315293184307</v>
      </c>
      <c r="BX126">
        <f t="shared" si="103"/>
        <v>532.56319550313594</v>
      </c>
      <c r="BY126" s="13">
        <f t="shared" si="86"/>
        <v>829.96785815000442</v>
      </c>
    </row>
    <row r="127" spans="29:77" x14ac:dyDescent="0.2">
      <c r="AC127">
        <v>125</v>
      </c>
      <c r="AD127" s="37">
        <f t="shared" si="87"/>
        <v>1960476164.8783431</v>
      </c>
      <c r="AE127" s="13">
        <f t="shared" si="63"/>
        <v>24953.182445665698</v>
      </c>
      <c r="AF127">
        <f t="shared" si="104"/>
        <v>1960476364.5038028</v>
      </c>
      <c r="AG127" s="13">
        <f t="shared" si="64"/>
        <v>1960477212.1249621</v>
      </c>
      <c r="AH127" s="13">
        <f t="shared" si="105"/>
        <v>1960476165.1409183</v>
      </c>
      <c r="AI127" s="13">
        <f t="shared" si="65"/>
        <v>43006.315293184307</v>
      </c>
      <c r="AJ127">
        <f t="shared" si="88"/>
        <v>1960476509.1914406</v>
      </c>
      <c r="AK127" s="13">
        <f t="shared" si="66"/>
        <v>1960477212.1249621</v>
      </c>
      <c r="AL127" s="37">
        <f t="shared" si="89"/>
        <v>628.20614018249455</v>
      </c>
      <c r="AM127" s="13">
        <f t="shared" si="67"/>
        <v>29943.818934798834</v>
      </c>
      <c r="AN127">
        <f t="shared" si="90"/>
        <v>867.75669166088528</v>
      </c>
      <c r="AO127" s="13">
        <f t="shared" si="68"/>
        <v>2813.5073827337451</v>
      </c>
      <c r="AP127" s="13">
        <f t="shared" si="106"/>
        <v>628.41966277274457</v>
      </c>
      <c r="AQ127" s="13">
        <f t="shared" si="69"/>
        <v>43006.315293184307</v>
      </c>
      <c r="AR127" s="13">
        <f t="shared" si="91"/>
        <v>972.47018511821898</v>
      </c>
      <c r="AS127" s="38">
        <f t="shared" si="70"/>
        <v>2813.5073827337451</v>
      </c>
      <c r="AT127" s="37">
        <f t="shared" si="92"/>
        <v>391099977.39375615</v>
      </c>
      <c r="AU127" s="13">
        <f t="shared" si="71"/>
        <v>9981.2729782662791</v>
      </c>
      <c r="AV127">
        <f t="shared" si="93"/>
        <v>391100057.24394</v>
      </c>
      <c r="AW127" s="13">
        <f t="shared" si="72"/>
        <v>391100380.74850065</v>
      </c>
      <c r="AX127" s="13">
        <f t="shared" si="107"/>
        <v>391099977.80348873</v>
      </c>
      <c r="AY127" s="13">
        <f t="shared" si="73"/>
        <v>43006.315293184307</v>
      </c>
      <c r="AZ127">
        <f t="shared" si="94"/>
        <v>391100321.85401106</v>
      </c>
      <c r="BA127" s="13">
        <f t="shared" si="74"/>
        <v>391100380.74850065</v>
      </c>
      <c r="BB127" s="37">
        <f t="shared" si="95"/>
        <v>112.48373176995881</v>
      </c>
      <c r="BC127" s="13">
        <f t="shared" si="75"/>
        <v>14971.909467399417</v>
      </c>
      <c r="BD127">
        <f t="shared" si="96"/>
        <v>232.25900750915415</v>
      </c>
      <c r="BE127" s="13">
        <f t="shared" si="76"/>
        <v>503.35057957927143</v>
      </c>
      <c r="BF127" s="13">
        <f t="shared" si="108"/>
        <v>112.84441182105685</v>
      </c>
      <c r="BG127" s="13">
        <f t="shared" si="77"/>
        <v>43006.315293184307</v>
      </c>
      <c r="BH127">
        <f t="shared" si="97"/>
        <v>456.8949341665313</v>
      </c>
      <c r="BI127" s="13">
        <f t="shared" si="78"/>
        <v>503.35057957927143</v>
      </c>
      <c r="BJ127" s="37">
        <f t="shared" si="98"/>
        <v>1.4141891326346072</v>
      </c>
      <c r="BK127" s="13">
        <f t="shared" si="79"/>
        <v>14971.909467399417</v>
      </c>
      <c r="BL127">
        <f t="shared" si="99"/>
        <v>121.18946487182994</v>
      </c>
      <c r="BM127" s="13">
        <f t="shared" si="80"/>
        <v>5.6772349545232395</v>
      </c>
      <c r="BN127" s="13">
        <f t="shared" si="109"/>
        <v>1.7748691837326502</v>
      </c>
      <c r="BO127" s="13">
        <f t="shared" si="81"/>
        <v>43006.315293184307</v>
      </c>
      <c r="BP127">
        <f t="shared" si="100"/>
        <v>345.82539152920714</v>
      </c>
      <c r="BQ127" s="13">
        <f t="shared" si="82"/>
        <v>5.6772349545232395</v>
      </c>
      <c r="BR127" s="37">
        <f t="shared" si="101"/>
        <v>185.3773921199064</v>
      </c>
      <c r="BS127" s="13">
        <f t="shared" si="83"/>
        <v>14971.909467399417</v>
      </c>
      <c r="BT127">
        <f t="shared" si="102"/>
        <v>305.15266785910171</v>
      </c>
      <c r="BU127" s="13">
        <f t="shared" si="84"/>
        <v>829.96785815000442</v>
      </c>
      <c r="BV127" s="13">
        <f t="shared" si="110"/>
        <v>185.73807217100443</v>
      </c>
      <c r="BW127" s="13">
        <f t="shared" si="85"/>
        <v>43006.315293184307</v>
      </c>
      <c r="BX127">
        <f t="shared" si="103"/>
        <v>529.78859451647895</v>
      </c>
      <c r="BY127" s="13">
        <f t="shared" si="86"/>
        <v>829.96785815000442</v>
      </c>
    </row>
    <row r="128" spans="29:77" x14ac:dyDescent="0.2">
      <c r="AC128">
        <v>126</v>
      </c>
      <c r="AD128" s="37">
        <f t="shared" si="87"/>
        <v>1960476164.8783431</v>
      </c>
      <c r="AE128" s="13">
        <f t="shared" si="63"/>
        <v>24953.182445665698</v>
      </c>
      <c r="AF128">
        <f t="shared" si="104"/>
        <v>1960476362.9194736</v>
      </c>
      <c r="AG128" s="13">
        <f t="shared" si="64"/>
        <v>1960477212.1249621</v>
      </c>
      <c r="AH128" s="13">
        <f t="shared" si="105"/>
        <v>1960476165.1409183</v>
      </c>
      <c r="AI128" s="13">
        <f t="shared" si="65"/>
        <v>43006.315293184307</v>
      </c>
      <c r="AJ128">
        <f t="shared" si="88"/>
        <v>1960476506.460881</v>
      </c>
      <c r="AK128" s="13">
        <f t="shared" si="66"/>
        <v>1960477212.1249621</v>
      </c>
      <c r="AL128" s="37">
        <f t="shared" si="89"/>
        <v>628.20614018249455</v>
      </c>
      <c r="AM128" s="13">
        <f t="shared" si="67"/>
        <v>29943.818934798834</v>
      </c>
      <c r="AN128">
        <f t="shared" si="90"/>
        <v>865.8554968078821</v>
      </c>
      <c r="AO128" s="13">
        <f t="shared" si="68"/>
        <v>2813.5073827337451</v>
      </c>
      <c r="AP128" s="13">
        <f t="shared" si="106"/>
        <v>628.41966277274457</v>
      </c>
      <c r="AQ128" s="13">
        <f t="shared" si="69"/>
        <v>43006.315293184307</v>
      </c>
      <c r="AR128" s="13">
        <f t="shared" si="91"/>
        <v>969.73962541706442</v>
      </c>
      <c r="AS128" s="38">
        <f t="shared" si="70"/>
        <v>2813.5073827337451</v>
      </c>
      <c r="AT128" s="37">
        <f t="shared" si="92"/>
        <v>391099977.39375615</v>
      </c>
      <c r="AU128" s="13">
        <f t="shared" si="71"/>
        <v>9981.2729782662791</v>
      </c>
      <c r="AV128">
        <f t="shared" si="93"/>
        <v>391100056.61020833</v>
      </c>
      <c r="AW128" s="13">
        <f t="shared" si="72"/>
        <v>391100380.74850065</v>
      </c>
      <c r="AX128" s="13">
        <f t="shared" si="107"/>
        <v>391099977.80348873</v>
      </c>
      <c r="AY128" s="13">
        <f t="shared" si="73"/>
        <v>43006.315293184307</v>
      </c>
      <c r="AZ128">
        <f t="shared" si="94"/>
        <v>391100319.12345135</v>
      </c>
      <c r="BA128" s="13">
        <f t="shared" si="74"/>
        <v>391100380.74850065</v>
      </c>
      <c r="BB128" s="37">
        <f t="shared" si="95"/>
        <v>112.48373176995881</v>
      </c>
      <c r="BC128" s="13">
        <f t="shared" si="75"/>
        <v>14971.909467399417</v>
      </c>
      <c r="BD128">
        <f t="shared" si="96"/>
        <v>231.30841008265259</v>
      </c>
      <c r="BE128" s="13">
        <f t="shared" si="76"/>
        <v>503.35057957927143</v>
      </c>
      <c r="BF128" s="13">
        <f t="shared" si="108"/>
        <v>112.84441182105685</v>
      </c>
      <c r="BG128" s="13">
        <f t="shared" si="77"/>
        <v>43006.315293184307</v>
      </c>
      <c r="BH128">
        <f t="shared" si="97"/>
        <v>454.16437446537674</v>
      </c>
      <c r="BI128" s="13">
        <f t="shared" si="78"/>
        <v>503.35057957927143</v>
      </c>
      <c r="BJ128" s="37">
        <f t="shared" si="98"/>
        <v>1.4141891326346072</v>
      </c>
      <c r="BK128" s="13">
        <f t="shared" si="79"/>
        <v>14971.909467399417</v>
      </c>
      <c r="BL128">
        <f t="shared" si="99"/>
        <v>120.2388674453284</v>
      </c>
      <c r="BM128" s="13">
        <f t="shared" si="80"/>
        <v>5.6772349545232395</v>
      </c>
      <c r="BN128" s="13">
        <f t="shared" si="109"/>
        <v>1.7748691837326502</v>
      </c>
      <c r="BO128" s="13">
        <f t="shared" si="81"/>
        <v>43006.315293184307</v>
      </c>
      <c r="BP128">
        <f t="shared" si="100"/>
        <v>343.09483182805258</v>
      </c>
      <c r="BQ128" s="13">
        <f t="shared" si="82"/>
        <v>5.6772349545232395</v>
      </c>
      <c r="BR128" s="37">
        <f t="shared" si="101"/>
        <v>185.3773921199064</v>
      </c>
      <c r="BS128" s="13">
        <f t="shared" si="83"/>
        <v>14971.909467399417</v>
      </c>
      <c r="BT128">
        <f t="shared" si="102"/>
        <v>304.20207043260018</v>
      </c>
      <c r="BU128" s="13">
        <f t="shared" si="84"/>
        <v>829.96785815000442</v>
      </c>
      <c r="BV128" s="13">
        <f t="shared" si="110"/>
        <v>185.73807217100443</v>
      </c>
      <c r="BW128" s="13">
        <f t="shared" si="85"/>
        <v>43006.315293184307</v>
      </c>
      <c r="BX128">
        <f t="shared" si="103"/>
        <v>527.05803481532439</v>
      </c>
      <c r="BY128" s="13">
        <f t="shared" si="86"/>
        <v>829.96785815000442</v>
      </c>
    </row>
    <row r="129" spans="29:77" x14ac:dyDescent="0.2">
      <c r="AC129">
        <v>127</v>
      </c>
      <c r="AD129" s="37">
        <f t="shared" si="87"/>
        <v>1960476164.8783431</v>
      </c>
      <c r="AE129" s="13">
        <f t="shared" si="63"/>
        <v>24953.182445665698</v>
      </c>
      <c r="AF129">
        <f t="shared" si="104"/>
        <v>1960476361.3600945</v>
      </c>
      <c r="AG129" s="13">
        <f t="shared" si="64"/>
        <v>1960477212.1249621</v>
      </c>
      <c r="AH129" s="13">
        <f t="shared" si="105"/>
        <v>1960476165.1409183</v>
      </c>
      <c r="AI129" s="13">
        <f t="shared" si="65"/>
        <v>43006.315293184307</v>
      </c>
      <c r="AJ129">
        <f t="shared" si="88"/>
        <v>1960476503.7733221</v>
      </c>
      <c r="AK129" s="13">
        <f t="shared" si="66"/>
        <v>1960477212.1249621</v>
      </c>
      <c r="AL129" s="37">
        <f t="shared" si="89"/>
        <v>628.20614018249455</v>
      </c>
      <c r="AM129" s="13">
        <f t="shared" si="67"/>
        <v>29943.818934798834</v>
      </c>
      <c r="AN129">
        <f t="shared" si="90"/>
        <v>863.98424203130423</v>
      </c>
      <c r="AO129" s="13">
        <f t="shared" si="68"/>
        <v>2813.5073827337451</v>
      </c>
      <c r="AP129" s="13">
        <f t="shared" si="106"/>
        <v>628.41966277274457</v>
      </c>
      <c r="AQ129" s="13">
        <f t="shared" si="69"/>
        <v>43006.315293184307</v>
      </c>
      <c r="AR129" s="13">
        <f t="shared" si="91"/>
        <v>967.05206665608557</v>
      </c>
      <c r="AS129" s="38">
        <f t="shared" si="70"/>
        <v>2813.5073827337451</v>
      </c>
      <c r="AT129" s="37">
        <f t="shared" si="92"/>
        <v>391099977.39375615</v>
      </c>
      <c r="AU129" s="13">
        <f t="shared" si="71"/>
        <v>9981.2729782662791</v>
      </c>
      <c r="AV129">
        <f t="shared" si="93"/>
        <v>391100055.98645675</v>
      </c>
      <c r="AW129" s="13">
        <f t="shared" si="72"/>
        <v>391100380.74850065</v>
      </c>
      <c r="AX129" s="13">
        <f t="shared" si="107"/>
        <v>391099977.80348873</v>
      </c>
      <c r="AY129" s="13">
        <f t="shared" si="73"/>
        <v>43006.315293184307</v>
      </c>
      <c r="AZ129">
        <f t="shared" si="94"/>
        <v>391100316.43589264</v>
      </c>
      <c r="BA129" s="13">
        <f t="shared" si="74"/>
        <v>391100380.74850065</v>
      </c>
      <c r="BB129" s="37">
        <f t="shared" si="95"/>
        <v>112.48373176995881</v>
      </c>
      <c r="BC129" s="13">
        <f t="shared" si="75"/>
        <v>14971.909467399417</v>
      </c>
      <c r="BD129">
        <f t="shared" si="96"/>
        <v>230.37278269436365</v>
      </c>
      <c r="BE129" s="13">
        <f t="shared" si="76"/>
        <v>503.35057957927143</v>
      </c>
      <c r="BF129" s="13">
        <f t="shared" si="108"/>
        <v>112.84441182105685</v>
      </c>
      <c r="BG129" s="13">
        <f t="shared" si="77"/>
        <v>43006.315293184307</v>
      </c>
      <c r="BH129">
        <f t="shared" si="97"/>
        <v>451.47681570439784</v>
      </c>
      <c r="BI129" s="13">
        <f t="shared" si="78"/>
        <v>503.35057957927143</v>
      </c>
      <c r="BJ129" s="37">
        <f t="shared" si="98"/>
        <v>1.4141891326346072</v>
      </c>
      <c r="BK129" s="13">
        <f t="shared" si="79"/>
        <v>14971.909467399417</v>
      </c>
      <c r="BL129">
        <f t="shared" si="99"/>
        <v>119.30324005703946</v>
      </c>
      <c r="BM129" s="13">
        <f t="shared" si="80"/>
        <v>5.6772349545232395</v>
      </c>
      <c r="BN129" s="13">
        <f t="shared" si="109"/>
        <v>1.7748691837326502</v>
      </c>
      <c r="BO129" s="13">
        <f t="shared" si="81"/>
        <v>43006.315293184307</v>
      </c>
      <c r="BP129">
        <f t="shared" si="100"/>
        <v>340.40727306707367</v>
      </c>
      <c r="BQ129" s="13">
        <f t="shared" si="82"/>
        <v>5.6772349545232395</v>
      </c>
      <c r="BR129" s="37">
        <f t="shared" si="101"/>
        <v>185.3773921199064</v>
      </c>
      <c r="BS129" s="13">
        <f t="shared" si="83"/>
        <v>14971.909467399417</v>
      </c>
      <c r="BT129">
        <f t="shared" si="102"/>
        <v>303.26644304431125</v>
      </c>
      <c r="BU129" s="13">
        <f t="shared" si="84"/>
        <v>829.96785815000442</v>
      </c>
      <c r="BV129" s="13">
        <f t="shared" si="110"/>
        <v>185.73807217100443</v>
      </c>
      <c r="BW129" s="13">
        <f t="shared" si="85"/>
        <v>43006.315293184307</v>
      </c>
      <c r="BX129">
        <f t="shared" si="103"/>
        <v>524.37047605434543</v>
      </c>
      <c r="BY129" s="13">
        <f t="shared" si="86"/>
        <v>829.96785815000442</v>
      </c>
    </row>
    <row r="130" spans="29:77" x14ac:dyDescent="0.2">
      <c r="AC130">
        <v>128</v>
      </c>
      <c r="AD130" s="37">
        <f t="shared" si="87"/>
        <v>1960476164.8783431</v>
      </c>
      <c r="AE130" s="13">
        <f t="shared" ref="AE130:AE193" si="111">SUM($B$42:$B$43)</f>
        <v>24953.182445665698</v>
      </c>
      <c r="AF130">
        <f t="shared" si="104"/>
        <v>1960476359.8250809</v>
      </c>
      <c r="AG130" s="13">
        <f t="shared" ref="AG130:AG193" si="112">SUM($B$44:$B$45,$B$48:$B$49)</f>
        <v>1960477212.1249621</v>
      </c>
      <c r="AH130" s="13">
        <f t="shared" si="105"/>
        <v>1960476165.1409183</v>
      </c>
      <c r="AI130" s="13">
        <f t="shared" ref="AI130:AI193" si="113">SUM($C$42:$C$43)</f>
        <v>43006.315293184307</v>
      </c>
      <c r="AJ130">
        <f t="shared" si="88"/>
        <v>1960476501.1277566</v>
      </c>
      <c r="AK130" s="13">
        <f t="shared" ref="AK130:AK193" si="114">SUM($C$44:$C$45,$C$48:$C$49)</f>
        <v>1960477212.1249621</v>
      </c>
      <c r="AL130" s="37">
        <f t="shared" si="89"/>
        <v>628.20614018249455</v>
      </c>
      <c r="AM130" s="13">
        <f t="shared" ref="AM130:AM193" si="115">SUM($D$42:$D$43)</f>
        <v>29943.818934798834</v>
      </c>
      <c r="AN130">
        <f t="shared" si="90"/>
        <v>862.14222561061047</v>
      </c>
      <c r="AO130" s="13">
        <f t="shared" ref="AO130:AO193" si="116">SUM($D$44:$D$45,$D$48:$D$49)</f>
        <v>2813.5073827337451</v>
      </c>
      <c r="AP130" s="13">
        <f t="shared" si="106"/>
        <v>628.41966277274457</v>
      </c>
      <c r="AQ130" s="13">
        <f t="shared" ref="AQ130:AQ193" si="117">SUM($E$42:$E$43)</f>
        <v>43006.315293184307</v>
      </c>
      <c r="AR130" s="13">
        <f t="shared" si="91"/>
        <v>964.40650100074697</v>
      </c>
      <c r="AS130" s="38">
        <f t="shared" ref="AS130:AS193" si="118">SUM($E$44:$E$45,$E$48:$E$49)</f>
        <v>2813.5073827337451</v>
      </c>
      <c r="AT130" s="37">
        <f t="shared" si="92"/>
        <v>391099977.39375615</v>
      </c>
      <c r="AU130" s="13">
        <f t="shared" ref="AU130:AU193" si="119">SUM($F$42:$F$43)</f>
        <v>9981.2729782662791</v>
      </c>
      <c r="AV130">
        <f t="shared" si="93"/>
        <v>391100055.37245131</v>
      </c>
      <c r="AW130" s="13">
        <f t="shared" ref="AW130:AW193" si="120">SUM($F$44:$F$45,$F$48:$F$49)</f>
        <v>391100380.74850065</v>
      </c>
      <c r="AX130" s="13">
        <f t="shared" si="107"/>
        <v>391099977.80348873</v>
      </c>
      <c r="AY130" s="13">
        <f t="shared" ref="AY130:AY193" si="121">SUM($G$42:$G$43)</f>
        <v>43006.315293184307</v>
      </c>
      <c r="AZ130">
        <f t="shared" si="94"/>
        <v>391100313.79032695</v>
      </c>
      <c r="BA130" s="13">
        <f t="shared" ref="BA130:BA193" si="122">SUM($G$44:$G$45,$G$48:$G$49)</f>
        <v>391100380.74850065</v>
      </c>
      <c r="BB130" s="37">
        <f t="shared" si="95"/>
        <v>112.48373176995881</v>
      </c>
      <c r="BC130" s="13">
        <f t="shared" ref="BC130:BC193" si="123">SUM($H$42:$H$43)</f>
        <v>14971.909467399417</v>
      </c>
      <c r="BD130">
        <f t="shared" si="96"/>
        <v>229.45177448401677</v>
      </c>
      <c r="BE130" s="13">
        <f t="shared" ref="BE130:BE193" si="124">SUM($H$44:$H$45,$H$48:$H$49)</f>
        <v>503.35057957927143</v>
      </c>
      <c r="BF130" s="13">
        <f t="shared" si="108"/>
        <v>112.84441182105685</v>
      </c>
      <c r="BG130" s="13">
        <f t="shared" ref="BG130:BG193" si="125">SUM($I$42:$I$43)</f>
        <v>43006.315293184307</v>
      </c>
      <c r="BH130">
        <f t="shared" si="97"/>
        <v>448.83125004905924</v>
      </c>
      <c r="BI130" s="13">
        <f t="shared" ref="BI130:BI193" si="126">SUM($I$44:$I$45,$I$48:$I$49)</f>
        <v>503.35057957927143</v>
      </c>
      <c r="BJ130" s="37">
        <f t="shared" si="98"/>
        <v>1.4141891326346072</v>
      </c>
      <c r="BK130" s="13">
        <f t="shared" ref="BK130:BK193" si="127">SUM($J$42:$J$43)</f>
        <v>14971.909467399417</v>
      </c>
      <c r="BL130">
        <f t="shared" si="99"/>
        <v>118.38223184669255</v>
      </c>
      <c r="BM130" s="13">
        <f t="shared" ref="BM130:BM193" si="128">SUM($J$44:$J$45,$J$48:$J$49)</f>
        <v>5.6772349545232395</v>
      </c>
      <c r="BN130" s="13">
        <f t="shared" si="109"/>
        <v>1.7748691837326502</v>
      </c>
      <c r="BO130" s="13">
        <f t="shared" ref="BO130:BO193" si="129">SUM($K$42:$K$43)</f>
        <v>43006.315293184307</v>
      </c>
      <c r="BP130">
        <f t="shared" si="100"/>
        <v>337.76170741173507</v>
      </c>
      <c r="BQ130" s="13">
        <f t="shared" ref="BQ130:BQ193" si="130">SUM($K$44:$K$45,$K$48:$K$49)</f>
        <v>5.6772349545232395</v>
      </c>
      <c r="BR130" s="37">
        <f t="shared" si="101"/>
        <v>185.3773921199064</v>
      </c>
      <c r="BS130" s="13">
        <f t="shared" ref="BS130:BS193" si="131">SUM($L$42:$L$43)</f>
        <v>14971.909467399417</v>
      </c>
      <c r="BT130">
        <f t="shared" si="102"/>
        <v>302.34543483396436</v>
      </c>
      <c r="BU130" s="13">
        <f t="shared" ref="BU130:BU193" si="132">SUM($L$44:$L$45,$L$48:$L$49)</f>
        <v>829.96785815000442</v>
      </c>
      <c r="BV130" s="13">
        <f t="shared" si="110"/>
        <v>185.73807217100443</v>
      </c>
      <c r="BW130" s="13">
        <f t="shared" ref="BW130:BW193" si="133">SUM($M$42:$M$43)</f>
        <v>43006.315293184307</v>
      </c>
      <c r="BX130">
        <f t="shared" si="103"/>
        <v>521.72491039900683</v>
      </c>
      <c r="BY130" s="13">
        <f t="shared" ref="BY130:BY193" si="134">SUM($M$44:$M$45,$M$48:$M$49)</f>
        <v>829.96785815000442</v>
      </c>
    </row>
    <row r="131" spans="29:77" x14ac:dyDescent="0.2">
      <c r="AC131">
        <v>129</v>
      </c>
      <c r="AD131" s="37">
        <f t="shared" ref="AD131:AD194" si="135">SUM($B$44:$B$48)</f>
        <v>1960476164.8783431</v>
      </c>
      <c r="AE131" s="13">
        <f t="shared" si="111"/>
        <v>24953.182445665698</v>
      </c>
      <c r="AF131">
        <f t="shared" si="104"/>
        <v>1960476358.3138659</v>
      </c>
      <c r="AG131" s="13">
        <f t="shared" si="112"/>
        <v>1960477212.1249621</v>
      </c>
      <c r="AH131" s="13">
        <f t="shared" si="105"/>
        <v>1960476165.1409183</v>
      </c>
      <c r="AI131" s="13">
        <f t="shared" si="113"/>
        <v>43006.315293184307</v>
      </c>
      <c r="AJ131">
        <f t="shared" ref="AJ131:AJ194" si="136">AI131/$AC131+AH131</f>
        <v>1960476498.5232074</v>
      </c>
      <c r="AK131" s="13">
        <f t="shared" si="114"/>
        <v>1960477212.1249621</v>
      </c>
      <c r="AL131" s="37">
        <f t="shared" ref="AL131:AL194" si="137">SUM($D$44:$D$48)</f>
        <v>628.20614018249455</v>
      </c>
      <c r="AM131" s="13">
        <f t="shared" si="115"/>
        <v>29943.818934798834</v>
      </c>
      <c r="AN131">
        <f t="shared" ref="AN131:AN194" si="138">AM131/$AC131+AL131</f>
        <v>860.32876758403586</v>
      </c>
      <c r="AO131" s="13">
        <f t="shared" si="116"/>
        <v>2813.5073827337451</v>
      </c>
      <c r="AP131" s="13">
        <f t="shared" si="106"/>
        <v>628.41966277274457</v>
      </c>
      <c r="AQ131" s="13">
        <f t="shared" si="117"/>
        <v>43006.315293184307</v>
      </c>
      <c r="AR131" s="13">
        <f t="shared" ref="AR131:AR194" si="139">AQ131/$AC131+AP131</f>
        <v>961.80195186719652</v>
      </c>
      <c r="AS131" s="38">
        <f t="shared" si="118"/>
        <v>2813.5073827337451</v>
      </c>
      <c r="AT131" s="37">
        <f t="shared" ref="AT131:AT194" si="140">SUM($F$44:$F$48)</f>
        <v>391099977.39375615</v>
      </c>
      <c r="AU131" s="13">
        <f t="shared" si="119"/>
        <v>9981.2729782662791</v>
      </c>
      <c r="AV131">
        <f t="shared" ref="AV131:AV194" si="141">AU131/$AC131+AT131</f>
        <v>391100054.76796526</v>
      </c>
      <c r="AW131" s="13">
        <f t="shared" si="120"/>
        <v>391100380.74850065</v>
      </c>
      <c r="AX131" s="13">
        <f t="shared" si="107"/>
        <v>391099977.80348873</v>
      </c>
      <c r="AY131" s="13">
        <f t="shared" si="121"/>
        <v>43006.315293184307</v>
      </c>
      <c r="AZ131">
        <f t="shared" ref="AZ131:AZ194" si="142">AY131/$AC131+AX131</f>
        <v>391100311.18577784</v>
      </c>
      <c r="BA131" s="13">
        <f t="shared" si="122"/>
        <v>391100380.74850065</v>
      </c>
      <c r="BB131" s="37">
        <f t="shared" ref="BB131:BB194" si="143">SUM($H$44:$H$48)</f>
        <v>112.48373176995881</v>
      </c>
      <c r="BC131" s="13">
        <f t="shared" si="123"/>
        <v>14971.909467399417</v>
      </c>
      <c r="BD131">
        <f t="shared" ref="BD131:BD194" si="144">BC131/$AC131+BB131</f>
        <v>228.54504547072946</v>
      </c>
      <c r="BE131" s="13">
        <f t="shared" si="124"/>
        <v>503.35057957927143</v>
      </c>
      <c r="BF131" s="13">
        <f t="shared" si="108"/>
        <v>112.84441182105685</v>
      </c>
      <c r="BG131" s="13">
        <f t="shared" si="125"/>
        <v>43006.315293184307</v>
      </c>
      <c r="BH131">
        <f t="shared" ref="BH131:BH194" si="145">BG131/$AC131+BF131</f>
        <v>446.22670091550884</v>
      </c>
      <c r="BI131" s="13">
        <f t="shared" si="126"/>
        <v>503.35057957927143</v>
      </c>
      <c r="BJ131" s="37">
        <f t="shared" ref="BJ131:BJ194" si="146">SUM($J$44:$J$48)</f>
        <v>1.4141891326346072</v>
      </c>
      <c r="BK131" s="13">
        <f t="shared" si="127"/>
        <v>14971.909467399417</v>
      </c>
      <c r="BL131">
        <f t="shared" ref="BL131:BL194" si="147">BK131/$AC131+BJ131</f>
        <v>117.47550283340527</v>
      </c>
      <c r="BM131" s="13">
        <f t="shared" si="128"/>
        <v>5.6772349545232395</v>
      </c>
      <c r="BN131" s="13">
        <f t="shared" si="109"/>
        <v>1.7748691837326502</v>
      </c>
      <c r="BO131" s="13">
        <f t="shared" si="129"/>
        <v>43006.315293184307</v>
      </c>
      <c r="BP131">
        <f t="shared" ref="BP131:BP194" si="148">BO131/$AC131+BN131</f>
        <v>335.15715827818468</v>
      </c>
      <c r="BQ131" s="13">
        <f t="shared" si="130"/>
        <v>5.6772349545232395</v>
      </c>
      <c r="BR131" s="37">
        <f t="shared" ref="BR131:BR194" si="149">SUM($L$44:$L$48)</f>
        <v>185.3773921199064</v>
      </c>
      <c r="BS131" s="13">
        <f t="shared" si="131"/>
        <v>14971.909467399417</v>
      </c>
      <c r="BT131">
        <f t="shared" ref="BT131:BT194" si="150">BS131/$AC131+BR131</f>
        <v>301.43870582067706</v>
      </c>
      <c r="BU131" s="13">
        <f t="shared" si="132"/>
        <v>829.96785815000442</v>
      </c>
      <c r="BV131" s="13">
        <f t="shared" si="110"/>
        <v>185.73807217100443</v>
      </c>
      <c r="BW131" s="13">
        <f t="shared" si="133"/>
        <v>43006.315293184307</v>
      </c>
      <c r="BX131">
        <f t="shared" ref="BX131:BX194" si="151">BW131/$AC131+BV131</f>
        <v>519.12036126545649</v>
      </c>
      <c r="BY131" s="13">
        <f t="shared" si="134"/>
        <v>829.96785815000442</v>
      </c>
    </row>
    <row r="132" spans="29:77" x14ac:dyDescent="0.2">
      <c r="AC132">
        <v>130</v>
      </c>
      <c r="AD132" s="37">
        <f t="shared" si="135"/>
        <v>1960476164.8783431</v>
      </c>
      <c r="AE132" s="13">
        <f t="shared" si="111"/>
        <v>24953.182445665698</v>
      </c>
      <c r="AF132">
        <f t="shared" ref="AF132:AF195" si="152">AE132/AC132+AD132</f>
        <v>1960476356.8259003</v>
      </c>
      <c r="AG132" s="13">
        <f t="shared" si="112"/>
        <v>1960477212.1249621</v>
      </c>
      <c r="AH132" s="13">
        <f t="shared" ref="AH132:AH195" si="153">SUM($C$44:$C$45,$C$47:$C$48)</f>
        <v>1960476165.1409183</v>
      </c>
      <c r="AI132" s="13">
        <f t="shared" si="113"/>
        <v>43006.315293184307</v>
      </c>
      <c r="AJ132">
        <f t="shared" si="136"/>
        <v>1960476495.9587283</v>
      </c>
      <c r="AK132" s="13">
        <f t="shared" si="114"/>
        <v>1960477212.1249621</v>
      </c>
      <c r="AL132" s="37">
        <f t="shared" si="137"/>
        <v>628.20614018249455</v>
      </c>
      <c r="AM132" s="13">
        <f t="shared" si="115"/>
        <v>29943.818934798834</v>
      </c>
      <c r="AN132">
        <f t="shared" si="138"/>
        <v>858.54320891171631</v>
      </c>
      <c r="AO132" s="13">
        <f t="shared" si="116"/>
        <v>2813.5073827337451</v>
      </c>
      <c r="AP132" s="13">
        <f t="shared" ref="AP132:AP195" si="154">SUM($E$44:$E$45,$E$47:$E$48)</f>
        <v>628.41966277274457</v>
      </c>
      <c r="AQ132" s="13">
        <f t="shared" si="117"/>
        <v>43006.315293184307</v>
      </c>
      <c r="AR132" s="13">
        <f t="shared" si="139"/>
        <v>959.23747272031619</v>
      </c>
      <c r="AS132" s="38">
        <f t="shared" si="118"/>
        <v>2813.5073827337451</v>
      </c>
      <c r="AT132" s="37">
        <f t="shared" si="140"/>
        <v>391099977.39375615</v>
      </c>
      <c r="AU132" s="13">
        <f t="shared" si="119"/>
        <v>9981.2729782662791</v>
      </c>
      <c r="AV132">
        <f t="shared" si="141"/>
        <v>391100054.17277908</v>
      </c>
      <c r="AW132" s="13">
        <f t="shared" si="120"/>
        <v>391100380.74850065</v>
      </c>
      <c r="AX132" s="13">
        <f t="shared" ref="AX132:AX195" si="155">SUM($G$44:$G$45,$G$47:$G$48)</f>
        <v>391099977.80348873</v>
      </c>
      <c r="AY132" s="13">
        <f t="shared" si="121"/>
        <v>43006.315293184307</v>
      </c>
      <c r="AZ132">
        <f t="shared" si="142"/>
        <v>391100308.62129867</v>
      </c>
      <c r="BA132" s="13">
        <f t="shared" si="122"/>
        <v>391100380.74850065</v>
      </c>
      <c r="BB132" s="37">
        <f t="shared" si="143"/>
        <v>112.48373176995881</v>
      </c>
      <c r="BC132" s="13">
        <f t="shared" si="123"/>
        <v>14971.909467399417</v>
      </c>
      <c r="BD132">
        <f t="shared" si="144"/>
        <v>227.65226613456969</v>
      </c>
      <c r="BE132" s="13">
        <f t="shared" si="124"/>
        <v>503.35057957927143</v>
      </c>
      <c r="BF132" s="13">
        <f t="shared" ref="BF132:BF195" si="156">SUM($I$44:$I$45,$I$47:$I$48)</f>
        <v>112.84441182105685</v>
      </c>
      <c r="BG132" s="13">
        <f t="shared" si="125"/>
        <v>43006.315293184307</v>
      </c>
      <c r="BH132">
        <f t="shared" si="145"/>
        <v>443.66222176862846</v>
      </c>
      <c r="BI132" s="13">
        <f t="shared" si="126"/>
        <v>503.35057957927143</v>
      </c>
      <c r="BJ132" s="37">
        <f t="shared" si="146"/>
        <v>1.4141891326346072</v>
      </c>
      <c r="BK132" s="13">
        <f t="shared" si="127"/>
        <v>14971.909467399417</v>
      </c>
      <c r="BL132">
        <f t="shared" si="147"/>
        <v>116.5827234972455</v>
      </c>
      <c r="BM132" s="13">
        <f t="shared" si="128"/>
        <v>5.6772349545232395</v>
      </c>
      <c r="BN132" s="13">
        <f t="shared" ref="BN132:BN195" si="157">SUM($K$44:$K$45,$K$47:$K$48)</f>
        <v>1.7748691837326502</v>
      </c>
      <c r="BO132" s="13">
        <f t="shared" si="129"/>
        <v>43006.315293184307</v>
      </c>
      <c r="BP132">
        <f t="shared" si="148"/>
        <v>332.59267913130429</v>
      </c>
      <c r="BQ132" s="13">
        <f t="shared" si="130"/>
        <v>5.6772349545232395</v>
      </c>
      <c r="BR132" s="37">
        <f t="shared" si="149"/>
        <v>185.3773921199064</v>
      </c>
      <c r="BS132" s="13">
        <f t="shared" si="131"/>
        <v>14971.909467399417</v>
      </c>
      <c r="BT132">
        <f t="shared" si="150"/>
        <v>300.54592648451728</v>
      </c>
      <c r="BU132" s="13">
        <f t="shared" si="132"/>
        <v>829.96785815000442</v>
      </c>
      <c r="BV132" s="13">
        <f t="shared" ref="BV132:BV195" si="158">SUM($M$44:$M$45,$M$47:$M$48)</f>
        <v>185.73807217100443</v>
      </c>
      <c r="BW132" s="13">
        <f t="shared" si="133"/>
        <v>43006.315293184307</v>
      </c>
      <c r="BX132">
        <f t="shared" si="151"/>
        <v>516.55588211857605</v>
      </c>
      <c r="BY132" s="13">
        <f t="shared" si="134"/>
        <v>829.96785815000442</v>
      </c>
    </row>
    <row r="133" spans="29:77" x14ac:dyDescent="0.2">
      <c r="AC133">
        <v>131</v>
      </c>
      <c r="AD133" s="37">
        <f t="shared" si="135"/>
        <v>1960476164.8783431</v>
      </c>
      <c r="AE133" s="13">
        <f t="shared" si="111"/>
        <v>24953.182445665698</v>
      </c>
      <c r="AF133">
        <f t="shared" si="152"/>
        <v>1960476355.360652</v>
      </c>
      <c r="AG133" s="13">
        <f t="shared" si="112"/>
        <v>1960477212.1249621</v>
      </c>
      <c r="AH133" s="13">
        <f t="shared" si="153"/>
        <v>1960476165.1409183</v>
      </c>
      <c r="AI133" s="13">
        <f t="shared" si="113"/>
        <v>43006.315293184307</v>
      </c>
      <c r="AJ133">
        <f t="shared" si="136"/>
        <v>1960476493.4334013</v>
      </c>
      <c r="AK133" s="13">
        <f t="shared" si="114"/>
        <v>1960477212.1249621</v>
      </c>
      <c r="AL133" s="37">
        <f t="shared" si="137"/>
        <v>628.20614018249455</v>
      </c>
      <c r="AM133" s="13">
        <f t="shared" si="115"/>
        <v>29943.818934798834</v>
      </c>
      <c r="AN133">
        <f t="shared" si="138"/>
        <v>856.78491067714208</v>
      </c>
      <c r="AO133" s="13">
        <f t="shared" si="116"/>
        <v>2813.5073827337451</v>
      </c>
      <c r="AP133" s="13">
        <f t="shared" si="154"/>
        <v>628.41966277274457</v>
      </c>
      <c r="AQ133" s="13">
        <f t="shared" si="117"/>
        <v>43006.315293184307</v>
      </c>
      <c r="AR133" s="13">
        <f t="shared" si="139"/>
        <v>956.71214592682327</v>
      </c>
      <c r="AS133" s="38">
        <f t="shared" si="118"/>
        <v>2813.5073827337451</v>
      </c>
      <c r="AT133" s="37">
        <f t="shared" si="140"/>
        <v>391099977.39375615</v>
      </c>
      <c r="AU133" s="13">
        <f t="shared" si="119"/>
        <v>9981.2729782662791</v>
      </c>
      <c r="AV133">
        <f t="shared" si="141"/>
        <v>391100053.58667964</v>
      </c>
      <c r="AW133" s="13">
        <f t="shared" si="120"/>
        <v>391100380.74850065</v>
      </c>
      <c r="AX133" s="13">
        <f t="shared" si="155"/>
        <v>391099977.80348873</v>
      </c>
      <c r="AY133" s="13">
        <f t="shared" si="121"/>
        <v>43006.315293184307</v>
      </c>
      <c r="AZ133">
        <f t="shared" si="142"/>
        <v>391100306.09597188</v>
      </c>
      <c r="BA133" s="13">
        <f t="shared" si="122"/>
        <v>391100380.74850065</v>
      </c>
      <c r="BB133" s="37">
        <f t="shared" si="143"/>
        <v>112.48373176995881</v>
      </c>
      <c r="BC133" s="13">
        <f t="shared" si="123"/>
        <v>14971.909467399417</v>
      </c>
      <c r="BD133">
        <f t="shared" si="144"/>
        <v>226.7731170172826</v>
      </c>
      <c r="BE133" s="13">
        <f t="shared" si="124"/>
        <v>503.35057957927143</v>
      </c>
      <c r="BF133" s="13">
        <f t="shared" si="156"/>
        <v>112.84441182105685</v>
      </c>
      <c r="BG133" s="13">
        <f t="shared" si="125"/>
        <v>43006.315293184307</v>
      </c>
      <c r="BH133">
        <f t="shared" si="145"/>
        <v>441.13689497513553</v>
      </c>
      <c r="BI133" s="13">
        <f t="shared" si="126"/>
        <v>503.35057957927143</v>
      </c>
      <c r="BJ133" s="37">
        <f t="shared" si="146"/>
        <v>1.4141891326346072</v>
      </c>
      <c r="BK133" s="13">
        <f t="shared" si="127"/>
        <v>14971.909467399417</v>
      </c>
      <c r="BL133">
        <f t="shared" si="147"/>
        <v>115.7035743799584</v>
      </c>
      <c r="BM133" s="13">
        <f t="shared" si="128"/>
        <v>5.6772349545232395</v>
      </c>
      <c r="BN133" s="13">
        <f t="shared" si="157"/>
        <v>1.7748691837326502</v>
      </c>
      <c r="BO133" s="13">
        <f t="shared" si="129"/>
        <v>43006.315293184307</v>
      </c>
      <c r="BP133">
        <f t="shared" si="148"/>
        <v>330.06735233781137</v>
      </c>
      <c r="BQ133" s="13">
        <f t="shared" si="130"/>
        <v>5.6772349545232395</v>
      </c>
      <c r="BR133" s="37">
        <f t="shared" si="149"/>
        <v>185.3773921199064</v>
      </c>
      <c r="BS133" s="13">
        <f t="shared" si="131"/>
        <v>14971.909467399417</v>
      </c>
      <c r="BT133">
        <f t="shared" si="150"/>
        <v>299.66677736723022</v>
      </c>
      <c r="BU133" s="13">
        <f t="shared" si="132"/>
        <v>829.96785815000442</v>
      </c>
      <c r="BV133" s="13">
        <f t="shared" si="158"/>
        <v>185.73807217100443</v>
      </c>
      <c r="BW133" s="13">
        <f t="shared" si="133"/>
        <v>43006.315293184307</v>
      </c>
      <c r="BX133">
        <f t="shared" si="151"/>
        <v>514.03055532508313</v>
      </c>
      <c r="BY133" s="13">
        <f t="shared" si="134"/>
        <v>829.96785815000442</v>
      </c>
    </row>
    <row r="134" spans="29:77" x14ac:dyDescent="0.2">
      <c r="AC134">
        <v>132</v>
      </c>
      <c r="AD134" s="37">
        <f t="shared" si="135"/>
        <v>1960476164.8783431</v>
      </c>
      <c r="AE134" s="13">
        <f t="shared" si="111"/>
        <v>24953.182445665698</v>
      </c>
      <c r="AF134">
        <f t="shared" si="152"/>
        <v>1960476353.917604</v>
      </c>
      <c r="AG134" s="13">
        <f t="shared" si="112"/>
        <v>1960477212.1249621</v>
      </c>
      <c r="AH134" s="13">
        <f t="shared" si="153"/>
        <v>1960476165.1409183</v>
      </c>
      <c r="AI134" s="13">
        <f t="shared" si="113"/>
        <v>43006.315293184307</v>
      </c>
      <c r="AJ134">
        <f t="shared" si="136"/>
        <v>1960476490.9463372</v>
      </c>
      <c r="AK134" s="13">
        <f t="shared" si="114"/>
        <v>1960477212.1249621</v>
      </c>
      <c r="AL134" s="37">
        <f t="shared" si="137"/>
        <v>628.20614018249455</v>
      </c>
      <c r="AM134" s="13">
        <f t="shared" si="115"/>
        <v>29943.818934798834</v>
      </c>
      <c r="AN134">
        <f t="shared" si="138"/>
        <v>855.05325332490997</v>
      </c>
      <c r="AO134" s="13">
        <f t="shared" si="116"/>
        <v>2813.5073827337451</v>
      </c>
      <c r="AP134" s="13">
        <f t="shared" si="154"/>
        <v>628.41966277274457</v>
      </c>
      <c r="AQ134" s="13">
        <f t="shared" si="117"/>
        <v>43006.315293184307</v>
      </c>
      <c r="AR134" s="13">
        <f t="shared" si="139"/>
        <v>954.22508166050443</v>
      </c>
      <c r="AS134" s="38">
        <f t="shared" si="118"/>
        <v>2813.5073827337451</v>
      </c>
      <c r="AT134" s="37">
        <f t="shared" si="140"/>
        <v>391099977.39375615</v>
      </c>
      <c r="AU134" s="13">
        <f t="shared" si="119"/>
        <v>9981.2729782662791</v>
      </c>
      <c r="AV134">
        <f t="shared" si="141"/>
        <v>391100053.00946051</v>
      </c>
      <c r="AW134" s="13">
        <f t="shared" si="120"/>
        <v>391100380.74850065</v>
      </c>
      <c r="AX134" s="13">
        <f t="shared" si="155"/>
        <v>391099977.80348873</v>
      </c>
      <c r="AY134" s="13">
        <f t="shared" si="121"/>
        <v>43006.315293184307</v>
      </c>
      <c r="AZ134">
        <f t="shared" si="142"/>
        <v>391100303.60890764</v>
      </c>
      <c r="BA134" s="13">
        <f t="shared" si="122"/>
        <v>391100380.74850065</v>
      </c>
      <c r="BB134" s="37">
        <f t="shared" si="143"/>
        <v>112.48373176995881</v>
      </c>
      <c r="BC134" s="13">
        <f t="shared" si="123"/>
        <v>14971.909467399417</v>
      </c>
      <c r="BD134">
        <f t="shared" si="144"/>
        <v>225.90728834116652</v>
      </c>
      <c r="BE134" s="13">
        <f t="shared" si="124"/>
        <v>503.35057957927143</v>
      </c>
      <c r="BF134" s="13">
        <f t="shared" si="156"/>
        <v>112.84441182105685</v>
      </c>
      <c r="BG134" s="13">
        <f t="shared" si="125"/>
        <v>43006.315293184307</v>
      </c>
      <c r="BH134">
        <f t="shared" si="145"/>
        <v>438.64983070881675</v>
      </c>
      <c r="BI134" s="13">
        <f t="shared" si="126"/>
        <v>503.35057957927143</v>
      </c>
      <c r="BJ134" s="37">
        <f t="shared" si="146"/>
        <v>1.4141891326346072</v>
      </c>
      <c r="BK134" s="13">
        <f t="shared" si="127"/>
        <v>14971.909467399417</v>
      </c>
      <c r="BL134">
        <f t="shared" si="147"/>
        <v>114.8377457038423</v>
      </c>
      <c r="BM134" s="13">
        <f t="shared" si="128"/>
        <v>5.6772349545232395</v>
      </c>
      <c r="BN134" s="13">
        <f t="shared" si="157"/>
        <v>1.7748691837326502</v>
      </c>
      <c r="BO134" s="13">
        <f t="shared" si="129"/>
        <v>43006.315293184307</v>
      </c>
      <c r="BP134">
        <f t="shared" si="148"/>
        <v>327.58028807149259</v>
      </c>
      <c r="BQ134" s="13">
        <f t="shared" si="130"/>
        <v>5.6772349545232395</v>
      </c>
      <c r="BR134" s="37">
        <f t="shared" si="149"/>
        <v>185.3773921199064</v>
      </c>
      <c r="BS134" s="13">
        <f t="shared" si="131"/>
        <v>14971.909467399417</v>
      </c>
      <c r="BT134">
        <f t="shared" si="150"/>
        <v>298.80094869111412</v>
      </c>
      <c r="BU134" s="13">
        <f t="shared" si="132"/>
        <v>829.96785815000442</v>
      </c>
      <c r="BV134" s="13">
        <f t="shared" si="158"/>
        <v>185.73807217100443</v>
      </c>
      <c r="BW134" s="13">
        <f t="shared" si="133"/>
        <v>43006.315293184307</v>
      </c>
      <c r="BX134">
        <f t="shared" si="151"/>
        <v>511.54349105876435</v>
      </c>
      <c r="BY134" s="13">
        <f t="shared" si="134"/>
        <v>829.96785815000442</v>
      </c>
    </row>
    <row r="135" spans="29:77" x14ac:dyDescent="0.2">
      <c r="AC135">
        <v>133</v>
      </c>
      <c r="AD135" s="37">
        <f t="shared" si="135"/>
        <v>1960476164.8783431</v>
      </c>
      <c r="AE135" s="13">
        <f t="shared" si="111"/>
        <v>24953.182445665698</v>
      </c>
      <c r="AF135">
        <f t="shared" si="152"/>
        <v>1960476352.4962561</v>
      </c>
      <c r="AG135" s="13">
        <f t="shared" si="112"/>
        <v>1960477212.1249621</v>
      </c>
      <c r="AH135" s="13">
        <f t="shared" si="153"/>
        <v>1960476165.1409183</v>
      </c>
      <c r="AI135" s="13">
        <f t="shared" si="113"/>
        <v>43006.315293184307</v>
      </c>
      <c r="AJ135">
        <f t="shared" si="136"/>
        <v>1960476488.4966724</v>
      </c>
      <c r="AK135" s="13">
        <f t="shared" si="114"/>
        <v>1960477212.1249621</v>
      </c>
      <c r="AL135" s="37">
        <f t="shared" si="137"/>
        <v>628.20614018249455</v>
      </c>
      <c r="AM135" s="13">
        <f t="shared" si="115"/>
        <v>29943.818934798834</v>
      </c>
      <c r="AN135">
        <f t="shared" si="138"/>
        <v>853.34763593286175</v>
      </c>
      <c r="AO135" s="13">
        <f t="shared" si="116"/>
        <v>2813.5073827337451</v>
      </c>
      <c r="AP135" s="13">
        <f t="shared" si="154"/>
        <v>628.41966277274457</v>
      </c>
      <c r="AQ135" s="13">
        <f t="shared" si="117"/>
        <v>43006.315293184307</v>
      </c>
      <c r="AR135" s="13">
        <f t="shared" si="139"/>
        <v>951.77541685683718</v>
      </c>
      <c r="AS135" s="38">
        <f t="shared" si="118"/>
        <v>2813.5073827337451</v>
      </c>
      <c r="AT135" s="37">
        <f t="shared" si="140"/>
        <v>391099977.39375615</v>
      </c>
      <c r="AU135" s="13">
        <f t="shared" si="119"/>
        <v>9981.2729782662791</v>
      </c>
      <c r="AV135">
        <f t="shared" si="141"/>
        <v>391100052.44092143</v>
      </c>
      <c r="AW135" s="13">
        <f t="shared" si="120"/>
        <v>391100380.74850065</v>
      </c>
      <c r="AX135" s="13">
        <f t="shared" si="155"/>
        <v>391099977.80348873</v>
      </c>
      <c r="AY135" s="13">
        <f t="shared" si="121"/>
        <v>43006.315293184307</v>
      </c>
      <c r="AZ135">
        <f t="shared" si="142"/>
        <v>391100301.15924281</v>
      </c>
      <c r="BA135" s="13">
        <f t="shared" si="122"/>
        <v>391100380.74850065</v>
      </c>
      <c r="BB135" s="37">
        <f t="shared" si="143"/>
        <v>112.48373176995881</v>
      </c>
      <c r="BC135" s="13">
        <f t="shared" si="123"/>
        <v>14971.909467399417</v>
      </c>
      <c r="BD135">
        <f t="shared" si="144"/>
        <v>225.05447964514241</v>
      </c>
      <c r="BE135" s="13">
        <f t="shared" si="124"/>
        <v>503.35057957927143</v>
      </c>
      <c r="BF135" s="13">
        <f t="shared" si="156"/>
        <v>112.84441182105685</v>
      </c>
      <c r="BG135" s="13">
        <f t="shared" si="125"/>
        <v>43006.315293184307</v>
      </c>
      <c r="BH135">
        <f t="shared" si="145"/>
        <v>436.20016590514939</v>
      </c>
      <c r="BI135" s="13">
        <f t="shared" si="126"/>
        <v>503.35057957927143</v>
      </c>
      <c r="BJ135" s="37">
        <f t="shared" si="146"/>
        <v>1.4141891326346072</v>
      </c>
      <c r="BK135" s="13">
        <f t="shared" si="127"/>
        <v>14971.909467399417</v>
      </c>
      <c r="BL135">
        <f t="shared" si="147"/>
        <v>113.98493700781819</v>
      </c>
      <c r="BM135" s="13">
        <f t="shared" si="128"/>
        <v>5.6772349545232395</v>
      </c>
      <c r="BN135" s="13">
        <f t="shared" si="157"/>
        <v>1.7748691837326502</v>
      </c>
      <c r="BO135" s="13">
        <f t="shared" si="129"/>
        <v>43006.315293184307</v>
      </c>
      <c r="BP135">
        <f t="shared" si="148"/>
        <v>325.13062326782523</v>
      </c>
      <c r="BQ135" s="13">
        <f t="shared" si="130"/>
        <v>5.6772349545232395</v>
      </c>
      <c r="BR135" s="37">
        <f t="shared" si="149"/>
        <v>185.3773921199064</v>
      </c>
      <c r="BS135" s="13">
        <f t="shared" si="131"/>
        <v>14971.909467399417</v>
      </c>
      <c r="BT135">
        <f t="shared" si="150"/>
        <v>297.94813999509</v>
      </c>
      <c r="BU135" s="13">
        <f t="shared" si="132"/>
        <v>829.96785815000442</v>
      </c>
      <c r="BV135" s="13">
        <f t="shared" si="158"/>
        <v>185.73807217100443</v>
      </c>
      <c r="BW135" s="13">
        <f t="shared" si="133"/>
        <v>43006.315293184307</v>
      </c>
      <c r="BX135">
        <f t="shared" si="151"/>
        <v>509.09382625509699</v>
      </c>
      <c r="BY135" s="13">
        <f t="shared" si="134"/>
        <v>829.96785815000442</v>
      </c>
    </row>
    <row r="136" spans="29:77" x14ac:dyDescent="0.2">
      <c r="AC136">
        <v>134</v>
      </c>
      <c r="AD136" s="37">
        <f t="shared" si="135"/>
        <v>1960476164.8783431</v>
      </c>
      <c r="AE136" s="13">
        <f t="shared" si="111"/>
        <v>24953.182445665698</v>
      </c>
      <c r="AF136">
        <f t="shared" si="152"/>
        <v>1960476351.0961225</v>
      </c>
      <c r="AG136" s="13">
        <f t="shared" si="112"/>
        <v>1960477212.1249621</v>
      </c>
      <c r="AH136" s="13">
        <f t="shared" si="153"/>
        <v>1960476165.1409183</v>
      </c>
      <c r="AI136" s="13">
        <f t="shared" si="113"/>
        <v>43006.315293184307</v>
      </c>
      <c r="AJ136">
        <f t="shared" si="136"/>
        <v>1960476486.0835698</v>
      </c>
      <c r="AK136" s="13">
        <f t="shared" si="114"/>
        <v>1960477212.1249621</v>
      </c>
      <c r="AL136" s="37">
        <f t="shared" si="137"/>
        <v>628.20614018249455</v>
      </c>
      <c r="AM136" s="13">
        <f t="shared" si="115"/>
        <v>29943.818934798834</v>
      </c>
      <c r="AN136">
        <f t="shared" si="138"/>
        <v>851.66747551681419</v>
      </c>
      <c r="AO136" s="13">
        <f t="shared" si="116"/>
        <v>2813.5073827337451</v>
      </c>
      <c r="AP136" s="13">
        <f t="shared" si="154"/>
        <v>628.41966277274457</v>
      </c>
      <c r="AQ136" s="13">
        <f t="shared" si="117"/>
        <v>43006.315293184307</v>
      </c>
      <c r="AR136" s="13">
        <f t="shared" si="139"/>
        <v>949.36231421441857</v>
      </c>
      <c r="AS136" s="38">
        <f t="shared" si="118"/>
        <v>2813.5073827337451</v>
      </c>
      <c r="AT136" s="37">
        <f t="shared" si="140"/>
        <v>391099977.39375615</v>
      </c>
      <c r="AU136" s="13">
        <f t="shared" si="119"/>
        <v>9981.2729782662791</v>
      </c>
      <c r="AV136">
        <f t="shared" si="141"/>
        <v>391100051.88086796</v>
      </c>
      <c r="AW136" s="13">
        <f t="shared" si="120"/>
        <v>391100380.74850065</v>
      </c>
      <c r="AX136" s="13">
        <f t="shared" si="155"/>
        <v>391099977.80348873</v>
      </c>
      <c r="AY136" s="13">
        <f t="shared" si="121"/>
        <v>43006.315293184307</v>
      </c>
      <c r="AZ136">
        <f t="shared" si="142"/>
        <v>391100298.74614018</v>
      </c>
      <c r="BA136" s="13">
        <f t="shared" si="122"/>
        <v>391100380.74850065</v>
      </c>
      <c r="BB136" s="37">
        <f t="shared" si="143"/>
        <v>112.48373176995881</v>
      </c>
      <c r="BC136" s="13">
        <f t="shared" si="123"/>
        <v>14971.909467399417</v>
      </c>
      <c r="BD136">
        <f t="shared" si="144"/>
        <v>224.21439943711863</v>
      </c>
      <c r="BE136" s="13">
        <f t="shared" si="124"/>
        <v>503.35057957927143</v>
      </c>
      <c r="BF136" s="13">
        <f t="shared" si="156"/>
        <v>112.84441182105685</v>
      </c>
      <c r="BG136" s="13">
        <f t="shared" si="125"/>
        <v>43006.315293184307</v>
      </c>
      <c r="BH136">
        <f t="shared" si="145"/>
        <v>433.78706326273078</v>
      </c>
      <c r="BI136" s="13">
        <f t="shared" si="126"/>
        <v>503.35057957927143</v>
      </c>
      <c r="BJ136" s="37">
        <f t="shared" si="146"/>
        <v>1.4141891326346072</v>
      </c>
      <c r="BK136" s="13">
        <f t="shared" si="127"/>
        <v>14971.909467399417</v>
      </c>
      <c r="BL136">
        <f t="shared" si="147"/>
        <v>113.14485679979443</v>
      </c>
      <c r="BM136" s="13">
        <f t="shared" si="128"/>
        <v>5.6772349545232395</v>
      </c>
      <c r="BN136" s="13">
        <f t="shared" si="157"/>
        <v>1.7748691837326502</v>
      </c>
      <c r="BO136" s="13">
        <f t="shared" si="129"/>
        <v>43006.315293184307</v>
      </c>
      <c r="BP136">
        <f t="shared" si="148"/>
        <v>322.71752062540662</v>
      </c>
      <c r="BQ136" s="13">
        <f t="shared" si="130"/>
        <v>5.6772349545232395</v>
      </c>
      <c r="BR136" s="37">
        <f t="shared" si="149"/>
        <v>185.3773921199064</v>
      </c>
      <c r="BS136" s="13">
        <f t="shared" si="131"/>
        <v>14971.909467399417</v>
      </c>
      <c r="BT136">
        <f t="shared" si="150"/>
        <v>297.10805978706622</v>
      </c>
      <c r="BU136" s="13">
        <f t="shared" si="132"/>
        <v>829.96785815000442</v>
      </c>
      <c r="BV136" s="13">
        <f t="shared" si="158"/>
        <v>185.73807217100443</v>
      </c>
      <c r="BW136" s="13">
        <f t="shared" si="133"/>
        <v>43006.315293184307</v>
      </c>
      <c r="BX136">
        <f t="shared" si="151"/>
        <v>506.68072361267838</v>
      </c>
      <c r="BY136" s="13">
        <f t="shared" si="134"/>
        <v>829.96785815000442</v>
      </c>
    </row>
    <row r="137" spans="29:77" x14ac:dyDescent="0.2">
      <c r="AC137">
        <v>135</v>
      </c>
      <c r="AD137" s="37">
        <f t="shared" si="135"/>
        <v>1960476164.8783431</v>
      </c>
      <c r="AE137" s="13">
        <f t="shared" si="111"/>
        <v>24953.182445665698</v>
      </c>
      <c r="AF137">
        <f t="shared" si="152"/>
        <v>1960476349.7167315</v>
      </c>
      <c r="AG137" s="13">
        <f t="shared" si="112"/>
        <v>1960477212.1249621</v>
      </c>
      <c r="AH137" s="13">
        <f t="shared" si="153"/>
        <v>1960476165.1409183</v>
      </c>
      <c r="AI137" s="13">
        <f t="shared" si="113"/>
        <v>43006.315293184307</v>
      </c>
      <c r="AJ137">
        <f t="shared" si="136"/>
        <v>1960476483.7062168</v>
      </c>
      <c r="AK137" s="13">
        <f t="shared" si="114"/>
        <v>1960477212.1249621</v>
      </c>
      <c r="AL137" s="37">
        <f t="shared" si="137"/>
        <v>628.20614018249455</v>
      </c>
      <c r="AM137" s="13">
        <f t="shared" si="115"/>
        <v>29943.818934798834</v>
      </c>
      <c r="AN137">
        <f t="shared" si="138"/>
        <v>850.01220636618962</v>
      </c>
      <c r="AO137" s="13">
        <f t="shared" si="116"/>
        <v>2813.5073827337451</v>
      </c>
      <c r="AP137" s="13">
        <f t="shared" si="154"/>
        <v>628.41966277274457</v>
      </c>
      <c r="AQ137" s="13">
        <f t="shared" si="117"/>
        <v>43006.315293184307</v>
      </c>
      <c r="AR137" s="13">
        <f t="shared" si="139"/>
        <v>946.98496124077656</v>
      </c>
      <c r="AS137" s="38">
        <f t="shared" si="118"/>
        <v>2813.5073827337451</v>
      </c>
      <c r="AT137" s="37">
        <f t="shared" si="140"/>
        <v>391099977.39375615</v>
      </c>
      <c r="AU137" s="13">
        <f t="shared" si="119"/>
        <v>9981.2729782662791</v>
      </c>
      <c r="AV137">
        <f t="shared" si="141"/>
        <v>391100051.32911152</v>
      </c>
      <c r="AW137" s="13">
        <f t="shared" si="120"/>
        <v>391100380.74850065</v>
      </c>
      <c r="AX137" s="13">
        <f t="shared" si="155"/>
        <v>391099977.80348873</v>
      </c>
      <c r="AY137" s="13">
        <f t="shared" si="121"/>
        <v>43006.315293184307</v>
      </c>
      <c r="AZ137">
        <f t="shared" si="142"/>
        <v>391100296.36878723</v>
      </c>
      <c r="BA137" s="13">
        <f t="shared" si="122"/>
        <v>391100380.74850065</v>
      </c>
      <c r="BB137" s="37">
        <f t="shared" si="143"/>
        <v>112.48373176995881</v>
      </c>
      <c r="BC137" s="13">
        <f t="shared" si="123"/>
        <v>14971.909467399417</v>
      </c>
      <c r="BD137">
        <f t="shared" si="144"/>
        <v>223.38676486180634</v>
      </c>
      <c r="BE137" s="13">
        <f t="shared" si="124"/>
        <v>503.35057957927143</v>
      </c>
      <c r="BF137" s="13">
        <f t="shared" si="156"/>
        <v>112.84441182105685</v>
      </c>
      <c r="BG137" s="13">
        <f t="shared" si="125"/>
        <v>43006.315293184307</v>
      </c>
      <c r="BH137">
        <f t="shared" si="145"/>
        <v>431.40971028908876</v>
      </c>
      <c r="BI137" s="13">
        <f t="shared" si="126"/>
        <v>503.35057957927143</v>
      </c>
      <c r="BJ137" s="37">
        <f t="shared" si="146"/>
        <v>1.4141891326346072</v>
      </c>
      <c r="BK137" s="13">
        <f t="shared" si="127"/>
        <v>14971.909467399417</v>
      </c>
      <c r="BL137">
        <f t="shared" si="147"/>
        <v>112.31722222448214</v>
      </c>
      <c r="BM137" s="13">
        <f t="shared" si="128"/>
        <v>5.6772349545232395</v>
      </c>
      <c r="BN137" s="13">
        <f t="shared" si="157"/>
        <v>1.7748691837326502</v>
      </c>
      <c r="BO137" s="13">
        <f t="shared" si="129"/>
        <v>43006.315293184307</v>
      </c>
      <c r="BP137">
        <f t="shared" si="148"/>
        <v>320.3401676517646</v>
      </c>
      <c r="BQ137" s="13">
        <f t="shared" si="130"/>
        <v>5.6772349545232395</v>
      </c>
      <c r="BR137" s="37">
        <f t="shared" si="149"/>
        <v>185.3773921199064</v>
      </c>
      <c r="BS137" s="13">
        <f t="shared" si="131"/>
        <v>14971.909467399417</v>
      </c>
      <c r="BT137">
        <f t="shared" si="150"/>
        <v>296.28042521175394</v>
      </c>
      <c r="BU137" s="13">
        <f t="shared" si="132"/>
        <v>829.96785815000442</v>
      </c>
      <c r="BV137" s="13">
        <f t="shared" si="158"/>
        <v>185.73807217100443</v>
      </c>
      <c r="BW137" s="13">
        <f t="shared" si="133"/>
        <v>43006.315293184307</v>
      </c>
      <c r="BX137">
        <f t="shared" si="151"/>
        <v>504.30337063903636</v>
      </c>
      <c r="BY137" s="13">
        <f t="shared" si="134"/>
        <v>829.96785815000442</v>
      </c>
    </row>
    <row r="138" spans="29:77" x14ac:dyDescent="0.2">
      <c r="AC138">
        <v>136</v>
      </c>
      <c r="AD138" s="37">
        <f t="shared" si="135"/>
        <v>1960476164.8783431</v>
      </c>
      <c r="AE138" s="13">
        <f t="shared" si="111"/>
        <v>24953.182445665698</v>
      </c>
      <c r="AF138">
        <f t="shared" si="152"/>
        <v>1960476348.3576257</v>
      </c>
      <c r="AG138" s="13">
        <f t="shared" si="112"/>
        <v>1960477212.1249621</v>
      </c>
      <c r="AH138" s="13">
        <f t="shared" si="153"/>
        <v>1960476165.1409183</v>
      </c>
      <c r="AI138" s="13">
        <f t="shared" si="113"/>
        <v>43006.315293184307</v>
      </c>
      <c r="AJ138">
        <f t="shared" si="136"/>
        <v>1960476481.3638248</v>
      </c>
      <c r="AK138" s="13">
        <f t="shared" si="114"/>
        <v>1960477212.1249621</v>
      </c>
      <c r="AL138" s="37">
        <f t="shared" si="137"/>
        <v>628.20614018249455</v>
      </c>
      <c r="AM138" s="13">
        <f t="shared" si="115"/>
        <v>29943.818934798834</v>
      </c>
      <c r="AN138">
        <f t="shared" si="138"/>
        <v>848.38127940895652</v>
      </c>
      <c r="AO138" s="13">
        <f t="shared" si="116"/>
        <v>2813.5073827337451</v>
      </c>
      <c r="AP138" s="13">
        <f t="shared" si="154"/>
        <v>628.41966277274457</v>
      </c>
      <c r="AQ138" s="13">
        <f t="shared" si="117"/>
        <v>43006.315293184307</v>
      </c>
      <c r="AR138" s="13">
        <f t="shared" si="139"/>
        <v>944.64256934027617</v>
      </c>
      <c r="AS138" s="38">
        <f t="shared" si="118"/>
        <v>2813.5073827337451</v>
      </c>
      <c r="AT138" s="37">
        <f t="shared" si="140"/>
        <v>391099977.39375615</v>
      </c>
      <c r="AU138" s="13">
        <f t="shared" si="119"/>
        <v>9981.2729782662791</v>
      </c>
      <c r="AV138">
        <f t="shared" si="141"/>
        <v>391100050.78546923</v>
      </c>
      <c r="AW138" s="13">
        <f t="shared" si="120"/>
        <v>391100380.74850065</v>
      </c>
      <c r="AX138" s="13">
        <f t="shared" si="155"/>
        <v>391099977.80348873</v>
      </c>
      <c r="AY138" s="13">
        <f t="shared" si="121"/>
        <v>43006.315293184307</v>
      </c>
      <c r="AZ138">
        <f t="shared" si="142"/>
        <v>391100294.02639532</v>
      </c>
      <c r="BA138" s="13">
        <f t="shared" si="122"/>
        <v>391100380.74850065</v>
      </c>
      <c r="BB138" s="37">
        <f t="shared" si="143"/>
        <v>112.48373176995881</v>
      </c>
      <c r="BC138" s="13">
        <f t="shared" si="123"/>
        <v>14971.909467399417</v>
      </c>
      <c r="BD138">
        <f t="shared" si="144"/>
        <v>222.57130138318982</v>
      </c>
      <c r="BE138" s="13">
        <f t="shared" si="124"/>
        <v>503.35057957927143</v>
      </c>
      <c r="BF138" s="13">
        <f t="shared" si="156"/>
        <v>112.84441182105685</v>
      </c>
      <c r="BG138" s="13">
        <f t="shared" si="125"/>
        <v>43006.315293184307</v>
      </c>
      <c r="BH138">
        <f t="shared" si="145"/>
        <v>429.06731838858849</v>
      </c>
      <c r="BI138" s="13">
        <f t="shared" si="126"/>
        <v>503.35057957927143</v>
      </c>
      <c r="BJ138" s="37">
        <f t="shared" si="146"/>
        <v>1.4141891326346072</v>
      </c>
      <c r="BK138" s="13">
        <f t="shared" si="127"/>
        <v>14971.909467399417</v>
      </c>
      <c r="BL138">
        <f t="shared" si="147"/>
        <v>111.50175874586562</v>
      </c>
      <c r="BM138" s="13">
        <f t="shared" si="128"/>
        <v>5.6772349545232395</v>
      </c>
      <c r="BN138" s="13">
        <f t="shared" si="157"/>
        <v>1.7748691837326502</v>
      </c>
      <c r="BO138" s="13">
        <f t="shared" si="129"/>
        <v>43006.315293184307</v>
      </c>
      <c r="BP138">
        <f t="shared" si="148"/>
        <v>317.99777575126433</v>
      </c>
      <c r="BQ138" s="13">
        <f t="shared" si="130"/>
        <v>5.6772349545232395</v>
      </c>
      <c r="BR138" s="37">
        <f t="shared" si="149"/>
        <v>185.3773921199064</v>
      </c>
      <c r="BS138" s="13">
        <f t="shared" si="131"/>
        <v>14971.909467399417</v>
      </c>
      <c r="BT138">
        <f t="shared" si="150"/>
        <v>295.46496173313744</v>
      </c>
      <c r="BU138" s="13">
        <f t="shared" si="132"/>
        <v>829.96785815000442</v>
      </c>
      <c r="BV138" s="13">
        <f t="shared" si="158"/>
        <v>185.73807217100443</v>
      </c>
      <c r="BW138" s="13">
        <f t="shared" si="133"/>
        <v>43006.315293184307</v>
      </c>
      <c r="BX138">
        <f t="shared" si="151"/>
        <v>501.96097873853608</v>
      </c>
      <c r="BY138" s="13">
        <f t="shared" si="134"/>
        <v>829.96785815000442</v>
      </c>
    </row>
    <row r="139" spans="29:77" x14ac:dyDescent="0.2">
      <c r="AC139">
        <v>137</v>
      </c>
      <c r="AD139" s="37">
        <f t="shared" si="135"/>
        <v>1960476164.8783431</v>
      </c>
      <c r="AE139" s="13">
        <f t="shared" si="111"/>
        <v>24953.182445665698</v>
      </c>
      <c r="AF139">
        <f t="shared" si="152"/>
        <v>1960476347.0183609</v>
      </c>
      <c r="AG139" s="13">
        <f t="shared" si="112"/>
        <v>1960477212.1249621</v>
      </c>
      <c r="AH139" s="13">
        <f t="shared" si="153"/>
        <v>1960476165.1409183</v>
      </c>
      <c r="AI139" s="13">
        <f t="shared" si="113"/>
        <v>43006.315293184307</v>
      </c>
      <c r="AJ139">
        <f t="shared" si="136"/>
        <v>1960476479.0556285</v>
      </c>
      <c r="AK139" s="13">
        <f t="shared" si="114"/>
        <v>1960477212.1249621</v>
      </c>
      <c r="AL139" s="37">
        <f t="shared" si="137"/>
        <v>628.20614018249455</v>
      </c>
      <c r="AM139" s="13">
        <f t="shared" si="115"/>
        <v>29943.818934798834</v>
      </c>
      <c r="AN139">
        <f t="shared" si="138"/>
        <v>846.77416160438383</v>
      </c>
      <c r="AO139" s="13">
        <f t="shared" si="116"/>
        <v>2813.5073827337451</v>
      </c>
      <c r="AP139" s="13">
        <f t="shared" si="154"/>
        <v>628.41966277274457</v>
      </c>
      <c r="AQ139" s="13">
        <f t="shared" si="117"/>
        <v>43006.315293184307</v>
      </c>
      <c r="AR139" s="13">
        <f t="shared" si="139"/>
        <v>942.33437294197302</v>
      </c>
      <c r="AS139" s="38">
        <f t="shared" si="118"/>
        <v>2813.5073827337451</v>
      </c>
      <c r="AT139" s="37">
        <f t="shared" si="140"/>
        <v>391099977.39375615</v>
      </c>
      <c r="AU139" s="13">
        <f t="shared" si="119"/>
        <v>9981.2729782662791</v>
      </c>
      <c r="AV139">
        <f t="shared" si="141"/>
        <v>391100050.24976331</v>
      </c>
      <c r="AW139" s="13">
        <f t="shared" si="120"/>
        <v>391100380.74850065</v>
      </c>
      <c r="AX139" s="13">
        <f t="shared" si="155"/>
        <v>391099977.80348873</v>
      </c>
      <c r="AY139" s="13">
        <f t="shared" si="121"/>
        <v>43006.315293184307</v>
      </c>
      <c r="AZ139">
        <f t="shared" si="142"/>
        <v>391100291.7181989</v>
      </c>
      <c r="BA139" s="13">
        <f t="shared" si="122"/>
        <v>391100380.74850065</v>
      </c>
      <c r="BB139" s="37">
        <f t="shared" si="143"/>
        <v>112.48373176995881</v>
      </c>
      <c r="BC139" s="13">
        <f t="shared" si="123"/>
        <v>14971.909467399417</v>
      </c>
      <c r="BD139">
        <f t="shared" si="144"/>
        <v>221.76774248090345</v>
      </c>
      <c r="BE139" s="13">
        <f t="shared" si="124"/>
        <v>503.35057957927143</v>
      </c>
      <c r="BF139" s="13">
        <f t="shared" si="156"/>
        <v>112.84441182105685</v>
      </c>
      <c r="BG139" s="13">
        <f t="shared" si="125"/>
        <v>43006.315293184307</v>
      </c>
      <c r="BH139">
        <f t="shared" si="145"/>
        <v>426.75912199028534</v>
      </c>
      <c r="BI139" s="13">
        <f t="shared" si="126"/>
        <v>503.35057957927143</v>
      </c>
      <c r="BJ139" s="37">
        <f t="shared" si="146"/>
        <v>1.4141891326346072</v>
      </c>
      <c r="BK139" s="13">
        <f t="shared" si="127"/>
        <v>14971.909467399417</v>
      </c>
      <c r="BL139">
        <f t="shared" si="147"/>
        <v>110.69819984357925</v>
      </c>
      <c r="BM139" s="13">
        <f t="shared" si="128"/>
        <v>5.6772349545232395</v>
      </c>
      <c r="BN139" s="13">
        <f t="shared" si="157"/>
        <v>1.7748691837326502</v>
      </c>
      <c r="BO139" s="13">
        <f t="shared" si="129"/>
        <v>43006.315293184307</v>
      </c>
      <c r="BP139">
        <f t="shared" si="148"/>
        <v>315.68957935296118</v>
      </c>
      <c r="BQ139" s="13">
        <f t="shared" si="130"/>
        <v>5.6772349545232395</v>
      </c>
      <c r="BR139" s="37">
        <f t="shared" si="149"/>
        <v>185.3773921199064</v>
      </c>
      <c r="BS139" s="13">
        <f t="shared" si="131"/>
        <v>14971.909467399417</v>
      </c>
      <c r="BT139">
        <f t="shared" si="150"/>
        <v>294.66140283085105</v>
      </c>
      <c r="BU139" s="13">
        <f t="shared" si="132"/>
        <v>829.96785815000442</v>
      </c>
      <c r="BV139" s="13">
        <f t="shared" si="158"/>
        <v>185.73807217100443</v>
      </c>
      <c r="BW139" s="13">
        <f t="shared" si="133"/>
        <v>43006.315293184307</v>
      </c>
      <c r="BX139">
        <f t="shared" si="151"/>
        <v>499.65278234023293</v>
      </c>
      <c r="BY139" s="13">
        <f t="shared" si="134"/>
        <v>829.96785815000442</v>
      </c>
    </row>
    <row r="140" spans="29:77" x14ac:dyDescent="0.2">
      <c r="AC140">
        <v>138</v>
      </c>
      <c r="AD140" s="37">
        <f t="shared" si="135"/>
        <v>1960476164.8783431</v>
      </c>
      <c r="AE140" s="13">
        <f t="shared" si="111"/>
        <v>24953.182445665698</v>
      </c>
      <c r="AF140">
        <f t="shared" si="152"/>
        <v>1960476345.6985056</v>
      </c>
      <c r="AG140" s="13">
        <f t="shared" si="112"/>
        <v>1960477212.1249621</v>
      </c>
      <c r="AH140" s="13">
        <f t="shared" si="153"/>
        <v>1960476165.1409183</v>
      </c>
      <c r="AI140" s="13">
        <f t="shared" si="113"/>
        <v>43006.315293184307</v>
      </c>
      <c r="AJ140">
        <f t="shared" si="136"/>
        <v>1960476476.7808843</v>
      </c>
      <c r="AK140" s="13">
        <f t="shared" si="114"/>
        <v>1960477212.1249621</v>
      </c>
      <c r="AL140" s="37">
        <f t="shared" si="137"/>
        <v>628.20614018249455</v>
      </c>
      <c r="AM140" s="13">
        <f t="shared" si="115"/>
        <v>29943.818934798834</v>
      </c>
      <c r="AN140">
        <f t="shared" si="138"/>
        <v>845.19033536219627</v>
      </c>
      <c r="AO140" s="13">
        <f t="shared" si="116"/>
        <v>2813.5073827337451</v>
      </c>
      <c r="AP140" s="13">
        <f t="shared" si="154"/>
        <v>628.41966277274457</v>
      </c>
      <c r="AQ140" s="13">
        <f t="shared" si="117"/>
        <v>43006.315293184307</v>
      </c>
      <c r="AR140" s="13">
        <f t="shared" si="139"/>
        <v>940.05962866538448</v>
      </c>
      <c r="AS140" s="38">
        <f t="shared" si="118"/>
        <v>2813.5073827337451</v>
      </c>
      <c r="AT140" s="37">
        <f t="shared" si="140"/>
        <v>391099977.39375615</v>
      </c>
      <c r="AU140" s="13">
        <f t="shared" si="119"/>
        <v>9981.2729782662791</v>
      </c>
      <c r="AV140">
        <f t="shared" si="141"/>
        <v>391100049.72182119</v>
      </c>
      <c r="AW140" s="13">
        <f t="shared" si="120"/>
        <v>391100380.74850065</v>
      </c>
      <c r="AX140" s="13">
        <f t="shared" si="155"/>
        <v>391099977.80348873</v>
      </c>
      <c r="AY140" s="13">
        <f t="shared" si="121"/>
        <v>43006.315293184307</v>
      </c>
      <c r="AZ140">
        <f t="shared" si="142"/>
        <v>391100289.44345462</v>
      </c>
      <c r="BA140" s="13">
        <f t="shared" si="122"/>
        <v>391100380.74850065</v>
      </c>
      <c r="BB140" s="37">
        <f t="shared" si="143"/>
        <v>112.48373176995881</v>
      </c>
      <c r="BC140" s="13">
        <f t="shared" si="123"/>
        <v>14971.909467399417</v>
      </c>
      <c r="BD140">
        <f t="shared" si="144"/>
        <v>220.97582935980967</v>
      </c>
      <c r="BE140" s="13">
        <f t="shared" si="124"/>
        <v>503.35057957927143</v>
      </c>
      <c r="BF140" s="13">
        <f t="shared" si="156"/>
        <v>112.84441182105685</v>
      </c>
      <c r="BG140" s="13">
        <f t="shared" si="125"/>
        <v>43006.315293184307</v>
      </c>
      <c r="BH140">
        <f t="shared" si="145"/>
        <v>424.48437771369674</v>
      </c>
      <c r="BI140" s="13">
        <f t="shared" si="126"/>
        <v>503.35057957927143</v>
      </c>
      <c r="BJ140" s="37">
        <f t="shared" si="146"/>
        <v>1.4141891326346072</v>
      </c>
      <c r="BK140" s="13">
        <f t="shared" si="127"/>
        <v>14971.909467399417</v>
      </c>
      <c r="BL140">
        <f t="shared" si="147"/>
        <v>109.90628672248545</v>
      </c>
      <c r="BM140" s="13">
        <f t="shared" si="128"/>
        <v>5.6772349545232395</v>
      </c>
      <c r="BN140" s="13">
        <f t="shared" si="157"/>
        <v>1.7748691837326502</v>
      </c>
      <c r="BO140" s="13">
        <f t="shared" si="129"/>
        <v>43006.315293184307</v>
      </c>
      <c r="BP140">
        <f t="shared" si="148"/>
        <v>313.41483507637258</v>
      </c>
      <c r="BQ140" s="13">
        <f t="shared" si="130"/>
        <v>5.6772349545232395</v>
      </c>
      <c r="BR140" s="37">
        <f t="shared" si="149"/>
        <v>185.3773921199064</v>
      </c>
      <c r="BS140" s="13">
        <f t="shared" si="131"/>
        <v>14971.909467399417</v>
      </c>
      <c r="BT140">
        <f t="shared" si="150"/>
        <v>293.86948970975726</v>
      </c>
      <c r="BU140" s="13">
        <f t="shared" si="132"/>
        <v>829.96785815000442</v>
      </c>
      <c r="BV140" s="13">
        <f t="shared" si="158"/>
        <v>185.73807217100443</v>
      </c>
      <c r="BW140" s="13">
        <f t="shared" si="133"/>
        <v>43006.315293184307</v>
      </c>
      <c r="BX140">
        <f t="shared" si="151"/>
        <v>497.37803806364434</v>
      </c>
      <c r="BY140" s="13">
        <f t="shared" si="134"/>
        <v>829.96785815000442</v>
      </c>
    </row>
    <row r="141" spans="29:77" x14ac:dyDescent="0.2">
      <c r="AC141">
        <v>139</v>
      </c>
      <c r="AD141" s="37">
        <f t="shared" si="135"/>
        <v>1960476164.8783431</v>
      </c>
      <c r="AE141" s="13">
        <f t="shared" si="111"/>
        <v>24953.182445665698</v>
      </c>
      <c r="AF141">
        <f t="shared" si="152"/>
        <v>1960476344.3976412</v>
      </c>
      <c r="AG141" s="13">
        <f t="shared" si="112"/>
        <v>1960477212.1249621</v>
      </c>
      <c r="AH141" s="13">
        <f t="shared" si="153"/>
        <v>1960476165.1409183</v>
      </c>
      <c r="AI141" s="13">
        <f t="shared" si="113"/>
        <v>43006.315293184307</v>
      </c>
      <c r="AJ141">
        <f t="shared" si="136"/>
        <v>1960476474.5388701</v>
      </c>
      <c r="AK141" s="13">
        <f t="shared" si="114"/>
        <v>1960477212.1249621</v>
      </c>
      <c r="AL141" s="37">
        <f t="shared" si="137"/>
        <v>628.20614018249455</v>
      </c>
      <c r="AM141" s="13">
        <f t="shared" si="115"/>
        <v>29943.818934798834</v>
      </c>
      <c r="AN141">
        <f t="shared" si="138"/>
        <v>843.62929798680273</v>
      </c>
      <c r="AO141" s="13">
        <f t="shared" si="116"/>
        <v>2813.5073827337451</v>
      </c>
      <c r="AP141" s="13">
        <f t="shared" si="154"/>
        <v>628.41966277274457</v>
      </c>
      <c r="AQ141" s="13">
        <f t="shared" si="117"/>
        <v>43006.315293184307</v>
      </c>
      <c r="AR141" s="13">
        <f t="shared" si="139"/>
        <v>937.81761452227192</v>
      </c>
      <c r="AS141" s="38">
        <f t="shared" si="118"/>
        <v>2813.5073827337451</v>
      </c>
      <c r="AT141" s="37">
        <f t="shared" si="140"/>
        <v>391099977.39375615</v>
      </c>
      <c r="AU141" s="13">
        <f t="shared" si="119"/>
        <v>9981.2729782662791</v>
      </c>
      <c r="AV141">
        <f t="shared" si="141"/>
        <v>391100049.20147544</v>
      </c>
      <c r="AW141" s="13">
        <f t="shared" si="120"/>
        <v>391100380.74850065</v>
      </c>
      <c r="AX141" s="13">
        <f t="shared" si="155"/>
        <v>391099977.80348873</v>
      </c>
      <c r="AY141" s="13">
        <f t="shared" si="121"/>
        <v>43006.315293184307</v>
      </c>
      <c r="AZ141">
        <f t="shared" si="142"/>
        <v>391100287.20144045</v>
      </c>
      <c r="BA141" s="13">
        <f t="shared" si="122"/>
        <v>391100380.74850065</v>
      </c>
      <c r="BB141" s="37">
        <f t="shared" si="143"/>
        <v>112.48373176995881</v>
      </c>
      <c r="BC141" s="13">
        <f t="shared" si="123"/>
        <v>14971.909467399417</v>
      </c>
      <c r="BD141">
        <f t="shared" si="144"/>
        <v>220.1953106721129</v>
      </c>
      <c r="BE141" s="13">
        <f t="shared" si="124"/>
        <v>503.35057957927143</v>
      </c>
      <c r="BF141" s="13">
        <f t="shared" si="156"/>
        <v>112.84441182105685</v>
      </c>
      <c r="BG141" s="13">
        <f t="shared" si="125"/>
        <v>43006.315293184307</v>
      </c>
      <c r="BH141">
        <f t="shared" si="145"/>
        <v>422.24236357058425</v>
      </c>
      <c r="BI141" s="13">
        <f t="shared" si="126"/>
        <v>503.35057957927143</v>
      </c>
      <c r="BJ141" s="37">
        <f t="shared" si="146"/>
        <v>1.4141891326346072</v>
      </c>
      <c r="BK141" s="13">
        <f t="shared" si="127"/>
        <v>14971.909467399417</v>
      </c>
      <c r="BL141">
        <f t="shared" si="147"/>
        <v>109.12576803478868</v>
      </c>
      <c r="BM141" s="13">
        <f t="shared" si="128"/>
        <v>5.6772349545232395</v>
      </c>
      <c r="BN141" s="13">
        <f t="shared" si="157"/>
        <v>1.7748691837326502</v>
      </c>
      <c r="BO141" s="13">
        <f t="shared" si="129"/>
        <v>43006.315293184307</v>
      </c>
      <c r="BP141">
        <f t="shared" si="148"/>
        <v>311.17282093326008</v>
      </c>
      <c r="BQ141" s="13">
        <f t="shared" si="130"/>
        <v>5.6772349545232395</v>
      </c>
      <c r="BR141" s="37">
        <f t="shared" si="149"/>
        <v>185.3773921199064</v>
      </c>
      <c r="BS141" s="13">
        <f t="shared" si="131"/>
        <v>14971.909467399417</v>
      </c>
      <c r="BT141">
        <f t="shared" si="150"/>
        <v>293.08897102206049</v>
      </c>
      <c r="BU141" s="13">
        <f t="shared" si="132"/>
        <v>829.96785815000442</v>
      </c>
      <c r="BV141" s="13">
        <f t="shared" si="158"/>
        <v>185.73807217100443</v>
      </c>
      <c r="BW141" s="13">
        <f t="shared" si="133"/>
        <v>43006.315293184307</v>
      </c>
      <c r="BX141">
        <f t="shared" si="151"/>
        <v>495.13602392053184</v>
      </c>
      <c r="BY141" s="13">
        <f t="shared" si="134"/>
        <v>829.96785815000442</v>
      </c>
    </row>
    <row r="142" spans="29:77" x14ac:dyDescent="0.2">
      <c r="AC142">
        <v>140</v>
      </c>
      <c r="AD142" s="37">
        <f t="shared" si="135"/>
        <v>1960476164.8783431</v>
      </c>
      <c r="AE142" s="13">
        <f t="shared" si="111"/>
        <v>24953.182445665698</v>
      </c>
      <c r="AF142">
        <f t="shared" si="152"/>
        <v>1960476343.1153605</v>
      </c>
      <c r="AG142" s="13">
        <f t="shared" si="112"/>
        <v>1960477212.1249621</v>
      </c>
      <c r="AH142" s="13">
        <f t="shared" si="153"/>
        <v>1960476165.1409183</v>
      </c>
      <c r="AI142" s="13">
        <f t="shared" si="113"/>
        <v>43006.315293184307</v>
      </c>
      <c r="AJ142">
        <f t="shared" si="136"/>
        <v>1960476472.3288846</v>
      </c>
      <c r="AK142" s="13">
        <f t="shared" si="114"/>
        <v>1960477212.1249621</v>
      </c>
      <c r="AL142" s="37">
        <f t="shared" si="137"/>
        <v>628.20614018249455</v>
      </c>
      <c r="AM142" s="13">
        <f t="shared" si="115"/>
        <v>29943.818934798834</v>
      </c>
      <c r="AN142">
        <f t="shared" si="138"/>
        <v>842.09056114534337</v>
      </c>
      <c r="AO142" s="13">
        <f t="shared" si="116"/>
        <v>2813.5073827337451</v>
      </c>
      <c r="AP142" s="13">
        <f t="shared" si="154"/>
        <v>628.41966277274457</v>
      </c>
      <c r="AQ142" s="13">
        <f t="shared" si="117"/>
        <v>43006.315293184307</v>
      </c>
      <c r="AR142" s="13">
        <f t="shared" si="139"/>
        <v>935.6076291526324</v>
      </c>
      <c r="AS142" s="38">
        <f t="shared" si="118"/>
        <v>2813.5073827337451</v>
      </c>
      <c r="AT142" s="37">
        <f t="shared" si="140"/>
        <v>391099977.39375615</v>
      </c>
      <c r="AU142" s="13">
        <f t="shared" si="119"/>
        <v>9981.2729782662791</v>
      </c>
      <c r="AV142">
        <f t="shared" si="141"/>
        <v>391100048.68856317</v>
      </c>
      <c r="AW142" s="13">
        <f t="shared" si="120"/>
        <v>391100380.74850065</v>
      </c>
      <c r="AX142" s="13">
        <f t="shared" si="155"/>
        <v>391099977.80348873</v>
      </c>
      <c r="AY142" s="13">
        <f t="shared" si="121"/>
        <v>43006.315293184307</v>
      </c>
      <c r="AZ142">
        <f t="shared" si="142"/>
        <v>391100284.99145514</v>
      </c>
      <c r="BA142" s="13">
        <f t="shared" si="122"/>
        <v>391100380.74850065</v>
      </c>
      <c r="BB142" s="37">
        <f t="shared" si="143"/>
        <v>112.48373176995881</v>
      </c>
      <c r="BC142" s="13">
        <f t="shared" si="123"/>
        <v>14971.909467399417</v>
      </c>
      <c r="BD142">
        <f t="shared" si="144"/>
        <v>219.42594225138322</v>
      </c>
      <c r="BE142" s="13">
        <f t="shared" si="124"/>
        <v>503.35057957927143</v>
      </c>
      <c r="BF142" s="13">
        <f t="shared" si="156"/>
        <v>112.84441182105685</v>
      </c>
      <c r="BG142" s="13">
        <f t="shared" si="125"/>
        <v>43006.315293184307</v>
      </c>
      <c r="BH142">
        <f t="shared" si="145"/>
        <v>420.03237820094472</v>
      </c>
      <c r="BI142" s="13">
        <f t="shared" si="126"/>
        <v>503.35057957927143</v>
      </c>
      <c r="BJ142" s="37">
        <f t="shared" si="146"/>
        <v>1.4141891326346072</v>
      </c>
      <c r="BK142" s="13">
        <f t="shared" si="127"/>
        <v>14971.909467399417</v>
      </c>
      <c r="BL142">
        <f t="shared" si="147"/>
        <v>108.35639961405901</v>
      </c>
      <c r="BM142" s="13">
        <f t="shared" si="128"/>
        <v>5.6772349545232395</v>
      </c>
      <c r="BN142" s="13">
        <f t="shared" si="157"/>
        <v>1.7748691837326502</v>
      </c>
      <c r="BO142" s="13">
        <f t="shared" si="129"/>
        <v>43006.315293184307</v>
      </c>
      <c r="BP142">
        <f t="shared" si="148"/>
        <v>308.96283556362056</v>
      </c>
      <c r="BQ142" s="13">
        <f t="shared" si="130"/>
        <v>5.6772349545232395</v>
      </c>
      <c r="BR142" s="37">
        <f t="shared" si="149"/>
        <v>185.3773921199064</v>
      </c>
      <c r="BS142" s="13">
        <f t="shared" si="131"/>
        <v>14971.909467399417</v>
      </c>
      <c r="BT142">
        <f t="shared" si="150"/>
        <v>292.31960260133081</v>
      </c>
      <c r="BU142" s="13">
        <f t="shared" si="132"/>
        <v>829.96785815000442</v>
      </c>
      <c r="BV142" s="13">
        <f t="shared" si="158"/>
        <v>185.73807217100443</v>
      </c>
      <c r="BW142" s="13">
        <f t="shared" si="133"/>
        <v>43006.315293184307</v>
      </c>
      <c r="BX142">
        <f t="shared" si="151"/>
        <v>492.92603855089232</v>
      </c>
      <c r="BY142" s="13">
        <f t="shared" si="134"/>
        <v>829.96785815000442</v>
      </c>
    </row>
    <row r="143" spans="29:77" x14ac:dyDescent="0.2">
      <c r="AC143">
        <v>141</v>
      </c>
      <c r="AD143" s="37">
        <f t="shared" si="135"/>
        <v>1960476164.8783431</v>
      </c>
      <c r="AE143" s="13">
        <f t="shared" si="111"/>
        <v>24953.182445665698</v>
      </c>
      <c r="AF143">
        <f t="shared" si="152"/>
        <v>1960476341.8512683</v>
      </c>
      <c r="AG143" s="13">
        <f t="shared" si="112"/>
        <v>1960477212.1249621</v>
      </c>
      <c r="AH143" s="13">
        <f t="shared" si="153"/>
        <v>1960476165.1409183</v>
      </c>
      <c r="AI143" s="13">
        <f t="shared" si="113"/>
        <v>43006.315293184307</v>
      </c>
      <c r="AJ143">
        <f t="shared" si="136"/>
        <v>1960476470.1502466</v>
      </c>
      <c r="AK143" s="13">
        <f t="shared" si="114"/>
        <v>1960477212.1249621</v>
      </c>
      <c r="AL143" s="37">
        <f t="shared" si="137"/>
        <v>628.20614018249455</v>
      </c>
      <c r="AM143" s="13">
        <f t="shared" si="115"/>
        <v>29943.818934798834</v>
      </c>
      <c r="AN143">
        <f t="shared" si="138"/>
        <v>840.57365035837279</v>
      </c>
      <c r="AO143" s="13">
        <f t="shared" si="116"/>
        <v>2813.5073827337451</v>
      </c>
      <c r="AP143" s="13">
        <f t="shared" si="154"/>
        <v>628.41966277274457</v>
      </c>
      <c r="AQ143" s="13">
        <f t="shared" si="117"/>
        <v>43006.315293184307</v>
      </c>
      <c r="AR143" s="13">
        <f t="shared" si="139"/>
        <v>933.42899109320069</v>
      </c>
      <c r="AS143" s="38">
        <f t="shared" si="118"/>
        <v>2813.5073827337451</v>
      </c>
      <c r="AT143" s="37">
        <f t="shared" si="140"/>
        <v>391099977.39375615</v>
      </c>
      <c r="AU143" s="13">
        <f t="shared" si="119"/>
        <v>9981.2729782662791</v>
      </c>
      <c r="AV143">
        <f t="shared" si="141"/>
        <v>391100048.18292624</v>
      </c>
      <c r="AW143" s="13">
        <f t="shared" si="120"/>
        <v>391100380.74850065</v>
      </c>
      <c r="AX143" s="13">
        <f t="shared" si="155"/>
        <v>391099977.80348873</v>
      </c>
      <c r="AY143" s="13">
        <f t="shared" si="121"/>
        <v>43006.315293184307</v>
      </c>
      <c r="AZ143">
        <f t="shared" si="142"/>
        <v>391100282.81281704</v>
      </c>
      <c r="BA143" s="13">
        <f t="shared" si="122"/>
        <v>391100380.74850065</v>
      </c>
      <c r="BB143" s="37">
        <f t="shared" si="143"/>
        <v>112.48373176995881</v>
      </c>
      <c r="BC143" s="13">
        <f t="shared" si="123"/>
        <v>14971.909467399417</v>
      </c>
      <c r="BD143">
        <f t="shared" si="144"/>
        <v>218.66748685789793</v>
      </c>
      <c r="BE143" s="13">
        <f t="shared" si="124"/>
        <v>503.35057957927143</v>
      </c>
      <c r="BF143" s="13">
        <f t="shared" si="156"/>
        <v>112.84441182105685</v>
      </c>
      <c r="BG143" s="13">
        <f t="shared" si="125"/>
        <v>43006.315293184307</v>
      </c>
      <c r="BH143">
        <f t="shared" si="145"/>
        <v>417.8537401415129</v>
      </c>
      <c r="BI143" s="13">
        <f t="shared" si="126"/>
        <v>503.35057957927143</v>
      </c>
      <c r="BJ143" s="37">
        <f t="shared" si="146"/>
        <v>1.4141891326346072</v>
      </c>
      <c r="BK143" s="13">
        <f t="shared" si="127"/>
        <v>14971.909467399417</v>
      </c>
      <c r="BL143">
        <f t="shared" si="147"/>
        <v>107.59794422057374</v>
      </c>
      <c r="BM143" s="13">
        <f t="shared" si="128"/>
        <v>5.6772349545232395</v>
      </c>
      <c r="BN143" s="13">
        <f t="shared" si="157"/>
        <v>1.7748691837326502</v>
      </c>
      <c r="BO143" s="13">
        <f t="shared" si="129"/>
        <v>43006.315293184307</v>
      </c>
      <c r="BP143">
        <f t="shared" si="148"/>
        <v>306.78419750418874</v>
      </c>
      <c r="BQ143" s="13">
        <f t="shared" si="130"/>
        <v>5.6772349545232395</v>
      </c>
      <c r="BR143" s="37">
        <f t="shared" si="149"/>
        <v>185.3773921199064</v>
      </c>
      <c r="BS143" s="13">
        <f t="shared" si="131"/>
        <v>14971.909467399417</v>
      </c>
      <c r="BT143">
        <f t="shared" si="150"/>
        <v>291.56114720784552</v>
      </c>
      <c r="BU143" s="13">
        <f t="shared" si="132"/>
        <v>829.96785815000442</v>
      </c>
      <c r="BV143" s="13">
        <f t="shared" si="158"/>
        <v>185.73807217100443</v>
      </c>
      <c r="BW143" s="13">
        <f t="shared" si="133"/>
        <v>43006.315293184307</v>
      </c>
      <c r="BX143">
        <f t="shared" si="151"/>
        <v>490.7474004914605</v>
      </c>
      <c r="BY143" s="13">
        <f t="shared" si="134"/>
        <v>829.96785815000442</v>
      </c>
    </row>
    <row r="144" spans="29:77" x14ac:dyDescent="0.2">
      <c r="AC144">
        <v>142</v>
      </c>
      <c r="AD144" s="37">
        <f t="shared" si="135"/>
        <v>1960476164.8783431</v>
      </c>
      <c r="AE144" s="13">
        <f t="shared" si="111"/>
        <v>24953.182445665698</v>
      </c>
      <c r="AF144">
        <f t="shared" si="152"/>
        <v>1960476340.60498</v>
      </c>
      <c r="AG144" s="13">
        <f t="shared" si="112"/>
        <v>1960477212.1249621</v>
      </c>
      <c r="AH144" s="13">
        <f t="shared" si="153"/>
        <v>1960476165.1409183</v>
      </c>
      <c r="AI144" s="13">
        <f t="shared" si="113"/>
        <v>43006.315293184307</v>
      </c>
      <c r="AJ144">
        <f t="shared" si="136"/>
        <v>1960476468.0022936</v>
      </c>
      <c r="AK144" s="13">
        <f t="shared" si="114"/>
        <v>1960477212.1249621</v>
      </c>
      <c r="AL144" s="37">
        <f t="shared" si="137"/>
        <v>628.20614018249455</v>
      </c>
      <c r="AM144" s="13">
        <f t="shared" si="115"/>
        <v>29943.818934798834</v>
      </c>
      <c r="AN144">
        <f t="shared" si="138"/>
        <v>839.07810451206376</v>
      </c>
      <c r="AO144" s="13">
        <f t="shared" si="116"/>
        <v>2813.5073827337451</v>
      </c>
      <c r="AP144" s="13">
        <f t="shared" si="154"/>
        <v>628.41966277274457</v>
      </c>
      <c r="AQ144" s="13">
        <f t="shared" si="117"/>
        <v>43006.315293184307</v>
      </c>
      <c r="AR144" s="13">
        <f t="shared" si="139"/>
        <v>931.28103807685943</v>
      </c>
      <c r="AS144" s="38">
        <f t="shared" si="118"/>
        <v>2813.5073827337451</v>
      </c>
      <c r="AT144" s="37">
        <f t="shared" si="140"/>
        <v>391099977.39375615</v>
      </c>
      <c r="AU144" s="13">
        <f t="shared" si="119"/>
        <v>9981.2729782662791</v>
      </c>
      <c r="AV144">
        <f t="shared" si="141"/>
        <v>391100047.68441093</v>
      </c>
      <c r="AW144" s="13">
        <f t="shared" si="120"/>
        <v>391100380.74850065</v>
      </c>
      <c r="AX144" s="13">
        <f t="shared" si="155"/>
        <v>391099977.80348873</v>
      </c>
      <c r="AY144" s="13">
        <f t="shared" si="121"/>
        <v>43006.315293184307</v>
      </c>
      <c r="AZ144">
        <f t="shared" si="142"/>
        <v>391100280.66486406</v>
      </c>
      <c r="BA144" s="13">
        <f t="shared" si="122"/>
        <v>391100380.74850065</v>
      </c>
      <c r="BB144" s="37">
        <f t="shared" si="143"/>
        <v>112.48373176995881</v>
      </c>
      <c r="BC144" s="13">
        <f t="shared" si="123"/>
        <v>14971.909467399417</v>
      </c>
      <c r="BD144">
        <f t="shared" si="144"/>
        <v>217.91971393474341</v>
      </c>
      <c r="BE144" s="13">
        <f t="shared" si="124"/>
        <v>503.35057957927143</v>
      </c>
      <c r="BF144" s="13">
        <f t="shared" si="156"/>
        <v>112.84441182105685</v>
      </c>
      <c r="BG144" s="13">
        <f t="shared" si="125"/>
        <v>43006.315293184307</v>
      </c>
      <c r="BH144">
        <f t="shared" si="145"/>
        <v>415.7057871251717</v>
      </c>
      <c r="BI144" s="13">
        <f t="shared" si="126"/>
        <v>503.35057957927143</v>
      </c>
      <c r="BJ144" s="37">
        <f t="shared" si="146"/>
        <v>1.4141891326346072</v>
      </c>
      <c r="BK144" s="13">
        <f t="shared" si="127"/>
        <v>14971.909467399417</v>
      </c>
      <c r="BL144">
        <f t="shared" si="147"/>
        <v>106.85017129741922</v>
      </c>
      <c r="BM144" s="13">
        <f t="shared" si="128"/>
        <v>5.6772349545232395</v>
      </c>
      <c r="BN144" s="13">
        <f t="shared" si="157"/>
        <v>1.7748691837326502</v>
      </c>
      <c r="BO144" s="13">
        <f t="shared" si="129"/>
        <v>43006.315293184307</v>
      </c>
      <c r="BP144">
        <f t="shared" si="148"/>
        <v>304.63624448784753</v>
      </c>
      <c r="BQ144" s="13">
        <f t="shared" si="130"/>
        <v>5.6772349545232395</v>
      </c>
      <c r="BR144" s="37">
        <f t="shared" si="149"/>
        <v>185.3773921199064</v>
      </c>
      <c r="BS144" s="13">
        <f t="shared" si="131"/>
        <v>14971.909467399417</v>
      </c>
      <c r="BT144">
        <f t="shared" si="150"/>
        <v>290.81337428469101</v>
      </c>
      <c r="BU144" s="13">
        <f t="shared" si="132"/>
        <v>829.96785815000442</v>
      </c>
      <c r="BV144" s="13">
        <f t="shared" si="158"/>
        <v>185.73807217100443</v>
      </c>
      <c r="BW144" s="13">
        <f t="shared" si="133"/>
        <v>43006.315293184307</v>
      </c>
      <c r="BX144">
        <f t="shared" si="151"/>
        <v>488.59944747511929</v>
      </c>
      <c r="BY144" s="13">
        <f t="shared" si="134"/>
        <v>829.96785815000442</v>
      </c>
    </row>
    <row r="145" spans="29:77" x14ac:dyDescent="0.2">
      <c r="AC145">
        <v>143</v>
      </c>
      <c r="AD145" s="37">
        <f t="shared" si="135"/>
        <v>1960476164.8783431</v>
      </c>
      <c r="AE145" s="13">
        <f t="shared" si="111"/>
        <v>24953.182445665698</v>
      </c>
      <c r="AF145">
        <f t="shared" si="152"/>
        <v>1960476339.3761225</v>
      </c>
      <c r="AG145" s="13">
        <f t="shared" si="112"/>
        <v>1960477212.1249621</v>
      </c>
      <c r="AH145" s="13">
        <f t="shared" si="153"/>
        <v>1960476165.1409183</v>
      </c>
      <c r="AI145" s="13">
        <f t="shared" si="113"/>
        <v>43006.315293184307</v>
      </c>
      <c r="AJ145">
        <f t="shared" si="136"/>
        <v>1960476465.8843818</v>
      </c>
      <c r="AK145" s="13">
        <f t="shared" si="114"/>
        <v>1960477212.1249621</v>
      </c>
      <c r="AL145" s="37">
        <f t="shared" si="137"/>
        <v>628.20614018249455</v>
      </c>
      <c r="AM145" s="13">
        <f t="shared" si="115"/>
        <v>29943.818934798834</v>
      </c>
      <c r="AN145">
        <f t="shared" si="138"/>
        <v>837.60347539087797</v>
      </c>
      <c r="AO145" s="13">
        <f t="shared" si="116"/>
        <v>2813.5073827337451</v>
      </c>
      <c r="AP145" s="13">
        <f t="shared" si="154"/>
        <v>628.41966277274457</v>
      </c>
      <c r="AQ145" s="13">
        <f t="shared" si="117"/>
        <v>43006.315293184307</v>
      </c>
      <c r="AR145" s="13">
        <f t="shared" si="139"/>
        <v>929.16312636144607</v>
      </c>
      <c r="AS145" s="38">
        <f t="shared" si="118"/>
        <v>2813.5073827337451</v>
      </c>
      <c r="AT145" s="37">
        <f t="shared" si="140"/>
        <v>391099977.39375615</v>
      </c>
      <c r="AU145" s="13">
        <f t="shared" si="119"/>
        <v>9981.2729782662791</v>
      </c>
      <c r="AV145">
        <f t="shared" si="141"/>
        <v>391100047.19286788</v>
      </c>
      <c r="AW145" s="13">
        <f t="shared" si="120"/>
        <v>391100380.74850065</v>
      </c>
      <c r="AX145" s="13">
        <f t="shared" si="155"/>
        <v>391099977.80348873</v>
      </c>
      <c r="AY145" s="13">
        <f t="shared" si="121"/>
        <v>43006.315293184307</v>
      </c>
      <c r="AZ145">
        <f t="shared" si="142"/>
        <v>391100278.54695231</v>
      </c>
      <c r="BA145" s="13">
        <f t="shared" si="122"/>
        <v>391100380.74850065</v>
      </c>
      <c r="BB145" s="37">
        <f t="shared" si="143"/>
        <v>112.48373176995881</v>
      </c>
      <c r="BC145" s="13">
        <f t="shared" si="123"/>
        <v>14971.909467399417</v>
      </c>
      <c r="BD145">
        <f t="shared" si="144"/>
        <v>217.18239937415052</v>
      </c>
      <c r="BE145" s="13">
        <f t="shared" si="124"/>
        <v>503.35057957927143</v>
      </c>
      <c r="BF145" s="13">
        <f t="shared" si="156"/>
        <v>112.84441182105685</v>
      </c>
      <c r="BG145" s="13">
        <f t="shared" si="125"/>
        <v>43006.315293184307</v>
      </c>
      <c r="BH145">
        <f t="shared" si="145"/>
        <v>413.58787540975828</v>
      </c>
      <c r="BI145" s="13">
        <f t="shared" si="126"/>
        <v>503.35057957927143</v>
      </c>
      <c r="BJ145" s="37">
        <f t="shared" si="146"/>
        <v>1.4141891326346072</v>
      </c>
      <c r="BK145" s="13">
        <f t="shared" si="127"/>
        <v>14971.909467399417</v>
      </c>
      <c r="BL145">
        <f t="shared" si="147"/>
        <v>106.11285673682633</v>
      </c>
      <c r="BM145" s="13">
        <f t="shared" si="128"/>
        <v>5.6772349545232395</v>
      </c>
      <c r="BN145" s="13">
        <f t="shared" si="157"/>
        <v>1.7748691837326502</v>
      </c>
      <c r="BO145" s="13">
        <f t="shared" si="129"/>
        <v>43006.315293184307</v>
      </c>
      <c r="BP145">
        <f t="shared" si="148"/>
        <v>302.51833277243412</v>
      </c>
      <c r="BQ145" s="13">
        <f t="shared" si="130"/>
        <v>5.6772349545232395</v>
      </c>
      <c r="BR145" s="37">
        <f t="shared" si="149"/>
        <v>185.3773921199064</v>
      </c>
      <c r="BS145" s="13">
        <f t="shared" si="131"/>
        <v>14971.909467399417</v>
      </c>
      <c r="BT145">
        <f t="shared" si="150"/>
        <v>290.07605972409812</v>
      </c>
      <c r="BU145" s="13">
        <f t="shared" si="132"/>
        <v>829.96785815000442</v>
      </c>
      <c r="BV145" s="13">
        <f t="shared" si="158"/>
        <v>185.73807217100443</v>
      </c>
      <c r="BW145" s="13">
        <f t="shared" si="133"/>
        <v>43006.315293184307</v>
      </c>
      <c r="BX145">
        <f t="shared" si="151"/>
        <v>486.48153575970588</v>
      </c>
      <c r="BY145" s="13">
        <f t="shared" si="134"/>
        <v>829.96785815000442</v>
      </c>
    </row>
    <row r="146" spans="29:77" x14ac:dyDescent="0.2">
      <c r="AC146">
        <v>144</v>
      </c>
      <c r="AD146" s="37">
        <f t="shared" si="135"/>
        <v>1960476164.8783431</v>
      </c>
      <c r="AE146" s="13">
        <f t="shared" si="111"/>
        <v>24953.182445665698</v>
      </c>
      <c r="AF146">
        <f t="shared" si="152"/>
        <v>1960476338.1643324</v>
      </c>
      <c r="AG146" s="13">
        <f t="shared" si="112"/>
        <v>1960477212.1249621</v>
      </c>
      <c r="AH146" s="13">
        <f t="shared" si="153"/>
        <v>1960476165.1409183</v>
      </c>
      <c r="AI146" s="13">
        <f t="shared" si="113"/>
        <v>43006.315293184307</v>
      </c>
      <c r="AJ146">
        <f t="shared" si="136"/>
        <v>1960476463.7958856</v>
      </c>
      <c r="AK146" s="13">
        <f t="shared" si="114"/>
        <v>1960477212.1249621</v>
      </c>
      <c r="AL146" s="37">
        <f t="shared" si="137"/>
        <v>628.20614018249455</v>
      </c>
      <c r="AM146" s="13">
        <f t="shared" si="115"/>
        <v>29943.818934798834</v>
      </c>
      <c r="AN146">
        <f t="shared" si="138"/>
        <v>836.14932722970866</v>
      </c>
      <c r="AO146" s="13">
        <f t="shared" si="116"/>
        <v>2813.5073827337451</v>
      </c>
      <c r="AP146" s="13">
        <f t="shared" si="154"/>
        <v>628.41966277274457</v>
      </c>
      <c r="AQ146" s="13">
        <f t="shared" si="117"/>
        <v>43006.315293184307</v>
      </c>
      <c r="AR146" s="13">
        <f t="shared" si="139"/>
        <v>927.07463008652451</v>
      </c>
      <c r="AS146" s="38">
        <f t="shared" si="118"/>
        <v>2813.5073827337451</v>
      </c>
      <c r="AT146" s="37">
        <f t="shared" si="140"/>
        <v>391099977.39375615</v>
      </c>
      <c r="AU146" s="13">
        <f t="shared" si="119"/>
        <v>9981.2729782662791</v>
      </c>
      <c r="AV146">
        <f t="shared" si="141"/>
        <v>391100046.70815182</v>
      </c>
      <c r="AW146" s="13">
        <f t="shared" si="120"/>
        <v>391100380.74850065</v>
      </c>
      <c r="AX146" s="13">
        <f t="shared" si="155"/>
        <v>391099977.80348873</v>
      </c>
      <c r="AY146" s="13">
        <f t="shared" si="121"/>
        <v>43006.315293184307</v>
      </c>
      <c r="AZ146">
        <f t="shared" si="142"/>
        <v>391100276.45845604</v>
      </c>
      <c r="BA146" s="13">
        <f t="shared" si="122"/>
        <v>391100380.74850065</v>
      </c>
      <c r="BB146" s="37">
        <f t="shared" si="143"/>
        <v>112.48373176995881</v>
      </c>
      <c r="BC146" s="13">
        <f t="shared" si="123"/>
        <v>14971.909467399417</v>
      </c>
      <c r="BD146">
        <f t="shared" si="144"/>
        <v>216.45532529356586</v>
      </c>
      <c r="BE146" s="13">
        <f t="shared" si="124"/>
        <v>503.35057957927143</v>
      </c>
      <c r="BF146" s="13">
        <f t="shared" si="156"/>
        <v>112.84441182105685</v>
      </c>
      <c r="BG146" s="13">
        <f t="shared" si="125"/>
        <v>43006.315293184307</v>
      </c>
      <c r="BH146">
        <f t="shared" si="145"/>
        <v>411.49937913483677</v>
      </c>
      <c r="BI146" s="13">
        <f t="shared" si="126"/>
        <v>503.35057957927143</v>
      </c>
      <c r="BJ146" s="37">
        <f t="shared" si="146"/>
        <v>1.4141891326346072</v>
      </c>
      <c r="BK146" s="13">
        <f t="shared" si="127"/>
        <v>14971.909467399417</v>
      </c>
      <c r="BL146">
        <f t="shared" si="147"/>
        <v>105.38578265624166</v>
      </c>
      <c r="BM146" s="13">
        <f t="shared" si="128"/>
        <v>5.6772349545232395</v>
      </c>
      <c r="BN146" s="13">
        <f t="shared" si="157"/>
        <v>1.7748691837326502</v>
      </c>
      <c r="BO146" s="13">
        <f t="shared" si="129"/>
        <v>43006.315293184307</v>
      </c>
      <c r="BP146">
        <f t="shared" si="148"/>
        <v>300.42983649751261</v>
      </c>
      <c r="BQ146" s="13">
        <f t="shared" si="130"/>
        <v>5.6772349545232395</v>
      </c>
      <c r="BR146" s="37">
        <f t="shared" si="149"/>
        <v>185.3773921199064</v>
      </c>
      <c r="BS146" s="13">
        <f t="shared" si="131"/>
        <v>14971.909467399417</v>
      </c>
      <c r="BT146">
        <f t="shared" si="150"/>
        <v>289.34898564351346</v>
      </c>
      <c r="BU146" s="13">
        <f t="shared" si="132"/>
        <v>829.96785815000442</v>
      </c>
      <c r="BV146" s="13">
        <f t="shared" si="158"/>
        <v>185.73807217100443</v>
      </c>
      <c r="BW146" s="13">
        <f t="shared" si="133"/>
        <v>43006.315293184307</v>
      </c>
      <c r="BX146">
        <f t="shared" si="151"/>
        <v>484.39303948478437</v>
      </c>
      <c r="BY146" s="13">
        <f t="shared" si="134"/>
        <v>829.96785815000442</v>
      </c>
    </row>
    <row r="147" spans="29:77" x14ac:dyDescent="0.2">
      <c r="AC147">
        <v>145</v>
      </c>
      <c r="AD147" s="37">
        <f t="shared" si="135"/>
        <v>1960476164.8783431</v>
      </c>
      <c r="AE147" s="13">
        <f t="shared" si="111"/>
        <v>24953.182445665698</v>
      </c>
      <c r="AF147">
        <f t="shared" si="152"/>
        <v>1960476336.9692566</v>
      </c>
      <c r="AG147" s="13">
        <f t="shared" si="112"/>
        <v>1960477212.1249621</v>
      </c>
      <c r="AH147" s="13">
        <f t="shared" si="153"/>
        <v>1960476165.1409183</v>
      </c>
      <c r="AI147" s="13">
        <f t="shared" si="113"/>
        <v>43006.315293184307</v>
      </c>
      <c r="AJ147">
        <f t="shared" si="136"/>
        <v>1960476461.736196</v>
      </c>
      <c r="AK147" s="13">
        <f t="shared" si="114"/>
        <v>1960477212.1249621</v>
      </c>
      <c r="AL147" s="37">
        <f t="shared" si="137"/>
        <v>628.20614018249455</v>
      </c>
      <c r="AM147" s="13">
        <f t="shared" si="115"/>
        <v>29943.818934798834</v>
      </c>
      <c r="AN147">
        <f t="shared" si="138"/>
        <v>834.71523628455543</v>
      </c>
      <c r="AO147" s="13">
        <f t="shared" si="116"/>
        <v>2813.5073827337451</v>
      </c>
      <c r="AP147" s="13">
        <f t="shared" si="154"/>
        <v>628.41966277274457</v>
      </c>
      <c r="AQ147" s="13">
        <f t="shared" si="117"/>
        <v>43006.315293184307</v>
      </c>
      <c r="AR147" s="13">
        <f t="shared" si="139"/>
        <v>925.01494065677434</v>
      </c>
      <c r="AS147" s="38">
        <f t="shared" si="118"/>
        <v>2813.5073827337451</v>
      </c>
      <c r="AT147" s="37">
        <f t="shared" si="140"/>
        <v>391099977.39375615</v>
      </c>
      <c r="AU147" s="13">
        <f t="shared" si="119"/>
        <v>9981.2729782662791</v>
      </c>
      <c r="AV147">
        <f t="shared" si="141"/>
        <v>391100046.23012149</v>
      </c>
      <c r="AW147" s="13">
        <f t="shared" si="120"/>
        <v>391100380.74850065</v>
      </c>
      <c r="AX147" s="13">
        <f t="shared" si="155"/>
        <v>391099977.80348873</v>
      </c>
      <c r="AY147" s="13">
        <f t="shared" si="121"/>
        <v>43006.315293184307</v>
      </c>
      <c r="AZ147">
        <f t="shared" si="142"/>
        <v>391100274.39876664</v>
      </c>
      <c r="BA147" s="13">
        <f t="shared" si="122"/>
        <v>391100380.74850065</v>
      </c>
      <c r="BB147" s="37">
        <f t="shared" si="143"/>
        <v>112.48373176995881</v>
      </c>
      <c r="BC147" s="13">
        <f t="shared" si="123"/>
        <v>14971.909467399417</v>
      </c>
      <c r="BD147">
        <f t="shared" si="144"/>
        <v>215.73827982098925</v>
      </c>
      <c r="BE147" s="13">
        <f t="shared" si="124"/>
        <v>503.35057957927143</v>
      </c>
      <c r="BF147" s="13">
        <f t="shared" si="156"/>
        <v>112.84441182105685</v>
      </c>
      <c r="BG147" s="13">
        <f t="shared" si="125"/>
        <v>43006.315293184307</v>
      </c>
      <c r="BH147">
        <f t="shared" si="145"/>
        <v>409.43968970508655</v>
      </c>
      <c r="BI147" s="13">
        <f t="shared" si="126"/>
        <v>503.35057957927143</v>
      </c>
      <c r="BJ147" s="37">
        <f t="shared" si="146"/>
        <v>1.4141891326346072</v>
      </c>
      <c r="BK147" s="13">
        <f t="shared" si="127"/>
        <v>14971.909467399417</v>
      </c>
      <c r="BL147">
        <f t="shared" si="147"/>
        <v>104.66873718366506</v>
      </c>
      <c r="BM147" s="13">
        <f t="shared" si="128"/>
        <v>5.6772349545232395</v>
      </c>
      <c r="BN147" s="13">
        <f t="shared" si="157"/>
        <v>1.7748691837326502</v>
      </c>
      <c r="BO147" s="13">
        <f t="shared" si="129"/>
        <v>43006.315293184307</v>
      </c>
      <c r="BP147">
        <f t="shared" si="148"/>
        <v>298.37014706776239</v>
      </c>
      <c r="BQ147" s="13">
        <f t="shared" si="130"/>
        <v>5.6772349545232395</v>
      </c>
      <c r="BR147" s="37">
        <f t="shared" si="149"/>
        <v>185.3773921199064</v>
      </c>
      <c r="BS147" s="13">
        <f t="shared" si="131"/>
        <v>14971.909467399417</v>
      </c>
      <c r="BT147">
        <f t="shared" si="150"/>
        <v>288.63194017093684</v>
      </c>
      <c r="BU147" s="13">
        <f t="shared" si="132"/>
        <v>829.96785815000442</v>
      </c>
      <c r="BV147" s="13">
        <f t="shared" si="158"/>
        <v>185.73807217100443</v>
      </c>
      <c r="BW147" s="13">
        <f t="shared" si="133"/>
        <v>43006.315293184307</v>
      </c>
      <c r="BX147">
        <f t="shared" si="151"/>
        <v>482.33335005503415</v>
      </c>
      <c r="BY147" s="13">
        <f t="shared" si="134"/>
        <v>829.96785815000442</v>
      </c>
    </row>
    <row r="148" spans="29:77" x14ac:dyDescent="0.2">
      <c r="AC148">
        <v>146</v>
      </c>
      <c r="AD148" s="37">
        <f t="shared" si="135"/>
        <v>1960476164.8783431</v>
      </c>
      <c r="AE148" s="13">
        <f t="shared" si="111"/>
        <v>24953.182445665698</v>
      </c>
      <c r="AF148">
        <f t="shared" si="152"/>
        <v>1960476335.7905517</v>
      </c>
      <c r="AG148" s="13">
        <f t="shared" si="112"/>
        <v>1960477212.1249621</v>
      </c>
      <c r="AH148" s="13">
        <f t="shared" si="153"/>
        <v>1960476165.1409183</v>
      </c>
      <c r="AI148" s="13">
        <f t="shared" si="113"/>
        <v>43006.315293184307</v>
      </c>
      <c r="AJ148">
        <f t="shared" si="136"/>
        <v>1960476459.7047217</v>
      </c>
      <c r="AK148" s="13">
        <f t="shared" si="114"/>
        <v>1960477212.1249621</v>
      </c>
      <c r="AL148" s="37">
        <f t="shared" si="137"/>
        <v>628.20614018249455</v>
      </c>
      <c r="AM148" s="13">
        <f t="shared" si="115"/>
        <v>29943.818934798834</v>
      </c>
      <c r="AN148">
        <f t="shared" si="138"/>
        <v>833.30079042084276</v>
      </c>
      <c r="AO148" s="13">
        <f t="shared" si="116"/>
        <v>2813.5073827337451</v>
      </c>
      <c r="AP148" s="13">
        <f t="shared" si="154"/>
        <v>628.41966277274457</v>
      </c>
      <c r="AQ148" s="13">
        <f t="shared" si="117"/>
        <v>43006.315293184307</v>
      </c>
      <c r="AR148" s="13">
        <f t="shared" si="139"/>
        <v>922.98346615071932</v>
      </c>
      <c r="AS148" s="38">
        <f t="shared" si="118"/>
        <v>2813.5073827337451</v>
      </c>
      <c r="AT148" s="37">
        <f t="shared" si="140"/>
        <v>391099977.39375615</v>
      </c>
      <c r="AU148" s="13">
        <f t="shared" si="119"/>
        <v>9981.2729782662791</v>
      </c>
      <c r="AV148">
        <f t="shared" si="141"/>
        <v>391100045.75863957</v>
      </c>
      <c r="AW148" s="13">
        <f t="shared" si="120"/>
        <v>391100380.74850065</v>
      </c>
      <c r="AX148" s="13">
        <f t="shared" si="155"/>
        <v>391099977.80348873</v>
      </c>
      <c r="AY148" s="13">
        <f t="shared" si="121"/>
        <v>43006.315293184307</v>
      </c>
      <c r="AZ148">
        <f t="shared" si="142"/>
        <v>391100272.36729211</v>
      </c>
      <c r="BA148" s="13">
        <f t="shared" si="122"/>
        <v>391100380.74850065</v>
      </c>
      <c r="BB148" s="37">
        <f t="shared" si="143"/>
        <v>112.48373176995881</v>
      </c>
      <c r="BC148" s="13">
        <f t="shared" si="123"/>
        <v>14971.909467399417</v>
      </c>
      <c r="BD148">
        <f t="shared" si="144"/>
        <v>215.03105688913291</v>
      </c>
      <c r="BE148" s="13">
        <f t="shared" si="124"/>
        <v>503.35057957927143</v>
      </c>
      <c r="BF148" s="13">
        <f t="shared" si="156"/>
        <v>112.84441182105685</v>
      </c>
      <c r="BG148" s="13">
        <f t="shared" si="125"/>
        <v>43006.315293184307</v>
      </c>
      <c r="BH148">
        <f t="shared" si="145"/>
        <v>407.40821519903153</v>
      </c>
      <c r="BI148" s="13">
        <f t="shared" si="126"/>
        <v>503.35057957927143</v>
      </c>
      <c r="BJ148" s="37">
        <f t="shared" si="146"/>
        <v>1.4141891326346072</v>
      </c>
      <c r="BK148" s="13">
        <f t="shared" si="127"/>
        <v>14971.909467399417</v>
      </c>
      <c r="BL148">
        <f t="shared" si="147"/>
        <v>103.96151425180869</v>
      </c>
      <c r="BM148" s="13">
        <f t="shared" si="128"/>
        <v>5.6772349545232395</v>
      </c>
      <c r="BN148" s="13">
        <f t="shared" si="157"/>
        <v>1.7748691837326502</v>
      </c>
      <c r="BO148" s="13">
        <f t="shared" si="129"/>
        <v>43006.315293184307</v>
      </c>
      <c r="BP148">
        <f t="shared" si="148"/>
        <v>296.33867256170737</v>
      </c>
      <c r="BQ148" s="13">
        <f t="shared" si="130"/>
        <v>5.6772349545232395</v>
      </c>
      <c r="BR148" s="37">
        <f t="shared" si="149"/>
        <v>185.3773921199064</v>
      </c>
      <c r="BS148" s="13">
        <f t="shared" si="131"/>
        <v>14971.909467399417</v>
      </c>
      <c r="BT148">
        <f t="shared" si="150"/>
        <v>287.92471723908051</v>
      </c>
      <c r="BU148" s="13">
        <f t="shared" si="132"/>
        <v>829.96785815000442</v>
      </c>
      <c r="BV148" s="13">
        <f t="shared" si="158"/>
        <v>185.73807217100443</v>
      </c>
      <c r="BW148" s="13">
        <f t="shared" si="133"/>
        <v>43006.315293184307</v>
      </c>
      <c r="BX148">
        <f t="shared" si="151"/>
        <v>480.30187554897913</v>
      </c>
      <c r="BY148" s="13">
        <f t="shared" si="134"/>
        <v>829.96785815000442</v>
      </c>
    </row>
    <row r="149" spans="29:77" x14ac:dyDescent="0.2">
      <c r="AC149">
        <v>147</v>
      </c>
      <c r="AD149" s="37">
        <f t="shared" si="135"/>
        <v>1960476164.8783431</v>
      </c>
      <c r="AE149" s="13">
        <f t="shared" si="111"/>
        <v>24953.182445665698</v>
      </c>
      <c r="AF149">
        <f t="shared" si="152"/>
        <v>1960476334.6278834</v>
      </c>
      <c r="AG149" s="13">
        <f t="shared" si="112"/>
        <v>1960477212.1249621</v>
      </c>
      <c r="AH149" s="13">
        <f t="shared" si="153"/>
        <v>1960476165.1409183</v>
      </c>
      <c r="AI149" s="13">
        <f t="shared" si="113"/>
        <v>43006.315293184307</v>
      </c>
      <c r="AJ149">
        <f t="shared" si="136"/>
        <v>1960476457.7008862</v>
      </c>
      <c r="AK149" s="13">
        <f t="shared" si="114"/>
        <v>1960477212.1249621</v>
      </c>
      <c r="AL149" s="37">
        <f t="shared" si="137"/>
        <v>628.20614018249455</v>
      </c>
      <c r="AM149" s="13">
        <f t="shared" si="115"/>
        <v>29943.818934798834</v>
      </c>
      <c r="AN149">
        <f t="shared" si="138"/>
        <v>831.90558871854103</v>
      </c>
      <c r="AO149" s="13">
        <f t="shared" si="116"/>
        <v>2813.5073827337451</v>
      </c>
      <c r="AP149" s="13">
        <f t="shared" si="154"/>
        <v>628.41966277274457</v>
      </c>
      <c r="AQ149" s="13">
        <f t="shared" si="117"/>
        <v>43006.315293184307</v>
      </c>
      <c r="AR149" s="13">
        <f t="shared" si="139"/>
        <v>920.97963075359019</v>
      </c>
      <c r="AS149" s="38">
        <f t="shared" si="118"/>
        <v>2813.5073827337451</v>
      </c>
      <c r="AT149" s="37">
        <f t="shared" si="140"/>
        <v>391099977.39375615</v>
      </c>
      <c r="AU149" s="13">
        <f t="shared" si="119"/>
        <v>9981.2729782662791</v>
      </c>
      <c r="AV149">
        <f t="shared" si="141"/>
        <v>391100045.29357231</v>
      </c>
      <c r="AW149" s="13">
        <f t="shared" si="120"/>
        <v>391100380.74850065</v>
      </c>
      <c r="AX149" s="13">
        <f t="shared" si="155"/>
        <v>391099977.80348873</v>
      </c>
      <c r="AY149" s="13">
        <f t="shared" si="121"/>
        <v>43006.315293184307</v>
      </c>
      <c r="AZ149">
        <f t="shared" si="142"/>
        <v>391100270.36345673</v>
      </c>
      <c r="BA149" s="13">
        <f t="shared" si="122"/>
        <v>391100380.74850065</v>
      </c>
      <c r="BB149" s="37">
        <f t="shared" si="143"/>
        <v>112.48373176995881</v>
      </c>
      <c r="BC149" s="13">
        <f t="shared" si="123"/>
        <v>14971.909467399417</v>
      </c>
      <c r="BD149">
        <f t="shared" si="144"/>
        <v>214.33345603798205</v>
      </c>
      <c r="BE149" s="13">
        <f t="shared" si="124"/>
        <v>503.35057957927143</v>
      </c>
      <c r="BF149" s="13">
        <f t="shared" si="156"/>
        <v>112.84441182105685</v>
      </c>
      <c r="BG149" s="13">
        <f t="shared" si="125"/>
        <v>43006.315293184307</v>
      </c>
      <c r="BH149">
        <f t="shared" si="145"/>
        <v>405.40437980190245</v>
      </c>
      <c r="BI149" s="13">
        <f t="shared" si="126"/>
        <v>503.35057957927143</v>
      </c>
      <c r="BJ149" s="37">
        <f t="shared" si="146"/>
        <v>1.4141891326346072</v>
      </c>
      <c r="BK149" s="13">
        <f t="shared" si="127"/>
        <v>14971.909467399417</v>
      </c>
      <c r="BL149">
        <f t="shared" si="147"/>
        <v>103.26391340065784</v>
      </c>
      <c r="BM149" s="13">
        <f t="shared" si="128"/>
        <v>5.6772349545232395</v>
      </c>
      <c r="BN149" s="13">
        <f t="shared" si="157"/>
        <v>1.7748691837326502</v>
      </c>
      <c r="BO149" s="13">
        <f t="shared" si="129"/>
        <v>43006.315293184307</v>
      </c>
      <c r="BP149">
        <f t="shared" si="148"/>
        <v>294.33483716457829</v>
      </c>
      <c r="BQ149" s="13">
        <f t="shared" si="130"/>
        <v>5.6772349545232395</v>
      </c>
      <c r="BR149" s="37">
        <f t="shared" si="149"/>
        <v>185.3773921199064</v>
      </c>
      <c r="BS149" s="13">
        <f t="shared" si="131"/>
        <v>14971.909467399417</v>
      </c>
      <c r="BT149">
        <f t="shared" si="150"/>
        <v>287.22711638792964</v>
      </c>
      <c r="BU149" s="13">
        <f t="shared" si="132"/>
        <v>829.96785815000442</v>
      </c>
      <c r="BV149" s="13">
        <f t="shared" si="158"/>
        <v>185.73807217100443</v>
      </c>
      <c r="BW149" s="13">
        <f t="shared" si="133"/>
        <v>43006.315293184307</v>
      </c>
      <c r="BX149">
        <f t="shared" si="151"/>
        <v>478.29804015185005</v>
      </c>
      <c r="BY149" s="13">
        <f t="shared" si="134"/>
        <v>829.96785815000442</v>
      </c>
    </row>
    <row r="150" spans="29:77" x14ac:dyDescent="0.2">
      <c r="AC150">
        <v>148</v>
      </c>
      <c r="AD150" s="37">
        <f t="shared" si="135"/>
        <v>1960476164.8783431</v>
      </c>
      <c r="AE150" s="13">
        <f t="shared" si="111"/>
        <v>24953.182445665698</v>
      </c>
      <c r="AF150">
        <f t="shared" si="152"/>
        <v>1960476333.4809272</v>
      </c>
      <c r="AG150" s="13">
        <f t="shared" si="112"/>
        <v>1960477212.1249621</v>
      </c>
      <c r="AH150" s="13">
        <f t="shared" si="153"/>
        <v>1960476165.1409183</v>
      </c>
      <c r="AI150" s="13">
        <f t="shared" si="113"/>
        <v>43006.315293184307</v>
      </c>
      <c r="AJ150">
        <f t="shared" si="136"/>
        <v>1960476455.7241297</v>
      </c>
      <c r="AK150" s="13">
        <f t="shared" si="114"/>
        <v>1960477212.1249621</v>
      </c>
      <c r="AL150" s="37">
        <f t="shared" si="137"/>
        <v>628.20614018249455</v>
      </c>
      <c r="AM150" s="13">
        <f t="shared" si="115"/>
        <v>29943.818934798834</v>
      </c>
      <c r="AN150">
        <f t="shared" si="138"/>
        <v>830.52924109329751</v>
      </c>
      <c r="AO150" s="13">
        <f t="shared" si="116"/>
        <v>2813.5073827337451</v>
      </c>
      <c r="AP150" s="13">
        <f t="shared" si="154"/>
        <v>628.41966277274457</v>
      </c>
      <c r="AQ150" s="13">
        <f t="shared" si="117"/>
        <v>43006.315293184307</v>
      </c>
      <c r="AR150" s="13">
        <f t="shared" si="139"/>
        <v>919.0028742131791</v>
      </c>
      <c r="AS150" s="38">
        <f t="shared" si="118"/>
        <v>2813.5073827337451</v>
      </c>
      <c r="AT150" s="37">
        <f t="shared" si="140"/>
        <v>391099977.39375615</v>
      </c>
      <c r="AU150" s="13">
        <f t="shared" si="119"/>
        <v>9981.2729782662791</v>
      </c>
      <c r="AV150">
        <f t="shared" si="141"/>
        <v>391100044.83478981</v>
      </c>
      <c r="AW150" s="13">
        <f t="shared" si="120"/>
        <v>391100380.74850065</v>
      </c>
      <c r="AX150" s="13">
        <f t="shared" si="155"/>
        <v>391099977.80348873</v>
      </c>
      <c r="AY150" s="13">
        <f t="shared" si="121"/>
        <v>43006.315293184307</v>
      </c>
      <c r="AZ150">
        <f t="shared" si="142"/>
        <v>391100268.38670015</v>
      </c>
      <c r="BA150" s="13">
        <f t="shared" si="122"/>
        <v>391100380.74850065</v>
      </c>
      <c r="BB150" s="37">
        <f t="shared" si="143"/>
        <v>112.48373176995881</v>
      </c>
      <c r="BC150" s="13">
        <f t="shared" si="123"/>
        <v>14971.909467399417</v>
      </c>
      <c r="BD150">
        <f t="shared" si="144"/>
        <v>213.64528222536029</v>
      </c>
      <c r="BE150" s="13">
        <f t="shared" si="124"/>
        <v>503.35057957927143</v>
      </c>
      <c r="BF150" s="13">
        <f t="shared" si="156"/>
        <v>112.84441182105685</v>
      </c>
      <c r="BG150" s="13">
        <f t="shared" si="125"/>
        <v>43006.315293184307</v>
      </c>
      <c r="BH150">
        <f t="shared" si="145"/>
        <v>403.42762326149136</v>
      </c>
      <c r="BI150" s="13">
        <f t="shared" si="126"/>
        <v>503.35057957927143</v>
      </c>
      <c r="BJ150" s="37">
        <f t="shared" si="146"/>
        <v>1.4141891326346072</v>
      </c>
      <c r="BK150" s="13">
        <f t="shared" si="127"/>
        <v>14971.909467399417</v>
      </c>
      <c r="BL150">
        <f t="shared" si="147"/>
        <v>102.57573958803607</v>
      </c>
      <c r="BM150" s="13">
        <f t="shared" si="128"/>
        <v>5.6772349545232395</v>
      </c>
      <c r="BN150" s="13">
        <f t="shared" si="157"/>
        <v>1.7748691837326502</v>
      </c>
      <c r="BO150" s="13">
        <f t="shared" si="129"/>
        <v>43006.315293184307</v>
      </c>
      <c r="BP150">
        <f t="shared" si="148"/>
        <v>292.3580806241672</v>
      </c>
      <c r="BQ150" s="13">
        <f t="shared" si="130"/>
        <v>5.6772349545232395</v>
      </c>
      <c r="BR150" s="37">
        <f t="shared" si="149"/>
        <v>185.3773921199064</v>
      </c>
      <c r="BS150" s="13">
        <f t="shared" si="131"/>
        <v>14971.909467399417</v>
      </c>
      <c r="BT150">
        <f t="shared" si="150"/>
        <v>286.53894257530789</v>
      </c>
      <c r="BU150" s="13">
        <f t="shared" si="132"/>
        <v>829.96785815000442</v>
      </c>
      <c r="BV150" s="13">
        <f t="shared" si="158"/>
        <v>185.73807217100443</v>
      </c>
      <c r="BW150" s="13">
        <f t="shared" si="133"/>
        <v>43006.315293184307</v>
      </c>
      <c r="BX150">
        <f t="shared" si="151"/>
        <v>476.32128361143896</v>
      </c>
      <c r="BY150" s="13">
        <f t="shared" si="134"/>
        <v>829.96785815000442</v>
      </c>
    </row>
    <row r="151" spans="29:77" x14ac:dyDescent="0.2">
      <c r="AC151">
        <v>149</v>
      </c>
      <c r="AD151" s="37">
        <f t="shared" si="135"/>
        <v>1960476164.8783431</v>
      </c>
      <c r="AE151" s="13">
        <f t="shared" si="111"/>
        <v>24953.182445665698</v>
      </c>
      <c r="AF151">
        <f t="shared" si="152"/>
        <v>1960476332.3493662</v>
      </c>
      <c r="AG151" s="13">
        <f t="shared" si="112"/>
        <v>1960477212.1249621</v>
      </c>
      <c r="AH151" s="13">
        <f t="shared" si="153"/>
        <v>1960476165.1409183</v>
      </c>
      <c r="AI151" s="13">
        <f t="shared" si="113"/>
        <v>43006.315293184307</v>
      </c>
      <c r="AJ151">
        <f t="shared" si="136"/>
        <v>1960476453.7739067</v>
      </c>
      <c r="AK151" s="13">
        <f t="shared" si="114"/>
        <v>1960477212.1249621</v>
      </c>
      <c r="AL151" s="37">
        <f t="shared" si="137"/>
        <v>628.20614018249455</v>
      </c>
      <c r="AM151" s="13">
        <f t="shared" si="115"/>
        <v>29943.818934798834</v>
      </c>
      <c r="AN151">
        <f t="shared" si="138"/>
        <v>829.17136793282225</v>
      </c>
      <c r="AO151" s="13">
        <f t="shared" si="116"/>
        <v>2813.5073827337451</v>
      </c>
      <c r="AP151" s="13">
        <f t="shared" si="154"/>
        <v>628.41966277274457</v>
      </c>
      <c r="AQ151" s="13">
        <f t="shared" si="117"/>
        <v>43006.315293184307</v>
      </c>
      <c r="AR151" s="13">
        <f t="shared" si="139"/>
        <v>917.05265131760575</v>
      </c>
      <c r="AS151" s="38">
        <f t="shared" si="118"/>
        <v>2813.5073827337451</v>
      </c>
      <c r="AT151" s="37">
        <f t="shared" si="140"/>
        <v>391099977.39375615</v>
      </c>
      <c r="AU151" s="13">
        <f t="shared" si="119"/>
        <v>9981.2729782662791</v>
      </c>
      <c r="AV151">
        <f t="shared" si="141"/>
        <v>391100044.38216537</v>
      </c>
      <c r="AW151" s="13">
        <f t="shared" si="120"/>
        <v>391100380.74850065</v>
      </c>
      <c r="AX151" s="13">
        <f t="shared" si="155"/>
        <v>391099977.80348873</v>
      </c>
      <c r="AY151" s="13">
        <f t="shared" si="121"/>
        <v>43006.315293184307</v>
      </c>
      <c r="AZ151">
        <f t="shared" si="142"/>
        <v>391100266.4364773</v>
      </c>
      <c r="BA151" s="13">
        <f t="shared" si="122"/>
        <v>391100380.74850065</v>
      </c>
      <c r="BB151" s="37">
        <f t="shared" si="143"/>
        <v>112.48373176995881</v>
      </c>
      <c r="BC151" s="13">
        <f t="shared" si="123"/>
        <v>14971.909467399417</v>
      </c>
      <c r="BD151">
        <f t="shared" si="144"/>
        <v>212.96634564512269</v>
      </c>
      <c r="BE151" s="13">
        <f t="shared" si="124"/>
        <v>503.35057957927143</v>
      </c>
      <c r="BF151" s="13">
        <f t="shared" si="156"/>
        <v>112.84441182105685</v>
      </c>
      <c r="BG151" s="13">
        <f t="shared" si="125"/>
        <v>43006.315293184307</v>
      </c>
      <c r="BH151">
        <f t="shared" si="145"/>
        <v>401.47740036591796</v>
      </c>
      <c r="BI151" s="13">
        <f t="shared" si="126"/>
        <v>503.35057957927143</v>
      </c>
      <c r="BJ151" s="37">
        <f t="shared" si="146"/>
        <v>1.4141891326346072</v>
      </c>
      <c r="BK151" s="13">
        <f t="shared" si="127"/>
        <v>14971.909467399417</v>
      </c>
      <c r="BL151">
        <f t="shared" si="147"/>
        <v>101.89680300779848</v>
      </c>
      <c r="BM151" s="13">
        <f t="shared" si="128"/>
        <v>5.6772349545232395</v>
      </c>
      <c r="BN151" s="13">
        <f t="shared" si="157"/>
        <v>1.7748691837326502</v>
      </c>
      <c r="BO151" s="13">
        <f t="shared" si="129"/>
        <v>43006.315293184307</v>
      </c>
      <c r="BP151">
        <f t="shared" si="148"/>
        <v>290.4078577285938</v>
      </c>
      <c r="BQ151" s="13">
        <f t="shared" si="130"/>
        <v>5.6772349545232395</v>
      </c>
      <c r="BR151" s="37">
        <f t="shared" si="149"/>
        <v>185.3773921199064</v>
      </c>
      <c r="BS151" s="13">
        <f t="shared" si="131"/>
        <v>14971.909467399417</v>
      </c>
      <c r="BT151">
        <f t="shared" si="150"/>
        <v>285.86000599507031</v>
      </c>
      <c r="BU151" s="13">
        <f t="shared" si="132"/>
        <v>829.96785815000442</v>
      </c>
      <c r="BV151" s="13">
        <f t="shared" si="158"/>
        <v>185.73807217100443</v>
      </c>
      <c r="BW151" s="13">
        <f t="shared" si="133"/>
        <v>43006.315293184307</v>
      </c>
      <c r="BX151">
        <f t="shared" si="151"/>
        <v>474.37106071586555</v>
      </c>
      <c r="BY151" s="13">
        <f t="shared" si="134"/>
        <v>829.96785815000442</v>
      </c>
    </row>
    <row r="152" spans="29:77" x14ac:dyDescent="0.2">
      <c r="AC152">
        <v>150</v>
      </c>
      <c r="AD152" s="37">
        <f t="shared" si="135"/>
        <v>1960476164.8783431</v>
      </c>
      <c r="AE152" s="13">
        <f t="shared" si="111"/>
        <v>24953.182445665698</v>
      </c>
      <c r="AF152">
        <f t="shared" si="152"/>
        <v>1960476331.2328928</v>
      </c>
      <c r="AG152" s="13">
        <f t="shared" si="112"/>
        <v>1960477212.1249621</v>
      </c>
      <c r="AH152" s="13">
        <f t="shared" si="153"/>
        <v>1960476165.1409183</v>
      </c>
      <c r="AI152" s="13">
        <f t="shared" si="113"/>
        <v>43006.315293184307</v>
      </c>
      <c r="AJ152">
        <f t="shared" si="136"/>
        <v>1960476451.8496869</v>
      </c>
      <c r="AK152" s="13">
        <f t="shared" si="114"/>
        <v>1960477212.1249621</v>
      </c>
      <c r="AL152" s="37">
        <f t="shared" si="137"/>
        <v>628.20614018249455</v>
      </c>
      <c r="AM152" s="13">
        <f t="shared" si="115"/>
        <v>29943.818934798834</v>
      </c>
      <c r="AN152">
        <f t="shared" si="138"/>
        <v>827.83159974782006</v>
      </c>
      <c r="AO152" s="13">
        <f t="shared" si="116"/>
        <v>2813.5073827337451</v>
      </c>
      <c r="AP152" s="13">
        <f t="shared" si="154"/>
        <v>628.41966277274457</v>
      </c>
      <c r="AQ152" s="13">
        <f t="shared" si="117"/>
        <v>43006.315293184307</v>
      </c>
      <c r="AR152" s="13">
        <f t="shared" si="139"/>
        <v>915.1284313939733</v>
      </c>
      <c r="AS152" s="38">
        <f t="shared" si="118"/>
        <v>2813.5073827337451</v>
      </c>
      <c r="AT152" s="37">
        <f t="shared" si="140"/>
        <v>391099977.39375615</v>
      </c>
      <c r="AU152" s="13">
        <f t="shared" si="119"/>
        <v>9981.2729782662791</v>
      </c>
      <c r="AV152">
        <f t="shared" si="141"/>
        <v>391100043.93557602</v>
      </c>
      <c r="AW152" s="13">
        <f t="shared" si="120"/>
        <v>391100380.74850065</v>
      </c>
      <c r="AX152" s="13">
        <f t="shared" si="155"/>
        <v>391099977.80348873</v>
      </c>
      <c r="AY152" s="13">
        <f t="shared" si="121"/>
        <v>43006.315293184307</v>
      </c>
      <c r="AZ152">
        <f t="shared" si="142"/>
        <v>391100264.51225734</v>
      </c>
      <c r="BA152" s="13">
        <f t="shared" si="122"/>
        <v>391100380.74850065</v>
      </c>
      <c r="BB152" s="37">
        <f t="shared" si="143"/>
        <v>112.48373176995881</v>
      </c>
      <c r="BC152" s="13">
        <f t="shared" si="123"/>
        <v>14971.909467399417</v>
      </c>
      <c r="BD152">
        <f t="shared" si="144"/>
        <v>212.29646155262159</v>
      </c>
      <c r="BE152" s="13">
        <f t="shared" si="124"/>
        <v>503.35057957927143</v>
      </c>
      <c r="BF152" s="13">
        <f t="shared" si="156"/>
        <v>112.84441182105685</v>
      </c>
      <c r="BG152" s="13">
        <f t="shared" si="125"/>
        <v>43006.315293184307</v>
      </c>
      <c r="BH152">
        <f t="shared" si="145"/>
        <v>399.55318044228557</v>
      </c>
      <c r="BI152" s="13">
        <f t="shared" si="126"/>
        <v>503.35057957927143</v>
      </c>
      <c r="BJ152" s="37">
        <f t="shared" si="146"/>
        <v>1.4141891326346072</v>
      </c>
      <c r="BK152" s="13">
        <f t="shared" si="127"/>
        <v>14971.909467399417</v>
      </c>
      <c r="BL152">
        <f t="shared" si="147"/>
        <v>101.22691891529739</v>
      </c>
      <c r="BM152" s="13">
        <f t="shared" si="128"/>
        <v>5.6772349545232395</v>
      </c>
      <c r="BN152" s="13">
        <f t="shared" si="157"/>
        <v>1.7748691837326502</v>
      </c>
      <c r="BO152" s="13">
        <f t="shared" si="129"/>
        <v>43006.315293184307</v>
      </c>
      <c r="BP152">
        <f t="shared" si="148"/>
        <v>288.4836378049614</v>
      </c>
      <c r="BQ152" s="13">
        <f t="shared" si="130"/>
        <v>5.6772349545232395</v>
      </c>
      <c r="BR152" s="37">
        <f t="shared" si="149"/>
        <v>185.3773921199064</v>
      </c>
      <c r="BS152" s="13">
        <f t="shared" si="131"/>
        <v>14971.909467399417</v>
      </c>
      <c r="BT152">
        <f t="shared" si="150"/>
        <v>285.19012190256922</v>
      </c>
      <c r="BU152" s="13">
        <f t="shared" si="132"/>
        <v>829.96785815000442</v>
      </c>
      <c r="BV152" s="13">
        <f t="shared" si="158"/>
        <v>185.73807217100443</v>
      </c>
      <c r="BW152" s="13">
        <f t="shared" si="133"/>
        <v>43006.315293184307</v>
      </c>
      <c r="BX152">
        <f t="shared" si="151"/>
        <v>472.44684079223316</v>
      </c>
      <c r="BY152" s="13">
        <f t="shared" si="134"/>
        <v>829.96785815000442</v>
      </c>
    </row>
    <row r="153" spans="29:77" x14ac:dyDescent="0.2">
      <c r="AC153">
        <v>151</v>
      </c>
      <c r="AD153" s="37">
        <f t="shared" si="135"/>
        <v>1960476164.8783431</v>
      </c>
      <c r="AE153" s="13">
        <f t="shared" si="111"/>
        <v>24953.182445665698</v>
      </c>
      <c r="AF153">
        <f t="shared" si="152"/>
        <v>1960476330.131207</v>
      </c>
      <c r="AG153" s="13">
        <f t="shared" si="112"/>
        <v>1960477212.1249621</v>
      </c>
      <c r="AH153" s="13">
        <f t="shared" si="153"/>
        <v>1960476165.1409183</v>
      </c>
      <c r="AI153" s="13">
        <f t="shared" si="113"/>
        <v>43006.315293184307</v>
      </c>
      <c r="AJ153">
        <f t="shared" si="136"/>
        <v>1960476449.9509532</v>
      </c>
      <c r="AK153" s="13">
        <f t="shared" si="114"/>
        <v>1960477212.1249621</v>
      </c>
      <c r="AL153" s="37">
        <f t="shared" si="137"/>
        <v>628.20614018249455</v>
      </c>
      <c r="AM153" s="13">
        <f t="shared" si="115"/>
        <v>29943.818934798834</v>
      </c>
      <c r="AN153">
        <f t="shared" si="138"/>
        <v>826.50957683679144</v>
      </c>
      <c r="AO153" s="13">
        <f t="shared" si="116"/>
        <v>2813.5073827337451</v>
      </c>
      <c r="AP153" s="13">
        <f t="shared" si="154"/>
        <v>628.41966277274457</v>
      </c>
      <c r="AQ153" s="13">
        <f t="shared" si="117"/>
        <v>43006.315293184307</v>
      </c>
      <c r="AR153" s="13">
        <f t="shared" si="139"/>
        <v>913.22969782694531</v>
      </c>
      <c r="AS153" s="38">
        <f t="shared" si="118"/>
        <v>2813.5073827337451</v>
      </c>
      <c r="AT153" s="37">
        <f t="shared" si="140"/>
        <v>391099977.39375615</v>
      </c>
      <c r="AU153" s="13">
        <f t="shared" si="119"/>
        <v>9981.2729782662791</v>
      </c>
      <c r="AV153">
        <f t="shared" si="141"/>
        <v>391100043.49490172</v>
      </c>
      <c r="AW153" s="13">
        <f t="shared" si="120"/>
        <v>391100380.74850065</v>
      </c>
      <c r="AX153" s="13">
        <f t="shared" si="155"/>
        <v>391099977.80348873</v>
      </c>
      <c r="AY153" s="13">
        <f t="shared" si="121"/>
        <v>43006.315293184307</v>
      </c>
      <c r="AZ153">
        <f t="shared" si="142"/>
        <v>391100262.61352378</v>
      </c>
      <c r="BA153" s="13">
        <f t="shared" si="122"/>
        <v>391100380.74850065</v>
      </c>
      <c r="BB153" s="37">
        <f t="shared" si="143"/>
        <v>112.48373176995881</v>
      </c>
      <c r="BC153" s="13">
        <f t="shared" si="123"/>
        <v>14971.909467399417</v>
      </c>
      <c r="BD153">
        <f t="shared" si="144"/>
        <v>211.63545009710725</v>
      </c>
      <c r="BE153" s="13">
        <f t="shared" si="124"/>
        <v>503.35057957927143</v>
      </c>
      <c r="BF153" s="13">
        <f t="shared" si="156"/>
        <v>112.84441182105685</v>
      </c>
      <c r="BG153" s="13">
        <f t="shared" si="125"/>
        <v>43006.315293184307</v>
      </c>
      <c r="BH153">
        <f t="shared" si="145"/>
        <v>397.65444687525752</v>
      </c>
      <c r="BI153" s="13">
        <f t="shared" si="126"/>
        <v>503.35057957927143</v>
      </c>
      <c r="BJ153" s="37">
        <f t="shared" si="146"/>
        <v>1.4141891326346072</v>
      </c>
      <c r="BK153" s="13">
        <f t="shared" si="127"/>
        <v>14971.909467399417</v>
      </c>
      <c r="BL153">
        <f t="shared" si="147"/>
        <v>100.56590745978306</v>
      </c>
      <c r="BM153" s="13">
        <f t="shared" si="128"/>
        <v>5.6772349545232395</v>
      </c>
      <c r="BN153" s="13">
        <f t="shared" si="157"/>
        <v>1.7748691837326502</v>
      </c>
      <c r="BO153" s="13">
        <f t="shared" si="129"/>
        <v>43006.315293184307</v>
      </c>
      <c r="BP153">
        <f t="shared" si="148"/>
        <v>286.58490423793336</v>
      </c>
      <c r="BQ153" s="13">
        <f t="shared" si="130"/>
        <v>5.6772349545232395</v>
      </c>
      <c r="BR153" s="37">
        <f t="shared" si="149"/>
        <v>185.3773921199064</v>
      </c>
      <c r="BS153" s="13">
        <f t="shared" si="131"/>
        <v>14971.909467399417</v>
      </c>
      <c r="BT153">
        <f t="shared" si="150"/>
        <v>284.52911044705485</v>
      </c>
      <c r="BU153" s="13">
        <f t="shared" si="132"/>
        <v>829.96785815000442</v>
      </c>
      <c r="BV153" s="13">
        <f t="shared" si="158"/>
        <v>185.73807217100443</v>
      </c>
      <c r="BW153" s="13">
        <f t="shared" si="133"/>
        <v>43006.315293184307</v>
      </c>
      <c r="BX153">
        <f t="shared" si="151"/>
        <v>470.54810722520511</v>
      </c>
      <c r="BY153" s="13">
        <f t="shared" si="134"/>
        <v>829.96785815000442</v>
      </c>
    </row>
    <row r="154" spans="29:77" x14ac:dyDescent="0.2">
      <c r="AC154">
        <v>152</v>
      </c>
      <c r="AD154" s="37">
        <f t="shared" si="135"/>
        <v>1960476164.8783431</v>
      </c>
      <c r="AE154" s="13">
        <f t="shared" si="111"/>
        <v>24953.182445665698</v>
      </c>
      <c r="AF154">
        <f t="shared" si="152"/>
        <v>1960476329.0440171</v>
      </c>
      <c r="AG154" s="13">
        <f t="shared" si="112"/>
        <v>1960477212.1249621</v>
      </c>
      <c r="AH154" s="13">
        <f t="shared" si="153"/>
        <v>1960476165.1409183</v>
      </c>
      <c r="AI154" s="13">
        <f t="shared" si="113"/>
        <v>43006.315293184307</v>
      </c>
      <c r="AJ154">
        <f t="shared" si="136"/>
        <v>1960476448.077203</v>
      </c>
      <c r="AK154" s="13">
        <f t="shared" si="114"/>
        <v>1960477212.1249621</v>
      </c>
      <c r="AL154" s="37">
        <f t="shared" si="137"/>
        <v>628.20614018249455</v>
      </c>
      <c r="AM154" s="13">
        <f t="shared" si="115"/>
        <v>29943.818934798834</v>
      </c>
      <c r="AN154">
        <f t="shared" si="138"/>
        <v>825.20494896406581</v>
      </c>
      <c r="AO154" s="13">
        <f t="shared" si="116"/>
        <v>2813.5073827337451</v>
      </c>
      <c r="AP154" s="13">
        <f t="shared" si="154"/>
        <v>628.41966277274457</v>
      </c>
      <c r="AQ154" s="13">
        <f t="shared" si="117"/>
        <v>43006.315293184307</v>
      </c>
      <c r="AR154" s="13">
        <f t="shared" si="139"/>
        <v>911.35594759632556</v>
      </c>
      <c r="AS154" s="38">
        <f t="shared" si="118"/>
        <v>2813.5073827337451</v>
      </c>
      <c r="AT154" s="37">
        <f t="shared" si="140"/>
        <v>391099977.39375615</v>
      </c>
      <c r="AU154" s="13">
        <f t="shared" si="119"/>
        <v>9981.2729782662791</v>
      </c>
      <c r="AV154">
        <f t="shared" si="141"/>
        <v>391100043.06002575</v>
      </c>
      <c r="AW154" s="13">
        <f t="shared" si="120"/>
        <v>391100380.74850065</v>
      </c>
      <c r="AX154" s="13">
        <f t="shared" si="155"/>
        <v>391099977.80348873</v>
      </c>
      <c r="AY154" s="13">
        <f t="shared" si="121"/>
        <v>43006.315293184307</v>
      </c>
      <c r="AZ154">
        <f t="shared" si="142"/>
        <v>391100260.73977357</v>
      </c>
      <c r="BA154" s="13">
        <f t="shared" si="122"/>
        <v>391100380.74850065</v>
      </c>
      <c r="BB154" s="37">
        <f t="shared" si="143"/>
        <v>112.48373176995881</v>
      </c>
      <c r="BC154" s="13">
        <f t="shared" si="123"/>
        <v>14971.909467399417</v>
      </c>
      <c r="BD154">
        <f t="shared" si="144"/>
        <v>210.98313616074444</v>
      </c>
      <c r="BE154" s="13">
        <f t="shared" si="124"/>
        <v>503.35057957927143</v>
      </c>
      <c r="BF154" s="13">
        <f t="shared" si="156"/>
        <v>112.84441182105685</v>
      </c>
      <c r="BG154" s="13">
        <f t="shared" si="125"/>
        <v>43006.315293184307</v>
      </c>
      <c r="BH154">
        <f t="shared" si="145"/>
        <v>395.78069664463783</v>
      </c>
      <c r="BI154" s="13">
        <f t="shared" si="126"/>
        <v>503.35057957927143</v>
      </c>
      <c r="BJ154" s="37">
        <f t="shared" si="146"/>
        <v>1.4141891326346072</v>
      </c>
      <c r="BK154" s="13">
        <f t="shared" si="127"/>
        <v>14971.909467399417</v>
      </c>
      <c r="BL154">
        <f t="shared" si="147"/>
        <v>99.913593523420246</v>
      </c>
      <c r="BM154" s="13">
        <f t="shared" si="128"/>
        <v>5.6772349545232395</v>
      </c>
      <c r="BN154" s="13">
        <f t="shared" si="157"/>
        <v>1.7748691837326502</v>
      </c>
      <c r="BO154" s="13">
        <f t="shared" si="129"/>
        <v>43006.315293184307</v>
      </c>
      <c r="BP154">
        <f t="shared" si="148"/>
        <v>284.71115400731367</v>
      </c>
      <c r="BQ154" s="13">
        <f t="shared" si="130"/>
        <v>5.6772349545232395</v>
      </c>
      <c r="BR154" s="37">
        <f t="shared" si="149"/>
        <v>185.3773921199064</v>
      </c>
      <c r="BS154" s="13">
        <f t="shared" si="131"/>
        <v>14971.909467399417</v>
      </c>
      <c r="BT154">
        <f t="shared" si="150"/>
        <v>283.87679651069203</v>
      </c>
      <c r="BU154" s="13">
        <f t="shared" si="132"/>
        <v>829.96785815000442</v>
      </c>
      <c r="BV154" s="13">
        <f t="shared" si="158"/>
        <v>185.73807217100443</v>
      </c>
      <c r="BW154" s="13">
        <f t="shared" si="133"/>
        <v>43006.315293184307</v>
      </c>
      <c r="BX154">
        <f t="shared" si="151"/>
        <v>468.67435699458542</v>
      </c>
      <c r="BY154" s="13">
        <f t="shared" si="134"/>
        <v>829.96785815000442</v>
      </c>
    </row>
    <row r="155" spans="29:77" x14ac:dyDescent="0.2">
      <c r="AC155">
        <v>153</v>
      </c>
      <c r="AD155" s="37">
        <f t="shared" si="135"/>
        <v>1960476164.8783431</v>
      </c>
      <c r="AE155" s="13">
        <f t="shared" si="111"/>
        <v>24953.182445665698</v>
      </c>
      <c r="AF155">
        <f t="shared" si="152"/>
        <v>1960476327.9710388</v>
      </c>
      <c r="AG155" s="13">
        <f t="shared" si="112"/>
        <v>1960477212.1249621</v>
      </c>
      <c r="AH155" s="13">
        <f t="shared" si="153"/>
        <v>1960476165.1409183</v>
      </c>
      <c r="AI155" s="13">
        <f t="shared" si="113"/>
        <v>43006.315293184307</v>
      </c>
      <c r="AJ155">
        <f t="shared" si="136"/>
        <v>1960476446.2279463</v>
      </c>
      <c r="AK155" s="13">
        <f t="shared" si="114"/>
        <v>1960477212.1249621</v>
      </c>
      <c r="AL155" s="37">
        <f t="shared" si="137"/>
        <v>628.20614018249455</v>
      </c>
      <c r="AM155" s="13">
        <f t="shared" si="115"/>
        <v>29943.818934798834</v>
      </c>
      <c r="AN155">
        <f t="shared" si="138"/>
        <v>823.91737505046081</v>
      </c>
      <c r="AO155" s="13">
        <f t="shared" si="116"/>
        <v>2813.5073827337451</v>
      </c>
      <c r="AP155" s="13">
        <f t="shared" si="154"/>
        <v>628.41966277274457</v>
      </c>
      <c r="AQ155" s="13">
        <f t="shared" si="117"/>
        <v>43006.315293184307</v>
      </c>
      <c r="AR155" s="13">
        <f t="shared" si="139"/>
        <v>909.50669083277273</v>
      </c>
      <c r="AS155" s="38">
        <f t="shared" si="118"/>
        <v>2813.5073827337451</v>
      </c>
      <c r="AT155" s="37">
        <f t="shared" si="140"/>
        <v>391099977.39375615</v>
      </c>
      <c r="AU155" s="13">
        <f t="shared" si="119"/>
        <v>9981.2729782662791</v>
      </c>
      <c r="AV155">
        <f t="shared" si="141"/>
        <v>391100042.63083446</v>
      </c>
      <c r="AW155" s="13">
        <f t="shared" si="120"/>
        <v>391100380.74850065</v>
      </c>
      <c r="AX155" s="13">
        <f t="shared" si="155"/>
        <v>391099977.80348873</v>
      </c>
      <c r="AY155" s="13">
        <f t="shared" si="121"/>
        <v>43006.315293184307</v>
      </c>
      <c r="AZ155">
        <f t="shared" si="142"/>
        <v>391100258.89051682</v>
      </c>
      <c r="BA155" s="13">
        <f t="shared" si="122"/>
        <v>391100380.74850065</v>
      </c>
      <c r="BB155" s="37">
        <f t="shared" si="143"/>
        <v>112.48373176995881</v>
      </c>
      <c r="BC155" s="13">
        <f t="shared" si="123"/>
        <v>14971.909467399417</v>
      </c>
      <c r="BD155">
        <f t="shared" si="144"/>
        <v>210.33934920394194</v>
      </c>
      <c r="BE155" s="13">
        <f t="shared" si="124"/>
        <v>503.35057957927143</v>
      </c>
      <c r="BF155" s="13">
        <f t="shared" si="156"/>
        <v>112.84441182105685</v>
      </c>
      <c r="BG155" s="13">
        <f t="shared" si="125"/>
        <v>43006.315293184307</v>
      </c>
      <c r="BH155">
        <f t="shared" si="145"/>
        <v>393.931439881085</v>
      </c>
      <c r="BI155" s="13">
        <f t="shared" si="126"/>
        <v>503.35057957927143</v>
      </c>
      <c r="BJ155" s="37">
        <f t="shared" si="146"/>
        <v>1.4141891326346072</v>
      </c>
      <c r="BK155" s="13">
        <f t="shared" si="127"/>
        <v>14971.909467399417</v>
      </c>
      <c r="BL155">
        <f t="shared" si="147"/>
        <v>99.269806566617717</v>
      </c>
      <c r="BM155" s="13">
        <f t="shared" si="128"/>
        <v>5.6772349545232395</v>
      </c>
      <c r="BN155" s="13">
        <f t="shared" si="157"/>
        <v>1.7748691837326502</v>
      </c>
      <c r="BO155" s="13">
        <f t="shared" si="129"/>
        <v>43006.315293184307</v>
      </c>
      <c r="BP155">
        <f t="shared" si="148"/>
        <v>282.86189724376084</v>
      </c>
      <c r="BQ155" s="13">
        <f t="shared" si="130"/>
        <v>5.6772349545232395</v>
      </c>
      <c r="BR155" s="37">
        <f t="shared" si="149"/>
        <v>185.3773921199064</v>
      </c>
      <c r="BS155" s="13">
        <f t="shared" si="131"/>
        <v>14971.909467399417</v>
      </c>
      <c r="BT155">
        <f t="shared" si="150"/>
        <v>283.23300955388953</v>
      </c>
      <c r="BU155" s="13">
        <f t="shared" si="132"/>
        <v>829.96785815000442</v>
      </c>
      <c r="BV155" s="13">
        <f t="shared" si="158"/>
        <v>185.73807217100443</v>
      </c>
      <c r="BW155" s="13">
        <f t="shared" si="133"/>
        <v>43006.315293184307</v>
      </c>
      <c r="BX155">
        <f t="shared" si="151"/>
        <v>466.82510023103259</v>
      </c>
      <c r="BY155" s="13">
        <f t="shared" si="134"/>
        <v>829.96785815000442</v>
      </c>
    </row>
    <row r="156" spans="29:77" x14ac:dyDescent="0.2">
      <c r="AC156">
        <v>154</v>
      </c>
      <c r="AD156" s="37">
        <f t="shared" si="135"/>
        <v>1960476164.8783431</v>
      </c>
      <c r="AE156" s="13">
        <f t="shared" si="111"/>
        <v>24953.182445665698</v>
      </c>
      <c r="AF156">
        <f t="shared" si="152"/>
        <v>1960476326.9119954</v>
      </c>
      <c r="AG156" s="13">
        <f t="shared" si="112"/>
        <v>1960477212.1249621</v>
      </c>
      <c r="AH156" s="13">
        <f t="shared" si="153"/>
        <v>1960476165.1409183</v>
      </c>
      <c r="AI156" s="13">
        <f t="shared" si="113"/>
        <v>43006.315293184307</v>
      </c>
      <c r="AJ156">
        <f t="shared" si="136"/>
        <v>1960476444.4027059</v>
      </c>
      <c r="AK156" s="13">
        <f t="shared" si="114"/>
        <v>1960477212.1249621</v>
      </c>
      <c r="AL156" s="37">
        <f t="shared" si="137"/>
        <v>628.20614018249455</v>
      </c>
      <c r="AM156" s="13">
        <f t="shared" si="115"/>
        <v>29943.818934798834</v>
      </c>
      <c r="AN156">
        <f t="shared" si="138"/>
        <v>822.64652287599347</v>
      </c>
      <c r="AO156" s="13">
        <f t="shared" si="116"/>
        <v>2813.5073827337451</v>
      </c>
      <c r="AP156" s="13">
        <f t="shared" si="154"/>
        <v>628.41966277274457</v>
      </c>
      <c r="AQ156" s="13">
        <f t="shared" si="117"/>
        <v>43006.315293184307</v>
      </c>
      <c r="AR156" s="13">
        <f t="shared" si="139"/>
        <v>907.68145039082447</v>
      </c>
      <c r="AS156" s="38">
        <f t="shared" si="118"/>
        <v>2813.5073827337451</v>
      </c>
      <c r="AT156" s="37">
        <f t="shared" si="140"/>
        <v>391099977.39375615</v>
      </c>
      <c r="AU156" s="13">
        <f t="shared" si="119"/>
        <v>9981.2729782662791</v>
      </c>
      <c r="AV156">
        <f t="shared" si="141"/>
        <v>391100042.20721704</v>
      </c>
      <c r="AW156" s="13">
        <f t="shared" si="120"/>
        <v>391100380.74850065</v>
      </c>
      <c r="AX156" s="13">
        <f t="shared" si="155"/>
        <v>391099977.80348873</v>
      </c>
      <c r="AY156" s="13">
        <f t="shared" si="121"/>
        <v>43006.315293184307</v>
      </c>
      <c r="AZ156">
        <f t="shared" si="142"/>
        <v>391100257.06527632</v>
      </c>
      <c r="BA156" s="13">
        <f t="shared" si="122"/>
        <v>391100380.74850065</v>
      </c>
      <c r="BB156" s="37">
        <f t="shared" si="143"/>
        <v>112.48373176995881</v>
      </c>
      <c r="BC156" s="13">
        <f t="shared" si="123"/>
        <v>14971.909467399417</v>
      </c>
      <c r="BD156">
        <f t="shared" si="144"/>
        <v>209.70392311670827</v>
      </c>
      <c r="BE156" s="13">
        <f t="shared" si="124"/>
        <v>503.35057957927143</v>
      </c>
      <c r="BF156" s="13">
        <f t="shared" si="156"/>
        <v>112.84441182105685</v>
      </c>
      <c r="BG156" s="13">
        <f t="shared" si="125"/>
        <v>43006.315293184307</v>
      </c>
      <c r="BH156">
        <f t="shared" si="145"/>
        <v>392.10619943913673</v>
      </c>
      <c r="BI156" s="13">
        <f t="shared" si="126"/>
        <v>503.35057957927143</v>
      </c>
      <c r="BJ156" s="37">
        <f t="shared" si="146"/>
        <v>1.4141891326346072</v>
      </c>
      <c r="BK156" s="13">
        <f t="shared" si="127"/>
        <v>14971.909467399417</v>
      </c>
      <c r="BL156">
        <f t="shared" si="147"/>
        <v>98.634380479384063</v>
      </c>
      <c r="BM156" s="13">
        <f t="shared" si="128"/>
        <v>5.6772349545232395</v>
      </c>
      <c r="BN156" s="13">
        <f t="shared" si="157"/>
        <v>1.7748691837326502</v>
      </c>
      <c r="BO156" s="13">
        <f t="shared" si="129"/>
        <v>43006.315293184307</v>
      </c>
      <c r="BP156">
        <f t="shared" si="148"/>
        <v>281.03665680181257</v>
      </c>
      <c r="BQ156" s="13">
        <f t="shared" si="130"/>
        <v>5.6772349545232395</v>
      </c>
      <c r="BR156" s="37">
        <f t="shared" si="149"/>
        <v>185.3773921199064</v>
      </c>
      <c r="BS156" s="13">
        <f t="shared" si="131"/>
        <v>14971.909467399417</v>
      </c>
      <c r="BT156">
        <f t="shared" si="150"/>
        <v>282.59758346665586</v>
      </c>
      <c r="BU156" s="13">
        <f t="shared" si="132"/>
        <v>829.96785815000442</v>
      </c>
      <c r="BV156" s="13">
        <f t="shared" si="158"/>
        <v>185.73807217100443</v>
      </c>
      <c r="BW156" s="13">
        <f t="shared" si="133"/>
        <v>43006.315293184307</v>
      </c>
      <c r="BX156">
        <f t="shared" si="151"/>
        <v>464.99985978908433</v>
      </c>
      <c r="BY156" s="13">
        <f t="shared" si="134"/>
        <v>829.96785815000442</v>
      </c>
    </row>
    <row r="157" spans="29:77" x14ac:dyDescent="0.2">
      <c r="AC157">
        <v>155</v>
      </c>
      <c r="AD157" s="37">
        <f t="shared" si="135"/>
        <v>1960476164.8783431</v>
      </c>
      <c r="AE157" s="13">
        <f t="shared" si="111"/>
        <v>24953.182445665698</v>
      </c>
      <c r="AF157">
        <f t="shared" si="152"/>
        <v>1960476325.866617</v>
      </c>
      <c r="AG157" s="13">
        <f t="shared" si="112"/>
        <v>1960477212.1249621</v>
      </c>
      <c r="AH157" s="13">
        <f t="shared" si="153"/>
        <v>1960476165.1409183</v>
      </c>
      <c r="AI157" s="13">
        <f t="shared" si="113"/>
        <v>43006.315293184307</v>
      </c>
      <c r="AJ157">
        <f t="shared" si="136"/>
        <v>1960476442.601017</v>
      </c>
      <c r="AK157" s="13">
        <f t="shared" si="114"/>
        <v>1960477212.1249621</v>
      </c>
      <c r="AL157" s="37">
        <f t="shared" si="137"/>
        <v>628.20614018249455</v>
      </c>
      <c r="AM157" s="13">
        <f t="shared" si="115"/>
        <v>29943.818934798834</v>
      </c>
      <c r="AN157">
        <f t="shared" si="138"/>
        <v>821.39206879409994</v>
      </c>
      <c r="AO157" s="13">
        <f t="shared" si="116"/>
        <v>2813.5073827337451</v>
      </c>
      <c r="AP157" s="13">
        <f t="shared" si="154"/>
        <v>628.41966277274457</v>
      </c>
      <c r="AQ157" s="13">
        <f t="shared" si="117"/>
        <v>43006.315293184307</v>
      </c>
      <c r="AR157" s="13">
        <f t="shared" si="139"/>
        <v>905.8797614384498</v>
      </c>
      <c r="AS157" s="38">
        <f t="shared" si="118"/>
        <v>2813.5073827337451</v>
      </c>
      <c r="AT157" s="37">
        <f t="shared" si="140"/>
        <v>391099977.39375615</v>
      </c>
      <c r="AU157" s="13">
        <f t="shared" si="119"/>
        <v>9981.2729782662791</v>
      </c>
      <c r="AV157">
        <f t="shared" si="141"/>
        <v>391100041.78906566</v>
      </c>
      <c r="AW157" s="13">
        <f t="shared" si="120"/>
        <v>391100380.74850065</v>
      </c>
      <c r="AX157" s="13">
        <f t="shared" si="155"/>
        <v>391099977.80348873</v>
      </c>
      <c r="AY157" s="13">
        <f t="shared" si="121"/>
        <v>43006.315293184307</v>
      </c>
      <c r="AZ157">
        <f t="shared" si="142"/>
        <v>391100255.26358742</v>
      </c>
      <c r="BA157" s="13">
        <f t="shared" si="122"/>
        <v>391100380.74850065</v>
      </c>
      <c r="BB157" s="37">
        <f t="shared" si="143"/>
        <v>112.48373176995881</v>
      </c>
      <c r="BC157" s="13">
        <f t="shared" si="123"/>
        <v>14971.909467399417</v>
      </c>
      <c r="BD157">
        <f t="shared" si="144"/>
        <v>209.0766960757615</v>
      </c>
      <c r="BE157" s="13">
        <f t="shared" si="124"/>
        <v>503.35057957927143</v>
      </c>
      <c r="BF157" s="13">
        <f t="shared" si="156"/>
        <v>112.84441182105685</v>
      </c>
      <c r="BG157" s="13">
        <f t="shared" si="125"/>
        <v>43006.315293184307</v>
      </c>
      <c r="BH157">
        <f t="shared" si="145"/>
        <v>390.30451048676207</v>
      </c>
      <c r="BI157" s="13">
        <f t="shared" si="126"/>
        <v>503.35057957927143</v>
      </c>
      <c r="BJ157" s="37">
        <f t="shared" si="146"/>
        <v>1.4141891326346072</v>
      </c>
      <c r="BK157" s="13">
        <f t="shared" si="127"/>
        <v>14971.909467399417</v>
      </c>
      <c r="BL157">
        <f t="shared" si="147"/>
        <v>98.0071534384373</v>
      </c>
      <c r="BM157" s="13">
        <f t="shared" si="128"/>
        <v>5.6772349545232395</v>
      </c>
      <c r="BN157" s="13">
        <f t="shared" si="157"/>
        <v>1.7748691837326502</v>
      </c>
      <c r="BO157" s="13">
        <f t="shared" si="129"/>
        <v>43006.315293184307</v>
      </c>
      <c r="BP157">
        <f t="shared" si="148"/>
        <v>279.23496784943791</v>
      </c>
      <c r="BQ157" s="13">
        <f t="shared" si="130"/>
        <v>5.6772349545232395</v>
      </c>
      <c r="BR157" s="37">
        <f t="shared" si="149"/>
        <v>185.3773921199064</v>
      </c>
      <c r="BS157" s="13">
        <f t="shared" si="131"/>
        <v>14971.909467399417</v>
      </c>
      <c r="BT157">
        <f t="shared" si="150"/>
        <v>281.9703564257091</v>
      </c>
      <c r="BU157" s="13">
        <f t="shared" si="132"/>
        <v>829.96785815000442</v>
      </c>
      <c r="BV157" s="13">
        <f t="shared" si="158"/>
        <v>185.73807217100443</v>
      </c>
      <c r="BW157" s="13">
        <f t="shared" si="133"/>
        <v>43006.315293184307</v>
      </c>
      <c r="BX157">
        <f t="shared" si="151"/>
        <v>463.19817083670966</v>
      </c>
      <c r="BY157" s="13">
        <f t="shared" si="134"/>
        <v>829.96785815000442</v>
      </c>
    </row>
    <row r="158" spans="29:77" x14ac:dyDescent="0.2">
      <c r="AC158">
        <v>156</v>
      </c>
      <c r="AD158" s="37">
        <f t="shared" si="135"/>
        <v>1960476164.8783431</v>
      </c>
      <c r="AE158" s="13">
        <f t="shared" si="111"/>
        <v>24953.182445665698</v>
      </c>
      <c r="AF158">
        <f t="shared" si="152"/>
        <v>1960476324.8346407</v>
      </c>
      <c r="AG158" s="13">
        <f t="shared" si="112"/>
        <v>1960477212.1249621</v>
      </c>
      <c r="AH158" s="13">
        <f t="shared" si="153"/>
        <v>1960476165.1409183</v>
      </c>
      <c r="AI158" s="13">
        <f t="shared" si="113"/>
        <v>43006.315293184307</v>
      </c>
      <c r="AJ158">
        <f t="shared" si="136"/>
        <v>1960476440.8224266</v>
      </c>
      <c r="AK158" s="13">
        <f t="shared" si="114"/>
        <v>1960477212.1249621</v>
      </c>
      <c r="AL158" s="37">
        <f t="shared" si="137"/>
        <v>628.20614018249455</v>
      </c>
      <c r="AM158" s="13">
        <f t="shared" si="115"/>
        <v>29943.818934798834</v>
      </c>
      <c r="AN158">
        <f t="shared" si="138"/>
        <v>820.15369745684609</v>
      </c>
      <c r="AO158" s="13">
        <f t="shared" si="116"/>
        <v>2813.5073827337451</v>
      </c>
      <c r="AP158" s="13">
        <f t="shared" si="154"/>
        <v>628.41966277274457</v>
      </c>
      <c r="AQ158" s="13">
        <f t="shared" si="117"/>
        <v>43006.315293184307</v>
      </c>
      <c r="AR158" s="13">
        <f t="shared" si="139"/>
        <v>904.10117106238749</v>
      </c>
      <c r="AS158" s="38">
        <f t="shared" si="118"/>
        <v>2813.5073827337451</v>
      </c>
      <c r="AT158" s="37">
        <f t="shared" si="140"/>
        <v>391099977.39375615</v>
      </c>
      <c r="AU158" s="13">
        <f t="shared" si="119"/>
        <v>9981.2729782662791</v>
      </c>
      <c r="AV158">
        <f t="shared" si="141"/>
        <v>391100041.37627524</v>
      </c>
      <c r="AW158" s="13">
        <f t="shared" si="120"/>
        <v>391100380.74850065</v>
      </c>
      <c r="AX158" s="13">
        <f t="shared" si="155"/>
        <v>391099977.80348873</v>
      </c>
      <c r="AY158" s="13">
        <f t="shared" si="121"/>
        <v>43006.315293184307</v>
      </c>
      <c r="AZ158">
        <f t="shared" si="142"/>
        <v>391100253.48499703</v>
      </c>
      <c r="BA158" s="13">
        <f t="shared" si="122"/>
        <v>391100380.74850065</v>
      </c>
      <c r="BB158" s="37">
        <f t="shared" si="143"/>
        <v>112.48373176995881</v>
      </c>
      <c r="BC158" s="13">
        <f t="shared" si="123"/>
        <v>14971.909467399417</v>
      </c>
      <c r="BD158">
        <f t="shared" si="144"/>
        <v>208.45751040713458</v>
      </c>
      <c r="BE158" s="13">
        <f t="shared" si="124"/>
        <v>503.35057957927143</v>
      </c>
      <c r="BF158" s="13">
        <f t="shared" si="156"/>
        <v>112.84441182105685</v>
      </c>
      <c r="BG158" s="13">
        <f t="shared" si="125"/>
        <v>43006.315293184307</v>
      </c>
      <c r="BH158">
        <f t="shared" si="145"/>
        <v>388.52592011069981</v>
      </c>
      <c r="BI158" s="13">
        <f t="shared" si="126"/>
        <v>503.35057957927143</v>
      </c>
      <c r="BJ158" s="37">
        <f t="shared" si="146"/>
        <v>1.4141891326346072</v>
      </c>
      <c r="BK158" s="13">
        <f t="shared" si="127"/>
        <v>14971.909467399417</v>
      </c>
      <c r="BL158">
        <f t="shared" si="147"/>
        <v>97.387967769810359</v>
      </c>
      <c r="BM158" s="13">
        <f t="shared" si="128"/>
        <v>5.6772349545232395</v>
      </c>
      <c r="BN158" s="13">
        <f t="shared" si="157"/>
        <v>1.7748691837326502</v>
      </c>
      <c r="BO158" s="13">
        <f t="shared" si="129"/>
        <v>43006.315293184307</v>
      </c>
      <c r="BP158">
        <f t="shared" si="148"/>
        <v>277.45637747337565</v>
      </c>
      <c r="BQ158" s="13">
        <f t="shared" si="130"/>
        <v>5.6772349545232395</v>
      </c>
      <c r="BR158" s="37">
        <f t="shared" si="149"/>
        <v>185.3773921199064</v>
      </c>
      <c r="BS158" s="13">
        <f t="shared" si="131"/>
        <v>14971.909467399417</v>
      </c>
      <c r="BT158">
        <f t="shared" si="150"/>
        <v>281.35117075708217</v>
      </c>
      <c r="BU158" s="13">
        <f t="shared" si="132"/>
        <v>829.96785815000442</v>
      </c>
      <c r="BV158" s="13">
        <f t="shared" si="158"/>
        <v>185.73807217100443</v>
      </c>
      <c r="BW158" s="13">
        <f t="shared" si="133"/>
        <v>43006.315293184307</v>
      </c>
      <c r="BX158">
        <f t="shared" si="151"/>
        <v>461.41958046064741</v>
      </c>
      <c r="BY158" s="13">
        <f t="shared" si="134"/>
        <v>829.96785815000442</v>
      </c>
    </row>
    <row r="159" spans="29:77" x14ac:dyDescent="0.2">
      <c r="AC159">
        <v>157</v>
      </c>
      <c r="AD159" s="37">
        <f t="shared" si="135"/>
        <v>1960476164.8783431</v>
      </c>
      <c r="AE159" s="13">
        <f t="shared" si="111"/>
        <v>24953.182445665698</v>
      </c>
      <c r="AF159">
        <f t="shared" si="152"/>
        <v>1960476323.8158109</v>
      </c>
      <c r="AG159" s="13">
        <f t="shared" si="112"/>
        <v>1960477212.1249621</v>
      </c>
      <c r="AH159" s="13">
        <f t="shared" si="153"/>
        <v>1960476165.1409183</v>
      </c>
      <c r="AI159" s="13">
        <f t="shared" si="113"/>
        <v>43006.315293184307</v>
      </c>
      <c r="AJ159">
        <f t="shared" si="136"/>
        <v>1960476439.0664933</v>
      </c>
      <c r="AK159" s="13">
        <f t="shared" si="114"/>
        <v>1960477212.1249621</v>
      </c>
      <c r="AL159" s="37">
        <f t="shared" si="137"/>
        <v>628.20614018249455</v>
      </c>
      <c r="AM159" s="13">
        <f t="shared" si="115"/>
        <v>29943.818934798834</v>
      </c>
      <c r="AN159">
        <f t="shared" si="138"/>
        <v>818.93110155064005</v>
      </c>
      <c r="AO159" s="13">
        <f t="shared" si="116"/>
        <v>2813.5073827337451</v>
      </c>
      <c r="AP159" s="13">
        <f t="shared" si="154"/>
        <v>628.41966277274457</v>
      </c>
      <c r="AQ159" s="13">
        <f t="shared" si="117"/>
        <v>43006.315293184307</v>
      </c>
      <c r="AR159" s="13">
        <f t="shared" si="139"/>
        <v>902.34523788856814</v>
      </c>
      <c r="AS159" s="38">
        <f t="shared" si="118"/>
        <v>2813.5073827337451</v>
      </c>
      <c r="AT159" s="37">
        <f t="shared" si="140"/>
        <v>391099977.39375615</v>
      </c>
      <c r="AU159" s="13">
        <f t="shared" si="119"/>
        <v>9981.2729782662791</v>
      </c>
      <c r="AV159">
        <f t="shared" si="141"/>
        <v>391100040.96874326</v>
      </c>
      <c r="AW159" s="13">
        <f t="shared" si="120"/>
        <v>391100380.74850065</v>
      </c>
      <c r="AX159" s="13">
        <f t="shared" si="155"/>
        <v>391099977.80348873</v>
      </c>
      <c r="AY159" s="13">
        <f t="shared" si="121"/>
        <v>43006.315293184307</v>
      </c>
      <c r="AZ159">
        <f t="shared" si="142"/>
        <v>391100251.72906387</v>
      </c>
      <c r="BA159" s="13">
        <f t="shared" si="122"/>
        <v>391100380.74850065</v>
      </c>
      <c r="BB159" s="37">
        <f t="shared" si="143"/>
        <v>112.48373176995881</v>
      </c>
      <c r="BC159" s="13">
        <f t="shared" si="123"/>
        <v>14971.909467399417</v>
      </c>
      <c r="BD159">
        <f t="shared" si="144"/>
        <v>207.84621245403153</v>
      </c>
      <c r="BE159" s="13">
        <f t="shared" si="124"/>
        <v>503.35057957927143</v>
      </c>
      <c r="BF159" s="13">
        <f t="shared" si="156"/>
        <v>112.84441182105685</v>
      </c>
      <c r="BG159" s="13">
        <f t="shared" si="125"/>
        <v>43006.315293184307</v>
      </c>
      <c r="BH159">
        <f t="shared" si="145"/>
        <v>386.76998693688046</v>
      </c>
      <c r="BI159" s="13">
        <f t="shared" si="126"/>
        <v>503.35057957927143</v>
      </c>
      <c r="BJ159" s="37">
        <f t="shared" si="146"/>
        <v>1.4141891326346072</v>
      </c>
      <c r="BK159" s="13">
        <f t="shared" si="127"/>
        <v>14971.909467399417</v>
      </c>
      <c r="BL159">
        <f t="shared" si="147"/>
        <v>96.776669816707326</v>
      </c>
      <c r="BM159" s="13">
        <f t="shared" si="128"/>
        <v>5.6772349545232395</v>
      </c>
      <c r="BN159" s="13">
        <f t="shared" si="157"/>
        <v>1.7748691837326502</v>
      </c>
      <c r="BO159" s="13">
        <f t="shared" si="129"/>
        <v>43006.315293184307</v>
      </c>
      <c r="BP159">
        <f t="shared" si="148"/>
        <v>275.7004442995563</v>
      </c>
      <c r="BQ159" s="13">
        <f t="shared" si="130"/>
        <v>5.6772349545232395</v>
      </c>
      <c r="BR159" s="37">
        <f t="shared" si="149"/>
        <v>185.3773921199064</v>
      </c>
      <c r="BS159" s="13">
        <f t="shared" si="131"/>
        <v>14971.909467399417</v>
      </c>
      <c r="BT159">
        <f t="shared" si="150"/>
        <v>280.7398728039791</v>
      </c>
      <c r="BU159" s="13">
        <f t="shared" si="132"/>
        <v>829.96785815000442</v>
      </c>
      <c r="BV159" s="13">
        <f t="shared" si="158"/>
        <v>185.73807217100443</v>
      </c>
      <c r="BW159" s="13">
        <f t="shared" si="133"/>
        <v>43006.315293184307</v>
      </c>
      <c r="BX159">
        <f t="shared" si="151"/>
        <v>459.66364728682805</v>
      </c>
      <c r="BY159" s="13">
        <f t="shared" si="134"/>
        <v>829.96785815000442</v>
      </c>
    </row>
    <row r="160" spans="29:77" x14ac:dyDescent="0.2">
      <c r="AC160">
        <v>158</v>
      </c>
      <c r="AD160" s="37">
        <f t="shared" si="135"/>
        <v>1960476164.8783431</v>
      </c>
      <c r="AE160" s="13">
        <f t="shared" si="111"/>
        <v>24953.182445665698</v>
      </c>
      <c r="AF160">
        <f t="shared" si="152"/>
        <v>1960476322.8098776</v>
      </c>
      <c r="AG160" s="13">
        <f t="shared" si="112"/>
        <v>1960477212.1249621</v>
      </c>
      <c r="AH160" s="13">
        <f t="shared" si="153"/>
        <v>1960476165.1409183</v>
      </c>
      <c r="AI160" s="13">
        <f t="shared" si="113"/>
        <v>43006.315293184307</v>
      </c>
      <c r="AJ160">
        <f t="shared" si="136"/>
        <v>1960476437.3327873</v>
      </c>
      <c r="AK160" s="13">
        <f t="shared" si="114"/>
        <v>1960477212.1249621</v>
      </c>
      <c r="AL160" s="37">
        <f t="shared" si="137"/>
        <v>628.20614018249455</v>
      </c>
      <c r="AM160" s="13">
        <f t="shared" si="115"/>
        <v>29943.818934798834</v>
      </c>
      <c r="AN160">
        <f t="shared" si="138"/>
        <v>817.72398154198083</v>
      </c>
      <c r="AO160" s="13">
        <f t="shared" si="116"/>
        <v>2813.5073827337451</v>
      </c>
      <c r="AP160" s="13">
        <f t="shared" si="154"/>
        <v>628.41966277274457</v>
      </c>
      <c r="AQ160" s="13">
        <f t="shared" si="117"/>
        <v>43006.315293184307</v>
      </c>
      <c r="AR160" s="13">
        <f t="shared" si="139"/>
        <v>900.611531716949</v>
      </c>
      <c r="AS160" s="38">
        <f t="shared" si="118"/>
        <v>2813.5073827337451</v>
      </c>
      <c r="AT160" s="37">
        <f t="shared" si="140"/>
        <v>391099977.39375615</v>
      </c>
      <c r="AU160" s="13">
        <f t="shared" si="119"/>
        <v>9981.2729782662791</v>
      </c>
      <c r="AV160">
        <f t="shared" si="141"/>
        <v>391100040.56636995</v>
      </c>
      <c r="AW160" s="13">
        <f t="shared" si="120"/>
        <v>391100380.74850065</v>
      </c>
      <c r="AX160" s="13">
        <f t="shared" si="155"/>
        <v>391099977.80348873</v>
      </c>
      <c r="AY160" s="13">
        <f t="shared" si="121"/>
        <v>43006.315293184307</v>
      </c>
      <c r="AZ160">
        <f t="shared" si="142"/>
        <v>391100249.99535769</v>
      </c>
      <c r="BA160" s="13">
        <f t="shared" si="122"/>
        <v>391100380.74850065</v>
      </c>
      <c r="BB160" s="37">
        <f t="shared" si="143"/>
        <v>112.48373176995881</v>
      </c>
      <c r="BC160" s="13">
        <f t="shared" si="123"/>
        <v>14971.909467399417</v>
      </c>
      <c r="BD160">
        <f t="shared" si="144"/>
        <v>207.24265244970195</v>
      </c>
      <c r="BE160" s="13">
        <f t="shared" si="124"/>
        <v>503.35057957927143</v>
      </c>
      <c r="BF160" s="13">
        <f t="shared" si="156"/>
        <v>112.84441182105685</v>
      </c>
      <c r="BG160" s="13">
        <f t="shared" si="125"/>
        <v>43006.315293184307</v>
      </c>
      <c r="BH160">
        <f t="shared" si="145"/>
        <v>385.03628076526132</v>
      </c>
      <c r="BI160" s="13">
        <f t="shared" si="126"/>
        <v>503.35057957927143</v>
      </c>
      <c r="BJ160" s="37">
        <f t="shared" si="146"/>
        <v>1.4141891326346072</v>
      </c>
      <c r="BK160" s="13">
        <f t="shared" si="127"/>
        <v>14971.909467399417</v>
      </c>
      <c r="BL160">
        <f t="shared" si="147"/>
        <v>96.173109812377746</v>
      </c>
      <c r="BM160" s="13">
        <f t="shared" si="128"/>
        <v>5.6772349545232395</v>
      </c>
      <c r="BN160" s="13">
        <f t="shared" si="157"/>
        <v>1.7748691837326502</v>
      </c>
      <c r="BO160" s="13">
        <f t="shared" si="129"/>
        <v>43006.315293184307</v>
      </c>
      <c r="BP160">
        <f t="shared" si="148"/>
        <v>273.96673812793716</v>
      </c>
      <c r="BQ160" s="13">
        <f t="shared" si="130"/>
        <v>5.6772349545232395</v>
      </c>
      <c r="BR160" s="37">
        <f t="shared" si="149"/>
        <v>185.3773921199064</v>
      </c>
      <c r="BS160" s="13">
        <f t="shared" si="131"/>
        <v>14971.909467399417</v>
      </c>
      <c r="BT160">
        <f t="shared" si="150"/>
        <v>280.13631279964955</v>
      </c>
      <c r="BU160" s="13">
        <f t="shared" si="132"/>
        <v>829.96785815000442</v>
      </c>
      <c r="BV160" s="13">
        <f t="shared" si="158"/>
        <v>185.73807217100443</v>
      </c>
      <c r="BW160" s="13">
        <f t="shared" si="133"/>
        <v>43006.315293184307</v>
      </c>
      <c r="BX160">
        <f t="shared" si="151"/>
        <v>457.92994111520892</v>
      </c>
      <c r="BY160" s="13">
        <f t="shared" si="134"/>
        <v>829.96785815000442</v>
      </c>
    </row>
    <row r="161" spans="29:77" x14ac:dyDescent="0.2">
      <c r="AC161">
        <v>159</v>
      </c>
      <c r="AD161" s="37">
        <f t="shared" si="135"/>
        <v>1960476164.8783431</v>
      </c>
      <c r="AE161" s="13">
        <f t="shared" si="111"/>
        <v>24953.182445665698</v>
      </c>
      <c r="AF161">
        <f t="shared" si="152"/>
        <v>1960476321.8165975</v>
      </c>
      <c r="AG161" s="13">
        <f t="shared" si="112"/>
        <v>1960477212.1249621</v>
      </c>
      <c r="AH161" s="13">
        <f t="shared" si="153"/>
        <v>1960476165.1409183</v>
      </c>
      <c r="AI161" s="13">
        <f t="shared" si="113"/>
        <v>43006.315293184307</v>
      </c>
      <c r="AJ161">
        <f t="shared" si="136"/>
        <v>1960476435.6208887</v>
      </c>
      <c r="AK161" s="13">
        <f t="shared" si="114"/>
        <v>1960477212.1249621</v>
      </c>
      <c r="AL161" s="37">
        <f t="shared" si="137"/>
        <v>628.20614018249455</v>
      </c>
      <c r="AM161" s="13">
        <f t="shared" si="115"/>
        <v>29943.818934798834</v>
      </c>
      <c r="AN161">
        <f t="shared" si="138"/>
        <v>816.53204543280162</v>
      </c>
      <c r="AO161" s="13">
        <f t="shared" si="116"/>
        <v>2813.5073827337451</v>
      </c>
      <c r="AP161" s="13">
        <f t="shared" si="154"/>
        <v>628.41966277274457</v>
      </c>
      <c r="AQ161" s="13">
        <f t="shared" si="117"/>
        <v>43006.315293184307</v>
      </c>
      <c r="AR161" s="13">
        <f t="shared" si="139"/>
        <v>898.89963317013007</v>
      </c>
      <c r="AS161" s="38">
        <f t="shared" si="118"/>
        <v>2813.5073827337451</v>
      </c>
      <c r="AT161" s="37">
        <f t="shared" si="140"/>
        <v>391099977.39375615</v>
      </c>
      <c r="AU161" s="13">
        <f t="shared" si="119"/>
        <v>9981.2729782662791</v>
      </c>
      <c r="AV161">
        <f t="shared" si="141"/>
        <v>391100040.16905791</v>
      </c>
      <c r="AW161" s="13">
        <f t="shared" si="120"/>
        <v>391100380.74850065</v>
      </c>
      <c r="AX161" s="13">
        <f t="shared" si="155"/>
        <v>391099977.80348873</v>
      </c>
      <c r="AY161" s="13">
        <f t="shared" si="121"/>
        <v>43006.315293184307</v>
      </c>
      <c r="AZ161">
        <f t="shared" si="142"/>
        <v>391100248.28345913</v>
      </c>
      <c r="BA161" s="13">
        <f t="shared" si="122"/>
        <v>391100380.74850065</v>
      </c>
      <c r="BB161" s="37">
        <f t="shared" si="143"/>
        <v>112.48373176995881</v>
      </c>
      <c r="BC161" s="13">
        <f t="shared" si="123"/>
        <v>14971.909467399417</v>
      </c>
      <c r="BD161">
        <f t="shared" si="144"/>
        <v>206.64668439511237</v>
      </c>
      <c r="BE161" s="13">
        <f t="shared" si="124"/>
        <v>503.35057957927143</v>
      </c>
      <c r="BF161" s="13">
        <f t="shared" si="156"/>
        <v>112.84441182105685</v>
      </c>
      <c r="BG161" s="13">
        <f t="shared" si="125"/>
        <v>43006.315293184307</v>
      </c>
      <c r="BH161">
        <f t="shared" si="145"/>
        <v>383.32438221844239</v>
      </c>
      <c r="BI161" s="13">
        <f t="shared" si="126"/>
        <v>503.35057957927143</v>
      </c>
      <c r="BJ161" s="37">
        <f t="shared" si="146"/>
        <v>1.4141891326346072</v>
      </c>
      <c r="BK161" s="13">
        <f t="shared" si="127"/>
        <v>14971.909467399417</v>
      </c>
      <c r="BL161">
        <f t="shared" si="147"/>
        <v>95.577141757788169</v>
      </c>
      <c r="BM161" s="13">
        <f t="shared" si="128"/>
        <v>5.6772349545232395</v>
      </c>
      <c r="BN161" s="13">
        <f t="shared" si="157"/>
        <v>1.7748691837326502</v>
      </c>
      <c r="BO161" s="13">
        <f t="shared" si="129"/>
        <v>43006.315293184307</v>
      </c>
      <c r="BP161">
        <f t="shared" si="148"/>
        <v>272.25483958111823</v>
      </c>
      <c r="BQ161" s="13">
        <f t="shared" si="130"/>
        <v>5.6772349545232395</v>
      </c>
      <c r="BR161" s="37">
        <f t="shared" si="149"/>
        <v>185.3773921199064</v>
      </c>
      <c r="BS161" s="13">
        <f t="shared" si="131"/>
        <v>14971.909467399417</v>
      </c>
      <c r="BT161">
        <f t="shared" si="150"/>
        <v>279.54034474506</v>
      </c>
      <c r="BU161" s="13">
        <f t="shared" si="132"/>
        <v>829.96785815000442</v>
      </c>
      <c r="BV161" s="13">
        <f t="shared" si="158"/>
        <v>185.73807217100443</v>
      </c>
      <c r="BW161" s="13">
        <f t="shared" si="133"/>
        <v>43006.315293184307</v>
      </c>
      <c r="BX161">
        <f t="shared" si="151"/>
        <v>456.21804256838999</v>
      </c>
      <c r="BY161" s="13">
        <f t="shared" si="134"/>
        <v>829.96785815000442</v>
      </c>
    </row>
    <row r="162" spans="29:77" x14ac:dyDescent="0.2">
      <c r="AC162">
        <v>160</v>
      </c>
      <c r="AD162" s="37">
        <f t="shared" si="135"/>
        <v>1960476164.8783431</v>
      </c>
      <c r="AE162" s="13">
        <f t="shared" si="111"/>
        <v>24953.182445665698</v>
      </c>
      <c r="AF162">
        <f t="shared" si="152"/>
        <v>1960476320.8357334</v>
      </c>
      <c r="AG162" s="13">
        <f t="shared" si="112"/>
        <v>1960477212.1249621</v>
      </c>
      <c r="AH162" s="13">
        <f t="shared" si="153"/>
        <v>1960476165.1409183</v>
      </c>
      <c r="AI162" s="13">
        <f t="shared" si="113"/>
        <v>43006.315293184307</v>
      </c>
      <c r="AJ162">
        <f t="shared" si="136"/>
        <v>1960476433.9303889</v>
      </c>
      <c r="AK162" s="13">
        <f t="shared" si="114"/>
        <v>1960477212.1249621</v>
      </c>
      <c r="AL162" s="37">
        <f t="shared" si="137"/>
        <v>628.20614018249455</v>
      </c>
      <c r="AM162" s="13">
        <f t="shared" si="115"/>
        <v>29943.818934798834</v>
      </c>
      <c r="AN162">
        <f t="shared" si="138"/>
        <v>815.35500852498728</v>
      </c>
      <c r="AO162" s="13">
        <f t="shared" si="116"/>
        <v>2813.5073827337451</v>
      </c>
      <c r="AP162" s="13">
        <f t="shared" si="154"/>
        <v>628.41966277274457</v>
      </c>
      <c r="AQ162" s="13">
        <f t="shared" si="117"/>
        <v>43006.315293184307</v>
      </c>
      <c r="AR162" s="13">
        <f t="shared" si="139"/>
        <v>897.20913335514649</v>
      </c>
      <c r="AS162" s="38">
        <f t="shared" si="118"/>
        <v>2813.5073827337451</v>
      </c>
      <c r="AT162" s="37">
        <f t="shared" si="140"/>
        <v>391099977.39375615</v>
      </c>
      <c r="AU162" s="13">
        <f t="shared" si="119"/>
        <v>9981.2729782662791</v>
      </c>
      <c r="AV162">
        <f t="shared" si="141"/>
        <v>391100039.77671224</v>
      </c>
      <c r="AW162" s="13">
        <f t="shared" si="120"/>
        <v>391100380.74850065</v>
      </c>
      <c r="AX162" s="13">
        <f t="shared" si="155"/>
        <v>391099977.80348873</v>
      </c>
      <c r="AY162" s="13">
        <f t="shared" si="121"/>
        <v>43006.315293184307</v>
      </c>
      <c r="AZ162">
        <f t="shared" si="142"/>
        <v>391100246.59295928</v>
      </c>
      <c r="BA162" s="13">
        <f t="shared" si="122"/>
        <v>391100380.74850065</v>
      </c>
      <c r="BB162" s="37">
        <f t="shared" si="143"/>
        <v>112.48373176995881</v>
      </c>
      <c r="BC162" s="13">
        <f t="shared" si="123"/>
        <v>14971.909467399417</v>
      </c>
      <c r="BD162">
        <f t="shared" si="144"/>
        <v>206.05816594120517</v>
      </c>
      <c r="BE162" s="13">
        <f t="shared" si="124"/>
        <v>503.35057957927143</v>
      </c>
      <c r="BF162" s="13">
        <f t="shared" si="156"/>
        <v>112.84441182105685</v>
      </c>
      <c r="BG162" s="13">
        <f t="shared" si="125"/>
        <v>43006.315293184307</v>
      </c>
      <c r="BH162">
        <f t="shared" si="145"/>
        <v>381.63388240345876</v>
      </c>
      <c r="BI162" s="13">
        <f t="shared" si="126"/>
        <v>503.35057957927143</v>
      </c>
      <c r="BJ162" s="37">
        <f t="shared" si="146"/>
        <v>1.4141891326346072</v>
      </c>
      <c r="BK162" s="13">
        <f t="shared" si="127"/>
        <v>14971.909467399417</v>
      </c>
      <c r="BL162">
        <f t="shared" si="147"/>
        <v>94.988623303880956</v>
      </c>
      <c r="BM162" s="13">
        <f t="shared" si="128"/>
        <v>5.6772349545232395</v>
      </c>
      <c r="BN162" s="13">
        <f t="shared" si="157"/>
        <v>1.7748691837326502</v>
      </c>
      <c r="BO162" s="13">
        <f t="shared" si="129"/>
        <v>43006.315293184307</v>
      </c>
      <c r="BP162">
        <f t="shared" si="148"/>
        <v>270.56433976613459</v>
      </c>
      <c r="BQ162" s="13">
        <f t="shared" si="130"/>
        <v>5.6772349545232395</v>
      </c>
      <c r="BR162" s="37">
        <f t="shared" si="149"/>
        <v>185.3773921199064</v>
      </c>
      <c r="BS162" s="13">
        <f t="shared" si="131"/>
        <v>14971.909467399417</v>
      </c>
      <c r="BT162">
        <f t="shared" si="150"/>
        <v>278.95182629115277</v>
      </c>
      <c r="BU162" s="13">
        <f t="shared" si="132"/>
        <v>829.96785815000442</v>
      </c>
      <c r="BV162" s="13">
        <f t="shared" si="158"/>
        <v>185.73807217100443</v>
      </c>
      <c r="BW162" s="13">
        <f t="shared" si="133"/>
        <v>43006.315293184307</v>
      </c>
      <c r="BX162">
        <f t="shared" si="151"/>
        <v>454.52754275340635</v>
      </c>
      <c r="BY162" s="13">
        <f t="shared" si="134"/>
        <v>829.96785815000442</v>
      </c>
    </row>
    <row r="163" spans="29:77" x14ac:dyDescent="0.2">
      <c r="AC163">
        <v>161</v>
      </c>
      <c r="AD163" s="37">
        <f t="shared" si="135"/>
        <v>1960476164.8783431</v>
      </c>
      <c r="AE163" s="13">
        <f t="shared" si="111"/>
        <v>24953.182445665698</v>
      </c>
      <c r="AF163">
        <f t="shared" si="152"/>
        <v>1960476319.867054</v>
      </c>
      <c r="AG163" s="13">
        <f t="shared" si="112"/>
        <v>1960477212.1249621</v>
      </c>
      <c r="AH163" s="13">
        <f t="shared" si="153"/>
        <v>1960476165.1409183</v>
      </c>
      <c r="AI163" s="13">
        <f t="shared" si="113"/>
        <v>43006.315293184307</v>
      </c>
      <c r="AJ163">
        <f t="shared" si="136"/>
        <v>1960476432.2608891</v>
      </c>
      <c r="AK163" s="13">
        <f t="shared" si="114"/>
        <v>1960477212.1249621</v>
      </c>
      <c r="AL163" s="37">
        <f t="shared" si="137"/>
        <v>628.20614018249455</v>
      </c>
      <c r="AM163" s="13">
        <f t="shared" si="115"/>
        <v>29943.818934798834</v>
      </c>
      <c r="AN163">
        <f t="shared" si="138"/>
        <v>814.19259319366745</v>
      </c>
      <c r="AO163" s="13">
        <f t="shared" si="116"/>
        <v>2813.5073827337451</v>
      </c>
      <c r="AP163" s="13">
        <f t="shared" si="154"/>
        <v>628.41966277274457</v>
      </c>
      <c r="AQ163" s="13">
        <f t="shared" si="117"/>
        <v>43006.315293184307</v>
      </c>
      <c r="AR163" s="13">
        <f t="shared" si="139"/>
        <v>895.53963353786457</v>
      </c>
      <c r="AS163" s="38">
        <f t="shared" si="118"/>
        <v>2813.5073827337451</v>
      </c>
      <c r="AT163" s="37">
        <f t="shared" si="140"/>
        <v>391099977.39375615</v>
      </c>
      <c r="AU163" s="13">
        <f t="shared" si="119"/>
        <v>9981.2729782662791</v>
      </c>
      <c r="AV163">
        <f t="shared" si="141"/>
        <v>391100039.3892405</v>
      </c>
      <c r="AW163" s="13">
        <f t="shared" si="120"/>
        <v>391100380.74850065</v>
      </c>
      <c r="AX163" s="13">
        <f t="shared" si="155"/>
        <v>391099977.80348873</v>
      </c>
      <c r="AY163" s="13">
        <f t="shared" si="121"/>
        <v>43006.315293184307</v>
      </c>
      <c r="AZ163">
        <f t="shared" si="142"/>
        <v>391100244.92345947</v>
      </c>
      <c r="BA163" s="13">
        <f t="shared" si="122"/>
        <v>391100380.74850065</v>
      </c>
      <c r="BB163" s="37">
        <f t="shared" si="143"/>
        <v>112.48373176995881</v>
      </c>
      <c r="BC163" s="13">
        <f t="shared" si="123"/>
        <v>14971.909467399417</v>
      </c>
      <c r="BD163">
        <f t="shared" si="144"/>
        <v>205.47695827554526</v>
      </c>
      <c r="BE163" s="13">
        <f t="shared" si="124"/>
        <v>503.35057957927143</v>
      </c>
      <c r="BF163" s="13">
        <f t="shared" si="156"/>
        <v>112.84441182105685</v>
      </c>
      <c r="BG163" s="13">
        <f t="shared" si="125"/>
        <v>43006.315293184307</v>
      </c>
      <c r="BH163">
        <f t="shared" si="145"/>
        <v>379.96438258617678</v>
      </c>
      <c r="BI163" s="13">
        <f t="shared" si="126"/>
        <v>503.35057957927143</v>
      </c>
      <c r="BJ163" s="37">
        <f t="shared" si="146"/>
        <v>1.4141891326346072</v>
      </c>
      <c r="BK163" s="13">
        <f t="shared" si="127"/>
        <v>14971.909467399417</v>
      </c>
      <c r="BL163">
        <f t="shared" si="147"/>
        <v>94.407415638221039</v>
      </c>
      <c r="BM163" s="13">
        <f t="shared" si="128"/>
        <v>5.6772349545232395</v>
      </c>
      <c r="BN163" s="13">
        <f t="shared" si="157"/>
        <v>1.7748691837326502</v>
      </c>
      <c r="BO163" s="13">
        <f t="shared" si="129"/>
        <v>43006.315293184307</v>
      </c>
      <c r="BP163">
        <f t="shared" si="148"/>
        <v>268.89483994885262</v>
      </c>
      <c r="BQ163" s="13">
        <f t="shared" si="130"/>
        <v>5.6772349545232395</v>
      </c>
      <c r="BR163" s="37">
        <f t="shared" si="149"/>
        <v>185.3773921199064</v>
      </c>
      <c r="BS163" s="13">
        <f t="shared" si="131"/>
        <v>14971.909467399417</v>
      </c>
      <c r="BT163">
        <f t="shared" si="150"/>
        <v>278.37061862549285</v>
      </c>
      <c r="BU163" s="13">
        <f t="shared" si="132"/>
        <v>829.96785815000442</v>
      </c>
      <c r="BV163" s="13">
        <f t="shared" si="158"/>
        <v>185.73807217100443</v>
      </c>
      <c r="BW163" s="13">
        <f t="shared" si="133"/>
        <v>43006.315293184307</v>
      </c>
      <c r="BX163">
        <f t="shared" si="151"/>
        <v>452.85804293612438</v>
      </c>
      <c r="BY163" s="13">
        <f t="shared" si="134"/>
        <v>829.96785815000442</v>
      </c>
    </row>
    <row r="164" spans="29:77" x14ac:dyDescent="0.2">
      <c r="AC164">
        <v>162</v>
      </c>
      <c r="AD164" s="37">
        <f t="shared" si="135"/>
        <v>1960476164.8783431</v>
      </c>
      <c r="AE164" s="13">
        <f t="shared" si="111"/>
        <v>24953.182445665698</v>
      </c>
      <c r="AF164">
        <f t="shared" si="152"/>
        <v>1960476318.9103334</v>
      </c>
      <c r="AG164" s="13">
        <f t="shared" si="112"/>
        <v>1960477212.1249621</v>
      </c>
      <c r="AH164" s="13">
        <f t="shared" si="153"/>
        <v>1960476165.1409183</v>
      </c>
      <c r="AI164" s="13">
        <f t="shared" si="113"/>
        <v>43006.315293184307</v>
      </c>
      <c r="AJ164">
        <f t="shared" si="136"/>
        <v>1960476430.6120002</v>
      </c>
      <c r="AK164" s="13">
        <f t="shared" si="114"/>
        <v>1960477212.1249621</v>
      </c>
      <c r="AL164" s="37">
        <f t="shared" si="137"/>
        <v>628.20614018249455</v>
      </c>
      <c r="AM164" s="13">
        <f t="shared" si="115"/>
        <v>29943.818934798834</v>
      </c>
      <c r="AN164">
        <f t="shared" si="138"/>
        <v>813.04452866890711</v>
      </c>
      <c r="AO164" s="13">
        <f t="shared" si="116"/>
        <v>2813.5073827337451</v>
      </c>
      <c r="AP164" s="13">
        <f t="shared" si="154"/>
        <v>628.41966277274457</v>
      </c>
      <c r="AQ164" s="13">
        <f t="shared" si="117"/>
        <v>43006.315293184307</v>
      </c>
      <c r="AR164" s="13">
        <f t="shared" si="139"/>
        <v>893.89074482943784</v>
      </c>
      <c r="AS164" s="38">
        <f t="shared" si="118"/>
        <v>2813.5073827337451</v>
      </c>
      <c r="AT164" s="37">
        <f t="shared" si="140"/>
        <v>391099977.39375615</v>
      </c>
      <c r="AU164" s="13">
        <f t="shared" si="119"/>
        <v>9981.2729782662791</v>
      </c>
      <c r="AV164">
        <f t="shared" si="141"/>
        <v>391100039.00655234</v>
      </c>
      <c r="AW164" s="13">
        <f t="shared" si="120"/>
        <v>391100380.74850065</v>
      </c>
      <c r="AX164" s="13">
        <f t="shared" si="155"/>
        <v>391099977.80348873</v>
      </c>
      <c r="AY164" s="13">
        <f t="shared" si="121"/>
        <v>43006.315293184307</v>
      </c>
      <c r="AZ164">
        <f t="shared" si="142"/>
        <v>391100243.27457076</v>
      </c>
      <c r="BA164" s="13">
        <f t="shared" si="122"/>
        <v>391100380.74850065</v>
      </c>
      <c r="BB164" s="37">
        <f t="shared" si="143"/>
        <v>112.48373176995881</v>
      </c>
      <c r="BC164" s="13">
        <f t="shared" si="123"/>
        <v>14971.909467399417</v>
      </c>
      <c r="BD164">
        <f t="shared" si="144"/>
        <v>204.90292601316509</v>
      </c>
      <c r="BE164" s="13">
        <f t="shared" si="124"/>
        <v>503.35057957927143</v>
      </c>
      <c r="BF164" s="13">
        <f t="shared" si="156"/>
        <v>112.84441182105685</v>
      </c>
      <c r="BG164" s="13">
        <f t="shared" si="125"/>
        <v>43006.315293184307</v>
      </c>
      <c r="BH164">
        <f t="shared" si="145"/>
        <v>378.3154938777501</v>
      </c>
      <c r="BI164" s="13">
        <f t="shared" si="126"/>
        <v>503.35057957927143</v>
      </c>
      <c r="BJ164" s="37">
        <f t="shared" si="146"/>
        <v>1.4141891326346072</v>
      </c>
      <c r="BK164" s="13">
        <f t="shared" si="127"/>
        <v>14971.909467399417</v>
      </c>
      <c r="BL164">
        <f t="shared" si="147"/>
        <v>93.833383375840882</v>
      </c>
      <c r="BM164" s="13">
        <f t="shared" si="128"/>
        <v>5.6772349545232395</v>
      </c>
      <c r="BN164" s="13">
        <f t="shared" si="157"/>
        <v>1.7748691837326502</v>
      </c>
      <c r="BO164" s="13">
        <f t="shared" si="129"/>
        <v>43006.315293184307</v>
      </c>
      <c r="BP164">
        <f t="shared" si="148"/>
        <v>267.24595124042594</v>
      </c>
      <c r="BQ164" s="13">
        <f t="shared" si="130"/>
        <v>5.6772349545232395</v>
      </c>
      <c r="BR164" s="37">
        <f t="shared" si="149"/>
        <v>185.3773921199064</v>
      </c>
      <c r="BS164" s="13">
        <f t="shared" si="131"/>
        <v>14971.909467399417</v>
      </c>
      <c r="BT164">
        <f t="shared" si="150"/>
        <v>277.79658636311268</v>
      </c>
      <c r="BU164" s="13">
        <f t="shared" si="132"/>
        <v>829.96785815000442</v>
      </c>
      <c r="BV164" s="13">
        <f t="shared" si="158"/>
        <v>185.73807217100443</v>
      </c>
      <c r="BW164" s="13">
        <f t="shared" si="133"/>
        <v>43006.315293184307</v>
      </c>
      <c r="BX164">
        <f t="shared" si="151"/>
        <v>451.2091542276977</v>
      </c>
      <c r="BY164" s="13">
        <f t="shared" si="134"/>
        <v>829.96785815000442</v>
      </c>
    </row>
    <row r="165" spans="29:77" x14ac:dyDescent="0.2">
      <c r="AC165">
        <v>163</v>
      </c>
      <c r="AD165" s="37">
        <f t="shared" si="135"/>
        <v>1960476164.8783431</v>
      </c>
      <c r="AE165" s="13">
        <f t="shared" si="111"/>
        <v>24953.182445665698</v>
      </c>
      <c r="AF165">
        <f t="shared" si="152"/>
        <v>1960476317.9653521</v>
      </c>
      <c r="AG165" s="13">
        <f t="shared" si="112"/>
        <v>1960477212.1249621</v>
      </c>
      <c r="AH165" s="13">
        <f t="shared" si="153"/>
        <v>1960476165.1409183</v>
      </c>
      <c r="AI165" s="13">
        <f t="shared" si="113"/>
        <v>43006.315293184307</v>
      </c>
      <c r="AJ165">
        <f t="shared" si="136"/>
        <v>1960476428.9833434</v>
      </c>
      <c r="AK165" s="13">
        <f t="shared" si="114"/>
        <v>1960477212.1249621</v>
      </c>
      <c r="AL165" s="37">
        <f t="shared" si="137"/>
        <v>628.20614018249455</v>
      </c>
      <c r="AM165" s="13">
        <f t="shared" si="115"/>
        <v>29943.818934798834</v>
      </c>
      <c r="AN165">
        <f t="shared" si="138"/>
        <v>811.91055082543221</v>
      </c>
      <c r="AO165" s="13">
        <f t="shared" si="116"/>
        <v>2813.5073827337451</v>
      </c>
      <c r="AP165" s="13">
        <f t="shared" si="154"/>
        <v>628.41966277274457</v>
      </c>
      <c r="AQ165" s="13">
        <f t="shared" si="117"/>
        <v>43006.315293184307</v>
      </c>
      <c r="AR165" s="13">
        <f t="shared" si="139"/>
        <v>892.26208788430472</v>
      </c>
      <c r="AS165" s="38">
        <f t="shared" si="118"/>
        <v>2813.5073827337451</v>
      </c>
      <c r="AT165" s="37">
        <f t="shared" si="140"/>
        <v>391099977.39375615</v>
      </c>
      <c r="AU165" s="13">
        <f t="shared" si="119"/>
        <v>9981.2729782662791</v>
      </c>
      <c r="AV165">
        <f t="shared" si="141"/>
        <v>391100038.62855971</v>
      </c>
      <c r="AW165" s="13">
        <f t="shared" si="120"/>
        <v>391100380.74850065</v>
      </c>
      <c r="AX165" s="13">
        <f t="shared" si="155"/>
        <v>391099977.80348873</v>
      </c>
      <c r="AY165" s="13">
        <f t="shared" si="121"/>
        <v>43006.315293184307</v>
      </c>
      <c r="AZ165">
        <f t="shared" si="142"/>
        <v>391100241.64591384</v>
      </c>
      <c r="BA165" s="13">
        <f t="shared" si="122"/>
        <v>391100380.74850065</v>
      </c>
      <c r="BB165" s="37">
        <f t="shared" si="143"/>
        <v>112.48373176995881</v>
      </c>
      <c r="BC165" s="13">
        <f t="shared" si="123"/>
        <v>14971.909467399417</v>
      </c>
      <c r="BD165">
        <f t="shared" si="144"/>
        <v>204.33593709142764</v>
      </c>
      <c r="BE165" s="13">
        <f t="shared" si="124"/>
        <v>503.35057957927143</v>
      </c>
      <c r="BF165" s="13">
        <f t="shared" si="156"/>
        <v>112.84441182105685</v>
      </c>
      <c r="BG165" s="13">
        <f t="shared" si="125"/>
        <v>43006.315293184307</v>
      </c>
      <c r="BH165">
        <f t="shared" si="145"/>
        <v>376.68683693261698</v>
      </c>
      <c r="BI165" s="13">
        <f t="shared" si="126"/>
        <v>503.35057957927143</v>
      </c>
      <c r="BJ165" s="37">
        <f t="shared" si="146"/>
        <v>1.4141891326346072</v>
      </c>
      <c r="BK165" s="13">
        <f t="shared" si="127"/>
        <v>14971.909467399417</v>
      </c>
      <c r="BL165">
        <f t="shared" si="147"/>
        <v>93.26639445410342</v>
      </c>
      <c r="BM165" s="13">
        <f t="shared" si="128"/>
        <v>5.6772349545232395</v>
      </c>
      <c r="BN165" s="13">
        <f t="shared" si="157"/>
        <v>1.7748691837326502</v>
      </c>
      <c r="BO165" s="13">
        <f t="shared" si="129"/>
        <v>43006.315293184307</v>
      </c>
      <c r="BP165">
        <f t="shared" si="148"/>
        <v>265.61729429529282</v>
      </c>
      <c r="BQ165" s="13">
        <f t="shared" si="130"/>
        <v>5.6772349545232395</v>
      </c>
      <c r="BR165" s="37">
        <f t="shared" si="149"/>
        <v>185.3773921199064</v>
      </c>
      <c r="BS165" s="13">
        <f t="shared" si="131"/>
        <v>14971.909467399417</v>
      </c>
      <c r="BT165">
        <f t="shared" si="150"/>
        <v>277.22959744137523</v>
      </c>
      <c r="BU165" s="13">
        <f t="shared" si="132"/>
        <v>829.96785815000442</v>
      </c>
      <c r="BV165" s="13">
        <f t="shared" si="158"/>
        <v>185.73807217100443</v>
      </c>
      <c r="BW165" s="13">
        <f t="shared" si="133"/>
        <v>43006.315293184307</v>
      </c>
      <c r="BX165">
        <f t="shared" si="151"/>
        <v>449.58049728256458</v>
      </c>
      <c r="BY165" s="13">
        <f t="shared" si="134"/>
        <v>829.96785815000442</v>
      </c>
    </row>
    <row r="166" spans="29:77" x14ac:dyDescent="0.2">
      <c r="AC166">
        <v>164</v>
      </c>
      <c r="AD166" s="37">
        <f t="shared" si="135"/>
        <v>1960476164.8783431</v>
      </c>
      <c r="AE166" s="13">
        <f t="shared" si="111"/>
        <v>24953.182445665698</v>
      </c>
      <c r="AF166">
        <f t="shared" si="152"/>
        <v>1960476317.0318947</v>
      </c>
      <c r="AG166" s="13">
        <f t="shared" si="112"/>
        <v>1960477212.1249621</v>
      </c>
      <c r="AH166" s="13">
        <f t="shared" si="153"/>
        <v>1960476165.1409183</v>
      </c>
      <c r="AI166" s="13">
        <f t="shared" si="113"/>
        <v>43006.315293184307</v>
      </c>
      <c r="AJ166">
        <f t="shared" si="136"/>
        <v>1960476427.3745482</v>
      </c>
      <c r="AK166" s="13">
        <f t="shared" si="114"/>
        <v>1960477212.1249621</v>
      </c>
      <c r="AL166" s="37">
        <f t="shared" si="137"/>
        <v>628.20614018249455</v>
      </c>
      <c r="AM166" s="13">
        <f t="shared" si="115"/>
        <v>29943.818934798834</v>
      </c>
      <c r="AN166">
        <f t="shared" si="138"/>
        <v>810.79040198004839</v>
      </c>
      <c r="AO166" s="13">
        <f t="shared" si="116"/>
        <v>2813.5073827337451</v>
      </c>
      <c r="AP166" s="13">
        <f t="shared" si="154"/>
        <v>628.41966277274457</v>
      </c>
      <c r="AQ166" s="13">
        <f t="shared" si="117"/>
        <v>43006.315293184307</v>
      </c>
      <c r="AR166" s="13">
        <f t="shared" si="139"/>
        <v>890.65329260923431</v>
      </c>
      <c r="AS166" s="38">
        <f t="shared" si="118"/>
        <v>2813.5073827337451</v>
      </c>
      <c r="AT166" s="37">
        <f t="shared" si="140"/>
        <v>391099977.39375615</v>
      </c>
      <c r="AU166" s="13">
        <f t="shared" si="119"/>
        <v>9981.2729782662791</v>
      </c>
      <c r="AV166">
        <f t="shared" si="141"/>
        <v>391100038.25517672</v>
      </c>
      <c r="AW166" s="13">
        <f t="shared" si="120"/>
        <v>391100380.74850065</v>
      </c>
      <c r="AX166" s="13">
        <f t="shared" si="155"/>
        <v>391099977.80348873</v>
      </c>
      <c r="AY166" s="13">
        <f t="shared" si="121"/>
        <v>43006.315293184307</v>
      </c>
      <c r="AZ166">
        <f t="shared" si="142"/>
        <v>391100240.03711855</v>
      </c>
      <c r="BA166" s="13">
        <f t="shared" si="122"/>
        <v>391100380.74850065</v>
      </c>
      <c r="BB166" s="37">
        <f t="shared" si="143"/>
        <v>112.48373176995881</v>
      </c>
      <c r="BC166" s="13">
        <f t="shared" si="123"/>
        <v>14971.909467399417</v>
      </c>
      <c r="BD166">
        <f t="shared" si="144"/>
        <v>203.77586266873573</v>
      </c>
      <c r="BE166" s="13">
        <f t="shared" si="124"/>
        <v>503.35057957927143</v>
      </c>
      <c r="BF166" s="13">
        <f t="shared" si="156"/>
        <v>112.84441182105685</v>
      </c>
      <c r="BG166" s="13">
        <f t="shared" si="125"/>
        <v>43006.315293184307</v>
      </c>
      <c r="BH166">
        <f t="shared" si="145"/>
        <v>375.07804165754652</v>
      </c>
      <c r="BI166" s="13">
        <f t="shared" si="126"/>
        <v>503.35057957927143</v>
      </c>
      <c r="BJ166" s="37">
        <f t="shared" si="146"/>
        <v>1.4141891326346072</v>
      </c>
      <c r="BK166" s="13">
        <f t="shared" si="127"/>
        <v>14971.909467399417</v>
      </c>
      <c r="BL166">
        <f t="shared" si="147"/>
        <v>92.706320031411536</v>
      </c>
      <c r="BM166" s="13">
        <f t="shared" si="128"/>
        <v>5.6772349545232395</v>
      </c>
      <c r="BN166" s="13">
        <f t="shared" si="157"/>
        <v>1.7748691837326502</v>
      </c>
      <c r="BO166" s="13">
        <f t="shared" si="129"/>
        <v>43006.315293184307</v>
      </c>
      <c r="BP166">
        <f t="shared" si="148"/>
        <v>264.00849902022236</v>
      </c>
      <c r="BQ166" s="13">
        <f t="shared" si="130"/>
        <v>5.6772349545232395</v>
      </c>
      <c r="BR166" s="37">
        <f t="shared" si="149"/>
        <v>185.3773921199064</v>
      </c>
      <c r="BS166" s="13">
        <f t="shared" si="131"/>
        <v>14971.909467399417</v>
      </c>
      <c r="BT166">
        <f t="shared" si="150"/>
        <v>276.66952301868332</v>
      </c>
      <c r="BU166" s="13">
        <f t="shared" si="132"/>
        <v>829.96785815000442</v>
      </c>
      <c r="BV166" s="13">
        <f t="shared" si="158"/>
        <v>185.73807217100443</v>
      </c>
      <c r="BW166" s="13">
        <f t="shared" si="133"/>
        <v>43006.315293184307</v>
      </c>
      <c r="BX166">
        <f t="shared" si="151"/>
        <v>447.97170200749412</v>
      </c>
      <c r="BY166" s="13">
        <f t="shared" si="134"/>
        <v>829.96785815000442</v>
      </c>
    </row>
    <row r="167" spans="29:77" x14ac:dyDescent="0.2">
      <c r="AC167">
        <v>165</v>
      </c>
      <c r="AD167" s="37">
        <f t="shared" si="135"/>
        <v>1960476164.8783431</v>
      </c>
      <c r="AE167" s="13">
        <f t="shared" si="111"/>
        <v>24953.182445665698</v>
      </c>
      <c r="AF167">
        <f t="shared" si="152"/>
        <v>1960476316.1097519</v>
      </c>
      <c r="AG167" s="13">
        <f t="shared" si="112"/>
        <v>1960477212.1249621</v>
      </c>
      <c r="AH167" s="13">
        <f t="shared" si="153"/>
        <v>1960476165.1409183</v>
      </c>
      <c r="AI167" s="13">
        <f t="shared" si="113"/>
        <v>43006.315293184307</v>
      </c>
      <c r="AJ167">
        <f t="shared" si="136"/>
        <v>1960476425.7852533</v>
      </c>
      <c r="AK167" s="13">
        <f t="shared" si="114"/>
        <v>1960477212.1249621</v>
      </c>
      <c r="AL167" s="37">
        <f t="shared" si="137"/>
        <v>628.20614018249455</v>
      </c>
      <c r="AM167" s="13">
        <f t="shared" si="115"/>
        <v>29943.818934798834</v>
      </c>
      <c r="AN167">
        <f t="shared" si="138"/>
        <v>809.68383069642687</v>
      </c>
      <c r="AO167" s="13">
        <f t="shared" si="116"/>
        <v>2813.5073827337451</v>
      </c>
      <c r="AP167" s="13">
        <f t="shared" si="154"/>
        <v>628.41966277274457</v>
      </c>
      <c r="AQ167" s="13">
        <f t="shared" si="117"/>
        <v>43006.315293184307</v>
      </c>
      <c r="AR167" s="13">
        <f t="shared" si="139"/>
        <v>889.06399788295244</v>
      </c>
      <c r="AS167" s="38">
        <f t="shared" si="118"/>
        <v>2813.5073827337451</v>
      </c>
      <c r="AT167" s="37">
        <f t="shared" si="140"/>
        <v>391099977.39375615</v>
      </c>
      <c r="AU167" s="13">
        <f t="shared" si="119"/>
        <v>9981.2729782662791</v>
      </c>
      <c r="AV167">
        <f t="shared" si="141"/>
        <v>391100037.88631964</v>
      </c>
      <c r="AW167" s="13">
        <f t="shared" si="120"/>
        <v>391100380.74850065</v>
      </c>
      <c r="AX167" s="13">
        <f t="shared" si="155"/>
        <v>391099977.80348873</v>
      </c>
      <c r="AY167" s="13">
        <f t="shared" si="121"/>
        <v>43006.315293184307</v>
      </c>
      <c r="AZ167">
        <f t="shared" si="142"/>
        <v>391100238.44782382</v>
      </c>
      <c r="BA167" s="13">
        <f t="shared" si="122"/>
        <v>391100380.74850065</v>
      </c>
      <c r="BB167" s="37">
        <f t="shared" si="143"/>
        <v>112.48373176995881</v>
      </c>
      <c r="BC167" s="13">
        <f t="shared" si="123"/>
        <v>14971.909467399417</v>
      </c>
      <c r="BD167">
        <f t="shared" si="144"/>
        <v>203.22257702692497</v>
      </c>
      <c r="BE167" s="13">
        <f t="shared" si="124"/>
        <v>503.35057957927143</v>
      </c>
      <c r="BF167" s="13">
        <f t="shared" si="156"/>
        <v>112.84441182105685</v>
      </c>
      <c r="BG167" s="13">
        <f t="shared" si="125"/>
        <v>43006.315293184307</v>
      </c>
      <c r="BH167">
        <f t="shared" si="145"/>
        <v>373.48874693126476</v>
      </c>
      <c r="BI167" s="13">
        <f t="shared" si="126"/>
        <v>503.35057957927143</v>
      </c>
      <c r="BJ167" s="37">
        <f t="shared" si="146"/>
        <v>1.4141891326346072</v>
      </c>
      <c r="BK167" s="13">
        <f t="shared" si="127"/>
        <v>14971.909467399417</v>
      </c>
      <c r="BL167">
        <f t="shared" si="147"/>
        <v>92.153034389600762</v>
      </c>
      <c r="BM167" s="13">
        <f t="shared" si="128"/>
        <v>5.6772349545232395</v>
      </c>
      <c r="BN167" s="13">
        <f t="shared" si="157"/>
        <v>1.7748691837326502</v>
      </c>
      <c r="BO167" s="13">
        <f t="shared" si="129"/>
        <v>43006.315293184307</v>
      </c>
      <c r="BP167">
        <f t="shared" si="148"/>
        <v>262.4192042939406</v>
      </c>
      <c r="BQ167" s="13">
        <f t="shared" si="130"/>
        <v>5.6772349545232395</v>
      </c>
      <c r="BR167" s="37">
        <f t="shared" si="149"/>
        <v>185.3773921199064</v>
      </c>
      <c r="BS167" s="13">
        <f t="shared" si="131"/>
        <v>14971.909467399417</v>
      </c>
      <c r="BT167">
        <f t="shared" si="150"/>
        <v>276.11623737687256</v>
      </c>
      <c r="BU167" s="13">
        <f t="shared" si="132"/>
        <v>829.96785815000442</v>
      </c>
      <c r="BV167" s="13">
        <f t="shared" si="158"/>
        <v>185.73807217100443</v>
      </c>
      <c r="BW167" s="13">
        <f t="shared" si="133"/>
        <v>43006.315293184307</v>
      </c>
      <c r="BX167">
        <f t="shared" si="151"/>
        <v>446.38240728121235</v>
      </c>
      <c r="BY167" s="13">
        <f t="shared" si="134"/>
        <v>829.96785815000442</v>
      </c>
    </row>
    <row r="168" spans="29:77" x14ac:dyDescent="0.2">
      <c r="AC168">
        <v>166</v>
      </c>
      <c r="AD168" s="37">
        <f t="shared" si="135"/>
        <v>1960476164.8783431</v>
      </c>
      <c r="AE168" s="13">
        <f t="shared" si="111"/>
        <v>24953.182445665698</v>
      </c>
      <c r="AF168">
        <f t="shared" si="152"/>
        <v>1960476315.1987193</v>
      </c>
      <c r="AG168" s="13">
        <f t="shared" si="112"/>
        <v>1960477212.1249621</v>
      </c>
      <c r="AH168" s="13">
        <f t="shared" si="153"/>
        <v>1960476165.1409183</v>
      </c>
      <c r="AI168" s="13">
        <f t="shared" si="113"/>
        <v>43006.315293184307</v>
      </c>
      <c r="AJ168">
        <f t="shared" si="136"/>
        <v>1960476424.2151067</v>
      </c>
      <c r="AK168" s="13">
        <f t="shared" si="114"/>
        <v>1960477212.1249621</v>
      </c>
      <c r="AL168" s="37">
        <f t="shared" si="137"/>
        <v>628.20614018249455</v>
      </c>
      <c r="AM168" s="13">
        <f t="shared" si="115"/>
        <v>29943.818934798834</v>
      </c>
      <c r="AN168">
        <f t="shared" si="138"/>
        <v>808.59059159694539</v>
      </c>
      <c r="AO168" s="13">
        <f t="shared" si="116"/>
        <v>2813.5073827337451</v>
      </c>
      <c r="AP168" s="13">
        <f t="shared" si="154"/>
        <v>628.41966277274457</v>
      </c>
      <c r="AQ168" s="13">
        <f t="shared" si="117"/>
        <v>43006.315293184307</v>
      </c>
      <c r="AR168" s="13">
        <f t="shared" si="139"/>
        <v>887.49385128590302</v>
      </c>
      <c r="AS168" s="38">
        <f t="shared" si="118"/>
        <v>2813.5073827337451</v>
      </c>
      <c r="AT168" s="37">
        <f t="shared" si="140"/>
        <v>391099977.39375615</v>
      </c>
      <c r="AU168" s="13">
        <f t="shared" si="119"/>
        <v>9981.2729782662791</v>
      </c>
      <c r="AV168">
        <f t="shared" si="141"/>
        <v>391100037.52190661</v>
      </c>
      <c r="AW168" s="13">
        <f t="shared" si="120"/>
        <v>391100380.74850065</v>
      </c>
      <c r="AX168" s="13">
        <f t="shared" si="155"/>
        <v>391099977.80348873</v>
      </c>
      <c r="AY168" s="13">
        <f t="shared" si="121"/>
        <v>43006.315293184307</v>
      </c>
      <c r="AZ168">
        <f t="shared" si="142"/>
        <v>391100236.87767726</v>
      </c>
      <c r="BA168" s="13">
        <f t="shared" si="122"/>
        <v>391100380.74850065</v>
      </c>
      <c r="BB168" s="37">
        <f t="shared" si="143"/>
        <v>112.48373176995881</v>
      </c>
      <c r="BC168" s="13">
        <f t="shared" si="123"/>
        <v>14971.909467399417</v>
      </c>
      <c r="BD168">
        <f t="shared" si="144"/>
        <v>202.67595747718423</v>
      </c>
      <c r="BE168" s="13">
        <f t="shared" si="124"/>
        <v>503.35057957927143</v>
      </c>
      <c r="BF168" s="13">
        <f t="shared" si="156"/>
        <v>112.84441182105685</v>
      </c>
      <c r="BG168" s="13">
        <f t="shared" si="125"/>
        <v>43006.315293184307</v>
      </c>
      <c r="BH168">
        <f t="shared" si="145"/>
        <v>371.91860033421534</v>
      </c>
      <c r="BI168" s="13">
        <f t="shared" si="126"/>
        <v>503.35057957927143</v>
      </c>
      <c r="BJ168" s="37">
        <f t="shared" si="146"/>
        <v>1.4141891326346072</v>
      </c>
      <c r="BK168" s="13">
        <f t="shared" si="127"/>
        <v>14971.909467399417</v>
      </c>
      <c r="BL168">
        <f t="shared" si="147"/>
        <v>91.606414839860008</v>
      </c>
      <c r="BM168" s="13">
        <f t="shared" si="128"/>
        <v>5.6772349545232395</v>
      </c>
      <c r="BN168" s="13">
        <f t="shared" si="157"/>
        <v>1.7748691837326502</v>
      </c>
      <c r="BO168" s="13">
        <f t="shared" si="129"/>
        <v>43006.315293184307</v>
      </c>
      <c r="BP168">
        <f t="shared" si="148"/>
        <v>260.84905769689118</v>
      </c>
      <c r="BQ168" s="13">
        <f t="shared" si="130"/>
        <v>5.6772349545232395</v>
      </c>
      <c r="BR168" s="37">
        <f t="shared" si="149"/>
        <v>185.3773921199064</v>
      </c>
      <c r="BS168" s="13">
        <f t="shared" si="131"/>
        <v>14971.909467399417</v>
      </c>
      <c r="BT168">
        <f t="shared" si="150"/>
        <v>275.56961782713182</v>
      </c>
      <c r="BU168" s="13">
        <f t="shared" si="132"/>
        <v>829.96785815000442</v>
      </c>
      <c r="BV168" s="13">
        <f t="shared" si="158"/>
        <v>185.73807217100443</v>
      </c>
      <c r="BW168" s="13">
        <f t="shared" si="133"/>
        <v>43006.315293184307</v>
      </c>
      <c r="BX168">
        <f t="shared" si="151"/>
        <v>444.81226068416294</v>
      </c>
      <c r="BY168" s="13">
        <f t="shared" si="134"/>
        <v>829.96785815000442</v>
      </c>
    </row>
    <row r="169" spans="29:77" x14ac:dyDescent="0.2">
      <c r="AC169">
        <v>167</v>
      </c>
      <c r="AD169" s="37">
        <f t="shared" si="135"/>
        <v>1960476164.8783431</v>
      </c>
      <c r="AE169" s="13">
        <f t="shared" si="111"/>
        <v>24953.182445665698</v>
      </c>
      <c r="AF169">
        <f t="shared" si="152"/>
        <v>1960476314.2985973</v>
      </c>
      <c r="AG169" s="13">
        <f t="shared" si="112"/>
        <v>1960477212.1249621</v>
      </c>
      <c r="AH169" s="13">
        <f t="shared" si="153"/>
        <v>1960476165.1409183</v>
      </c>
      <c r="AI169" s="13">
        <f t="shared" si="113"/>
        <v>43006.315293184307</v>
      </c>
      <c r="AJ169">
        <f t="shared" si="136"/>
        <v>1960476422.6637642</v>
      </c>
      <c r="AK169" s="13">
        <f t="shared" si="114"/>
        <v>1960477212.1249621</v>
      </c>
      <c r="AL169" s="37">
        <f t="shared" si="137"/>
        <v>628.20614018249455</v>
      </c>
      <c r="AM169" s="13">
        <f t="shared" si="115"/>
        <v>29943.818934798834</v>
      </c>
      <c r="AN169">
        <f t="shared" si="138"/>
        <v>807.51044518128992</v>
      </c>
      <c r="AO169" s="13">
        <f t="shared" si="116"/>
        <v>2813.5073827337451</v>
      </c>
      <c r="AP169" s="13">
        <f t="shared" si="154"/>
        <v>628.41966277274457</v>
      </c>
      <c r="AQ169" s="13">
        <f t="shared" si="117"/>
        <v>43006.315293184307</v>
      </c>
      <c r="AR169" s="13">
        <f t="shared" si="139"/>
        <v>885.94250883971654</v>
      </c>
      <c r="AS169" s="38">
        <f t="shared" si="118"/>
        <v>2813.5073827337451</v>
      </c>
      <c r="AT169" s="37">
        <f t="shared" si="140"/>
        <v>391099977.39375615</v>
      </c>
      <c r="AU169" s="13">
        <f t="shared" si="119"/>
        <v>9981.2729782662791</v>
      </c>
      <c r="AV169">
        <f t="shared" si="141"/>
        <v>391100037.16185784</v>
      </c>
      <c r="AW169" s="13">
        <f t="shared" si="120"/>
        <v>391100380.74850065</v>
      </c>
      <c r="AX169" s="13">
        <f t="shared" si="155"/>
        <v>391099977.80348873</v>
      </c>
      <c r="AY169" s="13">
        <f t="shared" si="121"/>
        <v>43006.315293184307</v>
      </c>
      <c r="AZ169">
        <f t="shared" si="142"/>
        <v>391100235.32633477</v>
      </c>
      <c r="BA169" s="13">
        <f t="shared" si="122"/>
        <v>391100380.74850065</v>
      </c>
      <c r="BB169" s="37">
        <f t="shared" si="143"/>
        <v>112.48373176995881</v>
      </c>
      <c r="BC169" s="13">
        <f t="shared" si="123"/>
        <v>14971.909467399417</v>
      </c>
      <c r="BD169">
        <f t="shared" si="144"/>
        <v>202.1358842693565</v>
      </c>
      <c r="BE169" s="13">
        <f t="shared" si="124"/>
        <v>503.35057957927143</v>
      </c>
      <c r="BF169" s="13">
        <f t="shared" si="156"/>
        <v>112.84441182105685</v>
      </c>
      <c r="BG169" s="13">
        <f t="shared" si="125"/>
        <v>43006.315293184307</v>
      </c>
      <c r="BH169">
        <f t="shared" si="145"/>
        <v>370.36725788802875</v>
      </c>
      <c r="BI169" s="13">
        <f t="shared" si="126"/>
        <v>503.35057957927143</v>
      </c>
      <c r="BJ169" s="37">
        <f t="shared" si="146"/>
        <v>1.4141891326346072</v>
      </c>
      <c r="BK169" s="13">
        <f t="shared" si="127"/>
        <v>14971.909467399417</v>
      </c>
      <c r="BL169">
        <f t="shared" si="147"/>
        <v>91.066341632032305</v>
      </c>
      <c r="BM169" s="13">
        <f t="shared" si="128"/>
        <v>5.6772349545232395</v>
      </c>
      <c r="BN169" s="13">
        <f t="shared" si="157"/>
        <v>1.7748691837326502</v>
      </c>
      <c r="BO169" s="13">
        <f t="shared" si="129"/>
        <v>43006.315293184307</v>
      </c>
      <c r="BP169">
        <f t="shared" si="148"/>
        <v>259.29771525070458</v>
      </c>
      <c r="BQ169" s="13">
        <f t="shared" si="130"/>
        <v>5.6772349545232395</v>
      </c>
      <c r="BR169" s="37">
        <f t="shared" si="149"/>
        <v>185.3773921199064</v>
      </c>
      <c r="BS169" s="13">
        <f t="shared" si="131"/>
        <v>14971.909467399417</v>
      </c>
      <c r="BT169">
        <f t="shared" si="150"/>
        <v>275.02954461930409</v>
      </c>
      <c r="BU169" s="13">
        <f t="shared" si="132"/>
        <v>829.96785815000442</v>
      </c>
      <c r="BV169" s="13">
        <f t="shared" si="158"/>
        <v>185.73807217100443</v>
      </c>
      <c r="BW169" s="13">
        <f t="shared" si="133"/>
        <v>43006.315293184307</v>
      </c>
      <c r="BX169">
        <f t="shared" si="151"/>
        <v>443.26091823797634</v>
      </c>
      <c r="BY169" s="13">
        <f t="shared" si="134"/>
        <v>829.96785815000442</v>
      </c>
    </row>
    <row r="170" spans="29:77" x14ac:dyDescent="0.2">
      <c r="AC170">
        <v>168</v>
      </c>
      <c r="AD170" s="37">
        <f t="shared" si="135"/>
        <v>1960476164.8783431</v>
      </c>
      <c r="AE170" s="13">
        <f t="shared" si="111"/>
        <v>24953.182445665698</v>
      </c>
      <c r="AF170">
        <f t="shared" si="152"/>
        <v>1960476313.4091909</v>
      </c>
      <c r="AG170" s="13">
        <f t="shared" si="112"/>
        <v>1960477212.1249621</v>
      </c>
      <c r="AH170" s="13">
        <f t="shared" si="153"/>
        <v>1960476165.1409183</v>
      </c>
      <c r="AI170" s="13">
        <f t="shared" si="113"/>
        <v>43006.315293184307</v>
      </c>
      <c r="AJ170">
        <f t="shared" si="136"/>
        <v>1960476421.1308901</v>
      </c>
      <c r="AK170" s="13">
        <f t="shared" si="114"/>
        <v>1960477212.1249621</v>
      </c>
      <c r="AL170" s="37">
        <f t="shared" si="137"/>
        <v>628.20614018249455</v>
      </c>
      <c r="AM170" s="13">
        <f t="shared" si="115"/>
        <v>29943.818934798834</v>
      </c>
      <c r="AN170">
        <f t="shared" si="138"/>
        <v>806.44315765153522</v>
      </c>
      <c r="AO170" s="13">
        <f t="shared" si="116"/>
        <v>2813.5073827337451</v>
      </c>
      <c r="AP170" s="13">
        <f t="shared" si="154"/>
        <v>628.41966277274457</v>
      </c>
      <c r="AQ170" s="13">
        <f t="shared" si="117"/>
        <v>43006.315293184307</v>
      </c>
      <c r="AR170" s="13">
        <f t="shared" si="139"/>
        <v>884.40963475598448</v>
      </c>
      <c r="AS170" s="38">
        <f t="shared" si="118"/>
        <v>2813.5073827337451</v>
      </c>
      <c r="AT170" s="37">
        <f t="shared" si="140"/>
        <v>391099977.39375615</v>
      </c>
      <c r="AU170" s="13">
        <f t="shared" si="119"/>
        <v>9981.2729782662791</v>
      </c>
      <c r="AV170">
        <f t="shared" si="141"/>
        <v>391100036.8060953</v>
      </c>
      <c r="AW170" s="13">
        <f t="shared" si="120"/>
        <v>391100380.74850065</v>
      </c>
      <c r="AX170" s="13">
        <f t="shared" si="155"/>
        <v>391099977.80348873</v>
      </c>
      <c r="AY170" s="13">
        <f t="shared" si="121"/>
        <v>43006.315293184307</v>
      </c>
      <c r="AZ170">
        <f t="shared" si="142"/>
        <v>391100233.79346073</v>
      </c>
      <c r="BA170" s="13">
        <f t="shared" si="122"/>
        <v>391100380.74850065</v>
      </c>
      <c r="BB170" s="37">
        <f t="shared" si="143"/>
        <v>112.48373176995881</v>
      </c>
      <c r="BC170" s="13">
        <f t="shared" si="123"/>
        <v>14971.909467399417</v>
      </c>
      <c r="BD170">
        <f t="shared" si="144"/>
        <v>201.60224050447914</v>
      </c>
      <c r="BE170" s="13">
        <f t="shared" si="124"/>
        <v>503.35057957927143</v>
      </c>
      <c r="BF170" s="13">
        <f t="shared" si="156"/>
        <v>112.84441182105685</v>
      </c>
      <c r="BG170" s="13">
        <f t="shared" si="125"/>
        <v>43006.315293184307</v>
      </c>
      <c r="BH170">
        <f t="shared" si="145"/>
        <v>368.83438380429675</v>
      </c>
      <c r="BI170" s="13">
        <f t="shared" si="126"/>
        <v>503.35057957927143</v>
      </c>
      <c r="BJ170" s="37">
        <f t="shared" si="146"/>
        <v>1.4141891326346072</v>
      </c>
      <c r="BK170" s="13">
        <f t="shared" si="127"/>
        <v>14971.909467399417</v>
      </c>
      <c r="BL170">
        <f t="shared" si="147"/>
        <v>90.532697867154937</v>
      </c>
      <c r="BM170" s="13">
        <f t="shared" si="128"/>
        <v>5.6772349545232395</v>
      </c>
      <c r="BN170" s="13">
        <f t="shared" si="157"/>
        <v>1.7748691837326502</v>
      </c>
      <c r="BO170" s="13">
        <f t="shared" si="129"/>
        <v>43006.315293184307</v>
      </c>
      <c r="BP170">
        <f t="shared" si="148"/>
        <v>257.76484116697259</v>
      </c>
      <c r="BQ170" s="13">
        <f t="shared" si="130"/>
        <v>5.6772349545232395</v>
      </c>
      <c r="BR170" s="37">
        <f t="shared" si="149"/>
        <v>185.3773921199064</v>
      </c>
      <c r="BS170" s="13">
        <f t="shared" si="131"/>
        <v>14971.909467399417</v>
      </c>
      <c r="BT170">
        <f t="shared" si="150"/>
        <v>274.49590085442674</v>
      </c>
      <c r="BU170" s="13">
        <f t="shared" si="132"/>
        <v>829.96785815000442</v>
      </c>
      <c r="BV170" s="13">
        <f t="shared" si="158"/>
        <v>185.73807217100443</v>
      </c>
      <c r="BW170" s="13">
        <f t="shared" si="133"/>
        <v>43006.315293184307</v>
      </c>
      <c r="BX170">
        <f t="shared" si="151"/>
        <v>441.72804415424434</v>
      </c>
      <c r="BY170" s="13">
        <f t="shared" si="134"/>
        <v>829.96785815000442</v>
      </c>
    </row>
    <row r="171" spans="29:77" x14ac:dyDescent="0.2">
      <c r="AC171">
        <v>169</v>
      </c>
      <c r="AD171" s="37">
        <f t="shared" si="135"/>
        <v>1960476164.8783431</v>
      </c>
      <c r="AE171" s="13">
        <f t="shared" si="111"/>
        <v>24953.182445665698</v>
      </c>
      <c r="AF171">
        <f t="shared" si="152"/>
        <v>1960476312.5303102</v>
      </c>
      <c r="AG171" s="13">
        <f t="shared" si="112"/>
        <v>1960477212.1249621</v>
      </c>
      <c r="AH171" s="13">
        <f t="shared" si="153"/>
        <v>1960476165.1409183</v>
      </c>
      <c r="AI171" s="13">
        <f t="shared" si="113"/>
        <v>43006.315293184307</v>
      </c>
      <c r="AJ171">
        <f t="shared" si="136"/>
        <v>1960476419.6161566</v>
      </c>
      <c r="AK171" s="13">
        <f t="shared" si="114"/>
        <v>1960477212.1249621</v>
      </c>
      <c r="AL171" s="37">
        <f t="shared" si="137"/>
        <v>628.20614018249455</v>
      </c>
      <c r="AM171" s="13">
        <f t="shared" si="115"/>
        <v>29943.818934798834</v>
      </c>
      <c r="AN171">
        <f t="shared" si="138"/>
        <v>805.38850074343441</v>
      </c>
      <c r="AO171" s="13">
        <f t="shared" si="116"/>
        <v>2813.5073827337451</v>
      </c>
      <c r="AP171" s="13">
        <f t="shared" si="154"/>
        <v>628.41966277274457</v>
      </c>
      <c r="AQ171" s="13">
        <f t="shared" si="117"/>
        <v>43006.315293184307</v>
      </c>
      <c r="AR171" s="13">
        <f t="shared" si="139"/>
        <v>882.8949011939535</v>
      </c>
      <c r="AS171" s="38">
        <f t="shared" si="118"/>
        <v>2813.5073827337451</v>
      </c>
      <c r="AT171" s="37">
        <f t="shared" si="140"/>
        <v>391099977.39375615</v>
      </c>
      <c r="AU171" s="13">
        <f t="shared" si="119"/>
        <v>9981.2729782662791</v>
      </c>
      <c r="AV171">
        <f t="shared" si="141"/>
        <v>391100036.45454299</v>
      </c>
      <c r="AW171" s="13">
        <f t="shared" si="120"/>
        <v>391100380.74850065</v>
      </c>
      <c r="AX171" s="13">
        <f t="shared" si="155"/>
        <v>391099977.80348873</v>
      </c>
      <c r="AY171" s="13">
        <f t="shared" si="121"/>
        <v>43006.315293184307</v>
      </c>
      <c r="AZ171">
        <f t="shared" si="142"/>
        <v>391100232.27872717</v>
      </c>
      <c r="BA171" s="13">
        <f t="shared" si="122"/>
        <v>391100380.74850065</v>
      </c>
      <c r="BB171" s="37">
        <f t="shared" si="143"/>
        <v>112.48373176995881</v>
      </c>
      <c r="BC171" s="13">
        <f t="shared" si="123"/>
        <v>14971.909467399417</v>
      </c>
      <c r="BD171">
        <f t="shared" si="144"/>
        <v>201.07491205042874</v>
      </c>
      <c r="BE171" s="13">
        <f t="shared" si="124"/>
        <v>503.35057957927143</v>
      </c>
      <c r="BF171" s="13">
        <f t="shared" si="156"/>
        <v>112.84441182105685</v>
      </c>
      <c r="BG171" s="13">
        <f t="shared" si="125"/>
        <v>43006.315293184307</v>
      </c>
      <c r="BH171">
        <f t="shared" si="145"/>
        <v>367.31965024226577</v>
      </c>
      <c r="BI171" s="13">
        <f t="shared" si="126"/>
        <v>503.35057957927143</v>
      </c>
      <c r="BJ171" s="37">
        <f t="shared" si="146"/>
        <v>1.4141891326346072</v>
      </c>
      <c r="BK171" s="13">
        <f t="shared" si="127"/>
        <v>14971.909467399417</v>
      </c>
      <c r="BL171">
        <f t="shared" si="147"/>
        <v>90.005369413104532</v>
      </c>
      <c r="BM171" s="13">
        <f t="shared" si="128"/>
        <v>5.6772349545232395</v>
      </c>
      <c r="BN171" s="13">
        <f t="shared" si="157"/>
        <v>1.7748691837326502</v>
      </c>
      <c r="BO171" s="13">
        <f t="shared" si="129"/>
        <v>43006.315293184307</v>
      </c>
      <c r="BP171">
        <f t="shared" si="148"/>
        <v>256.2501076049416</v>
      </c>
      <c r="BQ171" s="13">
        <f t="shared" si="130"/>
        <v>5.6772349545232395</v>
      </c>
      <c r="BR171" s="37">
        <f t="shared" si="149"/>
        <v>185.3773921199064</v>
      </c>
      <c r="BS171" s="13">
        <f t="shared" si="131"/>
        <v>14971.909467399417</v>
      </c>
      <c r="BT171">
        <f t="shared" si="150"/>
        <v>273.96857240037633</v>
      </c>
      <c r="BU171" s="13">
        <f t="shared" si="132"/>
        <v>829.96785815000442</v>
      </c>
      <c r="BV171" s="13">
        <f t="shared" si="158"/>
        <v>185.73807217100443</v>
      </c>
      <c r="BW171" s="13">
        <f t="shared" si="133"/>
        <v>43006.315293184307</v>
      </c>
      <c r="BX171">
        <f t="shared" si="151"/>
        <v>440.21331059221336</v>
      </c>
      <c r="BY171" s="13">
        <f t="shared" si="134"/>
        <v>829.96785815000442</v>
      </c>
    </row>
    <row r="172" spans="29:77" x14ac:dyDescent="0.2">
      <c r="AC172">
        <v>170</v>
      </c>
      <c r="AD172" s="37">
        <f t="shared" si="135"/>
        <v>1960476164.8783431</v>
      </c>
      <c r="AE172" s="13">
        <f t="shared" si="111"/>
        <v>24953.182445665698</v>
      </c>
      <c r="AF172">
        <f t="shared" si="152"/>
        <v>1960476311.6617692</v>
      </c>
      <c r="AG172" s="13">
        <f t="shared" si="112"/>
        <v>1960477212.1249621</v>
      </c>
      <c r="AH172" s="13">
        <f t="shared" si="153"/>
        <v>1960476165.1409183</v>
      </c>
      <c r="AI172" s="13">
        <f t="shared" si="113"/>
        <v>43006.315293184307</v>
      </c>
      <c r="AJ172">
        <f t="shared" si="136"/>
        <v>1960476418.1192436</v>
      </c>
      <c r="AK172" s="13">
        <f t="shared" si="114"/>
        <v>1960477212.1249621</v>
      </c>
      <c r="AL172" s="37">
        <f t="shared" si="137"/>
        <v>628.20614018249455</v>
      </c>
      <c r="AM172" s="13">
        <f t="shared" si="115"/>
        <v>29943.818934798834</v>
      </c>
      <c r="AN172">
        <f t="shared" si="138"/>
        <v>804.34625156366417</v>
      </c>
      <c r="AO172" s="13">
        <f t="shared" si="116"/>
        <v>2813.5073827337451</v>
      </c>
      <c r="AP172" s="13">
        <f t="shared" si="154"/>
        <v>628.41966277274457</v>
      </c>
      <c r="AQ172" s="13">
        <f t="shared" si="117"/>
        <v>43006.315293184307</v>
      </c>
      <c r="AR172" s="13">
        <f t="shared" si="139"/>
        <v>881.39798802676989</v>
      </c>
      <c r="AS172" s="38">
        <f t="shared" si="118"/>
        <v>2813.5073827337451</v>
      </c>
      <c r="AT172" s="37">
        <f t="shared" si="140"/>
        <v>391099977.39375615</v>
      </c>
      <c r="AU172" s="13">
        <f t="shared" si="119"/>
        <v>9981.2729782662791</v>
      </c>
      <c r="AV172">
        <f t="shared" si="141"/>
        <v>391100036.10712659</v>
      </c>
      <c r="AW172" s="13">
        <f t="shared" si="120"/>
        <v>391100380.74850065</v>
      </c>
      <c r="AX172" s="13">
        <f t="shared" si="155"/>
        <v>391099977.80348873</v>
      </c>
      <c r="AY172" s="13">
        <f t="shared" si="121"/>
        <v>43006.315293184307</v>
      </c>
      <c r="AZ172">
        <f t="shared" si="142"/>
        <v>391100230.78181398</v>
      </c>
      <c r="BA172" s="13">
        <f t="shared" si="122"/>
        <v>391100380.74850065</v>
      </c>
      <c r="BB172" s="37">
        <f t="shared" si="143"/>
        <v>112.48373176995881</v>
      </c>
      <c r="BC172" s="13">
        <f t="shared" si="123"/>
        <v>14971.909467399417</v>
      </c>
      <c r="BD172">
        <f t="shared" si="144"/>
        <v>200.55378746054362</v>
      </c>
      <c r="BE172" s="13">
        <f t="shared" si="124"/>
        <v>503.35057957927143</v>
      </c>
      <c r="BF172" s="13">
        <f t="shared" si="156"/>
        <v>112.84441182105685</v>
      </c>
      <c r="BG172" s="13">
        <f t="shared" si="125"/>
        <v>43006.315293184307</v>
      </c>
      <c r="BH172">
        <f t="shared" si="145"/>
        <v>365.82273707508216</v>
      </c>
      <c r="BI172" s="13">
        <f t="shared" si="126"/>
        <v>503.35057957927143</v>
      </c>
      <c r="BJ172" s="37">
        <f t="shared" si="146"/>
        <v>1.4141891326346072</v>
      </c>
      <c r="BK172" s="13">
        <f t="shared" si="127"/>
        <v>14971.909467399417</v>
      </c>
      <c r="BL172">
        <f t="shared" si="147"/>
        <v>89.484244823219413</v>
      </c>
      <c r="BM172" s="13">
        <f t="shared" si="128"/>
        <v>5.6772349545232395</v>
      </c>
      <c r="BN172" s="13">
        <f t="shared" si="157"/>
        <v>1.7748691837326502</v>
      </c>
      <c r="BO172" s="13">
        <f t="shared" si="129"/>
        <v>43006.315293184307</v>
      </c>
      <c r="BP172">
        <f t="shared" si="148"/>
        <v>254.75319443775797</v>
      </c>
      <c r="BQ172" s="13">
        <f t="shared" si="130"/>
        <v>5.6772349545232395</v>
      </c>
      <c r="BR172" s="37">
        <f t="shared" si="149"/>
        <v>185.3773921199064</v>
      </c>
      <c r="BS172" s="13">
        <f t="shared" si="131"/>
        <v>14971.909467399417</v>
      </c>
      <c r="BT172">
        <f t="shared" si="150"/>
        <v>273.44744781049121</v>
      </c>
      <c r="BU172" s="13">
        <f t="shared" si="132"/>
        <v>829.96785815000442</v>
      </c>
      <c r="BV172" s="13">
        <f t="shared" si="158"/>
        <v>185.73807217100443</v>
      </c>
      <c r="BW172" s="13">
        <f t="shared" si="133"/>
        <v>43006.315293184307</v>
      </c>
      <c r="BX172">
        <f t="shared" si="151"/>
        <v>438.71639742502975</v>
      </c>
      <c r="BY172" s="13">
        <f t="shared" si="134"/>
        <v>829.96785815000442</v>
      </c>
    </row>
    <row r="173" spans="29:77" x14ac:dyDescent="0.2">
      <c r="AC173">
        <v>171</v>
      </c>
      <c r="AD173" s="37">
        <f t="shared" si="135"/>
        <v>1960476164.8783431</v>
      </c>
      <c r="AE173" s="13">
        <f t="shared" si="111"/>
        <v>24953.182445665698</v>
      </c>
      <c r="AF173">
        <f t="shared" si="152"/>
        <v>1960476310.8033867</v>
      </c>
      <c r="AG173" s="13">
        <f t="shared" si="112"/>
        <v>1960477212.1249621</v>
      </c>
      <c r="AH173" s="13">
        <f t="shared" si="153"/>
        <v>1960476165.1409183</v>
      </c>
      <c r="AI173" s="13">
        <f t="shared" si="113"/>
        <v>43006.315293184307</v>
      </c>
      <c r="AJ173">
        <f t="shared" si="136"/>
        <v>1960476416.639838</v>
      </c>
      <c r="AK173" s="13">
        <f t="shared" si="114"/>
        <v>1960477212.1249621</v>
      </c>
      <c r="AL173" s="37">
        <f t="shared" si="137"/>
        <v>628.20614018249455</v>
      </c>
      <c r="AM173" s="13">
        <f t="shared" si="115"/>
        <v>29943.818934798834</v>
      </c>
      <c r="AN173">
        <f t="shared" si="138"/>
        <v>803.3161924327801</v>
      </c>
      <c r="AO173" s="13">
        <f t="shared" si="116"/>
        <v>2813.5073827337451</v>
      </c>
      <c r="AP173" s="13">
        <f t="shared" si="154"/>
        <v>628.41966277274457</v>
      </c>
      <c r="AQ173" s="13">
        <f t="shared" si="117"/>
        <v>43006.315293184307</v>
      </c>
      <c r="AR173" s="13">
        <f t="shared" si="139"/>
        <v>879.91858261592768</v>
      </c>
      <c r="AS173" s="38">
        <f t="shared" si="118"/>
        <v>2813.5073827337451</v>
      </c>
      <c r="AT173" s="37">
        <f t="shared" si="140"/>
        <v>391099977.39375615</v>
      </c>
      <c r="AU173" s="13">
        <f t="shared" si="119"/>
        <v>9981.2729782662791</v>
      </c>
      <c r="AV173">
        <f t="shared" si="141"/>
        <v>391100035.76377356</v>
      </c>
      <c r="AW173" s="13">
        <f t="shared" si="120"/>
        <v>391100380.74850065</v>
      </c>
      <c r="AX173" s="13">
        <f t="shared" si="155"/>
        <v>391099977.80348873</v>
      </c>
      <c r="AY173" s="13">
        <f t="shared" si="121"/>
        <v>43006.315293184307</v>
      </c>
      <c r="AZ173">
        <f t="shared" si="142"/>
        <v>391100229.30240858</v>
      </c>
      <c r="BA173" s="13">
        <f t="shared" si="122"/>
        <v>391100380.74850065</v>
      </c>
      <c r="BB173" s="37">
        <f t="shared" si="143"/>
        <v>112.48373176995881</v>
      </c>
      <c r="BC173" s="13">
        <f t="shared" si="123"/>
        <v>14971.909467399417</v>
      </c>
      <c r="BD173">
        <f t="shared" si="144"/>
        <v>200.03875789510158</v>
      </c>
      <c r="BE173" s="13">
        <f t="shared" si="124"/>
        <v>503.35057957927143</v>
      </c>
      <c r="BF173" s="13">
        <f t="shared" si="156"/>
        <v>112.84441182105685</v>
      </c>
      <c r="BG173" s="13">
        <f t="shared" si="125"/>
        <v>43006.315293184307</v>
      </c>
      <c r="BH173">
        <f t="shared" si="145"/>
        <v>364.34333166423994</v>
      </c>
      <c r="BI173" s="13">
        <f t="shared" si="126"/>
        <v>503.35057957927143</v>
      </c>
      <c r="BJ173" s="37">
        <f t="shared" si="146"/>
        <v>1.4141891326346072</v>
      </c>
      <c r="BK173" s="13">
        <f t="shared" si="127"/>
        <v>14971.909467399417</v>
      </c>
      <c r="BL173">
        <f t="shared" si="147"/>
        <v>88.969215257777392</v>
      </c>
      <c r="BM173" s="13">
        <f t="shared" si="128"/>
        <v>5.6772349545232395</v>
      </c>
      <c r="BN173" s="13">
        <f t="shared" si="157"/>
        <v>1.7748691837326502</v>
      </c>
      <c r="BO173" s="13">
        <f t="shared" si="129"/>
        <v>43006.315293184307</v>
      </c>
      <c r="BP173">
        <f t="shared" si="148"/>
        <v>253.27378902691572</v>
      </c>
      <c r="BQ173" s="13">
        <f t="shared" si="130"/>
        <v>5.6772349545232395</v>
      </c>
      <c r="BR173" s="37">
        <f t="shared" si="149"/>
        <v>185.3773921199064</v>
      </c>
      <c r="BS173" s="13">
        <f t="shared" si="131"/>
        <v>14971.909467399417</v>
      </c>
      <c r="BT173">
        <f t="shared" si="150"/>
        <v>272.93241824504918</v>
      </c>
      <c r="BU173" s="13">
        <f t="shared" si="132"/>
        <v>829.96785815000442</v>
      </c>
      <c r="BV173" s="13">
        <f t="shared" si="158"/>
        <v>185.73807217100443</v>
      </c>
      <c r="BW173" s="13">
        <f t="shared" si="133"/>
        <v>43006.315293184307</v>
      </c>
      <c r="BX173">
        <f t="shared" si="151"/>
        <v>437.23699201418754</v>
      </c>
      <c r="BY173" s="13">
        <f t="shared" si="134"/>
        <v>829.96785815000442</v>
      </c>
    </row>
    <row r="174" spans="29:77" x14ac:dyDescent="0.2">
      <c r="AC174">
        <v>172</v>
      </c>
      <c r="AD174" s="37">
        <f t="shared" si="135"/>
        <v>1960476164.8783431</v>
      </c>
      <c r="AE174" s="13">
        <f t="shared" si="111"/>
        <v>24953.182445665698</v>
      </c>
      <c r="AF174">
        <f t="shared" si="152"/>
        <v>1960476309.9549851</v>
      </c>
      <c r="AG174" s="13">
        <f t="shared" si="112"/>
        <v>1960477212.1249621</v>
      </c>
      <c r="AH174" s="13">
        <f t="shared" si="153"/>
        <v>1960476165.1409183</v>
      </c>
      <c r="AI174" s="13">
        <f t="shared" si="113"/>
        <v>43006.315293184307</v>
      </c>
      <c r="AJ174">
        <f t="shared" si="136"/>
        <v>1960476415.1776352</v>
      </c>
      <c r="AK174" s="13">
        <f t="shared" si="114"/>
        <v>1960477212.1249621</v>
      </c>
      <c r="AL174" s="37">
        <f t="shared" si="137"/>
        <v>628.20614018249455</v>
      </c>
      <c r="AM174" s="13">
        <f t="shared" si="115"/>
        <v>29943.818934798834</v>
      </c>
      <c r="AN174">
        <f t="shared" si="138"/>
        <v>802.29811073365056</v>
      </c>
      <c r="AO174" s="13">
        <f t="shared" si="116"/>
        <v>2813.5073827337451</v>
      </c>
      <c r="AP174" s="13">
        <f t="shared" si="154"/>
        <v>628.41966277274457</v>
      </c>
      <c r="AQ174" s="13">
        <f t="shared" si="117"/>
        <v>43006.315293184307</v>
      </c>
      <c r="AR174" s="13">
        <f t="shared" si="139"/>
        <v>878.45637959358351</v>
      </c>
      <c r="AS174" s="38">
        <f t="shared" si="118"/>
        <v>2813.5073827337451</v>
      </c>
      <c r="AT174" s="37">
        <f t="shared" si="140"/>
        <v>391099977.39375615</v>
      </c>
      <c r="AU174" s="13">
        <f t="shared" si="119"/>
        <v>9981.2729782662791</v>
      </c>
      <c r="AV174">
        <f t="shared" si="141"/>
        <v>391100035.42441303</v>
      </c>
      <c r="AW174" s="13">
        <f t="shared" si="120"/>
        <v>391100380.74850065</v>
      </c>
      <c r="AX174" s="13">
        <f t="shared" si="155"/>
        <v>391099977.80348873</v>
      </c>
      <c r="AY174" s="13">
        <f t="shared" si="121"/>
        <v>43006.315293184307</v>
      </c>
      <c r="AZ174">
        <f t="shared" si="142"/>
        <v>391100227.84020555</v>
      </c>
      <c r="BA174" s="13">
        <f t="shared" si="122"/>
        <v>391100380.74850065</v>
      </c>
      <c r="BB174" s="37">
        <f t="shared" si="143"/>
        <v>112.48373176995881</v>
      </c>
      <c r="BC174" s="13">
        <f t="shared" si="123"/>
        <v>14971.909467399417</v>
      </c>
      <c r="BD174">
        <f t="shared" si="144"/>
        <v>199.52971704553681</v>
      </c>
      <c r="BE174" s="13">
        <f t="shared" si="124"/>
        <v>503.35057957927143</v>
      </c>
      <c r="BF174" s="13">
        <f t="shared" si="156"/>
        <v>112.84441182105685</v>
      </c>
      <c r="BG174" s="13">
        <f t="shared" si="125"/>
        <v>43006.315293184307</v>
      </c>
      <c r="BH174">
        <f t="shared" si="145"/>
        <v>362.88112864189583</v>
      </c>
      <c r="BI174" s="13">
        <f t="shared" si="126"/>
        <v>503.35057957927143</v>
      </c>
      <c r="BJ174" s="37">
        <f t="shared" si="146"/>
        <v>1.4141891326346072</v>
      </c>
      <c r="BK174" s="13">
        <f t="shared" si="127"/>
        <v>14971.909467399417</v>
      </c>
      <c r="BL174">
        <f t="shared" si="147"/>
        <v>88.460174408212609</v>
      </c>
      <c r="BM174" s="13">
        <f t="shared" si="128"/>
        <v>5.6772349545232395</v>
      </c>
      <c r="BN174" s="13">
        <f t="shared" si="157"/>
        <v>1.7748691837326502</v>
      </c>
      <c r="BO174" s="13">
        <f t="shared" si="129"/>
        <v>43006.315293184307</v>
      </c>
      <c r="BP174">
        <f t="shared" si="148"/>
        <v>251.81158600457164</v>
      </c>
      <c r="BQ174" s="13">
        <f t="shared" si="130"/>
        <v>5.6772349545232395</v>
      </c>
      <c r="BR174" s="37">
        <f t="shared" si="149"/>
        <v>185.3773921199064</v>
      </c>
      <c r="BS174" s="13">
        <f t="shared" si="131"/>
        <v>14971.909467399417</v>
      </c>
      <c r="BT174">
        <f t="shared" si="150"/>
        <v>272.42337739548441</v>
      </c>
      <c r="BU174" s="13">
        <f t="shared" si="132"/>
        <v>829.96785815000442</v>
      </c>
      <c r="BV174" s="13">
        <f t="shared" si="158"/>
        <v>185.73807217100443</v>
      </c>
      <c r="BW174" s="13">
        <f t="shared" si="133"/>
        <v>43006.315293184307</v>
      </c>
      <c r="BX174">
        <f t="shared" si="151"/>
        <v>435.77478899184342</v>
      </c>
      <c r="BY174" s="13">
        <f t="shared" si="134"/>
        <v>829.96785815000442</v>
      </c>
    </row>
    <row r="175" spans="29:77" x14ac:dyDescent="0.2">
      <c r="AC175">
        <v>173</v>
      </c>
      <c r="AD175" s="37">
        <f t="shared" si="135"/>
        <v>1960476164.8783431</v>
      </c>
      <c r="AE175" s="13">
        <f t="shared" si="111"/>
        <v>24953.182445665698</v>
      </c>
      <c r="AF175">
        <f t="shared" si="152"/>
        <v>1960476309.1163919</v>
      </c>
      <c r="AG175" s="13">
        <f t="shared" si="112"/>
        <v>1960477212.1249621</v>
      </c>
      <c r="AH175" s="13">
        <f t="shared" si="153"/>
        <v>1960476165.1409183</v>
      </c>
      <c r="AI175" s="13">
        <f t="shared" si="113"/>
        <v>43006.315293184307</v>
      </c>
      <c r="AJ175">
        <f t="shared" si="136"/>
        <v>1960476413.732336</v>
      </c>
      <c r="AK175" s="13">
        <f t="shared" si="114"/>
        <v>1960477212.1249621</v>
      </c>
      <c r="AL175" s="37">
        <f t="shared" si="137"/>
        <v>628.20614018249455</v>
      </c>
      <c r="AM175" s="13">
        <f t="shared" si="115"/>
        <v>29943.818934798834</v>
      </c>
      <c r="AN175">
        <f t="shared" si="138"/>
        <v>801.29179876514672</v>
      </c>
      <c r="AO175" s="13">
        <f t="shared" si="116"/>
        <v>2813.5073827337451</v>
      </c>
      <c r="AP175" s="13">
        <f t="shared" si="154"/>
        <v>628.41966277274457</v>
      </c>
      <c r="AQ175" s="13">
        <f t="shared" si="117"/>
        <v>43006.315293184307</v>
      </c>
      <c r="AR175" s="13">
        <f t="shared" si="139"/>
        <v>877.01108065242261</v>
      </c>
      <c r="AS175" s="38">
        <f t="shared" si="118"/>
        <v>2813.5073827337451</v>
      </c>
      <c r="AT175" s="37">
        <f t="shared" si="140"/>
        <v>391099977.39375615</v>
      </c>
      <c r="AU175" s="13">
        <f t="shared" si="119"/>
        <v>9981.2729782662791</v>
      </c>
      <c r="AV175">
        <f t="shared" si="141"/>
        <v>391100035.08897567</v>
      </c>
      <c r="AW175" s="13">
        <f t="shared" si="120"/>
        <v>391100380.74850065</v>
      </c>
      <c r="AX175" s="13">
        <f t="shared" si="155"/>
        <v>391099977.80348873</v>
      </c>
      <c r="AY175" s="13">
        <f t="shared" si="121"/>
        <v>43006.315293184307</v>
      </c>
      <c r="AZ175">
        <f t="shared" si="142"/>
        <v>391100226.39490664</v>
      </c>
      <c r="BA175" s="13">
        <f t="shared" si="122"/>
        <v>391100380.74850065</v>
      </c>
      <c r="BB175" s="37">
        <f t="shared" si="143"/>
        <v>112.48373176995881</v>
      </c>
      <c r="BC175" s="13">
        <f t="shared" si="123"/>
        <v>14971.909467399417</v>
      </c>
      <c r="BD175">
        <f t="shared" si="144"/>
        <v>199.02656106128492</v>
      </c>
      <c r="BE175" s="13">
        <f t="shared" si="124"/>
        <v>503.35057957927143</v>
      </c>
      <c r="BF175" s="13">
        <f t="shared" si="156"/>
        <v>112.84441182105685</v>
      </c>
      <c r="BG175" s="13">
        <f t="shared" si="125"/>
        <v>43006.315293184307</v>
      </c>
      <c r="BH175">
        <f t="shared" si="145"/>
        <v>361.43582970073493</v>
      </c>
      <c r="BI175" s="13">
        <f t="shared" si="126"/>
        <v>503.35057957927143</v>
      </c>
      <c r="BJ175" s="37">
        <f t="shared" si="146"/>
        <v>1.4141891326346072</v>
      </c>
      <c r="BK175" s="13">
        <f t="shared" si="127"/>
        <v>14971.909467399417</v>
      </c>
      <c r="BL175">
        <f t="shared" si="147"/>
        <v>87.957018423960719</v>
      </c>
      <c r="BM175" s="13">
        <f t="shared" si="128"/>
        <v>5.6772349545232395</v>
      </c>
      <c r="BN175" s="13">
        <f t="shared" si="157"/>
        <v>1.7748691837326502</v>
      </c>
      <c r="BO175" s="13">
        <f t="shared" si="129"/>
        <v>43006.315293184307</v>
      </c>
      <c r="BP175">
        <f t="shared" si="148"/>
        <v>250.36628706341071</v>
      </c>
      <c r="BQ175" s="13">
        <f t="shared" si="130"/>
        <v>5.6772349545232395</v>
      </c>
      <c r="BR175" s="37">
        <f t="shared" si="149"/>
        <v>185.3773921199064</v>
      </c>
      <c r="BS175" s="13">
        <f t="shared" si="131"/>
        <v>14971.909467399417</v>
      </c>
      <c r="BT175">
        <f t="shared" si="150"/>
        <v>271.92022141123255</v>
      </c>
      <c r="BU175" s="13">
        <f t="shared" si="132"/>
        <v>829.96785815000442</v>
      </c>
      <c r="BV175" s="13">
        <f t="shared" si="158"/>
        <v>185.73807217100443</v>
      </c>
      <c r="BW175" s="13">
        <f t="shared" si="133"/>
        <v>43006.315293184307</v>
      </c>
      <c r="BX175">
        <f t="shared" si="151"/>
        <v>434.32949005068247</v>
      </c>
      <c r="BY175" s="13">
        <f t="shared" si="134"/>
        <v>829.96785815000442</v>
      </c>
    </row>
    <row r="176" spans="29:77" x14ac:dyDescent="0.2">
      <c r="AC176">
        <v>174</v>
      </c>
      <c r="AD176" s="37">
        <f t="shared" si="135"/>
        <v>1960476164.8783431</v>
      </c>
      <c r="AE176" s="13">
        <f t="shared" si="111"/>
        <v>24953.182445665698</v>
      </c>
      <c r="AF176">
        <f t="shared" si="152"/>
        <v>1960476308.2874377</v>
      </c>
      <c r="AG176" s="13">
        <f t="shared" si="112"/>
        <v>1960477212.1249621</v>
      </c>
      <c r="AH176" s="13">
        <f t="shared" si="153"/>
        <v>1960476165.1409183</v>
      </c>
      <c r="AI176" s="13">
        <f t="shared" si="113"/>
        <v>43006.315293184307</v>
      </c>
      <c r="AJ176">
        <f t="shared" si="136"/>
        <v>1960476412.3036499</v>
      </c>
      <c r="AK176" s="13">
        <f t="shared" si="114"/>
        <v>1960477212.1249621</v>
      </c>
      <c r="AL176" s="37">
        <f t="shared" si="137"/>
        <v>628.20614018249455</v>
      </c>
      <c r="AM176" s="13">
        <f t="shared" si="115"/>
        <v>29943.818934798834</v>
      </c>
      <c r="AN176">
        <f t="shared" si="138"/>
        <v>800.2970536008786</v>
      </c>
      <c r="AO176" s="13">
        <f t="shared" si="116"/>
        <v>2813.5073827337451</v>
      </c>
      <c r="AP176" s="13">
        <f t="shared" si="154"/>
        <v>628.41966277274457</v>
      </c>
      <c r="AQ176" s="13">
        <f t="shared" si="117"/>
        <v>43006.315293184307</v>
      </c>
      <c r="AR176" s="13">
        <f t="shared" si="139"/>
        <v>875.58239434276936</v>
      </c>
      <c r="AS176" s="38">
        <f t="shared" si="118"/>
        <v>2813.5073827337451</v>
      </c>
      <c r="AT176" s="37">
        <f t="shared" si="140"/>
        <v>391099977.39375615</v>
      </c>
      <c r="AU176" s="13">
        <f t="shared" si="119"/>
        <v>9981.2729782662791</v>
      </c>
      <c r="AV176">
        <f t="shared" si="141"/>
        <v>391100034.75739396</v>
      </c>
      <c r="AW176" s="13">
        <f t="shared" si="120"/>
        <v>391100380.74850065</v>
      </c>
      <c r="AX176" s="13">
        <f t="shared" si="155"/>
        <v>391099977.80348873</v>
      </c>
      <c r="AY176" s="13">
        <f t="shared" si="121"/>
        <v>43006.315293184307</v>
      </c>
      <c r="AZ176">
        <f t="shared" si="142"/>
        <v>391100224.96622032</v>
      </c>
      <c r="BA176" s="13">
        <f t="shared" si="122"/>
        <v>391100380.74850065</v>
      </c>
      <c r="BB176" s="37">
        <f t="shared" si="143"/>
        <v>112.48373176995881</v>
      </c>
      <c r="BC176" s="13">
        <f t="shared" si="123"/>
        <v>14971.909467399417</v>
      </c>
      <c r="BD176">
        <f t="shared" si="144"/>
        <v>198.52918847915086</v>
      </c>
      <c r="BE176" s="13">
        <f t="shared" si="124"/>
        <v>503.35057957927143</v>
      </c>
      <c r="BF176" s="13">
        <f t="shared" si="156"/>
        <v>112.84441182105685</v>
      </c>
      <c r="BG176" s="13">
        <f t="shared" si="125"/>
        <v>43006.315293184307</v>
      </c>
      <c r="BH176">
        <f t="shared" si="145"/>
        <v>360.00714339108163</v>
      </c>
      <c r="BI176" s="13">
        <f t="shared" si="126"/>
        <v>503.35057957927143</v>
      </c>
      <c r="BJ176" s="37">
        <f t="shared" si="146"/>
        <v>1.4141891326346072</v>
      </c>
      <c r="BK176" s="13">
        <f t="shared" si="127"/>
        <v>14971.909467399417</v>
      </c>
      <c r="BL176">
        <f t="shared" si="147"/>
        <v>87.459645841826656</v>
      </c>
      <c r="BM176" s="13">
        <f t="shared" si="128"/>
        <v>5.6772349545232395</v>
      </c>
      <c r="BN176" s="13">
        <f t="shared" si="157"/>
        <v>1.7748691837326502</v>
      </c>
      <c r="BO176" s="13">
        <f t="shared" si="129"/>
        <v>43006.315293184307</v>
      </c>
      <c r="BP176">
        <f t="shared" si="148"/>
        <v>248.93760075375741</v>
      </c>
      <c r="BQ176" s="13">
        <f t="shared" si="130"/>
        <v>5.6772349545232395</v>
      </c>
      <c r="BR176" s="37">
        <f t="shared" si="149"/>
        <v>185.3773921199064</v>
      </c>
      <c r="BS176" s="13">
        <f t="shared" si="131"/>
        <v>14971.909467399417</v>
      </c>
      <c r="BT176">
        <f t="shared" si="150"/>
        <v>271.42284882909848</v>
      </c>
      <c r="BU176" s="13">
        <f t="shared" si="132"/>
        <v>829.96785815000442</v>
      </c>
      <c r="BV176" s="13">
        <f t="shared" si="158"/>
        <v>185.73807217100443</v>
      </c>
      <c r="BW176" s="13">
        <f t="shared" si="133"/>
        <v>43006.315293184307</v>
      </c>
      <c r="BX176">
        <f t="shared" si="151"/>
        <v>432.90080374102922</v>
      </c>
      <c r="BY176" s="13">
        <f t="shared" si="134"/>
        <v>829.96785815000442</v>
      </c>
    </row>
    <row r="177" spans="29:77" x14ac:dyDescent="0.2">
      <c r="AC177">
        <v>175</v>
      </c>
      <c r="AD177" s="37">
        <f t="shared" si="135"/>
        <v>1960476164.8783431</v>
      </c>
      <c r="AE177" s="13">
        <f t="shared" si="111"/>
        <v>24953.182445665698</v>
      </c>
      <c r="AF177">
        <f t="shared" si="152"/>
        <v>1960476307.467957</v>
      </c>
      <c r="AG177" s="13">
        <f t="shared" si="112"/>
        <v>1960477212.1249621</v>
      </c>
      <c r="AH177" s="13">
        <f t="shared" si="153"/>
        <v>1960476165.1409183</v>
      </c>
      <c r="AI177" s="13">
        <f t="shared" si="113"/>
        <v>43006.315293184307</v>
      </c>
      <c r="AJ177">
        <f t="shared" si="136"/>
        <v>1960476410.8912914</v>
      </c>
      <c r="AK177" s="13">
        <f t="shared" si="114"/>
        <v>1960477212.1249621</v>
      </c>
      <c r="AL177" s="37">
        <f t="shared" si="137"/>
        <v>628.20614018249455</v>
      </c>
      <c r="AM177" s="13">
        <f t="shared" si="115"/>
        <v>29943.818934798834</v>
      </c>
      <c r="AN177">
        <f t="shared" si="138"/>
        <v>799.31367695277356</v>
      </c>
      <c r="AO177" s="13">
        <f t="shared" si="116"/>
        <v>2813.5073827337451</v>
      </c>
      <c r="AP177" s="13">
        <f t="shared" si="154"/>
        <v>628.41966277274457</v>
      </c>
      <c r="AQ177" s="13">
        <f t="shared" si="117"/>
        <v>43006.315293184307</v>
      </c>
      <c r="AR177" s="13">
        <f t="shared" si="139"/>
        <v>874.17003587665488</v>
      </c>
      <c r="AS177" s="38">
        <f t="shared" si="118"/>
        <v>2813.5073827337451</v>
      </c>
      <c r="AT177" s="37">
        <f t="shared" si="140"/>
        <v>391099977.39375615</v>
      </c>
      <c r="AU177" s="13">
        <f t="shared" si="119"/>
        <v>9981.2729782662791</v>
      </c>
      <c r="AV177">
        <f t="shared" si="141"/>
        <v>391100034.42960173</v>
      </c>
      <c r="AW177" s="13">
        <f t="shared" si="120"/>
        <v>391100380.74850065</v>
      </c>
      <c r="AX177" s="13">
        <f t="shared" si="155"/>
        <v>391099977.80348873</v>
      </c>
      <c r="AY177" s="13">
        <f t="shared" si="121"/>
        <v>43006.315293184307</v>
      </c>
      <c r="AZ177">
        <f t="shared" si="142"/>
        <v>391100223.55386186</v>
      </c>
      <c r="BA177" s="13">
        <f t="shared" si="122"/>
        <v>391100380.74850065</v>
      </c>
      <c r="BB177" s="37">
        <f t="shared" si="143"/>
        <v>112.48373176995881</v>
      </c>
      <c r="BC177" s="13">
        <f t="shared" si="123"/>
        <v>14971.909467399417</v>
      </c>
      <c r="BD177">
        <f t="shared" si="144"/>
        <v>198.03750015509831</v>
      </c>
      <c r="BE177" s="13">
        <f t="shared" si="124"/>
        <v>503.35057957927143</v>
      </c>
      <c r="BF177" s="13">
        <f t="shared" si="156"/>
        <v>112.84441182105685</v>
      </c>
      <c r="BG177" s="13">
        <f t="shared" si="125"/>
        <v>43006.315293184307</v>
      </c>
      <c r="BH177">
        <f t="shared" si="145"/>
        <v>358.5947849249672</v>
      </c>
      <c r="BI177" s="13">
        <f t="shared" si="126"/>
        <v>503.35057957927143</v>
      </c>
      <c r="BJ177" s="37">
        <f t="shared" si="146"/>
        <v>1.4141891326346072</v>
      </c>
      <c r="BK177" s="13">
        <f t="shared" si="127"/>
        <v>14971.909467399417</v>
      </c>
      <c r="BL177">
        <f t="shared" si="147"/>
        <v>86.967957517774124</v>
      </c>
      <c r="BM177" s="13">
        <f t="shared" si="128"/>
        <v>5.6772349545232395</v>
      </c>
      <c r="BN177" s="13">
        <f t="shared" si="157"/>
        <v>1.7748691837326502</v>
      </c>
      <c r="BO177" s="13">
        <f t="shared" si="129"/>
        <v>43006.315293184307</v>
      </c>
      <c r="BP177">
        <f t="shared" si="148"/>
        <v>247.52524228764298</v>
      </c>
      <c r="BQ177" s="13">
        <f t="shared" si="130"/>
        <v>5.6772349545232395</v>
      </c>
      <c r="BR177" s="37">
        <f t="shared" si="149"/>
        <v>185.3773921199064</v>
      </c>
      <c r="BS177" s="13">
        <f t="shared" si="131"/>
        <v>14971.909467399417</v>
      </c>
      <c r="BT177">
        <f t="shared" si="150"/>
        <v>270.93116050504591</v>
      </c>
      <c r="BU177" s="13">
        <f t="shared" si="132"/>
        <v>829.96785815000442</v>
      </c>
      <c r="BV177" s="13">
        <f t="shared" si="158"/>
        <v>185.73807217100443</v>
      </c>
      <c r="BW177" s="13">
        <f t="shared" si="133"/>
        <v>43006.315293184307</v>
      </c>
      <c r="BX177">
        <f t="shared" si="151"/>
        <v>431.48844527491474</v>
      </c>
      <c r="BY177" s="13">
        <f t="shared" si="134"/>
        <v>829.96785815000442</v>
      </c>
    </row>
    <row r="178" spans="29:77" x14ac:dyDescent="0.2">
      <c r="AC178">
        <v>176</v>
      </c>
      <c r="AD178" s="37">
        <f t="shared" si="135"/>
        <v>1960476164.8783431</v>
      </c>
      <c r="AE178" s="13">
        <f t="shared" si="111"/>
        <v>24953.182445665698</v>
      </c>
      <c r="AF178">
        <f t="shared" si="152"/>
        <v>1960476306.6577888</v>
      </c>
      <c r="AG178" s="13">
        <f t="shared" si="112"/>
        <v>1960477212.1249621</v>
      </c>
      <c r="AH178" s="13">
        <f t="shared" si="153"/>
        <v>1960476165.1409183</v>
      </c>
      <c r="AI178" s="13">
        <f t="shared" si="113"/>
        <v>43006.315293184307</v>
      </c>
      <c r="AJ178">
        <f t="shared" si="136"/>
        <v>1960476409.4949825</v>
      </c>
      <c r="AK178" s="13">
        <f t="shared" si="114"/>
        <v>1960477212.1249621</v>
      </c>
      <c r="AL178" s="37">
        <f t="shared" si="137"/>
        <v>628.20614018249455</v>
      </c>
      <c r="AM178" s="13">
        <f t="shared" si="115"/>
        <v>29943.818934798834</v>
      </c>
      <c r="AN178">
        <f t="shared" si="138"/>
        <v>798.34147503930615</v>
      </c>
      <c r="AO178" s="13">
        <f t="shared" si="116"/>
        <v>2813.5073827337451</v>
      </c>
      <c r="AP178" s="13">
        <f t="shared" si="154"/>
        <v>628.41966277274457</v>
      </c>
      <c r="AQ178" s="13">
        <f t="shared" si="117"/>
        <v>43006.315293184307</v>
      </c>
      <c r="AR178" s="13">
        <f t="shared" si="139"/>
        <v>872.77372693856455</v>
      </c>
      <c r="AS178" s="38">
        <f t="shared" si="118"/>
        <v>2813.5073827337451</v>
      </c>
      <c r="AT178" s="37">
        <f t="shared" si="140"/>
        <v>391099977.39375615</v>
      </c>
      <c r="AU178" s="13">
        <f t="shared" si="119"/>
        <v>9981.2729782662791</v>
      </c>
      <c r="AV178">
        <f t="shared" si="141"/>
        <v>391100034.10553443</v>
      </c>
      <c r="AW178" s="13">
        <f t="shared" si="120"/>
        <v>391100380.74850065</v>
      </c>
      <c r="AX178" s="13">
        <f t="shared" si="155"/>
        <v>391099977.80348873</v>
      </c>
      <c r="AY178" s="13">
        <f t="shared" si="121"/>
        <v>43006.315293184307</v>
      </c>
      <c r="AZ178">
        <f t="shared" si="142"/>
        <v>391100222.1575529</v>
      </c>
      <c r="BA178" s="13">
        <f t="shared" si="122"/>
        <v>391100380.74850065</v>
      </c>
      <c r="BB178" s="37">
        <f t="shared" si="143"/>
        <v>112.48373176995881</v>
      </c>
      <c r="BC178" s="13">
        <f t="shared" si="123"/>
        <v>14971.909467399417</v>
      </c>
      <c r="BD178">
        <f t="shared" si="144"/>
        <v>197.55139919836461</v>
      </c>
      <c r="BE178" s="13">
        <f t="shared" si="124"/>
        <v>503.35057957927143</v>
      </c>
      <c r="BF178" s="13">
        <f t="shared" si="156"/>
        <v>112.84441182105685</v>
      </c>
      <c r="BG178" s="13">
        <f t="shared" si="125"/>
        <v>43006.315293184307</v>
      </c>
      <c r="BH178">
        <f t="shared" si="145"/>
        <v>357.19847598687676</v>
      </c>
      <c r="BI178" s="13">
        <f t="shared" si="126"/>
        <v>503.35057957927143</v>
      </c>
      <c r="BJ178" s="37">
        <f t="shared" si="146"/>
        <v>1.4141891326346072</v>
      </c>
      <c r="BK178" s="13">
        <f t="shared" si="127"/>
        <v>14971.909467399417</v>
      </c>
      <c r="BL178">
        <f t="shared" si="147"/>
        <v>86.481856561040388</v>
      </c>
      <c r="BM178" s="13">
        <f t="shared" si="128"/>
        <v>5.6772349545232395</v>
      </c>
      <c r="BN178" s="13">
        <f t="shared" si="157"/>
        <v>1.7748691837326502</v>
      </c>
      <c r="BO178" s="13">
        <f t="shared" si="129"/>
        <v>43006.315293184307</v>
      </c>
      <c r="BP178">
        <f t="shared" si="148"/>
        <v>246.12893334955257</v>
      </c>
      <c r="BQ178" s="13">
        <f t="shared" si="130"/>
        <v>5.6772349545232395</v>
      </c>
      <c r="BR178" s="37">
        <f t="shared" si="149"/>
        <v>185.3773921199064</v>
      </c>
      <c r="BS178" s="13">
        <f t="shared" si="131"/>
        <v>14971.909467399417</v>
      </c>
      <c r="BT178">
        <f t="shared" si="150"/>
        <v>270.4450595483122</v>
      </c>
      <c r="BU178" s="13">
        <f t="shared" si="132"/>
        <v>829.96785815000442</v>
      </c>
      <c r="BV178" s="13">
        <f t="shared" si="158"/>
        <v>185.73807217100443</v>
      </c>
      <c r="BW178" s="13">
        <f t="shared" si="133"/>
        <v>43006.315293184307</v>
      </c>
      <c r="BX178">
        <f t="shared" si="151"/>
        <v>430.09213633682435</v>
      </c>
      <c r="BY178" s="13">
        <f t="shared" si="134"/>
        <v>829.96785815000442</v>
      </c>
    </row>
    <row r="179" spans="29:77" x14ac:dyDescent="0.2">
      <c r="AC179">
        <v>177</v>
      </c>
      <c r="AD179" s="37">
        <f t="shared" si="135"/>
        <v>1960476164.8783431</v>
      </c>
      <c r="AE179" s="13">
        <f t="shared" si="111"/>
        <v>24953.182445665698</v>
      </c>
      <c r="AF179">
        <f t="shared" si="152"/>
        <v>1960476305.856775</v>
      </c>
      <c r="AG179" s="13">
        <f t="shared" si="112"/>
        <v>1960477212.1249621</v>
      </c>
      <c r="AH179" s="13">
        <f t="shared" si="153"/>
        <v>1960476165.1409183</v>
      </c>
      <c r="AI179" s="13">
        <f t="shared" si="113"/>
        <v>43006.315293184307</v>
      </c>
      <c r="AJ179">
        <f t="shared" si="136"/>
        <v>1960476408.1144509</v>
      </c>
      <c r="AK179" s="13">
        <f t="shared" si="114"/>
        <v>1960477212.1249621</v>
      </c>
      <c r="AL179" s="37">
        <f t="shared" si="137"/>
        <v>628.20614018249455</v>
      </c>
      <c r="AM179" s="13">
        <f t="shared" si="115"/>
        <v>29943.818934798834</v>
      </c>
      <c r="AN179">
        <f t="shared" si="138"/>
        <v>797.38025845819413</v>
      </c>
      <c r="AO179" s="13">
        <f t="shared" si="116"/>
        <v>2813.5073827337451</v>
      </c>
      <c r="AP179" s="13">
        <f t="shared" si="154"/>
        <v>628.41966277274457</v>
      </c>
      <c r="AQ179" s="13">
        <f t="shared" si="117"/>
        <v>43006.315293184307</v>
      </c>
      <c r="AR179" s="13">
        <f t="shared" si="139"/>
        <v>871.39319550259938</v>
      </c>
      <c r="AS179" s="38">
        <f t="shared" si="118"/>
        <v>2813.5073827337451</v>
      </c>
      <c r="AT179" s="37">
        <f t="shared" si="140"/>
        <v>391099977.39375615</v>
      </c>
      <c r="AU179" s="13">
        <f t="shared" si="119"/>
        <v>9981.2729782662791</v>
      </c>
      <c r="AV179">
        <f t="shared" si="141"/>
        <v>391100033.78512889</v>
      </c>
      <c r="AW179" s="13">
        <f t="shared" si="120"/>
        <v>391100380.74850065</v>
      </c>
      <c r="AX179" s="13">
        <f t="shared" si="155"/>
        <v>391099977.80348873</v>
      </c>
      <c r="AY179" s="13">
        <f t="shared" si="121"/>
        <v>43006.315293184307</v>
      </c>
      <c r="AZ179">
        <f t="shared" si="142"/>
        <v>391100220.77702147</v>
      </c>
      <c r="BA179" s="13">
        <f t="shared" si="122"/>
        <v>391100380.74850065</v>
      </c>
      <c r="BB179" s="37">
        <f t="shared" si="143"/>
        <v>112.48373176995881</v>
      </c>
      <c r="BC179" s="13">
        <f t="shared" si="123"/>
        <v>14971.909467399417</v>
      </c>
      <c r="BD179">
        <f t="shared" si="144"/>
        <v>197.0707909078086</v>
      </c>
      <c r="BE179" s="13">
        <f t="shared" si="124"/>
        <v>503.35057957927143</v>
      </c>
      <c r="BF179" s="13">
        <f t="shared" si="156"/>
        <v>112.84441182105685</v>
      </c>
      <c r="BG179" s="13">
        <f t="shared" si="125"/>
        <v>43006.315293184307</v>
      </c>
      <c r="BH179">
        <f t="shared" si="145"/>
        <v>355.8179445509117</v>
      </c>
      <c r="BI179" s="13">
        <f t="shared" si="126"/>
        <v>503.35057957927143</v>
      </c>
      <c r="BJ179" s="37">
        <f t="shared" si="146"/>
        <v>1.4141891326346072</v>
      </c>
      <c r="BK179" s="13">
        <f t="shared" si="127"/>
        <v>14971.909467399417</v>
      </c>
      <c r="BL179">
        <f t="shared" si="147"/>
        <v>86.00124827048441</v>
      </c>
      <c r="BM179" s="13">
        <f t="shared" si="128"/>
        <v>5.6772349545232395</v>
      </c>
      <c r="BN179" s="13">
        <f t="shared" si="157"/>
        <v>1.7748691837326502</v>
      </c>
      <c r="BO179" s="13">
        <f t="shared" si="129"/>
        <v>43006.315293184307</v>
      </c>
      <c r="BP179">
        <f t="shared" si="148"/>
        <v>244.74840191358749</v>
      </c>
      <c r="BQ179" s="13">
        <f t="shared" si="130"/>
        <v>5.6772349545232395</v>
      </c>
      <c r="BR179" s="37">
        <f t="shared" si="149"/>
        <v>185.3773921199064</v>
      </c>
      <c r="BS179" s="13">
        <f t="shared" si="131"/>
        <v>14971.909467399417</v>
      </c>
      <c r="BT179">
        <f t="shared" si="150"/>
        <v>269.9644512577562</v>
      </c>
      <c r="BU179" s="13">
        <f t="shared" si="132"/>
        <v>829.96785815000442</v>
      </c>
      <c r="BV179" s="13">
        <f t="shared" si="158"/>
        <v>185.73807217100443</v>
      </c>
      <c r="BW179" s="13">
        <f t="shared" si="133"/>
        <v>43006.315293184307</v>
      </c>
      <c r="BX179">
        <f t="shared" si="151"/>
        <v>428.71160490085924</v>
      </c>
      <c r="BY179" s="13">
        <f t="shared" si="134"/>
        <v>829.96785815000442</v>
      </c>
    </row>
    <row r="180" spans="29:77" x14ac:dyDescent="0.2">
      <c r="AC180">
        <v>178</v>
      </c>
      <c r="AD180" s="37">
        <f t="shared" si="135"/>
        <v>1960476164.8783431</v>
      </c>
      <c r="AE180" s="13">
        <f t="shared" si="111"/>
        <v>24953.182445665698</v>
      </c>
      <c r="AF180">
        <f t="shared" si="152"/>
        <v>1960476305.0647614</v>
      </c>
      <c r="AG180" s="13">
        <f t="shared" si="112"/>
        <v>1960477212.1249621</v>
      </c>
      <c r="AH180" s="13">
        <f t="shared" si="153"/>
        <v>1960476165.1409183</v>
      </c>
      <c r="AI180" s="13">
        <f t="shared" si="113"/>
        <v>43006.315293184307</v>
      </c>
      <c r="AJ180">
        <f t="shared" si="136"/>
        <v>1960476406.7494311</v>
      </c>
      <c r="AK180" s="13">
        <f t="shared" si="114"/>
        <v>1960477212.1249621</v>
      </c>
      <c r="AL180" s="37">
        <f t="shared" si="137"/>
        <v>628.20614018249455</v>
      </c>
      <c r="AM180" s="13">
        <f t="shared" si="115"/>
        <v>29943.818934798834</v>
      </c>
      <c r="AN180">
        <f t="shared" si="138"/>
        <v>796.4298420633869</v>
      </c>
      <c r="AO180" s="13">
        <f t="shared" si="116"/>
        <v>2813.5073827337451</v>
      </c>
      <c r="AP180" s="13">
        <f t="shared" si="154"/>
        <v>628.41966277274457</v>
      </c>
      <c r="AQ180" s="13">
        <f t="shared" si="117"/>
        <v>43006.315293184307</v>
      </c>
      <c r="AR180" s="13">
        <f t="shared" si="139"/>
        <v>870.02817565580244</v>
      </c>
      <c r="AS180" s="38">
        <f t="shared" si="118"/>
        <v>2813.5073827337451</v>
      </c>
      <c r="AT180" s="37">
        <f t="shared" si="140"/>
        <v>391099977.39375615</v>
      </c>
      <c r="AU180" s="13">
        <f t="shared" si="119"/>
        <v>9981.2729782662791</v>
      </c>
      <c r="AV180">
        <f t="shared" si="141"/>
        <v>391100033.46832347</v>
      </c>
      <c r="AW180" s="13">
        <f t="shared" si="120"/>
        <v>391100380.74850065</v>
      </c>
      <c r="AX180" s="13">
        <f t="shared" si="155"/>
        <v>391099977.80348873</v>
      </c>
      <c r="AY180" s="13">
        <f t="shared" si="121"/>
        <v>43006.315293184307</v>
      </c>
      <c r="AZ180">
        <f t="shared" si="142"/>
        <v>391100219.41200161</v>
      </c>
      <c r="BA180" s="13">
        <f t="shared" si="122"/>
        <v>391100380.74850065</v>
      </c>
      <c r="BB180" s="37">
        <f t="shared" si="143"/>
        <v>112.48373176995881</v>
      </c>
      <c r="BC180" s="13">
        <f t="shared" si="123"/>
        <v>14971.909467399417</v>
      </c>
      <c r="BD180">
        <f t="shared" si="144"/>
        <v>196.59558271040498</v>
      </c>
      <c r="BE180" s="13">
        <f t="shared" si="124"/>
        <v>503.35057957927143</v>
      </c>
      <c r="BF180" s="13">
        <f t="shared" si="156"/>
        <v>112.84441182105685</v>
      </c>
      <c r="BG180" s="13">
        <f t="shared" si="125"/>
        <v>43006.315293184307</v>
      </c>
      <c r="BH180">
        <f t="shared" si="145"/>
        <v>354.45292470411476</v>
      </c>
      <c r="BI180" s="13">
        <f t="shared" si="126"/>
        <v>503.35057957927143</v>
      </c>
      <c r="BJ180" s="37">
        <f t="shared" si="146"/>
        <v>1.4141891326346072</v>
      </c>
      <c r="BK180" s="13">
        <f t="shared" si="127"/>
        <v>14971.909467399417</v>
      </c>
      <c r="BL180">
        <f t="shared" si="147"/>
        <v>85.526040073080765</v>
      </c>
      <c r="BM180" s="13">
        <f t="shared" si="128"/>
        <v>5.6772349545232395</v>
      </c>
      <c r="BN180" s="13">
        <f t="shared" si="157"/>
        <v>1.7748691837326502</v>
      </c>
      <c r="BO180" s="13">
        <f t="shared" si="129"/>
        <v>43006.315293184307</v>
      </c>
      <c r="BP180">
        <f t="shared" si="148"/>
        <v>243.38338206679055</v>
      </c>
      <c r="BQ180" s="13">
        <f t="shared" si="130"/>
        <v>5.6772349545232395</v>
      </c>
      <c r="BR180" s="37">
        <f t="shared" si="149"/>
        <v>185.3773921199064</v>
      </c>
      <c r="BS180" s="13">
        <f t="shared" si="131"/>
        <v>14971.909467399417</v>
      </c>
      <c r="BT180">
        <f t="shared" si="150"/>
        <v>269.48924306035258</v>
      </c>
      <c r="BU180" s="13">
        <f t="shared" si="132"/>
        <v>829.96785815000442</v>
      </c>
      <c r="BV180" s="13">
        <f t="shared" si="158"/>
        <v>185.73807217100443</v>
      </c>
      <c r="BW180" s="13">
        <f t="shared" si="133"/>
        <v>43006.315293184307</v>
      </c>
      <c r="BX180">
        <f t="shared" si="151"/>
        <v>427.3465850540623</v>
      </c>
      <c r="BY180" s="13">
        <f t="shared" si="134"/>
        <v>829.96785815000442</v>
      </c>
    </row>
    <row r="181" spans="29:77" x14ac:dyDescent="0.2">
      <c r="AC181">
        <v>179</v>
      </c>
      <c r="AD181" s="37">
        <f t="shared" si="135"/>
        <v>1960476164.8783431</v>
      </c>
      <c r="AE181" s="13">
        <f t="shared" si="111"/>
        <v>24953.182445665698</v>
      </c>
      <c r="AF181">
        <f t="shared" si="152"/>
        <v>1960476304.2815969</v>
      </c>
      <c r="AG181" s="13">
        <f t="shared" si="112"/>
        <v>1960477212.1249621</v>
      </c>
      <c r="AH181" s="13">
        <f t="shared" si="153"/>
        <v>1960476165.1409183</v>
      </c>
      <c r="AI181" s="13">
        <f t="shared" si="113"/>
        <v>43006.315293184307</v>
      </c>
      <c r="AJ181">
        <f t="shared" si="136"/>
        <v>1960476405.399663</v>
      </c>
      <c r="AK181" s="13">
        <f t="shared" si="114"/>
        <v>1960477212.1249621</v>
      </c>
      <c r="AL181" s="37">
        <f t="shared" si="137"/>
        <v>628.20614018249455</v>
      </c>
      <c r="AM181" s="13">
        <f t="shared" si="115"/>
        <v>29943.818934798834</v>
      </c>
      <c r="AN181">
        <f t="shared" si="138"/>
        <v>795.49004484617512</v>
      </c>
      <c r="AO181" s="13">
        <f t="shared" si="116"/>
        <v>2813.5073827337451</v>
      </c>
      <c r="AP181" s="13">
        <f t="shared" si="154"/>
        <v>628.41966277274457</v>
      </c>
      <c r="AQ181" s="13">
        <f t="shared" si="117"/>
        <v>43006.315293184307</v>
      </c>
      <c r="AR181" s="13">
        <f t="shared" si="139"/>
        <v>868.67840742740555</v>
      </c>
      <c r="AS181" s="38">
        <f t="shared" si="118"/>
        <v>2813.5073827337451</v>
      </c>
      <c r="AT181" s="37">
        <f t="shared" si="140"/>
        <v>391099977.39375615</v>
      </c>
      <c r="AU181" s="13">
        <f t="shared" si="119"/>
        <v>9981.2729782662791</v>
      </c>
      <c r="AV181">
        <f t="shared" si="141"/>
        <v>391100033.15505773</v>
      </c>
      <c r="AW181" s="13">
        <f t="shared" si="120"/>
        <v>391100380.74850065</v>
      </c>
      <c r="AX181" s="13">
        <f t="shared" si="155"/>
        <v>391099977.80348873</v>
      </c>
      <c r="AY181" s="13">
        <f t="shared" si="121"/>
        <v>43006.315293184307</v>
      </c>
      <c r="AZ181">
        <f t="shared" si="142"/>
        <v>391100218.06223339</v>
      </c>
      <c r="BA181" s="13">
        <f t="shared" si="122"/>
        <v>391100380.74850065</v>
      </c>
      <c r="BB181" s="37">
        <f t="shared" si="143"/>
        <v>112.48373176995881</v>
      </c>
      <c r="BC181" s="13">
        <f t="shared" si="123"/>
        <v>14971.909467399417</v>
      </c>
      <c r="BD181">
        <f t="shared" si="144"/>
        <v>196.12568410179912</v>
      </c>
      <c r="BE181" s="13">
        <f t="shared" si="124"/>
        <v>503.35057957927143</v>
      </c>
      <c r="BF181" s="13">
        <f t="shared" si="156"/>
        <v>112.84441182105685</v>
      </c>
      <c r="BG181" s="13">
        <f t="shared" si="125"/>
        <v>43006.315293184307</v>
      </c>
      <c r="BH181">
        <f t="shared" si="145"/>
        <v>353.10315647571781</v>
      </c>
      <c r="BI181" s="13">
        <f t="shared" si="126"/>
        <v>503.35057957927143</v>
      </c>
      <c r="BJ181" s="37">
        <f t="shared" si="146"/>
        <v>1.4141891326346072</v>
      </c>
      <c r="BK181" s="13">
        <f t="shared" si="127"/>
        <v>14971.909467399417</v>
      </c>
      <c r="BL181">
        <f t="shared" si="147"/>
        <v>85.056141464474919</v>
      </c>
      <c r="BM181" s="13">
        <f t="shared" si="128"/>
        <v>5.6772349545232395</v>
      </c>
      <c r="BN181" s="13">
        <f t="shared" si="157"/>
        <v>1.7748691837326502</v>
      </c>
      <c r="BO181" s="13">
        <f t="shared" si="129"/>
        <v>43006.315293184307</v>
      </c>
      <c r="BP181">
        <f t="shared" si="148"/>
        <v>242.03361383839359</v>
      </c>
      <c r="BQ181" s="13">
        <f t="shared" si="130"/>
        <v>5.6772349545232395</v>
      </c>
      <c r="BR181" s="37">
        <f t="shared" si="149"/>
        <v>185.3773921199064</v>
      </c>
      <c r="BS181" s="13">
        <f t="shared" si="131"/>
        <v>14971.909467399417</v>
      </c>
      <c r="BT181">
        <f t="shared" si="150"/>
        <v>269.01934445174675</v>
      </c>
      <c r="BU181" s="13">
        <f t="shared" si="132"/>
        <v>829.96785815000442</v>
      </c>
      <c r="BV181" s="13">
        <f t="shared" si="158"/>
        <v>185.73807217100443</v>
      </c>
      <c r="BW181" s="13">
        <f t="shared" si="133"/>
        <v>43006.315293184307</v>
      </c>
      <c r="BX181">
        <f t="shared" si="151"/>
        <v>425.99681682566541</v>
      </c>
      <c r="BY181" s="13">
        <f t="shared" si="134"/>
        <v>829.96785815000442</v>
      </c>
    </row>
    <row r="182" spans="29:77" x14ac:dyDescent="0.2">
      <c r="AC182">
        <v>180</v>
      </c>
      <c r="AD182" s="37">
        <f t="shared" si="135"/>
        <v>1960476164.8783431</v>
      </c>
      <c r="AE182" s="13">
        <f t="shared" si="111"/>
        <v>24953.182445665698</v>
      </c>
      <c r="AF182">
        <f t="shared" si="152"/>
        <v>1960476303.5071344</v>
      </c>
      <c r="AG182" s="13">
        <f t="shared" si="112"/>
        <v>1960477212.1249621</v>
      </c>
      <c r="AH182" s="13">
        <f t="shared" si="153"/>
        <v>1960476165.1409183</v>
      </c>
      <c r="AI182" s="13">
        <f t="shared" si="113"/>
        <v>43006.315293184307</v>
      </c>
      <c r="AJ182">
        <f t="shared" si="136"/>
        <v>1960476404.0648921</v>
      </c>
      <c r="AK182" s="13">
        <f t="shared" si="114"/>
        <v>1960477212.1249621</v>
      </c>
      <c r="AL182" s="37">
        <f t="shared" si="137"/>
        <v>628.20614018249455</v>
      </c>
      <c r="AM182" s="13">
        <f t="shared" si="115"/>
        <v>29943.818934798834</v>
      </c>
      <c r="AN182">
        <f t="shared" si="138"/>
        <v>794.56068982026591</v>
      </c>
      <c r="AO182" s="13">
        <f t="shared" si="116"/>
        <v>2813.5073827337451</v>
      </c>
      <c r="AP182" s="13">
        <f t="shared" si="154"/>
        <v>628.41966277274457</v>
      </c>
      <c r="AQ182" s="13">
        <f t="shared" si="117"/>
        <v>43006.315293184307</v>
      </c>
      <c r="AR182" s="13">
        <f t="shared" si="139"/>
        <v>867.34363662376848</v>
      </c>
      <c r="AS182" s="38">
        <f t="shared" si="118"/>
        <v>2813.5073827337451</v>
      </c>
      <c r="AT182" s="37">
        <f t="shared" si="140"/>
        <v>391099977.39375615</v>
      </c>
      <c r="AU182" s="13">
        <f t="shared" si="119"/>
        <v>9981.2729782662791</v>
      </c>
      <c r="AV182">
        <f t="shared" si="141"/>
        <v>391100032.84527272</v>
      </c>
      <c r="AW182" s="13">
        <f t="shared" si="120"/>
        <v>391100380.74850065</v>
      </c>
      <c r="AX182" s="13">
        <f t="shared" si="155"/>
        <v>391099977.80348873</v>
      </c>
      <c r="AY182" s="13">
        <f t="shared" si="121"/>
        <v>43006.315293184307</v>
      </c>
      <c r="AZ182">
        <f t="shared" si="142"/>
        <v>391100216.72746259</v>
      </c>
      <c r="BA182" s="13">
        <f t="shared" si="122"/>
        <v>391100380.74850065</v>
      </c>
      <c r="BB182" s="37">
        <f t="shared" si="143"/>
        <v>112.48373176995881</v>
      </c>
      <c r="BC182" s="13">
        <f t="shared" si="123"/>
        <v>14971.909467399417</v>
      </c>
      <c r="BD182">
        <f t="shared" si="144"/>
        <v>195.66100658884446</v>
      </c>
      <c r="BE182" s="13">
        <f t="shared" si="124"/>
        <v>503.35057957927143</v>
      </c>
      <c r="BF182" s="13">
        <f t="shared" si="156"/>
        <v>112.84441182105685</v>
      </c>
      <c r="BG182" s="13">
        <f t="shared" si="125"/>
        <v>43006.315293184307</v>
      </c>
      <c r="BH182">
        <f t="shared" si="145"/>
        <v>351.7683856720808</v>
      </c>
      <c r="BI182" s="13">
        <f t="shared" si="126"/>
        <v>503.35057957927143</v>
      </c>
      <c r="BJ182" s="37">
        <f t="shared" si="146"/>
        <v>1.4141891326346072</v>
      </c>
      <c r="BK182" s="13">
        <f t="shared" si="127"/>
        <v>14971.909467399417</v>
      </c>
      <c r="BL182">
        <f t="shared" si="147"/>
        <v>84.591463951520254</v>
      </c>
      <c r="BM182" s="13">
        <f t="shared" si="128"/>
        <v>5.6772349545232395</v>
      </c>
      <c r="BN182" s="13">
        <f t="shared" si="157"/>
        <v>1.7748691837326502</v>
      </c>
      <c r="BO182" s="13">
        <f t="shared" si="129"/>
        <v>43006.315293184307</v>
      </c>
      <c r="BP182">
        <f t="shared" si="148"/>
        <v>240.69884303475658</v>
      </c>
      <c r="BQ182" s="13">
        <f t="shared" si="130"/>
        <v>5.6772349545232395</v>
      </c>
      <c r="BR182" s="37">
        <f t="shared" si="149"/>
        <v>185.3773921199064</v>
      </c>
      <c r="BS182" s="13">
        <f t="shared" si="131"/>
        <v>14971.909467399417</v>
      </c>
      <c r="BT182">
        <f t="shared" si="150"/>
        <v>268.55466693879202</v>
      </c>
      <c r="BU182" s="13">
        <f t="shared" si="132"/>
        <v>829.96785815000442</v>
      </c>
      <c r="BV182" s="13">
        <f t="shared" si="158"/>
        <v>185.73807217100443</v>
      </c>
      <c r="BW182" s="13">
        <f t="shared" si="133"/>
        <v>43006.315293184307</v>
      </c>
      <c r="BX182">
        <f t="shared" si="151"/>
        <v>424.66204602202833</v>
      </c>
      <c r="BY182" s="13">
        <f t="shared" si="134"/>
        <v>829.96785815000442</v>
      </c>
    </row>
    <row r="183" spans="29:77" x14ac:dyDescent="0.2">
      <c r="AC183">
        <v>181</v>
      </c>
      <c r="AD183" s="37">
        <f t="shared" si="135"/>
        <v>1960476164.8783431</v>
      </c>
      <c r="AE183" s="13">
        <f t="shared" si="111"/>
        <v>24953.182445665698</v>
      </c>
      <c r="AF183">
        <f t="shared" si="152"/>
        <v>1960476302.7412295</v>
      </c>
      <c r="AG183" s="13">
        <f t="shared" si="112"/>
        <v>1960477212.1249621</v>
      </c>
      <c r="AH183" s="13">
        <f t="shared" si="153"/>
        <v>1960476165.1409183</v>
      </c>
      <c r="AI183" s="13">
        <f t="shared" si="113"/>
        <v>43006.315293184307</v>
      </c>
      <c r="AJ183">
        <f t="shared" si="136"/>
        <v>1960476402.7448702</v>
      </c>
      <c r="AK183" s="13">
        <f t="shared" si="114"/>
        <v>1960477212.1249621</v>
      </c>
      <c r="AL183" s="37">
        <f t="shared" si="137"/>
        <v>628.20614018249455</v>
      </c>
      <c r="AM183" s="13">
        <f t="shared" si="115"/>
        <v>29943.818934798834</v>
      </c>
      <c r="AN183">
        <f t="shared" si="138"/>
        <v>793.64160391066491</v>
      </c>
      <c r="AO183" s="13">
        <f t="shared" si="116"/>
        <v>2813.5073827337451</v>
      </c>
      <c r="AP183" s="13">
        <f t="shared" si="154"/>
        <v>628.41966277274457</v>
      </c>
      <c r="AQ183" s="13">
        <f t="shared" si="117"/>
        <v>43006.315293184307</v>
      </c>
      <c r="AR183" s="13">
        <f t="shared" si="139"/>
        <v>866.02361466879051</v>
      </c>
      <c r="AS183" s="38">
        <f t="shared" si="118"/>
        <v>2813.5073827337451</v>
      </c>
      <c r="AT183" s="37">
        <f t="shared" si="140"/>
        <v>391099977.39375615</v>
      </c>
      <c r="AU183" s="13">
        <f t="shared" si="119"/>
        <v>9981.2729782662791</v>
      </c>
      <c r="AV183">
        <f t="shared" si="141"/>
        <v>391100032.53891075</v>
      </c>
      <c r="AW183" s="13">
        <f t="shared" si="120"/>
        <v>391100380.74850065</v>
      </c>
      <c r="AX183" s="13">
        <f t="shared" si="155"/>
        <v>391099977.80348873</v>
      </c>
      <c r="AY183" s="13">
        <f t="shared" si="121"/>
        <v>43006.315293184307</v>
      </c>
      <c r="AZ183">
        <f t="shared" si="142"/>
        <v>391100215.4074406</v>
      </c>
      <c r="BA183" s="13">
        <f t="shared" si="122"/>
        <v>391100380.74850065</v>
      </c>
      <c r="BB183" s="37">
        <f t="shared" si="143"/>
        <v>112.48373176995881</v>
      </c>
      <c r="BC183" s="13">
        <f t="shared" si="123"/>
        <v>14971.909467399417</v>
      </c>
      <c r="BD183">
        <f t="shared" si="144"/>
        <v>195.20146363404399</v>
      </c>
      <c r="BE183" s="13">
        <f t="shared" si="124"/>
        <v>503.35057957927143</v>
      </c>
      <c r="BF183" s="13">
        <f t="shared" si="156"/>
        <v>112.84441182105685</v>
      </c>
      <c r="BG183" s="13">
        <f t="shared" si="125"/>
        <v>43006.315293184307</v>
      </c>
      <c r="BH183">
        <f t="shared" si="145"/>
        <v>350.44836371710272</v>
      </c>
      <c r="BI183" s="13">
        <f t="shared" si="126"/>
        <v>503.35057957927143</v>
      </c>
      <c r="BJ183" s="37">
        <f t="shared" si="146"/>
        <v>1.4141891326346072</v>
      </c>
      <c r="BK183" s="13">
        <f t="shared" si="127"/>
        <v>14971.909467399417</v>
      </c>
      <c r="BL183">
        <f t="shared" si="147"/>
        <v>84.131920996719785</v>
      </c>
      <c r="BM183" s="13">
        <f t="shared" si="128"/>
        <v>5.6772349545232395</v>
      </c>
      <c r="BN183" s="13">
        <f t="shared" si="157"/>
        <v>1.7748691837326502</v>
      </c>
      <c r="BO183" s="13">
        <f t="shared" si="129"/>
        <v>43006.315293184307</v>
      </c>
      <c r="BP183">
        <f t="shared" si="148"/>
        <v>239.37882107977853</v>
      </c>
      <c r="BQ183" s="13">
        <f t="shared" si="130"/>
        <v>5.6772349545232395</v>
      </c>
      <c r="BR183" s="37">
        <f t="shared" si="149"/>
        <v>185.3773921199064</v>
      </c>
      <c r="BS183" s="13">
        <f t="shared" si="131"/>
        <v>14971.909467399417</v>
      </c>
      <c r="BT183">
        <f t="shared" si="150"/>
        <v>268.09512398399158</v>
      </c>
      <c r="BU183" s="13">
        <f t="shared" si="132"/>
        <v>829.96785815000442</v>
      </c>
      <c r="BV183" s="13">
        <f t="shared" si="158"/>
        <v>185.73807217100443</v>
      </c>
      <c r="BW183" s="13">
        <f t="shared" si="133"/>
        <v>43006.315293184307</v>
      </c>
      <c r="BX183">
        <f t="shared" si="151"/>
        <v>423.34202406705032</v>
      </c>
      <c r="BY183" s="13">
        <f t="shared" si="134"/>
        <v>829.96785815000442</v>
      </c>
    </row>
    <row r="184" spans="29:77" x14ac:dyDescent="0.2">
      <c r="AC184">
        <v>182</v>
      </c>
      <c r="AD184" s="37">
        <f t="shared" si="135"/>
        <v>1960476164.8783431</v>
      </c>
      <c r="AE184" s="13">
        <f t="shared" si="111"/>
        <v>24953.182445665698</v>
      </c>
      <c r="AF184">
        <f t="shared" si="152"/>
        <v>1960476301.983741</v>
      </c>
      <c r="AG184" s="13">
        <f t="shared" si="112"/>
        <v>1960477212.1249621</v>
      </c>
      <c r="AH184" s="13">
        <f t="shared" si="153"/>
        <v>1960476165.1409183</v>
      </c>
      <c r="AI184" s="13">
        <f t="shared" si="113"/>
        <v>43006.315293184307</v>
      </c>
      <c r="AJ184">
        <f t="shared" si="136"/>
        <v>1960476401.4393539</v>
      </c>
      <c r="AK184" s="13">
        <f t="shared" si="114"/>
        <v>1960477212.1249621</v>
      </c>
      <c r="AL184" s="37">
        <f t="shared" si="137"/>
        <v>628.20614018249455</v>
      </c>
      <c r="AM184" s="13">
        <f t="shared" si="115"/>
        <v>29943.818934798834</v>
      </c>
      <c r="AN184">
        <f t="shared" si="138"/>
        <v>792.73261784622446</v>
      </c>
      <c r="AO184" s="13">
        <f t="shared" si="116"/>
        <v>2813.5073827337451</v>
      </c>
      <c r="AP184" s="13">
        <f t="shared" si="154"/>
        <v>628.41966277274457</v>
      </c>
      <c r="AQ184" s="13">
        <f t="shared" si="117"/>
        <v>43006.315293184307</v>
      </c>
      <c r="AR184" s="13">
        <f t="shared" si="139"/>
        <v>864.71809844958148</v>
      </c>
      <c r="AS184" s="38">
        <f t="shared" si="118"/>
        <v>2813.5073827337451</v>
      </c>
      <c r="AT184" s="37">
        <f t="shared" si="140"/>
        <v>391099977.39375615</v>
      </c>
      <c r="AU184" s="13">
        <f t="shared" si="119"/>
        <v>9981.2729782662791</v>
      </c>
      <c r="AV184">
        <f t="shared" si="141"/>
        <v>391100032.23591536</v>
      </c>
      <c r="AW184" s="13">
        <f t="shared" si="120"/>
        <v>391100380.74850065</v>
      </c>
      <c r="AX184" s="13">
        <f t="shared" si="155"/>
        <v>391099977.80348873</v>
      </c>
      <c r="AY184" s="13">
        <f t="shared" si="121"/>
        <v>43006.315293184307</v>
      </c>
      <c r="AZ184">
        <f t="shared" si="142"/>
        <v>391100214.10192442</v>
      </c>
      <c r="BA184" s="13">
        <f t="shared" si="122"/>
        <v>391100380.74850065</v>
      </c>
      <c r="BB184" s="37">
        <f t="shared" si="143"/>
        <v>112.48373176995881</v>
      </c>
      <c r="BC184" s="13">
        <f t="shared" si="123"/>
        <v>14971.909467399417</v>
      </c>
      <c r="BD184">
        <f t="shared" si="144"/>
        <v>194.74697060182373</v>
      </c>
      <c r="BE184" s="13">
        <f t="shared" si="124"/>
        <v>503.35057957927143</v>
      </c>
      <c r="BF184" s="13">
        <f t="shared" si="156"/>
        <v>112.84441182105685</v>
      </c>
      <c r="BG184" s="13">
        <f t="shared" si="125"/>
        <v>43006.315293184307</v>
      </c>
      <c r="BH184">
        <f t="shared" si="145"/>
        <v>349.14284749789368</v>
      </c>
      <c r="BI184" s="13">
        <f t="shared" si="126"/>
        <v>503.35057957927143</v>
      </c>
      <c r="BJ184" s="37">
        <f t="shared" si="146"/>
        <v>1.4141891326346072</v>
      </c>
      <c r="BK184" s="13">
        <f t="shared" si="127"/>
        <v>14971.909467399417</v>
      </c>
      <c r="BL184">
        <f t="shared" si="147"/>
        <v>83.677427964499529</v>
      </c>
      <c r="BM184" s="13">
        <f t="shared" si="128"/>
        <v>5.6772349545232395</v>
      </c>
      <c r="BN184" s="13">
        <f t="shared" si="157"/>
        <v>1.7748691837326502</v>
      </c>
      <c r="BO184" s="13">
        <f t="shared" si="129"/>
        <v>43006.315293184307</v>
      </c>
      <c r="BP184">
        <f t="shared" si="148"/>
        <v>238.07330486056949</v>
      </c>
      <c r="BQ184" s="13">
        <f t="shared" si="130"/>
        <v>5.6772349545232395</v>
      </c>
      <c r="BR184" s="37">
        <f t="shared" si="149"/>
        <v>185.3773921199064</v>
      </c>
      <c r="BS184" s="13">
        <f t="shared" si="131"/>
        <v>14971.909467399417</v>
      </c>
      <c r="BT184">
        <f t="shared" si="150"/>
        <v>267.6406309517713</v>
      </c>
      <c r="BU184" s="13">
        <f t="shared" si="132"/>
        <v>829.96785815000442</v>
      </c>
      <c r="BV184" s="13">
        <f t="shared" si="158"/>
        <v>185.73807217100443</v>
      </c>
      <c r="BW184" s="13">
        <f t="shared" si="133"/>
        <v>43006.315293184307</v>
      </c>
      <c r="BX184">
        <f t="shared" si="151"/>
        <v>422.03650784784128</v>
      </c>
      <c r="BY184" s="13">
        <f t="shared" si="134"/>
        <v>829.96785815000442</v>
      </c>
    </row>
    <row r="185" spans="29:77" x14ac:dyDescent="0.2">
      <c r="AC185">
        <v>183</v>
      </c>
      <c r="AD185" s="37">
        <f t="shared" si="135"/>
        <v>1960476164.8783431</v>
      </c>
      <c r="AE185" s="13">
        <f t="shared" si="111"/>
        <v>24953.182445665698</v>
      </c>
      <c r="AF185">
        <f t="shared" si="152"/>
        <v>1960476301.2345314</v>
      </c>
      <c r="AG185" s="13">
        <f t="shared" si="112"/>
        <v>1960477212.1249621</v>
      </c>
      <c r="AH185" s="13">
        <f t="shared" si="153"/>
        <v>1960476165.1409183</v>
      </c>
      <c r="AI185" s="13">
        <f t="shared" si="113"/>
        <v>43006.315293184307</v>
      </c>
      <c r="AJ185">
        <f t="shared" si="136"/>
        <v>1960476400.1481056</v>
      </c>
      <c r="AK185" s="13">
        <f t="shared" si="114"/>
        <v>1960477212.1249621</v>
      </c>
      <c r="AL185" s="37">
        <f t="shared" si="137"/>
        <v>628.20614018249455</v>
      </c>
      <c r="AM185" s="13">
        <f t="shared" si="115"/>
        <v>29943.818934798834</v>
      </c>
      <c r="AN185">
        <f t="shared" si="138"/>
        <v>791.83356605571225</v>
      </c>
      <c r="AO185" s="13">
        <f t="shared" si="116"/>
        <v>2813.5073827337451</v>
      </c>
      <c r="AP185" s="13">
        <f t="shared" si="154"/>
        <v>628.41966277274457</v>
      </c>
      <c r="AQ185" s="13">
        <f t="shared" si="117"/>
        <v>43006.315293184307</v>
      </c>
      <c r="AR185" s="13">
        <f t="shared" si="139"/>
        <v>863.42685016719429</v>
      </c>
      <c r="AS185" s="38">
        <f t="shared" si="118"/>
        <v>2813.5073827337451</v>
      </c>
      <c r="AT185" s="37">
        <f t="shared" si="140"/>
        <v>391099977.39375615</v>
      </c>
      <c r="AU185" s="13">
        <f t="shared" si="119"/>
        <v>9981.2729782662791</v>
      </c>
      <c r="AV185">
        <f t="shared" si="141"/>
        <v>391100031.93623143</v>
      </c>
      <c r="AW185" s="13">
        <f t="shared" si="120"/>
        <v>391100380.74850065</v>
      </c>
      <c r="AX185" s="13">
        <f t="shared" si="155"/>
        <v>391099977.80348873</v>
      </c>
      <c r="AY185" s="13">
        <f t="shared" si="121"/>
        <v>43006.315293184307</v>
      </c>
      <c r="AZ185">
        <f t="shared" si="142"/>
        <v>391100212.8106761</v>
      </c>
      <c r="BA185" s="13">
        <f t="shared" si="122"/>
        <v>391100380.74850065</v>
      </c>
      <c r="BB185" s="37">
        <f t="shared" si="143"/>
        <v>112.48373176995881</v>
      </c>
      <c r="BC185" s="13">
        <f t="shared" si="123"/>
        <v>14971.909467399417</v>
      </c>
      <c r="BD185">
        <f t="shared" si="144"/>
        <v>194.29744470656766</v>
      </c>
      <c r="BE185" s="13">
        <f t="shared" si="124"/>
        <v>503.35057957927143</v>
      </c>
      <c r="BF185" s="13">
        <f t="shared" si="156"/>
        <v>112.84441182105685</v>
      </c>
      <c r="BG185" s="13">
        <f t="shared" si="125"/>
        <v>43006.315293184307</v>
      </c>
      <c r="BH185">
        <f t="shared" si="145"/>
        <v>347.85159921550661</v>
      </c>
      <c r="BI185" s="13">
        <f t="shared" si="126"/>
        <v>503.35057957927143</v>
      </c>
      <c r="BJ185" s="37">
        <f t="shared" si="146"/>
        <v>1.4141891326346072</v>
      </c>
      <c r="BK185" s="13">
        <f t="shared" si="127"/>
        <v>14971.909467399417</v>
      </c>
      <c r="BL185">
        <f t="shared" si="147"/>
        <v>83.227902069243441</v>
      </c>
      <c r="BM185" s="13">
        <f t="shared" si="128"/>
        <v>5.6772349545232395</v>
      </c>
      <c r="BN185" s="13">
        <f t="shared" si="157"/>
        <v>1.7748691837326502</v>
      </c>
      <c r="BO185" s="13">
        <f t="shared" si="129"/>
        <v>43006.315293184307</v>
      </c>
      <c r="BP185">
        <f t="shared" si="148"/>
        <v>236.78205657818242</v>
      </c>
      <c r="BQ185" s="13">
        <f t="shared" si="130"/>
        <v>5.6772349545232395</v>
      </c>
      <c r="BR185" s="37">
        <f t="shared" si="149"/>
        <v>185.3773921199064</v>
      </c>
      <c r="BS185" s="13">
        <f t="shared" si="131"/>
        <v>14971.909467399417</v>
      </c>
      <c r="BT185">
        <f t="shared" si="150"/>
        <v>267.19110505651526</v>
      </c>
      <c r="BU185" s="13">
        <f t="shared" si="132"/>
        <v>829.96785815000442</v>
      </c>
      <c r="BV185" s="13">
        <f t="shared" si="158"/>
        <v>185.73807217100443</v>
      </c>
      <c r="BW185" s="13">
        <f t="shared" si="133"/>
        <v>43006.315293184307</v>
      </c>
      <c r="BX185">
        <f t="shared" si="151"/>
        <v>420.74525956545421</v>
      </c>
      <c r="BY185" s="13">
        <f t="shared" si="134"/>
        <v>829.96785815000442</v>
      </c>
    </row>
    <row r="186" spans="29:77" x14ac:dyDescent="0.2">
      <c r="AC186">
        <v>184</v>
      </c>
      <c r="AD186" s="37">
        <f t="shared" si="135"/>
        <v>1960476164.8783431</v>
      </c>
      <c r="AE186" s="13">
        <f t="shared" si="111"/>
        <v>24953.182445665698</v>
      </c>
      <c r="AF186">
        <f t="shared" si="152"/>
        <v>1960476300.4934652</v>
      </c>
      <c r="AG186" s="13">
        <f t="shared" si="112"/>
        <v>1960477212.1249621</v>
      </c>
      <c r="AH186" s="13">
        <f t="shared" si="153"/>
        <v>1960476165.1409183</v>
      </c>
      <c r="AI186" s="13">
        <f t="shared" si="113"/>
        <v>43006.315293184307</v>
      </c>
      <c r="AJ186">
        <f t="shared" si="136"/>
        <v>1960476398.8708928</v>
      </c>
      <c r="AK186" s="13">
        <f t="shared" si="114"/>
        <v>1960477212.1249621</v>
      </c>
      <c r="AL186" s="37">
        <f t="shared" si="137"/>
        <v>628.20614018249455</v>
      </c>
      <c r="AM186" s="13">
        <f t="shared" si="115"/>
        <v>29943.818934798834</v>
      </c>
      <c r="AN186">
        <f t="shared" si="138"/>
        <v>790.94428656727086</v>
      </c>
      <c r="AO186" s="13">
        <f t="shared" si="116"/>
        <v>2813.5073827337451</v>
      </c>
      <c r="AP186" s="13">
        <f t="shared" si="154"/>
        <v>628.41966277274457</v>
      </c>
      <c r="AQ186" s="13">
        <f t="shared" si="117"/>
        <v>43006.315293184307</v>
      </c>
      <c r="AR186" s="13">
        <f t="shared" si="139"/>
        <v>862.14963719222453</v>
      </c>
      <c r="AS186" s="38">
        <f t="shared" si="118"/>
        <v>2813.5073827337451</v>
      </c>
      <c r="AT186" s="37">
        <f t="shared" si="140"/>
        <v>391099977.39375615</v>
      </c>
      <c r="AU186" s="13">
        <f t="shared" si="119"/>
        <v>9981.2729782662791</v>
      </c>
      <c r="AV186">
        <f t="shared" si="141"/>
        <v>391100031.63980496</v>
      </c>
      <c r="AW186" s="13">
        <f t="shared" si="120"/>
        <v>391100380.74850065</v>
      </c>
      <c r="AX186" s="13">
        <f t="shared" si="155"/>
        <v>391099977.80348873</v>
      </c>
      <c r="AY186" s="13">
        <f t="shared" si="121"/>
        <v>43006.315293184307</v>
      </c>
      <c r="AZ186">
        <f t="shared" si="142"/>
        <v>391100211.53346318</v>
      </c>
      <c r="BA186" s="13">
        <f t="shared" si="122"/>
        <v>391100380.74850065</v>
      </c>
      <c r="BB186" s="37">
        <f t="shared" si="143"/>
        <v>112.48373176995881</v>
      </c>
      <c r="BC186" s="13">
        <f t="shared" si="123"/>
        <v>14971.909467399417</v>
      </c>
      <c r="BD186">
        <f t="shared" si="144"/>
        <v>193.85280496234694</v>
      </c>
      <c r="BE186" s="13">
        <f t="shared" si="124"/>
        <v>503.35057957927143</v>
      </c>
      <c r="BF186" s="13">
        <f t="shared" si="156"/>
        <v>112.84441182105685</v>
      </c>
      <c r="BG186" s="13">
        <f t="shared" si="125"/>
        <v>43006.315293184307</v>
      </c>
      <c r="BH186">
        <f t="shared" si="145"/>
        <v>346.5743862405368</v>
      </c>
      <c r="BI186" s="13">
        <f t="shared" si="126"/>
        <v>503.35057957927143</v>
      </c>
      <c r="BJ186" s="37">
        <f t="shared" si="146"/>
        <v>1.4141891326346072</v>
      </c>
      <c r="BK186" s="13">
        <f t="shared" si="127"/>
        <v>14971.909467399417</v>
      </c>
      <c r="BL186">
        <f t="shared" si="147"/>
        <v>82.783262325022733</v>
      </c>
      <c r="BM186" s="13">
        <f t="shared" si="128"/>
        <v>5.6772349545232395</v>
      </c>
      <c r="BN186" s="13">
        <f t="shared" si="157"/>
        <v>1.7748691837326502</v>
      </c>
      <c r="BO186" s="13">
        <f t="shared" si="129"/>
        <v>43006.315293184307</v>
      </c>
      <c r="BP186">
        <f t="shared" si="148"/>
        <v>235.50484360321258</v>
      </c>
      <c r="BQ186" s="13">
        <f t="shared" si="130"/>
        <v>5.6772349545232395</v>
      </c>
      <c r="BR186" s="37">
        <f t="shared" si="149"/>
        <v>185.3773921199064</v>
      </c>
      <c r="BS186" s="13">
        <f t="shared" si="131"/>
        <v>14971.909467399417</v>
      </c>
      <c r="BT186">
        <f t="shared" si="150"/>
        <v>266.7464653122945</v>
      </c>
      <c r="BU186" s="13">
        <f t="shared" si="132"/>
        <v>829.96785815000442</v>
      </c>
      <c r="BV186" s="13">
        <f t="shared" si="158"/>
        <v>185.73807217100443</v>
      </c>
      <c r="BW186" s="13">
        <f t="shared" si="133"/>
        <v>43006.315293184307</v>
      </c>
      <c r="BX186">
        <f t="shared" si="151"/>
        <v>419.46804659048439</v>
      </c>
      <c r="BY186" s="13">
        <f t="shared" si="134"/>
        <v>829.96785815000442</v>
      </c>
    </row>
    <row r="187" spans="29:77" x14ac:dyDescent="0.2">
      <c r="AC187">
        <v>185</v>
      </c>
      <c r="AD187" s="37">
        <f t="shared" si="135"/>
        <v>1960476164.8783431</v>
      </c>
      <c r="AE187" s="13">
        <f t="shared" si="111"/>
        <v>24953.182445665698</v>
      </c>
      <c r="AF187">
        <f t="shared" si="152"/>
        <v>1960476299.7604103</v>
      </c>
      <c r="AG187" s="13">
        <f t="shared" si="112"/>
        <v>1960477212.1249621</v>
      </c>
      <c r="AH187" s="13">
        <f t="shared" si="153"/>
        <v>1960476165.1409183</v>
      </c>
      <c r="AI187" s="13">
        <f t="shared" si="113"/>
        <v>43006.315293184307</v>
      </c>
      <c r="AJ187">
        <f t="shared" si="136"/>
        <v>1960476397.6074874</v>
      </c>
      <c r="AK187" s="13">
        <f t="shared" si="114"/>
        <v>1960477212.1249621</v>
      </c>
      <c r="AL187" s="37">
        <f t="shared" si="137"/>
        <v>628.20614018249455</v>
      </c>
      <c r="AM187" s="13">
        <f t="shared" si="115"/>
        <v>29943.818934798834</v>
      </c>
      <c r="AN187">
        <f t="shared" si="138"/>
        <v>790.0646209111369</v>
      </c>
      <c r="AO187" s="13">
        <f t="shared" si="116"/>
        <v>2813.5073827337451</v>
      </c>
      <c r="AP187" s="13">
        <f t="shared" si="154"/>
        <v>628.41966277274457</v>
      </c>
      <c r="AQ187" s="13">
        <f t="shared" si="117"/>
        <v>43006.315293184307</v>
      </c>
      <c r="AR187" s="13">
        <f t="shared" si="139"/>
        <v>860.88623192509215</v>
      </c>
      <c r="AS187" s="38">
        <f t="shared" si="118"/>
        <v>2813.5073827337451</v>
      </c>
      <c r="AT187" s="37">
        <f t="shared" si="140"/>
        <v>391099977.39375615</v>
      </c>
      <c r="AU187" s="13">
        <f t="shared" si="119"/>
        <v>9981.2729782662791</v>
      </c>
      <c r="AV187">
        <f t="shared" si="141"/>
        <v>391100031.34658307</v>
      </c>
      <c r="AW187" s="13">
        <f t="shared" si="120"/>
        <v>391100380.74850065</v>
      </c>
      <c r="AX187" s="13">
        <f t="shared" si="155"/>
        <v>391099977.80348873</v>
      </c>
      <c r="AY187" s="13">
        <f t="shared" si="121"/>
        <v>43006.315293184307</v>
      </c>
      <c r="AZ187">
        <f t="shared" si="142"/>
        <v>391100210.27005786</v>
      </c>
      <c r="BA187" s="13">
        <f t="shared" si="122"/>
        <v>391100380.74850065</v>
      </c>
      <c r="BB187" s="37">
        <f t="shared" si="143"/>
        <v>112.48373176995881</v>
      </c>
      <c r="BC187" s="13">
        <f t="shared" si="123"/>
        <v>14971.909467399417</v>
      </c>
      <c r="BD187">
        <f t="shared" si="144"/>
        <v>193.41297213427998</v>
      </c>
      <c r="BE187" s="13">
        <f t="shared" si="124"/>
        <v>503.35057957927143</v>
      </c>
      <c r="BF187" s="13">
        <f t="shared" si="156"/>
        <v>112.84441182105685</v>
      </c>
      <c r="BG187" s="13">
        <f t="shared" si="125"/>
        <v>43006.315293184307</v>
      </c>
      <c r="BH187">
        <f t="shared" si="145"/>
        <v>345.31098097340447</v>
      </c>
      <c r="BI187" s="13">
        <f t="shared" si="126"/>
        <v>503.35057957927143</v>
      </c>
      <c r="BJ187" s="37">
        <f t="shared" si="146"/>
        <v>1.4141891326346072</v>
      </c>
      <c r="BK187" s="13">
        <f t="shared" si="127"/>
        <v>14971.909467399417</v>
      </c>
      <c r="BL187">
        <f t="shared" si="147"/>
        <v>82.343429496955778</v>
      </c>
      <c r="BM187" s="13">
        <f t="shared" si="128"/>
        <v>5.6772349545232395</v>
      </c>
      <c r="BN187" s="13">
        <f t="shared" si="157"/>
        <v>1.7748691837326502</v>
      </c>
      <c r="BO187" s="13">
        <f t="shared" si="129"/>
        <v>43006.315293184307</v>
      </c>
      <c r="BP187">
        <f t="shared" si="148"/>
        <v>234.24143833608025</v>
      </c>
      <c r="BQ187" s="13">
        <f t="shared" si="130"/>
        <v>5.6772349545232395</v>
      </c>
      <c r="BR187" s="37">
        <f t="shared" si="149"/>
        <v>185.3773921199064</v>
      </c>
      <c r="BS187" s="13">
        <f t="shared" si="131"/>
        <v>14971.909467399417</v>
      </c>
      <c r="BT187">
        <f t="shared" si="150"/>
        <v>266.30663248422758</v>
      </c>
      <c r="BU187" s="13">
        <f t="shared" si="132"/>
        <v>829.96785815000442</v>
      </c>
      <c r="BV187" s="13">
        <f t="shared" si="158"/>
        <v>185.73807217100443</v>
      </c>
      <c r="BW187" s="13">
        <f t="shared" si="133"/>
        <v>43006.315293184307</v>
      </c>
      <c r="BX187">
        <f t="shared" si="151"/>
        <v>418.20464132335201</v>
      </c>
      <c r="BY187" s="13">
        <f t="shared" si="134"/>
        <v>829.96785815000442</v>
      </c>
    </row>
    <row r="188" spans="29:77" x14ac:dyDescent="0.2">
      <c r="AC188">
        <v>186</v>
      </c>
      <c r="AD188" s="37">
        <f t="shared" si="135"/>
        <v>1960476164.8783431</v>
      </c>
      <c r="AE188" s="13">
        <f t="shared" si="111"/>
        <v>24953.182445665698</v>
      </c>
      <c r="AF188">
        <f t="shared" si="152"/>
        <v>1960476299.035238</v>
      </c>
      <c r="AG188" s="13">
        <f t="shared" si="112"/>
        <v>1960477212.1249621</v>
      </c>
      <c r="AH188" s="13">
        <f t="shared" si="153"/>
        <v>1960476165.1409183</v>
      </c>
      <c r="AI188" s="13">
        <f t="shared" si="113"/>
        <v>43006.315293184307</v>
      </c>
      <c r="AJ188">
        <f t="shared" si="136"/>
        <v>1960476396.3576672</v>
      </c>
      <c r="AK188" s="13">
        <f t="shared" si="114"/>
        <v>1960477212.1249621</v>
      </c>
      <c r="AL188" s="37">
        <f t="shared" si="137"/>
        <v>628.20614018249455</v>
      </c>
      <c r="AM188" s="13">
        <f t="shared" si="115"/>
        <v>29943.818934798834</v>
      </c>
      <c r="AN188">
        <f t="shared" si="138"/>
        <v>789.1944140254991</v>
      </c>
      <c r="AO188" s="13">
        <f t="shared" si="116"/>
        <v>2813.5073827337451</v>
      </c>
      <c r="AP188" s="13">
        <f t="shared" si="154"/>
        <v>628.41966277274457</v>
      </c>
      <c r="AQ188" s="13">
        <f t="shared" si="117"/>
        <v>43006.315293184307</v>
      </c>
      <c r="AR188" s="13">
        <f t="shared" si="139"/>
        <v>859.63641166083221</v>
      </c>
      <c r="AS188" s="38">
        <f t="shared" si="118"/>
        <v>2813.5073827337451</v>
      </c>
      <c r="AT188" s="37">
        <f t="shared" si="140"/>
        <v>391099977.39375615</v>
      </c>
      <c r="AU188" s="13">
        <f t="shared" si="119"/>
        <v>9981.2729782662791</v>
      </c>
      <c r="AV188">
        <f t="shared" si="141"/>
        <v>391100031.05651408</v>
      </c>
      <c r="AW188" s="13">
        <f t="shared" si="120"/>
        <v>391100380.74850065</v>
      </c>
      <c r="AX188" s="13">
        <f t="shared" si="155"/>
        <v>391099977.80348873</v>
      </c>
      <c r="AY188" s="13">
        <f t="shared" si="121"/>
        <v>43006.315293184307</v>
      </c>
      <c r="AZ188">
        <f t="shared" si="142"/>
        <v>391100209.02023762</v>
      </c>
      <c r="BA188" s="13">
        <f t="shared" si="122"/>
        <v>391100380.74850065</v>
      </c>
      <c r="BB188" s="37">
        <f t="shared" si="143"/>
        <v>112.48373176995881</v>
      </c>
      <c r="BC188" s="13">
        <f t="shared" si="123"/>
        <v>14971.909467399417</v>
      </c>
      <c r="BD188">
        <f t="shared" si="144"/>
        <v>192.97786869146105</v>
      </c>
      <c r="BE188" s="13">
        <f t="shared" si="124"/>
        <v>503.35057957927143</v>
      </c>
      <c r="BF188" s="13">
        <f t="shared" si="156"/>
        <v>112.84441182105685</v>
      </c>
      <c r="BG188" s="13">
        <f t="shared" si="125"/>
        <v>43006.315293184307</v>
      </c>
      <c r="BH188">
        <f t="shared" si="145"/>
        <v>344.06116070914453</v>
      </c>
      <c r="BI188" s="13">
        <f t="shared" si="126"/>
        <v>503.35057957927143</v>
      </c>
      <c r="BJ188" s="37">
        <f t="shared" si="146"/>
        <v>1.4141891326346072</v>
      </c>
      <c r="BK188" s="13">
        <f t="shared" si="127"/>
        <v>14971.909467399417</v>
      </c>
      <c r="BL188">
        <f t="shared" si="147"/>
        <v>81.90832605413685</v>
      </c>
      <c r="BM188" s="13">
        <f t="shared" si="128"/>
        <v>5.6772349545232395</v>
      </c>
      <c r="BN188" s="13">
        <f t="shared" si="157"/>
        <v>1.7748691837326502</v>
      </c>
      <c r="BO188" s="13">
        <f t="shared" si="129"/>
        <v>43006.315293184307</v>
      </c>
      <c r="BP188">
        <f t="shared" si="148"/>
        <v>232.99161807182031</v>
      </c>
      <c r="BQ188" s="13">
        <f t="shared" si="130"/>
        <v>5.6772349545232395</v>
      </c>
      <c r="BR188" s="37">
        <f t="shared" si="149"/>
        <v>185.3773921199064</v>
      </c>
      <c r="BS188" s="13">
        <f t="shared" si="131"/>
        <v>14971.909467399417</v>
      </c>
      <c r="BT188">
        <f t="shared" si="150"/>
        <v>265.87152904140862</v>
      </c>
      <c r="BU188" s="13">
        <f t="shared" si="132"/>
        <v>829.96785815000442</v>
      </c>
      <c r="BV188" s="13">
        <f t="shared" si="158"/>
        <v>185.73807217100443</v>
      </c>
      <c r="BW188" s="13">
        <f t="shared" si="133"/>
        <v>43006.315293184307</v>
      </c>
      <c r="BX188">
        <f t="shared" si="151"/>
        <v>416.95482105909207</v>
      </c>
      <c r="BY188" s="13">
        <f t="shared" si="134"/>
        <v>829.96785815000442</v>
      </c>
    </row>
    <row r="189" spans="29:77" x14ac:dyDescent="0.2">
      <c r="AC189">
        <v>187</v>
      </c>
      <c r="AD189" s="37">
        <f t="shared" si="135"/>
        <v>1960476164.8783431</v>
      </c>
      <c r="AE189" s="13">
        <f t="shared" si="111"/>
        <v>24953.182445665698</v>
      </c>
      <c r="AF189">
        <f t="shared" si="152"/>
        <v>1960476298.3178215</v>
      </c>
      <c r="AG189" s="13">
        <f t="shared" si="112"/>
        <v>1960477212.1249621</v>
      </c>
      <c r="AH189" s="13">
        <f t="shared" si="153"/>
        <v>1960476165.1409183</v>
      </c>
      <c r="AI189" s="13">
        <f t="shared" si="113"/>
        <v>43006.315293184307</v>
      </c>
      <c r="AJ189">
        <f t="shared" si="136"/>
        <v>1960476395.1212139</v>
      </c>
      <c r="AK189" s="13">
        <f t="shared" si="114"/>
        <v>1960477212.1249621</v>
      </c>
      <c r="AL189" s="37">
        <f t="shared" si="137"/>
        <v>628.20614018249455</v>
      </c>
      <c r="AM189" s="13">
        <f t="shared" si="115"/>
        <v>29943.818934798834</v>
      </c>
      <c r="AN189">
        <f t="shared" si="138"/>
        <v>788.33351416537607</v>
      </c>
      <c r="AO189" s="13">
        <f t="shared" si="116"/>
        <v>2813.5073827337451</v>
      </c>
      <c r="AP189" s="13">
        <f t="shared" si="154"/>
        <v>628.41966277274457</v>
      </c>
      <c r="AQ189" s="13">
        <f t="shared" si="117"/>
        <v>43006.315293184307</v>
      </c>
      <c r="AR189" s="13">
        <f t="shared" si="139"/>
        <v>858.39995845822216</v>
      </c>
      <c r="AS189" s="38">
        <f t="shared" si="118"/>
        <v>2813.5073827337451</v>
      </c>
      <c r="AT189" s="37">
        <f t="shared" si="140"/>
        <v>391099977.39375615</v>
      </c>
      <c r="AU189" s="13">
        <f t="shared" si="119"/>
        <v>9981.2729782662791</v>
      </c>
      <c r="AV189">
        <f t="shared" si="141"/>
        <v>391100030.76954746</v>
      </c>
      <c r="AW189" s="13">
        <f t="shared" si="120"/>
        <v>391100380.74850065</v>
      </c>
      <c r="AX189" s="13">
        <f t="shared" si="155"/>
        <v>391099977.80348873</v>
      </c>
      <c r="AY189" s="13">
        <f t="shared" si="121"/>
        <v>43006.315293184307</v>
      </c>
      <c r="AZ189">
        <f t="shared" si="142"/>
        <v>391100207.78378439</v>
      </c>
      <c r="BA189" s="13">
        <f t="shared" si="122"/>
        <v>391100380.74850065</v>
      </c>
      <c r="BB189" s="37">
        <f t="shared" si="143"/>
        <v>112.48373176995881</v>
      </c>
      <c r="BC189" s="13">
        <f t="shared" si="123"/>
        <v>14971.909467399417</v>
      </c>
      <c r="BD189">
        <f t="shared" si="144"/>
        <v>192.54741876139954</v>
      </c>
      <c r="BE189" s="13">
        <f t="shared" si="124"/>
        <v>503.35057957927143</v>
      </c>
      <c r="BF189" s="13">
        <f t="shared" si="156"/>
        <v>112.84441182105685</v>
      </c>
      <c r="BG189" s="13">
        <f t="shared" si="125"/>
        <v>43006.315293184307</v>
      </c>
      <c r="BH189">
        <f t="shared" si="145"/>
        <v>342.82470750653442</v>
      </c>
      <c r="BI189" s="13">
        <f t="shared" si="126"/>
        <v>503.35057957927143</v>
      </c>
      <c r="BJ189" s="37">
        <f t="shared" si="146"/>
        <v>1.4141891326346072</v>
      </c>
      <c r="BK189" s="13">
        <f t="shared" si="127"/>
        <v>14971.909467399417</v>
      </c>
      <c r="BL189">
        <f t="shared" si="147"/>
        <v>81.477876124075337</v>
      </c>
      <c r="BM189" s="13">
        <f t="shared" si="128"/>
        <v>5.6772349545232395</v>
      </c>
      <c r="BN189" s="13">
        <f t="shared" si="157"/>
        <v>1.7748691837326502</v>
      </c>
      <c r="BO189" s="13">
        <f t="shared" si="129"/>
        <v>43006.315293184307</v>
      </c>
      <c r="BP189">
        <f t="shared" si="148"/>
        <v>231.75516486921023</v>
      </c>
      <c r="BQ189" s="13">
        <f t="shared" si="130"/>
        <v>5.6772349545232395</v>
      </c>
      <c r="BR189" s="37">
        <f t="shared" si="149"/>
        <v>185.3773921199064</v>
      </c>
      <c r="BS189" s="13">
        <f t="shared" si="131"/>
        <v>14971.909467399417</v>
      </c>
      <c r="BT189">
        <f t="shared" si="150"/>
        <v>265.44107911134711</v>
      </c>
      <c r="BU189" s="13">
        <f t="shared" si="132"/>
        <v>829.96785815000442</v>
      </c>
      <c r="BV189" s="13">
        <f t="shared" si="158"/>
        <v>185.73807217100443</v>
      </c>
      <c r="BW189" s="13">
        <f t="shared" si="133"/>
        <v>43006.315293184307</v>
      </c>
      <c r="BX189">
        <f t="shared" si="151"/>
        <v>415.71836785648202</v>
      </c>
      <c r="BY189" s="13">
        <f t="shared" si="134"/>
        <v>829.96785815000442</v>
      </c>
    </row>
    <row r="190" spans="29:77" x14ac:dyDescent="0.2">
      <c r="AC190">
        <v>188</v>
      </c>
      <c r="AD190" s="37">
        <f t="shared" si="135"/>
        <v>1960476164.8783431</v>
      </c>
      <c r="AE190" s="13">
        <f t="shared" si="111"/>
        <v>24953.182445665698</v>
      </c>
      <c r="AF190">
        <f t="shared" si="152"/>
        <v>1960476297.608037</v>
      </c>
      <c r="AG190" s="13">
        <f t="shared" si="112"/>
        <v>1960477212.1249621</v>
      </c>
      <c r="AH190" s="13">
        <f t="shared" si="153"/>
        <v>1960476165.1409183</v>
      </c>
      <c r="AI190" s="13">
        <f t="shared" si="113"/>
        <v>43006.315293184307</v>
      </c>
      <c r="AJ190">
        <f t="shared" si="136"/>
        <v>1960476393.8979144</v>
      </c>
      <c r="AK190" s="13">
        <f t="shared" si="114"/>
        <v>1960477212.1249621</v>
      </c>
      <c r="AL190" s="37">
        <f t="shared" si="137"/>
        <v>628.20614018249455</v>
      </c>
      <c r="AM190" s="13">
        <f t="shared" si="115"/>
        <v>29943.818934798834</v>
      </c>
      <c r="AN190">
        <f t="shared" si="138"/>
        <v>787.48177281440326</v>
      </c>
      <c r="AO190" s="13">
        <f t="shared" si="116"/>
        <v>2813.5073827337451</v>
      </c>
      <c r="AP190" s="13">
        <f t="shared" si="154"/>
        <v>628.41966277274457</v>
      </c>
      <c r="AQ190" s="13">
        <f t="shared" si="117"/>
        <v>43006.315293184307</v>
      </c>
      <c r="AR190" s="13">
        <f t="shared" si="139"/>
        <v>857.17665901308669</v>
      </c>
      <c r="AS190" s="38">
        <f t="shared" si="118"/>
        <v>2813.5073827337451</v>
      </c>
      <c r="AT190" s="37">
        <f t="shared" si="140"/>
        <v>391099977.39375615</v>
      </c>
      <c r="AU190" s="13">
        <f t="shared" si="119"/>
        <v>9981.2729782662791</v>
      </c>
      <c r="AV190">
        <f t="shared" si="141"/>
        <v>391100030.48563367</v>
      </c>
      <c r="AW190" s="13">
        <f t="shared" si="120"/>
        <v>391100380.74850065</v>
      </c>
      <c r="AX190" s="13">
        <f t="shared" si="155"/>
        <v>391099977.80348873</v>
      </c>
      <c r="AY190" s="13">
        <f t="shared" si="121"/>
        <v>43006.315293184307</v>
      </c>
      <c r="AZ190">
        <f t="shared" si="142"/>
        <v>391100206.56048495</v>
      </c>
      <c r="BA190" s="13">
        <f t="shared" si="122"/>
        <v>391100380.74850065</v>
      </c>
      <c r="BB190" s="37">
        <f t="shared" si="143"/>
        <v>112.48373176995881</v>
      </c>
      <c r="BC190" s="13">
        <f t="shared" si="123"/>
        <v>14971.909467399417</v>
      </c>
      <c r="BD190">
        <f t="shared" si="144"/>
        <v>192.12154808591316</v>
      </c>
      <c r="BE190" s="13">
        <f t="shared" si="124"/>
        <v>503.35057957927143</v>
      </c>
      <c r="BF190" s="13">
        <f t="shared" si="156"/>
        <v>112.84441182105685</v>
      </c>
      <c r="BG190" s="13">
        <f t="shared" si="125"/>
        <v>43006.315293184307</v>
      </c>
      <c r="BH190">
        <f t="shared" si="145"/>
        <v>341.6014080613989</v>
      </c>
      <c r="BI190" s="13">
        <f t="shared" si="126"/>
        <v>503.35057957927143</v>
      </c>
      <c r="BJ190" s="37">
        <f t="shared" si="146"/>
        <v>1.4141891326346072</v>
      </c>
      <c r="BK190" s="13">
        <f t="shared" si="127"/>
        <v>14971.909467399417</v>
      </c>
      <c r="BL190">
        <f t="shared" si="147"/>
        <v>81.052005448588943</v>
      </c>
      <c r="BM190" s="13">
        <f t="shared" si="128"/>
        <v>5.6772349545232395</v>
      </c>
      <c r="BN190" s="13">
        <f t="shared" si="157"/>
        <v>1.7748691837326502</v>
      </c>
      <c r="BO190" s="13">
        <f t="shared" si="129"/>
        <v>43006.315293184307</v>
      </c>
      <c r="BP190">
        <f t="shared" si="148"/>
        <v>230.53186542407471</v>
      </c>
      <c r="BQ190" s="13">
        <f t="shared" si="130"/>
        <v>5.6772349545232395</v>
      </c>
      <c r="BR190" s="37">
        <f t="shared" si="149"/>
        <v>185.3773921199064</v>
      </c>
      <c r="BS190" s="13">
        <f t="shared" si="131"/>
        <v>14971.909467399417</v>
      </c>
      <c r="BT190">
        <f t="shared" si="150"/>
        <v>265.01520843586076</v>
      </c>
      <c r="BU190" s="13">
        <f t="shared" si="132"/>
        <v>829.96785815000442</v>
      </c>
      <c r="BV190" s="13">
        <f t="shared" si="158"/>
        <v>185.73807217100443</v>
      </c>
      <c r="BW190" s="13">
        <f t="shared" si="133"/>
        <v>43006.315293184307</v>
      </c>
      <c r="BX190">
        <f t="shared" si="151"/>
        <v>414.49506841134649</v>
      </c>
      <c r="BY190" s="13">
        <f t="shared" si="134"/>
        <v>829.96785815000442</v>
      </c>
    </row>
    <row r="191" spans="29:77" x14ac:dyDescent="0.2">
      <c r="AC191">
        <v>189</v>
      </c>
      <c r="AD191" s="37">
        <f t="shared" si="135"/>
        <v>1960476164.8783431</v>
      </c>
      <c r="AE191" s="13">
        <f t="shared" si="111"/>
        <v>24953.182445665698</v>
      </c>
      <c r="AF191">
        <f t="shared" si="152"/>
        <v>1960476296.9057634</v>
      </c>
      <c r="AG191" s="13">
        <f t="shared" si="112"/>
        <v>1960477212.1249621</v>
      </c>
      <c r="AH191" s="13">
        <f t="shared" si="153"/>
        <v>1960476165.1409183</v>
      </c>
      <c r="AI191" s="13">
        <f t="shared" si="113"/>
        <v>43006.315293184307</v>
      </c>
      <c r="AJ191">
        <f t="shared" si="136"/>
        <v>1960476392.6875601</v>
      </c>
      <c r="AK191" s="13">
        <f t="shared" si="114"/>
        <v>1960477212.1249621</v>
      </c>
      <c r="AL191" s="37">
        <f t="shared" si="137"/>
        <v>628.20614018249455</v>
      </c>
      <c r="AM191" s="13">
        <f t="shared" si="115"/>
        <v>29943.818934798834</v>
      </c>
      <c r="AN191">
        <f t="shared" si="138"/>
        <v>786.63904459941955</v>
      </c>
      <c r="AO191" s="13">
        <f t="shared" si="116"/>
        <v>2813.5073827337451</v>
      </c>
      <c r="AP191" s="13">
        <f t="shared" si="154"/>
        <v>628.41966277274457</v>
      </c>
      <c r="AQ191" s="13">
        <f t="shared" si="117"/>
        <v>43006.315293184307</v>
      </c>
      <c r="AR191" s="13">
        <f t="shared" si="139"/>
        <v>855.96630453562454</v>
      </c>
      <c r="AS191" s="38">
        <f t="shared" si="118"/>
        <v>2813.5073827337451</v>
      </c>
      <c r="AT191" s="37">
        <f t="shared" si="140"/>
        <v>391099977.39375615</v>
      </c>
      <c r="AU191" s="13">
        <f t="shared" si="119"/>
        <v>9981.2729782662791</v>
      </c>
      <c r="AV191">
        <f t="shared" si="141"/>
        <v>391100030.20472431</v>
      </c>
      <c r="AW191" s="13">
        <f t="shared" si="120"/>
        <v>391100380.74850065</v>
      </c>
      <c r="AX191" s="13">
        <f t="shared" si="155"/>
        <v>391099977.80348873</v>
      </c>
      <c r="AY191" s="13">
        <f t="shared" si="121"/>
        <v>43006.315293184307</v>
      </c>
      <c r="AZ191">
        <f t="shared" si="142"/>
        <v>391100205.3501305</v>
      </c>
      <c r="BA191" s="13">
        <f t="shared" si="122"/>
        <v>391100380.74850065</v>
      </c>
      <c r="BB191" s="37">
        <f t="shared" si="143"/>
        <v>112.48373176995881</v>
      </c>
      <c r="BC191" s="13">
        <f t="shared" si="123"/>
        <v>14971.909467399417</v>
      </c>
      <c r="BD191">
        <f t="shared" si="144"/>
        <v>191.70018397842134</v>
      </c>
      <c r="BE191" s="13">
        <f t="shared" si="124"/>
        <v>503.35057957927143</v>
      </c>
      <c r="BF191" s="13">
        <f t="shared" si="156"/>
        <v>112.84441182105685</v>
      </c>
      <c r="BG191" s="13">
        <f t="shared" si="125"/>
        <v>43006.315293184307</v>
      </c>
      <c r="BH191">
        <f t="shared" si="145"/>
        <v>340.39105358393681</v>
      </c>
      <c r="BI191" s="13">
        <f t="shared" si="126"/>
        <v>503.35057957927143</v>
      </c>
      <c r="BJ191" s="37">
        <f t="shared" si="146"/>
        <v>1.4141891326346072</v>
      </c>
      <c r="BK191" s="13">
        <f t="shared" si="127"/>
        <v>14971.909467399417</v>
      </c>
      <c r="BL191">
        <f t="shared" si="147"/>
        <v>80.630641341097132</v>
      </c>
      <c r="BM191" s="13">
        <f t="shared" si="128"/>
        <v>5.6772349545232395</v>
      </c>
      <c r="BN191" s="13">
        <f t="shared" si="157"/>
        <v>1.7748691837326502</v>
      </c>
      <c r="BO191" s="13">
        <f t="shared" si="129"/>
        <v>43006.315293184307</v>
      </c>
      <c r="BP191">
        <f t="shared" si="148"/>
        <v>229.32151094661259</v>
      </c>
      <c r="BQ191" s="13">
        <f t="shared" si="130"/>
        <v>5.6772349545232395</v>
      </c>
      <c r="BR191" s="37">
        <f t="shared" si="149"/>
        <v>185.3773921199064</v>
      </c>
      <c r="BS191" s="13">
        <f t="shared" si="131"/>
        <v>14971.909467399417</v>
      </c>
      <c r="BT191">
        <f t="shared" si="150"/>
        <v>264.59384432836896</v>
      </c>
      <c r="BU191" s="13">
        <f t="shared" si="132"/>
        <v>829.96785815000442</v>
      </c>
      <c r="BV191" s="13">
        <f t="shared" si="158"/>
        <v>185.73807217100443</v>
      </c>
      <c r="BW191" s="13">
        <f t="shared" si="133"/>
        <v>43006.315293184307</v>
      </c>
      <c r="BX191">
        <f t="shared" si="151"/>
        <v>413.2847139338844</v>
      </c>
      <c r="BY191" s="13">
        <f t="shared" si="134"/>
        <v>829.96785815000442</v>
      </c>
    </row>
    <row r="192" spans="29:77" x14ac:dyDescent="0.2">
      <c r="AC192">
        <v>190</v>
      </c>
      <c r="AD192" s="37">
        <f t="shared" si="135"/>
        <v>1960476164.8783431</v>
      </c>
      <c r="AE192" s="13">
        <f t="shared" si="111"/>
        <v>24953.182445665698</v>
      </c>
      <c r="AF192">
        <f t="shared" si="152"/>
        <v>1960476296.2108822</v>
      </c>
      <c r="AG192" s="13">
        <f t="shared" si="112"/>
        <v>1960477212.1249621</v>
      </c>
      <c r="AH192" s="13">
        <f t="shared" si="153"/>
        <v>1960476165.1409183</v>
      </c>
      <c r="AI192" s="13">
        <f t="shared" si="113"/>
        <v>43006.315293184307</v>
      </c>
      <c r="AJ192">
        <f t="shared" si="136"/>
        <v>1960476391.4899461</v>
      </c>
      <c r="AK192" s="13">
        <f t="shared" si="114"/>
        <v>1960477212.1249621</v>
      </c>
      <c r="AL192" s="37">
        <f t="shared" si="137"/>
        <v>628.20614018249455</v>
      </c>
      <c r="AM192" s="13">
        <f t="shared" si="115"/>
        <v>29943.818934798834</v>
      </c>
      <c r="AN192">
        <f t="shared" si="138"/>
        <v>785.8051872077516</v>
      </c>
      <c r="AO192" s="13">
        <f t="shared" si="116"/>
        <v>2813.5073827337451</v>
      </c>
      <c r="AP192" s="13">
        <f t="shared" si="154"/>
        <v>628.41966277274457</v>
      </c>
      <c r="AQ192" s="13">
        <f t="shared" si="117"/>
        <v>43006.315293184307</v>
      </c>
      <c r="AR192" s="13">
        <f t="shared" si="139"/>
        <v>854.76869063160939</v>
      </c>
      <c r="AS192" s="38">
        <f t="shared" si="118"/>
        <v>2813.5073827337451</v>
      </c>
      <c r="AT192" s="37">
        <f t="shared" si="140"/>
        <v>391099977.39375615</v>
      </c>
      <c r="AU192" s="13">
        <f t="shared" si="119"/>
        <v>9981.2729782662791</v>
      </c>
      <c r="AV192">
        <f t="shared" si="141"/>
        <v>391100029.92677182</v>
      </c>
      <c r="AW192" s="13">
        <f t="shared" si="120"/>
        <v>391100380.74850065</v>
      </c>
      <c r="AX192" s="13">
        <f t="shared" si="155"/>
        <v>391099977.80348873</v>
      </c>
      <c r="AY192" s="13">
        <f t="shared" si="121"/>
        <v>43006.315293184307</v>
      </c>
      <c r="AZ192">
        <f t="shared" si="142"/>
        <v>391100204.1525166</v>
      </c>
      <c r="BA192" s="13">
        <f t="shared" si="122"/>
        <v>391100380.74850065</v>
      </c>
      <c r="BB192" s="37">
        <f t="shared" si="143"/>
        <v>112.48373176995881</v>
      </c>
      <c r="BC192" s="13">
        <f t="shared" si="123"/>
        <v>14971.909467399417</v>
      </c>
      <c r="BD192">
        <f t="shared" si="144"/>
        <v>191.28325528258733</v>
      </c>
      <c r="BE192" s="13">
        <f t="shared" si="124"/>
        <v>503.35057957927143</v>
      </c>
      <c r="BF192" s="13">
        <f t="shared" si="156"/>
        <v>112.84441182105685</v>
      </c>
      <c r="BG192" s="13">
        <f t="shared" si="125"/>
        <v>43006.315293184307</v>
      </c>
      <c r="BH192">
        <f t="shared" si="145"/>
        <v>339.19343967992165</v>
      </c>
      <c r="BI192" s="13">
        <f t="shared" si="126"/>
        <v>503.35057957927143</v>
      </c>
      <c r="BJ192" s="37">
        <f t="shared" si="146"/>
        <v>1.4141891326346072</v>
      </c>
      <c r="BK192" s="13">
        <f t="shared" si="127"/>
        <v>14971.909467399417</v>
      </c>
      <c r="BL192">
        <f t="shared" si="147"/>
        <v>80.213712645263115</v>
      </c>
      <c r="BM192" s="13">
        <f t="shared" si="128"/>
        <v>5.6772349545232395</v>
      </c>
      <c r="BN192" s="13">
        <f t="shared" si="157"/>
        <v>1.7748691837326502</v>
      </c>
      <c r="BO192" s="13">
        <f t="shared" si="129"/>
        <v>43006.315293184307</v>
      </c>
      <c r="BP192">
        <f t="shared" si="148"/>
        <v>228.12389704259743</v>
      </c>
      <c r="BQ192" s="13">
        <f t="shared" si="130"/>
        <v>5.6772349545232395</v>
      </c>
      <c r="BR192" s="37">
        <f t="shared" si="149"/>
        <v>185.3773921199064</v>
      </c>
      <c r="BS192" s="13">
        <f t="shared" si="131"/>
        <v>14971.909467399417</v>
      </c>
      <c r="BT192">
        <f t="shared" si="150"/>
        <v>264.17691563253493</v>
      </c>
      <c r="BU192" s="13">
        <f t="shared" si="132"/>
        <v>829.96785815000442</v>
      </c>
      <c r="BV192" s="13">
        <f t="shared" si="158"/>
        <v>185.73807217100443</v>
      </c>
      <c r="BW192" s="13">
        <f t="shared" si="133"/>
        <v>43006.315293184307</v>
      </c>
      <c r="BX192">
        <f t="shared" si="151"/>
        <v>412.08710002986925</v>
      </c>
      <c r="BY192" s="13">
        <f t="shared" si="134"/>
        <v>829.96785815000442</v>
      </c>
    </row>
    <row r="193" spans="29:77" x14ac:dyDescent="0.2">
      <c r="AC193">
        <v>191</v>
      </c>
      <c r="AD193" s="37">
        <f t="shared" si="135"/>
        <v>1960476164.8783431</v>
      </c>
      <c r="AE193" s="13">
        <f t="shared" si="111"/>
        <v>24953.182445665698</v>
      </c>
      <c r="AF193">
        <f t="shared" si="152"/>
        <v>1960476295.5232773</v>
      </c>
      <c r="AG193" s="13">
        <f t="shared" si="112"/>
        <v>1960477212.1249621</v>
      </c>
      <c r="AH193" s="13">
        <f t="shared" si="153"/>
        <v>1960476165.1409183</v>
      </c>
      <c r="AI193" s="13">
        <f t="shared" si="113"/>
        <v>43006.315293184307</v>
      </c>
      <c r="AJ193">
        <f t="shared" si="136"/>
        <v>1960476390.3048728</v>
      </c>
      <c r="AK193" s="13">
        <f t="shared" si="114"/>
        <v>1960477212.1249621</v>
      </c>
      <c r="AL193" s="37">
        <f t="shared" si="137"/>
        <v>628.20614018249455</v>
      </c>
      <c r="AM193" s="13">
        <f t="shared" si="115"/>
        <v>29943.818934798834</v>
      </c>
      <c r="AN193">
        <f t="shared" si="138"/>
        <v>784.98006130709575</v>
      </c>
      <c r="AO193" s="13">
        <f t="shared" si="116"/>
        <v>2813.5073827337451</v>
      </c>
      <c r="AP193" s="13">
        <f t="shared" si="154"/>
        <v>628.41966277274457</v>
      </c>
      <c r="AQ193" s="13">
        <f t="shared" si="117"/>
        <v>43006.315293184307</v>
      </c>
      <c r="AR193" s="13">
        <f t="shared" si="139"/>
        <v>853.58361718732203</v>
      </c>
      <c r="AS193" s="38">
        <f t="shared" si="118"/>
        <v>2813.5073827337451</v>
      </c>
      <c r="AT193" s="37">
        <f t="shared" si="140"/>
        <v>391099977.39375615</v>
      </c>
      <c r="AU193" s="13">
        <f t="shared" si="119"/>
        <v>9981.2729782662791</v>
      </c>
      <c r="AV193">
        <f t="shared" si="141"/>
        <v>391100029.65172988</v>
      </c>
      <c r="AW193" s="13">
        <f t="shared" si="120"/>
        <v>391100380.74850065</v>
      </c>
      <c r="AX193" s="13">
        <f t="shared" si="155"/>
        <v>391099977.80348873</v>
      </c>
      <c r="AY193" s="13">
        <f t="shared" si="121"/>
        <v>43006.315293184307</v>
      </c>
      <c r="AZ193">
        <f t="shared" si="142"/>
        <v>391100202.96744317</v>
      </c>
      <c r="BA193" s="13">
        <f t="shared" si="122"/>
        <v>391100380.74850065</v>
      </c>
      <c r="BB193" s="37">
        <f t="shared" si="143"/>
        <v>112.48373176995881</v>
      </c>
      <c r="BC193" s="13">
        <f t="shared" si="123"/>
        <v>14971.909467399417</v>
      </c>
      <c r="BD193">
        <f t="shared" si="144"/>
        <v>190.87069233225941</v>
      </c>
      <c r="BE193" s="13">
        <f t="shared" si="124"/>
        <v>503.35057957927143</v>
      </c>
      <c r="BF193" s="13">
        <f t="shared" si="156"/>
        <v>112.84441182105685</v>
      </c>
      <c r="BG193" s="13">
        <f t="shared" si="125"/>
        <v>43006.315293184307</v>
      </c>
      <c r="BH193">
        <f t="shared" si="145"/>
        <v>338.00836623563436</v>
      </c>
      <c r="BI193" s="13">
        <f t="shared" si="126"/>
        <v>503.35057957927143</v>
      </c>
      <c r="BJ193" s="37">
        <f t="shared" si="146"/>
        <v>1.4141891326346072</v>
      </c>
      <c r="BK193" s="13">
        <f t="shared" si="127"/>
        <v>14971.909467399417</v>
      </c>
      <c r="BL193">
        <f t="shared" si="147"/>
        <v>79.801149694935219</v>
      </c>
      <c r="BM193" s="13">
        <f t="shared" si="128"/>
        <v>5.6772349545232395</v>
      </c>
      <c r="BN193" s="13">
        <f t="shared" si="157"/>
        <v>1.7748691837326502</v>
      </c>
      <c r="BO193" s="13">
        <f t="shared" si="129"/>
        <v>43006.315293184307</v>
      </c>
      <c r="BP193">
        <f t="shared" si="148"/>
        <v>226.93882359831017</v>
      </c>
      <c r="BQ193" s="13">
        <f t="shared" si="130"/>
        <v>5.6772349545232395</v>
      </c>
      <c r="BR193" s="37">
        <f t="shared" si="149"/>
        <v>185.3773921199064</v>
      </c>
      <c r="BS193" s="13">
        <f t="shared" si="131"/>
        <v>14971.909467399417</v>
      </c>
      <c r="BT193">
        <f t="shared" si="150"/>
        <v>263.764352682207</v>
      </c>
      <c r="BU193" s="13">
        <f t="shared" si="132"/>
        <v>829.96785815000442</v>
      </c>
      <c r="BV193" s="13">
        <f t="shared" si="158"/>
        <v>185.73807217100443</v>
      </c>
      <c r="BW193" s="13">
        <f t="shared" si="133"/>
        <v>43006.315293184307</v>
      </c>
      <c r="BX193">
        <f t="shared" si="151"/>
        <v>410.90202658558195</v>
      </c>
      <c r="BY193" s="13">
        <f t="shared" si="134"/>
        <v>829.96785815000442</v>
      </c>
    </row>
    <row r="194" spans="29:77" x14ac:dyDescent="0.2">
      <c r="AC194">
        <v>192</v>
      </c>
      <c r="AD194" s="37">
        <f t="shared" si="135"/>
        <v>1960476164.8783431</v>
      </c>
      <c r="AE194" s="13">
        <f t="shared" ref="AE194:AE257" si="159">SUM($B$42:$B$43)</f>
        <v>24953.182445665698</v>
      </c>
      <c r="AF194">
        <f t="shared" si="152"/>
        <v>1960476294.8428349</v>
      </c>
      <c r="AG194" s="13">
        <f t="shared" ref="AG194:AG257" si="160">SUM($B$44:$B$45,$B$48:$B$49)</f>
        <v>1960477212.1249621</v>
      </c>
      <c r="AH194" s="13">
        <f t="shared" si="153"/>
        <v>1960476165.1409183</v>
      </c>
      <c r="AI194" s="13">
        <f t="shared" ref="AI194:AI257" si="161">SUM($C$42:$C$43)</f>
        <v>43006.315293184307</v>
      </c>
      <c r="AJ194">
        <f t="shared" si="136"/>
        <v>1960476389.1321437</v>
      </c>
      <c r="AK194" s="13">
        <f t="shared" ref="AK194:AK257" si="162">SUM($C$44:$C$45,$C$48:$C$49)</f>
        <v>1960477212.1249621</v>
      </c>
      <c r="AL194" s="37">
        <f t="shared" si="137"/>
        <v>628.20614018249455</v>
      </c>
      <c r="AM194" s="13">
        <f t="shared" ref="AM194:AM257" si="163">SUM($D$42:$D$43)</f>
        <v>29943.818934798834</v>
      </c>
      <c r="AN194">
        <f t="shared" si="138"/>
        <v>784.16353046790516</v>
      </c>
      <c r="AO194" s="13">
        <f t="shared" ref="AO194:AO257" si="164">SUM($D$44:$D$45,$D$48:$D$49)</f>
        <v>2813.5073827337451</v>
      </c>
      <c r="AP194" s="13">
        <f t="shared" si="154"/>
        <v>628.41966277274457</v>
      </c>
      <c r="AQ194" s="13">
        <f t="shared" ref="AQ194:AQ257" si="165">SUM($E$42:$E$43)</f>
        <v>43006.315293184307</v>
      </c>
      <c r="AR194" s="13">
        <f t="shared" si="139"/>
        <v>852.41088825807947</v>
      </c>
      <c r="AS194" s="38">
        <f t="shared" ref="AS194:AS257" si="166">SUM($E$44:$E$45,$E$48:$E$49)</f>
        <v>2813.5073827337451</v>
      </c>
      <c r="AT194" s="37">
        <f t="shared" si="140"/>
        <v>391099977.39375615</v>
      </c>
      <c r="AU194" s="13">
        <f t="shared" ref="AU194:AU257" si="167">SUM($F$42:$F$43)</f>
        <v>9981.2729782662791</v>
      </c>
      <c r="AV194">
        <f t="shared" si="141"/>
        <v>391100029.3795529</v>
      </c>
      <c r="AW194" s="13">
        <f t="shared" ref="AW194:AW257" si="168">SUM($F$44:$F$45,$F$48:$F$49)</f>
        <v>391100380.74850065</v>
      </c>
      <c r="AX194" s="13">
        <f t="shared" si="155"/>
        <v>391099977.80348873</v>
      </c>
      <c r="AY194" s="13">
        <f t="shared" ref="AY194:AY257" si="169">SUM($G$42:$G$43)</f>
        <v>43006.315293184307</v>
      </c>
      <c r="AZ194">
        <f t="shared" si="142"/>
        <v>391100201.79471421</v>
      </c>
      <c r="BA194" s="13">
        <f t="shared" ref="BA194:BA257" si="170">SUM($G$44:$G$45,$G$48:$G$49)</f>
        <v>391100380.74850065</v>
      </c>
      <c r="BB194" s="37">
        <f t="shared" si="143"/>
        <v>112.48373176995881</v>
      </c>
      <c r="BC194" s="13">
        <f t="shared" ref="BC194:BC257" si="171">SUM($H$42:$H$43)</f>
        <v>14971.909467399417</v>
      </c>
      <c r="BD194">
        <f t="shared" si="144"/>
        <v>190.46242691266411</v>
      </c>
      <c r="BE194" s="13">
        <f t="shared" ref="BE194:BE257" si="172">SUM($H$44:$H$45,$H$48:$H$49)</f>
        <v>503.35057957927143</v>
      </c>
      <c r="BF194" s="13">
        <f t="shared" si="156"/>
        <v>112.84441182105685</v>
      </c>
      <c r="BG194" s="13">
        <f t="shared" ref="BG194:BG257" si="173">SUM($I$42:$I$43)</f>
        <v>43006.315293184307</v>
      </c>
      <c r="BH194">
        <f t="shared" si="145"/>
        <v>336.83563730639179</v>
      </c>
      <c r="BI194" s="13">
        <f t="shared" ref="BI194:BI257" si="174">SUM($I$44:$I$45,$I$48:$I$49)</f>
        <v>503.35057957927143</v>
      </c>
      <c r="BJ194" s="37">
        <f t="shared" si="146"/>
        <v>1.4141891326346072</v>
      </c>
      <c r="BK194" s="13">
        <f t="shared" ref="BK194:BK257" si="175">SUM($J$42:$J$43)</f>
        <v>14971.909467399417</v>
      </c>
      <c r="BL194">
        <f t="shared" si="147"/>
        <v>79.392884275339895</v>
      </c>
      <c r="BM194" s="13">
        <f t="shared" ref="BM194:BM257" si="176">SUM($J$44:$J$45,$J$48:$J$49)</f>
        <v>5.6772349545232395</v>
      </c>
      <c r="BN194" s="13">
        <f t="shared" si="157"/>
        <v>1.7748691837326502</v>
      </c>
      <c r="BO194" s="13">
        <f t="shared" ref="BO194:BO257" si="177">SUM($K$42:$K$43)</f>
        <v>43006.315293184307</v>
      </c>
      <c r="BP194">
        <f t="shared" si="148"/>
        <v>225.76609466906757</v>
      </c>
      <c r="BQ194" s="13">
        <f t="shared" ref="BQ194:BQ257" si="178">SUM($K$44:$K$45,$K$48:$K$49)</f>
        <v>5.6772349545232395</v>
      </c>
      <c r="BR194" s="37">
        <f t="shared" si="149"/>
        <v>185.3773921199064</v>
      </c>
      <c r="BS194" s="13">
        <f t="shared" ref="BS194:BS257" si="179">SUM($L$42:$L$43)</f>
        <v>14971.909467399417</v>
      </c>
      <c r="BT194">
        <f t="shared" si="150"/>
        <v>263.35608726261171</v>
      </c>
      <c r="BU194" s="13">
        <f t="shared" ref="BU194:BU257" si="180">SUM($L$44:$L$45,$L$48:$L$49)</f>
        <v>829.96785815000442</v>
      </c>
      <c r="BV194" s="13">
        <f t="shared" si="158"/>
        <v>185.73807217100443</v>
      </c>
      <c r="BW194" s="13">
        <f t="shared" ref="BW194:BW257" si="181">SUM($M$42:$M$43)</f>
        <v>43006.315293184307</v>
      </c>
      <c r="BX194">
        <f t="shared" si="151"/>
        <v>409.72929765633933</v>
      </c>
      <c r="BY194" s="13">
        <f t="shared" ref="BY194:BY257" si="182">SUM($M$44:$M$45,$M$48:$M$49)</f>
        <v>829.96785815000442</v>
      </c>
    </row>
    <row r="195" spans="29:77" x14ac:dyDescent="0.2">
      <c r="AC195">
        <v>193</v>
      </c>
      <c r="AD195" s="37">
        <f t="shared" ref="AD195:AD258" si="183">SUM($B$44:$B$48)</f>
        <v>1960476164.8783431</v>
      </c>
      <c r="AE195" s="13">
        <f t="shared" si="159"/>
        <v>24953.182445665698</v>
      </c>
      <c r="AF195">
        <f t="shared" si="152"/>
        <v>1960476294.1694438</v>
      </c>
      <c r="AG195" s="13">
        <f t="shared" si="160"/>
        <v>1960477212.1249621</v>
      </c>
      <c r="AH195" s="13">
        <f t="shared" si="153"/>
        <v>1960476165.1409183</v>
      </c>
      <c r="AI195" s="13">
        <f t="shared" si="161"/>
        <v>43006.315293184307</v>
      </c>
      <c r="AJ195">
        <f t="shared" ref="AJ195:AJ258" si="184">AI195/$AC195+AH195</f>
        <v>1960476387.9715674</v>
      </c>
      <c r="AK195" s="13">
        <f t="shared" si="162"/>
        <v>1960477212.1249621</v>
      </c>
      <c r="AL195" s="37">
        <f t="shared" ref="AL195:AL258" si="185">SUM($D$44:$D$48)</f>
        <v>628.20614018249455</v>
      </c>
      <c r="AM195" s="13">
        <f t="shared" si="163"/>
        <v>29943.818934798834</v>
      </c>
      <c r="AN195">
        <f t="shared" ref="AN195:AN258" si="186">AM195/$AC195+AL195</f>
        <v>783.35546108818801</v>
      </c>
      <c r="AO195" s="13">
        <f t="shared" si="164"/>
        <v>2813.5073827337451</v>
      </c>
      <c r="AP195" s="13">
        <f t="shared" si="154"/>
        <v>628.41966277274457</v>
      </c>
      <c r="AQ195" s="13">
        <f t="shared" si="165"/>
        <v>43006.315293184307</v>
      </c>
      <c r="AR195" s="13">
        <f t="shared" ref="AR195:AR258" si="187">AQ195/$AC195+AP195</f>
        <v>851.25031196022803</v>
      </c>
      <c r="AS195" s="38">
        <f t="shared" si="166"/>
        <v>2813.5073827337451</v>
      </c>
      <c r="AT195" s="37">
        <f t="shared" ref="AT195:AT258" si="188">SUM($F$44:$F$48)</f>
        <v>391099977.39375615</v>
      </c>
      <c r="AU195" s="13">
        <f t="shared" si="167"/>
        <v>9981.2729782662791</v>
      </c>
      <c r="AV195">
        <f t="shared" ref="AV195:AV258" si="189">AU195/$AC195+AT195</f>
        <v>391100029.11019647</v>
      </c>
      <c r="AW195" s="13">
        <f t="shared" si="168"/>
        <v>391100380.74850065</v>
      </c>
      <c r="AX195" s="13">
        <f t="shared" si="155"/>
        <v>391099977.80348873</v>
      </c>
      <c r="AY195" s="13">
        <f t="shared" si="169"/>
        <v>43006.315293184307</v>
      </c>
      <c r="AZ195">
        <f t="shared" ref="AZ195:AZ258" si="190">AY195/$AC195+AX195</f>
        <v>391100200.63413793</v>
      </c>
      <c r="BA195" s="13">
        <f t="shared" si="170"/>
        <v>391100380.74850065</v>
      </c>
      <c r="BB195" s="37">
        <f t="shared" ref="BB195:BB258" si="191">SUM($H$44:$H$48)</f>
        <v>112.48373176995881</v>
      </c>
      <c r="BC195" s="13">
        <f t="shared" si="171"/>
        <v>14971.909467399417</v>
      </c>
      <c r="BD195">
        <f t="shared" ref="BD195:BD258" si="192">BC195/$AC195+BB195</f>
        <v>190.05839222280554</v>
      </c>
      <c r="BE195" s="13">
        <f t="shared" si="172"/>
        <v>503.35057957927143</v>
      </c>
      <c r="BF195" s="13">
        <f t="shared" si="156"/>
        <v>112.84441182105685</v>
      </c>
      <c r="BG195" s="13">
        <f t="shared" si="173"/>
        <v>43006.315293184307</v>
      </c>
      <c r="BH195">
        <f t="shared" ref="BH195:BH258" si="193">BG195/$AC195+BF195</f>
        <v>335.6750610085403</v>
      </c>
      <c r="BI195" s="13">
        <f t="shared" si="174"/>
        <v>503.35057957927143</v>
      </c>
      <c r="BJ195" s="37">
        <f t="shared" ref="BJ195:BJ258" si="194">SUM($J$44:$J$48)</f>
        <v>1.4141891326346072</v>
      </c>
      <c r="BK195" s="13">
        <f t="shared" si="175"/>
        <v>14971.909467399417</v>
      </c>
      <c r="BL195">
        <f t="shared" ref="BL195:BL258" si="195">BK195/$AC195+BJ195</f>
        <v>78.988849585481319</v>
      </c>
      <c r="BM195" s="13">
        <f t="shared" si="176"/>
        <v>5.6772349545232395</v>
      </c>
      <c r="BN195" s="13">
        <f t="shared" si="157"/>
        <v>1.7748691837326502</v>
      </c>
      <c r="BO195" s="13">
        <f t="shared" si="177"/>
        <v>43006.315293184307</v>
      </c>
      <c r="BP195">
        <f t="shared" ref="BP195:BP258" si="196">BO195/$AC195+BN195</f>
        <v>224.60551837121611</v>
      </c>
      <c r="BQ195" s="13">
        <f t="shared" si="178"/>
        <v>5.6772349545232395</v>
      </c>
      <c r="BR195" s="37">
        <f t="shared" ref="BR195:BR258" si="197">SUM($L$44:$L$48)</f>
        <v>185.3773921199064</v>
      </c>
      <c r="BS195" s="13">
        <f t="shared" si="179"/>
        <v>14971.909467399417</v>
      </c>
      <c r="BT195">
        <f t="shared" ref="BT195:BT258" si="198">BS195/$AC195+BR195</f>
        <v>262.95205257275313</v>
      </c>
      <c r="BU195" s="13">
        <f t="shared" si="180"/>
        <v>829.96785815000442</v>
      </c>
      <c r="BV195" s="13">
        <f t="shared" si="158"/>
        <v>185.73807217100443</v>
      </c>
      <c r="BW195" s="13">
        <f t="shared" si="181"/>
        <v>43006.315293184307</v>
      </c>
      <c r="BX195">
        <f t="shared" ref="BX195:BX258" si="199">BW195/$AC195+BV195</f>
        <v>408.56872135848789</v>
      </c>
      <c r="BY195" s="13">
        <f t="shared" si="182"/>
        <v>829.96785815000442</v>
      </c>
    </row>
    <row r="196" spans="29:77" x14ac:dyDescent="0.2">
      <c r="AC196">
        <v>194</v>
      </c>
      <c r="AD196" s="37">
        <f t="shared" si="183"/>
        <v>1960476164.8783431</v>
      </c>
      <c r="AE196" s="13">
        <f t="shared" si="159"/>
        <v>24953.182445665698</v>
      </c>
      <c r="AF196">
        <f t="shared" ref="AF196:AF259" si="200">AE196/AC196+AD196</f>
        <v>1960476293.5029948</v>
      </c>
      <c r="AG196" s="13">
        <f t="shared" si="160"/>
        <v>1960477212.1249621</v>
      </c>
      <c r="AH196" s="13">
        <f t="shared" ref="AH196:AH259" si="201">SUM($C$44:$C$45,$C$47:$C$48)</f>
        <v>1960476165.1409183</v>
      </c>
      <c r="AI196" s="13">
        <f t="shared" si="161"/>
        <v>43006.315293184307</v>
      </c>
      <c r="AJ196">
        <f t="shared" si="184"/>
        <v>1960476386.8229558</v>
      </c>
      <c r="AK196" s="13">
        <f t="shared" si="162"/>
        <v>1960477212.1249621</v>
      </c>
      <c r="AL196" s="37">
        <f t="shared" si="185"/>
        <v>628.20614018249455</v>
      </c>
      <c r="AM196" s="13">
        <f t="shared" si="163"/>
        <v>29943.818934798834</v>
      </c>
      <c r="AN196">
        <f t="shared" si="186"/>
        <v>782.55572232063287</v>
      </c>
      <c r="AO196" s="13">
        <f t="shared" si="164"/>
        <v>2813.5073827337451</v>
      </c>
      <c r="AP196" s="13">
        <f t="shared" ref="AP196:AP259" si="202">SUM($E$44:$E$45,$E$47:$E$48)</f>
        <v>628.41966277274457</v>
      </c>
      <c r="AQ196" s="13">
        <f t="shared" si="165"/>
        <v>43006.315293184307</v>
      </c>
      <c r="AR196" s="13">
        <f t="shared" si="187"/>
        <v>850.1017003664781</v>
      </c>
      <c r="AS196" s="38">
        <f t="shared" si="166"/>
        <v>2813.5073827337451</v>
      </c>
      <c r="AT196" s="37">
        <f t="shared" si="188"/>
        <v>391099977.39375615</v>
      </c>
      <c r="AU196" s="13">
        <f t="shared" si="167"/>
        <v>9981.2729782662791</v>
      </c>
      <c r="AV196">
        <f t="shared" si="189"/>
        <v>391100028.84361684</v>
      </c>
      <c r="AW196" s="13">
        <f t="shared" si="168"/>
        <v>391100380.74850065</v>
      </c>
      <c r="AX196" s="13">
        <f t="shared" ref="AX196:AX259" si="203">SUM($G$44:$G$45,$G$47:$G$48)</f>
        <v>391099977.80348873</v>
      </c>
      <c r="AY196" s="13">
        <f t="shared" si="169"/>
        <v>43006.315293184307</v>
      </c>
      <c r="AZ196">
        <f t="shared" si="190"/>
        <v>391100199.48552632</v>
      </c>
      <c r="BA196" s="13">
        <f t="shared" si="170"/>
        <v>391100380.74850065</v>
      </c>
      <c r="BB196" s="37">
        <f t="shared" si="191"/>
        <v>112.48373176995881</v>
      </c>
      <c r="BC196" s="13">
        <f t="shared" si="171"/>
        <v>14971.909467399417</v>
      </c>
      <c r="BD196">
        <f t="shared" si="192"/>
        <v>189.65852283902797</v>
      </c>
      <c r="BE196" s="13">
        <f t="shared" si="172"/>
        <v>503.35057957927143</v>
      </c>
      <c r="BF196" s="13">
        <f t="shared" ref="BF196:BF259" si="204">SUM($I$44:$I$45,$I$47:$I$48)</f>
        <v>112.84441182105685</v>
      </c>
      <c r="BG196" s="13">
        <f t="shared" si="173"/>
        <v>43006.315293184307</v>
      </c>
      <c r="BH196">
        <f t="shared" si="193"/>
        <v>334.52644941479042</v>
      </c>
      <c r="BI196" s="13">
        <f t="shared" si="174"/>
        <v>503.35057957927143</v>
      </c>
      <c r="BJ196" s="37">
        <f t="shared" si="194"/>
        <v>1.4141891326346072</v>
      </c>
      <c r="BK196" s="13">
        <f t="shared" si="175"/>
        <v>14971.909467399417</v>
      </c>
      <c r="BL196">
        <f t="shared" si="195"/>
        <v>78.588980201703762</v>
      </c>
      <c r="BM196" s="13">
        <f t="shared" si="176"/>
        <v>5.6772349545232395</v>
      </c>
      <c r="BN196" s="13">
        <f t="shared" ref="BN196:BN259" si="205">SUM($K$44:$K$45,$K$47:$K$48)</f>
        <v>1.7748691837326502</v>
      </c>
      <c r="BO196" s="13">
        <f t="shared" si="177"/>
        <v>43006.315293184307</v>
      </c>
      <c r="BP196">
        <f t="shared" si="196"/>
        <v>223.4569067774662</v>
      </c>
      <c r="BQ196" s="13">
        <f t="shared" si="178"/>
        <v>5.6772349545232395</v>
      </c>
      <c r="BR196" s="37">
        <f t="shared" si="197"/>
        <v>185.3773921199064</v>
      </c>
      <c r="BS196" s="13">
        <f t="shared" si="179"/>
        <v>14971.909467399417</v>
      </c>
      <c r="BT196">
        <f t="shared" si="198"/>
        <v>262.55218318897556</v>
      </c>
      <c r="BU196" s="13">
        <f t="shared" si="180"/>
        <v>829.96785815000442</v>
      </c>
      <c r="BV196" s="13">
        <f t="shared" ref="BV196:BV259" si="206">SUM($M$44:$M$45,$M$47:$M$48)</f>
        <v>185.73807217100443</v>
      </c>
      <c r="BW196" s="13">
        <f t="shared" si="181"/>
        <v>43006.315293184307</v>
      </c>
      <c r="BX196">
        <f t="shared" si="199"/>
        <v>407.42010976473796</v>
      </c>
      <c r="BY196" s="13">
        <f t="shared" si="182"/>
        <v>829.96785815000442</v>
      </c>
    </row>
    <row r="197" spans="29:77" x14ac:dyDescent="0.2">
      <c r="AC197">
        <v>195</v>
      </c>
      <c r="AD197" s="37">
        <f t="shared" si="183"/>
        <v>1960476164.8783431</v>
      </c>
      <c r="AE197" s="13">
        <f t="shared" si="159"/>
        <v>24953.182445665698</v>
      </c>
      <c r="AF197">
        <f t="shared" si="200"/>
        <v>1960476292.8433814</v>
      </c>
      <c r="AG197" s="13">
        <f t="shared" si="160"/>
        <v>1960477212.1249621</v>
      </c>
      <c r="AH197" s="13">
        <f t="shared" si="201"/>
        <v>1960476165.1409183</v>
      </c>
      <c r="AI197" s="13">
        <f t="shared" si="161"/>
        <v>43006.315293184307</v>
      </c>
      <c r="AJ197">
        <f t="shared" si="184"/>
        <v>1960476385.6861248</v>
      </c>
      <c r="AK197" s="13">
        <f t="shared" si="162"/>
        <v>1960477212.1249621</v>
      </c>
      <c r="AL197" s="37">
        <f t="shared" si="185"/>
        <v>628.20614018249455</v>
      </c>
      <c r="AM197" s="13">
        <f t="shared" si="163"/>
        <v>29943.818934798834</v>
      </c>
      <c r="AN197">
        <f t="shared" si="186"/>
        <v>781.76418600197576</v>
      </c>
      <c r="AO197" s="13">
        <f t="shared" si="164"/>
        <v>2813.5073827337451</v>
      </c>
      <c r="AP197" s="13">
        <f t="shared" si="202"/>
        <v>628.41966277274457</v>
      </c>
      <c r="AQ197" s="13">
        <f t="shared" si="165"/>
        <v>43006.315293184307</v>
      </c>
      <c r="AR197" s="13">
        <f t="shared" si="187"/>
        <v>848.96486940445902</v>
      </c>
      <c r="AS197" s="38">
        <f t="shared" si="166"/>
        <v>2813.5073827337451</v>
      </c>
      <c r="AT197" s="37">
        <f t="shared" si="188"/>
        <v>391099977.39375615</v>
      </c>
      <c r="AU197" s="13">
        <f t="shared" si="167"/>
        <v>9981.2729782662791</v>
      </c>
      <c r="AV197">
        <f t="shared" si="189"/>
        <v>391100028.5797714</v>
      </c>
      <c r="AW197" s="13">
        <f t="shared" si="168"/>
        <v>391100380.74850065</v>
      </c>
      <c r="AX197" s="13">
        <f t="shared" si="203"/>
        <v>391099977.80348873</v>
      </c>
      <c r="AY197" s="13">
        <f t="shared" si="169"/>
        <v>43006.315293184307</v>
      </c>
      <c r="AZ197">
        <f t="shared" si="190"/>
        <v>391100198.34869534</v>
      </c>
      <c r="BA197" s="13">
        <f t="shared" si="170"/>
        <v>391100380.74850065</v>
      </c>
      <c r="BB197" s="37">
        <f t="shared" si="191"/>
        <v>112.48373176995881</v>
      </c>
      <c r="BC197" s="13">
        <f t="shared" si="171"/>
        <v>14971.909467399417</v>
      </c>
      <c r="BD197">
        <f t="shared" si="192"/>
        <v>189.26275467969941</v>
      </c>
      <c r="BE197" s="13">
        <f t="shared" si="172"/>
        <v>503.35057957927143</v>
      </c>
      <c r="BF197" s="13">
        <f t="shared" si="204"/>
        <v>112.84441182105685</v>
      </c>
      <c r="BG197" s="13">
        <f t="shared" si="173"/>
        <v>43006.315293184307</v>
      </c>
      <c r="BH197">
        <f t="shared" si="193"/>
        <v>333.38961845277123</v>
      </c>
      <c r="BI197" s="13">
        <f t="shared" si="174"/>
        <v>503.35057957927143</v>
      </c>
      <c r="BJ197" s="37">
        <f t="shared" si="194"/>
        <v>1.4141891326346072</v>
      </c>
      <c r="BK197" s="13">
        <f t="shared" si="175"/>
        <v>14971.909467399417</v>
      </c>
      <c r="BL197">
        <f t="shared" si="195"/>
        <v>78.193212042375208</v>
      </c>
      <c r="BM197" s="13">
        <f t="shared" si="176"/>
        <v>5.6772349545232395</v>
      </c>
      <c r="BN197" s="13">
        <f t="shared" si="205"/>
        <v>1.7748691837326502</v>
      </c>
      <c r="BO197" s="13">
        <f t="shared" si="177"/>
        <v>43006.315293184307</v>
      </c>
      <c r="BP197">
        <f t="shared" si="196"/>
        <v>222.32007581544704</v>
      </c>
      <c r="BQ197" s="13">
        <f t="shared" si="178"/>
        <v>5.6772349545232395</v>
      </c>
      <c r="BR197" s="37">
        <f t="shared" si="197"/>
        <v>185.3773921199064</v>
      </c>
      <c r="BS197" s="13">
        <f t="shared" si="179"/>
        <v>14971.909467399417</v>
      </c>
      <c r="BT197">
        <f t="shared" si="198"/>
        <v>262.15641502964701</v>
      </c>
      <c r="BU197" s="13">
        <f t="shared" si="180"/>
        <v>829.96785815000442</v>
      </c>
      <c r="BV197" s="13">
        <f t="shared" si="206"/>
        <v>185.73807217100443</v>
      </c>
      <c r="BW197" s="13">
        <f t="shared" si="181"/>
        <v>43006.315293184307</v>
      </c>
      <c r="BX197">
        <f t="shared" si="199"/>
        <v>406.28327880271883</v>
      </c>
      <c r="BY197" s="13">
        <f t="shared" si="182"/>
        <v>829.96785815000442</v>
      </c>
    </row>
    <row r="198" spans="29:77" x14ac:dyDescent="0.2">
      <c r="AC198">
        <v>196</v>
      </c>
      <c r="AD198" s="37">
        <f t="shared" si="183"/>
        <v>1960476164.8783431</v>
      </c>
      <c r="AE198" s="13">
        <f t="shared" si="159"/>
        <v>24953.182445665698</v>
      </c>
      <c r="AF198">
        <f t="shared" si="200"/>
        <v>1960476292.1904984</v>
      </c>
      <c r="AG198" s="13">
        <f t="shared" si="160"/>
        <v>1960477212.1249621</v>
      </c>
      <c r="AH198" s="13">
        <f t="shared" si="201"/>
        <v>1960476165.1409183</v>
      </c>
      <c r="AI198" s="13">
        <f t="shared" si="161"/>
        <v>43006.315293184307</v>
      </c>
      <c r="AJ198">
        <f t="shared" si="184"/>
        <v>1960476384.5608943</v>
      </c>
      <c r="AK198" s="13">
        <f t="shared" si="162"/>
        <v>1960477212.1249621</v>
      </c>
      <c r="AL198" s="37">
        <f t="shared" si="185"/>
        <v>628.20614018249455</v>
      </c>
      <c r="AM198" s="13">
        <f t="shared" si="163"/>
        <v>29943.818934798834</v>
      </c>
      <c r="AN198">
        <f t="shared" si="186"/>
        <v>780.98072658452941</v>
      </c>
      <c r="AO198" s="13">
        <f t="shared" si="164"/>
        <v>2813.5073827337451</v>
      </c>
      <c r="AP198" s="13">
        <f t="shared" si="202"/>
        <v>628.41966277274457</v>
      </c>
      <c r="AQ198" s="13">
        <f t="shared" si="165"/>
        <v>43006.315293184307</v>
      </c>
      <c r="AR198" s="13">
        <f t="shared" si="187"/>
        <v>847.83963875837878</v>
      </c>
      <c r="AS198" s="38">
        <f t="shared" si="166"/>
        <v>2813.5073827337451</v>
      </c>
      <c r="AT198" s="37">
        <f t="shared" si="188"/>
        <v>391099977.39375615</v>
      </c>
      <c r="AU198" s="13">
        <f t="shared" si="167"/>
        <v>9981.2729782662791</v>
      </c>
      <c r="AV198">
        <f t="shared" si="189"/>
        <v>391100028.3186183</v>
      </c>
      <c r="AW198" s="13">
        <f t="shared" si="168"/>
        <v>391100380.74850065</v>
      </c>
      <c r="AX198" s="13">
        <f t="shared" si="203"/>
        <v>391099977.80348873</v>
      </c>
      <c r="AY198" s="13">
        <f t="shared" si="169"/>
        <v>43006.315293184307</v>
      </c>
      <c r="AZ198">
        <f t="shared" si="190"/>
        <v>391100197.22346473</v>
      </c>
      <c r="BA198" s="13">
        <f t="shared" si="170"/>
        <v>391100380.74850065</v>
      </c>
      <c r="BB198" s="37">
        <f t="shared" si="191"/>
        <v>112.48373176995881</v>
      </c>
      <c r="BC198" s="13">
        <f t="shared" si="171"/>
        <v>14971.909467399417</v>
      </c>
      <c r="BD198">
        <f t="shared" si="192"/>
        <v>188.87102497097624</v>
      </c>
      <c r="BE198" s="13">
        <f t="shared" si="172"/>
        <v>503.35057957927143</v>
      </c>
      <c r="BF198" s="13">
        <f t="shared" si="204"/>
        <v>112.84441182105685</v>
      </c>
      <c r="BG198" s="13">
        <f t="shared" si="173"/>
        <v>43006.315293184307</v>
      </c>
      <c r="BH198">
        <f t="shared" si="193"/>
        <v>332.26438780669105</v>
      </c>
      <c r="BI198" s="13">
        <f t="shared" si="174"/>
        <v>503.35057957927143</v>
      </c>
      <c r="BJ198" s="37">
        <f t="shared" si="194"/>
        <v>1.4141891326346072</v>
      </c>
      <c r="BK198" s="13">
        <f t="shared" si="175"/>
        <v>14971.909467399417</v>
      </c>
      <c r="BL198">
        <f t="shared" si="195"/>
        <v>77.801482333652032</v>
      </c>
      <c r="BM198" s="13">
        <f t="shared" si="176"/>
        <v>5.6772349545232395</v>
      </c>
      <c r="BN198" s="13">
        <f t="shared" si="205"/>
        <v>1.7748691837326502</v>
      </c>
      <c r="BO198" s="13">
        <f t="shared" si="177"/>
        <v>43006.315293184307</v>
      </c>
      <c r="BP198">
        <f t="shared" si="196"/>
        <v>221.19484516936686</v>
      </c>
      <c r="BQ198" s="13">
        <f t="shared" si="178"/>
        <v>5.6772349545232395</v>
      </c>
      <c r="BR198" s="37">
        <f t="shared" si="197"/>
        <v>185.3773921199064</v>
      </c>
      <c r="BS198" s="13">
        <f t="shared" si="179"/>
        <v>14971.909467399417</v>
      </c>
      <c r="BT198">
        <f t="shared" si="198"/>
        <v>261.76468532092383</v>
      </c>
      <c r="BU198" s="13">
        <f t="shared" si="180"/>
        <v>829.96785815000442</v>
      </c>
      <c r="BV198" s="13">
        <f t="shared" si="206"/>
        <v>185.73807217100443</v>
      </c>
      <c r="BW198" s="13">
        <f t="shared" si="181"/>
        <v>43006.315293184307</v>
      </c>
      <c r="BX198">
        <f t="shared" si="199"/>
        <v>405.15804815663864</v>
      </c>
      <c r="BY198" s="13">
        <f t="shared" si="182"/>
        <v>829.96785815000442</v>
      </c>
    </row>
    <row r="199" spans="29:77" x14ac:dyDescent="0.2">
      <c r="AC199">
        <v>197</v>
      </c>
      <c r="AD199" s="37">
        <f t="shared" si="183"/>
        <v>1960476164.8783431</v>
      </c>
      <c r="AE199" s="13">
        <f t="shared" si="159"/>
        <v>24953.182445665698</v>
      </c>
      <c r="AF199">
        <f t="shared" si="200"/>
        <v>1960476291.5442438</v>
      </c>
      <c r="AG199" s="13">
        <f t="shared" si="160"/>
        <v>1960477212.1249621</v>
      </c>
      <c r="AH199" s="13">
        <f t="shared" si="201"/>
        <v>1960476165.1409183</v>
      </c>
      <c r="AI199" s="13">
        <f t="shared" si="161"/>
        <v>43006.315293184307</v>
      </c>
      <c r="AJ199">
        <f t="shared" si="184"/>
        <v>1960476383.4470873</v>
      </c>
      <c r="AK199" s="13">
        <f t="shared" si="162"/>
        <v>1960477212.1249621</v>
      </c>
      <c r="AL199" s="37">
        <f t="shared" si="185"/>
        <v>628.20614018249455</v>
      </c>
      <c r="AM199" s="13">
        <f t="shared" si="163"/>
        <v>29943.818934798834</v>
      </c>
      <c r="AN199">
        <f t="shared" si="186"/>
        <v>780.20522106979831</v>
      </c>
      <c r="AO199" s="13">
        <f t="shared" si="164"/>
        <v>2813.5073827337451</v>
      </c>
      <c r="AP199" s="13">
        <f t="shared" si="202"/>
        <v>628.41966277274457</v>
      </c>
      <c r="AQ199" s="13">
        <f t="shared" si="165"/>
        <v>43006.315293184307</v>
      </c>
      <c r="AR199" s="13">
        <f t="shared" si="187"/>
        <v>846.72583177368017</v>
      </c>
      <c r="AS199" s="38">
        <f t="shared" si="166"/>
        <v>2813.5073827337451</v>
      </c>
      <c r="AT199" s="37">
        <f t="shared" si="188"/>
        <v>391099977.39375615</v>
      </c>
      <c r="AU199" s="13">
        <f t="shared" si="167"/>
        <v>9981.2729782662791</v>
      </c>
      <c r="AV199">
        <f t="shared" si="189"/>
        <v>391100028.06011647</v>
      </c>
      <c r="AW199" s="13">
        <f t="shared" si="168"/>
        <v>391100380.74850065</v>
      </c>
      <c r="AX199" s="13">
        <f t="shared" si="203"/>
        <v>391099977.80348873</v>
      </c>
      <c r="AY199" s="13">
        <f t="shared" si="169"/>
        <v>43006.315293184307</v>
      </c>
      <c r="AZ199">
        <f t="shared" si="190"/>
        <v>391100196.1096577</v>
      </c>
      <c r="BA199" s="13">
        <f t="shared" si="170"/>
        <v>391100380.74850065</v>
      </c>
      <c r="BB199" s="37">
        <f t="shared" si="191"/>
        <v>112.48373176995881</v>
      </c>
      <c r="BC199" s="13">
        <f t="shared" si="171"/>
        <v>14971.909467399417</v>
      </c>
      <c r="BD199">
        <f t="shared" si="192"/>
        <v>188.48327221361069</v>
      </c>
      <c r="BE199" s="13">
        <f t="shared" si="172"/>
        <v>503.35057957927143</v>
      </c>
      <c r="BF199" s="13">
        <f t="shared" si="204"/>
        <v>112.84441182105685</v>
      </c>
      <c r="BG199" s="13">
        <f t="shared" si="173"/>
        <v>43006.315293184307</v>
      </c>
      <c r="BH199">
        <f t="shared" si="193"/>
        <v>331.15058082199243</v>
      </c>
      <c r="BI199" s="13">
        <f t="shared" si="174"/>
        <v>503.35057957927143</v>
      </c>
      <c r="BJ199" s="37">
        <f t="shared" si="194"/>
        <v>1.4141891326346072</v>
      </c>
      <c r="BK199" s="13">
        <f t="shared" si="175"/>
        <v>14971.909467399417</v>
      </c>
      <c r="BL199">
        <f t="shared" si="195"/>
        <v>77.413729576286471</v>
      </c>
      <c r="BM199" s="13">
        <f t="shared" si="176"/>
        <v>5.6772349545232395</v>
      </c>
      <c r="BN199" s="13">
        <f t="shared" si="205"/>
        <v>1.7748691837326502</v>
      </c>
      <c r="BO199" s="13">
        <f t="shared" si="177"/>
        <v>43006.315293184307</v>
      </c>
      <c r="BP199">
        <f t="shared" si="196"/>
        <v>220.08103818466822</v>
      </c>
      <c r="BQ199" s="13">
        <f t="shared" si="178"/>
        <v>5.6772349545232395</v>
      </c>
      <c r="BR199" s="37">
        <f t="shared" si="197"/>
        <v>185.3773921199064</v>
      </c>
      <c r="BS199" s="13">
        <f t="shared" si="179"/>
        <v>14971.909467399417</v>
      </c>
      <c r="BT199">
        <f t="shared" si="198"/>
        <v>261.37693256355828</v>
      </c>
      <c r="BU199" s="13">
        <f t="shared" si="180"/>
        <v>829.96785815000442</v>
      </c>
      <c r="BV199" s="13">
        <f t="shared" si="206"/>
        <v>185.73807217100443</v>
      </c>
      <c r="BW199" s="13">
        <f t="shared" si="181"/>
        <v>43006.315293184307</v>
      </c>
      <c r="BX199">
        <f t="shared" si="199"/>
        <v>404.04424117194003</v>
      </c>
      <c r="BY199" s="13">
        <f t="shared" si="182"/>
        <v>829.96785815000442</v>
      </c>
    </row>
    <row r="200" spans="29:77" x14ac:dyDescent="0.2">
      <c r="AC200">
        <v>198</v>
      </c>
      <c r="AD200" s="37">
        <f t="shared" si="183"/>
        <v>1960476164.8783431</v>
      </c>
      <c r="AE200" s="13">
        <f t="shared" si="159"/>
        <v>24953.182445665698</v>
      </c>
      <c r="AF200">
        <f t="shared" si="200"/>
        <v>1960476290.9045172</v>
      </c>
      <c r="AG200" s="13">
        <f t="shared" si="160"/>
        <v>1960477212.1249621</v>
      </c>
      <c r="AH200" s="13">
        <f t="shared" si="201"/>
        <v>1960476165.1409183</v>
      </c>
      <c r="AI200" s="13">
        <f t="shared" si="161"/>
        <v>43006.315293184307</v>
      </c>
      <c r="AJ200">
        <f t="shared" si="184"/>
        <v>1960476382.3445308</v>
      </c>
      <c r="AK200" s="13">
        <f t="shared" si="162"/>
        <v>1960477212.1249621</v>
      </c>
      <c r="AL200" s="37">
        <f t="shared" si="185"/>
        <v>628.20614018249455</v>
      </c>
      <c r="AM200" s="13">
        <f t="shared" si="163"/>
        <v>29943.818934798834</v>
      </c>
      <c r="AN200">
        <f t="shared" si="186"/>
        <v>779.43754894410483</v>
      </c>
      <c r="AO200" s="13">
        <f t="shared" si="164"/>
        <v>2813.5073827337451</v>
      </c>
      <c r="AP200" s="13">
        <f t="shared" si="202"/>
        <v>628.41966277274457</v>
      </c>
      <c r="AQ200" s="13">
        <f t="shared" si="165"/>
        <v>43006.315293184307</v>
      </c>
      <c r="AR200" s="13">
        <f t="shared" si="187"/>
        <v>845.62327536458452</v>
      </c>
      <c r="AS200" s="38">
        <f t="shared" si="166"/>
        <v>2813.5073827337451</v>
      </c>
      <c r="AT200" s="37">
        <f t="shared" si="188"/>
        <v>391099977.39375615</v>
      </c>
      <c r="AU200" s="13">
        <f t="shared" si="167"/>
        <v>9981.2729782662791</v>
      </c>
      <c r="AV200">
        <f t="shared" si="189"/>
        <v>391100027.80422574</v>
      </c>
      <c r="AW200" s="13">
        <f t="shared" si="168"/>
        <v>391100380.74850065</v>
      </c>
      <c r="AX200" s="13">
        <f t="shared" si="203"/>
        <v>391099977.80348873</v>
      </c>
      <c r="AY200" s="13">
        <f t="shared" si="169"/>
        <v>43006.315293184307</v>
      </c>
      <c r="AZ200">
        <f t="shared" si="190"/>
        <v>391100195.0071013</v>
      </c>
      <c r="BA200" s="13">
        <f t="shared" si="170"/>
        <v>391100380.74850065</v>
      </c>
      <c r="BB200" s="37">
        <f t="shared" si="191"/>
        <v>112.48373176995881</v>
      </c>
      <c r="BC200" s="13">
        <f t="shared" si="171"/>
        <v>14971.909467399417</v>
      </c>
      <c r="BD200">
        <f t="shared" si="192"/>
        <v>188.09943615076395</v>
      </c>
      <c r="BE200" s="13">
        <f t="shared" si="172"/>
        <v>503.35057957927143</v>
      </c>
      <c r="BF200" s="13">
        <f t="shared" si="204"/>
        <v>112.84441182105685</v>
      </c>
      <c r="BG200" s="13">
        <f t="shared" si="173"/>
        <v>43006.315293184307</v>
      </c>
      <c r="BH200">
        <f t="shared" si="193"/>
        <v>330.04802441289678</v>
      </c>
      <c r="BI200" s="13">
        <f t="shared" si="174"/>
        <v>503.35057957927143</v>
      </c>
      <c r="BJ200" s="37">
        <f t="shared" si="194"/>
        <v>1.4141891326346072</v>
      </c>
      <c r="BK200" s="13">
        <f t="shared" si="175"/>
        <v>14971.909467399417</v>
      </c>
      <c r="BL200">
        <f t="shared" si="195"/>
        <v>77.029893513439745</v>
      </c>
      <c r="BM200" s="13">
        <f t="shared" si="176"/>
        <v>5.6772349545232395</v>
      </c>
      <c r="BN200" s="13">
        <f t="shared" si="205"/>
        <v>1.7748691837326502</v>
      </c>
      <c r="BO200" s="13">
        <f t="shared" si="177"/>
        <v>43006.315293184307</v>
      </c>
      <c r="BP200">
        <f t="shared" si="196"/>
        <v>218.97848177557259</v>
      </c>
      <c r="BQ200" s="13">
        <f t="shared" si="178"/>
        <v>5.6772349545232395</v>
      </c>
      <c r="BR200" s="37">
        <f t="shared" si="197"/>
        <v>185.3773921199064</v>
      </c>
      <c r="BS200" s="13">
        <f t="shared" si="179"/>
        <v>14971.909467399417</v>
      </c>
      <c r="BT200">
        <f t="shared" si="198"/>
        <v>260.99309650071154</v>
      </c>
      <c r="BU200" s="13">
        <f t="shared" si="180"/>
        <v>829.96785815000442</v>
      </c>
      <c r="BV200" s="13">
        <f t="shared" si="206"/>
        <v>185.73807217100443</v>
      </c>
      <c r="BW200" s="13">
        <f t="shared" si="181"/>
        <v>43006.315293184307</v>
      </c>
      <c r="BX200">
        <f t="shared" si="199"/>
        <v>402.94168476284437</v>
      </c>
      <c r="BY200" s="13">
        <f t="shared" si="182"/>
        <v>829.96785815000442</v>
      </c>
    </row>
    <row r="201" spans="29:77" x14ac:dyDescent="0.2">
      <c r="AC201">
        <v>199</v>
      </c>
      <c r="AD201" s="37">
        <f t="shared" si="183"/>
        <v>1960476164.8783431</v>
      </c>
      <c r="AE201" s="13">
        <f t="shared" si="159"/>
        <v>24953.182445665698</v>
      </c>
      <c r="AF201">
        <f t="shared" si="200"/>
        <v>1960476290.2712197</v>
      </c>
      <c r="AG201" s="13">
        <f t="shared" si="160"/>
        <v>1960477212.1249621</v>
      </c>
      <c r="AH201" s="13">
        <f t="shared" si="201"/>
        <v>1960476165.1409183</v>
      </c>
      <c r="AI201" s="13">
        <f t="shared" si="161"/>
        <v>43006.315293184307</v>
      </c>
      <c r="AJ201">
        <f t="shared" si="184"/>
        <v>1960476381.2530553</v>
      </c>
      <c r="AK201" s="13">
        <f t="shared" si="162"/>
        <v>1960477212.1249621</v>
      </c>
      <c r="AL201" s="37">
        <f t="shared" si="185"/>
        <v>628.20614018249455</v>
      </c>
      <c r="AM201" s="13">
        <f t="shared" si="163"/>
        <v>29943.818934798834</v>
      </c>
      <c r="AN201">
        <f t="shared" si="186"/>
        <v>778.67759211615703</v>
      </c>
      <c r="AO201" s="13">
        <f t="shared" si="164"/>
        <v>2813.5073827337451</v>
      </c>
      <c r="AP201" s="13">
        <f t="shared" si="202"/>
        <v>628.41966277274457</v>
      </c>
      <c r="AQ201" s="13">
        <f t="shared" si="165"/>
        <v>43006.315293184307</v>
      </c>
      <c r="AR201" s="13">
        <f t="shared" si="187"/>
        <v>844.53179992442449</v>
      </c>
      <c r="AS201" s="38">
        <f t="shared" si="166"/>
        <v>2813.5073827337451</v>
      </c>
      <c r="AT201" s="37">
        <f t="shared" si="188"/>
        <v>391099977.39375615</v>
      </c>
      <c r="AU201" s="13">
        <f t="shared" si="167"/>
        <v>9981.2729782662791</v>
      </c>
      <c r="AV201">
        <f t="shared" si="189"/>
        <v>391100027.55090678</v>
      </c>
      <c r="AW201" s="13">
        <f t="shared" si="168"/>
        <v>391100380.74850065</v>
      </c>
      <c r="AX201" s="13">
        <f t="shared" si="203"/>
        <v>391099977.80348873</v>
      </c>
      <c r="AY201" s="13">
        <f t="shared" si="169"/>
        <v>43006.315293184307</v>
      </c>
      <c r="AZ201">
        <f t="shared" si="190"/>
        <v>391100193.91562587</v>
      </c>
      <c r="BA201" s="13">
        <f t="shared" si="170"/>
        <v>391100380.74850065</v>
      </c>
      <c r="BB201" s="37">
        <f t="shared" si="191"/>
        <v>112.48373176995881</v>
      </c>
      <c r="BC201" s="13">
        <f t="shared" si="171"/>
        <v>14971.909467399417</v>
      </c>
      <c r="BD201">
        <f t="shared" si="192"/>
        <v>187.71945773679005</v>
      </c>
      <c r="BE201" s="13">
        <f t="shared" si="172"/>
        <v>503.35057957927143</v>
      </c>
      <c r="BF201" s="13">
        <f t="shared" si="204"/>
        <v>112.84441182105685</v>
      </c>
      <c r="BG201" s="13">
        <f t="shared" si="173"/>
        <v>43006.315293184307</v>
      </c>
      <c r="BH201">
        <f t="shared" si="193"/>
        <v>328.95654897273681</v>
      </c>
      <c r="BI201" s="13">
        <f t="shared" si="174"/>
        <v>503.35057957927143</v>
      </c>
      <c r="BJ201" s="37">
        <f t="shared" si="194"/>
        <v>1.4141891326346072</v>
      </c>
      <c r="BK201" s="13">
        <f t="shared" si="175"/>
        <v>14971.909467399417</v>
      </c>
      <c r="BL201">
        <f t="shared" si="195"/>
        <v>76.649915099465844</v>
      </c>
      <c r="BM201" s="13">
        <f t="shared" si="176"/>
        <v>5.6772349545232395</v>
      </c>
      <c r="BN201" s="13">
        <f t="shared" si="205"/>
        <v>1.7748691837326502</v>
      </c>
      <c r="BO201" s="13">
        <f t="shared" si="177"/>
        <v>43006.315293184307</v>
      </c>
      <c r="BP201">
        <f t="shared" si="196"/>
        <v>217.88700633541259</v>
      </c>
      <c r="BQ201" s="13">
        <f t="shared" si="178"/>
        <v>5.6772349545232395</v>
      </c>
      <c r="BR201" s="37">
        <f t="shared" si="197"/>
        <v>185.3773921199064</v>
      </c>
      <c r="BS201" s="13">
        <f t="shared" si="179"/>
        <v>14971.909467399417</v>
      </c>
      <c r="BT201">
        <f t="shared" si="198"/>
        <v>260.61311808673764</v>
      </c>
      <c r="BU201" s="13">
        <f t="shared" si="180"/>
        <v>829.96785815000442</v>
      </c>
      <c r="BV201" s="13">
        <f t="shared" si="206"/>
        <v>185.73807217100443</v>
      </c>
      <c r="BW201" s="13">
        <f t="shared" si="181"/>
        <v>43006.315293184307</v>
      </c>
      <c r="BX201">
        <f t="shared" si="199"/>
        <v>401.85020932268435</v>
      </c>
      <c r="BY201" s="13">
        <f t="shared" si="182"/>
        <v>829.96785815000442</v>
      </c>
    </row>
    <row r="202" spans="29:77" x14ac:dyDescent="0.2">
      <c r="AC202">
        <v>200</v>
      </c>
      <c r="AD202" s="37">
        <f t="shared" si="183"/>
        <v>1960476164.8783431</v>
      </c>
      <c r="AE202" s="13">
        <f t="shared" si="159"/>
        <v>24953.182445665698</v>
      </c>
      <c r="AF202">
        <f t="shared" si="200"/>
        <v>1960476289.6442554</v>
      </c>
      <c r="AG202" s="13">
        <f t="shared" si="160"/>
        <v>1960477212.1249621</v>
      </c>
      <c r="AH202" s="13">
        <f t="shared" si="201"/>
        <v>1960476165.1409183</v>
      </c>
      <c r="AI202" s="13">
        <f t="shared" si="161"/>
        <v>43006.315293184307</v>
      </c>
      <c r="AJ202">
        <f t="shared" si="184"/>
        <v>1960476380.1724946</v>
      </c>
      <c r="AK202" s="13">
        <f t="shared" si="162"/>
        <v>1960477212.1249621</v>
      </c>
      <c r="AL202" s="37">
        <f t="shared" si="185"/>
        <v>628.20614018249455</v>
      </c>
      <c r="AM202" s="13">
        <f t="shared" si="163"/>
        <v>29943.818934798834</v>
      </c>
      <c r="AN202">
        <f t="shared" si="186"/>
        <v>777.92523485648871</v>
      </c>
      <c r="AO202" s="13">
        <f t="shared" si="164"/>
        <v>2813.5073827337451</v>
      </c>
      <c r="AP202" s="13">
        <f t="shared" si="202"/>
        <v>628.41966277274457</v>
      </c>
      <c r="AQ202" s="13">
        <f t="shared" si="165"/>
        <v>43006.315293184307</v>
      </c>
      <c r="AR202" s="13">
        <f t="shared" si="187"/>
        <v>843.45123923866618</v>
      </c>
      <c r="AS202" s="38">
        <f t="shared" si="166"/>
        <v>2813.5073827337451</v>
      </c>
      <c r="AT202" s="37">
        <f t="shared" si="188"/>
        <v>391099977.39375615</v>
      </c>
      <c r="AU202" s="13">
        <f t="shared" si="167"/>
        <v>9981.2729782662791</v>
      </c>
      <c r="AV202">
        <f t="shared" si="189"/>
        <v>391100027.30012107</v>
      </c>
      <c r="AW202" s="13">
        <f t="shared" si="168"/>
        <v>391100380.74850065</v>
      </c>
      <c r="AX202" s="13">
        <f t="shared" si="203"/>
        <v>391099977.80348873</v>
      </c>
      <c r="AY202" s="13">
        <f t="shared" si="169"/>
        <v>43006.315293184307</v>
      </c>
      <c r="AZ202">
        <f t="shared" si="190"/>
        <v>391100192.83506519</v>
      </c>
      <c r="BA202" s="13">
        <f t="shared" si="170"/>
        <v>391100380.74850065</v>
      </c>
      <c r="BB202" s="37">
        <f t="shared" si="191"/>
        <v>112.48373176995881</v>
      </c>
      <c r="BC202" s="13">
        <f t="shared" si="171"/>
        <v>14971.909467399417</v>
      </c>
      <c r="BD202">
        <f t="shared" si="192"/>
        <v>187.34327910695589</v>
      </c>
      <c r="BE202" s="13">
        <f t="shared" si="172"/>
        <v>503.35057957927143</v>
      </c>
      <c r="BF202" s="13">
        <f t="shared" si="204"/>
        <v>112.84441182105685</v>
      </c>
      <c r="BG202" s="13">
        <f t="shared" si="173"/>
        <v>43006.315293184307</v>
      </c>
      <c r="BH202">
        <f t="shared" si="193"/>
        <v>327.87598828697838</v>
      </c>
      <c r="BI202" s="13">
        <f t="shared" si="174"/>
        <v>503.35057957927143</v>
      </c>
      <c r="BJ202" s="37">
        <f t="shared" si="194"/>
        <v>1.4141891326346072</v>
      </c>
      <c r="BK202" s="13">
        <f t="shared" si="175"/>
        <v>14971.909467399417</v>
      </c>
      <c r="BL202">
        <f t="shared" si="195"/>
        <v>76.273736469631686</v>
      </c>
      <c r="BM202" s="13">
        <f t="shared" si="176"/>
        <v>5.6772349545232395</v>
      </c>
      <c r="BN202" s="13">
        <f t="shared" si="205"/>
        <v>1.7748691837326502</v>
      </c>
      <c r="BO202" s="13">
        <f t="shared" si="177"/>
        <v>43006.315293184307</v>
      </c>
      <c r="BP202">
        <f t="shared" si="196"/>
        <v>216.80644564965419</v>
      </c>
      <c r="BQ202" s="13">
        <f t="shared" si="178"/>
        <v>5.6772349545232395</v>
      </c>
      <c r="BR202" s="37">
        <f t="shared" si="197"/>
        <v>185.3773921199064</v>
      </c>
      <c r="BS202" s="13">
        <f t="shared" si="179"/>
        <v>14971.909467399417</v>
      </c>
      <c r="BT202">
        <f t="shared" si="198"/>
        <v>260.23693945690349</v>
      </c>
      <c r="BU202" s="13">
        <f t="shared" si="180"/>
        <v>829.96785815000442</v>
      </c>
      <c r="BV202" s="13">
        <f t="shared" si="206"/>
        <v>185.73807217100443</v>
      </c>
      <c r="BW202" s="13">
        <f t="shared" si="181"/>
        <v>43006.315293184307</v>
      </c>
      <c r="BX202">
        <f t="shared" si="199"/>
        <v>400.76964863692598</v>
      </c>
      <c r="BY202" s="13">
        <f t="shared" si="182"/>
        <v>829.96785815000442</v>
      </c>
    </row>
    <row r="203" spans="29:77" x14ac:dyDescent="0.2">
      <c r="AC203">
        <v>201</v>
      </c>
      <c r="AD203" s="37">
        <f t="shared" si="183"/>
        <v>1960476164.8783431</v>
      </c>
      <c r="AE203" s="13">
        <f t="shared" si="159"/>
        <v>24953.182445665698</v>
      </c>
      <c r="AF203">
        <f t="shared" si="200"/>
        <v>1960476289.0235293</v>
      </c>
      <c r="AG203" s="13">
        <f t="shared" si="160"/>
        <v>1960477212.1249621</v>
      </c>
      <c r="AH203" s="13">
        <f t="shared" si="201"/>
        <v>1960476165.1409183</v>
      </c>
      <c r="AI203" s="13">
        <f t="shared" si="161"/>
        <v>43006.315293184307</v>
      </c>
      <c r="AJ203">
        <f t="shared" si="184"/>
        <v>1960476379.1026859</v>
      </c>
      <c r="AK203" s="13">
        <f t="shared" si="162"/>
        <v>1960477212.1249621</v>
      </c>
      <c r="AL203" s="37">
        <f t="shared" si="185"/>
        <v>628.20614018249455</v>
      </c>
      <c r="AM203" s="13">
        <f t="shared" si="163"/>
        <v>29943.818934798834</v>
      </c>
      <c r="AN203">
        <f t="shared" si="186"/>
        <v>777.18036373870768</v>
      </c>
      <c r="AO203" s="13">
        <f t="shared" si="164"/>
        <v>2813.5073827337451</v>
      </c>
      <c r="AP203" s="13">
        <f t="shared" si="202"/>
        <v>628.41966277274457</v>
      </c>
      <c r="AQ203" s="13">
        <f t="shared" si="165"/>
        <v>43006.315293184307</v>
      </c>
      <c r="AR203" s="13">
        <f t="shared" si="187"/>
        <v>842.38143040052717</v>
      </c>
      <c r="AS203" s="38">
        <f t="shared" si="166"/>
        <v>2813.5073827337451</v>
      </c>
      <c r="AT203" s="37">
        <f t="shared" si="188"/>
        <v>391099977.39375615</v>
      </c>
      <c r="AU203" s="13">
        <f t="shared" si="167"/>
        <v>9981.2729782662791</v>
      </c>
      <c r="AV203">
        <f t="shared" si="189"/>
        <v>391100027.05183065</v>
      </c>
      <c r="AW203" s="13">
        <f t="shared" si="168"/>
        <v>391100380.74850065</v>
      </c>
      <c r="AX203" s="13">
        <f t="shared" si="203"/>
        <v>391099977.80348873</v>
      </c>
      <c r="AY203" s="13">
        <f t="shared" si="169"/>
        <v>43006.315293184307</v>
      </c>
      <c r="AZ203">
        <f t="shared" si="190"/>
        <v>391100191.76525635</v>
      </c>
      <c r="BA203" s="13">
        <f t="shared" si="170"/>
        <v>391100380.74850065</v>
      </c>
      <c r="BB203" s="37">
        <f t="shared" si="191"/>
        <v>112.48373176995881</v>
      </c>
      <c r="BC203" s="13">
        <f t="shared" si="171"/>
        <v>14971.909467399417</v>
      </c>
      <c r="BD203">
        <f t="shared" si="192"/>
        <v>186.97084354806537</v>
      </c>
      <c r="BE203" s="13">
        <f t="shared" si="172"/>
        <v>503.35057957927143</v>
      </c>
      <c r="BF203" s="13">
        <f t="shared" si="204"/>
        <v>112.84441182105685</v>
      </c>
      <c r="BG203" s="13">
        <f t="shared" si="173"/>
        <v>43006.315293184307</v>
      </c>
      <c r="BH203">
        <f t="shared" si="193"/>
        <v>326.80617944883949</v>
      </c>
      <c r="BI203" s="13">
        <f t="shared" si="174"/>
        <v>503.35057957927143</v>
      </c>
      <c r="BJ203" s="37">
        <f t="shared" si="194"/>
        <v>1.4141891326346072</v>
      </c>
      <c r="BK203" s="13">
        <f t="shared" si="175"/>
        <v>14971.909467399417</v>
      </c>
      <c r="BL203">
        <f t="shared" si="195"/>
        <v>75.901300910741156</v>
      </c>
      <c r="BM203" s="13">
        <f t="shared" si="176"/>
        <v>5.6772349545232395</v>
      </c>
      <c r="BN203" s="13">
        <f t="shared" si="205"/>
        <v>1.7748691837326502</v>
      </c>
      <c r="BO203" s="13">
        <f t="shared" si="177"/>
        <v>43006.315293184307</v>
      </c>
      <c r="BP203">
        <f t="shared" si="196"/>
        <v>215.73663681151527</v>
      </c>
      <c r="BQ203" s="13">
        <f t="shared" si="178"/>
        <v>5.6772349545232395</v>
      </c>
      <c r="BR203" s="37">
        <f t="shared" si="197"/>
        <v>185.3773921199064</v>
      </c>
      <c r="BS203" s="13">
        <f t="shared" si="179"/>
        <v>14971.909467399417</v>
      </c>
      <c r="BT203">
        <f t="shared" si="198"/>
        <v>259.86450389801297</v>
      </c>
      <c r="BU203" s="13">
        <f t="shared" si="180"/>
        <v>829.96785815000442</v>
      </c>
      <c r="BV203" s="13">
        <f t="shared" si="206"/>
        <v>185.73807217100443</v>
      </c>
      <c r="BW203" s="13">
        <f t="shared" si="181"/>
        <v>43006.315293184307</v>
      </c>
      <c r="BX203">
        <f t="shared" si="199"/>
        <v>399.69983979878702</v>
      </c>
      <c r="BY203" s="13">
        <f t="shared" si="182"/>
        <v>829.96785815000442</v>
      </c>
    </row>
    <row r="204" spans="29:77" x14ac:dyDescent="0.2">
      <c r="AC204">
        <v>202</v>
      </c>
      <c r="AD204" s="37">
        <f t="shared" si="183"/>
        <v>1960476164.8783431</v>
      </c>
      <c r="AE204" s="13">
        <f t="shared" si="159"/>
        <v>24953.182445665698</v>
      </c>
      <c r="AF204">
        <f t="shared" si="200"/>
        <v>1960476288.4089494</v>
      </c>
      <c r="AG204" s="13">
        <f t="shared" si="160"/>
        <v>1960477212.1249621</v>
      </c>
      <c r="AH204" s="13">
        <f t="shared" si="201"/>
        <v>1960476165.1409183</v>
      </c>
      <c r="AI204" s="13">
        <f t="shared" si="161"/>
        <v>43006.315293184307</v>
      </c>
      <c r="AJ204">
        <f t="shared" si="184"/>
        <v>1960476378.0434692</v>
      </c>
      <c r="AK204" s="13">
        <f t="shared" si="162"/>
        <v>1960477212.1249621</v>
      </c>
      <c r="AL204" s="37">
        <f t="shared" si="185"/>
        <v>628.20614018249455</v>
      </c>
      <c r="AM204" s="13">
        <f t="shared" si="163"/>
        <v>29943.818934798834</v>
      </c>
      <c r="AN204">
        <f t="shared" si="186"/>
        <v>776.44286758248882</v>
      </c>
      <c r="AO204" s="13">
        <f t="shared" si="164"/>
        <v>2813.5073827337451</v>
      </c>
      <c r="AP204" s="13">
        <f t="shared" si="202"/>
        <v>628.41966277274457</v>
      </c>
      <c r="AQ204" s="13">
        <f t="shared" si="165"/>
        <v>43006.315293184307</v>
      </c>
      <c r="AR204" s="13">
        <f t="shared" si="187"/>
        <v>841.32221372910249</v>
      </c>
      <c r="AS204" s="38">
        <f t="shared" si="166"/>
        <v>2813.5073827337451</v>
      </c>
      <c r="AT204" s="37">
        <f t="shared" si="188"/>
        <v>391099977.39375615</v>
      </c>
      <c r="AU204" s="13">
        <f t="shared" si="167"/>
        <v>9981.2729782662791</v>
      </c>
      <c r="AV204">
        <f t="shared" si="189"/>
        <v>391100026.80599862</v>
      </c>
      <c r="AW204" s="13">
        <f t="shared" si="168"/>
        <v>391100380.74850065</v>
      </c>
      <c r="AX204" s="13">
        <f t="shared" si="203"/>
        <v>391099977.80348873</v>
      </c>
      <c r="AY204" s="13">
        <f t="shared" si="169"/>
        <v>43006.315293184307</v>
      </c>
      <c r="AZ204">
        <f t="shared" si="190"/>
        <v>391100190.70603967</v>
      </c>
      <c r="BA204" s="13">
        <f t="shared" si="170"/>
        <v>391100380.74850065</v>
      </c>
      <c r="BB204" s="37">
        <f t="shared" si="191"/>
        <v>112.48373176995881</v>
      </c>
      <c r="BC204" s="13">
        <f t="shared" si="171"/>
        <v>14971.909467399417</v>
      </c>
      <c r="BD204">
        <f t="shared" si="192"/>
        <v>186.60209546995594</v>
      </c>
      <c r="BE204" s="13">
        <f t="shared" si="172"/>
        <v>503.35057957927143</v>
      </c>
      <c r="BF204" s="13">
        <f t="shared" si="204"/>
        <v>112.84441182105685</v>
      </c>
      <c r="BG204" s="13">
        <f t="shared" si="173"/>
        <v>43006.315293184307</v>
      </c>
      <c r="BH204">
        <f t="shared" si="193"/>
        <v>325.74696277741481</v>
      </c>
      <c r="BI204" s="13">
        <f t="shared" si="174"/>
        <v>503.35057957927143</v>
      </c>
      <c r="BJ204" s="37">
        <f t="shared" si="194"/>
        <v>1.4141891326346072</v>
      </c>
      <c r="BK204" s="13">
        <f t="shared" si="175"/>
        <v>14971.909467399417</v>
      </c>
      <c r="BL204">
        <f t="shared" si="195"/>
        <v>75.532552832631723</v>
      </c>
      <c r="BM204" s="13">
        <f t="shared" si="176"/>
        <v>5.6772349545232395</v>
      </c>
      <c r="BN204" s="13">
        <f t="shared" si="205"/>
        <v>1.7748691837326502</v>
      </c>
      <c r="BO204" s="13">
        <f t="shared" si="177"/>
        <v>43006.315293184307</v>
      </c>
      <c r="BP204">
        <f t="shared" si="196"/>
        <v>214.67742014009059</v>
      </c>
      <c r="BQ204" s="13">
        <f t="shared" si="178"/>
        <v>5.6772349545232395</v>
      </c>
      <c r="BR204" s="37">
        <f t="shared" si="197"/>
        <v>185.3773921199064</v>
      </c>
      <c r="BS204" s="13">
        <f t="shared" si="179"/>
        <v>14971.909467399417</v>
      </c>
      <c r="BT204">
        <f t="shared" si="198"/>
        <v>259.49575581990354</v>
      </c>
      <c r="BU204" s="13">
        <f t="shared" si="180"/>
        <v>829.96785815000442</v>
      </c>
      <c r="BV204" s="13">
        <f t="shared" si="206"/>
        <v>185.73807217100443</v>
      </c>
      <c r="BW204" s="13">
        <f t="shared" si="181"/>
        <v>43006.315293184307</v>
      </c>
      <c r="BX204">
        <f t="shared" si="199"/>
        <v>398.64062312736235</v>
      </c>
      <c r="BY204" s="13">
        <f t="shared" si="182"/>
        <v>829.96785815000442</v>
      </c>
    </row>
    <row r="205" spans="29:77" x14ac:dyDescent="0.2">
      <c r="AC205">
        <v>203</v>
      </c>
      <c r="AD205" s="37">
        <f t="shared" si="183"/>
        <v>1960476164.8783431</v>
      </c>
      <c r="AE205" s="13">
        <f t="shared" si="159"/>
        <v>24953.182445665698</v>
      </c>
      <c r="AF205">
        <f t="shared" si="200"/>
        <v>1960476287.8004241</v>
      </c>
      <c r="AG205" s="13">
        <f t="shared" si="160"/>
        <v>1960477212.1249621</v>
      </c>
      <c r="AH205" s="13">
        <f t="shared" si="201"/>
        <v>1960476165.1409183</v>
      </c>
      <c r="AI205" s="13">
        <f t="shared" si="161"/>
        <v>43006.315293184307</v>
      </c>
      <c r="AJ205">
        <f t="shared" si="184"/>
        <v>1960476376.9946883</v>
      </c>
      <c r="AK205" s="13">
        <f t="shared" si="162"/>
        <v>1960477212.1249621</v>
      </c>
      <c r="AL205" s="37">
        <f t="shared" si="185"/>
        <v>628.20614018249455</v>
      </c>
      <c r="AM205" s="13">
        <f t="shared" si="163"/>
        <v>29943.818934798834</v>
      </c>
      <c r="AN205">
        <f t="shared" si="186"/>
        <v>775.71263739825235</v>
      </c>
      <c r="AO205" s="13">
        <f t="shared" si="164"/>
        <v>2813.5073827337451</v>
      </c>
      <c r="AP205" s="13">
        <f t="shared" si="202"/>
        <v>628.41966277274457</v>
      </c>
      <c r="AQ205" s="13">
        <f t="shared" si="165"/>
        <v>43006.315293184307</v>
      </c>
      <c r="AR205" s="13">
        <f t="shared" si="187"/>
        <v>840.27343268990865</v>
      </c>
      <c r="AS205" s="38">
        <f t="shared" si="166"/>
        <v>2813.5073827337451</v>
      </c>
      <c r="AT205" s="37">
        <f t="shared" si="188"/>
        <v>391099977.39375615</v>
      </c>
      <c r="AU205" s="13">
        <f t="shared" si="167"/>
        <v>9981.2729782662791</v>
      </c>
      <c r="AV205">
        <f t="shared" si="189"/>
        <v>391100026.56258857</v>
      </c>
      <c r="AW205" s="13">
        <f t="shared" si="168"/>
        <v>391100380.74850065</v>
      </c>
      <c r="AX205" s="13">
        <f t="shared" si="203"/>
        <v>391099977.80348873</v>
      </c>
      <c r="AY205" s="13">
        <f t="shared" si="169"/>
        <v>43006.315293184307</v>
      </c>
      <c r="AZ205">
        <f t="shared" si="190"/>
        <v>391100189.65725863</v>
      </c>
      <c r="BA205" s="13">
        <f t="shared" si="170"/>
        <v>391100380.74850065</v>
      </c>
      <c r="BB205" s="37">
        <f t="shared" si="191"/>
        <v>112.48373176995881</v>
      </c>
      <c r="BC205" s="13">
        <f t="shared" si="171"/>
        <v>14971.909467399417</v>
      </c>
      <c r="BD205">
        <f t="shared" si="192"/>
        <v>186.23698037783771</v>
      </c>
      <c r="BE205" s="13">
        <f t="shared" si="172"/>
        <v>503.35057957927143</v>
      </c>
      <c r="BF205" s="13">
        <f t="shared" si="204"/>
        <v>112.84441182105685</v>
      </c>
      <c r="BG205" s="13">
        <f t="shared" si="173"/>
        <v>43006.315293184307</v>
      </c>
      <c r="BH205">
        <f t="shared" si="193"/>
        <v>324.69818173822091</v>
      </c>
      <c r="BI205" s="13">
        <f t="shared" si="174"/>
        <v>503.35057957927143</v>
      </c>
      <c r="BJ205" s="37">
        <f t="shared" si="194"/>
        <v>1.4141891326346072</v>
      </c>
      <c r="BK205" s="13">
        <f t="shared" si="175"/>
        <v>14971.909467399417</v>
      </c>
      <c r="BL205">
        <f t="shared" si="195"/>
        <v>75.167437740513506</v>
      </c>
      <c r="BM205" s="13">
        <f t="shared" si="176"/>
        <v>5.6772349545232395</v>
      </c>
      <c r="BN205" s="13">
        <f t="shared" si="205"/>
        <v>1.7748691837326502</v>
      </c>
      <c r="BO205" s="13">
        <f t="shared" si="177"/>
        <v>43006.315293184307</v>
      </c>
      <c r="BP205">
        <f t="shared" si="196"/>
        <v>213.62863910089672</v>
      </c>
      <c r="BQ205" s="13">
        <f t="shared" si="178"/>
        <v>5.6772349545232395</v>
      </c>
      <c r="BR205" s="37">
        <f t="shared" si="197"/>
        <v>185.3773921199064</v>
      </c>
      <c r="BS205" s="13">
        <f t="shared" si="179"/>
        <v>14971.909467399417</v>
      </c>
      <c r="BT205">
        <f t="shared" si="198"/>
        <v>259.13064072778531</v>
      </c>
      <c r="BU205" s="13">
        <f t="shared" si="180"/>
        <v>829.96785815000442</v>
      </c>
      <c r="BV205" s="13">
        <f t="shared" si="206"/>
        <v>185.73807217100443</v>
      </c>
      <c r="BW205" s="13">
        <f t="shared" si="181"/>
        <v>43006.315293184307</v>
      </c>
      <c r="BX205">
        <f t="shared" si="199"/>
        <v>397.59184208816851</v>
      </c>
      <c r="BY205" s="13">
        <f t="shared" si="182"/>
        <v>829.96785815000442</v>
      </c>
    </row>
    <row r="206" spans="29:77" x14ac:dyDescent="0.2">
      <c r="AC206">
        <v>204</v>
      </c>
      <c r="AD206" s="37">
        <f t="shared" si="183"/>
        <v>1960476164.8783431</v>
      </c>
      <c r="AE206" s="13">
        <f t="shared" si="159"/>
        <v>24953.182445665698</v>
      </c>
      <c r="AF206">
        <f t="shared" si="200"/>
        <v>1960476287.197865</v>
      </c>
      <c r="AG206" s="13">
        <f t="shared" si="160"/>
        <v>1960477212.1249621</v>
      </c>
      <c r="AH206" s="13">
        <f t="shared" si="201"/>
        <v>1960476165.1409183</v>
      </c>
      <c r="AI206" s="13">
        <f t="shared" si="161"/>
        <v>43006.315293184307</v>
      </c>
      <c r="AJ206">
        <f t="shared" si="184"/>
        <v>1960476375.9561894</v>
      </c>
      <c r="AK206" s="13">
        <f t="shared" si="162"/>
        <v>1960477212.1249621</v>
      </c>
      <c r="AL206" s="37">
        <f t="shared" si="185"/>
        <v>628.20614018249455</v>
      </c>
      <c r="AM206" s="13">
        <f t="shared" si="163"/>
        <v>29943.818934798834</v>
      </c>
      <c r="AN206">
        <f t="shared" si="186"/>
        <v>774.98956633346916</v>
      </c>
      <c r="AO206" s="13">
        <f t="shared" si="164"/>
        <v>2813.5073827337451</v>
      </c>
      <c r="AP206" s="13">
        <f t="shared" si="202"/>
        <v>628.41966277274457</v>
      </c>
      <c r="AQ206" s="13">
        <f t="shared" si="165"/>
        <v>43006.315293184307</v>
      </c>
      <c r="AR206" s="13">
        <f t="shared" si="187"/>
        <v>839.23493381776575</v>
      </c>
      <c r="AS206" s="38">
        <f t="shared" si="166"/>
        <v>2813.5073827337451</v>
      </c>
      <c r="AT206" s="37">
        <f t="shared" si="188"/>
        <v>391099977.39375615</v>
      </c>
      <c r="AU206" s="13">
        <f t="shared" si="167"/>
        <v>9981.2729782662791</v>
      </c>
      <c r="AV206">
        <f t="shared" si="189"/>
        <v>391100026.32156485</v>
      </c>
      <c r="AW206" s="13">
        <f t="shared" si="168"/>
        <v>391100380.74850065</v>
      </c>
      <c r="AX206" s="13">
        <f t="shared" si="203"/>
        <v>391099977.80348873</v>
      </c>
      <c r="AY206" s="13">
        <f t="shared" si="169"/>
        <v>43006.315293184307</v>
      </c>
      <c r="AZ206">
        <f t="shared" si="190"/>
        <v>391100188.61875975</v>
      </c>
      <c r="BA206" s="13">
        <f t="shared" si="170"/>
        <v>391100380.74850065</v>
      </c>
      <c r="BB206" s="37">
        <f t="shared" si="191"/>
        <v>112.48373176995881</v>
      </c>
      <c r="BC206" s="13">
        <f t="shared" si="171"/>
        <v>14971.909467399417</v>
      </c>
      <c r="BD206">
        <f t="shared" si="192"/>
        <v>185.87544484544614</v>
      </c>
      <c r="BE206" s="13">
        <f t="shared" si="172"/>
        <v>503.35057957927143</v>
      </c>
      <c r="BF206" s="13">
        <f t="shared" si="204"/>
        <v>112.84441182105685</v>
      </c>
      <c r="BG206" s="13">
        <f t="shared" si="173"/>
        <v>43006.315293184307</v>
      </c>
      <c r="BH206">
        <f t="shared" si="193"/>
        <v>323.65968286607796</v>
      </c>
      <c r="BI206" s="13">
        <f t="shared" si="174"/>
        <v>503.35057957927143</v>
      </c>
      <c r="BJ206" s="37">
        <f t="shared" si="194"/>
        <v>1.4141891326346072</v>
      </c>
      <c r="BK206" s="13">
        <f t="shared" si="175"/>
        <v>14971.909467399417</v>
      </c>
      <c r="BL206">
        <f t="shared" si="195"/>
        <v>74.805902208121935</v>
      </c>
      <c r="BM206" s="13">
        <f t="shared" si="176"/>
        <v>5.6772349545232395</v>
      </c>
      <c r="BN206" s="13">
        <f t="shared" si="205"/>
        <v>1.7748691837326502</v>
      </c>
      <c r="BO206" s="13">
        <f t="shared" si="177"/>
        <v>43006.315293184307</v>
      </c>
      <c r="BP206">
        <f t="shared" si="196"/>
        <v>212.59014022875377</v>
      </c>
      <c r="BQ206" s="13">
        <f t="shared" si="178"/>
        <v>5.6772349545232395</v>
      </c>
      <c r="BR206" s="37">
        <f t="shared" si="197"/>
        <v>185.3773921199064</v>
      </c>
      <c r="BS206" s="13">
        <f t="shared" si="179"/>
        <v>14971.909467399417</v>
      </c>
      <c r="BT206">
        <f t="shared" si="198"/>
        <v>258.76910519539376</v>
      </c>
      <c r="BU206" s="13">
        <f t="shared" si="180"/>
        <v>829.96785815000442</v>
      </c>
      <c r="BV206" s="13">
        <f t="shared" si="206"/>
        <v>185.73807217100443</v>
      </c>
      <c r="BW206" s="13">
        <f t="shared" si="181"/>
        <v>43006.315293184307</v>
      </c>
      <c r="BX206">
        <f t="shared" si="199"/>
        <v>396.55334321602555</v>
      </c>
      <c r="BY206" s="13">
        <f t="shared" si="182"/>
        <v>829.96785815000442</v>
      </c>
    </row>
    <row r="207" spans="29:77" x14ac:dyDescent="0.2">
      <c r="AC207">
        <v>205</v>
      </c>
      <c r="AD207" s="37">
        <f t="shared" si="183"/>
        <v>1960476164.8783431</v>
      </c>
      <c r="AE207" s="13">
        <f t="shared" si="159"/>
        <v>24953.182445665698</v>
      </c>
      <c r="AF207">
        <f t="shared" si="200"/>
        <v>1960476286.6011844</v>
      </c>
      <c r="AG207" s="13">
        <f t="shared" si="160"/>
        <v>1960477212.1249621</v>
      </c>
      <c r="AH207" s="13">
        <f t="shared" si="201"/>
        <v>1960476165.1409183</v>
      </c>
      <c r="AI207" s="13">
        <f t="shared" si="161"/>
        <v>43006.315293184307</v>
      </c>
      <c r="AJ207">
        <f t="shared" si="184"/>
        <v>1960476374.9278221</v>
      </c>
      <c r="AK207" s="13">
        <f t="shared" si="162"/>
        <v>1960477212.1249621</v>
      </c>
      <c r="AL207" s="37">
        <f t="shared" si="185"/>
        <v>628.20614018249455</v>
      </c>
      <c r="AM207" s="13">
        <f t="shared" si="163"/>
        <v>29943.818934798834</v>
      </c>
      <c r="AN207">
        <f t="shared" si="186"/>
        <v>774.27354962053766</v>
      </c>
      <c r="AO207" s="13">
        <f t="shared" si="164"/>
        <v>2813.5073827337451</v>
      </c>
      <c r="AP207" s="13">
        <f t="shared" si="202"/>
        <v>628.41966277274457</v>
      </c>
      <c r="AQ207" s="13">
        <f t="shared" si="165"/>
        <v>43006.315293184307</v>
      </c>
      <c r="AR207" s="13">
        <f t="shared" si="187"/>
        <v>838.20656664193632</v>
      </c>
      <c r="AS207" s="38">
        <f t="shared" si="166"/>
        <v>2813.5073827337451</v>
      </c>
      <c r="AT207" s="37">
        <f t="shared" si="188"/>
        <v>391099977.39375615</v>
      </c>
      <c r="AU207" s="13">
        <f t="shared" si="167"/>
        <v>9981.2729782662791</v>
      </c>
      <c r="AV207">
        <f t="shared" si="189"/>
        <v>391100026.08289266</v>
      </c>
      <c r="AW207" s="13">
        <f t="shared" si="168"/>
        <v>391100380.74850065</v>
      </c>
      <c r="AX207" s="13">
        <f t="shared" si="203"/>
        <v>391099977.80348873</v>
      </c>
      <c r="AY207" s="13">
        <f t="shared" si="169"/>
        <v>43006.315293184307</v>
      </c>
      <c r="AZ207">
        <f t="shared" si="190"/>
        <v>391100187.59039259</v>
      </c>
      <c r="BA207" s="13">
        <f t="shared" si="170"/>
        <v>391100380.74850065</v>
      </c>
      <c r="BB207" s="37">
        <f t="shared" si="191"/>
        <v>112.48373176995881</v>
      </c>
      <c r="BC207" s="13">
        <f t="shared" si="171"/>
        <v>14971.909467399417</v>
      </c>
      <c r="BD207">
        <f t="shared" si="192"/>
        <v>185.51743648898037</v>
      </c>
      <c r="BE207" s="13">
        <f t="shared" si="172"/>
        <v>503.35057957927143</v>
      </c>
      <c r="BF207" s="13">
        <f t="shared" si="204"/>
        <v>112.84441182105685</v>
      </c>
      <c r="BG207" s="13">
        <f t="shared" si="173"/>
        <v>43006.315293184307</v>
      </c>
      <c r="BH207">
        <f t="shared" si="193"/>
        <v>322.63131569024858</v>
      </c>
      <c r="BI207" s="13">
        <f t="shared" si="174"/>
        <v>503.35057957927143</v>
      </c>
      <c r="BJ207" s="37">
        <f t="shared" si="194"/>
        <v>1.4141891326346072</v>
      </c>
      <c r="BK207" s="13">
        <f t="shared" si="175"/>
        <v>14971.909467399417</v>
      </c>
      <c r="BL207">
        <f t="shared" si="195"/>
        <v>74.447893851656147</v>
      </c>
      <c r="BM207" s="13">
        <f t="shared" si="176"/>
        <v>5.6772349545232395</v>
      </c>
      <c r="BN207" s="13">
        <f t="shared" si="205"/>
        <v>1.7748691837326502</v>
      </c>
      <c r="BO207" s="13">
        <f t="shared" si="177"/>
        <v>43006.315293184307</v>
      </c>
      <c r="BP207">
        <f t="shared" si="196"/>
        <v>211.56177305292439</v>
      </c>
      <c r="BQ207" s="13">
        <f t="shared" si="178"/>
        <v>5.6772349545232395</v>
      </c>
      <c r="BR207" s="37">
        <f t="shared" si="197"/>
        <v>185.3773921199064</v>
      </c>
      <c r="BS207" s="13">
        <f t="shared" si="179"/>
        <v>14971.909467399417</v>
      </c>
      <c r="BT207">
        <f t="shared" si="198"/>
        <v>258.41109683892796</v>
      </c>
      <c r="BU207" s="13">
        <f t="shared" si="180"/>
        <v>829.96785815000442</v>
      </c>
      <c r="BV207" s="13">
        <f t="shared" si="206"/>
        <v>185.73807217100443</v>
      </c>
      <c r="BW207" s="13">
        <f t="shared" si="181"/>
        <v>43006.315293184307</v>
      </c>
      <c r="BX207">
        <f t="shared" si="199"/>
        <v>395.52497604019618</v>
      </c>
      <c r="BY207" s="13">
        <f t="shared" si="182"/>
        <v>829.96785815000442</v>
      </c>
    </row>
    <row r="208" spans="29:77" x14ac:dyDescent="0.2">
      <c r="AC208">
        <v>206</v>
      </c>
      <c r="AD208" s="37">
        <f t="shared" si="183"/>
        <v>1960476164.8783431</v>
      </c>
      <c r="AE208" s="13">
        <f t="shared" si="159"/>
        <v>24953.182445665698</v>
      </c>
      <c r="AF208">
        <f t="shared" si="200"/>
        <v>1960476286.0102968</v>
      </c>
      <c r="AG208" s="13">
        <f t="shared" si="160"/>
        <v>1960477212.1249621</v>
      </c>
      <c r="AH208" s="13">
        <f t="shared" si="201"/>
        <v>1960476165.1409183</v>
      </c>
      <c r="AI208" s="13">
        <f t="shared" si="161"/>
        <v>43006.315293184307</v>
      </c>
      <c r="AJ208">
        <f t="shared" si="184"/>
        <v>1960476373.9094391</v>
      </c>
      <c r="AK208" s="13">
        <f t="shared" si="162"/>
        <v>1960477212.1249621</v>
      </c>
      <c r="AL208" s="37">
        <f t="shared" si="185"/>
        <v>628.20614018249455</v>
      </c>
      <c r="AM208" s="13">
        <f t="shared" si="163"/>
        <v>29943.818934798834</v>
      </c>
      <c r="AN208">
        <f t="shared" si="186"/>
        <v>773.56448452617815</v>
      </c>
      <c r="AO208" s="13">
        <f t="shared" si="164"/>
        <v>2813.5073827337451</v>
      </c>
      <c r="AP208" s="13">
        <f t="shared" si="202"/>
        <v>628.41966277274457</v>
      </c>
      <c r="AQ208" s="13">
        <f t="shared" si="165"/>
        <v>43006.315293184307</v>
      </c>
      <c r="AR208" s="13">
        <f t="shared" si="187"/>
        <v>837.18818361344506</v>
      </c>
      <c r="AS208" s="38">
        <f t="shared" si="166"/>
        <v>2813.5073827337451</v>
      </c>
      <c r="AT208" s="37">
        <f t="shared" si="188"/>
        <v>391099977.39375615</v>
      </c>
      <c r="AU208" s="13">
        <f t="shared" si="167"/>
        <v>9981.2729782662791</v>
      </c>
      <c r="AV208">
        <f t="shared" si="189"/>
        <v>391100025.84653759</v>
      </c>
      <c r="AW208" s="13">
        <f t="shared" si="168"/>
        <v>391100380.74850065</v>
      </c>
      <c r="AX208" s="13">
        <f t="shared" si="203"/>
        <v>391099977.80348873</v>
      </c>
      <c r="AY208" s="13">
        <f t="shared" si="169"/>
        <v>43006.315293184307</v>
      </c>
      <c r="AZ208">
        <f t="shared" si="190"/>
        <v>391100186.57200956</v>
      </c>
      <c r="BA208" s="13">
        <f t="shared" si="170"/>
        <v>391100380.74850065</v>
      </c>
      <c r="BB208" s="37">
        <f t="shared" si="191"/>
        <v>112.48373176995881</v>
      </c>
      <c r="BC208" s="13">
        <f t="shared" si="171"/>
        <v>14971.909467399417</v>
      </c>
      <c r="BD208">
        <f t="shared" si="192"/>
        <v>185.16290394180064</v>
      </c>
      <c r="BE208" s="13">
        <f t="shared" si="172"/>
        <v>503.35057957927143</v>
      </c>
      <c r="BF208" s="13">
        <f t="shared" si="204"/>
        <v>112.84441182105685</v>
      </c>
      <c r="BG208" s="13">
        <f t="shared" si="173"/>
        <v>43006.315293184307</v>
      </c>
      <c r="BH208">
        <f t="shared" si="193"/>
        <v>321.61293266175738</v>
      </c>
      <c r="BI208" s="13">
        <f t="shared" si="174"/>
        <v>503.35057957927143</v>
      </c>
      <c r="BJ208" s="37">
        <f t="shared" si="194"/>
        <v>1.4141891326346072</v>
      </c>
      <c r="BK208" s="13">
        <f t="shared" si="175"/>
        <v>14971.909467399417</v>
      </c>
      <c r="BL208">
        <f t="shared" si="195"/>
        <v>74.093361304476431</v>
      </c>
      <c r="BM208" s="13">
        <f t="shared" si="176"/>
        <v>5.6772349545232395</v>
      </c>
      <c r="BN208" s="13">
        <f t="shared" si="205"/>
        <v>1.7748691837326502</v>
      </c>
      <c r="BO208" s="13">
        <f t="shared" si="177"/>
        <v>43006.315293184307</v>
      </c>
      <c r="BP208">
        <f t="shared" si="196"/>
        <v>210.54339002443317</v>
      </c>
      <c r="BQ208" s="13">
        <f t="shared" si="178"/>
        <v>5.6772349545232395</v>
      </c>
      <c r="BR208" s="37">
        <f t="shared" si="197"/>
        <v>185.3773921199064</v>
      </c>
      <c r="BS208" s="13">
        <f t="shared" si="179"/>
        <v>14971.909467399417</v>
      </c>
      <c r="BT208">
        <f t="shared" si="198"/>
        <v>258.05656429174826</v>
      </c>
      <c r="BU208" s="13">
        <f t="shared" si="180"/>
        <v>829.96785815000442</v>
      </c>
      <c r="BV208" s="13">
        <f t="shared" si="206"/>
        <v>185.73807217100443</v>
      </c>
      <c r="BW208" s="13">
        <f t="shared" si="181"/>
        <v>43006.315293184307</v>
      </c>
      <c r="BX208">
        <f t="shared" si="199"/>
        <v>394.50659301170492</v>
      </c>
      <c r="BY208" s="13">
        <f t="shared" si="182"/>
        <v>829.96785815000442</v>
      </c>
    </row>
    <row r="209" spans="29:77" x14ac:dyDescent="0.2">
      <c r="AC209">
        <v>207</v>
      </c>
      <c r="AD209" s="37">
        <f t="shared" si="183"/>
        <v>1960476164.8783431</v>
      </c>
      <c r="AE209" s="13">
        <f t="shared" si="159"/>
        <v>24953.182445665698</v>
      </c>
      <c r="AF209">
        <f t="shared" si="200"/>
        <v>1960476285.4251182</v>
      </c>
      <c r="AG209" s="13">
        <f t="shared" si="160"/>
        <v>1960477212.1249621</v>
      </c>
      <c r="AH209" s="13">
        <f t="shared" si="201"/>
        <v>1960476165.1409183</v>
      </c>
      <c r="AI209" s="13">
        <f t="shared" si="161"/>
        <v>43006.315293184307</v>
      </c>
      <c r="AJ209">
        <f t="shared" si="184"/>
        <v>1960476372.9008956</v>
      </c>
      <c r="AK209" s="13">
        <f t="shared" si="162"/>
        <v>1960477212.1249621</v>
      </c>
      <c r="AL209" s="37">
        <f t="shared" si="185"/>
        <v>628.20614018249455</v>
      </c>
      <c r="AM209" s="13">
        <f t="shared" si="163"/>
        <v>29943.818934798834</v>
      </c>
      <c r="AN209">
        <f t="shared" si="186"/>
        <v>772.86227030229566</v>
      </c>
      <c r="AO209" s="13">
        <f t="shared" si="164"/>
        <v>2813.5073827337451</v>
      </c>
      <c r="AP209" s="13">
        <f t="shared" si="202"/>
        <v>628.41966277274457</v>
      </c>
      <c r="AQ209" s="13">
        <f t="shared" si="165"/>
        <v>43006.315293184307</v>
      </c>
      <c r="AR209" s="13">
        <f t="shared" si="187"/>
        <v>836.17964003450447</v>
      </c>
      <c r="AS209" s="38">
        <f t="shared" si="166"/>
        <v>2813.5073827337451</v>
      </c>
      <c r="AT209" s="37">
        <f t="shared" si="188"/>
        <v>391099977.39375615</v>
      </c>
      <c r="AU209" s="13">
        <f t="shared" si="167"/>
        <v>9981.2729782662791</v>
      </c>
      <c r="AV209">
        <f t="shared" si="189"/>
        <v>391100025.61246622</v>
      </c>
      <c r="AW209" s="13">
        <f t="shared" si="168"/>
        <v>391100380.74850065</v>
      </c>
      <c r="AX209" s="13">
        <f t="shared" si="203"/>
        <v>391099977.80348873</v>
      </c>
      <c r="AY209" s="13">
        <f t="shared" si="169"/>
        <v>43006.315293184307</v>
      </c>
      <c r="AZ209">
        <f t="shared" si="190"/>
        <v>391100185.56346601</v>
      </c>
      <c r="BA209" s="13">
        <f t="shared" si="170"/>
        <v>391100380.74850065</v>
      </c>
      <c r="BB209" s="37">
        <f t="shared" si="191"/>
        <v>112.48373176995881</v>
      </c>
      <c r="BC209" s="13">
        <f t="shared" si="171"/>
        <v>14971.909467399417</v>
      </c>
      <c r="BD209">
        <f t="shared" si="192"/>
        <v>184.81179682985936</v>
      </c>
      <c r="BE209" s="13">
        <f t="shared" si="172"/>
        <v>503.35057957927143</v>
      </c>
      <c r="BF209" s="13">
        <f t="shared" si="204"/>
        <v>112.84441182105685</v>
      </c>
      <c r="BG209" s="13">
        <f t="shared" si="173"/>
        <v>43006.315293184307</v>
      </c>
      <c r="BH209">
        <f t="shared" si="193"/>
        <v>320.60438908281679</v>
      </c>
      <c r="BI209" s="13">
        <f t="shared" si="174"/>
        <v>503.35057957927143</v>
      </c>
      <c r="BJ209" s="37">
        <f t="shared" si="194"/>
        <v>1.4141891326346072</v>
      </c>
      <c r="BK209" s="13">
        <f t="shared" si="175"/>
        <v>14971.909467399417</v>
      </c>
      <c r="BL209">
        <f t="shared" si="195"/>
        <v>73.742254192535171</v>
      </c>
      <c r="BM209" s="13">
        <f t="shared" si="176"/>
        <v>5.6772349545232395</v>
      </c>
      <c r="BN209" s="13">
        <f t="shared" si="205"/>
        <v>1.7748691837326502</v>
      </c>
      <c r="BO209" s="13">
        <f t="shared" si="177"/>
        <v>43006.315293184307</v>
      </c>
      <c r="BP209">
        <f t="shared" si="196"/>
        <v>209.53484644549258</v>
      </c>
      <c r="BQ209" s="13">
        <f t="shared" si="178"/>
        <v>5.6772349545232395</v>
      </c>
      <c r="BR209" s="37">
        <f t="shared" si="197"/>
        <v>185.3773921199064</v>
      </c>
      <c r="BS209" s="13">
        <f t="shared" si="179"/>
        <v>14971.909467399417</v>
      </c>
      <c r="BT209">
        <f t="shared" si="198"/>
        <v>257.70545717980696</v>
      </c>
      <c r="BU209" s="13">
        <f t="shared" si="180"/>
        <v>829.96785815000442</v>
      </c>
      <c r="BV209" s="13">
        <f t="shared" si="206"/>
        <v>185.73807217100443</v>
      </c>
      <c r="BW209" s="13">
        <f t="shared" si="181"/>
        <v>43006.315293184307</v>
      </c>
      <c r="BX209">
        <f t="shared" si="199"/>
        <v>393.49804943276433</v>
      </c>
      <c r="BY209" s="13">
        <f t="shared" si="182"/>
        <v>829.96785815000442</v>
      </c>
    </row>
    <row r="210" spans="29:77" x14ac:dyDescent="0.2">
      <c r="AC210">
        <v>208</v>
      </c>
      <c r="AD210" s="37">
        <f t="shared" si="183"/>
        <v>1960476164.8783431</v>
      </c>
      <c r="AE210" s="13">
        <f t="shared" si="159"/>
        <v>24953.182445665698</v>
      </c>
      <c r="AF210">
        <f t="shared" si="200"/>
        <v>1960476284.8455665</v>
      </c>
      <c r="AG210" s="13">
        <f t="shared" si="160"/>
        <v>1960477212.1249621</v>
      </c>
      <c r="AH210" s="13">
        <f t="shared" si="201"/>
        <v>1960476165.1409183</v>
      </c>
      <c r="AI210" s="13">
        <f t="shared" si="161"/>
        <v>43006.315293184307</v>
      </c>
      <c r="AJ210">
        <f t="shared" si="184"/>
        <v>1960476371.9020495</v>
      </c>
      <c r="AK210" s="13">
        <f t="shared" si="162"/>
        <v>1960477212.1249621</v>
      </c>
      <c r="AL210" s="37">
        <f t="shared" si="185"/>
        <v>628.20614018249455</v>
      </c>
      <c r="AM210" s="13">
        <f t="shared" si="163"/>
        <v>29943.818934798834</v>
      </c>
      <c r="AN210">
        <f t="shared" si="186"/>
        <v>772.16680813825815</v>
      </c>
      <c r="AO210" s="13">
        <f t="shared" si="164"/>
        <v>2813.5073827337451</v>
      </c>
      <c r="AP210" s="13">
        <f t="shared" si="202"/>
        <v>628.41966277274457</v>
      </c>
      <c r="AQ210" s="13">
        <f t="shared" si="165"/>
        <v>43006.315293184307</v>
      </c>
      <c r="AR210" s="13">
        <f t="shared" si="187"/>
        <v>835.18079398997679</v>
      </c>
      <c r="AS210" s="38">
        <f t="shared" si="166"/>
        <v>2813.5073827337451</v>
      </c>
      <c r="AT210" s="37">
        <f t="shared" si="188"/>
        <v>391099977.39375615</v>
      </c>
      <c r="AU210" s="13">
        <f t="shared" si="167"/>
        <v>9981.2729782662791</v>
      </c>
      <c r="AV210">
        <f t="shared" si="189"/>
        <v>391100025.38064545</v>
      </c>
      <c r="AW210" s="13">
        <f t="shared" si="168"/>
        <v>391100380.74850065</v>
      </c>
      <c r="AX210" s="13">
        <f t="shared" si="203"/>
        <v>391099977.80348873</v>
      </c>
      <c r="AY210" s="13">
        <f t="shared" si="169"/>
        <v>43006.315293184307</v>
      </c>
      <c r="AZ210">
        <f t="shared" si="190"/>
        <v>391100184.56461996</v>
      </c>
      <c r="BA210" s="13">
        <f t="shared" si="170"/>
        <v>391100380.74850065</v>
      </c>
      <c r="BB210" s="37">
        <f t="shared" si="191"/>
        <v>112.48373176995881</v>
      </c>
      <c r="BC210" s="13">
        <f t="shared" si="171"/>
        <v>14971.909467399417</v>
      </c>
      <c r="BD210">
        <f t="shared" si="192"/>
        <v>184.46406574784061</v>
      </c>
      <c r="BE210" s="13">
        <f t="shared" si="172"/>
        <v>503.35057957927143</v>
      </c>
      <c r="BF210" s="13">
        <f t="shared" si="204"/>
        <v>112.84441182105685</v>
      </c>
      <c r="BG210" s="13">
        <f t="shared" si="173"/>
        <v>43006.315293184307</v>
      </c>
      <c r="BH210">
        <f t="shared" si="193"/>
        <v>319.60554303828911</v>
      </c>
      <c r="BI210" s="13">
        <f t="shared" si="174"/>
        <v>503.35057957927143</v>
      </c>
      <c r="BJ210" s="37">
        <f t="shared" si="194"/>
        <v>1.4141891326346072</v>
      </c>
      <c r="BK210" s="13">
        <f t="shared" si="175"/>
        <v>14971.909467399417</v>
      </c>
      <c r="BL210">
        <f t="shared" si="195"/>
        <v>73.394523110516417</v>
      </c>
      <c r="BM210" s="13">
        <f t="shared" si="176"/>
        <v>5.6772349545232395</v>
      </c>
      <c r="BN210" s="13">
        <f t="shared" si="205"/>
        <v>1.7748691837326502</v>
      </c>
      <c r="BO210" s="13">
        <f t="shared" si="177"/>
        <v>43006.315293184307</v>
      </c>
      <c r="BP210">
        <f t="shared" si="196"/>
        <v>208.53600040096489</v>
      </c>
      <c r="BQ210" s="13">
        <f t="shared" si="178"/>
        <v>5.6772349545232395</v>
      </c>
      <c r="BR210" s="37">
        <f t="shared" si="197"/>
        <v>185.3773921199064</v>
      </c>
      <c r="BS210" s="13">
        <f t="shared" si="179"/>
        <v>14971.909467399417</v>
      </c>
      <c r="BT210">
        <f t="shared" si="198"/>
        <v>257.3577260977882</v>
      </c>
      <c r="BU210" s="13">
        <f t="shared" si="180"/>
        <v>829.96785815000442</v>
      </c>
      <c r="BV210" s="13">
        <f t="shared" si="206"/>
        <v>185.73807217100443</v>
      </c>
      <c r="BW210" s="13">
        <f t="shared" si="181"/>
        <v>43006.315293184307</v>
      </c>
      <c r="BX210">
        <f t="shared" si="199"/>
        <v>392.49920338823665</v>
      </c>
      <c r="BY210" s="13">
        <f t="shared" si="182"/>
        <v>829.96785815000442</v>
      </c>
    </row>
    <row r="211" spans="29:77" x14ac:dyDescent="0.2">
      <c r="AC211">
        <v>209</v>
      </c>
      <c r="AD211" s="37">
        <f t="shared" si="183"/>
        <v>1960476164.8783431</v>
      </c>
      <c r="AE211" s="13">
        <f t="shared" si="159"/>
        <v>24953.182445665698</v>
      </c>
      <c r="AF211">
        <f t="shared" si="200"/>
        <v>1960476284.2715604</v>
      </c>
      <c r="AG211" s="13">
        <f t="shared" si="160"/>
        <v>1960477212.1249621</v>
      </c>
      <c r="AH211" s="13">
        <f t="shared" si="201"/>
        <v>1960476165.1409183</v>
      </c>
      <c r="AI211" s="13">
        <f t="shared" si="161"/>
        <v>43006.315293184307</v>
      </c>
      <c r="AJ211">
        <f t="shared" si="184"/>
        <v>1960476370.9127617</v>
      </c>
      <c r="AK211" s="13">
        <f t="shared" si="162"/>
        <v>1960477212.1249621</v>
      </c>
      <c r="AL211" s="37">
        <f t="shared" si="185"/>
        <v>628.20614018249455</v>
      </c>
      <c r="AM211" s="13">
        <f t="shared" si="163"/>
        <v>29943.818934798834</v>
      </c>
      <c r="AN211">
        <f t="shared" si="186"/>
        <v>771.47800111454637</v>
      </c>
      <c r="AO211" s="13">
        <f t="shared" si="164"/>
        <v>2813.5073827337451</v>
      </c>
      <c r="AP211" s="13">
        <f t="shared" si="202"/>
        <v>628.41966277274457</v>
      </c>
      <c r="AQ211" s="13">
        <f t="shared" si="165"/>
        <v>43006.315293184307</v>
      </c>
      <c r="AR211" s="13">
        <f t="shared" si="187"/>
        <v>834.19150628080342</v>
      </c>
      <c r="AS211" s="38">
        <f t="shared" si="166"/>
        <v>2813.5073827337451</v>
      </c>
      <c r="AT211" s="37">
        <f t="shared" si="188"/>
        <v>391099977.39375615</v>
      </c>
      <c r="AU211" s="13">
        <f t="shared" si="167"/>
        <v>9981.2729782662791</v>
      </c>
      <c r="AV211">
        <f t="shared" si="189"/>
        <v>391100025.15104312</v>
      </c>
      <c r="AW211" s="13">
        <f t="shared" si="168"/>
        <v>391100380.74850065</v>
      </c>
      <c r="AX211" s="13">
        <f t="shared" si="203"/>
        <v>391099977.80348873</v>
      </c>
      <c r="AY211" s="13">
        <f t="shared" si="169"/>
        <v>43006.315293184307</v>
      </c>
      <c r="AZ211">
        <f t="shared" si="190"/>
        <v>391100183.57533222</v>
      </c>
      <c r="BA211" s="13">
        <f t="shared" si="170"/>
        <v>391100380.74850065</v>
      </c>
      <c r="BB211" s="37">
        <f t="shared" si="191"/>
        <v>112.48373176995881</v>
      </c>
      <c r="BC211" s="13">
        <f t="shared" si="171"/>
        <v>14971.909467399417</v>
      </c>
      <c r="BD211">
        <f t="shared" si="192"/>
        <v>184.11966223598472</v>
      </c>
      <c r="BE211" s="13">
        <f t="shared" si="172"/>
        <v>503.35057957927143</v>
      </c>
      <c r="BF211" s="13">
        <f t="shared" si="204"/>
        <v>112.84441182105685</v>
      </c>
      <c r="BG211" s="13">
        <f t="shared" si="173"/>
        <v>43006.315293184307</v>
      </c>
      <c r="BH211">
        <f t="shared" si="193"/>
        <v>318.61625532911575</v>
      </c>
      <c r="BI211" s="13">
        <f t="shared" si="174"/>
        <v>503.35057957927143</v>
      </c>
      <c r="BJ211" s="37">
        <f t="shared" si="194"/>
        <v>1.4141891326346072</v>
      </c>
      <c r="BK211" s="13">
        <f t="shared" si="175"/>
        <v>14971.909467399417</v>
      </c>
      <c r="BL211">
        <f t="shared" si="195"/>
        <v>73.050119598660515</v>
      </c>
      <c r="BM211" s="13">
        <f t="shared" si="176"/>
        <v>5.6772349545232395</v>
      </c>
      <c r="BN211" s="13">
        <f t="shared" si="205"/>
        <v>1.7748691837326502</v>
      </c>
      <c r="BO211" s="13">
        <f t="shared" si="177"/>
        <v>43006.315293184307</v>
      </c>
      <c r="BP211">
        <f t="shared" si="196"/>
        <v>207.54671269179153</v>
      </c>
      <c r="BQ211" s="13">
        <f t="shared" si="178"/>
        <v>5.6772349545232395</v>
      </c>
      <c r="BR211" s="37">
        <f t="shared" si="197"/>
        <v>185.3773921199064</v>
      </c>
      <c r="BS211" s="13">
        <f t="shared" si="179"/>
        <v>14971.909467399417</v>
      </c>
      <c r="BT211">
        <f t="shared" si="198"/>
        <v>257.01332258593231</v>
      </c>
      <c r="BU211" s="13">
        <f t="shared" si="180"/>
        <v>829.96785815000442</v>
      </c>
      <c r="BV211" s="13">
        <f t="shared" si="206"/>
        <v>185.73807217100443</v>
      </c>
      <c r="BW211" s="13">
        <f t="shared" si="181"/>
        <v>43006.315293184307</v>
      </c>
      <c r="BX211">
        <f t="shared" si="199"/>
        <v>391.50991567906328</v>
      </c>
      <c r="BY211" s="13">
        <f t="shared" si="182"/>
        <v>829.96785815000442</v>
      </c>
    </row>
    <row r="212" spans="29:77" x14ac:dyDescent="0.2">
      <c r="AC212">
        <v>210</v>
      </c>
      <c r="AD212" s="37">
        <f t="shared" si="183"/>
        <v>1960476164.8783431</v>
      </c>
      <c r="AE212" s="13">
        <f t="shared" si="159"/>
        <v>24953.182445665698</v>
      </c>
      <c r="AF212">
        <f t="shared" si="200"/>
        <v>1960476283.7030215</v>
      </c>
      <c r="AG212" s="13">
        <f t="shared" si="160"/>
        <v>1960477212.1249621</v>
      </c>
      <c r="AH212" s="13">
        <f t="shared" si="201"/>
        <v>1960476165.1409183</v>
      </c>
      <c r="AI212" s="13">
        <f t="shared" si="161"/>
        <v>43006.315293184307</v>
      </c>
      <c r="AJ212">
        <f t="shared" si="184"/>
        <v>1960476369.9328959</v>
      </c>
      <c r="AK212" s="13">
        <f t="shared" si="162"/>
        <v>1960477212.1249621</v>
      </c>
      <c r="AL212" s="37">
        <f t="shared" si="185"/>
        <v>628.20614018249455</v>
      </c>
      <c r="AM212" s="13">
        <f t="shared" si="163"/>
        <v>29943.818934798834</v>
      </c>
      <c r="AN212">
        <f t="shared" si="186"/>
        <v>770.79575415772706</v>
      </c>
      <c r="AO212" s="13">
        <f t="shared" si="164"/>
        <v>2813.5073827337451</v>
      </c>
      <c r="AP212" s="13">
        <f t="shared" si="202"/>
        <v>628.41966277274457</v>
      </c>
      <c r="AQ212" s="13">
        <f t="shared" si="165"/>
        <v>43006.315293184307</v>
      </c>
      <c r="AR212" s="13">
        <f t="shared" si="187"/>
        <v>833.21164035933657</v>
      </c>
      <c r="AS212" s="38">
        <f t="shared" si="166"/>
        <v>2813.5073827337451</v>
      </c>
      <c r="AT212" s="37">
        <f t="shared" si="188"/>
        <v>391099977.39375615</v>
      </c>
      <c r="AU212" s="13">
        <f t="shared" si="167"/>
        <v>9981.2729782662791</v>
      </c>
      <c r="AV212">
        <f t="shared" si="189"/>
        <v>391100024.9236275</v>
      </c>
      <c r="AW212" s="13">
        <f t="shared" si="168"/>
        <v>391100380.74850065</v>
      </c>
      <c r="AX212" s="13">
        <f t="shared" si="203"/>
        <v>391099977.80348873</v>
      </c>
      <c r="AY212" s="13">
        <f t="shared" si="169"/>
        <v>43006.315293184307</v>
      </c>
      <c r="AZ212">
        <f t="shared" si="190"/>
        <v>391100182.59546632</v>
      </c>
      <c r="BA212" s="13">
        <f t="shared" si="170"/>
        <v>391100380.74850065</v>
      </c>
      <c r="BB212" s="37">
        <f t="shared" si="191"/>
        <v>112.48373176995881</v>
      </c>
      <c r="BC212" s="13">
        <f t="shared" si="171"/>
        <v>14971.909467399417</v>
      </c>
      <c r="BD212">
        <f t="shared" si="192"/>
        <v>183.77853875757506</v>
      </c>
      <c r="BE212" s="13">
        <f t="shared" si="172"/>
        <v>503.35057957927143</v>
      </c>
      <c r="BF212" s="13">
        <f t="shared" si="204"/>
        <v>112.84441182105685</v>
      </c>
      <c r="BG212" s="13">
        <f t="shared" si="173"/>
        <v>43006.315293184307</v>
      </c>
      <c r="BH212">
        <f t="shared" si="193"/>
        <v>317.63638940764878</v>
      </c>
      <c r="BI212" s="13">
        <f t="shared" si="174"/>
        <v>503.35057957927143</v>
      </c>
      <c r="BJ212" s="37">
        <f t="shared" si="194"/>
        <v>1.4141891326346072</v>
      </c>
      <c r="BK212" s="13">
        <f t="shared" si="175"/>
        <v>14971.909467399417</v>
      </c>
      <c r="BL212">
        <f t="shared" si="195"/>
        <v>72.708996120250873</v>
      </c>
      <c r="BM212" s="13">
        <f t="shared" si="176"/>
        <v>5.6772349545232395</v>
      </c>
      <c r="BN212" s="13">
        <f t="shared" si="205"/>
        <v>1.7748691837326502</v>
      </c>
      <c r="BO212" s="13">
        <f t="shared" si="177"/>
        <v>43006.315293184307</v>
      </c>
      <c r="BP212">
        <f t="shared" si="196"/>
        <v>206.56684677032459</v>
      </c>
      <c r="BQ212" s="13">
        <f t="shared" si="178"/>
        <v>5.6772349545232395</v>
      </c>
      <c r="BR212" s="37">
        <f t="shared" si="197"/>
        <v>185.3773921199064</v>
      </c>
      <c r="BS212" s="13">
        <f t="shared" si="179"/>
        <v>14971.909467399417</v>
      </c>
      <c r="BT212">
        <f t="shared" si="198"/>
        <v>256.67219910752266</v>
      </c>
      <c r="BU212" s="13">
        <f t="shared" si="180"/>
        <v>829.96785815000442</v>
      </c>
      <c r="BV212" s="13">
        <f t="shared" si="206"/>
        <v>185.73807217100443</v>
      </c>
      <c r="BW212" s="13">
        <f t="shared" si="181"/>
        <v>43006.315293184307</v>
      </c>
      <c r="BX212">
        <f t="shared" si="199"/>
        <v>390.53004975759637</v>
      </c>
      <c r="BY212" s="13">
        <f t="shared" si="182"/>
        <v>829.96785815000442</v>
      </c>
    </row>
    <row r="213" spans="29:77" x14ac:dyDescent="0.2">
      <c r="AC213">
        <v>211</v>
      </c>
      <c r="AD213" s="37">
        <f t="shared" si="183"/>
        <v>1960476164.8783431</v>
      </c>
      <c r="AE213" s="13">
        <f t="shared" si="159"/>
        <v>24953.182445665698</v>
      </c>
      <c r="AF213">
        <f t="shared" si="200"/>
        <v>1960476283.1398714</v>
      </c>
      <c r="AG213" s="13">
        <f t="shared" si="160"/>
        <v>1960477212.1249621</v>
      </c>
      <c r="AH213" s="13">
        <f t="shared" si="201"/>
        <v>1960476165.1409183</v>
      </c>
      <c r="AI213" s="13">
        <f t="shared" si="161"/>
        <v>43006.315293184307</v>
      </c>
      <c r="AJ213">
        <f t="shared" si="184"/>
        <v>1960476368.9623177</v>
      </c>
      <c r="AK213" s="13">
        <f t="shared" si="162"/>
        <v>1960477212.1249621</v>
      </c>
      <c r="AL213" s="37">
        <f t="shared" si="185"/>
        <v>628.20614018249455</v>
      </c>
      <c r="AM213" s="13">
        <f t="shared" si="163"/>
        <v>29943.818934798834</v>
      </c>
      <c r="AN213">
        <f t="shared" si="186"/>
        <v>770.11997399670702</v>
      </c>
      <c r="AO213" s="13">
        <f t="shared" si="164"/>
        <v>2813.5073827337451</v>
      </c>
      <c r="AP213" s="13">
        <f t="shared" si="202"/>
        <v>628.41966277274457</v>
      </c>
      <c r="AQ213" s="13">
        <f t="shared" si="165"/>
        <v>43006.315293184307</v>
      </c>
      <c r="AR213" s="13">
        <f t="shared" si="187"/>
        <v>832.24106226650906</v>
      </c>
      <c r="AS213" s="38">
        <f t="shared" si="166"/>
        <v>2813.5073827337451</v>
      </c>
      <c r="AT213" s="37">
        <f t="shared" si="188"/>
        <v>391099977.39375615</v>
      </c>
      <c r="AU213" s="13">
        <f t="shared" si="167"/>
        <v>9981.2729782662791</v>
      </c>
      <c r="AV213">
        <f t="shared" si="189"/>
        <v>391100024.69836742</v>
      </c>
      <c r="AW213" s="13">
        <f t="shared" si="168"/>
        <v>391100380.74850065</v>
      </c>
      <c r="AX213" s="13">
        <f t="shared" si="203"/>
        <v>391099977.80348873</v>
      </c>
      <c r="AY213" s="13">
        <f t="shared" si="169"/>
        <v>43006.315293184307</v>
      </c>
      <c r="AZ213">
        <f t="shared" si="190"/>
        <v>391100181.62488824</v>
      </c>
      <c r="BA213" s="13">
        <f t="shared" si="170"/>
        <v>391100380.74850065</v>
      </c>
      <c r="BB213" s="37">
        <f t="shared" si="191"/>
        <v>112.48373176995881</v>
      </c>
      <c r="BC213" s="13">
        <f t="shared" si="171"/>
        <v>14971.909467399417</v>
      </c>
      <c r="BD213">
        <f t="shared" si="192"/>
        <v>183.44064867706504</v>
      </c>
      <c r="BE213" s="13">
        <f t="shared" si="172"/>
        <v>503.35057957927143</v>
      </c>
      <c r="BF213" s="13">
        <f t="shared" si="204"/>
        <v>112.84441182105685</v>
      </c>
      <c r="BG213" s="13">
        <f t="shared" si="173"/>
        <v>43006.315293184307</v>
      </c>
      <c r="BH213">
        <f t="shared" si="193"/>
        <v>316.66581131482133</v>
      </c>
      <c r="BI213" s="13">
        <f t="shared" si="174"/>
        <v>503.35057957927143</v>
      </c>
      <c r="BJ213" s="37">
        <f t="shared" si="194"/>
        <v>1.4141891326346072</v>
      </c>
      <c r="BK213" s="13">
        <f t="shared" si="175"/>
        <v>14971.909467399417</v>
      </c>
      <c r="BL213">
        <f t="shared" si="195"/>
        <v>72.371106039740852</v>
      </c>
      <c r="BM213" s="13">
        <f t="shared" si="176"/>
        <v>5.6772349545232395</v>
      </c>
      <c r="BN213" s="13">
        <f t="shared" si="205"/>
        <v>1.7748691837326502</v>
      </c>
      <c r="BO213" s="13">
        <f t="shared" si="177"/>
        <v>43006.315293184307</v>
      </c>
      <c r="BP213">
        <f t="shared" si="196"/>
        <v>205.59626867749714</v>
      </c>
      <c r="BQ213" s="13">
        <f t="shared" si="178"/>
        <v>5.6772349545232395</v>
      </c>
      <c r="BR213" s="37">
        <f t="shared" si="197"/>
        <v>185.3773921199064</v>
      </c>
      <c r="BS213" s="13">
        <f t="shared" si="179"/>
        <v>14971.909467399417</v>
      </c>
      <c r="BT213">
        <f t="shared" si="198"/>
        <v>256.33430902701264</v>
      </c>
      <c r="BU213" s="13">
        <f t="shared" si="180"/>
        <v>829.96785815000442</v>
      </c>
      <c r="BV213" s="13">
        <f t="shared" si="206"/>
        <v>185.73807217100443</v>
      </c>
      <c r="BW213" s="13">
        <f t="shared" si="181"/>
        <v>43006.315293184307</v>
      </c>
      <c r="BX213">
        <f t="shared" si="199"/>
        <v>389.55947166476892</v>
      </c>
      <c r="BY213" s="13">
        <f t="shared" si="182"/>
        <v>829.96785815000442</v>
      </c>
    </row>
    <row r="214" spans="29:77" x14ac:dyDescent="0.2">
      <c r="AC214">
        <v>212</v>
      </c>
      <c r="AD214" s="37">
        <f t="shared" si="183"/>
        <v>1960476164.8783431</v>
      </c>
      <c r="AE214" s="13">
        <f t="shared" si="159"/>
        <v>24953.182445665698</v>
      </c>
      <c r="AF214">
        <f t="shared" si="200"/>
        <v>1960476282.5820339</v>
      </c>
      <c r="AG214" s="13">
        <f t="shared" si="160"/>
        <v>1960477212.1249621</v>
      </c>
      <c r="AH214" s="13">
        <f t="shared" si="201"/>
        <v>1960476165.1409183</v>
      </c>
      <c r="AI214" s="13">
        <f t="shared" si="161"/>
        <v>43006.315293184307</v>
      </c>
      <c r="AJ214">
        <f t="shared" si="184"/>
        <v>1960476368.000896</v>
      </c>
      <c r="AK214" s="13">
        <f t="shared" si="162"/>
        <v>1960477212.1249621</v>
      </c>
      <c r="AL214" s="37">
        <f t="shared" si="185"/>
        <v>628.20614018249455</v>
      </c>
      <c r="AM214" s="13">
        <f t="shared" si="163"/>
        <v>29943.818934798834</v>
      </c>
      <c r="AN214">
        <f t="shared" si="186"/>
        <v>769.45056912022483</v>
      </c>
      <c r="AO214" s="13">
        <f t="shared" si="164"/>
        <v>2813.5073827337451</v>
      </c>
      <c r="AP214" s="13">
        <f t="shared" si="202"/>
        <v>628.41966277274457</v>
      </c>
      <c r="AQ214" s="13">
        <f t="shared" si="165"/>
        <v>43006.315293184307</v>
      </c>
      <c r="AR214" s="13">
        <f t="shared" si="187"/>
        <v>831.27964057078373</v>
      </c>
      <c r="AS214" s="38">
        <f t="shared" si="166"/>
        <v>2813.5073827337451</v>
      </c>
      <c r="AT214" s="37">
        <f t="shared" si="188"/>
        <v>391099977.39375615</v>
      </c>
      <c r="AU214" s="13">
        <f t="shared" si="167"/>
        <v>9981.2729782662791</v>
      </c>
      <c r="AV214">
        <f t="shared" si="189"/>
        <v>391100024.47523248</v>
      </c>
      <c r="AW214" s="13">
        <f t="shared" si="168"/>
        <v>391100380.74850065</v>
      </c>
      <c r="AX214" s="13">
        <f t="shared" si="203"/>
        <v>391099977.80348873</v>
      </c>
      <c r="AY214" s="13">
        <f t="shared" si="169"/>
        <v>43006.315293184307</v>
      </c>
      <c r="AZ214">
        <f t="shared" si="190"/>
        <v>391100180.66346651</v>
      </c>
      <c r="BA214" s="13">
        <f t="shared" si="170"/>
        <v>391100380.74850065</v>
      </c>
      <c r="BB214" s="37">
        <f t="shared" si="191"/>
        <v>112.48373176995881</v>
      </c>
      <c r="BC214" s="13">
        <f t="shared" si="171"/>
        <v>14971.909467399417</v>
      </c>
      <c r="BD214">
        <f t="shared" si="192"/>
        <v>183.10594623882398</v>
      </c>
      <c r="BE214" s="13">
        <f t="shared" si="172"/>
        <v>503.35057957927143</v>
      </c>
      <c r="BF214" s="13">
        <f t="shared" si="204"/>
        <v>112.84441182105685</v>
      </c>
      <c r="BG214" s="13">
        <f t="shared" si="173"/>
        <v>43006.315293184307</v>
      </c>
      <c r="BH214">
        <f t="shared" si="193"/>
        <v>315.70438961909605</v>
      </c>
      <c r="BI214" s="13">
        <f t="shared" si="174"/>
        <v>503.35057957927143</v>
      </c>
      <c r="BJ214" s="37">
        <f t="shared" si="194"/>
        <v>1.4141891326346072</v>
      </c>
      <c r="BK214" s="13">
        <f t="shared" si="175"/>
        <v>14971.909467399417</v>
      </c>
      <c r="BL214">
        <f t="shared" si="195"/>
        <v>72.036403601499771</v>
      </c>
      <c r="BM214" s="13">
        <f t="shared" si="176"/>
        <v>5.6772349545232395</v>
      </c>
      <c r="BN214" s="13">
        <f t="shared" si="205"/>
        <v>1.7748691837326502</v>
      </c>
      <c r="BO214" s="13">
        <f t="shared" si="177"/>
        <v>43006.315293184307</v>
      </c>
      <c r="BP214">
        <f t="shared" si="196"/>
        <v>204.63484698177183</v>
      </c>
      <c r="BQ214" s="13">
        <f t="shared" si="178"/>
        <v>5.6772349545232395</v>
      </c>
      <c r="BR214" s="37">
        <f t="shared" si="197"/>
        <v>185.3773921199064</v>
      </c>
      <c r="BS214" s="13">
        <f t="shared" si="179"/>
        <v>14971.909467399417</v>
      </c>
      <c r="BT214">
        <f t="shared" si="198"/>
        <v>255.99960658877157</v>
      </c>
      <c r="BU214" s="13">
        <f t="shared" si="180"/>
        <v>829.96785815000442</v>
      </c>
      <c r="BV214" s="13">
        <f t="shared" si="206"/>
        <v>185.73807217100443</v>
      </c>
      <c r="BW214" s="13">
        <f t="shared" si="181"/>
        <v>43006.315293184307</v>
      </c>
      <c r="BX214">
        <f t="shared" si="199"/>
        <v>388.59804996904359</v>
      </c>
      <c r="BY214" s="13">
        <f t="shared" si="182"/>
        <v>829.96785815000442</v>
      </c>
    </row>
    <row r="215" spans="29:77" x14ac:dyDescent="0.2">
      <c r="AC215">
        <v>213</v>
      </c>
      <c r="AD215" s="37">
        <f t="shared" si="183"/>
        <v>1960476164.8783431</v>
      </c>
      <c r="AE215" s="13">
        <f t="shared" si="159"/>
        <v>24953.182445665698</v>
      </c>
      <c r="AF215">
        <f t="shared" si="200"/>
        <v>1960476282.0294344</v>
      </c>
      <c r="AG215" s="13">
        <f t="shared" si="160"/>
        <v>1960477212.1249621</v>
      </c>
      <c r="AH215" s="13">
        <f t="shared" si="201"/>
        <v>1960476165.1409183</v>
      </c>
      <c r="AI215" s="13">
        <f t="shared" si="161"/>
        <v>43006.315293184307</v>
      </c>
      <c r="AJ215">
        <f t="shared" si="184"/>
        <v>1960476367.0485017</v>
      </c>
      <c r="AK215" s="13">
        <f t="shared" si="162"/>
        <v>1960477212.1249621</v>
      </c>
      <c r="AL215" s="37">
        <f t="shared" si="185"/>
        <v>628.20614018249455</v>
      </c>
      <c r="AM215" s="13">
        <f t="shared" si="163"/>
        <v>29943.818934798834</v>
      </c>
      <c r="AN215">
        <f t="shared" si="186"/>
        <v>768.78744973554069</v>
      </c>
      <c r="AO215" s="13">
        <f t="shared" si="164"/>
        <v>2813.5073827337451</v>
      </c>
      <c r="AP215" s="13">
        <f t="shared" si="202"/>
        <v>628.41966277274457</v>
      </c>
      <c r="AQ215" s="13">
        <f t="shared" si="165"/>
        <v>43006.315293184307</v>
      </c>
      <c r="AR215" s="13">
        <f t="shared" si="187"/>
        <v>830.32724630882115</v>
      </c>
      <c r="AS215" s="38">
        <f t="shared" si="166"/>
        <v>2813.5073827337451</v>
      </c>
      <c r="AT215" s="37">
        <f t="shared" si="188"/>
        <v>391099977.39375615</v>
      </c>
      <c r="AU215" s="13">
        <f t="shared" si="167"/>
        <v>9981.2729782662791</v>
      </c>
      <c r="AV215">
        <f t="shared" si="189"/>
        <v>391100024.25419265</v>
      </c>
      <c r="AW215" s="13">
        <f t="shared" si="168"/>
        <v>391100380.74850065</v>
      </c>
      <c r="AX215" s="13">
        <f t="shared" si="203"/>
        <v>391099977.80348873</v>
      </c>
      <c r="AY215" s="13">
        <f t="shared" si="169"/>
        <v>43006.315293184307</v>
      </c>
      <c r="AZ215">
        <f t="shared" si="190"/>
        <v>391100179.71107227</v>
      </c>
      <c r="BA215" s="13">
        <f t="shared" si="170"/>
        <v>391100380.74850065</v>
      </c>
      <c r="BB215" s="37">
        <f t="shared" si="191"/>
        <v>112.48373176995881</v>
      </c>
      <c r="BC215" s="13">
        <f t="shared" si="171"/>
        <v>14971.909467399417</v>
      </c>
      <c r="BD215">
        <f t="shared" si="192"/>
        <v>182.77438654648188</v>
      </c>
      <c r="BE215" s="13">
        <f t="shared" si="172"/>
        <v>503.35057957927143</v>
      </c>
      <c r="BF215" s="13">
        <f t="shared" si="204"/>
        <v>112.84441182105685</v>
      </c>
      <c r="BG215" s="13">
        <f t="shared" si="173"/>
        <v>43006.315293184307</v>
      </c>
      <c r="BH215">
        <f t="shared" si="193"/>
        <v>314.75199535713341</v>
      </c>
      <c r="BI215" s="13">
        <f t="shared" si="174"/>
        <v>503.35057957927143</v>
      </c>
      <c r="BJ215" s="37">
        <f t="shared" si="194"/>
        <v>1.4141891326346072</v>
      </c>
      <c r="BK215" s="13">
        <f t="shared" si="175"/>
        <v>14971.909467399417</v>
      </c>
      <c r="BL215">
        <f t="shared" si="195"/>
        <v>71.704843909157688</v>
      </c>
      <c r="BM215" s="13">
        <f t="shared" si="176"/>
        <v>5.6772349545232395</v>
      </c>
      <c r="BN215" s="13">
        <f t="shared" si="205"/>
        <v>1.7748691837326502</v>
      </c>
      <c r="BO215" s="13">
        <f t="shared" si="177"/>
        <v>43006.315293184307</v>
      </c>
      <c r="BP215">
        <f t="shared" si="196"/>
        <v>203.68245271980922</v>
      </c>
      <c r="BQ215" s="13">
        <f t="shared" si="178"/>
        <v>5.6772349545232395</v>
      </c>
      <c r="BR215" s="37">
        <f t="shared" si="197"/>
        <v>185.3773921199064</v>
      </c>
      <c r="BS215" s="13">
        <f t="shared" si="179"/>
        <v>14971.909467399417</v>
      </c>
      <c r="BT215">
        <f t="shared" si="198"/>
        <v>255.66804689642947</v>
      </c>
      <c r="BU215" s="13">
        <f t="shared" si="180"/>
        <v>829.96785815000442</v>
      </c>
      <c r="BV215" s="13">
        <f t="shared" si="206"/>
        <v>185.73807217100443</v>
      </c>
      <c r="BW215" s="13">
        <f t="shared" si="181"/>
        <v>43006.315293184307</v>
      </c>
      <c r="BX215">
        <f t="shared" si="199"/>
        <v>387.645655707081</v>
      </c>
      <c r="BY215" s="13">
        <f t="shared" si="182"/>
        <v>829.96785815000442</v>
      </c>
    </row>
    <row r="216" spans="29:77" x14ac:dyDescent="0.2">
      <c r="AC216">
        <v>214</v>
      </c>
      <c r="AD216" s="37">
        <f t="shared" si="183"/>
        <v>1960476164.8783431</v>
      </c>
      <c r="AE216" s="13">
        <f t="shared" si="159"/>
        <v>24953.182445665698</v>
      </c>
      <c r="AF216">
        <f t="shared" si="200"/>
        <v>1960476281.4819994</v>
      </c>
      <c r="AG216" s="13">
        <f t="shared" si="160"/>
        <v>1960477212.1249621</v>
      </c>
      <c r="AH216" s="13">
        <f t="shared" si="201"/>
        <v>1960476165.1409183</v>
      </c>
      <c r="AI216" s="13">
        <f t="shared" si="161"/>
        <v>43006.315293184307</v>
      </c>
      <c r="AJ216">
        <f t="shared" si="184"/>
        <v>1960476366.1050084</v>
      </c>
      <c r="AK216" s="13">
        <f t="shared" si="162"/>
        <v>1960477212.1249621</v>
      </c>
      <c r="AL216" s="37">
        <f t="shared" si="185"/>
        <v>628.20614018249455</v>
      </c>
      <c r="AM216" s="13">
        <f t="shared" si="163"/>
        <v>29943.818934798834</v>
      </c>
      <c r="AN216">
        <f t="shared" si="186"/>
        <v>768.13052772828348</v>
      </c>
      <c r="AO216" s="13">
        <f t="shared" si="164"/>
        <v>2813.5073827337451</v>
      </c>
      <c r="AP216" s="13">
        <f t="shared" si="202"/>
        <v>628.41966277274457</v>
      </c>
      <c r="AQ216" s="13">
        <f t="shared" si="165"/>
        <v>43006.315293184307</v>
      </c>
      <c r="AR216" s="13">
        <f t="shared" si="187"/>
        <v>829.38375292781143</v>
      </c>
      <c r="AS216" s="38">
        <f t="shared" si="166"/>
        <v>2813.5073827337451</v>
      </c>
      <c r="AT216" s="37">
        <f t="shared" si="188"/>
        <v>391099977.39375615</v>
      </c>
      <c r="AU216" s="13">
        <f t="shared" si="167"/>
        <v>9981.2729782662791</v>
      </c>
      <c r="AV216">
        <f t="shared" si="189"/>
        <v>391100024.03521866</v>
      </c>
      <c r="AW216" s="13">
        <f t="shared" si="168"/>
        <v>391100380.74850065</v>
      </c>
      <c r="AX216" s="13">
        <f t="shared" si="203"/>
        <v>391099977.80348873</v>
      </c>
      <c r="AY216" s="13">
        <f t="shared" si="169"/>
        <v>43006.315293184307</v>
      </c>
      <c r="AZ216">
        <f t="shared" si="190"/>
        <v>391100178.7675789</v>
      </c>
      <c r="BA216" s="13">
        <f t="shared" si="170"/>
        <v>391100380.74850065</v>
      </c>
      <c r="BB216" s="37">
        <f t="shared" si="191"/>
        <v>112.48373176995881</v>
      </c>
      <c r="BC216" s="13">
        <f t="shared" si="171"/>
        <v>14971.909467399417</v>
      </c>
      <c r="BD216">
        <f t="shared" si="192"/>
        <v>182.44592554285327</v>
      </c>
      <c r="BE216" s="13">
        <f t="shared" si="172"/>
        <v>503.35057957927143</v>
      </c>
      <c r="BF216" s="13">
        <f t="shared" si="204"/>
        <v>112.84441182105685</v>
      </c>
      <c r="BG216" s="13">
        <f t="shared" si="173"/>
        <v>43006.315293184307</v>
      </c>
      <c r="BH216">
        <f t="shared" si="193"/>
        <v>313.80850197612369</v>
      </c>
      <c r="BI216" s="13">
        <f t="shared" si="174"/>
        <v>503.35057957927143</v>
      </c>
      <c r="BJ216" s="37">
        <f t="shared" si="194"/>
        <v>1.4141891326346072</v>
      </c>
      <c r="BK216" s="13">
        <f t="shared" si="175"/>
        <v>14971.909467399417</v>
      </c>
      <c r="BL216">
        <f t="shared" si="195"/>
        <v>71.37638290552907</v>
      </c>
      <c r="BM216" s="13">
        <f t="shared" si="176"/>
        <v>5.6772349545232395</v>
      </c>
      <c r="BN216" s="13">
        <f t="shared" si="205"/>
        <v>1.7748691837326502</v>
      </c>
      <c r="BO216" s="13">
        <f t="shared" si="177"/>
        <v>43006.315293184307</v>
      </c>
      <c r="BP216">
        <f t="shared" si="196"/>
        <v>202.7389593387995</v>
      </c>
      <c r="BQ216" s="13">
        <f t="shared" si="178"/>
        <v>5.6772349545232395</v>
      </c>
      <c r="BR216" s="37">
        <f t="shared" si="197"/>
        <v>185.3773921199064</v>
      </c>
      <c r="BS216" s="13">
        <f t="shared" si="179"/>
        <v>14971.909467399417</v>
      </c>
      <c r="BT216">
        <f t="shared" si="198"/>
        <v>255.33958589280087</v>
      </c>
      <c r="BU216" s="13">
        <f t="shared" si="180"/>
        <v>829.96785815000442</v>
      </c>
      <c r="BV216" s="13">
        <f t="shared" si="206"/>
        <v>185.73807217100443</v>
      </c>
      <c r="BW216" s="13">
        <f t="shared" si="181"/>
        <v>43006.315293184307</v>
      </c>
      <c r="BX216">
        <f t="shared" si="199"/>
        <v>386.70216232607129</v>
      </c>
      <c r="BY216" s="13">
        <f t="shared" si="182"/>
        <v>829.96785815000442</v>
      </c>
    </row>
    <row r="217" spans="29:77" x14ac:dyDescent="0.2">
      <c r="AC217">
        <v>215</v>
      </c>
      <c r="AD217" s="37">
        <f t="shared" si="183"/>
        <v>1960476164.8783431</v>
      </c>
      <c r="AE217" s="13">
        <f t="shared" si="159"/>
        <v>24953.182445665698</v>
      </c>
      <c r="AF217">
        <f t="shared" si="200"/>
        <v>1960476280.9396567</v>
      </c>
      <c r="AG217" s="13">
        <f t="shared" si="160"/>
        <v>1960477212.1249621</v>
      </c>
      <c r="AH217" s="13">
        <f t="shared" si="201"/>
        <v>1960476165.1409183</v>
      </c>
      <c r="AI217" s="13">
        <f t="shared" si="161"/>
        <v>43006.315293184307</v>
      </c>
      <c r="AJ217">
        <f t="shared" si="184"/>
        <v>1960476365.1702917</v>
      </c>
      <c r="AK217" s="13">
        <f t="shared" si="162"/>
        <v>1960477212.1249621</v>
      </c>
      <c r="AL217" s="37">
        <f t="shared" si="185"/>
        <v>628.20614018249455</v>
      </c>
      <c r="AM217" s="13">
        <f t="shared" si="163"/>
        <v>29943.818934798834</v>
      </c>
      <c r="AN217">
        <f t="shared" si="186"/>
        <v>767.47971662341934</v>
      </c>
      <c r="AO217" s="13">
        <f t="shared" si="164"/>
        <v>2813.5073827337451</v>
      </c>
      <c r="AP217" s="13">
        <f t="shared" si="202"/>
        <v>628.41966277274457</v>
      </c>
      <c r="AQ217" s="13">
        <f t="shared" si="165"/>
        <v>43006.315293184307</v>
      </c>
      <c r="AR217" s="13">
        <f t="shared" si="187"/>
        <v>828.44903622941581</v>
      </c>
      <c r="AS217" s="38">
        <f t="shared" si="166"/>
        <v>2813.5073827337451</v>
      </c>
      <c r="AT217" s="37">
        <f t="shared" si="188"/>
        <v>391099977.39375615</v>
      </c>
      <c r="AU217" s="13">
        <f t="shared" si="167"/>
        <v>9981.2729782662791</v>
      </c>
      <c r="AV217">
        <f t="shared" si="189"/>
        <v>391100023.81828165</v>
      </c>
      <c r="AW217" s="13">
        <f t="shared" si="168"/>
        <v>391100380.74850065</v>
      </c>
      <c r="AX217" s="13">
        <f t="shared" si="203"/>
        <v>391099977.80348873</v>
      </c>
      <c r="AY217" s="13">
        <f t="shared" si="169"/>
        <v>43006.315293184307</v>
      </c>
      <c r="AZ217">
        <f t="shared" si="190"/>
        <v>391100177.8328622</v>
      </c>
      <c r="BA217" s="13">
        <f t="shared" si="170"/>
        <v>391100380.74850065</v>
      </c>
      <c r="BB217" s="37">
        <f t="shared" si="191"/>
        <v>112.48373176995881</v>
      </c>
      <c r="BC217" s="13">
        <f t="shared" si="171"/>
        <v>14971.909467399417</v>
      </c>
      <c r="BD217">
        <f t="shared" si="192"/>
        <v>182.1205199904212</v>
      </c>
      <c r="BE217" s="13">
        <f t="shared" si="172"/>
        <v>503.35057957927143</v>
      </c>
      <c r="BF217" s="13">
        <f t="shared" si="204"/>
        <v>112.84441182105685</v>
      </c>
      <c r="BG217" s="13">
        <f t="shared" si="173"/>
        <v>43006.315293184307</v>
      </c>
      <c r="BH217">
        <f t="shared" si="193"/>
        <v>312.87378527772808</v>
      </c>
      <c r="BI217" s="13">
        <f t="shared" si="174"/>
        <v>503.35057957927143</v>
      </c>
      <c r="BJ217" s="37">
        <f t="shared" si="194"/>
        <v>1.4141891326346072</v>
      </c>
      <c r="BK217" s="13">
        <f t="shared" si="175"/>
        <v>14971.909467399417</v>
      </c>
      <c r="BL217">
        <f t="shared" si="195"/>
        <v>71.050977353097011</v>
      </c>
      <c r="BM217" s="13">
        <f t="shared" si="176"/>
        <v>5.6772349545232395</v>
      </c>
      <c r="BN217" s="13">
        <f t="shared" si="205"/>
        <v>1.7748691837326502</v>
      </c>
      <c r="BO217" s="13">
        <f t="shared" si="177"/>
        <v>43006.315293184307</v>
      </c>
      <c r="BP217">
        <f t="shared" si="196"/>
        <v>201.80424264040386</v>
      </c>
      <c r="BQ217" s="13">
        <f t="shared" si="178"/>
        <v>5.6772349545232395</v>
      </c>
      <c r="BR217" s="37">
        <f t="shared" si="197"/>
        <v>185.3773921199064</v>
      </c>
      <c r="BS217" s="13">
        <f t="shared" si="179"/>
        <v>14971.909467399417</v>
      </c>
      <c r="BT217">
        <f t="shared" si="198"/>
        <v>255.0141803403688</v>
      </c>
      <c r="BU217" s="13">
        <f t="shared" si="180"/>
        <v>829.96785815000442</v>
      </c>
      <c r="BV217" s="13">
        <f t="shared" si="206"/>
        <v>185.73807217100443</v>
      </c>
      <c r="BW217" s="13">
        <f t="shared" si="181"/>
        <v>43006.315293184307</v>
      </c>
      <c r="BX217">
        <f t="shared" si="199"/>
        <v>385.76744562767567</v>
      </c>
      <c r="BY217" s="13">
        <f t="shared" si="182"/>
        <v>829.96785815000442</v>
      </c>
    </row>
    <row r="218" spans="29:77" x14ac:dyDescent="0.2">
      <c r="AC218">
        <v>216</v>
      </c>
      <c r="AD218" s="37">
        <f t="shared" si="183"/>
        <v>1960476164.8783431</v>
      </c>
      <c r="AE218" s="13">
        <f t="shared" si="159"/>
        <v>24953.182445665698</v>
      </c>
      <c r="AF218">
        <f t="shared" si="200"/>
        <v>1960476280.4023359</v>
      </c>
      <c r="AG218" s="13">
        <f t="shared" si="160"/>
        <v>1960477212.1249621</v>
      </c>
      <c r="AH218" s="13">
        <f t="shared" si="201"/>
        <v>1960476165.1409183</v>
      </c>
      <c r="AI218" s="13">
        <f t="shared" si="161"/>
        <v>43006.315293184307</v>
      </c>
      <c r="AJ218">
        <f t="shared" si="184"/>
        <v>1960476364.2442298</v>
      </c>
      <c r="AK218" s="13">
        <f t="shared" si="162"/>
        <v>1960477212.1249621</v>
      </c>
      <c r="AL218" s="37">
        <f t="shared" si="185"/>
        <v>628.20614018249455</v>
      </c>
      <c r="AM218" s="13">
        <f t="shared" si="163"/>
        <v>29943.818934798834</v>
      </c>
      <c r="AN218">
        <f t="shared" si="186"/>
        <v>766.834931547304</v>
      </c>
      <c r="AO218" s="13">
        <f t="shared" si="164"/>
        <v>2813.5073827337451</v>
      </c>
      <c r="AP218" s="13">
        <f t="shared" si="202"/>
        <v>628.41966277274457</v>
      </c>
      <c r="AQ218" s="13">
        <f t="shared" si="165"/>
        <v>43006.315293184307</v>
      </c>
      <c r="AR218" s="13">
        <f t="shared" si="187"/>
        <v>827.52297431526449</v>
      </c>
      <c r="AS218" s="38">
        <f t="shared" si="166"/>
        <v>2813.5073827337451</v>
      </c>
      <c r="AT218" s="37">
        <f t="shared" si="188"/>
        <v>391099977.39375615</v>
      </c>
      <c r="AU218" s="13">
        <f t="shared" si="167"/>
        <v>9981.2729782662791</v>
      </c>
      <c r="AV218">
        <f t="shared" si="189"/>
        <v>391100023.60335326</v>
      </c>
      <c r="AW218" s="13">
        <f t="shared" si="168"/>
        <v>391100380.74850065</v>
      </c>
      <c r="AX218" s="13">
        <f t="shared" si="203"/>
        <v>391099977.80348873</v>
      </c>
      <c r="AY218" s="13">
        <f t="shared" si="169"/>
        <v>43006.315293184307</v>
      </c>
      <c r="AZ218">
        <f t="shared" si="190"/>
        <v>391100176.90680027</v>
      </c>
      <c r="BA218" s="13">
        <f t="shared" si="170"/>
        <v>391100380.74850065</v>
      </c>
      <c r="BB218" s="37">
        <f t="shared" si="191"/>
        <v>112.48373176995881</v>
      </c>
      <c r="BC218" s="13">
        <f t="shared" si="171"/>
        <v>14971.909467399417</v>
      </c>
      <c r="BD218">
        <f t="shared" si="192"/>
        <v>181.79812745236353</v>
      </c>
      <c r="BE218" s="13">
        <f t="shared" si="172"/>
        <v>503.35057957927143</v>
      </c>
      <c r="BF218" s="13">
        <f t="shared" si="204"/>
        <v>112.84441182105685</v>
      </c>
      <c r="BG218" s="13">
        <f t="shared" si="173"/>
        <v>43006.315293184307</v>
      </c>
      <c r="BH218">
        <f t="shared" si="193"/>
        <v>311.94772336357681</v>
      </c>
      <c r="BI218" s="13">
        <f t="shared" si="174"/>
        <v>503.35057957927143</v>
      </c>
      <c r="BJ218" s="37">
        <f t="shared" si="194"/>
        <v>1.4141891326346072</v>
      </c>
      <c r="BK218" s="13">
        <f t="shared" si="175"/>
        <v>14971.909467399417</v>
      </c>
      <c r="BL218">
        <f t="shared" si="195"/>
        <v>70.728584815039312</v>
      </c>
      <c r="BM218" s="13">
        <f t="shared" si="176"/>
        <v>5.6772349545232395</v>
      </c>
      <c r="BN218" s="13">
        <f t="shared" si="205"/>
        <v>1.7748691837326502</v>
      </c>
      <c r="BO218" s="13">
        <f t="shared" si="177"/>
        <v>43006.315293184307</v>
      </c>
      <c r="BP218">
        <f t="shared" si="196"/>
        <v>200.87818072625259</v>
      </c>
      <c r="BQ218" s="13">
        <f t="shared" si="178"/>
        <v>5.6772349545232395</v>
      </c>
      <c r="BR218" s="37">
        <f t="shared" si="197"/>
        <v>185.3773921199064</v>
      </c>
      <c r="BS218" s="13">
        <f t="shared" si="179"/>
        <v>14971.909467399417</v>
      </c>
      <c r="BT218">
        <f t="shared" si="198"/>
        <v>254.69178780231113</v>
      </c>
      <c r="BU218" s="13">
        <f t="shared" si="180"/>
        <v>829.96785815000442</v>
      </c>
      <c r="BV218" s="13">
        <f t="shared" si="206"/>
        <v>185.73807217100443</v>
      </c>
      <c r="BW218" s="13">
        <f t="shared" si="181"/>
        <v>43006.315293184307</v>
      </c>
      <c r="BX218">
        <f t="shared" si="199"/>
        <v>384.84138371352435</v>
      </c>
      <c r="BY218" s="13">
        <f t="shared" si="182"/>
        <v>829.96785815000442</v>
      </c>
    </row>
    <row r="219" spans="29:77" x14ac:dyDescent="0.2">
      <c r="AC219">
        <v>217</v>
      </c>
      <c r="AD219" s="37">
        <f t="shared" si="183"/>
        <v>1960476164.8783431</v>
      </c>
      <c r="AE219" s="13">
        <f t="shared" si="159"/>
        <v>24953.182445665698</v>
      </c>
      <c r="AF219">
        <f t="shared" si="200"/>
        <v>1960476279.8699672</v>
      </c>
      <c r="AG219" s="13">
        <f t="shared" si="160"/>
        <v>1960477212.1249621</v>
      </c>
      <c r="AH219" s="13">
        <f t="shared" si="201"/>
        <v>1960476165.1409183</v>
      </c>
      <c r="AI219" s="13">
        <f t="shared" si="161"/>
        <v>43006.315293184307</v>
      </c>
      <c r="AJ219">
        <f t="shared" si="184"/>
        <v>1960476363.3267031</v>
      </c>
      <c r="AK219" s="13">
        <f t="shared" si="162"/>
        <v>1960477212.1249621</v>
      </c>
      <c r="AL219" s="37">
        <f t="shared" si="185"/>
        <v>628.20614018249455</v>
      </c>
      <c r="AM219" s="13">
        <f t="shared" si="163"/>
        <v>29943.818934798834</v>
      </c>
      <c r="AN219">
        <f t="shared" si="186"/>
        <v>766.19608919078405</v>
      </c>
      <c r="AO219" s="13">
        <f t="shared" si="164"/>
        <v>2813.5073827337451</v>
      </c>
      <c r="AP219" s="13">
        <f t="shared" si="202"/>
        <v>628.41966277274457</v>
      </c>
      <c r="AQ219" s="13">
        <f t="shared" si="165"/>
        <v>43006.315293184307</v>
      </c>
      <c r="AR219" s="13">
        <f t="shared" si="187"/>
        <v>826.60544753396255</v>
      </c>
      <c r="AS219" s="38">
        <f t="shared" si="166"/>
        <v>2813.5073827337451</v>
      </c>
      <c r="AT219" s="37">
        <f t="shared" si="188"/>
        <v>391099977.39375615</v>
      </c>
      <c r="AU219" s="13">
        <f t="shared" si="167"/>
        <v>9981.2729782662791</v>
      </c>
      <c r="AV219">
        <f t="shared" si="189"/>
        <v>391100023.39040583</v>
      </c>
      <c r="AW219" s="13">
        <f t="shared" si="168"/>
        <v>391100380.74850065</v>
      </c>
      <c r="AX219" s="13">
        <f t="shared" si="203"/>
        <v>391099977.80348873</v>
      </c>
      <c r="AY219" s="13">
        <f t="shared" si="169"/>
        <v>43006.315293184307</v>
      </c>
      <c r="AZ219">
        <f t="shared" si="190"/>
        <v>391100175.98927349</v>
      </c>
      <c r="BA219" s="13">
        <f t="shared" si="170"/>
        <v>391100380.74850065</v>
      </c>
      <c r="BB219" s="37">
        <f t="shared" si="191"/>
        <v>112.48373176995881</v>
      </c>
      <c r="BC219" s="13">
        <f t="shared" si="171"/>
        <v>14971.909467399417</v>
      </c>
      <c r="BD219">
        <f t="shared" si="192"/>
        <v>181.47870627410359</v>
      </c>
      <c r="BE219" s="13">
        <f t="shared" si="172"/>
        <v>503.35057957927143</v>
      </c>
      <c r="BF219" s="13">
        <f t="shared" si="204"/>
        <v>112.84441182105685</v>
      </c>
      <c r="BG219" s="13">
        <f t="shared" si="173"/>
        <v>43006.315293184307</v>
      </c>
      <c r="BH219">
        <f t="shared" si="193"/>
        <v>311.03019658227487</v>
      </c>
      <c r="BI219" s="13">
        <f t="shared" si="174"/>
        <v>503.35057957927143</v>
      </c>
      <c r="BJ219" s="37">
        <f t="shared" si="194"/>
        <v>1.4141891326346072</v>
      </c>
      <c r="BK219" s="13">
        <f t="shared" si="175"/>
        <v>14971.909467399417</v>
      </c>
      <c r="BL219">
        <f t="shared" si="195"/>
        <v>70.409163636779383</v>
      </c>
      <c r="BM219" s="13">
        <f t="shared" si="176"/>
        <v>5.6772349545232395</v>
      </c>
      <c r="BN219" s="13">
        <f t="shared" si="205"/>
        <v>1.7748691837326502</v>
      </c>
      <c r="BO219" s="13">
        <f t="shared" si="177"/>
        <v>43006.315293184307</v>
      </c>
      <c r="BP219">
        <f t="shared" si="196"/>
        <v>199.96065394495065</v>
      </c>
      <c r="BQ219" s="13">
        <f t="shared" si="178"/>
        <v>5.6772349545232395</v>
      </c>
      <c r="BR219" s="37">
        <f t="shared" si="197"/>
        <v>185.3773921199064</v>
      </c>
      <c r="BS219" s="13">
        <f t="shared" si="179"/>
        <v>14971.909467399417</v>
      </c>
      <c r="BT219">
        <f t="shared" si="198"/>
        <v>254.37236662405118</v>
      </c>
      <c r="BU219" s="13">
        <f t="shared" si="180"/>
        <v>829.96785815000442</v>
      </c>
      <c r="BV219" s="13">
        <f t="shared" si="206"/>
        <v>185.73807217100443</v>
      </c>
      <c r="BW219" s="13">
        <f t="shared" si="181"/>
        <v>43006.315293184307</v>
      </c>
      <c r="BX219">
        <f t="shared" si="199"/>
        <v>383.92385693222241</v>
      </c>
      <c r="BY219" s="13">
        <f t="shared" si="182"/>
        <v>829.96785815000442</v>
      </c>
    </row>
    <row r="220" spans="29:77" x14ac:dyDescent="0.2">
      <c r="AC220">
        <v>218</v>
      </c>
      <c r="AD220" s="37">
        <f t="shared" si="183"/>
        <v>1960476164.8783431</v>
      </c>
      <c r="AE220" s="13">
        <f t="shared" si="159"/>
        <v>24953.182445665698</v>
      </c>
      <c r="AF220">
        <f t="shared" si="200"/>
        <v>1960476279.3424828</v>
      </c>
      <c r="AG220" s="13">
        <f t="shared" si="160"/>
        <v>1960477212.1249621</v>
      </c>
      <c r="AH220" s="13">
        <f t="shared" si="201"/>
        <v>1960476165.1409183</v>
      </c>
      <c r="AI220" s="13">
        <f t="shared" si="161"/>
        <v>43006.315293184307</v>
      </c>
      <c r="AJ220">
        <f t="shared" si="184"/>
        <v>1960476362.417594</v>
      </c>
      <c r="AK220" s="13">
        <f t="shared" si="162"/>
        <v>1960477212.1249621</v>
      </c>
      <c r="AL220" s="37">
        <f t="shared" si="185"/>
        <v>628.20614018249455</v>
      </c>
      <c r="AM220" s="13">
        <f t="shared" si="163"/>
        <v>29943.818934798834</v>
      </c>
      <c r="AN220">
        <f t="shared" si="186"/>
        <v>765.56310777331487</v>
      </c>
      <c r="AO220" s="13">
        <f t="shared" si="164"/>
        <v>2813.5073827337451</v>
      </c>
      <c r="AP220" s="13">
        <f t="shared" si="202"/>
        <v>628.41966277274457</v>
      </c>
      <c r="AQ220" s="13">
        <f t="shared" si="165"/>
        <v>43006.315293184307</v>
      </c>
      <c r="AR220" s="13">
        <f t="shared" si="187"/>
        <v>825.69633842955329</v>
      </c>
      <c r="AS220" s="38">
        <f t="shared" si="166"/>
        <v>2813.5073827337451</v>
      </c>
      <c r="AT220" s="37">
        <f t="shared" si="188"/>
        <v>391099977.39375615</v>
      </c>
      <c r="AU220" s="13">
        <f t="shared" si="167"/>
        <v>9981.2729782662791</v>
      </c>
      <c r="AV220">
        <f t="shared" si="189"/>
        <v>391100023.17941201</v>
      </c>
      <c r="AW220" s="13">
        <f t="shared" si="168"/>
        <v>391100380.74850065</v>
      </c>
      <c r="AX220" s="13">
        <f t="shared" si="203"/>
        <v>391099977.80348873</v>
      </c>
      <c r="AY220" s="13">
        <f t="shared" si="169"/>
        <v>43006.315293184307</v>
      </c>
      <c r="AZ220">
        <f t="shared" si="190"/>
        <v>391100175.08016437</v>
      </c>
      <c r="BA220" s="13">
        <f t="shared" si="170"/>
        <v>391100380.74850065</v>
      </c>
      <c r="BB220" s="37">
        <f t="shared" si="191"/>
        <v>112.48373176995881</v>
      </c>
      <c r="BC220" s="13">
        <f t="shared" si="171"/>
        <v>14971.909467399417</v>
      </c>
      <c r="BD220">
        <f t="shared" si="192"/>
        <v>181.16221556536897</v>
      </c>
      <c r="BE220" s="13">
        <f t="shared" si="172"/>
        <v>503.35057957927143</v>
      </c>
      <c r="BF220" s="13">
        <f t="shared" si="204"/>
        <v>112.84441182105685</v>
      </c>
      <c r="BG220" s="13">
        <f t="shared" si="173"/>
        <v>43006.315293184307</v>
      </c>
      <c r="BH220">
        <f t="shared" si="193"/>
        <v>310.12108747786561</v>
      </c>
      <c r="BI220" s="13">
        <f t="shared" si="174"/>
        <v>503.35057957927143</v>
      </c>
      <c r="BJ220" s="37">
        <f t="shared" si="194"/>
        <v>1.4141891326346072</v>
      </c>
      <c r="BK220" s="13">
        <f t="shared" si="175"/>
        <v>14971.909467399417</v>
      </c>
      <c r="BL220">
        <f t="shared" si="195"/>
        <v>70.092672928044777</v>
      </c>
      <c r="BM220" s="13">
        <f t="shared" si="176"/>
        <v>5.6772349545232395</v>
      </c>
      <c r="BN220" s="13">
        <f t="shared" si="205"/>
        <v>1.7748691837326502</v>
      </c>
      <c r="BO220" s="13">
        <f t="shared" si="177"/>
        <v>43006.315293184307</v>
      </c>
      <c r="BP220">
        <f t="shared" si="196"/>
        <v>199.0515448405414</v>
      </c>
      <c r="BQ220" s="13">
        <f t="shared" si="178"/>
        <v>5.6772349545232395</v>
      </c>
      <c r="BR220" s="37">
        <f t="shared" si="197"/>
        <v>185.3773921199064</v>
      </c>
      <c r="BS220" s="13">
        <f t="shared" si="179"/>
        <v>14971.909467399417</v>
      </c>
      <c r="BT220">
        <f t="shared" si="198"/>
        <v>254.05587591531656</v>
      </c>
      <c r="BU220" s="13">
        <f t="shared" si="180"/>
        <v>829.96785815000442</v>
      </c>
      <c r="BV220" s="13">
        <f t="shared" si="206"/>
        <v>185.73807217100443</v>
      </c>
      <c r="BW220" s="13">
        <f t="shared" si="181"/>
        <v>43006.315293184307</v>
      </c>
      <c r="BX220">
        <f t="shared" si="199"/>
        <v>383.01474782781315</v>
      </c>
      <c r="BY220" s="13">
        <f t="shared" si="182"/>
        <v>829.96785815000442</v>
      </c>
    </row>
    <row r="221" spans="29:77" x14ac:dyDescent="0.2">
      <c r="AC221">
        <v>219</v>
      </c>
      <c r="AD221" s="37">
        <f t="shared" si="183"/>
        <v>1960476164.8783431</v>
      </c>
      <c r="AE221" s="13">
        <f t="shared" si="159"/>
        <v>24953.182445665698</v>
      </c>
      <c r="AF221">
        <f t="shared" si="200"/>
        <v>1960476278.8198154</v>
      </c>
      <c r="AG221" s="13">
        <f t="shared" si="160"/>
        <v>1960477212.1249621</v>
      </c>
      <c r="AH221" s="13">
        <f t="shared" si="201"/>
        <v>1960476165.1409183</v>
      </c>
      <c r="AI221" s="13">
        <f t="shared" si="161"/>
        <v>43006.315293184307</v>
      </c>
      <c r="AJ221">
        <f t="shared" si="184"/>
        <v>1960476361.5167873</v>
      </c>
      <c r="AK221" s="13">
        <f t="shared" si="162"/>
        <v>1960477212.1249621</v>
      </c>
      <c r="AL221" s="37">
        <f t="shared" si="185"/>
        <v>628.20614018249455</v>
      </c>
      <c r="AM221" s="13">
        <f t="shared" si="163"/>
        <v>29943.818934798834</v>
      </c>
      <c r="AN221">
        <f t="shared" si="186"/>
        <v>764.93590700805998</v>
      </c>
      <c r="AO221" s="13">
        <f t="shared" si="164"/>
        <v>2813.5073827337451</v>
      </c>
      <c r="AP221" s="13">
        <f t="shared" si="202"/>
        <v>628.41966277274457</v>
      </c>
      <c r="AQ221" s="13">
        <f t="shared" si="165"/>
        <v>43006.315293184307</v>
      </c>
      <c r="AR221" s="13">
        <f t="shared" si="187"/>
        <v>824.79553169139444</v>
      </c>
      <c r="AS221" s="38">
        <f t="shared" si="166"/>
        <v>2813.5073827337451</v>
      </c>
      <c r="AT221" s="37">
        <f t="shared" si="188"/>
        <v>391099977.39375615</v>
      </c>
      <c r="AU221" s="13">
        <f t="shared" si="167"/>
        <v>9981.2729782662791</v>
      </c>
      <c r="AV221">
        <f t="shared" si="189"/>
        <v>391100022.97034508</v>
      </c>
      <c r="AW221" s="13">
        <f t="shared" si="168"/>
        <v>391100380.74850065</v>
      </c>
      <c r="AX221" s="13">
        <f t="shared" si="203"/>
        <v>391099977.80348873</v>
      </c>
      <c r="AY221" s="13">
        <f t="shared" si="169"/>
        <v>43006.315293184307</v>
      </c>
      <c r="AZ221">
        <f t="shared" si="190"/>
        <v>391100174.17935765</v>
      </c>
      <c r="BA221" s="13">
        <f t="shared" si="170"/>
        <v>391100380.74850065</v>
      </c>
      <c r="BB221" s="37">
        <f t="shared" si="191"/>
        <v>112.48373176995881</v>
      </c>
      <c r="BC221" s="13">
        <f t="shared" si="171"/>
        <v>14971.909467399417</v>
      </c>
      <c r="BD221">
        <f t="shared" si="192"/>
        <v>180.84861518274153</v>
      </c>
      <c r="BE221" s="13">
        <f t="shared" si="172"/>
        <v>503.35057957927143</v>
      </c>
      <c r="BF221" s="13">
        <f t="shared" si="204"/>
        <v>112.84441182105685</v>
      </c>
      <c r="BG221" s="13">
        <f t="shared" si="173"/>
        <v>43006.315293184307</v>
      </c>
      <c r="BH221">
        <f t="shared" si="193"/>
        <v>309.22028073970665</v>
      </c>
      <c r="BI221" s="13">
        <f t="shared" si="174"/>
        <v>503.35057957927143</v>
      </c>
      <c r="BJ221" s="37">
        <f t="shared" si="194"/>
        <v>1.4141891326346072</v>
      </c>
      <c r="BK221" s="13">
        <f t="shared" si="175"/>
        <v>14971.909467399417</v>
      </c>
      <c r="BL221">
        <f t="shared" si="195"/>
        <v>69.779072545417336</v>
      </c>
      <c r="BM221" s="13">
        <f t="shared" si="176"/>
        <v>5.6772349545232395</v>
      </c>
      <c r="BN221" s="13">
        <f t="shared" si="205"/>
        <v>1.7748691837326502</v>
      </c>
      <c r="BO221" s="13">
        <f t="shared" si="177"/>
        <v>43006.315293184307</v>
      </c>
      <c r="BP221">
        <f t="shared" si="196"/>
        <v>198.15073810238246</v>
      </c>
      <c r="BQ221" s="13">
        <f t="shared" si="178"/>
        <v>5.6772349545232395</v>
      </c>
      <c r="BR221" s="37">
        <f t="shared" si="197"/>
        <v>185.3773921199064</v>
      </c>
      <c r="BS221" s="13">
        <f t="shared" si="179"/>
        <v>14971.909467399417</v>
      </c>
      <c r="BT221">
        <f t="shared" si="198"/>
        <v>253.74227553268912</v>
      </c>
      <c r="BU221" s="13">
        <f t="shared" si="180"/>
        <v>829.96785815000442</v>
      </c>
      <c r="BV221" s="13">
        <f t="shared" si="206"/>
        <v>185.73807217100443</v>
      </c>
      <c r="BW221" s="13">
        <f t="shared" si="181"/>
        <v>43006.315293184307</v>
      </c>
      <c r="BX221">
        <f t="shared" si="199"/>
        <v>382.11394108965425</v>
      </c>
      <c r="BY221" s="13">
        <f t="shared" si="182"/>
        <v>829.96785815000442</v>
      </c>
    </row>
    <row r="222" spans="29:77" x14ac:dyDescent="0.2">
      <c r="AC222">
        <v>220</v>
      </c>
      <c r="AD222" s="37">
        <f t="shared" si="183"/>
        <v>1960476164.8783431</v>
      </c>
      <c r="AE222" s="13">
        <f t="shared" si="159"/>
        <v>24953.182445665698</v>
      </c>
      <c r="AF222">
        <f t="shared" si="200"/>
        <v>1960476278.3018997</v>
      </c>
      <c r="AG222" s="13">
        <f t="shared" si="160"/>
        <v>1960477212.1249621</v>
      </c>
      <c r="AH222" s="13">
        <f t="shared" si="201"/>
        <v>1960476165.1409183</v>
      </c>
      <c r="AI222" s="13">
        <f t="shared" si="161"/>
        <v>43006.315293184307</v>
      </c>
      <c r="AJ222">
        <f t="shared" si="184"/>
        <v>1960476360.6241696</v>
      </c>
      <c r="AK222" s="13">
        <f t="shared" si="162"/>
        <v>1960477212.1249621</v>
      </c>
      <c r="AL222" s="37">
        <f t="shared" si="185"/>
        <v>628.20614018249455</v>
      </c>
      <c r="AM222" s="13">
        <f t="shared" si="163"/>
        <v>29943.818934798834</v>
      </c>
      <c r="AN222">
        <f t="shared" si="186"/>
        <v>764.31440806794376</v>
      </c>
      <c r="AO222" s="13">
        <f t="shared" si="164"/>
        <v>2813.5073827337451</v>
      </c>
      <c r="AP222" s="13">
        <f t="shared" si="202"/>
        <v>628.41966277274457</v>
      </c>
      <c r="AQ222" s="13">
        <f t="shared" si="165"/>
        <v>43006.315293184307</v>
      </c>
      <c r="AR222" s="13">
        <f t="shared" si="187"/>
        <v>823.90291410540055</v>
      </c>
      <c r="AS222" s="38">
        <f t="shared" si="166"/>
        <v>2813.5073827337451</v>
      </c>
      <c r="AT222" s="37">
        <f t="shared" si="188"/>
        <v>391099977.39375615</v>
      </c>
      <c r="AU222" s="13">
        <f t="shared" si="167"/>
        <v>9981.2729782662791</v>
      </c>
      <c r="AV222">
        <f t="shared" si="189"/>
        <v>391100022.76317877</v>
      </c>
      <c r="AW222" s="13">
        <f t="shared" si="168"/>
        <v>391100380.74850065</v>
      </c>
      <c r="AX222" s="13">
        <f t="shared" si="203"/>
        <v>391099977.80348873</v>
      </c>
      <c r="AY222" s="13">
        <f t="shared" si="169"/>
        <v>43006.315293184307</v>
      </c>
      <c r="AZ222">
        <f t="shared" si="190"/>
        <v>391100173.28674006</v>
      </c>
      <c r="BA222" s="13">
        <f t="shared" si="170"/>
        <v>391100380.74850065</v>
      </c>
      <c r="BB222" s="37">
        <f t="shared" si="191"/>
        <v>112.48373176995881</v>
      </c>
      <c r="BC222" s="13">
        <f t="shared" si="171"/>
        <v>14971.909467399417</v>
      </c>
      <c r="BD222">
        <f t="shared" si="192"/>
        <v>180.53786571268341</v>
      </c>
      <c r="BE222" s="13">
        <f t="shared" si="172"/>
        <v>503.35057957927143</v>
      </c>
      <c r="BF222" s="13">
        <f t="shared" si="204"/>
        <v>112.84441182105685</v>
      </c>
      <c r="BG222" s="13">
        <f t="shared" si="173"/>
        <v>43006.315293184307</v>
      </c>
      <c r="BH222">
        <f t="shared" si="193"/>
        <v>308.32766315371282</v>
      </c>
      <c r="BI222" s="13">
        <f t="shared" si="174"/>
        <v>503.35057957927143</v>
      </c>
      <c r="BJ222" s="37">
        <f t="shared" si="194"/>
        <v>1.4141891326346072</v>
      </c>
      <c r="BK222" s="13">
        <f t="shared" si="175"/>
        <v>14971.909467399417</v>
      </c>
      <c r="BL222">
        <f t="shared" si="195"/>
        <v>69.468323075359223</v>
      </c>
      <c r="BM222" s="13">
        <f t="shared" si="176"/>
        <v>5.6772349545232395</v>
      </c>
      <c r="BN222" s="13">
        <f t="shared" si="205"/>
        <v>1.7748691837326502</v>
      </c>
      <c r="BO222" s="13">
        <f t="shared" si="177"/>
        <v>43006.315293184307</v>
      </c>
      <c r="BP222">
        <f t="shared" si="196"/>
        <v>197.2581205163886</v>
      </c>
      <c r="BQ222" s="13">
        <f t="shared" si="178"/>
        <v>5.6772349545232395</v>
      </c>
      <c r="BR222" s="37">
        <f t="shared" si="197"/>
        <v>185.3773921199064</v>
      </c>
      <c r="BS222" s="13">
        <f t="shared" si="179"/>
        <v>14971.909467399417</v>
      </c>
      <c r="BT222">
        <f t="shared" si="198"/>
        <v>253.43152606263101</v>
      </c>
      <c r="BU222" s="13">
        <f t="shared" si="180"/>
        <v>829.96785815000442</v>
      </c>
      <c r="BV222" s="13">
        <f t="shared" si="206"/>
        <v>185.73807217100443</v>
      </c>
      <c r="BW222" s="13">
        <f t="shared" si="181"/>
        <v>43006.315293184307</v>
      </c>
      <c r="BX222">
        <f t="shared" si="199"/>
        <v>381.22132350366041</v>
      </c>
      <c r="BY222" s="13">
        <f t="shared" si="182"/>
        <v>829.96785815000442</v>
      </c>
    </row>
    <row r="223" spans="29:77" x14ac:dyDescent="0.2">
      <c r="AC223">
        <v>221</v>
      </c>
      <c r="AD223" s="37">
        <f t="shared" si="183"/>
        <v>1960476164.8783431</v>
      </c>
      <c r="AE223" s="13">
        <f t="shared" si="159"/>
        <v>24953.182445665698</v>
      </c>
      <c r="AF223">
        <f t="shared" si="200"/>
        <v>1960476277.788671</v>
      </c>
      <c r="AG223" s="13">
        <f t="shared" si="160"/>
        <v>1960477212.1249621</v>
      </c>
      <c r="AH223" s="13">
        <f t="shared" si="201"/>
        <v>1960476165.1409183</v>
      </c>
      <c r="AI223" s="13">
        <f t="shared" si="161"/>
        <v>43006.315293184307</v>
      </c>
      <c r="AJ223">
        <f t="shared" si="184"/>
        <v>1960476359.73963</v>
      </c>
      <c r="AK223" s="13">
        <f t="shared" si="162"/>
        <v>1960477212.1249621</v>
      </c>
      <c r="AL223" s="37">
        <f t="shared" si="185"/>
        <v>628.20614018249455</v>
      </c>
      <c r="AM223" s="13">
        <f t="shared" si="163"/>
        <v>29943.818934798834</v>
      </c>
      <c r="AN223">
        <f t="shared" si="186"/>
        <v>763.69853355262501</v>
      </c>
      <c r="AO223" s="13">
        <f t="shared" si="164"/>
        <v>2813.5073827337451</v>
      </c>
      <c r="AP223" s="13">
        <f t="shared" si="202"/>
        <v>628.41966277274457</v>
      </c>
      <c r="AQ223" s="13">
        <f t="shared" si="165"/>
        <v>43006.315293184307</v>
      </c>
      <c r="AR223" s="13">
        <f t="shared" si="187"/>
        <v>823.01837450661026</v>
      </c>
      <c r="AS223" s="38">
        <f t="shared" si="166"/>
        <v>2813.5073827337451</v>
      </c>
      <c r="AT223" s="37">
        <f t="shared" si="188"/>
        <v>391099977.39375615</v>
      </c>
      <c r="AU223" s="13">
        <f t="shared" si="167"/>
        <v>9981.2729782662791</v>
      </c>
      <c r="AV223">
        <f t="shared" si="189"/>
        <v>391100022.55788726</v>
      </c>
      <c r="AW223" s="13">
        <f t="shared" si="168"/>
        <v>391100380.74850065</v>
      </c>
      <c r="AX223" s="13">
        <f t="shared" si="203"/>
        <v>391099977.80348873</v>
      </c>
      <c r="AY223" s="13">
        <f t="shared" si="169"/>
        <v>43006.315293184307</v>
      </c>
      <c r="AZ223">
        <f t="shared" si="190"/>
        <v>391100172.40220046</v>
      </c>
      <c r="BA223" s="13">
        <f t="shared" si="170"/>
        <v>391100380.74850065</v>
      </c>
      <c r="BB223" s="37">
        <f t="shared" si="191"/>
        <v>112.48373176995881</v>
      </c>
      <c r="BC223" s="13">
        <f t="shared" si="171"/>
        <v>14971.909467399417</v>
      </c>
      <c r="BD223">
        <f t="shared" si="192"/>
        <v>180.22992845502404</v>
      </c>
      <c r="BE223" s="13">
        <f t="shared" si="172"/>
        <v>503.35057957927143</v>
      </c>
      <c r="BF223" s="13">
        <f t="shared" si="204"/>
        <v>112.84441182105685</v>
      </c>
      <c r="BG223" s="13">
        <f t="shared" si="173"/>
        <v>43006.315293184307</v>
      </c>
      <c r="BH223">
        <f t="shared" si="193"/>
        <v>307.44312355492252</v>
      </c>
      <c r="BI223" s="13">
        <f t="shared" si="174"/>
        <v>503.35057957927143</v>
      </c>
      <c r="BJ223" s="37">
        <f t="shared" si="194"/>
        <v>1.4141891326346072</v>
      </c>
      <c r="BK223" s="13">
        <f t="shared" si="175"/>
        <v>14971.909467399417</v>
      </c>
      <c r="BL223">
        <f t="shared" si="195"/>
        <v>69.160385817699833</v>
      </c>
      <c r="BM223" s="13">
        <f t="shared" si="176"/>
        <v>5.6772349545232395</v>
      </c>
      <c r="BN223" s="13">
        <f t="shared" si="205"/>
        <v>1.7748691837326502</v>
      </c>
      <c r="BO223" s="13">
        <f t="shared" si="177"/>
        <v>43006.315293184307</v>
      </c>
      <c r="BP223">
        <f t="shared" si="196"/>
        <v>196.3735809175983</v>
      </c>
      <c r="BQ223" s="13">
        <f t="shared" si="178"/>
        <v>5.6772349545232395</v>
      </c>
      <c r="BR223" s="37">
        <f t="shared" si="197"/>
        <v>185.3773921199064</v>
      </c>
      <c r="BS223" s="13">
        <f t="shared" si="179"/>
        <v>14971.909467399417</v>
      </c>
      <c r="BT223">
        <f t="shared" si="198"/>
        <v>253.12358880497163</v>
      </c>
      <c r="BU223" s="13">
        <f t="shared" si="180"/>
        <v>829.96785815000442</v>
      </c>
      <c r="BV223" s="13">
        <f t="shared" si="206"/>
        <v>185.73807217100443</v>
      </c>
      <c r="BW223" s="13">
        <f t="shared" si="181"/>
        <v>43006.315293184307</v>
      </c>
      <c r="BX223">
        <f t="shared" si="199"/>
        <v>380.33678390487012</v>
      </c>
      <c r="BY223" s="13">
        <f t="shared" si="182"/>
        <v>829.96785815000442</v>
      </c>
    </row>
    <row r="224" spans="29:77" x14ac:dyDescent="0.2">
      <c r="AC224">
        <v>222</v>
      </c>
      <c r="AD224" s="37">
        <f t="shared" si="183"/>
        <v>1960476164.8783431</v>
      </c>
      <c r="AE224" s="13">
        <f t="shared" si="159"/>
        <v>24953.182445665698</v>
      </c>
      <c r="AF224">
        <f t="shared" si="200"/>
        <v>1960476277.2800658</v>
      </c>
      <c r="AG224" s="13">
        <f t="shared" si="160"/>
        <v>1960477212.1249621</v>
      </c>
      <c r="AH224" s="13">
        <f t="shared" si="201"/>
        <v>1960476165.1409183</v>
      </c>
      <c r="AI224" s="13">
        <f t="shared" si="161"/>
        <v>43006.315293184307</v>
      </c>
      <c r="AJ224">
        <f t="shared" si="184"/>
        <v>1960476358.8630593</v>
      </c>
      <c r="AK224" s="13">
        <f t="shared" si="162"/>
        <v>1960477212.1249621</v>
      </c>
      <c r="AL224" s="37">
        <f t="shared" si="185"/>
        <v>628.20614018249455</v>
      </c>
      <c r="AM224" s="13">
        <f t="shared" si="163"/>
        <v>29943.818934798834</v>
      </c>
      <c r="AN224">
        <f t="shared" si="186"/>
        <v>763.08820745636319</v>
      </c>
      <c r="AO224" s="13">
        <f t="shared" si="164"/>
        <v>2813.5073827337451</v>
      </c>
      <c r="AP224" s="13">
        <f t="shared" si="202"/>
        <v>628.41966277274457</v>
      </c>
      <c r="AQ224" s="13">
        <f t="shared" si="165"/>
        <v>43006.315293184307</v>
      </c>
      <c r="AR224" s="13">
        <f t="shared" si="187"/>
        <v>822.14180373303429</v>
      </c>
      <c r="AS224" s="38">
        <f t="shared" si="166"/>
        <v>2813.5073827337451</v>
      </c>
      <c r="AT224" s="37">
        <f t="shared" si="188"/>
        <v>391099977.39375615</v>
      </c>
      <c r="AU224" s="13">
        <f t="shared" si="167"/>
        <v>9981.2729782662791</v>
      </c>
      <c r="AV224">
        <f t="shared" si="189"/>
        <v>391100022.35444522</v>
      </c>
      <c r="AW224" s="13">
        <f t="shared" si="168"/>
        <v>391100380.74850065</v>
      </c>
      <c r="AX224" s="13">
        <f t="shared" si="203"/>
        <v>391099977.80348873</v>
      </c>
      <c r="AY224" s="13">
        <f t="shared" si="169"/>
        <v>43006.315293184307</v>
      </c>
      <c r="AZ224">
        <f t="shared" si="190"/>
        <v>391100171.5256297</v>
      </c>
      <c r="BA224" s="13">
        <f t="shared" si="170"/>
        <v>391100380.74850065</v>
      </c>
      <c r="BB224" s="37">
        <f t="shared" si="191"/>
        <v>112.48373176995881</v>
      </c>
      <c r="BC224" s="13">
        <f t="shared" si="171"/>
        <v>14971.909467399417</v>
      </c>
      <c r="BD224">
        <f t="shared" si="192"/>
        <v>179.92476540689313</v>
      </c>
      <c r="BE224" s="13">
        <f t="shared" si="172"/>
        <v>503.35057957927143</v>
      </c>
      <c r="BF224" s="13">
        <f t="shared" si="204"/>
        <v>112.84441182105685</v>
      </c>
      <c r="BG224" s="13">
        <f t="shared" si="173"/>
        <v>43006.315293184307</v>
      </c>
      <c r="BH224">
        <f t="shared" si="193"/>
        <v>306.5665527813465</v>
      </c>
      <c r="BI224" s="13">
        <f t="shared" si="174"/>
        <v>503.35057957927143</v>
      </c>
      <c r="BJ224" s="37">
        <f t="shared" si="194"/>
        <v>1.4141891326346072</v>
      </c>
      <c r="BK224" s="13">
        <f t="shared" si="175"/>
        <v>14971.909467399417</v>
      </c>
      <c r="BL224">
        <f t="shared" si="195"/>
        <v>68.855222769568911</v>
      </c>
      <c r="BM224" s="13">
        <f t="shared" si="176"/>
        <v>5.6772349545232395</v>
      </c>
      <c r="BN224" s="13">
        <f t="shared" si="205"/>
        <v>1.7748691837326502</v>
      </c>
      <c r="BO224" s="13">
        <f t="shared" si="177"/>
        <v>43006.315293184307</v>
      </c>
      <c r="BP224">
        <f t="shared" si="196"/>
        <v>195.49701014402231</v>
      </c>
      <c r="BQ224" s="13">
        <f t="shared" si="178"/>
        <v>5.6772349545232395</v>
      </c>
      <c r="BR224" s="37">
        <f t="shared" si="197"/>
        <v>185.3773921199064</v>
      </c>
      <c r="BS224" s="13">
        <f t="shared" si="179"/>
        <v>14971.909467399417</v>
      </c>
      <c r="BT224">
        <f t="shared" si="198"/>
        <v>252.81842575684072</v>
      </c>
      <c r="BU224" s="13">
        <f t="shared" si="180"/>
        <v>829.96785815000442</v>
      </c>
      <c r="BV224" s="13">
        <f t="shared" si="206"/>
        <v>185.73807217100443</v>
      </c>
      <c r="BW224" s="13">
        <f t="shared" si="181"/>
        <v>43006.315293184307</v>
      </c>
      <c r="BX224">
        <f t="shared" si="199"/>
        <v>379.4602131312941</v>
      </c>
      <c r="BY224" s="13">
        <f t="shared" si="182"/>
        <v>829.96785815000442</v>
      </c>
    </row>
    <row r="225" spans="29:77" x14ac:dyDescent="0.2">
      <c r="AC225">
        <v>223</v>
      </c>
      <c r="AD225" s="37">
        <f t="shared" si="183"/>
        <v>1960476164.8783431</v>
      </c>
      <c r="AE225" s="13">
        <f t="shared" si="159"/>
        <v>24953.182445665698</v>
      </c>
      <c r="AF225">
        <f t="shared" si="200"/>
        <v>1960476276.7760222</v>
      </c>
      <c r="AG225" s="13">
        <f t="shared" si="160"/>
        <v>1960477212.1249621</v>
      </c>
      <c r="AH225" s="13">
        <f t="shared" si="201"/>
        <v>1960476165.1409183</v>
      </c>
      <c r="AI225" s="13">
        <f t="shared" si="161"/>
        <v>43006.315293184307</v>
      </c>
      <c r="AJ225">
        <f t="shared" si="184"/>
        <v>1960476357.99435</v>
      </c>
      <c r="AK225" s="13">
        <f t="shared" si="162"/>
        <v>1960477212.1249621</v>
      </c>
      <c r="AL225" s="37">
        <f t="shared" si="185"/>
        <v>628.20614018249455</v>
      </c>
      <c r="AM225" s="13">
        <f t="shared" si="163"/>
        <v>29943.818934798834</v>
      </c>
      <c r="AN225">
        <f t="shared" si="186"/>
        <v>762.48335513674942</v>
      </c>
      <c r="AO225" s="13">
        <f t="shared" si="164"/>
        <v>2813.5073827337451</v>
      </c>
      <c r="AP225" s="13">
        <f t="shared" si="202"/>
        <v>628.41966277274457</v>
      </c>
      <c r="AQ225" s="13">
        <f t="shared" si="165"/>
        <v>43006.315293184307</v>
      </c>
      <c r="AR225" s="13">
        <f t="shared" si="187"/>
        <v>821.27309458074592</v>
      </c>
      <c r="AS225" s="38">
        <f t="shared" si="166"/>
        <v>2813.5073827337451</v>
      </c>
      <c r="AT225" s="37">
        <f t="shared" si="188"/>
        <v>391099977.39375615</v>
      </c>
      <c r="AU225" s="13">
        <f t="shared" si="167"/>
        <v>9981.2729782662791</v>
      </c>
      <c r="AV225">
        <f t="shared" si="189"/>
        <v>391100022.1528278</v>
      </c>
      <c r="AW225" s="13">
        <f t="shared" si="168"/>
        <v>391100380.74850065</v>
      </c>
      <c r="AX225" s="13">
        <f t="shared" si="203"/>
        <v>391099977.80348873</v>
      </c>
      <c r="AY225" s="13">
        <f t="shared" si="169"/>
        <v>43006.315293184307</v>
      </c>
      <c r="AZ225">
        <f t="shared" si="190"/>
        <v>391100170.65692055</v>
      </c>
      <c r="BA225" s="13">
        <f t="shared" si="170"/>
        <v>391100380.74850065</v>
      </c>
      <c r="BB225" s="37">
        <f t="shared" si="191"/>
        <v>112.48373176995881</v>
      </c>
      <c r="BC225" s="13">
        <f t="shared" si="171"/>
        <v>14971.909467399417</v>
      </c>
      <c r="BD225">
        <f t="shared" si="192"/>
        <v>179.62233924708624</v>
      </c>
      <c r="BE225" s="13">
        <f t="shared" si="172"/>
        <v>503.35057957927143</v>
      </c>
      <c r="BF225" s="13">
        <f t="shared" si="204"/>
        <v>112.84441182105685</v>
      </c>
      <c r="BG225" s="13">
        <f t="shared" si="173"/>
        <v>43006.315293184307</v>
      </c>
      <c r="BH225">
        <f t="shared" si="193"/>
        <v>305.69784362905824</v>
      </c>
      <c r="BI225" s="13">
        <f t="shared" si="174"/>
        <v>503.35057957927143</v>
      </c>
      <c r="BJ225" s="37">
        <f t="shared" si="194"/>
        <v>1.4141891326346072</v>
      </c>
      <c r="BK225" s="13">
        <f t="shared" si="175"/>
        <v>14971.909467399417</v>
      </c>
      <c r="BL225">
        <f t="shared" si="195"/>
        <v>68.552796609762041</v>
      </c>
      <c r="BM225" s="13">
        <f t="shared" si="176"/>
        <v>5.6772349545232395</v>
      </c>
      <c r="BN225" s="13">
        <f t="shared" si="205"/>
        <v>1.7748691837326502</v>
      </c>
      <c r="BO225" s="13">
        <f t="shared" si="177"/>
        <v>43006.315293184307</v>
      </c>
      <c r="BP225">
        <f t="shared" si="196"/>
        <v>194.62830099173402</v>
      </c>
      <c r="BQ225" s="13">
        <f t="shared" si="178"/>
        <v>5.6772349545232395</v>
      </c>
      <c r="BR225" s="37">
        <f t="shared" si="197"/>
        <v>185.3773921199064</v>
      </c>
      <c r="BS225" s="13">
        <f t="shared" si="179"/>
        <v>14971.909467399417</v>
      </c>
      <c r="BT225">
        <f t="shared" si="198"/>
        <v>252.51599959703384</v>
      </c>
      <c r="BU225" s="13">
        <f t="shared" si="180"/>
        <v>829.96785815000442</v>
      </c>
      <c r="BV225" s="13">
        <f t="shared" si="206"/>
        <v>185.73807217100443</v>
      </c>
      <c r="BW225" s="13">
        <f t="shared" si="181"/>
        <v>43006.315293184307</v>
      </c>
      <c r="BX225">
        <f t="shared" si="199"/>
        <v>378.59150397900578</v>
      </c>
      <c r="BY225" s="13">
        <f t="shared" si="182"/>
        <v>829.96785815000442</v>
      </c>
    </row>
    <row r="226" spans="29:77" x14ac:dyDescent="0.2">
      <c r="AC226">
        <v>224</v>
      </c>
      <c r="AD226" s="37">
        <f t="shared" si="183"/>
        <v>1960476164.8783431</v>
      </c>
      <c r="AE226" s="13">
        <f t="shared" si="159"/>
        <v>24953.182445665698</v>
      </c>
      <c r="AF226">
        <f t="shared" si="200"/>
        <v>1960476276.276479</v>
      </c>
      <c r="AG226" s="13">
        <f t="shared" si="160"/>
        <v>1960477212.1249621</v>
      </c>
      <c r="AH226" s="13">
        <f t="shared" si="201"/>
        <v>1960476165.1409183</v>
      </c>
      <c r="AI226" s="13">
        <f t="shared" si="161"/>
        <v>43006.315293184307</v>
      </c>
      <c r="AJ226">
        <f t="shared" si="184"/>
        <v>1960476357.1333973</v>
      </c>
      <c r="AK226" s="13">
        <f t="shared" si="162"/>
        <v>1960477212.1249621</v>
      </c>
      <c r="AL226" s="37">
        <f t="shared" si="185"/>
        <v>628.20614018249455</v>
      </c>
      <c r="AM226" s="13">
        <f t="shared" si="163"/>
        <v>29943.818934798834</v>
      </c>
      <c r="AN226">
        <f t="shared" si="186"/>
        <v>761.88390328427499</v>
      </c>
      <c r="AO226" s="13">
        <f t="shared" si="164"/>
        <v>2813.5073827337451</v>
      </c>
      <c r="AP226" s="13">
        <f t="shared" si="202"/>
        <v>628.41966277274457</v>
      </c>
      <c r="AQ226" s="13">
        <f t="shared" si="165"/>
        <v>43006.315293184307</v>
      </c>
      <c r="AR226" s="13">
        <f t="shared" si="187"/>
        <v>820.41214176017456</v>
      </c>
      <c r="AS226" s="38">
        <f t="shared" si="166"/>
        <v>2813.5073827337451</v>
      </c>
      <c r="AT226" s="37">
        <f t="shared" si="188"/>
        <v>391099977.39375615</v>
      </c>
      <c r="AU226" s="13">
        <f t="shared" si="167"/>
        <v>9981.2729782662791</v>
      </c>
      <c r="AV226">
        <f t="shared" si="189"/>
        <v>391100021.9530105</v>
      </c>
      <c r="AW226" s="13">
        <f t="shared" si="168"/>
        <v>391100380.74850065</v>
      </c>
      <c r="AX226" s="13">
        <f t="shared" si="203"/>
        <v>391099977.80348873</v>
      </c>
      <c r="AY226" s="13">
        <f t="shared" si="169"/>
        <v>43006.315293184307</v>
      </c>
      <c r="AZ226">
        <f t="shared" si="190"/>
        <v>391100169.7959677</v>
      </c>
      <c r="BA226" s="13">
        <f t="shared" si="170"/>
        <v>391100380.74850065</v>
      </c>
      <c r="BB226" s="37">
        <f t="shared" si="191"/>
        <v>112.48373176995881</v>
      </c>
      <c r="BC226" s="13">
        <f t="shared" si="171"/>
        <v>14971.909467399417</v>
      </c>
      <c r="BD226">
        <f t="shared" si="192"/>
        <v>179.32261332084906</v>
      </c>
      <c r="BE226" s="13">
        <f t="shared" si="172"/>
        <v>503.35057957927143</v>
      </c>
      <c r="BF226" s="13">
        <f t="shared" si="204"/>
        <v>112.84441182105685</v>
      </c>
      <c r="BG226" s="13">
        <f t="shared" si="173"/>
        <v>43006.315293184307</v>
      </c>
      <c r="BH226">
        <f t="shared" si="193"/>
        <v>304.83689080848677</v>
      </c>
      <c r="BI226" s="13">
        <f t="shared" si="174"/>
        <v>503.35057957927143</v>
      </c>
      <c r="BJ226" s="37">
        <f t="shared" si="194"/>
        <v>1.4141891326346072</v>
      </c>
      <c r="BK226" s="13">
        <f t="shared" si="175"/>
        <v>14971.909467399417</v>
      </c>
      <c r="BL226">
        <f t="shared" si="195"/>
        <v>68.253070683524854</v>
      </c>
      <c r="BM226" s="13">
        <f t="shared" si="176"/>
        <v>5.6772349545232395</v>
      </c>
      <c r="BN226" s="13">
        <f t="shared" si="205"/>
        <v>1.7748691837326502</v>
      </c>
      <c r="BO226" s="13">
        <f t="shared" si="177"/>
        <v>43006.315293184307</v>
      </c>
      <c r="BP226">
        <f t="shared" si="196"/>
        <v>193.76734817116258</v>
      </c>
      <c r="BQ226" s="13">
        <f t="shared" si="178"/>
        <v>5.6772349545232395</v>
      </c>
      <c r="BR226" s="37">
        <f t="shared" si="197"/>
        <v>185.3773921199064</v>
      </c>
      <c r="BS226" s="13">
        <f t="shared" si="179"/>
        <v>14971.909467399417</v>
      </c>
      <c r="BT226">
        <f t="shared" si="198"/>
        <v>252.21627367079665</v>
      </c>
      <c r="BU226" s="13">
        <f t="shared" si="180"/>
        <v>829.96785815000442</v>
      </c>
      <c r="BV226" s="13">
        <f t="shared" si="206"/>
        <v>185.73807217100443</v>
      </c>
      <c r="BW226" s="13">
        <f t="shared" si="181"/>
        <v>43006.315293184307</v>
      </c>
      <c r="BX226">
        <f t="shared" si="199"/>
        <v>377.73055115843437</v>
      </c>
      <c r="BY226" s="13">
        <f t="shared" si="182"/>
        <v>829.96785815000442</v>
      </c>
    </row>
    <row r="227" spans="29:77" x14ac:dyDescent="0.2">
      <c r="AC227">
        <v>225</v>
      </c>
      <c r="AD227" s="37">
        <f t="shared" si="183"/>
        <v>1960476164.8783431</v>
      </c>
      <c r="AE227" s="13">
        <f t="shared" si="159"/>
        <v>24953.182445665698</v>
      </c>
      <c r="AF227">
        <f t="shared" si="200"/>
        <v>1960476275.7813761</v>
      </c>
      <c r="AG227" s="13">
        <f t="shared" si="160"/>
        <v>1960477212.1249621</v>
      </c>
      <c r="AH227" s="13">
        <f t="shared" si="201"/>
        <v>1960476165.1409183</v>
      </c>
      <c r="AI227" s="13">
        <f t="shared" si="161"/>
        <v>43006.315293184307</v>
      </c>
      <c r="AJ227">
        <f t="shared" si="184"/>
        <v>1960476356.2800972</v>
      </c>
      <c r="AK227" s="13">
        <f t="shared" si="162"/>
        <v>1960477212.1249621</v>
      </c>
      <c r="AL227" s="37">
        <f t="shared" si="185"/>
        <v>628.20614018249455</v>
      </c>
      <c r="AM227" s="13">
        <f t="shared" si="163"/>
        <v>29943.818934798834</v>
      </c>
      <c r="AN227">
        <f t="shared" si="186"/>
        <v>761.28977989271152</v>
      </c>
      <c r="AO227" s="13">
        <f t="shared" si="164"/>
        <v>2813.5073827337451</v>
      </c>
      <c r="AP227" s="13">
        <f t="shared" si="202"/>
        <v>628.41966277274457</v>
      </c>
      <c r="AQ227" s="13">
        <f t="shared" si="165"/>
        <v>43006.315293184307</v>
      </c>
      <c r="AR227" s="13">
        <f t="shared" si="187"/>
        <v>819.55884185356376</v>
      </c>
      <c r="AS227" s="38">
        <f t="shared" si="166"/>
        <v>2813.5073827337451</v>
      </c>
      <c r="AT227" s="37">
        <f t="shared" si="188"/>
        <v>391099977.39375615</v>
      </c>
      <c r="AU227" s="13">
        <f t="shared" si="167"/>
        <v>9981.2729782662791</v>
      </c>
      <c r="AV227">
        <f t="shared" si="189"/>
        <v>391100021.75496936</v>
      </c>
      <c r="AW227" s="13">
        <f t="shared" si="168"/>
        <v>391100380.74850065</v>
      </c>
      <c r="AX227" s="13">
        <f t="shared" si="203"/>
        <v>391099977.80348873</v>
      </c>
      <c r="AY227" s="13">
        <f t="shared" si="169"/>
        <v>43006.315293184307</v>
      </c>
      <c r="AZ227">
        <f t="shared" si="190"/>
        <v>391100168.94266784</v>
      </c>
      <c r="BA227" s="13">
        <f t="shared" si="170"/>
        <v>391100380.74850065</v>
      </c>
      <c r="BB227" s="37">
        <f t="shared" si="191"/>
        <v>112.48373176995881</v>
      </c>
      <c r="BC227" s="13">
        <f t="shared" si="171"/>
        <v>14971.909467399417</v>
      </c>
      <c r="BD227">
        <f t="shared" si="192"/>
        <v>179.02555162506732</v>
      </c>
      <c r="BE227" s="13">
        <f t="shared" si="172"/>
        <v>503.35057957927143</v>
      </c>
      <c r="BF227" s="13">
        <f t="shared" si="204"/>
        <v>112.84441182105685</v>
      </c>
      <c r="BG227" s="13">
        <f t="shared" si="173"/>
        <v>43006.315293184307</v>
      </c>
      <c r="BH227">
        <f t="shared" si="193"/>
        <v>303.98359090187597</v>
      </c>
      <c r="BI227" s="13">
        <f t="shared" si="174"/>
        <v>503.35057957927143</v>
      </c>
      <c r="BJ227" s="37">
        <f t="shared" si="194"/>
        <v>1.4141891326346072</v>
      </c>
      <c r="BK227" s="13">
        <f t="shared" si="175"/>
        <v>14971.909467399417</v>
      </c>
      <c r="BL227">
        <f t="shared" si="195"/>
        <v>67.956008987743118</v>
      </c>
      <c r="BM227" s="13">
        <f t="shared" si="176"/>
        <v>5.6772349545232395</v>
      </c>
      <c r="BN227" s="13">
        <f t="shared" si="205"/>
        <v>1.7748691837326502</v>
      </c>
      <c r="BO227" s="13">
        <f t="shared" si="177"/>
        <v>43006.315293184307</v>
      </c>
      <c r="BP227">
        <f t="shared" si="196"/>
        <v>192.91404826455178</v>
      </c>
      <c r="BQ227" s="13">
        <f t="shared" si="178"/>
        <v>5.6772349545232395</v>
      </c>
      <c r="BR227" s="37">
        <f t="shared" si="197"/>
        <v>185.3773921199064</v>
      </c>
      <c r="BS227" s="13">
        <f t="shared" si="179"/>
        <v>14971.909467399417</v>
      </c>
      <c r="BT227">
        <f t="shared" si="198"/>
        <v>251.91921197501492</v>
      </c>
      <c r="BU227" s="13">
        <f t="shared" si="180"/>
        <v>829.96785815000442</v>
      </c>
      <c r="BV227" s="13">
        <f t="shared" si="206"/>
        <v>185.73807217100443</v>
      </c>
      <c r="BW227" s="13">
        <f t="shared" si="181"/>
        <v>43006.315293184307</v>
      </c>
      <c r="BX227">
        <f t="shared" si="199"/>
        <v>376.87725125182357</v>
      </c>
      <c r="BY227" s="13">
        <f t="shared" si="182"/>
        <v>829.96785815000442</v>
      </c>
    </row>
    <row r="228" spans="29:77" x14ac:dyDescent="0.2">
      <c r="AC228">
        <v>226</v>
      </c>
      <c r="AD228" s="37">
        <f t="shared" si="183"/>
        <v>1960476164.8783431</v>
      </c>
      <c r="AE228" s="13">
        <f t="shared" si="159"/>
        <v>24953.182445665698</v>
      </c>
      <c r="AF228">
        <f t="shared" si="200"/>
        <v>1960476275.2906549</v>
      </c>
      <c r="AG228" s="13">
        <f t="shared" si="160"/>
        <v>1960477212.1249621</v>
      </c>
      <c r="AH228" s="13">
        <f t="shared" si="201"/>
        <v>1960476165.1409183</v>
      </c>
      <c r="AI228" s="13">
        <f t="shared" si="161"/>
        <v>43006.315293184307</v>
      </c>
      <c r="AJ228">
        <f t="shared" si="184"/>
        <v>1960476355.4343488</v>
      </c>
      <c r="AK228" s="13">
        <f t="shared" si="162"/>
        <v>1960477212.1249621</v>
      </c>
      <c r="AL228" s="37">
        <f t="shared" si="185"/>
        <v>628.20614018249455</v>
      </c>
      <c r="AM228" s="13">
        <f t="shared" si="163"/>
        <v>29943.818934798834</v>
      </c>
      <c r="AN228">
        <f t="shared" si="186"/>
        <v>760.70091423027702</v>
      </c>
      <c r="AO228" s="13">
        <f t="shared" si="164"/>
        <v>2813.5073827337451</v>
      </c>
      <c r="AP228" s="13">
        <f t="shared" si="202"/>
        <v>628.41966277274457</v>
      </c>
      <c r="AQ228" s="13">
        <f t="shared" si="165"/>
        <v>43006.315293184307</v>
      </c>
      <c r="AR228" s="13">
        <f t="shared" si="187"/>
        <v>818.71309327356005</v>
      </c>
      <c r="AS228" s="38">
        <f t="shared" si="166"/>
        <v>2813.5073827337451</v>
      </c>
      <c r="AT228" s="37">
        <f t="shared" si="188"/>
        <v>391099977.39375615</v>
      </c>
      <c r="AU228" s="13">
        <f t="shared" si="167"/>
        <v>9981.2729782662791</v>
      </c>
      <c r="AV228">
        <f t="shared" si="189"/>
        <v>391100021.55868083</v>
      </c>
      <c r="AW228" s="13">
        <f t="shared" si="168"/>
        <v>391100380.74850065</v>
      </c>
      <c r="AX228" s="13">
        <f t="shared" si="203"/>
        <v>391099977.80348873</v>
      </c>
      <c r="AY228" s="13">
        <f t="shared" si="169"/>
        <v>43006.315293184307</v>
      </c>
      <c r="AZ228">
        <f t="shared" si="190"/>
        <v>391100168.09691924</v>
      </c>
      <c r="BA228" s="13">
        <f t="shared" si="170"/>
        <v>391100380.74850065</v>
      </c>
      <c r="BB228" s="37">
        <f t="shared" si="191"/>
        <v>112.48373176995881</v>
      </c>
      <c r="BC228" s="13">
        <f t="shared" si="171"/>
        <v>14971.909467399417</v>
      </c>
      <c r="BD228">
        <f t="shared" si="192"/>
        <v>178.73111879385004</v>
      </c>
      <c r="BE228" s="13">
        <f t="shared" si="172"/>
        <v>503.35057957927143</v>
      </c>
      <c r="BF228" s="13">
        <f t="shared" si="204"/>
        <v>112.84441182105685</v>
      </c>
      <c r="BG228" s="13">
        <f t="shared" si="173"/>
        <v>43006.315293184307</v>
      </c>
      <c r="BH228">
        <f t="shared" si="193"/>
        <v>303.13784232187237</v>
      </c>
      <c r="BI228" s="13">
        <f t="shared" si="174"/>
        <v>503.35057957927143</v>
      </c>
      <c r="BJ228" s="37">
        <f t="shared" si="194"/>
        <v>1.4141891326346072</v>
      </c>
      <c r="BK228" s="13">
        <f t="shared" si="175"/>
        <v>14971.909467399417</v>
      </c>
      <c r="BL228">
        <f t="shared" si="195"/>
        <v>67.661576156525825</v>
      </c>
      <c r="BM228" s="13">
        <f t="shared" si="176"/>
        <v>5.6772349545232395</v>
      </c>
      <c r="BN228" s="13">
        <f t="shared" si="205"/>
        <v>1.7748691837326502</v>
      </c>
      <c r="BO228" s="13">
        <f t="shared" si="177"/>
        <v>43006.315293184307</v>
      </c>
      <c r="BP228">
        <f t="shared" si="196"/>
        <v>192.06829968454815</v>
      </c>
      <c r="BQ228" s="13">
        <f t="shared" si="178"/>
        <v>5.6772349545232395</v>
      </c>
      <c r="BR228" s="37">
        <f t="shared" si="197"/>
        <v>185.3773921199064</v>
      </c>
      <c r="BS228" s="13">
        <f t="shared" si="179"/>
        <v>14971.909467399417</v>
      </c>
      <c r="BT228">
        <f t="shared" si="198"/>
        <v>251.62477914379764</v>
      </c>
      <c r="BU228" s="13">
        <f t="shared" si="180"/>
        <v>829.96785815000442</v>
      </c>
      <c r="BV228" s="13">
        <f t="shared" si="206"/>
        <v>185.73807217100443</v>
      </c>
      <c r="BW228" s="13">
        <f t="shared" si="181"/>
        <v>43006.315293184307</v>
      </c>
      <c r="BX228">
        <f t="shared" si="199"/>
        <v>376.03150267181991</v>
      </c>
      <c r="BY228" s="13">
        <f t="shared" si="182"/>
        <v>829.96785815000442</v>
      </c>
    </row>
    <row r="229" spans="29:77" x14ac:dyDescent="0.2">
      <c r="AC229">
        <v>227</v>
      </c>
      <c r="AD229" s="37">
        <f t="shared" si="183"/>
        <v>1960476164.8783431</v>
      </c>
      <c r="AE229" s="13">
        <f t="shared" si="159"/>
        <v>24953.182445665698</v>
      </c>
      <c r="AF229">
        <f t="shared" si="200"/>
        <v>1960476274.8042569</v>
      </c>
      <c r="AG229" s="13">
        <f t="shared" si="160"/>
        <v>1960477212.1249621</v>
      </c>
      <c r="AH229" s="13">
        <f t="shared" si="201"/>
        <v>1960476165.1409183</v>
      </c>
      <c r="AI229" s="13">
        <f t="shared" si="161"/>
        <v>43006.315293184307</v>
      </c>
      <c r="AJ229">
        <f t="shared" si="184"/>
        <v>1960476354.5960517</v>
      </c>
      <c r="AK229" s="13">
        <f t="shared" si="162"/>
        <v>1960477212.1249621</v>
      </c>
      <c r="AL229" s="37">
        <f t="shared" si="185"/>
        <v>628.20614018249455</v>
      </c>
      <c r="AM229" s="13">
        <f t="shared" si="163"/>
        <v>29943.818934798834</v>
      </c>
      <c r="AN229">
        <f t="shared" si="186"/>
        <v>760.11723681156434</v>
      </c>
      <c r="AO229" s="13">
        <f t="shared" si="164"/>
        <v>2813.5073827337451</v>
      </c>
      <c r="AP229" s="13">
        <f t="shared" si="202"/>
        <v>628.41966277274457</v>
      </c>
      <c r="AQ229" s="13">
        <f t="shared" si="165"/>
        <v>43006.315293184307</v>
      </c>
      <c r="AR229" s="13">
        <f t="shared" si="187"/>
        <v>817.87479622289572</v>
      </c>
      <c r="AS229" s="38">
        <f t="shared" si="166"/>
        <v>2813.5073827337451</v>
      </c>
      <c r="AT229" s="37">
        <f t="shared" si="188"/>
        <v>391099977.39375615</v>
      </c>
      <c r="AU229" s="13">
        <f t="shared" si="167"/>
        <v>9981.2729782662791</v>
      </c>
      <c r="AV229">
        <f t="shared" si="189"/>
        <v>391100021.36412168</v>
      </c>
      <c r="AW229" s="13">
        <f t="shared" si="168"/>
        <v>391100380.74850065</v>
      </c>
      <c r="AX229" s="13">
        <f t="shared" si="203"/>
        <v>391099977.80348873</v>
      </c>
      <c r="AY229" s="13">
        <f t="shared" si="169"/>
        <v>43006.315293184307</v>
      </c>
      <c r="AZ229">
        <f t="shared" si="190"/>
        <v>391100167.25862217</v>
      </c>
      <c r="BA229" s="13">
        <f t="shared" si="170"/>
        <v>391100380.74850065</v>
      </c>
      <c r="BB229" s="37">
        <f t="shared" si="191"/>
        <v>112.48373176995881</v>
      </c>
      <c r="BC229" s="13">
        <f t="shared" si="171"/>
        <v>14971.909467399417</v>
      </c>
      <c r="BD229">
        <f t="shared" si="192"/>
        <v>178.4392800844937</v>
      </c>
      <c r="BE229" s="13">
        <f t="shared" si="172"/>
        <v>503.35057957927143</v>
      </c>
      <c r="BF229" s="13">
        <f t="shared" si="204"/>
        <v>112.84441182105685</v>
      </c>
      <c r="BG229" s="13">
        <f t="shared" si="173"/>
        <v>43006.315293184307</v>
      </c>
      <c r="BH229">
        <f t="shared" si="193"/>
        <v>302.29954527120799</v>
      </c>
      <c r="BI229" s="13">
        <f t="shared" si="174"/>
        <v>503.35057957927143</v>
      </c>
      <c r="BJ229" s="37">
        <f t="shared" si="194"/>
        <v>1.4141891326346072</v>
      </c>
      <c r="BK229" s="13">
        <f t="shared" si="175"/>
        <v>14971.909467399417</v>
      </c>
      <c r="BL229">
        <f t="shared" si="195"/>
        <v>67.369737447169484</v>
      </c>
      <c r="BM229" s="13">
        <f t="shared" si="176"/>
        <v>5.6772349545232395</v>
      </c>
      <c r="BN229" s="13">
        <f t="shared" si="205"/>
        <v>1.7748691837326502</v>
      </c>
      <c r="BO229" s="13">
        <f t="shared" si="177"/>
        <v>43006.315293184307</v>
      </c>
      <c r="BP229">
        <f t="shared" si="196"/>
        <v>191.23000263388377</v>
      </c>
      <c r="BQ229" s="13">
        <f t="shared" si="178"/>
        <v>5.6772349545232395</v>
      </c>
      <c r="BR229" s="37">
        <f t="shared" si="197"/>
        <v>185.3773921199064</v>
      </c>
      <c r="BS229" s="13">
        <f t="shared" si="179"/>
        <v>14971.909467399417</v>
      </c>
      <c r="BT229">
        <f t="shared" si="198"/>
        <v>251.3329404344413</v>
      </c>
      <c r="BU229" s="13">
        <f t="shared" si="180"/>
        <v>829.96785815000442</v>
      </c>
      <c r="BV229" s="13">
        <f t="shared" si="206"/>
        <v>185.73807217100443</v>
      </c>
      <c r="BW229" s="13">
        <f t="shared" si="181"/>
        <v>43006.315293184307</v>
      </c>
      <c r="BX229">
        <f t="shared" si="199"/>
        <v>375.19320562115558</v>
      </c>
      <c r="BY229" s="13">
        <f t="shared" si="182"/>
        <v>829.96785815000442</v>
      </c>
    </row>
    <row r="230" spans="29:77" x14ac:dyDescent="0.2">
      <c r="AC230">
        <v>228</v>
      </c>
      <c r="AD230" s="37">
        <f t="shared" si="183"/>
        <v>1960476164.8783431</v>
      </c>
      <c r="AE230" s="13">
        <f t="shared" si="159"/>
        <v>24953.182445665698</v>
      </c>
      <c r="AF230">
        <f t="shared" si="200"/>
        <v>1960476274.3221257</v>
      </c>
      <c r="AG230" s="13">
        <f t="shared" si="160"/>
        <v>1960477212.1249621</v>
      </c>
      <c r="AH230" s="13">
        <f t="shared" si="201"/>
        <v>1960476165.1409183</v>
      </c>
      <c r="AI230" s="13">
        <f t="shared" si="161"/>
        <v>43006.315293184307</v>
      </c>
      <c r="AJ230">
        <f t="shared" si="184"/>
        <v>1960476353.7651081</v>
      </c>
      <c r="AK230" s="13">
        <f t="shared" si="162"/>
        <v>1960477212.1249621</v>
      </c>
      <c r="AL230" s="37">
        <f t="shared" si="185"/>
        <v>628.20614018249455</v>
      </c>
      <c r="AM230" s="13">
        <f t="shared" si="163"/>
        <v>29943.818934798834</v>
      </c>
      <c r="AN230">
        <f t="shared" si="186"/>
        <v>759.53867937020868</v>
      </c>
      <c r="AO230" s="13">
        <f t="shared" si="164"/>
        <v>2813.5073827337451</v>
      </c>
      <c r="AP230" s="13">
        <f t="shared" si="202"/>
        <v>628.41966277274457</v>
      </c>
      <c r="AQ230" s="13">
        <f t="shared" si="165"/>
        <v>43006.315293184307</v>
      </c>
      <c r="AR230" s="13">
        <f t="shared" si="187"/>
        <v>817.0438526551319</v>
      </c>
      <c r="AS230" s="38">
        <f t="shared" si="166"/>
        <v>2813.5073827337451</v>
      </c>
      <c r="AT230" s="37">
        <f t="shared" si="188"/>
        <v>391099977.39375615</v>
      </c>
      <c r="AU230" s="13">
        <f t="shared" si="167"/>
        <v>9981.2729782662791</v>
      </c>
      <c r="AV230">
        <f t="shared" si="189"/>
        <v>391100021.17126924</v>
      </c>
      <c r="AW230" s="13">
        <f t="shared" si="168"/>
        <v>391100380.74850065</v>
      </c>
      <c r="AX230" s="13">
        <f t="shared" si="203"/>
        <v>391099977.80348873</v>
      </c>
      <c r="AY230" s="13">
        <f t="shared" si="169"/>
        <v>43006.315293184307</v>
      </c>
      <c r="AZ230">
        <f t="shared" si="190"/>
        <v>391100166.42767859</v>
      </c>
      <c r="BA230" s="13">
        <f t="shared" si="170"/>
        <v>391100380.74850065</v>
      </c>
      <c r="BB230" s="37">
        <f t="shared" si="191"/>
        <v>112.48373176995881</v>
      </c>
      <c r="BC230" s="13">
        <f t="shared" si="171"/>
        <v>14971.909467399417</v>
      </c>
      <c r="BD230">
        <f t="shared" si="192"/>
        <v>178.1500013638159</v>
      </c>
      <c r="BE230" s="13">
        <f t="shared" si="172"/>
        <v>503.35057957927143</v>
      </c>
      <c r="BF230" s="13">
        <f t="shared" si="204"/>
        <v>112.84441182105685</v>
      </c>
      <c r="BG230" s="13">
        <f t="shared" si="173"/>
        <v>43006.315293184307</v>
      </c>
      <c r="BH230">
        <f t="shared" si="193"/>
        <v>301.46860170344416</v>
      </c>
      <c r="BI230" s="13">
        <f t="shared" si="174"/>
        <v>503.35057957927143</v>
      </c>
      <c r="BJ230" s="37">
        <f t="shared" si="194"/>
        <v>1.4141891326346072</v>
      </c>
      <c r="BK230" s="13">
        <f t="shared" si="175"/>
        <v>14971.909467399417</v>
      </c>
      <c r="BL230">
        <f t="shared" si="195"/>
        <v>67.080458726491699</v>
      </c>
      <c r="BM230" s="13">
        <f t="shared" si="176"/>
        <v>5.6772349545232395</v>
      </c>
      <c r="BN230" s="13">
        <f t="shared" si="205"/>
        <v>1.7748691837326502</v>
      </c>
      <c r="BO230" s="13">
        <f t="shared" si="177"/>
        <v>43006.315293184307</v>
      </c>
      <c r="BP230">
        <f t="shared" si="196"/>
        <v>190.39905906611995</v>
      </c>
      <c r="BQ230" s="13">
        <f t="shared" si="178"/>
        <v>5.6772349545232395</v>
      </c>
      <c r="BR230" s="37">
        <f t="shared" si="197"/>
        <v>185.3773921199064</v>
      </c>
      <c r="BS230" s="13">
        <f t="shared" si="179"/>
        <v>14971.909467399417</v>
      </c>
      <c r="BT230">
        <f t="shared" si="198"/>
        <v>251.0436617137635</v>
      </c>
      <c r="BU230" s="13">
        <f t="shared" si="180"/>
        <v>829.96785815000442</v>
      </c>
      <c r="BV230" s="13">
        <f t="shared" si="206"/>
        <v>185.73807217100443</v>
      </c>
      <c r="BW230" s="13">
        <f t="shared" si="181"/>
        <v>43006.315293184307</v>
      </c>
      <c r="BX230">
        <f t="shared" si="199"/>
        <v>374.36226205339176</v>
      </c>
      <c r="BY230" s="13">
        <f t="shared" si="182"/>
        <v>829.96785815000442</v>
      </c>
    </row>
    <row r="231" spans="29:77" x14ac:dyDescent="0.2">
      <c r="AC231">
        <v>229</v>
      </c>
      <c r="AD231" s="37">
        <f t="shared" si="183"/>
        <v>1960476164.8783431</v>
      </c>
      <c r="AE231" s="13">
        <f t="shared" si="159"/>
        <v>24953.182445665698</v>
      </c>
      <c r="AF231">
        <f t="shared" si="200"/>
        <v>1960476273.8442054</v>
      </c>
      <c r="AG231" s="13">
        <f t="shared" si="160"/>
        <v>1960477212.1249621</v>
      </c>
      <c r="AH231" s="13">
        <f t="shared" si="201"/>
        <v>1960476165.1409183</v>
      </c>
      <c r="AI231" s="13">
        <f t="shared" si="161"/>
        <v>43006.315293184307</v>
      </c>
      <c r="AJ231">
        <f t="shared" si="184"/>
        <v>1960476352.9414217</v>
      </c>
      <c r="AK231" s="13">
        <f t="shared" si="162"/>
        <v>1960477212.1249621</v>
      </c>
      <c r="AL231" s="37">
        <f t="shared" si="185"/>
        <v>628.20614018249455</v>
      </c>
      <c r="AM231" s="13">
        <f t="shared" si="163"/>
        <v>29943.818934798834</v>
      </c>
      <c r="AN231">
        <f t="shared" si="186"/>
        <v>758.96517483227115</v>
      </c>
      <c r="AO231" s="13">
        <f t="shared" si="164"/>
        <v>2813.5073827337451</v>
      </c>
      <c r="AP231" s="13">
        <f t="shared" si="202"/>
        <v>628.41966277274457</v>
      </c>
      <c r="AQ231" s="13">
        <f t="shared" si="165"/>
        <v>43006.315293184307</v>
      </c>
      <c r="AR231" s="13">
        <f t="shared" si="187"/>
        <v>816.22016623643151</v>
      </c>
      <c r="AS231" s="38">
        <f t="shared" si="166"/>
        <v>2813.5073827337451</v>
      </c>
      <c r="AT231" s="37">
        <f t="shared" si="188"/>
        <v>391099977.39375615</v>
      </c>
      <c r="AU231" s="13">
        <f t="shared" si="167"/>
        <v>9981.2729782662791</v>
      </c>
      <c r="AV231">
        <f t="shared" si="189"/>
        <v>391100020.98010105</v>
      </c>
      <c r="AW231" s="13">
        <f t="shared" si="168"/>
        <v>391100380.74850065</v>
      </c>
      <c r="AX231" s="13">
        <f t="shared" si="203"/>
        <v>391099977.80348873</v>
      </c>
      <c r="AY231" s="13">
        <f t="shared" si="169"/>
        <v>43006.315293184307</v>
      </c>
      <c r="AZ231">
        <f t="shared" si="190"/>
        <v>391100165.60399222</v>
      </c>
      <c r="BA231" s="13">
        <f t="shared" si="170"/>
        <v>391100380.74850065</v>
      </c>
      <c r="BB231" s="37">
        <f t="shared" si="191"/>
        <v>112.48373176995881</v>
      </c>
      <c r="BC231" s="13">
        <f t="shared" si="171"/>
        <v>14971.909467399417</v>
      </c>
      <c r="BD231">
        <f t="shared" si="192"/>
        <v>177.86324909484711</v>
      </c>
      <c r="BE231" s="13">
        <f t="shared" si="172"/>
        <v>503.35057957927143</v>
      </c>
      <c r="BF231" s="13">
        <f t="shared" si="204"/>
        <v>112.84441182105685</v>
      </c>
      <c r="BG231" s="13">
        <f t="shared" si="173"/>
        <v>43006.315293184307</v>
      </c>
      <c r="BH231">
        <f t="shared" si="193"/>
        <v>300.64491528474377</v>
      </c>
      <c r="BI231" s="13">
        <f t="shared" si="174"/>
        <v>503.35057957927143</v>
      </c>
      <c r="BJ231" s="37">
        <f t="shared" si="194"/>
        <v>1.4141891326346072</v>
      </c>
      <c r="BK231" s="13">
        <f t="shared" si="175"/>
        <v>14971.909467399417</v>
      </c>
      <c r="BL231">
        <f t="shared" si="195"/>
        <v>66.793706457522887</v>
      </c>
      <c r="BM231" s="13">
        <f t="shared" si="176"/>
        <v>5.6772349545232395</v>
      </c>
      <c r="BN231" s="13">
        <f t="shared" si="205"/>
        <v>1.7748691837326502</v>
      </c>
      <c r="BO231" s="13">
        <f t="shared" si="177"/>
        <v>43006.315293184307</v>
      </c>
      <c r="BP231">
        <f t="shared" si="196"/>
        <v>189.57537264741958</v>
      </c>
      <c r="BQ231" s="13">
        <f t="shared" si="178"/>
        <v>5.6772349545232395</v>
      </c>
      <c r="BR231" s="37">
        <f t="shared" si="197"/>
        <v>185.3773921199064</v>
      </c>
      <c r="BS231" s="13">
        <f t="shared" si="179"/>
        <v>14971.909467399417</v>
      </c>
      <c r="BT231">
        <f t="shared" si="198"/>
        <v>250.7569094447947</v>
      </c>
      <c r="BU231" s="13">
        <f t="shared" si="180"/>
        <v>829.96785815000442</v>
      </c>
      <c r="BV231" s="13">
        <f t="shared" si="206"/>
        <v>185.73807217100443</v>
      </c>
      <c r="BW231" s="13">
        <f t="shared" si="181"/>
        <v>43006.315293184307</v>
      </c>
      <c r="BX231">
        <f t="shared" si="199"/>
        <v>373.53857563469137</v>
      </c>
      <c r="BY231" s="13">
        <f t="shared" si="182"/>
        <v>829.96785815000442</v>
      </c>
    </row>
    <row r="232" spans="29:77" x14ac:dyDescent="0.2">
      <c r="AC232">
        <v>230</v>
      </c>
      <c r="AD232" s="37">
        <f t="shared" si="183"/>
        <v>1960476164.8783431</v>
      </c>
      <c r="AE232" s="13">
        <f t="shared" si="159"/>
        <v>24953.182445665698</v>
      </c>
      <c r="AF232">
        <f t="shared" si="200"/>
        <v>1960476273.3704407</v>
      </c>
      <c r="AG232" s="13">
        <f t="shared" si="160"/>
        <v>1960477212.1249621</v>
      </c>
      <c r="AH232" s="13">
        <f t="shared" si="201"/>
        <v>1960476165.1409183</v>
      </c>
      <c r="AI232" s="13">
        <f t="shared" si="161"/>
        <v>43006.315293184307</v>
      </c>
      <c r="AJ232">
        <f t="shared" si="184"/>
        <v>1960476352.1248977</v>
      </c>
      <c r="AK232" s="13">
        <f t="shared" si="162"/>
        <v>1960477212.1249621</v>
      </c>
      <c r="AL232" s="37">
        <f t="shared" si="185"/>
        <v>628.20614018249455</v>
      </c>
      <c r="AM232" s="13">
        <f t="shared" si="163"/>
        <v>29943.818934798834</v>
      </c>
      <c r="AN232">
        <f t="shared" si="186"/>
        <v>758.3966572903156</v>
      </c>
      <c r="AO232" s="13">
        <f t="shared" si="164"/>
        <v>2813.5073827337451</v>
      </c>
      <c r="AP232" s="13">
        <f t="shared" si="202"/>
        <v>628.41966277274457</v>
      </c>
      <c r="AQ232" s="13">
        <f t="shared" si="165"/>
        <v>43006.315293184307</v>
      </c>
      <c r="AR232" s="13">
        <f t="shared" si="187"/>
        <v>815.40364230832847</v>
      </c>
      <c r="AS232" s="38">
        <f t="shared" si="166"/>
        <v>2813.5073827337451</v>
      </c>
      <c r="AT232" s="37">
        <f t="shared" si="188"/>
        <v>391099977.39375615</v>
      </c>
      <c r="AU232" s="13">
        <f t="shared" si="167"/>
        <v>9981.2729782662791</v>
      </c>
      <c r="AV232">
        <f t="shared" si="189"/>
        <v>391100020.79059517</v>
      </c>
      <c r="AW232" s="13">
        <f t="shared" si="168"/>
        <v>391100380.74850065</v>
      </c>
      <c r="AX232" s="13">
        <f t="shared" si="203"/>
        <v>391099977.80348873</v>
      </c>
      <c r="AY232" s="13">
        <f t="shared" si="169"/>
        <v>43006.315293184307</v>
      </c>
      <c r="AZ232">
        <f t="shared" si="190"/>
        <v>391100164.78746825</v>
      </c>
      <c r="BA232" s="13">
        <f t="shared" si="170"/>
        <v>391100380.74850065</v>
      </c>
      <c r="BB232" s="37">
        <f t="shared" si="191"/>
        <v>112.48373176995881</v>
      </c>
      <c r="BC232" s="13">
        <f t="shared" si="171"/>
        <v>14971.909467399417</v>
      </c>
      <c r="BD232">
        <f t="shared" si="192"/>
        <v>177.57899032386933</v>
      </c>
      <c r="BE232" s="13">
        <f t="shared" si="172"/>
        <v>503.35057957927143</v>
      </c>
      <c r="BF232" s="13">
        <f t="shared" si="204"/>
        <v>112.84441182105685</v>
      </c>
      <c r="BG232" s="13">
        <f t="shared" si="173"/>
        <v>43006.315293184307</v>
      </c>
      <c r="BH232">
        <f t="shared" si="193"/>
        <v>299.82839135664079</v>
      </c>
      <c r="BI232" s="13">
        <f t="shared" si="174"/>
        <v>503.35057957927143</v>
      </c>
      <c r="BJ232" s="37">
        <f t="shared" si="194"/>
        <v>1.4141891326346072</v>
      </c>
      <c r="BK232" s="13">
        <f t="shared" si="175"/>
        <v>14971.909467399417</v>
      </c>
      <c r="BL232">
        <f t="shared" si="195"/>
        <v>66.509447686545116</v>
      </c>
      <c r="BM232" s="13">
        <f t="shared" si="176"/>
        <v>5.6772349545232395</v>
      </c>
      <c r="BN232" s="13">
        <f t="shared" si="205"/>
        <v>1.7748691837326502</v>
      </c>
      <c r="BO232" s="13">
        <f t="shared" si="177"/>
        <v>43006.315293184307</v>
      </c>
      <c r="BP232">
        <f t="shared" si="196"/>
        <v>188.7588487193166</v>
      </c>
      <c r="BQ232" s="13">
        <f t="shared" si="178"/>
        <v>5.6772349545232395</v>
      </c>
      <c r="BR232" s="37">
        <f t="shared" si="197"/>
        <v>185.3773921199064</v>
      </c>
      <c r="BS232" s="13">
        <f t="shared" si="179"/>
        <v>14971.909467399417</v>
      </c>
      <c r="BT232">
        <f t="shared" si="198"/>
        <v>250.47265067381693</v>
      </c>
      <c r="BU232" s="13">
        <f t="shared" si="180"/>
        <v>829.96785815000442</v>
      </c>
      <c r="BV232" s="13">
        <f t="shared" si="206"/>
        <v>185.73807217100443</v>
      </c>
      <c r="BW232" s="13">
        <f t="shared" si="181"/>
        <v>43006.315293184307</v>
      </c>
      <c r="BX232">
        <f t="shared" si="199"/>
        <v>372.72205170658839</v>
      </c>
      <c r="BY232" s="13">
        <f t="shared" si="182"/>
        <v>829.96785815000442</v>
      </c>
    </row>
    <row r="233" spans="29:77" x14ac:dyDescent="0.2">
      <c r="AC233">
        <v>231</v>
      </c>
      <c r="AD233" s="37">
        <f t="shared" si="183"/>
        <v>1960476164.8783431</v>
      </c>
      <c r="AE233" s="13">
        <f t="shared" si="159"/>
        <v>24953.182445665698</v>
      </c>
      <c r="AF233">
        <f t="shared" si="200"/>
        <v>1960476272.9007778</v>
      </c>
      <c r="AG233" s="13">
        <f t="shared" si="160"/>
        <v>1960477212.1249621</v>
      </c>
      <c r="AH233" s="13">
        <f t="shared" si="201"/>
        <v>1960476165.1409183</v>
      </c>
      <c r="AI233" s="13">
        <f t="shared" si="161"/>
        <v>43006.315293184307</v>
      </c>
      <c r="AJ233">
        <f t="shared" si="184"/>
        <v>1960476351.3154433</v>
      </c>
      <c r="AK233" s="13">
        <f t="shared" si="162"/>
        <v>1960477212.1249621</v>
      </c>
      <c r="AL233" s="37">
        <f t="shared" si="185"/>
        <v>628.20614018249455</v>
      </c>
      <c r="AM233" s="13">
        <f t="shared" si="163"/>
        <v>29943.818934798834</v>
      </c>
      <c r="AN233">
        <f t="shared" si="186"/>
        <v>757.83306197816046</v>
      </c>
      <c r="AO233" s="13">
        <f t="shared" si="164"/>
        <v>2813.5073827337451</v>
      </c>
      <c r="AP233" s="13">
        <f t="shared" si="202"/>
        <v>628.41966277274457</v>
      </c>
      <c r="AQ233" s="13">
        <f t="shared" si="165"/>
        <v>43006.315293184307</v>
      </c>
      <c r="AR233" s="13">
        <f t="shared" si="187"/>
        <v>814.59418785146454</v>
      </c>
      <c r="AS233" s="38">
        <f t="shared" si="166"/>
        <v>2813.5073827337451</v>
      </c>
      <c r="AT233" s="37">
        <f t="shared" si="188"/>
        <v>391099977.39375615</v>
      </c>
      <c r="AU233" s="13">
        <f t="shared" si="167"/>
        <v>9981.2729782662791</v>
      </c>
      <c r="AV233">
        <f t="shared" si="189"/>
        <v>391100020.6027301</v>
      </c>
      <c r="AW233" s="13">
        <f t="shared" si="168"/>
        <v>391100380.74850065</v>
      </c>
      <c r="AX233" s="13">
        <f t="shared" si="203"/>
        <v>391099977.80348873</v>
      </c>
      <c r="AY233" s="13">
        <f t="shared" si="169"/>
        <v>43006.315293184307</v>
      </c>
      <c r="AZ233">
        <f t="shared" si="190"/>
        <v>391100163.97801381</v>
      </c>
      <c r="BA233" s="13">
        <f t="shared" si="170"/>
        <v>391100380.74850065</v>
      </c>
      <c r="BB233" s="37">
        <f t="shared" si="191"/>
        <v>112.48373176995881</v>
      </c>
      <c r="BC233" s="13">
        <f t="shared" si="171"/>
        <v>14971.909467399417</v>
      </c>
      <c r="BD233">
        <f t="shared" si="192"/>
        <v>177.29719266779176</v>
      </c>
      <c r="BE233" s="13">
        <f t="shared" si="172"/>
        <v>503.35057957927143</v>
      </c>
      <c r="BF233" s="13">
        <f t="shared" si="204"/>
        <v>112.84441182105685</v>
      </c>
      <c r="BG233" s="13">
        <f t="shared" si="173"/>
        <v>43006.315293184307</v>
      </c>
      <c r="BH233">
        <f t="shared" si="193"/>
        <v>299.0189368997768</v>
      </c>
      <c r="BI233" s="13">
        <f t="shared" si="174"/>
        <v>503.35057957927143</v>
      </c>
      <c r="BJ233" s="37">
        <f t="shared" si="194"/>
        <v>1.4141891326346072</v>
      </c>
      <c r="BK233" s="13">
        <f t="shared" si="175"/>
        <v>14971.909467399417</v>
      </c>
      <c r="BL233">
        <f t="shared" si="195"/>
        <v>66.227650030467572</v>
      </c>
      <c r="BM233" s="13">
        <f t="shared" si="176"/>
        <v>5.6772349545232395</v>
      </c>
      <c r="BN233" s="13">
        <f t="shared" si="205"/>
        <v>1.7748691837326502</v>
      </c>
      <c r="BO233" s="13">
        <f t="shared" si="177"/>
        <v>43006.315293184307</v>
      </c>
      <c r="BP233">
        <f t="shared" si="196"/>
        <v>187.94939426245259</v>
      </c>
      <c r="BQ233" s="13">
        <f t="shared" si="178"/>
        <v>5.6772349545232395</v>
      </c>
      <c r="BR233" s="37">
        <f t="shared" si="197"/>
        <v>185.3773921199064</v>
      </c>
      <c r="BS233" s="13">
        <f t="shared" si="179"/>
        <v>14971.909467399417</v>
      </c>
      <c r="BT233">
        <f t="shared" si="198"/>
        <v>250.19085301773936</v>
      </c>
      <c r="BU233" s="13">
        <f t="shared" si="180"/>
        <v>829.96785815000442</v>
      </c>
      <c r="BV233" s="13">
        <f t="shared" si="206"/>
        <v>185.73807217100443</v>
      </c>
      <c r="BW233" s="13">
        <f t="shared" si="181"/>
        <v>43006.315293184307</v>
      </c>
      <c r="BX233">
        <f t="shared" si="199"/>
        <v>371.9125972497244</v>
      </c>
      <c r="BY233" s="13">
        <f t="shared" si="182"/>
        <v>829.96785815000442</v>
      </c>
    </row>
    <row r="234" spans="29:77" x14ac:dyDescent="0.2">
      <c r="AC234">
        <v>232</v>
      </c>
      <c r="AD234" s="37">
        <f t="shared" si="183"/>
        <v>1960476164.8783431</v>
      </c>
      <c r="AE234" s="13">
        <f t="shared" si="159"/>
        <v>24953.182445665698</v>
      </c>
      <c r="AF234">
        <f t="shared" si="200"/>
        <v>1960476272.435164</v>
      </c>
      <c r="AG234" s="13">
        <f t="shared" si="160"/>
        <v>1960477212.1249621</v>
      </c>
      <c r="AH234" s="13">
        <f t="shared" si="201"/>
        <v>1960476165.1409183</v>
      </c>
      <c r="AI234" s="13">
        <f t="shared" si="161"/>
        <v>43006.315293184307</v>
      </c>
      <c r="AJ234">
        <f t="shared" si="184"/>
        <v>1960476350.5129669</v>
      </c>
      <c r="AK234" s="13">
        <f t="shared" si="162"/>
        <v>1960477212.1249621</v>
      </c>
      <c r="AL234" s="37">
        <f t="shared" si="185"/>
        <v>628.20614018249455</v>
      </c>
      <c r="AM234" s="13">
        <f t="shared" si="163"/>
        <v>29943.818934798834</v>
      </c>
      <c r="AN234">
        <f t="shared" si="186"/>
        <v>757.27432524628261</v>
      </c>
      <c r="AO234" s="13">
        <f t="shared" si="164"/>
        <v>2813.5073827337451</v>
      </c>
      <c r="AP234" s="13">
        <f t="shared" si="202"/>
        <v>628.41966277274457</v>
      </c>
      <c r="AQ234" s="13">
        <f t="shared" si="165"/>
        <v>43006.315293184307</v>
      </c>
      <c r="AR234" s="13">
        <f t="shared" si="187"/>
        <v>813.79171145026316</v>
      </c>
      <c r="AS234" s="38">
        <f t="shared" si="166"/>
        <v>2813.5073827337451</v>
      </c>
      <c r="AT234" s="37">
        <f t="shared" si="188"/>
        <v>391099977.39375615</v>
      </c>
      <c r="AU234" s="13">
        <f t="shared" si="167"/>
        <v>9981.2729782662791</v>
      </c>
      <c r="AV234">
        <f t="shared" si="189"/>
        <v>391100020.41648453</v>
      </c>
      <c r="AW234" s="13">
        <f t="shared" si="168"/>
        <v>391100380.74850065</v>
      </c>
      <c r="AX234" s="13">
        <f t="shared" si="203"/>
        <v>391099977.80348873</v>
      </c>
      <c r="AY234" s="13">
        <f t="shared" si="169"/>
        <v>43006.315293184307</v>
      </c>
      <c r="AZ234">
        <f t="shared" si="190"/>
        <v>391100163.17553741</v>
      </c>
      <c r="BA234" s="13">
        <f t="shared" si="170"/>
        <v>391100380.74850065</v>
      </c>
      <c r="BB234" s="37">
        <f t="shared" si="191"/>
        <v>112.48373176995881</v>
      </c>
      <c r="BC234" s="13">
        <f t="shared" si="171"/>
        <v>14971.909467399417</v>
      </c>
      <c r="BD234">
        <f t="shared" si="192"/>
        <v>177.01782430185284</v>
      </c>
      <c r="BE234" s="13">
        <f t="shared" si="172"/>
        <v>503.35057957927143</v>
      </c>
      <c r="BF234" s="13">
        <f t="shared" si="204"/>
        <v>112.84441182105685</v>
      </c>
      <c r="BG234" s="13">
        <f t="shared" si="173"/>
        <v>43006.315293184307</v>
      </c>
      <c r="BH234">
        <f t="shared" si="193"/>
        <v>298.21646049857543</v>
      </c>
      <c r="BI234" s="13">
        <f t="shared" si="174"/>
        <v>503.35057957927143</v>
      </c>
      <c r="BJ234" s="37">
        <f t="shared" si="194"/>
        <v>1.4141891326346072</v>
      </c>
      <c r="BK234" s="13">
        <f t="shared" si="175"/>
        <v>14971.909467399417</v>
      </c>
      <c r="BL234">
        <f t="shared" si="195"/>
        <v>65.948281664528636</v>
      </c>
      <c r="BM234" s="13">
        <f t="shared" si="176"/>
        <v>5.6772349545232395</v>
      </c>
      <c r="BN234" s="13">
        <f t="shared" si="205"/>
        <v>1.7748691837326502</v>
      </c>
      <c r="BO234" s="13">
        <f t="shared" si="177"/>
        <v>43006.315293184307</v>
      </c>
      <c r="BP234">
        <f t="shared" si="196"/>
        <v>187.14691786125121</v>
      </c>
      <c r="BQ234" s="13">
        <f t="shared" si="178"/>
        <v>5.6772349545232395</v>
      </c>
      <c r="BR234" s="37">
        <f t="shared" si="197"/>
        <v>185.3773921199064</v>
      </c>
      <c r="BS234" s="13">
        <f t="shared" si="179"/>
        <v>14971.909467399417</v>
      </c>
      <c r="BT234">
        <f t="shared" si="198"/>
        <v>249.91148465180044</v>
      </c>
      <c r="BU234" s="13">
        <f t="shared" si="180"/>
        <v>829.96785815000442</v>
      </c>
      <c r="BV234" s="13">
        <f t="shared" si="206"/>
        <v>185.73807217100443</v>
      </c>
      <c r="BW234" s="13">
        <f t="shared" si="181"/>
        <v>43006.315293184307</v>
      </c>
      <c r="BX234">
        <f t="shared" si="199"/>
        <v>371.11012084852302</v>
      </c>
      <c r="BY234" s="13">
        <f t="shared" si="182"/>
        <v>829.96785815000442</v>
      </c>
    </row>
    <row r="235" spans="29:77" x14ac:dyDescent="0.2">
      <c r="AC235">
        <v>233</v>
      </c>
      <c r="AD235" s="37">
        <f t="shared" si="183"/>
        <v>1960476164.8783431</v>
      </c>
      <c r="AE235" s="13">
        <f t="shared" si="159"/>
        <v>24953.182445665698</v>
      </c>
      <c r="AF235">
        <f t="shared" si="200"/>
        <v>1960476271.9735467</v>
      </c>
      <c r="AG235" s="13">
        <f t="shared" si="160"/>
        <v>1960477212.1249621</v>
      </c>
      <c r="AH235" s="13">
        <f t="shared" si="201"/>
        <v>1960476165.1409183</v>
      </c>
      <c r="AI235" s="13">
        <f t="shared" si="161"/>
        <v>43006.315293184307</v>
      </c>
      <c r="AJ235">
        <f t="shared" si="184"/>
        <v>1960476349.7173789</v>
      </c>
      <c r="AK235" s="13">
        <f t="shared" si="162"/>
        <v>1960477212.1249621</v>
      </c>
      <c r="AL235" s="37">
        <f t="shared" si="185"/>
        <v>628.20614018249455</v>
      </c>
      <c r="AM235" s="13">
        <f t="shared" si="163"/>
        <v>29943.818934798834</v>
      </c>
      <c r="AN235">
        <f t="shared" si="186"/>
        <v>756.72038453785433</v>
      </c>
      <c r="AO235" s="13">
        <f t="shared" si="164"/>
        <v>2813.5073827337451</v>
      </c>
      <c r="AP235" s="13">
        <f t="shared" si="202"/>
        <v>628.41966277274457</v>
      </c>
      <c r="AQ235" s="13">
        <f t="shared" si="165"/>
        <v>43006.315293184307</v>
      </c>
      <c r="AR235" s="13">
        <f t="shared" si="187"/>
        <v>812.9961232585141</v>
      </c>
      <c r="AS235" s="38">
        <f t="shared" si="166"/>
        <v>2813.5073827337451</v>
      </c>
      <c r="AT235" s="37">
        <f t="shared" si="188"/>
        <v>391099977.39375615</v>
      </c>
      <c r="AU235" s="13">
        <f t="shared" si="167"/>
        <v>9981.2729782662791</v>
      </c>
      <c r="AV235">
        <f t="shared" si="189"/>
        <v>391100020.23183763</v>
      </c>
      <c r="AW235" s="13">
        <f t="shared" si="168"/>
        <v>391100380.74850065</v>
      </c>
      <c r="AX235" s="13">
        <f t="shared" si="203"/>
        <v>391099977.80348873</v>
      </c>
      <c r="AY235" s="13">
        <f t="shared" si="169"/>
        <v>43006.315293184307</v>
      </c>
      <c r="AZ235">
        <f t="shared" si="190"/>
        <v>391100162.37994921</v>
      </c>
      <c r="BA235" s="13">
        <f t="shared" si="170"/>
        <v>391100380.74850065</v>
      </c>
      <c r="BB235" s="37">
        <f t="shared" si="191"/>
        <v>112.48373176995881</v>
      </c>
      <c r="BC235" s="13">
        <f t="shared" si="171"/>
        <v>14971.909467399417</v>
      </c>
      <c r="BD235">
        <f t="shared" si="192"/>
        <v>176.7408539476387</v>
      </c>
      <c r="BE235" s="13">
        <f t="shared" si="172"/>
        <v>503.35057957927143</v>
      </c>
      <c r="BF235" s="13">
        <f t="shared" si="204"/>
        <v>112.84441182105685</v>
      </c>
      <c r="BG235" s="13">
        <f t="shared" si="173"/>
        <v>43006.315293184307</v>
      </c>
      <c r="BH235">
        <f t="shared" si="193"/>
        <v>297.42087230682642</v>
      </c>
      <c r="BI235" s="13">
        <f t="shared" si="174"/>
        <v>503.35057957927143</v>
      </c>
      <c r="BJ235" s="37">
        <f t="shared" si="194"/>
        <v>1.4141891326346072</v>
      </c>
      <c r="BK235" s="13">
        <f t="shared" si="175"/>
        <v>14971.909467399417</v>
      </c>
      <c r="BL235">
        <f t="shared" si="195"/>
        <v>65.671311310314508</v>
      </c>
      <c r="BM235" s="13">
        <f t="shared" si="176"/>
        <v>5.6772349545232395</v>
      </c>
      <c r="BN235" s="13">
        <f t="shared" si="205"/>
        <v>1.7748691837326502</v>
      </c>
      <c r="BO235" s="13">
        <f t="shared" si="177"/>
        <v>43006.315293184307</v>
      </c>
      <c r="BP235">
        <f t="shared" si="196"/>
        <v>186.35132966950221</v>
      </c>
      <c r="BQ235" s="13">
        <f t="shared" si="178"/>
        <v>5.6772349545232395</v>
      </c>
      <c r="BR235" s="37">
        <f t="shared" si="197"/>
        <v>185.3773921199064</v>
      </c>
      <c r="BS235" s="13">
        <f t="shared" si="179"/>
        <v>14971.909467399417</v>
      </c>
      <c r="BT235">
        <f t="shared" si="198"/>
        <v>249.63451429758629</v>
      </c>
      <c r="BU235" s="13">
        <f t="shared" si="180"/>
        <v>829.96785815000442</v>
      </c>
      <c r="BV235" s="13">
        <f t="shared" si="206"/>
        <v>185.73807217100443</v>
      </c>
      <c r="BW235" s="13">
        <f t="shared" si="181"/>
        <v>43006.315293184307</v>
      </c>
      <c r="BX235">
        <f t="shared" si="199"/>
        <v>370.31453265677396</v>
      </c>
      <c r="BY235" s="13">
        <f t="shared" si="182"/>
        <v>829.96785815000442</v>
      </c>
    </row>
    <row r="236" spans="29:77" x14ac:dyDescent="0.2">
      <c r="AC236">
        <v>234</v>
      </c>
      <c r="AD236" s="37">
        <f t="shared" si="183"/>
        <v>1960476164.8783431</v>
      </c>
      <c r="AE236" s="13">
        <f t="shared" si="159"/>
        <v>24953.182445665698</v>
      </c>
      <c r="AF236">
        <f t="shared" si="200"/>
        <v>1960476271.5158749</v>
      </c>
      <c r="AG236" s="13">
        <f t="shared" si="160"/>
        <v>1960477212.1249621</v>
      </c>
      <c r="AH236" s="13">
        <f t="shared" si="201"/>
        <v>1960476165.1409183</v>
      </c>
      <c r="AI236" s="13">
        <f t="shared" si="161"/>
        <v>43006.315293184307</v>
      </c>
      <c r="AJ236">
        <f t="shared" si="184"/>
        <v>1960476348.9285905</v>
      </c>
      <c r="AK236" s="13">
        <f t="shared" si="162"/>
        <v>1960477212.1249621</v>
      </c>
      <c r="AL236" s="37">
        <f t="shared" si="185"/>
        <v>628.20614018249455</v>
      </c>
      <c r="AM236" s="13">
        <f t="shared" si="163"/>
        <v>29943.818934798834</v>
      </c>
      <c r="AN236">
        <f t="shared" si="186"/>
        <v>756.17117836539558</v>
      </c>
      <c r="AO236" s="13">
        <f t="shared" si="164"/>
        <v>2813.5073827337451</v>
      </c>
      <c r="AP236" s="13">
        <f t="shared" si="202"/>
        <v>628.41966277274457</v>
      </c>
      <c r="AQ236" s="13">
        <f t="shared" si="165"/>
        <v>43006.315293184307</v>
      </c>
      <c r="AR236" s="13">
        <f t="shared" si="187"/>
        <v>812.20733496583989</v>
      </c>
      <c r="AS236" s="38">
        <f t="shared" si="166"/>
        <v>2813.5073827337451</v>
      </c>
      <c r="AT236" s="37">
        <f t="shared" si="188"/>
        <v>391099977.39375615</v>
      </c>
      <c r="AU236" s="13">
        <f t="shared" si="167"/>
        <v>9981.2729782662791</v>
      </c>
      <c r="AV236">
        <f t="shared" si="189"/>
        <v>391100020.04876888</v>
      </c>
      <c r="AW236" s="13">
        <f t="shared" si="168"/>
        <v>391100380.74850065</v>
      </c>
      <c r="AX236" s="13">
        <f t="shared" si="203"/>
        <v>391099977.80348873</v>
      </c>
      <c r="AY236" s="13">
        <f t="shared" si="169"/>
        <v>43006.315293184307</v>
      </c>
      <c r="AZ236">
        <f t="shared" si="190"/>
        <v>391100161.59116095</v>
      </c>
      <c r="BA236" s="13">
        <f t="shared" si="170"/>
        <v>391100380.74850065</v>
      </c>
      <c r="BB236" s="37">
        <f t="shared" si="191"/>
        <v>112.48373176995881</v>
      </c>
      <c r="BC236" s="13">
        <f t="shared" si="171"/>
        <v>14971.909467399417</v>
      </c>
      <c r="BD236">
        <f t="shared" si="192"/>
        <v>176.46625086140932</v>
      </c>
      <c r="BE236" s="13">
        <f t="shared" si="172"/>
        <v>503.35057957927143</v>
      </c>
      <c r="BF236" s="13">
        <f t="shared" si="204"/>
        <v>112.84441182105685</v>
      </c>
      <c r="BG236" s="13">
        <f t="shared" si="173"/>
        <v>43006.315293184307</v>
      </c>
      <c r="BH236">
        <f t="shared" si="193"/>
        <v>296.63208401415216</v>
      </c>
      <c r="BI236" s="13">
        <f t="shared" si="174"/>
        <v>503.35057957927143</v>
      </c>
      <c r="BJ236" s="37">
        <f t="shared" si="194"/>
        <v>1.4141891326346072</v>
      </c>
      <c r="BK236" s="13">
        <f t="shared" si="175"/>
        <v>14971.909467399417</v>
      </c>
      <c r="BL236">
        <f t="shared" si="195"/>
        <v>65.396708224085103</v>
      </c>
      <c r="BM236" s="13">
        <f t="shared" si="176"/>
        <v>5.6772349545232395</v>
      </c>
      <c r="BN236" s="13">
        <f t="shared" si="205"/>
        <v>1.7748691837326502</v>
      </c>
      <c r="BO236" s="13">
        <f t="shared" si="177"/>
        <v>43006.315293184307</v>
      </c>
      <c r="BP236">
        <f t="shared" si="196"/>
        <v>185.56254137682797</v>
      </c>
      <c r="BQ236" s="13">
        <f t="shared" si="178"/>
        <v>5.6772349545232395</v>
      </c>
      <c r="BR236" s="37">
        <f t="shared" si="197"/>
        <v>185.3773921199064</v>
      </c>
      <c r="BS236" s="13">
        <f t="shared" si="179"/>
        <v>14971.909467399417</v>
      </c>
      <c r="BT236">
        <f t="shared" si="198"/>
        <v>249.35991121135692</v>
      </c>
      <c r="BU236" s="13">
        <f t="shared" si="180"/>
        <v>829.96785815000442</v>
      </c>
      <c r="BV236" s="13">
        <f t="shared" si="206"/>
        <v>185.73807217100443</v>
      </c>
      <c r="BW236" s="13">
        <f t="shared" si="181"/>
        <v>43006.315293184307</v>
      </c>
      <c r="BX236">
        <f t="shared" si="199"/>
        <v>369.52574436409975</v>
      </c>
      <c r="BY236" s="13">
        <f t="shared" si="182"/>
        <v>829.96785815000442</v>
      </c>
    </row>
    <row r="237" spans="29:77" x14ac:dyDescent="0.2">
      <c r="AC237">
        <v>235</v>
      </c>
      <c r="AD237" s="37">
        <f t="shared" si="183"/>
        <v>1960476164.8783431</v>
      </c>
      <c r="AE237" s="13">
        <f t="shared" si="159"/>
        <v>24953.182445665698</v>
      </c>
      <c r="AF237">
        <f t="shared" si="200"/>
        <v>1960476271.0620983</v>
      </c>
      <c r="AG237" s="13">
        <f t="shared" si="160"/>
        <v>1960477212.1249621</v>
      </c>
      <c r="AH237" s="13">
        <f t="shared" si="201"/>
        <v>1960476165.1409183</v>
      </c>
      <c r="AI237" s="13">
        <f t="shared" si="161"/>
        <v>43006.315293184307</v>
      </c>
      <c r="AJ237">
        <f t="shared" si="184"/>
        <v>1960476348.1465151</v>
      </c>
      <c r="AK237" s="13">
        <f t="shared" si="162"/>
        <v>1960477212.1249621</v>
      </c>
      <c r="AL237" s="37">
        <f t="shared" si="185"/>
        <v>628.20614018249455</v>
      </c>
      <c r="AM237" s="13">
        <f t="shared" si="163"/>
        <v>29943.818934798834</v>
      </c>
      <c r="AN237">
        <f t="shared" si="186"/>
        <v>755.62664628802145</v>
      </c>
      <c r="AO237" s="13">
        <f t="shared" si="164"/>
        <v>2813.5073827337451</v>
      </c>
      <c r="AP237" s="13">
        <f t="shared" si="202"/>
        <v>628.41966277274457</v>
      </c>
      <c r="AQ237" s="13">
        <f t="shared" si="165"/>
        <v>43006.315293184307</v>
      </c>
      <c r="AR237" s="13">
        <f t="shared" si="187"/>
        <v>811.42525976501815</v>
      </c>
      <c r="AS237" s="38">
        <f t="shared" si="166"/>
        <v>2813.5073827337451</v>
      </c>
      <c r="AT237" s="37">
        <f t="shared" si="188"/>
        <v>391099977.39375615</v>
      </c>
      <c r="AU237" s="13">
        <f t="shared" si="167"/>
        <v>9981.2729782662791</v>
      </c>
      <c r="AV237">
        <f t="shared" si="189"/>
        <v>391100019.86725819</v>
      </c>
      <c r="AW237" s="13">
        <f t="shared" si="168"/>
        <v>391100380.74850065</v>
      </c>
      <c r="AX237" s="13">
        <f t="shared" si="203"/>
        <v>391099977.80348873</v>
      </c>
      <c r="AY237" s="13">
        <f t="shared" si="169"/>
        <v>43006.315293184307</v>
      </c>
      <c r="AZ237">
        <f t="shared" si="190"/>
        <v>391100160.80908573</v>
      </c>
      <c r="BA237" s="13">
        <f t="shared" si="170"/>
        <v>391100380.74850065</v>
      </c>
      <c r="BB237" s="37">
        <f t="shared" si="191"/>
        <v>112.48373176995881</v>
      </c>
      <c r="BC237" s="13">
        <f t="shared" si="171"/>
        <v>14971.909467399417</v>
      </c>
      <c r="BD237">
        <f t="shared" si="192"/>
        <v>176.19398482272229</v>
      </c>
      <c r="BE237" s="13">
        <f t="shared" si="172"/>
        <v>503.35057957927143</v>
      </c>
      <c r="BF237" s="13">
        <f t="shared" si="204"/>
        <v>112.84441182105685</v>
      </c>
      <c r="BG237" s="13">
        <f t="shared" si="173"/>
        <v>43006.315293184307</v>
      </c>
      <c r="BH237">
        <f t="shared" si="193"/>
        <v>295.85000881333048</v>
      </c>
      <c r="BI237" s="13">
        <f t="shared" si="174"/>
        <v>503.35057957927143</v>
      </c>
      <c r="BJ237" s="37">
        <f t="shared" si="194"/>
        <v>1.4141891326346072</v>
      </c>
      <c r="BK237" s="13">
        <f t="shared" si="175"/>
        <v>14971.909467399417</v>
      </c>
      <c r="BL237">
        <f t="shared" si="195"/>
        <v>65.124442185398081</v>
      </c>
      <c r="BM237" s="13">
        <f t="shared" si="176"/>
        <v>5.6772349545232395</v>
      </c>
      <c r="BN237" s="13">
        <f t="shared" si="205"/>
        <v>1.7748691837326502</v>
      </c>
      <c r="BO237" s="13">
        <f t="shared" si="177"/>
        <v>43006.315293184307</v>
      </c>
      <c r="BP237">
        <f t="shared" si="196"/>
        <v>184.78046617600629</v>
      </c>
      <c r="BQ237" s="13">
        <f t="shared" si="178"/>
        <v>5.6772349545232395</v>
      </c>
      <c r="BR237" s="37">
        <f t="shared" si="197"/>
        <v>185.3773921199064</v>
      </c>
      <c r="BS237" s="13">
        <f t="shared" si="179"/>
        <v>14971.909467399417</v>
      </c>
      <c r="BT237">
        <f t="shared" si="198"/>
        <v>249.08764517266988</v>
      </c>
      <c r="BU237" s="13">
        <f t="shared" si="180"/>
        <v>829.96785815000442</v>
      </c>
      <c r="BV237" s="13">
        <f t="shared" si="206"/>
        <v>185.73807217100443</v>
      </c>
      <c r="BW237" s="13">
        <f t="shared" si="181"/>
        <v>43006.315293184307</v>
      </c>
      <c r="BX237">
        <f t="shared" si="199"/>
        <v>368.74366916327807</v>
      </c>
      <c r="BY237" s="13">
        <f t="shared" si="182"/>
        <v>829.96785815000442</v>
      </c>
    </row>
    <row r="238" spans="29:77" x14ac:dyDescent="0.2">
      <c r="AC238">
        <v>236</v>
      </c>
      <c r="AD238" s="37">
        <f t="shared" si="183"/>
        <v>1960476164.8783431</v>
      </c>
      <c r="AE238" s="13">
        <f t="shared" si="159"/>
        <v>24953.182445665698</v>
      </c>
      <c r="AF238">
        <f t="shared" si="200"/>
        <v>1960476270.6121671</v>
      </c>
      <c r="AG238" s="13">
        <f t="shared" si="160"/>
        <v>1960477212.1249621</v>
      </c>
      <c r="AH238" s="13">
        <f t="shared" si="201"/>
        <v>1960476165.1409183</v>
      </c>
      <c r="AI238" s="13">
        <f t="shared" si="161"/>
        <v>43006.315293184307</v>
      </c>
      <c r="AJ238">
        <f t="shared" si="184"/>
        <v>1960476347.3710678</v>
      </c>
      <c r="AK238" s="13">
        <f t="shared" si="162"/>
        <v>1960477212.1249621</v>
      </c>
      <c r="AL238" s="37">
        <f t="shared" si="185"/>
        <v>628.20614018249455</v>
      </c>
      <c r="AM238" s="13">
        <f t="shared" si="163"/>
        <v>29943.818934798834</v>
      </c>
      <c r="AN238">
        <f t="shared" si="186"/>
        <v>755.08672888926924</v>
      </c>
      <c r="AO238" s="13">
        <f t="shared" si="164"/>
        <v>2813.5073827337451</v>
      </c>
      <c r="AP238" s="13">
        <f t="shared" si="202"/>
        <v>628.41966277274457</v>
      </c>
      <c r="AQ238" s="13">
        <f t="shared" si="165"/>
        <v>43006.315293184307</v>
      </c>
      <c r="AR238" s="13">
        <f t="shared" si="187"/>
        <v>810.64981232013565</v>
      </c>
      <c r="AS238" s="38">
        <f t="shared" si="166"/>
        <v>2813.5073827337451</v>
      </c>
      <c r="AT238" s="37">
        <f t="shared" si="188"/>
        <v>391099977.39375615</v>
      </c>
      <c r="AU238" s="13">
        <f t="shared" si="167"/>
        <v>9981.2729782662791</v>
      </c>
      <c r="AV238">
        <f t="shared" si="189"/>
        <v>391100019.68728572</v>
      </c>
      <c r="AW238" s="13">
        <f t="shared" si="168"/>
        <v>391100380.74850065</v>
      </c>
      <c r="AX238" s="13">
        <f t="shared" si="203"/>
        <v>391099977.80348873</v>
      </c>
      <c r="AY238" s="13">
        <f t="shared" si="169"/>
        <v>43006.315293184307</v>
      </c>
      <c r="AZ238">
        <f t="shared" si="190"/>
        <v>391100160.0336383</v>
      </c>
      <c r="BA238" s="13">
        <f t="shared" si="170"/>
        <v>391100380.74850065</v>
      </c>
      <c r="BB238" s="37">
        <f t="shared" si="191"/>
        <v>112.48373176995881</v>
      </c>
      <c r="BC238" s="13">
        <f t="shared" si="171"/>
        <v>14971.909467399417</v>
      </c>
      <c r="BD238">
        <f t="shared" si="192"/>
        <v>175.92402612334615</v>
      </c>
      <c r="BE238" s="13">
        <f t="shared" si="172"/>
        <v>503.35057957927143</v>
      </c>
      <c r="BF238" s="13">
        <f t="shared" si="204"/>
        <v>112.84441182105685</v>
      </c>
      <c r="BG238" s="13">
        <f t="shared" si="173"/>
        <v>43006.315293184307</v>
      </c>
      <c r="BH238">
        <f t="shared" si="193"/>
        <v>295.07456136844797</v>
      </c>
      <c r="BI238" s="13">
        <f t="shared" si="174"/>
        <v>503.35057957927143</v>
      </c>
      <c r="BJ238" s="37">
        <f t="shared" si="194"/>
        <v>1.4141891326346072</v>
      </c>
      <c r="BK238" s="13">
        <f t="shared" si="175"/>
        <v>14971.909467399417</v>
      </c>
      <c r="BL238">
        <f t="shared" si="195"/>
        <v>64.854483486021962</v>
      </c>
      <c r="BM238" s="13">
        <f t="shared" si="176"/>
        <v>5.6772349545232395</v>
      </c>
      <c r="BN238" s="13">
        <f t="shared" si="205"/>
        <v>1.7748691837326502</v>
      </c>
      <c r="BO238" s="13">
        <f t="shared" si="177"/>
        <v>43006.315293184307</v>
      </c>
      <c r="BP238">
        <f t="shared" si="196"/>
        <v>184.00501873112378</v>
      </c>
      <c r="BQ238" s="13">
        <f t="shared" si="178"/>
        <v>5.6772349545232395</v>
      </c>
      <c r="BR238" s="37">
        <f t="shared" si="197"/>
        <v>185.3773921199064</v>
      </c>
      <c r="BS238" s="13">
        <f t="shared" si="179"/>
        <v>14971.909467399417</v>
      </c>
      <c r="BT238">
        <f t="shared" si="198"/>
        <v>248.81768647329375</v>
      </c>
      <c r="BU238" s="13">
        <f t="shared" si="180"/>
        <v>829.96785815000442</v>
      </c>
      <c r="BV238" s="13">
        <f t="shared" si="206"/>
        <v>185.73807217100443</v>
      </c>
      <c r="BW238" s="13">
        <f t="shared" si="181"/>
        <v>43006.315293184307</v>
      </c>
      <c r="BX238">
        <f t="shared" si="199"/>
        <v>367.96822171839557</v>
      </c>
      <c r="BY238" s="13">
        <f t="shared" si="182"/>
        <v>829.96785815000442</v>
      </c>
    </row>
    <row r="239" spans="29:77" x14ac:dyDescent="0.2">
      <c r="AC239">
        <v>237</v>
      </c>
      <c r="AD239" s="37">
        <f t="shared" si="183"/>
        <v>1960476164.8783431</v>
      </c>
      <c r="AE239" s="13">
        <f t="shared" si="159"/>
        <v>24953.182445665698</v>
      </c>
      <c r="AF239">
        <f t="shared" si="200"/>
        <v>1960476270.1660328</v>
      </c>
      <c r="AG239" s="13">
        <f t="shared" si="160"/>
        <v>1960477212.1249621</v>
      </c>
      <c r="AH239" s="13">
        <f t="shared" si="201"/>
        <v>1960476165.1409183</v>
      </c>
      <c r="AI239" s="13">
        <f t="shared" si="161"/>
        <v>43006.315293184307</v>
      </c>
      <c r="AJ239">
        <f t="shared" si="184"/>
        <v>1960476346.6021643</v>
      </c>
      <c r="AK239" s="13">
        <f t="shared" si="162"/>
        <v>1960477212.1249621</v>
      </c>
      <c r="AL239" s="37">
        <f t="shared" si="185"/>
        <v>628.20614018249455</v>
      </c>
      <c r="AM239" s="13">
        <f t="shared" si="163"/>
        <v>29943.818934798834</v>
      </c>
      <c r="AN239">
        <f t="shared" si="186"/>
        <v>754.55136775548544</v>
      </c>
      <c r="AO239" s="13">
        <f t="shared" si="164"/>
        <v>2813.5073827337451</v>
      </c>
      <c r="AP239" s="13">
        <f t="shared" si="202"/>
        <v>628.41966277274457</v>
      </c>
      <c r="AQ239" s="13">
        <f t="shared" si="165"/>
        <v>43006.315293184307</v>
      </c>
      <c r="AR239" s="13">
        <f t="shared" si="187"/>
        <v>809.88090873554756</v>
      </c>
      <c r="AS239" s="38">
        <f t="shared" si="166"/>
        <v>2813.5073827337451</v>
      </c>
      <c r="AT239" s="37">
        <f t="shared" si="188"/>
        <v>391099977.39375615</v>
      </c>
      <c r="AU239" s="13">
        <f t="shared" si="167"/>
        <v>9981.2729782662791</v>
      </c>
      <c r="AV239">
        <f t="shared" si="189"/>
        <v>391100019.50883204</v>
      </c>
      <c r="AW239" s="13">
        <f t="shared" si="168"/>
        <v>391100380.74850065</v>
      </c>
      <c r="AX239" s="13">
        <f t="shared" si="203"/>
        <v>391099977.80348873</v>
      </c>
      <c r="AY239" s="13">
        <f t="shared" si="169"/>
        <v>43006.315293184307</v>
      </c>
      <c r="AZ239">
        <f t="shared" si="190"/>
        <v>391100159.26473469</v>
      </c>
      <c r="BA239" s="13">
        <f t="shared" si="170"/>
        <v>391100380.74850065</v>
      </c>
      <c r="BB239" s="37">
        <f t="shared" si="191"/>
        <v>112.48373176995881</v>
      </c>
      <c r="BC239" s="13">
        <f t="shared" si="171"/>
        <v>14971.909467399417</v>
      </c>
      <c r="BD239">
        <f t="shared" si="192"/>
        <v>175.65634555645426</v>
      </c>
      <c r="BE239" s="13">
        <f t="shared" si="172"/>
        <v>503.35057957927143</v>
      </c>
      <c r="BF239" s="13">
        <f t="shared" si="204"/>
        <v>112.84441182105685</v>
      </c>
      <c r="BG239" s="13">
        <f t="shared" si="173"/>
        <v>43006.315293184307</v>
      </c>
      <c r="BH239">
        <f t="shared" si="193"/>
        <v>294.30565778385983</v>
      </c>
      <c r="BI239" s="13">
        <f t="shared" si="174"/>
        <v>503.35057957927143</v>
      </c>
      <c r="BJ239" s="37">
        <f t="shared" si="194"/>
        <v>1.4141891326346072</v>
      </c>
      <c r="BK239" s="13">
        <f t="shared" si="175"/>
        <v>14971.909467399417</v>
      </c>
      <c r="BL239">
        <f t="shared" si="195"/>
        <v>64.586802919130037</v>
      </c>
      <c r="BM239" s="13">
        <f t="shared" si="176"/>
        <v>5.6772349545232395</v>
      </c>
      <c r="BN239" s="13">
        <f t="shared" si="205"/>
        <v>1.7748691837326502</v>
      </c>
      <c r="BO239" s="13">
        <f t="shared" si="177"/>
        <v>43006.315293184307</v>
      </c>
      <c r="BP239">
        <f t="shared" si="196"/>
        <v>183.23611514653564</v>
      </c>
      <c r="BQ239" s="13">
        <f t="shared" si="178"/>
        <v>5.6772349545232395</v>
      </c>
      <c r="BR239" s="37">
        <f t="shared" si="197"/>
        <v>185.3773921199064</v>
      </c>
      <c r="BS239" s="13">
        <f t="shared" si="179"/>
        <v>14971.909467399417</v>
      </c>
      <c r="BT239">
        <f t="shared" si="198"/>
        <v>248.55000590640185</v>
      </c>
      <c r="BU239" s="13">
        <f t="shared" si="180"/>
        <v>829.96785815000442</v>
      </c>
      <c r="BV239" s="13">
        <f t="shared" si="206"/>
        <v>185.73807217100443</v>
      </c>
      <c r="BW239" s="13">
        <f t="shared" si="181"/>
        <v>43006.315293184307</v>
      </c>
      <c r="BX239">
        <f t="shared" si="199"/>
        <v>367.19931813380742</v>
      </c>
      <c r="BY239" s="13">
        <f t="shared" si="182"/>
        <v>829.96785815000442</v>
      </c>
    </row>
    <row r="240" spans="29:77" x14ac:dyDescent="0.2">
      <c r="AC240">
        <v>238</v>
      </c>
      <c r="AD240" s="37">
        <f t="shared" si="183"/>
        <v>1960476164.8783431</v>
      </c>
      <c r="AE240" s="13">
        <f t="shared" si="159"/>
        <v>24953.182445665698</v>
      </c>
      <c r="AF240">
        <f t="shared" si="200"/>
        <v>1960476269.7236476</v>
      </c>
      <c r="AG240" s="13">
        <f t="shared" si="160"/>
        <v>1960477212.1249621</v>
      </c>
      <c r="AH240" s="13">
        <f t="shared" si="201"/>
        <v>1960476165.1409183</v>
      </c>
      <c r="AI240" s="13">
        <f t="shared" si="161"/>
        <v>43006.315293184307</v>
      </c>
      <c r="AJ240">
        <f t="shared" si="184"/>
        <v>1960476345.8397219</v>
      </c>
      <c r="AK240" s="13">
        <f t="shared" si="162"/>
        <v>1960477212.1249621</v>
      </c>
      <c r="AL240" s="37">
        <f t="shared" si="185"/>
        <v>628.20614018249455</v>
      </c>
      <c r="AM240" s="13">
        <f t="shared" si="163"/>
        <v>29943.818934798834</v>
      </c>
      <c r="AN240">
        <f t="shared" si="186"/>
        <v>754.02050545475856</v>
      </c>
      <c r="AO240" s="13">
        <f t="shared" si="164"/>
        <v>2813.5073827337451</v>
      </c>
      <c r="AP240" s="13">
        <f t="shared" si="202"/>
        <v>628.41966277274457</v>
      </c>
      <c r="AQ240" s="13">
        <f t="shared" si="165"/>
        <v>43006.315293184307</v>
      </c>
      <c r="AR240" s="13">
        <f t="shared" si="187"/>
        <v>809.11846652561985</v>
      </c>
      <c r="AS240" s="38">
        <f t="shared" si="166"/>
        <v>2813.5073827337451</v>
      </c>
      <c r="AT240" s="37">
        <f t="shared" si="188"/>
        <v>391099977.39375615</v>
      </c>
      <c r="AU240" s="13">
        <f t="shared" si="167"/>
        <v>9981.2729782662791</v>
      </c>
      <c r="AV240">
        <f t="shared" si="189"/>
        <v>391100019.33187789</v>
      </c>
      <c r="AW240" s="13">
        <f t="shared" si="168"/>
        <v>391100380.74850065</v>
      </c>
      <c r="AX240" s="13">
        <f t="shared" si="203"/>
        <v>391099977.80348873</v>
      </c>
      <c r="AY240" s="13">
        <f t="shared" si="169"/>
        <v>43006.315293184307</v>
      </c>
      <c r="AZ240">
        <f t="shared" si="190"/>
        <v>391100158.50229251</v>
      </c>
      <c r="BA240" s="13">
        <f t="shared" si="170"/>
        <v>391100380.74850065</v>
      </c>
      <c r="BB240" s="37">
        <f t="shared" si="191"/>
        <v>112.48373176995881</v>
      </c>
      <c r="BC240" s="13">
        <f t="shared" si="171"/>
        <v>14971.909467399417</v>
      </c>
      <c r="BD240">
        <f t="shared" si="192"/>
        <v>175.39091440609081</v>
      </c>
      <c r="BE240" s="13">
        <f t="shared" si="172"/>
        <v>503.35057957927143</v>
      </c>
      <c r="BF240" s="13">
        <f t="shared" si="204"/>
        <v>112.84441182105685</v>
      </c>
      <c r="BG240" s="13">
        <f t="shared" si="173"/>
        <v>43006.315293184307</v>
      </c>
      <c r="BH240">
        <f t="shared" si="193"/>
        <v>293.54321557393212</v>
      </c>
      <c r="BI240" s="13">
        <f t="shared" si="174"/>
        <v>503.35057957927143</v>
      </c>
      <c r="BJ240" s="37">
        <f t="shared" si="194"/>
        <v>1.4141891326346072</v>
      </c>
      <c r="BK240" s="13">
        <f t="shared" si="175"/>
        <v>14971.909467399417</v>
      </c>
      <c r="BL240">
        <f t="shared" si="195"/>
        <v>64.32137176876661</v>
      </c>
      <c r="BM240" s="13">
        <f t="shared" si="176"/>
        <v>5.6772349545232395</v>
      </c>
      <c r="BN240" s="13">
        <f t="shared" si="205"/>
        <v>1.7748691837326502</v>
      </c>
      <c r="BO240" s="13">
        <f t="shared" si="177"/>
        <v>43006.315293184307</v>
      </c>
      <c r="BP240">
        <f t="shared" si="196"/>
        <v>182.4736729366079</v>
      </c>
      <c r="BQ240" s="13">
        <f t="shared" si="178"/>
        <v>5.6772349545232395</v>
      </c>
      <c r="BR240" s="37">
        <f t="shared" si="197"/>
        <v>185.3773921199064</v>
      </c>
      <c r="BS240" s="13">
        <f t="shared" si="179"/>
        <v>14971.909467399417</v>
      </c>
      <c r="BT240">
        <f t="shared" si="198"/>
        <v>248.28457475603841</v>
      </c>
      <c r="BU240" s="13">
        <f t="shared" si="180"/>
        <v>829.96785815000442</v>
      </c>
      <c r="BV240" s="13">
        <f t="shared" si="206"/>
        <v>185.73807217100443</v>
      </c>
      <c r="BW240" s="13">
        <f t="shared" si="181"/>
        <v>43006.315293184307</v>
      </c>
      <c r="BX240">
        <f t="shared" si="199"/>
        <v>366.43687592387971</v>
      </c>
      <c r="BY240" s="13">
        <f t="shared" si="182"/>
        <v>829.96785815000442</v>
      </c>
    </row>
    <row r="241" spans="29:77" x14ac:dyDescent="0.2">
      <c r="AC241">
        <v>239</v>
      </c>
      <c r="AD241" s="37">
        <f t="shared" si="183"/>
        <v>1960476164.8783431</v>
      </c>
      <c r="AE241" s="13">
        <f t="shared" si="159"/>
        <v>24953.182445665698</v>
      </c>
      <c r="AF241">
        <f t="shared" si="200"/>
        <v>1960476269.2849643</v>
      </c>
      <c r="AG241" s="13">
        <f t="shared" si="160"/>
        <v>1960477212.1249621</v>
      </c>
      <c r="AH241" s="13">
        <f t="shared" si="201"/>
        <v>1960476165.1409183</v>
      </c>
      <c r="AI241" s="13">
        <f t="shared" si="161"/>
        <v>43006.315293184307</v>
      </c>
      <c r="AJ241">
        <f t="shared" si="184"/>
        <v>1960476345.0836601</v>
      </c>
      <c r="AK241" s="13">
        <f t="shared" si="162"/>
        <v>1960477212.1249621</v>
      </c>
      <c r="AL241" s="37">
        <f t="shared" si="185"/>
        <v>628.20614018249455</v>
      </c>
      <c r="AM241" s="13">
        <f t="shared" si="163"/>
        <v>29943.818934798834</v>
      </c>
      <c r="AN241">
        <f t="shared" si="186"/>
        <v>753.49408551638089</v>
      </c>
      <c r="AO241" s="13">
        <f t="shared" si="164"/>
        <v>2813.5073827337451</v>
      </c>
      <c r="AP241" s="13">
        <f t="shared" si="202"/>
        <v>628.41966277274457</v>
      </c>
      <c r="AQ241" s="13">
        <f t="shared" si="165"/>
        <v>43006.315293184307</v>
      </c>
      <c r="AR241" s="13">
        <f t="shared" si="187"/>
        <v>808.36240458523116</v>
      </c>
      <c r="AS241" s="38">
        <f t="shared" si="166"/>
        <v>2813.5073827337451</v>
      </c>
      <c r="AT241" s="37">
        <f t="shared" si="188"/>
        <v>391099977.39375615</v>
      </c>
      <c r="AU241" s="13">
        <f t="shared" si="167"/>
        <v>9981.2729782662791</v>
      </c>
      <c r="AV241">
        <f t="shared" si="189"/>
        <v>391100019.15640461</v>
      </c>
      <c r="AW241" s="13">
        <f t="shared" si="168"/>
        <v>391100380.74850065</v>
      </c>
      <c r="AX241" s="13">
        <f t="shared" si="203"/>
        <v>391099977.80348873</v>
      </c>
      <c r="AY241" s="13">
        <f t="shared" si="169"/>
        <v>43006.315293184307</v>
      </c>
      <c r="AZ241">
        <f t="shared" si="190"/>
        <v>391100157.74623054</v>
      </c>
      <c r="BA241" s="13">
        <f t="shared" si="170"/>
        <v>391100380.74850065</v>
      </c>
      <c r="BB241" s="37">
        <f t="shared" si="191"/>
        <v>112.48373176995881</v>
      </c>
      <c r="BC241" s="13">
        <f t="shared" si="171"/>
        <v>14971.909467399417</v>
      </c>
      <c r="BD241">
        <f t="shared" si="192"/>
        <v>175.12770443690198</v>
      </c>
      <c r="BE241" s="13">
        <f t="shared" si="172"/>
        <v>503.35057957927143</v>
      </c>
      <c r="BF241" s="13">
        <f t="shared" si="204"/>
        <v>112.84441182105685</v>
      </c>
      <c r="BG241" s="13">
        <f t="shared" si="173"/>
        <v>43006.315293184307</v>
      </c>
      <c r="BH241">
        <f t="shared" si="193"/>
        <v>292.78715363354348</v>
      </c>
      <c r="BI241" s="13">
        <f t="shared" si="174"/>
        <v>503.35057957927143</v>
      </c>
      <c r="BJ241" s="37">
        <f t="shared" si="194"/>
        <v>1.4141891326346072</v>
      </c>
      <c r="BK241" s="13">
        <f t="shared" si="175"/>
        <v>14971.909467399417</v>
      </c>
      <c r="BL241">
        <f t="shared" si="195"/>
        <v>64.058161799577775</v>
      </c>
      <c r="BM241" s="13">
        <f t="shared" si="176"/>
        <v>5.6772349545232395</v>
      </c>
      <c r="BN241" s="13">
        <f t="shared" si="205"/>
        <v>1.7748691837326502</v>
      </c>
      <c r="BO241" s="13">
        <f t="shared" si="177"/>
        <v>43006.315293184307</v>
      </c>
      <c r="BP241">
        <f t="shared" si="196"/>
        <v>181.71761099621929</v>
      </c>
      <c r="BQ241" s="13">
        <f t="shared" si="178"/>
        <v>5.6772349545232395</v>
      </c>
      <c r="BR241" s="37">
        <f t="shared" si="197"/>
        <v>185.3773921199064</v>
      </c>
      <c r="BS241" s="13">
        <f t="shared" si="179"/>
        <v>14971.909467399417</v>
      </c>
      <c r="BT241">
        <f t="shared" si="198"/>
        <v>248.02136478684957</v>
      </c>
      <c r="BU241" s="13">
        <f t="shared" si="180"/>
        <v>829.96785815000442</v>
      </c>
      <c r="BV241" s="13">
        <f t="shared" si="206"/>
        <v>185.73807217100443</v>
      </c>
      <c r="BW241" s="13">
        <f t="shared" si="181"/>
        <v>43006.315293184307</v>
      </c>
      <c r="BX241">
        <f t="shared" si="199"/>
        <v>365.68081398349108</v>
      </c>
      <c r="BY241" s="13">
        <f t="shared" si="182"/>
        <v>829.96785815000442</v>
      </c>
    </row>
    <row r="242" spans="29:77" x14ac:dyDescent="0.2">
      <c r="AC242">
        <v>240</v>
      </c>
      <c r="AD242" s="37">
        <f t="shared" si="183"/>
        <v>1960476164.8783431</v>
      </c>
      <c r="AE242" s="13">
        <f t="shared" si="159"/>
        <v>24953.182445665698</v>
      </c>
      <c r="AF242">
        <f t="shared" si="200"/>
        <v>1960476268.8499367</v>
      </c>
      <c r="AG242" s="13">
        <f t="shared" si="160"/>
        <v>1960477212.1249621</v>
      </c>
      <c r="AH242" s="13">
        <f t="shared" si="201"/>
        <v>1960476165.1409183</v>
      </c>
      <c r="AI242" s="13">
        <f t="shared" si="161"/>
        <v>43006.315293184307</v>
      </c>
      <c r="AJ242">
        <f t="shared" si="184"/>
        <v>1960476344.3338985</v>
      </c>
      <c r="AK242" s="13">
        <f t="shared" si="162"/>
        <v>1960477212.1249621</v>
      </c>
      <c r="AL242" s="37">
        <f t="shared" si="185"/>
        <v>628.20614018249455</v>
      </c>
      <c r="AM242" s="13">
        <f t="shared" si="163"/>
        <v>29943.818934798834</v>
      </c>
      <c r="AN242">
        <f t="shared" si="186"/>
        <v>752.97205241082304</v>
      </c>
      <c r="AO242" s="13">
        <f t="shared" si="164"/>
        <v>2813.5073827337451</v>
      </c>
      <c r="AP242" s="13">
        <f t="shared" si="202"/>
        <v>628.41966277274457</v>
      </c>
      <c r="AQ242" s="13">
        <f t="shared" si="165"/>
        <v>43006.315293184307</v>
      </c>
      <c r="AR242" s="13">
        <f t="shared" si="187"/>
        <v>807.61264316101256</v>
      </c>
      <c r="AS242" s="38">
        <f t="shared" si="166"/>
        <v>2813.5073827337451</v>
      </c>
      <c r="AT242" s="37">
        <f t="shared" si="188"/>
        <v>391099977.39375615</v>
      </c>
      <c r="AU242" s="13">
        <f t="shared" si="167"/>
        <v>9981.2729782662791</v>
      </c>
      <c r="AV242">
        <f t="shared" si="189"/>
        <v>391100018.98239356</v>
      </c>
      <c r="AW242" s="13">
        <f t="shared" si="168"/>
        <v>391100380.74850065</v>
      </c>
      <c r="AX242" s="13">
        <f t="shared" si="203"/>
        <v>391099977.80348873</v>
      </c>
      <c r="AY242" s="13">
        <f t="shared" si="169"/>
        <v>43006.315293184307</v>
      </c>
      <c r="AZ242">
        <f t="shared" si="190"/>
        <v>391100156.99646914</v>
      </c>
      <c r="BA242" s="13">
        <f t="shared" si="170"/>
        <v>391100380.74850065</v>
      </c>
      <c r="BB242" s="37">
        <f t="shared" si="191"/>
        <v>112.48373176995881</v>
      </c>
      <c r="BC242" s="13">
        <f t="shared" si="171"/>
        <v>14971.909467399417</v>
      </c>
      <c r="BD242">
        <f t="shared" si="192"/>
        <v>174.86668788412305</v>
      </c>
      <c r="BE242" s="13">
        <f t="shared" si="172"/>
        <v>503.35057957927143</v>
      </c>
      <c r="BF242" s="13">
        <f t="shared" si="204"/>
        <v>112.84441182105685</v>
      </c>
      <c r="BG242" s="13">
        <f t="shared" si="173"/>
        <v>43006.315293184307</v>
      </c>
      <c r="BH242">
        <f t="shared" si="193"/>
        <v>292.03739220932482</v>
      </c>
      <c r="BI242" s="13">
        <f t="shared" si="174"/>
        <v>503.35057957927143</v>
      </c>
      <c r="BJ242" s="37">
        <f t="shared" si="194"/>
        <v>1.4141891326346072</v>
      </c>
      <c r="BK242" s="13">
        <f t="shared" si="175"/>
        <v>14971.909467399417</v>
      </c>
      <c r="BL242">
        <f t="shared" si="195"/>
        <v>63.797145246798841</v>
      </c>
      <c r="BM242" s="13">
        <f t="shared" si="176"/>
        <v>5.6772349545232395</v>
      </c>
      <c r="BN242" s="13">
        <f t="shared" si="205"/>
        <v>1.7748691837326502</v>
      </c>
      <c r="BO242" s="13">
        <f t="shared" si="177"/>
        <v>43006.315293184307</v>
      </c>
      <c r="BP242">
        <f t="shared" si="196"/>
        <v>180.9678495720006</v>
      </c>
      <c r="BQ242" s="13">
        <f t="shared" si="178"/>
        <v>5.6772349545232395</v>
      </c>
      <c r="BR242" s="37">
        <f t="shared" si="197"/>
        <v>185.3773921199064</v>
      </c>
      <c r="BS242" s="13">
        <f t="shared" si="179"/>
        <v>14971.909467399417</v>
      </c>
      <c r="BT242">
        <f t="shared" si="198"/>
        <v>247.76034823407065</v>
      </c>
      <c r="BU242" s="13">
        <f t="shared" si="180"/>
        <v>829.96785815000442</v>
      </c>
      <c r="BV242" s="13">
        <f t="shared" si="206"/>
        <v>185.73807217100443</v>
      </c>
      <c r="BW242" s="13">
        <f t="shared" si="181"/>
        <v>43006.315293184307</v>
      </c>
      <c r="BX242">
        <f t="shared" si="199"/>
        <v>364.93105255927242</v>
      </c>
      <c r="BY242" s="13">
        <f t="shared" si="182"/>
        <v>829.96785815000442</v>
      </c>
    </row>
    <row r="243" spans="29:77" x14ac:dyDescent="0.2">
      <c r="AC243">
        <v>241</v>
      </c>
      <c r="AD243" s="37">
        <f t="shared" si="183"/>
        <v>1960476164.8783431</v>
      </c>
      <c r="AE243" s="13">
        <f t="shared" si="159"/>
        <v>24953.182445665698</v>
      </c>
      <c r="AF243">
        <f t="shared" si="200"/>
        <v>1960476268.4185193</v>
      </c>
      <c r="AG243" s="13">
        <f t="shared" si="160"/>
        <v>1960477212.1249621</v>
      </c>
      <c r="AH243" s="13">
        <f t="shared" si="201"/>
        <v>1960476165.1409183</v>
      </c>
      <c r="AI243" s="13">
        <f t="shared" si="161"/>
        <v>43006.315293184307</v>
      </c>
      <c r="AJ243">
        <f t="shared" si="184"/>
        <v>1960476343.5903592</v>
      </c>
      <c r="AK243" s="13">
        <f t="shared" si="162"/>
        <v>1960477212.1249621</v>
      </c>
      <c r="AL243" s="37">
        <f t="shared" si="185"/>
        <v>628.20614018249455</v>
      </c>
      <c r="AM243" s="13">
        <f t="shared" si="163"/>
        <v>29943.818934798834</v>
      </c>
      <c r="AN243">
        <f t="shared" si="186"/>
        <v>752.45435153020753</v>
      </c>
      <c r="AO243" s="13">
        <f t="shared" si="164"/>
        <v>2813.5073827337451</v>
      </c>
      <c r="AP243" s="13">
        <f t="shared" si="202"/>
        <v>628.41966277274457</v>
      </c>
      <c r="AQ243" s="13">
        <f t="shared" si="165"/>
        <v>43006.315293184307</v>
      </c>
      <c r="AR243" s="13">
        <f t="shared" si="187"/>
        <v>806.86910382330188</v>
      </c>
      <c r="AS243" s="38">
        <f t="shared" si="166"/>
        <v>2813.5073827337451</v>
      </c>
      <c r="AT243" s="37">
        <f t="shared" si="188"/>
        <v>391099977.39375615</v>
      </c>
      <c r="AU243" s="13">
        <f t="shared" si="167"/>
        <v>9981.2729782662791</v>
      </c>
      <c r="AV243">
        <f t="shared" si="189"/>
        <v>391100018.80982661</v>
      </c>
      <c r="AW243" s="13">
        <f t="shared" si="168"/>
        <v>391100380.74850065</v>
      </c>
      <c r="AX243" s="13">
        <f t="shared" si="203"/>
        <v>391099977.80348873</v>
      </c>
      <c r="AY243" s="13">
        <f t="shared" si="169"/>
        <v>43006.315293184307</v>
      </c>
      <c r="AZ243">
        <f t="shared" si="190"/>
        <v>391100156.25292981</v>
      </c>
      <c r="BA243" s="13">
        <f t="shared" si="170"/>
        <v>391100380.74850065</v>
      </c>
      <c r="BB243" s="37">
        <f t="shared" si="191"/>
        <v>112.48373176995881</v>
      </c>
      <c r="BC243" s="13">
        <f t="shared" si="171"/>
        <v>14971.909467399417</v>
      </c>
      <c r="BD243">
        <f t="shared" si="192"/>
        <v>174.6078374438153</v>
      </c>
      <c r="BE243" s="13">
        <f t="shared" si="172"/>
        <v>503.35057957927143</v>
      </c>
      <c r="BF243" s="13">
        <f t="shared" si="204"/>
        <v>112.84441182105685</v>
      </c>
      <c r="BG243" s="13">
        <f t="shared" si="173"/>
        <v>43006.315293184307</v>
      </c>
      <c r="BH243">
        <f t="shared" si="193"/>
        <v>291.29385287161415</v>
      </c>
      <c r="BI243" s="13">
        <f t="shared" si="174"/>
        <v>503.35057957927143</v>
      </c>
      <c r="BJ243" s="37">
        <f t="shared" si="194"/>
        <v>1.4141891326346072</v>
      </c>
      <c r="BK243" s="13">
        <f t="shared" si="175"/>
        <v>14971.909467399417</v>
      </c>
      <c r="BL243">
        <f t="shared" si="195"/>
        <v>63.538294806491102</v>
      </c>
      <c r="BM243" s="13">
        <f t="shared" si="176"/>
        <v>5.6772349545232395</v>
      </c>
      <c r="BN243" s="13">
        <f t="shared" si="205"/>
        <v>1.7748691837326502</v>
      </c>
      <c r="BO243" s="13">
        <f t="shared" si="177"/>
        <v>43006.315293184307</v>
      </c>
      <c r="BP243">
        <f t="shared" si="196"/>
        <v>180.22431023428993</v>
      </c>
      <c r="BQ243" s="13">
        <f t="shared" si="178"/>
        <v>5.6772349545232395</v>
      </c>
      <c r="BR243" s="37">
        <f t="shared" si="197"/>
        <v>185.3773921199064</v>
      </c>
      <c r="BS243" s="13">
        <f t="shared" si="179"/>
        <v>14971.909467399417</v>
      </c>
      <c r="BT243">
        <f t="shared" si="198"/>
        <v>247.50149779376289</v>
      </c>
      <c r="BU243" s="13">
        <f t="shared" si="180"/>
        <v>829.96785815000442</v>
      </c>
      <c r="BV243" s="13">
        <f t="shared" si="206"/>
        <v>185.73807217100443</v>
      </c>
      <c r="BW243" s="13">
        <f t="shared" si="181"/>
        <v>43006.315293184307</v>
      </c>
      <c r="BX243">
        <f t="shared" si="199"/>
        <v>364.18751322156174</v>
      </c>
      <c r="BY243" s="13">
        <f t="shared" si="182"/>
        <v>829.96785815000442</v>
      </c>
    </row>
    <row r="244" spans="29:77" x14ac:dyDescent="0.2">
      <c r="AC244">
        <v>242</v>
      </c>
      <c r="AD244" s="37">
        <f t="shared" si="183"/>
        <v>1960476164.8783431</v>
      </c>
      <c r="AE244" s="13">
        <f t="shared" si="159"/>
        <v>24953.182445665698</v>
      </c>
      <c r="AF244">
        <f t="shared" si="200"/>
        <v>1960476267.9906673</v>
      </c>
      <c r="AG244" s="13">
        <f t="shared" si="160"/>
        <v>1960477212.1249621</v>
      </c>
      <c r="AH244" s="13">
        <f t="shared" si="201"/>
        <v>1960476165.1409183</v>
      </c>
      <c r="AI244" s="13">
        <f t="shared" si="161"/>
        <v>43006.315293184307</v>
      </c>
      <c r="AJ244">
        <f t="shared" si="184"/>
        <v>1960476342.8529649</v>
      </c>
      <c r="AK244" s="13">
        <f t="shared" si="162"/>
        <v>1960477212.1249621</v>
      </c>
      <c r="AL244" s="37">
        <f t="shared" si="185"/>
        <v>628.20614018249455</v>
      </c>
      <c r="AM244" s="13">
        <f t="shared" si="163"/>
        <v>29943.818934798834</v>
      </c>
      <c r="AN244">
        <f t="shared" si="186"/>
        <v>751.94092916926661</v>
      </c>
      <c r="AO244" s="13">
        <f t="shared" si="164"/>
        <v>2813.5073827337451</v>
      </c>
      <c r="AP244" s="13">
        <f t="shared" si="202"/>
        <v>628.41966277274457</v>
      </c>
      <c r="AQ244" s="13">
        <f t="shared" si="165"/>
        <v>43006.315293184307</v>
      </c>
      <c r="AR244" s="13">
        <f t="shared" si="187"/>
        <v>806.1317094387955</v>
      </c>
      <c r="AS244" s="38">
        <f t="shared" si="166"/>
        <v>2813.5073827337451</v>
      </c>
      <c r="AT244" s="37">
        <f t="shared" si="188"/>
        <v>391099977.39375615</v>
      </c>
      <c r="AU244" s="13">
        <f t="shared" si="167"/>
        <v>9981.2729782662791</v>
      </c>
      <c r="AV244">
        <f t="shared" si="189"/>
        <v>391100018.63868582</v>
      </c>
      <c r="AW244" s="13">
        <f t="shared" si="168"/>
        <v>391100380.74850065</v>
      </c>
      <c r="AX244" s="13">
        <f t="shared" si="203"/>
        <v>391099977.80348873</v>
      </c>
      <c r="AY244" s="13">
        <f t="shared" si="169"/>
        <v>43006.315293184307</v>
      </c>
      <c r="AZ244">
        <f t="shared" si="190"/>
        <v>391100155.51553541</v>
      </c>
      <c r="BA244" s="13">
        <f t="shared" si="170"/>
        <v>391100380.74850065</v>
      </c>
      <c r="BB244" s="37">
        <f t="shared" si="191"/>
        <v>112.48373176995881</v>
      </c>
      <c r="BC244" s="13">
        <f t="shared" si="171"/>
        <v>14971.909467399417</v>
      </c>
      <c r="BD244">
        <f t="shared" si="192"/>
        <v>174.35112626334484</v>
      </c>
      <c r="BE244" s="13">
        <f t="shared" si="172"/>
        <v>503.35057957927143</v>
      </c>
      <c r="BF244" s="13">
        <f t="shared" si="204"/>
        <v>112.84441182105685</v>
      </c>
      <c r="BG244" s="13">
        <f t="shared" si="173"/>
        <v>43006.315293184307</v>
      </c>
      <c r="BH244">
        <f t="shared" si="193"/>
        <v>290.5564584871077</v>
      </c>
      <c r="BI244" s="13">
        <f t="shared" si="174"/>
        <v>503.35057957927143</v>
      </c>
      <c r="BJ244" s="37">
        <f t="shared" si="194"/>
        <v>1.4141891326346072</v>
      </c>
      <c r="BK244" s="13">
        <f t="shared" si="175"/>
        <v>14971.909467399417</v>
      </c>
      <c r="BL244">
        <f t="shared" si="195"/>
        <v>63.281583626020627</v>
      </c>
      <c r="BM244" s="13">
        <f t="shared" si="176"/>
        <v>5.6772349545232395</v>
      </c>
      <c r="BN244" s="13">
        <f t="shared" si="205"/>
        <v>1.7748691837326502</v>
      </c>
      <c r="BO244" s="13">
        <f t="shared" si="177"/>
        <v>43006.315293184307</v>
      </c>
      <c r="BP244">
        <f t="shared" si="196"/>
        <v>179.48691584978351</v>
      </c>
      <c r="BQ244" s="13">
        <f t="shared" si="178"/>
        <v>5.6772349545232395</v>
      </c>
      <c r="BR244" s="37">
        <f t="shared" si="197"/>
        <v>185.3773921199064</v>
      </c>
      <c r="BS244" s="13">
        <f t="shared" si="179"/>
        <v>14971.909467399417</v>
      </c>
      <c r="BT244">
        <f t="shared" si="198"/>
        <v>247.24478661329243</v>
      </c>
      <c r="BU244" s="13">
        <f t="shared" si="180"/>
        <v>829.96785815000442</v>
      </c>
      <c r="BV244" s="13">
        <f t="shared" si="206"/>
        <v>185.73807217100443</v>
      </c>
      <c r="BW244" s="13">
        <f t="shared" si="181"/>
        <v>43006.315293184307</v>
      </c>
      <c r="BX244">
        <f t="shared" si="199"/>
        <v>363.4501188370553</v>
      </c>
      <c r="BY244" s="13">
        <f t="shared" si="182"/>
        <v>829.96785815000442</v>
      </c>
    </row>
    <row r="245" spans="29:77" x14ac:dyDescent="0.2">
      <c r="AC245">
        <v>243</v>
      </c>
      <c r="AD245" s="37">
        <f t="shared" si="183"/>
        <v>1960476164.8783431</v>
      </c>
      <c r="AE245" s="13">
        <f t="shared" si="159"/>
        <v>24953.182445665698</v>
      </c>
      <c r="AF245">
        <f t="shared" si="200"/>
        <v>1960476267.5663366</v>
      </c>
      <c r="AG245" s="13">
        <f t="shared" si="160"/>
        <v>1960477212.1249621</v>
      </c>
      <c r="AH245" s="13">
        <f t="shared" si="201"/>
        <v>1960476165.1409183</v>
      </c>
      <c r="AI245" s="13">
        <f t="shared" si="161"/>
        <v>43006.315293184307</v>
      </c>
      <c r="AJ245">
        <f t="shared" si="184"/>
        <v>1960476342.1216397</v>
      </c>
      <c r="AK245" s="13">
        <f t="shared" si="162"/>
        <v>1960477212.1249621</v>
      </c>
      <c r="AL245" s="37">
        <f t="shared" si="185"/>
        <v>628.20614018249455</v>
      </c>
      <c r="AM245" s="13">
        <f t="shared" si="163"/>
        <v>29943.818934798834</v>
      </c>
      <c r="AN245">
        <f t="shared" si="186"/>
        <v>751.43173250676955</v>
      </c>
      <c r="AO245" s="13">
        <f t="shared" si="164"/>
        <v>2813.5073827337451</v>
      </c>
      <c r="AP245" s="13">
        <f t="shared" si="202"/>
        <v>628.41966277274457</v>
      </c>
      <c r="AQ245" s="13">
        <f t="shared" si="165"/>
        <v>43006.315293184307</v>
      </c>
      <c r="AR245" s="13">
        <f t="shared" si="187"/>
        <v>805.40038414387345</v>
      </c>
      <c r="AS245" s="38">
        <f t="shared" si="166"/>
        <v>2813.5073827337451</v>
      </c>
      <c r="AT245" s="37">
        <f t="shared" si="188"/>
        <v>391099977.39375615</v>
      </c>
      <c r="AU245" s="13">
        <f t="shared" si="167"/>
        <v>9981.2729782662791</v>
      </c>
      <c r="AV245">
        <f t="shared" si="189"/>
        <v>391100018.46895361</v>
      </c>
      <c r="AW245" s="13">
        <f t="shared" si="168"/>
        <v>391100380.74850065</v>
      </c>
      <c r="AX245" s="13">
        <f t="shared" si="203"/>
        <v>391099977.80348873</v>
      </c>
      <c r="AY245" s="13">
        <f t="shared" si="169"/>
        <v>43006.315293184307</v>
      </c>
      <c r="AZ245">
        <f t="shared" si="190"/>
        <v>391100154.78421009</v>
      </c>
      <c r="BA245" s="13">
        <f t="shared" si="170"/>
        <v>391100380.74850065</v>
      </c>
      <c r="BB245" s="37">
        <f t="shared" si="191"/>
        <v>112.48373176995881</v>
      </c>
      <c r="BC245" s="13">
        <f t="shared" si="171"/>
        <v>14971.909467399417</v>
      </c>
      <c r="BD245">
        <f t="shared" si="192"/>
        <v>174.09652793209634</v>
      </c>
      <c r="BE245" s="13">
        <f t="shared" si="172"/>
        <v>503.35057957927143</v>
      </c>
      <c r="BF245" s="13">
        <f t="shared" si="204"/>
        <v>112.84441182105685</v>
      </c>
      <c r="BG245" s="13">
        <f t="shared" si="173"/>
        <v>43006.315293184307</v>
      </c>
      <c r="BH245">
        <f t="shared" si="193"/>
        <v>289.82513319218566</v>
      </c>
      <c r="BI245" s="13">
        <f t="shared" si="174"/>
        <v>503.35057957927143</v>
      </c>
      <c r="BJ245" s="37">
        <f t="shared" si="194"/>
        <v>1.4141891326346072</v>
      </c>
      <c r="BK245" s="13">
        <f t="shared" si="175"/>
        <v>14971.909467399417</v>
      </c>
      <c r="BL245">
        <f t="shared" si="195"/>
        <v>63.026985294772125</v>
      </c>
      <c r="BM245" s="13">
        <f t="shared" si="176"/>
        <v>5.6772349545232395</v>
      </c>
      <c r="BN245" s="13">
        <f t="shared" si="205"/>
        <v>1.7748691837326502</v>
      </c>
      <c r="BO245" s="13">
        <f t="shared" si="177"/>
        <v>43006.315293184307</v>
      </c>
      <c r="BP245">
        <f t="shared" si="196"/>
        <v>178.75559055486147</v>
      </c>
      <c r="BQ245" s="13">
        <f t="shared" si="178"/>
        <v>5.6772349545232395</v>
      </c>
      <c r="BR245" s="37">
        <f t="shared" si="197"/>
        <v>185.3773921199064</v>
      </c>
      <c r="BS245" s="13">
        <f t="shared" si="179"/>
        <v>14971.909467399417</v>
      </c>
      <c r="BT245">
        <f t="shared" si="198"/>
        <v>246.99018828204393</v>
      </c>
      <c r="BU245" s="13">
        <f t="shared" si="180"/>
        <v>829.96785815000442</v>
      </c>
      <c r="BV245" s="13">
        <f t="shared" si="206"/>
        <v>185.73807217100443</v>
      </c>
      <c r="BW245" s="13">
        <f t="shared" si="181"/>
        <v>43006.315293184307</v>
      </c>
      <c r="BX245">
        <f t="shared" si="199"/>
        <v>362.71879354213326</v>
      </c>
      <c r="BY245" s="13">
        <f t="shared" si="182"/>
        <v>829.96785815000442</v>
      </c>
    </row>
    <row r="246" spans="29:77" x14ac:dyDescent="0.2">
      <c r="AC246">
        <v>244</v>
      </c>
      <c r="AD246" s="37">
        <f t="shared" si="183"/>
        <v>1960476164.8783431</v>
      </c>
      <c r="AE246" s="13">
        <f t="shared" si="159"/>
        <v>24953.182445665698</v>
      </c>
      <c r="AF246">
        <f t="shared" si="200"/>
        <v>1960476267.1454842</v>
      </c>
      <c r="AG246" s="13">
        <f t="shared" si="160"/>
        <v>1960477212.1249621</v>
      </c>
      <c r="AH246" s="13">
        <f t="shared" si="201"/>
        <v>1960476165.1409183</v>
      </c>
      <c r="AI246" s="13">
        <f t="shared" si="161"/>
        <v>43006.315293184307</v>
      </c>
      <c r="AJ246">
        <f t="shared" si="184"/>
        <v>1960476341.3963089</v>
      </c>
      <c r="AK246" s="13">
        <f t="shared" si="162"/>
        <v>1960477212.1249621</v>
      </c>
      <c r="AL246" s="37">
        <f t="shared" si="185"/>
        <v>628.20614018249455</v>
      </c>
      <c r="AM246" s="13">
        <f t="shared" si="163"/>
        <v>29943.818934798834</v>
      </c>
      <c r="AN246">
        <f t="shared" si="186"/>
        <v>750.9267095874078</v>
      </c>
      <c r="AO246" s="13">
        <f t="shared" si="164"/>
        <v>2813.5073827337451</v>
      </c>
      <c r="AP246" s="13">
        <f t="shared" si="202"/>
        <v>628.41966277274457</v>
      </c>
      <c r="AQ246" s="13">
        <f t="shared" si="165"/>
        <v>43006.315293184307</v>
      </c>
      <c r="AR246" s="13">
        <f t="shared" si="187"/>
        <v>804.67505331858183</v>
      </c>
      <c r="AS246" s="38">
        <f t="shared" si="166"/>
        <v>2813.5073827337451</v>
      </c>
      <c r="AT246" s="37">
        <f t="shared" si="188"/>
        <v>391099977.39375615</v>
      </c>
      <c r="AU246" s="13">
        <f t="shared" si="167"/>
        <v>9981.2729782662791</v>
      </c>
      <c r="AV246">
        <f t="shared" si="189"/>
        <v>391100018.30061263</v>
      </c>
      <c r="AW246" s="13">
        <f t="shared" si="168"/>
        <v>391100380.74850065</v>
      </c>
      <c r="AX246" s="13">
        <f t="shared" si="203"/>
        <v>391099977.80348873</v>
      </c>
      <c r="AY246" s="13">
        <f t="shared" si="169"/>
        <v>43006.315293184307</v>
      </c>
      <c r="AZ246">
        <f t="shared" si="190"/>
        <v>391100154.05887926</v>
      </c>
      <c r="BA246" s="13">
        <f t="shared" si="170"/>
        <v>391100380.74850065</v>
      </c>
      <c r="BB246" s="37">
        <f t="shared" si="191"/>
        <v>112.48373176995881</v>
      </c>
      <c r="BC246" s="13">
        <f t="shared" si="171"/>
        <v>14971.909467399417</v>
      </c>
      <c r="BD246">
        <f t="shared" si="192"/>
        <v>173.84401647241543</v>
      </c>
      <c r="BE246" s="13">
        <f t="shared" si="172"/>
        <v>503.35057957927143</v>
      </c>
      <c r="BF246" s="13">
        <f t="shared" si="204"/>
        <v>112.84441182105685</v>
      </c>
      <c r="BG246" s="13">
        <f t="shared" si="173"/>
        <v>43006.315293184307</v>
      </c>
      <c r="BH246">
        <f t="shared" si="193"/>
        <v>289.09980236689415</v>
      </c>
      <c r="BI246" s="13">
        <f t="shared" si="174"/>
        <v>503.35057957927143</v>
      </c>
      <c r="BJ246" s="37">
        <f t="shared" si="194"/>
        <v>1.4141891326346072</v>
      </c>
      <c r="BK246" s="13">
        <f t="shared" si="175"/>
        <v>14971.909467399417</v>
      </c>
      <c r="BL246">
        <f t="shared" si="195"/>
        <v>62.774473835091229</v>
      </c>
      <c r="BM246" s="13">
        <f t="shared" si="176"/>
        <v>5.6772349545232395</v>
      </c>
      <c r="BN246" s="13">
        <f t="shared" si="205"/>
        <v>1.7748691837326502</v>
      </c>
      <c r="BO246" s="13">
        <f t="shared" si="177"/>
        <v>43006.315293184307</v>
      </c>
      <c r="BP246">
        <f t="shared" si="196"/>
        <v>178.03025972956996</v>
      </c>
      <c r="BQ246" s="13">
        <f t="shared" si="178"/>
        <v>5.6772349545232395</v>
      </c>
      <c r="BR246" s="37">
        <f t="shared" si="197"/>
        <v>185.3773921199064</v>
      </c>
      <c r="BS246" s="13">
        <f t="shared" si="179"/>
        <v>14971.909467399417</v>
      </c>
      <c r="BT246">
        <f t="shared" si="198"/>
        <v>246.73767682236303</v>
      </c>
      <c r="BU246" s="13">
        <f t="shared" si="180"/>
        <v>829.96785815000442</v>
      </c>
      <c r="BV246" s="13">
        <f t="shared" si="206"/>
        <v>185.73807217100443</v>
      </c>
      <c r="BW246" s="13">
        <f t="shared" si="181"/>
        <v>43006.315293184307</v>
      </c>
      <c r="BX246">
        <f t="shared" si="199"/>
        <v>361.99346271684175</v>
      </c>
      <c r="BY246" s="13">
        <f t="shared" si="182"/>
        <v>829.96785815000442</v>
      </c>
    </row>
    <row r="247" spans="29:77" x14ac:dyDescent="0.2">
      <c r="AC247">
        <v>245</v>
      </c>
      <c r="AD247" s="37">
        <f t="shared" si="183"/>
        <v>1960476164.8783431</v>
      </c>
      <c r="AE247" s="13">
        <f t="shared" si="159"/>
        <v>24953.182445665698</v>
      </c>
      <c r="AF247">
        <f t="shared" si="200"/>
        <v>1960476266.7280674</v>
      </c>
      <c r="AG247" s="13">
        <f t="shared" si="160"/>
        <v>1960477212.1249621</v>
      </c>
      <c r="AH247" s="13">
        <f t="shared" si="201"/>
        <v>1960476165.1409183</v>
      </c>
      <c r="AI247" s="13">
        <f t="shared" si="161"/>
        <v>43006.315293184307</v>
      </c>
      <c r="AJ247">
        <f t="shared" si="184"/>
        <v>1960476340.676899</v>
      </c>
      <c r="AK247" s="13">
        <f t="shared" si="162"/>
        <v>1960477212.1249621</v>
      </c>
      <c r="AL247" s="37">
        <f t="shared" si="185"/>
        <v>628.20614018249455</v>
      </c>
      <c r="AM247" s="13">
        <f t="shared" si="163"/>
        <v>29943.818934798834</v>
      </c>
      <c r="AN247">
        <f t="shared" si="186"/>
        <v>750.42580930412248</v>
      </c>
      <c r="AO247" s="13">
        <f t="shared" si="164"/>
        <v>2813.5073827337451</v>
      </c>
      <c r="AP247" s="13">
        <f t="shared" si="202"/>
        <v>628.41966277274457</v>
      </c>
      <c r="AQ247" s="13">
        <f t="shared" si="165"/>
        <v>43006.315293184307</v>
      </c>
      <c r="AR247" s="13">
        <f t="shared" si="187"/>
        <v>803.95564356125192</v>
      </c>
      <c r="AS247" s="38">
        <f t="shared" si="166"/>
        <v>2813.5073827337451</v>
      </c>
      <c r="AT247" s="37">
        <f t="shared" si="188"/>
        <v>391099977.39375615</v>
      </c>
      <c r="AU247" s="13">
        <f t="shared" si="167"/>
        <v>9981.2729782662791</v>
      </c>
      <c r="AV247">
        <f t="shared" si="189"/>
        <v>391100018.13364583</v>
      </c>
      <c r="AW247" s="13">
        <f t="shared" si="168"/>
        <v>391100380.74850065</v>
      </c>
      <c r="AX247" s="13">
        <f t="shared" si="203"/>
        <v>391099977.80348873</v>
      </c>
      <c r="AY247" s="13">
        <f t="shared" si="169"/>
        <v>43006.315293184307</v>
      </c>
      <c r="AZ247">
        <f t="shared" si="190"/>
        <v>391100153.33946949</v>
      </c>
      <c r="BA247" s="13">
        <f t="shared" si="170"/>
        <v>391100380.74850065</v>
      </c>
      <c r="BB247" s="37">
        <f t="shared" si="191"/>
        <v>112.48373176995881</v>
      </c>
      <c r="BC247" s="13">
        <f t="shared" si="171"/>
        <v>14971.909467399417</v>
      </c>
      <c r="BD247">
        <f t="shared" si="192"/>
        <v>173.59356633077275</v>
      </c>
      <c r="BE247" s="13">
        <f t="shared" si="172"/>
        <v>503.35057957927143</v>
      </c>
      <c r="BF247" s="13">
        <f t="shared" si="204"/>
        <v>112.84441182105685</v>
      </c>
      <c r="BG247" s="13">
        <f t="shared" si="173"/>
        <v>43006.315293184307</v>
      </c>
      <c r="BH247">
        <f t="shared" si="193"/>
        <v>288.38039260956424</v>
      </c>
      <c r="BI247" s="13">
        <f t="shared" si="174"/>
        <v>503.35057957927143</v>
      </c>
      <c r="BJ247" s="37">
        <f t="shared" si="194"/>
        <v>1.4141891326346072</v>
      </c>
      <c r="BK247" s="13">
        <f t="shared" si="175"/>
        <v>14971.909467399417</v>
      </c>
      <c r="BL247">
        <f t="shared" si="195"/>
        <v>62.524023693448548</v>
      </c>
      <c r="BM247" s="13">
        <f t="shared" si="176"/>
        <v>5.6772349545232395</v>
      </c>
      <c r="BN247" s="13">
        <f t="shared" si="205"/>
        <v>1.7748691837326502</v>
      </c>
      <c r="BO247" s="13">
        <f t="shared" si="177"/>
        <v>43006.315293184307</v>
      </c>
      <c r="BP247">
        <f t="shared" si="196"/>
        <v>177.31084997224002</v>
      </c>
      <c r="BQ247" s="13">
        <f t="shared" si="178"/>
        <v>5.6772349545232395</v>
      </c>
      <c r="BR247" s="37">
        <f t="shared" si="197"/>
        <v>185.3773921199064</v>
      </c>
      <c r="BS247" s="13">
        <f t="shared" si="179"/>
        <v>14971.909467399417</v>
      </c>
      <c r="BT247">
        <f t="shared" si="198"/>
        <v>246.48722668072034</v>
      </c>
      <c r="BU247" s="13">
        <f t="shared" si="180"/>
        <v>829.96785815000442</v>
      </c>
      <c r="BV247" s="13">
        <f t="shared" si="206"/>
        <v>185.73807217100443</v>
      </c>
      <c r="BW247" s="13">
        <f t="shared" si="181"/>
        <v>43006.315293184307</v>
      </c>
      <c r="BX247">
        <f t="shared" si="199"/>
        <v>361.27405295951178</v>
      </c>
      <c r="BY247" s="13">
        <f t="shared" si="182"/>
        <v>829.96785815000442</v>
      </c>
    </row>
    <row r="248" spans="29:77" x14ac:dyDescent="0.2">
      <c r="AC248">
        <v>246</v>
      </c>
      <c r="AD248" s="37">
        <f t="shared" si="183"/>
        <v>1960476164.8783431</v>
      </c>
      <c r="AE248" s="13">
        <f t="shared" si="159"/>
        <v>24953.182445665698</v>
      </c>
      <c r="AF248">
        <f t="shared" si="200"/>
        <v>1960476266.314044</v>
      </c>
      <c r="AG248" s="13">
        <f t="shared" si="160"/>
        <v>1960477212.1249621</v>
      </c>
      <c r="AH248" s="13">
        <f t="shared" si="201"/>
        <v>1960476165.1409183</v>
      </c>
      <c r="AI248" s="13">
        <f t="shared" si="161"/>
        <v>43006.315293184307</v>
      </c>
      <c r="AJ248">
        <f t="shared" si="184"/>
        <v>1960476339.9633381</v>
      </c>
      <c r="AK248" s="13">
        <f t="shared" si="162"/>
        <v>1960477212.1249621</v>
      </c>
      <c r="AL248" s="37">
        <f t="shared" si="185"/>
        <v>628.20614018249455</v>
      </c>
      <c r="AM248" s="13">
        <f t="shared" si="163"/>
        <v>29943.818934798834</v>
      </c>
      <c r="AN248">
        <f t="shared" si="186"/>
        <v>749.92898138086377</v>
      </c>
      <c r="AO248" s="13">
        <f t="shared" si="164"/>
        <v>2813.5073827337451</v>
      </c>
      <c r="AP248" s="13">
        <f t="shared" si="202"/>
        <v>628.41966277274457</v>
      </c>
      <c r="AQ248" s="13">
        <f t="shared" si="165"/>
        <v>43006.315293184307</v>
      </c>
      <c r="AR248" s="13">
        <f t="shared" si="187"/>
        <v>803.24208266373773</v>
      </c>
      <c r="AS248" s="38">
        <f t="shared" si="166"/>
        <v>2813.5073827337451</v>
      </c>
      <c r="AT248" s="37">
        <f t="shared" si="188"/>
        <v>391099977.39375615</v>
      </c>
      <c r="AU248" s="13">
        <f t="shared" si="167"/>
        <v>9981.2729782662791</v>
      </c>
      <c r="AV248">
        <f t="shared" si="189"/>
        <v>391100017.96803653</v>
      </c>
      <c r="AW248" s="13">
        <f t="shared" si="168"/>
        <v>391100380.74850065</v>
      </c>
      <c r="AX248" s="13">
        <f t="shared" si="203"/>
        <v>391099977.80348873</v>
      </c>
      <c r="AY248" s="13">
        <f t="shared" si="169"/>
        <v>43006.315293184307</v>
      </c>
      <c r="AZ248">
        <f t="shared" si="190"/>
        <v>391100152.62590861</v>
      </c>
      <c r="BA248" s="13">
        <f t="shared" si="170"/>
        <v>391100380.74850065</v>
      </c>
      <c r="BB248" s="37">
        <f t="shared" si="191"/>
        <v>112.48373176995881</v>
      </c>
      <c r="BC248" s="13">
        <f t="shared" si="171"/>
        <v>14971.909467399417</v>
      </c>
      <c r="BD248">
        <f t="shared" si="192"/>
        <v>173.34515236914342</v>
      </c>
      <c r="BE248" s="13">
        <f t="shared" si="172"/>
        <v>503.35057957927143</v>
      </c>
      <c r="BF248" s="13">
        <f t="shared" si="204"/>
        <v>112.84441182105685</v>
      </c>
      <c r="BG248" s="13">
        <f t="shared" si="173"/>
        <v>43006.315293184307</v>
      </c>
      <c r="BH248">
        <f t="shared" si="193"/>
        <v>287.66683171205</v>
      </c>
      <c r="BI248" s="13">
        <f t="shared" si="174"/>
        <v>503.35057957927143</v>
      </c>
      <c r="BJ248" s="37">
        <f t="shared" si="194"/>
        <v>1.4141891326346072</v>
      </c>
      <c r="BK248" s="13">
        <f t="shared" si="175"/>
        <v>14971.909467399417</v>
      </c>
      <c r="BL248">
        <f t="shared" si="195"/>
        <v>62.275609731819223</v>
      </c>
      <c r="BM248" s="13">
        <f t="shared" si="176"/>
        <v>5.6772349545232395</v>
      </c>
      <c r="BN248" s="13">
        <f t="shared" si="205"/>
        <v>1.7748691837326502</v>
      </c>
      <c r="BO248" s="13">
        <f t="shared" si="177"/>
        <v>43006.315293184307</v>
      </c>
      <c r="BP248">
        <f t="shared" si="196"/>
        <v>176.59728907472578</v>
      </c>
      <c r="BQ248" s="13">
        <f t="shared" si="178"/>
        <v>5.6772349545232395</v>
      </c>
      <c r="BR248" s="37">
        <f t="shared" si="197"/>
        <v>185.3773921199064</v>
      </c>
      <c r="BS248" s="13">
        <f t="shared" si="179"/>
        <v>14971.909467399417</v>
      </c>
      <c r="BT248">
        <f t="shared" si="198"/>
        <v>246.23881271909102</v>
      </c>
      <c r="BU248" s="13">
        <f t="shared" si="180"/>
        <v>829.96785815000442</v>
      </c>
      <c r="BV248" s="13">
        <f t="shared" si="206"/>
        <v>185.73807217100443</v>
      </c>
      <c r="BW248" s="13">
        <f t="shared" si="181"/>
        <v>43006.315293184307</v>
      </c>
      <c r="BX248">
        <f t="shared" si="199"/>
        <v>360.56049206199759</v>
      </c>
      <c r="BY248" s="13">
        <f t="shared" si="182"/>
        <v>829.96785815000442</v>
      </c>
    </row>
    <row r="249" spans="29:77" x14ac:dyDescent="0.2">
      <c r="AC249">
        <v>247</v>
      </c>
      <c r="AD249" s="37">
        <f t="shared" si="183"/>
        <v>1960476164.8783431</v>
      </c>
      <c r="AE249" s="13">
        <f t="shared" si="159"/>
        <v>24953.182445665698</v>
      </c>
      <c r="AF249">
        <f t="shared" si="200"/>
        <v>1960476265.9033732</v>
      </c>
      <c r="AG249" s="13">
        <f t="shared" si="160"/>
        <v>1960477212.1249621</v>
      </c>
      <c r="AH249" s="13">
        <f t="shared" si="201"/>
        <v>1960476165.1409183</v>
      </c>
      <c r="AI249" s="13">
        <f t="shared" si="161"/>
        <v>43006.315293184307</v>
      </c>
      <c r="AJ249">
        <f t="shared" si="184"/>
        <v>1960476339.2555552</v>
      </c>
      <c r="AK249" s="13">
        <f t="shared" si="162"/>
        <v>1960477212.1249621</v>
      </c>
      <c r="AL249" s="37">
        <f t="shared" si="185"/>
        <v>628.20614018249455</v>
      </c>
      <c r="AM249" s="13">
        <f t="shared" si="163"/>
        <v>29943.818934798834</v>
      </c>
      <c r="AN249">
        <f t="shared" si="186"/>
        <v>749.43617635576913</v>
      </c>
      <c r="AO249" s="13">
        <f t="shared" si="164"/>
        <v>2813.5073827337451</v>
      </c>
      <c r="AP249" s="13">
        <f t="shared" si="202"/>
        <v>628.41966277274457</v>
      </c>
      <c r="AQ249" s="13">
        <f t="shared" si="165"/>
        <v>43006.315293184307</v>
      </c>
      <c r="AR249" s="13">
        <f t="shared" si="187"/>
        <v>802.53429958725587</v>
      </c>
      <c r="AS249" s="38">
        <f t="shared" si="166"/>
        <v>2813.5073827337451</v>
      </c>
      <c r="AT249" s="37">
        <f t="shared" si="188"/>
        <v>391099977.39375615</v>
      </c>
      <c r="AU249" s="13">
        <f t="shared" si="167"/>
        <v>9981.2729782662791</v>
      </c>
      <c r="AV249">
        <f t="shared" si="189"/>
        <v>391100017.80376822</v>
      </c>
      <c r="AW249" s="13">
        <f t="shared" si="168"/>
        <v>391100380.74850065</v>
      </c>
      <c r="AX249" s="13">
        <f t="shared" si="203"/>
        <v>391099977.80348873</v>
      </c>
      <c r="AY249" s="13">
        <f t="shared" si="169"/>
        <v>43006.315293184307</v>
      </c>
      <c r="AZ249">
        <f t="shared" si="190"/>
        <v>391100151.91812557</v>
      </c>
      <c r="BA249" s="13">
        <f t="shared" si="170"/>
        <v>391100380.74850065</v>
      </c>
      <c r="BB249" s="37">
        <f t="shared" si="191"/>
        <v>112.48373176995881</v>
      </c>
      <c r="BC249" s="13">
        <f t="shared" si="171"/>
        <v>14971.909467399417</v>
      </c>
      <c r="BD249">
        <f t="shared" si="192"/>
        <v>173.09874985659613</v>
      </c>
      <c r="BE249" s="13">
        <f t="shared" si="172"/>
        <v>503.35057957927143</v>
      </c>
      <c r="BF249" s="13">
        <f t="shared" si="204"/>
        <v>112.84441182105685</v>
      </c>
      <c r="BG249" s="13">
        <f t="shared" si="173"/>
        <v>43006.315293184307</v>
      </c>
      <c r="BH249">
        <f t="shared" si="193"/>
        <v>286.95904863556819</v>
      </c>
      <c r="BI249" s="13">
        <f t="shared" si="174"/>
        <v>503.35057957927143</v>
      </c>
      <c r="BJ249" s="37">
        <f t="shared" si="194"/>
        <v>1.4141891326346072</v>
      </c>
      <c r="BK249" s="13">
        <f t="shared" si="175"/>
        <v>14971.909467399417</v>
      </c>
      <c r="BL249">
        <f t="shared" si="195"/>
        <v>62.029207219271917</v>
      </c>
      <c r="BM249" s="13">
        <f t="shared" si="176"/>
        <v>5.6772349545232395</v>
      </c>
      <c r="BN249" s="13">
        <f t="shared" si="205"/>
        <v>1.7748691837326502</v>
      </c>
      <c r="BO249" s="13">
        <f t="shared" si="177"/>
        <v>43006.315293184307</v>
      </c>
      <c r="BP249">
        <f t="shared" si="196"/>
        <v>175.889505998244</v>
      </c>
      <c r="BQ249" s="13">
        <f t="shared" si="178"/>
        <v>5.6772349545232395</v>
      </c>
      <c r="BR249" s="37">
        <f t="shared" si="197"/>
        <v>185.3773921199064</v>
      </c>
      <c r="BS249" s="13">
        <f t="shared" si="179"/>
        <v>14971.909467399417</v>
      </c>
      <c r="BT249">
        <f t="shared" si="198"/>
        <v>245.99241020654372</v>
      </c>
      <c r="BU249" s="13">
        <f t="shared" si="180"/>
        <v>829.96785815000442</v>
      </c>
      <c r="BV249" s="13">
        <f t="shared" si="206"/>
        <v>185.73807217100443</v>
      </c>
      <c r="BW249" s="13">
        <f t="shared" si="181"/>
        <v>43006.315293184307</v>
      </c>
      <c r="BX249">
        <f t="shared" si="199"/>
        <v>359.85270898551579</v>
      </c>
      <c r="BY249" s="13">
        <f t="shared" si="182"/>
        <v>829.96785815000442</v>
      </c>
    </row>
    <row r="250" spans="29:77" x14ac:dyDescent="0.2">
      <c r="AC250">
        <v>248</v>
      </c>
      <c r="AD250" s="37">
        <f t="shared" si="183"/>
        <v>1960476164.8783431</v>
      </c>
      <c r="AE250" s="13">
        <f t="shared" si="159"/>
        <v>24953.182445665698</v>
      </c>
      <c r="AF250">
        <f t="shared" si="200"/>
        <v>1960476265.4960144</v>
      </c>
      <c r="AG250" s="13">
        <f t="shared" si="160"/>
        <v>1960477212.1249621</v>
      </c>
      <c r="AH250" s="13">
        <f t="shared" si="201"/>
        <v>1960476165.1409183</v>
      </c>
      <c r="AI250" s="13">
        <f t="shared" si="161"/>
        <v>43006.315293184307</v>
      </c>
      <c r="AJ250">
        <f t="shared" si="184"/>
        <v>1960476338.5534799</v>
      </c>
      <c r="AK250" s="13">
        <f t="shared" si="162"/>
        <v>1960477212.1249621</v>
      </c>
      <c r="AL250" s="37">
        <f t="shared" si="185"/>
        <v>628.20614018249455</v>
      </c>
      <c r="AM250" s="13">
        <f t="shared" si="163"/>
        <v>29943.818934798834</v>
      </c>
      <c r="AN250">
        <f t="shared" si="186"/>
        <v>748.94734556474793</v>
      </c>
      <c r="AO250" s="13">
        <f t="shared" si="164"/>
        <v>2813.5073827337451</v>
      </c>
      <c r="AP250" s="13">
        <f t="shared" si="202"/>
        <v>628.41966277274457</v>
      </c>
      <c r="AQ250" s="13">
        <f t="shared" si="165"/>
        <v>43006.315293184307</v>
      </c>
      <c r="AR250" s="13">
        <f t="shared" si="187"/>
        <v>801.83222443881027</v>
      </c>
      <c r="AS250" s="38">
        <f t="shared" si="166"/>
        <v>2813.5073827337451</v>
      </c>
      <c r="AT250" s="37">
        <f t="shared" si="188"/>
        <v>391099977.39375615</v>
      </c>
      <c r="AU250" s="13">
        <f t="shared" si="167"/>
        <v>9981.2729782662791</v>
      </c>
      <c r="AV250">
        <f t="shared" si="189"/>
        <v>391100017.64082462</v>
      </c>
      <c r="AW250" s="13">
        <f t="shared" si="168"/>
        <v>391100380.74850065</v>
      </c>
      <c r="AX250" s="13">
        <f t="shared" si="203"/>
        <v>391099977.80348873</v>
      </c>
      <c r="AY250" s="13">
        <f t="shared" si="169"/>
        <v>43006.315293184307</v>
      </c>
      <c r="AZ250">
        <f t="shared" si="190"/>
        <v>391100151.21605039</v>
      </c>
      <c r="BA250" s="13">
        <f t="shared" si="170"/>
        <v>391100380.74850065</v>
      </c>
      <c r="BB250" s="37">
        <f t="shared" si="191"/>
        <v>112.48373176995881</v>
      </c>
      <c r="BC250" s="13">
        <f t="shared" si="171"/>
        <v>14971.909467399417</v>
      </c>
      <c r="BD250">
        <f t="shared" si="192"/>
        <v>172.8543344610855</v>
      </c>
      <c r="BE250" s="13">
        <f t="shared" si="172"/>
        <v>503.35057957927143</v>
      </c>
      <c r="BF250" s="13">
        <f t="shared" si="204"/>
        <v>112.84441182105685</v>
      </c>
      <c r="BG250" s="13">
        <f t="shared" si="173"/>
        <v>43006.315293184307</v>
      </c>
      <c r="BH250">
        <f t="shared" si="193"/>
        <v>286.25697348712259</v>
      </c>
      <c r="BI250" s="13">
        <f t="shared" si="174"/>
        <v>503.35057957927143</v>
      </c>
      <c r="BJ250" s="37">
        <f t="shared" si="194"/>
        <v>1.4141891326346072</v>
      </c>
      <c r="BK250" s="13">
        <f t="shared" si="175"/>
        <v>14971.909467399417</v>
      </c>
      <c r="BL250">
        <f t="shared" si="195"/>
        <v>61.784791823761282</v>
      </c>
      <c r="BM250" s="13">
        <f t="shared" si="176"/>
        <v>5.6772349545232395</v>
      </c>
      <c r="BN250" s="13">
        <f t="shared" si="205"/>
        <v>1.7748691837326502</v>
      </c>
      <c r="BO250" s="13">
        <f t="shared" si="177"/>
        <v>43006.315293184307</v>
      </c>
      <c r="BP250">
        <f t="shared" si="196"/>
        <v>175.1874308497984</v>
      </c>
      <c r="BQ250" s="13">
        <f t="shared" si="178"/>
        <v>5.6772349545232395</v>
      </c>
      <c r="BR250" s="37">
        <f t="shared" si="197"/>
        <v>185.3773921199064</v>
      </c>
      <c r="BS250" s="13">
        <f t="shared" si="179"/>
        <v>14971.909467399417</v>
      </c>
      <c r="BT250">
        <f t="shared" si="198"/>
        <v>245.7479948110331</v>
      </c>
      <c r="BU250" s="13">
        <f t="shared" si="180"/>
        <v>829.96785815000442</v>
      </c>
      <c r="BV250" s="13">
        <f t="shared" si="206"/>
        <v>185.73807217100443</v>
      </c>
      <c r="BW250" s="13">
        <f t="shared" si="181"/>
        <v>43006.315293184307</v>
      </c>
      <c r="BX250">
        <f t="shared" si="199"/>
        <v>359.15063383707019</v>
      </c>
      <c r="BY250" s="13">
        <f t="shared" si="182"/>
        <v>829.96785815000442</v>
      </c>
    </row>
    <row r="251" spans="29:77" x14ac:dyDescent="0.2">
      <c r="AC251">
        <v>249</v>
      </c>
      <c r="AD251" s="37">
        <f t="shared" si="183"/>
        <v>1960476164.8783431</v>
      </c>
      <c r="AE251" s="13">
        <f t="shared" si="159"/>
        <v>24953.182445665698</v>
      </c>
      <c r="AF251">
        <f t="shared" si="200"/>
        <v>1960476265.0919273</v>
      </c>
      <c r="AG251" s="13">
        <f t="shared" si="160"/>
        <v>1960477212.1249621</v>
      </c>
      <c r="AH251" s="13">
        <f t="shared" si="201"/>
        <v>1960476165.1409183</v>
      </c>
      <c r="AI251" s="13">
        <f t="shared" si="161"/>
        <v>43006.315293184307</v>
      </c>
      <c r="AJ251">
        <f t="shared" si="184"/>
        <v>1960476337.857044</v>
      </c>
      <c r="AK251" s="13">
        <f t="shared" si="162"/>
        <v>1960477212.1249621</v>
      </c>
      <c r="AL251" s="37">
        <f t="shared" si="185"/>
        <v>628.20614018249455</v>
      </c>
      <c r="AM251" s="13">
        <f t="shared" si="163"/>
        <v>29943.818934798834</v>
      </c>
      <c r="AN251">
        <f t="shared" si="186"/>
        <v>748.46244112546174</v>
      </c>
      <c r="AO251" s="13">
        <f t="shared" si="164"/>
        <v>2813.5073827337451</v>
      </c>
      <c r="AP251" s="13">
        <f t="shared" si="202"/>
        <v>628.41966277274457</v>
      </c>
      <c r="AQ251" s="13">
        <f t="shared" si="165"/>
        <v>43006.315293184307</v>
      </c>
      <c r="AR251" s="13">
        <f t="shared" si="187"/>
        <v>801.13578844818358</v>
      </c>
      <c r="AS251" s="38">
        <f t="shared" si="166"/>
        <v>2813.5073827337451</v>
      </c>
      <c r="AT251" s="37">
        <f t="shared" si="188"/>
        <v>391099977.39375615</v>
      </c>
      <c r="AU251" s="13">
        <f t="shared" si="167"/>
        <v>9981.2729782662791</v>
      </c>
      <c r="AV251">
        <f t="shared" si="189"/>
        <v>391100017.47918981</v>
      </c>
      <c r="AW251" s="13">
        <f t="shared" si="168"/>
        <v>391100380.74850065</v>
      </c>
      <c r="AX251" s="13">
        <f t="shared" si="203"/>
        <v>391099977.80348873</v>
      </c>
      <c r="AY251" s="13">
        <f t="shared" si="169"/>
        <v>43006.315293184307</v>
      </c>
      <c r="AZ251">
        <f t="shared" si="190"/>
        <v>391100150.5196144</v>
      </c>
      <c r="BA251" s="13">
        <f t="shared" si="170"/>
        <v>391100380.74850065</v>
      </c>
      <c r="BB251" s="37">
        <f t="shared" si="191"/>
        <v>112.48373176995881</v>
      </c>
      <c r="BC251" s="13">
        <f t="shared" si="171"/>
        <v>14971.909467399417</v>
      </c>
      <c r="BD251">
        <f t="shared" si="192"/>
        <v>172.6118822414424</v>
      </c>
      <c r="BE251" s="13">
        <f t="shared" si="172"/>
        <v>503.35057957927143</v>
      </c>
      <c r="BF251" s="13">
        <f t="shared" si="204"/>
        <v>112.84441182105685</v>
      </c>
      <c r="BG251" s="13">
        <f t="shared" si="173"/>
        <v>43006.315293184307</v>
      </c>
      <c r="BH251">
        <f t="shared" si="193"/>
        <v>285.56053749649584</v>
      </c>
      <c r="BI251" s="13">
        <f t="shared" si="174"/>
        <v>503.35057957927143</v>
      </c>
      <c r="BJ251" s="37">
        <f t="shared" si="194"/>
        <v>1.4141891326346072</v>
      </c>
      <c r="BK251" s="13">
        <f t="shared" si="175"/>
        <v>14971.909467399417</v>
      </c>
      <c r="BL251">
        <f t="shared" si="195"/>
        <v>61.542339604118204</v>
      </c>
      <c r="BM251" s="13">
        <f t="shared" si="176"/>
        <v>5.6772349545232395</v>
      </c>
      <c r="BN251" s="13">
        <f t="shared" si="205"/>
        <v>1.7748691837326502</v>
      </c>
      <c r="BO251" s="13">
        <f t="shared" si="177"/>
        <v>43006.315293184307</v>
      </c>
      <c r="BP251">
        <f t="shared" si="196"/>
        <v>174.49099485917162</v>
      </c>
      <c r="BQ251" s="13">
        <f t="shared" si="178"/>
        <v>5.6772349545232395</v>
      </c>
      <c r="BR251" s="37">
        <f t="shared" si="197"/>
        <v>185.3773921199064</v>
      </c>
      <c r="BS251" s="13">
        <f t="shared" si="179"/>
        <v>14971.909467399417</v>
      </c>
      <c r="BT251">
        <f t="shared" si="198"/>
        <v>245.50554259139</v>
      </c>
      <c r="BU251" s="13">
        <f t="shared" si="180"/>
        <v>829.96785815000442</v>
      </c>
      <c r="BV251" s="13">
        <f t="shared" si="206"/>
        <v>185.73807217100443</v>
      </c>
      <c r="BW251" s="13">
        <f t="shared" si="181"/>
        <v>43006.315293184307</v>
      </c>
      <c r="BX251">
        <f t="shared" si="199"/>
        <v>358.45419784644344</v>
      </c>
      <c r="BY251" s="13">
        <f t="shared" si="182"/>
        <v>829.96785815000442</v>
      </c>
    </row>
    <row r="252" spans="29:77" x14ac:dyDescent="0.2">
      <c r="AC252">
        <v>250</v>
      </c>
      <c r="AD252" s="37">
        <f t="shared" si="183"/>
        <v>1960476164.8783431</v>
      </c>
      <c r="AE252" s="13">
        <f t="shared" si="159"/>
        <v>24953.182445665698</v>
      </c>
      <c r="AF252">
        <f t="shared" si="200"/>
        <v>1960476264.6910729</v>
      </c>
      <c r="AG252" s="13">
        <f t="shared" si="160"/>
        <v>1960477212.1249621</v>
      </c>
      <c r="AH252" s="13">
        <f t="shared" si="201"/>
        <v>1960476165.1409183</v>
      </c>
      <c r="AI252" s="13">
        <f t="shared" si="161"/>
        <v>43006.315293184307</v>
      </c>
      <c r="AJ252">
        <f t="shared" si="184"/>
        <v>1960476337.1661794</v>
      </c>
      <c r="AK252" s="13">
        <f t="shared" si="162"/>
        <v>1960477212.1249621</v>
      </c>
      <c r="AL252" s="37">
        <f t="shared" si="185"/>
        <v>628.20614018249455</v>
      </c>
      <c r="AM252" s="13">
        <f t="shared" si="163"/>
        <v>29943.818934798834</v>
      </c>
      <c r="AN252">
        <f t="shared" si="186"/>
        <v>747.98141592168986</v>
      </c>
      <c r="AO252" s="13">
        <f t="shared" si="164"/>
        <v>2813.5073827337451</v>
      </c>
      <c r="AP252" s="13">
        <f t="shared" si="202"/>
        <v>628.41966277274457</v>
      </c>
      <c r="AQ252" s="13">
        <f t="shared" si="165"/>
        <v>43006.315293184307</v>
      </c>
      <c r="AR252" s="13">
        <f t="shared" si="187"/>
        <v>800.44492394548183</v>
      </c>
      <c r="AS252" s="38">
        <f t="shared" si="166"/>
        <v>2813.5073827337451</v>
      </c>
      <c r="AT252" s="37">
        <f t="shared" si="188"/>
        <v>391099977.39375615</v>
      </c>
      <c r="AU252" s="13">
        <f t="shared" si="167"/>
        <v>9981.2729782662791</v>
      </c>
      <c r="AV252">
        <f t="shared" si="189"/>
        <v>391100017.31884807</v>
      </c>
      <c r="AW252" s="13">
        <f t="shared" si="168"/>
        <v>391100380.74850065</v>
      </c>
      <c r="AX252" s="13">
        <f t="shared" si="203"/>
        <v>391099977.80348873</v>
      </c>
      <c r="AY252" s="13">
        <f t="shared" si="169"/>
        <v>43006.315293184307</v>
      </c>
      <c r="AZ252">
        <f t="shared" si="190"/>
        <v>391100149.8287499</v>
      </c>
      <c r="BA252" s="13">
        <f t="shared" si="170"/>
        <v>391100380.74850065</v>
      </c>
      <c r="BB252" s="37">
        <f t="shared" si="191"/>
        <v>112.48373176995881</v>
      </c>
      <c r="BC252" s="13">
        <f t="shared" si="171"/>
        <v>14971.909467399417</v>
      </c>
      <c r="BD252">
        <f t="shared" si="192"/>
        <v>172.37136963955646</v>
      </c>
      <c r="BE252" s="13">
        <f t="shared" si="172"/>
        <v>503.35057957927143</v>
      </c>
      <c r="BF252" s="13">
        <f t="shared" si="204"/>
        <v>112.84441182105685</v>
      </c>
      <c r="BG252" s="13">
        <f t="shared" si="173"/>
        <v>43006.315293184307</v>
      </c>
      <c r="BH252">
        <f t="shared" si="193"/>
        <v>284.8696729937941</v>
      </c>
      <c r="BI252" s="13">
        <f t="shared" si="174"/>
        <v>503.35057957927143</v>
      </c>
      <c r="BJ252" s="37">
        <f t="shared" si="194"/>
        <v>1.4141891326346072</v>
      </c>
      <c r="BK252" s="13">
        <f t="shared" si="175"/>
        <v>14971.909467399417</v>
      </c>
      <c r="BL252">
        <f t="shared" si="195"/>
        <v>61.301827002232272</v>
      </c>
      <c r="BM252" s="13">
        <f t="shared" si="176"/>
        <v>5.6772349545232395</v>
      </c>
      <c r="BN252" s="13">
        <f t="shared" si="205"/>
        <v>1.7748691837326502</v>
      </c>
      <c r="BO252" s="13">
        <f t="shared" si="177"/>
        <v>43006.315293184307</v>
      </c>
      <c r="BP252">
        <f t="shared" si="196"/>
        <v>173.80013035646988</v>
      </c>
      <c r="BQ252" s="13">
        <f t="shared" si="178"/>
        <v>5.6772349545232395</v>
      </c>
      <c r="BR252" s="37">
        <f t="shared" si="197"/>
        <v>185.3773921199064</v>
      </c>
      <c r="BS252" s="13">
        <f t="shared" si="179"/>
        <v>14971.909467399417</v>
      </c>
      <c r="BT252">
        <f t="shared" si="198"/>
        <v>245.26502998950406</v>
      </c>
      <c r="BU252" s="13">
        <f t="shared" si="180"/>
        <v>829.96785815000442</v>
      </c>
      <c r="BV252" s="13">
        <f t="shared" si="206"/>
        <v>185.73807217100443</v>
      </c>
      <c r="BW252" s="13">
        <f t="shared" si="181"/>
        <v>43006.315293184307</v>
      </c>
      <c r="BX252">
        <f t="shared" si="199"/>
        <v>357.76333334374169</v>
      </c>
      <c r="BY252" s="13">
        <f t="shared" si="182"/>
        <v>829.96785815000442</v>
      </c>
    </row>
    <row r="253" spans="29:77" x14ac:dyDescent="0.2">
      <c r="AC253">
        <v>251</v>
      </c>
      <c r="AD253" s="37">
        <f t="shared" si="183"/>
        <v>1960476164.8783431</v>
      </c>
      <c r="AE253" s="13">
        <f t="shared" si="159"/>
        <v>24953.182445665698</v>
      </c>
      <c r="AF253">
        <f t="shared" si="200"/>
        <v>1960476264.2934127</v>
      </c>
      <c r="AG253" s="13">
        <f t="shared" si="160"/>
        <v>1960477212.1249621</v>
      </c>
      <c r="AH253" s="13">
        <f t="shared" si="201"/>
        <v>1960476165.1409183</v>
      </c>
      <c r="AI253" s="13">
        <f t="shared" si="161"/>
        <v>43006.315293184307</v>
      </c>
      <c r="AJ253">
        <f t="shared" si="184"/>
        <v>1960476336.4808197</v>
      </c>
      <c r="AK253" s="13">
        <f t="shared" si="162"/>
        <v>1960477212.1249621</v>
      </c>
      <c r="AL253" s="37">
        <f t="shared" si="185"/>
        <v>628.20614018249455</v>
      </c>
      <c r="AM253" s="13">
        <f t="shared" si="163"/>
        <v>29943.818934798834</v>
      </c>
      <c r="AN253">
        <f t="shared" si="186"/>
        <v>747.50422358806759</v>
      </c>
      <c r="AO253" s="13">
        <f t="shared" si="164"/>
        <v>2813.5073827337451</v>
      </c>
      <c r="AP253" s="13">
        <f t="shared" si="202"/>
        <v>628.41966277274457</v>
      </c>
      <c r="AQ253" s="13">
        <f t="shared" si="165"/>
        <v>43006.315293184307</v>
      </c>
      <c r="AR253" s="13">
        <f t="shared" si="187"/>
        <v>799.7595643392159</v>
      </c>
      <c r="AS253" s="38">
        <f t="shared" si="166"/>
        <v>2813.5073827337451</v>
      </c>
      <c r="AT253" s="37">
        <f t="shared" si="188"/>
        <v>391099977.39375615</v>
      </c>
      <c r="AU253" s="13">
        <f t="shared" si="167"/>
        <v>9981.2729782662791</v>
      </c>
      <c r="AV253">
        <f t="shared" si="189"/>
        <v>391100017.15978396</v>
      </c>
      <c r="AW253" s="13">
        <f t="shared" si="168"/>
        <v>391100380.74850065</v>
      </c>
      <c r="AX253" s="13">
        <f t="shared" si="203"/>
        <v>391099977.80348873</v>
      </c>
      <c r="AY253" s="13">
        <f t="shared" si="169"/>
        <v>43006.315293184307</v>
      </c>
      <c r="AZ253">
        <f t="shared" si="190"/>
        <v>391100149.1433903</v>
      </c>
      <c r="BA253" s="13">
        <f t="shared" si="170"/>
        <v>391100380.74850065</v>
      </c>
      <c r="BB253" s="37">
        <f t="shared" si="191"/>
        <v>112.48373176995881</v>
      </c>
      <c r="BC253" s="13">
        <f t="shared" si="171"/>
        <v>14971.909467399417</v>
      </c>
      <c r="BD253">
        <f t="shared" si="192"/>
        <v>172.13277347274533</v>
      </c>
      <c r="BE253" s="13">
        <f t="shared" si="172"/>
        <v>503.35057957927143</v>
      </c>
      <c r="BF253" s="13">
        <f t="shared" si="204"/>
        <v>112.84441182105685</v>
      </c>
      <c r="BG253" s="13">
        <f t="shared" si="173"/>
        <v>43006.315293184307</v>
      </c>
      <c r="BH253">
        <f t="shared" si="193"/>
        <v>284.18431338752822</v>
      </c>
      <c r="BI253" s="13">
        <f t="shared" si="174"/>
        <v>503.35057957927143</v>
      </c>
      <c r="BJ253" s="37">
        <f t="shared" si="194"/>
        <v>1.4141891326346072</v>
      </c>
      <c r="BK253" s="13">
        <f t="shared" si="175"/>
        <v>14971.909467399417</v>
      </c>
      <c r="BL253">
        <f t="shared" si="195"/>
        <v>61.063230835421123</v>
      </c>
      <c r="BM253" s="13">
        <f t="shared" si="176"/>
        <v>5.6772349545232395</v>
      </c>
      <c r="BN253" s="13">
        <f t="shared" si="205"/>
        <v>1.7748691837326502</v>
      </c>
      <c r="BO253" s="13">
        <f t="shared" si="177"/>
        <v>43006.315293184307</v>
      </c>
      <c r="BP253">
        <f t="shared" si="196"/>
        <v>173.114770750204</v>
      </c>
      <c r="BQ253" s="13">
        <f t="shared" si="178"/>
        <v>5.6772349545232395</v>
      </c>
      <c r="BR253" s="37">
        <f t="shared" si="197"/>
        <v>185.3773921199064</v>
      </c>
      <c r="BS253" s="13">
        <f t="shared" si="179"/>
        <v>14971.909467399417</v>
      </c>
      <c r="BT253">
        <f t="shared" si="198"/>
        <v>245.02643382269292</v>
      </c>
      <c r="BU253" s="13">
        <f t="shared" si="180"/>
        <v>829.96785815000442</v>
      </c>
      <c r="BV253" s="13">
        <f t="shared" si="206"/>
        <v>185.73807217100443</v>
      </c>
      <c r="BW253" s="13">
        <f t="shared" si="181"/>
        <v>43006.315293184307</v>
      </c>
      <c r="BX253">
        <f t="shared" si="199"/>
        <v>357.07797373747576</v>
      </c>
      <c r="BY253" s="13">
        <f t="shared" si="182"/>
        <v>829.96785815000442</v>
      </c>
    </row>
    <row r="254" spans="29:77" x14ac:dyDescent="0.2">
      <c r="AC254">
        <v>252</v>
      </c>
      <c r="AD254" s="37">
        <f t="shared" si="183"/>
        <v>1960476164.8783431</v>
      </c>
      <c r="AE254" s="13">
        <f t="shared" si="159"/>
        <v>24953.182445665698</v>
      </c>
      <c r="AF254">
        <f t="shared" si="200"/>
        <v>1960476263.8989084</v>
      </c>
      <c r="AG254" s="13">
        <f t="shared" si="160"/>
        <v>1960477212.1249621</v>
      </c>
      <c r="AH254" s="13">
        <f t="shared" si="201"/>
        <v>1960476165.1409183</v>
      </c>
      <c r="AI254" s="13">
        <f t="shared" si="161"/>
        <v>43006.315293184307</v>
      </c>
      <c r="AJ254">
        <f t="shared" si="184"/>
        <v>1960476335.8008995</v>
      </c>
      <c r="AK254" s="13">
        <f t="shared" si="162"/>
        <v>1960477212.1249621</v>
      </c>
      <c r="AL254" s="37">
        <f t="shared" si="185"/>
        <v>628.20614018249455</v>
      </c>
      <c r="AM254" s="13">
        <f t="shared" si="163"/>
        <v>29943.818934798834</v>
      </c>
      <c r="AN254">
        <f t="shared" si="186"/>
        <v>747.03081849518833</v>
      </c>
      <c r="AO254" s="13">
        <f t="shared" si="164"/>
        <v>2813.5073827337451</v>
      </c>
      <c r="AP254" s="13">
        <f t="shared" si="202"/>
        <v>628.41966277274457</v>
      </c>
      <c r="AQ254" s="13">
        <f t="shared" si="165"/>
        <v>43006.315293184307</v>
      </c>
      <c r="AR254" s="13">
        <f t="shared" si="187"/>
        <v>799.07964409490455</v>
      </c>
      <c r="AS254" s="38">
        <f t="shared" si="166"/>
        <v>2813.5073827337451</v>
      </c>
      <c r="AT254" s="37">
        <f t="shared" si="188"/>
        <v>391099977.39375615</v>
      </c>
      <c r="AU254" s="13">
        <f t="shared" si="167"/>
        <v>9981.2729782662791</v>
      </c>
      <c r="AV254">
        <f t="shared" si="189"/>
        <v>391100017.00198227</v>
      </c>
      <c r="AW254" s="13">
        <f t="shared" si="168"/>
        <v>391100380.74850065</v>
      </c>
      <c r="AX254" s="13">
        <f t="shared" si="203"/>
        <v>391099977.80348873</v>
      </c>
      <c r="AY254" s="13">
        <f t="shared" si="169"/>
        <v>43006.315293184307</v>
      </c>
      <c r="AZ254">
        <f t="shared" si="190"/>
        <v>391100148.46347004</v>
      </c>
      <c r="BA254" s="13">
        <f t="shared" si="170"/>
        <v>391100380.74850065</v>
      </c>
      <c r="BB254" s="37">
        <f t="shared" si="191"/>
        <v>112.48373176995881</v>
      </c>
      <c r="BC254" s="13">
        <f t="shared" si="171"/>
        <v>14971.909467399417</v>
      </c>
      <c r="BD254">
        <f t="shared" si="192"/>
        <v>171.8960709263057</v>
      </c>
      <c r="BE254" s="13">
        <f t="shared" si="172"/>
        <v>503.35057957927143</v>
      </c>
      <c r="BF254" s="13">
        <f t="shared" si="204"/>
        <v>112.84441182105685</v>
      </c>
      <c r="BG254" s="13">
        <f t="shared" si="173"/>
        <v>43006.315293184307</v>
      </c>
      <c r="BH254">
        <f t="shared" si="193"/>
        <v>283.50439314321682</v>
      </c>
      <c r="BI254" s="13">
        <f t="shared" si="174"/>
        <v>503.35057957927143</v>
      </c>
      <c r="BJ254" s="37">
        <f t="shared" si="194"/>
        <v>1.4141891326346072</v>
      </c>
      <c r="BK254" s="13">
        <f t="shared" si="175"/>
        <v>14971.909467399417</v>
      </c>
      <c r="BL254">
        <f t="shared" si="195"/>
        <v>60.8265282889815</v>
      </c>
      <c r="BM254" s="13">
        <f t="shared" si="176"/>
        <v>5.6772349545232395</v>
      </c>
      <c r="BN254" s="13">
        <f t="shared" si="205"/>
        <v>1.7748691837326502</v>
      </c>
      <c r="BO254" s="13">
        <f t="shared" si="177"/>
        <v>43006.315293184307</v>
      </c>
      <c r="BP254">
        <f t="shared" si="196"/>
        <v>172.4348505058926</v>
      </c>
      <c r="BQ254" s="13">
        <f t="shared" si="178"/>
        <v>5.6772349545232395</v>
      </c>
      <c r="BR254" s="37">
        <f t="shared" si="197"/>
        <v>185.3773921199064</v>
      </c>
      <c r="BS254" s="13">
        <f t="shared" si="179"/>
        <v>14971.909467399417</v>
      </c>
      <c r="BT254">
        <f t="shared" si="198"/>
        <v>244.78973127625329</v>
      </c>
      <c r="BU254" s="13">
        <f t="shared" si="180"/>
        <v>829.96785815000442</v>
      </c>
      <c r="BV254" s="13">
        <f t="shared" si="206"/>
        <v>185.73807217100443</v>
      </c>
      <c r="BW254" s="13">
        <f t="shared" si="181"/>
        <v>43006.315293184307</v>
      </c>
      <c r="BX254">
        <f t="shared" si="199"/>
        <v>356.39805349316441</v>
      </c>
      <c r="BY254" s="13">
        <f t="shared" si="182"/>
        <v>829.96785815000442</v>
      </c>
    </row>
    <row r="255" spans="29:77" x14ac:dyDescent="0.2">
      <c r="AC255">
        <v>253</v>
      </c>
      <c r="AD255" s="37">
        <f t="shared" si="183"/>
        <v>1960476164.8783431</v>
      </c>
      <c r="AE255" s="13">
        <f t="shared" si="159"/>
        <v>24953.182445665698</v>
      </c>
      <c r="AF255">
        <f t="shared" si="200"/>
        <v>1960476263.5075228</v>
      </c>
      <c r="AG255" s="13">
        <f t="shared" si="160"/>
        <v>1960477212.1249621</v>
      </c>
      <c r="AH255" s="13">
        <f t="shared" si="201"/>
        <v>1960476165.1409183</v>
      </c>
      <c r="AI255" s="13">
        <f t="shared" si="161"/>
        <v>43006.315293184307</v>
      </c>
      <c r="AJ255">
        <f t="shared" si="184"/>
        <v>1960476335.1263542</v>
      </c>
      <c r="AK255" s="13">
        <f t="shared" si="162"/>
        <v>1960477212.1249621</v>
      </c>
      <c r="AL255" s="37">
        <f t="shared" si="185"/>
        <v>628.20614018249455</v>
      </c>
      <c r="AM255" s="13">
        <f t="shared" si="163"/>
        <v>29943.818934798834</v>
      </c>
      <c r="AN255">
        <f t="shared" si="186"/>
        <v>746.56115573505917</v>
      </c>
      <c r="AO255" s="13">
        <f t="shared" si="164"/>
        <v>2813.5073827337451</v>
      </c>
      <c r="AP255" s="13">
        <f t="shared" si="202"/>
        <v>628.41966277274457</v>
      </c>
      <c r="AQ255" s="13">
        <f t="shared" si="165"/>
        <v>43006.315293184307</v>
      </c>
      <c r="AR255" s="13">
        <f t="shared" si="187"/>
        <v>798.40509871418453</v>
      </c>
      <c r="AS255" s="38">
        <f t="shared" si="166"/>
        <v>2813.5073827337451</v>
      </c>
      <c r="AT255" s="37">
        <f t="shared" si="188"/>
        <v>391099977.39375615</v>
      </c>
      <c r="AU255" s="13">
        <f t="shared" si="167"/>
        <v>9981.2729782662791</v>
      </c>
      <c r="AV255">
        <f t="shared" si="189"/>
        <v>391100016.84542799</v>
      </c>
      <c r="AW255" s="13">
        <f t="shared" si="168"/>
        <v>391100380.74850065</v>
      </c>
      <c r="AX255" s="13">
        <f t="shared" si="203"/>
        <v>391099977.80348873</v>
      </c>
      <c r="AY255" s="13">
        <f t="shared" si="169"/>
        <v>43006.315293184307</v>
      </c>
      <c r="AZ255">
        <f t="shared" si="190"/>
        <v>391100147.78892469</v>
      </c>
      <c r="BA255" s="13">
        <f t="shared" si="170"/>
        <v>391100380.74850065</v>
      </c>
      <c r="BB255" s="37">
        <f t="shared" si="191"/>
        <v>112.48373176995881</v>
      </c>
      <c r="BC255" s="13">
        <f t="shared" si="171"/>
        <v>14971.909467399417</v>
      </c>
      <c r="BD255">
        <f t="shared" si="192"/>
        <v>171.66123954624109</v>
      </c>
      <c r="BE255" s="13">
        <f t="shared" si="172"/>
        <v>503.35057957927143</v>
      </c>
      <c r="BF255" s="13">
        <f t="shared" si="204"/>
        <v>112.84441182105685</v>
      </c>
      <c r="BG255" s="13">
        <f t="shared" si="173"/>
        <v>43006.315293184307</v>
      </c>
      <c r="BH255">
        <f t="shared" si="193"/>
        <v>282.8298477624968</v>
      </c>
      <c r="BI255" s="13">
        <f t="shared" si="174"/>
        <v>503.35057957927143</v>
      </c>
      <c r="BJ255" s="37">
        <f t="shared" si="194"/>
        <v>1.4141891326346072</v>
      </c>
      <c r="BK255" s="13">
        <f t="shared" si="175"/>
        <v>14971.909467399417</v>
      </c>
      <c r="BL255">
        <f t="shared" si="195"/>
        <v>60.591696908916887</v>
      </c>
      <c r="BM255" s="13">
        <f t="shared" si="176"/>
        <v>5.6772349545232395</v>
      </c>
      <c r="BN255" s="13">
        <f t="shared" si="205"/>
        <v>1.7748691837326502</v>
      </c>
      <c r="BO255" s="13">
        <f t="shared" si="177"/>
        <v>43006.315293184307</v>
      </c>
      <c r="BP255">
        <f t="shared" si="196"/>
        <v>171.76030512517261</v>
      </c>
      <c r="BQ255" s="13">
        <f t="shared" si="178"/>
        <v>5.6772349545232395</v>
      </c>
      <c r="BR255" s="37">
        <f t="shared" si="197"/>
        <v>185.3773921199064</v>
      </c>
      <c r="BS255" s="13">
        <f t="shared" si="179"/>
        <v>14971.909467399417</v>
      </c>
      <c r="BT255">
        <f t="shared" si="198"/>
        <v>244.55489989618869</v>
      </c>
      <c r="BU255" s="13">
        <f t="shared" si="180"/>
        <v>829.96785815000442</v>
      </c>
      <c r="BV255" s="13">
        <f t="shared" si="206"/>
        <v>185.73807217100443</v>
      </c>
      <c r="BW255" s="13">
        <f t="shared" si="181"/>
        <v>43006.315293184307</v>
      </c>
      <c r="BX255">
        <f t="shared" si="199"/>
        <v>355.72350811244439</v>
      </c>
      <c r="BY255" s="13">
        <f t="shared" si="182"/>
        <v>829.96785815000442</v>
      </c>
    </row>
    <row r="256" spans="29:77" x14ac:dyDescent="0.2">
      <c r="AC256">
        <v>254</v>
      </c>
      <c r="AD256" s="37">
        <f t="shared" si="183"/>
        <v>1960476164.8783431</v>
      </c>
      <c r="AE256" s="13">
        <f t="shared" si="159"/>
        <v>24953.182445665698</v>
      </c>
      <c r="AF256">
        <f t="shared" si="200"/>
        <v>1960476263.1192188</v>
      </c>
      <c r="AG256" s="13">
        <f t="shared" si="160"/>
        <v>1960477212.1249621</v>
      </c>
      <c r="AH256" s="13">
        <f t="shared" si="201"/>
        <v>1960476165.1409183</v>
      </c>
      <c r="AI256" s="13">
        <f t="shared" si="161"/>
        <v>43006.315293184307</v>
      </c>
      <c r="AJ256">
        <f t="shared" si="184"/>
        <v>1960476334.4571202</v>
      </c>
      <c r="AK256" s="13">
        <f t="shared" si="162"/>
        <v>1960477212.1249621</v>
      </c>
      <c r="AL256" s="37">
        <f t="shared" si="185"/>
        <v>628.20614018249455</v>
      </c>
      <c r="AM256" s="13">
        <f t="shared" si="163"/>
        <v>29943.818934798834</v>
      </c>
      <c r="AN256">
        <f t="shared" si="186"/>
        <v>746.09519110689939</v>
      </c>
      <c r="AO256" s="13">
        <f t="shared" si="164"/>
        <v>2813.5073827337451</v>
      </c>
      <c r="AP256" s="13">
        <f t="shared" si="202"/>
        <v>628.41966277274457</v>
      </c>
      <c r="AQ256" s="13">
        <f t="shared" si="165"/>
        <v>43006.315293184307</v>
      </c>
      <c r="AR256" s="13">
        <f t="shared" si="187"/>
        <v>797.73586471441513</v>
      </c>
      <c r="AS256" s="38">
        <f t="shared" si="166"/>
        <v>2813.5073827337451</v>
      </c>
      <c r="AT256" s="37">
        <f t="shared" si="188"/>
        <v>391099977.39375615</v>
      </c>
      <c r="AU256" s="13">
        <f t="shared" si="167"/>
        <v>9981.2729782662791</v>
      </c>
      <c r="AV256">
        <f t="shared" si="189"/>
        <v>391100016.69010645</v>
      </c>
      <c r="AW256" s="13">
        <f t="shared" si="168"/>
        <v>391100380.74850065</v>
      </c>
      <c r="AX256" s="13">
        <f t="shared" si="203"/>
        <v>391099977.80348873</v>
      </c>
      <c r="AY256" s="13">
        <f t="shared" si="169"/>
        <v>43006.315293184307</v>
      </c>
      <c r="AZ256">
        <f t="shared" si="190"/>
        <v>391100147.11969066</v>
      </c>
      <c r="BA256" s="13">
        <f t="shared" si="170"/>
        <v>391100380.74850065</v>
      </c>
      <c r="BB256" s="37">
        <f t="shared" si="191"/>
        <v>112.48373176995881</v>
      </c>
      <c r="BC256" s="13">
        <f t="shared" si="171"/>
        <v>14971.909467399417</v>
      </c>
      <c r="BD256">
        <f t="shared" si="192"/>
        <v>171.42825723216123</v>
      </c>
      <c r="BE256" s="13">
        <f t="shared" si="172"/>
        <v>503.35057957927143</v>
      </c>
      <c r="BF256" s="13">
        <f t="shared" si="204"/>
        <v>112.84441182105685</v>
      </c>
      <c r="BG256" s="13">
        <f t="shared" si="173"/>
        <v>43006.315293184307</v>
      </c>
      <c r="BH256">
        <f t="shared" si="193"/>
        <v>282.16061376272734</v>
      </c>
      <c r="BI256" s="13">
        <f t="shared" si="174"/>
        <v>503.35057957927143</v>
      </c>
      <c r="BJ256" s="37">
        <f t="shared" si="194"/>
        <v>1.4141891326346072</v>
      </c>
      <c r="BK256" s="13">
        <f t="shared" si="175"/>
        <v>14971.909467399417</v>
      </c>
      <c r="BL256">
        <f t="shared" si="195"/>
        <v>60.358714594837032</v>
      </c>
      <c r="BM256" s="13">
        <f t="shared" si="176"/>
        <v>5.6772349545232395</v>
      </c>
      <c r="BN256" s="13">
        <f t="shared" si="205"/>
        <v>1.7748691837326502</v>
      </c>
      <c r="BO256" s="13">
        <f t="shared" si="177"/>
        <v>43006.315293184307</v>
      </c>
      <c r="BP256">
        <f t="shared" si="196"/>
        <v>171.09107112540315</v>
      </c>
      <c r="BQ256" s="13">
        <f t="shared" si="178"/>
        <v>5.6772349545232395</v>
      </c>
      <c r="BR256" s="37">
        <f t="shared" si="197"/>
        <v>185.3773921199064</v>
      </c>
      <c r="BS256" s="13">
        <f t="shared" si="179"/>
        <v>14971.909467399417</v>
      </c>
      <c r="BT256">
        <f t="shared" si="198"/>
        <v>244.32191758210882</v>
      </c>
      <c r="BU256" s="13">
        <f t="shared" si="180"/>
        <v>829.96785815000442</v>
      </c>
      <c r="BV256" s="13">
        <f t="shared" si="206"/>
        <v>185.73807217100443</v>
      </c>
      <c r="BW256" s="13">
        <f t="shared" si="181"/>
        <v>43006.315293184307</v>
      </c>
      <c r="BX256">
        <f t="shared" si="199"/>
        <v>355.05427411267493</v>
      </c>
      <c r="BY256" s="13">
        <f t="shared" si="182"/>
        <v>829.96785815000442</v>
      </c>
    </row>
    <row r="257" spans="29:77" x14ac:dyDescent="0.2">
      <c r="AC257">
        <v>255</v>
      </c>
      <c r="AD257" s="37">
        <f t="shared" si="183"/>
        <v>1960476164.8783431</v>
      </c>
      <c r="AE257" s="13">
        <f t="shared" si="159"/>
        <v>24953.182445665698</v>
      </c>
      <c r="AF257">
        <f t="shared" si="200"/>
        <v>1960476262.7339606</v>
      </c>
      <c r="AG257" s="13">
        <f t="shared" si="160"/>
        <v>1960477212.1249621</v>
      </c>
      <c r="AH257" s="13">
        <f t="shared" si="201"/>
        <v>1960476165.1409183</v>
      </c>
      <c r="AI257" s="13">
        <f t="shared" si="161"/>
        <v>43006.315293184307</v>
      </c>
      <c r="AJ257">
        <f t="shared" si="184"/>
        <v>1960476333.7931352</v>
      </c>
      <c r="AK257" s="13">
        <f t="shared" si="162"/>
        <v>1960477212.1249621</v>
      </c>
      <c r="AL257" s="37">
        <f t="shared" si="185"/>
        <v>628.20614018249455</v>
      </c>
      <c r="AM257" s="13">
        <f t="shared" si="163"/>
        <v>29943.818934798834</v>
      </c>
      <c r="AN257">
        <f t="shared" si="186"/>
        <v>745.63288110327426</v>
      </c>
      <c r="AO257" s="13">
        <f t="shared" si="164"/>
        <v>2813.5073827337451</v>
      </c>
      <c r="AP257" s="13">
        <f t="shared" si="202"/>
        <v>628.41966277274457</v>
      </c>
      <c r="AQ257" s="13">
        <f t="shared" si="165"/>
        <v>43006.315293184307</v>
      </c>
      <c r="AR257" s="13">
        <f t="shared" si="187"/>
        <v>797.07187960876149</v>
      </c>
      <c r="AS257" s="38">
        <f t="shared" si="166"/>
        <v>2813.5073827337451</v>
      </c>
      <c r="AT257" s="37">
        <f t="shared" si="188"/>
        <v>391099977.39375615</v>
      </c>
      <c r="AU257" s="13">
        <f t="shared" si="167"/>
        <v>9981.2729782662791</v>
      </c>
      <c r="AV257">
        <f t="shared" si="189"/>
        <v>391100016.53600311</v>
      </c>
      <c r="AW257" s="13">
        <f t="shared" si="168"/>
        <v>391100380.74850065</v>
      </c>
      <c r="AX257" s="13">
        <f t="shared" si="203"/>
        <v>391099977.80348873</v>
      </c>
      <c r="AY257" s="13">
        <f t="shared" si="169"/>
        <v>43006.315293184307</v>
      </c>
      <c r="AZ257">
        <f t="shared" si="190"/>
        <v>391100146.45570558</v>
      </c>
      <c r="BA257" s="13">
        <f t="shared" si="170"/>
        <v>391100380.74850065</v>
      </c>
      <c r="BB257" s="37">
        <f t="shared" si="191"/>
        <v>112.48373176995881</v>
      </c>
      <c r="BC257" s="13">
        <f t="shared" si="171"/>
        <v>14971.909467399417</v>
      </c>
      <c r="BD257">
        <f t="shared" si="192"/>
        <v>171.19710223034866</v>
      </c>
      <c r="BE257" s="13">
        <f t="shared" si="172"/>
        <v>503.35057957927143</v>
      </c>
      <c r="BF257" s="13">
        <f t="shared" si="204"/>
        <v>112.84441182105685</v>
      </c>
      <c r="BG257" s="13">
        <f t="shared" si="173"/>
        <v>43006.315293184307</v>
      </c>
      <c r="BH257">
        <f t="shared" si="193"/>
        <v>281.49662865707376</v>
      </c>
      <c r="BI257" s="13">
        <f t="shared" si="174"/>
        <v>503.35057957927143</v>
      </c>
      <c r="BJ257" s="37">
        <f t="shared" si="194"/>
        <v>1.4141891326346072</v>
      </c>
      <c r="BK257" s="13">
        <f t="shared" si="175"/>
        <v>14971.909467399417</v>
      </c>
      <c r="BL257">
        <f t="shared" si="195"/>
        <v>60.127559593024472</v>
      </c>
      <c r="BM257" s="13">
        <f t="shared" si="176"/>
        <v>5.6772349545232395</v>
      </c>
      <c r="BN257" s="13">
        <f t="shared" si="205"/>
        <v>1.7748691837326502</v>
      </c>
      <c r="BO257" s="13">
        <f t="shared" si="177"/>
        <v>43006.315293184307</v>
      </c>
      <c r="BP257">
        <f t="shared" si="196"/>
        <v>170.42708601974954</v>
      </c>
      <c r="BQ257" s="13">
        <f t="shared" si="178"/>
        <v>5.6772349545232395</v>
      </c>
      <c r="BR257" s="37">
        <f t="shared" si="197"/>
        <v>185.3773921199064</v>
      </c>
      <c r="BS257" s="13">
        <f t="shared" si="179"/>
        <v>14971.909467399417</v>
      </c>
      <c r="BT257">
        <f t="shared" si="198"/>
        <v>244.09076258029626</v>
      </c>
      <c r="BU257" s="13">
        <f t="shared" si="180"/>
        <v>829.96785815000442</v>
      </c>
      <c r="BV257" s="13">
        <f t="shared" si="206"/>
        <v>185.73807217100443</v>
      </c>
      <c r="BW257" s="13">
        <f t="shared" si="181"/>
        <v>43006.315293184307</v>
      </c>
      <c r="BX257">
        <f t="shared" si="199"/>
        <v>354.39028900702135</v>
      </c>
      <c r="BY257" s="13">
        <f t="shared" si="182"/>
        <v>829.96785815000442</v>
      </c>
    </row>
    <row r="258" spans="29:77" x14ac:dyDescent="0.2">
      <c r="AC258">
        <v>256</v>
      </c>
      <c r="AD258" s="37">
        <f t="shared" si="183"/>
        <v>1960476164.8783431</v>
      </c>
      <c r="AE258" s="13">
        <f t="shared" ref="AE258:AE321" si="207">SUM($B$42:$B$43)</f>
        <v>24953.182445665698</v>
      </c>
      <c r="AF258">
        <f t="shared" si="200"/>
        <v>1960476262.351712</v>
      </c>
      <c r="AG258" s="13">
        <f t="shared" ref="AG258:AG321" si="208">SUM($B$44:$B$45,$B$48:$B$49)</f>
        <v>1960477212.1249621</v>
      </c>
      <c r="AH258" s="13">
        <f t="shared" si="201"/>
        <v>1960476165.1409183</v>
      </c>
      <c r="AI258" s="13">
        <f t="shared" ref="AI258:AI321" si="209">SUM($C$42:$C$43)</f>
        <v>43006.315293184307</v>
      </c>
      <c r="AJ258">
        <f t="shared" si="184"/>
        <v>1960476333.1343374</v>
      </c>
      <c r="AK258" s="13">
        <f t="shared" ref="AK258:AK321" si="210">SUM($C$44:$C$45,$C$48:$C$49)</f>
        <v>1960477212.1249621</v>
      </c>
      <c r="AL258" s="37">
        <f t="shared" si="185"/>
        <v>628.20614018249455</v>
      </c>
      <c r="AM258" s="13">
        <f t="shared" ref="AM258:AM321" si="211">SUM($D$42:$D$43)</f>
        <v>29943.818934798834</v>
      </c>
      <c r="AN258">
        <f t="shared" si="186"/>
        <v>745.17418289655245</v>
      </c>
      <c r="AO258" s="13">
        <f t="shared" ref="AO258:AO321" si="212">SUM($D$44:$D$45,$D$48:$D$49)</f>
        <v>2813.5073827337451</v>
      </c>
      <c r="AP258" s="13">
        <f t="shared" si="202"/>
        <v>628.41966277274457</v>
      </c>
      <c r="AQ258" s="13">
        <f t="shared" ref="AQ258:AQ321" si="213">SUM($E$42:$E$43)</f>
        <v>43006.315293184307</v>
      </c>
      <c r="AR258" s="13">
        <f t="shared" si="187"/>
        <v>796.41308188674577</v>
      </c>
      <c r="AS258" s="38">
        <f t="shared" ref="AS258:AS321" si="214">SUM($E$44:$E$45,$E$48:$E$49)</f>
        <v>2813.5073827337451</v>
      </c>
      <c r="AT258" s="37">
        <f t="shared" si="188"/>
        <v>391099977.39375615</v>
      </c>
      <c r="AU258" s="13">
        <f t="shared" ref="AU258:AU321" si="215">SUM($F$42:$F$43)</f>
        <v>9981.2729782662791</v>
      </c>
      <c r="AV258">
        <f t="shared" si="189"/>
        <v>391100016.38310373</v>
      </c>
      <c r="AW258" s="13">
        <f t="shared" ref="AW258:AW321" si="216">SUM($F$44:$F$45,$F$48:$F$49)</f>
        <v>391100380.74850065</v>
      </c>
      <c r="AX258" s="13">
        <f t="shared" si="203"/>
        <v>391099977.80348873</v>
      </c>
      <c r="AY258" s="13">
        <f t="shared" ref="AY258:AY321" si="217">SUM($G$42:$G$43)</f>
        <v>43006.315293184307</v>
      </c>
      <c r="AZ258">
        <f t="shared" si="190"/>
        <v>391100145.79690784</v>
      </c>
      <c r="BA258" s="13">
        <f t="shared" ref="BA258:BA321" si="218">SUM($G$44:$G$45,$G$48:$G$49)</f>
        <v>391100380.74850065</v>
      </c>
      <c r="BB258" s="37">
        <f t="shared" si="191"/>
        <v>112.48373176995881</v>
      </c>
      <c r="BC258" s="13">
        <f t="shared" ref="BC258:BC321" si="219">SUM($H$42:$H$43)</f>
        <v>14971.909467399417</v>
      </c>
      <c r="BD258">
        <f t="shared" si="192"/>
        <v>170.96775312698779</v>
      </c>
      <c r="BE258" s="13">
        <f t="shared" ref="BE258:BE321" si="220">SUM($H$44:$H$45,$H$48:$H$49)</f>
        <v>503.35057957927143</v>
      </c>
      <c r="BF258" s="13">
        <f t="shared" si="204"/>
        <v>112.84441182105685</v>
      </c>
      <c r="BG258" s="13">
        <f t="shared" ref="BG258:BG321" si="221">SUM($I$42:$I$43)</f>
        <v>43006.315293184307</v>
      </c>
      <c r="BH258">
        <f t="shared" si="193"/>
        <v>280.83783093505804</v>
      </c>
      <c r="BI258" s="13">
        <f t="shared" ref="BI258:BI321" si="222">SUM($I$44:$I$45,$I$48:$I$49)</f>
        <v>503.35057957927143</v>
      </c>
      <c r="BJ258" s="37">
        <f t="shared" si="194"/>
        <v>1.4141891326346072</v>
      </c>
      <c r="BK258" s="13">
        <f t="shared" ref="BK258:BK321" si="223">SUM($J$42:$J$43)</f>
        <v>14971.909467399417</v>
      </c>
      <c r="BL258">
        <f t="shared" si="195"/>
        <v>59.898210489663576</v>
      </c>
      <c r="BM258" s="13">
        <f t="shared" ref="BM258:BM321" si="224">SUM($J$44:$J$45,$J$48:$J$49)</f>
        <v>5.6772349545232395</v>
      </c>
      <c r="BN258" s="13">
        <f t="shared" si="205"/>
        <v>1.7748691837326502</v>
      </c>
      <c r="BO258" s="13">
        <f t="shared" ref="BO258:BO321" si="225">SUM($K$42:$K$43)</f>
        <v>43006.315293184307</v>
      </c>
      <c r="BP258">
        <f t="shared" si="196"/>
        <v>169.76828829773385</v>
      </c>
      <c r="BQ258" s="13">
        <f t="shared" ref="BQ258:BQ321" si="226">SUM($K$44:$K$45,$K$48:$K$49)</f>
        <v>5.6772349545232395</v>
      </c>
      <c r="BR258" s="37">
        <f t="shared" si="197"/>
        <v>185.3773921199064</v>
      </c>
      <c r="BS258" s="13">
        <f t="shared" ref="BS258:BS321" si="227">SUM($L$42:$L$43)</f>
        <v>14971.909467399417</v>
      </c>
      <c r="BT258">
        <f t="shared" si="198"/>
        <v>243.86141347693538</v>
      </c>
      <c r="BU258" s="13">
        <f t="shared" ref="BU258:BU321" si="228">SUM($L$44:$L$45,$L$48:$L$49)</f>
        <v>829.96785815000442</v>
      </c>
      <c r="BV258" s="13">
        <f t="shared" si="206"/>
        <v>185.73807217100443</v>
      </c>
      <c r="BW258" s="13">
        <f t="shared" ref="BW258:BW321" si="229">SUM($M$42:$M$43)</f>
        <v>43006.315293184307</v>
      </c>
      <c r="BX258">
        <f t="shared" si="199"/>
        <v>353.73149128500563</v>
      </c>
      <c r="BY258" s="13">
        <f t="shared" ref="BY258:BY321" si="230">SUM($M$44:$M$45,$M$48:$M$49)</f>
        <v>829.96785815000442</v>
      </c>
    </row>
    <row r="259" spans="29:77" x14ac:dyDescent="0.2">
      <c r="AC259">
        <v>257</v>
      </c>
      <c r="AD259" s="37">
        <f t="shared" ref="AD259:AD322" si="231">SUM($B$44:$B$48)</f>
        <v>1960476164.8783431</v>
      </c>
      <c r="AE259" s="13">
        <f t="shared" si="207"/>
        <v>24953.182445665698</v>
      </c>
      <c r="AF259">
        <f t="shared" si="200"/>
        <v>1960476261.9724383</v>
      </c>
      <c r="AG259" s="13">
        <f t="shared" si="208"/>
        <v>1960477212.1249621</v>
      </c>
      <c r="AH259" s="13">
        <f t="shared" si="201"/>
        <v>1960476165.1409183</v>
      </c>
      <c r="AI259" s="13">
        <f t="shared" si="209"/>
        <v>43006.315293184307</v>
      </c>
      <c r="AJ259">
        <f t="shared" ref="AJ259:AJ322" si="232">AI259/$AC259+AH259</f>
        <v>1960476332.4806664</v>
      </c>
      <c r="AK259" s="13">
        <f t="shared" si="210"/>
        <v>1960477212.1249621</v>
      </c>
      <c r="AL259" s="37">
        <f t="shared" ref="AL259:AL322" si="233">SUM($D$44:$D$48)</f>
        <v>628.20614018249455</v>
      </c>
      <c r="AM259" s="13">
        <f t="shared" si="211"/>
        <v>29943.818934798834</v>
      </c>
      <c r="AN259">
        <f t="shared" ref="AN259:AN322" si="234">AM259/$AC259+AL259</f>
        <v>744.71905432568064</v>
      </c>
      <c r="AO259" s="13">
        <f t="shared" si="212"/>
        <v>2813.5073827337451</v>
      </c>
      <c r="AP259" s="13">
        <f t="shared" si="202"/>
        <v>628.41966277274457</v>
      </c>
      <c r="AQ259" s="13">
        <f t="shared" si="213"/>
        <v>43006.315293184307</v>
      </c>
      <c r="AR259" s="13">
        <f t="shared" ref="AR259:AR322" si="235">AQ259/$AC259+AP259</f>
        <v>795.75941099525164</v>
      </c>
      <c r="AS259" s="38">
        <f t="shared" si="214"/>
        <v>2813.5073827337451</v>
      </c>
      <c r="AT259" s="37">
        <f t="shared" ref="AT259:AT322" si="236">SUM($F$44:$F$48)</f>
        <v>391099977.39375615</v>
      </c>
      <c r="AU259" s="13">
        <f t="shared" si="215"/>
        <v>9981.2729782662791</v>
      </c>
      <c r="AV259">
        <f t="shared" ref="AV259:AV322" si="237">AU259/$AC259+AT259</f>
        <v>391100016.23139417</v>
      </c>
      <c r="AW259" s="13">
        <f t="shared" si="216"/>
        <v>391100380.74850065</v>
      </c>
      <c r="AX259" s="13">
        <f t="shared" si="203"/>
        <v>391099977.80348873</v>
      </c>
      <c r="AY259" s="13">
        <f t="shared" si="217"/>
        <v>43006.315293184307</v>
      </c>
      <c r="AZ259">
        <f t="shared" ref="AZ259:AZ322" si="238">AY259/$AC259+AX259</f>
        <v>391100145.14323694</v>
      </c>
      <c r="BA259" s="13">
        <f t="shared" si="218"/>
        <v>391100380.74850065</v>
      </c>
      <c r="BB259" s="37">
        <f t="shared" ref="BB259:BB322" si="239">SUM($H$44:$H$48)</f>
        <v>112.48373176995881</v>
      </c>
      <c r="BC259" s="13">
        <f t="shared" si="219"/>
        <v>14971.909467399417</v>
      </c>
      <c r="BD259">
        <f t="shared" ref="BD259:BD322" si="240">BC259/$AC259+BB259</f>
        <v>170.74018884155186</v>
      </c>
      <c r="BE259" s="13">
        <f t="shared" si="220"/>
        <v>503.35057957927143</v>
      </c>
      <c r="BF259" s="13">
        <f t="shared" si="204"/>
        <v>112.84441182105685</v>
      </c>
      <c r="BG259" s="13">
        <f t="shared" si="221"/>
        <v>43006.315293184307</v>
      </c>
      <c r="BH259">
        <f t="shared" ref="BH259:BH322" si="241">BG259/$AC259+BF259</f>
        <v>280.18416004356391</v>
      </c>
      <c r="BI259" s="13">
        <f t="shared" si="222"/>
        <v>503.35057957927143</v>
      </c>
      <c r="BJ259" s="37">
        <f t="shared" ref="BJ259:BJ322" si="242">SUM($J$44:$J$48)</f>
        <v>1.4141891326346072</v>
      </c>
      <c r="BK259" s="13">
        <f t="shared" si="223"/>
        <v>14971.909467399417</v>
      </c>
      <c r="BL259">
        <f t="shared" ref="BL259:BL322" si="243">BK259/$AC259+BJ259</f>
        <v>59.670646204227666</v>
      </c>
      <c r="BM259" s="13">
        <f t="shared" si="224"/>
        <v>5.6772349545232395</v>
      </c>
      <c r="BN259" s="13">
        <f t="shared" si="205"/>
        <v>1.7748691837326502</v>
      </c>
      <c r="BO259" s="13">
        <f t="shared" si="225"/>
        <v>43006.315293184307</v>
      </c>
      <c r="BP259">
        <f t="shared" ref="BP259:BP322" si="244">BO259/$AC259+BN259</f>
        <v>169.11461740623969</v>
      </c>
      <c r="BQ259" s="13">
        <f t="shared" si="226"/>
        <v>5.6772349545232395</v>
      </c>
      <c r="BR259" s="37">
        <f t="shared" ref="BR259:BR322" si="245">SUM($L$44:$L$48)</f>
        <v>185.3773921199064</v>
      </c>
      <c r="BS259" s="13">
        <f t="shared" si="227"/>
        <v>14971.909467399417</v>
      </c>
      <c r="BT259">
        <f t="shared" ref="BT259:BT322" si="246">BS259/$AC259+BR259</f>
        <v>243.63384919149945</v>
      </c>
      <c r="BU259" s="13">
        <f t="shared" si="228"/>
        <v>829.96785815000442</v>
      </c>
      <c r="BV259" s="13">
        <f t="shared" si="206"/>
        <v>185.73807217100443</v>
      </c>
      <c r="BW259" s="13">
        <f t="shared" si="229"/>
        <v>43006.315293184307</v>
      </c>
      <c r="BX259">
        <f t="shared" ref="BX259:BX322" si="247">BW259/$AC259+BV259</f>
        <v>353.0778203935115</v>
      </c>
      <c r="BY259" s="13">
        <f t="shared" si="230"/>
        <v>829.96785815000442</v>
      </c>
    </row>
    <row r="260" spans="29:77" x14ac:dyDescent="0.2">
      <c r="AC260">
        <v>258</v>
      </c>
      <c r="AD260" s="37">
        <f t="shared" si="231"/>
        <v>1960476164.8783431</v>
      </c>
      <c r="AE260" s="13">
        <f t="shared" si="207"/>
        <v>24953.182445665698</v>
      </c>
      <c r="AF260">
        <f t="shared" ref="AF260:AF323" si="248">AE260/AC260+AD260</f>
        <v>1960476261.5961046</v>
      </c>
      <c r="AG260" s="13">
        <f t="shared" si="208"/>
        <v>1960477212.1249621</v>
      </c>
      <c r="AH260" s="13">
        <f t="shared" ref="AH260:AH323" si="249">SUM($C$44:$C$45,$C$47:$C$48)</f>
        <v>1960476165.1409183</v>
      </c>
      <c r="AI260" s="13">
        <f t="shared" si="209"/>
        <v>43006.315293184307</v>
      </c>
      <c r="AJ260">
        <f t="shared" si="232"/>
        <v>1960476331.8320627</v>
      </c>
      <c r="AK260" s="13">
        <f t="shared" si="210"/>
        <v>1960477212.1249621</v>
      </c>
      <c r="AL260" s="37">
        <f t="shared" si="233"/>
        <v>628.20614018249455</v>
      </c>
      <c r="AM260" s="13">
        <f t="shared" si="211"/>
        <v>29943.818934798834</v>
      </c>
      <c r="AN260">
        <f t="shared" si="234"/>
        <v>744.26745388326526</v>
      </c>
      <c r="AO260" s="13">
        <f t="shared" si="212"/>
        <v>2813.5073827337451</v>
      </c>
      <c r="AP260" s="13">
        <f t="shared" ref="AP260:AP323" si="250">SUM($E$44:$E$45,$E$47:$E$48)</f>
        <v>628.41966277274457</v>
      </c>
      <c r="AQ260" s="13">
        <f t="shared" si="213"/>
        <v>43006.315293184307</v>
      </c>
      <c r="AR260" s="13">
        <f t="shared" si="235"/>
        <v>795.1108073199706</v>
      </c>
      <c r="AS260" s="38">
        <f t="shared" si="214"/>
        <v>2813.5073827337451</v>
      </c>
      <c r="AT260" s="37">
        <f t="shared" si="236"/>
        <v>391099977.39375615</v>
      </c>
      <c r="AU260" s="13">
        <f t="shared" si="215"/>
        <v>9981.2729782662791</v>
      </c>
      <c r="AV260">
        <f t="shared" si="237"/>
        <v>391100016.08086073</v>
      </c>
      <c r="AW260" s="13">
        <f t="shared" si="216"/>
        <v>391100380.74850065</v>
      </c>
      <c r="AX260" s="13">
        <f t="shared" ref="AX260:AX323" si="251">SUM($G$44:$G$45,$G$47:$G$48)</f>
        <v>391099977.80348873</v>
      </c>
      <c r="AY260" s="13">
        <f t="shared" si="217"/>
        <v>43006.315293184307</v>
      </c>
      <c r="AZ260">
        <f t="shared" si="238"/>
        <v>391100144.49463326</v>
      </c>
      <c r="BA260" s="13">
        <f t="shared" si="218"/>
        <v>391100380.74850065</v>
      </c>
      <c r="BB260" s="37">
        <f t="shared" si="239"/>
        <v>112.48373176995881</v>
      </c>
      <c r="BC260" s="13">
        <f t="shared" si="219"/>
        <v>14971.909467399417</v>
      </c>
      <c r="BD260">
        <f t="shared" si="240"/>
        <v>170.51438862034414</v>
      </c>
      <c r="BE260" s="13">
        <f t="shared" si="220"/>
        <v>503.35057957927143</v>
      </c>
      <c r="BF260" s="13">
        <f t="shared" ref="BF260:BF323" si="252">SUM($I$44:$I$45,$I$47:$I$48)</f>
        <v>112.84441182105685</v>
      </c>
      <c r="BG260" s="13">
        <f t="shared" si="221"/>
        <v>43006.315293184307</v>
      </c>
      <c r="BH260">
        <f t="shared" si="241"/>
        <v>279.53555636828287</v>
      </c>
      <c r="BI260" s="13">
        <f t="shared" si="222"/>
        <v>503.35057957927143</v>
      </c>
      <c r="BJ260" s="37">
        <f t="shared" si="242"/>
        <v>1.4141891326346072</v>
      </c>
      <c r="BK260" s="13">
        <f t="shared" si="223"/>
        <v>14971.909467399417</v>
      </c>
      <c r="BL260">
        <f t="shared" si="243"/>
        <v>59.444845983019938</v>
      </c>
      <c r="BM260" s="13">
        <f t="shared" si="224"/>
        <v>5.6772349545232395</v>
      </c>
      <c r="BN260" s="13">
        <f t="shared" ref="BN260:BN323" si="253">SUM($K$44:$K$45,$K$47:$K$48)</f>
        <v>1.7748691837326502</v>
      </c>
      <c r="BO260" s="13">
        <f t="shared" si="225"/>
        <v>43006.315293184307</v>
      </c>
      <c r="BP260">
        <f t="shared" si="244"/>
        <v>168.46601373095865</v>
      </c>
      <c r="BQ260" s="13">
        <f t="shared" si="226"/>
        <v>5.6772349545232395</v>
      </c>
      <c r="BR260" s="37">
        <f t="shared" si="245"/>
        <v>185.3773921199064</v>
      </c>
      <c r="BS260" s="13">
        <f t="shared" si="227"/>
        <v>14971.909467399417</v>
      </c>
      <c r="BT260">
        <f t="shared" si="246"/>
        <v>243.40804897029173</v>
      </c>
      <c r="BU260" s="13">
        <f t="shared" si="228"/>
        <v>829.96785815000442</v>
      </c>
      <c r="BV260" s="13">
        <f t="shared" ref="BV260:BV323" si="254">SUM($M$44:$M$45,$M$47:$M$48)</f>
        <v>185.73807217100443</v>
      </c>
      <c r="BW260" s="13">
        <f t="shared" si="229"/>
        <v>43006.315293184307</v>
      </c>
      <c r="BX260">
        <f t="shared" si="247"/>
        <v>352.42921671823046</v>
      </c>
      <c r="BY260" s="13">
        <f t="shared" si="230"/>
        <v>829.96785815000442</v>
      </c>
    </row>
    <row r="261" spans="29:77" x14ac:dyDescent="0.2">
      <c r="AC261">
        <v>259</v>
      </c>
      <c r="AD261" s="37">
        <f t="shared" si="231"/>
        <v>1960476164.8783431</v>
      </c>
      <c r="AE261" s="13">
        <f t="shared" si="207"/>
        <v>24953.182445665698</v>
      </c>
      <c r="AF261">
        <f t="shared" si="248"/>
        <v>1960476261.2226768</v>
      </c>
      <c r="AG261" s="13">
        <f t="shared" si="208"/>
        <v>1960477212.1249621</v>
      </c>
      <c r="AH261" s="13">
        <f t="shared" si="249"/>
        <v>1960476165.1409183</v>
      </c>
      <c r="AI261" s="13">
        <f t="shared" si="209"/>
        <v>43006.315293184307</v>
      </c>
      <c r="AJ261">
        <f t="shared" si="232"/>
        <v>1960476331.1884677</v>
      </c>
      <c r="AK261" s="13">
        <f t="shared" si="210"/>
        <v>1960477212.1249621</v>
      </c>
      <c r="AL261" s="37">
        <f t="shared" si="233"/>
        <v>628.20614018249455</v>
      </c>
      <c r="AM261" s="13">
        <f t="shared" si="211"/>
        <v>29943.818934798834</v>
      </c>
      <c r="AN261">
        <f t="shared" si="234"/>
        <v>743.81934070295335</v>
      </c>
      <c r="AO261" s="13">
        <f t="shared" si="212"/>
        <v>2813.5073827337451</v>
      </c>
      <c r="AP261" s="13">
        <f t="shared" si="250"/>
        <v>628.41966277274457</v>
      </c>
      <c r="AQ261" s="13">
        <f t="shared" si="213"/>
        <v>43006.315293184307</v>
      </c>
      <c r="AR261" s="13">
        <f t="shared" si="235"/>
        <v>794.4672121672786</v>
      </c>
      <c r="AS261" s="38">
        <f t="shared" si="214"/>
        <v>2813.5073827337451</v>
      </c>
      <c r="AT261" s="37">
        <f t="shared" si="236"/>
        <v>391099977.39375615</v>
      </c>
      <c r="AU261" s="13">
        <f t="shared" si="215"/>
        <v>9981.2729782662791</v>
      </c>
      <c r="AV261">
        <f t="shared" si="237"/>
        <v>391100015.93148965</v>
      </c>
      <c r="AW261" s="13">
        <f t="shared" si="216"/>
        <v>391100380.74850065</v>
      </c>
      <c r="AX261" s="13">
        <f t="shared" si="251"/>
        <v>391099977.80348873</v>
      </c>
      <c r="AY261" s="13">
        <f t="shared" si="217"/>
        <v>43006.315293184307</v>
      </c>
      <c r="AZ261">
        <f t="shared" si="238"/>
        <v>391100143.8510381</v>
      </c>
      <c r="BA261" s="13">
        <f t="shared" si="218"/>
        <v>391100380.74850065</v>
      </c>
      <c r="BB261" s="37">
        <f t="shared" si="239"/>
        <v>112.48373176995881</v>
      </c>
      <c r="BC261" s="13">
        <f t="shared" si="219"/>
        <v>14971.909467399417</v>
      </c>
      <c r="BD261">
        <f t="shared" si="240"/>
        <v>170.29033203018821</v>
      </c>
      <c r="BE261" s="13">
        <f t="shared" si="220"/>
        <v>503.35057957927143</v>
      </c>
      <c r="BF261" s="13">
        <f t="shared" si="252"/>
        <v>112.84441182105685</v>
      </c>
      <c r="BG261" s="13">
        <f t="shared" si="221"/>
        <v>43006.315293184307</v>
      </c>
      <c r="BH261">
        <f t="shared" si="241"/>
        <v>278.89196121559087</v>
      </c>
      <c r="BI261" s="13">
        <f t="shared" si="222"/>
        <v>503.35057957927143</v>
      </c>
      <c r="BJ261" s="37">
        <f t="shared" si="242"/>
        <v>1.4141891326346072</v>
      </c>
      <c r="BK261" s="13">
        <f t="shared" si="223"/>
        <v>14971.909467399417</v>
      </c>
      <c r="BL261">
        <f t="shared" si="243"/>
        <v>59.220789392864013</v>
      </c>
      <c r="BM261" s="13">
        <f t="shared" si="224"/>
        <v>5.6772349545232395</v>
      </c>
      <c r="BN261" s="13">
        <f t="shared" si="253"/>
        <v>1.7748691837326502</v>
      </c>
      <c r="BO261" s="13">
        <f t="shared" si="225"/>
        <v>43006.315293184307</v>
      </c>
      <c r="BP261">
        <f t="shared" si="244"/>
        <v>167.82241857826665</v>
      </c>
      <c r="BQ261" s="13">
        <f t="shared" si="226"/>
        <v>5.6772349545232395</v>
      </c>
      <c r="BR261" s="37">
        <f t="shared" si="245"/>
        <v>185.3773921199064</v>
      </c>
      <c r="BS261" s="13">
        <f t="shared" si="227"/>
        <v>14971.909467399417</v>
      </c>
      <c r="BT261">
        <f t="shared" si="246"/>
        <v>243.18399238013581</v>
      </c>
      <c r="BU261" s="13">
        <f t="shared" si="228"/>
        <v>829.96785815000442</v>
      </c>
      <c r="BV261" s="13">
        <f t="shared" si="254"/>
        <v>185.73807217100443</v>
      </c>
      <c r="BW261" s="13">
        <f t="shared" si="229"/>
        <v>43006.315293184307</v>
      </c>
      <c r="BX261">
        <f t="shared" si="247"/>
        <v>351.78562156553846</v>
      </c>
      <c r="BY261" s="13">
        <f t="shared" si="230"/>
        <v>829.96785815000442</v>
      </c>
    </row>
    <row r="262" spans="29:77" x14ac:dyDescent="0.2">
      <c r="AC262">
        <v>260</v>
      </c>
      <c r="AD262" s="37">
        <f t="shared" si="231"/>
        <v>1960476164.8783431</v>
      </c>
      <c r="AE262" s="13">
        <f t="shared" si="207"/>
        <v>24953.182445665698</v>
      </c>
      <c r="AF262">
        <f t="shared" si="248"/>
        <v>1960476260.8521218</v>
      </c>
      <c r="AG262" s="13">
        <f t="shared" si="208"/>
        <v>1960477212.1249621</v>
      </c>
      <c r="AH262" s="13">
        <f t="shared" si="249"/>
        <v>1960476165.1409183</v>
      </c>
      <c r="AI262" s="13">
        <f t="shared" si="209"/>
        <v>43006.315293184307</v>
      </c>
      <c r="AJ262">
        <f t="shared" si="232"/>
        <v>1960476330.5498233</v>
      </c>
      <c r="AK262" s="13">
        <f t="shared" si="210"/>
        <v>1960477212.1249621</v>
      </c>
      <c r="AL262" s="37">
        <f t="shared" si="233"/>
        <v>628.20614018249455</v>
      </c>
      <c r="AM262" s="13">
        <f t="shared" si="211"/>
        <v>29943.818934798834</v>
      </c>
      <c r="AN262">
        <f t="shared" si="234"/>
        <v>743.37467454710543</v>
      </c>
      <c r="AO262" s="13">
        <f t="shared" si="212"/>
        <v>2813.5073827337451</v>
      </c>
      <c r="AP262" s="13">
        <f t="shared" si="250"/>
        <v>628.41966277274457</v>
      </c>
      <c r="AQ262" s="13">
        <f t="shared" si="213"/>
        <v>43006.315293184307</v>
      </c>
      <c r="AR262" s="13">
        <f t="shared" si="235"/>
        <v>793.82856774653033</v>
      </c>
      <c r="AS262" s="38">
        <f t="shared" si="214"/>
        <v>2813.5073827337451</v>
      </c>
      <c r="AT262" s="37">
        <f t="shared" si="236"/>
        <v>391099977.39375615</v>
      </c>
      <c r="AU262" s="13">
        <f t="shared" si="215"/>
        <v>9981.2729782662791</v>
      </c>
      <c r="AV262">
        <f t="shared" si="237"/>
        <v>391100015.78326762</v>
      </c>
      <c r="AW262" s="13">
        <f t="shared" si="216"/>
        <v>391100380.74850065</v>
      </c>
      <c r="AX262" s="13">
        <f t="shared" si="251"/>
        <v>391099977.80348873</v>
      </c>
      <c r="AY262" s="13">
        <f t="shared" si="217"/>
        <v>43006.315293184307</v>
      </c>
      <c r="AZ262">
        <f t="shared" si="238"/>
        <v>391100143.2123937</v>
      </c>
      <c r="BA262" s="13">
        <f t="shared" si="218"/>
        <v>391100380.74850065</v>
      </c>
      <c r="BB262" s="37">
        <f t="shared" si="239"/>
        <v>112.48373176995881</v>
      </c>
      <c r="BC262" s="13">
        <f t="shared" si="219"/>
        <v>14971.909467399417</v>
      </c>
      <c r="BD262">
        <f t="shared" si="240"/>
        <v>170.06799895226425</v>
      </c>
      <c r="BE262" s="13">
        <f t="shared" si="220"/>
        <v>503.35057957927143</v>
      </c>
      <c r="BF262" s="13">
        <f t="shared" si="252"/>
        <v>112.84441182105685</v>
      </c>
      <c r="BG262" s="13">
        <f t="shared" si="221"/>
        <v>43006.315293184307</v>
      </c>
      <c r="BH262">
        <f t="shared" si="241"/>
        <v>278.25331679484265</v>
      </c>
      <c r="BI262" s="13">
        <f t="shared" si="222"/>
        <v>503.35057957927143</v>
      </c>
      <c r="BJ262" s="37">
        <f t="shared" si="242"/>
        <v>1.4141891326346072</v>
      </c>
      <c r="BK262" s="13">
        <f t="shared" si="223"/>
        <v>14971.909467399417</v>
      </c>
      <c r="BL262">
        <f t="shared" si="243"/>
        <v>58.99845631494005</v>
      </c>
      <c r="BM262" s="13">
        <f t="shared" si="224"/>
        <v>5.6772349545232395</v>
      </c>
      <c r="BN262" s="13">
        <f t="shared" si="253"/>
        <v>1.7748691837326502</v>
      </c>
      <c r="BO262" s="13">
        <f t="shared" si="225"/>
        <v>43006.315293184307</v>
      </c>
      <c r="BP262">
        <f t="shared" si="244"/>
        <v>167.18377415751846</v>
      </c>
      <c r="BQ262" s="13">
        <f t="shared" si="226"/>
        <v>5.6772349545232395</v>
      </c>
      <c r="BR262" s="37">
        <f t="shared" si="245"/>
        <v>185.3773921199064</v>
      </c>
      <c r="BS262" s="13">
        <f t="shared" si="227"/>
        <v>14971.909467399417</v>
      </c>
      <c r="BT262">
        <f t="shared" si="246"/>
        <v>242.96165930221184</v>
      </c>
      <c r="BU262" s="13">
        <f t="shared" si="228"/>
        <v>829.96785815000442</v>
      </c>
      <c r="BV262" s="13">
        <f t="shared" si="254"/>
        <v>185.73807217100443</v>
      </c>
      <c r="BW262" s="13">
        <f t="shared" si="229"/>
        <v>43006.315293184307</v>
      </c>
      <c r="BX262">
        <f t="shared" si="247"/>
        <v>351.14697714479024</v>
      </c>
      <c r="BY262" s="13">
        <f t="shared" si="230"/>
        <v>829.96785815000442</v>
      </c>
    </row>
    <row r="263" spans="29:77" x14ac:dyDescent="0.2">
      <c r="AC263">
        <v>261</v>
      </c>
      <c r="AD263" s="37">
        <f t="shared" si="231"/>
        <v>1960476164.8783431</v>
      </c>
      <c r="AE263" s="13">
        <f t="shared" si="207"/>
        <v>24953.182445665698</v>
      </c>
      <c r="AF263">
        <f t="shared" si="248"/>
        <v>1960476260.4844062</v>
      </c>
      <c r="AG263" s="13">
        <f t="shared" si="208"/>
        <v>1960477212.1249621</v>
      </c>
      <c r="AH263" s="13">
        <f t="shared" si="249"/>
        <v>1960476165.1409183</v>
      </c>
      <c r="AI263" s="13">
        <f t="shared" si="209"/>
        <v>43006.315293184307</v>
      </c>
      <c r="AJ263">
        <f t="shared" si="232"/>
        <v>1960476329.9160726</v>
      </c>
      <c r="AK263" s="13">
        <f t="shared" si="210"/>
        <v>1960477212.1249621</v>
      </c>
      <c r="AL263" s="37">
        <f t="shared" si="233"/>
        <v>628.20614018249455</v>
      </c>
      <c r="AM263" s="13">
        <f t="shared" si="211"/>
        <v>29943.818934798834</v>
      </c>
      <c r="AN263">
        <f t="shared" si="234"/>
        <v>742.93341579475066</v>
      </c>
      <c r="AO263" s="13">
        <f t="shared" si="212"/>
        <v>2813.5073827337451</v>
      </c>
      <c r="AP263" s="13">
        <f t="shared" si="250"/>
        <v>628.41966277274457</v>
      </c>
      <c r="AQ263" s="13">
        <f t="shared" si="213"/>
        <v>43006.315293184307</v>
      </c>
      <c r="AR263" s="13">
        <f t="shared" si="235"/>
        <v>793.19481715276106</v>
      </c>
      <c r="AS263" s="38">
        <f t="shared" si="214"/>
        <v>2813.5073827337451</v>
      </c>
      <c r="AT263" s="37">
        <f t="shared" si="236"/>
        <v>391099977.39375615</v>
      </c>
      <c r="AU263" s="13">
        <f t="shared" si="215"/>
        <v>9981.2729782662791</v>
      </c>
      <c r="AV263">
        <f t="shared" si="237"/>
        <v>391100015.63618135</v>
      </c>
      <c r="AW263" s="13">
        <f t="shared" si="216"/>
        <v>391100380.74850065</v>
      </c>
      <c r="AX263" s="13">
        <f t="shared" si="251"/>
        <v>391099977.80348873</v>
      </c>
      <c r="AY263" s="13">
        <f t="shared" si="217"/>
        <v>43006.315293184307</v>
      </c>
      <c r="AZ263">
        <f t="shared" si="238"/>
        <v>391100142.57864308</v>
      </c>
      <c r="BA263" s="13">
        <f t="shared" si="218"/>
        <v>391100380.74850065</v>
      </c>
      <c r="BB263" s="37">
        <f t="shared" si="239"/>
        <v>112.48373176995881</v>
      </c>
      <c r="BC263" s="13">
        <f t="shared" si="219"/>
        <v>14971.909467399417</v>
      </c>
      <c r="BD263">
        <f t="shared" si="240"/>
        <v>169.84736957608683</v>
      </c>
      <c r="BE263" s="13">
        <f t="shared" si="220"/>
        <v>503.35057957927143</v>
      </c>
      <c r="BF263" s="13">
        <f t="shared" si="252"/>
        <v>112.84441182105685</v>
      </c>
      <c r="BG263" s="13">
        <f t="shared" si="221"/>
        <v>43006.315293184307</v>
      </c>
      <c r="BH263">
        <f t="shared" si="241"/>
        <v>277.61956620107333</v>
      </c>
      <c r="BI263" s="13">
        <f t="shared" si="222"/>
        <v>503.35057957927143</v>
      </c>
      <c r="BJ263" s="37">
        <f t="shared" si="242"/>
        <v>1.4141891326346072</v>
      </c>
      <c r="BK263" s="13">
        <f t="shared" si="223"/>
        <v>14971.909467399417</v>
      </c>
      <c r="BL263">
        <f t="shared" si="243"/>
        <v>58.777826938762637</v>
      </c>
      <c r="BM263" s="13">
        <f t="shared" si="224"/>
        <v>5.6772349545232395</v>
      </c>
      <c r="BN263" s="13">
        <f t="shared" si="253"/>
        <v>1.7748691837326502</v>
      </c>
      <c r="BO263" s="13">
        <f t="shared" si="225"/>
        <v>43006.315293184307</v>
      </c>
      <c r="BP263">
        <f t="shared" si="244"/>
        <v>166.55002356374914</v>
      </c>
      <c r="BQ263" s="13">
        <f t="shared" si="226"/>
        <v>5.6772349545232395</v>
      </c>
      <c r="BR263" s="37">
        <f t="shared" si="245"/>
        <v>185.3773921199064</v>
      </c>
      <c r="BS263" s="13">
        <f t="shared" si="227"/>
        <v>14971.909467399417</v>
      </c>
      <c r="BT263">
        <f t="shared" si="246"/>
        <v>242.74102992603443</v>
      </c>
      <c r="BU263" s="13">
        <f t="shared" si="228"/>
        <v>829.96785815000442</v>
      </c>
      <c r="BV263" s="13">
        <f t="shared" si="254"/>
        <v>185.73807217100443</v>
      </c>
      <c r="BW263" s="13">
        <f t="shared" si="229"/>
        <v>43006.315293184307</v>
      </c>
      <c r="BX263">
        <f t="shared" si="247"/>
        <v>350.51322655102092</v>
      </c>
      <c r="BY263" s="13">
        <f t="shared" si="230"/>
        <v>829.96785815000442</v>
      </c>
    </row>
    <row r="264" spans="29:77" x14ac:dyDescent="0.2">
      <c r="AC264">
        <v>262</v>
      </c>
      <c r="AD264" s="37">
        <f t="shared" si="231"/>
        <v>1960476164.8783431</v>
      </c>
      <c r="AE264" s="13">
        <f t="shared" si="207"/>
        <v>24953.182445665698</v>
      </c>
      <c r="AF264">
        <f t="shared" si="248"/>
        <v>1960476260.1194975</v>
      </c>
      <c r="AG264" s="13">
        <f t="shared" si="208"/>
        <v>1960477212.1249621</v>
      </c>
      <c r="AH264" s="13">
        <f t="shared" si="249"/>
        <v>1960476165.1409183</v>
      </c>
      <c r="AI264" s="13">
        <f t="shared" si="209"/>
        <v>43006.315293184307</v>
      </c>
      <c r="AJ264">
        <f t="shared" si="232"/>
        <v>1960476329.2871599</v>
      </c>
      <c r="AK264" s="13">
        <f t="shared" si="210"/>
        <v>1960477212.1249621</v>
      </c>
      <c r="AL264" s="37">
        <f t="shared" si="233"/>
        <v>628.20614018249455</v>
      </c>
      <c r="AM264" s="13">
        <f t="shared" si="211"/>
        <v>29943.818934798834</v>
      </c>
      <c r="AN264">
        <f t="shared" si="234"/>
        <v>742.49552542981837</v>
      </c>
      <c r="AO264" s="13">
        <f t="shared" si="212"/>
        <v>2813.5073827337451</v>
      </c>
      <c r="AP264" s="13">
        <f t="shared" si="250"/>
        <v>628.41966277274457</v>
      </c>
      <c r="AQ264" s="13">
        <f t="shared" si="213"/>
        <v>43006.315293184307</v>
      </c>
      <c r="AR264" s="13">
        <f t="shared" si="235"/>
        <v>792.56590434978398</v>
      </c>
      <c r="AS264" s="38">
        <f t="shared" si="214"/>
        <v>2813.5073827337451</v>
      </c>
      <c r="AT264" s="37">
        <f t="shared" si="236"/>
        <v>391099977.39375615</v>
      </c>
      <c r="AU264" s="13">
        <f t="shared" si="215"/>
        <v>9981.2729782662791</v>
      </c>
      <c r="AV264">
        <f t="shared" si="237"/>
        <v>391100015.49021792</v>
      </c>
      <c r="AW264" s="13">
        <f t="shared" si="216"/>
        <v>391100380.74850065</v>
      </c>
      <c r="AX264" s="13">
        <f t="shared" si="251"/>
        <v>391099977.80348873</v>
      </c>
      <c r="AY264" s="13">
        <f t="shared" si="217"/>
        <v>43006.315293184307</v>
      </c>
      <c r="AZ264">
        <f t="shared" si="238"/>
        <v>391100141.94973034</v>
      </c>
      <c r="BA264" s="13">
        <f t="shared" si="218"/>
        <v>391100380.74850065</v>
      </c>
      <c r="BB264" s="37">
        <f t="shared" si="239"/>
        <v>112.48373176995881</v>
      </c>
      <c r="BC264" s="13">
        <f t="shared" si="219"/>
        <v>14971.909467399417</v>
      </c>
      <c r="BD264">
        <f t="shared" si="240"/>
        <v>169.62842439362072</v>
      </c>
      <c r="BE264" s="13">
        <f t="shared" si="220"/>
        <v>503.35057957927143</v>
      </c>
      <c r="BF264" s="13">
        <f t="shared" si="252"/>
        <v>112.84441182105685</v>
      </c>
      <c r="BG264" s="13">
        <f t="shared" si="221"/>
        <v>43006.315293184307</v>
      </c>
      <c r="BH264">
        <f t="shared" si="241"/>
        <v>276.99065339809619</v>
      </c>
      <c r="BI264" s="13">
        <f t="shared" si="222"/>
        <v>503.35057957927143</v>
      </c>
      <c r="BJ264" s="37">
        <f t="shared" si="242"/>
        <v>1.4141891326346072</v>
      </c>
      <c r="BK264" s="13">
        <f t="shared" si="223"/>
        <v>14971.909467399417</v>
      </c>
      <c r="BL264">
        <f t="shared" si="243"/>
        <v>58.5588817562965</v>
      </c>
      <c r="BM264" s="13">
        <f t="shared" si="224"/>
        <v>5.6772349545232395</v>
      </c>
      <c r="BN264" s="13">
        <f t="shared" si="253"/>
        <v>1.7748691837326502</v>
      </c>
      <c r="BO264" s="13">
        <f t="shared" si="225"/>
        <v>43006.315293184307</v>
      </c>
      <c r="BP264">
        <f t="shared" si="244"/>
        <v>165.921110760772</v>
      </c>
      <c r="BQ264" s="13">
        <f t="shared" si="226"/>
        <v>5.6772349545232395</v>
      </c>
      <c r="BR264" s="37">
        <f t="shared" si="245"/>
        <v>185.3773921199064</v>
      </c>
      <c r="BS264" s="13">
        <f t="shared" si="227"/>
        <v>14971.909467399417</v>
      </c>
      <c r="BT264">
        <f t="shared" si="246"/>
        <v>242.52208474356831</v>
      </c>
      <c r="BU264" s="13">
        <f t="shared" si="228"/>
        <v>829.96785815000442</v>
      </c>
      <c r="BV264" s="13">
        <f t="shared" si="254"/>
        <v>185.73807217100443</v>
      </c>
      <c r="BW264" s="13">
        <f t="shared" si="229"/>
        <v>43006.315293184307</v>
      </c>
      <c r="BX264">
        <f t="shared" si="247"/>
        <v>349.88431374804378</v>
      </c>
      <c r="BY264" s="13">
        <f t="shared" si="230"/>
        <v>829.96785815000442</v>
      </c>
    </row>
    <row r="265" spans="29:77" x14ac:dyDescent="0.2">
      <c r="AC265">
        <v>263</v>
      </c>
      <c r="AD265" s="37">
        <f t="shared" si="231"/>
        <v>1960476164.8783431</v>
      </c>
      <c r="AE265" s="13">
        <f t="shared" si="207"/>
        <v>24953.182445665698</v>
      </c>
      <c r="AF265">
        <f t="shared" si="248"/>
        <v>1960476259.7573638</v>
      </c>
      <c r="AG265" s="13">
        <f t="shared" si="208"/>
        <v>1960477212.1249621</v>
      </c>
      <c r="AH265" s="13">
        <f t="shared" si="249"/>
        <v>1960476165.1409183</v>
      </c>
      <c r="AI265" s="13">
        <f t="shared" si="209"/>
        <v>43006.315293184307</v>
      </c>
      <c r="AJ265">
        <f t="shared" si="232"/>
        <v>1960476328.6630297</v>
      </c>
      <c r="AK265" s="13">
        <f t="shared" si="210"/>
        <v>1960477212.1249621</v>
      </c>
      <c r="AL265" s="37">
        <f t="shared" si="233"/>
        <v>628.20614018249455</v>
      </c>
      <c r="AM265" s="13">
        <f t="shared" si="211"/>
        <v>29943.818934798834</v>
      </c>
      <c r="AN265">
        <f t="shared" si="234"/>
        <v>742.0609650296384</v>
      </c>
      <c r="AO265" s="13">
        <f t="shared" si="212"/>
        <v>2813.5073827337451</v>
      </c>
      <c r="AP265" s="13">
        <f t="shared" si="250"/>
        <v>628.41966277274457</v>
      </c>
      <c r="AQ265" s="13">
        <f t="shared" si="213"/>
        <v>43006.315293184307</v>
      </c>
      <c r="AR265" s="13">
        <f t="shared" si="235"/>
        <v>791.94177415367346</v>
      </c>
      <c r="AS265" s="38">
        <f t="shared" si="214"/>
        <v>2813.5073827337451</v>
      </c>
      <c r="AT265" s="37">
        <f t="shared" si="236"/>
        <v>391099977.39375615</v>
      </c>
      <c r="AU265" s="13">
        <f t="shared" si="215"/>
        <v>9981.2729782662791</v>
      </c>
      <c r="AV265">
        <f t="shared" si="237"/>
        <v>391100015.34536445</v>
      </c>
      <c r="AW265" s="13">
        <f t="shared" si="216"/>
        <v>391100380.74850065</v>
      </c>
      <c r="AX265" s="13">
        <f t="shared" si="251"/>
        <v>391099977.80348873</v>
      </c>
      <c r="AY265" s="13">
        <f t="shared" si="217"/>
        <v>43006.315293184307</v>
      </c>
      <c r="AZ265">
        <f t="shared" si="238"/>
        <v>391100141.32560009</v>
      </c>
      <c r="BA265" s="13">
        <f t="shared" si="218"/>
        <v>391100380.74850065</v>
      </c>
      <c r="BB265" s="37">
        <f t="shared" si="239"/>
        <v>112.48373176995881</v>
      </c>
      <c r="BC265" s="13">
        <f t="shared" si="219"/>
        <v>14971.909467399417</v>
      </c>
      <c r="BD265">
        <f t="shared" si="240"/>
        <v>169.41114419353073</v>
      </c>
      <c r="BE265" s="13">
        <f t="shared" si="220"/>
        <v>503.35057957927143</v>
      </c>
      <c r="BF265" s="13">
        <f t="shared" si="252"/>
        <v>112.84441182105685</v>
      </c>
      <c r="BG265" s="13">
        <f t="shared" si="221"/>
        <v>43006.315293184307</v>
      </c>
      <c r="BH265">
        <f t="shared" si="241"/>
        <v>276.36652320198579</v>
      </c>
      <c r="BI265" s="13">
        <f t="shared" si="222"/>
        <v>503.35057957927143</v>
      </c>
      <c r="BJ265" s="37">
        <f t="shared" si="242"/>
        <v>1.4141891326346072</v>
      </c>
      <c r="BK265" s="13">
        <f t="shared" si="223"/>
        <v>14971.909467399417</v>
      </c>
      <c r="BL265">
        <f t="shared" si="243"/>
        <v>58.341601556206534</v>
      </c>
      <c r="BM265" s="13">
        <f t="shared" si="224"/>
        <v>5.6772349545232395</v>
      </c>
      <c r="BN265" s="13">
        <f t="shared" si="253"/>
        <v>1.7748691837326502</v>
      </c>
      <c r="BO265" s="13">
        <f t="shared" si="225"/>
        <v>43006.315293184307</v>
      </c>
      <c r="BP265">
        <f t="shared" si="244"/>
        <v>165.29698056466157</v>
      </c>
      <c r="BQ265" s="13">
        <f t="shared" si="226"/>
        <v>5.6772349545232395</v>
      </c>
      <c r="BR265" s="37">
        <f t="shared" si="245"/>
        <v>185.3773921199064</v>
      </c>
      <c r="BS265" s="13">
        <f t="shared" si="227"/>
        <v>14971.909467399417</v>
      </c>
      <c r="BT265">
        <f t="shared" si="246"/>
        <v>242.30480454347833</v>
      </c>
      <c r="BU265" s="13">
        <f t="shared" si="228"/>
        <v>829.96785815000442</v>
      </c>
      <c r="BV265" s="13">
        <f t="shared" si="254"/>
        <v>185.73807217100443</v>
      </c>
      <c r="BW265" s="13">
        <f t="shared" si="229"/>
        <v>43006.315293184307</v>
      </c>
      <c r="BX265">
        <f t="shared" si="247"/>
        <v>349.26018355193332</v>
      </c>
      <c r="BY265" s="13">
        <f t="shared" si="230"/>
        <v>829.96785815000442</v>
      </c>
    </row>
    <row r="266" spans="29:77" x14ac:dyDescent="0.2">
      <c r="AC266">
        <v>264</v>
      </c>
      <c r="AD266" s="37">
        <f t="shared" si="231"/>
        <v>1960476164.8783431</v>
      </c>
      <c r="AE266" s="13">
        <f t="shared" si="207"/>
        <v>24953.182445665698</v>
      </c>
      <c r="AF266">
        <f t="shared" si="248"/>
        <v>1960476259.3979735</v>
      </c>
      <c r="AG266" s="13">
        <f t="shared" si="208"/>
        <v>1960477212.1249621</v>
      </c>
      <c r="AH266" s="13">
        <f t="shared" si="249"/>
        <v>1960476165.1409183</v>
      </c>
      <c r="AI266" s="13">
        <f t="shared" si="209"/>
        <v>43006.315293184307</v>
      </c>
      <c r="AJ266">
        <f t="shared" si="232"/>
        <v>1960476328.0436277</v>
      </c>
      <c r="AK266" s="13">
        <f t="shared" si="210"/>
        <v>1960477212.1249621</v>
      </c>
      <c r="AL266" s="37">
        <f t="shared" si="233"/>
        <v>628.20614018249455</v>
      </c>
      <c r="AM266" s="13">
        <f t="shared" si="211"/>
        <v>29943.818934798834</v>
      </c>
      <c r="AN266">
        <f t="shared" si="234"/>
        <v>741.62969675370221</v>
      </c>
      <c r="AO266" s="13">
        <f t="shared" si="212"/>
        <v>2813.5073827337451</v>
      </c>
      <c r="AP266" s="13">
        <f t="shared" si="250"/>
        <v>628.41966277274457</v>
      </c>
      <c r="AQ266" s="13">
        <f t="shared" si="213"/>
        <v>43006.315293184307</v>
      </c>
      <c r="AR266" s="13">
        <f t="shared" si="235"/>
        <v>791.32237221662456</v>
      </c>
      <c r="AS266" s="38">
        <f t="shared" si="214"/>
        <v>2813.5073827337451</v>
      </c>
      <c r="AT266" s="37">
        <f t="shared" si="236"/>
        <v>391099977.39375615</v>
      </c>
      <c r="AU266" s="13">
        <f t="shared" si="215"/>
        <v>9981.2729782662791</v>
      </c>
      <c r="AV266">
        <f t="shared" si="237"/>
        <v>391100015.20160836</v>
      </c>
      <c r="AW266" s="13">
        <f t="shared" si="216"/>
        <v>391100380.74850065</v>
      </c>
      <c r="AX266" s="13">
        <f t="shared" si="251"/>
        <v>391099977.80348873</v>
      </c>
      <c r="AY266" s="13">
        <f t="shared" si="217"/>
        <v>43006.315293184307</v>
      </c>
      <c r="AZ266">
        <f t="shared" si="238"/>
        <v>391100140.70619816</v>
      </c>
      <c r="BA266" s="13">
        <f t="shared" si="218"/>
        <v>391100380.74850065</v>
      </c>
      <c r="BB266" s="37">
        <f t="shared" si="239"/>
        <v>112.48373176995881</v>
      </c>
      <c r="BC266" s="13">
        <f t="shared" si="219"/>
        <v>14971.909467399417</v>
      </c>
      <c r="BD266">
        <f t="shared" si="240"/>
        <v>169.19551005556266</v>
      </c>
      <c r="BE266" s="13">
        <f t="shared" si="220"/>
        <v>503.35057957927143</v>
      </c>
      <c r="BF266" s="13">
        <f t="shared" si="252"/>
        <v>112.84441182105685</v>
      </c>
      <c r="BG266" s="13">
        <f t="shared" si="221"/>
        <v>43006.315293184307</v>
      </c>
      <c r="BH266">
        <f t="shared" si="241"/>
        <v>275.74712126493682</v>
      </c>
      <c r="BI266" s="13">
        <f t="shared" si="222"/>
        <v>503.35057957927143</v>
      </c>
      <c r="BJ266" s="37">
        <f t="shared" si="242"/>
        <v>1.4141891326346072</v>
      </c>
      <c r="BK266" s="13">
        <f t="shared" si="223"/>
        <v>14971.909467399417</v>
      </c>
      <c r="BL266">
        <f t="shared" si="243"/>
        <v>58.125967418238453</v>
      </c>
      <c r="BM266" s="13">
        <f t="shared" si="224"/>
        <v>5.6772349545232395</v>
      </c>
      <c r="BN266" s="13">
        <f t="shared" si="253"/>
        <v>1.7748691837326502</v>
      </c>
      <c r="BO266" s="13">
        <f t="shared" si="225"/>
        <v>43006.315293184307</v>
      </c>
      <c r="BP266">
        <f t="shared" si="244"/>
        <v>164.6775786276126</v>
      </c>
      <c r="BQ266" s="13">
        <f t="shared" si="226"/>
        <v>5.6772349545232395</v>
      </c>
      <c r="BR266" s="37">
        <f t="shared" si="245"/>
        <v>185.3773921199064</v>
      </c>
      <c r="BS266" s="13">
        <f t="shared" si="227"/>
        <v>14971.909467399417</v>
      </c>
      <c r="BT266">
        <f t="shared" si="246"/>
        <v>242.08917040551026</v>
      </c>
      <c r="BU266" s="13">
        <f t="shared" si="228"/>
        <v>829.96785815000442</v>
      </c>
      <c r="BV266" s="13">
        <f t="shared" si="254"/>
        <v>185.73807217100443</v>
      </c>
      <c r="BW266" s="13">
        <f t="shared" si="229"/>
        <v>43006.315293184307</v>
      </c>
      <c r="BX266">
        <f t="shared" si="247"/>
        <v>348.64078161488442</v>
      </c>
      <c r="BY266" s="13">
        <f t="shared" si="230"/>
        <v>829.96785815000442</v>
      </c>
    </row>
    <row r="267" spans="29:77" x14ac:dyDescent="0.2">
      <c r="AC267">
        <v>265</v>
      </c>
      <c r="AD267" s="37">
        <f t="shared" si="231"/>
        <v>1960476164.8783431</v>
      </c>
      <c r="AE267" s="13">
        <f t="shared" si="207"/>
        <v>24953.182445665698</v>
      </c>
      <c r="AF267">
        <f t="shared" si="248"/>
        <v>1960476259.0412958</v>
      </c>
      <c r="AG267" s="13">
        <f t="shared" si="208"/>
        <v>1960477212.1249621</v>
      </c>
      <c r="AH267" s="13">
        <f t="shared" si="249"/>
        <v>1960476165.1409183</v>
      </c>
      <c r="AI267" s="13">
        <f t="shared" si="209"/>
        <v>43006.315293184307</v>
      </c>
      <c r="AJ267">
        <f t="shared" si="232"/>
        <v>1960476327.4289005</v>
      </c>
      <c r="AK267" s="13">
        <f t="shared" si="210"/>
        <v>1960477212.1249621</v>
      </c>
      <c r="AL267" s="37">
        <f t="shared" si="233"/>
        <v>628.20614018249455</v>
      </c>
      <c r="AM267" s="13">
        <f t="shared" si="211"/>
        <v>29943.818934798834</v>
      </c>
      <c r="AN267">
        <f t="shared" si="234"/>
        <v>741.20168333267884</v>
      </c>
      <c r="AO267" s="13">
        <f t="shared" si="212"/>
        <v>2813.5073827337451</v>
      </c>
      <c r="AP267" s="13">
        <f t="shared" si="250"/>
        <v>628.41966277274457</v>
      </c>
      <c r="AQ267" s="13">
        <f t="shared" si="213"/>
        <v>43006.315293184307</v>
      </c>
      <c r="AR267" s="13">
        <f t="shared" si="235"/>
        <v>790.70764501117594</v>
      </c>
      <c r="AS267" s="38">
        <f t="shared" si="214"/>
        <v>2813.5073827337451</v>
      </c>
      <c r="AT267" s="37">
        <f t="shared" si="236"/>
        <v>391099977.39375615</v>
      </c>
      <c r="AU267" s="13">
        <f t="shared" si="215"/>
        <v>9981.2729782662791</v>
      </c>
      <c r="AV267">
        <f t="shared" si="237"/>
        <v>391100015.05893719</v>
      </c>
      <c r="AW267" s="13">
        <f t="shared" si="216"/>
        <v>391100380.74850065</v>
      </c>
      <c r="AX267" s="13">
        <f t="shared" si="251"/>
        <v>391099977.80348873</v>
      </c>
      <c r="AY267" s="13">
        <f t="shared" si="217"/>
        <v>43006.315293184307</v>
      </c>
      <c r="AZ267">
        <f t="shared" si="238"/>
        <v>391100140.09147096</v>
      </c>
      <c r="BA267" s="13">
        <f t="shared" si="218"/>
        <v>391100380.74850065</v>
      </c>
      <c r="BB267" s="37">
        <f t="shared" si="239"/>
        <v>112.48373176995881</v>
      </c>
      <c r="BC267" s="13">
        <f t="shared" si="219"/>
        <v>14971.909467399417</v>
      </c>
      <c r="BD267">
        <f t="shared" si="240"/>
        <v>168.98150334505095</v>
      </c>
      <c r="BE267" s="13">
        <f t="shared" si="220"/>
        <v>503.35057957927143</v>
      </c>
      <c r="BF267" s="13">
        <f t="shared" si="252"/>
        <v>112.84441182105685</v>
      </c>
      <c r="BG267" s="13">
        <f t="shared" si="221"/>
        <v>43006.315293184307</v>
      </c>
      <c r="BH267">
        <f t="shared" si="241"/>
        <v>275.13239405948821</v>
      </c>
      <c r="BI267" s="13">
        <f t="shared" si="222"/>
        <v>503.35057957927143</v>
      </c>
      <c r="BJ267" s="37">
        <f t="shared" si="242"/>
        <v>1.4141891326346072</v>
      </c>
      <c r="BK267" s="13">
        <f t="shared" si="223"/>
        <v>14971.909467399417</v>
      </c>
      <c r="BL267">
        <f t="shared" si="243"/>
        <v>57.911960707726742</v>
      </c>
      <c r="BM267" s="13">
        <f t="shared" si="224"/>
        <v>5.6772349545232395</v>
      </c>
      <c r="BN267" s="13">
        <f t="shared" si="253"/>
        <v>1.7748691837326502</v>
      </c>
      <c r="BO267" s="13">
        <f t="shared" si="225"/>
        <v>43006.315293184307</v>
      </c>
      <c r="BP267">
        <f t="shared" si="244"/>
        <v>164.06285142216399</v>
      </c>
      <c r="BQ267" s="13">
        <f t="shared" si="226"/>
        <v>5.6772349545232395</v>
      </c>
      <c r="BR267" s="37">
        <f t="shared" si="245"/>
        <v>185.3773921199064</v>
      </c>
      <c r="BS267" s="13">
        <f t="shared" si="227"/>
        <v>14971.909467399417</v>
      </c>
      <c r="BT267">
        <f t="shared" si="246"/>
        <v>241.87516369499855</v>
      </c>
      <c r="BU267" s="13">
        <f t="shared" si="228"/>
        <v>829.96785815000442</v>
      </c>
      <c r="BV267" s="13">
        <f t="shared" si="254"/>
        <v>185.73807217100443</v>
      </c>
      <c r="BW267" s="13">
        <f t="shared" si="229"/>
        <v>43006.315293184307</v>
      </c>
      <c r="BX267">
        <f t="shared" si="247"/>
        <v>348.0260544094358</v>
      </c>
      <c r="BY267" s="13">
        <f t="shared" si="230"/>
        <v>829.96785815000442</v>
      </c>
    </row>
    <row r="268" spans="29:77" x14ac:dyDescent="0.2">
      <c r="AC268">
        <v>266</v>
      </c>
      <c r="AD268" s="37">
        <f t="shared" si="231"/>
        <v>1960476164.8783431</v>
      </c>
      <c r="AE268" s="13">
        <f t="shared" si="207"/>
        <v>24953.182445665698</v>
      </c>
      <c r="AF268">
        <f t="shared" si="248"/>
        <v>1960476258.6872997</v>
      </c>
      <c r="AG268" s="13">
        <f t="shared" si="208"/>
        <v>1960477212.1249621</v>
      </c>
      <c r="AH268" s="13">
        <f t="shared" si="249"/>
        <v>1960476165.1409183</v>
      </c>
      <c r="AI268" s="13">
        <f t="shared" si="209"/>
        <v>43006.315293184307</v>
      </c>
      <c r="AJ268">
        <f t="shared" si="232"/>
        <v>1960476326.8187952</v>
      </c>
      <c r="AK268" s="13">
        <f t="shared" si="210"/>
        <v>1960477212.1249621</v>
      </c>
      <c r="AL268" s="37">
        <f t="shared" si="233"/>
        <v>628.20614018249455</v>
      </c>
      <c r="AM268" s="13">
        <f t="shared" si="211"/>
        <v>29943.818934798834</v>
      </c>
      <c r="AN268">
        <f t="shared" si="234"/>
        <v>740.77688805767809</v>
      </c>
      <c r="AO268" s="13">
        <f t="shared" si="212"/>
        <v>2813.5073827337451</v>
      </c>
      <c r="AP268" s="13">
        <f t="shared" si="250"/>
        <v>628.41966277274457</v>
      </c>
      <c r="AQ268" s="13">
        <f t="shared" si="213"/>
        <v>43006.315293184307</v>
      </c>
      <c r="AR268" s="13">
        <f t="shared" si="235"/>
        <v>790.09753981479082</v>
      </c>
      <c r="AS268" s="38">
        <f t="shared" si="214"/>
        <v>2813.5073827337451</v>
      </c>
      <c r="AT268" s="37">
        <f t="shared" si="236"/>
        <v>391099977.39375615</v>
      </c>
      <c r="AU268" s="13">
        <f t="shared" si="215"/>
        <v>9981.2729782662791</v>
      </c>
      <c r="AV268">
        <f t="shared" si="237"/>
        <v>391100014.91733879</v>
      </c>
      <c r="AW268" s="13">
        <f t="shared" si="216"/>
        <v>391100380.74850065</v>
      </c>
      <c r="AX268" s="13">
        <f t="shared" si="251"/>
        <v>391099977.80348873</v>
      </c>
      <c r="AY268" s="13">
        <f t="shared" si="217"/>
        <v>43006.315293184307</v>
      </c>
      <c r="AZ268">
        <f t="shared" si="238"/>
        <v>391100139.4813658</v>
      </c>
      <c r="BA268" s="13">
        <f t="shared" si="218"/>
        <v>391100380.74850065</v>
      </c>
      <c r="BB268" s="37">
        <f t="shared" si="239"/>
        <v>112.48373176995881</v>
      </c>
      <c r="BC268" s="13">
        <f t="shared" si="219"/>
        <v>14971.909467399417</v>
      </c>
      <c r="BD268">
        <f t="shared" si="240"/>
        <v>168.76910570755061</v>
      </c>
      <c r="BE268" s="13">
        <f t="shared" si="220"/>
        <v>503.35057957927143</v>
      </c>
      <c r="BF268" s="13">
        <f t="shared" si="252"/>
        <v>112.84441182105685</v>
      </c>
      <c r="BG268" s="13">
        <f t="shared" si="221"/>
        <v>43006.315293184307</v>
      </c>
      <c r="BH268">
        <f t="shared" si="241"/>
        <v>274.52228886310314</v>
      </c>
      <c r="BI268" s="13">
        <f t="shared" si="222"/>
        <v>503.35057957927143</v>
      </c>
      <c r="BJ268" s="37">
        <f t="shared" si="242"/>
        <v>1.4141891326346072</v>
      </c>
      <c r="BK268" s="13">
        <f t="shared" si="223"/>
        <v>14971.909467399417</v>
      </c>
      <c r="BL268">
        <f t="shared" si="243"/>
        <v>57.699563070226397</v>
      </c>
      <c r="BM268" s="13">
        <f t="shared" si="224"/>
        <v>5.6772349545232395</v>
      </c>
      <c r="BN268" s="13">
        <f t="shared" si="253"/>
        <v>1.7748691837326502</v>
      </c>
      <c r="BO268" s="13">
        <f t="shared" si="225"/>
        <v>43006.315293184307</v>
      </c>
      <c r="BP268">
        <f t="shared" si="244"/>
        <v>163.45274622577892</v>
      </c>
      <c r="BQ268" s="13">
        <f t="shared" si="226"/>
        <v>5.6772349545232395</v>
      </c>
      <c r="BR268" s="37">
        <f t="shared" si="245"/>
        <v>185.3773921199064</v>
      </c>
      <c r="BS268" s="13">
        <f t="shared" si="227"/>
        <v>14971.909467399417</v>
      </c>
      <c r="BT268">
        <f t="shared" si="246"/>
        <v>241.6627660574982</v>
      </c>
      <c r="BU268" s="13">
        <f t="shared" si="228"/>
        <v>829.96785815000442</v>
      </c>
      <c r="BV268" s="13">
        <f t="shared" si="254"/>
        <v>185.73807217100443</v>
      </c>
      <c r="BW268" s="13">
        <f t="shared" si="229"/>
        <v>43006.315293184307</v>
      </c>
      <c r="BX268">
        <f t="shared" si="247"/>
        <v>347.41594921305068</v>
      </c>
      <c r="BY268" s="13">
        <f t="shared" si="230"/>
        <v>829.96785815000442</v>
      </c>
    </row>
    <row r="269" spans="29:77" x14ac:dyDescent="0.2">
      <c r="AC269">
        <v>267</v>
      </c>
      <c r="AD269" s="37">
        <f t="shared" si="231"/>
        <v>1960476164.8783431</v>
      </c>
      <c r="AE269" s="13">
        <f t="shared" si="207"/>
        <v>24953.182445665698</v>
      </c>
      <c r="AF269">
        <f t="shared" si="248"/>
        <v>1960476258.3359551</v>
      </c>
      <c r="AG269" s="13">
        <f t="shared" si="208"/>
        <v>1960477212.1249621</v>
      </c>
      <c r="AH269" s="13">
        <f t="shared" si="249"/>
        <v>1960476165.1409183</v>
      </c>
      <c r="AI269" s="13">
        <f t="shared" si="209"/>
        <v>43006.315293184307</v>
      </c>
      <c r="AJ269">
        <f t="shared" si="232"/>
        <v>1960476326.2132602</v>
      </c>
      <c r="AK269" s="13">
        <f t="shared" si="210"/>
        <v>1960477212.1249621</v>
      </c>
      <c r="AL269" s="37">
        <f t="shared" si="233"/>
        <v>628.20614018249455</v>
      </c>
      <c r="AM269" s="13">
        <f t="shared" si="211"/>
        <v>29943.818934798834</v>
      </c>
      <c r="AN269">
        <f t="shared" si="234"/>
        <v>740.35527476975608</v>
      </c>
      <c r="AO269" s="13">
        <f t="shared" si="212"/>
        <v>2813.5073827337451</v>
      </c>
      <c r="AP269" s="13">
        <f t="shared" si="250"/>
        <v>628.41966277274457</v>
      </c>
      <c r="AQ269" s="13">
        <f t="shared" si="213"/>
        <v>43006.315293184307</v>
      </c>
      <c r="AR269" s="13">
        <f t="shared" si="235"/>
        <v>789.49200469478319</v>
      </c>
      <c r="AS269" s="38">
        <f t="shared" si="214"/>
        <v>2813.5073827337451</v>
      </c>
      <c r="AT269" s="37">
        <f t="shared" si="236"/>
        <v>391099977.39375615</v>
      </c>
      <c r="AU269" s="13">
        <f t="shared" si="215"/>
        <v>9981.2729782662791</v>
      </c>
      <c r="AV269">
        <f t="shared" si="237"/>
        <v>391100014.77680099</v>
      </c>
      <c r="AW269" s="13">
        <f t="shared" si="216"/>
        <v>391100380.74850065</v>
      </c>
      <c r="AX269" s="13">
        <f t="shared" si="251"/>
        <v>391099977.80348873</v>
      </c>
      <c r="AY269" s="13">
        <f t="shared" si="217"/>
        <v>43006.315293184307</v>
      </c>
      <c r="AZ269">
        <f t="shared" si="238"/>
        <v>391100138.87583065</v>
      </c>
      <c r="BA269" s="13">
        <f t="shared" si="218"/>
        <v>391100380.74850065</v>
      </c>
      <c r="BB269" s="37">
        <f t="shared" si="239"/>
        <v>112.48373176995881</v>
      </c>
      <c r="BC269" s="13">
        <f t="shared" si="219"/>
        <v>14971.909467399417</v>
      </c>
      <c r="BD269">
        <f t="shared" si="240"/>
        <v>168.55829906358957</v>
      </c>
      <c r="BE269" s="13">
        <f t="shared" si="220"/>
        <v>503.35057957927143</v>
      </c>
      <c r="BF269" s="13">
        <f t="shared" si="252"/>
        <v>112.84441182105685</v>
      </c>
      <c r="BG269" s="13">
        <f t="shared" si="221"/>
        <v>43006.315293184307</v>
      </c>
      <c r="BH269">
        <f t="shared" si="241"/>
        <v>273.91675374309546</v>
      </c>
      <c r="BI269" s="13">
        <f t="shared" si="222"/>
        <v>503.35057957927143</v>
      </c>
      <c r="BJ269" s="37">
        <f t="shared" si="242"/>
        <v>1.4141891326346072</v>
      </c>
      <c r="BK269" s="13">
        <f t="shared" si="223"/>
        <v>14971.909467399417</v>
      </c>
      <c r="BL269">
        <f t="shared" si="243"/>
        <v>57.488756426265375</v>
      </c>
      <c r="BM269" s="13">
        <f t="shared" si="224"/>
        <v>5.6772349545232395</v>
      </c>
      <c r="BN269" s="13">
        <f t="shared" si="253"/>
        <v>1.7748691837326502</v>
      </c>
      <c r="BO269" s="13">
        <f t="shared" si="225"/>
        <v>43006.315293184307</v>
      </c>
      <c r="BP269">
        <f t="shared" si="244"/>
        <v>162.84721110577124</v>
      </c>
      <c r="BQ269" s="13">
        <f t="shared" si="226"/>
        <v>5.6772349545232395</v>
      </c>
      <c r="BR269" s="37">
        <f t="shared" si="245"/>
        <v>185.3773921199064</v>
      </c>
      <c r="BS269" s="13">
        <f t="shared" si="227"/>
        <v>14971.909467399417</v>
      </c>
      <c r="BT269">
        <f t="shared" si="246"/>
        <v>241.45195941353717</v>
      </c>
      <c r="BU269" s="13">
        <f t="shared" si="228"/>
        <v>829.96785815000442</v>
      </c>
      <c r="BV269" s="13">
        <f t="shared" si="254"/>
        <v>185.73807217100443</v>
      </c>
      <c r="BW269" s="13">
        <f t="shared" si="229"/>
        <v>43006.315293184307</v>
      </c>
      <c r="BX269">
        <f t="shared" si="247"/>
        <v>346.81041409304305</v>
      </c>
      <c r="BY269" s="13">
        <f t="shared" si="230"/>
        <v>829.96785815000442</v>
      </c>
    </row>
    <row r="270" spans="29:77" x14ac:dyDescent="0.2">
      <c r="AC270">
        <v>268</v>
      </c>
      <c r="AD270" s="37">
        <f t="shared" si="231"/>
        <v>1960476164.8783431</v>
      </c>
      <c r="AE270" s="13">
        <f t="shared" si="207"/>
        <v>24953.182445665698</v>
      </c>
      <c r="AF270">
        <f t="shared" si="248"/>
        <v>1960476257.9872329</v>
      </c>
      <c r="AG270" s="13">
        <f t="shared" si="208"/>
        <v>1960477212.1249621</v>
      </c>
      <c r="AH270" s="13">
        <f t="shared" si="249"/>
        <v>1960476165.1409183</v>
      </c>
      <c r="AI270" s="13">
        <f t="shared" si="209"/>
        <v>43006.315293184307</v>
      </c>
      <c r="AJ270">
        <f t="shared" si="232"/>
        <v>1960476325.6122439</v>
      </c>
      <c r="AK270" s="13">
        <f t="shared" si="210"/>
        <v>1960477212.1249621</v>
      </c>
      <c r="AL270" s="37">
        <f t="shared" si="233"/>
        <v>628.20614018249455</v>
      </c>
      <c r="AM270" s="13">
        <f t="shared" si="211"/>
        <v>29943.818934798834</v>
      </c>
      <c r="AN270">
        <f t="shared" si="234"/>
        <v>739.93680784965431</v>
      </c>
      <c r="AO270" s="13">
        <f t="shared" si="212"/>
        <v>2813.5073827337451</v>
      </c>
      <c r="AP270" s="13">
        <f t="shared" si="250"/>
        <v>628.41966277274457</v>
      </c>
      <c r="AQ270" s="13">
        <f t="shared" si="213"/>
        <v>43006.315293184307</v>
      </c>
      <c r="AR270" s="13">
        <f t="shared" si="235"/>
        <v>788.89098849358152</v>
      </c>
      <c r="AS270" s="38">
        <f t="shared" si="214"/>
        <v>2813.5073827337451</v>
      </c>
      <c r="AT270" s="37">
        <f t="shared" si="236"/>
        <v>391099977.39375615</v>
      </c>
      <c r="AU270" s="13">
        <f t="shared" si="215"/>
        <v>9981.2729782662791</v>
      </c>
      <c r="AV270">
        <f t="shared" si="237"/>
        <v>391100014.63731205</v>
      </c>
      <c r="AW270" s="13">
        <f t="shared" si="216"/>
        <v>391100380.74850065</v>
      </c>
      <c r="AX270" s="13">
        <f t="shared" si="251"/>
        <v>391099977.80348873</v>
      </c>
      <c r="AY270" s="13">
        <f t="shared" si="217"/>
        <v>43006.315293184307</v>
      </c>
      <c r="AZ270">
        <f t="shared" si="238"/>
        <v>391100138.27481443</v>
      </c>
      <c r="BA270" s="13">
        <f t="shared" si="218"/>
        <v>391100380.74850065</v>
      </c>
      <c r="BB270" s="37">
        <f t="shared" si="239"/>
        <v>112.48373176995881</v>
      </c>
      <c r="BC270" s="13">
        <f t="shared" si="219"/>
        <v>14971.909467399417</v>
      </c>
      <c r="BD270">
        <f t="shared" si="240"/>
        <v>168.34906560353872</v>
      </c>
      <c r="BE270" s="13">
        <f t="shared" si="220"/>
        <v>503.35057957927143</v>
      </c>
      <c r="BF270" s="13">
        <f t="shared" si="252"/>
        <v>112.84441182105685</v>
      </c>
      <c r="BG270" s="13">
        <f t="shared" si="221"/>
        <v>43006.315293184307</v>
      </c>
      <c r="BH270">
        <f t="shared" si="241"/>
        <v>273.31573754189384</v>
      </c>
      <c r="BI270" s="13">
        <f t="shared" si="222"/>
        <v>503.35057957927143</v>
      </c>
      <c r="BJ270" s="37">
        <f t="shared" si="242"/>
        <v>1.4141891326346072</v>
      </c>
      <c r="BK270" s="13">
        <f t="shared" si="223"/>
        <v>14971.909467399417</v>
      </c>
      <c r="BL270">
        <f t="shared" si="243"/>
        <v>57.279522966214515</v>
      </c>
      <c r="BM270" s="13">
        <f t="shared" si="224"/>
        <v>5.6772349545232395</v>
      </c>
      <c r="BN270" s="13">
        <f t="shared" si="253"/>
        <v>1.7748691837326502</v>
      </c>
      <c r="BO270" s="13">
        <f t="shared" si="225"/>
        <v>43006.315293184307</v>
      </c>
      <c r="BP270">
        <f t="shared" si="244"/>
        <v>162.24619490456962</v>
      </c>
      <c r="BQ270" s="13">
        <f t="shared" si="226"/>
        <v>5.6772349545232395</v>
      </c>
      <c r="BR270" s="37">
        <f t="shared" si="245"/>
        <v>185.3773921199064</v>
      </c>
      <c r="BS270" s="13">
        <f t="shared" si="227"/>
        <v>14971.909467399417</v>
      </c>
      <c r="BT270">
        <f t="shared" si="246"/>
        <v>241.24272595348631</v>
      </c>
      <c r="BU270" s="13">
        <f t="shared" si="228"/>
        <v>829.96785815000442</v>
      </c>
      <c r="BV270" s="13">
        <f t="shared" si="254"/>
        <v>185.73807217100443</v>
      </c>
      <c r="BW270" s="13">
        <f t="shared" si="229"/>
        <v>43006.315293184307</v>
      </c>
      <c r="BX270">
        <f t="shared" si="247"/>
        <v>346.20939789184138</v>
      </c>
      <c r="BY270" s="13">
        <f t="shared" si="230"/>
        <v>829.96785815000442</v>
      </c>
    </row>
    <row r="271" spans="29:77" x14ac:dyDescent="0.2">
      <c r="AC271">
        <v>269</v>
      </c>
      <c r="AD271" s="37">
        <f t="shared" si="231"/>
        <v>1960476164.8783431</v>
      </c>
      <c r="AE271" s="13">
        <f t="shared" si="207"/>
        <v>24953.182445665698</v>
      </c>
      <c r="AF271">
        <f t="shared" si="248"/>
        <v>1960476257.641103</v>
      </c>
      <c r="AG271" s="13">
        <f t="shared" si="208"/>
        <v>1960477212.1249621</v>
      </c>
      <c r="AH271" s="13">
        <f t="shared" si="249"/>
        <v>1960476165.1409183</v>
      </c>
      <c r="AI271" s="13">
        <f t="shared" si="209"/>
        <v>43006.315293184307</v>
      </c>
      <c r="AJ271">
        <f t="shared" si="232"/>
        <v>1960476325.0156963</v>
      </c>
      <c r="AK271" s="13">
        <f t="shared" si="210"/>
        <v>1960477212.1249621</v>
      </c>
      <c r="AL271" s="37">
        <f t="shared" si="233"/>
        <v>628.20614018249455</v>
      </c>
      <c r="AM271" s="13">
        <f t="shared" si="211"/>
        <v>29943.818934798834</v>
      </c>
      <c r="AN271">
        <f t="shared" si="234"/>
        <v>739.52145220776902</v>
      </c>
      <c r="AO271" s="13">
        <f t="shared" si="212"/>
        <v>2813.5073827337451</v>
      </c>
      <c r="AP271" s="13">
        <f t="shared" si="250"/>
        <v>628.41966277274457</v>
      </c>
      <c r="AQ271" s="13">
        <f t="shared" si="213"/>
        <v>43006.315293184307</v>
      </c>
      <c r="AR271" s="13">
        <f t="shared" si="235"/>
        <v>788.29444081432189</v>
      </c>
      <c r="AS271" s="38">
        <f t="shared" si="214"/>
        <v>2813.5073827337451</v>
      </c>
      <c r="AT271" s="37">
        <f t="shared" si="236"/>
        <v>391099977.39375615</v>
      </c>
      <c r="AU271" s="13">
        <f t="shared" si="215"/>
        <v>9981.2729782662791</v>
      </c>
      <c r="AV271">
        <f t="shared" si="237"/>
        <v>391100014.49886018</v>
      </c>
      <c r="AW271" s="13">
        <f t="shared" si="216"/>
        <v>391100380.74850065</v>
      </c>
      <c r="AX271" s="13">
        <f t="shared" si="251"/>
        <v>391099977.80348873</v>
      </c>
      <c r="AY271" s="13">
        <f t="shared" si="217"/>
        <v>43006.315293184307</v>
      </c>
      <c r="AZ271">
        <f t="shared" si="238"/>
        <v>391100137.67826676</v>
      </c>
      <c r="BA271" s="13">
        <f t="shared" si="218"/>
        <v>391100380.74850065</v>
      </c>
      <c r="BB271" s="37">
        <f t="shared" si="239"/>
        <v>112.48373176995881</v>
      </c>
      <c r="BC271" s="13">
        <f t="shared" si="219"/>
        <v>14971.909467399417</v>
      </c>
      <c r="BD271">
        <f t="shared" si="240"/>
        <v>168.14138778259604</v>
      </c>
      <c r="BE271" s="13">
        <f t="shared" si="220"/>
        <v>503.35057957927143</v>
      </c>
      <c r="BF271" s="13">
        <f t="shared" si="252"/>
        <v>112.84441182105685</v>
      </c>
      <c r="BG271" s="13">
        <f t="shared" si="221"/>
        <v>43006.315293184307</v>
      </c>
      <c r="BH271">
        <f t="shared" si="241"/>
        <v>272.71918986263421</v>
      </c>
      <c r="BI271" s="13">
        <f t="shared" si="222"/>
        <v>503.35057957927143</v>
      </c>
      <c r="BJ271" s="37">
        <f t="shared" si="242"/>
        <v>1.4141891326346072</v>
      </c>
      <c r="BK271" s="13">
        <f t="shared" si="223"/>
        <v>14971.909467399417</v>
      </c>
      <c r="BL271">
        <f t="shared" si="243"/>
        <v>57.071845145271844</v>
      </c>
      <c r="BM271" s="13">
        <f t="shared" si="224"/>
        <v>5.6772349545232395</v>
      </c>
      <c r="BN271" s="13">
        <f t="shared" si="253"/>
        <v>1.7748691837326502</v>
      </c>
      <c r="BO271" s="13">
        <f t="shared" si="225"/>
        <v>43006.315293184307</v>
      </c>
      <c r="BP271">
        <f t="shared" si="244"/>
        <v>161.64964722530999</v>
      </c>
      <c r="BQ271" s="13">
        <f t="shared" si="226"/>
        <v>5.6772349545232395</v>
      </c>
      <c r="BR271" s="37">
        <f t="shared" si="245"/>
        <v>185.3773921199064</v>
      </c>
      <c r="BS271" s="13">
        <f t="shared" si="227"/>
        <v>14971.909467399417</v>
      </c>
      <c r="BT271">
        <f t="shared" si="246"/>
        <v>241.03504813254364</v>
      </c>
      <c r="BU271" s="13">
        <f t="shared" si="228"/>
        <v>829.96785815000442</v>
      </c>
      <c r="BV271" s="13">
        <f t="shared" si="254"/>
        <v>185.73807217100443</v>
      </c>
      <c r="BW271" s="13">
        <f t="shared" si="229"/>
        <v>43006.315293184307</v>
      </c>
      <c r="BX271">
        <f t="shared" si="247"/>
        <v>345.61285021258175</v>
      </c>
      <c r="BY271" s="13">
        <f t="shared" si="230"/>
        <v>829.96785815000442</v>
      </c>
    </row>
    <row r="272" spans="29:77" x14ac:dyDescent="0.2">
      <c r="AC272">
        <v>270</v>
      </c>
      <c r="AD272" s="37">
        <f t="shared" si="231"/>
        <v>1960476164.8783431</v>
      </c>
      <c r="AE272" s="13">
        <f t="shared" si="207"/>
        <v>24953.182445665698</v>
      </c>
      <c r="AF272">
        <f t="shared" si="248"/>
        <v>1960476257.2975373</v>
      </c>
      <c r="AG272" s="13">
        <f t="shared" si="208"/>
        <v>1960477212.1249621</v>
      </c>
      <c r="AH272" s="13">
        <f t="shared" si="249"/>
        <v>1960476165.1409183</v>
      </c>
      <c r="AI272" s="13">
        <f t="shared" si="209"/>
        <v>43006.315293184307</v>
      </c>
      <c r="AJ272">
        <f t="shared" si="232"/>
        <v>1960476324.4235675</v>
      </c>
      <c r="AK272" s="13">
        <f t="shared" si="210"/>
        <v>1960477212.1249621</v>
      </c>
      <c r="AL272" s="37">
        <f t="shared" si="233"/>
        <v>628.20614018249455</v>
      </c>
      <c r="AM272" s="13">
        <f t="shared" si="211"/>
        <v>29943.818934798834</v>
      </c>
      <c r="AN272">
        <f t="shared" si="234"/>
        <v>739.10917327434208</v>
      </c>
      <c r="AO272" s="13">
        <f t="shared" si="212"/>
        <v>2813.5073827337451</v>
      </c>
      <c r="AP272" s="13">
        <f t="shared" si="250"/>
        <v>628.41966277274457</v>
      </c>
      <c r="AQ272" s="13">
        <f t="shared" si="213"/>
        <v>43006.315293184307</v>
      </c>
      <c r="AR272" s="13">
        <f t="shared" si="235"/>
        <v>787.70231200676051</v>
      </c>
      <c r="AS272" s="38">
        <f t="shared" si="214"/>
        <v>2813.5073827337451</v>
      </c>
      <c r="AT272" s="37">
        <f t="shared" si="236"/>
        <v>391099977.39375615</v>
      </c>
      <c r="AU272" s="13">
        <f t="shared" si="215"/>
        <v>9981.2729782662791</v>
      </c>
      <c r="AV272">
        <f t="shared" si="237"/>
        <v>391100014.36143386</v>
      </c>
      <c r="AW272" s="13">
        <f t="shared" si="216"/>
        <v>391100380.74850065</v>
      </c>
      <c r="AX272" s="13">
        <f t="shared" si="251"/>
        <v>391099977.80348873</v>
      </c>
      <c r="AY272" s="13">
        <f t="shared" si="217"/>
        <v>43006.315293184307</v>
      </c>
      <c r="AZ272">
        <f t="shared" si="238"/>
        <v>391100137.08613795</v>
      </c>
      <c r="BA272" s="13">
        <f t="shared" si="218"/>
        <v>391100380.74850065</v>
      </c>
      <c r="BB272" s="37">
        <f t="shared" si="239"/>
        <v>112.48373176995881</v>
      </c>
      <c r="BC272" s="13">
        <f t="shared" si="219"/>
        <v>14971.909467399417</v>
      </c>
      <c r="BD272">
        <f t="shared" si="240"/>
        <v>167.93524831588257</v>
      </c>
      <c r="BE272" s="13">
        <f t="shared" si="220"/>
        <v>503.35057957927143</v>
      </c>
      <c r="BF272" s="13">
        <f t="shared" si="252"/>
        <v>112.84441182105685</v>
      </c>
      <c r="BG272" s="13">
        <f t="shared" si="221"/>
        <v>43006.315293184307</v>
      </c>
      <c r="BH272">
        <f t="shared" si="241"/>
        <v>272.12706105507283</v>
      </c>
      <c r="BI272" s="13">
        <f t="shared" si="222"/>
        <v>503.35057957927143</v>
      </c>
      <c r="BJ272" s="37">
        <f t="shared" si="242"/>
        <v>1.4141891326346072</v>
      </c>
      <c r="BK272" s="13">
        <f t="shared" si="223"/>
        <v>14971.909467399417</v>
      </c>
      <c r="BL272">
        <f t="shared" si="243"/>
        <v>56.865705678558371</v>
      </c>
      <c r="BM272" s="13">
        <f t="shared" si="224"/>
        <v>5.6772349545232395</v>
      </c>
      <c r="BN272" s="13">
        <f t="shared" si="253"/>
        <v>1.7748691837326502</v>
      </c>
      <c r="BO272" s="13">
        <f t="shared" si="225"/>
        <v>43006.315293184307</v>
      </c>
      <c r="BP272">
        <f t="shared" si="244"/>
        <v>161.05751841774861</v>
      </c>
      <c r="BQ272" s="13">
        <f t="shared" si="226"/>
        <v>5.6772349545232395</v>
      </c>
      <c r="BR272" s="37">
        <f t="shared" si="245"/>
        <v>185.3773921199064</v>
      </c>
      <c r="BS272" s="13">
        <f t="shared" si="227"/>
        <v>14971.909467399417</v>
      </c>
      <c r="BT272">
        <f t="shared" si="246"/>
        <v>240.82890866583017</v>
      </c>
      <c r="BU272" s="13">
        <f t="shared" si="228"/>
        <v>829.96785815000442</v>
      </c>
      <c r="BV272" s="13">
        <f t="shared" si="254"/>
        <v>185.73807217100443</v>
      </c>
      <c r="BW272" s="13">
        <f t="shared" si="229"/>
        <v>43006.315293184307</v>
      </c>
      <c r="BX272">
        <f t="shared" si="247"/>
        <v>345.02072140502037</v>
      </c>
      <c r="BY272" s="13">
        <f t="shared" si="230"/>
        <v>829.96785815000442</v>
      </c>
    </row>
    <row r="273" spans="29:77" x14ac:dyDescent="0.2">
      <c r="AC273">
        <v>271</v>
      </c>
      <c r="AD273" s="37">
        <f t="shared" si="231"/>
        <v>1960476164.8783431</v>
      </c>
      <c r="AE273" s="13">
        <f t="shared" si="207"/>
        <v>24953.182445665698</v>
      </c>
      <c r="AF273">
        <f t="shared" si="248"/>
        <v>1960476256.9565072</v>
      </c>
      <c r="AG273" s="13">
        <f t="shared" si="208"/>
        <v>1960477212.1249621</v>
      </c>
      <c r="AH273" s="13">
        <f t="shared" si="249"/>
        <v>1960476165.1409183</v>
      </c>
      <c r="AI273" s="13">
        <f t="shared" si="209"/>
        <v>43006.315293184307</v>
      </c>
      <c r="AJ273">
        <f t="shared" si="232"/>
        <v>1960476323.8358088</v>
      </c>
      <c r="AK273" s="13">
        <f t="shared" si="210"/>
        <v>1960477212.1249621</v>
      </c>
      <c r="AL273" s="37">
        <f t="shared" si="233"/>
        <v>628.20614018249455</v>
      </c>
      <c r="AM273" s="13">
        <f t="shared" si="211"/>
        <v>29943.818934798834</v>
      </c>
      <c r="AN273">
        <f t="shared" si="234"/>
        <v>738.69993698987037</v>
      </c>
      <c r="AO273" s="13">
        <f t="shared" si="212"/>
        <v>2813.5073827337451</v>
      </c>
      <c r="AP273" s="13">
        <f t="shared" si="250"/>
        <v>628.41966277274457</v>
      </c>
      <c r="AQ273" s="13">
        <f t="shared" si="213"/>
        <v>43006.315293184307</v>
      </c>
      <c r="AR273" s="13">
        <f t="shared" si="235"/>
        <v>787.11455315349849</v>
      </c>
      <c r="AS273" s="38">
        <f t="shared" si="214"/>
        <v>2813.5073827337451</v>
      </c>
      <c r="AT273" s="37">
        <f t="shared" si="236"/>
        <v>391099977.39375615</v>
      </c>
      <c r="AU273" s="13">
        <f t="shared" si="215"/>
        <v>9981.2729782662791</v>
      </c>
      <c r="AV273">
        <f t="shared" si="237"/>
        <v>391100014.22502178</v>
      </c>
      <c r="AW273" s="13">
        <f t="shared" si="216"/>
        <v>391100380.74850065</v>
      </c>
      <c r="AX273" s="13">
        <f t="shared" si="251"/>
        <v>391099977.80348873</v>
      </c>
      <c r="AY273" s="13">
        <f t="shared" si="217"/>
        <v>43006.315293184307</v>
      </c>
      <c r="AZ273">
        <f t="shared" si="238"/>
        <v>391100136.49837911</v>
      </c>
      <c r="BA273" s="13">
        <f t="shared" si="218"/>
        <v>391100380.74850065</v>
      </c>
      <c r="BB273" s="37">
        <f t="shared" si="239"/>
        <v>112.48373176995881</v>
      </c>
      <c r="BC273" s="13">
        <f t="shared" si="219"/>
        <v>14971.909467399417</v>
      </c>
      <c r="BD273">
        <f t="shared" si="240"/>
        <v>167.73063017364669</v>
      </c>
      <c r="BE273" s="13">
        <f t="shared" si="220"/>
        <v>503.35057957927143</v>
      </c>
      <c r="BF273" s="13">
        <f t="shared" si="252"/>
        <v>112.84441182105685</v>
      </c>
      <c r="BG273" s="13">
        <f t="shared" si="221"/>
        <v>43006.315293184307</v>
      </c>
      <c r="BH273">
        <f t="shared" si="241"/>
        <v>271.53930220181076</v>
      </c>
      <c r="BI273" s="13">
        <f t="shared" si="222"/>
        <v>503.35057957927143</v>
      </c>
      <c r="BJ273" s="37">
        <f t="shared" si="242"/>
        <v>1.4141891326346072</v>
      </c>
      <c r="BK273" s="13">
        <f t="shared" si="223"/>
        <v>14971.909467399417</v>
      </c>
      <c r="BL273">
        <f t="shared" si="243"/>
        <v>56.661087536322491</v>
      </c>
      <c r="BM273" s="13">
        <f t="shared" si="224"/>
        <v>5.6772349545232395</v>
      </c>
      <c r="BN273" s="13">
        <f t="shared" si="253"/>
        <v>1.7748691837326502</v>
      </c>
      <c r="BO273" s="13">
        <f t="shared" si="225"/>
        <v>43006.315293184307</v>
      </c>
      <c r="BP273">
        <f t="shared" si="244"/>
        <v>160.46975956448654</v>
      </c>
      <c r="BQ273" s="13">
        <f t="shared" si="226"/>
        <v>5.6772349545232395</v>
      </c>
      <c r="BR273" s="37">
        <f t="shared" si="245"/>
        <v>185.3773921199064</v>
      </c>
      <c r="BS273" s="13">
        <f t="shared" si="227"/>
        <v>14971.909467399417</v>
      </c>
      <c r="BT273">
        <f t="shared" si="246"/>
        <v>240.62429052359428</v>
      </c>
      <c r="BU273" s="13">
        <f t="shared" si="228"/>
        <v>829.96785815000442</v>
      </c>
      <c r="BV273" s="13">
        <f t="shared" si="254"/>
        <v>185.73807217100443</v>
      </c>
      <c r="BW273" s="13">
        <f t="shared" si="229"/>
        <v>43006.315293184307</v>
      </c>
      <c r="BX273">
        <f t="shared" si="247"/>
        <v>344.43296255175835</v>
      </c>
      <c r="BY273" s="13">
        <f t="shared" si="230"/>
        <v>829.96785815000442</v>
      </c>
    </row>
    <row r="274" spans="29:77" x14ac:dyDescent="0.2">
      <c r="AC274">
        <v>272</v>
      </c>
      <c r="AD274" s="37">
        <f t="shared" si="231"/>
        <v>1960476164.8783431</v>
      </c>
      <c r="AE274" s="13">
        <f t="shared" si="207"/>
        <v>24953.182445665698</v>
      </c>
      <c r="AF274">
        <f t="shared" si="248"/>
        <v>1960476256.6179845</v>
      </c>
      <c r="AG274" s="13">
        <f t="shared" si="208"/>
        <v>1960477212.1249621</v>
      </c>
      <c r="AH274" s="13">
        <f t="shared" si="249"/>
        <v>1960476165.1409183</v>
      </c>
      <c r="AI274" s="13">
        <f t="shared" si="209"/>
        <v>43006.315293184307</v>
      </c>
      <c r="AJ274">
        <f t="shared" si="232"/>
        <v>1960476323.2523715</v>
      </c>
      <c r="AK274" s="13">
        <f t="shared" si="210"/>
        <v>1960477212.1249621</v>
      </c>
      <c r="AL274" s="37">
        <f t="shared" si="233"/>
        <v>628.20614018249455</v>
      </c>
      <c r="AM274" s="13">
        <f t="shared" si="211"/>
        <v>29943.818934798834</v>
      </c>
      <c r="AN274">
        <f t="shared" si="234"/>
        <v>738.29370979572559</v>
      </c>
      <c r="AO274" s="13">
        <f t="shared" si="212"/>
        <v>2813.5073827337451</v>
      </c>
      <c r="AP274" s="13">
        <f t="shared" si="250"/>
        <v>628.41966277274457</v>
      </c>
      <c r="AQ274" s="13">
        <f t="shared" si="213"/>
        <v>43006.315293184307</v>
      </c>
      <c r="AR274" s="13">
        <f t="shared" si="235"/>
        <v>786.53111605651043</v>
      </c>
      <c r="AS274" s="38">
        <f t="shared" si="214"/>
        <v>2813.5073827337451</v>
      </c>
      <c r="AT274" s="37">
        <f t="shared" si="236"/>
        <v>391099977.39375615</v>
      </c>
      <c r="AU274" s="13">
        <f t="shared" si="215"/>
        <v>9981.2729782662791</v>
      </c>
      <c r="AV274">
        <f t="shared" si="237"/>
        <v>391100014.08961266</v>
      </c>
      <c r="AW274" s="13">
        <f t="shared" si="216"/>
        <v>391100380.74850065</v>
      </c>
      <c r="AX274" s="13">
        <f t="shared" si="251"/>
        <v>391099977.80348873</v>
      </c>
      <c r="AY274" s="13">
        <f t="shared" si="217"/>
        <v>43006.315293184307</v>
      </c>
      <c r="AZ274">
        <f t="shared" si="238"/>
        <v>391100135.91494203</v>
      </c>
      <c r="BA274" s="13">
        <f t="shared" si="218"/>
        <v>391100380.74850065</v>
      </c>
      <c r="BB274" s="37">
        <f t="shared" si="239"/>
        <v>112.48373176995881</v>
      </c>
      <c r="BC274" s="13">
        <f t="shared" si="219"/>
        <v>14971.909467399417</v>
      </c>
      <c r="BD274">
        <f t="shared" si="240"/>
        <v>167.52751657657433</v>
      </c>
      <c r="BE274" s="13">
        <f t="shared" si="220"/>
        <v>503.35057957927143</v>
      </c>
      <c r="BF274" s="13">
        <f t="shared" si="252"/>
        <v>112.84441182105685</v>
      </c>
      <c r="BG274" s="13">
        <f t="shared" si="221"/>
        <v>43006.315293184307</v>
      </c>
      <c r="BH274">
        <f t="shared" si="241"/>
        <v>270.95586510482269</v>
      </c>
      <c r="BI274" s="13">
        <f t="shared" si="222"/>
        <v>503.35057957927143</v>
      </c>
      <c r="BJ274" s="37">
        <f t="shared" si="242"/>
        <v>1.4141891326346072</v>
      </c>
      <c r="BK274" s="13">
        <f t="shared" si="223"/>
        <v>14971.909467399417</v>
      </c>
      <c r="BL274">
        <f t="shared" si="243"/>
        <v>56.45797393925011</v>
      </c>
      <c r="BM274" s="13">
        <f t="shared" si="224"/>
        <v>5.6772349545232395</v>
      </c>
      <c r="BN274" s="13">
        <f t="shared" si="253"/>
        <v>1.7748691837326502</v>
      </c>
      <c r="BO274" s="13">
        <f t="shared" si="225"/>
        <v>43006.315293184307</v>
      </c>
      <c r="BP274">
        <f t="shared" si="244"/>
        <v>159.88632246749847</v>
      </c>
      <c r="BQ274" s="13">
        <f t="shared" si="226"/>
        <v>5.6772349545232395</v>
      </c>
      <c r="BR274" s="37">
        <f t="shared" si="245"/>
        <v>185.3773921199064</v>
      </c>
      <c r="BS274" s="13">
        <f t="shared" si="227"/>
        <v>14971.909467399417</v>
      </c>
      <c r="BT274">
        <f t="shared" si="246"/>
        <v>240.42117692652192</v>
      </c>
      <c r="BU274" s="13">
        <f t="shared" si="228"/>
        <v>829.96785815000442</v>
      </c>
      <c r="BV274" s="13">
        <f t="shared" si="254"/>
        <v>185.73807217100443</v>
      </c>
      <c r="BW274" s="13">
        <f t="shared" si="229"/>
        <v>43006.315293184307</v>
      </c>
      <c r="BX274">
        <f t="shared" si="247"/>
        <v>343.84952545477029</v>
      </c>
      <c r="BY274" s="13">
        <f t="shared" si="230"/>
        <v>829.96785815000442</v>
      </c>
    </row>
    <row r="275" spans="29:77" x14ac:dyDescent="0.2">
      <c r="AC275">
        <v>273</v>
      </c>
      <c r="AD275" s="37">
        <f t="shared" si="231"/>
        <v>1960476164.8783431</v>
      </c>
      <c r="AE275" s="13">
        <f t="shared" si="207"/>
        <v>24953.182445665698</v>
      </c>
      <c r="AF275">
        <f t="shared" si="248"/>
        <v>1960476256.2819419</v>
      </c>
      <c r="AG275" s="13">
        <f t="shared" si="208"/>
        <v>1960477212.1249621</v>
      </c>
      <c r="AH275" s="13">
        <f t="shared" si="249"/>
        <v>1960476165.1409183</v>
      </c>
      <c r="AI275" s="13">
        <f t="shared" si="209"/>
        <v>43006.315293184307</v>
      </c>
      <c r="AJ275">
        <f t="shared" si="232"/>
        <v>1960476322.6732087</v>
      </c>
      <c r="AK275" s="13">
        <f t="shared" si="210"/>
        <v>1960477212.1249621</v>
      </c>
      <c r="AL275" s="37">
        <f t="shared" si="233"/>
        <v>628.20614018249455</v>
      </c>
      <c r="AM275" s="13">
        <f t="shared" si="211"/>
        <v>29943.818934798834</v>
      </c>
      <c r="AN275">
        <f t="shared" si="234"/>
        <v>737.89045862498108</v>
      </c>
      <c r="AO275" s="13">
        <f t="shared" si="212"/>
        <v>2813.5073827337451</v>
      </c>
      <c r="AP275" s="13">
        <f t="shared" si="250"/>
        <v>628.41966277274457</v>
      </c>
      <c r="AQ275" s="13">
        <f t="shared" si="213"/>
        <v>43006.315293184307</v>
      </c>
      <c r="AR275" s="13">
        <f t="shared" si="235"/>
        <v>785.9519532239691</v>
      </c>
      <c r="AS275" s="38">
        <f t="shared" si="214"/>
        <v>2813.5073827337451</v>
      </c>
      <c r="AT275" s="37">
        <f t="shared" si="236"/>
        <v>391099977.39375615</v>
      </c>
      <c r="AU275" s="13">
        <f t="shared" si="215"/>
        <v>9981.2729782662791</v>
      </c>
      <c r="AV275">
        <f t="shared" si="237"/>
        <v>391100013.95519561</v>
      </c>
      <c r="AW275" s="13">
        <f t="shared" si="216"/>
        <v>391100380.74850065</v>
      </c>
      <c r="AX275" s="13">
        <f t="shared" si="251"/>
        <v>391099977.80348873</v>
      </c>
      <c r="AY275" s="13">
        <f t="shared" si="217"/>
        <v>43006.315293184307</v>
      </c>
      <c r="AZ275">
        <f t="shared" si="238"/>
        <v>391100135.33577919</v>
      </c>
      <c r="BA275" s="13">
        <f t="shared" si="218"/>
        <v>391100380.74850065</v>
      </c>
      <c r="BB275" s="37">
        <f t="shared" si="239"/>
        <v>112.48373176995881</v>
      </c>
      <c r="BC275" s="13">
        <f t="shared" si="219"/>
        <v>14971.909467399417</v>
      </c>
      <c r="BD275">
        <f t="shared" si="240"/>
        <v>167.3258909912021</v>
      </c>
      <c r="BE275" s="13">
        <f t="shared" si="220"/>
        <v>503.35057957927143</v>
      </c>
      <c r="BF275" s="13">
        <f t="shared" si="252"/>
        <v>112.84441182105685</v>
      </c>
      <c r="BG275" s="13">
        <f t="shared" si="221"/>
        <v>43006.315293184307</v>
      </c>
      <c r="BH275">
        <f t="shared" si="241"/>
        <v>270.37670227228142</v>
      </c>
      <c r="BI275" s="13">
        <f t="shared" si="222"/>
        <v>503.35057957927143</v>
      </c>
      <c r="BJ275" s="37">
        <f t="shared" si="242"/>
        <v>1.4141891326346072</v>
      </c>
      <c r="BK275" s="13">
        <f t="shared" si="223"/>
        <v>14971.909467399417</v>
      </c>
      <c r="BL275">
        <f t="shared" si="243"/>
        <v>56.25634835387789</v>
      </c>
      <c r="BM275" s="13">
        <f t="shared" si="224"/>
        <v>5.6772349545232395</v>
      </c>
      <c r="BN275" s="13">
        <f t="shared" si="253"/>
        <v>1.7748691837326502</v>
      </c>
      <c r="BO275" s="13">
        <f t="shared" si="225"/>
        <v>43006.315293184307</v>
      </c>
      <c r="BP275">
        <f t="shared" si="244"/>
        <v>159.3071596349572</v>
      </c>
      <c r="BQ275" s="13">
        <f t="shared" si="226"/>
        <v>5.6772349545232395</v>
      </c>
      <c r="BR275" s="37">
        <f t="shared" si="245"/>
        <v>185.3773921199064</v>
      </c>
      <c r="BS275" s="13">
        <f t="shared" si="227"/>
        <v>14971.909467399417</v>
      </c>
      <c r="BT275">
        <f t="shared" si="246"/>
        <v>240.2195513411497</v>
      </c>
      <c r="BU275" s="13">
        <f t="shared" si="228"/>
        <v>829.96785815000442</v>
      </c>
      <c r="BV275" s="13">
        <f t="shared" si="254"/>
        <v>185.73807217100443</v>
      </c>
      <c r="BW275" s="13">
        <f t="shared" si="229"/>
        <v>43006.315293184307</v>
      </c>
      <c r="BX275">
        <f t="shared" si="247"/>
        <v>343.27036262222896</v>
      </c>
      <c r="BY275" s="13">
        <f t="shared" si="230"/>
        <v>829.96785815000442</v>
      </c>
    </row>
    <row r="276" spans="29:77" x14ac:dyDescent="0.2">
      <c r="AC276">
        <v>274</v>
      </c>
      <c r="AD276" s="37">
        <f t="shared" si="231"/>
        <v>1960476164.8783431</v>
      </c>
      <c r="AE276" s="13">
        <f t="shared" si="207"/>
        <v>24953.182445665698</v>
      </c>
      <c r="AF276">
        <f t="shared" si="248"/>
        <v>1960476255.9483521</v>
      </c>
      <c r="AG276" s="13">
        <f t="shared" si="208"/>
        <v>1960477212.1249621</v>
      </c>
      <c r="AH276" s="13">
        <f t="shared" si="249"/>
        <v>1960476165.1409183</v>
      </c>
      <c r="AI276" s="13">
        <f t="shared" si="209"/>
        <v>43006.315293184307</v>
      </c>
      <c r="AJ276">
        <f t="shared" si="232"/>
        <v>1960476322.0982733</v>
      </c>
      <c r="AK276" s="13">
        <f t="shared" si="210"/>
        <v>1960477212.1249621</v>
      </c>
      <c r="AL276" s="37">
        <f t="shared" si="233"/>
        <v>628.20614018249455</v>
      </c>
      <c r="AM276" s="13">
        <f t="shared" si="211"/>
        <v>29943.818934798834</v>
      </c>
      <c r="AN276">
        <f t="shared" si="234"/>
        <v>737.49015089343925</v>
      </c>
      <c r="AO276" s="13">
        <f t="shared" si="212"/>
        <v>2813.5073827337451</v>
      </c>
      <c r="AP276" s="13">
        <f t="shared" si="250"/>
        <v>628.41966277274457</v>
      </c>
      <c r="AQ276" s="13">
        <f t="shared" si="213"/>
        <v>43006.315293184307</v>
      </c>
      <c r="AR276" s="13">
        <f t="shared" si="235"/>
        <v>785.37701785735885</v>
      </c>
      <c r="AS276" s="38">
        <f t="shared" si="214"/>
        <v>2813.5073827337451</v>
      </c>
      <c r="AT276" s="37">
        <f t="shared" si="236"/>
        <v>391099977.39375615</v>
      </c>
      <c r="AU276" s="13">
        <f t="shared" si="215"/>
        <v>9981.2729782662791</v>
      </c>
      <c r="AV276">
        <f t="shared" si="237"/>
        <v>391100013.8217597</v>
      </c>
      <c r="AW276" s="13">
        <f t="shared" si="216"/>
        <v>391100380.74850065</v>
      </c>
      <c r="AX276" s="13">
        <f t="shared" si="251"/>
        <v>391099977.80348873</v>
      </c>
      <c r="AY276" s="13">
        <f t="shared" si="217"/>
        <v>43006.315293184307</v>
      </c>
      <c r="AZ276">
        <f t="shared" si="238"/>
        <v>391100134.76084381</v>
      </c>
      <c r="BA276" s="13">
        <f t="shared" si="218"/>
        <v>391100380.74850065</v>
      </c>
      <c r="BB276" s="37">
        <f t="shared" si="239"/>
        <v>112.48373176995881</v>
      </c>
      <c r="BC276" s="13">
        <f t="shared" si="219"/>
        <v>14971.909467399417</v>
      </c>
      <c r="BD276">
        <f t="shared" si="240"/>
        <v>167.12573712543113</v>
      </c>
      <c r="BE276" s="13">
        <f t="shared" si="220"/>
        <v>503.35057957927143</v>
      </c>
      <c r="BF276" s="13">
        <f t="shared" si="252"/>
        <v>112.84441182105685</v>
      </c>
      <c r="BG276" s="13">
        <f t="shared" si="221"/>
        <v>43006.315293184307</v>
      </c>
      <c r="BH276">
        <f t="shared" si="241"/>
        <v>269.80176690567112</v>
      </c>
      <c r="BI276" s="13">
        <f t="shared" si="222"/>
        <v>503.35057957927143</v>
      </c>
      <c r="BJ276" s="37">
        <f t="shared" si="242"/>
        <v>1.4141891326346072</v>
      </c>
      <c r="BK276" s="13">
        <f t="shared" si="223"/>
        <v>14971.909467399417</v>
      </c>
      <c r="BL276">
        <f t="shared" si="243"/>
        <v>56.056194488106925</v>
      </c>
      <c r="BM276" s="13">
        <f t="shared" si="224"/>
        <v>5.6772349545232395</v>
      </c>
      <c r="BN276" s="13">
        <f t="shared" si="253"/>
        <v>1.7748691837326502</v>
      </c>
      <c r="BO276" s="13">
        <f t="shared" si="225"/>
        <v>43006.315293184307</v>
      </c>
      <c r="BP276">
        <f t="shared" si="244"/>
        <v>158.7322242683469</v>
      </c>
      <c r="BQ276" s="13">
        <f t="shared" si="226"/>
        <v>5.6772349545232395</v>
      </c>
      <c r="BR276" s="37">
        <f t="shared" si="245"/>
        <v>185.3773921199064</v>
      </c>
      <c r="BS276" s="13">
        <f t="shared" si="227"/>
        <v>14971.909467399417</v>
      </c>
      <c r="BT276">
        <f t="shared" si="246"/>
        <v>240.01939747537872</v>
      </c>
      <c r="BU276" s="13">
        <f t="shared" si="228"/>
        <v>829.96785815000442</v>
      </c>
      <c r="BV276" s="13">
        <f t="shared" si="254"/>
        <v>185.73807217100443</v>
      </c>
      <c r="BW276" s="13">
        <f t="shared" si="229"/>
        <v>43006.315293184307</v>
      </c>
      <c r="BX276">
        <f t="shared" si="247"/>
        <v>342.69542725561871</v>
      </c>
      <c r="BY276" s="13">
        <f t="shared" si="230"/>
        <v>829.96785815000442</v>
      </c>
    </row>
    <row r="277" spans="29:77" x14ac:dyDescent="0.2">
      <c r="AC277">
        <v>275</v>
      </c>
      <c r="AD277" s="37">
        <f t="shared" si="231"/>
        <v>1960476164.8783431</v>
      </c>
      <c r="AE277" s="13">
        <f t="shared" si="207"/>
        <v>24953.182445665698</v>
      </c>
      <c r="AF277">
        <f t="shared" si="248"/>
        <v>1960476255.6171885</v>
      </c>
      <c r="AG277" s="13">
        <f t="shared" si="208"/>
        <v>1960477212.1249621</v>
      </c>
      <c r="AH277" s="13">
        <f t="shared" si="249"/>
        <v>1960476165.1409183</v>
      </c>
      <c r="AI277" s="13">
        <f t="shared" si="209"/>
        <v>43006.315293184307</v>
      </c>
      <c r="AJ277">
        <f t="shared" si="232"/>
        <v>1960476321.5275192</v>
      </c>
      <c r="AK277" s="13">
        <f t="shared" si="210"/>
        <v>1960477212.1249621</v>
      </c>
      <c r="AL277" s="37">
        <f t="shared" si="233"/>
        <v>628.20614018249455</v>
      </c>
      <c r="AM277" s="13">
        <f t="shared" si="211"/>
        <v>29943.818934798834</v>
      </c>
      <c r="AN277">
        <f t="shared" si="234"/>
        <v>737.09275449085396</v>
      </c>
      <c r="AO277" s="13">
        <f t="shared" si="212"/>
        <v>2813.5073827337451</v>
      </c>
      <c r="AP277" s="13">
        <f t="shared" si="250"/>
        <v>628.41966277274457</v>
      </c>
      <c r="AQ277" s="13">
        <f t="shared" si="213"/>
        <v>43006.315293184307</v>
      </c>
      <c r="AR277" s="13">
        <f t="shared" si="235"/>
        <v>784.80626383886931</v>
      </c>
      <c r="AS277" s="38">
        <f t="shared" si="214"/>
        <v>2813.5073827337451</v>
      </c>
      <c r="AT277" s="37">
        <f t="shared" si="236"/>
        <v>391099977.39375615</v>
      </c>
      <c r="AU277" s="13">
        <f t="shared" si="215"/>
        <v>9981.2729782662791</v>
      </c>
      <c r="AV277">
        <f t="shared" si="237"/>
        <v>391100013.68929428</v>
      </c>
      <c r="AW277" s="13">
        <f t="shared" si="216"/>
        <v>391100380.74850065</v>
      </c>
      <c r="AX277" s="13">
        <f t="shared" si="251"/>
        <v>391099977.80348873</v>
      </c>
      <c r="AY277" s="13">
        <f t="shared" si="217"/>
        <v>43006.315293184307</v>
      </c>
      <c r="AZ277">
        <f t="shared" si="238"/>
        <v>391100134.19008982</v>
      </c>
      <c r="BA277" s="13">
        <f t="shared" si="218"/>
        <v>391100380.74850065</v>
      </c>
      <c r="BB277" s="37">
        <f t="shared" si="239"/>
        <v>112.48373176995881</v>
      </c>
      <c r="BC277" s="13">
        <f t="shared" si="219"/>
        <v>14971.909467399417</v>
      </c>
      <c r="BD277">
        <f t="shared" si="240"/>
        <v>166.92703892413851</v>
      </c>
      <c r="BE277" s="13">
        <f t="shared" si="220"/>
        <v>503.35057957927143</v>
      </c>
      <c r="BF277" s="13">
        <f t="shared" si="252"/>
        <v>112.84441182105685</v>
      </c>
      <c r="BG277" s="13">
        <f t="shared" si="221"/>
        <v>43006.315293184307</v>
      </c>
      <c r="BH277">
        <f t="shared" si="241"/>
        <v>269.23101288718158</v>
      </c>
      <c r="BI277" s="13">
        <f t="shared" si="222"/>
        <v>503.35057957927143</v>
      </c>
      <c r="BJ277" s="37">
        <f t="shared" si="242"/>
        <v>1.4141891326346072</v>
      </c>
      <c r="BK277" s="13">
        <f t="shared" si="223"/>
        <v>14971.909467399417</v>
      </c>
      <c r="BL277">
        <f t="shared" si="243"/>
        <v>55.857496286814303</v>
      </c>
      <c r="BM277" s="13">
        <f t="shared" si="224"/>
        <v>5.6772349545232395</v>
      </c>
      <c r="BN277" s="13">
        <f t="shared" si="253"/>
        <v>1.7748691837326502</v>
      </c>
      <c r="BO277" s="13">
        <f t="shared" si="225"/>
        <v>43006.315293184307</v>
      </c>
      <c r="BP277">
        <f t="shared" si="244"/>
        <v>158.16147024985739</v>
      </c>
      <c r="BQ277" s="13">
        <f t="shared" si="226"/>
        <v>5.6772349545232395</v>
      </c>
      <c r="BR277" s="37">
        <f t="shared" si="245"/>
        <v>185.3773921199064</v>
      </c>
      <c r="BS277" s="13">
        <f t="shared" si="227"/>
        <v>14971.909467399417</v>
      </c>
      <c r="BT277">
        <f t="shared" si="246"/>
        <v>239.82069927408611</v>
      </c>
      <c r="BU277" s="13">
        <f t="shared" si="228"/>
        <v>829.96785815000442</v>
      </c>
      <c r="BV277" s="13">
        <f t="shared" si="254"/>
        <v>185.73807217100443</v>
      </c>
      <c r="BW277" s="13">
        <f t="shared" si="229"/>
        <v>43006.315293184307</v>
      </c>
      <c r="BX277">
        <f t="shared" si="247"/>
        <v>342.12467323712917</v>
      </c>
      <c r="BY277" s="13">
        <f t="shared" si="230"/>
        <v>829.96785815000442</v>
      </c>
    </row>
    <row r="278" spans="29:77" x14ac:dyDescent="0.2">
      <c r="AC278">
        <v>276</v>
      </c>
      <c r="AD278" s="37">
        <f t="shared" si="231"/>
        <v>1960476164.8783431</v>
      </c>
      <c r="AE278" s="13">
        <f t="shared" si="207"/>
        <v>24953.182445665698</v>
      </c>
      <c r="AF278">
        <f t="shared" si="248"/>
        <v>1960476255.2884245</v>
      </c>
      <c r="AG278" s="13">
        <f t="shared" si="208"/>
        <v>1960477212.1249621</v>
      </c>
      <c r="AH278" s="13">
        <f t="shared" si="249"/>
        <v>1960476165.1409183</v>
      </c>
      <c r="AI278" s="13">
        <f t="shared" si="209"/>
        <v>43006.315293184307</v>
      </c>
      <c r="AJ278">
        <f t="shared" si="232"/>
        <v>1960476320.9609013</v>
      </c>
      <c r="AK278" s="13">
        <f t="shared" si="210"/>
        <v>1960477212.1249621</v>
      </c>
      <c r="AL278" s="37">
        <f t="shared" si="233"/>
        <v>628.20614018249455</v>
      </c>
      <c r="AM278" s="13">
        <f t="shared" si="211"/>
        <v>29943.818934798834</v>
      </c>
      <c r="AN278">
        <f t="shared" si="234"/>
        <v>736.69823777234535</v>
      </c>
      <c r="AO278" s="13">
        <f t="shared" si="212"/>
        <v>2813.5073827337451</v>
      </c>
      <c r="AP278" s="13">
        <f t="shared" si="250"/>
        <v>628.41966277274457</v>
      </c>
      <c r="AQ278" s="13">
        <f t="shared" si="213"/>
        <v>43006.315293184307</v>
      </c>
      <c r="AR278" s="13">
        <f t="shared" si="235"/>
        <v>784.23964571906458</v>
      </c>
      <c r="AS278" s="38">
        <f t="shared" si="214"/>
        <v>2813.5073827337451</v>
      </c>
      <c r="AT278" s="37">
        <f t="shared" si="236"/>
        <v>391099977.39375615</v>
      </c>
      <c r="AU278" s="13">
        <f t="shared" si="215"/>
        <v>9981.2729782662791</v>
      </c>
      <c r="AV278">
        <f t="shared" si="237"/>
        <v>391100013.55778867</v>
      </c>
      <c r="AW278" s="13">
        <f t="shared" si="216"/>
        <v>391100380.74850065</v>
      </c>
      <c r="AX278" s="13">
        <f t="shared" si="251"/>
        <v>391099977.80348873</v>
      </c>
      <c r="AY278" s="13">
        <f t="shared" si="217"/>
        <v>43006.315293184307</v>
      </c>
      <c r="AZ278">
        <f t="shared" si="238"/>
        <v>391100133.62347168</v>
      </c>
      <c r="BA278" s="13">
        <f t="shared" si="218"/>
        <v>391100380.74850065</v>
      </c>
      <c r="BB278" s="37">
        <f t="shared" si="239"/>
        <v>112.48373176995881</v>
      </c>
      <c r="BC278" s="13">
        <f t="shared" si="219"/>
        <v>14971.909467399417</v>
      </c>
      <c r="BD278">
        <f t="shared" si="240"/>
        <v>166.72978056488424</v>
      </c>
      <c r="BE278" s="13">
        <f t="shared" si="220"/>
        <v>503.35057957927143</v>
      </c>
      <c r="BF278" s="13">
        <f t="shared" si="252"/>
        <v>112.84441182105685</v>
      </c>
      <c r="BG278" s="13">
        <f t="shared" si="221"/>
        <v>43006.315293184307</v>
      </c>
      <c r="BH278">
        <f t="shared" si="241"/>
        <v>268.66439476737679</v>
      </c>
      <c r="BI278" s="13">
        <f t="shared" si="222"/>
        <v>503.35057957927143</v>
      </c>
      <c r="BJ278" s="37">
        <f t="shared" si="242"/>
        <v>1.4141891326346072</v>
      </c>
      <c r="BK278" s="13">
        <f t="shared" si="223"/>
        <v>14971.909467399417</v>
      </c>
      <c r="BL278">
        <f t="shared" si="243"/>
        <v>55.660237927560026</v>
      </c>
      <c r="BM278" s="13">
        <f t="shared" si="224"/>
        <v>5.6772349545232395</v>
      </c>
      <c r="BN278" s="13">
        <f t="shared" si="253"/>
        <v>1.7748691837326502</v>
      </c>
      <c r="BO278" s="13">
        <f t="shared" si="225"/>
        <v>43006.315293184307</v>
      </c>
      <c r="BP278">
        <f t="shared" si="244"/>
        <v>157.5948521300526</v>
      </c>
      <c r="BQ278" s="13">
        <f t="shared" si="226"/>
        <v>5.6772349545232395</v>
      </c>
      <c r="BR278" s="37">
        <f t="shared" si="245"/>
        <v>185.3773921199064</v>
      </c>
      <c r="BS278" s="13">
        <f t="shared" si="227"/>
        <v>14971.909467399417</v>
      </c>
      <c r="BT278">
        <f t="shared" si="246"/>
        <v>239.62344091483183</v>
      </c>
      <c r="BU278" s="13">
        <f t="shared" si="228"/>
        <v>829.96785815000442</v>
      </c>
      <c r="BV278" s="13">
        <f t="shared" si="254"/>
        <v>185.73807217100443</v>
      </c>
      <c r="BW278" s="13">
        <f t="shared" si="229"/>
        <v>43006.315293184307</v>
      </c>
      <c r="BX278">
        <f t="shared" si="247"/>
        <v>341.55805511732439</v>
      </c>
      <c r="BY278" s="13">
        <f t="shared" si="230"/>
        <v>829.96785815000442</v>
      </c>
    </row>
    <row r="279" spans="29:77" x14ac:dyDescent="0.2">
      <c r="AC279">
        <v>277</v>
      </c>
      <c r="AD279" s="37">
        <f t="shared" si="231"/>
        <v>1960476164.8783431</v>
      </c>
      <c r="AE279" s="13">
        <f t="shared" si="207"/>
        <v>24953.182445665698</v>
      </c>
      <c r="AF279">
        <f t="shared" si="248"/>
        <v>1960476254.9620342</v>
      </c>
      <c r="AG279" s="13">
        <f t="shared" si="208"/>
        <v>1960477212.1249621</v>
      </c>
      <c r="AH279" s="13">
        <f t="shared" si="249"/>
        <v>1960476165.1409183</v>
      </c>
      <c r="AI279" s="13">
        <f t="shared" si="209"/>
        <v>43006.315293184307</v>
      </c>
      <c r="AJ279">
        <f t="shared" si="232"/>
        <v>1960476320.3983741</v>
      </c>
      <c r="AK279" s="13">
        <f t="shared" si="210"/>
        <v>1960477212.1249621</v>
      </c>
      <c r="AL279" s="37">
        <f t="shared" si="233"/>
        <v>628.20614018249455</v>
      </c>
      <c r="AM279" s="13">
        <f t="shared" si="211"/>
        <v>29943.818934798834</v>
      </c>
      <c r="AN279">
        <f t="shared" si="234"/>
        <v>736.30656954999938</v>
      </c>
      <c r="AO279" s="13">
        <f t="shared" si="212"/>
        <v>2813.5073827337451</v>
      </c>
      <c r="AP279" s="13">
        <f t="shared" si="250"/>
        <v>628.41966277274457</v>
      </c>
      <c r="AQ279" s="13">
        <f t="shared" si="213"/>
        <v>43006.315293184307</v>
      </c>
      <c r="AR279" s="13">
        <f t="shared" si="235"/>
        <v>783.67711870481787</v>
      </c>
      <c r="AS279" s="38">
        <f t="shared" si="214"/>
        <v>2813.5073827337451</v>
      </c>
      <c r="AT279" s="37">
        <f t="shared" si="236"/>
        <v>391099977.39375615</v>
      </c>
      <c r="AU279" s="13">
        <f t="shared" si="215"/>
        <v>9981.2729782662791</v>
      </c>
      <c r="AV279">
        <f t="shared" si="237"/>
        <v>391100013.42723262</v>
      </c>
      <c r="AW279" s="13">
        <f t="shared" si="216"/>
        <v>391100380.74850065</v>
      </c>
      <c r="AX279" s="13">
        <f t="shared" si="251"/>
        <v>391099977.80348873</v>
      </c>
      <c r="AY279" s="13">
        <f t="shared" si="217"/>
        <v>43006.315293184307</v>
      </c>
      <c r="AZ279">
        <f t="shared" si="238"/>
        <v>391100133.06094468</v>
      </c>
      <c r="BA279" s="13">
        <f t="shared" si="218"/>
        <v>391100380.74850065</v>
      </c>
      <c r="BB279" s="37">
        <f t="shared" si="239"/>
        <v>112.48373176995881</v>
      </c>
      <c r="BC279" s="13">
        <f t="shared" si="219"/>
        <v>14971.909467399417</v>
      </c>
      <c r="BD279">
        <f t="shared" si="240"/>
        <v>166.53394645371122</v>
      </c>
      <c r="BE279" s="13">
        <f t="shared" si="220"/>
        <v>503.35057957927143</v>
      </c>
      <c r="BF279" s="13">
        <f t="shared" si="252"/>
        <v>112.84441182105685</v>
      </c>
      <c r="BG279" s="13">
        <f t="shared" si="221"/>
        <v>43006.315293184307</v>
      </c>
      <c r="BH279">
        <f t="shared" si="241"/>
        <v>268.10186775313014</v>
      </c>
      <c r="BI279" s="13">
        <f t="shared" si="222"/>
        <v>503.35057957927143</v>
      </c>
      <c r="BJ279" s="37">
        <f t="shared" si="242"/>
        <v>1.4141891326346072</v>
      </c>
      <c r="BK279" s="13">
        <f t="shared" si="223"/>
        <v>14971.909467399417</v>
      </c>
      <c r="BL279">
        <f t="shared" si="243"/>
        <v>55.464403816387012</v>
      </c>
      <c r="BM279" s="13">
        <f t="shared" si="224"/>
        <v>5.6772349545232395</v>
      </c>
      <c r="BN279" s="13">
        <f t="shared" si="253"/>
        <v>1.7748691837326502</v>
      </c>
      <c r="BO279" s="13">
        <f t="shared" si="225"/>
        <v>43006.315293184307</v>
      </c>
      <c r="BP279">
        <f t="shared" si="244"/>
        <v>157.03232511580595</v>
      </c>
      <c r="BQ279" s="13">
        <f t="shared" si="226"/>
        <v>5.6772349545232395</v>
      </c>
      <c r="BR279" s="37">
        <f t="shared" si="245"/>
        <v>185.3773921199064</v>
      </c>
      <c r="BS279" s="13">
        <f t="shared" si="227"/>
        <v>14971.909467399417</v>
      </c>
      <c r="BT279">
        <f t="shared" si="246"/>
        <v>239.42760680365882</v>
      </c>
      <c r="BU279" s="13">
        <f t="shared" si="228"/>
        <v>829.96785815000442</v>
      </c>
      <c r="BV279" s="13">
        <f t="shared" si="254"/>
        <v>185.73807217100443</v>
      </c>
      <c r="BW279" s="13">
        <f t="shared" si="229"/>
        <v>43006.315293184307</v>
      </c>
      <c r="BX279">
        <f t="shared" si="247"/>
        <v>340.99552810307773</v>
      </c>
      <c r="BY279" s="13">
        <f t="shared" si="230"/>
        <v>829.96785815000442</v>
      </c>
    </row>
    <row r="280" spans="29:77" x14ac:dyDescent="0.2">
      <c r="AC280">
        <v>278</v>
      </c>
      <c r="AD280" s="37">
        <f t="shared" si="231"/>
        <v>1960476164.8783431</v>
      </c>
      <c r="AE280" s="13">
        <f t="shared" si="207"/>
        <v>24953.182445665698</v>
      </c>
      <c r="AF280">
        <f t="shared" si="248"/>
        <v>1960476254.6379921</v>
      </c>
      <c r="AG280" s="13">
        <f t="shared" si="208"/>
        <v>1960477212.1249621</v>
      </c>
      <c r="AH280" s="13">
        <f t="shared" si="249"/>
        <v>1960476165.1409183</v>
      </c>
      <c r="AI280" s="13">
        <f t="shared" si="209"/>
        <v>43006.315293184307</v>
      </c>
      <c r="AJ280">
        <f t="shared" si="232"/>
        <v>1960476319.8398941</v>
      </c>
      <c r="AK280" s="13">
        <f t="shared" si="210"/>
        <v>1960477212.1249621</v>
      </c>
      <c r="AL280" s="37">
        <f t="shared" si="233"/>
        <v>628.20614018249455</v>
      </c>
      <c r="AM280" s="13">
        <f t="shared" si="211"/>
        <v>29943.818934798834</v>
      </c>
      <c r="AN280">
        <f t="shared" si="234"/>
        <v>735.91771908464864</v>
      </c>
      <c r="AO280" s="13">
        <f t="shared" si="212"/>
        <v>2813.5073827337451</v>
      </c>
      <c r="AP280" s="13">
        <f t="shared" si="250"/>
        <v>628.41966277274457</v>
      </c>
      <c r="AQ280" s="13">
        <f t="shared" si="213"/>
        <v>43006.315293184307</v>
      </c>
      <c r="AR280" s="13">
        <f t="shared" si="235"/>
        <v>783.11863864750831</v>
      </c>
      <c r="AS280" s="38">
        <f t="shared" si="214"/>
        <v>2813.5073827337451</v>
      </c>
      <c r="AT280" s="37">
        <f t="shared" si="236"/>
        <v>391099977.39375615</v>
      </c>
      <c r="AU280" s="13">
        <f t="shared" si="215"/>
        <v>9981.2729782662791</v>
      </c>
      <c r="AV280">
        <f t="shared" si="237"/>
        <v>391100013.29761577</v>
      </c>
      <c r="AW280" s="13">
        <f t="shared" si="216"/>
        <v>391100380.74850065</v>
      </c>
      <c r="AX280" s="13">
        <f t="shared" si="251"/>
        <v>391099977.80348873</v>
      </c>
      <c r="AY280" s="13">
        <f t="shared" si="217"/>
        <v>43006.315293184307</v>
      </c>
      <c r="AZ280">
        <f t="shared" si="238"/>
        <v>391100132.50246459</v>
      </c>
      <c r="BA280" s="13">
        <f t="shared" si="218"/>
        <v>391100380.74850065</v>
      </c>
      <c r="BB280" s="37">
        <f t="shared" si="239"/>
        <v>112.48373176995881</v>
      </c>
      <c r="BC280" s="13">
        <f t="shared" si="219"/>
        <v>14971.909467399417</v>
      </c>
      <c r="BD280">
        <f t="shared" si="240"/>
        <v>166.33952122103585</v>
      </c>
      <c r="BE280" s="13">
        <f t="shared" si="220"/>
        <v>503.35057957927143</v>
      </c>
      <c r="BF280" s="13">
        <f t="shared" si="252"/>
        <v>112.84441182105685</v>
      </c>
      <c r="BG280" s="13">
        <f t="shared" si="221"/>
        <v>43006.315293184307</v>
      </c>
      <c r="BH280">
        <f t="shared" si="241"/>
        <v>267.54338769582057</v>
      </c>
      <c r="BI280" s="13">
        <f t="shared" si="222"/>
        <v>503.35057957927143</v>
      </c>
      <c r="BJ280" s="37">
        <f t="shared" si="242"/>
        <v>1.4141891326346072</v>
      </c>
      <c r="BK280" s="13">
        <f t="shared" si="223"/>
        <v>14971.909467399417</v>
      </c>
      <c r="BL280">
        <f t="shared" si="243"/>
        <v>55.269978583711641</v>
      </c>
      <c r="BM280" s="13">
        <f t="shared" si="224"/>
        <v>5.6772349545232395</v>
      </c>
      <c r="BN280" s="13">
        <f t="shared" si="253"/>
        <v>1.7748691837326502</v>
      </c>
      <c r="BO280" s="13">
        <f t="shared" si="225"/>
        <v>43006.315293184307</v>
      </c>
      <c r="BP280">
        <f t="shared" si="244"/>
        <v>156.47384505849635</v>
      </c>
      <c r="BQ280" s="13">
        <f t="shared" si="226"/>
        <v>5.6772349545232395</v>
      </c>
      <c r="BR280" s="37">
        <f t="shared" si="245"/>
        <v>185.3773921199064</v>
      </c>
      <c r="BS280" s="13">
        <f t="shared" si="227"/>
        <v>14971.909467399417</v>
      </c>
      <c r="BT280">
        <f t="shared" si="246"/>
        <v>239.23318157098345</v>
      </c>
      <c r="BU280" s="13">
        <f t="shared" si="228"/>
        <v>829.96785815000442</v>
      </c>
      <c r="BV280" s="13">
        <f t="shared" si="254"/>
        <v>185.73807217100443</v>
      </c>
      <c r="BW280" s="13">
        <f t="shared" si="229"/>
        <v>43006.315293184307</v>
      </c>
      <c r="BX280">
        <f t="shared" si="247"/>
        <v>340.43704804576817</v>
      </c>
      <c r="BY280" s="13">
        <f t="shared" si="230"/>
        <v>829.96785815000442</v>
      </c>
    </row>
    <row r="281" spans="29:77" x14ac:dyDescent="0.2">
      <c r="AC281">
        <v>279</v>
      </c>
      <c r="AD281" s="37">
        <f t="shared" si="231"/>
        <v>1960476164.8783431</v>
      </c>
      <c r="AE281" s="13">
        <f t="shared" si="207"/>
        <v>24953.182445665698</v>
      </c>
      <c r="AF281">
        <f t="shared" si="248"/>
        <v>1960476254.316273</v>
      </c>
      <c r="AG281" s="13">
        <f t="shared" si="208"/>
        <v>1960477212.1249621</v>
      </c>
      <c r="AH281" s="13">
        <f t="shared" si="249"/>
        <v>1960476165.1409183</v>
      </c>
      <c r="AI281" s="13">
        <f t="shared" si="209"/>
        <v>43006.315293184307</v>
      </c>
      <c r="AJ281">
        <f t="shared" si="232"/>
        <v>1960476319.2854176</v>
      </c>
      <c r="AK281" s="13">
        <f t="shared" si="210"/>
        <v>1960477212.1249621</v>
      </c>
      <c r="AL281" s="37">
        <f t="shared" si="233"/>
        <v>628.20614018249455</v>
      </c>
      <c r="AM281" s="13">
        <f t="shared" si="211"/>
        <v>29943.818934798834</v>
      </c>
      <c r="AN281">
        <f t="shared" si="234"/>
        <v>735.53165607783092</v>
      </c>
      <c r="AO281" s="13">
        <f t="shared" si="212"/>
        <v>2813.5073827337451</v>
      </c>
      <c r="AP281" s="13">
        <f t="shared" si="250"/>
        <v>628.41966277274457</v>
      </c>
      <c r="AQ281" s="13">
        <f t="shared" si="213"/>
        <v>43006.315293184307</v>
      </c>
      <c r="AR281" s="13">
        <f t="shared" si="235"/>
        <v>782.56416203146966</v>
      </c>
      <c r="AS281" s="38">
        <f t="shared" si="214"/>
        <v>2813.5073827337451</v>
      </c>
      <c r="AT281" s="37">
        <f t="shared" si="236"/>
        <v>391099977.39375615</v>
      </c>
      <c r="AU281" s="13">
        <f t="shared" si="215"/>
        <v>9981.2729782662791</v>
      </c>
      <c r="AV281">
        <f t="shared" si="237"/>
        <v>391100013.16892809</v>
      </c>
      <c r="AW281" s="13">
        <f t="shared" si="216"/>
        <v>391100380.74850065</v>
      </c>
      <c r="AX281" s="13">
        <f t="shared" si="251"/>
        <v>391099977.80348873</v>
      </c>
      <c r="AY281" s="13">
        <f t="shared" si="217"/>
        <v>43006.315293184307</v>
      </c>
      <c r="AZ281">
        <f t="shared" si="238"/>
        <v>391100131.94798797</v>
      </c>
      <c r="BA281" s="13">
        <f t="shared" si="218"/>
        <v>391100380.74850065</v>
      </c>
      <c r="BB281" s="37">
        <f t="shared" si="239"/>
        <v>112.48373176995881</v>
      </c>
      <c r="BC281" s="13">
        <f t="shared" si="219"/>
        <v>14971.909467399417</v>
      </c>
      <c r="BD281">
        <f t="shared" si="240"/>
        <v>166.14648971762696</v>
      </c>
      <c r="BE281" s="13">
        <f t="shared" si="220"/>
        <v>503.35057957927143</v>
      </c>
      <c r="BF281" s="13">
        <f t="shared" si="252"/>
        <v>112.84441182105685</v>
      </c>
      <c r="BG281" s="13">
        <f t="shared" si="221"/>
        <v>43006.315293184307</v>
      </c>
      <c r="BH281">
        <f t="shared" si="241"/>
        <v>266.98891107978199</v>
      </c>
      <c r="BI281" s="13">
        <f t="shared" si="222"/>
        <v>503.35057957927143</v>
      </c>
      <c r="BJ281" s="37">
        <f t="shared" si="242"/>
        <v>1.4141891326346072</v>
      </c>
      <c r="BK281" s="13">
        <f t="shared" si="223"/>
        <v>14971.909467399417</v>
      </c>
      <c r="BL281">
        <f t="shared" si="243"/>
        <v>55.076947080302766</v>
      </c>
      <c r="BM281" s="13">
        <f t="shared" si="224"/>
        <v>5.6772349545232395</v>
      </c>
      <c r="BN281" s="13">
        <f t="shared" si="253"/>
        <v>1.7748691837326502</v>
      </c>
      <c r="BO281" s="13">
        <f t="shared" si="225"/>
        <v>43006.315293184307</v>
      </c>
      <c r="BP281">
        <f t="shared" si="244"/>
        <v>155.91936844245777</v>
      </c>
      <c r="BQ281" s="13">
        <f t="shared" si="226"/>
        <v>5.6772349545232395</v>
      </c>
      <c r="BR281" s="37">
        <f t="shared" si="245"/>
        <v>185.3773921199064</v>
      </c>
      <c r="BS281" s="13">
        <f t="shared" si="227"/>
        <v>14971.909467399417</v>
      </c>
      <c r="BT281">
        <f t="shared" si="246"/>
        <v>239.04015006757456</v>
      </c>
      <c r="BU281" s="13">
        <f t="shared" si="228"/>
        <v>829.96785815000442</v>
      </c>
      <c r="BV281" s="13">
        <f t="shared" si="254"/>
        <v>185.73807217100443</v>
      </c>
      <c r="BW281" s="13">
        <f t="shared" si="229"/>
        <v>43006.315293184307</v>
      </c>
      <c r="BX281">
        <f t="shared" si="247"/>
        <v>339.88257142972952</v>
      </c>
      <c r="BY281" s="13">
        <f t="shared" si="230"/>
        <v>829.96785815000442</v>
      </c>
    </row>
    <row r="282" spans="29:77" x14ac:dyDescent="0.2">
      <c r="AC282">
        <v>280</v>
      </c>
      <c r="AD282" s="37">
        <f t="shared" si="231"/>
        <v>1960476164.8783431</v>
      </c>
      <c r="AE282" s="13">
        <f t="shared" si="207"/>
        <v>24953.182445665698</v>
      </c>
      <c r="AF282">
        <f t="shared" si="248"/>
        <v>1960476253.9968519</v>
      </c>
      <c r="AG282" s="13">
        <f t="shared" si="208"/>
        <v>1960477212.1249621</v>
      </c>
      <c r="AH282" s="13">
        <f t="shared" si="249"/>
        <v>1960476165.1409183</v>
      </c>
      <c r="AI282" s="13">
        <f t="shared" si="209"/>
        <v>43006.315293184307</v>
      </c>
      <c r="AJ282">
        <f t="shared" si="232"/>
        <v>1960476318.7349014</v>
      </c>
      <c r="AK282" s="13">
        <f t="shared" si="210"/>
        <v>1960477212.1249621</v>
      </c>
      <c r="AL282" s="37">
        <f t="shared" si="233"/>
        <v>628.20614018249455</v>
      </c>
      <c r="AM282" s="13">
        <f t="shared" si="211"/>
        <v>29943.818934798834</v>
      </c>
      <c r="AN282">
        <f t="shared" si="234"/>
        <v>735.14835066391902</v>
      </c>
      <c r="AO282" s="13">
        <f t="shared" si="212"/>
        <v>2813.5073827337451</v>
      </c>
      <c r="AP282" s="13">
        <f t="shared" si="250"/>
        <v>628.41966277274457</v>
      </c>
      <c r="AQ282" s="13">
        <f t="shared" si="213"/>
        <v>43006.315293184307</v>
      </c>
      <c r="AR282" s="13">
        <f t="shared" si="235"/>
        <v>782.01364596268854</v>
      </c>
      <c r="AS282" s="38">
        <f t="shared" si="214"/>
        <v>2813.5073827337451</v>
      </c>
      <c r="AT282" s="37">
        <f t="shared" si="236"/>
        <v>391099977.39375615</v>
      </c>
      <c r="AU282" s="13">
        <f t="shared" si="215"/>
        <v>9981.2729782662791</v>
      </c>
      <c r="AV282">
        <f t="shared" si="237"/>
        <v>391100013.04115963</v>
      </c>
      <c r="AW282" s="13">
        <f t="shared" si="216"/>
        <v>391100380.74850065</v>
      </c>
      <c r="AX282" s="13">
        <f t="shared" si="251"/>
        <v>391099977.80348873</v>
      </c>
      <c r="AY282" s="13">
        <f t="shared" si="217"/>
        <v>43006.315293184307</v>
      </c>
      <c r="AZ282">
        <f t="shared" si="238"/>
        <v>391100131.3974719</v>
      </c>
      <c r="BA282" s="13">
        <f t="shared" si="218"/>
        <v>391100380.74850065</v>
      </c>
      <c r="BB282" s="37">
        <f t="shared" si="239"/>
        <v>112.48373176995881</v>
      </c>
      <c r="BC282" s="13">
        <f t="shared" si="219"/>
        <v>14971.909467399417</v>
      </c>
      <c r="BD282">
        <f t="shared" si="240"/>
        <v>165.95483701067101</v>
      </c>
      <c r="BE282" s="13">
        <f t="shared" si="220"/>
        <v>503.35057957927143</v>
      </c>
      <c r="BF282" s="13">
        <f t="shared" si="252"/>
        <v>112.84441182105685</v>
      </c>
      <c r="BG282" s="13">
        <f t="shared" si="221"/>
        <v>43006.315293184307</v>
      </c>
      <c r="BH282">
        <f t="shared" si="241"/>
        <v>266.43839501100081</v>
      </c>
      <c r="BI282" s="13">
        <f t="shared" si="222"/>
        <v>503.35057957927143</v>
      </c>
      <c r="BJ282" s="37">
        <f t="shared" si="242"/>
        <v>1.4141891326346072</v>
      </c>
      <c r="BK282" s="13">
        <f t="shared" si="223"/>
        <v>14971.909467399417</v>
      </c>
      <c r="BL282">
        <f t="shared" si="243"/>
        <v>54.885294373346809</v>
      </c>
      <c r="BM282" s="13">
        <f t="shared" si="224"/>
        <v>5.6772349545232395</v>
      </c>
      <c r="BN282" s="13">
        <f t="shared" si="253"/>
        <v>1.7748691837326502</v>
      </c>
      <c r="BO282" s="13">
        <f t="shared" si="225"/>
        <v>43006.315293184307</v>
      </c>
      <c r="BP282">
        <f t="shared" si="244"/>
        <v>155.36885237367659</v>
      </c>
      <c r="BQ282" s="13">
        <f t="shared" si="226"/>
        <v>5.6772349545232395</v>
      </c>
      <c r="BR282" s="37">
        <f t="shared" si="245"/>
        <v>185.3773921199064</v>
      </c>
      <c r="BS282" s="13">
        <f t="shared" si="227"/>
        <v>14971.909467399417</v>
      </c>
      <c r="BT282">
        <f t="shared" si="246"/>
        <v>238.84849736061861</v>
      </c>
      <c r="BU282" s="13">
        <f t="shared" si="228"/>
        <v>829.96785815000442</v>
      </c>
      <c r="BV282" s="13">
        <f t="shared" si="254"/>
        <v>185.73807217100443</v>
      </c>
      <c r="BW282" s="13">
        <f t="shared" si="229"/>
        <v>43006.315293184307</v>
      </c>
      <c r="BX282">
        <f t="shared" si="247"/>
        <v>339.3320553609484</v>
      </c>
      <c r="BY282" s="13">
        <f t="shared" si="230"/>
        <v>829.96785815000442</v>
      </c>
    </row>
    <row r="283" spans="29:77" x14ac:dyDescent="0.2">
      <c r="AC283">
        <v>281</v>
      </c>
      <c r="AD283" s="37">
        <f t="shared" si="231"/>
        <v>1960476164.8783431</v>
      </c>
      <c r="AE283" s="13">
        <f t="shared" si="207"/>
        <v>24953.182445665698</v>
      </c>
      <c r="AF283">
        <f t="shared" si="248"/>
        <v>1960476253.6797042</v>
      </c>
      <c r="AG283" s="13">
        <f t="shared" si="208"/>
        <v>1960477212.1249621</v>
      </c>
      <c r="AH283" s="13">
        <f t="shared" si="249"/>
        <v>1960476165.1409183</v>
      </c>
      <c r="AI283" s="13">
        <f t="shared" si="209"/>
        <v>43006.315293184307</v>
      </c>
      <c r="AJ283">
        <f t="shared" si="232"/>
        <v>1960476318.1883037</v>
      </c>
      <c r="AK283" s="13">
        <f t="shared" si="210"/>
        <v>1960477212.1249621</v>
      </c>
      <c r="AL283" s="37">
        <f t="shared" si="233"/>
        <v>628.20614018249455</v>
      </c>
      <c r="AM283" s="13">
        <f t="shared" si="211"/>
        <v>29943.818934798834</v>
      </c>
      <c r="AN283">
        <f t="shared" si="234"/>
        <v>734.76777340241927</v>
      </c>
      <c r="AO283" s="13">
        <f t="shared" si="212"/>
        <v>2813.5073827337451</v>
      </c>
      <c r="AP283" s="13">
        <f t="shared" si="250"/>
        <v>628.41966277274457</v>
      </c>
      <c r="AQ283" s="13">
        <f t="shared" si="213"/>
        <v>43006.315293184307</v>
      </c>
      <c r="AR283" s="13">
        <f t="shared" si="235"/>
        <v>781.46704815774206</v>
      </c>
      <c r="AS283" s="38">
        <f t="shared" si="214"/>
        <v>2813.5073827337451</v>
      </c>
      <c r="AT283" s="37">
        <f t="shared" si="236"/>
        <v>391099977.39375615</v>
      </c>
      <c r="AU283" s="13">
        <f t="shared" si="215"/>
        <v>9981.2729782662791</v>
      </c>
      <c r="AV283">
        <f t="shared" si="237"/>
        <v>391100012.91430056</v>
      </c>
      <c r="AW283" s="13">
        <f t="shared" si="216"/>
        <v>391100380.74850065</v>
      </c>
      <c r="AX283" s="13">
        <f t="shared" si="251"/>
        <v>391099977.80348873</v>
      </c>
      <c r="AY283" s="13">
        <f t="shared" si="217"/>
        <v>43006.315293184307</v>
      </c>
      <c r="AZ283">
        <f t="shared" si="238"/>
        <v>391100130.85087413</v>
      </c>
      <c r="BA283" s="13">
        <f t="shared" si="218"/>
        <v>391100380.74850065</v>
      </c>
      <c r="BB283" s="37">
        <f t="shared" si="239"/>
        <v>112.48373176995881</v>
      </c>
      <c r="BC283" s="13">
        <f t="shared" si="219"/>
        <v>14971.909467399417</v>
      </c>
      <c r="BD283">
        <f t="shared" si="240"/>
        <v>165.76454837992114</v>
      </c>
      <c r="BE283" s="13">
        <f t="shared" si="220"/>
        <v>503.35057957927143</v>
      </c>
      <c r="BF283" s="13">
        <f t="shared" si="252"/>
        <v>112.84441182105685</v>
      </c>
      <c r="BG283" s="13">
        <f t="shared" si="221"/>
        <v>43006.315293184307</v>
      </c>
      <c r="BH283">
        <f t="shared" si="241"/>
        <v>265.89179720605438</v>
      </c>
      <c r="BI283" s="13">
        <f t="shared" si="222"/>
        <v>503.35057957927143</v>
      </c>
      <c r="BJ283" s="37">
        <f t="shared" si="242"/>
        <v>1.4141891326346072</v>
      </c>
      <c r="BK283" s="13">
        <f t="shared" si="223"/>
        <v>14971.909467399417</v>
      </c>
      <c r="BL283">
        <f t="shared" si="243"/>
        <v>54.69500574259694</v>
      </c>
      <c r="BM283" s="13">
        <f t="shared" si="224"/>
        <v>5.6772349545232395</v>
      </c>
      <c r="BN283" s="13">
        <f t="shared" si="253"/>
        <v>1.7748691837326502</v>
      </c>
      <c r="BO283" s="13">
        <f t="shared" si="225"/>
        <v>43006.315293184307</v>
      </c>
      <c r="BP283">
        <f t="shared" si="244"/>
        <v>154.82225456873019</v>
      </c>
      <c r="BQ283" s="13">
        <f t="shared" si="226"/>
        <v>5.6772349545232395</v>
      </c>
      <c r="BR283" s="37">
        <f t="shared" si="245"/>
        <v>185.3773921199064</v>
      </c>
      <c r="BS283" s="13">
        <f t="shared" si="227"/>
        <v>14971.909467399417</v>
      </c>
      <c r="BT283">
        <f t="shared" si="246"/>
        <v>238.65820872986873</v>
      </c>
      <c r="BU283" s="13">
        <f t="shared" si="228"/>
        <v>829.96785815000442</v>
      </c>
      <c r="BV283" s="13">
        <f t="shared" si="254"/>
        <v>185.73807217100443</v>
      </c>
      <c r="BW283" s="13">
        <f t="shared" si="229"/>
        <v>43006.315293184307</v>
      </c>
      <c r="BX283">
        <f t="shared" si="247"/>
        <v>338.78545755600197</v>
      </c>
      <c r="BY283" s="13">
        <f t="shared" si="230"/>
        <v>829.96785815000442</v>
      </c>
    </row>
    <row r="284" spans="29:77" x14ac:dyDescent="0.2">
      <c r="AC284">
        <v>282</v>
      </c>
      <c r="AD284" s="37">
        <f t="shared" si="231"/>
        <v>1960476164.8783431</v>
      </c>
      <c r="AE284" s="13">
        <f t="shared" si="207"/>
        <v>24953.182445665698</v>
      </c>
      <c r="AF284">
        <f t="shared" si="248"/>
        <v>1960476253.3648057</v>
      </c>
      <c r="AG284" s="13">
        <f t="shared" si="208"/>
        <v>1960477212.1249621</v>
      </c>
      <c r="AH284" s="13">
        <f t="shared" si="249"/>
        <v>1960476165.1409183</v>
      </c>
      <c r="AI284" s="13">
        <f t="shared" si="209"/>
        <v>43006.315293184307</v>
      </c>
      <c r="AJ284">
        <f t="shared" si="232"/>
        <v>1960476317.6455824</v>
      </c>
      <c r="AK284" s="13">
        <f t="shared" si="210"/>
        <v>1960477212.1249621</v>
      </c>
      <c r="AL284" s="37">
        <f t="shared" si="233"/>
        <v>628.20614018249455</v>
      </c>
      <c r="AM284" s="13">
        <f t="shared" si="211"/>
        <v>29943.818934798834</v>
      </c>
      <c r="AN284">
        <f t="shared" si="234"/>
        <v>734.38989527043373</v>
      </c>
      <c r="AO284" s="13">
        <f t="shared" si="212"/>
        <v>2813.5073827337451</v>
      </c>
      <c r="AP284" s="13">
        <f t="shared" si="250"/>
        <v>628.41966277274457</v>
      </c>
      <c r="AQ284" s="13">
        <f t="shared" si="213"/>
        <v>43006.315293184307</v>
      </c>
      <c r="AR284" s="13">
        <f t="shared" si="235"/>
        <v>780.92432693297258</v>
      </c>
      <c r="AS284" s="38">
        <f t="shared" si="214"/>
        <v>2813.5073827337451</v>
      </c>
      <c r="AT284" s="37">
        <f t="shared" si="236"/>
        <v>391099977.39375615</v>
      </c>
      <c r="AU284" s="13">
        <f t="shared" si="215"/>
        <v>9981.2729782662791</v>
      </c>
      <c r="AV284">
        <f t="shared" si="237"/>
        <v>391100012.78834116</v>
      </c>
      <c r="AW284" s="13">
        <f t="shared" si="216"/>
        <v>391100380.74850065</v>
      </c>
      <c r="AX284" s="13">
        <f t="shared" si="251"/>
        <v>391099977.80348873</v>
      </c>
      <c r="AY284" s="13">
        <f t="shared" si="217"/>
        <v>43006.315293184307</v>
      </c>
      <c r="AZ284">
        <f t="shared" si="238"/>
        <v>391100130.30815291</v>
      </c>
      <c r="BA284" s="13">
        <f t="shared" si="218"/>
        <v>391100380.74850065</v>
      </c>
      <c r="BB284" s="37">
        <f t="shared" si="239"/>
        <v>112.48373176995881</v>
      </c>
      <c r="BC284" s="13">
        <f t="shared" si="219"/>
        <v>14971.909467399417</v>
      </c>
      <c r="BD284">
        <f t="shared" si="240"/>
        <v>165.57560931392837</v>
      </c>
      <c r="BE284" s="13">
        <f t="shared" si="220"/>
        <v>503.35057957927143</v>
      </c>
      <c r="BF284" s="13">
        <f t="shared" si="252"/>
        <v>112.84441182105685</v>
      </c>
      <c r="BG284" s="13">
        <f t="shared" si="221"/>
        <v>43006.315293184307</v>
      </c>
      <c r="BH284">
        <f t="shared" si="241"/>
        <v>265.3490759812849</v>
      </c>
      <c r="BI284" s="13">
        <f t="shared" si="222"/>
        <v>503.35057957927143</v>
      </c>
      <c r="BJ284" s="37">
        <f t="shared" si="242"/>
        <v>1.4141891326346072</v>
      </c>
      <c r="BK284" s="13">
        <f t="shared" si="223"/>
        <v>14971.909467399417</v>
      </c>
      <c r="BL284">
        <f t="shared" si="243"/>
        <v>54.506066676604171</v>
      </c>
      <c r="BM284" s="13">
        <f t="shared" si="224"/>
        <v>5.6772349545232395</v>
      </c>
      <c r="BN284" s="13">
        <f t="shared" si="253"/>
        <v>1.7748691837326502</v>
      </c>
      <c r="BO284" s="13">
        <f t="shared" si="225"/>
        <v>43006.315293184307</v>
      </c>
      <c r="BP284">
        <f t="shared" si="244"/>
        <v>154.27953334396068</v>
      </c>
      <c r="BQ284" s="13">
        <f t="shared" si="226"/>
        <v>5.6772349545232395</v>
      </c>
      <c r="BR284" s="37">
        <f t="shared" si="245"/>
        <v>185.3773921199064</v>
      </c>
      <c r="BS284" s="13">
        <f t="shared" si="227"/>
        <v>14971.909467399417</v>
      </c>
      <c r="BT284">
        <f t="shared" si="246"/>
        <v>238.46926966387596</v>
      </c>
      <c r="BU284" s="13">
        <f t="shared" si="228"/>
        <v>829.96785815000442</v>
      </c>
      <c r="BV284" s="13">
        <f t="shared" si="254"/>
        <v>185.73807217100443</v>
      </c>
      <c r="BW284" s="13">
        <f t="shared" si="229"/>
        <v>43006.315293184307</v>
      </c>
      <c r="BX284">
        <f t="shared" si="247"/>
        <v>338.24273633123244</v>
      </c>
      <c r="BY284" s="13">
        <f t="shared" si="230"/>
        <v>829.96785815000442</v>
      </c>
    </row>
    <row r="285" spans="29:77" x14ac:dyDescent="0.2">
      <c r="AC285">
        <v>283</v>
      </c>
      <c r="AD285" s="37">
        <f t="shared" si="231"/>
        <v>1960476164.8783431</v>
      </c>
      <c r="AE285" s="13">
        <f t="shared" si="207"/>
        <v>24953.182445665698</v>
      </c>
      <c r="AF285">
        <f t="shared" si="248"/>
        <v>1960476253.0521326</v>
      </c>
      <c r="AG285" s="13">
        <f t="shared" si="208"/>
        <v>1960477212.1249621</v>
      </c>
      <c r="AH285" s="13">
        <f t="shared" si="249"/>
        <v>1960476165.1409183</v>
      </c>
      <c r="AI285" s="13">
        <f t="shared" si="209"/>
        <v>43006.315293184307</v>
      </c>
      <c r="AJ285">
        <f t="shared" si="232"/>
        <v>1960476317.1066966</v>
      </c>
      <c r="AK285" s="13">
        <f t="shared" si="210"/>
        <v>1960477212.1249621</v>
      </c>
      <c r="AL285" s="37">
        <f t="shared" si="233"/>
        <v>628.20614018249455</v>
      </c>
      <c r="AM285" s="13">
        <f t="shared" si="211"/>
        <v>29943.818934798834</v>
      </c>
      <c r="AN285">
        <f t="shared" si="234"/>
        <v>734.01468765528193</v>
      </c>
      <c r="AO285" s="13">
        <f t="shared" si="212"/>
        <v>2813.5073827337451</v>
      </c>
      <c r="AP285" s="13">
        <f t="shared" si="250"/>
        <v>628.41966277274457</v>
      </c>
      <c r="AQ285" s="13">
        <f t="shared" si="213"/>
        <v>43006.315293184307</v>
      </c>
      <c r="AR285" s="13">
        <f t="shared" si="235"/>
        <v>780.38544119389053</v>
      </c>
      <c r="AS285" s="38">
        <f t="shared" si="214"/>
        <v>2813.5073827337451</v>
      </c>
      <c r="AT285" s="37">
        <f t="shared" si="236"/>
        <v>391099977.39375615</v>
      </c>
      <c r="AU285" s="13">
        <f t="shared" si="215"/>
        <v>9981.2729782662791</v>
      </c>
      <c r="AV285">
        <f t="shared" si="237"/>
        <v>391100012.66327196</v>
      </c>
      <c r="AW285" s="13">
        <f t="shared" si="216"/>
        <v>391100380.74850065</v>
      </c>
      <c r="AX285" s="13">
        <f t="shared" si="251"/>
        <v>391099977.80348873</v>
      </c>
      <c r="AY285" s="13">
        <f t="shared" si="217"/>
        <v>43006.315293184307</v>
      </c>
      <c r="AZ285">
        <f t="shared" si="238"/>
        <v>391100129.76926714</v>
      </c>
      <c r="BA285" s="13">
        <f t="shared" si="218"/>
        <v>391100380.74850065</v>
      </c>
      <c r="BB285" s="37">
        <f t="shared" si="239"/>
        <v>112.48373176995881</v>
      </c>
      <c r="BC285" s="13">
        <f t="shared" si="219"/>
        <v>14971.909467399417</v>
      </c>
      <c r="BD285">
        <f t="shared" si="240"/>
        <v>165.3880055063525</v>
      </c>
      <c r="BE285" s="13">
        <f t="shared" si="220"/>
        <v>503.35057957927143</v>
      </c>
      <c r="BF285" s="13">
        <f t="shared" si="252"/>
        <v>112.84441182105685</v>
      </c>
      <c r="BG285" s="13">
        <f t="shared" si="221"/>
        <v>43006.315293184307</v>
      </c>
      <c r="BH285">
        <f t="shared" si="241"/>
        <v>264.81019024220279</v>
      </c>
      <c r="BI285" s="13">
        <f t="shared" si="222"/>
        <v>503.35057957927143</v>
      </c>
      <c r="BJ285" s="37">
        <f t="shared" si="242"/>
        <v>1.4141891326346072</v>
      </c>
      <c r="BK285" s="13">
        <f t="shared" si="223"/>
        <v>14971.909467399417</v>
      </c>
      <c r="BL285">
        <f t="shared" si="243"/>
        <v>54.318462869028302</v>
      </c>
      <c r="BM285" s="13">
        <f t="shared" si="224"/>
        <v>5.6772349545232395</v>
      </c>
      <c r="BN285" s="13">
        <f t="shared" si="253"/>
        <v>1.7748691837326502</v>
      </c>
      <c r="BO285" s="13">
        <f t="shared" si="225"/>
        <v>43006.315293184307</v>
      </c>
      <c r="BP285">
        <f t="shared" si="244"/>
        <v>153.7406476048786</v>
      </c>
      <c r="BQ285" s="13">
        <f t="shared" si="226"/>
        <v>5.6772349545232395</v>
      </c>
      <c r="BR285" s="37">
        <f t="shared" si="245"/>
        <v>185.3773921199064</v>
      </c>
      <c r="BS285" s="13">
        <f t="shared" si="227"/>
        <v>14971.909467399417</v>
      </c>
      <c r="BT285">
        <f t="shared" si="246"/>
        <v>238.28166585630009</v>
      </c>
      <c r="BU285" s="13">
        <f t="shared" si="228"/>
        <v>829.96785815000442</v>
      </c>
      <c r="BV285" s="13">
        <f t="shared" si="254"/>
        <v>185.73807217100443</v>
      </c>
      <c r="BW285" s="13">
        <f t="shared" si="229"/>
        <v>43006.315293184307</v>
      </c>
      <c r="BX285">
        <f t="shared" si="247"/>
        <v>337.70385059215039</v>
      </c>
      <c r="BY285" s="13">
        <f t="shared" si="230"/>
        <v>829.96785815000442</v>
      </c>
    </row>
    <row r="286" spans="29:77" x14ac:dyDescent="0.2">
      <c r="AC286">
        <v>284</v>
      </c>
      <c r="AD286" s="37">
        <f t="shared" si="231"/>
        <v>1960476164.8783431</v>
      </c>
      <c r="AE286" s="13">
        <f t="shared" si="207"/>
        <v>24953.182445665698</v>
      </c>
      <c r="AF286">
        <f t="shared" si="248"/>
        <v>1960476252.7416615</v>
      </c>
      <c r="AG286" s="13">
        <f t="shared" si="208"/>
        <v>1960477212.1249621</v>
      </c>
      <c r="AH286" s="13">
        <f t="shared" si="249"/>
        <v>1960476165.1409183</v>
      </c>
      <c r="AI286" s="13">
        <f t="shared" si="209"/>
        <v>43006.315293184307</v>
      </c>
      <c r="AJ286">
        <f t="shared" si="232"/>
        <v>1960476316.5716059</v>
      </c>
      <c r="AK286" s="13">
        <f t="shared" si="210"/>
        <v>1960477212.1249621</v>
      </c>
      <c r="AL286" s="37">
        <f t="shared" si="233"/>
        <v>628.20614018249455</v>
      </c>
      <c r="AM286" s="13">
        <f t="shared" si="211"/>
        <v>29943.818934798834</v>
      </c>
      <c r="AN286">
        <f t="shared" si="234"/>
        <v>733.64212234727916</v>
      </c>
      <c r="AO286" s="13">
        <f t="shared" si="212"/>
        <v>2813.5073827337451</v>
      </c>
      <c r="AP286" s="13">
        <f t="shared" si="250"/>
        <v>628.41966277274457</v>
      </c>
      <c r="AQ286" s="13">
        <f t="shared" si="213"/>
        <v>43006.315293184307</v>
      </c>
      <c r="AR286" s="13">
        <f t="shared" si="235"/>
        <v>779.85035042480195</v>
      </c>
      <c r="AS286" s="38">
        <f t="shared" si="214"/>
        <v>2813.5073827337451</v>
      </c>
      <c r="AT286" s="37">
        <f t="shared" si="236"/>
        <v>391099977.39375615</v>
      </c>
      <c r="AU286" s="13">
        <f t="shared" si="215"/>
        <v>9981.2729782662791</v>
      </c>
      <c r="AV286">
        <f t="shared" si="237"/>
        <v>391100012.53908354</v>
      </c>
      <c r="AW286" s="13">
        <f t="shared" si="216"/>
        <v>391100380.74850065</v>
      </c>
      <c r="AX286" s="13">
        <f t="shared" si="251"/>
        <v>391099977.80348873</v>
      </c>
      <c r="AY286" s="13">
        <f t="shared" si="217"/>
        <v>43006.315293184307</v>
      </c>
      <c r="AZ286">
        <f t="shared" si="238"/>
        <v>391100129.2341764</v>
      </c>
      <c r="BA286" s="13">
        <f t="shared" si="218"/>
        <v>391100380.74850065</v>
      </c>
      <c r="BB286" s="37">
        <f t="shared" si="239"/>
        <v>112.48373176995881</v>
      </c>
      <c r="BC286" s="13">
        <f t="shared" si="219"/>
        <v>14971.909467399417</v>
      </c>
      <c r="BD286">
        <f t="shared" si="240"/>
        <v>165.20172285235111</v>
      </c>
      <c r="BE286" s="13">
        <f t="shared" si="220"/>
        <v>503.35057957927143</v>
      </c>
      <c r="BF286" s="13">
        <f t="shared" si="252"/>
        <v>112.84441182105685</v>
      </c>
      <c r="BG286" s="13">
        <f t="shared" si="221"/>
        <v>43006.315293184307</v>
      </c>
      <c r="BH286">
        <f t="shared" si="241"/>
        <v>264.27509947311427</v>
      </c>
      <c r="BI286" s="13">
        <f t="shared" si="222"/>
        <v>503.35057957927143</v>
      </c>
      <c r="BJ286" s="37">
        <f t="shared" si="242"/>
        <v>1.4141891326346072</v>
      </c>
      <c r="BK286" s="13">
        <f t="shared" si="223"/>
        <v>14971.909467399417</v>
      </c>
      <c r="BL286">
        <f t="shared" si="243"/>
        <v>54.132180215026914</v>
      </c>
      <c r="BM286" s="13">
        <f t="shared" si="224"/>
        <v>5.6772349545232395</v>
      </c>
      <c r="BN286" s="13">
        <f t="shared" si="253"/>
        <v>1.7748691837326502</v>
      </c>
      <c r="BO286" s="13">
        <f t="shared" si="225"/>
        <v>43006.315293184307</v>
      </c>
      <c r="BP286">
        <f t="shared" si="244"/>
        <v>153.20555683579008</v>
      </c>
      <c r="BQ286" s="13">
        <f t="shared" si="226"/>
        <v>5.6772349545232395</v>
      </c>
      <c r="BR286" s="37">
        <f t="shared" si="245"/>
        <v>185.3773921199064</v>
      </c>
      <c r="BS286" s="13">
        <f t="shared" si="227"/>
        <v>14971.909467399417</v>
      </c>
      <c r="BT286">
        <f t="shared" si="246"/>
        <v>238.09538320229871</v>
      </c>
      <c r="BU286" s="13">
        <f t="shared" si="228"/>
        <v>829.96785815000442</v>
      </c>
      <c r="BV286" s="13">
        <f t="shared" si="254"/>
        <v>185.73807217100443</v>
      </c>
      <c r="BW286" s="13">
        <f t="shared" si="229"/>
        <v>43006.315293184307</v>
      </c>
      <c r="BX286">
        <f t="shared" si="247"/>
        <v>337.16875982306186</v>
      </c>
      <c r="BY286" s="13">
        <f t="shared" si="230"/>
        <v>829.96785815000442</v>
      </c>
    </row>
    <row r="287" spans="29:77" x14ac:dyDescent="0.2">
      <c r="AC287">
        <v>285</v>
      </c>
      <c r="AD287" s="37">
        <f t="shared" si="231"/>
        <v>1960476164.8783431</v>
      </c>
      <c r="AE287" s="13">
        <f t="shared" si="207"/>
        <v>24953.182445665698</v>
      </c>
      <c r="AF287">
        <f t="shared" si="248"/>
        <v>1960476252.4333692</v>
      </c>
      <c r="AG287" s="13">
        <f t="shared" si="208"/>
        <v>1960477212.1249621</v>
      </c>
      <c r="AH287" s="13">
        <f t="shared" si="249"/>
        <v>1960476165.1409183</v>
      </c>
      <c r="AI287" s="13">
        <f t="shared" si="209"/>
        <v>43006.315293184307</v>
      </c>
      <c r="AJ287">
        <f t="shared" si="232"/>
        <v>1960476316.0402701</v>
      </c>
      <c r="AK287" s="13">
        <f t="shared" si="210"/>
        <v>1960477212.1249621</v>
      </c>
      <c r="AL287" s="37">
        <f t="shared" si="233"/>
        <v>628.20614018249455</v>
      </c>
      <c r="AM287" s="13">
        <f t="shared" si="211"/>
        <v>29943.818934798834</v>
      </c>
      <c r="AN287">
        <f t="shared" si="234"/>
        <v>733.27217153266588</v>
      </c>
      <c r="AO287" s="13">
        <f t="shared" si="212"/>
        <v>2813.5073827337451</v>
      </c>
      <c r="AP287" s="13">
        <f t="shared" si="250"/>
        <v>628.41966277274457</v>
      </c>
      <c r="AQ287" s="13">
        <f t="shared" si="213"/>
        <v>43006.315293184307</v>
      </c>
      <c r="AR287" s="13">
        <f t="shared" si="235"/>
        <v>779.31901467865441</v>
      </c>
      <c r="AS287" s="38">
        <f t="shared" si="214"/>
        <v>2813.5073827337451</v>
      </c>
      <c r="AT287" s="37">
        <f t="shared" si="236"/>
        <v>391099977.39375615</v>
      </c>
      <c r="AU287" s="13">
        <f t="shared" si="215"/>
        <v>9981.2729782662791</v>
      </c>
      <c r="AV287">
        <f t="shared" si="237"/>
        <v>391100012.4157666</v>
      </c>
      <c r="AW287" s="13">
        <f t="shared" si="216"/>
        <v>391100380.74850065</v>
      </c>
      <c r="AX287" s="13">
        <f t="shared" si="251"/>
        <v>391099977.80348873</v>
      </c>
      <c r="AY287" s="13">
        <f t="shared" si="217"/>
        <v>43006.315293184307</v>
      </c>
      <c r="AZ287">
        <f t="shared" si="238"/>
        <v>391100128.70284063</v>
      </c>
      <c r="BA287" s="13">
        <f t="shared" si="218"/>
        <v>391100380.74850065</v>
      </c>
      <c r="BB287" s="37">
        <f t="shared" si="239"/>
        <v>112.48373176995881</v>
      </c>
      <c r="BC287" s="13">
        <f t="shared" si="219"/>
        <v>14971.909467399417</v>
      </c>
      <c r="BD287">
        <f t="shared" si="240"/>
        <v>165.01674744504447</v>
      </c>
      <c r="BE287" s="13">
        <f t="shared" si="220"/>
        <v>503.35057957927143</v>
      </c>
      <c r="BF287" s="13">
        <f t="shared" si="252"/>
        <v>112.84441182105685</v>
      </c>
      <c r="BG287" s="13">
        <f t="shared" si="221"/>
        <v>43006.315293184307</v>
      </c>
      <c r="BH287">
        <f t="shared" si="241"/>
        <v>263.74376372696668</v>
      </c>
      <c r="BI287" s="13">
        <f t="shared" si="222"/>
        <v>503.35057957927143</v>
      </c>
      <c r="BJ287" s="37">
        <f t="shared" si="242"/>
        <v>1.4141891326346072</v>
      </c>
      <c r="BK287" s="13">
        <f t="shared" si="223"/>
        <v>14971.909467399417</v>
      </c>
      <c r="BL287">
        <f t="shared" si="243"/>
        <v>53.947204807720276</v>
      </c>
      <c r="BM287" s="13">
        <f t="shared" si="224"/>
        <v>5.6772349545232395</v>
      </c>
      <c r="BN287" s="13">
        <f t="shared" si="253"/>
        <v>1.7748691837326502</v>
      </c>
      <c r="BO287" s="13">
        <f t="shared" si="225"/>
        <v>43006.315293184307</v>
      </c>
      <c r="BP287">
        <f t="shared" si="244"/>
        <v>152.67422108964249</v>
      </c>
      <c r="BQ287" s="13">
        <f t="shared" si="226"/>
        <v>5.6772349545232395</v>
      </c>
      <c r="BR287" s="37">
        <f t="shared" si="245"/>
        <v>185.3773921199064</v>
      </c>
      <c r="BS287" s="13">
        <f t="shared" si="227"/>
        <v>14971.909467399417</v>
      </c>
      <c r="BT287">
        <f t="shared" si="246"/>
        <v>237.91040779499207</v>
      </c>
      <c r="BU287" s="13">
        <f t="shared" si="228"/>
        <v>829.96785815000442</v>
      </c>
      <c r="BV287" s="13">
        <f t="shared" si="254"/>
        <v>185.73807217100443</v>
      </c>
      <c r="BW287" s="13">
        <f t="shared" si="229"/>
        <v>43006.315293184307</v>
      </c>
      <c r="BX287">
        <f t="shared" si="247"/>
        <v>336.63742407691427</v>
      </c>
      <c r="BY287" s="13">
        <f t="shared" si="230"/>
        <v>829.96785815000442</v>
      </c>
    </row>
    <row r="288" spans="29:77" x14ac:dyDescent="0.2">
      <c r="AC288">
        <v>286</v>
      </c>
      <c r="AD288" s="37">
        <f t="shared" si="231"/>
        <v>1960476164.8783431</v>
      </c>
      <c r="AE288" s="13">
        <f t="shared" si="207"/>
        <v>24953.182445665698</v>
      </c>
      <c r="AF288">
        <f t="shared" si="248"/>
        <v>1960476252.1272328</v>
      </c>
      <c r="AG288" s="13">
        <f t="shared" si="208"/>
        <v>1960477212.1249621</v>
      </c>
      <c r="AH288" s="13">
        <f t="shared" si="249"/>
        <v>1960476165.1409183</v>
      </c>
      <c r="AI288" s="13">
        <f t="shared" si="209"/>
        <v>43006.315293184307</v>
      </c>
      <c r="AJ288">
        <f t="shared" si="232"/>
        <v>1960476315.51265</v>
      </c>
      <c r="AK288" s="13">
        <f t="shared" si="210"/>
        <v>1960477212.1249621</v>
      </c>
      <c r="AL288" s="37">
        <f t="shared" si="233"/>
        <v>628.20614018249455</v>
      </c>
      <c r="AM288" s="13">
        <f t="shared" si="211"/>
        <v>29943.818934798834</v>
      </c>
      <c r="AN288">
        <f t="shared" si="234"/>
        <v>732.90480778668632</v>
      </c>
      <c r="AO288" s="13">
        <f t="shared" si="212"/>
        <v>2813.5073827337451</v>
      </c>
      <c r="AP288" s="13">
        <f t="shared" si="250"/>
        <v>628.41966277274457</v>
      </c>
      <c r="AQ288" s="13">
        <f t="shared" si="213"/>
        <v>43006.315293184307</v>
      </c>
      <c r="AR288" s="13">
        <f t="shared" si="235"/>
        <v>778.79139456709527</v>
      </c>
      <c r="AS288" s="38">
        <f t="shared" si="214"/>
        <v>2813.5073827337451</v>
      </c>
      <c r="AT288" s="37">
        <f t="shared" si="236"/>
        <v>391099977.39375615</v>
      </c>
      <c r="AU288" s="13">
        <f t="shared" si="215"/>
        <v>9981.2729782662791</v>
      </c>
      <c r="AV288">
        <f t="shared" si="237"/>
        <v>391100012.29331201</v>
      </c>
      <c r="AW288" s="13">
        <f t="shared" si="216"/>
        <v>391100380.74850065</v>
      </c>
      <c r="AX288" s="13">
        <f t="shared" si="251"/>
        <v>391099977.80348873</v>
      </c>
      <c r="AY288" s="13">
        <f t="shared" si="217"/>
        <v>43006.315293184307</v>
      </c>
      <c r="AZ288">
        <f t="shared" si="238"/>
        <v>391100128.17522055</v>
      </c>
      <c r="BA288" s="13">
        <f t="shared" si="218"/>
        <v>391100380.74850065</v>
      </c>
      <c r="BB288" s="37">
        <f t="shared" si="239"/>
        <v>112.48373176995881</v>
      </c>
      <c r="BC288" s="13">
        <f t="shared" si="219"/>
        <v>14971.909467399417</v>
      </c>
      <c r="BD288">
        <f t="shared" si="240"/>
        <v>164.83306557205466</v>
      </c>
      <c r="BE288" s="13">
        <f t="shared" si="220"/>
        <v>503.35057957927143</v>
      </c>
      <c r="BF288" s="13">
        <f t="shared" si="252"/>
        <v>112.84441182105685</v>
      </c>
      <c r="BG288" s="13">
        <f t="shared" si="221"/>
        <v>43006.315293184307</v>
      </c>
      <c r="BH288">
        <f t="shared" si="241"/>
        <v>263.21614361540759</v>
      </c>
      <c r="BI288" s="13">
        <f t="shared" si="222"/>
        <v>503.35057957927143</v>
      </c>
      <c r="BJ288" s="37">
        <f t="shared" si="242"/>
        <v>1.4141891326346072</v>
      </c>
      <c r="BK288" s="13">
        <f t="shared" si="223"/>
        <v>14971.909467399417</v>
      </c>
      <c r="BL288">
        <f t="shared" si="243"/>
        <v>53.763522934730467</v>
      </c>
      <c r="BM288" s="13">
        <f t="shared" si="224"/>
        <v>5.6772349545232395</v>
      </c>
      <c r="BN288" s="13">
        <f t="shared" si="253"/>
        <v>1.7748691837326502</v>
      </c>
      <c r="BO288" s="13">
        <f t="shared" si="225"/>
        <v>43006.315293184307</v>
      </c>
      <c r="BP288">
        <f t="shared" si="244"/>
        <v>152.14660097808337</v>
      </c>
      <c r="BQ288" s="13">
        <f t="shared" si="226"/>
        <v>5.6772349545232395</v>
      </c>
      <c r="BR288" s="37">
        <f t="shared" si="245"/>
        <v>185.3773921199064</v>
      </c>
      <c r="BS288" s="13">
        <f t="shared" si="227"/>
        <v>14971.909467399417</v>
      </c>
      <c r="BT288">
        <f t="shared" si="246"/>
        <v>237.72672592200226</v>
      </c>
      <c r="BU288" s="13">
        <f t="shared" si="228"/>
        <v>829.96785815000442</v>
      </c>
      <c r="BV288" s="13">
        <f t="shared" si="254"/>
        <v>185.73807217100443</v>
      </c>
      <c r="BW288" s="13">
        <f t="shared" si="229"/>
        <v>43006.315293184307</v>
      </c>
      <c r="BX288">
        <f t="shared" si="247"/>
        <v>336.10980396535513</v>
      </c>
      <c r="BY288" s="13">
        <f t="shared" si="230"/>
        <v>829.96785815000442</v>
      </c>
    </row>
    <row r="289" spans="29:77" x14ac:dyDescent="0.2">
      <c r="AC289">
        <v>287</v>
      </c>
      <c r="AD289" s="37">
        <f t="shared" si="231"/>
        <v>1960476164.8783431</v>
      </c>
      <c r="AE289" s="13">
        <f t="shared" si="207"/>
        <v>24953.182445665698</v>
      </c>
      <c r="AF289">
        <f t="shared" si="248"/>
        <v>1960476251.8232298</v>
      </c>
      <c r="AG289" s="13">
        <f t="shared" si="208"/>
        <v>1960477212.1249621</v>
      </c>
      <c r="AH289" s="13">
        <f t="shared" si="249"/>
        <v>1960476165.1409183</v>
      </c>
      <c r="AI289" s="13">
        <f t="shared" si="209"/>
        <v>43006.315293184307</v>
      </c>
      <c r="AJ289">
        <f t="shared" si="232"/>
        <v>1960476314.9887068</v>
      </c>
      <c r="AK289" s="13">
        <f t="shared" si="210"/>
        <v>1960477212.1249621</v>
      </c>
      <c r="AL289" s="37">
        <f t="shared" si="233"/>
        <v>628.20614018249455</v>
      </c>
      <c r="AM289" s="13">
        <f t="shared" si="211"/>
        <v>29943.818934798834</v>
      </c>
      <c r="AN289">
        <f t="shared" si="234"/>
        <v>732.54000406681109</v>
      </c>
      <c r="AO289" s="13">
        <f t="shared" si="212"/>
        <v>2813.5073827337451</v>
      </c>
      <c r="AP289" s="13">
        <f t="shared" si="250"/>
        <v>628.41966277274457</v>
      </c>
      <c r="AQ289" s="13">
        <f t="shared" si="213"/>
        <v>43006.315293184307</v>
      </c>
      <c r="AR289" s="13">
        <f t="shared" si="235"/>
        <v>778.26745125073865</v>
      </c>
      <c r="AS289" s="38">
        <f t="shared" si="214"/>
        <v>2813.5073827337451</v>
      </c>
      <c r="AT289" s="37">
        <f t="shared" si="236"/>
        <v>391099977.39375615</v>
      </c>
      <c r="AU289" s="13">
        <f t="shared" si="215"/>
        <v>9981.2729782662791</v>
      </c>
      <c r="AV289">
        <f t="shared" si="237"/>
        <v>391100012.17171079</v>
      </c>
      <c r="AW289" s="13">
        <f t="shared" si="216"/>
        <v>391100380.74850065</v>
      </c>
      <c r="AX289" s="13">
        <f t="shared" si="251"/>
        <v>391099977.80348873</v>
      </c>
      <c r="AY289" s="13">
        <f t="shared" si="217"/>
        <v>43006.315293184307</v>
      </c>
      <c r="AZ289">
        <f t="shared" si="238"/>
        <v>391100127.65127718</v>
      </c>
      <c r="BA289" s="13">
        <f t="shared" si="218"/>
        <v>391100380.74850065</v>
      </c>
      <c r="BB289" s="37">
        <f t="shared" si="239"/>
        <v>112.48373176995881</v>
      </c>
      <c r="BC289" s="13">
        <f t="shared" si="219"/>
        <v>14971.909467399417</v>
      </c>
      <c r="BD289">
        <f t="shared" si="240"/>
        <v>164.65066371211705</v>
      </c>
      <c r="BE289" s="13">
        <f t="shared" si="220"/>
        <v>503.35057957927143</v>
      </c>
      <c r="BF289" s="13">
        <f t="shared" si="252"/>
        <v>112.84441182105685</v>
      </c>
      <c r="BG289" s="13">
        <f t="shared" si="221"/>
        <v>43006.315293184307</v>
      </c>
      <c r="BH289">
        <f t="shared" si="241"/>
        <v>262.69220029905097</v>
      </c>
      <c r="BI289" s="13">
        <f t="shared" si="222"/>
        <v>503.35057957927143</v>
      </c>
      <c r="BJ289" s="37">
        <f t="shared" si="242"/>
        <v>1.4141891326346072</v>
      </c>
      <c r="BK289" s="13">
        <f t="shared" si="223"/>
        <v>14971.909467399417</v>
      </c>
      <c r="BL289">
        <f t="shared" si="243"/>
        <v>53.581121074792854</v>
      </c>
      <c r="BM289" s="13">
        <f t="shared" si="224"/>
        <v>5.6772349545232395</v>
      </c>
      <c r="BN289" s="13">
        <f t="shared" si="253"/>
        <v>1.7748691837326502</v>
      </c>
      <c r="BO289" s="13">
        <f t="shared" si="225"/>
        <v>43006.315293184307</v>
      </c>
      <c r="BP289">
        <f t="shared" si="244"/>
        <v>151.62265766172675</v>
      </c>
      <c r="BQ289" s="13">
        <f t="shared" si="226"/>
        <v>5.6772349545232395</v>
      </c>
      <c r="BR289" s="37">
        <f t="shared" si="245"/>
        <v>185.3773921199064</v>
      </c>
      <c r="BS289" s="13">
        <f t="shared" si="227"/>
        <v>14971.909467399417</v>
      </c>
      <c r="BT289">
        <f t="shared" si="246"/>
        <v>237.54432406206465</v>
      </c>
      <c r="BU289" s="13">
        <f t="shared" si="228"/>
        <v>829.96785815000442</v>
      </c>
      <c r="BV289" s="13">
        <f t="shared" si="254"/>
        <v>185.73807217100443</v>
      </c>
      <c r="BW289" s="13">
        <f t="shared" si="229"/>
        <v>43006.315293184307</v>
      </c>
      <c r="BX289">
        <f t="shared" si="247"/>
        <v>335.5858606489985</v>
      </c>
      <c r="BY289" s="13">
        <f t="shared" si="230"/>
        <v>829.96785815000442</v>
      </c>
    </row>
    <row r="290" spans="29:77" x14ac:dyDescent="0.2">
      <c r="AC290">
        <v>288</v>
      </c>
      <c r="AD290" s="37">
        <f t="shared" si="231"/>
        <v>1960476164.8783431</v>
      </c>
      <c r="AE290" s="13">
        <f t="shared" si="207"/>
        <v>24953.182445665698</v>
      </c>
      <c r="AF290">
        <f t="shared" si="248"/>
        <v>1960476251.5213377</v>
      </c>
      <c r="AG290" s="13">
        <f t="shared" si="208"/>
        <v>1960477212.1249621</v>
      </c>
      <c r="AH290" s="13">
        <f t="shared" si="249"/>
        <v>1960476165.1409183</v>
      </c>
      <c r="AI290" s="13">
        <f t="shared" si="209"/>
        <v>43006.315293184307</v>
      </c>
      <c r="AJ290">
        <f t="shared" si="232"/>
        <v>1960476314.4684019</v>
      </c>
      <c r="AK290" s="13">
        <f t="shared" si="210"/>
        <v>1960477212.1249621</v>
      </c>
      <c r="AL290" s="37">
        <f t="shared" si="233"/>
        <v>628.20614018249455</v>
      </c>
      <c r="AM290" s="13">
        <f t="shared" si="211"/>
        <v>29943.818934798834</v>
      </c>
      <c r="AN290">
        <f t="shared" si="234"/>
        <v>732.17773370610166</v>
      </c>
      <c r="AO290" s="13">
        <f t="shared" si="212"/>
        <v>2813.5073827337451</v>
      </c>
      <c r="AP290" s="13">
        <f t="shared" si="250"/>
        <v>628.41966277274457</v>
      </c>
      <c r="AQ290" s="13">
        <f t="shared" si="213"/>
        <v>43006.315293184307</v>
      </c>
      <c r="AR290" s="13">
        <f t="shared" si="235"/>
        <v>777.74714642963454</v>
      </c>
      <c r="AS290" s="38">
        <f t="shared" si="214"/>
        <v>2813.5073827337451</v>
      </c>
      <c r="AT290" s="37">
        <f t="shared" si="236"/>
        <v>391099977.39375615</v>
      </c>
      <c r="AU290" s="13">
        <f t="shared" si="215"/>
        <v>9981.2729782662791</v>
      </c>
      <c r="AV290">
        <f t="shared" si="237"/>
        <v>391100012.05095398</v>
      </c>
      <c r="AW290" s="13">
        <f t="shared" si="216"/>
        <v>391100380.74850065</v>
      </c>
      <c r="AX290" s="13">
        <f t="shared" si="251"/>
        <v>391099977.80348873</v>
      </c>
      <c r="AY290" s="13">
        <f t="shared" si="217"/>
        <v>43006.315293184307</v>
      </c>
      <c r="AZ290">
        <f t="shared" si="238"/>
        <v>391100127.13097239</v>
      </c>
      <c r="BA290" s="13">
        <f t="shared" si="218"/>
        <v>391100380.74850065</v>
      </c>
      <c r="BB290" s="37">
        <f t="shared" si="239"/>
        <v>112.48373176995881</v>
      </c>
      <c r="BC290" s="13">
        <f t="shared" si="219"/>
        <v>14971.909467399417</v>
      </c>
      <c r="BD290">
        <f t="shared" si="240"/>
        <v>164.46952853176234</v>
      </c>
      <c r="BE290" s="13">
        <f t="shared" si="220"/>
        <v>503.35057957927143</v>
      </c>
      <c r="BF290" s="13">
        <f t="shared" si="252"/>
        <v>112.84441182105685</v>
      </c>
      <c r="BG290" s="13">
        <f t="shared" si="221"/>
        <v>43006.315293184307</v>
      </c>
      <c r="BH290">
        <f t="shared" si="241"/>
        <v>262.1718954779468</v>
      </c>
      <c r="BI290" s="13">
        <f t="shared" si="222"/>
        <v>503.35057957927143</v>
      </c>
      <c r="BJ290" s="37">
        <f t="shared" si="242"/>
        <v>1.4141891326346072</v>
      </c>
      <c r="BK290" s="13">
        <f t="shared" si="223"/>
        <v>14971.909467399417</v>
      </c>
      <c r="BL290">
        <f t="shared" si="243"/>
        <v>53.399985894438132</v>
      </c>
      <c r="BM290" s="13">
        <f t="shared" si="224"/>
        <v>5.6772349545232395</v>
      </c>
      <c r="BN290" s="13">
        <f t="shared" si="253"/>
        <v>1.7748691837326502</v>
      </c>
      <c r="BO290" s="13">
        <f t="shared" si="225"/>
        <v>43006.315293184307</v>
      </c>
      <c r="BP290">
        <f t="shared" si="244"/>
        <v>151.10235284062261</v>
      </c>
      <c r="BQ290" s="13">
        <f t="shared" si="226"/>
        <v>5.6772349545232395</v>
      </c>
      <c r="BR290" s="37">
        <f t="shared" si="245"/>
        <v>185.3773921199064</v>
      </c>
      <c r="BS290" s="13">
        <f t="shared" si="227"/>
        <v>14971.909467399417</v>
      </c>
      <c r="BT290">
        <f t="shared" si="246"/>
        <v>237.36318888170993</v>
      </c>
      <c r="BU290" s="13">
        <f t="shared" si="228"/>
        <v>829.96785815000442</v>
      </c>
      <c r="BV290" s="13">
        <f t="shared" si="254"/>
        <v>185.73807217100443</v>
      </c>
      <c r="BW290" s="13">
        <f t="shared" si="229"/>
        <v>43006.315293184307</v>
      </c>
      <c r="BX290">
        <f t="shared" si="247"/>
        <v>335.0655558278944</v>
      </c>
      <c r="BY290" s="13">
        <f t="shared" si="230"/>
        <v>829.96785815000442</v>
      </c>
    </row>
    <row r="291" spans="29:77" x14ac:dyDescent="0.2">
      <c r="AC291">
        <v>289</v>
      </c>
      <c r="AD291" s="37">
        <f t="shared" si="231"/>
        <v>1960476164.8783431</v>
      </c>
      <c r="AE291" s="13">
        <f t="shared" si="207"/>
        <v>24953.182445665698</v>
      </c>
      <c r="AF291">
        <f t="shared" si="248"/>
        <v>1960476251.221535</v>
      </c>
      <c r="AG291" s="13">
        <f t="shared" si="208"/>
        <v>1960477212.1249621</v>
      </c>
      <c r="AH291" s="13">
        <f t="shared" si="249"/>
        <v>1960476165.1409183</v>
      </c>
      <c r="AI291" s="13">
        <f t="shared" si="209"/>
        <v>43006.315293184307</v>
      </c>
      <c r="AJ291">
        <f t="shared" si="232"/>
        <v>1960476313.9516978</v>
      </c>
      <c r="AK291" s="13">
        <f t="shared" si="210"/>
        <v>1960477212.1249621</v>
      </c>
      <c r="AL291" s="37">
        <f t="shared" si="233"/>
        <v>628.20614018249455</v>
      </c>
      <c r="AM291" s="13">
        <f t="shared" si="211"/>
        <v>29943.818934798834</v>
      </c>
      <c r="AN291">
        <f t="shared" si="234"/>
        <v>731.81797040671199</v>
      </c>
      <c r="AO291" s="13">
        <f t="shared" si="212"/>
        <v>2813.5073827337451</v>
      </c>
      <c r="AP291" s="13">
        <f t="shared" si="250"/>
        <v>628.41966277274457</v>
      </c>
      <c r="AQ291" s="13">
        <f t="shared" si="213"/>
        <v>43006.315293184307</v>
      </c>
      <c r="AR291" s="13">
        <f t="shared" si="235"/>
        <v>777.23044233393591</v>
      </c>
      <c r="AS291" s="38">
        <f t="shared" si="214"/>
        <v>2813.5073827337451</v>
      </c>
      <c r="AT291" s="37">
        <f t="shared" si="236"/>
        <v>391099977.39375615</v>
      </c>
      <c r="AU291" s="13">
        <f t="shared" si="215"/>
        <v>9981.2729782662791</v>
      </c>
      <c r="AV291">
        <f t="shared" si="237"/>
        <v>391100011.9310329</v>
      </c>
      <c r="AW291" s="13">
        <f t="shared" si="216"/>
        <v>391100380.74850065</v>
      </c>
      <c r="AX291" s="13">
        <f t="shared" si="251"/>
        <v>391099977.80348873</v>
      </c>
      <c r="AY291" s="13">
        <f t="shared" si="217"/>
        <v>43006.315293184307</v>
      </c>
      <c r="AZ291">
        <f t="shared" si="238"/>
        <v>391100126.6142683</v>
      </c>
      <c r="BA291" s="13">
        <f t="shared" si="218"/>
        <v>391100380.74850065</v>
      </c>
      <c r="BB291" s="37">
        <f t="shared" si="239"/>
        <v>112.48373176995881</v>
      </c>
      <c r="BC291" s="13">
        <f t="shared" si="219"/>
        <v>14971.909467399417</v>
      </c>
      <c r="BD291">
        <f t="shared" si="240"/>
        <v>164.28964688206753</v>
      </c>
      <c r="BE291" s="13">
        <f t="shared" si="220"/>
        <v>503.35057957927143</v>
      </c>
      <c r="BF291" s="13">
        <f t="shared" si="252"/>
        <v>112.84441182105685</v>
      </c>
      <c r="BG291" s="13">
        <f t="shared" si="221"/>
        <v>43006.315293184307</v>
      </c>
      <c r="BH291">
        <f t="shared" si="241"/>
        <v>261.65519138224823</v>
      </c>
      <c r="BI291" s="13">
        <f t="shared" si="222"/>
        <v>503.35057957927143</v>
      </c>
      <c r="BJ291" s="37">
        <f t="shared" si="242"/>
        <v>1.4141891326346072</v>
      </c>
      <c r="BK291" s="13">
        <f t="shared" si="223"/>
        <v>14971.909467399417</v>
      </c>
      <c r="BL291">
        <f t="shared" si="243"/>
        <v>53.220104244743311</v>
      </c>
      <c r="BM291" s="13">
        <f t="shared" si="224"/>
        <v>5.6772349545232395</v>
      </c>
      <c r="BN291" s="13">
        <f t="shared" si="253"/>
        <v>1.7748691837326502</v>
      </c>
      <c r="BO291" s="13">
        <f t="shared" si="225"/>
        <v>43006.315293184307</v>
      </c>
      <c r="BP291">
        <f t="shared" si="244"/>
        <v>150.58564874492401</v>
      </c>
      <c r="BQ291" s="13">
        <f t="shared" si="226"/>
        <v>5.6772349545232395</v>
      </c>
      <c r="BR291" s="37">
        <f t="shared" si="245"/>
        <v>185.3773921199064</v>
      </c>
      <c r="BS291" s="13">
        <f t="shared" si="227"/>
        <v>14971.909467399417</v>
      </c>
      <c r="BT291">
        <f t="shared" si="246"/>
        <v>237.18330723201512</v>
      </c>
      <c r="BU291" s="13">
        <f t="shared" si="228"/>
        <v>829.96785815000442</v>
      </c>
      <c r="BV291" s="13">
        <f t="shared" si="254"/>
        <v>185.73807217100443</v>
      </c>
      <c r="BW291" s="13">
        <f t="shared" si="229"/>
        <v>43006.315293184307</v>
      </c>
      <c r="BX291">
        <f t="shared" si="247"/>
        <v>334.54885173219577</v>
      </c>
      <c r="BY291" s="13">
        <f t="shared" si="230"/>
        <v>829.96785815000442</v>
      </c>
    </row>
    <row r="292" spans="29:77" x14ac:dyDescent="0.2">
      <c r="AC292">
        <v>290</v>
      </c>
      <c r="AD292" s="37">
        <f t="shared" si="231"/>
        <v>1960476164.8783431</v>
      </c>
      <c r="AE292" s="13">
        <f t="shared" si="207"/>
        <v>24953.182445665698</v>
      </c>
      <c r="AF292">
        <f t="shared" si="248"/>
        <v>1960476250.9237998</v>
      </c>
      <c r="AG292" s="13">
        <f t="shared" si="208"/>
        <v>1960477212.1249621</v>
      </c>
      <c r="AH292" s="13">
        <f t="shared" si="249"/>
        <v>1960476165.1409183</v>
      </c>
      <c r="AI292" s="13">
        <f t="shared" si="209"/>
        <v>43006.315293184307</v>
      </c>
      <c r="AJ292">
        <f t="shared" si="232"/>
        <v>1960476313.4385571</v>
      </c>
      <c r="AK292" s="13">
        <f t="shared" si="210"/>
        <v>1960477212.1249621</v>
      </c>
      <c r="AL292" s="37">
        <f t="shared" si="233"/>
        <v>628.20614018249455</v>
      </c>
      <c r="AM292" s="13">
        <f t="shared" si="211"/>
        <v>29943.818934798834</v>
      </c>
      <c r="AN292">
        <f t="shared" si="234"/>
        <v>731.46068823352505</v>
      </c>
      <c r="AO292" s="13">
        <f t="shared" si="212"/>
        <v>2813.5073827337451</v>
      </c>
      <c r="AP292" s="13">
        <f t="shared" si="250"/>
        <v>628.41966277274457</v>
      </c>
      <c r="AQ292" s="13">
        <f t="shared" si="213"/>
        <v>43006.315293184307</v>
      </c>
      <c r="AR292" s="13">
        <f t="shared" si="235"/>
        <v>776.7173017147594</v>
      </c>
      <c r="AS292" s="38">
        <f t="shared" si="214"/>
        <v>2813.5073827337451</v>
      </c>
      <c r="AT292" s="37">
        <f t="shared" si="236"/>
        <v>391099977.39375615</v>
      </c>
      <c r="AU292" s="13">
        <f t="shared" si="215"/>
        <v>9981.2729782662791</v>
      </c>
      <c r="AV292">
        <f t="shared" si="237"/>
        <v>391100011.81193882</v>
      </c>
      <c r="AW292" s="13">
        <f t="shared" si="216"/>
        <v>391100380.74850065</v>
      </c>
      <c r="AX292" s="13">
        <f t="shared" si="251"/>
        <v>391099977.80348873</v>
      </c>
      <c r="AY292" s="13">
        <f t="shared" si="217"/>
        <v>43006.315293184307</v>
      </c>
      <c r="AZ292">
        <f t="shared" si="238"/>
        <v>391100126.10112768</v>
      </c>
      <c r="BA292" s="13">
        <f t="shared" si="218"/>
        <v>391100380.74850065</v>
      </c>
      <c r="BB292" s="37">
        <f t="shared" si="239"/>
        <v>112.48373176995881</v>
      </c>
      <c r="BC292" s="13">
        <f t="shared" si="219"/>
        <v>14971.909467399417</v>
      </c>
      <c r="BD292">
        <f t="shared" si="240"/>
        <v>164.11100579547403</v>
      </c>
      <c r="BE292" s="13">
        <f t="shared" si="220"/>
        <v>503.35057957927143</v>
      </c>
      <c r="BF292" s="13">
        <f t="shared" si="252"/>
        <v>112.84441182105685</v>
      </c>
      <c r="BG292" s="13">
        <f t="shared" si="221"/>
        <v>43006.315293184307</v>
      </c>
      <c r="BH292">
        <f t="shared" si="241"/>
        <v>261.14205076307172</v>
      </c>
      <c r="BI292" s="13">
        <f t="shared" si="222"/>
        <v>503.35057957927143</v>
      </c>
      <c r="BJ292" s="37">
        <f t="shared" si="242"/>
        <v>1.4141891326346072</v>
      </c>
      <c r="BK292" s="13">
        <f t="shared" si="223"/>
        <v>14971.909467399417</v>
      </c>
      <c r="BL292">
        <f t="shared" si="243"/>
        <v>53.041463158149831</v>
      </c>
      <c r="BM292" s="13">
        <f t="shared" si="224"/>
        <v>5.6772349545232395</v>
      </c>
      <c r="BN292" s="13">
        <f t="shared" si="253"/>
        <v>1.7748691837326502</v>
      </c>
      <c r="BO292" s="13">
        <f t="shared" si="225"/>
        <v>43006.315293184307</v>
      </c>
      <c r="BP292">
        <f t="shared" si="244"/>
        <v>150.0725081257475</v>
      </c>
      <c r="BQ292" s="13">
        <f t="shared" si="226"/>
        <v>5.6772349545232395</v>
      </c>
      <c r="BR292" s="37">
        <f t="shared" si="245"/>
        <v>185.3773921199064</v>
      </c>
      <c r="BS292" s="13">
        <f t="shared" si="227"/>
        <v>14971.909467399417</v>
      </c>
      <c r="BT292">
        <f t="shared" si="246"/>
        <v>237.00466614542162</v>
      </c>
      <c r="BU292" s="13">
        <f t="shared" si="228"/>
        <v>829.96785815000442</v>
      </c>
      <c r="BV292" s="13">
        <f t="shared" si="254"/>
        <v>185.73807217100443</v>
      </c>
      <c r="BW292" s="13">
        <f t="shared" si="229"/>
        <v>43006.315293184307</v>
      </c>
      <c r="BX292">
        <f t="shared" si="247"/>
        <v>334.03571111301926</v>
      </c>
      <c r="BY292" s="13">
        <f t="shared" si="230"/>
        <v>829.96785815000442</v>
      </c>
    </row>
    <row r="293" spans="29:77" x14ac:dyDescent="0.2">
      <c r="AC293">
        <v>291</v>
      </c>
      <c r="AD293" s="37">
        <f t="shared" si="231"/>
        <v>1960476164.8783431</v>
      </c>
      <c r="AE293" s="13">
        <f t="shared" si="207"/>
        <v>24953.182445665698</v>
      </c>
      <c r="AF293">
        <f t="shared" si="248"/>
        <v>1960476250.6281109</v>
      </c>
      <c r="AG293" s="13">
        <f t="shared" si="208"/>
        <v>1960477212.1249621</v>
      </c>
      <c r="AH293" s="13">
        <f t="shared" si="249"/>
        <v>1960476165.1409183</v>
      </c>
      <c r="AI293" s="13">
        <f t="shared" si="209"/>
        <v>43006.315293184307</v>
      </c>
      <c r="AJ293">
        <f t="shared" si="232"/>
        <v>1960476312.9289434</v>
      </c>
      <c r="AK293" s="13">
        <f t="shared" si="210"/>
        <v>1960477212.1249621</v>
      </c>
      <c r="AL293" s="37">
        <f t="shared" si="233"/>
        <v>628.20614018249455</v>
      </c>
      <c r="AM293" s="13">
        <f t="shared" si="211"/>
        <v>29943.818934798834</v>
      </c>
      <c r="AN293">
        <f t="shared" si="234"/>
        <v>731.10586160792013</v>
      </c>
      <c r="AO293" s="13">
        <f t="shared" si="212"/>
        <v>2813.5073827337451</v>
      </c>
      <c r="AP293" s="13">
        <f t="shared" si="250"/>
        <v>628.41966277274457</v>
      </c>
      <c r="AQ293" s="13">
        <f t="shared" si="213"/>
        <v>43006.315293184307</v>
      </c>
      <c r="AR293" s="13">
        <f t="shared" si="235"/>
        <v>776.20768783523363</v>
      </c>
      <c r="AS293" s="38">
        <f t="shared" si="214"/>
        <v>2813.5073827337451</v>
      </c>
      <c r="AT293" s="37">
        <f t="shared" si="236"/>
        <v>391099977.39375615</v>
      </c>
      <c r="AU293" s="13">
        <f t="shared" si="215"/>
        <v>9981.2729782662791</v>
      </c>
      <c r="AV293">
        <f t="shared" si="237"/>
        <v>391100011.6936633</v>
      </c>
      <c r="AW293" s="13">
        <f t="shared" si="216"/>
        <v>391100380.74850065</v>
      </c>
      <c r="AX293" s="13">
        <f t="shared" si="251"/>
        <v>391099977.80348873</v>
      </c>
      <c r="AY293" s="13">
        <f t="shared" si="217"/>
        <v>43006.315293184307</v>
      </c>
      <c r="AZ293">
        <f t="shared" si="238"/>
        <v>391100125.59151381</v>
      </c>
      <c r="BA293" s="13">
        <f t="shared" si="218"/>
        <v>391100380.74850065</v>
      </c>
      <c r="BB293" s="37">
        <f t="shared" si="239"/>
        <v>112.48373176995881</v>
      </c>
      <c r="BC293" s="13">
        <f t="shared" si="219"/>
        <v>14971.909467399417</v>
      </c>
      <c r="BD293">
        <f t="shared" si="240"/>
        <v>163.93359248267157</v>
      </c>
      <c r="BE293" s="13">
        <f t="shared" si="220"/>
        <v>503.35057957927143</v>
      </c>
      <c r="BF293" s="13">
        <f t="shared" si="252"/>
        <v>112.84441182105685</v>
      </c>
      <c r="BG293" s="13">
        <f t="shared" si="221"/>
        <v>43006.315293184307</v>
      </c>
      <c r="BH293">
        <f t="shared" si="241"/>
        <v>260.63243688354589</v>
      </c>
      <c r="BI293" s="13">
        <f t="shared" si="222"/>
        <v>503.35057957927143</v>
      </c>
      <c r="BJ293" s="37">
        <f t="shared" si="242"/>
        <v>1.4141891326346072</v>
      </c>
      <c r="BK293" s="13">
        <f t="shared" si="223"/>
        <v>14971.909467399417</v>
      </c>
      <c r="BL293">
        <f t="shared" si="243"/>
        <v>52.864049845347374</v>
      </c>
      <c r="BM293" s="13">
        <f t="shared" si="224"/>
        <v>5.6772349545232395</v>
      </c>
      <c r="BN293" s="13">
        <f t="shared" si="253"/>
        <v>1.7748691837326502</v>
      </c>
      <c r="BO293" s="13">
        <f t="shared" si="225"/>
        <v>43006.315293184307</v>
      </c>
      <c r="BP293">
        <f t="shared" si="244"/>
        <v>149.56289424622167</v>
      </c>
      <c r="BQ293" s="13">
        <f t="shared" si="226"/>
        <v>5.6772349545232395</v>
      </c>
      <c r="BR293" s="37">
        <f t="shared" si="245"/>
        <v>185.3773921199064</v>
      </c>
      <c r="BS293" s="13">
        <f t="shared" si="227"/>
        <v>14971.909467399417</v>
      </c>
      <c r="BT293">
        <f t="shared" si="246"/>
        <v>236.82725283261917</v>
      </c>
      <c r="BU293" s="13">
        <f t="shared" si="228"/>
        <v>829.96785815000442</v>
      </c>
      <c r="BV293" s="13">
        <f t="shared" si="254"/>
        <v>185.73807217100443</v>
      </c>
      <c r="BW293" s="13">
        <f t="shared" si="229"/>
        <v>43006.315293184307</v>
      </c>
      <c r="BX293">
        <f t="shared" si="247"/>
        <v>333.52609723349349</v>
      </c>
      <c r="BY293" s="13">
        <f t="shared" si="230"/>
        <v>829.96785815000442</v>
      </c>
    </row>
    <row r="294" spans="29:77" x14ac:dyDescent="0.2">
      <c r="AC294">
        <v>292</v>
      </c>
      <c r="AD294" s="37">
        <f t="shared" si="231"/>
        <v>1960476164.8783431</v>
      </c>
      <c r="AE294" s="13">
        <f t="shared" si="207"/>
        <v>24953.182445665698</v>
      </c>
      <c r="AF294">
        <f t="shared" si="248"/>
        <v>1960476250.3344474</v>
      </c>
      <c r="AG294" s="13">
        <f t="shared" si="208"/>
        <v>1960477212.1249621</v>
      </c>
      <c r="AH294" s="13">
        <f t="shared" si="249"/>
        <v>1960476165.1409183</v>
      </c>
      <c r="AI294" s="13">
        <f t="shared" si="209"/>
        <v>43006.315293184307</v>
      </c>
      <c r="AJ294">
        <f t="shared" si="232"/>
        <v>1960476312.4228199</v>
      </c>
      <c r="AK294" s="13">
        <f t="shared" si="210"/>
        <v>1960477212.1249621</v>
      </c>
      <c r="AL294" s="37">
        <f t="shared" si="233"/>
        <v>628.20614018249455</v>
      </c>
      <c r="AM294" s="13">
        <f t="shared" si="211"/>
        <v>29943.818934798834</v>
      </c>
      <c r="AN294">
        <f t="shared" si="234"/>
        <v>730.7534653016686</v>
      </c>
      <c r="AO294" s="13">
        <f t="shared" si="212"/>
        <v>2813.5073827337451</v>
      </c>
      <c r="AP294" s="13">
        <f t="shared" si="250"/>
        <v>628.41966277274457</v>
      </c>
      <c r="AQ294" s="13">
        <f t="shared" si="213"/>
        <v>43006.315293184307</v>
      </c>
      <c r="AR294" s="13">
        <f t="shared" si="235"/>
        <v>775.70156446173189</v>
      </c>
      <c r="AS294" s="38">
        <f t="shared" si="214"/>
        <v>2813.5073827337451</v>
      </c>
      <c r="AT294" s="37">
        <f t="shared" si="236"/>
        <v>391099977.39375615</v>
      </c>
      <c r="AU294" s="13">
        <f t="shared" si="215"/>
        <v>9981.2729782662791</v>
      </c>
      <c r="AV294">
        <f t="shared" si="237"/>
        <v>391100011.57619786</v>
      </c>
      <c r="AW294" s="13">
        <f t="shared" si="216"/>
        <v>391100380.74850065</v>
      </c>
      <c r="AX294" s="13">
        <f t="shared" si="251"/>
        <v>391099977.80348873</v>
      </c>
      <c r="AY294" s="13">
        <f t="shared" si="217"/>
        <v>43006.315293184307</v>
      </c>
      <c r="AZ294">
        <f t="shared" si="238"/>
        <v>391100125.08539045</v>
      </c>
      <c r="BA294" s="13">
        <f t="shared" si="218"/>
        <v>391100380.74850065</v>
      </c>
      <c r="BB294" s="37">
        <f t="shared" si="239"/>
        <v>112.48373176995881</v>
      </c>
      <c r="BC294" s="13">
        <f t="shared" si="219"/>
        <v>14971.909467399417</v>
      </c>
      <c r="BD294">
        <f t="shared" si="240"/>
        <v>163.75739432954586</v>
      </c>
      <c r="BE294" s="13">
        <f t="shared" si="220"/>
        <v>503.35057957927143</v>
      </c>
      <c r="BF294" s="13">
        <f t="shared" si="252"/>
        <v>112.84441182105685</v>
      </c>
      <c r="BG294" s="13">
        <f t="shared" si="221"/>
        <v>43006.315293184307</v>
      </c>
      <c r="BH294">
        <f t="shared" si="241"/>
        <v>260.12631351004421</v>
      </c>
      <c r="BI294" s="13">
        <f t="shared" si="222"/>
        <v>503.35057957927143</v>
      </c>
      <c r="BJ294" s="37">
        <f t="shared" si="242"/>
        <v>1.4141891326346072</v>
      </c>
      <c r="BK294" s="13">
        <f t="shared" si="223"/>
        <v>14971.909467399417</v>
      </c>
      <c r="BL294">
        <f t="shared" si="243"/>
        <v>52.687851692221649</v>
      </c>
      <c r="BM294" s="13">
        <f t="shared" si="224"/>
        <v>5.6772349545232395</v>
      </c>
      <c r="BN294" s="13">
        <f t="shared" si="253"/>
        <v>1.7748691837326502</v>
      </c>
      <c r="BO294" s="13">
        <f t="shared" si="225"/>
        <v>43006.315293184307</v>
      </c>
      <c r="BP294">
        <f t="shared" si="244"/>
        <v>149.05677087271999</v>
      </c>
      <c r="BQ294" s="13">
        <f t="shared" si="226"/>
        <v>5.6772349545232395</v>
      </c>
      <c r="BR294" s="37">
        <f t="shared" si="245"/>
        <v>185.3773921199064</v>
      </c>
      <c r="BS294" s="13">
        <f t="shared" si="227"/>
        <v>14971.909467399417</v>
      </c>
      <c r="BT294">
        <f t="shared" si="246"/>
        <v>236.65105467949346</v>
      </c>
      <c r="BU294" s="13">
        <f t="shared" si="228"/>
        <v>829.96785815000442</v>
      </c>
      <c r="BV294" s="13">
        <f t="shared" si="254"/>
        <v>185.73807217100443</v>
      </c>
      <c r="BW294" s="13">
        <f t="shared" si="229"/>
        <v>43006.315293184307</v>
      </c>
      <c r="BX294">
        <f t="shared" si="247"/>
        <v>333.01997385999175</v>
      </c>
      <c r="BY294" s="13">
        <f t="shared" si="230"/>
        <v>829.96785815000442</v>
      </c>
    </row>
    <row r="295" spans="29:77" x14ac:dyDescent="0.2">
      <c r="AC295">
        <v>293</v>
      </c>
      <c r="AD295" s="37">
        <f t="shared" si="231"/>
        <v>1960476164.8783431</v>
      </c>
      <c r="AE295" s="13">
        <f t="shared" si="207"/>
        <v>24953.182445665698</v>
      </c>
      <c r="AF295">
        <f t="shared" si="248"/>
        <v>1960476250.0427883</v>
      </c>
      <c r="AG295" s="13">
        <f t="shared" si="208"/>
        <v>1960477212.1249621</v>
      </c>
      <c r="AH295" s="13">
        <f t="shared" si="249"/>
        <v>1960476165.1409183</v>
      </c>
      <c r="AI295" s="13">
        <f t="shared" si="209"/>
        <v>43006.315293184307</v>
      </c>
      <c r="AJ295">
        <f t="shared" si="232"/>
        <v>1960476311.9201512</v>
      </c>
      <c r="AK295" s="13">
        <f t="shared" si="210"/>
        <v>1960477212.1249621</v>
      </c>
      <c r="AL295" s="37">
        <f t="shared" si="233"/>
        <v>628.20614018249455</v>
      </c>
      <c r="AM295" s="13">
        <f t="shared" si="211"/>
        <v>29943.818934798834</v>
      </c>
      <c r="AN295">
        <f t="shared" si="234"/>
        <v>730.4034744309547</v>
      </c>
      <c r="AO295" s="13">
        <f t="shared" si="212"/>
        <v>2813.5073827337451</v>
      </c>
      <c r="AP295" s="13">
        <f t="shared" si="250"/>
        <v>628.41966277274457</v>
      </c>
      <c r="AQ295" s="13">
        <f t="shared" si="213"/>
        <v>43006.315293184307</v>
      </c>
      <c r="AR295" s="13">
        <f t="shared" si="235"/>
        <v>775.19889585528483</v>
      </c>
      <c r="AS295" s="38">
        <f t="shared" si="214"/>
        <v>2813.5073827337451</v>
      </c>
      <c r="AT295" s="37">
        <f t="shared" si="236"/>
        <v>391099977.39375615</v>
      </c>
      <c r="AU295" s="13">
        <f t="shared" si="215"/>
        <v>9981.2729782662791</v>
      </c>
      <c r="AV295">
        <f t="shared" si="237"/>
        <v>391100011.45953423</v>
      </c>
      <c r="AW295" s="13">
        <f t="shared" si="216"/>
        <v>391100380.74850065</v>
      </c>
      <c r="AX295" s="13">
        <f t="shared" si="251"/>
        <v>391099977.80348873</v>
      </c>
      <c r="AY295" s="13">
        <f t="shared" si="217"/>
        <v>43006.315293184307</v>
      </c>
      <c r="AZ295">
        <f t="shared" si="238"/>
        <v>391100124.58272183</v>
      </c>
      <c r="BA295" s="13">
        <f t="shared" si="218"/>
        <v>391100380.74850065</v>
      </c>
      <c r="BB295" s="37">
        <f t="shared" si="239"/>
        <v>112.48373176995881</v>
      </c>
      <c r="BC295" s="13">
        <f t="shared" si="219"/>
        <v>14971.909467399417</v>
      </c>
      <c r="BD295">
        <f t="shared" si="240"/>
        <v>163.58239889418888</v>
      </c>
      <c r="BE295" s="13">
        <f t="shared" si="220"/>
        <v>503.35057957927143</v>
      </c>
      <c r="BF295" s="13">
        <f t="shared" si="252"/>
        <v>112.84441182105685</v>
      </c>
      <c r="BG295" s="13">
        <f t="shared" si="221"/>
        <v>43006.315293184307</v>
      </c>
      <c r="BH295">
        <f t="shared" si="241"/>
        <v>259.62364490359715</v>
      </c>
      <c r="BI295" s="13">
        <f t="shared" si="222"/>
        <v>503.35057957927143</v>
      </c>
      <c r="BJ295" s="37">
        <f t="shared" si="242"/>
        <v>1.4141891326346072</v>
      </c>
      <c r="BK295" s="13">
        <f t="shared" si="223"/>
        <v>14971.909467399417</v>
      </c>
      <c r="BL295">
        <f t="shared" si="243"/>
        <v>52.512856256864694</v>
      </c>
      <c r="BM295" s="13">
        <f t="shared" si="224"/>
        <v>5.6772349545232395</v>
      </c>
      <c r="BN295" s="13">
        <f t="shared" si="253"/>
        <v>1.7748691837326502</v>
      </c>
      <c r="BO295" s="13">
        <f t="shared" si="225"/>
        <v>43006.315293184307</v>
      </c>
      <c r="BP295">
        <f t="shared" si="244"/>
        <v>148.55410226627293</v>
      </c>
      <c r="BQ295" s="13">
        <f t="shared" si="226"/>
        <v>5.6772349545232395</v>
      </c>
      <c r="BR295" s="37">
        <f t="shared" si="245"/>
        <v>185.3773921199064</v>
      </c>
      <c r="BS295" s="13">
        <f t="shared" si="227"/>
        <v>14971.909467399417</v>
      </c>
      <c r="BT295">
        <f t="shared" si="246"/>
        <v>236.47605924413648</v>
      </c>
      <c r="BU295" s="13">
        <f t="shared" si="228"/>
        <v>829.96785815000442</v>
      </c>
      <c r="BV295" s="13">
        <f t="shared" si="254"/>
        <v>185.73807217100443</v>
      </c>
      <c r="BW295" s="13">
        <f t="shared" si="229"/>
        <v>43006.315293184307</v>
      </c>
      <c r="BX295">
        <f t="shared" si="247"/>
        <v>332.51730525354469</v>
      </c>
      <c r="BY295" s="13">
        <f t="shared" si="230"/>
        <v>829.96785815000442</v>
      </c>
    </row>
    <row r="296" spans="29:77" x14ac:dyDescent="0.2">
      <c r="AC296">
        <v>294</v>
      </c>
      <c r="AD296" s="37">
        <f t="shared" si="231"/>
        <v>1960476164.8783431</v>
      </c>
      <c r="AE296" s="13">
        <f t="shared" si="207"/>
        <v>24953.182445665698</v>
      </c>
      <c r="AF296">
        <f t="shared" si="248"/>
        <v>1960476249.7531133</v>
      </c>
      <c r="AG296" s="13">
        <f t="shared" si="208"/>
        <v>1960477212.1249621</v>
      </c>
      <c r="AH296" s="13">
        <f t="shared" si="249"/>
        <v>1960476165.1409183</v>
      </c>
      <c r="AI296" s="13">
        <f t="shared" si="209"/>
        <v>43006.315293184307</v>
      </c>
      <c r="AJ296">
        <f t="shared" si="232"/>
        <v>1960476311.4209023</v>
      </c>
      <c r="AK296" s="13">
        <f t="shared" si="210"/>
        <v>1960477212.1249621</v>
      </c>
      <c r="AL296" s="37">
        <f t="shared" si="233"/>
        <v>628.20614018249455</v>
      </c>
      <c r="AM296" s="13">
        <f t="shared" si="211"/>
        <v>29943.818934798834</v>
      </c>
      <c r="AN296">
        <f t="shared" si="234"/>
        <v>730.05586445051779</v>
      </c>
      <c r="AO296" s="13">
        <f t="shared" si="212"/>
        <v>2813.5073827337451</v>
      </c>
      <c r="AP296" s="13">
        <f t="shared" si="250"/>
        <v>628.41966277274457</v>
      </c>
      <c r="AQ296" s="13">
        <f t="shared" si="213"/>
        <v>43006.315293184307</v>
      </c>
      <c r="AR296" s="13">
        <f t="shared" si="235"/>
        <v>774.69964676316738</v>
      </c>
      <c r="AS296" s="38">
        <f t="shared" si="214"/>
        <v>2813.5073827337451</v>
      </c>
      <c r="AT296" s="37">
        <f t="shared" si="236"/>
        <v>391099977.39375615</v>
      </c>
      <c r="AU296" s="13">
        <f t="shared" si="215"/>
        <v>9981.2729782662791</v>
      </c>
      <c r="AV296">
        <f t="shared" si="237"/>
        <v>391100011.34366423</v>
      </c>
      <c r="AW296" s="13">
        <f t="shared" si="216"/>
        <v>391100380.74850065</v>
      </c>
      <c r="AX296" s="13">
        <f t="shared" si="251"/>
        <v>391099977.80348873</v>
      </c>
      <c r="AY296" s="13">
        <f t="shared" si="217"/>
        <v>43006.315293184307</v>
      </c>
      <c r="AZ296">
        <f t="shared" si="238"/>
        <v>391100124.08347273</v>
      </c>
      <c r="BA296" s="13">
        <f t="shared" si="218"/>
        <v>391100380.74850065</v>
      </c>
      <c r="BB296" s="37">
        <f t="shared" si="239"/>
        <v>112.48373176995881</v>
      </c>
      <c r="BC296" s="13">
        <f t="shared" si="219"/>
        <v>14971.909467399417</v>
      </c>
      <c r="BD296">
        <f t="shared" si="240"/>
        <v>163.40859390397043</v>
      </c>
      <c r="BE296" s="13">
        <f t="shared" si="220"/>
        <v>503.35057957927143</v>
      </c>
      <c r="BF296" s="13">
        <f t="shared" si="252"/>
        <v>112.84441182105685</v>
      </c>
      <c r="BG296" s="13">
        <f t="shared" si="221"/>
        <v>43006.315293184307</v>
      </c>
      <c r="BH296">
        <f t="shared" si="241"/>
        <v>259.12439581147964</v>
      </c>
      <c r="BI296" s="13">
        <f t="shared" si="222"/>
        <v>503.35057957927143</v>
      </c>
      <c r="BJ296" s="37">
        <f t="shared" si="242"/>
        <v>1.4141891326346072</v>
      </c>
      <c r="BK296" s="13">
        <f t="shared" si="223"/>
        <v>14971.909467399417</v>
      </c>
      <c r="BL296">
        <f t="shared" si="243"/>
        <v>52.339051266646223</v>
      </c>
      <c r="BM296" s="13">
        <f t="shared" si="224"/>
        <v>5.6772349545232395</v>
      </c>
      <c r="BN296" s="13">
        <f t="shared" si="253"/>
        <v>1.7748691837326502</v>
      </c>
      <c r="BO296" s="13">
        <f t="shared" si="225"/>
        <v>43006.315293184307</v>
      </c>
      <c r="BP296">
        <f t="shared" si="244"/>
        <v>148.05485317415545</v>
      </c>
      <c r="BQ296" s="13">
        <f t="shared" si="226"/>
        <v>5.6772349545232395</v>
      </c>
      <c r="BR296" s="37">
        <f t="shared" si="245"/>
        <v>185.3773921199064</v>
      </c>
      <c r="BS296" s="13">
        <f t="shared" si="227"/>
        <v>14971.909467399417</v>
      </c>
      <c r="BT296">
        <f t="shared" si="246"/>
        <v>236.30225425391802</v>
      </c>
      <c r="BU296" s="13">
        <f t="shared" si="228"/>
        <v>829.96785815000442</v>
      </c>
      <c r="BV296" s="13">
        <f t="shared" si="254"/>
        <v>185.73807217100443</v>
      </c>
      <c r="BW296" s="13">
        <f t="shared" si="229"/>
        <v>43006.315293184307</v>
      </c>
      <c r="BX296">
        <f t="shared" si="247"/>
        <v>332.01805616142724</v>
      </c>
      <c r="BY296" s="13">
        <f t="shared" si="230"/>
        <v>829.96785815000442</v>
      </c>
    </row>
    <row r="297" spans="29:77" x14ac:dyDescent="0.2">
      <c r="AC297">
        <v>295</v>
      </c>
      <c r="AD297" s="37">
        <f t="shared" si="231"/>
        <v>1960476164.8783431</v>
      </c>
      <c r="AE297" s="13">
        <f t="shared" si="207"/>
        <v>24953.182445665698</v>
      </c>
      <c r="AF297">
        <f t="shared" si="248"/>
        <v>1960476249.4654021</v>
      </c>
      <c r="AG297" s="13">
        <f t="shared" si="208"/>
        <v>1960477212.1249621</v>
      </c>
      <c r="AH297" s="13">
        <f t="shared" si="249"/>
        <v>1960476165.1409183</v>
      </c>
      <c r="AI297" s="13">
        <f t="shared" si="209"/>
        <v>43006.315293184307</v>
      </c>
      <c r="AJ297">
        <f t="shared" si="232"/>
        <v>1960476310.9250379</v>
      </c>
      <c r="AK297" s="13">
        <f t="shared" si="210"/>
        <v>1960477212.1249621</v>
      </c>
      <c r="AL297" s="37">
        <f t="shared" si="233"/>
        <v>628.20614018249455</v>
      </c>
      <c r="AM297" s="13">
        <f t="shared" si="211"/>
        <v>29943.818934798834</v>
      </c>
      <c r="AN297">
        <f t="shared" si="234"/>
        <v>729.71061114791428</v>
      </c>
      <c r="AO297" s="13">
        <f t="shared" si="212"/>
        <v>2813.5073827337451</v>
      </c>
      <c r="AP297" s="13">
        <f t="shared" si="250"/>
        <v>628.41966277274457</v>
      </c>
      <c r="AQ297" s="13">
        <f t="shared" si="213"/>
        <v>43006.315293184307</v>
      </c>
      <c r="AR297" s="13">
        <f t="shared" si="235"/>
        <v>774.20378241065748</v>
      </c>
      <c r="AS297" s="38">
        <f t="shared" si="214"/>
        <v>2813.5073827337451</v>
      </c>
      <c r="AT297" s="37">
        <f t="shared" si="236"/>
        <v>391099977.39375615</v>
      </c>
      <c r="AU297" s="13">
        <f t="shared" si="215"/>
        <v>9981.2729782662791</v>
      </c>
      <c r="AV297">
        <f t="shared" si="237"/>
        <v>391100011.22857982</v>
      </c>
      <c r="AW297" s="13">
        <f t="shared" si="216"/>
        <v>391100380.74850065</v>
      </c>
      <c r="AX297" s="13">
        <f t="shared" si="251"/>
        <v>391099977.80348873</v>
      </c>
      <c r="AY297" s="13">
        <f t="shared" si="217"/>
        <v>43006.315293184307</v>
      </c>
      <c r="AZ297">
        <f t="shared" si="238"/>
        <v>391100123.5876084</v>
      </c>
      <c r="BA297" s="13">
        <f t="shared" si="218"/>
        <v>391100380.74850065</v>
      </c>
      <c r="BB297" s="37">
        <f t="shared" si="239"/>
        <v>112.48373176995881</v>
      </c>
      <c r="BC297" s="13">
        <f t="shared" si="219"/>
        <v>14971.909467399417</v>
      </c>
      <c r="BD297">
        <f t="shared" si="240"/>
        <v>163.2359672526687</v>
      </c>
      <c r="BE297" s="13">
        <f t="shared" si="220"/>
        <v>503.35057957927143</v>
      </c>
      <c r="BF297" s="13">
        <f t="shared" si="252"/>
        <v>112.84441182105685</v>
      </c>
      <c r="BG297" s="13">
        <f t="shared" si="221"/>
        <v>43006.315293184307</v>
      </c>
      <c r="BH297">
        <f t="shared" si="241"/>
        <v>258.62853145896975</v>
      </c>
      <c r="BI297" s="13">
        <f t="shared" si="222"/>
        <v>503.35057957927143</v>
      </c>
      <c r="BJ297" s="37">
        <f t="shared" si="242"/>
        <v>1.4141891326346072</v>
      </c>
      <c r="BK297" s="13">
        <f t="shared" si="223"/>
        <v>14971.909467399417</v>
      </c>
      <c r="BL297">
        <f t="shared" si="243"/>
        <v>52.166424615344489</v>
      </c>
      <c r="BM297" s="13">
        <f t="shared" si="224"/>
        <v>5.6772349545232395</v>
      </c>
      <c r="BN297" s="13">
        <f t="shared" si="253"/>
        <v>1.7748691837326502</v>
      </c>
      <c r="BO297" s="13">
        <f t="shared" si="225"/>
        <v>43006.315293184307</v>
      </c>
      <c r="BP297">
        <f t="shared" si="244"/>
        <v>147.55898882164556</v>
      </c>
      <c r="BQ297" s="13">
        <f t="shared" si="226"/>
        <v>5.6772349545232395</v>
      </c>
      <c r="BR297" s="37">
        <f t="shared" si="245"/>
        <v>185.3773921199064</v>
      </c>
      <c r="BS297" s="13">
        <f t="shared" si="227"/>
        <v>14971.909467399417</v>
      </c>
      <c r="BT297">
        <f t="shared" si="246"/>
        <v>236.1296276026163</v>
      </c>
      <c r="BU297" s="13">
        <f t="shared" si="228"/>
        <v>829.96785815000442</v>
      </c>
      <c r="BV297" s="13">
        <f t="shared" si="254"/>
        <v>185.73807217100443</v>
      </c>
      <c r="BW297" s="13">
        <f t="shared" si="229"/>
        <v>43006.315293184307</v>
      </c>
      <c r="BX297">
        <f t="shared" si="247"/>
        <v>331.52219180891734</v>
      </c>
      <c r="BY297" s="13">
        <f t="shared" si="230"/>
        <v>829.96785815000442</v>
      </c>
    </row>
    <row r="298" spans="29:77" x14ac:dyDescent="0.2">
      <c r="AC298">
        <v>296</v>
      </c>
      <c r="AD298" s="37">
        <f t="shared" si="231"/>
        <v>1960476164.8783431</v>
      </c>
      <c r="AE298" s="13">
        <f t="shared" si="207"/>
        <v>24953.182445665698</v>
      </c>
      <c r="AF298">
        <f t="shared" si="248"/>
        <v>1960476249.179635</v>
      </c>
      <c r="AG298" s="13">
        <f t="shared" si="208"/>
        <v>1960477212.1249621</v>
      </c>
      <c r="AH298" s="13">
        <f t="shared" si="249"/>
        <v>1960476165.1409183</v>
      </c>
      <c r="AI298" s="13">
        <f t="shared" si="209"/>
        <v>43006.315293184307</v>
      </c>
      <c r="AJ298">
        <f t="shared" si="232"/>
        <v>1960476310.432524</v>
      </c>
      <c r="AK298" s="13">
        <f t="shared" si="210"/>
        <v>1960477212.1249621</v>
      </c>
      <c r="AL298" s="37">
        <f t="shared" si="233"/>
        <v>628.20614018249455</v>
      </c>
      <c r="AM298" s="13">
        <f t="shared" si="211"/>
        <v>29943.818934798834</v>
      </c>
      <c r="AN298">
        <f t="shared" si="234"/>
        <v>729.36769063789598</v>
      </c>
      <c r="AO298" s="13">
        <f t="shared" si="212"/>
        <v>2813.5073827337451</v>
      </c>
      <c r="AP298" s="13">
        <f t="shared" si="250"/>
        <v>628.41966277274457</v>
      </c>
      <c r="AQ298" s="13">
        <f t="shared" si="213"/>
        <v>43006.315293184307</v>
      </c>
      <c r="AR298" s="13">
        <f t="shared" si="235"/>
        <v>773.71126849296184</v>
      </c>
      <c r="AS298" s="38">
        <f t="shared" si="214"/>
        <v>2813.5073827337451</v>
      </c>
      <c r="AT298" s="37">
        <f t="shared" si="236"/>
        <v>391099977.39375615</v>
      </c>
      <c r="AU298" s="13">
        <f t="shared" si="215"/>
        <v>9981.2729782662791</v>
      </c>
      <c r="AV298">
        <f t="shared" si="237"/>
        <v>391100011.11427295</v>
      </c>
      <c r="AW298" s="13">
        <f t="shared" si="216"/>
        <v>391100380.74850065</v>
      </c>
      <c r="AX298" s="13">
        <f t="shared" si="251"/>
        <v>391099977.80348873</v>
      </c>
      <c r="AY298" s="13">
        <f t="shared" si="217"/>
        <v>43006.315293184307</v>
      </c>
      <c r="AZ298">
        <f t="shared" si="238"/>
        <v>391100123.09509444</v>
      </c>
      <c r="BA298" s="13">
        <f t="shared" si="218"/>
        <v>391100380.74850065</v>
      </c>
      <c r="BB298" s="37">
        <f t="shared" si="239"/>
        <v>112.48373176995881</v>
      </c>
      <c r="BC298" s="13">
        <f t="shared" si="219"/>
        <v>14971.909467399417</v>
      </c>
      <c r="BD298">
        <f t="shared" si="240"/>
        <v>163.06450699765955</v>
      </c>
      <c r="BE298" s="13">
        <f t="shared" si="220"/>
        <v>503.35057957927143</v>
      </c>
      <c r="BF298" s="13">
        <f t="shared" si="252"/>
        <v>112.84441182105685</v>
      </c>
      <c r="BG298" s="13">
        <f t="shared" si="221"/>
        <v>43006.315293184307</v>
      </c>
      <c r="BH298">
        <f t="shared" si="241"/>
        <v>258.1360175412741</v>
      </c>
      <c r="BI298" s="13">
        <f t="shared" si="222"/>
        <v>503.35057957927143</v>
      </c>
      <c r="BJ298" s="37">
        <f t="shared" si="242"/>
        <v>1.4141891326346072</v>
      </c>
      <c r="BK298" s="13">
        <f t="shared" si="223"/>
        <v>14971.909467399417</v>
      </c>
      <c r="BL298">
        <f t="shared" si="243"/>
        <v>51.994964360335338</v>
      </c>
      <c r="BM298" s="13">
        <f t="shared" si="224"/>
        <v>5.6772349545232395</v>
      </c>
      <c r="BN298" s="13">
        <f t="shared" si="253"/>
        <v>1.7748691837326502</v>
      </c>
      <c r="BO298" s="13">
        <f t="shared" si="225"/>
        <v>43006.315293184307</v>
      </c>
      <c r="BP298">
        <f t="shared" si="244"/>
        <v>147.06647490394991</v>
      </c>
      <c r="BQ298" s="13">
        <f t="shared" si="226"/>
        <v>5.6772349545232395</v>
      </c>
      <c r="BR298" s="37">
        <f t="shared" si="245"/>
        <v>185.3773921199064</v>
      </c>
      <c r="BS298" s="13">
        <f t="shared" si="227"/>
        <v>14971.909467399417</v>
      </c>
      <c r="BT298">
        <f t="shared" si="246"/>
        <v>235.95816734760714</v>
      </c>
      <c r="BU298" s="13">
        <f t="shared" si="228"/>
        <v>829.96785815000442</v>
      </c>
      <c r="BV298" s="13">
        <f t="shared" si="254"/>
        <v>185.73807217100443</v>
      </c>
      <c r="BW298" s="13">
        <f t="shared" si="229"/>
        <v>43006.315293184307</v>
      </c>
      <c r="BX298">
        <f t="shared" si="247"/>
        <v>331.0296778912217</v>
      </c>
      <c r="BY298" s="13">
        <f t="shared" si="230"/>
        <v>829.96785815000442</v>
      </c>
    </row>
    <row r="299" spans="29:77" x14ac:dyDescent="0.2">
      <c r="AC299">
        <v>297</v>
      </c>
      <c r="AD299" s="37">
        <f t="shared" si="231"/>
        <v>1960476164.8783431</v>
      </c>
      <c r="AE299" s="13">
        <f t="shared" si="207"/>
        <v>24953.182445665698</v>
      </c>
      <c r="AF299">
        <f t="shared" si="248"/>
        <v>1960476248.8957925</v>
      </c>
      <c r="AG299" s="13">
        <f t="shared" si="208"/>
        <v>1960477212.1249621</v>
      </c>
      <c r="AH299" s="13">
        <f t="shared" si="249"/>
        <v>1960476165.1409183</v>
      </c>
      <c r="AI299" s="13">
        <f t="shared" si="209"/>
        <v>43006.315293184307</v>
      </c>
      <c r="AJ299">
        <f t="shared" si="232"/>
        <v>1960476309.9433267</v>
      </c>
      <c r="AK299" s="13">
        <f t="shared" si="210"/>
        <v>1960477212.1249621</v>
      </c>
      <c r="AL299" s="37">
        <f t="shared" si="233"/>
        <v>628.20614018249455</v>
      </c>
      <c r="AM299" s="13">
        <f t="shared" si="211"/>
        <v>29943.818934798834</v>
      </c>
      <c r="AN299">
        <f t="shared" si="234"/>
        <v>729.02707935690137</v>
      </c>
      <c r="AO299" s="13">
        <f t="shared" si="212"/>
        <v>2813.5073827337451</v>
      </c>
      <c r="AP299" s="13">
        <f t="shared" si="250"/>
        <v>628.41966277274457</v>
      </c>
      <c r="AQ299" s="13">
        <f t="shared" si="213"/>
        <v>43006.315293184307</v>
      </c>
      <c r="AR299" s="13">
        <f t="shared" si="235"/>
        <v>773.22207116730453</v>
      </c>
      <c r="AS299" s="38">
        <f t="shared" si="214"/>
        <v>2813.5073827337451</v>
      </c>
      <c r="AT299" s="37">
        <f t="shared" si="236"/>
        <v>391099977.39375615</v>
      </c>
      <c r="AU299" s="13">
        <f t="shared" si="215"/>
        <v>9981.2729782662791</v>
      </c>
      <c r="AV299">
        <f t="shared" si="237"/>
        <v>391100011.00073588</v>
      </c>
      <c r="AW299" s="13">
        <f t="shared" si="216"/>
        <v>391100380.74850065</v>
      </c>
      <c r="AX299" s="13">
        <f t="shared" si="251"/>
        <v>391099977.80348873</v>
      </c>
      <c r="AY299" s="13">
        <f t="shared" si="217"/>
        <v>43006.315293184307</v>
      </c>
      <c r="AZ299">
        <f t="shared" si="238"/>
        <v>391100122.60589713</v>
      </c>
      <c r="BA299" s="13">
        <f t="shared" si="218"/>
        <v>391100380.74850065</v>
      </c>
      <c r="BB299" s="37">
        <f t="shared" si="239"/>
        <v>112.48373176995881</v>
      </c>
      <c r="BC299" s="13">
        <f t="shared" si="219"/>
        <v>14971.909467399417</v>
      </c>
      <c r="BD299">
        <f t="shared" si="240"/>
        <v>162.89420135716222</v>
      </c>
      <c r="BE299" s="13">
        <f t="shared" si="220"/>
        <v>503.35057957927143</v>
      </c>
      <c r="BF299" s="13">
        <f t="shared" si="252"/>
        <v>112.84441182105685</v>
      </c>
      <c r="BG299" s="13">
        <f t="shared" si="221"/>
        <v>43006.315293184307</v>
      </c>
      <c r="BH299">
        <f t="shared" si="241"/>
        <v>257.6468202156168</v>
      </c>
      <c r="BI299" s="13">
        <f t="shared" si="222"/>
        <v>503.35057957927143</v>
      </c>
      <c r="BJ299" s="37">
        <f t="shared" si="242"/>
        <v>1.4141891326346072</v>
      </c>
      <c r="BK299" s="13">
        <f t="shared" si="223"/>
        <v>14971.909467399417</v>
      </c>
      <c r="BL299">
        <f t="shared" si="243"/>
        <v>51.824658719838027</v>
      </c>
      <c r="BM299" s="13">
        <f t="shared" si="224"/>
        <v>5.6772349545232395</v>
      </c>
      <c r="BN299" s="13">
        <f t="shared" si="253"/>
        <v>1.7748691837326502</v>
      </c>
      <c r="BO299" s="13">
        <f t="shared" si="225"/>
        <v>43006.315293184307</v>
      </c>
      <c r="BP299">
        <f t="shared" si="244"/>
        <v>146.57727757829261</v>
      </c>
      <c r="BQ299" s="13">
        <f t="shared" si="226"/>
        <v>5.6772349545232395</v>
      </c>
      <c r="BR299" s="37">
        <f t="shared" si="245"/>
        <v>185.3773921199064</v>
      </c>
      <c r="BS299" s="13">
        <f t="shared" si="227"/>
        <v>14971.909467399417</v>
      </c>
      <c r="BT299">
        <f t="shared" si="246"/>
        <v>235.78786170710981</v>
      </c>
      <c r="BU299" s="13">
        <f t="shared" si="228"/>
        <v>829.96785815000442</v>
      </c>
      <c r="BV299" s="13">
        <f t="shared" si="254"/>
        <v>185.73807217100443</v>
      </c>
      <c r="BW299" s="13">
        <f t="shared" si="229"/>
        <v>43006.315293184307</v>
      </c>
      <c r="BX299">
        <f t="shared" si="247"/>
        <v>330.54048056556439</v>
      </c>
      <c r="BY299" s="13">
        <f t="shared" si="230"/>
        <v>829.96785815000442</v>
      </c>
    </row>
    <row r="300" spans="29:77" x14ac:dyDescent="0.2">
      <c r="AC300">
        <v>298</v>
      </c>
      <c r="AD300" s="37">
        <f t="shared" si="231"/>
        <v>1960476164.8783431</v>
      </c>
      <c r="AE300" s="13">
        <f t="shared" si="207"/>
        <v>24953.182445665698</v>
      </c>
      <c r="AF300">
        <f t="shared" si="248"/>
        <v>1960476248.6138546</v>
      </c>
      <c r="AG300" s="13">
        <f t="shared" si="208"/>
        <v>1960477212.1249621</v>
      </c>
      <c r="AH300" s="13">
        <f t="shared" si="249"/>
        <v>1960476165.1409183</v>
      </c>
      <c r="AI300" s="13">
        <f t="shared" si="209"/>
        <v>43006.315293184307</v>
      </c>
      <c r="AJ300">
        <f t="shared" si="232"/>
        <v>1960476309.4574125</v>
      </c>
      <c r="AK300" s="13">
        <f t="shared" si="210"/>
        <v>1960477212.1249621</v>
      </c>
      <c r="AL300" s="37">
        <f t="shared" si="233"/>
        <v>628.20614018249455</v>
      </c>
      <c r="AM300" s="13">
        <f t="shared" si="211"/>
        <v>29943.818934798834</v>
      </c>
      <c r="AN300">
        <f t="shared" si="234"/>
        <v>728.68875405765846</v>
      </c>
      <c r="AO300" s="13">
        <f t="shared" si="212"/>
        <v>2813.5073827337451</v>
      </c>
      <c r="AP300" s="13">
        <f t="shared" si="250"/>
        <v>628.41966277274457</v>
      </c>
      <c r="AQ300" s="13">
        <f t="shared" si="213"/>
        <v>43006.315293184307</v>
      </c>
      <c r="AR300" s="13">
        <f t="shared" si="235"/>
        <v>772.7361570451751</v>
      </c>
      <c r="AS300" s="38">
        <f t="shared" si="214"/>
        <v>2813.5073827337451</v>
      </c>
      <c r="AT300" s="37">
        <f t="shared" si="236"/>
        <v>391099977.39375615</v>
      </c>
      <c r="AU300" s="13">
        <f t="shared" si="215"/>
        <v>9981.2729782662791</v>
      </c>
      <c r="AV300">
        <f t="shared" si="237"/>
        <v>391100010.88796079</v>
      </c>
      <c r="AW300" s="13">
        <f t="shared" si="216"/>
        <v>391100380.74850065</v>
      </c>
      <c r="AX300" s="13">
        <f t="shared" si="251"/>
        <v>391099977.80348873</v>
      </c>
      <c r="AY300" s="13">
        <f t="shared" si="217"/>
        <v>43006.315293184307</v>
      </c>
      <c r="AZ300">
        <f t="shared" si="238"/>
        <v>391100122.11998302</v>
      </c>
      <c r="BA300" s="13">
        <f t="shared" si="218"/>
        <v>391100380.74850065</v>
      </c>
      <c r="BB300" s="37">
        <f t="shared" si="239"/>
        <v>112.48373176995881</v>
      </c>
      <c r="BC300" s="13">
        <f t="shared" si="219"/>
        <v>14971.909467399417</v>
      </c>
      <c r="BD300">
        <f t="shared" si="240"/>
        <v>162.72503870754076</v>
      </c>
      <c r="BE300" s="13">
        <f t="shared" si="220"/>
        <v>503.35057957927143</v>
      </c>
      <c r="BF300" s="13">
        <f t="shared" si="252"/>
        <v>112.84441182105685</v>
      </c>
      <c r="BG300" s="13">
        <f t="shared" si="221"/>
        <v>43006.315293184307</v>
      </c>
      <c r="BH300">
        <f t="shared" si="241"/>
        <v>257.16090609348743</v>
      </c>
      <c r="BI300" s="13">
        <f t="shared" si="222"/>
        <v>503.35057957927143</v>
      </c>
      <c r="BJ300" s="37">
        <f t="shared" si="242"/>
        <v>1.4141891326346072</v>
      </c>
      <c r="BK300" s="13">
        <f t="shared" si="223"/>
        <v>14971.909467399417</v>
      </c>
      <c r="BL300">
        <f t="shared" si="243"/>
        <v>51.655496070216543</v>
      </c>
      <c r="BM300" s="13">
        <f t="shared" si="224"/>
        <v>5.6772349545232395</v>
      </c>
      <c r="BN300" s="13">
        <f t="shared" si="253"/>
        <v>1.7748691837326502</v>
      </c>
      <c r="BO300" s="13">
        <f t="shared" si="225"/>
        <v>43006.315293184307</v>
      </c>
      <c r="BP300">
        <f t="shared" si="244"/>
        <v>146.09136345616321</v>
      </c>
      <c r="BQ300" s="13">
        <f t="shared" si="226"/>
        <v>5.6772349545232395</v>
      </c>
      <c r="BR300" s="37">
        <f t="shared" si="245"/>
        <v>185.3773921199064</v>
      </c>
      <c r="BS300" s="13">
        <f t="shared" si="227"/>
        <v>14971.909467399417</v>
      </c>
      <c r="BT300">
        <f t="shared" si="246"/>
        <v>235.61869905748836</v>
      </c>
      <c r="BU300" s="13">
        <f t="shared" si="228"/>
        <v>829.96785815000442</v>
      </c>
      <c r="BV300" s="13">
        <f t="shared" si="254"/>
        <v>185.73807217100443</v>
      </c>
      <c r="BW300" s="13">
        <f t="shared" si="229"/>
        <v>43006.315293184307</v>
      </c>
      <c r="BX300">
        <f t="shared" si="247"/>
        <v>330.05456644343496</v>
      </c>
      <c r="BY300" s="13">
        <f t="shared" si="230"/>
        <v>829.96785815000442</v>
      </c>
    </row>
    <row r="301" spans="29:77" x14ac:dyDescent="0.2">
      <c r="AC301">
        <v>299</v>
      </c>
      <c r="AD301" s="37">
        <f t="shared" si="231"/>
        <v>1960476164.8783431</v>
      </c>
      <c r="AE301" s="13">
        <f t="shared" si="207"/>
        <v>24953.182445665698</v>
      </c>
      <c r="AF301">
        <f t="shared" si="248"/>
        <v>1960476248.3338027</v>
      </c>
      <c r="AG301" s="13">
        <f t="shared" si="208"/>
        <v>1960477212.1249621</v>
      </c>
      <c r="AH301" s="13">
        <f t="shared" si="249"/>
        <v>1960476165.1409183</v>
      </c>
      <c r="AI301" s="13">
        <f t="shared" si="209"/>
        <v>43006.315293184307</v>
      </c>
      <c r="AJ301">
        <f t="shared" si="232"/>
        <v>1960476308.9747486</v>
      </c>
      <c r="AK301" s="13">
        <f t="shared" si="210"/>
        <v>1960477212.1249621</v>
      </c>
      <c r="AL301" s="37">
        <f t="shared" si="233"/>
        <v>628.20614018249455</v>
      </c>
      <c r="AM301" s="13">
        <f t="shared" si="211"/>
        <v>29943.818934798834</v>
      </c>
      <c r="AN301">
        <f t="shared" si="234"/>
        <v>728.35269180389537</v>
      </c>
      <c r="AO301" s="13">
        <f t="shared" si="212"/>
        <v>2813.5073827337451</v>
      </c>
      <c r="AP301" s="13">
        <f t="shared" si="250"/>
        <v>628.41966277274457</v>
      </c>
      <c r="AQ301" s="13">
        <f t="shared" si="213"/>
        <v>43006.315293184307</v>
      </c>
      <c r="AR301" s="13">
        <f t="shared" si="235"/>
        <v>772.25349318473218</v>
      </c>
      <c r="AS301" s="38">
        <f t="shared" si="214"/>
        <v>2813.5073827337451</v>
      </c>
      <c r="AT301" s="37">
        <f t="shared" si="236"/>
        <v>391099977.39375615</v>
      </c>
      <c r="AU301" s="13">
        <f t="shared" si="215"/>
        <v>9981.2729782662791</v>
      </c>
      <c r="AV301">
        <f t="shared" si="237"/>
        <v>391100010.77594</v>
      </c>
      <c r="AW301" s="13">
        <f t="shared" si="216"/>
        <v>391100380.74850065</v>
      </c>
      <c r="AX301" s="13">
        <f t="shared" si="251"/>
        <v>391099977.80348873</v>
      </c>
      <c r="AY301" s="13">
        <f t="shared" si="217"/>
        <v>43006.315293184307</v>
      </c>
      <c r="AZ301">
        <f t="shared" si="238"/>
        <v>391100121.63731915</v>
      </c>
      <c r="BA301" s="13">
        <f t="shared" si="218"/>
        <v>391100380.74850065</v>
      </c>
      <c r="BB301" s="37">
        <f t="shared" si="239"/>
        <v>112.48373176995881</v>
      </c>
      <c r="BC301" s="13">
        <f t="shared" si="219"/>
        <v>14971.909467399417</v>
      </c>
      <c r="BD301">
        <f t="shared" si="240"/>
        <v>162.55700758065919</v>
      </c>
      <c r="BE301" s="13">
        <f t="shared" si="220"/>
        <v>503.35057957927143</v>
      </c>
      <c r="BF301" s="13">
        <f t="shared" si="252"/>
        <v>112.84441182105685</v>
      </c>
      <c r="BG301" s="13">
        <f t="shared" si="221"/>
        <v>43006.315293184307</v>
      </c>
      <c r="BH301">
        <f t="shared" si="241"/>
        <v>256.6782422330445</v>
      </c>
      <c r="BI301" s="13">
        <f t="shared" si="222"/>
        <v>503.35057957927143</v>
      </c>
      <c r="BJ301" s="37">
        <f t="shared" si="242"/>
        <v>1.4141891326346072</v>
      </c>
      <c r="BK301" s="13">
        <f t="shared" si="223"/>
        <v>14971.909467399417</v>
      </c>
      <c r="BL301">
        <f t="shared" si="243"/>
        <v>51.487464943334992</v>
      </c>
      <c r="BM301" s="13">
        <f t="shared" si="224"/>
        <v>5.6772349545232395</v>
      </c>
      <c r="BN301" s="13">
        <f t="shared" si="253"/>
        <v>1.7748691837326502</v>
      </c>
      <c r="BO301" s="13">
        <f t="shared" si="225"/>
        <v>43006.315293184307</v>
      </c>
      <c r="BP301">
        <f t="shared" si="244"/>
        <v>145.60869959572031</v>
      </c>
      <c r="BQ301" s="13">
        <f t="shared" si="226"/>
        <v>5.6772349545232395</v>
      </c>
      <c r="BR301" s="37">
        <f t="shared" si="245"/>
        <v>185.3773921199064</v>
      </c>
      <c r="BS301" s="13">
        <f t="shared" si="227"/>
        <v>14971.909467399417</v>
      </c>
      <c r="BT301">
        <f t="shared" si="246"/>
        <v>235.45066793060678</v>
      </c>
      <c r="BU301" s="13">
        <f t="shared" si="228"/>
        <v>829.96785815000442</v>
      </c>
      <c r="BV301" s="13">
        <f t="shared" si="254"/>
        <v>185.73807217100443</v>
      </c>
      <c r="BW301" s="13">
        <f t="shared" si="229"/>
        <v>43006.315293184307</v>
      </c>
      <c r="BX301">
        <f t="shared" si="247"/>
        <v>329.5719025829921</v>
      </c>
      <c r="BY301" s="13">
        <f t="shared" si="230"/>
        <v>829.96785815000442</v>
      </c>
    </row>
    <row r="302" spans="29:77" x14ac:dyDescent="0.2">
      <c r="AC302">
        <v>300</v>
      </c>
      <c r="AD302" s="37">
        <f t="shared" si="231"/>
        <v>1960476164.8783431</v>
      </c>
      <c r="AE302" s="13">
        <f t="shared" si="207"/>
        <v>24953.182445665698</v>
      </c>
      <c r="AF302">
        <f t="shared" si="248"/>
        <v>1960476248.0556178</v>
      </c>
      <c r="AG302" s="13">
        <f t="shared" si="208"/>
        <v>1960477212.1249621</v>
      </c>
      <c r="AH302" s="13">
        <f t="shared" si="249"/>
        <v>1960476165.1409183</v>
      </c>
      <c r="AI302" s="13">
        <f t="shared" si="209"/>
        <v>43006.315293184307</v>
      </c>
      <c r="AJ302">
        <f t="shared" si="232"/>
        <v>1960476308.4953027</v>
      </c>
      <c r="AK302" s="13">
        <f t="shared" si="210"/>
        <v>1960477212.1249621</v>
      </c>
      <c r="AL302" s="37">
        <f t="shared" si="233"/>
        <v>628.20614018249455</v>
      </c>
      <c r="AM302" s="13">
        <f t="shared" si="211"/>
        <v>29943.818934798834</v>
      </c>
      <c r="AN302">
        <f t="shared" si="234"/>
        <v>728.01886996515736</v>
      </c>
      <c r="AO302" s="13">
        <f t="shared" si="212"/>
        <v>2813.5073827337451</v>
      </c>
      <c r="AP302" s="13">
        <f t="shared" si="250"/>
        <v>628.41966277274457</v>
      </c>
      <c r="AQ302" s="13">
        <f t="shared" si="213"/>
        <v>43006.315293184307</v>
      </c>
      <c r="AR302" s="13">
        <f t="shared" si="235"/>
        <v>771.77404708335894</v>
      </c>
      <c r="AS302" s="38">
        <f t="shared" si="214"/>
        <v>2813.5073827337451</v>
      </c>
      <c r="AT302" s="37">
        <f t="shared" si="236"/>
        <v>391099977.39375615</v>
      </c>
      <c r="AU302" s="13">
        <f t="shared" si="215"/>
        <v>9981.2729782662791</v>
      </c>
      <c r="AV302">
        <f t="shared" si="237"/>
        <v>391100010.66466606</v>
      </c>
      <c r="AW302" s="13">
        <f t="shared" si="216"/>
        <v>391100380.74850065</v>
      </c>
      <c r="AX302" s="13">
        <f t="shared" si="251"/>
        <v>391099977.80348873</v>
      </c>
      <c r="AY302" s="13">
        <f t="shared" si="217"/>
        <v>43006.315293184307</v>
      </c>
      <c r="AZ302">
        <f t="shared" si="238"/>
        <v>391100121.15787303</v>
      </c>
      <c r="BA302" s="13">
        <f t="shared" si="218"/>
        <v>391100380.74850065</v>
      </c>
      <c r="BB302" s="37">
        <f t="shared" si="239"/>
        <v>112.48373176995881</v>
      </c>
      <c r="BC302" s="13">
        <f t="shared" si="219"/>
        <v>14971.909467399417</v>
      </c>
      <c r="BD302">
        <f t="shared" si="240"/>
        <v>162.39009666129022</v>
      </c>
      <c r="BE302" s="13">
        <f t="shared" si="220"/>
        <v>503.35057957927143</v>
      </c>
      <c r="BF302" s="13">
        <f t="shared" si="252"/>
        <v>112.84441182105685</v>
      </c>
      <c r="BG302" s="13">
        <f t="shared" si="221"/>
        <v>43006.315293184307</v>
      </c>
      <c r="BH302">
        <f t="shared" si="241"/>
        <v>256.1987961316712</v>
      </c>
      <c r="BI302" s="13">
        <f t="shared" si="222"/>
        <v>503.35057957927143</v>
      </c>
      <c r="BJ302" s="37">
        <f t="shared" si="242"/>
        <v>1.4141891326346072</v>
      </c>
      <c r="BK302" s="13">
        <f t="shared" si="223"/>
        <v>14971.909467399417</v>
      </c>
      <c r="BL302">
        <f t="shared" si="243"/>
        <v>51.320554023965997</v>
      </c>
      <c r="BM302" s="13">
        <f t="shared" si="224"/>
        <v>5.6772349545232395</v>
      </c>
      <c r="BN302" s="13">
        <f t="shared" si="253"/>
        <v>1.7748691837326502</v>
      </c>
      <c r="BO302" s="13">
        <f t="shared" si="225"/>
        <v>43006.315293184307</v>
      </c>
      <c r="BP302">
        <f t="shared" si="244"/>
        <v>145.12925349434701</v>
      </c>
      <c r="BQ302" s="13">
        <f t="shared" si="226"/>
        <v>5.6772349545232395</v>
      </c>
      <c r="BR302" s="37">
        <f t="shared" si="245"/>
        <v>185.3773921199064</v>
      </c>
      <c r="BS302" s="13">
        <f t="shared" si="227"/>
        <v>14971.909467399417</v>
      </c>
      <c r="BT302">
        <f t="shared" si="246"/>
        <v>235.28375701123781</v>
      </c>
      <c r="BU302" s="13">
        <f t="shared" si="228"/>
        <v>829.96785815000442</v>
      </c>
      <c r="BV302" s="13">
        <f t="shared" si="254"/>
        <v>185.73807217100443</v>
      </c>
      <c r="BW302" s="13">
        <f t="shared" si="229"/>
        <v>43006.315293184307</v>
      </c>
      <c r="BX302">
        <f t="shared" si="247"/>
        <v>329.0924564816188</v>
      </c>
      <c r="BY302" s="13">
        <f t="shared" si="230"/>
        <v>829.96785815000442</v>
      </c>
    </row>
    <row r="303" spans="29:77" x14ac:dyDescent="0.2">
      <c r="AC303">
        <v>301</v>
      </c>
      <c r="AD303" s="37">
        <f t="shared" si="231"/>
        <v>1960476164.8783431</v>
      </c>
      <c r="AE303" s="13">
        <f t="shared" si="207"/>
        <v>24953.182445665698</v>
      </c>
      <c r="AF303">
        <f t="shared" si="248"/>
        <v>1960476247.7792814</v>
      </c>
      <c r="AG303" s="13">
        <f t="shared" si="208"/>
        <v>1960477212.1249621</v>
      </c>
      <c r="AH303" s="13">
        <f t="shared" si="249"/>
        <v>1960476165.1409183</v>
      </c>
      <c r="AI303" s="13">
        <f t="shared" si="209"/>
        <v>43006.315293184307</v>
      </c>
      <c r="AJ303">
        <f t="shared" si="232"/>
        <v>1960476308.0190423</v>
      </c>
      <c r="AK303" s="13">
        <f t="shared" si="210"/>
        <v>1960477212.1249621</v>
      </c>
      <c r="AL303" s="37">
        <f t="shared" si="233"/>
        <v>628.20614018249455</v>
      </c>
      <c r="AM303" s="13">
        <f t="shared" si="211"/>
        <v>29943.818934798834</v>
      </c>
      <c r="AN303">
        <f t="shared" si="234"/>
        <v>727.68726621172652</v>
      </c>
      <c r="AO303" s="13">
        <f t="shared" si="212"/>
        <v>2813.5073827337451</v>
      </c>
      <c r="AP303" s="13">
        <f t="shared" si="250"/>
        <v>628.41966277274457</v>
      </c>
      <c r="AQ303" s="13">
        <f t="shared" si="213"/>
        <v>43006.315293184307</v>
      </c>
      <c r="AR303" s="13">
        <f t="shared" si="235"/>
        <v>771.2977866703668</v>
      </c>
      <c r="AS303" s="38">
        <f t="shared" si="214"/>
        <v>2813.5073827337451</v>
      </c>
      <c r="AT303" s="37">
        <f t="shared" si="236"/>
        <v>391099977.39375615</v>
      </c>
      <c r="AU303" s="13">
        <f t="shared" si="215"/>
        <v>9981.2729782662791</v>
      </c>
      <c r="AV303">
        <f t="shared" si="237"/>
        <v>391100010.55413151</v>
      </c>
      <c r="AW303" s="13">
        <f t="shared" si="216"/>
        <v>391100380.74850065</v>
      </c>
      <c r="AX303" s="13">
        <f t="shared" si="251"/>
        <v>391099977.80348873</v>
      </c>
      <c r="AY303" s="13">
        <f t="shared" si="217"/>
        <v>43006.315293184307</v>
      </c>
      <c r="AZ303">
        <f t="shared" si="238"/>
        <v>391100120.68161261</v>
      </c>
      <c r="BA303" s="13">
        <f t="shared" si="218"/>
        <v>391100380.74850065</v>
      </c>
      <c r="BB303" s="37">
        <f t="shared" si="239"/>
        <v>112.48373176995881</v>
      </c>
      <c r="BC303" s="13">
        <f t="shared" si="219"/>
        <v>14971.909467399417</v>
      </c>
      <c r="BD303">
        <f t="shared" si="240"/>
        <v>162.22429478457479</v>
      </c>
      <c r="BE303" s="13">
        <f t="shared" si="220"/>
        <v>503.35057957927143</v>
      </c>
      <c r="BF303" s="13">
        <f t="shared" si="252"/>
        <v>112.84441182105685</v>
      </c>
      <c r="BG303" s="13">
        <f t="shared" si="221"/>
        <v>43006.315293184307</v>
      </c>
      <c r="BH303">
        <f t="shared" si="241"/>
        <v>255.72253571867913</v>
      </c>
      <c r="BI303" s="13">
        <f t="shared" si="222"/>
        <v>503.35057957927143</v>
      </c>
      <c r="BJ303" s="37">
        <f t="shared" si="242"/>
        <v>1.4141891326346072</v>
      </c>
      <c r="BK303" s="13">
        <f t="shared" si="223"/>
        <v>14971.909467399417</v>
      </c>
      <c r="BL303">
        <f t="shared" si="243"/>
        <v>51.154752147250605</v>
      </c>
      <c r="BM303" s="13">
        <f t="shared" si="224"/>
        <v>5.6772349545232395</v>
      </c>
      <c r="BN303" s="13">
        <f t="shared" si="253"/>
        <v>1.7748691837326502</v>
      </c>
      <c r="BO303" s="13">
        <f t="shared" si="225"/>
        <v>43006.315293184307</v>
      </c>
      <c r="BP303">
        <f t="shared" si="244"/>
        <v>144.65299308135494</v>
      </c>
      <c r="BQ303" s="13">
        <f t="shared" si="226"/>
        <v>5.6772349545232395</v>
      </c>
      <c r="BR303" s="37">
        <f t="shared" si="245"/>
        <v>185.3773921199064</v>
      </c>
      <c r="BS303" s="13">
        <f t="shared" si="227"/>
        <v>14971.909467399417</v>
      </c>
      <c r="BT303">
        <f t="shared" si="246"/>
        <v>235.11795513452239</v>
      </c>
      <c r="BU303" s="13">
        <f t="shared" si="228"/>
        <v>829.96785815000442</v>
      </c>
      <c r="BV303" s="13">
        <f t="shared" si="254"/>
        <v>185.73807217100443</v>
      </c>
      <c r="BW303" s="13">
        <f t="shared" si="229"/>
        <v>43006.315293184307</v>
      </c>
      <c r="BX303">
        <f t="shared" si="247"/>
        <v>328.61619606862672</v>
      </c>
      <c r="BY303" s="13">
        <f t="shared" si="230"/>
        <v>829.96785815000442</v>
      </c>
    </row>
    <row r="304" spans="29:77" x14ac:dyDescent="0.2">
      <c r="AC304">
        <v>302</v>
      </c>
      <c r="AD304" s="37">
        <f t="shared" si="231"/>
        <v>1960476164.8783431</v>
      </c>
      <c r="AE304" s="13">
        <f t="shared" si="207"/>
        <v>24953.182445665698</v>
      </c>
      <c r="AF304">
        <f t="shared" si="248"/>
        <v>1960476247.504775</v>
      </c>
      <c r="AG304" s="13">
        <f t="shared" si="208"/>
        <v>1960477212.1249621</v>
      </c>
      <c r="AH304" s="13">
        <f t="shared" si="249"/>
        <v>1960476165.1409183</v>
      </c>
      <c r="AI304" s="13">
        <f t="shared" si="209"/>
        <v>43006.315293184307</v>
      </c>
      <c r="AJ304">
        <f t="shared" si="232"/>
        <v>1960476307.5459359</v>
      </c>
      <c r="AK304" s="13">
        <f t="shared" si="210"/>
        <v>1960477212.1249621</v>
      </c>
      <c r="AL304" s="37">
        <f t="shared" si="233"/>
        <v>628.20614018249455</v>
      </c>
      <c r="AM304" s="13">
        <f t="shared" si="211"/>
        <v>29943.818934798834</v>
      </c>
      <c r="AN304">
        <f t="shared" si="234"/>
        <v>727.35785850964305</v>
      </c>
      <c r="AO304" s="13">
        <f t="shared" si="212"/>
        <v>2813.5073827337451</v>
      </c>
      <c r="AP304" s="13">
        <f t="shared" si="250"/>
        <v>628.41966277274457</v>
      </c>
      <c r="AQ304" s="13">
        <f t="shared" si="213"/>
        <v>43006.315293184307</v>
      </c>
      <c r="AR304" s="13">
        <f t="shared" si="235"/>
        <v>770.82468029984489</v>
      </c>
      <c r="AS304" s="38">
        <f t="shared" si="214"/>
        <v>2813.5073827337451</v>
      </c>
      <c r="AT304" s="37">
        <f t="shared" si="236"/>
        <v>391099977.39375615</v>
      </c>
      <c r="AU304" s="13">
        <f t="shared" si="215"/>
        <v>9981.2729782662791</v>
      </c>
      <c r="AV304">
        <f t="shared" si="237"/>
        <v>391100010.4443289</v>
      </c>
      <c r="AW304" s="13">
        <f t="shared" si="216"/>
        <v>391100380.74850065</v>
      </c>
      <c r="AX304" s="13">
        <f t="shared" si="251"/>
        <v>391099977.80348873</v>
      </c>
      <c r="AY304" s="13">
        <f t="shared" si="217"/>
        <v>43006.315293184307</v>
      </c>
      <c r="AZ304">
        <f t="shared" si="238"/>
        <v>391100120.20850629</v>
      </c>
      <c r="BA304" s="13">
        <f t="shared" si="218"/>
        <v>391100380.74850065</v>
      </c>
      <c r="BB304" s="37">
        <f t="shared" si="239"/>
        <v>112.48373176995881</v>
      </c>
      <c r="BC304" s="13">
        <f t="shared" si="219"/>
        <v>14971.909467399417</v>
      </c>
      <c r="BD304">
        <f t="shared" si="240"/>
        <v>162.05959093353303</v>
      </c>
      <c r="BE304" s="13">
        <f t="shared" si="220"/>
        <v>503.35057957927143</v>
      </c>
      <c r="BF304" s="13">
        <f t="shared" si="252"/>
        <v>112.84441182105685</v>
      </c>
      <c r="BG304" s="13">
        <f t="shared" si="221"/>
        <v>43006.315293184307</v>
      </c>
      <c r="BH304">
        <f t="shared" si="241"/>
        <v>255.24942934815721</v>
      </c>
      <c r="BI304" s="13">
        <f t="shared" si="222"/>
        <v>503.35057957927143</v>
      </c>
      <c r="BJ304" s="37">
        <f t="shared" si="242"/>
        <v>1.4141891326346072</v>
      </c>
      <c r="BK304" s="13">
        <f t="shared" si="223"/>
        <v>14971.909467399417</v>
      </c>
      <c r="BL304">
        <f t="shared" si="243"/>
        <v>50.990048296208833</v>
      </c>
      <c r="BM304" s="13">
        <f t="shared" si="224"/>
        <v>5.6772349545232395</v>
      </c>
      <c r="BN304" s="13">
        <f t="shared" si="253"/>
        <v>1.7748691837326502</v>
      </c>
      <c r="BO304" s="13">
        <f t="shared" si="225"/>
        <v>43006.315293184307</v>
      </c>
      <c r="BP304">
        <f t="shared" si="244"/>
        <v>144.17988671083299</v>
      </c>
      <c r="BQ304" s="13">
        <f t="shared" si="226"/>
        <v>5.6772349545232395</v>
      </c>
      <c r="BR304" s="37">
        <f t="shared" si="245"/>
        <v>185.3773921199064</v>
      </c>
      <c r="BS304" s="13">
        <f t="shared" si="227"/>
        <v>14971.909467399417</v>
      </c>
      <c r="BT304">
        <f t="shared" si="246"/>
        <v>234.95325128348063</v>
      </c>
      <c r="BU304" s="13">
        <f t="shared" si="228"/>
        <v>829.96785815000442</v>
      </c>
      <c r="BV304" s="13">
        <f t="shared" si="254"/>
        <v>185.73807217100443</v>
      </c>
      <c r="BW304" s="13">
        <f t="shared" si="229"/>
        <v>43006.315293184307</v>
      </c>
      <c r="BX304">
        <f t="shared" si="247"/>
        <v>328.14308969810475</v>
      </c>
      <c r="BY304" s="13">
        <f t="shared" si="230"/>
        <v>829.96785815000442</v>
      </c>
    </row>
    <row r="305" spans="29:77" x14ac:dyDescent="0.2">
      <c r="AC305">
        <v>303</v>
      </c>
      <c r="AD305" s="37">
        <f t="shared" si="231"/>
        <v>1960476164.8783431</v>
      </c>
      <c r="AE305" s="13">
        <f t="shared" si="207"/>
        <v>24953.182445665698</v>
      </c>
      <c r="AF305">
        <f t="shared" si="248"/>
        <v>1960476247.2320805</v>
      </c>
      <c r="AG305" s="13">
        <f t="shared" si="208"/>
        <v>1960477212.1249621</v>
      </c>
      <c r="AH305" s="13">
        <f t="shared" si="249"/>
        <v>1960476165.1409183</v>
      </c>
      <c r="AI305" s="13">
        <f t="shared" si="209"/>
        <v>43006.315293184307</v>
      </c>
      <c r="AJ305">
        <f t="shared" si="232"/>
        <v>1960476307.0759523</v>
      </c>
      <c r="AK305" s="13">
        <f t="shared" si="210"/>
        <v>1960477212.1249621</v>
      </c>
      <c r="AL305" s="37">
        <f t="shared" si="233"/>
        <v>628.20614018249455</v>
      </c>
      <c r="AM305" s="13">
        <f t="shared" si="211"/>
        <v>29943.818934798834</v>
      </c>
      <c r="AN305">
        <f t="shared" si="234"/>
        <v>727.03062511582402</v>
      </c>
      <c r="AO305" s="13">
        <f t="shared" si="212"/>
        <v>2813.5073827337451</v>
      </c>
      <c r="AP305" s="13">
        <f t="shared" si="250"/>
        <v>628.41966277274457</v>
      </c>
      <c r="AQ305" s="13">
        <f t="shared" si="213"/>
        <v>43006.315293184307</v>
      </c>
      <c r="AR305" s="13">
        <f t="shared" si="235"/>
        <v>770.35469674364981</v>
      </c>
      <c r="AS305" s="38">
        <f t="shared" si="214"/>
        <v>2813.5073827337451</v>
      </c>
      <c r="AT305" s="37">
        <f t="shared" si="236"/>
        <v>391099977.39375615</v>
      </c>
      <c r="AU305" s="13">
        <f t="shared" si="215"/>
        <v>9981.2729782662791</v>
      </c>
      <c r="AV305">
        <f t="shared" si="237"/>
        <v>391100010.33525115</v>
      </c>
      <c r="AW305" s="13">
        <f t="shared" si="216"/>
        <v>391100380.74850065</v>
      </c>
      <c r="AX305" s="13">
        <f t="shared" si="251"/>
        <v>391099977.80348873</v>
      </c>
      <c r="AY305" s="13">
        <f t="shared" si="217"/>
        <v>43006.315293184307</v>
      </c>
      <c r="AZ305">
        <f t="shared" si="238"/>
        <v>391100119.73852271</v>
      </c>
      <c r="BA305" s="13">
        <f t="shared" si="218"/>
        <v>391100380.74850065</v>
      </c>
      <c r="BB305" s="37">
        <f t="shared" si="239"/>
        <v>112.48373176995881</v>
      </c>
      <c r="BC305" s="13">
        <f t="shared" si="219"/>
        <v>14971.909467399417</v>
      </c>
      <c r="BD305">
        <f t="shared" si="240"/>
        <v>161.89597423662354</v>
      </c>
      <c r="BE305" s="13">
        <f t="shared" si="220"/>
        <v>503.35057957927143</v>
      </c>
      <c r="BF305" s="13">
        <f t="shared" si="252"/>
        <v>112.84441182105685</v>
      </c>
      <c r="BG305" s="13">
        <f t="shared" si="221"/>
        <v>43006.315293184307</v>
      </c>
      <c r="BH305">
        <f t="shared" si="241"/>
        <v>254.77944579196213</v>
      </c>
      <c r="BI305" s="13">
        <f t="shared" si="222"/>
        <v>503.35057957927143</v>
      </c>
      <c r="BJ305" s="37">
        <f t="shared" si="242"/>
        <v>1.4141891326346072</v>
      </c>
      <c r="BK305" s="13">
        <f t="shared" si="223"/>
        <v>14971.909467399417</v>
      </c>
      <c r="BL305">
        <f t="shared" si="243"/>
        <v>50.826431599299347</v>
      </c>
      <c r="BM305" s="13">
        <f t="shared" si="224"/>
        <v>5.6772349545232395</v>
      </c>
      <c r="BN305" s="13">
        <f t="shared" si="253"/>
        <v>1.7748691837326502</v>
      </c>
      <c r="BO305" s="13">
        <f t="shared" si="225"/>
        <v>43006.315293184307</v>
      </c>
      <c r="BP305">
        <f t="shared" si="244"/>
        <v>143.70990315463794</v>
      </c>
      <c r="BQ305" s="13">
        <f t="shared" si="226"/>
        <v>5.6772349545232395</v>
      </c>
      <c r="BR305" s="37">
        <f t="shared" si="245"/>
        <v>185.3773921199064</v>
      </c>
      <c r="BS305" s="13">
        <f t="shared" si="227"/>
        <v>14971.909467399417</v>
      </c>
      <c r="BT305">
        <f t="shared" si="246"/>
        <v>234.78963458657114</v>
      </c>
      <c r="BU305" s="13">
        <f t="shared" si="228"/>
        <v>829.96785815000442</v>
      </c>
      <c r="BV305" s="13">
        <f t="shared" si="254"/>
        <v>185.73807217100443</v>
      </c>
      <c r="BW305" s="13">
        <f t="shared" si="229"/>
        <v>43006.315293184307</v>
      </c>
      <c r="BX305">
        <f t="shared" si="247"/>
        <v>327.67310614190973</v>
      </c>
      <c r="BY305" s="13">
        <f t="shared" si="230"/>
        <v>829.96785815000442</v>
      </c>
    </row>
    <row r="306" spans="29:77" x14ac:dyDescent="0.2">
      <c r="AC306">
        <v>304</v>
      </c>
      <c r="AD306" s="37">
        <f t="shared" si="231"/>
        <v>1960476164.8783431</v>
      </c>
      <c r="AE306" s="13">
        <f t="shared" si="207"/>
        <v>24953.182445665698</v>
      </c>
      <c r="AF306">
        <f t="shared" si="248"/>
        <v>1960476246.9611802</v>
      </c>
      <c r="AG306" s="13">
        <f t="shared" si="208"/>
        <v>1960477212.1249621</v>
      </c>
      <c r="AH306" s="13">
        <f t="shared" si="249"/>
        <v>1960476165.1409183</v>
      </c>
      <c r="AI306" s="13">
        <f t="shared" si="209"/>
        <v>43006.315293184307</v>
      </c>
      <c r="AJ306">
        <f t="shared" si="232"/>
        <v>1960476306.6090608</v>
      </c>
      <c r="AK306" s="13">
        <f t="shared" si="210"/>
        <v>1960477212.1249621</v>
      </c>
      <c r="AL306" s="37">
        <f t="shared" si="233"/>
        <v>628.20614018249455</v>
      </c>
      <c r="AM306" s="13">
        <f t="shared" si="211"/>
        <v>29943.818934798834</v>
      </c>
      <c r="AN306">
        <f t="shared" si="234"/>
        <v>726.70554457328024</v>
      </c>
      <c r="AO306" s="13">
        <f t="shared" si="212"/>
        <v>2813.5073827337451</v>
      </c>
      <c r="AP306" s="13">
        <f t="shared" si="250"/>
        <v>628.41966277274457</v>
      </c>
      <c r="AQ306" s="13">
        <f t="shared" si="213"/>
        <v>43006.315293184307</v>
      </c>
      <c r="AR306" s="13">
        <f t="shared" si="235"/>
        <v>769.88780518453507</v>
      </c>
      <c r="AS306" s="38">
        <f t="shared" si="214"/>
        <v>2813.5073827337451</v>
      </c>
      <c r="AT306" s="37">
        <f t="shared" si="236"/>
        <v>391099977.39375615</v>
      </c>
      <c r="AU306" s="13">
        <f t="shared" si="215"/>
        <v>9981.2729782662791</v>
      </c>
      <c r="AV306">
        <f t="shared" si="237"/>
        <v>391100010.22689092</v>
      </c>
      <c r="AW306" s="13">
        <f t="shared" si="216"/>
        <v>391100380.74850065</v>
      </c>
      <c r="AX306" s="13">
        <f t="shared" si="251"/>
        <v>391099977.80348873</v>
      </c>
      <c r="AY306" s="13">
        <f t="shared" si="217"/>
        <v>43006.315293184307</v>
      </c>
      <c r="AZ306">
        <f t="shared" si="238"/>
        <v>391100119.27163112</v>
      </c>
      <c r="BA306" s="13">
        <f t="shared" si="218"/>
        <v>391100380.74850065</v>
      </c>
      <c r="BB306" s="37">
        <f t="shared" si="239"/>
        <v>112.48373176995881</v>
      </c>
      <c r="BC306" s="13">
        <f t="shared" si="219"/>
        <v>14971.909467399417</v>
      </c>
      <c r="BD306">
        <f t="shared" si="240"/>
        <v>161.73343396535162</v>
      </c>
      <c r="BE306" s="13">
        <f t="shared" si="220"/>
        <v>503.35057957927143</v>
      </c>
      <c r="BF306" s="13">
        <f t="shared" si="252"/>
        <v>112.84441182105685</v>
      </c>
      <c r="BG306" s="13">
        <f t="shared" si="221"/>
        <v>43006.315293184307</v>
      </c>
      <c r="BH306">
        <f t="shared" si="241"/>
        <v>254.31255423284733</v>
      </c>
      <c r="BI306" s="13">
        <f t="shared" si="222"/>
        <v>503.35057957927143</v>
      </c>
      <c r="BJ306" s="37">
        <f t="shared" si="242"/>
        <v>1.4141891326346072</v>
      </c>
      <c r="BK306" s="13">
        <f t="shared" si="223"/>
        <v>14971.909467399417</v>
      </c>
      <c r="BL306">
        <f t="shared" si="243"/>
        <v>50.663891328027425</v>
      </c>
      <c r="BM306" s="13">
        <f t="shared" si="224"/>
        <v>5.6772349545232395</v>
      </c>
      <c r="BN306" s="13">
        <f t="shared" si="253"/>
        <v>1.7748691837326502</v>
      </c>
      <c r="BO306" s="13">
        <f t="shared" si="225"/>
        <v>43006.315293184307</v>
      </c>
      <c r="BP306">
        <f t="shared" si="244"/>
        <v>143.24301159552314</v>
      </c>
      <c r="BQ306" s="13">
        <f t="shared" si="226"/>
        <v>5.6772349545232395</v>
      </c>
      <c r="BR306" s="37">
        <f t="shared" si="245"/>
        <v>185.3773921199064</v>
      </c>
      <c r="BS306" s="13">
        <f t="shared" si="227"/>
        <v>14971.909467399417</v>
      </c>
      <c r="BT306">
        <f t="shared" si="246"/>
        <v>234.62709431529922</v>
      </c>
      <c r="BU306" s="13">
        <f t="shared" si="228"/>
        <v>829.96785815000442</v>
      </c>
      <c r="BV306" s="13">
        <f t="shared" si="254"/>
        <v>185.73807217100443</v>
      </c>
      <c r="BW306" s="13">
        <f t="shared" si="229"/>
        <v>43006.315293184307</v>
      </c>
      <c r="BX306">
        <f t="shared" si="247"/>
        <v>327.20621458279493</v>
      </c>
      <c r="BY306" s="13">
        <f t="shared" si="230"/>
        <v>829.96785815000442</v>
      </c>
    </row>
    <row r="307" spans="29:77" x14ac:dyDescent="0.2">
      <c r="AC307">
        <v>305</v>
      </c>
      <c r="AD307" s="37">
        <f t="shared" si="231"/>
        <v>1960476164.8783431</v>
      </c>
      <c r="AE307" s="13">
        <f t="shared" si="207"/>
        <v>24953.182445665698</v>
      </c>
      <c r="AF307">
        <f t="shared" si="248"/>
        <v>1960476246.6920559</v>
      </c>
      <c r="AG307" s="13">
        <f t="shared" si="208"/>
        <v>1960477212.1249621</v>
      </c>
      <c r="AH307" s="13">
        <f t="shared" si="249"/>
        <v>1960476165.1409183</v>
      </c>
      <c r="AI307" s="13">
        <f t="shared" si="209"/>
        <v>43006.315293184307</v>
      </c>
      <c r="AJ307">
        <f t="shared" si="232"/>
        <v>1960476306.1452308</v>
      </c>
      <c r="AK307" s="13">
        <f t="shared" si="210"/>
        <v>1960477212.1249621</v>
      </c>
      <c r="AL307" s="37">
        <f t="shared" si="233"/>
        <v>628.20614018249455</v>
      </c>
      <c r="AM307" s="13">
        <f t="shared" si="211"/>
        <v>29943.818934798834</v>
      </c>
      <c r="AN307">
        <f t="shared" si="234"/>
        <v>726.38259570642515</v>
      </c>
      <c r="AO307" s="13">
        <f t="shared" si="212"/>
        <v>2813.5073827337451</v>
      </c>
      <c r="AP307" s="13">
        <f t="shared" si="250"/>
        <v>628.41966277274457</v>
      </c>
      <c r="AQ307" s="13">
        <f t="shared" si="213"/>
        <v>43006.315293184307</v>
      </c>
      <c r="AR307" s="13">
        <f t="shared" si="235"/>
        <v>769.42397520941449</v>
      </c>
      <c r="AS307" s="38">
        <f t="shared" si="214"/>
        <v>2813.5073827337451</v>
      </c>
      <c r="AT307" s="37">
        <f t="shared" si="236"/>
        <v>391099977.39375615</v>
      </c>
      <c r="AU307" s="13">
        <f t="shared" si="215"/>
        <v>9981.2729782662791</v>
      </c>
      <c r="AV307">
        <f t="shared" si="237"/>
        <v>391100010.1192413</v>
      </c>
      <c r="AW307" s="13">
        <f t="shared" si="216"/>
        <v>391100380.74850065</v>
      </c>
      <c r="AX307" s="13">
        <f t="shared" si="251"/>
        <v>391099977.80348873</v>
      </c>
      <c r="AY307" s="13">
        <f t="shared" si="217"/>
        <v>43006.315293184307</v>
      </c>
      <c r="AZ307">
        <f t="shared" si="238"/>
        <v>391100118.80780119</v>
      </c>
      <c r="BA307" s="13">
        <f t="shared" si="218"/>
        <v>391100380.74850065</v>
      </c>
      <c r="BB307" s="37">
        <f t="shared" si="239"/>
        <v>112.48373176995881</v>
      </c>
      <c r="BC307" s="13">
        <f t="shared" si="219"/>
        <v>14971.909467399417</v>
      </c>
      <c r="BD307">
        <f t="shared" si="240"/>
        <v>161.57195953192411</v>
      </c>
      <c r="BE307" s="13">
        <f t="shared" si="220"/>
        <v>503.35057957927143</v>
      </c>
      <c r="BF307" s="13">
        <f t="shared" si="252"/>
        <v>112.84441182105685</v>
      </c>
      <c r="BG307" s="13">
        <f t="shared" si="221"/>
        <v>43006.315293184307</v>
      </c>
      <c r="BH307">
        <f t="shared" si="241"/>
        <v>253.8487242577267</v>
      </c>
      <c r="BI307" s="13">
        <f t="shared" si="222"/>
        <v>503.35057957927143</v>
      </c>
      <c r="BJ307" s="37">
        <f t="shared" si="242"/>
        <v>1.4141891326346072</v>
      </c>
      <c r="BK307" s="13">
        <f t="shared" si="223"/>
        <v>14971.909467399417</v>
      </c>
      <c r="BL307">
        <f t="shared" si="243"/>
        <v>50.502416894599904</v>
      </c>
      <c r="BM307" s="13">
        <f t="shared" si="224"/>
        <v>5.6772349545232395</v>
      </c>
      <c r="BN307" s="13">
        <f t="shared" si="253"/>
        <v>1.7748691837326502</v>
      </c>
      <c r="BO307" s="13">
        <f t="shared" si="225"/>
        <v>43006.315293184307</v>
      </c>
      <c r="BP307">
        <f t="shared" si="244"/>
        <v>142.77918162040251</v>
      </c>
      <c r="BQ307" s="13">
        <f t="shared" si="226"/>
        <v>5.6772349545232395</v>
      </c>
      <c r="BR307" s="37">
        <f t="shared" si="245"/>
        <v>185.3773921199064</v>
      </c>
      <c r="BS307" s="13">
        <f t="shared" si="227"/>
        <v>14971.909467399417</v>
      </c>
      <c r="BT307">
        <f t="shared" si="246"/>
        <v>234.4656198818717</v>
      </c>
      <c r="BU307" s="13">
        <f t="shared" si="228"/>
        <v>829.96785815000442</v>
      </c>
      <c r="BV307" s="13">
        <f t="shared" si="254"/>
        <v>185.73807217100443</v>
      </c>
      <c r="BW307" s="13">
        <f t="shared" si="229"/>
        <v>43006.315293184307</v>
      </c>
      <c r="BX307">
        <f t="shared" si="247"/>
        <v>326.7423846076743</v>
      </c>
      <c r="BY307" s="13">
        <f t="shared" si="230"/>
        <v>829.96785815000442</v>
      </c>
    </row>
    <row r="308" spans="29:77" x14ac:dyDescent="0.2">
      <c r="AC308">
        <v>306</v>
      </c>
      <c r="AD308" s="37">
        <f t="shared" si="231"/>
        <v>1960476164.8783431</v>
      </c>
      <c r="AE308" s="13">
        <f t="shared" si="207"/>
        <v>24953.182445665698</v>
      </c>
      <c r="AF308">
        <f t="shared" si="248"/>
        <v>1960476246.424691</v>
      </c>
      <c r="AG308" s="13">
        <f t="shared" si="208"/>
        <v>1960477212.1249621</v>
      </c>
      <c r="AH308" s="13">
        <f t="shared" si="249"/>
        <v>1960476165.1409183</v>
      </c>
      <c r="AI308" s="13">
        <f t="shared" si="209"/>
        <v>43006.315293184307</v>
      </c>
      <c r="AJ308">
        <f t="shared" si="232"/>
        <v>1960476305.6844323</v>
      </c>
      <c r="AK308" s="13">
        <f t="shared" si="210"/>
        <v>1960477212.1249621</v>
      </c>
      <c r="AL308" s="37">
        <f t="shared" si="233"/>
        <v>628.20614018249455</v>
      </c>
      <c r="AM308" s="13">
        <f t="shared" si="211"/>
        <v>29943.818934798834</v>
      </c>
      <c r="AN308">
        <f t="shared" si="234"/>
        <v>726.06175761647762</v>
      </c>
      <c r="AO308" s="13">
        <f t="shared" si="212"/>
        <v>2813.5073827337451</v>
      </c>
      <c r="AP308" s="13">
        <f t="shared" si="250"/>
        <v>628.41966277274457</v>
      </c>
      <c r="AQ308" s="13">
        <f t="shared" si="213"/>
        <v>43006.315293184307</v>
      </c>
      <c r="AR308" s="13">
        <f t="shared" si="235"/>
        <v>768.96317680275865</v>
      </c>
      <c r="AS308" s="38">
        <f t="shared" si="214"/>
        <v>2813.5073827337451</v>
      </c>
      <c r="AT308" s="37">
        <f t="shared" si="236"/>
        <v>391099977.39375615</v>
      </c>
      <c r="AU308" s="13">
        <f t="shared" si="215"/>
        <v>9981.2729782662791</v>
      </c>
      <c r="AV308">
        <f t="shared" si="237"/>
        <v>391100010.01229531</v>
      </c>
      <c r="AW308" s="13">
        <f t="shared" si="216"/>
        <v>391100380.74850065</v>
      </c>
      <c r="AX308" s="13">
        <f t="shared" si="251"/>
        <v>391099977.80348873</v>
      </c>
      <c r="AY308" s="13">
        <f t="shared" si="217"/>
        <v>43006.315293184307</v>
      </c>
      <c r="AZ308">
        <f t="shared" si="238"/>
        <v>391100118.34700274</v>
      </c>
      <c r="BA308" s="13">
        <f t="shared" si="218"/>
        <v>391100380.74850065</v>
      </c>
      <c r="BB308" s="37">
        <f t="shared" si="239"/>
        <v>112.48373176995881</v>
      </c>
      <c r="BC308" s="13">
        <f t="shared" si="219"/>
        <v>14971.909467399417</v>
      </c>
      <c r="BD308">
        <f t="shared" si="240"/>
        <v>161.41154048695037</v>
      </c>
      <c r="BE308" s="13">
        <f t="shared" si="220"/>
        <v>503.35057957927143</v>
      </c>
      <c r="BF308" s="13">
        <f t="shared" si="252"/>
        <v>112.84441182105685</v>
      </c>
      <c r="BG308" s="13">
        <f t="shared" si="221"/>
        <v>43006.315293184307</v>
      </c>
      <c r="BH308">
        <f t="shared" si="241"/>
        <v>253.38792585107092</v>
      </c>
      <c r="BI308" s="13">
        <f t="shared" si="222"/>
        <v>503.35057957927143</v>
      </c>
      <c r="BJ308" s="37">
        <f t="shared" si="242"/>
        <v>1.4141891326346072</v>
      </c>
      <c r="BK308" s="13">
        <f t="shared" si="223"/>
        <v>14971.909467399417</v>
      </c>
      <c r="BL308">
        <f t="shared" si="243"/>
        <v>50.341997849626161</v>
      </c>
      <c r="BM308" s="13">
        <f t="shared" si="224"/>
        <v>5.6772349545232395</v>
      </c>
      <c r="BN308" s="13">
        <f t="shared" si="253"/>
        <v>1.7748691837326502</v>
      </c>
      <c r="BO308" s="13">
        <f t="shared" si="225"/>
        <v>43006.315293184307</v>
      </c>
      <c r="BP308">
        <f t="shared" si="244"/>
        <v>142.31838321374673</v>
      </c>
      <c r="BQ308" s="13">
        <f t="shared" si="226"/>
        <v>5.6772349545232395</v>
      </c>
      <c r="BR308" s="37">
        <f t="shared" si="245"/>
        <v>185.3773921199064</v>
      </c>
      <c r="BS308" s="13">
        <f t="shared" si="227"/>
        <v>14971.909467399417</v>
      </c>
      <c r="BT308">
        <f t="shared" si="246"/>
        <v>234.30520083689797</v>
      </c>
      <c r="BU308" s="13">
        <f t="shared" si="228"/>
        <v>829.96785815000442</v>
      </c>
      <c r="BV308" s="13">
        <f t="shared" si="254"/>
        <v>185.73807217100443</v>
      </c>
      <c r="BW308" s="13">
        <f t="shared" si="229"/>
        <v>43006.315293184307</v>
      </c>
      <c r="BX308">
        <f t="shared" si="247"/>
        <v>326.28158620101851</v>
      </c>
      <c r="BY308" s="13">
        <f t="shared" si="230"/>
        <v>829.96785815000442</v>
      </c>
    </row>
    <row r="309" spans="29:77" x14ac:dyDescent="0.2">
      <c r="AC309">
        <v>307</v>
      </c>
      <c r="AD309" s="37">
        <f t="shared" si="231"/>
        <v>1960476164.8783431</v>
      </c>
      <c r="AE309" s="13">
        <f t="shared" si="207"/>
        <v>24953.182445665698</v>
      </c>
      <c r="AF309">
        <f t="shared" si="248"/>
        <v>1960476246.1590676</v>
      </c>
      <c r="AG309" s="13">
        <f t="shared" si="208"/>
        <v>1960477212.1249621</v>
      </c>
      <c r="AH309" s="13">
        <f t="shared" si="249"/>
        <v>1960476165.1409183</v>
      </c>
      <c r="AI309" s="13">
        <f t="shared" si="209"/>
        <v>43006.315293184307</v>
      </c>
      <c r="AJ309">
        <f t="shared" si="232"/>
        <v>1960476305.2266359</v>
      </c>
      <c r="AK309" s="13">
        <f t="shared" si="210"/>
        <v>1960477212.1249621</v>
      </c>
      <c r="AL309" s="37">
        <f t="shared" si="233"/>
        <v>628.20614018249455</v>
      </c>
      <c r="AM309" s="13">
        <f t="shared" si="211"/>
        <v>29943.818934798834</v>
      </c>
      <c r="AN309">
        <f t="shared" si="234"/>
        <v>725.74300967695331</v>
      </c>
      <c r="AO309" s="13">
        <f t="shared" si="212"/>
        <v>2813.5073827337451</v>
      </c>
      <c r="AP309" s="13">
        <f t="shared" si="250"/>
        <v>628.41966277274457</v>
      </c>
      <c r="AQ309" s="13">
        <f t="shared" si="213"/>
        <v>43006.315293184307</v>
      </c>
      <c r="AR309" s="13">
        <f t="shared" si="235"/>
        <v>768.50538034012015</v>
      </c>
      <c r="AS309" s="38">
        <f t="shared" si="214"/>
        <v>2813.5073827337451</v>
      </c>
      <c r="AT309" s="37">
        <f t="shared" si="236"/>
        <v>391099977.39375615</v>
      </c>
      <c r="AU309" s="13">
        <f t="shared" si="215"/>
        <v>9981.2729782662791</v>
      </c>
      <c r="AV309">
        <f t="shared" si="237"/>
        <v>391100009.90604597</v>
      </c>
      <c r="AW309" s="13">
        <f t="shared" si="216"/>
        <v>391100380.74850065</v>
      </c>
      <c r="AX309" s="13">
        <f t="shared" si="251"/>
        <v>391099977.80348873</v>
      </c>
      <c r="AY309" s="13">
        <f t="shared" si="217"/>
        <v>43006.315293184307</v>
      </c>
      <c r="AZ309">
        <f t="shared" si="238"/>
        <v>391100117.88920629</v>
      </c>
      <c r="BA309" s="13">
        <f t="shared" si="218"/>
        <v>391100380.74850065</v>
      </c>
      <c r="BB309" s="37">
        <f t="shared" si="239"/>
        <v>112.48373176995881</v>
      </c>
      <c r="BC309" s="13">
        <f t="shared" si="219"/>
        <v>14971.909467399417</v>
      </c>
      <c r="BD309">
        <f t="shared" si="240"/>
        <v>161.25216651718819</v>
      </c>
      <c r="BE309" s="13">
        <f t="shared" si="220"/>
        <v>503.35057957927143</v>
      </c>
      <c r="BF309" s="13">
        <f t="shared" si="252"/>
        <v>112.84441182105685</v>
      </c>
      <c r="BG309" s="13">
        <f t="shared" si="221"/>
        <v>43006.315293184307</v>
      </c>
      <c r="BH309">
        <f t="shared" si="241"/>
        <v>252.93012938843242</v>
      </c>
      <c r="BI309" s="13">
        <f t="shared" si="222"/>
        <v>503.35057957927143</v>
      </c>
      <c r="BJ309" s="37">
        <f t="shared" si="242"/>
        <v>1.4141891326346072</v>
      </c>
      <c r="BK309" s="13">
        <f t="shared" si="223"/>
        <v>14971.909467399417</v>
      </c>
      <c r="BL309">
        <f t="shared" si="243"/>
        <v>50.182623879863975</v>
      </c>
      <c r="BM309" s="13">
        <f t="shared" si="224"/>
        <v>5.6772349545232395</v>
      </c>
      <c r="BN309" s="13">
        <f t="shared" si="253"/>
        <v>1.7748691837326502</v>
      </c>
      <c r="BO309" s="13">
        <f t="shared" si="225"/>
        <v>43006.315293184307</v>
      </c>
      <c r="BP309">
        <f t="shared" si="244"/>
        <v>141.86058675110823</v>
      </c>
      <c r="BQ309" s="13">
        <f t="shared" si="226"/>
        <v>5.6772349545232395</v>
      </c>
      <c r="BR309" s="37">
        <f t="shared" si="245"/>
        <v>185.3773921199064</v>
      </c>
      <c r="BS309" s="13">
        <f t="shared" si="227"/>
        <v>14971.909467399417</v>
      </c>
      <c r="BT309">
        <f t="shared" si="246"/>
        <v>234.14582686713578</v>
      </c>
      <c r="BU309" s="13">
        <f t="shared" si="228"/>
        <v>829.96785815000442</v>
      </c>
      <c r="BV309" s="13">
        <f t="shared" si="254"/>
        <v>185.73807217100443</v>
      </c>
      <c r="BW309" s="13">
        <f t="shared" si="229"/>
        <v>43006.315293184307</v>
      </c>
      <c r="BX309">
        <f t="shared" si="247"/>
        <v>325.82378973838001</v>
      </c>
      <c r="BY309" s="13">
        <f t="shared" si="230"/>
        <v>829.96785815000442</v>
      </c>
    </row>
    <row r="310" spans="29:77" x14ac:dyDescent="0.2">
      <c r="AC310">
        <v>308</v>
      </c>
      <c r="AD310" s="37">
        <f t="shared" si="231"/>
        <v>1960476164.8783431</v>
      </c>
      <c r="AE310" s="13">
        <f t="shared" si="207"/>
        <v>24953.182445665698</v>
      </c>
      <c r="AF310">
        <f t="shared" si="248"/>
        <v>1960476245.8951693</v>
      </c>
      <c r="AG310" s="13">
        <f t="shared" si="208"/>
        <v>1960477212.1249621</v>
      </c>
      <c r="AH310" s="13">
        <f t="shared" si="249"/>
        <v>1960476165.1409183</v>
      </c>
      <c r="AI310" s="13">
        <f t="shared" si="209"/>
        <v>43006.315293184307</v>
      </c>
      <c r="AJ310">
        <f t="shared" si="232"/>
        <v>1960476304.771812</v>
      </c>
      <c r="AK310" s="13">
        <f t="shared" si="210"/>
        <v>1960477212.1249621</v>
      </c>
      <c r="AL310" s="37">
        <f t="shared" si="233"/>
        <v>628.20614018249455</v>
      </c>
      <c r="AM310" s="13">
        <f t="shared" si="211"/>
        <v>29943.818934798834</v>
      </c>
      <c r="AN310">
        <f t="shared" si="234"/>
        <v>725.42633152924395</v>
      </c>
      <c r="AO310" s="13">
        <f t="shared" si="212"/>
        <v>2813.5073827337451</v>
      </c>
      <c r="AP310" s="13">
        <f t="shared" si="250"/>
        <v>628.41966277274457</v>
      </c>
      <c r="AQ310" s="13">
        <f t="shared" si="213"/>
        <v>43006.315293184307</v>
      </c>
      <c r="AR310" s="13">
        <f t="shared" si="235"/>
        <v>768.05055658178458</v>
      </c>
      <c r="AS310" s="38">
        <f t="shared" si="214"/>
        <v>2813.5073827337451</v>
      </c>
      <c r="AT310" s="37">
        <f t="shared" si="236"/>
        <v>391099977.39375615</v>
      </c>
      <c r="AU310" s="13">
        <f t="shared" si="215"/>
        <v>9981.2729782662791</v>
      </c>
      <c r="AV310">
        <f t="shared" si="237"/>
        <v>391100009.80048662</v>
      </c>
      <c r="AW310" s="13">
        <f t="shared" si="216"/>
        <v>391100380.74850065</v>
      </c>
      <c r="AX310" s="13">
        <f t="shared" si="251"/>
        <v>391099977.80348873</v>
      </c>
      <c r="AY310" s="13">
        <f t="shared" si="217"/>
        <v>43006.315293184307</v>
      </c>
      <c r="AZ310">
        <f t="shared" si="238"/>
        <v>391100117.43438256</v>
      </c>
      <c r="BA310" s="13">
        <f t="shared" si="218"/>
        <v>391100380.74850065</v>
      </c>
      <c r="BB310" s="37">
        <f t="shared" si="239"/>
        <v>112.48373176995881</v>
      </c>
      <c r="BC310" s="13">
        <f t="shared" si="219"/>
        <v>14971.909467399417</v>
      </c>
      <c r="BD310">
        <f t="shared" si="240"/>
        <v>161.09382744333354</v>
      </c>
      <c r="BE310" s="13">
        <f t="shared" si="220"/>
        <v>503.35057957927143</v>
      </c>
      <c r="BF310" s="13">
        <f t="shared" si="252"/>
        <v>112.84441182105685</v>
      </c>
      <c r="BG310" s="13">
        <f t="shared" si="221"/>
        <v>43006.315293184307</v>
      </c>
      <c r="BH310">
        <f t="shared" si="241"/>
        <v>252.47530563009678</v>
      </c>
      <c r="BI310" s="13">
        <f t="shared" si="222"/>
        <v>503.35057957927143</v>
      </c>
      <c r="BJ310" s="37">
        <f t="shared" si="242"/>
        <v>1.4141891326346072</v>
      </c>
      <c r="BK310" s="13">
        <f t="shared" si="223"/>
        <v>14971.909467399417</v>
      </c>
      <c r="BL310">
        <f t="shared" si="243"/>
        <v>50.024284806009334</v>
      </c>
      <c r="BM310" s="13">
        <f t="shared" si="224"/>
        <v>5.6772349545232395</v>
      </c>
      <c r="BN310" s="13">
        <f t="shared" si="253"/>
        <v>1.7748691837326502</v>
      </c>
      <c r="BO310" s="13">
        <f t="shared" si="225"/>
        <v>43006.315293184307</v>
      </c>
      <c r="BP310">
        <f t="shared" si="244"/>
        <v>141.40576299277259</v>
      </c>
      <c r="BQ310" s="13">
        <f t="shared" si="226"/>
        <v>5.6772349545232395</v>
      </c>
      <c r="BR310" s="37">
        <f t="shared" si="245"/>
        <v>185.3773921199064</v>
      </c>
      <c r="BS310" s="13">
        <f t="shared" si="227"/>
        <v>14971.909467399417</v>
      </c>
      <c r="BT310">
        <f t="shared" si="246"/>
        <v>233.98748779328113</v>
      </c>
      <c r="BU310" s="13">
        <f t="shared" si="228"/>
        <v>829.96785815000442</v>
      </c>
      <c r="BV310" s="13">
        <f t="shared" si="254"/>
        <v>185.73807217100443</v>
      </c>
      <c r="BW310" s="13">
        <f t="shared" si="229"/>
        <v>43006.315293184307</v>
      </c>
      <c r="BX310">
        <f t="shared" si="247"/>
        <v>325.36896598004438</v>
      </c>
      <c r="BY310" s="13">
        <f t="shared" si="230"/>
        <v>829.96785815000442</v>
      </c>
    </row>
    <row r="311" spans="29:77" x14ac:dyDescent="0.2">
      <c r="AC311">
        <v>309</v>
      </c>
      <c r="AD311" s="37">
        <f t="shared" si="231"/>
        <v>1960476164.8783431</v>
      </c>
      <c r="AE311" s="13">
        <f t="shared" si="207"/>
        <v>24953.182445665698</v>
      </c>
      <c r="AF311">
        <f t="shared" si="248"/>
        <v>1960476245.6329789</v>
      </c>
      <c r="AG311" s="13">
        <f t="shared" si="208"/>
        <v>1960477212.1249621</v>
      </c>
      <c r="AH311" s="13">
        <f t="shared" si="249"/>
        <v>1960476165.1409183</v>
      </c>
      <c r="AI311" s="13">
        <f t="shared" si="209"/>
        <v>43006.315293184307</v>
      </c>
      <c r="AJ311">
        <f t="shared" si="232"/>
        <v>1960476304.3199322</v>
      </c>
      <c r="AK311" s="13">
        <f t="shared" si="210"/>
        <v>1960477212.1249621</v>
      </c>
      <c r="AL311" s="37">
        <f t="shared" si="233"/>
        <v>628.20614018249455</v>
      </c>
      <c r="AM311" s="13">
        <f t="shared" si="211"/>
        <v>29943.818934798834</v>
      </c>
      <c r="AN311">
        <f t="shared" si="234"/>
        <v>725.11170307828365</v>
      </c>
      <c r="AO311" s="13">
        <f t="shared" si="212"/>
        <v>2813.5073827337451</v>
      </c>
      <c r="AP311" s="13">
        <f t="shared" si="250"/>
        <v>628.41966277274457</v>
      </c>
      <c r="AQ311" s="13">
        <f t="shared" si="213"/>
        <v>43006.315293184307</v>
      </c>
      <c r="AR311" s="13">
        <f t="shared" si="235"/>
        <v>767.59867666654486</v>
      </c>
      <c r="AS311" s="38">
        <f t="shared" si="214"/>
        <v>2813.5073827337451</v>
      </c>
      <c r="AT311" s="37">
        <f t="shared" si="236"/>
        <v>391099977.39375615</v>
      </c>
      <c r="AU311" s="13">
        <f t="shared" si="215"/>
        <v>9981.2729782662791</v>
      </c>
      <c r="AV311">
        <f t="shared" si="237"/>
        <v>391100009.69561046</v>
      </c>
      <c r="AW311" s="13">
        <f t="shared" si="216"/>
        <v>391100380.74850065</v>
      </c>
      <c r="AX311" s="13">
        <f t="shared" si="251"/>
        <v>391099977.80348873</v>
      </c>
      <c r="AY311" s="13">
        <f t="shared" si="217"/>
        <v>43006.315293184307</v>
      </c>
      <c r="AZ311">
        <f t="shared" si="238"/>
        <v>391100116.98250264</v>
      </c>
      <c r="BA311" s="13">
        <f t="shared" si="218"/>
        <v>391100380.74850065</v>
      </c>
      <c r="BB311" s="37">
        <f t="shared" si="239"/>
        <v>112.48373176995881</v>
      </c>
      <c r="BC311" s="13">
        <f t="shared" si="219"/>
        <v>14971.909467399417</v>
      </c>
      <c r="BD311">
        <f t="shared" si="240"/>
        <v>160.93651321785336</v>
      </c>
      <c r="BE311" s="13">
        <f t="shared" si="220"/>
        <v>503.35057957927143</v>
      </c>
      <c r="BF311" s="13">
        <f t="shared" si="252"/>
        <v>112.84441182105685</v>
      </c>
      <c r="BG311" s="13">
        <f t="shared" si="221"/>
        <v>43006.315293184307</v>
      </c>
      <c r="BH311">
        <f t="shared" si="241"/>
        <v>252.02342571485718</v>
      </c>
      <c r="BI311" s="13">
        <f t="shared" si="222"/>
        <v>503.35057957927143</v>
      </c>
      <c r="BJ311" s="37">
        <f t="shared" si="242"/>
        <v>1.4141891326346072</v>
      </c>
      <c r="BK311" s="13">
        <f t="shared" si="223"/>
        <v>14971.909467399417</v>
      </c>
      <c r="BL311">
        <f t="shared" si="243"/>
        <v>49.866970580529156</v>
      </c>
      <c r="BM311" s="13">
        <f t="shared" si="224"/>
        <v>5.6772349545232395</v>
      </c>
      <c r="BN311" s="13">
        <f t="shared" si="253"/>
        <v>1.7748691837326502</v>
      </c>
      <c r="BO311" s="13">
        <f t="shared" si="225"/>
        <v>43006.315293184307</v>
      </c>
      <c r="BP311">
        <f t="shared" si="244"/>
        <v>140.95388307753299</v>
      </c>
      <c r="BQ311" s="13">
        <f t="shared" si="226"/>
        <v>5.6772349545232395</v>
      </c>
      <c r="BR311" s="37">
        <f t="shared" si="245"/>
        <v>185.3773921199064</v>
      </c>
      <c r="BS311" s="13">
        <f t="shared" si="227"/>
        <v>14971.909467399417</v>
      </c>
      <c r="BT311">
        <f t="shared" si="246"/>
        <v>233.83017356780095</v>
      </c>
      <c r="BU311" s="13">
        <f t="shared" si="228"/>
        <v>829.96785815000442</v>
      </c>
      <c r="BV311" s="13">
        <f t="shared" si="254"/>
        <v>185.73807217100443</v>
      </c>
      <c r="BW311" s="13">
        <f t="shared" si="229"/>
        <v>43006.315293184307</v>
      </c>
      <c r="BX311">
        <f t="shared" si="247"/>
        <v>324.91708606480478</v>
      </c>
      <c r="BY311" s="13">
        <f t="shared" si="230"/>
        <v>829.96785815000442</v>
      </c>
    </row>
    <row r="312" spans="29:77" x14ac:dyDescent="0.2">
      <c r="AC312">
        <v>310</v>
      </c>
      <c r="AD312" s="37">
        <f t="shared" si="231"/>
        <v>1960476164.8783431</v>
      </c>
      <c r="AE312" s="13">
        <f t="shared" si="207"/>
        <v>24953.182445665698</v>
      </c>
      <c r="AF312">
        <f t="shared" si="248"/>
        <v>1960476245.3724799</v>
      </c>
      <c r="AG312" s="13">
        <f t="shared" si="208"/>
        <v>1960477212.1249621</v>
      </c>
      <c r="AH312" s="13">
        <f t="shared" si="249"/>
        <v>1960476165.1409183</v>
      </c>
      <c r="AI312" s="13">
        <f t="shared" si="209"/>
        <v>43006.315293184307</v>
      </c>
      <c r="AJ312">
        <f t="shared" si="232"/>
        <v>1960476303.8709676</v>
      </c>
      <c r="AK312" s="13">
        <f t="shared" si="210"/>
        <v>1960477212.1249621</v>
      </c>
      <c r="AL312" s="37">
        <f t="shared" si="233"/>
        <v>628.20614018249455</v>
      </c>
      <c r="AM312" s="13">
        <f t="shared" si="211"/>
        <v>29943.818934798834</v>
      </c>
      <c r="AN312">
        <f t="shared" si="234"/>
        <v>724.79910448829719</v>
      </c>
      <c r="AO312" s="13">
        <f t="shared" si="212"/>
        <v>2813.5073827337451</v>
      </c>
      <c r="AP312" s="13">
        <f t="shared" si="250"/>
        <v>628.41966277274457</v>
      </c>
      <c r="AQ312" s="13">
        <f t="shared" si="213"/>
        <v>43006.315293184307</v>
      </c>
      <c r="AR312" s="13">
        <f t="shared" si="235"/>
        <v>767.14971210559725</v>
      </c>
      <c r="AS312" s="38">
        <f t="shared" si="214"/>
        <v>2813.5073827337451</v>
      </c>
      <c r="AT312" s="37">
        <f t="shared" si="236"/>
        <v>391099977.39375615</v>
      </c>
      <c r="AU312" s="13">
        <f t="shared" si="215"/>
        <v>9981.2729782662791</v>
      </c>
      <c r="AV312">
        <f t="shared" si="237"/>
        <v>391100009.59141093</v>
      </c>
      <c r="AW312" s="13">
        <f t="shared" si="216"/>
        <v>391100380.74850065</v>
      </c>
      <c r="AX312" s="13">
        <f t="shared" si="251"/>
        <v>391099977.80348873</v>
      </c>
      <c r="AY312" s="13">
        <f t="shared" si="217"/>
        <v>43006.315293184307</v>
      </c>
      <c r="AZ312">
        <f t="shared" si="238"/>
        <v>391100116.53353804</v>
      </c>
      <c r="BA312" s="13">
        <f t="shared" si="218"/>
        <v>391100380.74850065</v>
      </c>
      <c r="BB312" s="37">
        <f t="shared" si="239"/>
        <v>112.48373176995881</v>
      </c>
      <c r="BC312" s="13">
        <f t="shared" si="219"/>
        <v>14971.909467399417</v>
      </c>
      <c r="BD312">
        <f t="shared" si="240"/>
        <v>160.78021392286016</v>
      </c>
      <c r="BE312" s="13">
        <f t="shared" si="220"/>
        <v>503.35057957927143</v>
      </c>
      <c r="BF312" s="13">
        <f t="shared" si="252"/>
        <v>112.84441182105685</v>
      </c>
      <c r="BG312" s="13">
        <f t="shared" si="221"/>
        <v>43006.315293184307</v>
      </c>
      <c r="BH312">
        <f t="shared" si="241"/>
        <v>251.57446115390945</v>
      </c>
      <c r="BI312" s="13">
        <f t="shared" si="222"/>
        <v>503.35057957927143</v>
      </c>
      <c r="BJ312" s="37">
        <f t="shared" si="242"/>
        <v>1.4141891326346072</v>
      </c>
      <c r="BK312" s="13">
        <f t="shared" si="223"/>
        <v>14971.909467399417</v>
      </c>
      <c r="BL312">
        <f t="shared" si="243"/>
        <v>49.710671285535952</v>
      </c>
      <c r="BM312" s="13">
        <f t="shared" si="224"/>
        <v>5.6772349545232395</v>
      </c>
      <c r="BN312" s="13">
        <f t="shared" si="253"/>
        <v>1.7748691837326502</v>
      </c>
      <c r="BO312" s="13">
        <f t="shared" si="225"/>
        <v>43006.315293184307</v>
      </c>
      <c r="BP312">
        <f t="shared" si="244"/>
        <v>140.50491851658526</v>
      </c>
      <c r="BQ312" s="13">
        <f t="shared" si="226"/>
        <v>5.6772349545232395</v>
      </c>
      <c r="BR312" s="37">
        <f t="shared" si="245"/>
        <v>185.3773921199064</v>
      </c>
      <c r="BS312" s="13">
        <f t="shared" si="227"/>
        <v>14971.909467399417</v>
      </c>
      <c r="BT312">
        <f t="shared" si="246"/>
        <v>233.67387427280775</v>
      </c>
      <c r="BU312" s="13">
        <f t="shared" si="228"/>
        <v>829.96785815000442</v>
      </c>
      <c r="BV312" s="13">
        <f t="shared" si="254"/>
        <v>185.73807217100443</v>
      </c>
      <c r="BW312" s="13">
        <f t="shared" si="229"/>
        <v>43006.315293184307</v>
      </c>
      <c r="BX312">
        <f t="shared" si="247"/>
        <v>324.46812150385705</v>
      </c>
      <c r="BY312" s="13">
        <f t="shared" si="230"/>
        <v>829.96785815000442</v>
      </c>
    </row>
    <row r="313" spans="29:77" x14ac:dyDescent="0.2">
      <c r="AC313">
        <v>311</v>
      </c>
      <c r="AD313" s="37">
        <f t="shared" si="231"/>
        <v>1960476164.8783431</v>
      </c>
      <c r="AE313" s="13">
        <f t="shared" si="207"/>
        <v>24953.182445665698</v>
      </c>
      <c r="AF313">
        <f t="shared" si="248"/>
        <v>1960476245.1136565</v>
      </c>
      <c r="AG313" s="13">
        <f t="shared" si="208"/>
        <v>1960477212.1249621</v>
      </c>
      <c r="AH313" s="13">
        <f t="shared" si="249"/>
        <v>1960476165.1409183</v>
      </c>
      <c r="AI313" s="13">
        <f t="shared" si="209"/>
        <v>43006.315293184307</v>
      </c>
      <c r="AJ313">
        <f t="shared" si="232"/>
        <v>1960476303.4248903</v>
      </c>
      <c r="AK313" s="13">
        <f t="shared" si="210"/>
        <v>1960477212.1249621</v>
      </c>
      <c r="AL313" s="37">
        <f t="shared" si="233"/>
        <v>628.20614018249455</v>
      </c>
      <c r="AM313" s="13">
        <f t="shared" si="211"/>
        <v>29943.818934798834</v>
      </c>
      <c r="AN313">
        <f t="shared" si="234"/>
        <v>724.48851617863227</v>
      </c>
      <c r="AO313" s="13">
        <f t="shared" si="212"/>
        <v>2813.5073827337451</v>
      </c>
      <c r="AP313" s="13">
        <f t="shared" si="250"/>
        <v>628.41966277274457</v>
      </c>
      <c r="AQ313" s="13">
        <f t="shared" si="213"/>
        <v>43006.315293184307</v>
      </c>
      <c r="AR313" s="13">
        <f t="shared" si="235"/>
        <v>766.70363477655269</v>
      </c>
      <c r="AS313" s="38">
        <f t="shared" si="214"/>
        <v>2813.5073827337451</v>
      </c>
      <c r="AT313" s="37">
        <f t="shared" si="236"/>
        <v>391099977.39375615</v>
      </c>
      <c r="AU313" s="13">
        <f t="shared" si="215"/>
        <v>9981.2729782662791</v>
      </c>
      <c r="AV313">
        <f t="shared" si="237"/>
        <v>391100009.48788148</v>
      </c>
      <c r="AW313" s="13">
        <f t="shared" si="216"/>
        <v>391100380.74850065</v>
      </c>
      <c r="AX313" s="13">
        <f t="shared" si="251"/>
        <v>391099977.80348873</v>
      </c>
      <c r="AY313" s="13">
        <f t="shared" si="217"/>
        <v>43006.315293184307</v>
      </c>
      <c r="AZ313">
        <f t="shared" si="238"/>
        <v>391100116.08746076</v>
      </c>
      <c r="BA313" s="13">
        <f t="shared" si="218"/>
        <v>391100380.74850065</v>
      </c>
      <c r="BB313" s="37">
        <f t="shared" si="239"/>
        <v>112.48373176995881</v>
      </c>
      <c r="BC313" s="13">
        <f t="shared" si="219"/>
        <v>14971.909467399417</v>
      </c>
      <c r="BD313">
        <f t="shared" si="240"/>
        <v>160.62491976802767</v>
      </c>
      <c r="BE313" s="13">
        <f t="shared" si="220"/>
        <v>503.35057957927143</v>
      </c>
      <c r="BF313" s="13">
        <f t="shared" si="252"/>
        <v>112.84441182105685</v>
      </c>
      <c r="BG313" s="13">
        <f t="shared" si="221"/>
        <v>43006.315293184307</v>
      </c>
      <c r="BH313">
        <f t="shared" si="241"/>
        <v>251.1283838248649</v>
      </c>
      <c r="BI313" s="13">
        <f t="shared" si="222"/>
        <v>503.35057957927143</v>
      </c>
      <c r="BJ313" s="37">
        <f t="shared" si="242"/>
        <v>1.4141891326346072</v>
      </c>
      <c r="BK313" s="13">
        <f t="shared" si="223"/>
        <v>14971.909467399417</v>
      </c>
      <c r="BL313">
        <f t="shared" si="243"/>
        <v>49.555377130703469</v>
      </c>
      <c r="BM313" s="13">
        <f t="shared" si="224"/>
        <v>5.6772349545232395</v>
      </c>
      <c r="BN313" s="13">
        <f t="shared" si="253"/>
        <v>1.7748691837326502</v>
      </c>
      <c r="BO313" s="13">
        <f t="shared" si="225"/>
        <v>43006.315293184307</v>
      </c>
      <c r="BP313">
        <f t="shared" si="244"/>
        <v>140.05884118754071</v>
      </c>
      <c r="BQ313" s="13">
        <f t="shared" si="226"/>
        <v>5.6772349545232395</v>
      </c>
      <c r="BR313" s="37">
        <f t="shared" si="245"/>
        <v>185.3773921199064</v>
      </c>
      <c r="BS313" s="13">
        <f t="shared" si="227"/>
        <v>14971.909467399417</v>
      </c>
      <c r="BT313">
        <f t="shared" si="246"/>
        <v>233.51858011797526</v>
      </c>
      <c r="BU313" s="13">
        <f t="shared" si="228"/>
        <v>829.96785815000442</v>
      </c>
      <c r="BV313" s="13">
        <f t="shared" si="254"/>
        <v>185.73807217100443</v>
      </c>
      <c r="BW313" s="13">
        <f t="shared" si="229"/>
        <v>43006.315293184307</v>
      </c>
      <c r="BX313">
        <f t="shared" si="247"/>
        <v>324.02204417481249</v>
      </c>
      <c r="BY313" s="13">
        <f t="shared" si="230"/>
        <v>829.96785815000442</v>
      </c>
    </row>
    <row r="314" spans="29:77" x14ac:dyDescent="0.2">
      <c r="AC314">
        <v>312</v>
      </c>
      <c r="AD314" s="37">
        <f t="shared" si="231"/>
        <v>1960476164.8783431</v>
      </c>
      <c r="AE314" s="13">
        <f t="shared" si="207"/>
        <v>24953.182445665698</v>
      </c>
      <c r="AF314">
        <f t="shared" si="248"/>
        <v>1960476244.856492</v>
      </c>
      <c r="AG314" s="13">
        <f t="shared" si="208"/>
        <v>1960477212.1249621</v>
      </c>
      <c r="AH314" s="13">
        <f t="shared" si="249"/>
        <v>1960476165.1409183</v>
      </c>
      <c r="AI314" s="13">
        <f t="shared" si="209"/>
        <v>43006.315293184307</v>
      </c>
      <c r="AJ314">
        <f t="shared" si="232"/>
        <v>1960476302.9816723</v>
      </c>
      <c r="AK314" s="13">
        <f t="shared" si="210"/>
        <v>1960477212.1249621</v>
      </c>
      <c r="AL314" s="37">
        <f t="shared" si="233"/>
        <v>628.20614018249455</v>
      </c>
      <c r="AM314" s="13">
        <f t="shared" si="211"/>
        <v>29943.818934798834</v>
      </c>
      <c r="AN314">
        <f t="shared" si="234"/>
        <v>724.17991881967032</v>
      </c>
      <c r="AO314" s="13">
        <f t="shared" si="212"/>
        <v>2813.5073827337451</v>
      </c>
      <c r="AP314" s="13">
        <f t="shared" si="250"/>
        <v>628.41966277274457</v>
      </c>
      <c r="AQ314" s="13">
        <f t="shared" si="213"/>
        <v>43006.315293184307</v>
      </c>
      <c r="AR314" s="13">
        <f t="shared" si="235"/>
        <v>766.26041691756609</v>
      </c>
      <c r="AS314" s="38">
        <f t="shared" si="214"/>
        <v>2813.5073827337451</v>
      </c>
      <c r="AT314" s="37">
        <f t="shared" si="236"/>
        <v>391099977.39375615</v>
      </c>
      <c r="AU314" s="13">
        <f t="shared" si="215"/>
        <v>9981.2729782662791</v>
      </c>
      <c r="AV314">
        <f t="shared" si="237"/>
        <v>391100009.38501573</v>
      </c>
      <c r="AW314" s="13">
        <f t="shared" si="216"/>
        <v>391100380.74850065</v>
      </c>
      <c r="AX314" s="13">
        <f t="shared" si="251"/>
        <v>391099977.80348873</v>
      </c>
      <c r="AY314" s="13">
        <f t="shared" si="217"/>
        <v>43006.315293184307</v>
      </c>
      <c r="AZ314">
        <f t="shared" si="238"/>
        <v>391100115.64424288</v>
      </c>
      <c r="BA314" s="13">
        <f t="shared" si="218"/>
        <v>391100380.74850065</v>
      </c>
      <c r="BB314" s="37">
        <f t="shared" si="239"/>
        <v>112.48373176995881</v>
      </c>
      <c r="BC314" s="13">
        <f t="shared" si="219"/>
        <v>14971.909467399417</v>
      </c>
      <c r="BD314">
        <f t="shared" si="240"/>
        <v>160.47062108854669</v>
      </c>
      <c r="BE314" s="13">
        <f t="shared" si="220"/>
        <v>503.35057957927143</v>
      </c>
      <c r="BF314" s="13">
        <f t="shared" si="252"/>
        <v>112.84441182105685</v>
      </c>
      <c r="BG314" s="13">
        <f t="shared" si="221"/>
        <v>43006.315293184307</v>
      </c>
      <c r="BH314">
        <f t="shared" si="241"/>
        <v>250.68516596587835</v>
      </c>
      <c r="BI314" s="13">
        <f t="shared" si="222"/>
        <v>503.35057957927143</v>
      </c>
      <c r="BJ314" s="37">
        <f t="shared" si="242"/>
        <v>1.4141891326346072</v>
      </c>
      <c r="BK314" s="13">
        <f t="shared" si="223"/>
        <v>14971.909467399417</v>
      </c>
      <c r="BL314">
        <f t="shared" si="243"/>
        <v>49.401078451222482</v>
      </c>
      <c r="BM314" s="13">
        <f t="shared" si="224"/>
        <v>5.6772349545232395</v>
      </c>
      <c r="BN314" s="13">
        <f t="shared" si="253"/>
        <v>1.7748691837326502</v>
      </c>
      <c r="BO314" s="13">
        <f t="shared" si="225"/>
        <v>43006.315293184307</v>
      </c>
      <c r="BP314">
        <f t="shared" si="244"/>
        <v>139.61562332855414</v>
      </c>
      <c r="BQ314" s="13">
        <f t="shared" si="226"/>
        <v>5.6772349545232395</v>
      </c>
      <c r="BR314" s="37">
        <f t="shared" si="245"/>
        <v>185.3773921199064</v>
      </c>
      <c r="BS314" s="13">
        <f t="shared" si="227"/>
        <v>14971.909467399417</v>
      </c>
      <c r="BT314">
        <f t="shared" si="246"/>
        <v>233.36428143849429</v>
      </c>
      <c r="BU314" s="13">
        <f t="shared" si="228"/>
        <v>829.96785815000442</v>
      </c>
      <c r="BV314" s="13">
        <f t="shared" si="254"/>
        <v>185.73807217100443</v>
      </c>
      <c r="BW314" s="13">
        <f t="shared" si="229"/>
        <v>43006.315293184307</v>
      </c>
      <c r="BX314">
        <f t="shared" si="247"/>
        <v>323.57882631582595</v>
      </c>
      <c r="BY314" s="13">
        <f t="shared" si="230"/>
        <v>829.96785815000442</v>
      </c>
    </row>
    <row r="315" spans="29:77" x14ac:dyDescent="0.2">
      <c r="AC315">
        <v>313</v>
      </c>
      <c r="AD315" s="37">
        <f t="shared" si="231"/>
        <v>1960476164.8783431</v>
      </c>
      <c r="AE315" s="13">
        <f t="shared" si="207"/>
        <v>24953.182445665698</v>
      </c>
      <c r="AF315">
        <f t="shared" si="248"/>
        <v>1960476244.6009707</v>
      </c>
      <c r="AG315" s="13">
        <f t="shared" si="208"/>
        <v>1960477212.1249621</v>
      </c>
      <c r="AH315" s="13">
        <f t="shared" si="249"/>
        <v>1960476165.1409183</v>
      </c>
      <c r="AI315" s="13">
        <f t="shared" si="209"/>
        <v>43006.315293184307</v>
      </c>
      <c r="AJ315">
        <f t="shared" si="232"/>
        <v>1960476302.5412867</v>
      </c>
      <c r="AK315" s="13">
        <f t="shared" si="210"/>
        <v>1960477212.1249621</v>
      </c>
      <c r="AL315" s="37">
        <f t="shared" si="233"/>
        <v>628.20614018249455</v>
      </c>
      <c r="AM315" s="13">
        <f t="shared" si="211"/>
        <v>29943.818934798834</v>
      </c>
      <c r="AN315">
        <f t="shared" si="234"/>
        <v>723.87329332881666</v>
      </c>
      <c r="AO315" s="13">
        <f t="shared" si="212"/>
        <v>2813.5073827337451</v>
      </c>
      <c r="AP315" s="13">
        <f t="shared" si="250"/>
        <v>628.41966277274457</v>
      </c>
      <c r="AQ315" s="13">
        <f t="shared" si="213"/>
        <v>43006.315293184307</v>
      </c>
      <c r="AR315" s="13">
        <f t="shared" si="235"/>
        <v>765.82003112157622</v>
      </c>
      <c r="AS315" s="38">
        <f t="shared" si="214"/>
        <v>2813.5073827337451</v>
      </c>
      <c r="AT315" s="37">
        <f t="shared" si="236"/>
        <v>391099977.39375615</v>
      </c>
      <c r="AU315" s="13">
        <f t="shared" si="215"/>
        <v>9981.2729782662791</v>
      </c>
      <c r="AV315">
        <f t="shared" si="237"/>
        <v>391100009.28280717</v>
      </c>
      <c r="AW315" s="13">
        <f t="shared" si="216"/>
        <v>391100380.74850065</v>
      </c>
      <c r="AX315" s="13">
        <f t="shared" si="251"/>
        <v>391099977.80348873</v>
      </c>
      <c r="AY315" s="13">
        <f t="shared" si="217"/>
        <v>43006.315293184307</v>
      </c>
      <c r="AZ315">
        <f t="shared" si="238"/>
        <v>391100115.20385706</v>
      </c>
      <c r="BA315" s="13">
        <f t="shared" si="218"/>
        <v>391100380.74850065</v>
      </c>
      <c r="BB315" s="37">
        <f t="shared" si="239"/>
        <v>112.48373176995881</v>
      </c>
      <c r="BC315" s="13">
        <f t="shared" si="219"/>
        <v>14971.909467399417</v>
      </c>
      <c r="BD315">
        <f t="shared" si="240"/>
        <v>160.31730834311989</v>
      </c>
      <c r="BE315" s="13">
        <f t="shared" si="220"/>
        <v>503.35057957927143</v>
      </c>
      <c r="BF315" s="13">
        <f t="shared" si="252"/>
        <v>112.84441182105685</v>
      </c>
      <c r="BG315" s="13">
        <f t="shared" si="221"/>
        <v>43006.315293184307</v>
      </c>
      <c r="BH315">
        <f t="shared" si="241"/>
        <v>250.24478016988849</v>
      </c>
      <c r="BI315" s="13">
        <f t="shared" si="222"/>
        <v>503.35057957927143</v>
      </c>
      <c r="BJ315" s="37">
        <f t="shared" si="242"/>
        <v>1.4141891326346072</v>
      </c>
      <c r="BK315" s="13">
        <f t="shared" si="223"/>
        <v>14971.909467399417</v>
      </c>
      <c r="BL315">
        <f t="shared" si="243"/>
        <v>49.247765705795679</v>
      </c>
      <c r="BM315" s="13">
        <f t="shared" si="224"/>
        <v>5.6772349545232395</v>
      </c>
      <c r="BN315" s="13">
        <f t="shared" si="253"/>
        <v>1.7748691837326502</v>
      </c>
      <c r="BO315" s="13">
        <f t="shared" si="225"/>
        <v>43006.315293184307</v>
      </c>
      <c r="BP315">
        <f t="shared" si="244"/>
        <v>139.1752375325643</v>
      </c>
      <c r="BQ315" s="13">
        <f t="shared" si="226"/>
        <v>5.6772349545232395</v>
      </c>
      <c r="BR315" s="37">
        <f t="shared" si="245"/>
        <v>185.3773921199064</v>
      </c>
      <c r="BS315" s="13">
        <f t="shared" si="227"/>
        <v>14971.909467399417</v>
      </c>
      <c r="BT315">
        <f t="shared" si="246"/>
        <v>233.21096869306749</v>
      </c>
      <c r="BU315" s="13">
        <f t="shared" si="228"/>
        <v>829.96785815000442</v>
      </c>
      <c r="BV315" s="13">
        <f t="shared" si="254"/>
        <v>185.73807217100443</v>
      </c>
      <c r="BW315" s="13">
        <f t="shared" si="229"/>
        <v>43006.315293184307</v>
      </c>
      <c r="BX315">
        <f t="shared" si="247"/>
        <v>323.13844051983608</v>
      </c>
      <c r="BY315" s="13">
        <f t="shared" si="230"/>
        <v>829.96785815000442</v>
      </c>
    </row>
    <row r="316" spans="29:77" x14ac:dyDescent="0.2">
      <c r="AC316">
        <v>314</v>
      </c>
      <c r="AD316" s="37">
        <f t="shared" si="231"/>
        <v>1960476164.8783431</v>
      </c>
      <c r="AE316" s="13">
        <f t="shared" si="207"/>
        <v>24953.182445665698</v>
      </c>
      <c r="AF316">
        <f t="shared" si="248"/>
        <v>1960476244.3470769</v>
      </c>
      <c r="AG316" s="13">
        <f t="shared" si="208"/>
        <v>1960477212.1249621</v>
      </c>
      <c r="AH316" s="13">
        <f t="shared" si="249"/>
        <v>1960476165.1409183</v>
      </c>
      <c r="AI316" s="13">
        <f t="shared" si="209"/>
        <v>43006.315293184307</v>
      </c>
      <c r="AJ316">
        <f t="shared" si="232"/>
        <v>1960476302.1037059</v>
      </c>
      <c r="AK316" s="13">
        <f t="shared" si="210"/>
        <v>1960477212.1249621</v>
      </c>
      <c r="AL316" s="37">
        <f t="shared" si="233"/>
        <v>628.20614018249455</v>
      </c>
      <c r="AM316" s="13">
        <f t="shared" si="211"/>
        <v>29943.818934798834</v>
      </c>
      <c r="AN316">
        <f t="shared" si="234"/>
        <v>723.56862086656724</v>
      </c>
      <c r="AO316" s="13">
        <f t="shared" si="212"/>
        <v>2813.5073827337451</v>
      </c>
      <c r="AP316" s="13">
        <f t="shared" si="250"/>
        <v>628.41966277274457</v>
      </c>
      <c r="AQ316" s="13">
        <f t="shared" si="213"/>
        <v>43006.315293184307</v>
      </c>
      <c r="AR316" s="13">
        <f t="shared" si="235"/>
        <v>765.38245033065641</v>
      </c>
      <c r="AS316" s="38">
        <f t="shared" si="214"/>
        <v>2813.5073827337451</v>
      </c>
      <c r="AT316" s="37">
        <f t="shared" si="236"/>
        <v>391099977.39375615</v>
      </c>
      <c r="AU316" s="13">
        <f t="shared" si="215"/>
        <v>9981.2729782662791</v>
      </c>
      <c r="AV316">
        <f t="shared" si="237"/>
        <v>391100009.18124974</v>
      </c>
      <c r="AW316" s="13">
        <f t="shared" si="216"/>
        <v>391100380.74850065</v>
      </c>
      <c r="AX316" s="13">
        <f t="shared" si="251"/>
        <v>391099977.80348873</v>
      </c>
      <c r="AY316" s="13">
        <f t="shared" si="217"/>
        <v>43006.315293184307</v>
      </c>
      <c r="AZ316">
        <f t="shared" si="238"/>
        <v>391100114.7662763</v>
      </c>
      <c r="BA316" s="13">
        <f t="shared" si="218"/>
        <v>391100380.74850065</v>
      </c>
      <c r="BB316" s="37">
        <f t="shared" si="239"/>
        <v>112.48373176995881</v>
      </c>
      <c r="BC316" s="13">
        <f t="shared" si="219"/>
        <v>14971.909467399417</v>
      </c>
      <c r="BD316">
        <f t="shared" si="240"/>
        <v>160.16497211199516</v>
      </c>
      <c r="BE316" s="13">
        <f t="shared" si="220"/>
        <v>503.35057957927143</v>
      </c>
      <c r="BF316" s="13">
        <f t="shared" si="252"/>
        <v>112.84441182105685</v>
      </c>
      <c r="BG316" s="13">
        <f t="shared" si="221"/>
        <v>43006.315293184307</v>
      </c>
      <c r="BH316">
        <f t="shared" si="241"/>
        <v>249.80719937896868</v>
      </c>
      <c r="BI316" s="13">
        <f t="shared" si="222"/>
        <v>503.35057957927143</v>
      </c>
      <c r="BJ316" s="37">
        <f t="shared" si="242"/>
        <v>1.4141891326346072</v>
      </c>
      <c r="BK316" s="13">
        <f t="shared" si="223"/>
        <v>14971.909467399417</v>
      </c>
      <c r="BL316">
        <f t="shared" si="243"/>
        <v>49.095429474670965</v>
      </c>
      <c r="BM316" s="13">
        <f t="shared" si="224"/>
        <v>5.6772349545232395</v>
      </c>
      <c r="BN316" s="13">
        <f t="shared" si="253"/>
        <v>1.7748691837326502</v>
      </c>
      <c r="BO316" s="13">
        <f t="shared" si="225"/>
        <v>43006.315293184307</v>
      </c>
      <c r="BP316">
        <f t="shared" si="244"/>
        <v>138.73765674164446</v>
      </c>
      <c r="BQ316" s="13">
        <f t="shared" si="226"/>
        <v>5.6772349545232395</v>
      </c>
      <c r="BR316" s="37">
        <f t="shared" si="245"/>
        <v>185.3773921199064</v>
      </c>
      <c r="BS316" s="13">
        <f t="shared" si="227"/>
        <v>14971.909467399417</v>
      </c>
      <c r="BT316">
        <f t="shared" si="246"/>
        <v>233.05863246194275</v>
      </c>
      <c r="BU316" s="13">
        <f t="shared" si="228"/>
        <v>829.96785815000442</v>
      </c>
      <c r="BV316" s="13">
        <f t="shared" si="254"/>
        <v>185.73807217100443</v>
      </c>
      <c r="BW316" s="13">
        <f t="shared" si="229"/>
        <v>43006.315293184307</v>
      </c>
      <c r="BX316">
        <f t="shared" si="247"/>
        <v>322.70085972891627</v>
      </c>
      <c r="BY316" s="13">
        <f t="shared" si="230"/>
        <v>829.96785815000442</v>
      </c>
    </row>
    <row r="317" spans="29:77" x14ac:dyDescent="0.2">
      <c r="AC317">
        <v>315</v>
      </c>
      <c r="AD317" s="37">
        <f t="shared" si="231"/>
        <v>1960476164.8783431</v>
      </c>
      <c r="AE317" s="13">
        <f t="shared" si="207"/>
        <v>24953.182445665698</v>
      </c>
      <c r="AF317">
        <f t="shared" si="248"/>
        <v>1960476244.0947952</v>
      </c>
      <c r="AG317" s="13">
        <f t="shared" si="208"/>
        <v>1960477212.1249621</v>
      </c>
      <c r="AH317" s="13">
        <f t="shared" si="249"/>
        <v>1960476165.1409183</v>
      </c>
      <c r="AI317" s="13">
        <f t="shared" si="209"/>
        <v>43006.315293184307</v>
      </c>
      <c r="AJ317">
        <f t="shared" si="232"/>
        <v>1960476301.6689034</v>
      </c>
      <c r="AK317" s="13">
        <f t="shared" si="210"/>
        <v>1960477212.1249621</v>
      </c>
      <c r="AL317" s="37">
        <f t="shared" si="233"/>
        <v>628.20614018249455</v>
      </c>
      <c r="AM317" s="13">
        <f t="shared" si="211"/>
        <v>29943.818934798834</v>
      </c>
      <c r="AN317">
        <f t="shared" si="234"/>
        <v>723.2658828326496</v>
      </c>
      <c r="AO317" s="13">
        <f t="shared" si="212"/>
        <v>2813.5073827337451</v>
      </c>
      <c r="AP317" s="13">
        <f t="shared" si="250"/>
        <v>628.41966277274457</v>
      </c>
      <c r="AQ317" s="13">
        <f t="shared" si="213"/>
        <v>43006.315293184307</v>
      </c>
      <c r="AR317" s="13">
        <f t="shared" si="235"/>
        <v>764.94764783047253</v>
      </c>
      <c r="AS317" s="38">
        <f t="shared" si="214"/>
        <v>2813.5073827337451</v>
      </c>
      <c r="AT317" s="37">
        <f t="shared" si="236"/>
        <v>391099977.39375615</v>
      </c>
      <c r="AU317" s="13">
        <f t="shared" si="215"/>
        <v>9981.2729782662791</v>
      </c>
      <c r="AV317">
        <f t="shared" si="237"/>
        <v>391100009.08033705</v>
      </c>
      <c r="AW317" s="13">
        <f t="shared" si="216"/>
        <v>391100380.74850065</v>
      </c>
      <c r="AX317" s="13">
        <f t="shared" si="251"/>
        <v>391099977.80348873</v>
      </c>
      <c r="AY317" s="13">
        <f t="shared" si="217"/>
        <v>43006.315293184307</v>
      </c>
      <c r="AZ317">
        <f t="shared" si="238"/>
        <v>391100114.33147377</v>
      </c>
      <c r="BA317" s="13">
        <f t="shared" si="218"/>
        <v>391100380.74850065</v>
      </c>
      <c r="BB317" s="37">
        <f t="shared" si="239"/>
        <v>112.48373176995881</v>
      </c>
      <c r="BC317" s="13">
        <f t="shared" si="219"/>
        <v>14971.909467399417</v>
      </c>
      <c r="BD317">
        <f t="shared" si="240"/>
        <v>160.01360309503633</v>
      </c>
      <c r="BE317" s="13">
        <f t="shared" si="220"/>
        <v>503.35057957927143</v>
      </c>
      <c r="BF317" s="13">
        <f t="shared" si="252"/>
        <v>112.84441182105685</v>
      </c>
      <c r="BG317" s="13">
        <f t="shared" si="221"/>
        <v>43006.315293184307</v>
      </c>
      <c r="BH317">
        <f t="shared" si="241"/>
        <v>249.3723968787848</v>
      </c>
      <c r="BI317" s="13">
        <f t="shared" si="222"/>
        <v>503.35057957927143</v>
      </c>
      <c r="BJ317" s="37">
        <f t="shared" si="242"/>
        <v>1.4141891326346072</v>
      </c>
      <c r="BK317" s="13">
        <f t="shared" si="223"/>
        <v>14971.909467399417</v>
      </c>
      <c r="BL317">
        <f t="shared" si="243"/>
        <v>48.944060457712119</v>
      </c>
      <c r="BM317" s="13">
        <f t="shared" si="224"/>
        <v>5.6772349545232395</v>
      </c>
      <c r="BN317" s="13">
        <f t="shared" si="253"/>
        <v>1.7748691837326502</v>
      </c>
      <c r="BO317" s="13">
        <f t="shared" si="225"/>
        <v>43006.315293184307</v>
      </c>
      <c r="BP317">
        <f t="shared" si="244"/>
        <v>138.30285424146061</v>
      </c>
      <c r="BQ317" s="13">
        <f t="shared" si="226"/>
        <v>5.6772349545232395</v>
      </c>
      <c r="BR317" s="37">
        <f t="shared" si="245"/>
        <v>185.3773921199064</v>
      </c>
      <c r="BS317" s="13">
        <f t="shared" si="227"/>
        <v>14971.909467399417</v>
      </c>
      <c r="BT317">
        <f t="shared" si="246"/>
        <v>232.90726344498393</v>
      </c>
      <c r="BU317" s="13">
        <f t="shared" si="228"/>
        <v>829.96785815000442</v>
      </c>
      <c r="BV317" s="13">
        <f t="shared" si="254"/>
        <v>185.73807217100443</v>
      </c>
      <c r="BW317" s="13">
        <f t="shared" si="229"/>
        <v>43006.315293184307</v>
      </c>
      <c r="BX317">
        <f t="shared" si="247"/>
        <v>322.26605722873239</v>
      </c>
      <c r="BY317" s="13">
        <f t="shared" si="230"/>
        <v>829.96785815000442</v>
      </c>
    </row>
    <row r="318" spans="29:77" x14ac:dyDescent="0.2">
      <c r="AC318">
        <v>316</v>
      </c>
      <c r="AD318" s="37">
        <f t="shared" si="231"/>
        <v>1960476164.8783431</v>
      </c>
      <c r="AE318" s="13">
        <f t="shared" si="207"/>
        <v>24953.182445665698</v>
      </c>
      <c r="AF318">
        <f t="shared" si="248"/>
        <v>1960476243.8441103</v>
      </c>
      <c r="AG318" s="13">
        <f t="shared" si="208"/>
        <v>1960477212.1249621</v>
      </c>
      <c r="AH318" s="13">
        <f t="shared" si="249"/>
        <v>1960476165.1409183</v>
      </c>
      <c r="AI318" s="13">
        <f t="shared" si="209"/>
        <v>43006.315293184307</v>
      </c>
      <c r="AJ318">
        <f t="shared" si="232"/>
        <v>1960476301.2368526</v>
      </c>
      <c r="AK318" s="13">
        <f t="shared" si="210"/>
        <v>1960477212.1249621</v>
      </c>
      <c r="AL318" s="37">
        <f t="shared" si="233"/>
        <v>628.20614018249455</v>
      </c>
      <c r="AM318" s="13">
        <f t="shared" si="211"/>
        <v>29943.818934798834</v>
      </c>
      <c r="AN318">
        <f t="shared" si="234"/>
        <v>722.96506086223769</v>
      </c>
      <c r="AO318" s="13">
        <f t="shared" si="212"/>
        <v>2813.5073827337451</v>
      </c>
      <c r="AP318" s="13">
        <f t="shared" si="250"/>
        <v>628.41966277274457</v>
      </c>
      <c r="AQ318" s="13">
        <f t="shared" si="213"/>
        <v>43006.315293184307</v>
      </c>
      <c r="AR318" s="13">
        <f t="shared" si="235"/>
        <v>764.51559724484684</v>
      </c>
      <c r="AS318" s="38">
        <f t="shared" si="214"/>
        <v>2813.5073827337451</v>
      </c>
      <c r="AT318" s="37">
        <f t="shared" si="236"/>
        <v>391099977.39375615</v>
      </c>
      <c r="AU318" s="13">
        <f t="shared" si="215"/>
        <v>9981.2729782662791</v>
      </c>
      <c r="AV318">
        <f t="shared" si="237"/>
        <v>391100008.98006302</v>
      </c>
      <c r="AW318" s="13">
        <f t="shared" si="216"/>
        <v>391100380.74850065</v>
      </c>
      <c r="AX318" s="13">
        <f t="shared" si="251"/>
        <v>391099977.80348873</v>
      </c>
      <c r="AY318" s="13">
        <f t="shared" si="217"/>
        <v>43006.315293184307</v>
      </c>
      <c r="AZ318">
        <f t="shared" si="238"/>
        <v>391100113.89942318</v>
      </c>
      <c r="BA318" s="13">
        <f t="shared" si="218"/>
        <v>391100380.74850065</v>
      </c>
      <c r="BB318" s="37">
        <f t="shared" si="239"/>
        <v>112.48373176995881</v>
      </c>
      <c r="BC318" s="13">
        <f t="shared" si="219"/>
        <v>14971.909467399417</v>
      </c>
      <c r="BD318">
        <f t="shared" si="240"/>
        <v>159.86319210983038</v>
      </c>
      <c r="BE318" s="13">
        <f t="shared" si="220"/>
        <v>503.35057957927143</v>
      </c>
      <c r="BF318" s="13">
        <f t="shared" si="252"/>
        <v>112.84441182105685</v>
      </c>
      <c r="BG318" s="13">
        <f t="shared" si="221"/>
        <v>43006.315293184307</v>
      </c>
      <c r="BH318">
        <f t="shared" si="241"/>
        <v>248.94034629315911</v>
      </c>
      <c r="BI318" s="13">
        <f t="shared" si="222"/>
        <v>503.35057957927143</v>
      </c>
      <c r="BJ318" s="37">
        <f t="shared" si="242"/>
        <v>1.4141891326346072</v>
      </c>
      <c r="BK318" s="13">
        <f t="shared" si="223"/>
        <v>14971.909467399417</v>
      </c>
      <c r="BL318">
        <f t="shared" si="243"/>
        <v>48.793649472506175</v>
      </c>
      <c r="BM318" s="13">
        <f t="shared" si="224"/>
        <v>5.6772349545232395</v>
      </c>
      <c r="BN318" s="13">
        <f t="shared" si="253"/>
        <v>1.7748691837326502</v>
      </c>
      <c r="BO318" s="13">
        <f t="shared" si="225"/>
        <v>43006.315293184307</v>
      </c>
      <c r="BP318">
        <f t="shared" si="244"/>
        <v>137.87080365583489</v>
      </c>
      <c r="BQ318" s="13">
        <f t="shared" si="226"/>
        <v>5.6772349545232395</v>
      </c>
      <c r="BR318" s="37">
        <f t="shared" si="245"/>
        <v>185.3773921199064</v>
      </c>
      <c r="BS318" s="13">
        <f t="shared" si="227"/>
        <v>14971.909467399417</v>
      </c>
      <c r="BT318">
        <f t="shared" si="246"/>
        <v>232.75685245977797</v>
      </c>
      <c r="BU318" s="13">
        <f t="shared" si="228"/>
        <v>829.96785815000442</v>
      </c>
      <c r="BV318" s="13">
        <f t="shared" si="254"/>
        <v>185.73807217100443</v>
      </c>
      <c r="BW318" s="13">
        <f t="shared" si="229"/>
        <v>43006.315293184307</v>
      </c>
      <c r="BX318">
        <f t="shared" si="247"/>
        <v>321.8340066431067</v>
      </c>
      <c r="BY318" s="13">
        <f t="shared" si="230"/>
        <v>829.96785815000442</v>
      </c>
    </row>
    <row r="319" spans="29:77" x14ac:dyDescent="0.2">
      <c r="AC319">
        <v>317</v>
      </c>
      <c r="AD319" s="37">
        <f t="shared" si="231"/>
        <v>1960476164.8783431</v>
      </c>
      <c r="AE319" s="13">
        <f t="shared" si="207"/>
        <v>24953.182445665698</v>
      </c>
      <c r="AF319">
        <f t="shared" si="248"/>
        <v>1960476243.5950069</v>
      </c>
      <c r="AG319" s="13">
        <f t="shared" si="208"/>
        <v>1960477212.1249621</v>
      </c>
      <c r="AH319" s="13">
        <f t="shared" si="249"/>
        <v>1960476165.1409183</v>
      </c>
      <c r="AI319" s="13">
        <f t="shared" si="209"/>
        <v>43006.315293184307</v>
      </c>
      <c r="AJ319">
        <f t="shared" si="232"/>
        <v>1960476300.807528</v>
      </c>
      <c r="AK319" s="13">
        <f t="shared" si="210"/>
        <v>1960477212.1249621</v>
      </c>
      <c r="AL319" s="37">
        <f t="shared" si="233"/>
        <v>628.20614018249455</v>
      </c>
      <c r="AM319" s="13">
        <f t="shared" si="211"/>
        <v>29943.818934798834</v>
      </c>
      <c r="AN319">
        <f t="shared" si="234"/>
        <v>722.66613682223851</v>
      </c>
      <c r="AO319" s="13">
        <f t="shared" si="212"/>
        <v>2813.5073827337451</v>
      </c>
      <c r="AP319" s="13">
        <f t="shared" si="250"/>
        <v>628.41966277274457</v>
      </c>
      <c r="AQ319" s="13">
        <f t="shared" si="213"/>
        <v>43006.315293184307</v>
      </c>
      <c r="AR319" s="13">
        <f t="shared" si="235"/>
        <v>764.0862725304238</v>
      </c>
      <c r="AS319" s="38">
        <f t="shared" si="214"/>
        <v>2813.5073827337451</v>
      </c>
      <c r="AT319" s="37">
        <f t="shared" si="236"/>
        <v>391099977.39375615</v>
      </c>
      <c r="AU319" s="13">
        <f t="shared" si="215"/>
        <v>9981.2729782662791</v>
      </c>
      <c r="AV319">
        <f t="shared" si="237"/>
        <v>391100008.8804217</v>
      </c>
      <c r="AW319" s="13">
        <f t="shared" si="216"/>
        <v>391100380.74850065</v>
      </c>
      <c r="AX319" s="13">
        <f t="shared" si="251"/>
        <v>391099977.80348873</v>
      </c>
      <c r="AY319" s="13">
        <f t="shared" si="217"/>
        <v>43006.315293184307</v>
      </c>
      <c r="AZ319">
        <f t="shared" si="238"/>
        <v>391100113.4700985</v>
      </c>
      <c r="BA319" s="13">
        <f t="shared" si="218"/>
        <v>391100380.74850065</v>
      </c>
      <c r="BB319" s="37">
        <f t="shared" si="239"/>
        <v>112.48373176995881</v>
      </c>
      <c r="BC319" s="13">
        <f t="shared" si="219"/>
        <v>14971.909467399417</v>
      </c>
      <c r="BD319">
        <f t="shared" si="240"/>
        <v>159.71373008983079</v>
      </c>
      <c r="BE319" s="13">
        <f t="shared" si="220"/>
        <v>503.35057957927143</v>
      </c>
      <c r="BF319" s="13">
        <f t="shared" si="252"/>
        <v>112.84441182105685</v>
      </c>
      <c r="BG319" s="13">
        <f t="shared" si="221"/>
        <v>43006.315293184307</v>
      </c>
      <c r="BH319">
        <f t="shared" si="241"/>
        <v>248.51102157873606</v>
      </c>
      <c r="BI319" s="13">
        <f t="shared" si="222"/>
        <v>503.35057957927143</v>
      </c>
      <c r="BJ319" s="37">
        <f t="shared" si="242"/>
        <v>1.4141891326346072</v>
      </c>
      <c r="BK319" s="13">
        <f t="shared" si="223"/>
        <v>14971.909467399417</v>
      </c>
      <c r="BL319">
        <f t="shared" si="243"/>
        <v>48.644187452506578</v>
      </c>
      <c r="BM319" s="13">
        <f t="shared" si="224"/>
        <v>5.6772349545232395</v>
      </c>
      <c r="BN319" s="13">
        <f t="shared" si="253"/>
        <v>1.7748691837326502</v>
      </c>
      <c r="BO319" s="13">
        <f t="shared" si="225"/>
        <v>43006.315293184307</v>
      </c>
      <c r="BP319">
        <f t="shared" si="244"/>
        <v>137.44147894141184</v>
      </c>
      <c r="BQ319" s="13">
        <f t="shared" si="226"/>
        <v>5.6772349545232395</v>
      </c>
      <c r="BR319" s="37">
        <f t="shared" si="245"/>
        <v>185.3773921199064</v>
      </c>
      <c r="BS319" s="13">
        <f t="shared" si="227"/>
        <v>14971.909467399417</v>
      </c>
      <c r="BT319">
        <f t="shared" si="246"/>
        <v>232.60739043977838</v>
      </c>
      <c r="BU319" s="13">
        <f t="shared" si="228"/>
        <v>829.96785815000442</v>
      </c>
      <c r="BV319" s="13">
        <f t="shared" si="254"/>
        <v>185.73807217100443</v>
      </c>
      <c r="BW319" s="13">
        <f t="shared" si="229"/>
        <v>43006.315293184307</v>
      </c>
      <c r="BX319">
        <f t="shared" si="247"/>
        <v>321.40468192868366</v>
      </c>
      <c r="BY319" s="13">
        <f t="shared" si="230"/>
        <v>829.96785815000442</v>
      </c>
    </row>
    <row r="320" spans="29:77" x14ac:dyDescent="0.2">
      <c r="AC320">
        <v>318</v>
      </c>
      <c r="AD320" s="37">
        <f t="shared" si="231"/>
        <v>1960476164.8783431</v>
      </c>
      <c r="AE320" s="13">
        <f t="shared" si="207"/>
        <v>24953.182445665698</v>
      </c>
      <c r="AF320">
        <f t="shared" si="248"/>
        <v>1960476243.3474703</v>
      </c>
      <c r="AG320" s="13">
        <f t="shared" si="208"/>
        <v>1960477212.1249621</v>
      </c>
      <c r="AH320" s="13">
        <f t="shared" si="249"/>
        <v>1960476165.1409183</v>
      </c>
      <c r="AI320" s="13">
        <f t="shared" si="209"/>
        <v>43006.315293184307</v>
      </c>
      <c r="AJ320">
        <f t="shared" si="232"/>
        <v>1960476300.3809035</v>
      </c>
      <c r="AK320" s="13">
        <f t="shared" si="210"/>
        <v>1960477212.1249621</v>
      </c>
      <c r="AL320" s="37">
        <f t="shared" si="233"/>
        <v>628.20614018249455</v>
      </c>
      <c r="AM320" s="13">
        <f t="shared" si="211"/>
        <v>29943.818934798834</v>
      </c>
      <c r="AN320">
        <f t="shared" si="234"/>
        <v>722.36909280764814</v>
      </c>
      <c r="AO320" s="13">
        <f t="shared" si="212"/>
        <v>2813.5073827337451</v>
      </c>
      <c r="AP320" s="13">
        <f t="shared" si="250"/>
        <v>628.41966277274457</v>
      </c>
      <c r="AQ320" s="13">
        <f t="shared" si="213"/>
        <v>43006.315293184307</v>
      </c>
      <c r="AR320" s="13">
        <f t="shared" si="235"/>
        <v>763.65964797143738</v>
      </c>
      <c r="AS320" s="38">
        <f t="shared" si="214"/>
        <v>2813.5073827337451</v>
      </c>
      <c r="AT320" s="37">
        <f t="shared" si="236"/>
        <v>391099977.39375615</v>
      </c>
      <c r="AU320" s="13">
        <f t="shared" si="215"/>
        <v>9981.2729782662791</v>
      </c>
      <c r="AV320">
        <f t="shared" si="237"/>
        <v>391100008.781407</v>
      </c>
      <c r="AW320" s="13">
        <f t="shared" si="216"/>
        <v>391100380.74850065</v>
      </c>
      <c r="AX320" s="13">
        <f t="shared" si="251"/>
        <v>391099977.80348873</v>
      </c>
      <c r="AY320" s="13">
        <f t="shared" si="217"/>
        <v>43006.315293184307</v>
      </c>
      <c r="AZ320">
        <f t="shared" si="238"/>
        <v>391100113.04347396</v>
      </c>
      <c r="BA320" s="13">
        <f t="shared" si="218"/>
        <v>391100380.74850065</v>
      </c>
      <c r="BB320" s="37">
        <f t="shared" si="239"/>
        <v>112.48373176995881</v>
      </c>
      <c r="BC320" s="13">
        <f t="shared" si="219"/>
        <v>14971.909467399417</v>
      </c>
      <c r="BD320">
        <f t="shared" si="240"/>
        <v>159.56520808253561</v>
      </c>
      <c r="BE320" s="13">
        <f t="shared" si="220"/>
        <v>503.35057957927143</v>
      </c>
      <c r="BF320" s="13">
        <f t="shared" si="252"/>
        <v>112.84441182105685</v>
      </c>
      <c r="BG320" s="13">
        <f t="shared" si="221"/>
        <v>43006.315293184307</v>
      </c>
      <c r="BH320">
        <f t="shared" si="241"/>
        <v>248.08439701974964</v>
      </c>
      <c r="BI320" s="13">
        <f t="shared" si="222"/>
        <v>503.35057957927143</v>
      </c>
      <c r="BJ320" s="37">
        <f t="shared" si="242"/>
        <v>1.4141891326346072</v>
      </c>
      <c r="BK320" s="13">
        <f t="shared" si="223"/>
        <v>14971.909467399417</v>
      </c>
      <c r="BL320">
        <f t="shared" si="243"/>
        <v>48.495665445211387</v>
      </c>
      <c r="BM320" s="13">
        <f t="shared" si="224"/>
        <v>5.6772349545232395</v>
      </c>
      <c r="BN320" s="13">
        <f t="shared" si="253"/>
        <v>1.7748691837326502</v>
      </c>
      <c r="BO320" s="13">
        <f t="shared" si="225"/>
        <v>43006.315293184307</v>
      </c>
      <c r="BP320">
        <f t="shared" si="244"/>
        <v>137.01485438242543</v>
      </c>
      <c r="BQ320" s="13">
        <f t="shared" si="226"/>
        <v>5.6772349545232395</v>
      </c>
      <c r="BR320" s="37">
        <f t="shared" si="245"/>
        <v>185.3773921199064</v>
      </c>
      <c r="BS320" s="13">
        <f t="shared" si="227"/>
        <v>14971.909467399417</v>
      </c>
      <c r="BT320">
        <f t="shared" si="246"/>
        <v>232.4588684324832</v>
      </c>
      <c r="BU320" s="13">
        <f t="shared" si="228"/>
        <v>829.96785815000442</v>
      </c>
      <c r="BV320" s="13">
        <f t="shared" si="254"/>
        <v>185.73807217100443</v>
      </c>
      <c r="BW320" s="13">
        <f t="shared" si="229"/>
        <v>43006.315293184307</v>
      </c>
      <c r="BX320">
        <f t="shared" si="247"/>
        <v>320.97805736969724</v>
      </c>
      <c r="BY320" s="13">
        <f t="shared" si="230"/>
        <v>829.96785815000442</v>
      </c>
    </row>
    <row r="321" spans="29:77" x14ac:dyDescent="0.2">
      <c r="AC321">
        <v>319</v>
      </c>
      <c r="AD321" s="37">
        <f t="shared" si="231"/>
        <v>1960476164.8783431</v>
      </c>
      <c r="AE321" s="13">
        <f t="shared" si="207"/>
        <v>24953.182445665698</v>
      </c>
      <c r="AF321">
        <f t="shared" si="248"/>
        <v>1960476243.1014855</v>
      </c>
      <c r="AG321" s="13">
        <f t="shared" si="208"/>
        <v>1960477212.1249621</v>
      </c>
      <c r="AH321" s="13">
        <f t="shared" si="249"/>
        <v>1960476165.1409183</v>
      </c>
      <c r="AI321" s="13">
        <f t="shared" si="209"/>
        <v>43006.315293184307</v>
      </c>
      <c r="AJ321">
        <f t="shared" si="232"/>
        <v>1960476299.9569538</v>
      </c>
      <c r="AK321" s="13">
        <f t="shared" si="210"/>
        <v>1960477212.1249621</v>
      </c>
      <c r="AL321" s="37">
        <f t="shared" si="233"/>
        <v>628.20614018249455</v>
      </c>
      <c r="AM321" s="13">
        <f t="shared" si="211"/>
        <v>29943.818934798834</v>
      </c>
      <c r="AN321">
        <f t="shared" si="234"/>
        <v>722.07391113797678</v>
      </c>
      <c r="AO321" s="13">
        <f t="shared" si="212"/>
        <v>2813.5073827337451</v>
      </c>
      <c r="AP321" s="13">
        <f t="shared" si="250"/>
        <v>628.41966277274457</v>
      </c>
      <c r="AQ321" s="13">
        <f t="shared" si="213"/>
        <v>43006.315293184307</v>
      </c>
      <c r="AR321" s="13">
        <f t="shared" si="235"/>
        <v>763.23569817457621</v>
      </c>
      <c r="AS321" s="38">
        <f t="shared" si="214"/>
        <v>2813.5073827337451</v>
      </c>
      <c r="AT321" s="37">
        <f t="shared" si="236"/>
        <v>391099977.39375615</v>
      </c>
      <c r="AU321" s="13">
        <f t="shared" si="215"/>
        <v>9981.2729782662791</v>
      </c>
      <c r="AV321">
        <f t="shared" si="237"/>
        <v>391100008.68301314</v>
      </c>
      <c r="AW321" s="13">
        <f t="shared" si="216"/>
        <v>391100380.74850065</v>
      </c>
      <c r="AX321" s="13">
        <f t="shared" si="251"/>
        <v>391099977.80348873</v>
      </c>
      <c r="AY321" s="13">
        <f t="shared" si="217"/>
        <v>43006.315293184307</v>
      </c>
      <c r="AZ321">
        <f t="shared" si="238"/>
        <v>391100112.61952412</v>
      </c>
      <c r="BA321" s="13">
        <f t="shared" si="218"/>
        <v>391100380.74850065</v>
      </c>
      <c r="BB321" s="37">
        <f t="shared" si="239"/>
        <v>112.48373176995881</v>
      </c>
      <c r="BC321" s="13">
        <f t="shared" si="219"/>
        <v>14971.909467399417</v>
      </c>
      <c r="BD321">
        <f t="shared" si="240"/>
        <v>159.41761724769992</v>
      </c>
      <c r="BE321" s="13">
        <f t="shared" si="220"/>
        <v>503.35057957927143</v>
      </c>
      <c r="BF321" s="13">
        <f t="shared" si="252"/>
        <v>112.84441182105685</v>
      </c>
      <c r="BG321" s="13">
        <f t="shared" si="221"/>
        <v>43006.315293184307</v>
      </c>
      <c r="BH321">
        <f t="shared" si="241"/>
        <v>247.66044722288854</v>
      </c>
      <c r="BI321" s="13">
        <f t="shared" si="222"/>
        <v>503.35057957927143</v>
      </c>
      <c r="BJ321" s="37">
        <f t="shared" si="242"/>
        <v>1.4141891326346072</v>
      </c>
      <c r="BK321" s="13">
        <f t="shared" si="223"/>
        <v>14971.909467399417</v>
      </c>
      <c r="BL321">
        <f t="shared" si="243"/>
        <v>48.348074610375726</v>
      </c>
      <c r="BM321" s="13">
        <f t="shared" si="224"/>
        <v>5.6772349545232395</v>
      </c>
      <c r="BN321" s="13">
        <f t="shared" si="253"/>
        <v>1.7748691837326502</v>
      </c>
      <c r="BO321" s="13">
        <f t="shared" si="225"/>
        <v>43006.315293184307</v>
      </c>
      <c r="BP321">
        <f t="shared" si="244"/>
        <v>136.59090458556432</v>
      </c>
      <c r="BQ321" s="13">
        <f t="shared" si="226"/>
        <v>5.6772349545232395</v>
      </c>
      <c r="BR321" s="37">
        <f t="shared" si="245"/>
        <v>185.3773921199064</v>
      </c>
      <c r="BS321" s="13">
        <f t="shared" si="227"/>
        <v>14971.909467399417</v>
      </c>
      <c r="BT321">
        <f t="shared" si="246"/>
        <v>232.31127759764752</v>
      </c>
      <c r="BU321" s="13">
        <f t="shared" si="228"/>
        <v>829.96785815000442</v>
      </c>
      <c r="BV321" s="13">
        <f t="shared" si="254"/>
        <v>185.73807217100443</v>
      </c>
      <c r="BW321" s="13">
        <f t="shared" si="229"/>
        <v>43006.315293184307</v>
      </c>
      <c r="BX321">
        <f t="shared" si="247"/>
        <v>320.55410757283607</v>
      </c>
      <c r="BY321" s="13">
        <f t="shared" si="230"/>
        <v>829.96785815000442</v>
      </c>
    </row>
    <row r="322" spans="29:77" x14ac:dyDescent="0.2">
      <c r="AC322">
        <v>320</v>
      </c>
      <c r="AD322" s="37">
        <f t="shared" si="231"/>
        <v>1960476164.8783431</v>
      </c>
      <c r="AE322" s="13">
        <f t="shared" ref="AE322:AE382" si="255">SUM($B$42:$B$43)</f>
        <v>24953.182445665698</v>
      </c>
      <c r="AF322">
        <f t="shared" si="248"/>
        <v>1960476242.8570383</v>
      </c>
      <c r="AG322" s="13">
        <f t="shared" ref="AG322:AG382" si="256">SUM($B$44:$B$45,$B$48:$B$49)</f>
        <v>1960477212.1249621</v>
      </c>
      <c r="AH322" s="13">
        <f t="shared" si="249"/>
        <v>1960476165.1409183</v>
      </c>
      <c r="AI322" s="13">
        <f t="shared" ref="AI322:AI382" si="257">SUM($C$42:$C$43)</f>
        <v>43006.315293184307</v>
      </c>
      <c r="AJ322">
        <f t="shared" si="232"/>
        <v>1960476299.5356536</v>
      </c>
      <c r="AK322" s="13">
        <f t="shared" ref="AK322:AK382" si="258">SUM($C$44:$C$45,$C$48:$C$49)</f>
        <v>1960477212.1249621</v>
      </c>
      <c r="AL322" s="37">
        <f t="shared" si="233"/>
        <v>628.20614018249455</v>
      </c>
      <c r="AM322" s="13">
        <f t="shared" ref="AM322:AM382" si="259">SUM($D$42:$D$43)</f>
        <v>29943.818934798834</v>
      </c>
      <c r="AN322">
        <f t="shared" si="234"/>
        <v>721.78057435374092</v>
      </c>
      <c r="AO322" s="13">
        <f t="shared" ref="AO322:AO382" si="260">SUM($D$44:$D$45,$D$48:$D$49)</f>
        <v>2813.5073827337451</v>
      </c>
      <c r="AP322" s="13">
        <f t="shared" si="250"/>
        <v>628.41966277274457</v>
      </c>
      <c r="AQ322" s="13">
        <f t="shared" ref="AQ322:AQ382" si="261">SUM($E$42:$E$43)</f>
        <v>43006.315293184307</v>
      </c>
      <c r="AR322" s="13">
        <f t="shared" si="235"/>
        <v>762.81439806394553</v>
      </c>
      <c r="AS322" s="38">
        <f t="shared" ref="AS322:AS382" si="262">SUM($E$44:$E$45,$E$48:$E$49)</f>
        <v>2813.5073827337451</v>
      </c>
      <c r="AT322" s="37">
        <f t="shared" si="236"/>
        <v>391099977.39375615</v>
      </c>
      <c r="AU322" s="13">
        <f t="shared" ref="AU322:AU382" si="263">SUM($F$42:$F$43)</f>
        <v>9981.2729782662791</v>
      </c>
      <c r="AV322">
        <f t="shared" si="237"/>
        <v>391100008.58523422</v>
      </c>
      <c r="AW322" s="13">
        <f t="shared" ref="AW322:AW382" si="264">SUM($F$44:$F$45,$F$48:$F$49)</f>
        <v>391100380.74850065</v>
      </c>
      <c r="AX322" s="13">
        <f t="shared" si="251"/>
        <v>391099977.80348873</v>
      </c>
      <c r="AY322" s="13">
        <f t="shared" ref="AY322:AY382" si="265">SUM($G$42:$G$43)</f>
        <v>43006.315293184307</v>
      </c>
      <c r="AZ322">
        <f t="shared" si="238"/>
        <v>391100112.19822401</v>
      </c>
      <c r="BA322" s="13">
        <f t="shared" ref="BA322:BA382" si="266">SUM($G$44:$G$45,$G$48:$G$49)</f>
        <v>391100380.74850065</v>
      </c>
      <c r="BB322" s="37">
        <f t="shared" si="239"/>
        <v>112.48373176995881</v>
      </c>
      <c r="BC322" s="13">
        <f t="shared" ref="BC322:BC382" si="267">SUM($H$42:$H$43)</f>
        <v>14971.909467399417</v>
      </c>
      <c r="BD322">
        <f t="shared" si="240"/>
        <v>159.27094885558199</v>
      </c>
      <c r="BE322" s="13">
        <f t="shared" ref="BE322:BE382" si="268">SUM($H$44:$H$45,$H$48:$H$49)</f>
        <v>503.35057957927143</v>
      </c>
      <c r="BF322" s="13">
        <f t="shared" si="252"/>
        <v>112.84441182105685</v>
      </c>
      <c r="BG322" s="13">
        <f t="shared" ref="BG322:BG382" si="269">SUM($I$42:$I$43)</f>
        <v>43006.315293184307</v>
      </c>
      <c r="BH322">
        <f t="shared" si="241"/>
        <v>247.2391471122578</v>
      </c>
      <c r="BI322" s="13">
        <f t="shared" ref="BI322:BI382" si="270">SUM($I$44:$I$45,$I$48:$I$49)</f>
        <v>503.35057957927143</v>
      </c>
      <c r="BJ322" s="37">
        <f t="shared" si="242"/>
        <v>1.4141891326346072</v>
      </c>
      <c r="BK322" s="13">
        <f t="shared" ref="BK322:BK382" si="271">SUM($J$42:$J$43)</f>
        <v>14971.909467399417</v>
      </c>
      <c r="BL322">
        <f t="shared" si="243"/>
        <v>48.20140621825778</v>
      </c>
      <c r="BM322" s="13">
        <f t="shared" ref="BM322:BM382" si="272">SUM($J$44:$J$45,$J$48:$J$49)</f>
        <v>5.6772349545232395</v>
      </c>
      <c r="BN322" s="13">
        <f t="shared" si="253"/>
        <v>1.7748691837326502</v>
      </c>
      <c r="BO322" s="13">
        <f t="shared" ref="BO322:BO382" si="273">SUM($K$42:$K$43)</f>
        <v>43006.315293184307</v>
      </c>
      <c r="BP322">
        <f t="shared" si="244"/>
        <v>136.16960447493361</v>
      </c>
      <c r="BQ322" s="13">
        <f t="shared" ref="BQ322:BQ382" si="274">SUM($K$44:$K$45,$K$48:$K$49)</f>
        <v>5.6772349545232395</v>
      </c>
      <c r="BR322" s="37">
        <f t="shared" si="245"/>
        <v>185.3773921199064</v>
      </c>
      <c r="BS322" s="13">
        <f t="shared" ref="BS322:BS382" si="275">SUM($L$42:$L$43)</f>
        <v>14971.909467399417</v>
      </c>
      <c r="BT322">
        <f t="shared" si="246"/>
        <v>232.16460920552959</v>
      </c>
      <c r="BU322" s="13">
        <f t="shared" ref="BU322:BU382" si="276">SUM($L$44:$L$45,$L$48:$L$49)</f>
        <v>829.96785815000442</v>
      </c>
      <c r="BV322" s="13">
        <f t="shared" si="254"/>
        <v>185.73807217100443</v>
      </c>
      <c r="BW322" s="13">
        <f t="shared" ref="BW322:BW382" si="277">SUM($M$42:$M$43)</f>
        <v>43006.315293184307</v>
      </c>
      <c r="BX322">
        <f t="shared" si="247"/>
        <v>320.13280746220539</v>
      </c>
      <c r="BY322" s="13">
        <f t="shared" ref="BY322:BY382" si="278">SUM($M$44:$M$45,$M$48:$M$49)</f>
        <v>829.96785815000442</v>
      </c>
    </row>
    <row r="323" spans="29:77" x14ac:dyDescent="0.2">
      <c r="AC323">
        <v>321</v>
      </c>
      <c r="AD323" s="37">
        <f t="shared" ref="AD323:AD382" si="279">SUM($B$44:$B$48)</f>
        <v>1960476164.8783431</v>
      </c>
      <c r="AE323" s="13">
        <f t="shared" si="255"/>
        <v>24953.182445665698</v>
      </c>
      <c r="AF323">
        <f t="shared" si="248"/>
        <v>1960476242.614114</v>
      </c>
      <c r="AG323" s="13">
        <f t="shared" si="256"/>
        <v>1960477212.1249621</v>
      </c>
      <c r="AH323" s="13">
        <f t="shared" si="249"/>
        <v>1960476165.1409183</v>
      </c>
      <c r="AI323" s="13">
        <f t="shared" si="257"/>
        <v>43006.315293184307</v>
      </c>
      <c r="AJ323">
        <f t="shared" ref="AJ323:AJ382" si="280">AI323/$AC323+AH323</f>
        <v>1960476299.1169784</v>
      </c>
      <c r="AK323" s="13">
        <f t="shared" si="258"/>
        <v>1960477212.1249621</v>
      </c>
      <c r="AL323" s="37">
        <f t="shared" ref="AL323:AL382" si="281">SUM($D$44:$D$48)</f>
        <v>628.20614018249455</v>
      </c>
      <c r="AM323" s="13">
        <f t="shared" si="259"/>
        <v>29943.818934798834</v>
      </c>
      <c r="AN323">
        <f t="shared" ref="AN323:AN382" si="282">AM323/$AC323+AL323</f>
        <v>721.48906521302047</v>
      </c>
      <c r="AO323" s="13">
        <f t="shared" si="260"/>
        <v>2813.5073827337451</v>
      </c>
      <c r="AP323" s="13">
        <f t="shared" si="250"/>
        <v>628.41966277274457</v>
      </c>
      <c r="AQ323" s="13">
        <f t="shared" si="261"/>
        <v>43006.315293184307</v>
      </c>
      <c r="AR323" s="13">
        <f t="shared" ref="AR323:AR382" si="283">AQ323/$AC323+AP323</f>
        <v>762.39572287612248</v>
      </c>
      <c r="AS323" s="38">
        <f t="shared" si="262"/>
        <v>2813.5073827337451</v>
      </c>
      <c r="AT323" s="37">
        <f t="shared" ref="AT323:AT382" si="284">SUM($F$44:$F$48)</f>
        <v>391099977.39375615</v>
      </c>
      <c r="AU323" s="13">
        <f t="shared" si="263"/>
        <v>9981.2729782662791</v>
      </c>
      <c r="AV323">
        <f t="shared" ref="AV323:AV382" si="285">AU323/$AC323+AT323</f>
        <v>391100008.48806447</v>
      </c>
      <c r="AW323" s="13">
        <f t="shared" si="264"/>
        <v>391100380.74850065</v>
      </c>
      <c r="AX323" s="13">
        <f t="shared" si="251"/>
        <v>391099977.80348873</v>
      </c>
      <c r="AY323" s="13">
        <f t="shared" si="265"/>
        <v>43006.315293184307</v>
      </c>
      <c r="AZ323">
        <f t="shared" ref="AZ323:AZ382" si="286">AY323/$AC323+AX323</f>
        <v>391100111.77954882</v>
      </c>
      <c r="BA323" s="13">
        <f t="shared" si="266"/>
        <v>391100380.74850065</v>
      </c>
      <c r="BB323" s="37">
        <f t="shared" ref="BB323:BB382" si="287">SUM($H$44:$H$48)</f>
        <v>112.48373176995881</v>
      </c>
      <c r="BC323" s="13">
        <f t="shared" si="267"/>
        <v>14971.909467399417</v>
      </c>
      <c r="BD323">
        <f t="shared" ref="BD323:BD382" si="288">BC323/$AC323+BB323</f>
        <v>159.1251942852218</v>
      </c>
      <c r="BE323" s="13">
        <f t="shared" si="268"/>
        <v>503.35057957927143</v>
      </c>
      <c r="BF323" s="13">
        <f t="shared" si="252"/>
        <v>112.84441182105685</v>
      </c>
      <c r="BG323" s="13">
        <f t="shared" si="269"/>
        <v>43006.315293184307</v>
      </c>
      <c r="BH323">
        <f t="shared" ref="BH323:BH382" si="289">BG323/$AC323+BF323</f>
        <v>246.82047192443474</v>
      </c>
      <c r="BI323" s="13">
        <f t="shared" si="270"/>
        <v>503.35057957927143</v>
      </c>
      <c r="BJ323" s="37">
        <f t="shared" ref="BJ323:BJ382" si="290">SUM($J$44:$J$48)</f>
        <v>1.4141891326346072</v>
      </c>
      <c r="BK323" s="13">
        <f t="shared" si="271"/>
        <v>14971.909467399417</v>
      </c>
      <c r="BL323">
        <f t="shared" ref="BL323:BL382" si="291">BK323/$AC323+BJ323</f>
        <v>48.055651647897584</v>
      </c>
      <c r="BM323" s="13">
        <f t="shared" si="272"/>
        <v>5.6772349545232395</v>
      </c>
      <c r="BN323" s="13">
        <f t="shared" si="253"/>
        <v>1.7748691837326502</v>
      </c>
      <c r="BO323" s="13">
        <f t="shared" si="273"/>
        <v>43006.315293184307</v>
      </c>
      <c r="BP323">
        <f t="shared" ref="BP323:BP382" si="292">BO323/$AC323+BN323</f>
        <v>135.75092928711055</v>
      </c>
      <c r="BQ323" s="13">
        <f t="shared" si="274"/>
        <v>5.6772349545232395</v>
      </c>
      <c r="BR323" s="37">
        <f t="shared" ref="BR323:BR382" si="293">SUM($L$44:$L$48)</f>
        <v>185.3773921199064</v>
      </c>
      <c r="BS323" s="13">
        <f t="shared" si="275"/>
        <v>14971.909467399417</v>
      </c>
      <c r="BT323">
        <f t="shared" ref="BT323:BT382" si="294">BS323/$AC323+BR323</f>
        <v>232.01885463516939</v>
      </c>
      <c r="BU323" s="13">
        <f t="shared" si="276"/>
        <v>829.96785815000442</v>
      </c>
      <c r="BV323" s="13">
        <f t="shared" si="254"/>
        <v>185.73807217100443</v>
      </c>
      <c r="BW323" s="13">
        <f t="shared" si="277"/>
        <v>43006.315293184307</v>
      </c>
      <c r="BX323">
        <f t="shared" ref="BX323:BX382" si="295">BW323/$AC323+BV323</f>
        <v>319.71413227438234</v>
      </c>
      <c r="BY323" s="13">
        <f t="shared" si="278"/>
        <v>829.96785815000442</v>
      </c>
    </row>
    <row r="324" spans="29:77" x14ac:dyDescent="0.2">
      <c r="AC324">
        <v>322</v>
      </c>
      <c r="AD324" s="37">
        <f t="shared" si="279"/>
        <v>1960476164.8783431</v>
      </c>
      <c r="AE324" s="13">
        <f t="shared" si="255"/>
        <v>24953.182445665698</v>
      </c>
      <c r="AF324">
        <f t="shared" ref="AF324:AF382" si="296">AE324/AC324+AD324</f>
        <v>1960476242.3726985</v>
      </c>
      <c r="AG324" s="13">
        <f t="shared" si="256"/>
        <v>1960477212.1249621</v>
      </c>
      <c r="AH324" s="13">
        <f t="shared" ref="AH324:AH382" si="297">SUM($C$44:$C$45,$C$47:$C$48)</f>
        <v>1960476165.1409183</v>
      </c>
      <c r="AI324" s="13">
        <f t="shared" si="257"/>
        <v>43006.315293184307</v>
      </c>
      <c r="AJ324">
        <f t="shared" si="280"/>
        <v>1960476298.7009037</v>
      </c>
      <c r="AK324" s="13">
        <f t="shared" si="258"/>
        <v>1960477212.1249621</v>
      </c>
      <c r="AL324" s="37">
        <f t="shared" si="281"/>
        <v>628.20614018249455</v>
      </c>
      <c r="AM324" s="13">
        <f t="shared" si="259"/>
        <v>29943.818934798834</v>
      </c>
      <c r="AN324">
        <f t="shared" si="282"/>
        <v>721.199366688081</v>
      </c>
      <c r="AO324" s="13">
        <f t="shared" si="260"/>
        <v>2813.5073827337451</v>
      </c>
      <c r="AP324" s="13">
        <f t="shared" ref="AP324:AP382" si="298">SUM($E$44:$E$45,$E$47:$E$48)</f>
        <v>628.41966277274457</v>
      </c>
      <c r="AQ324" s="13">
        <f t="shared" si="261"/>
        <v>43006.315293184307</v>
      </c>
      <c r="AR324" s="13">
        <f t="shared" si="283"/>
        <v>761.97964815530452</v>
      </c>
      <c r="AS324" s="38">
        <f t="shared" si="262"/>
        <v>2813.5073827337451</v>
      </c>
      <c r="AT324" s="37">
        <f t="shared" si="284"/>
        <v>391099977.39375615</v>
      </c>
      <c r="AU324" s="13">
        <f t="shared" si="263"/>
        <v>9981.2729782662791</v>
      </c>
      <c r="AV324">
        <f t="shared" si="285"/>
        <v>391100008.39149833</v>
      </c>
      <c r="AW324" s="13">
        <f t="shared" si="264"/>
        <v>391100380.74850065</v>
      </c>
      <c r="AX324" s="13">
        <f t="shared" ref="AX324:AX382" si="299">SUM($G$44:$G$45,$G$47:$G$48)</f>
        <v>391099977.80348873</v>
      </c>
      <c r="AY324" s="13">
        <f t="shared" si="265"/>
        <v>43006.315293184307</v>
      </c>
      <c r="AZ324">
        <f t="shared" si="286"/>
        <v>391100111.36347413</v>
      </c>
      <c r="BA324" s="13">
        <f t="shared" si="266"/>
        <v>391100380.74850065</v>
      </c>
      <c r="BB324" s="37">
        <f t="shared" si="287"/>
        <v>112.48373176995881</v>
      </c>
      <c r="BC324" s="13">
        <f t="shared" si="267"/>
        <v>14971.909467399417</v>
      </c>
      <c r="BD324">
        <f t="shared" si="288"/>
        <v>158.98034502275203</v>
      </c>
      <c r="BE324" s="13">
        <f t="shared" si="268"/>
        <v>503.35057957927143</v>
      </c>
      <c r="BF324" s="13">
        <f t="shared" ref="BF324:BF382" si="300">SUM($I$44:$I$45,$I$47:$I$48)</f>
        <v>112.84441182105685</v>
      </c>
      <c r="BG324" s="13">
        <f t="shared" si="269"/>
        <v>43006.315293184307</v>
      </c>
      <c r="BH324">
        <f t="shared" si="289"/>
        <v>246.40439720361684</v>
      </c>
      <c r="BI324" s="13">
        <f t="shared" si="270"/>
        <v>503.35057957927143</v>
      </c>
      <c r="BJ324" s="37">
        <f t="shared" si="290"/>
        <v>1.4141891326346072</v>
      </c>
      <c r="BK324" s="13">
        <f t="shared" si="271"/>
        <v>14971.909467399417</v>
      </c>
      <c r="BL324">
        <f t="shared" si="291"/>
        <v>47.910802385427822</v>
      </c>
      <c r="BM324" s="13">
        <f t="shared" si="272"/>
        <v>5.6772349545232395</v>
      </c>
      <c r="BN324" s="13">
        <f t="shared" ref="BN324:BN382" si="301">SUM($K$44:$K$45,$K$47:$K$48)</f>
        <v>1.7748691837326502</v>
      </c>
      <c r="BO324" s="13">
        <f t="shared" si="273"/>
        <v>43006.315293184307</v>
      </c>
      <c r="BP324">
        <f t="shared" si="292"/>
        <v>135.33485456629262</v>
      </c>
      <c r="BQ324" s="13">
        <f t="shared" si="274"/>
        <v>5.6772349545232395</v>
      </c>
      <c r="BR324" s="37">
        <f t="shared" si="293"/>
        <v>185.3773921199064</v>
      </c>
      <c r="BS324" s="13">
        <f t="shared" si="275"/>
        <v>14971.909467399417</v>
      </c>
      <c r="BT324">
        <f t="shared" si="294"/>
        <v>231.87400537269963</v>
      </c>
      <c r="BU324" s="13">
        <f t="shared" si="276"/>
        <v>829.96785815000442</v>
      </c>
      <c r="BV324" s="13">
        <f t="shared" ref="BV324:BV382" si="302">SUM($M$44:$M$45,$M$47:$M$48)</f>
        <v>185.73807217100443</v>
      </c>
      <c r="BW324" s="13">
        <f t="shared" si="277"/>
        <v>43006.315293184307</v>
      </c>
      <c r="BX324">
        <f t="shared" si="295"/>
        <v>319.29805755356438</v>
      </c>
      <c r="BY324" s="13">
        <f t="shared" si="278"/>
        <v>829.96785815000442</v>
      </c>
    </row>
    <row r="325" spans="29:77" x14ac:dyDescent="0.2">
      <c r="AC325">
        <v>323</v>
      </c>
      <c r="AD325" s="37">
        <f t="shared" si="279"/>
        <v>1960476164.8783431</v>
      </c>
      <c r="AE325" s="13">
        <f t="shared" si="255"/>
        <v>24953.182445665698</v>
      </c>
      <c r="AF325">
        <f t="shared" si="296"/>
        <v>1960476242.1327779</v>
      </c>
      <c r="AG325" s="13">
        <f t="shared" si="256"/>
        <v>1960477212.1249621</v>
      </c>
      <c r="AH325" s="13">
        <f t="shared" si="297"/>
        <v>1960476165.1409183</v>
      </c>
      <c r="AI325" s="13">
        <f t="shared" si="257"/>
        <v>43006.315293184307</v>
      </c>
      <c r="AJ325">
        <f t="shared" si="280"/>
        <v>1960476298.2874053</v>
      </c>
      <c r="AK325" s="13">
        <f t="shared" si="258"/>
        <v>1960477212.1249621</v>
      </c>
      <c r="AL325" s="37">
        <f t="shared" si="281"/>
        <v>628.20614018249455</v>
      </c>
      <c r="AM325" s="13">
        <f t="shared" si="259"/>
        <v>29943.818934798834</v>
      </c>
      <c r="AN325">
        <f t="shared" si="282"/>
        <v>720.9114619620575</v>
      </c>
      <c r="AO325" s="13">
        <f t="shared" si="260"/>
        <v>2813.5073827337451</v>
      </c>
      <c r="AP325" s="13">
        <f t="shared" si="298"/>
        <v>628.41966277274457</v>
      </c>
      <c r="AQ325" s="13">
        <f t="shared" si="261"/>
        <v>43006.315293184307</v>
      </c>
      <c r="AR325" s="13">
        <f t="shared" si="283"/>
        <v>761.56614974854733</v>
      </c>
      <c r="AS325" s="38">
        <f t="shared" si="262"/>
        <v>2813.5073827337451</v>
      </c>
      <c r="AT325" s="37">
        <f t="shared" si="284"/>
        <v>391099977.39375615</v>
      </c>
      <c r="AU325" s="13">
        <f t="shared" si="263"/>
        <v>9981.2729782662791</v>
      </c>
      <c r="AV325">
        <f t="shared" si="285"/>
        <v>391100008.29553008</v>
      </c>
      <c r="AW325" s="13">
        <f t="shared" si="264"/>
        <v>391100380.74850065</v>
      </c>
      <c r="AX325" s="13">
        <f t="shared" si="299"/>
        <v>391099977.80348873</v>
      </c>
      <c r="AY325" s="13">
        <f t="shared" si="265"/>
        <v>43006.315293184307</v>
      </c>
      <c r="AZ325">
        <f t="shared" si="286"/>
        <v>391100110.94997573</v>
      </c>
      <c r="BA325" s="13">
        <f t="shared" si="266"/>
        <v>391100380.74850065</v>
      </c>
      <c r="BB325" s="37">
        <f t="shared" si="287"/>
        <v>112.48373176995881</v>
      </c>
      <c r="BC325" s="13">
        <f t="shared" si="267"/>
        <v>14971.909467399417</v>
      </c>
      <c r="BD325">
        <f t="shared" si="288"/>
        <v>158.83639265974028</v>
      </c>
      <c r="BE325" s="13">
        <f t="shared" si="268"/>
        <v>503.35057957927143</v>
      </c>
      <c r="BF325" s="13">
        <f t="shared" si="300"/>
        <v>112.84441182105685</v>
      </c>
      <c r="BG325" s="13">
        <f t="shared" si="269"/>
        <v>43006.315293184307</v>
      </c>
      <c r="BH325">
        <f t="shared" si="289"/>
        <v>245.99089879685965</v>
      </c>
      <c r="BI325" s="13">
        <f t="shared" si="270"/>
        <v>503.35057957927143</v>
      </c>
      <c r="BJ325" s="37">
        <f t="shared" si="290"/>
        <v>1.4141891326346072</v>
      </c>
      <c r="BK325" s="13">
        <f t="shared" si="271"/>
        <v>14971.909467399417</v>
      </c>
      <c r="BL325">
        <f t="shared" si="291"/>
        <v>47.766850022416079</v>
      </c>
      <c r="BM325" s="13">
        <f t="shared" si="272"/>
        <v>5.6772349545232395</v>
      </c>
      <c r="BN325" s="13">
        <f t="shared" si="301"/>
        <v>1.7748691837326502</v>
      </c>
      <c r="BO325" s="13">
        <f t="shared" si="273"/>
        <v>43006.315293184307</v>
      </c>
      <c r="BP325">
        <f t="shared" si="292"/>
        <v>134.92135615953546</v>
      </c>
      <c r="BQ325" s="13">
        <f t="shared" si="274"/>
        <v>5.6772349545232395</v>
      </c>
      <c r="BR325" s="37">
        <f t="shared" si="293"/>
        <v>185.3773921199064</v>
      </c>
      <c r="BS325" s="13">
        <f t="shared" si="275"/>
        <v>14971.909467399417</v>
      </c>
      <c r="BT325">
        <f t="shared" si="294"/>
        <v>231.73005300968788</v>
      </c>
      <c r="BU325" s="13">
        <f t="shared" si="276"/>
        <v>829.96785815000442</v>
      </c>
      <c r="BV325" s="13">
        <f t="shared" si="302"/>
        <v>185.73807217100443</v>
      </c>
      <c r="BW325" s="13">
        <f t="shared" si="277"/>
        <v>43006.315293184307</v>
      </c>
      <c r="BX325">
        <f t="shared" si="295"/>
        <v>318.88455914680725</v>
      </c>
      <c r="BY325" s="13">
        <f t="shared" si="278"/>
        <v>829.96785815000442</v>
      </c>
    </row>
    <row r="326" spans="29:77" x14ac:dyDescent="0.2">
      <c r="AC326">
        <v>324</v>
      </c>
      <c r="AD326" s="37">
        <f t="shared" si="279"/>
        <v>1960476164.8783431</v>
      </c>
      <c r="AE326" s="13">
        <f t="shared" si="255"/>
        <v>24953.182445665698</v>
      </c>
      <c r="AF326">
        <f t="shared" si="296"/>
        <v>1960476241.8943384</v>
      </c>
      <c r="AG326" s="13">
        <f t="shared" si="256"/>
        <v>1960477212.1249621</v>
      </c>
      <c r="AH326" s="13">
        <f t="shared" si="297"/>
        <v>1960476165.1409183</v>
      </c>
      <c r="AI326" s="13">
        <f t="shared" si="257"/>
        <v>43006.315293184307</v>
      </c>
      <c r="AJ326">
        <f t="shared" si="280"/>
        <v>1960476297.8764594</v>
      </c>
      <c r="AK326" s="13">
        <f t="shared" si="258"/>
        <v>1960477212.1249621</v>
      </c>
      <c r="AL326" s="37">
        <f t="shared" si="281"/>
        <v>628.20614018249455</v>
      </c>
      <c r="AM326" s="13">
        <f t="shared" si="259"/>
        <v>29943.818934798834</v>
      </c>
      <c r="AN326">
        <f t="shared" si="282"/>
        <v>720.62533442570088</v>
      </c>
      <c r="AO326" s="13">
        <f t="shared" si="260"/>
        <v>2813.5073827337451</v>
      </c>
      <c r="AP326" s="13">
        <f t="shared" si="298"/>
        <v>628.41966277274457</v>
      </c>
      <c r="AQ326" s="13">
        <f t="shared" si="261"/>
        <v>43006.315293184307</v>
      </c>
      <c r="AR326" s="13">
        <f t="shared" si="283"/>
        <v>761.15520380109115</v>
      </c>
      <c r="AS326" s="38">
        <f t="shared" si="262"/>
        <v>2813.5073827337451</v>
      </c>
      <c r="AT326" s="37">
        <f t="shared" si="284"/>
        <v>391099977.39375615</v>
      </c>
      <c r="AU326" s="13">
        <f t="shared" si="263"/>
        <v>9981.2729782662791</v>
      </c>
      <c r="AV326">
        <f t="shared" si="285"/>
        <v>391100008.20015424</v>
      </c>
      <c r="AW326" s="13">
        <f t="shared" si="264"/>
        <v>391100380.74850065</v>
      </c>
      <c r="AX326" s="13">
        <f t="shared" si="299"/>
        <v>391099977.80348873</v>
      </c>
      <c r="AY326" s="13">
        <f t="shared" si="265"/>
        <v>43006.315293184307</v>
      </c>
      <c r="AZ326">
        <f t="shared" si="286"/>
        <v>391100110.53902978</v>
      </c>
      <c r="BA326" s="13">
        <f t="shared" si="266"/>
        <v>391100380.74850065</v>
      </c>
      <c r="BB326" s="37">
        <f t="shared" si="287"/>
        <v>112.48373176995881</v>
      </c>
      <c r="BC326" s="13">
        <f t="shared" si="267"/>
        <v>14971.909467399417</v>
      </c>
      <c r="BD326">
        <f t="shared" si="288"/>
        <v>158.69332889156195</v>
      </c>
      <c r="BE326" s="13">
        <f t="shared" si="268"/>
        <v>503.35057957927143</v>
      </c>
      <c r="BF326" s="13">
        <f t="shared" si="300"/>
        <v>112.84441182105685</v>
      </c>
      <c r="BG326" s="13">
        <f t="shared" si="269"/>
        <v>43006.315293184307</v>
      </c>
      <c r="BH326">
        <f t="shared" si="289"/>
        <v>245.57995284940347</v>
      </c>
      <c r="BI326" s="13">
        <f t="shared" si="270"/>
        <v>503.35057957927143</v>
      </c>
      <c r="BJ326" s="37">
        <f t="shared" si="290"/>
        <v>1.4141891326346072</v>
      </c>
      <c r="BK326" s="13">
        <f t="shared" si="271"/>
        <v>14971.909467399417</v>
      </c>
      <c r="BL326">
        <f t="shared" si="291"/>
        <v>47.623786254237743</v>
      </c>
      <c r="BM326" s="13">
        <f t="shared" si="272"/>
        <v>5.6772349545232395</v>
      </c>
      <c r="BN326" s="13">
        <f t="shared" si="301"/>
        <v>1.7748691837326502</v>
      </c>
      <c r="BO326" s="13">
        <f t="shared" si="273"/>
        <v>43006.315293184307</v>
      </c>
      <c r="BP326">
        <f t="shared" si="292"/>
        <v>134.51041021207928</v>
      </c>
      <c r="BQ326" s="13">
        <f t="shared" si="274"/>
        <v>5.6772349545232395</v>
      </c>
      <c r="BR326" s="37">
        <f t="shared" si="293"/>
        <v>185.3773921199064</v>
      </c>
      <c r="BS326" s="13">
        <f t="shared" si="275"/>
        <v>14971.909467399417</v>
      </c>
      <c r="BT326">
        <f t="shared" si="294"/>
        <v>231.58698924150954</v>
      </c>
      <c r="BU326" s="13">
        <f t="shared" si="276"/>
        <v>829.96785815000442</v>
      </c>
      <c r="BV326" s="13">
        <f t="shared" si="302"/>
        <v>185.73807217100443</v>
      </c>
      <c r="BW326" s="13">
        <f t="shared" si="277"/>
        <v>43006.315293184307</v>
      </c>
      <c r="BX326">
        <f t="shared" si="295"/>
        <v>318.47361319935106</v>
      </c>
      <c r="BY326" s="13">
        <f t="shared" si="278"/>
        <v>829.96785815000442</v>
      </c>
    </row>
    <row r="327" spans="29:77" x14ac:dyDescent="0.2">
      <c r="AC327">
        <v>325</v>
      </c>
      <c r="AD327" s="37">
        <f t="shared" si="279"/>
        <v>1960476164.8783431</v>
      </c>
      <c r="AE327" s="13">
        <f t="shared" si="255"/>
        <v>24953.182445665698</v>
      </c>
      <c r="AF327">
        <f t="shared" si="296"/>
        <v>1960476241.657366</v>
      </c>
      <c r="AG327" s="13">
        <f t="shared" si="256"/>
        <v>1960477212.1249621</v>
      </c>
      <c r="AH327" s="13">
        <f t="shared" si="297"/>
        <v>1960476165.1409183</v>
      </c>
      <c r="AI327" s="13">
        <f t="shared" si="257"/>
        <v>43006.315293184307</v>
      </c>
      <c r="AJ327">
        <f t="shared" si="280"/>
        <v>1960476297.4680421</v>
      </c>
      <c r="AK327" s="13">
        <f t="shared" si="258"/>
        <v>1960477212.1249621</v>
      </c>
      <c r="AL327" s="37">
        <f t="shared" si="281"/>
        <v>628.20614018249455</v>
      </c>
      <c r="AM327" s="13">
        <f t="shared" si="259"/>
        <v>29943.818934798834</v>
      </c>
      <c r="AN327">
        <f t="shared" si="282"/>
        <v>720.34096767418328</v>
      </c>
      <c r="AO327" s="13">
        <f t="shared" si="260"/>
        <v>2813.5073827337451</v>
      </c>
      <c r="AP327" s="13">
        <f t="shared" si="298"/>
        <v>628.41966277274457</v>
      </c>
      <c r="AQ327" s="13">
        <f t="shared" si="261"/>
        <v>43006.315293184307</v>
      </c>
      <c r="AR327" s="13">
        <f t="shared" si="283"/>
        <v>760.74678675177324</v>
      </c>
      <c r="AS327" s="38">
        <f t="shared" si="262"/>
        <v>2813.5073827337451</v>
      </c>
      <c r="AT327" s="37">
        <f t="shared" si="284"/>
        <v>391099977.39375615</v>
      </c>
      <c r="AU327" s="13">
        <f t="shared" si="263"/>
        <v>9981.2729782662791</v>
      </c>
      <c r="AV327">
        <f t="shared" si="285"/>
        <v>391100008.10536534</v>
      </c>
      <c r="AW327" s="13">
        <f t="shared" si="264"/>
        <v>391100380.74850065</v>
      </c>
      <c r="AX327" s="13">
        <f t="shared" si="299"/>
        <v>391099977.80348873</v>
      </c>
      <c r="AY327" s="13">
        <f t="shared" si="265"/>
        <v>43006.315293184307</v>
      </c>
      <c r="AZ327">
        <f t="shared" si="286"/>
        <v>391100110.13061273</v>
      </c>
      <c r="BA327" s="13">
        <f t="shared" si="266"/>
        <v>391100380.74850065</v>
      </c>
      <c r="BB327" s="37">
        <f t="shared" si="287"/>
        <v>112.48373176995881</v>
      </c>
      <c r="BC327" s="13">
        <f t="shared" si="267"/>
        <v>14971.909467399417</v>
      </c>
      <c r="BD327">
        <f t="shared" si="288"/>
        <v>158.55114551580317</v>
      </c>
      <c r="BE327" s="13">
        <f t="shared" si="268"/>
        <v>503.35057957927143</v>
      </c>
      <c r="BF327" s="13">
        <f t="shared" si="300"/>
        <v>112.84441182105685</v>
      </c>
      <c r="BG327" s="13">
        <f t="shared" si="269"/>
        <v>43006.315293184307</v>
      </c>
      <c r="BH327">
        <f t="shared" si="289"/>
        <v>245.17153580008551</v>
      </c>
      <c r="BI327" s="13">
        <f t="shared" si="270"/>
        <v>503.35057957927143</v>
      </c>
      <c r="BJ327" s="37">
        <f t="shared" si="290"/>
        <v>1.4141891326346072</v>
      </c>
      <c r="BK327" s="13">
        <f t="shared" si="271"/>
        <v>14971.909467399417</v>
      </c>
      <c r="BL327">
        <f t="shared" si="291"/>
        <v>47.481602878478967</v>
      </c>
      <c r="BM327" s="13">
        <f t="shared" si="272"/>
        <v>5.6772349545232395</v>
      </c>
      <c r="BN327" s="13">
        <f t="shared" si="301"/>
        <v>1.7748691837326502</v>
      </c>
      <c r="BO327" s="13">
        <f t="shared" si="273"/>
        <v>43006.315293184307</v>
      </c>
      <c r="BP327">
        <f t="shared" si="292"/>
        <v>134.10199316276129</v>
      </c>
      <c r="BQ327" s="13">
        <f t="shared" si="274"/>
        <v>5.6772349545232395</v>
      </c>
      <c r="BR327" s="37">
        <f t="shared" si="293"/>
        <v>185.3773921199064</v>
      </c>
      <c r="BS327" s="13">
        <f t="shared" si="275"/>
        <v>14971.909467399417</v>
      </c>
      <c r="BT327">
        <f t="shared" si="294"/>
        <v>231.44480586575077</v>
      </c>
      <c r="BU327" s="13">
        <f t="shared" si="276"/>
        <v>829.96785815000442</v>
      </c>
      <c r="BV327" s="13">
        <f t="shared" si="302"/>
        <v>185.73807217100443</v>
      </c>
      <c r="BW327" s="13">
        <f t="shared" si="277"/>
        <v>43006.315293184307</v>
      </c>
      <c r="BX327">
        <f t="shared" si="295"/>
        <v>318.0651961500331</v>
      </c>
      <c r="BY327" s="13">
        <f t="shared" si="278"/>
        <v>829.96785815000442</v>
      </c>
    </row>
    <row r="328" spans="29:77" x14ac:dyDescent="0.2">
      <c r="AC328">
        <v>326</v>
      </c>
      <c r="AD328" s="37">
        <f t="shared" si="279"/>
        <v>1960476164.8783431</v>
      </c>
      <c r="AE328" s="13">
        <f t="shared" si="255"/>
        <v>24953.182445665698</v>
      </c>
      <c r="AF328">
        <f t="shared" si="296"/>
        <v>1960476241.4218476</v>
      </c>
      <c r="AG328" s="13">
        <f t="shared" si="256"/>
        <v>1960477212.1249621</v>
      </c>
      <c r="AH328" s="13">
        <f t="shared" si="297"/>
        <v>1960476165.1409183</v>
      </c>
      <c r="AI328" s="13">
        <f t="shared" si="257"/>
        <v>43006.315293184307</v>
      </c>
      <c r="AJ328">
        <f t="shared" si="280"/>
        <v>1960476297.0621309</v>
      </c>
      <c r="AK328" s="13">
        <f t="shared" si="258"/>
        <v>1960477212.1249621</v>
      </c>
      <c r="AL328" s="37">
        <f t="shared" si="281"/>
        <v>628.20614018249455</v>
      </c>
      <c r="AM328" s="13">
        <f t="shared" si="259"/>
        <v>29943.818934798834</v>
      </c>
      <c r="AN328">
        <f t="shared" si="282"/>
        <v>720.05834550396332</v>
      </c>
      <c r="AO328" s="13">
        <f t="shared" si="260"/>
        <v>2813.5073827337451</v>
      </c>
      <c r="AP328" s="13">
        <f t="shared" si="298"/>
        <v>628.41966277274457</v>
      </c>
      <c r="AQ328" s="13">
        <f t="shared" si="261"/>
        <v>43006.315293184307</v>
      </c>
      <c r="AR328" s="13">
        <f t="shared" si="283"/>
        <v>760.34087532852459</v>
      </c>
      <c r="AS328" s="38">
        <f t="shared" si="262"/>
        <v>2813.5073827337451</v>
      </c>
      <c r="AT328" s="37">
        <f t="shared" si="284"/>
        <v>391099977.39375615</v>
      </c>
      <c r="AU328" s="13">
        <f t="shared" si="263"/>
        <v>9981.2729782662791</v>
      </c>
      <c r="AV328">
        <f t="shared" si="285"/>
        <v>391100008.01115793</v>
      </c>
      <c r="AW328" s="13">
        <f t="shared" si="264"/>
        <v>391100380.74850065</v>
      </c>
      <c r="AX328" s="13">
        <f t="shared" si="299"/>
        <v>391099977.80348873</v>
      </c>
      <c r="AY328" s="13">
        <f t="shared" si="265"/>
        <v>43006.315293184307</v>
      </c>
      <c r="AZ328">
        <f t="shared" si="286"/>
        <v>391100109.72470129</v>
      </c>
      <c r="BA328" s="13">
        <f t="shared" si="266"/>
        <v>391100380.74850065</v>
      </c>
      <c r="BB328" s="37">
        <f t="shared" si="287"/>
        <v>112.48373176995881</v>
      </c>
      <c r="BC328" s="13">
        <f t="shared" si="267"/>
        <v>14971.909467399417</v>
      </c>
      <c r="BD328">
        <f t="shared" si="288"/>
        <v>158.40983443069322</v>
      </c>
      <c r="BE328" s="13">
        <f t="shared" si="268"/>
        <v>503.35057957927143</v>
      </c>
      <c r="BF328" s="13">
        <f t="shared" si="300"/>
        <v>112.84441182105685</v>
      </c>
      <c r="BG328" s="13">
        <f t="shared" si="269"/>
        <v>43006.315293184307</v>
      </c>
      <c r="BH328">
        <f t="shared" si="289"/>
        <v>244.76562437683691</v>
      </c>
      <c r="BI328" s="13">
        <f t="shared" si="270"/>
        <v>503.35057957927143</v>
      </c>
      <c r="BJ328" s="37">
        <f t="shared" si="290"/>
        <v>1.4141891326346072</v>
      </c>
      <c r="BK328" s="13">
        <f t="shared" si="271"/>
        <v>14971.909467399417</v>
      </c>
      <c r="BL328">
        <f t="shared" si="291"/>
        <v>47.340291793369012</v>
      </c>
      <c r="BM328" s="13">
        <f t="shared" si="272"/>
        <v>5.6772349545232395</v>
      </c>
      <c r="BN328" s="13">
        <f t="shared" si="301"/>
        <v>1.7748691837326502</v>
      </c>
      <c r="BO328" s="13">
        <f t="shared" si="273"/>
        <v>43006.315293184307</v>
      </c>
      <c r="BP328">
        <f t="shared" si="292"/>
        <v>133.69608173951272</v>
      </c>
      <c r="BQ328" s="13">
        <f t="shared" si="274"/>
        <v>5.6772349545232395</v>
      </c>
      <c r="BR328" s="37">
        <f t="shared" si="293"/>
        <v>185.3773921199064</v>
      </c>
      <c r="BS328" s="13">
        <f t="shared" si="275"/>
        <v>14971.909467399417</v>
      </c>
      <c r="BT328">
        <f t="shared" si="294"/>
        <v>231.30349478064082</v>
      </c>
      <c r="BU328" s="13">
        <f t="shared" si="276"/>
        <v>829.96785815000442</v>
      </c>
      <c r="BV328" s="13">
        <f t="shared" si="302"/>
        <v>185.73807217100443</v>
      </c>
      <c r="BW328" s="13">
        <f t="shared" si="277"/>
        <v>43006.315293184307</v>
      </c>
      <c r="BX328">
        <f t="shared" si="295"/>
        <v>317.65928472678451</v>
      </c>
      <c r="BY328" s="13">
        <f t="shared" si="278"/>
        <v>829.96785815000442</v>
      </c>
    </row>
    <row r="329" spans="29:77" x14ac:dyDescent="0.2">
      <c r="AC329">
        <v>327</v>
      </c>
      <c r="AD329" s="37">
        <f t="shared" si="279"/>
        <v>1960476164.8783431</v>
      </c>
      <c r="AE329" s="13">
        <f t="shared" si="255"/>
        <v>24953.182445665698</v>
      </c>
      <c r="AF329">
        <f t="shared" si="296"/>
        <v>1960476241.1877697</v>
      </c>
      <c r="AG329" s="13">
        <f t="shared" si="256"/>
        <v>1960477212.1249621</v>
      </c>
      <c r="AH329" s="13">
        <f t="shared" si="297"/>
        <v>1960476165.1409183</v>
      </c>
      <c r="AI329" s="13">
        <f t="shared" si="257"/>
        <v>43006.315293184307</v>
      </c>
      <c r="AJ329">
        <f t="shared" si="280"/>
        <v>1960476296.6587021</v>
      </c>
      <c r="AK329" s="13">
        <f t="shared" si="258"/>
        <v>1960477212.1249621</v>
      </c>
      <c r="AL329" s="37">
        <f t="shared" si="281"/>
        <v>628.20614018249455</v>
      </c>
      <c r="AM329" s="13">
        <f t="shared" si="259"/>
        <v>29943.818934798834</v>
      </c>
      <c r="AN329">
        <f t="shared" si="282"/>
        <v>719.77745190970813</v>
      </c>
      <c r="AO329" s="13">
        <f t="shared" si="260"/>
        <v>2813.5073827337451</v>
      </c>
      <c r="AP329" s="13">
        <f t="shared" si="298"/>
        <v>628.41966277274457</v>
      </c>
      <c r="AQ329" s="13">
        <f t="shared" si="261"/>
        <v>43006.315293184307</v>
      </c>
      <c r="AR329" s="13">
        <f t="shared" si="283"/>
        <v>759.93744654395039</v>
      </c>
      <c r="AS329" s="38">
        <f t="shared" si="262"/>
        <v>2813.5073827337451</v>
      </c>
      <c r="AT329" s="37">
        <f t="shared" si="284"/>
        <v>391099977.39375615</v>
      </c>
      <c r="AU329" s="13">
        <f t="shared" si="263"/>
        <v>9981.2729782662791</v>
      </c>
      <c r="AV329">
        <f t="shared" si="285"/>
        <v>391100007.91752672</v>
      </c>
      <c r="AW329" s="13">
        <f t="shared" si="264"/>
        <v>391100380.74850065</v>
      </c>
      <c r="AX329" s="13">
        <f t="shared" si="299"/>
        <v>391099977.80348873</v>
      </c>
      <c r="AY329" s="13">
        <f t="shared" si="265"/>
        <v>43006.315293184307</v>
      </c>
      <c r="AZ329">
        <f t="shared" si="286"/>
        <v>391100109.32127249</v>
      </c>
      <c r="BA329" s="13">
        <f t="shared" si="266"/>
        <v>391100380.74850065</v>
      </c>
      <c r="BB329" s="37">
        <f t="shared" si="287"/>
        <v>112.48373176995881</v>
      </c>
      <c r="BC329" s="13">
        <f t="shared" si="267"/>
        <v>14971.909467399417</v>
      </c>
      <c r="BD329">
        <f t="shared" si="288"/>
        <v>158.2693876335656</v>
      </c>
      <c r="BE329" s="13">
        <f t="shared" si="268"/>
        <v>503.35057957927143</v>
      </c>
      <c r="BF329" s="13">
        <f t="shared" si="300"/>
        <v>112.84441182105685</v>
      </c>
      <c r="BG329" s="13">
        <f t="shared" si="269"/>
        <v>43006.315293184307</v>
      </c>
      <c r="BH329">
        <f t="shared" si="289"/>
        <v>244.36219559226271</v>
      </c>
      <c r="BI329" s="13">
        <f t="shared" si="270"/>
        <v>503.35057957927143</v>
      </c>
      <c r="BJ329" s="37">
        <f t="shared" si="290"/>
        <v>1.4141891326346072</v>
      </c>
      <c r="BK329" s="13">
        <f t="shared" si="271"/>
        <v>14971.909467399417</v>
      </c>
      <c r="BL329">
        <f t="shared" si="291"/>
        <v>47.199844996241382</v>
      </c>
      <c r="BM329" s="13">
        <f t="shared" si="272"/>
        <v>5.6772349545232395</v>
      </c>
      <c r="BN329" s="13">
        <f t="shared" si="301"/>
        <v>1.7748691837326502</v>
      </c>
      <c r="BO329" s="13">
        <f t="shared" si="273"/>
        <v>43006.315293184307</v>
      </c>
      <c r="BP329">
        <f t="shared" si="292"/>
        <v>133.29265295493849</v>
      </c>
      <c r="BQ329" s="13">
        <f t="shared" si="274"/>
        <v>5.6772349545232395</v>
      </c>
      <c r="BR329" s="37">
        <f t="shared" si="293"/>
        <v>185.3773921199064</v>
      </c>
      <c r="BS329" s="13">
        <f t="shared" si="275"/>
        <v>14971.909467399417</v>
      </c>
      <c r="BT329">
        <f t="shared" si="294"/>
        <v>231.1630479835132</v>
      </c>
      <c r="BU329" s="13">
        <f t="shared" si="276"/>
        <v>829.96785815000442</v>
      </c>
      <c r="BV329" s="13">
        <f t="shared" si="302"/>
        <v>185.73807217100443</v>
      </c>
      <c r="BW329" s="13">
        <f t="shared" si="277"/>
        <v>43006.315293184307</v>
      </c>
      <c r="BX329">
        <f t="shared" si="295"/>
        <v>317.25585594221025</v>
      </c>
      <c r="BY329" s="13">
        <f t="shared" si="278"/>
        <v>829.96785815000442</v>
      </c>
    </row>
    <row r="330" spans="29:77" x14ac:dyDescent="0.2">
      <c r="AC330">
        <v>328</v>
      </c>
      <c r="AD330" s="37">
        <f t="shared" si="279"/>
        <v>1960476164.8783431</v>
      </c>
      <c r="AE330" s="13">
        <f t="shared" si="255"/>
        <v>24953.182445665698</v>
      </c>
      <c r="AF330">
        <f t="shared" si="296"/>
        <v>1960476240.9551189</v>
      </c>
      <c r="AG330" s="13">
        <f t="shared" si="256"/>
        <v>1960477212.1249621</v>
      </c>
      <c r="AH330" s="13">
        <f t="shared" si="297"/>
        <v>1960476165.1409183</v>
      </c>
      <c r="AI330" s="13">
        <f t="shared" si="257"/>
        <v>43006.315293184307</v>
      </c>
      <c r="AJ330">
        <f t="shared" si="280"/>
        <v>1960476296.2577331</v>
      </c>
      <c r="AK330" s="13">
        <f t="shared" si="258"/>
        <v>1960477212.1249621</v>
      </c>
      <c r="AL330" s="37">
        <f t="shared" si="281"/>
        <v>628.20614018249455</v>
      </c>
      <c r="AM330" s="13">
        <f t="shared" si="259"/>
        <v>29943.818934798834</v>
      </c>
      <c r="AN330">
        <f t="shared" si="282"/>
        <v>719.49827108127147</v>
      </c>
      <c r="AO330" s="13">
        <f t="shared" si="260"/>
        <v>2813.5073827337451</v>
      </c>
      <c r="AP330" s="13">
        <f t="shared" si="298"/>
        <v>628.41966277274457</v>
      </c>
      <c r="AQ330" s="13">
        <f t="shared" si="261"/>
        <v>43006.315293184307</v>
      </c>
      <c r="AR330" s="13">
        <f t="shared" si="283"/>
        <v>759.53647769098939</v>
      </c>
      <c r="AS330" s="38">
        <f t="shared" si="262"/>
        <v>2813.5073827337451</v>
      </c>
      <c r="AT330" s="37">
        <f t="shared" si="284"/>
        <v>391099977.39375615</v>
      </c>
      <c r="AU330" s="13">
        <f t="shared" si="263"/>
        <v>9981.2729782662791</v>
      </c>
      <c r="AV330">
        <f t="shared" si="285"/>
        <v>391100007.82446647</v>
      </c>
      <c r="AW330" s="13">
        <f t="shared" si="264"/>
        <v>391100380.74850065</v>
      </c>
      <c r="AX330" s="13">
        <f t="shared" si="299"/>
        <v>391099977.80348873</v>
      </c>
      <c r="AY330" s="13">
        <f t="shared" si="265"/>
        <v>43006.315293184307</v>
      </c>
      <c r="AZ330">
        <f t="shared" si="286"/>
        <v>391100108.92030364</v>
      </c>
      <c r="BA330" s="13">
        <f t="shared" si="266"/>
        <v>391100380.74850065</v>
      </c>
      <c r="BB330" s="37">
        <f t="shared" si="287"/>
        <v>112.48373176995881</v>
      </c>
      <c r="BC330" s="13">
        <f t="shared" si="267"/>
        <v>14971.909467399417</v>
      </c>
      <c r="BD330">
        <f t="shared" si="288"/>
        <v>158.12979721934727</v>
      </c>
      <c r="BE330" s="13">
        <f t="shared" si="268"/>
        <v>503.35057957927143</v>
      </c>
      <c r="BF330" s="13">
        <f t="shared" si="300"/>
        <v>112.84441182105685</v>
      </c>
      <c r="BG330" s="13">
        <f t="shared" si="269"/>
        <v>43006.315293184307</v>
      </c>
      <c r="BH330">
        <f t="shared" si="289"/>
        <v>243.96122673930171</v>
      </c>
      <c r="BI330" s="13">
        <f t="shared" si="270"/>
        <v>503.35057957927143</v>
      </c>
      <c r="BJ330" s="37">
        <f t="shared" si="290"/>
        <v>1.4141891326346072</v>
      </c>
      <c r="BK330" s="13">
        <f t="shared" si="271"/>
        <v>14971.909467399417</v>
      </c>
      <c r="BL330">
        <f t="shared" si="291"/>
        <v>47.06025458202307</v>
      </c>
      <c r="BM330" s="13">
        <f t="shared" si="272"/>
        <v>5.6772349545232395</v>
      </c>
      <c r="BN330" s="13">
        <f t="shared" si="301"/>
        <v>1.7748691837326502</v>
      </c>
      <c r="BO330" s="13">
        <f t="shared" si="273"/>
        <v>43006.315293184307</v>
      </c>
      <c r="BP330">
        <f t="shared" si="292"/>
        <v>132.89168410197749</v>
      </c>
      <c r="BQ330" s="13">
        <f t="shared" si="274"/>
        <v>5.6772349545232395</v>
      </c>
      <c r="BR330" s="37">
        <f t="shared" si="293"/>
        <v>185.3773921199064</v>
      </c>
      <c r="BS330" s="13">
        <f t="shared" si="275"/>
        <v>14971.909467399417</v>
      </c>
      <c r="BT330">
        <f t="shared" si="294"/>
        <v>231.02345756929486</v>
      </c>
      <c r="BU330" s="13">
        <f t="shared" si="276"/>
        <v>829.96785815000442</v>
      </c>
      <c r="BV330" s="13">
        <f t="shared" si="302"/>
        <v>185.73807217100443</v>
      </c>
      <c r="BW330" s="13">
        <f t="shared" si="277"/>
        <v>43006.315293184307</v>
      </c>
      <c r="BX330">
        <f t="shared" si="295"/>
        <v>316.85488708924925</v>
      </c>
      <c r="BY330" s="13">
        <f t="shared" si="278"/>
        <v>829.96785815000442</v>
      </c>
    </row>
    <row r="331" spans="29:77" x14ac:dyDescent="0.2">
      <c r="AC331">
        <v>329</v>
      </c>
      <c r="AD331" s="37">
        <f t="shared" si="279"/>
        <v>1960476164.8783431</v>
      </c>
      <c r="AE331" s="13">
        <f t="shared" si="255"/>
        <v>24953.182445665698</v>
      </c>
      <c r="AF331">
        <f t="shared" si="296"/>
        <v>1960476240.7238824</v>
      </c>
      <c r="AG331" s="13">
        <f t="shared" si="256"/>
        <v>1960477212.1249621</v>
      </c>
      <c r="AH331" s="13">
        <f t="shared" si="297"/>
        <v>1960476165.1409183</v>
      </c>
      <c r="AI331" s="13">
        <f t="shared" si="257"/>
        <v>43006.315293184307</v>
      </c>
      <c r="AJ331">
        <f t="shared" si="280"/>
        <v>1960476295.8592019</v>
      </c>
      <c r="AK331" s="13">
        <f t="shared" si="258"/>
        <v>1960477212.1249621</v>
      </c>
      <c r="AL331" s="37">
        <f t="shared" si="281"/>
        <v>628.20614018249455</v>
      </c>
      <c r="AM331" s="13">
        <f t="shared" si="259"/>
        <v>29943.818934798834</v>
      </c>
      <c r="AN331">
        <f t="shared" si="282"/>
        <v>719.22078740072811</v>
      </c>
      <c r="AO331" s="13">
        <f t="shared" si="260"/>
        <v>2813.5073827337451</v>
      </c>
      <c r="AP331" s="13">
        <f t="shared" si="298"/>
        <v>628.41966277274457</v>
      </c>
      <c r="AQ331" s="13">
        <f t="shared" si="261"/>
        <v>43006.315293184307</v>
      </c>
      <c r="AR331" s="13">
        <f t="shared" si="283"/>
        <v>759.13794633865427</v>
      </c>
      <c r="AS331" s="38">
        <f t="shared" si="262"/>
        <v>2813.5073827337451</v>
      </c>
      <c r="AT331" s="37">
        <f t="shared" si="284"/>
        <v>391099977.39375615</v>
      </c>
      <c r="AU331" s="13">
        <f t="shared" si="263"/>
        <v>9981.2729782662791</v>
      </c>
      <c r="AV331">
        <f t="shared" si="285"/>
        <v>391100007.73197192</v>
      </c>
      <c r="AW331" s="13">
        <f t="shared" si="264"/>
        <v>391100380.74850065</v>
      </c>
      <c r="AX331" s="13">
        <f t="shared" si="299"/>
        <v>391099977.80348873</v>
      </c>
      <c r="AY331" s="13">
        <f t="shared" si="265"/>
        <v>43006.315293184307</v>
      </c>
      <c r="AZ331">
        <f t="shared" si="286"/>
        <v>391100108.52177233</v>
      </c>
      <c r="BA331" s="13">
        <f t="shared" si="266"/>
        <v>391100380.74850065</v>
      </c>
      <c r="BB331" s="37">
        <f t="shared" si="287"/>
        <v>112.48373176995881</v>
      </c>
      <c r="BC331" s="13">
        <f t="shared" si="267"/>
        <v>14971.909467399417</v>
      </c>
      <c r="BD331">
        <f t="shared" si="288"/>
        <v>157.99105537907559</v>
      </c>
      <c r="BE331" s="13">
        <f t="shared" si="268"/>
        <v>503.35057957927143</v>
      </c>
      <c r="BF331" s="13">
        <f t="shared" si="300"/>
        <v>112.84441182105685</v>
      </c>
      <c r="BG331" s="13">
        <f t="shared" si="269"/>
        <v>43006.315293184307</v>
      </c>
      <c r="BH331">
        <f t="shared" si="289"/>
        <v>243.5626953869666</v>
      </c>
      <c r="BI331" s="13">
        <f t="shared" si="270"/>
        <v>503.35057957927143</v>
      </c>
      <c r="BJ331" s="37">
        <f t="shared" si="290"/>
        <v>1.4141891326346072</v>
      </c>
      <c r="BK331" s="13">
        <f t="shared" si="271"/>
        <v>14971.909467399417</v>
      </c>
      <c r="BL331">
        <f t="shared" si="291"/>
        <v>46.921512741751371</v>
      </c>
      <c r="BM331" s="13">
        <f t="shared" si="272"/>
        <v>5.6772349545232395</v>
      </c>
      <c r="BN331" s="13">
        <f t="shared" si="301"/>
        <v>1.7748691837326502</v>
      </c>
      <c r="BO331" s="13">
        <f t="shared" si="273"/>
        <v>43006.315293184307</v>
      </c>
      <c r="BP331">
        <f t="shared" si="292"/>
        <v>132.49315274964241</v>
      </c>
      <c r="BQ331" s="13">
        <f t="shared" si="274"/>
        <v>5.6772349545232395</v>
      </c>
      <c r="BR331" s="37">
        <f t="shared" si="293"/>
        <v>185.3773921199064</v>
      </c>
      <c r="BS331" s="13">
        <f t="shared" si="275"/>
        <v>14971.909467399417</v>
      </c>
      <c r="BT331">
        <f t="shared" si="294"/>
        <v>230.88471572902318</v>
      </c>
      <c r="BU331" s="13">
        <f t="shared" si="276"/>
        <v>829.96785815000442</v>
      </c>
      <c r="BV331" s="13">
        <f t="shared" si="302"/>
        <v>185.73807217100443</v>
      </c>
      <c r="BW331" s="13">
        <f t="shared" si="277"/>
        <v>43006.315293184307</v>
      </c>
      <c r="BX331">
        <f t="shared" si="295"/>
        <v>316.45635573691419</v>
      </c>
      <c r="BY331" s="13">
        <f t="shared" si="278"/>
        <v>829.96785815000442</v>
      </c>
    </row>
    <row r="332" spans="29:77" x14ac:dyDescent="0.2">
      <c r="AC332">
        <v>330</v>
      </c>
      <c r="AD332" s="37">
        <f t="shared" si="279"/>
        <v>1960476164.8783431</v>
      </c>
      <c r="AE332" s="13">
        <f t="shared" si="255"/>
        <v>24953.182445665698</v>
      </c>
      <c r="AF332">
        <f t="shared" si="296"/>
        <v>1960476240.4940474</v>
      </c>
      <c r="AG332" s="13">
        <f t="shared" si="256"/>
        <v>1960477212.1249621</v>
      </c>
      <c r="AH332" s="13">
        <f t="shared" si="297"/>
        <v>1960476165.1409183</v>
      </c>
      <c r="AI332" s="13">
        <f t="shared" si="257"/>
        <v>43006.315293184307</v>
      </c>
      <c r="AJ332">
        <f t="shared" si="280"/>
        <v>1960476295.4630859</v>
      </c>
      <c r="AK332" s="13">
        <f t="shared" si="258"/>
        <v>1960477212.1249621</v>
      </c>
      <c r="AL332" s="37">
        <f t="shared" si="281"/>
        <v>628.20614018249455</v>
      </c>
      <c r="AM332" s="13">
        <f t="shared" si="259"/>
        <v>29943.818934798834</v>
      </c>
      <c r="AN332">
        <f t="shared" si="282"/>
        <v>718.94498543946065</v>
      </c>
      <c r="AO332" s="13">
        <f t="shared" si="260"/>
        <v>2813.5073827337451</v>
      </c>
      <c r="AP332" s="13">
        <f t="shared" si="298"/>
        <v>628.41966277274457</v>
      </c>
      <c r="AQ332" s="13">
        <f t="shared" si="261"/>
        <v>43006.315293184307</v>
      </c>
      <c r="AR332" s="13">
        <f t="shared" si="283"/>
        <v>758.74183032784856</v>
      </c>
      <c r="AS332" s="38">
        <f t="shared" si="262"/>
        <v>2813.5073827337451</v>
      </c>
      <c r="AT332" s="37">
        <f t="shared" si="284"/>
        <v>391099977.39375615</v>
      </c>
      <c r="AU332" s="13">
        <f t="shared" si="263"/>
        <v>9981.2729782662791</v>
      </c>
      <c r="AV332">
        <f t="shared" si="285"/>
        <v>391100007.64003789</v>
      </c>
      <c r="AW332" s="13">
        <f t="shared" si="264"/>
        <v>391100380.74850065</v>
      </c>
      <c r="AX332" s="13">
        <f t="shared" si="299"/>
        <v>391099977.80348873</v>
      </c>
      <c r="AY332" s="13">
        <f t="shared" si="265"/>
        <v>43006.315293184307</v>
      </c>
      <c r="AZ332">
        <f t="shared" si="286"/>
        <v>391100108.12565631</v>
      </c>
      <c r="BA332" s="13">
        <f t="shared" si="266"/>
        <v>391100380.74850065</v>
      </c>
      <c r="BB332" s="37">
        <f t="shared" si="287"/>
        <v>112.48373176995881</v>
      </c>
      <c r="BC332" s="13">
        <f t="shared" si="267"/>
        <v>14971.909467399417</v>
      </c>
      <c r="BD332">
        <f t="shared" si="288"/>
        <v>157.85315439844189</v>
      </c>
      <c r="BE332" s="13">
        <f t="shared" si="268"/>
        <v>503.35057957927143</v>
      </c>
      <c r="BF332" s="13">
        <f t="shared" si="300"/>
        <v>112.84441182105685</v>
      </c>
      <c r="BG332" s="13">
        <f t="shared" si="269"/>
        <v>43006.315293184307</v>
      </c>
      <c r="BH332">
        <f t="shared" si="289"/>
        <v>243.16657937616083</v>
      </c>
      <c r="BI332" s="13">
        <f t="shared" si="270"/>
        <v>503.35057957927143</v>
      </c>
      <c r="BJ332" s="37">
        <f t="shared" si="290"/>
        <v>1.4141891326346072</v>
      </c>
      <c r="BK332" s="13">
        <f t="shared" si="271"/>
        <v>14971.909467399417</v>
      </c>
      <c r="BL332">
        <f t="shared" si="291"/>
        <v>46.783611761117683</v>
      </c>
      <c r="BM332" s="13">
        <f t="shared" si="272"/>
        <v>5.6772349545232395</v>
      </c>
      <c r="BN332" s="13">
        <f t="shared" si="301"/>
        <v>1.7748691837326502</v>
      </c>
      <c r="BO332" s="13">
        <f t="shared" si="273"/>
        <v>43006.315293184307</v>
      </c>
      <c r="BP332">
        <f t="shared" si="292"/>
        <v>132.09703673883661</v>
      </c>
      <c r="BQ332" s="13">
        <f t="shared" si="274"/>
        <v>5.6772349545232395</v>
      </c>
      <c r="BR332" s="37">
        <f t="shared" si="293"/>
        <v>185.3773921199064</v>
      </c>
      <c r="BS332" s="13">
        <f t="shared" si="275"/>
        <v>14971.909467399417</v>
      </c>
      <c r="BT332">
        <f t="shared" si="294"/>
        <v>230.74681474838948</v>
      </c>
      <c r="BU332" s="13">
        <f t="shared" si="276"/>
        <v>829.96785815000442</v>
      </c>
      <c r="BV332" s="13">
        <f t="shared" si="302"/>
        <v>185.73807217100443</v>
      </c>
      <c r="BW332" s="13">
        <f t="shared" si="277"/>
        <v>43006.315293184307</v>
      </c>
      <c r="BX332">
        <f t="shared" si="295"/>
        <v>316.06023972610842</v>
      </c>
      <c r="BY332" s="13">
        <f t="shared" si="278"/>
        <v>829.96785815000442</v>
      </c>
    </row>
    <row r="333" spans="29:77" x14ac:dyDescent="0.2">
      <c r="AC333">
        <v>331</v>
      </c>
      <c r="AD333" s="37">
        <f t="shared" si="279"/>
        <v>1960476164.8783431</v>
      </c>
      <c r="AE333" s="13">
        <f t="shared" si="255"/>
        <v>24953.182445665698</v>
      </c>
      <c r="AF333">
        <f t="shared" si="296"/>
        <v>1960476240.2656012</v>
      </c>
      <c r="AG333" s="13">
        <f t="shared" si="256"/>
        <v>1960477212.1249621</v>
      </c>
      <c r="AH333" s="13">
        <f t="shared" si="297"/>
        <v>1960476165.1409183</v>
      </c>
      <c r="AI333" s="13">
        <f t="shared" si="257"/>
        <v>43006.315293184307</v>
      </c>
      <c r="AJ333">
        <f t="shared" si="280"/>
        <v>1960476295.0693634</v>
      </c>
      <c r="AK333" s="13">
        <f t="shared" si="258"/>
        <v>1960477212.1249621</v>
      </c>
      <c r="AL333" s="37">
        <f t="shared" si="281"/>
        <v>628.20614018249455</v>
      </c>
      <c r="AM333" s="13">
        <f t="shared" si="259"/>
        <v>29943.818934798834</v>
      </c>
      <c r="AN333">
        <f t="shared" si="282"/>
        <v>718.6708499553007</v>
      </c>
      <c r="AO333" s="13">
        <f t="shared" si="260"/>
        <v>2813.5073827337451</v>
      </c>
      <c r="AP333" s="13">
        <f t="shared" si="298"/>
        <v>628.41966277274457</v>
      </c>
      <c r="AQ333" s="13">
        <f t="shared" si="261"/>
        <v>43006.315293184307</v>
      </c>
      <c r="AR333" s="13">
        <f t="shared" si="283"/>
        <v>758.34810776725908</v>
      </c>
      <c r="AS333" s="38">
        <f t="shared" si="262"/>
        <v>2813.5073827337451</v>
      </c>
      <c r="AT333" s="37">
        <f t="shared" si="284"/>
        <v>391099977.39375615</v>
      </c>
      <c r="AU333" s="13">
        <f t="shared" si="263"/>
        <v>9981.2729782662791</v>
      </c>
      <c r="AV333">
        <f t="shared" si="285"/>
        <v>391100007.54865938</v>
      </c>
      <c r="AW333" s="13">
        <f t="shared" si="264"/>
        <v>391100380.74850065</v>
      </c>
      <c r="AX333" s="13">
        <f t="shared" si="299"/>
        <v>391099977.80348873</v>
      </c>
      <c r="AY333" s="13">
        <f t="shared" si="265"/>
        <v>43006.315293184307</v>
      </c>
      <c r="AZ333">
        <f t="shared" si="286"/>
        <v>391100107.73193371</v>
      </c>
      <c r="BA333" s="13">
        <f t="shared" si="266"/>
        <v>391100380.74850065</v>
      </c>
      <c r="BB333" s="37">
        <f t="shared" si="287"/>
        <v>112.48373176995881</v>
      </c>
      <c r="BC333" s="13">
        <f t="shared" si="267"/>
        <v>14971.909467399417</v>
      </c>
      <c r="BD333">
        <f t="shared" si="288"/>
        <v>157.71608665636188</v>
      </c>
      <c r="BE333" s="13">
        <f t="shared" si="268"/>
        <v>503.35057957927143</v>
      </c>
      <c r="BF333" s="13">
        <f t="shared" si="300"/>
        <v>112.84441182105685</v>
      </c>
      <c r="BG333" s="13">
        <f t="shared" si="269"/>
        <v>43006.315293184307</v>
      </c>
      <c r="BH333">
        <f t="shared" si="289"/>
        <v>242.7728568155714</v>
      </c>
      <c r="BI333" s="13">
        <f t="shared" si="270"/>
        <v>503.35057957927143</v>
      </c>
      <c r="BJ333" s="37">
        <f t="shared" si="290"/>
        <v>1.4141891326346072</v>
      </c>
      <c r="BK333" s="13">
        <f t="shared" si="271"/>
        <v>14971.909467399417</v>
      </c>
      <c r="BL333">
        <f t="shared" si="291"/>
        <v>46.646544019037677</v>
      </c>
      <c r="BM333" s="13">
        <f t="shared" si="272"/>
        <v>5.6772349545232395</v>
      </c>
      <c r="BN333" s="13">
        <f t="shared" si="301"/>
        <v>1.7748691837326502</v>
      </c>
      <c r="BO333" s="13">
        <f t="shared" si="273"/>
        <v>43006.315293184307</v>
      </c>
      <c r="BP333">
        <f t="shared" si="292"/>
        <v>131.70331417824718</v>
      </c>
      <c r="BQ333" s="13">
        <f t="shared" si="274"/>
        <v>5.6772349545232395</v>
      </c>
      <c r="BR333" s="37">
        <f t="shared" si="293"/>
        <v>185.3773921199064</v>
      </c>
      <c r="BS333" s="13">
        <f t="shared" si="275"/>
        <v>14971.909467399417</v>
      </c>
      <c r="BT333">
        <f t="shared" si="294"/>
        <v>230.60974700630948</v>
      </c>
      <c r="BU333" s="13">
        <f t="shared" si="276"/>
        <v>829.96785815000442</v>
      </c>
      <c r="BV333" s="13">
        <f t="shared" si="302"/>
        <v>185.73807217100443</v>
      </c>
      <c r="BW333" s="13">
        <f t="shared" si="277"/>
        <v>43006.315293184307</v>
      </c>
      <c r="BX333">
        <f t="shared" si="295"/>
        <v>315.66651716551894</v>
      </c>
      <c r="BY333" s="13">
        <f t="shared" si="278"/>
        <v>829.96785815000442</v>
      </c>
    </row>
    <row r="334" spans="29:77" x14ac:dyDescent="0.2">
      <c r="AC334">
        <v>332</v>
      </c>
      <c r="AD334" s="37">
        <f t="shared" si="279"/>
        <v>1960476164.8783431</v>
      </c>
      <c r="AE334" s="13">
        <f t="shared" si="255"/>
        <v>24953.182445665698</v>
      </c>
      <c r="AF334">
        <f t="shared" si="296"/>
        <v>1960476240.0385313</v>
      </c>
      <c r="AG334" s="13">
        <f t="shared" si="256"/>
        <v>1960477212.1249621</v>
      </c>
      <c r="AH334" s="13">
        <f t="shared" si="297"/>
        <v>1960476165.1409183</v>
      </c>
      <c r="AI334" s="13">
        <f t="shared" si="257"/>
        <v>43006.315293184307</v>
      </c>
      <c r="AJ334">
        <f t="shared" si="280"/>
        <v>1960476294.6780126</v>
      </c>
      <c r="AK334" s="13">
        <f t="shared" si="258"/>
        <v>1960477212.1249621</v>
      </c>
      <c r="AL334" s="37">
        <f t="shared" si="281"/>
        <v>628.20614018249455</v>
      </c>
      <c r="AM334" s="13">
        <f t="shared" si="259"/>
        <v>29943.818934798834</v>
      </c>
      <c r="AN334">
        <f t="shared" si="282"/>
        <v>718.39836588971991</v>
      </c>
      <c r="AO334" s="13">
        <f t="shared" si="260"/>
        <v>2813.5073827337451</v>
      </c>
      <c r="AP334" s="13">
        <f t="shared" si="298"/>
        <v>628.41966277274457</v>
      </c>
      <c r="AQ334" s="13">
        <f t="shared" si="261"/>
        <v>43006.315293184307</v>
      </c>
      <c r="AR334" s="13">
        <f t="shared" si="283"/>
        <v>757.95675702932385</v>
      </c>
      <c r="AS334" s="38">
        <f t="shared" si="262"/>
        <v>2813.5073827337451</v>
      </c>
      <c r="AT334" s="37">
        <f t="shared" si="284"/>
        <v>391099977.39375615</v>
      </c>
      <c r="AU334" s="13">
        <f t="shared" si="263"/>
        <v>9981.2729782662791</v>
      </c>
      <c r="AV334">
        <f t="shared" si="285"/>
        <v>391100007.45783138</v>
      </c>
      <c r="AW334" s="13">
        <f t="shared" si="264"/>
        <v>391100380.74850065</v>
      </c>
      <c r="AX334" s="13">
        <f t="shared" si="299"/>
        <v>391099977.80348873</v>
      </c>
      <c r="AY334" s="13">
        <f t="shared" si="265"/>
        <v>43006.315293184307</v>
      </c>
      <c r="AZ334">
        <f t="shared" si="286"/>
        <v>391100107.34058297</v>
      </c>
      <c r="BA334" s="13">
        <f t="shared" si="266"/>
        <v>391100380.74850065</v>
      </c>
      <c r="BB334" s="37">
        <f t="shared" si="287"/>
        <v>112.48373176995881</v>
      </c>
      <c r="BC334" s="13">
        <f t="shared" si="267"/>
        <v>14971.909467399417</v>
      </c>
      <c r="BD334">
        <f t="shared" si="288"/>
        <v>157.57984462357152</v>
      </c>
      <c r="BE334" s="13">
        <f t="shared" si="268"/>
        <v>503.35057957927143</v>
      </c>
      <c r="BF334" s="13">
        <f t="shared" si="300"/>
        <v>112.84441182105685</v>
      </c>
      <c r="BG334" s="13">
        <f t="shared" si="269"/>
        <v>43006.315293184307</v>
      </c>
      <c r="BH334">
        <f t="shared" si="289"/>
        <v>242.38150607763612</v>
      </c>
      <c r="BI334" s="13">
        <f t="shared" si="270"/>
        <v>503.35057957927143</v>
      </c>
      <c r="BJ334" s="37">
        <f t="shared" si="290"/>
        <v>1.4141891326346072</v>
      </c>
      <c r="BK334" s="13">
        <f t="shared" si="271"/>
        <v>14971.909467399417</v>
      </c>
      <c r="BL334">
        <f t="shared" si="291"/>
        <v>46.510301986247306</v>
      </c>
      <c r="BM334" s="13">
        <f t="shared" si="272"/>
        <v>5.6772349545232395</v>
      </c>
      <c r="BN334" s="13">
        <f t="shared" si="301"/>
        <v>1.7748691837326502</v>
      </c>
      <c r="BO334" s="13">
        <f t="shared" si="273"/>
        <v>43006.315293184307</v>
      </c>
      <c r="BP334">
        <f t="shared" si="292"/>
        <v>131.3119634403119</v>
      </c>
      <c r="BQ334" s="13">
        <f t="shared" si="274"/>
        <v>5.6772349545232395</v>
      </c>
      <c r="BR334" s="37">
        <f t="shared" si="293"/>
        <v>185.3773921199064</v>
      </c>
      <c r="BS334" s="13">
        <f t="shared" si="275"/>
        <v>14971.909467399417</v>
      </c>
      <c r="BT334">
        <f t="shared" si="294"/>
        <v>230.47350497351911</v>
      </c>
      <c r="BU334" s="13">
        <f t="shared" si="276"/>
        <v>829.96785815000442</v>
      </c>
      <c r="BV334" s="13">
        <f t="shared" si="302"/>
        <v>185.73807217100443</v>
      </c>
      <c r="BW334" s="13">
        <f t="shared" si="277"/>
        <v>43006.315293184307</v>
      </c>
      <c r="BX334">
        <f t="shared" si="295"/>
        <v>315.27516642758371</v>
      </c>
      <c r="BY334" s="13">
        <f t="shared" si="278"/>
        <v>829.96785815000442</v>
      </c>
    </row>
    <row r="335" spans="29:77" x14ac:dyDescent="0.2">
      <c r="AC335">
        <v>333</v>
      </c>
      <c r="AD335" s="37">
        <f t="shared" si="279"/>
        <v>1960476164.8783431</v>
      </c>
      <c r="AE335" s="13">
        <f t="shared" si="255"/>
        <v>24953.182445665698</v>
      </c>
      <c r="AF335">
        <f t="shared" si="296"/>
        <v>1960476239.812825</v>
      </c>
      <c r="AG335" s="13">
        <f t="shared" si="256"/>
        <v>1960477212.1249621</v>
      </c>
      <c r="AH335" s="13">
        <f t="shared" si="297"/>
        <v>1960476165.1409183</v>
      </c>
      <c r="AI335" s="13">
        <f t="shared" si="257"/>
        <v>43006.315293184307</v>
      </c>
      <c r="AJ335">
        <f t="shared" si="280"/>
        <v>1960476294.2890122</v>
      </c>
      <c r="AK335" s="13">
        <f t="shared" si="258"/>
        <v>1960477212.1249621</v>
      </c>
      <c r="AL335" s="37">
        <f t="shared" si="281"/>
        <v>628.20614018249455</v>
      </c>
      <c r="AM335" s="13">
        <f t="shared" si="259"/>
        <v>29943.818934798834</v>
      </c>
      <c r="AN335">
        <f t="shared" si="282"/>
        <v>718.12751836507368</v>
      </c>
      <c r="AO335" s="13">
        <f t="shared" si="260"/>
        <v>2813.5073827337451</v>
      </c>
      <c r="AP335" s="13">
        <f t="shared" si="298"/>
        <v>628.41966277274457</v>
      </c>
      <c r="AQ335" s="13">
        <f t="shared" si="261"/>
        <v>43006.315293184307</v>
      </c>
      <c r="AR335" s="13">
        <f t="shared" si="283"/>
        <v>757.56775674627102</v>
      </c>
      <c r="AS335" s="38">
        <f t="shared" si="262"/>
        <v>2813.5073827337451</v>
      </c>
      <c r="AT335" s="37">
        <f t="shared" si="284"/>
        <v>391099977.39375615</v>
      </c>
      <c r="AU335" s="13">
        <f t="shared" si="263"/>
        <v>9981.2729782662791</v>
      </c>
      <c r="AV335">
        <f t="shared" si="285"/>
        <v>391100007.36754888</v>
      </c>
      <c r="AW335" s="13">
        <f t="shared" si="264"/>
        <v>391100380.74850065</v>
      </c>
      <c r="AX335" s="13">
        <f t="shared" si="299"/>
        <v>391099977.80348873</v>
      </c>
      <c r="AY335" s="13">
        <f t="shared" si="265"/>
        <v>43006.315293184307</v>
      </c>
      <c r="AZ335">
        <f t="shared" si="286"/>
        <v>391100106.95158273</v>
      </c>
      <c r="BA335" s="13">
        <f t="shared" si="266"/>
        <v>391100380.74850065</v>
      </c>
      <c r="BB335" s="37">
        <f t="shared" si="287"/>
        <v>112.48373176995881</v>
      </c>
      <c r="BC335" s="13">
        <f t="shared" si="267"/>
        <v>14971.909467399417</v>
      </c>
      <c r="BD335">
        <f t="shared" si="288"/>
        <v>157.44442086124835</v>
      </c>
      <c r="BE335" s="13">
        <f t="shared" si="268"/>
        <v>503.35057957927143</v>
      </c>
      <c r="BF335" s="13">
        <f t="shared" si="300"/>
        <v>112.84441182105685</v>
      </c>
      <c r="BG335" s="13">
        <f t="shared" si="269"/>
        <v>43006.315293184307</v>
      </c>
      <c r="BH335">
        <f t="shared" si="289"/>
        <v>241.99250579458328</v>
      </c>
      <c r="BI335" s="13">
        <f t="shared" si="270"/>
        <v>503.35057957927143</v>
      </c>
      <c r="BJ335" s="37">
        <f t="shared" si="290"/>
        <v>1.4141891326346072</v>
      </c>
      <c r="BK335" s="13">
        <f t="shared" si="271"/>
        <v>14971.909467399417</v>
      </c>
      <c r="BL335">
        <f t="shared" si="291"/>
        <v>46.374878223924142</v>
      </c>
      <c r="BM335" s="13">
        <f t="shared" si="272"/>
        <v>5.6772349545232395</v>
      </c>
      <c r="BN335" s="13">
        <f t="shared" si="301"/>
        <v>1.7748691837326502</v>
      </c>
      <c r="BO335" s="13">
        <f t="shared" si="273"/>
        <v>43006.315293184307</v>
      </c>
      <c r="BP335">
        <f t="shared" si="292"/>
        <v>130.92296315725909</v>
      </c>
      <c r="BQ335" s="13">
        <f t="shared" si="274"/>
        <v>5.6772349545232395</v>
      </c>
      <c r="BR335" s="37">
        <f t="shared" si="293"/>
        <v>185.3773921199064</v>
      </c>
      <c r="BS335" s="13">
        <f t="shared" si="275"/>
        <v>14971.909467399417</v>
      </c>
      <c r="BT335">
        <f t="shared" si="294"/>
        <v>230.33808121119594</v>
      </c>
      <c r="BU335" s="13">
        <f t="shared" si="276"/>
        <v>829.96785815000442</v>
      </c>
      <c r="BV335" s="13">
        <f t="shared" si="302"/>
        <v>185.73807217100443</v>
      </c>
      <c r="BW335" s="13">
        <f t="shared" si="277"/>
        <v>43006.315293184307</v>
      </c>
      <c r="BX335">
        <f t="shared" si="295"/>
        <v>314.88616614453088</v>
      </c>
      <c r="BY335" s="13">
        <f t="shared" si="278"/>
        <v>829.96785815000442</v>
      </c>
    </row>
    <row r="336" spans="29:77" x14ac:dyDescent="0.2">
      <c r="AC336">
        <v>334</v>
      </c>
      <c r="AD336" s="37">
        <f t="shared" si="279"/>
        <v>1960476164.8783431</v>
      </c>
      <c r="AE336" s="13">
        <f t="shared" si="255"/>
        <v>24953.182445665698</v>
      </c>
      <c r="AF336">
        <f t="shared" si="296"/>
        <v>1960476239.5884702</v>
      </c>
      <c r="AG336" s="13">
        <f t="shared" si="256"/>
        <v>1960477212.1249621</v>
      </c>
      <c r="AH336" s="13">
        <f t="shared" si="297"/>
        <v>1960476165.1409183</v>
      </c>
      <c r="AI336" s="13">
        <f t="shared" si="257"/>
        <v>43006.315293184307</v>
      </c>
      <c r="AJ336">
        <f t="shared" si="280"/>
        <v>1960476293.9023414</v>
      </c>
      <c r="AK336" s="13">
        <f t="shared" si="258"/>
        <v>1960477212.1249621</v>
      </c>
      <c r="AL336" s="37">
        <f t="shared" si="281"/>
        <v>628.20614018249455</v>
      </c>
      <c r="AM336" s="13">
        <f t="shared" si="259"/>
        <v>29943.818934798834</v>
      </c>
      <c r="AN336">
        <f t="shared" si="282"/>
        <v>717.85829268189229</v>
      </c>
      <c r="AO336" s="13">
        <f t="shared" si="260"/>
        <v>2813.5073827337451</v>
      </c>
      <c r="AP336" s="13">
        <f t="shared" si="298"/>
        <v>628.41966277274457</v>
      </c>
      <c r="AQ336" s="13">
        <f t="shared" si="261"/>
        <v>43006.315293184307</v>
      </c>
      <c r="AR336" s="13">
        <f t="shared" si="283"/>
        <v>757.1810858062305</v>
      </c>
      <c r="AS336" s="38">
        <f t="shared" si="262"/>
        <v>2813.5073827337451</v>
      </c>
      <c r="AT336" s="37">
        <f t="shared" si="284"/>
        <v>391099977.39375615</v>
      </c>
      <c r="AU336" s="13">
        <f t="shared" si="263"/>
        <v>9981.2729782662791</v>
      </c>
      <c r="AV336">
        <f t="shared" si="285"/>
        <v>391100007.277807</v>
      </c>
      <c r="AW336" s="13">
        <f t="shared" si="264"/>
        <v>391100380.74850065</v>
      </c>
      <c r="AX336" s="13">
        <f t="shared" si="299"/>
        <v>391099977.80348873</v>
      </c>
      <c r="AY336" s="13">
        <f t="shared" si="265"/>
        <v>43006.315293184307</v>
      </c>
      <c r="AZ336">
        <f t="shared" si="286"/>
        <v>391100106.56491178</v>
      </c>
      <c r="BA336" s="13">
        <f t="shared" si="266"/>
        <v>391100380.74850065</v>
      </c>
      <c r="BB336" s="37">
        <f t="shared" si="287"/>
        <v>112.48373176995881</v>
      </c>
      <c r="BC336" s="13">
        <f t="shared" si="267"/>
        <v>14971.909467399417</v>
      </c>
      <c r="BD336">
        <f t="shared" si="288"/>
        <v>157.30980801965765</v>
      </c>
      <c r="BE336" s="13">
        <f t="shared" si="268"/>
        <v>503.35057957927143</v>
      </c>
      <c r="BF336" s="13">
        <f t="shared" si="300"/>
        <v>112.84441182105685</v>
      </c>
      <c r="BG336" s="13">
        <f t="shared" si="269"/>
        <v>43006.315293184307</v>
      </c>
      <c r="BH336">
        <f t="shared" si="289"/>
        <v>241.60583485454282</v>
      </c>
      <c r="BI336" s="13">
        <f t="shared" si="270"/>
        <v>503.35057957927143</v>
      </c>
      <c r="BJ336" s="37">
        <f t="shared" si="290"/>
        <v>1.4141891326346072</v>
      </c>
      <c r="BK336" s="13">
        <f t="shared" si="271"/>
        <v>14971.909467399417</v>
      </c>
      <c r="BL336">
        <f t="shared" si="291"/>
        <v>46.240265382333455</v>
      </c>
      <c r="BM336" s="13">
        <f t="shared" si="272"/>
        <v>5.6772349545232395</v>
      </c>
      <c r="BN336" s="13">
        <f t="shared" si="301"/>
        <v>1.7748691837326502</v>
      </c>
      <c r="BO336" s="13">
        <f t="shared" si="273"/>
        <v>43006.315293184307</v>
      </c>
      <c r="BP336">
        <f t="shared" si="292"/>
        <v>130.5362922172186</v>
      </c>
      <c r="BQ336" s="13">
        <f t="shared" si="274"/>
        <v>5.6772349545232395</v>
      </c>
      <c r="BR336" s="37">
        <f t="shared" si="293"/>
        <v>185.3773921199064</v>
      </c>
      <c r="BS336" s="13">
        <f t="shared" si="275"/>
        <v>14971.909467399417</v>
      </c>
      <c r="BT336">
        <f t="shared" si="294"/>
        <v>230.20346836960525</v>
      </c>
      <c r="BU336" s="13">
        <f t="shared" si="276"/>
        <v>829.96785815000442</v>
      </c>
      <c r="BV336" s="13">
        <f t="shared" si="302"/>
        <v>185.73807217100443</v>
      </c>
      <c r="BW336" s="13">
        <f t="shared" si="277"/>
        <v>43006.315293184307</v>
      </c>
      <c r="BX336">
        <f t="shared" si="295"/>
        <v>314.49949520449036</v>
      </c>
      <c r="BY336" s="13">
        <f t="shared" si="278"/>
        <v>829.96785815000442</v>
      </c>
    </row>
    <row r="337" spans="29:77" x14ac:dyDescent="0.2">
      <c r="AC337">
        <v>335</v>
      </c>
      <c r="AD337" s="37">
        <f t="shared" si="279"/>
        <v>1960476164.8783431</v>
      </c>
      <c r="AE337" s="13">
        <f t="shared" si="255"/>
        <v>24953.182445665698</v>
      </c>
      <c r="AF337">
        <f t="shared" si="296"/>
        <v>1960476239.3654549</v>
      </c>
      <c r="AG337" s="13">
        <f t="shared" si="256"/>
        <v>1960477212.1249621</v>
      </c>
      <c r="AH337" s="13">
        <f t="shared" si="297"/>
        <v>1960476165.1409183</v>
      </c>
      <c r="AI337" s="13">
        <f t="shared" si="257"/>
        <v>43006.315293184307</v>
      </c>
      <c r="AJ337">
        <f t="shared" si="280"/>
        <v>1960476293.5179789</v>
      </c>
      <c r="AK337" s="13">
        <f t="shared" si="258"/>
        <v>1960477212.1249621</v>
      </c>
      <c r="AL337" s="37">
        <f t="shared" si="281"/>
        <v>628.20614018249455</v>
      </c>
      <c r="AM337" s="13">
        <f t="shared" si="259"/>
        <v>29943.818934798834</v>
      </c>
      <c r="AN337">
        <f t="shared" si="282"/>
        <v>717.59067431622248</v>
      </c>
      <c r="AO337" s="13">
        <f t="shared" si="260"/>
        <v>2813.5073827337451</v>
      </c>
      <c r="AP337" s="13">
        <f t="shared" si="298"/>
        <v>628.41966277274457</v>
      </c>
      <c r="AQ337" s="13">
        <f t="shared" si="261"/>
        <v>43006.315293184307</v>
      </c>
      <c r="AR337" s="13">
        <f t="shared" si="283"/>
        <v>756.79672334941415</v>
      </c>
      <c r="AS337" s="38">
        <f t="shared" si="262"/>
        <v>2813.5073827337451</v>
      </c>
      <c r="AT337" s="37">
        <f t="shared" si="284"/>
        <v>391099977.39375615</v>
      </c>
      <c r="AU337" s="13">
        <f t="shared" si="263"/>
        <v>9981.2729782662791</v>
      </c>
      <c r="AV337">
        <f t="shared" si="285"/>
        <v>391100007.18860084</v>
      </c>
      <c r="AW337" s="13">
        <f t="shared" si="264"/>
        <v>391100380.74850065</v>
      </c>
      <c r="AX337" s="13">
        <f t="shared" si="299"/>
        <v>391099977.80348873</v>
      </c>
      <c r="AY337" s="13">
        <f t="shared" si="265"/>
        <v>43006.315293184307</v>
      </c>
      <c r="AZ337">
        <f t="shared" si="286"/>
        <v>391100106.18054932</v>
      </c>
      <c r="BA337" s="13">
        <f t="shared" si="266"/>
        <v>391100380.74850065</v>
      </c>
      <c r="BB337" s="37">
        <f t="shared" si="287"/>
        <v>112.48373176995881</v>
      </c>
      <c r="BC337" s="13">
        <f t="shared" si="267"/>
        <v>14971.909467399417</v>
      </c>
      <c r="BD337">
        <f t="shared" si="288"/>
        <v>157.17599883682274</v>
      </c>
      <c r="BE337" s="13">
        <f t="shared" si="268"/>
        <v>503.35057957927143</v>
      </c>
      <c r="BF337" s="13">
        <f t="shared" si="300"/>
        <v>112.84441182105685</v>
      </c>
      <c r="BG337" s="13">
        <f t="shared" si="269"/>
        <v>43006.315293184307</v>
      </c>
      <c r="BH337">
        <f t="shared" si="289"/>
        <v>241.22147239772642</v>
      </c>
      <c r="BI337" s="13">
        <f t="shared" si="270"/>
        <v>503.35057957927143</v>
      </c>
      <c r="BJ337" s="37">
        <f t="shared" si="290"/>
        <v>1.4141891326346072</v>
      </c>
      <c r="BK337" s="13">
        <f t="shared" si="271"/>
        <v>14971.909467399417</v>
      </c>
      <c r="BL337">
        <f t="shared" si="291"/>
        <v>46.106456199498538</v>
      </c>
      <c r="BM337" s="13">
        <f t="shared" si="272"/>
        <v>5.6772349545232395</v>
      </c>
      <c r="BN337" s="13">
        <f t="shared" si="301"/>
        <v>1.7748691837326502</v>
      </c>
      <c r="BO337" s="13">
        <f t="shared" si="273"/>
        <v>43006.315293184307</v>
      </c>
      <c r="BP337">
        <f t="shared" si="292"/>
        <v>130.15192976040223</v>
      </c>
      <c r="BQ337" s="13">
        <f t="shared" si="274"/>
        <v>5.6772349545232395</v>
      </c>
      <c r="BR337" s="37">
        <f t="shared" si="293"/>
        <v>185.3773921199064</v>
      </c>
      <c r="BS337" s="13">
        <f t="shared" si="275"/>
        <v>14971.909467399417</v>
      </c>
      <c r="BT337">
        <f t="shared" si="294"/>
        <v>230.06965918677034</v>
      </c>
      <c r="BU337" s="13">
        <f t="shared" si="276"/>
        <v>829.96785815000442</v>
      </c>
      <c r="BV337" s="13">
        <f t="shared" si="302"/>
        <v>185.73807217100443</v>
      </c>
      <c r="BW337" s="13">
        <f t="shared" si="277"/>
        <v>43006.315293184307</v>
      </c>
      <c r="BX337">
        <f t="shared" si="295"/>
        <v>314.11513274767401</v>
      </c>
      <c r="BY337" s="13">
        <f t="shared" si="278"/>
        <v>829.96785815000442</v>
      </c>
    </row>
    <row r="338" spans="29:77" x14ac:dyDescent="0.2">
      <c r="AC338">
        <v>336</v>
      </c>
      <c r="AD338" s="37">
        <f t="shared" si="279"/>
        <v>1960476164.8783431</v>
      </c>
      <c r="AE338" s="13">
        <f t="shared" si="255"/>
        <v>24953.182445665698</v>
      </c>
      <c r="AF338">
        <f t="shared" si="296"/>
        <v>1960476239.1437671</v>
      </c>
      <c r="AG338" s="13">
        <f t="shared" si="256"/>
        <v>1960477212.1249621</v>
      </c>
      <c r="AH338" s="13">
        <f t="shared" si="297"/>
        <v>1960476165.1409183</v>
      </c>
      <c r="AI338" s="13">
        <f t="shared" si="257"/>
        <v>43006.315293184307</v>
      </c>
      <c r="AJ338">
        <f t="shared" si="280"/>
        <v>1960476293.1359043</v>
      </c>
      <c r="AK338" s="13">
        <f t="shared" si="258"/>
        <v>1960477212.1249621</v>
      </c>
      <c r="AL338" s="37">
        <f t="shared" si="281"/>
        <v>628.20614018249455</v>
      </c>
      <c r="AM338" s="13">
        <f t="shared" si="259"/>
        <v>29943.818934798834</v>
      </c>
      <c r="AN338">
        <f t="shared" si="282"/>
        <v>717.32464891701488</v>
      </c>
      <c r="AO338" s="13">
        <f t="shared" si="260"/>
        <v>2813.5073827337451</v>
      </c>
      <c r="AP338" s="13">
        <f t="shared" si="298"/>
        <v>628.41966277274457</v>
      </c>
      <c r="AQ338" s="13">
        <f t="shared" si="261"/>
        <v>43006.315293184307</v>
      </c>
      <c r="AR338" s="13">
        <f t="shared" si="283"/>
        <v>756.41464876436453</v>
      </c>
      <c r="AS338" s="38">
        <f t="shared" si="262"/>
        <v>2813.5073827337451</v>
      </c>
      <c r="AT338" s="37">
        <f t="shared" si="284"/>
        <v>391099977.39375615</v>
      </c>
      <c r="AU338" s="13">
        <f t="shared" si="263"/>
        <v>9981.2729782662791</v>
      </c>
      <c r="AV338">
        <f t="shared" si="285"/>
        <v>391100007.09992576</v>
      </c>
      <c r="AW338" s="13">
        <f t="shared" si="264"/>
        <v>391100380.74850065</v>
      </c>
      <c r="AX338" s="13">
        <f t="shared" si="299"/>
        <v>391099977.80348873</v>
      </c>
      <c r="AY338" s="13">
        <f t="shared" si="265"/>
        <v>43006.315293184307</v>
      </c>
      <c r="AZ338">
        <f t="shared" si="286"/>
        <v>391100105.79847473</v>
      </c>
      <c r="BA338" s="13">
        <f t="shared" si="266"/>
        <v>391100380.74850065</v>
      </c>
      <c r="BB338" s="37">
        <f t="shared" si="287"/>
        <v>112.48373176995881</v>
      </c>
      <c r="BC338" s="13">
        <f t="shared" si="267"/>
        <v>14971.909467399417</v>
      </c>
      <c r="BD338">
        <f t="shared" si="288"/>
        <v>157.04298613721897</v>
      </c>
      <c r="BE338" s="13">
        <f t="shared" si="268"/>
        <v>503.35057957927143</v>
      </c>
      <c r="BF338" s="13">
        <f t="shared" si="300"/>
        <v>112.84441182105685</v>
      </c>
      <c r="BG338" s="13">
        <f t="shared" si="269"/>
        <v>43006.315293184307</v>
      </c>
      <c r="BH338">
        <f t="shared" si="289"/>
        <v>240.83939781267679</v>
      </c>
      <c r="BI338" s="13">
        <f t="shared" si="270"/>
        <v>503.35057957927143</v>
      </c>
      <c r="BJ338" s="37">
        <f t="shared" si="290"/>
        <v>1.4141891326346072</v>
      </c>
      <c r="BK338" s="13">
        <f t="shared" si="271"/>
        <v>14971.909467399417</v>
      </c>
      <c r="BL338">
        <f t="shared" si="291"/>
        <v>45.973443499894771</v>
      </c>
      <c r="BM338" s="13">
        <f t="shared" si="272"/>
        <v>5.6772349545232395</v>
      </c>
      <c r="BN338" s="13">
        <f t="shared" si="301"/>
        <v>1.7748691837326502</v>
      </c>
      <c r="BO338" s="13">
        <f t="shared" si="273"/>
        <v>43006.315293184307</v>
      </c>
      <c r="BP338">
        <f t="shared" si="292"/>
        <v>129.7698551753526</v>
      </c>
      <c r="BQ338" s="13">
        <f t="shared" si="274"/>
        <v>5.6772349545232395</v>
      </c>
      <c r="BR338" s="37">
        <f t="shared" si="293"/>
        <v>185.3773921199064</v>
      </c>
      <c r="BS338" s="13">
        <f t="shared" si="275"/>
        <v>14971.909467399417</v>
      </c>
      <c r="BT338">
        <f t="shared" si="294"/>
        <v>229.93664648716657</v>
      </c>
      <c r="BU338" s="13">
        <f t="shared" si="276"/>
        <v>829.96785815000442</v>
      </c>
      <c r="BV338" s="13">
        <f t="shared" si="302"/>
        <v>185.73807217100443</v>
      </c>
      <c r="BW338" s="13">
        <f t="shared" si="277"/>
        <v>43006.315293184307</v>
      </c>
      <c r="BX338">
        <f t="shared" si="295"/>
        <v>313.73305816262439</v>
      </c>
      <c r="BY338" s="13">
        <f t="shared" si="278"/>
        <v>829.96785815000442</v>
      </c>
    </row>
    <row r="339" spans="29:77" x14ac:dyDescent="0.2">
      <c r="AC339">
        <v>337</v>
      </c>
      <c r="AD339" s="37">
        <f t="shared" si="279"/>
        <v>1960476164.8783431</v>
      </c>
      <c r="AE339" s="13">
        <f t="shared" si="255"/>
        <v>24953.182445665698</v>
      </c>
      <c r="AF339">
        <f t="shared" si="296"/>
        <v>1960476238.9233949</v>
      </c>
      <c r="AG339" s="13">
        <f t="shared" si="256"/>
        <v>1960477212.1249621</v>
      </c>
      <c r="AH339" s="13">
        <f t="shared" si="297"/>
        <v>1960476165.1409183</v>
      </c>
      <c r="AI339" s="13">
        <f t="shared" si="257"/>
        <v>43006.315293184307</v>
      </c>
      <c r="AJ339">
        <f t="shared" si="280"/>
        <v>1960476292.7560971</v>
      </c>
      <c r="AK339" s="13">
        <f t="shared" si="258"/>
        <v>1960477212.1249621</v>
      </c>
      <c r="AL339" s="37">
        <f t="shared" si="281"/>
        <v>628.20614018249455</v>
      </c>
      <c r="AM339" s="13">
        <f t="shared" si="259"/>
        <v>29943.818934798834</v>
      </c>
      <c r="AN339">
        <f t="shared" si="282"/>
        <v>717.06020230355932</v>
      </c>
      <c r="AO339" s="13">
        <f t="shared" si="260"/>
        <v>2813.5073827337451</v>
      </c>
      <c r="AP339" s="13">
        <f t="shared" si="298"/>
        <v>628.41966277274457</v>
      </c>
      <c r="AQ339" s="13">
        <f t="shared" si="261"/>
        <v>43006.315293184307</v>
      </c>
      <c r="AR339" s="13">
        <f t="shared" si="283"/>
        <v>756.03484168427076</v>
      </c>
      <c r="AS339" s="38">
        <f t="shared" si="262"/>
        <v>2813.5073827337451</v>
      </c>
      <c r="AT339" s="37">
        <f t="shared" si="284"/>
        <v>391099977.39375615</v>
      </c>
      <c r="AU339" s="13">
        <f t="shared" si="263"/>
        <v>9981.2729782662791</v>
      </c>
      <c r="AV339">
        <f t="shared" si="285"/>
        <v>391100007.01177686</v>
      </c>
      <c r="AW339" s="13">
        <f t="shared" si="264"/>
        <v>391100380.74850065</v>
      </c>
      <c r="AX339" s="13">
        <f t="shared" si="299"/>
        <v>391099977.80348873</v>
      </c>
      <c r="AY339" s="13">
        <f t="shared" si="265"/>
        <v>43006.315293184307</v>
      </c>
      <c r="AZ339">
        <f t="shared" si="286"/>
        <v>391100105.41866761</v>
      </c>
      <c r="BA339" s="13">
        <f t="shared" si="266"/>
        <v>391100380.74850065</v>
      </c>
      <c r="BB339" s="37">
        <f t="shared" si="287"/>
        <v>112.48373176995881</v>
      </c>
      <c r="BC339" s="13">
        <f t="shared" si="267"/>
        <v>14971.909467399417</v>
      </c>
      <c r="BD339">
        <f t="shared" si="288"/>
        <v>156.91076283049119</v>
      </c>
      <c r="BE339" s="13">
        <f t="shared" si="268"/>
        <v>503.35057957927143</v>
      </c>
      <c r="BF339" s="13">
        <f t="shared" si="300"/>
        <v>112.84441182105685</v>
      </c>
      <c r="BG339" s="13">
        <f t="shared" si="269"/>
        <v>43006.315293184307</v>
      </c>
      <c r="BH339">
        <f t="shared" si="289"/>
        <v>240.45959073258297</v>
      </c>
      <c r="BI339" s="13">
        <f t="shared" si="270"/>
        <v>503.35057957927143</v>
      </c>
      <c r="BJ339" s="37">
        <f t="shared" si="290"/>
        <v>1.4141891326346072</v>
      </c>
      <c r="BK339" s="13">
        <f t="shared" si="271"/>
        <v>14971.909467399417</v>
      </c>
      <c r="BL339">
        <f t="shared" si="291"/>
        <v>45.841220193166997</v>
      </c>
      <c r="BM339" s="13">
        <f t="shared" si="272"/>
        <v>5.6772349545232395</v>
      </c>
      <c r="BN339" s="13">
        <f t="shared" si="301"/>
        <v>1.7748691837326502</v>
      </c>
      <c r="BO339" s="13">
        <f t="shared" si="273"/>
        <v>43006.315293184307</v>
      </c>
      <c r="BP339">
        <f t="shared" si="292"/>
        <v>129.39004809525878</v>
      </c>
      <c r="BQ339" s="13">
        <f t="shared" si="274"/>
        <v>5.6772349545232395</v>
      </c>
      <c r="BR339" s="37">
        <f t="shared" si="293"/>
        <v>185.3773921199064</v>
      </c>
      <c r="BS339" s="13">
        <f t="shared" si="275"/>
        <v>14971.909467399417</v>
      </c>
      <c r="BT339">
        <f t="shared" si="294"/>
        <v>229.80442318043879</v>
      </c>
      <c r="BU339" s="13">
        <f t="shared" si="276"/>
        <v>829.96785815000442</v>
      </c>
      <c r="BV339" s="13">
        <f t="shared" si="302"/>
        <v>185.73807217100443</v>
      </c>
      <c r="BW339" s="13">
        <f t="shared" si="277"/>
        <v>43006.315293184307</v>
      </c>
      <c r="BX339">
        <f t="shared" si="295"/>
        <v>313.35325108253056</v>
      </c>
      <c r="BY339" s="13">
        <f t="shared" si="278"/>
        <v>829.96785815000442</v>
      </c>
    </row>
    <row r="340" spans="29:77" x14ac:dyDescent="0.2">
      <c r="AC340">
        <v>338</v>
      </c>
      <c r="AD340" s="37">
        <f t="shared" si="279"/>
        <v>1960476164.8783431</v>
      </c>
      <c r="AE340" s="13">
        <f t="shared" si="255"/>
        <v>24953.182445665698</v>
      </c>
      <c r="AF340">
        <f t="shared" si="296"/>
        <v>1960476238.7043266</v>
      </c>
      <c r="AG340" s="13">
        <f t="shared" si="256"/>
        <v>1960477212.1249621</v>
      </c>
      <c r="AH340" s="13">
        <f t="shared" si="297"/>
        <v>1960476165.1409183</v>
      </c>
      <c r="AI340" s="13">
        <f t="shared" si="257"/>
        <v>43006.315293184307</v>
      </c>
      <c r="AJ340">
        <f t="shared" si="280"/>
        <v>1960476292.3785374</v>
      </c>
      <c r="AK340" s="13">
        <f t="shared" si="258"/>
        <v>1960477212.1249621</v>
      </c>
      <c r="AL340" s="37">
        <f t="shared" si="281"/>
        <v>628.20614018249455</v>
      </c>
      <c r="AM340" s="13">
        <f t="shared" si="259"/>
        <v>29943.818934798834</v>
      </c>
      <c r="AN340">
        <f t="shared" si="282"/>
        <v>716.79732046296454</v>
      </c>
      <c r="AO340" s="13">
        <f t="shared" si="260"/>
        <v>2813.5073827337451</v>
      </c>
      <c r="AP340" s="13">
        <f t="shared" si="298"/>
        <v>628.41966277274457</v>
      </c>
      <c r="AQ340" s="13">
        <f t="shared" si="261"/>
        <v>43006.315293184307</v>
      </c>
      <c r="AR340" s="13">
        <f t="shared" si="283"/>
        <v>755.65728198334909</v>
      </c>
      <c r="AS340" s="38">
        <f t="shared" si="262"/>
        <v>2813.5073827337451</v>
      </c>
      <c r="AT340" s="37">
        <f t="shared" si="284"/>
        <v>391099977.39375615</v>
      </c>
      <c r="AU340" s="13">
        <f t="shared" si="263"/>
        <v>9981.2729782662791</v>
      </c>
      <c r="AV340">
        <f t="shared" si="285"/>
        <v>391100006.92414957</v>
      </c>
      <c r="AW340" s="13">
        <f t="shared" si="264"/>
        <v>391100380.74850065</v>
      </c>
      <c r="AX340" s="13">
        <f t="shared" si="299"/>
        <v>391099977.80348873</v>
      </c>
      <c r="AY340" s="13">
        <f t="shared" si="265"/>
        <v>43006.315293184307</v>
      </c>
      <c r="AZ340">
        <f t="shared" si="286"/>
        <v>391100105.04110795</v>
      </c>
      <c r="BA340" s="13">
        <f t="shared" si="266"/>
        <v>391100380.74850065</v>
      </c>
      <c r="BB340" s="37">
        <f t="shared" si="287"/>
        <v>112.48373176995881</v>
      </c>
      <c r="BC340" s="13">
        <f t="shared" si="267"/>
        <v>14971.909467399417</v>
      </c>
      <c r="BD340">
        <f t="shared" si="288"/>
        <v>156.77932191019377</v>
      </c>
      <c r="BE340" s="13">
        <f t="shared" si="268"/>
        <v>503.35057957927143</v>
      </c>
      <c r="BF340" s="13">
        <f t="shared" si="300"/>
        <v>112.84441182105685</v>
      </c>
      <c r="BG340" s="13">
        <f t="shared" si="269"/>
        <v>43006.315293184307</v>
      </c>
      <c r="BH340">
        <f t="shared" si="289"/>
        <v>240.0820310316613</v>
      </c>
      <c r="BI340" s="13">
        <f t="shared" si="270"/>
        <v>503.35057957927143</v>
      </c>
      <c r="BJ340" s="37">
        <f t="shared" si="290"/>
        <v>1.4141891326346072</v>
      </c>
      <c r="BK340" s="13">
        <f t="shared" si="271"/>
        <v>14971.909467399417</v>
      </c>
      <c r="BL340">
        <f t="shared" si="291"/>
        <v>45.709779272869568</v>
      </c>
      <c r="BM340" s="13">
        <f t="shared" si="272"/>
        <v>5.6772349545232395</v>
      </c>
      <c r="BN340" s="13">
        <f t="shared" si="301"/>
        <v>1.7748691837326502</v>
      </c>
      <c r="BO340" s="13">
        <f t="shared" si="273"/>
        <v>43006.315293184307</v>
      </c>
      <c r="BP340">
        <f t="shared" si="292"/>
        <v>129.01248839433711</v>
      </c>
      <c r="BQ340" s="13">
        <f t="shared" si="274"/>
        <v>5.6772349545232395</v>
      </c>
      <c r="BR340" s="37">
        <f t="shared" si="293"/>
        <v>185.3773921199064</v>
      </c>
      <c r="BS340" s="13">
        <f t="shared" si="275"/>
        <v>14971.909467399417</v>
      </c>
      <c r="BT340">
        <f t="shared" si="294"/>
        <v>229.67298226014137</v>
      </c>
      <c r="BU340" s="13">
        <f t="shared" si="276"/>
        <v>829.96785815000442</v>
      </c>
      <c r="BV340" s="13">
        <f t="shared" si="302"/>
        <v>185.73807217100443</v>
      </c>
      <c r="BW340" s="13">
        <f t="shared" si="277"/>
        <v>43006.315293184307</v>
      </c>
      <c r="BX340">
        <f t="shared" si="295"/>
        <v>312.9756913816089</v>
      </c>
      <c r="BY340" s="13">
        <f t="shared" si="278"/>
        <v>829.96785815000442</v>
      </c>
    </row>
    <row r="341" spans="29:77" x14ac:dyDescent="0.2">
      <c r="AC341">
        <v>339</v>
      </c>
      <c r="AD341" s="37">
        <f t="shared" si="279"/>
        <v>1960476164.8783431</v>
      </c>
      <c r="AE341" s="13">
        <f t="shared" si="255"/>
        <v>24953.182445665698</v>
      </c>
      <c r="AF341">
        <f t="shared" si="296"/>
        <v>1960476238.4865508</v>
      </c>
      <c r="AG341" s="13">
        <f t="shared" si="256"/>
        <v>1960477212.1249621</v>
      </c>
      <c r="AH341" s="13">
        <f t="shared" si="297"/>
        <v>1960476165.1409183</v>
      </c>
      <c r="AI341" s="13">
        <f t="shared" si="257"/>
        <v>43006.315293184307</v>
      </c>
      <c r="AJ341">
        <f t="shared" si="280"/>
        <v>1960476292.0032053</v>
      </c>
      <c r="AK341" s="13">
        <f t="shared" si="258"/>
        <v>1960477212.1249621</v>
      </c>
      <c r="AL341" s="37">
        <f t="shared" si="281"/>
        <v>628.20614018249455</v>
      </c>
      <c r="AM341" s="13">
        <f t="shared" si="259"/>
        <v>29943.818934798834</v>
      </c>
      <c r="AN341">
        <f t="shared" si="282"/>
        <v>716.5359895476829</v>
      </c>
      <c r="AO341" s="13">
        <f t="shared" si="260"/>
        <v>2813.5073827337451</v>
      </c>
      <c r="AP341" s="13">
        <f t="shared" si="298"/>
        <v>628.41966277274457</v>
      </c>
      <c r="AQ341" s="13">
        <f t="shared" si="261"/>
        <v>43006.315293184307</v>
      </c>
      <c r="AR341" s="13">
        <f t="shared" si="283"/>
        <v>755.28194977328826</v>
      </c>
      <c r="AS341" s="38">
        <f t="shared" si="262"/>
        <v>2813.5073827337451</v>
      </c>
      <c r="AT341" s="37">
        <f t="shared" si="284"/>
        <v>391099977.39375615</v>
      </c>
      <c r="AU341" s="13">
        <f t="shared" si="263"/>
        <v>9981.2729782662791</v>
      </c>
      <c r="AV341">
        <f t="shared" si="285"/>
        <v>391100006.83703929</v>
      </c>
      <c r="AW341" s="13">
        <f t="shared" si="264"/>
        <v>391100380.74850065</v>
      </c>
      <c r="AX341" s="13">
        <f t="shared" si="299"/>
        <v>391099977.80348873</v>
      </c>
      <c r="AY341" s="13">
        <f t="shared" si="265"/>
        <v>43006.315293184307</v>
      </c>
      <c r="AZ341">
        <f t="shared" si="286"/>
        <v>391100104.66577572</v>
      </c>
      <c r="BA341" s="13">
        <f t="shared" si="266"/>
        <v>391100380.74850065</v>
      </c>
      <c r="BB341" s="37">
        <f t="shared" si="287"/>
        <v>112.48373176995881</v>
      </c>
      <c r="BC341" s="13">
        <f t="shared" si="267"/>
        <v>14971.909467399417</v>
      </c>
      <c r="BD341">
        <f t="shared" si="288"/>
        <v>156.64865645255296</v>
      </c>
      <c r="BE341" s="13">
        <f t="shared" si="268"/>
        <v>503.35057957927143</v>
      </c>
      <c r="BF341" s="13">
        <f t="shared" si="300"/>
        <v>112.84441182105685</v>
      </c>
      <c r="BG341" s="13">
        <f t="shared" si="269"/>
        <v>43006.315293184307</v>
      </c>
      <c r="BH341">
        <f t="shared" si="289"/>
        <v>239.70669882160053</v>
      </c>
      <c r="BI341" s="13">
        <f t="shared" si="270"/>
        <v>503.35057957927143</v>
      </c>
      <c r="BJ341" s="37">
        <f t="shared" si="290"/>
        <v>1.4141891326346072</v>
      </c>
      <c r="BK341" s="13">
        <f t="shared" si="271"/>
        <v>14971.909467399417</v>
      </c>
      <c r="BL341">
        <f t="shared" si="291"/>
        <v>45.579113815228752</v>
      </c>
      <c r="BM341" s="13">
        <f t="shared" si="272"/>
        <v>5.6772349545232395</v>
      </c>
      <c r="BN341" s="13">
        <f t="shared" si="301"/>
        <v>1.7748691837326502</v>
      </c>
      <c r="BO341" s="13">
        <f t="shared" si="273"/>
        <v>43006.315293184307</v>
      </c>
      <c r="BP341">
        <f t="shared" si="292"/>
        <v>128.63715618427634</v>
      </c>
      <c r="BQ341" s="13">
        <f t="shared" si="274"/>
        <v>5.6772349545232395</v>
      </c>
      <c r="BR341" s="37">
        <f t="shared" si="293"/>
        <v>185.3773921199064</v>
      </c>
      <c r="BS341" s="13">
        <f t="shared" si="275"/>
        <v>14971.909467399417</v>
      </c>
      <c r="BT341">
        <f t="shared" si="294"/>
        <v>229.54231680250055</v>
      </c>
      <c r="BU341" s="13">
        <f t="shared" si="276"/>
        <v>829.96785815000442</v>
      </c>
      <c r="BV341" s="13">
        <f t="shared" si="302"/>
        <v>185.73807217100443</v>
      </c>
      <c r="BW341" s="13">
        <f t="shared" si="277"/>
        <v>43006.315293184307</v>
      </c>
      <c r="BX341">
        <f t="shared" si="295"/>
        <v>312.60035917154812</v>
      </c>
      <c r="BY341" s="13">
        <f t="shared" si="278"/>
        <v>829.96785815000442</v>
      </c>
    </row>
    <row r="342" spans="29:77" x14ac:dyDescent="0.2">
      <c r="AC342">
        <v>340</v>
      </c>
      <c r="AD342" s="37">
        <f t="shared" si="279"/>
        <v>1960476164.8783431</v>
      </c>
      <c r="AE342" s="13">
        <f t="shared" si="255"/>
        <v>24953.182445665698</v>
      </c>
      <c r="AF342">
        <f t="shared" si="296"/>
        <v>1960476238.2700562</v>
      </c>
      <c r="AG342" s="13">
        <f t="shared" si="256"/>
        <v>1960477212.1249621</v>
      </c>
      <c r="AH342" s="13">
        <f t="shared" si="297"/>
        <v>1960476165.1409183</v>
      </c>
      <c r="AI342" s="13">
        <f t="shared" si="257"/>
        <v>43006.315293184307</v>
      </c>
      <c r="AJ342">
        <f t="shared" si="280"/>
        <v>1960476291.6300809</v>
      </c>
      <c r="AK342" s="13">
        <f t="shared" si="258"/>
        <v>1960477212.1249621</v>
      </c>
      <c r="AL342" s="37">
        <f t="shared" si="281"/>
        <v>628.20614018249455</v>
      </c>
      <c r="AM342" s="13">
        <f t="shared" si="259"/>
        <v>29943.818934798834</v>
      </c>
      <c r="AN342">
        <f t="shared" si="282"/>
        <v>716.27619587307936</v>
      </c>
      <c r="AO342" s="13">
        <f t="shared" si="260"/>
        <v>2813.5073827337451</v>
      </c>
      <c r="AP342" s="13">
        <f t="shared" si="298"/>
        <v>628.41966277274457</v>
      </c>
      <c r="AQ342" s="13">
        <f t="shared" si="261"/>
        <v>43006.315293184307</v>
      </c>
      <c r="AR342" s="13">
        <f t="shared" si="283"/>
        <v>754.90882539975723</v>
      </c>
      <c r="AS342" s="38">
        <f t="shared" si="262"/>
        <v>2813.5073827337451</v>
      </c>
      <c r="AT342" s="37">
        <f t="shared" si="284"/>
        <v>391099977.39375615</v>
      </c>
      <c r="AU342" s="13">
        <f t="shared" si="263"/>
        <v>9981.2729782662791</v>
      </c>
      <c r="AV342">
        <f t="shared" si="285"/>
        <v>391100006.75044137</v>
      </c>
      <c r="AW342" s="13">
        <f t="shared" si="264"/>
        <v>391100380.74850065</v>
      </c>
      <c r="AX342" s="13">
        <f t="shared" si="299"/>
        <v>391099977.80348873</v>
      </c>
      <c r="AY342" s="13">
        <f t="shared" si="265"/>
        <v>43006.315293184307</v>
      </c>
      <c r="AZ342">
        <f t="shared" si="286"/>
        <v>391100104.29265136</v>
      </c>
      <c r="BA342" s="13">
        <f t="shared" si="266"/>
        <v>391100380.74850065</v>
      </c>
      <c r="BB342" s="37">
        <f t="shared" si="287"/>
        <v>112.48373176995881</v>
      </c>
      <c r="BC342" s="13">
        <f t="shared" si="267"/>
        <v>14971.909467399417</v>
      </c>
      <c r="BD342">
        <f t="shared" si="288"/>
        <v>156.51875961525121</v>
      </c>
      <c r="BE342" s="13">
        <f t="shared" si="268"/>
        <v>503.35057957927143</v>
      </c>
      <c r="BF342" s="13">
        <f t="shared" si="300"/>
        <v>112.84441182105685</v>
      </c>
      <c r="BG342" s="13">
        <f t="shared" si="269"/>
        <v>43006.315293184307</v>
      </c>
      <c r="BH342">
        <f t="shared" si="289"/>
        <v>239.3335744480695</v>
      </c>
      <c r="BI342" s="13">
        <f t="shared" si="270"/>
        <v>503.35057957927143</v>
      </c>
      <c r="BJ342" s="37">
        <f t="shared" si="290"/>
        <v>1.4141891326346072</v>
      </c>
      <c r="BK342" s="13">
        <f t="shared" si="271"/>
        <v>14971.909467399417</v>
      </c>
      <c r="BL342">
        <f t="shared" si="291"/>
        <v>45.449216977927009</v>
      </c>
      <c r="BM342" s="13">
        <f t="shared" si="272"/>
        <v>5.6772349545232395</v>
      </c>
      <c r="BN342" s="13">
        <f t="shared" si="301"/>
        <v>1.7748691837326502</v>
      </c>
      <c r="BO342" s="13">
        <f t="shared" si="273"/>
        <v>43006.315293184307</v>
      </c>
      <c r="BP342">
        <f t="shared" si="292"/>
        <v>128.26403181074531</v>
      </c>
      <c r="BQ342" s="13">
        <f t="shared" si="274"/>
        <v>5.6772349545232395</v>
      </c>
      <c r="BR342" s="37">
        <f t="shared" si="293"/>
        <v>185.3773921199064</v>
      </c>
      <c r="BS342" s="13">
        <f t="shared" si="275"/>
        <v>14971.909467399417</v>
      </c>
      <c r="BT342">
        <f t="shared" si="294"/>
        <v>229.41241996519881</v>
      </c>
      <c r="BU342" s="13">
        <f t="shared" si="276"/>
        <v>829.96785815000442</v>
      </c>
      <c r="BV342" s="13">
        <f t="shared" si="302"/>
        <v>185.73807217100443</v>
      </c>
      <c r="BW342" s="13">
        <f t="shared" si="277"/>
        <v>43006.315293184307</v>
      </c>
      <c r="BX342">
        <f t="shared" si="295"/>
        <v>312.22723479801709</v>
      </c>
      <c r="BY342" s="13">
        <f t="shared" si="278"/>
        <v>829.96785815000442</v>
      </c>
    </row>
    <row r="343" spans="29:77" x14ac:dyDescent="0.2">
      <c r="AC343">
        <v>341</v>
      </c>
      <c r="AD343" s="37">
        <f t="shared" si="279"/>
        <v>1960476164.8783431</v>
      </c>
      <c r="AE343" s="13">
        <f t="shared" si="255"/>
        <v>24953.182445665698</v>
      </c>
      <c r="AF343">
        <f t="shared" si="296"/>
        <v>1960476238.0548313</v>
      </c>
      <c r="AG343" s="13">
        <f t="shared" si="256"/>
        <v>1960477212.1249621</v>
      </c>
      <c r="AH343" s="13">
        <f t="shared" si="297"/>
        <v>1960476165.1409183</v>
      </c>
      <c r="AI343" s="13">
        <f t="shared" si="257"/>
        <v>43006.315293184307</v>
      </c>
      <c r="AJ343">
        <f t="shared" si="280"/>
        <v>1960476291.259145</v>
      </c>
      <c r="AK343" s="13">
        <f t="shared" si="258"/>
        <v>1960477212.1249621</v>
      </c>
      <c r="AL343" s="37">
        <f t="shared" si="281"/>
        <v>628.20614018249455</v>
      </c>
      <c r="AM343" s="13">
        <f t="shared" si="259"/>
        <v>29943.818934798834</v>
      </c>
      <c r="AN343">
        <f t="shared" si="282"/>
        <v>716.0179259150425</v>
      </c>
      <c r="AO343" s="13">
        <f t="shared" si="260"/>
        <v>2813.5073827337451</v>
      </c>
      <c r="AP343" s="13">
        <f t="shared" si="298"/>
        <v>628.41966277274457</v>
      </c>
      <c r="AQ343" s="13">
        <f t="shared" si="261"/>
        <v>43006.315293184307</v>
      </c>
      <c r="AR343" s="13">
        <f t="shared" si="283"/>
        <v>754.53788943897416</v>
      </c>
      <c r="AS343" s="38">
        <f t="shared" si="262"/>
        <v>2813.5073827337451</v>
      </c>
      <c r="AT343" s="37">
        <f t="shared" si="284"/>
        <v>391099977.39375615</v>
      </c>
      <c r="AU343" s="13">
        <f t="shared" si="263"/>
        <v>9981.2729782662791</v>
      </c>
      <c r="AV343">
        <f t="shared" si="285"/>
        <v>391100006.6643514</v>
      </c>
      <c r="AW343" s="13">
        <f t="shared" si="264"/>
        <v>391100380.74850065</v>
      </c>
      <c r="AX343" s="13">
        <f t="shared" si="299"/>
        <v>391099977.80348873</v>
      </c>
      <c r="AY343" s="13">
        <f t="shared" si="265"/>
        <v>43006.315293184307</v>
      </c>
      <c r="AZ343">
        <f t="shared" si="286"/>
        <v>391100103.92171538</v>
      </c>
      <c r="BA343" s="13">
        <f t="shared" si="266"/>
        <v>391100380.74850065</v>
      </c>
      <c r="BB343" s="37">
        <f t="shared" si="287"/>
        <v>112.48373176995881</v>
      </c>
      <c r="BC343" s="13">
        <f t="shared" si="267"/>
        <v>14971.909467399417</v>
      </c>
      <c r="BD343">
        <f t="shared" si="288"/>
        <v>156.38962463623275</v>
      </c>
      <c r="BE343" s="13">
        <f t="shared" si="268"/>
        <v>503.35057957927143</v>
      </c>
      <c r="BF343" s="13">
        <f t="shared" si="300"/>
        <v>112.84441182105685</v>
      </c>
      <c r="BG343" s="13">
        <f t="shared" si="269"/>
        <v>43006.315293184307</v>
      </c>
      <c r="BH343">
        <f t="shared" si="289"/>
        <v>238.96263848728648</v>
      </c>
      <c r="BI343" s="13">
        <f t="shared" si="270"/>
        <v>503.35057957927143</v>
      </c>
      <c r="BJ343" s="37">
        <f t="shared" si="290"/>
        <v>1.4141891326346072</v>
      </c>
      <c r="BK343" s="13">
        <f t="shared" si="271"/>
        <v>14971.909467399417</v>
      </c>
      <c r="BL343">
        <f t="shared" si="291"/>
        <v>45.320081998908556</v>
      </c>
      <c r="BM343" s="13">
        <f t="shared" si="272"/>
        <v>5.6772349545232395</v>
      </c>
      <c r="BN343" s="13">
        <f t="shared" si="301"/>
        <v>1.7748691837326502</v>
      </c>
      <c r="BO343" s="13">
        <f t="shared" si="273"/>
        <v>43006.315293184307</v>
      </c>
      <c r="BP343">
        <f t="shared" si="292"/>
        <v>127.89309584996229</v>
      </c>
      <c r="BQ343" s="13">
        <f t="shared" si="274"/>
        <v>5.6772349545232395</v>
      </c>
      <c r="BR343" s="37">
        <f t="shared" si="293"/>
        <v>185.3773921199064</v>
      </c>
      <c r="BS343" s="13">
        <f t="shared" si="275"/>
        <v>14971.909467399417</v>
      </c>
      <c r="BT343">
        <f t="shared" si="294"/>
        <v>229.28328498618035</v>
      </c>
      <c r="BU343" s="13">
        <f t="shared" si="276"/>
        <v>829.96785815000442</v>
      </c>
      <c r="BV343" s="13">
        <f t="shared" si="302"/>
        <v>185.73807217100443</v>
      </c>
      <c r="BW343" s="13">
        <f t="shared" si="277"/>
        <v>43006.315293184307</v>
      </c>
      <c r="BX343">
        <f t="shared" si="295"/>
        <v>311.85629883723408</v>
      </c>
      <c r="BY343" s="13">
        <f t="shared" si="278"/>
        <v>829.96785815000442</v>
      </c>
    </row>
    <row r="344" spans="29:77" x14ac:dyDescent="0.2">
      <c r="AC344">
        <v>342</v>
      </c>
      <c r="AD344" s="37">
        <f t="shared" si="279"/>
        <v>1960476164.8783431</v>
      </c>
      <c r="AE344" s="13">
        <f t="shared" si="255"/>
        <v>24953.182445665698</v>
      </c>
      <c r="AF344">
        <f t="shared" si="296"/>
        <v>1960476237.8408649</v>
      </c>
      <c r="AG344" s="13">
        <f t="shared" si="256"/>
        <v>1960477212.1249621</v>
      </c>
      <c r="AH344" s="13">
        <f t="shared" si="297"/>
        <v>1960476165.1409183</v>
      </c>
      <c r="AI344" s="13">
        <f t="shared" si="257"/>
        <v>43006.315293184307</v>
      </c>
      <c r="AJ344">
        <f t="shared" si="280"/>
        <v>1960476290.8903782</v>
      </c>
      <c r="AK344" s="13">
        <f t="shared" si="258"/>
        <v>1960477212.1249621</v>
      </c>
      <c r="AL344" s="37">
        <f t="shared" si="281"/>
        <v>628.20614018249455</v>
      </c>
      <c r="AM344" s="13">
        <f t="shared" si="259"/>
        <v>29943.818934798834</v>
      </c>
      <c r="AN344">
        <f t="shared" si="282"/>
        <v>715.76116630763738</v>
      </c>
      <c r="AO344" s="13">
        <f t="shared" si="260"/>
        <v>2813.5073827337451</v>
      </c>
      <c r="AP344" s="13">
        <f t="shared" si="298"/>
        <v>628.41966277274457</v>
      </c>
      <c r="AQ344" s="13">
        <f t="shared" si="261"/>
        <v>43006.315293184307</v>
      </c>
      <c r="AR344" s="13">
        <f t="shared" si="283"/>
        <v>754.16912269433612</v>
      </c>
      <c r="AS344" s="38">
        <f t="shared" si="262"/>
        <v>2813.5073827337451</v>
      </c>
      <c r="AT344" s="37">
        <f t="shared" si="284"/>
        <v>391099977.39375615</v>
      </c>
      <c r="AU344" s="13">
        <f t="shared" si="263"/>
        <v>9981.2729782662791</v>
      </c>
      <c r="AV344">
        <f t="shared" si="285"/>
        <v>391100006.57876486</v>
      </c>
      <c r="AW344" s="13">
        <f t="shared" si="264"/>
        <v>391100380.74850065</v>
      </c>
      <c r="AX344" s="13">
        <f t="shared" si="299"/>
        <v>391099977.80348873</v>
      </c>
      <c r="AY344" s="13">
        <f t="shared" si="265"/>
        <v>43006.315293184307</v>
      </c>
      <c r="AZ344">
        <f t="shared" si="286"/>
        <v>391100103.55294865</v>
      </c>
      <c r="BA344" s="13">
        <f t="shared" si="266"/>
        <v>391100380.74850065</v>
      </c>
      <c r="BB344" s="37">
        <f t="shared" si="287"/>
        <v>112.48373176995881</v>
      </c>
      <c r="BC344" s="13">
        <f t="shared" si="267"/>
        <v>14971.909467399417</v>
      </c>
      <c r="BD344">
        <f t="shared" si="288"/>
        <v>156.2612448325302</v>
      </c>
      <c r="BE344" s="13">
        <f t="shared" si="268"/>
        <v>503.35057957927143</v>
      </c>
      <c r="BF344" s="13">
        <f t="shared" si="300"/>
        <v>112.84441182105685</v>
      </c>
      <c r="BG344" s="13">
        <f t="shared" si="269"/>
        <v>43006.315293184307</v>
      </c>
      <c r="BH344">
        <f t="shared" si="289"/>
        <v>238.59387174264839</v>
      </c>
      <c r="BI344" s="13">
        <f t="shared" si="270"/>
        <v>503.35057957927143</v>
      </c>
      <c r="BJ344" s="37">
        <f t="shared" si="290"/>
        <v>1.4141891326346072</v>
      </c>
      <c r="BK344" s="13">
        <f t="shared" si="271"/>
        <v>14971.909467399417</v>
      </c>
      <c r="BL344">
        <f t="shared" si="291"/>
        <v>45.191702195205998</v>
      </c>
      <c r="BM344" s="13">
        <f t="shared" si="272"/>
        <v>5.6772349545232395</v>
      </c>
      <c r="BN344" s="13">
        <f t="shared" si="301"/>
        <v>1.7748691837326502</v>
      </c>
      <c r="BO344" s="13">
        <f t="shared" si="273"/>
        <v>43006.315293184307</v>
      </c>
      <c r="BP344">
        <f t="shared" si="292"/>
        <v>127.52432910532418</v>
      </c>
      <c r="BQ344" s="13">
        <f t="shared" si="274"/>
        <v>5.6772349545232395</v>
      </c>
      <c r="BR344" s="37">
        <f t="shared" si="293"/>
        <v>185.3773921199064</v>
      </c>
      <c r="BS344" s="13">
        <f t="shared" si="275"/>
        <v>14971.909467399417</v>
      </c>
      <c r="BT344">
        <f t="shared" si="294"/>
        <v>229.15490518247779</v>
      </c>
      <c r="BU344" s="13">
        <f t="shared" si="276"/>
        <v>829.96785815000442</v>
      </c>
      <c r="BV344" s="13">
        <f t="shared" si="302"/>
        <v>185.73807217100443</v>
      </c>
      <c r="BW344" s="13">
        <f t="shared" si="277"/>
        <v>43006.315293184307</v>
      </c>
      <c r="BX344">
        <f t="shared" si="295"/>
        <v>311.48753209259598</v>
      </c>
      <c r="BY344" s="13">
        <f t="shared" si="278"/>
        <v>829.96785815000442</v>
      </c>
    </row>
    <row r="345" spans="29:77" x14ac:dyDescent="0.2">
      <c r="AC345">
        <v>343</v>
      </c>
      <c r="AD345" s="37">
        <f t="shared" si="279"/>
        <v>1960476164.8783431</v>
      </c>
      <c r="AE345" s="13">
        <f t="shared" si="255"/>
        <v>24953.182445665698</v>
      </c>
      <c r="AF345">
        <f t="shared" si="296"/>
        <v>1960476237.6281462</v>
      </c>
      <c r="AG345" s="13">
        <f t="shared" si="256"/>
        <v>1960477212.1249621</v>
      </c>
      <c r="AH345" s="13">
        <f t="shared" si="297"/>
        <v>1960476165.1409183</v>
      </c>
      <c r="AI345" s="13">
        <f t="shared" si="257"/>
        <v>43006.315293184307</v>
      </c>
      <c r="AJ345">
        <f t="shared" si="280"/>
        <v>1960476290.5237617</v>
      </c>
      <c r="AK345" s="13">
        <f t="shared" si="258"/>
        <v>1960477212.1249621</v>
      </c>
      <c r="AL345" s="37">
        <f t="shared" si="281"/>
        <v>628.20614018249455</v>
      </c>
      <c r="AM345" s="13">
        <f t="shared" si="259"/>
        <v>29943.818934798834</v>
      </c>
      <c r="AN345">
        <f t="shared" si="282"/>
        <v>715.50590384080022</v>
      </c>
      <c r="AO345" s="13">
        <f t="shared" si="260"/>
        <v>2813.5073827337451</v>
      </c>
      <c r="AP345" s="13">
        <f t="shared" si="298"/>
        <v>628.41966277274457</v>
      </c>
      <c r="AQ345" s="13">
        <f t="shared" si="261"/>
        <v>43006.315293184307</v>
      </c>
      <c r="AR345" s="13">
        <f t="shared" si="283"/>
        <v>753.80250619310698</v>
      </c>
      <c r="AS345" s="38">
        <f t="shared" si="262"/>
        <v>2813.5073827337451</v>
      </c>
      <c r="AT345" s="37">
        <f t="shared" si="284"/>
        <v>391099977.39375615</v>
      </c>
      <c r="AU345" s="13">
        <f t="shared" si="263"/>
        <v>9981.2729782662791</v>
      </c>
      <c r="AV345">
        <f t="shared" si="285"/>
        <v>391100006.49367738</v>
      </c>
      <c r="AW345" s="13">
        <f t="shared" si="264"/>
        <v>391100380.74850065</v>
      </c>
      <c r="AX345" s="13">
        <f t="shared" si="299"/>
        <v>391099977.80348873</v>
      </c>
      <c r="AY345" s="13">
        <f t="shared" si="265"/>
        <v>43006.315293184307</v>
      </c>
      <c r="AZ345">
        <f t="shared" si="286"/>
        <v>391100103.18633217</v>
      </c>
      <c r="BA345" s="13">
        <f t="shared" si="266"/>
        <v>391100380.74850065</v>
      </c>
      <c r="BB345" s="37">
        <f t="shared" si="287"/>
        <v>112.48373176995881</v>
      </c>
      <c r="BC345" s="13">
        <f t="shared" si="267"/>
        <v>14971.909467399417</v>
      </c>
      <c r="BD345">
        <f t="shared" si="288"/>
        <v>156.13361359911164</v>
      </c>
      <c r="BE345" s="13">
        <f t="shared" si="268"/>
        <v>503.35057957927143</v>
      </c>
      <c r="BF345" s="13">
        <f t="shared" si="300"/>
        <v>112.84441182105685</v>
      </c>
      <c r="BG345" s="13">
        <f t="shared" si="269"/>
        <v>43006.315293184307</v>
      </c>
      <c r="BH345">
        <f t="shared" si="289"/>
        <v>238.22725524141924</v>
      </c>
      <c r="BI345" s="13">
        <f t="shared" si="270"/>
        <v>503.35057957927143</v>
      </c>
      <c r="BJ345" s="37">
        <f t="shared" si="290"/>
        <v>1.4141891326346072</v>
      </c>
      <c r="BK345" s="13">
        <f t="shared" si="271"/>
        <v>14971.909467399417</v>
      </c>
      <c r="BL345">
        <f t="shared" si="291"/>
        <v>45.064070961787422</v>
      </c>
      <c r="BM345" s="13">
        <f t="shared" si="272"/>
        <v>5.6772349545232395</v>
      </c>
      <c r="BN345" s="13">
        <f t="shared" si="301"/>
        <v>1.7748691837326502</v>
      </c>
      <c r="BO345" s="13">
        <f t="shared" si="273"/>
        <v>43006.315293184307</v>
      </c>
      <c r="BP345">
        <f t="shared" si="292"/>
        <v>127.15771260409505</v>
      </c>
      <c r="BQ345" s="13">
        <f t="shared" si="274"/>
        <v>5.6772349545232395</v>
      </c>
      <c r="BR345" s="37">
        <f t="shared" si="293"/>
        <v>185.3773921199064</v>
      </c>
      <c r="BS345" s="13">
        <f t="shared" si="275"/>
        <v>14971.909467399417</v>
      </c>
      <c r="BT345">
        <f t="shared" si="294"/>
        <v>229.02727394905924</v>
      </c>
      <c r="BU345" s="13">
        <f t="shared" si="276"/>
        <v>829.96785815000442</v>
      </c>
      <c r="BV345" s="13">
        <f t="shared" si="302"/>
        <v>185.73807217100443</v>
      </c>
      <c r="BW345" s="13">
        <f t="shared" si="277"/>
        <v>43006.315293184307</v>
      </c>
      <c r="BX345">
        <f t="shared" si="295"/>
        <v>311.12091559136684</v>
      </c>
      <c r="BY345" s="13">
        <f t="shared" si="278"/>
        <v>829.96785815000442</v>
      </c>
    </row>
    <row r="346" spans="29:77" x14ac:dyDescent="0.2">
      <c r="AC346">
        <v>344</v>
      </c>
      <c r="AD346" s="37">
        <f t="shared" si="279"/>
        <v>1960476164.8783431</v>
      </c>
      <c r="AE346" s="13">
        <f t="shared" si="255"/>
        <v>24953.182445665698</v>
      </c>
      <c r="AF346">
        <f t="shared" si="296"/>
        <v>1960476237.4166641</v>
      </c>
      <c r="AG346" s="13">
        <f t="shared" si="256"/>
        <v>1960477212.1249621</v>
      </c>
      <c r="AH346" s="13">
        <f t="shared" si="297"/>
        <v>1960476165.1409183</v>
      </c>
      <c r="AI346" s="13">
        <f t="shared" si="257"/>
        <v>43006.315293184307</v>
      </c>
      <c r="AJ346">
        <f t="shared" si="280"/>
        <v>1960476290.1592767</v>
      </c>
      <c r="AK346" s="13">
        <f t="shared" si="258"/>
        <v>1960477212.1249621</v>
      </c>
      <c r="AL346" s="37">
        <f t="shared" si="281"/>
        <v>628.20614018249455</v>
      </c>
      <c r="AM346" s="13">
        <f t="shared" si="259"/>
        <v>29943.818934798834</v>
      </c>
      <c r="AN346">
        <f t="shared" si="282"/>
        <v>715.25212545807256</v>
      </c>
      <c r="AO346" s="13">
        <f t="shared" si="260"/>
        <v>2813.5073827337451</v>
      </c>
      <c r="AP346" s="13">
        <f t="shared" si="298"/>
        <v>628.41966277274457</v>
      </c>
      <c r="AQ346" s="13">
        <f t="shared" si="261"/>
        <v>43006.315293184307</v>
      </c>
      <c r="AR346" s="13">
        <f t="shared" si="283"/>
        <v>753.4380211831641</v>
      </c>
      <c r="AS346" s="38">
        <f t="shared" si="262"/>
        <v>2813.5073827337451</v>
      </c>
      <c r="AT346" s="37">
        <f t="shared" si="284"/>
        <v>391099977.39375615</v>
      </c>
      <c r="AU346" s="13">
        <f t="shared" si="263"/>
        <v>9981.2729782662791</v>
      </c>
      <c r="AV346">
        <f t="shared" si="285"/>
        <v>391100006.40908456</v>
      </c>
      <c r="AW346" s="13">
        <f t="shared" si="264"/>
        <v>391100380.74850065</v>
      </c>
      <c r="AX346" s="13">
        <f t="shared" si="299"/>
        <v>391099977.80348873</v>
      </c>
      <c r="AY346" s="13">
        <f t="shared" si="265"/>
        <v>43006.315293184307</v>
      </c>
      <c r="AZ346">
        <f t="shared" si="286"/>
        <v>391100102.82184714</v>
      </c>
      <c r="BA346" s="13">
        <f t="shared" si="266"/>
        <v>391100380.74850065</v>
      </c>
      <c r="BB346" s="37">
        <f t="shared" si="287"/>
        <v>112.48373176995881</v>
      </c>
      <c r="BC346" s="13">
        <f t="shared" si="267"/>
        <v>14971.909467399417</v>
      </c>
      <c r="BD346">
        <f t="shared" si="288"/>
        <v>156.00672440774781</v>
      </c>
      <c r="BE346" s="13">
        <f t="shared" si="268"/>
        <v>503.35057957927143</v>
      </c>
      <c r="BF346" s="13">
        <f t="shared" si="300"/>
        <v>112.84441182105685</v>
      </c>
      <c r="BG346" s="13">
        <f t="shared" si="269"/>
        <v>43006.315293184307</v>
      </c>
      <c r="BH346">
        <f t="shared" si="289"/>
        <v>237.86277023147636</v>
      </c>
      <c r="BI346" s="13">
        <f t="shared" si="270"/>
        <v>503.35057957927143</v>
      </c>
      <c r="BJ346" s="37">
        <f t="shared" si="290"/>
        <v>1.4141891326346072</v>
      </c>
      <c r="BK346" s="13">
        <f t="shared" si="271"/>
        <v>14971.909467399417</v>
      </c>
      <c r="BL346">
        <f t="shared" si="291"/>
        <v>44.937181770423607</v>
      </c>
      <c r="BM346" s="13">
        <f t="shared" si="272"/>
        <v>5.6772349545232395</v>
      </c>
      <c r="BN346" s="13">
        <f t="shared" si="301"/>
        <v>1.7748691837326502</v>
      </c>
      <c r="BO346" s="13">
        <f t="shared" si="273"/>
        <v>43006.315293184307</v>
      </c>
      <c r="BP346">
        <f t="shared" si="292"/>
        <v>126.79322759415214</v>
      </c>
      <c r="BQ346" s="13">
        <f t="shared" si="274"/>
        <v>5.6772349545232395</v>
      </c>
      <c r="BR346" s="37">
        <f t="shared" si="293"/>
        <v>185.3773921199064</v>
      </c>
      <c r="BS346" s="13">
        <f t="shared" si="275"/>
        <v>14971.909467399417</v>
      </c>
      <c r="BT346">
        <f t="shared" si="294"/>
        <v>228.90038475769541</v>
      </c>
      <c r="BU346" s="13">
        <f t="shared" si="276"/>
        <v>829.96785815000442</v>
      </c>
      <c r="BV346" s="13">
        <f t="shared" si="302"/>
        <v>185.73807217100443</v>
      </c>
      <c r="BW346" s="13">
        <f t="shared" si="277"/>
        <v>43006.315293184307</v>
      </c>
      <c r="BX346">
        <f t="shared" si="295"/>
        <v>310.75643058142396</v>
      </c>
      <c r="BY346" s="13">
        <f t="shared" si="278"/>
        <v>829.96785815000442</v>
      </c>
    </row>
    <row r="347" spans="29:77" x14ac:dyDescent="0.2">
      <c r="AC347">
        <v>345</v>
      </c>
      <c r="AD347" s="37">
        <f t="shared" si="279"/>
        <v>1960476164.8783431</v>
      </c>
      <c r="AE347" s="13">
        <f t="shared" si="255"/>
        <v>24953.182445665698</v>
      </c>
      <c r="AF347">
        <f t="shared" si="296"/>
        <v>1960476237.2064083</v>
      </c>
      <c r="AG347" s="13">
        <f t="shared" si="256"/>
        <v>1960477212.1249621</v>
      </c>
      <c r="AH347" s="13">
        <f t="shared" si="297"/>
        <v>1960476165.1409183</v>
      </c>
      <c r="AI347" s="13">
        <f t="shared" si="257"/>
        <v>43006.315293184307</v>
      </c>
      <c r="AJ347">
        <f t="shared" si="280"/>
        <v>1960476289.7969046</v>
      </c>
      <c r="AK347" s="13">
        <f t="shared" si="258"/>
        <v>1960477212.1249621</v>
      </c>
      <c r="AL347" s="37">
        <f t="shared" si="281"/>
        <v>628.20614018249455</v>
      </c>
      <c r="AM347" s="13">
        <f t="shared" si="259"/>
        <v>29943.818934798834</v>
      </c>
      <c r="AN347">
        <f t="shared" si="282"/>
        <v>714.99981825437521</v>
      </c>
      <c r="AO347" s="13">
        <f t="shared" si="260"/>
        <v>2813.5073827337451</v>
      </c>
      <c r="AP347" s="13">
        <f t="shared" si="298"/>
        <v>628.41966277274457</v>
      </c>
      <c r="AQ347" s="13">
        <f t="shared" si="261"/>
        <v>43006.315293184307</v>
      </c>
      <c r="AR347" s="13">
        <f t="shared" si="283"/>
        <v>753.07564912980058</v>
      </c>
      <c r="AS347" s="38">
        <f t="shared" si="262"/>
        <v>2813.5073827337451</v>
      </c>
      <c r="AT347" s="37">
        <f t="shared" si="284"/>
        <v>391099977.39375615</v>
      </c>
      <c r="AU347" s="13">
        <f t="shared" si="263"/>
        <v>9981.2729782662791</v>
      </c>
      <c r="AV347">
        <f t="shared" si="285"/>
        <v>391100006.32498217</v>
      </c>
      <c r="AW347" s="13">
        <f t="shared" si="264"/>
        <v>391100380.74850065</v>
      </c>
      <c r="AX347" s="13">
        <f t="shared" si="299"/>
        <v>391099977.80348873</v>
      </c>
      <c r="AY347" s="13">
        <f t="shared" si="265"/>
        <v>43006.315293184307</v>
      </c>
      <c r="AZ347">
        <f t="shared" si="286"/>
        <v>391100102.4594751</v>
      </c>
      <c r="BA347" s="13">
        <f t="shared" si="266"/>
        <v>391100380.74850065</v>
      </c>
      <c r="BB347" s="37">
        <f t="shared" si="287"/>
        <v>112.48373176995881</v>
      </c>
      <c r="BC347" s="13">
        <f t="shared" si="267"/>
        <v>14971.909467399417</v>
      </c>
      <c r="BD347">
        <f t="shared" si="288"/>
        <v>155.88057080589914</v>
      </c>
      <c r="BE347" s="13">
        <f t="shared" si="268"/>
        <v>503.35057957927143</v>
      </c>
      <c r="BF347" s="13">
        <f t="shared" si="300"/>
        <v>112.84441182105685</v>
      </c>
      <c r="BG347" s="13">
        <f t="shared" si="269"/>
        <v>43006.315293184307</v>
      </c>
      <c r="BH347">
        <f t="shared" si="289"/>
        <v>237.50039817811282</v>
      </c>
      <c r="BI347" s="13">
        <f t="shared" si="270"/>
        <v>503.35057957927143</v>
      </c>
      <c r="BJ347" s="37">
        <f t="shared" si="290"/>
        <v>1.4141891326346072</v>
      </c>
      <c r="BK347" s="13">
        <f t="shared" si="271"/>
        <v>14971.909467399417</v>
      </c>
      <c r="BL347">
        <f t="shared" si="291"/>
        <v>44.811028168574943</v>
      </c>
      <c r="BM347" s="13">
        <f t="shared" si="272"/>
        <v>5.6772349545232395</v>
      </c>
      <c r="BN347" s="13">
        <f t="shared" si="301"/>
        <v>1.7748691837326502</v>
      </c>
      <c r="BO347" s="13">
        <f t="shared" si="273"/>
        <v>43006.315293184307</v>
      </c>
      <c r="BP347">
        <f t="shared" si="292"/>
        <v>126.43085554078861</v>
      </c>
      <c r="BQ347" s="13">
        <f t="shared" si="274"/>
        <v>5.6772349545232395</v>
      </c>
      <c r="BR347" s="37">
        <f t="shared" si="293"/>
        <v>185.3773921199064</v>
      </c>
      <c r="BS347" s="13">
        <f t="shared" si="275"/>
        <v>14971.909467399417</v>
      </c>
      <c r="BT347">
        <f t="shared" si="294"/>
        <v>228.77423115584673</v>
      </c>
      <c r="BU347" s="13">
        <f t="shared" si="276"/>
        <v>829.96785815000442</v>
      </c>
      <c r="BV347" s="13">
        <f t="shared" si="302"/>
        <v>185.73807217100443</v>
      </c>
      <c r="BW347" s="13">
        <f t="shared" si="277"/>
        <v>43006.315293184307</v>
      </c>
      <c r="BX347">
        <f t="shared" si="295"/>
        <v>310.39405852806038</v>
      </c>
      <c r="BY347" s="13">
        <f t="shared" si="278"/>
        <v>829.96785815000442</v>
      </c>
    </row>
    <row r="348" spans="29:77" x14ac:dyDescent="0.2">
      <c r="AC348">
        <v>346</v>
      </c>
      <c r="AD348" s="37">
        <f t="shared" si="279"/>
        <v>1960476164.8783431</v>
      </c>
      <c r="AE348" s="13">
        <f t="shared" si="255"/>
        <v>24953.182445665698</v>
      </c>
      <c r="AF348">
        <f t="shared" si="296"/>
        <v>1960476236.9973676</v>
      </c>
      <c r="AG348" s="13">
        <f t="shared" si="256"/>
        <v>1960477212.1249621</v>
      </c>
      <c r="AH348" s="13">
        <f t="shared" si="297"/>
        <v>1960476165.1409183</v>
      </c>
      <c r="AI348" s="13">
        <f t="shared" si="257"/>
        <v>43006.315293184307</v>
      </c>
      <c r="AJ348">
        <f t="shared" si="280"/>
        <v>1960476289.4366271</v>
      </c>
      <c r="AK348" s="13">
        <f t="shared" si="258"/>
        <v>1960477212.1249621</v>
      </c>
      <c r="AL348" s="37">
        <f t="shared" si="281"/>
        <v>628.20614018249455</v>
      </c>
      <c r="AM348" s="13">
        <f t="shared" si="259"/>
        <v>29943.818934798834</v>
      </c>
      <c r="AN348">
        <f t="shared" si="282"/>
        <v>714.74896947382069</v>
      </c>
      <c r="AO348" s="13">
        <f t="shared" si="260"/>
        <v>2813.5073827337451</v>
      </c>
      <c r="AP348" s="13">
        <f t="shared" si="298"/>
        <v>628.41966277274457</v>
      </c>
      <c r="AQ348" s="13">
        <f t="shared" si="261"/>
        <v>43006.315293184307</v>
      </c>
      <c r="AR348" s="13">
        <f t="shared" si="283"/>
        <v>752.71537171258365</v>
      </c>
      <c r="AS348" s="38">
        <f t="shared" si="262"/>
        <v>2813.5073827337451</v>
      </c>
      <c r="AT348" s="37">
        <f t="shared" si="284"/>
        <v>391099977.39375615</v>
      </c>
      <c r="AU348" s="13">
        <f t="shared" si="263"/>
        <v>9981.2729782662791</v>
      </c>
      <c r="AV348">
        <f t="shared" si="285"/>
        <v>391100006.24136591</v>
      </c>
      <c r="AW348" s="13">
        <f t="shared" si="264"/>
        <v>391100380.74850065</v>
      </c>
      <c r="AX348" s="13">
        <f t="shared" si="299"/>
        <v>391099977.80348873</v>
      </c>
      <c r="AY348" s="13">
        <f t="shared" si="265"/>
        <v>43006.315293184307</v>
      </c>
      <c r="AZ348">
        <f t="shared" si="286"/>
        <v>391100102.09919769</v>
      </c>
      <c r="BA348" s="13">
        <f t="shared" si="266"/>
        <v>391100380.74850065</v>
      </c>
      <c r="BB348" s="37">
        <f t="shared" si="287"/>
        <v>112.48373176995881</v>
      </c>
      <c r="BC348" s="13">
        <f t="shared" si="267"/>
        <v>14971.909467399417</v>
      </c>
      <c r="BD348">
        <f t="shared" si="288"/>
        <v>155.75514641562188</v>
      </c>
      <c r="BE348" s="13">
        <f t="shared" si="268"/>
        <v>503.35057957927143</v>
      </c>
      <c r="BF348" s="13">
        <f t="shared" si="300"/>
        <v>112.84441182105685</v>
      </c>
      <c r="BG348" s="13">
        <f t="shared" si="269"/>
        <v>43006.315293184307</v>
      </c>
      <c r="BH348">
        <f t="shared" si="289"/>
        <v>237.14012076089588</v>
      </c>
      <c r="BI348" s="13">
        <f t="shared" si="270"/>
        <v>503.35057957927143</v>
      </c>
      <c r="BJ348" s="37">
        <f t="shared" si="290"/>
        <v>1.4141891326346072</v>
      </c>
      <c r="BK348" s="13">
        <f t="shared" si="271"/>
        <v>14971.909467399417</v>
      </c>
      <c r="BL348">
        <f t="shared" si="291"/>
        <v>44.685603778297661</v>
      </c>
      <c r="BM348" s="13">
        <f t="shared" si="272"/>
        <v>5.6772349545232395</v>
      </c>
      <c r="BN348" s="13">
        <f t="shared" si="301"/>
        <v>1.7748691837326502</v>
      </c>
      <c r="BO348" s="13">
        <f t="shared" si="273"/>
        <v>43006.315293184307</v>
      </c>
      <c r="BP348">
        <f t="shared" si="292"/>
        <v>126.07057812357168</v>
      </c>
      <c r="BQ348" s="13">
        <f t="shared" si="274"/>
        <v>5.6772349545232395</v>
      </c>
      <c r="BR348" s="37">
        <f t="shared" si="293"/>
        <v>185.3773921199064</v>
      </c>
      <c r="BS348" s="13">
        <f t="shared" si="275"/>
        <v>14971.909467399417</v>
      </c>
      <c r="BT348">
        <f t="shared" si="294"/>
        <v>228.64880676556947</v>
      </c>
      <c r="BU348" s="13">
        <f t="shared" si="276"/>
        <v>829.96785815000442</v>
      </c>
      <c r="BV348" s="13">
        <f t="shared" si="302"/>
        <v>185.73807217100443</v>
      </c>
      <c r="BW348" s="13">
        <f t="shared" si="277"/>
        <v>43006.315293184307</v>
      </c>
      <c r="BX348">
        <f t="shared" si="295"/>
        <v>310.03378111084345</v>
      </c>
      <c r="BY348" s="13">
        <f t="shared" si="278"/>
        <v>829.96785815000442</v>
      </c>
    </row>
    <row r="349" spans="29:77" x14ac:dyDescent="0.2">
      <c r="AC349">
        <v>347</v>
      </c>
      <c r="AD349" s="37">
        <f t="shared" si="279"/>
        <v>1960476164.8783431</v>
      </c>
      <c r="AE349" s="13">
        <f t="shared" si="255"/>
        <v>24953.182445665698</v>
      </c>
      <c r="AF349">
        <f t="shared" si="296"/>
        <v>1960476236.7895317</v>
      </c>
      <c r="AG349" s="13">
        <f t="shared" si="256"/>
        <v>1960477212.1249621</v>
      </c>
      <c r="AH349" s="13">
        <f t="shared" si="297"/>
        <v>1960476165.1409183</v>
      </c>
      <c r="AI349" s="13">
        <f t="shared" si="257"/>
        <v>43006.315293184307</v>
      </c>
      <c r="AJ349">
        <f t="shared" si="280"/>
        <v>1960476289.0784264</v>
      </c>
      <c r="AK349" s="13">
        <f t="shared" si="258"/>
        <v>1960477212.1249621</v>
      </c>
      <c r="AL349" s="37">
        <f t="shared" si="281"/>
        <v>628.20614018249455</v>
      </c>
      <c r="AM349" s="13">
        <f t="shared" si="259"/>
        <v>29943.818934798834</v>
      </c>
      <c r="AN349">
        <f t="shared" si="282"/>
        <v>714.49956650756326</v>
      </c>
      <c r="AO349" s="13">
        <f t="shared" si="260"/>
        <v>2813.5073827337451</v>
      </c>
      <c r="AP349" s="13">
        <f t="shared" si="298"/>
        <v>628.41966277274457</v>
      </c>
      <c r="AQ349" s="13">
        <f t="shared" si="261"/>
        <v>43006.315293184307</v>
      </c>
      <c r="AR349" s="13">
        <f t="shared" si="283"/>
        <v>752.35717082226711</v>
      </c>
      <c r="AS349" s="38">
        <f t="shared" si="262"/>
        <v>2813.5073827337451</v>
      </c>
      <c r="AT349" s="37">
        <f t="shared" si="284"/>
        <v>391099977.39375615</v>
      </c>
      <c r="AU349" s="13">
        <f t="shared" si="263"/>
        <v>9981.2729782662791</v>
      </c>
      <c r="AV349">
        <f t="shared" si="285"/>
        <v>391100006.15823162</v>
      </c>
      <c r="AW349" s="13">
        <f t="shared" si="264"/>
        <v>391100380.74850065</v>
      </c>
      <c r="AX349" s="13">
        <f t="shared" si="299"/>
        <v>391099977.80348873</v>
      </c>
      <c r="AY349" s="13">
        <f t="shared" si="265"/>
        <v>43006.315293184307</v>
      </c>
      <c r="AZ349">
        <f t="shared" si="286"/>
        <v>391100101.74099678</v>
      </c>
      <c r="BA349" s="13">
        <f t="shared" si="266"/>
        <v>391100380.74850065</v>
      </c>
      <c r="BB349" s="37">
        <f t="shared" si="287"/>
        <v>112.48373176995881</v>
      </c>
      <c r="BC349" s="13">
        <f t="shared" si="267"/>
        <v>14971.909467399417</v>
      </c>
      <c r="BD349">
        <f t="shared" si="288"/>
        <v>155.63044493249316</v>
      </c>
      <c r="BE349" s="13">
        <f t="shared" si="268"/>
        <v>503.35057957927143</v>
      </c>
      <c r="BF349" s="13">
        <f t="shared" si="300"/>
        <v>112.84441182105685</v>
      </c>
      <c r="BG349" s="13">
        <f t="shared" si="269"/>
        <v>43006.315293184307</v>
      </c>
      <c r="BH349">
        <f t="shared" si="289"/>
        <v>236.78191987057934</v>
      </c>
      <c r="BI349" s="13">
        <f t="shared" si="270"/>
        <v>503.35057957927143</v>
      </c>
      <c r="BJ349" s="37">
        <f t="shared" si="290"/>
        <v>1.4141891326346072</v>
      </c>
      <c r="BK349" s="13">
        <f t="shared" si="271"/>
        <v>14971.909467399417</v>
      </c>
      <c r="BL349">
        <f t="shared" si="291"/>
        <v>44.560902295168944</v>
      </c>
      <c r="BM349" s="13">
        <f t="shared" si="272"/>
        <v>5.6772349545232395</v>
      </c>
      <c r="BN349" s="13">
        <f t="shared" si="301"/>
        <v>1.7748691837326502</v>
      </c>
      <c r="BO349" s="13">
        <f t="shared" si="273"/>
        <v>43006.315293184307</v>
      </c>
      <c r="BP349">
        <f t="shared" si="292"/>
        <v>125.71237723325514</v>
      </c>
      <c r="BQ349" s="13">
        <f t="shared" si="274"/>
        <v>5.6772349545232395</v>
      </c>
      <c r="BR349" s="37">
        <f t="shared" si="293"/>
        <v>185.3773921199064</v>
      </c>
      <c r="BS349" s="13">
        <f t="shared" si="275"/>
        <v>14971.909467399417</v>
      </c>
      <c r="BT349">
        <f t="shared" si="294"/>
        <v>228.52410528244076</v>
      </c>
      <c r="BU349" s="13">
        <f t="shared" si="276"/>
        <v>829.96785815000442</v>
      </c>
      <c r="BV349" s="13">
        <f t="shared" si="302"/>
        <v>185.73807217100443</v>
      </c>
      <c r="BW349" s="13">
        <f t="shared" si="277"/>
        <v>43006.315293184307</v>
      </c>
      <c r="BX349">
        <f t="shared" si="295"/>
        <v>309.67558022052691</v>
      </c>
      <c r="BY349" s="13">
        <f t="shared" si="278"/>
        <v>829.96785815000442</v>
      </c>
    </row>
    <row r="350" spans="29:77" x14ac:dyDescent="0.2">
      <c r="AC350">
        <v>348</v>
      </c>
      <c r="AD350" s="37">
        <f t="shared" si="279"/>
        <v>1960476164.8783431</v>
      </c>
      <c r="AE350" s="13">
        <f t="shared" si="255"/>
        <v>24953.182445665698</v>
      </c>
      <c r="AF350">
        <f t="shared" si="296"/>
        <v>1960476236.5828903</v>
      </c>
      <c r="AG350" s="13">
        <f t="shared" si="256"/>
        <v>1960477212.1249621</v>
      </c>
      <c r="AH350" s="13">
        <f t="shared" si="297"/>
        <v>1960476165.1409183</v>
      </c>
      <c r="AI350" s="13">
        <f t="shared" si="257"/>
        <v>43006.315293184307</v>
      </c>
      <c r="AJ350">
        <f t="shared" si="280"/>
        <v>1960476288.7222841</v>
      </c>
      <c r="AK350" s="13">
        <f t="shared" si="258"/>
        <v>1960477212.1249621</v>
      </c>
      <c r="AL350" s="37">
        <f t="shared" si="281"/>
        <v>628.20614018249455</v>
      </c>
      <c r="AM350" s="13">
        <f t="shared" si="259"/>
        <v>29943.818934798834</v>
      </c>
      <c r="AN350">
        <f t="shared" si="282"/>
        <v>714.25159689168663</v>
      </c>
      <c r="AO350" s="13">
        <f t="shared" si="260"/>
        <v>2813.5073827337451</v>
      </c>
      <c r="AP350" s="13">
        <f t="shared" si="298"/>
        <v>628.41966277274457</v>
      </c>
      <c r="AQ350" s="13">
        <f t="shared" si="261"/>
        <v>43006.315293184307</v>
      </c>
      <c r="AR350" s="13">
        <f t="shared" si="283"/>
        <v>752.00102855775697</v>
      </c>
      <c r="AS350" s="38">
        <f t="shared" si="262"/>
        <v>2813.5073827337451</v>
      </c>
      <c r="AT350" s="37">
        <f t="shared" si="284"/>
        <v>391099977.39375615</v>
      </c>
      <c r="AU350" s="13">
        <f t="shared" si="263"/>
        <v>9981.2729782662791</v>
      </c>
      <c r="AV350">
        <f t="shared" si="285"/>
        <v>391100006.07557505</v>
      </c>
      <c r="AW350" s="13">
        <f t="shared" si="264"/>
        <v>391100380.74850065</v>
      </c>
      <c r="AX350" s="13">
        <f t="shared" si="299"/>
        <v>391099977.80348873</v>
      </c>
      <c r="AY350" s="13">
        <f t="shared" si="265"/>
        <v>43006.315293184307</v>
      </c>
      <c r="AZ350">
        <f t="shared" si="286"/>
        <v>391100101.3848545</v>
      </c>
      <c r="BA350" s="13">
        <f t="shared" si="266"/>
        <v>391100380.74850065</v>
      </c>
      <c r="BB350" s="37">
        <f t="shared" si="287"/>
        <v>112.48373176995881</v>
      </c>
      <c r="BC350" s="13">
        <f t="shared" si="267"/>
        <v>14971.909467399417</v>
      </c>
      <c r="BD350">
        <f t="shared" si="288"/>
        <v>155.50646012455485</v>
      </c>
      <c r="BE350" s="13">
        <f t="shared" si="268"/>
        <v>503.35057957927143</v>
      </c>
      <c r="BF350" s="13">
        <f t="shared" si="300"/>
        <v>112.84441182105685</v>
      </c>
      <c r="BG350" s="13">
        <f t="shared" si="269"/>
        <v>43006.315293184307</v>
      </c>
      <c r="BH350">
        <f t="shared" si="289"/>
        <v>236.42577760606923</v>
      </c>
      <c r="BI350" s="13">
        <f t="shared" si="270"/>
        <v>503.35057957927143</v>
      </c>
      <c r="BJ350" s="37">
        <f t="shared" si="290"/>
        <v>1.4141891326346072</v>
      </c>
      <c r="BK350" s="13">
        <f t="shared" si="271"/>
        <v>14971.909467399417</v>
      </c>
      <c r="BL350">
        <f t="shared" si="291"/>
        <v>44.43691748723063</v>
      </c>
      <c r="BM350" s="13">
        <f t="shared" si="272"/>
        <v>5.6772349545232395</v>
      </c>
      <c r="BN350" s="13">
        <f t="shared" si="301"/>
        <v>1.7748691837326502</v>
      </c>
      <c r="BO350" s="13">
        <f t="shared" si="273"/>
        <v>43006.315293184307</v>
      </c>
      <c r="BP350">
        <f t="shared" si="292"/>
        <v>125.35623496874503</v>
      </c>
      <c r="BQ350" s="13">
        <f t="shared" si="274"/>
        <v>5.6772349545232395</v>
      </c>
      <c r="BR350" s="37">
        <f t="shared" si="293"/>
        <v>185.3773921199064</v>
      </c>
      <c r="BS350" s="13">
        <f t="shared" si="275"/>
        <v>14971.909467399417</v>
      </c>
      <c r="BT350">
        <f t="shared" si="294"/>
        <v>228.40012047450244</v>
      </c>
      <c r="BU350" s="13">
        <f t="shared" si="276"/>
        <v>829.96785815000442</v>
      </c>
      <c r="BV350" s="13">
        <f t="shared" si="302"/>
        <v>185.73807217100443</v>
      </c>
      <c r="BW350" s="13">
        <f t="shared" si="277"/>
        <v>43006.315293184307</v>
      </c>
      <c r="BX350">
        <f t="shared" si="295"/>
        <v>309.31943795601683</v>
      </c>
      <c r="BY350" s="13">
        <f t="shared" si="278"/>
        <v>829.96785815000442</v>
      </c>
    </row>
    <row r="351" spans="29:77" x14ac:dyDescent="0.2">
      <c r="AC351">
        <v>349</v>
      </c>
      <c r="AD351" s="37">
        <f t="shared" si="279"/>
        <v>1960476164.8783431</v>
      </c>
      <c r="AE351" s="13">
        <f t="shared" si="255"/>
        <v>24953.182445665698</v>
      </c>
      <c r="AF351">
        <f t="shared" si="296"/>
        <v>1960476236.3774333</v>
      </c>
      <c r="AG351" s="13">
        <f t="shared" si="256"/>
        <v>1960477212.1249621</v>
      </c>
      <c r="AH351" s="13">
        <f t="shared" si="297"/>
        <v>1960476165.1409183</v>
      </c>
      <c r="AI351" s="13">
        <f t="shared" si="257"/>
        <v>43006.315293184307</v>
      </c>
      <c r="AJ351">
        <f t="shared" si="280"/>
        <v>1960476288.3681827</v>
      </c>
      <c r="AK351" s="13">
        <f t="shared" si="258"/>
        <v>1960477212.1249621</v>
      </c>
      <c r="AL351" s="37">
        <f t="shared" si="281"/>
        <v>628.20614018249455</v>
      </c>
      <c r="AM351" s="13">
        <f t="shared" si="259"/>
        <v>29943.818934798834</v>
      </c>
      <c r="AN351">
        <f t="shared" si="282"/>
        <v>714.00504830512727</v>
      </c>
      <c r="AO351" s="13">
        <f t="shared" si="260"/>
        <v>2813.5073827337451</v>
      </c>
      <c r="AP351" s="13">
        <f t="shared" si="298"/>
        <v>628.41966277274457</v>
      </c>
      <c r="AQ351" s="13">
        <f t="shared" si="261"/>
        <v>43006.315293184307</v>
      </c>
      <c r="AR351" s="13">
        <f t="shared" si="283"/>
        <v>751.64692722312941</v>
      </c>
      <c r="AS351" s="38">
        <f t="shared" si="262"/>
        <v>2813.5073827337451</v>
      </c>
      <c r="AT351" s="37">
        <f t="shared" si="284"/>
        <v>391099977.39375615</v>
      </c>
      <c r="AU351" s="13">
        <f t="shared" si="263"/>
        <v>9981.2729782662791</v>
      </c>
      <c r="AV351">
        <f t="shared" si="285"/>
        <v>391100005.99339217</v>
      </c>
      <c r="AW351" s="13">
        <f t="shared" si="264"/>
        <v>391100380.74850065</v>
      </c>
      <c r="AX351" s="13">
        <f t="shared" si="299"/>
        <v>391099977.80348873</v>
      </c>
      <c r="AY351" s="13">
        <f t="shared" si="265"/>
        <v>43006.315293184307</v>
      </c>
      <c r="AZ351">
        <f t="shared" si="286"/>
        <v>391100101.0307532</v>
      </c>
      <c r="BA351" s="13">
        <f t="shared" si="266"/>
        <v>391100380.74850065</v>
      </c>
      <c r="BB351" s="37">
        <f t="shared" si="287"/>
        <v>112.48373176995881</v>
      </c>
      <c r="BC351" s="13">
        <f t="shared" si="267"/>
        <v>14971.909467399417</v>
      </c>
      <c r="BD351">
        <f t="shared" si="288"/>
        <v>155.3831858312752</v>
      </c>
      <c r="BE351" s="13">
        <f t="shared" si="268"/>
        <v>503.35057957927143</v>
      </c>
      <c r="BF351" s="13">
        <f t="shared" si="300"/>
        <v>112.84441182105685</v>
      </c>
      <c r="BG351" s="13">
        <f t="shared" si="269"/>
        <v>43006.315293184307</v>
      </c>
      <c r="BH351">
        <f t="shared" si="289"/>
        <v>236.07167627144167</v>
      </c>
      <c r="BI351" s="13">
        <f t="shared" si="270"/>
        <v>503.35057957927143</v>
      </c>
      <c r="BJ351" s="37">
        <f t="shared" si="290"/>
        <v>1.4141891326346072</v>
      </c>
      <c r="BK351" s="13">
        <f t="shared" si="271"/>
        <v>14971.909467399417</v>
      </c>
      <c r="BL351">
        <f t="shared" si="291"/>
        <v>44.313643193950988</v>
      </c>
      <c r="BM351" s="13">
        <f t="shared" si="272"/>
        <v>5.6772349545232395</v>
      </c>
      <c r="BN351" s="13">
        <f t="shared" si="301"/>
        <v>1.7748691837326502</v>
      </c>
      <c r="BO351" s="13">
        <f t="shared" si="273"/>
        <v>43006.315293184307</v>
      </c>
      <c r="BP351">
        <f t="shared" si="292"/>
        <v>125.00213363411748</v>
      </c>
      <c r="BQ351" s="13">
        <f t="shared" si="274"/>
        <v>5.6772349545232395</v>
      </c>
      <c r="BR351" s="37">
        <f t="shared" si="293"/>
        <v>185.3773921199064</v>
      </c>
      <c r="BS351" s="13">
        <f t="shared" si="275"/>
        <v>14971.909467399417</v>
      </c>
      <c r="BT351">
        <f t="shared" si="294"/>
        <v>228.27684618122279</v>
      </c>
      <c r="BU351" s="13">
        <f t="shared" si="276"/>
        <v>829.96785815000442</v>
      </c>
      <c r="BV351" s="13">
        <f t="shared" si="302"/>
        <v>185.73807217100443</v>
      </c>
      <c r="BW351" s="13">
        <f t="shared" si="277"/>
        <v>43006.315293184307</v>
      </c>
      <c r="BX351">
        <f t="shared" si="295"/>
        <v>308.96533662138927</v>
      </c>
      <c r="BY351" s="13">
        <f t="shared" si="278"/>
        <v>829.96785815000442</v>
      </c>
    </row>
    <row r="352" spans="29:77" x14ac:dyDescent="0.2">
      <c r="AC352">
        <v>350</v>
      </c>
      <c r="AD352" s="37">
        <f t="shared" si="279"/>
        <v>1960476164.8783431</v>
      </c>
      <c r="AE352" s="13">
        <f t="shared" si="255"/>
        <v>24953.182445665698</v>
      </c>
      <c r="AF352">
        <f t="shared" si="296"/>
        <v>1960476236.1731501</v>
      </c>
      <c r="AG352" s="13">
        <f t="shared" si="256"/>
        <v>1960477212.1249621</v>
      </c>
      <c r="AH352" s="13">
        <f t="shared" si="297"/>
        <v>1960476165.1409183</v>
      </c>
      <c r="AI352" s="13">
        <f t="shared" si="257"/>
        <v>43006.315293184307</v>
      </c>
      <c r="AJ352">
        <f t="shared" si="280"/>
        <v>1960476288.0161047</v>
      </c>
      <c r="AK352" s="13">
        <f t="shared" si="258"/>
        <v>1960477212.1249621</v>
      </c>
      <c r="AL352" s="37">
        <f t="shared" si="281"/>
        <v>628.20614018249455</v>
      </c>
      <c r="AM352" s="13">
        <f t="shared" si="259"/>
        <v>29943.818934798834</v>
      </c>
      <c r="AN352">
        <f t="shared" si="282"/>
        <v>713.75990856763406</v>
      </c>
      <c r="AO352" s="13">
        <f t="shared" si="260"/>
        <v>2813.5073827337451</v>
      </c>
      <c r="AP352" s="13">
        <f t="shared" si="298"/>
        <v>628.41966277274457</v>
      </c>
      <c r="AQ352" s="13">
        <f t="shared" si="261"/>
        <v>43006.315293184307</v>
      </c>
      <c r="AR352" s="13">
        <f t="shared" si="283"/>
        <v>751.29484932469973</v>
      </c>
      <c r="AS352" s="38">
        <f t="shared" si="262"/>
        <v>2813.5073827337451</v>
      </c>
      <c r="AT352" s="37">
        <f t="shared" si="284"/>
        <v>391099977.39375615</v>
      </c>
      <c r="AU352" s="13">
        <f t="shared" si="263"/>
        <v>9981.2729782662791</v>
      </c>
      <c r="AV352">
        <f t="shared" si="285"/>
        <v>391100005.91167897</v>
      </c>
      <c r="AW352" s="13">
        <f t="shared" si="264"/>
        <v>391100380.74850065</v>
      </c>
      <c r="AX352" s="13">
        <f t="shared" si="299"/>
        <v>391099977.80348873</v>
      </c>
      <c r="AY352" s="13">
        <f t="shared" si="265"/>
        <v>43006.315293184307</v>
      </c>
      <c r="AZ352">
        <f t="shared" si="286"/>
        <v>391100100.67867529</v>
      </c>
      <c r="BA352" s="13">
        <f t="shared" si="266"/>
        <v>391100380.74850065</v>
      </c>
      <c r="BB352" s="37">
        <f t="shared" si="287"/>
        <v>112.48373176995881</v>
      </c>
      <c r="BC352" s="13">
        <f t="shared" si="267"/>
        <v>14971.909467399417</v>
      </c>
      <c r="BD352">
        <f t="shared" si="288"/>
        <v>155.26061596252856</v>
      </c>
      <c r="BE352" s="13">
        <f t="shared" si="268"/>
        <v>503.35057957927143</v>
      </c>
      <c r="BF352" s="13">
        <f t="shared" si="300"/>
        <v>112.84441182105685</v>
      </c>
      <c r="BG352" s="13">
        <f t="shared" si="269"/>
        <v>43006.315293184307</v>
      </c>
      <c r="BH352">
        <f t="shared" si="289"/>
        <v>235.71959837301202</v>
      </c>
      <c r="BI352" s="13">
        <f t="shared" si="270"/>
        <v>503.35057957927143</v>
      </c>
      <c r="BJ352" s="37">
        <f t="shared" si="290"/>
        <v>1.4141891326346072</v>
      </c>
      <c r="BK352" s="13">
        <f t="shared" si="271"/>
        <v>14971.909467399417</v>
      </c>
      <c r="BL352">
        <f t="shared" si="291"/>
        <v>44.191073325204364</v>
      </c>
      <c r="BM352" s="13">
        <f t="shared" si="272"/>
        <v>5.6772349545232395</v>
      </c>
      <c r="BN352" s="13">
        <f t="shared" si="301"/>
        <v>1.7748691837326502</v>
      </c>
      <c r="BO352" s="13">
        <f t="shared" si="273"/>
        <v>43006.315293184307</v>
      </c>
      <c r="BP352">
        <f t="shared" si="292"/>
        <v>124.65005573568781</v>
      </c>
      <c r="BQ352" s="13">
        <f t="shared" si="274"/>
        <v>5.6772349545232395</v>
      </c>
      <c r="BR352" s="37">
        <f t="shared" si="293"/>
        <v>185.3773921199064</v>
      </c>
      <c r="BS352" s="13">
        <f t="shared" si="275"/>
        <v>14971.909467399417</v>
      </c>
      <c r="BT352">
        <f t="shared" si="294"/>
        <v>228.15427631247616</v>
      </c>
      <c r="BU352" s="13">
        <f t="shared" si="276"/>
        <v>829.96785815000442</v>
      </c>
      <c r="BV352" s="13">
        <f t="shared" si="302"/>
        <v>185.73807217100443</v>
      </c>
      <c r="BW352" s="13">
        <f t="shared" si="277"/>
        <v>43006.315293184307</v>
      </c>
      <c r="BX352">
        <f t="shared" si="295"/>
        <v>308.61325872295959</v>
      </c>
      <c r="BY352" s="13">
        <f t="shared" si="278"/>
        <v>829.96785815000442</v>
      </c>
    </row>
    <row r="353" spans="29:77" x14ac:dyDescent="0.2">
      <c r="AC353">
        <v>351</v>
      </c>
      <c r="AD353" s="37">
        <f t="shared" si="279"/>
        <v>1960476164.8783431</v>
      </c>
      <c r="AE353" s="13">
        <f t="shared" si="255"/>
        <v>24953.182445665698</v>
      </c>
      <c r="AF353">
        <f t="shared" si="296"/>
        <v>1960476235.970031</v>
      </c>
      <c r="AG353" s="13">
        <f t="shared" si="256"/>
        <v>1960477212.1249621</v>
      </c>
      <c r="AH353" s="13">
        <f t="shared" si="297"/>
        <v>1960476165.1409183</v>
      </c>
      <c r="AI353" s="13">
        <f t="shared" si="257"/>
        <v>43006.315293184307</v>
      </c>
      <c r="AJ353">
        <f t="shared" si="280"/>
        <v>1960476287.666033</v>
      </c>
      <c r="AK353" s="13">
        <f t="shared" si="258"/>
        <v>1960477212.1249621</v>
      </c>
      <c r="AL353" s="37">
        <f t="shared" si="281"/>
        <v>628.20614018249455</v>
      </c>
      <c r="AM353" s="13">
        <f t="shared" si="259"/>
        <v>29943.818934798834</v>
      </c>
      <c r="AN353">
        <f t="shared" si="282"/>
        <v>713.5161656377619</v>
      </c>
      <c r="AO353" s="13">
        <f t="shared" si="260"/>
        <v>2813.5073827337451</v>
      </c>
      <c r="AP353" s="13">
        <f t="shared" si="298"/>
        <v>628.41966277274457</v>
      </c>
      <c r="AQ353" s="13">
        <f t="shared" si="261"/>
        <v>43006.315293184307</v>
      </c>
      <c r="AR353" s="13">
        <f t="shared" si="283"/>
        <v>750.94477756814149</v>
      </c>
      <c r="AS353" s="38">
        <f t="shared" si="262"/>
        <v>2813.5073827337451</v>
      </c>
      <c r="AT353" s="37">
        <f t="shared" si="284"/>
        <v>391099977.39375615</v>
      </c>
      <c r="AU353" s="13">
        <f t="shared" si="263"/>
        <v>9981.2729782662791</v>
      </c>
      <c r="AV353">
        <f t="shared" si="285"/>
        <v>391100005.83043128</v>
      </c>
      <c r="AW353" s="13">
        <f t="shared" si="264"/>
        <v>391100380.74850065</v>
      </c>
      <c r="AX353" s="13">
        <f t="shared" si="299"/>
        <v>391099977.80348873</v>
      </c>
      <c r="AY353" s="13">
        <f t="shared" si="265"/>
        <v>43006.315293184307</v>
      </c>
      <c r="AZ353">
        <f t="shared" si="286"/>
        <v>391100100.32860351</v>
      </c>
      <c r="BA353" s="13">
        <f t="shared" si="266"/>
        <v>391100380.74850065</v>
      </c>
      <c r="BB353" s="37">
        <f t="shared" si="287"/>
        <v>112.48373176995881</v>
      </c>
      <c r="BC353" s="13">
        <f t="shared" si="267"/>
        <v>14971.909467399417</v>
      </c>
      <c r="BD353">
        <f t="shared" si="288"/>
        <v>155.13874449759248</v>
      </c>
      <c r="BE353" s="13">
        <f t="shared" si="268"/>
        <v>503.35057957927143</v>
      </c>
      <c r="BF353" s="13">
        <f t="shared" si="300"/>
        <v>112.84441182105685</v>
      </c>
      <c r="BG353" s="13">
        <f t="shared" si="269"/>
        <v>43006.315293184307</v>
      </c>
      <c r="BH353">
        <f t="shared" si="289"/>
        <v>235.36952661645375</v>
      </c>
      <c r="BI353" s="13">
        <f t="shared" si="270"/>
        <v>503.35057957927143</v>
      </c>
      <c r="BJ353" s="37">
        <f t="shared" si="290"/>
        <v>1.4141891326346072</v>
      </c>
      <c r="BK353" s="13">
        <f t="shared" si="271"/>
        <v>14971.909467399417</v>
      </c>
      <c r="BL353">
        <f t="shared" si="291"/>
        <v>44.069201860268272</v>
      </c>
      <c r="BM353" s="13">
        <f t="shared" si="272"/>
        <v>5.6772349545232395</v>
      </c>
      <c r="BN353" s="13">
        <f t="shared" si="301"/>
        <v>1.7748691837326502</v>
      </c>
      <c r="BO353" s="13">
        <f t="shared" si="273"/>
        <v>43006.315293184307</v>
      </c>
      <c r="BP353">
        <f t="shared" si="292"/>
        <v>124.29998397912954</v>
      </c>
      <c r="BQ353" s="13">
        <f t="shared" si="274"/>
        <v>5.6772349545232395</v>
      </c>
      <c r="BR353" s="37">
        <f t="shared" si="293"/>
        <v>185.3773921199064</v>
      </c>
      <c r="BS353" s="13">
        <f t="shared" si="275"/>
        <v>14971.909467399417</v>
      </c>
      <c r="BT353">
        <f t="shared" si="294"/>
        <v>228.03240484754008</v>
      </c>
      <c r="BU353" s="13">
        <f t="shared" si="276"/>
        <v>829.96785815000442</v>
      </c>
      <c r="BV353" s="13">
        <f t="shared" si="302"/>
        <v>185.73807217100443</v>
      </c>
      <c r="BW353" s="13">
        <f t="shared" si="277"/>
        <v>43006.315293184307</v>
      </c>
      <c r="BX353">
        <f t="shared" si="295"/>
        <v>308.26318696640135</v>
      </c>
      <c r="BY353" s="13">
        <f t="shared" si="278"/>
        <v>829.96785815000442</v>
      </c>
    </row>
    <row r="354" spans="29:77" x14ac:dyDescent="0.2">
      <c r="AC354">
        <v>352</v>
      </c>
      <c r="AD354" s="37">
        <f t="shared" si="279"/>
        <v>1960476164.8783431</v>
      </c>
      <c r="AE354" s="13">
        <f t="shared" si="255"/>
        <v>24953.182445665698</v>
      </c>
      <c r="AF354">
        <f t="shared" si="296"/>
        <v>1960476235.7680659</v>
      </c>
      <c r="AG354" s="13">
        <f t="shared" si="256"/>
        <v>1960477212.1249621</v>
      </c>
      <c r="AH354" s="13">
        <f t="shared" si="297"/>
        <v>1960476165.1409183</v>
      </c>
      <c r="AI354" s="13">
        <f t="shared" si="257"/>
        <v>43006.315293184307</v>
      </c>
      <c r="AJ354">
        <f t="shared" si="280"/>
        <v>1960476287.3179502</v>
      </c>
      <c r="AK354" s="13">
        <f t="shared" si="258"/>
        <v>1960477212.1249621</v>
      </c>
      <c r="AL354" s="37">
        <f t="shared" si="281"/>
        <v>628.20614018249455</v>
      </c>
      <c r="AM354" s="13">
        <f t="shared" si="259"/>
        <v>29943.818934798834</v>
      </c>
      <c r="AN354">
        <f t="shared" si="282"/>
        <v>713.27380761090035</v>
      </c>
      <c r="AO354" s="13">
        <f t="shared" si="260"/>
        <v>2813.5073827337451</v>
      </c>
      <c r="AP354" s="13">
        <f t="shared" si="298"/>
        <v>628.41966277274457</v>
      </c>
      <c r="AQ354" s="13">
        <f t="shared" si="261"/>
        <v>43006.315293184307</v>
      </c>
      <c r="AR354" s="13">
        <f t="shared" si="283"/>
        <v>750.5966948556545</v>
      </c>
      <c r="AS354" s="38">
        <f t="shared" si="262"/>
        <v>2813.5073827337451</v>
      </c>
      <c r="AT354" s="37">
        <f t="shared" si="284"/>
        <v>391099977.39375615</v>
      </c>
      <c r="AU354" s="13">
        <f t="shared" si="263"/>
        <v>9981.2729782662791</v>
      </c>
      <c r="AV354">
        <f t="shared" si="285"/>
        <v>391100005.74964529</v>
      </c>
      <c r="AW354" s="13">
        <f t="shared" si="264"/>
        <v>391100380.74850065</v>
      </c>
      <c r="AX354" s="13">
        <f t="shared" si="299"/>
        <v>391099977.80348873</v>
      </c>
      <c r="AY354" s="13">
        <f t="shared" si="265"/>
        <v>43006.315293184307</v>
      </c>
      <c r="AZ354">
        <f t="shared" si="286"/>
        <v>391100099.98052078</v>
      </c>
      <c r="BA354" s="13">
        <f t="shared" si="266"/>
        <v>391100380.74850065</v>
      </c>
      <c r="BB354" s="37">
        <f t="shared" si="287"/>
        <v>112.48373176995881</v>
      </c>
      <c r="BC354" s="13">
        <f t="shared" si="267"/>
        <v>14971.909467399417</v>
      </c>
      <c r="BD354">
        <f t="shared" si="288"/>
        <v>155.01756548416171</v>
      </c>
      <c r="BE354" s="13">
        <f t="shared" si="268"/>
        <v>503.35057957927143</v>
      </c>
      <c r="BF354" s="13">
        <f t="shared" si="300"/>
        <v>112.84441182105685</v>
      </c>
      <c r="BG354" s="13">
        <f t="shared" si="269"/>
        <v>43006.315293184307</v>
      </c>
      <c r="BH354">
        <f t="shared" si="289"/>
        <v>235.02144390396683</v>
      </c>
      <c r="BI354" s="13">
        <f t="shared" si="270"/>
        <v>503.35057957927143</v>
      </c>
      <c r="BJ354" s="37">
        <f t="shared" si="290"/>
        <v>1.4141891326346072</v>
      </c>
      <c r="BK354" s="13">
        <f t="shared" si="271"/>
        <v>14971.909467399417</v>
      </c>
      <c r="BL354">
        <f t="shared" si="291"/>
        <v>43.948022846837496</v>
      </c>
      <c r="BM354" s="13">
        <f t="shared" si="272"/>
        <v>5.6772349545232395</v>
      </c>
      <c r="BN354" s="13">
        <f t="shared" si="301"/>
        <v>1.7748691837326502</v>
      </c>
      <c r="BO354" s="13">
        <f t="shared" si="273"/>
        <v>43006.315293184307</v>
      </c>
      <c r="BP354">
        <f t="shared" si="292"/>
        <v>123.95190126664261</v>
      </c>
      <c r="BQ354" s="13">
        <f t="shared" si="274"/>
        <v>5.6772349545232395</v>
      </c>
      <c r="BR354" s="37">
        <f t="shared" si="293"/>
        <v>185.3773921199064</v>
      </c>
      <c r="BS354" s="13">
        <f t="shared" si="275"/>
        <v>14971.909467399417</v>
      </c>
      <c r="BT354">
        <f t="shared" si="294"/>
        <v>227.9112258341093</v>
      </c>
      <c r="BU354" s="13">
        <f t="shared" si="276"/>
        <v>829.96785815000442</v>
      </c>
      <c r="BV354" s="13">
        <f t="shared" si="302"/>
        <v>185.73807217100443</v>
      </c>
      <c r="BW354" s="13">
        <f t="shared" si="277"/>
        <v>43006.315293184307</v>
      </c>
      <c r="BX354">
        <f t="shared" si="295"/>
        <v>307.91510425391436</v>
      </c>
      <c r="BY354" s="13">
        <f t="shared" si="278"/>
        <v>829.96785815000442</v>
      </c>
    </row>
    <row r="355" spans="29:77" x14ac:dyDescent="0.2">
      <c r="AC355">
        <v>353</v>
      </c>
      <c r="AD355" s="37">
        <f t="shared" si="279"/>
        <v>1960476164.8783431</v>
      </c>
      <c r="AE355" s="13">
        <f t="shared" si="255"/>
        <v>24953.182445665698</v>
      </c>
      <c r="AF355">
        <f t="shared" si="296"/>
        <v>1960476235.5672452</v>
      </c>
      <c r="AG355" s="13">
        <f t="shared" si="256"/>
        <v>1960477212.1249621</v>
      </c>
      <c r="AH355" s="13">
        <f t="shared" si="297"/>
        <v>1960476165.1409183</v>
      </c>
      <c r="AI355" s="13">
        <f t="shared" si="257"/>
        <v>43006.315293184307</v>
      </c>
      <c r="AJ355">
        <f t="shared" si="280"/>
        <v>1960476286.9718397</v>
      </c>
      <c r="AK355" s="13">
        <f t="shared" si="258"/>
        <v>1960477212.1249621</v>
      </c>
      <c r="AL355" s="37">
        <f t="shared" si="281"/>
        <v>628.20614018249455</v>
      </c>
      <c r="AM355" s="13">
        <f t="shared" si="259"/>
        <v>29943.818934798834</v>
      </c>
      <c r="AN355">
        <f t="shared" si="282"/>
        <v>713.03282271733542</v>
      </c>
      <c r="AO355" s="13">
        <f t="shared" si="260"/>
        <v>2813.5073827337451</v>
      </c>
      <c r="AP355" s="13">
        <f t="shared" si="298"/>
        <v>628.41966277274457</v>
      </c>
      <c r="AQ355" s="13">
        <f t="shared" si="261"/>
        <v>43006.315293184307</v>
      </c>
      <c r="AR355" s="13">
        <f t="shared" si="283"/>
        <v>750.25058428318175</v>
      </c>
      <c r="AS355" s="38">
        <f t="shared" si="262"/>
        <v>2813.5073827337451</v>
      </c>
      <c r="AT355" s="37">
        <f t="shared" si="284"/>
        <v>391099977.39375615</v>
      </c>
      <c r="AU355" s="13">
        <f t="shared" si="263"/>
        <v>9981.2729782662791</v>
      </c>
      <c r="AV355">
        <f t="shared" si="285"/>
        <v>391100005.66931701</v>
      </c>
      <c r="AW355" s="13">
        <f t="shared" si="264"/>
        <v>391100380.74850065</v>
      </c>
      <c r="AX355" s="13">
        <f t="shared" si="299"/>
        <v>391099977.80348873</v>
      </c>
      <c r="AY355" s="13">
        <f t="shared" si="265"/>
        <v>43006.315293184307</v>
      </c>
      <c r="AZ355">
        <f t="shared" si="286"/>
        <v>391100099.63441026</v>
      </c>
      <c r="BA355" s="13">
        <f t="shared" si="266"/>
        <v>391100380.74850065</v>
      </c>
      <c r="BB355" s="37">
        <f t="shared" si="287"/>
        <v>112.48373176995881</v>
      </c>
      <c r="BC355" s="13">
        <f t="shared" si="267"/>
        <v>14971.909467399417</v>
      </c>
      <c r="BD355">
        <f t="shared" si="288"/>
        <v>154.89707303737924</v>
      </c>
      <c r="BE355" s="13">
        <f t="shared" si="268"/>
        <v>503.35057957927143</v>
      </c>
      <c r="BF355" s="13">
        <f t="shared" si="300"/>
        <v>112.84441182105685</v>
      </c>
      <c r="BG355" s="13">
        <f t="shared" si="269"/>
        <v>43006.315293184307</v>
      </c>
      <c r="BH355">
        <f t="shared" si="289"/>
        <v>234.67533333149399</v>
      </c>
      <c r="BI355" s="13">
        <f t="shared" si="270"/>
        <v>503.35057957927143</v>
      </c>
      <c r="BJ355" s="37">
        <f t="shared" si="290"/>
        <v>1.4141891326346072</v>
      </c>
      <c r="BK355" s="13">
        <f t="shared" si="271"/>
        <v>14971.909467399417</v>
      </c>
      <c r="BL355">
        <f t="shared" si="291"/>
        <v>43.827530400055046</v>
      </c>
      <c r="BM355" s="13">
        <f t="shared" si="272"/>
        <v>5.6772349545232395</v>
      </c>
      <c r="BN355" s="13">
        <f t="shared" si="301"/>
        <v>1.7748691837326502</v>
      </c>
      <c r="BO355" s="13">
        <f t="shared" si="273"/>
        <v>43006.315293184307</v>
      </c>
      <c r="BP355">
        <f t="shared" si="292"/>
        <v>123.60579069416978</v>
      </c>
      <c r="BQ355" s="13">
        <f t="shared" si="274"/>
        <v>5.6772349545232395</v>
      </c>
      <c r="BR355" s="37">
        <f t="shared" si="293"/>
        <v>185.3773921199064</v>
      </c>
      <c r="BS355" s="13">
        <f t="shared" si="275"/>
        <v>14971.909467399417</v>
      </c>
      <c r="BT355">
        <f t="shared" si="294"/>
        <v>227.79073338732684</v>
      </c>
      <c r="BU355" s="13">
        <f t="shared" si="276"/>
        <v>829.96785815000442</v>
      </c>
      <c r="BV355" s="13">
        <f t="shared" si="302"/>
        <v>185.73807217100443</v>
      </c>
      <c r="BW355" s="13">
        <f t="shared" si="277"/>
        <v>43006.315293184307</v>
      </c>
      <c r="BX355">
        <f t="shared" si="295"/>
        <v>307.56899368144155</v>
      </c>
      <c r="BY355" s="13">
        <f t="shared" si="278"/>
        <v>829.96785815000442</v>
      </c>
    </row>
    <row r="356" spans="29:77" x14ac:dyDescent="0.2">
      <c r="AC356">
        <v>354</v>
      </c>
      <c r="AD356" s="37">
        <f t="shared" si="279"/>
        <v>1960476164.8783431</v>
      </c>
      <c r="AE356" s="13">
        <f t="shared" si="255"/>
        <v>24953.182445665698</v>
      </c>
      <c r="AF356">
        <f t="shared" si="296"/>
        <v>1960476235.367559</v>
      </c>
      <c r="AG356" s="13">
        <f t="shared" si="256"/>
        <v>1960477212.1249621</v>
      </c>
      <c r="AH356" s="13">
        <f t="shared" si="297"/>
        <v>1960476165.1409183</v>
      </c>
      <c r="AI356" s="13">
        <f t="shared" si="257"/>
        <v>43006.315293184307</v>
      </c>
      <c r="AJ356">
        <f t="shared" si="280"/>
        <v>1960476286.6276846</v>
      </c>
      <c r="AK356" s="13">
        <f t="shared" si="258"/>
        <v>1960477212.1249621</v>
      </c>
      <c r="AL356" s="37">
        <f t="shared" si="281"/>
        <v>628.20614018249455</v>
      </c>
      <c r="AM356" s="13">
        <f t="shared" si="259"/>
        <v>29943.818934798834</v>
      </c>
      <c r="AN356">
        <f t="shared" si="282"/>
        <v>712.79319932034434</v>
      </c>
      <c r="AO356" s="13">
        <f t="shared" si="260"/>
        <v>2813.5073827337451</v>
      </c>
      <c r="AP356" s="13">
        <f t="shared" si="298"/>
        <v>628.41966277274457</v>
      </c>
      <c r="AQ356" s="13">
        <f t="shared" si="261"/>
        <v>43006.315293184307</v>
      </c>
      <c r="AR356" s="13">
        <f t="shared" si="283"/>
        <v>749.90642913767203</v>
      </c>
      <c r="AS356" s="38">
        <f t="shared" si="262"/>
        <v>2813.5073827337451</v>
      </c>
      <c r="AT356" s="37">
        <f t="shared" si="284"/>
        <v>391099977.39375615</v>
      </c>
      <c r="AU356" s="13">
        <f t="shared" si="263"/>
        <v>9981.2729782662791</v>
      </c>
      <c r="AV356">
        <f t="shared" si="285"/>
        <v>391100005.58944255</v>
      </c>
      <c r="AW356" s="13">
        <f t="shared" si="264"/>
        <v>391100380.74850065</v>
      </c>
      <c r="AX356" s="13">
        <f t="shared" si="299"/>
        <v>391099977.80348873</v>
      </c>
      <c r="AY356" s="13">
        <f t="shared" si="265"/>
        <v>43006.315293184307</v>
      </c>
      <c r="AZ356">
        <f t="shared" si="286"/>
        <v>391100099.29025507</v>
      </c>
      <c r="BA356" s="13">
        <f t="shared" si="266"/>
        <v>391100380.74850065</v>
      </c>
      <c r="BB356" s="37">
        <f t="shared" si="287"/>
        <v>112.48373176995881</v>
      </c>
      <c r="BC356" s="13">
        <f t="shared" si="267"/>
        <v>14971.909467399417</v>
      </c>
      <c r="BD356">
        <f t="shared" si="288"/>
        <v>154.7772613388837</v>
      </c>
      <c r="BE356" s="13">
        <f t="shared" si="268"/>
        <v>503.35057957927143</v>
      </c>
      <c r="BF356" s="13">
        <f t="shared" si="300"/>
        <v>112.84441182105685</v>
      </c>
      <c r="BG356" s="13">
        <f t="shared" si="269"/>
        <v>43006.315293184307</v>
      </c>
      <c r="BH356">
        <f t="shared" si="289"/>
        <v>234.33117818598427</v>
      </c>
      <c r="BI356" s="13">
        <f t="shared" si="270"/>
        <v>503.35057957927143</v>
      </c>
      <c r="BJ356" s="37">
        <f t="shared" si="290"/>
        <v>1.4141891326346072</v>
      </c>
      <c r="BK356" s="13">
        <f t="shared" si="271"/>
        <v>14971.909467399417</v>
      </c>
      <c r="BL356">
        <f t="shared" si="291"/>
        <v>43.707718701559507</v>
      </c>
      <c r="BM356" s="13">
        <f t="shared" si="272"/>
        <v>5.6772349545232395</v>
      </c>
      <c r="BN356" s="13">
        <f t="shared" si="301"/>
        <v>1.7748691837326502</v>
      </c>
      <c r="BO356" s="13">
        <f t="shared" si="273"/>
        <v>43006.315293184307</v>
      </c>
      <c r="BP356">
        <f t="shared" si="292"/>
        <v>123.26163554866007</v>
      </c>
      <c r="BQ356" s="13">
        <f t="shared" si="274"/>
        <v>5.6772349545232395</v>
      </c>
      <c r="BR356" s="37">
        <f t="shared" si="293"/>
        <v>185.3773921199064</v>
      </c>
      <c r="BS356" s="13">
        <f t="shared" si="275"/>
        <v>14971.909467399417</v>
      </c>
      <c r="BT356">
        <f t="shared" si="294"/>
        <v>227.6709216888313</v>
      </c>
      <c r="BU356" s="13">
        <f t="shared" si="276"/>
        <v>829.96785815000442</v>
      </c>
      <c r="BV356" s="13">
        <f t="shared" si="302"/>
        <v>185.73807217100443</v>
      </c>
      <c r="BW356" s="13">
        <f t="shared" si="277"/>
        <v>43006.315293184307</v>
      </c>
      <c r="BX356">
        <f t="shared" si="295"/>
        <v>307.22483853593184</v>
      </c>
      <c r="BY356" s="13">
        <f t="shared" si="278"/>
        <v>829.96785815000442</v>
      </c>
    </row>
    <row r="357" spans="29:77" x14ac:dyDescent="0.2">
      <c r="AC357">
        <v>355</v>
      </c>
      <c r="AD357" s="37">
        <f t="shared" si="279"/>
        <v>1960476164.8783431</v>
      </c>
      <c r="AE357" s="13">
        <f t="shared" si="255"/>
        <v>24953.182445665698</v>
      </c>
      <c r="AF357">
        <f t="shared" si="296"/>
        <v>1960476235.1689978</v>
      </c>
      <c r="AG357" s="13">
        <f t="shared" si="256"/>
        <v>1960477212.1249621</v>
      </c>
      <c r="AH357" s="13">
        <f t="shared" si="297"/>
        <v>1960476165.1409183</v>
      </c>
      <c r="AI357" s="13">
        <f t="shared" si="257"/>
        <v>43006.315293184307</v>
      </c>
      <c r="AJ357">
        <f t="shared" si="280"/>
        <v>1960476286.2854683</v>
      </c>
      <c r="AK357" s="13">
        <f t="shared" si="258"/>
        <v>1960477212.1249621</v>
      </c>
      <c r="AL357" s="37">
        <f t="shared" si="281"/>
        <v>628.20614018249455</v>
      </c>
      <c r="AM357" s="13">
        <f t="shared" si="259"/>
        <v>29943.818934798834</v>
      </c>
      <c r="AN357">
        <f t="shared" si="282"/>
        <v>712.55492591432221</v>
      </c>
      <c r="AO357" s="13">
        <f t="shared" si="260"/>
        <v>2813.5073827337451</v>
      </c>
      <c r="AP357" s="13">
        <f t="shared" si="298"/>
        <v>628.41966277274457</v>
      </c>
      <c r="AQ357" s="13">
        <f t="shared" si="261"/>
        <v>43006.315293184307</v>
      </c>
      <c r="AR357" s="13">
        <f t="shared" si="283"/>
        <v>749.56421289439049</v>
      </c>
      <c r="AS357" s="38">
        <f t="shared" si="262"/>
        <v>2813.5073827337451</v>
      </c>
      <c r="AT357" s="37">
        <f t="shared" si="284"/>
        <v>391099977.39375615</v>
      </c>
      <c r="AU357" s="13">
        <f t="shared" si="263"/>
        <v>9981.2729782662791</v>
      </c>
      <c r="AV357">
        <f t="shared" si="285"/>
        <v>391100005.51001805</v>
      </c>
      <c r="AW357" s="13">
        <f t="shared" si="264"/>
        <v>391100380.74850065</v>
      </c>
      <c r="AX357" s="13">
        <f t="shared" si="299"/>
        <v>391099977.80348873</v>
      </c>
      <c r="AY357" s="13">
        <f t="shared" si="265"/>
        <v>43006.315293184307</v>
      </c>
      <c r="AZ357">
        <f t="shared" si="286"/>
        <v>391100098.94803888</v>
      </c>
      <c r="BA357" s="13">
        <f t="shared" si="266"/>
        <v>391100380.74850065</v>
      </c>
      <c r="BB357" s="37">
        <f t="shared" si="287"/>
        <v>112.48373176995881</v>
      </c>
      <c r="BC357" s="13">
        <f t="shared" si="267"/>
        <v>14971.909467399417</v>
      </c>
      <c r="BD357">
        <f t="shared" si="288"/>
        <v>154.65812463587267</v>
      </c>
      <c r="BE357" s="13">
        <f t="shared" si="268"/>
        <v>503.35057957927143</v>
      </c>
      <c r="BF357" s="13">
        <f t="shared" si="300"/>
        <v>112.84441182105685</v>
      </c>
      <c r="BG357" s="13">
        <f t="shared" si="269"/>
        <v>43006.315293184307</v>
      </c>
      <c r="BH357">
        <f t="shared" si="289"/>
        <v>233.98896194270279</v>
      </c>
      <c r="BI357" s="13">
        <f t="shared" si="270"/>
        <v>503.35057957927143</v>
      </c>
      <c r="BJ357" s="37">
        <f t="shared" si="290"/>
        <v>1.4141891326346072</v>
      </c>
      <c r="BK357" s="13">
        <f t="shared" si="271"/>
        <v>14971.909467399417</v>
      </c>
      <c r="BL357">
        <f t="shared" si="291"/>
        <v>43.588581998548456</v>
      </c>
      <c r="BM357" s="13">
        <f t="shared" si="272"/>
        <v>5.6772349545232395</v>
      </c>
      <c r="BN357" s="13">
        <f t="shared" si="301"/>
        <v>1.7748691837326502</v>
      </c>
      <c r="BO357" s="13">
        <f t="shared" si="273"/>
        <v>43006.315293184307</v>
      </c>
      <c r="BP357">
        <f t="shared" si="292"/>
        <v>122.91941930537858</v>
      </c>
      <c r="BQ357" s="13">
        <f t="shared" si="274"/>
        <v>5.6772349545232395</v>
      </c>
      <c r="BR357" s="37">
        <f t="shared" si="293"/>
        <v>185.3773921199064</v>
      </c>
      <c r="BS357" s="13">
        <f t="shared" si="275"/>
        <v>14971.909467399417</v>
      </c>
      <c r="BT357">
        <f t="shared" si="294"/>
        <v>227.55178498582026</v>
      </c>
      <c r="BU357" s="13">
        <f t="shared" si="276"/>
        <v>829.96785815000442</v>
      </c>
      <c r="BV357" s="13">
        <f t="shared" si="302"/>
        <v>185.73807217100443</v>
      </c>
      <c r="BW357" s="13">
        <f t="shared" si="277"/>
        <v>43006.315293184307</v>
      </c>
      <c r="BX357">
        <f t="shared" si="295"/>
        <v>306.88262229265035</v>
      </c>
      <c r="BY357" s="13">
        <f t="shared" si="278"/>
        <v>829.96785815000442</v>
      </c>
    </row>
    <row r="358" spans="29:77" x14ac:dyDescent="0.2">
      <c r="AC358">
        <v>356</v>
      </c>
      <c r="AD358" s="37">
        <f t="shared" si="279"/>
        <v>1960476164.8783431</v>
      </c>
      <c r="AE358" s="13">
        <f t="shared" si="255"/>
        <v>24953.182445665698</v>
      </c>
      <c r="AF358">
        <f t="shared" si="296"/>
        <v>1960476234.9715521</v>
      </c>
      <c r="AG358" s="13">
        <f t="shared" si="256"/>
        <v>1960477212.1249621</v>
      </c>
      <c r="AH358" s="13">
        <f t="shared" si="297"/>
        <v>1960476165.1409183</v>
      </c>
      <c r="AI358" s="13">
        <f t="shared" si="257"/>
        <v>43006.315293184307</v>
      </c>
      <c r="AJ358">
        <f t="shared" si="280"/>
        <v>1960476285.9451747</v>
      </c>
      <c r="AK358" s="13">
        <f t="shared" si="258"/>
        <v>1960477212.1249621</v>
      </c>
      <c r="AL358" s="37">
        <f t="shared" si="281"/>
        <v>628.20614018249455</v>
      </c>
      <c r="AM358" s="13">
        <f t="shared" si="259"/>
        <v>29943.818934798834</v>
      </c>
      <c r="AN358">
        <f t="shared" si="282"/>
        <v>712.31799112294073</v>
      </c>
      <c r="AO358" s="13">
        <f t="shared" si="260"/>
        <v>2813.5073827337451</v>
      </c>
      <c r="AP358" s="13">
        <f t="shared" si="298"/>
        <v>628.41966277274457</v>
      </c>
      <c r="AQ358" s="13">
        <f t="shared" si="261"/>
        <v>43006.315293184307</v>
      </c>
      <c r="AR358" s="13">
        <f t="shared" si="283"/>
        <v>749.22391921427356</v>
      </c>
      <c r="AS358" s="38">
        <f t="shared" si="262"/>
        <v>2813.5073827337451</v>
      </c>
      <c r="AT358" s="37">
        <f t="shared" si="284"/>
        <v>391099977.39375615</v>
      </c>
      <c r="AU358" s="13">
        <f t="shared" si="263"/>
        <v>9981.2729782662791</v>
      </c>
      <c r="AV358">
        <f t="shared" si="285"/>
        <v>391100005.43103981</v>
      </c>
      <c r="AW358" s="13">
        <f t="shared" si="264"/>
        <v>391100380.74850065</v>
      </c>
      <c r="AX358" s="13">
        <f t="shared" si="299"/>
        <v>391099977.80348873</v>
      </c>
      <c r="AY358" s="13">
        <f t="shared" si="265"/>
        <v>43006.315293184307</v>
      </c>
      <c r="AZ358">
        <f t="shared" si="286"/>
        <v>391100098.60774517</v>
      </c>
      <c r="BA358" s="13">
        <f t="shared" si="266"/>
        <v>391100380.74850065</v>
      </c>
      <c r="BB358" s="37">
        <f t="shared" si="287"/>
        <v>112.48373176995881</v>
      </c>
      <c r="BC358" s="13">
        <f t="shared" si="267"/>
        <v>14971.909467399417</v>
      </c>
      <c r="BD358">
        <f t="shared" si="288"/>
        <v>154.5396572401819</v>
      </c>
      <c r="BE358" s="13">
        <f t="shared" si="268"/>
        <v>503.35057957927143</v>
      </c>
      <c r="BF358" s="13">
        <f t="shared" si="300"/>
        <v>112.84441182105685</v>
      </c>
      <c r="BG358" s="13">
        <f t="shared" si="269"/>
        <v>43006.315293184307</v>
      </c>
      <c r="BH358">
        <f t="shared" si="289"/>
        <v>233.6486682625858</v>
      </c>
      <c r="BI358" s="13">
        <f t="shared" si="270"/>
        <v>503.35057957927143</v>
      </c>
      <c r="BJ358" s="37">
        <f t="shared" si="290"/>
        <v>1.4141891326346072</v>
      </c>
      <c r="BK358" s="13">
        <f t="shared" si="271"/>
        <v>14971.909467399417</v>
      </c>
      <c r="BL358">
        <f t="shared" si="291"/>
        <v>43.470114602857684</v>
      </c>
      <c r="BM358" s="13">
        <f t="shared" si="272"/>
        <v>5.6772349545232395</v>
      </c>
      <c r="BN358" s="13">
        <f t="shared" si="301"/>
        <v>1.7748691837326502</v>
      </c>
      <c r="BO358" s="13">
        <f t="shared" si="273"/>
        <v>43006.315293184307</v>
      </c>
      <c r="BP358">
        <f t="shared" si="292"/>
        <v>122.5791256252616</v>
      </c>
      <c r="BQ358" s="13">
        <f t="shared" si="274"/>
        <v>5.6772349545232395</v>
      </c>
      <c r="BR358" s="37">
        <f t="shared" si="293"/>
        <v>185.3773921199064</v>
      </c>
      <c r="BS358" s="13">
        <f t="shared" si="275"/>
        <v>14971.909467399417</v>
      </c>
      <c r="BT358">
        <f t="shared" si="294"/>
        <v>227.43331759012949</v>
      </c>
      <c r="BU358" s="13">
        <f t="shared" si="276"/>
        <v>829.96785815000442</v>
      </c>
      <c r="BV358" s="13">
        <f t="shared" si="302"/>
        <v>185.73807217100443</v>
      </c>
      <c r="BW358" s="13">
        <f t="shared" si="277"/>
        <v>43006.315293184307</v>
      </c>
      <c r="BX358">
        <f t="shared" si="295"/>
        <v>306.54232861253337</v>
      </c>
      <c r="BY358" s="13">
        <f t="shared" si="278"/>
        <v>829.96785815000442</v>
      </c>
    </row>
    <row r="359" spans="29:77" x14ac:dyDescent="0.2">
      <c r="AC359">
        <v>357</v>
      </c>
      <c r="AD359" s="37">
        <f t="shared" si="279"/>
        <v>1960476164.8783431</v>
      </c>
      <c r="AE359" s="13">
        <f t="shared" si="255"/>
        <v>24953.182445665698</v>
      </c>
      <c r="AF359">
        <f t="shared" si="296"/>
        <v>1960476234.7752128</v>
      </c>
      <c r="AG359" s="13">
        <f t="shared" si="256"/>
        <v>1960477212.1249621</v>
      </c>
      <c r="AH359" s="13">
        <f t="shared" si="297"/>
        <v>1960476165.1409183</v>
      </c>
      <c r="AI359" s="13">
        <f t="shared" si="257"/>
        <v>43006.315293184307</v>
      </c>
      <c r="AJ359">
        <f t="shared" si="280"/>
        <v>1960476285.6067874</v>
      </c>
      <c r="AK359" s="13">
        <f t="shared" si="258"/>
        <v>1960477212.1249621</v>
      </c>
      <c r="AL359" s="37">
        <f t="shared" si="281"/>
        <v>628.20614018249455</v>
      </c>
      <c r="AM359" s="13">
        <f t="shared" si="259"/>
        <v>29943.818934798834</v>
      </c>
      <c r="AN359">
        <f t="shared" si="282"/>
        <v>712.08238369733726</v>
      </c>
      <c r="AO359" s="13">
        <f t="shared" si="260"/>
        <v>2813.5073827337451</v>
      </c>
      <c r="AP359" s="13">
        <f t="shared" si="298"/>
        <v>628.41966277274457</v>
      </c>
      <c r="AQ359" s="13">
        <f t="shared" si="261"/>
        <v>43006.315293184307</v>
      </c>
      <c r="AR359" s="13">
        <f t="shared" si="283"/>
        <v>748.88553194132805</v>
      </c>
      <c r="AS359" s="38">
        <f t="shared" si="262"/>
        <v>2813.5073827337451</v>
      </c>
      <c r="AT359" s="37">
        <f t="shared" si="284"/>
        <v>391099977.39375615</v>
      </c>
      <c r="AU359" s="13">
        <f t="shared" si="263"/>
        <v>9981.2729782662791</v>
      </c>
      <c r="AV359">
        <f t="shared" si="285"/>
        <v>391100005.35250401</v>
      </c>
      <c r="AW359" s="13">
        <f t="shared" si="264"/>
        <v>391100380.74850065</v>
      </c>
      <c r="AX359" s="13">
        <f t="shared" si="299"/>
        <v>391099977.80348873</v>
      </c>
      <c r="AY359" s="13">
        <f t="shared" si="265"/>
        <v>43006.315293184307</v>
      </c>
      <c r="AZ359">
        <f t="shared" si="286"/>
        <v>391100098.26935792</v>
      </c>
      <c r="BA359" s="13">
        <f t="shared" si="266"/>
        <v>391100380.74850065</v>
      </c>
      <c r="BB359" s="37">
        <f t="shared" si="287"/>
        <v>112.48373176995881</v>
      </c>
      <c r="BC359" s="13">
        <f t="shared" si="267"/>
        <v>14971.909467399417</v>
      </c>
      <c r="BD359">
        <f t="shared" si="288"/>
        <v>154.42185352738014</v>
      </c>
      <c r="BE359" s="13">
        <f t="shared" si="268"/>
        <v>503.35057957927143</v>
      </c>
      <c r="BF359" s="13">
        <f t="shared" si="300"/>
        <v>112.84441182105685</v>
      </c>
      <c r="BG359" s="13">
        <f t="shared" si="269"/>
        <v>43006.315293184307</v>
      </c>
      <c r="BH359">
        <f t="shared" si="289"/>
        <v>233.31028098964035</v>
      </c>
      <c r="BI359" s="13">
        <f t="shared" si="270"/>
        <v>503.35057957927143</v>
      </c>
      <c r="BJ359" s="37">
        <f t="shared" si="290"/>
        <v>1.4141891326346072</v>
      </c>
      <c r="BK359" s="13">
        <f t="shared" si="271"/>
        <v>14971.909467399417</v>
      </c>
      <c r="BL359">
        <f t="shared" si="291"/>
        <v>43.352310890055939</v>
      </c>
      <c r="BM359" s="13">
        <f t="shared" si="272"/>
        <v>5.6772349545232395</v>
      </c>
      <c r="BN359" s="13">
        <f t="shared" si="301"/>
        <v>1.7748691837326502</v>
      </c>
      <c r="BO359" s="13">
        <f t="shared" si="273"/>
        <v>43006.315293184307</v>
      </c>
      <c r="BP359">
        <f t="shared" si="292"/>
        <v>122.24073835231614</v>
      </c>
      <c r="BQ359" s="13">
        <f t="shared" si="274"/>
        <v>5.6772349545232395</v>
      </c>
      <c r="BR359" s="37">
        <f t="shared" si="293"/>
        <v>185.3773921199064</v>
      </c>
      <c r="BS359" s="13">
        <f t="shared" si="275"/>
        <v>14971.909467399417</v>
      </c>
      <c r="BT359">
        <f t="shared" si="294"/>
        <v>227.31551387732773</v>
      </c>
      <c r="BU359" s="13">
        <f t="shared" si="276"/>
        <v>829.96785815000442</v>
      </c>
      <c r="BV359" s="13">
        <f t="shared" si="302"/>
        <v>185.73807217100443</v>
      </c>
      <c r="BW359" s="13">
        <f t="shared" si="277"/>
        <v>43006.315293184307</v>
      </c>
      <c r="BX359">
        <f t="shared" si="295"/>
        <v>306.20394133958791</v>
      </c>
      <c r="BY359" s="13">
        <f t="shared" si="278"/>
        <v>829.96785815000442</v>
      </c>
    </row>
    <row r="360" spans="29:77" x14ac:dyDescent="0.2">
      <c r="AC360">
        <v>358</v>
      </c>
      <c r="AD360" s="37">
        <f t="shared" si="279"/>
        <v>1960476164.8783431</v>
      </c>
      <c r="AE360" s="13">
        <f t="shared" si="255"/>
        <v>24953.182445665698</v>
      </c>
      <c r="AF360">
        <f t="shared" si="296"/>
        <v>1960476234.5799701</v>
      </c>
      <c r="AG360" s="13">
        <f t="shared" si="256"/>
        <v>1960477212.1249621</v>
      </c>
      <c r="AH360" s="13">
        <f t="shared" si="297"/>
        <v>1960476165.1409183</v>
      </c>
      <c r="AI360" s="13">
        <f t="shared" si="257"/>
        <v>43006.315293184307</v>
      </c>
      <c r="AJ360">
        <f t="shared" si="280"/>
        <v>1960476285.2702906</v>
      </c>
      <c r="AK360" s="13">
        <f t="shared" si="258"/>
        <v>1960477212.1249621</v>
      </c>
      <c r="AL360" s="37">
        <f t="shared" si="281"/>
        <v>628.20614018249455</v>
      </c>
      <c r="AM360" s="13">
        <f t="shared" si="259"/>
        <v>29943.818934798834</v>
      </c>
      <c r="AN360">
        <f t="shared" si="282"/>
        <v>711.84809251433489</v>
      </c>
      <c r="AO360" s="13">
        <f t="shared" si="260"/>
        <v>2813.5073827337451</v>
      </c>
      <c r="AP360" s="13">
        <f t="shared" si="298"/>
        <v>628.41966277274457</v>
      </c>
      <c r="AQ360" s="13">
        <f t="shared" si="261"/>
        <v>43006.315293184307</v>
      </c>
      <c r="AR360" s="13">
        <f t="shared" si="283"/>
        <v>748.549035100075</v>
      </c>
      <c r="AS360" s="38">
        <f t="shared" si="262"/>
        <v>2813.5073827337451</v>
      </c>
      <c r="AT360" s="37">
        <f t="shared" si="284"/>
        <v>391099977.39375615</v>
      </c>
      <c r="AU360" s="13">
        <f t="shared" si="263"/>
        <v>9981.2729782662791</v>
      </c>
      <c r="AV360">
        <f t="shared" si="285"/>
        <v>391100005.27440691</v>
      </c>
      <c r="AW360" s="13">
        <f t="shared" si="264"/>
        <v>391100380.74850065</v>
      </c>
      <c r="AX360" s="13">
        <f t="shared" si="299"/>
        <v>391099977.80348873</v>
      </c>
      <c r="AY360" s="13">
        <f t="shared" si="265"/>
        <v>43006.315293184307</v>
      </c>
      <c r="AZ360">
        <f t="shared" si="286"/>
        <v>391100097.93286103</v>
      </c>
      <c r="BA360" s="13">
        <f t="shared" si="266"/>
        <v>391100380.74850065</v>
      </c>
      <c r="BB360" s="37">
        <f t="shared" si="287"/>
        <v>112.48373176995881</v>
      </c>
      <c r="BC360" s="13">
        <f t="shared" si="267"/>
        <v>14971.909467399417</v>
      </c>
      <c r="BD360">
        <f t="shared" si="288"/>
        <v>154.30470793587898</v>
      </c>
      <c r="BE360" s="13">
        <f t="shared" si="268"/>
        <v>503.35057957927143</v>
      </c>
      <c r="BF360" s="13">
        <f t="shared" si="300"/>
        <v>112.84441182105685</v>
      </c>
      <c r="BG360" s="13">
        <f t="shared" si="269"/>
        <v>43006.315293184307</v>
      </c>
      <c r="BH360">
        <f t="shared" si="289"/>
        <v>232.97378414838732</v>
      </c>
      <c r="BI360" s="13">
        <f t="shared" si="270"/>
        <v>503.35057957927143</v>
      </c>
      <c r="BJ360" s="37">
        <f t="shared" si="290"/>
        <v>1.4141891326346072</v>
      </c>
      <c r="BK360" s="13">
        <f t="shared" si="271"/>
        <v>14971.909467399417</v>
      </c>
      <c r="BL360">
        <f t="shared" si="291"/>
        <v>43.235165298554762</v>
      </c>
      <c r="BM360" s="13">
        <f t="shared" si="272"/>
        <v>5.6772349545232395</v>
      </c>
      <c r="BN360" s="13">
        <f t="shared" si="301"/>
        <v>1.7748691837326502</v>
      </c>
      <c r="BO360" s="13">
        <f t="shared" si="273"/>
        <v>43006.315293184307</v>
      </c>
      <c r="BP360">
        <f t="shared" si="292"/>
        <v>121.90424151106312</v>
      </c>
      <c r="BQ360" s="13">
        <f t="shared" si="274"/>
        <v>5.6772349545232395</v>
      </c>
      <c r="BR360" s="37">
        <f t="shared" si="293"/>
        <v>185.3773921199064</v>
      </c>
      <c r="BS360" s="13">
        <f t="shared" si="275"/>
        <v>14971.909467399417</v>
      </c>
      <c r="BT360">
        <f t="shared" si="294"/>
        <v>227.19836828582658</v>
      </c>
      <c r="BU360" s="13">
        <f t="shared" si="276"/>
        <v>829.96785815000442</v>
      </c>
      <c r="BV360" s="13">
        <f t="shared" si="302"/>
        <v>185.73807217100443</v>
      </c>
      <c r="BW360" s="13">
        <f t="shared" si="277"/>
        <v>43006.315293184307</v>
      </c>
      <c r="BX360">
        <f t="shared" si="295"/>
        <v>305.86744449833492</v>
      </c>
      <c r="BY360" s="13">
        <f t="shared" si="278"/>
        <v>829.96785815000442</v>
      </c>
    </row>
    <row r="361" spans="29:77" x14ac:dyDescent="0.2">
      <c r="AC361">
        <v>359</v>
      </c>
      <c r="AD361" s="37">
        <f t="shared" si="279"/>
        <v>1960476164.8783431</v>
      </c>
      <c r="AE361" s="13">
        <f t="shared" si="255"/>
        <v>24953.182445665698</v>
      </c>
      <c r="AF361">
        <f t="shared" si="296"/>
        <v>1960476234.3858151</v>
      </c>
      <c r="AG361" s="13">
        <f t="shared" si="256"/>
        <v>1960477212.1249621</v>
      </c>
      <c r="AH361" s="13">
        <f t="shared" si="297"/>
        <v>1960476165.1409183</v>
      </c>
      <c r="AI361" s="13">
        <f t="shared" si="257"/>
        <v>43006.315293184307</v>
      </c>
      <c r="AJ361">
        <f t="shared" si="280"/>
        <v>1960476284.9356685</v>
      </c>
      <c r="AK361" s="13">
        <f t="shared" si="258"/>
        <v>1960477212.1249621</v>
      </c>
      <c r="AL361" s="37">
        <f t="shared" si="281"/>
        <v>628.20614018249455</v>
      </c>
      <c r="AM361" s="13">
        <f t="shared" si="259"/>
        <v>29943.818934798834</v>
      </c>
      <c r="AN361">
        <f t="shared" si="282"/>
        <v>711.61510657469182</v>
      </c>
      <c r="AO361" s="13">
        <f t="shared" si="260"/>
        <v>2813.5073827337451</v>
      </c>
      <c r="AP361" s="13">
        <f t="shared" si="298"/>
        <v>628.41966277274457</v>
      </c>
      <c r="AQ361" s="13">
        <f t="shared" si="261"/>
        <v>43006.315293184307</v>
      </c>
      <c r="AR361" s="13">
        <f t="shared" si="283"/>
        <v>748.21441289303516</v>
      </c>
      <c r="AS361" s="38">
        <f t="shared" si="262"/>
        <v>2813.5073827337451</v>
      </c>
      <c r="AT361" s="37">
        <f t="shared" si="284"/>
        <v>391099977.39375615</v>
      </c>
      <c r="AU361" s="13">
        <f t="shared" si="263"/>
        <v>9981.2729782662791</v>
      </c>
      <c r="AV361">
        <f t="shared" si="285"/>
        <v>391100005.19674492</v>
      </c>
      <c r="AW361" s="13">
        <f t="shared" si="264"/>
        <v>391100380.74850065</v>
      </c>
      <c r="AX361" s="13">
        <f t="shared" si="299"/>
        <v>391099977.80348873</v>
      </c>
      <c r="AY361" s="13">
        <f t="shared" si="265"/>
        <v>43006.315293184307</v>
      </c>
      <c r="AZ361">
        <f t="shared" si="286"/>
        <v>391100097.59823883</v>
      </c>
      <c r="BA361" s="13">
        <f t="shared" si="266"/>
        <v>391100380.74850065</v>
      </c>
      <c r="BB361" s="37">
        <f t="shared" si="287"/>
        <v>112.48373176995881</v>
      </c>
      <c r="BC361" s="13">
        <f t="shared" si="267"/>
        <v>14971.909467399417</v>
      </c>
      <c r="BD361">
        <f t="shared" si="288"/>
        <v>154.18821496605747</v>
      </c>
      <c r="BE361" s="13">
        <f t="shared" si="268"/>
        <v>503.35057957927143</v>
      </c>
      <c r="BF361" s="13">
        <f t="shared" si="300"/>
        <v>112.84441182105685</v>
      </c>
      <c r="BG361" s="13">
        <f t="shared" si="269"/>
        <v>43006.315293184307</v>
      </c>
      <c r="BH361">
        <f t="shared" si="289"/>
        <v>232.6391619413474</v>
      </c>
      <c r="BI361" s="13">
        <f t="shared" si="270"/>
        <v>503.35057957927143</v>
      </c>
      <c r="BJ361" s="37">
        <f t="shared" si="290"/>
        <v>1.4141891326346072</v>
      </c>
      <c r="BK361" s="13">
        <f t="shared" si="271"/>
        <v>14971.909467399417</v>
      </c>
      <c r="BL361">
        <f t="shared" si="291"/>
        <v>43.118672328733261</v>
      </c>
      <c r="BM361" s="13">
        <f t="shared" si="272"/>
        <v>5.6772349545232395</v>
      </c>
      <c r="BN361" s="13">
        <f t="shared" si="301"/>
        <v>1.7748691837326502</v>
      </c>
      <c r="BO361" s="13">
        <f t="shared" si="273"/>
        <v>43006.315293184307</v>
      </c>
      <c r="BP361">
        <f t="shared" si="292"/>
        <v>121.56961930402319</v>
      </c>
      <c r="BQ361" s="13">
        <f t="shared" si="274"/>
        <v>5.6772349545232395</v>
      </c>
      <c r="BR361" s="37">
        <f t="shared" si="293"/>
        <v>185.3773921199064</v>
      </c>
      <c r="BS361" s="13">
        <f t="shared" si="275"/>
        <v>14971.909467399417</v>
      </c>
      <c r="BT361">
        <f t="shared" si="294"/>
        <v>227.08187531600507</v>
      </c>
      <c r="BU361" s="13">
        <f t="shared" si="276"/>
        <v>829.96785815000442</v>
      </c>
      <c r="BV361" s="13">
        <f t="shared" si="302"/>
        <v>185.73807217100443</v>
      </c>
      <c r="BW361" s="13">
        <f t="shared" si="277"/>
        <v>43006.315293184307</v>
      </c>
      <c r="BX361">
        <f t="shared" si="295"/>
        <v>305.53282229129496</v>
      </c>
      <c r="BY361" s="13">
        <f t="shared" si="278"/>
        <v>829.96785815000442</v>
      </c>
    </row>
    <row r="362" spans="29:77" x14ac:dyDescent="0.2">
      <c r="AC362">
        <v>360</v>
      </c>
      <c r="AD362" s="37">
        <f t="shared" si="279"/>
        <v>1960476164.8783431</v>
      </c>
      <c r="AE362" s="13">
        <f t="shared" si="255"/>
        <v>24953.182445665698</v>
      </c>
      <c r="AF362">
        <f t="shared" si="296"/>
        <v>1960476234.1927388</v>
      </c>
      <c r="AG362" s="13">
        <f t="shared" si="256"/>
        <v>1960477212.1249621</v>
      </c>
      <c r="AH362" s="13">
        <f t="shared" si="297"/>
        <v>1960476165.1409183</v>
      </c>
      <c r="AI362" s="13">
        <f t="shared" si="257"/>
        <v>43006.315293184307</v>
      </c>
      <c r="AJ362">
        <f t="shared" si="280"/>
        <v>1960476284.6029053</v>
      </c>
      <c r="AK362" s="13">
        <f t="shared" si="258"/>
        <v>1960477212.1249621</v>
      </c>
      <c r="AL362" s="37">
        <f t="shared" si="281"/>
        <v>628.20614018249455</v>
      </c>
      <c r="AM362" s="13">
        <f t="shared" si="259"/>
        <v>29943.818934798834</v>
      </c>
      <c r="AN362">
        <f t="shared" si="282"/>
        <v>711.38341500138017</v>
      </c>
      <c r="AO362" s="13">
        <f t="shared" si="260"/>
        <v>2813.5073827337451</v>
      </c>
      <c r="AP362" s="13">
        <f t="shared" si="298"/>
        <v>628.41966277274457</v>
      </c>
      <c r="AQ362" s="13">
        <f t="shared" si="261"/>
        <v>43006.315293184307</v>
      </c>
      <c r="AR362" s="13">
        <f t="shared" si="283"/>
        <v>747.88164969825652</v>
      </c>
      <c r="AS362" s="38">
        <f t="shared" si="262"/>
        <v>2813.5073827337451</v>
      </c>
      <c r="AT362" s="37">
        <f t="shared" si="284"/>
        <v>391099977.39375615</v>
      </c>
      <c r="AU362" s="13">
        <f t="shared" si="263"/>
        <v>9981.2729782662791</v>
      </c>
      <c r="AV362">
        <f t="shared" si="285"/>
        <v>391100005.11951441</v>
      </c>
      <c r="AW362" s="13">
        <f t="shared" si="264"/>
        <v>391100380.74850065</v>
      </c>
      <c r="AX362" s="13">
        <f t="shared" si="299"/>
        <v>391099977.80348873</v>
      </c>
      <c r="AY362" s="13">
        <f t="shared" si="265"/>
        <v>43006.315293184307</v>
      </c>
      <c r="AZ362">
        <f t="shared" si="286"/>
        <v>391100097.26547563</v>
      </c>
      <c r="BA362" s="13">
        <f t="shared" si="266"/>
        <v>391100380.74850065</v>
      </c>
      <c r="BB362" s="37">
        <f t="shared" si="287"/>
        <v>112.48373176995881</v>
      </c>
      <c r="BC362" s="13">
        <f t="shared" si="267"/>
        <v>14971.909467399417</v>
      </c>
      <c r="BD362">
        <f t="shared" si="288"/>
        <v>154.07236917940162</v>
      </c>
      <c r="BE362" s="13">
        <f t="shared" si="268"/>
        <v>503.35057957927143</v>
      </c>
      <c r="BF362" s="13">
        <f t="shared" si="300"/>
        <v>112.84441182105685</v>
      </c>
      <c r="BG362" s="13">
        <f t="shared" si="269"/>
        <v>43006.315293184307</v>
      </c>
      <c r="BH362">
        <f t="shared" si="289"/>
        <v>232.30639874656882</v>
      </c>
      <c r="BI362" s="13">
        <f t="shared" si="270"/>
        <v>503.35057957927143</v>
      </c>
      <c r="BJ362" s="37">
        <f t="shared" si="290"/>
        <v>1.4141891326346072</v>
      </c>
      <c r="BK362" s="13">
        <f t="shared" si="271"/>
        <v>14971.909467399417</v>
      </c>
      <c r="BL362">
        <f t="shared" si="291"/>
        <v>43.002826542077429</v>
      </c>
      <c r="BM362" s="13">
        <f t="shared" si="272"/>
        <v>5.6772349545232395</v>
      </c>
      <c r="BN362" s="13">
        <f t="shared" si="301"/>
        <v>1.7748691837326502</v>
      </c>
      <c r="BO362" s="13">
        <f t="shared" si="273"/>
        <v>43006.315293184307</v>
      </c>
      <c r="BP362">
        <f t="shared" si="292"/>
        <v>121.23685610924461</v>
      </c>
      <c r="BQ362" s="13">
        <f t="shared" si="274"/>
        <v>5.6772349545232395</v>
      </c>
      <c r="BR362" s="37">
        <f t="shared" si="293"/>
        <v>185.3773921199064</v>
      </c>
      <c r="BS362" s="13">
        <f t="shared" si="275"/>
        <v>14971.909467399417</v>
      </c>
      <c r="BT362">
        <f t="shared" si="294"/>
        <v>226.96602952934921</v>
      </c>
      <c r="BU362" s="13">
        <f t="shared" si="276"/>
        <v>829.96785815000442</v>
      </c>
      <c r="BV362" s="13">
        <f t="shared" si="302"/>
        <v>185.73807217100443</v>
      </c>
      <c r="BW362" s="13">
        <f t="shared" si="277"/>
        <v>43006.315293184307</v>
      </c>
      <c r="BX362">
        <f t="shared" si="295"/>
        <v>305.20005909651638</v>
      </c>
      <c r="BY362" s="13">
        <f t="shared" si="278"/>
        <v>829.96785815000442</v>
      </c>
    </row>
    <row r="363" spans="29:77" x14ac:dyDescent="0.2">
      <c r="AC363">
        <v>361</v>
      </c>
      <c r="AD363" s="37">
        <f t="shared" si="279"/>
        <v>1960476164.8783431</v>
      </c>
      <c r="AE363" s="13">
        <f t="shared" si="255"/>
        <v>24953.182445665698</v>
      </c>
      <c r="AF363">
        <f t="shared" si="296"/>
        <v>1960476234.0007322</v>
      </c>
      <c r="AG363" s="13">
        <f t="shared" si="256"/>
        <v>1960477212.1249621</v>
      </c>
      <c r="AH363" s="13">
        <f t="shared" si="297"/>
        <v>1960476165.1409183</v>
      </c>
      <c r="AI363" s="13">
        <f t="shared" si="257"/>
        <v>43006.315293184307</v>
      </c>
      <c r="AJ363">
        <f t="shared" si="280"/>
        <v>1960476284.2719855</v>
      </c>
      <c r="AK363" s="13">
        <f t="shared" si="258"/>
        <v>1960477212.1249621</v>
      </c>
      <c r="AL363" s="37">
        <f t="shared" si="281"/>
        <v>628.20614018249455</v>
      </c>
      <c r="AM363" s="13">
        <f t="shared" si="259"/>
        <v>29943.818934798834</v>
      </c>
      <c r="AN363">
        <f t="shared" si="282"/>
        <v>711.15300703789296</v>
      </c>
      <c r="AO363" s="13">
        <f t="shared" si="260"/>
        <v>2813.5073827337451</v>
      </c>
      <c r="AP363" s="13">
        <f t="shared" si="298"/>
        <v>628.41966277274457</v>
      </c>
      <c r="AQ363" s="13">
        <f t="shared" si="261"/>
        <v>43006.315293184307</v>
      </c>
      <c r="AR363" s="13">
        <f t="shared" si="283"/>
        <v>747.55073006688394</v>
      </c>
      <c r="AS363" s="38">
        <f t="shared" si="262"/>
        <v>2813.5073827337451</v>
      </c>
      <c r="AT363" s="37">
        <f t="shared" si="284"/>
        <v>391099977.39375615</v>
      </c>
      <c r="AU363" s="13">
        <f t="shared" si="263"/>
        <v>9981.2729782662791</v>
      </c>
      <c r="AV363">
        <f t="shared" si="285"/>
        <v>391100005.04271179</v>
      </c>
      <c r="AW363" s="13">
        <f t="shared" si="264"/>
        <v>391100380.74850065</v>
      </c>
      <c r="AX363" s="13">
        <f t="shared" si="299"/>
        <v>391099977.80348873</v>
      </c>
      <c r="AY363" s="13">
        <f t="shared" si="265"/>
        <v>43006.315293184307</v>
      </c>
      <c r="AZ363">
        <f t="shared" si="286"/>
        <v>391100096.93455601</v>
      </c>
      <c r="BA363" s="13">
        <f t="shared" si="266"/>
        <v>391100380.74850065</v>
      </c>
      <c r="BB363" s="37">
        <f t="shared" si="287"/>
        <v>112.48373176995881</v>
      </c>
      <c r="BC363" s="13">
        <f t="shared" si="267"/>
        <v>14971.909467399417</v>
      </c>
      <c r="BD363">
        <f t="shared" si="288"/>
        <v>153.95716519765801</v>
      </c>
      <c r="BE363" s="13">
        <f t="shared" si="268"/>
        <v>503.35057957927143</v>
      </c>
      <c r="BF363" s="13">
        <f t="shared" si="300"/>
        <v>112.84441182105685</v>
      </c>
      <c r="BG363" s="13">
        <f t="shared" si="269"/>
        <v>43006.315293184307</v>
      </c>
      <c r="BH363">
        <f t="shared" si="289"/>
        <v>231.97547911519621</v>
      </c>
      <c r="BI363" s="13">
        <f t="shared" si="270"/>
        <v>503.35057957927143</v>
      </c>
      <c r="BJ363" s="37">
        <f t="shared" si="290"/>
        <v>1.4141891326346072</v>
      </c>
      <c r="BK363" s="13">
        <f t="shared" si="271"/>
        <v>14971.909467399417</v>
      </c>
      <c r="BL363">
        <f t="shared" si="291"/>
        <v>42.887622560333817</v>
      </c>
      <c r="BM363" s="13">
        <f t="shared" si="272"/>
        <v>5.6772349545232395</v>
      </c>
      <c r="BN363" s="13">
        <f t="shared" si="301"/>
        <v>1.7748691837326502</v>
      </c>
      <c r="BO363" s="13">
        <f t="shared" si="273"/>
        <v>43006.315293184307</v>
      </c>
      <c r="BP363">
        <f t="shared" si="292"/>
        <v>120.905936477872</v>
      </c>
      <c r="BQ363" s="13">
        <f t="shared" si="274"/>
        <v>5.6772349545232395</v>
      </c>
      <c r="BR363" s="37">
        <f t="shared" si="293"/>
        <v>185.3773921199064</v>
      </c>
      <c r="BS363" s="13">
        <f t="shared" si="275"/>
        <v>14971.909467399417</v>
      </c>
      <c r="BT363">
        <f t="shared" si="294"/>
        <v>226.85082554760561</v>
      </c>
      <c r="BU363" s="13">
        <f t="shared" si="276"/>
        <v>829.96785815000442</v>
      </c>
      <c r="BV363" s="13">
        <f t="shared" si="302"/>
        <v>185.73807217100443</v>
      </c>
      <c r="BW363" s="13">
        <f t="shared" si="277"/>
        <v>43006.315293184307</v>
      </c>
      <c r="BX363">
        <f t="shared" si="295"/>
        <v>304.8691394651438</v>
      </c>
      <c r="BY363" s="13">
        <f t="shared" si="278"/>
        <v>829.96785815000442</v>
      </c>
    </row>
    <row r="364" spans="29:77" x14ac:dyDescent="0.2">
      <c r="AC364">
        <v>362</v>
      </c>
      <c r="AD364" s="37">
        <f t="shared" si="279"/>
        <v>1960476164.8783431</v>
      </c>
      <c r="AE364" s="13">
        <f t="shared" si="255"/>
        <v>24953.182445665698</v>
      </c>
      <c r="AF364">
        <f t="shared" si="296"/>
        <v>1960476233.8097863</v>
      </c>
      <c r="AG364" s="13">
        <f t="shared" si="256"/>
        <v>1960477212.1249621</v>
      </c>
      <c r="AH364" s="13">
        <f t="shared" si="297"/>
        <v>1960476165.1409183</v>
      </c>
      <c r="AI364" s="13">
        <f t="shared" si="257"/>
        <v>43006.315293184307</v>
      </c>
      <c r="AJ364">
        <f t="shared" si="280"/>
        <v>1960476283.9428942</v>
      </c>
      <c r="AK364" s="13">
        <f t="shared" si="258"/>
        <v>1960477212.1249621</v>
      </c>
      <c r="AL364" s="37">
        <f t="shared" si="281"/>
        <v>628.20614018249455</v>
      </c>
      <c r="AM364" s="13">
        <f t="shared" si="259"/>
        <v>29943.818934798834</v>
      </c>
      <c r="AN364">
        <f t="shared" si="282"/>
        <v>710.92387204657973</v>
      </c>
      <c r="AO364" s="13">
        <f t="shared" si="260"/>
        <v>2813.5073827337451</v>
      </c>
      <c r="AP364" s="13">
        <f t="shared" si="298"/>
        <v>628.41966277274457</v>
      </c>
      <c r="AQ364" s="13">
        <f t="shared" si="261"/>
        <v>43006.315293184307</v>
      </c>
      <c r="AR364" s="13">
        <f t="shared" si="283"/>
        <v>747.22163872076749</v>
      </c>
      <c r="AS364" s="38">
        <f t="shared" si="262"/>
        <v>2813.5073827337451</v>
      </c>
      <c r="AT364" s="37">
        <f t="shared" si="284"/>
        <v>391099977.39375615</v>
      </c>
      <c r="AU364" s="13">
        <f t="shared" si="263"/>
        <v>9981.2729782662791</v>
      </c>
      <c r="AV364">
        <f t="shared" si="285"/>
        <v>391100004.96633345</v>
      </c>
      <c r="AW364" s="13">
        <f t="shared" si="264"/>
        <v>391100380.74850065</v>
      </c>
      <c r="AX364" s="13">
        <f t="shared" si="299"/>
        <v>391099977.80348873</v>
      </c>
      <c r="AY364" s="13">
        <f t="shared" si="265"/>
        <v>43006.315293184307</v>
      </c>
      <c r="AZ364">
        <f t="shared" si="286"/>
        <v>391100096.6054647</v>
      </c>
      <c r="BA364" s="13">
        <f t="shared" si="266"/>
        <v>391100380.74850065</v>
      </c>
      <c r="BB364" s="37">
        <f t="shared" si="287"/>
        <v>112.48373176995881</v>
      </c>
      <c r="BC364" s="13">
        <f t="shared" si="267"/>
        <v>14971.909467399417</v>
      </c>
      <c r="BD364">
        <f t="shared" si="288"/>
        <v>153.8425977020014</v>
      </c>
      <c r="BE364" s="13">
        <f t="shared" si="268"/>
        <v>503.35057957927143</v>
      </c>
      <c r="BF364" s="13">
        <f t="shared" si="300"/>
        <v>112.84441182105685</v>
      </c>
      <c r="BG364" s="13">
        <f t="shared" si="269"/>
        <v>43006.315293184307</v>
      </c>
      <c r="BH364">
        <f t="shared" si="289"/>
        <v>231.64638776907981</v>
      </c>
      <c r="BI364" s="13">
        <f t="shared" si="270"/>
        <v>503.35057957927143</v>
      </c>
      <c r="BJ364" s="37">
        <f t="shared" si="290"/>
        <v>1.4141891326346072</v>
      </c>
      <c r="BK364" s="13">
        <f t="shared" si="271"/>
        <v>14971.909467399417</v>
      </c>
      <c r="BL364">
        <f t="shared" si="291"/>
        <v>42.773055064677195</v>
      </c>
      <c r="BM364" s="13">
        <f t="shared" si="272"/>
        <v>5.6772349545232395</v>
      </c>
      <c r="BN364" s="13">
        <f t="shared" si="301"/>
        <v>1.7748691837326502</v>
      </c>
      <c r="BO364" s="13">
        <f t="shared" si="273"/>
        <v>43006.315293184307</v>
      </c>
      <c r="BP364">
        <f t="shared" si="292"/>
        <v>120.57684513175559</v>
      </c>
      <c r="BQ364" s="13">
        <f t="shared" si="274"/>
        <v>5.6772349545232395</v>
      </c>
      <c r="BR364" s="37">
        <f t="shared" si="293"/>
        <v>185.3773921199064</v>
      </c>
      <c r="BS364" s="13">
        <f t="shared" si="275"/>
        <v>14971.909467399417</v>
      </c>
      <c r="BT364">
        <f t="shared" si="294"/>
        <v>226.73625805194899</v>
      </c>
      <c r="BU364" s="13">
        <f t="shared" si="276"/>
        <v>829.96785815000442</v>
      </c>
      <c r="BV364" s="13">
        <f t="shared" si="302"/>
        <v>185.73807217100443</v>
      </c>
      <c r="BW364" s="13">
        <f t="shared" si="277"/>
        <v>43006.315293184307</v>
      </c>
      <c r="BX364">
        <f t="shared" si="295"/>
        <v>304.54004811902735</v>
      </c>
      <c r="BY364" s="13">
        <f t="shared" si="278"/>
        <v>829.96785815000442</v>
      </c>
    </row>
    <row r="365" spans="29:77" x14ac:dyDescent="0.2">
      <c r="AC365">
        <v>363</v>
      </c>
      <c r="AD365" s="37">
        <f t="shared" si="279"/>
        <v>1960476164.8783431</v>
      </c>
      <c r="AE365" s="13">
        <f t="shared" si="255"/>
        <v>24953.182445665698</v>
      </c>
      <c r="AF365">
        <f t="shared" si="296"/>
        <v>1960476233.6198926</v>
      </c>
      <c r="AG365" s="13">
        <f t="shared" si="256"/>
        <v>1960477212.1249621</v>
      </c>
      <c r="AH365" s="13">
        <f t="shared" si="297"/>
        <v>1960476165.1409183</v>
      </c>
      <c r="AI365" s="13">
        <f t="shared" si="257"/>
        <v>43006.315293184307</v>
      </c>
      <c r="AJ365">
        <f t="shared" si="280"/>
        <v>1960476283.6156161</v>
      </c>
      <c r="AK365" s="13">
        <f t="shared" si="258"/>
        <v>1960477212.1249621</v>
      </c>
      <c r="AL365" s="37">
        <f t="shared" si="281"/>
        <v>628.20614018249455</v>
      </c>
      <c r="AM365" s="13">
        <f t="shared" si="259"/>
        <v>29943.818934798834</v>
      </c>
      <c r="AN365">
        <f t="shared" si="282"/>
        <v>710.69599950700922</v>
      </c>
      <c r="AO365" s="13">
        <f t="shared" si="260"/>
        <v>2813.5073827337451</v>
      </c>
      <c r="AP365" s="13">
        <f t="shared" si="298"/>
        <v>628.41966277274457</v>
      </c>
      <c r="AQ365" s="13">
        <f t="shared" si="261"/>
        <v>43006.315293184307</v>
      </c>
      <c r="AR365" s="13">
        <f t="shared" si="283"/>
        <v>746.89436055011186</v>
      </c>
      <c r="AS365" s="38">
        <f t="shared" si="262"/>
        <v>2813.5073827337451</v>
      </c>
      <c r="AT365" s="37">
        <f t="shared" si="284"/>
        <v>391099977.39375615</v>
      </c>
      <c r="AU365" s="13">
        <f t="shared" si="263"/>
        <v>9981.2729782662791</v>
      </c>
      <c r="AV365">
        <f t="shared" si="285"/>
        <v>391100004.89037591</v>
      </c>
      <c r="AW365" s="13">
        <f t="shared" si="264"/>
        <v>391100380.74850065</v>
      </c>
      <c r="AX365" s="13">
        <f t="shared" si="299"/>
        <v>391099977.80348873</v>
      </c>
      <c r="AY365" s="13">
        <f t="shared" si="265"/>
        <v>43006.315293184307</v>
      </c>
      <c r="AZ365">
        <f t="shared" si="286"/>
        <v>391100096.2781865</v>
      </c>
      <c r="BA365" s="13">
        <f t="shared" si="266"/>
        <v>391100380.74850065</v>
      </c>
      <c r="BB365" s="37">
        <f t="shared" si="287"/>
        <v>112.48373176995881</v>
      </c>
      <c r="BC365" s="13">
        <f t="shared" si="267"/>
        <v>14971.909467399417</v>
      </c>
      <c r="BD365">
        <f t="shared" si="288"/>
        <v>153.72866143221614</v>
      </c>
      <c r="BE365" s="13">
        <f t="shared" si="268"/>
        <v>503.35057957927143</v>
      </c>
      <c r="BF365" s="13">
        <f t="shared" si="300"/>
        <v>112.84441182105685</v>
      </c>
      <c r="BG365" s="13">
        <f t="shared" si="269"/>
        <v>43006.315293184307</v>
      </c>
      <c r="BH365">
        <f t="shared" si="289"/>
        <v>231.31910959842409</v>
      </c>
      <c r="BI365" s="13">
        <f t="shared" si="270"/>
        <v>503.35057957927143</v>
      </c>
      <c r="BJ365" s="37">
        <f t="shared" si="290"/>
        <v>1.4141891326346072</v>
      </c>
      <c r="BK365" s="13">
        <f t="shared" si="271"/>
        <v>14971.909467399417</v>
      </c>
      <c r="BL365">
        <f t="shared" si="291"/>
        <v>42.659118794891953</v>
      </c>
      <c r="BM365" s="13">
        <f t="shared" si="272"/>
        <v>5.6772349545232395</v>
      </c>
      <c r="BN365" s="13">
        <f t="shared" si="301"/>
        <v>1.7748691837326502</v>
      </c>
      <c r="BO365" s="13">
        <f t="shared" si="273"/>
        <v>43006.315293184307</v>
      </c>
      <c r="BP365">
        <f t="shared" si="292"/>
        <v>120.24956696109989</v>
      </c>
      <c r="BQ365" s="13">
        <f t="shared" si="274"/>
        <v>5.6772349545232395</v>
      </c>
      <c r="BR365" s="37">
        <f t="shared" si="293"/>
        <v>185.3773921199064</v>
      </c>
      <c r="BS365" s="13">
        <f t="shared" si="275"/>
        <v>14971.909467399417</v>
      </c>
      <c r="BT365">
        <f t="shared" si="294"/>
        <v>226.62232178216374</v>
      </c>
      <c r="BU365" s="13">
        <f t="shared" si="276"/>
        <v>829.96785815000442</v>
      </c>
      <c r="BV365" s="13">
        <f t="shared" si="302"/>
        <v>185.73807217100443</v>
      </c>
      <c r="BW365" s="13">
        <f t="shared" si="277"/>
        <v>43006.315293184307</v>
      </c>
      <c r="BX365">
        <f t="shared" si="295"/>
        <v>304.21276994837166</v>
      </c>
      <c r="BY365" s="13">
        <f t="shared" si="278"/>
        <v>829.96785815000442</v>
      </c>
    </row>
    <row r="366" spans="29:77" x14ac:dyDescent="0.2">
      <c r="AC366">
        <v>364</v>
      </c>
      <c r="AD366" s="37">
        <f t="shared" si="279"/>
        <v>1960476164.8783431</v>
      </c>
      <c r="AE366" s="13">
        <f t="shared" si="255"/>
        <v>24953.182445665698</v>
      </c>
      <c r="AF366">
        <f t="shared" si="296"/>
        <v>1960476233.4310422</v>
      </c>
      <c r="AG366" s="13">
        <f t="shared" si="256"/>
        <v>1960477212.1249621</v>
      </c>
      <c r="AH366" s="13">
        <f t="shared" si="297"/>
        <v>1960476165.1409183</v>
      </c>
      <c r="AI366" s="13">
        <f t="shared" si="257"/>
        <v>43006.315293184307</v>
      </c>
      <c r="AJ366">
        <f t="shared" si="280"/>
        <v>1960476283.2901361</v>
      </c>
      <c r="AK366" s="13">
        <f t="shared" si="258"/>
        <v>1960477212.1249621</v>
      </c>
      <c r="AL366" s="37">
        <f t="shared" si="281"/>
        <v>628.20614018249455</v>
      </c>
      <c r="AM366" s="13">
        <f t="shared" si="259"/>
        <v>29943.818934798834</v>
      </c>
      <c r="AN366">
        <f t="shared" si="282"/>
        <v>710.46937901435945</v>
      </c>
      <c r="AO366" s="13">
        <f t="shared" si="260"/>
        <v>2813.5073827337451</v>
      </c>
      <c r="AP366" s="13">
        <f t="shared" si="298"/>
        <v>628.41966277274457</v>
      </c>
      <c r="AQ366" s="13">
        <f t="shared" si="261"/>
        <v>43006.315293184307</v>
      </c>
      <c r="AR366" s="13">
        <f t="shared" si="283"/>
        <v>746.56888061116297</v>
      </c>
      <c r="AS366" s="38">
        <f t="shared" si="262"/>
        <v>2813.5073827337451</v>
      </c>
      <c r="AT366" s="37">
        <f t="shared" si="284"/>
        <v>391099977.39375615</v>
      </c>
      <c r="AU366" s="13">
        <f t="shared" si="263"/>
        <v>9981.2729782662791</v>
      </c>
      <c r="AV366">
        <f t="shared" si="285"/>
        <v>391100004.81483579</v>
      </c>
      <c r="AW366" s="13">
        <f t="shared" si="264"/>
        <v>391100380.74850065</v>
      </c>
      <c r="AX366" s="13">
        <f t="shared" si="299"/>
        <v>391099977.80348873</v>
      </c>
      <c r="AY366" s="13">
        <f t="shared" si="265"/>
        <v>43006.315293184307</v>
      </c>
      <c r="AZ366">
        <f t="shared" si="286"/>
        <v>391100095.95270658</v>
      </c>
      <c r="BA366" s="13">
        <f t="shared" si="266"/>
        <v>391100380.74850065</v>
      </c>
      <c r="BB366" s="37">
        <f t="shared" si="287"/>
        <v>112.48373176995881</v>
      </c>
      <c r="BC366" s="13">
        <f t="shared" si="267"/>
        <v>14971.909467399417</v>
      </c>
      <c r="BD366">
        <f t="shared" si="288"/>
        <v>153.61535118589126</v>
      </c>
      <c r="BE366" s="13">
        <f t="shared" si="268"/>
        <v>503.35057957927143</v>
      </c>
      <c r="BF366" s="13">
        <f t="shared" si="300"/>
        <v>112.84441182105685</v>
      </c>
      <c r="BG366" s="13">
        <f t="shared" si="269"/>
        <v>43006.315293184307</v>
      </c>
      <c r="BH366">
        <f t="shared" si="289"/>
        <v>230.99362965947529</v>
      </c>
      <c r="BI366" s="13">
        <f t="shared" si="270"/>
        <v>503.35057957927143</v>
      </c>
      <c r="BJ366" s="37">
        <f t="shared" si="290"/>
        <v>1.4141891326346072</v>
      </c>
      <c r="BK366" s="13">
        <f t="shared" si="271"/>
        <v>14971.909467399417</v>
      </c>
      <c r="BL366">
        <f t="shared" si="291"/>
        <v>42.545808548567067</v>
      </c>
      <c r="BM366" s="13">
        <f t="shared" si="272"/>
        <v>5.6772349545232395</v>
      </c>
      <c r="BN366" s="13">
        <f t="shared" si="301"/>
        <v>1.7748691837326502</v>
      </c>
      <c r="BO366" s="13">
        <f t="shared" si="273"/>
        <v>43006.315293184307</v>
      </c>
      <c r="BP366">
        <f t="shared" si="292"/>
        <v>119.92408702215107</v>
      </c>
      <c r="BQ366" s="13">
        <f t="shared" si="274"/>
        <v>5.6772349545232395</v>
      </c>
      <c r="BR366" s="37">
        <f t="shared" si="293"/>
        <v>185.3773921199064</v>
      </c>
      <c r="BS366" s="13">
        <f t="shared" si="275"/>
        <v>14971.909467399417</v>
      </c>
      <c r="BT366">
        <f t="shared" si="294"/>
        <v>226.50901153583885</v>
      </c>
      <c r="BU366" s="13">
        <f t="shared" si="276"/>
        <v>829.96785815000442</v>
      </c>
      <c r="BV366" s="13">
        <f t="shared" si="302"/>
        <v>185.73807217100443</v>
      </c>
      <c r="BW366" s="13">
        <f t="shared" si="277"/>
        <v>43006.315293184307</v>
      </c>
      <c r="BX366">
        <f t="shared" si="295"/>
        <v>303.88729000942283</v>
      </c>
      <c r="BY366" s="13">
        <f t="shared" si="278"/>
        <v>829.96785815000442</v>
      </c>
    </row>
    <row r="367" spans="29:77" x14ac:dyDescent="0.2">
      <c r="AC367">
        <v>365</v>
      </c>
      <c r="AD367" s="37">
        <f t="shared" si="279"/>
        <v>1960476164.8783431</v>
      </c>
      <c r="AE367" s="13">
        <f t="shared" si="255"/>
        <v>24953.182445665698</v>
      </c>
      <c r="AF367">
        <f t="shared" si="296"/>
        <v>1960476233.2432265</v>
      </c>
      <c r="AG367" s="13">
        <f t="shared" si="256"/>
        <v>1960477212.1249621</v>
      </c>
      <c r="AH367" s="13">
        <f t="shared" si="297"/>
        <v>1960476165.1409183</v>
      </c>
      <c r="AI367" s="13">
        <f t="shared" si="257"/>
        <v>43006.315293184307</v>
      </c>
      <c r="AJ367">
        <f t="shared" si="280"/>
        <v>1960476282.9664397</v>
      </c>
      <c r="AK367" s="13">
        <f t="shared" si="258"/>
        <v>1960477212.1249621</v>
      </c>
      <c r="AL367" s="37">
        <f t="shared" si="281"/>
        <v>628.20614018249455</v>
      </c>
      <c r="AM367" s="13">
        <f t="shared" si="259"/>
        <v>29943.818934798834</v>
      </c>
      <c r="AN367">
        <f t="shared" si="282"/>
        <v>710.24400027783383</v>
      </c>
      <c r="AO367" s="13">
        <f t="shared" si="260"/>
        <v>2813.5073827337451</v>
      </c>
      <c r="AP367" s="13">
        <f t="shared" si="298"/>
        <v>628.41966277274457</v>
      </c>
      <c r="AQ367" s="13">
        <f t="shared" si="261"/>
        <v>43006.315293184307</v>
      </c>
      <c r="AR367" s="13">
        <f t="shared" si="283"/>
        <v>746.24518412393445</v>
      </c>
      <c r="AS367" s="38">
        <f t="shared" si="262"/>
        <v>2813.5073827337451</v>
      </c>
      <c r="AT367" s="37">
        <f t="shared" si="284"/>
        <v>391099977.39375615</v>
      </c>
      <c r="AU367" s="13">
        <f t="shared" si="263"/>
        <v>9981.2729782662791</v>
      </c>
      <c r="AV367">
        <f t="shared" si="285"/>
        <v>391100004.7397095</v>
      </c>
      <c r="AW367" s="13">
        <f t="shared" si="264"/>
        <v>391100380.74850065</v>
      </c>
      <c r="AX367" s="13">
        <f t="shared" si="299"/>
        <v>391099977.80348873</v>
      </c>
      <c r="AY367" s="13">
        <f t="shared" si="265"/>
        <v>43006.315293184307</v>
      </c>
      <c r="AZ367">
        <f t="shared" si="286"/>
        <v>391100095.62901008</v>
      </c>
      <c r="BA367" s="13">
        <f t="shared" si="266"/>
        <v>391100380.74850065</v>
      </c>
      <c r="BB367" s="37">
        <f t="shared" si="287"/>
        <v>112.48373176995881</v>
      </c>
      <c r="BC367" s="13">
        <f t="shared" si="267"/>
        <v>14971.909467399417</v>
      </c>
      <c r="BD367">
        <f t="shared" si="288"/>
        <v>153.50266181762845</v>
      </c>
      <c r="BE367" s="13">
        <f t="shared" si="268"/>
        <v>503.35057957927143</v>
      </c>
      <c r="BF367" s="13">
        <f t="shared" si="300"/>
        <v>112.84441182105685</v>
      </c>
      <c r="BG367" s="13">
        <f t="shared" si="269"/>
        <v>43006.315293184307</v>
      </c>
      <c r="BH367">
        <f t="shared" si="289"/>
        <v>230.66993317224672</v>
      </c>
      <c r="BI367" s="13">
        <f t="shared" si="270"/>
        <v>503.35057957927143</v>
      </c>
      <c r="BJ367" s="37">
        <f t="shared" si="290"/>
        <v>1.4141891326346072</v>
      </c>
      <c r="BK367" s="13">
        <f t="shared" si="271"/>
        <v>14971.909467399417</v>
      </c>
      <c r="BL367">
        <f t="shared" si="291"/>
        <v>42.433119180304239</v>
      </c>
      <c r="BM367" s="13">
        <f t="shared" si="272"/>
        <v>5.6772349545232395</v>
      </c>
      <c r="BN367" s="13">
        <f t="shared" si="301"/>
        <v>1.7748691837326502</v>
      </c>
      <c r="BO367" s="13">
        <f t="shared" si="273"/>
        <v>43006.315293184307</v>
      </c>
      <c r="BP367">
        <f t="shared" si="292"/>
        <v>119.60039053492252</v>
      </c>
      <c r="BQ367" s="13">
        <f t="shared" si="274"/>
        <v>5.6772349545232395</v>
      </c>
      <c r="BR367" s="37">
        <f t="shared" si="293"/>
        <v>185.3773921199064</v>
      </c>
      <c r="BS367" s="13">
        <f t="shared" si="275"/>
        <v>14971.909467399417</v>
      </c>
      <c r="BT367">
        <f t="shared" si="294"/>
        <v>226.39632216757605</v>
      </c>
      <c r="BU367" s="13">
        <f t="shared" si="276"/>
        <v>829.96785815000442</v>
      </c>
      <c r="BV367" s="13">
        <f t="shared" si="302"/>
        <v>185.73807217100443</v>
      </c>
      <c r="BW367" s="13">
        <f t="shared" si="277"/>
        <v>43006.315293184307</v>
      </c>
      <c r="BX367">
        <f t="shared" si="295"/>
        <v>303.56359352219431</v>
      </c>
      <c r="BY367" s="13">
        <f t="shared" si="278"/>
        <v>829.96785815000442</v>
      </c>
    </row>
    <row r="368" spans="29:77" x14ac:dyDescent="0.2">
      <c r="AC368">
        <v>366</v>
      </c>
      <c r="AD368" s="37">
        <f t="shared" si="279"/>
        <v>1960476164.8783431</v>
      </c>
      <c r="AE368" s="13">
        <f t="shared" si="255"/>
        <v>24953.182445665698</v>
      </c>
      <c r="AF368">
        <f t="shared" si="296"/>
        <v>1960476233.0564373</v>
      </c>
      <c r="AG368" s="13">
        <f t="shared" si="256"/>
        <v>1960477212.1249621</v>
      </c>
      <c r="AH368" s="13">
        <f t="shared" si="297"/>
        <v>1960476165.1409183</v>
      </c>
      <c r="AI368" s="13">
        <f t="shared" si="257"/>
        <v>43006.315293184307</v>
      </c>
      <c r="AJ368">
        <f t="shared" si="280"/>
        <v>1960476282.6445119</v>
      </c>
      <c r="AK368" s="13">
        <f t="shared" si="258"/>
        <v>1960477212.1249621</v>
      </c>
      <c r="AL368" s="37">
        <f t="shared" si="281"/>
        <v>628.20614018249455</v>
      </c>
      <c r="AM368" s="13">
        <f t="shared" si="259"/>
        <v>29943.818934798834</v>
      </c>
      <c r="AN368">
        <f t="shared" si="282"/>
        <v>710.01985311910335</v>
      </c>
      <c r="AO368" s="13">
        <f t="shared" si="260"/>
        <v>2813.5073827337451</v>
      </c>
      <c r="AP368" s="13">
        <f t="shared" si="298"/>
        <v>628.41966277274457</v>
      </c>
      <c r="AQ368" s="13">
        <f t="shared" si="261"/>
        <v>43006.315293184307</v>
      </c>
      <c r="AR368" s="13">
        <f t="shared" si="283"/>
        <v>745.92325646996949</v>
      </c>
      <c r="AS368" s="38">
        <f t="shared" si="262"/>
        <v>2813.5073827337451</v>
      </c>
      <c r="AT368" s="37">
        <f t="shared" si="284"/>
        <v>391099977.39375615</v>
      </c>
      <c r="AU368" s="13">
        <f t="shared" si="263"/>
        <v>9981.2729782662791</v>
      </c>
      <c r="AV368">
        <f t="shared" si="285"/>
        <v>391100004.66499382</v>
      </c>
      <c r="AW368" s="13">
        <f t="shared" si="264"/>
        <v>391100380.74850065</v>
      </c>
      <c r="AX368" s="13">
        <f t="shared" si="299"/>
        <v>391099977.80348873</v>
      </c>
      <c r="AY368" s="13">
        <f t="shared" si="265"/>
        <v>43006.315293184307</v>
      </c>
      <c r="AZ368">
        <f t="shared" si="286"/>
        <v>391100095.30708241</v>
      </c>
      <c r="BA368" s="13">
        <f t="shared" si="266"/>
        <v>391100380.74850065</v>
      </c>
      <c r="BB368" s="37">
        <f t="shared" si="287"/>
        <v>112.48373176995881</v>
      </c>
      <c r="BC368" s="13">
        <f t="shared" si="267"/>
        <v>14971.909467399417</v>
      </c>
      <c r="BD368">
        <f t="shared" si="288"/>
        <v>153.39058823826323</v>
      </c>
      <c r="BE368" s="13">
        <f t="shared" si="268"/>
        <v>503.35057957927143</v>
      </c>
      <c r="BF368" s="13">
        <f t="shared" si="300"/>
        <v>112.84441182105685</v>
      </c>
      <c r="BG368" s="13">
        <f t="shared" si="269"/>
        <v>43006.315293184307</v>
      </c>
      <c r="BH368">
        <f t="shared" si="289"/>
        <v>230.34800551828175</v>
      </c>
      <c r="BI368" s="13">
        <f t="shared" si="270"/>
        <v>503.35057957927143</v>
      </c>
      <c r="BJ368" s="37">
        <f t="shared" si="290"/>
        <v>1.4141891326346072</v>
      </c>
      <c r="BK368" s="13">
        <f t="shared" si="271"/>
        <v>14971.909467399417</v>
      </c>
      <c r="BL368">
        <f t="shared" si="291"/>
        <v>42.321045600939023</v>
      </c>
      <c r="BM368" s="13">
        <f t="shared" si="272"/>
        <v>5.6772349545232395</v>
      </c>
      <c r="BN368" s="13">
        <f t="shared" si="301"/>
        <v>1.7748691837326502</v>
      </c>
      <c r="BO368" s="13">
        <f t="shared" si="273"/>
        <v>43006.315293184307</v>
      </c>
      <c r="BP368">
        <f t="shared" si="292"/>
        <v>119.27846288095753</v>
      </c>
      <c r="BQ368" s="13">
        <f t="shared" si="274"/>
        <v>5.6772349545232395</v>
      </c>
      <c r="BR368" s="37">
        <f t="shared" si="293"/>
        <v>185.3773921199064</v>
      </c>
      <c r="BS368" s="13">
        <f t="shared" si="275"/>
        <v>14971.909467399417</v>
      </c>
      <c r="BT368">
        <f t="shared" si="294"/>
        <v>226.28424858821083</v>
      </c>
      <c r="BU368" s="13">
        <f t="shared" si="276"/>
        <v>829.96785815000442</v>
      </c>
      <c r="BV368" s="13">
        <f t="shared" si="302"/>
        <v>185.73807217100443</v>
      </c>
      <c r="BW368" s="13">
        <f t="shared" si="277"/>
        <v>43006.315293184307</v>
      </c>
      <c r="BX368">
        <f t="shared" si="295"/>
        <v>303.24166586822935</v>
      </c>
      <c r="BY368" s="13">
        <f t="shared" si="278"/>
        <v>829.96785815000442</v>
      </c>
    </row>
    <row r="369" spans="29:77" x14ac:dyDescent="0.2">
      <c r="AC369">
        <v>367</v>
      </c>
      <c r="AD369" s="37">
        <f t="shared" si="279"/>
        <v>1960476164.8783431</v>
      </c>
      <c r="AE369" s="13">
        <f t="shared" si="255"/>
        <v>24953.182445665698</v>
      </c>
      <c r="AF369">
        <f t="shared" si="296"/>
        <v>1960476232.8706658</v>
      </c>
      <c r="AG369" s="13">
        <f t="shared" si="256"/>
        <v>1960477212.1249621</v>
      </c>
      <c r="AH369" s="13">
        <f t="shared" si="297"/>
        <v>1960476165.1409183</v>
      </c>
      <c r="AI369" s="13">
        <f t="shared" si="257"/>
        <v>43006.315293184307</v>
      </c>
      <c r="AJ369">
        <f t="shared" si="280"/>
        <v>1960476282.3243387</v>
      </c>
      <c r="AK369" s="13">
        <f t="shared" si="258"/>
        <v>1960477212.1249621</v>
      </c>
      <c r="AL369" s="37">
        <f t="shared" si="281"/>
        <v>628.20614018249455</v>
      </c>
      <c r="AM369" s="13">
        <f t="shared" si="259"/>
        <v>29943.818934798834</v>
      </c>
      <c r="AN369">
        <f t="shared" si="282"/>
        <v>709.79692747077479</v>
      </c>
      <c r="AO369" s="13">
        <f t="shared" si="260"/>
        <v>2813.5073827337451</v>
      </c>
      <c r="AP369" s="13">
        <f t="shared" si="298"/>
        <v>628.41966277274457</v>
      </c>
      <c r="AQ369" s="13">
        <f t="shared" si="261"/>
        <v>43006.315293184307</v>
      </c>
      <c r="AR369" s="13">
        <f t="shared" si="283"/>
        <v>745.60308319014052</v>
      </c>
      <c r="AS369" s="38">
        <f t="shared" si="262"/>
        <v>2813.5073827337451</v>
      </c>
      <c r="AT369" s="37">
        <f t="shared" si="284"/>
        <v>391099977.39375615</v>
      </c>
      <c r="AU369" s="13">
        <f t="shared" si="263"/>
        <v>9981.2729782662791</v>
      </c>
      <c r="AV369">
        <f t="shared" si="285"/>
        <v>391100004.59068525</v>
      </c>
      <c r="AW369" s="13">
        <f t="shared" si="264"/>
        <v>391100380.74850065</v>
      </c>
      <c r="AX369" s="13">
        <f t="shared" si="299"/>
        <v>391099977.80348873</v>
      </c>
      <c r="AY369" s="13">
        <f t="shared" si="265"/>
        <v>43006.315293184307</v>
      </c>
      <c r="AZ369">
        <f t="shared" si="286"/>
        <v>391100094.98690915</v>
      </c>
      <c r="BA369" s="13">
        <f t="shared" si="266"/>
        <v>391100380.74850065</v>
      </c>
      <c r="BB369" s="37">
        <f t="shared" si="287"/>
        <v>112.48373176995881</v>
      </c>
      <c r="BC369" s="13">
        <f t="shared" si="267"/>
        <v>14971.909467399417</v>
      </c>
      <c r="BD369">
        <f t="shared" si="288"/>
        <v>153.2791254140989</v>
      </c>
      <c r="BE369" s="13">
        <f t="shared" si="268"/>
        <v>503.35057957927143</v>
      </c>
      <c r="BF369" s="13">
        <f t="shared" si="300"/>
        <v>112.84441182105685</v>
      </c>
      <c r="BG369" s="13">
        <f t="shared" si="269"/>
        <v>43006.315293184307</v>
      </c>
      <c r="BH369">
        <f t="shared" si="289"/>
        <v>230.02783223845279</v>
      </c>
      <c r="BI369" s="13">
        <f t="shared" si="270"/>
        <v>503.35057957927143</v>
      </c>
      <c r="BJ369" s="37">
        <f t="shared" si="290"/>
        <v>1.4141891326346072</v>
      </c>
      <c r="BK369" s="13">
        <f t="shared" si="271"/>
        <v>14971.909467399417</v>
      </c>
      <c r="BL369">
        <f t="shared" si="291"/>
        <v>42.209582776774702</v>
      </c>
      <c r="BM369" s="13">
        <f t="shared" si="272"/>
        <v>5.6772349545232395</v>
      </c>
      <c r="BN369" s="13">
        <f t="shared" si="301"/>
        <v>1.7748691837326502</v>
      </c>
      <c r="BO369" s="13">
        <f t="shared" si="273"/>
        <v>43006.315293184307</v>
      </c>
      <c r="BP369">
        <f t="shared" si="292"/>
        <v>118.95828960112858</v>
      </c>
      <c r="BQ369" s="13">
        <f t="shared" si="274"/>
        <v>5.6772349545232395</v>
      </c>
      <c r="BR369" s="37">
        <f t="shared" si="293"/>
        <v>185.3773921199064</v>
      </c>
      <c r="BS369" s="13">
        <f t="shared" si="275"/>
        <v>14971.909467399417</v>
      </c>
      <c r="BT369">
        <f t="shared" si="294"/>
        <v>226.17278576404649</v>
      </c>
      <c r="BU369" s="13">
        <f t="shared" si="276"/>
        <v>829.96785815000442</v>
      </c>
      <c r="BV369" s="13">
        <f t="shared" si="302"/>
        <v>185.73807217100443</v>
      </c>
      <c r="BW369" s="13">
        <f t="shared" si="277"/>
        <v>43006.315293184307</v>
      </c>
      <c r="BX369">
        <f t="shared" si="295"/>
        <v>302.92149258840038</v>
      </c>
      <c r="BY369" s="13">
        <f t="shared" si="278"/>
        <v>829.96785815000442</v>
      </c>
    </row>
    <row r="370" spans="29:77" x14ac:dyDescent="0.2">
      <c r="AC370">
        <v>368</v>
      </c>
      <c r="AD370" s="37">
        <f t="shared" si="279"/>
        <v>1960476164.8783431</v>
      </c>
      <c r="AE370" s="13">
        <f t="shared" si="255"/>
        <v>24953.182445665698</v>
      </c>
      <c r="AF370">
        <f t="shared" si="296"/>
        <v>1960476232.685904</v>
      </c>
      <c r="AG370" s="13">
        <f t="shared" si="256"/>
        <v>1960477212.1249621</v>
      </c>
      <c r="AH370" s="13">
        <f t="shared" si="297"/>
        <v>1960476165.1409183</v>
      </c>
      <c r="AI370" s="13">
        <f t="shared" si="257"/>
        <v>43006.315293184307</v>
      </c>
      <c r="AJ370">
        <f t="shared" si="280"/>
        <v>1960476282.0059054</v>
      </c>
      <c r="AK370" s="13">
        <f t="shared" si="258"/>
        <v>1960477212.1249621</v>
      </c>
      <c r="AL370" s="37">
        <f t="shared" si="281"/>
        <v>628.20614018249455</v>
      </c>
      <c r="AM370" s="13">
        <f t="shared" si="259"/>
        <v>29943.818934798834</v>
      </c>
      <c r="AN370">
        <f t="shared" si="282"/>
        <v>709.57521337488265</v>
      </c>
      <c r="AO370" s="13">
        <f t="shared" si="260"/>
        <v>2813.5073827337451</v>
      </c>
      <c r="AP370" s="13">
        <f t="shared" si="298"/>
        <v>628.41966277274457</v>
      </c>
      <c r="AQ370" s="13">
        <f t="shared" si="261"/>
        <v>43006.315293184307</v>
      </c>
      <c r="AR370" s="13">
        <f t="shared" si="283"/>
        <v>745.28464998248455</v>
      </c>
      <c r="AS370" s="38">
        <f t="shared" si="262"/>
        <v>2813.5073827337451</v>
      </c>
      <c r="AT370" s="37">
        <f t="shared" si="284"/>
        <v>391099977.39375615</v>
      </c>
      <c r="AU370" s="13">
        <f t="shared" si="263"/>
        <v>9981.2729782662791</v>
      </c>
      <c r="AV370">
        <f t="shared" si="285"/>
        <v>391100004.51678056</v>
      </c>
      <c r="AW370" s="13">
        <f t="shared" si="264"/>
        <v>391100380.74850065</v>
      </c>
      <c r="AX370" s="13">
        <f t="shared" si="299"/>
        <v>391099977.80348873</v>
      </c>
      <c r="AY370" s="13">
        <f t="shared" si="265"/>
        <v>43006.315293184307</v>
      </c>
      <c r="AZ370">
        <f t="shared" si="286"/>
        <v>391100094.66847593</v>
      </c>
      <c r="BA370" s="13">
        <f t="shared" si="266"/>
        <v>391100380.74850065</v>
      </c>
      <c r="BB370" s="37">
        <f t="shared" si="287"/>
        <v>112.48373176995881</v>
      </c>
      <c r="BC370" s="13">
        <f t="shared" si="267"/>
        <v>14971.909467399417</v>
      </c>
      <c r="BD370">
        <f t="shared" si="288"/>
        <v>153.16826836615286</v>
      </c>
      <c r="BE370" s="13">
        <f t="shared" si="268"/>
        <v>503.35057957927143</v>
      </c>
      <c r="BF370" s="13">
        <f t="shared" si="300"/>
        <v>112.84441182105685</v>
      </c>
      <c r="BG370" s="13">
        <f t="shared" si="269"/>
        <v>43006.315293184307</v>
      </c>
      <c r="BH370">
        <f t="shared" si="289"/>
        <v>229.70939903079682</v>
      </c>
      <c r="BI370" s="13">
        <f t="shared" si="270"/>
        <v>503.35057957927143</v>
      </c>
      <c r="BJ370" s="37">
        <f t="shared" si="290"/>
        <v>1.4141891326346072</v>
      </c>
      <c r="BK370" s="13">
        <f t="shared" si="271"/>
        <v>14971.909467399417</v>
      </c>
      <c r="BL370">
        <f t="shared" si="291"/>
        <v>42.098725728828668</v>
      </c>
      <c r="BM370" s="13">
        <f t="shared" si="272"/>
        <v>5.6772349545232395</v>
      </c>
      <c r="BN370" s="13">
        <f t="shared" si="301"/>
        <v>1.7748691837326502</v>
      </c>
      <c r="BO370" s="13">
        <f t="shared" si="273"/>
        <v>43006.315293184307</v>
      </c>
      <c r="BP370">
        <f t="shared" si="292"/>
        <v>118.63985639347261</v>
      </c>
      <c r="BQ370" s="13">
        <f t="shared" si="274"/>
        <v>5.6772349545232395</v>
      </c>
      <c r="BR370" s="37">
        <f t="shared" si="293"/>
        <v>185.3773921199064</v>
      </c>
      <c r="BS370" s="13">
        <f t="shared" si="275"/>
        <v>14971.909467399417</v>
      </c>
      <c r="BT370">
        <f t="shared" si="294"/>
        <v>226.06192871610045</v>
      </c>
      <c r="BU370" s="13">
        <f t="shared" si="276"/>
        <v>829.96785815000442</v>
      </c>
      <c r="BV370" s="13">
        <f t="shared" si="302"/>
        <v>185.73807217100443</v>
      </c>
      <c r="BW370" s="13">
        <f t="shared" si="277"/>
        <v>43006.315293184307</v>
      </c>
      <c r="BX370">
        <f t="shared" si="295"/>
        <v>302.60305938074441</v>
      </c>
      <c r="BY370" s="13">
        <f t="shared" si="278"/>
        <v>829.96785815000442</v>
      </c>
    </row>
    <row r="371" spans="29:77" x14ac:dyDescent="0.2">
      <c r="AC371">
        <v>369</v>
      </c>
      <c r="AD371" s="37">
        <f t="shared" si="279"/>
        <v>1960476164.8783431</v>
      </c>
      <c r="AE371" s="13">
        <f t="shared" si="255"/>
        <v>24953.182445665698</v>
      </c>
      <c r="AF371">
        <f t="shared" si="296"/>
        <v>1960476232.5021439</v>
      </c>
      <c r="AG371" s="13">
        <f t="shared" si="256"/>
        <v>1960477212.1249621</v>
      </c>
      <c r="AH371" s="13">
        <f t="shared" si="297"/>
        <v>1960476165.1409183</v>
      </c>
      <c r="AI371" s="13">
        <f t="shared" si="257"/>
        <v>43006.315293184307</v>
      </c>
      <c r="AJ371">
        <f t="shared" si="280"/>
        <v>1960476281.6891983</v>
      </c>
      <c r="AK371" s="13">
        <f t="shared" si="258"/>
        <v>1960477212.1249621</v>
      </c>
      <c r="AL371" s="37">
        <f t="shared" si="281"/>
        <v>628.20614018249455</v>
      </c>
      <c r="AM371" s="13">
        <f t="shared" si="259"/>
        <v>29943.818934798834</v>
      </c>
      <c r="AN371">
        <f t="shared" si="282"/>
        <v>709.3547009814074</v>
      </c>
      <c r="AO371" s="13">
        <f t="shared" si="260"/>
        <v>2813.5073827337451</v>
      </c>
      <c r="AP371" s="13">
        <f t="shared" si="298"/>
        <v>628.41966277274457</v>
      </c>
      <c r="AQ371" s="13">
        <f t="shared" si="261"/>
        <v>43006.315293184307</v>
      </c>
      <c r="AR371" s="13">
        <f t="shared" si="283"/>
        <v>744.96794270007331</v>
      </c>
      <c r="AS371" s="38">
        <f t="shared" si="262"/>
        <v>2813.5073827337451</v>
      </c>
      <c r="AT371" s="37">
        <f t="shared" si="284"/>
        <v>391099977.39375615</v>
      </c>
      <c r="AU371" s="13">
        <f t="shared" si="263"/>
        <v>9981.2729782662791</v>
      </c>
      <c r="AV371">
        <f t="shared" si="285"/>
        <v>391100004.44327641</v>
      </c>
      <c r="AW371" s="13">
        <f t="shared" si="264"/>
        <v>391100380.74850065</v>
      </c>
      <c r="AX371" s="13">
        <f t="shared" si="299"/>
        <v>391099977.80348873</v>
      </c>
      <c r="AY371" s="13">
        <f t="shared" si="265"/>
        <v>43006.315293184307</v>
      </c>
      <c r="AZ371">
        <f t="shared" si="286"/>
        <v>391100094.35176867</v>
      </c>
      <c r="BA371" s="13">
        <f t="shared" si="266"/>
        <v>391100380.74850065</v>
      </c>
      <c r="BB371" s="37">
        <f t="shared" si="287"/>
        <v>112.48373176995881</v>
      </c>
      <c r="BC371" s="13">
        <f t="shared" si="267"/>
        <v>14971.909467399417</v>
      </c>
      <c r="BD371">
        <f t="shared" si="288"/>
        <v>153.05801216941524</v>
      </c>
      <c r="BE371" s="13">
        <f t="shared" si="268"/>
        <v>503.35057957927143</v>
      </c>
      <c r="BF371" s="13">
        <f t="shared" si="300"/>
        <v>112.84441182105685</v>
      </c>
      <c r="BG371" s="13">
        <f t="shared" si="269"/>
        <v>43006.315293184307</v>
      </c>
      <c r="BH371">
        <f t="shared" si="289"/>
        <v>229.3926917483856</v>
      </c>
      <c r="BI371" s="13">
        <f t="shared" si="270"/>
        <v>503.35057957927143</v>
      </c>
      <c r="BJ371" s="37">
        <f t="shared" si="290"/>
        <v>1.4141891326346072</v>
      </c>
      <c r="BK371" s="13">
        <f t="shared" si="271"/>
        <v>14971.909467399417</v>
      </c>
      <c r="BL371">
        <f t="shared" si="291"/>
        <v>41.988469532091017</v>
      </c>
      <c r="BM371" s="13">
        <f t="shared" si="272"/>
        <v>5.6772349545232395</v>
      </c>
      <c r="BN371" s="13">
        <f t="shared" si="301"/>
        <v>1.7748691837326502</v>
      </c>
      <c r="BO371" s="13">
        <f t="shared" si="273"/>
        <v>43006.315293184307</v>
      </c>
      <c r="BP371">
        <f t="shared" si="292"/>
        <v>118.3231491110614</v>
      </c>
      <c r="BQ371" s="13">
        <f t="shared" si="274"/>
        <v>5.6772349545232395</v>
      </c>
      <c r="BR371" s="37">
        <f t="shared" si="293"/>
        <v>185.3773921199064</v>
      </c>
      <c r="BS371" s="13">
        <f t="shared" si="275"/>
        <v>14971.909467399417</v>
      </c>
      <c r="BT371">
        <f t="shared" si="294"/>
        <v>225.95167251936283</v>
      </c>
      <c r="BU371" s="13">
        <f t="shared" si="276"/>
        <v>829.96785815000442</v>
      </c>
      <c r="BV371" s="13">
        <f t="shared" si="302"/>
        <v>185.73807217100443</v>
      </c>
      <c r="BW371" s="13">
        <f t="shared" si="277"/>
        <v>43006.315293184307</v>
      </c>
      <c r="BX371">
        <f t="shared" si="295"/>
        <v>302.28635209833317</v>
      </c>
      <c r="BY371" s="13">
        <f t="shared" si="278"/>
        <v>829.96785815000442</v>
      </c>
    </row>
    <row r="372" spans="29:77" x14ac:dyDescent="0.2">
      <c r="AC372">
        <v>370</v>
      </c>
      <c r="AD372" s="37">
        <f t="shared" si="279"/>
        <v>1960476164.8783431</v>
      </c>
      <c r="AE372" s="13">
        <f t="shared" si="255"/>
        <v>24953.182445665698</v>
      </c>
      <c r="AF372">
        <f t="shared" si="296"/>
        <v>1960476232.3193767</v>
      </c>
      <c r="AG372" s="13">
        <f t="shared" si="256"/>
        <v>1960477212.1249621</v>
      </c>
      <c r="AH372" s="13">
        <f t="shared" si="297"/>
        <v>1960476165.1409183</v>
      </c>
      <c r="AI372" s="13">
        <f t="shared" si="257"/>
        <v>43006.315293184307</v>
      </c>
      <c r="AJ372">
        <f t="shared" si="280"/>
        <v>1960476281.3742027</v>
      </c>
      <c r="AK372" s="13">
        <f t="shared" si="258"/>
        <v>1960477212.1249621</v>
      </c>
      <c r="AL372" s="37">
        <f t="shared" si="281"/>
        <v>628.20614018249455</v>
      </c>
      <c r="AM372" s="13">
        <f t="shared" si="259"/>
        <v>29943.818934798834</v>
      </c>
      <c r="AN372">
        <f t="shared" si="282"/>
        <v>709.13538054681567</v>
      </c>
      <c r="AO372" s="13">
        <f t="shared" si="260"/>
        <v>2813.5073827337451</v>
      </c>
      <c r="AP372" s="13">
        <f t="shared" si="298"/>
        <v>628.41966277274457</v>
      </c>
      <c r="AQ372" s="13">
        <f t="shared" si="261"/>
        <v>43006.315293184307</v>
      </c>
      <c r="AR372" s="13">
        <f t="shared" si="283"/>
        <v>744.65294734891836</v>
      </c>
      <c r="AS372" s="38">
        <f t="shared" si="262"/>
        <v>2813.5073827337451</v>
      </c>
      <c r="AT372" s="37">
        <f t="shared" si="284"/>
        <v>391099977.39375615</v>
      </c>
      <c r="AU372" s="13">
        <f t="shared" si="263"/>
        <v>9981.2729782662791</v>
      </c>
      <c r="AV372">
        <f t="shared" si="285"/>
        <v>391100004.37016958</v>
      </c>
      <c r="AW372" s="13">
        <f t="shared" si="264"/>
        <v>391100380.74850065</v>
      </c>
      <c r="AX372" s="13">
        <f t="shared" si="299"/>
        <v>391099977.80348873</v>
      </c>
      <c r="AY372" s="13">
        <f t="shared" si="265"/>
        <v>43006.315293184307</v>
      </c>
      <c r="AZ372">
        <f t="shared" si="286"/>
        <v>391100094.03677332</v>
      </c>
      <c r="BA372" s="13">
        <f t="shared" si="266"/>
        <v>391100380.74850065</v>
      </c>
      <c r="BB372" s="37">
        <f t="shared" si="287"/>
        <v>112.48373176995881</v>
      </c>
      <c r="BC372" s="13">
        <f t="shared" si="267"/>
        <v>14971.909467399417</v>
      </c>
      <c r="BD372">
        <f t="shared" si="288"/>
        <v>152.9483519521194</v>
      </c>
      <c r="BE372" s="13">
        <f t="shared" si="268"/>
        <v>503.35057957927143</v>
      </c>
      <c r="BF372" s="13">
        <f t="shared" si="300"/>
        <v>112.84441182105685</v>
      </c>
      <c r="BG372" s="13">
        <f t="shared" si="269"/>
        <v>43006.315293184307</v>
      </c>
      <c r="BH372">
        <f t="shared" si="289"/>
        <v>229.07769639723065</v>
      </c>
      <c r="BI372" s="13">
        <f t="shared" si="270"/>
        <v>503.35057957927143</v>
      </c>
      <c r="BJ372" s="37">
        <f t="shared" si="290"/>
        <v>1.4141891326346072</v>
      </c>
      <c r="BK372" s="13">
        <f t="shared" si="271"/>
        <v>14971.909467399417</v>
      </c>
      <c r="BL372">
        <f t="shared" si="291"/>
        <v>41.878809314795191</v>
      </c>
      <c r="BM372" s="13">
        <f t="shared" si="272"/>
        <v>5.6772349545232395</v>
      </c>
      <c r="BN372" s="13">
        <f t="shared" si="301"/>
        <v>1.7748691837326502</v>
      </c>
      <c r="BO372" s="13">
        <f t="shared" si="273"/>
        <v>43006.315293184307</v>
      </c>
      <c r="BP372">
        <f t="shared" si="292"/>
        <v>118.00815375990645</v>
      </c>
      <c r="BQ372" s="13">
        <f t="shared" si="274"/>
        <v>5.6772349545232395</v>
      </c>
      <c r="BR372" s="37">
        <f t="shared" si="293"/>
        <v>185.3773921199064</v>
      </c>
      <c r="BS372" s="13">
        <f t="shared" si="275"/>
        <v>14971.909467399417</v>
      </c>
      <c r="BT372">
        <f t="shared" si="294"/>
        <v>225.84201230206699</v>
      </c>
      <c r="BU372" s="13">
        <f t="shared" si="276"/>
        <v>829.96785815000442</v>
      </c>
      <c r="BV372" s="13">
        <f t="shared" si="302"/>
        <v>185.73807217100443</v>
      </c>
      <c r="BW372" s="13">
        <f t="shared" si="277"/>
        <v>43006.315293184307</v>
      </c>
      <c r="BX372">
        <f t="shared" si="295"/>
        <v>301.97135674717822</v>
      </c>
      <c r="BY372" s="13">
        <f t="shared" si="278"/>
        <v>829.96785815000442</v>
      </c>
    </row>
    <row r="373" spans="29:77" x14ac:dyDescent="0.2">
      <c r="AC373">
        <v>371</v>
      </c>
      <c r="AD373" s="37">
        <f t="shared" si="279"/>
        <v>1960476164.8783431</v>
      </c>
      <c r="AE373" s="13">
        <f t="shared" si="255"/>
        <v>24953.182445665698</v>
      </c>
      <c r="AF373">
        <f t="shared" si="296"/>
        <v>1960476232.1375949</v>
      </c>
      <c r="AG373" s="13">
        <f t="shared" si="256"/>
        <v>1960477212.1249621</v>
      </c>
      <c r="AH373" s="13">
        <f t="shared" si="297"/>
        <v>1960476165.1409183</v>
      </c>
      <c r="AI373" s="13">
        <f t="shared" si="257"/>
        <v>43006.315293184307</v>
      </c>
      <c r="AJ373">
        <f t="shared" si="280"/>
        <v>1960476281.0609055</v>
      </c>
      <c r="AK373" s="13">
        <f t="shared" si="258"/>
        <v>1960477212.1249621</v>
      </c>
      <c r="AL373" s="37">
        <f t="shared" si="281"/>
        <v>628.20614018249455</v>
      </c>
      <c r="AM373" s="13">
        <f t="shared" si="259"/>
        <v>29943.818934798834</v>
      </c>
      <c r="AN373">
        <f t="shared" si="282"/>
        <v>708.91724243262615</v>
      </c>
      <c r="AO373" s="13">
        <f t="shared" si="260"/>
        <v>2813.5073827337451</v>
      </c>
      <c r="AP373" s="13">
        <f t="shared" si="298"/>
        <v>628.41966277274457</v>
      </c>
      <c r="AQ373" s="13">
        <f t="shared" si="261"/>
        <v>43006.315293184307</v>
      </c>
      <c r="AR373" s="13">
        <f t="shared" si="283"/>
        <v>744.33965008590985</v>
      </c>
      <c r="AS373" s="38">
        <f t="shared" si="262"/>
        <v>2813.5073827337451</v>
      </c>
      <c r="AT373" s="37">
        <f t="shared" si="284"/>
        <v>391099977.39375615</v>
      </c>
      <c r="AU373" s="13">
        <f t="shared" si="263"/>
        <v>9981.2729782662791</v>
      </c>
      <c r="AV373">
        <f t="shared" si="285"/>
        <v>391100004.29745692</v>
      </c>
      <c r="AW373" s="13">
        <f t="shared" si="264"/>
        <v>391100380.74850065</v>
      </c>
      <c r="AX373" s="13">
        <f t="shared" si="299"/>
        <v>391099977.80348873</v>
      </c>
      <c r="AY373" s="13">
        <f t="shared" si="265"/>
        <v>43006.315293184307</v>
      </c>
      <c r="AZ373">
        <f t="shared" si="286"/>
        <v>391100093.72347605</v>
      </c>
      <c r="BA373" s="13">
        <f t="shared" si="266"/>
        <v>391100380.74850065</v>
      </c>
      <c r="BB373" s="37">
        <f t="shared" si="287"/>
        <v>112.48373176995881</v>
      </c>
      <c r="BC373" s="13">
        <f t="shared" si="267"/>
        <v>14971.909467399417</v>
      </c>
      <c r="BD373">
        <f t="shared" si="288"/>
        <v>152.83928289502461</v>
      </c>
      <c r="BE373" s="13">
        <f t="shared" si="268"/>
        <v>503.35057957927143</v>
      </c>
      <c r="BF373" s="13">
        <f t="shared" si="300"/>
        <v>112.84441182105685</v>
      </c>
      <c r="BG373" s="13">
        <f t="shared" si="269"/>
        <v>43006.315293184307</v>
      </c>
      <c r="BH373">
        <f t="shared" si="289"/>
        <v>228.76439913422212</v>
      </c>
      <c r="BI373" s="13">
        <f t="shared" si="270"/>
        <v>503.35057957927143</v>
      </c>
      <c r="BJ373" s="37">
        <f t="shared" si="290"/>
        <v>1.4141891326346072</v>
      </c>
      <c r="BK373" s="13">
        <f t="shared" si="271"/>
        <v>14971.909467399417</v>
      </c>
      <c r="BL373">
        <f t="shared" si="291"/>
        <v>41.76974025770042</v>
      </c>
      <c r="BM373" s="13">
        <f t="shared" si="272"/>
        <v>5.6772349545232395</v>
      </c>
      <c r="BN373" s="13">
        <f t="shared" si="301"/>
        <v>1.7748691837326502</v>
      </c>
      <c r="BO373" s="13">
        <f t="shared" si="273"/>
        <v>43006.315293184307</v>
      </c>
      <c r="BP373">
        <f t="shared" si="292"/>
        <v>117.6948564968979</v>
      </c>
      <c r="BQ373" s="13">
        <f t="shared" si="274"/>
        <v>5.6772349545232395</v>
      </c>
      <c r="BR373" s="37">
        <f t="shared" si="293"/>
        <v>185.3773921199064</v>
      </c>
      <c r="BS373" s="13">
        <f t="shared" si="275"/>
        <v>14971.909467399417</v>
      </c>
      <c r="BT373">
        <f t="shared" si="294"/>
        <v>225.7329432449722</v>
      </c>
      <c r="BU373" s="13">
        <f t="shared" si="276"/>
        <v>829.96785815000442</v>
      </c>
      <c r="BV373" s="13">
        <f t="shared" si="302"/>
        <v>185.73807217100443</v>
      </c>
      <c r="BW373" s="13">
        <f t="shared" si="277"/>
        <v>43006.315293184307</v>
      </c>
      <c r="BX373">
        <f t="shared" si="295"/>
        <v>301.65805948416971</v>
      </c>
      <c r="BY373" s="13">
        <f t="shared" si="278"/>
        <v>829.96785815000442</v>
      </c>
    </row>
    <row r="374" spans="29:77" x14ac:dyDescent="0.2">
      <c r="AC374">
        <v>372</v>
      </c>
      <c r="AD374" s="37">
        <f t="shared" si="279"/>
        <v>1960476164.8783431</v>
      </c>
      <c r="AE374" s="13">
        <f t="shared" si="255"/>
        <v>24953.182445665698</v>
      </c>
      <c r="AF374">
        <f t="shared" si="296"/>
        <v>1960476231.9567904</v>
      </c>
      <c r="AG374" s="13">
        <f t="shared" si="256"/>
        <v>1960477212.1249621</v>
      </c>
      <c r="AH374" s="13">
        <f t="shared" si="297"/>
        <v>1960476165.1409183</v>
      </c>
      <c r="AI374" s="13">
        <f t="shared" si="257"/>
        <v>43006.315293184307</v>
      </c>
      <c r="AJ374">
        <f t="shared" si="280"/>
        <v>1960476280.7492926</v>
      </c>
      <c r="AK374" s="13">
        <f t="shared" si="258"/>
        <v>1960477212.1249621</v>
      </c>
      <c r="AL374" s="37">
        <f t="shared" si="281"/>
        <v>628.20614018249455</v>
      </c>
      <c r="AM374" s="13">
        <f t="shared" si="259"/>
        <v>29943.818934798834</v>
      </c>
      <c r="AN374">
        <f t="shared" si="282"/>
        <v>708.70027710399677</v>
      </c>
      <c r="AO374" s="13">
        <f t="shared" si="260"/>
        <v>2813.5073827337451</v>
      </c>
      <c r="AP374" s="13">
        <f t="shared" si="298"/>
        <v>628.41966277274457</v>
      </c>
      <c r="AQ374" s="13">
        <f t="shared" si="261"/>
        <v>43006.315293184307</v>
      </c>
      <c r="AR374" s="13">
        <f t="shared" si="283"/>
        <v>744.02803721678845</v>
      </c>
      <c r="AS374" s="38">
        <f t="shared" si="262"/>
        <v>2813.5073827337451</v>
      </c>
      <c r="AT374" s="37">
        <f t="shared" si="284"/>
        <v>391099977.39375615</v>
      </c>
      <c r="AU374" s="13">
        <f t="shared" si="263"/>
        <v>9981.2729782662791</v>
      </c>
      <c r="AV374">
        <f t="shared" si="285"/>
        <v>391100004.22513515</v>
      </c>
      <c r="AW374" s="13">
        <f t="shared" si="264"/>
        <v>391100380.74850065</v>
      </c>
      <c r="AX374" s="13">
        <f t="shared" si="299"/>
        <v>391099977.80348873</v>
      </c>
      <c r="AY374" s="13">
        <f t="shared" si="265"/>
        <v>43006.315293184307</v>
      </c>
      <c r="AZ374">
        <f t="shared" si="286"/>
        <v>391100093.41186315</v>
      </c>
      <c r="BA374" s="13">
        <f t="shared" si="266"/>
        <v>391100380.74850065</v>
      </c>
      <c r="BB374" s="37">
        <f t="shared" si="287"/>
        <v>112.48373176995881</v>
      </c>
      <c r="BC374" s="13">
        <f t="shared" si="267"/>
        <v>14971.909467399417</v>
      </c>
      <c r="BD374">
        <f t="shared" si="288"/>
        <v>152.73080023070992</v>
      </c>
      <c r="BE374" s="13">
        <f t="shared" si="268"/>
        <v>503.35057957927143</v>
      </c>
      <c r="BF374" s="13">
        <f t="shared" si="300"/>
        <v>112.84441182105685</v>
      </c>
      <c r="BG374" s="13">
        <f t="shared" si="269"/>
        <v>43006.315293184307</v>
      </c>
      <c r="BH374">
        <f t="shared" si="289"/>
        <v>228.45278626510068</v>
      </c>
      <c r="BI374" s="13">
        <f t="shared" si="270"/>
        <v>503.35057957927143</v>
      </c>
      <c r="BJ374" s="37">
        <f t="shared" si="290"/>
        <v>1.4141891326346072</v>
      </c>
      <c r="BK374" s="13">
        <f t="shared" si="271"/>
        <v>14971.909467399417</v>
      </c>
      <c r="BL374">
        <f t="shared" si="291"/>
        <v>41.661257593385727</v>
      </c>
      <c r="BM374" s="13">
        <f t="shared" si="272"/>
        <v>5.6772349545232395</v>
      </c>
      <c r="BN374" s="13">
        <f t="shared" si="301"/>
        <v>1.7748691837326502</v>
      </c>
      <c r="BO374" s="13">
        <f t="shared" si="273"/>
        <v>43006.315293184307</v>
      </c>
      <c r="BP374">
        <f t="shared" si="292"/>
        <v>117.38324362777648</v>
      </c>
      <c r="BQ374" s="13">
        <f t="shared" si="274"/>
        <v>5.6772349545232395</v>
      </c>
      <c r="BR374" s="37">
        <f t="shared" si="293"/>
        <v>185.3773921199064</v>
      </c>
      <c r="BS374" s="13">
        <f t="shared" si="275"/>
        <v>14971.909467399417</v>
      </c>
      <c r="BT374">
        <f t="shared" si="294"/>
        <v>225.62446058065751</v>
      </c>
      <c r="BU374" s="13">
        <f t="shared" si="276"/>
        <v>829.96785815000442</v>
      </c>
      <c r="BV374" s="13">
        <f t="shared" si="302"/>
        <v>185.73807217100443</v>
      </c>
      <c r="BW374" s="13">
        <f t="shared" si="277"/>
        <v>43006.315293184307</v>
      </c>
      <c r="BX374">
        <f t="shared" si="295"/>
        <v>301.34644661504825</v>
      </c>
      <c r="BY374" s="13">
        <f t="shared" si="278"/>
        <v>829.96785815000442</v>
      </c>
    </row>
    <row r="375" spans="29:77" x14ac:dyDescent="0.2">
      <c r="AC375">
        <v>373</v>
      </c>
      <c r="AD375" s="37">
        <f t="shared" si="279"/>
        <v>1960476164.8783431</v>
      </c>
      <c r="AE375" s="13">
        <f t="shared" si="255"/>
        <v>24953.182445665698</v>
      </c>
      <c r="AF375">
        <f t="shared" si="296"/>
        <v>1960476231.7769556</v>
      </c>
      <c r="AG375" s="13">
        <f t="shared" si="256"/>
        <v>1960477212.1249621</v>
      </c>
      <c r="AH375" s="13">
        <f t="shared" si="297"/>
        <v>1960476165.1409183</v>
      </c>
      <c r="AI375" s="13">
        <f t="shared" si="257"/>
        <v>43006.315293184307</v>
      </c>
      <c r="AJ375">
        <f t="shared" si="280"/>
        <v>1960476280.4393506</v>
      </c>
      <c r="AK375" s="13">
        <f t="shared" si="258"/>
        <v>1960477212.1249621</v>
      </c>
      <c r="AL375" s="37">
        <f t="shared" si="281"/>
        <v>628.20614018249455</v>
      </c>
      <c r="AM375" s="13">
        <f t="shared" si="259"/>
        <v>29943.818934798834</v>
      </c>
      <c r="AN375">
        <f t="shared" si="282"/>
        <v>708.48447512833593</v>
      </c>
      <c r="AO375" s="13">
        <f t="shared" si="260"/>
        <v>2813.5073827337451</v>
      </c>
      <c r="AP375" s="13">
        <f t="shared" si="298"/>
        <v>628.41966277274457</v>
      </c>
      <c r="AQ375" s="13">
        <f t="shared" si="261"/>
        <v>43006.315293184307</v>
      </c>
      <c r="AR375" s="13">
        <f t="shared" si="283"/>
        <v>743.71809519415024</v>
      </c>
      <c r="AS375" s="38">
        <f t="shared" si="262"/>
        <v>2813.5073827337451</v>
      </c>
      <c r="AT375" s="37">
        <f t="shared" si="284"/>
        <v>391099977.39375615</v>
      </c>
      <c r="AU375" s="13">
        <f t="shared" si="263"/>
        <v>9981.2729782662791</v>
      </c>
      <c r="AV375">
        <f t="shared" si="285"/>
        <v>391100004.15320116</v>
      </c>
      <c r="AW375" s="13">
        <f t="shared" si="264"/>
        <v>391100380.74850065</v>
      </c>
      <c r="AX375" s="13">
        <f t="shared" si="299"/>
        <v>391099977.80348873</v>
      </c>
      <c r="AY375" s="13">
        <f t="shared" si="265"/>
        <v>43006.315293184307</v>
      </c>
      <c r="AZ375">
        <f t="shared" si="286"/>
        <v>391100093.10192114</v>
      </c>
      <c r="BA375" s="13">
        <f t="shared" si="266"/>
        <v>391100380.74850065</v>
      </c>
      <c r="BB375" s="37">
        <f t="shared" si="287"/>
        <v>112.48373176995881</v>
      </c>
      <c r="BC375" s="13">
        <f t="shared" si="267"/>
        <v>14971.909467399417</v>
      </c>
      <c r="BD375">
        <f t="shared" si="288"/>
        <v>152.6228992428795</v>
      </c>
      <c r="BE375" s="13">
        <f t="shared" si="268"/>
        <v>503.35057957927143</v>
      </c>
      <c r="BF375" s="13">
        <f t="shared" si="300"/>
        <v>112.84441182105685</v>
      </c>
      <c r="BG375" s="13">
        <f t="shared" si="269"/>
        <v>43006.315293184307</v>
      </c>
      <c r="BH375">
        <f t="shared" si="289"/>
        <v>228.1428442424625</v>
      </c>
      <c r="BI375" s="13">
        <f t="shared" si="270"/>
        <v>503.35057957927143</v>
      </c>
      <c r="BJ375" s="37">
        <f t="shared" si="290"/>
        <v>1.4141891326346072</v>
      </c>
      <c r="BK375" s="13">
        <f t="shared" si="271"/>
        <v>14971.909467399417</v>
      </c>
      <c r="BL375">
        <f t="shared" si="291"/>
        <v>41.553356605555294</v>
      </c>
      <c r="BM375" s="13">
        <f t="shared" si="272"/>
        <v>5.6772349545232395</v>
      </c>
      <c r="BN375" s="13">
        <f t="shared" si="301"/>
        <v>1.7748691837326502</v>
      </c>
      <c r="BO375" s="13">
        <f t="shared" si="273"/>
        <v>43006.315293184307</v>
      </c>
      <c r="BP375">
        <f t="shared" si="292"/>
        <v>117.0733016051383</v>
      </c>
      <c r="BQ375" s="13">
        <f t="shared" si="274"/>
        <v>5.6772349545232395</v>
      </c>
      <c r="BR375" s="37">
        <f t="shared" si="293"/>
        <v>185.3773921199064</v>
      </c>
      <c r="BS375" s="13">
        <f t="shared" si="275"/>
        <v>14971.909467399417</v>
      </c>
      <c r="BT375">
        <f t="shared" si="294"/>
        <v>225.51655959282709</v>
      </c>
      <c r="BU375" s="13">
        <f t="shared" si="276"/>
        <v>829.96785815000442</v>
      </c>
      <c r="BV375" s="13">
        <f t="shared" si="302"/>
        <v>185.73807217100443</v>
      </c>
      <c r="BW375" s="13">
        <f t="shared" si="277"/>
        <v>43006.315293184307</v>
      </c>
      <c r="BX375">
        <f t="shared" si="295"/>
        <v>301.0365045924101</v>
      </c>
      <c r="BY375" s="13">
        <f t="shared" si="278"/>
        <v>829.96785815000442</v>
      </c>
    </row>
    <row r="376" spans="29:77" x14ac:dyDescent="0.2">
      <c r="AC376">
        <v>374</v>
      </c>
      <c r="AD376" s="37">
        <f t="shared" si="279"/>
        <v>1960476164.8783431</v>
      </c>
      <c r="AE376" s="13">
        <f t="shared" si="255"/>
        <v>24953.182445665698</v>
      </c>
      <c r="AF376">
        <f t="shared" si="296"/>
        <v>1960476231.5980823</v>
      </c>
      <c r="AG376" s="13">
        <f t="shared" si="256"/>
        <v>1960477212.1249621</v>
      </c>
      <c r="AH376" s="13">
        <f t="shared" si="297"/>
        <v>1960476165.1409183</v>
      </c>
      <c r="AI376" s="13">
        <f t="shared" si="257"/>
        <v>43006.315293184307</v>
      </c>
      <c r="AJ376">
        <f t="shared" si="280"/>
        <v>1960476280.1310661</v>
      </c>
      <c r="AK376" s="13">
        <f t="shared" si="258"/>
        <v>1960477212.1249621</v>
      </c>
      <c r="AL376" s="37">
        <f t="shared" si="281"/>
        <v>628.20614018249455</v>
      </c>
      <c r="AM376" s="13">
        <f t="shared" si="259"/>
        <v>29943.818934798834</v>
      </c>
      <c r="AN376">
        <f t="shared" si="282"/>
        <v>708.26982717393525</v>
      </c>
      <c r="AO376" s="13">
        <f t="shared" si="260"/>
        <v>2813.5073827337451</v>
      </c>
      <c r="AP376" s="13">
        <f t="shared" si="298"/>
        <v>628.41966277274457</v>
      </c>
      <c r="AQ376" s="13">
        <f t="shared" si="261"/>
        <v>43006.315293184307</v>
      </c>
      <c r="AR376" s="13">
        <f t="shared" si="283"/>
        <v>743.40981061548337</v>
      </c>
      <c r="AS376" s="38">
        <f t="shared" si="262"/>
        <v>2813.5073827337451</v>
      </c>
      <c r="AT376" s="37">
        <f t="shared" si="284"/>
        <v>391099977.39375615</v>
      </c>
      <c r="AU376" s="13">
        <f t="shared" si="263"/>
        <v>9981.2729782662791</v>
      </c>
      <c r="AV376">
        <f t="shared" si="285"/>
        <v>391100004.08165181</v>
      </c>
      <c r="AW376" s="13">
        <f t="shared" si="264"/>
        <v>391100380.74850065</v>
      </c>
      <c r="AX376" s="13">
        <f t="shared" si="299"/>
        <v>391099977.80348873</v>
      </c>
      <c r="AY376" s="13">
        <f t="shared" si="265"/>
        <v>43006.315293184307</v>
      </c>
      <c r="AZ376">
        <f t="shared" si="286"/>
        <v>391100092.79363656</v>
      </c>
      <c r="BA376" s="13">
        <f t="shared" si="266"/>
        <v>391100380.74850065</v>
      </c>
      <c r="BB376" s="37">
        <f t="shared" si="287"/>
        <v>112.48373176995881</v>
      </c>
      <c r="BC376" s="13">
        <f t="shared" si="267"/>
        <v>14971.909467399417</v>
      </c>
      <c r="BD376">
        <f t="shared" si="288"/>
        <v>152.51557526567916</v>
      </c>
      <c r="BE376" s="13">
        <f t="shared" si="268"/>
        <v>503.35057957927143</v>
      </c>
      <c r="BF376" s="13">
        <f t="shared" si="300"/>
        <v>112.84441182105685</v>
      </c>
      <c r="BG376" s="13">
        <f t="shared" si="269"/>
        <v>43006.315293184307</v>
      </c>
      <c r="BH376">
        <f t="shared" si="289"/>
        <v>227.83455966379563</v>
      </c>
      <c r="BI376" s="13">
        <f t="shared" si="270"/>
        <v>503.35057957927143</v>
      </c>
      <c r="BJ376" s="37">
        <f t="shared" si="290"/>
        <v>1.4141891326346072</v>
      </c>
      <c r="BK376" s="13">
        <f t="shared" si="271"/>
        <v>14971.909467399417</v>
      </c>
      <c r="BL376">
        <f t="shared" si="291"/>
        <v>41.44603262835497</v>
      </c>
      <c r="BM376" s="13">
        <f t="shared" si="272"/>
        <v>5.6772349545232395</v>
      </c>
      <c r="BN376" s="13">
        <f t="shared" si="301"/>
        <v>1.7748691837326502</v>
      </c>
      <c r="BO376" s="13">
        <f t="shared" si="273"/>
        <v>43006.315293184307</v>
      </c>
      <c r="BP376">
        <f t="shared" si="292"/>
        <v>116.76501702647144</v>
      </c>
      <c r="BQ376" s="13">
        <f t="shared" si="274"/>
        <v>5.6772349545232395</v>
      </c>
      <c r="BR376" s="37">
        <f t="shared" si="293"/>
        <v>185.3773921199064</v>
      </c>
      <c r="BS376" s="13">
        <f t="shared" si="275"/>
        <v>14971.909467399417</v>
      </c>
      <c r="BT376">
        <f t="shared" si="294"/>
        <v>225.40923561562676</v>
      </c>
      <c r="BU376" s="13">
        <f t="shared" si="276"/>
        <v>829.96785815000442</v>
      </c>
      <c r="BV376" s="13">
        <f t="shared" si="302"/>
        <v>185.73807217100443</v>
      </c>
      <c r="BW376" s="13">
        <f t="shared" si="277"/>
        <v>43006.315293184307</v>
      </c>
      <c r="BX376">
        <f t="shared" si="295"/>
        <v>300.72822001374323</v>
      </c>
      <c r="BY376" s="13">
        <f t="shared" si="278"/>
        <v>829.96785815000442</v>
      </c>
    </row>
    <row r="377" spans="29:77" x14ac:dyDescent="0.2">
      <c r="AC377">
        <v>375</v>
      </c>
      <c r="AD377" s="37">
        <f t="shared" si="279"/>
        <v>1960476164.8783431</v>
      </c>
      <c r="AE377" s="13">
        <f t="shared" si="255"/>
        <v>24953.182445665698</v>
      </c>
      <c r="AF377">
        <f t="shared" si="296"/>
        <v>1960476231.4201629</v>
      </c>
      <c r="AG377" s="13">
        <f t="shared" si="256"/>
        <v>1960477212.1249621</v>
      </c>
      <c r="AH377" s="13">
        <f t="shared" si="297"/>
        <v>1960476165.1409183</v>
      </c>
      <c r="AI377" s="13">
        <f t="shared" si="257"/>
        <v>43006.315293184307</v>
      </c>
      <c r="AJ377">
        <f t="shared" si="280"/>
        <v>1960476279.8244257</v>
      </c>
      <c r="AK377" s="13">
        <f t="shared" si="258"/>
        <v>1960477212.1249621</v>
      </c>
      <c r="AL377" s="37">
        <f t="shared" si="281"/>
        <v>628.20614018249455</v>
      </c>
      <c r="AM377" s="13">
        <f t="shared" si="259"/>
        <v>29943.818934798834</v>
      </c>
      <c r="AN377">
        <f t="shared" si="282"/>
        <v>708.05632400862476</v>
      </c>
      <c r="AO377" s="13">
        <f t="shared" si="260"/>
        <v>2813.5073827337451</v>
      </c>
      <c r="AP377" s="13">
        <f t="shared" si="298"/>
        <v>628.41966277274457</v>
      </c>
      <c r="AQ377" s="13">
        <f t="shared" si="261"/>
        <v>43006.315293184307</v>
      </c>
      <c r="AR377" s="13">
        <f t="shared" si="283"/>
        <v>743.10317022123604</v>
      </c>
      <c r="AS377" s="38">
        <f t="shared" si="262"/>
        <v>2813.5073827337451</v>
      </c>
      <c r="AT377" s="37">
        <f t="shared" si="284"/>
        <v>391099977.39375615</v>
      </c>
      <c r="AU377" s="13">
        <f t="shared" si="263"/>
        <v>9981.2729782662791</v>
      </c>
      <c r="AV377">
        <f t="shared" si="285"/>
        <v>391100004.0104841</v>
      </c>
      <c r="AW377" s="13">
        <f t="shared" si="264"/>
        <v>391100380.74850065</v>
      </c>
      <c r="AX377" s="13">
        <f t="shared" si="299"/>
        <v>391099977.80348873</v>
      </c>
      <c r="AY377" s="13">
        <f t="shared" si="265"/>
        <v>43006.315293184307</v>
      </c>
      <c r="AZ377">
        <f t="shared" si="286"/>
        <v>391100092.48699617</v>
      </c>
      <c r="BA377" s="13">
        <f t="shared" si="266"/>
        <v>391100380.74850065</v>
      </c>
      <c r="BB377" s="37">
        <f t="shared" si="287"/>
        <v>112.48373176995881</v>
      </c>
      <c r="BC377" s="13">
        <f t="shared" si="267"/>
        <v>14971.909467399417</v>
      </c>
      <c r="BD377">
        <f t="shared" si="288"/>
        <v>152.40882368302391</v>
      </c>
      <c r="BE377" s="13">
        <f t="shared" si="268"/>
        <v>503.35057957927143</v>
      </c>
      <c r="BF377" s="13">
        <f t="shared" si="300"/>
        <v>112.84441182105685</v>
      </c>
      <c r="BG377" s="13">
        <f t="shared" si="269"/>
        <v>43006.315293184307</v>
      </c>
      <c r="BH377">
        <f t="shared" si="289"/>
        <v>227.52791926954833</v>
      </c>
      <c r="BI377" s="13">
        <f t="shared" si="270"/>
        <v>503.35057957927143</v>
      </c>
      <c r="BJ377" s="37">
        <f t="shared" si="290"/>
        <v>1.4141891326346072</v>
      </c>
      <c r="BK377" s="13">
        <f t="shared" si="271"/>
        <v>14971.909467399417</v>
      </c>
      <c r="BL377">
        <f t="shared" si="291"/>
        <v>41.339281045699714</v>
      </c>
      <c r="BM377" s="13">
        <f t="shared" si="272"/>
        <v>5.6772349545232395</v>
      </c>
      <c r="BN377" s="13">
        <f t="shared" si="301"/>
        <v>1.7748691837326502</v>
      </c>
      <c r="BO377" s="13">
        <f t="shared" si="273"/>
        <v>43006.315293184307</v>
      </c>
      <c r="BP377">
        <f t="shared" si="292"/>
        <v>116.45837663222413</v>
      </c>
      <c r="BQ377" s="13">
        <f t="shared" si="274"/>
        <v>5.6772349545232395</v>
      </c>
      <c r="BR377" s="37">
        <f t="shared" si="293"/>
        <v>185.3773921199064</v>
      </c>
      <c r="BS377" s="13">
        <f t="shared" si="275"/>
        <v>14971.909467399417</v>
      </c>
      <c r="BT377">
        <f t="shared" si="294"/>
        <v>225.30248403297151</v>
      </c>
      <c r="BU377" s="13">
        <f t="shared" si="276"/>
        <v>829.96785815000442</v>
      </c>
      <c r="BV377" s="13">
        <f t="shared" si="302"/>
        <v>185.73807217100443</v>
      </c>
      <c r="BW377" s="13">
        <f t="shared" si="277"/>
        <v>43006.315293184307</v>
      </c>
      <c r="BX377">
        <f t="shared" si="295"/>
        <v>300.4215796194959</v>
      </c>
      <c r="BY377" s="13">
        <f t="shared" si="278"/>
        <v>829.96785815000442</v>
      </c>
    </row>
    <row r="378" spans="29:77" x14ac:dyDescent="0.2">
      <c r="AC378">
        <v>376</v>
      </c>
      <c r="AD378" s="37">
        <f t="shared" si="279"/>
        <v>1960476164.8783431</v>
      </c>
      <c r="AE378" s="13">
        <f t="shared" si="255"/>
        <v>24953.182445665698</v>
      </c>
      <c r="AF378">
        <f t="shared" si="296"/>
        <v>1960476231.2431901</v>
      </c>
      <c r="AG378" s="13">
        <f t="shared" si="256"/>
        <v>1960477212.1249621</v>
      </c>
      <c r="AH378" s="13">
        <f t="shared" si="297"/>
        <v>1960476165.1409183</v>
      </c>
      <c r="AI378" s="13">
        <f t="shared" si="257"/>
        <v>43006.315293184307</v>
      </c>
      <c r="AJ378">
        <f t="shared" si="280"/>
        <v>1960476279.5194163</v>
      </c>
      <c r="AK378" s="13">
        <f t="shared" si="258"/>
        <v>1960477212.1249621</v>
      </c>
      <c r="AL378" s="37">
        <f t="shared" si="281"/>
        <v>628.20614018249455</v>
      </c>
      <c r="AM378" s="13">
        <f t="shared" si="259"/>
        <v>29943.818934798834</v>
      </c>
      <c r="AN378">
        <f t="shared" si="282"/>
        <v>707.84395649844885</v>
      </c>
      <c r="AO378" s="13">
        <f t="shared" si="260"/>
        <v>2813.5073827337451</v>
      </c>
      <c r="AP378" s="13">
        <f t="shared" si="298"/>
        <v>628.41966277274457</v>
      </c>
      <c r="AQ378" s="13">
        <f t="shared" si="261"/>
        <v>43006.315293184307</v>
      </c>
      <c r="AR378" s="13">
        <f t="shared" si="283"/>
        <v>742.79816089291558</v>
      </c>
      <c r="AS378" s="38">
        <f t="shared" si="262"/>
        <v>2813.5073827337451</v>
      </c>
      <c r="AT378" s="37">
        <f t="shared" si="284"/>
        <v>391099977.39375615</v>
      </c>
      <c r="AU378" s="13">
        <f t="shared" si="263"/>
        <v>9981.2729782662791</v>
      </c>
      <c r="AV378">
        <f t="shared" si="285"/>
        <v>391100003.93969494</v>
      </c>
      <c r="AW378" s="13">
        <f t="shared" si="264"/>
        <v>391100380.74850065</v>
      </c>
      <c r="AX378" s="13">
        <f t="shared" si="299"/>
        <v>391099977.80348873</v>
      </c>
      <c r="AY378" s="13">
        <f t="shared" si="265"/>
        <v>43006.315293184307</v>
      </c>
      <c r="AZ378">
        <f t="shared" si="286"/>
        <v>391100092.18198687</v>
      </c>
      <c r="BA378" s="13">
        <f t="shared" si="266"/>
        <v>391100380.74850065</v>
      </c>
      <c r="BB378" s="37">
        <f t="shared" si="287"/>
        <v>112.48373176995881</v>
      </c>
      <c r="BC378" s="13">
        <f t="shared" si="267"/>
        <v>14971.909467399417</v>
      </c>
      <c r="BD378">
        <f t="shared" si="288"/>
        <v>152.30263992793599</v>
      </c>
      <c r="BE378" s="13">
        <f t="shared" si="268"/>
        <v>503.35057957927143</v>
      </c>
      <c r="BF378" s="13">
        <f t="shared" si="300"/>
        <v>112.84441182105685</v>
      </c>
      <c r="BG378" s="13">
        <f t="shared" si="269"/>
        <v>43006.315293184307</v>
      </c>
      <c r="BH378">
        <f t="shared" si="289"/>
        <v>227.2229099412279</v>
      </c>
      <c r="BI378" s="13">
        <f t="shared" si="270"/>
        <v>503.35057957927143</v>
      </c>
      <c r="BJ378" s="37">
        <f t="shared" si="290"/>
        <v>1.4141891326346072</v>
      </c>
      <c r="BK378" s="13">
        <f t="shared" si="271"/>
        <v>14971.909467399417</v>
      </c>
      <c r="BL378">
        <f t="shared" si="291"/>
        <v>41.233097290611774</v>
      </c>
      <c r="BM378" s="13">
        <f t="shared" si="272"/>
        <v>5.6772349545232395</v>
      </c>
      <c r="BN378" s="13">
        <f t="shared" si="301"/>
        <v>1.7748691837326502</v>
      </c>
      <c r="BO378" s="13">
        <f t="shared" si="273"/>
        <v>43006.315293184307</v>
      </c>
      <c r="BP378">
        <f t="shared" si="292"/>
        <v>116.15336730390368</v>
      </c>
      <c r="BQ378" s="13">
        <f t="shared" si="274"/>
        <v>5.6772349545232395</v>
      </c>
      <c r="BR378" s="37">
        <f t="shared" si="293"/>
        <v>185.3773921199064</v>
      </c>
      <c r="BS378" s="13">
        <f t="shared" si="275"/>
        <v>14971.909467399417</v>
      </c>
      <c r="BT378">
        <f t="shared" si="294"/>
        <v>225.19630027788358</v>
      </c>
      <c r="BU378" s="13">
        <f t="shared" si="276"/>
        <v>829.96785815000442</v>
      </c>
      <c r="BV378" s="13">
        <f t="shared" si="302"/>
        <v>185.73807217100443</v>
      </c>
      <c r="BW378" s="13">
        <f t="shared" si="277"/>
        <v>43006.315293184307</v>
      </c>
      <c r="BX378">
        <f t="shared" si="295"/>
        <v>300.11657029117544</v>
      </c>
      <c r="BY378" s="13">
        <f t="shared" si="278"/>
        <v>829.96785815000442</v>
      </c>
    </row>
    <row r="379" spans="29:77" x14ac:dyDescent="0.2">
      <c r="AC379">
        <v>377</v>
      </c>
      <c r="AD379" s="37">
        <f t="shared" si="279"/>
        <v>1960476164.8783431</v>
      </c>
      <c r="AE379" s="13">
        <f t="shared" si="255"/>
        <v>24953.182445665698</v>
      </c>
      <c r="AF379">
        <f t="shared" si="296"/>
        <v>1960476231.0671561</v>
      </c>
      <c r="AG379" s="13">
        <f t="shared" si="256"/>
        <v>1960477212.1249621</v>
      </c>
      <c r="AH379" s="13">
        <f t="shared" si="297"/>
        <v>1960476165.1409183</v>
      </c>
      <c r="AI379" s="13">
        <f t="shared" si="257"/>
        <v>43006.315293184307</v>
      </c>
      <c r="AJ379">
        <f t="shared" si="280"/>
        <v>1960476279.2160251</v>
      </c>
      <c r="AK379" s="13">
        <f t="shared" si="258"/>
        <v>1960477212.1249621</v>
      </c>
      <c r="AL379" s="37">
        <f t="shared" si="281"/>
        <v>628.20614018249455</v>
      </c>
      <c r="AM379" s="13">
        <f t="shared" si="259"/>
        <v>29943.818934798834</v>
      </c>
      <c r="AN379">
        <f t="shared" si="282"/>
        <v>707.63271560636417</v>
      </c>
      <c r="AO379" s="13">
        <f t="shared" si="260"/>
        <v>2813.5073827337451</v>
      </c>
      <c r="AP379" s="13">
        <f t="shared" si="298"/>
        <v>628.41966277274457</v>
      </c>
      <c r="AQ379" s="13">
        <f t="shared" si="261"/>
        <v>43006.315293184307</v>
      </c>
      <c r="AR379" s="13">
        <f t="shared" si="283"/>
        <v>742.49476965121755</v>
      </c>
      <c r="AS379" s="38">
        <f t="shared" si="262"/>
        <v>2813.5073827337451</v>
      </c>
      <c r="AT379" s="37">
        <f t="shared" si="284"/>
        <v>391099977.39375615</v>
      </c>
      <c r="AU379" s="13">
        <f t="shared" si="263"/>
        <v>9981.2729782662791</v>
      </c>
      <c r="AV379">
        <f t="shared" si="285"/>
        <v>391100003.86928129</v>
      </c>
      <c r="AW379" s="13">
        <f t="shared" si="264"/>
        <v>391100380.74850065</v>
      </c>
      <c r="AX379" s="13">
        <f t="shared" si="299"/>
        <v>391099977.80348873</v>
      </c>
      <c r="AY379" s="13">
        <f t="shared" si="265"/>
        <v>43006.315293184307</v>
      </c>
      <c r="AZ379">
        <f t="shared" si="286"/>
        <v>391100091.87859559</v>
      </c>
      <c r="BA379" s="13">
        <f t="shared" si="266"/>
        <v>391100380.74850065</v>
      </c>
      <c r="BB379" s="37">
        <f t="shared" si="287"/>
        <v>112.48373176995881</v>
      </c>
      <c r="BC379" s="13">
        <f t="shared" si="267"/>
        <v>14971.909467399417</v>
      </c>
      <c r="BD379">
        <f t="shared" si="288"/>
        <v>152.19701948189359</v>
      </c>
      <c r="BE379" s="13">
        <f t="shared" si="268"/>
        <v>503.35057957927143</v>
      </c>
      <c r="BF379" s="13">
        <f t="shared" si="300"/>
        <v>112.84441182105685</v>
      </c>
      <c r="BG379" s="13">
        <f t="shared" si="269"/>
        <v>43006.315293184307</v>
      </c>
      <c r="BH379">
        <f t="shared" si="289"/>
        <v>226.91951869952982</v>
      </c>
      <c r="BI379" s="13">
        <f t="shared" si="270"/>
        <v>503.35057957927143</v>
      </c>
      <c r="BJ379" s="37">
        <f t="shared" si="290"/>
        <v>1.4141891326346072</v>
      </c>
      <c r="BK379" s="13">
        <f t="shared" si="271"/>
        <v>14971.909467399417</v>
      </c>
      <c r="BL379">
        <f t="shared" si="291"/>
        <v>41.127476844569394</v>
      </c>
      <c r="BM379" s="13">
        <f t="shared" si="272"/>
        <v>5.6772349545232395</v>
      </c>
      <c r="BN379" s="13">
        <f t="shared" si="301"/>
        <v>1.7748691837326502</v>
      </c>
      <c r="BO379" s="13">
        <f t="shared" si="273"/>
        <v>43006.315293184307</v>
      </c>
      <c r="BP379">
        <f t="shared" si="292"/>
        <v>115.84997606220561</v>
      </c>
      <c r="BQ379" s="13">
        <f t="shared" si="274"/>
        <v>5.6772349545232395</v>
      </c>
      <c r="BR379" s="37">
        <f t="shared" si="293"/>
        <v>185.3773921199064</v>
      </c>
      <c r="BS379" s="13">
        <f t="shared" si="275"/>
        <v>14971.909467399417</v>
      </c>
      <c r="BT379">
        <f t="shared" si="294"/>
        <v>225.09067983184119</v>
      </c>
      <c r="BU379" s="13">
        <f t="shared" si="276"/>
        <v>829.96785815000442</v>
      </c>
      <c r="BV379" s="13">
        <f t="shared" si="302"/>
        <v>185.73807217100443</v>
      </c>
      <c r="BW379" s="13">
        <f t="shared" si="277"/>
        <v>43006.315293184307</v>
      </c>
      <c r="BX379">
        <f t="shared" si="295"/>
        <v>299.81317904947741</v>
      </c>
      <c r="BY379" s="13">
        <f t="shared" si="278"/>
        <v>829.96785815000442</v>
      </c>
    </row>
    <row r="380" spans="29:77" x14ac:dyDescent="0.2">
      <c r="AC380">
        <v>378</v>
      </c>
      <c r="AD380" s="37">
        <f t="shared" si="279"/>
        <v>1960476164.8783431</v>
      </c>
      <c r="AE380" s="13">
        <f t="shared" si="255"/>
        <v>24953.182445665698</v>
      </c>
      <c r="AF380">
        <f t="shared" si="296"/>
        <v>1960476230.8920534</v>
      </c>
      <c r="AG380" s="13">
        <f t="shared" si="256"/>
        <v>1960477212.1249621</v>
      </c>
      <c r="AH380" s="13">
        <f t="shared" si="297"/>
        <v>1960476165.1409183</v>
      </c>
      <c r="AI380" s="13">
        <f t="shared" si="257"/>
        <v>43006.315293184307</v>
      </c>
      <c r="AJ380">
        <f t="shared" si="280"/>
        <v>1960476278.9142392</v>
      </c>
      <c r="AK380" s="13">
        <f t="shared" si="258"/>
        <v>1960477212.1249621</v>
      </c>
      <c r="AL380" s="37">
        <f t="shared" si="281"/>
        <v>628.20614018249455</v>
      </c>
      <c r="AM380" s="13">
        <f t="shared" si="259"/>
        <v>29943.818934798834</v>
      </c>
      <c r="AN380">
        <f t="shared" si="282"/>
        <v>707.42259239095711</v>
      </c>
      <c r="AO380" s="13">
        <f t="shared" si="260"/>
        <v>2813.5073827337451</v>
      </c>
      <c r="AP380" s="13">
        <f t="shared" si="298"/>
        <v>628.41966277274457</v>
      </c>
      <c r="AQ380" s="13">
        <f t="shared" si="261"/>
        <v>43006.315293184307</v>
      </c>
      <c r="AR380" s="13">
        <f t="shared" si="283"/>
        <v>742.19298365418456</v>
      </c>
      <c r="AS380" s="38">
        <f t="shared" si="262"/>
        <v>2813.5073827337451</v>
      </c>
      <c r="AT380" s="37">
        <f t="shared" si="284"/>
        <v>391099977.39375615</v>
      </c>
      <c r="AU380" s="13">
        <f t="shared" si="263"/>
        <v>9981.2729782662791</v>
      </c>
      <c r="AV380">
        <f t="shared" si="285"/>
        <v>391100003.79924023</v>
      </c>
      <c r="AW380" s="13">
        <f t="shared" si="264"/>
        <v>391100380.74850065</v>
      </c>
      <c r="AX380" s="13">
        <f t="shared" si="299"/>
        <v>391099977.80348873</v>
      </c>
      <c r="AY380" s="13">
        <f t="shared" si="265"/>
        <v>43006.315293184307</v>
      </c>
      <c r="AZ380">
        <f t="shared" si="286"/>
        <v>391100091.57680959</v>
      </c>
      <c r="BA380" s="13">
        <f t="shared" si="266"/>
        <v>391100380.74850065</v>
      </c>
      <c r="BB380" s="37">
        <f t="shared" si="287"/>
        <v>112.48373176995881</v>
      </c>
      <c r="BC380" s="13">
        <f t="shared" si="267"/>
        <v>14971.909467399417</v>
      </c>
      <c r="BD380">
        <f t="shared" si="288"/>
        <v>152.09195787419009</v>
      </c>
      <c r="BE380" s="13">
        <f t="shared" si="268"/>
        <v>503.35057957927143</v>
      </c>
      <c r="BF380" s="13">
        <f t="shared" si="300"/>
        <v>112.84441182105685</v>
      </c>
      <c r="BG380" s="13">
        <f t="shared" si="269"/>
        <v>43006.315293184307</v>
      </c>
      <c r="BH380">
        <f t="shared" si="289"/>
        <v>226.61773270249682</v>
      </c>
      <c r="BI380" s="13">
        <f t="shared" si="270"/>
        <v>503.35057957927143</v>
      </c>
      <c r="BJ380" s="37">
        <f t="shared" si="290"/>
        <v>1.4141891326346072</v>
      </c>
      <c r="BK380" s="13">
        <f t="shared" si="271"/>
        <v>14971.909467399417</v>
      </c>
      <c r="BL380">
        <f t="shared" si="291"/>
        <v>41.022415236865868</v>
      </c>
      <c r="BM380" s="13">
        <f t="shared" si="272"/>
        <v>5.6772349545232395</v>
      </c>
      <c r="BN380" s="13">
        <f t="shared" si="301"/>
        <v>1.7748691837326502</v>
      </c>
      <c r="BO380" s="13">
        <f t="shared" si="273"/>
        <v>43006.315293184307</v>
      </c>
      <c r="BP380">
        <f t="shared" si="292"/>
        <v>115.54819006517262</v>
      </c>
      <c r="BQ380" s="13">
        <f t="shared" si="274"/>
        <v>5.6772349545232395</v>
      </c>
      <c r="BR380" s="37">
        <f t="shared" si="293"/>
        <v>185.3773921199064</v>
      </c>
      <c r="BS380" s="13">
        <f t="shared" si="275"/>
        <v>14971.909467399417</v>
      </c>
      <c r="BT380">
        <f t="shared" si="294"/>
        <v>224.98561822413768</v>
      </c>
      <c r="BU380" s="13">
        <f t="shared" si="276"/>
        <v>829.96785815000442</v>
      </c>
      <c r="BV380" s="13">
        <f t="shared" si="302"/>
        <v>185.73807217100443</v>
      </c>
      <c r="BW380" s="13">
        <f t="shared" si="277"/>
        <v>43006.315293184307</v>
      </c>
      <c r="BX380">
        <f t="shared" si="295"/>
        <v>299.51139305244442</v>
      </c>
      <c r="BY380" s="13">
        <f t="shared" si="278"/>
        <v>829.96785815000442</v>
      </c>
    </row>
    <row r="381" spans="29:77" x14ac:dyDescent="0.2">
      <c r="AC381">
        <v>379</v>
      </c>
      <c r="AD381" s="37">
        <f t="shared" si="279"/>
        <v>1960476164.8783431</v>
      </c>
      <c r="AE381" s="13">
        <f t="shared" si="255"/>
        <v>24953.182445665698</v>
      </c>
      <c r="AF381">
        <f t="shared" si="296"/>
        <v>1960476230.7178745</v>
      </c>
      <c r="AG381" s="13">
        <f t="shared" si="256"/>
        <v>1960477212.1249621</v>
      </c>
      <c r="AH381" s="13">
        <f t="shared" si="297"/>
        <v>1960476165.1409183</v>
      </c>
      <c r="AI381" s="13">
        <f t="shared" si="257"/>
        <v>43006.315293184307</v>
      </c>
      <c r="AJ381">
        <f t="shared" si="280"/>
        <v>1960476278.6140456</v>
      </c>
      <c r="AK381" s="13">
        <f t="shared" si="258"/>
        <v>1960477212.1249621</v>
      </c>
      <c r="AL381" s="37">
        <f t="shared" si="281"/>
        <v>628.20614018249455</v>
      </c>
      <c r="AM381" s="13">
        <f t="shared" si="259"/>
        <v>29943.818934798834</v>
      </c>
      <c r="AN381">
        <f t="shared" si="282"/>
        <v>707.21357800518274</v>
      </c>
      <c r="AO381" s="13">
        <f t="shared" si="260"/>
        <v>2813.5073827337451</v>
      </c>
      <c r="AP381" s="13">
        <f t="shared" si="298"/>
        <v>628.41966277274457</v>
      </c>
      <c r="AQ381" s="13">
        <f t="shared" si="261"/>
        <v>43006.315293184307</v>
      </c>
      <c r="AR381" s="13">
        <f t="shared" si="283"/>
        <v>741.89279019539447</v>
      </c>
      <c r="AS381" s="38">
        <f t="shared" si="262"/>
        <v>2813.5073827337451</v>
      </c>
      <c r="AT381" s="37">
        <f t="shared" si="284"/>
        <v>391099977.39375615</v>
      </c>
      <c r="AU381" s="13">
        <f t="shared" si="263"/>
        <v>9981.2729782662791</v>
      </c>
      <c r="AV381">
        <f t="shared" si="285"/>
        <v>391100003.72956878</v>
      </c>
      <c r="AW381" s="13">
        <f t="shared" si="264"/>
        <v>391100380.74850065</v>
      </c>
      <c r="AX381" s="13">
        <f t="shared" si="299"/>
        <v>391099977.80348873</v>
      </c>
      <c r="AY381" s="13">
        <f t="shared" si="265"/>
        <v>43006.315293184307</v>
      </c>
      <c r="AZ381">
        <f t="shared" si="286"/>
        <v>391100091.27661616</v>
      </c>
      <c r="BA381" s="13">
        <f t="shared" si="266"/>
        <v>391100380.74850065</v>
      </c>
      <c r="BB381" s="37">
        <f t="shared" si="287"/>
        <v>112.48373176995881</v>
      </c>
      <c r="BC381" s="13">
        <f t="shared" si="267"/>
        <v>14971.909467399417</v>
      </c>
      <c r="BD381">
        <f t="shared" si="288"/>
        <v>151.9874506813029</v>
      </c>
      <c r="BE381" s="13">
        <f t="shared" si="268"/>
        <v>503.35057957927143</v>
      </c>
      <c r="BF381" s="13">
        <f t="shared" si="300"/>
        <v>112.84441182105685</v>
      </c>
      <c r="BG381" s="13">
        <f t="shared" si="269"/>
        <v>43006.315293184307</v>
      </c>
      <c r="BH381">
        <f t="shared" si="289"/>
        <v>226.31753924370673</v>
      </c>
      <c r="BI381" s="13">
        <f t="shared" si="270"/>
        <v>503.35057957927143</v>
      </c>
      <c r="BJ381" s="37">
        <f t="shared" si="290"/>
        <v>1.4141891326346072</v>
      </c>
      <c r="BK381" s="13">
        <f t="shared" si="271"/>
        <v>14971.909467399417</v>
      </c>
      <c r="BL381">
        <f t="shared" si="291"/>
        <v>40.917908043978713</v>
      </c>
      <c r="BM381" s="13">
        <f t="shared" si="272"/>
        <v>5.6772349545232395</v>
      </c>
      <c r="BN381" s="13">
        <f t="shared" si="301"/>
        <v>1.7748691837326502</v>
      </c>
      <c r="BO381" s="13">
        <f t="shared" si="273"/>
        <v>43006.315293184307</v>
      </c>
      <c r="BP381">
        <f t="shared" si="292"/>
        <v>115.24799660638253</v>
      </c>
      <c r="BQ381" s="13">
        <f t="shared" si="274"/>
        <v>5.6772349545232395</v>
      </c>
      <c r="BR381" s="37">
        <f t="shared" si="293"/>
        <v>185.3773921199064</v>
      </c>
      <c r="BS381" s="13">
        <f t="shared" si="275"/>
        <v>14971.909467399417</v>
      </c>
      <c r="BT381">
        <f t="shared" si="294"/>
        <v>224.8811110312505</v>
      </c>
      <c r="BU381" s="13">
        <f t="shared" si="276"/>
        <v>829.96785815000442</v>
      </c>
      <c r="BV381" s="13">
        <f t="shared" si="302"/>
        <v>185.73807217100443</v>
      </c>
      <c r="BW381" s="13">
        <f t="shared" si="277"/>
        <v>43006.315293184307</v>
      </c>
      <c r="BX381">
        <f t="shared" si="295"/>
        <v>299.21119959365433</v>
      </c>
      <c r="BY381" s="13">
        <f t="shared" si="278"/>
        <v>829.96785815000442</v>
      </c>
    </row>
    <row r="382" spans="29:77" x14ac:dyDescent="0.2">
      <c r="AC382">
        <v>380</v>
      </c>
      <c r="AD382" s="37">
        <f t="shared" si="279"/>
        <v>1960476164.8783431</v>
      </c>
      <c r="AE382" s="41">
        <f t="shared" si="255"/>
        <v>24953.182445665698</v>
      </c>
      <c r="AF382" s="34">
        <f t="shared" si="296"/>
        <v>1960476230.5446126</v>
      </c>
      <c r="AG382" s="41">
        <f t="shared" si="256"/>
        <v>1960477212.1249621</v>
      </c>
      <c r="AH382" s="13">
        <f t="shared" si="297"/>
        <v>1960476165.1409183</v>
      </c>
      <c r="AI382" s="13">
        <f t="shared" si="257"/>
        <v>43006.315293184307</v>
      </c>
      <c r="AJ382">
        <f t="shared" si="280"/>
        <v>1960476278.3154321</v>
      </c>
      <c r="AK382" s="13">
        <f t="shared" si="258"/>
        <v>1960477212.1249621</v>
      </c>
      <c r="AL382" s="37">
        <f t="shared" si="281"/>
        <v>628.20614018249455</v>
      </c>
      <c r="AM382" s="13">
        <f t="shared" si="259"/>
        <v>29943.818934798834</v>
      </c>
      <c r="AN382">
        <f t="shared" si="282"/>
        <v>707.00566369512308</v>
      </c>
      <c r="AO382" s="13">
        <f t="shared" si="260"/>
        <v>2813.5073827337451</v>
      </c>
      <c r="AP382" s="13">
        <f t="shared" si="298"/>
        <v>628.41966277274457</v>
      </c>
      <c r="AQ382" s="13">
        <f t="shared" si="261"/>
        <v>43006.315293184307</v>
      </c>
      <c r="AR382" s="13">
        <f t="shared" si="283"/>
        <v>741.59417670217692</v>
      </c>
      <c r="AS382" s="38">
        <f t="shared" si="262"/>
        <v>2813.5073827337451</v>
      </c>
      <c r="AT382" s="37">
        <f t="shared" si="284"/>
        <v>391099977.39375615</v>
      </c>
      <c r="AU382" s="13">
        <f t="shared" si="263"/>
        <v>9981.2729782662791</v>
      </c>
      <c r="AV382">
        <f t="shared" si="285"/>
        <v>391100003.66026402</v>
      </c>
      <c r="AW382" s="13">
        <f t="shared" si="264"/>
        <v>391100380.74850065</v>
      </c>
      <c r="AX382" s="13">
        <f t="shared" si="299"/>
        <v>391099977.80348873</v>
      </c>
      <c r="AY382" s="13">
        <f t="shared" si="265"/>
        <v>43006.315293184307</v>
      </c>
      <c r="AZ382">
        <f t="shared" si="286"/>
        <v>391100090.97800267</v>
      </c>
      <c r="BA382" s="13">
        <f t="shared" si="266"/>
        <v>391100380.74850065</v>
      </c>
      <c r="BB382" s="37">
        <f t="shared" si="287"/>
        <v>112.48373176995881</v>
      </c>
      <c r="BC382" s="13">
        <f t="shared" si="267"/>
        <v>14971.909467399417</v>
      </c>
      <c r="BD382">
        <f t="shared" si="288"/>
        <v>151.88349352627307</v>
      </c>
      <c r="BE382" s="13">
        <f t="shared" si="268"/>
        <v>503.35057957927143</v>
      </c>
      <c r="BF382" s="13">
        <f t="shared" si="300"/>
        <v>112.84441182105685</v>
      </c>
      <c r="BG382" s="13">
        <f t="shared" si="269"/>
        <v>43006.315293184307</v>
      </c>
      <c r="BH382">
        <f t="shared" si="289"/>
        <v>226.01892575048925</v>
      </c>
      <c r="BI382" s="13">
        <f t="shared" si="270"/>
        <v>503.35057957927143</v>
      </c>
      <c r="BJ382" s="37">
        <f t="shared" si="290"/>
        <v>1.4141891326346072</v>
      </c>
      <c r="BK382" s="13">
        <f t="shared" si="271"/>
        <v>14971.909467399417</v>
      </c>
      <c r="BL382">
        <f t="shared" si="291"/>
        <v>40.81395088894886</v>
      </c>
      <c r="BM382" s="13">
        <f t="shared" si="272"/>
        <v>5.6772349545232395</v>
      </c>
      <c r="BN382" s="13">
        <f t="shared" si="301"/>
        <v>1.7748691837326502</v>
      </c>
      <c r="BO382" s="13">
        <f t="shared" si="273"/>
        <v>43006.315293184307</v>
      </c>
      <c r="BP382">
        <f t="shared" si="292"/>
        <v>114.94938311316504</v>
      </c>
      <c r="BQ382" s="13">
        <f t="shared" si="274"/>
        <v>5.6772349545232395</v>
      </c>
      <c r="BR382" s="37">
        <f t="shared" si="293"/>
        <v>185.3773921199064</v>
      </c>
      <c r="BS382" s="13">
        <f t="shared" si="275"/>
        <v>14971.909467399417</v>
      </c>
      <c r="BT382">
        <f t="shared" si="294"/>
        <v>224.77715387622067</v>
      </c>
      <c r="BU382" s="13">
        <f t="shared" si="276"/>
        <v>829.96785815000442</v>
      </c>
      <c r="BV382" s="13">
        <f t="shared" si="302"/>
        <v>185.73807217100443</v>
      </c>
      <c r="BW382" s="13">
        <f t="shared" si="277"/>
        <v>43006.315293184307</v>
      </c>
      <c r="BX382">
        <f t="shared" si="295"/>
        <v>298.91258610043684</v>
      </c>
      <c r="BY382" s="13">
        <f t="shared" si="278"/>
        <v>829.96785815000442</v>
      </c>
    </row>
  </sheetData>
  <mergeCells count="84">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 ref="P23:P26"/>
    <mergeCell ref="Q23:Q26"/>
    <mergeCell ref="R23:R26"/>
    <mergeCell ref="F27:F29"/>
    <mergeCell ref="K27:K29"/>
    <mergeCell ref="L27:L29"/>
    <mergeCell ref="M27:M29"/>
    <mergeCell ref="N27:N29"/>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Q19:Q22"/>
    <mergeCell ref="R19:R22"/>
    <mergeCell ref="P15:P18"/>
    <mergeCell ref="Q15:Q18"/>
    <mergeCell ref="R15:R18"/>
    <mergeCell ref="F19:F22"/>
    <mergeCell ref="K19:K22"/>
    <mergeCell ref="L19:L22"/>
    <mergeCell ref="M19:M22"/>
    <mergeCell ref="N19:N22"/>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O2:O7"/>
    <mergeCell ref="F2:F7"/>
    <mergeCell ref="K2:K7"/>
    <mergeCell ref="L2:L7"/>
    <mergeCell ref="M2:M7"/>
    <mergeCell ref="N2:N7"/>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36BA0-7708-4D50-82E8-08A6B54C733B}">
  <dimension ref="A1:AB423"/>
  <sheetViews>
    <sheetView topLeftCell="A13" zoomScale="71" zoomScaleNormal="85" workbookViewId="0">
      <selection activeCell="K18" sqref="K18"/>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8" width="9" bestFit="1" customWidth="1"/>
    <col min="9" max="9" width="14.7109375" bestFit="1" customWidth="1"/>
    <col min="10" max="10" width="9.7109375" bestFit="1" customWidth="1"/>
    <col min="11" max="11" width="9.7109375" customWidth="1"/>
    <col min="12" max="12" width="5.28515625" bestFit="1" customWidth="1"/>
    <col min="13" max="13" width="17.5703125" customWidth="1"/>
    <col min="14" max="14" width="11.85546875" customWidth="1"/>
    <col min="15" max="15" width="14" customWidth="1"/>
    <col min="16" max="16" width="18" customWidth="1"/>
    <col min="17" max="17" width="17.42578125" style="35" customWidth="1"/>
    <col min="18" max="18" width="12.85546875" customWidth="1"/>
    <col min="19" max="19" width="13.85546875" customWidth="1"/>
    <col min="20" max="20" width="17.85546875" style="36" customWidth="1"/>
    <col min="21" max="21" width="19.42578125" style="35" customWidth="1"/>
    <col min="22" max="22" width="12.7109375" customWidth="1"/>
    <col min="23" max="23" width="15.7109375" customWidth="1"/>
    <col min="24" max="24" width="24" style="36" customWidth="1"/>
    <col min="25" max="25" width="16.5703125" style="35" bestFit="1" customWidth="1"/>
    <col min="26" max="26" width="11.85546875" bestFit="1" customWidth="1"/>
    <col min="27" max="27" width="13.28515625" bestFit="1" customWidth="1"/>
    <col min="28" max="28" width="21.28515625" style="36" bestFit="1" customWidth="1"/>
  </cols>
  <sheetData>
    <row r="1" spans="1:28" x14ac:dyDescent="0.2">
      <c r="B1" s="52" t="s">
        <v>253</v>
      </c>
      <c r="C1" s="52" t="s">
        <v>254</v>
      </c>
      <c r="D1" s="52" t="s">
        <v>255</v>
      </c>
      <c r="E1" s="52" t="s">
        <v>220</v>
      </c>
      <c r="F1" s="54"/>
      <c r="H1" s="54"/>
      <c r="I1" s="54"/>
      <c r="L1" s="20" t="s">
        <v>166</v>
      </c>
      <c r="M1" s="50" t="s">
        <v>231</v>
      </c>
      <c r="N1" s="53" t="s">
        <v>232</v>
      </c>
      <c r="O1" s="53" t="s">
        <v>233</v>
      </c>
      <c r="P1" s="53" t="s">
        <v>234</v>
      </c>
      <c r="Q1" s="50" t="s">
        <v>235</v>
      </c>
      <c r="R1" s="53" t="s">
        <v>236</v>
      </c>
      <c r="S1" s="53" t="s">
        <v>237</v>
      </c>
      <c r="T1" s="51" t="s">
        <v>238</v>
      </c>
      <c r="U1" s="50" t="s">
        <v>223</v>
      </c>
      <c r="V1" s="53" t="s">
        <v>221</v>
      </c>
      <c r="W1" s="53" t="s">
        <v>222</v>
      </c>
      <c r="X1" s="51" t="s">
        <v>224</v>
      </c>
      <c r="Y1" s="50" t="s">
        <v>227</v>
      </c>
      <c r="Z1" s="53" t="s">
        <v>228</v>
      </c>
      <c r="AA1" s="53" t="s">
        <v>229</v>
      </c>
      <c r="AB1" s="51" t="s">
        <v>230</v>
      </c>
    </row>
    <row r="2" spans="1:28" x14ac:dyDescent="0.2">
      <c r="A2" s="52" t="s">
        <v>160</v>
      </c>
      <c r="B2" s="67">
        <f>SUM([3]Births!B37,[3]Births!D37,[3]Births!F37,[3]Births!H37,[3]Births!J37,[3]Births!L37)</f>
        <v>22</v>
      </c>
      <c r="C2" s="68">
        <f>SUM([3]Births!C37,[3]Births!E37,[3]Births!G37,[3]Births!I37,[3]Births!K37,[3]Births!M37)</f>
        <v>6</v>
      </c>
      <c r="D2" s="69">
        <v>3</v>
      </c>
      <c r="E2" s="68">
        <f>SUM(B22:G22)</f>
        <v>10</v>
      </c>
      <c r="L2">
        <v>1</v>
      </c>
      <c r="M2" s="37">
        <f t="shared" ref="M2:M65" si="0">SUM($B$9:$B$13)</f>
        <v>2180.7453200342161</v>
      </c>
      <c r="N2" s="13">
        <f t="shared" ref="N2:N65" si="1">SUM($B$7:$B$8)</f>
        <v>61703.611498036051</v>
      </c>
      <c r="O2" s="13">
        <f t="shared" ref="O2:O65" si="2">N2/$L2+M2</f>
        <v>63884.356818070264</v>
      </c>
      <c r="P2" s="13">
        <f t="shared" ref="P2:P65" si="3">SUM($B$9:$B$10,$B$13:$B$14)</f>
        <v>7537.9575331545375</v>
      </c>
      <c r="Q2" s="37">
        <f>SUM($C$9:$C$11,$C$13)</f>
        <v>2249.2022947658434</v>
      </c>
      <c r="R2" s="13">
        <f t="shared" ref="R2:R65" si="4">SUM($C$7:$C$8)</f>
        <v>122279.90504110277</v>
      </c>
      <c r="S2" s="13">
        <f t="shared" ref="S2:S65" si="5">R2/$L2+Q2</f>
        <v>124529.10733586861</v>
      </c>
      <c r="T2" s="38">
        <f t="shared" ref="T2:T65" si="6">SUM($C$9:$C$10,$C$13:$C$14)</f>
        <v>7537.9575331545375</v>
      </c>
      <c r="U2" s="37">
        <f>SUM($D$9:$D$11,$D$13)</f>
        <v>3417.8184056170112</v>
      </c>
      <c r="V2" s="13">
        <f t="shared" ref="V2:V65" si="7">SUM($D$7:$D$8)</f>
        <v>61139.952520551386</v>
      </c>
      <c r="W2" s="13">
        <f t="shared" ref="W2:W65" si="8">V2/$L2+U2</f>
        <v>64557.770926168399</v>
      </c>
      <c r="X2" s="38">
        <f t="shared" ref="X2:X65" si="9">SUM($D$9:$D$10,$D$13:$D$14)</f>
        <v>7537.9575331545384</v>
      </c>
      <c r="Y2" s="37">
        <f>SUM($E$9:$E$11,$E$13)</f>
        <v>2194.6413475496365</v>
      </c>
      <c r="Z2" s="13">
        <f t="shared" ref="Z2:Z65" si="10">SUM($E$7:$E$8)</f>
        <v>56841.209149629343</v>
      </c>
      <c r="AA2" s="13">
        <f t="shared" ref="AA2:AA65" si="11">Z2/$L2+Y2</f>
        <v>59035.850497178981</v>
      </c>
      <c r="AB2" s="38">
        <f t="shared" ref="AB2:AB65" si="12">SUM($E$9:$E$10,$E$13:$E$14)</f>
        <v>7537.9575331545384</v>
      </c>
    </row>
    <row r="3" spans="1:28" x14ac:dyDescent="0.2">
      <c r="A3" s="52" t="s">
        <v>251</v>
      </c>
      <c r="B3" s="37">
        <f>SUM([3]Births!B38,[3]Births!D38,[3]Births!F38,[3]Births!H38,[3]Births!J38,[3]Births!L38)</f>
        <v>23</v>
      </c>
      <c r="C3" s="65">
        <f>SUM([3]Births!C38,[3]Births!E38,[3]Births!G38,[3]Births!I38,[3]Births!K38,[3]Births!M38)</f>
        <v>23</v>
      </c>
      <c r="D3" s="38">
        <f>SUM([3]Births!C38,[3]Births!E38,[3]Births!I38)</f>
        <v>15</v>
      </c>
      <c r="E3" s="65">
        <f>SUM(B23:G23)</f>
        <v>23</v>
      </c>
      <c r="L3">
        <v>2</v>
      </c>
      <c r="M3" s="37">
        <f t="shared" si="0"/>
        <v>2180.7453200342161</v>
      </c>
      <c r="N3" s="13">
        <f t="shared" si="1"/>
        <v>61703.611498036051</v>
      </c>
      <c r="O3" s="13">
        <f t="shared" si="2"/>
        <v>33032.551069052242</v>
      </c>
      <c r="P3" s="13">
        <f t="shared" si="3"/>
        <v>7537.9575331545375</v>
      </c>
      <c r="Q3" s="37">
        <f t="shared" ref="Q3:Q66" si="13">SUM($C$9:$C$10,$C$12:$C$13)</f>
        <v>2200.1177917217556</v>
      </c>
      <c r="R3" s="13">
        <f t="shared" si="4"/>
        <v>122279.90504110277</v>
      </c>
      <c r="S3" s="13">
        <f t="shared" si="5"/>
        <v>63340.070312273143</v>
      </c>
      <c r="T3" s="38">
        <f t="shared" si="6"/>
        <v>7537.9575331545375</v>
      </c>
      <c r="U3" s="37">
        <f t="shared" ref="U3:U66" si="14">SUM($D$9:$D$10,$D$12:$D$13)</f>
        <v>3393.2761540949668</v>
      </c>
      <c r="V3" s="13">
        <f t="shared" si="7"/>
        <v>61139.952520551386</v>
      </c>
      <c r="W3" s="13">
        <f t="shared" si="8"/>
        <v>33963.252414370661</v>
      </c>
      <c r="X3" s="38">
        <f t="shared" si="9"/>
        <v>7537.9575331545384</v>
      </c>
      <c r="Y3" s="37">
        <f t="shared" ref="Y3:Y66" si="15">SUM($E$9:$E$10,$E$12:$E$13)</f>
        <v>2180.1830072432476</v>
      </c>
      <c r="Z3" s="13">
        <f t="shared" si="10"/>
        <v>56841.209149629343</v>
      </c>
      <c r="AA3" s="13">
        <f t="shared" si="11"/>
        <v>30600.787582057921</v>
      </c>
      <c r="AB3" s="38">
        <f t="shared" si="12"/>
        <v>7537.9575331545384</v>
      </c>
    </row>
    <row r="4" spans="1:28" x14ac:dyDescent="0.2">
      <c r="A4" s="52" t="s">
        <v>164</v>
      </c>
      <c r="B4" s="37">
        <f>SUM([3]Births!B39,[3]Births!D39,[3]Births!F39,[3]Births!H39,[3]Births!J39,[3]Births!L39)</f>
        <v>22.052372586049113</v>
      </c>
      <c r="C4" s="65">
        <f>SUM([3]Births!C39,[3]Births!E39,[3]Births!G39,[3]Births!I39,[3]Births!K39,[3]Births!M39)</f>
        <v>22.052372586049113</v>
      </c>
      <c r="D4" s="38">
        <f>SUM([3]Births!C39,[3]Births!E39,[3]Births!I39)</f>
        <v>17.088972801640097</v>
      </c>
      <c r="E4" s="65">
        <f t="shared" ref="E4:E14" si="16">SUM(B24:G24)</f>
        <v>22.031576853614961</v>
      </c>
      <c r="F4" t="str">
        <f>'[3]DU LCI'!$E$18</f>
        <v>kg N2O</v>
      </c>
      <c r="L4">
        <v>3</v>
      </c>
      <c r="M4" s="37">
        <f t="shared" si="0"/>
        <v>2180.7453200342161</v>
      </c>
      <c r="N4" s="13">
        <f t="shared" si="1"/>
        <v>61703.611498036051</v>
      </c>
      <c r="O4" s="13">
        <f t="shared" si="2"/>
        <v>22748.615819379567</v>
      </c>
      <c r="P4" s="13">
        <f t="shared" si="3"/>
        <v>7537.9575331545375</v>
      </c>
      <c r="Q4" s="37">
        <f t="shared" si="13"/>
        <v>2200.1177917217556</v>
      </c>
      <c r="R4" s="13">
        <f t="shared" si="4"/>
        <v>122279.90504110277</v>
      </c>
      <c r="S4" s="13">
        <f t="shared" si="5"/>
        <v>42960.086138756014</v>
      </c>
      <c r="T4" s="38">
        <f t="shared" si="6"/>
        <v>7537.9575331545375</v>
      </c>
      <c r="U4" s="37">
        <f t="shared" si="14"/>
        <v>3393.2761540949668</v>
      </c>
      <c r="V4" s="13">
        <f t="shared" si="7"/>
        <v>61139.952520551386</v>
      </c>
      <c r="W4" s="13">
        <f t="shared" si="8"/>
        <v>23773.260327612094</v>
      </c>
      <c r="X4" s="38">
        <f t="shared" si="9"/>
        <v>7537.9575331545384</v>
      </c>
      <c r="Y4" s="37">
        <f t="shared" si="15"/>
        <v>2180.1830072432476</v>
      </c>
      <c r="Z4" s="13">
        <f t="shared" si="10"/>
        <v>56841.209149629343</v>
      </c>
      <c r="AA4" s="13">
        <f t="shared" si="11"/>
        <v>21127.252723786361</v>
      </c>
      <c r="AB4" s="38">
        <f t="shared" si="12"/>
        <v>7537.9575331545384</v>
      </c>
    </row>
    <row r="5" spans="1:28" x14ac:dyDescent="0.2">
      <c r="A5" s="52" t="s">
        <v>217</v>
      </c>
      <c r="B5" s="37">
        <f>SUM([3]Births!B40,[3]Births!D40,[3]Births!F40,[3]Births!H40,[3]Births!J40,[3]Births!L40)</f>
        <v>1203.7712040162442</v>
      </c>
      <c r="C5" s="65">
        <f>SUM([3]Births!C40,[3]Births!E40,[3]Births!G40,[3]Births!I40,[3]Births!K40,[3]Births!M40)</f>
        <v>1203.7712040162442</v>
      </c>
      <c r="D5" s="38">
        <f>SUM([3]Births!C40,[3]Births!E40,[3]Births!I40)+SUM([3]Births!G48:G49,[3]Births!K48:K49,[3]Births!M48:M49)</f>
        <v>2411.9276089862601</v>
      </c>
      <c r="E5" s="65">
        <f t="shared" si="16"/>
        <v>1208.833157199077</v>
      </c>
      <c r="F5" t="str">
        <f>'[3]DU LCI'!$E$21</f>
        <v>kg CO2e</v>
      </c>
      <c r="L5">
        <v>4</v>
      </c>
      <c r="M5" s="37">
        <f t="shared" si="0"/>
        <v>2180.7453200342161</v>
      </c>
      <c r="N5" s="13">
        <f t="shared" si="1"/>
        <v>61703.611498036051</v>
      </c>
      <c r="O5" s="13">
        <f t="shared" si="2"/>
        <v>17606.648194543228</v>
      </c>
      <c r="P5" s="13">
        <f t="shared" si="3"/>
        <v>7537.9575331545375</v>
      </c>
      <c r="Q5" s="37">
        <f t="shared" si="13"/>
        <v>2200.1177917217556</v>
      </c>
      <c r="R5" s="13">
        <f t="shared" si="4"/>
        <v>122279.90504110277</v>
      </c>
      <c r="S5" s="13">
        <f t="shared" si="5"/>
        <v>32770.094051997447</v>
      </c>
      <c r="T5" s="38">
        <f t="shared" si="6"/>
        <v>7537.9575331545375</v>
      </c>
      <c r="U5" s="37">
        <f t="shared" si="14"/>
        <v>3393.2761540949668</v>
      </c>
      <c r="V5" s="13">
        <f t="shared" si="7"/>
        <v>61139.952520551386</v>
      </c>
      <c r="W5" s="13">
        <f t="shared" si="8"/>
        <v>18678.264284232813</v>
      </c>
      <c r="X5" s="38">
        <f t="shared" si="9"/>
        <v>7537.9575331545384</v>
      </c>
      <c r="Y5" s="37">
        <f t="shared" si="15"/>
        <v>2180.1830072432476</v>
      </c>
      <c r="Z5" s="13">
        <f t="shared" si="10"/>
        <v>56841.209149629343</v>
      </c>
      <c r="AA5" s="13">
        <f t="shared" si="11"/>
        <v>16390.485294650585</v>
      </c>
      <c r="AB5" s="38">
        <f t="shared" si="12"/>
        <v>7537.9575331545384</v>
      </c>
    </row>
    <row r="6" spans="1:28" x14ac:dyDescent="0.2">
      <c r="A6" s="52" t="s">
        <v>218</v>
      </c>
      <c r="B6" s="95">
        <f>SUM([3]Births!B41,[3]Births!D41,[3]Births!F41,[3]Births!H41,[3]Births!J41,[3]Births!L41)</f>
        <v>2.8541940326515296E-4</v>
      </c>
      <c r="C6" s="102">
        <f>SUM([3]Births!C41,[3]Births!E41,[3]Births!G41,[3]Births!I41,[3]Births!K41,[3]Births!M41)</f>
        <v>2.8541940326515296E-4</v>
      </c>
      <c r="D6" s="96">
        <f>SUM([3]Births!C41,[3]Births!E41,[3]Births!G41,[3]Births!I41,[3]Births!K41,[3]Births!M41)</f>
        <v>2.8541940326515296E-4</v>
      </c>
      <c r="E6" s="102">
        <f t="shared" si="16"/>
        <v>2.8541940326515296E-4</v>
      </c>
      <c r="J6" s="13">
        <v>7537.9575331545402</v>
      </c>
      <c r="L6">
        <v>5</v>
      </c>
      <c r="M6" s="37">
        <f t="shared" si="0"/>
        <v>2180.7453200342161</v>
      </c>
      <c r="N6" s="13">
        <f t="shared" si="1"/>
        <v>61703.611498036051</v>
      </c>
      <c r="O6" s="13">
        <f t="shared" si="2"/>
        <v>14521.467619641426</v>
      </c>
      <c r="P6" s="13">
        <f t="shared" si="3"/>
        <v>7537.9575331545375</v>
      </c>
      <c r="Q6" s="37">
        <f t="shared" si="13"/>
        <v>2200.1177917217556</v>
      </c>
      <c r="R6" s="13">
        <f t="shared" si="4"/>
        <v>122279.90504110277</v>
      </c>
      <c r="S6" s="13">
        <f t="shared" si="5"/>
        <v>26656.098799942309</v>
      </c>
      <c r="T6" s="38">
        <f t="shared" si="6"/>
        <v>7537.9575331545375</v>
      </c>
      <c r="U6" s="37">
        <f t="shared" si="14"/>
        <v>3393.2761540949668</v>
      </c>
      <c r="V6" s="13">
        <f t="shared" si="7"/>
        <v>61139.952520551386</v>
      </c>
      <c r="W6" s="13">
        <f t="shared" si="8"/>
        <v>15621.266658205244</v>
      </c>
      <c r="X6" s="38">
        <f t="shared" si="9"/>
        <v>7537.9575331545384</v>
      </c>
      <c r="Y6" s="37">
        <f t="shared" si="15"/>
        <v>2180.1830072432476</v>
      </c>
      <c r="Z6" s="13">
        <f t="shared" si="10"/>
        <v>56841.209149629343</v>
      </c>
      <c r="AA6" s="13">
        <f t="shared" si="11"/>
        <v>13548.424837169116</v>
      </c>
      <c r="AB6" s="38">
        <f t="shared" si="12"/>
        <v>7537.9575331545384</v>
      </c>
    </row>
    <row r="7" spans="1:28" x14ac:dyDescent="0.2">
      <c r="A7" s="52" t="s">
        <v>92</v>
      </c>
      <c r="B7" s="37">
        <f>SUM([3]Births!B42,[3]Births!D42,[3]Births!F42,[3]Births!H42,[3]Births!J42,[3]Births!L42)</f>
        <v>67318.754837637825</v>
      </c>
      <c r="C7" s="65">
        <f>SUM([3]Births!C42,[3]Births!E42,[3]Births!G42,[3]Births!I42,[3]Births!K42,[3]Births!M42)</f>
        <v>134372.35064506379</v>
      </c>
      <c r="D7" s="38">
        <f>SUM([3]Births!C42,[3]Births!E42,[3]Births!I42)</f>
        <v>67186.175322531897</v>
      </c>
      <c r="E7" s="65">
        <f t="shared" si="16"/>
        <v>62174.65599641783</v>
      </c>
      <c r="F7" t="s">
        <v>27</v>
      </c>
      <c r="J7" s="13"/>
      <c r="L7">
        <v>6</v>
      </c>
      <c r="M7" s="37">
        <f t="shared" si="0"/>
        <v>2180.7453200342161</v>
      </c>
      <c r="N7" s="13">
        <f t="shared" si="1"/>
        <v>61703.611498036051</v>
      </c>
      <c r="O7" s="13">
        <f t="shared" si="2"/>
        <v>12464.680569706892</v>
      </c>
      <c r="P7" s="13">
        <f t="shared" si="3"/>
        <v>7537.9575331545375</v>
      </c>
      <c r="Q7" s="37">
        <f t="shared" si="13"/>
        <v>2200.1177917217556</v>
      </c>
      <c r="R7" s="13">
        <f t="shared" si="4"/>
        <v>122279.90504110277</v>
      </c>
      <c r="S7" s="13">
        <f t="shared" si="5"/>
        <v>22580.101965238886</v>
      </c>
      <c r="T7" s="38">
        <f t="shared" si="6"/>
        <v>7537.9575331545375</v>
      </c>
      <c r="U7" s="37">
        <f t="shared" si="14"/>
        <v>3393.2761540949668</v>
      </c>
      <c r="V7" s="13">
        <f t="shared" si="7"/>
        <v>61139.952520551386</v>
      </c>
      <c r="W7" s="13">
        <f t="shared" si="8"/>
        <v>13583.268240853531</v>
      </c>
      <c r="X7" s="38">
        <f t="shared" si="9"/>
        <v>7537.9575331545384</v>
      </c>
      <c r="Y7" s="37">
        <f t="shared" si="15"/>
        <v>2180.1830072432476</v>
      </c>
      <c r="Z7" s="13">
        <f t="shared" si="10"/>
        <v>56841.209149629343</v>
      </c>
      <c r="AA7" s="13">
        <f t="shared" si="11"/>
        <v>11653.717865514805</v>
      </c>
      <c r="AB7" s="38">
        <f t="shared" si="12"/>
        <v>7537.9575331545384</v>
      </c>
    </row>
    <row r="8" spans="1:28" x14ac:dyDescent="0.2">
      <c r="A8" s="52" t="s">
        <v>91</v>
      </c>
      <c r="B8" s="37">
        <f>SUM([3]Births!B43,[3]Births!D43,[3]Births!F43,[3]Births!H43,[3]Births!J43,[3]Births!L43)</f>
        <v>-5615.1433396017746</v>
      </c>
      <c r="C8" s="65">
        <f>SUM([3]Births!C43,[3]Births!E43,[3]Births!G43,[3]Births!I43,[3]Births!K43,[3]Births!M43)</f>
        <v>-12092.44560396102</v>
      </c>
      <c r="D8" s="38">
        <f>SUM([3]Births!C43,[3]Births!E43,[3]Births!I43)</f>
        <v>-6046.2228019805098</v>
      </c>
      <c r="E8" s="65">
        <f t="shared" si="16"/>
        <v>-5333.4468467884908</v>
      </c>
      <c r="F8" t="s">
        <v>27</v>
      </c>
      <c r="L8">
        <v>7</v>
      </c>
      <c r="M8" s="37">
        <f t="shared" si="0"/>
        <v>2180.7453200342161</v>
      </c>
      <c r="N8" s="13">
        <f t="shared" si="1"/>
        <v>61703.611498036051</v>
      </c>
      <c r="O8" s="13">
        <f t="shared" si="2"/>
        <v>10995.546962610795</v>
      </c>
      <c r="P8" s="13">
        <f t="shared" si="3"/>
        <v>7537.9575331545375</v>
      </c>
      <c r="Q8" s="37">
        <f t="shared" si="13"/>
        <v>2200.1177917217556</v>
      </c>
      <c r="R8" s="13">
        <f t="shared" si="4"/>
        <v>122279.90504110277</v>
      </c>
      <c r="S8" s="13">
        <f t="shared" si="5"/>
        <v>19668.675654736435</v>
      </c>
      <c r="T8" s="38">
        <f t="shared" si="6"/>
        <v>7537.9575331545375</v>
      </c>
      <c r="U8" s="37">
        <f t="shared" si="14"/>
        <v>3393.2761540949668</v>
      </c>
      <c r="V8" s="13">
        <f t="shared" si="7"/>
        <v>61139.952520551386</v>
      </c>
      <c r="W8" s="13">
        <f t="shared" si="8"/>
        <v>12127.555085602307</v>
      </c>
      <c r="X8" s="38">
        <f t="shared" si="9"/>
        <v>7537.9575331545384</v>
      </c>
      <c r="Y8" s="37">
        <f t="shared" si="15"/>
        <v>2180.1830072432476</v>
      </c>
      <c r="Z8" s="13">
        <f t="shared" si="10"/>
        <v>56841.209149629343</v>
      </c>
      <c r="AA8" s="13">
        <f t="shared" si="11"/>
        <v>10300.355742904583</v>
      </c>
      <c r="AB8" s="38">
        <f t="shared" si="12"/>
        <v>7537.9575331545384</v>
      </c>
    </row>
    <row r="9" spans="1:28" x14ac:dyDescent="0.2">
      <c r="A9" s="52" t="s">
        <v>93</v>
      </c>
      <c r="B9" s="37">
        <f>SUM([3]Births!B44,[3]Births!D44,[3]Births!F44,[3]Births!H44,[3]Births!J44,[3]Births!L44)</f>
        <v>0.60244164889396845</v>
      </c>
      <c r="C9" s="65">
        <f>SUM([3]Births!C44,[3]Births!E44,[3]Births!G44,[3]Births!I44,[3]Births!K44,[3]Births!M44)</f>
        <v>0.60244164889396845</v>
      </c>
      <c r="D9" s="38">
        <f>SUM([3]Births!C44,[3]Births!E44,[3]Births!G44,[3]Births!I44,[3]Births!K44,[3]Births!M44)</f>
        <v>0.60244164889396845</v>
      </c>
      <c r="E9" s="65">
        <f t="shared" si="16"/>
        <v>0.60244164889396845</v>
      </c>
      <c r="F9" t="s">
        <v>27</v>
      </c>
      <c r="L9">
        <v>8</v>
      </c>
      <c r="M9" s="37">
        <f t="shared" si="0"/>
        <v>2180.7453200342161</v>
      </c>
      <c r="N9" s="13">
        <f t="shared" si="1"/>
        <v>61703.611498036051</v>
      </c>
      <c r="O9" s="13">
        <f t="shared" si="2"/>
        <v>9893.6967572887224</v>
      </c>
      <c r="P9" s="13">
        <f t="shared" si="3"/>
        <v>7537.9575331545375</v>
      </c>
      <c r="Q9" s="37">
        <f t="shared" si="13"/>
        <v>2200.1177917217556</v>
      </c>
      <c r="R9" s="13">
        <f t="shared" si="4"/>
        <v>122279.90504110277</v>
      </c>
      <c r="S9" s="13">
        <f t="shared" si="5"/>
        <v>17485.105921859602</v>
      </c>
      <c r="T9" s="38">
        <f t="shared" si="6"/>
        <v>7537.9575331545375</v>
      </c>
      <c r="U9" s="37">
        <f t="shared" si="14"/>
        <v>3393.2761540949668</v>
      </c>
      <c r="V9" s="13">
        <f t="shared" si="7"/>
        <v>61139.952520551386</v>
      </c>
      <c r="W9" s="13">
        <f t="shared" si="8"/>
        <v>11035.770219163889</v>
      </c>
      <c r="X9" s="38">
        <f t="shared" si="9"/>
        <v>7537.9575331545384</v>
      </c>
      <c r="Y9" s="37">
        <f t="shared" si="15"/>
        <v>2180.1830072432476</v>
      </c>
      <c r="Z9" s="13">
        <f t="shared" si="10"/>
        <v>56841.209149629343</v>
      </c>
      <c r="AA9" s="13">
        <f t="shared" si="11"/>
        <v>9285.3341509469155</v>
      </c>
      <c r="AB9" s="38">
        <f t="shared" si="12"/>
        <v>7537.9575331545384</v>
      </c>
    </row>
    <row r="10" spans="1:28" x14ac:dyDescent="0.2">
      <c r="A10" s="52" t="s">
        <v>94</v>
      </c>
      <c r="B10" s="37">
        <f>SUM([3]Births!B45,[3]Births!D45,[3]Births!F45,[3]Births!H45,[3]Births!J45,[3]Births!L45)</f>
        <v>965.74806086300816</v>
      </c>
      <c r="C10" s="65">
        <f>SUM([3]Births!C45,[3]Births!E45,[3]Births!G45,[3]Births!I45,[3]Births!K45,[3]Births!M45)</f>
        <v>965.74806086300816</v>
      </c>
      <c r="D10" s="38">
        <f>SUM([3]Births!C45,[3]Births!E45,[3]Births!G45,[3]Births!I45,[3]Births!K45,[3]Births!M45)</f>
        <v>965.74806086300816</v>
      </c>
      <c r="E10" s="65">
        <f t="shared" si="16"/>
        <v>965.74806086300816</v>
      </c>
      <c r="F10" t="s">
        <v>27</v>
      </c>
      <c r="L10">
        <v>9</v>
      </c>
      <c r="M10" s="37">
        <f t="shared" si="0"/>
        <v>2180.7453200342161</v>
      </c>
      <c r="N10" s="13">
        <f t="shared" si="1"/>
        <v>61703.611498036051</v>
      </c>
      <c r="O10" s="13">
        <f t="shared" si="2"/>
        <v>9036.7021531493338</v>
      </c>
      <c r="P10" s="13">
        <f t="shared" si="3"/>
        <v>7537.9575331545375</v>
      </c>
      <c r="Q10" s="37">
        <f t="shared" si="13"/>
        <v>2200.1177917217556</v>
      </c>
      <c r="R10" s="13">
        <f t="shared" si="4"/>
        <v>122279.90504110277</v>
      </c>
      <c r="S10" s="13">
        <f t="shared" si="5"/>
        <v>15786.773907399842</v>
      </c>
      <c r="T10" s="38">
        <f t="shared" si="6"/>
        <v>7537.9575331545375</v>
      </c>
      <c r="U10" s="37">
        <f t="shared" si="14"/>
        <v>3393.2761540949668</v>
      </c>
      <c r="V10" s="13">
        <f t="shared" si="7"/>
        <v>61139.952520551386</v>
      </c>
      <c r="W10" s="13">
        <f t="shared" si="8"/>
        <v>10186.604211934009</v>
      </c>
      <c r="X10" s="38">
        <f t="shared" si="9"/>
        <v>7537.9575331545384</v>
      </c>
      <c r="Y10" s="37">
        <f t="shared" si="15"/>
        <v>2180.1830072432476</v>
      </c>
      <c r="Z10" s="13">
        <f t="shared" si="10"/>
        <v>56841.209149629343</v>
      </c>
      <c r="AA10" s="13">
        <f t="shared" si="11"/>
        <v>8495.8729127576189</v>
      </c>
      <c r="AB10" s="38">
        <f t="shared" si="12"/>
        <v>7537.9575331545384</v>
      </c>
    </row>
    <row r="11" spans="1:28" x14ac:dyDescent="0.2">
      <c r="A11" s="52" t="s">
        <v>75</v>
      </c>
      <c r="B11" s="37">
        <f>SUM([3]Births!B46,[3]Births!D46,[3]Births!F46,[3]Births!H46,[3]Births!J46,[3]Births!L46)</f>
        <v>10.623613506069969</v>
      </c>
      <c r="C11" s="65">
        <f>SUM([3]Births!C46,[3]Births!E46,[3]Births!G46,[3]Births!I46,[3]Births!K46,[3]Births!M46)</f>
        <v>79.080588237697299</v>
      </c>
      <c r="D11" s="38">
        <f>SUM([3]Births!C46,[3]Births!E46,[3]Births!I46)</f>
        <v>39.540294118848657</v>
      </c>
      <c r="E11" s="65">
        <f t="shared" si="16"/>
        <v>19.457687838657563</v>
      </c>
      <c r="F11" t="s">
        <v>27</v>
      </c>
      <c r="L11">
        <v>10</v>
      </c>
      <c r="M11" s="37">
        <f t="shared" si="0"/>
        <v>2180.7453200342161</v>
      </c>
      <c r="N11" s="13">
        <f t="shared" si="1"/>
        <v>61703.611498036051</v>
      </c>
      <c r="O11" s="13">
        <f t="shared" si="2"/>
        <v>8351.1064698378214</v>
      </c>
      <c r="P11" s="13">
        <f t="shared" si="3"/>
        <v>7537.9575331545375</v>
      </c>
      <c r="Q11" s="37">
        <f t="shared" si="13"/>
        <v>2200.1177917217556</v>
      </c>
      <c r="R11" s="13">
        <f t="shared" si="4"/>
        <v>122279.90504110277</v>
      </c>
      <c r="S11" s="13">
        <f t="shared" si="5"/>
        <v>14428.108295832033</v>
      </c>
      <c r="T11" s="38">
        <f t="shared" si="6"/>
        <v>7537.9575331545375</v>
      </c>
      <c r="U11" s="37">
        <f t="shared" si="14"/>
        <v>3393.2761540949668</v>
      </c>
      <c r="V11" s="13">
        <f t="shared" si="7"/>
        <v>61139.952520551386</v>
      </c>
      <c r="W11" s="13">
        <f t="shared" si="8"/>
        <v>9507.2714061501065</v>
      </c>
      <c r="X11" s="38">
        <f t="shared" si="9"/>
        <v>7537.9575331545384</v>
      </c>
      <c r="Y11" s="37">
        <f t="shared" si="15"/>
        <v>2180.1830072432476</v>
      </c>
      <c r="Z11" s="13">
        <f t="shared" si="10"/>
        <v>56841.209149629343</v>
      </c>
      <c r="AA11" s="13">
        <f t="shared" si="11"/>
        <v>7864.3039222061816</v>
      </c>
      <c r="AB11" s="38">
        <f t="shared" si="12"/>
        <v>7537.9575331545384</v>
      </c>
    </row>
    <row r="12" spans="1:28" x14ac:dyDescent="0.2">
      <c r="A12" s="52" t="s">
        <v>215</v>
      </c>
      <c r="B12" s="37">
        <f>SUM([3]Births!B47,[3]Births!D47,[3]Births!F47,[3]Births!H47,[3]Births!J47,[3]Births!L47)</f>
        <v>0</v>
      </c>
      <c r="C12" s="65">
        <f>SUM([3]Births!C47,[3]Births!E47,[3]Births!G47,[3]Births!I47,[3]Births!K47,[3]Births!M47)</f>
        <v>29.996085193609328</v>
      </c>
      <c r="D12" s="38">
        <f>SUM([3]Births!C47,[3]Births!E47,[3]Births!I47)</f>
        <v>14.998042596804666</v>
      </c>
      <c r="E12" s="65">
        <f>SUM(B32:G32)</f>
        <v>4.9993475322682217</v>
      </c>
      <c r="F12" t="s">
        <v>27</v>
      </c>
      <c r="L12">
        <v>11</v>
      </c>
      <c r="M12" s="37">
        <f t="shared" si="0"/>
        <v>2180.7453200342161</v>
      </c>
      <c r="N12" s="13">
        <f t="shared" si="1"/>
        <v>61703.611498036051</v>
      </c>
      <c r="O12" s="13">
        <f t="shared" si="2"/>
        <v>7790.1645471284028</v>
      </c>
      <c r="P12" s="13">
        <f t="shared" si="3"/>
        <v>7537.9575331545375</v>
      </c>
      <c r="Q12" s="37">
        <f t="shared" si="13"/>
        <v>2200.1177917217556</v>
      </c>
      <c r="R12" s="13">
        <f t="shared" si="4"/>
        <v>122279.90504110277</v>
      </c>
      <c r="S12" s="13">
        <f t="shared" si="5"/>
        <v>13316.47279545837</v>
      </c>
      <c r="T12" s="38">
        <f t="shared" si="6"/>
        <v>7537.9575331545375</v>
      </c>
      <c r="U12" s="37">
        <f t="shared" si="14"/>
        <v>3393.2761540949668</v>
      </c>
      <c r="V12" s="13">
        <f t="shared" si="7"/>
        <v>61139.952520551386</v>
      </c>
      <c r="W12" s="13">
        <f t="shared" si="8"/>
        <v>8951.4536559632743</v>
      </c>
      <c r="X12" s="38">
        <f t="shared" si="9"/>
        <v>7537.9575331545384</v>
      </c>
      <c r="Y12" s="37">
        <f t="shared" si="15"/>
        <v>2180.1830072432476</v>
      </c>
      <c r="Z12" s="13">
        <f t="shared" si="10"/>
        <v>56841.209149629343</v>
      </c>
      <c r="AA12" s="13">
        <f t="shared" si="11"/>
        <v>7347.5656572095513</v>
      </c>
      <c r="AB12" s="38">
        <f t="shared" si="12"/>
        <v>7537.9575331545384</v>
      </c>
    </row>
    <row r="13" spans="1:28" x14ac:dyDescent="0.2">
      <c r="A13" s="52" t="s">
        <v>95</v>
      </c>
      <c r="B13" s="37">
        <f>SUM([3]Births!B48,[3]Births!D48,[3]Births!F48,[3]Births!H48,[3]Births!J48,[3]Births!L48)</f>
        <v>1203.7712040162442</v>
      </c>
      <c r="C13" s="65">
        <f>SUM([3]Births!C48,[3]Births!E48,[3]Births!G48,[3]Births!I48,[3]Births!K48,[3]Births!M48)</f>
        <v>1203.7712040162442</v>
      </c>
      <c r="D13" s="38">
        <f>D5</f>
        <v>2411.9276089862601</v>
      </c>
      <c r="E13" s="65">
        <f t="shared" si="16"/>
        <v>1208.833157199077</v>
      </c>
      <c r="F13" t="s">
        <v>27</v>
      </c>
      <c r="L13">
        <v>12</v>
      </c>
      <c r="M13" s="37">
        <f t="shared" si="0"/>
        <v>2180.7453200342161</v>
      </c>
      <c r="N13" s="13">
        <f t="shared" si="1"/>
        <v>61703.611498036051</v>
      </c>
      <c r="O13" s="13">
        <f t="shared" si="2"/>
        <v>7322.7129448705537</v>
      </c>
      <c r="P13" s="13">
        <f t="shared" si="3"/>
        <v>7537.9575331545375</v>
      </c>
      <c r="Q13" s="37">
        <f t="shared" si="13"/>
        <v>2200.1177917217556</v>
      </c>
      <c r="R13" s="13">
        <f t="shared" si="4"/>
        <v>122279.90504110277</v>
      </c>
      <c r="S13" s="13">
        <f t="shared" si="5"/>
        <v>12390.10987848032</v>
      </c>
      <c r="T13" s="38">
        <f t="shared" si="6"/>
        <v>7537.9575331545375</v>
      </c>
      <c r="U13" s="37">
        <f t="shared" si="14"/>
        <v>3393.2761540949668</v>
      </c>
      <c r="V13" s="13">
        <f t="shared" si="7"/>
        <v>61139.952520551386</v>
      </c>
      <c r="W13" s="13">
        <f t="shared" si="8"/>
        <v>8488.272197474249</v>
      </c>
      <c r="X13" s="38">
        <f t="shared" si="9"/>
        <v>7537.9575331545384</v>
      </c>
      <c r="Y13" s="37">
        <f t="shared" si="15"/>
        <v>2180.1830072432476</v>
      </c>
      <c r="Z13" s="13">
        <f t="shared" si="10"/>
        <v>56841.209149629343</v>
      </c>
      <c r="AA13" s="13">
        <f t="shared" si="11"/>
        <v>6916.9504363790265</v>
      </c>
      <c r="AB13" s="38">
        <f t="shared" si="12"/>
        <v>7537.9575331545384</v>
      </c>
    </row>
    <row r="14" spans="1:28" x14ac:dyDescent="0.2">
      <c r="A14" s="52" t="s">
        <v>252</v>
      </c>
      <c r="B14" s="37">
        <f>SUM([3]Births!B49,[3]Births!D49,[3]Births!F49,[3]Births!H49,[3]Births!J49,[3]Births!L49)</f>
        <v>5367.8358266263913</v>
      </c>
      <c r="C14" s="65">
        <f>SUM([3]Births!C49,[3]Births!E49,[3]Births!G49,[3]Births!I49,[3]Births!K49,[3]Births!M49)</f>
        <v>5367.8358266263913</v>
      </c>
      <c r="D14" s="38">
        <f>SUM([3]Births!C49,[3]Births!E49,[3]Births!I49)</f>
        <v>4159.6794216563758</v>
      </c>
      <c r="E14" s="65">
        <f t="shared" si="16"/>
        <v>5362.7738734435588</v>
      </c>
      <c r="F14" t="s">
        <v>27</v>
      </c>
      <c r="L14">
        <v>13</v>
      </c>
      <c r="M14" s="37">
        <f t="shared" si="0"/>
        <v>2180.7453200342161</v>
      </c>
      <c r="N14" s="13">
        <f t="shared" si="1"/>
        <v>61703.611498036051</v>
      </c>
      <c r="O14" s="13">
        <f t="shared" si="2"/>
        <v>6927.1769737292971</v>
      </c>
      <c r="P14" s="13">
        <f t="shared" si="3"/>
        <v>7537.9575331545375</v>
      </c>
      <c r="Q14" s="37">
        <f t="shared" si="13"/>
        <v>2200.1177917217556</v>
      </c>
      <c r="R14" s="13">
        <f t="shared" si="4"/>
        <v>122279.90504110277</v>
      </c>
      <c r="S14" s="13">
        <f t="shared" si="5"/>
        <v>11606.264333345045</v>
      </c>
      <c r="T14" s="38">
        <f t="shared" si="6"/>
        <v>7537.9575331545375</v>
      </c>
      <c r="U14" s="37">
        <f t="shared" si="14"/>
        <v>3393.2761540949668</v>
      </c>
      <c r="V14" s="13">
        <f t="shared" si="7"/>
        <v>61139.952520551386</v>
      </c>
      <c r="W14" s="13">
        <f t="shared" si="8"/>
        <v>8096.3494249066116</v>
      </c>
      <c r="X14" s="38">
        <f t="shared" si="9"/>
        <v>7537.9575331545384</v>
      </c>
      <c r="Y14" s="37">
        <f t="shared" si="15"/>
        <v>2180.1830072432476</v>
      </c>
      <c r="Z14" s="13">
        <f t="shared" si="10"/>
        <v>56841.209149629343</v>
      </c>
      <c r="AA14" s="13">
        <f t="shared" si="11"/>
        <v>6552.5837110608891</v>
      </c>
      <c r="AB14" s="38">
        <f t="shared" si="12"/>
        <v>7537.9575331545384</v>
      </c>
    </row>
    <row r="15" spans="1:28" x14ac:dyDescent="0.2">
      <c r="A15" s="52" t="s">
        <v>163</v>
      </c>
      <c r="B15" s="66">
        <f>B2*'[3]Annulized cost'!$B$5/(((B14*10^(-3)*365-'[3]Annual emissions'!J2)))</f>
        <v>1195.2553685696778</v>
      </c>
      <c r="C15" s="66">
        <f>C2*'[3]Annulized cost'!$C$5/(((C14*10^(-3)*365-'[3]Annual emissions'!K2)))</f>
        <v>1329.1143937243812</v>
      </c>
      <c r="D15" s="66">
        <f>D2*'[3]Annulized cost'!$C$5/(((D14*10^(-3)*365-'[3]Annual emissions'!L2)))</f>
        <v>2762.5557503614227</v>
      </c>
      <c r="E15" s="66">
        <f>(SUM(B22:C22)*'[3]Annulized cost'!C5+SUM(D22,E22,G22)*'[3]Annulized cost'!B5)/(E14*365*10^-3-'[3]Annual emissions'!M2)</f>
        <v>877.25005011463986</v>
      </c>
      <c r="F15" s="20" t="s">
        <v>214</v>
      </c>
      <c r="L15">
        <v>14</v>
      </c>
      <c r="M15" s="37">
        <f t="shared" si="0"/>
        <v>2180.7453200342161</v>
      </c>
      <c r="N15" s="13">
        <f t="shared" si="1"/>
        <v>61703.611498036051</v>
      </c>
      <c r="O15" s="13">
        <f t="shared" si="2"/>
        <v>6588.1461413225052</v>
      </c>
      <c r="P15" s="13">
        <f t="shared" si="3"/>
        <v>7537.9575331545375</v>
      </c>
      <c r="Q15" s="37">
        <f t="shared" si="13"/>
        <v>2200.1177917217556</v>
      </c>
      <c r="R15" s="13">
        <f t="shared" si="4"/>
        <v>122279.90504110277</v>
      </c>
      <c r="S15" s="13">
        <f t="shared" si="5"/>
        <v>10934.396723229096</v>
      </c>
      <c r="T15" s="38">
        <f t="shared" si="6"/>
        <v>7537.9575331545375</v>
      </c>
      <c r="U15" s="37">
        <f t="shared" si="14"/>
        <v>3393.2761540949668</v>
      </c>
      <c r="V15" s="13">
        <f t="shared" si="7"/>
        <v>61139.952520551386</v>
      </c>
      <c r="W15" s="13">
        <f t="shared" si="8"/>
        <v>7760.4156198486371</v>
      </c>
      <c r="X15" s="38">
        <f t="shared" si="9"/>
        <v>7537.9575331545384</v>
      </c>
      <c r="Y15" s="37">
        <f t="shared" si="15"/>
        <v>2180.1830072432476</v>
      </c>
      <c r="Z15" s="13">
        <f t="shared" si="10"/>
        <v>56841.209149629343</v>
      </c>
      <c r="AA15" s="13">
        <f t="shared" si="11"/>
        <v>6240.2693750739145</v>
      </c>
      <c r="AB15" s="38">
        <f t="shared" si="12"/>
        <v>7537.9575331545384</v>
      </c>
    </row>
    <row r="16" spans="1:28" x14ac:dyDescent="0.2">
      <c r="B16" s="81">
        <f>B15/'RS total net savings'!B14</f>
        <v>2.4933752709081713</v>
      </c>
      <c r="C16" s="81">
        <f>C15/'RS total net savings'!C14</f>
        <v>2.2786552217045788</v>
      </c>
      <c r="D16" s="81">
        <f>D15/'RS total net savings'!D14</f>
        <v>7.5500202044066951</v>
      </c>
      <c r="E16" s="81">
        <f>E15/'RS total net savings'!E14</f>
        <v>2.2715608546672543</v>
      </c>
      <c r="L16">
        <v>15</v>
      </c>
      <c r="M16" s="37">
        <f t="shared" si="0"/>
        <v>2180.7453200342161</v>
      </c>
      <c r="N16" s="13">
        <f t="shared" si="1"/>
        <v>61703.611498036051</v>
      </c>
      <c r="O16" s="13">
        <f t="shared" si="2"/>
        <v>6294.319419903286</v>
      </c>
      <c r="P16" s="13">
        <f t="shared" si="3"/>
        <v>7537.9575331545375</v>
      </c>
      <c r="Q16" s="37">
        <f t="shared" si="13"/>
        <v>2200.1177917217556</v>
      </c>
      <c r="R16" s="13">
        <f t="shared" si="4"/>
        <v>122279.90504110277</v>
      </c>
      <c r="S16" s="13">
        <f t="shared" si="5"/>
        <v>10352.111461128607</v>
      </c>
      <c r="T16" s="38">
        <f t="shared" si="6"/>
        <v>7537.9575331545375</v>
      </c>
      <c r="U16" s="37">
        <f t="shared" si="14"/>
        <v>3393.2761540949668</v>
      </c>
      <c r="V16" s="13">
        <f t="shared" si="7"/>
        <v>61139.952520551386</v>
      </c>
      <c r="W16" s="13">
        <f t="shared" si="8"/>
        <v>7469.2729887983924</v>
      </c>
      <c r="X16" s="38">
        <f t="shared" si="9"/>
        <v>7537.9575331545384</v>
      </c>
      <c r="Y16" s="37">
        <f t="shared" si="15"/>
        <v>2180.1830072432476</v>
      </c>
      <c r="Z16" s="13">
        <f t="shared" si="10"/>
        <v>56841.209149629343</v>
      </c>
      <c r="AA16" s="13">
        <f t="shared" si="11"/>
        <v>5969.5969505518706</v>
      </c>
      <c r="AB16" s="38">
        <f t="shared" si="12"/>
        <v>7537.9575331545384</v>
      </c>
    </row>
    <row r="17" spans="1:28" x14ac:dyDescent="0.2">
      <c r="L17">
        <v>16</v>
      </c>
      <c r="M17" s="37">
        <f t="shared" si="0"/>
        <v>2180.7453200342161</v>
      </c>
      <c r="N17" s="13">
        <f t="shared" si="1"/>
        <v>61703.611498036051</v>
      </c>
      <c r="O17" s="13">
        <f t="shared" si="2"/>
        <v>6037.2210386614697</v>
      </c>
      <c r="P17" s="13">
        <f t="shared" si="3"/>
        <v>7537.9575331545375</v>
      </c>
      <c r="Q17" s="37">
        <f t="shared" si="13"/>
        <v>2200.1177917217556</v>
      </c>
      <c r="R17" s="13">
        <f t="shared" si="4"/>
        <v>122279.90504110277</v>
      </c>
      <c r="S17" s="13">
        <f t="shared" si="5"/>
        <v>9842.6118567906778</v>
      </c>
      <c r="T17" s="38">
        <f t="shared" si="6"/>
        <v>7537.9575331545375</v>
      </c>
      <c r="U17" s="37">
        <f t="shared" si="14"/>
        <v>3393.2761540949668</v>
      </c>
      <c r="V17" s="13">
        <f t="shared" si="7"/>
        <v>61139.952520551386</v>
      </c>
      <c r="W17" s="13">
        <f t="shared" si="8"/>
        <v>7214.5231866294289</v>
      </c>
      <c r="X17" s="38">
        <f t="shared" si="9"/>
        <v>7537.9575331545384</v>
      </c>
      <c r="Y17" s="37">
        <f t="shared" si="15"/>
        <v>2180.1830072432476</v>
      </c>
      <c r="Z17" s="13">
        <f t="shared" si="10"/>
        <v>56841.209149629343</v>
      </c>
      <c r="AA17" s="13">
        <f t="shared" si="11"/>
        <v>5732.7585790950816</v>
      </c>
      <c r="AB17" s="38">
        <f t="shared" si="12"/>
        <v>7537.9575331545384</v>
      </c>
    </row>
    <row r="18" spans="1:28" x14ac:dyDescent="0.2">
      <c r="L18">
        <v>17</v>
      </c>
      <c r="M18" s="37">
        <f t="shared" si="0"/>
        <v>2180.7453200342161</v>
      </c>
      <c r="N18" s="13">
        <f t="shared" si="1"/>
        <v>61703.611498036051</v>
      </c>
      <c r="O18" s="13">
        <f t="shared" si="2"/>
        <v>5810.369525801043</v>
      </c>
      <c r="P18" s="13">
        <f t="shared" si="3"/>
        <v>7537.9575331545375</v>
      </c>
      <c r="Q18" s="37">
        <f t="shared" si="13"/>
        <v>2200.1177917217556</v>
      </c>
      <c r="R18" s="13">
        <f t="shared" si="4"/>
        <v>122279.90504110277</v>
      </c>
      <c r="S18" s="13">
        <f t="shared" si="5"/>
        <v>9393.0533823748592</v>
      </c>
      <c r="T18" s="38">
        <f t="shared" si="6"/>
        <v>7537.9575331545375</v>
      </c>
      <c r="U18" s="37">
        <f t="shared" si="14"/>
        <v>3393.2761540949668</v>
      </c>
      <c r="V18" s="13">
        <f t="shared" si="7"/>
        <v>61139.952520551386</v>
      </c>
      <c r="W18" s="13">
        <f t="shared" si="8"/>
        <v>6989.7439494215196</v>
      </c>
      <c r="X18" s="38">
        <f t="shared" si="9"/>
        <v>7537.9575331545384</v>
      </c>
      <c r="Y18" s="37">
        <f t="shared" si="15"/>
        <v>2180.1830072432476</v>
      </c>
      <c r="Z18" s="13">
        <f t="shared" si="10"/>
        <v>56841.209149629343</v>
      </c>
      <c r="AA18" s="13">
        <f t="shared" si="11"/>
        <v>5523.7835454567385</v>
      </c>
      <c r="AB18" s="38">
        <f t="shared" si="12"/>
        <v>7537.9575331545384</v>
      </c>
    </row>
    <row r="19" spans="1:28" x14ac:dyDescent="0.2">
      <c r="L19">
        <v>18</v>
      </c>
      <c r="M19" s="37">
        <f t="shared" si="0"/>
        <v>2180.7453200342161</v>
      </c>
      <c r="N19" s="13">
        <f t="shared" si="1"/>
        <v>61703.611498036051</v>
      </c>
      <c r="O19" s="13">
        <f t="shared" si="2"/>
        <v>5608.7237365917745</v>
      </c>
      <c r="P19" s="13">
        <f t="shared" si="3"/>
        <v>7537.9575331545375</v>
      </c>
      <c r="Q19" s="37">
        <f t="shared" si="13"/>
        <v>2200.1177917217556</v>
      </c>
      <c r="R19" s="13">
        <f t="shared" si="4"/>
        <v>122279.90504110277</v>
      </c>
      <c r="S19" s="13">
        <f t="shared" si="5"/>
        <v>8993.4458495607978</v>
      </c>
      <c r="T19" s="38">
        <f t="shared" si="6"/>
        <v>7537.9575331545375</v>
      </c>
      <c r="U19" s="37">
        <f t="shared" si="14"/>
        <v>3393.2761540949668</v>
      </c>
      <c r="V19" s="13">
        <f t="shared" si="7"/>
        <v>61139.952520551386</v>
      </c>
      <c r="W19" s="13">
        <f t="shared" si="8"/>
        <v>6789.9401830144889</v>
      </c>
      <c r="X19" s="38">
        <f t="shared" si="9"/>
        <v>7537.9575331545384</v>
      </c>
      <c r="Y19" s="37">
        <f t="shared" si="15"/>
        <v>2180.1830072432476</v>
      </c>
      <c r="Z19" s="13">
        <f t="shared" si="10"/>
        <v>56841.209149629343</v>
      </c>
      <c r="AA19" s="13">
        <f t="shared" si="11"/>
        <v>5338.0279600004333</v>
      </c>
      <c r="AB19" s="38">
        <f t="shared" si="12"/>
        <v>7537.9575331545384</v>
      </c>
    </row>
    <row r="20" spans="1:28" x14ac:dyDescent="0.2">
      <c r="B20" s="50" t="s">
        <v>112</v>
      </c>
      <c r="C20" s="53" t="s">
        <v>113</v>
      </c>
      <c r="D20" s="53" t="s">
        <v>114</v>
      </c>
      <c r="E20" s="53" t="s">
        <v>115</v>
      </c>
      <c r="F20" s="53" t="s">
        <v>116</v>
      </c>
      <c r="G20" s="51" t="s">
        <v>117</v>
      </c>
      <c r="L20">
        <v>19</v>
      </c>
      <c r="M20" s="37">
        <f t="shared" si="0"/>
        <v>2180.7453200342161</v>
      </c>
      <c r="N20" s="13">
        <f t="shared" si="1"/>
        <v>61703.611498036051</v>
      </c>
      <c r="O20" s="13">
        <f t="shared" si="2"/>
        <v>5428.3038199308503</v>
      </c>
      <c r="P20" s="13">
        <f t="shared" si="3"/>
        <v>7537.9575331545375</v>
      </c>
      <c r="Q20" s="37">
        <f t="shared" si="13"/>
        <v>2200.1177917217556</v>
      </c>
      <c r="R20" s="13">
        <f t="shared" si="4"/>
        <v>122279.90504110277</v>
      </c>
      <c r="S20" s="13">
        <f t="shared" si="5"/>
        <v>8635.9022675692686</v>
      </c>
      <c r="T20" s="38">
        <f t="shared" si="6"/>
        <v>7537.9575331545375</v>
      </c>
      <c r="U20" s="37">
        <f t="shared" si="14"/>
        <v>3393.2761540949668</v>
      </c>
      <c r="V20" s="13">
        <f t="shared" si="7"/>
        <v>61139.952520551386</v>
      </c>
      <c r="W20" s="13">
        <f t="shared" si="8"/>
        <v>6611.1683920187243</v>
      </c>
      <c r="X20" s="38">
        <f t="shared" si="9"/>
        <v>7537.9575331545384</v>
      </c>
      <c r="Y20" s="37">
        <f t="shared" si="15"/>
        <v>2180.1830072432476</v>
      </c>
      <c r="Z20" s="13">
        <f t="shared" si="10"/>
        <v>56841.209149629343</v>
      </c>
      <c r="AA20" s="13">
        <f t="shared" si="11"/>
        <v>5171.8255940658446</v>
      </c>
      <c r="AB20" s="38">
        <f t="shared" si="12"/>
        <v>7537.9575331545384</v>
      </c>
    </row>
    <row r="21" spans="1:28" x14ac:dyDescent="0.2">
      <c r="A21" s="20" t="s">
        <v>225</v>
      </c>
      <c r="B21" s="42" t="s">
        <v>19</v>
      </c>
      <c r="C21" s="20" t="s">
        <v>19</v>
      </c>
      <c r="D21" s="20" t="s">
        <v>18</v>
      </c>
      <c r="E21" s="20" t="s">
        <v>18</v>
      </c>
      <c r="F21" s="20" t="s">
        <v>226</v>
      </c>
      <c r="G21" s="43" t="s">
        <v>18</v>
      </c>
      <c r="L21">
        <v>20</v>
      </c>
      <c r="M21" s="37">
        <f t="shared" si="0"/>
        <v>2180.7453200342161</v>
      </c>
      <c r="N21" s="13">
        <f t="shared" si="1"/>
        <v>61703.611498036051</v>
      </c>
      <c r="O21" s="13">
        <f t="shared" si="2"/>
        <v>5265.9258949360192</v>
      </c>
      <c r="P21" s="13">
        <f t="shared" si="3"/>
        <v>7537.9575331545375</v>
      </c>
      <c r="Q21" s="37">
        <f t="shared" si="13"/>
        <v>2200.1177917217556</v>
      </c>
      <c r="R21" s="13">
        <f t="shared" si="4"/>
        <v>122279.90504110277</v>
      </c>
      <c r="S21" s="13">
        <f t="shared" si="5"/>
        <v>8314.1130437768952</v>
      </c>
      <c r="T21" s="38">
        <f t="shared" si="6"/>
        <v>7537.9575331545375</v>
      </c>
      <c r="U21" s="37">
        <f t="shared" si="14"/>
        <v>3393.2761540949668</v>
      </c>
      <c r="V21" s="13">
        <f t="shared" si="7"/>
        <v>61139.952520551386</v>
      </c>
      <c r="W21" s="13">
        <f t="shared" si="8"/>
        <v>6450.2737801225358</v>
      </c>
      <c r="X21" s="38">
        <f t="shared" si="9"/>
        <v>7537.9575331545384</v>
      </c>
      <c r="Y21" s="37">
        <f t="shared" si="15"/>
        <v>2180.1830072432476</v>
      </c>
      <c r="Z21" s="13">
        <f t="shared" si="10"/>
        <v>56841.209149629343</v>
      </c>
      <c r="AA21" s="13">
        <f t="shared" si="11"/>
        <v>5022.2434647247146</v>
      </c>
      <c r="AB21" s="38">
        <f t="shared" si="12"/>
        <v>7537.9575331545384</v>
      </c>
    </row>
    <row r="22" spans="1:28" x14ac:dyDescent="0.2">
      <c r="A22" s="52" t="s">
        <v>160</v>
      </c>
      <c r="B22" s="37">
        <f>[3]Births!C37</f>
        <v>1</v>
      </c>
      <c r="C22" s="13">
        <f>[3]Births!E37</f>
        <v>1</v>
      </c>
      <c r="D22" s="13">
        <f>[3]Births!F37</f>
        <v>2</v>
      </c>
      <c r="E22" s="13">
        <f>[3]Births!H37</f>
        <v>3</v>
      </c>
      <c r="F22" s="13"/>
      <c r="G22" s="38">
        <f>[3]Births!L37</f>
        <v>3</v>
      </c>
      <c r="I22" s="13"/>
      <c r="L22">
        <v>21</v>
      </c>
      <c r="M22" s="37">
        <f t="shared" si="0"/>
        <v>2180.7453200342161</v>
      </c>
      <c r="N22" s="13">
        <f t="shared" si="1"/>
        <v>61703.611498036051</v>
      </c>
      <c r="O22" s="13">
        <f t="shared" si="2"/>
        <v>5119.0125342264091</v>
      </c>
      <c r="P22" s="13">
        <f t="shared" si="3"/>
        <v>7537.9575331545375</v>
      </c>
      <c r="Q22" s="37">
        <f t="shared" si="13"/>
        <v>2200.1177917217556</v>
      </c>
      <c r="R22" s="13">
        <f t="shared" si="4"/>
        <v>122279.90504110277</v>
      </c>
      <c r="S22" s="13">
        <f t="shared" si="5"/>
        <v>8022.9704127266496</v>
      </c>
      <c r="T22" s="38">
        <f t="shared" si="6"/>
        <v>7537.9575331545375</v>
      </c>
      <c r="U22" s="37">
        <f t="shared" si="14"/>
        <v>3393.2761540949668</v>
      </c>
      <c r="V22" s="13">
        <f t="shared" si="7"/>
        <v>61139.952520551386</v>
      </c>
      <c r="W22" s="13">
        <f t="shared" si="8"/>
        <v>6304.7024645974143</v>
      </c>
      <c r="X22" s="38">
        <f t="shared" si="9"/>
        <v>7537.9575331545384</v>
      </c>
      <c r="Y22" s="37">
        <f t="shared" si="15"/>
        <v>2180.1830072432476</v>
      </c>
      <c r="Z22" s="13">
        <f t="shared" si="10"/>
        <v>56841.209149629343</v>
      </c>
      <c r="AA22" s="13">
        <f t="shared" si="11"/>
        <v>4886.9072524636922</v>
      </c>
      <c r="AB22" s="38">
        <f t="shared" si="12"/>
        <v>7537.9575331545384</v>
      </c>
    </row>
    <row r="23" spans="1:28" x14ac:dyDescent="0.2">
      <c r="A23" s="52" t="s">
        <v>162</v>
      </c>
      <c r="B23" s="37">
        <f>[3]Births!B38</f>
        <v>5</v>
      </c>
      <c r="C23" s="13">
        <f>[3]Births!E38</f>
        <v>7</v>
      </c>
      <c r="D23" s="13">
        <f>[3]Births!F38</f>
        <v>2</v>
      </c>
      <c r="E23" s="13">
        <f>[3]Births!H38</f>
        <v>3</v>
      </c>
      <c r="F23" s="13">
        <f>[3]Births!J38</f>
        <v>3</v>
      </c>
      <c r="G23" s="38">
        <f>[3]Births!L38</f>
        <v>3</v>
      </c>
      <c r="L23">
        <v>22</v>
      </c>
      <c r="M23" s="37">
        <f t="shared" si="0"/>
        <v>2180.7453200342161</v>
      </c>
      <c r="N23" s="13">
        <f t="shared" si="1"/>
        <v>61703.611498036051</v>
      </c>
      <c r="O23" s="13">
        <f t="shared" si="2"/>
        <v>4985.4549335813099</v>
      </c>
      <c r="P23" s="13">
        <f t="shared" si="3"/>
        <v>7537.9575331545375</v>
      </c>
      <c r="Q23" s="37">
        <f t="shared" si="13"/>
        <v>2200.1177917217556</v>
      </c>
      <c r="R23" s="13">
        <f t="shared" si="4"/>
        <v>122279.90504110277</v>
      </c>
      <c r="S23" s="13">
        <f t="shared" si="5"/>
        <v>7758.295293590063</v>
      </c>
      <c r="T23" s="38">
        <f t="shared" si="6"/>
        <v>7537.9575331545375</v>
      </c>
      <c r="U23" s="37">
        <f t="shared" si="14"/>
        <v>3393.2761540949668</v>
      </c>
      <c r="V23" s="13">
        <f t="shared" si="7"/>
        <v>61139.952520551386</v>
      </c>
      <c r="W23" s="13">
        <f t="shared" si="8"/>
        <v>6172.3649050291206</v>
      </c>
      <c r="X23" s="38">
        <f t="shared" si="9"/>
        <v>7537.9575331545384</v>
      </c>
      <c r="Y23" s="37">
        <f t="shared" si="15"/>
        <v>2180.1830072432476</v>
      </c>
      <c r="Z23" s="13">
        <f t="shared" si="10"/>
        <v>56841.209149629343</v>
      </c>
      <c r="AA23" s="13">
        <f t="shared" si="11"/>
        <v>4763.8743322263999</v>
      </c>
      <c r="AB23" s="38">
        <f t="shared" si="12"/>
        <v>7537.9575331545384</v>
      </c>
    </row>
    <row r="24" spans="1:28" x14ac:dyDescent="0.2">
      <c r="A24" s="52" t="s">
        <v>164</v>
      </c>
      <c r="B24" s="37">
        <f>[3]Births!B39</f>
        <v>4.9393099360246513</v>
      </c>
      <c r="C24" s="13">
        <f>[3]Births!E39</f>
        <v>10.305887848841557</v>
      </c>
      <c r="D24" s="13">
        <f>[3]Births!F39</f>
        <v>1.9024287473960955</v>
      </c>
      <c r="E24" s="13">
        <f>[3]Births!H39</f>
        <v>1.843775016773888</v>
      </c>
      <c r="F24" s="13">
        <v>0</v>
      </c>
      <c r="G24" s="38">
        <f>[3]Births!L39</f>
        <v>3.0401753045787707</v>
      </c>
      <c r="H24" t="str">
        <f>'[3]DU LCI'!$E$18</f>
        <v>kg N2O</v>
      </c>
      <c r="L24">
        <v>23</v>
      </c>
      <c r="M24" s="37">
        <f t="shared" si="0"/>
        <v>2180.7453200342161</v>
      </c>
      <c r="N24" s="13">
        <f t="shared" si="1"/>
        <v>61703.611498036051</v>
      </c>
      <c r="O24" s="13">
        <f t="shared" si="2"/>
        <v>4863.5110373401312</v>
      </c>
      <c r="P24" s="13">
        <f t="shared" si="3"/>
        <v>7537.9575331545375</v>
      </c>
      <c r="Q24" s="37">
        <f t="shared" si="13"/>
        <v>2200.1177917217556</v>
      </c>
      <c r="R24" s="13">
        <f t="shared" si="4"/>
        <v>122279.90504110277</v>
      </c>
      <c r="S24" s="13">
        <f t="shared" si="5"/>
        <v>7516.6354022044843</v>
      </c>
      <c r="T24" s="38">
        <f t="shared" si="6"/>
        <v>7537.9575331545375</v>
      </c>
      <c r="U24" s="37">
        <f t="shared" si="14"/>
        <v>3393.2761540949668</v>
      </c>
      <c r="V24" s="13">
        <f t="shared" si="7"/>
        <v>61139.952520551386</v>
      </c>
      <c r="W24" s="13">
        <f t="shared" si="8"/>
        <v>6051.5349593363317</v>
      </c>
      <c r="X24" s="38">
        <f t="shared" si="9"/>
        <v>7537.9575331545384</v>
      </c>
      <c r="Y24" s="37">
        <f t="shared" si="15"/>
        <v>2180.1830072432476</v>
      </c>
      <c r="Z24" s="13">
        <f t="shared" si="10"/>
        <v>56841.209149629343</v>
      </c>
      <c r="AA24" s="13">
        <f t="shared" si="11"/>
        <v>4651.5399267923494</v>
      </c>
      <c r="AB24" s="38">
        <f t="shared" si="12"/>
        <v>7537.9575331545384</v>
      </c>
    </row>
    <row r="25" spans="1:28" x14ac:dyDescent="0.2">
      <c r="A25" s="52" t="s">
        <v>217</v>
      </c>
      <c r="B25" s="37">
        <f>[3]Births!B40</f>
        <v>269.62174004167036</v>
      </c>
      <c r="C25" s="13">
        <f>[3]Births!E40</f>
        <v>562.5667250019477</v>
      </c>
      <c r="D25" s="13">
        <f>[3]Births!F40</f>
        <v>103.84773497146882</v>
      </c>
      <c r="E25" s="13">
        <f>[3]Births!H40</f>
        <v>100.64600818875493</v>
      </c>
      <c r="F25" s="13">
        <f>[3]Births!J48+[3]Births!J49</f>
        <v>6.1971282653770157</v>
      </c>
      <c r="G25" s="38">
        <f>[3]Births!L40</f>
        <v>165.95382072985842</v>
      </c>
      <c r="H25" t="str">
        <f>'[3]DU LCI'!$E$21</f>
        <v>kg CO2e</v>
      </c>
      <c r="I25" s="15"/>
      <c r="L25">
        <v>24</v>
      </c>
      <c r="M25" s="37">
        <f t="shared" si="0"/>
        <v>2180.7453200342161</v>
      </c>
      <c r="N25" s="13">
        <f t="shared" si="1"/>
        <v>61703.611498036051</v>
      </c>
      <c r="O25" s="13">
        <f t="shared" si="2"/>
        <v>4751.7291324523849</v>
      </c>
      <c r="P25" s="13">
        <f t="shared" si="3"/>
        <v>7537.9575331545375</v>
      </c>
      <c r="Q25" s="37">
        <f t="shared" si="13"/>
        <v>2200.1177917217556</v>
      </c>
      <c r="R25" s="13">
        <f t="shared" si="4"/>
        <v>122279.90504110277</v>
      </c>
      <c r="S25" s="13">
        <f t="shared" si="5"/>
        <v>7295.1138351010377</v>
      </c>
      <c r="T25" s="38">
        <f t="shared" si="6"/>
        <v>7537.9575331545375</v>
      </c>
      <c r="U25" s="37">
        <f t="shared" si="14"/>
        <v>3393.2761540949668</v>
      </c>
      <c r="V25" s="13">
        <f t="shared" si="7"/>
        <v>61139.952520551386</v>
      </c>
      <c r="W25" s="13">
        <f t="shared" si="8"/>
        <v>5940.7741757846079</v>
      </c>
      <c r="X25" s="38">
        <f t="shared" si="9"/>
        <v>7537.9575331545384</v>
      </c>
      <c r="Y25" s="37">
        <f t="shared" si="15"/>
        <v>2180.1830072432476</v>
      </c>
      <c r="Z25" s="13">
        <f t="shared" si="10"/>
        <v>56841.209149629343</v>
      </c>
      <c r="AA25" s="13">
        <f t="shared" si="11"/>
        <v>4548.5667218111375</v>
      </c>
      <c r="AB25" s="38">
        <f t="shared" si="12"/>
        <v>7537.9575331545384</v>
      </c>
    </row>
    <row r="26" spans="1:28" x14ac:dyDescent="0.2">
      <c r="A26" s="52" t="s">
        <v>218</v>
      </c>
      <c r="B26" s="37">
        <f>[3]Births!B41</f>
        <v>7.693751172827923E-5</v>
      </c>
      <c r="C26" s="13">
        <f>[3]Births!E41</f>
        <v>1.6156877462938636E-4</v>
      </c>
      <c r="D26" s="13">
        <f>[3]Births!F41</f>
        <v>9.7579283167573644E-6</v>
      </c>
      <c r="E26" s="13">
        <f>[3]Births!H41</f>
        <v>2.5896040532933008E-5</v>
      </c>
      <c r="F26" s="13">
        <f>[3]Births!J41</f>
        <v>6.755488834678176E-6</v>
      </c>
      <c r="G26" s="38">
        <f>[3]Births!L41</f>
        <v>4.5036592231187834E-6</v>
      </c>
      <c r="L26">
        <v>25</v>
      </c>
      <c r="M26" s="37">
        <f t="shared" si="0"/>
        <v>2180.7453200342161</v>
      </c>
      <c r="N26" s="13">
        <f t="shared" si="1"/>
        <v>61703.611498036051</v>
      </c>
      <c r="O26" s="13">
        <f t="shared" si="2"/>
        <v>4648.889779955658</v>
      </c>
      <c r="P26" s="13">
        <f t="shared" si="3"/>
        <v>7537.9575331545375</v>
      </c>
      <c r="Q26" s="37">
        <f t="shared" si="13"/>
        <v>2200.1177917217556</v>
      </c>
      <c r="R26" s="13">
        <f t="shared" si="4"/>
        <v>122279.90504110277</v>
      </c>
      <c r="S26" s="13">
        <f t="shared" si="5"/>
        <v>7091.3139933658667</v>
      </c>
      <c r="T26" s="38">
        <f t="shared" si="6"/>
        <v>7537.9575331545375</v>
      </c>
      <c r="U26" s="37">
        <f t="shared" si="14"/>
        <v>3393.2761540949668</v>
      </c>
      <c r="V26" s="13">
        <f t="shared" si="7"/>
        <v>61139.952520551386</v>
      </c>
      <c r="W26" s="13">
        <f t="shared" si="8"/>
        <v>5838.874254917022</v>
      </c>
      <c r="X26" s="38">
        <f t="shared" si="9"/>
        <v>7537.9575331545384</v>
      </c>
      <c r="Y26" s="37">
        <f t="shared" si="15"/>
        <v>2180.1830072432476</v>
      </c>
      <c r="Z26" s="13">
        <f t="shared" si="10"/>
        <v>56841.209149629343</v>
      </c>
      <c r="AA26" s="13">
        <f t="shared" si="11"/>
        <v>4453.8313732284214</v>
      </c>
      <c r="AB26" s="38">
        <f t="shared" si="12"/>
        <v>7537.9575331545384</v>
      </c>
    </row>
    <row r="27" spans="1:28" x14ac:dyDescent="0.2">
      <c r="A27" s="52" t="s">
        <v>92</v>
      </c>
      <c r="B27" s="37">
        <f>[3]Births!B42</f>
        <v>15299.717008554051</v>
      </c>
      <c r="C27" s="13">
        <f>[3]Births!E42</f>
        <v>22395.3917741773</v>
      </c>
      <c r="D27" s="13">
        <f>[3]Births!F42</f>
        <v>6119.8868034216202</v>
      </c>
      <c r="E27" s="13">
        <f>[3]Births!H42</f>
        <v>9179.8302051324299</v>
      </c>
      <c r="F27" s="13">
        <v>0</v>
      </c>
      <c r="G27" s="38">
        <f>[3]Births!L42</f>
        <v>9179.8302051324299</v>
      </c>
      <c r="H27" t="s">
        <v>27</v>
      </c>
      <c r="L27">
        <v>26</v>
      </c>
      <c r="M27" s="37">
        <f t="shared" si="0"/>
        <v>2180.7453200342161</v>
      </c>
      <c r="N27" s="13">
        <f t="shared" si="1"/>
        <v>61703.611498036051</v>
      </c>
      <c r="O27" s="13">
        <f t="shared" si="2"/>
        <v>4553.9611468817566</v>
      </c>
      <c r="P27" s="13">
        <f t="shared" si="3"/>
        <v>7537.9575331545375</v>
      </c>
      <c r="Q27" s="37">
        <f t="shared" si="13"/>
        <v>2200.1177917217556</v>
      </c>
      <c r="R27" s="13">
        <f t="shared" si="4"/>
        <v>122279.90504110277</v>
      </c>
      <c r="S27" s="13">
        <f t="shared" si="5"/>
        <v>6903.1910625334003</v>
      </c>
      <c r="T27" s="38">
        <f t="shared" si="6"/>
        <v>7537.9575331545375</v>
      </c>
      <c r="U27" s="37">
        <f t="shared" si="14"/>
        <v>3393.2761540949668</v>
      </c>
      <c r="V27" s="13">
        <f t="shared" si="7"/>
        <v>61139.952520551386</v>
      </c>
      <c r="W27" s="13">
        <f t="shared" si="8"/>
        <v>5744.8127895007892</v>
      </c>
      <c r="X27" s="38">
        <f t="shared" si="9"/>
        <v>7537.9575331545384</v>
      </c>
      <c r="Y27" s="37">
        <f t="shared" si="15"/>
        <v>2180.1830072432476</v>
      </c>
      <c r="Z27" s="13">
        <f t="shared" si="10"/>
        <v>56841.209149629343</v>
      </c>
      <c r="AA27" s="13">
        <f t="shared" si="11"/>
        <v>4366.3833591520688</v>
      </c>
      <c r="AB27" s="38">
        <f t="shared" si="12"/>
        <v>7537.9575331545384</v>
      </c>
    </row>
    <row r="28" spans="1:28" x14ac:dyDescent="0.2">
      <c r="A28" s="52" t="s">
        <v>91</v>
      </c>
      <c r="B28" s="37">
        <f>[3]Births!B43</f>
        <v>-1276.168940818585</v>
      </c>
      <c r="C28" s="13">
        <f>[3]Births!E43</f>
        <v>-2015.4076006601699</v>
      </c>
      <c r="D28" s="13">
        <f>[3]Births!F43</f>
        <v>-510.46757632743402</v>
      </c>
      <c r="E28" s="13">
        <f>[3]Births!H43</f>
        <v>-765.70136449115103</v>
      </c>
      <c r="F28" s="13">
        <v>0</v>
      </c>
      <c r="G28" s="38">
        <f>[3]Births!L43</f>
        <v>-765.70136449115103</v>
      </c>
      <c r="H28" t="s">
        <v>27</v>
      </c>
      <c r="L28">
        <v>27</v>
      </c>
      <c r="M28" s="37">
        <f t="shared" si="0"/>
        <v>2180.7453200342161</v>
      </c>
      <c r="N28" s="13">
        <f t="shared" si="1"/>
        <v>61703.611498036051</v>
      </c>
      <c r="O28" s="13">
        <f t="shared" si="2"/>
        <v>4466.0642644059217</v>
      </c>
      <c r="P28" s="13">
        <f t="shared" si="3"/>
        <v>7537.9575331545375</v>
      </c>
      <c r="Q28" s="37">
        <f t="shared" si="13"/>
        <v>2200.1177917217556</v>
      </c>
      <c r="R28" s="13">
        <f t="shared" si="4"/>
        <v>122279.90504110277</v>
      </c>
      <c r="S28" s="13">
        <f t="shared" si="5"/>
        <v>6729.0031636144504</v>
      </c>
      <c r="T28" s="38">
        <f t="shared" si="6"/>
        <v>7537.9575331545375</v>
      </c>
      <c r="U28" s="37">
        <f t="shared" si="14"/>
        <v>3393.2761540949668</v>
      </c>
      <c r="V28" s="13">
        <f t="shared" si="7"/>
        <v>61139.952520551386</v>
      </c>
      <c r="W28" s="13">
        <f t="shared" si="8"/>
        <v>5657.7188400413143</v>
      </c>
      <c r="X28" s="38">
        <f t="shared" si="9"/>
        <v>7537.9575331545384</v>
      </c>
      <c r="Y28" s="37">
        <f t="shared" si="15"/>
        <v>2180.1830072432476</v>
      </c>
      <c r="Z28" s="13">
        <f t="shared" si="10"/>
        <v>56841.209149629343</v>
      </c>
      <c r="AA28" s="13">
        <f t="shared" si="11"/>
        <v>4285.4129757480387</v>
      </c>
      <c r="AB28" s="38">
        <f t="shared" si="12"/>
        <v>7537.9575331545384</v>
      </c>
    </row>
    <row r="29" spans="1:28" x14ac:dyDescent="0.2">
      <c r="A29" s="52" t="s">
        <v>93</v>
      </c>
      <c r="B29" s="37">
        <f>[3]Births!B44</f>
        <v>0.12886664168020912</v>
      </c>
      <c r="C29" s="13">
        <f>[3]Births!E44</f>
        <v>0.37886792653981477</v>
      </c>
      <c r="D29" s="13">
        <f>[3]Births!F44</f>
        <v>8.8446760347705641E-3</v>
      </c>
      <c r="E29" s="13">
        <f>[3]Births!H44</f>
        <v>5.6307554680398539E-2</v>
      </c>
      <c r="F29" s="13">
        <f>[3]Births!J44</f>
        <v>2.1851239466366044E-2</v>
      </c>
      <c r="G29" s="38">
        <f>[3]Births!L44</f>
        <v>7.7036104924095364E-3</v>
      </c>
      <c r="H29" t="s">
        <v>27</v>
      </c>
      <c r="L29">
        <v>28</v>
      </c>
      <c r="M29" s="37">
        <f t="shared" si="0"/>
        <v>2180.7453200342161</v>
      </c>
      <c r="N29" s="13">
        <f t="shared" si="1"/>
        <v>61703.611498036051</v>
      </c>
      <c r="O29" s="13">
        <f t="shared" si="2"/>
        <v>4384.4457306783606</v>
      </c>
      <c r="P29" s="13">
        <f t="shared" si="3"/>
        <v>7537.9575331545375</v>
      </c>
      <c r="Q29" s="37">
        <f t="shared" si="13"/>
        <v>2200.1177917217556</v>
      </c>
      <c r="R29" s="13">
        <f t="shared" si="4"/>
        <v>122279.90504110277</v>
      </c>
      <c r="S29" s="13">
        <f t="shared" si="5"/>
        <v>6567.2572574754258</v>
      </c>
      <c r="T29" s="38">
        <f t="shared" si="6"/>
        <v>7537.9575331545375</v>
      </c>
      <c r="U29" s="37">
        <f t="shared" si="14"/>
        <v>3393.2761540949668</v>
      </c>
      <c r="V29" s="13">
        <f t="shared" si="7"/>
        <v>61139.952520551386</v>
      </c>
      <c r="W29" s="13">
        <f t="shared" si="8"/>
        <v>5576.8458869718015</v>
      </c>
      <c r="X29" s="38">
        <f t="shared" si="9"/>
        <v>7537.9575331545384</v>
      </c>
      <c r="Y29" s="37">
        <f t="shared" si="15"/>
        <v>2180.1830072432476</v>
      </c>
      <c r="Z29" s="13">
        <f t="shared" si="10"/>
        <v>56841.209149629343</v>
      </c>
      <c r="AA29" s="13">
        <f t="shared" si="11"/>
        <v>4210.2261911585811</v>
      </c>
      <c r="AB29" s="38">
        <f t="shared" si="12"/>
        <v>7537.9575331545384</v>
      </c>
    </row>
    <row r="30" spans="1:28" x14ac:dyDescent="0.2">
      <c r="A30" s="52" t="s">
        <v>94</v>
      </c>
      <c r="B30" s="37">
        <f>[3]Births!B45</f>
        <v>267.7419489821383</v>
      </c>
      <c r="C30" s="13">
        <f>[3]Births!E45</f>
        <v>643.89732539200884</v>
      </c>
      <c r="D30" s="13">
        <f>[3]Births!F45</f>
        <v>12.733289030423382</v>
      </c>
      <c r="E30" s="13">
        <f>[3]Births!H45</f>
        <v>30.509356955378614</v>
      </c>
      <c r="F30" s="13">
        <f>[3]Births!J45</f>
        <v>4.5724253141848461</v>
      </c>
      <c r="G30" s="38">
        <f>[3]Births!L45</f>
        <v>6.2937151888740726</v>
      </c>
      <c r="H30" t="s">
        <v>27</v>
      </c>
      <c r="L30">
        <v>29</v>
      </c>
      <c r="M30" s="37">
        <f t="shared" si="0"/>
        <v>2180.7453200342161</v>
      </c>
      <c r="N30" s="13">
        <f t="shared" si="1"/>
        <v>61703.611498036051</v>
      </c>
      <c r="O30" s="13">
        <f t="shared" si="2"/>
        <v>4308.4560613458034</v>
      </c>
      <c r="P30" s="13">
        <f t="shared" si="3"/>
        <v>7537.9575331545375</v>
      </c>
      <c r="Q30" s="37">
        <f t="shared" si="13"/>
        <v>2200.1177917217556</v>
      </c>
      <c r="R30" s="13">
        <f t="shared" si="4"/>
        <v>122279.90504110277</v>
      </c>
      <c r="S30" s="13">
        <f t="shared" si="5"/>
        <v>6416.6662414149541</v>
      </c>
      <c r="T30" s="38">
        <f t="shared" si="6"/>
        <v>7537.9575331545375</v>
      </c>
      <c r="U30" s="37">
        <f t="shared" si="14"/>
        <v>3393.2761540949668</v>
      </c>
      <c r="V30" s="13">
        <f t="shared" si="7"/>
        <v>61139.952520551386</v>
      </c>
      <c r="W30" s="13">
        <f t="shared" si="8"/>
        <v>5501.5503789415661</v>
      </c>
      <c r="X30" s="38">
        <f t="shared" si="9"/>
        <v>7537.9575331545384</v>
      </c>
      <c r="Y30" s="37">
        <f t="shared" si="15"/>
        <v>2180.1830072432476</v>
      </c>
      <c r="Z30" s="13">
        <f t="shared" si="10"/>
        <v>56841.209149629343</v>
      </c>
      <c r="AA30" s="13">
        <f t="shared" si="11"/>
        <v>4140.2247020580526</v>
      </c>
      <c r="AB30" s="38">
        <f t="shared" si="12"/>
        <v>7537.9575331545384</v>
      </c>
    </row>
    <row r="31" spans="1:28" x14ac:dyDescent="0.2">
      <c r="A31" s="52" t="s">
        <v>75</v>
      </c>
      <c r="B31" s="37">
        <f>[3]Births!B46</f>
        <v>2.4144576150159023</v>
      </c>
      <c r="C31" s="13">
        <f>[3]Births!E46</f>
        <v>13.180098039616219</v>
      </c>
      <c r="D31" s="13">
        <f>[3]Births!F46</f>
        <v>0.96578304600636089</v>
      </c>
      <c r="E31" s="13">
        <f>[3]Births!H46</f>
        <v>1.4486745690095413</v>
      </c>
      <c r="F31" s="13">
        <v>0</v>
      </c>
      <c r="G31" s="38">
        <f>[3]Births!L46</f>
        <v>1.4486745690095413</v>
      </c>
      <c r="H31" t="s">
        <v>27</v>
      </c>
      <c r="L31">
        <v>30</v>
      </c>
      <c r="M31" s="37">
        <f t="shared" si="0"/>
        <v>2180.7453200342161</v>
      </c>
      <c r="N31" s="13">
        <f t="shared" si="1"/>
        <v>61703.611498036051</v>
      </c>
      <c r="O31" s="13">
        <f t="shared" si="2"/>
        <v>4237.5323699687506</v>
      </c>
      <c r="P31" s="13">
        <f t="shared" si="3"/>
        <v>7537.9575331545375</v>
      </c>
      <c r="Q31" s="37">
        <f t="shared" si="13"/>
        <v>2200.1177917217556</v>
      </c>
      <c r="R31" s="13">
        <f t="shared" si="4"/>
        <v>122279.90504110277</v>
      </c>
      <c r="S31" s="13">
        <f t="shared" si="5"/>
        <v>6276.1146264251811</v>
      </c>
      <c r="T31" s="38">
        <f t="shared" si="6"/>
        <v>7537.9575331545375</v>
      </c>
      <c r="U31" s="37">
        <f t="shared" si="14"/>
        <v>3393.2761540949668</v>
      </c>
      <c r="V31" s="13">
        <f t="shared" si="7"/>
        <v>61139.952520551386</v>
      </c>
      <c r="W31" s="13">
        <f t="shared" si="8"/>
        <v>5431.2745714466801</v>
      </c>
      <c r="X31" s="38">
        <f t="shared" si="9"/>
        <v>7537.9575331545384</v>
      </c>
      <c r="Y31" s="37">
        <f t="shared" si="15"/>
        <v>2180.1830072432476</v>
      </c>
      <c r="Z31" s="13">
        <f t="shared" si="10"/>
        <v>56841.209149629343</v>
      </c>
      <c r="AA31" s="13">
        <f t="shared" si="11"/>
        <v>4074.8899788975591</v>
      </c>
      <c r="AB31" s="38">
        <f t="shared" si="12"/>
        <v>7537.9575331545384</v>
      </c>
    </row>
    <row r="32" spans="1:28" x14ac:dyDescent="0.2">
      <c r="A32" s="52" t="s">
        <v>215</v>
      </c>
      <c r="B32" s="37">
        <f>[3]Births!B47</f>
        <v>0</v>
      </c>
      <c r="C32" s="13">
        <f>[3]Births!E47</f>
        <v>4.9993475322682217</v>
      </c>
      <c r="D32" s="13">
        <f>[3]Births!F47</f>
        <v>0</v>
      </c>
      <c r="E32" s="13">
        <f>[3]Births!H47</f>
        <v>0</v>
      </c>
      <c r="F32" s="13">
        <v>0</v>
      </c>
      <c r="G32" s="38">
        <f>[3]Births!L47</f>
        <v>0</v>
      </c>
      <c r="H32" t="s">
        <v>27</v>
      </c>
      <c r="L32">
        <v>31</v>
      </c>
      <c r="M32" s="37">
        <f t="shared" si="0"/>
        <v>2180.7453200342161</v>
      </c>
      <c r="N32" s="13">
        <f t="shared" si="1"/>
        <v>61703.611498036051</v>
      </c>
      <c r="O32" s="13">
        <f t="shared" si="2"/>
        <v>4171.1844006160245</v>
      </c>
      <c r="P32" s="13">
        <f t="shared" si="3"/>
        <v>7537.9575331545375</v>
      </c>
      <c r="Q32" s="37">
        <f t="shared" si="13"/>
        <v>2200.1177917217556</v>
      </c>
      <c r="R32" s="13">
        <f t="shared" si="4"/>
        <v>122279.90504110277</v>
      </c>
      <c r="S32" s="13">
        <f t="shared" si="5"/>
        <v>6144.6308575637804</v>
      </c>
      <c r="T32" s="38">
        <f t="shared" si="6"/>
        <v>7537.9575331545375</v>
      </c>
      <c r="U32" s="37">
        <f t="shared" si="14"/>
        <v>3393.2761540949668</v>
      </c>
      <c r="V32" s="13">
        <f t="shared" si="7"/>
        <v>61139.952520551386</v>
      </c>
      <c r="W32" s="13">
        <f t="shared" si="8"/>
        <v>5365.5326870159788</v>
      </c>
      <c r="X32" s="38">
        <f t="shared" si="9"/>
        <v>7537.9575331545384</v>
      </c>
      <c r="Y32" s="37">
        <f t="shared" si="15"/>
        <v>2180.1830072432476</v>
      </c>
      <c r="Z32" s="13">
        <f t="shared" si="10"/>
        <v>56841.209149629343</v>
      </c>
      <c r="AA32" s="13">
        <f t="shared" si="11"/>
        <v>4013.770399166775</v>
      </c>
      <c r="AB32" s="38">
        <f t="shared" si="12"/>
        <v>7537.9575331545384</v>
      </c>
    </row>
    <row r="33" spans="1:28" x14ac:dyDescent="0.2">
      <c r="A33" s="52" t="s">
        <v>95</v>
      </c>
      <c r="B33" s="37">
        <f>[3]Births!B48</f>
        <v>269.62174004167036</v>
      </c>
      <c r="C33" s="13">
        <f>[3]Births!E48</f>
        <v>562.5667250019477</v>
      </c>
      <c r="D33" s="13">
        <f>[3]Births!F48</f>
        <v>103.84773497146882</v>
      </c>
      <c r="E33" s="13">
        <f>[3]Births!H48</f>
        <v>100.64600818875493</v>
      </c>
      <c r="F33" s="13">
        <f>[3]Births!J48+[3]Births!J49</f>
        <v>6.1971282653770157</v>
      </c>
      <c r="G33" s="38">
        <f>[3]Births!L48</f>
        <v>165.95382072985842</v>
      </c>
      <c r="H33" t="s">
        <v>27</v>
      </c>
      <c r="L33">
        <v>32</v>
      </c>
      <c r="M33" s="37">
        <f t="shared" si="0"/>
        <v>2180.7453200342161</v>
      </c>
      <c r="N33" s="13">
        <f t="shared" si="1"/>
        <v>61703.611498036051</v>
      </c>
      <c r="O33" s="13">
        <f t="shared" si="2"/>
        <v>4108.9831793478425</v>
      </c>
      <c r="P33" s="13">
        <f t="shared" si="3"/>
        <v>7537.9575331545375</v>
      </c>
      <c r="Q33" s="37">
        <f t="shared" si="13"/>
        <v>2200.1177917217556</v>
      </c>
      <c r="R33" s="13">
        <f t="shared" si="4"/>
        <v>122279.90504110277</v>
      </c>
      <c r="S33" s="13">
        <f t="shared" si="5"/>
        <v>6021.3648242562176</v>
      </c>
      <c r="T33" s="38">
        <f t="shared" si="6"/>
        <v>7537.9575331545375</v>
      </c>
      <c r="U33" s="37">
        <f t="shared" si="14"/>
        <v>3393.2761540949668</v>
      </c>
      <c r="V33" s="13">
        <f t="shared" si="7"/>
        <v>61139.952520551386</v>
      </c>
      <c r="W33" s="13">
        <f t="shared" si="8"/>
        <v>5303.8996703621979</v>
      </c>
      <c r="X33" s="38">
        <f t="shared" si="9"/>
        <v>7537.9575331545384</v>
      </c>
      <c r="Y33" s="37">
        <f t="shared" si="15"/>
        <v>2180.1830072432476</v>
      </c>
      <c r="Z33" s="13">
        <f t="shared" si="10"/>
        <v>56841.209149629343</v>
      </c>
      <c r="AA33" s="13">
        <f t="shared" si="11"/>
        <v>3956.4707931691646</v>
      </c>
      <c r="AB33" s="38">
        <f t="shared" si="12"/>
        <v>7537.9575331545384</v>
      </c>
    </row>
    <row r="34" spans="1:28" x14ac:dyDescent="0.2">
      <c r="A34" s="52" t="s">
        <v>252</v>
      </c>
      <c r="B34" s="37">
        <f>[3]Births!B49</f>
        <v>1202.2926208936758</v>
      </c>
      <c r="C34" s="13">
        <f>[3]Births!E49</f>
        <v>2508.5878539528362</v>
      </c>
      <c r="D34" s="13">
        <f>[3]Births!F49</f>
        <v>463.07603175256764</v>
      </c>
      <c r="E34" s="13">
        <f>[3]Births!H49</f>
        <v>448.79894680986371</v>
      </c>
      <c r="F34" s="13">
        <v>0</v>
      </c>
      <c r="G34" s="38">
        <f>[3]Births!L49</f>
        <v>740.01842003461525</v>
      </c>
      <c r="H34" t="s">
        <v>27</v>
      </c>
      <c r="L34">
        <v>33</v>
      </c>
      <c r="M34" s="37">
        <f t="shared" si="0"/>
        <v>2180.7453200342161</v>
      </c>
      <c r="N34" s="13">
        <f t="shared" si="1"/>
        <v>61703.611498036051</v>
      </c>
      <c r="O34" s="13">
        <f t="shared" si="2"/>
        <v>4050.5517290656117</v>
      </c>
      <c r="P34" s="13">
        <f t="shared" si="3"/>
        <v>7537.9575331545375</v>
      </c>
      <c r="Q34" s="37">
        <f t="shared" si="13"/>
        <v>2200.1177917217556</v>
      </c>
      <c r="R34" s="13">
        <f t="shared" si="4"/>
        <v>122279.90504110277</v>
      </c>
      <c r="S34" s="13">
        <f t="shared" si="5"/>
        <v>5905.5694596339608</v>
      </c>
      <c r="T34" s="38">
        <f t="shared" si="6"/>
        <v>7537.9575331545375</v>
      </c>
      <c r="U34" s="37">
        <f t="shared" si="14"/>
        <v>3393.2761540949668</v>
      </c>
      <c r="V34" s="13">
        <f t="shared" si="7"/>
        <v>61139.952520551386</v>
      </c>
      <c r="W34" s="13">
        <f t="shared" si="8"/>
        <v>5246.0019880510699</v>
      </c>
      <c r="X34" s="38">
        <f t="shared" si="9"/>
        <v>7537.9575331545384</v>
      </c>
      <c r="Y34" s="37">
        <f t="shared" si="15"/>
        <v>2180.1830072432476</v>
      </c>
      <c r="Z34" s="13">
        <f t="shared" si="10"/>
        <v>56841.209149629343</v>
      </c>
      <c r="AA34" s="13">
        <f t="shared" si="11"/>
        <v>3902.643890565349</v>
      </c>
      <c r="AB34" s="38">
        <f t="shared" si="12"/>
        <v>7537.9575331545384</v>
      </c>
    </row>
    <row r="35" spans="1:28" x14ac:dyDescent="0.2">
      <c r="A35" s="52" t="s">
        <v>163</v>
      </c>
      <c r="B35" s="39">
        <f>[3]Births!B51</f>
        <v>1307.7002159791573</v>
      </c>
      <c r="C35" s="41">
        <f>[3]Births!E51</f>
        <v>542.84039608366277</v>
      </c>
      <c r="D35" s="41">
        <f>[3]Births!F51</f>
        <v>1001.4170990598989</v>
      </c>
      <c r="E35" s="41">
        <f>[3]Births!H51</f>
        <v>1646.4359284624131</v>
      </c>
      <c r="F35" s="41">
        <v>0</v>
      </c>
      <c r="G35" s="55">
        <f>[3]Births!L51</f>
        <v>916.13125765560653</v>
      </c>
      <c r="H35" s="20" t="s">
        <v>214</v>
      </c>
      <c r="L35">
        <v>34</v>
      </c>
      <c r="M35" s="37">
        <f t="shared" si="0"/>
        <v>2180.7453200342161</v>
      </c>
      <c r="N35" s="13">
        <f t="shared" si="1"/>
        <v>61703.611498036051</v>
      </c>
      <c r="O35" s="13">
        <f t="shared" si="2"/>
        <v>3995.5574229176291</v>
      </c>
      <c r="P35" s="13">
        <f t="shared" si="3"/>
        <v>7537.9575331545375</v>
      </c>
      <c r="Q35" s="37">
        <f t="shared" si="13"/>
        <v>2200.1177917217556</v>
      </c>
      <c r="R35" s="13">
        <f t="shared" si="4"/>
        <v>122279.90504110277</v>
      </c>
      <c r="S35" s="13">
        <f t="shared" si="5"/>
        <v>5796.5855870483083</v>
      </c>
      <c r="T35" s="38">
        <f t="shared" si="6"/>
        <v>7537.9575331545375</v>
      </c>
      <c r="U35" s="37">
        <f t="shared" si="14"/>
        <v>3393.2761540949668</v>
      </c>
      <c r="V35" s="13">
        <f t="shared" si="7"/>
        <v>61139.952520551386</v>
      </c>
      <c r="W35" s="13">
        <f t="shared" si="8"/>
        <v>5191.5100517582432</v>
      </c>
      <c r="X35" s="38">
        <f t="shared" si="9"/>
        <v>7537.9575331545384</v>
      </c>
      <c r="Y35" s="37">
        <f t="shared" si="15"/>
        <v>2180.1830072432476</v>
      </c>
      <c r="Z35" s="13">
        <f t="shared" si="10"/>
        <v>56841.209149629343</v>
      </c>
      <c r="AA35" s="13">
        <f t="shared" si="11"/>
        <v>3851.983276349993</v>
      </c>
      <c r="AB35" s="38">
        <f t="shared" si="12"/>
        <v>7537.9575331545384</v>
      </c>
    </row>
    <row r="36" spans="1:28" x14ac:dyDescent="0.2">
      <c r="L36">
        <v>35</v>
      </c>
      <c r="M36" s="37">
        <f t="shared" si="0"/>
        <v>2180.7453200342161</v>
      </c>
      <c r="N36" s="13">
        <f t="shared" si="1"/>
        <v>61703.611498036051</v>
      </c>
      <c r="O36" s="13">
        <f t="shared" si="2"/>
        <v>3943.7056485495318</v>
      </c>
      <c r="P36" s="13">
        <f t="shared" si="3"/>
        <v>7537.9575331545375</v>
      </c>
      <c r="Q36" s="37">
        <f t="shared" si="13"/>
        <v>2200.1177917217556</v>
      </c>
      <c r="R36" s="13">
        <f t="shared" si="4"/>
        <v>122279.90504110277</v>
      </c>
      <c r="S36" s="13">
        <f t="shared" si="5"/>
        <v>5693.8293643246925</v>
      </c>
      <c r="T36" s="38">
        <f t="shared" si="6"/>
        <v>7537.9575331545375</v>
      </c>
      <c r="U36" s="37">
        <f t="shared" si="14"/>
        <v>3393.2761540949668</v>
      </c>
      <c r="V36" s="13">
        <f t="shared" si="7"/>
        <v>61139.952520551386</v>
      </c>
      <c r="W36" s="13">
        <f t="shared" si="8"/>
        <v>5140.1319403964353</v>
      </c>
      <c r="X36" s="38">
        <f t="shared" si="9"/>
        <v>7537.9575331545384</v>
      </c>
      <c r="Y36" s="37">
        <f t="shared" si="15"/>
        <v>2180.1830072432476</v>
      </c>
      <c r="Z36" s="13">
        <f t="shared" si="10"/>
        <v>56841.209149629343</v>
      </c>
      <c r="AA36" s="13">
        <f t="shared" si="11"/>
        <v>3804.2175543755147</v>
      </c>
      <c r="AB36" s="38">
        <f t="shared" si="12"/>
        <v>7537.9575331545384</v>
      </c>
    </row>
    <row r="37" spans="1:28" x14ac:dyDescent="0.2">
      <c r="B37" s="20"/>
      <c r="D37" s="20"/>
      <c r="F37" s="20"/>
      <c r="G37" s="20"/>
      <c r="I37" s="20"/>
      <c r="J37" s="20"/>
      <c r="K37" s="20"/>
      <c r="L37">
        <v>36</v>
      </c>
      <c r="M37" s="37">
        <f t="shared" si="0"/>
        <v>2180.7453200342161</v>
      </c>
      <c r="N37" s="13">
        <f t="shared" si="1"/>
        <v>61703.611498036051</v>
      </c>
      <c r="O37" s="13">
        <f t="shared" si="2"/>
        <v>3894.7345283129953</v>
      </c>
      <c r="P37" s="13">
        <f t="shared" si="3"/>
        <v>7537.9575331545375</v>
      </c>
      <c r="Q37" s="37">
        <f t="shared" si="13"/>
        <v>2200.1177917217556</v>
      </c>
      <c r="R37" s="13">
        <f t="shared" si="4"/>
        <v>122279.90504110277</v>
      </c>
      <c r="S37" s="13">
        <f t="shared" si="5"/>
        <v>5596.7818206412776</v>
      </c>
      <c r="T37" s="38">
        <f t="shared" si="6"/>
        <v>7537.9575331545375</v>
      </c>
      <c r="U37" s="37">
        <f t="shared" si="14"/>
        <v>3393.2761540949668</v>
      </c>
      <c r="V37" s="13">
        <f t="shared" si="7"/>
        <v>61139.952520551386</v>
      </c>
      <c r="W37" s="13">
        <f t="shared" si="8"/>
        <v>5091.6081685547279</v>
      </c>
      <c r="X37" s="38">
        <f t="shared" si="9"/>
        <v>7537.9575331545384</v>
      </c>
      <c r="Y37" s="37">
        <f t="shared" si="15"/>
        <v>2180.1830072432476</v>
      </c>
      <c r="Z37" s="13">
        <f t="shared" si="10"/>
        <v>56841.209149629343</v>
      </c>
      <c r="AA37" s="13">
        <f t="shared" si="11"/>
        <v>3759.1054836218404</v>
      </c>
      <c r="AB37" s="38">
        <f t="shared" si="12"/>
        <v>7537.9575331545384</v>
      </c>
    </row>
    <row r="38" spans="1:28" x14ac:dyDescent="0.2">
      <c r="A38" s="20"/>
      <c r="L38">
        <v>37</v>
      </c>
      <c r="M38" s="37">
        <f t="shared" si="0"/>
        <v>2180.7453200342161</v>
      </c>
      <c r="N38" s="13">
        <f t="shared" si="1"/>
        <v>61703.611498036051</v>
      </c>
      <c r="O38" s="13">
        <f t="shared" si="2"/>
        <v>3848.4104956568121</v>
      </c>
      <c r="P38" s="13">
        <f t="shared" si="3"/>
        <v>7537.9575331545375</v>
      </c>
      <c r="Q38" s="37">
        <f t="shared" si="13"/>
        <v>2200.1177917217556</v>
      </c>
      <c r="R38" s="13">
        <f t="shared" si="4"/>
        <v>122279.90504110277</v>
      </c>
      <c r="S38" s="13">
        <f t="shared" si="5"/>
        <v>5504.9800901299386</v>
      </c>
      <c r="T38" s="38">
        <f t="shared" si="6"/>
        <v>7537.9575331545375</v>
      </c>
      <c r="U38" s="37">
        <f t="shared" si="14"/>
        <v>3393.2761540949668</v>
      </c>
      <c r="V38" s="13">
        <f t="shared" si="7"/>
        <v>61139.952520551386</v>
      </c>
      <c r="W38" s="13">
        <f t="shared" si="8"/>
        <v>5045.7073032990584</v>
      </c>
      <c r="X38" s="38">
        <f t="shared" si="9"/>
        <v>7537.9575331545384</v>
      </c>
      <c r="Y38" s="37">
        <f t="shared" si="15"/>
        <v>2180.1830072432476</v>
      </c>
      <c r="Z38" s="13">
        <f t="shared" si="10"/>
        <v>56841.209149629343</v>
      </c>
      <c r="AA38" s="13">
        <f t="shared" si="11"/>
        <v>3716.4319031791756</v>
      </c>
      <c r="AB38" s="38">
        <f t="shared" si="12"/>
        <v>7537.9575331545384</v>
      </c>
    </row>
    <row r="39" spans="1:28" x14ac:dyDescent="0.2">
      <c r="A39" s="52"/>
      <c r="F39" s="113"/>
      <c r="J39" s="13"/>
      <c r="L39">
        <v>38</v>
      </c>
      <c r="M39" s="37">
        <f t="shared" si="0"/>
        <v>2180.7453200342161</v>
      </c>
      <c r="N39" s="13">
        <f t="shared" si="1"/>
        <v>61703.611498036051</v>
      </c>
      <c r="O39" s="13">
        <f t="shared" si="2"/>
        <v>3804.5245699825332</v>
      </c>
      <c r="P39" s="13">
        <f t="shared" si="3"/>
        <v>7537.9575331545375</v>
      </c>
      <c r="Q39" s="37">
        <f t="shared" si="13"/>
        <v>2200.1177917217556</v>
      </c>
      <c r="R39" s="13">
        <f t="shared" si="4"/>
        <v>122279.90504110277</v>
      </c>
      <c r="S39" s="13">
        <f t="shared" si="5"/>
        <v>5418.010029645513</v>
      </c>
      <c r="T39" s="38">
        <f t="shared" si="6"/>
        <v>7537.9575331545375</v>
      </c>
      <c r="U39" s="37">
        <f t="shared" si="14"/>
        <v>3393.2761540949668</v>
      </c>
      <c r="V39" s="13">
        <f t="shared" si="7"/>
        <v>61139.952520551386</v>
      </c>
      <c r="W39" s="13">
        <f t="shared" si="8"/>
        <v>5002.2222730568456</v>
      </c>
      <c r="X39" s="38">
        <f t="shared" si="9"/>
        <v>7537.9575331545384</v>
      </c>
      <c r="Y39" s="37">
        <f t="shared" si="15"/>
        <v>2180.1830072432476</v>
      </c>
      <c r="Z39" s="13">
        <f t="shared" si="10"/>
        <v>56841.209149629343</v>
      </c>
      <c r="AA39" s="13">
        <f t="shared" si="11"/>
        <v>3676.0043006545461</v>
      </c>
      <c r="AB39" s="38">
        <f t="shared" si="12"/>
        <v>7537.9575331545384</v>
      </c>
    </row>
    <row r="40" spans="1:28" x14ac:dyDescent="0.2">
      <c r="A40" s="52"/>
      <c r="B40" s="13"/>
      <c r="D40" s="13"/>
      <c r="F40" s="113"/>
      <c r="G40" s="13"/>
      <c r="I40" s="13"/>
      <c r="J40" s="13"/>
      <c r="L40">
        <v>39</v>
      </c>
      <c r="M40" s="37">
        <f t="shared" si="0"/>
        <v>2180.7453200342161</v>
      </c>
      <c r="N40" s="13">
        <f t="shared" si="1"/>
        <v>61703.611498036051</v>
      </c>
      <c r="O40" s="13">
        <f t="shared" si="2"/>
        <v>3762.8892045992429</v>
      </c>
      <c r="P40" s="13">
        <f t="shared" si="3"/>
        <v>7537.9575331545375</v>
      </c>
      <c r="Q40" s="37">
        <f t="shared" si="13"/>
        <v>2200.1177917217556</v>
      </c>
      <c r="R40" s="13">
        <f t="shared" si="4"/>
        <v>122279.90504110277</v>
      </c>
      <c r="S40" s="13">
        <f t="shared" si="5"/>
        <v>5335.4999722628527</v>
      </c>
      <c r="T40" s="38">
        <f t="shared" si="6"/>
        <v>7537.9575331545375</v>
      </c>
      <c r="U40" s="37">
        <f t="shared" si="14"/>
        <v>3393.2761540949668</v>
      </c>
      <c r="V40" s="13">
        <f t="shared" si="7"/>
        <v>61139.952520551386</v>
      </c>
      <c r="W40" s="13">
        <f t="shared" si="8"/>
        <v>4960.9672443655154</v>
      </c>
      <c r="X40" s="38">
        <f t="shared" si="9"/>
        <v>7537.9575331545384</v>
      </c>
      <c r="Y40" s="37">
        <f t="shared" si="15"/>
        <v>2180.1830072432476</v>
      </c>
      <c r="Z40" s="13">
        <f t="shared" si="10"/>
        <v>56841.209149629343</v>
      </c>
      <c r="AA40" s="13">
        <f t="shared" si="11"/>
        <v>3637.6499085157948</v>
      </c>
      <c r="AB40" s="38">
        <f t="shared" si="12"/>
        <v>7537.9575331545384</v>
      </c>
    </row>
    <row r="41" spans="1:28" x14ac:dyDescent="0.2">
      <c r="A41" s="52"/>
      <c r="B41" s="13"/>
      <c r="D41" s="13"/>
      <c r="F41" s="13"/>
      <c r="G41" s="13"/>
      <c r="I41" s="13"/>
      <c r="J41" s="13"/>
      <c r="L41">
        <v>40</v>
      </c>
      <c r="M41" s="37">
        <f t="shared" si="0"/>
        <v>2180.7453200342161</v>
      </c>
      <c r="N41" s="13">
        <f t="shared" si="1"/>
        <v>61703.611498036051</v>
      </c>
      <c r="O41" s="13">
        <f t="shared" si="2"/>
        <v>3723.3356074851172</v>
      </c>
      <c r="P41" s="13">
        <f t="shared" si="3"/>
        <v>7537.9575331545375</v>
      </c>
      <c r="Q41" s="37">
        <f t="shared" si="13"/>
        <v>2200.1177917217556</v>
      </c>
      <c r="R41" s="13">
        <f t="shared" si="4"/>
        <v>122279.90504110277</v>
      </c>
      <c r="S41" s="13">
        <f t="shared" si="5"/>
        <v>5257.1154177493245</v>
      </c>
      <c r="T41" s="38">
        <f t="shared" si="6"/>
        <v>7537.9575331545375</v>
      </c>
      <c r="U41" s="37">
        <f t="shared" si="14"/>
        <v>3393.2761540949668</v>
      </c>
      <c r="V41" s="13">
        <f t="shared" si="7"/>
        <v>61139.952520551386</v>
      </c>
      <c r="W41" s="13">
        <f t="shared" si="8"/>
        <v>4921.7749671087513</v>
      </c>
      <c r="X41" s="38">
        <f t="shared" si="9"/>
        <v>7537.9575331545384</v>
      </c>
      <c r="Y41" s="37">
        <f t="shared" si="15"/>
        <v>2180.1830072432476</v>
      </c>
      <c r="Z41" s="13">
        <f t="shared" si="10"/>
        <v>56841.209149629343</v>
      </c>
      <c r="AA41" s="13">
        <f t="shared" si="11"/>
        <v>3601.2132359839811</v>
      </c>
      <c r="AB41" s="38">
        <f t="shared" si="12"/>
        <v>7537.9575331545384</v>
      </c>
    </row>
    <row r="42" spans="1:28" x14ac:dyDescent="0.2">
      <c r="A42" s="52"/>
      <c r="B42" s="13"/>
      <c r="D42" s="13"/>
      <c r="F42" s="13"/>
      <c r="G42" s="13"/>
      <c r="I42" s="13"/>
      <c r="J42" s="13"/>
      <c r="L42">
        <v>41</v>
      </c>
      <c r="M42" s="37">
        <f t="shared" si="0"/>
        <v>2180.7453200342161</v>
      </c>
      <c r="N42" s="13">
        <f t="shared" si="1"/>
        <v>61703.611498036051</v>
      </c>
      <c r="O42" s="13">
        <f t="shared" si="2"/>
        <v>3685.7114541326564</v>
      </c>
      <c r="P42" s="13">
        <f t="shared" si="3"/>
        <v>7537.9575331545375</v>
      </c>
      <c r="Q42" s="37">
        <f t="shared" si="13"/>
        <v>2200.1177917217556</v>
      </c>
      <c r="R42" s="13">
        <f t="shared" si="4"/>
        <v>122279.90504110277</v>
      </c>
      <c r="S42" s="13">
        <f t="shared" si="5"/>
        <v>5182.5545000413349</v>
      </c>
      <c r="T42" s="38">
        <f t="shared" si="6"/>
        <v>7537.9575331545375</v>
      </c>
      <c r="U42" s="37">
        <f t="shared" si="14"/>
        <v>3393.2761540949668</v>
      </c>
      <c r="V42" s="13">
        <f t="shared" si="7"/>
        <v>61139.952520551386</v>
      </c>
      <c r="W42" s="13">
        <f t="shared" si="8"/>
        <v>4884.4945082547565</v>
      </c>
      <c r="X42" s="38">
        <f t="shared" si="9"/>
        <v>7537.9575331545384</v>
      </c>
      <c r="Y42" s="37">
        <f t="shared" si="15"/>
        <v>2180.1830072432476</v>
      </c>
      <c r="Z42" s="13">
        <f t="shared" si="10"/>
        <v>56841.209149629343</v>
      </c>
      <c r="AA42" s="13">
        <f t="shared" si="11"/>
        <v>3566.5539621122562</v>
      </c>
      <c r="AB42" s="38">
        <f t="shared" si="12"/>
        <v>7537.9575331545384</v>
      </c>
    </row>
    <row r="43" spans="1:28" x14ac:dyDescent="0.2">
      <c r="A43" s="52"/>
      <c r="B43" s="83"/>
      <c r="C43" s="83"/>
      <c r="D43" s="83"/>
      <c r="E43" s="83"/>
      <c r="F43" s="83"/>
      <c r="G43" s="83"/>
      <c r="H43" s="83"/>
      <c r="I43" s="13"/>
      <c r="J43" s="13"/>
      <c r="L43">
        <v>42</v>
      </c>
      <c r="M43" s="37">
        <f t="shared" si="0"/>
        <v>2180.7453200342161</v>
      </c>
      <c r="N43" s="13">
        <f t="shared" si="1"/>
        <v>61703.611498036051</v>
      </c>
      <c r="O43" s="13">
        <f t="shared" si="2"/>
        <v>3649.8789271303126</v>
      </c>
      <c r="P43" s="13">
        <f t="shared" si="3"/>
        <v>7537.9575331545375</v>
      </c>
      <c r="Q43" s="37">
        <f t="shared" si="13"/>
        <v>2200.1177917217556</v>
      </c>
      <c r="R43" s="13">
        <f t="shared" si="4"/>
        <v>122279.90504110277</v>
      </c>
      <c r="S43" s="13">
        <f t="shared" si="5"/>
        <v>5111.544102224203</v>
      </c>
      <c r="T43" s="38">
        <f t="shared" si="6"/>
        <v>7537.9575331545375</v>
      </c>
      <c r="U43" s="37">
        <f t="shared" si="14"/>
        <v>3393.2761540949668</v>
      </c>
      <c r="V43" s="13">
        <f t="shared" si="7"/>
        <v>61139.952520551386</v>
      </c>
      <c r="W43" s="13">
        <f t="shared" si="8"/>
        <v>4848.9893093461906</v>
      </c>
      <c r="X43" s="38">
        <f t="shared" si="9"/>
        <v>7537.9575331545384</v>
      </c>
      <c r="Y43" s="37">
        <f t="shared" si="15"/>
        <v>2180.1830072432476</v>
      </c>
      <c r="Z43" s="13">
        <f t="shared" si="10"/>
        <v>56841.209149629343</v>
      </c>
      <c r="AA43" s="13">
        <f t="shared" si="11"/>
        <v>3533.5451298534699</v>
      </c>
      <c r="AB43" s="38">
        <f t="shared" si="12"/>
        <v>7537.9575331545384</v>
      </c>
    </row>
    <row r="44" spans="1:28" x14ac:dyDescent="0.2">
      <c r="A44" s="52"/>
      <c r="F44" s="13"/>
      <c r="I44" s="13"/>
      <c r="J44" s="13"/>
      <c r="L44">
        <v>43</v>
      </c>
      <c r="M44" s="37">
        <f t="shared" si="0"/>
        <v>2180.7453200342161</v>
      </c>
      <c r="N44" s="13">
        <f t="shared" si="1"/>
        <v>61703.611498036051</v>
      </c>
      <c r="O44" s="13">
        <f t="shared" si="2"/>
        <v>3615.7130292908687</v>
      </c>
      <c r="P44" s="13">
        <f t="shared" si="3"/>
        <v>7537.9575331545375</v>
      </c>
      <c r="Q44" s="37">
        <f t="shared" si="13"/>
        <v>2200.1177917217556</v>
      </c>
      <c r="R44" s="13">
        <f t="shared" si="4"/>
        <v>122279.90504110277</v>
      </c>
      <c r="S44" s="13">
        <f t="shared" si="5"/>
        <v>5043.8365136078664</v>
      </c>
      <c r="T44" s="38">
        <f t="shared" si="6"/>
        <v>7537.9575331545375</v>
      </c>
      <c r="U44" s="37">
        <f t="shared" si="14"/>
        <v>3393.2761540949668</v>
      </c>
      <c r="V44" s="13">
        <f t="shared" si="7"/>
        <v>61139.952520551386</v>
      </c>
      <c r="W44" s="13">
        <f t="shared" si="8"/>
        <v>4815.1355150380223</v>
      </c>
      <c r="X44" s="38">
        <f t="shared" si="9"/>
        <v>7537.9575331545384</v>
      </c>
      <c r="Y44" s="37">
        <f t="shared" si="15"/>
        <v>2180.1830072432476</v>
      </c>
      <c r="Z44" s="13">
        <f t="shared" si="10"/>
        <v>56841.209149629343</v>
      </c>
      <c r="AA44" s="13">
        <f t="shared" si="11"/>
        <v>3502.0715921183487</v>
      </c>
      <c r="AB44" s="38">
        <f t="shared" si="12"/>
        <v>7537.9575331545384</v>
      </c>
    </row>
    <row r="45" spans="1:28" x14ac:dyDescent="0.2">
      <c r="A45" s="52"/>
      <c r="B45" s="13"/>
      <c r="C45" s="13"/>
      <c r="D45" s="13"/>
      <c r="E45" s="13"/>
      <c r="F45" s="13"/>
      <c r="G45" s="13"/>
      <c r="H45" s="13"/>
      <c r="I45" s="13"/>
      <c r="J45" s="13"/>
      <c r="L45">
        <v>44</v>
      </c>
      <c r="M45" s="37">
        <f t="shared" si="0"/>
        <v>2180.7453200342161</v>
      </c>
      <c r="N45" s="13">
        <f t="shared" si="1"/>
        <v>61703.611498036051</v>
      </c>
      <c r="O45" s="13">
        <f t="shared" si="2"/>
        <v>3583.1001268077625</v>
      </c>
      <c r="P45" s="13">
        <f t="shared" si="3"/>
        <v>7537.9575331545375</v>
      </c>
      <c r="Q45" s="37">
        <f t="shared" si="13"/>
        <v>2200.1177917217556</v>
      </c>
      <c r="R45" s="13">
        <f t="shared" si="4"/>
        <v>122279.90504110277</v>
      </c>
      <c r="S45" s="13">
        <f t="shared" si="5"/>
        <v>4979.2065426559093</v>
      </c>
      <c r="T45" s="38">
        <f t="shared" si="6"/>
        <v>7537.9575331545375</v>
      </c>
      <c r="U45" s="37">
        <f t="shared" si="14"/>
        <v>3393.2761540949668</v>
      </c>
      <c r="V45" s="13">
        <f t="shared" si="7"/>
        <v>61139.952520551386</v>
      </c>
      <c r="W45" s="13">
        <f t="shared" si="8"/>
        <v>4782.8205295620437</v>
      </c>
      <c r="X45" s="38">
        <f t="shared" si="9"/>
        <v>7537.9575331545384</v>
      </c>
      <c r="Y45" s="37">
        <f t="shared" si="15"/>
        <v>2180.1830072432476</v>
      </c>
      <c r="Z45" s="13">
        <f t="shared" si="10"/>
        <v>56841.209149629343</v>
      </c>
      <c r="AA45" s="13">
        <f t="shared" si="11"/>
        <v>3472.0286697348238</v>
      </c>
      <c r="AB45" s="38">
        <f t="shared" si="12"/>
        <v>7537.9575331545384</v>
      </c>
    </row>
    <row r="46" spans="1:28" x14ac:dyDescent="0.2">
      <c r="A46" s="52"/>
      <c r="B46" s="13"/>
      <c r="D46" s="13"/>
      <c r="E46" s="13"/>
      <c r="F46" s="13"/>
      <c r="G46" s="13"/>
      <c r="H46" s="13"/>
      <c r="I46" s="13"/>
      <c r="J46" s="13"/>
      <c r="L46">
        <v>45</v>
      </c>
      <c r="M46" s="37">
        <f t="shared" si="0"/>
        <v>2180.7453200342161</v>
      </c>
      <c r="N46" s="13">
        <f t="shared" si="1"/>
        <v>61703.611498036051</v>
      </c>
      <c r="O46" s="13">
        <f t="shared" si="2"/>
        <v>3551.9366866572395</v>
      </c>
      <c r="P46" s="13">
        <f t="shared" si="3"/>
        <v>7537.9575331545375</v>
      </c>
      <c r="Q46" s="37">
        <f t="shared" si="13"/>
        <v>2200.1177917217556</v>
      </c>
      <c r="R46" s="13">
        <f t="shared" si="4"/>
        <v>122279.90504110277</v>
      </c>
      <c r="S46" s="13">
        <f t="shared" si="5"/>
        <v>4917.4490148573732</v>
      </c>
      <c r="T46" s="38">
        <f t="shared" si="6"/>
        <v>7537.9575331545375</v>
      </c>
      <c r="U46" s="37">
        <f t="shared" si="14"/>
        <v>3393.2761540949668</v>
      </c>
      <c r="V46" s="13">
        <f t="shared" si="7"/>
        <v>61139.952520551386</v>
      </c>
      <c r="W46" s="13">
        <f t="shared" si="8"/>
        <v>4751.9417656627757</v>
      </c>
      <c r="X46" s="38">
        <f t="shared" si="9"/>
        <v>7537.9575331545384</v>
      </c>
      <c r="Y46" s="37">
        <f t="shared" si="15"/>
        <v>2180.1830072432476</v>
      </c>
      <c r="Z46" s="13">
        <f t="shared" si="10"/>
        <v>56841.209149629343</v>
      </c>
      <c r="AA46" s="13">
        <f t="shared" si="11"/>
        <v>3443.3209883461222</v>
      </c>
      <c r="AB46" s="38">
        <f t="shared" si="12"/>
        <v>7537.9575331545384</v>
      </c>
    </row>
    <row r="47" spans="1:28" x14ac:dyDescent="0.2">
      <c r="A47" s="52"/>
      <c r="B47" s="13"/>
      <c r="D47" s="13"/>
      <c r="E47" s="13"/>
      <c r="F47" s="13"/>
      <c r="G47" s="13"/>
      <c r="H47" s="13"/>
      <c r="I47" s="13"/>
      <c r="J47" s="13"/>
      <c r="L47">
        <v>46</v>
      </c>
      <c r="M47" s="37">
        <f t="shared" si="0"/>
        <v>2180.7453200342161</v>
      </c>
      <c r="N47" s="13">
        <f t="shared" si="1"/>
        <v>61703.611498036051</v>
      </c>
      <c r="O47" s="13">
        <f t="shared" si="2"/>
        <v>3522.1281786871737</v>
      </c>
      <c r="P47" s="13">
        <f t="shared" si="3"/>
        <v>7537.9575331545375</v>
      </c>
      <c r="Q47" s="37">
        <f t="shared" si="13"/>
        <v>2200.1177917217556</v>
      </c>
      <c r="R47" s="13">
        <f t="shared" si="4"/>
        <v>122279.90504110277</v>
      </c>
      <c r="S47" s="13">
        <f t="shared" si="5"/>
        <v>4858.3765969631204</v>
      </c>
      <c r="T47" s="38">
        <f t="shared" si="6"/>
        <v>7537.9575331545375</v>
      </c>
      <c r="U47" s="37">
        <f t="shared" si="14"/>
        <v>3393.2761540949668</v>
      </c>
      <c r="V47" s="13">
        <f t="shared" si="7"/>
        <v>61139.952520551386</v>
      </c>
      <c r="W47" s="13">
        <f t="shared" si="8"/>
        <v>4722.4055567156493</v>
      </c>
      <c r="X47" s="38">
        <f t="shared" si="9"/>
        <v>7537.9575331545384</v>
      </c>
      <c r="Y47" s="37">
        <f t="shared" si="15"/>
        <v>2180.1830072432476</v>
      </c>
      <c r="Z47" s="13">
        <f t="shared" si="10"/>
        <v>56841.209149629343</v>
      </c>
      <c r="AA47" s="13">
        <f t="shared" si="11"/>
        <v>3415.8614670177985</v>
      </c>
      <c r="AB47" s="38">
        <f t="shared" si="12"/>
        <v>7537.9575331545384</v>
      </c>
    </row>
    <row r="48" spans="1:28" x14ac:dyDescent="0.2">
      <c r="A48" s="52"/>
      <c r="B48" s="13"/>
      <c r="C48" s="13"/>
      <c r="D48" s="13"/>
      <c r="E48" s="13"/>
      <c r="F48" s="13"/>
      <c r="I48" s="13"/>
      <c r="J48" s="13"/>
      <c r="L48">
        <v>47</v>
      </c>
      <c r="M48" s="37">
        <f t="shared" si="0"/>
        <v>2180.7453200342161</v>
      </c>
      <c r="N48" s="13">
        <f t="shared" si="1"/>
        <v>61703.611498036051</v>
      </c>
      <c r="O48" s="13">
        <f t="shared" si="2"/>
        <v>3493.5881178647705</v>
      </c>
      <c r="P48" s="13">
        <f t="shared" si="3"/>
        <v>7537.9575331545375</v>
      </c>
      <c r="Q48" s="37">
        <f t="shared" si="13"/>
        <v>2200.1177917217556</v>
      </c>
      <c r="R48" s="13">
        <f t="shared" si="4"/>
        <v>122279.90504110277</v>
      </c>
      <c r="S48" s="13">
        <f t="shared" si="5"/>
        <v>4801.8178989792614</v>
      </c>
      <c r="T48" s="38">
        <f t="shared" si="6"/>
        <v>7537.9575331545375</v>
      </c>
      <c r="U48" s="37">
        <f t="shared" si="14"/>
        <v>3393.2761540949668</v>
      </c>
      <c r="V48" s="13">
        <f t="shared" si="7"/>
        <v>61139.952520551386</v>
      </c>
      <c r="W48" s="13">
        <f t="shared" si="8"/>
        <v>4694.1262077237197</v>
      </c>
      <c r="X48" s="38">
        <f t="shared" si="9"/>
        <v>7537.9575331545384</v>
      </c>
      <c r="Y48" s="37">
        <f t="shared" si="15"/>
        <v>2180.1830072432476</v>
      </c>
      <c r="Z48" s="13">
        <f t="shared" si="10"/>
        <v>56841.209149629343</v>
      </c>
      <c r="AA48" s="13">
        <f t="shared" si="11"/>
        <v>3389.5704359587653</v>
      </c>
      <c r="AB48" s="38">
        <f t="shared" si="12"/>
        <v>7537.9575331545384</v>
      </c>
    </row>
    <row r="49" spans="1:28" x14ac:dyDescent="0.2">
      <c r="A49" s="52"/>
      <c r="B49" s="13"/>
      <c r="C49" s="13"/>
      <c r="D49" s="13"/>
      <c r="E49" s="13"/>
      <c r="F49" s="13"/>
      <c r="I49" s="13"/>
      <c r="J49" s="13"/>
      <c r="L49">
        <v>48</v>
      </c>
      <c r="M49" s="37">
        <f t="shared" si="0"/>
        <v>2180.7453200342161</v>
      </c>
      <c r="N49" s="13">
        <f t="shared" si="1"/>
        <v>61703.611498036051</v>
      </c>
      <c r="O49" s="13">
        <f t="shared" si="2"/>
        <v>3466.2372262433005</v>
      </c>
      <c r="P49" s="13">
        <f t="shared" si="3"/>
        <v>7537.9575331545375</v>
      </c>
      <c r="Q49" s="37">
        <f t="shared" si="13"/>
        <v>2200.1177917217556</v>
      </c>
      <c r="R49" s="13">
        <f t="shared" si="4"/>
        <v>122279.90504110277</v>
      </c>
      <c r="S49" s="13">
        <f t="shared" si="5"/>
        <v>4747.6158134113966</v>
      </c>
      <c r="T49" s="38">
        <f t="shared" si="6"/>
        <v>7537.9575331545375</v>
      </c>
      <c r="U49" s="37">
        <f t="shared" si="14"/>
        <v>3393.2761540949668</v>
      </c>
      <c r="V49" s="13">
        <f t="shared" si="7"/>
        <v>61139.952520551386</v>
      </c>
      <c r="W49" s="13">
        <f t="shared" si="8"/>
        <v>4667.0251649397869</v>
      </c>
      <c r="X49" s="38">
        <f t="shared" si="9"/>
        <v>7537.9575331545384</v>
      </c>
      <c r="Y49" s="37">
        <f t="shared" si="15"/>
        <v>2180.1830072432476</v>
      </c>
      <c r="Z49" s="13">
        <f t="shared" si="10"/>
        <v>56841.209149629343</v>
      </c>
      <c r="AA49" s="13">
        <f t="shared" si="11"/>
        <v>3364.3748645271926</v>
      </c>
      <c r="AB49" s="38">
        <f t="shared" si="12"/>
        <v>7537.9575331545384</v>
      </c>
    </row>
    <row r="50" spans="1:28" x14ac:dyDescent="0.2">
      <c r="A50" s="52"/>
      <c r="B50" s="13"/>
      <c r="D50" s="13"/>
      <c r="E50" s="13"/>
      <c r="F50" s="13"/>
      <c r="G50" s="13"/>
      <c r="H50" s="13"/>
      <c r="I50" s="13"/>
      <c r="J50" s="13"/>
      <c r="L50">
        <v>49</v>
      </c>
      <c r="M50" s="37">
        <f t="shared" si="0"/>
        <v>2180.7453200342161</v>
      </c>
      <c r="N50" s="13">
        <f t="shared" si="1"/>
        <v>61703.611498036051</v>
      </c>
      <c r="O50" s="13">
        <f t="shared" si="2"/>
        <v>3440.0026975451556</v>
      </c>
      <c r="P50" s="13">
        <f t="shared" si="3"/>
        <v>7537.9575331545375</v>
      </c>
      <c r="Q50" s="37">
        <f t="shared" si="13"/>
        <v>2200.1177917217556</v>
      </c>
      <c r="R50" s="13">
        <f t="shared" si="4"/>
        <v>122279.90504110277</v>
      </c>
      <c r="S50" s="13">
        <f t="shared" si="5"/>
        <v>4695.6260578667097</v>
      </c>
      <c r="T50" s="38">
        <f t="shared" si="6"/>
        <v>7537.9575331545375</v>
      </c>
      <c r="U50" s="37">
        <f t="shared" si="14"/>
        <v>3393.2761540949668</v>
      </c>
      <c r="V50" s="13">
        <f t="shared" si="7"/>
        <v>61139.952520551386</v>
      </c>
      <c r="W50" s="13">
        <f t="shared" si="8"/>
        <v>4641.0302871674439</v>
      </c>
      <c r="X50" s="38">
        <f t="shared" si="9"/>
        <v>7537.9575331545384</v>
      </c>
      <c r="Y50" s="37">
        <f t="shared" si="15"/>
        <v>2180.1830072432476</v>
      </c>
      <c r="Z50" s="13">
        <f t="shared" si="10"/>
        <v>56841.209149629343</v>
      </c>
      <c r="AA50" s="13">
        <f t="shared" si="11"/>
        <v>3340.2076837662953</v>
      </c>
      <c r="AB50" s="38">
        <f t="shared" si="12"/>
        <v>7537.9575331545384</v>
      </c>
    </row>
    <row r="51" spans="1:28" x14ac:dyDescent="0.2">
      <c r="A51" s="52"/>
      <c r="B51" s="13"/>
      <c r="D51" s="13"/>
      <c r="E51" s="13"/>
      <c r="F51" s="13"/>
      <c r="G51" s="13"/>
      <c r="H51" s="13"/>
      <c r="I51" s="13"/>
      <c r="J51" s="13"/>
      <c r="L51">
        <v>50</v>
      </c>
      <c r="M51" s="37">
        <f t="shared" si="0"/>
        <v>2180.7453200342161</v>
      </c>
      <c r="N51" s="13">
        <f t="shared" si="1"/>
        <v>61703.611498036051</v>
      </c>
      <c r="O51" s="13">
        <f t="shared" si="2"/>
        <v>3414.8175499949371</v>
      </c>
      <c r="P51" s="13">
        <f t="shared" si="3"/>
        <v>7537.9575331545375</v>
      </c>
      <c r="Q51" s="37">
        <f t="shared" si="13"/>
        <v>2200.1177917217556</v>
      </c>
      <c r="R51" s="13">
        <f t="shared" si="4"/>
        <v>122279.90504110277</v>
      </c>
      <c r="S51" s="13">
        <f t="shared" si="5"/>
        <v>4645.7158925438107</v>
      </c>
      <c r="T51" s="38">
        <f t="shared" si="6"/>
        <v>7537.9575331545375</v>
      </c>
      <c r="U51" s="37">
        <f t="shared" si="14"/>
        <v>3393.2761540949668</v>
      </c>
      <c r="V51" s="13">
        <f t="shared" si="7"/>
        <v>61139.952520551386</v>
      </c>
      <c r="W51" s="13">
        <f t="shared" si="8"/>
        <v>4616.0752045059944</v>
      </c>
      <c r="X51" s="38">
        <f t="shared" si="9"/>
        <v>7537.9575331545384</v>
      </c>
      <c r="Y51" s="37">
        <f t="shared" si="15"/>
        <v>2180.1830072432476</v>
      </c>
      <c r="Z51" s="13">
        <f t="shared" si="10"/>
        <v>56841.209149629343</v>
      </c>
      <c r="AA51" s="13">
        <f t="shared" si="11"/>
        <v>3317.0071902358345</v>
      </c>
      <c r="AB51" s="38">
        <f t="shared" si="12"/>
        <v>7537.9575331545384</v>
      </c>
    </row>
    <row r="52" spans="1:28" x14ac:dyDescent="0.2">
      <c r="A52" s="52"/>
      <c r="B52" s="13"/>
      <c r="C52" s="13"/>
      <c r="D52" s="13"/>
      <c r="E52" s="13"/>
      <c r="F52" s="13"/>
      <c r="I52" s="13"/>
      <c r="J52" s="13"/>
      <c r="L52">
        <v>51</v>
      </c>
      <c r="M52" s="37">
        <f t="shared" si="0"/>
        <v>2180.7453200342161</v>
      </c>
      <c r="N52" s="13">
        <f t="shared" si="1"/>
        <v>61703.611498036051</v>
      </c>
      <c r="O52" s="13">
        <f t="shared" si="2"/>
        <v>3390.6200552898249</v>
      </c>
      <c r="P52" s="13">
        <f t="shared" si="3"/>
        <v>7537.9575331545375</v>
      </c>
      <c r="Q52" s="37">
        <f t="shared" si="13"/>
        <v>2200.1177917217556</v>
      </c>
      <c r="R52" s="13">
        <f t="shared" si="4"/>
        <v>122279.90504110277</v>
      </c>
      <c r="S52" s="13">
        <f t="shared" si="5"/>
        <v>4597.7629886061241</v>
      </c>
      <c r="T52" s="38">
        <f t="shared" si="6"/>
        <v>7537.9575331545375</v>
      </c>
      <c r="U52" s="37">
        <f t="shared" si="14"/>
        <v>3393.2761540949668</v>
      </c>
      <c r="V52" s="13">
        <f t="shared" si="7"/>
        <v>61139.952520551386</v>
      </c>
      <c r="W52" s="13">
        <f t="shared" si="8"/>
        <v>4592.0987525371511</v>
      </c>
      <c r="X52" s="38">
        <f t="shared" si="9"/>
        <v>7537.9575331545384</v>
      </c>
      <c r="Y52" s="37">
        <f t="shared" si="15"/>
        <v>2180.1830072432476</v>
      </c>
      <c r="Z52" s="13">
        <f t="shared" si="10"/>
        <v>56841.209149629343</v>
      </c>
      <c r="AA52" s="13">
        <f t="shared" si="11"/>
        <v>3294.7165199810779</v>
      </c>
      <c r="AB52" s="38">
        <f t="shared" si="12"/>
        <v>7537.9575331545384</v>
      </c>
    </row>
    <row r="53" spans="1:28" x14ac:dyDescent="0.2">
      <c r="L53">
        <v>52</v>
      </c>
      <c r="M53" s="37">
        <f t="shared" si="0"/>
        <v>2180.7453200342161</v>
      </c>
      <c r="N53" s="13">
        <f t="shared" si="1"/>
        <v>61703.611498036051</v>
      </c>
      <c r="O53" s="13">
        <f t="shared" si="2"/>
        <v>3367.3532334579863</v>
      </c>
      <c r="P53" s="13">
        <f t="shared" si="3"/>
        <v>7537.9575331545375</v>
      </c>
      <c r="Q53" s="37">
        <f t="shared" si="13"/>
        <v>2200.1177917217556</v>
      </c>
      <c r="R53" s="13">
        <f t="shared" si="4"/>
        <v>122279.90504110277</v>
      </c>
      <c r="S53" s="13">
        <f t="shared" si="5"/>
        <v>4551.6544271275779</v>
      </c>
      <c r="T53" s="38">
        <f t="shared" si="6"/>
        <v>7537.9575331545375</v>
      </c>
      <c r="U53" s="37">
        <f t="shared" si="14"/>
        <v>3393.2761540949668</v>
      </c>
      <c r="V53" s="13">
        <f t="shared" si="7"/>
        <v>61139.952520551386</v>
      </c>
      <c r="W53" s="13">
        <f t="shared" si="8"/>
        <v>4569.044471797878</v>
      </c>
      <c r="X53" s="38">
        <f t="shared" si="9"/>
        <v>7537.9575331545384</v>
      </c>
      <c r="Y53" s="37">
        <f t="shared" si="15"/>
        <v>2180.1830072432476</v>
      </c>
      <c r="Z53" s="13">
        <f t="shared" si="10"/>
        <v>56841.209149629343</v>
      </c>
      <c r="AA53" s="13">
        <f t="shared" si="11"/>
        <v>3273.2831831976582</v>
      </c>
      <c r="AB53" s="38">
        <f t="shared" si="12"/>
        <v>7537.9575331545384</v>
      </c>
    </row>
    <row r="54" spans="1:28" x14ac:dyDescent="0.2">
      <c r="L54">
        <v>53</v>
      </c>
      <c r="M54" s="37">
        <f t="shared" si="0"/>
        <v>2180.7453200342161</v>
      </c>
      <c r="N54" s="13">
        <f t="shared" si="1"/>
        <v>61703.611498036051</v>
      </c>
      <c r="O54" s="13">
        <f t="shared" si="2"/>
        <v>3344.9644049028211</v>
      </c>
      <c r="P54" s="13">
        <f t="shared" si="3"/>
        <v>7537.9575331545375</v>
      </c>
      <c r="Q54" s="37">
        <f t="shared" si="13"/>
        <v>2200.1177917217556</v>
      </c>
      <c r="R54" s="13">
        <f t="shared" si="4"/>
        <v>122279.90504110277</v>
      </c>
      <c r="S54" s="13">
        <f t="shared" si="5"/>
        <v>4507.2858113652037</v>
      </c>
      <c r="T54" s="38">
        <f t="shared" si="6"/>
        <v>7537.9575331545375</v>
      </c>
      <c r="U54" s="37">
        <f t="shared" si="14"/>
        <v>3393.2761540949668</v>
      </c>
      <c r="V54" s="13">
        <f t="shared" si="7"/>
        <v>61139.952520551386</v>
      </c>
      <c r="W54" s="13">
        <f t="shared" si="8"/>
        <v>4546.8601639166909</v>
      </c>
      <c r="X54" s="38">
        <f t="shared" si="9"/>
        <v>7537.9575331545384</v>
      </c>
      <c r="Y54" s="37">
        <f t="shared" si="15"/>
        <v>2180.1830072432476</v>
      </c>
      <c r="Z54" s="13">
        <f t="shared" si="10"/>
        <v>56841.209149629343</v>
      </c>
      <c r="AA54" s="13">
        <f t="shared" si="11"/>
        <v>3252.6586515758768</v>
      </c>
      <c r="AB54" s="38">
        <f t="shared" si="12"/>
        <v>7537.9575331545384</v>
      </c>
    </row>
    <row r="55" spans="1:28" x14ac:dyDescent="0.2">
      <c r="L55">
        <v>54</v>
      </c>
      <c r="M55" s="37">
        <f t="shared" si="0"/>
        <v>2180.7453200342161</v>
      </c>
      <c r="N55" s="13">
        <f t="shared" si="1"/>
        <v>61703.611498036051</v>
      </c>
      <c r="O55" s="13">
        <f t="shared" si="2"/>
        <v>3323.4047922200689</v>
      </c>
      <c r="P55" s="13">
        <f t="shared" si="3"/>
        <v>7537.9575331545375</v>
      </c>
      <c r="Q55" s="37">
        <f t="shared" si="13"/>
        <v>2200.1177917217556</v>
      </c>
      <c r="R55" s="13">
        <f t="shared" si="4"/>
        <v>122279.90504110277</v>
      </c>
      <c r="S55" s="13">
        <f t="shared" si="5"/>
        <v>4464.560477668103</v>
      </c>
      <c r="T55" s="38">
        <f t="shared" si="6"/>
        <v>7537.9575331545375</v>
      </c>
      <c r="U55" s="37">
        <f t="shared" si="14"/>
        <v>3393.2761540949668</v>
      </c>
      <c r="V55" s="13">
        <f t="shared" si="7"/>
        <v>61139.952520551386</v>
      </c>
      <c r="W55" s="13">
        <f t="shared" si="8"/>
        <v>4525.4974970681405</v>
      </c>
      <c r="X55" s="38">
        <f t="shared" si="9"/>
        <v>7537.9575331545384</v>
      </c>
      <c r="Y55" s="37">
        <f t="shared" si="15"/>
        <v>2180.1830072432476</v>
      </c>
      <c r="Z55" s="13">
        <f t="shared" si="10"/>
        <v>56841.209149629343</v>
      </c>
      <c r="AA55" s="13">
        <f t="shared" si="11"/>
        <v>3232.7979914956431</v>
      </c>
      <c r="AB55" s="38">
        <f t="shared" si="12"/>
        <v>7537.9575331545384</v>
      </c>
    </row>
    <row r="56" spans="1:28" x14ac:dyDescent="0.2">
      <c r="L56">
        <v>55</v>
      </c>
      <c r="M56" s="37">
        <f t="shared" si="0"/>
        <v>2180.7453200342161</v>
      </c>
      <c r="N56" s="13">
        <f t="shared" si="1"/>
        <v>61703.611498036051</v>
      </c>
      <c r="O56" s="13">
        <f t="shared" si="2"/>
        <v>3302.6291654530532</v>
      </c>
      <c r="P56" s="13">
        <f t="shared" si="3"/>
        <v>7537.9575331545375</v>
      </c>
      <c r="Q56" s="37">
        <f t="shared" si="13"/>
        <v>2200.1177917217556</v>
      </c>
      <c r="R56" s="13">
        <f t="shared" si="4"/>
        <v>122279.90504110277</v>
      </c>
      <c r="S56" s="13">
        <f t="shared" si="5"/>
        <v>4423.3887924690789</v>
      </c>
      <c r="T56" s="38">
        <f t="shared" si="6"/>
        <v>7537.9575331545375</v>
      </c>
      <c r="U56" s="37">
        <f t="shared" si="14"/>
        <v>3393.2761540949668</v>
      </c>
      <c r="V56" s="13">
        <f t="shared" si="7"/>
        <v>61139.952520551386</v>
      </c>
      <c r="W56" s="13">
        <f t="shared" si="8"/>
        <v>4504.9116544686285</v>
      </c>
      <c r="X56" s="38">
        <f t="shared" si="9"/>
        <v>7537.9575331545384</v>
      </c>
      <c r="Y56" s="37">
        <f t="shared" si="15"/>
        <v>2180.1830072432476</v>
      </c>
      <c r="Z56" s="13">
        <f t="shared" si="10"/>
        <v>56841.209149629343</v>
      </c>
      <c r="AA56" s="13">
        <f t="shared" si="11"/>
        <v>3213.6595372365082</v>
      </c>
      <c r="AB56" s="38">
        <f t="shared" si="12"/>
        <v>7537.9575331545384</v>
      </c>
    </row>
    <row r="57" spans="1:28" x14ac:dyDescent="0.2">
      <c r="L57">
        <v>56</v>
      </c>
      <c r="M57" s="37">
        <f t="shared" si="0"/>
        <v>2180.7453200342161</v>
      </c>
      <c r="N57" s="13">
        <f t="shared" si="1"/>
        <v>61703.611498036051</v>
      </c>
      <c r="O57" s="13">
        <f t="shared" si="2"/>
        <v>3282.5955253562884</v>
      </c>
      <c r="P57" s="13">
        <f t="shared" si="3"/>
        <v>7537.9575331545375</v>
      </c>
      <c r="Q57" s="37">
        <f t="shared" si="13"/>
        <v>2200.1177917217556</v>
      </c>
      <c r="R57" s="13">
        <f t="shared" si="4"/>
        <v>122279.90504110277</v>
      </c>
      <c r="S57" s="13">
        <f t="shared" si="5"/>
        <v>4383.6875245985902</v>
      </c>
      <c r="T57" s="38">
        <f t="shared" si="6"/>
        <v>7537.9575331545375</v>
      </c>
      <c r="U57" s="37">
        <f t="shared" si="14"/>
        <v>3393.2761540949668</v>
      </c>
      <c r="V57" s="13">
        <f t="shared" si="7"/>
        <v>61139.952520551386</v>
      </c>
      <c r="W57" s="13">
        <f t="shared" si="8"/>
        <v>4485.0610205333842</v>
      </c>
      <c r="X57" s="38">
        <f t="shared" si="9"/>
        <v>7537.9575331545384</v>
      </c>
      <c r="Y57" s="37">
        <f t="shared" si="15"/>
        <v>2180.1830072432476</v>
      </c>
      <c r="Z57" s="13">
        <f t="shared" si="10"/>
        <v>56841.209149629343</v>
      </c>
      <c r="AA57" s="13">
        <f t="shared" si="11"/>
        <v>3195.2045992009143</v>
      </c>
      <c r="AB57" s="38">
        <f t="shared" si="12"/>
        <v>7537.9575331545384</v>
      </c>
    </row>
    <row r="58" spans="1:28" x14ac:dyDescent="0.2">
      <c r="L58">
        <v>57</v>
      </c>
      <c r="M58" s="37">
        <f t="shared" si="0"/>
        <v>2180.7453200342161</v>
      </c>
      <c r="N58" s="13">
        <f t="shared" si="1"/>
        <v>61703.611498036051</v>
      </c>
      <c r="O58" s="13">
        <f t="shared" si="2"/>
        <v>3263.2648199997611</v>
      </c>
      <c r="P58" s="13">
        <f t="shared" si="3"/>
        <v>7537.9575331545375</v>
      </c>
      <c r="Q58" s="37">
        <f t="shared" si="13"/>
        <v>2200.1177917217556</v>
      </c>
      <c r="R58" s="13">
        <f t="shared" si="4"/>
        <v>122279.90504110277</v>
      </c>
      <c r="S58" s="13">
        <f t="shared" si="5"/>
        <v>4345.3792836709272</v>
      </c>
      <c r="T58" s="38">
        <f t="shared" si="6"/>
        <v>7537.9575331545375</v>
      </c>
      <c r="U58" s="37">
        <f t="shared" si="14"/>
        <v>3393.2761540949668</v>
      </c>
      <c r="V58" s="13">
        <f t="shared" si="7"/>
        <v>61139.952520551386</v>
      </c>
      <c r="W58" s="13">
        <f t="shared" si="8"/>
        <v>4465.9069000695526</v>
      </c>
      <c r="X58" s="38">
        <f t="shared" si="9"/>
        <v>7537.9575331545384</v>
      </c>
      <c r="Y58" s="37">
        <f t="shared" si="15"/>
        <v>2180.1830072432476</v>
      </c>
      <c r="Z58" s="13">
        <f t="shared" si="10"/>
        <v>56841.209149629343</v>
      </c>
      <c r="AA58" s="13">
        <f t="shared" si="11"/>
        <v>3177.3972028507801</v>
      </c>
      <c r="AB58" s="38">
        <f t="shared" si="12"/>
        <v>7537.9575331545384</v>
      </c>
    </row>
    <row r="59" spans="1:28" x14ac:dyDescent="0.2">
      <c r="L59">
        <v>58</v>
      </c>
      <c r="M59" s="37">
        <f t="shared" si="0"/>
        <v>2180.7453200342161</v>
      </c>
      <c r="N59" s="13">
        <f t="shared" si="1"/>
        <v>61703.611498036051</v>
      </c>
      <c r="O59" s="13">
        <f t="shared" si="2"/>
        <v>3244.6006906900102</v>
      </c>
      <c r="P59" s="13">
        <f t="shared" si="3"/>
        <v>7537.9575331545375</v>
      </c>
      <c r="Q59" s="37">
        <f t="shared" si="13"/>
        <v>2200.1177917217556</v>
      </c>
      <c r="R59" s="13">
        <f t="shared" si="4"/>
        <v>122279.90504110277</v>
      </c>
      <c r="S59" s="13">
        <f t="shared" si="5"/>
        <v>4308.3920165683548</v>
      </c>
      <c r="T59" s="38">
        <f t="shared" si="6"/>
        <v>7537.9575331545375</v>
      </c>
      <c r="U59" s="37">
        <f t="shared" si="14"/>
        <v>3393.2761540949668</v>
      </c>
      <c r="V59" s="13">
        <f t="shared" si="7"/>
        <v>61139.952520551386</v>
      </c>
      <c r="W59" s="13">
        <f t="shared" si="8"/>
        <v>4447.413266518266</v>
      </c>
      <c r="X59" s="38">
        <f t="shared" si="9"/>
        <v>7537.9575331545384</v>
      </c>
      <c r="Y59" s="37">
        <f t="shared" si="15"/>
        <v>2180.1830072432476</v>
      </c>
      <c r="Z59" s="13">
        <f t="shared" si="10"/>
        <v>56841.209149629343</v>
      </c>
      <c r="AA59" s="13">
        <f t="shared" si="11"/>
        <v>3160.2038546506501</v>
      </c>
      <c r="AB59" s="38">
        <f t="shared" si="12"/>
        <v>7537.9575331545384</v>
      </c>
    </row>
    <row r="60" spans="1:28" x14ac:dyDescent="0.2">
      <c r="L60">
        <v>59</v>
      </c>
      <c r="M60" s="37">
        <f t="shared" si="0"/>
        <v>2180.7453200342161</v>
      </c>
      <c r="N60" s="13">
        <f t="shared" si="1"/>
        <v>61703.611498036051</v>
      </c>
      <c r="O60" s="13">
        <f t="shared" si="2"/>
        <v>3226.5692437297421</v>
      </c>
      <c r="P60" s="13">
        <f t="shared" si="3"/>
        <v>7537.9575331545375</v>
      </c>
      <c r="Q60" s="37">
        <f t="shared" si="13"/>
        <v>2200.1177917217556</v>
      </c>
      <c r="R60" s="13">
        <f t="shared" si="4"/>
        <v>122279.90504110277</v>
      </c>
      <c r="S60" s="13">
        <f t="shared" si="5"/>
        <v>4272.6585551302769</v>
      </c>
      <c r="T60" s="38">
        <f t="shared" si="6"/>
        <v>7537.9575331545375</v>
      </c>
      <c r="U60" s="37">
        <f t="shared" si="14"/>
        <v>3393.2761540949668</v>
      </c>
      <c r="V60" s="13">
        <f t="shared" si="7"/>
        <v>61139.952520551386</v>
      </c>
      <c r="W60" s="13">
        <f t="shared" si="8"/>
        <v>4429.5465357992271</v>
      </c>
      <c r="X60" s="38">
        <f t="shared" si="9"/>
        <v>7537.9575331545384</v>
      </c>
      <c r="Y60" s="37">
        <f t="shared" si="15"/>
        <v>2180.1830072432476</v>
      </c>
      <c r="Z60" s="13">
        <f t="shared" si="10"/>
        <v>56841.209149629343</v>
      </c>
      <c r="AA60" s="13">
        <f t="shared" si="11"/>
        <v>3143.5933318132365</v>
      </c>
      <c r="AB60" s="38">
        <f t="shared" si="12"/>
        <v>7537.9575331545384</v>
      </c>
    </row>
    <row r="61" spans="1:28" x14ac:dyDescent="0.2">
      <c r="L61">
        <v>60</v>
      </c>
      <c r="M61" s="37">
        <f t="shared" si="0"/>
        <v>2180.7453200342161</v>
      </c>
      <c r="N61" s="13">
        <f t="shared" si="1"/>
        <v>61703.611498036051</v>
      </c>
      <c r="O61" s="13">
        <f t="shared" si="2"/>
        <v>3209.1388450014838</v>
      </c>
      <c r="P61" s="13">
        <f t="shared" si="3"/>
        <v>7537.9575331545375</v>
      </c>
      <c r="Q61" s="37">
        <f t="shared" si="13"/>
        <v>2200.1177917217556</v>
      </c>
      <c r="R61" s="13">
        <f t="shared" si="4"/>
        <v>122279.90504110277</v>
      </c>
      <c r="S61" s="13">
        <f t="shared" si="5"/>
        <v>4238.1162090734688</v>
      </c>
      <c r="T61" s="38">
        <f t="shared" si="6"/>
        <v>7537.9575331545375</v>
      </c>
      <c r="U61" s="37">
        <f t="shared" si="14"/>
        <v>3393.2761540949668</v>
      </c>
      <c r="V61" s="13">
        <f t="shared" si="7"/>
        <v>61139.952520551386</v>
      </c>
      <c r="W61" s="13">
        <f t="shared" si="8"/>
        <v>4412.2753627708234</v>
      </c>
      <c r="X61" s="38">
        <f t="shared" si="9"/>
        <v>7537.9575331545384</v>
      </c>
      <c r="Y61" s="37">
        <f t="shared" si="15"/>
        <v>2180.1830072432476</v>
      </c>
      <c r="Z61" s="13">
        <f t="shared" si="10"/>
        <v>56841.209149629343</v>
      </c>
      <c r="AA61" s="13">
        <f t="shared" si="11"/>
        <v>3127.5364930704036</v>
      </c>
      <c r="AB61" s="38">
        <f t="shared" si="12"/>
        <v>7537.9575331545384</v>
      </c>
    </row>
    <row r="62" spans="1:28" x14ac:dyDescent="0.2">
      <c r="L62">
        <v>61</v>
      </c>
      <c r="M62" s="37">
        <f t="shared" si="0"/>
        <v>2180.7453200342161</v>
      </c>
      <c r="N62" s="13">
        <f t="shared" si="1"/>
        <v>61703.611498036051</v>
      </c>
      <c r="O62" s="13">
        <f t="shared" si="2"/>
        <v>3192.2799347561186</v>
      </c>
      <c r="P62" s="13">
        <f t="shared" si="3"/>
        <v>7537.9575331545375</v>
      </c>
      <c r="Q62" s="37">
        <f t="shared" si="13"/>
        <v>2200.1177917217556</v>
      </c>
      <c r="R62" s="13">
        <f t="shared" si="4"/>
        <v>122279.90504110277</v>
      </c>
      <c r="S62" s="13">
        <f t="shared" si="5"/>
        <v>4204.7063989529488</v>
      </c>
      <c r="T62" s="38">
        <f t="shared" si="6"/>
        <v>7537.9575331545375</v>
      </c>
      <c r="U62" s="37">
        <f t="shared" si="14"/>
        <v>3393.2761540949668</v>
      </c>
      <c r="V62" s="13">
        <f t="shared" si="7"/>
        <v>61139.952520551386</v>
      </c>
      <c r="W62" s="13">
        <f t="shared" si="8"/>
        <v>4395.5704577105635</v>
      </c>
      <c r="X62" s="38">
        <f t="shared" si="9"/>
        <v>7537.9575331545384</v>
      </c>
      <c r="Y62" s="37">
        <f t="shared" si="15"/>
        <v>2180.1830072432476</v>
      </c>
      <c r="Z62" s="13">
        <f t="shared" si="10"/>
        <v>56841.209149629343</v>
      </c>
      <c r="AA62" s="13">
        <f t="shared" si="11"/>
        <v>3112.0061080568435</v>
      </c>
      <c r="AB62" s="38">
        <f t="shared" si="12"/>
        <v>7537.9575331545384</v>
      </c>
    </row>
    <row r="63" spans="1:28" x14ac:dyDescent="0.2">
      <c r="L63">
        <v>62</v>
      </c>
      <c r="M63" s="37">
        <f t="shared" si="0"/>
        <v>2180.7453200342161</v>
      </c>
      <c r="N63" s="13">
        <f t="shared" si="1"/>
        <v>61703.611498036051</v>
      </c>
      <c r="O63" s="13">
        <f t="shared" si="2"/>
        <v>3175.9648603251203</v>
      </c>
      <c r="P63" s="13">
        <f t="shared" si="3"/>
        <v>7537.9575331545375</v>
      </c>
      <c r="Q63" s="37">
        <f t="shared" si="13"/>
        <v>2200.1177917217556</v>
      </c>
      <c r="R63" s="13">
        <f t="shared" si="4"/>
        <v>122279.90504110277</v>
      </c>
      <c r="S63" s="13">
        <f t="shared" si="5"/>
        <v>4172.3743246427675</v>
      </c>
      <c r="T63" s="38">
        <f t="shared" si="6"/>
        <v>7537.9575331545375</v>
      </c>
      <c r="U63" s="37">
        <f t="shared" si="14"/>
        <v>3393.2761540949668</v>
      </c>
      <c r="V63" s="13">
        <f t="shared" si="7"/>
        <v>61139.952520551386</v>
      </c>
      <c r="W63" s="13">
        <f t="shared" si="8"/>
        <v>4379.4044205554728</v>
      </c>
      <c r="X63" s="38">
        <f t="shared" si="9"/>
        <v>7537.9575331545384</v>
      </c>
      <c r="Y63" s="37">
        <f t="shared" si="15"/>
        <v>2180.1830072432476</v>
      </c>
      <c r="Z63" s="13">
        <f t="shared" si="10"/>
        <v>56841.209149629343</v>
      </c>
      <c r="AA63" s="13">
        <f t="shared" si="11"/>
        <v>3096.9767032050113</v>
      </c>
      <c r="AB63" s="38">
        <f t="shared" si="12"/>
        <v>7537.9575331545384</v>
      </c>
    </row>
    <row r="64" spans="1:28" x14ac:dyDescent="0.2">
      <c r="L64">
        <v>63</v>
      </c>
      <c r="M64" s="37">
        <f t="shared" si="0"/>
        <v>2180.7453200342161</v>
      </c>
      <c r="N64" s="13">
        <f t="shared" si="1"/>
        <v>61703.611498036051</v>
      </c>
      <c r="O64" s="13">
        <f t="shared" si="2"/>
        <v>3160.1677247649468</v>
      </c>
      <c r="P64" s="13">
        <f t="shared" si="3"/>
        <v>7537.9575331545375</v>
      </c>
      <c r="Q64" s="37">
        <f t="shared" si="13"/>
        <v>2200.1177917217556</v>
      </c>
      <c r="R64" s="13">
        <f t="shared" si="4"/>
        <v>122279.90504110277</v>
      </c>
      <c r="S64" s="13">
        <f t="shared" si="5"/>
        <v>4141.0686653900539</v>
      </c>
      <c r="T64" s="38">
        <f t="shared" si="6"/>
        <v>7537.9575331545375</v>
      </c>
      <c r="U64" s="37">
        <f t="shared" si="14"/>
        <v>3393.2761540949668</v>
      </c>
      <c r="V64" s="13">
        <f t="shared" si="7"/>
        <v>61139.952520551386</v>
      </c>
      <c r="W64" s="13">
        <f t="shared" si="8"/>
        <v>4363.751590929116</v>
      </c>
      <c r="X64" s="38">
        <f t="shared" si="9"/>
        <v>7537.9575331545384</v>
      </c>
      <c r="Y64" s="37">
        <f t="shared" si="15"/>
        <v>2180.1830072432476</v>
      </c>
      <c r="Z64" s="13">
        <f t="shared" si="10"/>
        <v>56841.209149629343</v>
      </c>
      <c r="AA64" s="13">
        <f t="shared" si="11"/>
        <v>3082.4244223167293</v>
      </c>
      <c r="AB64" s="38">
        <f t="shared" si="12"/>
        <v>7537.9575331545384</v>
      </c>
    </row>
    <row r="65" spans="12:28" x14ac:dyDescent="0.2">
      <c r="L65">
        <v>64</v>
      </c>
      <c r="M65" s="37">
        <f t="shared" si="0"/>
        <v>2180.7453200342161</v>
      </c>
      <c r="N65" s="13">
        <f t="shared" si="1"/>
        <v>61703.611498036051</v>
      </c>
      <c r="O65" s="13">
        <f t="shared" si="2"/>
        <v>3144.8642496910293</v>
      </c>
      <c r="P65" s="13">
        <f t="shared" si="3"/>
        <v>7537.9575331545375</v>
      </c>
      <c r="Q65" s="37">
        <f t="shared" si="13"/>
        <v>2200.1177917217556</v>
      </c>
      <c r="R65" s="13">
        <f t="shared" si="4"/>
        <v>122279.90504110277</v>
      </c>
      <c r="S65" s="13">
        <f t="shared" si="5"/>
        <v>4110.7413079889866</v>
      </c>
      <c r="T65" s="38">
        <f t="shared" si="6"/>
        <v>7537.9575331545375</v>
      </c>
      <c r="U65" s="37">
        <f t="shared" si="14"/>
        <v>3393.2761540949668</v>
      </c>
      <c r="V65" s="13">
        <f t="shared" si="7"/>
        <v>61139.952520551386</v>
      </c>
      <c r="W65" s="13">
        <f t="shared" si="8"/>
        <v>4348.5879122285824</v>
      </c>
      <c r="X65" s="38">
        <f t="shared" si="9"/>
        <v>7537.9575331545384</v>
      </c>
      <c r="Y65" s="37">
        <f t="shared" si="15"/>
        <v>2180.1830072432476</v>
      </c>
      <c r="Z65" s="13">
        <f t="shared" si="10"/>
        <v>56841.209149629343</v>
      </c>
      <c r="AA65" s="13">
        <f t="shared" si="11"/>
        <v>3068.3269002062061</v>
      </c>
      <c r="AB65" s="38">
        <f t="shared" si="12"/>
        <v>7537.9575331545384</v>
      </c>
    </row>
    <row r="66" spans="12:28" x14ac:dyDescent="0.2">
      <c r="L66">
        <v>65</v>
      </c>
      <c r="M66" s="37">
        <f t="shared" ref="M66:M129" si="17">SUM($B$9:$B$13)</f>
        <v>2180.7453200342161</v>
      </c>
      <c r="N66" s="13">
        <f t="shared" ref="N66:N129" si="18">SUM($B$7:$B$8)</f>
        <v>61703.611498036051</v>
      </c>
      <c r="O66" s="13">
        <f t="shared" ref="O66:O129" si="19">N66/$L66+M66</f>
        <v>3130.0316507732323</v>
      </c>
      <c r="P66" s="13">
        <f t="shared" ref="P66:P129" si="20">SUM($B$9:$B$10,$B$13:$B$14)</f>
        <v>7537.9575331545375</v>
      </c>
      <c r="Q66" s="37">
        <f t="shared" si="13"/>
        <v>2200.1177917217556</v>
      </c>
      <c r="R66" s="13">
        <f t="shared" ref="R66:R129" si="21">SUM($C$7:$C$8)</f>
        <v>122279.90504110277</v>
      </c>
      <c r="S66" s="13">
        <f t="shared" ref="S66:S129" si="22">R66/$L66+Q66</f>
        <v>4081.3471000464133</v>
      </c>
      <c r="T66" s="38">
        <f t="shared" ref="T66:T129" si="23">SUM($C$9:$C$10,$C$13:$C$14)</f>
        <v>7537.9575331545375</v>
      </c>
      <c r="U66" s="37">
        <f t="shared" si="14"/>
        <v>3393.2761540949668</v>
      </c>
      <c r="V66" s="13">
        <f t="shared" ref="V66:V129" si="24">SUM($D$7:$D$8)</f>
        <v>61139.952520551386</v>
      </c>
      <c r="W66" s="13">
        <f t="shared" ref="W66:W129" si="25">V66/$L66+U66</f>
        <v>4333.8908082572962</v>
      </c>
      <c r="X66" s="38">
        <f t="shared" ref="X66:X129" si="26">SUM($D$9:$D$10,$D$13:$D$14)</f>
        <v>7537.9575331545384</v>
      </c>
      <c r="Y66" s="37">
        <f t="shared" si="15"/>
        <v>2180.1830072432476</v>
      </c>
      <c r="Z66" s="13">
        <f t="shared" ref="Z66:Z129" si="27">SUM($E$7:$E$8)</f>
        <v>56841.209149629343</v>
      </c>
      <c r="AA66" s="13">
        <f t="shared" ref="AA66:AA129" si="28">Z66/$L66+Y66</f>
        <v>3054.6631480067758</v>
      </c>
      <c r="AB66" s="38">
        <f t="shared" ref="AB66:AB129" si="29">SUM($E$9:$E$10,$E$13:$E$14)</f>
        <v>7537.9575331545384</v>
      </c>
    </row>
    <row r="67" spans="12:28" x14ac:dyDescent="0.2">
      <c r="L67">
        <v>66</v>
      </c>
      <c r="M67" s="37">
        <f t="shared" si="17"/>
        <v>2180.7453200342161</v>
      </c>
      <c r="N67" s="13">
        <f t="shared" si="18"/>
        <v>61703.611498036051</v>
      </c>
      <c r="O67" s="13">
        <f t="shared" si="19"/>
        <v>3115.6485245499139</v>
      </c>
      <c r="P67" s="13">
        <f t="shared" si="20"/>
        <v>7537.9575331545375</v>
      </c>
      <c r="Q67" s="37">
        <f t="shared" ref="Q67:Q130" si="30">SUM($C$9:$C$10,$C$12:$C$13)</f>
        <v>2200.1177917217556</v>
      </c>
      <c r="R67" s="13">
        <f t="shared" si="21"/>
        <v>122279.90504110277</v>
      </c>
      <c r="S67" s="13">
        <f t="shared" si="22"/>
        <v>4052.8436256778582</v>
      </c>
      <c r="T67" s="38">
        <f t="shared" si="23"/>
        <v>7537.9575331545375</v>
      </c>
      <c r="U67" s="37">
        <f t="shared" ref="U67:U130" si="31">SUM($D$9:$D$10,$D$12:$D$13)</f>
        <v>3393.2761540949668</v>
      </c>
      <c r="V67" s="13">
        <f t="shared" si="24"/>
        <v>61139.952520551386</v>
      </c>
      <c r="W67" s="13">
        <f t="shared" si="25"/>
        <v>4319.6390710730184</v>
      </c>
      <c r="X67" s="38">
        <f t="shared" si="26"/>
        <v>7537.9575331545384</v>
      </c>
      <c r="Y67" s="37">
        <f t="shared" ref="Y67:Y130" si="32">SUM($E$9:$E$10,$E$12:$E$13)</f>
        <v>2180.1830072432476</v>
      </c>
      <c r="Z67" s="13">
        <f t="shared" si="27"/>
        <v>56841.209149629343</v>
      </c>
      <c r="AA67" s="13">
        <f t="shared" si="28"/>
        <v>3041.4134489042981</v>
      </c>
      <c r="AB67" s="38">
        <f t="shared" si="29"/>
        <v>7537.9575331545384</v>
      </c>
    </row>
    <row r="68" spans="12:28" x14ac:dyDescent="0.2">
      <c r="L68">
        <v>67</v>
      </c>
      <c r="M68" s="37">
        <f t="shared" si="17"/>
        <v>2180.7453200342161</v>
      </c>
      <c r="N68" s="13">
        <f t="shared" si="18"/>
        <v>61703.611498036051</v>
      </c>
      <c r="O68" s="13">
        <f t="shared" si="19"/>
        <v>3101.6947453780376</v>
      </c>
      <c r="P68" s="13">
        <f t="shared" si="20"/>
        <v>7537.9575331545375</v>
      </c>
      <c r="Q68" s="37">
        <f t="shared" si="30"/>
        <v>2200.1177917217556</v>
      </c>
      <c r="R68" s="13">
        <f t="shared" si="21"/>
        <v>122279.90504110277</v>
      </c>
      <c r="S68" s="13">
        <f t="shared" si="22"/>
        <v>4025.1910012904536</v>
      </c>
      <c r="T68" s="38">
        <f t="shared" si="23"/>
        <v>7537.9575331545375</v>
      </c>
      <c r="U68" s="37">
        <f t="shared" si="31"/>
        <v>3393.2761540949668</v>
      </c>
      <c r="V68" s="13">
        <f t="shared" si="24"/>
        <v>61139.952520551386</v>
      </c>
      <c r="W68" s="13">
        <f t="shared" si="25"/>
        <v>4305.8127588793159</v>
      </c>
      <c r="X68" s="38">
        <f t="shared" si="26"/>
        <v>7537.9575331545384</v>
      </c>
      <c r="Y68" s="37">
        <f t="shared" si="32"/>
        <v>2180.1830072432476</v>
      </c>
      <c r="Z68" s="13">
        <f t="shared" si="27"/>
        <v>56841.209149629343</v>
      </c>
      <c r="AA68" s="13">
        <f t="shared" si="28"/>
        <v>3028.5592632078647</v>
      </c>
      <c r="AB68" s="38">
        <f t="shared" si="29"/>
        <v>7537.9575331545384</v>
      </c>
    </row>
    <row r="69" spans="12:28" x14ac:dyDescent="0.2">
      <c r="L69">
        <v>68</v>
      </c>
      <c r="M69" s="37">
        <f t="shared" si="17"/>
        <v>2180.7453200342161</v>
      </c>
      <c r="N69" s="13">
        <f t="shared" si="18"/>
        <v>61703.611498036051</v>
      </c>
      <c r="O69" s="13">
        <f t="shared" si="19"/>
        <v>3088.1513714759226</v>
      </c>
      <c r="P69" s="13">
        <f t="shared" si="20"/>
        <v>7537.9575331545375</v>
      </c>
      <c r="Q69" s="37">
        <f t="shared" si="30"/>
        <v>2200.1177917217556</v>
      </c>
      <c r="R69" s="13">
        <f t="shared" si="21"/>
        <v>122279.90504110277</v>
      </c>
      <c r="S69" s="13">
        <f t="shared" si="22"/>
        <v>3998.3516893850319</v>
      </c>
      <c r="T69" s="38">
        <f t="shared" si="23"/>
        <v>7537.9575331545375</v>
      </c>
      <c r="U69" s="37">
        <f t="shared" si="31"/>
        <v>3393.2761540949668</v>
      </c>
      <c r="V69" s="13">
        <f t="shared" si="24"/>
        <v>61139.952520551386</v>
      </c>
      <c r="W69" s="13">
        <f t="shared" si="25"/>
        <v>4292.393102926605</v>
      </c>
      <c r="X69" s="38">
        <f t="shared" si="26"/>
        <v>7537.9575331545384</v>
      </c>
      <c r="Y69" s="37">
        <f t="shared" si="32"/>
        <v>2180.1830072432476</v>
      </c>
      <c r="Z69" s="13">
        <f t="shared" si="27"/>
        <v>56841.209149629343</v>
      </c>
      <c r="AA69" s="13">
        <f t="shared" si="28"/>
        <v>3016.0831417966201</v>
      </c>
      <c r="AB69" s="38">
        <f t="shared" si="29"/>
        <v>7537.9575331545384</v>
      </c>
    </row>
    <row r="70" spans="12:28" x14ac:dyDescent="0.2">
      <c r="L70">
        <v>69</v>
      </c>
      <c r="M70" s="37">
        <f t="shared" si="17"/>
        <v>2180.7453200342161</v>
      </c>
      <c r="N70" s="13">
        <f t="shared" si="18"/>
        <v>61703.611498036051</v>
      </c>
      <c r="O70" s="13">
        <f t="shared" si="19"/>
        <v>3075.0005591361878</v>
      </c>
      <c r="P70" s="13">
        <f t="shared" si="20"/>
        <v>7537.9575331545375</v>
      </c>
      <c r="Q70" s="37">
        <f t="shared" si="30"/>
        <v>2200.1177917217556</v>
      </c>
      <c r="R70" s="13">
        <f t="shared" si="21"/>
        <v>122279.90504110277</v>
      </c>
      <c r="S70" s="13">
        <f t="shared" si="22"/>
        <v>3972.2903285493321</v>
      </c>
      <c r="T70" s="38">
        <f t="shared" si="23"/>
        <v>7537.9575331545375</v>
      </c>
      <c r="U70" s="37">
        <f t="shared" si="31"/>
        <v>3393.2761540949668</v>
      </c>
      <c r="V70" s="13">
        <f t="shared" si="24"/>
        <v>61139.952520551386</v>
      </c>
      <c r="W70" s="13">
        <f t="shared" si="25"/>
        <v>4279.3624225087551</v>
      </c>
      <c r="X70" s="38">
        <f t="shared" si="26"/>
        <v>7537.9575331545384</v>
      </c>
      <c r="Y70" s="37">
        <f t="shared" si="32"/>
        <v>2180.1830072432476</v>
      </c>
      <c r="Z70" s="13">
        <f t="shared" si="27"/>
        <v>56841.209149629343</v>
      </c>
      <c r="AA70" s="13">
        <f t="shared" si="28"/>
        <v>3003.9686470929482</v>
      </c>
      <c r="AB70" s="38">
        <f t="shared" si="29"/>
        <v>7537.9575331545384</v>
      </c>
    </row>
    <row r="71" spans="12:28" x14ac:dyDescent="0.2">
      <c r="L71">
        <v>70</v>
      </c>
      <c r="M71" s="37">
        <f t="shared" si="17"/>
        <v>2180.7453200342161</v>
      </c>
      <c r="N71" s="13">
        <f t="shared" si="18"/>
        <v>61703.611498036051</v>
      </c>
      <c r="O71" s="13">
        <f t="shared" si="19"/>
        <v>3062.2254842918737</v>
      </c>
      <c r="P71" s="13">
        <f t="shared" si="20"/>
        <v>7537.9575331545375</v>
      </c>
      <c r="Q71" s="37">
        <f t="shared" si="30"/>
        <v>2200.1177917217556</v>
      </c>
      <c r="R71" s="13">
        <f t="shared" si="21"/>
        <v>122279.90504110277</v>
      </c>
      <c r="S71" s="13">
        <f t="shared" si="22"/>
        <v>3946.973578023224</v>
      </c>
      <c r="T71" s="38">
        <f t="shared" si="23"/>
        <v>7537.9575331545375</v>
      </c>
      <c r="U71" s="37">
        <f t="shared" si="31"/>
        <v>3393.2761540949668</v>
      </c>
      <c r="V71" s="13">
        <f t="shared" si="24"/>
        <v>61139.952520551386</v>
      </c>
      <c r="W71" s="13">
        <f t="shared" si="25"/>
        <v>4266.7040472457011</v>
      </c>
      <c r="X71" s="38">
        <f t="shared" si="26"/>
        <v>7537.9575331545384</v>
      </c>
      <c r="Y71" s="37">
        <f t="shared" si="32"/>
        <v>2180.1830072432476</v>
      </c>
      <c r="Z71" s="13">
        <f t="shared" si="27"/>
        <v>56841.209149629343</v>
      </c>
      <c r="AA71" s="13">
        <f t="shared" si="28"/>
        <v>2992.2002808093812</v>
      </c>
      <c r="AB71" s="38">
        <f t="shared" si="29"/>
        <v>7537.9575331545384</v>
      </c>
    </row>
    <row r="72" spans="12:28" x14ac:dyDescent="0.2">
      <c r="L72">
        <v>71</v>
      </c>
      <c r="M72" s="37">
        <f t="shared" si="17"/>
        <v>2180.7453200342161</v>
      </c>
      <c r="N72" s="13">
        <f t="shared" si="18"/>
        <v>61703.611498036051</v>
      </c>
      <c r="O72" s="13">
        <f t="shared" si="19"/>
        <v>3049.8102707107801</v>
      </c>
      <c r="P72" s="13">
        <f t="shared" si="20"/>
        <v>7537.9575331545375</v>
      </c>
      <c r="Q72" s="37">
        <f t="shared" si="30"/>
        <v>2200.1177917217556</v>
      </c>
      <c r="R72" s="13">
        <f t="shared" si="21"/>
        <v>122279.90504110277</v>
      </c>
      <c r="S72" s="13">
        <f t="shared" si="22"/>
        <v>3922.3699753992596</v>
      </c>
      <c r="T72" s="38">
        <f t="shared" si="23"/>
        <v>7537.9575331545375</v>
      </c>
      <c r="U72" s="37">
        <f t="shared" si="31"/>
        <v>3393.2761540949668</v>
      </c>
      <c r="V72" s="13">
        <f t="shared" si="24"/>
        <v>61139.952520551386</v>
      </c>
      <c r="W72" s="13">
        <f t="shared" si="25"/>
        <v>4254.4022459337184</v>
      </c>
      <c r="X72" s="38">
        <f t="shared" si="26"/>
        <v>7537.9575331545384</v>
      </c>
      <c r="Y72" s="37">
        <f t="shared" si="32"/>
        <v>2180.1830072432476</v>
      </c>
      <c r="Z72" s="13">
        <f t="shared" si="27"/>
        <v>56841.209149629343</v>
      </c>
      <c r="AA72" s="13">
        <f t="shared" si="28"/>
        <v>2980.7634178014073</v>
      </c>
      <c r="AB72" s="38">
        <f t="shared" si="29"/>
        <v>7537.9575331545384</v>
      </c>
    </row>
    <row r="73" spans="12:28" x14ac:dyDescent="0.2">
      <c r="L73">
        <v>72</v>
      </c>
      <c r="M73" s="37">
        <f t="shared" si="17"/>
        <v>2180.7453200342161</v>
      </c>
      <c r="N73" s="13">
        <f t="shared" si="18"/>
        <v>61703.611498036051</v>
      </c>
      <c r="O73" s="13">
        <f t="shared" si="19"/>
        <v>3037.7399241736057</v>
      </c>
      <c r="P73" s="13">
        <f t="shared" si="20"/>
        <v>7537.9575331545375</v>
      </c>
      <c r="Q73" s="37">
        <f t="shared" si="30"/>
        <v>2200.1177917217556</v>
      </c>
      <c r="R73" s="13">
        <f t="shared" si="21"/>
        <v>122279.90504110277</v>
      </c>
      <c r="S73" s="13">
        <f t="shared" si="22"/>
        <v>3898.4498061815166</v>
      </c>
      <c r="T73" s="38">
        <f t="shared" si="23"/>
        <v>7537.9575331545375</v>
      </c>
      <c r="U73" s="37">
        <f t="shared" si="31"/>
        <v>3393.2761540949668</v>
      </c>
      <c r="V73" s="13">
        <f t="shared" si="24"/>
        <v>61139.952520551386</v>
      </c>
      <c r="W73" s="13">
        <f t="shared" si="25"/>
        <v>4242.4421613248469</v>
      </c>
      <c r="X73" s="38">
        <f t="shared" si="26"/>
        <v>7537.9575331545384</v>
      </c>
      <c r="Y73" s="37">
        <f t="shared" si="32"/>
        <v>2180.1830072432476</v>
      </c>
      <c r="Z73" s="13">
        <f t="shared" si="27"/>
        <v>56841.209149629343</v>
      </c>
      <c r="AA73" s="13">
        <f t="shared" si="28"/>
        <v>2969.6442454325443</v>
      </c>
      <c r="AB73" s="38">
        <f t="shared" si="29"/>
        <v>7537.9575331545384</v>
      </c>
    </row>
    <row r="74" spans="12:28" x14ac:dyDescent="0.2">
      <c r="L74">
        <v>73</v>
      </c>
      <c r="M74" s="37">
        <f t="shared" si="17"/>
        <v>2180.7453200342161</v>
      </c>
      <c r="N74" s="13">
        <f t="shared" si="18"/>
        <v>61703.611498036051</v>
      </c>
      <c r="O74" s="13">
        <f t="shared" si="19"/>
        <v>3026.0002720621073</v>
      </c>
      <c r="P74" s="13">
        <f t="shared" si="20"/>
        <v>7537.9575331545375</v>
      </c>
      <c r="Q74" s="37">
        <f t="shared" si="30"/>
        <v>2200.1177917217556</v>
      </c>
      <c r="R74" s="13">
        <f t="shared" si="21"/>
        <v>122279.90504110277</v>
      </c>
      <c r="S74" s="13">
        <f t="shared" si="22"/>
        <v>3875.1849840656291</v>
      </c>
      <c r="T74" s="38">
        <f t="shared" si="23"/>
        <v>7537.9575331545375</v>
      </c>
      <c r="U74" s="37">
        <f t="shared" si="31"/>
        <v>3393.2761540949668</v>
      </c>
      <c r="V74" s="13">
        <f t="shared" si="24"/>
        <v>61139.952520551386</v>
      </c>
      <c r="W74" s="13">
        <f t="shared" si="25"/>
        <v>4230.8097502669034</v>
      </c>
      <c r="X74" s="38">
        <f t="shared" si="26"/>
        <v>7537.9575331545384</v>
      </c>
      <c r="Y74" s="37">
        <f t="shared" si="32"/>
        <v>2180.1830072432476</v>
      </c>
      <c r="Z74" s="13">
        <f t="shared" si="27"/>
        <v>56841.209149629343</v>
      </c>
      <c r="AA74" s="13">
        <f t="shared" si="28"/>
        <v>2958.8297079231015</v>
      </c>
      <c r="AB74" s="38">
        <f t="shared" si="29"/>
        <v>7537.9575331545384</v>
      </c>
    </row>
    <row r="75" spans="12:28" x14ac:dyDescent="0.2">
      <c r="L75">
        <v>74</v>
      </c>
      <c r="M75" s="37">
        <f t="shared" si="17"/>
        <v>2180.7453200342161</v>
      </c>
      <c r="N75" s="13">
        <f t="shared" si="18"/>
        <v>61703.611498036051</v>
      </c>
      <c r="O75" s="13">
        <f t="shared" si="19"/>
        <v>3014.5779078455143</v>
      </c>
      <c r="P75" s="13">
        <f t="shared" si="20"/>
        <v>7537.9575331545375</v>
      </c>
      <c r="Q75" s="37">
        <f t="shared" si="30"/>
        <v>2200.1177917217556</v>
      </c>
      <c r="R75" s="13">
        <f t="shared" si="21"/>
        <v>122279.90504110277</v>
      </c>
      <c r="S75" s="13">
        <f t="shared" si="22"/>
        <v>3852.5489409258471</v>
      </c>
      <c r="T75" s="38">
        <f t="shared" si="23"/>
        <v>7537.9575331545375</v>
      </c>
      <c r="U75" s="37">
        <f t="shared" si="31"/>
        <v>3393.2761540949668</v>
      </c>
      <c r="V75" s="13">
        <f t="shared" si="24"/>
        <v>61139.952520551386</v>
      </c>
      <c r="W75" s="13">
        <f t="shared" si="25"/>
        <v>4219.4917286970121</v>
      </c>
      <c r="X75" s="38">
        <f t="shared" si="26"/>
        <v>7537.9575331545384</v>
      </c>
      <c r="Y75" s="37">
        <f t="shared" si="32"/>
        <v>2180.1830072432476</v>
      </c>
      <c r="Z75" s="13">
        <f t="shared" si="27"/>
        <v>56841.209149629343</v>
      </c>
      <c r="AA75" s="13">
        <f t="shared" si="28"/>
        <v>2948.3074552112116</v>
      </c>
      <c r="AB75" s="38">
        <f t="shared" si="29"/>
        <v>7537.9575331545384</v>
      </c>
    </row>
    <row r="76" spans="12:28" x14ac:dyDescent="0.2">
      <c r="L76">
        <v>75</v>
      </c>
      <c r="M76" s="37">
        <f t="shared" si="17"/>
        <v>2180.7453200342161</v>
      </c>
      <c r="N76" s="13">
        <f t="shared" si="18"/>
        <v>61703.611498036051</v>
      </c>
      <c r="O76" s="13">
        <f t="shared" si="19"/>
        <v>3003.4601400080301</v>
      </c>
      <c r="P76" s="13">
        <f t="shared" si="20"/>
        <v>7537.9575331545375</v>
      </c>
      <c r="Q76" s="37">
        <f t="shared" si="30"/>
        <v>2200.1177917217556</v>
      </c>
      <c r="R76" s="13">
        <f t="shared" si="21"/>
        <v>122279.90504110277</v>
      </c>
      <c r="S76" s="13">
        <f t="shared" si="22"/>
        <v>3830.516525603126</v>
      </c>
      <c r="T76" s="38">
        <f t="shared" si="23"/>
        <v>7537.9575331545375</v>
      </c>
      <c r="U76" s="37">
        <f t="shared" si="31"/>
        <v>3393.2761540949668</v>
      </c>
      <c r="V76" s="13">
        <f t="shared" si="24"/>
        <v>61139.952520551386</v>
      </c>
      <c r="W76" s="13">
        <f t="shared" si="25"/>
        <v>4208.4755210356525</v>
      </c>
      <c r="X76" s="38">
        <f t="shared" si="26"/>
        <v>7537.9575331545384</v>
      </c>
      <c r="Y76" s="37">
        <f t="shared" si="32"/>
        <v>2180.1830072432476</v>
      </c>
      <c r="Z76" s="13">
        <f t="shared" si="27"/>
        <v>56841.209149629343</v>
      </c>
      <c r="AA76" s="13">
        <f t="shared" si="28"/>
        <v>2938.0657959049722</v>
      </c>
      <c r="AB76" s="38">
        <f t="shared" si="29"/>
        <v>7537.9575331545384</v>
      </c>
    </row>
    <row r="77" spans="12:28" x14ac:dyDescent="0.2">
      <c r="L77">
        <v>76</v>
      </c>
      <c r="M77" s="37">
        <f t="shared" si="17"/>
        <v>2180.7453200342161</v>
      </c>
      <c r="N77" s="13">
        <f t="shared" si="18"/>
        <v>61703.611498036051</v>
      </c>
      <c r="O77" s="13">
        <f t="shared" si="19"/>
        <v>2992.6349450083744</v>
      </c>
      <c r="P77" s="13">
        <f t="shared" si="20"/>
        <v>7537.9575331545375</v>
      </c>
      <c r="Q77" s="37">
        <f t="shared" si="30"/>
        <v>2200.1177917217556</v>
      </c>
      <c r="R77" s="13">
        <f t="shared" si="21"/>
        <v>122279.90504110277</v>
      </c>
      <c r="S77" s="13">
        <f t="shared" si="22"/>
        <v>3809.0639106836343</v>
      </c>
      <c r="T77" s="38">
        <f t="shared" si="23"/>
        <v>7537.9575331545375</v>
      </c>
      <c r="U77" s="37">
        <f t="shared" si="31"/>
        <v>3393.2761540949668</v>
      </c>
      <c r="V77" s="13">
        <f t="shared" si="24"/>
        <v>61139.952520551386</v>
      </c>
      <c r="W77" s="13">
        <f t="shared" si="25"/>
        <v>4197.7492135759057</v>
      </c>
      <c r="X77" s="38">
        <f t="shared" si="26"/>
        <v>7537.9575331545384</v>
      </c>
      <c r="Y77" s="37">
        <f t="shared" si="32"/>
        <v>2180.1830072432476</v>
      </c>
      <c r="Z77" s="13">
        <f t="shared" si="27"/>
        <v>56841.209149629343</v>
      </c>
      <c r="AA77" s="13">
        <f t="shared" si="28"/>
        <v>2928.0936539488966</v>
      </c>
      <c r="AB77" s="38">
        <f t="shared" si="29"/>
        <v>7537.9575331545384</v>
      </c>
    </row>
    <row r="78" spans="12:28" x14ac:dyDescent="0.2">
      <c r="L78">
        <v>77</v>
      </c>
      <c r="M78" s="37">
        <f t="shared" si="17"/>
        <v>2180.7453200342161</v>
      </c>
      <c r="N78" s="13">
        <f t="shared" si="18"/>
        <v>61703.611498036051</v>
      </c>
      <c r="O78" s="13">
        <f t="shared" si="19"/>
        <v>2982.0909239048142</v>
      </c>
      <c r="P78" s="13">
        <f t="shared" si="20"/>
        <v>7537.9575331545375</v>
      </c>
      <c r="Q78" s="37">
        <f t="shared" si="30"/>
        <v>2200.1177917217556</v>
      </c>
      <c r="R78" s="13">
        <f t="shared" si="21"/>
        <v>122279.90504110277</v>
      </c>
      <c r="S78" s="13">
        <f t="shared" si="22"/>
        <v>3788.1685065412721</v>
      </c>
      <c r="T78" s="38">
        <f t="shared" si="23"/>
        <v>7537.9575331545375</v>
      </c>
      <c r="U78" s="37">
        <f t="shared" si="31"/>
        <v>3393.2761540949668</v>
      </c>
      <c r="V78" s="13">
        <f t="shared" si="24"/>
        <v>61139.952520551386</v>
      </c>
      <c r="W78" s="13">
        <f t="shared" si="25"/>
        <v>4187.3015115047256</v>
      </c>
      <c r="X78" s="38">
        <f t="shared" si="26"/>
        <v>7537.9575331545384</v>
      </c>
      <c r="Y78" s="37">
        <f t="shared" si="32"/>
        <v>2180.1830072432476</v>
      </c>
      <c r="Z78" s="13">
        <f t="shared" si="27"/>
        <v>56841.209149629343</v>
      </c>
      <c r="AA78" s="13">
        <f t="shared" si="28"/>
        <v>2918.3805286670054</v>
      </c>
      <c r="AB78" s="38">
        <f t="shared" si="29"/>
        <v>7537.9575331545384</v>
      </c>
    </row>
    <row r="79" spans="12:28" x14ac:dyDescent="0.2">
      <c r="L79">
        <v>78</v>
      </c>
      <c r="M79" s="37">
        <f t="shared" si="17"/>
        <v>2180.7453200342161</v>
      </c>
      <c r="N79" s="13">
        <f t="shared" si="18"/>
        <v>61703.611498036051</v>
      </c>
      <c r="O79" s="13">
        <f t="shared" si="19"/>
        <v>2971.8172623167293</v>
      </c>
      <c r="P79" s="13">
        <f t="shared" si="20"/>
        <v>7537.9575331545375</v>
      </c>
      <c r="Q79" s="37">
        <f t="shared" si="30"/>
        <v>2200.1177917217556</v>
      </c>
      <c r="R79" s="13">
        <f t="shared" si="21"/>
        <v>122279.90504110277</v>
      </c>
      <c r="S79" s="13">
        <f t="shared" si="22"/>
        <v>3767.8088819923041</v>
      </c>
      <c r="T79" s="38">
        <f t="shared" si="23"/>
        <v>7537.9575331545375</v>
      </c>
      <c r="U79" s="37">
        <f t="shared" si="31"/>
        <v>3393.2761540949668</v>
      </c>
      <c r="V79" s="13">
        <f t="shared" si="24"/>
        <v>61139.952520551386</v>
      </c>
      <c r="W79" s="13">
        <f t="shared" si="25"/>
        <v>4177.1216992302407</v>
      </c>
      <c r="X79" s="38">
        <f t="shared" si="26"/>
        <v>7537.9575331545384</v>
      </c>
      <c r="Y79" s="37">
        <f t="shared" si="32"/>
        <v>2180.1830072432476</v>
      </c>
      <c r="Z79" s="13">
        <f t="shared" si="27"/>
        <v>56841.209149629343</v>
      </c>
      <c r="AA79" s="13">
        <f t="shared" si="28"/>
        <v>2908.9164578795212</v>
      </c>
      <c r="AB79" s="38">
        <f t="shared" si="29"/>
        <v>7537.9575331545384</v>
      </c>
    </row>
    <row r="80" spans="12:28" x14ac:dyDescent="0.2">
      <c r="L80">
        <v>79</v>
      </c>
      <c r="M80" s="37">
        <f t="shared" si="17"/>
        <v>2180.7453200342161</v>
      </c>
      <c r="N80" s="13">
        <f t="shared" si="18"/>
        <v>61703.611498036051</v>
      </c>
      <c r="O80" s="13">
        <f t="shared" si="19"/>
        <v>2961.8036934270776</v>
      </c>
      <c r="P80" s="13">
        <f t="shared" si="20"/>
        <v>7537.9575331545375</v>
      </c>
      <c r="Q80" s="37">
        <f t="shared" si="30"/>
        <v>2200.1177917217556</v>
      </c>
      <c r="R80" s="13">
        <f t="shared" si="21"/>
        <v>122279.90504110277</v>
      </c>
      <c r="S80" s="13">
        <f t="shared" si="22"/>
        <v>3747.9646909762209</v>
      </c>
      <c r="T80" s="38">
        <f t="shared" si="23"/>
        <v>7537.9575331545375</v>
      </c>
      <c r="U80" s="37">
        <f t="shared" si="31"/>
        <v>3393.2761540949668</v>
      </c>
      <c r="V80" s="13">
        <f t="shared" si="24"/>
        <v>61139.952520551386</v>
      </c>
      <c r="W80" s="13">
        <f t="shared" si="25"/>
        <v>4167.1996037221998</v>
      </c>
      <c r="X80" s="38">
        <f t="shared" si="26"/>
        <v>7537.9575331545384</v>
      </c>
      <c r="Y80" s="37">
        <f t="shared" si="32"/>
        <v>2180.1830072432476</v>
      </c>
      <c r="Z80" s="13">
        <f t="shared" si="27"/>
        <v>56841.209149629343</v>
      </c>
      <c r="AA80" s="13">
        <f t="shared" si="28"/>
        <v>2899.6919838208341</v>
      </c>
      <c r="AB80" s="38">
        <f t="shared" si="29"/>
        <v>7537.9575331545384</v>
      </c>
    </row>
    <row r="81" spans="12:28" x14ac:dyDescent="0.2">
      <c r="L81">
        <v>80</v>
      </c>
      <c r="M81" s="37">
        <f t="shared" si="17"/>
        <v>2180.7453200342161</v>
      </c>
      <c r="N81" s="13">
        <f t="shared" si="18"/>
        <v>61703.611498036051</v>
      </c>
      <c r="O81" s="13">
        <f t="shared" si="19"/>
        <v>2952.0404637596666</v>
      </c>
      <c r="P81" s="13">
        <f t="shared" si="20"/>
        <v>7537.9575331545375</v>
      </c>
      <c r="Q81" s="37">
        <f t="shared" si="30"/>
        <v>2200.1177917217556</v>
      </c>
      <c r="R81" s="13">
        <f t="shared" si="21"/>
        <v>122279.90504110277</v>
      </c>
      <c r="S81" s="13">
        <f t="shared" si="22"/>
        <v>3728.61660473554</v>
      </c>
      <c r="T81" s="38">
        <f t="shared" si="23"/>
        <v>7537.9575331545375</v>
      </c>
      <c r="U81" s="37">
        <f t="shared" si="31"/>
        <v>3393.2761540949668</v>
      </c>
      <c r="V81" s="13">
        <f t="shared" si="24"/>
        <v>61139.952520551386</v>
      </c>
      <c r="W81" s="13">
        <f t="shared" si="25"/>
        <v>4157.5255606018591</v>
      </c>
      <c r="X81" s="38">
        <f t="shared" si="26"/>
        <v>7537.9575331545384</v>
      </c>
      <c r="Y81" s="37">
        <f t="shared" si="32"/>
        <v>2180.1830072432476</v>
      </c>
      <c r="Z81" s="13">
        <f t="shared" si="27"/>
        <v>56841.209149629343</v>
      </c>
      <c r="AA81" s="13">
        <f t="shared" si="28"/>
        <v>2890.6981216136146</v>
      </c>
      <c r="AB81" s="38">
        <f t="shared" si="29"/>
        <v>7537.9575331545384</v>
      </c>
    </row>
    <row r="82" spans="12:28" x14ac:dyDescent="0.2">
      <c r="L82">
        <v>81</v>
      </c>
      <c r="M82" s="37">
        <f t="shared" si="17"/>
        <v>2180.7453200342161</v>
      </c>
      <c r="N82" s="13">
        <f t="shared" si="18"/>
        <v>61703.611498036051</v>
      </c>
      <c r="O82" s="13">
        <f t="shared" si="19"/>
        <v>2942.5183014914514</v>
      </c>
      <c r="P82" s="13">
        <f t="shared" si="20"/>
        <v>7537.9575331545375</v>
      </c>
      <c r="Q82" s="37">
        <f t="shared" si="30"/>
        <v>2200.1177917217556</v>
      </c>
      <c r="R82" s="13">
        <f t="shared" si="21"/>
        <v>122279.90504110277</v>
      </c>
      <c r="S82" s="13">
        <f t="shared" si="22"/>
        <v>3709.7462490193207</v>
      </c>
      <c r="T82" s="38">
        <f t="shared" si="23"/>
        <v>7537.9575331545375</v>
      </c>
      <c r="U82" s="37">
        <f t="shared" si="31"/>
        <v>3393.2761540949668</v>
      </c>
      <c r="V82" s="13">
        <f t="shared" si="24"/>
        <v>61139.952520551386</v>
      </c>
      <c r="W82" s="13">
        <f t="shared" si="25"/>
        <v>4148.0903827437496</v>
      </c>
      <c r="X82" s="38">
        <f t="shared" si="26"/>
        <v>7537.9575331545384</v>
      </c>
      <c r="Y82" s="37">
        <f t="shared" si="32"/>
        <v>2180.1830072432476</v>
      </c>
      <c r="Z82" s="13">
        <f t="shared" si="27"/>
        <v>56841.209149629343</v>
      </c>
      <c r="AA82" s="13">
        <f t="shared" si="28"/>
        <v>2881.9263300781777</v>
      </c>
      <c r="AB82" s="38">
        <f t="shared" si="29"/>
        <v>7537.9575331545384</v>
      </c>
    </row>
    <row r="83" spans="12:28" x14ac:dyDescent="0.2">
      <c r="L83">
        <v>82</v>
      </c>
      <c r="M83" s="37">
        <f t="shared" si="17"/>
        <v>2180.7453200342161</v>
      </c>
      <c r="N83" s="13">
        <f t="shared" si="18"/>
        <v>61703.611498036051</v>
      </c>
      <c r="O83" s="13">
        <f t="shared" si="19"/>
        <v>2933.2283870834362</v>
      </c>
      <c r="P83" s="13">
        <f t="shared" si="20"/>
        <v>7537.9575331545375</v>
      </c>
      <c r="Q83" s="37">
        <f t="shared" si="30"/>
        <v>2200.1177917217556</v>
      </c>
      <c r="R83" s="13">
        <f t="shared" si="21"/>
        <v>122279.90504110277</v>
      </c>
      <c r="S83" s="13">
        <f t="shared" si="22"/>
        <v>3691.3361458815452</v>
      </c>
      <c r="T83" s="38">
        <f t="shared" si="23"/>
        <v>7537.9575331545375</v>
      </c>
      <c r="U83" s="37">
        <f t="shared" si="31"/>
        <v>3393.2761540949668</v>
      </c>
      <c r="V83" s="13">
        <f t="shared" si="24"/>
        <v>61139.952520551386</v>
      </c>
      <c r="W83" s="13">
        <f t="shared" si="25"/>
        <v>4138.8853311748617</v>
      </c>
      <c r="X83" s="38">
        <f t="shared" si="26"/>
        <v>7537.9575331545384</v>
      </c>
      <c r="Y83" s="37">
        <f t="shared" si="32"/>
        <v>2180.1830072432476</v>
      </c>
      <c r="Z83" s="13">
        <f t="shared" si="27"/>
        <v>56841.209149629343</v>
      </c>
      <c r="AA83" s="13">
        <f t="shared" si="28"/>
        <v>2873.3684846777519</v>
      </c>
      <c r="AB83" s="38">
        <f t="shared" si="29"/>
        <v>7537.9575331545384</v>
      </c>
    </row>
    <row r="84" spans="12:28" x14ac:dyDescent="0.2">
      <c r="L84">
        <v>83</v>
      </c>
      <c r="M84" s="37">
        <f t="shared" si="17"/>
        <v>2180.7453200342161</v>
      </c>
      <c r="N84" s="13">
        <f t="shared" si="18"/>
        <v>61703.611498036051</v>
      </c>
      <c r="O84" s="13">
        <f t="shared" si="19"/>
        <v>2924.1623260346505</v>
      </c>
      <c r="P84" s="13">
        <f t="shared" si="20"/>
        <v>7537.9575331545375</v>
      </c>
      <c r="Q84" s="37">
        <f t="shared" si="30"/>
        <v>2200.1177917217556</v>
      </c>
      <c r="R84" s="13">
        <f t="shared" si="21"/>
        <v>122279.90504110277</v>
      </c>
      <c r="S84" s="13">
        <f t="shared" si="22"/>
        <v>3673.3696596868494</v>
      </c>
      <c r="T84" s="38">
        <f t="shared" si="23"/>
        <v>7537.9575331545375</v>
      </c>
      <c r="U84" s="37">
        <f t="shared" si="31"/>
        <v>3393.2761540949668</v>
      </c>
      <c r="V84" s="13">
        <f t="shared" si="24"/>
        <v>61139.952520551386</v>
      </c>
      <c r="W84" s="13">
        <f t="shared" si="25"/>
        <v>4129.9020880775133</v>
      </c>
      <c r="X84" s="38">
        <f t="shared" si="26"/>
        <v>7537.9575331545384</v>
      </c>
      <c r="Y84" s="37">
        <f t="shared" si="32"/>
        <v>2180.1830072432476</v>
      </c>
      <c r="Z84" s="13">
        <f t="shared" si="27"/>
        <v>56841.209149629343</v>
      </c>
      <c r="AA84" s="13">
        <f t="shared" si="28"/>
        <v>2865.0168524195046</v>
      </c>
      <c r="AB84" s="38">
        <f t="shared" si="29"/>
        <v>7537.9575331545384</v>
      </c>
    </row>
    <row r="85" spans="12:28" x14ac:dyDescent="0.2">
      <c r="L85">
        <v>84</v>
      </c>
      <c r="M85" s="37">
        <f t="shared" si="17"/>
        <v>2180.7453200342161</v>
      </c>
      <c r="N85" s="13">
        <f t="shared" si="18"/>
        <v>61703.611498036051</v>
      </c>
      <c r="O85" s="13">
        <f t="shared" si="19"/>
        <v>2915.3121235822646</v>
      </c>
      <c r="P85" s="13">
        <f t="shared" si="20"/>
        <v>7537.9575331545375</v>
      </c>
      <c r="Q85" s="37">
        <f t="shared" si="30"/>
        <v>2200.1177917217556</v>
      </c>
      <c r="R85" s="13">
        <f t="shared" si="21"/>
        <v>122279.90504110277</v>
      </c>
      <c r="S85" s="13">
        <f t="shared" si="22"/>
        <v>3655.8309469729793</v>
      </c>
      <c r="T85" s="38">
        <f t="shared" si="23"/>
        <v>7537.9575331545375</v>
      </c>
      <c r="U85" s="37">
        <f t="shared" si="31"/>
        <v>3393.2761540949668</v>
      </c>
      <c r="V85" s="13">
        <f t="shared" si="24"/>
        <v>61139.952520551386</v>
      </c>
      <c r="W85" s="13">
        <f t="shared" si="25"/>
        <v>4121.1327317205787</v>
      </c>
      <c r="X85" s="38">
        <f t="shared" si="26"/>
        <v>7537.9575331545384</v>
      </c>
      <c r="Y85" s="37">
        <f t="shared" si="32"/>
        <v>2180.1830072432476</v>
      </c>
      <c r="Z85" s="13">
        <f t="shared" si="27"/>
        <v>56841.209149629343</v>
      </c>
      <c r="AA85" s="13">
        <f t="shared" si="28"/>
        <v>2856.8640685483588</v>
      </c>
      <c r="AB85" s="38">
        <f t="shared" si="29"/>
        <v>7537.9575331545384</v>
      </c>
    </row>
    <row r="86" spans="12:28" x14ac:dyDescent="0.2">
      <c r="L86">
        <v>85</v>
      </c>
      <c r="M86" s="37">
        <f t="shared" si="17"/>
        <v>2180.7453200342161</v>
      </c>
      <c r="N86" s="13">
        <f t="shared" si="18"/>
        <v>61703.611498036051</v>
      </c>
      <c r="O86" s="13">
        <f t="shared" si="19"/>
        <v>2906.6701611875815</v>
      </c>
      <c r="P86" s="13">
        <f t="shared" si="20"/>
        <v>7537.9575331545375</v>
      </c>
      <c r="Q86" s="37">
        <f t="shared" si="30"/>
        <v>2200.1177917217556</v>
      </c>
      <c r="R86" s="13">
        <f t="shared" si="21"/>
        <v>122279.90504110277</v>
      </c>
      <c r="S86" s="13">
        <f t="shared" si="22"/>
        <v>3638.7049098523767</v>
      </c>
      <c r="T86" s="38">
        <f t="shared" si="23"/>
        <v>7537.9575331545375</v>
      </c>
      <c r="U86" s="37">
        <f t="shared" si="31"/>
        <v>3393.2761540949668</v>
      </c>
      <c r="V86" s="13">
        <f t="shared" si="24"/>
        <v>61139.952520551386</v>
      </c>
      <c r="W86" s="13">
        <f t="shared" si="25"/>
        <v>4112.5697131602774</v>
      </c>
      <c r="X86" s="38">
        <f t="shared" si="26"/>
        <v>7537.9575331545384</v>
      </c>
      <c r="Y86" s="37">
        <f t="shared" si="32"/>
        <v>2180.1830072432476</v>
      </c>
      <c r="Z86" s="13">
        <f t="shared" si="27"/>
        <v>56841.209149629343</v>
      </c>
      <c r="AA86" s="13">
        <f t="shared" si="28"/>
        <v>2848.9031148859458</v>
      </c>
      <c r="AB86" s="38">
        <f t="shared" si="29"/>
        <v>7537.9575331545384</v>
      </c>
    </row>
    <row r="87" spans="12:28" x14ac:dyDescent="0.2">
      <c r="L87">
        <v>86</v>
      </c>
      <c r="M87" s="37">
        <f t="shared" si="17"/>
        <v>2180.7453200342161</v>
      </c>
      <c r="N87" s="13">
        <f t="shared" si="18"/>
        <v>61703.611498036051</v>
      </c>
      <c r="O87" s="13">
        <f t="shared" si="19"/>
        <v>2898.2291746625424</v>
      </c>
      <c r="P87" s="13">
        <f t="shared" si="20"/>
        <v>7537.9575331545375</v>
      </c>
      <c r="Q87" s="37">
        <f t="shared" si="30"/>
        <v>2200.1177917217556</v>
      </c>
      <c r="R87" s="13">
        <f t="shared" si="21"/>
        <v>122279.90504110277</v>
      </c>
      <c r="S87" s="13">
        <f t="shared" si="22"/>
        <v>3621.977152664811</v>
      </c>
      <c r="T87" s="38">
        <f t="shared" si="23"/>
        <v>7537.9575331545375</v>
      </c>
      <c r="U87" s="37">
        <f t="shared" si="31"/>
        <v>3393.2761540949668</v>
      </c>
      <c r="V87" s="13">
        <f t="shared" si="24"/>
        <v>61139.952520551386</v>
      </c>
      <c r="W87" s="13">
        <f t="shared" si="25"/>
        <v>4104.2058345664946</v>
      </c>
      <c r="X87" s="38">
        <f t="shared" si="26"/>
        <v>7537.9575331545384</v>
      </c>
      <c r="Y87" s="37">
        <f t="shared" si="32"/>
        <v>2180.1830072432476</v>
      </c>
      <c r="Z87" s="13">
        <f t="shared" si="27"/>
        <v>56841.209149629343</v>
      </c>
      <c r="AA87" s="13">
        <f t="shared" si="28"/>
        <v>2841.1272996807984</v>
      </c>
      <c r="AB87" s="38">
        <f t="shared" si="29"/>
        <v>7537.9575331545384</v>
      </c>
    </row>
    <row r="88" spans="12:28" x14ac:dyDescent="0.2">
      <c r="L88">
        <v>87</v>
      </c>
      <c r="M88" s="37">
        <f t="shared" si="17"/>
        <v>2180.7453200342161</v>
      </c>
      <c r="N88" s="13">
        <f t="shared" si="18"/>
        <v>61703.611498036051</v>
      </c>
      <c r="O88" s="13">
        <f t="shared" si="19"/>
        <v>2889.9822338047452</v>
      </c>
      <c r="P88" s="13">
        <f t="shared" si="20"/>
        <v>7537.9575331545375</v>
      </c>
      <c r="Q88" s="37">
        <f t="shared" si="30"/>
        <v>2200.1177917217556</v>
      </c>
      <c r="R88" s="13">
        <f t="shared" si="21"/>
        <v>122279.90504110277</v>
      </c>
      <c r="S88" s="13">
        <f t="shared" si="22"/>
        <v>3605.6339416194887</v>
      </c>
      <c r="T88" s="38">
        <f t="shared" si="23"/>
        <v>7537.9575331545375</v>
      </c>
      <c r="U88" s="37">
        <f t="shared" si="31"/>
        <v>3393.2761540949668</v>
      </c>
      <c r="V88" s="13">
        <f t="shared" si="24"/>
        <v>61139.952520551386</v>
      </c>
      <c r="W88" s="13">
        <f t="shared" si="25"/>
        <v>4096.034229043833</v>
      </c>
      <c r="X88" s="38">
        <f t="shared" si="26"/>
        <v>7537.9575331545384</v>
      </c>
      <c r="Y88" s="37">
        <f t="shared" si="32"/>
        <v>2180.1830072432476</v>
      </c>
      <c r="Z88" s="13">
        <f t="shared" si="27"/>
        <v>56841.209149629343</v>
      </c>
      <c r="AA88" s="13">
        <f t="shared" si="28"/>
        <v>2833.5302388481828</v>
      </c>
      <c r="AB88" s="38">
        <f t="shared" si="29"/>
        <v>7537.9575331545384</v>
      </c>
    </row>
    <row r="89" spans="12:28" x14ac:dyDescent="0.2">
      <c r="L89">
        <v>88</v>
      </c>
      <c r="M89" s="37">
        <f t="shared" si="17"/>
        <v>2180.7453200342161</v>
      </c>
      <c r="N89" s="13">
        <f t="shared" si="18"/>
        <v>61703.611498036051</v>
      </c>
      <c r="O89" s="13">
        <f t="shared" si="19"/>
        <v>2881.9227234209893</v>
      </c>
      <c r="P89" s="13">
        <f t="shared" si="20"/>
        <v>7537.9575331545375</v>
      </c>
      <c r="Q89" s="37">
        <f t="shared" si="30"/>
        <v>2200.1177917217556</v>
      </c>
      <c r="R89" s="13">
        <f t="shared" si="21"/>
        <v>122279.90504110277</v>
      </c>
      <c r="S89" s="13">
        <f t="shared" si="22"/>
        <v>3589.6621671888324</v>
      </c>
      <c r="T89" s="38">
        <f t="shared" si="23"/>
        <v>7537.9575331545375</v>
      </c>
      <c r="U89" s="37">
        <f t="shared" si="31"/>
        <v>3393.2761540949668</v>
      </c>
      <c r="V89" s="13">
        <f t="shared" si="24"/>
        <v>61139.952520551386</v>
      </c>
      <c r="W89" s="13">
        <f t="shared" si="25"/>
        <v>4088.0483418285053</v>
      </c>
      <c r="X89" s="38">
        <f t="shared" si="26"/>
        <v>7537.9575331545384</v>
      </c>
      <c r="Y89" s="37">
        <f t="shared" si="32"/>
        <v>2180.1830072432476</v>
      </c>
      <c r="Z89" s="13">
        <f t="shared" si="27"/>
        <v>56841.209149629343</v>
      </c>
      <c r="AA89" s="13">
        <f t="shared" si="28"/>
        <v>2826.1058384890357</v>
      </c>
      <c r="AB89" s="38">
        <f t="shared" si="29"/>
        <v>7537.9575331545384</v>
      </c>
    </row>
    <row r="90" spans="12:28" x14ac:dyDescent="0.2">
      <c r="L90">
        <v>89</v>
      </c>
      <c r="M90" s="37">
        <f t="shared" si="17"/>
        <v>2180.7453200342161</v>
      </c>
      <c r="N90" s="13">
        <f t="shared" si="18"/>
        <v>61703.611498036051</v>
      </c>
      <c r="O90" s="13">
        <f t="shared" si="19"/>
        <v>2874.0443256301269</v>
      </c>
      <c r="P90" s="13">
        <f t="shared" si="20"/>
        <v>7537.9575331545375</v>
      </c>
      <c r="Q90" s="37">
        <f t="shared" si="30"/>
        <v>2200.1177917217556</v>
      </c>
      <c r="R90" s="13">
        <f t="shared" si="21"/>
        <v>122279.90504110277</v>
      </c>
      <c r="S90" s="13">
        <f t="shared" si="22"/>
        <v>3574.0493090375171</v>
      </c>
      <c r="T90" s="38">
        <f t="shared" si="23"/>
        <v>7537.9575331545375</v>
      </c>
      <c r="U90" s="37">
        <f t="shared" si="31"/>
        <v>3393.2761540949668</v>
      </c>
      <c r="V90" s="13">
        <f t="shared" si="24"/>
        <v>61139.952520551386</v>
      </c>
      <c r="W90" s="13">
        <f t="shared" si="25"/>
        <v>4080.2419127528474</v>
      </c>
      <c r="X90" s="38">
        <f t="shared" si="26"/>
        <v>7537.9575331545384</v>
      </c>
      <c r="Y90" s="37">
        <f t="shared" si="32"/>
        <v>2180.1830072432476</v>
      </c>
      <c r="Z90" s="13">
        <f t="shared" si="27"/>
        <v>56841.209149629343</v>
      </c>
      <c r="AA90" s="13">
        <f t="shared" si="28"/>
        <v>2818.8482785873975</v>
      </c>
      <c r="AB90" s="38">
        <f t="shared" si="29"/>
        <v>7537.9575331545384</v>
      </c>
    </row>
    <row r="91" spans="12:28" x14ac:dyDescent="0.2">
      <c r="L91">
        <v>90</v>
      </c>
      <c r="M91" s="37">
        <f t="shared" si="17"/>
        <v>2180.7453200342161</v>
      </c>
      <c r="N91" s="13">
        <f t="shared" si="18"/>
        <v>61703.611498036051</v>
      </c>
      <c r="O91" s="13">
        <f t="shared" si="19"/>
        <v>2866.3410033457276</v>
      </c>
      <c r="P91" s="13">
        <f t="shared" si="20"/>
        <v>7537.9575331545375</v>
      </c>
      <c r="Q91" s="37">
        <f t="shared" si="30"/>
        <v>2200.1177917217556</v>
      </c>
      <c r="R91" s="13">
        <f t="shared" si="21"/>
        <v>122279.90504110277</v>
      </c>
      <c r="S91" s="13">
        <f t="shared" si="22"/>
        <v>3558.7834032895644</v>
      </c>
      <c r="T91" s="38">
        <f t="shared" si="23"/>
        <v>7537.9575331545375</v>
      </c>
      <c r="U91" s="37">
        <f t="shared" si="31"/>
        <v>3393.2761540949668</v>
      </c>
      <c r="V91" s="13">
        <f t="shared" si="24"/>
        <v>61139.952520551386</v>
      </c>
      <c r="W91" s="13">
        <f t="shared" si="25"/>
        <v>4072.6089598788712</v>
      </c>
      <c r="X91" s="38">
        <f t="shared" si="26"/>
        <v>7537.9575331545384</v>
      </c>
      <c r="Y91" s="37">
        <f t="shared" si="32"/>
        <v>2180.1830072432476</v>
      </c>
      <c r="Z91" s="13">
        <f t="shared" si="27"/>
        <v>56841.209149629343</v>
      </c>
      <c r="AA91" s="13">
        <f t="shared" si="28"/>
        <v>2811.7519977946849</v>
      </c>
      <c r="AB91" s="38">
        <f t="shared" si="29"/>
        <v>7537.9575331545384</v>
      </c>
    </row>
    <row r="92" spans="12:28" x14ac:dyDescent="0.2">
      <c r="L92">
        <v>91</v>
      </c>
      <c r="M92" s="37">
        <f t="shared" si="17"/>
        <v>2180.7453200342161</v>
      </c>
      <c r="N92" s="13">
        <f t="shared" si="18"/>
        <v>61703.611498036051</v>
      </c>
      <c r="O92" s="13">
        <f t="shared" si="19"/>
        <v>2858.806984847799</v>
      </c>
      <c r="P92" s="13">
        <f t="shared" si="20"/>
        <v>7537.9575331545375</v>
      </c>
      <c r="Q92" s="37">
        <f t="shared" si="30"/>
        <v>2200.1177917217556</v>
      </c>
      <c r="R92" s="13">
        <f t="shared" si="21"/>
        <v>122279.90504110277</v>
      </c>
      <c r="S92" s="13">
        <f t="shared" si="22"/>
        <v>3543.8530119536545</v>
      </c>
      <c r="T92" s="38">
        <f t="shared" si="23"/>
        <v>7537.9575331545375</v>
      </c>
      <c r="U92" s="37">
        <f t="shared" si="31"/>
        <v>3393.2761540949668</v>
      </c>
      <c r="V92" s="13">
        <f t="shared" si="24"/>
        <v>61139.952520551386</v>
      </c>
      <c r="W92" s="13">
        <f t="shared" si="25"/>
        <v>4065.1437642109163</v>
      </c>
      <c r="X92" s="38">
        <f t="shared" si="26"/>
        <v>7537.9575331545384</v>
      </c>
      <c r="Y92" s="37">
        <f t="shared" si="32"/>
        <v>2180.1830072432476</v>
      </c>
      <c r="Z92" s="13">
        <f t="shared" si="27"/>
        <v>56841.209149629343</v>
      </c>
      <c r="AA92" s="13">
        <f t="shared" si="28"/>
        <v>2804.8116792171963</v>
      </c>
      <c r="AB92" s="38">
        <f t="shared" si="29"/>
        <v>7537.9575331545384</v>
      </c>
    </row>
    <row r="93" spans="12:28" x14ac:dyDescent="0.2">
      <c r="L93">
        <v>92</v>
      </c>
      <c r="M93" s="37">
        <f t="shared" si="17"/>
        <v>2180.7453200342161</v>
      </c>
      <c r="N93" s="13">
        <f t="shared" si="18"/>
        <v>61703.611498036051</v>
      </c>
      <c r="O93" s="13">
        <f t="shared" si="19"/>
        <v>2851.4367493606951</v>
      </c>
      <c r="P93" s="13">
        <f t="shared" si="20"/>
        <v>7537.9575331545375</v>
      </c>
      <c r="Q93" s="37">
        <f t="shared" si="30"/>
        <v>2200.1177917217556</v>
      </c>
      <c r="R93" s="13">
        <f t="shared" si="21"/>
        <v>122279.90504110277</v>
      </c>
      <c r="S93" s="13">
        <f t="shared" si="22"/>
        <v>3529.247194342438</v>
      </c>
      <c r="T93" s="38">
        <f t="shared" si="23"/>
        <v>7537.9575331545375</v>
      </c>
      <c r="U93" s="37">
        <f t="shared" si="31"/>
        <v>3393.2761540949668</v>
      </c>
      <c r="V93" s="13">
        <f t="shared" si="24"/>
        <v>61139.952520551386</v>
      </c>
      <c r="W93" s="13">
        <f t="shared" si="25"/>
        <v>4057.840855405308</v>
      </c>
      <c r="X93" s="38">
        <f t="shared" si="26"/>
        <v>7537.9575331545384</v>
      </c>
      <c r="Y93" s="37">
        <f t="shared" si="32"/>
        <v>2180.1830072432476</v>
      </c>
      <c r="Z93" s="13">
        <f t="shared" si="27"/>
        <v>56841.209149629343</v>
      </c>
      <c r="AA93" s="13">
        <f t="shared" si="28"/>
        <v>2798.0222371305231</v>
      </c>
      <c r="AB93" s="38">
        <f t="shared" si="29"/>
        <v>7537.9575331545384</v>
      </c>
    </row>
    <row r="94" spans="12:28" x14ac:dyDescent="0.2">
      <c r="L94">
        <v>93</v>
      </c>
      <c r="M94" s="37">
        <f t="shared" si="17"/>
        <v>2180.7453200342161</v>
      </c>
      <c r="N94" s="13">
        <f t="shared" si="18"/>
        <v>61703.611498036051</v>
      </c>
      <c r="O94" s="13">
        <f t="shared" si="19"/>
        <v>2844.2250135614854</v>
      </c>
      <c r="P94" s="13">
        <f t="shared" si="20"/>
        <v>7537.9575331545375</v>
      </c>
      <c r="Q94" s="37">
        <f t="shared" si="30"/>
        <v>2200.1177917217556</v>
      </c>
      <c r="R94" s="13">
        <f t="shared" si="21"/>
        <v>122279.90504110277</v>
      </c>
      <c r="S94" s="13">
        <f t="shared" si="22"/>
        <v>3514.9554803357642</v>
      </c>
      <c r="T94" s="38">
        <f t="shared" si="23"/>
        <v>7537.9575331545375</v>
      </c>
      <c r="U94" s="37">
        <f t="shared" si="31"/>
        <v>3393.2761540949668</v>
      </c>
      <c r="V94" s="13">
        <f t="shared" si="24"/>
        <v>61139.952520551386</v>
      </c>
      <c r="W94" s="13">
        <f t="shared" si="25"/>
        <v>4050.6949984019711</v>
      </c>
      <c r="X94" s="38">
        <f t="shared" si="26"/>
        <v>7537.9575331545384</v>
      </c>
      <c r="Y94" s="37">
        <f t="shared" si="32"/>
        <v>2180.1830072432476</v>
      </c>
      <c r="Z94" s="13">
        <f t="shared" si="27"/>
        <v>56841.209149629343</v>
      </c>
      <c r="AA94" s="13">
        <f t="shared" si="28"/>
        <v>2791.3788045510901</v>
      </c>
      <c r="AB94" s="38">
        <f t="shared" si="29"/>
        <v>7537.9575331545384</v>
      </c>
    </row>
    <row r="95" spans="12:28" x14ac:dyDescent="0.2">
      <c r="L95">
        <v>94</v>
      </c>
      <c r="M95" s="37">
        <f t="shared" si="17"/>
        <v>2180.7453200342161</v>
      </c>
      <c r="N95" s="13">
        <f t="shared" si="18"/>
        <v>61703.611498036051</v>
      </c>
      <c r="O95" s="13">
        <f t="shared" si="19"/>
        <v>2837.1667189494933</v>
      </c>
      <c r="P95" s="13">
        <f t="shared" si="20"/>
        <v>7537.9575331545375</v>
      </c>
      <c r="Q95" s="37">
        <f t="shared" si="30"/>
        <v>2200.1177917217556</v>
      </c>
      <c r="R95" s="13">
        <f t="shared" si="21"/>
        <v>122279.90504110277</v>
      </c>
      <c r="S95" s="13">
        <f t="shared" si="22"/>
        <v>3500.9678453505085</v>
      </c>
      <c r="T95" s="38">
        <f t="shared" si="23"/>
        <v>7537.9575331545375</v>
      </c>
      <c r="U95" s="37">
        <f t="shared" si="31"/>
        <v>3393.2761540949668</v>
      </c>
      <c r="V95" s="13">
        <f t="shared" si="24"/>
        <v>61139.952520551386</v>
      </c>
      <c r="W95" s="13">
        <f t="shared" si="25"/>
        <v>4043.7011809093433</v>
      </c>
      <c r="X95" s="38">
        <f t="shared" si="26"/>
        <v>7537.9575331545384</v>
      </c>
      <c r="Y95" s="37">
        <f t="shared" si="32"/>
        <v>2180.1830072432476</v>
      </c>
      <c r="Z95" s="13">
        <f t="shared" si="27"/>
        <v>56841.209149629343</v>
      </c>
      <c r="AA95" s="13">
        <f t="shared" si="28"/>
        <v>2784.8767216010065</v>
      </c>
      <c r="AB95" s="38">
        <f t="shared" si="29"/>
        <v>7537.9575331545384</v>
      </c>
    </row>
    <row r="96" spans="12:28" x14ac:dyDescent="0.2">
      <c r="L96">
        <v>95</v>
      </c>
      <c r="M96" s="37">
        <f t="shared" si="17"/>
        <v>2180.7453200342161</v>
      </c>
      <c r="N96" s="13">
        <f t="shared" si="18"/>
        <v>61703.611498036051</v>
      </c>
      <c r="O96" s="13">
        <f t="shared" si="19"/>
        <v>2830.2570200135428</v>
      </c>
      <c r="P96" s="13">
        <f t="shared" si="20"/>
        <v>7537.9575331545375</v>
      </c>
      <c r="Q96" s="37">
        <f t="shared" si="30"/>
        <v>2200.1177917217556</v>
      </c>
      <c r="R96" s="13">
        <f t="shared" si="21"/>
        <v>122279.90504110277</v>
      </c>
      <c r="S96" s="13">
        <f t="shared" si="22"/>
        <v>3487.2746868912582</v>
      </c>
      <c r="T96" s="38">
        <f t="shared" si="23"/>
        <v>7537.9575331545375</v>
      </c>
      <c r="U96" s="37">
        <f t="shared" si="31"/>
        <v>3393.2761540949668</v>
      </c>
      <c r="V96" s="13">
        <f t="shared" si="24"/>
        <v>61139.952520551386</v>
      </c>
      <c r="W96" s="13">
        <f t="shared" si="25"/>
        <v>4036.8546016797181</v>
      </c>
      <c r="X96" s="38">
        <f t="shared" si="26"/>
        <v>7537.9575331545384</v>
      </c>
      <c r="Y96" s="37">
        <f t="shared" si="32"/>
        <v>2180.1830072432476</v>
      </c>
      <c r="Z96" s="13">
        <f t="shared" si="27"/>
        <v>56841.209149629343</v>
      </c>
      <c r="AA96" s="13">
        <f t="shared" si="28"/>
        <v>2778.5115246077671</v>
      </c>
      <c r="AB96" s="38">
        <f t="shared" si="29"/>
        <v>7537.9575331545384</v>
      </c>
    </row>
    <row r="97" spans="12:28" x14ac:dyDescent="0.2">
      <c r="L97">
        <v>96</v>
      </c>
      <c r="M97" s="37">
        <f t="shared" si="17"/>
        <v>2180.7453200342161</v>
      </c>
      <c r="N97" s="13">
        <f t="shared" si="18"/>
        <v>61703.611498036051</v>
      </c>
      <c r="O97" s="13">
        <f t="shared" si="19"/>
        <v>2823.4912731387585</v>
      </c>
      <c r="P97" s="13">
        <f t="shared" si="20"/>
        <v>7537.9575331545375</v>
      </c>
      <c r="Q97" s="37">
        <f t="shared" si="30"/>
        <v>2200.1177917217556</v>
      </c>
      <c r="R97" s="13">
        <f t="shared" si="21"/>
        <v>122279.90504110277</v>
      </c>
      <c r="S97" s="13">
        <f t="shared" si="22"/>
        <v>3473.8668025665761</v>
      </c>
      <c r="T97" s="38">
        <f t="shared" si="23"/>
        <v>7537.9575331545375</v>
      </c>
      <c r="U97" s="37">
        <f t="shared" si="31"/>
        <v>3393.2761540949668</v>
      </c>
      <c r="V97" s="13">
        <f t="shared" si="24"/>
        <v>61139.952520551386</v>
      </c>
      <c r="W97" s="13">
        <f t="shared" si="25"/>
        <v>4030.1506595173769</v>
      </c>
      <c r="X97" s="38">
        <f t="shared" si="26"/>
        <v>7537.9575331545384</v>
      </c>
      <c r="Y97" s="37">
        <f t="shared" si="32"/>
        <v>2180.1830072432476</v>
      </c>
      <c r="Z97" s="13">
        <f t="shared" si="27"/>
        <v>56841.209149629343</v>
      </c>
      <c r="AA97" s="13">
        <f t="shared" si="28"/>
        <v>2772.2789358852201</v>
      </c>
      <c r="AB97" s="38">
        <f t="shared" si="29"/>
        <v>7537.9575331545384</v>
      </c>
    </row>
    <row r="98" spans="12:28" x14ac:dyDescent="0.2">
      <c r="L98">
        <v>97</v>
      </c>
      <c r="M98" s="37">
        <f t="shared" si="17"/>
        <v>2180.7453200342161</v>
      </c>
      <c r="N98" s="13">
        <f t="shared" si="18"/>
        <v>61703.611498036051</v>
      </c>
      <c r="O98" s="13">
        <f t="shared" si="19"/>
        <v>2816.8650261995363</v>
      </c>
      <c r="P98" s="13">
        <f t="shared" si="20"/>
        <v>7537.9575331545375</v>
      </c>
      <c r="Q98" s="37">
        <f t="shared" si="30"/>
        <v>2200.1177917217556</v>
      </c>
      <c r="R98" s="13">
        <f t="shared" si="21"/>
        <v>122279.90504110277</v>
      </c>
      <c r="S98" s="13">
        <f t="shared" si="22"/>
        <v>3460.7353694650828</v>
      </c>
      <c r="T98" s="38">
        <f t="shared" si="23"/>
        <v>7537.9575331545375</v>
      </c>
      <c r="U98" s="37">
        <f t="shared" si="31"/>
        <v>3393.2761540949668</v>
      </c>
      <c r="V98" s="13">
        <f t="shared" si="24"/>
        <v>61139.952520551386</v>
      </c>
      <c r="W98" s="13">
        <f t="shared" si="25"/>
        <v>4023.5849429666305</v>
      </c>
      <c r="X98" s="38">
        <f t="shared" si="26"/>
        <v>7537.9575331545384</v>
      </c>
      <c r="Y98" s="37">
        <f t="shared" si="32"/>
        <v>2180.1830072432476</v>
      </c>
      <c r="Z98" s="13">
        <f t="shared" si="27"/>
        <v>56841.209149629343</v>
      </c>
      <c r="AA98" s="13">
        <f t="shared" si="28"/>
        <v>2766.1748541466432</v>
      </c>
      <c r="AB98" s="38">
        <f t="shared" si="29"/>
        <v>7537.9575331545384</v>
      </c>
    </row>
    <row r="99" spans="12:28" x14ac:dyDescent="0.2">
      <c r="L99">
        <v>98</v>
      </c>
      <c r="M99" s="37">
        <f t="shared" si="17"/>
        <v>2180.7453200342161</v>
      </c>
      <c r="N99" s="13">
        <f t="shared" si="18"/>
        <v>61703.611498036051</v>
      </c>
      <c r="O99" s="13">
        <f t="shared" si="19"/>
        <v>2810.3740087896858</v>
      </c>
      <c r="P99" s="13">
        <f t="shared" si="20"/>
        <v>7537.9575331545375</v>
      </c>
      <c r="Q99" s="37">
        <f t="shared" si="30"/>
        <v>2200.1177917217556</v>
      </c>
      <c r="R99" s="13">
        <f t="shared" si="21"/>
        <v>122279.90504110277</v>
      </c>
      <c r="S99" s="13">
        <f t="shared" si="22"/>
        <v>3447.8719247942327</v>
      </c>
      <c r="T99" s="38">
        <f t="shared" si="23"/>
        <v>7537.9575331545375</v>
      </c>
      <c r="U99" s="37">
        <f t="shared" si="31"/>
        <v>3393.2761540949668</v>
      </c>
      <c r="V99" s="13">
        <f t="shared" si="24"/>
        <v>61139.952520551386</v>
      </c>
      <c r="W99" s="13">
        <f t="shared" si="25"/>
        <v>4017.1532206312054</v>
      </c>
      <c r="X99" s="38">
        <f t="shared" si="26"/>
        <v>7537.9575331545384</v>
      </c>
      <c r="Y99" s="37">
        <f t="shared" si="32"/>
        <v>2180.1830072432476</v>
      </c>
      <c r="Z99" s="13">
        <f t="shared" si="27"/>
        <v>56841.209149629343</v>
      </c>
      <c r="AA99" s="13">
        <f t="shared" si="28"/>
        <v>2760.1953455047715</v>
      </c>
      <c r="AB99" s="38">
        <f t="shared" si="29"/>
        <v>7537.9575331545384</v>
      </c>
    </row>
    <row r="100" spans="12:28" x14ac:dyDescent="0.2">
      <c r="L100">
        <v>99</v>
      </c>
      <c r="M100" s="37">
        <f t="shared" si="17"/>
        <v>2180.7453200342161</v>
      </c>
      <c r="N100" s="13">
        <f t="shared" si="18"/>
        <v>61703.611498036051</v>
      </c>
      <c r="O100" s="13">
        <f t="shared" si="19"/>
        <v>2804.0141230446811</v>
      </c>
      <c r="P100" s="13">
        <f t="shared" si="20"/>
        <v>7537.9575331545375</v>
      </c>
      <c r="Q100" s="37">
        <f t="shared" si="30"/>
        <v>2200.1177917217556</v>
      </c>
      <c r="R100" s="13">
        <f t="shared" si="21"/>
        <v>122279.90504110277</v>
      </c>
      <c r="S100" s="13">
        <f t="shared" si="22"/>
        <v>3435.2683476924904</v>
      </c>
      <c r="T100" s="38">
        <f t="shared" si="23"/>
        <v>7537.9575331545375</v>
      </c>
      <c r="U100" s="37">
        <f t="shared" si="31"/>
        <v>3393.2761540949668</v>
      </c>
      <c r="V100" s="13">
        <f t="shared" si="24"/>
        <v>61139.952520551386</v>
      </c>
      <c r="W100" s="13">
        <f t="shared" si="25"/>
        <v>4010.8514320803342</v>
      </c>
      <c r="X100" s="38">
        <f t="shared" si="26"/>
        <v>7537.9575331545384</v>
      </c>
      <c r="Y100" s="37">
        <f t="shared" si="32"/>
        <v>2180.1830072432476</v>
      </c>
      <c r="Z100" s="13">
        <f t="shared" si="27"/>
        <v>56841.209149629343</v>
      </c>
      <c r="AA100" s="13">
        <f t="shared" si="28"/>
        <v>2754.3366350172814</v>
      </c>
      <c r="AB100" s="38">
        <f t="shared" si="29"/>
        <v>7537.9575331545384</v>
      </c>
    </row>
    <row r="101" spans="12:28" x14ac:dyDescent="0.2">
      <c r="L101">
        <v>100</v>
      </c>
      <c r="M101" s="37">
        <f t="shared" si="17"/>
        <v>2180.7453200342161</v>
      </c>
      <c r="N101" s="13">
        <f t="shared" si="18"/>
        <v>61703.611498036051</v>
      </c>
      <c r="O101" s="13">
        <f t="shared" si="19"/>
        <v>2797.7814350145763</v>
      </c>
      <c r="P101" s="13">
        <f t="shared" si="20"/>
        <v>7537.9575331545375</v>
      </c>
      <c r="Q101" s="37">
        <f t="shared" si="30"/>
        <v>2200.1177917217556</v>
      </c>
      <c r="R101" s="13">
        <f t="shared" si="21"/>
        <v>122279.90504110277</v>
      </c>
      <c r="S101" s="13">
        <f t="shared" si="22"/>
        <v>3422.9168421327831</v>
      </c>
      <c r="T101" s="38">
        <f t="shared" si="23"/>
        <v>7537.9575331545375</v>
      </c>
      <c r="U101" s="37">
        <f t="shared" si="31"/>
        <v>3393.2761540949668</v>
      </c>
      <c r="V101" s="13">
        <f t="shared" si="24"/>
        <v>61139.952520551386</v>
      </c>
      <c r="W101" s="13">
        <f t="shared" si="25"/>
        <v>4004.6756793004806</v>
      </c>
      <c r="X101" s="38">
        <f t="shared" si="26"/>
        <v>7537.9575331545384</v>
      </c>
      <c r="Y101" s="37">
        <f t="shared" si="32"/>
        <v>2180.1830072432476</v>
      </c>
      <c r="Z101" s="13">
        <f t="shared" si="27"/>
        <v>56841.209149629343</v>
      </c>
      <c r="AA101" s="13">
        <f t="shared" si="28"/>
        <v>2748.5950987395408</v>
      </c>
      <c r="AB101" s="38">
        <f t="shared" si="29"/>
        <v>7537.9575331545384</v>
      </c>
    </row>
    <row r="102" spans="12:28" x14ac:dyDescent="0.2">
      <c r="L102">
        <v>101</v>
      </c>
      <c r="M102" s="37">
        <f t="shared" si="17"/>
        <v>2180.7453200342161</v>
      </c>
      <c r="N102" s="13">
        <f t="shared" si="18"/>
        <v>61703.611498036051</v>
      </c>
      <c r="O102" s="13">
        <f t="shared" si="19"/>
        <v>2791.6721665494247</v>
      </c>
      <c r="P102" s="13">
        <f t="shared" si="20"/>
        <v>7537.9575331545375</v>
      </c>
      <c r="Q102" s="37">
        <f t="shared" si="30"/>
        <v>2200.1177917217556</v>
      </c>
      <c r="R102" s="13">
        <f t="shared" si="21"/>
        <v>122279.90504110277</v>
      </c>
      <c r="S102" s="13">
        <f t="shared" si="22"/>
        <v>3410.8099208415852</v>
      </c>
      <c r="T102" s="38">
        <f t="shared" si="23"/>
        <v>7537.9575331545375</v>
      </c>
      <c r="U102" s="37">
        <f t="shared" si="31"/>
        <v>3393.2761540949668</v>
      </c>
      <c r="V102" s="13">
        <f t="shared" si="24"/>
        <v>61139.952520551386</v>
      </c>
      <c r="W102" s="13">
        <f t="shared" si="25"/>
        <v>3998.6222186548816</v>
      </c>
      <c r="X102" s="38">
        <f t="shared" si="26"/>
        <v>7537.9575331545384</v>
      </c>
      <c r="Y102" s="37">
        <f t="shared" si="32"/>
        <v>2180.1830072432476</v>
      </c>
      <c r="Z102" s="13">
        <f t="shared" si="27"/>
        <v>56841.209149629343</v>
      </c>
      <c r="AA102" s="13">
        <f t="shared" si="28"/>
        <v>2742.9672562494789</v>
      </c>
      <c r="AB102" s="38">
        <f t="shared" si="29"/>
        <v>7537.9575331545384</v>
      </c>
    </row>
    <row r="103" spans="12:28" x14ac:dyDescent="0.2">
      <c r="L103">
        <v>102</v>
      </c>
      <c r="M103" s="37">
        <f t="shared" si="17"/>
        <v>2180.7453200342161</v>
      </c>
      <c r="N103" s="13">
        <f t="shared" si="18"/>
        <v>61703.611498036051</v>
      </c>
      <c r="O103" s="13">
        <f t="shared" si="19"/>
        <v>2785.6826876620207</v>
      </c>
      <c r="P103" s="13">
        <f t="shared" si="20"/>
        <v>7537.9575331545375</v>
      </c>
      <c r="Q103" s="37">
        <f t="shared" si="30"/>
        <v>2200.1177917217556</v>
      </c>
      <c r="R103" s="13">
        <f t="shared" si="21"/>
        <v>122279.90504110277</v>
      </c>
      <c r="S103" s="13">
        <f t="shared" si="22"/>
        <v>3398.9403901639398</v>
      </c>
      <c r="T103" s="38">
        <f t="shared" si="23"/>
        <v>7537.9575331545375</v>
      </c>
      <c r="U103" s="37">
        <f t="shared" si="31"/>
        <v>3393.2761540949668</v>
      </c>
      <c r="V103" s="13">
        <f t="shared" si="24"/>
        <v>61139.952520551386</v>
      </c>
      <c r="W103" s="13">
        <f t="shared" si="25"/>
        <v>3992.687453316059</v>
      </c>
      <c r="X103" s="38">
        <f t="shared" si="26"/>
        <v>7537.9575331545384</v>
      </c>
      <c r="Y103" s="37">
        <f t="shared" si="32"/>
        <v>2180.1830072432476</v>
      </c>
      <c r="Z103" s="13">
        <f t="shared" si="27"/>
        <v>56841.209149629343</v>
      </c>
      <c r="AA103" s="13">
        <f t="shared" si="28"/>
        <v>2737.4497636121628</v>
      </c>
      <c r="AB103" s="38">
        <f t="shared" si="29"/>
        <v>7537.9575331545384</v>
      </c>
    </row>
    <row r="104" spans="12:28" x14ac:dyDescent="0.2">
      <c r="L104">
        <v>103</v>
      </c>
      <c r="M104" s="37">
        <f t="shared" si="17"/>
        <v>2180.7453200342161</v>
      </c>
      <c r="N104" s="13">
        <f t="shared" si="18"/>
        <v>61703.611498036051</v>
      </c>
      <c r="O104" s="13">
        <f t="shared" si="19"/>
        <v>2779.8095093355369</v>
      </c>
      <c r="P104" s="13">
        <f t="shared" si="20"/>
        <v>7537.9575331545375</v>
      </c>
      <c r="Q104" s="37">
        <f t="shared" si="30"/>
        <v>2200.1177917217556</v>
      </c>
      <c r="R104" s="13">
        <f t="shared" si="21"/>
        <v>122279.90504110277</v>
      </c>
      <c r="S104" s="13">
        <f t="shared" si="22"/>
        <v>3387.3013358101321</v>
      </c>
      <c r="T104" s="38">
        <f t="shared" si="23"/>
        <v>7537.9575331545375</v>
      </c>
      <c r="U104" s="37">
        <f t="shared" si="31"/>
        <v>3393.2761540949668</v>
      </c>
      <c r="V104" s="13">
        <f t="shared" si="24"/>
        <v>61139.952520551386</v>
      </c>
      <c r="W104" s="13">
        <f t="shared" si="25"/>
        <v>3986.8679261391553</v>
      </c>
      <c r="X104" s="38">
        <f t="shared" si="26"/>
        <v>7537.9575331545384</v>
      </c>
      <c r="Y104" s="37">
        <f t="shared" si="32"/>
        <v>2180.1830072432476</v>
      </c>
      <c r="Z104" s="13">
        <f t="shared" si="27"/>
        <v>56841.209149629343</v>
      </c>
      <c r="AA104" s="13">
        <f t="shared" si="28"/>
        <v>2732.039406754212</v>
      </c>
      <c r="AB104" s="38">
        <f t="shared" si="29"/>
        <v>7537.9575331545384</v>
      </c>
    </row>
    <row r="105" spans="12:28" x14ac:dyDescent="0.2">
      <c r="L105">
        <v>104</v>
      </c>
      <c r="M105" s="37">
        <f t="shared" si="17"/>
        <v>2180.7453200342161</v>
      </c>
      <c r="N105" s="13">
        <f t="shared" si="18"/>
        <v>61703.611498036051</v>
      </c>
      <c r="O105" s="13">
        <f t="shared" si="19"/>
        <v>2774.049276746101</v>
      </c>
      <c r="P105" s="13">
        <f t="shared" si="20"/>
        <v>7537.9575331545375</v>
      </c>
      <c r="Q105" s="37">
        <f t="shared" si="30"/>
        <v>2200.1177917217556</v>
      </c>
      <c r="R105" s="13">
        <f t="shared" si="21"/>
        <v>122279.90504110277</v>
      </c>
      <c r="S105" s="13">
        <f t="shared" si="22"/>
        <v>3375.8861094246668</v>
      </c>
      <c r="T105" s="38">
        <f t="shared" si="23"/>
        <v>7537.9575331545375</v>
      </c>
      <c r="U105" s="37">
        <f t="shared" si="31"/>
        <v>3393.2761540949668</v>
      </c>
      <c r="V105" s="13">
        <f t="shared" si="24"/>
        <v>61139.952520551386</v>
      </c>
      <c r="W105" s="13">
        <f t="shared" si="25"/>
        <v>3981.1603129464224</v>
      </c>
      <c r="X105" s="38">
        <f t="shared" si="26"/>
        <v>7537.9575331545384</v>
      </c>
      <c r="Y105" s="37">
        <f t="shared" si="32"/>
        <v>2180.1830072432476</v>
      </c>
      <c r="Z105" s="13">
        <f t="shared" si="27"/>
        <v>56841.209149629343</v>
      </c>
      <c r="AA105" s="13">
        <f t="shared" si="28"/>
        <v>2726.7330952204529</v>
      </c>
      <c r="AB105" s="38">
        <f t="shared" si="29"/>
        <v>7537.9575331545384</v>
      </c>
    </row>
    <row r="106" spans="12:28" x14ac:dyDescent="0.2">
      <c r="L106">
        <v>105</v>
      </c>
      <c r="M106" s="37">
        <f t="shared" si="17"/>
        <v>2180.7453200342161</v>
      </c>
      <c r="N106" s="13">
        <f t="shared" si="18"/>
        <v>61703.611498036051</v>
      </c>
      <c r="O106" s="13">
        <f t="shared" si="19"/>
        <v>2768.3987628726545</v>
      </c>
      <c r="P106" s="13">
        <f t="shared" si="20"/>
        <v>7537.9575331545375</v>
      </c>
      <c r="Q106" s="37">
        <f t="shared" si="30"/>
        <v>2200.1177917217556</v>
      </c>
      <c r="R106" s="13">
        <f t="shared" si="21"/>
        <v>122279.90504110277</v>
      </c>
      <c r="S106" s="13">
        <f t="shared" si="22"/>
        <v>3364.6883159227345</v>
      </c>
      <c r="T106" s="38">
        <f t="shared" si="23"/>
        <v>7537.9575331545375</v>
      </c>
      <c r="U106" s="37">
        <f t="shared" si="31"/>
        <v>3393.2761540949668</v>
      </c>
      <c r="V106" s="13">
        <f t="shared" si="24"/>
        <v>61139.952520551386</v>
      </c>
      <c r="W106" s="13">
        <f t="shared" si="25"/>
        <v>3975.5614161954563</v>
      </c>
      <c r="X106" s="38">
        <f t="shared" si="26"/>
        <v>7537.9575331545384</v>
      </c>
      <c r="Y106" s="37">
        <f t="shared" si="32"/>
        <v>2180.1830072432476</v>
      </c>
      <c r="Z106" s="13">
        <f t="shared" si="27"/>
        <v>56841.209149629343</v>
      </c>
      <c r="AA106" s="13">
        <f t="shared" si="28"/>
        <v>2721.5278562873364</v>
      </c>
      <c r="AB106" s="38">
        <f t="shared" si="29"/>
        <v>7537.9575331545384</v>
      </c>
    </row>
    <row r="107" spans="12:28" x14ac:dyDescent="0.2">
      <c r="L107">
        <v>106</v>
      </c>
      <c r="M107" s="37">
        <f t="shared" si="17"/>
        <v>2180.7453200342161</v>
      </c>
      <c r="N107" s="13">
        <f t="shared" si="18"/>
        <v>61703.611498036051</v>
      </c>
      <c r="O107" s="13">
        <f t="shared" si="19"/>
        <v>2762.8548624685186</v>
      </c>
      <c r="P107" s="13">
        <f t="shared" si="20"/>
        <v>7537.9575331545375</v>
      </c>
      <c r="Q107" s="37">
        <f t="shared" si="30"/>
        <v>2200.1177917217556</v>
      </c>
      <c r="R107" s="13">
        <f t="shared" si="21"/>
        <v>122279.90504110277</v>
      </c>
      <c r="S107" s="13">
        <f t="shared" si="22"/>
        <v>3353.7018015434796</v>
      </c>
      <c r="T107" s="38">
        <f t="shared" si="23"/>
        <v>7537.9575331545375</v>
      </c>
      <c r="U107" s="37">
        <f t="shared" si="31"/>
        <v>3393.2761540949668</v>
      </c>
      <c r="V107" s="13">
        <f t="shared" si="24"/>
        <v>61139.952520551386</v>
      </c>
      <c r="W107" s="13">
        <f t="shared" si="25"/>
        <v>3970.0681590058289</v>
      </c>
      <c r="X107" s="38">
        <f t="shared" si="26"/>
        <v>7537.9575331545384</v>
      </c>
      <c r="Y107" s="37">
        <f t="shared" si="32"/>
        <v>2180.1830072432476</v>
      </c>
      <c r="Z107" s="13">
        <f t="shared" si="27"/>
        <v>56841.209149629343</v>
      </c>
      <c r="AA107" s="13">
        <f t="shared" si="28"/>
        <v>2716.4208294095624</v>
      </c>
      <c r="AB107" s="38">
        <f t="shared" si="29"/>
        <v>7537.9575331545384</v>
      </c>
    </row>
    <row r="108" spans="12:28" x14ac:dyDescent="0.2">
      <c r="L108">
        <v>107</v>
      </c>
      <c r="M108" s="37">
        <f t="shared" si="17"/>
        <v>2180.7453200342161</v>
      </c>
      <c r="N108" s="13">
        <f t="shared" si="18"/>
        <v>61703.611498036051</v>
      </c>
      <c r="O108" s="13">
        <f t="shared" si="19"/>
        <v>2757.4145863710019</v>
      </c>
      <c r="P108" s="13">
        <f t="shared" si="20"/>
        <v>7537.9575331545375</v>
      </c>
      <c r="Q108" s="37">
        <f t="shared" si="30"/>
        <v>2200.1177917217556</v>
      </c>
      <c r="R108" s="13">
        <f t="shared" si="21"/>
        <v>122279.90504110277</v>
      </c>
      <c r="S108" s="13">
        <f t="shared" si="22"/>
        <v>3342.9206425731836</v>
      </c>
      <c r="T108" s="38">
        <f t="shared" si="23"/>
        <v>7537.9575331545375</v>
      </c>
      <c r="U108" s="37">
        <f t="shared" si="31"/>
        <v>3393.2761540949668</v>
      </c>
      <c r="V108" s="13">
        <f t="shared" si="24"/>
        <v>61139.952520551386</v>
      </c>
      <c r="W108" s="13">
        <f t="shared" si="25"/>
        <v>3964.6775795206809</v>
      </c>
      <c r="X108" s="38">
        <f t="shared" si="26"/>
        <v>7537.9575331545384</v>
      </c>
      <c r="Y108" s="37">
        <f t="shared" si="32"/>
        <v>2180.1830072432476</v>
      </c>
      <c r="Z108" s="13">
        <f t="shared" si="27"/>
        <v>56841.209149629343</v>
      </c>
      <c r="AA108" s="13">
        <f t="shared" si="28"/>
        <v>2711.4092609781014</v>
      </c>
      <c r="AB108" s="38">
        <f t="shared" si="29"/>
        <v>7537.9575331545384</v>
      </c>
    </row>
    <row r="109" spans="12:28" x14ac:dyDescent="0.2">
      <c r="L109">
        <v>108</v>
      </c>
      <c r="M109" s="37">
        <f t="shared" si="17"/>
        <v>2180.7453200342161</v>
      </c>
      <c r="N109" s="13">
        <f t="shared" si="18"/>
        <v>61703.611498036051</v>
      </c>
      <c r="O109" s="13">
        <f t="shared" si="19"/>
        <v>2752.0750561271425</v>
      </c>
      <c r="P109" s="13">
        <f t="shared" si="20"/>
        <v>7537.9575331545375</v>
      </c>
      <c r="Q109" s="37">
        <f t="shared" si="30"/>
        <v>2200.1177917217556</v>
      </c>
      <c r="R109" s="13">
        <f t="shared" si="21"/>
        <v>122279.90504110277</v>
      </c>
      <c r="S109" s="13">
        <f t="shared" si="22"/>
        <v>3332.3391346949293</v>
      </c>
      <c r="T109" s="38">
        <f t="shared" si="23"/>
        <v>7537.9575331545375</v>
      </c>
      <c r="U109" s="37">
        <f t="shared" si="31"/>
        <v>3393.2761540949668</v>
      </c>
      <c r="V109" s="13">
        <f t="shared" si="24"/>
        <v>61139.952520551386</v>
      </c>
      <c r="W109" s="13">
        <f t="shared" si="25"/>
        <v>3959.3868255815537</v>
      </c>
      <c r="X109" s="38">
        <f t="shared" si="26"/>
        <v>7537.9575331545384</v>
      </c>
      <c r="Y109" s="37">
        <f t="shared" si="32"/>
        <v>2180.1830072432476</v>
      </c>
      <c r="Z109" s="13">
        <f t="shared" si="27"/>
        <v>56841.209149629343</v>
      </c>
      <c r="AA109" s="13">
        <f t="shared" si="28"/>
        <v>2706.4904993694454</v>
      </c>
      <c r="AB109" s="38">
        <f t="shared" si="29"/>
        <v>7537.9575331545384</v>
      </c>
    </row>
    <row r="110" spans="12:28" x14ac:dyDescent="0.2">
      <c r="L110">
        <v>109</v>
      </c>
      <c r="M110" s="37">
        <f t="shared" si="17"/>
        <v>2180.7453200342161</v>
      </c>
      <c r="N110" s="13">
        <f t="shared" si="18"/>
        <v>61703.611498036051</v>
      </c>
      <c r="O110" s="13">
        <f t="shared" si="19"/>
        <v>2746.8334989152809</v>
      </c>
      <c r="P110" s="13">
        <f t="shared" si="20"/>
        <v>7537.9575331545375</v>
      </c>
      <c r="Q110" s="37">
        <f t="shared" si="30"/>
        <v>2200.1177917217556</v>
      </c>
      <c r="R110" s="13">
        <f t="shared" si="21"/>
        <v>122279.90504110277</v>
      </c>
      <c r="S110" s="13">
        <f t="shared" si="22"/>
        <v>3321.9517829245333</v>
      </c>
      <c r="T110" s="38">
        <f t="shared" si="23"/>
        <v>7537.9575331545375</v>
      </c>
      <c r="U110" s="37">
        <f t="shared" si="31"/>
        <v>3393.2761540949668</v>
      </c>
      <c r="V110" s="13">
        <f t="shared" si="24"/>
        <v>61139.952520551386</v>
      </c>
      <c r="W110" s="13">
        <f t="shared" si="25"/>
        <v>3954.1931496963557</v>
      </c>
      <c r="X110" s="38">
        <f t="shared" si="26"/>
        <v>7537.9575331545384</v>
      </c>
      <c r="Y110" s="37">
        <f t="shared" si="32"/>
        <v>2180.1830072432476</v>
      </c>
      <c r="Z110" s="13">
        <f t="shared" si="27"/>
        <v>56841.209149629343</v>
      </c>
      <c r="AA110" s="13">
        <f t="shared" si="28"/>
        <v>2701.6619902673701</v>
      </c>
      <c r="AB110" s="38">
        <f t="shared" si="29"/>
        <v>7537.9575331545384</v>
      </c>
    </row>
    <row r="111" spans="12:28" x14ac:dyDescent="0.2">
      <c r="L111">
        <v>110</v>
      </c>
      <c r="M111" s="37">
        <f t="shared" si="17"/>
        <v>2180.7453200342161</v>
      </c>
      <c r="N111" s="13">
        <f t="shared" si="18"/>
        <v>61703.611498036051</v>
      </c>
      <c r="O111" s="13">
        <f t="shared" si="19"/>
        <v>2741.6872427436347</v>
      </c>
      <c r="P111" s="13">
        <f t="shared" si="20"/>
        <v>7537.9575331545375</v>
      </c>
      <c r="Q111" s="37">
        <f t="shared" si="30"/>
        <v>2200.1177917217556</v>
      </c>
      <c r="R111" s="13">
        <f t="shared" si="21"/>
        <v>122279.90504110277</v>
      </c>
      <c r="S111" s="13">
        <f t="shared" si="22"/>
        <v>3311.7532920954172</v>
      </c>
      <c r="T111" s="38">
        <f t="shared" si="23"/>
        <v>7537.9575331545375</v>
      </c>
      <c r="U111" s="37">
        <f t="shared" si="31"/>
        <v>3393.2761540949668</v>
      </c>
      <c r="V111" s="13">
        <f t="shared" si="24"/>
        <v>61139.952520551386</v>
      </c>
      <c r="W111" s="13">
        <f t="shared" si="25"/>
        <v>3949.0939042817977</v>
      </c>
      <c r="X111" s="38">
        <f t="shared" si="26"/>
        <v>7537.9575331545384</v>
      </c>
      <c r="Y111" s="37">
        <f t="shared" si="32"/>
        <v>2180.1830072432476</v>
      </c>
      <c r="Z111" s="13">
        <f t="shared" si="27"/>
        <v>56841.209149629343</v>
      </c>
      <c r="AA111" s="13">
        <f t="shared" si="28"/>
        <v>2696.9212722398779</v>
      </c>
      <c r="AB111" s="38">
        <f t="shared" si="29"/>
        <v>7537.9575331545384</v>
      </c>
    </row>
    <row r="112" spans="12:28" x14ac:dyDescent="0.2">
      <c r="L112">
        <v>111</v>
      </c>
      <c r="M112" s="37">
        <f t="shared" si="17"/>
        <v>2180.7453200342161</v>
      </c>
      <c r="N112" s="13">
        <f t="shared" si="18"/>
        <v>61703.611498036051</v>
      </c>
      <c r="O112" s="13">
        <f t="shared" si="19"/>
        <v>2736.6337119084146</v>
      </c>
      <c r="P112" s="13">
        <f t="shared" si="20"/>
        <v>7537.9575331545375</v>
      </c>
      <c r="Q112" s="37">
        <f t="shared" si="30"/>
        <v>2200.1177917217556</v>
      </c>
      <c r="R112" s="13">
        <f t="shared" si="21"/>
        <v>122279.90504110277</v>
      </c>
      <c r="S112" s="13">
        <f t="shared" si="22"/>
        <v>3301.7385578578169</v>
      </c>
      <c r="T112" s="38">
        <f t="shared" si="23"/>
        <v>7537.9575331545375</v>
      </c>
      <c r="U112" s="37">
        <f t="shared" si="31"/>
        <v>3393.2761540949668</v>
      </c>
      <c r="V112" s="13">
        <f t="shared" si="24"/>
        <v>61139.952520551386</v>
      </c>
      <c r="W112" s="13">
        <f t="shared" si="25"/>
        <v>3944.0865371629975</v>
      </c>
      <c r="X112" s="38">
        <f t="shared" si="26"/>
        <v>7537.9575331545384</v>
      </c>
      <c r="Y112" s="37">
        <f t="shared" si="32"/>
        <v>2180.1830072432476</v>
      </c>
      <c r="Z112" s="13">
        <f t="shared" si="27"/>
        <v>56841.209149629343</v>
      </c>
      <c r="AA112" s="13">
        <f t="shared" si="28"/>
        <v>2692.2659725552239</v>
      </c>
      <c r="AB112" s="38">
        <f t="shared" si="29"/>
        <v>7537.9575331545384</v>
      </c>
    </row>
    <row r="113" spans="12:28" x14ac:dyDescent="0.2">
      <c r="L113">
        <v>112</v>
      </c>
      <c r="M113" s="37">
        <f t="shared" si="17"/>
        <v>2180.7453200342161</v>
      </c>
      <c r="N113" s="13">
        <f t="shared" si="18"/>
        <v>61703.611498036051</v>
      </c>
      <c r="O113" s="13">
        <f t="shared" si="19"/>
        <v>2731.6704226952525</v>
      </c>
      <c r="P113" s="13">
        <f t="shared" si="20"/>
        <v>7537.9575331545375</v>
      </c>
      <c r="Q113" s="37">
        <f t="shared" si="30"/>
        <v>2200.1177917217556</v>
      </c>
      <c r="R113" s="13">
        <f t="shared" si="21"/>
        <v>122279.90504110277</v>
      </c>
      <c r="S113" s="13">
        <f t="shared" si="22"/>
        <v>3291.9026581601729</v>
      </c>
      <c r="T113" s="38">
        <f t="shared" si="23"/>
        <v>7537.9575331545375</v>
      </c>
      <c r="U113" s="37">
        <f t="shared" si="31"/>
        <v>3393.2761540949668</v>
      </c>
      <c r="V113" s="13">
        <f t="shared" si="24"/>
        <v>61139.952520551386</v>
      </c>
      <c r="W113" s="13">
        <f t="shared" si="25"/>
        <v>3939.1685873141755</v>
      </c>
      <c r="X113" s="38">
        <f t="shared" si="26"/>
        <v>7537.9575331545384</v>
      </c>
      <c r="Y113" s="37">
        <f t="shared" si="32"/>
        <v>2180.1830072432476</v>
      </c>
      <c r="Z113" s="13">
        <f t="shared" si="27"/>
        <v>56841.209149629343</v>
      </c>
      <c r="AA113" s="13">
        <f t="shared" si="28"/>
        <v>2687.693803222081</v>
      </c>
      <c r="AB113" s="38">
        <f t="shared" si="29"/>
        <v>7537.9575331545384</v>
      </c>
    </row>
    <row r="114" spans="12:28" x14ac:dyDescent="0.2">
      <c r="L114">
        <v>113</v>
      </c>
      <c r="M114" s="37">
        <f t="shared" si="17"/>
        <v>2180.7453200342161</v>
      </c>
      <c r="N114" s="13">
        <f t="shared" si="18"/>
        <v>61703.611498036051</v>
      </c>
      <c r="O114" s="13">
        <f t="shared" si="19"/>
        <v>2726.7949793088715</v>
      </c>
      <c r="P114" s="13">
        <f t="shared" si="20"/>
        <v>7537.9575331545375</v>
      </c>
      <c r="Q114" s="37">
        <f t="shared" si="30"/>
        <v>2200.1177917217556</v>
      </c>
      <c r="R114" s="13">
        <f t="shared" si="21"/>
        <v>122279.90504110277</v>
      </c>
      <c r="S114" s="13">
        <f t="shared" si="22"/>
        <v>3282.2408451828423</v>
      </c>
      <c r="T114" s="38">
        <f t="shared" si="23"/>
        <v>7537.9575331545375</v>
      </c>
      <c r="U114" s="37">
        <f t="shared" si="31"/>
        <v>3393.2761540949668</v>
      </c>
      <c r="V114" s="13">
        <f t="shared" si="24"/>
        <v>61139.952520551386</v>
      </c>
      <c r="W114" s="13">
        <f t="shared" si="25"/>
        <v>3934.3376808255102</v>
      </c>
      <c r="X114" s="38">
        <f t="shared" si="26"/>
        <v>7537.9575331545384</v>
      </c>
      <c r="Y114" s="37">
        <f t="shared" si="32"/>
        <v>2180.1830072432476</v>
      </c>
      <c r="Z114" s="13">
        <f t="shared" si="27"/>
        <v>56841.209149629343</v>
      </c>
      <c r="AA114" s="13">
        <f t="shared" si="28"/>
        <v>2683.2025572399675</v>
      </c>
      <c r="AB114" s="38">
        <f t="shared" si="29"/>
        <v>7537.9575331545384</v>
      </c>
    </row>
    <row r="115" spans="12:28" x14ac:dyDescent="0.2">
      <c r="L115">
        <v>114</v>
      </c>
      <c r="M115" s="37">
        <f t="shared" si="17"/>
        <v>2180.7453200342161</v>
      </c>
      <c r="N115" s="13">
        <f t="shared" si="18"/>
        <v>61703.611498036051</v>
      </c>
      <c r="O115" s="13">
        <f t="shared" si="19"/>
        <v>2722.0050700169886</v>
      </c>
      <c r="P115" s="13">
        <f t="shared" si="20"/>
        <v>7537.9575331545375</v>
      </c>
      <c r="Q115" s="37">
        <f t="shared" si="30"/>
        <v>2200.1177917217556</v>
      </c>
      <c r="R115" s="13">
        <f t="shared" si="21"/>
        <v>122279.90504110277</v>
      </c>
      <c r="S115" s="13">
        <f t="shared" si="22"/>
        <v>3272.7485376963414</v>
      </c>
      <c r="T115" s="38">
        <f t="shared" si="23"/>
        <v>7537.9575331545375</v>
      </c>
      <c r="U115" s="37">
        <f t="shared" si="31"/>
        <v>3393.2761540949668</v>
      </c>
      <c r="V115" s="13">
        <f t="shared" si="24"/>
        <v>61139.952520551386</v>
      </c>
      <c r="W115" s="13">
        <f t="shared" si="25"/>
        <v>3929.5915270822597</v>
      </c>
      <c r="X115" s="38">
        <f t="shared" si="26"/>
        <v>7537.9575331545384</v>
      </c>
      <c r="Y115" s="37">
        <f t="shared" si="32"/>
        <v>2180.1830072432476</v>
      </c>
      <c r="Z115" s="13">
        <f t="shared" si="27"/>
        <v>56841.209149629343</v>
      </c>
      <c r="AA115" s="13">
        <f t="shared" si="28"/>
        <v>2678.7901050470136</v>
      </c>
      <c r="AB115" s="38">
        <f t="shared" si="29"/>
        <v>7537.9575331545384</v>
      </c>
    </row>
    <row r="116" spans="12:28" x14ac:dyDescent="0.2">
      <c r="L116">
        <v>115</v>
      </c>
      <c r="M116" s="37">
        <f t="shared" si="17"/>
        <v>2180.7453200342161</v>
      </c>
      <c r="N116" s="13">
        <f t="shared" si="18"/>
        <v>61703.611498036051</v>
      </c>
      <c r="O116" s="13">
        <f t="shared" si="19"/>
        <v>2717.2984634953991</v>
      </c>
      <c r="P116" s="13">
        <f t="shared" si="20"/>
        <v>7537.9575331545375</v>
      </c>
      <c r="Q116" s="37">
        <f t="shared" si="30"/>
        <v>2200.1177917217556</v>
      </c>
      <c r="R116" s="13">
        <f t="shared" si="21"/>
        <v>122279.90504110277</v>
      </c>
      <c r="S116" s="13">
        <f t="shared" si="22"/>
        <v>3263.4213138183013</v>
      </c>
      <c r="T116" s="38">
        <f t="shared" si="23"/>
        <v>7537.9575331545375</v>
      </c>
      <c r="U116" s="37">
        <f t="shared" si="31"/>
        <v>3393.2761540949668</v>
      </c>
      <c r="V116" s="13">
        <f t="shared" si="24"/>
        <v>61139.952520551386</v>
      </c>
      <c r="W116" s="13">
        <f t="shared" si="25"/>
        <v>3924.9279151432397</v>
      </c>
      <c r="X116" s="38">
        <f t="shared" si="26"/>
        <v>7537.9575331545384</v>
      </c>
      <c r="Y116" s="37">
        <f t="shared" si="32"/>
        <v>2180.1830072432476</v>
      </c>
      <c r="Z116" s="13">
        <f t="shared" si="27"/>
        <v>56841.209149629343</v>
      </c>
      <c r="AA116" s="13">
        <f t="shared" si="28"/>
        <v>2674.4543911530682</v>
      </c>
      <c r="AB116" s="38">
        <f t="shared" si="29"/>
        <v>7537.9575331545384</v>
      </c>
    </row>
    <row r="117" spans="12:28" x14ac:dyDescent="0.2">
      <c r="L117">
        <v>116</v>
      </c>
      <c r="M117" s="37">
        <f t="shared" si="17"/>
        <v>2180.7453200342161</v>
      </c>
      <c r="N117" s="13">
        <f t="shared" si="18"/>
        <v>61703.611498036051</v>
      </c>
      <c r="O117" s="13">
        <f t="shared" si="19"/>
        <v>2712.6730053621131</v>
      </c>
      <c r="P117" s="13">
        <f t="shared" si="20"/>
        <v>7537.9575331545375</v>
      </c>
      <c r="Q117" s="37">
        <f t="shared" si="30"/>
        <v>2200.1177917217556</v>
      </c>
      <c r="R117" s="13">
        <f t="shared" si="21"/>
        <v>122279.90504110277</v>
      </c>
      <c r="S117" s="13">
        <f t="shared" si="22"/>
        <v>3254.2549041450552</v>
      </c>
      <c r="T117" s="38">
        <f t="shared" si="23"/>
        <v>7537.9575331545375</v>
      </c>
      <c r="U117" s="37">
        <f t="shared" si="31"/>
        <v>3393.2761540949668</v>
      </c>
      <c r="V117" s="13">
        <f t="shared" si="24"/>
        <v>61139.952520551386</v>
      </c>
      <c r="W117" s="13">
        <f t="shared" si="25"/>
        <v>3920.3447103066164</v>
      </c>
      <c r="X117" s="38">
        <f t="shared" si="26"/>
        <v>7537.9575331545384</v>
      </c>
      <c r="Y117" s="37">
        <f t="shared" si="32"/>
        <v>2180.1830072432476</v>
      </c>
      <c r="Z117" s="13">
        <f t="shared" si="27"/>
        <v>56841.209149629343</v>
      </c>
      <c r="AA117" s="13">
        <f t="shared" si="28"/>
        <v>2670.1934309469489</v>
      </c>
      <c r="AB117" s="38">
        <f t="shared" si="29"/>
        <v>7537.9575331545384</v>
      </c>
    </row>
    <row r="118" spans="12:28" x14ac:dyDescent="0.2">
      <c r="L118">
        <v>117</v>
      </c>
      <c r="M118" s="37">
        <f t="shared" si="17"/>
        <v>2180.7453200342161</v>
      </c>
      <c r="N118" s="13">
        <f t="shared" si="18"/>
        <v>61703.611498036051</v>
      </c>
      <c r="O118" s="13">
        <f t="shared" si="19"/>
        <v>2708.126614889225</v>
      </c>
      <c r="P118" s="13">
        <f t="shared" si="20"/>
        <v>7537.9575331545375</v>
      </c>
      <c r="Q118" s="37">
        <f t="shared" si="30"/>
        <v>2200.1177917217556</v>
      </c>
      <c r="R118" s="13">
        <f t="shared" si="21"/>
        <v>122279.90504110277</v>
      </c>
      <c r="S118" s="13">
        <f t="shared" si="22"/>
        <v>3245.2451852354543</v>
      </c>
      <c r="T118" s="38">
        <f t="shared" si="23"/>
        <v>7537.9575331545375</v>
      </c>
      <c r="U118" s="37">
        <f t="shared" si="31"/>
        <v>3393.2761540949668</v>
      </c>
      <c r="V118" s="13">
        <f t="shared" si="24"/>
        <v>61139.952520551386</v>
      </c>
      <c r="W118" s="13">
        <f t="shared" si="25"/>
        <v>3915.8398508518162</v>
      </c>
      <c r="X118" s="38">
        <f t="shared" si="26"/>
        <v>7537.9575331545384</v>
      </c>
      <c r="Y118" s="37">
        <f t="shared" si="32"/>
        <v>2180.1830072432476</v>
      </c>
      <c r="Z118" s="13">
        <f t="shared" si="27"/>
        <v>56841.209149629343</v>
      </c>
      <c r="AA118" s="13">
        <f t="shared" si="28"/>
        <v>2666.0053076674299</v>
      </c>
      <c r="AB118" s="38">
        <f t="shared" si="29"/>
        <v>7537.9575331545384</v>
      </c>
    </row>
    <row r="119" spans="12:28" x14ac:dyDescent="0.2">
      <c r="L119">
        <v>118</v>
      </c>
      <c r="M119" s="37">
        <f t="shared" si="17"/>
        <v>2180.7453200342161</v>
      </c>
      <c r="N119" s="13">
        <f t="shared" si="18"/>
        <v>61703.611498036051</v>
      </c>
      <c r="O119" s="13">
        <f t="shared" si="19"/>
        <v>2703.6572818819791</v>
      </c>
      <c r="P119" s="13">
        <f t="shared" si="20"/>
        <v>7537.9575331545375</v>
      </c>
      <c r="Q119" s="37">
        <f t="shared" si="30"/>
        <v>2200.1177917217556</v>
      </c>
      <c r="R119" s="13">
        <f t="shared" si="21"/>
        <v>122279.90504110277</v>
      </c>
      <c r="S119" s="13">
        <f t="shared" si="22"/>
        <v>3236.3881734260162</v>
      </c>
      <c r="T119" s="38">
        <f t="shared" si="23"/>
        <v>7537.9575331545375</v>
      </c>
      <c r="U119" s="37">
        <f t="shared" si="31"/>
        <v>3393.2761540949668</v>
      </c>
      <c r="V119" s="13">
        <f t="shared" si="24"/>
        <v>61139.952520551386</v>
      </c>
      <c r="W119" s="13">
        <f t="shared" si="25"/>
        <v>3911.4113449470969</v>
      </c>
      <c r="X119" s="38">
        <f t="shared" si="26"/>
        <v>7537.9575331545384</v>
      </c>
      <c r="Y119" s="37">
        <f t="shared" si="32"/>
        <v>2180.1830072432476</v>
      </c>
      <c r="Z119" s="13">
        <f t="shared" si="27"/>
        <v>56841.209149629343</v>
      </c>
      <c r="AA119" s="13">
        <f t="shared" si="28"/>
        <v>2661.8881695282421</v>
      </c>
      <c r="AB119" s="38">
        <f t="shared" si="29"/>
        <v>7537.9575331545384</v>
      </c>
    </row>
    <row r="120" spans="12:28" x14ac:dyDescent="0.2">
      <c r="L120">
        <v>119</v>
      </c>
      <c r="M120" s="37">
        <f t="shared" si="17"/>
        <v>2180.7453200342161</v>
      </c>
      <c r="N120" s="13">
        <f t="shared" si="18"/>
        <v>61703.611498036051</v>
      </c>
      <c r="O120" s="13">
        <f t="shared" si="19"/>
        <v>2699.2630637151915</v>
      </c>
      <c r="P120" s="13">
        <f t="shared" si="20"/>
        <v>7537.9575331545375</v>
      </c>
      <c r="Q120" s="37">
        <f t="shared" si="30"/>
        <v>2200.1177917217556</v>
      </c>
      <c r="R120" s="13">
        <f t="shared" si="21"/>
        <v>122279.90504110277</v>
      </c>
      <c r="S120" s="13">
        <f t="shared" si="22"/>
        <v>3227.6800189579135</v>
      </c>
      <c r="T120" s="38">
        <f t="shared" si="23"/>
        <v>7537.9575331545375</v>
      </c>
      <c r="U120" s="37">
        <f t="shared" si="31"/>
        <v>3393.2761540949668</v>
      </c>
      <c r="V120" s="13">
        <f t="shared" si="24"/>
        <v>61139.952520551386</v>
      </c>
      <c r="W120" s="13">
        <f t="shared" si="25"/>
        <v>3907.0572677130458</v>
      </c>
      <c r="X120" s="38">
        <f t="shared" si="26"/>
        <v>7537.9575331545384</v>
      </c>
      <c r="Y120" s="37">
        <f t="shared" si="32"/>
        <v>2180.1830072432476</v>
      </c>
      <c r="Z120" s="13">
        <f t="shared" si="27"/>
        <v>56841.209149629343</v>
      </c>
      <c r="AA120" s="13">
        <f t="shared" si="28"/>
        <v>2657.8402269880321</v>
      </c>
      <c r="AB120" s="38">
        <f t="shared" si="29"/>
        <v>7537.9575331545384</v>
      </c>
    </row>
    <row r="121" spans="12:28" x14ac:dyDescent="0.2">
      <c r="L121">
        <v>120</v>
      </c>
      <c r="M121" s="37">
        <f t="shared" si="17"/>
        <v>2180.7453200342161</v>
      </c>
      <c r="N121" s="13">
        <f t="shared" si="18"/>
        <v>61703.611498036051</v>
      </c>
      <c r="O121" s="13">
        <f t="shared" si="19"/>
        <v>2694.9420825178499</v>
      </c>
      <c r="P121" s="13">
        <f t="shared" si="20"/>
        <v>7537.9575331545375</v>
      </c>
      <c r="Q121" s="37">
        <f t="shared" si="30"/>
        <v>2200.1177917217556</v>
      </c>
      <c r="R121" s="13">
        <f t="shared" si="21"/>
        <v>122279.90504110277</v>
      </c>
      <c r="S121" s="13">
        <f t="shared" si="22"/>
        <v>3219.1170003976122</v>
      </c>
      <c r="T121" s="38">
        <f t="shared" si="23"/>
        <v>7537.9575331545375</v>
      </c>
      <c r="U121" s="37">
        <f t="shared" si="31"/>
        <v>3393.2761540949668</v>
      </c>
      <c r="V121" s="13">
        <f t="shared" si="24"/>
        <v>61139.952520551386</v>
      </c>
      <c r="W121" s="13">
        <f t="shared" si="25"/>
        <v>3902.7757584328951</v>
      </c>
      <c r="X121" s="38">
        <f t="shared" si="26"/>
        <v>7537.9575331545384</v>
      </c>
      <c r="Y121" s="37">
        <f t="shared" si="32"/>
        <v>2180.1830072432476</v>
      </c>
      <c r="Z121" s="13">
        <f t="shared" si="27"/>
        <v>56841.209149629343</v>
      </c>
      <c r="AA121" s="13">
        <f t="shared" si="28"/>
        <v>2653.8597501568256</v>
      </c>
      <c r="AB121" s="38">
        <f t="shared" si="29"/>
        <v>7537.9575331545384</v>
      </c>
    </row>
    <row r="122" spans="12:28" x14ac:dyDescent="0.2">
      <c r="L122">
        <v>121</v>
      </c>
      <c r="M122" s="37">
        <f t="shared" si="17"/>
        <v>2180.7453200342161</v>
      </c>
      <c r="N122" s="13">
        <f t="shared" si="18"/>
        <v>61703.611498036051</v>
      </c>
      <c r="O122" s="13">
        <f t="shared" si="19"/>
        <v>2690.6925224973238</v>
      </c>
      <c r="P122" s="13">
        <f t="shared" si="20"/>
        <v>7537.9575331545375</v>
      </c>
      <c r="Q122" s="37">
        <f t="shared" si="30"/>
        <v>2200.1177917217556</v>
      </c>
      <c r="R122" s="13">
        <f t="shared" si="21"/>
        <v>122279.90504110277</v>
      </c>
      <c r="S122" s="13">
        <f t="shared" si="22"/>
        <v>3210.6955193341751</v>
      </c>
      <c r="T122" s="38">
        <f t="shared" si="23"/>
        <v>7537.9575331545375</v>
      </c>
      <c r="U122" s="37">
        <f t="shared" si="31"/>
        <v>3393.2761540949668</v>
      </c>
      <c r="V122" s="13">
        <f t="shared" si="24"/>
        <v>61139.952520551386</v>
      </c>
      <c r="W122" s="13">
        <f t="shared" si="25"/>
        <v>3898.5650179011768</v>
      </c>
      <c r="X122" s="38">
        <f t="shared" si="26"/>
        <v>7537.9575331545384</v>
      </c>
      <c r="Y122" s="37">
        <f t="shared" si="32"/>
        <v>2180.1830072432476</v>
      </c>
      <c r="Z122" s="13">
        <f t="shared" si="27"/>
        <v>56841.209149629343</v>
      </c>
      <c r="AA122" s="13">
        <f t="shared" si="28"/>
        <v>2649.9450663310936</v>
      </c>
      <c r="AB122" s="38">
        <f t="shared" si="29"/>
        <v>7537.9575331545384</v>
      </c>
    </row>
    <row r="123" spans="12:28" x14ac:dyDescent="0.2">
      <c r="L123">
        <v>122</v>
      </c>
      <c r="M123" s="37">
        <f t="shared" si="17"/>
        <v>2180.7453200342161</v>
      </c>
      <c r="N123" s="13">
        <f t="shared" si="18"/>
        <v>61703.611498036051</v>
      </c>
      <c r="O123" s="13">
        <f t="shared" si="19"/>
        <v>2686.5126273951673</v>
      </c>
      <c r="P123" s="13">
        <f t="shared" si="20"/>
        <v>7537.9575331545375</v>
      </c>
      <c r="Q123" s="37">
        <f t="shared" si="30"/>
        <v>2200.1177917217556</v>
      </c>
      <c r="R123" s="13">
        <f t="shared" si="21"/>
        <v>122279.90504110277</v>
      </c>
      <c r="S123" s="13">
        <f t="shared" si="22"/>
        <v>3202.4120953373522</v>
      </c>
      <c r="T123" s="38">
        <f t="shared" si="23"/>
        <v>7537.9575331545375</v>
      </c>
      <c r="U123" s="37">
        <f t="shared" si="31"/>
        <v>3393.2761540949668</v>
      </c>
      <c r="V123" s="13">
        <f t="shared" si="24"/>
        <v>61139.952520551386</v>
      </c>
      <c r="W123" s="13">
        <f t="shared" si="25"/>
        <v>3894.4233059027652</v>
      </c>
      <c r="X123" s="38">
        <f t="shared" si="26"/>
        <v>7537.9575331545384</v>
      </c>
      <c r="Y123" s="37">
        <f t="shared" si="32"/>
        <v>2180.1830072432476</v>
      </c>
      <c r="Z123" s="13">
        <f t="shared" si="27"/>
        <v>56841.209149629343</v>
      </c>
      <c r="AA123" s="13">
        <f t="shared" si="28"/>
        <v>2646.0945576500453</v>
      </c>
      <c r="AB123" s="38">
        <f t="shared" si="29"/>
        <v>7537.9575331545384</v>
      </c>
    </row>
    <row r="124" spans="12:28" x14ac:dyDescent="0.2">
      <c r="L124">
        <v>123</v>
      </c>
      <c r="M124" s="37">
        <f t="shared" si="17"/>
        <v>2180.7453200342161</v>
      </c>
      <c r="N124" s="13">
        <f t="shared" si="18"/>
        <v>61703.611498036051</v>
      </c>
      <c r="O124" s="13">
        <f t="shared" si="19"/>
        <v>2682.4006980670297</v>
      </c>
      <c r="P124" s="13">
        <f t="shared" si="20"/>
        <v>7537.9575331545375</v>
      </c>
      <c r="Q124" s="37">
        <f t="shared" si="30"/>
        <v>2200.1177917217556</v>
      </c>
      <c r="R124" s="13">
        <f t="shared" si="21"/>
        <v>122279.90504110277</v>
      </c>
      <c r="S124" s="13">
        <f t="shared" si="22"/>
        <v>3194.2633611616156</v>
      </c>
      <c r="T124" s="38">
        <f t="shared" si="23"/>
        <v>7537.9575331545375</v>
      </c>
      <c r="U124" s="37">
        <f t="shared" si="31"/>
        <v>3393.2761540949668</v>
      </c>
      <c r="V124" s="13">
        <f t="shared" si="24"/>
        <v>61139.952520551386</v>
      </c>
      <c r="W124" s="13">
        <f t="shared" si="25"/>
        <v>3890.3489388148969</v>
      </c>
      <c r="X124" s="38">
        <f t="shared" si="26"/>
        <v>7537.9575331545384</v>
      </c>
      <c r="Y124" s="37">
        <f t="shared" si="32"/>
        <v>2180.1830072432476</v>
      </c>
      <c r="Z124" s="13">
        <f t="shared" si="27"/>
        <v>56841.209149629343</v>
      </c>
      <c r="AA124" s="13">
        <f t="shared" si="28"/>
        <v>2642.3066588662505</v>
      </c>
      <c r="AB124" s="38">
        <f t="shared" si="29"/>
        <v>7537.9575331545384</v>
      </c>
    </row>
    <row r="125" spans="12:28" x14ac:dyDescent="0.2">
      <c r="L125">
        <v>124</v>
      </c>
      <c r="M125" s="37">
        <f t="shared" si="17"/>
        <v>2180.7453200342161</v>
      </c>
      <c r="N125" s="13">
        <f t="shared" si="18"/>
        <v>61703.611498036051</v>
      </c>
      <c r="O125" s="13">
        <f t="shared" si="19"/>
        <v>2678.355090179668</v>
      </c>
      <c r="P125" s="13">
        <f t="shared" si="20"/>
        <v>7537.9575331545375</v>
      </c>
      <c r="Q125" s="37">
        <f t="shared" si="30"/>
        <v>2200.1177917217556</v>
      </c>
      <c r="R125" s="13">
        <f t="shared" si="21"/>
        <v>122279.90504110277</v>
      </c>
      <c r="S125" s="13">
        <f t="shared" si="22"/>
        <v>3186.2460581822615</v>
      </c>
      <c r="T125" s="38">
        <f t="shared" si="23"/>
        <v>7537.9575331545375</v>
      </c>
      <c r="U125" s="37">
        <f t="shared" si="31"/>
        <v>3393.2761540949668</v>
      </c>
      <c r="V125" s="13">
        <f t="shared" si="24"/>
        <v>61139.952520551386</v>
      </c>
      <c r="W125" s="13">
        <f t="shared" si="25"/>
        <v>3886.3402873252198</v>
      </c>
      <c r="X125" s="38">
        <f t="shared" si="26"/>
        <v>7537.9575331545384</v>
      </c>
      <c r="Y125" s="37">
        <f t="shared" si="32"/>
        <v>2180.1830072432476</v>
      </c>
      <c r="Z125" s="13">
        <f t="shared" si="27"/>
        <v>56841.209149629343</v>
      </c>
      <c r="AA125" s="13">
        <f t="shared" si="28"/>
        <v>2638.5798552241295</v>
      </c>
      <c r="AB125" s="38">
        <f t="shared" si="29"/>
        <v>7537.9575331545384</v>
      </c>
    </row>
    <row r="126" spans="12:28" x14ac:dyDescent="0.2">
      <c r="L126">
        <v>125</v>
      </c>
      <c r="M126" s="37">
        <f t="shared" si="17"/>
        <v>2180.7453200342161</v>
      </c>
      <c r="N126" s="13">
        <f t="shared" si="18"/>
        <v>61703.611498036051</v>
      </c>
      <c r="O126" s="13">
        <f t="shared" si="19"/>
        <v>2674.3742120185043</v>
      </c>
      <c r="P126" s="13">
        <f t="shared" si="20"/>
        <v>7537.9575331545375</v>
      </c>
      <c r="Q126" s="37">
        <f t="shared" si="30"/>
        <v>2200.1177917217556</v>
      </c>
      <c r="R126" s="13">
        <f t="shared" si="21"/>
        <v>122279.90504110277</v>
      </c>
      <c r="S126" s="13">
        <f t="shared" si="22"/>
        <v>3178.3570320505778</v>
      </c>
      <c r="T126" s="38">
        <f t="shared" si="23"/>
        <v>7537.9575331545375</v>
      </c>
      <c r="U126" s="37">
        <f t="shared" si="31"/>
        <v>3393.2761540949668</v>
      </c>
      <c r="V126" s="13">
        <f t="shared" si="24"/>
        <v>61139.952520551386</v>
      </c>
      <c r="W126" s="13">
        <f t="shared" si="25"/>
        <v>3882.395774259378</v>
      </c>
      <c r="X126" s="38">
        <f t="shared" si="26"/>
        <v>7537.9575331545384</v>
      </c>
      <c r="Y126" s="37">
        <f t="shared" si="32"/>
        <v>2180.1830072432476</v>
      </c>
      <c r="Z126" s="13">
        <f t="shared" si="27"/>
        <v>56841.209149629343</v>
      </c>
      <c r="AA126" s="13">
        <f t="shared" si="28"/>
        <v>2634.9126804402822</v>
      </c>
      <c r="AB126" s="38">
        <f t="shared" si="29"/>
        <v>7537.9575331545384</v>
      </c>
    </row>
    <row r="127" spans="12:28" x14ac:dyDescent="0.2">
      <c r="L127">
        <v>126</v>
      </c>
      <c r="M127" s="37">
        <f t="shared" si="17"/>
        <v>2180.7453200342161</v>
      </c>
      <c r="N127" s="13">
        <f t="shared" si="18"/>
        <v>61703.611498036051</v>
      </c>
      <c r="O127" s="13">
        <f t="shared" si="19"/>
        <v>2670.4565223995814</v>
      </c>
      <c r="P127" s="13">
        <f t="shared" si="20"/>
        <v>7537.9575331545375</v>
      </c>
      <c r="Q127" s="37">
        <f t="shared" si="30"/>
        <v>2200.1177917217556</v>
      </c>
      <c r="R127" s="13">
        <f t="shared" si="21"/>
        <v>122279.90504110277</v>
      </c>
      <c r="S127" s="13">
        <f t="shared" si="22"/>
        <v>3170.5932285559047</v>
      </c>
      <c r="T127" s="38">
        <f t="shared" si="23"/>
        <v>7537.9575331545375</v>
      </c>
      <c r="U127" s="37">
        <f t="shared" si="31"/>
        <v>3393.2761540949668</v>
      </c>
      <c r="V127" s="13">
        <f t="shared" si="24"/>
        <v>61139.952520551386</v>
      </c>
      <c r="W127" s="13">
        <f t="shared" si="25"/>
        <v>3878.5138725120414</v>
      </c>
      <c r="X127" s="38">
        <f t="shared" si="26"/>
        <v>7537.9575331545384</v>
      </c>
      <c r="Y127" s="37">
        <f t="shared" si="32"/>
        <v>2180.1830072432476</v>
      </c>
      <c r="Z127" s="13">
        <f t="shared" si="27"/>
        <v>56841.209149629343</v>
      </c>
      <c r="AA127" s="13">
        <f t="shared" si="28"/>
        <v>2631.3037147799887</v>
      </c>
      <c r="AB127" s="38">
        <f t="shared" si="29"/>
        <v>7537.9575331545384</v>
      </c>
    </row>
    <row r="128" spans="12:28" x14ac:dyDescent="0.2">
      <c r="L128">
        <v>127</v>
      </c>
      <c r="M128" s="37">
        <f t="shared" si="17"/>
        <v>2180.7453200342161</v>
      </c>
      <c r="N128" s="13">
        <f t="shared" si="18"/>
        <v>61703.611498036051</v>
      </c>
      <c r="O128" s="13">
        <f t="shared" si="19"/>
        <v>2666.6005286801692</v>
      </c>
      <c r="P128" s="13">
        <f t="shared" si="20"/>
        <v>7537.9575331545375</v>
      </c>
      <c r="Q128" s="37">
        <f t="shared" si="30"/>
        <v>2200.1177917217556</v>
      </c>
      <c r="R128" s="13">
        <f t="shared" si="21"/>
        <v>122279.90504110277</v>
      </c>
      <c r="S128" s="13">
        <f t="shared" si="22"/>
        <v>3162.9516896831947</v>
      </c>
      <c r="T128" s="38">
        <f t="shared" si="23"/>
        <v>7537.9575331545375</v>
      </c>
      <c r="U128" s="37">
        <f t="shared" si="31"/>
        <v>3393.2761540949668</v>
      </c>
      <c r="V128" s="13">
        <f t="shared" si="24"/>
        <v>61139.952520551386</v>
      </c>
      <c r="W128" s="13">
        <f t="shared" si="25"/>
        <v>3874.6931030756864</v>
      </c>
      <c r="X128" s="38">
        <f t="shared" si="26"/>
        <v>7537.9575331545384</v>
      </c>
      <c r="Y128" s="37">
        <f t="shared" si="32"/>
        <v>2180.1830072432476</v>
      </c>
      <c r="Z128" s="13">
        <f t="shared" si="27"/>
        <v>56841.209149629343</v>
      </c>
      <c r="AA128" s="13">
        <f t="shared" si="28"/>
        <v>2627.7515832245808</v>
      </c>
      <c r="AB128" s="38">
        <f t="shared" si="29"/>
        <v>7537.9575331545384</v>
      </c>
    </row>
    <row r="129" spans="12:28" x14ac:dyDescent="0.2">
      <c r="L129">
        <v>128</v>
      </c>
      <c r="M129" s="37">
        <f t="shared" si="17"/>
        <v>2180.7453200342161</v>
      </c>
      <c r="N129" s="13">
        <f t="shared" si="18"/>
        <v>61703.611498036051</v>
      </c>
      <c r="O129" s="13">
        <f t="shared" si="19"/>
        <v>2662.8047848626229</v>
      </c>
      <c r="P129" s="13">
        <f t="shared" si="20"/>
        <v>7537.9575331545375</v>
      </c>
      <c r="Q129" s="37">
        <f t="shared" si="30"/>
        <v>2200.1177917217556</v>
      </c>
      <c r="R129" s="13">
        <f t="shared" si="21"/>
        <v>122279.90504110277</v>
      </c>
      <c r="S129" s="13">
        <f t="shared" si="22"/>
        <v>3155.4295498553711</v>
      </c>
      <c r="T129" s="38">
        <f t="shared" si="23"/>
        <v>7537.9575331545375</v>
      </c>
      <c r="U129" s="37">
        <f t="shared" si="31"/>
        <v>3393.2761540949668</v>
      </c>
      <c r="V129" s="13">
        <f t="shared" si="24"/>
        <v>61139.952520551386</v>
      </c>
      <c r="W129" s="13">
        <f t="shared" si="25"/>
        <v>3870.9320331617746</v>
      </c>
      <c r="X129" s="38">
        <f t="shared" si="26"/>
        <v>7537.9575331545384</v>
      </c>
      <c r="Y129" s="37">
        <f t="shared" si="32"/>
        <v>2180.1830072432476</v>
      </c>
      <c r="Z129" s="13">
        <f t="shared" si="27"/>
        <v>56841.209149629343</v>
      </c>
      <c r="AA129" s="13">
        <f t="shared" si="28"/>
        <v>2624.2549537247269</v>
      </c>
      <c r="AB129" s="38">
        <f t="shared" si="29"/>
        <v>7537.9575331545384</v>
      </c>
    </row>
    <row r="130" spans="12:28" x14ac:dyDescent="0.2">
      <c r="L130">
        <v>129</v>
      </c>
      <c r="M130" s="37">
        <f t="shared" ref="M130:M193" si="33">SUM($B$9:$B$13)</f>
        <v>2180.7453200342161</v>
      </c>
      <c r="N130" s="13">
        <f t="shared" ref="N130:N193" si="34">SUM($B$7:$B$8)</f>
        <v>61703.611498036051</v>
      </c>
      <c r="O130" s="13">
        <f t="shared" ref="O130:O193" si="35">N130/$L130+M130</f>
        <v>2659.0678897864336</v>
      </c>
      <c r="P130" s="13">
        <f t="shared" ref="P130:P193" si="36">SUM($B$9:$B$10,$B$13:$B$14)</f>
        <v>7537.9575331545375</v>
      </c>
      <c r="Q130" s="37">
        <f t="shared" si="30"/>
        <v>2200.1177917217556</v>
      </c>
      <c r="R130" s="13">
        <f t="shared" ref="R130:R193" si="37">SUM($C$7:$C$8)</f>
        <v>122279.90504110277</v>
      </c>
      <c r="S130" s="13">
        <f t="shared" ref="S130:S193" si="38">R130/$L130+Q130</f>
        <v>3148.0240323504595</v>
      </c>
      <c r="T130" s="38">
        <f t="shared" ref="T130:T193" si="39">SUM($C$9:$C$10,$C$13:$C$14)</f>
        <v>7537.9575331545375</v>
      </c>
      <c r="U130" s="37">
        <f t="shared" si="31"/>
        <v>3393.2761540949668</v>
      </c>
      <c r="V130" s="13">
        <f t="shared" ref="V130:V193" si="40">SUM($D$7:$D$8)</f>
        <v>61139.952520551386</v>
      </c>
      <c r="W130" s="13">
        <f t="shared" ref="W130:W193" si="41">V130/$L130+U130</f>
        <v>3867.2292744093188</v>
      </c>
      <c r="X130" s="38">
        <f t="shared" ref="X130:X193" si="42">SUM($D$9:$D$10,$D$13:$D$14)</f>
        <v>7537.9575331545384</v>
      </c>
      <c r="Y130" s="37">
        <f t="shared" si="32"/>
        <v>2180.1830072432476</v>
      </c>
      <c r="Z130" s="13">
        <f t="shared" ref="Z130:Z193" si="43">SUM($E$7:$E$8)</f>
        <v>56841.209149629343</v>
      </c>
      <c r="AA130" s="13">
        <f t="shared" ref="AA130:AA193" si="44">Z130/$L130+Y130</f>
        <v>2620.812535534948</v>
      </c>
      <c r="AB130" s="38">
        <f t="shared" ref="AB130:AB193" si="45">SUM($E$9:$E$10,$E$13:$E$14)</f>
        <v>7537.9575331545384</v>
      </c>
    </row>
    <row r="131" spans="12:28" x14ac:dyDescent="0.2">
      <c r="L131">
        <v>130</v>
      </c>
      <c r="M131" s="37">
        <f t="shared" si="33"/>
        <v>2180.7453200342161</v>
      </c>
      <c r="N131" s="13">
        <f t="shared" si="34"/>
        <v>61703.611498036051</v>
      </c>
      <c r="O131" s="13">
        <f t="shared" si="35"/>
        <v>2655.3884854037242</v>
      </c>
      <c r="P131" s="13">
        <f t="shared" si="36"/>
        <v>7537.9575331545375</v>
      </c>
      <c r="Q131" s="37">
        <f t="shared" ref="Q131:Q194" si="46">SUM($C$9:$C$10,$C$12:$C$13)</f>
        <v>2200.1177917217556</v>
      </c>
      <c r="R131" s="13">
        <f t="shared" si="37"/>
        <v>122279.90504110277</v>
      </c>
      <c r="S131" s="13">
        <f t="shared" si="38"/>
        <v>3140.7324458840844</v>
      </c>
      <c r="T131" s="38">
        <f t="shared" si="39"/>
        <v>7537.9575331545375</v>
      </c>
      <c r="U131" s="37">
        <f t="shared" ref="U131:U194" si="47">SUM($D$9:$D$10,$D$12:$D$13)</f>
        <v>3393.2761540949668</v>
      </c>
      <c r="V131" s="13">
        <f t="shared" si="40"/>
        <v>61139.952520551386</v>
      </c>
      <c r="W131" s="13">
        <f t="shared" si="41"/>
        <v>3863.5834811761315</v>
      </c>
      <c r="X131" s="38">
        <f t="shared" si="42"/>
        <v>7537.9575331545384</v>
      </c>
      <c r="Y131" s="37">
        <f t="shared" ref="Y131:Y194" si="48">SUM($E$9:$E$10,$E$12:$E$13)</f>
        <v>2180.1830072432476</v>
      </c>
      <c r="Z131" s="13">
        <f t="shared" si="43"/>
        <v>56841.209149629343</v>
      </c>
      <c r="AA131" s="13">
        <f t="shared" si="44"/>
        <v>2617.423077625012</v>
      </c>
      <c r="AB131" s="38">
        <f t="shared" si="45"/>
        <v>7537.9575331545384</v>
      </c>
    </row>
    <row r="132" spans="12:28" x14ac:dyDescent="0.2">
      <c r="L132">
        <v>131</v>
      </c>
      <c r="M132" s="37">
        <f t="shared" si="33"/>
        <v>2180.7453200342161</v>
      </c>
      <c r="N132" s="13">
        <f t="shared" si="34"/>
        <v>61703.611498036051</v>
      </c>
      <c r="O132" s="13">
        <f t="shared" si="35"/>
        <v>2651.7652551337278</v>
      </c>
      <c r="P132" s="13">
        <f t="shared" si="36"/>
        <v>7537.9575331545375</v>
      </c>
      <c r="Q132" s="37">
        <f t="shared" si="46"/>
        <v>2200.1177917217556</v>
      </c>
      <c r="R132" s="13">
        <f t="shared" si="37"/>
        <v>122279.90504110277</v>
      </c>
      <c r="S132" s="13">
        <f t="shared" si="38"/>
        <v>3133.5521813484943</v>
      </c>
      <c r="T132" s="38">
        <f t="shared" si="39"/>
        <v>7537.9575331545375</v>
      </c>
      <c r="U132" s="37">
        <f t="shared" si="47"/>
        <v>3393.2761540949668</v>
      </c>
      <c r="V132" s="13">
        <f t="shared" si="40"/>
        <v>61139.952520551386</v>
      </c>
      <c r="W132" s="13">
        <f t="shared" si="41"/>
        <v>3859.993348908336</v>
      </c>
      <c r="X132" s="38">
        <f t="shared" si="42"/>
        <v>7537.9575331545384</v>
      </c>
      <c r="Y132" s="37">
        <f t="shared" si="48"/>
        <v>2180.1830072432476</v>
      </c>
      <c r="Z132" s="13">
        <f t="shared" si="43"/>
        <v>56841.209149629343</v>
      </c>
      <c r="AA132" s="13">
        <f t="shared" si="44"/>
        <v>2614.0853671640825</v>
      </c>
      <c r="AB132" s="38">
        <f t="shared" si="45"/>
        <v>7537.9575331545384</v>
      </c>
    </row>
    <row r="133" spans="12:28" x14ac:dyDescent="0.2">
      <c r="L133">
        <v>132</v>
      </c>
      <c r="M133" s="37">
        <f t="shared" si="33"/>
        <v>2180.7453200342161</v>
      </c>
      <c r="N133" s="13">
        <f t="shared" si="34"/>
        <v>61703.611498036051</v>
      </c>
      <c r="O133" s="13">
        <f t="shared" si="35"/>
        <v>2648.1969222920652</v>
      </c>
      <c r="P133" s="13">
        <f t="shared" si="36"/>
        <v>7537.9575331545375</v>
      </c>
      <c r="Q133" s="37">
        <f t="shared" si="46"/>
        <v>2200.1177917217556</v>
      </c>
      <c r="R133" s="13">
        <f t="shared" si="37"/>
        <v>122279.90504110277</v>
      </c>
      <c r="S133" s="13">
        <f t="shared" si="38"/>
        <v>3126.4807086998071</v>
      </c>
      <c r="T133" s="38">
        <f t="shared" si="39"/>
        <v>7537.9575331545375</v>
      </c>
      <c r="U133" s="37">
        <f t="shared" si="47"/>
        <v>3393.2761540949668</v>
      </c>
      <c r="V133" s="13">
        <f t="shared" si="40"/>
        <v>61139.952520551386</v>
      </c>
      <c r="W133" s="13">
        <f t="shared" si="41"/>
        <v>3856.4576125839926</v>
      </c>
      <c r="X133" s="38">
        <f t="shared" si="42"/>
        <v>7537.9575331545384</v>
      </c>
      <c r="Y133" s="37">
        <f t="shared" si="48"/>
        <v>2180.1830072432476</v>
      </c>
      <c r="Z133" s="13">
        <f t="shared" si="43"/>
        <v>56841.209149629343</v>
      </c>
      <c r="AA133" s="13">
        <f t="shared" si="44"/>
        <v>2610.7982280737729</v>
      </c>
      <c r="AB133" s="38">
        <f t="shared" si="45"/>
        <v>7537.9575331545384</v>
      </c>
    </row>
    <row r="134" spans="12:28" x14ac:dyDescent="0.2">
      <c r="L134">
        <v>133</v>
      </c>
      <c r="M134" s="37">
        <f t="shared" si="33"/>
        <v>2180.7453200342161</v>
      </c>
      <c r="N134" s="13">
        <f t="shared" si="34"/>
        <v>61703.611498036051</v>
      </c>
      <c r="O134" s="13">
        <f t="shared" si="35"/>
        <v>2644.6822485908783</v>
      </c>
      <c r="P134" s="13">
        <f t="shared" si="36"/>
        <v>7537.9575331545375</v>
      </c>
      <c r="Q134" s="37">
        <f t="shared" si="46"/>
        <v>2200.1177917217556</v>
      </c>
      <c r="R134" s="13">
        <f t="shared" si="37"/>
        <v>122279.90504110277</v>
      </c>
      <c r="S134" s="13">
        <f t="shared" si="38"/>
        <v>3119.5155739856864</v>
      </c>
      <c r="T134" s="38">
        <f t="shared" si="39"/>
        <v>7537.9575331545375</v>
      </c>
      <c r="U134" s="37">
        <f t="shared" si="47"/>
        <v>3393.2761540949668</v>
      </c>
      <c r="V134" s="13">
        <f t="shared" si="40"/>
        <v>61139.952520551386</v>
      </c>
      <c r="W134" s="13">
        <f t="shared" si="41"/>
        <v>3852.9750452269323</v>
      </c>
      <c r="X134" s="38">
        <f t="shared" si="42"/>
        <v>7537.9575331545384</v>
      </c>
      <c r="Y134" s="37">
        <f t="shared" si="48"/>
        <v>2180.1830072432476</v>
      </c>
      <c r="Z134" s="13">
        <f t="shared" si="43"/>
        <v>56841.209149629343</v>
      </c>
      <c r="AA134" s="13">
        <f t="shared" si="44"/>
        <v>2607.5605196464758</v>
      </c>
      <c r="AB134" s="38">
        <f t="shared" si="45"/>
        <v>7537.9575331545384</v>
      </c>
    </row>
    <row r="135" spans="12:28" x14ac:dyDescent="0.2">
      <c r="L135">
        <v>134</v>
      </c>
      <c r="M135" s="37">
        <f t="shared" si="33"/>
        <v>2180.7453200342161</v>
      </c>
      <c r="N135" s="13">
        <f t="shared" si="34"/>
        <v>61703.611498036051</v>
      </c>
      <c r="O135" s="13">
        <f t="shared" si="35"/>
        <v>2641.2200327061269</v>
      </c>
      <c r="P135" s="13">
        <f t="shared" si="36"/>
        <v>7537.9575331545375</v>
      </c>
      <c r="Q135" s="37">
        <f t="shared" si="46"/>
        <v>2200.1177917217556</v>
      </c>
      <c r="R135" s="13">
        <f t="shared" si="37"/>
        <v>122279.90504110277</v>
      </c>
      <c r="S135" s="13">
        <f t="shared" si="38"/>
        <v>3112.6543965061046</v>
      </c>
      <c r="T135" s="38">
        <f t="shared" si="39"/>
        <v>7537.9575331545375</v>
      </c>
      <c r="U135" s="37">
        <f t="shared" si="47"/>
        <v>3393.2761540949668</v>
      </c>
      <c r="V135" s="13">
        <f t="shared" si="40"/>
        <v>61139.952520551386</v>
      </c>
      <c r="W135" s="13">
        <f t="shared" si="41"/>
        <v>3849.5444564871414</v>
      </c>
      <c r="X135" s="38">
        <f t="shared" si="42"/>
        <v>7537.9575331545384</v>
      </c>
      <c r="Y135" s="37">
        <f t="shared" si="48"/>
        <v>2180.1830072432476</v>
      </c>
      <c r="Z135" s="13">
        <f t="shared" si="43"/>
        <v>56841.209149629343</v>
      </c>
      <c r="AA135" s="13">
        <f t="shared" si="44"/>
        <v>2604.3711352255559</v>
      </c>
      <c r="AB135" s="38">
        <f t="shared" si="45"/>
        <v>7537.9575331545384</v>
      </c>
    </row>
    <row r="136" spans="12:28" x14ac:dyDescent="0.2">
      <c r="L136">
        <v>135</v>
      </c>
      <c r="M136" s="37">
        <f t="shared" si="33"/>
        <v>2180.7453200342161</v>
      </c>
      <c r="N136" s="13">
        <f t="shared" si="34"/>
        <v>61703.611498036051</v>
      </c>
      <c r="O136" s="13">
        <f t="shared" si="35"/>
        <v>2637.8091089085574</v>
      </c>
      <c r="P136" s="13">
        <f t="shared" si="36"/>
        <v>7537.9575331545375</v>
      </c>
      <c r="Q136" s="37">
        <f t="shared" si="46"/>
        <v>2200.1177917217556</v>
      </c>
      <c r="R136" s="13">
        <f t="shared" si="37"/>
        <v>122279.90504110277</v>
      </c>
      <c r="S136" s="13">
        <f t="shared" si="38"/>
        <v>3105.8948661002946</v>
      </c>
      <c r="T136" s="38">
        <f t="shared" si="39"/>
        <v>7537.9575331545375</v>
      </c>
      <c r="U136" s="37">
        <f t="shared" si="47"/>
        <v>3393.2761540949668</v>
      </c>
      <c r="V136" s="13">
        <f t="shared" si="40"/>
        <v>61139.952520551386</v>
      </c>
      <c r="W136" s="13">
        <f t="shared" si="41"/>
        <v>3846.1646912842361</v>
      </c>
      <c r="X136" s="38">
        <f t="shared" si="42"/>
        <v>7537.9575331545384</v>
      </c>
      <c r="Y136" s="37">
        <f t="shared" si="48"/>
        <v>2180.1830072432476</v>
      </c>
      <c r="Z136" s="13">
        <f t="shared" si="43"/>
        <v>56841.209149629343</v>
      </c>
      <c r="AA136" s="13">
        <f t="shared" si="44"/>
        <v>2601.2290009442058</v>
      </c>
      <c r="AB136" s="38">
        <f t="shared" si="45"/>
        <v>7537.9575331545384</v>
      </c>
    </row>
    <row r="137" spans="12:28" x14ac:dyDescent="0.2">
      <c r="L137">
        <v>136</v>
      </c>
      <c r="M137" s="37">
        <f t="shared" si="33"/>
        <v>2180.7453200342161</v>
      </c>
      <c r="N137" s="13">
        <f t="shared" si="34"/>
        <v>61703.611498036051</v>
      </c>
      <c r="O137" s="13">
        <f t="shared" si="35"/>
        <v>2634.4483457550696</v>
      </c>
      <c r="P137" s="13">
        <f t="shared" si="36"/>
        <v>7537.9575331545375</v>
      </c>
      <c r="Q137" s="37">
        <f t="shared" si="46"/>
        <v>2200.1177917217556</v>
      </c>
      <c r="R137" s="13">
        <f t="shared" si="37"/>
        <v>122279.90504110277</v>
      </c>
      <c r="S137" s="13">
        <f t="shared" si="38"/>
        <v>3099.2347405533937</v>
      </c>
      <c r="T137" s="38">
        <f t="shared" si="39"/>
        <v>7537.9575331545375</v>
      </c>
      <c r="U137" s="37">
        <f t="shared" si="47"/>
        <v>3393.2761540949668</v>
      </c>
      <c r="V137" s="13">
        <f t="shared" si="40"/>
        <v>61139.952520551386</v>
      </c>
      <c r="W137" s="13">
        <f t="shared" si="41"/>
        <v>3842.8346285107859</v>
      </c>
      <c r="X137" s="38">
        <f t="shared" si="42"/>
        <v>7537.9575331545384</v>
      </c>
      <c r="Y137" s="37">
        <f t="shared" si="48"/>
        <v>2180.1830072432476</v>
      </c>
      <c r="Z137" s="13">
        <f t="shared" si="43"/>
        <v>56841.209149629343</v>
      </c>
      <c r="AA137" s="13">
        <f t="shared" si="44"/>
        <v>2598.1330745199339</v>
      </c>
      <c r="AB137" s="38">
        <f t="shared" si="45"/>
        <v>7537.9575331545384</v>
      </c>
    </row>
    <row r="138" spans="12:28" x14ac:dyDescent="0.2">
      <c r="L138">
        <v>137</v>
      </c>
      <c r="M138" s="37">
        <f t="shared" si="33"/>
        <v>2180.7453200342161</v>
      </c>
      <c r="N138" s="13">
        <f t="shared" si="34"/>
        <v>61703.611498036051</v>
      </c>
      <c r="O138" s="13">
        <f t="shared" si="35"/>
        <v>2631.1366448373988</v>
      </c>
      <c r="P138" s="13">
        <f t="shared" si="36"/>
        <v>7537.9575331545375</v>
      </c>
      <c r="Q138" s="37">
        <f t="shared" si="46"/>
        <v>2200.1177917217556</v>
      </c>
      <c r="R138" s="13">
        <f t="shared" si="37"/>
        <v>122279.90504110277</v>
      </c>
      <c r="S138" s="13">
        <f t="shared" si="38"/>
        <v>3092.6718431166664</v>
      </c>
      <c r="T138" s="38">
        <f t="shared" si="39"/>
        <v>7537.9575331545375</v>
      </c>
      <c r="U138" s="37">
        <f t="shared" si="47"/>
        <v>3393.2761540949668</v>
      </c>
      <c r="V138" s="13">
        <f t="shared" si="40"/>
        <v>61139.952520551386</v>
      </c>
      <c r="W138" s="13">
        <f t="shared" si="41"/>
        <v>3839.5531797924223</v>
      </c>
      <c r="X138" s="38">
        <f t="shared" si="42"/>
        <v>7537.9575331545384</v>
      </c>
      <c r="Y138" s="37">
        <f t="shared" si="48"/>
        <v>2180.1830072432476</v>
      </c>
      <c r="Z138" s="13">
        <f t="shared" si="43"/>
        <v>56841.209149629343</v>
      </c>
      <c r="AA138" s="13">
        <f t="shared" si="44"/>
        <v>2595.0823441018561</v>
      </c>
      <c r="AB138" s="38">
        <f t="shared" si="45"/>
        <v>7537.9575331545384</v>
      </c>
    </row>
    <row r="139" spans="12:28" x14ac:dyDescent="0.2">
      <c r="L139">
        <v>138</v>
      </c>
      <c r="M139" s="37">
        <f t="shared" si="33"/>
        <v>2180.7453200342161</v>
      </c>
      <c r="N139" s="13">
        <f t="shared" si="34"/>
        <v>61703.611498036051</v>
      </c>
      <c r="O139" s="13">
        <f t="shared" si="35"/>
        <v>2627.8729395852019</v>
      </c>
      <c r="P139" s="13">
        <f t="shared" si="36"/>
        <v>7537.9575331545375</v>
      </c>
      <c r="Q139" s="37">
        <f t="shared" si="46"/>
        <v>2200.1177917217556</v>
      </c>
      <c r="R139" s="13">
        <f t="shared" si="37"/>
        <v>122279.90504110277</v>
      </c>
      <c r="S139" s="13">
        <f t="shared" si="38"/>
        <v>3086.2040601355438</v>
      </c>
      <c r="T139" s="38">
        <f t="shared" si="39"/>
        <v>7537.9575331545375</v>
      </c>
      <c r="U139" s="37">
        <f t="shared" si="47"/>
        <v>3393.2761540949668</v>
      </c>
      <c r="V139" s="13">
        <f t="shared" si="40"/>
        <v>61139.952520551386</v>
      </c>
      <c r="W139" s="13">
        <f t="shared" si="41"/>
        <v>3836.319288301861</v>
      </c>
      <c r="X139" s="38">
        <f t="shared" si="42"/>
        <v>7537.9575331545384</v>
      </c>
      <c r="Y139" s="37">
        <f t="shared" si="48"/>
        <v>2180.1830072432476</v>
      </c>
      <c r="Z139" s="13">
        <f t="shared" si="43"/>
        <v>56841.209149629343</v>
      </c>
      <c r="AA139" s="13">
        <f t="shared" si="44"/>
        <v>2592.0758271680979</v>
      </c>
      <c r="AB139" s="38">
        <f t="shared" si="45"/>
        <v>7537.9575331545384</v>
      </c>
    </row>
    <row r="140" spans="12:28" x14ac:dyDescent="0.2">
      <c r="L140">
        <v>139</v>
      </c>
      <c r="M140" s="37">
        <f t="shared" si="33"/>
        <v>2180.7453200342161</v>
      </c>
      <c r="N140" s="13">
        <f t="shared" si="34"/>
        <v>61703.611498036051</v>
      </c>
      <c r="O140" s="13">
        <f t="shared" si="35"/>
        <v>2624.6561941208065</v>
      </c>
      <c r="P140" s="13">
        <f t="shared" si="36"/>
        <v>7537.9575331545375</v>
      </c>
      <c r="Q140" s="37">
        <f t="shared" si="46"/>
        <v>2200.1177917217556</v>
      </c>
      <c r="R140" s="13">
        <f t="shared" si="37"/>
        <v>122279.90504110277</v>
      </c>
      <c r="S140" s="13">
        <f t="shared" si="38"/>
        <v>3079.8293387800486</v>
      </c>
      <c r="T140" s="38">
        <f t="shared" si="39"/>
        <v>7537.9575331545375</v>
      </c>
      <c r="U140" s="37">
        <f t="shared" si="47"/>
        <v>3393.2761540949668</v>
      </c>
      <c r="V140" s="13">
        <f t="shared" si="40"/>
        <v>61139.952520551386</v>
      </c>
      <c r="W140" s="13">
        <f t="shared" si="41"/>
        <v>3833.1319276241134</v>
      </c>
      <c r="X140" s="38">
        <f t="shared" si="42"/>
        <v>7537.9575331545384</v>
      </c>
      <c r="Y140" s="37">
        <f t="shared" si="48"/>
        <v>2180.1830072432476</v>
      </c>
      <c r="Z140" s="13">
        <f t="shared" si="43"/>
        <v>56841.209149629343</v>
      </c>
      <c r="AA140" s="13">
        <f t="shared" si="44"/>
        <v>2589.1125694707971</v>
      </c>
      <c r="AB140" s="38">
        <f t="shared" si="45"/>
        <v>7537.9575331545384</v>
      </c>
    </row>
    <row r="141" spans="12:28" x14ac:dyDescent="0.2">
      <c r="L141">
        <v>140</v>
      </c>
      <c r="M141" s="37">
        <f t="shared" si="33"/>
        <v>2180.7453200342161</v>
      </c>
      <c r="N141" s="13">
        <f t="shared" si="34"/>
        <v>61703.611498036051</v>
      </c>
      <c r="O141" s="13">
        <f t="shared" si="35"/>
        <v>2621.4854021630449</v>
      </c>
      <c r="P141" s="13">
        <f t="shared" si="36"/>
        <v>7537.9575331545375</v>
      </c>
      <c r="Q141" s="37">
        <f t="shared" si="46"/>
        <v>2200.1177917217556</v>
      </c>
      <c r="R141" s="13">
        <f t="shared" si="37"/>
        <v>122279.90504110277</v>
      </c>
      <c r="S141" s="13">
        <f t="shared" si="38"/>
        <v>3073.5456848724898</v>
      </c>
      <c r="T141" s="38">
        <f t="shared" si="39"/>
        <v>7537.9575331545375</v>
      </c>
      <c r="U141" s="37">
        <f t="shared" si="47"/>
        <v>3393.2761540949668</v>
      </c>
      <c r="V141" s="13">
        <f t="shared" si="40"/>
        <v>61139.952520551386</v>
      </c>
      <c r="W141" s="13">
        <f t="shared" si="41"/>
        <v>3829.990100670334</v>
      </c>
      <c r="X141" s="38">
        <f t="shared" si="42"/>
        <v>7537.9575331545384</v>
      </c>
      <c r="Y141" s="37">
        <f t="shared" si="48"/>
        <v>2180.1830072432476</v>
      </c>
      <c r="Z141" s="13">
        <f t="shared" si="43"/>
        <v>56841.209149629343</v>
      </c>
      <c r="AA141" s="13">
        <f t="shared" si="44"/>
        <v>2586.1916440263144</v>
      </c>
      <c r="AB141" s="38">
        <f t="shared" si="45"/>
        <v>7537.9575331545384</v>
      </c>
    </row>
    <row r="142" spans="12:28" x14ac:dyDescent="0.2">
      <c r="L142">
        <v>141</v>
      </c>
      <c r="M142" s="37">
        <f t="shared" si="33"/>
        <v>2180.7453200342161</v>
      </c>
      <c r="N142" s="13">
        <f t="shared" si="34"/>
        <v>61703.611498036051</v>
      </c>
      <c r="O142" s="13">
        <f t="shared" si="35"/>
        <v>2618.3595859777342</v>
      </c>
      <c r="P142" s="13">
        <f t="shared" si="36"/>
        <v>7537.9575331545375</v>
      </c>
      <c r="Q142" s="37">
        <f t="shared" si="46"/>
        <v>2200.1177917217556</v>
      </c>
      <c r="R142" s="13">
        <f t="shared" si="37"/>
        <v>122279.90504110277</v>
      </c>
      <c r="S142" s="13">
        <f t="shared" si="38"/>
        <v>3067.351160807591</v>
      </c>
      <c r="T142" s="38">
        <f t="shared" si="39"/>
        <v>7537.9575331545375</v>
      </c>
      <c r="U142" s="37">
        <f t="shared" si="47"/>
        <v>3393.2761540949668</v>
      </c>
      <c r="V142" s="13">
        <f t="shared" si="40"/>
        <v>61139.952520551386</v>
      </c>
      <c r="W142" s="13">
        <f t="shared" si="41"/>
        <v>3826.8928386378843</v>
      </c>
      <c r="X142" s="38">
        <f t="shared" si="42"/>
        <v>7537.9575331545384</v>
      </c>
      <c r="Y142" s="37">
        <f t="shared" si="48"/>
        <v>2180.1830072432476</v>
      </c>
      <c r="Z142" s="13">
        <f t="shared" si="43"/>
        <v>56841.209149629343</v>
      </c>
      <c r="AA142" s="13">
        <f t="shared" si="44"/>
        <v>2583.3121501484202</v>
      </c>
      <c r="AB142" s="38">
        <f t="shared" si="45"/>
        <v>7537.9575331545384</v>
      </c>
    </row>
    <row r="143" spans="12:28" x14ac:dyDescent="0.2">
      <c r="L143">
        <v>142</v>
      </c>
      <c r="M143" s="37">
        <f t="shared" si="33"/>
        <v>2180.7453200342161</v>
      </c>
      <c r="N143" s="13">
        <f t="shared" si="34"/>
        <v>61703.611498036051</v>
      </c>
      <c r="O143" s="13">
        <f t="shared" si="35"/>
        <v>2615.2777953724981</v>
      </c>
      <c r="P143" s="13">
        <f t="shared" si="36"/>
        <v>7537.9575331545375</v>
      </c>
      <c r="Q143" s="37">
        <f t="shared" si="46"/>
        <v>2200.1177917217556</v>
      </c>
      <c r="R143" s="13">
        <f t="shared" si="37"/>
        <v>122279.90504110277</v>
      </c>
      <c r="S143" s="13">
        <f t="shared" si="38"/>
        <v>3061.2438835605076</v>
      </c>
      <c r="T143" s="38">
        <f t="shared" si="39"/>
        <v>7537.9575331545375</v>
      </c>
      <c r="U143" s="37">
        <f t="shared" si="47"/>
        <v>3393.2761540949668</v>
      </c>
      <c r="V143" s="13">
        <f t="shared" si="40"/>
        <v>61139.952520551386</v>
      </c>
      <c r="W143" s="13">
        <f t="shared" si="41"/>
        <v>3823.8392000143426</v>
      </c>
      <c r="X143" s="38">
        <f t="shared" si="42"/>
        <v>7537.9575331545384</v>
      </c>
      <c r="Y143" s="37">
        <f t="shared" si="48"/>
        <v>2180.1830072432476</v>
      </c>
      <c r="Z143" s="13">
        <f t="shared" si="43"/>
        <v>56841.209149629343</v>
      </c>
      <c r="AA143" s="13">
        <f t="shared" si="44"/>
        <v>2580.4732125223277</v>
      </c>
      <c r="AB143" s="38">
        <f t="shared" si="45"/>
        <v>7537.9575331545384</v>
      </c>
    </row>
    <row r="144" spans="12:28" x14ac:dyDescent="0.2">
      <c r="L144">
        <v>143</v>
      </c>
      <c r="M144" s="37">
        <f t="shared" si="33"/>
        <v>2180.7453200342161</v>
      </c>
      <c r="N144" s="13">
        <f t="shared" si="34"/>
        <v>61703.611498036051</v>
      </c>
      <c r="O144" s="13">
        <f t="shared" si="35"/>
        <v>2612.2391067337689</v>
      </c>
      <c r="P144" s="13">
        <f t="shared" si="36"/>
        <v>7537.9575331545375</v>
      </c>
      <c r="Q144" s="37">
        <f t="shared" si="46"/>
        <v>2200.1177917217556</v>
      </c>
      <c r="R144" s="13">
        <f t="shared" si="37"/>
        <v>122279.90504110277</v>
      </c>
      <c r="S144" s="13">
        <f t="shared" si="38"/>
        <v>3055.2220227784182</v>
      </c>
      <c r="T144" s="38">
        <f t="shared" si="39"/>
        <v>7537.9575331545375</v>
      </c>
      <c r="U144" s="37">
        <f t="shared" si="47"/>
        <v>3393.2761540949668</v>
      </c>
      <c r="V144" s="13">
        <f t="shared" si="40"/>
        <v>61139.952520551386</v>
      </c>
      <c r="W144" s="13">
        <f t="shared" si="41"/>
        <v>3820.8282696232982</v>
      </c>
      <c r="X144" s="38">
        <f t="shared" si="42"/>
        <v>7537.9575331545384</v>
      </c>
      <c r="Y144" s="37">
        <f t="shared" si="48"/>
        <v>2180.1830072432476</v>
      </c>
      <c r="Z144" s="13">
        <f t="shared" si="43"/>
        <v>56841.209149629343</v>
      </c>
      <c r="AA144" s="13">
        <f t="shared" si="44"/>
        <v>2577.6739803175788</v>
      </c>
      <c r="AB144" s="38">
        <f t="shared" si="45"/>
        <v>7537.9575331545384</v>
      </c>
    </row>
    <row r="145" spans="12:28" x14ac:dyDescent="0.2">
      <c r="L145">
        <v>144</v>
      </c>
      <c r="M145" s="37">
        <f t="shared" si="33"/>
        <v>2180.7453200342161</v>
      </c>
      <c r="N145" s="13">
        <f t="shared" si="34"/>
        <v>61703.611498036051</v>
      </c>
      <c r="O145" s="13">
        <f t="shared" si="35"/>
        <v>2609.2426221039109</v>
      </c>
      <c r="P145" s="13">
        <f t="shared" si="36"/>
        <v>7537.9575331545375</v>
      </c>
      <c r="Q145" s="37">
        <f t="shared" si="46"/>
        <v>2200.1177917217556</v>
      </c>
      <c r="R145" s="13">
        <f t="shared" si="37"/>
        <v>122279.90504110277</v>
      </c>
      <c r="S145" s="13">
        <f t="shared" si="38"/>
        <v>3049.2837989516361</v>
      </c>
      <c r="T145" s="38">
        <f t="shared" si="39"/>
        <v>7537.9575331545375</v>
      </c>
      <c r="U145" s="37">
        <f t="shared" si="47"/>
        <v>3393.2761540949668</v>
      </c>
      <c r="V145" s="13">
        <f t="shared" si="40"/>
        <v>61139.952520551386</v>
      </c>
      <c r="W145" s="13">
        <f t="shared" si="41"/>
        <v>3817.8591577099069</v>
      </c>
      <c r="X145" s="38">
        <f t="shared" si="42"/>
        <v>7537.9575331545384</v>
      </c>
      <c r="Y145" s="37">
        <f t="shared" si="48"/>
        <v>2180.1830072432476</v>
      </c>
      <c r="Z145" s="13">
        <f t="shared" si="43"/>
        <v>56841.209149629343</v>
      </c>
      <c r="AA145" s="13">
        <f t="shared" si="44"/>
        <v>2574.9136263378959</v>
      </c>
      <c r="AB145" s="38">
        <f t="shared" si="45"/>
        <v>7537.9575331545384</v>
      </c>
    </row>
    <row r="146" spans="12:28" x14ac:dyDescent="0.2">
      <c r="L146">
        <v>145</v>
      </c>
      <c r="M146" s="37">
        <f t="shared" si="33"/>
        <v>2180.7453200342161</v>
      </c>
      <c r="N146" s="13">
        <f t="shared" si="34"/>
        <v>61703.611498036051</v>
      </c>
      <c r="O146" s="13">
        <f t="shared" si="35"/>
        <v>2606.2874682965339</v>
      </c>
      <c r="P146" s="13">
        <f t="shared" si="36"/>
        <v>7537.9575331545375</v>
      </c>
      <c r="Q146" s="37">
        <f t="shared" si="46"/>
        <v>2200.1177917217556</v>
      </c>
      <c r="R146" s="13">
        <f t="shared" si="37"/>
        <v>122279.90504110277</v>
      </c>
      <c r="S146" s="13">
        <f t="shared" si="38"/>
        <v>3043.4274816603956</v>
      </c>
      <c r="T146" s="38">
        <f t="shared" si="39"/>
        <v>7537.9575331545375</v>
      </c>
      <c r="U146" s="37">
        <f t="shared" si="47"/>
        <v>3393.2761540949668</v>
      </c>
      <c r="V146" s="13">
        <f t="shared" si="40"/>
        <v>61139.952520551386</v>
      </c>
      <c r="W146" s="13">
        <f t="shared" si="41"/>
        <v>3814.9309990642869</v>
      </c>
      <c r="X146" s="38">
        <f t="shared" si="42"/>
        <v>7537.9575331545384</v>
      </c>
      <c r="Y146" s="37">
        <f t="shared" si="48"/>
        <v>2180.1830072432476</v>
      </c>
      <c r="Z146" s="13">
        <f t="shared" si="43"/>
        <v>56841.209149629343</v>
      </c>
      <c r="AA146" s="13">
        <f t="shared" si="44"/>
        <v>2572.1913462062084</v>
      </c>
      <c r="AB146" s="38">
        <f t="shared" si="45"/>
        <v>7537.9575331545384</v>
      </c>
    </row>
    <row r="147" spans="12:28" x14ac:dyDescent="0.2">
      <c r="L147">
        <v>146</v>
      </c>
      <c r="M147" s="37">
        <f t="shared" si="33"/>
        <v>2180.7453200342161</v>
      </c>
      <c r="N147" s="13">
        <f t="shared" si="34"/>
        <v>61703.611498036051</v>
      </c>
      <c r="O147" s="13">
        <f t="shared" si="35"/>
        <v>2603.3727960481615</v>
      </c>
      <c r="P147" s="13">
        <f t="shared" si="36"/>
        <v>7537.9575331545375</v>
      </c>
      <c r="Q147" s="37">
        <f t="shared" si="46"/>
        <v>2200.1177917217556</v>
      </c>
      <c r="R147" s="13">
        <f t="shared" si="37"/>
        <v>122279.90504110277</v>
      </c>
      <c r="S147" s="13">
        <f t="shared" si="38"/>
        <v>3037.6513878936921</v>
      </c>
      <c r="T147" s="38">
        <f t="shared" si="39"/>
        <v>7537.9575331545375</v>
      </c>
      <c r="U147" s="37">
        <f t="shared" si="47"/>
        <v>3393.2761540949668</v>
      </c>
      <c r="V147" s="13">
        <f t="shared" si="40"/>
        <v>61139.952520551386</v>
      </c>
      <c r="W147" s="13">
        <f t="shared" si="41"/>
        <v>3812.0429521809351</v>
      </c>
      <c r="X147" s="38">
        <f t="shared" si="42"/>
        <v>7537.9575331545384</v>
      </c>
      <c r="Y147" s="37">
        <f t="shared" si="48"/>
        <v>2180.1830072432476</v>
      </c>
      <c r="Z147" s="13">
        <f t="shared" si="43"/>
        <v>56841.209149629343</v>
      </c>
      <c r="AA147" s="13">
        <f t="shared" si="44"/>
        <v>2569.5063575831746</v>
      </c>
      <c r="AB147" s="38">
        <f t="shared" si="45"/>
        <v>7537.9575331545384</v>
      </c>
    </row>
    <row r="148" spans="12:28" x14ac:dyDescent="0.2">
      <c r="L148">
        <v>147</v>
      </c>
      <c r="M148" s="37">
        <f t="shared" si="33"/>
        <v>2180.7453200342161</v>
      </c>
      <c r="N148" s="13">
        <f t="shared" si="34"/>
        <v>61703.611498036051</v>
      </c>
      <c r="O148" s="13">
        <f t="shared" si="35"/>
        <v>2600.4977792045293</v>
      </c>
      <c r="P148" s="13">
        <f t="shared" si="36"/>
        <v>7537.9575331545375</v>
      </c>
      <c r="Q148" s="37">
        <f t="shared" si="46"/>
        <v>2200.1177917217556</v>
      </c>
      <c r="R148" s="13">
        <f t="shared" si="37"/>
        <v>122279.90504110277</v>
      </c>
      <c r="S148" s="13">
        <f t="shared" si="38"/>
        <v>3031.9538804367403</v>
      </c>
      <c r="T148" s="38">
        <f t="shared" si="39"/>
        <v>7537.9575331545375</v>
      </c>
      <c r="U148" s="37">
        <f t="shared" si="47"/>
        <v>3393.2761540949668</v>
      </c>
      <c r="V148" s="13">
        <f t="shared" si="40"/>
        <v>61139.952520551386</v>
      </c>
      <c r="W148" s="13">
        <f t="shared" si="41"/>
        <v>3809.1941984524592</v>
      </c>
      <c r="X148" s="38">
        <f t="shared" si="42"/>
        <v>7537.9575331545384</v>
      </c>
      <c r="Y148" s="37">
        <f t="shared" si="48"/>
        <v>2180.1830072432476</v>
      </c>
      <c r="Z148" s="13">
        <f t="shared" si="43"/>
        <v>56841.209149629343</v>
      </c>
      <c r="AA148" s="13">
        <f t="shared" si="44"/>
        <v>2566.8578994175969</v>
      </c>
      <c r="AB148" s="38">
        <f t="shared" si="45"/>
        <v>7537.9575331545384</v>
      </c>
    </row>
    <row r="149" spans="12:28" x14ac:dyDescent="0.2">
      <c r="L149">
        <v>148</v>
      </c>
      <c r="M149" s="37">
        <f t="shared" si="33"/>
        <v>2180.7453200342161</v>
      </c>
      <c r="N149" s="13">
        <f t="shared" si="34"/>
        <v>61703.611498036051</v>
      </c>
      <c r="O149" s="13">
        <f t="shared" si="35"/>
        <v>2597.6616139398652</v>
      </c>
      <c r="P149" s="13">
        <f t="shared" si="36"/>
        <v>7537.9575331545375</v>
      </c>
      <c r="Q149" s="37">
        <f t="shared" si="46"/>
        <v>2200.1177917217556</v>
      </c>
      <c r="R149" s="13">
        <f t="shared" si="37"/>
        <v>122279.90504110277</v>
      </c>
      <c r="S149" s="13">
        <f t="shared" si="38"/>
        <v>3026.3333663238013</v>
      </c>
      <c r="T149" s="38">
        <f t="shared" si="39"/>
        <v>7537.9575331545375</v>
      </c>
      <c r="U149" s="37">
        <f t="shared" si="47"/>
        <v>3393.2761540949668</v>
      </c>
      <c r="V149" s="13">
        <f t="shared" si="40"/>
        <v>61139.952520551386</v>
      </c>
      <c r="W149" s="13">
        <f t="shared" si="41"/>
        <v>3806.3839413959895</v>
      </c>
      <c r="X149" s="38">
        <f t="shared" si="42"/>
        <v>7537.9575331545384</v>
      </c>
      <c r="Y149" s="37">
        <f t="shared" si="48"/>
        <v>2180.1830072432476</v>
      </c>
      <c r="Z149" s="13">
        <f t="shared" si="43"/>
        <v>56841.209149629343</v>
      </c>
      <c r="AA149" s="13">
        <f t="shared" si="44"/>
        <v>2564.2452312272299</v>
      </c>
      <c r="AB149" s="38">
        <f t="shared" si="45"/>
        <v>7537.9575331545384</v>
      </c>
    </row>
    <row r="150" spans="12:28" x14ac:dyDescent="0.2">
      <c r="L150">
        <v>149</v>
      </c>
      <c r="M150" s="37">
        <f t="shared" si="33"/>
        <v>2180.7453200342161</v>
      </c>
      <c r="N150" s="13">
        <f t="shared" si="34"/>
        <v>61703.611498036051</v>
      </c>
      <c r="O150" s="13">
        <f t="shared" si="35"/>
        <v>2594.8635180076126</v>
      </c>
      <c r="P150" s="13">
        <f t="shared" si="36"/>
        <v>7537.9575331545375</v>
      </c>
      <c r="Q150" s="37">
        <f t="shared" si="46"/>
        <v>2200.1177917217556</v>
      </c>
      <c r="R150" s="13">
        <f t="shared" si="37"/>
        <v>122279.90504110277</v>
      </c>
      <c r="S150" s="13">
        <f t="shared" si="38"/>
        <v>3020.7882953533181</v>
      </c>
      <c r="T150" s="38">
        <f t="shared" si="39"/>
        <v>7537.9575331545375</v>
      </c>
      <c r="U150" s="37">
        <f t="shared" si="47"/>
        <v>3393.2761540949668</v>
      </c>
      <c r="V150" s="13">
        <f t="shared" si="40"/>
        <v>61139.952520551386</v>
      </c>
      <c r="W150" s="13">
        <f t="shared" si="41"/>
        <v>3803.6114059107481</v>
      </c>
      <c r="X150" s="38">
        <f t="shared" si="42"/>
        <v>7537.9575331545384</v>
      </c>
      <c r="Y150" s="37">
        <f t="shared" si="48"/>
        <v>2180.1830072432476</v>
      </c>
      <c r="Z150" s="13">
        <f t="shared" si="43"/>
        <v>56841.209149629343</v>
      </c>
      <c r="AA150" s="13">
        <f t="shared" si="44"/>
        <v>2561.6676324085452</v>
      </c>
      <c r="AB150" s="38">
        <f t="shared" si="45"/>
        <v>7537.9575331545384</v>
      </c>
    </row>
    <row r="151" spans="12:28" x14ac:dyDescent="0.2">
      <c r="L151">
        <v>150</v>
      </c>
      <c r="M151" s="37">
        <f t="shared" si="33"/>
        <v>2180.7453200342161</v>
      </c>
      <c r="N151" s="13">
        <f t="shared" si="34"/>
        <v>61703.611498036051</v>
      </c>
      <c r="O151" s="13">
        <f t="shared" si="35"/>
        <v>2592.1027300211231</v>
      </c>
      <c r="P151" s="13">
        <f t="shared" si="36"/>
        <v>7537.9575331545375</v>
      </c>
      <c r="Q151" s="37">
        <f t="shared" si="46"/>
        <v>2200.1177917217556</v>
      </c>
      <c r="R151" s="13">
        <f t="shared" si="37"/>
        <v>122279.90504110277</v>
      </c>
      <c r="S151" s="13">
        <f t="shared" si="38"/>
        <v>3015.3171586624408</v>
      </c>
      <c r="T151" s="38">
        <f t="shared" si="39"/>
        <v>7537.9575331545375</v>
      </c>
      <c r="U151" s="37">
        <f t="shared" si="47"/>
        <v>3393.2761540949668</v>
      </c>
      <c r="V151" s="13">
        <f t="shared" si="40"/>
        <v>61139.952520551386</v>
      </c>
      <c r="W151" s="13">
        <f t="shared" si="41"/>
        <v>3800.8758375653097</v>
      </c>
      <c r="X151" s="38">
        <f t="shared" si="42"/>
        <v>7537.9575331545384</v>
      </c>
      <c r="Y151" s="37">
        <f t="shared" si="48"/>
        <v>2180.1830072432476</v>
      </c>
      <c r="Z151" s="13">
        <f t="shared" si="43"/>
        <v>56841.209149629343</v>
      </c>
      <c r="AA151" s="13">
        <f t="shared" si="44"/>
        <v>2559.1244015741099</v>
      </c>
      <c r="AB151" s="38">
        <f t="shared" si="45"/>
        <v>7537.9575331545384</v>
      </c>
    </row>
    <row r="152" spans="12:28" x14ac:dyDescent="0.2">
      <c r="L152">
        <v>151</v>
      </c>
      <c r="M152" s="37">
        <f t="shared" si="33"/>
        <v>2180.7453200342161</v>
      </c>
      <c r="N152" s="13">
        <f t="shared" si="34"/>
        <v>61703.611498036051</v>
      </c>
      <c r="O152" s="13">
        <f t="shared" si="35"/>
        <v>2589.3785087629317</v>
      </c>
      <c r="P152" s="13">
        <f t="shared" si="36"/>
        <v>7537.9575331545375</v>
      </c>
      <c r="Q152" s="37">
        <f t="shared" si="46"/>
        <v>2200.1177917217556</v>
      </c>
      <c r="R152" s="13">
        <f t="shared" si="37"/>
        <v>122279.90504110277</v>
      </c>
      <c r="S152" s="13">
        <f t="shared" si="38"/>
        <v>3009.918487358198</v>
      </c>
      <c r="T152" s="38">
        <f t="shared" si="39"/>
        <v>7537.9575331545375</v>
      </c>
      <c r="U152" s="37">
        <f t="shared" si="47"/>
        <v>3393.2761540949668</v>
      </c>
      <c r="V152" s="13">
        <f t="shared" si="40"/>
        <v>61139.952520551386</v>
      </c>
      <c r="W152" s="13">
        <f t="shared" si="41"/>
        <v>3798.1765019131881</v>
      </c>
      <c r="X152" s="38">
        <f t="shared" si="42"/>
        <v>7537.9575331545384</v>
      </c>
      <c r="Y152" s="37">
        <f t="shared" si="48"/>
        <v>2180.1830072432476</v>
      </c>
      <c r="Z152" s="13">
        <f t="shared" si="43"/>
        <v>56841.209149629343</v>
      </c>
      <c r="AA152" s="13">
        <f t="shared" si="44"/>
        <v>2556.6148559162898</v>
      </c>
      <c r="AB152" s="38">
        <f t="shared" si="45"/>
        <v>7537.9575331545384</v>
      </c>
    </row>
    <row r="153" spans="12:28" x14ac:dyDescent="0.2">
      <c r="L153">
        <v>152</v>
      </c>
      <c r="M153" s="37">
        <f t="shared" si="33"/>
        <v>2180.7453200342161</v>
      </c>
      <c r="N153" s="13">
        <f t="shared" si="34"/>
        <v>61703.611498036051</v>
      </c>
      <c r="O153" s="13">
        <f t="shared" si="35"/>
        <v>2586.6901325212953</v>
      </c>
      <c r="P153" s="13">
        <f t="shared" si="36"/>
        <v>7537.9575331545375</v>
      </c>
      <c r="Q153" s="37">
        <f t="shared" si="46"/>
        <v>2200.1177917217556</v>
      </c>
      <c r="R153" s="13">
        <f t="shared" si="37"/>
        <v>122279.90504110277</v>
      </c>
      <c r="S153" s="13">
        <f t="shared" si="38"/>
        <v>3004.5908512026949</v>
      </c>
      <c r="T153" s="38">
        <f t="shared" si="39"/>
        <v>7537.9575331545375</v>
      </c>
      <c r="U153" s="37">
        <f t="shared" si="47"/>
        <v>3393.2761540949668</v>
      </c>
      <c r="V153" s="13">
        <f t="shared" si="40"/>
        <v>61139.952520551386</v>
      </c>
      <c r="W153" s="13">
        <f t="shared" si="41"/>
        <v>3795.5126838354363</v>
      </c>
      <c r="X153" s="38">
        <f t="shared" si="42"/>
        <v>7537.9575331545384</v>
      </c>
      <c r="Y153" s="37">
        <f t="shared" si="48"/>
        <v>2180.1830072432476</v>
      </c>
      <c r="Z153" s="13">
        <f t="shared" si="43"/>
        <v>56841.209149629343</v>
      </c>
      <c r="AA153" s="13">
        <f t="shared" si="44"/>
        <v>2554.1383305960721</v>
      </c>
      <c r="AB153" s="38">
        <f t="shared" si="45"/>
        <v>7537.9575331545384</v>
      </c>
    </row>
    <row r="154" spans="12:28" x14ac:dyDescent="0.2">
      <c r="L154">
        <v>153</v>
      </c>
      <c r="M154" s="37">
        <f t="shared" si="33"/>
        <v>2180.7453200342161</v>
      </c>
      <c r="N154" s="13">
        <f t="shared" si="34"/>
        <v>61703.611498036051</v>
      </c>
      <c r="O154" s="13">
        <f t="shared" si="35"/>
        <v>2584.0368984527522</v>
      </c>
      <c r="P154" s="13">
        <f t="shared" si="36"/>
        <v>7537.9575331545375</v>
      </c>
      <c r="Q154" s="37">
        <f t="shared" si="46"/>
        <v>2200.1177917217556</v>
      </c>
      <c r="R154" s="13">
        <f t="shared" si="37"/>
        <v>122279.90504110277</v>
      </c>
      <c r="S154" s="13">
        <f t="shared" si="38"/>
        <v>2999.3328573498784</v>
      </c>
      <c r="T154" s="38">
        <f t="shared" si="39"/>
        <v>7537.9575331545375</v>
      </c>
      <c r="U154" s="37">
        <f t="shared" si="47"/>
        <v>3393.2761540949668</v>
      </c>
      <c r="V154" s="13">
        <f t="shared" si="40"/>
        <v>61139.952520551386</v>
      </c>
      <c r="W154" s="13">
        <f t="shared" si="41"/>
        <v>3792.8836869090283</v>
      </c>
      <c r="X154" s="38">
        <f t="shared" si="42"/>
        <v>7537.9575331545384</v>
      </c>
      <c r="Y154" s="37">
        <f t="shared" si="48"/>
        <v>2180.1830072432476</v>
      </c>
      <c r="Z154" s="13">
        <f t="shared" si="43"/>
        <v>56841.209149629343</v>
      </c>
      <c r="AA154" s="13">
        <f t="shared" si="44"/>
        <v>2551.6941781558576</v>
      </c>
      <c r="AB154" s="38">
        <f t="shared" si="45"/>
        <v>7537.9575331545384</v>
      </c>
    </row>
    <row r="155" spans="12:28" x14ac:dyDescent="0.2">
      <c r="L155">
        <v>154</v>
      </c>
      <c r="M155" s="37">
        <f t="shared" si="33"/>
        <v>2180.7453200342161</v>
      </c>
      <c r="N155" s="13">
        <f t="shared" si="34"/>
        <v>61703.611498036051</v>
      </c>
      <c r="O155" s="13">
        <f t="shared" si="35"/>
        <v>2581.4181219695151</v>
      </c>
      <c r="P155" s="13">
        <f t="shared" si="36"/>
        <v>7537.9575331545375</v>
      </c>
      <c r="Q155" s="37">
        <f t="shared" si="46"/>
        <v>2200.1177917217556</v>
      </c>
      <c r="R155" s="13">
        <f t="shared" si="37"/>
        <v>122279.90504110277</v>
      </c>
      <c r="S155" s="13">
        <f t="shared" si="38"/>
        <v>2994.1431491315138</v>
      </c>
      <c r="T155" s="38">
        <f t="shared" si="39"/>
        <v>7537.9575331545375</v>
      </c>
      <c r="U155" s="37">
        <f t="shared" si="47"/>
        <v>3393.2761540949668</v>
      </c>
      <c r="V155" s="13">
        <f t="shared" si="40"/>
        <v>61139.952520551386</v>
      </c>
      <c r="W155" s="13">
        <f t="shared" si="41"/>
        <v>3790.2888327998462</v>
      </c>
      <c r="X155" s="38">
        <f t="shared" si="42"/>
        <v>7537.9575331545384</v>
      </c>
      <c r="Y155" s="37">
        <f t="shared" si="48"/>
        <v>2180.1830072432476</v>
      </c>
      <c r="Z155" s="13">
        <f t="shared" si="43"/>
        <v>56841.209149629343</v>
      </c>
      <c r="AA155" s="13">
        <f t="shared" si="44"/>
        <v>2549.2817679551263</v>
      </c>
      <c r="AB155" s="38">
        <f t="shared" si="45"/>
        <v>7537.9575331545384</v>
      </c>
    </row>
    <row r="156" spans="12:28" x14ac:dyDescent="0.2">
      <c r="L156">
        <v>155</v>
      </c>
      <c r="M156" s="37">
        <f t="shared" si="33"/>
        <v>2180.7453200342161</v>
      </c>
      <c r="N156" s="13">
        <f t="shared" si="34"/>
        <v>61703.611498036051</v>
      </c>
      <c r="O156" s="13">
        <f t="shared" si="35"/>
        <v>2578.833136150578</v>
      </c>
      <c r="P156" s="13">
        <f t="shared" si="36"/>
        <v>7537.9575331545375</v>
      </c>
      <c r="Q156" s="37">
        <f t="shared" si="46"/>
        <v>2200.1177917217556</v>
      </c>
      <c r="R156" s="13">
        <f t="shared" si="37"/>
        <v>122279.90504110277</v>
      </c>
      <c r="S156" s="13">
        <f t="shared" si="38"/>
        <v>2989.0204048901605</v>
      </c>
      <c r="T156" s="38">
        <f t="shared" si="39"/>
        <v>7537.9575331545375</v>
      </c>
      <c r="U156" s="37">
        <f t="shared" si="47"/>
        <v>3393.2761540949668</v>
      </c>
      <c r="V156" s="13">
        <f t="shared" si="40"/>
        <v>61139.952520551386</v>
      </c>
      <c r="W156" s="13">
        <f t="shared" si="41"/>
        <v>3787.7274606791693</v>
      </c>
      <c r="X156" s="38">
        <f t="shared" si="42"/>
        <v>7537.9575331545384</v>
      </c>
      <c r="Y156" s="37">
        <f t="shared" si="48"/>
        <v>2180.1830072432476</v>
      </c>
      <c r="Z156" s="13">
        <f t="shared" si="43"/>
        <v>56841.209149629343</v>
      </c>
      <c r="AA156" s="13">
        <f t="shared" si="44"/>
        <v>2546.900485627953</v>
      </c>
      <c r="AB156" s="38">
        <f t="shared" si="45"/>
        <v>7537.9575331545384</v>
      </c>
    </row>
    <row r="157" spans="12:28" x14ac:dyDescent="0.2">
      <c r="L157">
        <v>156</v>
      </c>
      <c r="M157" s="37">
        <f t="shared" si="33"/>
        <v>2180.7453200342161</v>
      </c>
      <c r="N157" s="13">
        <f t="shared" si="34"/>
        <v>61703.611498036051</v>
      </c>
      <c r="O157" s="13">
        <f t="shared" si="35"/>
        <v>2576.2812911754727</v>
      </c>
      <c r="P157" s="13">
        <f t="shared" si="36"/>
        <v>7537.9575331545375</v>
      </c>
      <c r="Q157" s="37">
        <f t="shared" si="46"/>
        <v>2200.1177917217556</v>
      </c>
      <c r="R157" s="13">
        <f t="shared" si="37"/>
        <v>122279.90504110277</v>
      </c>
      <c r="S157" s="13">
        <f t="shared" si="38"/>
        <v>2983.9633368570298</v>
      </c>
      <c r="T157" s="38">
        <f t="shared" si="39"/>
        <v>7537.9575331545375</v>
      </c>
      <c r="U157" s="37">
        <f t="shared" si="47"/>
        <v>3393.2761540949668</v>
      </c>
      <c r="V157" s="13">
        <f t="shared" si="40"/>
        <v>61139.952520551386</v>
      </c>
      <c r="W157" s="13">
        <f t="shared" si="41"/>
        <v>3785.1989266626038</v>
      </c>
      <c r="X157" s="38">
        <f t="shared" si="42"/>
        <v>7537.9575331545384</v>
      </c>
      <c r="Y157" s="37">
        <f t="shared" si="48"/>
        <v>2180.1830072432476</v>
      </c>
      <c r="Z157" s="13">
        <f t="shared" si="43"/>
        <v>56841.209149629343</v>
      </c>
      <c r="AA157" s="13">
        <f t="shared" si="44"/>
        <v>2544.5497325613846</v>
      </c>
      <c r="AB157" s="38">
        <f t="shared" si="45"/>
        <v>7537.9575331545384</v>
      </c>
    </row>
    <row r="158" spans="12:28" x14ac:dyDescent="0.2">
      <c r="L158">
        <v>157</v>
      </c>
      <c r="M158" s="37">
        <f t="shared" si="33"/>
        <v>2180.7453200342161</v>
      </c>
      <c r="N158" s="13">
        <f t="shared" si="34"/>
        <v>61703.611498036051</v>
      </c>
      <c r="O158" s="13">
        <f t="shared" si="35"/>
        <v>2573.7619537796686</v>
      </c>
      <c r="P158" s="13">
        <f t="shared" si="36"/>
        <v>7537.9575331545375</v>
      </c>
      <c r="Q158" s="37">
        <f t="shared" si="46"/>
        <v>2200.1177917217556</v>
      </c>
      <c r="R158" s="13">
        <f t="shared" si="37"/>
        <v>122279.90504110277</v>
      </c>
      <c r="S158" s="13">
        <f t="shared" si="38"/>
        <v>2978.9706900727288</v>
      </c>
      <c r="T158" s="38">
        <f t="shared" si="39"/>
        <v>7537.9575331545375</v>
      </c>
      <c r="U158" s="37">
        <f t="shared" si="47"/>
        <v>3393.2761540949668</v>
      </c>
      <c r="V158" s="13">
        <f t="shared" si="40"/>
        <v>61139.952520551386</v>
      </c>
      <c r="W158" s="13">
        <f t="shared" si="41"/>
        <v>3782.7026032704534</v>
      </c>
      <c r="X158" s="38">
        <f t="shared" si="42"/>
        <v>7537.9575331545384</v>
      </c>
      <c r="Y158" s="37">
        <f t="shared" si="48"/>
        <v>2180.1830072432476</v>
      </c>
      <c r="Z158" s="13">
        <f t="shared" si="43"/>
        <v>56841.209149629343</v>
      </c>
      <c r="AA158" s="13">
        <f t="shared" si="44"/>
        <v>2542.2289253937529</v>
      </c>
      <c r="AB158" s="38">
        <f t="shared" si="45"/>
        <v>7537.9575331545384</v>
      </c>
    </row>
    <row r="159" spans="12:28" x14ac:dyDescent="0.2">
      <c r="L159">
        <v>158</v>
      </c>
      <c r="M159" s="37">
        <f t="shared" si="33"/>
        <v>2180.7453200342161</v>
      </c>
      <c r="N159" s="13">
        <f t="shared" si="34"/>
        <v>61703.611498036051</v>
      </c>
      <c r="O159" s="13">
        <f t="shared" si="35"/>
        <v>2571.2745067306469</v>
      </c>
      <c r="P159" s="13">
        <f t="shared" si="36"/>
        <v>7537.9575331545375</v>
      </c>
      <c r="Q159" s="37">
        <f t="shared" si="46"/>
        <v>2200.1177917217556</v>
      </c>
      <c r="R159" s="13">
        <f t="shared" si="37"/>
        <v>122279.90504110277</v>
      </c>
      <c r="S159" s="13">
        <f t="shared" si="38"/>
        <v>2974.0412413489885</v>
      </c>
      <c r="T159" s="38">
        <f t="shared" si="39"/>
        <v>7537.9575331545375</v>
      </c>
      <c r="U159" s="37">
        <f t="shared" si="47"/>
        <v>3393.2761540949668</v>
      </c>
      <c r="V159" s="13">
        <f t="shared" si="40"/>
        <v>61139.952520551386</v>
      </c>
      <c r="W159" s="13">
        <f t="shared" si="41"/>
        <v>3780.2378789085833</v>
      </c>
      <c r="X159" s="38">
        <f t="shared" si="42"/>
        <v>7537.9575331545384</v>
      </c>
      <c r="Y159" s="37">
        <f t="shared" si="48"/>
        <v>2180.1830072432476</v>
      </c>
      <c r="Z159" s="13">
        <f t="shared" si="43"/>
        <v>56841.209149629343</v>
      </c>
      <c r="AA159" s="13">
        <f t="shared" si="44"/>
        <v>2539.9374955320409</v>
      </c>
      <c r="AB159" s="38">
        <f t="shared" si="45"/>
        <v>7537.9575331545384</v>
      </c>
    </row>
    <row r="160" spans="12:28" x14ac:dyDescent="0.2">
      <c r="L160">
        <v>159</v>
      </c>
      <c r="M160" s="37">
        <f t="shared" si="33"/>
        <v>2180.7453200342161</v>
      </c>
      <c r="N160" s="13">
        <f t="shared" si="34"/>
        <v>61703.611498036051</v>
      </c>
      <c r="O160" s="13">
        <f t="shared" si="35"/>
        <v>2568.8183483237508</v>
      </c>
      <c r="P160" s="13">
        <f t="shared" si="36"/>
        <v>7537.9575331545375</v>
      </c>
      <c r="Q160" s="37">
        <f t="shared" si="46"/>
        <v>2200.1177917217556</v>
      </c>
      <c r="R160" s="13">
        <f t="shared" si="37"/>
        <v>122279.90504110277</v>
      </c>
      <c r="S160" s="13">
        <f t="shared" si="38"/>
        <v>2969.1737982695718</v>
      </c>
      <c r="T160" s="38">
        <f t="shared" si="39"/>
        <v>7537.9575331545375</v>
      </c>
      <c r="U160" s="37">
        <f t="shared" si="47"/>
        <v>3393.2761540949668</v>
      </c>
      <c r="V160" s="13">
        <f t="shared" si="40"/>
        <v>61139.952520551386</v>
      </c>
      <c r="W160" s="13">
        <f t="shared" si="41"/>
        <v>3777.8041573688752</v>
      </c>
      <c r="X160" s="38">
        <f t="shared" si="42"/>
        <v>7537.9575331545384</v>
      </c>
      <c r="Y160" s="37">
        <f t="shared" si="48"/>
        <v>2180.1830072432476</v>
      </c>
      <c r="Z160" s="13">
        <f t="shared" si="43"/>
        <v>56841.209149629343</v>
      </c>
      <c r="AA160" s="13">
        <f t="shared" si="44"/>
        <v>2537.6748886874575</v>
      </c>
      <c r="AB160" s="38">
        <f t="shared" si="45"/>
        <v>7537.9575331545384</v>
      </c>
    </row>
    <row r="161" spans="12:28" x14ac:dyDescent="0.2">
      <c r="L161">
        <v>160</v>
      </c>
      <c r="M161" s="37">
        <f t="shared" si="33"/>
        <v>2180.7453200342161</v>
      </c>
      <c r="N161" s="13">
        <f t="shared" si="34"/>
        <v>61703.611498036051</v>
      </c>
      <c r="O161" s="13">
        <f t="shared" si="35"/>
        <v>2566.3928918969414</v>
      </c>
      <c r="P161" s="13">
        <f t="shared" si="36"/>
        <v>7537.9575331545375</v>
      </c>
      <c r="Q161" s="37">
        <f t="shared" si="46"/>
        <v>2200.1177917217556</v>
      </c>
      <c r="R161" s="13">
        <f t="shared" si="37"/>
        <v>122279.90504110277</v>
      </c>
      <c r="S161" s="13">
        <f t="shared" si="38"/>
        <v>2964.3671982286478</v>
      </c>
      <c r="T161" s="38">
        <f t="shared" si="39"/>
        <v>7537.9575331545375</v>
      </c>
      <c r="U161" s="37">
        <f t="shared" si="47"/>
        <v>3393.2761540949668</v>
      </c>
      <c r="V161" s="13">
        <f t="shared" si="40"/>
        <v>61139.952520551386</v>
      </c>
      <c r="W161" s="13">
        <f t="shared" si="41"/>
        <v>3775.400857348413</v>
      </c>
      <c r="X161" s="38">
        <f t="shared" si="42"/>
        <v>7537.9575331545384</v>
      </c>
      <c r="Y161" s="37">
        <f t="shared" si="48"/>
        <v>2180.1830072432476</v>
      </c>
      <c r="Z161" s="13">
        <f t="shared" si="43"/>
        <v>56841.209149629343</v>
      </c>
      <c r="AA161" s="13">
        <f t="shared" si="44"/>
        <v>2535.4405644284311</v>
      </c>
      <c r="AB161" s="38">
        <f t="shared" si="45"/>
        <v>7537.9575331545384</v>
      </c>
    </row>
    <row r="162" spans="12:28" x14ac:dyDescent="0.2">
      <c r="L162">
        <v>161</v>
      </c>
      <c r="M162" s="37">
        <f t="shared" si="33"/>
        <v>2180.7453200342161</v>
      </c>
      <c r="N162" s="13">
        <f t="shared" si="34"/>
        <v>61703.611498036051</v>
      </c>
      <c r="O162" s="13">
        <f t="shared" si="35"/>
        <v>2563.9975653636325</v>
      </c>
      <c r="P162" s="13">
        <f t="shared" si="36"/>
        <v>7537.9575331545375</v>
      </c>
      <c r="Q162" s="37">
        <f t="shared" si="46"/>
        <v>2200.1177917217556</v>
      </c>
      <c r="R162" s="13">
        <f t="shared" si="37"/>
        <v>122279.90504110277</v>
      </c>
      <c r="S162" s="13">
        <f t="shared" si="38"/>
        <v>2959.6203075050025</v>
      </c>
      <c r="T162" s="38">
        <f t="shared" si="39"/>
        <v>7537.9575331545375</v>
      </c>
      <c r="U162" s="37">
        <f t="shared" si="47"/>
        <v>3393.2761540949668</v>
      </c>
      <c r="V162" s="13">
        <f t="shared" si="40"/>
        <v>61139.952520551386</v>
      </c>
      <c r="W162" s="13">
        <f t="shared" si="41"/>
        <v>3773.0274119865903</v>
      </c>
      <c r="X162" s="38">
        <f t="shared" si="42"/>
        <v>7537.9575331545384</v>
      </c>
      <c r="Y162" s="37">
        <f t="shared" si="48"/>
        <v>2180.1830072432476</v>
      </c>
      <c r="Z162" s="13">
        <f t="shared" si="43"/>
        <v>56841.209149629343</v>
      </c>
      <c r="AA162" s="13">
        <f t="shared" si="44"/>
        <v>2533.2339957502622</v>
      </c>
      <c r="AB162" s="38">
        <f t="shared" si="45"/>
        <v>7537.9575331545384</v>
      </c>
    </row>
    <row r="163" spans="12:28" x14ac:dyDescent="0.2">
      <c r="L163">
        <v>162</v>
      </c>
      <c r="M163" s="37">
        <f t="shared" si="33"/>
        <v>2180.7453200342161</v>
      </c>
      <c r="N163" s="13">
        <f t="shared" si="34"/>
        <v>61703.611498036051</v>
      </c>
      <c r="O163" s="13">
        <f t="shared" si="35"/>
        <v>2561.6318107628335</v>
      </c>
      <c r="P163" s="13">
        <f t="shared" si="36"/>
        <v>7537.9575331545375</v>
      </c>
      <c r="Q163" s="37">
        <f t="shared" si="46"/>
        <v>2200.1177917217556</v>
      </c>
      <c r="R163" s="13">
        <f t="shared" si="37"/>
        <v>122279.90504110277</v>
      </c>
      <c r="S163" s="13">
        <f t="shared" si="38"/>
        <v>2954.9320203705383</v>
      </c>
      <c r="T163" s="38">
        <f t="shared" si="39"/>
        <v>7537.9575331545375</v>
      </c>
      <c r="U163" s="37">
        <f t="shared" si="47"/>
        <v>3393.2761540949668</v>
      </c>
      <c r="V163" s="13">
        <f t="shared" si="40"/>
        <v>61139.952520551386</v>
      </c>
      <c r="W163" s="13">
        <f t="shared" si="41"/>
        <v>3770.6832684193582</v>
      </c>
      <c r="X163" s="38">
        <f t="shared" si="42"/>
        <v>7537.9575331545384</v>
      </c>
      <c r="Y163" s="37">
        <f t="shared" si="48"/>
        <v>2180.1830072432476</v>
      </c>
      <c r="Z163" s="13">
        <f t="shared" si="43"/>
        <v>56841.209149629343</v>
      </c>
      <c r="AA163" s="13">
        <f t="shared" si="44"/>
        <v>2531.0546686607127</v>
      </c>
      <c r="AB163" s="38">
        <f t="shared" si="45"/>
        <v>7537.9575331545384</v>
      </c>
    </row>
    <row r="164" spans="12:28" x14ac:dyDescent="0.2">
      <c r="L164">
        <v>163</v>
      </c>
      <c r="M164" s="37">
        <f t="shared" si="33"/>
        <v>2180.7453200342161</v>
      </c>
      <c r="N164" s="13">
        <f t="shared" si="34"/>
        <v>61703.611498036051</v>
      </c>
      <c r="O164" s="13">
        <f t="shared" si="35"/>
        <v>2559.2950838258485</v>
      </c>
      <c r="P164" s="13">
        <f t="shared" si="36"/>
        <v>7537.9575331545375</v>
      </c>
      <c r="Q164" s="37">
        <f t="shared" si="46"/>
        <v>2200.1177917217556</v>
      </c>
      <c r="R164" s="13">
        <f t="shared" si="37"/>
        <v>122279.90504110277</v>
      </c>
      <c r="S164" s="13">
        <f t="shared" si="38"/>
        <v>2950.3012582315887</v>
      </c>
      <c r="T164" s="38">
        <f t="shared" si="39"/>
        <v>7537.9575331545375</v>
      </c>
      <c r="U164" s="37">
        <f t="shared" si="47"/>
        <v>3393.2761540949668</v>
      </c>
      <c r="V164" s="13">
        <f t="shared" si="40"/>
        <v>61139.952520551386</v>
      </c>
      <c r="W164" s="13">
        <f t="shared" si="41"/>
        <v>3768.3678873498834</v>
      </c>
      <c r="X164" s="38">
        <f t="shared" si="42"/>
        <v>7537.9575331545384</v>
      </c>
      <c r="Y164" s="37">
        <f t="shared" si="48"/>
        <v>2180.1830072432476</v>
      </c>
      <c r="Z164" s="13">
        <f t="shared" si="43"/>
        <v>56841.209149629343</v>
      </c>
      <c r="AA164" s="13">
        <f t="shared" si="44"/>
        <v>2528.9020817808509</v>
      </c>
      <c r="AB164" s="38">
        <f t="shared" si="45"/>
        <v>7537.9575331545384</v>
      </c>
    </row>
    <row r="165" spans="12:28" x14ac:dyDescent="0.2">
      <c r="L165">
        <v>164</v>
      </c>
      <c r="M165" s="37">
        <f t="shared" si="33"/>
        <v>2180.7453200342161</v>
      </c>
      <c r="N165" s="13">
        <f t="shared" si="34"/>
        <v>61703.611498036051</v>
      </c>
      <c r="O165" s="13">
        <f t="shared" si="35"/>
        <v>2556.9868535588262</v>
      </c>
      <c r="P165" s="13">
        <f t="shared" si="36"/>
        <v>7537.9575331545375</v>
      </c>
      <c r="Q165" s="37">
        <f t="shared" si="46"/>
        <v>2200.1177917217556</v>
      </c>
      <c r="R165" s="13">
        <f t="shared" si="37"/>
        <v>122279.90504110277</v>
      </c>
      <c r="S165" s="13">
        <f t="shared" si="38"/>
        <v>2945.7269688016504</v>
      </c>
      <c r="T165" s="38">
        <f t="shared" si="39"/>
        <v>7537.9575331545375</v>
      </c>
      <c r="U165" s="37">
        <f t="shared" si="47"/>
        <v>3393.2761540949668</v>
      </c>
      <c r="V165" s="13">
        <f t="shared" si="40"/>
        <v>61139.952520551386</v>
      </c>
      <c r="W165" s="13">
        <f t="shared" si="41"/>
        <v>3766.0807426349143</v>
      </c>
      <c r="X165" s="38">
        <f t="shared" si="42"/>
        <v>7537.9575331545384</v>
      </c>
      <c r="Y165" s="37">
        <f t="shared" si="48"/>
        <v>2180.1830072432476</v>
      </c>
      <c r="Z165" s="13">
        <f t="shared" si="43"/>
        <v>56841.209149629343</v>
      </c>
      <c r="AA165" s="13">
        <f t="shared" si="44"/>
        <v>2526.7757459604995</v>
      </c>
      <c r="AB165" s="38">
        <f t="shared" si="45"/>
        <v>7537.9575331545384</v>
      </c>
    </row>
    <row r="166" spans="12:28" x14ac:dyDescent="0.2">
      <c r="L166">
        <v>165</v>
      </c>
      <c r="M166" s="37">
        <f t="shared" si="33"/>
        <v>2180.7453200342161</v>
      </c>
      <c r="N166" s="13">
        <f t="shared" si="34"/>
        <v>61703.611498036051</v>
      </c>
      <c r="O166" s="13">
        <f t="shared" si="35"/>
        <v>2554.7066018404953</v>
      </c>
      <c r="P166" s="13">
        <f t="shared" si="36"/>
        <v>7537.9575331545375</v>
      </c>
      <c r="Q166" s="37">
        <f t="shared" si="46"/>
        <v>2200.1177917217556</v>
      </c>
      <c r="R166" s="13">
        <f t="shared" si="37"/>
        <v>122279.90504110277</v>
      </c>
      <c r="S166" s="13">
        <f t="shared" si="38"/>
        <v>2941.2081253041965</v>
      </c>
      <c r="T166" s="38">
        <f t="shared" si="39"/>
        <v>7537.9575331545375</v>
      </c>
      <c r="U166" s="37">
        <f t="shared" si="47"/>
        <v>3393.2761540949668</v>
      </c>
      <c r="V166" s="13">
        <f t="shared" si="40"/>
        <v>61139.952520551386</v>
      </c>
      <c r="W166" s="13">
        <f t="shared" si="41"/>
        <v>3763.8213208861876</v>
      </c>
      <c r="X166" s="38">
        <f t="shared" si="42"/>
        <v>7537.9575331545384</v>
      </c>
      <c r="Y166" s="37">
        <f t="shared" si="48"/>
        <v>2180.1830072432476</v>
      </c>
      <c r="Z166" s="13">
        <f t="shared" si="43"/>
        <v>56841.209149629343</v>
      </c>
      <c r="AA166" s="13">
        <f t="shared" si="44"/>
        <v>2524.6751839076678</v>
      </c>
      <c r="AB166" s="38">
        <f t="shared" si="45"/>
        <v>7537.9575331545384</v>
      </c>
    </row>
    <row r="167" spans="12:28" x14ac:dyDescent="0.2">
      <c r="L167">
        <v>166</v>
      </c>
      <c r="M167" s="37">
        <f t="shared" si="33"/>
        <v>2180.7453200342161</v>
      </c>
      <c r="N167" s="13">
        <f t="shared" si="34"/>
        <v>61703.611498036051</v>
      </c>
      <c r="O167" s="13">
        <f t="shared" si="35"/>
        <v>2552.4538230344333</v>
      </c>
      <c r="P167" s="13">
        <f t="shared" si="36"/>
        <v>7537.9575331545375</v>
      </c>
      <c r="Q167" s="37">
        <f t="shared" si="46"/>
        <v>2200.1177917217556</v>
      </c>
      <c r="R167" s="13">
        <f t="shared" si="37"/>
        <v>122279.90504110277</v>
      </c>
      <c r="S167" s="13">
        <f t="shared" si="38"/>
        <v>2936.7437257043025</v>
      </c>
      <c r="T167" s="38">
        <f t="shared" si="39"/>
        <v>7537.9575331545375</v>
      </c>
      <c r="U167" s="37">
        <f t="shared" si="47"/>
        <v>3393.2761540949668</v>
      </c>
      <c r="V167" s="13">
        <f t="shared" si="40"/>
        <v>61139.952520551386</v>
      </c>
      <c r="W167" s="13">
        <f t="shared" si="41"/>
        <v>3761.5891210862401</v>
      </c>
      <c r="X167" s="38">
        <f t="shared" si="42"/>
        <v>7537.9575331545384</v>
      </c>
      <c r="Y167" s="37">
        <f t="shared" si="48"/>
        <v>2180.1830072432476</v>
      </c>
      <c r="Z167" s="13">
        <f t="shared" si="43"/>
        <v>56841.209149629343</v>
      </c>
      <c r="AA167" s="13">
        <f t="shared" si="44"/>
        <v>2522.5999298313764</v>
      </c>
      <c r="AB167" s="38">
        <f t="shared" si="45"/>
        <v>7537.9575331545384</v>
      </c>
    </row>
    <row r="168" spans="12:28" x14ac:dyDescent="0.2">
      <c r="L168">
        <v>167</v>
      </c>
      <c r="M168" s="37">
        <f t="shared" si="33"/>
        <v>2180.7453200342161</v>
      </c>
      <c r="N168" s="13">
        <f t="shared" si="34"/>
        <v>61703.611498036051</v>
      </c>
      <c r="O168" s="13">
        <f t="shared" si="35"/>
        <v>2550.2280236152701</v>
      </c>
      <c r="P168" s="13">
        <f t="shared" si="36"/>
        <v>7537.9575331545375</v>
      </c>
      <c r="Q168" s="37">
        <f t="shared" si="46"/>
        <v>2200.1177917217556</v>
      </c>
      <c r="R168" s="13">
        <f t="shared" si="37"/>
        <v>122279.90504110277</v>
      </c>
      <c r="S168" s="13">
        <f t="shared" si="38"/>
        <v>2932.33279196788</v>
      </c>
      <c r="T168" s="38">
        <f t="shared" si="39"/>
        <v>7537.9575331545375</v>
      </c>
      <c r="U168" s="37">
        <f t="shared" si="47"/>
        <v>3393.2761540949668</v>
      </c>
      <c r="V168" s="13">
        <f t="shared" si="40"/>
        <v>61139.952520551386</v>
      </c>
      <c r="W168" s="13">
        <f t="shared" si="41"/>
        <v>3759.3836542180288</v>
      </c>
      <c r="X168" s="38">
        <f t="shared" si="42"/>
        <v>7537.9575331545384</v>
      </c>
      <c r="Y168" s="37">
        <f t="shared" si="48"/>
        <v>2180.1830072432476</v>
      </c>
      <c r="Z168" s="13">
        <f t="shared" si="43"/>
        <v>56841.209149629343</v>
      </c>
      <c r="AA168" s="13">
        <f t="shared" si="44"/>
        <v>2520.5495290973154</v>
      </c>
      <c r="AB168" s="38">
        <f t="shared" si="45"/>
        <v>7537.9575331545384</v>
      </c>
    </row>
    <row r="169" spans="12:28" x14ac:dyDescent="0.2">
      <c r="L169">
        <v>168</v>
      </c>
      <c r="M169" s="37">
        <f t="shared" si="33"/>
        <v>2180.7453200342161</v>
      </c>
      <c r="N169" s="13">
        <f t="shared" si="34"/>
        <v>61703.611498036051</v>
      </c>
      <c r="O169" s="13">
        <f t="shared" si="35"/>
        <v>2548.0287218082403</v>
      </c>
      <c r="P169" s="13">
        <f t="shared" si="36"/>
        <v>7537.9575331545375</v>
      </c>
      <c r="Q169" s="37">
        <f t="shared" si="46"/>
        <v>2200.1177917217556</v>
      </c>
      <c r="R169" s="13">
        <f t="shared" si="37"/>
        <v>122279.90504110277</v>
      </c>
      <c r="S169" s="13">
        <f t="shared" si="38"/>
        <v>2927.9743693473674</v>
      </c>
      <c r="T169" s="38">
        <f t="shared" si="39"/>
        <v>7537.9575331545375</v>
      </c>
      <c r="U169" s="37">
        <f t="shared" si="47"/>
        <v>3393.2761540949668</v>
      </c>
      <c r="V169" s="13">
        <f t="shared" si="40"/>
        <v>61139.952520551386</v>
      </c>
      <c r="W169" s="13">
        <f t="shared" si="41"/>
        <v>3757.2044429077728</v>
      </c>
      <c r="X169" s="38">
        <f t="shared" si="42"/>
        <v>7537.9575331545384</v>
      </c>
      <c r="Y169" s="37">
        <f t="shared" si="48"/>
        <v>2180.1830072432476</v>
      </c>
      <c r="Z169" s="13">
        <f t="shared" si="43"/>
        <v>56841.209149629343</v>
      </c>
      <c r="AA169" s="13">
        <f t="shared" si="44"/>
        <v>2518.5235378958032</v>
      </c>
      <c r="AB169" s="38">
        <f t="shared" si="45"/>
        <v>7537.9575331545384</v>
      </c>
    </row>
    <row r="170" spans="12:28" x14ac:dyDescent="0.2">
      <c r="L170">
        <v>169</v>
      </c>
      <c r="M170" s="37">
        <f t="shared" si="33"/>
        <v>2180.7453200342161</v>
      </c>
      <c r="N170" s="13">
        <f t="shared" si="34"/>
        <v>61703.611498036051</v>
      </c>
      <c r="O170" s="13">
        <f t="shared" si="35"/>
        <v>2545.8554472415299</v>
      </c>
      <c r="P170" s="13">
        <f t="shared" si="36"/>
        <v>7537.9575331545375</v>
      </c>
      <c r="Q170" s="37">
        <f t="shared" si="46"/>
        <v>2200.1177917217556</v>
      </c>
      <c r="R170" s="13">
        <f t="shared" si="37"/>
        <v>122279.90504110277</v>
      </c>
      <c r="S170" s="13">
        <f t="shared" si="38"/>
        <v>2923.6675256927779</v>
      </c>
      <c r="T170" s="38">
        <f t="shared" si="39"/>
        <v>7537.9575331545375</v>
      </c>
      <c r="U170" s="37">
        <f t="shared" si="47"/>
        <v>3393.2761540949668</v>
      </c>
      <c r="V170" s="13">
        <f t="shared" si="40"/>
        <v>61139.952520551386</v>
      </c>
      <c r="W170" s="13">
        <f t="shared" si="41"/>
        <v>3755.0510210804778</v>
      </c>
      <c r="X170" s="38">
        <f t="shared" si="42"/>
        <v>7537.9575331545384</v>
      </c>
      <c r="Y170" s="37">
        <f t="shared" si="48"/>
        <v>2180.1830072432476</v>
      </c>
      <c r="Z170" s="13">
        <f t="shared" si="43"/>
        <v>56841.209149629343</v>
      </c>
      <c r="AA170" s="13">
        <f t="shared" si="44"/>
        <v>2516.5215229215278</v>
      </c>
      <c r="AB170" s="38">
        <f t="shared" si="45"/>
        <v>7537.9575331545384</v>
      </c>
    </row>
    <row r="171" spans="12:28" x14ac:dyDescent="0.2">
      <c r="L171">
        <v>170</v>
      </c>
      <c r="M171" s="37">
        <f t="shared" si="33"/>
        <v>2180.7453200342161</v>
      </c>
      <c r="N171" s="13">
        <f t="shared" si="34"/>
        <v>61703.611498036051</v>
      </c>
      <c r="O171" s="13">
        <f t="shared" si="35"/>
        <v>2543.7077406108988</v>
      </c>
      <c r="P171" s="13">
        <f t="shared" si="36"/>
        <v>7537.9575331545375</v>
      </c>
      <c r="Q171" s="37">
        <f t="shared" si="46"/>
        <v>2200.1177917217556</v>
      </c>
      <c r="R171" s="13">
        <f t="shared" si="37"/>
        <v>122279.90504110277</v>
      </c>
      <c r="S171" s="13">
        <f t="shared" si="38"/>
        <v>2919.4113507870661</v>
      </c>
      <c r="T171" s="38">
        <f t="shared" si="39"/>
        <v>7537.9575331545375</v>
      </c>
      <c r="U171" s="37">
        <f t="shared" si="47"/>
        <v>3393.2761540949668</v>
      </c>
      <c r="V171" s="13">
        <f t="shared" si="40"/>
        <v>61139.952520551386</v>
      </c>
      <c r="W171" s="13">
        <f t="shared" si="41"/>
        <v>3752.9229336276221</v>
      </c>
      <c r="X171" s="38">
        <f t="shared" si="42"/>
        <v>7537.9575331545384</v>
      </c>
      <c r="Y171" s="37">
        <f t="shared" si="48"/>
        <v>2180.1830072432476</v>
      </c>
      <c r="Z171" s="13">
        <f t="shared" si="43"/>
        <v>56841.209149629343</v>
      </c>
      <c r="AA171" s="13">
        <f t="shared" si="44"/>
        <v>2514.5430610645967</v>
      </c>
      <c r="AB171" s="38">
        <f t="shared" si="45"/>
        <v>7537.9575331545384</v>
      </c>
    </row>
    <row r="172" spans="12:28" x14ac:dyDescent="0.2">
      <c r="L172">
        <v>171</v>
      </c>
      <c r="M172" s="37">
        <f t="shared" si="33"/>
        <v>2180.7453200342161</v>
      </c>
      <c r="N172" s="13">
        <f t="shared" si="34"/>
        <v>61703.611498036051</v>
      </c>
      <c r="O172" s="13">
        <f t="shared" si="35"/>
        <v>2541.5851533560644</v>
      </c>
      <c r="P172" s="13">
        <f t="shared" si="36"/>
        <v>7537.9575331545375</v>
      </c>
      <c r="Q172" s="37">
        <f t="shared" si="46"/>
        <v>2200.1177917217556</v>
      </c>
      <c r="R172" s="13">
        <f t="shared" si="37"/>
        <v>122279.90504110277</v>
      </c>
      <c r="S172" s="13">
        <f t="shared" si="38"/>
        <v>2915.2049557048126</v>
      </c>
      <c r="T172" s="38">
        <f t="shared" si="39"/>
        <v>7537.9575331545375</v>
      </c>
      <c r="U172" s="37">
        <f t="shared" si="47"/>
        <v>3393.2761540949668</v>
      </c>
      <c r="V172" s="13">
        <f t="shared" si="40"/>
        <v>61139.952520551386</v>
      </c>
      <c r="W172" s="13">
        <f t="shared" si="41"/>
        <v>3750.8197360864956</v>
      </c>
      <c r="X172" s="38">
        <f t="shared" si="42"/>
        <v>7537.9575331545384</v>
      </c>
      <c r="Y172" s="37">
        <f t="shared" si="48"/>
        <v>2180.1830072432476</v>
      </c>
      <c r="Z172" s="13">
        <f t="shared" si="43"/>
        <v>56841.209149629343</v>
      </c>
      <c r="AA172" s="13">
        <f t="shared" si="44"/>
        <v>2512.587739112425</v>
      </c>
      <c r="AB172" s="38">
        <f t="shared" si="45"/>
        <v>7537.9575331545384</v>
      </c>
    </row>
    <row r="173" spans="12:28" x14ac:dyDescent="0.2">
      <c r="L173">
        <v>172</v>
      </c>
      <c r="M173" s="37">
        <f t="shared" si="33"/>
        <v>2180.7453200342161</v>
      </c>
      <c r="N173" s="13">
        <f t="shared" si="34"/>
        <v>61703.611498036051</v>
      </c>
      <c r="O173" s="13">
        <f t="shared" si="35"/>
        <v>2539.4872473483792</v>
      </c>
      <c r="P173" s="13">
        <f t="shared" si="36"/>
        <v>7537.9575331545375</v>
      </c>
      <c r="Q173" s="37">
        <f t="shared" si="46"/>
        <v>2200.1177917217556</v>
      </c>
      <c r="R173" s="13">
        <f t="shared" si="37"/>
        <v>122279.90504110277</v>
      </c>
      <c r="S173" s="13">
        <f t="shared" si="38"/>
        <v>2911.0474721932833</v>
      </c>
      <c r="T173" s="38">
        <f t="shared" si="39"/>
        <v>7537.9575331545375</v>
      </c>
      <c r="U173" s="37">
        <f t="shared" si="47"/>
        <v>3393.2761540949668</v>
      </c>
      <c r="V173" s="13">
        <f t="shared" si="40"/>
        <v>61139.952520551386</v>
      </c>
      <c r="W173" s="13">
        <f t="shared" si="41"/>
        <v>3748.7409943307307</v>
      </c>
      <c r="X173" s="38">
        <f t="shared" si="42"/>
        <v>7537.9575331545384</v>
      </c>
      <c r="Y173" s="37">
        <f t="shared" si="48"/>
        <v>2180.1830072432476</v>
      </c>
      <c r="Z173" s="13">
        <f t="shared" si="43"/>
        <v>56841.209149629343</v>
      </c>
      <c r="AA173" s="13">
        <f t="shared" si="44"/>
        <v>2510.655153462023</v>
      </c>
      <c r="AB173" s="38">
        <f t="shared" si="45"/>
        <v>7537.9575331545384</v>
      </c>
    </row>
    <row r="174" spans="12:28" x14ac:dyDescent="0.2">
      <c r="L174">
        <v>173</v>
      </c>
      <c r="M174" s="37">
        <f t="shared" si="33"/>
        <v>2180.7453200342161</v>
      </c>
      <c r="N174" s="13">
        <f t="shared" si="34"/>
        <v>61703.611498036051</v>
      </c>
      <c r="O174" s="13">
        <f t="shared" si="35"/>
        <v>2537.4135945893377</v>
      </c>
      <c r="P174" s="13">
        <f t="shared" si="36"/>
        <v>7537.9575331545375</v>
      </c>
      <c r="Q174" s="37">
        <f t="shared" si="46"/>
        <v>2200.1177917217556</v>
      </c>
      <c r="R174" s="13">
        <f t="shared" si="37"/>
        <v>122279.90504110277</v>
      </c>
      <c r="S174" s="13">
        <f t="shared" si="38"/>
        <v>2906.938052074951</v>
      </c>
      <c r="T174" s="38">
        <f t="shared" si="39"/>
        <v>7537.9575331545375</v>
      </c>
      <c r="U174" s="37">
        <f t="shared" si="47"/>
        <v>3393.2761540949668</v>
      </c>
      <c r="V174" s="13">
        <f t="shared" si="40"/>
        <v>61139.952520551386</v>
      </c>
      <c r="W174" s="13">
        <f t="shared" si="41"/>
        <v>3746.6862842715645</v>
      </c>
      <c r="X174" s="38">
        <f t="shared" si="42"/>
        <v>7537.9575331545384</v>
      </c>
      <c r="Y174" s="37">
        <f t="shared" si="48"/>
        <v>2180.1830072432476</v>
      </c>
      <c r="Z174" s="13">
        <f t="shared" si="43"/>
        <v>56841.209149629343</v>
      </c>
      <c r="AA174" s="13">
        <f t="shared" si="44"/>
        <v>2508.7449098422612</v>
      </c>
      <c r="AB174" s="38">
        <f t="shared" si="45"/>
        <v>7537.9575331545384</v>
      </c>
    </row>
    <row r="175" spans="12:28" x14ac:dyDescent="0.2">
      <c r="L175">
        <v>174</v>
      </c>
      <c r="M175" s="37">
        <f t="shared" si="33"/>
        <v>2180.7453200342161</v>
      </c>
      <c r="N175" s="13">
        <f t="shared" si="34"/>
        <v>61703.611498036051</v>
      </c>
      <c r="O175" s="13">
        <f t="shared" si="35"/>
        <v>2535.3637769194806</v>
      </c>
      <c r="P175" s="13">
        <f t="shared" si="36"/>
        <v>7537.9575331545375</v>
      </c>
      <c r="Q175" s="37">
        <f t="shared" si="46"/>
        <v>2200.1177917217556</v>
      </c>
      <c r="R175" s="13">
        <f t="shared" si="37"/>
        <v>122279.90504110277</v>
      </c>
      <c r="S175" s="13">
        <f t="shared" si="38"/>
        <v>2902.8758666706221</v>
      </c>
      <c r="T175" s="38">
        <f t="shared" si="39"/>
        <v>7537.9575331545375</v>
      </c>
      <c r="U175" s="37">
        <f t="shared" si="47"/>
        <v>3393.2761540949668</v>
      </c>
      <c r="V175" s="13">
        <f t="shared" si="40"/>
        <v>61139.952520551386</v>
      </c>
      <c r="W175" s="13">
        <f t="shared" si="41"/>
        <v>3744.6551915693999</v>
      </c>
      <c r="X175" s="38">
        <f t="shared" si="42"/>
        <v>7537.9575331545384</v>
      </c>
      <c r="Y175" s="37">
        <f t="shared" si="48"/>
        <v>2180.1830072432476</v>
      </c>
      <c r="Z175" s="13">
        <f t="shared" si="43"/>
        <v>56841.209149629343</v>
      </c>
      <c r="AA175" s="13">
        <f t="shared" si="44"/>
        <v>2506.856623045715</v>
      </c>
      <c r="AB175" s="38">
        <f t="shared" si="45"/>
        <v>7537.9575331545384</v>
      </c>
    </row>
    <row r="176" spans="12:28" x14ac:dyDescent="0.2">
      <c r="L176">
        <v>175</v>
      </c>
      <c r="M176" s="37">
        <f t="shared" si="33"/>
        <v>2180.7453200342161</v>
      </c>
      <c r="N176" s="13">
        <f t="shared" si="34"/>
        <v>61703.611498036051</v>
      </c>
      <c r="O176" s="13">
        <f t="shared" si="35"/>
        <v>2533.3373857372794</v>
      </c>
      <c r="P176" s="13">
        <f t="shared" si="36"/>
        <v>7537.9575331545375</v>
      </c>
      <c r="Q176" s="37">
        <f t="shared" si="46"/>
        <v>2200.1177917217556</v>
      </c>
      <c r="R176" s="13">
        <f t="shared" si="37"/>
        <v>122279.90504110277</v>
      </c>
      <c r="S176" s="13">
        <f t="shared" si="38"/>
        <v>2898.8601062423427</v>
      </c>
      <c r="T176" s="38">
        <f t="shared" si="39"/>
        <v>7537.9575331545375</v>
      </c>
      <c r="U176" s="37">
        <f t="shared" si="47"/>
        <v>3393.2761540949668</v>
      </c>
      <c r="V176" s="13">
        <f t="shared" si="40"/>
        <v>61139.952520551386</v>
      </c>
      <c r="W176" s="13">
        <f t="shared" si="41"/>
        <v>3742.6473113552606</v>
      </c>
      <c r="X176" s="38">
        <f t="shared" si="42"/>
        <v>7537.9575331545384</v>
      </c>
      <c r="Y176" s="37">
        <f t="shared" si="48"/>
        <v>2180.1830072432476</v>
      </c>
      <c r="Z176" s="13">
        <f t="shared" si="43"/>
        <v>56841.209149629343</v>
      </c>
      <c r="AA176" s="13">
        <f t="shared" si="44"/>
        <v>2504.989916669701</v>
      </c>
      <c r="AB176" s="38">
        <f t="shared" si="45"/>
        <v>7537.9575331545384</v>
      </c>
    </row>
    <row r="177" spans="12:28" x14ac:dyDescent="0.2">
      <c r="L177">
        <v>176</v>
      </c>
      <c r="M177" s="37">
        <f t="shared" si="33"/>
        <v>2180.7453200342161</v>
      </c>
      <c r="N177" s="13">
        <f t="shared" si="34"/>
        <v>61703.611498036051</v>
      </c>
      <c r="O177" s="13">
        <f t="shared" si="35"/>
        <v>2531.3340217276027</v>
      </c>
      <c r="P177" s="13">
        <f t="shared" si="36"/>
        <v>7537.9575331545375</v>
      </c>
      <c r="Q177" s="37">
        <f t="shared" si="46"/>
        <v>2200.1177917217556</v>
      </c>
      <c r="R177" s="13">
        <f t="shared" si="37"/>
        <v>122279.90504110277</v>
      </c>
      <c r="S177" s="13">
        <f t="shared" si="38"/>
        <v>2894.889979455294</v>
      </c>
      <c r="T177" s="38">
        <f t="shared" si="39"/>
        <v>7537.9575331545375</v>
      </c>
      <c r="U177" s="37">
        <f t="shared" si="47"/>
        <v>3393.2761540949668</v>
      </c>
      <c r="V177" s="13">
        <f t="shared" si="40"/>
        <v>61139.952520551386</v>
      </c>
      <c r="W177" s="13">
        <f t="shared" si="41"/>
        <v>3740.6622479617363</v>
      </c>
      <c r="X177" s="38">
        <f t="shared" si="42"/>
        <v>7537.9575331545384</v>
      </c>
      <c r="Y177" s="37">
        <f t="shared" si="48"/>
        <v>2180.1830072432476</v>
      </c>
      <c r="Z177" s="13">
        <f t="shared" si="43"/>
        <v>56841.209149629343</v>
      </c>
      <c r="AA177" s="13">
        <f t="shared" si="44"/>
        <v>2503.1444228661417</v>
      </c>
      <c r="AB177" s="38">
        <f t="shared" si="45"/>
        <v>7537.9575331545384</v>
      </c>
    </row>
    <row r="178" spans="12:28" x14ac:dyDescent="0.2">
      <c r="L178">
        <v>177</v>
      </c>
      <c r="M178" s="37">
        <f t="shared" si="33"/>
        <v>2180.7453200342161</v>
      </c>
      <c r="N178" s="13">
        <f t="shared" si="34"/>
        <v>61703.611498036051</v>
      </c>
      <c r="O178" s="13">
        <f t="shared" si="35"/>
        <v>2529.3532945993916</v>
      </c>
      <c r="P178" s="13">
        <f t="shared" si="36"/>
        <v>7537.9575331545375</v>
      </c>
      <c r="Q178" s="37">
        <f t="shared" si="46"/>
        <v>2200.1177917217556</v>
      </c>
      <c r="R178" s="13">
        <f t="shared" si="37"/>
        <v>122279.90504110277</v>
      </c>
      <c r="S178" s="13">
        <f t="shared" si="38"/>
        <v>2890.9647128579295</v>
      </c>
      <c r="T178" s="38">
        <f t="shared" si="39"/>
        <v>7537.9575331545375</v>
      </c>
      <c r="U178" s="37">
        <f t="shared" si="47"/>
        <v>3393.2761540949668</v>
      </c>
      <c r="V178" s="13">
        <f t="shared" si="40"/>
        <v>61139.952520551386</v>
      </c>
      <c r="W178" s="13">
        <f t="shared" si="41"/>
        <v>3738.6996146630536</v>
      </c>
      <c r="X178" s="38">
        <f t="shared" si="42"/>
        <v>7537.9575331545384</v>
      </c>
      <c r="Y178" s="37">
        <f t="shared" si="48"/>
        <v>2180.1830072432476</v>
      </c>
      <c r="Z178" s="13">
        <f t="shared" si="43"/>
        <v>56841.209149629343</v>
      </c>
      <c r="AA178" s="13">
        <f t="shared" si="44"/>
        <v>2501.3197820999108</v>
      </c>
      <c r="AB178" s="38">
        <f t="shared" si="45"/>
        <v>7537.9575331545384</v>
      </c>
    </row>
    <row r="179" spans="12:28" x14ac:dyDescent="0.2">
      <c r="L179">
        <v>178</v>
      </c>
      <c r="M179" s="37">
        <f t="shared" si="33"/>
        <v>2180.7453200342161</v>
      </c>
      <c r="N179" s="13">
        <f t="shared" si="34"/>
        <v>61703.611498036051</v>
      </c>
      <c r="O179" s="13">
        <f t="shared" si="35"/>
        <v>2527.3948228321715</v>
      </c>
      <c r="P179" s="13">
        <f t="shared" si="36"/>
        <v>7537.9575331545375</v>
      </c>
      <c r="Q179" s="37">
        <f t="shared" si="46"/>
        <v>2200.1177917217556</v>
      </c>
      <c r="R179" s="13">
        <f t="shared" si="37"/>
        <v>122279.90504110277</v>
      </c>
      <c r="S179" s="13">
        <f t="shared" si="38"/>
        <v>2887.0835503796361</v>
      </c>
      <c r="T179" s="38">
        <f t="shared" si="39"/>
        <v>7537.9575331545375</v>
      </c>
      <c r="U179" s="37">
        <f t="shared" si="47"/>
        <v>3393.2761540949668</v>
      </c>
      <c r="V179" s="13">
        <f t="shared" si="40"/>
        <v>61139.952520551386</v>
      </c>
      <c r="W179" s="13">
        <f t="shared" si="41"/>
        <v>3736.7590334239071</v>
      </c>
      <c r="X179" s="38">
        <f t="shared" si="42"/>
        <v>7537.9575331545384</v>
      </c>
      <c r="Y179" s="37">
        <f t="shared" si="48"/>
        <v>2180.1830072432476</v>
      </c>
      <c r="Z179" s="13">
        <f t="shared" si="43"/>
        <v>56841.209149629343</v>
      </c>
      <c r="AA179" s="13">
        <f t="shared" si="44"/>
        <v>2499.5156429153226</v>
      </c>
      <c r="AB179" s="38">
        <f t="shared" si="45"/>
        <v>7537.9575331545384</v>
      </c>
    </row>
    <row r="180" spans="12:28" x14ac:dyDescent="0.2">
      <c r="L180">
        <v>179</v>
      </c>
      <c r="M180" s="37">
        <f t="shared" si="33"/>
        <v>2180.7453200342161</v>
      </c>
      <c r="N180" s="13">
        <f t="shared" si="34"/>
        <v>61703.611498036051</v>
      </c>
      <c r="O180" s="13">
        <f t="shared" si="35"/>
        <v>2525.4582334310653</v>
      </c>
      <c r="P180" s="13">
        <f t="shared" si="36"/>
        <v>7537.9575331545375</v>
      </c>
      <c r="Q180" s="37">
        <f t="shared" si="46"/>
        <v>2200.1177917217556</v>
      </c>
      <c r="R180" s="13">
        <f t="shared" si="37"/>
        <v>122279.90504110277</v>
      </c>
      <c r="S180" s="13">
        <f t="shared" si="38"/>
        <v>2883.2457528452346</v>
      </c>
      <c r="T180" s="38">
        <f t="shared" si="39"/>
        <v>7537.9575331545375</v>
      </c>
      <c r="U180" s="37">
        <f t="shared" si="47"/>
        <v>3393.2761540949668</v>
      </c>
      <c r="V180" s="13">
        <f t="shared" si="40"/>
        <v>61139.952520551386</v>
      </c>
      <c r="W180" s="13">
        <f t="shared" si="41"/>
        <v>3734.8401346567066</v>
      </c>
      <c r="X180" s="38">
        <f t="shared" si="42"/>
        <v>7537.9575331545384</v>
      </c>
      <c r="Y180" s="37">
        <f t="shared" si="48"/>
        <v>2180.1830072432476</v>
      </c>
      <c r="Z180" s="13">
        <f t="shared" si="43"/>
        <v>56841.209149629343</v>
      </c>
      <c r="AA180" s="13">
        <f t="shared" si="44"/>
        <v>2497.7316617104507</v>
      </c>
      <c r="AB180" s="38">
        <f t="shared" si="45"/>
        <v>7537.9575331545384</v>
      </c>
    </row>
    <row r="181" spans="12:28" x14ac:dyDescent="0.2">
      <c r="L181">
        <v>180</v>
      </c>
      <c r="M181" s="37">
        <f t="shared" si="33"/>
        <v>2180.7453200342161</v>
      </c>
      <c r="N181" s="13">
        <f t="shared" si="34"/>
        <v>61703.611498036051</v>
      </c>
      <c r="O181" s="13">
        <f t="shared" si="35"/>
        <v>2523.5431616899718</v>
      </c>
      <c r="P181" s="13">
        <f t="shared" si="36"/>
        <v>7537.9575331545375</v>
      </c>
      <c r="Q181" s="37">
        <f t="shared" si="46"/>
        <v>2200.1177917217556</v>
      </c>
      <c r="R181" s="13">
        <f t="shared" si="37"/>
        <v>122279.90504110277</v>
      </c>
      <c r="S181" s="13">
        <f t="shared" si="38"/>
        <v>2879.45059750566</v>
      </c>
      <c r="T181" s="38">
        <f t="shared" si="39"/>
        <v>7537.9575331545375</v>
      </c>
      <c r="U181" s="37">
        <f t="shared" si="47"/>
        <v>3393.2761540949668</v>
      </c>
      <c r="V181" s="13">
        <f t="shared" si="40"/>
        <v>61139.952520551386</v>
      </c>
      <c r="W181" s="13">
        <f t="shared" si="41"/>
        <v>3732.942556986919</v>
      </c>
      <c r="X181" s="38">
        <f t="shared" si="42"/>
        <v>7537.9575331545384</v>
      </c>
      <c r="Y181" s="37">
        <f t="shared" si="48"/>
        <v>2180.1830072432476</v>
      </c>
      <c r="Z181" s="13">
        <f t="shared" si="43"/>
        <v>56841.209149629343</v>
      </c>
      <c r="AA181" s="13">
        <f t="shared" si="44"/>
        <v>2495.9675025189663</v>
      </c>
      <c r="AB181" s="38">
        <f t="shared" si="45"/>
        <v>7537.9575331545384</v>
      </c>
    </row>
    <row r="182" spans="12:28" x14ac:dyDescent="0.2">
      <c r="L182">
        <v>181</v>
      </c>
      <c r="M182" s="37">
        <f t="shared" si="33"/>
        <v>2180.7453200342161</v>
      </c>
      <c r="N182" s="13">
        <f t="shared" si="34"/>
        <v>61703.611498036051</v>
      </c>
      <c r="O182" s="13">
        <f t="shared" si="35"/>
        <v>2521.6492509625923</v>
      </c>
      <c r="P182" s="13">
        <f t="shared" si="36"/>
        <v>7537.9575331545375</v>
      </c>
      <c r="Q182" s="37">
        <f t="shared" si="46"/>
        <v>2200.1177917217556</v>
      </c>
      <c r="R182" s="13">
        <f t="shared" si="37"/>
        <v>122279.90504110277</v>
      </c>
      <c r="S182" s="13">
        <f t="shared" si="38"/>
        <v>2875.6973775842016</v>
      </c>
      <c r="T182" s="38">
        <f t="shared" si="39"/>
        <v>7537.9575331545375</v>
      </c>
      <c r="U182" s="37">
        <f t="shared" si="47"/>
        <v>3393.2761540949668</v>
      </c>
      <c r="V182" s="13">
        <f t="shared" si="40"/>
        <v>61139.952520551386</v>
      </c>
      <c r="W182" s="13">
        <f t="shared" si="41"/>
        <v>3731.0659470261899</v>
      </c>
      <c r="X182" s="38">
        <f t="shared" si="42"/>
        <v>7537.9575331545384</v>
      </c>
      <c r="Y182" s="37">
        <f t="shared" si="48"/>
        <v>2180.1830072432476</v>
      </c>
      <c r="Z182" s="13">
        <f t="shared" si="43"/>
        <v>56841.209149629343</v>
      </c>
      <c r="AA182" s="13">
        <f t="shared" si="44"/>
        <v>2494.2228367992107</v>
      </c>
      <c r="AB182" s="38">
        <f t="shared" si="45"/>
        <v>7537.9575331545384</v>
      </c>
    </row>
    <row r="183" spans="12:28" x14ac:dyDescent="0.2">
      <c r="L183">
        <v>182</v>
      </c>
      <c r="M183" s="37">
        <f t="shared" si="33"/>
        <v>2180.7453200342161</v>
      </c>
      <c r="N183" s="13">
        <f t="shared" si="34"/>
        <v>61703.611498036051</v>
      </c>
      <c r="O183" s="13">
        <f t="shared" si="35"/>
        <v>2519.7761524410075</v>
      </c>
      <c r="P183" s="13">
        <f t="shared" si="36"/>
        <v>7537.9575331545375</v>
      </c>
      <c r="Q183" s="37">
        <f t="shared" si="46"/>
        <v>2200.1177917217556</v>
      </c>
      <c r="R183" s="13">
        <f t="shared" si="37"/>
        <v>122279.90504110277</v>
      </c>
      <c r="S183" s="13">
        <f t="shared" si="38"/>
        <v>2871.985401837705</v>
      </c>
      <c r="T183" s="38">
        <f t="shared" si="39"/>
        <v>7537.9575331545375</v>
      </c>
      <c r="U183" s="37">
        <f t="shared" si="47"/>
        <v>3393.2761540949668</v>
      </c>
      <c r="V183" s="13">
        <f t="shared" si="40"/>
        <v>61139.952520551386</v>
      </c>
      <c r="W183" s="13">
        <f t="shared" si="41"/>
        <v>3729.2099591529413</v>
      </c>
      <c r="X183" s="38">
        <f t="shared" si="42"/>
        <v>7537.9575331545384</v>
      </c>
      <c r="Y183" s="37">
        <f t="shared" si="48"/>
        <v>2180.1830072432476</v>
      </c>
      <c r="Z183" s="13">
        <f t="shared" si="43"/>
        <v>56841.209149629343</v>
      </c>
      <c r="AA183" s="13">
        <f t="shared" si="44"/>
        <v>2492.4973432302222</v>
      </c>
      <c r="AB183" s="38">
        <f t="shared" si="45"/>
        <v>7537.9575331545384</v>
      </c>
    </row>
    <row r="184" spans="12:28" x14ac:dyDescent="0.2">
      <c r="L184">
        <v>183</v>
      </c>
      <c r="M184" s="37">
        <f t="shared" si="33"/>
        <v>2180.7453200342161</v>
      </c>
      <c r="N184" s="13">
        <f t="shared" si="34"/>
        <v>61703.611498036051</v>
      </c>
      <c r="O184" s="13">
        <f t="shared" si="35"/>
        <v>2517.9235249415169</v>
      </c>
      <c r="P184" s="13">
        <f t="shared" si="36"/>
        <v>7537.9575331545375</v>
      </c>
      <c r="Q184" s="37">
        <f t="shared" si="46"/>
        <v>2200.1177917217556</v>
      </c>
      <c r="R184" s="13">
        <f t="shared" si="37"/>
        <v>122279.90504110277</v>
      </c>
      <c r="S184" s="13">
        <f t="shared" si="38"/>
        <v>2868.3139941321533</v>
      </c>
      <c r="T184" s="38">
        <f t="shared" si="39"/>
        <v>7537.9575331545375</v>
      </c>
      <c r="U184" s="37">
        <f t="shared" si="47"/>
        <v>3393.2761540949668</v>
      </c>
      <c r="V184" s="13">
        <f t="shared" si="40"/>
        <v>61139.952520551386</v>
      </c>
      <c r="W184" s="13">
        <f t="shared" si="41"/>
        <v>3727.3742553001657</v>
      </c>
      <c r="X184" s="38">
        <f t="shared" si="42"/>
        <v>7537.9575331545384</v>
      </c>
      <c r="Y184" s="37">
        <f t="shared" si="48"/>
        <v>2180.1830072432476</v>
      </c>
      <c r="Z184" s="13">
        <f t="shared" si="43"/>
        <v>56841.209149629343</v>
      </c>
      <c r="AA184" s="13">
        <f t="shared" si="44"/>
        <v>2490.7907075144462</v>
      </c>
      <c r="AB184" s="38">
        <f t="shared" si="45"/>
        <v>7537.9575331545384</v>
      </c>
    </row>
    <row r="185" spans="12:28" x14ac:dyDescent="0.2">
      <c r="L185">
        <v>184</v>
      </c>
      <c r="M185" s="37">
        <f t="shared" si="33"/>
        <v>2180.7453200342161</v>
      </c>
      <c r="N185" s="13">
        <f t="shared" si="34"/>
        <v>61703.611498036051</v>
      </c>
      <c r="O185" s="13">
        <f t="shared" si="35"/>
        <v>2516.0910346974556</v>
      </c>
      <c r="P185" s="13">
        <f t="shared" si="36"/>
        <v>7537.9575331545375</v>
      </c>
      <c r="Q185" s="37">
        <f t="shared" si="46"/>
        <v>2200.1177917217556</v>
      </c>
      <c r="R185" s="13">
        <f t="shared" si="37"/>
        <v>122279.90504110277</v>
      </c>
      <c r="S185" s="13">
        <f t="shared" si="38"/>
        <v>2864.6824930320968</v>
      </c>
      <c r="T185" s="38">
        <f t="shared" si="39"/>
        <v>7537.9575331545375</v>
      </c>
      <c r="U185" s="37">
        <f t="shared" si="47"/>
        <v>3393.2761540949668</v>
      </c>
      <c r="V185" s="13">
        <f t="shared" si="40"/>
        <v>61139.952520551386</v>
      </c>
      <c r="W185" s="13">
        <f t="shared" si="41"/>
        <v>3725.5585047501372</v>
      </c>
      <c r="X185" s="38">
        <f t="shared" si="42"/>
        <v>7537.9575331545384</v>
      </c>
      <c r="Y185" s="37">
        <f t="shared" si="48"/>
        <v>2180.1830072432476</v>
      </c>
      <c r="Z185" s="13">
        <f t="shared" si="43"/>
        <v>56841.209149629343</v>
      </c>
      <c r="AA185" s="13">
        <f t="shared" si="44"/>
        <v>2489.1026221868851</v>
      </c>
      <c r="AB185" s="38">
        <f t="shared" si="45"/>
        <v>7537.9575331545384</v>
      </c>
    </row>
    <row r="186" spans="12:28" x14ac:dyDescent="0.2">
      <c r="L186">
        <v>185</v>
      </c>
      <c r="M186" s="37">
        <f t="shared" si="33"/>
        <v>2180.7453200342161</v>
      </c>
      <c r="N186" s="13">
        <f t="shared" si="34"/>
        <v>61703.611498036051</v>
      </c>
      <c r="O186" s="13">
        <f t="shared" si="35"/>
        <v>2514.2783551587354</v>
      </c>
      <c r="P186" s="13">
        <f t="shared" si="36"/>
        <v>7537.9575331545375</v>
      </c>
      <c r="Q186" s="37">
        <f t="shared" si="46"/>
        <v>2200.1177917217556</v>
      </c>
      <c r="R186" s="13">
        <f t="shared" si="37"/>
        <v>122279.90504110277</v>
      </c>
      <c r="S186" s="13">
        <f t="shared" si="38"/>
        <v>2861.0902514033924</v>
      </c>
      <c r="T186" s="38">
        <f t="shared" si="39"/>
        <v>7537.9575331545375</v>
      </c>
      <c r="U186" s="37">
        <f t="shared" si="47"/>
        <v>3393.2761540949668</v>
      </c>
      <c r="V186" s="13">
        <f t="shared" si="40"/>
        <v>61139.952520551386</v>
      </c>
      <c r="W186" s="13">
        <f t="shared" si="41"/>
        <v>3723.7623839357852</v>
      </c>
      <c r="X186" s="38">
        <f t="shared" si="42"/>
        <v>7537.9575331545384</v>
      </c>
      <c r="Y186" s="37">
        <f t="shared" si="48"/>
        <v>2180.1830072432476</v>
      </c>
      <c r="Z186" s="13">
        <f t="shared" si="43"/>
        <v>56841.209149629343</v>
      </c>
      <c r="AA186" s="13">
        <f t="shared" si="44"/>
        <v>2487.4327864304332</v>
      </c>
      <c r="AB186" s="38">
        <f t="shared" si="45"/>
        <v>7537.9575331545384</v>
      </c>
    </row>
    <row r="187" spans="12:28" x14ac:dyDescent="0.2">
      <c r="L187">
        <v>186</v>
      </c>
      <c r="M187" s="37">
        <f t="shared" si="33"/>
        <v>2180.7453200342161</v>
      </c>
      <c r="N187" s="13">
        <f t="shared" si="34"/>
        <v>61703.611498036051</v>
      </c>
      <c r="O187" s="13">
        <f t="shared" si="35"/>
        <v>2512.485166797851</v>
      </c>
      <c r="P187" s="13">
        <f t="shared" si="36"/>
        <v>7537.9575331545375</v>
      </c>
      <c r="Q187" s="37">
        <f t="shared" si="46"/>
        <v>2200.1177917217556</v>
      </c>
      <c r="R187" s="13">
        <f t="shared" si="37"/>
        <v>122279.90504110277</v>
      </c>
      <c r="S187" s="13">
        <f t="shared" si="38"/>
        <v>2857.5366360287599</v>
      </c>
      <c r="T187" s="38">
        <f t="shared" si="39"/>
        <v>7537.9575331545375</v>
      </c>
      <c r="U187" s="37">
        <f t="shared" si="47"/>
        <v>3393.2761540949668</v>
      </c>
      <c r="V187" s="13">
        <f t="shared" si="40"/>
        <v>61139.952520551386</v>
      </c>
      <c r="W187" s="13">
        <f t="shared" si="41"/>
        <v>3721.985576248469</v>
      </c>
      <c r="X187" s="38">
        <f t="shared" si="42"/>
        <v>7537.9575331545384</v>
      </c>
      <c r="Y187" s="37">
        <f t="shared" si="48"/>
        <v>2180.1830072432476</v>
      </c>
      <c r="Z187" s="13">
        <f t="shared" si="43"/>
        <v>56841.209149629343</v>
      </c>
      <c r="AA187" s="13">
        <f t="shared" si="44"/>
        <v>2485.7809058971689</v>
      </c>
      <c r="AB187" s="38">
        <f t="shared" si="45"/>
        <v>7537.9575331545384</v>
      </c>
    </row>
    <row r="188" spans="12:28" x14ac:dyDescent="0.2">
      <c r="L188">
        <v>187</v>
      </c>
      <c r="M188" s="37">
        <f t="shared" si="33"/>
        <v>2180.7453200342161</v>
      </c>
      <c r="N188" s="13">
        <f t="shared" si="34"/>
        <v>61703.611498036051</v>
      </c>
      <c r="O188" s="13">
        <f t="shared" si="35"/>
        <v>2510.7111569221092</v>
      </c>
      <c r="P188" s="13">
        <f t="shared" si="36"/>
        <v>7537.9575331545375</v>
      </c>
      <c r="Q188" s="37">
        <f t="shared" si="46"/>
        <v>2200.1177917217556</v>
      </c>
      <c r="R188" s="13">
        <f t="shared" si="37"/>
        <v>122279.90504110277</v>
      </c>
      <c r="S188" s="13">
        <f t="shared" si="38"/>
        <v>2854.0210272356744</v>
      </c>
      <c r="T188" s="38">
        <f t="shared" si="39"/>
        <v>7537.9575331545375</v>
      </c>
      <c r="U188" s="37">
        <f t="shared" si="47"/>
        <v>3393.2761540949668</v>
      </c>
      <c r="V188" s="13">
        <f t="shared" si="40"/>
        <v>61139.952520551386</v>
      </c>
      <c r="W188" s="13">
        <f t="shared" si="41"/>
        <v>3720.2277718519263</v>
      </c>
      <c r="X188" s="38">
        <f t="shared" si="42"/>
        <v>7537.9575331545384</v>
      </c>
      <c r="Y188" s="37">
        <f t="shared" si="48"/>
        <v>2180.1830072432476</v>
      </c>
      <c r="Z188" s="13">
        <f t="shared" si="43"/>
        <v>56841.209149629343</v>
      </c>
      <c r="AA188" s="13">
        <f t="shared" si="44"/>
        <v>2484.1466925353834</v>
      </c>
      <c r="AB188" s="38">
        <f t="shared" si="45"/>
        <v>7537.9575331545384</v>
      </c>
    </row>
    <row r="189" spans="12:28" x14ac:dyDescent="0.2">
      <c r="L189">
        <v>188</v>
      </c>
      <c r="M189" s="37">
        <f t="shared" si="33"/>
        <v>2180.7453200342161</v>
      </c>
      <c r="N189" s="13">
        <f t="shared" si="34"/>
        <v>61703.611498036051</v>
      </c>
      <c r="O189" s="13">
        <f t="shared" si="35"/>
        <v>2508.9560194918545</v>
      </c>
      <c r="P189" s="13">
        <f t="shared" si="36"/>
        <v>7537.9575331545375</v>
      </c>
      <c r="Q189" s="37">
        <f t="shared" si="46"/>
        <v>2200.1177917217556</v>
      </c>
      <c r="R189" s="13">
        <f t="shared" si="37"/>
        <v>122279.90504110277</v>
      </c>
      <c r="S189" s="13">
        <f t="shared" si="38"/>
        <v>2850.542818536132</v>
      </c>
      <c r="T189" s="38">
        <f t="shared" si="39"/>
        <v>7537.9575331545375</v>
      </c>
      <c r="U189" s="37">
        <f t="shared" si="47"/>
        <v>3393.2761540949668</v>
      </c>
      <c r="V189" s="13">
        <f t="shared" si="40"/>
        <v>61139.952520551386</v>
      </c>
      <c r="W189" s="13">
        <f t="shared" si="41"/>
        <v>3718.4886675021553</v>
      </c>
      <c r="X189" s="38">
        <f t="shared" si="42"/>
        <v>7537.9575331545384</v>
      </c>
      <c r="Y189" s="37">
        <f t="shared" si="48"/>
        <v>2180.1830072432476</v>
      </c>
      <c r="Z189" s="13">
        <f t="shared" si="43"/>
        <v>56841.209149629343</v>
      </c>
      <c r="AA189" s="13">
        <f t="shared" si="44"/>
        <v>2482.529864422127</v>
      </c>
      <c r="AB189" s="38">
        <f t="shared" si="45"/>
        <v>7537.9575331545384</v>
      </c>
    </row>
    <row r="190" spans="12:28" x14ac:dyDescent="0.2">
      <c r="L190">
        <v>189</v>
      </c>
      <c r="M190" s="37">
        <f t="shared" si="33"/>
        <v>2180.7453200342161</v>
      </c>
      <c r="N190" s="13">
        <f t="shared" si="34"/>
        <v>61703.611498036051</v>
      </c>
      <c r="O190" s="13">
        <f t="shared" si="35"/>
        <v>2507.2194549444598</v>
      </c>
      <c r="P190" s="13">
        <f t="shared" si="36"/>
        <v>7537.9575331545375</v>
      </c>
      <c r="Q190" s="37">
        <f t="shared" si="46"/>
        <v>2200.1177917217556</v>
      </c>
      <c r="R190" s="13">
        <f t="shared" si="37"/>
        <v>122279.90504110277</v>
      </c>
      <c r="S190" s="13">
        <f t="shared" si="38"/>
        <v>2847.1014162778547</v>
      </c>
      <c r="T190" s="38">
        <f t="shared" si="39"/>
        <v>7537.9575331545375</v>
      </c>
      <c r="U190" s="37">
        <f t="shared" si="47"/>
        <v>3393.2761540949668</v>
      </c>
      <c r="V190" s="13">
        <f t="shared" si="40"/>
        <v>61139.952520551386</v>
      </c>
      <c r="W190" s="13">
        <f t="shared" si="41"/>
        <v>3716.7679663730164</v>
      </c>
      <c r="X190" s="38">
        <f t="shared" si="42"/>
        <v>7537.9575331545384</v>
      </c>
      <c r="Y190" s="37">
        <f t="shared" si="48"/>
        <v>2180.1830072432476</v>
      </c>
      <c r="Z190" s="13">
        <f t="shared" si="43"/>
        <v>56841.209149629343</v>
      </c>
      <c r="AA190" s="13">
        <f t="shared" si="44"/>
        <v>2480.9301456010749</v>
      </c>
      <c r="AB190" s="38">
        <f t="shared" si="45"/>
        <v>7537.9575331545384</v>
      </c>
    </row>
    <row r="191" spans="12:28" x14ac:dyDescent="0.2">
      <c r="L191">
        <v>190</v>
      </c>
      <c r="M191" s="37">
        <f t="shared" si="33"/>
        <v>2180.7453200342161</v>
      </c>
      <c r="N191" s="13">
        <f t="shared" si="34"/>
        <v>61703.611498036051</v>
      </c>
      <c r="O191" s="13">
        <f t="shared" si="35"/>
        <v>2505.5011700238797</v>
      </c>
      <c r="P191" s="13">
        <f t="shared" si="36"/>
        <v>7537.9575331545375</v>
      </c>
      <c r="Q191" s="37">
        <f t="shared" si="46"/>
        <v>2200.1177917217556</v>
      </c>
      <c r="R191" s="13">
        <f t="shared" si="37"/>
        <v>122279.90504110277</v>
      </c>
      <c r="S191" s="13">
        <f t="shared" si="38"/>
        <v>2843.6962393065069</v>
      </c>
      <c r="T191" s="38">
        <f t="shared" si="39"/>
        <v>7537.9575331545375</v>
      </c>
      <c r="U191" s="37">
        <f t="shared" si="47"/>
        <v>3393.2761540949668</v>
      </c>
      <c r="V191" s="13">
        <f t="shared" si="40"/>
        <v>61139.952520551386</v>
      </c>
      <c r="W191" s="13">
        <f t="shared" si="41"/>
        <v>3715.0653778873425</v>
      </c>
      <c r="X191" s="38">
        <f t="shared" si="42"/>
        <v>7537.9575331545384</v>
      </c>
      <c r="Y191" s="37">
        <f t="shared" si="48"/>
        <v>2180.1830072432476</v>
      </c>
      <c r="Z191" s="13">
        <f t="shared" si="43"/>
        <v>56841.209149629343</v>
      </c>
      <c r="AA191" s="13">
        <f t="shared" si="44"/>
        <v>2479.3472659255071</v>
      </c>
      <c r="AB191" s="38">
        <f t="shared" si="45"/>
        <v>7537.9575331545384</v>
      </c>
    </row>
    <row r="192" spans="12:28" x14ac:dyDescent="0.2">
      <c r="L192">
        <v>191</v>
      </c>
      <c r="M192" s="37">
        <f t="shared" si="33"/>
        <v>2180.7453200342161</v>
      </c>
      <c r="N192" s="13">
        <f t="shared" si="34"/>
        <v>61703.611498036051</v>
      </c>
      <c r="O192" s="13">
        <f t="shared" si="35"/>
        <v>2503.8008776155566</v>
      </c>
      <c r="P192" s="13">
        <f t="shared" si="36"/>
        <v>7537.9575331545375</v>
      </c>
      <c r="Q192" s="37">
        <f t="shared" si="46"/>
        <v>2200.1177917217556</v>
      </c>
      <c r="R192" s="13">
        <f t="shared" si="37"/>
        <v>122279.90504110277</v>
      </c>
      <c r="S192" s="13">
        <f t="shared" si="38"/>
        <v>2840.3267186385237</v>
      </c>
      <c r="T192" s="38">
        <f t="shared" si="39"/>
        <v>7537.9575331545375</v>
      </c>
      <c r="U192" s="37">
        <f t="shared" si="47"/>
        <v>3393.2761540949668</v>
      </c>
      <c r="V192" s="13">
        <f t="shared" si="40"/>
        <v>61139.952520551386</v>
      </c>
      <c r="W192" s="13">
        <f t="shared" si="41"/>
        <v>3713.3806175533509</v>
      </c>
      <c r="X192" s="38">
        <f t="shared" si="42"/>
        <v>7537.9575331545384</v>
      </c>
      <c r="Y192" s="37">
        <f t="shared" si="48"/>
        <v>2180.1830072432476</v>
      </c>
      <c r="Z192" s="13">
        <f t="shared" si="43"/>
        <v>56841.209149629343</v>
      </c>
      <c r="AA192" s="13">
        <f t="shared" si="44"/>
        <v>2477.7809609062283</v>
      </c>
      <c r="AB192" s="38">
        <f t="shared" si="45"/>
        <v>7537.9575331545384</v>
      </c>
    </row>
    <row r="193" spans="12:28" x14ac:dyDescent="0.2">
      <c r="L193">
        <v>192</v>
      </c>
      <c r="M193" s="37">
        <f t="shared" si="33"/>
        <v>2180.7453200342161</v>
      </c>
      <c r="N193" s="13">
        <f t="shared" si="34"/>
        <v>61703.611498036051</v>
      </c>
      <c r="O193" s="13">
        <f t="shared" si="35"/>
        <v>2502.1182965864873</v>
      </c>
      <c r="P193" s="13">
        <f t="shared" si="36"/>
        <v>7537.9575331545375</v>
      </c>
      <c r="Q193" s="37">
        <f t="shared" si="46"/>
        <v>2200.1177917217556</v>
      </c>
      <c r="R193" s="13">
        <f t="shared" si="37"/>
        <v>122279.90504110277</v>
      </c>
      <c r="S193" s="13">
        <f t="shared" si="38"/>
        <v>2836.9922971441656</v>
      </c>
      <c r="T193" s="38">
        <f t="shared" si="39"/>
        <v>7537.9575331545375</v>
      </c>
      <c r="U193" s="37">
        <f t="shared" si="47"/>
        <v>3393.2761540949668</v>
      </c>
      <c r="V193" s="13">
        <f t="shared" si="40"/>
        <v>61139.952520551386</v>
      </c>
      <c r="W193" s="13">
        <f t="shared" si="41"/>
        <v>3711.7134068061719</v>
      </c>
      <c r="X193" s="38">
        <f t="shared" si="42"/>
        <v>7537.9575331545384</v>
      </c>
      <c r="Y193" s="37">
        <f t="shared" si="48"/>
        <v>2180.1830072432476</v>
      </c>
      <c r="Z193" s="13">
        <f t="shared" si="43"/>
        <v>56841.209149629343</v>
      </c>
      <c r="AA193" s="13">
        <f t="shared" si="44"/>
        <v>2476.2309715642336</v>
      </c>
      <c r="AB193" s="38">
        <f t="shared" si="45"/>
        <v>7537.9575331545384</v>
      </c>
    </row>
    <row r="194" spans="12:28" x14ac:dyDescent="0.2">
      <c r="L194">
        <v>193</v>
      </c>
      <c r="M194" s="37">
        <f t="shared" ref="M194:M257" si="49">SUM($B$9:$B$13)</f>
        <v>2180.7453200342161</v>
      </c>
      <c r="N194" s="13">
        <f t="shared" ref="N194:N257" si="50">SUM($B$7:$B$8)</f>
        <v>61703.611498036051</v>
      </c>
      <c r="O194" s="13">
        <f t="shared" ref="O194:O257" si="51">N194/$L194+M194</f>
        <v>2500.4531516302577</v>
      </c>
      <c r="P194" s="13">
        <f t="shared" ref="P194:P257" si="52">SUM($B$9:$B$10,$B$13:$B$14)</f>
        <v>7537.9575331545375</v>
      </c>
      <c r="Q194" s="37">
        <f t="shared" si="46"/>
        <v>2200.1177917217556</v>
      </c>
      <c r="R194" s="13">
        <f t="shared" ref="R194:R257" si="53">SUM($C$7:$C$8)</f>
        <v>122279.90504110277</v>
      </c>
      <c r="S194" s="13">
        <f t="shared" ref="S194:S257" si="54">R194/$L194+Q194</f>
        <v>2833.6924292404228</v>
      </c>
      <c r="T194" s="38">
        <f t="shared" ref="T194:T257" si="55">SUM($C$9:$C$10,$C$13:$C$14)</f>
        <v>7537.9575331545375</v>
      </c>
      <c r="U194" s="37">
        <f t="shared" si="47"/>
        <v>3393.2761540949668</v>
      </c>
      <c r="V194" s="13">
        <f t="shared" ref="V194:V257" si="56">SUM($D$7:$D$8)</f>
        <v>61139.952520551386</v>
      </c>
      <c r="W194" s="13">
        <f t="shared" ref="W194:W257" si="57">V194/$L194+U194</f>
        <v>3710.0634728543005</v>
      </c>
      <c r="X194" s="38">
        <f t="shared" ref="X194:X257" si="58">SUM($D$9:$D$10,$D$13:$D$14)</f>
        <v>7537.9575331545384</v>
      </c>
      <c r="Y194" s="37">
        <f t="shared" si="48"/>
        <v>2180.1830072432476</v>
      </c>
      <c r="Z194" s="13">
        <f t="shared" ref="Z194:Z257" si="59">SUM($E$7:$E$8)</f>
        <v>56841.209149629343</v>
      </c>
      <c r="AA194" s="13">
        <f t="shared" ref="AA194:AA257" si="60">Z194/$L194+Y194</f>
        <v>2474.6970442879592</v>
      </c>
      <c r="AB194" s="38">
        <f t="shared" ref="AB194:AB257" si="61">SUM($E$9:$E$10,$E$13:$E$14)</f>
        <v>7537.9575331545384</v>
      </c>
    </row>
    <row r="195" spans="12:28" x14ac:dyDescent="0.2">
      <c r="L195">
        <v>194</v>
      </c>
      <c r="M195" s="37">
        <f t="shared" si="49"/>
        <v>2180.7453200342161</v>
      </c>
      <c r="N195" s="13">
        <f t="shared" si="50"/>
        <v>61703.611498036051</v>
      </c>
      <c r="O195" s="13">
        <f t="shared" si="51"/>
        <v>2498.8051731168762</v>
      </c>
      <c r="P195" s="13">
        <f t="shared" si="52"/>
        <v>7537.9575331545375</v>
      </c>
      <c r="Q195" s="37">
        <f t="shared" ref="Q195:Q258" si="62">SUM($C$9:$C$10,$C$12:$C$13)</f>
        <v>2200.1177917217556</v>
      </c>
      <c r="R195" s="13">
        <f t="shared" si="53"/>
        <v>122279.90504110277</v>
      </c>
      <c r="S195" s="13">
        <f t="shared" si="54"/>
        <v>2830.4265805934192</v>
      </c>
      <c r="T195" s="38">
        <f t="shared" si="55"/>
        <v>7537.9575331545375</v>
      </c>
      <c r="U195" s="37">
        <f t="shared" ref="U195:U258" si="63">SUM($D$9:$D$10,$D$12:$D$13)</f>
        <v>3393.2761540949668</v>
      </c>
      <c r="V195" s="13">
        <f t="shared" si="56"/>
        <v>61139.952520551386</v>
      </c>
      <c r="W195" s="13">
        <f t="shared" si="57"/>
        <v>3708.4305485307987</v>
      </c>
      <c r="X195" s="38">
        <f t="shared" si="58"/>
        <v>7537.9575331545384</v>
      </c>
      <c r="Y195" s="37">
        <f t="shared" ref="Y195:Y258" si="64">SUM($E$9:$E$10,$E$12:$E$13)</f>
        <v>2180.1830072432476</v>
      </c>
      <c r="Z195" s="13">
        <f t="shared" si="59"/>
        <v>56841.209149629343</v>
      </c>
      <c r="AA195" s="13">
        <f t="shared" si="60"/>
        <v>2473.1789306949454</v>
      </c>
      <c r="AB195" s="38">
        <f t="shared" si="61"/>
        <v>7537.9575331545384</v>
      </c>
    </row>
    <row r="196" spans="12:28" x14ac:dyDescent="0.2">
      <c r="L196">
        <v>195</v>
      </c>
      <c r="M196" s="37">
        <f t="shared" si="49"/>
        <v>2180.7453200342161</v>
      </c>
      <c r="N196" s="13">
        <f t="shared" si="50"/>
        <v>61703.611498036051</v>
      </c>
      <c r="O196" s="13">
        <f t="shared" si="51"/>
        <v>2497.1740969472216</v>
      </c>
      <c r="P196" s="13">
        <f t="shared" si="52"/>
        <v>7537.9575331545375</v>
      </c>
      <c r="Q196" s="37">
        <f t="shared" si="62"/>
        <v>2200.1177917217556</v>
      </c>
      <c r="R196" s="13">
        <f t="shared" si="53"/>
        <v>122279.90504110277</v>
      </c>
      <c r="S196" s="13">
        <f t="shared" si="54"/>
        <v>2827.1942278299748</v>
      </c>
      <c r="T196" s="38">
        <f t="shared" si="55"/>
        <v>7537.9575331545375</v>
      </c>
      <c r="U196" s="37">
        <f t="shared" si="63"/>
        <v>3393.2761540949668</v>
      </c>
      <c r="V196" s="13">
        <f t="shared" si="56"/>
        <v>61139.952520551386</v>
      </c>
      <c r="W196" s="13">
        <f t="shared" si="57"/>
        <v>3706.8143721490765</v>
      </c>
      <c r="X196" s="38">
        <f t="shared" si="58"/>
        <v>7537.9575331545384</v>
      </c>
      <c r="Y196" s="37">
        <f t="shared" si="64"/>
        <v>2180.1830072432476</v>
      </c>
      <c r="Z196" s="13">
        <f t="shared" si="59"/>
        <v>56841.209149629343</v>
      </c>
      <c r="AA196" s="13">
        <f t="shared" si="60"/>
        <v>2471.6763874977569</v>
      </c>
      <c r="AB196" s="38">
        <f t="shared" si="61"/>
        <v>7537.9575331545384</v>
      </c>
    </row>
    <row r="197" spans="12:28" x14ac:dyDescent="0.2">
      <c r="L197">
        <v>196</v>
      </c>
      <c r="M197" s="37">
        <f t="shared" si="49"/>
        <v>2180.7453200342161</v>
      </c>
      <c r="N197" s="13">
        <f t="shared" si="50"/>
        <v>61703.611498036051</v>
      </c>
      <c r="O197" s="13">
        <f t="shared" si="51"/>
        <v>2495.559664411951</v>
      </c>
      <c r="P197" s="13">
        <f t="shared" si="52"/>
        <v>7537.9575331545375</v>
      </c>
      <c r="Q197" s="37">
        <f t="shared" si="62"/>
        <v>2200.1177917217556</v>
      </c>
      <c r="R197" s="13">
        <f t="shared" si="53"/>
        <v>122279.90504110277</v>
      </c>
      <c r="S197" s="13">
        <f t="shared" si="54"/>
        <v>2823.9948582579941</v>
      </c>
      <c r="T197" s="38">
        <f t="shared" si="55"/>
        <v>7537.9575331545375</v>
      </c>
      <c r="U197" s="37">
        <f t="shared" si="63"/>
        <v>3393.2761540949668</v>
      </c>
      <c r="V197" s="13">
        <f t="shared" si="56"/>
        <v>61139.952520551386</v>
      </c>
      <c r="W197" s="13">
        <f t="shared" si="57"/>
        <v>3705.2146873630863</v>
      </c>
      <c r="X197" s="38">
        <f t="shared" si="58"/>
        <v>7537.9575331545384</v>
      </c>
      <c r="Y197" s="37">
        <f t="shared" si="64"/>
        <v>2180.1830072432476</v>
      </c>
      <c r="Z197" s="13">
        <f t="shared" si="59"/>
        <v>56841.209149629343</v>
      </c>
      <c r="AA197" s="13">
        <f t="shared" si="60"/>
        <v>2470.1891763740095</v>
      </c>
      <c r="AB197" s="38">
        <f t="shared" si="61"/>
        <v>7537.9575331545384</v>
      </c>
    </row>
    <row r="198" spans="12:28" x14ac:dyDescent="0.2">
      <c r="L198">
        <v>197</v>
      </c>
      <c r="M198" s="37">
        <f t="shared" si="49"/>
        <v>2180.7453200342161</v>
      </c>
      <c r="N198" s="13">
        <f t="shared" si="50"/>
        <v>61703.611498036051</v>
      </c>
      <c r="O198" s="13">
        <f t="shared" si="51"/>
        <v>2493.9616220547036</v>
      </c>
      <c r="P198" s="13">
        <f t="shared" si="52"/>
        <v>7537.9575331545375</v>
      </c>
      <c r="Q198" s="37">
        <f t="shared" si="62"/>
        <v>2200.1177917217556</v>
      </c>
      <c r="R198" s="13">
        <f t="shared" si="53"/>
        <v>122279.90504110277</v>
      </c>
      <c r="S198" s="13">
        <f t="shared" si="54"/>
        <v>2820.8279695953738</v>
      </c>
      <c r="T198" s="38">
        <f t="shared" si="55"/>
        <v>7537.9575331545375</v>
      </c>
      <c r="U198" s="37">
        <f t="shared" si="63"/>
        <v>3393.2761540949668</v>
      </c>
      <c r="V198" s="13">
        <f t="shared" si="56"/>
        <v>61139.952520551386</v>
      </c>
      <c r="W198" s="13">
        <f t="shared" si="57"/>
        <v>3703.6312430317757</v>
      </c>
      <c r="X198" s="38">
        <f t="shared" si="58"/>
        <v>7537.9575331545384</v>
      </c>
      <c r="Y198" s="37">
        <f t="shared" si="64"/>
        <v>2180.1830072432476</v>
      </c>
      <c r="Z198" s="13">
        <f t="shared" si="59"/>
        <v>56841.209149629343</v>
      </c>
      <c r="AA198" s="13">
        <f t="shared" si="60"/>
        <v>2468.7170638403509</v>
      </c>
      <c r="AB198" s="38">
        <f t="shared" si="61"/>
        <v>7537.9575331545384</v>
      </c>
    </row>
    <row r="199" spans="12:28" x14ac:dyDescent="0.2">
      <c r="L199">
        <v>198</v>
      </c>
      <c r="M199" s="37">
        <f t="shared" si="49"/>
        <v>2180.7453200342161</v>
      </c>
      <c r="N199" s="13">
        <f t="shared" si="50"/>
        <v>61703.611498036051</v>
      </c>
      <c r="O199" s="13">
        <f t="shared" si="51"/>
        <v>2492.3797215394488</v>
      </c>
      <c r="P199" s="13">
        <f t="shared" si="52"/>
        <v>7537.9575331545375</v>
      </c>
      <c r="Q199" s="37">
        <f t="shared" si="62"/>
        <v>2200.1177917217556</v>
      </c>
      <c r="R199" s="13">
        <f t="shared" si="53"/>
        <v>122279.90504110277</v>
      </c>
      <c r="S199" s="13">
        <f t="shared" si="54"/>
        <v>2817.693069707123</v>
      </c>
      <c r="T199" s="38">
        <f t="shared" si="55"/>
        <v>7537.9575331545375</v>
      </c>
      <c r="U199" s="37">
        <f t="shared" si="63"/>
        <v>3393.2761540949668</v>
      </c>
      <c r="V199" s="13">
        <f t="shared" si="56"/>
        <v>61139.952520551386</v>
      </c>
      <c r="W199" s="13">
        <f t="shared" si="57"/>
        <v>3702.0637930876505</v>
      </c>
      <c r="X199" s="38">
        <f t="shared" si="58"/>
        <v>7537.9575331545384</v>
      </c>
      <c r="Y199" s="37">
        <f t="shared" si="64"/>
        <v>2180.1830072432476</v>
      </c>
      <c r="Z199" s="13">
        <f t="shared" si="59"/>
        <v>56841.209149629343</v>
      </c>
      <c r="AA199" s="13">
        <f t="shared" si="60"/>
        <v>2467.2598211302648</v>
      </c>
      <c r="AB199" s="38">
        <f t="shared" si="61"/>
        <v>7537.9575331545384</v>
      </c>
    </row>
    <row r="200" spans="12:28" x14ac:dyDescent="0.2">
      <c r="L200">
        <v>199</v>
      </c>
      <c r="M200" s="37">
        <f t="shared" si="49"/>
        <v>2180.7453200342161</v>
      </c>
      <c r="N200" s="13">
        <f t="shared" si="50"/>
        <v>61703.611498036051</v>
      </c>
      <c r="O200" s="13">
        <f t="shared" si="51"/>
        <v>2490.8137195218346</v>
      </c>
      <c r="P200" s="13">
        <f t="shared" si="52"/>
        <v>7537.9575331545375</v>
      </c>
      <c r="Q200" s="37">
        <f t="shared" si="62"/>
        <v>2200.1177917217556</v>
      </c>
      <c r="R200" s="13">
        <f t="shared" si="53"/>
        <v>122279.90504110277</v>
      </c>
      <c r="S200" s="13">
        <f t="shared" si="54"/>
        <v>2814.5896763504124</v>
      </c>
      <c r="T200" s="38">
        <f t="shared" si="55"/>
        <v>7537.9575331545375</v>
      </c>
      <c r="U200" s="37">
        <f t="shared" si="63"/>
        <v>3393.2761540949668</v>
      </c>
      <c r="V200" s="13">
        <f t="shared" si="56"/>
        <v>61139.952520551386</v>
      </c>
      <c r="W200" s="13">
        <f t="shared" si="57"/>
        <v>3700.5120964092953</v>
      </c>
      <c r="X200" s="38">
        <f t="shared" si="58"/>
        <v>7537.9575331545384</v>
      </c>
      <c r="Y200" s="37">
        <f t="shared" si="64"/>
        <v>2180.1830072432476</v>
      </c>
      <c r="Z200" s="13">
        <f t="shared" si="59"/>
        <v>56841.209149629343</v>
      </c>
      <c r="AA200" s="13">
        <f t="shared" si="60"/>
        <v>2465.8172240755557</v>
      </c>
      <c r="AB200" s="38">
        <f t="shared" si="61"/>
        <v>7537.9575331545384</v>
      </c>
    </row>
    <row r="201" spans="12:28" x14ac:dyDescent="0.2">
      <c r="L201">
        <v>200</v>
      </c>
      <c r="M201" s="37">
        <f t="shared" si="49"/>
        <v>2180.7453200342161</v>
      </c>
      <c r="N201" s="13">
        <f t="shared" si="50"/>
        <v>61703.611498036051</v>
      </c>
      <c r="O201" s="13">
        <f t="shared" si="51"/>
        <v>2489.2633775243962</v>
      </c>
      <c r="P201" s="13">
        <f t="shared" si="52"/>
        <v>7537.9575331545375</v>
      </c>
      <c r="Q201" s="37">
        <f t="shared" si="62"/>
        <v>2200.1177917217556</v>
      </c>
      <c r="R201" s="13">
        <f t="shared" si="53"/>
        <v>122279.90504110277</v>
      </c>
      <c r="S201" s="13">
        <f t="shared" si="54"/>
        <v>2811.5173169272693</v>
      </c>
      <c r="T201" s="38">
        <f t="shared" si="55"/>
        <v>7537.9575331545375</v>
      </c>
      <c r="U201" s="37">
        <f t="shared" si="63"/>
        <v>3393.2761540949668</v>
      </c>
      <c r="V201" s="13">
        <f t="shared" si="56"/>
        <v>61139.952520551386</v>
      </c>
      <c r="W201" s="13">
        <f t="shared" si="57"/>
        <v>3698.9759166977237</v>
      </c>
      <c r="X201" s="38">
        <f t="shared" si="58"/>
        <v>7537.9575331545384</v>
      </c>
      <c r="Y201" s="37">
        <f t="shared" si="64"/>
        <v>2180.1830072432476</v>
      </c>
      <c r="Z201" s="13">
        <f t="shared" si="59"/>
        <v>56841.209149629343</v>
      </c>
      <c r="AA201" s="13">
        <f t="shared" si="60"/>
        <v>2464.3890529913942</v>
      </c>
      <c r="AB201" s="38">
        <f t="shared" si="61"/>
        <v>7537.9575331545384</v>
      </c>
    </row>
    <row r="202" spans="12:28" x14ac:dyDescent="0.2">
      <c r="L202">
        <v>201</v>
      </c>
      <c r="M202" s="37">
        <f t="shared" si="49"/>
        <v>2180.7453200342161</v>
      </c>
      <c r="N202" s="13">
        <f t="shared" si="50"/>
        <v>61703.611498036051</v>
      </c>
      <c r="O202" s="13">
        <f t="shared" si="51"/>
        <v>2487.7284618154899</v>
      </c>
      <c r="P202" s="13">
        <f t="shared" si="52"/>
        <v>7537.9575331545375</v>
      </c>
      <c r="Q202" s="37">
        <f t="shared" si="62"/>
        <v>2200.1177917217556</v>
      </c>
      <c r="R202" s="13">
        <f t="shared" si="53"/>
        <v>122279.90504110277</v>
      </c>
      <c r="S202" s="13">
        <f t="shared" si="54"/>
        <v>2808.4755282446549</v>
      </c>
      <c r="T202" s="38">
        <f t="shared" si="55"/>
        <v>7537.9575331545375</v>
      </c>
      <c r="U202" s="37">
        <f t="shared" si="63"/>
        <v>3393.2761540949668</v>
      </c>
      <c r="V202" s="13">
        <f t="shared" si="56"/>
        <v>61139.952520551386</v>
      </c>
      <c r="W202" s="13">
        <f t="shared" si="57"/>
        <v>3697.4550223564165</v>
      </c>
      <c r="X202" s="38">
        <f t="shared" si="58"/>
        <v>7537.9575331545384</v>
      </c>
      <c r="Y202" s="37">
        <f t="shared" si="64"/>
        <v>2180.1830072432476</v>
      </c>
      <c r="Z202" s="13">
        <f t="shared" si="59"/>
        <v>56841.209149629343</v>
      </c>
      <c r="AA202" s="13">
        <f t="shared" si="60"/>
        <v>2462.9750925647868</v>
      </c>
      <c r="AB202" s="38">
        <f t="shared" si="61"/>
        <v>7537.9575331545384</v>
      </c>
    </row>
    <row r="203" spans="12:28" x14ac:dyDescent="0.2">
      <c r="L203">
        <v>202</v>
      </c>
      <c r="M203" s="37">
        <f t="shared" si="49"/>
        <v>2180.7453200342161</v>
      </c>
      <c r="N203" s="13">
        <f t="shared" si="50"/>
        <v>61703.611498036051</v>
      </c>
      <c r="O203" s="13">
        <f t="shared" si="51"/>
        <v>2486.2087432918202</v>
      </c>
      <c r="P203" s="13">
        <f t="shared" si="52"/>
        <v>7537.9575331545375</v>
      </c>
      <c r="Q203" s="37">
        <f t="shared" si="62"/>
        <v>2200.1177917217556</v>
      </c>
      <c r="R203" s="13">
        <f t="shared" si="53"/>
        <v>122279.90504110277</v>
      </c>
      <c r="S203" s="13">
        <f t="shared" si="54"/>
        <v>2805.4638562816704</v>
      </c>
      <c r="T203" s="38">
        <f t="shared" si="55"/>
        <v>7537.9575331545375</v>
      </c>
      <c r="U203" s="37">
        <f t="shared" si="63"/>
        <v>3393.2761540949668</v>
      </c>
      <c r="V203" s="13">
        <f t="shared" si="56"/>
        <v>61139.952520551386</v>
      </c>
      <c r="W203" s="13">
        <f t="shared" si="57"/>
        <v>3695.949186374924</v>
      </c>
      <c r="X203" s="38">
        <f t="shared" si="58"/>
        <v>7537.9575331545384</v>
      </c>
      <c r="Y203" s="37">
        <f t="shared" si="64"/>
        <v>2180.1830072432476</v>
      </c>
      <c r="Z203" s="13">
        <f t="shared" si="59"/>
        <v>56841.209149629343</v>
      </c>
      <c r="AA203" s="13">
        <f t="shared" si="60"/>
        <v>2461.5751317463632</v>
      </c>
      <c r="AB203" s="38">
        <f t="shared" si="61"/>
        <v>7537.9575331545384</v>
      </c>
    </row>
    <row r="204" spans="12:28" x14ac:dyDescent="0.2">
      <c r="L204">
        <v>203</v>
      </c>
      <c r="M204" s="37">
        <f t="shared" si="49"/>
        <v>2180.7453200342161</v>
      </c>
      <c r="N204" s="13">
        <f t="shared" si="50"/>
        <v>61703.611498036051</v>
      </c>
      <c r="O204" s="13">
        <f t="shared" si="51"/>
        <v>2484.7039973644428</v>
      </c>
      <c r="P204" s="13">
        <f t="shared" si="52"/>
        <v>7537.9575331545375</v>
      </c>
      <c r="Q204" s="37">
        <f t="shared" si="62"/>
        <v>2200.1177917217556</v>
      </c>
      <c r="R204" s="13">
        <f t="shared" si="53"/>
        <v>122279.90504110277</v>
      </c>
      <c r="S204" s="13">
        <f t="shared" si="54"/>
        <v>2802.481855963641</v>
      </c>
      <c r="T204" s="38">
        <f t="shared" si="55"/>
        <v>7537.9575331545375</v>
      </c>
      <c r="U204" s="37">
        <f t="shared" si="63"/>
        <v>3393.2761540949668</v>
      </c>
      <c r="V204" s="13">
        <f t="shared" si="56"/>
        <v>61139.952520551386</v>
      </c>
      <c r="W204" s="13">
        <f t="shared" si="57"/>
        <v>3694.4581862159098</v>
      </c>
      <c r="X204" s="38">
        <f t="shared" si="58"/>
        <v>7537.9575331545384</v>
      </c>
      <c r="Y204" s="37">
        <f t="shared" si="64"/>
        <v>2180.1830072432476</v>
      </c>
      <c r="Z204" s="13">
        <f t="shared" si="59"/>
        <v>56841.209149629343</v>
      </c>
      <c r="AA204" s="13">
        <f t="shared" si="60"/>
        <v>2460.1889636453625</v>
      </c>
      <c r="AB204" s="38">
        <f t="shared" si="61"/>
        <v>7537.9575331545384</v>
      </c>
    </row>
    <row r="205" spans="12:28" x14ac:dyDescent="0.2">
      <c r="L205">
        <v>204</v>
      </c>
      <c r="M205" s="37">
        <f t="shared" si="49"/>
        <v>2180.7453200342161</v>
      </c>
      <c r="N205" s="13">
        <f t="shared" si="50"/>
        <v>61703.611498036051</v>
      </c>
      <c r="O205" s="13">
        <f t="shared" si="51"/>
        <v>2483.2140038481184</v>
      </c>
      <c r="P205" s="13">
        <f t="shared" si="52"/>
        <v>7537.9575331545375</v>
      </c>
      <c r="Q205" s="37">
        <f t="shared" si="62"/>
        <v>2200.1177917217556</v>
      </c>
      <c r="R205" s="13">
        <f t="shared" si="53"/>
        <v>122279.90504110277</v>
      </c>
      <c r="S205" s="13">
        <f t="shared" si="54"/>
        <v>2799.5290909428477</v>
      </c>
      <c r="T205" s="38">
        <f t="shared" si="55"/>
        <v>7537.9575331545375</v>
      </c>
      <c r="U205" s="37">
        <f t="shared" si="63"/>
        <v>3393.2761540949668</v>
      </c>
      <c r="V205" s="13">
        <f t="shared" si="56"/>
        <v>61139.952520551386</v>
      </c>
      <c r="W205" s="13">
        <f t="shared" si="57"/>
        <v>3692.9818037055129</v>
      </c>
      <c r="X205" s="38">
        <f t="shared" si="58"/>
        <v>7537.9575331545384</v>
      </c>
      <c r="Y205" s="37">
        <f t="shared" si="64"/>
        <v>2180.1830072432476</v>
      </c>
      <c r="Z205" s="13">
        <f t="shared" si="59"/>
        <v>56841.209149629343</v>
      </c>
      <c r="AA205" s="13">
        <f t="shared" si="60"/>
        <v>2458.8163854277054</v>
      </c>
      <c r="AB205" s="38">
        <f t="shared" si="61"/>
        <v>7537.9575331545384</v>
      </c>
    </row>
    <row r="206" spans="12:28" x14ac:dyDescent="0.2">
      <c r="L206">
        <v>205</v>
      </c>
      <c r="M206" s="37">
        <f t="shared" si="49"/>
        <v>2180.7453200342161</v>
      </c>
      <c r="N206" s="13">
        <f t="shared" si="50"/>
        <v>61703.611498036051</v>
      </c>
      <c r="O206" s="13">
        <f t="shared" si="51"/>
        <v>2481.7385468539042</v>
      </c>
      <c r="P206" s="13">
        <f t="shared" si="52"/>
        <v>7537.9575331545375</v>
      </c>
      <c r="Q206" s="37">
        <f t="shared" si="62"/>
        <v>2200.1177917217556</v>
      </c>
      <c r="R206" s="13">
        <f t="shared" si="53"/>
        <v>122279.90504110277</v>
      </c>
      <c r="S206" s="13">
        <f t="shared" si="54"/>
        <v>2796.6051333856713</v>
      </c>
      <c r="T206" s="38">
        <f t="shared" si="55"/>
        <v>7537.9575331545375</v>
      </c>
      <c r="U206" s="37">
        <f t="shared" si="63"/>
        <v>3393.2761540949668</v>
      </c>
      <c r="V206" s="13">
        <f t="shared" si="56"/>
        <v>61139.952520551386</v>
      </c>
      <c r="W206" s="13">
        <f t="shared" si="57"/>
        <v>3691.5198249269247</v>
      </c>
      <c r="X206" s="38">
        <f t="shared" si="58"/>
        <v>7537.9575331545384</v>
      </c>
      <c r="Y206" s="37">
        <f t="shared" si="64"/>
        <v>2180.1830072432476</v>
      </c>
      <c r="Z206" s="13">
        <f t="shared" si="59"/>
        <v>56841.209149629343</v>
      </c>
      <c r="AA206" s="13">
        <f t="shared" si="60"/>
        <v>2457.4571982170492</v>
      </c>
      <c r="AB206" s="38">
        <f t="shared" si="61"/>
        <v>7537.9575331545384</v>
      </c>
    </row>
    <row r="207" spans="12:28" x14ac:dyDescent="0.2">
      <c r="L207">
        <v>206</v>
      </c>
      <c r="M207" s="37">
        <f t="shared" si="49"/>
        <v>2180.7453200342161</v>
      </c>
      <c r="N207" s="13">
        <f t="shared" si="50"/>
        <v>61703.611498036051</v>
      </c>
      <c r="O207" s="13">
        <f t="shared" si="51"/>
        <v>2480.2774146848765</v>
      </c>
      <c r="P207" s="13">
        <f t="shared" si="52"/>
        <v>7537.9575331545375</v>
      </c>
      <c r="Q207" s="37">
        <f t="shared" si="62"/>
        <v>2200.1177917217556</v>
      </c>
      <c r="R207" s="13">
        <f t="shared" si="53"/>
        <v>122279.90504110277</v>
      </c>
      <c r="S207" s="13">
        <f t="shared" si="54"/>
        <v>2793.709563765944</v>
      </c>
      <c r="T207" s="38">
        <f t="shared" si="55"/>
        <v>7537.9575331545375</v>
      </c>
      <c r="U207" s="37">
        <f t="shared" si="63"/>
        <v>3393.2761540949668</v>
      </c>
      <c r="V207" s="13">
        <f t="shared" si="56"/>
        <v>61139.952520551386</v>
      </c>
      <c r="W207" s="13">
        <f t="shared" si="57"/>
        <v>3690.0720401170611</v>
      </c>
      <c r="X207" s="38">
        <f t="shared" si="58"/>
        <v>7537.9575331545384</v>
      </c>
      <c r="Y207" s="37">
        <f t="shared" si="64"/>
        <v>2180.1830072432476</v>
      </c>
      <c r="Z207" s="13">
        <f t="shared" si="59"/>
        <v>56841.209149629343</v>
      </c>
      <c r="AA207" s="13">
        <f t="shared" si="60"/>
        <v>2456.1112069987298</v>
      </c>
      <c r="AB207" s="38">
        <f t="shared" si="61"/>
        <v>7537.9575331545384</v>
      </c>
    </row>
    <row r="208" spans="12:28" x14ac:dyDescent="0.2">
      <c r="L208">
        <v>207</v>
      </c>
      <c r="M208" s="37">
        <f t="shared" si="49"/>
        <v>2180.7453200342161</v>
      </c>
      <c r="N208" s="13">
        <f t="shared" si="50"/>
        <v>61703.611498036051</v>
      </c>
      <c r="O208" s="13">
        <f t="shared" si="51"/>
        <v>2478.8303997348735</v>
      </c>
      <c r="P208" s="13">
        <f t="shared" si="52"/>
        <v>7537.9575331545375</v>
      </c>
      <c r="Q208" s="37">
        <f t="shared" si="62"/>
        <v>2200.1177917217556</v>
      </c>
      <c r="R208" s="13">
        <f t="shared" si="53"/>
        <v>122279.90504110277</v>
      </c>
      <c r="S208" s="13">
        <f t="shared" si="54"/>
        <v>2790.8419706642808</v>
      </c>
      <c r="T208" s="38">
        <f t="shared" si="55"/>
        <v>7537.9575331545375</v>
      </c>
      <c r="U208" s="37">
        <f t="shared" si="63"/>
        <v>3393.2761540949668</v>
      </c>
      <c r="V208" s="13">
        <f t="shared" si="56"/>
        <v>61139.952520551386</v>
      </c>
      <c r="W208" s="13">
        <f t="shared" si="57"/>
        <v>3688.6382435662294</v>
      </c>
      <c r="X208" s="38">
        <f t="shared" si="58"/>
        <v>7537.9575331545384</v>
      </c>
      <c r="Y208" s="37">
        <f t="shared" si="64"/>
        <v>2180.1830072432476</v>
      </c>
      <c r="Z208" s="13">
        <f t="shared" si="59"/>
        <v>56841.209149629343</v>
      </c>
      <c r="AA208" s="13">
        <f t="shared" si="60"/>
        <v>2454.7782205264812</v>
      </c>
      <c r="AB208" s="38">
        <f t="shared" si="61"/>
        <v>7537.9575331545384</v>
      </c>
    </row>
    <row r="209" spans="12:28" x14ac:dyDescent="0.2">
      <c r="L209">
        <v>208</v>
      </c>
      <c r="M209" s="37">
        <f t="shared" si="49"/>
        <v>2180.7453200342161</v>
      </c>
      <c r="N209" s="13">
        <f t="shared" si="50"/>
        <v>61703.611498036051</v>
      </c>
      <c r="O209" s="13">
        <f t="shared" si="51"/>
        <v>2477.3972983901585</v>
      </c>
      <c r="P209" s="13">
        <f t="shared" si="52"/>
        <v>7537.9575331545375</v>
      </c>
      <c r="Q209" s="37">
        <f t="shared" si="62"/>
        <v>2200.1177917217556</v>
      </c>
      <c r="R209" s="13">
        <f t="shared" si="53"/>
        <v>122279.90504110277</v>
      </c>
      <c r="S209" s="13">
        <f t="shared" si="54"/>
        <v>2788.0019505732112</v>
      </c>
      <c r="T209" s="38">
        <f t="shared" si="55"/>
        <v>7537.9575331545375</v>
      </c>
      <c r="U209" s="37">
        <f t="shared" si="63"/>
        <v>3393.2761540949668</v>
      </c>
      <c r="V209" s="13">
        <f t="shared" si="56"/>
        <v>61139.952520551386</v>
      </c>
      <c r="W209" s="13">
        <f t="shared" si="57"/>
        <v>3687.2182335206944</v>
      </c>
      <c r="X209" s="38">
        <f t="shared" si="58"/>
        <v>7537.9575331545384</v>
      </c>
      <c r="Y209" s="37">
        <f t="shared" si="64"/>
        <v>2180.1830072432476</v>
      </c>
      <c r="Z209" s="13">
        <f t="shared" si="59"/>
        <v>56841.209149629343</v>
      </c>
      <c r="AA209" s="13">
        <f t="shared" si="60"/>
        <v>2453.4580512318503</v>
      </c>
      <c r="AB209" s="38">
        <f t="shared" si="61"/>
        <v>7537.9575331545384</v>
      </c>
    </row>
    <row r="210" spans="12:28" x14ac:dyDescent="0.2">
      <c r="L210">
        <v>209</v>
      </c>
      <c r="M210" s="37">
        <f t="shared" si="49"/>
        <v>2180.7453200342161</v>
      </c>
      <c r="N210" s="13">
        <f t="shared" si="50"/>
        <v>61703.611498036051</v>
      </c>
      <c r="O210" s="13">
        <f t="shared" si="51"/>
        <v>2475.9779109339102</v>
      </c>
      <c r="P210" s="13">
        <f t="shared" si="52"/>
        <v>7537.9575331545375</v>
      </c>
      <c r="Q210" s="37">
        <f t="shared" si="62"/>
        <v>2200.1177917217556</v>
      </c>
      <c r="R210" s="13">
        <f t="shared" si="53"/>
        <v>122279.90504110277</v>
      </c>
      <c r="S210" s="13">
        <f t="shared" si="54"/>
        <v>2785.1891077078931</v>
      </c>
      <c r="T210" s="38">
        <f t="shared" si="55"/>
        <v>7537.9575331545375</v>
      </c>
      <c r="U210" s="37">
        <f t="shared" si="63"/>
        <v>3393.2761540949668</v>
      </c>
      <c r="V210" s="13">
        <f t="shared" si="56"/>
        <v>61139.952520551386</v>
      </c>
      <c r="W210" s="13">
        <f t="shared" si="57"/>
        <v>3685.8118120880358</v>
      </c>
      <c r="X210" s="38">
        <f t="shared" si="58"/>
        <v>7537.9575331545384</v>
      </c>
      <c r="Y210" s="37">
        <f t="shared" si="64"/>
        <v>2180.1830072432476</v>
      </c>
      <c r="Z210" s="13">
        <f t="shared" si="59"/>
        <v>56841.209149629343</v>
      </c>
      <c r="AA210" s="13">
        <f t="shared" si="60"/>
        <v>2452.1505151362107</v>
      </c>
      <c r="AB210" s="38">
        <f t="shared" si="61"/>
        <v>7537.9575331545384</v>
      </c>
    </row>
    <row r="211" spans="12:28" x14ac:dyDescent="0.2">
      <c r="L211">
        <v>210</v>
      </c>
      <c r="M211" s="37">
        <f t="shared" si="49"/>
        <v>2180.7453200342161</v>
      </c>
      <c r="N211" s="13">
        <f t="shared" si="50"/>
        <v>61703.611498036051</v>
      </c>
      <c r="O211" s="13">
        <f t="shared" si="51"/>
        <v>2474.5720414534353</v>
      </c>
      <c r="P211" s="13">
        <f t="shared" si="52"/>
        <v>7537.9575331545375</v>
      </c>
      <c r="Q211" s="37">
        <f t="shared" si="62"/>
        <v>2200.1177917217556</v>
      </c>
      <c r="R211" s="13">
        <f t="shared" si="53"/>
        <v>122279.90504110277</v>
      </c>
      <c r="S211" s="13">
        <f t="shared" si="54"/>
        <v>2782.4030538222451</v>
      </c>
      <c r="T211" s="38">
        <f t="shared" si="55"/>
        <v>7537.9575331545375</v>
      </c>
      <c r="U211" s="37">
        <f t="shared" si="63"/>
        <v>3393.2761540949668</v>
      </c>
      <c r="V211" s="13">
        <f t="shared" si="56"/>
        <v>61139.952520551386</v>
      </c>
      <c r="W211" s="13">
        <f t="shared" si="57"/>
        <v>3684.4187851452116</v>
      </c>
      <c r="X211" s="38">
        <f t="shared" si="58"/>
        <v>7537.9575331545384</v>
      </c>
      <c r="Y211" s="37">
        <f t="shared" si="64"/>
        <v>2180.1830072432476</v>
      </c>
      <c r="Z211" s="13">
        <f t="shared" si="59"/>
        <v>56841.209149629343</v>
      </c>
      <c r="AA211" s="13">
        <f t="shared" si="60"/>
        <v>2450.855431765292</v>
      </c>
      <c r="AB211" s="38">
        <f t="shared" si="61"/>
        <v>7537.9575331545384</v>
      </c>
    </row>
    <row r="212" spans="12:28" x14ac:dyDescent="0.2">
      <c r="L212">
        <v>211</v>
      </c>
      <c r="M212" s="37">
        <f t="shared" si="49"/>
        <v>2180.7453200342161</v>
      </c>
      <c r="N212" s="13">
        <f t="shared" si="50"/>
        <v>61703.611498036051</v>
      </c>
      <c r="O212" s="13">
        <f t="shared" si="51"/>
        <v>2473.1794977500267</v>
      </c>
      <c r="P212" s="13">
        <f t="shared" si="52"/>
        <v>7537.9575331545375</v>
      </c>
      <c r="Q212" s="37">
        <f t="shared" si="62"/>
        <v>2200.1177917217556</v>
      </c>
      <c r="R212" s="13">
        <f t="shared" si="53"/>
        <v>122279.90504110277</v>
      </c>
      <c r="S212" s="13">
        <f t="shared" si="54"/>
        <v>2779.6434080302997</v>
      </c>
      <c r="T212" s="38">
        <f t="shared" si="55"/>
        <v>7537.9575331545375</v>
      </c>
      <c r="U212" s="37">
        <f t="shared" si="63"/>
        <v>3393.2761540949668</v>
      </c>
      <c r="V212" s="13">
        <f t="shared" si="56"/>
        <v>61139.952520551386</v>
      </c>
      <c r="W212" s="13">
        <f t="shared" si="57"/>
        <v>3683.0389622492389</v>
      </c>
      <c r="X212" s="38">
        <f t="shared" si="58"/>
        <v>7537.9575331545384</v>
      </c>
      <c r="Y212" s="37">
        <f t="shared" si="64"/>
        <v>2180.1830072432476</v>
      </c>
      <c r="Z212" s="13">
        <f t="shared" si="59"/>
        <v>56841.209149629343</v>
      </c>
      <c r="AA212" s="13">
        <f t="shared" si="60"/>
        <v>2449.5726240661356</v>
      </c>
      <c r="AB212" s="38">
        <f t="shared" si="61"/>
        <v>7537.9575331545384</v>
      </c>
    </row>
    <row r="213" spans="12:28" x14ac:dyDescent="0.2">
      <c r="L213">
        <v>212</v>
      </c>
      <c r="M213" s="37">
        <f t="shared" si="49"/>
        <v>2180.7453200342161</v>
      </c>
      <c r="N213" s="13">
        <f t="shared" si="50"/>
        <v>61703.611498036051</v>
      </c>
      <c r="O213" s="13">
        <f t="shared" si="51"/>
        <v>2471.8000912513671</v>
      </c>
      <c r="P213" s="13">
        <f t="shared" si="52"/>
        <v>7537.9575331545375</v>
      </c>
      <c r="Q213" s="37">
        <f t="shared" si="62"/>
        <v>2200.1177917217556</v>
      </c>
      <c r="R213" s="13">
        <f t="shared" si="53"/>
        <v>122279.90504110277</v>
      </c>
      <c r="S213" s="13">
        <f t="shared" si="54"/>
        <v>2776.9097966326176</v>
      </c>
      <c r="T213" s="38">
        <f t="shared" si="55"/>
        <v>7537.9575331545375</v>
      </c>
      <c r="U213" s="37">
        <f t="shared" si="63"/>
        <v>3393.2761540949668</v>
      </c>
      <c r="V213" s="13">
        <f t="shared" si="56"/>
        <v>61139.952520551386</v>
      </c>
      <c r="W213" s="13">
        <f t="shared" si="57"/>
        <v>3681.6721565503981</v>
      </c>
      <c r="X213" s="38">
        <f t="shared" si="58"/>
        <v>7537.9575331545384</v>
      </c>
      <c r="Y213" s="37">
        <f t="shared" si="64"/>
        <v>2180.1830072432476</v>
      </c>
      <c r="Z213" s="13">
        <f t="shared" si="59"/>
        <v>56841.209149629343</v>
      </c>
      <c r="AA213" s="13">
        <f t="shared" si="60"/>
        <v>2448.301918326405</v>
      </c>
      <c r="AB213" s="38">
        <f t="shared" si="61"/>
        <v>7537.9575331545384</v>
      </c>
    </row>
    <row r="214" spans="12:28" x14ac:dyDescent="0.2">
      <c r="L214">
        <v>213</v>
      </c>
      <c r="M214" s="37">
        <f t="shared" si="49"/>
        <v>2180.7453200342161</v>
      </c>
      <c r="N214" s="13">
        <f t="shared" si="50"/>
        <v>61703.611498036051</v>
      </c>
      <c r="O214" s="13">
        <f t="shared" si="51"/>
        <v>2470.4336369264042</v>
      </c>
      <c r="P214" s="13">
        <f t="shared" si="52"/>
        <v>7537.9575331545375</v>
      </c>
      <c r="Q214" s="37">
        <f t="shared" si="62"/>
        <v>2200.1177917217556</v>
      </c>
      <c r="R214" s="13">
        <f t="shared" si="53"/>
        <v>122279.90504110277</v>
      </c>
      <c r="S214" s="13">
        <f t="shared" si="54"/>
        <v>2774.2018529475899</v>
      </c>
      <c r="T214" s="38">
        <f t="shared" si="55"/>
        <v>7537.9575331545375</v>
      </c>
      <c r="U214" s="37">
        <f t="shared" si="63"/>
        <v>3393.2761540949668</v>
      </c>
      <c r="V214" s="13">
        <f t="shared" si="56"/>
        <v>61139.952520551386</v>
      </c>
      <c r="W214" s="13">
        <f t="shared" si="57"/>
        <v>3680.318184707884</v>
      </c>
      <c r="X214" s="38">
        <f t="shared" si="58"/>
        <v>7537.9575331545384</v>
      </c>
      <c r="Y214" s="37">
        <f t="shared" si="64"/>
        <v>2180.1830072432476</v>
      </c>
      <c r="Z214" s="13">
        <f t="shared" si="59"/>
        <v>56841.209149629343</v>
      </c>
      <c r="AA214" s="13">
        <f t="shared" si="60"/>
        <v>2447.0431440959674</v>
      </c>
      <c r="AB214" s="38">
        <f t="shared" si="61"/>
        <v>7537.9575331545384</v>
      </c>
    </row>
    <row r="215" spans="12:28" x14ac:dyDescent="0.2">
      <c r="L215">
        <v>214</v>
      </c>
      <c r="M215" s="37">
        <f t="shared" si="49"/>
        <v>2180.7453200342161</v>
      </c>
      <c r="N215" s="13">
        <f t="shared" si="50"/>
        <v>61703.611498036051</v>
      </c>
      <c r="O215" s="13">
        <f t="shared" si="51"/>
        <v>2469.079953202609</v>
      </c>
      <c r="P215" s="13">
        <f t="shared" si="52"/>
        <v>7537.9575331545375</v>
      </c>
      <c r="Q215" s="37">
        <f t="shared" si="62"/>
        <v>2200.1177917217556</v>
      </c>
      <c r="R215" s="13">
        <f t="shared" si="53"/>
        <v>122279.90504110277</v>
      </c>
      <c r="S215" s="13">
        <f t="shared" si="54"/>
        <v>2771.5192171474696</v>
      </c>
      <c r="T215" s="38">
        <f t="shared" si="55"/>
        <v>7537.9575331545375</v>
      </c>
      <c r="U215" s="37">
        <f t="shared" si="63"/>
        <v>3393.2761540949668</v>
      </c>
      <c r="V215" s="13">
        <f t="shared" si="56"/>
        <v>61139.952520551386</v>
      </c>
      <c r="W215" s="13">
        <f t="shared" si="57"/>
        <v>3678.9768668078236</v>
      </c>
      <c r="X215" s="38">
        <f t="shared" si="58"/>
        <v>7537.9575331545384</v>
      </c>
      <c r="Y215" s="37">
        <f t="shared" si="64"/>
        <v>2180.1830072432476</v>
      </c>
      <c r="Z215" s="13">
        <f t="shared" si="59"/>
        <v>56841.209149629343</v>
      </c>
      <c r="AA215" s="13">
        <f t="shared" si="60"/>
        <v>2445.7961341106743</v>
      </c>
      <c r="AB215" s="38">
        <f t="shared" si="61"/>
        <v>7537.9575331545384</v>
      </c>
    </row>
    <row r="216" spans="12:28" x14ac:dyDescent="0.2">
      <c r="L216">
        <v>215</v>
      </c>
      <c r="M216" s="37">
        <f t="shared" si="49"/>
        <v>2180.7453200342161</v>
      </c>
      <c r="N216" s="13">
        <f t="shared" si="50"/>
        <v>61703.611498036051</v>
      </c>
      <c r="O216" s="13">
        <f t="shared" si="51"/>
        <v>2467.7388618855466</v>
      </c>
      <c r="P216" s="13">
        <f t="shared" si="52"/>
        <v>7537.9575331545375</v>
      </c>
      <c r="Q216" s="37">
        <f t="shared" si="62"/>
        <v>2200.1177917217556</v>
      </c>
      <c r="R216" s="13">
        <f t="shared" si="53"/>
        <v>122279.90504110277</v>
      </c>
      <c r="S216" s="13">
        <f t="shared" si="54"/>
        <v>2768.8615360989779</v>
      </c>
      <c r="T216" s="38">
        <f t="shared" si="55"/>
        <v>7537.9575331545375</v>
      </c>
      <c r="U216" s="37">
        <f t="shared" si="63"/>
        <v>3393.2761540949668</v>
      </c>
      <c r="V216" s="13">
        <f t="shared" si="56"/>
        <v>61139.952520551386</v>
      </c>
      <c r="W216" s="13">
        <f t="shared" si="57"/>
        <v>3677.648026283578</v>
      </c>
      <c r="X216" s="38">
        <f t="shared" si="58"/>
        <v>7537.9575331545384</v>
      </c>
      <c r="Y216" s="37">
        <f t="shared" si="64"/>
        <v>2180.1830072432476</v>
      </c>
      <c r="Z216" s="13">
        <f t="shared" si="59"/>
        <v>56841.209149629343</v>
      </c>
      <c r="AA216" s="13">
        <f t="shared" si="60"/>
        <v>2444.5607242182678</v>
      </c>
      <c r="AB216" s="38">
        <f t="shared" si="61"/>
        <v>7537.9575331545384</v>
      </c>
    </row>
    <row r="217" spans="12:28" x14ac:dyDescent="0.2">
      <c r="L217">
        <v>216</v>
      </c>
      <c r="M217" s="37">
        <f t="shared" si="49"/>
        <v>2180.7453200342161</v>
      </c>
      <c r="N217" s="13">
        <f t="shared" si="50"/>
        <v>61703.611498036051</v>
      </c>
      <c r="O217" s="13">
        <f t="shared" si="51"/>
        <v>2466.4101880806793</v>
      </c>
      <c r="P217" s="13">
        <f t="shared" si="52"/>
        <v>7537.9575331545375</v>
      </c>
      <c r="Q217" s="37">
        <f t="shared" si="62"/>
        <v>2200.1177917217556</v>
      </c>
      <c r="R217" s="13">
        <f t="shared" si="53"/>
        <v>122279.90504110277</v>
      </c>
      <c r="S217" s="13">
        <f t="shared" si="54"/>
        <v>2766.2284632083424</v>
      </c>
      <c r="T217" s="38">
        <f t="shared" si="55"/>
        <v>7537.9575331545375</v>
      </c>
      <c r="U217" s="37">
        <f t="shared" si="63"/>
        <v>3393.2761540949668</v>
      </c>
      <c r="V217" s="13">
        <f t="shared" si="56"/>
        <v>61139.952520551386</v>
      </c>
      <c r="W217" s="13">
        <f t="shared" si="57"/>
        <v>3676.3314898382605</v>
      </c>
      <c r="X217" s="38">
        <f t="shared" si="58"/>
        <v>7537.9575331545384</v>
      </c>
      <c r="Y217" s="37">
        <f t="shared" si="64"/>
        <v>2180.1830072432476</v>
      </c>
      <c r="Z217" s="13">
        <f t="shared" si="59"/>
        <v>56841.209149629343</v>
      </c>
      <c r="AA217" s="13">
        <f t="shared" si="60"/>
        <v>2443.3367533063465</v>
      </c>
      <c r="AB217" s="38">
        <f t="shared" si="61"/>
        <v>7537.9575331545384</v>
      </c>
    </row>
    <row r="218" spans="12:28" x14ac:dyDescent="0.2">
      <c r="L218">
        <v>217</v>
      </c>
      <c r="M218" s="37">
        <f t="shared" si="49"/>
        <v>2180.7453200342161</v>
      </c>
      <c r="N218" s="13">
        <f t="shared" si="50"/>
        <v>61703.611498036051</v>
      </c>
      <c r="O218" s="13">
        <f t="shared" si="51"/>
        <v>2465.0937601173314</v>
      </c>
      <c r="P218" s="13">
        <f t="shared" si="52"/>
        <v>7537.9575331545375</v>
      </c>
      <c r="Q218" s="37">
        <f t="shared" si="62"/>
        <v>2200.1177917217556</v>
      </c>
      <c r="R218" s="13">
        <f t="shared" si="53"/>
        <v>122279.90504110277</v>
      </c>
      <c r="S218" s="13">
        <f t="shared" si="54"/>
        <v>2763.6196582706161</v>
      </c>
      <c r="T218" s="38">
        <f t="shared" si="55"/>
        <v>7537.9575331545375</v>
      </c>
      <c r="U218" s="37">
        <f t="shared" si="63"/>
        <v>3393.2761540949668</v>
      </c>
      <c r="V218" s="13">
        <f t="shared" si="56"/>
        <v>61139.952520551386</v>
      </c>
      <c r="W218" s="13">
        <f t="shared" si="57"/>
        <v>3675.0270873693971</v>
      </c>
      <c r="X218" s="38">
        <f t="shared" si="58"/>
        <v>7537.9575331545384</v>
      </c>
      <c r="Y218" s="37">
        <f t="shared" si="64"/>
        <v>2180.1830072432476</v>
      </c>
      <c r="Z218" s="13">
        <f t="shared" si="59"/>
        <v>56841.209149629343</v>
      </c>
      <c r="AA218" s="13">
        <f t="shared" si="60"/>
        <v>2442.1240632323229</v>
      </c>
      <c r="AB218" s="38">
        <f t="shared" si="61"/>
        <v>7537.9575331545384</v>
      </c>
    </row>
    <row r="219" spans="12:28" x14ac:dyDescent="0.2">
      <c r="L219">
        <v>218</v>
      </c>
      <c r="M219" s="37">
        <f t="shared" si="49"/>
        <v>2180.7453200342161</v>
      </c>
      <c r="N219" s="13">
        <f t="shared" si="50"/>
        <v>61703.611498036051</v>
      </c>
      <c r="O219" s="13">
        <f t="shared" si="51"/>
        <v>2463.7894094747485</v>
      </c>
      <c r="P219" s="13">
        <f t="shared" si="52"/>
        <v>7537.9575331545375</v>
      </c>
      <c r="Q219" s="37">
        <f t="shared" si="62"/>
        <v>2200.1177917217556</v>
      </c>
      <c r="R219" s="13">
        <f t="shared" si="53"/>
        <v>122279.90504110277</v>
      </c>
      <c r="S219" s="13">
        <f t="shared" si="54"/>
        <v>2761.0347873231444</v>
      </c>
      <c r="T219" s="38">
        <f t="shared" si="55"/>
        <v>7537.9575331545375</v>
      </c>
      <c r="U219" s="37">
        <f t="shared" si="63"/>
        <v>3393.2761540949668</v>
      </c>
      <c r="V219" s="13">
        <f t="shared" si="56"/>
        <v>61139.952520551386</v>
      </c>
      <c r="W219" s="13">
        <f t="shared" si="57"/>
        <v>3673.734651895661</v>
      </c>
      <c r="X219" s="38">
        <f t="shared" si="58"/>
        <v>7537.9575331545384</v>
      </c>
      <c r="Y219" s="37">
        <f t="shared" si="64"/>
        <v>2180.1830072432476</v>
      </c>
      <c r="Z219" s="13">
        <f t="shared" si="59"/>
        <v>56841.209149629343</v>
      </c>
      <c r="AA219" s="13">
        <f t="shared" si="60"/>
        <v>2440.9224987553089</v>
      </c>
      <c r="AB219" s="38">
        <f t="shared" si="61"/>
        <v>7537.9575331545384</v>
      </c>
    </row>
    <row r="220" spans="12:28" x14ac:dyDescent="0.2">
      <c r="L220">
        <v>219</v>
      </c>
      <c r="M220" s="37">
        <f t="shared" si="49"/>
        <v>2180.7453200342161</v>
      </c>
      <c r="N220" s="13">
        <f t="shared" si="50"/>
        <v>61703.611498036051</v>
      </c>
      <c r="O220" s="13">
        <f t="shared" si="51"/>
        <v>2462.49697071018</v>
      </c>
      <c r="P220" s="13">
        <f t="shared" si="52"/>
        <v>7537.9575331545375</v>
      </c>
      <c r="Q220" s="37">
        <f t="shared" si="62"/>
        <v>2200.1177917217556</v>
      </c>
      <c r="R220" s="13">
        <f t="shared" si="53"/>
        <v>122279.90504110277</v>
      </c>
      <c r="S220" s="13">
        <f t="shared" si="54"/>
        <v>2758.4735225030468</v>
      </c>
      <c r="T220" s="38">
        <f t="shared" si="55"/>
        <v>7537.9575331545375</v>
      </c>
      <c r="U220" s="37">
        <f t="shared" si="63"/>
        <v>3393.2761540949668</v>
      </c>
      <c r="V220" s="13">
        <f t="shared" si="56"/>
        <v>61139.952520551386</v>
      </c>
      <c r="W220" s="13">
        <f t="shared" si="57"/>
        <v>3672.4540194856127</v>
      </c>
      <c r="X220" s="38">
        <f t="shared" si="58"/>
        <v>7537.9575331545384</v>
      </c>
      <c r="Y220" s="37">
        <f t="shared" si="64"/>
        <v>2180.1830072432476</v>
      </c>
      <c r="Z220" s="13">
        <f t="shared" si="59"/>
        <v>56841.209149629343</v>
      </c>
      <c r="AA220" s="13">
        <f t="shared" si="60"/>
        <v>2439.7319074698657</v>
      </c>
      <c r="AB220" s="38">
        <f t="shared" si="61"/>
        <v>7537.9575331545384</v>
      </c>
    </row>
    <row r="221" spans="12:28" x14ac:dyDescent="0.2">
      <c r="L221">
        <v>220</v>
      </c>
      <c r="M221" s="37">
        <f t="shared" si="49"/>
        <v>2180.7453200342161</v>
      </c>
      <c r="N221" s="13">
        <f t="shared" si="50"/>
        <v>61703.611498036051</v>
      </c>
      <c r="O221" s="13">
        <f t="shared" si="51"/>
        <v>2461.2162813889254</v>
      </c>
      <c r="P221" s="13">
        <f t="shared" si="52"/>
        <v>7537.9575331545375</v>
      </c>
      <c r="Q221" s="37">
        <f t="shared" si="62"/>
        <v>2200.1177917217556</v>
      </c>
      <c r="R221" s="13">
        <f t="shared" si="53"/>
        <v>122279.90504110277</v>
      </c>
      <c r="S221" s="13">
        <f t="shared" si="54"/>
        <v>2755.9355419085864</v>
      </c>
      <c r="T221" s="38">
        <f t="shared" si="55"/>
        <v>7537.9575331545375</v>
      </c>
      <c r="U221" s="37">
        <f t="shared" si="63"/>
        <v>3393.2761540949668</v>
      </c>
      <c r="V221" s="13">
        <f t="shared" si="56"/>
        <v>61139.952520551386</v>
      </c>
      <c r="W221" s="13">
        <f t="shared" si="57"/>
        <v>3671.185029188382</v>
      </c>
      <c r="X221" s="38">
        <f t="shared" si="58"/>
        <v>7537.9575331545384</v>
      </c>
      <c r="Y221" s="37">
        <f t="shared" si="64"/>
        <v>2180.1830072432476</v>
      </c>
      <c r="Z221" s="13">
        <f t="shared" si="59"/>
        <v>56841.209149629343</v>
      </c>
      <c r="AA221" s="13">
        <f t="shared" si="60"/>
        <v>2438.5521397415628</v>
      </c>
      <c r="AB221" s="38">
        <f t="shared" si="61"/>
        <v>7537.9575331545384</v>
      </c>
    </row>
    <row r="222" spans="12:28" x14ac:dyDescent="0.2">
      <c r="L222">
        <v>221</v>
      </c>
      <c r="M222" s="37">
        <f t="shared" si="49"/>
        <v>2180.7453200342161</v>
      </c>
      <c r="N222" s="13">
        <f t="shared" si="50"/>
        <v>61703.611498036051</v>
      </c>
      <c r="O222" s="13">
        <f t="shared" si="51"/>
        <v>2459.9471820162798</v>
      </c>
      <c r="P222" s="13">
        <f t="shared" si="52"/>
        <v>7537.9575331545375</v>
      </c>
      <c r="Q222" s="37">
        <f t="shared" si="62"/>
        <v>2200.1177917217556</v>
      </c>
      <c r="R222" s="13">
        <f t="shared" si="53"/>
        <v>122279.90504110277</v>
      </c>
      <c r="S222" s="13">
        <f t="shared" si="54"/>
        <v>2753.420529464302</v>
      </c>
      <c r="T222" s="38">
        <f t="shared" si="55"/>
        <v>7537.9575331545375</v>
      </c>
      <c r="U222" s="37">
        <f t="shared" si="63"/>
        <v>3393.2761540949668</v>
      </c>
      <c r="V222" s="13">
        <f t="shared" si="56"/>
        <v>61139.952520551386</v>
      </c>
      <c r="W222" s="13">
        <f t="shared" si="57"/>
        <v>3669.9275229662398</v>
      </c>
      <c r="X222" s="38">
        <f t="shared" si="58"/>
        <v>7537.9575331545384</v>
      </c>
      <c r="Y222" s="37">
        <f t="shared" si="64"/>
        <v>2180.1830072432476</v>
      </c>
      <c r="Z222" s="13">
        <f t="shared" si="59"/>
        <v>56841.209149629343</v>
      </c>
      <c r="AA222" s="13">
        <f t="shared" si="60"/>
        <v>2437.3830486442853</v>
      </c>
      <c r="AB222" s="38">
        <f t="shared" si="61"/>
        <v>7537.9575331545384</v>
      </c>
    </row>
    <row r="223" spans="12:28" x14ac:dyDescent="0.2">
      <c r="L223">
        <v>222</v>
      </c>
      <c r="M223" s="37">
        <f t="shared" si="49"/>
        <v>2180.7453200342161</v>
      </c>
      <c r="N223" s="13">
        <f t="shared" si="50"/>
        <v>61703.611498036051</v>
      </c>
      <c r="O223" s="13">
        <f t="shared" si="51"/>
        <v>2458.6895159713154</v>
      </c>
      <c r="P223" s="13">
        <f t="shared" si="52"/>
        <v>7537.9575331545375</v>
      </c>
      <c r="Q223" s="37">
        <f t="shared" si="62"/>
        <v>2200.1177917217556</v>
      </c>
      <c r="R223" s="13">
        <f t="shared" si="53"/>
        <v>122279.90504110277</v>
      </c>
      <c r="S223" s="13">
        <f t="shared" si="54"/>
        <v>2750.9281747897862</v>
      </c>
      <c r="T223" s="38">
        <f t="shared" si="55"/>
        <v>7537.9575331545375</v>
      </c>
      <c r="U223" s="37">
        <f t="shared" si="63"/>
        <v>3393.2761540949668</v>
      </c>
      <c r="V223" s="13">
        <f t="shared" si="56"/>
        <v>61139.952520551386</v>
      </c>
      <c r="W223" s="13">
        <f t="shared" si="57"/>
        <v>3668.6813456289819</v>
      </c>
      <c r="X223" s="38">
        <f t="shared" si="58"/>
        <v>7537.9575331545384</v>
      </c>
      <c r="Y223" s="37">
        <f t="shared" si="64"/>
        <v>2180.1830072432476</v>
      </c>
      <c r="Z223" s="13">
        <f t="shared" si="59"/>
        <v>56841.209149629343</v>
      </c>
      <c r="AA223" s="13">
        <f t="shared" si="60"/>
        <v>2436.2244898992358</v>
      </c>
      <c r="AB223" s="38">
        <f t="shared" si="61"/>
        <v>7537.9575331545384</v>
      </c>
    </row>
    <row r="224" spans="12:28" x14ac:dyDescent="0.2">
      <c r="L224">
        <v>223</v>
      </c>
      <c r="M224" s="37">
        <f t="shared" si="49"/>
        <v>2180.7453200342161</v>
      </c>
      <c r="N224" s="13">
        <f t="shared" si="50"/>
        <v>61703.611498036051</v>
      </c>
      <c r="O224" s="13">
        <f t="shared" si="51"/>
        <v>2457.4431294424494</v>
      </c>
      <c r="P224" s="13">
        <f t="shared" si="52"/>
        <v>7537.9575331545375</v>
      </c>
      <c r="Q224" s="37">
        <f t="shared" si="62"/>
        <v>2200.1177917217556</v>
      </c>
      <c r="R224" s="13">
        <f t="shared" si="53"/>
        <v>122279.90504110277</v>
      </c>
      <c r="S224" s="13">
        <f t="shared" si="54"/>
        <v>2748.458173071992</v>
      </c>
      <c r="T224" s="38">
        <f t="shared" si="55"/>
        <v>7537.9575331545375</v>
      </c>
      <c r="U224" s="37">
        <f t="shared" si="63"/>
        <v>3393.2761540949668</v>
      </c>
      <c r="V224" s="13">
        <f t="shared" si="56"/>
        <v>61139.952520551386</v>
      </c>
      <c r="W224" s="13">
        <f t="shared" si="57"/>
        <v>3667.446344770085</v>
      </c>
      <c r="X224" s="38">
        <f t="shared" si="58"/>
        <v>7537.9575331545384</v>
      </c>
      <c r="Y224" s="37">
        <f t="shared" si="64"/>
        <v>2180.1830072432476</v>
      </c>
      <c r="Z224" s="13">
        <f t="shared" si="59"/>
        <v>56841.209149629343</v>
      </c>
      <c r="AA224" s="13">
        <f t="shared" si="60"/>
        <v>2435.0763218155766</v>
      </c>
      <c r="AB224" s="38">
        <f t="shared" si="61"/>
        <v>7537.9575331545384</v>
      </c>
    </row>
    <row r="225" spans="12:28" x14ac:dyDescent="0.2">
      <c r="L225">
        <v>224</v>
      </c>
      <c r="M225" s="37">
        <f t="shared" si="49"/>
        <v>2180.7453200342161</v>
      </c>
      <c r="N225" s="13">
        <f t="shared" si="50"/>
        <v>61703.611498036051</v>
      </c>
      <c r="O225" s="13">
        <f t="shared" si="51"/>
        <v>2456.2078713647343</v>
      </c>
      <c r="P225" s="13">
        <f t="shared" si="52"/>
        <v>7537.9575331545375</v>
      </c>
      <c r="Q225" s="37">
        <f t="shared" si="62"/>
        <v>2200.1177917217556</v>
      </c>
      <c r="R225" s="13">
        <f t="shared" si="53"/>
        <v>122279.90504110277</v>
      </c>
      <c r="S225" s="13">
        <f t="shared" si="54"/>
        <v>2746.0102249409642</v>
      </c>
      <c r="T225" s="38">
        <f t="shared" si="55"/>
        <v>7537.9575331545375</v>
      </c>
      <c r="U225" s="37">
        <f t="shared" si="63"/>
        <v>3393.2761540949668</v>
      </c>
      <c r="V225" s="13">
        <f t="shared" si="56"/>
        <v>61139.952520551386</v>
      </c>
      <c r="W225" s="13">
        <f t="shared" si="57"/>
        <v>3666.2223707045714</v>
      </c>
      <c r="X225" s="38">
        <f t="shared" si="58"/>
        <v>7537.9575331545384</v>
      </c>
      <c r="Y225" s="37">
        <f t="shared" si="64"/>
        <v>2180.1830072432476</v>
      </c>
      <c r="Z225" s="13">
        <f t="shared" si="59"/>
        <v>56841.209149629343</v>
      </c>
      <c r="AA225" s="13">
        <f t="shared" si="60"/>
        <v>2433.9384052326645</v>
      </c>
      <c r="AB225" s="38">
        <f t="shared" si="61"/>
        <v>7537.9575331545384</v>
      </c>
    </row>
    <row r="226" spans="12:28" x14ac:dyDescent="0.2">
      <c r="L226">
        <v>225</v>
      </c>
      <c r="M226" s="37">
        <f t="shared" si="49"/>
        <v>2180.7453200342161</v>
      </c>
      <c r="N226" s="13">
        <f t="shared" si="50"/>
        <v>61703.611498036051</v>
      </c>
      <c r="O226" s="13">
        <f t="shared" si="51"/>
        <v>2454.9835933588206</v>
      </c>
      <c r="P226" s="13">
        <f t="shared" si="52"/>
        <v>7537.9575331545375</v>
      </c>
      <c r="Q226" s="37">
        <f t="shared" si="62"/>
        <v>2200.1177917217556</v>
      </c>
      <c r="R226" s="13">
        <f t="shared" si="53"/>
        <v>122279.90504110277</v>
      </c>
      <c r="S226" s="13">
        <f t="shared" si="54"/>
        <v>2743.5840363488787</v>
      </c>
      <c r="T226" s="38">
        <f t="shared" si="55"/>
        <v>7537.9575331545375</v>
      </c>
      <c r="U226" s="37">
        <f t="shared" si="63"/>
        <v>3393.2761540949668</v>
      </c>
      <c r="V226" s="13">
        <f t="shared" si="56"/>
        <v>61139.952520551386</v>
      </c>
      <c r="W226" s="13">
        <f t="shared" si="57"/>
        <v>3665.0092764085284</v>
      </c>
      <c r="X226" s="38">
        <f t="shared" si="58"/>
        <v>7537.9575331545384</v>
      </c>
      <c r="Y226" s="37">
        <f t="shared" si="64"/>
        <v>2180.1830072432476</v>
      </c>
      <c r="Z226" s="13">
        <f t="shared" si="59"/>
        <v>56841.209149629343</v>
      </c>
      <c r="AA226" s="13">
        <f t="shared" si="60"/>
        <v>2432.8106034638226</v>
      </c>
      <c r="AB226" s="38">
        <f t="shared" si="61"/>
        <v>7537.9575331545384</v>
      </c>
    </row>
    <row r="227" spans="12:28" x14ac:dyDescent="0.2">
      <c r="L227">
        <v>226</v>
      </c>
      <c r="M227" s="37">
        <f t="shared" si="49"/>
        <v>2180.7453200342161</v>
      </c>
      <c r="N227" s="13">
        <f t="shared" si="50"/>
        <v>61703.611498036051</v>
      </c>
      <c r="O227" s="13">
        <f t="shared" si="51"/>
        <v>2453.7701496715435</v>
      </c>
      <c r="P227" s="13">
        <f t="shared" si="52"/>
        <v>7537.9575331545375</v>
      </c>
      <c r="Q227" s="37">
        <f t="shared" si="62"/>
        <v>2200.1177917217556</v>
      </c>
      <c r="R227" s="13">
        <f t="shared" si="53"/>
        <v>122279.90504110277</v>
      </c>
      <c r="S227" s="13">
        <f t="shared" si="54"/>
        <v>2741.179318452299</v>
      </c>
      <c r="T227" s="38">
        <f t="shared" si="55"/>
        <v>7537.9575331545375</v>
      </c>
      <c r="U227" s="37">
        <f t="shared" si="63"/>
        <v>3393.2761540949668</v>
      </c>
      <c r="V227" s="13">
        <f t="shared" si="56"/>
        <v>61139.952520551386</v>
      </c>
      <c r="W227" s="13">
        <f t="shared" si="57"/>
        <v>3663.8069174602383</v>
      </c>
      <c r="X227" s="38">
        <f t="shared" si="58"/>
        <v>7537.9575331545384</v>
      </c>
      <c r="Y227" s="37">
        <f t="shared" si="64"/>
        <v>2180.1830072432476</v>
      </c>
      <c r="Z227" s="13">
        <f t="shared" si="59"/>
        <v>56841.209149629343</v>
      </c>
      <c r="AA227" s="13">
        <f t="shared" si="60"/>
        <v>2431.6927822416073</v>
      </c>
      <c r="AB227" s="38">
        <f t="shared" si="61"/>
        <v>7537.9575331545384</v>
      </c>
    </row>
    <row r="228" spans="12:28" x14ac:dyDescent="0.2">
      <c r="L228">
        <v>227</v>
      </c>
      <c r="M228" s="37">
        <f t="shared" si="49"/>
        <v>2180.7453200342161</v>
      </c>
      <c r="N228" s="13">
        <f t="shared" si="50"/>
        <v>61703.611498036051</v>
      </c>
      <c r="O228" s="13">
        <f t="shared" si="51"/>
        <v>2452.5673971180754</v>
      </c>
      <c r="P228" s="13">
        <f t="shared" si="52"/>
        <v>7537.9575331545375</v>
      </c>
      <c r="Q228" s="37">
        <f t="shared" si="62"/>
        <v>2200.1177917217556</v>
      </c>
      <c r="R228" s="13">
        <f t="shared" si="53"/>
        <v>122279.90504110277</v>
      </c>
      <c r="S228" s="13">
        <f t="shared" si="54"/>
        <v>2738.7957874975386</v>
      </c>
      <c r="T228" s="38">
        <f t="shared" si="55"/>
        <v>7537.9575331545375</v>
      </c>
      <c r="U228" s="37">
        <f t="shared" si="63"/>
        <v>3393.2761540949668</v>
      </c>
      <c r="V228" s="13">
        <f t="shared" si="56"/>
        <v>61139.952520551386</v>
      </c>
      <c r="W228" s="13">
        <f t="shared" si="57"/>
        <v>3662.6151519828586</v>
      </c>
      <c r="X228" s="38">
        <f t="shared" si="58"/>
        <v>7537.9575331545384</v>
      </c>
      <c r="Y228" s="37">
        <f t="shared" si="64"/>
        <v>2180.1830072432476</v>
      </c>
      <c r="Z228" s="13">
        <f t="shared" si="59"/>
        <v>56841.209149629343</v>
      </c>
      <c r="AA228" s="13">
        <f t="shared" si="60"/>
        <v>2430.5848096645223</v>
      </c>
      <c r="AB228" s="38">
        <f t="shared" si="61"/>
        <v>7537.9575331545384</v>
      </c>
    </row>
    <row r="229" spans="12:28" x14ac:dyDescent="0.2">
      <c r="L229">
        <v>228</v>
      </c>
      <c r="M229" s="37">
        <f t="shared" si="49"/>
        <v>2180.7453200342161</v>
      </c>
      <c r="N229" s="13">
        <f t="shared" si="50"/>
        <v>61703.611498036051</v>
      </c>
      <c r="O229" s="13">
        <f t="shared" si="51"/>
        <v>2451.3751950256024</v>
      </c>
      <c r="P229" s="13">
        <f t="shared" si="52"/>
        <v>7537.9575331545375</v>
      </c>
      <c r="Q229" s="37">
        <f t="shared" si="62"/>
        <v>2200.1177917217556</v>
      </c>
      <c r="R229" s="13">
        <f t="shared" si="53"/>
        <v>122279.90504110277</v>
      </c>
      <c r="S229" s="13">
        <f t="shared" si="54"/>
        <v>2736.4331647090485</v>
      </c>
      <c r="T229" s="38">
        <f t="shared" si="55"/>
        <v>7537.9575331545375</v>
      </c>
      <c r="U229" s="37">
        <f t="shared" si="63"/>
        <v>3393.2761540949668</v>
      </c>
      <c r="V229" s="13">
        <f t="shared" si="56"/>
        <v>61139.952520551386</v>
      </c>
      <c r="W229" s="13">
        <f t="shared" si="57"/>
        <v>3661.4338405886133</v>
      </c>
      <c r="X229" s="38">
        <f t="shared" si="58"/>
        <v>7537.9575331545384</v>
      </c>
      <c r="Y229" s="37">
        <f t="shared" si="64"/>
        <v>2180.1830072432476</v>
      </c>
      <c r="Z229" s="13">
        <f t="shared" si="59"/>
        <v>56841.209149629343</v>
      </c>
      <c r="AA229" s="13">
        <f t="shared" si="60"/>
        <v>2429.4865561451306</v>
      </c>
      <c r="AB229" s="38">
        <f t="shared" si="61"/>
        <v>7537.9575331545384</v>
      </c>
    </row>
    <row r="230" spans="12:28" x14ac:dyDescent="0.2">
      <c r="L230">
        <v>229</v>
      </c>
      <c r="M230" s="37">
        <f t="shared" si="49"/>
        <v>2180.7453200342161</v>
      </c>
      <c r="N230" s="13">
        <f t="shared" si="50"/>
        <v>61703.611498036051</v>
      </c>
      <c r="O230" s="13">
        <f t="shared" si="51"/>
        <v>2450.1934051784783</v>
      </c>
      <c r="P230" s="13">
        <f t="shared" si="52"/>
        <v>7537.9575331545375</v>
      </c>
      <c r="Q230" s="37">
        <f t="shared" si="62"/>
        <v>2200.1177917217556</v>
      </c>
      <c r="R230" s="13">
        <f t="shared" si="53"/>
        <v>122279.90504110277</v>
      </c>
      <c r="S230" s="13">
        <f t="shared" si="54"/>
        <v>2734.0911761807197</v>
      </c>
      <c r="T230" s="38">
        <f t="shared" si="55"/>
        <v>7537.9575331545375</v>
      </c>
      <c r="U230" s="37">
        <f t="shared" si="63"/>
        <v>3393.2761540949668</v>
      </c>
      <c r="V230" s="13">
        <f t="shared" si="56"/>
        <v>61139.952520551386</v>
      </c>
      <c r="W230" s="13">
        <f t="shared" si="57"/>
        <v>3660.2628463244491</v>
      </c>
      <c r="X230" s="38">
        <f t="shared" si="58"/>
        <v>7537.9575331545384</v>
      </c>
      <c r="Y230" s="37">
        <f t="shared" si="64"/>
        <v>2180.1830072432476</v>
      </c>
      <c r="Z230" s="13">
        <f t="shared" si="59"/>
        <v>56841.209149629343</v>
      </c>
      <c r="AA230" s="13">
        <f t="shared" si="60"/>
        <v>2428.397894359533</v>
      </c>
      <c r="AB230" s="38">
        <f t="shared" si="61"/>
        <v>7537.9575331545384</v>
      </c>
    </row>
    <row r="231" spans="12:28" x14ac:dyDescent="0.2">
      <c r="L231">
        <v>230</v>
      </c>
      <c r="M231" s="37">
        <f t="shared" si="49"/>
        <v>2180.7453200342161</v>
      </c>
      <c r="N231" s="13">
        <f t="shared" si="50"/>
        <v>61703.611498036051</v>
      </c>
      <c r="O231" s="13">
        <f t="shared" si="51"/>
        <v>2449.0218917648076</v>
      </c>
      <c r="P231" s="13">
        <f t="shared" si="52"/>
        <v>7537.9575331545375</v>
      </c>
      <c r="Q231" s="37">
        <f t="shared" si="62"/>
        <v>2200.1177917217556</v>
      </c>
      <c r="R231" s="13">
        <f t="shared" si="53"/>
        <v>122279.90504110277</v>
      </c>
      <c r="S231" s="13">
        <f t="shared" si="54"/>
        <v>2731.7695527700284</v>
      </c>
      <c r="T231" s="38">
        <f t="shared" si="55"/>
        <v>7537.9575331545375</v>
      </c>
      <c r="U231" s="37">
        <f t="shared" si="63"/>
        <v>3393.2761540949668</v>
      </c>
      <c r="V231" s="13">
        <f t="shared" si="56"/>
        <v>61139.952520551386</v>
      </c>
      <c r="W231" s="13">
        <f t="shared" si="57"/>
        <v>3659.1020346191035</v>
      </c>
      <c r="X231" s="38">
        <f t="shared" si="58"/>
        <v>7537.9575331545384</v>
      </c>
      <c r="Y231" s="37">
        <f t="shared" si="64"/>
        <v>2180.1830072432476</v>
      </c>
      <c r="Z231" s="13">
        <f t="shared" si="59"/>
        <v>56841.209149629343</v>
      </c>
      <c r="AA231" s="13">
        <f t="shared" si="60"/>
        <v>2427.3186991981579</v>
      </c>
      <c r="AB231" s="38">
        <f t="shared" si="61"/>
        <v>7537.9575331545384</v>
      </c>
    </row>
    <row r="232" spans="12:28" x14ac:dyDescent="0.2">
      <c r="L232">
        <v>231</v>
      </c>
      <c r="M232" s="37">
        <f t="shared" si="49"/>
        <v>2180.7453200342161</v>
      </c>
      <c r="N232" s="13">
        <f t="shared" si="50"/>
        <v>61703.611498036051</v>
      </c>
      <c r="O232" s="13">
        <f t="shared" si="51"/>
        <v>2447.8605213244155</v>
      </c>
      <c r="P232" s="13">
        <f t="shared" si="52"/>
        <v>7537.9575331545375</v>
      </c>
      <c r="Q232" s="37">
        <f t="shared" si="62"/>
        <v>2200.1177917217556</v>
      </c>
      <c r="R232" s="13">
        <f t="shared" si="53"/>
        <v>122279.90504110277</v>
      </c>
      <c r="S232" s="13">
        <f t="shared" si="54"/>
        <v>2729.4680299949277</v>
      </c>
      <c r="T232" s="38">
        <f t="shared" si="55"/>
        <v>7537.9575331545375</v>
      </c>
      <c r="U232" s="37">
        <f t="shared" si="63"/>
        <v>3393.2761540949668</v>
      </c>
      <c r="V232" s="13">
        <f t="shared" si="56"/>
        <v>61139.952520551386</v>
      </c>
      <c r="W232" s="13">
        <f t="shared" si="57"/>
        <v>3657.9512732315529</v>
      </c>
      <c r="X232" s="38">
        <f t="shared" si="58"/>
        <v>7537.9575331545384</v>
      </c>
      <c r="Y232" s="37">
        <f t="shared" si="64"/>
        <v>2180.1830072432476</v>
      </c>
      <c r="Z232" s="13">
        <f t="shared" si="59"/>
        <v>56841.209149629343</v>
      </c>
      <c r="AA232" s="13">
        <f t="shared" si="60"/>
        <v>2426.2488477178335</v>
      </c>
      <c r="AB232" s="38">
        <f t="shared" si="61"/>
        <v>7537.9575331545384</v>
      </c>
    </row>
    <row r="233" spans="12:28" x14ac:dyDescent="0.2">
      <c r="L233">
        <v>232</v>
      </c>
      <c r="M233" s="37">
        <f t="shared" si="49"/>
        <v>2180.7453200342161</v>
      </c>
      <c r="N233" s="13">
        <f t="shared" si="50"/>
        <v>61703.611498036051</v>
      </c>
      <c r="O233" s="13">
        <f t="shared" si="51"/>
        <v>2446.7091626981646</v>
      </c>
      <c r="P233" s="13">
        <f t="shared" si="52"/>
        <v>7537.9575331545375</v>
      </c>
      <c r="Q233" s="37">
        <f t="shared" si="62"/>
        <v>2200.1177917217556</v>
      </c>
      <c r="R233" s="13">
        <f t="shared" si="53"/>
        <v>122279.90504110277</v>
      </c>
      <c r="S233" s="13">
        <f t="shared" si="54"/>
        <v>2727.1863479334052</v>
      </c>
      <c r="T233" s="38">
        <f t="shared" si="55"/>
        <v>7537.9575331545375</v>
      </c>
      <c r="U233" s="37">
        <f t="shared" si="63"/>
        <v>3393.2761540949668</v>
      </c>
      <c r="V233" s="13">
        <f t="shared" si="56"/>
        <v>61139.952520551386</v>
      </c>
      <c r="W233" s="13">
        <f t="shared" si="57"/>
        <v>3656.8104322007916</v>
      </c>
      <c r="X233" s="38">
        <f t="shared" si="58"/>
        <v>7537.9575331545384</v>
      </c>
      <c r="Y233" s="37">
        <f t="shared" si="64"/>
        <v>2180.1830072432476</v>
      </c>
      <c r="Z233" s="13">
        <f t="shared" si="59"/>
        <v>56841.209149629343</v>
      </c>
      <c r="AA233" s="13">
        <f t="shared" si="60"/>
        <v>2425.1882190950982</v>
      </c>
      <c r="AB233" s="38">
        <f t="shared" si="61"/>
        <v>7537.9575331545384</v>
      </c>
    </row>
    <row r="234" spans="12:28" x14ac:dyDescent="0.2">
      <c r="L234">
        <v>233</v>
      </c>
      <c r="M234" s="37">
        <f t="shared" si="49"/>
        <v>2180.7453200342161</v>
      </c>
      <c r="N234" s="13">
        <f t="shared" si="50"/>
        <v>61703.611498036051</v>
      </c>
      <c r="O234" s="13">
        <f t="shared" si="51"/>
        <v>2445.5676869785766</v>
      </c>
      <c r="P234" s="13">
        <f t="shared" si="52"/>
        <v>7537.9575331545375</v>
      </c>
      <c r="Q234" s="37">
        <f t="shared" si="62"/>
        <v>2200.1177917217556</v>
      </c>
      <c r="R234" s="13">
        <f t="shared" si="53"/>
        <v>122279.90504110277</v>
      </c>
      <c r="S234" s="13">
        <f t="shared" si="54"/>
        <v>2724.9242511256302</v>
      </c>
      <c r="T234" s="38">
        <f t="shared" si="55"/>
        <v>7537.9575331545375</v>
      </c>
      <c r="U234" s="37">
        <f t="shared" si="63"/>
        <v>3393.2761540949668</v>
      </c>
      <c r="V234" s="13">
        <f t="shared" si="56"/>
        <v>61139.952520551386</v>
      </c>
      <c r="W234" s="13">
        <f t="shared" si="57"/>
        <v>3655.6793837969039</v>
      </c>
      <c r="X234" s="38">
        <f t="shared" si="58"/>
        <v>7537.9575331545384</v>
      </c>
      <c r="Y234" s="37">
        <f t="shared" si="64"/>
        <v>2180.1830072432476</v>
      </c>
      <c r="Z234" s="13">
        <f t="shared" si="59"/>
        <v>56841.209149629343</v>
      </c>
      <c r="AA234" s="13">
        <f t="shared" si="60"/>
        <v>2424.1366945807126</v>
      </c>
      <c r="AB234" s="38">
        <f t="shared" si="61"/>
        <v>7537.9575331545384</v>
      </c>
    </row>
    <row r="235" spans="12:28" x14ac:dyDescent="0.2">
      <c r="L235">
        <v>234</v>
      </c>
      <c r="M235" s="37">
        <f t="shared" si="49"/>
        <v>2180.7453200342161</v>
      </c>
      <c r="N235" s="13">
        <f t="shared" si="50"/>
        <v>61703.611498036051</v>
      </c>
      <c r="O235" s="13">
        <f t="shared" si="51"/>
        <v>2444.4359674617208</v>
      </c>
      <c r="P235" s="13">
        <f t="shared" si="52"/>
        <v>7537.9575331545375</v>
      </c>
      <c r="Q235" s="37">
        <f t="shared" si="62"/>
        <v>2200.1177917217556</v>
      </c>
      <c r="R235" s="13">
        <f t="shared" si="53"/>
        <v>122279.90504110277</v>
      </c>
      <c r="S235" s="13">
        <f t="shared" si="54"/>
        <v>2722.6814884786049</v>
      </c>
      <c r="T235" s="38">
        <f t="shared" si="55"/>
        <v>7537.9575331545375</v>
      </c>
      <c r="U235" s="37">
        <f t="shared" si="63"/>
        <v>3393.2761540949668</v>
      </c>
      <c r="V235" s="13">
        <f t="shared" si="56"/>
        <v>61139.952520551386</v>
      </c>
      <c r="W235" s="13">
        <f t="shared" si="57"/>
        <v>3654.5580024733918</v>
      </c>
      <c r="X235" s="38">
        <f t="shared" si="58"/>
        <v>7537.9575331545384</v>
      </c>
      <c r="Y235" s="37">
        <f t="shared" si="64"/>
        <v>2180.1830072432476</v>
      </c>
      <c r="Z235" s="13">
        <f t="shared" si="59"/>
        <v>56841.209149629343</v>
      </c>
      <c r="AA235" s="13">
        <f t="shared" si="60"/>
        <v>2423.094157455339</v>
      </c>
      <c r="AB235" s="38">
        <f t="shared" si="61"/>
        <v>7537.9575331545384</v>
      </c>
    </row>
    <row r="236" spans="12:28" x14ac:dyDescent="0.2">
      <c r="L236">
        <v>235</v>
      </c>
      <c r="M236" s="37">
        <f t="shared" si="49"/>
        <v>2180.7453200342161</v>
      </c>
      <c r="N236" s="13">
        <f t="shared" si="50"/>
        <v>61703.611498036051</v>
      </c>
      <c r="O236" s="13">
        <f t="shared" si="51"/>
        <v>2443.3138796003268</v>
      </c>
      <c r="P236" s="13">
        <f t="shared" si="52"/>
        <v>7537.9575331545375</v>
      </c>
      <c r="Q236" s="37">
        <f t="shared" si="62"/>
        <v>2200.1177917217556</v>
      </c>
      <c r="R236" s="13">
        <f t="shared" si="53"/>
        <v>122279.90504110277</v>
      </c>
      <c r="S236" s="13">
        <f t="shared" si="54"/>
        <v>2720.4578131732569</v>
      </c>
      <c r="T236" s="38">
        <f t="shared" si="55"/>
        <v>7537.9575331545375</v>
      </c>
      <c r="U236" s="37">
        <f t="shared" si="63"/>
        <v>3393.2761540949668</v>
      </c>
      <c r="V236" s="13">
        <f t="shared" si="56"/>
        <v>61139.952520551386</v>
      </c>
      <c r="W236" s="13">
        <f t="shared" si="57"/>
        <v>3653.4461648207175</v>
      </c>
      <c r="X236" s="38">
        <f t="shared" si="58"/>
        <v>7537.9575331545384</v>
      </c>
      <c r="Y236" s="37">
        <f t="shared" si="64"/>
        <v>2180.1830072432476</v>
      </c>
      <c r="Z236" s="13">
        <f t="shared" si="59"/>
        <v>56841.209149629343</v>
      </c>
      <c r="AA236" s="13">
        <f t="shared" si="60"/>
        <v>2422.0604929863512</v>
      </c>
      <c r="AB236" s="38">
        <f t="shared" si="61"/>
        <v>7537.9575331545384</v>
      </c>
    </row>
    <row r="237" spans="12:28" x14ac:dyDescent="0.2">
      <c r="L237">
        <v>236</v>
      </c>
      <c r="M237" s="37">
        <f t="shared" si="49"/>
        <v>2180.7453200342161</v>
      </c>
      <c r="N237" s="13">
        <f t="shared" si="50"/>
        <v>61703.611498036051</v>
      </c>
      <c r="O237" s="13">
        <f t="shared" si="51"/>
        <v>2442.2013009580978</v>
      </c>
      <c r="P237" s="13">
        <f t="shared" si="52"/>
        <v>7537.9575331545375</v>
      </c>
      <c r="Q237" s="37">
        <f t="shared" si="62"/>
        <v>2200.1177917217556</v>
      </c>
      <c r="R237" s="13">
        <f t="shared" si="53"/>
        <v>122279.90504110277</v>
      </c>
      <c r="S237" s="13">
        <f t="shared" si="54"/>
        <v>2718.2529825738857</v>
      </c>
      <c r="T237" s="38">
        <f t="shared" si="55"/>
        <v>7537.9575331545375</v>
      </c>
      <c r="U237" s="37">
        <f t="shared" si="63"/>
        <v>3393.2761540949668</v>
      </c>
      <c r="V237" s="13">
        <f t="shared" si="56"/>
        <v>61139.952520551386</v>
      </c>
      <c r="W237" s="13">
        <f t="shared" si="57"/>
        <v>3652.3437495210319</v>
      </c>
      <c r="X237" s="38">
        <f t="shared" si="58"/>
        <v>7537.9575331545384</v>
      </c>
      <c r="Y237" s="37">
        <f t="shared" si="64"/>
        <v>2180.1830072432476</v>
      </c>
      <c r="Z237" s="13">
        <f t="shared" si="59"/>
        <v>56841.209149629343</v>
      </c>
      <c r="AA237" s="13">
        <f t="shared" si="60"/>
        <v>2421.0355883857446</v>
      </c>
      <c r="AB237" s="38">
        <f t="shared" si="61"/>
        <v>7537.9575331545384</v>
      </c>
    </row>
    <row r="238" spans="12:28" x14ac:dyDescent="0.2">
      <c r="L238">
        <v>237</v>
      </c>
      <c r="M238" s="37">
        <f t="shared" si="49"/>
        <v>2180.7453200342161</v>
      </c>
      <c r="N238" s="13">
        <f t="shared" si="50"/>
        <v>61703.611498036051</v>
      </c>
      <c r="O238" s="13">
        <f t="shared" si="51"/>
        <v>2441.0981111651699</v>
      </c>
      <c r="P238" s="13">
        <f t="shared" si="52"/>
        <v>7537.9575331545375</v>
      </c>
      <c r="Q238" s="37">
        <f t="shared" si="62"/>
        <v>2200.1177917217556</v>
      </c>
      <c r="R238" s="13">
        <f t="shared" si="53"/>
        <v>122279.90504110277</v>
      </c>
      <c r="S238" s="13">
        <f t="shared" si="54"/>
        <v>2716.0667581399107</v>
      </c>
      <c r="T238" s="38">
        <f t="shared" si="55"/>
        <v>7537.9575331545375</v>
      </c>
      <c r="U238" s="37">
        <f t="shared" si="63"/>
        <v>3393.2761540949668</v>
      </c>
      <c r="V238" s="13">
        <f t="shared" si="56"/>
        <v>61139.952520551386</v>
      </c>
      <c r="W238" s="13">
        <f t="shared" si="57"/>
        <v>3651.2506373040442</v>
      </c>
      <c r="X238" s="38">
        <f t="shared" si="58"/>
        <v>7537.9575331545384</v>
      </c>
      <c r="Y238" s="37">
        <f t="shared" si="64"/>
        <v>2180.1830072432476</v>
      </c>
      <c r="Z238" s="13">
        <f t="shared" si="59"/>
        <v>56841.209149629343</v>
      </c>
      <c r="AA238" s="13">
        <f t="shared" si="60"/>
        <v>2420.01933276911</v>
      </c>
      <c r="AB238" s="38">
        <f t="shared" si="61"/>
        <v>7537.9575331545384</v>
      </c>
    </row>
    <row r="239" spans="12:28" x14ac:dyDescent="0.2">
      <c r="L239">
        <v>238</v>
      </c>
      <c r="M239" s="37">
        <f t="shared" si="49"/>
        <v>2180.7453200342161</v>
      </c>
      <c r="N239" s="13">
        <f t="shared" si="50"/>
        <v>61703.611498036051</v>
      </c>
      <c r="O239" s="13">
        <f t="shared" si="51"/>
        <v>2440.0041918747038</v>
      </c>
      <c r="P239" s="13">
        <f t="shared" si="52"/>
        <v>7537.9575331545375</v>
      </c>
      <c r="Q239" s="37">
        <f t="shared" si="62"/>
        <v>2200.1177917217556</v>
      </c>
      <c r="R239" s="13">
        <f t="shared" si="53"/>
        <v>122279.90504110277</v>
      </c>
      <c r="S239" s="13">
        <f t="shared" si="54"/>
        <v>2713.8989053398345</v>
      </c>
      <c r="T239" s="38">
        <f t="shared" si="55"/>
        <v>7537.9575331545375</v>
      </c>
      <c r="U239" s="37">
        <f t="shared" si="63"/>
        <v>3393.2761540949668</v>
      </c>
      <c r="V239" s="13">
        <f t="shared" si="56"/>
        <v>61139.952520551386</v>
      </c>
      <c r="W239" s="13">
        <f t="shared" si="57"/>
        <v>3650.1667109040063</v>
      </c>
      <c r="X239" s="38">
        <f t="shared" si="58"/>
        <v>7537.9575331545384</v>
      </c>
      <c r="Y239" s="37">
        <f t="shared" si="64"/>
        <v>2180.1830072432476</v>
      </c>
      <c r="Z239" s="13">
        <f t="shared" si="59"/>
        <v>56841.209149629343</v>
      </c>
      <c r="AA239" s="13">
        <f t="shared" si="60"/>
        <v>2419.0116171156396</v>
      </c>
      <c r="AB239" s="38">
        <f t="shared" si="61"/>
        <v>7537.9575331545384</v>
      </c>
    </row>
    <row r="240" spans="12:28" x14ac:dyDescent="0.2">
      <c r="L240">
        <v>239</v>
      </c>
      <c r="M240" s="37">
        <f t="shared" si="49"/>
        <v>2180.7453200342161</v>
      </c>
      <c r="N240" s="13">
        <f t="shared" si="50"/>
        <v>61703.611498036051</v>
      </c>
      <c r="O240" s="13">
        <f t="shared" si="51"/>
        <v>2438.9194267205594</v>
      </c>
      <c r="P240" s="13">
        <f t="shared" si="52"/>
        <v>7537.9575331545375</v>
      </c>
      <c r="Q240" s="37">
        <f t="shared" si="62"/>
        <v>2200.1177917217556</v>
      </c>
      <c r="R240" s="13">
        <f t="shared" si="53"/>
        <v>122279.90504110277</v>
      </c>
      <c r="S240" s="13">
        <f t="shared" si="54"/>
        <v>2711.7491935673738</v>
      </c>
      <c r="T240" s="38">
        <f t="shared" si="55"/>
        <v>7537.9575331545375</v>
      </c>
      <c r="U240" s="37">
        <f t="shared" si="63"/>
        <v>3393.2761540949668</v>
      </c>
      <c r="V240" s="13">
        <f t="shared" si="56"/>
        <v>61139.952520551386</v>
      </c>
      <c r="W240" s="13">
        <f t="shared" si="57"/>
        <v>3649.0918550177762</v>
      </c>
      <c r="X240" s="38">
        <f t="shared" si="58"/>
        <v>7537.9575331545384</v>
      </c>
      <c r="Y240" s="37">
        <f t="shared" si="64"/>
        <v>2180.1830072432476</v>
      </c>
      <c r="Z240" s="13">
        <f t="shared" si="59"/>
        <v>56841.209149629343</v>
      </c>
      <c r="AA240" s="13">
        <f t="shared" si="60"/>
        <v>2418.0123342291445</v>
      </c>
      <c r="AB240" s="38">
        <f t="shared" si="61"/>
        <v>7537.9575331545384</v>
      </c>
    </row>
    <row r="241" spans="12:28" x14ac:dyDescent="0.2">
      <c r="L241">
        <v>240</v>
      </c>
      <c r="M241" s="37">
        <f t="shared" si="49"/>
        <v>2180.7453200342161</v>
      </c>
      <c r="N241" s="13">
        <f t="shared" si="50"/>
        <v>61703.611498036051</v>
      </c>
      <c r="O241" s="13">
        <f t="shared" si="51"/>
        <v>2437.8437012760328</v>
      </c>
      <c r="P241" s="13">
        <f t="shared" si="52"/>
        <v>7537.9575331545375</v>
      </c>
      <c r="Q241" s="37">
        <f t="shared" si="62"/>
        <v>2200.1177917217556</v>
      </c>
      <c r="R241" s="13">
        <f t="shared" si="53"/>
        <v>122279.90504110277</v>
      </c>
      <c r="S241" s="13">
        <f t="shared" si="54"/>
        <v>2709.6173960596839</v>
      </c>
      <c r="T241" s="38">
        <f t="shared" si="55"/>
        <v>7537.9575331545375</v>
      </c>
      <c r="U241" s="37">
        <f t="shared" si="63"/>
        <v>3393.2761540949668</v>
      </c>
      <c r="V241" s="13">
        <f t="shared" si="56"/>
        <v>61139.952520551386</v>
      </c>
      <c r="W241" s="13">
        <f t="shared" si="57"/>
        <v>3648.0259562639308</v>
      </c>
      <c r="X241" s="38">
        <f t="shared" si="58"/>
        <v>7537.9575331545384</v>
      </c>
      <c r="Y241" s="37">
        <f t="shared" si="64"/>
        <v>2180.1830072432476</v>
      </c>
      <c r="Z241" s="13">
        <f t="shared" si="59"/>
        <v>56841.209149629343</v>
      </c>
      <c r="AA241" s="13">
        <f t="shared" si="60"/>
        <v>2417.0213787000366</v>
      </c>
      <c r="AB241" s="38">
        <f t="shared" si="61"/>
        <v>7537.9575331545384</v>
      </c>
    </row>
    <row r="242" spans="12:28" x14ac:dyDescent="0.2">
      <c r="L242">
        <v>241</v>
      </c>
      <c r="M242" s="37">
        <f t="shared" si="49"/>
        <v>2180.7453200342161</v>
      </c>
      <c r="N242" s="13">
        <f t="shared" si="50"/>
        <v>61703.611498036051</v>
      </c>
      <c r="O242" s="13">
        <f t="shared" si="51"/>
        <v>2436.7769030136187</v>
      </c>
      <c r="P242" s="13">
        <f t="shared" si="52"/>
        <v>7537.9575331545375</v>
      </c>
      <c r="Q242" s="37">
        <f t="shared" si="62"/>
        <v>2200.1177917217556</v>
      </c>
      <c r="R242" s="13">
        <f t="shared" si="53"/>
        <v>122279.90504110277</v>
      </c>
      <c r="S242" s="13">
        <f t="shared" si="54"/>
        <v>2707.5032898176178</v>
      </c>
      <c r="T242" s="38">
        <f t="shared" si="55"/>
        <v>7537.9575331545375</v>
      </c>
      <c r="U242" s="37">
        <f t="shared" si="63"/>
        <v>3393.2761540949668</v>
      </c>
      <c r="V242" s="13">
        <f t="shared" si="56"/>
        <v>61139.952520551386</v>
      </c>
      <c r="W242" s="13">
        <f t="shared" si="57"/>
        <v>3646.9689031428979</v>
      </c>
      <c r="X242" s="38">
        <f t="shared" si="58"/>
        <v>7537.9575331545384</v>
      </c>
      <c r="Y242" s="37">
        <f t="shared" si="64"/>
        <v>2180.1830072432476</v>
      </c>
      <c r="Z242" s="13">
        <f t="shared" si="59"/>
        <v>56841.209149629343</v>
      </c>
      <c r="AA242" s="13">
        <f t="shared" si="60"/>
        <v>2416.0386468682655</v>
      </c>
      <c r="AB242" s="38">
        <f t="shared" si="61"/>
        <v>7537.9575331545384</v>
      </c>
    </row>
    <row r="243" spans="12:28" x14ac:dyDescent="0.2">
      <c r="L243">
        <v>242</v>
      </c>
      <c r="M243" s="37">
        <f t="shared" si="49"/>
        <v>2180.7453200342161</v>
      </c>
      <c r="N243" s="13">
        <f t="shared" si="50"/>
        <v>61703.611498036051</v>
      </c>
      <c r="O243" s="13">
        <f t="shared" si="51"/>
        <v>2435.7189212657699</v>
      </c>
      <c r="P243" s="13">
        <f t="shared" si="52"/>
        <v>7537.9575331545375</v>
      </c>
      <c r="Q243" s="37">
        <f t="shared" si="62"/>
        <v>2200.1177917217556</v>
      </c>
      <c r="R243" s="13">
        <f t="shared" si="53"/>
        <v>122279.90504110277</v>
      </c>
      <c r="S243" s="13">
        <f t="shared" si="54"/>
        <v>2705.4066555279655</v>
      </c>
      <c r="T243" s="38">
        <f t="shared" si="55"/>
        <v>7537.9575331545375</v>
      </c>
      <c r="U243" s="37">
        <f t="shared" si="63"/>
        <v>3393.2761540949668</v>
      </c>
      <c r="V243" s="13">
        <f t="shared" si="56"/>
        <v>61139.952520551386</v>
      </c>
      <c r="W243" s="13">
        <f t="shared" si="57"/>
        <v>3645.9205859980716</v>
      </c>
      <c r="X243" s="38">
        <f t="shared" si="58"/>
        <v>7537.9575331545384</v>
      </c>
      <c r="Y243" s="37">
        <f t="shared" si="64"/>
        <v>2180.1830072432476</v>
      </c>
      <c r="Z243" s="13">
        <f t="shared" si="59"/>
        <v>56841.209149629343</v>
      </c>
      <c r="AA243" s="13">
        <f t="shared" si="60"/>
        <v>2415.0640367871706</v>
      </c>
      <c r="AB243" s="38">
        <f t="shared" si="61"/>
        <v>7537.9575331545384</v>
      </c>
    </row>
    <row r="244" spans="12:28" x14ac:dyDescent="0.2">
      <c r="L244">
        <v>243</v>
      </c>
      <c r="M244" s="37">
        <f t="shared" si="49"/>
        <v>2180.7453200342161</v>
      </c>
      <c r="N244" s="13">
        <f t="shared" si="50"/>
        <v>61703.611498036051</v>
      </c>
      <c r="O244" s="13">
        <f t="shared" si="51"/>
        <v>2434.669647186628</v>
      </c>
      <c r="P244" s="13">
        <f t="shared" si="52"/>
        <v>7537.9575331545375</v>
      </c>
      <c r="Q244" s="37">
        <f t="shared" si="62"/>
        <v>2200.1177917217556</v>
      </c>
      <c r="R244" s="13">
        <f t="shared" si="53"/>
        <v>122279.90504110277</v>
      </c>
      <c r="S244" s="13">
        <f t="shared" si="54"/>
        <v>2703.3272774876104</v>
      </c>
      <c r="T244" s="38">
        <f t="shared" si="55"/>
        <v>7537.9575331545375</v>
      </c>
      <c r="U244" s="37">
        <f t="shared" si="63"/>
        <v>3393.2761540949668</v>
      </c>
      <c r="V244" s="13">
        <f t="shared" si="56"/>
        <v>61139.952520551386</v>
      </c>
      <c r="W244" s="13">
        <f t="shared" si="57"/>
        <v>3644.8808969778943</v>
      </c>
      <c r="X244" s="38">
        <f t="shared" si="58"/>
        <v>7537.9575331545384</v>
      </c>
      <c r="Y244" s="37">
        <f t="shared" si="64"/>
        <v>2180.1830072432476</v>
      </c>
      <c r="Z244" s="13">
        <f t="shared" si="59"/>
        <v>56841.209149629343</v>
      </c>
      <c r="AA244" s="13">
        <f t="shared" si="60"/>
        <v>2414.0974481882245</v>
      </c>
      <c r="AB244" s="38">
        <f t="shared" si="61"/>
        <v>7537.9575331545384</v>
      </c>
    </row>
    <row r="245" spans="12:28" x14ac:dyDescent="0.2">
      <c r="L245">
        <v>244</v>
      </c>
      <c r="M245" s="37">
        <f t="shared" si="49"/>
        <v>2180.7453200342161</v>
      </c>
      <c r="N245" s="13">
        <f t="shared" si="50"/>
        <v>61703.611498036051</v>
      </c>
      <c r="O245" s="13">
        <f t="shared" si="51"/>
        <v>2433.6289737146917</v>
      </c>
      <c r="P245" s="13">
        <f t="shared" si="52"/>
        <v>7537.9575331545375</v>
      </c>
      <c r="Q245" s="37">
        <f t="shared" si="62"/>
        <v>2200.1177917217556</v>
      </c>
      <c r="R245" s="13">
        <f t="shared" si="53"/>
        <v>122279.90504110277</v>
      </c>
      <c r="S245" s="13">
        <f t="shared" si="54"/>
        <v>2701.2649435295539</v>
      </c>
      <c r="T245" s="38">
        <f t="shared" si="55"/>
        <v>7537.9575331545375</v>
      </c>
      <c r="U245" s="37">
        <f t="shared" si="63"/>
        <v>3393.2761540949668</v>
      </c>
      <c r="V245" s="13">
        <f t="shared" si="56"/>
        <v>61139.952520551386</v>
      </c>
      <c r="W245" s="13">
        <f t="shared" si="57"/>
        <v>3643.8497299988658</v>
      </c>
      <c r="X245" s="38">
        <f t="shared" si="58"/>
        <v>7537.9575331545384</v>
      </c>
      <c r="Y245" s="37">
        <f t="shared" si="64"/>
        <v>2180.1830072432476</v>
      </c>
      <c r="Z245" s="13">
        <f t="shared" si="59"/>
        <v>56841.209149629343</v>
      </c>
      <c r="AA245" s="13">
        <f t="shared" si="60"/>
        <v>2413.1387824466465</v>
      </c>
      <c r="AB245" s="38">
        <f t="shared" si="61"/>
        <v>7537.9575331545384</v>
      </c>
    </row>
    <row r="246" spans="12:28" x14ac:dyDescent="0.2">
      <c r="L246">
        <v>245</v>
      </c>
      <c r="M246" s="37">
        <f t="shared" si="49"/>
        <v>2180.7453200342161</v>
      </c>
      <c r="N246" s="13">
        <f t="shared" si="50"/>
        <v>61703.611498036051</v>
      </c>
      <c r="O246" s="13">
        <f t="shared" si="51"/>
        <v>2432.596795536404</v>
      </c>
      <c r="P246" s="13">
        <f t="shared" si="52"/>
        <v>7537.9575331545375</v>
      </c>
      <c r="Q246" s="37">
        <f t="shared" si="62"/>
        <v>2200.1177917217556</v>
      </c>
      <c r="R246" s="13">
        <f t="shared" si="53"/>
        <v>122279.90504110277</v>
      </c>
      <c r="S246" s="13">
        <f t="shared" si="54"/>
        <v>2699.2194449507465</v>
      </c>
      <c r="T246" s="38">
        <f t="shared" si="55"/>
        <v>7537.9575331545375</v>
      </c>
      <c r="U246" s="37">
        <f t="shared" si="63"/>
        <v>3393.2761540949668</v>
      </c>
      <c r="V246" s="13">
        <f t="shared" si="56"/>
        <v>61139.952520551386</v>
      </c>
      <c r="W246" s="13">
        <f t="shared" si="57"/>
        <v>3642.8269807094621</v>
      </c>
      <c r="X246" s="38">
        <f t="shared" si="58"/>
        <v>7537.9575331545384</v>
      </c>
      <c r="Y246" s="37">
        <f t="shared" si="64"/>
        <v>2180.1830072432476</v>
      </c>
      <c r="Z246" s="13">
        <f t="shared" si="59"/>
        <v>56841.209149629343</v>
      </c>
      <c r="AA246" s="13">
        <f t="shared" si="60"/>
        <v>2412.1879425478573</v>
      </c>
      <c r="AB246" s="38">
        <f t="shared" si="61"/>
        <v>7537.9575331545384</v>
      </c>
    </row>
    <row r="247" spans="12:28" x14ac:dyDescent="0.2">
      <c r="L247">
        <v>246</v>
      </c>
      <c r="M247" s="37">
        <f t="shared" si="49"/>
        <v>2180.7453200342161</v>
      </c>
      <c r="N247" s="13">
        <f t="shared" si="50"/>
        <v>61703.611498036051</v>
      </c>
      <c r="O247" s="13">
        <f t="shared" si="51"/>
        <v>2431.5730090506227</v>
      </c>
      <c r="P247" s="13">
        <f t="shared" si="52"/>
        <v>7537.9575331545375</v>
      </c>
      <c r="Q247" s="37">
        <f t="shared" si="62"/>
        <v>2200.1177917217556</v>
      </c>
      <c r="R247" s="13">
        <f t="shared" si="53"/>
        <v>122279.90504110277</v>
      </c>
      <c r="S247" s="13">
        <f t="shared" si="54"/>
        <v>2697.1905764416856</v>
      </c>
      <c r="T247" s="38">
        <f t="shared" si="55"/>
        <v>7537.9575331545375</v>
      </c>
      <c r="U247" s="37">
        <f t="shared" si="63"/>
        <v>3393.2761540949668</v>
      </c>
      <c r="V247" s="13">
        <f t="shared" si="56"/>
        <v>61139.952520551386</v>
      </c>
      <c r="W247" s="13">
        <f t="shared" si="57"/>
        <v>3641.8125464549316</v>
      </c>
      <c r="X247" s="38">
        <f t="shared" si="58"/>
        <v>7537.9575331545384</v>
      </c>
      <c r="Y247" s="37">
        <f t="shared" si="64"/>
        <v>2180.1830072432476</v>
      </c>
      <c r="Z247" s="13">
        <f t="shared" si="59"/>
        <v>56841.209149629343</v>
      </c>
      <c r="AA247" s="13">
        <f t="shared" si="60"/>
        <v>2411.2448330547491</v>
      </c>
      <c r="AB247" s="38">
        <f t="shared" si="61"/>
        <v>7537.9575331545384</v>
      </c>
    </row>
    <row r="248" spans="12:28" x14ac:dyDescent="0.2">
      <c r="L248">
        <v>247</v>
      </c>
      <c r="M248" s="37">
        <f t="shared" si="49"/>
        <v>2180.7453200342161</v>
      </c>
      <c r="N248" s="13">
        <f t="shared" si="50"/>
        <v>61703.611498036051</v>
      </c>
      <c r="O248" s="13">
        <f t="shared" si="51"/>
        <v>2430.5575123339572</v>
      </c>
      <c r="P248" s="13">
        <f t="shared" si="52"/>
        <v>7537.9575331545375</v>
      </c>
      <c r="Q248" s="37">
        <f t="shared" si="62"/>
        <v>2200.1177917217556</v>
      </c>
      <c r="R248" s="13">
        <f t="shared" si="53"/>
        <v>122279.90504110277</v>
      </c>
      <c r="S248" s="13">
        <f t="shared" si="54"/>
        <v>2695.1781360177183</v>
      </c>
      <c r="T248" s="38">
        <f t="shared" si="55"/>
        <v>7537.9575331545375</v>
      </c>
      <c r="U248" s="37">
        <f t="shared" si="63"/>
        <v>3393.2761540949668</v>
      </c>
      <c r="V248" s="13">
        <f t="shared" si="56"/>
        <v>61139.952520551386</v>
      </c>
      <c r="W248" s="13">
        <f t="shared" si="57"/>
        <v>3640.8063262429482</v>
      </c>
      <c r="X248" s="38">
        <f t="shared" si="58"/>
        <v>7537.9575331545384</v>
      </c>
      <c r="Y248" s="37">
        <f t="shared" si="64"/>
        <v>2180.1830072432476</v>
      </c>
      <c r="Z248" s="13">
        <f t="shared" si="59"/>
        <v>56841.209149629343</v>
      </c>
      <c r="AA248" s="13">
        <f t="shared" si="60"/>
        <v>2410.3093600757552</v>
      </c>
      <c r="AB248" s="38">
        <f t="shared" si="61"/>
        <v>7537.9575331545384</v>
      </c>
    </row>
    <row r="249" spans="12:28" x14ac:dyDescent="0.2">
      <c r="L249">
        <v>248</v>
      </c>
      <c r="M249" s="37">
        <f t="shared" si="49"/>
        <v>2180.7453200342161</v>
      </c>
      <c r="N249" s="13">
        <f t="shared" si="50"/>
        <v>61703.611498036051</v>
      </c>
      <c r="O249" s="13">
        <f t="shared" si="51"/>
        <v>2429.550205106942</v>
      </c>
      <c r="P249" s="13">
        <f t="shared" si="52"/>
        <v>7537.9575331545375</v>
      </c>
      <c r="Q249" s="37">
        <f t="shared" si="62"/>
        <v>2200.1177917217556</v>
      </c>
      <c r="R249" s="13">
        <f t="shared" si="53"/>
        <v>122279.90504110277</v>
      </c>
      <c r="S249" s="13">
        <f t="shared" si="54"/>
        <v>2693.1819249520086</v>
      </c>
      <c r="T249" s="38">
        <f t="shared" si="55"/>
        <v>7537.9575331545375</v>
      </c>
      <c r="U249" s="37">
        <f t="shared" si="63"/>
        <v>3393.2761540949668</v>
      </c>
      <c r="V249" s="13">
        <f t="shared" si="56"/>
        <v>61139.952520551386</v>
      </c>
      <c r="W249" s="13">
        <f t="shared" si="57"/>
        <v>3639.8082207100933</v>
      </c>
      <c r="X249" s="38">
        <f t="shared" si="58"/>
        <v>7537.9575331545384</v>
      </c>
      <c r="Y249" s="37">
        <f t="shared" si="64"/>
        <v>2180.1830072432476</v>
      </c>
      <c r="Z249" s="13">
        <f t="shared" si="59"/>
        <v>56841.209149629343</v>
      </c>
      <c r="AA249" s="13">
        <f t="shared" si="60"/>
        <v>2409.3814312336885</v>
      </c>
      <c r="AB249" s="38">
        <f t="shared" si="61"/>
        <v>7537.9575331545384</v>
      </c>
    </row>
    <row r="250" spans="12:28" x14ac:dyDescent="0.2">
      <c r="L250">
        <v>249</v>
      </c>
      <c r="M250" s="37">
        <f t="shared" si="49"/>
        <v>2180.7453200342161</v>
      </c>
      <c r="N250" s="13">
        <f t="shared" si="50"/>
        <v>61703.611498036051</v>
      </c>
      <c r="O250" s="13">
        <f t="shared" si="51"/>
        <v>2428.5509887010276</v>
      </c>
      <c r="P250" s="13">
        <f t="shared" si="52"/>
        <v>7537.9575331545375</v>
      </c>
      <c r="Q250" s="37">
        <f t="shared" si="62"/>
        <v>2200.1177917217556</v>
      </c>
      <c r="R250" s="13">
        <f t="shared" si="53"/>
        <v>122279.90504110277</v>
      </c>
      <c r="S250" s="13">
        <f t="shared" si="54"/>
        <v>2691.2017477101199</v>
      </c>
      <c r="T250" s="38">
        <f t="shared" si="55"/>
        <v>7537.9575331545375</v>
      </c>
      <c r="U250" s="37">
        <f t="shared" si="63"/>
        <v>3393.2761540949668</v>
      </c>
      <c r="V250" s="13">
        <f t="shared" si="56"/>
        <v>61139.952520551386</v>
      </c>
      <c r="W250" s="13">
        <f t="shared" si="57"/>
        <v>3638.818132089149</v>
      </c>
      <c r="X250" s="38">
        <f t="shared" si="58"/>
        <v>7537.9575331545384</v>
      </c>
      <c r="Y250" s="37">
        <f t="shared" si="64"/>
        <v>2180.1830072432476</v>
      </c>
      <c r="Z250" s="13">
        <f t="shared" si="59"/>
        <v>56841.209149629343</v>
      </c>
      <c r="AA250" s="13">
        <f t="shared" si="60"/>
        <v>2408.4609556353334</v>
      </c>
      <c r="AB250" s="38">
        <f t="shared" si="61"/>
        <v>7537.9575331545384</v>
      </c>
    </row>
    <row r="251" spans="12:28" x14ac:dyDescent="0.2">
      <c r="L251">
        <v>250</v>
      </c>
      <c r="M251" s="37">
        <f t="shared" si="49"/>
        <v>2180.7453200342161</v>
      </c>
      <c r="N251" s="13">
        <f t="shared" si="50"/>
        <v>61703.611498036051</v>
      </c>
      <c r="O251" s="13">
        <f t="shared" si="51"/>
        <v>2427.5597660263602</v>
      </c>
      <c r="P251" s="13">
        <f t="shared" si="52"/>
        <v>7537.9575331545375</v>
      </c>
      <c r="Q251" s="37">
        <f t="shared" si="62"/>
        <v>2200.1177917217556</v>
      </c>
      <c r="R251" s="13">
        <f t="shared" si="53"/>
        <v>122279.90504110277</v>
      </c>
      <c r="S251" s="13">
        <f t="shared" si="54"/>
        <v>2689.2374118861667</v>
      </c>
      <c r="T251" s="38">
        <f t="shared" si="55"/>
        <v>7537.9575331545375</v>
      </c>
      <c r="U251" s="37">
        <f t="shared" si="63"/>
        <v>3393.2761540949668</v>
      </c>
      <c r="V251" s="13">
        <f t="shared" si="56"/>
        <v>61139.952520551386</v>
      </c>
      <c r="W251" s="13">
        <f t="shared" si="57"/>
        <v>3637.8359641771722</v>
      </c>
      <c r="X251" s="38">
        <f t="shared" si="58"/>
        <v>7537.9575331545384</v>
      </c>
      <c r="Y251" s="37">
        <f t="shared" si="64"/>
        <v>2180.1830072432476</v>
      </c>
      <c r="Z251" s="13">
        <f t="shared" si="59"/>
        <v>56841.209149629343</v>
      </c>
      <c r="AA251" s="13">
        <f t="shared" si="60"/>
        <v>2407.5478438417649</v>
      </c>
      <c r="AB251" s="38">
        <f t="shared" si="61"/>
        <v>7537.9575331545384</v>
      </c>
    </row>
    <row r="252" spans="12:28" x14ac:dyDescent="0.2">
      <c r="L252">
        <v>251</v>
      </c>
      <c r="M252" s="37">
        <f t="shared" si="49"/>
        <v>2180.7453200342161</v>
      </c>
      <c r="N252" s="13">
        <f t="shared" si="50"/>
        <v>61703.611498036051</v>
      </c>
      <c r="O252" s="13">
        <f t="shared" si="51"/>
        <v>2426.576441540336</v>
      </c>
      <c r="P252" s="13">
        <f t="shared" si="52"/>
        <v>7537.9575331545375</v>
      </c>
      <c r="Q252" s="37">
        <f t="shared" si="62"/>
        <v>2200.1177917217556</v>
      </c>
      <c r="R252" s="13">
        <f t="shared" si="53"/>
        <v>122279.90504110277</v>
      </c>
      <c r="S252" s="13">
        <f t="shared" si="54"/>
        <v>2687.2887281404919</v>
      </c>
      <c r="T252" s="38">
        <f t="shared" si="55"/>
        <v>7537.9575331545375</v>
      </c>
      <c r="U252" s="37">
        <f t="shared" si="63"/>
        <v>3393.2761540949668</v>
      </c>
      <c r="V252" s="13">
        <f t="shared" si="56"/>
        <v>61139.952520551386</v>
      </c>
      <c r="W252" s="13">
        <f t="shared" si="57"/>
        <v>3636.861622304335</v>
      </c>
      <c r="X252" s="38">
        <f t="shared" si="58"/>
        <v>7537.9575331545384</v>
      </c>
      <c r="Y252" s="37">
        <f t="shared" si="64"/>
        <v>2180.1830072432476</v>
      </c>
      <c r="Z252" s="13">
        <f t="shared" si="59"/>
        <v>56841.209149629343</v>
      </c>
      <c r="AA252" s="13">
        <f t="shared" si="60"/>
        <v>2406.6420078393803</v>
      </c>
      <c r="AB252" s="38">
        <f t="shared" si="61"/>
        <v>7537.9575331545384</v>
      </c>
    </row>
    <row r="253" spans="12:28" x14ac:dyDescent="0.2">
      <c r="L253">
        <v>252</v>
      </c>
      <c r="M253" s="37">
        <f t="shared" si="49"/>
        <v>2180.7453200342161</v>
      </c>
      <c r="N253" s="13">
        <f t="shared" si="50"/>
        <v>61703.611498036051</v>
      </c>
      <c r="O253" s="13">
        <f t="shared" si="51"/>
        <v>2425.6009212168988</v>
      </c>
      <c r="P253" s="13">
        <f t="shared" si="52"/>
        <v>7537.9575331545375</v>
      </c>
      <c r="Q253" s="37">
        <f t="shared" si="62"/>
        <v>2200.1177917217556</v>
      </c>
      <c r="R253" s="13">
        <f t="shared" si="53"/>
        <v>122279.90504110277</v>
      </c>
      <c r="S253" s="13">
        <f t="shared" si="54"/>
        <v>2685.3555101388301</v>
      </c>
      <c r="T253" s="38">
        <f t="shared" si="55"/>
        <v>7537.9575331545375</v>
      </c>
      <c r="U253" s="37">
        <f t="shared" si="63"/>
        <v>3393.2761540949668</v>
      </c>
      <c r="V253" s="13">
        <f t="shared" si="56"/>
        <v>61139.952520551386</v>
      </c>
      <c r="W253" s="13">
        <f t="shared" si="57"/>
        <v>3635.8950133035041</v>
      </c>
      <c r="X253" s="38">
        <f t="shared" si="58"/>
        <v>7537.9575331545384</v>
      </c>
      <c r="Y253" s="37">
        <f t="shared" si="64"/>
        <v>2180.1830072432476</v>
      </c>
      <c r="Z253" s="13">
        <f t="shared" si="59"/>
        <v>56841.209149629343</v>
      </c>
      <c r="AA253" s="13">
        <f t="shared" si="60"/>
        <v>2405.7433610116182</v>
      </c>
      <c r="AB253" s="38">
        <f t="shared" si="61"/>
        <v>7537.9575331545384</v>
      </c>
    </row>
    <row r="254" spans="12:28" x14ac:dyDescent="0.2">
      <c r="L254">
        <v>253</v>
      </c>
      <c r="M254" s="37">
        <f t="shared" si="49"/>
        <v>2180.7453200342161</v>
      </c>
      <c r="N254" s="13">
        <f t="shared" si="50"/>
        <v>61703.611498036051</v>
      </c>
      <c r="O254" s="13">
        <f t="shared" si="51"/>
        <v>2424.6331125165721</v>
      </c>
      <c r="P254" s="13">
        <f t="shared" si="52"/>
        <v>7537.9575331545375</v>
      </c>
      <c r="Q254" s="37">
        <f t="shared" si="62"/>
        <v>2200.1177917217556</v>
      </c>
      <c r="R254" s="13">
        <f t="shared" si="53"/>
        <v>122279.90504110277</v>
      </c>
      <c r="S254" s="13">
        <f t="shared" si="54"/>
        <v>2683.437574492913</v>
      </c>
      <c r="T254" s="38">
        <f t="shared" si="55"/>
        <v>7537.9575331545375</v>
      </c>
      <c r="U254" s="37">
        <f t="shared" si="63"/>
        <v>3393.2761540949668</v>
      </c>
      <c r="V254" s="13">
        <f t="shared" si="56"/>
        <v>61139.952520551386</v>
      </c>
      <c r="W254" s="13">
        <f t="shared" si="57"/>
        <v>3634.9360454805455</v>
      </c>
      <c r="X254" s="38">
        <f t="shared" si="58"/>
        <v>7537.9575331545384</v>
      </c>
      <c r="Y254" s="37">
        <f t="shared" si="64"/>
        <v>2180.1830072432476</v>
      </c>
      <c r="Z254" s="13">
        <f t="shared" si="59"/>
        <v>56841.209149629343</v>
      </c>
      <c r="AA254" s="13">
        <f t="shared" si="60"/>
        <v>2404.8518181113477</v>
      </c>
      <c r="AB254" s="38">
        <f t="shared" si="61"/>
        <v>7537.9575331545384</v>
      </c>
    </row>
    <row r="255" spans="12:28" x14ac:dyDescent="0.2">
      <c r="L255">
        <v>254</v>
      </c>
      <c r="M255" s="37">
        <f t="shared" si="49"/>
        <v>2180.7453200342161</v>
      </c>
      <c r="N255" s="13">
        <f t="shared" si="50"/>
        <v>61703.611498036051</v>
      </c>
      <c r="O255" s="13">
        <f t="shared" si="51"/>
        <v>2423.6729243571926</v>
      </c>
      <c r="P255" s="13">
        <f t="shared" si="52"/>
        <v>7537.9575331545375</v>
      </c>
      <c r="Q255" s="37">
        <f t="shared" si="62"/>
        <v>2200.1177917217556</v>
      </c>
      <c r="R255" s="13">
        <f t="shared" si="53"/>
        <v>122279.90504110277</v>
      </c>
      <c r="S255" s="13">
        <f t="shared" si="54"/>
        <v>2681.5347407024751</v>
      </c>
      <c r="T255" s="38">
        <f t="shared" si="55"/>
        <v>7537.9575331545375</v>
      </c>
      <c r="U255" s="37">
        <f t="shared" si="63"/>
        <v>3393.2761540949668</v>
      </c>
      <c r="V255" s="13">
        <f t="shared" si="56"/>
        <v>61139.952520551386</v>
      </c>
      <c r="W255" s="13">
        <f t="shared" si="57"/>
        <v>3633.9846285853264</v>
      </c>
      <c r="X255" s="38">
        <f t="shared" si="58"/>
        <v>7537.9575331545384</v>
      </c>
      <c r="Y255" s="37">
        <f t="shared" si="64"/>
        <v>2180.1830072432476</v>
      </c>
      <c r="Z255" s="13">
        <f t="shared" si="59"/>
        <v>56841.209149629343</v>
      </c>
      <c r="AA255" s="13">
        <f t="shared" si="60"/>
        <v>2403.9672952339142</v>
      </c>
      <c r="AB255" s="38">
        <f t="shared" si="61"/>
        <v>7537.9575331545384</v>
      </c>
    </row>
    <row r="256" spans="12:28" x14ac:dyDescent="0.2">
      <c r="L256">
        <v>255</v>
      </c>
      <c r="M256" s="37">
        <f t="shared" si="49"/>
        <v>2180.7453200342161</v>
      </c>
      <c r="N256" s="13">
        <f t="shared" si="50"/>
        <v>61703.611498036051</v>
      </c>
      <c r="O256" s="13">
        <f t="shared" si="51"/>
        <v>2422.720267085338</v>
      </c>
      <c r="P256" s="13">
        <f t="shared" si="52"/>
        <v>7537.9575331545375</v>
      </c>
      <c r="Q256" s="37">
        <f t="shared" si="62"/>
        <v>2200.1177917217556</v>
      </c>
      <c r="R256" s="13">
        <f t="shared" si="53"/>
        <v>122279.90504110277</v>
      </c>
      <c r="S256" s="13">
        <f t="shared" si="54"/>
        <v>2679.6468310986293</v>
      </c>
      <c r="T256" s="38">
        <f t="shared" si="55"/>
        <v>7537.9575331545375</v>
      </c>
      <c r="U256" s="37">
        <f t="shared" si="63"/>
        <v>3393.2761540949668</v>
      </c>
      <c r="V256" s="13">
        <f t="shared" si="56"/>
        <v>61139.952520551386</v>
      </c>
      <c r="W256" s="13">
        <f t="shared" si="57"/>
        <v>3633.0406737834037</v>
      </c>
      <c r="X256" s="38">
        <f t="shared" si="58"/>
        <v>7537.9575331545384</v>
      </c>
      <c r="Y256" s="37">
        <f t="shared" si="64"/>
        <v>2180.1830072432476</v>
      </c>
      <c r="Z256" s="13">
        <f t="shared" si="59"/>
        <v>56841.209149629343</v>
      </c>
      <c r="AA256" s="13">
        <f t="shared" si="60"/>
        <v>2403.0897097908137</v>
      </c>
      <c r="AB256" s="38">
        <f t="shared" si="61"/>
        <v>7537.9575331545384</v>
      </c>
    </row>
    <row r="257" spans="12:28" x14ac:dyDescent="0.2">
      <c r="L257">
        <v>256</v>
      </c>
      <c r="M257" s="37">
        <f t="shared" si="49"/>
        <v>2180.7453200342161</v>
      </c>
      <c r="N257" s="13">
        <f t="shared" si="50"/>
        <v>61703.611498036051</v>
      </c>
      <c r="O257" s="13">
        <f t="shared" si="51"/>
        <v>2421.7750524484195</v>
      </c>
      <c r="P257" s="13">
        <f t="shared" si="52"/>
        <v>7537.9575331545375</v>
      </c>
      <c r="Q257" s="37">
        <f t="shared" si="62"/>
        <v>2200.1177917217556</v>
      </c>
      <c r="R257" s="13">
        <f t="shared" si="53"/>
        <v>122279.90504110277</v>
      </c>
      <c r="S257" s="13">
        <f t="shared" si="54"/>
        <v>2677.7736707885633</v>
      </c>
      <c r="T257" s="38">
        <f t="shared" si="55"/>
        <v>7537.9575331545375</v>
      </c>
      <c r="U257" s="37">
        <f t="shared" si="63"/>
        <v>3393.2761540949668</v>
      </c>
      <c r="V257" s="13">
        <f t="shared" si="56"/>
        <v>61139.952520551386</v>
      </c>
      <c r="W257" s="13">
        <f t="shared" si="57"/>
        <v>3632.1040936283707</v>
      </c>
      <c r="X257" s="38">
        <f t="shared" si="58"/>
        <v>7537.9575331545384</v>
      </c>
      <c r="Y257" s="37">
        <f t="shared" si="64"/>
        <v>2180.1830072432476</v>
      </c>
      <c r="Z257" s="13">
        <f t="shared" si="59"/>
        <v>56841.209149629343</v>
      </c>
      <c r="AA257" s="13">
        <f t="shared" si="60"/>
        <v>2402.2189804839873</v>
      </c>
      <c r="AB257" s="38">
        <f t="shared" si="61"/>
        <v>7537.9575331545384</v>
      </c>
    </row>
    <row r="258" spans="12:28" x14ac:dyDescent="0.2">
      <c r="L258">
        <v>257</v>
      </c>
      <c r="M258" s="37">
        <f t="shared" ref="M258:M321" si="65">SUM($B$9:$B$13)</f>
        <v>2180.7453200342161</v>
      </c>
      <c r="N258" s="13">
        <f t="shared" ref="N258:N321" si="66">SUM($B$7:$B$8)</f>
        <v>61703.611498036051</v>
      </c>
      <c r="O258" s="13">
        <f t="shared" ref="O258:O321" si="67">N258/$L258+M258</f>
        <v>2420.8371935674304</v>
      </c>
      <c r="P258" s="13">
        <f t="shared" ref="P258:P321" si="68">SUM($B$9:$B$10,$B$13:$B$14)</f>
        <v>7537.9575331545375</v>
      </c>
      <c r="Q258" s="37">
        <f t="shared" si="62"/>
        <v>2200.1177917217556</v>
      </c>
      <c r="R258" s="13">
        <f t="shared" ref="R258:R321" si="69">SUM($C$7:$C$8)</f>
        <v>122279.90504110277</v>
      </c>
      <c r="S258" s="13">
        <f t="shared" ref="S258:S321" si="70">R258/$L258+Q258</f>
        <v>2675.9150876015328</v>
      </c>
      <c r="T258" s="38">
        <f t="shared" ref="T258:T321" si="71">SUM($C$9:$C$10,$C$13:$C$14)</f>
        <v>7537.9575331545375</v>
      </c>
      <c r="U258" s="37">
        <f t="shared" si="63"/>
        <v>3393.2761540949668</v>
      </c>
      <c r="V258" s="13">
        <f t="shared" ref="V258:V321" si="72">SUM($D$7:$D$8)</f>
        <v>61139.952520551386</v>
      </c>
      <c r="W258" s="13">
        <f t="shared" ref="W258:W321" si="73">V258/$L258+U258</f>
        <v>3631.1748020348555</v>
      </c>
      <c r="X258" s="38">
        <f t="shared" ref="X258:X321" si="74">SUM($D$9:$D$10,$D$13:$D$14)</f>
        <v>7537.9575331545384</v>
      </c>
      <c r="Y258" s="37">
        <f t="shared" si="64"/>
        <v>2180.1830072432476</v>
      </c>
      <c r="Z258" s="13">
        <f t="shared" ref="Z258:Z321" si="75">SUM($E$7:$E$8)</f>
        <v>56841.209149629343</v>
      </c>
      <c r="AA258" s="13">
        <f t="shared" ref="AA258:AA321" si="76">Z258/$L258+Y258</f>
        <v>2401.3550272807161</v>
      </c>
      <c r="AB258" s="38">
        <f t="shared" ref="AB258:AB321" si="77">SUM($E$9:$E$10,$E$13:$E$14)</f>
        <v>7537.9575331545384</v>
      </c>
    </row>
    <row r="259" spans="12:28" x14ac:dyDescent="0.2">
      <c r="L259">
        <v>258</v>
      </c>
      <c r="M259" s="37">
        <f t="shared" si="65"/>
        <v>2180.7453200342161</v>
      </c>
      <c r="N259" s="13">
        <f t="shared" si="66"/>
        <v>61703.611498036051</v>
      </c>
      <c r="O259" s="13">
        <f t="shared" si="67"/>
        <v>2419.9066049103249</v>
      </c>
      <c r="P259" s="13">
        <f t="shared" si="68"/>
        <v>7537.9575331545375</v>
      </c>
      <c r="Q259" s="37">
        <f t="shared" ref="Q259:Q322" si="78">SUM($C$9:$C$10,$C$12:$C$13)</f>
        <v>2200.1177917217556</v>
      </c>
      <c r="R259" s="13">
        <f t="shared" si="69"/>
        <v>122279.90504110277</v>
      </c>
      <c r="S259" s="13">
        <f t="shared" si="70"/>
        <v>2674.0709120361075</v>
      </c>
      <c r="T259" s="38">
        <f t="shared" si="71"/>
        <v>7537.9575331545375</v>
      </c>
      <c r="U259" s="37">
        <f t="shared" ref="U259:U322" si="79">SUM($D$9:$D$10,$D$12:$D$13)</f>
        <v>3393.2761540949668</v>
      </c>
      <c r="V259" s="13">
        <f t="shared" si="72"/>
        <v>61139.952520551386</v>
      </c>
      <c r="W259" s="13">
        <f t="shared" si="73"/>
        <v>3630.2527142521426</v>
      </c>
      <c r="X259" s="38">
        <f t="shared" si="74"/>
        <v>7537.9575331545384</v>
      </c>
      <c r="Y259" s="37">
        <f t="shared" ref="Y259:Y322" si="80">SUM($E$9:$E$10,$E$12:$E$13)</f>
        <v>2180.1830072432476</v>
      </c>
      <c r="Z259" s="13">
        <f t="shared" si="75"/>
        <v>56841.209149629343</v>
      </c>
      <c r="AA259" s="13">
        <f t="shared" si="76"/>
        <v>2400.4977713890976</v>
      </c>
      <c r="AB259" s="38">
        <f t="shared" si="77"/>
        <v>7537.9575331545384</v>
      </c>
    </row>
    <row r="260" spans="12:28" x14ac:dyDescent="0.2">
      <c r="L260">
        <v>259</v>
      </c>
      <c r="M260" s="37">
        <f t="shared" si="65"/>
        <v>2180.7453200342161</v>
      </c>
      <c r="N260" s="13">
        <f t="shared" si="66"/>
        <v>61703.611498036051</v>
      </c>
      <c r="O260" s="13">
        <f t="shared" si="67"/>
        <v>2418.9832022660157</v>
      </c>
      <c r="P260" s="13">
        <f t="shared" si="68"/>
        <v>7537.9575331545375</v>
      </c>
      <c r="Q260" s="37">
        <f t="shared" si="78"/>
        <v>2200.1177917217556</v>
      </c>
      <c r="R260" s="13">
        <f t="shared" si="69"/>
        <v>122279.90504110277</v>
      </c>
      <c r="S260" s="13">
        <f t="shared" si="70"/>
        <v>2672.2409772086389</v>
      </c>
      <c r="T260" s="38">
        <f t="shared" si="71"/>
        <v>7537.9575331545375</v>
      </c>
      <c r="U260" s="37">
        <f t="shared" si="79"/>
        <v>3393.2761540949668</v>
      </c>
      <c r="V260" s="13">
        <f t="shared" si="72"/>
        <v>61139.952520551386</v>
      </c>
      <c r="W260" s="13">
        <f t="shared" si="73"/>
        <v>3629.3377468384083</v>
      </c>
      <c r="X260" s="38">
        <f t="shared" si="74"/>
        <v>7537.9575331545384</v>
      </c>
      <c r="Y260" s="37">
        <f t="shared" si="80"/>
        <v>2180.1830072432476</v>
      </c>
      <c r="Z260" s="13">
        <f t="shared" si="75"/>
        <v>56841.209149629343</v>
      </c>
      <c r="AA260" s="13">
        <f t="shared" si="76"/>
        <v>2399.6471352340945</v>
      </c>
      <c r="AB260" s="38">
        <f t="shared" si="77"/>
        <v>7537.9575331545384</v>
      </c>
    </row>
    <row r="261" spans="12:28" x14ac:dyDescent="0.2">
      <c r="L261">
        <v>260</v>
      </c>
      <c r="M261" s="37">
        <f t="shared" si="65"/>
        <v>2180.7453200342161</v>
      </c>
      <c r="N261" s="13">
        <f t="shared" si="66"/>
        <v>61703.611498036051</v>
      </c>
      <c r="O261" s="13">
        <f t="shared" si="67"/>
        <v>2418.0669027189701</v>
      </c>
      <c r="P261" s="13">
        <f t="shared" si="68"/>
        <v>7537.9575331545375</v>
      </c>
      <c r="Q261" s="37">
        <f t="shared" si="78"/>
        <v>2200.1177917217556</v>
      </c>
      <c r="R261" s="13">
        <f t="shared" si="69"/>
        <v>122279.90504110277</v>
      </c>
      <c r="S261" s="13">
        <f t="shared" si="70"/>
        <v>2670.4251188029202</v>
      </c>
      <c r="T261" s="38">
        <f t="shared" si="71"/>
        <v>7537.9575331545375</v>
      </c>
      <c r="U261" s="37">
        <f t="shared" si="79"/>
        <v>3393.2761540949668</v>
      </c>
      <c r="V261" s="13">
        <f t="shared" si="72"/>
        <v>61139.952520551386</v>
      </c>
      <c r="W261" s="13">
        <f t="shared" si="73"/>
        <v>3628.4298176355492</v>
      </c>
      <c r="X261" s="38">
        <f t="shared" si="74"/>
        <v>7537.9575331545384</v>
      </c>
      <c r="Y261" s="37">
        <f t="shared" si="80"/>
        <v>2180.1830072432476</v>
      </c>
      <c r="Z261" s="13">
        <f t="shared" si="75"/>
        <v>56841.209149629343</v>
      </c>
      <c r="AA261" s="13">
        <f t="shared" si="76"/>
        <v>2398.8030424341296</v>
      </c>
      <c r="AB261" s="38">
        <f t="shared" si="77"/>
        <v>7537.9575331545384</v>
      </c>
    </row>
    <row r="262" spans="12:28" x14ac:dyDescent="0.2">
      <c r="L262">
        <v>261</v>
      </c>
      <c r="M262" s="37">
        <f t="shared" si="65"/>
        <v>2180.7453200342161</v>
      </c>
      <c r="N262" s="13">
        <f t="shared" si="66"/>
        <v>61703.611498036051</v>
      </c>
      <c r="O262" s="13">
        <f t="shared" si="67"/>
        <v>2417.1576246243926</v>
      </c>
      <c r="P262" s="13">
        <f t="shared" si="68"/>
        <v>7537.9575331545375</v>
      </c>
      <c r="Q262" s="37">
        <f t="shared" si="78"/>
        <v>2200.1177917217556</v>
      </c>
      <c r="R262" s="13">
        <f t="shared" si="69"/>
        <v>122279.90504110277</v>
      </c>
      <c r="S262" s="13">
        <f t="shared" si="70"/>
        <v>2668.623175021</v>
      </c>
      <c r="T262" s="38">
        <f t="shared" si="71"/>
        <v>7537.9575331545375</v>
      </c>
      <c r="U262" s="37">
        <f t="shared" si="79"/>
        <v>3393.2761540949668</v>
      </c>
      <c r="V262" s="13">
        <f t="shared" si="72"/>
        <v>61139.952520551386</v>
      </c>
      <c r="W262" s="13">
        <f t="shared" si="73"/>
        <v>3627.528845744589</v>
      </c>
      <c r="X262" s="38">
        <f t="shared" si="74"/>
        <v>7537.9575331545384</v>
      </c>
      <c r="Y262" s="37">
        <f t="shared" si="80"/>
        <v>2180.1830072432476</v>
      </c>
      <c r="Z262" s="13">
        <f t="shared" si="75"/>
        <v>56841.209149629343</v>
      </c>
      <c r="AA262" s="13">
        <f t="shared" si="76"/>
        <v>2397.9654177782259</v>
      </c>
      <c r="AB262" s="38">
        <f t="shared" si="77"/>
        <v>7537.9575331545384</v>
      </c>
    </row>
    <row r="263" spans="12:28" x14ac:dyDescent="0.2">
      <c r="L263">
        <v>262</v>
      </c>
      <c r="M263" s="37">
        <f t="shared" si="65"/>
        <v>2180.7453200342161</v>
      </c>
      <c r="N263" s="13">
        <f t="shared" si="66"/>
        <v>61703.611498036051</v>
      </c>
      <c r="O263" s="13">
        <f t="shared" si="67"/>
        <v>2416.2552875839719</v>
      </c>
      <c r="P263" s="13">
        <f t="shared" si="68"/>
        <v>7537.9575331545375</v>
      </c>
      <c r="Q263" s="37">
        <f t="shared" si="78"/>
        <v>2200.1177917217556</v>
      </c>
      <c r="R263" s="13">
        <f t="shared" si="69"/>
        <v>122279.90504110277</v>
      </c>
      <c r="S263" s="13">
        <f t="shared" si="70"/>
        <v>2666.8349865351247</v>
      </c>
      <c r="T263" s="38">
        <f t="shared" si="71"/>
        <v>7537.9575331545375</v>
      </c>
      <c r="U263" s="37">
        <f t="shared" si="79"/>
        <v>3393.2761540949668</v>
      </c>
      <c r="V263" s="13">
        <f t="shared" si="72"/>
        <v>61139.952520551386</v>
      </c>
      <c r="W263" s="13">
        <f t="shared" si="73"/>
        <v>3626.6347515016514</v>
      </c>
      <c r="X263" s="38">
        <f t="shared" si="74"/>
        <v>7537.9575331545384</v>
      </c>
      <c r="Y263" s="37">
        <f t="shared" si="80"/>
        <v>2180.1830072432476</v>
      </c>
      <c r="Z263" s="13">
        <f t="shared" si="75"/>
        <v>56841.209149629343</v>
      </c>
      <c r="AA263" s="13">
        <f t="shared" si="76"/>
        <v>2397.1341872036651</v>
      </c>
      <c r="AB263" s="38">
        <f t="shared" si="77"/>
        <v>7537.9575331545384</v>
      </c>
    </row>
    <row r="264" spans="12:28" x14ac:dyDescent="0.2">
      <c r="L264">
        <v>263</v>
      </c>
      <c r="M264" s="37">
        <f t="shared" si="65"/>
        <v>2180.7453200342161</v>
      </c>
      <c r="N264" s="13">
        <f t="shared" si="66"/>
        <v>61703.611498036051</v>
      </c>
      <c r="O264" s="13">
        <f t="shared" si="67"/>
        <v>2415.3598124221858</v>
      </c>
      <c r="P264" s="13">
        <f t="shared" si="68"/>
        <v>7537.9575331545375</v>
      </c>
      <c r="Q264" s="37">
        <f t="shared" si="78"/>
        <v>2200.1177917217556</v>
      </c>
      <c r="R264" s="13">
        <f t="shared" si="69"/>
        <v>122279.90504110277</v>
      </c>
      <c r="S264" s="13">
        <f t="shared" si="70"/>
        <v>2665.0603964407774</v>
      </c>
      <c r="T264" s="38">
        <f t="shared" si="71"/>
        <v>7537.9575331545375</v>
      </c>
      <c r="U264" s="37">
        <f t="shared" si="79"/>
        <v>3393.2761540949668</v>
      </c>
      <c r="V264" s="13">
        <f t="shared" si="72"/>
        <v>61139.952520551386</v>
      </c>
      <c r="W264" s="13">
        <f t="shared" si="73"/>
        <v>3625.7474564544777</v>
      </c>
      <c r="X264" s="38">
        <f t="shared" si="74"/>
        <v>7537.9575331545384</v>
      </c>
      <c r="Y264" s="37">
        <f t="shared" si="80"/>
        <v>2180.1830072432476</v>
      </c>
      <c r="Z264" s="13">
        <f t="shared" si="75"/>
        <v>56841.209149629343</v>
      </c>
      <c r="AA264" s="13">
        <f t="shared" si="76"/>
        <v>2396.3092777741576</v>
      </c>
      <c r="AB264" s="38">
        <f t="shared" si="77"/>
        <v>7537.9575331545384</v>
      </c>
    </row>
    <row r="265" spans="12:28" x14ac:dyDescent="0.2">
      <c r="L265">
        <v>264</v>
      </c>
      <c r="M265" s="37">
        <f t="shared" si="65"/>
        <v>2180.7453200342161</v>
      </c>
      <c r="N265" s="13">
        <f t="shared" si="66"/>
        <v>61703.611498036051</v>
      </c>
      <c r="O265" s="13">
        <f t="shared" si="67"/>
        <v>2414.4711211631407</v>
      </c>
      <c r="P265" s="13">
        <f t="shared" si="68"/>
        <v>7537.9575331545375</v>
      </c>
      <c r="Q265" s="37">
        <f t="shared" si="78"/>
        <v>2200.1177917217556</v>
      </c>
      <c r="R265" s="13">
        <f t="shared" si="69"/>
        <v>122279.90504110277</v>
      </c>
      <c r="S265" s="13">
        <f t="shared" si="70"/>
        <v>2663.2992502107813</v>
      </c>
      <c r="T265" s="38">
        <f t="shared" si="71"/>
        <v>7537.9575331545375</v>
      </c>
      <c r="U265" s="37">
        <f t="shared" si="79"/>
        <v>3393.2761540949668</v>
      </c>
      <c r="V265" s="13">
        <f t="shared" si="72"/>
        <v>61139.952520551386</v>
      </c>
      <c r="W265" s="13">
        <f t="shared" si="73"/>
        <v>3624.8668833394795</v>
      </c>
      <c r="X265" s="38">
        <f t="shared" si="74"/>
        <v>7537.9575331545384</v>
      </c>
      <c r="Y265" s="37">
        <f t="shared" si="80"/>
        <v>2180.1830072432476</v>
      </c>
      <c r="Z265" s="13">
        <f t="shared" si="75"/>
        <v>56841.209149629343</v>
      </c>
      <c r="AA265" s="13">
        <f t="shared" si="76"/>
        <v>2395.4906176585105</v>
      </c>
      <c r="AB265" s="38">
        <f t="shared" si="77"/>
        <v>7537.9575331545384</v>
      </c>
    </row>
    <row r="266" spans="12:28" x14ac:dyDescent="0.2">
      <c r="L266">
        <v>265</v>
      </c>
      <c r="M266" s="37">
        <f t="shared" si="65"/>
        <v>2180.7453200342161</v>
      </c>
      <c r="N266" s="13">
        <f t="shared" si="66"/>
        <v>61703.611498036051</v>
      </c>
      <c r="O266" s="13">
        <f t="shared" si="67"/>
        <v>2413.5891370079371</v>
      </c>
      <c r="P266" s="13">
        <f t="shared" si="68"/>
        <v>7537.9575331545375</v>
      </c>
      <c r="Q266" s="37">
        <f t="shared" si="78"/>
        <v>2200.1177917217556</v>
      </c>
      <c r="R266" s="13">
        <f t="shared" si="69"/>
        <v>122279.90504110277</v>
      </c>
      <c r="S266" s="13">
        <f t="shared" si="70"/>
        <v>2661.5513956504451</v>
      </c>
      <c r="T266" s="38">
        <f t="shared" si="71"/>
        <v>7537.9575331545375</v>
      </c>
      <c r="U266" s="37">
        <f t="shared" si="79"/>
        <v>3393.2761540949668</v>
      </c>
      <c r="V266" s="13">
        <f t="shared" si="72"/>
        <v>61139.952520551386</v>
      </c>
      <c r="W266" s="13">
        <f t="shared" si="73"/>
        <v>3623.9929560593118</v>
      </c>
      <c r="X266" s="38">
        <f t="shared" si="74"/>
        <v>7537.9575331545384</v>
      </c>
      <c r="Y266" s="37">
        <f t="shared" si="80"/>
        <v>2180.1830072432476</v>
      </c>
      <c r="Z266" s="13">
        <f t="shared" si="75"/>
        <v>56841.209149629343</v>
      </c>
      <c r="AA266" s="13">
        <f t="shared" si="76"/>
        <v>2394.6781361097733</v>
      </c>
      <c r="AB266" s="38">
        <f t="shared" si="77"/>
        <v>7537.9575331545384</v>
      </c>
    </row>
    <row r="267" spans="12:28" x14ac:dyDescent="0.2">
      <c r="L267">
        <v>266</v>
      </c>
      <c r="M267" s="37">
        <f t="shared" si="65"/>
        <v>2180.7453200342161</v>
      </c>
      <c r="N267" s="13">
        <f t="shared" si="66"/>
        <v>61703.611498036051</v>
      </c>
      <c r="O267" s="13">
        <f t="shared" si="67"/>
        <v>2412.713784312547</v>
      </c>
      <c r="P267" s="13">
        <f t="shared" si="68"/>
        <v>7537.9575331545375</v>
      </c>
      <c r="Q267" s="37">
        <f t="shared" si="78"/>
        <v>2200.1177917217556</v>
      </c>
      <c r="R267" s="13">
        <f t="shared" si="69"/>
        <v>122279.90504110277</v>
      </c>
      <c r="S267" s="13">
        <f t="shared" si="70"/>
        <v>2659.816682853721</v>
      </c>
      <c r="T267" s="38">
        <f t="shared" si="71"/>
        <v>7537.9575331545375</v>
      </c>
      <c r="U267" s="37">
        <f t="shared" si="79"/>
        <v>3393.2761540949668</v>
      </c>
      <c r="V267" s="13">
        <f t="shared" si="72"/>
        <v>61139.952520551386</v>
      </c>
      <c r="W267" s="13">
        <f t="shared" si="73"/>
        <v>3623.1255996609493</v>
      </c>
      <c r="X267" s="38">
        <f t="shared" si="74"/>
        <v>7537.9575331545384</v>
      </c>
      <c r="Y267" s="37">
        <f t="shared" si="80"/>
        <v>2180.1830072432476</v>
      </c>
      <c r="Z267" s="13">
        <f t="shared" si="75"/>
        <v>56841.209149629343</v>
      </c>
      <c r="AA267" s="13">
        <f t="shared" si="76"/>
        <v>2393.8717634448617</v>
      </c>
      <c r="AB267" s="38">
        <f t="shared" si="77"/>
        <v>7537.9575331545384</v>
      </c>
    </row>
    <row r="268" spans="12:28" x14ac:dyDescent="0.2">
      <c r="L268">
        <v>267</v>
      </c>
      <c r="M268" s="37">
        <f t="shared" si="65"/>
        <v>2180.7453200342161</v>
      </c>
      <c r="N268" s="13">
        <f t="shared" si="66"/>
        <v>61703.611498036051</v>
      </c>
      <c r="O268" s="13">
        <f t="shared" si="67"/>
        <v>2411.8449885661862</v>
      </c>
      <c r="P268" s="13">
        <f t="shared" si="68"/>
        <v>7537.9575331545375</v>
      </c>
      <c r="Q268" s="37">
        <f t="shared" si="78"/>
        <v>2200.1177917217556</v>
      </c>
      <c r="R268" s="13">
        <f t="shared" si="69"/>
        <v>122279.90504110277</v>
      </c>
      <c r="S268" s="13">
        <f t="shared" si="70"/>
        <v>2658.0949641603429</v>
      </c>
      <c r="T268" s="38">
        <f t="shared" si="71"/>
        <v>7537.9575331545375</v>
      </c>
      <c r="U268" s="37">
        <f t="shared" si="79"/>
        <v>3393.2761540949668</v>
      </c>
      <c r="V268" s="13">
        <f t="shared" si="72"/>
        <v>61139.952520551386</v>
      </c>
      <c r="W268" s="13">
        <f t="shared" si="73"/>
        <v>3622.2647403142605</v>
      </c>
      <c r="X268" s="38">
        <f t="shared" si="74"/>
        <v>7537.9575331545384</v>
      </c>
      <c r="Y268" s="37">
        <f t="shared" si="80"/>
        <v>2180.1830072432476</v>
      </c>
      <c r="Z268" s="13">
        <f t="shared" si="75"/>
        <v>56841.209149629343</v>
      </c>
      <c r="AA268" s="13">
        <f t="shared" si="76"/>
        <v>2393.0714310246308</v>
      </c>
      <c r="AB268" s="38">
        <f t="shared" si="77"/>
        <v>7537.9575331545384</v>
      </c>
    </row>
    <row r="269" spans="12:28" x14ac:dyDescent="0.2">
      <c r="L269">
        <v>268</v>
      </c>
      <c r="M269" s="37">
        <f t="shared" si="65"/>
        <v>2180.7453200342161</v>
      </c>
      <c r="N269" s="13">
        <f t="shared" si="66"/>
        <v>61703.611498036051</v>
      </c>
      <c r="O269" s="13">
        <f t="shared" si="67"/>
        <v>2410.9826763701717</v>
      </c>
      <c r="P269" s="13">
        <f t="shared" si="68"/>
        <v>7537.9575331545375</v>
      </c>
      <c r="Q269" s="37">
        <f t="shared" si="78"/>
        <v>2200.1177917217556</v>
      </c>
      <c r="R269" s="13">
        <f t="shared" si="69"/>
        <v>122279.90504110277</v>
      </c>
      <c r="S269" s="13">
        <f t="shared" si="70"/>
        <v>2656.3860941139301</v>
      </c>
      <c r="T269" s="38">
        <f t="shared" si="71"/>
        <v>7537.9575331545375</v>
      </c>
      <c r="U269" s="37">
        <f t="shared" si="79"/>
        <v>3393.2761540949668</v>
      </c>
      <c r="V269" s="13">
        <f t="shared" si="72"/>
        <v>61139.952520551386</v>
      </c>
      <c r="W269" s="13">
        <f t="shared" si="73"/>
        <v>3621.4103052910541</v>
      </c>
      <c r="X269" s="38">
        <f t="shared" si="74"/>
        <v>7537.9575331545384</v>
      </c>
      <c r="Y269" s="37">
        <f t="shared" si="80"/>
        <v>2180.1830072432476</v>
      </c>
      <c r="Z269" s="13">
        <f t="shared" si="75"/>
        <v>56841.209149629343</v>
      </c>
      <c r="AA269" s="13">
        <f t="shared" si="76"/>
        <v>2392.2770712344018</v>
      </c>
      <c r="AB269" s="38">
        <f t="shared" si="77"/>
        <v>7537.9575331545384</v>
      </c>
    </row>
    <row r="270" spans="12:28" x14ac:dyDescent="0.2">
      <c r="L270">
        <v>269</v>
      </c>
      <c r="M270" s="37">
        <f t="shared" si="65"/>
        <v>2180.7453200342161</v>
      </c>
      <c r="N270" s="13">
        <f t="shared" si="66"/>
        <v>61703.611498036051</v>
      </c>
      <c r="O270" s="13">
        <f t="shared" si="67"/>
        <v>2410.1267754172495</v>
      </c>
      <c r="P270" s="13">
        <f t="shared" si="68"/>
        <v>7537.9575331545375</v>
      </c>
      <c r="Q270" s="37">
        <f t="shared" si="78"/>
        <v>2200.1177917217556</v>
      </c>
      <c r="R270" s="13">
        <f t="shared" si="69"/>
        <v>122279.90504110277</v>
      </c>
      <c r="S270" s="13">
        <f t="shared" si="70"/>
        <v>2654.6899294210225</v>
      </c>
      <c r="T270" s="38">
        <f t="shared" si="71"/>
        <v>7537.9575331545375</v>
      </c>
      <c r="U270" s="37">
        <f t="shared" si="79"/>
        <v>3393.2761540949668</v>
      </c>
      <c r="V270" s="13">
        <f t="shared" si="72"/>
        <v>61139.952520551386</v>
      </c>
      <c r="W270" s="13">
        <f t="shared" si="73"/>
        <v>3620.5622229446003</v>
      </c>
      <c r="X270" s="38">
        <f t="shared" si="74"/>
        <v>7537.9575331545384</v>
      </c>
      <c r="Y270" s="37">
        <f t="shared" si="80"/>
        <v>2180.1830072432476</v>
      </c>
      <c r="Z270" s="13">
        <f t="shared" si="75"/>
        <v>56841.209149629343</v>
      </c>
      <c r="AA270" s="13">
        <f t="shared" si="76"/>
        <v>2391.4886174649182</v>
      </c>
      <c r="AB270" s="38">
        <f t="shared" si="77"/>
        <v>7537.9575331545384</v>
      </c>
    </row>
    <row r="271" spans="12:28" x14ac:dyDescent="0.2">
      <c r="L271">
        <v>270</v>
      </c>
      <c r="M271" s="37">
        <f t="shared" si="65"/>
        <v>2180.7453200342161</v>
      </c>
      <c r="N271" s="13">
        <f t="shared" si="66"/>
        <v>61703.611498036051</v>
      </c>
      <c r="O271" s="13">
        <f t="shared" si="67"/>
        <v>2409.2772144713867</v>
      </c>
      <c r="P271" s="13">
        <f t="shared" si="68"/>
        <v>7537.9575331545375</v>
      </c>
      <c r="Q271" s="37">
        <f t="shared" si="78"/>
        <v>2200.1177917217556</v>
      </c>
      <c r="R271" s="13">
        <f t="shared" si="69"/>
        <v>122279.90504110277</v>
      </c>
      <c r="S271" s="13">
        <f t="shared" si="70"/>
        <v>2653.0063289110249</v>
      </c>
      <c r="T271" s="38">
        <f t="shared" si="71"/>
        <v>7537.9575331545375</v>
      </c>
      <c r="U271" s="37">
        <f t="shared" si="79"/>
        <v>3393.2761540949668</v>
      </c>
      <c r="V271" s="13">
        <f t="shared" si="72"/>
        <v>61139.952520551386</v>
      </c>
      <c r="W271" s="13">
        <f t="shared" si="73"/>
        <v>3619.7204226896015</v>
      </c>
      <c r="X271" s="38">
        <f t="shared" si="74"/>
        <v>7537.9575331545384</v>
      </c>
      <c r="Y271" s="37">
        <f t="shared" si="80"/>
        <v>2180.1830072432476</v>
      </c>
      <c r="Z271" s="13">
        <f t="shared" si="75"/>
        <v>56841.209149629343</v>
      </c>
      <c r="AA271" s="13">
        <f t="shared" si="76"/>
        <v>2390.7060040937267</v>
      </c>
      <c r="AB271" s="38">
        <f t="shared" si="77"/>
        <v>7537.9575331545384</v>
      </c>
    </row>
    <row r="272" spans="12:28" x14ac:dyDescent="0.2">
      <c r="L272">
        <v>271</v>
      </c>
      <c r="M272" s="37">
        <f t="shared" si="65"/>
        <v>2180.7453200342161</v>
      </c>
      <c r="N272" s="13">
        <f t="shared" si="66"/>
        <v>61703.611498036051</v>
      </c>
      <c r="O272" s="13">
        <f t="shared" si="67"/>
        <v>2408.4339233480023</v>
      </c>
      <c r="P272" s="13">
        <f t="shared" si="68"/>
        <v>7537.9575331545375</v>
      </c>
      <c r="Q272" s="37">
        <f t="shared" si="78"/>
        <v>2200.1177917217556</v>
      </c>
      <c r="R272" s="13">
        <f t="shared" si="69"/>
        <v>122279.90504110277</v>
      </c>
      <c r="S272" s="13">
        <f t="shared" si="70"/>
        <v>2651.3351534970425</v>
      </c>
      <c r="T272" s="38">
        <f t="shared" si="71"/>
        <v>7537.9575331545375</v>
      </c>
      <c r="U272" s="37">
        <f t="shared" si="79"/>
        <v>3393.2761540949668</v>
      </c>
      <c r="V272" s="13">
        <f t="shared" si="72"/>
        <v>61139.952520551386</v>
      </c>
      <c r="W272" s="13">
        <f t="shared" si="73"/>
        <v>3618.8848349826103</v>
      </c>
      <c r="X272" s="38">
        <f t="shared" si="74"/>
        <v>7537.9575331545384</v>
      </c>
      <c r="Y272" s="37">
        <f t="shared" si="80"/>
        <v>2180.1830072432476</v>
      </c>
      <c r="Z272" s="13">
        <f t="shared" si="75"/>
        <v>56841.209149629343</v>
      </c>
      <c r="AA272" s="13">
        <f t="shared" si="76"/>
        <v>2389.9291664669722</v>
      </c>
      <c r="AB272" s="38">
        <f t="shared" si="77"/>
        <v>7537.9575331545384</v>
      </c>
    </row>
    <row r="273" spans="12:28" x14ac:dyDescent="0.2">
      <c r="L273">
        <v>272</v>
      </c>
      <c r="M273" s="37">
        <f t="shared" si="65"/>
        <v>2180.7453200342161</v>
      </c>
      <c r="N273" s="13">
        <f t="shared" si="66"/>
        <v>61703.611498036051</v>
      </c>
      <c r="O273" s="13">
        <f t="shared" si="67"/>
        <v>2407.5968328946428</v>
      </c>
      <c r="P273" s="13">
        <f t="shared" si="68"/>
        <v>7537.9575331545375</v>
      </c>
      <c r="Q273" s="37">
        <f t="shared" si="78"/>
        <v>2200.1177917217556</v>
      </c>
      <c r="R273" s="13">
        <f t="shared" si="69"/>
        <v>122279.90504110277</v>
      </c>
      <c r="S273" s="13">
        <f t="shared" si="70"/>
        <v>2649.6762661375747</v>
      </c>
      <c r="T273" s="38">
        <f t="shared" si="71"/>
        <v>7537.9575331545375</v>
      </c>
      <c r="U273" s="37">
        <f t="shared" si="79"/>
        <v>3393.2761540949668</v>
      </c>
      <c r="V273" s="13">
        <f t="shared" si="72"/>
        <v>61139.952520551386</v>
      </c>
      <c r="W273" s="13">
        <f t="shared" si="73"/>
        <v>3618.0553913028762</v>
      </c>
      <c r="X273" s="38">
        <f t="shared" si="74"/>
        <v>7537.9575331545384</v>
      </c>
      <c r="Y273" s="37">
        <f t="shared" si="80"/>
        <v>2180.1830072432476</v>
      </c>
      <c r="Z273" s="13">
        <f t="shared" si="75"/>
        <v>56841.209149629343</v>
      </c>
      <c r="AA273" s="13">
        <f t="shared" si="76"/>
        <v>2389.1580408815908</v>
      </c>
      <c r="AB273" s="38">
        <f t="shared" si="77"/>
        <v>7537.9575331545384</v>
      </c>
    </row>
    <row r="274" spans="12:28" x14ac:dyDescent="0.2">
      <c r="L274">
        <v>273</v>
      </c>
      <c r="M274" s="37">
        <f t="shared" si="65"/>
        <v>2180.7453200342161</v>
      </c>
      <c r="N274" s="13">
        <f t="shared" si="66"/>
        <v>61703.611498036051</v>
      </c>
      <c r="O274" s="13">
        <f t="shared" si="67"/>
        <v>2406.7658749720772</v>
      </c>
      <c r="P274" s="13">
        <f t="shared" si="68"/>
        <v>7537.9575331545375</v>
      </c>
      <c r="Q274" s="37">
        <f t="shared" si="78"/>
        <v>2200.1177917217556</v>
      </c>
      <c r="R274" s="13">
        <f t="shared" si="69"/>
        <v>122279.90504110277</v>
      </c>
      <c r="S274" s="13">
        <f t="shared" si="70"/>
        <v>2648.0295317990549</v>
      </c>
      <c r="T274" s="38">
        <f t="shared" si="71"/>
        <v>7537.9575331545375</v>
      </c>
      <c r="U274" s="37">
        <f t="shared" si="79"/>
        <v>3393.2761540949668</v>
      </c>
      <c r="V274" s="13">
        <f t="shared" si="72"/>
        <v>61139.952520551386</v>
      </c>
      <c r="W274" s="13">
        <f t="shared" si="73"/>
        <v>3617.2320241336165</v>
      </c>
      <c r="X274" s="38">
        <f t="shared" si="74"/>
        <v>7537.9575331545384</v>
      </c>
      <c r="Y274" s="37">
        <f t="shared" si="80"/>
        <v>2180.1830072432476</v>
      </c>
      <c r="Z274" s="13">
        <f t="shared" si="75"/>
        <v>56841.209149629343</v>
      </c>
      <c r="AA274" s="13">
        <f t="shared" si="76"/>
        <v>2388.3925645678974</v>
      </c>
      <c r="AB274" s="38">
        <f t="shared" si="77"/>
        <v>7537.9575331545384</v>
      </c>
    </row>
    <row r="275" spans="12:28" x14ac:dyDescent="0.2">
      <c r="L275">
        <v>274</v>
      </c>
      <c r="M275" s="37">
        <f t="shared" si="65"/>
        <v>2180.7453200342161</v>
      </c>
      <c r="N275" s="13">
        <f t="shared" si="66"/>
        <v>61703.611498036051</v>
      </c>
      <c r="O275" s="13">
        <f t="shared" si="67"/>
        <v>2405.9409824358077</v>
      </c>
      <c r="P275" s="13">
        <f t="shared" si="68"/>
        <v>7537.9575331545375</v>
      </c>
      <c r="Q275" s="37">
        <f t="shared" si="78"/>
        <v>2200.1177917217556</v>
      </c>
      <c r="R275" s="13">
        <f t="shared" si="69"/>
        <v>122279.90504110277</v>
      </c>
      <c r="S275" s="13">
        <f t="shared" si="70"/>
        <v>2646.394817419211</v>
      </c>
      <c r="T275" s="38">
        <f t="shared" si="71"/>
        <v>7537.9575331545375</v>
      </c>
      <c r="U275" s="37">
        <f t="shared" si="79"/>
        <v>3393.2761540949668</v>
      </c>
      <c r="V275" s="13">
        <f t="shared" si="72"/>
        <v>61139.952520551386</v>
      </c>
      <c r="W275" s="13">
        <f t="shared" si="73"/>
        <v>3616.4146669436946</v>
      </c>
      <c r="X275" s="38">
        <f t="shared" si="74"/>
        <v>7537.9575331545384</v>
      </c>
      <c r="Y275" s="37">
        <f t="shared" si="80"/>
        <v>2180.1830072432476</v>
      </c>
      <c r="Z275" s="13">
        <f t="shared" si="75"/>
        <v>56841.209149629343</v>
      </c>
      <c r="AA275" s="13">
        <f t="shared" si="76"/>
        <v>2387.6326756725516</v>
      </c>
      <c r="AB275" s="38">
        <f t="shared" si="77"/>
        <v>7537.9575331545384</v>
      </c>
    </row>
    <row r="276" spans="12:28" x14ac:dyDescent="0.2">
      <c r="L276">
        <v>275</v>
      </c>
      <c r="M276" s="37">
        <f t="shared" si="65"/>
        <v>2180.7453200342161</v>
      </c>
      <c r="N276" s="13">
        <f t="shared" si="66"/>
        <v>61703.611498036051</v>
      </c>
      <c r="O276" s="13">
        <f t="shared" si="67"/>
        <v>2405.1220891179837</v>
      </c>
      <c r="P276" s="13">
        <f t="shared" si="68"/>
        <v>7537.9575331545375</v>
      </c>
      <c r="Q276" s="37">
        <f t="shared" si="78"/>
        <v>2200.1177917217556</v>
      </c>
      <c r="R276" s="13">
        <f t="shared" si="69"/>
        <v>122279.90504110277</v>
      </c>
      <c r="S276" s="13">
        <f t="shared" si="70"/>
        <v>2644.7719918712201</v>
      </c>
      <c r="T276" s="38">
        <f t="shared" si="71"/>
        <v>7537.9575331545375</v>
      </c>
      <c r="U276" s="37">
        <f t="shared" si="79"/>
        <v>3393.2761540949668</v>
      </c>
      <c r="V276" s="13">
        <f t="shared" si="72"/>
        <v>61139.952520551386</v>
      </c>
      <c r="W276" s="13">
        <f t="shared" si="73"/>
        <v>3615.6032541696991</v>
      </c>
      <c r="X276" s="38">
        <f t="shared" si="74"/>
        <v>7537.9575331545384</v>
      </c>
      <c r="Y276" s="37">
        <f t="shared" si="80"/>
        <v>2180.1830072432476</v>
      </c>
      <c r="Z276" s="13">
        <f t="shared" si="75"/>
        <v>56841.209149629343</v>
      </c>
      <c r="AA276" s="13">
        <f t="shared" si="76"/>
        <v>2386.8783132418998</v>
      </c>
      <c r="AB276" s="38">
        <f t="shared" si="77"/>
        <v>7537.9575331545384</v>
      </c>
    </row>
    <row r="277" spans="12:28" x14ac:dyDescent="0.2">
      <c r="L277">
        <v>276</v>
      </c>
      <c r="M277" s="37">
        <f t="shared" si="65"/>
        <v>2180.7453200342161</v>
      </c>
      <c r="N277" s="13">
        <f t="shared" si="66"/>
        <v>61703.611498036051</v>
      </c>
      <c r="O277" s="13">
        <f t="shared" si="67"/>
        <v>2404.3091298097088</v>
      </c>
      <c r="P277" s="13">
        <f t="shared" si="68"/>
        <v>7537.9575331545375</v>
      </c>
      <c r="Q277" s="37">
        <f t="shared" si="78"/>
        <v>2200.1177917217556</v>
      </c>
      <c r="R277" s="13">
        <f t="shared" si="69"/>
        <v>122279.90504110277</v>
      </c>
      <c r="S277" s="13">
        <f t="shared" si="70"/>
        <v>2643.1609259286497</v>
      </c>
      <c r="T277" s="38">
        <f t="shared" si="71"/>
        <v>7537.9575331545375</v>
      </c>
      <c r="U277" s="37">
        <f t="shared" si="79"/>
        <v>3393.2761540949668</v>
      </c>
      <c r="V277" s="13">
        <f t="shared" si="72"/>
        <v>61139.952520551386</v>
      </c>
      <c r="W277" s="13">
        <f t="shared" si="73"/>
        <v>3614.7977211984139</v>
      </c>
      <c r="X277" s="38">
        <f t="shared" si="74"/>
        <v>7537.9575331545384</v>
      </c>
      <c r="Y277" s="37">
        <f t="shared" si="80"/>
        <v>2180.1830072432476</v>
      </c>
      <c r="Z277" s="13">
        <f t="shared" si="75"/>
        <v>56841.209149629343</v>
      </c>
      <c r="AA277" s="13">
        <f t="shared" si="76"/>
        <v>2386.1294172056728</v>
      </c>
      <c r="AB277" s="38">
        <f t="shared" si="77"/>
        <v>7537.9575331545384</v>
      </c>
    </row>
    <row r="278" spans="12:28" x14ac:dyDescent="0.2">
      <c r="L278">
        <v>277</v>
      </c>
      <c r="M278" s="37">
        <f t="shared" si="65"/>
        <v>2180.7453200342161</v>
      </c>
      <c r="N278" s="13">
        <f t="shared" si="66"/>
        <v>61703.611498036051</v>
      </c>
      <c r="O278" s="13">
        <f t="shared" si="67"/>
        <v>2403.5020402437326</v>
      </c>
      <c r="P278" s="13">
        <f t="shared" si="68"/>
        <v>7537.9575331545375</v>
      </c>
      <c r="Q278" s="37">
        <f t="shared" si="78"/>
        <v>2200.1177917217556</v>
      </c>
      <c r="R278" s="13">
        <f t="shared" si="69"/>
        <v>122279.90504110277</v>
      </c>
      <c r="S278" s="13">
        <f t="shared" si="70"/>
        <v>2641.561492231152</v>
      </c>
      <c r="T278" s="38">
        <f t="shared" si="71"/>
        <v>7537.9575331545375</v>
      </c>
      <c r="U278" s="37">
        <f t="shared" si="79"/>
        <v>3393.2761540949668</v>
      </c>
      <c r="V278" s="13">
        <f t="shared" si="72"/>
        <v>61139.952520551386</v>
      </c>
      <c r="W278" s="13">
        <f t="shared" si="73"/>
        <v>3613.9980043496648</v>
      </c>
      <c r="X278" s="38">
        <f t="shared" si="74"/>
        <v>7537.9575331545384</v>
      </c>
      <c r="Y278" s="37">
        <f t="shared" si="80"/>
        <v>2180.1830072432476</v>
      </c>
      <c r="Z278" s="13">
        <f t="shared" si="75"/>
        <v>56841.209149629343</v>
      </c>
      <c r="AA278" s="13">
        <f t="shared" si="76"/>
        <v>2385.3859283610432</v>
      </c>
      <c r="AB278" s="38">
        <f t="shared" si="77"/>
        <v>7537.9575331545384</v>
      </c>
    </row>
    <row r="279" spans="12:28" x14ac:dyDescent="0.2">
      <c r="L279">
        <v>278</v>
      </c>
      <c r="M279" s="37">
        <f t="shared" si="65"/>
        <v>2180.7453200342161</v>
      </c>
      <c r="N279" s="13">
        <f t="shared" si="66"/>
        <v>61703.611498036051</v>
      </c>
      <c r="O279" s="13">
        <f t="shared" si="67"/>
        <v>2402.7007570775113</v>
      </c>
      <c r="P279" s="13">
        <f t="shared" si="68"/>
        <v>7537.9575331545375</v>
      </c>
      <c r="Q279" s="37">
        <f t="shared" si="78"/>
        <v>2200.1177917217556</v>
      </c>
      <c r="R279" s="13">
        <f t="shared" si="69"/>
        <v>122279.90504110277</v>
      </c>
      <c r="S279" s="13">
        <f t="shared" si="70"/>
        <v>2639.9735652509021</v>
      </c>
      <c r="T279" s="38">
        <f t="shared" si="71"/>
        <v>7537.9575331545375</v>
      </c>
      <c r="U279" s="37">
        <f t="shared" si="79"/>
        <v>3393.2761540949668</v>
      </c>
      <c r="V279" s="13">
        <f t="shared" si="72"/>
        <v>61139.952520551386</v>
      </c>
      <c r="W279" s="13">
        <f t="shared" si="73"/>
        <v>3613.2040408595403</v>
      </c>
      <c r="X279" s="38">
        <f t="shared" si="74"/>
        <v>7537.9575331545384</v>
      </c>
      <c r="Y279" s="37">
        <f t="shared" si="80"/>
        <v>2180.1830072432476</v>
      </c>
      <c r="Z279" s="13">
        <f t="shared" si="75"/>
        <v>56841.209149629343</v>
      </c>
      <c r="AA279" s="13">
        <f t="shared" si="76"/>
        <v>2384.6477883570224</v>
      </c>
      <c r="AB279" s="38">
        <f t="shared" si="77"/>
        <v>7537.9575331545384</v>
      </c>
    </row>
    <row r="280" spans="12:28" x14ac:dyDescent="0.2">
      <c r="L280">
        <v>279</v>
      </c>
      <c r="M280" s="37">
        <f t="shared" si="65"/>
        <v>2180.7453200342161</v>
      </c>
      <c r="N280" s="13">
        <f t="shared" si="66"/>
        <v>61703.611498036051</v>
      </c>
      <c r="O280" s="13">
        <f t="shared" si="67"/>
        <v>2401.9052178766392</v>
      </c>
      <c r="P280" s="13">
        <f t="shared" si="68"/>
        <v>7537.9575331545375</v>
      </c>
      <c r="Q280" s="37">
        <f t="shared" si="78"/>
        <v>2200.1177917217556</v>
      </c>
      <c r="R280" s="13">
        <f t="shared" si="69"/>
        <v>122279.90504110277</v>
      </c>
      <c r="S280" s="13">
        <f t="shared" si="70"/>
        <v>2638.3970212597583</v>
      </c>
      <c r="T280" s="38">
        <f t="shared" si="71"/>
        <v>7537.9575331545375</v>
      </c>
      <c r="U280" s="37">
        <f t="shared" si="79"/>
        <v>3393.2761540949668</v>
      </c>
      <c r="V280" s="13">
        <f t="shared" si="72"/>
        <v>61139.952520551386</v>
      </c>
      <c r="W280" s="13">
        <f t="shared" si="73"/>
        <v>3612.4157688639684</v>
      </c>
      <c r="X280" s="38">
        <f t="shared" si="74"/>
        <v>7537.9575331545384</v>
      </c>
      <c r="Y280" s="37">
        <f t="shared" si="80"/>
        <v>2180.1830072432476</v>
      </c>
      <c r="Z280" s="13">
        <f t="shared" si="75"/>
        <v>56841.209149629343</v>
      </c>
      <c r="AA280" s="13">
        <f t="shared" si="76"/>
        <v>2383.914939679195</v>
      </c>
      <c r="AB280" s="38">
        <f t="shared" si="77"/>
        <v>7537.9575331545384</v>
      </c>
    </row>
    <row r="281" spans="12:28" x14ac:dyDescent="0.2">
      <c r="L281">
        <v>280</v>
      </c>
      <c r="M281" s="37">
        <f t="shared" si="65"/>
        <v>2180.7453200342161</v>
      </c>
      <c r="N281" s="13">
        <f t="shared" si="66"/>
        <v>61703.611498036051</v>
      </c>
      <c r="O281" s="13">
        <f t="shared" si="67"/>
        <v>2401.1153610986307</v>
      </c>
      <c r="P281" s="13">
        <f t="shared" si="68"/>
        <v>7537.9575331545375</v>
      </c>
      <c r="Q281" s="37">
        <f t="shared" si="78"/>
        <v>2200.1177917217556</v>
      </c>
      <c r="R281" s="13">
        <f t="shared" si="69"/>
        <v>122279.90504110277</v>
      </c>
      <c r="S281" s="13">
        <f t="shared" si="70"/>
        <v>2636.8317382971227</v>
      </c>
      <c r="T281" s="38">
        <f t="shared" si="71"/>
        <v>7537.9575331545375</v>
      </c>
      <c r="U281" s="37">
        <f t="shared" si="79"/>
        <v>3393.2761540949668</v>
      </c>
      <c r="V281" s="13">
        <f t="shared" si="72"/>
        <v>61139.952520551386</v>
      </c>
      <c r="W281" s="13">
        <f t="shared" si="73"/>
        <v>3611.6331273826504</v>
      </c>
      <c r="X281" s="38">
        <f t="shared" si="74"/>
        <v>7537.9575331545384</v>
      </c>
      <c r="Y281" s="37">
        <f t="shared" si="80"/>
        <v>2180.1830072432476</v>
      </c>
      <c r="Z281" s="13">
        <f t="shared" si="75"/>
        <v>56841.209149629343</v>
      </c>
      <c r="AA281" s="13">
        <f t="shared" si="76"/>
        <v>2383.1873256347808</v>
      </c>
      <c r="AB281" s="38">
        <f t="shared" si="77"/>
        <v>7537.9575331545384</v>
      </c>
    </row>
    <row r="282" spans="12:28" x14ac:dyDescent="0.2">
      <c r="L282">
        <v>281</v>
      </c>
      <c r="M282" s="37">
        <f t="shared" si="65"/>
        <v>2180.7453200342161</v>
      </c>
      <c r="N282" s="13">
        <f t="shared" si="66"/>
        <v>61703.611498036051</v>
      </c>
      <c r="O282" s="13">
        <f t="shared" si="67"/>
        <v>2400.3311260770488</v>
      </c>
      <c r="P282" s="13">
        <f t="shared" si="68"/>
        <v>7537.9575331545375</v>
      </c>
      <c r="Q282" s="37">
        <f t="shared" si="78"/>
        <v>2200.1177917217556</v>
      </c>
      <c r="R282" s="13">
        <f t="shared" si="69"/>
        <v>122279.90504110277</v>
      </c>
      <c r="S282" s="13">
        <f t="shared" si="70"/>
        <v>2635.2775961384914</v>
      </c>
      <c r="T282" s="38">
        <f t="shared" si="71"/>
        <v>7537.9575331545375</v>
      </c>
      <c r="U282" s="37">
        <f t="shared" si="79"/>
        <v>3393.2761540949668</v>
      </c>
      <c r="V282" s="13">
        <f t="shared" si="72"/>
        <v>61139.952520551386</v>
      </c>
      <c r="W282" s="13">
        <f t="shared" si="73"/>
        <v>3610.8560563033348</v>
      </c>
      <c r="X282" s="38">
        <f t="shared" si="74"/>
        <v>7537.9575331545384</v>
      </c>
      <c r="Y282" s="37">
        <f t="shared" si="80"/>
        <v>2180.1830072432476</v>
      </c>
      <c r="Z282" s="13">
        <f t="shared" si="75"/>
        <v>56841.209149629343</v>
      </c>
      <c r="AA282" s="13">
        <f t="shared" si="76"/>
        <v>2382.4648903380139</v>
      </c>
      <c r="AB282" s="38">
        <f t="shared" si="77"/>
        <v>7537.9575331545384</v>
      </c>
    </row>
    <row r="283" spans="12:28" x14ac:dyDescent="0.2">
      <c r="L283">
        <v>282</v>
      </c>
      <c r="M283" s="37">
        <f t="shared" si="65"/>
        <v>2180.7453200342161</v>
      </c>
      <c r="N283" s="13">
        <f t="shared" si="66"/>
        <v>61703.611498036051</v>
      </c>
      <c r="O283" s="13">
        <f t="shared" si="67"/>
        <v>2399.5524530059752</v>
      </c>
      <c r="P283" s="13">
        <f t="shared" si="68"/>
        <v>7537.9575331545375</v>
      </c>
      <c r="Q283" s="37">
        <f t="shared" si="78"/>
        <v>2200.1177917217556</v>
      </c>
      <c r="R283" s="13">
        <f t="shared" si="69"/>
        <v>122279.90504110277</v>
      </c>
      <c r="S283" s="13">
        <f t="shared" si="70"/>
        <v>2633.734476264673</v>
      </c>
      <c r="T283" s="38">
        <f t="shared" si="71"/>
        <v>7537.9575331545375</v>
      </c>
      <c r="U283" s="37">
        <f t="shared" si="79"/>
        <v>3393.2761540949668</v>
      </c>
      <c r="V283" s="13">
        <f t="shared" si="72"/>
        <v>61139.952520551386</v>
      </c>
      <c r="W283" s="13">
        <f t="shared" si="73"/>
        <v>3610.0844963664258</v>
      </c>
      <c r="X283" s="38">
        <f t="shared" si="74"/>
        <v>7537.9575331545384</v>
      </c>
      <c r="Y283" s="37">
        <f t="shared" si="80"/>
        <v>2180.1830072432476</v>
      </c>
      <c r="Z283" s="13">
        <f t="shared" si="75"/>
        <v>56841.209149629343</v>
      </c>
      <c r="AA283" s="13">
        <f t="shared" si="76"/>
        <v>2381.7475786958339</v>
      </c>
      <c r="AB283" s="38">
        <f t="shared" si="77"/>
        <v>7537.9575331545384</v>
      </c>
    </row>
    <row r="284" spans="12:28" x14ac:dyDescent="0.2">
      <c r="L284">
        <v>283</v>
      </c>
      <c r="M284" s="37">
        <f t="shared" si="65"/>
        <v>2180.7453200342161</v>
      </c>
      <c r="N284" s="13">
        <f t="shared" si="66"/>
        <v>61703.611498036051</v>
      </c>
      <c r="O284" s="13">
        <f t="shared" si="67"/>
        <v>2398.7792829248028</v>
      </c>
      <c r="P284" s="13">
        <f t="shared" si="68"/>
        <v>7537.9575331545375</v>
      </c>
      <c r="Q284" s="37">
        <f t="shared" si="78"/>
        <v>2200.1177917217556</v>
      </c>
      <c r="R284" s="13">
        <f t="shared" si="69"/>
        <v>122279.90504110277</v>
      </c>
      <c r="S284" s="13">
        <f t="shared" si="70"/>
        <v>2632.2022618316596</v>
      </c>
      <c r="T284" s="38">
        <f t="shared" si="71"/>
        <v>7537.9575331545375</v>
      </c>
      <c r="U284" s="37">
        <f t="shared" si="79"/>
        <v>3393.2761540949668</v>
      </c>
      <c r="V284" s="13">
        <f t="shared" si="72"/>
        <v>61139.952520551386</v>
      </c>
      <c r="W284" s="13">
        <f t="shared" si="73"/>
        <v>3609.3183891499189</v>
      </c>
      <c r="X284" s="38">
        <f t="shared" si="74"/>
        <v>7537.9575331545384</v>
      </c>
      <c r="Y284" s="37">
        <f t="shared" si="80"/>
        <v>2180.1830072432476</v>
      </c>
      <c r="Z284" s="13">
        <f t="shared" si="75"/>
        <v>56841.209149629343</v>
      </c>
      <c r="AA284" s="13">
        <f t="shared" si="76"/>
        <v>2381.0353363938812</v>
      </c>
      <c r="AB284" s="38">
        <f t="shared" si="77"/>
        <v>7537.9575331545384</v>
      </c>
    </row>
    <row r="285" spans="12:28" x14ac:dyDescent="0.2">
      <c r="L285">
        <v>284</v>
      </c>
      <c r="M285" s="37">
        <f t="shared" si="65"/>
        <v>2180.7453200342161</v>
      </c>
      <c r="N285" s="13">
        <f t="shared" si="66"/>
        <v>61703.611498036051</v>
      </c>
      <c r="O285" s="13">
        <f t="shared" si="67"/>
        <v>2398.0115577033571</v>
      </c>
      <c r="P285" s="13">
        <f t="shared" si="68"/>
        <v>7537.9575331545375</v>
      </c>
      <c r="Q285" s="37">
        <f t="shared" si="78"/>
        <v>2200.1177917217556</v>
      </c>
      <c r="R285" s="13">
        <f t="shared" si="69"/>
        <v>122279.90504110277</v>
      </c>
      <c r="S285" s="13">
        <f t="shared" si="70"/>
        <v>2630.6808376411313</v>
      </c>
      <c r="T285" s="38">
        <f t="shared" si="71"/>
        <v>7537.9575331545375</v>
      </c>
      <c r="U285" s="37">
        <f t="shared" si="79"/>
        <v>3393.2761540949668</v>
      </c>
      <c r="V285" s="13">
        <f t="shared" si="72"/>
        <v>61139.952520551386</v>
      </c>
      <c r="W285" s="13">
        <f t="shared" si="73"/>
        <v>3608.557677054655</v>
      </c>
      <c r="X285" s="38">
        <f t="shared" si="74"/>
        <v>7537.9575331545384</v>
      </c>
      <c r="Y285" s="37">
        <f t="shared" si="80"/>
        <v>2180.1830072432476</v>
      </c>
      <c r="Z285" s="13">
        <f t="shared" si="75"/>
        <v>56841.209149629343</v>
      </c>
      <c r="AA285" s="13">
        <f t="shared" si="76"/>
        <v>2380.3281098827874</v>
      </c>
      <c r="AB285" s="38">
        <f t="shared" si="77"/>
        <v>7537.9575331545384</v>
      </c>
    </row>
    <row r="286" spans="12:28" x14ac:dyDescent="0.2">
      <c r="L286">
        <v>285</v>
      </c>
      <c r="M286" s="37">
        <f t="shared" si="65"/>
        <v>2180.7453200342161</v>
      </c>
      <c r="N286" s="13">
        <f t="shared" si="66"/>
        <v>61703.611498036051</v>
      </c>
      <c r="O286" s="13">
        <f t="shared" si="67"/>
        <v>2397.249220027325</v>
      </c>
      <c r="P286" s="13">
        <f t="shared" si="68"/>
        <v>7537.9575331545375</v>
      </c>
      <c r="Q286" s="37">
        <f t="shared" si="78"/>
        <v>2200.1177917217556</v>
      </c>
      <c r="R286" s="13">
        <f t="shared" si="69"/>
        <v>122279.90504110277</v>
      </c>
      <c r="S286" s="13">
        <f t="shared" si="70"/>
        <v>2629.1700901115901</v>
      </c>
      <c r="T286" s="38">
        <f t="shared" si="71"/>
        <v>7537.9575331545375</v>
      </c>
      <c r="U286" s="37">
        <f t="shared" si="79"/>
        <v>3393.2761540949668</v>
      </c>
      <c r="V286" s="13">
        <f t="shared" si="72"/>
        <v>61139.952520551386</v>
      </c>
      <c r="W286" s="13">
        <f t="shared" si="73"/>
        <v>3607.8023032898841</v>
      </c>
      <c r="X286" s="38">
        <f t="shared" si="74"/>
        <v>7537.9575331545384</v>
      </c>
      <c r="Y286" s="37">
        <f t="shared" si="80"/>
        <v>2180.1830072432476</v>
      </c>
      <c r="Z286" s="13">
        <f t="shared" si="75"/>
        <v>56841.209149629343</v>
      </c>
      <c r="AA286" s="13">
        <f t="shared" si="76"/>
        <v>2379.6258463647541</v>
      </c>
      <c r="AB286" s="38">
        <f t="shared" si="77"/>
        <v>7537.9575331545384</v>
      </c>
    </row>
    <row r="287" spans="12:28" x14ac:dyDescent="0.2">
      <c r="L287">
        <v>286</v>
      </c>
      <c r="M287" s="37">
        <f t="shared" si="65"/>
        <v>2180.7453200342161</v>
      </c>
      <c r="N287" s="13">
        <f t="shared" si="66"/>
        <v>61703.611498036051</v>
      </c>
      <c r="O287" s="13">
        <f t="shared" si="67"/>
        <v>2396.4922133839923</v>
      </c>
      <c r="P287" s="13">
        <f t="shared" si="68"/>
        <v>7537.9575331545375</v>
      </c>
      <c r="Q287" s="37">
        <f t="shared" si="78"/>
        <v>2200.1177917217556</v>
      </c>
      <c r="R287" s="13">
        <f t="shared" si="69"/>
        <v>122279.90504110277</v>
      </c>
      <c r="S287" s="13">
        <f t="shared" si="70"/>
        <v>2627.6699072500869</v>
      </c>
      <c r="T287" s="38">
        <f t="shared" si="71"/>
        <v>7537.9575331545375</v>
      </c>
      <c r="U287" s="37">
        <f t="shared" si="79"/>
        <v>3393.2761540949668</v>
      </c>
      <c r="V287" s="13">
        <f t="shared" si="72"/>
        <v>61139.952520551386</v>
      </c>
      <c r="W287" s="13">
        <f t="shared" si="73"/>
        <v>3607.0522118591325</v>
      </c>
      <c r="X287" s="38">
        <f t="shared" si="74"/>
        <v>7537.9575331545384</v>
      </c>
      <c r="Y287" s="37">
        <f t="shared" si="80"/>
        <v>2180.1830072432476</v>
      </c>
      <c r="Z287" s="13">
        <f t="shared" si="75"/>
        <v>56841.209149629343</v>
      </c>
      <c r="AA287" s="13">
        <f t="shared" si="76"/>
        <v>2378.9284937804132</v>
      </c>
      <c r="AB287" s="38">
        <f t="shared" si="77"/>
        <v>7537.9575331545384</v>
      </c>
    </row>
    <row r="288" spans="12:28" x14ac:dyDescent="0.2">
      <c r="L288">
        <v>287</v>
      </c>
      <c r="M288" s="37">
        <f t="shared" si="65"/>
        <v>2180.7453200342161</v>
      </c>
      <c r="N288" s="13">
        <f t="shared" si="66"/>
        <v>61703.611498036051</v>
      </c>
      <c r="O288" s="13">
        <f t="shared" si="67"/>
        <v>2395.7404820482789</v>
      </c>
      <c r="P288" s="13">
        <f t="shared" si="68"/>
        <v>7537.9575331545375</v>
      </c>
      <c r="Q288" s="37">
        <f t="shared" si="78"/>
        <v>2200.1177917217556</v>
      </c>
      <c r="R288" s="13">
        <f t="shared" si="69"/>
        <v>122279.90504110277</v>
      </c>
      <c r="S288" s="13">
        <f t="shared" si="70"/>
        <v>2626.1801786245528</v>
      </c>
      <c r="T288" s="38">
        <f t="shared" si="71"/>
        <v>7537.9575331545375</v>
      </c>
      <c r="U288" s="37">
        <f t="shared" si="79"/>
        <v>3393.2761540949668</v>
      </c>
      <c r="V288" s="13">
        <f t="shared" si="72"/>
        <v>61139.952520551386</v>
      </c>
      <c r="W288" s="13">
        <f t="shared" si="73"/>
        <v>3606.3073475463652</v>
      </c>
      <c r="X288" s="38">
        <f t="shared" si="74"/>
        <v>7537.9575331545384</v>
      </c>
      <c r="Y288" s="37">
        <f t="shared" si="80"/>
        <v>2180.1830072432476</v>
      </c>
      <c r="Z288" s="13">
        <f t="shared" si="75"/>
        <v>56841.209149629343</v>
      </c>
      <c r="AA288" s="13">
        <f t="shared" si="76"/>
        <v>2378.2360007959633</v>
      </c>
      <c r="AB288" s="38">
        <f t="shared" si="77"/>
        <v>7537.9575331545384</v>
      </c>
    </row>
    <row r="289" spans="12:28" x14ac:dyDescent="0.2">
      <c r="L289">
        <v>288</v>
      </c>
      <c r="M289" s="37">
        <f t="shared" si="65"/>
        <v>2180.7453200342161</v>
      </c>
      <c r="N289" s="13">
        <f t="shared" si="66"/>
        <v>61703.611498036051</v>
      </c>
      <c r="O289" s="13">
        <f t="shared" si="67"/>
        <v>2394.9939710690633</v>
      </c>
      <c r="P289" s="13">
        <f t="shared" si="68"/>
        <v>7537.9575331545375</v>
      </c>
      <c r="Q289" s="37">
        <f t="shared" si="78"/>
        <v>2200.1177917217556</v>
      </c>
      <c r="R289" s="13">
        <f t="shared" si="69"/>
        <v>122279.90504110277</v>
      </c>
      <c r="S289" s="13">
        <f t="shared" si="70"/>
        <v>2624.7007953366956</v>
      </c>
      <c r="T289" s="38">
        <f t="shared" si="71"/>
        <v>7537.9575331545375</v>
      </c>
      <c r="U289" s="37">
        <f t="shared" si="79"/>
        <v>3393.2761540949668</v>
      </c>
      <c r="V289" s="13">
        <f t="shared" si="72"/>
        <v>61139.952520551386</v>
      </c>
      <c r="W289" s="13">
        <f t="shared" si="73"/>
        <v>3605.5676559024369</v>
      </c>
      <c r="X289" s="38">
        <f t="shared" si="74"/>
        <v>7537.9575331545384</v>
      </c>
      <c r="Y289" s="37">
        <f t="shared" si="80"/>
        <v>2180.1830072432476</v>
      </c>
      <c r="Z289" s="13">
        <f t="shared" si="75"/>
        <v>56841.209149629343</v>
      </c>
      <c r="AA289" s="13">
        <f t="shared" si="76"/>
        <v>2377.5483167905718</v>
      </c>
      <c r="AB289" s="38">
        <f t="shared" si="77"/>
        <v>7537.9575331545384</v>
      </c>
    </row>
    <row r="290" spans="12:28" x14ac:dyDescent="0.2">
      <c r="L290">
        <v>289</v>
      </c>
      <c r="M290" s="37">
        <f t="shared" si="65"/>
        <v>2180.7453200342161</v>
      </c>
      <c r="N290" s="13">
        <f t="shared" si="66"/>
        <v>61703.611498036051</v>
      </c>
      <c r="O290" s="13">
        <f t="shared" si="67"/>
        <v>2394.252626255794</v>
      </c>
      <c r="P290" s="13">
        <f t="shared" si="68"/>
        <v>7537.9575331545375</v>
      </c>
      <c r="Q290" s="37">
        <f t="shared" si="78"/>
        <v>2200.1177917217556</v>
      </c>
      <c r="R290" s="13">
        <f t="shared" si="69"/>
        <v>122279.90504110277</v>
      </c>
      <c r="S290" s="13">
        <f t="shared" si="70"/>
        <v>2623.2316499954677</v>
      </c>
      <c r="T290" s="38">
        <f t="shared" si="71"/>
        <v>7537.9575331545375</v>
      </c>
      <c r="U290" s="37">
        <f t="shared" si="79"/>
        <v>3393.2761540949668</v>
      </c>
      <c r="V290" s="13">
        <f t="shared" si="72"/>
        <v>61139.952520551386</v>
      </c>
      <c r="W290" s="13">
        <f t="shared" si="73"/>
        <v>3604.8330832318229</v>
      </c>
      <c r="X290" s="38">
        <f t="shared" si="74"/>
        <v>7537.9575331545384</v>
      </c>
      <c r="Y290" s="37">
        <f t="shared" si="80"/>
        <v>2180.1830072432476</v>
      </c>
      <c r="Z290" s="13">
        <f t="shared" si="75"/>
        <v>56841.209149629343</v>
      </c>
      <c r="AA290" s="13">
        <f t="shared" si="76"/>
        <v>2376.8653918440414</v>
      </c>
      <c r="AB290" s="38">
        <f t="shared" si="77"/>
        <v>7537.9575331545384</v>
      </c>
    </row>
    <row r="291" spans="12:28" x14ac:dyDescent="0.2">
      <c r="L291">
        <v>290</v>
      </c>
      <c r="M291" s="37">
        <f t="shared" si="65"/>
        <v>2180.7453200342161</v>
      </c>
      <c r="N291" s="13">
        <f t="shared" si="66"/>
        <v>61703.611498036051</v>
      </c>
      <c r="O291" s="13">
        <f t="shared" si="67"/>
        <v>2393.516394165375</v>
      </c>
      <c r="P291" s="13">
        <f t="shared" si="68"/>
        <v>7537.9575331545375</v>
      </c>
      <c r="Q291" s="37">
        <f t="shared" si="78"/>
        <v>2200.1177917217556</v>
      </c>
      <c r="R291" s="13">
        <f t="shared" si="69"/>
        <v>122279.90504110277</v>
      </c>
      <c r="S291" s="13">
        <f t="shared" si="70"/>
        <v>2621.7726366910756</v>
      </c>
      <c r="T291" s="38">
        <f t="shared" si="71"/>
        <v>7537.9575331545375</v>
      </c>
      <c r="U291" s="37">
        <f t="shared" si="79"/>
        <v>3393.2761540949668</v>
      </c>
      <c r="V291" s="13">
        <f t="shared" si="72"/>
        <v>61139.952520551386</v>
      </c>
      <c r="W291" s="13">
        <f t="shared" si="73"/>
        <v>3604.1035765796269</v>
      </c>
      <c r="X291" s="38">
        <f t="shared" si="74"/>
        <v>7537.9575331545384</v>
      </c>
      <c r="Y291" s="37">
        <f t="shared" si="80"/>
        <v>2180.1830072432476</v>
      </c>
      <c r="Z291" s="13">
        <f t="shared" si="75"/>
        <v>56841.209149629343</v>
      </c>
      <c r="AA291" s="13">
        <f t="shared" si="76"/>
        <v>2376.187176724728</v>
      </c>
      <c r="AB291" s="38">
        <f t="shared" si="77"/>
        <v>7537.9575331545384</v>
      </c>
    </row>
    <row r="292" spans="12:28" x14ac:dyDescent="0.2">
      <c r="L292">
        <v>291</v>
      </c>
      <c r="M292" s="37">
        <f t="shared" si="65"/>
        <v>2180.7453200342161</v>
      </c>
      <c r="N292" s="13">
        <f t="shared" si="66"/>
        <v>61703.611498036051</v>
      </c>
      <c r="O292" s="13">
        <f t="shared" si="67"/>
        <v>2392.7852220893228</v>
      </c>
      <c r="P292" s="13">
        <f t="shared" si="68"/>
        <v>7537.9575331545375</v>
      </c>
      <c r="Q292" s="37">
        <f t="shared" si="78"/>
        <v>2200.1177917217556</v>
      </c>
      <c r="R292" s="13">
        <f t="shared" si="69"/>
        <v>122279.90504110277</v>
      </c>
      <c r="S292" s="13">
        <f t="shared" si="70"/>
        <v>2620.3236509695316</v>
      </c>
      <c r="T292" s="38">
        <f t="shared" si="71"/>
        <v>7537.9575331545375</v>
      </c>
      <c r="U292" s="37">
        <f t="shared" si="79"/>
        <v>3393.2761540949668</v>
      </c>
      <c r="V292" s="13">
        <f t="shared" si="72"/>
        <v>61139.952520551386</v>
      </c>
      <c r="W292" s="13">
        <f t="shared" si="73"/>
        <v>3603.3790837188549</v>
      </c>
      <c r="X292" s="38">
        <f t="shared" si="74"/>
        <v>7537.9575331545384</v>
      </c>
      <c r="Y292" s="37">
        <f t="shared" si="80"/>
        <v>2180.1830072432476</v>
      </c>
      <c r="Z292" s="13">
        <f t="shared" si="75"/>
        <v>56841.209149629343</v>
      </c>
      <c r="AA292" s="13">
        <f t="shared" si="76"/>
        <v>2375.5136228777128</v>
      </c>
      <c r="AB292" s="38">
        <f t="shared" si="77"/>
        <v>7537.9575331545384</v>
      </c>
    </row>
    <row r="293" spans="12:28" x14ac:dyDescent="0.2">
      <c r="L293">
        <v>292</v>
      </c>
      <c r="M293" s="37">
        <f t="shared" si="65"/>
        <v>2180.7453200342161</v>
      </c>
      <c r="N293" s="13">
        <f t="shared" si="66"/>
        <v>61703.611498036051</v>
      </c>
      <c r="O293" s="13">
        <f t="shared" si="67"/>
        <v>2392.059058041189</v>
      </c>
      <c r="P293" s="13">
        <f t="shared" si="68"/>
        <v>7537.9575331545375</v>
      </c>
      <c r="Q293" s="37">
        <f t="shared" si="78"/>
        <v>2200.1177917217556</v>
      </c>
      <c r="R293" s="13">
        <f t="shared" si="69"/>
        <v>122279.90504110277</v>
      </c>
      <c r="S293" s="13">
        <f t="shared" si="70"/>
        <v>2618.8845898077238</v>
      </c>
      <c r="T293" s="38">
        <f t="shared" si="71"/>
        <v>7537.9575331545375</v>
      </c>
      <c r="U293" s="37">
        <f t="shared" si="79"/>
        <v>3393.2761540949668</v>
      </c>
      <c r="V293" s="13">
        <f t="shared" si="72"/>
        <v>61139.952520551386</v>
      </c>
      <c r="W293" s="13">
        <f t="shared" si="73"/>
        <v>3602.6595531379512</v>
      </c>
      <c r="X293" s="38">
        <f t="shared" si="74"/>
        <v>7537.9575331545384</v>
      </c>
      <c r="Y293" s="37">
        <f t="shared" si="80"/>
        <v>2180.1830072432476</v>
      </c>
      <c r="Z293" s="13">
        <f t="shared" si="75"/>
        <v>56841.209149629343</v>
      </c>
      <c r="AA293" s="13">
        <f t="shared" si="76"/>
        <v>2374.8446824132111</v>
      </c>
      <c r="AB293" s="38">
        <f t="shared" si="77"/>
        <v>7537.9575331545384</v>
      </c>
    </row>
    <row r="294" spans="12:28" x14ac:dyDescent="0.2">
      <c r="L294">
        <v>293</v>
      </c>
      <c r="M294" s="37">
        <f t="shared" si="65"/>
        <v>2180.7453200342161</v>
      </c>
      <c r="N294" s="13">
        <f t="shared" si="66"/>
        <v>61703.611498036051</v>
      </c>
      <c r="O294" s="13">
        <f t="shared" si="67"/>
        <v>2391.3378507442367</v>
      </c>
      <c r="P294" s="13">
        <f t="shared" si="68"/>
        <v>7537.9575331545375</v>
      </c>
      <c r="Q294" s="37">
        <f t="shared" si="78"/>
        <v>2200.1177917217556</v>
      </c>
      <c r="R294" s="13">
        <f t="shared" si="69"/>
        <v>122279.90504110277</v>
      </c>
      <c r="S294" s="13">
        <f t="shared" si="70"/>
        <v>2617.4553515890007</v>
      </c>
      <c r="T294" s="38">
        <f t="shared" si="71"/>
        <v>7537.9575331545375</v>
      </c>
      <c r="U294" s="37">
        <f t="shared" si="79"/>
        <v>3393.2761540949668</v>
      </c>
      <c r="V294" s="13">
        <f t="shared" si="72"/>
        <v>61139.952520551386</v>
      </c>
      <c r="W294" s="13">
        <f t="shared" si="73"/>
        <v>3601.9449340285892</v>
      </c>
      <c r="X294" s="38">
        <f t="shared" si="74"/>
        <v>7537.9575331545384</v>
      </c>
      <c r="Y294" s="37">
        <f t="shared" si="80"/>
        <v>2180.1830072432476</v>
      </c>
      <c r="Z294" s="13">
        <f t="shared" si="75"/>
        <v>56841.209149629343</v>
      </c>
      <c r="AA294" s="13">
        <f t="shared" si="76"/>
        <v>2374.180308095225</v>
      </c>
      <c r="AB294" s="38">
        <f t="shared" si="77"/>
        <v>7537.9575331545384</v>
      </c>
    </row>
    <row r="295" spans="12:28" x14ac:dyDescent="0.2">
      <c r="L295">
        <v>294</v>
      </c>
      <c r="M295" s="37">
        <f t="shared" si="65"/>
        <v>2180.7453200342161</v>
      </c>
      <c r="N295" s="13">
        <f t="shared" si="66"/>
        <v>61703.611498036051</v>
      </c>
      <c r="O295" s="13">
        <f t="shared" si="67"/>
        <v>2390.6215496193727</v>
      </c>
      <c r="P295" s="13">
        <f t="shared" si="68"/>
        <v>7537.9575331545375</v>
      </c>
      <c r="Q295" s="37">
        <f t="shared" si="78"/>
        <v>2200.1177917217556</v>
      </c>
      <c r="R295" s="13">
        <f t="shared" si="69"/>
        <v>122279.90504110277</v>
      </c>
      <c r="S295" s="13">
        <f t="shared" si="70"/>
        <v>2616.0358360792479</v>
      </c>
      <c r="T295" s="38">
        <f t="shared" si="71"/>
        <v>7537.9575331545375</v>
      </c>
      <c r="U295" s="37">
        <f t="shared" si="79"/>
        <v>3393.2761540949668</v>
      </c>
      <c r="V295" s="13">
        <f t="shared" si="72"/>
        <v>61139.952520551386</v>
      </c>
      <c r="W295" s="13">
        <f t="shared" si="73"/>
        <v>3601.235176273713</v>
      </c>
      <c r="X295" s="38">
        <f t="shared" si="74"/>
        <v>7537.9575331545384</v>
      </c>
      <c r="Y295" s="37">
        <f t="shared" si="80"/>
        <v>2180.1830072432476</v>
      </c>
      <c r="Z295" s="13">
        <f t="shared" si="75"/>
        <v>56841.209149629343</v>
      </c>
      <c r="AA295" s="13">
        <f t="shared" si="76"/>
        <v>2373.5204533304222</v>
      </c>
      <c r="AB295" s="38">
        <f t="shared" si="77"/>
        <v>7537.9575331545384</v>
      </c>
    </row>
    <row r="296" spans="12:28" x14ac:dyDescent="0.2">
      <c r="L296">
        <v>295</v>
      </c>
      <c r="M296" s="37">
        <f t="shared" si="65"/>
        <v>2180.7453200342161</v>
      </c>
      <c r="N296" s="13">
        <f t="shared" si="66"/>
        <v>61703.611498036051</v>
      </c>
      <c r="O296" s="13">
        <f t="shared" si="67"/>
        <v>2389.9101047733211</v>
      </c>
      <c r="P296" s="13">
        <f t="shared" si="68"/>
        <v>7537.9575331545375</v>
      </c>
      <c r="Q296" s="37">
        <f t="shared" si="78"/>
        <v>2200.1177917217556</v>
      </c>
      <c r="R296" s="13">
        <f t="shared" si="69"/>
        <v>122279.90504110277</v>
      </c>
      <c r="S296" s="13">
        <f t="shared" si="70"/>
        <v>2614.6259444034599</v>
      </c>
      <c r="T296" s="38">
        <f t="shared" si="71"/>
        <v>7537.9575331545375</v>
      </c>
      <c r="U296" s="37">
        <f t="shared" si="79"/>
        <v>3393.2761540949668</v>
      </c>
      <c r="V296" s="13">
        <f t="shared" si="72"/>
        <v>61139.952520551386</v>
      </c>
      <c r="W296" s="13">
        <f t="shared" si="73"/>
        <v>3600.5302304358188</v>
      </c>
      <c r="X296" s="38">
        <f t="shared" si="74"/>
        <v>7537.9575331545384</v>
      </c>
      <c r="Y296" s="37">
        <f t="shared" si="80"/>
        <v>2180.1830072432476</v>
      </c>
      <c r="Z296" s="13">
        <f t="shared" si="75"/>
        <v>56841.209149629343</v>
      </c>
      <c r="AA296" s="13">
        <f t="shared" si="76"/>
        <v>2372.8650721572453</v>
      </c>
      <c r="AB296" s="38">
        <f t="shared" si="77"/>
        <v>7537.9575331545384</v>
      </c>
    </row>
    <row r="297" spans="12:28" x14ac:dyDescent="0.2">
      <c r="L297">
        <v>296</v>
      </c>
      <c r="M297" s="37">
        <f t="shared" si="65"/>
        <v>2180.7453200342161</v>
      </c>
      <c r="N297" s="13">
        <f t="shared" si="66"/>
        <v>61703.611498036051</v>
      </c>
      <c r="O297" s="13">
        <f t="shared" si="67"/>
        <v>2389.2034669870404</v>
      </c>
      <c r="P297" s="13">
        <f t="shared" si="68"/>
        <v>7537.9575331545375</v>
      </c>
      <c r="Q297" s="37">
        <f t="shared" si="78"/>
        <v>2200.1177917217556</v>
      </c>
      <c r="R297" s="13">
        <f t="shared" si="69"/>
        <v>122279.90504110277</v>
      </c>
      <c r="S297" s="13">
        <f t="shared" si="70"/>
        <v>2613.2255790227782</v>
      </c>
      <c r="T297" s="38">
        <f t="shared" si="71"/>
        <v>7537.9575331545375</v>
      </c>
      <c r="U297" s="37">
        <f t="shared" si="79"/>
        <v>3393.2761540949668</v>
      </c>
      <c r="V297" s="13">
        <f t="shared" si="72"/>
        <v>61139.952520551386</v>
      </c>
      <c r="W297" s="13">
        <f t="shared" si="73"/>
        <v>3599.8300477454782</v>
      </c>
      <c r="X297" s="38">
        <f t="shared" si="74"/>
        <v>7537.9575331545384</v>
      </c>
      <c r="Y297" s="37">
        <f t="shared" si="80"/>
        <v>2180.1830072432476</v>
      </c>
      <c r="Z297" s="13">
        <f t="shared" si="75"/>
        <v>56841.209149629343</v>
      </c>
      <c r="AA297" s="13">
        <f t="shared" si="76"/>
        <v>2372.2141192352387</v>
      </c>
      <c r="AB297" s="38">
        <f t="shared" si="77"/>
        <v>7537.9575331545384</v>
      </c>
    </row>
    <row r="298" spans="12:28" x14ac:dyDescent="0.2">
      <c r="L298">
        <v>297</v>
      </c>
      <c r="M298" s="37">
        <f t="shared" si="65"/>
        <v>2180.7453200342161</v>
      </c>
      <c r="N298" s="13">
        <f t="shared" si="66"/>
        <v>61703.611498036051</v>
      </c>
      <c r="O298" s="13">
        <f t="shared" si="67"/>
        <v>2388.5015877043711</v>
      </c>
      <c r="P298" s="13">
        <f t="shared" si="68"/>
        <v>7537.9575331545375</v>
      </c>
      <c r="Q298" s="37">
        <f t="shared" si="78"/>
        <v>2200.1177917217556</v>
      </c>
      <c r="R298" s="13">
        <f t="shared" si="69"/>
        <v>122279.90504110277</v>
      </c>
      <c r="S298" s="13">
        <f t="shared" si="70"/>
        <v>2611.8346437120008</v>
      </c>
      <c r="T298" s="38">
        <f t="shared" si="71"/>
        <v>7537.9575331545375</v>
      </c>
      <c r="U298" s="37">
        <f t="shared" si="79"/>
        <v>3393.2761540949668</v>
      </c>
      <c r="V298" s="13">
        <f t="shared" si="72"/>
        <v>61139.952520551386</v>
      </c>
      <c r="W298" s="13">
        <f t="shared" si="73"/>
        <v>3599.1345800900895</v>
      </c>
      <c r="X298" s="38">
        <f t="shared" si="74"/>
        <v>7537.9575331545384</v>
      </c>
      <c r="Y298" s="37">
        <f t="shared" si="80"/>
        <v>2180.1830072432476</v>
      </c>
      <c r="Z298" s="13">
        <f t="shared" si="75"/>
        <v>56841.209149629343</v>
      </c>
      <c r="AA298" s="13">
        <f t="shared" si="76"/>
        <v>2371.5675498345922</v>
      </c>
      <c r="AB298" s="38">
        <f t="shared" si="77"/>
        <v>7537.9575331545384</v>
      </c>
    </row>
    <row r="299" spans="12:28" x14ac:dyDescent="0.2">
      <c r="L299">
        <v>298</v>
      </c>
      <c r="M299" s="37">
        <f t="shared" si="65"/>
        <v>2180.7453200342161</v>
      </c>
      <c r="N299" s="13">
        <f t="shared" si="66"/>
        <v>61703.611498036051</v>
      </c>
      <c r="O299" s="13">
        <f t="shared" si="67"/>
        <v>2387.8044190209143</v>
      </c>
      <c r="P299" s="13">
        <f t="shared" si="68"/>
        <v>7537.9575331545375</v>
      </c>
      <c r="Q299" s="37">
        <f t="shared" si="78"/>
        <v>2200.1177917217556</v>
      </c>
      <c r="R299" s="13">
        <f t="shared" si="69"/>
        <v>122279.90504110277</v>
      </c>
      <c r="S299" s="13">
        <f t="shared" si="70"/>
        <v>2610.4530435375368</v>
      </c>
      <c r="T299" s="38">
        <f t="shared" si="71"/>
        <v>7537.9575331545375</v>
      </c>
      <c r="U299" s="37">
        <f t="shared" si="79"/>
        <v>3393.2761540949668</v>
      </c>
      <c r="V299" s="13">
        <f t="shared" si="72"/>
        <v>61139.952520551386</v>
      </c>
      <c r="W299" s="13">
        <f t="shared" si="73"/>
        <v>3598.4437800028572</v>
      </c>
      <c r="X299" s="38">
        <f t="shared" si="74"/>
        <v>7537.9575331545384</v>
      </c>
      <c r="Y299" s="37">
        <f t="shared" si="80"/>
        <v>2180.1830072432476</v>
      </c>
      <c r="Z299" s="13">
        <f t="shared" si="75"/>
        <v>56841.209149629343</v>
      </c>
      <c r="AA299" s="13">
        <f t="shared" si="76"/>
        <v>2370.9253198258966</v>
      </c>
      <c r="AB299" s="38">
        <f t="shared" si="77"/>
        <v>7537.9575331545384</v>
      </c>
    </row>
    <row r="300" spans="12:28" x14ac:dyDescent="0.2">
      <c r="L300">
        <v>299</v>
      </c>
      <c r="M300" s="37">
        <f t="shared" si="65"/>
        <v>2180.7453200342161</v>
      </c>
      <c r="N300" s="13">
        <f t="shared" si="66"/>
        <v>61703.611498036051</v>
      </c>
      <c r="O300" s="13">
        <f t="shared" si="67"/>
        <v>2387.1119136731327</v>
      </c>
      <c r="P300" s="13">
        <f t="shared" si="68"/>
        <v>7537.9575331545375</v>
      </c>
      <c r="Q300" s="37">
        <f t="shared" si="78"/>
        <v>2200.1177917217556</v>
      </c>
      <c r="R300" s="13">
        <f t="shared" si="69"/>
        <v>122279.90504110277</v>
      </c>
      <c r="S300" s="13">
        <f t="shared" si="70"/>
        <v>2609.0806848358116</v>
      </c>
      <c r="T300" s="38">
        <f t="shared" si="71"/>
        <v>7537.9575331545375</v>
      </c>
      <c r="U300" s="37">
        <f t="shared" si="79"/>
        <v>3393.2761540949668</v>
      </c>
      <c r="V300" s="13">
        <f t="shared" si="72"/>
        <v>61139.952520551386</v>
      </c>
      <c r="W300" s="13">
        <f t="shared" si="73"/>
        <v>3597.7576006519948</v>
      </c>
      <c r="X300" s="38">
        <f t="shared" si="74"/>
        <v>7537.9575331545384</v>
      </c>
      <c r="Y300" s="37">
        <f t="shared" si="80"/>
        <v>2180.1830072432476</v>
      </c>
      <c r="Z300" s="13">
        <f t="shared" si="75"/>
        <v>56841.209149629343</v>
      </c>
      <c r="AA300" s="13">
        <f t="shared" si="76"/>
        <v>2370.2873856701017</v>
      </c>
      <c r="AB300" s="38">
        <f t="shared" si="77"/>
        <v>7537.9575331545384</v>
      </c>
    </row>
    <row r="301" spans="12:28" x14ac:dyDescent="0.2">
      <c r="L301">
        <v>300</v>
      </c>
      <c r="M301" s="37">
        <f t="shared" si="65"/>
        <v>2180.7453200342161</v>
      </c>
      <c r="N301" s="13">
        <f t="shared" si="66"/>
        <v>61703.611498036051</v>
      </c>
      <c r="O301" s="13">
        <f t="shared" si="67"/>
        <v>2386.4240250276698</v>
      </c>
      <c r="P301" s="13">
        <f t="shared" si="68"/>
        <v>7537.9575331545375</v>
      </c>
      <c r="Q301" s="37">
        <f t="shared" si="78"/>
        <v>2200.1177917217556</v>
      </c>
      <c r="R301" s="13">
        <f t="shared" si="69"/>
        <v>122279.90504110277</v>
      </c>
      <c r="S301" s="13">
        <f t="shared" si="70"/>
        <v>2607.7174751920984</v>
      </c>
      <c r="T301" s="38">
        <f t="shared" si="71"/>
        <v>7537.9575331545375</v>
      </c>
      <c r="U301" s="37">
        <f t="shared" si="79"/>
        <v>3393.2761540949668</v>
      </c>
      <c r="V301" s="13">
        <f t="shared" si="72"/>
        <v>61139.952520551386</v>
      </c>
      <c r="W301" s="13">
        <f t="shared" si="73"/>
        <v>3597.0759958301383</v>
      </c>
      <c r="X301" s="38">
        <f t="shared" si="74"/>
        <v>7537.9575331545384</v>
      </c>
      <c r="Y301" s="37">
        <f t="shared" si="80"/>
        <v>2180.1830072432476</v>
      </c>
      <c r="Z301" s="13">
        <f t="shared" si="75"/>
        <v>56841.209149629343</v>
      </c>
      <c r="AA301" s="13">
        <f t="shared" si="76"/>
        <v>2369.653704408679</v>
      </c>
      <c r="AB301" s="38">
        <f t="shared" si="77"/>
        <v>7537.9575331545384</v>
      </c>
    </row>
    <row r="302" spans="12:28" x14ac:dyDescent="0.2">
      <c r="L302">
        <v>301</v>
      </c>
      <c r="M302" s="37">
        <f t="shared" si="65"/>
        <v>2180.7453200342161</v>
      </c>
      <c r="N302" s="13">
        <f t="shared" si="66"/>
        <v>61703.611498036051</v>
      </c>
      <c r="O302" s="13">
        <f t="shared" si="67"/>
        <v>2385.7407070708805</v>
      </c>
      <c r="P302" s="13">
        <f t="shared" si="68"/>
        <v>7537.9575331545375</v>
      </c>
      <c r="Q302" s="37">
        <f t="shared" si="78"/>
        <v>2200.1177917217556</v>
      </c>
      <c r="R302" s="13">
        <f t="shared" si="69"/>
        <v>122279.90504110277</v>
      </c>
      <c r="S302" s="13">
        <f t="shared" si="70"/>
        <v>2606.3633234197714</v>
      </c>
      <c r="T302" s="38">
        <f t="shared" si="71"/>
        <v>7537.9575331545375</v>
      </c>
      <c r="U302" s="37">
        <f t="shared" si="79"/>
        <v>3393.2761540949668</v>
      </c>
      <c r="V302" s="13">
        <f t="shared" si="72"/>
        <v>61139.952520551386</v>
      </c>
      <c r="W302" s="13">
        <f t="shared" si="73"/>
        <v>3596.3989199439748</v>
      </c>
      <c r="X302" s="38">
        <f t="shared" si="74"/>
        <v>7537.9575331545384</v>
      </c>
      <c r="Y302" s="37">
        <f t="shared" si="80"/>
        <v>2180.1830072432476</v>
      </c>
      <c r="Z302" s="13">
        <f t="shared" si="75"/>
        <v>56841.209149629343</v>
      </c>
      <c r="AA302" s="13">
        <f t="shared" si="76"/>
        <v>2369.0242336539764</v>
      </c>
      <c r="AB302" s="38">
        <f t="shared" si="77"/>
        <v>7537.9575331545384</v>
      </c>
    </row>
    <row r="303" spans="12:28" x14ac:dyDescent="0.2">
      <c r="L303">
        <v>302</v>
      </c>
      <c r="M303" s="37">
        <f t="shared" si="65"/>
        <v>2180.7453200342161</v>
      </c>
      <c r="N303" s="13">
        <f t="shared" si="66"/>
        <v>61703.611498036051</v>
      </c>
      <c r="O303" s="13">
        <f t="shared" si="67"/>
        <v>2385.0619143985741</v>
      </c>
      <c r="P303" s="13">
        <f t="shared" si="68"/>
        <v>7537.9575331545375</v>
      </c>
      <c r="Q303" s="37">
        <f t="shared" si="78"/>
        <v>2200.1177917217556</v>
      </c>
      <c r="R303" s="13">
        <f t="shared" si="69"/>
        <v>122279.90504110277</v>
      </c>
      <c r="S303" s="13">
        <f t="shared" si="70"/>
        <v>2605.0181395399768</v>
      </c>
      <c r="T303" s="38">
        <f t="shared" si="71"/>
        <v>7537.9575331545375</v>
      </c>
      <c r="U303" s="37">
        <f t="shared" si="79"/>
        <v>3393.2761540949668</v>
      </c>
      <c r="V303" s="13">
        <f t="shared" si="72"/>
        <v>61139.952520551386</v>
      </c>
      <c r="W303" s="13">
        <f t="shared" si="73"/>
        <v>3595.7263280040775</v>
      </c>
      <c r="X303" s="38">
        <f t="shared" si="74"/>
        <v>7537.9575331545384</v>
      </c>
      <c r="Y303" s="37">
        <f t="shared" si="80"/>
        <v>2180.1830072432476</v>
      </c>
      <c r="Z303" s="13">
        <f t="shared" si="75"/>
        <v>56841.209149629343</v>
      </c>
      <c r="AA303" s="13">
        <f t="shared" si="76"/>
        <v>2368.3989315797685</v>
      </c>
      <c r="AB303" s="38">
        <f t="shared" si="77"/>
        <v>7537.9575331545384</v>
      </c>
    </row>
    <row r="304" spans="12:28" x14ac:dyDescent="0.2">
      <c r="L304">
        <v>303</v>
      </c>
      <c r="M304" s="37">
        <f t="shared" si="65"/>
        <v>2180.7453200342161</v>
      </c>
      <c r="N304" s="13">
        <f t="shared" si="66"/>
        <v>61703.611498036051</v>
      </c>
      <c r="O304" s="13">
        <f t="shared" si="67"/>
        <v>2384.3876022059521</v>
      </c>
      <c r="P304" s="13">
        <f t="shared" si="68"/>
        <v>7537.9575331545375</v>
      </c>
      <c r="Q304" s="37">
        <f t="shared" si="78"/>
        <v>2200.1177917217556</v>
      </c>
      <c r="R304" s="13">
        <f t="shared" si="69"/>
        <v>122279.90504110277</v>
      </c>
      <c r="S304" s="13">
        <f t="shared" si="70"/>
        <v>2603.6818347616986</v>
      </c>
      <c r="T304" s="38">
        <f t="shared" si="71"/>
        <v>7537.9575331545375</v>
      </c>
      <c r="U304" s="37">
        <f t="shared" si="79"/>
        <v>3393.2761540949668</v>
      </c>
      <c r="V304" s="13">
        <f t="shared" si="72"/>
        <v>61139.952520551386</v>
      </c>
      <c r="W304" s="13">
        <f t="shared" si="73"/>
        <v>3595.0581756149386</v>
      </c>
      <c r="X304" s="38">
        <f t="shared" si="74"/>
        <v>7537.9575331545384</v>
      </c>
      <c r="Y304" s="37">
        <f t="shared" si="80"/>
        <v>2180.1830072432476</v>
      </c>
      <c r="Z304" s="13">
        <f t="shared" si="75"/>
        <v>56841.209149629343</v>
      </c>
      <c r="AA304" s="13">
        <f t="shared" si="76"/>
        <v>2367.7777569119912</v>
      </c>
      <c r="AB304" s="38">
        <f t="shared" si="77"/>
        <v>7537.9575331545384</v>
      </c>
    </row>
    <row r="305" spans="12:28" x14ac:dyDescent="0.2">
      <c r="L305">
        <v>304</v>
      </c>
      <c r="M305" s="37">
        <f t="shared" si="65"/>
        <v>2180.7453200342161</v>
      </c>
      <c r="N305" s="13">
        <f t="shared" si="66"/>
        <v>61703.611498036051</v>
      </c>
      <c r="O305" s="13">
        <f t="shared" si="67"/>
        <v>2383.7177262777559</v>
      </c>
      <c r="P305" s="13">
        <f t="shared" si="68"/>
        <v>7537.9575331545375</v>
      </c>
      <c r="Q305" s="37">
        <f t="shared" si="78"/>
        <v>2200.1177917217556</v>
      </c>
      <c r="R305" s="13">
        <f t="shared" si="69"/>
        <v>122279.90504110277</v>
      </c>
      <c r="S305" s="13">
        <f t="shared" si="70"/>
        <v>2602.354321462225</v>
      </c>
      <c r="T305" s="38">
        <f t="shared" si="71"/>
        <v>7537.9575331545375</v>
      </c>
      <c r="U305" s="37">
        <f t="shared" si="79"/>
        <v>3393.2761540949668</v>
      </c>
      <c r="V305" s="13">
        <f t="shared" si="72"/>
        <v>61139.952520551386</v>
      </c>
      <c r="W305" s="13">
        <f t="shared" si="73"/>
        <v>3594.3944189652016</v>
      </c>
      <c r="X305" s="38">
        <f t="shared" si="74"/>
        <v>7537.9575331545384</v>
      </c>
      <c r="Y305" s="37">
        <f t="shared" si="80"/>
        <v>2180.1830072432476</v>
      </c>
      <c r="Z305" s="13">
        <f t="shared" si="75"/>
        <v>56841.209149629343</v>
      </c>
      <c r="AA305" s="13">
        <f t="shared" si="76"/>
        <v>2367.1606689196601</v>
      </c>
      <c r="AB305" s="38">
        <f t="shared" si="77"/>
        <v>7537.9575331545384</v>
      </c>
    </row>
    <row r="306" spans="12:28" x14ac:dyDescent="0.2">
      <c r="L306">
        <v>305</v>
      </c>
      <c r="M306" s="37">
        <f t="shared" si="65"/>
        <v>2180.7453200342161</v>
      </c>
      <c r="N306" s="13">
        <f t="shared" si="66"/>
        <v>61703.611498036051</v>
      </c>
      <c r="O306" s="13">
        <f t="shared" si="67"/>
        <v>2383.0522429785965</v>
      </c>
      <c r="P306" s="13">
        <f t="shared" si="68"/>
        <v>7537.9575331545375</v>
      </c>
      <c r="Q306" s="37">
        <f t="shared" si="78"/>
        <v>2200.1177917217556</v>
      </c>
      <c r="R306" s="13">
        <f t="shared" si="69"/>
        <v>122279.90504110277</v>
      </c>
      <c r="S306" s="13">
        <f t="shared" si="70"/>
        <v>2601.0355131679944</v>
      </c>
      <c r="T306" s="38">
        <f t="shared" si="71"/>
        <v>7537.9575331545375</v>
      </c>
      <c r="U306" s="37">
        <f t="shared" si="79"/>
        <v>3393.2761540949668</v>
      </c>
      <c r="V306" s="13">
        <f t="shared" si="72"/>
        <v>61139.952520551386</v>
      </c>
      <c r="W306" s="13">
        <f t="shared" si="73"/>
        <v>3593.7350148180863</v>
      </c>
      <c r="X306" s="38">
        <f t="shared" si="74"/>
        <v>7537.9575331545384</v>
      </c>
      <c r="Y306" s="37">
        <f t="shared" si="80"/>
        <v>2180.1830072432476</v>
      </c>
      <c r="Z306" s="13">
        <f t="shared" si="75"/>
        <v>56841.209149629343</v>
      </c>
      <c r="AA306" s="13">
        <f t="shared" si="76"/>
        <v>2366.547627405967</v>
      </c>
      <c r="AB306" s="38">
        <f t="shared" si="77"/>
        <v>7537.9575331545384</v>
      </c>
    </row>
    <row r="307" spans="12:28" x14ac:dyDescent="0.2">
      <c r="L307">
        <v>306</v>
      </c>
      <c r="M307" s="37">
        <f t="shared" si="65"/>
        <v>2180.7453200342161</v>
      </c>
      <c r="N307" s="13">
        <f t="shared" si="66"/>
        <v>61703.611498036051</v>
      </c>
      <c r="O307" s="13">
        <f t="shared" si="67"/>
        <v>2382.3911092434842</v>
      </c>
      <c r="P307" s="13">
        <f t="shared" si="68"/>
        <v>7537.9575331545375</v>
      </c>
      <c r="Q307" s="37">
        <f t="shared" si="78"/>
        <v>2200.1177917217556</v>
      </c>
      <c r="R307" s="13">
        <f t="shared" si="69"/>
        <v>122279.90504110277</v>
      </c>
      <c r="S307" s="13">
        <f t="shared" si="70"/>
        <v>2599.725324535817</v>
      </c>
      <c r="T307" s="38">
        <f t="shared" si="71"/>
        <v>7537.9575331545375</v>
      </c>
      <c r="U307" s="37">
        <f t="shared" si="79"/>
        <v>3393.2761540949668</v>
      </c>
      <c r="V307" s="13">
        <f t="shared" si="72"/>
        <v>61139.952520551386</v>
      </c>
      <c r="W307" s="13">
        <f t="shared" si="73"/>
        <v>3593.0799205019975</v>
      </c>
      <c r="X307" s="38">
        <f t="shared" si="74"/>
        <v>7537.9575331545384</v>
      </c>
      <c r="Y307" s="37">
        <f t="shared" si="80"/>
        <v>2180.1830072432476</v>
      </c>
      <c r="Z307" s="13">
        <f t="shared" si="75"/>
        <v>56841.209149629343</v>
      </c>
      <c r="AA307" s="13">
        <f t="shared" si="76"/>
        <v>2365.9385926995528</v>
      </c>
      <c r="AB307" s="38">
        <f t="shared" si="77"/>
        <v>7537.9575331545384</v>
      </c>
    </row>
    <row r="308" spans="12:28" x14ac:dyDescent="0.2">
      <c r="L308">
        <v>307</v>
      </c>
      <c r="M308" s="37">
        <f t="shared" si="65"/>
        <v>2180.7453200342161</v>
      </c>
      <c r="N308" s="13">
        <f t="shared" si="66"/>
        <v>61703.611498036051</v>
      </c>
      <c r="O308" s="13">
        <f t="shared" si="67"/>
        <v>2381.7342825685355</v>
      </c>
      <c r="P308" s="13">
        <f t="shared" si="68"/>
        <v>7537.9575331545375</v>
      </c>
      <c r="Q308" s="37">
        <f t="shared" si="78"/>
        <v>2200.1177917217556</v>
      </c>
      <c r="R308" s="13">
        <f t="shared" si="69"/>
        <v>122279.90504110277</v>
      </c>
      <c r="S308" s="13">
        <f t="shared" si="70"/>
        <v>2598.4236713344681</v>
      </c>
      <c r="T308" s="38">
        <f t="shared" si="71"/>
        <v>7537.9575331545375</v>
      </c>
      <c r="U308" s="37">
        <f t="shared" si="79"/>
        <v>3393.2761540949668</v>
      </c>
      <c r="V308" s="13">
        <f t="shared" si="72"/>
        <v>61139.952520551386</v>
      </c>
      <c r="W308" s="13">
        <f t="shared" si="73"/>
        <v>3592.4290939013231</v>
      </c>
      <c r="X308" s="38">
        <f t="shared" si="74"/>
        <v>7537.9575331545384</v>
      </c>
      <c r="Y308" s="37">
        <f t="shared" si="80"/>
        <v>2180.1830072432476</v>
      </c>
      <c r="Z308" s="13">
        <f t="shared" si="75"/>
        <v>56841.209149629343</v>
      </c>
      <c r="AA308" s="13">
        <f t="shared" si="76"/>
        <v>2365.3335256459491</v>
      </c>
      <c r="AB308" s="38">
        <f t="shared" si="77"/>
        <v>7537.9575331545384</v>
      </c>
    </row>
    <row r="309" spans="12:28" x14ac:dyDescent="0.2">
      <c r="L309">
        <v>308</v>
      </c>
      <c r="M309" s="37">
        <f t="shared" si="65"/>
        <v>2180.7453200342161</v>
      </c>
      <c r="N309" s="13">
        <f t="shared" si="66"/>
        <v>61703.611498036051</v>
      </c>
      <c r="O309" s="13">
        <f t="shared" si="67"/>
        <v>2381.0817210018658</v>
      </c>
      <c r="P309" s="13">
        <f t="shared" si="68"/>
        <v>7537.9575331545375</v>
      </c>
      <c r="Q309" s="37">
        <f t="shared" si="78"/>
        <v>2200.1177917217556</v>
      </c>
      <c r="R309" s="13">
        <f t="shared" si="69"/>
        <v>122279.90504110277</v>
      </c>
      <c r="S309" s="13">
        <f t="shared" si="70"/>
        <v>2597.1304704266349</v>
      </c>
      <c r="T309" s="38">
        <f t="shared" si="71"/>
        <v>7537.9575331545375</v>
      </c>
      <c r="U309" s="37">
        <f t="shared" si="79"/>
        <v>3393.2761540949668</v>
      </c>
      <c r="V309" s="13">
        <f t="shared" si="72"/>
        <v>61139.952520551386</v>
      </c>
      <c r="W309" s="13">
        <f t="shared" si="73"/>
        <v>3591.7824934474065</v>
      </c>
      <c r="X309" s="38">
        <f t="shared" si="74"/>
        <v>7537.9575331545384</v>
      </c>
      <c r="Y309" s="37">
        <f t="shared" si="80"/>
        <v>2180.1830072432476</v>
      </c>
      <c r="Z309" s="13">
        <f t="shared" si="75"/>
        <v>56841.209149629343</v>
      </c>
      <c r="AA309" s="13">
        <f t="shared" si="76"/>
        <v>2364.7323875991869</v>
      </c>
      <c r="AB309" s="38">
        <f t="shared" si="77"/>
        <v>7537.9575331545384</v>
      </c>
    </row>
    <row r="310" spans="12:28" x14ac:dyDescent="0.2">
      <c r="L310">
        <v>309</v>
      </c>
      <c r="M310" s="37">
        <f t="shared" si="65"/>
        <v>2180.7453200342161</v>
      </c>
      <c r="N310" s="13">
        <f t="shared" si="66"/>
        <v>61703.611498036051</v>
      </c>
      <c r="O310" s="13">
        <f t="shared" si="67"/>
        <v>2380.4333831346562</v>
      </c>
      <c r="P310" s="13">
        <f t="shared" si="68"/>
        <v>7537.9575331545375</v>
      </c>
      <c r="Q310" s="37">
        <f t="shared" si="78"/>
        <v>2200.1177917217556</v>
      </c>
      <c r="R310" s="13">
        <f t="shared" si="69"/>
        <v>122279.90504110277</v>
      </c>
      <c r="S310" s="13">
        <f t="shared" si="70"/>
        <v>2595.8456397512145</v>
      </c>
      <c r="T310" s="38">
        <f t="shared" si="71"/>
        <v>7537.9575331545375</v>
      </c>
      <c r="U310" s="37">
        <f t="shared" si="79"/>
        <v>3393.2761540949668</v>
      </c>
      <c r="V310" s="13">
        <f t="shared" si="72"/>
        <v>61139.952520551386</v>
      </c>
      <c r="W310" s="13">
        <f t="shared" si="73"/>
        <v>3591.1400781096963</v>
      </c>
      <c r="X310" s="38">
        <f t="shared" si="74"/>
        <v>7537.9575331545384</v>
      </c>
      <c r="Y310" s="37">
        <f t="shared" si="80"/>
        <v>2180.1830072432476</v>
      </c>
      <c r="Z310" s="13">
        <f t="shared" si="75"/>
        <v>56841.209149629343</v>
      </c>
      <c r="AA310" s="13">
        <f t="shared" si="76"/>
        <v>2364.1351404135689</v>
      </c>
      <c r="AB310" s="38">
        <f t="shared" si="77"/>
        <v>7537.9575331545384</v>
      </c>
    </row>
    <row r="311" spans="12:28" x14ac:dyDescent="0.2">
      <c r="L311">
        <v>310</v>
      </c>
      <c r="M311" s="37">
        <f t="shared" si="65"/>
        <v>2180.7453200342161</v>
      </c>
      <c r="N311" s="13">
        <f t="shared" si="66"/>
        <v>61703.611498036051</v>
      </c>
      <c r="O311" s="13">
        <f t="shared" si="67"/>
        <v>2379.789228092397</v>
      </c>
      <c r="P311" s="13">
        <f t="shared" si="68"/>
        <v>7537.9575331545375</v>
      </c>
      <c r="Q311" s="37">
        <f t="shared" si="78"/>
        <v>2200.1177917217556</v>
      </c>
      <c r="R311" s="13">
        <f t="shared" si="69"/>
        <v>122279.90504110277</v>
      </c>
      <c r="S311" s="13">
        <f t="shared" si="70"/>
        <v>2594.5690983059581</v>
      </c>
      <c r="T311" s="38">
        <f t="shared" si="71"/>
        <v>7537.9575331545375</v>
      </c>
      <c r="U311" s="37">
        <f t="shared" si="79"/>
        <v>3393.2761540949668</v>
      </c>
      <c r="V311" s="13">
        <f t="shared" si="72"/>
        <v>61139.952520551386</v>
      </c>
      <c r="W311" s="13">
        <f t="shared" si="73"/>
        <v>3590.5018073870679</v>
      </c>
      <c r="X311" s="38">
        <f t="shared" si="74"/>
        <v>7537.9575331545384</v>
      </c>
      <c r="Y311" s="37">
        <f t="shared" si="80"/>
        <v>2180.1830072432476</v>
      </c>
      <c r="Z311" s="13">
        <f t="shared" si="75"/>
        <v>56841.209149629343</v>
      </c>
      <c r="AA311" s="13">
        <f t="shared" si="76"/>
        <v>2363.5417464356005</v>
      </c>
      <c r="AB311" s="38">
        <f t="shared" si="77"/>
        <v>7537.9575331545384</v>
      </c>
    </row>
    <row r="312" spans="12:28" x14ac:dyDescent="0.2">
      <c r="L312">
        <v>311</v>
      </c>
      <c r="M312" s="37">
        <f t="shared" si="65"/>
        <v>2180.7453200342161</v>
      </c>
      <c r="N312" s="13">
        <f t="shared" si="66"/>
        <v>61703.611498036051</v>
      </c>
      <c r="O312" s="13">
        <f t="shared" si="67"/>
        <v>2379.1492155262936</v>
      </c>
      <c r="P312" s="13">
        <f t="shared" si="68"/>
        <v>7537.9575331545375</v>
      </c>
      <c r="Q312" s="37">
        <f t="shared" si="78"/>
        <v>2200.1177917217556</v>
      </c>
      <c r="R312" s="13">
        <f t="shared" si="69"/>
        <v>122279.90504110277</v>
      </c>
      <c r="S312" s="13">
        <f t="shared" si="70"/>
        <v>2593.3007661304464</v>
      </c>
      <c r="T312" s="38">
        <f t="shared" si="71"/>
        <v>7537.9575331545375</v>
      </c>
      <c r="U312" s="37">
        <f t="shared" si="79"/>
        <v>3393.2761540949668</v>
      </c>
      <c r="V312" s="13">
        <f t="shared" si="72"/>
        <v>61139.952520551386</v>
      </c>
      <c r="W312" s="13">
        <f t="shared" si="73"/>
        <v>3589.8676412993123</v>
      </c>
      <c r="X312" s="38">
        <f t="shared" si="74"/>
        <v>7537.9575331545384</v>
      </c>
      <c r="Y312" s="37">
        <f t="shared" si="80"/>
        <v>2180.1830072432476</v>
      </c>
      <c r="Z312" s="13">
        <f t="shared" si="75"/>
        <v>56841.209149629343</v>
      </c>
      <c r="AA312" s="13">
        <f t="shared" si="76"/>
        <v>2362.952168496075</v>
      </c>
      <c r="AB312" s="38">
        <f t="shared" si="77"/>
        <v>7537.9575331545384</v>
      </c>
    </row>
    <row r="313" spans="12:28" x14ac:dyDescent="0.2">
      <c r="L313">
        <v>312</v>
      </c>
      <c r="M313" s="37">
        <f t="shared" si="65"/>
        <v>2180.7453200342161</v>
      </c>
      <c r="N313" s="13">
        <f t="shared" si="66"/>
        <v>61703.611498036051</v>
      </c>
      <c r="O313" s="13">
        <f t="shared" si="67"/>
        <v>2378.5133056048444</v>
      </c>
      <c r="P313" s="13">
        <f t="shared" si="68"/>
        <v>7537.9575331545375</v>
      </c>
      <c r="Q313" s="37">
        <f t="shared" si="78"/>
        <v>2200.1177917217556</v>
      </c>
      <c r="R313" s="13">
        <f t="shared" si="69"/>
        <v>122279.90504110277</v>
      </c>
      <c r="S313" s="13">
        <f t="shared" si="70"/>
        <v>2592.0405642893925</v>
      </c>
      <c r="T313" s="38">
        <f t="shared" si="71"/>
        <v>7537.9575331545375</v>
      </c>
      <c r="U313" s="37">
        <f t="shared" si="79"/>
        <v>3393.2761540949668</v>
      </c>
      <c r="V313" s="13">
        <f t="shared" si="72"/>
        <v>61139.952520551386</v>
      </c>
      <c r="W313" s="13">
        <f t="shared" si="73"/>
        <v>3589.2375403787855</v>
      </c>
      <c r="X313" s="38">
        <f t="shared" si="74"/>
        <v>7537.9575331545384</v>
      </c>
      <c r="Y313" s="37">
        <f t="shared" si="80"/>
        <v>2180.1830072432476</v>
      </c>
      <c r="Z313" s="13">
        <f t="shared" si="75"/>
        <v>56841.209149629343</v>
      </c>
      <c r="AA313" s="13">
        <f t="shared" si="76"/>
        <v>2362.3663699023159</v>
      </c>
      <c r="AB313" s="38">
        <f t="shared" si="77"/>
        <v>7537.9575331545384</v>
      </c>
    </row>
    <row r="314" spans="12:28" x14ac:dyDescent="0.2">
      <c r="L314">
        <v>313</v>
      </c>
      <c r="M314" s="37">
        <f t="shared" si="65"/>
        <v>2180.7453200342161</v>
      </c>
      <c r="N314" s="13">
        <f t="shared" si="66"/>
        <v>61703.611498036051</v>
      </c>
      <c r="O314" s="13">
        <f t="shared" si="67"/>
        <v>2377.8814590055772</v>
      </c>
      <c r="P314" s="13">
        <f t="shared" si="68"/>
        <v>7537.9575331545375</v>
      </c>
      <c r="Q314" s="37">
        <f t="shared" si="78"/>
        <v>2200.1177917217556</v>
      </c>
      <c r="R314" s="13">
        <f t="shared" si="69"/>
        <v>122279.90504110277</v>
      </c>
      <c r="S314" s="13">
        <f t="shared" si="70"/>
        <v>2590.7884148562694</v>
      </c>
      <c r="T314" s="38">
        <f t="shared" si="71"/>
        <v>7537.9575331545375</v>
      </c>
      <c r="U314" s="37">
        <f t="shared" si="79"/>
        <v>3393.2761540949668</v>
      </c>
      <c r="V314" s="13">
        <f t="shared" si="72"/>
        <v>61139.952520551386</v>
      </c>
      <c r="W314" s="13">
        <f t="shared" si="73"/>
        <v>3588.6114656622235</v>
      </c>
      <c r="X314" s="38">
        <f t="shared" si="74"/>
        <v>7537.9575331545384</v>
      </c>
      <c r="Y314" s="37">
        <f t="shared" si="80"/>
        <v>2180.1830072432476</v>
      </c>
      <c r="Z314" s="13">
        <f t="shared" si="75"/>
        <v>56841.209149629343</v>
      </c>
      <c r="AA314" s="13">
        <f t="shared" si="76"/>
        <v>2361.7843144305616</v>
      </c>
      <c r="AB314" s="38">
        <f t="shared" si="77"/>
        <v>7537.9575331545384</v>
      </c>
    </row>
    <row r="315" spans="12:28" x14ac:dyDescent="0.2">
      <c r="L315">
        <v>314</v>
      </c>
      <c r="M315" s="37">
        <f t="shared" si="65"/>
        <v>2180.7453200342161</v>
      </c>
      <c r="N315" s="13">
        <f t="shared" si="66"/>
        <v>61703.611498036051</v>
      </c>
      <c r="O315" s="13">
        <f t="shared" si="67"/>
        <v>2377.2536369069426</v>
      </c>
      <c r="P315" s="13">
        <f t="shared" si="68"/>
        <v>7537.9575331545375</v>
      </c>
      <c r="Q315" s="37">
        <f t="shared" si="78"/>
        <v>2200.1177917217556</v>
      </c>
      <c r="R315" s="13">
        <f t="shared" si="69"/>
        <v>122279.90504110277</v>
      </c>
      <c r="S315" s="13">
        <f t="shared" si="70"/>
        <v>2589.5442408972422</v>
      </c>
      <c r="T315" s="38">
        <f t="shared" si="71"/>
        <v>7537.9575331545375</v>
      </c>
      <c r="U315" s="37">
        <f t="shared" si="79"/>
        <v>3393.2761540949668</v>
      </c>
      <c r="V315" s="13">
        <f t="shared" si="72"/>
        <v>61139.952520551386</v>
      </c>
      <c r="W315" s="13">
        <f t="shared" si="73"/>
        <v>3587.9893786827101</v>
      </c>
      <c r="X315" s="38">
        <f t="shared" si="74"/>
        <v>7537.9575331545384</v>
      </c>
      <c r="Y315" s="37">
        <f t="shared" si="80"/>
        <v>2180.1830072432476</v>
      </c>
      <c r="Z315" s="13">
        <f t="shared" si="75"/>
        <v>56841.209149629343</v>
      </c>
      <c r="AA315" s="13">
        <f t="shared" si="76"/>
        <v>2361.2059663185005</v>
      </c>
      <c r="AB315" s="38">
        <f t="shared" si="77"/>
        <v>7537.9575331545384</v>
      </c>
    </row>
    <row r="316" spans="12:28" x14ac:dyDescent="0.2">
      <c r="L316">
        <v>315</v>
      </c>
      <c r="M316" s="37">
        <f t="shared" si="65"/>
        <v>2180.7453200342161</v>
      </c>
      <c r="N316" s="13">
        <f t="shared" si="66"/>
        <v>61703.611498036051</v>
      </c>
      <c r="O316" s="13">
        <f t="shared" si="67"/>
        <v>2376.6298009803622</v>
      </c>
      <c r="P316" s="13">
        <f t="shared" si="68"/>
        <v>7537.9575331545375</v>
      </c>
      <c r="Q316" s="37">
        <f t="shared" si="78"/>
        <v>2200.1177917217556</v>
      </c>
      <c r="R316" s="13">
        <f t="shared" si="69"/>
        <v>122279.90504110277</v>
      </c>
      <c r="S316" s="13">
        <f t="shared" si="70"/>
        <v>2588.3079664554152</v>
      </c>
      <c r="T316" s="38">
        <f t="shared" si="71"/>
        <v>7537.9575331545375</v>
      </c>
      <c r="U316" s="37">
        <f t="shared" si="79"/>
        <v>3393.2761540949668</v>
      </c>
      <c r="V316" s="13">
        <f t="shared" si="72"/>
        <v>61139.952520551386</v>
      </c>
      <c r="W316" s="13">
        <f t="shared" si="73"/>
        <v>3587.3712414617967</v>
      </c>
      <c r="X316" s="38">
        <f t="shared" si="74"/>
        <v>7537.9575331545384</v>
      </c>
      <c r="Y316" s="37">
        <f t="shared" si="80"/>
        <v>2180.1830072432476</v>
      </c>
      <c r="Z316" s="13">
        <f t="shared" si="75"/>
        <v>56841.209149629343</v>
      </c>
      <c r="AA316" s="13">
        <f t="shared" si="76"/>
        <v>2360.6312902579439</v>
      </c>
      <c r="AB316" s="38">
        <f t="shared" si="77"/>
        <v>7537.9575331545384</v>
      </c>
    </row>
    <row r="317" spans="12:28" x14ac:dyDescent="0.2">
      <c r="L317">
        <v>316</v>
      </c>
      <c r="M317" s="37">
        <f t="shared" si="65"/>
        <v>2180.7453200342161</v>
      </c>
      <c r="N317" s="13">
        <f t="shared" si="66"/>
        <v>61703.611498036051</v>
      </c>
      <c r="O317" s="13">
        <f t="shared" si="67"/>
        <v>2376.0099133824315</v>
      </c>
      <c r="P317" s="13">
        <f t="shared" si="68"/>
        <v>7537.9575331545375</v>
      </c>
      <c r="Q317" s="37">
        <f t="shared" si="78"/>
        <v>2200.1177917217556</v>
      </c>
      <c r="R317" s="13">
        <f t="shared" si="69"/>
        <v>122279.90504110277</v>
      </c>
      <c r="S317" s="13">
        <f t="shared" si="70"/>
        <v>2587.079516535372</v>
      </c>
      <c r="T317" s="38">
        <f t="shared" si="71"/>
        <v>7537.9575331545375</v>
      </c>
      <c r="U317" s="37">
        <f t="shared" si="79"/>
        <v>3393.2761540949668</v>
      </c>
      <c r="V317" s="13">
        <f t="shared" si="72"/>
        <v>61139.952520551386</v>
      </c>
      <c r="W317" s="13">
        <f t="shared" si="73"/>
        <v>3586.7570165017751</v>
      </c>
      <c r="X317" s="38">
        <f t="shared" si="74"/>
        <v>7537.9575331545384</v>
      </c>
      <c r="Y317" s="37">
        <f t="shared" si="80"/>
        <v>2180.1830072432476</v>
      </c>
      <c r="Z317" s="13">
        <f t="shared" si="75"/>
        <v>56841.209149629343</v>
      </c>
      <c r="AA317" s="13">
        <f t="shared" si="76"/>
        <v>2360.0602513876443</v>
      </c>
      <c r="AB317" s="38">
        <f t="shared" si="77"/>
        <v>7537.9575331545384</v>
      </c>
    </row>
    <row r="318" spans="12:28" x14ac:dyDescent="0.2">
      <c r="L318">
        <v>317</v>
      </c>
      <c r="M318" s="37">
        <f t="shared" si="65"/>
        <v>2180.7453200342161</v>
      </c>
      <c r="N318" s="13">
        <f t="shared" si="66"/>
        <v>61703.611498036051</v>
      </c>
      <c r="O318" s="13">
        <f t="shared" si="67"/>
        <v>2375.3939367472635</v>
      </c>
      <c r="P318" s="13">
        <f t="shared" si="68"/>
        <v>7537.9575331545375</v>
      </c>
      <c r="Q318" s="37">
        <f t="shared" si="78"/>
        <v>2200.1177917217556</v>
      </c>
      <c r="R318" s="13">
        <f t="shared" si="69"/>
        <v>122279.90504110277</v>
      </c>
      <c r="S318" s="13">
        <f t="shared" si="70"/>
        <v>2585.8588170880103</v>
      </c>
      <c r="T318" s="38">
        <f t="shared" si="71"/>
        <v>7537.9575331545375</v>
      </c>
      <c r="U318" s="37">
        <f t="shared" si="79"/>
        <v>3393.2761540949668</v>
      </c>
      <c r="V318" s="13">
        <f t="shared" si="72"/>
        <v>61139.952520551386</v>
      </c>
      <c r="W318" s="13">
        <f t="shared" si="73"/>
        <v>3586.1466667780942</v>
      </c>
      <c r="X318" s="38">
        <f t="shared" si="74"/>
        <v>7537.9575331545384</v>
      </c>
      <c r="Y318" s="37">
        <f t="shared" si="80"/>
        <v>2180.1830072432476</v>
      </c>
      <c r="Z318" s="13">
        <f t="shared" si="75"/>
        <v>56841.209149629343</v>
      </c>
      <c r="AA318" s="13">
        <f t="shared" si="76"/>
        <v>2359.4928152862426</v>
      </c>
      <c r="AB318" s="38">
        <f t="shared" si="77"/>
        <v>7537.9575331545384</v>
      </c>
    </row>
    <row r="319" spans="12:28" x14ac:dyDescent="0.2">
      <c r="L319">
        <v>318</v>
      </c>
      <c r="M319" s="37">
        <f t="shared" si="65"/>
        <v>2180.7453200342161</v>
      </c>
      <c r="N319" s="13">
        <f t="shared" si="66"/>
        <v>61703.611498036051</v>
      </c>
      <c r="O319" s="13">
        <f t="shared" si="67"/>
        <v>2374.7818341789834</v>
      </c>
      <c r="P319" s="13">
        <f t="shared" si="68"/>
        <v>7537.9575331545375</v>
      </c>
      <c r="Q319" s="37">
        <f t="shared" si="78"/>
        <v>2200.1177917217556</v>
      </c>
      <c r="R319" s="13">
        <f t="shared" si="69"/>
        <v>122279.90504110277</v>
      </c>
      <c r="S319" s="13">
        <f t="shared" si="70"/>
        <v>2584.6457949956639</v>
      </c>
      <c r="T319" s="38">
        <f t="shared" si="71"/>
        <v>7537.9575331545375</v>
      </c>
      <c r="U319" s="37">
        <f t="shared" si="79"/>
        <v>3393.2761540949668</v>
      </c>
      <c r="V319" s="13">
        <f t="shared" si="72"/>
        <v>61139.952520551386</v>
      </c>
      <c r="W319" s="13">
        <f t="shared" si="73"/>
        <v>3585.540155731921</v>
      </c>
      <c r="X319" s="38">
        <f t="shared" si="74"/>
        <v>7537.9575331545384</v>
      </c>
      <c r="Y319" s="37">
        <f t="shared" si="80"/>
        <v>2180.1830072432476</v>
      </c>
      <c r="Z319" s="13">
        <f t="shared" si="75"/>
        <v>56841.209149629343</v>
      </c>
      <c r="AA319" s="13">
        <f t="shared" si="76"/>
        <v>2358.9289479653526</v>
      </c>
      <c r="AB319" s="38">
        <f t="shared" si="77"/>
        <v>7537.9575331545384</v>
      </c>
    </row>
    <row r="320" spans="12:28" x14ac:dyDescent="0.2">
      <c r="L320">
        <v>319</v>
      </c>
      <c r="M320" s="37">
        <f t="shared" si="65"/>
        <v>2180.7453200342161</v>
      </c>
      <c r="N320" s="13">
        <f t="shared" si="66"/>
        <v>61703.611498036051</v>
      </c>
      <c r="O320" s="13">
        <f t="shared" si="67"/>
        <v>2374.1735692443604</v>
      </c>
      <c r="P320" s="13">
        <f t="shared" si="68"/>
        <v>7537.9575331545375</v>
      </c>
      <c r="Q320" s="37">
        <f t="shared" si="78"/>
        <v>2200.1177917217556</v>
      </c>
      <c r="R320" s="13">
        <f t="shared" si="69"/>
        <v>122279.90504110277</v>
      </c>
      <c r="S320" s="13">
        <f t="shared" si="70"/>
        <v>2583.4403780575008</v>
      </c>
      <c r="T320" s="38">
        <f t="shared" si="71"/>
        <v>7537.9575331545375</v>
      </c>
      <c r="U320" s="37">
        <f t="shared" si="79"/>
        <v>3393.2761540949668</v>
      </c>
      <c r="V320" s="13">
        <f t="shared" si="72"/>
        <v>61139.952520551386</v>
      </c>
      <c r="W320" s="13">
        <f t="shared" si="73"/>
        <v>3584.9374472628397</v>
      </c>
      <c r="X320" s="38">
        <f t="shared" si="74"/>
        <v>7537.9575331545384</v>
      </c>
      <c r="Y320" s="37">
        <f t="shared" si="80"/>
        <v>2180.1830072432476</v>
      </c>
      <c r="Z320" s="13">
        <f t="shared" si="75"/>
        <v>56841.209149629343</v>
      </c>
      <c r="AA320" s="13">
        <f t="shared" si="76"/>
        <v>2358.3686158627752</v>
      </c>
      <c r="AB320" s="38">
        <f t="shared" si="77"/>
        <v>7537.9575331545384</v>
      </c>
    </row>
    <row r="321" spans="12:28" x14ac:dyDescent="0.2">
      <c r="L321">
        <v>320</v>
      </c>
      <c r="M321" s="37">
        <f t="shared" si="65"/>
        <v>2180.7453200342161</v>
      </c>
      <c r="N321" s="13">
        <f t="shared" si="66"/>
        <v>61703.611498036051</v>
      </c>
      <c r="O321" s="13">
        <f t="shared" si="67"/>
        <v>2373.5691059655787</v>
      </c>
      <c r="P321" s="13">
        <f t="shared" si="68"/>
        <v>7537.9575331545375</v>
      </c>
      <c r="Q321" s="37">
        <f t="shared" si="78"/>
        <v>2200.1177917217556</v>
      </c>
      <c r="R321" s="13">
        <f t="shared" si="69"/>
        <v>122279.90504110277</v>
      </c>
      <c r="S321" s="13">
        <f t="shared" si="70"/>
        <v>2582.2424949752017</v>
      </c>
      <c r="T321" s="38">
        <f t="shared" si="71"/>
        <v>7537.9575331545375</v>
      </c>
      <c r="U321" s="37">
        <f t="shared" si="79"/>
        <v>3393.2761540949668</v>
      </c>
      <c r="V321" s="13">
        <f t="shared" si="72"/>
        <v>61139.952520551386</v>
      </c>
      <c r="W321" s="13">
        <f t="shared" si="73"/>
        <v>3584.3385057216901</v>
      </c>
      <c r="X321" s="38">
        <f t="shared" si="74"/>
        <v>7537.9575331545384</v>
      </c>
      <c r="Y321" s="37">
        <f t="shared" si="80"/>
        <v>2180.1830072432476</v>
      </c>
      <c r="Z321" s="13">
        <f t="shared" si="75"/>
        <v>56841.209149629343</v>
      </c>
      <c r="AA321" s="13">
        <f t="shared" si="76"/>
        <v>2357.8117858358391</v>
      </c>
      <c r="AB321" s="38">
        <f t="shared" si="77"/>
        <v>7537.9575331545384</v>
      </c>
    </row>
    <row r="322" spans="12:28" x14ac:dyDescent="0.2">
      <c r="L322">
        <v>321</v>
      </c>
      <c r="M322" s="37">
        <f t="shared" ref="M322:M385" si="81">SUM($B$9:$B$13)</f>
        <v>2180.7453200342161</v>
      </c>
      <c r="N322" s="13">
        <f t="shared" ref="N322:N385" si="82">SUM($B$7:$B$8)</f>
        <v>61703.611498036051</v>
      </c>
      <c r="O322" s="13">
        <f t="shared" ref="O322:O385" si="83">N322/$L322+M322</f>
        <v>2372.9684088131444</v>
      </c>
      <c r="P322" s="13">
        <f t="shared" ref="P322:P385" si="84">SUM($B$9:$B$10,$B$13:$B$14)</f>
        <v>7537.9575331545375</v>
      </c>
      <c r="Q322" s="37">
        <f t="shared" si="78"/>
        <v>2200.1177917217556</v>
      </c>
      <c r="R322" s="13">
        <f t="shared" ref="R322:R385" si="85">SUM($C$7:$C$8)</f>
        <v>122279.90504110277</v>
      </c>
      <c r="S322" s="13">
        <f t="shared" ref="S322:S385" si="86">R322/$L322+Q322</f>
        <v>2581.0520753388982</v>
      </c>
      <c r="T322" s="38">
        <f t="shared" ref="T322:T385" si="87">SUM($C$9:$C$10,$C$13:$C$14)</f>
        <v>7537.9575331545375</v>
      </c>
      <c r="U322" s="37">
        <f t="shared" si="79"/>
        <v>3393.2761540949668</v>
      </c>
      <c r="V322" s="13">
        <f t="shared" ref="V322:V385" si="88">SUM($D$7:$D$8)</f>
        <v>61139.952520551386</v>
      </c>
      <c r="W322" s="13">
        <f t="shared" ref="W322:W385" si="89">V322/$L322+U322</f>
        <v>3583.7432959035382</v>
      </c>
      <c r="X322" s="38">
        <f t="shared" ref="X322:X385" si="90">SUM($D$9:$D$10,$D$13:$D$14)</f>
        <v>7537.9575331545384</v>
      </c>
      <c r="Y322" s="37">
        <f t="shared" si="80"/>
        <v>2180.1830072432476</v>
      </c>
      <c r="Z322" s="13">
        <f t="shared" ref="Z322:Z385" si="91">SUM($E$7:$E$8)</f>
        <v>56841.209149629343</v>
      </c>
      <c r="AA322" s="13">
        <f t="shared" ref="AA322:AA385" si="92">Z322/$L322+Y322</f>
        <v>2357.2584251548656</v>
      </c>
      <c r="AB322" s="38">
        <f t="shared" ref="AB322:AB385" si="93">SUM($E$9:$E$10,$E$13:$E$14)</f>
        <v>7537.9575331545384</v>
      </c>
    </row>
    <row r="323" spans="12:28" x14ac:dyDescent="0.2">
      <c r="L323">
        <v>322</v>
      </c>
      <c r="M323" s="37">
        <f t="shared" si="81"/>
        <v>2180.7453200342161</v>
      </c>
      <c r="N323" s="13">
        <f t="shared" si="82"/>
        <v>61703.611498036051</v>
      </c>
      <c r="O323" s="13">
        <f t="shared" si="83"/>
        <v>2372.3714426989245</v>
      </c>
      <c r="P323" s="13">
        <f t="shared" si="84"/>
        <v>7537.9575331545375</v>
      </c>
      <c r="Q323" s="37">
        <f t="shared" ref="Q323:Q386" si="94">SUM($C$9:$C$10,$C$12:$C$13)</f>
        <v>2200.1177917217556</v>
      </c>
      <c r="R323" s="13">
        <f t="shared" si="85"/>
        <v>122279.90504110277</v>
      </c>
      <c r="S323" s="13">
        <f t="shared" si="86"/>
        <v>2579.869049613379</v>
      </c>
      <c r="T323" s="38">
        <f t="shared" si="87"/>
        <v>7537.9575331545375</v>
      </c>
      <c r="U323" s="37">
        <f t="shared" ref="U323:U386" si="95">SUM($D$9:$D$10,$D$12:$D$13)</f>
        <v>3393.2761540949668</v>
      </c>
      <c r="V323" s="13">
        <f t="shared" si="88"/>
        <v>61139.952520551386</v>
      </c>
      <c r="W323" s="13">
        <f t="shared" si="89"/>
        <v>3583.1517830407788</v>
      </c>
      <c r="X323" s="38">
        <f t="shared" si="90"/>
        <v>7537.9575331545384</v>
      </c>
      <c r="Y323" s="37">
        <f t="shared" ref="Y323:Y386" si="96">SUM($E$9:$E$10,$E$12:$E$13)</f>
        <v>2180.1830072432476</v>
      </c>
      <c r="Z323" s="13">
        <f t="shared" si="91"/>
        <v>56841.209149629343</v>
      </c>
      <c r="AA323" s="13">
        <f t="shared" si="92"/>
        <v>2356.7085014967547</v>
      </c>
      <c r="AB323" s="38">
        <f t="shared" si="93"/>
        <v>7537.9575331545384</v>
      </c>
    </row>
    <row r="324" spans="12:28" x14ac:dyDescent="0.2">
      <c r="L324">
        <v>323</v>
      </c>
      <c r="M324" s="37">
        <f t="shared" si="81"/>
        <v>2180.7453200342161</v>
      </c>
      <c r="N324" s="13">
        <f t="shared" si="82"/>
        <v>61703.611498036051</v>
      </c>
      <c r="O324" s="13">
        <f t="shared" si="83"/>
        <v>2371.7781729693124</v>
      </c>
      <c r="P324" s="13">
        <f t="shared" si="84"/>
        <v>7537.9575331545375</v>
      </c>
      <c r="Q324" s="37">
        <f t="shared" si="94"/>
        <v>2200.1177917217556</v>
      </c>
      <c r="R324" s="13">
        <f t="shared" si="85"/>
        <v>122279.90504110277</v>
      </c>
      <c r="S324" s="13">
        <f t="shared" si="86"/>
        <v>2578.6933491245504</v>
      </c>
      <c r="T324" s="38">
        <f t="shared" si="87"/>
        <v>7537.9575331545375</v>
      </c>
      <c r="U324" s="37">
        <f t="shared" si="95"/>
        <v>3393.2761540949668</v>
      </c>
      <c r="V324" s="13">
        <f t="shared" si="88"/>
        <v>61139.952520551386</v>
      </c>
      <c r="W324" s="13">
        <f t="shared" si="89"/>
        <v>3582.5639327963645</v>
      </c>
      <c r="X324" s="38">
        <f t="shared" si="90"/>
        <v>7537.9575331545384</v>
      </c>
      <c r="Y324" s="37">
        <f t="shared" si="96"/>
        <v>2180.1830072432476</v>
      </c>
      <c r="Z324" s="13">
        <f t="shared" si="91"/>
        <v>56841.209149629343</v>
      </c>
      <c r="AA324" s="13">
        <f t="shared" si="92"/>
        <v>2356.1619829386946</v>
      </c>
      <c r="AB324" s="38">
        <f t="shared" si="93"/>
        <v>7537.9575331545384</v>
      </c>
    </row>
    <row r="325" spans="12:28" x14ac:dyDescent="0.2">
      <c r="L325">
        <v>324</v>
      </c>
      <c r="M325" s="37">
        <f t="shared" si="81"/>
        <v>2180.7453200342161</v>
      </c>
      <c r="N325" s="13">
        <f t="shared" si="82"/>
        <v>61703.611498036051</v>
      </c>
      <c r="O325" s="13">
        <f t="shared" si="83"/>
        <v>2371.188565398525</v>
      </c>
      <c r="P325" s="13">
        <f t="shared" si="84"/>
        <v>7537.9575331545375</v>
      </c>
      <c r="Q325" s="37">
        <f t="shared" si="94"/>
        <v>2200.1177917217556</v>
      </c>
      <c r="R325" s="13">
        <f t="shared" si="85"/>
        <v>122279.90504110277</v>
      </c>
      <c r="S325" s="13">
        <f t="shared" si="86"/>
        <v>2577.524906046147</v>
      </c>
      <c r="T325" s="38">
        <f t="shared" si="87"/>
        <v>7537.9575331545375</v>
      </c>
      <c r="U325" s="37">
        <f t="shared" si="95"/>
        <v>3393.2761540949668</v>
      </c>
      <c r="V325" s="13">
        <f t="shared" si="88"/>
        <v>61139.952520551386</v>
      </c>
      <c r="W325" s="13">
        <f t="shared" si="89"/>
        <v>3581.9797112571623</v>
      </c>
      <c r="X325" s="38">
        <f t="shared" si="90"/>
        <v>7537.9575331545384</v>
      </c>
      <c r="Y325" s="37">
        <f t="shared" si="96"/>
        <v>2180.1830072432476</v>
      </c>
      <c r="Z325" s="13">
        <f t="shared" si="91"/>
        <v>56841.209149629343</v>
      </c>
      <c r="AA325" s="13">
        <f t="shared" si="92"/>
        <v>2355.6188379519804</v>
      </c>
      <c r="AB325" s="38">
        <f t="shared" si="93"/>
        <v>7537.9575331545384</v>
      </c>
    </row>
    <row r="326" spans="12:28" x14ac:dyDescent="0.2">
      <c r="L326">
        <v>325</v>
      </c>
      <c r="M326" s="37">
        <f t="shared" si="81"/>
        <v>2180.7453200342161</v>
      </c>
      <c r="N326" s="13">
        <f t="shared" si="82"/>
        <v>61703.611498036051</v>
      </c>
      <c r="O326" s="13">
        <f t="shared" si="83"/>
        <v>2370.6025861820194</v>
      </c>
      <c r="P326" s="13">
        <f t="shared" si="84"/>
        <v>7537.9575331545375</v>
      </c>
      <c r="Q326" s="37">
        <f t="shared" si="94"/>
        <v>2200.1177917217556</v>
      </c>
      <c r="R326" s="13">
        <f t="shared" si="85"/>
        <v>122279.90504110277</v>
      </c>
      <c r="S326" s="13">
        <f t="shared" si="86"/>
        <v>2576.363653386687</v>
      </c>
      <c r="T326" s="38">
        <f t="shared" si="87"/>
        <v>7537.9575331545375</v>
      </c>
      <c r="U326" s="37">
        <f t="shared" si="95"/>
        <v>3393.2761540949668</v>
      </c>
      <c r="V326" s="13">
        <f t="shared" si="88"/>
        <v>61139.952520551386</v>
      </c>
      <c r="W326" s="13">
        <f t="shared" si="89"/>
        <v>3581.3990849274328</v>
      </c>
      <c r="X326" s="38">
        <f t="shared" si="90"/>
        <v>7537.9575331545384</v>
      </c>
      <c r="Y326" s="37">
        <f t="shared" si="96"/>
        <v>2180.1830072432476</v>
      </c>
      <c r="Z326" s="13">
        <f t="shared" si="91"/>
        <v>56841.209149629343</v>
      </c>
      <c r="AA326" s="13">
        <f t="shared" si="92"/>
        <v>2355.0790353959533</v>
      </c>
      <c r="AB326" s="38">
        <f t="shared" si="93"/>
        <v>7537.9575331545384</v>
      </c>
    </row>
    <row r="327" spans="12:28" x14ac:dyDescent="0.2">
      <c r="L327">
        <v>326</v>
      </c>
      <c r="M327" s="37">
        <f t="shared" si="81"/>
        <v>2180.7453200342161</v>
      </c>
      <c r="N327" s="13">
        <f t="shared" si="82"/>
        <v>61703.611498036051</v>
      </c>
      <c r="O327" s="13">
        <f t="shared" si="83"/>
        <v>2370.0202019300323</v>
      </c>
      <c r="P327" s="13">
        <f t="shared" si="84"/>
        <v>7537.9575331545375</v>
      </c>
      <c r="Q327" s="37">
        <f t="shared" si="94"/>
        <v>2200.1177917217556</v>
      </c>
      <c r="R327" s="13">
        <f t="shared" si="85"/>
        <v>122279.90504110277</v>
      </c>
      <c r="S327" s="13">
        <f t="shared" si="86"/>
        <v>2575.2095249766721</v>
      </c>
      <c r="T327" s="38">
        <f t="shared" si="87"/>
        <v>7537.9575331545375</v>
      </c>
      <c r="U327" s="37">
        <f t="shared" si="95"/>
        <v>3393.2761540949668</v>
      </c>
      <c r="V327" s="13">
        <f t="shared" si="88"/>
        <v>61139.952520551386</v>
      </c>
      <c r="W327" s="13">
        <f t="shared" si="89"/>
        <v>3580.8220207224249</v>
      </c>
      <c r="X327" s="38">
        <f t="shared" si="90"/>
        <v>7537.9575331545384</v>
      </c>
      <c r="Y327" s="37">
        <f t="shared" si="96"/>
        <v>2180.1830072432476</v>
      </c>
      <c r="Z327" s="13">
        <f t="shared" si="91"/>
        <v>56841.209149629343</v>
      </c>
      <c r="AA327" s="13">
        <f t="shared" si="92"/>
        <v>2354.5425445120491</v>
      </c>
      <c r="AB327" s="38">
        <f t="shared" si="93"/>
        <v>7537.9575331545384</v>
      </c>
    </row>
    <row r="328" spans="12:28" x14ac:dyDescent="0.2">
      <c r="L328">
        <v>327</v>
      </c>
      <c r="M328" s="37">
        <f t="shared" si="81"/>
        <v>2180.7453200342161</v>
      </c>
      <c r="N328" s="13">
        <f t="shared" si="82"/>
        <v>61703.611498036051</v>
      </c>
      <c r="O328" s="13">
        <f t="shared" si="83"/>
        <v>2369.4413796612375</v>
      </c>
      <c r="P328" s="13">
        <f t="shared" si="84"/>
        <v>7537.9575331545375</v>
      </c>
      <c r="Q328" s="37">
        <f t="shared" si="94"/>
        <v>2200.1177917217556</v>
      </c>
      <c r="R328" s="13">
        <f t="shared" si="85"/>
        <v>122279.90504110277</v>
      </c>
      <c r="S328" s="13">
        <f t="shared" si="86"/>
        <v>2574.062455456015</v>
      </c>
      <c r="T328" s="38">
        <f t="shared" si="87"/>
        <v>7537.9575331545375</v>
      </c>
      <c r="U328" s="37">
        <f t="shared" si="95"/>
        <v>3393.2761540949668</v>
      </c>
      <c r="V328" s="13">
        <f t="shared" si="88"/>
        <v>61139.952520551386</v>
      </c>
      <c r="W328" s="13">
        <f t="shared" si="89"/>
        <v>3580.2484859620963</v>
      </c>
      <c r="X328" s="38">
        <f t="shared" si="90"/>
        <v>7537.9575331545384</v>
      </c>
      <c r="Y328" s="37">
        <f t="shared" si="96"/>
        <v>2180.1830072432476</v>
      </c>
      <c r="Z328" s="13">
        <f t="shared" si="91"/>
        <v>56841.209149629343</v>
      </c>
      <c r="AA328" s="13">
        <f t="shared" si="92"/>
        <v>2354.0093349179551</v>
      </c>
      <c r="AB328" s="38">
        <f t="shared" si="93"/>
        <v>7537.9575331545384</v>
      </c>
    </row>
    <row r="329" spans="12:28" x14ac:dyDescent="0.2">
      <c r="L329">
        <v>328</v>
      </c>
      <c r="M329" s="37">
        <f t="shared" si="81"/>
        <v>2180.7453200342161</v>
      </c>
      <c r="N329" s="13">
        <f t="shared" si="82"/>
        <v>61703.611498036051</v>
      </c>
      <c r="O329" s="13">
        <f t="shared" si="83"/>
        <v>2368.8660867965209</v>
      </c>
      <c r="P329" s="13">
        <f t="shared" si="84"/>
        <v>7537.9575331545375</v>
      </c>
      <c r="Q329" s="37">
        <f t="shared" si="94"/>
        <v>2200.1177917217556</v>
      </c>
      <c r="R329" s="13">
        <f t="shared" si="85"/>
        <v>122279.90504110277</v>
      </c>
      <c r="S329" s="13">
        <f t="shared" si="86"/>
        <v>2572.922380261703</v>
      </c>
      <c r="T329" s="38">
        <f t="shared" si="87"/>
        <v>7537.9575331545375</v>
      </c>
      <c r="U329" s="37">
        <f t="shared" si="95"/>
        <v>3393.2761540949668</v>
      </c>
      <c r="V329" s="13">
        <f t="shared" si="88"/>
        <v>61139.952520551386</v>
      </c>
      <c r="W329" s="13">
        <f t="shared" si="89"/>
        <v>3579.6784483649408</v>
      </c>
      <c r="X329" s="38">
        <f t="shared" si="90"/>
        <v>7537.9575331545384</v>
      </c>
      <c r="Y329" s="37">
        <f t="shared" si="96"/>
        <v>2180.1830072432476</v>
      </c>
      <c r="Z329" s="13">
        <f t="shared" si="91"/>
        <v>56841.209149629343</v>
      </c>
      <c r="AA329" s="13">
        <f t="shared" si="92"/>
        <v>2353.4793766018738</v>
      </c>
      <c r="AB329" s="38">
        <f t="shared" si="93"/>
        <v>7537.9575331545384</v>
      </c>
    </row>
    <row r="330" spans="12:28" x14ac:dyDescent="0.2">
      <c r="L330">
        <v>329</v>
      </c>
      <c r="M330" s="37">
        <f t="shared" si="81"/>
        <v>2180.7453200342161</v>
      </c>
      <c r="N330" s="13">
        <f t="shared" si="82"/>
        <v>61703.611498036051</v>
      </c>
      <c r="O330" s="13">
        <f t="shared" si="83"/>
        <v>2368.2942911528667</v>
      </c>
      <c r="P330" s="13">
        <f t="shared" si="84"/>
        <v>7537.9575331545375</v>
      </c>
      <c r="Q330" s="37">
        <f t="shared" si="94"/>
        <v>2200.1177917217556</v>
      </c>
      <c r="R330" s="13">
        <f t="shared" si="85"/>
        <v>122279.90504110277</v>
      </c>
      <c r="S330" s="13">
        <f t="shared" si="86"/>
        <v>2571.7892356156849</v>
      </c>
      <c r="T330" s="38">
        <f t="shared" si="87"/>
        <v>7537.9575331545375</v>
      </c>
      <c r="U330" s="37">
        <f t="shared" si="95"/>
        <v>3393.2761540949668</v>
      </c>
      <c r="V330" s="13">
        <f t="shared" si="88"/>
        <v>61139.952520551386</v>
      </c>
      <c r="W330" s="13">
        <f t="shared" si="89"/>
        <v>3579.1118760419317</v>
      </c>
      <c r="X330" s="38">
        <f t="shared" si="90"/>
        <v>7537.9575331545384</v>
      </c>
      <c r="Y330" s="37">
        <f t="shared" si="96"/>
        <v>2180.1830072432476</v>
      </c>
      <c r="Z330" s="13">
        <f t="shared" si="91"/>
        <v>56841.209149629343</v>
      </c>
      <c r="AA330" s="13">
        <f t="shared" si="92"/>
        <v>2352.9526399168931</v>
      </c>
      <c r="AB330" s="38">
        <f t="shared" si="93"/>
        <v>7537.9575331545384</v>
      </c>
    </row>
    <row r="331" spans="12:28" x14ac:dyDescent="0.2">
      <c r="L331">
        <v>330</v>
      </c>
      <c r="M331" s="37">
        <f t="shared" si="81"/>
        <v>2180.7453200342161</v>
      </c>
      <c r="N331" s="13">
        <f t="shared" si="82"/>
        <v>61703.611498036051</v>
      </c>
      <c r="O331" s="13">
        <f t="shared" si="83"/>
        <v>2367.7259609373555</v>
      </c>
      <c r="P331" s="13">
        <f t="shared" si="84"/>
        <v>7537.9575331545375</v>
      </c>
      <c r="Q331" s="37">
        <f t="shared" si="94"/>
        <v>2200.1177917217556</v>
      </c>
      <c r="R331" s="13">
        <f t="shared" si="85"/>
        <v>122279.90504110277</v>
      </c>
      <c r="S331" s="13">
        <f t="shared" si="86"/>
        <v>2570.6629585129763</v>
      </c>
      <c r="T331" s="38">
        <f t="shared" si="87"/>
        <v>7537.9575331545375</v>
      </c>
      <c r="U331" s="37">
        <f t="shared" si="95"/>
        <v>3393.2761540949668</v>
      </c>
      <c r="V331" s="13">
        <f t="shared" si="88"/>
        <v>61139.952520551386</v>
      </c>
      <c r="W331" s="13">
        <f t="shared" si="89"/>
        <v>3578.548737490577</v>
      </c>
      <c r="X331" s="38">
        <f t="shared" si="90"/>
        <v>7537.9575331545384</v>
      </c>
      <c r="Y331" s="37">
        <f t="shared" si="96"/>
        <v>2180.1830072432476</v>
      </c>
      <c r="Z331" s="13">
        <f t="shared" si="91"/>
        <v>56841.209149629343</v>
      </c>
      <c r="AA331" s="13">
        <f t="shared" si="92"/>
        <v>2352.4290955754577</v>
      </c>
      <c r="AB331" s="38">
        <f t="shared" si="93"/>
        <v>7537.9575331545384</v>
      </c>
    </row>
    <row r="332" spans="12:28" x14ac:dyDescent="0.2">
      <c r="L332">
        <v>331</v>
      </c>
      <c r="M332" s="37">
        <f t="shared" si="81"/>
        <v>2180.7453200342161</v>
      </c>
      <c r="N332" s="13">
        <f t="shared" si="82"/>
        <v>61703.611498036051</v>
      </c>
      <c r="O332" s="13">
        <f t="shared" si="83"/>
        <v>2367.1610647412735</v>
      </c>
      <c r="P332" s="13">
        <f t="shared" si="84"/>
        <v>7537.9575331545375</v>
      </c>
      <c r="Q332" s="37">
        <f t="shared" si="94"/>
        <v>2200.1177917217556</v>
      </c>
      <c r="R332" s="13">
        <f t="shared" si="85"/>
        <v>122279.90504110277</v>
      </c>
      <c r="S332" s="13">
        <f t="shared" si="86"/>
        <v>2569.5434867099816</v>
      </c>
      <c r="T332" s="38">
        <f t="shared" si="87"/>
        <v>7537.9575331545375</v>
      </c>
      <c r="U332" s="37">
        <f t="shared" si="95"/>
        <v>3393.2761540949668</v>
      </c>
      <c r="V332" s="13">
        <f t="shared" si="88"/>
        <v>61139.952520551386</v>
      </c>
      <c r="W332" s="13">
        <f t="shared" si="89"/>
        <v>3577.9890015890796</v>
      </c>
      <c r="X332" s="38">
        <f t="shared" si="90"/>
        <v>7537.9575331545384</v>
      </c>
      <c r="Y332" s="37">
        <f t="shared" si="96"/>
        <v>2180.1830072432476</v>
      </c>
      <c r="Z332" s="13">
        <f t="shared" si="91"/>
        <v>56841.209149629343</v>
      </c>
      <c r="AA332" s="13">
        <f t="shared" si="92"/>
        <v>2351.9087146439406</v>
      </c>
      <c r="AB332" s="38">
        <f t="shared" si="93"/>
        <v>7537.9575331545384</v>
      </c>
    </row>
    <row r="333" spans="12:28" x14ac:dyDescent="0.2">
      <c r="L333">
        <v>332</v>
      </c>
      <c r="M333" s="37">
        <f t="shared" si="81"/>
        <v>2180.7453200342161</v>
      </c>
      <c r="N333" s="13">
        <f t="shared" si="82"/>
        <v>61703.611498036051</v>
      </c>
      <c r="O333" s="13">
        <f t="shared" si="83"/>
        <v>2366.5995715343247</v>
      </c>
      <c r="P333" s="13">
        <f t="shared" si="84"/>
        <v>7537.9575331545375</v>
      </c>
      <c r="Q333" s="37">
        <f t="shared" si="94"/>
        <v>2200.1177917217556</v>
      </c>
      <c r="R333" s="13">
        <f t="shared" si="85"/>
        <v>122279.90504110277</v>
      </c>
      <c r="S333" s="13">
        <f t="shared" si="86"/>
        <v>2568.4307587130288</v>
      </c>
      <c r="T333" s="38">
        <f t="shared" si="87"/>
        <v>7537.9575331545375</v>
      </c>
      <c r="U333" s="37">
        <f t="shared" si="95"/>
        <v>3393.2761540949668</v>
      </c>
      <c r="V333" s="13">
        <f t="shared" si="88"/>
        <v>61139.952520551386</v>
      </c>
      <c r="W333" s="13">
        <f t="shared" si="89"/>
        <v>3577.4326375906035</v>
      </c>
      <c r="X333" s="38">
        <f t="shared" si="90"/>
        <v>7537.9575331545384</v>
      </c>
      <c r="Y333" s="37">
        <f t="shared" si="96"/>
        <v>2180.1830072432476</v>
      </c>
      <c r="Z333" s="13">
        <f t="shared" si="91"/>
        <v>56841.209149629343</v>
      </c>
      <c r="AA333" s="13">
        <f t="shared" si="92"/>
        <v>2351.391468537312</v>
      </c>
      <c r="AB333" s="38">
        <f t="shared" si="93"/>
        <v>7537.9575331545384</v>
      </c>
    </row>
    <row r="334" spans="12:28" x14ac:dyDescent="0.2">
      <c r="L334">
        <v>333</v>
      </c>
      <c r="M334" s="37">
        <f t="shared" si="81"/>
        <v>2180.7453200342161</v>
      </c>
      <c r="N334" s="13">
        <f t="shared" si="82"/>
        <v>61703.611498036051</v>
      </c>
      <c r="O334" s="13">
        <f t="shared" si="83"/>
        <v>2366.0414506589491</v>
      </c>
      <c r="P334" s="13">
        <f t="shared" si="84"/>
        <v>7537.9575331545375</v>
      </c>
      <c r="Q334" s="37">
        <f t="shared" si="94"/>
        <v>2200.1177917217556</v>
      </c>
      <c r="R334" s="13">
        <f t="shared" si="85"/>
        <v>122279.90504110277</v>
      </c>
      <c r="S334" s="13">
        <f t="shared" si="86"/>
        <v>2567.3247137671092</v>
      </c>
      <c r="T334" s="38">
        <f t="shared" si="87"/>
        <v>7537.9575331545375</v>
      </c>
      <c r="U334" s="37">
        <f t="shared" si="95"/>
        <v>3393.2761540949668</v>
      </c>
      <c r="V334" s="13">
        <f t="shared" si="88"/>
        <v>61139.952520551386</v>
      </c>
      <c r="W334" s="13">
        <f t="shared" si="89"/>
        <v>3576.8796151176439</v>
      </c>
      <c r="X334" s="38">
        <f t="shared" si="90"/>
        <v>7537.9575331545384</v>
      </c>
      <c r="Y334" s="37">
        <f t="shared" si="96"/>
        <v>2180.1830072432476</v>
      </c>
      <c r="Z334" s="13">
        <f t="shared" si="91"/>
        <v>56841.209149629343</v>
      </c>
      <c r="AA334" s="13">
        <f t="shared" si="92"/>
        <v>2350.8773290139061</v>
      </c>
      <c r="AB334" s="38">
        <f t="shared" si="93"/>
        <v>7537.9575331545384</v>
      </c>
    </row>
    <row r="335" spans="12:28" x14ac:dyDescent="0.2">
      <c r="L335">
        <v>334</v>
      </c>
      <c r="M335" s="37">
        <f t="shared" si="81"/>
        <v>2180.7453200342161</v>
      </c>
      <c r="N335" s="13">
        <f t="shared" si="82"/>
        <v>61703.611498036051</v>
      </c>
      <c r="O335" s="13">
        <f t="shared" si="83"/>
        <v>2365.4866718247431</v>
      </c>
      <c r="P335" s="13">
        <f t="shared" si="84"/>
        <v>7537.9575331545375</v>
      </c>
      <c r="Q335" s="37">
        <f t="shared" si="94"/>
        <v>2200.1177917217556</v>
      </c>
      <c r="R335" s="13">
        <f t="shared" si="85"/>
        <v>122279.90504110277</v>
      </c>
      <c r="S335" s="13">
        <f t="shared" si="86"/>
        <v>2566.2252918448175</v>
      </c>
      <c r="T335" s="38">
        <f t="shared" si="87"/>
        <v>7537.9575331545375</v>
      </c>
      <c r="U335" s="37">
        <f t="shared" si="95"/>
        <v>3393.2761540949668</v>
      </c>
      <c r="V335" s="13">
        <f t="shared" si="88"/>
        <v>61139.952520551386</v>
      </c>
      <c r="W335" s="13">
        <f t="shared" si="89"/>
        <v>3576.3299041564978</v>
      </c>
      <c r="X335" s="38">
        <f t="shared" si="90"/>
        <v>7537.9575331545384</v>
      </c>
      <c r="Y335" s="37">
        <f t="shared" si="96"/>
        <v>2180.1830072432476</v>
      </c>
      <c r="Z335" s="13">
        <f t="shared" si="91"/>
        <v>56841.209149629343</v>
      </c>
      <c r="AA335" s="13">
        <f t="shared" si="92"/>
        <v>2350.3662681702817</v>
      </c>
      <c r="AB335" s="38">
        <f t="shared" si="93"/>
        <v>7537.9575331545384</v>
      </c>
    </row>
    <row r="336" spans="12:28" x14ac:dyDescent="0.2">
      <c r="L336">
        <v>335</v>
      </c>
      <c r="M336" s="37">
        <f t="shared" si="81"/>
        <v>2180.7453200342161</v>
      </c>
      <c r="N336" s="13">
        <f t="shared" si="82"/>
        <v>61703.611498036051</v>
      </c>
      <c r="O336" s="13">
        <f t="shared" si="83"/>
        <v>2364.9352051029805</v>
      </c>
      <c r="P336" s="13">
        <f t="shared" si="84"/>
        <v>7537.9575331545375</v>
      </c>
      <c r="Q336" s="37">
        <f t="shared" si="94"/>
        <v>2200.1177917217556</v>
      </c>
      <c r="R336" s="13">
        <f t="shared" si="85"/>
        <v>122279.90504110277</v>
      </c>
      <c r="S336" s="13">
        <f t="shared" si="86"/>
        <v>2565.1324336354951</v>
      </c>
      <c r="T336" s="38">
        <f t="shared" si="87"/>
        <v>7537.9575331545375</v>
      </c>
      <c r="U336" s="37">
        <f t="shared" si="95"/>
        <v>3393.2761540949668</v>
      </c>
      <c r="V336" s="13">
        <f t="shared" si="88"/>
        <v>61139.952520551386</v>
      </c>
      <c r="W336" s="13">
        <f t="shared" si="89"/>
        <v>3575.7834750518368</v>
      </c>
      <c r="X336" s="38">
        <f t="shared" si="90"/>
        <v>7537.9575331545384</v>
      </c>
      <c r="Y336" s="37">
        <f t="shared" si="96"/>
        <v>2180.1830072432476</v>
      </c>
      <c r="Z336" s="13">
        <f t="shared" si="91"/>
        <v>56841.209149629343</v>
      </c>
      <c r="AA336" s="13">
        <f t="shared" si="92"/>
        <v>2349.8582584361711</v>
      </c>
      <c r="AB336" s="38">
        <f t="shared" si="93"/>
        <v>7537.9575331545384</v>
      </c>
    </row>
    <row r="337" spans="12:28" x14ac:dyDescent="0.2">
      <c r="L337">
        <v>336</v>
      </c>
      <c r="M337" s="37">
        <f t="shared" si="81"/>
        <v>2180.7453200342161</v>
      </c>
      <c r="N337" s="13">
        <f t="shared" si="82"/>
        <v>61703.611498036051</v>
      </c>
      <c r="O337" s="13">
        <f t="shared" si="83"/>
        <v>2364.3870209212282</v>
      </c>
      <c r="P337" s="13">
        <f t="shared" si="84"/>
        <v>7537.9575331545375</v>
      </c>
      <c r="Q337" s="37">
        <f t="shared" si="94"/>
        <v>2200.1177917217556</v>
      </c>
      <c r="R337" s="13">
        <f t="shared" si="85"/>
        <v>122279.90504110277</v>
      </c>
      <c r="S337" s="13">
        <f t="shared" si="86"/>
        <v>2564.0460805345615</v>
      </c>
      <c r="T337" s="38">
        <f t="shared" si="87"/>
        <v>7537.9575331545375</v>
      </c>
      <c r="U337" s="37">
        <f t="shared" si="95"/>
        <v>3393.2761540949668</v>
      </c>
      <c r="V337" s="13">
        <f t="shared" si="88"/>
        <v>61139.952520551386</v>
      </c>
      <c r="W337" s="13">
        <f t="shared" si="89"/>
        <v>3575.2402985013696</v>
      </c>
      <c r="X337" s="38">
        <f t="shared" si="90"/>
        <v>7537.9575331545384</v>
      </c>
      <c r="Y337" s="37">
        <f t="shared" si="96"/>
        <v>2180.1830072432476</v>
      </c>
      <c r="Z337" s="13">
        <f t="shared" si="91"/>
        <v>56841.209149629343</v>
      </c>
      <c r="AA337" s="13">
        <f t="shared" si="92"/>
        <v>2349.3532725695254</v>
      </c>
      <c r="AB337" s="38">
        <f t="shared" si="93"/>
        <v>7537.9575331545384</v>
      </c>
    </row>
    <row r="338" spans="12:28" x14ac:dyDescent="0.2">
      <c r="L338">
        <v>337</v>
      </c>
      <c r="M338" s="37">
        <f t="shared" si="81"/>
        <v>2180.7453200342161</v>
      </c>
      <c r="N338" s="13">
        <f t="shared" si="82"/>
        <v>61703.611498036051</v>
      </c>
      <c r="O338" s="13">
        <f t="shared" si="83"/>
        <v>2363.8420900580618</v>
      </c>
      <c r="P338" s="13">
        <f t="shared" si="84"/>
        <v>7537.9575331545375</v>
      </c>
      <c r="Q338" s="37">
        <f t="shared" si="94"/>
        <v>2200.1177917217556</v>
      </c>
      <c r="R338" s="13">
        <f t="shared" si="85"/>
        <v>122279.90504110277</v>
      </c>
      <c r="S338" s="13">
        <f t="shared" si="86"/>
        <v>2562.9661746330398</v>
      </c>
      <c r="T338" s="38">
        <f t="shared" si="87"/>
        <v>7537.9575331545375</v>
      </c>
      <c r="U338" s="37">
        <f t="shared" si="95"/>
        <v>3393.2761540949668</v>
      </c>
      <c r="V338" s="13">
        <f t="shared" si="88"/>
        <v>61139.952520551386</v>
      </c>
      <c r="W338" s="13">
        <f t="shared" si="89"/>
        <v>3574.7003455506087</v>
      </c>
      <c r="X338" s="38">
        <f t="shared" si="90"/>
        <v>7537.9575331545384</v>
      </c>
      <c r="Y338" s="37">
        <f t="shared" si="96"/>
        <v>2180.1830072432476</v>
      </c>
      <c r="Z338" s="13">
        <f t="shared" si="91"/>
        <v>56841.209149629343</v>
      </c>
      <c r="AA338" s="13">
        <f t="shared" si="92"/>
        <v>2348.8512836516434</v>
      </c>
      <c r="AB338" s="38">
        <f t="shared" si="93"/>
        <v>7537.9575331545384</v>
      </c>
    </row>
    <row r="339" spans="12:28" x14ac:dyDescent="0.2">
      <c r="L339">
        <v>338</v>
      </c>
      <c r="M339" s="37">
        <f t="shared" si="81"/>
        <v>2180.7453200342161</v>
      </c>
      <c r="N339" s="13">
        <f t="shared" si="82"/>
        <v>61703.611498036051</v>
      </c>
      <c r="O339" s="13">
        <f t="shared" si="83"/>
        <v>2363.300383637873</v>
      </c>
      <c r="P339" s="13">
        <f t="shared" si="84"/>
        <v>7537.9575331545375</v>
      </c>
      <c r="Q339" s="37">
        <f t="shared" si="94"/>
        <v>2200.1177917217556</v>
      </c>
      <c r="R339" s="13">
        <f t="shared" si="85"/>
        <v>122279.90504110277</v>
      </c>
      <c r="S339" s="13">
        <f t="shared" si="86"/>
        <v>2561.8926587072665</v>
      </c>
      <c r="T339" s="38">
        <f t="shared" si="87"/>
        <v>7537.9575331545375</v>
      </c>
      <c r="U339" s="37">
        <f t="shared" si="95"/>
        <v>3393.2761540949668</v>
      </c>
      <c r="V339" s="13">
        <f t="shared" si="88"/>
        <v>61139.952520551386</v>
      </c>
      <c r="W339" s="13">
        <f t="shared" si="89"/>
        <v>3574.1635875877223</v>
      </c>
      <c r="X339" s="38">
        <f t="shared" si="90"/>
        <v>7537.9575331545384</v>
      </c>
      <c r="Y339" s="37">
        <f t="shared" si="96"/>
        <v>2180.1830072432476</v>
      </c>
      <c r="Z339" s="13">
        <f t="shared" si="91"/>
        <v>56841.209149629343</v>
      </c>
      <c r="AA339" s="13">
        <f t="shared" si="92"/>
        <v>2348.3522650823879</v>
      </c>
      <c r="AB339" s="38">
        <f t="shared" si="93"/>
        <v>7537.9575331545384</v>
      </c>
    </row>
    <row r="340" spans="12:28" x14ac:dyDescent="0.2">
      <c r="L340">
        <v>339</v>
      </c>
      <c r="M340" s="37">
        <f t="shared" si="81"/>
        <v>2180.7453200342161</v>
      </c>
      <c r="N340" s="13">
        <f t="shared" si="82"/>
        <v>61703.611498036051</v>
      </c>
      <c r="O340" s="13">
        <f t="shared" si="83"/>
        <v>2362.761873125768</v>
      </c>
      <c r="P340" s="13">
        <f t="shared" si="84"/>
        <v>7537.9575331545375</v>
      </c>
      <c r="Q340" s="37">
        <f t="shared" si="94"/>
        <v>2200.1177917217556</v>
      </c>
      <c r="R340" s="13">
        <f t="shared" si="85"/>
        <v>122279.90504110277</v>
      </c>
      <c r="S340" s="13">
        <f t="shared" si="86"/>
        <v>2560.8254762087845</v>
      </c>
      <c r="T340" s="38">
        <f t="shared" si="87"/>
        <v>7537.9575331545375</v>
      </c>
      <c r="U340" s="37">
        <f t="shared" si="95"/>
        <v>3393.2761540949668</v>
      </c>
      <c r="V340" s="13">
        <f t="shared" si="88"/>
        <v>61139.952520551386</v>
      </c>
      <c r="W340" s="13">
        <f t="shared" si="89"/>
        <v>3573.6299963384813</v>
      </c>
      <c r="X340" s="38">
        <f t="shared" si="90"/>
        <v>7537.9575331545384</v>
      </c>
      <c r="Y340" s="37">
        <f t="shared" si="96"/>
        <v>2180.1830072432476</v>
      </c>
      <c r="Z340" s="13">
        <f t="shared" si="91"/>
        <v>56841.209149629343</v>
      </c>
      <c r="AA340" s="13">
        <f t="shared" si="92"/>
        <v>2347.8561905754877</v>
      </c>
      <c r="AB340" s="38">
        <f t="shared" si="93"/>
        <v>7537.9575331545384</v>
      </c>
    </row>
    <row r="341" spans="12:28" x14ac:dyDescent="0.2">
      <c r="L341">
        <v>340</v>
      </c>
      <c r="M341" s="37">
        <f t="shared" si="81"/>
        <v>2180.7453200342161</v>
      </c>
      <c r="N341" s="13">
        <f t="shared" si="82"/>
        <v>61703.611498036051</v>
      </c>
      <c r="O341" s="13">
        <f t="shared" si="83"/>
        <v>2362.2265303225572</v>
      </c>
      <c r="P341" s="13">
        <f t="shared" si="84"/>
        <v>7537.9575331545375</v>
      </c>
      <c r="Q341" s="37">
        <f t="shared" si="94"/>
        <v>2200.1177917217556</v>
      </c>
      <c r="R341" s="13">
        <f t="shared" si="85"/>
        <v>122279.90504110277</v>
      </c>
      <c r="S341" s="13">
        <f t="shared" si="86"/>
        <v>2559.7645712544108</v>
      </c>
      <c r="T341" s="38">
        <f t="shared" si="87"/>
        <v>7537.9575331545375</v>
      </c>
      <c r="U341" s="37">
        <f t="shared" si="95"/>
        <v>3393.2761540949668</v>
      </c>
      <c r="V341" s="13">
        <f t="shared" si="88"/>
        <v>61139.952520551386</v>
      </c>
      <c r="W341" s="13">
        <f t="shared" si="89"/>
        <v>3573.0995438612945</v>
      </c>
      <c r="X341" s="38">
        <f t="shared" si="90"/>
        <v>7537.9575331545384</v>
      </c>
      <c r="Y341" s="37">
        <f t="shared" si="96"/>
        <v>2180.1830072432476</v>
      </c>
      <c r="Z341" s="13">
        <f t="shared" si="91"/>
        <v>56841.209149629343</v>
      </c>
      <c r="AA341" s="13">
        <f t="shared" si="92"/>
        <v>2347.3630341539219</v>
      </c>
      <c r="AB341" s="38">
        <f t="shared" si="93"/>
        <v>7537.9575331545384</v>
      </c>
    </row>
    <row r="342" spans="12:28" x14ac:dyDescent="0.2">
      <c r="L342">
        <v>341</v>
      </c>
      <c r="M342" s="37">
        <f t="shared" si="81"/>
        <v>2180.7453200342161</v>
      </c>
      <c r="N342" s="13">
        <f t="shared" si="82"/>
        <v>61703.611498036051</v>
      </c>
      <c r="O342" s="13">
        <f t="shared" si="83"/>
        <v>2361.6943273598349</v>
      </c>
      <c r="P342" s="13">
        <f t="shared" si="84"/>
        <v>7537.9575331545375</v>
      </c>
      <c r="Q342" s="37">
        <f t="shared" si="94"/>
        <v>2200.1177917217556</v>
      </c>
      <c r="R342" s="13">
        <f t="shared" si="85"/>
        <v>122279.90504110277</v>
      </c>
      <c r="S342" s="13">
        <f t="shared" si="86"/>
        <v>2558.7098886164849</v>
      </c>
      <c r="T342" s="38">
        <f t="shared" si="87"/>
        <v>7537.9575331545375</v>
      </c>
      <c r="U342" s="37">
        <f t="shared" si="95"/>
        <v>3393.2761540949668</v>
      </c>
      <c r="V342" s="13">
        <f t="shared" si="88"/>
        <v>61139.952520551386</v>
      </c>
      <c r="W342" s="13">
        <f t="shared" si="89"/>
        <v>3572.5722025423315</v>
      </c>
      <c r="X342" s="38">
        <f t="shared" si="90"/>
        <v>7537.9575331545384</v>
      </c>
      <c r="Y342" s="37">
        <f t="shared" si="96"/>
        <v>2180.1830072432476</v>
      </c>
      <c r="Z342" s="13">
        <f t="shared" si="91"/>
        <v>56841.209149629343</v>
      </c>
      <c r="AA342" s="13">
        <f t="shared" si="92"/>
        <v>2346.8727701453863</v>
      </c>
      <c r="AB342" s="38">
        <f t="shared" si="93"/>
        <v>7537.9575331545384</v>
      </c>
    </row>
    <row r="343" spans="12:28" x14ac:dyDescent="0.2">
      <c r="L343">
        <v>342</v>
      </c>
      <c r="M343" s="37">
        <f t="shared" si="81"/>
        <v>2180.7453200342161</v>
      </c>
      <c r="N343" s="13">
        <f t="shared" si="82"/>
        <v>61703.611498036051</v>
      </c>
      <c r="O343" s="13">
        <f t="shared" si="83"/>
        <v>2361.1652366951403</v>
      </c>
      <c r="P343" s="13">
        <f t="shared" si="84"/>
        <v>7537.9575331545375</v>
      </c>
      <c r="Q343" s="37">
        <f t="shared" si="94"/>
        <v>2200.1177917217556</v>
      </c>
      <c r="R343" s="13">
        <f t="shared" si="85"/>
        <v>122279.90504110277</v>
      </c>
      <c r="S343" s="13">
        <f t="shared" si="86"/>
        <v>2557.6613737132843</v>
      </c>
      <c r="T343" s="38">
        <f t="shared" si="87"/>
        <v>7537.9575331545375</v>
      </c>
      <c r="U343" s="37">
        <f t="shared" si="95"/>
        <v>3393.2761540949668</v>
      </c>
      <c r="V343" s="13">
        <f t="shared" si="88"/>
        <v>61139.952520551386</v>
      </c>
      <c r="W343" s="13">
        <f t="shared" si="89"/>
        <v>3572.047945090731</v>
      </c>
      <c r="X343" s="38">
        <f t="shared" si="90"/>
        <v>7537.9575331545384</v>
      </c>
      <c r="Y343" s="37">
        <f t="shared" si="96"/>
        <v>2180.1830072432476</v>
      </c>
      <c r="Z343" s="13">
        <f t="shared" si="91"/>
        <v>56841.209149629343</v>
      </c>
      <c r="AA343" s="13">
        <f t="shared" si="92"/>
        <v>2346.3853731778363</v>
      </c>
      <c r="AB343" s="38">
        <f t="shared" si="93"/>
        <v>7537.9575331545384</v>
      </c>
    </row>
    <row r="344" spans="12:28" x14ac:dyDescent="0.2">
      <c r="L344">
        <v>343</v>
      </c>
      <c r="M344" s="37">
        <f t="shared" si="81"/>
        <v>2180.7453200342161</v>
      </c>
      <c r="N344" s="13">
        <f t="shared" si="82"/>
        <v>61703.611498036051</v>
      </c>
      <c r="O344" s="13">
        <f t="shared" si="83"/>
        <v>2360.6392311072077</v>
      </c>
      <c r="P344" s="13">
        <f t="shared" si="84"/>
        <v>7537.9575331545375</v>
      </c>
      <c r="Q344" s="37">
        <f t="shared" si="94"/>
        <v>2200.1177917217556</v>
      </c>
      <c r="R344" s="13">
        <f t="shared" si="85"/>
        <v>122279.90504110277</v>
      </c>
      <c r="S344" s="13">
        <f t="shared" si="86"/>
        <v>2556.6189725996064</v>
      </c>
      <c r="T344" s="38">
        <f t="shared" si="87"/>
        <v>7537.9575331545375</v>
      </c>
      <c r="U344" s="37">
        <f t="shared" si="95"/>
        <v>3393.2761540949668</v>
      </c>
      <c r="V344" s="13">
        <f t="shared" si="88"/>
        <v>61139.952520551386</v>
      </c>
      <c r="W344" s="13">
        <f t="shared" si="89"/>
        <v>3571.5267445338923</v>
      </c>
      <c r="X344" s="38">
        <f t="shared" si="90"/>
        <v>7537.9575331545384</v>
      </c>
      <c r="Y344" s="37">
        <f t="shared" si="96"/>
        <v>2180.1830072432476</v>
      </c>
      <c r="Z344" s="13">
        <f t="shared" si="91"/>
        <v>56841.209149629343</v>
      </c>
      <c r="AA344" s="13">
        <f t="shared" si="92"/>
        <v>2345.9008181751115</v>
      </c>
      <c r="AB344" s="38">
        <f t="shared" si="93"/>
        <v>7537.9575331545384</v>
      </c>
    </row>
    <row r="345" spans="12:28" x14ac:dyDescent="0.2">
      <c r="L345">
        <v>344</v>
      </c>
      <c r="M345" s="37">
        <f t="shared" si="81"/>
        <v>2180.7453200342161</v>
      </c>
      <c r="N345" s="13">
        <f t="shared" si="82"/>
        <v>61703.611498036051</v>
      </c>
      <c r="O345" s="13">
        <f t="shared" si="83"/>
        <v>2360.1162836912977</v>
      </c>
      <c r="P345" s="13">
        <f t="shared" si="84"/>
        <v>7537.9575331545375</v>
      </c>
      <c r="Q345" s="37">
        <f t="shared" si="94"/>
        <v>2200.1177917217556</v>
      </c>
      <c r="R345" s="13">
        <f t="shared" si="85"/>
        <v>122279.90504110277</v>
      </c>
      <c r="S345" s="13">
        <f t="shared" si="86"/>
        <v>2555.5826319575194</v>
      </c>
      <c r="T345" s="38">
        <f t="shared" si="87"/>
        <v>7537.9575331545375</v>
      </c>
      <c r="U345" s="37">
        <f t="shared" si="95"/>
        <v>3393.2761540949668</v>
      </c>
      <c r="V345" s="13">
        <f t="shared" si="88"/>
        <v>61139.952520551386</v>
      </c>
      <c r="W345" s="13">
        <f t="shared" si="89"/>
        <v>3571.0085742128485</v>
      </c>
      <c r="X345" s="38">
        <f t="shared" si="90"/>
        <v>7537.9575331545384</v>
      </c>
      <c r="Y345" s="37">
        <f t="shared" si="96"/>
        <v>2180.1830072432476</v>
      </c>
      <c r="Z345" s="13">
        <f t="shared" si="91"/>
        <v>56841.209149629343</v>
      </c>
      <c r="AA345" s="13">
        <f t="shared" si="92"/>
        <v>2345.4190803526353</v>
      </c>
      <c r="AB345" s="38">
        <f t="shared" si="93"/>
        <v>7537.9575331545384</v>
      </c>
    </row>
    <row r="346" spans="12:28" x14ac:dyDescent="0.2">
      <c r="L346">
        <v>345</v>
      </c>
      <c r="M346" s="37">
        <f t="shared" si="81"/>
        <v>2180.7453200342161</v>
      </c>
      <c r="N346" s="13">
        <f t="shared" si="82"/>
        <v>61703.611498036051</v>
      </c>
      <c r="O346" s="13">
        <f t="shared" si="83"/>
        <v>2359.5963678546104</v>
      </c>
      <c r="P346" s="13">
        <f t="shared" si="84"/>
        <v>7537.9575331545375</v>
      </c>
      <c r="Q346" s="37">
        <f t="shared" si="94"/>
        <v>2200.1177917217556</v>
      </c>
      <c r="R346" s="13">
        <f t="shared" si="85"/>
        <v>122279.90504110277</v>
      </c>
      <c r="S346" s="13">
        <f t="shared" si="86"/>
        <v>2554.552299087271</v>
      </c>
      <c r="T346" s="38">
        <f t="shared" si="87"/>
        <v>7537.9575331545375</v>
      </c>
      <c r="U346" s="37">
        <f t="shared" si="95"/>
        <v>3393.2761540949668</v>
      </c>
      <c r="V346" s="13">
        <f t="shared" si="88"/>
        <v>61139.952520551386</v>
      </c>
      <c r="W346" s="13">
        <f t="shared" si="89"/>
        <v>3570.4934077777243</v>
      </c>
      <c r="X346" s="38">
        <f t="shared" si="90"/>
        <v>7537.9575331545384</v>
      </c>
      <c r="Y346" s="37">
        <f t="shared" si="96"/>
        <v>2180.1830072432476</v>
      </c>
      <c r="Z346" s="13">
        <f t="shared" si="91"/>
        <v>56841.209149629343</v>
      </c>
      <c r="AA346" s="13">
        <f t="shared" si="92"/>
        <v>2344.9401352131877</v>
      </c>
      <c r="AB346" s="38">
        <f t="shared" si="93"/>
        <v>7537.9575331545384</v>
      </c>
    </row>
    <row r="347" spans="12:28" x14ac:dyDescent="0.2">
      <c r="L347">
        <v>346</v>
      </c>
      <c r="M347" s="37">
        <f t="shared" si="81"/>
        <v>2180.7453200342161</v>
      </c>
      <c r="N347" s="13">
        <f t="shared" si="82"/>
        <v>61703.611498036051</v>
      </c>
      <c r="O347" s="13">
        <f t="shared" si="83"/>
        <v>2359.0794573117769</v>
      </c>
      <c r="P347" s="13">
        <f t="shared" si="84"/>
        <v>7537.9575331545375</v>
      </c>
      <c r="Q347" s="37">
        <f t="shared" si="94"/>
        <v>2200.1177917217556</v>
      </c>
      <c r="R347" s="13">
        <f t="shared" si="85"/>
        <v>122279.90504110277</v>
      </c>
      <c r="S347" s="13">
        <f t="shared" si="86"/>
        <v>2553.5279218983533</v>
      </c>
      <c r="T347" s="38">
        <f t="shared" si="87"/>
        <v>7537.9575331545375</v>
      </c>
      <c r="U347" s="37">
        <f t="shared" si="95"/>
        <v>3393.2761540949668</v>
      </c>
      <c r="V347" s="13">
        <f t="shared" si="88"/>
        <v>61139.952520551386</v>
      </c>
      <c r="W347" s="13">
        <f t="shared" si="89"/>
        <v>3569.9812191832657</v>
      </c>
      <c r="X347" s="38">
        <f t="shared" si="90"/>
        <v>7537.9575331545384</v>
      </c>
      <c r="Y347" s="37">
        <f t="shared" si="96"/>
        <v>2180.1830072432476</v>
      </c>
      <c r="Z347" s="13">
        <f t="shared" si="91"/>
        <v>56841.209149629343</v>
      </c>
      <c r="AA347" s="13">
        <f t="shared" si="92"/>
        <v>2344.4639585427544</v>
      </c>
      <c r="AB347" s="38">
        <f t="shared" si="93"/>
        <v>7537.9575331545384</v>
      </c>
    </row>
    <row r="348" spans="12:28" x14ac:dyDescent="0.2">
      <c r="L348">
        <v>347</v>
      </c>
      <c r="M348" s="37">
        <f t="shared" si="81"/>
        <v>2180.7453200342161</v>
      </c>
      <c r="N348" s="13">
        <f t="shared" si="82"/>
        <v>61703.611498036051</v>
      </c>
      <c r="O348" s="13">
        <f t="shared" si="83"/>
        <v>2358.5655260804297</v>
      </c>
      <c r="P348" s="13">
        <f t="shared" si="84"/>
        <v>7537.9575331545375</v>
      </c>
      <c r="Q348" s="37">
        <f t="shared" si="94"/>
        <v>2200.1177917217556</v>
      </c>
      <c r="R348" s="13">
        <f t="shared" si="85"/>
        <v>122279.90504110277</v>
      </c>
      <c r="S348" s="13">
        <f t="shared" si="86"/>
        <v>2552.5094489007261</v>
      </c>
      <c r="T348" s="38">
        <f t="shared" si="87"/>
        <v>7537.9575331545375</v>
      </c>
      <c r="U348" s="37">
        <f t="shared" si="95"/>
        <v>3393.2761540949668</v>
      </c>
      <c r="V348" s="13">
        <f t="shared" si="88"/>
        <v>61139.952520551386</v>
      </c>
      <c r="W348" s="13">
        <f t="shared" si="89"/>
        <v>3569.4719826844521</v>
      </c>
      <c r="X348" s="38">
        <f t="shared" si="90"/>
        <v>7537.9575331545384</v>
      </c>
      <c r="Y348" s="37">
        <f t="shared" si="96"/>
        <v>2180.1830072432476</v>
      </c>
      <c r="Z348" s="13">
        <f t="shared" si="91"/>
        <v>56841.209149629343</v>
      </c>
      <c r="AA348" s="13">
        <f t="shared" si="92"/>
        <v>2343.9905264064446</v>
      </c>
      <c r="AB348" s="38">
        <f t="shared" si="93"/>
        <v>7537.9575331545384</v>
      </c>
    </row>
    <row r="349" spans="12:28" x14ac:dyDescent="0.2">
      <c r="L349">
        <v>348</v>
      </c>
      <c r="M349" s="37">
        <f t="shared" si="81"/>
        <v>2180.7453200342161</v>
      </c>
      <c r="N349" s="13">
        <f t="shared" si="82"/>
        <v>61703.611498036051</v>
      </c>
      <c r="O349" s="13">
        <f t="shared" si="83"/>
        <v>2358.0545484768486</v>
      </c>
      <c r="P349" s="13">
        <f t="shared" si="84"/>
        <v>7537.9575331545375</v>
      </c>
      <c r="Q349" s="37">
        <f t="shared" si="94"/>
        <v>2200.1177917217556</v>
      </c>
      <c r="R349" s="13">
        <f t="shared" si="85"/>
        <v>122279.90504110277</v>
      </c>
      <c r="S349" s="13">
        <f t="shared" si="86"/>
        <v>2551.4968291961886</v>
      </c>
      <c r="T349" s="38">
        <f t="shared" si="87"/>
        <v>7537.9575331545375</v>
      </c>
      <c r="U349" s="37">
        <f t="shared" si="95"/>
        <v>3393.2761540949668</v>
      </c>
      <c r="V349" s="13">
        <f t="shared" si="88"/>
        <v>61139.952520551386</v>
      </c>
      <c r="W349" s="13">
        <f t="shared" si="89"/>
        <v>3568.9656728321834</v>
      </c>
      <c r="X349" s="38">
        <f t="shared" si="90"/>
        <v>7537.9575331545384</v>
      </c>
      <c r="Y349" s="37">
        <f t="shared" si="96"/>
        <v>2180.1830072432476</v>
      </c>
      <c r="Z349" s="13">
        <f t="shared" si="91"/>
        <v>56841.209149629343</v>
      </c>
      <c r="AA349" s="13">
        <f t="shared" si="92"/>
        <v>2343.5198151444815</v>
      </c>
      <c r="AB349" s="38">
        <f t="shared" si="93"/>
        <v>7537.9575331545384</v>
      </c>
    </row>
    <row r="350" spans="12:28" x14ac:dyDescent="0.2">
      <c r="L350">
        <v>349</v>
      </c>
      <c r="M350" s="37">
        <f t="shared" si="81"/>
        <v>2180.7453200342161</v>
      </c>
      <c r="N350" s="13">
        <f t="shared" si="82"/>
        <v>61703.611498036051</v>
      </c>
      <c r="O350" s="13">
        <f t="shared" si="83"/>
        <v>2357.5464991116833</v>
      </c>
      <c r="P350" s="13">
        <f t="shared" si="84"/>
        <v>7537.9575331545375</v>
      </c>
      <c r="Q350" s="37">
        <f t="shared" si="94"/>
        <v>2200.1177917217556</v>
      </c>
      <c r="R350" s="13">
        <f t="shared" si="85"/>
        <v>122279.90504110277</v>
      </c>
      <c r="S350" s="13">
        <f t="shared" si="86"/>
        <v>2550.4900124699011</v>
      </c>
      <c r="T350" s="38">
        <f t="shared" si="87"/>
        <v>7537.9575331545375</v>
      </c>
      <c r="U350" s="37">
        <f t="shared" si="95"/>
        <v>3393.2761540949668</v>
      </c>
      <c r="V350" s="13">
        <f t="shared" si="88"/>
        <v>61139.952520551386</v>
      </c>
      <c r="W350" s="13">
        <f t="shared" si="89"/>
        <v>3568.4622644690394</v>
      </c>
      <c r="X350" s="38">
        <f t="shared" si="90"/>
        <v>7537.9575331545384</v>
      </c>
      <c r="Y350" s="37">
        <f t="shared" si="96"/>
        <v>2180.1830072432476</v>
      </c>
      <c r="Z350" s="13">
        <f t="shared" si="91"/>
        <v>56841.209149629343</v>
      </c>
      <c r="AA350" s="13">
        <f t="shared" si="92"/>
        <v>2343.0518013682599</v>
      </c>
      <c r="AB350" s="38">
        <f t="shared" si="93"/>
        <v>7537.9575331545384</v>
      </c>
    </row>
    <row r="351" spans="12:28" x14ac:dyDescent="0.2">
      <c r="L351">
        <v>350</v>
      </c>
      <c r="M351" s="37">
        <f t="shared" si="81"/>
        <v>2180.7453200342161</v>
      </c>
      <c r="N351" s="13">
        <f t="shared" si="82"/>
        <v>61703.611498036051</v>
      </c>
      <c r="O351" s="13">
        <f t="shared" si="83"/>
        <v>2357.0413528857475</v>
      </c>
      <c r="P351" s="13">
        <f t="shared" si="84"/>
        <v>7537.9575331545375</v>
      </c>
      <c r="Q351" s="37">
        <f t="shared" si="94"/>
        <v>2200.1177917217556</v>
      </c>
      <c r="R351" s="13">
        <f t="shared" si="85"/>
        <v>122279.90504110277</v>
      </c>
      <c r="S351" s="13">
        <f t="shared" si="86"/>
        <v>2549.4889489820494</v>
      </c>
      <c r="T351" s="38">
        <f t="shared" si="87"/>
        <v>7537.9575331545375</v>
      </c>
      <c r="U351" s="37">
        <f t="shared" si="95"/>
        <v>3393.2761540949668</v>
      </c>
      <c r="V351" s="13">
        <f t="shared" si="88"/>
        <v>61139.952520551386</v>
      </c>
      <c r="W351" s="13">
        <f t="shared" si="89"/>
        <v>3567.9617327251135</v>
      </c>
      <c r="X351" s="38">
        <f t="shared" si="90"/>
        <v>7537.9575331545384</v>
      </c>
      <c r="Y351" s="37">
        <f t="shared" si="96"/>
        <v>2180.1830072432476</v>
      </c>
      <c r="Z351" s="13">
        <f t="shared" si="91"/>
        <v>56841.209149629343</v>
      </c>
      <c r="AA351" s="13">
        <f t="shared" si="92"/>
        <v>2342.5864619564745</v>
      </c>
      <c r="AB351" s="38">
        <f t="shared" si="93"/>
        <v>7537.9575331545384</v>
      </c>
    </row>
    <row r="352" spans="12:28" x14ac:dyDescent="0.2">
      <c r="L352">
        <v>351</v>
      </c>
      <c r="M352" s="37">
        <f t="shared" si="81"/>
        <v>2180.7453200342161</v>
      </c>
      <c r="N352" s="13">
        <f t="shared" si="82"/>
        <v>61703.611498036051</v>
      </c>
      <c r="O352" s="13">
        <f t="shared" si="83"/>
        <v>2356.5390849858859</v>
      </c>
      <c r="P352" s="13">
        <f t="shared" si="84"/>
        <v>7537.9575331545375</v>
      </c>
      <c r="Q352" s="37">
        <f t="shared" si="94"/>
        <v>2200.1177917217556</v>
      </c>
      <c r="R352" s="13">
        <f t="shared" si="85"/>
        <v>122279.90504110277</v>
      </c>
      <c r="S352" s="13">
        <f t="shared" si="86"/>
        <v>2548.4935895596554</v>
      </c>
      <c r="T352" s="38">
        <f t="shared" si="87"/>
        <v>7537.9575331545375</v>
      </c>
      <c r="U352" s="37">
        <f t="shared" si="95"/>
        <v>3393.2761540949668</v>
      </c>
      <c r="V352" s="13">
        <f t="shared" si="88"/>
        <v>61139.952520551386</v>
      </c>
      <c r="W352" s="13">
        <f t="shared" si="89"/>
        <v>3567.4640530139168</v>
      </c>
      <c r="X352" s="38">
        <f t="shared" si="90"/>
        <v>7537.9575331545384</v>
      </c>
      <c r="Y352" s="37">
        <f t="shared" si="96"/>
        <v>2180.1830072432476</v>
      </c>
      <c r="Z352" s="13">
        <f t="shared" si="91"/>
        <v>56841.209149629343</v>
      </c>
      <c r="AA352" s="13">
        <f t="shared" si="92"/>
        <v>2342.1237740513084</v>
      </c>
      <c r="AB352" s="38">
        <f t="shared" si="93"/>
        <v>7537.9575331545384</v>
      </c>
    </row>
    <row r="353" spans="12:28" x14ac:dyDescent="0.2">
      <c r="L353">
        <v>352</v>
      </c>
      <c r="M353" s="37">
        <f t="shared" si="81"/>
        <v>2180.7453200342161</v>
      </c>
      <c r="N353" s="13">
        <f t="shared" si="82"/>
        <v>61703.611498036051</v>
      </c>
      <c r="O353" s="13">
        <f t="shared" si="83"/>
        <v>2356.0396708809094</v>
      </c>
      <c r="P353" s="13">
        <f t="shared" si="84"/>
        <v>7537.9575331545375</v>
      </c>
      <c r="Q353" s="37">
        <f t="shared" si="94"/>
        <v>2200.1177917217556</v>
      </c>
      <c r="R353" s="13">
        <f t="shared" si="85"/>
        <v>122279.90504110277</v>
      </c>
      <c r="S353" s="13">
        <f t="shared" si="86"/>
        <v>2547.503885588525</v>
      </c>
      <c r="T353" s="38">
        <f t="shared" si="87"/>
        <v>7537.9575331545375</v>
      </c>
      <c r="U353" s="37">
        <f t="shared" si="95"/>
        <v>3393.2761540949668</v>
      </c>
      <c r="V353" s="13">
        <f t="shared" si="88"/>
        <v>61139.952520551386</v>
      </c>
      <c r="W353" s="13">
        <f t="shared" si="89"/>
        <v>3566.9692010283516</v>
      </c>
      <c r="X353" s="38">
        <f t="shared" si="90"/>
        <v>7537.9575331545384</v>
      </c>
      <c r="Y353" s="37">
        <f t="shared" si="96"/>
        <v>2180.1830072432476</v>
      </c>
      <c r="Z353" s="13">
        <f t="shared" si="91"/>
        <v>56841.209149629343</v>
      </c>
      <c r="AA353" s="13">
        <f t="shared" si="92"/>
        <v>2341.6637150546944</v>
      </c>
      <c r="AB353" s="38">
        <f t="shared" si="93"/>
        <v>7537.9575331545384</v>
      </c>
    </row>
    <row r="354" spans="12:28" x14ac:dyDescent="0.2">
      <c r="L354">
        <v>353</v>
      </c>
      <c r="M354" s="37">
        <f t="shared" si="81"/>
        <v>2180.7453200342161</v>
      </c>
      <c r="N354" s="13">
        <f t="shared" si="82"/>
        <v>61703.611498036051</v>
      </c>
      <c r="O354" s="13">
        <f t="shared" si="83"/>
        <v>2355.5430863176043</v>
      </c>
      <c r="P354" s="13">
        <f t="shared" si="84"/>
        <v>7537.9575331545375</v>
      </c>
      <c r="Q354" s="37">
        <f t="shared" si="94"/>
        <v>2200.1177917217556</v>
      </c>
      <c r="R354" s="13">
        <f t="shared" si="85"/>
        <v>122279.90504110277</v>
      </c>
      <c r="S354" s="13">
        <f t="shared" si="86"/>
        <v>2546.5197890053328</v>
      </c>
      <c r="T354" s="38">
        <f t="shared" si="87"/>
        <v>7537.9575331545375</v>
      </c>
      <c r="U354" s="37">
        <f t="shared" si="95"/>
        <v>3393.2761540949668</v>
      </c>
      <c r="V354" s="13">
        <f t="shared" si="88"/>
        <v>61139.952520551386</v>
      </c>
      <c r="W354" s="13">
        <f t="shared" si="89"/>
        <v>3566.4771527367557</v>
      </c>
      <c r="X354" s="38">
        <f t="shared" si="90"/>
        <v>7537.9575331545384</v>
      </c>
      <c r="Y354" s="37">
        <f t="shared" si="96"/>
        <v>2180.1830072432476</v>
      </c>
      <c r="Z354" s="13">
        <f t="shared" si="91"/>
        <v>56841.209149629343</v>
      </c>
      <c r="AA354" s="13">
        <f t="shared" si="92"/>
        <v>2341.2062626246338</v>
      </c>
      <c r="AB354" s="38">
        <f t="shared" si="93"/>
        <v>7537.9575331545384</v>
      </c>
    </row>
    <row r="355" spans="12:28" x14ac:dyDescent="0.2">
      <c r="L355">
        <v>354</v>
      </c>
      <c r="M355" s="37">
        <f t="shared" si="81"/>
        <v>2180.7453200342161</v>
      </c>
      <c r="N355" s="13">
        <f t="shared" si="82"/>
        <v>61703.611498036051</v>
      </c>
      <c r="O355" s="13">
        <f t="shared" si="83"/>
        <v>2355.0493073168036</v>
      </c>
      <c r="P355" s="13">
        <f t="shared" si="84"/>
        <v>7537.9575331545375</v>
      </c>
      <c r="Q355" s="37">
        <f t="shared" si="94"/>
        <v>2200.1177917217556</v>
      </c>
      <c r="R355" s="13">
        <f t="shared" si="85"/>
        <v>122279.90504110277</v>
      </c>
      <c r="S355" s="13">
        <f t="shared" si="86"/>
        <v>2545.5412522898423</v>
      </c>
      <c r="T355" s="38">
        <f t="shared" si="87"/>
        <v>7537.9575331545375</v>
      </c>
      <c r="U355" s="37">
        <f t="shared" si="95"/>
        <v>3393.2761540949668</v>
      </c>
      <c r="V355" s="13">
        <f t="shared" si="88"/>
        <v>61139.952520551386</v>
      </c>
      <c r="W355" s="13">
        <f t="shared" si="89"/>
        <v>3565.9878843790102</v>
      </c>
      <c r="X355" s="38">
        <f t="shared" si="90"/>
        <v>7537.9575331545384</v>
      </c>
      <c r="Y355" s="37">
        <f t="shared" si="96"/>
        <v>2180.1830072432476</v>
      </c>
      <c r="Z355" s="13">
        <f t="shared" si="91"/>
        <v>56841.209149629343</v>
      </c>
      <c r="AA355" s="13">
        <f t="shared" si="92"/>
        <v>2340.751394671579</v>
      </c>
      <c r="AB355" s="38">
        <f t="shared" si="93"/>
        <v>7537.9575331545384</v>
      </c>
    </row>
    <row r="356" spans="12:28" x14ac:dyDescent="0.2">
      <c r="L356">
        <v>355</v>
      </c>
      <c r="M356" s="37">
        <f t="shared" si="81"/>
        <v>2180.7453200342161</v>
      </c>
      <c r="N356" s="13">
        <f t="shared" si="82"/>
        <v>61703.611498036051</v>
      </c>
      <c r="O356" s="13">
        <f t="shared" si="83"/>
        <v>2354.5583101695288</v>
      </c>
      <c r="P356" s="13">
        <f t="shared" si="84"/>
        <v>7537.9575331545375</v>
      </c>
      <c r="Q356" s="37">
        <f t="shared" si="94"/>
        <v>2200.1177917217556</v>
      </c>
      <c r="R356" s="13">
        <f t="shared" si="85"/>
        <v>122279.90504110277</v>
      </c>
      <c r="S356" s="13">
        <f t="shared" si="86"/>
        <v>2544.5682284572563</v>
      </c>
      <c r="T356" s="38">
        <f t="shared" si="87"/>
        <v>7537.9575331545375</v>
      </c>
      <c r="U356" s="37">
        <f t="shared" si="95"/>
        <v>3393.2761540949668</v>
      </c>
      <c r="V356" s="13">
        <f t="shared" si="88"/>
        <v>61139.952520551386</v>
      </c>
      <c r="W356" s="13">
        <f t="shared" si="89"/>
        <v>3565.5013724627174</v>
      </c>
      <c r="X356" s="38">
        <f t="shared" si="90"/>
        <v>7537.9575331545384</v>
      </c>
      <c r="Y356" s="37">
        <f t="shared" si="96"/>
        <v>2180.1830072432476</v>
      </c>
      <c r="Z356" s="13">
        <f t="shared" si="91"/>
        <v>56841.209149629343</v>
      </c>
      <c r="AA356" s="13">
        <f t="shared" si="92"/>
        <v>2340.2990893548795</v>
      </c>
      <c r="AB356" s="38">
        <f t="shared" si="93"/>
        <v>7537.9575331545384</v>
      </c>
    </row>
    <row r="357" spans="12:28" x14ac:dyDescent="0.2">
      <c r="L357">
        <v>356</v>
      </c>
      <c r="M357" s="37">
        <f t="shared" si="81"/>
        <v>2180.7453200342161</v>
      </c>
      <c r="N357" s="13">
        <f t="shared" si="82"/>
        <v>61703.611498036051</v>
      </c>
      <c r="O357" s="13">
        <f t="shared" si="83"/>
        <v>2354.0700714331938</v>
      </c>
      <c r="P357" s="13">
        <f t="shared" si="84"/>
        <v>7537.9575331545375</v>
      </c>
      <c r="Q357" s="37">
        <f t="shared" si="94"/>
        <v>2200.1177917217556</v>
      </c>
      <c r="R357" s="13">
        <f t="shared" si="85"/>
        <v>122279.90504110277</v>
      </c>
      <c r="S357" s="13">
        <f t="shared" si="86"/>
        <v>2543.6006710506958</v>
      </c>
      <c r="T357" s="38">
        <f t="shared" si="87"/>
        <v>7537.9575331545375</v>
      </c>
      <c r="U357" s="37">
        <f t="shared" si="95"/>
        <v>3393.2761540949668</v>
      </c>
      <c r="V357" s="13">
        <f t="shared" si="88"/>
        <v>61139.952520551386</v>
      </c>
      <c r="W357" s="13">
        <f t="shared" si="89"/>
        <v>3565.0175937594372</v>
      </c>
      <c r="X357" s="38">
        <f t="shared" si="90"/>
        <v>7537.9575331545384</v>
      </c>
      <c r="Y357" s="37">
        <f t="shared" si="96"/>
        <v>2180.1830072432476</v>
      </c>
      <c r="Z357" s="13">
        <f t="shared" si="91"/>
        <v>56841.209149629343</v>
      </c>
      <c r="AA357" s="13">
        <f t="shared" si="92"/>
        <v>2339.8493250792853</v>
      </c>
      <c r="AB357" s="38">
        <f t="shared" si="93"/>
        <v>7537.9575331545384</v>
      </c>
    </row>
    <row r="358" spans="12:28" x14ac:dyDescent="0.2">
      <c r="L358">
        <v>357</v>
      </c>
      <c r="M358" s="37">
        <f t="shared" si="81"/>
        <v>2180.7453200342161</v>
      </c>
      <c r="N358" s="13">
        <f t="shared" si="82"/>
        <v>61703.611498036051</v>
      </c>
      <c r="O358" s="13">
        <f t="shared" si="83"/>
        <v>2353.5845679278746</v>
      </c>
      <c r="P358" s="13">
        <f t="shared" si="84"/>
        <v>7537.9575331545375</v>
      </c>
      <c r="Q358" s="37">
        <f t="shared" si="94"/>
        <v>2200.1177917217556</v>
      </c>
      <c r="R358" s="13">
        <f t="shared" si="85"/>
        <v>122279.90504110277</v>
      </c>
      <c r="S358" s="13">
        <f t="shared" si="86"/>
        <v>2542.6385341338082</v>
      </c>
      <c r="T358" s="38">
        <f t="shared" si="87"/>
        <v>7537.9575331545375</v>
      </c>
      <c r="U358" s="37">
        <f t="shared" si="95"/>
        <v>3393.2761540949668</v>
      </c>
      <c r="V358" s="13">
        <f t="shared" si="88"/>
        <v>61139.952520551386</v>
      </c>
      <c r="W358" s="13">
        <f t="shared" si="89"/>
        <v>3564.5365253009932</v>
      </c>
      <c r="X358" s="38">
        <f t="shared" si="90"/>
        <v>7537.9575331545384</v>
      </c>
      <c r="Y358" s="37">
        <f t="shared" si="96"/>
        <v>2180.1830072432476</v>
      </c>
      <c r="Z358" s="13">
        <f t="shared" si="91"/>
        <v>56841.209149629343</v>
      </c>
      <c r="AA358" s="13">
        <f t="shared" si="92"/>
        <v>2339.402080491509</v>
      </c>
      <c r="AB358" s="38">
        <f t="shared" si="93"/>
        <v>7537.9575331545384</v>
      </c>
    </row>
    <row r="359" spans="12:28" x14ac:dyDescent="0.2">
      <c r="L359">
        <v>358</v>
      </c>
      <c r="M359" s="37">
        <f t="shared" si="81"/>
        <v>2180.7453200342161</v>
      </c>
      <c r="N359" s="13">
        <f t="shared" si="82"/>
        <v>61703.611498036051</v>
      </c>
      <c r="O359" s="13">
        <f t="shared" si="83"/>
        <v>2353.1017767326407</v>
      </c>
      <c r="P359" s="13">
        <f t="shared" si="84"/>
        <v>7537.9575331545375</v>
      </c>
      <c r="Q359" s="37">
        <f t="shared" si="94"/>
        <v>2200.1177917217556</v>
      </c>
      <c r="R359" s="13">
        <f t="shared" si="85"/>
        <v>122279.90504110277</v>
      </c>
      <c r="S359" s="13">
        <f t="shared" si="86"/>
        <v>2541.6817722834953</v>
      </c>
      <c r="T359" s="38">
        <f t="shared" si="87"/>
        <v>7537.9575331545375</v>
      </c>
      <c r="U359" s="37">
        <f t="shared" si="95"/>
        <v>3393.2761540949668</v>
      </c>
      <c r="V359" s="13">
        <f t="shared" si="88"/>
        <v>61139.952520551386</v>
      </c>
      <c r="W359" s="13">
        <f t="shared" si="89"/>
        <v>3564.0581443758365</v>
      </c>
      <c r="X359" s="38">
        <f t="shared" si="90"/>
        <v>7537.9575331545384</v>
      </c>
      <c r="Y359" s="37">
        <f t="shared" si="96"/>
        <v>2180.1830072432476</v>
      </c>
      <c r="Z359" s="13">
        <f t="shared" si="91"/>
        <v>56841.209149629343</v>
      </c>
      <c r="AA359" s="13">
        <f t="shared" si="92"/>
        <v>2338.9573344768492</v>
      </c>
      <c r="AB359" s="38">
        <f t="shared" si="93"/>
        <v>7537.9575331545384</v>
      </c>
    </row>
    <row r="360" spans="12:28" x14ac:dyDescent="0.2">
      <c r="L360">
        <v>359</v>
      </c>
      <c r="M360" s="37">
        <f t="shared" si="81"/>
        <v>2180.7453200342161</v>
      </c>
      <c r="N360" s="13">
        <f t="shared" si="82"/>
        <v>61703.611498036051</v>
      </c>
      <c r="O360" s="13">
        <f t="shared" si="83"/>
        <v>2352.6216751819488</v>
      </c>
      <c r="P360" s="13">
        <f t="shared" si="84"/>
        <v>7537.9575331545375</v>
      </c>
      <c r="Q360" s="37">
        <f t="shared" si="94"/>
        <v>2200.1177917217556</v>
      </c>
      <c r="R360" s="13">
        <f t="shared" si="85"/>
        <v>122279.90504110277</v>
      </c>
      <c r="S360" s="13">
        <f t="shared" si="86"/>
        <v>2540.7303405827661</v>
      </c>
      <c r="T360" s="38">
        <f t="shared" si="87"/>
        <v>7537.9575331545375</v>
      </c>
      <c r="U360" s="37">
        <f t="shared" si="95"/>
        <v>3393.2761540949668</v>
      </c>
      <c r="V360" s="13">
        <f t="shared" si="88"/>
        <v>61139.952520551386</v>
      </c>
      <c r="W360" s="13">
        <f t="shared" si="89"/>
        <v>3563.5824285254721</v>
      </c>
      <c r="X360" s="38">
        <f t="shared" si="90"/>
        <v>7537.9575331545384</v>
      </c>
      <c r="Y360" s="37">
        <f t="shared" si="96"/>
        <v>2180.1830072432476</v>
      </c>
      <c r="Z360" s="13">
        <f t="shared" si="91"/>
        <v>56841.209149629343</v>
      </c>
      <c r="AA360" s="13">
        <f t="shared" si="92"/>
        <v>2338.5150661558641</v>
      </c>
      <c r="AB360" s="38">
        <f t="shared" si="93"/>
        <v>7537.9575331545384</v>
      </c>
    </row>
    <row r="361" spans="12:28" x14ac:dyDescent="0.2">
      <c r="L361">
        <v>360</v>
      </c>
      <c r="M361" s="37">
        <f t="shared" si="81"/>
        <v>2180.7453200342161</v>
      </c>
      <c r="N361" s="13">
        <f t="shared" si="82"/>
        <v>61703.611498036051</v>
      </c>
      <c r="O361" s="13">
        <f t="shared" si="83"/>
        <v>2352.1442408620942</v>
      </c>
      <c r="P361" s="13">
        <f t="shared" si="84"/>
        <v>7537.9575331545375</v>
      </c>
      <c r="Q361" s="37">
        <f t="shared" si="94"/>
        <v>2200.1177917217556</v>
      </c>
      <c r="R361" s="13">
        <f t="shared" si="85"/>
        <v>122279.90504110277</v>
      </c>
      <c r="S361" s="13">
        <f t="shared" si="86"/>
        <v>2539.7841946137078</v>
      </c>
      <c r="T361" s="38">
        <f t="shared" si="87"/>
        <v>7537.9575331545375</v>
      </c>
      <c r="U361" s="37">
        <f t="shared" si="95"/>
        <v>3393.2761540949668</v>
      </c>
      <c r="V361" s="13">
        <f t="shared" si="88"/>
        <v>61139.952520551386</v>
      </c>
      <c r="W361" s="13">
        <f t="shared" si="89"/>
        <v>3563.1093555409429</v>
      </c>
      <c r="X361" s="38">
        <f t="shared" si="90"/>
        <v>7537.9575331545384</v>
      </c>
      <c r="Y361" s="37">
        <f t="shared" si="96"/>
        <v>2180.1830072432476</v>
      </c>
      <c r="Z361" s="13">
        <f t="shared" si="91"/>
        <v>56841.209149629343</v>
      </c>
      <c r="AA361" s="13">
        <f t="shared" si="92"/>
        <v>2338.075254881107</v>
      </c>
      <c r="AB361" s="38">
        <f t="shared" si="93"/>
        <v>7537.9575331545384</v>
      </c>
    </row>
    <row r="362" spans="12:28" x14ac:dyDescent="0.2">
      <c r="L362">
        <v>361</v>
      </c>
      <c r="M362" s="37">
        <f t="shared" si="81"/>
        <v>2180.7453200342161</v>
      </c>
      <c r="N362" s="13">
        <f t="shared" si="82"/>
        <v>61703.611498036051</v>
      </c>
      <c r="O362" s="13">
        <f t="shared" si="83"/>
        <v>2351.6694516077232</v>
      </c>
      <c r="P362" s="13">
        <f t="shared" si="84"/>
        <v>7537.9575331545375</v>
      </c>
      <c r="Q362" s="37">
        <f t="shared" si="94"/>
        <v>2200.1177917217556</v>
      </c>
      <c r="R362" s="13">
        <f t="shared" si="85"/>
        <v>122279.90504110277</v>
      </c>
      <c r="S362" s="13">
        <f t="shared" si="86"/>
        <v>2538.8432904505721</v>
      </c>
      <c r="T362" s="38">
        <f t="shared" si="87"/>
        <v>7537.9575331545375</v>
      </c>
      <c r="U362" s="37">
        <f t="shared" si="95"/>
        <v>3393.2761540949668</v>
      </c>
      <c r="V362" s="13">
        <f t="shared" si="88"/>
        <v>61139.952520551386</v>
      </c>
      <c r="W362" s="13">
        <f t="shared" si="89"/>
        <v>3562.6389034593749</v>
      </c>
      <c r="X362" s="38">
        <f t="shared" si="90"/>
        <v>7537.9575331545384</v>
      </c>
      <c r="Y362" s="37">
        <f t="shared" si="96"/>
        <v>2180.1830072432476</v>
      </c>
      <c r="Z362" s="13">
        <f t="shared" si="91"/>
        <v>56841.209149629343</v>
      </c>
      <c r="AA362" s="13">
        <f t="shared" si="92"/>
        <v>2337.6378802339104</v>
      </c>
      <c r="AB362" s="38">
        <f t="shared" si="93"/>
        <v>7537.9575331545384</v>
      </c>
    </row>
    <row r="363" spans="12:28" x14ac:dyDescent="0.2">
      <c r="L363">
        <v>362</v>
      </c>
      <c r="M363" s="37">
        <f t="shared" si="81"/>
        <v>2180.7453200342161</v>
      </c>
      <c r="N363" s="13">
        <f t="shared" si="82"/>
        <v>61703.611498036051</v>
      </c>
      <c r="O363" s="13">
        <f t="shared" si="83"/>
        <v>2351.1972854984042</v>
      </c>
      <c r="P363" s="13">
        <f t="shared" si="84"/>
        <v>7537.9575331545375</v>
      </c>
      <c r="Q363" s="37">
        <f t="shared" si="94"/>
        <v>2200.1177917217556</v>
      </c>
      <c r="R363" s="13">
        <f t="shared" si="85"/>
        <v>122279.90504110277</v>
      </c>
      <c r="S363" s="13">
        <f t="shared" si="86"/>
        <v>2537.9075846529786</v>
      </c>
      <c r="T363" s="38">
        <f t="shared" si="87"/>
        <v>7537.9575331545375</v>
      </c>
      <c r="U363" s="37">
        <f t="shared" si="95"/>
        <v>3393.2761540949668</v>
      </c>
      <c r="V363" s="13">
        <f t="shared" si="88"/>
        <v>61139.952520551386</v>
      </c>
      <c r="W363" s="13">
        <f t="shared" si="89"/>
        <v>3562.1710505605784</v>
      </c>
      <c r="X363" s="38">
        <f t="shared" si="90"/>
        <v>7537.9575331545384</v>
      </c>
      <c r="Y363" s="37">
        <f t="shared" si="96"/>
        <v>2180.1830072432476</v>
      </c>
      <c r="Z363" s="13">
        <f t="shared" si="91"/>
        <v>56841.209149629343</v>
      </c>
      <c r="AA363" s="13">
        <f t="shared" si="92"/>
        <v>2337.2029220212294</v>
      </c>
      <c r="AB363" s="38">
        <f t="shared" si="93"/>
        <v>7537.9575331545384</v>
      </c>
    </row>
    <row r="364" spans="12:28" x14ac:dyDescent="0.2">
      <c r="L364">
        <v>363</v>
      </c>
      <c r="M364" s="37">
        <f t="shared" si="81"/>
        <v>2180.7453200342161</v>
      </c>
      <c r="N364" s="13">
        <f t="shared" si="82"/>
        <v>61703.611498036051</v>
      </c>
      <c r="O364" s="13">
        <f t="shared" si="83"/>
        <v>2350.7277208552518</v>
      </c>
      <c r="P364" s="13">
        <f t="shared" si="84"/>
        <v>7537.9575331545375</v>
      </c>
      <c r="Q364" s="37">
        <f t="shared" si="94"/>
        <v>2200.1177917217556</v>
      </c>
      <c r="R364" s="13">
        <f t="shared" si="85"/>
        <v>122279.90504110277</v>
      </c>
      <c r="S364" s="13">
        <f t="shared" si="86"/>
        <v>2536.9770342592287</v>
      </c>
      <c r="T364" s="38">
        <f t="shared" si="87"/>
        <v>7537.9575331545375</v>
      </c>
      <c r="U364" s="37">
        <f t="shared" si="95"/>
        <v>3393.2761540949668</v>
      </c>
      <c r="V364" s="13">
        <f t="shared" si="88"/>
        <v>61139.952520551386</v>
      </c>
      <c r="W364" s="13">
        <f t="shared" si="89"/>
        <v>3561.7057753637037</v>
      </c>
      <c r="X364" s="38">
        <f t="shared" si="90"/>
        <v>7537.9575331545384</v>
      </c>
      <c r="Y364" s="37">
        <f t="shared" si="96"/>
        <v>2180.1830072432476</v>
      </c>
      <c r="Z364" s="13">
        <f t="shared" si="91"/>
        <v>56841.209149629343</v>
      </c>
      <c r="AA364" s="13">
        <f t="shared" si="92"/>
        <v>2336.7703602725296</v>
      </c>
      <c r="AB364" s="38">
        <f t="shared" si="93"/>
        <v>7537.9575331545384</v>
      </c>
    </row>
    <row r="365" spans="12:28" x14ac:dyDescent="0.2">
      <c r="L365">
        <v>364</v>
      </c>
      <c r="M365" s="37">
        <f t="shared" si="81"/>
        <v>2180.7453200342161</v>
      </c>
      <c r="N365" s="13">
        <f t="shared" si="82"/>
        <v>61703.611498036051</v>
      </c>
      <c r="O365" s="13">
        <f t="shared" si="83"/>
        <v>2350.260736237612</v>
      </c>
      <c r="P365" s="13">
        <f t="shared" si="84"/>
        <v>7537.9575331545375</v>
      </c>
      <c r="Q365" s="37">
        <f t="shared" si="94"/>
        <v>2200.1177917217556</v>
      </c>
      <c r="R365" s="13">
        <f t="shared" si="85"/>
        <v>122279.90504110277</v>
      </c>
      <c r="S365" s="13">
        <f t="shared" si="86"/>
        <v>2536.0515967797301</v>
      </c>
      <c r="T365" s="38">
        <f t="shared" si="87"/>
        <v>7537.9575331545375</v>
      </c>
      <c r="U365" s="37">
        <f t="shared" si="95"/>
        <v>3393.2761540949668</v>
      </c>
      <c r="V365" s="13">
        <f t="shared" si="88"/>
        <v>61139.952520551386</v>
      </c>
      <c r="W365" s="13">
        <f t="shared" si="89"/>
        <v>3561.2430566239541</v>
      </c>
      <c r="X365" s="38">
        <f t="shared" si="90"/>
        <v>7537.9575331545384</v>
      </c>
      <c r="Y365" s="37">
        <f t="shared" si="96"/>
        <v>2180.1830072432476</v>
      </c>
      <c r="Z365" s="13">
        <f t="shared" si="91"/>
        <v>56841.209149629343</v>
      </c>
      <c r="AA365" s="13">
        <f t="shared" si="92"/>
        <v>2336.3401752367349</v>
      </c>
      <c r="AB365" s="38">
        <f t="shared" si="93"/>
        <v>7537.9575331545384</v>
      </c>
    </row>
    <row r="366" spans="12:28" x14ac:dyDescent="0.2">
      <c r="L366">
        <v>365</v>
      </c>
      <c r="M366" s="37">
        <f t="shared" si="81"/>
        <v>2180.7453200342161</v>
      </c>
      <c r="N366" s="13">
        <f t="shared" si="82"/>
        <v>61703.611498036051</v>
      </c>
      <c r="O366" s="13">
        <f t="shared" si="83"/>
        <v>2349.7963104397945</v>
      </c>
      <c r="P366" s="13">
        <f t="shared" si="84"/>
        <v>7537.9575331545375</v>
      </c>
      <c r="Q366" s="37">
        <f t="shared" si="94"/>
        <v>2200.1177917217556</v>
      </c>
      <c r="R366" s="13">
        <f t="shared" si="85"/>
        <v>122279.90504110277</v>
      </c>
      <c r="S366" s="13">
        <f t="shared" si="86"/>
        <v>2535.1312301905305</v>
      </c>
      <c r="T366" s="38">
        <f t="shared" si="87"/>
        <v>7537.9575331545375</v>
      </c>
      <c r="U366" s="37">
        <f t="shared" si="95"/>
        <v>3393.2761540949668</v>
      </c>
      <c r="V366" s="13">
        <f t="shared" si="88"/>
        <v>61139.952520551386</v>
      </c>
      <c r="W366" s="13">
        <f t="shared" si="89"/>
        <v>3560.7828733293541</v>
      </c>
      <c r="X366" s="38">
        <f t="shared" si="90"/>
        <v>7537.9575331545384</v>
      </c>
      <c r="Y366" s="37">
        <f t="shared" si="96"/>
        <v>2180.1830072432476</v>
      </c>
      <c r="Z366" s="13">
        <f t="shared" si="91"/>
        <v>56841.209149629343</v>
      </c>
      <c r="AA366" s="13">
        <f t="shared" si="92"/>
        <v>2335.9123473792183</v>
      </c>
      <c r="AB366" s="38">
        <f t="shared" si="93"/>
        <v>7537.9575331545384</v>
      </c>
    </row>
    <row r="367" spans="12:28" x14ac:dyDescent="0.2">
      <c r="L367">
        <v>366</v>
      </c>
      <c r="M367" s="37">
        <f t="shared" si="81"/>
        <v>2180.7453200342161</v>
      </c>
      <c r="N367" s="13">
        <f t="shared" si="82"/>
        <v>61703.611498036051</v>
      </c>
      <c r="O367" s="13">
        <f t="shared" si="83"/>
        <v>2349.3344224878665</v>
      </c>
      <c r="P367" s="13">
        <f t="shared" si="84"/>
        <v>7537.9575331545375</v>
      </c>
      <c r="Q367" s="37">
        <f t="shared" si="94"/>
        <v>2200.1177917217556</v>
      </c>
      <c r="R367" s="13">
        <f t="shared" si="85"/>
        <v>122279.90504110277</v>
      </c>
      <c r="S367" s="13">
        <f t="shared" si="86"/>
        <v>2534.2158929269544</v>
      </c>
      <c r="T367" s="38">
        <f t="shared" si="87"/>
        <v>7537.9575331545375</v>
      </c>
      <c r="U367" s="37">
        <f t="shared" si="95"/>
        <v>3393.2761540949668</v>
      </c>
      <c r="V367" s="13">
        <f t="shared" si="88"/>
        <v>61139.952520551386</v>
      </c>
      <c r="W367" s="13">
        <f t="shared" si="89"/>
        <v>3560.3252046975663</v>
      </c>
      <c r="X367" s="38">
        <f t="shared" si="90"/>
        <v>7537.9575331545384</v>
      </c>
      <c r="Y367" s="37">
        <f t="shared" si="96"/>
        <v>2180.1830072432476</v>
      </c>
      <c r="Z367" s="13">
        <f t="shared" si="91"/>
        <v>56841.209149629343</v>
      </c>
      <c r="AA367" s="13">
        <f t="shared" si="92"/>
        <v>2335.4868573788472</v>
      </c>
      <c r="AB367" s="38">
        <f t="shared" si="93"/>
        <v>7537.9575331545384</v>
      </c>
    </row>
    <row r="368" spans="12:28" x14ac:dyDescent="0.2">
      <c r="L368">
        <v>367</v>
      </c>
      <c r="M368" s="37">
        <f t="shared" si="81"/>
        <v>2180.7453200342161</v>
      </c>
      <c r="N368" s="13">
        <f t="shared" si="82"/>
        <v>61703.611498036051</v>
      </c>
      <c r="O368" s="13">
        <f t="shared" si="83"/>
        <v>2348.8750516364944</v>
      </c>
      <c r="P368" s="13">
        <f t="shared" si="84"/>
        <v>7537.9575331545375</v>
      </c>
      <c r="Q368" s="37">
        <f t="shared" si="94"/>
        <v>2200.1177917217556</v>
      </c>
      <c r="R368" s="13">
        <f t="shared" si="85"/>
        <v>122279.90504110277</v>
      </c>
      <c r="S368" s="13">
        <f t="shared" si="86"/>
        <v>2533.305543877349</v>
      </c>
      <c r="T368" s="38">
        <f t="shared" si="87"/>
        <v>7537.9575331545375</v>
      </c>
      <c r="U368" s="37">
        <f t="shared" si="95"/>
        <v>3393.2761540949668</v>
      </c>
      <c r="V368" s="13">
        <f t="shared" si="88"/>
        <v>61139.952520551386</v>
      </c>
      <c r="W368" s="13">
        <f t="shared" si="89"/>
        <v>3559.8700301727636</v>
      </c>
      <c r="X368" s="38">
        <f t="shared" si="90"/>
        <v>7537.9575331545384</v>
      </c>
      <c r="Y368" s="37">
        <f t="shared" si="96"/>
        <v>2180.1830072432476</v>
      </c>
      <c r="Z368" s="13">
        <f t="shared" si="91"/>
        <v>56841.209149629343</v>
      </c>
      <c r="AA368" s="13">
        <f t="shared" si="92"/>
        <v>2335.0636861250714</v>
      </c>
      <c r="AB368" s="38">
        <f t="shared" si="93"/>
        <v>7537.9575331545384</v>
      </c>
    </row>
    <row r="369" spans="12:28" x14ac:dyDescent="0.2">
      <c r="L369">
        <v>368</v>
      </c>
      <c r="M369" s="37">
        <f t="shared" si="81"/>
        <v>2180.7453200342161</v>
      </c>
      <c r="N369" s="13">
        <f t="shared" si="82"/>
        <v>61703.611498036051</v>
      </c>
      <c r="O369" s="13">
        <f t="shared" si="83"/>
        <v>2348.4181773658356</v>
      </c>
      <c r="P369" s="13">
        <f t="shared" si="84"/>
        <v>7537.9575331545375</v>
      </c>
      <c r="Q369" s="37">
        <f t="shared" si="94"/>
        <v>2200.1177917217556</v>
      </c>
      <c r="R369" s="13">
        <f t="shared" si="85"/>
        <v>122279.90504110277</v>
      </c>
      <c r="S369" s="13">
        <f t="shared" si="86"/>
        <v>2532.4001423769259</v>
      </c>
      <c r="T369" s="38">
        <f t="shared" si="87"/>
        <v>7537.9575331545375</v>
      </c>
      <c r="U369" s="37">
        <f t="shared" si="95"/>
        <v>3393.2761540949668</v>
      </c>
      <c r="V369" s="13">
        <f t="shared" si="88"/>
        <v>61139.952520551386</v>
      </c>
      <c r="W369" s="13">
        <f t="shared" si="89"/>
        <v>3559.417329422552</v>
      </c>
      <c r="X369" s="38">
        <f t="shared" si="90"/>
        <v>7537.9575331545384</v>
      </c>
      <c r="Y369" s="37">
        <f t="shared" si="96"/>
        <v>2180.1830072432476</v>
      </c>
      <c r="Z369" s="13">
        <f t="shared" si="91"/>
        <v>56841.209149629343</v>
      </c>
      <c r="AA369" s="13">
        <f t="shared" si="92"/>
        <v>2334.6428147150664</v>
      </c>
      <c r="AB369" s="38">
        <f t="shared" si="93"/>
        <v>7537.9575331545384</v>
      </c>
    </row>
    <row r="370" spans="12:28" x14ac:dyDescent="0.2">
      <c r="L370">
        <v>369</v>
      </c>
      <c r="M370" s="37">
        <f t="shared" si="81"/>
        <v>2180.7453200342161</v>
      </c>
      <c r="N370" s="13">
        <f t="shared" si="82"/>
        <v>61703.611498036051</v>
      </c>
      <c r="O370" s="13">
        <f t="shared" si="83"/>
        <v>2347.9637793784873</v>
      </c>
      <c r="P370" s="13">
        <f t="shared" si="84"/>
        <v>7537.9575331545375</v>
      </c>
      <c r="Q370" s="37">
        <f t="shared" si="94"/>
        <v>2200.1177917217556</v>
      </c>
      <c r="R370" s="13">
        <f t="shared" si="85"/>
        <v>122279.90504110277</v>
      </c>
      <c r="S370" s="13">
        <f t="shared" si="86"/>
        <v>2531.4996482017086</v>
      </c>
      <c r="T370" s="38">
        <f t="shared" si="87"/>
        <v>7537.9575331545375</v>
      </c>
      <c r="U370" s="13">
        <f t="shared" si="95"/>
        <v>3393.2761540949668</v>
      </c>
      <c r="V370" s="13">
        <f t="shared" si="88"/>
        <v>61139.952520551386</v>
      </c>
      <c r="W370" s="13">
        <f t="shared" si="89"/>
        <v>3558.9670823349434</v>
      </c>
      <c r="X370" s="38">
        <f t="shared" si="90"/>
        <v>7537.9575331545384</v>
      </c>
      <c r="Y370" s="37">
        <f t="shared" si="96"/>
        <v>2180.1830072432476</v>
      </c>
      <c r="Z370" s="13">
        <f t="shared" si="91"/>
        <v>56841.209149629343</v>
      </c>
      <c r="AA370" s="13">
        <f t="shared" si="92"/>
        <v>2334.2242244509152</v>
      </c>
      <c r="AB370" s="38">
        <f t="shared" si="93"/>
        <v>7537.9575331545384</v>
      </c>
    </row>
    <row r="371" spans="12:28" x14ac:dyDescent="0.2">
      <c r="L371">
        <v>370</v>
      </c>
      <c r="M371" s="37">
        <f t="shared" si="81"/>
        <v>2180.7453200342161</v>
      </c>
      <c r="N371" s="13">
        <f t="shared" si="82"/>
        <v>61703.611498036051</v>
      </c>
      <c r="O371" s="13">
        <f t="shared" si="83"/>
        <v>2347.5118375964757</v>
      </c>
      <c r="P371" s="13">
        <f t="shared" si="84"/>
        <v>7537.9575331545375</v>
      </c>
      <c r="Q371" s="37">
        <f t="shared" si="94"/>
        <v>2200.1177917217556</v>
      </c>
      <c r="R371" s="13">
        <f t="shared" si="85"/>
        <v>122279.90504110277</v>
      </c>
      <c r="S371" s="13">
        <f t="shared" si="86"/>
        <v>2530.604021562574</v>
      </c>
      <c r="T371" s="38">
        <f t="shared" si="87"/>
        <v>7537.9575331545375</v>
      </c>
      <c r="U371" s="13">
        <f t="shared" si="95"/>
        <v>3393.2761540949668</v>
      </c>
      <c r="V371" s="13">
        <f t="shared" si="88"/>
        <v>61139.952520551386</v>
      </c>
      <c r="W371" s="13">
        <f t="shared" si="89"/>
        <v>3558.5192690153758</v>
      </c>
      <c r="X371" s="38">
        <f t="shared" si="90"/>
        <v>7537.9575331545384</v>
      </c>
      <c r="Y371" s="37">
        <f t="shared" si="96"/>
        <v>2180.1830072432476</v>
      </c>
      <c r="Z371" s="13">
        <f t="shared" si="91"/>
        <v>56841.209149629343</v>
      </c>
      <c r="AA371" s="13">
        <f t="shared" si="92"/>
        <v>2333.8078968368404</v>
      </c>
      <c r="AB371" s="38">
        <f t="shared" si="93"/>
        <v>7537.9575331545384</v>
      </c>
    </row>
    <row r="372" spans="12:28" x14ac:dyDescent="0.2">
      <c r="L372">
        <v>371</v>
      </c>
      <c r="M372" s="37">
        <f t="shared" si="81"/>
        <v>2180.7453200342161</v>
      </c>
      <c r="N372" s="13">
        <f t="shared" si="82"/>
        <v>61703.611498036051</v>
      </c>
      <c r="O372" s="13">
        <f t="shared" si="83"/>
        <v>2347.0623321583025</v>
      </c>
      <c r="P372" s="13">
        <f t="shared" si="84"/>
        <v>7537.9575331545375</v>
      </c>
      <c r="Q372" s="37">
        <f t="shared" si="94"/>
        <v>2200.1177917217556</v>
      </c>
      <c r="R372" s="13">
        <f t="shared" si="85"/>
        <v>122279.90504110277</v>
      </c>
      <c r="S372" s="13">
        <f t="shared" si="86"/>
        <v>2529.7132230993911</v>
      </c>
      <c r="T372" s="38">
        <f t="shared" si="87"/>
        <v>7537.9575331545375</v>
      </c>
      <c r="U372" s="13">
        <f t="shared" si="95"/>
        <v>3393.2761540949668</v>
      </c>
      <c r="V372" s="13">
        <f t="shared" si="88"/>
        <v>61139.952520551386</v>
      </c>
      <c r="W372" s="13">
        <f t="shared" si="89"/>
        <v>3558.0738697837846</v>
      </c>
      <c r="X372" s="38">
        <f t="shared" si="90"/>
        <v>7537.9575331545384</v>
      </c>
      <c r="Y372" s="37">
        <f t="shared" si="96"/>
        <v>2180.1830072432476</v>
      </c>
      <c r="Z372" s="13">
        <f t="shared" si="91"/>
        <v>56841.209149629343</v>
      </c>
      <c r="AA372" s="13">
        <f t="shared" si="92"/>
        <v>2333.3938135764802</v>
      </c>
      <c r="AB372" s="38">
        <f t="shared" si="93"/>
        <v>7537.9575331545384</v>
      </c>
    </row>
    <row r="373" spans="12:28" x14ac:dyDescent="0.2">
      <c r="L373">
        <v>372</v>
      </c>
      <c r="M373" s="37">
        <f t="shared" si="81"/>
        <v>2180.7453200342161</v>
      </c>
      <c r="N373" s="13">
        <f t="shared" si="82"/>
        <v>61703.611498036051</v>
      </c>
      <c r="O373" s="13">
        <f t="shared" si="83"/>
        <v>2346.6152434160335</v>
      </c>
      <c r="P373" s="13">
        <f t="shared" si="84"/>
        <v>7537.9575331545375</v>
      </c>
      <c r="Q373" s="37">
        <f t="shared" si="94"/>
        <v>2200.1177917217556</v>
      </c>
      <c r="R373" s="13">
        <f t="shared" si="85"/>
        <v>122279.90504110277</v>
      </c>
      <c r="S373" s="13">
        <f t="shared" si="86"/>
        <v>2528.8272138752577</v>
      </c>
      <c r="T373" s="38">
        <f t="shared" si="87"/>
        <v>7537.9575331545375</v>
      </c>
      <c r="U373" s="13">
        <f t="shared" si="95"/>
        <v>3393.2761540949668</v>
      </c>
      <c r="V373" s="13">
        <f t="shared" si="88"/>
        <v>61139.952520551386</v>
      </c>
      <c r="W373" s="13">
        <f t="shared" si="89"/>
        <v>3557.6308651717177</v>
      </c>
      <c r="X373" s="38">
        <f t="shared" si="90"/>
        <v>7537.9575331545384</v>
      </c>
      <c r="Y373" s="37">
        <f t="shared" si="96"/>
        <v>2180.1830072432476</v>
      </c>
      <c r="Z373" s="13">
        <f t="shared" si="91"/>
        <v>56841.209149629343</v>
      </c>
      <c r="AA373" s="13">
        <f t="shared" si="92"/>
        <v>2332.9819565702082</v>
      </c>
      <c r="AB373" s="38">
        <f t="shared" si="93"/>
        <v>7537.9575331545384</v>
      </c>
    </row>
    <row r="374" spans="12:28" x14ac:dyDescent="0.2">
      <c r="L374">
        <v>373</v>
      </c>
      <c r="M374" s="37">
        <f t="shared" si="81"/>
        <v>2180.7453200342161</v>
      </c>
      <c r="N374" s="13">
        <f t="shared" si="82"/>
        <v>61703.611498036051</v>
      </c>
      <c r="O374" s="13">
        <f t="shared" si="83"/>
        <v>2346.170551932436</v>
      </c>
      <c r="P374" s="13">
        <f t="shared" si="84"/>
        <v>7537.9575331545375</v>
      </c>
      <c r="Q374" s="37">
        <f t="shared" si="94"/>
        <v>2200.1177917217556</v>
      </c>
      <c r="R374" s="13">
        <f t="shared" si="85"/>
        <v>122279.90504110277</v>
      </c>
      <c r="S374" s="13">
        <f t="shared" si="86"/>
        <v>2527.9459553708248</v>
      </c>
      <c r="T374" s="38">
        <f t="shared" si="87"/>
        <v>7537.9575331545375</v>
      </c>
      <c r="U374" s="13">
        <f t="shared" si="95"/>
        <v>3393.2761540949668</v>
      </c>
      <c r="V374" s="13">
        <f t="shared" si="88"/>
        <v>61139.952520551386</v>
      </c>
      <c r="W374" s="13">
        <f t="shared" si="89"/>
        <v>3557.1902359195014</v>
      </c>
      <c r="X374" s="38">
        <f t="shared" si="90"/>
        <v>7537.9575331545384</v>
      </c>
      <c r="Y374" s="37">
        <f t="shared" si="96"/>
        <v>2180.1830072432476</v>
      </c>
      <c r="Z374" s="13">
        <f t="shared" si="91"/>
        <v>56841.209149629343</v>
      </c>
      <c r="AA374" s="13">
        <f t="shared" si="92"/>
        <v>2332.572307912495</v>
      </c>
      <c r="AB374" s="38">
        <f t="shared" si="93"/>
        <v>7537.9575331545384</v>
      </c>
    </row>
    <row r="375" spans="12:28" x14ac:dyDescent="0.2">
      <c r="L375">
        <v>374</v>
      </c>
      <c r="M375" s="37">
        <f t="shared" si="81"/>
        <v>2180.7453200342161</v>
      </c>
      <c r="N375" s="13">
        <f t="shared" si="82"/>
        <v>61703.611498036051</v>
      </c>
      <c r="O375" s="13">
        <f t="shared" si="83"/>
        <v>2345.7282384781629</v>
      </c>
      <c r="P375" s="13">
        <f t="shared" si="84"/>
        <v>7537.9575331545375</v>
      </c>
      <c r="Q375" s="37">
        <f t="shared" si="94"/>
        <v>2200.1177917217556</v>
      </c>
      <c r="R375" s="13">
        <f t="shared" si="85"/>
        <v>122279.90504110277</v>
      </c>
      <c r="S375" s="13">
        <f t="shared" si="86"/>
        <v>2527.069409478715</v>
      </c>
      <c r="T375" s="38">
        <f t="shared" si="87"/>
        <v>7537.9575331545375</v>
      </c>
      <c r="U375" s="13">
        <f t="shared" si="95"/>
        <v>3393.2761540949668</v>
      </c>
      <c r="V375" s="13">
        <f t="shared" si="88"/>
        <v>61139.952520551386</v>
      </c>
      <c r="W375" s="13">
        <f t="shared" si="89"/>
        <v>3556.7519629734466</v>
      </c>
      <c r="X375" s="38">
        <f t="shared" si="90"/>
        <v>7537.9575331545384</v>
      </c>
      <c r="Y375" s="37">
        <f t="shared" si="96"/>
        <v>2180.1830072432476</v>
      </c>
      <c r="Z375" s="13">
        <f t="shared" si="91"/>
        <v>56841.209149629343</v>
      </c>
      <c r="AA375" s="13">
        <f t="shared" si="92"/>
        <v>2332.1648498893155</v>
      </c>
      <c r="AB375" s="38">
        <f t="shared" si="93"/>
        <v>7537.9575331545384</v>
      </c>
    </row>
    <row r="376" spans="12:28" x14ac:dyDescent="0.2">
      <c r="L376">
        <v>375</v>
      </c>
      <c r="M376" s="37">
        <f t="shared" si="81"/>
        <v>2180.7453200342161</v>
      </c>
      <c r="N376" s="13">
        <f t="shared" si="82"/>
        <v>61703.611498036051</v>
      </c>
      <c r="O376" s="13">
        <f t="shared" si="83"/>
        <v>2345.288284028979</v>
      </c>
      <c r="P376" s="13">
        <f t="shared" si="84"/>
        <v>7537.9575331545375</v>
      </c>
      <c r="Q376" s="37">
        <f t="shared" si="94"/>
        <v>2200.1177917217556</v>
      </c>
      <c r="R376" s="13">
        <f t="shared" si="85"/>
        <v>122279.90504110277</v>
      </c>
      <c r="S376" s="13">
        <f t="shared" si="86"/>
        <v>2526.1975384980296</v>
      </c>
      <c r="T376" s="38">
        <f t="shared" si="87"/>
        <v>7537.9575331545375</v>
      </c>
      <c r="U376" s="13">
        <f t="shared" si="95"/>
        <v>3393.2761540949668</v>
      </c>
      <c r="V376" s="13">
        <f t="shared" si="88"/>
        <v>61139.952520551386</v>
      </c>
      <c r="W376" s="13">
        <f t="shared" si="89"/>
        <v>3556.3160274831039</v>
      </c>
      <c r="X376" s="38">
        <f t="shared" si="90"/>
        <v>7537.9575331545384</v>
      </c>
      <c r="Y376" s="37">
        <f t="shared" si="96"/>
        <v>2180.1830072432476</v>
      </c>
      <c r="Z376" s="13">
        <f t="shared" si="91"/>
        <v>56841.209149629343</v>
      </c>
      <c r="AA376" s="13">
        <f t="shared" si="92"/>
        <v>2331.7595649755926</v>
      </c>
      <c r="AB376" s="38">
        <f t="shared" si="93"/>
        <v>7537.9575331545384</v>
      </c>
    </row>
    <row r="377" spans="12:28" x14ac:dyDescent="0.2">
      <c r="L377">
        <v>376</v>
      </c>
      <c r="M377" s="37">
        <f t="shared" si="81"/>
        <v>2180.7453200342161</v>
      </c>
      <c r="N377" s="13">
        <f t="shared" si="82"/>
        <v>61703.611498036051</v>
      </c>
      <c r="O377" s="13">
        <f t="shared" si="83"/>
        <v>2344.8506697630355</v>
      </c>
      <c r="P377" s="13">
        <f t="shared" si="84"/>
        <v>7537.9575331545375</v>
      </c>
      <c r="Q377" s="37">
        <f t="shared" si="94"/>
        <v>2200.1177917217556</v>
      </c>
      <c r="R377" s="13">
        <f t="shared" si="85"/>
        <v>122279.90504110277</v>
      </c>
      <c r="S377" s="13">
        <f t="shared" si="86"/>
        <v>2525.330305128944</v>
      </c>
      <c r="T377" s="38">
        <f t="shared" si="87"/>
        <v>7537.9575331545375</v>
      </c>
      <c r="U377" s="13">
        <f t="shared" si="95"/>
        <v>3393.2761540949668</v>
      </c>
      <c r="V377" s="13">
        <f t="shared" si="88"/>
        <v>61139.952520551386</v>
      </c>
      <c r="W377" s="13">
        <f t="shared" si="89"/>
        <v>3555.8824107985611</v>
      </c>
      <c r="X377" s="38">
        <f t="shared" si="90"/>
        <v>7537.9575331545384</v>
      </c>
      <c r="Y377" s="37">
        <f t="shared" si="96"/>
        <v>2180.1830072432476</v>
      </c>
      <c r="Z377" s="13">
        <f t="shared" si="91"/>
        <v>56841.209149629343</v>
      </c>
      <c r="AA377" s="13">
        <f t="shared" si="92"/>
        <v>2331.3564358326876</v>
      </c>
      <c r="AB377" s="38">
        <f t="shared" si="93"/>
        <v>7537.9575331545384</v>
      </c>
    </row>
    <row r="378" spans="12:28" x14ac:dyDescent="0.2">
      <c r="L378">
        <v>377</v>
      </c>
      <c r="M378" s="37">
        <f t="shared" si="81"/>
        <v>2180.7453200342161</v>
      </c>
      <c r="N378" s="13">
        <f t="shared" si="82"/>
        <v>61703.611498036051</v>
      </c>
      <c r="O378" s="13">
        <f t="shared" si="83"/>
        <v>2344.4153770581843</v>
      </c>
      <c r="P378" s="13">
        <f t="shared" si="84"/>
        <v>7537.9575331545375</v>
      </c>
      <c r="Q378" s="37">
        <f t="shared" si="94"/>
        <v>2200.1177917217556</v>
      </c>
      <c r="R378" s="13">
        <f t="shared" si="85"/>
        <v>122279.90504110277</v>
      </c>
      <c r="S378" s="13">
        <f t="shared" si="86"/>
        <v>2524.4676724673864</v>
      </c>
      <c r="T378" s="38">
        <f t="shared" si="87"/>
        <v>7537.9575331545375</v>
      </c>
      <c r="U378" s="13">
        <f t="shared" si="95"/>
        <v>3393.2761540949668</v>
      </c>
      <c r="V378" s="13">
        <f t="shared" si="88"/>
        <v>61139.952520551386</v>
      </c>
      <c r="W378" s="13">
        <f t="shared" si="89"/>
        <v>3555.4510944677822</v>
      </c>
      <c r="X378" s="38">
        <f t="shared" si="90"/>
        <v>7537.9575331545384</v>
      </c>
      <c r="Y378" s="37">
        <f t="shared" si="96"/>
        <v>2180.1830072432476</v>
      </c>
      <c r="Z378" s="13">
        <f t="shared" si="91"/>
        <v>56841.209149629343</v>
      </c>
      <c r="AA378" s="13">
        <f t="shared" si="92"/>
        <v>2330.955445305925</v>
      </c>
      <c r="AB378" s="38">
        <f t="shared" si="93"/>
        <v>7537.9575331545384</v>
      </c>
    </row>
    <row r="379" spans="12:28" x14ac:dyDescent="0.2">
      <c r="L379">
        <v>378</v>
      </c>
      <c r="M379" s="37">
        <f t="shared" si="81"/>
        <v>2180.7453200342161</v>
      </c>
      <c r="N379" s="13">
        <f t="shared" si="82"/>
        <v>61703.611498036051</v>
      </c>
      <c r="O379" s="13">
        <f t="shared" si="83"/>
        <v>2343.9823874893377</v>
      </c>
      <c r="P379" s="13">
        <f t="shared" si="84"/>
        <v>7537.9575331545375</v>
      </c>
      <c r="Q379" s="37">
        <f t="shared" si="94"/>
        <v>2200.1177917217556</v>
      </c>
      <c r="R379" s="13">
        <f t="shared" si="85"/>
        <v>122279.90504110277</v>
      </c>
      <c r="S379" s="13">
        <f t="shared" si="86"/>
        <v>2523.6096039998051</v>
      </c>
      <c r="T379" s="38">
        <f t="shared" si="87"/>
        <v>7537.9575331545375</v>
      </c>
      <c r="U379" s="13">
        <f t="shared" si="95"/>
        <v>3393.2761540949668</v>
      </c>
      <c r="V379" s="13">
        <f t="shared" si="88"/>
        <v>61139.952520551386</v>
      </c>
      <c r="W379" s="13">
        <f t="shared" si="89"/>
        <v>3555.0220602339919</v>
      </c>
      <c r="X379" s="38">
        <f t="shared" si="90"/>
        <v>7537.9575331545384</v>
      </c>
      <c r="Y379" s="37">
        <f t="shared" si="96"/>
        <v>2180.1830072432476</v>
      </c>
      <c r="Z379" s="13">
        <f t="shared" si="91"/>
        <v>56841.209149629343</v>
      </c>
      <c r="AA379" s="13">
        <f t="shared" si="92"/>
        <v>2330.556576422161</v>
      </c>
      <c r="AB379" s="38">
        <f t="shared" si="93"/>
        <v>7537.9575331545384</v>
      </c>
    </row>
    <row r="380" spans="12:28" x14ac:dyDescent="0.2">
      <c r="L380">
        <v>379</v>
      </c>
      <c r="M380" s="37">
        <f t="shared" si="81"/>
        <v>2180.7453200342161</v>
      </c>
      <c r="N380" s="13">
        <f t="shared" si="82"/>
        <v>61703.611498036051</v>
      </c>
      <c r="O380" s="13">
        <f t="shared" si="83"/>
        <v>2343.5516828258678</v>
      </c>
      <c r="P380" s="13">
        <f t="shared" si="84"/>
        <v>7537.9575331545375</v>
      </c>
      <c r="Q380" s="37">
        <f t="shared" si="94"/>
        <v>2200.1177917217556</v>
      </c>
      <c r="R380" s="13">
        <f t="shared" si="85"/>
        <v>122279.90504110277</v>
      </c>
      <c r="S380" s="13">
        <f t="shared" si="86"/>
        <v>2522.7560635980162</v>
      </c>
      <c r="T380" s="38">
        <f t="shared" si="87"/>
        <v>7537.9575331545375</v>
      </c>
      <c r="U380" s="13">
        <f t="shared" si="95"/>
        <v>3393.2761540949668</v>
      </c>
      <c r="V380" s="13">
        <f t="shared" si="88"/>
        <v>61139.952520551386</v>
      </c>
      <c r="W380" s="13">
        <f t="shared" si="89"/>
        <v>3554.5952900330972</v>
      </c>
      <c r="X380" s="38">
        <f t="shared" si="90"/>
        <v>7537.9575331545384</v>
      </c>
      <c r="Y380" s="37">
        <f t="shared" si="96"/>
        <v>2180.1830072432476</v>
      </c>
      <c r="Z380" s="13">
        <f t="shared" si="91"/>
        <v>56841.209149629343</v>
      </c>
      <c r="AA380" s="13">
        <f t="shared" si="92"/>
        <v>2330.1598123873882</v>
      </c>
      <c r="AB380" s="38">
        <f t="shared" si="93"/>
        <v>7537.9575331545384</v>
      </c>
    </row>
    <row r="381" spans="12:28" x14ac:dyDescent="0.2">
      <c r="L381">
        <v>380</v>
      </c>
      <c r="M381" s="37">
        <f t="shared" si="81"/>
        <v>2180.7453200342161</v>
      </c>
      <c r="N381" s="13">
        <f t="shared" si="82"/>
        <v>61703.611498036051</v>
      </c>
      <c r="O381" s="13">
        <f t="shared" si="83"/>
        <v>2343.1232450290477</v>
      </c>
      <c r="P381" s="13">
        <f t="shared" si="84"/>
        <v>7537.9575331545375</v>
      </c>
      <c r="Q381" s="37">
        <f t="shared" si="94"/>
        <v>2200.1177917217556</v>
      </c>
      <c r="R381" s="13">
        <f t="shared" si="85"/>
        <v>122279.90504110277</v>
      </c>
      <c r="S381" s="13">
        <f t="shared" si="86"/>
        <v>2521.9070155141312</v>
      </c>
      <c r="T381" s="38">
        <f t="shared" si="87"/>
        <v>7537.9575331545375</v>
      </c>
      <c r="U381" s="13">
        <f t="shared" si="95"/>
        <v>3393.2761540949668</v>
      </c>
      <c r="V381" s="13">
        <f t="shared" si="88"/>
        <v>61139.952520551386</v>
      </c>
      <c r="W381" s="13">
        <f t="shared" si="89"/>
        <v>3554.1707659911549</v>
      </c>
      <c r="X381" s="38">
        <f t="shared" si="90"/>
        <v>7537.9575331545384</v>
      </c>
      <c r="Y381" s="37">
        <f t="shared" si="96"/>
        <v>2180.1830072432476</v>
      </c>
      <c r="Z381" s="13">
        <f t="shared" si="91"/>
        <v>56841.209149629343</v>
      </c>
      <c r="AA381" s="13">
        <f t="shared" si="92"/>
        <v>2329.7651365843776</v>
      </c>
      <c r="AB381" s="38">
        <f t="shared" si="93"/>
        <v>7537.9575331545384</v>
      </c>
    </row>
    <row r="382" spans="12:28" x14ac:dyDescent="0.2">
      <c r="L382">
        <v>381</v>
      </c>
      <c r="M382" s="37">
        <f t="shared" si="81"/>
        <v>2180.7453200342161</v>
      </c>
      <c r="N382" s="13">
        <f t="shared" si="82"/>
        <v>61703.611498036051</v>
      </c>
      <c r="O382" s="13">
        <f t="shared" si="83"/>
        <v>2342.6970562495339</v>
      </c>
      <c r="P382" s="13">
        <f t="shared" si="84"/>
        <v>7537.9575331545375</v>
      </c>
      <c r="Q382" s="37">
        <f t="shared" si="94"/>
        <v>2200.1177917217556</v>
      </c>
      <c r="R382" s="13">
        <f t="shared" si="85"/>
        <v>122279.90504110277</v>
      </c>
      <c r="S382" s="13">
        <f t="shared" si="86"/>
        <v>2521.0624243755688</v>
      </c>
      <c r="T382" s="38">
        <f t="shared" si="87"/>
        <v>7537.9575331545375</v>
      </c>
      <c r="U382" s="13">
        <f t="shared" si="95"/>
        <v>3393.2761540949668</v>
      </c>
      <c r="V382" s="13">
        <f t="shared" si="88"/>
        <v>61139.952520551386</v>
      </c>
      <c r="W382" s="13">
        <f t="shared" si="89"/>
        <v>3553.7484704218732</v>
      </c>
      <c r="X382" s="38">
        <f t="shared" si="90"/>
        <v>7537.9575331545384</v>
      </c>
      <c r="Y382" s="37">
        <f t="shared" si="96"/>
        <v>2180.1830072432476</v>
      </c>
      <c r="Z382" s="13">
        <f t="shared" si="91"/>
        <v>56841.209149629343</v>
      </c>
      <c r="AA382" s="13">
        <f t="shared" si="92"/>
        <v>2329.372532570359</v>
      </c>
      <c r="AB382" s="38">
        <f t="shared" si="93"/>
        <v>7537.9575331545384</v>
      </c>
    </row>
    <row r="383" spans="12:28" x14ac:dyDescent="0.2">
      <c r="L383">
        <v>382</v>
      </c>
      <c r="M383" s="37">
        <f t="shared" si="81"/>
        <v>2180.7453200342161</v>
      </c>
      <c r="N383" s="13">
        <f t="shared" si="82"/>
        <v>61703.611498036051</v>
      </c>
      <c r="O383" s="13">
        <f t="shared" si="83"/>
        <v>2342.2730988248863</v>
      </c>
      <c r="P383" s="13">
        <f t="shared" si="84"/>
        <v>7537.9575331545375</v>
      </c>
      <c r="Q383" s="37">
        <f t="shared" si="94"/>
        <v>2200.1177917217556</v>
      </c>
      <c r="R383" s="13">
        <f t="shared" si="85"/>
        <v>122279.90504110277</v>
      </c>
      <c r="S383" s="13">
        <f t="shared" si="86"/>
        <v>2520.2222551801397</v>
      </c>
      <c r="T383" s="38">
        <f t="shared" si="87"/>
        <v>7537.9575331545375</v>
      </c>
      <c r="U383" s="13">
        <f t="shared" si="95"/>
        <v>3393.2761540949668</v>
      </c>
      <c r="V383" s="13">
        <f t="shared" si="88"/>
        <v>61139.952520551386</v>
      </c>
      <c r="W383" s="13">
        <f t="shared" si="89"/>
        <v>3553.3283858241589</v>
      </c>
      <c r="X383" s="38">
        <f t="shared" si="90"/>
        <v>7537.9575331545384</v>
      </c>
      <c r="Y383" s="37">
        <f t="shared" si="96"/>
        <v>2180.1830072432476</v>
      </c>
      <c r="Z383" s="13">
        <f t="shared" si="91"/>
        <v>56841.209149629343</v>
      </c>
      <c r="AA383" s="13">
        <f t="shared" si="92"/>
        <v>2328.9819840747382</v>
      </c>
      <c r="AB383" s="38">
        <f t="shared" si="93"/>
        <v>7537.9575331545384</v>
      </c>
    </row>
    <row r="384" spans="12:28" x14ac:dyDescent="0.2">
      <c r="L384">
        <v>383</v>
      </c>
      <c r="M384" s="37">
        <f t="shared" si="81"/>
        <v>2180.7453200342161</v>
      </c>
      <c r="N384" s="13">
        <f t="shared" si="82"/>
        <v>61703.611498036051</v>
      </c>
      <c r="O384" s="13">
        <f t="shared" si="83"/>
        <v>2341.8513552771301</v>
      </c>
      <c r="P384" s="13">
        <f t="shared" si="84"/>
        <v>7537.9575331545375</v>
      </c>
      <c r="Q384" s="37">
        <f t="shared" si="94"/>
        <v>2200.1177917217556</v>
      </c>
      <c r="R384" s="13">
        <f t="shared" si="85"/>
        <v>122279.90504110277</v>
      </c>
      <c r="S384" s="13">
        <f t="shared" si="86"/>
        <v>2519.3864732912143</v>
      </c>
      <c r="T384" s="38">
        <f t="shared" si="87"/>
        <v>7537.9575331545375</v>
      </c>
      <c r="U384" s="13">
        <f t="shared" si="95"/>
        <v>3393.2761540949668</v>
      </c>
      <c r="V384" s="13">
        <f t="shared" si="88"/>
        <v>61139.952520551386</v>
      </c>
      <c r="W384" s="13">
        <f t="shared" si="89"/>
        <v>3552.9104948796962</v>
      </c>
      <c r="X384" s="38">
        <f t="shared" si="90"/>
        <v>7537.9575331545384</v>
      </c>
      <c r="Y384" s="37">
        <f t="shared" si="96"/>
        <v>2180.1830072432476</v>
      </c>
      <c r="Z384" s="13">
        <f t="shared" si="91"/>
        <v>56841.209149629343</v>
      </c>
      <c r="AA384" s="13">
        <f t="shared" si="92"/>
        <v>2328.5934749968492</v>
      </c>
      <c r="AB384" s="38">
        <f t="shared" si="93"/>
        <v>7537.9575331545384</v>
      </c>
    </row>
    <row r="385" spans="12:28" x14ac:dyDescent="0.2">
      <c r="L385">
        <v>384</v>
      </c>
      <c r="M385" s="37">
        <f t="shared" si="81"/>
        <v>2180.7453200342161</v>
      </c>
      <c r="N385" s="13">
        <f t="shared" si="82"/>
        <v>61703.611498036051</v>
      </c>
      <c r="O385" s="13">
        <f t="shared" si="83"/>
        <v>2341.4318083103517</v>
      </c>
      <c r="P385" s="13">
        <f t="shared" si="84"/>
        <v>7537.9575331545375</v>
      </c>
      <c r="Q385" s="37">
        <f t="shared" si="94"/>
        <v>2200.1177917217556</v>
      </c>
      <c r="R385" s="13">
        <f t="shared" si="85"/>
        <v>122279.90504110277</v>
      </c>
      <c r="S385" s="13">
        <f t="shared" si="86"/>
        <v>2518.5550444329606</v>
      </c>
      <c r="T385" s="38">
        <f t="shared" si="87"/>
        <v>7537.9575331545375</v>
      </c>
      <c r="U385" s="13">
        <f t="shared" si="95"/>
        <v>3393.2761540949668</v>
      </c>
      <c r="V385" s="13">
        <f t="shared" si="88"/>
        <v>61139.952520551386</v>
      </c>
      <c r="W385" s="13">
        <f t="shared" si="89"/>
        <v>3552.4947804505696</v>
      </c>
      <c r="X385" s="38">
        <f t="shared" si="90"/>
        <v>7537.9575331545384</v>
      </c>
      <c r="Y385" s="37">
        <f t="shared" si="96"/>
        <v>2180.1830072432476</v>
      </c>
      <c r="Z385" s="13">
        <f t="shared" si="91"/>
        <v>56841.209149629343</v>
      </c>
      <c r="AA385" s="13">
        <f t="shared" si="92"/>
        <v>2328.2069894037409</v>
      </c>
      <c r="AB385" s="38">
        <f t="shared" si="93"/>
        <v>7537.9575331545384</v>
      </c>
    </row>
    <row r="386" spans="12:28" x14ac:dyDescent="0.2">
      <c r="L386">
        <v>385</v>
      </c>
      <c r="M386" s="37">
        <f t="shared" ref="M386:M401" si="97">SUM($B$9:$B$13)</f>
        <v>2180.7453200342161</v>
      </c>
      <c r="N386" s="13">
        <f t="shared" ref="N386:N401" si="98">SUM($B$7:$B$8)</f>
        <v>61703.611498036051</v>
      </c>
      <c r="O386" s="13">
        <f t="shared" ref="O386:O401" si="99">N386/$L386+M386</f>
        <v>2341.0144408083356</v>
      </c>
      <c r="P386" s="13">
        <f t="shared" ref="P386:P401" si="100">SUM($B$9:$B$10,$B$13:$B$14)</f>
        <v>7537.9575331545375</v>
      </c>
      <c r="Q386" s="37">
        <f t="shared" si="94"/>
        <v>2200.1177917217556</v>
      </c>
      <c r="R386" s="13">
        <f t="shared" ref="R386:R401" si="101">SUM($C$7:$C$8)</f>
        <v>122279.90504110277</v>
      </c>
      <c r="S386" s="13">
        <f t="shared" ref="S386:S401" si="102">R386/$L386+Q386</f>
        <v>2517.727934685659</v>
      </c>
      <c r="T386" s="38">
        <f t="shared" ref="T386:T401" si="103">SUM($C$9:$C$10,$C$13:$C$14)</f>
        <v>7537.9575331545375</v>
      </c>
      <c r="U386" s="13">
        <f t="shared" si="95"/>
        <v>3393.2761540949668</v>
      </c>
      <c r="V386" s="13">
        <f t="shared" ref="V386:V401" si="104">SUM($D$7:$D$8)</f>
        <v>61139.952520551386</v>
      </c>
      <c r="W386" s="13">
        <f t="shared" ref="W386:W401" si="105">V386/$L386+U386</f>
        <v>3552.0812255769183</v>
      </c>
      <c r="X386" s="38">
        <f t="shared" ref="X386:X401" si="106">SUM($D$9:$D$10,$D$13:$D$14)</f>
        <v>7537.9575331545384</v>
      </c>
      <c r="Y386" s="37">
        <f t="shared" si="96"/>
        <v>2180.1830072432476</v>
      </c>
      <c r="Z386" s="13">
        <f t="shared" ref="Z386:Z401" si="107">SUM($E$7:$E$8)</f>
        <v>56841.209149629343</v>
      </c>
      <c r="AA386" s="13">
        <f t="shared" ref="AA386:AA401" si="108">Z386/$L386+Y386</f>
        <v>2327.8225115279993</v>
      </c>
      <c r="AB386" s="38">
        <f t="shared" ref="AB386:AB401" si="109">SUM($E$9:$E$10,$E$13:$E$14)</f>
        <v>7537.9575331545384</v>
      </c>
    </row>
    <row r="387" spans="12:28" x14ac:dyDescent="0.2">
      <c r="L387">
        <v>386</v>
      </c>
      <c r="M387" s="37">
        <f t="shared" si="97"/>
        <v>2180.7453200342161</v>
      </c>
      <c r="N387" s="13">
        <f t="shared" si="98"/>
        <v>61703.611498036051</v>
      </c>
      <c r="O387" s="13">
        <f t="shared" si="99"/>
        <v>2340.5992358322369</v>
      </c>
      <c r="P387" s="13">
        <f t="shared" si="100"/>
        <v>7537.9575331545375</v>
      </c>
      <c r="Q387" s="37">
        <f t="shared" ref="Q387:Q401" si="110">SUM($C$9:$C$10,$C$12:$C$13)</f>
        <v>2200.1177917217556</v>
      </c>
      <c r="R387" s="13">
        <f t="shared" si="101"/>
        <v>122279.90504110277</v>
      </c>
      <c r="S387" s="13">
        <f t="shared" si="102"/>
        <v>2516.9051104810892</v>
      </c>
      <c r="T387" s="38">
        <f t="shared" si="103"/>
        <v>7537.9575331545375</v>
      </c>
      <c r="U387" s="13">
        <f t="shared" ref="U387:U401" si="111">SUM($D$9:$D$10,$D$12:$D$13)</f>
        <v>3393.2761540949668</v>
      </c>
      <c r="V387" s="13">
        <f t="shared" si="104"/>
        <v>61139.952520551386</v>
      </c>
      <c r="W387" s="13">
        <f t="shared" si="105"/>
        <v>3551.6698134746339</v>
      </c>
      <c r="X387" s="38">
        <f t="shared" si="106"/>
        <v>7537.9575331545384</v>
      </c>
      <c r="Y387" s="37">
        <f t="shared" ref="Y387:Y401" si="112">SUM($E$9:$E$10,$E$12:$E$13)</f>
        <v>2180.1830072432476</v>
      </c>
      <c r="Z387" s="13">
        <f t="shared" si="107"/>
        <v>56841.209149629343</v>
      </c>
      <c r="AA387" s="13">
        <f t="shared" si="108"/>
        <v>2327.4400257656034</v>
      </c>
      <c r="AB387" s="38">
        <f t="shared" si="109"/>
        <v>7537.9575331545384</v>
      </c>
    </row>
    <row r="388" spans="12:28" x14ac:dyDescent="0.2">
      <c r="L388">
        <v>387</v>
      </c>
      <c r="M388" s="37">
        <f t="shared" si="97"/>
        <v>2180.7453200342161</v>
      </c>
      <c r="N388" s="13">
        <f t="shared" si="98"/>
        <v>61703.611498036051</v>
      </c>
      <c r="O388" s="13">
        <f t="shared" si="99"/>
        <v>2340.1861766182888</v>
      </c>
      <c r="P388" s="13">
        <f t="shared" si="100"/>
        <v>7537.9575331545375</v>
      </c>
      <c r="Q388" s="37">
        <f t="shared" si="110"/>
        <v>2200.1177917217556</v>
      </c>
      <c r="R388" s="13">
        <f t="shared" si="101"/>
        <v>122279.90504110277</v>
      </c>
      <c r="S388" s="13">
        <f t="shared" si="102"/>
        <v>2516.0865385979901</v>
      </c>
      <c r="T388" s="38">
        <f t="shared" si="103"/>
        <v>7537.9575331545375</v>
      </c>
      <c r="U388" s="13">
        <f t="shared" si="111"/>
        <v>3393.2761540949668</v>
      </c>
      <c r="V388" s="13">
        <f t="shared" si="104"/>
        <v>61139.952520551386</v>
      </c>
      <c r="W388" s="13">
        <f t="shared" si="105"/>
        <v>3551.2605275330843</v>
      </c>
      <c r="X388" s="38">
        <f t="shared" si="106"/>
        <v>7537.9575331545384</v>
      </c>
      <c r="Y388" s="37">
        <f t="shared" si="112"/>
        <v>2180.1830072432476</v>
      </c>
      <c r="Z388" s="13">
        <f t="shared" si="107"/>
        <v>56841.209149629343</v>
      </c>
      <c r="AA388" s="13">
        <f t="shared" si="108"/>
        <v>2327.0595166738144</v>
      </c>
      <c r="AB388" s="38">
        <f t="shared" si="109"/>
        <v>7537.9575331545384</v>
      </c>
    </row>
    <row r="389" spans="12:28" x14ac:dyDescent="0.2">
      <c r="L389">
        <v>388</v>
      </c>
      <c r="M389" s="37">
        <f t="shared" si="97"/>
        <v>2180.7453200342161</v>
      </c>
      <c r="N389" s="13">
        <f t="shared" si="98"/>
        <v>61703.611498036051</v>
      </c>
      <c r="O389" s="13">
        <f t="shared" si="99"/>
        <v>2339.7752465755461</v>
      </c>
      <c r="P389" s="13">
        <f t="shared" si="100"/>
        <v>7537.9575331545375</v>
      </c>
      <c r="Q389" s="37">
        <f t="shared" si="110"/>
        <v>2200.1177917217556</v>
      </c>
      <c r="R389" s="13">
        <f t="shared" si="101"/>
        <v>122279.90504110277</v>
      </c>
      <c r="S389" s="13">
        <f t="shared" si="102"/>
        <v>2515.2721861575874</v>
      </c>
      <c r="T389" s="38">
        <f t="shared" si="103"/>
        <v>7537.9575331545375</v>
      </c>
      <c r="U389" s="13">
        <f t="shared" si="111"/>
        <v>3393.2761540949668</v>
      </c>
      <c r="V389" s="13">
        <f t="shared" si="104"/>
        <v>61139.952520551386</v>
      </c>
      <c r="W389" s="13">
        <f t="shared" si="105"/>
        <v>3550.8533513128828</v>
      </c>
      <c r="X389" s="38">
        <f t="shared" si="106"/>
        <v>7537.9575331545384</v>
      </c>
      <c r="Y389" s="37">
        <f t="shared" si="112"/>
        <v>2180.1830072432476</v>
      </c>
      <c r="Z389" s="13">
        <f t="shared" si="107"/>
        <v>56841.209149629343</v>
      </c>
      <c r="AA389" s="13">
        <f t="shared" si="108"/>
        <v>2326.6809689690963</v>
      </c>
      <c r="AB389" s="38">
        <f t="shared" si="109"/>
        <v>7537.9575331545384</v>
      </c>
    </row>
    <row r="390" spans="12:28" x14ac:dyDescent="0.2">
      <c r="L390">
        <v>389</v>
      </c>
      <c r="M390" s="37">
        <f t="shared" si="97"/>
        <v>2180.7453200342161</v>
      </c>
      <c r="N390" s="13">
        <f t="shared" si="98"/>
        <v>61703.611498036051</v>
      </c>
      <c r="O390" s="13">
        <f t="shared" si="99"/>
        <v>2339.3664292836661</v>
      </c>
      <c r="P390" s="13">
        <f t="shared" si="100"/>
        <v>7537.9575331545375</v>
      </c>
      <c r="Q390" s="37">
        <f t="shared" si="110"/>
        <v>2200.1177917217556</v>
      </c>
      <c r="R390" s="13">
        <f t="shared" si="101"/>
        <v>122279.90504110277</v>
      </c>
      <c r="S390" s="13">
        <f t="shared" si="102"/>
        <v>2514.4620206191921</v>
      </c>
      <c r="T390" s="38">
        <f t="shared" si="103"/>
        <v>7537.9575331545375</v>
      </c>
      <c r="U390" s="13">
        <f t="shared" si="111"/>
        <v>3393.2761540949668</v>
      </c>
      <c r="V390" s="13">
        <f t="shared" si="104"/>
        <v>61139.952520551386</v>
      </c>
      <c r="W390" s="13">
        <f t="shared" si="105"/>
        <v>3550.4482685436851</v>
      </c>
      <c r="X390" s="38">
        <f t="shared" si="106"/>
        <v>7537.9575331545384</v>
      </c>
      <c r="Y390" s="37">
        <f t="shared" si="112"/>
        <v>2180.1830072432476</v>
      </c>
      <c r="Z390" s="13">
        <f t="shared" si="107"/>
        <v>56841.209149629343</v>
      </c>
      <c r="AA390" s="13">
        <f t="shared" si="108"/>
        <v>2326.304367525071</v>
      </c>
      <c r="AB390" s="38">
        <f t="shared" si="109"/>
        <v>7537.9575331545384</v>
      </c>
    </row>
    <row r="391" spans="12:28" x14ac:dyDescent="0.2">
      <c r="L391">
        <v>390</v>
      </c>
      <c r="M391" s="37">
        <f t="shared" si="97"/>
        <v>2180.7453200342161</v>
      </c>
      <c r="N391" s="13">
        <f t="shared" si="98"/>
        <v>61703.611498036051</v>
      </c>
      <c r="O391" s="13">
        <f t="shared" si="99"/>
        <v>2338.9597084907186</v>
      </c>
      <c r="P391" s="13">
        <f t="shared" si="100"/>
        <v>7537.9575331545375</v>
      </c>
      <c r="Q391" s="37">
        <f t="shared" si="110"/>
        <v>2200.1177917217556</v>
      </c>
      <c r="R391" s="13">
        <f t="shared" si="101"/>
        <v>122279.90504110277</v>
      </c>
      <c r="S391" s="13">
        <f t="shared" si="102"/>
        <v>2513.6560097758652</v>
      </c>
      <c r="T391" s="38">
        <f t="shared" si="103"/>
        <v>7537.9575331545375</v>
      </c>
      <c r="U391" s="13">
        <f t="shared" si="111"/>
        <v>3393.2761540949668</v>
      </c>
      <c r="V391" s="13">
        <f t="shared" si="104"/>
        <v>61139.952520551386</v>
      </c>
      <c r="W391" s="13">
        <f t="shared" si="105"/>
        <v>3550.0452631220219</v>
      </c>
      <c r="X391" s="38">
        <f t="shared" si="106"/>
        <v>7537.9575331545384</v>
      </c>
      <c r="Y391" s="37">
        <f t="shared" si="112"/>
        <v>2180.1830072432476</v>
      </c>
      <c r="Z391" s="13">
        <f t="shared" si="107"/>
        <v>56841.209149629343</v>
      </c>
      <c r="AA391" s="13">
        <f t="shared" si="108"/>
        <v>2325.9296973705023</v>
      </c>
      <c r="AB391" s="38">
        <f t="shared" si="109"/>
        <v>7537.9575331545384</v>
      </c>
    </row>
    <row r="392" spans="12:28" x14ac:dyDescent="0.2">
      <c r="L392">
        <v>391</v>
      </c>
      <c r="M392" s="37">
        <f t="shared" si="97"/>
        <v>2180.7453200342161</v>
      </c>
      <c r="N392" s="13">
        <f t="shared" si="98"/>
        <v>61703.611498036051</v>
      </c>
      <c r="O392" s="13">
        <f t="shared" si="99"/>
        <v>2338.5550681110344</v>
      </c>
      <c r="P392" s="13">
        <f t="shared" si="100"/>
        <v>7537.9575331545375</v>
      </c>
      <c r="Q392" s="37">
        <f t="shared" si="110"/>
        <v>2200.1177917217556</v>
      </c>
      <c r="R392" s="13">
        <f t="shared" si="101"/>
        <v>122279.90504110277</v>
      </c>
      <c r="S392" s="13">
        <f t="shared" si="102"/>
        <v>2512.8541217501515</v>
      </c>
      <c r="T392" s="38">
        <f t="shared" si="103"/>
        <v>7537.9575331545375</v>
      </c>
      <c r="U392" s="13">
        <f t="shared" si="111"/>
        <v>3393.2761540949668</v>
      </c>
      <c r="V392" s="13">
        <f t="shared" si="104"/>
        <v>61139.952520551386</v>
      </c>
      <c r="W392" s="13">
        <f t="shared" si="105"/>
        <v>3549.6443191091648</v>
      </c>
      <c r="X392" s="38">
        <f t="shared" si="106"/>
        <v>7537.9575331545384</v>
      </c>
      <c r="Y392" s="37">
        <f t="shared" si="112"/>
        <v>2180.1830072432476</v>
      </c>
      <c r="Z392" s="13">
        <f t="shared" si="107"/>
        <v>56841.209149629343</v>
      </c>
      <c r="AA392" s="13">
        <f t="shared" si="108"/>
        <v>2325.5569436873125</v>
      </c>
      <c r="AB392" s="38">
        <f t="shared" si="109"/>
        <v>7537.9575331545384</v>
      </c>
    </row>
    <row r="393" spans="12:28" x14ac:dyDescent="0.2">
      <c r="L393">
        <v>392</v>
      </c>
      <c r="M393" s="37">
        <f t="shared" si="97"/>
        <v>2180.7453200342161</v>
      </c>
      <c r="N393" s="13">
        <f t="shared" si="98"/>
        <v>61703.611498036051</v>
      </c>
      <c r="O393" s="13">
        <f t="shared" si="99"/>
        <v>2338.1524922230838</v>
      </c>
      <c r="P393" s="13">
        <f t="shared" si="100"/>
        <v>7537.9575331545375</v>
      </c>
      <c r="Q393" s="37">
        <f t="shared" si="110"/>
        <v>2200.1177917217556</v>
      </c>
      <c r="R393" s="13">
        <f t="shared" si="101"/>
        <v>122279.90504110277</v>
      </c>
      <c r="S393" s="13">
        <f t="shared" si="102"/>
        <v>2512.0563249898751</v>
      </c>
      <c r="T393" s="38">
        <f t="shared" si="103"/>
        <v>7537.9575331545375</v>
      </c>
      <c r="U393" s="13">
        <f t="shared" si="111"/>
        <v>3393.2761540949668</v>
      </c>
      <c r="V393" s="13">
        <f t="shared" si="104"/>
        <v>61139.952520551386</v>
      </c>
      <c r="W393" s="13">
        <f t="shared" si="105"/>
        <v>3549.2454207290266</v>
      </c>
      <c r="X393" s="38">
        <f t="shared" si="106"/>
        <v>7537.9575331545384</v>
      </c>
      <c r="Y393" s="37">
        <f t="shared" si="112"/>
        <v>2180.1830072432476</v>
      </c>
      <c r="Z393" s="13">
        <f t="shared" si="107"/>
        <v>56841.209149629343</v>
      </c>
      <c r="AA393" s="13">
        <f t="shared" si="108"/>
        <v>2325.1860918086286</v>
      </c>
      <c r="AB393" s="38">
        <f t="shared" si="109"/>
        <v>7537.9575331545384</v>
      </c>
    </row>
    <row r="394" spans="12:28" x14ac:dyDescent="0.2">
      <c r="L394">
        <v>393</v>
      </c>
      <c r="M394" s="37">
        <f t="shared" si="97"/>
        <v>2180.7453200342161</v>
      </c>
      <c r="N394" s="13">
        <f t="shared" si="98"/>
        <v>61703.611498036051</v>
      </c>
      <c r="O394" s="13">
        <f t="shared" si="99"/>
        <v>2337.7519650673867</v>
      </c>
      <c r="P394" s="13">
        <f t="shared" si="100"/>
        <v>7537.9575331545375</v>
      </c>
      <c r="Q394" s="37">
        <f t="shared" si="110"/>
        <v>2200.1177917217556</v>
      </c>
      <c r="R394" s="13">
        <f t="shared" si="101"/>
        <v>122279.90504110277</v>
      </c>
      <c r="S394" s="13">
        <f t="shared" si="102"/>
        <v>2511.2625882640018</v>
      </c>
      <c r="T394" s="38">
        <f t="shared" si="103"/>
        <v>7537.9575331545375</v>
      </c>
      <c r="U394" s="13">
        <f t="shared" si="111"/>
        <v>3393.2761540949668</v>
      </c>
      <c r="V394" s="13">
        <f t="shared" si="104"/>
        <v>61139.952520551386</v>
      </c>
      <c r="W394" s="13">
        <f t="shared" si="105"/>
        <v>3548.8485523660902</v>
      </c>
      <c r="X394" s="38">
        <f t="shared" si="106"/>
        <v>7537.9575331545384</v>
      </c>
      <c r="Y394" s="37">
        <f t="shared" si="112"/>
        <v>2180.1830072432476</v>
      </c>
      <c r="Z394" s="13">
        <f t="shared" si="107"/>
        <v>56841.209149629343</v>
      </c>
      <c r="AA394" s="13">
        <f t="shared" si="108"/>
        <v>2324.8171272168593</v>
      </c>
      <c r="AB394" s="38">
        <f t="shared" si="109"/>
        <v>7537.9575331545384</v>
      </c>
    </row>
    <row r="395" spans="12:28" x14ac:dyDescent="0.2">
      <c r="L395">
        <v>394</v>
      </c>
      <c r="M395" s="37">
        <f t="shared" si="97"/>
        <v>2180.7453200342161</v>
      </c>
      <c r="N395" s="13">
        <f t="shared" si="98"/>
        <v>61703.611498036051</v>
      </c>
      <c r="O395" s="13">
        <f t="shared" si="99"/>
        <v>2337.3534710444601</v>
      </c>
      <c r="P395" s="13">
        <f t="shared" si="100"/>
        <v>7537.9575331545375</v>
      </c>
      <c r="Q395" s="37">
        <f t="shared" si="110"/>
        <v>2200.1177917217556</v>
      </c>
      <c r="R395" s="13">
        <f t="shared" si="101"/>
        <v>122279.90504110277</v>
      </c>
      <c r="S395" s="13">
        <f t="shared" si="102"/>
        <v>2510.4728806585645</v>
      </c>
      <c r="T395" s="38">
        <f t="shared" si="103"/>
        <v>7537.9575331545375</v>
      </c>
      <c r="U395" s="13">
        <f t="shared" si="111"/>
        <v>3393.2761540949668</v>
      </c>
      <c r="V395" s="13">
        <f t="shared" si="104"/>
        <v>61139.952520551386</v>
      </c>
      <c r="W395" s="13">
        <f t="shared" si="105"/>
        <v>3548.4536985633713</v>
      </c>
      <c r="X395" s="38">
        <f t="shared" si="106"/>
        <v>7537.9575331545384</v>
      </c>
      <c r="Y395" s="37">
        <f t="shared" si="112"/>
        <v>2180.1830072432476</v>
      </c>
      <c r="Z395" s="13">
        <f t="shared" si="107"/>
        <v>56841.209149629343</v>
      </c>
      <c r="AA395" s="13">
        <f t="shared" si="108"/>
        <v>2324.4500355417995</v>
      </c>
      <c r="AB395" s="38">
        <f t="shared" si="109"/>
        <v>7537.9575331545384</v>
      </c>
    </row>
    <row r="396" spans="12:28" x14ac:dyDescent="0.2">
      <c r="L396">
        <v>395</v>
      </c>
      <c r="M396" s="37">
        <f t="shared" si="97"/>
        <v>2180.7453200342161</v>
      </c>
      <c r="N396" s="13">
        <f t="shared" si="98"/>
        <v>61703.611498036051</v>
      </c>
      <c r="O396" s="13">
        <f t="shared" si="99"/>
        <v>2336.9569947127884</v>
      </c>
      <c r="P396" s="13">
        <f t="shared" si="100"/>
        <v>7537.9575331545375</v>
      </c>
      <c r="Q396" s="37">
        <f t="shared" si="110"/>
        <v>2200.1177917217556</v>
      </c>
      <c r="R396" s="13">
        <f t="shared" si="101"/>
        <v>122279.90504110277</v>
      </c>
      <c r="S396" s="13">
        <f t="shared" si="102"/>
        <v>2509.6871715726488</v>
      </c>
      <c r="T396" s="38">
        <f t="shared" si="103"/>
        <v>7537.9575331545375</v>
      </c>
      <c r="U396" s="13">
        <f t="shared" si="111"/>
        <v>3393.2761540949668</v>
      </c>
      <c r="V396" s="13">
        <f t="shared" si="104"/>
        <v>61139.952520551386</v>
      </c>
      <c r="W396" s="13">
        <f t="shared" si="105"/>
        <v>3548.0608440204132</v>
      </c>
      <c r="X396" s="38">
        <f t="shared" si="106"/>
        <v>7537.9575331545384</v>
      </c>
      <c r="Y396" s="37">
        <f t="shared" si="112"/>
        <v>2180.1830072432476</v>
      </c>
      <c r="Z396" s="13">
        <f t="shared" si="107"/>
        <v>56841.209149629343</v>
      </c>
      <c r="AA396" s="13">
        <f t="shared" si="108"/>
        <v>2324.0848025587647</v>
      </c>
      <c r="AB396" s="38">
        <f t="shared" si="109"/>
        <v>7537.9575331545384</v>
      </c>
    </row>
    <row r="397" spans="12:28" x14ac:dyDescent="0.2">
      <c r="L397">
        <v>396</v>
      </c>
      <c r="M397" s="37">
        <f t="shared" si="97"/>
        <v>2180.7453200342161</v>
      </c>
      <c r="N397" s="13">
        <f t="shared" si="98"/>
        <v>61703.611498036051</v>
      </c>
      <c r="O397" s="13">
        <f t="shared" si="99"/>
        <v>2336.5625207868325</v>
      </c>
      <c r="P397" s="13">
        <f t="shared" si="100"/>
        <v>7537.9575331545375</v>
      </c>
      <c r="Q397" s="37">
        <f t="shared" si="110"/>
        <v>2200.1177917217556</v>
      </c>
      <c r="R397" s="13">
        <f t="shared" si="101"/>
        <v>122279.90504110277</v>
      </c>
      <c r="S397" s="13">
        <f t="shared" si="102"/>
        <v>2508.9054307144393</v>
      </c>
      <c r="T397" s="38">
        <f t="shared" si="103"/>
        <v>7537.9575331545375</v>
      </c>
      <c r="U397" s="13">
        <f t="shared" si="111"/>
        <v>3393.2761540949668</v>
      </c>
      <c r="V397" s="13">
        <f t="shared" si="104"/>
        <v>61139.952520551386</v>
      </c>
      <c r="W397" s="13">
        <f t="shared" si="105"/>
        <v>3547.6699735913089</v>
      </c>
      <c r="X397" s="38">
        <f t="shared" si="106"/>
        <v>7537.9575331545384</v>
      </c>
      <c r="Y397" s="37">
        <f t="shared" si="112"/>
        <v>2180.1830072432476</v>
      </c>
      <c r="Z397" s="13">
        <f t="shared" si="107"/>
        <v>56841.209149629343</v>
      </c>
      <c r="AA397" s="13">
        <f t="shared" si="108"/>
        <v>2323.7214141867562</v>
      </c>
      <c r="AB397" s="38">
        <f t="shared" si="109"/>
        <v>7537.9575331545384</v>
      </c>
    </row>
    <row r="398" spans="12:28" x14ac:dyDescent="0.2">
      <c r="L398">
        <v>397</v>
      </c>
      <c r="M398" s="37">
        <f t="shared" si="97"/>
        <v>2180.7453200342161</v>
      </c>
      <c r="N398" s="13">
        <f t="shared" si="98"/>
        <v>61703.611498036051</v>
      </c>
      <c r="O398" s="13">
        <f t="shared" si="99"/>
        <v>2336.1700341350625</v>
      </c>
      <c r="P398" s="13">
        <f t="shared" si="100"/>
        <v>7537.9575331545375</v>
      </c>
      <c r="Q398" s="37">
        <f t="shared" si="110"/>
        <v>2200.1177917217556</v>
      </c>
      <c r="R398" s="13">
        <f t="shared" si="101"/>
        <v>122279.90504110277</v>
      </c>
      <c r="S398" s="13">
        <f t="shared" si="102"/>
        <v>2508.1276280973293</v>
      </c>
      <c r="T398" s="38">
        <f t="shared" si="103"/>
        <v>7537.9575331545375</v>
      </c>
      <c r="U398" s="13">
        <f t="shared" si="111"/>
        <v>3393.2761540949668</v>
      </c>
      <c r="V398" s="13">
        <f t="shared" si="104"/>
        <v>61139.952520551386</v>
      </c>
      <c r="W398" s="13">
        <f t="shared" si="105"/>
        <v>3547.2810722827535</v>
      </c>
      <c r="X398" s="38">
        <f t="shared" si="106"/>
        <v>7537.9575331545384</v>
      </c>
      <c r="Y398" s="37">
        <f t="shared" si="112"/>
        <v>2180.1830072432476</v>
      </c>
      <c r="Z398" s="13">
        <f t="shared" si="107"/>
        <v>56841.209149629343</v>
      </c>
      <c r="AA398" s="13">
        <f t="shared" si="108"/>
        <v>2323.3598564866465</v>
      </c>
      <c r="AB398" s="38">
        <f t="shared" si="109"/>
        <v>7537.9575331545384</v>
      </c>
    </row>
    <row r="399" spans="12:28" x14ac:dyDescent="0.2">
      <c r="L399">
        <v>398</v>
      </c>
      <c r="M399" s="37">
        <f t="shared" si="97"/>
        <v>2180.7453200342161</v>
      </c>
      <c r="N399" s="13">
        <f t="shared" si="98"/>
        <v>61703.611498036051</v>
      </c>
      <c r="O399" s="13">
        <f t="shared" si="99"/>
        <v>2335.7795197780251</v>
      </c>
      <c r="P399" s="13">
        <f t="shared" si="100"/>
        <v>7537.9575331545375</v>
      </c>
      <c r="Q399" s="37">
        <f t="shared" si="110"/>
        <v>2200.1177917217556</v>
      </c>
      <c r="R399" s="13">
        <f t="shared" si="101"/>
        <v>122279.90504110277</v>
      </c>
      <c r="S399" s="13">
        <f t="shared" si="102"/>
        <v>2507.353734036084</v>
      </c>
      <c r="T399" s="38">
        <f t="shared" si="103"/>
        <v>7537.9575331545375</v>
      </c>
      <c r="U399" s="13">
        <f t="shared" si="111"/>
        <v>3393.2761540949668</v>
      </c>
      <c r="V399" s="13">
        <f t="shared" si="104"/>
        <v>61139.952520551386</v>
      </c>
      <c r="W399" s="13">
        <f t="shared" si="105"/>
        <v>3546.8941252521313</v>
      </c>
      <c r="X399" s="38">
        <f t="shared" si="106"/>
        <v>7537.9575331545384</v>
      </c>
      <c r="Y399" s="37">
        <f t="shared" si="112"/>
        <v>2180.1830072432476</v>
      </c>
      <c r="Z399" s="13">
        <f t="shared" si="107"/>
        <v>56841.209149629343</v>
      </c>
      <c r="AA399" s="13">
        <f t="shared" si="108"/>
        <v>2323.0001156594017</v>
      </c>
      <c r="AB399" s="38">
        <f t="shared" si="109"/>
        <v>7537.9575331545384</v>
      </c>
    </row>
    <row r="400" spans="12:28" x14ac:dyDescent="0.2">
      <c r="L400">
        <v>399</v>
      </c>
      <c r="M400" s="37">
        <f t="shared" si="97"/>
        <v>2180.7453200342161</v>
      </c>
      <c r="N400" s="13">
        <f t="shared" si="98"/>
        <v>61703.611498036051</v>
      </c>
      <c r="O400" s="13">
        <f t="shared" si="99"/>
        <v>2335.3909628864367</v>
      </c>
      <c r="P400" s="13">
        <f t="shared" si="100"/>
        <v>7537.9575331545375</v>
      </c>
      <c r="Q400" s="37">
        <f t="shared" si="110"/>
        <v>2200.1177917217556</v>
      </c>
      <c r="R400" s="13">
        <f t="shared" si="101"/>
        <v>122279.90504110277</v>
      </c>
      <c r="S400" s="13">
        <f t="shared" si="102"/>
        <v>2506.5837191430655</v>
      </c>
      <c r="T400" s="38">
        <f t="shared" si="103"/>
        <v>7537.9575331545375</v>
      </c>
      <c r="U400" s="13">
        <f t="shared" si="111"/>
        <v>3393.2761540949668</v>
      </c>
      <c r="V400" s="13">
        <f t="shared" si="104"/>
        <v>61139.952520551386</v>
      </c>
      <c r="W400" s="13">
        <f t="shared" si="105"/>
        <v>3546.5091178056218</v>
      </c>
      <c r="X400" s="38">
        <f t="shared" si="106"/>
        <v>7537.9575331545384</v>
      </c>
      <c r="Y400" s="37">
        <f t="shared" si="112"/>
        <v>2180.1830072432476</v>
      </c>
      <c r="Z400" s="13">
        <f t="shared" si="107"/>
        <v>56841.209149629343</v>
      </c>
      <c r="AA400" s="13">
        <f t="shared" si="108"/>
        <v>2322.6421780443238</v>
      </c>
      <c r="AB400" s="38">
        <f t="shared" si="109"/>
        <v>7537.9575331545384</v>
      </c>
    </row>
    <row r="401" spans="12:28" x14ac:dyDescent="0.2">
      <c r="L401">
        <v>400</v>
      </c>
      <c r="M401" s="37">
        <f t="shared" si="97"/>
        <v>2180.7453200342161</v>
      </c>
      <c r="N401" s="13">
        <f t="shared" si="98"/>
        <v>61703.611498036051</v>
      </c>
      <c r="O401" s="13">
        <f t="shared" si="99"/>
        <v>2335.0043487793064</v>
      </c>
      <c r="P401" s="13">
        <f t="shared" si="100"/>
        <v>7537.9575331545375</v>
      </c>
      <c r="Q401" s="37">
        <f t="shared" si="110"/>
        <v>2200.1177917217556</v>
      </c>
      <c r="R401" s="13">
        <f t="shared" si="101"/>
        <v>122279.90504110277</v>
      </c>
      <c r="S401" s="13">
        <f t="shared" si="102"/>
        <v>2505.8175543245125</v>
      </c>
      <c r="T401" s="38">
        <f t="shared" si="103"/>
        <v>7537.9575331545375</v>
      </c>
      <c r="U401" s="13">
        <f t="shared" si="111"/>
        <v>3393.2761540949668</v>
      </c>
      <c r="V401" s="13">
        <f t="shared" si="104"/>
        <v>61139.952520551386</v>
      </c>
      <c r="W401" s="13">
        <f t="shared" si="105"/>
        <v>3546.1260353963453</v>
      </c>
      <c r="X401" s="38">
        <f t="shared" si="106"/>
        <v>7537.9575331545384</v>
      </c>
      <c r="Y401" s="37">
        <f t="shared" si="112"/>
        <v>2180.1830072432476</v>
      </c>
      <c r="Z401" s="13">
        <f t="shared" si="107"/>
        <v>56841.209149629343</v>
      </c>
      <c r="AA401" s="13">
        <f t="shared" si="108"/>
        <v>2322.2860301173209</v>
      </c>
      <c r="AB401" s="38">
        <f t="shared" si="109"/>
        <v>7537.9575331545384</v>
      </c>
    </row>
    <row r="402" spans="12:28" x14ac:dyDescent="0.2">
      <c r="T402"/>
      <c r="U402"/>
    </row>
    <row r="403" spans="12:28" x14ac:dyDescent="0.2">
      <c r="T403"/>
      <c r="U403"/>
    </row>
    <row r="404" spans="12:28" x14ac:dyDescent="0.2">
      <c r="T404"/>
      <c r="U404"/>
    </row>
    <row r="405" spans="12:28" x14ac:dyDescent="0.2">
      <c r="T405"/>
      <c r="U405"/>
    </row>
    <row r="406" spans="12:28" x14ac:dyDescent="0.2">
      <c r="T406"/>
      <c r="U406"/>
    </row>
    <row r="407" spans="12:28" x14ac:dyDescent="0.2">
      <c r="T407"/>
      <c r="U407"/>
    </row>
    <row r="408" spans="12:28" x14ac:dyDescent="0.2">
      <c r="T408"/>
      <c r="U408"/>
    </row>
    <row r="409" spans="12:28" x14ac:dyDescent="0.2">
      <c r="T409"/>
      <c r="U409"/>
    </row>
    <row r="410" spans="12:28" x14ac:dyDescent="0.2">
      <c r="T410"/>
      <c r="U410"/>
    </row>
    <row r="411" spans="12:28" x14ac:dyDescent="0.2">
      <c r="T411"/>
      <c r="U411"/>
    </row>
    <row r="412" spans="12:28" x14ac:dyDescent="0.2">
      <c r="T412"/>
      <c r="U412"/>
    </row>
    <row r="413" spans="12:28" x14ac:dyDescent="0.2">
      <c r="T413"/>
      <c r="U413"/>
    </row>
    <row r="414" spans="12:28" x14ac:dyDescent="0.2">
      <c r="T414"/>
      <c r="U414"/>
    </row>
    <row r="415" spans="12:28" x14ac:dyDescent="0.2">
      <c r="T415"/>
      <c r="U415"/>
    </row>
    <row r="416" spans="12:28" x14ac:dyDescent="0.2">
      <c r="T416"/>
      <c r="U416"/>
    </row>
    <row r="417" spans="20:21" x14ac:dyDescent="0.2">
      <c r="T417"/>
      <c r="U417"/>
    </row>
    <row r="418" spans="20:21" x14ac:dyDescent="0.2">
      <c r="T418"/>
      <c r="U418"/>
    </row>
    <row r="419" spans="20:21" x14ac:dyDescent="0.2">
      <c r="T419"/>
      <c r="U419"/>
    </row>
    <row r="420" spans="20:21" x14ac:dyDescent="0.2">
      <c r="T420"/>
      <c r="U420"/>
    </row>
    <row r="421" spans="20:21" x14ac:dyDescent="0.2">
      <c r="T421"/>
      <c r="U421"/>
    </row>
    <row r="422" spans="20:21" x14ac:dyDescent="0.2">
      <c r="T422"/>
      <c r="U422"/>
    </row>
    <row r="423" spans="20:21" x14ac:dyDescent="0.2">
      <c r="T423"/>
      <c r="U423"/>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BDFD9-0CC0-4DF2-8E37-808F0562197E}">
  <dimension ref="A1:BZ381"/>
  <sheetViews>
    <sheetView zoomScaleNormal="100" workbookViewId="0">
      <selection activeCell="H55" sqref="H55"/>
    </sheetView>
  </sheetViews>
  <sheetFormatPr defaultRowHeight="12.75" x14ac:dyDescent="0.2"/>
  <cols>
    <col min="1" max="1" width="33.28515625" bestFit="1" customWidth="1"/>
    <col min="2" max="5" width="14.85546875" bestFit="1" customWidth="1"/>
    <col min="6" max="6" width="14.85546875" customWidth="1"/>
    <col min="7" max="7" width="16.28515625" bestFit="1" customWidth="1"/>
    <col min="8" max="13" width="14.85546875" bestFit="1" customWidth="1"/>
    <col min="14" max="14" width="12.42578125" customWidth="1"/>
    <col min="15" max="15" width="12.5703125" bestFit="1" customWidth="1"/>
    <col min="16" max="16" width="15.7109375" customWidth="1"/>
    <col min="17" max="17" width="18.85546875" customWidth="1"/>
    <col min="18" max="18" width="14.7109375" customWidth="1"/>
    <col min="19" max="19" width="16" customWidth="1"/>
    <col min="20" max="20" width="17.140625" customWidth="1"/>
    <col min="21" max="22" width="14.7109375" customWidth="1"/>
    <col min="23" max="23" width="9.140625" customWidth="1"/>
    <col min="24" max="24" width="61.5703125" bestFit="1" customWidth="1"/>
    <col min="27" max="28" width="0" hidden="1" customWidth="1"/>
    <col min="29" max="29" width="10.7109375" bestFit="1" customWidth="1"/>
    <col min="30" max="30" width="18.85546875" bestFit="1" customWidth="1"/>
    <col min="31" max="31" width="11.7109375" bestFit="1" customWidth="1"/>
    <col min="32" max="32" width="15.28515625" bestFit="1" customWidth="1"/>
    <col min="33" max="33" width="19.28515625" bestFit="1" customWidth="1"/>
    <col min="34" max="34" width="18.42578125" bestFit="1" customWidth="1"/>
    <col min="35" max="35" width="11.42578125" bestFit="1" customWidth="1"/>
    <col min="36" max="36" width="14.85546875" bestFit="1" customWidth="1"/>
    <col min="37" max="37" width="18.85546875" bestFit="1" customWidth="1"/>
    <col min="38" max="38" width="18.85546875" style="35" bestFit="1" customWidth="1"/>
    <col min="39" max="39" width="11.7109375" bestFit="1" customWidth="1"/>
    <col min="40" max="40" width="15.28515625" bestFit="1" customWidth="1"/>
    <col min="41" max="41" width="19.28515625" bestFit="1" customWidth="1"/>
    <col min="42" max="42" width="18.42578125" bestFit="1" customWidth="1"/>
    <col min="43" max="43" width="11.42578125" bestFit="1" customWidth="1"/>
    <col min="44" max="44" width="14.85546875" bestFit="1" customWidth="1"/>
    <col min="45" max="45" width="18.85546875" style="36" bestFit="1" customWidth="1"/>
    <col min="46" max="46" width="18.85546875" style="35" bestFit="1" customWidth="1"/>
    <col min="47" max="47" width="11.7109375" bestFit="1" customWidth="1"/>
    <col min="48" max="48" width="15.28515625" bestFit="1" customWidth="1"/>
    <col min="49" max="49" width="19.28515625" bestFit="1" customWidth="1"/>
    <col min="50" max="50" width="18.42578125" bestFit="1" customWidth="1"/>
    <col min="51" max="51" width="11.42578125" bestFit="1" customWidth="1"/>
    <col min="52" max="52" width="14.85546875" bestFit="1" customWidth="1"/>
    <col min="53" max="53" width="18.85546875" style="36" bestFit="1" customWidth="1"/>
    <col min="54" max="54" width="18.85546875" style="35" bestFit="1" customWidth="1"/>
    <col min="55" max="55" width="11.7109375" bestFit="1" customWidth="1"/>
    <col min="56" max="56" width="15.28515625" bestFit="1" customWidth="1"/>
    <col min="57" max="57" width="19.28515625" bestFit="1" customWidth="1"/>
    <col min="58" max="58" width="18.42578125" bestFit="1" customWidth="1"/>
    <col min="59" max="59" width="11.42578125" bestFit="1" customWidth="1"/>
    <col min="60" max="60" width="14.85546875" bestFit="1" customWidth="1"/>
    <col min="61" max="61" width="18.85546875" style="36" bestFit="1" customWidth="1"/>
    <col min="62" max="62" width="18.85546875" style="35" bestFit="1" customWidth="1"/>
    <col min="63" max="63" width="13.7109375" bestFit="1" customWidth="1"/>
    <col min="64" max="64" width="15.28515625" bestFit="1" customWidth="1"/>
    <col min="65" max="65" width="19.28515625" bestFit="1" customWidth="1"/>
    <col min="66" max="66" width="20.140625" bestFit="1" customWidth="1"/>
    <col min="67" max="67" width="11.42578125" bestFit="1" customWidth="1"/>
    <col min="68" max="68" width="14.85546875" bestFit="1" customWidth="1"/>
    <col min="69" max="69" width="18.85546875" bestFit="1" customWidth="1"/>
    <col min="70" max="70" width="18.85546875" style="35" bestFit="1" customWidth="1"/>
    <col min="71" max="71" width="11.7109375" bestFit="1" customWidth="1"/>
    <col min="72" max="72" width="15.28515625" bestFit="1" customWidth="1"/>
    <col min="73" max="73" width="19.28515625" bestFit="1" customWidth="1"/>
    <col min="74" max="74" width="18.42578125" bestFit="1" customWidth="1"/>
    <col min="75" max="75" width="11.42578125" bestFit="1" customWidth="1"/>
    <col min="76" max="76" width="14.85546875" bestFit="1" customWidth="1"/>
    <col min="77" max="77" width="18.85546875" style="36" bestFit="1" customWidth="1"/>
    <col min="78" max="78" width="1.7109375" bestFit="1" customWidth="1"/>
  </cols>
  <sheetData>
    <row r="1" spans="1:78" ht="15" x14ac:dyDescent="0.25">
      <c r="A1" s="24"/>
      <c r="B1" s="27">
        <v>2021</v>
      </c>
      <c r="C1" s="27">
        <v>2022</v>
      </c>
      <c r="D1" s="27">
        <v>2023</v>
      </c>
      <c r="F1" s="20" t="s">
        <v>143</v>
      </c>
      <c r="G1" s="20" t="s">
        <v>142</v>
      </c>
      <c r="H1" s="27">
        <v>2021</v>
      </c>
      <c r="I1" s="27">
        <v>2022</v>
      </c>
      <c r="J1" s="27">
        <v>2023</v>
      </c>
      <c r="K1" s="20" t="s">
        <v>121</v>
      </c>
      <c r="L1" s="20" t="s">
        <v>122</v>
      </c>
      <c r="M1" s="20" t="s">
        <v>111</v>
      </c>
      <c r="N1" s="20" t="s">
        <v>146</v>
      </c>
      <c r="O1" s="20" t="s">
        <v>144</v>
      </c>
      <c r="P1" s="20" t="s">
        <v>145</v>
      </c>
      <c r="Q1" s="20" t="s">
        <v>147</v>
      </c>
      <c r="R1" s="20" t="s">
        <v>148</v>
      </c>
      <c r="S1" s="20" t="s">
        <v>149</v>
      </c>
      <c r="T1" s="20" t="s">
        <v>150</v>
      </c>
      <c r="U1" s="20" t="s">
        <v>151</v>
      </c>
      <c r="V1" s="20" t="s">
        <v>256</v>
      </c>
      <c r="X1" s="20" t="s">
        <v>105</v>
      </c>
      <c r="AC1" s="20" t="s">
        <v>166</v>
      </c>
      <c r="AD1" s="42" t="s">
        <v>167</v>
      </c>
      <c r="AE1" s="20" t="s">
        <v>168</v>
      </c>
      <c r="AF1" s="20" t="s">
        <v>169</v>
      </c>
      <c r="AG1" s="20" t="s">
        <v>170</v>
      </c>
      <c r="AH1" s="20" t="s">
        <v>216</v>
      </c>
      <c r="AI1" s="20" t="s">
        <v>171</v>
      </c>
      <c r="AJ1" s="20" t="s">
        <v>172</v>
      </c>
      <c r="AK1" s="20" t="s">
        <v>173</v>
      </c>
      <c r="AL1" s="42" t="s">
        <v>174</v>
      </c>
      <c r="AM1" s="20" t="s">
        <v>175</v>
      </c>
      <c r="AN1" s="20" t="s">
        <v>176</v>
      </c>
      <c r="AO1" s="20" t="s">
        <v>177</v>
      </c>
      <c r="AP1" s="20" t="s">
        <v>178</v>
      </c>
      <c r="AQ1" s="20" t="s">
        <v>179</v>
      </c>
      <c r="AR1" s="20" t="s">
        <v>180</v>
      </c>
      <c r="AS1" s="43" t="s">
        <v>181</v>
      </c>
      <c r="AT1" s="42" t="s">
        <v>182</v>
      </c>
      <c r="AU1" s="20" t="s">
        <v>183</v>
      </c>
      <c r="AV1" s="20" t="s">
        <v>184</v>
      </c>
      <c r="AW1" s="20" t="s">
        <v>185</v>
      </c>
      <c r="AX1" s="20" t="s">
        <v>186</v>
      </c>
      <c r="AY1" s="20" t="s">
        <v>187</v>
      </c>
      <c r="AZ1" s="20" t="s">
        <v>188</v>
      </c>
      <c r="BA1" s="43" t="s">
        <v>189</v>
      </c>
      <c r="BB1" s="42" t="s">
        <v>190</v>
      </c>
      <c r="BC1" s="20" t="s">
        <v>191</v>
      </c>
      <c r="BD1" s="20" t="s">
        <v>192</v>
      </c>
      <c r="BE1" s="20" t="s">
        <v>193</v>
      </c>
      <c r="BF1" s="20" t="s">
        <v>194</v>
      </c>
      <c r="BG1" s="20" t="s">
        <v>195</v>
      </c>
      <c r="BH1" s="20" t="s">
        <v>196</v>
      </c>
      <c r="BI1" s="20" t="s">
        <v>197</v>
      </c>
      <c r="BJ1" s="57" t="s">
        <v>198</v>
      </c>
      <c r="BK1" s="106" t="s">
        <v>199</v>
      </c>
      <c r="BL1" s="106" t="s">
        <v>200</v>
      </c>
      <c r="BM1" s="114" t="s">
        <v>201</v>
      </c>
      <c r="BN1" s="20" t="s">
        <v>202</v>
      </c>
      <c r="BO1" s="20" t="s">
        <v>203</v>
      </c>
      <c r="BP1" s="20" t="s">
        <v>204</v>
      </c>
      <c r="BQ1" s="20" t="s">
        <v>205</v>
      </c>
      <c r="BR1" s="42" t="s">
        <v>206</v>
      </c>
      <c r="BS1" s="20" t="s">
        <v>207</v>
      </c>
      <c r="BT1" s="20" t="s">
        <v>208</v>
      </c>
      <c r="BU1" s="20" t="s">
        <v>209</v>
      </c>
      <c r="BV1" s="20" t="s">
        <v>210</v>
      </c>
      <c r="BW1" s="20" t="s">
        <v>211</v>
      </c>
      <c r="BX1" s="20" t="s">
        <v>212</v>
      </c>
      <c r="BY1" s="43" t="s">
        <v>213</v>
      </c>
    </row>
    <row r="2" spans="1:78" ht="15" x14ac:dyDescent="0.25">
      <c r="A2" s="25" t="s">
        <v>124</v>
      </c>
      <c r="B2" s="26">
        <v>12040</v>
      </c>
      <c r="C2" s="26">
        <v>11095</v>
      </c>
      <c r="D2" s="26">
        <v>10982</v>
      </c>
      <c r="F2" s="157" t="s">
        <v>112</v>
      </c>
      <c r="G2" s="31" t="s">
        <v>129</v>
      </c>
      <c r="H2" s="32">
        <v>410</v>
      </c>
      <c r="I2" s="32">
        <v>332</v>
      </c>
      <c r="J2" s="32">
        <v>329</v>
      </c>
      <c r="K2" s="160">
        <v>0</v>
      </c>
      <c r="L2" s="160">
        <f>'Region south'!D4</f>
        <v>40</v>
      </c>
      <c r="M2" s="160">
        <v>0</v>
      </c>
      <c r="N2" s="163">
        <f>'Region south'!G4</f>
        <v>1.5707005596558392</v>
      </c>
      <c r="O2" s="166">
        <f>I7/$I$31</f>
        <v>0.22739972960793151</v>
      </c>
      <c r="P2" s="166">
        <f>N2/$N$31</f>
        <v>0.26076375490554882</v>
      </c>
      <c r="Q2" s="160">
        <f>ROUNDUP(I7*63%,0)</f>
        <v>1590</v>
      </c>
      <c r="R2" s="163">
        <f>N2*10^3/Q2</f>
        <v>0.98786198720493035</v>
      </c>
      <c r="S2" s="166">
        <f>K2/SUM($K$2:$M$7)</f>
        <v>0</v>
      </c>
      <c r="T2" s="166">
        <f t="shared" ref="T2:U2" si="0">L2/SUM($K$2:$M$7)</f>
        <v>1</v>
      </c>
      <c r="U2" s="166">
        <f t="shared" si="0"/>
        <v>0</v>
      </c>
      <c r="V2" s="173">
        <f>ROUNDUP(Q2/365,0)</f>
        <v>5</v>
      </c>
      <c r="X2" t="s">
        <v>81</v>
      </c>
      <c r="Y2" s="13" t="e">
        <f>#REF!</f>
        <v>#REF!</v>
      </c>
      <c r="AC2">
        <v>1</v>
      </c>
      <c r="AD2" s="37">
        <f t="shared" ref="AD2:AD65" si="1">SUM($B$43:$B$47)</f>
        <v>902.90513738053278</v>
      </c>
      <c r="AE2" s="13" t="e">
        <f t="shared" ref="AE2:AE65" si="2">SUM($B$41:$B$42)</f>
        <v>#REF!</v>
      </c>
      <c r="AF2" t="e">
        <f>AE2/$AC2+AD2</f>
        <v>#REF!</v>
      </c>
      <c r="AG2" s="13">
        <f t="shared" ref="AG2:AG65" si="3">SUM($B$43:$B$44,$B$47:$B$48)</f>
        <v>1949.1707066918982</v>
      </c>
      <c r="AH2" s="13">
        <f>SUM($C$43:$C$45,C47)</f>
        <v>908.37304695517901</v>
      </c>
      <c r="AI2" s="13" t="e">
        <f t="shared" ref="AI2:AI65" si="4">SUM($C$41:$C$42)</f>
        <v>#REF!</v>
      </c>
      <c r="AJ2" t="e">
        <f>AI2/$AC2+AH2</f>
        <v>#REF!</v>
      </c>
      <c r="AK2" s="13">
        <f t="shared" ref="AK2:AK65" si="5">SUM($C$43:$C$44,$C$47:$C$48)</f>
        <v>1949.1707066918982</v>
      </c>
      <c r="AL2" s="37">
        <f t="shared" ref="AL2:AL65" si="6">SUM($D$43:$D$47)</f>
        <v>1951.5980368584414</v>
      </c>
      <c r="AM2" s="13" t="e">
        <f t="shared" ref="AM2:AM65" si="7">SUM($D$41:$D$42)</f>
        <v>#REF!</v>
      </c>
      <c r="AN2" t="e">
        <f>AM2/$AC2+AL2</f>
        <v>#REF!</v>
      </c>
      <c r="AO2" s="13">
        <f t="shared" ref="AO2:AO65" si="8">SUM($D$43:$D$44,$D$47:$D$48)</f>
        <v>4135.1333898795156</v>
      </c>
      <c r="AP2" s="13">
        <f>SUM($E$43:$E$45,$E$47)</f>
        <v>1958.9097428543009</v>
      </c>
      <c r="AQ2" s="13" t="e">
        <f t="shared" ref="AQ2:AQ65" si="9">SUM($E$41:$E$42)</f>
        <v>#REF!</v>
      </c>
      <c r="AR2" s="13" t="e">
        <f>AQ2/$AC2+AP2</f>
        <v>#REF!</v>
      </c>
      <c r="AS2" s="38">
        <f t="shared" ref="AS2:AS65" si="10">SUM($E$43:$E$44,$E$47:$E$48)</f>
        <v>4135.1333898795156</v>
      </c>
      <c r="AT2" s="37">
        <f t="shared" ref="AT2:AT65" si="11">SUM($F$43:$F$47)</f>
        <v>251.27270472321888</v>
      </c>
      <c r="AU2" s="13" t="e">
        <f t="shared" ref="AU2:AU65" si="12">SUM($F$41:$F$42)</f>
        <v>#REF!</v>
      </c>
      <c r="AV2" t="e">
        <f>AU2/$AC2+AT2</f>
        <v>#REF!</v>
      </c>
      <c r="AW2" s="13">
        <f t="shared" ref="AW2:AW65" si="13">SUM($F$43:$F$44,$F$47:$F$48)</f>
        <v>654.52934422449698</v>
      </c>
      <c r="AX2" s="13">
        <f>SUM($G$43:$G$45,$G$47)</f>
        <v>253.75418347477341</v>
      </c>
      <c r="AY2" s="13" t="e">
        <f t="shared" ref="AY2:AY65" si="14">SUM($G$41:$G$42)</f>
        <v>#REF!</v>
      </c>
      <c r="AZ2" t="e">
        <f>AY2/$AC2+AX2</f>
        <v>#REF!</v>
      </c>
      <c r="BA2" s="13">
        <f t="shared" ref="BA2:BA65" si="15">SUM($G$43:$G$44,$G$47:$G$48)</f>
        <v>654.52934422449698</v>
      </c>
      <c r="BB2" s="37">
        <f t="shared" ref="BB2:BB65" si="16">SUM($H$43:$H$47)</f>
        <v>353.07368435452213</v>
      </c>
      <c r="BC2" s="13" t="e">
        <f t="shared" ref="BC2:BC65" si="17">SUM($H$41:$H$42)</f>
        <v>#REF!</v>
      </c>
      <c r="BD2" t="e">
        <f>BC2/$AC2+BB2</f>
        <v>#REF!</v>
      </c>
      <c r="BE2" s="13">
        <f t="shared" ref="BE2:BE65" si="18">SUM($H$43:$H$44,$H$47:$H$48)</f>
        <v>743.64621724213885</v>
      </c>
      <c r="BF2" s="13">
        <f>SUM($I$43:$I$45,$I$47)</f>
        <v>356.64874502100599</v>
      </c>
      <c r="BG2" s="13" t="e">
        <f t="shared" ref="BG2:BG65" si="19">SUM($I$41:$I$42)</f>
        <v>#REF!</v>
      </c>
      <c r="BH2" t="e">
        <f>BG2/$AC2+BF2</f>
        <v>#REF!</v>
      </c>
      <c r="BI2" s="13">
        <f t="shared" ref="BI2:BI65" si="20">SUM($I$43:$I$44,$I$47:$I$48)</f>
        <v>743.64621724213885</v>
      </c>
      <c r="BJ2" s="115">
        <f t="shared" ref="BJ2:BJ65" si="21">SUM($J$43:$J$47)</f>
        <v>1.7085040543306103</v>
      </c>
      <c r="BK2" s="13" t="e">
        <f t="shared" ref="BK2:BK65" si="22">SUM($J$41:$J$42)</f>
        <v>#REF!</v>
      </c>
      <c r="BL2" t="e">
        <f>BK2/$AC2+BJ2</f>
        <v>#REF!</v>
      </c>
      <c r="BM2" s="116">
        <f t="shared" ref="BM2:BM65" si="23">SUM($J$43:$J$44,$J$47:$J$48)</f>
        <v>5.6772349545232395</v>
      </c>
      <c r="BN2" s="13">
        <f>SUM($K$43:$K$45,$K$47)</f>
        <v>5.283564720814411</v>
      </c>
      <c r="BO2" s="13" t="e">
        <f t="shared" ref="BO2:BO65" si="24">SUM($K$41:$K$42)</f>
        <v>#REF!</v>
      </c>
      <c r="BP2" t="e">
        <f>BO2/$AC2+BN2</f>
        <v>#REF!</v>
      </c>
      <c r="BQ2" s="13">
        <f t="shared" ref="BQ2:BQ65" si="25">SUM($K$43:$K$44,$K$47:$K$48)</f>
        <v>5.6772349545232395</v>
      </c>
      <c r="BR2" s="37">
        <f t="shared" ref="BR2:BR65" si="26">SUM($L$43:$L$47)</f>
        <v>245.74561645731924</v>
      </c>
      <c r="BS2" s="13" t="e">
        <f t="shared" ref="BS2:BS65" si="27">SUM($L$41:$L$42)</f>
        <v>#REF!</v>
      </c>
      <c r="BT2" t="e">
        <f>BS2/$AC2+BR2</f>
        <v>#REF!</v>
      </c>
      <c r="BU2" s="13">
        <f t="shared" ref="BU2:BU65" si="28">SUM($L$43:$L$44,$L$47:$L$48)</f>
        <v>890.04176756572133</v>
      </c>
      <c r="BV2" s="13">
        <f>SUM($M$43:$M$45,$M$47)</f>
        <v>249.32067712380302</v>
      </c>
      <c r="BW2" s="13" t="e">
        <f t="shared" ref="BW2:BW65" si="29">SUM($M$41:$M$42)</f>
        <v>#REF!</v>
      </c>
      <c r="BX2" t="e">
        <f>BW2/$AC2+BV2</f>
        <v>#REF!</v>
      </c>
      <c r="BY2" s="13">
        <f t="shared" ref="BY2:BY65" si="30">SUM($M$43:$M$44,$M$47:$M$48)</f>
        <v>890.04176756572133</v>
      </c>
      <c r="BZ2" s="20" t="s">
        <v>165</v>
      </c>
    </row>
    <row r="3" spans="1:78" ht="15" x14ac:dyDescent="0.25">
      <c r="A3" s="25" t="s">
        <v>125</v>
      </c>
      <c r="B3" s="26">
        <v>346</v>
      </c>
      <c r="C3" s="26">
        <v>316</v>
      </c>
      <c r="D3" s="26">
        <v>303</v>
      </c>
      <c r="F3" s="158"/>
      <c r="G3" s="29" t="s">
        <v>136</v>
      </c>
      <c r="H3" s="30">
        <v>480</v>
      </c>
      <c r="I3" s="30">
        <v>455</v>
      </c>
      <c r="J3" s="30">
        <v>471</v>
      </c>
      <c r="K3" s="161"/>
      <c r="L3" s="161"/>
      <c r="M3" s="161"/>
      <c r="N3" s="164"/>
      <c r="O3" s="167"/>
      <c r="P3" s="167"/>
      <c r="Q3" s="161"/>
      <c r="R3" s="164"/>
      <c r="S3" s="167"/>
      <c r="T3" s="167"/>
      <c r="U3" s="167"/>
      <c r="V3" s="174"/>
      <c r="X3" t="s">
        <v>82</v>
      </c>
      <c r="Y3">
        <v>-1343.76660856545</v>
      </c>
      <c r="AC3">
        <v>2</v>
      </c>
      <c r="AD3" s="37">
        <f t="shared" si="1"/>
        <v>902.90513738053278</v>
      </c>
      <c r="AE3" s="13" t="e">
        <f t="shared" si="2"/>
        <v>#REF!</v>
      </c>
      <c r="AF3" t="e">
        <f>AE3/AC3+AD3</f>
        <v>#REF!</v>
      </c>
      <c r="AG3" s="13">
        <f t="shared" si="3"/>
        <v>1949.1707066918982</v>
      </c>
      <c r="AH3" s="13">
        <f t="shared" ref="AH3:AH66" si="31">SUM($C$43:$C$44,$C$46:$C$47)</f>
        <v>904.21801276652945</v>
      </c>
      <c r="AI3" s="13" t="e">
        <f t="shared" si="4"/>
        <v>#REF!</v>
      </c>
      <c r="AJ3" t="e">
        <f t="shared" ref="AJ3:AJ66" si="32">AI3/$AC3+AH3</f>
        <v>#REF!</v>
      </c>
      <c r="AK3" s="13">
        <f t="shared" si="5"/>
        <v>1949.1707066918982</v>
      </c>
      <c r="AL3" s="37">
        <f t="shared" si="6"/>
        <v>1951.5980368584414</v>
      </c>
      <c r="AM3" s="13" t="e">
        <f t="shared" si="7"/>
        <v>#REF!</v>
      </c>
      <c r="AN3" t="e">
        <f t="shared" ref="AN3:AN66" si="33">AM3/$AC3+AL3</f>
        <v>#REF!</v>
      </c>
      <c r="AO3" s="13">
        <f t="shared" si="8"/>
        <v>4135.1333898795156</v>
      </c>
      <c r="AP3" s="13">
        <f t="shared" ref="AP3:AP66" si="34">SUM($E$43:$E$44,$E$46:$E$47)</f>
        <v>1953.0926949901914</v>
      </c>
      <c r="AQ3" s="13" t="e">
        <f t="shared" si="9"/>
        <v>#REF!</v>
      </c>
      <c r="AR3" s="13" t="e">
        <f t="shared" ref="AR3:AR66" si="35">AQ3/$AC3+AP3</f>
        <v>#REF!</v>
      </c>
      <c r="AS3" s="38">
        <f t="shared" si="10"/>
        <v>4135.1333898795156</v>
      </c>
      <c r="AT3" s="37">
        <f t="shared" si="11"/>
        <v>251.27270472321888</v>
      </c>
      <c r="AU3" s="13" t="e">
        <f t="shared" si="12"/>
        <v>#REF!</v>
      </c>
      <c r="AV3" t="e">
        <f t="shared" ref="AV3:AV66" si="36">AU3/$AC3+AT3</f>
        <v>#REF!</v>
      </c>
      <c r="AW3" s="13">
        <f t="shared" si="13"/>
        <v>654.52934422449698</v>
      </c>
      <c r="AX3" s="13">
        <f t="shared" ref="AX3:AX66" si="37">SUM($G$43:$G$44,$G$46:$G$47)</f>
        <v>252.09216979931364</v>
      </c>
      <c r="AY3" s="13" t="e">
        <f t="shared" si="14"/>
        <v>#REF!</v>
      </c>
      <c r="AZ3" t="e">
        <f t="shared" ref="AZ3:AZ66" si="38">AY3/$AC3+AX3</f>
        <v>#REF!</v>
      </c>
      <c r="BA3" s="13">
        <f t="shared" si="15"/>
        <v>654.52934422449698</v>
      </c>
      <c r="BB3" s="37">
        <f t="shared" si="16"/>
        <v>353.07368435452213</v>
      </c>
      <c r="BC3" s="13" t="e">
        <f t="shared" si="17"/>
        <v>#REF!</v>
      </c>
      <c r="BD3" t="e">
        <f t="shared" ref="BD3:BD66" si="39">BC3/$AC3+BB3</f>
        <v>#REF!</v>
      </c>
      <c r="BE3" s="13">
        <f t="shared" si="18"/>
        <v>743.64621724213885</v>
      </c>
      <c r="BF3" s="13">
        <f t="shared" ref="BF3:BF66" si="40">SUM($I$43:$I$44,$I$46:$I$47)</f>
        <v>354.15572450781633</v>
      </c>
      <c r="BG3" s="13" t="e">
        <f t="shared" si="19"/>
        <v>#REF!</v>
      </c>
      <c r="BH3" t="e">
        <f t="shared" ref="BH3:BH66" si="41">BG3/$AC3+BF3</f>
        <v>#REF!</v>
      </c>
      <c r="BI3" s="13">
        <f t="shared" si="20"/>
        <v>743.64621724213885</v>
      </c>
      <c r="BJ3" s="115">
        <f t="shared" si="21"/>
        <v>1.7085040543306103</v>
      </c>
      <c r="BK3" s="13" t="e">
        <f t="shared" si="22"/>
        <v>#REF!</v>
      </c>
      <c r="BL3" t="e">
        <f t="shared" ref="BL3:BL66" si="42">BK3/$AC3+BJ3</f>
        <v>#REF!</v>
      </c>
      <c r="BM3" s="116">
        <f t="shared" si="23"/>
        <v>5.6772349545232395</v>
      </c>
      <c r="BN3" s="13">
        <f t="shared" ref="BN3:BN66" si="43">SUM($K$43:$K$44,$K$46:$K$47)</f>
        <v>2.7905442076247393</v>
      </c>
      <c r="BO3" s="13" t="e">
        <f t="shared" si="24"/>
        <v>#REF!</v>
      </c>
      <c r="BP3" t="e">
        <f t="shared" ref="BP3:BP66" si="44">BO3/$AC3+BN3</f>
        <v>#REF!</v>
      </c>
      <c r="BQ3" s="13">
        <f t="shared" si="25"/>
        <v>5.6772349545232395</v>
      </c>
      <c r="BR3" s="37">
        <f t="shared" si="26"/>
        <v>245.74561645731924</v>
      </c>
      <c r="BS3" s="13" t="e">
        <f t="shared" si="27"/>
        <v>#REF!</v>
      </c>
      <c r="BT3" t="e">
        <f t="shared" ref="BT3:BT66" si="45">BS3/$AC3+BR3</f>
        <v>#REF!</v>
      </c>
      <c r="BU3" s="13">
        <f t="shared" si="28"/>
        <v>890.04176756572133</v>
      </c>
      <c r="BV3" s="13">
        <f t="shared" ref="BV3:BV66" si="46">SUM($M$43:$M$44,$M$46:$M$47)</f>
        <v>246.82765661061336</v>
      </c>
      <c r="BW3" s="13" t="e">
        <f t="shared" si="29"/>
        <v>#REF!</v>
      </c>
      <c r="BX3" t="e">
        <f t="shared" ref="BX3:BX66" si="47">BW3/$AC3+BV3</f>
        <v>#REF!</v>
      </c>
      <c r="BY3" s="13">
        <f t="shared" si="30"/>
        <v>890.04176756572133</v>
      </c>
    </row>
    <row r="4" spans="1:78" ht="15" x14ac:dyDescent="0.25">
      <c r="A4" s="25" t="s">
        <v>126</v>
      </c>
      <c r="B4" s="26">
        <v>463</v>
      </c>
      <c r="C4" s="26">
        <v>431</v>
      </c>
      <c r="D4" s="26">
        <v>423</v>
      </c>
      <c r="F4" s="158"/>
      <c r="G4" s="29" t="s">
        <v>137</v>
      </c>
      <c r="H4" s="30">
        <v>454</v>
      </c>
      <c r="I4" s="30">
        <v>418</v>
      </c>
      <c r="J4" s="30">
        <v>452</v>
      </c>
      <c r="K4" s="161"/>
      <c r="L4" s="161"/>
      <c r="M4" s="161"/>
      <c r="N4" s="164"/>
      <c r="O4" s="167"/>
      <c r="P4" s="167"/>
      <c r="Q4" s="161"/>
      <c r="R4" s="164"/>
      <c r="S4" s="167"/>
      <c r="T4" s="167"/>
      <c r="U4" s="167"/>
      <c r="V4" s="174"/>
      <c r="X4" t="s">
        <v>83</v>
      </c>
      <c r="Y4">
        <v>-1354.3612826582801</v>
      </c>
      <c r="Z4" s="21"/>
      <c r="AC4">
        <v>3</v>
      </c>
      <c r="AD4" s="37">
        <f t="shared" si="1"/>
        <v>902.90513738053278</v>
      </c>
      <c r="AE4" s="13" t="e">
        <f t="shared" si="2"/>
        <v>#REF!</v>
      </c>
      <c r="AF4" t="e">
        <f t="shared" ref="AF4:AF67" si="48">AE4/AC4+AD4</f>
        <v>#REF!</v>
      </c>
      <c r="AG4" s="13">
        <f t="shared" si="3"/>
        <v>1949.1707066918982</v>
      </c>
      <c r="AH4" s="13">
        <f t="shared" si="31"/>
        <v>904.21801276652945</v>
      </c>
      <c r="AI4" s="13" t="e">
        <f t="shared" si="4"/>
        <v>#REF!</v>
      </c>
      <c r="AJ4" t="e">
        <f t="shared" si="32"/>
        <v>#REF!</v>
      </c>
      <c r="AK4" s="13">
        <f t="shared" si="5"/>
        <v>1949.1707066918982</v>
      </c>
      <c r="AL4" s="37">
        <f t="shared" si="6"/>
        <v>1951.5980368584414</v>
      </c>
      <c r="AM4" s="13" t="e">
        <f t="shared" si="7"/>
        <v>#REF!</v>
      </c>
      <c r="AN4" t="e">
        <f t="shared" si="33"/>
        <v>#REF!</v>
      </c>
      <c r="AO4" s="13">
        <f t="shared" si="8"/>
        <v>4135.1333898795156</v>
      </c>
      <c r="AP4" s="13">
        <f t="shared" si="34"/>
        <v>1953.0926949901914</v>
      </c>
      <c r="AQ4" s="13" t="e">
        <f t="shared" si="9"/>
        <v>#REF!</v>
      </c>
      <c r="AR4" s="13" t="e">
        <f t="shared" si="35"/>
        <v>#REF!</v>
      </c>
      <c r="AS4" s="38">
        <f t="shared" si="10"/>
        <v>4135.1333898795156</v>
      </c>
      <c r="AT4" s="37">
        <f t="shared" si="11"/>
        <v>251.27270472321888</v>
      </c>
      <c r="AU4" s="13" t="e">
        <f t="shared" si="12"/>
        <v>#REF!</v>
      </c>
      <c r="AV4" t="e">
        <f t="shared" si="36"/>
        <v>#REF!</v>
      </c>
      <c r="AW4" s="13">
        <f t="shared" si="13"/>
        <v>654.52934422449698</v>
      </c>
      <c r="AX4" s="13">
        <f t="shared" si="37"/>
        <v>252.09216979931364</v>
      </c>
      <c r="AY4" s="13" t="e">
        <f t="shared" si="14"/>
        <v>#REF!</v>
      </c>
      <c r="AZ4" t="e">
        <f t="shared" si="38"/>
        <v>#REF!</v>
      </c>
      <c r="BA4" s="13">
        <f t="shared" si="15"/>
        <v>654.52934422449698</v>
      </c>
      <c r="BB4" s="37">
        <f t="shared" si="16"/>
        <v>353.07368435452213</v>
      </c>
      <c r="BC4" s="13" t="e">
        <f t="shared" si="17"/>
        <v>#REF!</v>
      </c>
      <c r="BD4" t="e">
        <f t="shared" si="39"/>
        <v>#REF!</v>
      </c>
      <c r="BE4" s="13">
        <f t="shared" si="18"/>
        <v>743.64621724213885</v>
      </c>
      <c r="BF4" s="13">
        <f t="shared" si="40"/>
        <v>354.15572450781633</v>
      </c>
      <c r="BG4" s="13" t="e">
        <f t="shared" si="19"/>
        <v>#REF!</v>
      </c>
      <c r="BH4" t="e">
        <f t="shared" si="41"/>
        <v>#REF!</v>
      </c>
      <c r="BI4" s="13">
        <f t="shared" si="20"/>
        <v>743.64621724213885</v>
      </c>
      <c r="BJ4" s="115">
        <f t="shared" si="21"/>
        <v>1.7085040543306103</v>
      </c>
      <c r="BK4" s="13" t="e">
        <f t="shared" si="22"/>
        <v>#REF!</v>
      </c>
      <c r="BL4" t="e">
        <f t="shared" si="42"/>
        <v>#REF!</v>
      </c>
      <c r="BM4" s="116">
        <f t="shared" si="23"/>
        <v>5.6772349545232395</v>
      </c>
      <c r="BN4" s="13">
        <f t="shared" si="43"/>
        <v>2.7905442076247393</v>
      </c>
      <c r="BO4" s="13" t="e">
        <f t="shared" si="24"/>
        <v>#REF!</v>
      </c>
      <c r="BP4" t="e">
        <f t="shared" si="44"/>
        <v>#REF!</v>
      </c>
      <c r="BQ4" s="13">
        <f t="shared" si="25"/>
        <v>5.6772349545232395</v>
      </c>
      <c r="BR4" s="37">
        <f t="shared" si="26"/>
        <v>245.74561645731924</v>
      </c>
      <c r="BS4" s="13" t="e">
        <f t="shared" si="27"/>
        <v>#REF!</v>
      </c>
      <c r="BT4" t="e">
        <f t="shared" si="45"/>
        <v>#REF!</v>
      </c>
      <c r="BU4" s="13">
        <f t="shared" si="28"/>
        <v>890.04176756572133</v>
      </c>
      <c r="BV4" s="13">
        <f t="shared" si="46"/>
        <v>246.82765661061336</v>
      </c>
      <c r="BW4" s="13" t="e">
        <f t="shared" si="29"/>
        <v>#REF!</v>
      </c>
      <c r="BX4" t="e">
        <f t="shared" si="47"/>
        <v>#REF!</v>
      </c>
      <c r="BY4" s="13">
        <f t="shared" si="30"/>
        <v>890.04176756572133</v>
      </c>
    </row>
    <row r="5" spans="1:78" ht="15" x14ac:dyDescent="0.25">
      <c r="A5" s="25" t="s">
        <v>127</v>
      </c>
      <c r="B5" s="26">
        <v>207</v>
      </c>
      <c r="C5" s="26">
        <v>191</v>
      </c>
      <c r="D5" s="26">
        <v>203</v>
      </c>
      <c r="F5" s="158"/>
      <c r="G5" s="29" t="s">
        <v>141</v>
      </c>
      <c r="H5" s="30">
        <v>429</v>
      </c>
      <c r="I5" s="30">
        <v>404</v>
      </c>
      <c r="J5" s="30">
        <v>361</v>
      </c>
      <c r="K5" s="161"/>
      <c r="L5" s="161"/>
      <c r="M5" s="161"/>
      <c r="N5" s="164"/>
      <c r="O5" s="167"/>
      <c r="P5" s="167"/>
      <c r="Q5" s="161"/>
      <c r="R5" s="164"/>
      <c r="S5" s="167"/>
      <c r="T5" s="167"/>
      <c r="U5" s="167"/>
      <c r="V5" s="174"/>
      <c r="X5" t="s">
        <v>84</v>
      </c>
      <c r="Y5" s="13" t="e">
        <f>#REF!</f>
        <v>#REF!</v>
      </c>
      <c r="AC5">
        <v>4</v>
      </c>
      <c r="AD5" s="37">
        <f t="shared" si="1"/>
        <v>902.90513738053278</v>
      </c>
      <c r="AE5" s="13" t="e">
        <f t="shared" si="2"/>
        <v>#REF!</v>
      </c>
      <c r="AF5" t="e">
        <f t="shared" si="48"/>
        <v>#REF!</v>
      </c>
      <c r="AG5" s="13">
        <f t="shared" si="3"/>
        <v>1949.1707066918982</v>
      </c>
      <c r="AH5" s="13">
        <f t="shared" si="31"/>
        <v>904.21801276652945</v>
      </c>
      <c r="AI5" s="13" t="e">
        <f t="shared" si="4"/>
        <v>#REF!</v>
      </c>
      <c r="AJ5" t="e">
        <f t="shared" si="32"/>
        <v>#REF!</v>
      </c>
      <c r="AK5" s="13">
        <f t="shared" si="5"/>
        <v>1949.1707066918982</v>
      </c>
      <c r="AL5" s="37">
        <f t="shared" si="6"/>
        <v>1951.5980368584414</v>
      </c>
      <c r="AM5" s="13" t="e">
        <f t="shared" si="7"/>
        <v>#REF!</v>
      </c>
      <c r="AN5" t="e">
        <f t="shared" si="33"/>
        <v>#REF!</v>
      </c>
      <c r="AO5" s="13">
        <f t="shared" si="8"/>
        <v>4135.1333898795156</v>
      </c>
      <c r="AP5" s="13">
        <f t="shared" si="34"/>
        <v>1953.0926949901914</v>
      </c>
      <c r="AQ5" s="13" t="e">
        <f t="shared" si="9"/>
        <v>#REF!</v>
      </c>
      <c r="AR5" s="13" t="e">
        <f t="shared" si="35"/>
        <v>#REF!</v>
      </c>
      <c r="AS5" s="38">
        <f t="shared" si="10"/>
        <v>4135.1333898795156</v>
      </c>
      <c r="AT5" s="37">
        <f t="shared" si="11"/>
        <v>251.27270472321888</v>
      </c>
      <c r="AU5" s="13" t="e">
        <f t="shared" si="12"/>
        <v>#REF!</v>
      </c>
      <c r="AV5" t="e">
        <f t="shared" si="36"/>
        <v>#REF!</v>
      </c>
      <c r="AW5" s="13">
        <f t="shared" si="13"/>
        <v>654.52934422449698</v>
      </c>
      <c r="AX5" s="13">
        <f t="shared" si="37"/>
        <v>252.09216979931364</v>
      </c>
      <c r="AY5" s="13" t="e">
        <f t="shared" si="14"/>
        <v>#REF!</v>
      </c>
      <c r="AZ5" t="e">
        <f t="shared" si="38"/>
        <v>#REF!</v>
      </c>
      <c r="BA5" s="13">
        <f t="shared" si="15"/>
        <v>654.52934422449698</v>
      </c>
      <c r="BB5" s="37">
        <f t="shared" si="16"/>
        <v>353.07368435452213</v>
      </c>
      <c r="BC5" s="13" t="e">
        <f t="shared" si="17"/>
        <v>#REF!</v>
      </c>
      <c r="BD5" t="e">
        <f t="shared" si="39"/>
        <v>#REF!</v>
      </c>
      <c r="BE5" s="13">
        <f t="shared" si="18"/>
        <v>743.64621724213885</v>
      </c>
      <c r="BF5" s="13">
        <f t="shared" si="40"/>
        <v>354.15572450781633</v>
      </c>
      <c r="BG5" s="13" t="e">
        <f t="shared" si="19"/>
        <v>#REF!</v>
      </c>
      <c r="BH5" t="e">
        <f t="shared" si="41"/>
        <v>#REF!</v>
      </c>
      <c r="BI5" s="13">
        <f t="shared" si="20"/>
        <v>743.64621724213885</v>
      </c>
      <c r="BJ5" s="115">
        <f t="shared" si="21"/>
        <v>1.7085040543306103</v>
      </c>
      <c r="BK5" s="13" t="e">
        <f t="shared" si="22"/>
        <v>#REF!</v>
      </c>
      <c r="BL5" t="e">
        <f t="shared" si="42"/>
        <v>#REF!</v>
      </c>
      <c r="BM5" s="116">
        <f t="shared" si="23"/>
        <v>5.6772349545232395</v>
      </c>
      <c r="BN5" s="13">
        <f t="shared" si="43"/>
        <v>2.7905442076247393</v>
      </c>
      <c r="BO5" s="13" t="e">
        <f t="shared" si="24"/>
        <v>#REF!</v>
      </c>
      <c r="BP5" t="e">
        <f t="shared" si="44"/>
        <v>#REF!</v>
      </c>
      <c r="BQ5" s="13">
        <f t="shared" si="25"/>
        <v>5.6772349545232395</v>
      </c>
      <c r="BR5" s="37">
        <f t="shared" si="26"/>
        <v>245.74561645731924</v>
      </c>
      <c r="BS5" s="13" t="e">
        <f t="shared" si="27"/>
        <v>#REF!</v>
      </c>
      <c r="BT5" t="e">
        <f t="shared" si="45"/>
        <v>#REF!</v>
      </c>
      <c r="BU5" s="13">
        <f t="shared" si="28"/>
        <v>890.04176756572133</v>
      </c>
      <c r="BV5" s="13">
        <f t="shared" si="46"/>
        <v>246.82765661061336</v>
      </c>
      <c r="BW5" s="13" t="e">
        <f t="shared" si="29"/>
        <v>#REF!</v>
      </c>
      <c r="BX5" t="e">
        <f t="shared" si="47"/>
        <v>#REF!</v>
      </c>
      <c r="BY5" s="13">
        <f t="shared" si="30"/>
        <v>890.04176756572133</v>
      </c>
    </row>
    <row r="6" spans="1:78" ht="15" x14ac:dyDescent="0.25">
      <c r="A6" s="25" t="s">
        <v>128</v>
      </c>
      <c r="B6" s="26">
        <v>65</v>
      </c>
      <c r="C6" s="26">
        <v>60</v>
      </c>
      <c r="D6" s="26">
        <v>69</v>
      </c>
      <c r="F6" s="158"/>
      <c r="G6" s="29" t="s">
        <v>112</v>
      </c>
      <c r="H6" s="30">
        <v>965</v>
      </c>
      <c r="I6" s="30">
        <v>914</v>
      </c>
      <c r="J6" s="30">
        <v>914</v>
      </c>
      <c r="K6" s="161"/>
      <c r="L6" s="161"/>
      <c r="M6" s="161"/>
      <c r="N6" s="164"/>
      <c r="O6" s="167"/>
      <c r="P6" s="167"/>
      <c r="Q6" s="161"/>
      <c r="R6" s="164"/>
      <c r="S6" s="167"/>
      <c r="T6" s="167"/>
      <c r="U6" s="167"/>
      <c r="V6" s="174"/>
      <c r="W6" s="13"/>
      <c r="X6" t="s">
        <v>85</v>
      </c>
      <c r="Y6">
        <v>-12900.7363950568</v>
      </c>
      <c r="AC6">
        <v>5</v>
      </c>
      <c r="AD6" s="37">
        <f t="shared" si="1"/>
        <v>902.90513738053278</v>
      </c>
      <c r="AE6" s="13" t="e">
        <f t="shared" si="2"/>
        <v>#REF!</v>
      </c>
      <c r="AF6" t="e">
        <f t="shared" si="48"/>
        <v>#REF!</v>
      </c>
      <c r="AG6" s="13">
        <f t="shared" si="3"/>
        <v>1949.1707066918982</v>
      </c>
      <c r="AH6" s="13">
        <f t="shared" si="31"/>
        <v>904.21801276652945</v>
      </c>
      <c r="AI6" s="13" t="e">
        <f t="shared" si="4"/>
        <v>#REF!</v>
      </c>
      <c r="AJ6" t="e">
        <f t="shared" si="32"/>
        <v>#REF!</v>
      </c>
      <c r="AK6" s="13">
        <f t="shared" si="5"/>
        <v>1949.1707066918982</v>
      </c>
      <c r="AL6" s="37">
        <f t="shared" si="6"/>
        <v>1951.5980368584414</v>
      </c>
      <c r="AM6" s="13" t="e">
        <f t="shared" si="7"/>
        <v>#REF!</v>
      </c>
      <c r="AN6" t="e">
        <f t="shared" si="33"/>
        <v>#REF!</v>
      </c>
      <c r="AO6" s="13">
        <f t="shared" si="8"/>
        <v>4135.1333898795156</v>
      </c>
      <c r="AP6" s="13">
        <f t="shared" si="34"/>
        <v>1953.0926949901914</v>
      </c>
      <c r="AQ6" s="13" t="e">
        <f t="shared" si="9"/>
        <v>#REF!</v>
      </c>
      <c r="AR6" s="13" t="e">
        <f t="shared" si="35"/>
        <v>#REF!</v>
      </c>
      <c r="AS6" s="38">
        <f t="shared" si="10"/>
        <v>4135.1333898795156</v>
      </c>
      <c r="AT6" s="37">
        <f t="shared" si="11"/>
        <v>251.27270472321888</v>
      </c>
      <c r="AU6" s="13" t="e">
        <f t="shared" si="12"/>
        <v>#REF!</v>
      </c>
      <c r="AV6" t="e">
        <f t="shared" si="36"/>
        <v>#REF!</v>
      </c>
      <c r="AW6" s="13">
        <f t="shared" si="13"/>
        <v>654.52934422449698</v>
      </c>
      <c r="AX6" s="13">
        <f t="shared" si="37"/>
        <v>252.09216979931364</v>
      </c>
      <c r="AY6" s="13" t="e">
        <f t="shared" si="14"/>
        <v>#REF!</v>
      </c>
      <c r="AZ6" t="e">
        <f t="shared" si="38"/>
        <v>#REF!</v>
      </c>
      <c r="BA6" s="13">
        <f t="shared" si="15"/>
        <v>654.52934422449698</v>
      </c>
      <c r="BB6" s="37">
        <f t="shared" si="16"/>
        <v>353.07368435452213</v>
      </c>
      <c r="BC6" s="13" t="e">
        <f t="shared" si="17"/>
        <v>#REF!</v>
      </c>
      <c r="BD6" t="e">
        <f t="shared" si="39"/>
        <v>#REF!</v>
      </c>
      <c r="BE6" s="13">
        <f t="shared" si="18"/>
        <v>743.64621724213885</v>
      </c>
      <c r="BF6" s="13">
        <f t="shared" si="40"/>
        <v>354.15572450781633</v>
      </c>
      <c r="BG6" s="13" t="e">
        <f t="shared" si="19"/>
        <v>#REF!</v>
      </c>
      <c r="BH6" t="e">
        <f t="shared" si="41"/>
        <v>#REF!</v>
      </c>
      <c r="BI6" s="13">
        <f t="shared" si="20"/>
        <v>743.64621724213885</v>
      </c>
      <c r="BJ6" s="115">
        <f t="shared" si="21"/>
        <v>1.7085040543306103</v>
      </c>
      <c r="BK6" s="13" t="e">
        <f t="shared" si="22"/>
        <v>#REF!</v>
      </c>
      <c r="BL6" t="e">
        <f t="shared" si="42"/>
        <v>#REF!</v>
      </c>
      <c r="BM6" s="116">
        <f t="shared" si="23"/>
        <v>5.6772349545232395</v>
      </c>
      <c r="BN6" s="13">
        <f t="shared" si="43"/>
        <v>2.7905442076247393</v>
      </c>
      <c r="BO6" s="13" t="e">
        <f t="shared" si="24"/>
        <v>#REF!</v>
      </c>
      <c r="BP6" t="e">
        <f t="shared" si="44"/>
        <v>#REF!</v>
      </c>
      <c r="BQ6" s="13">
        <f t="shared" si="25"/>
        <v>5.6772349545232395</v>
      </c>
      <c r="BR6" s="37">
        <f t="shared" si="26"/>
        <v>245.74561645731924</v>
      </c>
      <c r="BS6" s="13" t="e">
        <f t="shared" si="27"/>
        <v>#REF!</v>
      </c>
      <c r="BT6" t="e">
        <f t="shared" si="45"/>
        <v>#REF!</v>
      </c>
      <c r="BU6" s="13">
        <f t="shared" si="28"/>
        <v>890.04176756572133</v>
      </c>
      <c r="BV6" s="13">
        <f t="shared" si="46"/>
        <v>246.82765661061336</v>
      </c>
      <c r="BW6" s="13" t="e">
        <f t="shared" si="29"/>
        <v>#REF!</v>
      </c>
      <c r="BX6" t="e">
        <f t="shared" si="47"/>
        <v>#REF!</v>
      </c>
      <c r="BY6" s="13">
        <f t="shared" si="30"/>
        <v>890.04176756572133</v>
      </c>
    </row>
    <row r="7" spans="1:78" ht="15" x14ac:dyDescent="0.25">
      <c r="A7" s="25" t="s">
        <v>129</v>
      </c>
      <c r="B7" s="26">
        <v>410</v>
      </c>
      <c r="C7" s="26">
        <v>332</v>
      </c>
      <c r="D7" s="26">
        <v>329</v>
      </c>
      <c r="F7" s="159"/>
      <c r="G7" s="33" t="s">
        <v>66</v>
      </c>
      <c r="H7" s="34">
        <f>SUM(H2:H6)</f>
        <v>2738</v>
      </c>
      <c r="I7" s="34">
        <f>SUM(I2:I6)</f>
        <v>2523</v>
      </c>
      <c r="J7" s="34">
        <f>SUM(J2:J6)</f>
        <v>2527</v>
      </c>
      <c r="K7" s="162"/>
      <c r="L7" s="162"/>
      <c r="M7" s="162"/>
      <c r="N7" s="165"/>
      <c r="O7" s="168"/>
      <c r="P7" s="168"/>
      <c r="Q7" s="162"/>
      <c r="R7" s="165"/>
      <c r="S7" s="168"/>
      <c r="T7" s="168"/>
      <c r="U7" s="168"/>
      <c r="V7" s="175"/>
      <c r="W7" s="13"/>
      <c r="X7" t="s">
        <v>86</v>
      </c>
      <c r="Y7">
        <v>-13006.6831398712</v>
      </c>
      <c r="AC7">
        <v>6</v>
      </c>
      <c r="AD7" s="37">
        <f t="shared" si="1"/>
        <v>902.90513738053278</v>
      </c>
      <c r="AE7" s="13" t="e">
        <f t="shared" si="2"/>
        <v>#REF!</v>
      </c>
      <c r="AF7" t="e">
        <f t="shared" si="48"/>
        <v>#REF!</v>
      </c>
      <c r="AG7" s="13">
        <f t="shared" si="3"/>
        <v>1949.1707066918982</v>
      </c>
      <c r="AH7" s="13">
        <f t="shared" si="31"/>
        <v>904.21801276652945</v>
      </c>
      <c r="AI7" s="13" t="e">
        <f t="shared" si="4"/>
        <v>#REF!</v>
      </c>
      <c r="AJ7" t="e">
        <f t="shared" si="32"/>
        <v>#REF!</v>
      </c>
      <c r="AK7" s="13">
        <f t="shared" si="5"/>
        <v>1949.1707066918982</v>
      </c>
      <c r="AL7" s="37">
        <f t="shared" si="6"/>
        <v>1951.5980368584414</v>
      </c>
      <c r="AM7" s="13" t="e">
        <f t="shared" si="7"/>
        <v>#REF!</v>
      </c>
      <c r="AN7" t="e">
        <f t="shared" si="33"/>
        <v>#REF!</v>
      </c>
      <c r="AO7" s="13">
        <f t="shared" si="8"/>
        <v>4135.1333898795156</v>
      </c>
      <c r="AP7" s="13">
        <f t="shared" si="34"/>
        <v>1953.0926949901914</v>
      </c>
      <c r="AQ7" s="13" t="e">
        <f t="shared" si="9"/>
        <v>#REF!</v>
      </c>
      <c r="AR7" s="13" t="e">
        <f t="shared" si="35"/>
        <v>#REF!</v>
      </c>
      <c r="AS7" s="38">
        <f t="shared" si="10"/>
        <v>4135.1333898795156</v>
      </c>
      <c r="AT7" s="37">
        <f t="shared" si="11"/>
        <v>251.27270472321888</v>
      </c>
      <c r="AU7" s="13" t="e">
        <f t="shared" si="12"/>
        <v>#REF!</v>
      </c>
      <c r="AV7" t="e">
        <f t="shared" si="36"/>
        <v>#REF!</v>
      </c>
      <c r="AW7" s="13">
        <f t="shared" si="13"/>
        <v>654.52934422449698</v>
      </c>
      <c r="AX7" s="13">
        <f t="shared" si="37"/>
        <v>252.09216979931364</v>
      </c>
      <c r="AY7" s="13" t="e">
        <f t="shared" si="14"/>
        <v>#REF!</v>
      </c>
      <c r="AZ7" t="e">
        <f t="shared" si="38"/>
        <v>#REF!</v>
      </c>
      <c r="BA7" s="13">
        <f t="shared" si="15"/>
        <v>654.52934422449698</v>
      </c>
      <c r="BB7" s="37">
        <f t="shared" si="16"/>
        <v>353.07368435452213</v>
      </c>
      <c r="BC7" s="13" t="e">
        <f t="shared" si="17"/>
        <v>#REF!</v>
      </c>
      <c r="BD7" t="e">
        <f t="shared" si="39"/>
        <v>#REF!</v>
      </c>
      <c r="BE7" s="13">
        <f t="shared" si="18"/>
        <v>743.64621724213885</v>
      </c>
      <c r="BF7" s="13">
        <f t="shared" si="40"/>
        <v>354.15572450781633</v>
      </c>
      <c r="BG7" s="13" t="e">
        <f t="shared" si="19"/>
        <v>#REF!</v>
      </c>
      <c r="BH7" t="e">
        <f t="shared" si="41"/>
        <v>#REF!</v>
      </c>
      <c r="BI7" s="13">
        <f t="shared" si="20"/>
        <v>743.64621724213885</v>
      </c>
      <c r="BJ7" s="115">
        <f t="shared" si="21"/>
        <v>1.7085040543306103</v>
      </c>
      <c r="BK7" s="13" t="e">
        <f t="shared" si="22"/>
        <v>#REF!</v>
      </c>
      <c r="BL7" t="e">
        <f t="shared" si="42"/>
        <v>#REF!</v>
      </c>
      <c r="BM7" s="116">
        <f t="shared" si="23"/>
        <v>5.6772349545232395</v>
      </c>
      <c r="BN7" s="13">
        <f t="shared" si="43"/>
        <v>2.7905442076247393</v>
      </c>
      <c r="BO7" s="13" t="e">
        <f t="shared" si="24"/>
        <v>#REF!</v>
      </c>
      <c r="BP7" t="e">
        <f t="shared" si="44"/>
        <v>#REF!</v>
      </c>
      <c r="BQ7" s="13">
        <f t="shared" si="25"/>
        <v>5.6772349545232395</v>
      </c>
      <c r="BR7" s="37">
        <f t="shared" si="26"/>
        <v>245.74561645731924</v>
      </c>
      <c r="BS7" s="13" t="e">
        <f t="shared" si="27"/>
        <v>#REF!</v>
      </c>
      <c r="BT7" t="e">
        <f t="shared" si="45"/>
        <v>#REF!</v>
      </c>
      <c r="BU7" s="13">
        <f t="shared" si="28"/>
        <v>890.04176756572133</v>
      </c>
      <c r="BV7" s="13">
        <f t="shared" si="46"/>
        <v>246.82765661061336</v>
      </c>
      <c r="BW7" s="13" t="e">
        <f t="shared" si="29"/>
        <v>#REF!</v>
      </c>
      <c r="BX7" t="e">
        <f t="shared" si="47"/>
        <v>#REF!</v>
      </c>
      <c r="BY7" s="13">
        <f t="shared" si="30"/>
        <v>890.04176756572133</v>
      </c>
    </row>
    <row r="8" spans="1:78" ht="15" x14ac:dyDescent="0.25">
      <c r="A8" s="25" t="s">
        <v>130</v>
      </c>
      <c r="B8" s="26">
        <v>245</v>
      </c>
      <c r="C8" s="26">
        <v>220</v>
      </c>
      <c r="D8" s="26">
        <v>239</v>
      </c>
      <c r="F8" s="157" t="s">
        <v>113</v>
      </c>
      <c r="G8" s="31" t="s">
        <v>125</v>
      </c>
      <c r="H8" s="32">
        <v>346</v>
      </c>
      <c r="I8" s="32">
        <v>316</v>
      </c>
      <c r="J8" s="32">
        <v>303</v>
      </c>
      <c r="K8" s="160"/>
      <c r="L8" s="160">
        <f>'Region south'!D5</f>
        <v>88</v>
      </c>
      <c r="M8" s="160">
        <v>0</v>
      </c>
      <c r="N8" s="163">
        <f>'Region south'!G5</f>
        <v>3.3170236176342898</v>
      </c>
      <c r="O8" s="166">
        <f>I14/$I$31</f>
        <v>0.32230734565119423</v>
      </c>
      <c r="P8" s="166">
        <f>N8/N31</f>
        <v>0.55068391510233405</v>
      </c>
      <c r="Q8" s="160">
        <f>ROUNDUP(I14*63%,0)</f>
        <v>2253</v>
      </c>
      <c r="R8" s="169">
        <f>N8*10^3/Q8</f>
        <v>1.472269692691651</v>
      </c>
      <c r="S8" s="182">
        <f>K8/SUM($K$8:$M$14)</f>
        <v>0</v>
      </c>
      <c r="T8" s="182">
        <f t="shared" ref="T8:U8" si="49">L8/SUM($K$8:$M$14)</f>
        <v>1</v>
      </c>
      <c r="U8" s="182">
        <f t="shared" si="49"/>
        <v>0</v>
      </c>
      <c r="V8" s="176">
        <f>ROUNDUP(Q8/365,0)</f>
        <v>7</v>
      </c>
      <c r="W8" s="13"/>
      <c r="AC8">
        <v>7</v>
      </c>
      <c r="AD8" s="37">
        <f t="shared" si="1"/>
        <v>902.90513738053278</v>
      </c>
      <c r="AE8" s="13" t="e">
        <f t="shared" si="2"/>
        <v>#REF!</v>
      </c>
      <c r="AF8" t="e">
        <f t="shared" si="48"/>
        <v>#REF!</v>
      </c>
      <c r="AG8" s="13">
        <f t="shared" si="3"/>
        <v>1949.1707066918982</v>
      </c>
      <c r="AH8" s="13">
        <f t="shared" si="31"/>
        <v>904.21801276652945</v>
      </c>
      <c r="AI8" s="13" t="e">
        <f t="shared" si="4"/>
        <v>#REF!</v>
      </c>
      <c r="AJ8" t="e">
        <f t="shared" si="32"/>
        <v>#REF!</v>
      </c>
      <c r="AK8" s="13">
        <f t="shared" si="5"/>
        <v>1949.1707066918982</v>
      </c>
      <c r="AL8" s="37">
        <f t="shared" si="6"/>
        <v>1951.5980368584414</v>
      </c>
      <c r="AM8" s="13" t="e">
        <f t="shared" si="7"/>
        <v>#REF!</v>
      </c>
      <c r="AN8" t="e">
        <f t="shared" si="33"/>
        <v>#REF!</v>
      </c>
      <c r="AO8" s="13">
        <f t="shared" si="8"/>
        <v>4135.1333898795156</v>
      </c>
      <c r="AP8" s="13">
        <f t="shared" si="34"/>
        <v>1953.0926949901914</v>
      </c>
      <c r="AQ8" s="13" t="e">
        <f t="shared" si="9"/>
        <v>#REF!</v>
      </c>
      <c r="AR8" s="13" t="e">
        <f t="shared" si="35"/>
        <v>#REF!</v>
      </c>
      <c r="AS8" s="38">
        <f t="shared" si="10"/>
        <v>4135.1333898795156</v>
      </c>
      <c r="AT8" s="37">
        <f t="shared" si="11"/>
        <v>251.27270472321888</v>
      </c>
      <c r="AU8" s="13" t="e">
        <f t="shared" si="12"/>
        <v>#REF!</v>
      </c>
      <c r="AV8" t="e">
        <f t="shared" si="36"/>
        <v>#REF!</v>
      </c>
      <c r="AW8" s="13">
        <f t="shared" si="13"/>
        <v>654.52934422449698</v>
      </c>
      <c r="AX8" s="13">
        <f t="shared" si="37"/>
        <v>252.09216979931364</v>
      </c>
      <c r="AY8" s="13" t="e">
        <f t="shared" si="14"/>
        <v>#REF!</v>
      </c>
      <c r="AZ8" t="e">
        <f t="shared" si="38"/>
        <v>#REF!</v>
      </c>
      <c r="BA8" s="13">
        <f t="shared" si="15"/>
        <v>654.52934422449698</v>
      </c>
      <c r="BB8" s="37">
        <f t="shared" si="16"/>
        <v>353.07368435452213</v>
      </c>
      <c r="BC8" s="13" t="e">
        <f t="shared" si="17"/>
        <v>#REF!</v>
      </c>
      <c r="BD8" t="e">
        <f t="shared" si="39"/>
        <v>#REF!</v>
      </c>
      <c r="BE8" s="13">
        <f t="shared" si="18"/>
        <v>743.64621724213885</v>
      </c>
      <c r="BF8" s="13">
        <f t="shared" si="40"/>
        <v>354.15572450781633</v>
      </c>
      <c r="BG8" s="13" t="e">
        <f t="shared" si="19"/>
        <v>#REF!</v>
      </c>
      <c r="BH8" t="e">
        <f t="shared" si="41"/>
        <v>#REF!</v>
      </c>
      <c r="BI8" s="13">
        <f t="shared" si="20"/>
        <v>743.64621724213885</v>
      </c>
      <c r="BJ8" s="115">
        <f t="shared" si="21"/>
        <v>1.7085040543306103</v>
      </c>
      <c r="BK8" s="13" t="e">
        <f t="shared" si="22"/>
        <v>#REF!</v>
      </c>
      <c r="BL8" t="e">
        <f t="shared" si="42"/>
        <v>#REF!</v>
      </c>
      <c r="BM8" s="116">
        <f t="shared" si="23"/>
        <v>5.6772349545232395</v>
      </c>
      <c r="BN8" s="13">
        <f t="shared" si="43"/>
        <v>2.7905442076247393</v>
      </c>
      <c r="BO8" s="13" t="e">
        <f t="shared" si="24"/>
        <v>#REF!</v>
      </c>
      <c r="BP8" t="e">
        <f t="shared" si="44"/>
        <v>#REF!</v>
      </c>
      <c r="BQ8" s="13">
        <f t="shared" si="25"/>
        <v>5.6772349545232395</v>
      </c>
      <c r="BR8" s="37">
        <f t="shared" si="26"/>
        <v>245.74561645731924</v>
      </c>
      <c r="BS8" s="13" t="e">
        <f t="shared" si="27"/>
        <v>#REF!</v>
      </c>
      <c r="BT8" t="e">
        <f t="shared" si="45"/>
        <v>#REF!</v>
      </c>
      <c r="BU8" s="13">
        <f t="shared" si="28"/>
        <v>890.04176756572133</v>
      </c>
      <c r="BV8" s="13">
        <f t="shared" si="46"/>
        <v>246.82765661061336</v>
      </c>
      <c r="BW8" s="13" t="e">
        <f t="shared" si="29"/>
        <v>#REF!</v>
      </c>
      <c r="BX8" t="e">
        <f t="shared" si="47"/>
        <v>#REF!</v>
      </c>
      <c r="BY8" s="13">
        <f t="shared" si="30"/>
        <v>890.04176756572133</v>
      </c>
    </row>
    <row r="9" spans="1:78" ht="15" x14ac:dyDescent="0.25">
      <c r="A9" s="25" t="s">
        <v>131</v>
      </c>
      <c r="B9" s="26">
        <v>253</v>
      </c>
      <c r="C9" s="26">
        <v>244</v>
      </c>
      <c r="D9" s="26">
        <v>232</v>
      </c>
      <c r="F9" s="158"/>
      <c r="G9" s="29" t="s">
        <v>126</v>
      </c>
      <c r="H9" s="30">
        <v>463</v>
      </c>
      <c r="I9" s="30">
        <v>431</v>
      </c>
      <c r="J9" s="30">
        <v>423</v>
      </c>
      <c r="K9" s="161"/>
      <c r="L9" s="161"/>
      <c r="M9" s="161"/>
      <c r="N9" s="164"/>
      <c r="O9" s="167"/>
      <c r="P9" s="167"/>
      <c r="Q9" s="161"/>
      <c r="R9" s="164"/>
      <c r="S9" s="183"/>
      <c r="T9" s="183"/>
      <c r="U9" s="183"/>
      <c r="V9" s="177"/>
      <c r="W9" s="13"/>
      <c r="X9" t="s">
        <v>154</v>
      </c>
      <c r="Y9">
        <v>58.6427388092524</v>
      </c>
      <c r="AC9">
        <v>8</v>
      </c>
      <c r="AD9" s="37">
        <f t="shared" si="1"/>
        <v>902.90513738053278</v>
      </c>
      <c r="AE9" s="13" t="e">
        <f t="shared" si="2"/>
        <v>#REF!</v>
      </c>
      <c r="AF9" t="e">
        <f t="shared" si="48"/>
        <v>#REF!</v>
      </c>
      <c r="AG9" s="13">
        <f t="shared" si="3"/>
        <v>1949.1707066918982</v>
      </c>
      <c r="AH9" s="13">
        <f t="shared" si="31"/>
        <v>904.21801276652945</v>
      </c>
      <c r="AI9" s="13" t="e">
        <f t="shared" si="4"/>
        <v>#REF!</v>
      </c>
      <c r="AJ9" t="e">
        <f t="shared" si="32"/>
        <v>#REF!</v>
      </c>
      <c r="AK9" s="13">
        <f t="shared" si="5"/>
        <v>1949.1707066918982</v>
      </c>
      <c r="AL9" s="37">
        <f t="shared" si="6"/>
        <v>1951.5980368584414</v>
      </c>
      <c r="AM9" s="13" t="e">
        <f t="shared" si="7"/>
        <v>#REF!</v>
      </c>
      <c r="AN9" t="e">
        <f t="shared" si="33"/>
        <v>#REF!</v>
      </c>
      <c r="AO9" s="13">
        <f t="shared" si="8"/>
        <v>4135.1333898795156</v>
      </c>
      <c r="AP9" s="13">
        <f t="shared" si="34"/>
        <v>1953.0926949901914</v>
      </c>
      <c r="AQ9" s="13" t="e">
        <f t="shared" si="9"/>
        <v>#REF!</v>
      </c>
      <c r="AR9" s="13" t="e">
        <f t="shared" si="35"/>
        <v>#REF!</v>
      </c>
      <c r="AS9" s="38">
        <f t="shared" si="10"/>
        <v>4135.1333898795156</v>
      </c>
      <c r="AT9" s="37">
        <f t="shared" si="11"/>
        <v>251.27270472321888</v>
      </c>
      <c r="AU9" s="13" t="e">
        <f t="shared" si="12"/>
        <v>#REF!</v>
      </c>
      <c r="AV9" t="e">
        <f t="shared" si="36"/>
        <v>#REF!</v>
      </c>
      <c r="AW9" s="13">
        <f t="shared" si="13"/>
        <v>654.52934422449698</v>
      </c>
      <c r="AX9" s="13">
        <f t="shared" si="37"/>
        <v>252.09216979931364</v>
      </c>
      <c r="AY9" s="13" t="e">
        <f t="shared" si="14"/>
        <v>#REF!</v>
      </c>
      <c r="AZ9" t="e">
        <f t="shared" si="38"/>
        <v>#REF!</v>
      </c>
      <c r="BA9" s="13">
        <f t="shared" si="15"/>
        <v>654.52934422449698</v>
      </c>
      <c r="BB9" s="37">
        <f t="shared" si="16"/>
        <v>353.07368435452213</v>
      </c>
      <c r="BC9" s="13" t="e">
        <f t="shared" si="17"/>
        <v>#REF!</v>
      </c>
      <c r="BD9" t="e">
        <f t="shared" si="39"/>
        <v>#REF!</v>
      </c>
      <c r="BE9" s="13">
        <f t="shared" si="18"/>
        <v>743.64621724213885</v>
      </c>
      <c r="BF9" s="13">
        <f t="shared" si="40"/>
        <v>354.15572450781633</v>
      </c>
      <c r="BG9" s="13" t="e">
        <f t="shared" si="19"/>
        <v>#REF!</v>
      </c>
      <c r="BH9" t="e">
        <f t="shared" si="41"/>
        <v>#REF!</v>
      </c>
      <c r="BI9" s="13">
        <f t="shared" si="20"/>
        <v>743.64621724213885</v>
      </c>
      <c r="BJ9" s="115">
        <f t="shared" si="21"/>
        <v>1.7085040543306103</v>
      </c>
      <c r="BK9" s="13" t="e">
        <f t="shared" si="22"/>
        <v>#REF!</v>
      </c>
      <c r="BL9" t="e">
        <f t="shared" si="42"/>
        <v>#REF!</v>
      </c>
      <c r="BM9" s="116">
        <f t="shared" si="23"/>
        <v>5.6772349545232395</v>
      </c>
      <c r="BN9" s="13">
        <f t="shared" si="43"/>
        <v>2.7905442076247393</v>
      </c>
      <c r="BO9" s="13" t="e">
        <f t="shared" si="24"/>
        <v>#REF!</v>
      </c>
      <c r="BP9" t="e">
        <f t="shared" si="44"/>
        <v>#REF!</v>
      </c>
      <c r="BQ9" s="13">
        <f t="shared" si="25"/>
        <v>5.6772349545232395</v>
      </c>
      <c r="BR9" s="37">
        <f t="shared" si="26"/>
        <v>245.74561645731924</v>
      </c>
      <c r="BS9" s="13" t="e">
        <f t="shared" si="27"/>
        <v>#REF!</v>
      </c>
      <c r="BT9" t="e">
        <f t="shared" si="45"/>
        <v>#REF!</v>
      </c>
      <c r="BU9" s="13">
        <f t="shared" si="28"/>
        <v>890.04176756572133</v>
      </c>
      <c r="BV9" s="13">
        <f t="shared" si="46"/>
        <v>246.82765661061336</v>
      </c>
      <c r="BW9" s="13" t="e">
        <f t="shared" si="29"/>
        <v>#REF!</v>
      </c>
      <c r="BX9" t="e">
        <f t="shared" si="47"/>
        <v>#REF!</v>
      </c>
      <c r="BY9" s="13">
        <f t="shared" si="30"/>
        <v>890.04176756572133</v>
      </c>
    </row>
    <row r="10" spans="1:78" ht="15" x14ac:dyDescent="0.25">
      <c r="A10" s="25" t="s">
        <v>132</v>
      </c>
      <c r="B10" s="26">
        <v>2358</v>
      </c>
      <c r="C10" s="26">
        <v>2174</v>
      </c>
      <c r="D10" s="26">
        <v>2200</v>
      </c>
      <c r="F10" s="158"/>
      <c r="G10" s="29" t="s">
        <v>127</v>
      </c>
      <c r="H10" s="30">
        <v>207</v>
      </c>
      <c r="I10" s="30">
        <v>191</v>
      </c>
      <c r="J10" s="30">
        <v>203</v>
      </c>
      <c r="K10" s="161"/>
      <c r="L10" s="161"/>
      <c r="M10" s="161"/>
      <c r="N10" s="164"/>
      <c r="O10" s="167"/>
      <c r="P10" s="167"/>
      <c r="Q10" s="161"/>
      <c r="R10" s="164"/>
      <c r="S10" s="183"/>
      <c r="T10" s="183"/>
      <c r="U10" s="183"/>
      <c r="V10" s="177"/>
      <c r="W10" s="13"/>
      <c r="X10" t="s">
        <v>155</v>
      </c>
      <c r="Y10">
        <v>916.32703084424497</v>
      </c>
      <c r="AC10">
        <v>9</v>
      </c>
      <c r="AD10" s="37">
        <f t="shared" si="1"/>
        <v>902.90513738053278</v>
      </c>
      <c r="AE10" s="13" t="e">
        <f t="shared" si="2"/>
        <v>#REF!</v>
      </c>
      <c r="AF10" t="e">
        <f t="shared" si="48"/>
        <v>#REF!</v>
      </c>
      <c r="AG10" s="13">
        <f t="shared" si="3"/>
        <v>1949.1707066918982</v>
      </c>
      <c r="AH10" s="13">
        <f t="shared" si="31"/>
        <v>904.21801276652945</v>
      </c>
      <c r="AI10" s="13" t="e">
        <f t="shared" si="4"/>
        <v>#REF!</v>
      </c>
      <c r="AJ10" t="e">
        <f t="shared" si="32"/>
        <v>#REF!</v>
      </c>
      <c r="AK10" s="13">
        <f t="shared" si="5"/>
        <v>1949.1707066918982</v>
      </c>
      <c r="AL10" s="37">
        <f t="shared" si="6"/>
        <v>1951.5980368584414</v>
      </c>
      <c r="AM10" s="13" t="e">
        <f t="shared" si="7"/>
        <v>#REF!</v>
      </c>
      <c r="AN10" t="e">
        <f t="shared" si="33"/>
        <v>#REF!</v>
      </c>
      <c r="AO10" s="13">
        <f t="shared" si="8"/>
        <v>4135.1333898795156</v>
      </c>
      <c r="AP10" s="13">
        <f t="shared" si="34"/>
        <v>1953.0926949901914</v>
      </c>
      <c r="AQ10" s="13" t="e">
        <f t="shared" si="9"/>
        <v>#REF!</v>
      </c>
      <c r="AR10" s="13" t="e">
        <f t="shared" si="35"/>
        <v>#REF!</v>
      </c>
      <c r="AS10" s="38">
        <f t="shared" si="10"/>
        <v>4135.1333898795156</v>
      </c>
      <c r="AT10" s="37">
        <f t="shared" si="11"/>
        <v>251.27270472321888</v>
      </c>
      <c r="AU10" s="13" t="e">
        <f t="shared" si="12"/>
        <v>#REF!</v>
      </c>
      <c r="AV10" t="e">
        <f t="shared" si="36"/>
        <v>#REF!</v>
      </c>
      <c r="AW10" s="13">
        <f t="shared" si="13"/>
        <v>654.52934422449698</v>
      </c>
      <c r="AX10" s="13">
        <f t="shared" si="37"/>
        <v>252.09216979931364</v>
      </c>
      <c r="AY10" s="13" t="e">
        <f t="shared" si="14"/>
        <v>#REF!</v>
      </c>
      <c r="AZ10" t="e">
        <f t="shared" si="38"/>
        <v>#REF!</v>
      </c>
      <c r="BA10" s="13">
        <f t="shared" si="15"/>
        <v>654.52934422449698</v>
      </c>
      <c r="BB10" s="37">
        <f t="shared" si="16"/>
        <v>353.07368435452213</v>
      </c>
      <c r="BC10" s="13" t="e">
        <f t="shared" si="17"/>
        <v>#REF!</v>
      </c>
      <c r="BD10" t="e">
        <f t="shared" si="39"/>
        <v>#REF!</v>
      </c>
      <c r="BE10" s="13">
        <f t="shared" si="18"/>
        <v>743.64621724213885</v>
      </c>
      <c r="BF10" s="13">
        <f t="shared" si="40"/>
        <v>354.15572450781633</v>
      </c>
      <c r="BG10" s="13" t="e">
        <f t="shared" si="19"/>
        <v>#REF!</v>
      </c>
      <c r="BH10" t="e">
        <f t="shared" si="41"/>
        <v>#REF!</v>
      </c>
      <c r="BI10" s="13">
        <f t="shared" si="20"/>
        <v>743.64621724213885</v>
      </c>
      <c r="BJ10" s="115">
        <f t="shared" si="21"/>
        <v>1.7085040543306103</v>
      </c>
      <c r="BK10" s="13" t="e">
        <f t="shared" si="22"/>
        <v>#REF!</v>
      </c>
      <c r="BL10" t="e">
        <f t="shared" si="42"/>
        <v>#REF!</v>
      </c>
      <c r="BM10" s="116">
        <f t="shared" si="23"/>
        <v>5.6772349545232395</v>
      </c>
      <c r="BN10" s="13">
        <f t="shared" si="43"/>
        <v>2.7905442076247393</v>
      </c>
      <c r="BO10" s="13" t="e">
        <f t="shared" si="24"/>
        <v>#REF!</v>
      </c>
      <c r="BP10" t="e">
        <f t="shared" si="44"/>
        <v>#REF!</v>
      </c>
      <c r="BQ10" s="13">
        <f t="shared" si="25"/>
        <v>5.6772349545232395</v>
      </c>
      <c r="BR10" s="37">
        <f t="shared" si="26"/>
        <v>245.74561645731924</v>
      </c>
      <c r="BS10" s="13" t="e">
        <f t="shared" si="27"/>
        <v>#REF!</v>
      </c>
      <c r="BT10" t="e">
        <f t="shared" si="45"/>
        <v>#REF!</v>
      </c>
      <c r="BU10" s="13">
        <f t="shared" si="28"/>
        <v>890.04176756572133</v>
      </c>
      <c r="BV10" s="13">
        <f t="shared" si="46"/>
        <v>246.82765661061336</v>
      </c>
      <c r="BW10" s="13" t="e">
        <f t="shared" si="29"/>
        <v>#REF!</v>
      </c>
      <c r="BX10" t="e">
        <f t="shared" si="47"/>
        <v>#REF!</v>
      </c>
      <c r="BY10" s="13">
        <f t="shared" si="30"/>
        <v>890.04176756572133</v>
      </c>
    </row>
    <row r="11" spans="1:78" ht="15" x14ac:dyDescent="0.25">
      <c r="A11" s="25" t="s">
        <v>114</v>
      </c>
      <c r="B11" s="26">
        <v>560</v>
      </c>
      <c r="C11" s="26">
        <v>519</v>
      </c>
      <c r="D11" s="26">
        <v>448</v>
      </c>
      <c r="F11" s="158"/>
      <c r="G11" s="29" t="s">
        <v>130</v>
      </c>
      <c r="H11" s="30">
        <v>245</v>
      </c>
      <c r="I11" s="30">
        <v>220</v>
      </c>
      <c r="J11" s="30">
        <v>239</v>
      </c>
      <c r="K11" s="161"/>
      <c r="L11" s="161"/>
      <c r="M11" s="161"/>
      <c r="N11" s="164"/>
      <c r="O11" s="167"/>
      <c r="P11" s="167"/>
      <c r="Q11" s="161"/>
      <c r="R11" s="164"/>
      <c r="S11" s="183"/>
      <c r="T11" s="183"/>
      <c r="U11" s="183"/>
      <c r="V11" s="177"/>
      <c r="W11" s="13"/>
      <c r="X11" t="s">
        <v>156</v>
      </c>
      <c r="Y11">
        <v>57.450924305271201</v>
      </c>
      <c r="AC11">
        <v>10</v>
      </c>
      <c r="AD11" s="37">
        <f t="shared" si="1"/>
        <v>902.90513738053278</v>
      </c>
      <c r="AE11" s="13" t="e">
        <f t="shared" si="2"/>
        <v>#REF!</v>
      </c>
      <c r="AF11" t="e">
        <f t="shared" si="48"/>
        <v>#REF!</v>
      </c>
      <c r="AG11" s="13">
        <f t="shared" si="3"/>
        <v>1949.1707066918982</v>
      </c>
      <c r="AH11" s="13">
        <f t="shared" si="31"/>
        <v>904.21801276652945</v>
      </c>
      <c r="AI11" s="13" t="e">
        <f t="shared" si="4"/>
        <v>#REF!</v>
      </c>
      <c r="AJ11" t="e">
        <f t="shared" si="32"/>
        <v>#REF!</v>
      </c>
      <c r="AK11" s="13">
        <f t="shared" si="5"/>
        <v>1949.1707066918982</v>
      </c>
      <c r="AL11" s="37">
        <f t="shared" si="6"/>
        <v>1951.5980368584414</v>
      </c>
      <c r="AM11" s="13" t="e">
        <f t="shared" si="7"/>
        <v>#REF!</v>
      </c>
      <c r="AN11" t="e">
        <f t="shared" si="33"/>
        <v>#REF!</v>
      </c>
      <c r="AO11" s="13">
        <f t="shared" si="8"/>
        <v>4135.1333898795156</v>
      </c>
      <c r="AP11" s="13">
        <f t="shared" si="34"/>
        <v>1953.0926949901914</v>
      </c>
      <c r="AQ11" s="13" t="e">
        <f t="shared" si="9"/>
        <v>#REF!</v>
      </c>
      <c r="AR11" s="13" t="e">
        <f t="shared" si="35"/>
        <v>#REF!</v>
      </c>
      <c r="AS11" s="38">
        <f t="shared" si="10"/>
        <v>4135.1333898795156</v>
      </c>
      <c r="AT11" s="37">
        <f t="shared" si="11"/>
        <v>251.27270472321888</v>
      </c>
      <c r="AU11" s="13" t="e">
        <f t="shared" si="12"/>
        <v>#REF!</v>
      </c>
      <c r="AV11" t="e">
        <f t="shared" si="36"/>
        <v>#REF!</v>
      </c>
      <c r="AW11" s="13">
        <f t="shared" si="13"/>
        <v>654.52934422449698</v>
      </c>
      <c r="AX11" s="13">
        <f t="shared" si="37"/>
        <v>252.09216979931364</v>
      </c>
      <c r="AY11" s="13" t="e">
        <f t="shared" si="14"/>
        <v>#REF!</v>
      </c>
      <c r="AZ11" t="e">
        <f t="shared" si="38"/>
        <v>#REF!</v>
      </c>
      <c r="BA11" s="13">
        <f t="shared" si="15"/>
        <v>654.52934422449698</v>
      </c>
      <c r="BB11" s="37">
        <f t="shared" si="16"/>
        <v>353.07368435452213</v>
      </c>
      <c r="BC11" s="13" t="e">
        <f t="shared" si="17"/>
        <v>#REF!</v>
      </c>
      <c r="BD11" t="e">
        <f t="shared" si="39"/>
        <v>#REF!</v>
      </c>
      <c r="BE11" s="13">
        <f t="shared" si="18"/>
        <v>743.64621724213885</v>
      </c>
      <c r="BF11" s="13">
        <f t="shared" si="40"/>
        <v>354.15572450781633</v>
      </c>
      <c r="BG11" s="13" t="e">
        <f t="shared" si="19"/>
        <v>#REF!</v>
      </c>
      <c r="BH11" t="e">
        <f t="shared" si="41"/>
        <v>#REF!</v>
      </c>
      <c r="BI11" s="13">
        <f t="shared" si="20"/>
        <v>743.64621724213885</v>
      </c>
      <c r="BJ11" s="115">
        <f t="shared" si="21"/>
        <v>1.7085040543306103</v>
      </c>
      <c r="BK11" s="13" t="e">
        <f t="shared" si="22"/>
        <v>#REF!</v>
      </c>
      <c r="BL11" t="e">
        <f t="shared" si="42"/>
        <v>#REF!</v>
      </c>
      <c r="BM11" s="116">
        <f t="shared" si="23"/>
        <v>5.6772349545232395</v>
      </c>
      <c r="BN11" s="13">
        <f t="shared" si="43"/>
        <v>2.7905442076247393</v>
      </c>
      <c r="BO11" s="13" t="e">
        <f t="shared" si="24"/>
        <v>#REF!</v>
      </c>
      <c r="BP11" t="e">
        <f t="shared" si="44"/>
        <v>#REF!</v>
      </c>
      <c r="BQ11" s="13">
        <f t="shared" si="25"/>
        <v>5.6772349545232395</v>
      </c>
      <c r="BR11" s="37">
        <f t="shared" si="26"/>
        <v>245.74561645731924</v>
      </c>
      <c r="BS11" s="13" t="e">
        <f t="shared" si="27"/>
        <v>#REF!</v>
      </c>
      <c r="BT11" t="e">
        <f t="shared" si="45"/>
        <v>#REF!</v>
      </c>
      <c r="BU11" s="13">
        <f t="shared" si="28"/>
        <v>890.04176756572133</v>
      </c>
      <c r="BV11" s="13">
        <f t="shared" si="46"/>
        <v>246.82765661061336</v>
      </c>
      <c r="BW11" s="13" t="e">
        <f t="shared" si="29"/>
        <v>#REF!</v>
      </c>
      <c r="BX11" t="e">
        <f t="shared" si="47"/>
        <v>#REF!</v>
      </c>
      <c r="BY11" s="13">
        <f t="shared" si="30"/>
        <v>890.04176756572133</v>
      </c>
    </row>
    <row r="12" spans="1:78" ht="15" x14ac:dyDescent="0.25">
      <c r="A12" s="25" t="s">
        <v>133</v>
      </c>
      <c r="B12" s="26">
        <v>28</v>
      </c>
      <c r="C12" s="26">
        <v>26</v>
      </c>
      <c r="D12" s="26">
        <v>30</v>
      </c>
      <c r="F12" s="158"/>
      <c r="G12" s="29" t="s">
        <v>131</v>
      </c>
      <c r="H12" s="30">
        <v>253</v>
      </c>
      <c r="I12" s="30">
        <v>244</v>
      </c>
      <c r="J12" s="30">
        <v>232</v>
      </c>
      <c r="K12" s="161"/>
      <c r="L12" s="161"/>
      <c r="M12" s="161"/>
      <c r="N12" s="164"/>
      <c r="O12" s="167"/>
      <c r="P12" s="167"/>
      <c r="Q12" s="161"/>
      <c r="R12" s="164"/>
      <c r="S12" s="183"/>
      <c r="T12" s="183"/>
      <c r="U12" s="183"/>
      <c r="V12" s="177"/>
      <c r="W12" s="13"/>
      <c r="X12" t="s">
        <v>157</v>
      </c>
      <c r="Y12">
        <v>1091877.6259417499</v>
      </c>
      <c r="AC12">
        <v>11</v>
      </c>
      <c r="AD12" s="37">
        <f t="shared" si="1"/>
        <v>902.90513738053278</v>
      </c>
      <c r="AE12" s="13" t="e">
        <f t="shared" si="2"/>
        <v>#REF!</v>
      </c>
      <c r="AF12" t="e">
        <f t="shared" si="48"/>
        <v>#REF!</v>
      </c>
      <c r="AG12" s="13">
        <f t="shared" si="3"/>
        <v>1949.1707066918982</v>
      </c>
      <c r="AH12" s="13">
        <f t="shared" si="31"/>
        <v>904.21801276652945</v>
      </c>
      <c r="AI12" s="13" t="e">
        <f t="shared" si="4"/>
        <v>#REF!</v>
      </c>
      <c r="AJ12" t="e">
        <f t="shared" si="32"/>
        <v>#REF!</v>
      </c>
      <c r="AK12" s="13">
        <f t="shared" si="5"/>
        <v>1949.1707066918982</v>
      </c>
      <c r="AL12" s="37">
        <f t="shared" si="6"/>
        <v>1951.5980368584414</v>
      </c>
      <c r="AM12" s="13" t="e">
        <f t="shared" si="7"/>
        <v>#REF!</v>
      </c>
      <c r="AN12" t="e">
        <f t="shared" si="33"/>
        <v>#REF!</v>
      </c>
      <c r="AO12" s="13">
        <f t="shared" si="8"/>
        <v>4135.1333898795156</v>
      </c>
      <c r="AP12" s="13">
        <f t="shared" si="34"/>
        <v>1953.0926949901914</v>
      </c>
      <c r="AQ12" s="13" t="e">
        <f t="shared" si="9"/>
        <v>#REF!</v>
      </c>
      <c r="AR12" s="13" t="e">
        <f t="shared" si="35"/>
        <v>#REF!</v>
      </c>
      <c r="AS12" s="38">
        <f t="shared" si="10"/>
        <v>4135.1333898795156</v>
      </c>
      <c r="AT12" s="37">
        <f t="shared" si="11"/>
        <v>251.27270472321888</v>
      </c>
      <c r="AU12" s="13" t="e">
        <f t="shared" si="12"/>
        <v>#REF!</v>
      </c>
      <c r="AV12" t="e">
        <f t="shared" si="36"/>
        <v>#REF!</v>
      </c>
      <c r="AW12" s="13">
        <f t="shared" si="13"/>
        <v>654.52934422449698</v>
      </c>
      <c r="AX12" s="13">
        <f t="shared" si="37"/>
        <v>252.09216979931364</v>
      </c>
      <c r="AY12" s="13" t="e">
        <f t="shared" si="14"/>
        <v>#REF!</v>
      </c>
      <c r="AZ12" t="e">
        <f t="shared" si="38"/>
        <v>#REF!</v>
      </c>
      <c r="BA12" s="13">
        <f t="shared" si="15"/>
        <v>654.52934422449698</v>
      </c>
      <c r="BB12" s="37">
        <f t="shared" si="16"/>
        <v>353.07368435452213</v>
      </c>
      <c r="BC12" s="13" t="e">
        <f t="shared" si="17"/>
        <v>#REF!</v>
      </c>
      <c r="BD12" t="e">
        <f t="shared" si="39"/>
        <v>#REF!</v>
      </c>
      <c r="BE12" s="13">
        <f t="shared" si="18"/>
        <v>743.64621724213885</v>
      </c>
      <c r="BF12" s="13">
        <f t="shared" si="40"/>
        <v>354.15572450781633</v>
      </c>
      <c r="BG12" s="13" t="e">
        <f t="shared" si="19"/>
        <v>#REF!</v>
      </c>
      <c r="BH12" t="e">
        <f t="shared" si="41"/>
        <v>#REF!</v>
      </c>
      <c r="BI12" s="13">
        <f t="shared" si="20"/>
        <v>743.64621724213885</v>
      </c>
      <c r="BJ12" s="115">
        <f t="shared" si="21"/>
        <v>1.7085040543306103</v>
      </c>
      <c r="BK12" s="13" t="e">
        <f t="shared" si="22"/>
        <v>#REF!</v>
      </c>
      <c r="BL12" t="e">
        <f t="shared" si="42"/>
        <v>#REF!</v>
      </c>
      <c r="BM12" s="116">
        <f t="shared" si="23"/>
        <v>5.6772349545232395</v>
      </c>
      <c r="BN12" s="13">
        <f t="shared" si="43"/>
        <v>2.7905442076247393</v>
      </c>
      <c r="BO12" s="13" t="e">
        <f t="shared" si="24"/>
        <v>#REF!</v>
      </c>
      <c r="BP12" t="e">
        <f t="shared" si="44"/>
        <v>#REF!</v>
      </c>
      <c r="BQ12" s="13">
        <f t="shared" si="25"/>
        <v>5.6772349545232395</v>
      </c>
      <c r="BR12" s="37">
        <f t="shared" si="26"/>
        <v>245.74561645731924</v>
      </c>
      <c r="BS12" s="13" t="e">
        <f t="shared" si="27"/>
        <v>#REF!</v>
      </c>
      <c r="BT12" t="e">
        <f t="shared" si="45"/>
        <v>#REF!</v>
      </c>
      <c r="BU12" s="13">
        <f t="shared" si="28"/>
        <v>890.04176756572133</v>
      </c>
      <c r="BV12" s="13">
        <f t="shared" si="46"/>
        <v>246.82765661061336</v>
      </c>
      <c r="BW12" s="13" t="e">
        <f t="shared" si="29"/>
        <v>#REF!</v>
      </c>
      <c r="BX12" t="e">
        <f t="shared" si="47"/>
        <v>#REF!</v>
      </c>
      <c r="BY12" s="13">
        <f t="shared" si="30"/>
        <v>890.04176756572133</v>
      </c>
    </row>
    <row r="13" spans="1:78" ht="15" x14ac:dyDescent="0.25">
      <c r="A13" s="25" t="s">
        <v>134</v>
      </c>
      <c r="B13" s="26">
        <v>275</v>
      </c>
      <c r="C13" s="26">
        <v>204</v>
      </c>
      <c r="D13" s="26">
        <v>241</v>
      </c>
      <c r="F13" s="158"/>
      <c r="G13" s="29" t="s">
        <v>132</v>
      </c>
      <c r="H13" s="30">
        <v>2358</v>
      </c>
      <c r="I13" s="30">
        <v>2174</v>
      </c>
      <c r="J13" s="30">
        <v>2200</v>
      </c>
      <c r="K13" s="161"/>
      <c r="L13" s="161"/>
      <c r="M13" s="161"/>
      <c r="N13" s="164"/>
      <c r="O13" s="167"/>
      <c r="P13" s="167"/>
      <c r="Q13" s="161"/>
      <c r="R13" s="164"/>
      <c r="S13" s="183"/>
      <c r="T13" s="183"/>
      <c r="U13" s="183"/>
      <c r="V13" s="177"/>
      <c r="X13" t="s">
        <v>158</v>
      </c>
      <c r="Y13">
        <v>108718.55765283899</v>
      </c>
      <c r="AC13">
        <v>12</v>
      </c>
      <c r="AD13" s="37">
        <f t="shared" si="1"/>
        <v>902.90513738053278</v>
      </c>
      <c r="AE13" s="13" t="e">
        <f t="shared" si="2"/>
        <v>#REF!</v>
      </c>
      <c r="AF13" t="e">
        <f t="shared" si="48"/>
        <v>#REF!</v>
      </c>
      <c r="AG13" s="13">
        <f t="shared" si="3"/>
        <v>1949.1707066918982</v>
      </c>
      <c r="AH13" s="13">
        <f t="shared" si="31"/>
        <v>904.21801276652945</v>
      </c>
      <c r="AI13" s="13" t="e">
        <f t="shared" si="4"/>
        <v>#REF!</v>
      </c>
      <c r="AJ13" t="e">
        <f t="shared" si="32"/>
        <v>#REF!</v>
      </c>
      <c r="AK13" s="13">
        <f t="shared" si="5"/>
        <v>1949.1707066918982</v>
      </c>
      <c r="AL13" s="37">
        <f t="shared" si="6"/>
        <v>1951.5980368584414</v>
      </c>
      <c r="AM13" s="13" t="e">
        <f t="shared" si="7"/>
        <v>#REF!</v>
      </c>
      <c r="AN13" t="e">
        <f t="shared" si="33"/>
        <v>#REF!</v>
      </c>
      <c r="AO13" s="13">
        <f t="shared" si="8"/>
        <v>4135.1333898795156</v>
      </c>
      <c r="AP13" s="13">
        <f t="shared" si="34"/>
        <v>1953.0926949901914</v>
      </c>
      <c r="AQ13" s="13" t="e">
        <f t="shared" si="9"/>
        <v>#REF!</v>
      </c>
      <c r="AR13" s="13" t="e">
        <f t="shared" si="35"/>
        <v>#REF!</v>
      </c>
      <c r="AS13" s="38">
        <f t="shared" si="10"/>
        <v>4135.1333898795156</v>
      </c>
      <c r="AT13" s="37">
        <f t="shared" si="11"/>
        <v>251.27270472321888</v>
      </c>
      <c r="AU13" s="13" t="e">
        <f t="shared" si="12"/>
        <v>#REF!</v>
      </c>
      <c r="AV13" t="e">
        <f t="shared" si="36"/>
        <v>#REF!</v>
      </c>
      <c r="AW13" s="13">
        <f t="shared" si="13"/>
        <v>654.52934422449698</v>
      </c>
      <c r="AX13" s="13">
        <f t="shared" si="37"/>
        <v>252.09216979931364</v>
      </c>
      <c r="AY13" s="13" t="e">
        <f t="shared" si="14"/>
        <v>#REF!</v>
      </c>
      <c r="AZ13" t="e">
        <f t="shared" si="38"/>
        <v>#REF!</v>
      </c>
      <c r="BA13" s="13">
        <f t="shared" si="15"/>
        <v>654.52934422449698</v>
      </c>
      <c r="BB13" s="37">
        <f t="shared" si="16"/>
        <v>353.07368435452213</v>
      </c>
      <c r="BC13" s="13" t="e">
        <f t="shared" si="17"/>
        <v>#REF!</v>
      </c>
      <c r="BD13" t="e">
        <f t="shared" si="39"/>
        <v>#REF!</v>
      </c>
      <c r="BE13" s="13">
        <f t="shared" si="18"/>
        <v>743.64621724213885</v>
      </c>
      <c r="BF13" s="13">
        <f t="shared" si="40"/>
        <v>354.15572450781633</v>
      </c>
      <c r="BG13" s="13" t="e">
        <f t="shared" si="19"/>
        <v>#REF!</v>
      </c>
      <c r="BH13" t="e">
        <f t="shared" si="41"/>
        <v>#REF!</v>
      </c>
      <c r="BI13" s="13">
        <f t="shared" si="20"/>
        <v>743.64621724213885</v>
      </c>
      <c r="BJ13" s="115">
        <f t="shared" si="21"/>
        <v>1.7085040543306103</v>
      </c>
      <c r="BK13" s="13" t="e">
        <f t="shared" si="22"/>
        <v>#REF!</v>
      </c>
      <c r="BL13" t="e">
        <f t="shared" si="42"/>
        <v>#REF!</v>
      </c>
      <c r="BM13" s="116">
        <f t="shared" si="23"/>
        <v>5.6772349545232395</v>
      </c>
      <c r="BN13" s="13">
        <f t="shared" si="43"/>
        <v>2.7905442076247393</v>
      </c>
      <c r="BO13" s="13" t="e">
        <f t="shared" si="24"/>
        <v>#REF!</v>
      </c>
      <c r="BP13" t="e">
        <f t="shared" si="44"/>
        <v>#REF!</v>
      </c>
      <c r="BQ13" s="13">
        <f t="shared" si="25"/>
        <v>5.6772349545232395</v>
      </c>
      <c r="BR13" s="37">
        <f t="shared" si="26"/>
        <v>245.74561645731924</v>
      </c>
      <c r="BS13" s="13" t="e">
        <f t="shared" si="27"/>
        <v>#REF!</v>
      </c>
      <c r="BT13" t="e">
        <f t="shared" si="45"/>
        <v>#REF!</v>
      </c>
      <c r="BU13" s="13">
        <f t="shared" si="28"/>
        <v>890.04176756572133</v>
      </c>
      <c r="BV13" s="13">
        <f t="shared" si="46"/>
        <v>246.82765661061336</v>
      </c>
      <c r="BW13" s="13" t="e">
        <f t="shared" si="29"/>
        <v>#REF!</v>
      </c>
      <c r="BX13" t="e">
        <f t="shared" si="47"/>
        <v>#REF!</v>
      </c>
      <c r="BY13" s="13">
        <f t="shared" si="30"/>
        <v>890.04176756572133</v>
      </c>
    </row>
    <row r="14" spans="1:78" ht="15" x14ac:dyDescent="0.25">
      <c r="A14" s="25" t="s">
        <v>115</v>
      </c>
      <c r="B14" s="26">
        <v>1198</v>
      </c>
      <c r="C14" s="26">
        <v>1116</v>
      </c>
      <c r="D14" s="26">
        <v>1032</v>
      </c>
      <c r="F14" s="159"/>
      <c r="G14" s="33" t="s">
        <v>66</v>
      </c>
      <c r="H14" s="34">
        <f>SUM(H8:H13)</f>
        <v>3872</v>
      </c>
      <c r="I14" s="34">
        <f t="shared" ref="I14:J14" si="50">SUM(I8:I13)</f>
        <v>3576</v>
      </c>
      <c r="J14" s="34">
        <f t="shared" si="50"/>
        <v>3600</v>
      </c>
      <c r="K14" s="162"/>
      <c r="L14" s="162"/>
      <c r="M14" s="162"/>
      <c r="N14" s="164"/>
      <c r="O14" s="168"/>
      <c r="P14" s="168"/>
      <c r="Q14" s="162"/>
      <c r="R14" s="165"/>
      <c r="S14" s="184"/>
      <c r="T14" s="184"/>
      <c r="U14" s="184"/>
      <c r="V14" s="178"/>
      <c r="X14" t="s">
        <v>159</v>
      </c>
      <c r="Y14">
        <v>202070.743768185</v>
      </c>
      <c r="AC14">
        <v>13</v>
      </c>
      <c r="AD14" s="37">
        <f t="shared" si="1"/>
        <v>902.90513738053278</v>
      </c>
      <c r="AE14" s="13" t="e">
        <f t="shared" si="2"/>
        <v>#REF!</v>
      </c>
      <c r="AF14" t="e">
        <f t="shared" si="48"/>
        <v>#REF!</v>
      </c>
      <c r="AG14" s="13">
        <f t="shared" si="3"/>
        <v>1949.1707066918982</v>
      </c>
      <c r="AH14" s="13">
        <f t="shared" si="31"/>
        <v>904.21801276652945</v>
      </c>
      <c r="AI14" s="13" t="e">
        <f t="shared" si="4"/>
        <v>#REF!</v>
      </c>
      <c r="AJ14" t="e">
        <f t="shared" si="32"/>
        <v>#REF!</v>
      </c>
      <c r="AK14" s="13">
        <f t="shared" si="5"/>
        <v>1949.1707066918982</v>
      </c>
      <c r="AL14" s="37">
        <f t="shared" si="6"/>
        <v>1951.5980368584414</v>
      </c>
      <c r="AM14" s="13" t="e">
        <f t="shared" si="7"/>
        <v>#REF!</v>
      </c>
      <c r="AN14" t="e">
        <f t="shared" si="33"/>
        <v>#REF!</v>
      </c>
      <c r="AO14" s="13">
        <f t="shared" si="8"/>
        <v>4135.1333898795156</v>
      </c>
      <c r="AP14" s="13">
        <f t="shared" si="34"/>
        <v>1953.0926949901914</v>
      </c>
      <c r="AQ14" s="13" t="e">
        <f t="shared" si="9"/>
        <v>#REF!</v>
      </c>
      <c r="AR14" s="13" t="e">
        <f t="shared" si="35"/>
        <v>#REF!</v>
      </c>
      <c r="AS14" s="38">
        <f t="shared" si="10"/>
        <v>4135.1333898795156</v>
      </c>
      <c r="AT14" s="37">
        <f t="shared" si="11"/>
        <v>251.27270472321888</v>
      </c>
      <c r="AU14" s="13" t="e">
        <f t="shared" si="12"/>
        <v>#REF!</v>
      </c>
      <c r="AV14" t="e">
        <f t="shared" si="36"/>
        <v>#REF!</v>
      </c>
      <c r="AW14" s="13">
        <f t="shared" si="13"/>
        <v>654.52934422449698</v>
      </c>
      <c r="AX14" s="13">
        <f t="shared" si="37"/>
        <v>252.09216979931364</v>
      </c>
      <c r="AY14" s="13" t="e">
        <f t="shared" si="14"/>
        <v>#REF!</v>
      </c>
      <c r="AZ14" t="e">
        <f t="shared" si="38"/>
        <v>#REF!</v>
      </c>
      <c r="BA14" s="13">
        <f t="shared" si="15"/>
        <v>654.52934422449698</v>
      </c>
      <c r="BB14" s="37">
        <f t="shared" si="16"/>
        <v>353.07368435452213</v>
      </c>
      <c r="BC14" s="13" t="e">
        <f t="shared" si="17"/>
        <v>#REF!</v>
      </c>
      <c r="BD14" t="e">
        <f t="shared" si="39"/>
        <v>#REF!</v>
      </c>
      <c r="BE14" s="13">
        <f t="shared" si="18"/>
        <v>743.64621724213885</v>
      </c>
      <c r="BF14" s="13">
        <f t="shared" si="40"/>
        <v>354.15572450781633</v>
      </c>
      <c r="BG14" s="13" t="e">
        <f t="shared" si="19"/>
        <v>#REF!</v>
      </c>
      <c r="BH14" t="e">
        <f t="shared" si="41"/>
        <v>#REF!</v>
      </c>
      <c r="BI14" s="13">
        <f t="shared" si="20"/>
        <v>743.64621724213885</v>
      </c>
      <c r="BJ14" s="115">
        <f t="shared" si="21"/>
        <v>1.7085040543306103</v>
      </c>
      <c r="BK14" s="13" t="e">
        <f t="shared" si="22"/>
        <v>#REF!</v>
      </c>
      <c r="BL14" t="e">
        <f t="shared" si="42"/>
        <v>#REF!</v>
      </c>
      <c r="BM14" s="116">
        <f t="shared" si="23"/>
        <v>5.6772349545232395</v>
      </c>
      <c r="BN14" s="13">
        <f t="shared" si="43"/>
        <v>2.7905442076247393</v>
      </c>
      <c r="BO14" s="13" t="e">
        <f t="shared" si="24"/>
        <v>#REF!</v>
      </c>
      <c r="BP14" t="e">
        <f t="shared" si="44"/>
        <v>#REF!</v>
      </c>
      <c r="BQ14" s="13">
        <f t="shared" si="25"/>
        <v>5.6772349545232395</v>
      </c>
      <c r="BR14" s="37">
        <f t="shared" si="26"/>
        <v>245.74561645731924</v>
      </c>
      <c r="BS14" s="13" t="e">
        <f t="shared" si="27"/>
        <v>#REF!</v>
      </c>
      <c r="BT14" t="e">
        <f t="shared" si="45"/>
        <v>#REF!</v>
      </c>
      <c r="BU14" s="13">
        <f t="shared" si="28"/>
        <v>890.04176756572133</v>
      </c>
      <c r="BV14" s="13">
        <f t="shared" si="46"/>
        <v>246.82765661061336</v>
      </c>
      <c r="BW14" s="13" t="e">
        <f t="shared" si="29"/>
        <v>#REF!</v>
      </c>
      <c r="BX14" t="e">
        <f t="shared" si="47"/>
        <v>#REF!</v>
      </c>
      <c r="BY14" s="13">
        <f t="shared" si="30"/>
        <v>890.04176756572133</v>
      </c>
    </row>
    <row r="15" spans="1:78" ht="15" x14ac:dyDescent="0.25">
      <c r="A15" s="25" t="s">
        <v>135</v>
      </c>
      <c r="B15" s="26">
        <v>11</v>
      </c>
      <c r="C15" s="26">
        <v>22</v>
      </c>
      <c r="D15" s="26">
        <v>15</v>
      </c>
      <c r="F15" s="157" t="s">
        <v>114</v>
      </c>
      <c r="G15" s="29" t="s">
        <v>128</v>
      </c>
      <c r="H15" s="30">
        <v>65</v>
      </c>
      <c r="I15" s="30">
        <v>60</v>
      </c>
      <c r="J15" s="30">
        <v>69</v>
      </c>
      <c r="K15" s="161">
        <v>0</v>
      </c>
      <c r="L15" s="161">
        <f>'Region south'!D6</f>
        <v>9</v>
      </c>
      <c r="M15" s="161">
        <v>0</v>
      </c>
      <c r="N15" s="163">
        <f>'Region south'!G6</f>
        <v>0.36336389075265424</v>
      </c>
      <c r="O15" s="166">
        <f>I18/$I$31</f>
        <v>5.4529067147363677E-2</v>
      </c>
      <c r="P15" s="166">
        <f>N15/N31</f>
        <v>6.0324758890079697E-2</v>
      </c>
      <c r="Q15" s="160">
        <f>ROUNDUP(I18*63%,0)</f>
        <v>382</v>
      </c>
      <c r="R15" s="163">
        <f>N15*10^3/Q15</f>
        <v>0.95121437369804773</v>
      </c>
      <c r="S15" s="170">
        <f>K15/SUM($K$15:$M$18)</f>
        <v>0</v>
      </c>
      <c r="T15" s="170">
        <f t="shared" ref="T15:U15" si="51">L15/SUM($K$15:$M$18)</f>
        <v>1</v>
      </c>
      <c r="U15" s="170">
        <f t="shared" si="51"/>
        <v>0</v>
      </c>
      <c r="V15" s="173">
        <f>ROUNDUP(Q15/365,0)</f>
        <v>2</v>
      </c>
      <c r="AC15">
        <v>14</v>
      </c>
      <c r="AD15" s="37">
        <f t="shared" si="1"/>
        <v>902.90513738053278</v>
      </c>
      <c r="AE15" s="13" t="e">
        <f t="shared" si="2"/>
        <v>#REF!</v>
      </c>
      <c r="AF15" t="e">
        <f t="shared" si="48"/>
        <v>#REF!</v>
      </c>
      <c r="AG15" s="13">
        <f t="shared" si="3"/>
        <v>1949.1707066918982</v>
      </c>
      <c r="AH15" s="13">
        <f t="shared" si="31"/>
        <v>904.21801276652945</v>
      </c>
      <c r="AI15" s="13" t="e">
        <f t="shared" si="4"/>
        <v>#REF!</v>
      </c>
      <c r="AJ15" t="e">
        <f t="shared" si="32"/>
        <v>#REF!</v>
      </c>
      <c r="AK15" s="13">
        <f t="shared" si="5"/>
        <v>1949.1707066918982</v>
      </c>
      <c r="AL15" s="37">
        <f t="shared" si="6"/>
        <v>1951.5980368584414</v>
      </c>
      <c r="AM15" s="13" t="e">
        <f t="shared" si="7"/>
        <v>#REF!</v>
      </c>
      <c r="AN15" t="e">
        <f t="shared" si="33"/>
        <v>#REF!</v>
      </c>
      <c r="AO15" s="13">
        <f t="shared" si="8"/>
        <v>4135.1333898795156</v>
      </c>
      <c r="AP15" s="13">
        <f t="shared" si="34"/>
        <v>1953.0926949901914</v>
      </c>
      <c r="AQ15" s="13" t="e">
        <f t="shared" si="9"/>
        <v>#REF!</v>
      </c>
      <c r="AR15" s="13" t="e">
        <f t="shared" si="35"/>
        <v>#REF!</v>
      </c>
      <c r="AS15" s="38">
        <f t="shared" si="10"/>
        <v>4135.1333898795156</v>
      </c>
      <c r="AT15" s="37">
        <f t="shared" si="11"/>
        <v>251.27270472321888</v>
      </c>
      <c r="AU15" s="13" t="e">
        <f t="shared" si="12"/>
        <v>#REF!</v>
      </c>
      <c r="AV15" t="e">
        <f t="shared" si="36"/>
        <v>#REF!</v>
      </c>
      <c r="AW15" s="13">
        <f t="shared" si="13"/>
        <v>654.52934422449698</v>
      </c>
      <c r="AX15" s="13">
        <f t="shared" si="37"/>
        <v>252.09216979931364</v>
      </c>
      <c r="AY15" s="13" t="e">
        <f t="shared" si="14"/>
        <v>#REF!</v>
      </c>
      <c r="AZ15" t="e">
        <f t="shared" si="38"/>
        <v>#REF!</v>
      </c>
      <c r="BA15" s="13">
        <f t="shared" si="15"/>
        <v>654.52934422449698</v>
      </c>
      <c r="BB15" s="37">
        <f t="shared" si="16"/>
        <v>353.07368435452213</v>
      </c>
      <c r="BC15" s="13" t="e">
        <f t="shared" si="17"/>
        <v>#REF!</v>
      </c>
      <c r="BD15" t="e">
        <f t="shared" si="39"/>
        <v>#REF!</v>
      </c>
      <c r="BE15" s="13">
        <f t="shared" si="18"/>
        <v>743.64621724213885</v>
      </c>
      <c r="BF15" s="13">
        <f t="shared" si="40"/>
        <v>354.15572450781633</v>
      </c>
      <c r="BG15" s="13" t="e">
        <f t="shared" si="19"/>
        <v>#REF!</v>
      </c>
      <c r="BH15" t="e">
        <f t="shared" si="41"/>
        <v>#REF!</v>
      </c>
      <c r="BI15" s="13">
        <f t="shared" si="20"/>
        <v>743.64621724213885</v>
      </c>
      <c r="BJ15" s="115">
        <f t="shared" si="21"/>
        <v>1.7085040543306103</v>
      </c>
      <c r="BK15" s="13" t="e">
        <f t="shared" si="22"/>
        <v>#REF!</v>
      </c>
      <c r="BL15" t="e">
        <f t="shared" si="42"/>
        <v>#REF!</v>
      </c>
      <c r="BM15" s="116">
        <f t="shared" si="23"/>
        <v>5.6772349545232395</v>
      </c>
      <c r="BN15" s="13">
        <f t="shared" si="43"/>
        <v>2.7905442076247393</v>
      </c>
      <c r="BO15" s="13" t="e">
        <f t="shared" si="24"/>
        <v>#REF!</v>
      </c>
      <c r="BP15" t="e">
        <f t="shared" si="44"/>
        <v>#REF!</v>
      </c>
      <c r="BQ15" s="13">
        <f t="shared" si="25"/>
        <v>5.6772349545232395</v>
      </c>
      <c r="BR15" s="37">
        <f t="shared" si="26"/>
        <v>245.74561645731924</v>
      </c>
      <c r="BS15" s="13" t="e">
        <f t="shared" si="27"/>
        <v>#REF!</v>
      </c>
      <c r="BT15" t="e">
        <f t="shared" si="45"/>
        <v>#REF!</v>
      </c>
      <c r="BU15" s="13">
        <f t="shared" si="28"/>
        <v>890.04176756572133</v>
      </c>
      <c r="BV15" s="13">
        <f t="shared" si="46"/>
        <v>246.82765661061336</v>
      </c>
      <c r="BW15" s="13" t="e">
        <f t="shared" si="29"/>
        <v>#REF!</v>
      </c>
      <c r="BX15" t="e">
        <f t="shared" si="47"/>
        <v>#REF!</v>
      </c>
      <c r="BY15" s="13">
        <f t="shared" si="30"/>
        <v>890.04176756572133</v>
      </c>
    </row>
    <row r="16" spans="1:78" ht="15" x14ac:dyDescent="0.25">
      <c r="A16" s="25" t="s">
        <v>136</v>
      </c>
      <c r="B16" s="26">
        <v>480</v>
      </c>
      <c r="C16" s="26">
        <v>455</v>
      </c>
      <c r="D16" s="26">
        <v>471</v>
      </c>
      <c r="F16" s="158"/>
      <c r="G16" s="29" t="s">
        <v>114</v>
      </c>
      <c r="H16" s="30">
        <v>560</v>
      </c>
      <c r="I16" s="30">
        <v>519</v>
      </c>
      <c r="J16" s="30">
        <v>448</v>
      </c>
      <c r="K16" s="161"/>
      <c r="L16" s="161"/>
      <c r="M16" s="161"/>
      <c r="N16" s="164"/>
      <c r="O16" s="167"/>
      <c r="P16" s="167"/>
      <c r="Q16" s="161"/>
      <c r="R16" s="164"/>
      <c r="S16" s="171"/>
      <c r="T16" s="171"/>
      <c r="U16" s="171"/>
      <c r="V16" s="174"/>
      <c r="AC16">
        <v>15</v>
      </c>
      <c r="AD16" s="37">
        <f t="shared" si="1"/>
        <v>902.90513738053278</v>
      </c>
      <c r="AE16" s="13" t="e">
        <f t="shared" si="2"/>
        <v>#REF!</v>
      </c>
      <c r="AF16" t="e">
        <f t="shared" si="48"/>
        <v>#REF!</v>
      </c>
      <c r="AG16" s="13">
        <f t="shared" si="3"/>
        <v>1949.1707066918982</v>
      </c>
      <c r="AH16" s="13">
        <f t="shared" si="31"/>
        <v>904.21801276652945</v>
      </c>
      <c r="AI16" s="13" t="e">
        <f t="shared" si="4"/>
        <v>#REF!</v>
      </c>
      <c r="AJ16" t="e">
        <f t="shared" si="32"/>
        <v>#REF!</v>
      </c>
      <c r="AK16" s="13">
        <f t="shared" si="5"/>
        <v>1949.1707066918982</v>
      </c>
      <c r="AL16" s="37">
        <f t="shared" si="6"/>
        <v>1951.5980368584414</v>
      </c>
      <c r="AM16" s="13" t="e">
        <f t="shared" si="7"/>
        <v>#REF!</v>
      </c>
      <c r="AN16" t="e">
        <f t="shared" si="33"/>
        <v>#REF!</v>
      </c>
      <c r="AO16" s="13">
        <f t="shared" si="8"/>
        <v>4135.1333898795156</v>
      </c>
      <c r="AP16" s="13">
        <f t="shared" si="34"/>
        <v>1953.0926949901914</v>
      </c>
      <c r="AQ16" s="13" t="e">
        <f t="shared" si="9"/>
        <v>#REF!</v>
      </c>
      <c r="AR16" s="13" t="e">
        <f t="shared" si="35"/>
        <v>#REF!</v>
      </c>
      <c r="AS16" s="38">
        <f t="shared" si="10"/>
        <v>4135.1333898795156</v>
      </c>
      <c r="AT16" s="37">
        <f t="shared" si="11"/>
        <v>251.27270472321888</v>
      </c>
      <c r="AU16" s="13" t="e">
        <f t="shared" si="12"/>
        <v>#REF!</v>
      </c>
      <c r="AV16" t="e">
        <f t="shared" si="36"/>
        <v>#REF!</v>
      </c>
      <c r="AW16" s="13">
        <f t="shared" si="13"/>
        <v>654.52934422449698</v>
      </c>
      <c r="AX16" s="13">
        <f t="shared" si="37"/>
        <v>252.09216979931364</v>
      </c>
      <c r="AY16" s="13" t="e">
        <f t="shared" si="14"/>
        <v>#REF!</v>
      </c>
      <c r="AZ16" t="e">
        <f t="shared" si="38"/>
        <v>#REF!</v>
      </c>
      <c r="BA16" s="13">
        <f t="shared" si="15"/>
        <v>654.52934422449698</v>
      </c>
      <c r="BB16" s="37">
        <f t="shared" si="16"/>
        <v>353.07368435452213</v>
      </c>
      <c r="BC16" s="13" t="e">
        <f t="shared" si="17"/>
        <v>#REF!</v>
      </c>
      <c r="BD16" t="e">
        <f t="shared" si="39"/>
        <v>#REF!</v>
      </c>
      <c r="BE16" s="13">
        <f t="shared" si="18"/>
        <v>743.64621724213885</v>
      </c>
      <c r="BF16" s="13">
        <f t="shared" si="40"/>
        <v>354.15572450781633</v>
      </c>
      <c r="BG16" s="13" t="e">
        <f t="shared" si="19"/>
        <v>#REF!</v>
      </c>
      <c r="BH16" t="e">
        <f t="shared" si="41"/>
        <v>#REF!</v>
      </c>
      <c r="BI16" s="13">
        <f t="shared" si="20"/>
        <v>743.64621724213885</v>
      </c>
      <c r="BJ16" s="115">
        <f t="shared" si="21"/>
        <v>1.7085040543306103</v>
      </c>
      <c r="BK16" s="13" t="e">
        <f t="shared" si="22"/>
        <v>#REF!</v>
      </c>
      <c r="BL16" t="e">
        <f t="shared" si="42"/>
        <v>#REF!</v>
      </c>
      <c r="BM16" s="116">
        <f t="shared" si="23"/>
        <v>5.6772349545232395</v>
      </c>
      <c r="BN16" s="13">
        <f t="shared" si="43"/>
        <v>2.7905442076247393</v>
      </c>
      <c r="BO16" s="13" t="e">
        <f t="shared" si="24"/>
        <v>#REF!</v>
      </c>
      <c r="BP16" t="e">
        <f t="shared" si="44"/>
        <v>#REF!</v>
      </c>
      <c r="BQ16" s="13">
        <f t="shared" si="25"/>
        <v>5.6772349545232395</v>
      </c>
      <c r="BR16" s="37">
        <f t="shared" si="26"/>
        <v>245.74561645731924</v>
      </c>
      <c r="BS16" s="13" t="e">
        <f t="shared" si="27"/>
        <v>#REF!</v>
      </c>
      <c r="BT16" t="e">
        <f t="shared" si="45"/>
        <v>#REF!</v>
      </c>
      <c r="BU16" s="13">
        <f t="shared" si="28"/>
        <v>890.04176756572133</v>
      </c>
      <c r="BV16" s="13">
        <f t="shared" si="46"/>
        <v>246.82765661061336</v>
      </c>
      <c r="BW16" s="13" t="e">
        <f t="shared" si="29"/>
        <v>#REF!</v>
      </c>
      <c r="BX16" t="e">
        <f t="shared" si="47"/>
        <v>#REF!</v>
      </c>
      <c r="BY16" s="13">
        <f t="shared" si="30"/>
        <v>890.04176756572133</v>
      </c>
    </row>
    <row r="17" spans="1:77" ht="15" x14ac:dyDescent="0.25">
      <c r="A17" s="25" t="s">
        <v>137</v>
      </c>
      <c r="B17" s="26">
        <v>454</v>
      </c>
      <c r="C17" s="26">
        <v>418</v>
      </c>
      <c r="D17" s="26">
        <v>452</v>
      </c>
      <c r="F17" s="158"/>
      <c r="G17" s="29" t="s">
        <v>133</v>
      </c>
      <c r="H17" s="30">
        <v>28</v>
      </c>
      <c r="I17" s="30">
        <v>26</v>
      </c>
      <c r="J17" s="30">
        <v>30</v>
      </c>
      <c r="K17" s="161"/>
      <c r="L17" s="161"/>
      <c r="M17" s="161"/>
      <c r="N17" s="164"/>
      <c r="O17" s="167"/>
      <c r="P17" s="167"/>
      <c r="Q17" s="161"/>
      <c r="R17" s="164"/>
      <c r="S17" s="171"/>
      <c r="T17" s="171"/>
      <c r="U17" s="171"/>
      <c r="V17" s="174"/>
      <c r="X17" s="20" t="s">
        <v>25</v>
      </c>
      <c r="Y17">
        <f>'DU LCI'!C12</f>
        <v>273</v>
      </c>
      <c r="AC17">
        <v>16</v>
      </c>
      <c r="AD17" s="37">
        <f t="shared" si="1"/>
        <v>902.90513738053278</v>
      </c>
      <c r="AE17" s="13" t="e">
        <f t="shared" si="2"/>
        <v>#REF!</v>
      </c>
      <c r="AF17" t="e">
        <f t="shared" si="48"/>
        <v>#REF!</v>
      </c>
      <c r="AG17" s="13">
        <f t="shared" si="3"/>
        <v>1949.1707066918982</v>
      </c>
      <c r="AH17" s="13">
        <f t="shared" si="31"/>
        <v>904.21801276652945</v>
      </c>
      <c r="AI17" s="13" t="e">
        <f t="shared" si="4"/>
        <v>#REF!</v>
      </c>
      <c r="AJ17" t="e">
        <f t="shared" si="32"/>
        <v>#REF!</v>
      </c>
      <c r="AK17" s="13">
        <f t="shared" si="5"/>
        <v>1949.1707066918982</v>
      </c>
      <c r="AL17" s="37">
        <f t="shared" si="6"/>
        <v>1951.5980368584414</v>
      </c>
      <c r="AM17" s="13" t="e">
        <f t="shared" si="7"/>
        <v>#REF!</v>
      </c>
      <c r="AN17" t="e">
        <f t="shared" si="33"/>
        <v>#REF!</v>
      </c>
      <c r="AO17" s="13">
        <f t="shared" si="8"/>
        <v>4135.1333898795156</v>
      </c>
      <c r="AP17" s="13">
        <f t="shared" si="34"/>
        <v>1953.0926949901914</v>
      </c>
      <c r="AQ17" s="13" t="e">
        <f t="shared" si="9"/>
        <v>#REF!</v>
      </c>
      <c r="AR17" s="13" t="e">
        <f t="shared" si="35"/>
        <v>#REF!</v>
      </c>
      <c r="AS17" s="38">
        <f t="shared" si="10"/>
        <v>4135.1333898795156</v>
      </c>
      <c r="AT17" s="37">
        <f t="shared" si="11"/>
        <v>251.27270472321888</v>
      </c>
      <c r="AU17" s="13" t="e">
        <f t="shared" si="12"/>
        <v>#REF!</v>
      </c>
      <c r="AV17" t="e">
        <f t="shared" si="36"/>
        <v>#REF!</v>
      </c>
      <c r="AW17" s="13">
        <f t="shared" si="13"/>
        <v>654.52934422449698</v>
      </c>
      <c r="AX17" s="13">
        <f t="shared" si="37"/>
        <v>252.09216979931364</v>
      </c>
      <c r="AY17" s="13" t="e">
        <f t="shared" si="14"/>
        <v>#REF!</v>
      </c>
      <c r="AZ17" t="e">
        <f t="shared" si="38"/>
        <v>#REF!</v>
      </c>
      <c r="BA17" s="13">
        <f t="shared" si="15"/>
        <v>654.52934422449698</v>
      </c>
      <c r="BB17" s="37">
        <f t="shared" si="16"/>
        <v>353.07368435452213</v>
      </c>
      <c r="BC17" s="13" t="e">
        <f t="shared" si="17"/>
        <v>#REF!</v>
      </c>
      <c r="BD17" t="e">
        <f t="shared" si="39"/>
        <v>#REF!</v>
      </c>
      <c r="BE17" s="13">
        <f t="shared" si="18"/>
        <v>743.64621724213885</v>
      </c>
      <c r="BF17" s="13">
        <f t="shared" si="40"/>
        <v>354.15572450781633</v>
      </c>
      <c r="BG17" s="13" t="e">
        <f t="shared" si="19"/>
        <v>#REF!</v>
      </c>
      <c r="BH17" t="e">
        <f t="shared" si="41"/>
        <v>#REF!</v>
      </c>
      <c r="BI17" s="13">
        <f t="shared" si="20"/>
        <v>743.64621724213885</v>
      </c>
      <c r="BJ17" s="115">
        <f t="shared" si="21"/>
        <v>1.7085040543306103</v>
      </c>
      <c r="BK17" s="13" t="e">
        <f t="shared" si="22"/>
        <v>#REF!</v>
      </c>
      <c r="BL17" t="e">
        <f t="shared" si="42"/>
        <v>#REF!</v>
      </c>
      <c r="BM17" s="116">
        <f t="shared" si="23"/>
        <v>5.6772349545232395</v>
      </c>
      <c r="BN17" s="13">
        <f t="shared" si="43"/>
        <v>2.7905442076247393</v>
      </c>
      <c r="BO17" s="13" t="e">
        <f t="shared" si="24"/>
        <v>#REF!</v>
      </c>
      <c r="BP17" t="e">
        <f t="shared" si="44"/>
        <v>#REF!</v>
      </c>
      <c r="BQ17" s="13">
        <f t="shared" si="25"/>
        <v>5.6772349545232395</v>
      </c>
      <c r="BR17" s="37">
        <f t="shared" si="26"/>
        <v>245.74561645731924</v>
      </c>
      <c r="BS17" s="13" t="e">
        <f t="shared" si="27"/>
        <v>#REF!</v>
      </c>
      <c r="BT17" t="e">
        <f t="shared" si="45"/>
        <v>#REF!</v>
      </c>
      <c r="BU17" s="13">
        <f t="shared" si="28"/>
        <v>890.04176756572133</v>
      </c>
      <c r="BV17" s="13">
        <f t="shared" si="46"/>
        <v>246.82765661061336</v>
      </c>
      <c r="BW17" s="13" t="e">
        <f t="shared" si="29"/>
        <v>#REF!</v>
      </c>
      <c r="BX17" t="e">
        <f t="shared" si="47"/>
        <v>#REF!</v>
      </c>
      <c r="BY17" s="13">
        <f t="shared" si="30"/>
        <v>890.04176756572133</v>
      </c>
    </row>
    <row r="18" spans="1:77" ht="15" x14ac:dyDescent="0.25">
      <c r="A18" s="25" t="s">
        <v>112</v>
      </c>
      <c r="B18" s="26">
        <v>965</v>
      </c>
      <c r="C18" s="26">
        <v>914</v>
      </c>
      <c r="D18" s="26">
        <v>914</v>
      </c>
      <c r="F18" s="159"/>
      <c r="G18" s="33" t="s">
        <v>66</v>
      </c>
      <c r="H18" s="34">
        <f>SUM(H15:H17)</f>
        <v>653</v>
      </c>
      <c r="I18" s="34">
        <f t="shared" ref="I18:J18" si="52">SUM(I15:I17)</f>
        <v>605</v>
      </c>
      <c r="J18" s="34">
        <f t="shared" si="52"/>
        <v>547</v>
      </c>
      <c r="K18" s="162"/>
      <c r="L18" s="162"/>
      <c r="M18" s="162"/>
      <c r="N18" s="165"/>
      <c r="O18" s="168"/>
      <c r="P18" s="168"/>
      <c r="Q18" s="162"/>
      <c r="R18" s="165"/>
      <c r="S18" s="172"/>
      <c r="T18" s="172"/>
      <c r="U18" s="172"/>
      <c r="V18" s="175"/>
      <c r="AC18">
        <v>17</v>
      </c>
      <c r="AD18" s="37">
        <f t="shared" si="1"/>
        <v>902.90513738053278</v>
      </c>
      <c r="AE18" s="13" t="e">
        <f t="shared" si="2"/>
        <v>#REF!</v>
      </c>
      <c r="AF18" t="e">
        <f t="shared" si="48"/>
        <v>#REF!</v>
      </c>
      <c r="AG18" s="13">
        <f t="shared" si="3"/>
        <v>1949.1707066918982</v>
      </c>
      <c r="AH18" s="13">
        <f t="shared" si="31"/>
        <v>904.21801276652945</v>
      </c>
      <c r="AI18" s="13" t="e">
        <f t="shared" si="4"/>
        <v>#REF!</v>
      </c>
      <c r="AJ18" t="e">
        <f t="shared" si="32"/>
        <v>#REF!</v>
      </c>
      <c r="AK18" s="13">
        <f t="shared" si="5"/>
        <v>1949.1707066918982</v>
      </c>
      <c r="AL18" s="37">
        <f t="shared" si="6"/>
        <v>1951.5980368584414</v>
      </c>
      <c r="AM18" s="13" t="e">
        <f t="shared" si="7"/>
        <v>#REF!</v>
      </c>
      <c r="AN18" t="e">
        <f t="shared" si="33"/>
        <v>#REF!</v>
      </c>
      <c r="AO18" s="13">
        <f t="shared" si="8"/>
        <v>4135.1333898795156</v>
      </c>
      <c r="AP18" s="13">
        <f t="shared" si="34"/>
        <v>1953.0926949901914</v>
      </c>
      <c r="AQ18" s="13" t="e">
        <f t="shared" si="9"/>
        <v>#REF!</v>
      </c>
      <c r="AR18" s="13" t="e">
        <f t="shared" si="35"/>
        <v>#REF!</v>
      </c>
      <c r="AS18" s="38">
        <f t="shared" si="10"/>
        <v>4135.1333898795156</v>
      </c>
      <c r="AT18" s="37">
        <f t="shared" si="11"/>
        <v>251.27270472321888</v>
      </c>
      <c r="AU18" s="13" t="e">
        <f t="shared" si="12"/>
        <v>#REF!</v>
      </c>
      <c r="AV18" t="e">
        <f t="shared" si="36"/>
        <v>#REF!</v>
      </c>
      <c r="AW18" s="13">
        <f t="shared" si="13"/>
        <v>654.52934422449698</v>
      </c>
      <c r="AX18" s="13">
        <f t="shared" si="37"/>
        <v>252.09216979931364</v>
      </c>
      <c r="AY18" s="13" t="e">
        <f t="shared" si="14"/>
        <v>#REF!</v>
      </c>
      <c r="AZ18" t="e">
        <f t="shared" si="38"/>
        <v>#REF!</v>
      </c>
      <c r="BA18" s="13">
        <f t="shared" si="15"/>
        <v>654.52934422449698</v>
      </c>
      <c r="BB18" s="37">
        <f t="shared" si="16"/>
        <v>353.07368435452213</v>
      </c>
      <c r="BC18" s="13" t="e">
        <f t="shared" si="17"/>
        <v>#REF!</v>
      </c>
      <c r="BD18" t="e">
        <f t="shared" si="39"/>
        <v>#REF!</v>
      </c>
      <c r="BE18" s="13">
        <f t="shared" si="18"/>
        <v>743.64621724213885</v>
      </c>
      <c r="BF18" s="13">
        <f t="shared" si="40"/>
        <v>354.15572450781633</v>
      </c>
      <c r="BG18" s="13" t="e">
        <f t="shared" si="19"/>
        <v>#REF!</v>
      </c>
      <c r="BH18" t="e">
        <f t="shared" si="41"/>
        <v>#REF!</v>
      </c>
      <c r="BI18" s="13">
        <f t="shared" si="20"/>
        <v>743.64621724213885</v>
      </c>
      <c r="BJ18" s="115">
        <f t="shared" si="21"/>
        <v>1.7085040543306103</v>
      </c>
      <c r="BK18" s="13" t="e">
        <f t="shared" si="22"/>
        <v>#REF!</v>
      </c>
      <c r="BL18" t="e">
        <f t="shared" si="42"/>
        <v>#REF!</v>
      </c>
      <c r="BM18" s="116">
        <f t="shared" si="23"/>
        <v>5.6772349545232395</v>
      </c>
      <c r="BN18" s="13">
        <f t="shared" si="43"/>
        <v>2.7905442076247393</v>
      </c>
      <c r="BO18" s="13" t="e">
        <f t="shared" si="24"/>
        <v>#REF!</v>
      </c>
      <c r="BP18" t="e">
        <f t="shared" si="44"/>
        <v>#REF!</v>
      </c>
      <c r="BQ18" s="13">
        <f t="shared" si="25"/>
        <v>5.6772349545232395</v>
      </c>
      <c r="BR18" s="37">
        <f t="shared" si="26"/>
        <v>245.74561645731924</v>
      </c>
      <c r="BS18" s="13" t="e">
        <f t="shared" si="27"/>
        <v>#REF!</v>
      </c>
      <c r="BT18" t="e">
        <f t="shared" si="45"/>
        <v>#REF!</v>
      </c>
      <c r="BU18" s="13">
        <f t="shared" si="28"/>
        <v>890.04176756572133</v>
      </c>
      <c r="BV18" s="13">
        <f t="shared" si="46"/>
        <v>246.82765661061336</v>
      </c>
      <c r="BW18" s="13" t="e">
        <f t="shared" si="29"/>
        <v>#REF!</v>
      </c>
      <c r="BX18" t="e">
        <f t="shared" si="47"/>
        <v>#REF!</v>
      </c>
      <c r="BY18" s="13">
        <f t="shared" si="30"/>
        <v>890.04176756572133</v>
      </c>
    </row>
    <row r="19" spans="1:77" ht="15" x14ac:dyDescent="0.25">
      <c r="A19" s="25" t="s">
        <v>138</v>
      </c>
      <c r="B19" s="26">
        <v>599</v>
      </c>
      <c r="C19" s="26">
        <v>558</v>
      </c>
      <c r="D19" s="26">
        <v>584</v>
      </c>
      <c r="F19" s="157" t="s">
        <v>115</v>
      </c>
      <c r="G19" s="31" t="s">
        <v>115</v>
      </c>
      <c r="H19" s="32">
        <v>1198</v>
      </c>
      <c r="I19" s="32">
        <v>1116</v>
      </c>
      <c r="J19" s="32">
        <v>1032</v>
      </c>
      <c r="K19" s="160"/>
      <c r="L19" s="160">
        <f>'Region south'!D7</f>
        <v>16</v>
      </c>
      <c r="M19" s="160">
        <v>0</v>
      </c>
      <c r="N19" s="163">
        <f>'Region south'!G7</f>
        <v>0.61459167225796263</v>
      </c>
      <c r="O19" s="166">
        <f>I22/$I$31</f>
        <v>0.14303740423614242</v>
      </c>
      <c r="P19" s="166">
        <f>N19/N31</f>
        <v>0.10203296306635461</v>
      </c>
      <c r="Q19" s="160">
        <f>ROUNDUP(I22*63%,0)</f>
        <v>1000</v>
      </c>
      <c r="R19" s="163">
        <f>N19*10^3/Q19</f>
        <v>0.61459167225796263</v>
      </c>
      <c r="S19" s="166">
        <f>K19/SUM($K$19:$M$22)</f>
        <v>0</v>
      </c>
      <c r="T19" s="166">
        <f t="shared" ref="T19:U19" si="53">L19/SUM($K$19:$M$22)</f>
        <v>1</v>
      </c>
      <c r="U19" s="166">
        <f t="shared" si="53"/>
        <v>0</v>
      </c>
      <c r="V19" s="173">
        <f>ROUNDUP(Q19/365,0)</f>
        <v>3</v>
      </c>
      <c r="AC19">
        <v>18</v>
      </c>
      <c r="AD19" s="37">
        <f t="shared" si="1"/>
        <v>902.90513738053278</v>
      </c>
      <c r="AE19" s="13" t="e">
        <f t="shared" si="2"/>
        <v>#REF!</v>
      </c>
      <c r="AF19" t="e">
        <f t="shared" si="48"/>
        <v>#REF!</v>
      </c>
      <c r="AG19" s="13">
        <f t="shared" si="3"/>
        <v>1949.1707066918982</v>
      </c>
      <c r="AH19" s="13">
        <f t="shared" si="31"/>
        <v>904.21801276652945</v>
      </c>
      <c r="AI19" s="13" t="e">
        <f t="shared" si="4"/>
        <v>#REF!</v>
      </c>
      <c r="AJ19" t="e">
        <f t="shared" si="32"/>
        <v>#REF!</v>
      </c>
      <c r="AK19" s="13">
        <f t="shared" si="5"/>
        <v>1949.1707066918982</v>
      </c>
      <c r="AL19" s="37">
        <f t="shared" si="6"/>
        <v>1951.5980368584414</v>
      </c>
      <c r="AM19" s="13" t="e">
        <f t="shared" si="7"/>
        <v>#REF!</v>
      </c>
      <c r="AN19" t="e">
        <f t="shared" si="33"/>
        <v>#REF!</v>
      </c>
      <c r="AO19" s="13">
        <f t="shared" si="8"/>
        <v>4135.1333898795156</v>
      </c>
      <c r="AP19" s="13">
        <f t="shared" si="34"/>
        <v>1953.0926949901914</v>
      </c>
      <c r="AQ19" s="13" t="e">
        <f t="shared" si="9"/>
        <v>#REF!</v>
      </c>
      <c r="AR19" s="13" t="e">
        <f t="shared" si="35"/>
        <v>#REF!</v>
      </c>
      <c r="AS19" s="38">
        <f t="shared" si="10"/>
        <v>4135.1333898795156</v>
      </c>
      <c r="AT19" s="37">
        <f t="shared" si="11"/>
        <v>251.27270472321888</v>
      </c>
      <c r="AU19" s="13" t="e">
        <f t="shared" si="12"/>
        <v>#REF!</v>
      </c>
      <c r="AV19" t="e">
        <f t="shared" si="36"/>
        <v>#REF!</v>
      </c>
      <c r="AW19" s="13">
        <f t="shared" si="13"/>
        <v>654.52934422449698</v>
      </c>
      <c r="AX19" s="13">
        <f t="shared" si="37"/>
        <v>252.09216979931364</v>
      </c>
      <c r="AY19" s="13" t="e">
        <f t="shared" si="14"/>
        <v>#REF!</v>
      </c>
      <c r="AZ19" t="e">
        <f t="shared" si="38"/>
        <v>#REF!</v>
      </c>
      <c r="BA19" s="13">
        <f t="shared" si="15"/>
        <v>654.52934422449698</v>
      </c>
      <c r="BB19" s="37">
        <f t="shared" si="16"/>
        <v>353.07368435452213</v>
      </c>
      <c r="BC19" s="13" t="e">
        <f t="shared" si="17"/>
        <v>#REF!</v>
      </c>
      <c r="BD19" t="e">
        <f t="shared" si="39"/>
        <v>#REF!</v>
      </c>
      <c r="BE19" s="13">
        <f t="shared" si="18"/>
        <v>743.64621724213885</v>
      </c>
      <c r="BF19" s="13">
        <f t="shared" si="40"/>
        <v>354.15572450781633</v>
      </c>
      <c r="BG19" s="13" t="e">
        <f t="shared" si="19"/>
        <v>#REF!</v>
      </c>
      <c r="BH19" t="e">
        <f t="shared" si="41"/>
        <v>#REF!</v>
      </c>
      <c r="BI19" s="13">
        <f t="shared" si="20"/>
        <v>743.64621724213885</v>
      </c>
      <c r="BJ19" s="115">
        <f t="shared" si="21"/>
        <v>1.7085040543306103</v>
      </c>
      <c r="BK19" s="13" t="e">
        <f t="shared" si="22"/>
        <v>#REF!</v>
      </c>
      <c r="BL19" t="e">
        <f t="shared" si="42"/>
        <v>#REF!</v>
      </c>
      <c r="BM19" s="116">
        <f t="shared" si="23"/>
        <v>5.6772349545232395</v>
      </c>
      <c r="BN19" s="13">
        <f t="shared" si="43"/>
        <v>2.7905442076247393</v>
      </c>
      <c r="BO19" s="13" t="e">
        <f t="shared" si="24"/>
        <v>#REF!</v>
      </c>
      <c r="BP19" t="e">
        <f t="shared" si="44"/>
        <v>#REF!</v>
      </c>
      <c r="BQ19" s="13">
        <f t="shared" si="25"/>
        <v>5.6772349545232395</v>
      </c>
      <c r="BR19" s="37">
        <f t="shared" si="26"/>
        <v>245.74561645731924</v>
      </c>
      <c r="BS19" s="13" t="e">
        <f t="shared" si="27"/>
        <v>#REF!</v>
      </c>
      <c r="BT19" t="e">
        <f t="shared" si="45"/>
        <v>#REF!</v>
      </c>
      <c r="BU19" s="13">
        <f t="shared" si="28"/>
        <v>890.04176756572133</v>
      </c>
      <c r="BV19" s="13">
        <f t="shared" si="46"/>
        <v>246.82765661061336</v>
      </c>
      <c r="BW19" s="13" t="e">
        <f t="shared" si="29"/>
        <v>#REF!</v>
      </c>
      <c r="BX19" t="e">
        <f t="shared" si="47"/>
        <v>#REF!</v>
      </c>
      <c r="BY19" s="13">
        <f t="shared" si="30"/>
        <v>890.04176756572133</v>
      </c>
    </row>
    <row r="20" spans="1:77" ht="15" x14ac:dyDescent="0.25">
      <c r="A20" s="25" t="s">
        <v>139</v>
      </c>
      <c r="B20" s="26">
        <v>321</v>
      </c>
      <c r="C20" s="26">
        <v>293</v>
      </c>
      <c r="D20" s="26">
        <v>291</v>
      </c>
      <c r="F20" s="158"/>
      <c r="G20" s="29" t="s">
        <v>135</v>
      </c>
      <c r="H20" s="30">
        <v>11</v>
      </c>
      <c r="I20" s="30">
        <v>22</v>
      </c>
      <c r="J20" s="30">
        <v>15</v>
      </c>
      <c r="K20" s="161"/>
      <c r="L20" s="161"/>
      <c r="M20" s="161"/>
      <c r="N20" s="164"/>
      <c r="O20" s="167"/>
      <c r="P20" s="167"/>
      <c r="Q20" s="161"/>
      <c r="R20" s="164"/>
      <c r="S20" s="167"/>
      <c r="T20" s="167"/>
      <c r="U20" s="167"/>
      <c r="V20" s="174"/>
      <c r="AC20">
        <v>19</v>
      </c>
      <c r="AD20" s="37">
        <f t="shared" si="1"/>
        <v>902.90513738053278</v>
      </c>
      <c r="AE20" s="13" t="e">
        <f t="shared" si="2"/>
        <v>#REF!</v>
      </c>
      <c r="AF20" t="e">
        <f t="shared" si="48"/>
        <v>#REF!</v>
      </c>
      <c r="AG20" s="13">
        <f t="shared" si="3"/>
        <v>1949.1707066918982</v>
      </c>
      <c r="AH20" s="13">
        <f t="shared" si="31"/>
        <v>904.21801276652945</v>
      </c>
      <c r="AI20" s="13" t="e">
        <f t="shared" si="4"/>
        <v>#REF!</v>
      </c>
      <c r="AJ20" t="e">
        <f t="shared" si="32"/>
        <v>#REF!</v>
      </c>
      <c r="AK20" s="13">
        <f t="shared" si="5"/>
        <v>1949.1707066918982</v>
      </c>
      <c r="AL20" s="37">
        <f t="shared" si="6"/>
        <v>1951.5980368584414</v>
      </c>
      <c r="AM20" s="13" t="e">
        <f t="shared" si="7"/>
        <v>#REF!</v>
      </c>
      <c r="AN20" t="e">
        <f t="shared" si="33"/>
        <v>#REF!</v>
      </c>
      <c r="AO20" s="13">
        <f t="shared" si="8"/>
        <v>4135.1333898795156</v>
      </c>
      <c r="AP20" s="13">
        <f t="shared" si="34"/>
        <v>1953.0926949901914</v>
      </c>
      <c r="AQ20" s="13" t="e">
        <f t="shared" si="9"/>
        <v>#REF!</v>
      </c>
      <c r="AR20" s="13" t="e">
        <f t="shared" si="35"/>
        <v>#REF!</v>
      </c>
      <c r="AS20" s="38">
        <f t="shared" si="10"/>
        <v>4135.1333898795156</v>
      </c>
      <c r="AT20" s="37">
        <f t="shared" si="11"/>
        <v>251.27270472321888</v>
      </c>
      <c r="AU20" s="13" t="e">
        <f t="shared" si="12"/>
        <v>#REF!</v>
      </c>
      <c r="AV20" t="e">
        <f t="shared" si="36"/>
        <v>#REF!</v>
      </c>
      <c r="AW20" s="13">
        <f t="shared" si="13"/>
        <v>654.52934422449698</v>
      </c>
      <c r="AX20" s="13">
        <f t="shared" si="37"/>
        <v>252.09216979931364</v>
      </c>
      <c r="AY20" s="13" t="e">
        <f t="shared" si="14"/>
        <v>#REF!</v>
      </c>
      <c r="AZ20" t="e">
        <f t="shared" si="38"/>
        <v>#REF!</v>
      </c>
      <c r="BA20" s="13">
        <f t="shared" si="15"/>
        <v>654.52934422449698</v>
      </c>
      <c r="BB20" s="37">
        <f t="shared" si="16"/>
        <v>353.07368435452213</v>
      </c>
      <c r="BC20" s="13" t="e">
        <f t="shared" si="17"/>
        <v>#REF!</v>
      </c>
      <c r="BD20" t="e">
        <f t="shared" si="39"/>
        <v>#REF!</v>
      </c>
      <c r="BE20" s="13">
        <f t="shared" si="18"/>
        <v>743.64621724213885</v>
      </c>
      <c r="BF20" s="13">
        <f t="shared" si="40"/>
        <v>354.15572450781633</v>
      </c>
      <c r="BG20" s="13" t="e">
        <f t="shared" si="19"/>
        <v>#REF!</v>
      </c>
      <c r="BH20" t="e">
        <f t="shared" si="41"/>
        <v>#REF!</v>
      </c>
      <c r="BI20" s="13">
        <f t="shared" si="20"/>
        <v>743.64621724213885</v>
      </c>
      <c r="BJ20" s="115">
        <f t="shared" si="21"/>
        <v>1.7085040543306103</v>
      </c>
      <c r="BK20" s="13" t="e">
        <f t="shared" si="22"/>
        <v>#REF!</v>
      </c>
      <c r="BL20" t="e">
        <f t="shared" si="42"/>
        <v>#REF!</v>
      </c>
      <c r="BM20" s="116">
        <f t="shared" si="23"/>
        <v>5.6772349545232395</v>
      </c>
      <c r="BN20" s="13">
        <f t="shared" si="43"/>
        <v>2.7905442076247393</v>
      </c>
      <c r="BO20" s="13" t="e">
        <f t="shared" si="24"/>
        <v>#REF!</v>
      </c>
      <c r="BP20" t="e">
        <f t="shared" si="44"/>
        <v>#REF!</v>
      </c>
      <c r="BQ20" s="13">
        <f t="shared" si="25"/>
        <v>5.6772349545232395</v>
      </c>
      <c r="BR20" s="37">
        <f t="shared" si="26"/>
        <v>245.74561645731924</v>
      </c>
      <c r="BS20" s="13" t="e">
        <f t="shared" si="27"/>
        <v>#REF!</v>
      </c>
      <c r="BT20" t="e">
        <f t="shared" si="45"/>
        <v>#REF!</v>
      </c>
      <c r="BU20" s="13">
        <f t="shared" si="28"/>
        <v>890.04176756572133</v>
      </c>
      <c r="BV20" s="13">
        <f t="shared" si="46"/>
        <v>246.82765661061336</v>
      </c>
      <c r="BW20" s="13" t="e">
        <f t="shared" si="29"/>
        <v>#REF!</v>
      </c>
      <c r="BX20" t="e">
        <f t="shared" si="47"/>
        <v>#REF!</v>
      </c>
      <c r="BY20" s="13">
        <f t="shared" si="30"/>
        <v>890.04176756572133</v>
      </c>
    </row>
    <row r="21" spans="1:77" ht="15" x14ac:dyDescent="0.25">
      <c r="A21" s="25" t="s">
        <v>140</v>
      </c>
      <c r="B21" s="26">
        <v>470</v>
      </c>
      <c r="C21" s="26">
        <v>449</v>
      </c>
      <c r="D21" s="26">
        <v>436</v>
      </c>
      <c r="F21" s="158"/>
      <c r="G21" s="29" t="s">
        <v>140</v>
      </c>
      <c r="H21" s="30">
        <v>470</v>
      </c>
      <c r="I21" s="30">
        <v>449</v>
      </c>
      <c r="J21" s="30">
        <v>436</v>
      </c>
      <c r="K21" s="161"/>
      <c r="L21" s="161"/>
      <c r="M21" s="161"/>
      <c r="N21" s="164"/>
      <c r="O21" s="167"/>
      <c r="P21" s="167"/>
      <c r="Q21" s="161"/>
      <c r="R21" s="164"/>
      <c r="S21" s="167"/>
      <c r="T21" s="167"/>
      <c r="U21" s="167"/>
      <c r="V21" s="174"/>
      <c r="AC21">
        <v>20</v>
      </c>
      <c r="AD21" s="37">
        <f t="shared" si="1"/>
        <v>902.90513738053278</v>
      </c>
      <c r="AE21" s="13" t="e">
        <f t="shared" si="2"/>
        <v>#REF!</v>
      </c>
      <c r="AF21" t="e">
        <f t="shared" si="48"/>
        <v>#REF!</v>
      </c>
      <c r="AG21" s="13">
        <f t="shared" si="3"/>
        <v>1949.1707066918982</v>
      </c>
      <c r="AH21" s="13">
        <f t="shared" si="31"/>
        <v>904.21801276652945</v>
      </c>
      <c r="AI21" s="13" t="e">
        <f t="shared" si="4"/>
        <v>#REF!</v>
      </c>
      <c r="AJ21" t="e">
        <f t="shared" si="32"/>
        <v>#REF!</v>
      </c>
      <c r="AK21" s="13">
        <f t="shared" si="5"/>
        <v>1949.1707066918982</v>
      </c>
      <c r="AL21" s="37">
        <f t="shared" si="6"/>
        <v>1951.5980368584414</v>
      </c>
      <c r="AM21" s="13" t="e">
        <f t="shared" si="7"/>
        <v>#REF!</v>
      </c>
      <c r="AN21" t="e">
        <f t="shared" si="33"/>
        <v>#REF!</v>
      </c>
      <c r="AO21" s="13">
        <f t="shared" si="8"/>
        <v>4135.1333898795156</v>
      </c>
      <c r="AP21" s="13">
        <f t="shared" si="34"/>
        <v>1953.0926949901914</v>
      </c>
      <c r="AQ21" s="13" t="e">
        <f t="shared" si="9"/>
        <v>#REF!</v>
      </c>
      <c r="AR21" s="13" t="e">
        <f t="shared" si="35"/>
        <v>#REF!</v>
      </c>
      <c r="AS21" s="38">
        <f t="shared" si="10"/>
        <v>4135.1333898795156</v>
      </c>
      <c r="AT21" s="37">
        <f t="shared" si="11"/>
        <v>251.27270472321888</v>
      </c>
      <c r="AU21" s="13" t="e">
        <f t="shared" si="12"/>
        <v>#REF!</v>
      </c>
      <c r="AV21" t="e">
        <f t="shared" si="36"/>
        <v>#REF!</v>
      </c>
      <c r="AW21" s="13">
        <f t="shared" si="13"/>
        <v>654.52934422449698</v>
      </c>
      <c r="AX21" s="13">
        <f t="shared" si="37"/>
        <v>252.09216979931364</v>
      </c>
      <c r="AY21" s="13" t="e">
        <f t="shared" si="14"/>
        <v>#REF!</v>
      </c>
      <c r="AZ21" t="e">
        <f t="shared" si="38"/>
        <v>#REF!</v>
      </c>
      <c r="BA21" s="13">
        <f t="shared" si="15"/>
        <v>654.52934422449698</v>
      </c>
      <c r="BB21" s="37">
        <f t="shared" si="16"/>
        <v>353.07368435452213</v>
      </c>
      <c r="BC21" s="13" t="e">
        <f t="shared" si="17"/>
        <v>#REF!</v>
      </c>
      <c r="BD21" t="e">
        <f t="shared" si="39"/>
        <v>#REF!</v>
      </c>
      <c r="BE21" s="13">
        <f t="shared" si="18"/>
        <v>743.64621724213885</v>
      </c>
      <c r="BF21" s="13">
        <f t="shared" si="40"/>
        <v>354.15572450781633</v>
      </c>
      <c r="BG21" s="13" t="e">
        <f t="shared" si="19"/>
        <v>#REF!</v>
      </c>
      <c r="BH21" t="e">
        <f t="shared" si="41"/>
        <v>#REF!</v>
      </c>
      <c r="BI21" s="13">
        <f t="shared" si="20"/>
        <v>743.64621724213885</v>
      </c>
      <c r="BJ21" s="115">
        <f t="shared" si="21"/>
        <v>1.7085040543306103</v>
      </c>
      <c r="BK21" s="13" t="e">
        <f t="shared" si="22"/>
        <v>#REF!</v>
      </c>
      <c r="BL21" t="e">
        <f t="shared" si="42"/>
        <v>#REF!</v>
      </c>
      <c r="BM21" s="116">
        <f t="shared" si="23"/>
        <v>5.6772349545232395</v>
      </c>
      <c r="BN21" s="13">
        <f t="shared" si="43"/>
        <v>2.7905442076247393</v>
      </c>
      <c r="BO21" s="13" t="e">
        <f t="shared" si="24"/>
        <v>#REF!</v>
      </c>
      <c r="BP21" t="e">
        <f t="shared" si="44"/>
        <v>#REF!</v>
      </c>
      <c r="BQ21" s="13">
        <f t="shared" si="25"/>
        <v>5.6772349545232395</v>
      </c>
      <c r="BR21" s="37">
        <f t="shared" si="26"/>
        <v>245.74561645731924</v>
      </c>
      <c r="BS21" s="13" t="e">
        <f t="shared" si="27"/>
        <v>#REF!</v>
      </c>
      <c r="BT21" t="e">
        <f t="shared" si="45"/>
        <v>#REF!</v>
      </c>
      <c r="BU21" s="13">
        <f t="shared" si="28"/>
        <v>890.04176756572133</v>
      </c>
      <c r="BV21" s="13">
        <f t="shared" si="46"/>
        <v>246.82765661061336</v>
      </c>
      <c r="BW21" s="13" t="e">
        <f t="shared" si="29"/>
        <v>#REF!</v>
      </c>
      <c r="BX21" t="e">
        <f t="shared" si="47"/>
        <v>#REF!</v>
      </c>
      <c r="BY21" s="13">
        <f t="shared" si="30"/>
        <v>890.04176756572133</v>
      </c>
    </row>
    <row r="22" spans="1:77" ht="15" x14ac:dyDescent="0.25">
      <c r="A22" s="25" t="s">
        <v>141</v>
      </c>
      <c r="B22" s="26">
        <v>429</v>
      </c>
      <c r="C22" s="26">
        <v>404</v>
      </c>
      <c r="D22" s="26">
        <v>361</v>
      </c>
      <c r="F22" s="159"/>
      <c r="G22" s="33" t="s">
        <v>66</v>
      </c>
      <c r="H22" s="34">
        <f>SUM(H19:H21)</f>
        <v>1679</v>
      </c>
      <c r="I22" s="34">
        <f t="shared" ref="I22:J22" si="54">SUM(I19:I21)</f>
        <v>1587</v>
      </c>
      <c r="J22" s="34">
        <f t="shared" si="54"/>
        <v>1483</v>
      </c>
      <c r="K22" s="162"/>
      <c r="L22" s="162"/>
      <c r="M22" s="162"/>
      <c r="N22" s="165"/>
      <c r="O22" s="168"/>
      <c r="P22" s="168"/>
      <c r="Q22" s="162"/>
      <c r="R22" s="165"/>
      <c r="S22" s="168"/>
      <c r="T22" s="168"/>
      <c r="U22" s="168"/>
      <c r="V22" s="175"/>
      <c r="AC22">
        <v>21</v>
      </c>
      <c r="AD22" s="37">
        <f t="shared" si="1"/>
        <v>902.90513738053278</v>
      </c>
      <c r="AE22" s="13" t="e">
        <f t="shared" si="2"/>
        <v>#REF!</v>
      </c>
      <c r="AF22" t="e">
        <f t="shared" si="48"/>
        <v>#REF!</v>
      </c>
      <c r="AG22" s="13">
        <f t="shared" si="3"/>
        <v>1949.1707066918982</v>
      </c>
      <c r="AH22" s="13">
        <f t="shared" si="31"/>
        <v>904.21801276652945</v>
      </c>
      <c r="AI22" s="13" t="e">
        <f t="shared" si="4"/>
        <v>#REF!</v>
      </c>
      <c r="AJ22" t="e">
        <f t="shared" si="32"/>
        <v>#REF!</v>
      </c>
      <c r="AK22" s="13">
        <f t="shared" si="5"/>
        <v>1949.1707066918982</v>
      </c>
      <c r="AL22" s="37">
        <f t="shared" si="6"/>
        <v>1951.5980368584414</v>
      </c>
      <c r="AM22" s="13" t="e">
        <f t="shared" si="7"/>
        <v>#REF!</v>
      </c>
      <c r="AN22" t="e">
        <f t="shared" si="33"/>
        <v>#REF!</v>
      </c>
      <c r="AO22" s="13">
        <f t="shared" si="8"/>
        <v>4135.1333898795156</v>
      </c>
      <c r="AP22" s="13">
        <f t="shared" si="34"/>
        <v>1953.0926949901914</v>
      </c>
      <c r="AQ22" s="13" t="e">
        <f t="shared" si="9"/>
        <v>#REF!</v>
      </c>
      <c r="AR22" s="13" t="e">
        <f t="shared" si="35"/>
        <v>#REF!</v>
      </c>
      <c r="AS22" s="38">
        <f t="shared" si="10"/>
        <v>4135.1333898795156</v>
      </c>
      <c r="AT22" s="37">
        <f t="shared" si="11"/>
        <v>251.27270472321888</v>
      </c>
      <c r="AU22" s="13" t="e">
        <f t="shared" si="12"/>
        <v>#REF!</v>
      </c>
      <c r="AV22" t="e">
        <f t="shared" si="36"/>
        <v>#REF!</v>
      </c>
      <c r="AW22" s="13">
        <f t="shared" si="13"/>
        <v>654.52934422449698</v>
      </c>
      <c r="AX22" s="13">
        <f t="shared" si="37"/>
        <v>252.09216979931364</v>
      </c>
      <c r="AY22" s="13" t="e">
        <f t="shared" si="14"/>
        <v>#REF!</v>
      </c>
      <c r="AZ22" t="e">
        <f t="shared" si="38"/>
        <v>#REF!</v>
      </c>
      <c r="BA22" s="13">
        <f t="shared" si="15"/>
        <v>654.52934422449698</v>
      </c>
      <c r="BB22" s="37">
        <f t="shared" si="16"/>
        <v>353.07368435452213</v>
      </c>
      <c r="BC22" s="13" t="e">
        <f t="shared" si="17"/>
        <v>#REF!</v>
      </c>
      <c r="BD22" t="e">
        <f t="shared" si="39"/>
        <v>#REF!</v>
      </c>
      <c r="BE22" s="13">
        <f t="shared" si="18"/>
        <v>743.64621724213885</v>
      </c>
      <c r="BF22" s="13">
        <f t="shared" si="40"/>
        <v>354.15572450781633</v>
      </c>
      <c r="BG22" s="13" t="e">
        <f t="shared" si="19"/>
        <v>#REF!</v>
      </c>
      <c r="BH22" t="e">
        <f t="shared" si="41"/>
        <v>#REF!</v>
      </c>
      <c r="BI22" s="13">
        <f t="shared" si="20"/>
        <v>743.64621724213885</v>
      </c>
      <c r="BJ22" s="115">
        <f t="shared" si="21"/>
        <v>1.7085040543306103</v>
      </c>
      <c r="BK22" s="13" t="e">
        <f t="shared" si="22"/>
        <v>#REF!</v>
      </c>
      <c r="BL22" t="e">
        <f t="shared" si="42"/>
        <v>#REF!</v>
      </c>
      <c r="BM22" s="116">
        <f t="shared" si="23"/>
        <v>5.6772349545232395</v>
      </c>
      <c r="BN22" s="13">
        <f t="shared" si="43"/>
        <v>2.7905442076247393</v>
      </c>
      <c r="BO22" s="13" t="e">
        <f t="shared" si="24"/>
        <v>#REF!</v>
      </c>
      <c r="BP22" t="e">
        <f t="shared" si="44"/>
        <v>#REF!</v>
      </c>
      <c r="BQ22" s="13">
        <f t="shared" si="25"/>
        <v>5.6772349545232395</v>
      </c>
      <c r="BR22" s="37">
        <f t="shared" si="26"/>
        <v>245.74561645731924</v>
      </c>
      <c r="BS22" s="13" t="e">
        <f t="shared" si="27"/>
        <v>#REF!</v>
      </c>
      <c r="BT22" t="e">
        <f t="shared" si="45"/>
        <v>#REF!</v>
      </c>
      <c r="BU22" s="13">
        <f t="shared" si="28"/>
        <v>890.04176756572133</v>
      </c>
      <c r="BV22" s="13">
        <f t="shared" si="46"/>
        <v>246.82765661061336</v>
      </c>
      <c r="BW22" s="13" t="e">
        <f t="shared" si="29"/>
        <v>#REF!</v>
      </c>
      <c r="BX22" t="e">
        <f t="shared" si="47"/>
        <v>#REF!</v>
      </c>
      <c r="BY22" s="13">
        <f t="shared" si="30"/>
        <v>890.04176756572133</v>
      </c>
    </row>
    <row r="23" spans="1:77" ht="15" x14ac:dyDescent="0.25">
      <c r="A23" s="25" t="s">
        <v>117</v>
      </c>
      <c r="B23" s="26">
        <v>1384</v>
      </c>
      <c r="C23" s="26">
        <v>1265</v>
      </c>
      <c r="D23" s="26">
        <v>1268</v>
      </c>
      <c r="F23" s="157" t="s">
        <v>116</v>
      </c>
      <c r="G23" s="31" t="s">
        <v>138</v>
      </c>
      <c r="H23" s="32">
        <v>599</v>
      </c>
      <c r="I23" s="32">
        <v>558</v>
      </c>
      <c r="J23" s="32">
        <v>584</v>
      </c>
      <c r="K23" s="160"/>
      <c r="L23" s="160"/>
      <c r="M23" s="160">
        <v>0</v>
      </c>
      <c r="N23" s="163">
        <f>'Region south'!G8</f>
        <v>5.8366689031850646E-3</v>
      </c>
      <c r="O23" s="166">
        <f>I26/$I$31</f>
        <v>0.12032447048219919</v>
      </c>
      <c r="P23" s="166">
        <f>N23/N31</f>
        <v>9.689890857799635E-4</v>
      </c>
      <c r="Q23" s="160">
        <f>ROUNDUP(I26*63%,0)</f>
        <v>842</v>
      </c>
      <c r="R23" s="163">
        <f>N23*10^3/Q23</f>
        <v>6.9319108113836871E-3</v>
      </c>
      <c r="S23" s="170" t="e">
        <f>K23/SUM($K$23:$M$26)</f>
        <v>#DIV/0!</v>
      </c>
      <c r="T23" s="170" t="e">
        <f t="shared" ref="T23:U23" si="55">L23/SUM($K$23:$M$26)</f>
        <v>#DIV/0!</v>
      </c>
      <c r="U23" s="170" t="e">
        <f t="shared" si="55"/>
        <v>#DIV/0!</v>
      </c>
      <c r="V23" s="173">
        <f>ROUNDUP(Q23/365,0)</f>
        <v>3</v>
      </c>
      <c r="AC23">
        <v>22</v>
      </c>
      <c r="AD23" s="37">
        <f t="shared" si="1"/>
        <v>902.90513738053278</v>
      </c>
      <c r="AE23" s="13" t="e">
        <f t="shared" si="2"/>
        <v>#REF!</v>
      </c>
      <c r="AF23" t="e">
        <f t="shared" si="48"/>
        <v>#REF!</v>
      </c>
      <c r="AG23" s="13">
        <f t="shared" si="3"/>
        <v>1949.1707066918982</v>
      </c>
      <c r="AH23" s="13">
        <f t="shared" si="31"/>
        <v>904.21801276652945</v>
      </c>
      <c r="AI23" s="13" t="e">
        <f t="shared" si="4"/>
        <v>#REF!</v>
      </c>
      <c r="AJ23" t="e">
        <f t="shared" si="32"/>
        <v>#REF!</v>
      </c>
      <c r="AK23" s="13">
        <f t="shared" si="5"/>
        <v>1949.1707066918982</v>
      </c>
      <c r="AL23" s="37">
        <f t="shared" si="6"/>
        <v>1951.5980368584414</v>
      </c>
      <c r="AM23" s="13" t="e">
        <f t="shared" si="7"/>
        <v>#REF!</v>
      </c>
      <c r="AN23" t="e">
        <f t="shared" si="33"/>
        <v>#REF!</v>
      </c>
      <c r="AO23" s="13">
        <f t="shared" si="8"/>
        <v>4135.1333898795156</v>
      </c>
      <c r="AP23" s="13">
        <f t="shared" si="34"/>
        <v>1953.0926949901914</v>
      </c>
      <c r="AQ23" s="13" t="e">
        <f t="shared" si="9"/>
        <v>#REF!</v>
      </c>
      <c r="AR23" s="13" t="e">
        <f t="shared" si="35"/>
        <v>#REF!</v>
      </c>
      <c r="AS23" s="38">
        <f t="shared" si="10"/>
        <v>4135.1333898795156</v>
      </c>
      <c r="AT23" s="37">
        <f t="shared" si="11"/>
        <v>251.27270472321888</v>
      </c>
      <c r="AU23" s="13" t="e">
        <f t="shared" si="12"/>
        <v>#REF!</v>
      </c>
      <c r="AV23" t="e">
        <f t="shared" si="36"/>
        <v>#REF!</v>
      </c>
      <c r="AW23" s="13">
        <f t="shared" si="13"/>
        <v>654.52934422449698</v>
      </c>
      <c r="AX23" s="13">
        <f t="shared" si="37"/>
        <v>252.09216979931364</v>
      </c>
      <c r="AY23" s="13" t="e">
        <f t="shared" si="14"/>
        <v>#REF!</v>
      </c>
      <c r="AZ23" t="e">
        <f t="shared" si="38"/>
        <v>#REF!</v>
      </c>
      <c r="BA23" s="13">
        <f t="shared" si="15"/>
        <v>654.52934422449698</v>
      </c>
      <c r="BB23" s="37">
        <f t="shared" si="16"/>
        <v>353.07368435452213</v>
      </c>
      <c r="BC23" s="13" t="e">
        <f t="shared" si="17"/>
        <v>#REF!</v>
      </c>
      <c r="BD23" t="e">
        <f t="shared" si="39"/>
        <v>#REF!</v>
      </c>
      <c r="BE23" s="13">
        <f t="shared" si="18"/>
        <v>743.64621724213885</v>
      </c>
      <c r="BF23" s="13">
        <f t="shared" si="40"/>
        <v>354.15572450781633</v>
      </c>
      <c r="BG23" s="13" t="e">
        <f t="shared" si="19"/>
        <v>#REF!</v>
      </c>
      <c r="BH23" t="e">
        <f t="shared" si="41"/>
        <v>#REF!</v>
      </c>
      <c r="BI23" s="13">
        <f t="shared" si="20"/>
        <v>743.64621724213885</v>
      </c>
      <c r="BJ23" s="115">
        <f t="shared" si="21"/>
        <v>1.7085040543306103</v>
      </c>
      <c r="BK23" s="13" t="e">
        <f t="shared" si="22"/>
        <v>#REF!</v>
      </c>
      <c r="BL23" t="e">
        <f t="shared" si="42"/>
        <v>#REF!</v>
      </c>
      <c r="BM23" s="116">
        <f t="shared" si="23"/>
        <v>5.6772349545232395</v>
      </c>
      <c r="BN23" s="13">
        <f t="shared" si="43"/>
        <v>2.7905442076247393</v>
      </c>
      <c r="BO23" s="13" t="e">
        <f t="shared" si="24"/>
        <v>#REF!</v>
      </c>
      <c r="BP23" t="e">
        <f t="shared" si="44"/>
        <v>#REF!</v>
      </c>
      <c r="BQ23" s="13">
        <f t="shared" si="25"/>
        <v>5.6772349545232395</v>
      </c>
      <c r="BR23" s="37">
        <f t="shared" si="26"/>
        <v>245.74561645731924</v>
      </c>
      <c r="BS23" s="13" t="e">
        <f t="shared" si="27"/>
        <v>#REF!</v>
      </c>
      <c r="BT23" t="e">
        <f t="shared" si="45"/>
        <v>#REF!</v>
      </c>
      <c r="BU23" s="13">
        <f t="shared" si="28"/>
        <v>890.04176756572133</v>
      </c>
      <c r="BV23" s="13">
        <f t="shared" si="46"/>
        <v>246.82765661061336</v>
      </c>
      <c r="BW23" s="13" t="e">
        <f t="shared" si="29"/>
        <v>#REF!</v>
      </c>
      <c r="BX23" t="e">
        <f t="shared" si="47"/>
        <v>#REF!</v>
      </c>
      <c r="BY23" s="13">
        <f t="shared" si="30"/>
        <v>890.04176756572133</v>
      </c>
    </row>
    <row r="24" spans="1:77" ht="15" x14ac:dyDescent="0.25">
      <c r="A24" s="25" t="s">
        <v>116</v>
      </c>
      <c r="B24" s="26">
        <v>519</v>
      </c>
      <c r="C24" s="26">
        <v>484</v>
      </c>
      <c r="D24" s="26">
        <v>441</v>
      </c>
      <c r="F24" s="158"/>
      <c r="G24" s="29" t="s">
        <v>139</v>
      </c>
      <c r="H24" s="30">
        <v>321</v>
      </c>
      <c r="I24" s="30">
        <v>293</v>
      </c>
      <c r="J24" s="30">
        <v>291</v>
      </c>
      <c r="K24" s="161"/>
      <c r="L24" s="161"/>
      <c r="M24" s="161"/>
      <c r="N24" s="164"/>
      <c r="O24" s="167"/>
      <c r="P24" s="167"/>
      <c r="Q24" s="161"/>
      <c r="R24" s="164"/>
      <c r="S24" s="171"/>
      <c r="T24" s="171"/>
      <c r="U24" s="171"/>
      <c r="V24" s="174"/>
      <c r="AC24">
        <v>23</v>
      </c>
      <c r="AD24" s="37">
        <f t="shared" si="1"/>
        <v>902.90513738053278</v>
      </c>
      <c r="AE24" s="13" t="e">
        <f t="shared" si="2"/>
        <v>#REF!</v>
      </c>
      <c r="AF24" t="e">
        <f t="shared" si="48"/>
        <v>#REF!</v>
      </c>
      <c r="AG24" s="13">
        <f t="shared" si="3"/>
        <v>1949.1707066918982</v>
      </c>
      <c r="AH24" s="13">
        <f t="shared" si="31"/>
        <v>904.21801276652945</v>
      </c>
      <c r="AI24" s="13" t="e">
        <f t="shared" si="4"/>
        <v>#REF!</v>
      </c>
      <c r="AJ24" t="e">
        <f t="shared" si="32"/>
        <v>#REF!</v>
      </c>
      <c r="AK24" s="13">
        <f t="shared" si="5"/>
        <v>1949.1707066918982</v>
      </c>
      <c r="AL24" s="37">
        <f t="shared" si="6"/>
        <v>1951.5980368584414</v>
      </c>
      <c r="AM24" s="13" t="e">
        <f t="shared" si="7"/>
        <v>#REF!</v>
      </c>
      <c r="AN24" t="e">
        <f t="shared" si="33"/>
        <v>#REF!</v>
      </c>
      <c r="AO24" s="13">
        <f t="shared" si="8"/>
        <v>4135.1333898795156</v>
      </c>
      <c r="AP24" s="13">
        <f t="shared" si="34"/>
        <v>1953.0926949901914</v>
      </c>
      <c r="AQ24" s="13" t="e">
        <f t="shared" si="9"/>
        <v>#REF!</v>
      </c>
      <c r="AR24" s="13" t="e">
        <f t="shared" si="35"/>
        <v>#REF!</v>
      </c>
      <c r="AS24" s="38">
        <f t="shared" si="10"/>
        <v>4135.1333898795156</v>
      </c>
      <c r="AT24" s="37">
        <f t="shared" si="11"/>
        <v>251.27270472321888</v>
      </c>
      <c r="AU24" s="13" t="e">
        <f t="shared" si="12"/>
        <v>#REF!</v>
      </c>
      <c r="AV24" t="e">
        <f t="shared" si="36"/>
        <v>#REF!</v>
      </c>
      <c r="AW24" s="13">
        <f t="shared" si="13"/>
        <v>654.52934422449698</v>
      </c>
      <c r="AX24" s="13">
        <f t="shared" si="37"/>
        <v>252.09216979931364</v>
      </c>
      <c r="AY24" s="13" t="e">
        <f t="shared" si="14"/>
        <v>#REF!</v>
      </c>
      <c r="AZ24" t="e">
        <f t="shared" si="38"/>
        <v>#REF!</v>
      </c>
      <c r="BA24" s="13">
        <f t="shared" si="15"/>
        <v>654.52934422449698</v>
      </c>
      <c r="BB24" s="37">
        <f t="shared" si="16"/>
        <v>353.07368435452213</v>
      </c>
      <c r="BC24" s="13" t="e">
        <f t="shared" si="17"/>
        <v>#REF!</v>
      </c>
      <c r="BD24" t="e">
        <f t="shared" si="39"/>
        <v>#REF!</v>
      </c>
      <c r="BE24" s="13">
        <f t="shared" si="18"/>
        <v>743.64621724213885</v>
      </c>
      <c r="BF24" s="13">
        <f t="shared" si="40"/>
        <v>354.15572450781633</v>
      </c>
      <c r="BG24" s="13" t="e">
        <f t="shared" si="19"/>
        <v>#REF!</v>
      </c>
      <c r="BH24" t="e">
        <f t="shared" si="41"/>
        <v>#REF!</v>
      </c>
      <c r="BI24" s="13">
        <f t="shared" si="20"/>
        <v>743.64621724213885</v>
      </c>
      <c r="BJ24" s="115">
        <f t="shared" si="21"/>
        <v>1.7085040543306103</v>
      </c>
      <c r="BK24" s="13" t="e">
        <f t="shared" si="22"/>
        <v>#REF!</v>
      </c>
      <c r="BL24" t="e">
        <f t="shared" si="42"/>
        <v>#REF!</v>
      </c>
      <c r="BM24" s="116">
        <f t="shared" si="23"/>
        <v>5.6772349545232395</v>
      </c>
      <c r="BN24" s="13">
        <f t="shared" si="43"/>
        <v>2.7905442076247393</v>
      </c>
      <c r="BO24" s="13" t="e">
        <f t="shared" si="24"/>
        <v>#REF!</v>
      </c>
      <c r="BP24" t="e">
        <f t="shared" si="44"/>
        <v>#REF!</v>
      </c>
      <c r="BQ24" s="13">
        <f t="shared" si="25"/>
        <v>5.6772349545232395</v>
      </c>
      <c r="BR24" s="37">
        <f t="shared" si="26"/>
        <v>245.74561645731924</v>
      </c>
      <c r="BS24" s="13" t="e">
        <f t="shared" si="27"/>
        <v>#REF!</v>
      </c>
      <c r="BT24" t="e">
        <f t="shared" si="45"/>
        <v>#REF!</v>
      </c>
      <c r="BU24" s="13">
        <f t="shared" si="28"/>
        <v>890.04176756572133</v>
      </c>
      <c r="BV24" s="13">
        <f t="shared" si="46"/>
        <v>246.82765661061336</v>
      </c>
      <c r="BW24" s="13" t="e">
        <f t="shared" si="29"/>
        <v>#REF!</v>
      </c>
      <c r="BX24" t="e">
        <f t="shared" si="47"/>
        <v>#REF!</v>
      </c>
      <c r="BY24" s="13">
        <f t="shared" si="30"/>
        <v>890.04176756572133</v>
      </c>
    </row>
    <row r="25" spans="1:77" ht="15" x14ac:dyDescent="0.25">
      <c r="F25" s="158"/>
      <c r="G25" s="29" t="s">
        <v>116</v>
      </c>
      <c r="H25" s="30">
        <v>519</v>
      </c>
      <c r="I25" s="30">
        <v>484</v>
      </c>
      <c r="J25" s="30">
        <v>441</v>
      </c>
      <c r="K25" s="161"/>
      <c r="L25" s="161"/>
      <c r="M25" s="161"/>
      <c r="N25" s="164"/>
      <c r="O25" s="167"/>
      <c r="P25" s="167"/>
      <c r="Q25" s="161"/>
      <c r="R25" s="164"/>
      <c r="S25" s="171"/>
      <c r="T25" s="171"/>
      <c r="U25" s="171"/>
      <c r="V25" s="174"/>
      <c r="AC25">
        <v>24</v>
      </c>
      <c r="AD25" s="37">
        <f t="shared" si="1"/>
        <v>902.90513738053278</v>
      </c>
      <c r="AE25" s="13" t="e">
        <f t="shared" si="2"/>
        <v>#REF!</v>
      </c>
      <c r="AF25" t="e">
        <f t="shared" si="48"/>
        <v>#REF!</v>
      </c>
      <c r="AG25" s="13">
        <f t="shared" si="3"/>
        <v>1949.1707066918982</v>
      </c>
      <c r="AH25" s="13">
        <f t="shared" si="31"/>
        <v>904.21801276652945</v>
      </c>
      <c r="AI25" s="13" t="e">
        <f t="shared" si="4"/>
        <v>#REF!</v>
      </c>
      <c r="AJ25" t="e">
        <f t="shared" si="32"/>
        <v>#REF!</v>
      </c>
      <c r="AK25" s="13">
        <f t="shared" si="5"/>
        <v>1949.1707066918982</v>
      </c>
      <c r="AL25" s="37">
        <f t="shared" si="6"/>
        <v>1951.5980368584414</v>
      </c>
      <c r="AM25" s="13" t="e">
        <f t="shared" si="7"/>
        <v>#REF!</v>
      </c>
      <c r="AN25" t="e">
        <f t="shared" si="33"/>
        <v>#REF!</v>
      </c>
      <c r="AO25" s="13">
        <f t="shared" si="8"/>
        <v>4135.1333898795156</v>
      </c>
      <c r="AP25" s="13">
        <f t="shared" si="34"/>
        <v>1953.0926949901914</v>
      </c>
      <c r="AQ25" s="13" t="e">
        <f t="shared" si="9"/>
        <v>#REF!</v>
      </c>
      <c r="AR25" s="13" t="e">
        <f t="shared" si="35"/>
        <v>#REF!</v>
      </c>
      <c r="AS25" s="38">
        <f t="shared" si="10"/>
        <v>4135.1333898795156</v>
      </c>
      <c r="AT25" s="37">
        <f t="shared" si="11"/>
        <v>251.27270472321888</v>
      </c>
      <c r="AU25" s="13" t="e">
        <f t="shared" si="12"/>
        <v>#REF!</v>
      </c>
      <c r="AV25" t="e">
        <f t="shared" si="36"/>
        <v>#REF!</v>
      </c>
      <c r="AW25" s="13">
        <f t="shared" si="13"/>
        <v>654.52934422449698</v>
      </c>
      <c r="AX25" s="13">
        <f t="shared" si="37"/>
        <v>252.09216979931364</v>
      </c>
      <c r="AY25" s="13" t="e">
        <f t="shared" si="14"/>
        <v>#REF!</v>
      </c>
      <c r="AZ25" t="e">
        <f t="shared" si="38"/>
        <v>#REF!</v>
      </c>
      <c r="BA25" s="13">
        <f t="shared" si="15"/>
        <v>654.52934422449698</v>
      </c>
      <c r="BB25" s="37">
        <f t="shared" si="16"/>
        <v>353.07368435452213</v>
      </c>
      <c r="BC25" s="13" t="e">
        <f t="shared" si="17"/>
        <v>#REF!</v>
      </c>
      <c r="BD25" t="e">
        <f t="shared" si="39"/>
        <v>#REF!</v>
      </c>
      <c r="BE25" s="13">
        <f t="shared" si="18"/>
        <v>743.64621724213885</v>
      </c>
      <c r="BF25" s="13">
        <f t="shared" si="40"/>
        <v>354.15572450781633</v>
      </c>
      <c r="BG25" s="13" t="e">
        <f t="shared" si="19"/>
        <v>#REF!</v>
      </c>
      <c r="BH25" t="e">
        <f t="shared" si="41"/>
        <v>#REF!</v>
      </c>
      <c r="BI25" s="13">
        <f t="shared" si="20"/>
        <v>743.64621724213885</v>
      </c>
      <c r="BJ25" s="115">
        <f t="shared" si="21"/>
        <v>1.7085040543306103</v>
      </c>
      <c r="BK25" s="13" t="e">
        <f t="shared" si="22"/>
        <v>#REF!</v>
      </c>
      <c r="BL25" t="e">
        <f t="shared" si="42"/>
        <v>#REF!</v>
      </c>
      <c r="BM25" s="116">
        <f t="shared" si="23"/>
        <v>5.6772349545232395</v>
      </c>
      <c r="BN25" s="13">
        <f t="shared" si="43"/>
        <v>2.7905442076247393</v>
      </c>
      <c r="BO25" s="13" t="e">
        <f t="shared" si="24"/>
        <v>#REF!</v>
      </c>
      <c r="BP25" t="e">
        <f t="shared" si="44"/>
        <v>#REF!</v>
      </c>
      <c r="BQ25" s="13">
        <f t="shared" si="25"/>
        <v>5.6772349545232395</v>
      </c>
      <c r="BR25" s="37">
        <f t="shared" si="26"/>
        <v>245.74561645731924</v>
      </c>
      <c r="BS25" s="13" t="e">
        <f t="shared" si="27"/>
        <v>#REF!</v>
      </c>
      <c r="BT25" t="e">
        <f t="shared" si="45"/>
        <v>#REF!</v>
      </c>
      <c r="BU25" s="13">
        <f t="shared" si="28"/>
        <v>890.04176756572133</v>
      </c>
      <c r="BV25" s="13">
        <f t="shared" si="46"/>
        <v>246.82765661061336</v>
      </c>
      <c r="BW25" s="13" t="e">
        <f t="shared" si="29"/>
        <v>#REF!</v>
      </c>
      <c r="BX25" t="e">
        <f t="shared" si="47"/>
        <v>#REF!</v>
      </c>
      <c r="BY25" s="13">
        <f t="shared" si="30"/>
        <v>890.04176756572133</v>
      </c>
    </row>
    <row r="26" spans="1:77" ht="15" x14ac:dyDescent="0.25">
      <c r="F26" s="159"/>
      <c r="G26" s="33" t="s">
        <v>66</v>
      </c>
      <c r="H26" s="34">
        <f>SUM(H23:H25)</f>
        <v>1439</v>
      </c>
      <c r="I26" s="34">
        <f t="shared" ref="I26:J26" si="56">SUM(I23:I25)</f>
        <v>1335</v>
      </c>
      <c r="J26" s="34">
        <f t="shared" si="56"/>
        <v>1316</v>
      </c>
      <c r="K26" s="162"/>
      <c r="L26" s="162"/>
      <c r="M26" s="162"/>
      <c r="N26" s="165"/>
      <c r="O26" s="168"/>
      <c r="P26" s="168"/>
      <c r="Q26" s="162"/>
      <c r="R26" s="165"/>
      <c r="S26" s="172"/>
      <c r="T26" s="172"/>
      <c r="U26" s="172"/>
      <c r="V26" s="175"/>
      <c r="AC26">
        <v>25</v>
      </c>
      <c r="AD26" s="37">
        <f t="shared" si="1"/>
        <v>902.90513738053278</v>
      </c>
      <c r="AE26" s="13" t="e">
        <f t="shared" si="2"/>
        <v>#REF!</v>
      </c>
      <c r="AF26" t="e">
        <f t="shared" si="48"/>
        <v>#REF!</v>
      </c>
      <c r="AG26" s="13">
        <f t="shared" si="3"/>
        <v>1949.1707066918982</v>
      </c>
      <c r="AH26" s="13">
        <f t="shared" si="31"/>
        <v>904.21801276652945</v>
      </c>
      <c r="AI26" s="13" t="e">
        <f t="shared" si="4"/>
        <v>#REF!</v>
      </c>
      <c r="AJ26" t="e">
        <f t="shared" si="32"/>
        <v>#REF!</v>
      </c>
      <c r="AK26" s="13">
        <f t="shared" si="5"/>
        <v>1949.1707066918982</v>
      </c>
      <c r="AL26" s="37">
        <f t="shared" si="6"/>
        <v>1951.5980368584414</v>
      </c>
      <c r="AM26" s="13" t="e">
        <f t="shared" si="7"/>
        <v>#REF!</v>
      </c>
      <c r="AN26" t="e">
        <f t="shared" si="33"/>
        <v>#REF!</v>
      </c>
      <c r="AO26" s="13">
        <f t="shared" si="8"/>
        <v>4135.1333898795156</v>
      </c>
      <c r="AP26" s="13">
        <f t="shared" si="34"/>
        <v>1953.0926949901914</v>
      </c>
      <c r="AQ26" s="13" t="e">
        <f t="shared" si="9"/>
        <v>#REF!</v>
      </c>
      <c r="AR26" s="13" t="e">
        <f t="shared" si="35"/>
        <v>#REF!</v>
      </c>
      <c r="AS26" s="38">
        <f t="shared" si="10"/>
        <v>4135.1333898795156</v>
      </c>
      <c r="AT26" s="37">
        <f t="shared" si="11"/>
        <v>251.27270472321888</v>
      </c>
      <c r="AU26" s="13" t="e">
        <f t="shared" si="12"/>
        <v>#REF!</v>
      </c>
      <c r="AV26" t="e">
        <f t="shared" si="36"/>
        <v>#REF!</v>
      </c>
      <c r="AW26" s="13">
        <f t="shared" si="13"/>
        <v>654.52934422449698</v>
      </c>
      <c r="AX26" s="13">
        <f t="shared" si="37"/>
        <v>252.09216979931364</v>
      </c>
      <c r="AY26" s="13" t="e">
        <f t="shared" si="14"/>
        <v>#REF!</v>
      </c>
      <c r="AZ26" t="e">
        <f t="shared" si="38"/>
        <v>#REF!</v>
      </c>
      <c r="BA26" s="13">
        <f t="shared" si="15"/>
        <v>654.52934422449698</v>
      </c>
      <c r="BB26" s="37">
        <f t="shared" si="16"/>
        <v>353.07368435452213</v>
      </c>
      <c r="BC26" s="13" t="e">
        <f t="shared" si="17"/>
        <v>#REF!</v>
      </c>
      <c r="BD26" t="e">
        <f t="shared" si="39"/>
        <v>#REF!</v>
      </c>
      <c r="BE26" s="13">
        <f t="shared" si="18"/>
        <v>743.64621724213885</v>
      </c>
      <c r="BF26" s="13">
        <f t="shared" si="40"/>
        <v>354.15572450781633</v>
      </c>
      <c r="BG26" s="13" t="e">
        <f t="shared" si="19"/>
        <v>#REF!</v>
      </c>
      <c r="BH26" t="e">
        <f t="shared" si="41"/>
        <v>#REF!</v>
      </c>
      <c r="BI26" s="13">
        <f t="shared" si="20"/>
        <v>743.64621724213885</v>
      </c>
      <c r="BJ26" s="115">
        <f t="shared" si="21"/>
        <v>1.7085040543306103</v>
      </c>
      <c r="BK26" s="13" t="e">
        <f t="shared" si="22"/>
        <v>#REF!</v>
      </c>
      <c r="BL26" t="e">
        <f t="shared" si="42"/>
        <v>#REF!</v>
      </c>
      <c r="BM26" s="116">
        <f t="shared" si="23"/>
        <v>5.6772349545232395</v>
      </c>
      <c r="BN26" s="13">
        <f t="shared" si="43"/>
        <v>2.7905442076247393</v>
      </c>
      <c r="BO26" s="13" t="e">
        <f t="shared" si="24"/>
        <v>#REF!</v>
      </c>
      <c r="BP26" t="e">
        <f t="shared" si="44"/>
        <v>#REF!</v>
      </c>
      <c r="BQ26" s="13">
        <f t="shared" si="25"/>
        <v>5.6772349545232395</v>
      </c>
      <c r="BR26" s="37">
        <f t="shared" si="26"/>
        <v>245.74561645731924</v>
      </c>
      <c r="BS26" s="13" t="e">
        <f t="shared" si="27"/>
        <v>#REF!</v>
      </c>
      <c r="BT26" t="e">
        <f t="shared" si="45"/>
        <v>#REF!</v>
      </c>
      <c r="BU26" s="13">
        <f t="shared" si="28"/>
        <v>890.04176756572133</v>
      </c>
      <c r="BV26" s="13">
        <f t="shared" si="46"/>
        <v>246.82765661061336</v>
      </c>
      <c r="BW26" s="13" t="e">
        <f t="shared" si="29"/>
        <v>#REF!</v>
      </c>
      <c r="BX26" t="e">
        <f t="shared" si="47"/>
        <v>#REF!</v>
      </c>
      <c r="BY26" s="13">
        <f t="shared" si="30"/>
        <v>890.04176756572133</v>
      </c>
    </row>
    <row r="27" spans="1:77" ht="15" x14ac:dyDescent="0.25">
      <c r="A27" s="25"/>
      <c r="B27" s="20"/>
      <c r="C27" s="20"/>
      <c r="F27" s="157" t="s">
        <v>117</v>
      </c>
      <c r="G27" s="31" t="s">
        <v>134</v>
      </c>
      <c r="H27" s="32">
        <v>275</v>
      </c>
      <c r="I27" s="32">
        <v>204</v>
      </c>
      <c r="J27" s="32">
        <v>241</v>
      </c>
      <c r="K27" s="160"/>
      <c r="L27" s="160">
        <f>'Region south'!D9</f>
        <v>4</v>
      </c>
      <c r="M27" s="160">
        <v>0</v>
      </c>
      <c r="N27" s="163">
        <f>'Region south'!G9</f>
        <v>0.15194555630106168</v>
      </c>
      <c r="O27" s="166">
        <f>I29/$I$31</f>
        <v>0.13240198287516899</v>
      </c>
      <c r="P27" s="166">
        <f>N27/N31</f>
        <v>2.5225618949902828E-2</v>
      </c>
      <c r="Q27" s="160">
        <f>ROUNDUP(I29*63%,0)</f>
        <v>926</v>
      </c>
      <c r="R27" s="163">
        <v>1.0133917681929236</v>
      </c>
      <c r="S27" s="170">
        <f>K27/SUM($K$27:$M$29)</f>
        <v>0</v>
      </c>
      <c r="T27" s="170">
        <f t="shared" ref="T27:U27" si="57">L27/SUM($K$27:$M$29)</f>
        <v>1</v>
      </c>
      <c r="U27" s="170">
        <f t="shared" si="57"/>
        <v>0</v>
      </c>
      <c r="V27" s="173">
        <f>ROUNDUP(Q27/365,0)</f>
        <v>3</v>
      </c>
      <c r="AC27">
        <v>26</v>
      </c>
      <c r="AD27" s="37">
        <f t="shared" si="1"/>
        <v>902.90513738053278</v>
      </c>
      <c r="AE27" s="13" t="e">
        <f t="shared" si="2"/>
        <v>#REF!</v>
      </c>
      <c r="AF27" t="e">
        <f t="shared" si="48"/>
        <v>#REF!</v>
      </c>
      <c r="AG27" s="13">
        <f t="shared" si="3"/>
        <v>1949.1707066918982</v>
      </c>
      <c r="AH27" s="13">
        <f t="shared" si="31"/>
        <v>904.21801276652945</v>
      </c>
      <c r="AI27" s="13" t="e">
        <f t="shared" si="4"/>
        <v>#REF!</v>
      </c>
      <c r="AJ27" t="e">
        <f t="shared" si="32"/>
        <v>#REF!</v>
      </c>
      <c r="AK27" s="13">
        <f t="shared" si="5"/>
        <v>1949.1707066918982</v>
      </c>
      <c r="AL27" s="37">
        <f t="shared" si="6"/>
        <v>1951.5980368584414</v>
      </c>
      <c r="AM27" s="13" t="e">
        <f t="shared" si="7"/>
        <v>#REF!</v>
      </c>
      <c r="AN27" t="e">
        <f t="shared" si="33"/>
        <v>#REF!</v>
      </c>
      <c r="AO27" s="13">
        <f t="shared" si="8"/>
        <v>4135.1333898795156</v>
      </c>
      <c r="AP27" s="13">
        <f t="shared" si="34"/>
        <v>1953.0926949901914</v>
      </c>
      <c r="AQ27" s="13" t="e">
        <f t="shared" si="9"/>
        <v>#REF!</v>
      </c>
      <c r="AR27" s="13" t="e">
        <f t="shared" si="35"/>
        <v>#REF!</v>
      </c>
      <c r="AS27" s="38">
        <f t="shared" si="10"/>
        <v>4135.1333898795156</v>
      </c>
      <c r="AT27" s="37">
        <f t="shared" si="11"/>
        <v>251.27270472321888</v>
      </c>
      <c r="AU27" s="13" t="e">
        <f t="shared" si="12"/>
        <v>#REF!</v>
      </c>
      <c r="AV27" t="e">
        <f t="shared" si="36"/>
        <v>#REF!</v>
      </c>
      <c r="AW27" s="13">
        <f t="shared" si="13"/>
        <v>654.52934422449698</v>
      </c>
      <c r="AX27" s="13">
        <f t="shared" si="37"/>
        <v>252.09216979931364</v>
      </c>
      <c r="AY27" s="13" t="e">
        <f t="shared" si="14"/>
        <v>#REF!</v>
      </c>
      <c r="AZ27" t="e">
        <f t="shared" si="38"/>
        <v>#REF!</v>
      </c>
      <c r="BA27" s="13">
        <f t="shared" si="15"/>
        <v>654.52934422449698</v>
      </c>
      <c r="BB27" s="37">
        <f t="shared" si="16"/>
        <v>353.07368435452213</v>
      </c>
      <c r="BC27" s="13" t="e">
        <f t="shared" si="17"/>
        <v>#REF!</v>
      </c>
      <c r="BD27" t="e">
        <f t="shared" si="39"/>
        <v>#REF!</v>
      </c>
      <c r="BE27" s="13">
        <f t="shared" si="18"/>
        <v>743.64621724213885</v>
      </c>
      <c r="BF27" s="13">
        <f t="shared" si="40"/>
        <v>354.15572450781633</v>
      </c>
      <c r="BG27" s="13" t="e">
        <f t="shared" si="19"/>
        <v>#REF!</v>
      </c>
      <c r="BH27" t="e">
        <f t="shared" si="41"/>
        <v>#REF!</v>
      </c>
      <c r="BI27" s="13">
        <f t="shared" si="20"/>
        <v>743.64621724213885</v>
      </c>
      <c r="BJ27" s="115">
        <f t="shared" si="21"/>
        <v>1.7085040543306103</v>
      </c>
      <c r="BK27" s="13" t="e">
        <f t="shared" si="22"/>
        <v>#REF!</v>
      </c>
      <c r="BL27" t="e">
        <f t="shared" si="42"/>
        <v>#REF!</v>
      </c>
      <c r="BM27" s="116">
        <f t="shared" si="23"/>
        <v>5.6772349545232395</v>
      </c>
      <c r="BN27" s="13">
        <f t="shared" si="43"/>
        <v>2.7905442076247393</v>
      </c>
      <c r="BO27" s="13" t="e">
        <f t="shared" si="24"/>
        <v>#REF!</v>
      </c>
      <c r="BP27" t="e">
        <f t="shared" si="44"/>
        <v>#REF!</v>
      </c>
      <c r="BQ27" s="13">
        <f t="shared" si="25"/>
        <v>5.6772349545232395</v>
      </c>
      <c r="BR27" s="37">
        <f t="shared" si="26"/>
        <v>245.74561645731924</v>
      </c>
      <c r="BS27" s="13" t="e">
        <f t="shared" si="27"/>
        <v>#REF!</v>
      </c>
      <c r="BT27" t="e">
        <f t="shared" si="45"/>
        <v>#REF!</v>
      </c>
      <c r="BU27" s="13">
        <f t="shared" si="28"/>
        <v>890.04176756572133</v>
      </c>
      <c r="BV27" s="13">
        <f t="shared" si="46"/>
        <v>246.82765661061336</v>
      </c>
      <c r="BW27" s="13" t="e">
        <f t="shared" si="29"/>
        <v>#REF!</v>
      </c>
      <c r="BX27" t="e">
        <f t="shared" si="47"/>
        <v>#REF!</v>
      </c>
      <c r="BY27" s="13">
        <f t="shared" si="30"/>
        <v>890.04176756572133</v>
      </c>
    </row>
    <row r="28" spans="1:77" ht="15" x14ac:dyDescent="0.25">
      <c r="B28" s="13"/>
      <c r="C28" s="13"/>
      <c r="F28" s="158"/>
      <c r="G28" s="29" t="s">
        <v>117</v>
      </c>
      <c r="H28" s="30">
        <v>1384</v>
      </c>
      <c r="I28" s="30">
        <v>1265</v>
      </c>
      <c r="J28" s="30">
        <v>1268</v>
      </c>
      <c r="K28" s="161"/>
      <c r="L28" s="161"/>
      <c r="M28" s="161"/>
      <c r="N28" s="164"/>
      <c r="O28" s="167"/>
      <c r="P28" s="167"/>
      <c r="Q28" s="161"/>
      <c r="R28" s="164"/>
      <c r="S28" s="171"/>
      <c r="T28" s="171"/>
      <c r="U28" s="171"/>
      <c r="V28" s="174"/>
      <c r="AC28">
        <v>27</v>
      </c>
      <c r="AD28" s="37">
        <f t="shared" si="1"/>
        <v>902.90513738053278</v>
      </c>
      <c r="AE28" s="13" t="e">
        <f t="shared" si="2"/>
        <v>#REF!</v>
      </c>
      <c r="AF28" t="e">
        <f t="shared" si="48"/>
        <v>#REF!</v>
      </c>
      <c r="AG28" s="13">
        <f t="shared" si="3"/>
        <v>1949.1707066918982</v>
      </c>
      <c r="AH28" s="13">
        <f t="shared" si="31"/>
        <v>904.21801276652945</v>
      </c>
      <c r="AI28" s="13" t="e">
        <f t="shared" si="4"/>
        <v>#REF!</v>
      </c>
      <c r="AJ28" t="e">
        <f t="shared" si="32"/>
        <v>#REF!</v>
      </c>
      <c r="AK28" s="13">
        <f t="shared" si="5"/>
        <v>1949.1707066918982</v>
      </c>
      <c r="AL28" s="37">
        <f t="shared" si="6"/>
        <v>1951.5980368584414</v>
      </c>
      <c r="AM28" s="13" t="e">
        <f t="shared" si="7"/>
        <v>#REF!</v>
      </c>
      <c r="AN28" t="e">
        <f t="shared" si="33"/>
        <v>#REF!</v>
      </c>
      <c r="AO28" s="13">
        <f t="shared" si="8"/>
        <v>4135.1333898795156</v>
      </c>
      <c r="AP28" s="13">
        <f t="shared" si="34"/>
        <v>1953.0926949901914</v>
      </c>
      <c r="AQ28" s="13" t="e">
        <f t="shared" si="9"/>
        <v>#REF!</v>
      </c>
      <c r="AR28" s="13" t="e">
        <f t="shared" si="35"/>
        <v>#REF!</v>
      </c>
      <c r="AS28" s="38">
        <f t="shared" si="10"/>
        <v>4135.1333898795156</v>
      </c>
      <c r="AT28" s="37">
        <f t="shared" si="11"/>
        <v>251.27270472321888</v>
      </c>
      <c r="AU28" s="13" t="e">
        <f t="shared" si="12"/>
        <v>#REF!</v>
      </c>
      <c r="AV28" t="e">
        <f t="shared" si="36"/>
        <v>#REF!</v>
      </c>
      <c r="AW28" s="13">
        <f t="shared" si="13"/>
        <v>654.52934422449698</v>
      </c>
      <c r="AX28" s="13">
        <f t="shared" si="37"/>
        <v>252.09216979931364</v>
      </c>
      <c r="AY28" s="13" t="e">
        <f t="shared" si="14"/>
        <v>#REF!</v>
      </c>
      <c r="AZ28" t="e">
        <f t="shared" si="38"/>
        <v>#REF!</v>
      </c>
      <c r="BA28" s="13">
        <f t="shared" si="15"/>
        <v>654.52934422449698</v>
      </c>
      <c r="BB28" s="37">
        <f t="shared" si="16"/>
        <v>353.07368435452213</v>
      </c>
      <c r="BC28" s="13" t="e">
        <f t="shared" si="17"/>
        <v>#REF!</v>
      </c>
      <c r="BD28" t="e">
        <f t="shared" si="39"/>
        <v>#REF!</v>
      </c>
      <c r="BE28" s="13">
        <f t="shared" si="18"/>
        <v>743.64621724213885</v>
      </c>
      <c r="BF28" s="13">
        <f t="shared" si="40"/>
        <v>354.15572450781633</v>
      </c>
      <c r="BG28" s="13" t="e">
        <f t="shared" si="19"/>
        <v>#REF!</v>
      </c>
      <c r="BH28" t="e">
        <f t="shared" si="41"/>
        <v>#REF!</v>
      </c>
      <c r="BI28" s="13">
        <f t="shared" si="20"/>
        <v>743.64621724213885</v>
      </c>
      <c r="BJ28" s="115">
        <f t="shared" si="21"/>
        <v>1.7085040543306103</v>
      </c>
      <c r="BK28" s="13" t="e">
        <f t="shared" si="22"/>
        <v>#REF!</v>
      </c>
      <c r="BL28" t="e">
        <f t="shared" si="42"/>
        <v>#REF!</v>
      </c>
      <c r="BM28" s="116">
        <f t="shared" si="23"/>
        <v>5.6772349545232395</v>
      </c>
      <c r="BN28" s="13">
        <f t="shared" si="43"/>
        <v>2.7905442076247393</v>
      </c>
      <c r="BO28" s="13" t="e">
        <f t="shared" si="24"/>
        <v>#REF!</v>
      </c>
      <c r="BP28" t="e">
        <f t="shared" si="44"/>
        <v>#REF!</v>
      </c>
      <c r="BQ28" s="13">
        <f t="shared" si="25"/>
        <v>5.6772349545232395</v>
      </c>
      <c r="BR28" s="37">
        <f t="shared" si="26"/>
        <v>245.74561645731924</v>
      </c>
      <c r="BS28" s="13" t="e">
        <f t="shared" si="27"/>
        <v>#REF!</v>
      </c>
      <c r="BT28" t="e">
        <f t="shared" si="45"/>
        <v>#REF!</v>
      </c>
      <c r="BU28" s="13">
        <f t="shared" si="28"/>
        <v>890.04176756572133</v>
      </c>
      <c r="BV28" s="13">
        <f t="shared" si="46"/>
        <v>246.82765661061336</v>
      </c>
      <c r="BW28" s="13" t="e">
        <f t="shared" si="29"/>
        <v>#REF!</v>
      </c>
      <c r="BX28" t="e">
        <f t="shared" si="47"/>
        <v>#REF!</v>
      </c>
      <c r="BY28" s="13">
        <f t="shared" si="30"/>
        <v>890.04176756572133</v>
      </c>
    </row>
    <row r="29" spans="1:77" ht="15" x14ac:dyDescent="0.25">
      <c r="F29" s="159"/>
      <c r="G29" s="33" t="s">
        <v>66</v>
      </c>
      <c r="H29" s="34">
        <f>SUM(H27:H28)</f>
        <v>1659</v>
      </c>
      <c r="I29" s="34">
        <f t="shared" ref="I29:J29" si="58">SUM(I27:I28)</f>
        <v>1469</v>
      </c>
      <c r="J29" s="34">
        <f t="shared" si="58"/>
        <v>1509</v>
      </c>
      <c r="K29" s="162"/>
      <c r="L29" s="162"/>
      <c r="M29" s="162"/>
      <c r="N29" s="165"/>
      <c r="O29" s="168"/>
      <c r="P29" s="168"/>
      <c r="Q29" s="162"/>
      <c r="R29" s="165"/>
      <c r="S29" s="172"/>
      <c r="T29" s="172"/>
      <c r="U29" s="172"/>
      <c r="V29" s="175"/>
      <c r="AC29">
        <v>28</v>
      </c>
      <c r="AD29" s="37">
        <f t="shared" si="1"/>
        <v>902.90513738053278</v>
      </c>
      <c r="AE29" s="13" t="e">
        <f t="shared" si="2"/>
        <v>#REF!</v>
      </c>
      <c r="AF29" t="e">
        <f t="shared" si="48"/>
        <v>#REF!</v>
      </c>
      <c r="AG29" s="13">
        <f t="shared" si="3"/>
        <v>1949.1707066918982</v>
      </c>
      <c r="AH29" s="13">
        <f t="shared" si="31"/>
        <v>904.21801276652945</v>
      </c>
      <c r="AI29" s="13" t="e">
        <f t="shared" si="4"/>
        <v>#REF!</v>
      </c>
      <c r="AJ29" t="e">
        <f t="shared" si="32"/>
        <v>#REF!</v>
      </c>
      <c r="AK29" s="13">
        <f t="shared" si="5"/>
        <v>1949.1707066918982</v>
      </c>
      <c r="AL29" s="37">
        <f t="shared" si="6"/>
        <v>1951.5980368584414</v>
      </c>
      <c r="AM29" s="13" t="e">
        <f t="shared" si="7"/>
        <v>#REF!</v>
      </c>
      <c r="AN29" t="e">
        <f t="shared" si="33"/>
        <v>#REF!</v>
      </c>
      <c r="AO29" s="13">
        <f t="shared" si="8"/>
        <v>4135.1333898795156</v>
      </c>
      <c r="AP29" s="13">
        <f t="shared" si="34"/>
        <v>1953.0926949901914</v>
      </c>
      <c r="AQ29" s="13" t="e">
        <f t="shared" si="9"/>
        <v>#REF!</v>
      </c>
      <c r="AR29" s="13" t="e">
        <f t="shared" si="35"/>
        <v>#REF!</v>
      </c>
      <c r="AS29" s="38">
        <f t="shared" si="10"/>
        <v>4135.1333898795156</v>
      </c>
      <c r="AT29" s="37">
        <f t="shared" si="11"/>
        <v>251.27270472321888</v>
      </c>
      <c r="AU29" s="13" t="e">
        <f t="shared" si="12"/>
        <v>#REF!</v>
      </c>
      <c r="AV29" t="e">
        <f t="shared" si="36"/>
        <v>#REF!</v>
      </c>
      <c r="AW29" s="13">
        <f t="shared" si="13"/>
        <v>654.52934422449698</v>
      </c>
      <c r="AX29" s="13">
        <f t="shared" si="37"/>
        <v>252.09216979931364</v>
      </c>
      <c r="AY29" s="13" t="e">
        <f t="shared" si="14"/>
        <v>#REF!</v>
      </c>
      <c r="AZ29" t="e">
        <f t="shared" si="38"/>
        <v>#REF!</v>
      </c>
      <c r="BA29" s="13">
        <f t="shared" si="15"/>
        <v>654.52934422449698</v>
      </c>
      <c r="BB29" s="37">
        <f t="shared" si="16"/>
        <v>353.07368435452213</v>
      </c>
      <c r="BC29" s="13" t="e">
        <f t="shared" si="17"/>
        <v>#REF!</v>
      </c>
      <c r="BD29" t="e">
        <f t="shared" si="39"/>
        <v>#REF!</v>
      </c>
      <c r="BE29" s="13">
        <f t="shared" si="18"/>
        <v>743.64621724213885</v>
      </c>
      <c r="BF29" s="13">
        <f t="shared" si="40"/>
        <v>354.15572450781633</v>
      </c>
      <c r="BG29" s="13" t="e">
        <f t="shared" si="19"/>
        <v>#REF!</v>
      </c>
      <c r="BH29" t="e">
        <f t="shared" si="41"/>
        <v>#REF!</v>
      </c>
      <c r="BI29" s="13">
        <f t="shared" si="20"/>
        <v>743.64621724213885</v>
      </c>
      <c r="BJ29" s="115">
        <f t="shared" si="21"/>
        <v>1.7085040543306103</v>
      </c>
      <c r="BK29" s="13" t="e">
        <f t="shared" si="22"/>
        <v>#REF!</v>
      </c>
      <c r="BL29" t="e">
        <f t="shared" si="42"/>
        <v>#REF!</v>
      </c>
      <c r="BM29" s="116">
        <f t="shared" si="23"/>
        <v>5.6772349545232395</v>
      </c>
      <c r="BN29" s="13">
        <f t="shared" si="43"/>
        <v>2.7905442076247393</v>
      </c>
      <c r="BO29" s="13" t="e">
        <f t="shared" si="24"/>
        <v>#REF!</v>
      </c>
      <c r="BP29" t="e">
        <f t="shared" si="44"/>
        <v>#REF!</v>
      </c>
      <c r="BQ29" s="13">
        <f t="shared" si="25"/>
        <v>5.6772349545232395</v>
      </c>
      <c r="BR29" s="37">
        <f t="shared" si="26"/>
        <v>245.74561645731924</v>
      </c>
      <c r="BS29" s="13" t="e">
        <f t="shared" si="27"/>
        <v>#REF!</v>
      </c>
      <c r="BT29" t="e">
        <f t="shared" si="45"/>
        <v>#REF!</v>
      </c>
      <c r="BU29" s="13">
        <f t="shared" si="28"/>
        <v>890.04176756572133</v>
      </c>
      <c r="BV29" s="13">
        <f t="shared" si="46"/>
        <v>246.82765661061336</v>
      </c>
      <c r="BW29" s="13" t="e">
        <f t="shared" si="29"/>
        <v>#REF!</v>
      </c>
      <c r="BX29" t="e">
        <f t="shared" si="47"/>
        <v>#REF!</v>
      </c>
      <c r="BY29" s="13">
        <f t="shared" si="30"/>
        <v>890.04176756572133</v>
      </c>
    </row>
    <row r="30" spans="1:77" x14ac:dyDescent="0.2">
      <c r="AC30">
        <v>29</v>
      </c>
      <c r="AD30" s="37">
        <f t="shared" si="1"/>
        <v>902.90513738053278</v>
      </c>
      <c r="AE30" s="13" t="e">
        <f t="shared" si="2"/>
        <v>#REF!</v>
      </c>
      <c r="AF30" t="e">
        <f t="shared" si="48"/>
        <v>#REF!</v>
      </c>
      <c r="AG30" s="13">
        <f t="shared" si="3"/>
        <v>1949.1707066918982</v>
      </c>
      <c r="AH30" s="13">
        <f t="shared" si="31"/>
        <v>904.21801276652945</v>
      </c>
      <c r="AI30" s="13" t="e">
        <f t="shared" si="4"/>
        <v>#REF!</v>
      </c>
      <c r="AJ30" t="e">
        <f t="shared" si="32"/>
        <v>#REF!</v>
      </c>
      <c r="AK30" s="13">
        <f t="shared" si="5"/>
        <v>1949.1707066918982</v>
      </c>
      <c r="AL30" s="37">
        <f t="shared" si="6"/>
        <v>1951.5980368584414</v>
      </c>
      <c r="AM30" s="13" t="e">
        <f t="shared" si="7"/>
        <v>#REF!</v>
      </c>
      <c r="AN30" t="e">
        <f t="shared" si="33"/>
        <v>#REF!</v>
      </c>
      <c r="AO30" s="13">
        <f t="shared" si="8"/>
        <v>4135.1333898795156</v>
      </c>
      <c r="AP30" s="13">
        <f t="shared" si="34"/>
        <v>1953.0926949901914</v>
      </c>
      <c r="AQ30" s="13" t="e">
        <f t="shared" si="9"/>
        <v>#REF!</v>
      </c>
      <c r="AR30" s="13" t="e">
        <f t="shared" si="35"/>
        <v>#REF!</v>
      </c>
      <c r="AS30" s="38">
        <f t="shared" si="10"/>
        <v>4135.1333898795156</v>
      </c>
      <c r="AT30" s="37">
        <f t="shared" si="11"/>
        <v>251.27270472321888</v>
      </c>
      <c r="AU30" s="13" t="e">
        <f t="shared" si="12"/>
        <v>#REF!</v>
      </c>
      <c r="AV30" t="e">
        <f t="shared" si="36"/>
        <v>#REF!</v>
      </c>
      <c r="AW30" s="13">
        <f t="shared" si="13"/>
        <v>654.52934422449698</v>
      </c>
      <c r="AX30" s="13">
        <f t="shared" si="37"/>
        <v>252.09216979931364</v>
      </c>
      <c r="AY30" s="13" t="e">
        <f t="shared" si="14"/>
        <v>#REF!</v>
      </c>
      <c r="AZ30" t="e">
        <f t="shared" si="38"/>
        <v>#REF!</v>
      </c>
      <c r="BA30" s="13">
        <f t="shared" si="15"/>
        <v>654.52934422449698</v>
      </c>
      <c r="BB30" s="37">
        <f t="shared" si="16"/>
        <v>353.07368435452213</v>
      </c>
      <c r="BC30" s="13" t="e">
        <f t="shared" si="17"/>
        <v>#REF!</v>
      </c>
      <c r="BD30" t="e">
        <f t="shared" si="39"/>
        <v>#REF!</v>
      </c>
      <c r="BE30" s="13">
        <f t="shared" si="18"/>
        <v>743.64621724213885</v>
      </c>
      <c r="BF30" s="13">
        <f t="shared" si="40"/>
        <v>354.15572450781633</v>
      </c>
      <c r="BG30" s="13" t="e">
        <f t="shared" si="19"/>
        <v>#REF!</v>
      </c>
      <c r="BH30" t="e">
        <f t="shared" si="41"/>
        <v>#REF!</v>
      </c>
      <c r="BI30" s="13">
        <f t="shared" si="20"/>
        <v>743.64621724213885</v>
      </c>
      <c r="BJ30" s="115">
        <f t="shared" si="21"/>
        <v>1.7085040543306103</v>
      </c>
      <c r="BK30" s="13" t="e">
        <f t="shared" si="22"/>
        <v>#REF!</v>
      </c>
      <c r="BL30" t="e">
        <f t="shared" si="42"/>
        <v>#REF!</v>
      </c>
      <c r="BM30" s="116">
        <f t="shared" si="23"/>
        <v>5.6772349545232395</v>
      </c>
      <c r="BN30" s="13">
        <f t="shared" si="43"/>
        <v>2.7905442076247393</v>
      </c>
      <c r="BO30" s="13" t="e">
        <f t="shared" si="24"/>
        <v>#REF!</v>
      </c>
      <c r="BP30" t="e">
        <f t="shared" si="44"/>
        <v>#REF!</v>
      </c>
      <c r="BQ30" s="13">
        <f t="shared" si="25"/>
        <v>5.6772349545232395</v>
      </c>
      <c r="BR30" s="37">
        <f t="shared" si="26"/>
        <v>245.74561645731924</v>
      </c>
      <c r="BS30" s="13" t="e">
        <f t="shared" si="27"/>
        <v>#REF!</v>
      </c>
      <c r="BT30" t="e">
        <f t="shared" si="45"/>
        <v>#REF!</v>
      </c>
      <c r="BU30" s="13">
        <f t="shared" si="28"/>
        <v>890.04176756572133</v>
      </c>
      <c r="BV30" s="13">
        <f t="shared" si="46"/>
        <v>246.82765661061336</v>
      </c>
      <c r="BW30" s="13" t="e">
        <f t="shared" si="29"/>
        <v>#REF!</v>
      </c>
      <c r="BX30" t="e">
        <f t="shared" si="47"/>
        <v>#REF!</v>
      </c>
      <c r="BY30" s="13">
        <f t="shared" si="30"/>
        <v>890.04176756572133</v>
      </c>
    </row>
    <row r="31" spans="1:77" x14ac:dyDescent="0.2">
      <c r="F31" s="49" t="s">
        <v>66</v>
      </c>
      <c r="G31" s="46"/>
      <c r="H31" s="46">
        <f>SUM(H2:H29)-B2</f>
        <v>12040</v>
      </c>
      <c r="I31" s="46">
        <f>SUM(I2:I29)-C2</f>
        <v>11095</v>
      </c>
      <c r="J31" s="46">
        <f>SUM(J2:J29)-D2</f>
        <v>10982</v>
      </c>
      <c r="K31" s="46">
        <f t="shared" ref="K31:P31" si="59">SUM(K2:K29)</f>
        <v>0</v>
      </c>
      <c r="L31" s="46">
        <f t="shared" si="59"/>
        <v>157</v>
      </c>
      <c r="M31" s="46">
        <f t="shared" si="59"/>
        <v>0</v>
      </c>
      <c r="N31" s="47">
        <f t="shared" si="59"/>
        <v>6.0234619655049926</v>
      </c>
      <c r="O31" s="48">
        <f t="shared" si="59"/>
        <v>1</v>
      </c>
      <c r="P31" s="48">
        <f t="shared" si="59"/>
        <v>0.99999999999999989</v>
      </c>
      <c r="Q31" s="46">
        <f>SUM(Q2:Q29)</f>
        <v>6993</v>
      </c>
      <c r="R31" s="46"/>
      <c r="S31" s="46"/>
      <c r="T31" s="46"/>
      <c r="U31" s="46"/>
      <c r="V31" s="46"/>
      <c r="AC31">
        <v>30</v>
      </c>
      <c r="AD31" s="37">
        <f t="shared" si="1"/>
        <v>902.90513738053278</v>
      </c>
      <c r="AE31" s="13" t="e">
        <f t="shared" si="2"/>
        <v>#REF!</v>
      </c>
      <c r="AF31" t="e">
        <f t="shared" si="48"/>
        <v>#REF!</v>
      </c>
      <c r="AG31" s="13">
        <f t="shared" si="3"/>
        <v>1949.1707066918982</v>
      </c>
      <c r="AH31" s="13">
        <f t="shared" si="31"/>
        <v>904.21801276652945</v>
      </c>
      <c r="AI31" s="13" t="e">
        <f t="shared" si="4"/>
        <v>#REF!</v>
      </c>
      <c r="AJ31" t="e">
        <f t="shared" si="32"/>
        <v>#REF!</v>
      </c>
      <c r="AK31" s="13">
        <f t="shared" si="5"/>
        <v>1949.1707066918982</v>
      </c>
      <c r="AL31" s="37">
        <f t="shared" si="6"/>
        <v>1951.5980368584414</v>
      </c>
      <c r="AM31" s="13" t="e">
        <f t="shared" si="7"/>
        <v>#REF!</v>
      </c>
      <c r="AN31" t="e">
        <f t="shared" si="33"/>
        <v>#REF!</v>
      </c>
      <c r="AO31" s="13">
        <f t="shared" si="8"/>
        <v>4135.1333898795156</v>
      </c>
      <c r="AP31" s="13">
        <f t="shared" si="34"/>
        <v>1953.0926949901914</v>
      </c>
      <c r="AQ31" s="13" t="e">
        <f t="shared" si="9"/>
        <v>#REF!</v>
      </c>
      <c r="AR31" s="13" t="e">
        <f t="shared" si="35"/>
        <v>#REF!</v>
      </c>
      <c r="AS31" s="38">
        <f t="shared" si="10"/>
        <v>4135.1333898795156</v>
      </c>
      <c r="AT31" s="37">
        <f t="shared" si="11"/>
        <v>251.27270472321888</v>
      </c>
      <c r="AU31" s="13" t="e">
        <f t="shared" si="12"/>
        <v>#REF!</v>
      </c>
      <c r="AV31" t="e">
        <f t="shared" si="36"/>
        <v>#REF!</v>
      </c>
      <c r="AW31" s="13">
        <f t="shared" si="13"/>
        <v>654.52934422449698</v>
      </c>
      <c r="AX31" s="13">
        <f t="shared" si="37"/>
        <v>252.09216979931364</v>
      </c>
      <c r="AY31" s="13" t="e">
        <f t="shared" si="14"/>
        <v>#REF!</v>
      </c>
      <c r="AZ31" t="e">
        <f t="shared" si="38"/>
        <v>#REF!</v>
      </c>
      <c r="BA31" s="13">
        <f t="shared" si="15"/>
        <v>654.52934422449698</v>
      </c>
      <c r="BB31" s="37">
        <f t="shared" si="16"/>
        <v>353.07368435452213</v>
      </c>
      <c r="BC31" s="13" t="e">
        <f t="shared" si="17"/>
        <v>#REF!</v>
      </c>
      <c r="BD31" t="e">
        <f t="shared" si="39"/>
        <v>#REF!</v>
      </c>
      <c r="BE31" s="13">
        <f t="shared" si="18"/>
        <v>743.64621724213885</v>
      </c>
      <c r="BF31" s="13">
        <f t="shared" si="40"/>
        <v>354.15572450781633</v>
      </c>
      <c r="BG31" s="13" t="e">
        <f t="shared" si="19"/>
        <v>#REF!</v>
      </c>
      <c r="BH31" t="e">
        <f t="shared" si="41"/>
        <v>#REF!</v>
      </c>
      <c r="BI31" s="13">
        <f t="shared" si="20"/>
        <v>743.64621724213885</v>
      </c>
      <c r="BJ31" s="115">
        <f t="shared" si="21"/>
        <v>1.7085040543306103</v>
      </c>
      <c r="BK31" s="13" t="e">
        <f t="shared" si="22"/>
        <v>#REF!</v>
      </c>
      <c r="BL31" t="e">
        <f t="shared" si="42"/>
        <v>#REF!</v>
      </c>
      <c r="BM31" s="116">
        <f t="shared" si="23"/>
        <v>5.6772349545232395</v>
      </c>
      <c r="BN31" s="13">
        <f t="shared" si="43"/>
        <v>2.7905442076247393</v>
      </c>
      <c r="BO31" s="13" t="e">
        <f t="shared" si="24"/>
        <v>#REF!</v>
      </c>
      <c r="BP31" t="e">
        <f t="shared" si="44"/>
        <v>#REF!</v>
      </c>
      <c r="BQ31" s="13">
        <f t="shared" si="25"/>
        <v>5.6772349545232395</v>
      </c>
      <c r="BR31" s="37">
        <f t="shared" si="26"/>
        <v>245.74561645731924</v>
      </c>
      <c r="BS31" s="13" t="e">
        <f t="shared" si="27"/>
        <v>#REF!</v>
      </c>
      <c r="BT31" t="e">
        <f t="shared" si="45"/>
        <v>#REF!</v>
      </c>
      <c r="BU31" s="13">
        <f t="shared" si="28"/>
        <v>890.04176756572133</v>
      </c>
      <c r="BV31" s="13">
        <f t="shared" si="46"/>
        <v>246.82765661061336</v>
      </c>
      <c r="BW31" s="13" t="e">
        <f t="shared" si="29"/>
        <v>#REF!</v>
      </c>
      <c r="BX31" t="e">
        <f t="shared" si="47"/>
        <v>#REF!</v>
      </c>
      <c r="BY31" s="13">
        <f t="shared" si="30"/>
        <v>890.04176756572133</v>
      </c>
    </row>
    <row r="32" spans="1:77" x14ac:dyDescent="0.2">
      <c r="F32" s="49" t="s">
        <v>57</v>
      </c>
      <c r="G32" s="46"/>
      <c r="H32" s="46"/>
      <c r="I32" s="46"/>
      <c r="J32" s="46"/>
      <c r="K32" s="46"/>
      <c r="L32" s="46"/>
      <c r="M32" s="46"/>
      <c r="N32" s="46"/>
      <c r="O32" s="46"/>
      <c r="P32" s="46"/>
      <c r="Q32" s="46"/>
      <c r="R32" s="47"/>
      <c r="S32" s="46"/>
      <c r="T32" s="46"/>
      <c r="U32" s="46"/>
      <c r="V32" s="46"/>
      <c r="AC32">
        <v>31</v>
      </c>
      <c r="AD32" s="37">
        <f t="shared" si="1"/>
        <v>902.90513738053278</v>
      </c>
      <c r="AE32" s="13" t="e">
        <f t="shared" si="2"/>
        <v>#REF!</v>
      </c>
      <c r="AF32" t="e">
        <f t="shared" si="48"/>
        <v>#REF!</v>
      </c>
      <c r="AG32" s="13">
        <f t="shared" si="3"/>
        <v>1949.1707066918982</v>
      </c>
      <c r="AH32" s="13">
        <f t="shared" si="31"/>
        <v>904.21801276652945</v>
      </c>
      <c r="AI32" s="13" t="e">
        <f t="shared" si="4"/>
        <v>#REF!</v>
      </c>
      <c r="AJ32" t="e">
        <f t="shared" si="32"/>
        <v>#REF!</v>
      </c>
      <c r="AK32" s="13">
        <f t="shared" si="5"/>
        <v>1949.1707066918982</v>
      </c>
      <c r="AL32" s="37">
        <f t="shared" si="6"/>
        <v>1951.5980368584414</v>
      </c>
      <c r="AM32" s="13" t="e">
        <f t="shared" si="7"/>
        <v>#REF!</v>
      </c>
      <c r="AN32" t="e">
        <f t="shared" si="33"/>
        <v>#REF!</v>
      </c>
      <c r="AO32" s="13">
        <f t="shared" si="8"/>
        <v>4135.1333898795156</v>
      </c>
      <c r="AP32" s="13">
        <f t="shared" si="34"/>
        <v>1953.0926949901914</v>
      </c>
      <c r="AQ32" s="13" t="e">
        <f t="shared" si="9"/>
        <v>#REF!</v>
      </c>
      <c r="AR32" s="13" t="e">
        <f t="shared" si="35"/>
        <v>#REF!</v>
      </c>
      <c r="AS32" s="38">
        <f t="shared" si="10"/>
        <v>4135.1333898795156</v>
      </c>
      <c r="AT32" s="37">
        <f t="shared" si="11"/>
        <v>251.27270472321888</v>
      </c>
      <c r="AU32" s="13" t="e">
        <f t="shared" si="12"/>
        <v>#REF!</v>
      </c>
      <c r="AV32" t="e">
        <f t="shared" si="36"/>
        <v>#REF!</v>
      </c>
      <c r="AW32" s="13">
        <f t="shared" si="13"/>
        <v>654.52934422449698</v>
      </c>
      <c r="AX32" s="13">
        <f t="shared" si="37"/>
        <v>252.09216979931364</v>
      </c>
      <c r="AY32" s="13" t="e">
        <f t="shared" si="14"/>
        <v>#REF!</v>
      </c>
      <c r="AZ32" t="e">
        <f t="shared" si="38"/>
        <v>#REF!</v>
      </c>
      <c r="BA32" s="13">
        <f t="shared" si="15"/>
        <v>654.52934422449698</v>
      </c>
      <c r="BB32" s="37">
        <f t="shared" si="16"/>
        <v>353.07368435452213</v>
      </c>
      <c r="BC32" s="13" t="e">
        <f t="shared" si="17"/>
        <v>#REF!</v>
      </c>
      <c r="BD32" t="e">
        <f t="shared" si="39"/>
        <v>#REF!</v>
      </c>
      <c r="BE32" s="13">
        <f t="shared" si="18"/>
        <v>743.64621724213885</v>
      </c>
      <c r="BF32" s="13">
        <f t="shared" si="40"/>
        <v>354.15572450781633</v>
      </c>
      <c r="BG32" s="13" t="e">
        <f t="shared" si="19"/>
        <v>#REF!</v>
      </c>
      <c r="BH32" t="e">
        <f t="shared" si="41"/>
        <v>#REF!</v>
      </c>
      <c r="BI32" s="13">
        <f t="shared" si="20"/>
        <v>743.64621724213885</v>
      </c>
      <c r="BJ32" s="115">
        <f t="shared" si="21"/>
        <v>1.7085040543306103</v>
      </c>
      <c r="BK32" s="13" t="e">
        <f t="shared" si="22"/>
        <v>#REF!</v>
      </c>
      <c r="BL32" t="e">
        <f t="shared" si="42"/>
        <v>#REF!</v>
      </c>
      <c r="BM32" s="116">
        <f t="shared" si="23"/>
        <v>5.6772349545232395</v>
      </c>
      <c r="BN32" s="13">
        <f t="shared" si="43"/>
        <v>2.7905442076247393</v>
      </c>
      <c r="BO32" s="13" t="e">
        <f t="shared" si="24"/>
        <v>#REF!</v>
      </c>
      <c r="BP32" t="e">
        <f t="shared" si="44"/>
        <v>#REF!</v>
      </c>
      <c r="BQ32" s="13">
        <f t="shared" si="25"/>
        <v>5.6772349545232395</v>
      </c>
      <c r="BR32" s="37">
        <f t="shared" si="26"/>
        <v>245.74561645731924</v>
      </c>
      <c r="BS32" s="13" t="e">
        <f t="shared" si="27"/>
        <v>#REF!</v>
      </c>
      <c r="BT32" t="e">
        <f t="shared" si="45"/>
        <v>#REF!</v>
      </c>
      <c r="BU32" s="13">
        <f t="shared" si="28"/>
        <v>890.04176756572133</v>
      </c>
      <c r="BV32" s="13">
        <f t="shared" si="46"/>
        <v>246.82765661061336</v>
      </c>
      <c r="BW32" s="13" t="e">
        <f t="shared" si="29"/>
        <v>#REF!</v>
      </c>
      <c r="BX32" t="e">
        <f t="shared" si="47"/>
        <v>#REF!</v>
      </c>
      <c r="BY32" s="13">
        <f t="shared" si="30"/>
        <v>890.04176756572133</v>
      </c>
    </row>
    <row r="33" spans="1:77" x14ac:dyDescent="0.2">
      <c r="AC33">
        <v>32</v>
      </c>
      <c r="AD33" s="37">
        <f t="shared" si="1"/>
        <v>902.90513738053278</v>
      </c>
      <c r="AE33" s="13" t="e">
        <f t="shared" si="2"/>
        <v>#REF!</v>
      </c>
      <c r="AF33" t="e">
        <f t="shared" si="48"/>
        <v>#REF!</v>
      </c>
      <c r="AG33" s="13">
        <f t="shared" si="3"/>
        <v>1949.1707066918982</v>
      </c>
      <c r="AH33" s="13">
        <f t="shared" si="31"/>
        <v>904.21801276652945</v>
      </c>
      <c r="AI33" s="13" t="e">
        <f t="shared" si="4"/>
        <v>#REF!</v>
      </c>
      <c r="AJ33" t="e">
        <f t="shared" si="32"/>
        <v>#REF!</v>
      </c>
      <c r="AK33" s="13">
        <f t="shared" si="5"/>
        <v>1949.1707066918982</v>
      </c>
      <c r="AL33" s="37">
        <f t="shared" si="6"/>
        <v>1951.5980368584414</v>
      </c>
      <c r="AM33" s="13" t="e">
        <f t="shared" si="7"/>
        <v>#REF!</v>
      </c>
      <c r="AN33" t="e">
        <f t="shared" si="33"/>
        <v>#REF!</v>
      </c>
      <c r="AO33" s="13">
        <f t="shared" si="8"/>
        <v>4135.1333898795156</v>
      </c>
      <c r="AP33" s="13">
        <f t="shared" si="34"/>
        <v>1953.0926949901914</v>
      </c>
      <c r="AQ33" s="13" t="e">
        <f t="shared" si="9"/>
        <v>#REF!</v>
      </c>
      <c r="AR33" s="13" t="e">
        <f t="shared" si="35"/>
        <v>#REF!</v>
      </c>
      <c r="AS33" s="38">
        <f t="shared" si="10"/>
        <v>4135.1333898795156</v>
      </c>
      <c r="AT33" s="37">
        <f t="shared" si="11"/>
        <v>251.27270472321888</v>
      </c>
      <c r="AU33" s="13" t="e">
        <f t="shared" si="12"/>
        <v>#REF!</v>
      </c>
      <c r="AV33" t="e">
        <f t="shared" si="36"/>
        <v>#REF!</v>
      </c>
      <c r="AW33" s="13">
        <f t="shared" si="13"/>
        <v>654.52934422449698</v>
      </c>
      <c r="AX33" s="13">
        <f t="shared" si="37"/>
        <v>252.09216979931364</v>
      </c>
      <c r="AY33" s="13" t="e">
        <f t="shared" si="14"/>
        <v>#REF!</v>
      </c>
      <c r="AZ33" t="e">
        <f t="shared" si="38"/>
        <v>#REF!</v>
      </c>
      <c r="BA33" s="13">
        <f t="shared" si="15"/>
        <v>654.52934422449698</v>
      </c>
      <c r="BB33" s="37">
        <f t="shared" si="16"/>
        <v>353.07368435452213</v>
      </c>
      <c r="BC33" s="13" t="e">
        <f t="shared" si="17"/>
        <v>#REF!</v>
      </c>
      <c r="BD33" t="e">
        <f t="shared" si="39"/>
        <v>#REF!</v>
      </c>
      <c r="BE33" s="13">
        <f t="shared" si="18"/>
        <v>743.64621724213885</v>
      </c>
      <c r="BF33" s="13">
        <f t="shared" si="40"/>
        <v>354.15572450781633</v>
      </c>
      <c r="BG33" s="13" t="e">
        <f t="shared" si="19"/>
        <v>#REF!</v>
      </c>
      <c r="BH33" t="e">
        <f t="shared" si="41"/>
        <v>#REF!</v>
      </c>
      <c r="BI33" s="13">
        <f t="shared" si="20"/>
        <v>743.64621724213885</v>
      </c>
      <c r="BJ33" s="115">
        <f t="shared" si="21"/>
        <v>1.7085040543306103</v>
      </c>
      <c r="BK33" s="13" t="e">
        <f t="shared" si="22"/>
        <v>#REF!</v>
      </c>
      <c r="BL33" t="e">
        <f t="shared" si="42"/>
        <v>#REF!</v>
      </c>
      <c r="BM33" s="116">
        <f t="shared" si="23"/>
        <v>5.6772349545232395</v>
      </c>
      <c r="BN33" s="13">
        <f t="shared" si="43"/>
        <v>2.7905442076247393</v>
      </c>
      <c r="BO33" s="13" t="e">
        <f t="shared" si="24"/>
        <v>#REF!</v>
      </c>
      <c r="BP33" t="e">
        <f t="shared" si="44"/>
        <v>#REF!</v>
      </c>
      <c r="BQ33" s="13">
        <f t="shared" si="25"/>
        <v>5.6772349545232395</v>
      </c>
      <c r="BR33" s="37">
        <f t="shared" si="26"/>
        <v>245.74561645731924</v>
      </c>
      <c r="BS33" s="13" t="e">
        <f t="shared" si="27"/>
        <v>#REF!</v>
      </c>
      <c r="BT33" t="e">
        <f t="shared" si="45"/>
        <v>#REF!</v>
      </c>
      <c r="BU33" s="13">
        <f t="shared" si="28"/>
        <v>890.04176756572133</v>
      </c>
      <c r="BV33" s="13">
        <f t="shared" si="46"/>
        <v>246.82765661061336</v>
      </c>
      <c r="BW33" s="13" t="e">
        <f t="shared" si="29"/>
        <v>#REF!</v>
      </c>
      <c r="BX33" t="e">
        <f t="shared" si="47"/>
        <v>#REF!</v>
      </c>
      <c r="BY33" s="13">
        <f t="shared" si="30"/>
        <v>890.04176756572133</v>
      </c>
    </row>
    <row r="34" spans="1:77" x14ac:dyDescent="0.2">
      <c r="B34" s="179" t="s">
        <v>112</v>
      </c>
      <c r="C34" s="180"/>
      <c r="D34" s="179" t="s">
        <v>113</v>
      </c>
      <c r="E34" s="180"/>
      <c r="F34" s="179" t="s">
        <v>152</v>
      </c>
      <c r="G34" s="181"/>
      <c r="H34" s="179" t="s">
        <v>115</v>
      </c>
      <c r="I34" s="181"/>
      <c r="J34" s="179" t="s">
        <v>153</v>
      </c>
      <c r="K34" s="181"/>
      <c r="L34" s="179" t="s">
        <v>117</v>
      </c>
      <c r="M34" s="181"/>
      <c r="N34" t="s">
        <v>28</v>
      </c>
      <c r="Q34" s="28"/>
      <c r="AC34">
        <v>33</v>
      </c>
      <c r="AD34" s="37">
        <f t="shared" si="1"/>
        <v>902.90513738053278</v>
      </c>
      <c r="AE34" s="13" t="e">
        <f t="shared" si="2"/>
        <v>#REF!</v>
      </c>
      <c r="AF34" t="e">
        <f t="shared" si="48"/>
        <v>#REF!</v>
      </c>
      <c r="AG34" s="13">
        <f t="shared" si="3"/>
        <v>1949.1707066918982</v>
      </c>
      <c r="AH34" s="13">
        <f t="shared" si="31"/>
        <v>904.21801276652945</v>
      </c>
      <c r="AI34" s="13" t="e">
        <f t="shared" si="4"/>
        <v>#REF!</v>
      </c>
      <c r="AJ34" t="e">
        <f t="shared" si="32"/>
        <v>#REF!</v>
      </c>
      <c r="AK34" s="13">
        <f t="shared" si="5"/>
        <v>1949.1707066918982</v>
      </c>
      <c r="AL34" s="37">
        <f t="shared" si="6"/>
        <v>1951.5980368584414</v>
      </c>
      <c r="AM34" s="13" t="e">
        <f t="shared" si="7"/>
        <v>#REF!</v>
      </c>
      <c r="AN34" t="e">
        <f t="shared" si="33"/>
        <v>#REF!</v>
      </c>
      <c r="AO34" s="13">
        <f t="shared" si="8"/>
        <v>4135.1333898795156</v>
      </c>
      <c r="AP34" s="13">
        <f t="shared" si="34"/>
        <v>1953.0926949901914</v>
      </c>
      <c r="AQ34" s="13" t="e">
        <f t="shared" si="9"/>
        <v>#REF!</v>
      </c>
      <c r="AR34" s="13" t="e">
        <f t="shared" si="35"/>
        <v>#REF!</v>
      </c>
      <c r="AS34" s="38">
        <f t="shared" si="10"/>
        <v>4135.1333898795156</v>
      </c>
      <c r="AT34" s="37">
        <f t="shared" si="11"/>
        <v>251.27270472321888</v>
      </c>
      <c r="AU34" s="13" t="e">
        <f t="shared" si="12"/>
        <v>#REF!</v>
      </c>
      <c r="AV34" t="e">
        <f t="shared" si="36"/>
        <v>#REF!</v>
      </c>
      <c r="AW34" s="13">
        <f t="shared" si="13"/>
        <v>654.52934422449698</v>
      </c>
      <c r="AX34" s="13">
        <f t="shared" si="37"/>
        <v>252.09216979931364</v>
      </c>
      <c r="AY34" s="13" t="e">
        <f t="shared" si="14"/>
        <v>#REF!</v>
      </c>
      <c r="AZ34" t="e">
        <f t="shared" si="38"/>
        <v>#REF!</v>
      </c>
      <c r="BA34" s="13">
        <f t="shared" si="15"/>
        <v>654.52934422449698</v>
      </c>
      <c r="BB34" s="37">
        <f t="shared" si="16"/>
        <v>353.07368435452213</v>
      </c>
      <c r="BC34" s="13" t="e">
        <f t="shared" si="17"/>
        <v>#REF!</v>
      </c>
      <c r="BD34" t="e">
        <f t="shared" si="39"/>
        <v>#REF!</v>
      </c>
      <c r="BE34" s="13">
        <f t="shared" si="18"/>
        <v>743.64621724213885</v>
      </c>
      <c r="BF34" s="13">
        <f t="shared" si="40"/>
        <v>354.15572450781633</v>
      </c>
      <c r="BG34" s="13" t="e">
        <f t="shared" si="19"/>
        <v>#REF!</v>
      </c>
      <c r="BH34" t="e">
        <f t="shared" si="41"/>
        <v>#REF!</v>
      </c>
      <c r="BI34" s="13">
        <f t="shared" si="20"/>
        <v>743.64621724213885</v>
      </c>
      <c r="BJ34" s="115">
        <f t="shared" si="21"/>
        <v>1.7085040543306103</v>
      </c>
      <c r="BK34" s="13" t="e">
        <f t="shared" si="22"/>
        <v>#REF!</v>
      </c>
      <c r="BL34" t="e">
        <f t="shared" si="42"/>
        <v>#REF!</v>
      </c>
      <c r="BM34" s="116">
        <f t="shared" si="23"/>
        <v>5.6772349545232395</v>
      </c>
      <c r="BN34" s="13">
        <f t="shared" si="43"/>
        <v>2.7905442076247393</v>
      </c>
      <c r="BO34" s="13" t="e">
        <f t="shared" si="24"/>
        <v>#REF!</v>
      </c>
      <c r="BP34" t="e">
        <f t="shared" si="44"/>
        <v>#REF!</v>
      </c>
      <c r="BQ34" s="13">
        <f t="shared" si="25"/>
        <v>5.6772349545232395</v>
      </c>
      <c r="BR34" s="37">
        <f t="shared" si="26"/>
        <v>245.74561645731924</v>
      </c>
      <c r="BS34" s="13" t="e">
        <f t="shared" si="27"/>
        <v>#REF!</v>
      </c>
      <c r="BT34" t="e">
        <f t="shared" si="45"/>
        <v>#REF!</v>
      </c>
      <c r="BU34" s="13">
        <f t="shared" si="28"/>
        <v>890.04176756572133</v>
      </c>
      <c r="BV34" s="13">
        <f t="shared" si="46"/>
        <v>246.82765661061336</v>
      </c>
      <c r="BW34" s="13" t="e">
        <f t="shared" si="29"/>
        <v>#REF!</v>
      </c>
      <c r="BX34" t="e">
        <f t="shared" si="47"/>
        <v>#REF!</v>
      </c>
      <c r="BY34" s="13">
        <f t="shared" si="30"/>
        <v>890.04176756572133</v>
      </c>
    </row>
    <row r="35" spans="1:77" x14ac:dyDescent="0.2">
      <c r="B35" s="35" t="s">
        <v>18</v>
      </c>
      <c r="C35" s="36" t="s">
        <v>19</v>
      </c>
      <c r="D35" s="35" t="s">
        <v>18</v>
      </c>
      <c r="E35" s="36" t="s">
        <v>19</v>
      </c>
      <c r="F35" s="35" t="s">
        <v>18</v>
      </c>
      <c r="G35" s="36" t="s">
        <v>19</v>
      </c>
      <c r="H35" s="35" t="s">
        <v>18</v>
      </c>
      <c r="I35" s="36" t="s">
        <v>19</v>
      </c>
      <c r="J35" s="35" t="s">
        <v>18</v>
      </c>
      <c r="K35" s="36" t="s">
        <v>19</v>
      </c>
      <c r="L35" s="35" t="s">
        <v>18</v>
      </c>
      <c r="M35" s="36" t="s">
        <v>19</v>
      </c>
      <c r="AC35">
        <v>34</v>
      </c>
      <c r="AD35" s="37">
        <f t="shared" si="1"/>
        <v>902.90513738053278</v>
      </c>
      <c r="AE35" s="13" t="e">
        <f t="shared" si="2"/>
        <v>#REF!</v>
      </c>
      <c r="AF35" t="e">
        <f t="shared" si="48"/>
        <v>#REF!</v>
      </c>
      <c r="AG35" s="13">
        <f t="shared" si="3"/>
        <v>1949.1707066918982</v>
      </c>
      <c r="AH35" s="13">
        <f t="shared" si="31"/>
        <v>904.21801276652945</v>
      </c>
      <c r="AI35" s="13" t="e">
        <f t="shared" si="4"/>
        <v>#REF!</v>
      </c>
      <c r="AJ35" t="e">
        <f t="shared" si="32"/>
        <v>#REF!</v>
      </c>
      <c r="AK35" s="13">
        <f t="shared" si="5"/>
        <v>1949.1707066918982</v>
      </c>
      <c r="AL35" s="37">
        <f t="shared" si="6"/>
        <v>1951.5980368584414</v>
      </c>
      <c r="AM35" s="13" t="e">
        <f t="shared" si="7"/>
        <v>#REF!</v>
      </c>
      <c r="AN35" t="e">
        <f t="shared" si="33"/>
        <v>#REF!</v>
      </c>
      <c r="AO35" s="13">
        <f t="shared" si="8"/>
        <v>4135.1333898795156</v>
      </c>
      <c r="AP35" s="13">
        <f t="shared" si="34"/>
        <v>1953.0926949901914</v>
      </c>
      <c r="AQ35" s="13" t="e">
        <f t="shared" si="9"/>
        <v>#REF!</v>
      </c>
      <c r="AR35" s="13" t="e">
        <f t="shared" si="35"/>
        <v>#REF!</v>
      </c>
      <c r="AS35" s="38">
        <f t="shared" si="10"/>
        <v>4135.1333898795156</v>
      </c>
      <c r="AT35" s="37">
        <f t="shared" si="11"/>
        <v>251.27270472321888</v>
      </c>
      <c r="AU35" s="13" t="e">
        <f t="shared" si="12"/>
        <v>#REF!</v>
      </c>
      <c r="AV35" t="e">
        <f t="shared" si="36"/>
        <v>#REF!</v>
      </c>
      <c r="AW35" s="13">
        <f t="shared" si="13"/>
        <v>654.52934422449698</v>
      </c>
      <c r="AX35" s="13">
        <f t="shared" si="37"/>
        <v>252.09216979931364</v>
      </c>
      <c r="AY35" s="13" t="e">
        <f t="shared" si="14"/>
        <v>#REF!</v>
      </c>
      <c r="AZ35" t="e">
        <f t="shared" si="38"/>
        <v>#REF!</v>
      </c>
      <c r="BA35" s="13">
        <f t="shared" si="15"/>
        <v>654.52934422449698</v>
      </c>
      <c r="BB35" s="37">
        <f t="shared" si="16"/>
        <v>353.07368435452213</v>
      </c>
      <c r="BC35" s="13" t="e">
        <f t="shared" si="17"/>
        <v>#REF!</v>
      </c>
      <c r="BD35" t="e">
        <f t="shared" si="39"/>
        <v>#REF!</v>
      </c>
      <c r="BE35" s="13">
        <f t="shared" si="18"/>
        <v>743.64621724213885</v>
      </c>
      <c r="BF35" s="13">
        <f t="shared" si="40"/>
        <v>354.15572450781633</v>
      </c>
      <c r="BG35" s="13" t="e">
        <f t="shared" si="19"/>
        <v>#REF!</v>
      </c>
      <c r="BH35" t="e">
        <f t="shared" si="41"/>
        <v>#REF!</v>
      </c>
      <c r="BI35" s="13">
        <f t="shared" si="20"/>
        <v>743.64621724213885</v>
      </c>
      <c r="BJ35" s="115">
        <f t="shared" si="21"/>
        <v>1.7085040543306103</v>
      </c>
      <c r="BK35" s="13" t="e">
        <f t="shared" si="22"/>
        <v>#REF!</v>
      </c>
      <c r="BL35" t="e">
        <f t="shared" si="42"/>
        <v>#REF!</v>
      </c>
      <c r="BM35" s="116">
        <f t="shared" si="23"/>
        <v>5.6772349545232395</v>
      </c>
      <c r="BN35" s="13">
        <f t="shared" si="43"/>
        <v>2.7905442076247393</v>
      </c>
      <c r="BO35" s="13" t="e">
        <f t="shared" si="24"/>
        <v>#REF!</v>
      </c>
      <c r="BP35" t="e">
        <f t="shared" si="44"/>
        <v>#REF!</v>
      </c>
      <c r="BQ35" s="13">
        <f t="shared" si="25"/>
        <v>5.6772349545232395</v>
      </c>
      <c r="BR35" s="37">
        <f t="shared" si="26"/>
        <v>245.74561645731924</v>
      </c>
      <c r="BS35" s="13" t="e">
        <f t="shared" si="27"/>
        <v>#REF!</v>
      </c>
      <c r="BT35" t="e">
        <f t="shared" si="45"/>
        <v>#REF!</v>
      </c>
      <c r="BU35" s="13">
        <f t="shared" si="28"/>
        <v>890.04176756572133</v>
      </c>
      <c r="BV35" s="13">
        <f t="shared" si="46"/>
        <v>246.82765661061336</v>
      </c>
      <c r="BW35" s="13" t="e">
        <f t="shared" si="29"/>
        <v>#REF!</v>
      </c>
      <c r="BX35" t="e">
        <f t="shared" si="47"/>
        <v>#REF!</v>
      </c>
      <c r="BY35" s="13">
        <f t="shared" si="30"/>
        <v>890.04176756572133</v>
      </c>
    </row>
    <row r="36" spans="1:77" x14ac:dyDescent="0.2">
      <c r="A36" s="20" t="s">
        <v>161</v>
      </c>
      <c r="B36" s="35">
        <f>'DU LCI'!$C$4</f>
        <v>1</v>
      </c>
      <c r="C36" s="36">
        <f>'DU LCI'!$D$4</f>
        <v>10</v>
      </c>
      <c r="D36" s="35">
        <f>'DU LCI'!$C$4</f>
        <v>1</v>
      </c>
      <c r="E36" s="36">
        <f>'DU LCI'!$D$4</f>
        <v>10</v>
      </c>
      <c r="F36" s="35">
        <f>'DU LCI'!$C$4</f>
        <v>1</v>
      </c>
      <c r="G36" s="36">
        <f>'DU LCI'!$D$4</f>
        <v>10</v>
      </c>
      <c r="H36" s="35">
        <f>'DU LCI'!$C$4</f>
        <v>1</v>
      </c>
      <c r="I36" s="36">
        <f>'DU LCI'!$D$4</f>
        <v>10</v>
      </c>
      <c r="J36" s="35">
        <f>'DU LCI'!$C$4</f>
        <v>1</v>
      </c>
      <c r="K36" s="36">
        <f>'DU LCI'!$D$4</f>
        <v>10</v>
      </c>
      <c r="L36" s="35">
        <f>'DU LCI'!$C$4</f>
        <v>1</v>
      </c>
      <c r="M36" s="36">
        <f>'DU LCI'!$D$4</f>
        <v>10</v>
      </c>
      <c r="AC36">
        <v>35</v>
      </c>
      <c r="AD36" s="37">
        <f t="shared" si="1"/>
        <v>902.90513738053278</v>
      </c>
      <c r="AE36" s="13" t="e">
        <f t="shared" si="2"/>
        <v>#REF!</v>
      </c>
      <c r="AF36" t="e">
        <f t="shared" si="48"/>
        <v>#REF!</v>
      </c>
      <c r="AG36" s="13">
        <f t="shared" si="3"/>
        <v>1949.1707066918982</v>
      </c>
      <c r="AH36" s="13">
        <f t="shared" si="31"/>
        <v>904.21801276652945</v>
      </c>
      <c r="AI36" s="13" t="e">
        <f t="shared" si="4"/>
        <v>#REF!</v>
      </c>
      <c r="AJ36" t="e">
        <f t="shared" si="32"/>
        <v>#REF!</v>
      </c>
      <c r="AK36" s="13">
        <f t="shared" si="5"/>
        <v>1949.1707066918982</v>
      </c>
      <c r="AL36" s="37">
        <f t="shared" si="6"/>
        <v>1951.5980368584414</v>
      </c>
      <c r="AM36" s="13" t="e">
        <f t="shared" si="7"/>
        <v>#REF!</v>
      </c>
      <c r="AN36" t="e">
        <f t="shared" si="33"/>
        <v>#REF!</v>
      </c>
      <c r="AO36" s="13">
        <f t="shared" si="8"/>
        <v>4135.1333898795156</v>
      </c>
      <c r="AP36" s="13">
        <f t="shared" si="34"/>
        <v>1953.0926949901914</v>
      </c>
      <c r="AQ36" s="13" t="e">
        <f t="shared" si="9"/>
        <v>#REF!</v>
      </c>
      <c r="AR36" s="13" t="e">
        <f t="shared" si="35"/>
        <v>#REF!</v>
      </c>
      <c r="AS36" s="38">
        <f t="shared" si="10"/>
        <v>4135.1333898795156</v>
      </c>
      <c r="AT36" s="37">
        <f t="shared" si="11"/>
        <v>251.27270472321888</v>
      </c>
      <c r="AU36" s="13" t="e">
        <f t="shared" si="12"/>
        <v>#REF!</v>
      </c>
      <c r="AV36" t="e">
        <f t="shared" si="36"/>
        <v>#REF!</v>
      </c>
      <c r="AW36" s="13">
        <f t="shared" si="13"/>
        <v>654.52934422449698</v>
      </c>
      <c r="AX36" s="13">
        <f t="shared" si="37"/>
        <v>252.09216979931364</v>
      </c>
      <c r="AY36" s="13" t="e">
        <f t="shared" si="14"/>
        <v>#REF!</v>
      </c>
      <c r="AZ36" t="e">
        <f t="shared" si="38"/>
        <v>#REF!</v>
      </c>
      <c r="BA36" s="13">
        <f t="shared" si="15"/>
        <v>654.52934422449698</v>
      </c>
      <c r="BB36" s="37">
        <f t="shared" si="16"/>
        <v>353.07368435452213</v>
      </c>
      <c r="BC36" s="13" t="e">
        <f t="shared" si="17"/>
        <v>#REF!</v>
      </c>
      <c r="BD36" t="e">
        <f t="shared" si="39"/>
        <v>#REF!</v>
      </c>
      <c r="BE36" s="13">
        <f t="shared" si="18"/>
        <v>743.64621724213885</v>
      </c>
      <c r="BF36" s="13">
        <f t="shared" si="40"/>
        <v>354.15572450781633</v>
      </c>
      <c r="BG36" s="13" t="e">
        <f t="shared" si="19"/>
        <v>#REF!</v>
      </c>
      <c r="BH36" t="e">
        <f t="shared" si="41"/>
        <v>#REF!</v>
      </c>
      <c r="BI36" s="13">
        <f t="shared" si="20"/>
        <v>743.64621724213885</v>
      </c>
      <c r="BJ36" s="115">
        <f t="shared" si="21"/>
        <v>1.7085040543306103</v>
      </c>
      <c r="BK36" s="13" t="e">
        <f t="shared" si="22"/>
        <v>#REF!</v>
      </c>
      <c r="BL36" t="e">
        <f t="shared" si="42"/>
        <v>#REF!</v>
      </c>
      <c r="BM36" s="116">
        <f t="shared" si="23"/>
        <v>5.6772349545232395</v>
      </c>
      <c r="BN36" s="13">
        <f t="shared" si="43"/>
        <v>2.7905442076247393</v>
      </c>
      <c r="BO36" s="13" t="e">
        <f t="shared" si="24"/>
        <v>#REF!</v>
      </c>
      <c r="BP36" t="e">
        <f t="shared" si="44"/>
        <v>#REF!</v>
      </c>
      <c r="BQ36" s="13">
        <f t="shared" si="25"/>
        <v>5.6772349545232395</v>
      </c>
      <c r="BR36" s="37">
        <f t="shared" si="26"/>
        <v>245.74561645731924</v>
      </c>
      <c r="BS36" s="13" t="e">
        <f t="shared" si="27"/>
        <v>#REF!</v>
      </c>
      <c r="BT36" t="e">
        <f t="shared" si="45"/>
        <v>#REF!</v>
      </c>
      <c r="BU36" s="13">
        <f t="shared" si="28"/>
        <v>890.04176756572133</v>
      </c>
      <c r="BV36" s="13">
        <f t="shared" si="46"/>
        <v>246.82765661061336</v>
      </c>
      <c r="BW36" s="13" t="e">
        <f t="shared" si="29"/>
        <v>#REF!</v>
      </c>
      <c r="BX36" t="e">
        <f t="shared" si="47"/>
        <v>#REF!</v>
      </c>
      <c r="BY36" s="13">
        <f t="shared" si="30"/>
        <v>890.04176756572133</v>
      </c>
    </row>
    <row r="37" spans="1:77" x14ac:dyDescent="0.2">
      <c r="A37" s="20" t="s">
        <v>160</v>
      </c>
      <c r="B37" s="35">
        <f>ROUNDUP($V$2/'DU LCI'!$C$7/B36,0)+2</f>
        <v>5</v>
      </c>
      <c r="C37" s="36">
        <f>ROUNDUP($V$2/'DU LCI'!$D$7/C36,0)</f>
        <v>1</v>
      </c>
      <c r="D37" s="35">
        <f>ROUNDUP($V$8/'DU LCI'!$C$7/D36,0)+2</f>
        <v>6</v>
      </c>
      <c r="E37" s="36">
        <f>ROUNDUP($V$8/'DU LCI'!$D$7/E36,0)</f>
        <v>1</v>
      </c>
      <c r="F37" s="35">
        <f>ROUNDUP($V$15/'DU LCI'!$C$7/F36,0)+1</f>
        <v>2</v>
      </c>
      <c r="G37" s="36">
        <f>ROUNDUP($V$8/'DU LCI'!$D$7/G36,0)</f>
        <v>1</v>
      </c>
      <c r="H37" s="35">
        <f>ROUNDUP($V$19/'DU LCI'!$C$7/H36,0)+1</f>
        <v>3</v>
      </c>
      <c r="I37" s="36">
        <f>ROUNDUP($V$19/'DU LCI'!$D$7/I36,0)</f>
        <v>1</v>
      </c>
      <c r="J37" s="35">
        <f>ROUNDUP($V$23/'DU LCI'!$C$7/J36,0)+1</f>
        <v>3</v>
      </c>
      <c r="K37" s="36">
        <f>ROUNDUP($V$23/'DU LCI'!$D$7/K36,0)</f>
        <v>1</v>
      </c>
      <c r="L37" s="35">
        <f>ROUNDUP($V$27/'DU LCI'!$C$7/L36,0)+1</f>
        <v>3</v>
      </c>
      <c r="M37" s="36">
        <f>ROUNDUP($V$27/'DU LCI'!$D$7/M36,0)</f>
        <v>1</v>
      </c>
      <c r="AC37">
        <v>36</v>
      </c>
      <c r="AD37" s="37">
        <f t="shared" si="1"/>
        <v>902.90513738053278</v>
      </c>
      <c r="AE37" s="13" t="e">
        <f t="shared" si="2"/>
        <v>#REF!</v>
      </c>
      <c r="AF37" t="e">
        <f t="shared" si="48"/>
        <v>#REF!</v>
      </c>
      <c r="AG37" s="13">
        <f t="shared" si="3"/>
        <v>1949.1707066918982</v>
      </c>
      <c r="AH37" s="13">
        <f t="shared" si="31"/>
        <v>904.21801276652945</v>
      </c>
      <c r="AI37" s="13" t="e">
        <f t="shared" si="4"/>
        <v>#REF!</v>
      </c>
      <c r="AJ37" t="e">
        <f t="shared" si="32"/>
        <v>#REF!</v>
      </c>
      <c r="AK37" s="13">
        <f t="shared" si="5"/>
        <v>1949.1707066918982</v>
      </c>
      <c r="AL37" s="37">
        <f t="shared" si="6"/>
        <v>1951.5980368584414</v>
      </c>
      <c r="AM37" s="13" t="e">
        <f t="shared" si="7"/>
        <v>#REF!</v>
      </c>
      <c r="AN37" t="e">
        <f t="shared" si="33"/>
        <v>#REF!</v>
      </c>
      <c r="AO37" s="13">
        <f t="shared" si="8"/>
        <v>4135.1333898795156</v>
      </c>
      <c r="AP37" s="13">
        <f t="shared" si="34"/>
        <v>1953.0926949901914</v>
      </c>
      <c r="AQ37" s="13" t="e">
        <f t="shared" si="9"/>
        <v>#REF!</v>
      </c>
      <c r="AR37" s="13" t="e">
        <f t="shared" si="35"/>
        <v>#REF!</v>
      </c>
      <c r="AS37" s="38">
        <f t="shared" si="10"/>
        <v>4135.1333898795156</v>
      </c>
      <c r="AT37" s="37">
        <f t="shared" si="11"/>
        <v>251.27270472321888</v>
      </c>
      <c r="AU37" s="13" t="e">
        <f t="shared" si="12"/>
        <v>#REF!</v>
      </c>
      <c r="AV37" t="e">
        <f t="shared" si="36"/>
        <v>#REF!</v>
      </c>
      <c r="AW37" s="13">
        <f t="shared" si="13"/>
        <v>654.52934422449698</v>
      </c>
      <c r="AX37" s="13">
        <f t="shared" si="37"/>
        <v>252.09216979931364</v>
      </c>
      <c r="AY37" s="13" t="e">
        <f t="shared" si="14"/>
        <v>#REF!</v>
      </c>
      <c r="AZ37" t="e">
        <f t="shared" si="38"/>
        <v>#REF!</v>
      </c>
      <c r="BA37" s="13">
        <f t="shared" si="15"/>
        <v>654.52934422449698</v>
      </c>
      <c r="BB37" s="37">
        <f t="shared" si="16"/>
        <v>353.07368435452213</v>
      </c>
      <c r="BC37" s="13" t="e">
        <f t="shared" si="17"/>
        <v>#REF!</v>
      </c>
      <c r="BD37" t="e">
        <f t="shared" si="39"/>
        <v>#REF!</v>
      </c>
      <c r="BE37" s="13">
        <f t="shared" si="18"/>
        <v>743.64621724213885</v>
      </c>
      <c r="BF37" s="13">
        <f t="shared" si="40"/>
        <v>354.15572450781633</v>
      </c>
      <c r="BG37" s="13" t="e">
        <f t="shared" si="19"/>
        <v>#REF!</v>
      </c>
      <c r="BH37" t="e">
        <f t="shared" si="41"/>
        <v>#REF!</v>
      </c>
      <c r="BI37" s="13">
        <f t="shared" si="20"/>
        <v>743.64621724213885</v>
      </c>
      <c r="BJ37" s="115">
        <f t="shared" si="21"/>
        <v>1.7085040543306103</v>
      </c>
      <c r="BK37" s="13" t="e">
        <f t="shared" si="22"/>
        <v>#REF!</v>
      </c>
      <c r="BL37" t="e">
        <f t="shared" si="42"/>
        <v>#REF!</v>
      </c>
      <c r="BM37" s="116">
        <f t="shared" si="23"/>
        <v>5.6772349545232395</v>
      </c>
      <c r="BN37" s="13">
        <f t="shared" si="43"/>
        <v>2.7905442076247393</v>
      </c>
      <c r="BO37" s="13" t="e">
        <f t="shared" si="24"/>
        <v>#REF!</v>
      </c>
      <c r="BP37" t="e">
        <f t="shared" si="44"/>
        <v>#REF!</v>
      </c>
      <c r="BQ37" s="13">
        <f t="shared" si="25"/>
        <v>5.6772349545232395</v>
      </c>
      <c r="BR37" s="37">
        <f t="shared" si="26"/>
        <v>245.74561645731924</v>
      </c>
      <c r="BS37" s="13" t="e">
        <f t="shared" si="27"/>
        <v>#REF!</v>
      </c>
      <c r="BT37" t="e">
        <f t="shared" si="45"/>
        <v>#REF!</v>
      </c>
      <c r="BU37" s="13">
        <f t="shared" si="28"/>
        <v>890.04176756572133</v>
      </c>
      <c r="BV37" s="13">
        <f t="shared" si="46"/>
        <v>246.82765661061336</v>
      </c>
      <c r="BW37" s="13" t="e">
        <f t="shared" si="29"/>
        <v>#REF!</v>
      </c>
      <c r="BX37" t="e">
        <f t="shared" si="47"/>
        <v>#REF!</v>
      </c>
      <c r="BY37" s="13">
        <f t="shared" si="30"/>
        <v>890.04176756572133</v>
      </c>
    </row>
    <row r="38" spans="1:77" x14ac:dyDescent="0.2">
      <c r="A38" s="20" t="s">
        <v>162</v>
      </c>
      <c r="B38" s="37">
        <f>V2</f>
        <v>5</v>
      </c>
      <c r="C38" s="40">
        <f>B38</f>
        <v>5</v>
      </c>
      <c r="D38" s="37">
        <f>V8</f>
        <v>7</v>
      </c>
      <c r="E38" s="40">
        <f>D38</f>
        <v>7</v>
      </c>
      <c r="F38" s="37">
        <f>V15</f>
        <v>2</v>
      </c>
      <c r="G38" s="40">
        <f>F38</f>
        <v>2</v>
      </c>
      <c r="H38" s="37">
        <f>V19</f>
        <v>3</v>
      </c>
      <c r="I38" s="40">
        <f>H38</f>
        <v>3</v>
      </c>
      <c r="J38" s="37">
        <f>V23</f>
        <v>3</v>
      </c>
      <c r="K38" s="40">
        <f>J38</f>
        <v>3</v>
      </c>
      <c r="L38" s="37">
        <f>V27</f>
        <v>3</v>
      </c>
      <c r="M38" s="40">
        <f>L38</f>
        <v>3</v>
      </c>
      <c r="AC38">
        <v>36</v>
      </c>
      <c r="AD38" s="37">
        <f t="shared" si="1"/>
        <v>902.90513738053278</v>
      </c>
      <c r="AE38" s="13" t="e">
        <f t="shared" si="2"/>
        <v>#REF!</v>
      </c>
      <c r="AF38" t="e">
        <f t="shared" si="48"/>
        <v>#REF!</v>
      </c>
      <c r="AG38" s="13">
        <f t="shared" si="3"/>
        <v>1949.1707066918982</v>
      </c>
      <c r="AH38" s="13">
        <f t="shared" si="31"/>
        <v>904.21801276652945</v>
      </c>
      <c r="AI38" s="13" t="e">
        <f t="shared" si="4"/>
        <v>#REF!</v>
      </c>
      <c r="AJ38" t="e">
        <f t="shared" si="32"/>
        <v>#REF!</v>
      </c>
      <c r="AK38" s="13">
        <f t="shared" si="5"/>
        <v>1949.1707066918982</v>
      </c>
      <c r="AL38" s="37">
        <f t="shared" si="6"/>
        <v>1951.5980368584414</v>
      </c>
      <c r="AM38" s="13" t="e">
        <f t="shared" si="7"/>
        <v>#REF!</v>
      </c>
      <c r="AN38" t="e">
        <f t="shared" si="33"/>
        <v>#REF!</v>
      </c>
      <c r="AO38" s="13">
        <f t="shared" si="8"/>
        <v>4135.1333898795156</v>
      </c>
      <c r="AP38" s="13">
        <f t="shared" si="34"/>
        <v>1953.0926949901914</v>
      </c>
      <c r="AQ38" s="13" t="e">
        <f t="shared" si="9"/>
        <v>#REF!</v>
      </c>
      <c r="AR38" s="13" t="e">
        <f t="shared" si="35"/>
        <v>#REF!</v>
      </c>
      <c r="AS38" s="38">
        <f t="shared" si="10"/>
        <v>4135.1333898795156</v>
      </c>
      <c r="AT38" s="37">
        <f t="shared" si="11"/>
        <v>251.27270472321888</v>
      </c>
      <c r="AU38" s="13" t="e">
        <f t="shared" si="12"/>
        <v>#REF!</v>
      </c>
      <c r="AV38" t="e">
        <f t="shared" si="36"/>
        <v>#REF!</v>
      </c>
      <c r="AW38" s="13">
        <f t="shared" si="13"/>
        <v>654.52934422449698</v>
      </c>
      <c r="AX38" s="13">
        <f t="shared" si="37"/>
        <v>252.09216979931364</v>
      </c>
      <c r="AY38" s="13" t="e">
        <f t="shared" si="14"/>
        <v>#REF!</v>
      </c>
      <c r="AZ38" t="e">
        <f t="shared" si="38"/>
        <v>#REF!</v>
      </c>
      <c r="BA38" s="13">
        <f t="shared" si="15"/>
        <v>654.52934422449698</v>
      </c>
      <c r="BB38" s="37">
        <f t="shared" si="16"/>
        <v>353.07368435452213</v>
      </c>
      <c r="BC38" s="13" t="e">
        <f t="shared" si="17"/>
        <v>#REF!</v>
      </c>
      <c r="BD38" t="e">
        <f t="shared" si="39"/>
        <v>#REF!</v>
      </c>
      <c r="BE38" s="13">
        <f t="shared" si="18"/>
        <v>743.64621724213885</v>
      </c>
      <c r="BF38" s="13">
        <f t="shared" si="40"/>
        <v>354.15572450781633</v>
      </c>
      <c r="BG38" s="13" t="e">
        <f t="shared" si="19"/>
        <v>#REF!</v>
      </c>
      <c r="BH38" t="e">
        <f t="shared" si="41"/>
        <v>#REF!</v>
      </c>
      <c r="BI38" s="13">
        <f t="shared" si="20"/>
        <v>743.64621724213885</v>
      </c>
      <c r="BJ38" s="115">
        <f t="shared" si="21"/>
        <v>1.7085040543306103</v>
      </c>
      <c r="BK38" s="13" t="e">
        <f t="shared" si="22"/>
        <v>#REF!</v>
      </c>
      <c r="BL38" t="e">
        <f t="shared" si="42"/>
        <v>#REF!</v>
      </c>
      <c r="BM38" s="116">
        <f t="shared" si="23"/>
        <v>5.6772349545232395</v>
      </c>
      <c r="BN38" s="13">
        <f t="shared" si="43"/>
        <v>2.7905442076247393</v>
      </c>
      <c r="BO38" s="13" t="e">
        <f t="shared" si="24"/>
        <v>#REF!</v>
      </c>
      <c r="BP38" t="e">
        <f t="shared" si="44"/>
        <v>#REF!</v>
      </c>
      <c r="BQ38" s="13">
        <f t="shared" si="25"/>
        <v>5.6772349545232395</v>
      </c>
      <c r="BR38" s="37">
        <f t="shared" si="26"/>
        <v>245.74561645731924</v>
      </c>
      <c r="BS38" s="13" t="e">
        <f t="shared" si="27"/>
        <v>#REF!</v>
      </c>
      <c r="BT38" t="e">
        <f t="shared" si="45"/>
        <v>#REF!</v>
      </c>
      <c r="BU38" s="13">
        <f t="shared" si="28"/>
        <v>890.04176756572133</v>
      </c>
      <c r="BV38" s="13">
        <f t="shared" si="46"/>
        <v>246.82765661061336</v>
      </c>
      <c r="BW38" s="13" t="e">
        <f t="shared" si="29"/>
        <v>#REF!</v>
      </c>
      <c r="BX38" t="e">
        <f t="shared" si="47"/>
        <v>#REF!</v>
      </c>
      <c r="BY38" s="13">
        <f t="shared" si="30"/>
        <v>890.04176756572133</v>
      </c>
    </row>
    <row r="39" spans="1:77" x14ac:dyDescent="0.2">
      <c r="A39" s="20" t="s">
        <v>164</v>
      </c>
      <c r="B39" s="37">
        <f>R2*B38</f>
        <v>4.9393099360246513</v>
      </c>
      <c r="C39" s="38">
        <f>R2*C38</f>
        <v>4.9393099360246513</v>
      </c>
      <c r="D39" s="37">
        <f>R8*D38</f>
        <v>10.305887848841557</v>
      </c>
      <c r="E39" s="38">
        <f>D39</f>
        <v>10.305887848841557</v>
      </c>
      <c r="F39" s="37">
        <f>R15*F38</f>
        <v>1.9024287473960955</v>
      </c>
      <c r="G39" s="38">
        <f>F39</f>
        <v>1.9024287473960955</v>
      </c>
      <c r="H39" s="37">
        <f>R19*H38</f>
        <v>1.843775016773888</v>
      </c>
      <c r="I39" s="38">
        <f>H39</f>
        <v>1.843775016773888</v>
      </c>
      <c r="J39" s="37">
        <f>R23*J38</f>
        <v>2.079573243415106E-2</v>
      </c>
      <c r="K39" s="38">
        <f>J39</f>
        <v>2.079573243415106E-2</v>
      </c>
      <c r="L39" s="37">
        <f>R27*L38</f>
        <v>3.0401753045787707</v>
      </c>
      <c r="M39" s="38">
        <f>L39</f>
        <v>3.0401753045787707</v>
      </c>
      <c r="N39" t="str">
        <f>'DU LCI'!$E$18</f>
        <v>kg N2O</v>
      </c>
      <c r="AC39">
        <v>37</v>
      </c>
      <c r="AD39" s="37">
        <f t="shared" si="1"/>
        <v>902.90513738053278</v>
      </c>
      <c r="AE39" s="13" t="e">
        <f t="shared" si="2"/>
        <v>#REF!</v>
      </c>
      <c r="AF39" t="e">
        <f t="shared" si="48"/>
        <v>#REF!</v>
      </c>
      <c r="AG39" s="13">
        <f t="shared" si="3"/>
        <v>1949.1707066918982</v>
      </c>
      <c r="AH39" s="13">
        <f t="shared" si="31"/>
        <v>904.21801276652945</v>
      </c>
      <c r="AI39" s="13" t="e">
        <f t="shared" si="4"/>
        <v>#REF!</v>
      </c>
      <c r="AJ39" t="e">
        <f t="shared" si="32"/>
        <v>#REF!</v>
      </c>
      <c r="AK39" s="13">
        <f t="shared" si="5"/>
        <v>1949.1707066918982</v>
      </c>
      <c r="AL39" s="37">
        <f t="shared" si="6"/>
        <v>1951.5980368584414</v>
      </c>
      <c r="AM39" s="13" t="e">
        <f t="shared" si="7"/>
        <v>#REF!</v>
      </c>
      <c r="AN39" t="e">
        <f t="shared" si="33"/>
        <v>#REF!</v>
      </c>
      <c r="AO39" s="13">
        <f t="shared" si="8"/>
        <v>4135.1333898795156</v>
      </c>
      <c r="AP39" s="13">
        <f t="shared" si="34"/>
        <v>1953.0926949901914</v>
      </c>
      <c r="AQ39" s="13" t="e">
        <f t="shared" si="9"/>
        <v>#REF!</v>
      </c>
      <c r="AR39" s="13" t="e">
        <f t="shared" si="35"/>
        <v>#REF!</v>
      </c>
      <c r="AS39" s="38">
        <f t="shared" si="10"/>
        <v>4135.1333898795156</v>
      </c>
      <c r="AT39" s="37">
        <f t="shared" si="11"/>
        <v>251.27270472321888</v>
      </c>
      <c r="AU39" s="13" t="e">
        <f t="shared" si="12"/>
        <v>#REF!</v>
      </c>
      <c r="AV39" t="e">
        <f t="shared" si="36"/>
        <v>#REF!</v>
      </c>
      <c r="AW39" s="13">
        <f t="shared" si="13"/>
        <v>654.52934422449698</v>
      </c>
      <c r="AX39" s="13">
        <f t="shared" si="37"/>
        <v>252.09216979931364</v>
      </c>
      <c r="AY39" s="13" t="e">
        <f t="shared" si="14"/>
        <v>#REF!</v>
      </c>
      <c r="AZ39" t="e">
        <f t="shared" si="38"/>
        <v>#REF!</v>
      </c>
      <c r="BA39" s="13">
        <f t="shared" si="15"/>
        <v>654.52934422449698</v>
      </c>
      <c r="BB39" s="37">
        <f t="shared" si="16"/>
        <v>353.07368435452213</v>
      </c>
      <c r="BC39" s="13" t="e">
        <f t="shared" si="17"/>
        <v>#REF!</v>
      </c>
      <c r="BD39" t="e">
        <f t="shared" si="39"/>
        <v>#REF!</v>
      </c>
      <c r="BE39" s="13">
        <f t="shared" si="18"/>
        <v>743.64621724213885</v>
      </c>
      <c r="BF39" s="13">
        <f t="shared" si="40"/>
        <v>354.15572450781633</v>
      </c>
      <c r="BG39" s="13" t="e">
        <f t="shared" si="19"/>
        <v>#REF!</v>
      </c>
      <c r="BH39" t="e">
        <f t="shared" si="41"/>
        <v>#REF!</v>
      </c>
      <c r="BI39" s="13">
        <f t="shared" si="20"/>
        <v>743.64621724213885</v>
      </c>
      <c r="BJ39" s="115">
        <f t="shared" si="21"/>
        <v>1.7085040543306103</v>
      </c>
      <c r="BK39" s="13" t="e">
        <f t="shared" si="22"/>
        <v>#REF!</v>
      </c>
      <c r="BL39" t="e">
        <f t="shared" si="42"/>
        <v>#REF!</v>
      </c>
      <c r="BM39" s="116">
        <f t="shared" si="23"/>
        <v>5.6772349545232395</v>
      </c>
      <c r="BN39" s="13">
        <f t="shared" si="43"/>
        <v>2.7905442076247393</v>
      </c>
      <c r="BO39" s="13" t="e">
        <f t="shared" si="24"/>
        <v>#REF!</v>
      </c>
      <c r="BP39" t="e">
        <f t="shared" si="44"/>
        <v>#REF!</v>
      </c>
      <c r="BQ39" s="13">
        <f t="shared" si="25"/>
        <v>5.6772349545232395</v>
      </c>
      <c r="BR39" s="37">
        <f t="shared" si="26"/>
        <v>245.74561645731924</v>
      </c>
      <c r="BS39" s="13" t="e">
        <f t="shared" si="27"/>
        <v>#REF!</v>
      </c>
      <c r="BT39" t="e">
        <f t="shared" si="45"/>
        <v>#REF!</v>
      </c>
      <c r="BU39" s="13">
        <f t="shared" si="28"/>
        <v>890.04176756572133</v>
      </c>
      <c r="BV39" s="13">
        <f t="shared" si="46"/>
        <v>246.82765661061336</v>
      </c>
      <c r="BW39" s="13" t="e">
        <f t="shared" si="29"/>
        <v>#REF!</v>
      </c>
      <c r="BX39" t="e">
        <f t="shared" si="47"/>
        <v>#REF!</v>
      </c>
      <c r="BY39" s="13">
        <f t="shared" si="30"/>
        <v>890.04176756572133</v>
      </c>
    </row>
    <row r="40" spans="1:77" x14ac:dyDescent="0.2">
      <c r="A40" t="s">
        <v>217</v>
      </c>
      <c r="B40" s="37">
        <f>B39*(1-'Decompositon rate'!$B$5)*$Y$17</f>
        <v>300.93973104963089</v>
      </c>
      <c r="C40" s="38">
        <f>C39*(1-'Decompositon rate'!$B$5)*$Y$17</f>
        <v>300.93973104963089</v>
      </c>
      <c r="D40" s="37">
        <f>D39*(1-'Decompositon rate'!$B$5)*$Y$17</f>
        <v>627.91182526079854</v>
      </c>
      <c r="E40" s="38">
        <f>E39*(1-'Decompositon rate'!$B$5)*$Y$17</f>
        <v>627.91182526079854</v>
      </c>
      <c r="F40" s="37">
        <f>F39*(1-'Decompositon rate'!$B$5)*$Y$17</f>
        <v>115.91019859005863</v>
      </c>
      <c r="G40" s="38">
        <f>G39*(1-'Decompositon rate'!$B$5)*$Y$17</f>
        <v>115.91019859005863</v>
      </c>
      <c r="H40" s="37">
        <f>H39*(1-'Decompositon rate'!$B$5)*$Y$17</f>
        <v>112.3365743091108</v>
      </c>
      <c r="I40" s="38">
        <f>I39*(1-'Decompositon rate'!$B$5)*$Y$17</f>
        <v>112.3365743091108</v>
      </c>
      <c r="J40" s="37">
        <f>J39*(1-'Decompositon rate'!$B$5)*$Y$17</f>
        <v>1.2670316717866057</v>
      </c>
      <c r="K40" s="38">
        <f>K39*(1-'Decompositon rate'!$B$5)*$Y$17</f>
        <v>1.2670316717866057</v>
      </c>
      <c r="L40" s="37">
        <f>L39*(1-'Decompositon rate'!$B$5)*$Y$17</f>
        <v>185.2302346590584</v>
      </c>
      <c r="M40" s="38">
        <f>M39*(1-'Decompositon rate'!$B$5)*$Y$17</f>
        <v>185.2302346590584</v>
      </c>
      <c r="N40" t="str">
        <f>'DU LCI'!$E$21</f>
        <v>kg CO2e</v>
      </c>
      <c r="AC40">
        <v>38</v>
      </c>
      <c r="AD40" s="37">
        <f t="shared" si="1"/>
        <v>902.90513738053278</v>
      </c>
      <c r="AE40" s="13" t="e">
        <f t="shared" si="2"/>
        <v>#REF!</v>
      </c>
      <c r="AF40" t="e">
        <f t="shared" si="48"/>
        <v>#REF!</v>
      </c>
      <c r="AG40" s="13">
        <f t="shared" si="3"/>
        <v>1949.1707066918982</v>
      </c>
      <c r="AH40" s="13">
        <f t="shared" si="31"/>
        <v>904.21801276652945</v>
      </c>
      <c r="AI40" s="13" t="e">
        <f t="shared" si="4"/>
        <v>#REF!</v>
      </c>
      <c r="AJ40" t="e">
        <f t="shared" si="32"/>
        <v>#REF!</v>
      </c>
      <c r="AK40" s="13">
        <f t="shared" si="5"/>
        <v>1949.1707066918982</v>
      </c>
      <c r="AL40" s="37">
        <f t="shared" si="6"/>
        <v>1951.5980368584414</v>
      </c>
      <c r="AM40" s="13" t="e">
        <f t="shared" si="7"/>
        <v>#REF!</v>
      </c>
      <c r="AN40" t="e">
        <f t="shared" si="33"/>
        <v>#REF!</v>
      </c>
      <c r="AO40" s="13">
        <f t="shared" si="8"/>
        <v>4135.1333898795156</v>
      </c>
      <c r="AP40" s="13">
        <f t="shared" si="34"/>
        <v>1953.0926949901914</v>
      </c>
      <c r="AQ40" s="13" t="e">
        <f t="shared" si="9"/>
        <v>#REF!</v>
      </c>
      <c r="AR40" s="13" t="e">
        <f t="shared" si="35"/>
        <v>#REF!</v>
      </c>
      <c r="AS40" s="38">
        <f t="shared" si="10"/>
        <v>4135.1333898795156</v>
      </c>
      <c r="AT40" s="37">
        <f t="shared" si="11"/>
        <v>251.27270472321888</v>
      </c>
      <c r="AU40" s="13" t="e">
        <f t="shared" si="12"/>
        <v>#REF!</v>
      </c>
      <c r="AV40" t="e">
        <f t="shared" si="36"/>
        <v>#REF!</v>
      </c>
      <c r="AW40" s="13">
        <f t="shared" si="13"/>
        <v>654.52934422449698</v>
      </c>
      <c r="AX40" s="13">
        <f t="shared" si="37"/>
        <v>252.09216979931364</v>
      </c>
      <c r="AY40" s="13" t="e">
        <f t="shared" si="14"/>
        <v>#REF!</v>
      </c>
      <c r="AZ40" t="e">
        <f t="shared" si="38"/>
        <v>#REF!</v>
      </c>
      <c r="BA40" s="13">
        <f t="shared" si="15"/>
        <v>654.52934422449698</v>
      </c>
      <c r="BB40" s="37">
        <f t="shared" si="16"/>
        <v>353.07368435452213</v>
      </c>
      <c r="BC40" s="13" t="e">
        <f t="shared" si="17"/>
        <v>#REF!</v>
      </c>
      <c r="BD40" t="e">
        <f t="shared" si="39"/>
        <v>#REF!</v>
      </c>
      <c r="BE40" s="13">
        <f t="shared" si="18"/>
        <v>743.64621724213885</v>
      </c>
      <c r="BF40" s="13">
        <f t="shared" si="40"/>
        <v>354.15572450781633</v>
      </c>
      <c r="BG40" s="13" t="e">
        <f t="shared" si="19"/>
        <v>#REF!</v>
      </c>
      <c r="BH40" t="e">
        <f t="shared" si="41"/>
        <v>#REF!</v>
      </c>
      <c r="BI40" s="13">
        <f t="shared" si="20"/>
        <v>743.64621724213885</v>
      </c>
      <c r="BJ40" s="115">
        <f t="shared" si="21"/>
        <v>1.7085040543306103</v>
      </c>
      <c r="BK40" s="13" t="e">
        <f t="shared" si="22"/>
        <v>#REF!</v>
      </c>
      <c r="BL40" t="e">
        <f t="shared" si="42"/>
        <v>#REF!</v>
      </c>
      <c r="BM40" s="116">
        <f t="shared" si="23"/>
        <v>5.6772349545232395</v>
      </c>
      <c r="BN40" s="13">
        <f t="shared" si="43"/>
        <v>2.7905442076247393</v>
      </c>
      <c r="BO40" s="13" t="e">
        <f t="shared" si="24"/>
        <v>#REF!</v>
      </c>
      <c r="BP40" t="e">
        <f t="shared" si="44"/>
        <v>#REF!</v>
      </c>
      <c r="BQ40" s="13">
        <f t="shared" si="25"/>
        <v>5.6772349545232395</v>
      </c>
      <c r="BR40" s="37">
        <f t="shared" si="26"/>
        <v>245.74561645731924</v>
      </c>
      <c r="BS40" s="13" t="e">
        <f t="shared" si="27"/>
        <v>#REF!</v>
      </c>
      <c r="BT40" t="e">
        <f t="shared" si="45"/>
        <v>#REF!</v>
      </c>
      <c r="BU40" s="13">
        <f t="shared" si="28"/>
        <v>890.04176756572133</v>
      </c>
      <c r="BV40" s="13">
        <f t="shared" si="46"/>
        <v>246.82765661061336</v>
      </c>
      <c r="BW40" s="13" t="e">
        <f t="shared" si="29"/>
        <v>#REF!</v>
      </c>
      <c r="BX40" t="e">
        <f t="shared" si="47"/>
        <v>#REF!</v>
      </c>
      <c r="BY40" s="13">
        <f t="shared" si="30"/>
        <v>890.04176756572133</v>
      </c>
    </row>
    <row r="41" spans="1:77" x14ac:dyDescent="0.2">
      <c r="A41" t="s">
        <v>92</v>
      </c>
      <c r="B41" s="37">
        <f>Impact!$B$4*B37</f>
        <v>13108.059962872299</v>
      </c>
      <c r="C41" s="38">
        <f>Impact!$C$4*C37</f>
        <v>18779.140046620509</v>
      </c>
      <c r="D41" s="37">
        <f>Impact!$B$4*D37</f>
        <v>15729.671955446758</v>
      </c>
      <c r="E41" s="38">
        <f>Impact!$C$4*E37</f>
        <v>18779.140046620509</v>
      </c>
      <c r="F41" s="37">
        <f>Impact!$B$4*F37</f>
        <v>5243.2239851489194</v>
      </c>
      <c r="G41" s="38">
        <f>Impact!$C$4*G37</f>
        <v>18779.140046620509</v>
      </c>
      <c r="H41" s="37">
        <f>Impact!$B$4*H37</f>
        <v>7864.8359777233791</v>
      </c>
      <c r="I41" s="38">
        <f>Impact!$C$4*I37</f>
        <v>18779.140046620509</v>
      </c>
      <c r="J41" s="37">
        <f>Impact!$B$4*J37</f>
        <v>7864.8359777233791</v>
      </c>
      <c r="K41" s="38">
        <f>Impact!$C$4*K37</f>
        <v>18779.140046620509</v>
      </c>
      <c r="L41" s="37">
        <f>Impact!$B$4*L37</f>
        <v>7864.8359777233791</v>
      </c>
      <c r="M41" s="38">
        <f>Impact!$C$4*M37</f>
        <v>18779.140046620509</v>
      </c>
      <c r="N41" t="s">
        <v>27</v>
      </c>
      <c r="AC41">
        <v>40</v>
      </c>
      <c r="AD41" s="37">
        <f t="shared" si="1"/>
        <v>902.90513738053278</v>
      </c>
      <c r="AE41" s="13" t="e">
        <f t="shared" si="2"/>
        <v>#REF!</v>
      </c>
      <c r="AF41" t="e">
        <f t="shared" si="48"/>
        <v>#REF!</v>
      </c>
      <c r="AG41" s="13">
        <f t="shared" si="3"/>
        <v>1949.1707066918982</v>
      </c>
      <c r="AH41" s="13">
        <f t="shared" si="31"/>
        <v>904.21801276652945</v>
      </c>
      <c r="AI41" s="13" t="e">
        <f t="shared" si="4"/>
        <v>#REF!</v>
      </c>
      <c r="AJ41" t="e">
        <f t="shared" si="32"/>
        <v>#REF!</v>
      </c>
      <c r="AK41" s="13">
        <f t="shared" si="5"/>
        <v>1949.1707066918982</v>
      </c>
      <c r="AL41" s="37">
        <f t="shared" si="6"/>
        <v>1951.5980368584414</v>
      </c>
      <c r="AM41" s="13" t="e">
        <f t="shared" si="7"/>
        <v>#REF!</v>
      </c>
      <c r="AN41" t="e">
        <f t="shared" si="33"/>
        <v>#REF!</v>
      </c>
      <c r="AO41" s="13">
        <f t="shared" si="8"/>
        <v>4135.1333898795156</v>
      </c>
      <c r="AP41" s="13">
        <f t="shared" si="34"/>
        <v>1953.0926949901914</v>
      </c>
      <c r="AQ41" s="13" t="e">
        <f t="shared" si="9"/>
        <v>#REF!</v>
      </c>
      <c r="AR41" s="13" t="e">
        <f t="shared" si="35"/>
        <v>#REF!</v>
      </c>
      <c r="AS41" s="38">
        <f t="shared" si="10"/>
        <v>4135.1333898795156</v>
      </c>
      <c r="AT41" s="37">
        <f t="shared" si="11"/>
        <v>251.27270472321888</v>
      </c>
      <c r="AU41" s="13" t="e">
        <f t="shared" si="12"/>
        <v>#REF!</v>
      </c>
      <c r="AV41" t="e">
        <f t="shared" si="36"/>
        <v>#REF!</v>
      </c>
      <c r="AW41" s="13">
        <f t="shared" si="13"/>
        <v>654.52934422449698</v>
      </c>
      <c r="AX41" s="13">
        <f t="shared" si="37"/>
        <v>252.09216979931364</v>
      </c>
      <c r="AY41" s="13" t="e">
        <f t="shared" si="14"/>
        <v>#REF!</v>
      </c>
      <c r="AZ41" t="e">
        <f t="shared" si="38"/>
        <v>#REF!</v>
      </c>
      <c r="BA41" s="13">
        <f t="shared" si="15"/>
        <v>654.52934422449698</v>
      </c>
      <c r="BB41" s="37">
        <f t="shared" si="16"/>
        <v>353.07368435452213</v>
      </c>
      <c r="BC41" s="13" t="e">
        <f t="shared" si="17"/>
        <v>#REF!</v>
      </c>
      <c r="BD41" t="e">
        <f t="shared" si="39"/>
        <v>#REF!</v>
      </c>
      <c r="BE41" s="13">
        <f t="shared" si="18"/>
        <v>743.64621724213885</v>
      </c>
      <c r="BF41" s="13">
        <f t="shared" si="40"/>
        <v>354.15572450781633</v>
      </c>
      <c r="BG41" s="13" t="e">
        <f t="shared" si="19"/>
        <v>#REF!</v>
      </c>
      <c r="BH41" t="e">
        <f t="shared" si="41"/>
        <v>#REF!</v>
      </c>
      <c r="BI41" s="13">
        <f t="shared" si="20"/>
        <v>743.64621724213885</v>
      </c>
      <c r="BJ41" s="115">
        <f t="shared" si="21"/>
        <v>1.7085040543306103</v>
      </c>
      <c r="BK41" s="13" t="e">
        <f t="shared" si="22"/>
        <v>#REF!</v>
      </c>
      <c r="BL41" t="e">
        <f t="shared" si="42"/>
        <v>#REF!</v>
      </c>
      <c r="BM41" s="116">
        <f t="shared" si="23"/>
        <v>5.6772349545232395</v>
      </c>
      <c r="BN41" s="13">
        <f t="shared" si="43"/>
        <v>2.7905442076247393</v>
      </c>
      <c r="BO41" s="13" t="e">
        <f t="shared" si="24"/>
        <v>#REF!</v>
      </c>
      <c r="BP41" t="e">
        <f t="shared" si="44"/>
        <v>#REF!</v>
      </c>
      <c r="BQ41" s="13">
        <f t="shared" si="25"/>
        <v>5.6772349545232395</v>
      </c>
      <c r="BR41" s="37">
        <f t="shared" si="26"/>
        <v>245.74561645731924</v>
      </c>
      <c r="BS41" s="13" t="e">
        <f t="shared" si="27"/>
        <v>#REF!</v>
      </c>
      <c r="BT41" t="e">
        <f t="shared" si="45"/>
        <v>#REF!</v>
      </c>
      <c r="BU41" s="13">
        <f t="shared" si="28"/>
        <v>890.04176756572133</v>
      </c>
      <c r="BV41" s="13">
        <f t="shared" si="46"/>
        <v>246.82765661061336</v>
      </c>
      <c r="BW41" s="13" t="e">
        <f t="shared" si="29"/>
        <v>#REF!</v>
      </c>
      <c r="BX41" t="e">
        <f t="shared" si="47"/>
        <v>#REF!</v>
      </c>
      <c r="BY41" s="13">
        <f t="shared" si="30"/>
        <v>890.04176756572133</v>
      </c>
    </row>
    <row r="42" spans="1:77" x14ac:dyDescent="0.2">
      <c r="A42" t="s">
        <v>91</v>
      </c>
      <c r="B42" s="37" t="e">
        <f>$Y$2*B37</f>
        <v>#REF!</v>
      </c>
      <c r="C42" s="38" t="e">
        <f>$Y$5*C37</f>
        <v>#REF!</v>
      </c>
      <c r="D42" s="37" t="e">
        <f>$Y$2*D37</f>
        <v>#REF!</v>
      </c>
      <c r="E42" s="38" t="e">
        <f>$Y$5*E37</f>
        <v>#REF!</v>
      </c>
      <c r="F42" s="37" t="e">
        <f>$Y$2*F37</f>
        <v>#REF!</v>
      </c>
      <c r="G42" s="38" t="e">
        <f>$Y$5*G37</f>
        <v>#REF!</v>
      </c>
      <c r="H42" s="37" t="e">
        <f>$Y$2*H37</f>
        <v>#REF!</v>
      </c>
      <c r="I42" s="38" t="e">
        <f>$Y$5*I37</f>
        <v>#REF!</v>
      </c>
      <c r="J42" s="37" t="e">
        <f>$Y$2*J37</f>
        <v>#REF!</v>
      </c>
      <c r="K42" s="38" t="e">
        <f>$Y$5*K37</f>
        <v>#REF!</v>
      </c>
      <c r="L42" s="37" t="e">
        <f>$Y$2*L37</f>
        <v>#REF!</v>
      </c>
      <c r="M42" s="38" t="e">
        <f>$Y$5*M37</f>
        <v>#REF!</v>
      </c>
      <c r="N42" t="s">
        <v>27</v>
      </c>
      <c r="AC42">
        <v>41</v>
      </c>
      <c r="AD42" s="37">
        <f t="shared" si="1"/>
        <v>902.90513738053278</v>
      </c>
      <c r="AE42" s="13" t="e">
        <f t="shared" si="2"/>
        <v>#REF!</v>
      </c>
      <c r="AF42" t="e">
        <f t="shared" si="48"/>
        <v>#REF!</v>
      </c>
      <c r="AG42" s="13">
        <f t="shared" si="3"/>
        <v>1949.1707066918982</v>
      </c>
      <c r="AH42" s="13">
        <f t="shared" si="31"/>
        <v>904.21801276652945</v>
      </c>
      <c r="AI42" s="13" t="e">
        <f t="shared" si="4"/>
        <v>#REF!</v>
      </c>
      <c r="AJ42" t="e">
        <f t="shared" si="32"/>
        <v>#REF!</v>
      </c>
      <c r="AK42" s="13">
        <f t="shared" si="5"/>
        <v>1949.1707066918982</v>
      </c>
      <c r="AL42" s="37">
        <f t="shared" si="6"/>
        <v>1951.5980368584414</v>
      </c>
      <c r="AM42" s="13" t="e">
        <f t="shared" si="7"/>
        <v>#REF!</v>
      </c>
      <c r="AN42" t="e">
        <f t="shared" si="33"/>
        <v>#REF!</v>
      </c>
      <c r="AO42" s="13">
        <f t="shared" si="8"/>
        <v>4135.1333898795156</v>
      </c>
      <c r="AP42" s="13">
        <f t="shared" si="34"/>
        <v>1953.0926949901914</v>
      </c>
      <c r="AQ42" s="13" t="e">
        <f t="shared" si="9"/>
        <v>#REF!</v>
      </c>
      <c r="AR42" s="13" t="e">
        <f t="shared" si="35"/>
        <v>#REF!</v>
      </c>
      <c r="AS42" s="38">
        <f t="shared" si="10"/>
        <v>4135.1333898795156</v>
      </c>
      <c r="AT42" s="37">
        <f t="shared" si="11"/>
        <v>251.27270472321888</v>
      </c>
      <c r="AU42" s="13" t="e">
        <f t="shared" si="12"/>
        <v>#REF!</v>
      </c>
      <c r="AV42" t="e">
        <f t="shared" si="36"/>
        <v>#REF!</v>
      </c>
      <c r="AW42" s="13">
        <f t="shared" si="13"/>
        <v>654.52934422449698</v>
      </c>
      <c r="AX42" s="13">
        <f t="shared" si="37"/>
        <v>252.09216979931364</v>
      </c>
      <c r="AY42" s="13" t="e">
        <f t="shared" si="14"/>
        <v>#REF!</v>
      </c>
      <c r="AZ42" t="e">
        <f t="shared" si="38"/>
        <v>#REF!</v>
      </c>
      <c r="BA42" s="13">
        <f t="shared" si="15"/>
        <v>654.52934422449698</v>
      </c>
      <c r="BB42" s="37">
        <f t="shared" si="16"/>
        <v>353.07368435452213</v>
      </c>
      <c r="BC42" s="13" t="e">
        <f t="shared" si="17"/>
        <v>#REF!</v>
      </c>
      <c r="BD42" t="e">
        <f t="shared" si="39"/>
        <v>#REF!</v>
      </c>
      <c r="BE42" s="13">
        <f t="shared" si="18"/>
        <v>743.64621724213885</v>
      </c>
      <c r="BF42" s="13">
        <f t="shared" si="40"/>
        <v>354.15572450781633</v>
      </c>
      <c r="BG42" s="13" t="e">
        <f t="shared" si="19"/>
        <v>#REF!</v>
      </c>
      <c r="BH42" t="e">
        <f t="shared" si="41"/>
        <v>#REF!</v>
      </c>
      <c r="BI42" s="13">
        <f t="shared" si="20"/>
        <v>743.64621724213885</v>
      </c>
      <c r="BJ42" s="115">
        <f t="shared" si="21"/>
        <v>1.7085040543306103</v>
      </c>
      <c r="BK42" s="13" t="e">
        <f t="shared" si="22"/>
        <v>#REF!</v>
      </c>
      <c r="BL42" t="e">
        <f t="shared" si="42"/>
        <v>#REF!</v>
      </c>
      <c r="BM42" s="116">
        <f t="shared" si="23"/>
        <v>5.6772349545232395</v>
      </c>
      <c r="BN42" s="13">
        <f t="shared" si="43"/>
        <v>2.7905442076247393</v>
      </c>
      <c r="BO42" s="13" t="e">
        <f t="shared" si="24"/>
        <v>#REF!</v>
      </c>
      <c r="BP42" t="e">
        <f t="shared" si="44"/>
        <v>#REF!</v>
      </c>
      <c r="BQ42" s="13">
        <f t="shared" si="25"/>
        <v>5.6772349545232395</v>
      </c>
      <c r="BR42" s="37">
        <f t="shared" si="26"/>
        <v>245.74561645731924</v>
      </c>
      <c r="BS42" s="13" t="e">
        <f t="shared" si="27"/>
        <v>#REF!</v>
      </c>
      <c r="BT42" t="e">
        <f t="shared" si="45"/>
        <v>#REF!</v>
      </c>
      <c r="BU42" s="13">
        <f t="shared" si="28"/>
        <v>890.04176756572133</v>
      </c>
      <c r="BV42" s="13">
        <f t="shared" si="46"/>
        <v>246.82765661061336</v>
      </c>
      <c r="BW42" s="13" t="e">
        <f t="shared" si="29"/>
        <v>#REF!</v>
      </c>
      <c r="BX42" t="e">
        <f t="shared" si="47"/>
        <v>#REF!</v>
      </c>
      <c r="BY42" s="13">
        <f t="shared" si="30"/>
        <v>890.04176756572133</v>
      </c>
    </row>
    <row r="43" spans="1:77" x14ac:dyDescent="0.2">
      <c r="A43" t="s">
        <v>93</v>
      </c>
      <c r="B43" s="37">
        <f>($Y$9*$K$2+$Y$10*$L$2+$Y$11*$M$2)/('DU LCI'!$S$5*365)</f>
        <v>5.0209700320232606</v>
      </c>
      <c r="C43" s="38">
        <f>B43</f>
        <v>5.0209700320232606</v>
      </c>
      <c r="D43" s="37">
        <f>($Y$9*$K$8+$Y$10*$L$8+$Y$11*$M$8)/('DU LCI'!$S$5*365)</f>
        <v>11.046134070451172</v>
      </c>
      <c r="E43" s="38">
        <f>D43</f>
        <v>11.046134070451172</v>
      </c>
      <c r="F43" s="37">
        <f>($Y$9*$K$15+$Y$10*$L$15+$Y$11*$M$15)/('DU LCI'!$S$5*365)</f>
        <v>1.1297182572052333</v>
      </c>
      <c r="G43" s="38">
        <f>F43</f>
        <v>1.1297182572052333</v>
      </c>
      <c r="H43" s="37">
        <f>($Y$9*$K$19+$Y$10*$L$19+$Y$11*$M$19)/('DU LCI'!$S$5*365)</f>
        <v>2.0083880128093039</v>
      </c>
      <c r="I43" s="38">
        <f>H43</f>
        <v>2.0083880128093039</v>
      </c>
      <c r="J43" s="37">
        <f>($Y$9*$K$23+$Y$10*$L$23+$Y$11*$M$23)/('DU LCI'!$S$5*365)</f>
        <v>0</v>
      </c>
      <c r="K43" s="38">
        <f>J43</f>
        <v>0</v>
      </c>
      <c r="L43" s="37">
        <f>($Y$9*$K$27+$Y$10*$L$27+$Y$11*$M$27)/('DU LCI'!$S$5*365)</f>
        <v>0.50209700320232598</v>
      </c>
      <c r="M43" s="38">
        <f>L43</f>
        <v>0.50209700320232598</v>
      </c>
      <c r="N43" t="s">
        <v>27</v>
      </c>
      <c r="AC43">
        <v>42</v>
      </c>
      <c r="AD43" s="37">
        <f t="shared" si="1"/>
        <v>902.90513738053278</v>
      </c>
      <c r="AE43" s="13" t="e">
        <f t="shared" si="2"/>
        <v>#REF!</v>
      </c>
      <c r="AF43" t="e">
        <f t="shared" si="48"/>
        <v>#REF!</v>
      </c>
      <c r="AG43" s="13">
        <f t="shared" si="3"/>
        <v>1949.1707066918982</v>
      </c>
      <c r="AH43" s="13">
        <f t="shared" si="31"/>
        <v>904.21801276652945</v>
      </c>
      <c r="AI43" s="13" t="e">
        <f t="shared" si="4"/>
        <v>#REF!</v>
      </c>
      <c r="AJ43" t="e">
        <f t="shared" si="32"/>
        <v>#REF!</v>
      </c>
      <c r="AK43" s="13">
        <f t="shared" si="5"/>
        <v>1949.1707066918982</v>
      </c>
      <c r="AL43" s="37">
        <f t="shared" si="6"/>
        <v>1951.5980368584414</v>
      </c>
      <c r="AM43" s="13" t="e">
        <f t="shared" si="7"/>
        <v>#REF!</v>
      </c>
      <c r="AN43" t="e">
        <f t="shared" si="33"/>
        <v>#REF!</v>
      </c>
      <c r="AO43" s="13">
        <f t="shared" si="8"/>
        <v>4135.1333898795156</v>
      </c>
      <c r="AP43" s="13">
        <f t="shared" si="34"/>
        <v>1953.0926949901914</v>
      </c>
      <c r="AQ43" s="13" t="e">
        <f t="shared" si="9"/>
        <v>#REF!</v>
      </c>
      <c r="AR43" s="13" t="e">
        <f t="shared" si="35"/>
        <v>#REF!</v>
      </c>
      <c r="AS43" s="38">
        <f t="shared" si="10"/>
        <v>4135.1333898795156</v>
      </c>
      <c r="AT43" s="37">
        <f t="shared" si="11"/>
        <v>251.27270472321888</v>
      </c>
      <c r="AU43" s="13" t="e">
        <f t="shared" si="12"/>
        <v>#REF!</v>
      </c>
      <c r="AV43" t="e">
        <f t="shared" si="36"/>
        <v>#REF!</v>
      </c>
      <c r="AW43" s="13">
        <f t="shared" si="13"/>
        <v>654.52934422449698</v>
      </c>
      <c r="AX43" s="13">
        <f t="shared" si="37"/>
        <v>252.09216979931364</v>
      </c>
      <c r="AY43" s="13" t="e">
        <f t="shared" si="14"/>
        <v>#REF!</v>
      </c>
      <c r="AZ43" t="e">
        <f t="shared" si="38"/>
        <v>#REF!</v>
      </c>
      <c r="BA43" s="13">
        <f t="shared" si="15"/>
        <v>654.52934422449698</v>
      </c>
      <c r="BB43" s="37">
        <f t="shared" si="16"/>
        <v>353.07368435452213</v>
      </c>
      <c r="BC43" s="13" t="e">
        <f t="shared" si="17"/>
        <v>#REF!</v>
      </c>
      <c r="BD43" t="e">
        <f t="shared" si="39"/>
        <v>#REF!</v>
      </c>
      <c r="BE43" s="13">
        <f t="shared" si="18"/>
        <v>743.64621724213885</v>
      </c>
      <c r="BF43" s="13">
        <f t="shared" si="40"/>
        <v>354.15572450781633</v>
      </c>
      <c r="BG43" s="13" t="e">
        <f t="shared" si="19"/>
        <v>#REF!</v>
      </c>
      <c r="BH43" t="e">
        <f t="shared" si="41"/>
        <v>#REF!</v>
      </c>
      <c r="BI43" s="13">
        <f t="shared" si="20"/>
        <v>743.64621724213885</v>
      </c>
      <c r="BJ43" s="115">
        <f t="shared" si="21"/>
        <v>1.7085040543306103</v>
      </c>
      <c r="BK43" s="13" t="e">
        <f t="shared" si="22"/>
        <v>#REF!</v>
      </c>
      <c r="BL43" t="e">
        <f t="shared" si="42"/>
        <v>#REF!</v>
      </c>
      <c r="BM43" s="116">
        <f t="shared" si="23"/>
        <v>5.6772349545232395</v>
      </c>
      <c r="BN43" s="13">
        <f t="shared" si="43"/>
        <v>2.7905442076247393</v>
      </c>
      <c r="BO43" s="13" t="e">
        <f t="shared" si="24"/>
        <v>#REF!</v>
      </c>
      <c r="BP43" t="e">
        <f t="shared" si="44"/>
        <v>#REF!</v>
      </c>
      <c r="BQ43" s="13">
        <f t="shared" si="25"/>
        <v>5.6772349545232395</v>
      </c>
      <c r="BR43" s="37">
        <f t="shared" si="26"/>
        <v>245.74561645731924</v>
      </c>
      <c r="BS43" s="13" t="e">
        <f t="shared" si="27"/>
        <v>#REF!</v>
      </c>
      <c r="BT43" t="e">
        <f t="shared" si="45"/>
        <v>#REF!</v>
      </c>
      <c r="BU43" s="13">
        <f t="shared" si="28"/>
        <v>890.04176756572133</v>
      </c>
      <c r="BV43" s="13">
        <f t="shared" si="46"/>
        <v>246.82765661061336</v>
      </c>
      <c r="BW43" s="13" t="e">
        <f t="shared" si="29"/>
        <v>#REF!</v>
      </c>
      <c r="BX43" t="e">
        <f t="shared" si="47"/>
        <v>#REF!</v>
      </c>
      <c r="BY43" s="13">
        <f t="shared" si="30"/>
        <v>890.04176756572133</v>
      </c>
    </row>
    <row r="44" spans="1:77" x14ac:dyDescent="0.2">
      <c r="A44" t="s">
        <v>94</v>
      </c>
      <c r="B44" s="37">
        <f>($K$2*$Y$12+$Y$13*$L$2+$Y$14*$M$2)/('DU LCI'!$S$5*365)</f>
        <v>595.71812412514521</v>
      </c>
      <c r="C44" s="38">
        <f>B44</f>
        <v>595.71812412514521</v>
      </c>
      <c r="D44" s="37">
        <f>($K$8*$Y$12+$Y$13*$L$8+$Y$14*$M$8)/('DU LCI'!$S$5*365)</f>
        <v>1310.5798730753195</v>
      </c>
      <c r="E44" s="38">
        <f>D44</f>
        <v>1310.5798730753195</v>
      </c>
      <c r="F44" s="37">
        <f>($K$15*$Y$12+$Y$13*$L$15+$Y$14*$M$15)/('DU LCI'!$S$5*365)</f>
        <v>134.03657792815767</v>
      </c>
      <c r="G44" s="38">
        <f>F44</f>
        <v>134.03657792815767</v>
      </c>
      <c r="H44" s="37">
        <f>($K$19*$Y$12+$Y$13*$L$19+$Y$14*$M$19)/('DU LCI'!$S$5*365)</f>
        <v>238.28724965005807</v>
      </c>
      <c r="I44" s="38">
        <f>H44</f>
        <v>238.28724965005807</v>
      </c>
      <c r="J44" s="37">
        <f>($K$23*$Y$12+$Y$13*$L$23+$Y$14*$M$23)/('DU LCI'!$S$5*365)</f>
        <v>0</v>
      </c>
      <c r="K44" s="38">
        <f>J44</f>
        <v>0</v>
      </c>
      <c r="L44" s="37">
        <f>($K$27*$Y$12+$Y$13*$L$27+$Y$14*$M$27)/('DU LCI'!$S$5*365)</f>
        <v>59.571812412514518</v>
      </c>
      <c r="M44" s="38">
        <f>L44</f>
        <v>59.571812412514518</v>
      </c>
      <c r="N44" t="s">
        <v>27</v>
      </c>
      <c r="AC44">
        <v>43</v>
      </c>
      <c r="AD44" s="37">
        <f t="shared" si="1"/>
        <v>902.90513738053278</v>
      </c>
      <c r="AE44" s="13" t="e">
        <f t="shared" si="2"/>
        <v>#REF!</v>
      </c>
      <c r="AF44" t="e">
        <f t="shared" si="48"/>
        <v>#REF!</v>
      </c>
      <c r="AG44" s="13">
        <f t="shared" si="3"/>
        <v>1949.1707066918982</v>
      </c>
      <c r="AH44" s="13">
        <f t="shared" si="31"/>
        <v>904.21801276652945</v>
      </c>
      <c r="AI44" s="13" t="e">
        <f t="shared" si="4"/>
        <v>#REF!</v>
      </c>
      <c r="AJ44" t="e">
        <f t="shared" si="32"/>
        <v>#REF!</v>
      </c>
      <c r="AK44" s="13">
        <f t="shared" si="5"/>
        <v>1949.1707066918982</v>
      </c>
      <c r="AL44" s="37">
        <f t="shared" si="6"/>
        <v>1951.5980368584414</v>
      </c>
      <c r="AM44" s="13" t="e">
        <f t="shared" si="7"/>
        <v>#REF!</v>
      </c>
      <c r="AN44" t="e">
        <f t="shared" si="33"/>
        <v>#REF!</v>
      </c>
      <c r="AO44" s="13">
        <f t="shared" si="8"/>
        <v>4135.1333898795156</v>
      </c>
      <c r="AP44" s="13">
        <f t="shared" si="34"/>
        <v>1953.0926949901914</v>
      </c>
      <c r="AQ44" s="13" t="e">
        <f t="shared" si="9"/>
        <v>#REF!</v>
      </c>
      <c r="AR44" s="13" t="e">
        <f t="shared" si="35"/>
        <v>#REF!</v>
      </c>
      <c r="AS44" s="38">
        <f t="shared" si="10"/>
        <v>4135.1333898795156</v>
      </c>
      <c r="AT44" s="37">
        <f t="shared" si="11"/>
        <v>251.27270472321888</v>
      </c>
      <c r="AU44" s="13" t="e">
        <f t="shared" si="12"/>
        <v>#REF!</v>
      </c>
      <c r="AV44" t="e">
        <f t="shared" si="36"/>
        <v>#REF!</v>
      </c>
      <c r="AW44" s="13">
        <f t="shared" si="13"/>
        <v>654.52934422449698</v>
      </c>
      <c r="AX44" s="13">
        <f t="shared" si="37"/>
        <v>252.09216979931364</v>
      </c>
      <c r="AY44" s="13" t="e">
        <f t="shared" si="14"/>
        <v>#REF!</v>
      </c>
      <c r="AZ44" t="e">
        <f t="shared" si="38"/>
        <v>#REF!</v>
      </c>
      <c r="BA44" s="13">
        <f t="shared" si="15"/>
        <v>654.52934422449698</v>
      </c>
      <c r="BB44" s="37">
        <f t="shared" si="16"/>
        <v>353.07368435452213</v>
      </c>
      <c r="BC44" s="13" t="e">
        <f t="shared" si="17"/>
        <v>#REF!</v>
      </c>
      <c r="BD44" t="e">
        <f t="shared" si="39"/>
        <v>#REF!</v>
      </c>
      <c r="BE44" s="13">
        <f t="shared" si="18"/>
        <v>743.64621724213885</v>
      </c>
      <c r="BF44" s="13">
        <f t="shared" si="40"/>
        <v>354.15572450781633</v>
      </c>
      <c r="BG44" s="13" t="e">
        <f t="shared" si="19"/>
        <v>#REF!</v>
      </c>
      <c r="BH44" t="e">
        <f t="shared" si="41"/>
        <v>#REF!</v>
      </c>
      <c r="BI44" s="13">
        <f t="shared" si="20"/>
        <v>743.64621724213885</v>
      </c>
      <c r="BJ44" s="115">
        <f t="shared" si="21"/>
        <v>1.7085040543306103</v>
      </c>
      <c r="BK44" s="13" t="e">
        <f t="shared" si="22"/>
        <v>#REF!</v>
      </c>
      <c r="BL44" t="e">
        <f t="shared" si="42"/>
        <v>#REF!</v>
      </c>
      <c r="BM44" s="116">
        <f t="shared" si="23"/>
        <v>5.6772349545232395</v>
      </c>
      <c r="BN44" s="13">
        <f t="shared" si="43"/>
        <v>2.7905442076247393</v>
      </c>
      <c r="BO44" s="13" t="e">
        <f t="shared" si="24"/>
        <v>#REF!</v>
      </c>
      <c r="BP44" t="e">
        <f t="shared" si="44"/>
        <v>#REF!</v>
      </c>
      <c r="BQ44" s="13">
        <f t="shared" si="25"/>
        <v>5.6772349545232395</v>
      </c>
      <c r="BR44" s="37">
        <f t="shared" si="26"/>
        <v>245.74561645731924</v>
      </c>
      <c r="BS44" s="13" t="e">
        <f t="shared" si="27"/>
        <v>#REF!</v>
      </c>
      <c r="BT44" t="e">
        <f t="shared" si="45"/>
        <v>#REF!</v>
      </c>
      <c r="BU44" s="13">
        <f t="shared" si="28"/>
        <v>890.04176756572133</v>
      </c>
      <c r="BV44" s="13">
        <f t="shared" si="46"/>
        <v>246.82765661061336</v>
      </c>
      <c r="BW44" s="13" t="e">
        <f t="shared" si="29"/>
        <v>#REF!</v>
      </c>
      <c r="BX44" t="e">
        <f t="shared" si="47"/>
        <v>#REF!</v>
      </c>
      <c r="BY44" s="13">
        <f t="shared" si="30"/>
        <v>890.04176756572133</v>
      </c>
    </row>
    <row r="45" spans="1:77" x14ac:dyDescent="0.2">
      <c r="A45" t="s">
        <v>75</v>
      </c>
      <c r="B45" s="37">
        <f>'DU LCI'!$C$14*Impact!$B$1*B37*B38</f>
        <v>1.226312173733346</v>
      </c>
      <c r="C45" s="38">
        <f>'DU LCI'!$D$14*Impact!$B$1*C37*C36*C38</f>
        <v>6.6942217483796762</v>
      </c>
      <c r="D45" s="37">
        <f>'DU LCI'!$C$14*Impact!$B$1*D37*D38</f>
        <v>2.0602044518720213</v>
      </c>
      <c r="E45" s="38">
        <f>'DU LCI'!$D$14*Impact!$B$1*E37*E36*E38</f>
        <v>9.3719104477315476</v>
      </c>
      <c r="F45" s="37">
        <f>'DU LCI'!$C$14*Impact!$B$1*F37*F38</f>
        <v>0.19620994779733536</v>
      </c>
      <c r="G45" s="38">
        <f>'DU LCI'!$D$14*Impact!$B$1*G37*G36*G38</f>
        <v>2.6776886993518705</v>
      </c>
      <c r="H45" s="37">
        <f>'DU LCI'!$C$14*Impact!$B$1*H37*H38</f>
        <v>0.44147238254400456</v>
      </c>
      <c r="I45" s="38">
        <f>'DU LCI'!$D$14*Impact!$B$1*I37*I36*I38</f>
        <v>4.0165330490278057</v>
      </c>
      <c r="J45" s="37">
        <f>'DU LCI'!$C$14*Impact!$B$1*J37*J38</f>
        <v>0.44147238254400456</v>
      </c>
      <c r="K45" s="38">
        <f>'DU LCI'!$D$14*Impact!$B$1*K37*K36*K38</f>
        <v>4.0165330490278057</v>
      </c>
      <c r="L45" s="37">
        <f>'DU LCI'!$C$14*Impact!$B$1*L37*L38</f>
        <v>0.44147238254400456</v>
      </c>
      <c r="M45" s="38">
        <f>'DU LCI'!$D$14*Impact!$B$1*M37*M36*M38</f>
        <v>4.0165330490278057</v>
      </c>
      <c r="N45" t="s">
        <v>27</v>
      </c>
      <c r="AC45">
        <v>44</v>
      </c>
      <c r="AD45" s="37">
        <f t="shared" si="1"/>
        <v>902.90513738053278</v>
      </c>
      <c r="AE45" s="13" t="e">
        <f t="shared" si="2"/>
        <v>#REF!</v>
      </c>
      <c r="AF45" t="e">
        <f t="shared" si="48"/>
        <v>#REF!</v>
      </c>
      <c r="AG45" s="13">
        <f t="shared" si="3"/>
        <v>1949.1707066918982</v>
      </c>
      <c r="AH45" s="13">
        <f t="shared" si="31"/>
        <v>904.21801276652945</v>
      </c>
      <c r="AI45" s="13" t="e">
        <f t="shared" si="4"/>
        <v>#REF!</v>
      </c>
      <c r="AJ45" t="e">
        <f t="shared" si="32"/>
        <v>#REF!</v>
      </c>
      <c r="AK45" s="13">
        <f t="shared" si="5"/>
        <v>1949.1707066918982</v>
      </c>
      <c r="AL45" s="37">
        <f t="shared" si="6"/>
        <v>1951.5980368584414</v>
      </c>
      <c r="AM45" s="13" t="e">
        <f t="shared" si="7"/>
        <v>#REF!</v>
      </c>
      <c r="AN45" t="e">
        <f t="shared" si="33"/>
        <v>#REF!</v>
      </c>
      <c r="AO45" s="13">
        <f t="shared" si="8"/>
        <v>4135.1333898795156</v>
      </c>
      <c r="AP45" s="13">
        <f t="shared" si="34"/>
        <v>1953.0926949901914</v>
      </c>
      <c r="AQ45" s="13" t="e">
        <f t="shared" si="9"/>
        <v>#REF!</v>
      </c>
      <c r="AR45" s="13" t="e">
        <f t="shared" si="35"/>
        <v>#REF!</v>
      </c>
      <c r="AS45" s="38">
        <f t="shared" si="10"/>
        <v>4135.1333898795156</v>
      </c>
      <c r="AT45" s="37">
        <f t="shared" si="11"/>
        <v>251.27270472321888</v>
      </c>
      <c r="AU45" s="13" t="e">
        <f t="shared" si="12"/>
        <v>#REF!</v>
      </c>
      <c r="AV45" t="e">
        <f t="shared" si="36"/>
        <v>#REF!</v>
      </c>
      <c r="AW45" s="13">
        <f t="shared" si="13"/>
        <v>654.52934422449698</v>
      </c>
      <c r="AX45" s="13">
        <f t="shared" si="37"/>
        <v>252.09216979931364</v>
      </c>
      <c r="AY45" s="13" t="e">
        <f t="shared" si="14"/>
        <v>#REF!</v>
      </c>
      <c r="AZ45" t="e">
        <f t="shared" si="38"/>
        <v>#REF!</v>
      </c>
      <c r="BA45" s="13">
        <f t="shared" si="15"/>
        <v>654.52934422449698</v>
      </c>
      <c r="BB45" s="37">
        <f t="shared" si="16"/>
        <v>353.07368435452213</v>
      </c>
      <c r="BC45" s="13" t="e">
        <f t="shared" si="17"/>
        <v>#REF!</v>
      </c>
      <c r="BD45" t="e">
        <f t="shared" si="39"/>
        <v>#REF!</v>
      </c>
      <c r="BE45" s="13">
        <f t="shared" si="18"/>
        <v>743.64621724213885</v>
      </c>
      <c r="BF45" s="13">
        <f t="shared" si="40"/>
        <v>354.15572450781633</v>
      </c>
      <c r="BG45" s="13" t="e">
        <f t="shared" si="19"/>
        <v>#REF!</v>
      </c>
      <c r="BH45" t="e">
        <f t="shared" si="41"/>
        <v>#REF!</v>
      </c>
      <c r="BI45" s="13">
        <f t="shared" si="20"/>
        <v>743.64621724213885</v>
      </c>
      <c r="BJ45" s="115">
        <f t="shared" si="21"/>
        <v>1.7085040543306103</v>
      </c>
      <c r="BK45" s="13" t="e">
        <f t="shared" si="22"/>
        <v>#REF!</v>
      </c>
      <c r="BL45" t="e">
        <f t="shared" si="42"/>
        <v>#REF!</v>
      </c>
      <c r="BM45" s="116">
        <f t="shared" si="23"/>
        <v>5.6772349545232395</v>
      </c>
      <c r="BN45" s="13">
        <f t="shared" si="43"/>
        <v>2.7905442076247393</v>
      </c>
      <c r="BO45" s="13" t="e">
        <f t="shared" si="24"/>
        <v>#REF!</v>
      </c>
      <c r="BP45" t="e">
        <f t="shared" si="44"/>
        <v>#REF!</v>
      </c>
      <c r="BQ45" s="13">
        <f t="shared" si="25"/>
        <v>5.6772349545232395</v>
      </c>
      <c r="BR45" s="37">
        <f t="shared" si="26"/>
        <v>245.74561645731924</v>
      </c>
      <c r="BS45" s="13" t="e">
        <f t="shared" si="27"/>
        <v>#REF!</v>
      </c>
      <c r="BT45" t="e">
        <f t="shared" si="45"/>
        <v>#REF!</v>
      </c>
      <c r="BU45" s="13">
        <f t="shared" si="28"/>
        <v>890.04176756572133</v>
      </c>
      <c r="BV45" s="13">
        <f t="shared" si="46"/>
        <v>246.82765661061336</v>
      </c>
      <c r="BW45" s="13" t="e">
        <f t="shared" si="29"/>
        <v>#REF!</v>
      </c>
      <c r="BX45" t="e">
        <f t="shared" si="47"/>
        <v>#REF!</v>
      </c>
      <c r="BY45" s="13">
        <f t="shared" si="30"/>
        <v>890.04176756572133</v>
      </c>
    </row>
    <row r="46" spans="1:77" x14ac:dyDescent="0.2">
      <c r="A46" s="20" t="s">
        <v>215</v>
      </c>
      <c r="B46" s="35"/>
      <c r="C46" s="38">
        <f>'DU LCI'!$D$15*Impact!$B$1*C37*C36*C38</f>
        <v>2.5391875597302227</v>
      </c>
      <c r="D46" s="35"/>
      <c r="E46" s="38">
        <f>'DU LCI'!$D$15*Impact!$B$1*E37*E36*E38</f>
        <v>3.5548625836223118</v>
      </c>
      <c r="F46" s="35"/>
      <c r="G46" s="38">
        <f>'DU LCI'!$D$15*Impact!$B$1*G37*G36*G38</f>
        <v>1.0156750238920891</v>
      </c>
      <c r="H46" s="35"/>
      <c r="I46" s="38">
        <f>'DU LCI'!$D$15*Impact!$B$1*I37*I36*I38</f>
        <v>1.5235125358381336</v>
      </c>
      <c r="J46" s="35"/>
      <c r="K46" s="38">
        <f>'DU LCI'!$D$15*Impact!$B$1*K37*K36*K38</f>
        <v>1.5235125358381336</v>
      </c>
      <c r="L46" s="35"/>
      <c r="M46" s="38">
        <f>'DU LCI'!$D$15*Impact!$B$1*M37*M36*M38</f>
        <v>1.5235125358381336</v>
      </c>
      <c r="N46" t="s">
        <v>27</v>
      </c>
      <c r="AC46">
        <v>45</v>
      </c>
      <c r="AD46" s="37">
        <f t="shared" si="1"/>
        <v>902.90513738053278</v>
      </c>
      <c r="AE46" s="13" t="e">
        <f t="shared" si="2"/>
        <v>#REF!</v>
      </c>
      <c r="AF46" t="e">
        <f t="shared" si="48"/>
        <v>#REF!</v>
      </c>
      <c r="AG46" s="13">
        <f t="shared" si="3"/>
        <v>1949.1707066918982</v>
      </c>
      <c r="AH46" s="13">
        <f t="shared" si="31"/>
        <v>904.21801276652945</v>
      </c>
      <c r="AI46" s="13" t="e">
        <f t="shared" si="4"/>
        <v>#REF!</v>
      </c>
      <c r="AJ46" t="e">
        <f t="shared" si="32"/>
        <v>#REF!</v>
      </c>
      <c r="AK46" s="13">
        <f t="shared" si="5"/>
        <v>1949.1707066918982</v>
      </c>
      <c r="AL46" s="37">
        <f t="shared" si="6"/>
        <v>1951.5980368584414</v>
      </c>
      <c r="AM46" s="13" t="e">
        <f t="shared" si="7"/>
        <v>#REF!</v>
      </c>
      <c r="AN46" t="e">
        <f t="shared" si="33"/>
        <v>#REF!</v>
      </c>
      <c r="AO46" s="13">
        <f t="shared" si="8"/>
        <v>4135.1333898795156</v>
      </c>
      <c r="AP46" s="13">
        <f t="shared" si="34"/>
        <v>1953.0926949901914</v>
      </c>
      <c r="AQ46" s="13" t="e">
        <f t="shared" si="9"/>
        <v>#REF!</v>
      </c>
      <c r="AR46" s="13" t="e">
        <f t="shared" si="35"/>
        <v>#REF!</v>
      </c>
      <c r="AS46" s="38">
        <f t="shared" si="10"/>
        <v>4135.1333898795156</v>
      </c>
      <c r="AT46" s="37">
        <f t="shared" si="11"/>
        <v>251.27270472321888</v>
      </c>
      <c r="AU46" s="13" t="e">
        <f t="shared" si="12"/>
        <v>#REF!</v>
      </c>
      <c r="AV46" t="e">
        <f t="shared" si="36"/>
        <v>#REF!</v>
      </c>
      <c r="AW46" s="13">
        <f t="shared" si="13"/>
        <v>654.52934422449698</v>
      </c>
      <c r="AX46" s="13">
        <f t="shared" si="37"/>
        <v>252.09216979931364</v>
      </c>
      <c r="AY46" s="13" t="e">
        <f t="shared" si="14"/>
        <v>#REF!</v>
      </c>
      <c r="AZ46" t="e">
        <f t="shared" si="38"/>
        <v>#REF!</v>
      </c>
      <c r="BA46" s="13">
        <f t="shared" si="15"/>
        <v>654.52934422449698</v>
      </c>
      <c r="BB46" s="37">
        <f t="shared" si="16"/>
        <v>353.07368435452213</v>
      </c>
      <c r="BC46" s="13" t="e">
        <f t="shared" si="17"/>
        <v>#REF!</v>
      </c>
      <c r="BD46" t="e">
        <f t="shared" si="39"/>
        <v>#REF!</v>
      </c>
      <c r="BE46" s="13">
        <f t="shared" si="18"/>
        <v>743.64621724213885</v>
      </c>
      <c r="BF46" s="13">
        <f t="shared" si="40"/>
        <v>354.15572450781633</v>
      </c>
      <c r="BG46" s="13" t="e">
        <f t="shared" si="19"/>
        <v>#REF!</v>
      </c>
      <c r="BH46" t="e">
        <f t="shared" si="41"/>
        <v>#REF!</v>
      </c>
      <c r="BI46" s="13">
        <f t="shared" si="20"/>
        <v>743.64621724213885</v>
      </c>
      <c r="BJ46" s="115">
        <f t="shared" si="21"/>
        <v>1.7085040543306103</v>
      </c>
      <c r="BK46" s="13" t="e">
        <f t="shared" si="22"/>
        <v>#REF!</v>
      </c>
      <c r="BL46" t="e">
        <f t="shared" si="42"/>
        <v>#REF!</v>
      </c>
      <c r="BM46" s="116">
        <f t="shared" si="23"/>
        <v>5.6772349545232395</v>
      </c>
      <c r="BN46" s="13">
        <f t="shared" si="43"/>
        <v>2.7905442076247393</v>
      </c>
      <c r="BO46" s="13" t="e">
        <f t="shared" si="24"/>
        <v>#REF!</v>
      </c>
      <c r="BP46" t="e">
        <f t="shared" si="44"/>
        <v>#REF!</v>
      </c>
      <c r="BQ46" s="13">
        <f t="shared" si="25"/>
        <v>5.6772349545232395</v>
      </c>
      <c r="BR46" s="37">
        <f t="shared" si="26"/>
        <v>245.74561645731924</v>
      </c>
      <c r="BS46" s="13" t="e">
        <f t="shared" si="27"/>
        <v>#REF!</v>
      </c>
      <c r="BT46" t="e">
        <f t="shared" si="45"/>
        <v>#REF!</v>
      </c>
      <c r="BU46" s="13">
        <f t="shared" si="28"/>
        <v>890.04176756572133</v>
      </c>
      <c r="BV46" s="13">
        <f t="shared" si="46"/>
        <v>246.82765661061336</v>
      </c>
      <c r="BW46" s="13" t="e">
        <f t="shared" si="29"/>
        <v>#REF!</v>
      </c>
      <c r="BX46" t="e">
        <f t="shared" si="47"/>
        <v>#REF!</v>
      </c>
      <c r="BY46" s="13">
        <f t="shared" si="30"/>
        <v>890.04176756572133</v>
      </c>
    </row>
    <row r="47" spans="1:77" x14ac:dyDescent="0.2">
      <c r="A47" s="20" t="s">
        <v>95</v>
      </c>
      <c r="B47" s="37">
        <f t="shared" ref="B47:M47" si="60">B40</f>
        <v>300.93973104963089</v>
      </c>
      <c r="C47" s="38">
        <f t="shared" si="60"/>
        <v>300.93973104963089</v>
      </c>
      <c r="D47" s="37">
        <f t="shared" si="60"/>
        <v>627.91182526079854</v>
      </c>
      <c r="E47" s="38">
        <f t="shared" si="60"/>
        <v>627.91182526079854</v>
      </c>
      <c r="F47" s="37">
        <f t="shared" si="60"/>
        <v>115.91019859005863</v>
      </c>
      <c r="G47" s="38">
        <f t="shared" si="60"/>
        <v>115.91019859005863</v>
      </c>
      <c r="H47" s="37">
        <f t="shared" si="60"/>
        <v>112.3365743091108</v>
      </c>
      <c r="I47" s="38">
        <f t="shared" si="60"/>
        <v>112.3365743091108</v>
      </c>
      <c r="J47" s="37">
        <f t="shared" si="60"/>
        <v>1.2670316717866057</v>
      </c>
      <c r="K47" s="38">
        <f t="shared" si="60"/>
        <v>1.2670316717866057</v>
      </c>
      <c r="L47" s="37">
        <f t="shared" si="60"/>
        <v>185.2302346590584</v>
      </c>
      <c r="M47" s="38">
        <f t="shared" si="60"/>
        <v>185.2302346590584</v>
      </c>
      <c r="N47" t="s">
        <v>27</v>
      </c>
      <c r="AC47">
        <v>46</v>
      </c>
      <c r="AD47" s="37">
        <f t="shared" si="1"/>
        <v>902.90513738053278</v>
      </c>
      <c r="AE47" s="13" t="e">
        <f t="shared" si="2"/>
        <v>#REF!</v>
      </c>
      <c r="AF47" t="e">
        <f t="shared" si="48"/>
        <v>#REF!</v>
      </c>
      <c r="AG47" s="13">
        <f t="shared" si="3"/>
        <v>1949.1707066918982</v>
      </c>
      <c r="AH47" s="13">
        <f t="shared" si="31"/>
        <v>904.21801276652945</v>
      </c>
      <c r="AI47" s="13" t="e">
        <f t="shared" si="4"/>
        <v>#REF!</v>
      </c>
      <c r="AJ47" t="e">
        <f t="shared" si="32"/>
        <v>#REF!</v>
      </c>
      <c r="AK47" s="13">
        <f t="shared" si="5"/>
        <v>1949.1707066918982</v>
      </c>
      <c r="AL47" s="37">
        <f t="shared" si="6"/>
        <v>1951.5980368584414</v>
      </c>
      <c r="AM47" s="13" t="e">
        <f t="shared" si="7"/>
        <v>#REF!</v>
      </c>
      <c r="AN47" t="e">
        <f t="shared" si="33"/>
        <v>#REF!</v>
      </c>
      <c r="AO47" s="13">
        <f t="shared" si="8"/>
        <v>4135.1333898795156</v>
      </c>
      <c r="AP47" s="13">
        <f t="shared" si="34"/>
        <v>1953.0926949901914</v>
      </c>
      <c r="AQ47" s="13" t="e">
        <f t="shared" si="9"/>
        <v>#REF!</v>
      </c>
      <c r="AR47" s="13" t="e">
        <f t="shared" si="35"/>
        <v>#REF!</v>
      </c>
      <c r="AS47" s="38">
        <f t="shared" si="10"/>
        <v>4135.1333898795156</v>
      </c>
      <c r="AT47" s="37">
        <f t="shared" si="11"/>
        <v>251.27270472321888</v>
      </c>
      <c r="AU47" s="13" t="e">
        <f t="shared" si="12"/>
        <v>#REF!</v>
      </c>
      <c r="AV47" t="e">
        <f t="shared" si="36"/>
        <v>#REF!</v>
      </c>
      <c r="AW47" s="13">
        <f t="shared" si="13"/>
        <v>654.52934422449698</v>
      </c>
      <c r="AX47" s="13">
        <f t="shared" si="37"/>
        <v>252.09216979931364</v>
      </c>
      <c r="AY47" s="13" t="e">
        <f t="shared" si="14"/>
        <v>#REF!</v>
      </c>
      <c r="AZ47" t="e">
        <f t="shared" si="38"/>
        <v>#REF!</v>
      </c>
      <c r="BA47" s="13">
        <f t="shared" si="15"/>
        <v>654.52934422449698</v>
      </c>
      <c r="BB47" s="37">
        <f t="shared" si="16"/>
        <v>353.07368435452213</v>
      </c>
      <c r="BC47" s="13" t="e">
        <f t="shared" si="17"/>
        <v>#REF!</v>
      </c>
      <c r="BD47" t="e">
        <f t="shared" si="39"/>
        <v>#REF!</v>
      </c>
      <c r="BE47" s="13">
        <f t="shared" si="18"/>
        <v>743.64621724213885</v>
      </c>
      <c r="BF47" s="13">
        <f t="shared" si="40"/>
        <v>354.15572450781633</v>
      </c>
      <c r="BG47" s="13" t="e">
        <f t="shared" si="19"/>
        <v>#REF!</v>
      </c>
      <c r="BH47" t="e">
        <f t="shared" si="41"/>
        <v>#REF!</v>
      </c>
      <c r="BI47" s="13">
        <f t="shared" si="20"/>
        <v>743.64621724213885</v>
      </c>
      <c r="BJ47" s="115">
        <f t="shared" si="21"/>
        <v>1.7085040543306103</v>
      </c>
      <c r="BK47" s="13" t="e">
        <f t="shared" si="22"/>
        <v>#REF!</v>
      </c>
      <c r="BL47" t="e">
        <f t="shared" si="42"/>
        <v>#REF!</v>
      </c>
      <c r="BM47" s="116">
        <f t="shared" si="23"/>
        <v>5.6772349545232395</v>
      </c>
      <c r="BN47" s="13">
        <f t="shared" si="43"/>
        <v>2.7905442076247393</v>
      </c>
      <c r="BO47" s="13" t="e">
        <f t="shared" si="24"/>
        <v>#REF!</v>
      </c>
      <c r="BP47" t="e">
        <f t="shared" si="44"/>
        <v>#REF!</v>
      </c>
      <c r="BQ47" s="13">
        <f t="shared" si="25"/>
        <v>5.6772349545232395</v>
      </c>
      <c r="BR47" s="37">
        <f t="shared" si="26"/>
        <v>245.74561645731924</v>
      </c>
      <c r="BS47" s="13" t="e">
        <f t="shared" si="27"/>
        <v>#REF!</v>
      </c>
      <c r="BT47" t="e">
        <f t="shared" si="45"/>
        <v>#REF!</v>
      </c>
      <c r="BU47" s="13">
        <f t="shared" si="28"/>
        <v>890.04176756572133</v>
      </c>
      <c r="BV47" s="13">
        <f t="shared" si="46"/>
        <v>246.82765661061336</v>
      </c>
      <c r="BW47" s="13" t="e">
        <f t="shared" si="29"/>
        <v>#REF!</v>
      </c>
      <c r="BX47" t="e">
        <f t="shared" si="47"/>
        <v>#REF!</v>
      </c>
      <c r="BY47" s="13">
        <f t="shared" si="30"/>
        <v>890.04176756572133</v>
      </c>
    </row>
    <row r="48" spans="1:77" x14ac:dyDescent="0.2">
      <c r="A48" s="20" t="s">
        <v>252</v>
      </c>
      <c r="B48" s="37">
        <f t="shared" ref="B48:M48" si="61">(B39*$Y$17-B47)</f>
        <v>1047.4918814850989</v>
      </c>
      <c r="C48" s="38">
        <f t="shared" si="61"/>
        <v>1047.4918814850989</v>
      </c>
      <c r="D48" s="37">
        <f t="shared" si="61"/>
        <v>2185.5955574729464</v>
      </c>
      <c r="E48" s="38">
        <f t="shared" si="61"/>
        <v>2185.5955574729464</v>
      </c>
      <c r="F48" s="37">
        <f t="shared" si="61"/>
        <v>403.45284944907542</v>
      </c>
      <c r="G48" s="38">
        <f t="shared" si="61"/>
        <v>403.45284944907542</v>
      </c>
      <c r="H48" s="37">
        <f t="shared" si="61"/>
        <v>391.01400527016062</v>
      </c>
      <c r="I48" s="38">
        <f t="shared" si="61"/>
        <v>391.01400527016062</v>
      </c>
      <c r="J48" s="37">
        <f t="shared" si="61"/>
        <v>4.4102032827366333</v>
      </c>
      <c r="K48" s="38">
        <f t="shared" si="61"/>
        <v>4.4102032827366333</v>
      </c>
      <c r="L48" s="37">
        <f t="shared" si="61"/>
        <v>644.73762349094602</v>
      </c>
      <c r="M48" s="38">
        <f t="shared" si="61"/>
        <v>644.73762349094602</v>
      </c>
      <c r="N48" t="s">
        <v>27</v>
      </c>
      <c r="AC48">
        <v>47</v>
      </c>
      <c r="AD48" s="37">
        <f t="shared" si="1"/>
        <v>902.90513738053278</v>
      </c>
      <c r="AE48" s="13" t="e">
        <f t="shared" si="2"/>
        <v>#REF!</v>
      </c>
      <c r="AF48" t="e">
        <f t="shared" si="48"/>
        <v>#REF!</v>
      </c>
      <c r="AG48" s="13">
        <f t="shared" si="3"/>
        <v>1949.1707066918982</v>
      </c>
      <c r="AH48" s="13">
        <f t="shared" si="31"/>
        <v>904.21801276652945</v>
      </c>
      <c r="AI48" s="13" t="e">
        <f t="shared" si="4"/>
        <v>#REF!</v>
      </c>
      <c r="AJ48" t="e">
        <f t="shared" si="32"/>
        <v>#REF!</v>
      </c>
      <c r="AK48" s="13">
        <f t="shared" si="5"/>
        <v>1949.1707066918982</v>
      </c>
      <c r="AL48" s="37">
        <f t="shared" si="6"/>
        <v>1951.5980368584414</v>
      </c>
      <c r="AM48" s="13" t="e">
        <f t="shared" si="7"/>
        <v>#REF!</v>
      </c>
      <c r="AN48" t="e">
        <f t="shared" si="33"/>
        <v>#REF!</v>
      </c>
      <c r="AO48" s="13">
        <f t="shared" si="8"/>
        <v>4135.1333898795156</v>
      </c>
      <c r="AP48" s="13">
        <f t="shared" si="34"/>
        <v>1953.0926949901914</v>
      </c>
      <c r="AQ48" s="13" t="e">
        <f t="shared" si="9"/>
        <v>#REF!</v>
      </c>
      <c r="AR48" s="13" t="e">
        <f t="shared" si="35"/>
        <v>#REF!</v>
      </c>
      <c r="AS48" s="38">
        <f t="shared" si="10"/>
        <v>4135.1333898795156</v>
      </c>
      <c r="AT48" s="37">
        <f t="shared" si="11"/>
        <v>251.27270472321888</v>
      </c>
      <c r="AU48" s="13" t="e">
        <f t="shared" si="12"/>
        <v>#REF!</v>
      </c>
      <c r="AV48" t="e">
        <f t="shared" si="36"/>
        <v>#REF!</v>
      </c>
      <c r="AW48" s="13">
        <f t="shared" si="13"/>
        <v>654.52934422449698</v>
      </c>
      <c r="AX48" s="13">
        <f t="shared" si="37"/>
        <v>252.09216979931364</v>
      </c>
      <c r="AY48" s="13" t="e">
        <f t="shared" si="14"/>
        <v>#REF!</v>
      </c>
      <c r="AZ48" t="e">
        <f t="shared" si="38"/>
        <v>#REF!</v>
      </c>
      <c r="BA48" s="13">
        <f t="shared" si="15"/>
        <v>654.52934422449698</v>
      </c>
      <c r="BB48" s="37">
        <f t="shared" si="16"/>
        <v>353.07368435452213</v>
      </c>
      <c r="BC48" s="13" t="e">
        <f t="shared" si="17"/>
        <v>#REF!</v>
      </c>
      <c r="BD48" t="e">
        <f t="shared" si="39"/>
        <v>#REF!</v>
      </c>
      <c r="BE48" s="13">
        <f t="shared" si="18"/>
        <v>743.64621724213885</v>
      </c>
      <c r="BF48" s="13">
        <f t="shared" si="40"/>
        <v>354.15572450781633</v>
      </c>
      <c r="BG48" s="13" t="e">
        <f t="shared" si="19"/>
        <v>#REF!</v>
      </c>
      <c r="BH48" t="e">
        <f t="shared" si="41"/>
        <v>#REF!</v>
      </c>
      <c r="BI48" s="13">
        <f t="shared" si="20"/>
        <v>743.64621724213885</v>
      </c>
      <c r="BJ48" s="115">
        <f t="shared" si="21"/>
        <v>1.7085040543306103</v>
      </c>
      <c r="BK48" s="13" t="e">
        <f t="shared" si="22"/>
        <v>#REF!</v>
      </c>
      <c r="BL48" t="e">
        <f t="shared" si="42"/>
        <v>#REF!</v>
      </c>
      <c r="BM48" s="116">
        <f t="shared" si="23"/>
        <v>5.6772349545232395</v>
      </c>
      <c r="BN48" s="13">
        <f t="shared" si="43"/>
        <v>2.7905442076247393</v>
      </c>
      <c r="BO48" s="13" t="e">
        <f t="shared" si="24"/>
        <v>#REF!</v>
      </c>
      <c r="BP48" t="e">
        <f t="shared" si="44"/>
        <v>#REF!</v>
      </c>
      <c r="BQ48" s="13">
        <f t="shared" si="25"/>
        <v>5.6772349545232395</v>
      </c>
      <c r="BR48" s="37">
        <f t="shared" si="26"/>
        <v>245.74561645731924</v>
      </c>
      <c r="BS48" s="13" t="e">
        <f t="shared" si="27"/>
        <v>#REF!</v>
      </c>
      <c r="BT48" t="e">
        <f t="shared" si="45"/>
        <v>#REF!</v>
      </c>
      <c r="BU48" s="13">
        <f t="shared" si="28"/>
        <v>890.04176756572133</v>
      </c>
      <c r="BV48" s="13">
        <f t="shared" si="46"/>
        <v>246.82765661061336</v>
      </c>
      <c r="BW48" s="13" t="e">
        <f t="shared" si="29"/>
        <v>#REF!</v>
      </c>
      <c r="BX48" t="e">
        <f t="shared" si="47"/>
        <v>#REF!</v>
      </c>
      <c r="BY48" s="13">
        <f t="shared" si="30"/>
        <v>890.04176756572133</v>
      </c>
    </row>
    <row r="49" spans="1:77" x14ac:dyDescent="0.2">
      <c r="A49" s="20" t="s">
        <v>243</v>
      </c>
      <c r="B49" s="37" t="e">
        <f>(SUM(B43:B47)*365+SUM(B41:B42)/'DU LCI'!$C$9)*10^-3</f>
        <v>#REF!</v>
      </c>
      <c r="C49" s="38" t="e">
        <f>(SUM(C43:C45,C47)+SUM(C43:C44,C46:C47)*364+SUM(C41:C42)/'DU LCI'!$D$9)*10^-3</f>
        <v>#REF!</v>
      </c>
      <c r="D49" s="37" t="e">
        <f>(SUM(D43:D47)*365+SUM(D41:D42)/'DU LCI'!$C$9)*10^-3</f>
        <v>#REF!</v>
      </c>
      <c r="E49" s="38" t="e">
        <f>(SUM(E43:E45,E47)+SUM(E43:E44,E46:E47)*364+SUM(E41:E42)/'DU LCI'!$D$9)*10^-3</f>
        <v>#REF!</v>
      </c>
      <c r="F49" s="37" t="e">
        <f>(SUM(F43:F47)*365+SUM(F41:F42)/'DU LCI'!$C$9)*10^-3</f>
        <v>#REF!</v>
      </c>
      <c r="G49" s="38" t="e">
        <f>(SUM(G43:G45,G47)+SUM(G43:G44,G46:G47)*364+SUM(G41:G42)/'DU LCI'!$D$9)*10^-3</f>
        <v>#REF!</v>
      </c>
      <c r="H49" s="37" t="e">
        <f>(SUM(H43:H47)*365+SUM(H41:H42)/'DU LCI'!$C$9)*10^-3</f>
        <v>#REF!</v>
      </c>
      <c r="I49" s="38" t="e">
        <f>(SUM(I43:I45,I47)+SUM(I43:I44,I46:I47)*364+SUM(I41:I42)/'DU LCI'!$D$9)*10^-3</f>
        <v>#REF!</v>
      </c>
      <c r="J49" s="37" t="e">
        <f>(SUM(J43:J47)*365+SUM(J41:J42)/'DU LCI'!$C$9)*10^-3</f>
        <v>#REF!</v>
      </c>
      <c r="K49" s="38" t="e">
        <f>(SUM(K43:K45,K47)+SUM(K43:K44,K46:K47)*364+SUM(K41:K42)/'DU LCI'!$D$9)*10^-3</f>
        <v>#REF!</v>
      </c>
      <c r="L49" s="37" t="e">
        <f>(SUM(L43:L47)*365+SUM(L41:L42)/'DU LCI'!$C$9)*10^-3</f>
        <v>#REF!</v>
      </c>
      <c r="M49" s="38" t="e">
        <f>(SUM(M43:M45,M47)+SUM(M43:M44,M46:M47)*364+SUM(M41:M42)/'DU LCI'!$D$9)*10^-3</f>
        <v>#REF!</v>
      </c>
      <c r="N49" s="20" t="s">
        <v>214</v>
      </c>
      <c r="AC49">
        <v>48</v>
      </c>
      <c r="AD49" s="37">
        <f t="shared" si="1"/>
        <v>902.90513738053278</v>
      </c>
      <c r="AE49" s="13" t="e">
        <f t="shared" si="2"/>
        <v>#REF!</v>
      </c>
      <c r="AF49" t="e">
        <f t="shared" si="48"/>
        <v>#REF!</v>
      </c>
      <c r="AG49" s="13">
        <f t="shared" si="3"/>
        <v>1949.1707066918982</v>
      </c>
      <c r="AH49" s="13">
        <f t="shared" si="31"/>
        <v>904.21801276652945</v>
      </c>
      <c r="AI49" s="13" t="e">
        <f t="shared" si="4"/>
        <v>#REF!</v>
      </c>
      <c r="AJ49" t="e">
        <f t="shared" si="32"/>
        <v>#REF!</v>
      </c>
      <c r="AK49" s="13">
        <f t="shared" si="5"/>
        <v>1949.1707066918982</v>
      </c>
      <c r="AL49" s="37">
        <f t="shared" si="6"/>
        <v>1951.5980368584414</v>
      </c>
      <c r="AM49" s="13" t="e">
        <f t="shared" si="7"/>
        <v>#REF!</v>
      </c>
      <c r="AN49" t="e">
        <f t="shared" si="33"/>
        <v>#REF!</v>
      </c>
      <c r="AO49" s="13">
        <f t="shared" si="8"/>
        <v>4135.1333898795156</v>
      </c>
      <c r="AP49" s="13">
        <f t="shared" si="34"/>
        <v>1953.0926949901914</v>
      </c>
      <c r="AQ49" s="13" t="e">
        <f t="shared" si="9"/>
        <v>#REF!</v>
      </c>
      <c r="AR49" s="13" t="e">
        <f t="shared" si="35"/>
        <v>#REF!</v>
      </c>
      <c r="AS49" s="38">
        <f t="shared" si="10"/>
        <v>4135.1333898795156</v>
      </c>
      <c r="AT49" s="37">
        <f t="shared" si="11"/>
        <v>251.27270472321888</v>
      </c>
      <c r="AU49" s="13" t="e">
        <f t="shared" si="12"/>
        <v>#REF!</v>
      </c>
      <c r="AV49" t="e">
        <f t="shared" si="36"/>
        <v>#REF!</v>
      </c>
      <c r="AW49" s="13">
        <f t="shared" si="13"/>
        <v>654.52934422449698</v>
      </c>
      <c r="AX49" s="13">
        <f t="shared" si="37"/>
        <v>252.09216979931364</v>
      </c>
      <c r="AY49" s="13" t="e">
        <f t="shared" si="14"/>
        <v>#REF!</v>
      </c>
      <c r="AZ49" t="e">
        <f t="shared" si="38"/>
        <v>#REF!</v>
      </c>
      <c r="BA49" s="13">
        <f t="shared" si="15"/>
        <v>654.52934422449698</v>
      </c>
      <c r="BB49" s="37">
        <f t="shared" si="16"/>
        <v>353.07368435452213</v>
      </c>
      <c r="BC49" s="13" t="e">
        <f t="shared" si="17"/>
        <v>#REF!</v>
      </c>
      <c r="BD49" t="e">
        <f t="shared" si="39"/>
        <v>#REF!</v>
      </c>
      <c r="BE49" s="13">
        <f t="shared" si="18"/>
        <v>743.64621724213885</v>
      </c>
      <c r="BF49" s="13">
        <f t="shared" si="40"/>
        <v>354.15572450781633</v>
      </c>
      <c r="BG49" s="13" t="e">
        <f t="shared" si="19"/>
        <v>#REF!</v>
      </c>
      <c r="BH49" t="e">
        <f t="shared" si="41"/>
        <v>#REF!</v>
      </c>
      <c r="BI49" s="13">
        <f t="shared" si="20"/>
        <v>743.64621724213885</v>
      </c>
      <c r="BJ49" s="115">
        <f t="shared" si="21"/>
        <v>1.7085040543306103</v>
      </c>
      <c r="BK49" s="13" t="e">
        <f t="shared" si="22"/>
        <v>#REF!</v>
      </c>
      <c r="BL49" t="e">
        <f t="shared" si="42"/>
        <v>#REF!</v>
      </c>
      <c r="BM49" s="116">
        <f t="shared" si="23"/>
        <v>5.6772349545232395</v>
      </c>
      <c r="BN49" s="13">
        <f t="shared" si="43"/>
        <v>2.7905442076247393</v>
      </c>
      <c r="BO49" s="13" t="e">
        <f t="shared" si="24"/>
        <v>#REF!</v>
      </c>
      <c r="BP49" t="e">
        <f t="shared" si="44"/>
        <v>#REF!</v>
      </c>
      <c r="BQ49" s="13">
        <f t="shared" si="25"/>
        <v>5.6772349545232395</v>
      </c>
      <c r="BR49" s="37">
        <f t="shared" si="26"/>
        <v>245.74561645731924</v>
      </c>
      <c r="BS49" s="13" t="e">
        <f t="shared" si="27"/>
        <v>#REF!</v>
      </c>
      <c r="BT49" t="e">
        <f t="shared" si="45"/>
        <v>#REF!</v>
      </c>
      <c r="BU49" s="13">
        <f t="shared" si="28"/>
        <v>890.04176756572133</v>
      </c>
      <c r="BV49" s="13">
        <f t="shared" si="46"/>
        <v>246.82765661061336</v>
      </c>
      <c r="BW49" s="13" t="e">
        <f t="shared" si="29"/>
        <v>#REF!</v>
      </c>
      <c r="BX49" t="e">
        <f t="shared" si="47"/>
        <v>#REF!</v>
      </c>
      <c r="BY49" s="13">
        <f t="shared" si="30"/>
        <v>890.04176756572133</v>
      </c>
    </row>
    <row r="50" spans="1:77" x14ac:dyDescent="0.2">
      <c r="A50" s="20" t="s">
        <v>300</v>
      </c>
      <c r="B50" s="141">
        <f>'Annulized cost'!$B$5*B37</f>
        <v>314329.79809639143</v>
      </c>
      <c r="C50" s="142">
        <f>'Annulized cost'!$C$5*C37</f>
        <v>254758.88815463829</v>
      </c>
      <c r="D50" s="141">
        <f>'Annulized cost'!$B$5*D37</f>
        <v>377195.75771566969</v>
      </c>
      <c r="E50" s="142">
        <f>'Annulized cost'!$C$5*E37</f>
        <v>254758.88815463829</v>
      </c>
      <c r="F50" s="141">
        <f>'Annulized cost'!$B$5*F37</f>
        <v>125731.91923855657</v>
      </c>
      <c r="G50" s="142">
        <f>'Annulized cost'!$C$5*G37</f>
        <v>254758.88815463829</v>
      </c>
      <c r="H50" s="141">
        <f>'Annulized cost'!$B$5*H37</f>
        <v>188597.87885783485</v>
      </c>
      <c r="I50" s="142">
        <f>'Annulized cost'!$C$5*I37</f>
        <v>254758.88815463829</v>
      </c>
      <c r="J50" s="141">
        <f>'Annulized cost'!$B$5*J37</f>
        <v>188597.87885783485</v>
      </c>
      <c r="K50" s="142">
        <f>'Annulized cost'!$C$5*K37</f>
        <v>254758.88815463829</v>
      </c>
      <c r="L50" s="141">
        <f>'Annulized cost'!$B$5*L37</f>
        <v>188597.87885783485</v>
      </c>
      <c r="M50" s="142">
        <f>'Annulized cost'!$C$5*M37</f>
        <v>254758.88815463829</v>
      </c>
      <c r="AC50">
        <v>49</v>
      </c>
      <c r="AD50" s="37">
        <f t="shared" si="1"/>
        <v>902.90513738053278</v>
      </c>
      <c r="AE50" s="13" t="e">
        <f t="shared" si="2"/>
        <v>#REF!</v>
      </c>
      <c r="AF50" t="e">
        <f t="shared" si="48"/>
        <v>#REF!</v>
      </c>
      <c r="AG50" s="13">
        <f t="shared" si="3"/>
        <v>1949.1707066918982</v>
      </c>
      <c r="AH50" s="13">
        <f t="shared" si="31"/>
        <v>904.21801276652945</v>
      </c>
      <c r="AI50" s="13" t="e">
        <f t="shared" si="4"/>
        <v>#REF!</v>
      </c>
      <c r="AJ50" t="e">
        <f t="shared" si="32"/>
        <v>#REF!</v>
      </c>
      <c r="AK50" s="13">
        <f t="shared" si="5"/>
        <v>1949.1707066918982</v>
      </c>
      <c r="AL50" s="37">
        <f t="shared" si="6"/>
        <v>1951.5980368584414</v>
      </c>
      <c r="AM50" s="13" t="e">
        <f t="shared" si="7"/>
        <v>#REF!</v>
      </c>
      <c r="AN50" t="e">
        <f t="shared" si="33"/>
        <v>#REF!</v>
      </c>
      <c r="AO50" s="13">
        <f t="shared" si="8"/>
        <v>4135.1333898795156</v>
      </c>
      <c r="AP50" s="13">
        <f t="shared" si="34"/>
        <v>1953.0926949901914</v>
      </c>
      <c r="AQ50" s="13" t="e">
        <f t="shared" si="9"/>
        <v>#REF!</v>
      </c>
      <c r="AR50" s="13" t="e">
        <f t="shared" si="35"/>
        <v>#REF!</v>
      </c>
      <c r="AS50" s="38">
        <f t="shared" si="10"/>
        <v>4135.1333898795156</v>
      </c>
      <c r="AT50" s="37">
        <f t="shared" si="11"/>
        <v>251.27270472321888</v>
      </c>
      <c r="AU50" s="13" t="e">
        <f t="shared" si="12"/>
        <v>#REF!</v>
      </c>
      <c r="AV50" t="e">
        <f t="shared" si="36"/>
        <v>#REF!</v>
      </c>
      <c r="AW50" s="13">
        <f t="shared" si="13"/>
        <v>654.52934422449698</v>
      </c>
      <c r="AX50" s="13">
        <f t="shared" si="37"/>
        <v>252.09216979931364</v>
      </c>
      <c r="AY50" s="13" t="e">
        <f t="shared" si="14"/>
        <v>#REF!</v>
      </c>
      <c r="AZ50" t="e">
        <f t="shared" si="38"/>
        <v>#REF!</v>
      </c>
      <c r="BA50" s="13">
        <f t="shared" si="15"/>
        <v>654.52934422449698</v>
      </c>
      <c r="BB50" s="37">
        <f t="shared" si="16"/>
        <v>353.07368435452213</v>
      </c>
      <c r="BC50" s="13" t="e">
        <f t="shared" si="17"/>
        <v>#REF!</v>
      </c>
      <c r="BD50" t="e">
        <f t="shared" si="39"/>
        <v>#REF!</v>
      </c>
      <c r="BE50" s="13">
        <f t="shared" si="18"/>
        <v>743.64621724213885</v>
      </c>
      <c r="BF50" s="13">
        <f t="shared" si="40"/>
        <v>354.15572450781633</v>
      </c>
      <c r="BG50" s="13" t="e">
        <f t="shared" si="19"/>
        <v>#REF!</v>
      </c>
      <c r="BH50" t="e">
        <f t="shared" si="41"/>
        <v>#REF!</v>
      </c>
      <c r="BI50" s="13">
        <f t="shared" si="20"/>
        <v>743.64621724213885</v>
      </c>
      <c r="BJ50" s="115">
        <f t="shared" si="21"/>
        <v>1.7085040543306103</v>
      </c>
      <c r="BK50" s="13" t="e">
        <f t="shared" si="22"/>
        <v>#REF!</v>
      </c>
      <c r="BL50" t="e">
        <f t="shared" si="42"/>
        <v>#REF!</v>
      </c>
      <c r="BM50" s="116">
        <f t="shared" si="23"/>
        <v>5.6772349545232395</v>
      </c>
      <c r="BN50" s="13">
        <f t="shared" si="43"/>
        <v>2.7905442076247393</v>
      </c>
      <c r="BO50" s="13" t="e">
        <f t="shared" si="24"/>
        <v>#REF!</v>
      </c>
      <c r="BP50" t="e">
        <f t="shared" si="44"/>
        <v>#REF!</v>
      </c>
      <c r="BQ50" s="13">
        <f t="shared" si="25"/>
        <v>5.6772349545232395</v>
      </c>
      <c r="BR50" s="37">
        <f t="shared" si="26"/>
        <v>245.74561645731924</v>
      </c>
      <c r="BS50" s="13" t="e">
        <f t="shared" si="27"/>
        <v>#REF!</v>
      </c>
      <c r="BT50" t="e">
        <f t="shared" si="45"/>
        <v>#REF!</v>
      </c>
      <c r="BU50" s="13">
        <f t="shared" si="28"/>
        <v>890.04176756572133</v>
      </c>
      <c r="BV50" s="13">
        <f t="shared" si="46"/>
        <v>246.82765661061336</v>
      </c>
      <c r="BW50" s="13" t="e">
        <f t="shared" si="29"/>
        <v>#REF!</v>
      </c>
      <c r="BX50" t="e">
        <f t="shared" si="47"/>
        <v>#REF!</v>
      </c>
      <c r="BY50" s="13">
        <f t="shared" si="30"/>
        <v>890.04176756572133</v>
      </c>
    </row>
    <row r="51" spans="1:77" x14ac:dyDescent="0.2">
      <c r="A51" s="20" t="s">
        <v>163</v>
      </c>
      <c r="B51" s="44" t="e">
        <f ca="1">B50/((OFFSET($AG$2, 0, (COLUMN()-COLUMN($B$1))*4)*365*10^-3)-B49)</f>
        <v>#REF!</v>
      </c>
      <c r="C51" s="45" t="e">
        <f ca="1">C50/((OFFSET($AG$2, 0, (COLUMN()-COLUMN($B$1))*4)*365*10^-3)-C49)</f>
        <v>#REF!</v>
      </c>
      <c r="D51" s="44" t="e">
        <f t="shared" ref="D51:M51" ca="1" si="62">D50/((OFFSET($AG$2, 0, (COLUMN()-COLUMN($B$1))*4)*365*10^-3)-D49)</f>
        <v>#REF!</v>
      </c>
      <c r="E51" s="45" t="e">
        <f t="shared" ca="1" si="62"/>
        <v>#REF!</v>
      </c>
      <c r="F51" s="44" t="e">
        <f t="shared" ca="1" si="62"/>
        <v>#REF!</v>
      </c>
      <c r="G51" s="45" t="e">
        <f t="shared" ca="1" si="62"/>
        <v>#REF!</v>
      </c>
      <c r="H51" s="44" t="e">
        <f t="shared" ca="1" si="62"/>
        <v>#REF!</v>
      </c>
      <c r="I51" s="45" t="e">
        <f t="shared" ca="1" si="62"/>
        <v>#REF!</v>
      </c>
      <c r="J51" s="145" t="e">
        <f ca="1">J50/((OFFSET($AG$2, 0, (COLUMN()-COLUMN($B$1))*4)*365*10^-3)-J49)</f>
        <v>#REF!</v>
      </c>
      <c r="K51" s="146" t="e">
        <f t="shared" ca="1" si="62"/>
        <v>#REF!</v>
      </c>
      <c r="L51" s="44" t="e">
        <f t="shared" ca="1" si="62"/>
        <v>#REF!</v>
      </c>
      <c r="M51" s="45" t="e">
        <f t="shared" ca="1" si="62"/>
        <v>#REF!</v>
      </c>
      <c r="AC51">
        <v>50</v>
      </c>
      <c r="AD51" s="37">
        <f t="shared" si="1"/>
        <v>902.90513738053278</v>
      </c>
      <c r="AE51" s="13" t="e">
        <f t="shared" si="2"/>
        <v>#REF!</v>
      </c>
      <c r="AF51" t="e">
        <f t="shared" si="48"/>
        <v>#REF!</v>
      </c>
      <c r="AG51" s="13">
        <f t="shared" si="3"/>
        <v>1949.1707066918982</v>
      </c>
      <c r="AH51" s="13">
        <f t="shared" si="31"/>
        <v>904.21801276652945</v>
      </c>
      <c r="AI51" s="13" t="e">
        <f t="shared" si="4"/>
        <v>#REF!</v>
      </c>
      <c r="AJ51" t="e">
        <f t="shared" si="32"/>
        <v>#REF!</v>
      </c>
      <c r="AK51" s="13">
        <f t="shared" si="5"/>
        <v>1949.1707066918982</v>
      </c>
      <c r="AL51" s="37">
        <f t="shared" si="6"/>
        <v>1951.5980368584414</v>
      </c>
      <c r="AM51" s="13" t="e">
        <f t="shared" si="7"/>
        <v>#REF!</v>
      </c>
      <c r="AN51" t="e">
        <f t="shared" si="33"/>
        <v>#REF!</v>
      </c>
      <c r="AO51" s="13">
        <f t="shared" si="8"/>
        <v>4135.1333898795156</v>
      </c>
      <c r="AP51" s="13">
        <f t="shared" si="34"/>
        <v>1953.0926949901914</v>
      </c>
      <c r="AQ51" s="13" t="e">
        <f t="shared" si="9"/>
        <v>#REF!</v>
      </c>
      <c r="AR51" s="13" t="e">
        <f t="shared" si="35"/>
        <v>#REF!</v>
      </c>
      <c r="AS51" s="38">
        <f t="shared" si="10"/>
        <v>4135.1333898795156</v>
      </c>
      <c r="AT51" s="37">
        <f t="shared" si="11"/>
        <v>251.27270472321888</v>
      </c>
      <c r="AU51" s="13" t="e">
        <f t="shared" si="12"/>
        <v>#REF!</v>
      </c>
      <c r="AV51" t="e">
        <f t="shared" si="36"/>
        <v>#REF!</v>
      </c>
      <c r="AW51" s="13">
        <f t="shared" si="13"/>
        <v>654.52934422449698</v>
      </c>
      <c r="AX51" s="13">
        <f t="shared" si="37"/>
        <v>252.09216979931364</v>
      </c>
      <c r="AY51" s="13" t="e">
        <f t="shared" si="14"/>
        <v>#REF!</v>
      </c>
      <c r="AZ51" t="e">
        <f t="shared" si="38"/>
        <v>#REF!</v>
      </c>
      <c r="BA51" s="13">
        <f t="shared" si="15"/>
        <v>654.52934422449698</v>
      </c>
      <c r="BB51" s="37">
        <f t="shared" si="16"/>
        <v>353.07368435452213</v>
      </c>
      <c r="BC51" s="13" t="e">
        <f t="shared" si="17"/>
        <v>#REF!</v>
      </c>
      <c r="BD51" t="e">
        <f t="shared" si="39"/>
        <v>#REF!</v>
      </c>
      <c r="BE51" s="13">
        <f t="shared" si="18"/>
        <v>743.64621724213885</v>
      </c>
      <c r="BF51" s="13">
        <f t="shared" si="40"/>
        <v>354.15572450781633</v>
      </c>
      <c r="BG51" s="13" t="e">
        <f t="shared" si="19"/>
        <v>#REF!</v>
      </c>
      <c r="BH51" t="e">
        <f t="shared" si="41"/>
        <v>#REF!</v>
      </c>
      <c r="BI51" s="13">
        <f t="shared" si="20"/>
        <v>743.64621724213885</v>
      </c>
      <c r="BJ51" s="115">
        <f t="shared" si="21"/>
        <v>1.7085040543306103</v>
      </c>
      <c r="BK51" s="13" t="e">
        <f t="shared" si="22"/>
        <v>#REF!</v>
      </c>
      <c r="BL51" t="e">
        <f t="shared" si="42"/>
        <v>#REF!</v>
      </c>
      <c r="BM51" s="116">
        <f t="shared" si="23"/>
        <v>5.6772349545232395</v>
      </c>
      <c r="BN51" s="13">
        <f t="shared" si="43"/>
        <v>2.7905442076247393</v>
      </c>
      <c r="BO51" s="13" t="e">
        <f t="shared" si="24"/>
        <v>#REF!</v>
      </c>
      <c r="BP51" t="e">
        <f t="shared" si="44"/>
        <v>#REF!</v>
      </c>
      <c r="BQ51" s="13">
        <f t="shared" si="25"/>
        <v>5.6772349545232395</v>
      </c>
      <c r="BR51" s="37">
        <f t="shared" si="26"/>
        <v>245.74561645731924</v>
      </c>
      <c r="BS51" s="13" t="e">
        <f t="shared" si="27"/>
        <v>#REF!</v>
      </c>
      <c r="BT51" t="e">
        <f t="shared" si="45"/>
        <v>#REF!</v>
      </c>
      <c r="BU51" s="13">
        <f t="shared" si="28"/>
        <v>890.04176756572133</v>
      </c>
      <c r="BV51" s="13">
        <f t="shared" si="46"/>
        <v>246.82765661061336</v>
      </c>
      <c r="BW51" s="13" t="e">
        <f t="shared" si="29"/>
        <v>#REF!</v>
      </c>
      <c r="BX51" t="e">
        <f t="shared" si="47"/>
        <v>#REF!</v>
      </c>
      <c r="BY51" s="13">
        <f t="shared" si="30"/>
        <v>890.04176756572133</v>
      </c>
    </row>
    <row r="52" spans="1:77" x14ac:dyDescent="0.2">
      <c r="B52" s="13"/>
      <c r="AC52">
        <v>51</v>
      </c>
      <c r="AD52" s="37">
        <f t="shared" si="1"/>
        <v>902.90513738053278</v>
      </c>
      <c r="AE52" s="13" t="e">
        <f t="shared" si="2"/>
        <v>#REF!</v>
      </c>
      <c r="AF52" t="e">
        <f t="shared" si="48"/>
        <v>#REF!</v>
      </c>
      <c r="AG52" s="13">
        <f t="shared" si="3"/>
        <v>1949.1707066918982</v>
      </c>
      <c r="AH52" s="13">
        <f t="shared" si="31"/>
        <v>904.21801276652945</v>
      </c>
      <c r="AI52" s="13" t="e">
        <f t="shared" si="4"/>
        <v>#REF!</v>
      </c>
      <c r="AJ52" t="e">
        <f t="shared" si="32"/>
        <v>#REF!</v>
      </c>
      <c r="AK52" s="13">
        <f t="shared" si="5"/>
        <v>1949.1707066918982</v>
      </c>
      <c r="AL52" s="37">
        <f t="shared" si="6"/>
        <v>1951.5980368584414</v>
      </c>
      <c r="AM52" s="13" t="e">
        <f t="shared" si="7"/>
        <v>#REF!</v>
      </c>
      <c r="AN52" t="e">
        <f t="shared" si="33"/>
        <v>#REF!</v>
      </c>
      <c r="AO52" s="13">
        <f t="shared" si="8"/>
        <v>4135.1333898795156</v>
      </c>
      <c r="AP52" s="13">
        <f t="shared" si="34"/>
        <v>1953.0926949901914</v>
      </c>
      <c r="AQ52" s="13" t="e">
        <f t="shared" si="9"/>
        <v>#REF!</v>
      </c>
      <c r="AR52" s="13" t="e">
        <f t="shared" si="35"/>
        <v>#REF!</v>
      </c>
      <c r="AS52" s="38">
        <f t="shared" si="10"/>
        <v>4135.1333898795156</v>
      </c>
      <c r="AT52" s="37">
        <f t="shared" si="11"/>
        <v>251.27270472321888</v>
      </c>
      <c r="AU52" s="13" t="e">
        <f t="shared" si="12"/>
        <v>#REF!</v>
      </c>
      <c r="AV52" t="e">
        <f t="shared" si="36"/>
        <v>#REF!</v>
      </c>
      <c r="AW52" s="13">
        <f t="shared" si="13"/>
        <v>654.52934422449698</v>
      </c>
      <c r="AX52" s="13">
        <f t="shared" si="37"/>
        <v>252.09216979931364</v>
      </c>
      <c r="AY52" s="13" t="e">
        <f t="shared" si="14"/>
        <v>#REF!</v>
      </c>
      <c r="AZ52" t="e">
        <f t="shared" si="38"/>
        <v>#REF!</v>
      </c>
      <c r="BA52" s="13">
        <f t="shared" si="15"/>
        <v>654.52934422449698</v>
      </c>
      <c r="BB52" s="37">
        <f t="shared" si="16"/>
        <v>353.07368435452213</v>
      </c>
      <c r="BC52" s="13" t="e">
        <f t="shared" si="17"/>
        <v>#REF!</v>
      </c>
      <c r="BD52" t="e">
        <f t="shared" si="39"/>
        <v>#REF!</v>
      </c>
      <c r="BE52" s="13">
        <f t="shared" si="18"/>
        <v>743.64621724213885</v>
      </c>
      <c r="BF52" s="13">
        <f t="shared" si="40"/>
        <v>354.15572450781633</v>
      </c>
      <c r="BG52" s="13" t="e">
        <f t="shared" si="19"/>
        <v>#REF!</v>
      </c>
      <c r="BH52" t="e">
        <f t="shared" si="41"/>
        <v>#REF!</v>
      </c>
      <c r="BI52" s="13">
        <f t="shared" si="20"/>
        <v>743.64621724213885</v>
      </c>
      <c r="BJ52" s="115">
        <f t="shared" si="21"/>
        <v>1.7085040543306103</v>
      </c>
      <c r="BK52" s="13" t="e">
        <f t="shared" si="22"/>
        <v>#REF!</v>
      </c>
      <c r="BL52" t="e">
        <f t="shared" si="42"/>
        <v>#REF!</v>
      </c>
      <c r="BM52" s="116">
        <f t="shared" si="23"/>
        <v>5.6772349545232395</v>
      </c>
      <c r="BN52" s="13">
        <f t="shared" si="43"/>
        <v>2.7905442076247393</v>
      </c>
      <c r="BO52" s="13" t="e">
        <f t="shared" si="24"/>
        <v>#REF!</v>
      </c>
      <c r="BP52" t="e">
        <f t="shared" si="44"/>
        <v>#REF!</v>
      </c>
      <c r="BQ52" s="13">
        <f t="shared" si="25"/>
        <v>5.6772349545232395</v>
      </c>
      <c r="BR52" s="37">
        <f t="shared" si="26"/>
        <v>245.74561645731924</v>
      </c>
      <c r="BS52" s="13" t="e">
        <f t="shared" si="27"/>
        <v>#REF!</v>
      </c>
      <c r="BT52" t="e">
        <f t="shared" si="45"/>
        <v>#REF!</v>
      </c>
      <c r="BU52" s="13">
        <f t="shared" si="28"/>
        <v>890.04176756572133</v>
      </c>
      <c r="BV52" s="13">
        <f t="shared" si="46"/>
        <v>246.82765661061336</v>
      </c>
      <c r="BW52" s="13" t="e">
        <f t="shared" si="29"/>
        <v>#REF!</v>
      </c>
      <c r="BX52" t="e">
        <f t="shared" si="47"/>
        <v>#REF!</v>
      </c>
      <c r="BY52" s="13">
        <f t="shared" si="30"/>
        <v>890.04176756572133</v>
      </c>
    </row>
    <row r="53" spans="1:77" x14ac:dyDescent="0.2">
      <c r="B53" s="13"/>
      <c r="C53" s="13"/>
      <c r="D53" s="13"/>
      <c r="E53" s="13"/>
      <c r="F53" s="13"/>
      <c r="G53" s="13"/>
      <c r="H53" s="13"/>
      <c r="I53" s="13"/>
      <c r="J53" s="13"/>
      <c r="K53" s="13"/>
      <c r="L53" s="13"/>
      <c r="M53" s="13"/>
      <c r="AC53">
        <v>52</v>
      </c>
      <c r="AD53" s="37">
        <f t="shared" si="1"/>
        <v>902.90513738053278</v>
      </c>
      <c r="AE53" s="13" t="e">
        <f t="shared" si="2"/>
        <v>#REF!</v>
      </c>
      <c r="AF53" t="e">
        <f t="shared" si="48"/>
        <v>#REF!</v>
      </c>
      <c r="AG53" s="13">
        <f t="shared" si="3"/>
        <v>1949.1707066918982</v>
      </c>
      <c r="AH53" s="13">
        <f t="shared" si="31"/>
        <v>904.21801276652945</v>
      </c>
      <c r="AI53" s="13" t="e">
        <f t="shared" si="4"/>
        <v>#REF!</v>
      </c>
      <c r="AJ53" t="e">
        <f t="shared" si="32"/>
        <v>#REF!</v>
      </c>
      <c r="AK53" s="13">
        <f t="shared" si="5"/>
        <v>1949.1707066918982</v>
      </c>
      <c r="AL53" s="37">
        <f t="shared" si="6"/>
        <v>1951.5980368584414</v>
      </c>
      <c r="AM53" s="13" t="e">
        <f t="shared" si="7"/>
        <v>#REF!</v>
      </c>
      <c r="AN53" t="e">
        <f t="shared" si="33"/>
        <v>#REF!</v>
      </c>
      <c r="AO53" s="13">
        <f t="shared" si="8"/>
        <v>4135.1333898795156</v>
      </c>
      <c r="AP53" s="13">
        <f t="shared" si="34"/>
        <v>1953.0926949901914</v>
      </c>
      <c r="AQ53" s="13" t="e">
        <f t="shared" si="9"/>
        <v>#REF!</v>
      </c>
      <c r="AR53" s="13" t="e">
        <f t="shared" si="35"/>
        <v>#REF!</v>
      </c>
      <c r="AS53" s="38">
        <f t="shared" si="10"/>
        <v>4135.1333898795156</v>
      </c>
      <c r="AT53" s="37">
        <f t="shared" si="11"/>
        <v>251.27270472321888</v>
      </c>
      <c r="AU53" s="13" t="e">
        <f t="shared" si="12"/>
        <v>#REF!</v>
      </c>
      <c r="AV53" t="e">
        <f t="shared" si="36"/>
        <v>#REF!</v>
      </c>
      <c r="AW53" s="13">
        <f t="shared" si="13"/>
        <v>654.52934422449698</v>
      </c>
      <c r="AX53" s="13">
        <f t="shared" si="37"/>
        <v>252.09216979931364</v>
      </c>
      <c r="AY53" s="13" t="e">
        <f t="shared" si="14"/>
        <v>#REF!</v>
      </c>
      <c r="AZ53" t="e">
        <f t="shared" si="38"/>
        <v>#REF!</v>
      </c>
      <c r="BA53" s="13">
        <f t="shared" si="15"/>
        <v>654.52934422449698</v>
      </c>
      <c r="BB53" s="37">
        <f t="shared" si="16"/>
        <v>353.07368435452213</v>
      </c>
      <c r="BC53" s="13" t="e">
        <f t="shared" si="17"/>
        <v>#REF!</v>
      </c>
      <c r="BD53" t="e">
        <f t="shared" si="39"/>
        <v>#REF!</v>
      </c>
      <c r="BE53" s="13">
        <f t="shared" si="18"/>
        <v>743.64621724213885</v>
      </c>
      <c r="BF53" s="13">
        <f t="shared" si="40"/>
        <v>354.15572450781633</v>
      </c>
      <c r="BG53" s="13" t="e">
        <f t="shared" si="19"/>
        <v>#REF!</v>
      </c>
      <c r="BH53" t="e">
        <f t="shared" si="41"/>
        <v>#REF!</v>
      </c>
      <c r="BI53" s="13">
        <f t="shared" si="20"/>
        <v>743.64621724213885</v>
      </c>
      <c r="BJ53" s="115">
        <f t="shared" si="21"/>
        <v>1.7085040543306103</v>
      </c>
      <c r="BK53" s="13" t="e">
        <f t="shared" si="22"/>
        <v>#REF!</v>
      </c>
      <c r="BL53" t="e">
        <f t="shared" si="42"/>
        <v>#REF!</v>
      </c>
      <c r="BM53" s="116">
        <f t="shared" si="23"/>
        <v>5.6772349545232395</v>
      </c>
      <c r="BN53" s="13">
        <f t="shared" si="43"/>
        <v>2.7905442076247393</v>
      </c>
      <c r="BO53" s="13" t="e">
        <f t="shared" si="24"/>
        <v>#REF!</v>
      </c>
      <c r="BP53" t="e">
        <f t="shared" si="44"/>
        <v>#REF!</v>
      </c>
      <c r="BQ53" s="13">
        <f t="shared" si="25"/>
        <v>5.6772349545232395</v>
      </c>
      <c r="BR53" s="37">
        <f t="shared" si="26"/>
        <v>245.74561645731924</v>
      </c>
      <c r="BS53" s="13" t="e">
        <f t="shared" si="27"/>
        <v>#REF!</v>
      </c>
      <c r="BT53" t="e">
        <f t="shared" si="45"/>
        <v>#REF!</v>
      </c>
      <c r="BU53" s="13">
        <f t="shared" si="28"/>
        <v>890.04176756572133</v>
      </c>
      <c r="BV53" s="13">
        <f t="shared" si="46"/>
        <v>246.82765661061336</v>
      </c>
      <c r="BW53" s="13" t="e">
        <f t="shared" si="29"/>
        <v>#REF!</v>
      </c>
      <c r="BX53" t="e">
        <f t="shared" si="47"/>
        <v>#REF!</v>
      </c>
      <c r="BY53" s="13">
        <f t="shared" si="30"/>
        <v>890.04176756572133</v>
      </c>
    </row>
    <row r="54" spans="1:77" x14ac:dyDescent="0.2">
      <c r="A54" s="20"/>
      <c r="B54" s="13"/>
      <c r="C54" s="13"/>
      <c r="D54" s="13"/>
      <c r="E54" s="13"/>
      <c r="F54" s="13"/>
      <c r="G54" s="13"/>
      <c r="H54" s="13"/>
      <c r="I54" s="13"/>
      <c r="J54" s="13"/>
      <c r="K54" s="13"/>
      <c r="L54" s="13"/>
      <c r="M54" s="13"/>
      <c r="AC54">
        <v>53</v>
      </c>
      <c r="AD54" s="37">
        <f t="shared" si="1"/>
        <v>902.90513738053278</v>
      </c>
      <c r="AE54" s="13" t="e">
        <f t="shared" si="2"/>
        <v>#REF!</v>
      </c>
      <c r="AF54" t="e">
        <f t="shared" si="48"/>
        <v>#REF!</v>
      </c>
      <c r="AG54" s="13">
        <f t="shared" si="3"/>
        <v>1949.1707066918982</v>
      </c>
      <c r="AH54" s="13">
        <f t="shared" si="31"/>
        <v>904.21801276652945</v>
      </c>
      <c r="AI54" s="13" t="e">
        <f t="shared" si="4"/>
        <v>#REF!</v>
      </c>
      <c r="AJ54" t="e">
        <f t="shared" si="32"/>
        <v>#REF!</v>
      </c>
      <c r="AK54" s="13">
        <f t="shared" si="5"/>
        <v>1949.1707066918982</v>
      </c>
      <c r="AL54" s="37">
        <f t="shared" si="6"/>
        <v>1951.5980368584414</v>
      </c>
      <c r="AM54" s="13" t="e">
        <f t="shared" si="7"/>
        <v>#REF!</v>
      </c>
      <c r="AN54" t="e">
        <f t="shared" si="33"/>
        <v>#REF!</v>
      </c>
      <c r="AO54" s="13">
        <f t="shared" si="8"/>
        <v>4135.1333898795156</v>
      </c>
      <c r="AP54" s="13">
        <f t="shared" si="34"/>
        <v>1953.0926949901914</v>
      </c>
      <c r="AQ54" s="13" t="e">
        <f t="shared" si="9"/>
        <v>#REF!</v>
      </c>
      <c r="AR54" s="13" t="e">
        <f t="shared" si="35"/>
        <v>#REF!</v>
      </c>
      <c r="AS54" s="38">
        <f t="shared" si="10"/>
        <v>4135.1333898795156</v>
      </c>
      <c r="AT54" s="37">
        <f t="shared" si="11"/>
        <v>251.27270472321888</v>
      </c>
      <c r="AU54" s="13" t="e">
        <f t="shared" si="12"/>
        <v>#REF!</v>
      </c>
      <c r="AV54" t="e">
        <f t="shared" si="36"/>
        <v>#REF!</v>
      </c>
      <c r="AW54" s="13">
        <f t="shared" si="13"/>
        <v>654.52934422449698</v>
      </c>
      <c r="AX54" s="13">
        <f t="shared" si="37"/>
        <v>252.09216979931364</v>
      </c>
      <c r="AY54" s="13" t="e">
        <f t="shared" si="14"/>
        <v>#REF!</v>
      </c>
      <c r="AZ54" t="e">
        <f t="shared" si="38"/>
        <v>#REF!</v>
      </c>
      <c r="BA54" s="13">
        <f t="shared" si="15"/>
        <v>654.52934422449698</v>
      </c>
      <c r="BB54" s="37">
        <f t="shared" si="16"/>
        <v>353.07368435452213</v>
      </c>
      <c r="BC54" s="13" t="e">
        <f t="shared" si="17"/>
        <v>#REF!</v>
      </c>
      <c r="BD54" t="e">
        <f t="shared" si="39"/>
        <v>#REF!</v>
      </c>
      <c r="BE54" s="13">
        <f t="shared" si="18"/>
        <v>743.64621724213885</v>
      </c>
      <c r="BF54" s="13">
        <f t="shared" si="40"/>
        <v>354.15572450781633</v>
      </c>
      <c r="BG54" s="13" t="e">
        <f t="shared" si="19"/>
        <v>#REF!</v>
      </c>
      <c r="BH54" t="e">
        <f t="shared" si="41"/>
        <v>#REF!</v>
      </c>
      <c r="BI54" s="13">
        <f t="shared" si="20"/>
        <v>743.64621724213885</v>
      </c>
      <c r="BJ54" s="115">
        <f t="shared" si="21"/>
        <v>1.7085040543306103</v>
      </c>
      <c r="BK54" s="13" t="e">
        <f t="shared" si="22"/>
        <v>#REF!</v>
      </c>
      <c r="BL54" t="e">
        <f t="shared" si="42"/>
        <v>#REF!</v>
      </c>
      <c r="BM54" s="116">
        <f t="shared" si="23"/>
        <v>5.6772349545232395</v>
      </c>
      <c r="BN54" s="13">
        <f t="shared" si="43"/>
        <v>2.7905442076247393</v>
      </c>
      <c r="BO54" s="13" t="e">
        <f t="shared" si="24"/>
        <v>#REF!</v>
      </c>
      <c r="BP54" t="e">
        <f t="shared" si="44"/>
        <v>#REF!</v>
      </c>
      <c r="BQ54" s="13">
        <f t="shared" si="25"/>
        <v>5.6772349545232395</v>
      </c>
      <c r="BR54" s="37">
        <f t="shared" si="26"/>
        <v>245.74561645731924</v>
      </c>
      <c r="BS54" s="13" t="e">
        <f t="shared" si="27"/>
        <v>#REF!</v>
      </c>
      <c r="BT54" t="e">
        <f t="shared" si="45"/>
        <v>#REF!</v>
      </c>
      <c r="BU54" s="13">
        <f t="shared" si="28"/>
        <v>890.04176756572133</v>
      </c>
      <c r="BV54" s="13">
        <f t="shared" si="46"/>
        <v>246.82765661061336</v>
      </c>
      <c r="BW54" s="13" t="e">
        <f t="shared" si="29"/>
        <v>#REF!</v>
      </c>
      <c r="BX54" t="e">
        <f t="shared" si="47"/>
        <v>#REF!</v>
      </c>
      <c r="BY54" s="13">
        <f t="shared" si="30"/>
        <v>890.04176756572133</v>
      </c>
    </row>
    <row r="55" spans="1:77" x14ac:dyDescent="0.2">
      <c r="A55" s="20"/>
      <c r="D55" s="20"/>
      <c r="AC55">
        <v>54</v>
      </c>
      <c r="AD55" s="37">
        <f t="shared" si="1"/>
        <v>902.90513738053278</v>
      </c>
      <c r="AE55" s="13" t="e">
        <f t="shared" si="2"/>
        <v>#REF!</v>
      </c>
      <c r="AF55" t="e">
        <f t="shared" si="48"/>
        <v>#REF!</v>
      </c>
      <c r="AG55" s="13">
        <f t="shared" si="3"/>
        <v>1949.1707066918982</v>
      </c>
      <c r="AH55" s="13">
        <f t="shared" si="31"/>
        <v>904.21801276652945</v>
      </c>
      <c r="AI55" s="13" t="e">
        <f t="shared" si="4"/>
        <v>#REF!</v>
      </c>
      <c r="AJ55" t="e">
        <f t="shared" si="32"/>
        <v>#REF!</v>
      </c>
      <c r="AK55" s="13">
        <f t="shared" si="5"/>
        <v>1949.1707066918982</v>
      </c>
      <c r="AL55" s="37">
        <f t="shared" si="6"/>
        <v>1951.5980368584414</v>
      </c>
      <c r="AM55" s="13" t="e">
        <f t="shared" si="7"/>
        <v>#REF!</v>
      </c>
      <c r="AN55" t="e">
        <f t="shared" si="33"/>
        <v>#REF!</v>
      </c>
      <c r="AO55" s="13">
        <f t="shared" si="8"/>
        <v>4135.1333898795156</v>
      </c>
      <c r="AP55" s="13">
        <f t="shared" si="34"/>
        <v>1953.0926949901914</v>
      </c>
      <c r="AQ55" s="13" t="e">
        <f t="shared" si="9"/>
        <v>#REF!</v>
      </c>
      <c r="AR55" s="13" t="e">
        <f t="shared" si="35"/>
        <v>#REF!</v>
      </c>
      <c r="AS55" s="38">
        <f t="shared" si="10"/>
        <v>4135.1333898795156</v>
      </c>
      <c r="AT55" s="37">
        <f t="shared" si="11"/>
        <v>251.27270472321888</v>
      </c>
      <c r="AU55" s="13" t="e">
        <f t="shared" si="12"/>
        <v>#REF!</v>
      </c>
      <c r="AV55" t="e">
        <f t="shared" si="36"/>
        <v>#REF!</v>
      </c>
      <c r="AW55" s="13">
        <f t="shared" si="13"/>
        <v>654.52934422449698</v>
      </c>
      <c r="AX55" s="13">
        <f t="shared" si="37"/>
        <v>252.09216979931364</v>
      </c>
      <c r="AY55" s="13" t="e">
        <f t="shared" si="14"/>
        <v>#REF!</v>
      </c>
      <c r="AZ55" t="e">
        <f t="shared" si="38"/>
        <v>#REF!</v>
      </c>
      <c r="BA55" s="13">
        <f t="shared" si="15"/>
        <v>654.52934422449698</v>
      </c>
      <c r="BB55" s="37">
        <f t="shared" si="16"/>
        <v>353.07368435452213</v>
      </c>
      <c r="BC55" s="13" t="e">
        <f t="shared" si="17"/>
        <v>#REF!</v>
      </c>
      <c r="BD55" t="e">
        <f t="shared" si="39"/>
        <v>#REF!</v>
      </c>
      <c r="BE55" s="13">
        <f t="shared" si="18"/>
        <v>743.64621724213885</v>
      </c>
      <c r="BF55" s="13">
        <f t="shared" si="40"/>
        <v>354.15572450781633</v>
      </c>
      <c r="BG55" s="13" t="e">
        <f t="shared" si="19"/>
        <v>#REF!</v>
      </c>
      <c r="BH55" t="e">
        <f t="shared" si="41"/>
        <v>#REF!</v>
      </c>
      <c r="BI55" s="13">
        <f t="shared" si="20"/>
        <v>743.64621724213885</v>
      </c>
      <c r="BJ55" s="115">
        <f t="shared" si="21"/>
        <v>1.7085040543306103</v>
      </c>
      <c r="BK55" s="13" t="e">
        <f t="shared" si="22"/>
        <v>#REF!</v>
      </c>
      <c r="BL55" t="e">
        <f t="shared" si="42"/>
        <v>#REF!</v>
      </c>
      <c r="BM55" s="116">
        <f t="shared" si="23"/>
        <v>5.6772349545232395</v>
      </c>
      <c r="BN55" s="13">
        <f t="shared" si="43"/>
        <v>2.7905442076247393</v>
      </c>
      <c r="BO55" s="13" t="e">
        <f t="shared" si="24"/>
        <v>#REF!</v>
      </c>
      <c r="BP55" t="e">
        <f t="shared" si="44"/>
        <v>#REF!</v>
      </c>
      <c r="BQ55" s="13">
        <f t="shared" si="25"/>
        <v>5.6772349545232395</v>
      </c>
      <c r="BR55" s="37">
        <f t="shared" si="26"/>
        <v>245.74561645731924</v>
      </c>
      <c r="BS55" s="13" t="e">
        <f t="shared" si="27"/>
        <v>#REF!</v>
      </c>
      <c r="BT55" t="e">
        <f t="shared" si="45"/>
        <v>#REF!</v>
      </c>
      <c r="BU55" s="13">
        <f t="shared" si="28"/>
        <v>890.04176756572133</v>
      </c>
      <c r="BV55" s="13">
        <f t="shared" si="46"/>
        <v>246.82765661061336</v>
      </c>
      <c r="BW55" s="13" t="e">
        <f t="shared" si="29"/>
        <v>#REF!</v>
      </c>
      <c r="BX55" t="e">
        <f t="shared" si="47"/>
        <v>#REF!</v>
      </c>
      <c r="BY55" s="13">
        <f t="shared" si="30"/>
        <v>890.04176756572133</v>
      </c>
    </row>
    <row r="56" spans="1:77" x14ac:dyDescent="0.2">
      <c r="A56" s="20"/>
      <c r="B56" s="13"/>
      <c r="C56" s="13"/>
      <c r="D56" s="13"/>
      <c r="E56" s="13"/>
      <c r="F56" s="13"/>
      <c r="G56" s="13"/>
      <c r="H56" s="13"/>
      <c r="I56" s="13"/>
      <c r="J56" s="13"/>
      <c r="K56" s="13"/>
      <c r="L56" s="13"/>
      <c r="M56" s="13"/>
      <c r="AC56">
        <v>55</v>
      </c>
      <c r="AD56" s="37">
        <f t="shared" si="1"/>
        <v>902.90513738053278</v>
      </c>
      <c r="AE56" s="13" t="e">
        <f t="shared" si="2"/>
        <v>#REF!</v>
      </c>
      <c r="AF56" t="e">
        <f t="shared" si="48"/>
        <v>#REF!</v>
      </c>
      <c r="AG56" s="13">
        <f t="shared" si="3"/>
        <v>1949.1707066918982</v>
      </c>
      <c r="AH56" s="13">
        <f t="shared" si="31"/>
        <v>904.21801276652945</v>
      </c>
      <c r="AI56" s="13" t="e">
        <f t="shared" si="4"/>
        <v>#REF!</v>
      </c>
      <c r="AJ56" t="e">
        <f t="shared" si="32"/>
        <v>#REF!</v>
      </c>
      <c r="AK56" s="13">
        <f t="shared" si="5"/>
        <v>1949.1707066918982</v>
      </c>
      <c r="AL56" s="37">
        <f t="shared" si="6"/>
        <v>1951.5980368584414</v>
      </c>
      <c r="AM56" s="13" t="e">
        <f t="shared" si="7"/>
        <v>#REF!</v>
      </c>
      <c r="AN56" t="e">
        <f t="shared" si="33"/>
        <v>#REF!</v>
      </c>
      <c r="AO56" s="13">
        <f t="shared" si="8"/>
        <v>4135.1333898795156</v>
      </c>
      <c r="AP56" s="13">
        <f t="shared" si="34"/>
        <v>1953.0926949901914</v>
      </c>
      <c r="AQ56" s="13" t="e">
        <f t="shared" si="9"/>
        <v>#REF!</v>
      </c>
      <c r="AR56" s="13" t="e">
        <f t="shared" si="35"/>
        <v>#REF!</v>
      </c>
      <c r="AS56" s="38">
        <f t="shared" si="10"/>
        <v>4135.1333898795156</v>
      </c>
      <c r="AT56" s="37">
        <f t="shared" si="11"/>
        <v>251.27270472321888</v>
      </c>
      <c r="AU56" s="13" t="e">
        <f t="shared" si="12"/>
        <v>#REF!</v>
      </c>
      <c r="AV56" t="e">
        <f t="shared" si="36"/>
        <v>#REF!</v>
      </c>
      <c r="AW56" s="13">
        <f t="shared" si="13"/>
        <v>654.52934422449698</v>
      </c>
      <c r="AX56" s="13">
        <f t="shared" si="37"/>
        <v>252.09216979931364</v>
      </c>
      <c r="AY56" s="13" t="e">
        <f t="shared" si="14"/>
        <v>#REF!</v>
      </c>
      <c r="AZ56" t="e">
        <f t="shared" si="38"/>
        <v>#REF!</v>
      </c>
      <c r="BA56" s="13">
        <f t="shared" si="15"/>
        <v>654.52934422449698</v>
      </c>
      <c r="BB56" s="37">
        <f t="shared" si="16"/>
        <v>353.07368435452213</v>
      </c>
      <c r="BC56" s="13" t="e">
        <f t="shared" si="17"/>
        <v>#REF!</v>
      </c>
      <c r="BD56" t="e">
        <f t="shared" si="39"/>
        <v>#REF!</v>
      </c>
      <c r="BE56" s="13">
        <f t="shared" si="18"/>
        <v>743.64621724213885</v>
      </c>
      <c r="BF56" s="13">
        <f t="shared" si="40"/>
        <v>354.15572450781633</v>
      </c>
      <c r="BG56" s="13" t="e">
        <f t="shared" si="19"/>
        <v>#REF!</v>
      </c>
      <c r="BH56" t="e">
        <f t="shared" si="41"/>
        <v>#REF!</v>
      </c>
      <c r="BI56" s="13">
        <f t="shared" si="20"/>
        <v>743.64621724213885</v>
      </c>
      <c r="BJ56" s="115">
        <f t="shared" si="21"/>
        <v>1.7085040543306103</v>
      </c>
      <c r="BK56" s="13" t="e">
        <f t="shared" si="22"/>
        <v>#REF!</v>
      </c>
      <c r="BL56" t="e">
        <f t="shared" si="42"/>
        <v>#REF!</v>
      </c>
      <c r="BM56" s="116">
        <f t="shared" si="23"/>
        <v>5.6772349545232395</v>
      </c>
      <c r="BN56" s="13">
        <f t="shared" si="43"/>
        <v>2.7905442076247393</v>
      </c>
      <c r="BO56" s="13" t="e">
        <f t="shared" si="24"/>
        <v>#REF!</v>
      </c>
      <c r="BP56" t="e">
        <f t="shared" si="44"/>
        <v>#REF!</v>
      </c>
      <c r="BQ56" s="13">
        <f t="shared" si="25"/>
        <v>5.6772349545232395</v>
      </c>
      <c r="BR56" s="37">
        <f t="shared" si="26"/>
        <v>245.74561645731924</v>
      </c>
      <c r="BS56" s="13" t="e">
        <f t="shared" si="27"/>
        <v>#REF!</v>
      </c>
      <c r="BT56" t="e">
        <f t="shared" si="45"/>
        <v>#REF!</v>
      </c>
      <c r="BU56" s="13">
        <f t="shared" si="28"/>
        <v>890.04176756572133</v>
      </c>
      <c r="BV56" s="13">
        <f t="shared" si="46"/>
        <v>246.82765661061336</v>
      </c>
      <c r="BW56" s="13" t="e">
        <f t="shared" si="29"/>
        <v>#REF!</v>
      </c>
      <c r="BX56" t="e">
        <f t="shared" si="47"/>
        <v>#REF!</v>
      </c>
      <c r="BY56" s="13">
        <f t="shared" si="30"/>
        <v>890.04176756572133</v>
      </c>
    </row>
    <row r="57" spans="1:77" x14ac:dyDescent="0.2">
      <c r="AC57">
        <v>56</v>
      </c>
      <c r="AD57" s="37">
        <f t="shared" si="1"/>
        <v>902.90513738053278</v>
      </c>
      <c r="AE57" s="13" t="e">
        <f t="shared" si="2"/>
        <v>#REF!</v>
      </c>
      <c r="AF57" t="e">
        <f t="shared" si="48"/>
        <v>#REF!</v>
      </c>
      <c r="AG57" s="13">
        <f t="shared" si="3"/>
        <v>1949.1707066918982</v>
      </c>
      <c r="AH57" s="13">
        <f t="shared" si="31"/>
        <v>904.21801276652945</v>
      </c>
      <c r="AI57" s="13" t="e">
        <f t="shared" si="4"/>
        <v>#REF!</v>
      </c>
      <c r="AJ57" t="e">
        <f t="shared" si="32"/>
        <v>#REF!</v>
      </c>
      <c r="AK57" s="13">
        <f t="shared" si="5"/>
        <v>1949.1707066918982</v>
      </c>
      <c r="AL57" s="37">
        <f t="shared" si="6"/>
        <v>1951.5980368584414</v>
      </c>
      <c r="AM57" s="13" t="e">
        <f t="shared" si="7"/>
        <v>#REF!</v>
      </c>
      <c r="AN57" t="e">
        <f t="shared" si="33"/>
        <v>#REF!</v>
      </c>
      <c r="AO57" s="13">
        <f t="shared" si="8"/>
        <v>4135.1333898795156</v>
      </c>
      <c r="AP57" s="13">
        <f t="shared" si="34"/>
        <v>1953.0926949901914</v>
      </c>
      <c r="AQ57" s="13" t="e">
        <f t="shared" si="9"/>
        <v>#REF!</v>
      </c>
      <c r="AR57" s="13" t="e">
        <f t="shared" si="35"/>
        <v>#REF!</v>
      </c>
      <c r="AS57" s="38">
        <f t="shared" si="10"/>
        <v>4135.1333898795156</v>
      </c>
      <c r="AT57" s="37">
        <f t="shared" si="11"/>
        <v>251.27270472321888</v>
      </c>
      <c r="AU57" s="13" t="e">
        <f t="shared" si="12"/>
        <v>#REF!</v>
      </c>
      <c r="AV57" t="e">
        <f t="shared" si="36"/>
        <v>#REF!</v>
      </c>
      <c r="AW57" s="13">
        <f t="shared" si="13"/>
        <v>654.52934422449698</v>
      </c>
      <c r="AX57" s="13">
        <f t="shared" si="37"/>
        <v>252.09216979931364</v>
      </c>
      <c r="AY57" s="13" t="e">
        <f t="shared" si="14"/>
        <v>#REF!</v>
      </c>
      <c r="AZ57" t="e">
        <f t="shared" si="38"/>
        <v>#REF!</v>
      </c>
      <c r="BA57" s="13">
        <f t="shared" si="15"/>
        <v>654.52934422449698</v>
      </c>
      <c r="BB57" s="37">
        <f t="shared" si="16"/>
        <v>353.07368435452213</v>
      </c>
      <c r="BC57" s="13" t="e">
        <f t="shared" si="17"/>
        <v>#REF!</v>
      </c>
      <c r="BD57" t="e">
        <f t="shared" si="39"/>
        <v>#REF!</v>
      </c>
      <c r="BE57" s="13">
        <f t="shared" si="18"/>
        <v>743.64621724213885</v>
      </c>
      <c r="BF57" s="13">
        <f t="shared" si="40"/>
        <v>354.15572450781633</v>
      </c>
      <c r="BG57" s="13" t="e">
        <f t="shared" si="19"/>
        <v>#REF!</v>
      </c>
      <c r="BH57" t="e">
        <f t="shared" si="41"/>
        <v>#REF!</v>
      </c>
      <c r="BI57" s="13">
        <f t="shared" si="20"/>
        <v>743.64621724213885</v>
      </c>
      <c r="BJ57" s="115">
        <f t="shared" si="21"/>
        <v>1.7085040543306103</v>
      </c>
      <c r="BK57" s="13" t="e">
        <f t="shared" si="22"/>
        <v>#REF!</v>
      </c>
      <c r="BL57" t="e">
        <f t="shared" si="42"/>
        <v>#REF!</v>
      </c>
      <c r="BM57" s="116">
        <f t="shared" si="23"/>
        <v>5.6772349545232395</v>
      </c>
      <c r="BN57" s="13">
        <f t="shared" si="43"/>
        <v>2.7905442076247393</v>
      </c>
      <c r="BO57" s="13" t="e">
        <f t="shared" si="24"/>
        <v>#REF!</v>
      </c>
      <c r="BP57" t="e">
        <f t="shared" si="44"/>
        <v>#REF!</v>
      </c>
      <c r="BQ57" s="13">
        <f t="shared" si="25"/>
        <v>5.6772349545232395</v>
      </c>
      <c r="BR57" s="37">
        <f t="shared" si="26"/>
        <v>245.74561645731924</v>
      </c>
      <c r="BS57" s="13" t="e">
        <f t="shared" si="27"/>
        <v>#REF!</v>
      </c>
      <c r="BT57" t="e">
        <f t="shared" si="45"/>
        <v>#REF!</v>
      </c>
      <c r="BU57" s="13">
        <f t="shared" si="28"/>
        <v>890.04176756572133</v>
      </c>
      <c r="BV57" s="13">
        <f t="shared" si="46"/>
        <v>246.82765661061336</v>
      </c>
      <c r="BW57" s="13" t="e">
        <f t="shared" si="29"/>
        <v>#REF!</v>
      </c>
      <c r="BX57" t="e">
        <f t="shared" si="47"/>
        <v>#REF!</v>
      </c>
      <c r="BY57" s="13">
        <f t="shared" si="30"/>
        <v>890.04176756572133</v>
      </c>
    </row>
    <row r="58" spans="1:77" x14ac:dyDescent="0.2">
      <c r="A58" s="20"/>
      <c r="AC58">
        <v>57</v>
      </c>
      <c r="AD58" s="37">
        <f t="shared" si="1"/>
        <v>902.90513738053278</v>
      </c>
      <c r="AE58" s="13" t="e">
        <f t="shared" si="2"/>
        <v>#REF!</v>
      </c>
      <c r="AF58" t="e">
        <f t="shared" si="48"/>
        <v>#REF!</v>
      </c>
      <c r="AG58" s="13">
        <f t="shared" si="3"/>
        <v>1949.1707066918982</v>
      </c>
      <c r="AH58" s="13">
        <f t="shared" si="31"/>
        <v>904.21801276652945</v>
      </c>
      <c r="AI58" s="13" t="e">
        <f t="shared" si="4"/>
        <v>#REF!</v>
      </c>
      <c r="AJ58" t="e">
        <f t="shared" si="32"/>
        <v>#REF!</v>
      </c>
      <c r="AK58" s="13">
        <f t="shared" si="5"/>
        <v>1949.1707066918982</v>
      </c>
      <c r="AL58" s="37">
        <f t="shared" si="6"/>
        <v>1951.5980368584414</v>
      </c>
      <c r="AM58" s="13" t="e">
        <f t="shared" si="7"/>
        <v>#REF!</v>
      </c>
      <c r="AN58" t="e">
        <f t="shared" si="33"/>
        <v>#REF!</v>
      </c>
      <c r="AO58" s="13">
        <f t="shared" si="8"/>
        <v>4135.1333898795156</v>
      </c>
      <c r="AP58" s="13">
        <f t="shared" si="34"/>
        <v>1953.0926949901914</v>
      </c>
      <c r="AQ58" s="13" t="e">
        <f t="shared" si="9"/>
        <v>#REF!</v>
      </c>
      <c r="AR58" s="13" t="e">
        <f t="shared" si="35"/>
        <v>#REF!</v>
      </c>
      <c r="AS58" s="38">
        <f t="shared" si="10"/>
        <v>4135.1333898795156</v>
      </c>
      <c r="AT58" s="37">
        <f t="shared" si="11"/>
        <v>251.27270472321888</v>
      </c>
      <c r="AU58" s="13" t="e">
        <f t="shared" si="12"/>
        <v>#REF!</v>
      </c>
      <c r="AV58" t="e">
        <f t="shared" si="36"/>
        <v>#REF!</v>
      </c>
      <c r="AW58" s="13">
        <f t="shared" si="13"/>
        <v>654.52934422449698</v>
      </c>
      <c r="AX58" s="13">
        <f t="shared" si="37"/>
        <v>252.09216979931364</v>
      </c>
      <c r="AY58" s="13" t="e">
        <f t="shared" si="14"/>
        <v>#REF!</v>
      </c>
      <c r="AZ58" t="e">
        <f t="shared" si="38"/>
        <v>#REF!</v>
      </c>
      <c r="BA58" s="13">
        <f t="shared" si="15"/>
        <v>654.52934422449698</v>
      </c>
      <c r="BB58" s="37">
        <f t="shared" si="16"/>
        <v>353.07368435452213</v>
      </c>
      <c r="BC58" s="13" t="e">
        <f t="shared" si="17"/>
        <v>#REF!</v>
      </c>
      <c r="BD58" t="e">
        <f t="shared" si="39"/>
        <v>#REF!</v>
      </c>
      <c r="BE58" s="13">
        <f t="shared" si="18"/>
        <v>743.64621724213885</v>
      </c>
      <c r="BF58" s="13">
        <f t="shared" si="40"/>
        <v>354.15572450781633</v>
      </c>
      <c r="BG58" s="13" t="e">
        <f t="shared" si="19"/>
        <v>#REF!</v>
      </c>
      <c r="BH58" t="e">
        <f t="shared" si="41"/>
        <v>#REF!</v>
      </c>
      <c r="BI58" s="13">
        <f t="shared" si="20"/>
        <v>743.64621724213885</v>
      </c>
      <c r="BJ58" s="115">
        <f t="shared" si="21"/>
        <v>1.7085040543306103</v>
      </c>
      <c r="BK58" s="13" t="e">
        <f t="shared" si="22"/>
        <v>#REF!</v>
      </c>
      <c r="BL58" t="e">
        <f t="shared" si="42"/>
        <v>#REF!</v>
      </c>
      <c r="BM58" s="116">
        <f t="shared" si="23"/>
        <v>5.6772349545232395</v>
      </c>
      <c r="BN58" s="13">
        <f t="shared" si="43"/>
        <v>2.7905442076247393</v>
      </c>
      <c r="BO58" s="13" t="e">
        <f t="shared" si="24"/>
        <v>#REF!</v>
      </c>
      <c r="BP58" t="e">
        <f t="shared" si="44"/>
        <v>#REF!</v>
      </c>
      <c r="BQ58" s="13">
        <f t="shared" si="25"/>
        <v>5.6772349545232395</v>
      </c>
      <c r="BR58" s="37">
        <f t="shared" si="26"/>
        <v>245.74561645731924</v>
      </c>
      <c r="BS58" s="13" t="e">
        <f t="shared" si="27"/>
        <v>#REF!</v>
      </c>
      <c r="BT58" t="e">
        <f t="shared" si="45"/>
        <v>#REF!</v>
      </c>
      <c r="BU58" s="13">
        <f t="shared" si="28"/>
        <v>890.04176756572133</v>
      </c>
      <c r="BV58" s="13">
        <f t="shared" si="46"/>
        <v>246.82765661061336</v>
      </c>
      <c r="BW58" s="13" t="e">
        <f t="shared" si="29"/>
        <v>#REF!</v>
      </c>
      <c r="BX58" t="e">
        <f t="shared" si="47"/>
        <v>#REF!</v>
      </c>
      <c r="BY58" s="13">
        <f t="shared" si="30"/>
        <v>890.04176756572133</v>
      </c>
    </row>
    <row r="59" spans="1:77" x14ac:dyDescent="0.2">
      <c r="AC59">
        <v>58</v>
      </c>
      <c r="AD59" s="37">
        <f t="shared" si="1"/>
        <v>902.90513738053278</v>
      </c>
      <c r="AE59" s="13" t="e">
        <f t="shared" si="2"/>
        <v>#REF!</v>
      </c>
      <c r="AF59" t="e">
        <f t="shared" si="48"/>
        <v>#REF!</v>
      </c>
      <c r="AG59" s="13">
        <f t="shared" si="3"/>
        <v>1949.1707066918982</v>
      </c>
      <c r="AH59" s="13">
        <f t="shared" si="31"/>
        <v>904.21801276652945</v>
      </c>
      <c r="AI59" s="13" t="e">
        <f t="shared" si="4"/>
        <v>#REF!</v>
      </c>
      <c r="AJ59" t="e">
        <f t="shared" si="32"/>
        <v>#REF!</v>
      </c>
      <c r="AK59" s="13">
        <f t="shared" si="5"/>
        <v>1949.1707066918982</v>
      </c>
      <c r="AL59" s="37">
        <f t="shared" si="6"/>
        <v>1951.5980368584414</v>
      </c>
      <c r="AM59" s="13" t="e">
        <f t="shared" si="7"/>
        <v>#REF!</v>
      </c>
      <c r="AN59" t="e">
        <f t="shared" si="33"/>
        <v>#REF!</v>
      </c>
      <c r="AO59" s="13">
        <f t="shared" si="8"/>
        <v>4135.1333898795156</v>
      </c>
      <c r="AP59" s="13">
        <f t="shared" si="34"/>
        <v>1953.0926949901914</v>
      </c>
      <c r="AQ59" s="13" t="e">
        <f t="shared" si="9"/>
        <v>#REF!</v>
      </c>
      <c r="AR59" s="13" t="e">
        <f t="shared" si="35"/>
        <v>#REF!</v>
      </c>
      <c r="AS59" s="38">
        <f t="shared" si="10"/>
        <v>4135.1333898795156</v>
      </c>
      <c r="AT59" s="37">
        <f t="shared" si="11"/>
        <v>251.27270472321888</v>
      </c>
      <c r="AU59" s="13" t="e">
        <f t="shared" si="12"/>
        <v>#REF!</v>
      </c>
      <c r="AV59" t="e">
        <f t="shared" si="36"/>
        <v>#REF!</v>
      </c>
      <c r="AW59" s="13">
        <f t="shared" si="13"/>
        <v>654.52934422449698</v>
      </c>
      <c r="AX59" s="13">
        <f t="shared" si="37"/>
        <v>252.09216979931364</v>
      </c>
      <c r="AY59" s="13" t="e">
        <f t="shared" si="14"/>
        <v>#REF!</v>
      </c>
      <c r="AZ59" t="e">
        <f t="shared" si="38"/>
        <v>#REF!</v>
      </c>
      <c r="BA59" s="13">
        <f t="shared" si="15"/>
        <v>654.52934422449698</v>
      </c>
      <c r="BB59" s="37">
        <f t="shared" si="16"/>
        <v>353.07368435452213</v>
      </c>
      <c r="BC59" s="13" t="e">
        <f t="shared" si="17"/>
        <v>#REF!</v>
      </c>
      <c r="BD59" t="e">
        <f t="shared" si="39"/>
        <v>#REF!</v>
      </c>
      <c r="BE59" s="13">
        <f t="shared" si="18"/>
        <v>743.64621724213885</v>
      </c>
      <c r="BF59" s="13">
        <f t="shared" si="40"/>
        <v>354.15572450781633</v>
      </c>
      <c r="BG59" s="13" t="e">
        <f t="shared" si="19"/>
        <v>#REF!</v>
      </c>
      <c r="BH59" t="e">
        <f t="shared" si="41"/>
        <v>#REF!</v>
      </c>
      <c r="BI59" s="13">
        <f t="shared" si="20"/>
        <v>743.64621724213885</v>
      </c>
      <c r="BJ59" s="115">
        <f t="shared" si="21"/>
        <v>1.7085040543306103</v>
      </c>
      <c r="BK59" s="13" t="e">
        <f t="shared" si="22"/>
        <v>#REF!</v>
      </c>
      <c r="BL59" t="e">
        <f t="shared" si="42"/>
        <v>#REF!</v>
      </c>
      <c r="BM59" s="116">
        <f t="shared" si="23"/>
        <v>5.6772349545232395</v>
      </c>
      <c r="BN59" s="13">
        <f t="shared" si="43"/>
        <v>2.7905442076247393</v>
      </c>
      <c r="BO59" s="13" t="e">
        <f t="shared" si="24"/>
        <v>#REF!</v>
      </c>
      <c r="BP59" t="e">
        <f t="shared" si="44"/>
        <v>#REF!</v>
      </c>
      <c r="BQ59" s="13">
        <f t="shared" si="25"/>
        <v>5.6772349545232395</v>
      </c>
      <c r="BR59" s="37">
        <f t="shared" si="26"/>
        <v>245.74561645731924</v>
      </c>
      <c r="BS59" s="13" t="e">
        <f t="shared" si="27"/>
        <v>#REF!</v>
      </c>
      <c r="BT59" t="e">
        <f t="shared" si="45"/>
        <v>#REF!</v>
      </c>
      <c r="BU59" s="13">
        <f t="shared" si="28"/>
        <v>890.04176756572133</v>
      </c>
      <c r="BV59" s="13">
        <f t="shared" si="46"/>
        <v>246.82765661061336</v>
      </c>
      <c r="BW59" s="13" t="e">
        <f t="shared" si="29"/>
        <v>#REF!</v>
      </c>
      <c r="BX59" t="e">
        <f t="shared" si="47"/>
        <v>#REF!</v>
      </c>
      <c r="BY59" s="13">
        <f t="shared" si="30"/>
        <v>890.04176756572133</v>
      </c>
    </row>
    <row r="60" spans="1:77" x14ac:dyDescent="0.2">
      <c r="AC60">
        <v>59</v>
      </c>
      <c r="AD60" s="37">
        <f t="shared" si="1"/>
        <v>902.90513738053278</v>
      </c>
      <c r="AE60" s="13" t="e">
        <f t="shared" si="2"/>
        <v>#REF!</v>
      </c>
      <c r="AF60" t="e">
        <f t="shared" si="48"/>
        <v>#REF!</v>
      </c>
      <c r="AG60" s="13">
        <f t="shared" si="3"/>
        <v>1949.1707066918982</v>
      </c>
      <c r="AH60" s="13">
        <f t="shared" si="31"/>
        <v>904.21801276652945</v>
      </c>
      <c r="AI60" s="13" t="e">
        <f t="shared" si="4"/>
        <v>#REF!</v>
      </c>
      <c r="AJ60" t="e">
        <f t="shared" si="32"/>
        <v>#REF!</v>
      </c>
      <c r="AK60" s="13">
        <f t="shared" si="5"/>
        <v>1949.1707066918982</v>
      </c>
      <c r="AL60" s="37">
        <f t="shared" si="6"/>
        <v>1951.5980368584414</v>
      </c>
      <c r="AM60" s="13" t="e">
        <f t="shared" si="7"/>
        <v>#REF!</v>
      </c>
      <c r="AN60" t="e">
        <f t="shared" si="33"/>
        <v>#REF!</v>
      </c>
      <c r="AO60" s="13">
        <f t="shared" si="8"/>
        <v>4135.1333898795156</v>
      </c>
      <c r="AP60" s="13">
        <f t="shared" si="34"/>
        <v>1953.0926949901914</v>
      </c>
      <c r="AQ60" s="13" t="e">
        <f t="shared" si="9"/>
        <v>#REF!</v>
      </c>
      <c r="AR60" s="13" t="e">
        <f t="shared" si="35"/>
        <v>#REF!</v>
      </c>
      <c r="AS60" s="38">
        <f t="shared" si="10"/>
        <v>4135.1333898795156</v>
      </c>
      <c r="AT60" s="37">
        <f t="shared" si="11"/>
        <v>251.27270472321888</v>
      </c>
      <c r="AU60" s="13" t="e">
        <f t="shared" si="12"/>
        <v>#REF!</v>
      </c>
      <c r="AV60" t="e">
        <f t="shared" si="36"/>
        <v>#REF!</v>
      </c>
      <c r="AW60" s="13">
        <f t="shared" si="13"/>
        <v>654.52934422449698</v>
      </c>
      <c r="AX60" s="13">
        <f t="shared" si="37"/>
        <v>252.09216979931364</v>
      </c>
      <c r="AY60" s="13" t="e">
        <f t="shared" si="14"/>
        <v>#REF!</v>
      </c>
      <c r="AZ60" t="e">
        <f t="shared" si="38"/>
        <v>#REF!</v>
      </c>
      <c r="BA60" s="13">
        <f t="shared" si="15"/>
        <v>654.52934422449698</v>
      </c>
      <c r="BB60" s="37">
        <f t="shared" si="16"/>
        <v>353.07368435452213</v>
      </c>
      <c r="BC60" s="13" t="e">
        <f t="shared" si="17"/>
        <v>#REF!</v>
      </c>
      <c r="BD60" t="e">
        <f t="shared" si="39"/>
        <v>#REF!</v>
      </c>
      <c r="BE60" s="13">
        <f t="shared" si="18"/>
        <v>743.64621724213885</v>
      </c>
      <c r="BF60" s="13">
        <f t="shared" si="40"/>
        <v>354.15572450781633</v>
      </c>
      <c r="BG60" s="13" t="e">
        <f t="shared" si="19"/>
        <v>#REF!</v>
      </c>
      <c r="BH60" t="e">
        <f t="shared" si="41"/>
        <v>#REF!</v>
      </c>
      <c r="BI60" s="13">
        <f t="shared" si="20"/>
        <v>743.64621724213885</v>
      </c>
      <c r="BJ60" s="115">
        <f t="shared" si="21"/>
        <v>1.7085040543306103</v>
      </c>
      <c r="BK60" s="13" t="e">
        <f t="shared" si="22"/>
        <v>#REF!</v>
      </c>
      <c r="BL60" t="e">
        <f t="shared" si="42"/>
        <v>#REF!</v>
      </c>
      <c r="BM60" s="116">
        <f t="shared" si="23"/>
        <v>5.6772349545232395</v>
      </c>
      <c r="BN60" s="13">
        <f t="shared" si="43"/>
        <v>2.7905442076247393</v>
      </c>
      <c r="BO60" s="13" t="e">
        <f t="shared" si="24"/>
        <v>#REF!</v>
      </c>
      <c r="BP60" t="e">
        <f t="shared" si="44"/>
        <v>#REF!</v>
      </c>
      <c r="BQ60" s="13">
        <f t="shared" si="25"/>
        <v>5.6772349545232395</v>
      </c>
      <c r="BR60" s="37">
        <f t="shared" si="26"/>
        <v>245.74561645731924</v>
      </c>
      <c r="BS60" s="13" t="e">
        <f t="shared" si="27"/>
        <v>#REF!</v>
      </c>
      <c r="BT60" t="e">
        <f t="shared" si="45"/>
        <v>#REF!</v>
      </c>
      <c r="BU60" s="13">
        <f t="shared" si="28"/>
        <v>890.04176756572133</v>
      </c>
      <c r="BV60" s="13">
        <f t="shared" si="46"/>
        <v>246.82765661061336</v>
      </c>
      <c r="BW60" s="13" t="e">
        <f t="shared" si="29"/>
        <v>#REF!</v>
      </c>
      <c r="BX60" t="e">
        <f t="shared" si="47"/>
        <v>#REF!</v>
      </c>
      <c r="BY60" s="13">
        <f t="shared" si="30"/>
        <v>890.04176756572133</v>
      </c>
    </row>
    <row r="61" spans="1:77" x14ac:dyDescent="0.2">
      <c r="AC61">
        <v>60</v>
      </c>
      <c r="AD61" s="37">
        <f t="shared" si="1"/>
        <v>902.90513738053278</v>
      </c>
      <c r="AE61" s="13" t="e">
        <f t="shared" si="2"/>
        <v>#REF!</v>
      </c>
      <c r="AF61" t="e">
        <f t="shared" si="48"/>
        <v>#REF!</v>
      </c>
      <c r="AG61" s="13">
        <f t="shared" si="3"/>
        <v>1949.1707066918982</v>
      </c>
      <c r="AH61" s="13">
        <f t="shared" si="31"/>
        <v>904.21801276652945</v>
      </c>
      <c r="AI61" s="13" t="e">
        <f t="shared" si="4"/>
        <v>#REF!</v>
      </c>
      <c r="AJ61" t="e">
        <f t="shared" si="32"/>
        <v>#REF!</v>
      </c>
      <c r="AK61" s="13">
        <f t="shared" si="5"/>
        <v>1949.1707066918982</v>
      </c>
      <c r="AL61" s="37">
        <f t="shared" si="6"/>
        <v>1951.5980368584414</v>
      </c>
      <c r="AM61" s="13" t="e">
        <f t="shared" si="7"/>
        <v>#REF!</v>
      </c>
      <c r="AN61" t="e">
        <f t="shared" si="33"/>
        <v>#REF!</v>
      </c>
      <c r="AO61" s="13">
        <f t="shared" si="8"/>
        <v>4135.1333898795156</v>
      </c>
      <c r="AP61" s="13">
        <f t="shared" si="34"/>
        <v>1953.0926949901914</v>
      </c>
      <c r="AQ61" s="13" t="e">
        <f t="shared" si="9"/>
        <v>#REF!</v>
      </c>
      <c r="AR61" s="13" t="e">
        <f t="shared" si="35"/>
        <v>#REF!</v>
      </c>
      <c r="AS61" s="38">
        <f t="shared" si="10"/>
        <v>4135.1333898795156</v>
      </c>
      <c r="AT61" s="37">
        <f t="shared" si="11"/>
        <v>251.27270472321888</v>
      </c>
      <c r="AU61" s="13" t="e">
        <f t="shared" si="12"/>
        <v>#REF!</v>
      </c>
      <c r="AV61" t="e">
        <f t="shared" si="36"/>
        <v>#REF!</v>
      </c>
      <c r="AW61" s="13">
        <f t="shared" si="13"/>
        <v>654.52934422449698</v>
      </c>
      <c r="AX61" s="13">
        <f t="shared" si="37"/>
        <v>252.09216979931364</v>
      </c>
      <c r="AY61" s="13" t="e">
        <f t="shared" si="14"/>
        <v>#REF!</v>
      </c>
      <c r="AZ61" t="e">
        <f t="shared" si="38"/>
        <v>#REF!</v>
      </c>
      <c r="BA61" s="13">
        <f t="shared" si="15"/>
        <v>654.52934422449698</v>
      </c>
      <c r="BB61" s="37">
        <f t="shared" si="16"/>
        <v>353.07368435452213</v>
      </c>
      <c r="BC61" s="13" t="e">
        <f t="shared" si="17"/>
        <v>#REF!</v>
      </c>
      <c r="BD61" t="e">
        <f t="shared" si="39"/>
        <v>#REF!</v>
      </c>
      <c r="BE61" s="13">
        <f t="shared" si="18"/>
        <v>743.64621724213885</v>
      </c>
      <c r="BF61" s="13">
        <f t="shared" si="40"/>
        <v>354.15572450781633</v>
      </c>
      <c r="BG61" s="13" t="e">
        <f t="shared" si="19"/>
        <v>#REF!</v>
      </c>
      <c r="BH61" t="e">
        <f t="shared" si="41"/>
        <v>#REF!</v>
      </c>
      <c r="BI61" s="13">
        <f t="shared" si="20"/>
        <v>743.64621724213885</v>
      </c>
      <c r="BJ61" s="115">
        <f t="shared" si="21"/>
        <v>1.7085040543306103</v>
      </c>
      <c r="BK61" s="13" t="e">
        <f t="shared" si="22"/>
        <v>#REF!</v>
      </c>
      <c r="BL61" t="e">
        <f t="shared" si="42"/>
        <v>#REF!</v>
      </c>
      <c r="BM61" s="116">
        <f t="shared" si="23"/>
        <v>5.6772349545232395</v>
      </c>
      <c r="BN61" s="13">
        <f t="shared" si="43"/>
        <v>2.7905442076247393</v>
      </c>
      <c r="BO61" s="13" t="e">
        <f t="shared" si="24"/>
        <v>#REF!</v>
      </c>
      <c r="BP61" t="e">
        <f t="shared" si="44"/>
        <v>#REF!</v>
      </c>
      <c r="BQ61" s="13">
        <f t="shared" si="25"/>
        <v>5.6772349545232395</v>
      </c>
      <c r="BR61" s="37">
        <f t="shared" si="26"/>
        <v>245.74561645731924</v>
      </c>
      <c r="BS61" s="13" t="e">
        <f t="shared" si="27"/>
        <v>#REF!</v>
      </c>
      <c r="BT61" t="e">
        <f t="shared" si="45"/>
        <v>#REF!</v>
      </c>
      <c r="BU61" s="13">
        <f t="shared" si="28"/>
        <v>890.04176756572133</v>
      </c>
      <c r="BV61" s="13">
        <f t="shared" si="46"/>
        <v>246.82765661061336</v>
      </c>
      <c r="BW61" s="13" t="e">
        <f t="shared" si="29"/>
        <v>#REF!</v>
      </c>
      <c r="BX61" t="e">
        <f t="shared" si="47"/>
        <v>#REF!</v>
      </c>
      <c r="BY61" s="13">
        <f t="shared" si="30"/>
        <v>890.04176756572133</v>
      </c>
    </row>
    <row r="62" spans="1:77" x14ac:dyDescent="0.2">
      <c r="AC62">
        <v>61</v>
      </c>
      <c r="AD62" s="37">
        <f t="shared" si="1"/>
        <v>902.90513738053278</v>
      </c>
      <c r="AE62" s="13" t="e">
        <f t="shared" si="2"/>
        <v>#REF!</v>
      </c>
      <c r="AF62" t="e">
        <f t="shared" si="48"/>
        <v>#REF!</v>
      </c>
      <c r="AG62" s="13">
        <f t="shared" si="3"/>
        <v>1949.1707066918982</v>
      </c>
      <c r="AH62" s="13">
        <f t="shared" si="31"/>
        <v>904.21801276652945</v>
      </c>
      <c r="AI62" s="13" t="e">
        <f t="shared" si="4"/>
        <v>#REF!</v>
      </c>
      <c r="AJ62" t="e">
        <f t="shared" si="32"/>
        <v>#REF!</v>
      </c>
      <c r="AK62" s="13">
        <f t="shared" si="5"/>
        <v>1949.1707066918982</v>
      </c>
      <c r="AL62" s="37">
        <f t="shared" si="6"/>
        <v>1951.5980368584414</v>
      </c>
      <c r="AM62" s="13" t="e">
        <f t="shared" si="7"/>
        <v>#REF!</v>
      </c>
      <c r="AN62" t="e">
        <f t="shared" si="33"/>
        <v>#REF!</v>
      </c>
      <c r="AO62" s="13">
        <f t="shared" si="8"/>
        <v>4135.1333898795156</v>
      </c>
      <c r="AP62" s="13">
        <f t="shared" si="34"/>
        <v>1953.0926949901914</v>
      </c>
      <c r="AQ62" s="13" t="e">
        <f t="shared" si="9"/>
        <v>#REF!</v>
      </c>
      <c r="AR62" s="13" t="e">
        <f t="shared" si="35"/>
        <v>#REF!</v>
      </c>
      <c r="AS62" s="38">
        <f t="shared" si="10"/>
        <v>4135.1333898795156</v>
      </c>
      <c r="AT62" s="37">
        <f t="shared" si="11"/>
        <v>251.27270472321888</v>
      </c>
      <c r="AU62" s="13" t="e">
        <f t="shared" si="12"/>
        <v>#REF!</v>
      </c>
      <c r="AV62" t="e">
        <f t="shared" si="36"/>
        <v>#REF!</v>
      </c>
      <c r="AW62" s="13">
        <f t="shared" si="13"/>
        <v>654.52934422449698</v>
      </c>
      <c r="AX62" s="13">
        <f t="shared" si="37"/>
        <v>252.09216979931364</v>
      </c>
      <c r="AY62" s="13" t="e">
        <f t="shared" si="14"/>
        <v>#REF!</v>
      </c>
      <c r="AZ62" t="e">
        <f t="shared" si="38"/>
        <v>#REF!</v>
      </c>
      <c r="BA62" s="13">
        <f t="shared" si="15"/>
        <v>654.52934422449698</v>
      </c>
      <c r="BB62" s="37">
        <f t="shared" si="16"/>
        <v>353.07368435452213</v>
      </c>
      <c r="BC62" s="13" t="e">
        <f t="shared" si="17"/>
        <v>#REF!</v>
      </c>
      <c r="BD62" t="e">
        <f t="shared" si="39"/>
        <v>#REF!</v>
      </c>
      <c r="BE62" s="13">
        <f t="shared" si="18"/>
        <v>743.64621724213885</v>
      </c>
      <c r="BF62" s="13">
        <f t="shared" si="40"/>
        <v>354.15572450781633</v>
      </c>
      <c r="BG62" s="13" t="e">
        <f t="shared" si="19"/>
        <v>#REF!</v>
      </c>
      <c r="BH62" t="e">
        <f t="shared" si="41"/>
        <v>#REF!</v>
      </c>
      <c r="BI62" s="13">
        <f t="shared" si="20"/>
        <v>743.64621724213885</v>
      </c>
      <c r="BJ62" s="115">
        <f t="shared" si="21"/>
        <v>1.7085040543306103</v>
      </c>
      <c r="BK62" s="13" t="e">
        <f t="shared" si="22"/>
        <v>#REF!</v>
      </c>
      <c r="BL62" t="e">
        <f t="shared" si="42"/>
        <v>#REF!</v>
      </c>
      <c r="BM62" s="116">
        <f t="shared" si="23"/>
        <v>5.6772349545232395</v>
      </c>
      <c r="BN62" s="13">
        <f t="shared" si="43"/>
        <v>2.7905442076247393</v>
      </c>
      <c r="BO62" s="13" t="e">
        <f t="shared" si="24"/>
        <v>#REF!</v>
      </c>
      <c r="BP62" t="e">
        <f t="shared" si="44"/>
        <v>#REF!</v>
      </c>
      <c r="BQ62" s="13">
        <f t="shared" si="25"/>
        <v>5.6772349545232395</v>
      </c>
      <c r="BR62" s="37">
        <f t="shared" si="26"/>
        <v>245.74561645731924</v>
      </c>
      <c r="BS62" s="13" t="e">
        <f t="shared" si="27"/>
        <v>#REF!</v>
      </c>
      <c r="BT62" t="e">
        <f t="shared" si="45"/>
        <v>#REF!</v>
      </c>
      <c r="BU62" s="13">
        <f t="shared" si="28"/>
        <v>890.04176756572133</v>
      </c>
      <c r="BV62" s="13">
        <f t="shared" si="46"/>
        <v>246.82765661061336</v>
      </c>
      <c r="BW62" s="13" t="e">
        <f t="shared" si="29"/>
        <v>#REF!</v>
      </c>
      <c r="BX62" t="e">
        <f t="shared" si="47"/>
        <v>#REF!</v>
      </c>
      <c r="BY62" s="13">
        <f t="shared" si="30"/>
        <v>890.04176756572133</v>
      </c>
    </row>
    <row r="63" spans="1:77" x14ac:dyDescent="0.2">
      <c r="AC63">
        <v>62</v>
      </c>
      <c r="AD63" s="37">
        <f t="shared" si="1"/>
        <v>902.90513738053278</v>
      </c>
      <c r="AE63" s="13" t="e">
        <f t="shared" si="2"/>
        <v>#REF!</v>
      </c>
      <c r="AF63" t="e">
        <f t="shared" si="48"/>
        <v>#REF!</v>
      </c>
      <c r="AG63" s="13">
        <f t="shared" si="3"/>
        <v>1949.1707066918982</v>
      </c>
      <c r="AH63" s="13">
        <f t="shared" si="31"/>
        <v>904.21801276652945</v>
      </c>
      <c r="AI63" s="13" t="e">
        <f t="shared" si="4"/>
        <v>#REF!</v>
      </c>
      <c r="AJ63" t="e">
        <f t="shared" si="32"/>
        <v>#REF!</v>
      </c>
      <c r="AK63" s="13">
        <f t="shared" si="5"/>
        <v>1949.1707066918982</v>
      </c>
      <c r="AL63" s="37">
        <f t="shared" si="6"/>
        <v>1951.5980368584414</v>
      </c>
      <c r="AM63" s="13" t="e">
        <f t="shared" si="7"/>
        <v>#REF!</v>
      </c>
      <c r="AN63" t="e">
        <f t="shared" si="33"/>
        <v>#REF!</v>
      </c>
      <c r="AO63" s="13">
        <f t="shared" si="8"/>
        <v>4135.1333898795156</v>
      </c>
      <c r="AP63" s="13">
        <f t="shared" si="34"/>
        <v>1953.0926949901914</v>
      </c>
      <c r="AQ63" s="13" t="e">
        <f t="shared" si="9"/>
        <v>#REF!</v>
      </c>
      <c r="AR63" s="13" t="e">
        <f t="shared" si="35"/>
        <v>#REF!</v>
      </c>
      <c r="AS63" s="38">
        <f t="shared" si="10"/>
        <v>4135.1333898795156</v>
      </c>
      <c r="AT63" s="37">
        <f t="shared" si="11"/>
        <v>251.27270472321888</v>
      </c>
      <c r="AU63" s="13" t="e">
        <f t="shared" si="12"/>
        <v>#REF!</v>
      </c>
      <c r="AV63" t="e">
        <f t="shared" si="36"/>
        <v>#REF!</v>
      </c>
      <c r="AW63" s="13">
        <f t="shared" si="13"/>
        <v>654.52934422449698</v>
      </c>
      <c r="AX63" s="13">
        <f t="shared" si="37"/>
        <v>252.09216979931364</v>
      </c>
      <c r="AY63" s="13" t="e">
        <f t="shared" si="14"/>
        <v>#REF!</v>
      </c>
      <c r="AZ63" t="e">
        <f t="shared" si="38"/>
        <v>#REF!</v>
      </c>
      <c r="BA63" s="13">
        <f t="shared" si="15"/>
        <v>654.52934422449698</v>
      </c>
      <c r="BB63" s="37">
        <f t="shared" si="16"/>
        <v>353.07368435452213</v>
      </c>
      <c r="BC63" s="13" t="e">
        <f t="shared" si="17"/>
        <v>#REF!</v>
      </c>
      <c r="BD63" t="e">
        <f t="shared" si="39"/>
        <v>#REF!</v>
      </c>
      <c r="BE63" s="13">
        <f t="shared" si="18"/>
        <v>743.64621724213885</v>
      </c>
      <c r="BF63" s="13">
        <f t="shared" si="40"/>
        <v>354.15572450781633</v>
      </c>
      <c r="BG63" s="13" t="e">
        <f t="shared" si="19"/>
        <v>#REF!</v>
      </c>
      <c r="BH63" t="e">
        <f t="shared" si="41"/>
        <v>#REF!</v>
      </c>
      <c r="BI63" s="13">
        <f t="shared" si="20"/>
        <v>743.64621724213885</v>
      </c>
      <c r="BJ63" s="115">
        <f t="shared" si="21"/>
        <v>1.7085040543306103</v>
      </c>
      <c r="BK63" s="13" t="e">
        <f t="shared" si="22"/>
        <v>#REF!</v>
      </c>
      <c r="BL63" t="e">
        <f t="shared" si="42"/>
        <v>#REF!</v>
      </c>
      <c r="BM63" s="116">
        <f t="shared" si="23"/>
        <v>5.6772349545232395</v>
      </c>
      <c r="BN63" s="13">
        <f t="shared" si="43"/>
        <v>2.7905442076247393</v>
      </c>
      <c r="BO63" s="13" t="e">
        <f t="shared" si="24"/>
        <v>#REF!</v>
      </c>
      <c r="BP63" t="e">
        <f t="shared" si="44"/>
        <v>#REF!</v>
      </c>
      <c r="BQ63" s="13">
        <f t="shared" si="25"/>
        <v>5.6772349545232395</v>
      </c>
      <c r="BR63" s="37">
        <f t="shared" si="26"/>
        <v>245.74561645731924</v>
      </c>
      <c r="BS63" s="13" t="e">
        <f t="shared" si="27"/>
        <v>#REF!</v>
      </c>
      <c r="BT63" t="e">
        <f t="shared" si="45"/>
        <v>#REF!</v>
      </c>
      <c r="BU63" s="13">
        <f t="shared" si="28"/>
        <v>890.04176756572133</v>
      </c>
      <c r="BV63" s="13">
        <f t="shared" si="46"/>
        <v>246.82765661061336</v>
      </c>
      <c r="BW63" s="13" t="e">
        <f t="shared" si="29"/>
        <v>#REF!</v>
      </c>
      <c r="BX63" t="e">
        <f t="shared" si="47"/>
        <v>#REF!</v>
      </c>
      <c r="BY63" s="13">
        <f t="shared" si="30"/>
        <v>890.04176756572133</v>
      </c>
    </row>
    <row r="64" spans="1:77" x14ac:dyDescent="0.2">
      <c r="A64" s="20"/>
      <c r="AC64">
        <v>63</v>
      </c>
      <c r="AD64" s="37">
        <f t="shared" si="1"/>
        <v>902.90513738053278</v>
      </c>
      <c r="AE64" s="13" t="e">
        <f t="shared" si="2"/>
        <v>#REF!</v>
      </c>
      <c r="AF64" t="e">
        <f t="shared" si="48"/>
        <v>#REF!</v>
      </c>
      <c r="AG64" s="13">
        <f t="shared" si="3"/>
        <v>1949.1707066918982</v>
      </c>
      <c r="AH64" s="13">
        <f t="shared" si="31"/>
        <v>904.21801276652945</v>
      </c>
      <c r="AI64" s="13" t="e">
        <f t="shared" si="4"/>
        <v>#REF!</v>
      </c>
      <c r="AJ64" t="e">
        <f t="shared" si="32"/>
        <v>#REF!</v>
      </c>
      <c r="AK64" s="13">
        <f t="shared" si="5"/>
        <v>1949.1707066918982</v>
      </c>
      <c r="AL64" s="37">
        <f t="shared" si="6"/>
        <v>1951.5980368584414</v>
      </c>
      <c r="AM64" s="13" t="e">
        <f t="shared" si="7"/>
        <v>#REF!</v>
      </c>
      <c r="AN64" t="e">
        <f t="shared" si="33"/>
        <v>#REF!</v>
      </c>
      <c r="AO64" s="13">
        <f t="shared" si="8"/>
        <v>4135.1333898795156</v>
      </c>
      <c r="AP64" s="13">
        <f t="shared" si="34"/>
        <v>1953.0926949901914</v>
      </c>
      <c r="AQ64" s="13" t="e">
        <f t="shared" si="9"/>
        <v>#REF!</v>
      </c>
      <c r="AR64" s="13" t="e">
        <f t="shared" si="35"/>
        <v>#REF!</v>
      </c>
      <c r="AS64" s="38">
        <f t="shared" si="10"/>
        <v>4135.1333898795156</v>
      </c>
      <c r="AT64" s="37">
        <f t="shared" si="11"/>
        <v>251.27270472321888</v>
      </c>
      <c r="AU64" s="13" t="e">
        <f t="shared" si="12"/>
        <v>#REF!</v>
      </c>
      <c r="AV64" t="e">
        <f t="shared" si="36"/>
        <v>#REF!</v>
      </c>
      <c r="AW64" s="13">
        <f t="shared" si="13"/>
        <v>654.52934422449698</v>
      </c>
      <c r="AX64" s="13">
        <f t="shared" si="37"/>
        <v>252.09216979931364</v>
      </c>
      <c r="AY64" s="13" t="e">
        <f t="shared" si="14"/>
        <v>#REF!</v>
      </c>
      <c r="AZ64" t="e">
        <f t="shared" si="38"/>
        <v>#REF!</v>
      </c>
      <c r="BA64" s="13">
        <f t="shared" si="15"/>
        <v>654.52934422449698</v>
      </c>
      <c r="BB64" s="37">
        <f t="shared" si="16"/>
        <v>353.07368435452213</v>
      </c>
      <c r="BC64" s="13" t="e">
        <f t="shared" si="17"/>
        <v>#REF!</v>
      </c>
      <c r="BD64" t="e">
        <f t="shared" si="39"/>
        <v>#REF!</v>
      </c>
      <c r="BE64" s="13">
        <f t="shared" si="18"/>
        <v>743.64621724213885</v>
      </c>
      <c r="BF64" s="13">
        <f t="shared" si="40"/>
        <v>354.15572450781633</v>
      </c>
      <c r="BG64" s="13" t="e">
        <f t="shared" si="19"/>
        <v>#REF!</v>
      </c>
      <c r="BH64" t="e">
        <f t="shared" si="41"/>
        <v>#REF!</v>
      </c>
      <c r="BI64" s="13">
        <f t="shared" si="20"/>
        <v>743.64621724213885</v>
      </c>
      <c r="BJ64" s="115">
        <f t="shared" si="21"/>
        <v>1.7085040543306103</v>
      </c>
      <c r="BK64" s="13" t="e">
        <f t="shared" si="22"/>
        <v>#REF!</v>
      </c>
      <c r="BL64" t="e">
        <f t="shared" si="42"/>
        <v>#REF!</v>
      </c>
      <c r="BM64" s="116">
        <f t="shared" si="23"/>
        <v>5.6772349545232395</v>
      </c>
      <c r="BN64" s="13">
        <f t="shared" si="43"/>
        <v>2.7905442076247393</v>
      </c>
      <c r="BO64" s="13" t="e">
        <f t="shared" si="24"/>
        <v>#REF!</v>
      </c>
      <c r="BP64" t="e">
        <f t="shared" si="44"/>
        <v>#REF!</v>
      </c>
      <c r="BQ64" s="13">
        <f t="shared" si="25"/>
        <v>5.6772349545232395</v>
      </c>
      <c r="BR64" s="37">
        <f t="shared" si="26"/>
        <v>245.74561645731924</v>
      </c>
      <c r="BS64" s="13" t="e">
        <f t="shared" si="27"/>
        <v>#REF!</v>
      </c>
      <c r="BT64" t="e">
        <f t="shared" si="45"/>
        <v>#REF!</v>
      </c>
      <c r="BU64" s="13">
        <f t="shared" si="28"/>
        <v>890.04176756572133</v>
      </c>
      <c r="BV64" s="13">
        <f t="shared" si="46"/>
        <v>246.82765661061336</v>
      </c>
      <c r="BW64" s="13" t="e">
        <f t="shared" si="29"/>
        <v>#REF!</v>
      </c>
      <c r="BX64" t="e">
        <f t="shared" si="47"/>
        <v>#REF!</v>
      </c>
      <c r="BY64" s="13">
        <f t="shared" si="30"/>
        <v>890.04176756572133</v>
      </c>
    </row>
    <row r="65" spans="1:77" x14ac:dyDescent="0.2">
      <c r="A65" s="20"/>
      <c r="AC65">
        <v>64</v>
      </c>
      <c r="AD65" s="37">
        <f t="shared" si="1"/>
        <v>902.90513738053278</v>
      </c>
      <c r="AE65" s="13" t="e">
        <f t="shared" si="2"/>
        <v>#REF!</v>
      </c>
      <c r="AF65" t="e">
        <f t="shared" si="48"/>
        <v>#REF!</v>
      </c>
      <c r="AG65" s="13">
        <f t="shared" si="3"/>
        <v>1949.1707066918982</v>
      </c>
      <c r="AH65" s="13">
        <f t="shared" si="31"/>
        <v>904.21801276652945</v>
      </c>
      <c r="AI65" s="13" t="e">
        <f t="shared" si="4"/>
        <v>#REF!</v>
      </c>
      <c r="AJ65" t="e">
        <f t="shared" si="32"/>
        <v>#REF!</v>
      </c>
      <c r="AK65" s="13">
        <f t="shared" si="5"/>
        <v>1949.1707066918982</v>
      </c>
      <c r="AL65" s="37">
        <f t="shared" si="6"/>
        <v>1951.5980368584414</v>
      </c>
      <c r="AM65" s="13" t="e">
        <f t="shared" si="7"/>
        <v>#REF!</v>
      </c>
      <c r="AN65" t="e">
        <f t="shared" si="33"/>
        <v>#REF!</v>
      </c>
      <c r="AO65" s="13">
        <f t="shared" si="8"/>
        <v>4135.1333898795156</v>
      </c>
      <c r="AP65" s="13">
        <f t="shared" si="34"/>
        <v>1953.0926949901914</v>
      </c>
      <c r="AQ65" s="13" t="e">
        <f t="shared" si="9"/>
        <v>#REF!</v>
      </c>
      <c r="AR65" s="13" t="e">
        <f t="shared" si="35"/>
        <v>#REF!</v>
      </c>
      <c r="AS65" s="38">
        <f t="shared" si="10"/>
        <v>4135.1333898795156</v>
      </c>
      <c r="AT65" s="37">
        <f t="shared" si="11"/>
        <v>251.27270472321888</v>
      </c>
      <c r="AU65" s="13" t="e">
        <f t="shared" si="12"/>
        <v>#REF!</v>
      </c>
      <c r="AV65" t="e">
        <f t="shared" si="36"/>
        <v>#REF!</v>
      </c>
      <c r="AW65" s="13">
        <f t="shared" si="13"/>
        <v>654.52934422449698</v>
      </c>
      <c r="AX65" s="13">
        <f t="shared" si="37"/>
        <v>252.09216979931364</v>
      </c>
      <c r="AY65" s="13" t="e">
        <f t="shared" si="14"/>
        <v>#REF!</v>
      </c>
      <c r="AZ65" t="e">
        <f t="shared" si="38"/>
        <v>#REF!</v>
      </c>
      <c r="BA65" s="13">
        <f t="shared" si="15"/>
        <v>654.52934422449698</v>
      </c>
      <c r="BB65" s="37">
        <f t="shared" si="16"/>
        <v>353.07368435452213</v>
      </c>
      <c r="BC65" s="13" t="e">
        <f t="shared" si="17"/>
        <v>#REF!</v>
      </c>
      <c r="BD65" t="e">
        <f t="shared" si="39"/>
        <v>#REF!</v>
      </c>
      <c r="BE65" s="13">
        <f t="shared" si="18"/>
        <v>743.64621724213885</v>
      </c>
      <c r="BF65" s="13">
        <f t="shared" si="40"/>
        <v>354.15572450781633</v>
      </c>
      <c r="BG65" s="13" t="e">
        <f t="shared" si="19"/>
        <v>#REF!</v>
      </c>
      <c r="BH65" t="e">
        <f t="shared" si="41"/>
        <v>#REF!</v>
      </c>
      <c r="BI65" s="13">
        <f t="shared" si="20"/>
        <v>743.64621724213885</v>
      </c>
      <c r="BJ65" s="115">
        <f t="shared" si="21"/>
        <v>1.7085040543306103</v>
      </c>
      <c r="BK65" s="13" t="e">
        <f t="shared" si="22"/>
        <v>#REF!</v>
      </c>
      <c r="BL65" t="e">
        <f t="shared" si="42"/>
        <v>#REF!</v>
      </c>
      <c r="BM65" s="116">
        <f t="shared" si="23"/>
        <v>5.6772349545232395</v>
      </c>
      <c r="BN65" s="13">
        <f t="shared" si="43"/>
        <v>2.7905442076247393</v>
      </c>
      <c r="BO65" s="13" t="e">
        <f t="shared" si="24"/>
        <v>#REF!</v>
      </c>
      <c r="BP65" t="e">
        <f t="shared" si="44"/>
        <v>#REF!</v>
      </c>
      <c r="BQ65" s="13">
        <f t="shared" si="25"/>
        <v>5.6772349545232395</v>
      </c>
      <c r="BR65" s="37">
        <f t="shared" si="26"/>
        <v>245.74561645731924</v>
      </c>
      <c r="BS65" s="13" t="e">
        <f t="shared" si="27"/>
        <v>#REF!</v>
      </c>
      <c r="BT65" t="e">
        <f t="shared" si="45"/>
        <v>#REF!</v>
      </c>
      <c r="BU65" s="13">
        <f t="shared" si="28"/>
        <v>890.04176756572133</v>
      </c>
      <c r="BV65" s="13">
        <f t="shared" si="46"/>
        <v>246.82765661061336</v>
      </c>
      <c r="BW65" s="13" t="e">
        <f t="shared" si="29"/>
        <v>#REF!</v>
      </c>
      <c r="BX65" t="e">
        <f t="shared" si="47"/>
        <v>#REF!</v>
      </c>
      <c r="BY65" s="13">
        <f t="shared" si="30"/>
        <v>890.04176756572133</v>
      </c>
    </row>
    <row r="66" spans="1:77" x14ac:dyDescent="0.2">
      <c r="AC66">
        <v>65</v>
      </c>
      <c r="AD66" s="37">
        <f t="shared" ref="AD66:AD129" si="63">SUM($B$43:$B$47)</f>
        <v>902.90513738053278</v>
      </c>
      <c r="AE66" s="13" t="e">
        <f t="shared" ref="AE66:AE129" si="64">SUM($B$41:$B$42)</f>
        <v>#REF!</v>
      </c>
      <c r="AF66" t="e">
        <f t="shared" si="48"/>
        <v>#REF!</v>
      </c>
      <c r="AG66" s="13">
        <f t="shared" ref="AG66:AG129" si="65">SUM($B$43:$B$44,$B$47:$B$48)</f>
        <v>1949.1707066918982</v>
      </c>
      <c r="AH66" s="13">
        <f t="shared" si="31"/>
        <v>904.21801276652945</v>
      </c>
      <c r="AI66" s="13" t="e">
        <f t="shared" ref="AI66:AI129" si="66">SUM($C$41:$C$42)</f>
        <v>#REF!</v>
      </c>
      <c r="AJ66" t="e">
        <f t="shared" si="32"/>
        <v>#REF!</v>
      </c>
      <c r="AK66" s="13">
        <f t="shared" ref="AK66:AK129" si="67">SUM($C$43:$C$44,$C$47:$C$48)</f>
        <v>1949.1707066918982</v>
      </c>
      <c r="AL66" s="37">
        <f t="shared" ref="AL66:AL129" si="68">SUM($D$43:$D$47)</f>
        <v>1951.5980368584414</v>
      </c>
      <c r="AM66" s="13" t="e">
        <f t="shared" ref="AM66:AM129" si="69">SUM($D$41:$D$42)</f>
        <v>#REF!</v>
      </c>
      <c r="AN66" t="e">
        <f t="shared" si="33"/>
        <v>#REF!</v>
      </c>
      <c r="AO66" s="13">
        <f t="shared" ref="AO66:AO129" si="70">SUM($D$43:$D$44,$D$47:$D$48)</f>
        <v>4135.1333898795156</v>
      </c>
      <c r="AP66" s="13">
        <f t="shared" si="34"/>
        <v>1953.0926949901914</v>
      </c>
      <c r="AQ66" s="13" t="e">
        <f t="shared" ref="AQ66:AQ129" si="71">SUM($E$41:$E$42)</f>
        <v>#REF!</v>
      </c>
      <c r="AR66" s="13" t="e">
        <f t="shared" si="35"/>
        <v>#REF!</v>
      </c>
      <c r="AS66" s="38">
        <f t="shared" ref="AS66:AS129" si="72">SUM($E$43:$E$44,$E$47:$E$48)</f>
        <v>4135.1333898795156</v>
      </c>
      <c r="AT66" s="37">
        <f t="shared" ref="AT66:AT129" si="73">SUM($F$43:$F$47)</f>
        <v>251.27270472321888</v>
      </c>
      <c r="AU66" s="13" t="e">
        <f t="shared" ref="AU66:AU129" si="74">SUM($F$41:$F$42)</f>
        <v>#REF!</v>
      </c>
      <c r="AV66" t="e">
        <f t="shared" si="36"/>
        <v>#REF!</v>
      </c>
      <c r="AW66" s="13">
        <f t="shared" ref="AW66:AW129" si="75">SUM($F$43:$F$44,$F$47:$F$48)</f>
        <v>654.52934422449698</v>
      </c>
      <c r="AX66" s="13">
        <f t="shared" si="37"/>
        <v>252.09216979931364</v>
      </c>
      <c r="AY66" s="13" t="e">
        <f t="shared" ref="AY66:AY129" si="76">SUM($G$41:$G$42)</f>
        <v>#REF!</v>
      </c>
      <c r="AZ66" t="e">
        <f t="shared" si="38"/>
        <v>#REF!</v>
      </c>
      <c r="BA66" s="13">
        <f t="shared" ref="BA66:BA129" si="77">SUM($G$43:$G$44,$G$47:$G$48)</f>
        <v>654.52934422449698</v>
      </c>
      <c r="BB66" s="37">
        <f t="shared" ref="BB66:BB129" si="78">SUM($H$43:$H$47)</f>
        <v>353.07368435452213</v>
      </c>
      <c r="BC66" s="13" t="e">
        <f t="shared" ref="BC66:BC129" si="79">SUM($H$41:$H$42)</f>
        <v>#REF!</v>
      </c>
      <c r="BD66" t="e">
        <f t="shared" si="39"/>
        <v>#REF!</v>
      </c>
      <c r="BE66" s="13">
        <f t="shared" ref="BE66:BE129" si="80">SUM($H$43:$H$44,$H$47:$H$48)</f>
        <v>743.64621724213885</v>
      </c>
      <c r="BF66" s="13">
        <f t="shared" si="40"/>
        <v>354.15572450781633</v>
      </c>
      <c r="BG66" s="13" t="e">
        <f t="shared" ref="BG66:BG129" si="81">SUM($I$41:$I$42)</f>
        <v>#REF!</v>
      </c>
      <c r="BH66" t="e">
        <f t="shared" si="41"/>
        <v>#REF!</v>
      </c>
      <c r="BI66" s="13">
        <f t="shared" ref="BI66:BI129" si="82">SUM($I$43:$I$44,$I$47:$I$48)</f>
        <v>743.64621724213885</v>
      </c>
      <c r="BJ66" s="115">
        <f t="shared" ref="BJ66:BJ129" si="83">SUM($J$43:$J$47)</f>
        <v>1.7085040543306103</v>
      </c>
      <c r="BK66" s="13" t="e">
        <f t="shared" ref="BK66:BK129" si="84">SUM($J$41:$J$42)</f>
        <v>#REF!</v>
      </c>
      <c r="BL66" t="e">
        <f t="shared" si="42"/>
        <v>#REF!</v>
      </c>
      <c r="BM66" s="116">
        <f t="shared" ref="BM66:BM129" si="85">SUM($J$43:$J$44,$J$47:$J$48)</f>
        <v>5.6772349545232395</v>
      </c>
      <c r="BN66" s="13">
        <f t="shared" si="43"/>
        <v>2.7905442076247393</v>
      </c>
      <c r="BO66" s="13" t="e">
        <f t="shared" ref="BO66:BO129" si="86">SUM($K$41:$K$42)</f>
        <v>#REF!</v>
      </c>
      <c r="BP66" t="e">
        <f t="shared" si="44"/>
        <v>#REF!</v>
      </c>
      <c r="BQ66" s="13">
        <f t="shared" ref="BQ66:BQ129" si="87">SUM($K$43:$K$44,$K$47:$K$48)</f>
        <v>5.6772349545232395</v>
      </c>
      <c r="BR66" s="37">
        <f t="shared" ref="BR66:BR129" si="88">SUM($L$43:$L$47)</f>
        <v>245.74561645731924</v>
      </c>
      <c r="BS66" s="13" t="e">
        <f t="shared" ref="BS66:BS129" si="89">SUM($L$41:$L$42)</f>
        <v>#REF!</v>
      </c>
      <c r="BT66" t="e">
        <f t="shared" si="45"/>
        <v>#REF!</v>
      </c>
      <c r="BU66" s="13">
        <f t="shared" ref="BU66:BU129" si="90">SUM($L$43:$L$44,$L$47:$L$48)</f>
        <v>890.04176756572133</v>
      </c>
      <c r="BV66" s="13">
        <f t="shared" si="46"/>
        <v>246.82765661061336</v>
      </c>
      <c r="BW66" s="13" t="e">
        <f t="shared" ref="BW66:BW129" si="91">SUM($M$41:$M$42)</f>
        <v>#REF!</v>
      </c>
      <c r="BX66" t="e">
        <f t="shared" si="47"/>
        <v>#REF!</v>
      </c>
      <c r="BY66" s="13">
        <f t="shared" ref="BY66:BY129" si="92">SUM($M$43:$M$44,$M$47:$M$48)</f>
        <v>890.04176756572133</v>
      </c>
    </row>
    <row r="67" spans="1:77" x14ac:dyDescent="0.2">
      <c r="AC67">
        <v>66</v>
      </c>
      <c r="AD67" s="37">
        <f t="shared" si="63"/>
        <v>902.90513738053278</v>
      </c>
      <c r="AE67" s="13" t="e">
        <f t="shared" si="64"/>
        <v>#REF!</v>
      </c>
      <c r="AF67" t="e">
        <f t="shared" si="48"/>
        <v>#REF!</v>
      </c>
      <c r="AG67" s="13">
        <f t="shared" si="65"/>
        <v>1949.1707066918982</v>
      </c>
      <c r="AH67" s="13">
        <f t="shared" ref="AH67:AH130" si="93">SUM($C$43:$C$44,$C$46:$C$47)</f>
        <v>904.21801276652945</v>
      </c>
      <c r="AI67" s="13" t="e">
        <f t="shared" si="66"/>
        <v>#REF!</v>
      </c>
      <c r="AJ67" t="e">
        <f t="shared" ref="AJ67:AJ130" si="94">AI67/$AC67+AH67</f>
        <v>#REF!</v>
      </c>
      <c r="AK67" s="13">
        <f t="shared" si="67"/>
        <v>1949.1707066918982</v>
      </c>
      <c r="AL67" s="37">
        <f t="shared" si="68"/>
        <v>1951.5980368584414</v>
      </c>
      <c r="AM67" s="13" t="e">
        <f t="shared" si="69"/>
        <v>#REF!</v>
      </c>
      <c r="AN67" t="e">
        <f t="shared" ref="AN67:AN130" si="95">AM67/$AC67+AL67</f>
        <v>#REF!</v>
      </c>
      <c r="AO67" s="13">
        <f t="shared" si="70"/>
        <v>4135.1333898795156</v>
      </c>
      <c r="AP67" s="13">
        <f t="shared" ref="AP67:AP130" si="96">SUM($E$43:$E$44,$E$46:$E$47)</f>
        <v>1953.0926949901914</v>
      </c>
      <c r="AQ67" s="13" t="e">
        <f t="shared" si="71"/>
        <v>#REF!</v>
      </c>
      <c r="AR67" s="13" t="e">
        <f t="shared" ref="AR67:AR130" si="97">AQ67/$AC67+AP67</f>
        <v>#REF!</v>
      </c>
      <c r="AS67" s="38">
        <f t="shared" si="72"/>
        <v>4135.1333898795156</v>
      </c>
      <c r="AT67" s="37">
        <f t="shared" si="73"/>
        <v>251.27270472321888</v>
      </c>
      <c r="AU67" s="13" t="e">
        <f t="shared" si="74"/>
        <v>#REF!</v>
      </c>
      <c r="AV67" t="e">
        <f t="shared" ref="AV67:AV130" si="98">AU67/$AC67+AT67</f>
        <v>#REF!</v>
      </c>
      <c r="AW67" s="13">
        <f t="shared" si="75"/>
        <v>654.52934422449698</v>
      </c>
      <c r="AX67" s="13">
        <f t="shared" ref="AX67:AX130" si="99">SUM($G$43:$G$44,$G$46:$G$47)</f>
        <v>252.09216979931364</v>
      </c>
      <c r="AY67" s="13" t="e">
        <f t="shared" si="76"/>
        <v>#REF!</v>
      </c>
      <c r="AZ67" t="e">
        <f t="shared" ref="AZ67:AZ130" si="100">AY67/$AC67+AX67</f>
        <v>#REF!</v>
      </c>
      <c r="BA67" s="13">
        <f t="shared" si="77"/>
        <v>654.52934422449698</v>
      </c>
      <c r="BB67" s="37">
        <f t="shared" si="78"/>
        <v>353.07368435452213</v>
      </c>
      <c r="BC67" s="13" t="e">
        <f t="shared" si="79"/>
        <v>#REF!</v>
      </c>
      <c r="BD67" t="e">
        <f t="shared" ref="BD67:BD130" si="101">BC67/$AC67+BB67</f>
        <v>#REF!</v>
      </c>
      <c r="BE67" s="13">
        <f t="shared" si="80"/>
        <v>743.64621724213885</v>
      </c>
      <c r="BF67" s="13">
        <f t="shared" ref="BF67:BF130" si="102">SUM($I$43:$I$44,$I$46:$I$47)</f>
        <v>354.15572450781633</v>
      </c>
      <c r="BG67" s="13" t="e">
        <f t="shared" si="81"/>
        <v>#REF!</v>
      </c>
      <c r="BH67" t="e">
        <f t="shared" ref="BH67:BH130" si="103">BG67/$AC67+BF67</f>
        <v>#REF!</v>
      </c>
      <c r="BI67" s="13">
        <f t="shared" si="82"/>
        <v>743.64621724213885</v>
      </c>
      <c r="BJ67" s="115">
        <f t="shared" si="83"/>
        <v>1.7085040543306103</v>
      </c>
      <c r="BK67" s="13" t="e">
        <f t="shared" si="84"/>
        <v>#REF!</v>
      </c>
      <c r="BL67" t="e">
        <f t="shared" ref="BL67:BL130" si="104">BK67/$AC67+BJ67</f>
        <v>#REF!</v>
      </c>
      <c r="BM67" s="116">
        <f t="shared" si="85"/>
        <v>5.6772349545232395</v>
      </c>
      <c r="BN67" s="13">
        <f t="shared" ref="BN67:BN130" si="105">SUM($K$43:$K$44,$K$46:$K$47)</f>
        <v>2.7905442076247393</v>
      </c>
      <c r="BO67" s="13" t="e">
        <f t="shared" si="86"/>
        <v>#REF!</v>
      </c>
      <c r="BP67" t="e">
        <f t="shared" ref="BP67:BP130" si="106">BO67/$AC67+BN67</f>
        <v>#REF!</v>
      </c>
      <c r="BQ67" s="13">
        <f t="shared" si="87"/>
        <v>5.6772349545232395</v>
      </c>
      <c r="BR67" s="37">
        <f t="shared" si="88"/>
        <v>245.74561645731924</v>
      </c>
      <c r="BS67" s="13" t="e">
        <f t="shared" si="89"/>
        <v>#REF!</v>
      </c>
      <c r="BT67" t="e">
        <f t="shared" ref="BT67:BT130" si="107">BS67/$AC67+BR67</f>
        <v>#REF!</v>
      </c>
      <c r="BU67" s="13">
        <f t="shared" si="90"/>
        <v>890.04176756572133</v>
      </c>
      <c r="BV67" s="13">
        <f t="shared" ref="BV67:BV130" si="108">SUM($M$43:$M$44,$M$46:$M$47)</f>
        <v>246.82765661061336</v>
      </c>
      <c r="BW67" s="13" t="e">
        <f t="shared" si="91"/>
        <v>#REF!</v>
      </c>
      <c r="BX67" t="e">
        <f t="shared" ref="BX67:BX130" si="109">BW67/$AC67+BV67</f>
        <v>#REF!</v>
      </c>
      <c r="BY67" s="13">
        <f t="shared" si="92"/>
        <v>890.04176756572133</v>
      </c>
    </row>
    <row r="68" spans="1:77" x14ac:dyDescent="0.2">
      <c r="AC68">
        <v>67</v>
      </c>
      <c r="AD68" s="37">
        <f t="shared" si="63"/>
        <v>902.90513738053278</v>
      </c>
      <c r="AE68" s="13" t="e">
        <f t="shared" si="64"/>
        <v>#REF!</v>
      </c>
      <c r="AF68" t="e">
        <f t="shared" ref="AF68:AF131" si="110">AE68/AC68+AD68</f>
        <v>#REF!</v>
      </c>
      <c r="AG68" s="13">
        <f t="shared" si="65"/>
        <v>1949.1707066918982</v>
      </c>
      <c r="AH68" s="13">
        <f t="shared" si="93"/>
        <v>904.21801276652945</v>
      </c>
      <c r="AI68" s="13" t="e">
        <f t="shared" si="66"/>
        <v>#REF!</v>
      </c>
      <c r="AJ68" t="e">
        <f t="shared" si="94"/>
        <v>#REF!</v>
      </c>
      <c r="AK68" s="13">
        <f t="shared" si="67"/>
        <v>1949.1707066918982</v>
      </c>
      <c r="AL68" s="37">
        <f t="shared" si="68"/>
        <v>1951.5980368584414</v>
      </c>
      <c r="AM68" s="13" t="e">
        <f t="shared" si="69"/>
        <v>#REF!</v>
      </c>
      <c r="AN68" t="e">
        <f t="shared" si="95"/>
        <v>#REF!</v>
      </c>
      <c r="AO68" s="13">
        <f t="shared" si="70"/>
        <v>4135.1333898795156</v>
      </c>
      <c r="AP68" s="13">
        <f t="shared" si="96"/>
        <v>1953.0926949901914</v>
      </c>
      <c r="AQ68" s="13" t="e">
        <f t="shared" si="71"/>
        <v>#REF!</v>
      </c>
      <c r="AR68" s="13" t="e">
        <f t="shared" si="97"/>
        <v>#REF!</v>
      </c>
      <c r="AS68" s="38">
        <f t="shared" si="72"/>
        <v>4135.1333898795156</v>
      </c>
      <c r="AT68" s="37">
        <f t="shared" si="73"/>
        <v>251.27270472321888</v>
      </c>
      <c r="AU68" s="13" t="e">
        <f t="shared" si="74"/>
        <v>#REF!</v>
      </c>
      <c r="AV68" t="e">
        <f t="shared" si="98"/>
        <v>#REF!</v>
      </c>
      <c r="AW68" s="13">
        <f t="shared" si="75"/>
        <v>654.52934422449698</v>
      </c>
      <c r="AX68" s="13">
        <f t="shared" si="99"/>
        <v>252.09216979931364</v>
      </c>
      <c r="AY68" s="13" t="e">
        <f t="shared" si="76"/>
        <v>#REF!</v>
      </c>
      <c r="AZ68" t="e">
        <f t="shared" si="100"/>
        <v>#REF!</v>
      </c>
      <c r="BA68" s="13">
        <f t="shared" si="77"/>
        <v>654.52934422449698</v>
      </c>
      <c r="BB68" s="37">
        <f t="shared" si="78"/>
        <v>353.07368435452213</v>
      </c>
      <c r="BC68" s="13" t="e">
        <f t="shared" si="79"/>
        <v>#REF!</v>
      </c>
      <c r="BD68" t="e">
        <f t="shared" si="101"/>
        <v>#REF!</v>
      </c>
      <c r="BE68" s="13">
        <f t="shared" si="80"/>
        <v>743.64621724213885</v>
      </c>
      <c r="BF68" s="13">
        <f t="shared" si="102"/>
        <v>354.15572450781633</v>
      </c>
      <c r="BG68" s="13" t="e">
        <f t="shared" si="81"/>
        <v>#REF!</v>
      </c>
      <c r="BH68" t="e">
        <f t="shared" si="103"/>
        <v>#REF!</v>
      </c>
      <c r="BI68" s="13">
        <f t="shared" si="82"/>
        <v>743.64621724213885</v>
      </c>
      <c r="BJ68" s="115">
        <f t="shared" si="83"/>
        <v>1.7085040543306103</v>
      </c>
      <c r="BK68" s="13" t="e">
        <f t="shared" si="84"/>
        <v>#REF!</v>
      </c>
      <c r="BL68" t="e">
        <f t="shared" si="104"/>
        <v>#REF!</v>
      </c>
      <c r="BM68" s="116">
        <f t="shared" si="85"/>
        <v>5.6772349545232395</v>
      </c>
      <c r="BN68" s="13">
        <f t="shared" si="105"/>
        <v>2.7905442076247393</v>
      </c>
      <c r="BO68" s="13" t="e">
        <f t="shared" si="86"/>
        <v>#REF!</v>
      </c>
      <c r="BP68" t="e">
        <f t="shared" si="106"/>
        <v>#REF!</v>
      </c>
      <c r="BQ68" s="13">
        <f t="shared" si="87"/>
        <v>5.6772349545232395</v>
      </c>
      <c r="BR68" s="37">
        <f t="shared" si="88"/>
        <v>245.74561645731924</v>
      </c>
      <c r="BS68" s="13" t="e">
        <f t="shared" si="89"/>
        <v>#REF!</v>
      </c>
      <c r="BT68" t="e">
        <f t="shared" si="107"/>
        <v>#REF!</v>
      </c>
      <c r="BU68" s="13">
        <f t="shared" si="90"/>
        <v>890.04176756572133</v>
      </c>
      <c r="BV68" s="13">
        <f t="shared" si="108"/>
        <v>246.82765661061336</v>
      </c>
      <c r="BW68" s="13" t="e">
        <f t="shared" si="91"/>
        <v>#REF!</v>
      </c>
      <c r="BX68" t="e">
        <f t="shared" si="109"/>
        <v>#REF!</v>
      </c>
      <c r="BY68" s="13">
        <f t="shared" si="92"/>
        <v>890.04176756572133</v>
      </c>
    </row>
    <row r="69" spans="1:77" x14ac:dyDescent="0.2">
      <c r="AC69">
        <v>68</v>
      </c>
      <c r="AD69" s="37">
        <f t="shared" si="63"/>
        <v>902.90513738053278</v>
      </c>
      <c r="AE69" s="13" t="e">
        <f t="shared" si="64"/>
        <v>#REF!</v>
      </c>
      <c r="AF69" t="e">
        <f t="shared" si="110"/>
        <v>#REF!</v>
      </c>
      <c r="AG69" s="13">
        <f t="shared" si="65"/>
        <v>1949.1707066918982</v>
      </c>
      <c r="AH69" s="13">
        <f t="shared" si="93"/>
        <v>904.21801276652945</v>
      </c>
      <c r="AI69" s="13" t="e">
        <f t="shared" si="66"/>
        <v>#REF!</v>
      </c>
      <c r="AJ69" t="e">
        <f t="shared" si="94"/>
        <v>#REF!</v>
      </c>
      <c r="AK69" s="13">
        <f t="shared" si="67"/>
        <v>1949.1707066918982</v>
      </c>
      <c r="AL69" s="37">
        <f t="shared" si="68"/>
        <v>1951.5980368584414</v>
      </c>
      <c r="AM69" s="13" t="e">
        <f t="shared" si="69"/>
        <v>#REF!</v>
      </c>
      <c r="AN69" t="e">
        <f t="shared" si="95"/>
        <v>#REF!</v>
      </c>
      <c r="AO69" s="13">
        <f t="shared" si="70"/>
        <v>4135.1333898795156</v>
      </c>
      <c r="AP69" s="13">
        <f t="shared" si="96"/>
        <v>1953.0926949901914</v>
      </c>
      <c r="AQ69" s="13" t="e">
        <f t="shared" si="71"/>
        <v>#REF!</v>
      </c>
      <c r="AR69" s="13" t="e">
        <f t="shared" si="97"/>
        <v>#REF!</v>
      </c>
      <c r="AS69" s="38">
        <f t="shared" si="72"/>
        <v>4135.1333898795156</v>
      </c>
      <c r="AT69" s="37">
        <f t="shared" si="73"/>
        <v>251.27270472321888</v>
      </c>
      <c r="AU69" s="13" t="e">
        <f t="shared" si="74"/>
        <v>#REF!</v>
      </c>
      <c r="AV69" t="e">
        <f t="shared" si="98"/>
        <v>#REF!</v>
      </c>
      <c r="AW69" s="13">
        <f t="shared" si="75"/>
        <v>654.52934422449698</v>
      </c>
      <c r="AX69" s="13">
        <f t="shared" si="99"/>
        <v>252.09216979931364</v>
      </c>
      <c r="AY69" s="13" t="e">
        <f t="shared" si="76"/>
        <v>#REF!</v>
      </c>
      <c r="AZ69" t="e">
        <f t="shared" si="100"/>
        <v>#REF!</v>
      </c>
      <c r="BA69" s="13">
        <f t="shared" si="77"/>
        <v>654.52934422449698</v>
      </c>
      <c r="BB69" s="37">
        <f t="shared" si="78"/>
        <v>353.07368435452213</v>
      </c>
      <c r="BC69" s="13" t="e">
        <f t="shared" si="79"/>
        <v>#REF!</v>
      </c>
      <c r="BD69" t="e">
        <f t="shared" si="101"/>
        <v>#REF!</v>
      </c>
      <c r="BE69" s="13">
        <f t="shared" si="80"/>
        <v>743.64621724213885</v>
      </c>
      <c r="BF69" s="13">
        <f t="shared" si="102"/>
        <v>354.15572450781633</v>
      </c>
      <c r="BG69" s="13" t="e">
        <f t="shared" si="81"/>
        <v>#REF!</v>
      </c>
      <c r="BH69" t="e">
        <f t="shared" si="103"/>
        <v>#REF!</v>
      </c>
      <c r="BI69" s="13">
        <f t="shared" si="82"/>
        <v>743.64621724213885</v>
      </c>
      <c r="BJ69" s="115">
        <f t="shared" si="83"/>
        <v>1.7085040543306103</v>
      </c>
      <c r="BK69" s="13" t="e">
        <f t="shared" si="84"/>
        <v>#REF!</v>
      </c>
      <c r="BL69" t="e">
        <f t="shared" si="104"/>
        <v>#REF!</v>
      </c>
      <c r="BM69" s="116">
        <f t="shared" si="85"/>
        <v>5.6772349545232395</v>
      </c>
      <c r="BN69" s="13">
        <f t="shared" si="105"/>
        <v>2.7905442076247393</v>
      </c>
      <c r="BO69" s="13" t="e">
        <f t="shared" si="86"/>
        <v>#REF!</v>
      </c>
      <c r="BP69" t="e">
        <f t="shared" si="106"/>
        <v>#REF!</v>
      </c>
      <c r="BQ69" s="13">
        <f t="shared" si="87"/>
        <v>5.6772349545232395</v>
      </c>
      <c r="BR69" s="37">
        <f t="shared" si="88"/>
        <v>245.74561645731924</v>
      </c>
      <c r="BS69" s="13" t="e">
        <f t="shared" si="89"/>
        <v>#REF!</v>
      </c>
      <c r="BT69" t="e">
        <f t="shared" si="107"/>
        <v>#REF!</v>
      </c>
      <c r="BU69" s="13">
        <f t="shared" si="90"/>
        <v>890.04176756572133</v>
      </c>
      <c r="BV69" s="13">
        <f t="shared" si="108"/>
        <v>246.82765661061336</v>
      </c>
      <c r="BW69" s="13" t="e">
        <f t="shared" si="91"/>
        <v>#REF!</v>
      </c>
      <c r="BX69" t="e">
        <f t="shared" si="109"/>
        <v>#REF!</v>
      </c>
      <c r="BY69" s="13">
        <f t="shared" si="92"/>
        <v>890.04176756572133</v>
      </c>
    </row>
    <row r="70" spans="1:77" x14ac:dyDescent="0.2">
      <c r="AC70">
        <v>69</v>
      </c>
      <c r="AD70" s="37">
        <f t="shared" si="63"/>
        <v>902.90513738053278</v>
      </c>
      <c r="AE70" s="13" t="e">
        <f t="shared" si="64"/>
        <v>#REF!</v>
      </c>
      <c r="AF70" t="e">
        <f t="shared" si="110"/>
        <v>#REF!</v>
      </c>
      <c r="AG70" s="13">
        <f t="shared" si="65"/>
        <v>1949.1707066918982</v>
      </c>
      <c r="AH70" s="13">
        <f t="shared" si="93"/>
        <v>904.21801276652945</v>
      </c>
      <c r="AI70" s="13" t="e">
        <f t="shared" si="66"/>
        <v>#REF!</v>
      </c>
      <c r="AJ70" t="e">
        <f t="shared" si="94"/>
        <v>#REF!</v>
      </c>
      <c r="AK70" s="13">
        <f t="shared" si="67"/>
        <v>1949.1707066918982</v>
      </c>
      <c r="AL70" s="37">
        <f t="shared" si="68"/>
        <v>1951.5980368584414</v>
      </c>
      <c r="AM70" s="13" t="e">
        <f t="shared" si="69"/>
        <v>#REF!</v>
      </c>
      <c r="AN70" t="e">
        <f t="shared" si="95"/>
        <v>#REF!</v>
      </c>
      <c r="AO70" s="13">
        <f t="shared" si="70"/>
        <v>4135.1333898795156</v>
      </c>
      <c r="AP70" s="13">
        <f t="shared" si="96"/>
        <v>1953.0926949901914</v>
      </c>
      <c r="AQ70" s="13" t="e">
        <f t="shared" si="71"/>
        <v>#REF!</v>
      </c>
      <c r="AR70" s="13" t="e">
        <f t="shared" si="97"/>
        <v>#REF!</v>
      </c>
      <c r="AS70" s="38">
        <f t="shared" si="72"/>
        <v>4135.1333898795156</v>
      </c>
      <c r="AT70" s="37">
        <f t="shared" si="73"/>
        <v>251.27270472321888</v>
      </c>
      <c r="AU70" s="13" t="e">
        <f t="shared" si="74"/>
        <v>#REF!</v>
      </c>
      <c r="AV70" t="e">
        <f t="shared" si="98"/>
        <v>#REF!</v>
      </c>
      <c r="AW70" s="13">
        <f t="shared" si="75"/>
        <v>654.52934422449698</v>
      </c>
      <c r="AX70" s="13">
        <f t="shared" si="99"/>
        <v>252.09216979931364</v>
      </c>
      <c r="AY70" s="13" t="e">
        <f t="shared" si="76"/>
        <v>#REF!</v>
      </c>
      <c r="AZ70" t="e">
        <f t="shared" si="100"/>
        <v>#REF!</v>
      </c>
      <c r="BA70" s="13">
        <f t="shared" si="77"/>
        <v>654.52934422449698</v>
      </c>
      <c r="BB70" s="37">
        <f t="shared" si="78"/>
        <v>353.07368435452213</v>
      </c>
      <c r="BC70" s="13" t="e">
        <f t="shared" si="79"/>
        <v>#REF!</v>
      </c>
      <c r="BD70" t="e">
        <f t="shared" si="101"/>
        <v>#REF!</v>
      </c>
      <c r="BE70" s="13">
        <f t="shared" si="80"/>
        <v>743.64621724213885</v>
      </c>
      <c r="BF70" s="13">
        <f t="shared" si="102"/>
        <v>354.15572450781633</v>
      </c>
      <c r="BG70" s="13" t="e">
        <f t="shared" si="81"/>
        <v>#REF!</v>
      </c>
      <c r="BH70" t="e">
        <f t="shared" si="103"/>
        <v>#REF!</v>
      </c>
      <c r="BI70" s="13">
        <f t="shared" si="82"/>
        <v>743.64621724213885</v>
      </c>
      <c r="BJ70" s="115">
        <f t="shared" si="83"/>
        <v>1.7085040543306103</v>
      </c>
      <c r="BK70" s="13" t="e">
        <f t="shared" si="84"/>
        <v>#REF!</v>
      </c>
      <c r="BL70" t="e">
        <f t="shared" si="104"/>
        <v>#REF!</v>
      </c>
      <c r="BM70" s="116">
        <f t="shared" si="85"/>
        <v>5.6772349545232395</v>
      </c>
      <c r="BN70" s="13">
        <f t="shared" si="105"/>
        <v>2.7905442076247393</v>
      </c>
      <c r="BO70" s="13" t="e">
        <f t="shared" si="86"/>
        <v>#REF!</v>
      </c>
      <c r="BP70" t="e">
        <f t="shared" si="106"/>
        <v>#REF!</v>
      </c>
      <c r="BQ70" s="13">
        <f t="shared" si="87"/>
        <v>5.6772349545232395</v>
      </c>
      <c r="BR70" s="37">
        <f t="shared" si="88"/>
        <v>245.74561645731924</v>
      </c>
      <c r="BS70" s="13" t="e">
        <f t="shared" si="89"/>
        <v>#REF!</v>
      </c>
      <c r="BT70" t="e">
        <f t="shared" si="107"/>
        <v>#REF!</v>
      </c>
      <c r="BU70" s="13">
        <f t="shared" si="90"/>
        <v>890.04176756572133</v>
      </c>
      <c r="BV70" s="13">
        <f t="shared" si="108"/>
        <v>246.82765661061336</v>
      </c>
      <c r="BW70" s="13" t="e">
        <f t="shared" si="91"/>
        <v>#REF!</v>
      </c>
      <c r="BX70" t="e">
        <f t="shared" si="109"/>
        <v>#REF!</v>
      </c>
      <c r="BY70" s="13">
        <f t="shared" si="92"/>
        <v>890.04176756572133</v>
      </c>
    </row>
    <row r="71" spans="1:77" x14ac:dyDescent="0.2">
      <c r="AC71">
        <v>70</v>
      </c>
      <c r="AD71" s="37">
        <f t="shared" si="63"/>
        <v>902.90513738053278</v>
      </c>
      <c r="AE71" s="13" t="e">
        <f t="shared" si="64"/>
        <v>#REF!</v>
      </c>
      <c r="AF71" t="e">
        <f t="shared" si="110"/>
        <v>#REF!</v>
      </c>
      <c r="AG71" s="13">
        <f t="shared" si="65"/>
        <v>1949.1707066918982</v>
      </c>
      <c r="AH71" s="13">
        <f t="shared" si="93"/>
        <v>904.21801276652945</v>
      </c>
      <c r="AI71" s="13" t="e">
        <f t="shared" si="66"/>
        <v>#REF!</v>
      </c>
      <c r="AJ71" t="e">
        <f t="shared" si="94"/>
        <v>#REF!</v>
      </c>
      <c r="AK71" s="13">
        <f t="shared" si="67"/>
        <v>1949.1707066918982</v>
      </c>
      <c r="AL71" s="37">
        <f t="shared" si="68"/>
        <v>1951.5980368584414</v>
      </c>
      <c r="AM71" s="13" t="e">
        <f t="shared" si="69"/>
        <v>#REF!</v>
      </c>
      <c r="AN71" t="e">
        <f t="shared" si="95"/>
        <v>#REF!</v>
      </c>
      <c r="AO71" s="13">
        <f t="shared" si="70"/>
        <v>4135.1333898795156</v>
      </c>
      <c r="AP71" s="13">
        <f t="shared" si="96"/>
        <v>1953.0926949901914</v>
      </c>
      <c r="AQ71" s="13" t="e">
        <f t="shared" si="71"/>
        <v>#REF!</v>
      </c>
      <c r="AR71" s="13" t="e">
        <f t="shared" si="97"/>
        <v>#REF!</v>
      </c>
      <c r="AS71" s="38">
        <f t="shared" si="72"/>
        <v>4135.1333898795156</v>
      </c>
      <c r="AT71" s="37">
        <f t="shared" si="73"/>
        <v>251.27270472321888</v>
      </c>
      <c r="AU71" s="13" t="e">
        <f t="shared" si="74"/>
        <v>#REF!</v>
      </c>
      <c r="AV71" t="e">
        <f t="shared" si="98"/>
        <v>#REF!</v>
      </c>
      <c r="AW71" s="13">
        <f t="shared" si="75"/>
        <v>654.52934422449698</v>
      </c>
      <c r="AX71" s="13">
        <f t="shared" si="99"/>
        <v>252.09216979931364</v>
      </c>
      <c r="AY71" s="13" t="e">
        <f t="shared" si="76"/>
        <v>#REF!</v>
      </c>
      <c r="AZ71" t="e">
        <f t="shared" si="100"/>
        <v>#REF!</v>
      </c>
      <c r="BA71" s="13">
        <f t="shared" si="77"/>
        <v>654.52934422449698</v>
      </c>
      <c r="BB71" s="37">
        <f t="shared" si="78"/>
        <v>353.07368435452213</v>
      </c>
      <c r="BC71" s="13" t="e">
        <f t="shared" si="79"/>
        <v>#REF!</v>
      </c>
      <c r="BD71" t="e">
        <f t="shared" si="101"/>
        <v>#REF!</v>
      </c>
      <c r="BE71" s="13">
        <f t="shared" si="80"/>
        <v>743.64621724213885</v>
      </c>
      <c r="BF71" s="13">
        <f t="shared" si="102"/>
        <v>354.15572450781633</v>
      </c>
      <c r="BG71" s="13" t="e">
        <f t="shared" si="81"/>
        <v>#REF!</v>
      </c>
      <c r="BH71" t="e">
        <f t="shared" si="103"/>
        <v>#REF!</v>
      </c>
      <c r="BI71" s="13">
        <f t="shared" si="82"/>
        <v>743.64621724213885</v>
      </c>
      <c r="BJ71" s="115">
        <f t="shared" si="83"/>
        <v>1.7085040543306103</v>
      </c>
      <c r="BK71" s="13" t="e">
        <f t="shared" si="84"/>
        <v>#REF!</v>
      </c>
      <c r="BL71" t="e">
        <f t="shared" si="104"/>
        <v>#REF!</v>
      </c>
      <c r="BM71" s="116">
        <f t="shared" si="85"/>
        <v>5.6772349545232395</v>
      </c>
      <c r="BN71" s="13">
        <f t="shared" si="105"/>
        <v>2.7905442076247393</v>
      </c>
      <c r="BO71" s="13" t="e">
        <f t="shared" si="86"/>
        <v>#REF!</v>
      </c>
      <c r="BP71" t="e">
        <f t="shared" si="106"/>
        <v>#REF!</v>
      </c>
      <c r="BQ71" s="13">
        <f t="shared" si="87"/>
        <v>5.6772349545232395</v>
      </c>
      <c r="BR71" s="37">
        <f t="shared" si="88"/>
        <v>245.74561645731924</v>
      </c>
      <c r="BS71" s="13" t="e">
        <f t="shared" si="89"/>
        <v>#REF!</v>
      </c>
      <c r="BT71" t="e">
        <f t="shared" si="107"/>
        <v>#REF!</v>
      </c>
      <c r="BU71" s="13">
        <f t="shared" si="90"/>
        <v>890.04176756572133</v>
      </c>
      <c r="BV71" s="13">
        <f t="shared" si="108"/>
        <v>246.82765661061336</v>
      </c>
      <c r="BW71" s="13" t="e">
        <f t="shared" si="91"/>
        <v>#REF!</v>
      </c>
      <c r="BX71" t="e">
        <f t="shared" si="109"/>
        <v>#REF!</v>
      </c>
      <c r="BY71" s="13">
        <f t="shared" si="92"/>
        <v>890.04176756572133</v>
      </c>
    </row>
    <row r="72" spans="1:77" x14ac:dyDescent="0.2">
      <c r="AC72">
        <v>71</v>
      </c>
      <c r="AD72" s="37">
        <f t="shared" si="63"/>
        <v>902.90513738053278</v>
      </c>
      <c r="AE72" s="13" t="e">
        <f t="shared" si="64"/>
        <v>#REF!</v>
      </c>
      <c r="AF72" t="e">
        <f t="shared" si="110"/>
        <v>#REF!</v>
      </c>
      <c r="AG72" s="13">
        <f t="shared" si="65"/>
        <v>1949.1707066918982</v>
      </c>
      <c r="AH72" s="13">
        <f t="shared" si="93"/>
        <v>904.21801276652945</v>
      </c>
      <c r="AI72" s="13" t="e">
        <f t="shared" si="66"/>
        <v>#REF!</v>
      </c>
      <c r="AJ72" t="e">
        <f t="shared" si="94"/>
        <v>#REF!</v>
      </c>
      <c r="AK72" s="13">
        <f t="shared" si="67"/>
        <v>1949.1707066918982</v>
      </c>
      <c r="AL72" s="37">
        <f t="shared" si="68"/>
        <v>1951.5980368584414</v>
      </c>
      <c r="AM72" s="13" t="e">
        <f t="shared" si="69"/>
        <v>#REF!</v>
      </c>
      <c r="AN72" t="e">
        <f t="shared" si="95"/>
        <v>#REF!</v>
      </c>
      <c r="AO72" s="13">
        <f t="shared" si="70"/>
        <v>4135.1333898795156</v>
      </c>
      <c r="AP72" s="13">
        <f t="shared" si="96"/>
        <v>1953.0926949901914</v>
      </c>
      <c r="AQ72" s="13" t="e">
        <f t="shared" si="71"/>
        <v>#REF!</v>
      </c>
      <c r="AR72" s="13" t="e">
        <f t="shared" si="97"/>
        <v>#REF!</v>
      </c>
      <c r="AS72" s="38">
        <f t="shared" si="72"/>
        <v>4135.1333898795156</v>
      </c>
      <c r="AT72" s="37">
        <f t="shared" si="73"/>
        <v>251.27270472321888</v>
      </c>
      <c r="AU72" s="13" t="e">
        <f t="shared" si="74"/>
        <v>#REF!</v>
      </c>
      <c r="AV72" t="e">
        <f t="shared" si="98"/>
        <v>#REF!</v>
      </c>
      <c r="AW72" s="13">
        <f t="shared" si="75"/>
        <v>654.52934422449698</v>
      </c>
      <c r="AX72" s="13">
        <f t="shared" si="99"/>
        <v>252.09216979931364</v>
      </c>
      <c r="AY72" s="13" t="e">
        <f t="shared" si="76"/>
        <v>#REF!</v>
      </c>
      <c r="AZ72" t="e">
        <f t="shared" si="100"/>
        <v>#REF!</v>
      </c>
      <c r="BA72" s="13">
        <f t="shared" si="77"/>
        <v>654.52934422449698</v>
      </c>
      <c r="BB72" s="37">
        <f t="shared" si="78"/>
        <v>353.07368435452213</v>
      </c>
      <c r="BC72" s="13" t="e">
        <f t="shared" si="79"/>
        <v>#REF!</v>
      </c>
      <c r="BD72" t="e">
        <f t="shared" si="101"/>
        <v>#REF!</v>
      </c>
      <c r="BE72" s="13">
        <f t="shared" si="80"/>
        <v>743.64621724213885</v>
      </c>
      <c r="BF72" s="13">
        <f t="shared" si="102"/>
        <v>354.15572450781633</v>
      </c>
      <c r="BG72" s="13" t="e">
        <f t="shared" si="81"/>
        <v>#REF!</v>
      </c>
      <c r="BH72" t="e">
        <f t="shared" si="103"/>
        <v>#REF!</v>
      </c>
      <c r="BI72" s="13">
        <f t="shared" si="82"/>
        <v>743.64621724213885</v>
      </c>
      <c r="BJ72" s="115">
        <f t="shared" si="83"/>
        <v>1.7085040543306103</v>
      </c>
      <c r="BK72" s="13" t="e">
        <f t="shared" si="84"/>
        <v>#REF!</v>
      </c>
      <c r="BL72" t="e">
        <f t="shared" si="104"/>
        <v>#REF!</v>
      </c>
      <c r="BM72" s="116">
        <f t="shared" si="85"/>
        <v>5.6772349545232395</v>
      </c>
      <c r="BN72" s="13">
        <f t="shared" si="105"/>
        <v>2.7905442076247393</v>
      </c>
      <c r="BO72" s="13" t="e">
        <f t="shared" si="86"/>
        <v>#REF!</v>
      </c>
      <c r="BP72" t="e">
        <f t="shared" si="106"/>
        <v>#REF!</v>
      </c>
      <c r="BQ72" s="13">
        <f t="shared" si="87"/>
        <v>5.6772349545232395</v>
      </c>
      <c r="BR72" s="37">
        <f t="shared" si="88"/>
        <v>245.74561645731924</v>
      </c>
      <c r="BS72" s="13" t="e">
        <f t="shared" si="89"/>
        <v>#REF!</v>
      </c>
      <c r="BT72" t="e">
        <f t="shared" si="107"/>
        <v>#REF!</v>
      </c>
      <c r="BU72" s="13">
        <f t="shared" si="90"/>
        <v>890.04176756572133</v>
      </c>
      <c r="BV72" s="13">
        <f t="shared" si="108"/>
        <v>246.82765661061336</v>
      </c>
      <c r="BW72" s="13" t="e">
        <f t="shared" si="91"/>
        <v>#REF!</v>
      </c>
      <c r="BX72" t="e">
        <f t="shared" si="109"/>
        <v>#REF!</v>
      </c>
      <c r="BY72" s="13">
        <f t="shared" si="92"/>
        <v>890.04176756572133</v>
      </c>
    </row>
    <row r="73" spans="1:77" x14ac:dyDescent="0.2">
      <c r="AC73">
        <v>72</v>
      </c>
      <c r="AD73" s="37">
        <f t="shared" si="63"/>
        <v>902.90513738053278</v>
      </c>
      <c r="AE73" s="13" t="e">
        <f t="shared" si="64"/>
        <v>#REF!</v>
      </c>
      <c r="AF73" t="e">
        <f t="shared" si="110"/>
        <v>#REF!</v>
      </c>
      <c r="AG73" s="13">
        <f t="shared" si="65"/>
        <v>1949.1707066918982</v>
      </c>
      <c r="AH73" s="13">
        <f t="shared" si="93"/>
        <v>904.21801276652945</v>
      </c>
      <c r="AI73" s="13" t="e">
        <f t="shared" si="66"/>
        <v>#REF!</v>
      </c>
      <c r="AJ73" t="e">
        <f t="shared" si="94"/>
        <v>#REF!</v>
      </c>
      <c r="AK73" s="13">
        <f t="shared" si="67"/>
        <v>1949.1707066918982</v>
      </c>
      <c r="AL73" s="37">
        <f t="shared" si="68"/>
        <v>1951.5980368584414</v>
      </c>
      <c r="AM73" s="13" t="e">
        <f t="shared" si="69"/>
        <v>#REF!</v>
      </c>
      <c r="AN73" t="e">
        <f t="shared" si="95"/>
        <v>#REF!</v>
      </c>
      <c r="AO73" s="13">
        <f t="shared" si="70"/>
        <v>4135.1333898795156</v>
      </c>
      <c r="AP73" s="13">
        <f t="shared" si="96"/>
        <v>1953.0926949901914</v>
      </c>
      <c r="AQ73" s="13" t="e">
        <f t="shared" si="71"/>
        <v>#REF!</v>
      </c>
      <c r="AR73" s="13" t="e">
        <f t="shared" si="97"/>
        <v>#REF!</v>
      </c>
      <c r="AS73" s="38">
        <f t="shared" si="72"/>
        <v>4135.1333898795156</v>
      </c>
      <c r="AT73" s="37">
        <f t="shared" si="73"/>
        <v>251.27270472321888</v>
      </c>
      <c r="AU73" s="13" t="e">
        <f t="shared" si="74"/>
        <v>#REF!</v>
      </c>
      <c r="AV73" t="e">
        <f t="shared" si="98"/>
        <v>#REF!</v>
      </c>
      <c r="AW73" s="13">
        <f t="shared" si="75"/>
        <v>654.52934422449698</v>
      </c>
      <c r="AX73" s="13">
        <f t="shared" si="99"/>
        <v>252.09216979931364</v>
      </c>
      <c r="AY73" s="13" t="e">
        <f t="shared" si="76"/>
        <v>#REF!</v>
      </c>
      <c r="AZ73" t="e">
        <f t="shared" si="100"/>
        <v>#REF!</v>
      </c>
      <c r="BA73" s="13">
        <f t="shared" si="77"/>
        <v>654.52934422449698</v>
      </c>
      <c r="BB73" s="37">
        <f t="shared" si="78"/>
        <v>353.07368435452213</v>
      </c>
      <c r="BC73" s="13" t="e">
        <f t="shared" si="79"/>
        <v>#REF!</v>
      </c>
      <c r="BD73" t="e">
        <f t="shared" si="101"/>
        <v>#REF!</v>
      </c>
      <c r="BE73" s="13">
        <f t="shared" si="80"/>
        <v>743.64621724213885</v>
      </c>
      <c r="BF73" s="13">
        <f t="shared" si="102"/>
        <v>354.15572450781633</v>
      </c>
      <c r="BG73" s="13" t="e">
        <f t="shared" si="81"/>
        <v>#REF!</v>
      </c>
      <c r="BH73" t="e">
        <f t="shared" si="103"/>
        <v>#REF!</v>
      </c>
      <c r="BI73" s="13">
        <f t="shared" si="82"/>
        <v>743.64621724213885</v>
      </c>
      <c r="BJ73" s="115">
        <f t="shared" si="83"/>
        <v>1.7085040543306103</v>
      </c>
      <c r="BK73" s="13" t="e">
        <f t="shared" si="84"/>
        <v>#REF!</v>
      </c>
      <c r="BL73" t="e">
        <f t="shared" si="104"/>
        <v>#REF!</v>
      </c>
      <c r="BM73" s="116">
        <f t="shared" si="85"/>
        <v>5.6772349545232395</v>
      </c>
      <c r="BN73" s="13">
        <f t="shared" si="105"/>
        <v>2.7905442076247393</v>
      </c>
      <c r="BO73" s="13" t="e">
        <f t="shared" si="86"/>
        <v>#REF!</v>
      </c>
      <c r="BP73" t="e">
        <f t="shared" si="106"/>
        <v>#REF!</v>
      </c>
      <c r="BQ73" s="13">
        <f t="shared" si="87"/>
        <v>5.6772349545232395</v>
      </c>
      <c r="BR73" s="37">
        <f t="shared" si="88"/>
        <v>245.74561645731924</v>
      </c>
      <c r="BS73" s="13" t="e">
        <f t="shared" si="89"/>
        <v>#REF!</v>
      </c>
      <c r="BT73" t="e">
        <f t="shared" si="107"/>
        <v>#REF!</v>
      </c>
      <c r="BU73" s="13">
        <f t="shared" si="90"/>
        <v>890.04176756572133</v>
      </c>
      <c r="BV73" s="13">
        <f t="shared" si="108"/>
        <v>246.82765661061336</v>
      </c>
      <c r="BW73" s="13" t="e">
        <f t="shared" si="91"/>
        <v>#REF!</v>
      </c>
      <c r="BX73" t="e">
        <f t="shared" si="109"/>
        <v>#REF!</v>
      </c>
      <c r="BY73" s="13">
        <f t="shared" si="92"/>
        <v>890.04176756572133</v>
      </c>
    </row>
    <row r="74" spans="1:77" x14ac:dyDescent="0.2">
      <c r="AC74">
        <v>73</v>
      </c>
      <c r="AD74" s="37">
        <f t="shared" si="63"/>
        <v>902.90513738053278</v>
      </c>
      <c r="AE74" s="13" t="e">
        <f t="shared" si="64"/>
        <v>#REF!</v>
      </c>
      <c r="AF74" t="e">
        <f t="shared" si="110"/>
        <v>#REF!</v>
      </c>
      <c r="AG74" s="13">
        <f t="shared" si="65"/>
        <v>1949.1707066918982</v>
      </c>
      <c r="AH74" s="13">
        <f t="shared" si="93"/>
        <v>904.21801276652945</v>
      </c>
      <c r="AI74" s="13" t="e">
        <f t="shared" si="66"/>
        <v>#REF!</v>
      </c>
      <c r="AJ74" t="e">
        <f t="shared" si="94"/>
        <v>#REF!</v>
      </c>
      <c r="AK74" s="13">
        <f t="shared" si="67"/>
        <v>1949.1707066918982</v>
      </c>
      <c r="AL74" s="37">
        <f t="shared" si="68"/>
        <v>1951.5980368584414</v>
      </c>
      <c r="AM74" s="13" t="e">
        <f t="shared" si="69"/>
        <v>#REF!</v>
      </c>
      <c r="AN74" t="e">
        <f t="shared" si="95"/>
        <v>#REF!</v>
      </c>
      <c r="AO74" s="13">
        <f t="shared" si="70"/>
        <v>4135.1333898795156</v>
      </c>
      <c r="AP74" s="13">
        <f t="shared" si="96"/>
        <v>1953.0926949901914</v>
      </c>
      <c r="AQ74" s="13" t="e">
        <f t="shared" si="71"/>
        <v>#REF!</v>
      </c>
      <c r="AR74" s="13" t="e">
        <f t="shared" si="97"/>
        <v>#REF!</v>
      </c>
      <c r="AS74" s="38">
        <f t="shared" si="72"/>
        <v>4135.1333898795156</v>
      </c>
      <c r="AT74" s="37">
        <f t="shared" si="73"/>
        <v>251.27270472321888</v>
      </c>
      <c r="AU74" s="13" t="e">
        <f t="shared" si="74"/>
        <v>#REF!</v>
      </c>
      <c r="AV74" t="e">
        <f t="shared" si="98"/>
        <v>#REF!</v>
      </c>
      <c r="AW74" s="13">
        <f t="shared" si="75"/>
        <v>654.52934422449698</v>
      </c>
      <c r="AX74" s="13">
        <f t="shared" si="99"/>
        <v>252.09216979931364</v>
      </c>
      <c r="AY74" s="13" t="e">
        <f t="shared" si="76"/>
        <v>#REF!</v>
      </c>
      <c r="AZ74" t="e">
        <f t="shared" si="100"/>
        <v>#REF!</v>
      </c>
      <c r="BA74" s="13">
        <f t="shared" si="77"/>
        <v>654.52934422449698</v>
      </c>
      <c r="BB74" s="37">
        <f t="shared" si="78"/>
        <v>353.07368435452213</v>
      </c>
      <c r="BC74" s="13" t="e">
        <f t="shared" si="79"/>
        <v>#REF!</v>
      </c>
      <c r="BD74" t="e">
        <f t="shared" si="101"/>
        <v>#REF!</v>
      </c>
      <c r="BE74" s="13">
        <f t="shared" si="80"/>
        <v>743.64621724213885</v>
      </c>
      <c r="BF74" s="13">
        <f t="shared" si="102"/>
        <v>354.15572450781633</v>
      </c>
      <c r="BG74" s="13" t="e">
        <f t="shared" si="81"/>
        <v>#REF!</v>
      </c>
      <c r="BH74" t="e">
        <f t="shared" si="103"/>
        <v>#REF!</v>
      </c>
      <c r="BI74" s="13">
        <f t="shared" si="82"/>
        <v>743.64621724213885</v>
      </c>
      <c r="BJ74" s="115">
        <f t="shared" si="83"/>
        <v>1.7085040543306103</v>
      </c>
      <c r="BK74" s="13" t="e">
        <f t="shared" si="84"/>
        <v>#REF!</v>
      </c>
      <c r="BL74" t="e">
        <f t="shared" si="104"/>
        <v>#REF!</v>
      </c>
      <c r="BM74" s="116">
        <f t="shared" si="85"/>
        <v>5.6772349545232395</v>
      </c>
      <c r="BN74" s="13">
        <f t="shared" si="105"/>
        <v>2.7905442076247393</v>
      </c>
      <c r="BO74" s="13" t="e">
        <f t="shared" si="86"/>
        <v>#REF!</v>
      </c>
      <c r="BP74" t="e">
        <f t="shared" si="106"/>
        <v>#REF!</v>
      </c>
      <c r="BQ74" s="13">
        <f t="shared" si="87"/>
        <v>5.6772349545232395</v>
      </c>
      <c r="BR74" s="37">
        <f t="shared" si="88"/>
        <v>245.74561645731924</v>
      </c>
      <c r="BS74" s="13" t="e">
        <f t="shared" si="89"/>
        <v>#REF!</v>
      </c>
      <c r="BT74" t="e">
        <f t="shared" si="107"/>
        <v>#REF!</v>
      </c>
      <c r="BU74" s="13">
        <f t="shared" si="90"/>
        <v>890.04176756572133</v>
      </c>
      <c r="BV74" s="13">
        <f t="shared" si="108"/>
        <v>246.82765661061336</v>
      </c>
      <c r="BW74" s="13" t="e">
        <f t="shared" si="91"/>
        <v>#REF!</v>
      </c>
      <c r="BX74" t="e">
        <f t="shared" si="109"/>
        <v>#REF!</v>
      </c>
      <c r="BY74" s="13">
        <f t="shared" si="92"/>
        <v>890.04176756572133</v>
      </c>
    </row>
    <row r="75" spans="1:77" x14ac:dyDescent="0.2">
      <c r="AC75">
        <v>74</v>
      </c>
      <c r="AD75" s="37">
        <f t="shared" si="63"/>
        <v>902.90513738053278</v>
      </c>
      <c r="AE75" s="13" t="e">
        <f t="shared" si="64"/>
        <v>#REF!</v>
      </c>
      <c r="AF75" t="e">
        <f t="shared" si="110"/>
        <v>#REF!</v>
      </c>
      <c r="AG75" s="13">
        <f t="shared" si="65"/>
        <v>1949.1707066918982</v>
      </c>
      <c r="AH75" s="13">
        <f t="shared" si="93"/>
        <v>904.21801276652945</v>
      </c>
      <c r="AI75" s="13" t="e">
        <f t="shared" si="66"/>
        <v>#REF!</v>
      </c>
      <c r="AJ75" t="e">
        <f t="shared" si="94"/>
        <v>#REF!</v>
      </c>
      <c r="AK75" s="13">
        <f t="shared" si="67"/>
        <v>1949.1707066918982</v>
      </c>
      <c r="AL75" s="37">
        <f t="shared" si="68"/>
        <v>1951.5980368584414</v>
      </c>
      <c r="AM75" s="13" t="e">
        <f t="shared" si="69"/>
        <v>#REF!</v>
      </c>
      <c r="AN75" t="e">
        <f t="shared" si="95"/>
        <v>#REF!</v>
      </c>
      <c r="AO75" s="13">
        <f t="shared" si="70"/>
        <v>4135.1333898795156</v>
      </c>
      <c r="AP75" s="13">
        <f t="shared" si="96"/>
        <v>1953.0926949901914</v>
      </c>
      <c r="AQ75" s="13" t="e">
        <f t="shared" si="71"/>
        <v>#REF!</v>
      </c>
      <c r="AR75" s="13" t="e">
        <f t="shared" si="97"/>
        <v>#REF!</v>
      </c>
      <c r="AS75" s="38">
        <f t="shared" si="72"/>
        <v>4135.1333898795156</v>
      </c>
      <c r="AT75" s="37">
        <f t="shared" si="73"/>
        <v>251.27270472321888</v>
      </c>
      <c r="AU75" s="13" t="e">
        <f t="shared" si="74"/>
        <v>#REF!</v>
      </c>
      <c r="AV75" t="e">
        <f t="shared" si="98"/>
        <v>#REF!</v>
      </c>
      <c r="AW75" s="13">
        <f t="shared" si="75"/>
        <v>654.52934422449698</v>
      </c>
      <c r="AX75" s="13">
        <f t="shared" si="99"/>
        <v>252.09216979931364</v>
      </c>
      <c r="AY75" s="13" t="e">
        <f t="shared" si="76"/>
        <v>#REF!</v>
      </c>
      <c r="AZ75" t="e">
        <f t="shared" si="100"/>
        <v>#REF!</v>
      </c>
      <c r="BA75" s="13">
        <f t="shared" si="77"/>
        <v>654.52934422449698</v>
      </c>
      <c r="BB75" s="37">
        <f t="shared" si="78"/>
        <v>353.07368435452213</v>
      </c>
      <c r="BC75" s="13" t="e">
        <f t="shared" si="79"/>
        <v>#REF!</v>
      </c>
      <c r="BD75" t="e">
        <f t="shared" si="101"/>
        <v>#REF!</v>
      </c>
      <c r="BE75" s="13">
        <f t="shared" si="80"/>
        <v>743.64621724213885</v>
      </c>
      <c r="BF75" s="13">
        <f t="shared" si="102"/>
        <v>354.15572450781633</v>
      </c>
      <c r="BG75" s="13" t="e">
        <f t="shared" si="81"/>
        <v>#REF!</v>
      </c>
      <c r="BH75" t="e">
        <f t="shared" si="103"/>
        <v>#REF!</v>
      </c>
      <c r="BI75" s="13">
        <f t="shared" si="82"/>
        <v>743.64621724213885</v>
      </c>
      <c r="BJ75" s="115">
        <f t="shared" si="83"/>
        <v>1.7085040543306103</v>
      </c>
      <c r="BK75" s="13" t="e">
        <f t="shared" si="84"/>
        <v>#REF!</v>
      </c>
      <c r="BL75" t="e">
        <f t="shared" si="104"/>
        <v>#REF!</v>
      </c>
      <c r="BM75" s="116">
        <f t="shared" si="85"/>
        <v>5.6772349545232395</v>
      </c>
      <c r="BN75" s="13">
        <f t="shared" si="105"/>
        <v>2.7905442076247393</v>
      </c>
      <c r="BO75" s="13" t="e">
        <f t="shared" si="86"/>
        <v>#REF!</v>
      </c>
      <c r="BP75" t="e">
        <f t="shared" si="106"/>
        <v>#REF!</v>
      </c>
      <c r="BQ75" s="13">
        <f t="shared" si="87"/>
        <v>5.6772349545232395</v>
      </c>
      <c r="BR75" s="37">
        <f t="shared" si="88"/>
        <v>245.74561645731924</v>
      </c>
      <c r="BS75" s="13" t="e">
        <f t="shared" si="89"/>
        <v>#REF!</v>
      </c>
      <c r="BT75" t="e">
        <f t="shared" si="107"/>
        <v>#REF!</v>
      </c>
      <c r="BU75" s="13">
        <f t="shared" si="90"/>
        <v>890.04176756572133</v>
      </c>
      <c r="BV75" s="13">
        <f t="shared" si="108"/>
        <v>246.82765661061336</v>
      </c>
      <c r="BW75" s="13" t="e">
        <f t="shared" si="91"/>
        <v>#REF!</v>
      </c>
      <c r="BX75" t="e">
        <f t="shared" si="109"/>
        <v>#REF!</v>
      </c>
      <c r="BY75" s="13">
        <f t="shared" si="92"/>
        <v>890.04176756572133</v>
      </c>
    </row>
    <row r="76" spans="1:77" x14ac:dyDescent="0.2">
      <c r="AC76">
        <v>75</v>
      </c>
      <c r="AD76" s="37">
        <f t="shared" si="63"/>
        <v>902.90513738053278</v>
      </c>
      <c r="AE76" s="13" t="e">
        <f t="shared" si="64"/>
        <v>#REF!</v>
      </c>
      <c r="AF76" t="e">
        <f t="shared" si="110"/>
        <v>#REF!</v>
      </c>
      <c r="AG76" s="13">
        <f t="shared" si="65"/>
        <v>1949.1707066918982</v>
      </c>
      <c r="AH76" s="13">
        <f t="shared" si="93"/>
        <v>904.21801276652945</v>
      </c>
      <c r="AI76" s="13" t="e">
        <f t="shared" si="66"/>
        <v>#REF!</v>
      </c>
      <c r="AJ76" t="e">
        <f t="shared" si="94"/>
        <v>#REF!</v>
      </c>
      <c r="AK76" s="13">
        <f t="shared" si="67"/>
        <v>1949.1707066918982</v>
      </c>
      <c r="AL76" s="37">
        <f t="shared" si="68"/>
        <v>1951.5980368584414</v>
      </c>
      <c r="AM76" s="13" t="e">
        <f t="shared" si="69"/>
        <v>#REF!</v>
      </c>
      <c r="AN76" t="e">
        <f t="shared" si="95"/>
        <v>#REF!</v>
      </c>
      <c r="AO76" s="13">
        <f t="shared" si="70"/>
        <v>4135.1333898795156</v>
      </c>
      <c r="AP76" s="13">
        <f t="shared" si="96"/>
        <v>1953.0926949901914</v>
      </c>
      <c r="AQ76" s="13" t="e">
        <f t="shared" si="71"/>
        <v>#REF!</v>
      </c>
      <c r="AR76" s="13" t="e">
        <f t="shared" si="97"/>
        <v>#REF!</v>
      </c>
      <c r="AS76" s="38">
        <f t="shared" si="72"/>
        <v>4135.1333898795156</v>
      </c>
      <c r="AT76" s="37">
        <f t="shared" si="73"/>
        <v>251.27270472321888</v>
      </c>
      <c r="AU76" s="13" t="e">
        <f t="shared" si="74"/>
        <v>#REF!</v>
      </c>
      <c r="AV76" t="e">
        <f t="shared" si="98"/>
        <v>#REF!</v>
      </c>
      <c r="AW76" s="13">
        <f t="shared" si="75"/>
        <v>654.52934422449698</v>
      </c>
      <c r="AX76" s="13">
        <f t="shared" si="99"/>
        <v>252.09216979931364</v>
      </c>
      <c r="AY76" s="13" t="e">
        <f t="shared" si="76"/>
        <v>#REF!</v>
      </c>
      <c r="AZ76" t="e">
        <f t="shared" si="100"/>
        <v>#REF!</v>
      </c>
      <c r="BA76" s="13">
        <f t="shared" si="77"/>
        <v>654.52934422449698</v>
      </c>
      <c r="BB76" s="37">
        <f t="shared" si="78"/>
        <v>353.07368435452213</v>
      </c>
      <c r="BC76" s="13" t="e">
        <f t="shared" si="79"/>
        <v>#REF!</v>
      </c>
      <c r="BD76" t="e">
        <f t="shared" si="101"/>
        <v>#REF!</v>
      </c>
      <c r="BE76" s="13">
        <f t="shared" si="80"/>
        <v>743.64621724213885</v>
      </c>
      <c r="BF76" s="13">
        <f t="shared" si="102"/>
        <v>354.15572450781633</v>
      </c>
      <c r="BG76" s="13" t="e">
        <f t="shared" si="81"/>
        <v>#REF!</v>
      </c>
      <c r="BH76" t="e">
        <f t="shared" si="103"/>
        <v>#REF!</v>
      </c>
      <c r="BI76" s="13">
        <f t="shared" si="82"/>
        <v>743.64621724213885</v>
      </c>
      <c r="BJ76" s="115">
        <f t="shared" si="83"/>
        <v>1.7085040543306103</v>
      </c>
      <c r="BK76" s="13" t="e">
        <f t="shared" si="84"/>
        <v>#REF!</v>
      </c>
      <c r="BL76" t="e">
        <f t="shared" si="104"/>
        <v>#REF!</v>
      </c>
      <c r="BM76" s="116">
        <f t="shared" si="85"/>
        <v>5.6772349545232395</v>
      </c>
      <c r="BN76" s="13">
        <f t="shared" si="105"/>
        <v>2.7905442076247393</v>
      </c>
      <c r="BO76" s="13" t="e">
        <f t="shared" si="86"/>
        <v>#REF!</v>
      </c>
      <c r="BP76" t="e">
        <f t="shared" si="106"/>
        <v>#REF!</v>
      </c>
      <c r="BQ76" s="13">
        <f t="shared" si="87"/>
        <v>5.6772349545232395</v>
      </c>
      <c r="BR76" s="37">
        <f t="shared" si="88"/>
        <v>245.74561645731924</v>
      </c>
      <c r="BS76" s="13" t="e">
        <f t="shared" si="89"/>
        <v>#REF!</v>
      </c>
      <c r="BT76" t="e">
        <f t="shared" si="107"/>
        <v>#REF!</v>
      </c>
      <c r="BU76" s="13">
        <f t="shared" si="90"/>
        <v>890.04176756572133</v>
      </c>
      <c r="BV76" s="13">
        <f t="shared" si="108"/>
        <v>246.82765661061336</v>
      </c>
      <c r="BW76" s="13" t="e">
        <f t="shared" si="91"/>
        <v>#REF!</v>
      </c>
      <c r="BX76" t="e">
        <f t="shared" si="109"/>
        <v>#REF!</v>
      </c>
      <c r="BY76" s="13">
        <f t="shared" si="92"/>
        <v>890.04176756572133</v>
      </c>
    </row>
    <row r="77" spans="1:77" x14ac:dyDescent="0.2">
      <c r="AC77">
        <v>76</v>
      </c>
      <c r="AD77" s="37">
        <f t="shared" si="63"/>
        <v>902.90513738053278</v>
      </c>
      <c r="AE77" s="13" t="e">
        <f t="shared" si="64"/>
        <v>#REF!</v>
      </c>
      <c r="AF77" t="e">
        <f t="shared" si="110"/>
        <v>#REF!</v>
      </c>
      <c r="AG77" s="13">
        <f t="shared" si="65"/>
        <v>1949.1707066918982</v>
      </c>
      <c r="AH77" s="13">
        <f t="shared" si="93"/>
        <v>904.21801276652945</v>
      </c>
      <c r="AI77" s="13" t="e">
        <f t="shared" si="66"/>
        <v>#REF!</v>
      </c>
      <c r="AJ77" t="e">
        <f t="shared" si="94"/>
        <v>#REF!</v>
      </c>
      <c r="AK77" s="13">
        <f t="shared" si="67"/>
        <v>1949.1707066918982</v>
      </c>
      <c r="AL77" s="37">
        <f t="shared" si="68"/>
        <v>1951.5980368584414</v>
      </c>
      <c r="AM77" s="13" t="e">
        <f t="shared" si="69"/>
        <v>#REF!</v>
      </c>
      <c r="AN77" t="e">
        <f t="shared" si="95"/>
        <v>#REF!</v>
      </c>
      <c r="AO77" s="13">
        <f t="shared" si="70"/>
        <v>4135.1333898795156</v>
      </c>
      <c r="AP77" s="13">
        <f t="shared" si="96"/>
        <v>1953.0926949901914</v>
      </c>
      <c r="AQ77" s="13" t="e">
        <f t="shared" si="71"/>
        <v>#REF!</v>
      </c>
      <c r="AR77" s="13" t="e">
        <f t="shared" si="97"/>
        <v>#REF!</v>
      </c>
      <c r="AS77" s="38">
        <f t="shared" si="72"/>
        <v>4135.1333898795156</v>
      </c>
      <c r="AT77" s="37">
        <f t="shared" si="73"/>
        <v>251.27270472321888</v>
      </c>
      <c r="AU77" s="13" t="e">
        <f t="shared" si="74"/>
        <v>#REF!</v>
      </c>
      <c r="AV77" t="e">
        <f t="shared" si="98"/>
        <v>#REF!</v>
      </c>
      <c r="AW77" s="13">
        <f t="shared" si="75"/>
        <v>654.52934422449698</v>
      </c>
      <c r="AX77" s="13">
        <f t="shared" si="99"/>
        <v>252.09216979931364</v>
      </c>
      <c r="AY77" s="13" t="e">
        <f t="shared" si="76"/>
        <v>#REF!</v>
      </c>
      <c r="AZ77" t="e">
        <f t="shared" si="100"/>
        <v>#REF!</v>
      </c>
      <c r="BA77" s="13">
        <f t="shared" si="77"/>
        <v>654.52934422449698</v>
      </c>
      <c r="BB77" s="37">
        <f t="shared" si="78"/>
        <v>353.07368435452213</v>
      </c>
      <c r="BC77" s="13" t="e">
        <f t="shared" si="79"/>
        <v>#REF!</v>
      </c>
      <c r="BD77" t="e">
        <f t="shared" si="101"/>
        <v>#REF!</v>
      </c>
      <c r="BE77" s="13">
        <f t="shared" si="80"/>
        <v>743.64621724213885</v>
      </c>
      <c r="BF77" s="13">
        <f t="shared" si="102"/>
        <v>354.15572450781633</v>
      </c>
      <c r="BG77" s="13" t="e">
        <f t="shared" si="81"/>
        <v>#REF!</v>
      </c>
      <c r="BH77" t="e">
        <f t="shared" si="103"/>
        <v>#REF!</v>
      </c>
      <c r="BI77" s="13">
        <f t="shared" si="82"/>
        <v>743.64621724213885</v>
      </c>
      <c r="BJ77" s="115">
        <f t="shared" si="83"/>
        <v>1.7085040543306103</v>
      </c>
      <c r="BK77" s="13" t="e">
        <f t="shared" si="84"/>
        <v>#REF!</v>
      </c>
      <c r="BL77" t="e">
        <f t="shared" si="104"/>
        <v>#REF!</v>
      </c>
      <c r="BM77" s="116">
        <f t="shared" si="85"/>
        <v>5.6772349545232395</v>
      </c>
      <c r="BN77" s="13">
        <f t="shared" si="105"/>
        <v>2.7905442076247393</v>
      </c>
      <c r="BO77" s="13" t="e">
        <f t="shared" si="86"/>
        <v>#REF!</v>
      </c>
      <c r="BP77" t="e">
        <f t="shared" si="106"/>
        <v>#REF!</v>
      </c>
      <c r="BQ77" s="13">
        <f t="shared" si="87"/>
        <v>5.6772349545232395</v>
      </c>
      <c r="BR77" s="37">
        <f t="shared" si="88"/>
        <v>245.74561645731924</v>
      </c>
      <c r="BS77" s="13" t="e">
        <f t="shared" si="89"/>
        <v>#REF!</v>
      </c>
      <c r="BT77" t="e">
        <f t="shared" si="107"/>
        <v>#REF!</v>
      </c>
      <c r="BU77" s="13">
        <f t="shared" si="90"/>
        <v>890.04176756572133</v>
      </c>
      <c r="BV77" s="13">
        <f t="shared" si="108"/>
        <v>246.82765661061336</v>
      </c>
      <c r="BW77" s="13" t="e">
        <f t="shared" si="91"/>
        <v>#REF!</v>
      </c>
      <c r="BX77" t="e">
        <f t="shared" si="109"/>
        <v>#REF!</v>
      </c>
      <c r="BY77" s="13">
        <f t="shared" si="92"/>
        <v>890.04176756572133</v>
      </c>
    </row>
    <row r="78" spans="1:77" x14ac:dyDescent="0.2">
      <c r="AC78">
        <v>77</v>
      </c>
      <c r="AD78" s="37">
        <f t="shared" si="63"/>
        <v>902.90513738053278</v>
      </c>
      <c r="AE78" s="13" t="e">
        <f t="shared" si="64"/>
        <v>#REF!</v>
      </c>
      <c r="AF78" t="e">
        <f t="shared" si="110"/>
        <v>#REF!</v>
      </c>
      <c r="AG78" s="13">
        <f t="shared" si="65"/>
        <v>1949.1707066918982</v>
      </c>
      <c r="AH78" s="13">
        <f t="shared" si="93"/>
        <v>904.21801276652945</v>
      </c>
      <c r="AI78" s="13" t="e">
        <f t="shared" si="66"/>
        <v>#REF!</v>
      </c>
      <c r="AJ78" t="e">
        <f t="shared" si="94"/>
        <v>#REF!</v>
      </c>
      <c r="AK78" s="13">
        <f t="shared" si="67"/>
        <v>1949.1707066918982</v>
      </c>
      <c r="AL78" s="37">
        <f t="shared" si="68"/>
        <v>1951.5980368584414</v>
      </c>
      <c r="AM78" s="13" t="e">
        <f t="shared" si="69"/>
        <v>#REF!</v>
      </c>
      <c r="AN78" t="e">
        <f t="shared" si="95"/>
        <v>#REF!</v>
      </c>
      <c r="AO78" s="13">
        <f t="shared" si="70"/>
        <v>4135.1333898795156</v>
      </c>
      <c r="AP78" s="13">
        <f t="shared" si="96"/>
        <v>1953.0926949901914</v>
      </c>
      <c r="AQ78" s="13" t="e">
        <f t="shared" si="71"/>
        <v>#REF!</v>
      </c>
      <c r="AR78" s="13" t="e">
        <f t="shared" si="97"/>
        <v>#REF!</v>
      </c>
      <c r="AS78" s="38">
        <f t="shared" si="72"/>
        <v>4135.1333898795156</v>
      </c>
      <c r="AT78" s="37">
        <f t="shared" si="73"/>
        <v>251.27270472321888</v>
      </c>
      <c r="AU78" s="13" t="e">
        <f t="shared" si="74"/>
        <v>#REF!</v>
      </c>
      <c r="AV78" t="e">
        <f t="shared" si="98"/>
        <v>#REF!</v>
      </c>
      <c r="AW78" s="13">
        <f t="shared" si="75"/>
        <v>654.52934422449698</v>
      </c>
      <c r="AX78" s="13">
        <f t="shared" si="99"/>
        <v>252.09216979931364</v>
      </c>
      <c r="AY78" s="13" t="e">
        <f t="shared" si="76"/>
        <v>#REF!</v>
      </c>
      <c r="AZ78" t="e">
        <f t="shared" si="100"/>
        <v>#REF!</v>
      </c>
      <c r="BA78" s="13">
        <f t="shared" si="77"/>
        <v>654.52934422449698</v>
      </c>
      <c r="BB78" s="37">
        <f t="shared" si="78"/>
        <v>353.07368435452213</v>
      </c>
      <c r="BC78" s="13" t="e">
        <f t="shared" si="79"/>
        <v>#REF!</v>
      </c>
      <c r="BD78" t="e">
        <f t="shared" si="101"/>
        <v>#REF!</v>
      </c>
      <c r="BE78" s="13">
        <f t="shared" si="80"/>
        <v>743.64621724213885</v>
      </c>
      <c r="BF78" s="13">
        <f t="shared" si="102"/>
        <v>354.15572450781633</v>
      </c>
      <c r="BG78" s="13" t="e">
        <f t="shared" si="81"/>
        <v>#REF!</v>
      </c>
      <c r="BH78" t="e">
        <f t="shared" si="103"/>
        <v>#REF!</v>
      </c>
      <c r="BI78" s="13">
        <f t="shared" si="82"/>
        <v>743.64621724213885</v>
      </c>
      <c r="BJ78" s="115">
        <f t="shared" si="83"/>
        <v>1.7085040543306103</v>
      </c>
      <c r="BK78" s="13" t="e">
        <f t="shared" si="84"/>
        <v>#REF!</v>
      </c>
      <c r="BL78" t="e">
        <f t="shared" si="104"/>
        <v>#REF!</v>
      </c>
      <c r="BM78" s="116">
        <f t="shared" si="85"/>
        <v>5.6772349545232395</v>
      </c>
      <c r="BN78" s="13">
        <f t="shared" si="105"/>
        <v>2.7905442076247393</v>
      </c>
      <c r="BO78" s="13" t="e">
        <f t="shared" si="86"/>
        <v>#REF!</v>
      </c>
      <c r="BP78" t="e">
        <f t="shared" si="106"/>
        <v>#REF!</v>
      </c>
      <c r="BQ78" s="13">
        <f t="shared" si="87"/>
        <v>5.6772349545232395</v>
      </c>
      <c r="BR78" s="37">
        <f t="shared" si="88"/>
        <v>245.74561645731924</v>
      </c>
      <c r="BS78" s="13" t="e">
        <f t="shared" si="89"/>
        <v>#REF!</v>
      </c>
      <c r="BT78" t="e">
        <f t="shared" si="107"/>
        <v>#REF!</v>
      </c>
      <c r="BU78" s="13">
        <f t="shared" si="90"/>
        <v>890.04176756572133</v>
      </c>
      <c r="BV78" s="13">
        <f t="shared" si="108"/>
        <v>246.82765661061336</v>
      </c>
      <c r="BW78" s="13" t="e">
        <f t="shared" si="91"/>
        <v>#REF!</v>
      </c>
      <c r="BX78" t="e">
        <f t="shared" si="109"/>
        <v>#REF!</v>
      </c>
      <c r="BY78" s="13">
        <f t="shared" si="92"/>
        <v>890.04176756572133</v>
      </c>
    </row>
    <row r="79" spans="1:77" x14ac:dyDescent="0.2">
      <c r="AC79">
        <v>78</v>
      </c>
      <c r="AD79" s="37">
        <f t="shared" si="63"/>
        <v>902.90513738053278</v>
      </c>
      <c r="AE79" s="13" t="e">
        <f t="shared" si="64"/>
        <v>#REF!</v>
      </c>
      <c r="AF79" t="e">
        <f t="shared" si="110"/>
        <v>#REF!</v>
      </c>
      <c r="AG79" s="13">
        <f t="shared" si="65"/>
        <v>1949.1707066918982</v>
      </c>
      <c r="AH79" s="13">
        <f t="shared" si="93"/>
        <v>904.21801276652945</v>
      </c>
      <c r="AI79" s="13" t="e">
        <f t="shared" si="66"/>
        <v>#REF!</v>
      </c>
      <c r="AJ79" t="e">
        <f t="shared" si="94"/>
        <v>#REF!</v>
      </c>
      <c r="AK79" s="13">
        <f t="shared" si="67"/>
        <v>1949.1707066918982</v>
      </c>
      <c r="AL79" s="37">
        <f t="shared" si="68"/>
        <v>1951.5980368584414</v>
      </c>
      <c r="AM79" s="13" t="e">
        <f t="shared" si="69"/>
        <v>#REF!</v>
      </c>
      <c r="AN79" t="e">
        <f t="shared" si="95"/>
        <v>#REF!</v>
      </c>
      <c r="AO79" s="13">
        <f t="shared" si="70"/>
        <v>4135.1333898795156</v>
      </c>
      <c r="AP79" s="13">
        <f t="shared" si="96"/>
        <v>1953.0926949901914</v>
      </c>
      <c r="AQ79" s="13" t="e">
        <f t="shared" si="71"/>
        <v>#REF!</v>
      </c>
      <c r="AR79" s="13" t="e">
        <f t="shared" si="97"/>
        <v>#REF!</v>
      </c>
      <c r="AS79" s="38">
        <f t="shared" si="72"/>
        <v>4135.1333898795156</v>
      </c>
      <c r="AT79" s="37">
        <f t="shared" si="73"/>
        <v>251.27270472321888</v>
      </c>
      <c r="AU79" s="13" t="e">
        <f t="shared" si="74"/>
        <v>#REF!</v>
      </c>
      <c r="AV79" t="e">
        <f t="shared" si="98"/>
        <v>#REF!</v>
      </c>
      <c r="AW79" s="13">
        <f t="shared" si="75"/>
        <v>654.52934422449698</v>
      </c>
      <c r="AX79" s="13">
        <f t="shared" si="99"/>
        <v>252.09216979931364</v>
      </c>
      <c r="AY79" s="13" t="e">
        <f t="shared" si="76"/>
        <v>#REF!</v>
      </c>
      <c r="AZ79" t="e">
        <f t="shared" si="100"/>
        <v>#REF!</v>
      </c>
      <c r="BA79" s="13">
        <f t="shared" si="77"/>
        <v>654.52934422449698</v>
      </c>
      <c r="BB79" s="37">
        <f t="shared" si="78"/>
        <v>353.07368435452213</v>
      </c>
      <c r="BC79" s="13" t="e">
        <f t="shared" si="79"/>
        <v>#REF!</v>
      </c>
      <c r="BD79" t="e">
        <f t="shared" si="101"/>
        <v>#REF!</v>
      </c>
      <c r="BE79" s="13">
        <f t="shared" si="80"/>
        <v>743.64621724213885</v>
      </c>
      <c r="BF79" s="13">
        <f t="shared" si="102"/>
        <v>354.15572450781633</v>
      </c>
      <c r="BG79" s="13" t="e">
        <f t="shared" si="81"/>
        <v>#REF!</v>
      </c>
      <c r="BH79" t="e">
        <f t="shared" si="103"/>
        <v>#REF!</v>
      </c>
      <c r="BI79" s="13">
        <f t="shared" si="82"/>
        <v>743.64621724213885</v>
      </c>
      <c r="BJ79" s="115">
        <f t="shared" si="83"/>
        <v>1.7085040543306103</v>
      </c>
      <c r="BK79" s="13" t="e">
        <f t="shared" si="84"/>
        <v>#REF!</v>
      </c>
      <c r="BL79" t="e">
        <f t="shared" si="104"/>
        <v>#REF!</v>
      </c>
      <c r="BM79" s="116">
        <f t="shared" si="85"/>
        <v>5.6772349545232395</v>
      </c>
      <c r="BN79" s="13">
        <f t="shared" si="105"/>
        <v>2.7905442076247393</v>
      </c>
      <c r="BO79" s="13" t="e">
        <f t="shared" si="86"/>
        <v>#REF!</v>
      </c>
      <c r="BP79" t="e">
        <f t="shared" si="106"/>
        <v>#REF!</v>
      </c>
      <c r="BQ79" s="13">
        <f t="shared" si="87"/>
        <v>5.6772349545232395</v>
      </c>
      <c r="BR79" s="37">
        <f t="shared" si="88"/>
        <v>245.74561645731924</v>
      </c>
      <c r="BS79" s="13" t="e">
        <f t="shared" si="89"/>
        <v>#REF!</v>
      </c>
      <c r="BT79" t="e">
        <f t="shared" si="107"/>
        <v>#REF!</v>
      </c>
      <c r="BU79" s="13">
        <f t="shared" si="90"/>
        <v>890.04176756572133</v>
      </c>
      <c r="BV79" s="13">
        <f t="shared" si="108"/>
        <v>246.82765661061336</v>
      </c>
      <c r="BW79" s="13" t="e">
        <f t="shared" si="91"/>
        <v>#REF!</v>
      </c>
      <c r="BX79" t="e">
        <f t="shared" si="109"/>
        <v>#REF!</v>
      </c>
      <c r="BY79" s="13">
        <f t="shared" si="92"/>
        <v>890.04176756572133</v>
      </c>
    </row>
    <row r="80" spans="1:77" x14ac:dyDescent="0.2">
      <c r="AC80">
        <v>79</v>
      </c>
      <c r="AD80" s="37">
        <f t="shared" si="63"/>
        <v>902.90513738053278</v>
      </c>
      <c r="AE80" s="13" t="e">
        <f t="shared" si="64"/>
        <v>#REF!</v>
      </c>
      <c r="AF80" t="e">
        <f t="shared" si="110"/>
        <v>#REF!</v>
      </c>
      <c r="AG80" s="13">
        <f t="shared" si="65"/>
        <v>1949.1707066918982</v>
      </c>
      <c r="AH80" s="13">
        <f t="shared" si="93"/>
        <v>904.21801276652945</v>
      </c>
      <c r="AI80" s="13" t="e">
        <f t="shared" si="66"/>
        <v>#REF!</v>
      </c>
      <c r="AJ80" t="e">
        <f t="shared" si="94"/>
        <v>#REF!</v>
      </c>
      <c r="AK80" s="13">
        <f t="shared" si="67"/>
        <v>1949.1707066918982</v>
      </c>
      <c r="AL80" s="37">
        <f t="shared" si="68"/>
        <v>1951.5980368584414</v>
      </c>
      <c r="AM80" s="13" t="e">
        <f t="shared" si="69"/>
        <v>#REF!</v>
      </c>
      <c r="AN80" t="e">
        <f t="shared" si="95"/>
        <v>#REF!</v>
      </c>
      <c r="AO80" s="13">
        <f t="shared" si="70"/>
        <v>4135.1333898795156</v>
      </c>
      <c r="AP80" s="13">
        <f t="shared" si="96"/>
        <v>1953.0926949901914</v>
      </c>
      <c r="AQ80" s="13" t="e">
        <f t="shared" si="71"/>
        <v>#REF!</v>
      </c>
      <c r="AR80" s="13" t="e">
        <f t="shared" si="97"/>
        <v>#REF!</v>
      </c>
      <c r="AS80" s="38">
        <f t="shared" si="72"/>
        <v>4135.1333898795156</v>
      </c>
      <c r="AT80" s="37">
        <f t="shared" si="73"/>
        <v>251.27270472321888</v>
      </c>
      <c r="AU80" s="13" t="e">
        <f t="shared" si="74"/>
        <v>#REF!</v>
      </c>
      <c r="AV80" t="e">
        <f t="shared" si="98"/>
        <v>#REF!</v>
      </c>
      <c r="AW80" s="13">
        <f t="shared" si="75"/>
        <v>654.52934422449698</v>
      </c>
      <c r="AX80" s="13">
        <f t="shared" si="99"/>
        <v>252.09216979931364</v>
      </c>
      <c r="AY80" s="13" t="e">
        <f t="shared" si="76"/>
        <v>#REF!</v>
      </c>
      <c r="AZ80" t="e">
        <f t="shared" si="100"/>
        <v>#REF!</v>
      </c>
      <c r="BA80" s="13">
        <f t="shared" si="77"/>
        <v>654.52934422449698</v>
      </c>
      <c r="BB80" s="37">
        <f t="shared" si="78"/>
        <v>353.07368435452213</v>
      </c>
      <c r="BC80" s="13" t="e">
        <f t="shared" si="79"/>
        <v>#REF!</v>
      </c>
      <c r="BD80" t="e">
        <f t="shared" si="101"/>
        <v>#REF!</v>
      </c>
      <c r="BE80" s="13">
        <f t="shared" si="80"/>
        <v>743.64621724213885</v>
      </c>
      <c r="BF80" s="13">
        <f t="shared" si="102"/>
        <v>354.15572450781633</v>
      </c>
      <c r="BG80" s="13" t="e">
        <f t="shared" si="81"/>
        <v>#REF!</v>
      </c>
      <c r="BH80" t="e">
        <f t="shared" si="103"/>
        <v>#REF!</v>
      </c>
      <c r="BI80" s="13">
        <f t="shared" si="82"/>
        <v>743.64621724213885</v>
      </c>
      <c r="BJ80" s="115">
        <f t="shared" si="83"/>
        <v>1.7085040543306103</v>
      </c>
      <c r="BK80" s="13" t="e">
        <f t="shared" si="84"/>
        <v>#REF!</v>
      </c>
      <c r="BL80" t="e">
        <f t="shared" si="104"/>
        <v>#REF!</v>
      </c>
      <c r="BM80" s="116">
        <f t="shared" si="85"/>
        <v>5.6772349545232395</v>
      </c>
      <c r="BN80" s="13">
        <f t="shared" si="105"/>
        <v>2.7905442076247393</v>
      </c>
      <c r="BO80" s="13" t="e">
        <f t="shared" si="86"/>
        <v>#REF!</v>
      </c>
      <c r="BP80" t="e">
        <f t="shared" si="106"/>
        <v>#REF!</v>
      </c>
      <c r="BQ80" s="13">
        <f t="shared" si="87"/>
        <v>5.6772349545232395</v>
      </c>
      <c r="BR80" s="37">
        <f t="shared" si="88"/>
        <v>245.74561645731924</v>
      </c>
      <c r="BS80" s="13" t="e">
        <f t="shared" si="89"/>
        <v>#REF!</v>
      </c>
      <c r="BT80" t="e">
        <f t="shared" si="107"/>
        <v>#REF!</v>
      </c>
      <c r="BU80" s="13">
        <f t="shared" si="90"/>
        <v>890.04176756572133</v>
      </c>
      <c r="BV80" s="13">
        <f t="shared" si="108"/>
        <v>246.82765661061336</v>
      </c>
      <c r="BW80" s="13" t="e">
        <f t="shared" si="91"/>
        <v>#REF!</v>
      </c>
      <c r="BX80" t="e">
        <f t="shared" si="109"/>
        <v>#REF!</v>
      </c>
      <c r="BY80" s="13">
        <f t="shared" si="92"/>
        <v>890.04176756572133</v>
      </c>
    </row>
    <row r="81" spans="29:77" x14ac:dyDescent="0.2">
      <c r="AC81">
        <v>80</v>
      </c>
      <c r="AD81" s="37">
        <f t="shared" si="63"/>
        <v>902.90513738053278</v>
      </c>
      <c r="AE81" s="13" t="e">
        <f t="shared" si="64"/>
        <v>#REF!</v>
      </c>
      <c r="AF81" t="e">
        <f t="shared" si="110"/>
        <v>#REF!</v>
      </c>
      <c r="AG81" s="13">
        <f t="shared" si="65"/>
        <v>1949.1707066918982</v>
      </c>
      <c r="AH81" s="13">
        <f t="shared" si="93"/>
        <v>904.21801276652945</v>
      </c>
      <c r="AI81" s="13" t="e">
        <f t="shared" si="66"/>
        <v>#REF!</v>
      </c>
      <c r="AJ81" t="e">
        <f t="shared" si="94"/>
        <v>#REF!</v>
      </c>
      <c r="AK81" s="13">
        <f t="shared" si="67"/>
        <v>1949.1707066918982</v>
      </c>
      <c r="AL81" s="37">
        <f t="shared" si="68"/>
        <v>1951.5980368584414</v>
      </c>
      <c r="AM81" s="13" t="e">
        <f t="shared" si="69"/>
        <v>#REF!</v>
      </c>
      <c r="AN81" t="e">
        <f t="shared" si="95"/>
        <v>#REF!</v>
      </c>
      <c r="AO81" s="13">
        <f t="shared" si="70"/>
        <v>4135.1333898795156</v>
      </c>
      <c r="AP81" s="13">
        <f t="shared" si="96"/>
        <v>1953.0926949901914</v>
      </c>
      <c r="AQ81" s="13" t="e">
        <f t="shared" si="71"/>
        <v>#REF!</v>
      </c>
      <c r="AR81" s="13" t="e">
        <f t="shared" si="97"/>
        <v>#REF!</v>
      </c>
      <c r="AS81" s="38">
        <f t="shared" si="72"/>
        <v>4135.1333898795156</v>
      </c>
      <c r="AT81" s="37">
        <f t="shared" si="73"/>
        <v>251.27270472321888</v>
      </c>
      <c r="AU81" s="13" t="e">
        <f t="shared" si="74"/>
        <v>#REF!</v>
      </c>
      <c r="AV81" t="e">
        <f t="shared" si="98"/>
        <v>#REF!</v>
      </c>
      <c r="AW81" s="13">
        <f t="shared" si="75"/>
        <v>654.52934422449698</v>
      </c>
      <c r="AX81" s="13">
        <f t="shared" si="99"/>
        <v>252.09216979931364</v>
      </c>
      <c r="AY81" s="13" t="e">
        <f t="shared" si="76"/>
        <v>#REF!</v>
      </c>
      <c r="AZ81" t="e">
        <f t="shared" si="100"/>
        <v>#REF!</v>
      </c>
      <c r="BA81" s="13">
        <f t="shared" si="77"/>
        <v>654.52934422449698</v>
      </c>
      <c r="BB81" s="37">
        <f t="shared" si="78"/>
        <v>353.07368435452213</v>
      </c>
      <c r="BC81" s="13" t="e">
        <f t="shared" si="79"/>
        <v>#REF!</v>
      </c>
      <c r="BD81" t="e">
        <f t="shared" si="101"/>
        <v>#REF!</v>
      </c>
      <c r="BE81" s="13">
        <f t="shared" si="80"/>
        <v>743.64621724213885</v>
      </c>
      <c r="BF81" s="13">
        <f t="shared" si="102"/>
        <v>354.15572450781633</v>
      </c>
      <c r="BG81" s="13" t="e">
        <f t="shared" si="81"/>
        <v>#REF!</v>
      </c>
      <c r="BH81" t="e">
        <f t="shared" si="103"/>
        <v>#REF!</v>
      </c>
      <c r="BI81" s="13">
        <f t="shared" si="82"/>
        <v>743.64621724213885</v>
      </c>
      <c r="BJ81" s="115">
        <f t="shared" si="83"/>
        <v>1.7085040543306103</v>
      </c>
      <c r="BK81" s="13" t="e">
        <f t="shared" si="84"/>
        <v>#REF!</v>
      </c>
      <c r="BL81" t="e">
        <f t="shared" si="104"/>
        <v>#REF!</v>
      </c>
      <c r="BM81" s="116">
        <f t="shared" si="85"/>
        <v>5.6772349545232395</v>
      </c>
      <c r="BN81" s="13">
        <f t="shared" si="105"/>
        <v>2.7905442076247393</v>
      </c>
      <c r="BO81" s="13" t="e">
        <f t="shared" si="86"/>
        <v>#REF!</v>
      </c>
      <c r="BP81" t="e">
        <f t="shared" si="106"/>
        <v>#REF!</v>
      </c>
      <c r="BQ81" s="13">
        <f t="shared" si="87"/>
        <v>5.6772349545232395</v>
      </c>
      <c r="BR81" s="37">
        <f t="shared" si="88"/>
        <v>245.74561645731924</v>
      </c>
      <c r="BS81" s="13" t="e">
        <f t="shared" si="89"/>
        <v>#REF!</v>
      </c>
      <c r="BT81" t="e">
        <f t="shared" si="107"/>
        <v>#REF!</v>
      </c>
      <c r="BU81" s="13">
        <f t="shared" si="90"/>
        <v>890.04176756572133</v>
      </c>
      <c r="BV81" s="13">
        <f t="shared" si="108"/>
        <v>246.82765661061336</v>
      </c>
      <c r="BW81" s="13" t="e">
        <f t="shared" si="91"/>
        <v>#REF!</v>
      </c>
      <c r="BX81" t="e">
        <f t="shared" si="109"/>
        <v>#REF!</v>
      </c>
      <c r="BY81" s="13">
        <f t="shared" si="92"/>
        <v>890.04176756572133</v>
      </c>
    </row>
    <row r="82" spans="29:77" x14ac:dyDescent="0.2">
      <c r="AC82">
        <v>81</v>
      </c>
      <c r="AD82" s="37">
        <f t="shared" si="63"/>
        <v>902.90513738053278</v>
      </c>
      <c r="AE82" s="13" t="e">
        <f t="shared" si="64"/>
        <v>#REF!</v>
      </c>
      <c r="AF82" t="e">
        <f t="shared" si="110"/>
        <v>#REF!</v>
      </c>
      <c r="AG82" s="13">
        <f t="shared" si="65"/>
        <v>1949.1707066918982</v>
      </c>
      <c r="AH82" s="13">
        <f t="shared" si="93"/>
        <v>904.21801276652945</v>
      </c>
      <c r="AI82" s="13" t="e">
        <f t="shared" si="66"/>
        <v>#REF!</v>
      </c>
      <c r="AJ82" t="e">
        <f t="shared" si="94"/>
        <v>#REF!</v>
      </c>
      <c r="AK82" s="13">
        <f t="shared" si="67"/>
        <v>1949.1707066918982</v>
      </c>
      <c r="AL82" s="37">
        <f t="shared" si="68"/>
        <v>1951.5980368584414</v>
      </c>
      <c r="AM82" s="13" t="e">
        <f t="shared" si="69"/>
        <v>#REF!</v>
      </c>
      <c r="AN82" t="e">
        <f t="shared" si="95"/>
        <v>#REF!</v>
      </c>
      <c r="AO82" s="13">
        <f t="shared" si="70"/>
        <v>4135.1333898795156</v>
      </c>
      <c r="AP82" s="13">
        <f t="shared" si="96"/>
        <v>1953.0926949901914</v>
      </c>
      <c r="AQ82" s="13" t="e">
        <f t="shared" si="71"/>
        <v>#REF!</v>
      </c>
      <c r="AR82" s="13" t="e">
        <f t="shared" si="97"/>
        <v>#REF!</v>
      </c>
      <c r="AS82" s="38">
        <f t="shared" si="72"/>
        <v>4135.1333898795156</v>
      </c>
      <c r="AT82" s="37">
        <f t="shared" si="73"/>
        <v>251.27270472321888</v>
      </c>
      <c r="AU82" s="13" t="e">
        <f t="shared" si="74"/>
        <v>#REF!</v>
      </c>
      <c r="AV82" t="e">
        <f t="shared" si="98"/>
        <v>#REF!</v>
      </c>
      <c r="AW82" s="13">
        <f t="shared" si="75"/>
        <v>654.52934422449698</v>
      </c>
      <c r="AX82" s="13">
        <f t="shared" si="99"/>
        <v>252.09216979931364</v>
      </c>
      <c r="AY82" s="13" t="e">
        <f t="shared" si="76"/>
        <v>#REF!</v>
      </c>
      <c r="AZ82" t="e">
        <f t="shared" si="100"/>
        <v>#REF!</v>
      </c>
      <c r="BA82" s="13">
        <f t="shared" si="77"/>
        <v>654.52934422449698</v>
      </c>
      <c r="BB82" s="37">
        <f t="shared" si="78"/>
        <v>353.07368435452213</v>
      </c>
      <c r="BC82" s="13" t="e">
        <f t="shared" si="79"/>
        <v>#REF!</v>
      </c>
      <c r="BD82" t="e">
        <f t="shared" si="101"/>
        <v>#REF!</v>
      </c>
      <c r="BE82" s="13">
        <f t="shared" si="80"/>
        <v>743.64621724213885</v>
      </c>
      <c r="BF82" s="13">
        <f t="shared" si="102"/>
        <v>354.15572450781633</v>
      </c>
      <c r="BG82" s="13" t="e">
        <f t="shared" si="81"/>
        <v>#REF!</v>
      </c>
      <c r="BH82" t="e">
        <f t="shared" si="103"/>
        <v>#REF!</v>
      </c>
      <c r="BI82" s="13">
        <f t="shared" si="82"/>
        <v>743.64621724213885</v>
      </c>
      <c r="BJ82" s="115">
        <f t="shared" si="83"/>
        <v>1.7085040543306103</v>
      </c>
      <c r="BK82" s="13" t="e">
        <f t="shared" si="84"/>
        <v>#REF!</v>
      </c>
      <c r="BL82" t="e">
        <f t="shared" si="104"/>
        <v>#REF!</v>
      </c>
      <c r="BM82" s="116">
        <f t="shared" si="85"/>
        <v>5.6772349545232395</v>
      </c>
      <c r="BN82" s="13">
        <f t="shared" si="105"/>
        <v>2.7905442076247393</v>
      </c>
      <c r="BO82" s="13" t="e">
        <f t="shared" si="86"/>
        <v>#REF!</v>
      </c>
      <c r="BP82" t="e">
        <f t="shared" si="106"/>
        <v>#REF!</v>
      </c>
      <c r="BQ82" s="13">
        <f t="shared" si="87"/>
        <v>5.6772349545232395</v>
      </c>
      <c r="BR82" s="37">
        <f t="shared" si="88"/>
        <v>245.74561645731924</v>
      </c>
      <c r="BS82" s="13" t="e">
        <f t="shared" si="89"/>
        <v>#REF!</v>
      </c>
      <c r="BT82" t="e">
        <f t="shared" si="107"/>
        <v>#REF!</v>
      </c>
      <c r="BU82" s="13">
        <f t="shared" si="90"/>
        <v>890.04176756572133</v>
      </c>
      <c r="BV82" s="13">
        <f t="shared" si="108"/>
        <v>246.82765661061336</v>
      </c>
      <c r="BW82" s="13" t="e">
        <f t="shared" si="91"/>
        <v>#REF!</v>
      </c>
      <c r="BX82" t="e">
        <f t="shared" si="109"/>
        <v>#REF!</v>
      </c>
      <c r="BY82" s="13">
        <f t="shared" si="92"/>
        <v>890.04176756572133</v>
      </c>
    </row>
    <row r="83" spans="29:77" x14ac:dyDescent="0.2">
      <c r="AC83">
        <v>82</v>
      </c>
      <c r="AD83" s="37">
        <f t="shared" si="63"/>
        <v>902.90513738053278</v>
      </c>
      <c r="AE83" s="13" t="e">
        <f t="shared" si="64"/>
        <v>#REF!</v>
      </c>
      <c r="AF83" t="e">
        <f t="shared" si="110"/>
        <v>#REF!</v>
      </c>
      <c r="AG83" s="13">
        <f t="shared" si="65"/>
        <v>1949.1707066918982</v>
      </c>
      <c r="AH83" s="13">
        <f t="shared" si="93"/>
        <v>904.21801276652945</v>
      </c>
      <c r="AI83" s="13" t="e">
        <f t="shared" si="66"/>
        <v>#REF!</v>
      </c>
      <c r="AJ83" t="e">
        <f t="shared" si="94"/>
        <v>#REF!</v>
      </c>
      <c r="AK83" s="13">
        <f t="shared" si="67"/>
        <v>1949.1707066918982</v>
      </c>
      <c r="AL83" s="37">
        <f t="shared" si="68"/>
        <v>1951.5980368584414</v>
      </c>
      <c r="AM83" s="13" t="e">
        <f t="shared" si="69"/>
        <v>#REF!</v>
      </c>
      <c r="AN83" t="e">
        <f t="shared" si="95"/>
        <v>#REF!</v>
      </c>
      <c r="AO83" s="13">
        <f t="shared" si="70"/>
        <v>4135.1333898795156</v>
      </c>
      <c r="AP83" s="13">
        <f t="shared" si="96"/>
        <v>1953.0926949901914</v>
      </c>
      <c r="AQ83" s="13" t="e">
        <f t="shared" si="71"/>
        <v>#REF!</v>
      </c>
      <c r="AR83" s="13" t="e">
        <f t="shared" si="97"/>
        <v>#REF!</v>
      </c>
      <c r="AS83" s="38">
        <f t="shared" si="72"/>
        <v>4135.1333898795156</v>
      </c>
      <c r="AT83" s="37">
        <f t="shared" si="73"/>
        <v>251.27270472321888</v>
      </c>
      <c r="AU83" s="13" t="e">
        <f t="shared" si="74"/>
        <v>#REF!</v>
      </c>
      <c r="AV83" t="e">
        <f t="shared" si="98"/>
        <v>#REF!</v>
      </c>
      <c r="AW83" s="13">
        <f t="shared" si="75"/>
        <v>654.52934422449698</v>
      </c>
      <c r="AX83" s="13">
        <f t="shared" si="99"/>
        <v>252.09216979931364</v>
      </c>
      <c r="AY83" s="13" t="e">
        <f t="shared" si="76"/>
        <v>#REF!</v>
      </c>
      <c r="AZ83" t="e">
        <f t="shared" si="100"/>
        <v>#REF!</v>
      </c>
      <c r="BA83" s="13">
        <f t="shared" si="77"/>
        <v>654.52934422449698</v>
      </c>
      <c r="BB83" s="37">
        <f t="shared" si="78"/>
        <v>353.07368435452213</v>
      </c>
      <c r="BC83" s="13" t="e">
        <f t="shared" si="79"/>
        <v>#REF!</v>
      </c>
      <c r="BD83" t="e">
        <f t="shared" si="101"/>
        <v>#REF!</v>
      </c>
      <c r="BE83" s="13">
        <f t="shared" si="80"/>
        <v>743.64621724213885</v>
      </c>
      <c r="BF83" s="13">
        <f t="shared" si="102"/>
        <v>354.15572450781633</v>
      </c>
      <c r="BG83" s="13" t="e">
        <f t="shared" si="81"/>
        <v>#REF!</v>
      </c>
      <c r="BH83" t="e">
        <f t="shared" si="103"/>
        <v>#REF!</v>
      </c>
      <c r="BI83" s="13">
        <f t="shared" si="82"/>
        <v>743.64621724213885</v>
      </c>
      <c r="BJ83" s="115">
        <f t="shared" si="83"/>
        <v>1.7085040543306103</v>
      </c>
      <c r="BK83" s="13" t="e">
        <f t="shared" si="84"/>
        <v>#REF!</v>
      </c>
      <c r="BL83" t="e">
        <f t="shared" si="104"/>
        <v>#REF!</v>
      </c>
      <c r="BM83" s="116">
        <f t="shared" si="85"/>
        <v>5.6772349545232395</v>
      </c>
      <c r="BN83" s="13">
        <f t="shared" si="105"/>
        <v>2.7905442076247393</v>
      </c>
      <c r="BO83" s="13" t="e">
        <f t="shared" si="86"/>
        <v>#REF!</v>
      </c>
      <c r="BP83" t="e">
        <f t="shared" si="106"/>
        <v>#REF!</v>
      </c>
      <c r="BQ83" s="13">
        <f t="shared" si="87"/>
        <v>5.6772349545232395</v>
      </c>
      <c r="BR83" s="37">
        <f t="shared" si="88"/>
        <v>245.74561645731924</v>
      </c>
      <c r="BS83" s="13" t="e">
        <f t="shared" si="89"/>
        <v>#REF!</v>
      </c>
      <c r="BT83" t="e">
        <f t="shared" si="107"/>
        <v>#REF!</v>
      </c>
      <c r="BU83" s="13">
        <f t="shared" si="90"/>
        <v>890.04176756572133</v>
      </c>
      <c r="BV83" s="13">
        <f t="shared" si="108"/>
        <v>246.82765661061336</v>
      </c>
      <c r="BW83" s="13" t="e">
        <f t="shared" si="91"/>
        <v>#REF!</v>
      </c>
      <c r="BX83" t="e">
        <f t="shared" si="109"/>
        <v>#REF!</v>
      </c>
      <c r="BY83" s="13">
        <f t="shared" si="92"/>
        <v>890.04176756572133</v>
      </c>
    </row>
    <row r="84" spans="29:77" x14ac:dyDescent="0.2">
      <c r="AC84">
        <v>83</v>
      </c>
      <c r="AD84" s="37">
        <f t="shared" si="63"/>
        <v>902.90513738053278</v>
      </c>
      <c r="AE84" s="13" t="e">
        <f t="shared" si="64"/>
        <v>#REF!</v>
      </c>
      <c r="AF84" t="e">
        <f t="shared" si="110"/>
        <v>#REF!</v>
      </c>
      <c r="AG84" s="13">
        <f t="shared" si="65"/>
        <v>1949.1707066918982</v>
      </c>
      <c r="AH84" s="13">
        <f t="shared" si="93"/>
        <v>904.21801276652945</v>
      </c>
      <c r="AI84" s="13" t="e">
        <f t="shared" si="66"/>
        <v>#REF!</v>
      </c>
      <c r="AJ84" t="e">
        <f t="shared" si="94"/>
        <v>#REF!</v>
      </c>
      <c r="AK84" s="13">
        <f t="shared" si="67"/>
        <v>1949.1707066918982</v>
      </c>
      <c r="AL84" s="37">
        <f t="shared" si="68"/>
        <v>1951.5980368584414</v>
      </c>
      <c r="AM84" s="13" t="e">
        <f t="shared" si="69"/>
        <v>#REF!</v>
      </c>
      <c r="AN84" t="e">
        <f t="shared" si="95"/>
        <v>#REF!</v>
      </c>
      <c r="AO84" s="13">
        <f t="shared" si="70"/>
        <v>4135.1333898795156</v>
      </c>
      <c r="AP84" s="13">
        <f t="shared" si="96"/>
        <v>1953.0926949901914</v>
      </c>
      <c r="AQ84" s="13" t="e">
        <f t="shared" si="71"/>
        <v>#REF!</v>
      </c>
      <c r="AR84" s="13" t="e">
        <f t="shared" si="97"/>
        <v>#REF!</v>
      </c>
      <c r="AS84" s="38">
        <f t="shared" si="72"/>
        <v>4135.1333898795156</v>
      </c>
      <c r="AT84" s="37">
        <f t="shared" si="73"/>
        <v>251.27270472321888</v>
      </c>
      <c r="AU84" s="13" t="e">
        <f t="shared" si="74"/>
        <v>#REF!</v>
      </c>
      <c r="AV84" t="e">
        <f t="shared" si="98"/>
        <v>#REF!</v>
      </c>
      <c r="AW84" s="13">
        <f t="shared" si="75"/>
        <v>654.52934422449698</v>
      </c>
      <c r="AX84" s="13">
        <f t="shared" si="99"/>
        <v>252.09216979931364</v>
      </c>
      <c r="AY84" s="13" t="e">
        <f t="shared" si="76"/>
        <v>#REF!</v>
      </c>
      <c r="AZ84" t="e">
        <f t="shared" si="100"/>
        <v>#REF!</v>
      </c>
      <c r="BA84" s="13">
        <f t="shared" si="77"/>
        <v>654.52934422449698</v>
      </c>
      <c r="BB84" s="37">
        <f t="shared" si="78"/>
        <v>353.07368435452213</v>
      </c>
      <c r="BC84" s="13" t="e">
        <f t="shared" si="79"/>
        <v>#REF!</v>
      </c>
      <c r="BD84" t="e">
        <f t="shared" si="101"/>
        <v>#REF!</v>
      </c>
      <c r="BE84" s="13">
        <f t="shared" si="80"/>
        <v>743.64621724213885</v>
      </c>
      <c r="BF84" s="13">
        <f t="shared" si="102"/>
        <v>354.15572450781633</v>
      </c>
      <c r="BG84" s="13" t="e">
        <f t="shared" si="81"/>
        <v>#REF!</v>
      </c>
      <c r="BH84" t="e">
        <f t="shared" si="103"/>
        <v>#REF!</v>
      </c>
      <c r="BI84" s="13">
        <f t="shared" si="82"/>
        <v>743.64621724213885</v>
      </c>
      <c r="BJ84" s="115">
        <f t="shared" si="83"/>
        <v>1.7085040543306103</v>
      </c>
      <c r="BK84" s="13" t="e">
        <f t="shared" si="84"/>
        <v>#REF!</v>
      </c>
      <c r="BL84" t="e">
        <f t="shared" si="104"/>
        <v>#REF!</v>
      </c>
      <c r="BM84" s="116">
        <f t="shared" si="85"/>
        <v>5.6772349545232395</v>
      </c>
      <c r="BN84" s="13">
        <f t="shared" si="105"/>
        <v>2.7905442076247393</v>
      </c>
      <c r="BO84" s="13" t="e">
        <f t="shared" si="86"/>
        <v>#REF!</v>
      </c>
      <c r="BP84" t="e">
        <f t="shared" si="106"/>
        <v>#REF!</v>
      </c>
      <c r="BQ84" s="13">
        <f t="shared" si="87"/>
        <v>5.6772349545232395</v>
      </c>
      <c r="BR84" s="37">
        <f t="shared" si="88"/>
        <v>245.74561645731924</v>
      </c>
      <c r="BS84" s="13" t="e">
        <f t="shared" si="89"/>
        <v>#REF!</v>
      </c>
      <c r="BT84" t="e">
        <f t="shared" si="107"/>
        <v>#REF!</v>
      </c>
      <c r="BU84" s="13">
        <f t="shared" si="90"/>
        <v>890.04176756572133</v>
      </c>
      <c r="BV84" s="13">
        <f t="shared" si="108"/>
        <v>246.82765661061336</v>
      </c>
      <c r="BW84" s="13" t="e">
        <f t="shared" si="91"/>
        <v>#REF!</v>
      </c>
      <c r="BX84" t="e">
        <f t="shared" si="109"/>
        <v>#REF!</v>
      </c>
      <c r="BY84" s="13">
        <f t="shared" si="92"/>
        <v>890.04176756572133</v>
      </c>
    </row>
    <row r="85" spans="29:77" x14ac:dyDescent="0.2">
      <c r="AC85">
        <v>84</v>
      </c>
      <c r="AD85" s="37">
        <f t="shared" si="63"/>
        <v>902.90513738053278</v>
      </c>
      <c r="AE85" s="13" t="e">
        <f t="shared" si="64"/>
        <v>#REF!</v>
      </c>
      <c r="AF85" t="e">
        <f t="shared" si="110"/>
        <v>#REF!</v>
      </c>
      <c r="AG85" s="13">
        <f t="shared" si="65"/>
        <v>1949.1707066918982</v>
      </c>
      <c r="AH85" s="13">
        <f t="shared" si="93"/>
        <v>904.21801276652945</v>
      </c>
      <c r="AI85" s="13" t="e">
        <f t="shared" si="66"/>
        <v>#REF!</v>
      </c>
      <c r="AJ85" t="e">
        <f t="shared" si="94"/>
        <v>#REF!</v>
      </c>
      <c r="AK85" s="13">
        <f t="shared" si="67"/>
        <v>1949.1707066918982</v>
      </c>
      <c r="AL85" s="37">
        <f t="shared" si="68"/>
        <v>1951.5980368584414</v>
      </c>
      <c r="AM85" s="13" t="e">
        <f t="shared" si="69"/>
        <v>#REF!</v>
      </c>
      <c r="AN85" t="e">
        <f t="shared" si="95"/>
        <v>#REF!</v>
      </c>
      <c r="AO85" s="13">
        <f t="shared" si="70"/>
        <v>4135.1333898795156</v>
      </c>
      <c r="AP85" s="13">
        <f t="shared" si="96"/>
        <v>1953.0926949901914</v>
      </c>
      <c r="AQ85" s="13" t="e">
        <f t="shared" si="71"/>
        <v>#REF!</v>
      </c>
      <c r="AR85" s="13" t="e">
        <f t="shared" si="97"/>
        <v>#REF!</v>
      </c>
      <c r="AS85" s="38">
        <f t="shared" si="72"/>
        <v>4135.1333898795156</v>
      </c>
      <c r="AT85" s="37">
        <f t="shared" si="73"/>
        <v>251.27270472321888</v>
      </c>
      <c r="AU85" s="13" t="e">
        <f t="shared" si="74"/>
        <v>#REF!</v>
      </c>
      <c r="AV85" t="e">
        <f t="shared" si="98"/>
        <v>#REF!</v>
      </c>
      <c r="AW85" s="13">
        <f t="shared" si="75"/>
        <v>654.52934422449698</v>
      </c>
      <c r="AX85" s="13">
        <f t="shared" si="99"/>
        <v>252.09216979931364</v>
      </c>
      <c r="AY85" s="13" t="e">
        <f t="shared" si="76"/>
        <v>#REF!</v>
      </c>
      <c r="AZ85" t="e">
        <f t="shared" si="100"/>
        <v>#REF!</v>
      </c>
      <c r="BA85" s="13">
        <f t="shared" si="77"/>
        <v>654.52934422449698</v>
      </c>
      <c r="BB85" s="37">
        <f t="shared" si="78"/>
        <v>353.07368435452213</v>
      </c>
      <c r="BC85" s="13" t="e">
        <f t="shared" si="79"/>
        <v>#REF!</v>
      </c>
      <c r="BD85" t="e">
        <f t="shared" si="101"/>
        <v>#REF!</v>
      </c>
      <c r="BE85" s="13">
        <f t="shared" si="80"/>
        <v>743.64621724213885</v>
      </c>
      <c r="BF85" s="13">
        <f t="shared" si="102"/>
        <v>354.15572450781633</v>
      </c>
      <c r="BG85" s="13" t="e">
        <f t="shared" si="81"/>
        <v>#REF!</v>
      </c>
      <c r="BH85" t="e">
        <f t="shared" si="103"/>
        <v>#REF!</v>
      </c>
      <c r="BI85" s="13">
        <f t="shared" si="82"/>
        <v>743.64621724213885</v>
      </c>
      <c r="BJ85" s="115">
        <f t="shared" si="83"/>
        <v>1.7085040543306103</v>
      </c>
      <c r="BK85" s="13" t="e">
        <f t="shared" si="84"/>
        <v>#REF!</v>
      </c>
      <c r="BL85" t="e">
        <f t="shared" si="104"/>
        <v>#REF!</v>
      </c>
      <c r="BM85" s="116">
        <f t="shared" si="85"/>
        <v>5.6772349545232395</v>
      </c>
      <c r="BN85" s="13">
        <f t="shared" si="105"/>
        <v>2.7905442076247393</v>
      </c>
      <c r="BO85" s="13" t="e">
        <f t="shared" si="86"/>
        <v>#REF!</v>
      </c>
      <c r="BP85" t="e">
        <f t="shared" si="106"/>
        <v>#REF!</v>
      </c>
      <c r="BQ85" s="13">
        <f t="shared" si="87"/>
        <v>5.6772349545232395</v>
      </c>
      <c r="BR85" s="37">
        <f t="shared" si="88"/>
        <v>245.74561645731924</v>
      </c>
      <c r="BS85" s="13" t="e">
        <f t="shared" si="89"/>
        <v>#REF!</v>
      </c>
      <c r="BT85" t="e">
        <f t="shared" si="107"/>
        <v>#REF!</v>
      </c>
      <c r="BU85" s="13">
        <f t="shared" si="90"/>
        <v>890.04176756572133</v>
      </c>
      <c r="BV85" s="13">
        <f t="shared" si="108"/>
        <v>246.82765661061336</v>
      </c>
      <c r="BW85" s="13" t="e">
        <f t="shared" si="91"/>
        <v>#REF!</v>
      </c>
      <c r="BX85" t="e">
        <f t="shared" si="109"/>
        <v>#REF!</v>
      </c>
      <c r="BY85" s="13">
        <f t="shared" si="92"/>
        <v>890.04176756572133</v>
      </c>
    </row>
    <row r="86" spans="29:77" x14ac:dyDescent="0.2">
      <c r="AC86">
        <v>85</v>
      </c>
      <c r="AD86" s="37">
        <f t="shared" si="63"/>
        <v>902.90513738053278</v>
      </c>
      <c r="AE86" s="13" t="e">
        <f t="shared" si="64"/>
        <v>#REF!</v>
      </c>
      <c r="AF86" t="e">
        <f t="shared" si="110"/>
        <v>#REF!</v>
      </c>
      <c r="AG86" s="13">
        <f t="shared" si="65"/>
        <v>1949.1707066918982</v>
      </c>
      <c r="AH86" s="13">
        <f t="shared" si="93"/>
        <v>904.21801276652945</v>
      </c>
      <c r="AI86" s="13" t="e">
        <f t="shared" si="66"/>
        <v>#REF!</v>
      </c>
      <c r="AJ86" t="e">
        <f t="shared" si="94"/>
        <v>#REF!</v>
      </c>
      <c r="AK86" s="13">
        <f t="shared" si="67"/>
        <v>1949.1707066918982</v>
      </c>
      <c r="AL86" s="37">
        <f t="shared" si="68"/>
        <v>1951.5980368584414</v>
      </c>
      <c r="AM86" s="13" t="e">
        <f t="shared" si="69"/>
        <v>#REF!</v>
      </c>
      <c r="AN86" t="e">
        <f t="shared" si="95"/>
        <v>#REF!</v>
      </c>
      <c r="AO86" s="13">
        <f t="shared" si="70"/>
        <v>4135.1333898795156</v>
      </c>
      <c r="AP86" s="13">
        <f t="shared" si="96"/>
        <v>1953.0926949901914</v>
      </c>
      <c r="AQ86" s="13" t="e">
        <f t="shared" si="71"/>
        <v>#REF!</v>
      </c>
      <c r="AR86" s="13" t="e">
        <f t="shared" si="97"/>
        <v>#REF!</v>
      </c>
      <c r="AS86" s="38">
        <f t="shared" si="72"/>
        <v>4135.1333898795156</v>
      </c>
      <c r="AT86" s="37">
        <f t="shared" si="73"/>
        <v>251.27270472321888</v>
      </c>
      <c r="AU86" s="13" t="e">
        <f t="shared" si="74"/>
        <v>#REF!</v>
      </c>
      <c r="AV86" t="e">
        <f t="shared" si="98"/>
        <v>#REF!</v>
      </c>
      <c r="AW86" s="13">
        <f t="shared" si="75"/>
        <v>654.52934422449698</v>
      </c>
      <c r="AX86" s="13">
        <f t="shared" si="99"/>
        <v>252.09216979931364</v>
      </c>
      <c r="AY86" s="13" t="e">
        <f t="shared" si="76"/>
        <v>#REF!</v>
      </c>
      <c r="AZ86" t="e">
        <f t="shared" si="100"/>
        <v>#REF!</v>
      </c>
      <c r="BA86" s="13">
        <f t="shared" si="77"/>
        <v>654.52934422449698</v>
      </c>
      <c r="BB86" s="37">
        <f t="shared" si="78"/>
        <v>353.07368435452213</v>
      </c>
      <c r="BC86" s="13" t="e">
        <f t="shared" si="79"/>
        <v>#REF!</v>
      </c>
      <c r="BD86" t="e">
        <f t="shared" si="101"/>
        <v>#REF!</v>
      </c>
      <c r="BE86" s="13">
        <f t="shared" si="80"/>
        <v>743.64621724213885</v>
      </c>
      <c r="BF86" s="13">
        <f t="shared" si="102"/>
        <v>354.15572450781633</v>
      </c>
      <c r="BG86" s="13" t="e">
        <f t="shared" si="81"/>
        <v>#REF!</v>
      </c>
      <c r="BH86" t="e">
        <f t="shared" si="103"/>
        <v>#REF!</v>
      </c>
      <c r="BI86" s="13">
        <f t="shared" si="82"/>
        <v>743.64621724213885</v>
      </c>
      <c r="BJ86" s="115">
        <f t="shared" si="83"/>
        <v>1.7085040543306103</v>
      </c>
      <c r="BK86" s="13" t="e">
        <f t="shared" si="84"/>
        <v>#REF!</v>
      </c>
      <c r="BL86" t="e">
        <f t="shared" si="104"/>
        <v>#REF!</v>
      </c>
      <c r="BM86" s="116">
        <f t="shared" si="85"/>
        <v>5.6772349545232395</v>
      </c>
      <c r="BN86" s="13">
        <f t="shared" si="105"/>
        <v>2.7905442076247393</v>
      </c>
      <c r="BO86" s="13" t="e">
        <f t="shared" si="86"/>
        <v>#REF!</v>
      </c>
      <c r="BP86" t="e">
        <f t="shared" si="106"/>
        <v>#REF!</v>
      </c>
      <c r="BQ86" s="13">
        <f t="shared" si="87"/>
        <v>5.6772349545232395</v>
      </c>
      <c r="BR86" s="37">
        <f t="shared" si="88"/>
        <v>245.74561645731924</v>
      </c>
      <c r="BS86" s="13" t="e">
        <f t="shared" si="89"/>
        <v>#REF!</v>
      </c>
      <c r="BT86" t="e">
        <f t="shared" si="107"/>
        <v>#REF!</v>
      </c>
      <c r="BU86" s="13">
        <f t="shared" si="90"/>
        <v>890.04176756572133</v>
      </c>
      <c r="BV86" s="13">
        <f t="shared" si="108"/>
        <v>246.82765661061336</v>
      </c>
      <c r="BW86" s="13" t="e">
        <f t="shared" si="91"/>
        <v>#REF!</v>
      </c>
      <c r="BX86" t="e">
        <f t="shared" si="109"/>
        <v>#REF!</v>
      </c>
      <c r="BY86" s="13">
        <f t="shared" si="92"/>
        <v>890.04176756572133</v>
      </c>
    </row>
    <row r="87" spans="29:77" x14ac:dyDescent="0.2">
      <c r="AC87">
        <v>86</v>
      </c>
      <c r="AD87" s="37">
        <f t="shared" si="63"/>
        <v>902.90513738053278</v>
      </c>
      <c r="AE87" s="13" t="e">
        <f t="shared" si="64"/>
        <v>#REF!</v>
      </c>
      <c r="AF87" t="e">
        <f t="shared" si="110"/>
        <v>#REF!</v>
      </c>
      <c r="AG87" s="13">
        <f t="shared" si="65"/>
        <v>1949.1707066918982</v>
      </c>
      <c r="AH87" s="13">
        <f t="shared" si="93"/>
        <v>904.21801276652945</v>
      </c>
      <c r="AI87" s="13" t="e">
        <f t="shared" si="66"/>
        <v>#REF!</v>
      </c>
      <c r="AJ87" t="e">
        <f t="shared" si="94"/>
        <v>#REF!</v>
      </c>
      <c r="AK87" s="13">
        <f t="shared" si="67"/>
        <v>1949.1707066918982</v>
      </c>
      <c r="AL87" s="37">
        <f t="shared" si="68"/>
        <v>1951.5980368584414</v>
      </c>
      <c r="AM87" s="13" t="e">
        <f t="shared" si="69"/>
        <v>#REF!</v>
      </c>
      <c r="AN87" t="e">
        <f t="shared" si="95"/>
        <v>#REF!</v>
      </c>
      <c r="AO87" s="13">
        <f t="shared" si="70"/>
        <v>4135.1333898795156</v>
      </c>
      <c r="AP87" s="13">
        <f t="shared" si="96"/>
        <v>1953.0926949901914</v>
      </c>
      <c r="AQ87" s="13" t="e">
        <f t="shared" si="71"/>
        <v>#REF!</v>
      </c>
      <c r="AR87" s="13" t="e">
        <f t="shared" si="97"/>
        <v>#REF!</v>
      </c>
      <c r="AS87" s="38">
        <f t="shared" si="72"/>
        <v>4135.1333898795156</v>
      </c>
      <c r="AT87" s="37">
        <f t="shared" si="73"/>
        <v>251.27270472321888</v>
      </c>
      <c r="AU87" s="13" t="e">
        <f t="shared" si="74"/>
        <v>#REF!</v>
      </c>
      <c r="AV87" t="e">
        <f t="shared" si="98"/>
        <v>#REF!</v>
      </c>
      <c r="AW87" s="13">
        <f t="shared" si="75"/>
        <v>654.52934422449698</v>
      </c>
      <c r="AX87" s="13">
        <f t="shared" si="99"/>
        <v>252.09216979931364</v>
      </c>
      <c r="AY87" s="13" t="e">
        <f t="shared" si="76"/>
        <v>#REF!</v>
      </c>
      <c r="AZ87" t="e">
        <f t="shared" si="100"/>
        <v>#REF!</v>
      </c>
      <c r="BA87" s="13">
        <f t="shared" si="77"/>
        <v>654.52934422449698</v>
      </c>
      <c r="BB87" s="37">
        <f t="shared" si="78"/>
        <v>353.07368435452213</v>
      </c>
      <c r="BC87" s="13" t="e">
        <f t="shared" si="79"/>
        <v>#REF!</v>
      </c>
      <c r="BD87" t="e">
        <f t="shared" si="101"/>
        <v>#REF!</v>
      </c>
      <c r="BE87" s="13">
        <f t="shared" si="80"/>
        <v>743.64621724213885</v>
      </c>
      <c r="BF87" s="13">
        <f t="shared" si="102"/>
        <v>354.15572450781633</v>
      </c>
      <c r="BG87" s="13" t="e">
        <f t="shared" si="81"/>
        <v>#REF!</v>
      </c>
      <c r="BH87" t="e">
        <f t="shared" si="103"/>
        <v>#REF!</v>
      </c>
      <c r="BI87" s="13">
        <f t="shared" si="82"/>
        <v>743.64621724213885</v>
      </c>
      <c r="BJ87" s="115">
        <f t="shared" si="83"/>
        <v>1.7085040543306103</v>
      </c>
      <c r="BK87" s="13" t="e">
        <f t="shared" si="84"/>
        <v>#REF!</v>
      </c>
      <c r="BL87" t="e">
        <f t="shared" si="104"/>
        <v>#REF!</v>
      </c>
      <c r="BM87" s="116">
        <f t="shared" si="85"/>
        <v>5.6772349545232395</v>
      </c>
      <c r="BN87" s="13">
        <f t="shared" si="105"/>
        <v>2.7905442076247393</v>
      </c>
      <c r="BO87" s="13" t="e">
        <f t="shared" si="86"/>
        <v>#REF!</v>
      </c>
      <c r="BP87" t="e">
        <f t="shared" si="106"/>
        <v>#REF!</v>
      </c>
      <c r="BQ87" s="13">
        <f t="shared" si="87"/>
        <v>5.6772349545232395</v>
      </c>
      <c r="BR87" s="37">
        <f t="shared" si="88"/>
        <v>245.74561645731924</v>
      </c>
      <c r="BS87" s="13" t="e">
        <f t="shared" si="89"/>
        <v>#REF!</v>
      </c>
      <c r="BT87" t="e">
        <f t="shared" si="107"/>
        <v>#REF!</v>
      </c>
      <c r="BU87" s="13">
        <f t="shared" si="90"/>
        <v>890.04176756572133</v>
      </c>
      <c r="BV87" s="13">
        <f t="shared" si="108"/>
        <v>246.82765661061336</v>
      </c>
      <c r="BW87" s="13" t="e">
        <f t="shared" si="91"/>
        <v>#REF!</v>
      </c>
      <c r="BX87" t="e">
        <f t="shared" si="109"/>
        <v>#REF!</v>
      </c>
      <c r="BY87" s="13">
        <f t="shared" si="92"/>
        <v>890.04176756572133</v>
      </c>
    </row>
    <row r="88" spans="29:77" x14ac:dyDescent="0.2">
      <c r="AC88">
        <v>87</v>
      </c>
      <c r="AD88" s="37">
        <f t="shared" si="63"/>
        <v>902.90513738053278</v>
      </c>
      <c r="AE88" s="13" t="e">
        <f t="shared" si="64"/>
        <v>#REF!</v>
      </c>
      <c r="AF88" t="e">
        <f t="shared" si="110"/>
        <v>#REF!</v>
      </c>
      <c r="AG88" s="13">
        <f t="shared" si="65"/>
        <v>1949.1707066918982</v>
      </c>
      <c r="AH88" s="13">
        <f t="shared" si="93"/>
        <v>904.21801276652945</v>
      </c>
      <c r="AI88" s="13" t="e">
        <f t="shared" si="66"/>
        <v>#REF!</v>
      </c>
      <c r="AJ88" t="e">
        <f t="shared" si="94"/>
        <v>#REF!</v>
      </c>
      <c r="AK88" s="13">
        <f t="shared" si="67"/>
        <v>1949.1707066918982</v>
      </c>
      <c r="AL88" s="37">
        <f t="shared" si="68"/>
        <v>1951.5980368584414</v>
      </c>
      <c r="AM88" s="13" t="e">
        <f t="shared" si="69"/>
        <v>#REF!</v>
      </c>
      <c r="AN88" t="e">
        <f t="shared" si="95"/>
        <v>#REF!</v>
      </c>
      <c r="AO88" s="13">
        <f t="shared" si="70"/>
        <v>4135.1333898795156</v>
      </c>
      <c r="AP88" s="13">
        <f t="shared" si="96"/>
        <v>1953.0926949901914</v>
      </c>
      <c r="AQ88" s="13" t="e">
        <f t="shared" si="71"/>
        <v>#REF!</v>
      </c>
      <c r="AR88" s="13" t="e">
        <f t="shared" si="97"/>
        <v>#REF!</v>
      </c>
      <c r="AS88" s="38">
        <f t="shared" si="72"/>
        <v>4135.1333898795156</v>
      </c>
      <c r="AT88" s="37">
        <f t="shared" si="73"/>
        <v>251.27270472321888</v>
      </c>
      <c r="AU88" s="13" t="e">
        <f t="shared" si="74"/>
        <v>#REF!</v>
      </c>
      <c r="AV88" t="e">
        <f t="shared" si="98"/>
        <v>#REF!</v>
      </c>
      <c r="AW88" s="13">
        <f t="shared" si="75"/>
        <v>654.52934422449698</v>
      </c>
      <c r="AX88" s="13">
        <f t="shared" si="99"/>
        <v>252.09216979931364</v>
      </c>
      <c r="AY88" s="13" t="e">
        <f t="shared" si="76"/>
        <v>#REF!</v>
      </c>
      <c r="AZ88" t="e">
        <f t="shared" si="100"/>
        <v>#REF!</v>
      </c>
      <c r="BA88" s="13">
        <f t="shared" si="77"/>
        <v>654.52934422449698</v>
      </c>
      <c r="BB88" s="37">
        <f t="shared" si="78"/>
        <v>353.07368435452213</v>
      </c>
      <c r="BC88" s="13" t="e">
        <f t="shared" si="79"/>
        <v>#REF!</v>
      </c>
      <c r="BD88" t="e">
        <f t="shared" si="101"/>
        <v>#REF!</v>
      </c>
      <c r="BE88" s="13">
        <f t="shared" si="80"/>
        <v>743.64621724213885</v>
      </c>
      <c r="BF88" s="13">
        <f t="shared" si="102"/>
        <v>354.15572450781633</v>
      </c>
      <c r="BG88" s="13" t="e">
        <f t="shared" si="81"/>
        <v>#REF!</v>
      </c>
      <c r="BH88" t="e">
        <f t="shared" si="103"/>
        <v>#REF!</v>
      </c>
      <c r="BI88" s="13">
        <f t="shared" si="82"/>
        <v>743.64621724213885</v>
      </c>
      <c r="BJ88" s="115">
        <f t="shared" si="83"/>
        <v>1.7085040543306103</v>
      </c>
      <c r="BK88" s="13" t="e">
        <f t="shared" si="84"/>
        <v>#REF!</v>
      </c>
      <c r="BL88" t="e">
        <f t="shared" si="104"/>
        <v>#REF!</v>
      </c>
      <c r="BM88" s="116">
        <f t="shared" si="85"/>
        <v>5.6772349545232395</v>
      </c>
      <c r="BN88" s="13">
        <f t="shared" si="105"/>
        <v>2.7905442076247393</v>
      </c>
      <c r="BO88" s="13" t="e">
        <f t="shared" si="86"/>
        <v>#REF!</v>
      </c>
      <c r="BP88" t="e">
        <f t="shared" si="106"/>
        <v>#REF!</v>
      </c>
      <c r="BQ88" s="13">
        <f t="shared" si="87"/>
        <v>5.6772349545232395</v>
      </c>
      <c r="BR88" s="37">
        <f t="shared" si="88"/>
        <v>245.74561645731924</v>
      </c>
      <c r="BS88" s="13" t="e">
        <f t="shared" si="89"/>
        <v>#REF!</v>
      </c>
      <c r="BT88" t="e">
        <f t="shared" si="107"/>
        <v>#REF!</v>
      </c>
      <c r="BU88" s="13">
        <f t="shared" si="90"/>
        <v>890.04176756572133</v>
      </c>
      <c r="BV88" s="13">
        <f t="shared" si="108"/>
        <v>246.82765661061336</v>
      </c>
      <c r="BW88" s="13" t="e">
        <f t="shared" si="91"/>
        <v>#REF!</v>
      </c>
      <c r="BX88" t="e">
        <f t="shared" si="109"/>
        <v>#REF!</v>
      </c>
      <c r="BY88" s="13">
        <f t="shared" si="92"/>
        <v>890.04176756572133</v>
      </c>
    </row>
    <row r="89" spans="29:77" x14ac:dyDescent="0.2">
      <c r="AC89">
        <v>88</v>
      </c>
      <c r="AD89" s="37">
        <f t="shared" si="63"/>
        <v>902.90513738053278</v>
      </c>
      <c r="AE89" s="13" t="e">
        <f t="shared" si="64"/>
        <v>#REF!</v>
      </c>
      <c r="AF89" t="e">
        <f t="shared" si="110"/>
        <v>#REF!</v>
      </c>
      <c r="AG89" s="13">
        <f t="shared" si="65"/>
        <v>1949.1707066918982</v>
      </c>
      <c r="AH89" s="13">
        <f t="shared" si="93"/>
        <v>904.21801276652945</v>
      </c>
      <c r="AI89" s="13" t="e">
        <f t="shared" si="66"/>
        <v>#REF!</v>
      </c>
      <c r="AJ89" t="e">
        <f t="shared" si="94"/>
        <v>#REF!</v>
      </c>
      <c r="AK89" s="13">
        <f t="shared" si="67"/>
        <v>1949.1707066918982</v>
      </c>
      <c r="AL89" s="37">
        <f t="shared" si="68"/>
        <v>1951.5980368584414</v>
      </c>
      <c r="AM89" s="13" t="e">
        <f t="shared" si="69"/>
        <v>#REF!</v>
      </c>
      <c r="AN89" t="e">
        <f t="shared" si="95"/>
        <v>#REF!</v>
      </c>
      <c r="AO89" s="13">
        <f t="shared" si="70"/>
        <v>4135.1333898795156</v>
      </c>
      <c r="AP89" s="13">
        <f t="shared" si="96"/>
        <v>1953.0926949901914</v>
      </c>
      <c r="AQ89" s="13" t="e">
        <f t="shared" si="71"/>
        <v>#REF!</v>
      </c>
      <c r="AR89" s="13" t="e">
        <f t="shared" si="97"/>
        <v>#REF!</v>
      </c>
      <c r="AS89" s="38">
        <f t="shared" si="72"/>
        <v>4135.1333898795156</v>
      </c>
      <c r="AT89" s="37">
        <f t="shared" si="73"/>
        <v>251.27270472321888</v>
      </c>
      <c r="AU89" s="13" t="e">
        <f t="shared" si="74"/>
        <v>#REF!</v>
      </c>
      <c r="AV89" t="e">
        <f t="shared" si="98"/>
        <v>#REF!</v>
      </c>
      <c r="AW89" s="13">
        <f t="shared" si="75"/>
        <v>654.52934422449698</v>
      </c>
      <c r="AX89" s="13">
        <f t="shared" si="99"/>
        <v>252.09216979931364</v>
      </c>
      <c r="AY89" s="13" t="e">
        <f t="shared" si="76"/>
        <v>#REF!</v>
      </c>
      <c r="AZ89" t="e">
        <f t="shared" si="100"/>
        <v>#REF!</v>
      </c>
      <c r="BA89" s="13">
        <f t="shared" si="77"/>
        <v>654.52934422449698</v>
      </c>
      <c r="BB89" s="37">
        <f t="shared" si="78"/>
        <v>353.07368435452213</v>
      </c>
      <c r="BC89" s="13" t="e">
        <f t="shared" si="79"/>
        <v>#REF!</v>
      </c>
      <c r="BD89" t="e">
        <f t="shared" si="101"/>
        <v>#REF!</v>
      </c>
      <c r="BE89" s="13">
        <f t="shared" si="80"/>
        <v>743.64621724213885</v>
      </c>
      <c r="BF89" s="13">
        <f t="shared" si="102"/>
        <v>354.15572450781633</v>
      </c>
      <c r="BG89" s="13" t="e">
        <f t="shared" si="81"/>
        <v>#REF!</v>
      </c>
      <c r="BH89" t="e">
        <f t="shared" si="103"/>
        <v>#REF!</v>
      </c>
      <c r="BI89" s="13">
        <f t="shared" si="82"/>
        <v>743.64621724213885</v>
      </c>
      <c r="BJ89" s="115">
        <f t="shared" si="83"/>
        <v>1.7085040543306103</v>
      </c>
      <c r="BK89" s="13" t="e">
        <f t="shared" si="84"/>
        <v>#REF!</v>
      </c>
      <c r="BL89" t="e">
        <f t="shared" si="104"/>
        <v>#REF!</v>
      </c>
      <c r="BM89" s="116">
        <f t="shared" si="85"/>
        <v>5.6772349545232395</v>
      </c>
      <c r="BN89" s="13">
        <f t="shared" si="105"/>
        <v>2.7905442076247393</v>
      </c>
      <c r="BO89" s="13" t="e">
        <f t="shared" si="86"/>
        <v>#REF!</v>
      </c>
      <c r="BP89" t="e">
        <f t="shared" si="106"/>
        <v>#REF!</v>
      </c>
      <c r="BQ89" s="13">
        <f t="shared" si="87"/>
        <v>5.6772349545232395</v>
      </c>
      <c r="BR89" s="37">
        <f t="shared" si="88"/>
        <v>245.74561645731924</v>
      </c>
      <c r="BS89" s="13" t="e">
        <f t="shared" si="89"/>
        <v>#REF!</v>
      </c>
      <c r="BT89" t="e">
        <f t="shared" si="107"/>
        <v>#REF!</v>
      </c>
      <c r="BU89" s="13">
        <f t="shared" si="90"/>
        <v>890.04176756572133</v>
      </c>
      <c r="BV89" s="13">
        <f t="shared" si="108"/>
        <v>246.82765661061336</v>
      </c>
      <c r="BW89" s="13" t="e">
        <f t="shared" si="91"/>
        <v>#REF!</v>
      </c>
      <c r="BX89" t="e">
        <f t="shared" si="109"/>
        <v>#REF!</v>
      </c>
      <c r="BY89" s="13">
        <f t="shared" si="92"/>
        <v>890.04176756572133</v>
      </c>
    </row>
    <row r="90" spans="29:77" x14ac:dyDescent="0.2">
      <c r="AC90">
        <v>89</v>
      </c>
      <c r="AD90" s="37">
        <f t="shared" si="63"/>
        <v>902.90513738053278</v>
      </c>
      <c r="AE90" s="13" t="e">
        <f t="shared" si="64"/>
        <v>#REF!</v>
      </c>
      <c r="AF90" t="e">
        <f t="shared" si="110"/>
        <v>#REF!</v>
      </c>
      <c r="AG90" s="13">
        <f t="shared" si="65"/>
        <v>1949.1707066918982</v>
      </c>
      <c r="AH90" s="13">
        <f t="shared" si="93"/>
        <v>904.21801276652945</v>
      </c>
      <c r="AI90" s="13" t="e">
        <f t="shared" si="66"/>
        <v>#REF!</v>
      </c>
      <c r="AJ90" t="e">
        <f t="shared" si="94"/>
        <v>#REF!</v>
      </c>
      <c r="AK90" s="13">
        <f t="shared" si="67"/>
        <v>1949.1707066918982</v>
      </c>
      <c r="AL90" s="37">
        <f t="shared" si="68"/>
        <v>1951.5980368584414</v>
      </c>
      <c r="AM90" s="13" t="e">
        <f t="shared" si="69"/>
        <v>#REF!</v>
      </c>
      <c r="AN90" t="e">
        <f t="shared" si="95"/>
        <v>#REF!</v>
      </c>
      <c r="AO90" s="13">
        <f t="shared" si="70"/>
        <v>4135.1333898795156</v>
      </c>
      <c r="AP90" s="13">
        <f t="shared" si="96"/>
        <v>1953.0926949901914</v>
      </c>
      <c r="AQ90" s="13" t="e">
        <f t="shared" si="71"/>
        <v>#REF!</v>
      </c>
      <c r="AR90" s="13" t="e">
        <f t="shared" si="97"/>
        <v>#REF!</v>
      </c>
      <c r="AS90" s="38">
        <f t="shared" si="72"/>
        <v>4135.1333898795156</v>
      </c>
      <c r="AT90" s="37">
        <f t="shared" si="73"/>
        <v>251.27270472321888</v>
      </c>
      <c r="AU90" s="13" t="e">
        <f t="shared" si="74"/>
        <v>#REF!</v>
      </c>
      <c r="AV90" t="e">
        <f t="shared" si="98"/>
        <v>#REF!</v>
      </c>
      <c r="AW90" s="13">
        <f t="shared" si="75"/>
        <v>654.52934422449698</v>
      </c>
      <c r="AX90" s="13">
        <f t="shared" si="99"/>
        <v>252.09216979931364</v>
      </c>
      <c r="AY90" s="13" t="e">
        <f t="shared" si="76"/>
        <v>#REF!</v>
      </c>
      <c r="AZ90" t="e">
        <f t="shared" si="100"/>
        <v>#REF!</v>
      </c>
      <c r="BA90" s="13">
        <f t="shared" si="77"/>
        <v>654.52934422449698</v>
      </c>
      <c r="BB90" s="37">
        <f t="shared" si="78"/>
        <v>353.07368435452213</v>
      </c>
      <c r="BC90" s="13" t="e">
        <f t="shared" si="79"/>
        <v>#REF!</v>
      </c>
      <c r="BD90" t="e">
        <f t="shared" si="101"/>
        <v>#REF!</v>
      </c>
      <c r="BE90" s="13">
        <f t="shared" si="80"/>
        <v>743.64621724213885</v>
      </c>
      <c r="BF90" s="13">
        <f t="shared" si="102"/>
        <v>354.15572450781633</v>
      </c>
      <c r="BG90" s="13" t="e">
        <f t="shared" si="81"/>
        <v>#REF!</v>
      </c>
      <c r="BH90" t="e">
        <f t="shared" si="103"/>
        <v>#REF!</v>
      </c>
      <c r="BI90" s="13">
        <f t="shared" si="82"/>
        <v>743.64621724213885</v>
      </c>
      <c r="BJ90" s="115">
        <f t="shared" si="83"/>
        <v>1.7085040543306103</v>
      </c>
      <c r="BK90" s="13" t="e">
        <f t="shared" si="84"/>
        <v>#REF!</v>
      </c>
      <c r="BL90" t="e">
        <f t="shared" si="104"/>
        <v>#REF!</v>
      </c>
      <c r="BM90" s="116">
        <f t="shared" si="85"/>
        <v>5.6772349545232395</v>
      </c>
      <c r="BN90" s="13">
        <f t="shared" si="105"/>
        <v>2.7905442076247393</v>
      </c>
      <c r="BO90" s="13" t="e">
        <f t="shared" si="86"/>
        <v>#REF!</v>
      </c>
      <c r="BP90" t="e">
        <f t="shared" si="106"/>
        <v>#REF!</v>
      </c>
      <c r="BQ90" s="13">
        <f t="shared" si="87"/>
        <v>5.6772349545232395</v>
      </c>
      <c r="BR90" s="37">
        <f t="shared" si="88"/>
        <v>245.74561645731924</v>
      </c>
      <c r="BS90" s="13" t="e">
        <f t="shared" si="89"/>
        <v>#REF!</v>
      </c>
      <c r="BT90" t="e">
        <f t="shared" si="107"/>
        <v>#REF!</v>
      </c>
      <c r="BU90" s="13">
        <f t="shared" si="90"/>
        <v>890.04176756572133</v>
      </c>
      <c r="BV90" s="13">
        <f t="shared" si="108"/>
        <v>246.82765661061336</v>
      </c>
      <c r="BW90" s="13" t="e">
        <f t="shared" si="91"/>
        <v>#REF!</v>
      </c>
      <c r="BX90" t="e">
        <f t="shared" si="109"/>
        <v>#REF!</v>
      </c>
      <c r="BY90" s="13">
        <f t="shared" si="92"/>
        <v>890.04176756572133</v>
      </c>
    </row>
    <row r="91" spans="29:77" x14ac:dyDescent="0.2">
      <c r="AC91">
        <v>90</v>
      </c>
      <c r="AD91" s="37">
        <f t="shared" si="63"/>
        <v>902.90513738053278</v>
      </c>
      <c r="AE91" s="13" t="e">
        <f t="shared" si="64"/>
        <v>#REF!</v>
      </c>
      <c r="AF91" t="e">
        <f t="shared" si="110"/>
        <v>#REF!</v>
      </c>
      <c r="AG91" s="13">
        <f t="shared" si="65"/>
        <v>1949.1707066918982</v>
      </c>
      <c r="AH91" s="13">
        <f t="shared" si="93"/>
        <v>904.21801276652945</v>
      </c>
      <c r="AI91" s="13" t="e">
        <f t="shared" si="66"/>
        <v>#REF!</v>
      </c>
      <c r="AJ91" t="e">
        <f t="shared" si="94"/>
        <v>#REF!</v>
      </c>
      <c r="AK91" s="13">
        <f t="shared" si="67"/>
        <v>1949.1707066918982</v>
      </c>
      <c r="AL91" s="37">
        <f t="shared" si="68"/>
        <v>1951.5980368584414</v>
      </c>
      <c r="AM91" s="13" t="e">
        <f t="shared" si="69"/>
        <v>#REF!</v>
      </c>
      <c r="AN91" t="e">
        <f t="shared" si="95"/>
        <v>#REF!</v>
      </c>
      <c r="AO91" s="13">
        <f t="shared" si="70"/>
        <v>4135.1333898795156</v>
      </c>
      <c r="AP91" s="13">
        <f t="shared" si="96"/>
        <v>1953.0926949901914</v>
      </c>
      <c r="AQ91" s="13" t="e">
        <f t="shared" si="71"/>
        <v>#REF!</v>
      </c>
      <c r="AR91" s="13" t="e">
        <f t="shared" si="97"/>
        <v>#REF!</v>
      </c>
      <c r="AS91" s="38">
        <f t="shared" si="72"/>
        <v>4135.1333898795156</v>
      </c>
      <c r="AT91" s="37">
        <f t="shared" si="73"/>
        <v>251.27270472321888</v>
      </c>
      <c r="AU91" s="13" t="e">
        <f t="shared" si="74"/>
        <v>#REF!</v>
      </c>
      <c r="AV91" t="e">
        <f t="shared" si="98"/>
        <v>#REF!</v>
      </c>
      <c r="AW91" s="13">
        <f t="shared" si="75"/>
        <v>654.52934422449698</v>
      </c>
      <c r="AX91" s="13">
        <f t="shared" si="99"/>
        <v>252.09216979931364</v>
      </c>
      <c r="AY91" s="13" t="e">
        <f t="shared" si="76"/>
        <v>#REF!</v>
      </c>
      <c r="AZ91" t="e">
        <f t="shared" si="100"/>
        <v>#REF!</v>
      </c>
      <c r="BA91" s="13">
        <f t="shared" si="77"/>
        <v>654.52934422449698</v>
      </c>
      <c r="BB91" s="37">
        <f t="shared" si="78"/>
        <v>353.07368435452213</v>
      </c>
      <c r="BC91" s="13" t="e">
        <f t="shared" si="79"/>
        <v>#REF!</v>
      </c>
      <c r="BD91" t="e">
        <f t="shared" si="101"/>
        <v>#REF!</v>
      </c>
      <c r="BE91" s="13">
        <f t="shared" si="80"/>
        <v>743.64621724213885</v>
      </c>
      <c r="BF91" s="13">
        <f t="shared" si="102"/>
        <v>354.15572450781633</v>
      </c>
      <c r="BG91" s="13" t="e">
        <f t="shared" si="81"/>
        <v>#REF!</v>
      </c>
      <c r="BH91" t="e">
        <f t="shared" si="103"/>
        <v>#REF!</v>
      </c>
      <c r="BI91" s="13">
        <f t="shared" si="82"/>
        <v>743.64621724213885</v>
      </c>
      <c r="BJ91" s="115">
        <f t="shared" si="83"/>
        <v>1.7085040543306103</v>
      </c>
      <c r="BK91" s="13" t="e">
        <f t="shared" si="84"/>
        <v>#REF!</v>
      </c>
      <c r="BL91" t="e">
        <f t="shared" si="104"/>
        <v>#REF!</v>
      </c>
      <c r="BM91" s="116">
        <f t="shared" si="85"/>
        <v>5.6772349545232395</v>
      </c>
      <c r="BN91" s="13">
        <f t="shared" si="105"/>
        <v>2.7905442076247393</v>
      </c>
      <c r="BO91" s="13" t="e">
        <f t="shared" si="86"/>
        <v>#REF!</v>
      </c>
      <c r="BP91" t="e">
        <f t="shared" si="106"/>
        <v>#REF!</v>
      </c>
      <c r="BQ91" s="13">
        <f t="shared" si="87"/>
        <v>5.6772349545232395</v>
      </c>
      <c r="BR91" s="37">
        <f t="shared" si="88"/>
        <v>245.74561645731924</v>
      </c>
      <c r="BS91" s="13" t="e">
        <f t="shared" si="89"/>
        <v>#REF!</v>
      </c>
      <c r="BT91" t="e">
        <f t="shared" si="107"/>
        <v>#REF!</v>
      </c>
      <c r="BU91" s="13">
        <f t="shared" si="90"/>
        <v>890.04176756572133</v>
      </c>
      <c r="BV91" s="13">
        <f t="shared" si="108"/>
        <v>246.82765661061336</v>
      </c>
      <c r="BW91" s="13" t="e">
        <f t="shared" si="91"/>
        <v>#REF!</v>
      </c>
      <c r="BX91" t="e">
        <f t="shared" si="109"/>
        <v>#REF!</v>
      </c>
      <c r="BY91" s="13">
        <f t="shared" si="92"/>
        <v>890.04176756572133</v>
      </c>
    </row>
    <row r="92" spans="29:77" x14ac:dyDescent="0.2">
      <c r="AC92">
        <v>91</v>
      </c>
      <c r="AD92" s="37">
        <f t="shared" si="63"/>
        <v>902.90513738053278</v>
      </c>
      <c r="AE92" s="13" t="e">
        <f t="shared" si="64"/>
        <v>#REF!</v>
      </c>
      <c r="AF92" t="e">
        <f t="shared" si="110"/>
        <v>#REF!</v>
      </c>
      <c r="AG92" s="13">
        <f t="shared" si="65"/>
        <v>1949.1707066918982</v>
      </c>
      <c r="AH92" s="13">
        <f t="shared" si="93"/>
        <v>904.21801276652945</v>
      </c>
      <c r="AI92" s="13" t="e">
        <f t="shared" si="66"/>
        <v>#REF!</v>
      </c>
      <c r="AJ92" t="e">
        <f t="shared" si="94"/>
        <v>#REF!</v>
      </c>
      <c r="AK92" s="13">
        <f t="shared" si="67"/>
        <v>1949.1707066918982</v>
      </c>
      <c r="AL92" s="37">
        <f t="shared" si="68"/>
        <v>1951.5980368584414</v>
      </c>
      <c r="AM92" s="13" t="e">
        <f t="shared" si="69"/>
        <v>#REF!</v>
      </c>
      <c r="AN92" t="e">
        <f t="shared" si="95"/>
        <v>#REF!</v>
      </c>
      <c r="AO92" s="13">
        <f t="shared" si="70"/>
        <v>4135.1333898795156</v>
      </c>
      <c r="AP92" s="13">
        <f t="shared" si="96"/>
        <v>1953.0926949901914</v>
      </c>
      <c r="AQ92" s="13" t="e">
        <f t="shared" si="71"/>
        <v>#REF!</v>
      </c>
      <c r="AR92" s="13" t="e">
        <f t="shared" si="97"/>
        <v>#REF!</v>
      </c>
      <c r="AS92" s="38">
        <f t="shared" si="72"/>
        <v>4135.1333898795156</v>
      </c>
      <c r="AT92" s="37">
        <f t="shared" si="73"/>
        <v>251.27270472321888</v>
      </c>
      <c r="AU92" s="13" t="e">
        <f t="shared" si="74"/>
        <v>#REF!</v>
      </c>
      <c r="AV92" t="e">
        <f t="shared" si="98"/>
        <v>#REF!</v>
      </c>
      <c r="AW92" s="13">
        <f t="shared" si="75"/>
        <v>654.52934422449698</v>
      </c>
      <c r="AX92" s="13">
        <f t="shared" si="99"/>
        <v>252.09216979931364</v>
      </c>
      <c r="AY92" s="13" t="e">
        <f t="shared" si="76"/>
        <v>#REF!</v>
      </c>
      <c r="AZ92" t="e">
        <f t="shared" si="100"/>
        <v>#REF!</v>
      </c>
      <c r="BA92" s="13">
        <f t="shared" si="77"/>
        <v>654.52934422449698</v>
      </c>
      <c r="BB92" s="37">
        <f t="shared" si="78"/>
        <v>353.07368435452213</v>
      </c>
      <c r="BC92" s="13" t="e">
        <f t="shared" si="79"/>
        <v>#REF!</v>
      </c>
      <c r="BD92" t="e">
        <f t="shared" si="101"/>
        <v>#REF!</v>
      </c>
      <c r="BE92" s="13">
        <f t="shared" si="80"/>
        <v>743.64621724213885</v>
      </c>
      <c r="BF92" s="13">
        <f t="shared" si="102"/>
        <v>354.15572450781633</v>
      </c>
      <c r="BG92" s="13" t="e">
        <f t="shared" si="81"/>
        <v>#REF!</v>
      </c>
      <c r="BH92" t="e">
        <f t="shared" si="103"/>
        <v>#REF!</v>
      </c>
      <c r="BI92" s="13">
        <f t="shared" si="82"/>
        <v>743.64621724213885</v>
      </c>
      <c r="BJ92" s="115">
        <f t="shared" si="83"/>
        <v>1.7085040543306103</v>
      </c>
      <c r="BK92" s="13" t="e">
        <f t="shared" si="84"/>
        <v>#REF!</v>
      </c>
      <c r="BL92" t="e">
        <f t="shared" si="104"/>
        <v>#REF!</v>
      </c>
      <c r="BM92" s="116">
        <f t="shared" si="85"/>
        <v>5.6772349545232395</v>
      </c>
      <c r="BN92" s="13">
        <f t="shared" si="105"/>
        <v>2.7905442076247393</v>
      </c>
      <c r="BO92" s="13" t="e">
        <f t="shared" si="86"/>
        <v>#REF!</v>
      </c>
      <c r="BP92" t="e">
        <f t="shared" si="106"/>
        <v>#REF!</v>
      </c>
      <c r="BQ92" s="13">
        <f t="shared" si="87"/>
        <v>5.6772349545232395</v>
      </c>
      <c r="BR92" s="37">
        <f t="shared" si="88"/>
        <v>245.74561645731924</v>
      </c>
      <c r="BS92" s="13" t="e">
        <f t="shared" si="89"/>
        <v>#REF!</v>
      </c>
      <c r="BT92" t="e">
        <f t="shared" si="107"/>
        <v>#REF!</v>
      </c>
      <c r="BU92" s="13">
        <f t="shared" si="90"/>
        <v>890.04176756572133</v>
      </c>
      <c r="BV92" s="13">
        <f t="shared" si="108"/>
        <v>246.82765661061336</v>
      </c>
      <c r="BW92" s="13" t="e">
        <f t="shared" si="91"/>
        <v>#REF!</v>
      </c>
      <c r="BX92" t="e">
        <f t="shared" si="109"/>
        <v>#REF!</v>
      </c>
      <c r="BY92" s="13">
        <f t="shared" si="92"/>
        <v>890.04176756572133</v>
      </c>
    </row>
    <row r="93" spans="29:77" x14ac:dyDescent="0.2">
      <c r="AC93">
        <v>92</v>
      </c>
      <c r="AD93" s="37">
        <f t="shared" si="63"/>
        <v>902.90513738053278</v>
      </c>
      <c r="AE93" s="13" t="e">
        <f t="shared" si="64"/>
        <v>#REF!</v>
      </c>
      <c r="AF93" t="e">
        <f t="shared" si="110"/>
        <v>#REF!</v>
      </c>
      <c r="AG93" s="13">
        <f t="shared" si="65"/>
        <v>1949.1707066918982</v>
      </c>
      <c r="AH93" s="13">
        <f t="shared" si="93"/>
        <v>904.21801276652945</v>
      </c>
      <c r="AI93" s="13" t="e">
        <f t="shared" si="66"/>
        <v>#REF!</v>
      </c>
      <c r="AJ93" t="e">
        <f t="shared" si="94"/>
        <v>#REF!</v>
      </c>
      <c r="AK93" s="13">
        <f t="shared" si="67"/>
        <v>1949.1707066918982</v>
      </c>
      <c r="AL93" s="37">
        <f t="shared" si="68"/>
        <v>1951.5980368584414</v>
      </c>
      <c r="AM93" s="13" t="e">
        <f t="shared" si="69"/>
        <v>#REF!</v>
      </c>
      <c r="AN93" t="e">
        <f t="shared" si="95"/>
        <v>#REF!</v>
      </c>
      <c r="AO93" s="13">
        <f t="shared" si="70"/>
        <v>4135.1333898795156</v>
      </c>
      <c r="AP93" s="13">
        <f t="shared" si="96"/>
        <v>1953.0926949901914</v>
      </c>
      <c r="AQ93" s="13" t="e">
        <f t="shared" si="71"/>
        <v>#REF!</v>
      </c>
      <c r="AR93" s="13" t="e">
        <f t="shared" si="97"/>
        <v>#REF!</v>
      </c>
      <c r="AS93" s="38">
        <f t="shared" si="72"/>
        <v>4135.1333898795156</v>
      </c>
      <c r="AT93" s="37">
        <f t="shared" si="73"/>
        <v>251.27270472321888</v>
      </c>
      <c r="AU93" s="13" t="e">
        <f t="shared" si="74"/>
        <v>#REF!</v>
      </c>
      <c r="AV93" t="e">
        <f t="shared" si="98"/>
        <v>#REF!</v>
      </c>
      <c r="AW93" s="13">
        <f t="shared" si="75"/>
        <v>654.52934422449698</v>
      </c>
      <c r="AX93" s="13">
        <f t="shared" si="99"/>
        <v>252.09216979931364</v>
      </c>
      <c r="AY93" s="13" t="e">
        <f t="shared" si="76"/>
        <v>#REF!</v>
      </c>
      <c r="AZ93" t="e">
        <f t="shared" si="100"/>
        <v>#REF!</v>
      </c>
      <c r="BA93" s="13">
        <f t="shared" si="77"/>
        <v>654.52934422449698</v>
      </c>
      <c r="BB93" s="37">
        <f t="shared" si="78"/>
        <v>353.07368435452213</v>
      </c>
      <c r="BC93" s="13" t="e">
        <f t="shared" si="79"/>
        <v>#REF!</v>
      </c>
      <c r="BD93" t="e">
        <f t="shared" si="101"/>
        <v>#REF!</v>
      </c>
      <c r="BE93" s="13">
        <f t="shared" si="80"/>
        <v>743.64621724213885</v>
      </c>
      <c r="BF93" s="13">
        <f t="shared" si="102"/>
        <v>354.15572450781633</v>
      </c>
      <c r="BG93" s="13" t="e">
        <f t="shared" si="81"/>
        <v>#REF!</v>
      </c>
      <c r="BH93" t="e">
        <f t="shared" si="103"/>
        <v>#REF!</v>
      </c>
      <c r="BI93" s="13">
        <f t="shared" si="82"/>
        <v>743.64621724213885</v>
      </c>
      <c r="BJ93" s="115">
        <f t="shared" si="83"/>
        <v>1.7085040543306103</v>
      </c>
      <c r="BK93" s="13" t="e">
        <f t="shared" si="84"/>
        <v>#REF!</v>
      </c>
      <c r="BL93" t="e">
        <f t="shared" si="104"/>
        <v>#REF!</v>
      </c>
      <c r="BM93" s="116">
        <f t="shared" si="85"/>
        <v>5.6772349545232395</v>
      </c>
      <c r="BN93" s="13">
        <f t="shared" si="105"/>
        <v>2.7905442076247393</v>
      </c>
      <c r="BO93" s="13" t="e">
        <f t="shared" si="86"/>
        <v>#REF!</v>
      </c>
      <c r="BP93" t="e">
        <f t="shared" si="106"/>
        <v>#REF!</v>
      </c>
      <c r="BQ93" s="13">
        <f t="shared" si="87"/>
        <v>5.6772349545232395</v>
      </c>
      <c r="BR93" s="37">
        <f t="shared" si="88"/>
        <v>245.74561645731924</v>
      </c>
      <c r="BS93" s="13" t="e">
        <f t="shared" si="89"/>
        <v>#REF!</v>
      </c>
      <c r="BT93" t="e">
        <f t="shared" si="107"/>
        <v>#REF!</v>
      </c>
      <c r="BU93" s="13">
        <f t="shared" si="90"/>
        <v>890.04176756572133</v>
      </c>
      <c r="BV93" s="13">
        <f t="shared" si="108"/>
        <v>246.82765661061336</v>
      </c>
      <c r="BW93" s="13" t="e">
        <f t="shared" si="91"/>
        <v>#REF!</v>
      </c>
      <c r="BX93" t="e">
        <f t="shared" si="109"/>
        <v>#REF!</v>
      </c>
      <c r="BY93" s="13">
        <f t="shared" si="92"/>
        <v>890.04176756572133</v>
      </c>
    </row>
    <row r="94" spans="29:77" x14ac:dyDescent="0.2">
      <c r="AC94">
        <v>93</v>
      </c>
      <c r="AD94" s="37">
        <f t="shared" si="63"/>
        <v>902.90513738053278</v>
      </c>
      <c r="AE94" s="13" t="e">
        <f t="shared" si="64"/>
        <v>#REF!</v>
      </c>
      <c r="AF94" t="e">
        <f t="shared" si="110"/>
        <v>#REF!</v>
      </c>
      <c r="AG94" s="13">
        <f t="shared" si="65"/>
        <v>1949.1707066918982</v>
      </c>
      <c r="AH94" s="13">
        <f t="shared" si="93"/>
        <v>904.21801276652945</v>
      </c>
      <c r="AI94" s="13" t="e">
        <f t="shared" si="66"/>
        <v>#REF!</v>
      </c>
      <c r="AJ94" t="e">
        <f t="shared" si="94"/>
        <v>#REF!</v>
      </c>
      <c r="AK94" s="13">
        <f t="shared" si="67"/>
        <v>1949.1707066918982</v>
      </c>
      <c r="AL94" s="37">
        <f t="shared" si="68"/>
        <v>1951.5980368584414</v>
      </c>
      <c r="AM94" s="13" t="e">
        <f t="shared" si="69"/>
        <v>#REF!</v>
      </c>
      <c r="AN94" t="e">
        <f t="shared" si="95"/>
        <v>#REF!</v>
      </c>
      <c r="AO94" s="13">
        <f t="shared" si="70"/>
        <v>4135.1333898795156</v>
      </c>
      <c r="AP94" s="13">
        <f t="shared" si="96"/>
        <v>1953.0926949901914</v>
      </c>
      <c r="AQ94" s="13" t="e">
        <f t="shared" si="71"/>
        <v>#REF!</v>
      </c>
      <c r="AR94" s="13" t="e">
        <f t="shared" si="97"/>
        <v>#REF!</v>
      </c>
      <c r="AS94" s="38">
        <f t="shared" si="72"/>
        <v>4135.1333898795156</v>
      </c>
      <c r="AT94" s="37">
        <f t="shared" si="73"/>
        <v>251.27270472321888</v>
      </c>
      <c r="AU94" s="13" t="e">
        <f t="shared" si="74"/>
        <v>#REF!</v>
      </c>
      <c r="AV94" t="e">
        <f t="shared" si="98"/>
        <v>#REF!</v>
      </c>
      <c r="AW94" s="13">
        <f t="shared" si="75"/>
        <v>654.52934422449698</v>
      </c>
      <c r="AX94" s="13">
        <f t="shared" si="99"/>
        <v>252.09216979931364</v>
      </c>
      <c r="AY94" s="13" t="e">
        <f t="shared" si="76"/>
        <v>#REF!</v>
      </c>
      <c r="AZ94" t="e">
        <f t="shared" si="100"/>
        <v>#REF!</v>
      </c>
      <c r="BA94" s="13">
        <f t="shared" si="77"/>
        <v>654.52934422449698</v>
      </c>
      <c r="BB94" s="37">
        <f t="shared" si="78"/>
        <v>353.07368435452213</v>
      </c>
      <c r="BC94" s="13" t="e">
        <f t="shared" si="79"/>
        <v>#REF!</v>
      </c>
      <c r="BD94" t="e">
        <f t="shared" si="101"/>
        <v>#REF!</v>
      </c>
      <c r="BE94" s="13">
        <f t="shared" si="80"/>
        <v>743.64621724213885</v>
      </c>
      <c r="BF94" s="13">
        <f t="shared" si="102"/>
        <v>354.15572450781633</v>
      </c>
      <c r="BG94" s="13" t="e">
        <f t="shared" si="81"/>
        <v>#REF!</v>
      </c>
      <c r="BH94" t="e">
        <f t="shared" si="103"/>
        <v>#REF!</v>
      </c>
      <c r="BI94" s="13">
        <f t="shared" si="82"/>
        <v>743.64621724213885</v>
      </c>
      <c r="BJ94" s="115">
        <f t="shared" si="83"/>
        <v>1.7085040543306103</v>
      </c>
      <c r="BK94" s="13" t="e">
        <f t="shared" si="84"/>
        <v>#REF!</v>
      </c>
      <c r="BL94" t="e">
        <f t="shared" si="104"/>
        <v>#REF!</v>
      </c>
      <c r="BM94" s="116">
        <f t="shared" si="85"/>
        <v>5.6772349545232395</v>
      </c>
      <c r="BN94" s="13">
        <f t="shared" si="105"/>
        <v>2.7905442076247393</v>
      </c>
      <c r="BO94" s="13" t="e">
        <f t="shared" si="86"/>
        <v>#REF!</v>
      </c>
      <c r="BP94" t="e">
        <f t="shared" si="106"/>
        <v>#REF!</v>
      </c>
      <c r="BQ94" s="13">
        <f t="shared" si="87"/>
        <v>5.6772349545232395</v>
      </c>
      <c r="BR94" s="37">
        <f t="shared" si="88"/>
        <v>245.74561645731924</v>
      </c>
      <c r="BS94" s="13" t="e">
        <f t="shared" si="89"/>
        <v>#REF!</v>
      </c>
      <c r="BT94" t="e">
        <f t="shared" si="107"/>
        <v>#REF!</v>
      </c>
      <c r="BU94" s="13">
        <f t="shared" si="90"/>
        <v>890.04176756572133</v>
      </c>
      <c r="BV94" s="13">
        <f t="shared" si="108"/>
        <v>246.82765661061336</v>
      </c>
      <c r="BW94" s="13" t="e">
        <f t="shared" si="91"/>
        <v>#REF!</v>
      </c>
      <c r="BX94" t="e">
        <f t="shared" si="109"/>
        <v>#REF!</v>
      </c>
      <c r="BY94" s="13">
        <f t="shared" si="92"/>
        <v>890.04176756572133</v>
      </c>
    </row>
    <row r="95" spans="29:77" x14ac:dyDescent="0.2">
      <c r="AC95">
        <v>94</v>
      </c>
      <c r="AD95" s="37">
        <f t="shared" si="63"/>
        <v>902.90513738053278</v>
      </c>
      <c r="AE95" s="13" t="e">
        <f t="shared" si="64"/>
        <v>#REF!</v>
      </c>
      <c r="AF95" t="e">
        <f t="shared" si="110"/>
        <v>#REF!</v>
      </c>
      <c r="AG95" s="13">
        <f t="shared" si="65"/>
        <v>1949.1707066918982</v>
      </c>
      <c r="AH95" s="13">
        <f t="shared" si="93"/>
        <v>904.21801276652945</v>
      </c>
      <c r="AI95" s="13" t="e">
        <f t="shared" si="66"/>
        <v>#REF!</v>
      </c>
      <c r="AJ95" t="e">
        <f t="shared" si="94"/>
        <v>#REF!</v>
      </c>
      <c r="AK95" s="13">
        <f t="shared" si="67"/>
        <v>1949.1707066918982</v>
      </c>
      <c r="AL95" s="37">
        <f t="shared" si="68"/>
        <v>1951.5980368584414</v>
      </c>
      <c r="AM95" s="13" t="e">
        <f t="shared" si="69"/>
        <v>#REF!</v>
      </c>
      <c r="AN95" t="e">
        <f t="shared" si="95"/>
        <v>#REF!</v>
      </c>
      <c r="AO95" s="13">
        <f t="shared" si="70"/>
        <v>4135.1333898795156</v>
      </c>
      <c r="AP95" s="13">
        <f t="shared" si="96"/>
        <v>1953.0926949901914</v>
      </c>
      <c r="AQ95" s="13" t="e">
        <f t="shared" si="71"/>
        <v>#REF!</v>
      </c>
      <c r="AR95" s="13" t="e">
        <f t="shared" si="97"/>
        <v>#REF!</v>
      </c>
      <c r="AS95" s="38">
        <f t="shared" si="72"/>
        <v>4135.1333898795156</v>
      </c>
      <c r="AT95" s="37">
        <f t="shared" si="73"/>
        <v>251.27270472321888</v>
      </c>
      <c r="AU95" s="13" t="e">
        <f t="shared" si="74"/>
        <v>#REF!</v>
      </c>
      <c r="AV95" t="e">
        <f t="shared" si="98"/>
        <v>#REF!</v>
      </c>
      <c r="AW95" s="13">
        <f t="shared" si="75"/>
        <v>654.52934422449698</v>
      </c>
      <c r="AX95" s="13">
        <f t="shared" si="99"/>
        <v>252.09216979931364</v>
      </c>
      <c r="AY95" s="13" t="e">
        <f t="shared" si="76"/>
        <v>#REF!</v>
      </c>
      <c r="AZ95" t="e">
        <f t="shared" si="100"/>
        <v>#REF!</v>
      </c>
      <c r="BA95" s="13">
        <f t="shared" si="77"/>
        <v>654.52934422449698</v>
      </c>
      <c r="BB95" s="37">
        <f t="shared" si="78"/>
        <v>353.07368435452213</v>
      </c>
      <c r="BC95" s="13" t="e">
        <f t="shared" si="79"/>
        <v>#REF!</v>
      </c>
      <c r="BD95" t="e">
        <f t="shared" si="101"/>
        <v>#REF!</v>
      </c>
      <c r="BE95" s="13">
        <f t="shared" si="80"/>
        <v>743.64621724213885</v>
      </c>
      <c r="BF95" s="13">
        <f t="shared" si="102"/>
        <v>354.15572450781633</v>
      </c>
      <c r="BG95" s="13" t="e">
        <f t="shared" si="81"/>
        <v>#REF!</v>
      </c>
      <c r="BH95" t="e">
        <f t="shared" si="103"/>
        <v>#REF!</v>
      </c>
      <c r="BI95" s="13">
        <f t="shared" si="82"/>
        <v>743.64621724213885</v>
      </c>
      <c r="BJ95" s="115">
        <f t="shared" si="83"/>
        <v>1.7085040543306103</v>
      </c>
      <c r="BK95" s="13" t="e">
        <f t="shared" si="84"/>
        <v>#REF!</v>
      </c>
      <c r="BL95" t="e">
        <f t="shared" si="104"/>
        <v>#REF!</v>
      </c>
      <c r="BM95" s="116">
        <f t="shared" si="85"/>
        <v>5.6772349545232395</v>
      </c>
      <c r="BN95" s="13">
        <f t="shared" si="105"/>
        <v>2.7905442076247393</v>
      </c>
      <c r="BO95" s="13" t="e">
        <f t="shared" si="86"/>
        <v>#REF!</v>
      </c>
      <c r="BP95" t="e">
        <f t="shared" si="106"/>
        <v>#REF!</v>
      </c>
      <c r="BQ95" s="13">
        <f t="shared" si="87"/>
        <v>5.6772349545232395</v>
      </c>
      <c r="BR95" s="37">
        <f t="shared" si="88"/>
        <v>245.74561645731924</v>
      </c>
      <c r="BS95" s="13" t="e">
        <f t="shared" si="89"/>
        <v>#REF!</v>
      </c>
      <c r="BT95" t="e">
        <f t="shared" si="107"/>
        <v>#REF!</v>
      </c>
      <c r="BU95" s="13">
        <f t="shared" si="90"/>
        <v>890.04176756572133</v>
      </c>
      <c r="BV95" s="13">
        <f t="shared" si="108"/>
        <v>246.82765661061336</v>
      </c>
      <c r="BW95" s="13" t="e">
        <f t="shared" si="91"/>
        <v>#REF!</v>
      </c>
      <c r="BX95" t="e">
        <f t="shared" si="109"/>
        <v>#REF!</v>
      </c>
      <c r="BY95" s="13">
        <f t="shared" si="92"/>
        <v>890.04176756572133</v>
      </c>
    </row>
    <row r="96" spans="29:77" x14ac:dyDescent="0.2">
      <c r="AC96">
        <v>95</v>
      </c>
      <c r="AD96" s="37">
        <f t="shared" si="63"/>
        <v>902.90513738053278</v>
      </c>
      <c r="AE96" s="13" t="e">
        <f t="shared" si="64"/>
        <v>#REF!</v>
      </c>
      <c r="AF96" t="e">
        <f t="shared" si="110"/>
        <v>#REF!</v>
      </c>
      <c r="AG96" s="13">
        <f t="shared" si="65"/>
        <v>1949.1707066918982</v>
      </c>
      <c r="AH96" s="13">
        <f t="shared" si="93"/>
        <v>904.21801276652945</v>
      </c>
      <c r="AI96" s="13" t="e">
        <f t="shared" si="66"/>
        <v>#REF!</v>
      </c>
      <c r="AJ96" t="e">
        <f t="shared" si="94"/>
        <v>#REF!</v>
      </c>
      <c r="AK96" s="13">
        <f t="shared" si="67"/>
        <v>1949.1707066918982</v>
      </c>
      <c r="AL96" s="37">
        <f t="shared" si="68"/>
        <v>1951.5980368584414</v>
      </c>
      <c r="AM96" s="13" t="e">
        <f t="shared" si="69"/>
        <v>#REF!</v>
      </c>
      <c r="AN96" t="e">
        <f t="shared" si="95"/>
        <v>#REF!</v>
      </c>
      <c r="AO96" s="13">
        <f t="shared" si="70"/>
        <v>4135.1333898795156</v>
      </c>
      <c r="AP96" s="13">
        <f t="shared" si="96"/>
        <v>1953.0926949901914</v>
      </c>
      <c r="AQ96" s="13" t="e">
        <f t="shared" si="71"/>
        <v>#REF!</v>
      </c>
      <c r="AR96" s="13" t="e">
        <f t="shared" si="97"/>
        <v>#REF!</v>
      </c>
      <c r="AS96" s="38">
        <f t="shared" si="72"/>
        <v>4135.1333898795156</v>
      </c>
      <c r="AT96" s="37">
        <f t="shared" si="73"/>
        <v>251.27270472321888</v>
      </c>
      <c r="AU96" s="13" t="e">
        <f t="shared" si="74"/>
        <v>#REF!</v>
      </c>
      <c r="AV96" t="e">
        <f t="shared" si="98"/>
        <v>#REF!</v>
      </c>
      <c r="AW96" s="13">
        <f t="shared" si="75"/>
        <v>654.52934422449698</v>
      </c>
      <c r="AX96" s="13">
        <f t="shared" si="99"/>
        <v>252.09216979931364</v>
      </c>
      <c r="AY96" s="13" t="e">
        <f t="shared" si="76"/>
        <v>#REF!</v>
      </c>
      <c r="AZ96" t="e">
        <f t="shared" si="100"/>
        <v>#REF!</v>
      </c>
      <c r="BA96" s="13">
        <f t="shared" si="77"/>
        <v>654.52934422449698</v>
      </c>
      <c r="BB96" s="37">
        <f t="shared" si="78"/>
        <v>353.07368435452213</v>
      </c>
      <c r="BC96" s="13" t="e">
        <f t="shared" si="79"/>
        <v>#REF!</v>
      </c>
      <c r="BD96" t="e">
        <f t="shared" si="101"/>
        <v>#REF!</v>
      </c>
      <c r="BE96" s="13">
        <f t="shared" si="80"/>
        <v>743.64621724213885</v>
      </c>
      <c r="BF96" s="13">
        <f t="shared" si="102"/>
        <v>354.15572450781633</v>
      </c>
      <c r="BG96" s="13" t="e">
        <f t="shared" si="81"/>
        <v>#REF!</v>
      </c>
      <c r="BH96" t="e">
        <f t="shared" si="103"/>
        <v>#REF!</v>
      </c>
      <c r="BI96" s="13">
        <f t="shared" si="82"/>
        <v>743.64621724213885</v>
      </c>
      <c r="BJ96" s="115">
        <f t="shared" si="83"/>
        <v>1.7085040543306103</v>
      </c>
      <c r="BK96" s="13" t="e">
        <f t="shared" si="84"/>
        <v>#REF!</v>
      </c>
      <c r="BL96" t="e">
        <f t="shared" si="104"/>
        <v>#REF!</v>
      </c>
      <c r="BM96" s="116">
        <f t="shared" si="85"/>
        <v>5.6772349545232395</v>
      </c>
      <c r="BN96" s="13">
        <f t="shared" si="105"/>
        <v>2.7905442076247393</v>
      </c>
      <c r="BO96" s="13" t="e">
        <f t="shared" si="86"/>
        <v>#REF!</v>
      </c>
      <c r="BP96" t="e">
        <f t="shared" si="106"/>
        <v>#REF!</v>
      </c>
      <c r="BQ96" s="13">
        <f t="shared" si="87"/>
        <v>5.6772349545232395</v>
      </c>
      <c r="BR96" s="37">
        <f t="shared" si="88"/>
        <v>245.74561645731924</v>
      </c>
      <c r="BS96" s="13" t="e">
        <f t="shared" si="89"/>
        <v>#REF!</v>
      </c>
      <c r="BT96" t="e">
        <f t="shared" si="107"/>
        <v>#REF!</v>
      </c>
      <c r="BU96" s="13">
        <f t="shared" si="90"/>
        <v>890.04176756572133</v>
      </c>
      <c r="BV96" s="13">
        <f t="shared" si="108"/>
        <v>246.82765661061336</v>
      </c>
      <c r="BW96" s="13" t="e">
        <f t="shared" si="91"/>
        <v>#REF!</v>
      </c>
      <c r="BX96" t="e">
        <f t="shared" si="109"/>
        <v>#REF!</v>
      </c>
      <c r="BY96" s="13">
        <f t="shared" si="92"/>
        <v>890.04176756572133</v>
      </c>
    </row>
    <row r="97" spans="29:77" x14ac:dyDescent="0.2">
      <c r="AC97">
        <v>96</v>
      </c>
      <c r="AD97" s="37">
        <f t="shared" si="63"/>
        <v>902.90513738053278</v>
      </c>
      <c r="AE97" s="13" t="e">
        <f t="shared" si="64"/>
        <v>#REF!</v>
      </c>
      <c r="AF97" t="e">
        <f t="shared" si="110"/>
        <v>#REF!</v>
      </c>
      <c r="AG97" s="13">
        <f t="shared" si="65"/>
        <v>1949.1707066918982</v>
      </c>
      <c r="AH97" s="13">
        <f t="shared" si="93"/>
        <v>904.21801276652945</v>
      </c>
      <c r="AI97" s="13" t="e">
        <f t="shared" si="66"/>
        <v>#REF!</v>
      </c>
      <c r="AJ97" t="e">
        <f t="shared" si="94"/>
        <v>#REF!</v>
      </c>
      <c r="AK97" s="13">
        <f t="shared" si="67"/>
        <v>1949.1707066918982</v>
      </c>
      <c r="AL97" s="37">
        <f t="shared" si="68"/>
        <v>1951.5980368584414</v>
      </c>
      <c r="AM97" s="13" t="e">
        <f t="shared" si="69"/>
        <v>#REF!</v>
      </c>
      <c r="AN97" t="e">
        <f t="shared" si="95"/>
        <v>#REF!</v>
      </c>
      <c r="AO97" s="13">
        <f t="shared" si="70"/>
        <v>4135.1333898795156</v>
      </c>
      <c r="AP97" s="13">
        <f t="shared" si="96"/>
        <v>1953.0926949901914</v>
      </c>
      <c r="AQ97" s="13" t="e">
        <f t="shared" si="71"/>
        <v>#REF!</v>
      </c>
      <c r="AR97" s="13" t="e">
        <f t="shared" si="97"/>
        <v>#REF!</v>
      </c>
      <c r="AS97" s="38">
        <f t="shared" si="72"/>
        <v>4135.1333898795156</v>
      </c>
      <c r="AT97" s="37">
        <f t="shared" si="73"/>
        <v>251.27270472321888</v>
      </c>
      <c r="AU97" s="13" t="e">
        <f t="shared" si="74"/>
        <v>#REF!</v>
      </c>
      <c r="AV97" t="e">
        <f t="shared" si="98"/>
        <v>#REF!</v>
      </c>
      <c r="AW97" s="13">
        <f t="shared" si="75"/>
        <v>654.52934422449698</v>
      </c>
      <c r="AX97" s="13">
        <f t="shared" si="99"/>
        <v>252.09216979931364</v>
      </c>
      <c r="AY97" s="13" t="e">
        <f t="shared" si="76"/>
        <v>#REF!</v>
      </c>
      <c r="AZ97" t="e">
        <f t="shared" si="100"/>
        <v>#REF!</v>
      </c>
      <c r="BA97" s="13">
        <f t="shared" si="77"/>
        <v>654.52934422449698</v>
      </c>
      <c r="BB97" s="37">
        <f t="shared" si="78"/>
        <v>353.07368435452213</v>
      </c>
      <c r="BC97" s="13" t="e">
        <f t="shared" si="79"/>
        <v>#REF!</v>
      </c>
      <c r="BD97" t="e">
        <f t="shared" si="101"/>
        <v>#REF!</v>
      </c>
      <c r="BE97" s="13">
        <f t="shared" si="80"/>
        <v>743.64621724213885</v>
      </c>
      <c r="BF97" s="13">
        <f t="shared" si="102"/>
        <v>354.15572450781633</v>
      </c>
      <c r="BG97" s="13" t="e">
        <f t="shared" si="81"/>
        <v>#REF!</v>
      </c>
      <c r="BH97" t="e">
        <f t="shared" si="103"/>
        <v>#REF!</v>
      </c>
      <c r="BI97" s="13">
        <f t="shared" si="82"/>
        <v>743.64621724213885</v>
      </c>
      <c r="BJ97" s="115">
        <f t="shared" si="83"/>
        <v>1.7085040543306103</v>
      </c>
      <c r="BK97" s="13" t="e">
        <f t="shared" si="84"/>
        <v>#REF!</v>
      </c>
      <c r="BL97" t="e">
        <f t="shared" si="104"/>
        <v>#REF!</v>
      </c>
      <c r="BM97" s="116">
        <f t="shared" si="85"/>
        <v>5.6772349545232395</v>
      </c>
      <c r="BN97" s="13">
        <f t="shared" si="105"/>
        <v>2.7905442076247393</v>
      </c>
      <c r="BO97" s="13" t="e">
        <f t="shared" si="86"/>
        <v>#REF!</v>
      </c>
      <c r="BP97" t="e">
        <f t="shared" si="106"/>
        <v>#REF!</v>
      </c>
      <c r="BQ97" s="13">
        <f t="shared" si="87"/>
        <v>5.6772349545232395</v>
      </c>
      <c r="BR97" s="37">
        <f t="shared" si="88"/>
        <v>245.74561645731924</v>
      </c>
      <c r="BS97" s="13" t="e">
        <f t="shared" si="89"/>
        <v>#REF!</v>
      </c>
      <c r="BT97" t="e">
        <f t="shared" si="107"/>
        <v>#REF!</v>
      </c>
      <c r="BU97" s="13">
        <f t="shared" si="90"/>
        <v>890.04176756572133</v>
      </c>
      <c r="BV97" s="13">
        <f t="shared" si="108"/>
        <v>246.82765661061336</v>
      </c>
      <c r="BW97" s="13" t="e">
        <f t="shared" si="91"/>
        <v>#REF!</v>
      </c>
      <c r="BX97" t="e">
        <f t="shared" si="109"/>
        <v>#REF!</v>
      </c>
      <c r="BY97" s="13">
        <f t="shared" si="92"/>
        <v>890.04176756572133</v>
      </c>
    </row>
    <row r="98" spans="29:77" x14ac:dyDescent="0.2">
      <c r="AC98">
        <v>97</v>
      </c>
      <c r="AD98" s="37">
        <f t="shared" si="63"/>
        <v>902.90513738053278</v>
      </c>
      <c r="AE98" s="13" t="e">
        <f t="shared" si="64"/>
        <v>#REF!</v>
      </c>
      <c r="AF98" t="e">
        <f t="shared" si="110"/>
        <v>#REF!</v>
      </c>
      <c r="AG98" s="13">
        <f t="shared" si="65"/>
        <v>1949.1707066918982</v>
      </c>
      <c r="AH98" s="13">
        <f t="shared" si="93"/>
        <v>904.21801276652945</v>
      </c>
      <c r="AI98" s="13" t="e">
        <f t="shared" si="66"/>
        <v>#REF!</v>
      </c>
      <c r="AJ98" t="e">
        <f t="shared" si="94"/>
        <v>#REF!</v>
      </c>
      <c r="AK98" s="13">
        <f t="shared" si="67"/>
        <v>1949.1707066918982</v>
      </c>
      <c r="AL98" s="37">
        <f t="shared" si="68"/>
        <v>1951.5980368584414</v>
      </c>
      <c r="AM98" s="13" t="e">
        <f t="shared" si="69"/>
        <v>#REF!</v>
      </c>
      <c r="AN98" t="e">
        <f t="shared" si="95"/>
        <v>#REF!</v>
      </c>
      <c r="AO98" s="13">
        <f t="shared" si="70"/>
        <v>4135.1333898795156</v>
      </c>
      <c r="AP98" s="13">
        <f t="shared" si="96"/>
        <v>1953.0926949901914</v>
      </c>
      <c r="AQ98" s="13" t="e">
        <f t="shared" si="71"/>
        <v>#REF!</v>
      </c>
      <c r="AR98" s="13" t="e">
        <f t="shared" si="97"/>
        <v>#REF!</v>
      </c>
      <c r="AS98" s="38">
        <f t="shared" si="72"/>
        <v>4135.1333898795156</v>
      </c>
      <c r="AT98" s="37">
        <f t="shared" si="73"/>
        <v>251.27270472321888</v>
      </c>
      <c r="AU98" s="13" t="e">
        <f t="shared" si="74"/>
        <v>#REF!</v>
      </c>
      <c r="AV98" t="e">
        <f t="shared" si="98"/>
        <v>#REF!</v>
      </c>
      <c r="AW98" s="13">
        <f t="shared" si="75"/>
        <v>654.52934422449698</v>
      </c>
      <c r="AX98" s="13">
        <f t="shared" si="99"/>
        <v>252.09216979931364</v>
      </c>
      <c r="AY98" s="13" t="e">
        <f t="shared" si="76"/>
        <v>#REF!</v>
      </c>
      <c r="AZ98" t="e">
        <f t="shared" si="100"/>
        <v>#REF!</v>
      </c>
      <c r="BA98" s="13">
        <f t="shared" si="77"/>
        <v>654.52934422449698</v>
      </c>
      <c r="BB98" s="37">
        <f t="shared" si="78"/>
        <v>353.07368435452213</v>
      </c>
      <c r="BC98" s="13" t="e">
        <f t="shared" si="79"/>
        <v>#REF!</v>
      </c>
      <c r="BD98" t="e">
        <f t="shared" si="101"/>
        <v>#REF!</v>
      </c>
      <c r="BE98" s="13">
        <f t="shared" si="80"/>
        <v>743.64621724213885</v>
      </c>
      <c r="BF98" s="13">
        <f t="shared" si="102"/>
        <v>354.15572450781633</v>
      </c>
      <c r="BG98" s="13" t="e">
        <f t="shared" si="81"/>
        <v>#REF!</v>
      </c>
      <c r="BH98" t="e">
        <f t="shared" si="103"/>
        <v>#REF!</v>
      </c>
      <c r="BI98" s="13">
        <f t="shared" si="82"/>
        <v>743.64621724213885</v>
      </c>
      <c r="BJ98" s="115">
        <f t="shared" si="83"/>
        <v>1.7085040543306103</v>
      </c>
      <c r="BK98" s="13" t="e">
        <f t="shared" si="84"/>
        <v>#REF!</v>
      </c>
      <c r="BL98" t="e">
        <f t="shared" si="104"/>
        <v>#REF!</v>
      </c>
      <c r="BM98" s="116">
        <f t="shared" si="85"/>
        <v>5.6772349545232395</v>
      </c>
      <c r="BN98" s="13">
        <f t="shared" si="105"/>
        <v>2.7905442076247393</v>
      </c>
      <c r="BO98" s="13" t="e">
        <f t="shared" si="86"/>
        <v>#REF!</v>
      </c>
      <c r="BP98" t="e">
        <f t="shared" si="106"/>
        <v>#REF!</v>
      </c>
      <c r="BQ98" s="13">
        <f t="shared" si="87"/>
        <v>5.6772349545232395</v>
      </c>
      <c r="BR98" s="37">
        <f t="shared" si="88"/>
        <v>245.74561645731924</v>
      </c>
      <c r="BS98" s="13" t="e">
        <f t="shared" si="89"/>
        <v>#REF!</v>
      </c>
      <c r="BT98" t="e">
        <f t="shared" si="107"/>
        <v>#REF!</v>
      </c>
      <c r="BU98" s="13">
        <f t="shared" si="90"/>
        <v>890.04176756572133</v>
      </c>
      <c r="BV98" s="13">
        <f t="shared" si="108"/>
        <v>246.82765661061336</v>
      </c>
      <c r="BW98" s="13" t="e">
        <f t="shared" si="91"/>
        <v>#REF!</v>
      </c>
      <c r="BX98" t="e">
        <f t="shared" si="109"/>
        <v>#REF!</v>
      </c>
      <c r="BY98" s="13">
        <f t="shared" si="92"/>
        <v>890.04176756572133</v>
      </c>
    </row>
    <row r="99" spans="29:77" x14ac:dyDescent="0.2">
      <c r="AC99">
        <v>98</v>
      </c>
      <c r="AD99" s="37">
        <f t="shared" si="63"/>
        <v>902.90513738053278</v>
      </c>
      <c r="AE99" s="13" t="e">
        <f t="shared" si="64"/>
        <v>#REF!</v>
      </c>
      <c r="AF99" t="e">
        <f t="shared" si="110"/>
        <v>#REF!</v>
      </c>
      <c r="AG99" s="13">
        <f t="shared" si="65"/>
        <v>1949.1707066918982</v>
      </c>
      <c r="AH99" s="13">
        <f t="shared" si="93"/>
        <v>904.21801276652945</v>
      </c>
      <c r="AI99" s="13" t="e">
        <f t="shared" si="66"/>
        <v>#REF!</v>
      </c>
      <c r="AJ99" t="e">
        <f t="shared" si="94"/>
        <v>#REF!</v>
      </c>
      <c r="AK99" s="13">
        <f t="shared" si="67"/>
        <v>1949.1707066918982</v>
      </c>
      <c r="AL99" s="37">
        <f t="shared" si="68"/>
        <v>1951.5980368584414</v>
      </c>
      <c r="AM99" s="13" t="e">
        <f t="shared" si="69"/>
        <v>#REF!</v>
      </c>
      <c r="AN99" t="e">
        <f t="shared" si="95"/>
        <v>#REF!</v>
      </c>
      <c r="AO99" s="13">
        <f t="shared" si="70"/>
        <v>4135.1333898795156</v>
      </c>
      <c r="AP99" s="13">
        <f t="shared" si="96"/>
        <v>1953.0926949901914</v>
      </c>
      <c r="AQ99" s="13" t="e">
        <f t="shared" si="71"/>
        <v>#REF!</v>
      </c>
      <c r="AR99" s="13" t="e">
        <f t="shared" si="97"/>
        <v>#REF!</v>
      </c>
      <c r="AS99" s="38">
        <f t="shared" si="72"/>
        <v>4135.1333898795156</v>
      </c>
      <c r="AT99" s="37">
        <f t="shared" si="73"/>
        <v>251.27270472321888</v>
      </c>
      <c r="AU99" s="13" t="e">
        <f t="shared" si="74"/>
        <v>#REF!</v>
      </c>
      <c r="AV99" t="e">
        <f t="shared" si="98"/>
        <v>#REF!</v>
      </c>
      <c r="AW99" s="13">
        <f t="shared" si="75"/>
        <v>654.52934422449698</v>
      </c>
      <c r="AX99" s="13">
        <f t="shared" si="99"/>
        <v>252.09216979931364</v>
      </c>
      <c r="AY99" s="13" t="e">
        <f t="shared" si="76"/>
        <v>#REF!</v>
      </c>
      <c r="AZ99" t="e">
        <f t="shared" si="100"/>
        <v>#REF!</v>
      </c>
      <c r="BA99" s="13">
        <f t="shared" si="77"/>
        <v>654.52934422449698</v>
      </c>
      <c r="BB99" s="37">
        <f t="shared" si="78"/>
        <v>353.07368435452213</v>
      </c>
      <c r="BC99" s="13" t="e">
        <f t="shared" si="79"/>
        <v>#REF!</v>
      </c>
      <c r="BD99" t="e">
        <f t="shared" si="101"/>
        <v>#REF!</v>
      </c>
      <c r="BE99" s="13">
        <f t="shared" si="80"/>
        <v>743.64621724213885</v>
      </c>
      <c r="BF99" s="13">
        <f t="shared" si="102"/>
        <v>354.15572450781633</v>
      </c>
      <c r="BG99" s="13" t="e">
        <f t="shared" si="81"/>
        <v>#REF!</v>
      </c>
      <c r="BH99" t="e">
        <f t="shared" si="103"/>
        <v>#REF!</v>
      </c>
      <c r="BI99" s="13">
        <f t="shared" si="82"/>
        <v>743.64621724213885</v>
      </c>
      <c r="BJ99" s="115">
        <f t="shared" si="83"/>
        <v>1.7085040543306103</v>
      </c>
      <c r="BK99" s="13" t="e">
        <f t="shared" si="84"/>
        <v>#REF!</v>
      </c>
      <c r="BL99" t="e">
        <f t="shared" si="104"/>
        <v>#REF!</v>
      </c>
      <c r="BM99" s="116">
        <f t="shared" si="85"/>
        <v>5.6772349545232395</v>
      </c>
      <c r="BN99" s="13">
        <f t="shared" si="105"/>
        <v>2.7905442076247393</v>
      </c>
      <c r="BO99" s="13" t="e">
        <f t="shared" si="86"/>
        <v>#REF!</v>
      </c>
      <c r="BP99" t="e">
        <f t="shared" si="106"/>
        <v>#REF!</v>
      </c>
      <c r="BQ99" s="13">
        <f t="shared" si="87"/>
        <v>5.6772349545232395</v>
      </c>
      <c r="BR99" s="37">
        <f t="shared" si="88"/>
        <v>245.74561645731924</v>
      </c>
      <c r="BS99" s="13" t="e">
        <f t="shared" si="89"/>
        <v>#REF!</v>
      </c>
      <c r="BT99" t="e">
        <f t="shared" si="107"/>
        <v>#REF!</v>
      </c>
      <c r="BU99" s="13">
        <f t="shared" si="90"/>
        <v>890.04176756572133</v>
      </c>
      <c r="BV99" s="13">
        <f t="shared" si="108"/>
        <v>246.82765661061336</v>
      </c>
      <c r="BW99" s="13" t="e">
        <f t="shared" si="91"/>
        <v>#REF!</v>
      </c>
      <c r="BX99" t="e">
        <f t="shared" si="109"/>
        <v>#REF!</v>
      </c>
      <c r="BY99" s="13">
        <f t="shared" si="92"/>
        <v>890.04176756572133</v>
      </c>
    </row>
    <row r="100" spans="29:77" x14ac:dyDescent="0.2">
      <c r="AC100">
        <v>99</v>
      </c>
      <c r="AD100" s="37">
        <f t="shared" si="63"/>
        <v>902.90513738053278</v>
      </c>
      <c r="AE100" s="13" t="e">
        <f t="shared" si="64"/>
        <v>#REF!</v>
      </c>
      <c r="AF100" t="e">
        <f t="shared" si="110"/>
        <v>#REF!</v>
      </c>
      <c r="AG100" s="13">
        <f t="shared" si="65"/>
        <v>1949.1707066918982</v>
      </c>
      <c r="AH100" s="13">
        <f t="shared" si="93"/>
        <v>904.21801276652945</v>
      </c>
      <c r="AI100" s="13" t="e">
        <f t="shared" si="66"/>
        <v>#REF!</v>
      </c>
      <c r="AJ100" t="e">
        <f t="shared" si="94"/>
        <v>#REF!</v>
      </c>
      <c r="AK100" s="13">
        <f t="shared" si="67"/>
        <v>1949.1707066918982</v>
      </c>
      <c r="AL100" s="37">
        <f t="shared" si="68"/>
        <v>1951.5980368584414</v>
      </c>
      <c r="AM100" s="13" t="e">
        <f t="shared" si="69"/>
        <v>#REF!</v>
      </c>
      <c r="AN100" t="e">
        <f t="shared" si="95"/>
        <v>#REF!</v>
      </c>
      <c r="AO100" s="13">
        <f t="shared" si="70"/>
        <v>4135.1333898795156</v>
      </c>
      <c r="AP100" s="13">
        <f t="shared" si="96"/>
        <v>1953.0926949901914</v>
      </c>
      <c r="AQ100" s="13" t="e">
        <f t="shared" si="71"/>
        <v>#REF!</v>
      </c>
      <c r="AR100" s="13" t="e">
        <f t="shared" si="97"/>
        <v>#REF!</v>
      </c>
      <c r="AS100" s="38">
        <f t="shared" si="72"/>
        <v>4135.1333898795156</v>
      </c>
      <c r="AT100" s="37">
        <f t="shared" si="73"/>
        <v>251.27270472321888</v>
      </c>
      <c r="AU100" s="13" t="e">
        <f t="shared" si="74"/>
        <v>#REF!</v>
      </c>
      <c r="AV100" t="e">
        <f t="shared" si="98"/>
        <v>#REF!</v>
      </c>
      <c r="AW100" s="13">
        <f t="shared" si="75"/>
        <v>654.52934422449698</v>
      </c>
      <c r="AX100" s="13">
        <f t="shared" si="99"/>
        <v>252.09216979931364</v>
      </c>
      <c r="AY100" s="13" t="e">
        <f t="shared" si="76"/>
        <v>#REF!</v>
      </c>
      <c r="AZ100" t="e">
        <f t="shared" si="100"/>
        <v>#REF!</v>
      </c>
      <c r="BA100" s="13">
        <f t="shared" si="77"/>
        <v>654.52934422449698</v>
      </c>
      <c r="BB100" s="37">
        <f t="shared" si="78"/>
        <v>353.07368435452213</v>
      </c>
      <c r="BC100" s="13" t="e">
        <f t="shared" si="79"/>
        <v>#REF!</v>
      </c>
      <c r="BD100" t="e">
        <f t="shared" si="101"/>
        <v>#REF!</v>
      </c>
      <c r="BE100" s="13">
        <f t="shared" si="80"/>
        <v>743.64621724213885</v>
      </c>
      <c r="BF100" s="13">
        <f t="shared" si="102"/>
        <v>354.15572450781633</v>
      </c>
      <c r="BG100" s="13" t="e">
        <f t="shared" si="81"/>
        <v>#REF!</v>
      </c>
      <c r="BH100" t="e">
        <f t="shared" si="103"/>
        <v>#REF!</v>
      </c>
      <c r="BI100" s="13">
        <f t="shared" si="82"/>
        <v>743.64621724213885</v>
      </c>
      <c r="BJ100" s="115">
        <f t="shared" si="83"/>
        <v>1.7085040543306103</v>
      </c>
      <c r="BK100" s="13" t="e">
        <f t="shared" si="84"/>
        <v>#REF!</v>
      </c>
      <c r="BL100" t="e">
        <f t="shared" si="104"/>
        <v>#REF!</v>
      </c>
      <c r="BM100" s="116">
        <f t="shared" si="85"/>
        <v>5.6772349545232395</v>
      </c>
      <c r="BN100" s="13">
        <f t="shared" si="105"/>
        <v>2.7905442076247393</v>
      </c>
      <c r="BO100" s="13" t="e">
        <f t="shared" si="86"/>
        <v>#REF!</v>
      </c>
      <c r="BP100" t="e">
        <f t="shared" si="106"/>
        <v>#REF!</v>
      </c>
      <c r="BQ100" s="13">
        <f t="shared" si="87"/>
        <v>5.6772349545232395</v>
      </c>
      <c r="BR100" s="37">
        <f t="shared" si="88"/>
        <v>245.74561645731924</v>
      </c>
      <c r="BS100" s="13" t="e">
        <f t="shared" si="89"/>
        <v>#REF!</v>
      </c>
      <c r="BT100" t="e">
        <f t="shared" si="107"/>
        <v>#REF!</v>
      </c>
      <c r="BU100" s="13">
        <f t="shared" si="90"/>
        <v>890.04176756572133</v>
      </c>
      <c r="BV100" s="13">
        <f t="shared" si="108"/>
        <v>246.82765661061336</v>
      </c>
      <c r="BW100" s="13" t="e">
        <f t="shared" si="91"/>
        <v>#REF!</v>
      </c>
      <c r="BX100" t="e">
        <f t="shared" si="109"/>
        <v>#REF!</v>
      </c>
      <c r="BY100" s="13">
        <f t="shared" si="92"/>
        <v>890.04176756572133</v>
      </c>
    </row>
    <row r="101" spans="29:77" x14ac:dyDescent="0.2">
      <c r="AC101">
        <v>100</v>
      </c>
      <c r="AD101" s="37">
        <f t="shared" si="63"/>
        <v>902.90513738053278</v>
      </c>
      <c r="AE101" s="13" t="e">
        <f t="shared" si="64"/>
        <v>#REF!</v>
      </c>
      <c r="AF101" t="e">
        <f t="shared" si="110"/>
        <v>#REF!</v>
      </c>
      <c r="AG101" s="13">
        <f t="shared" si="65"/>
        <v>1949.1707066918982</v>
      </c>
      <c r="AH101" s="13">
        <f t="shared" si="93"/>
        <v>904.21801276652945</v>
      </c>
      <c r="AI101" s="13" t="e">
        <f t="shared" si="66"/>
        <v>#REF!</v>
      </c>
      <c r="AJ101" t="e">
        <f t="shared" si="94"/>
        <v>#REF!</v>
      </c>
      <c r="AK101" s="13">
        <f t="shared" si="67"/>
        <v>1949.1707066918982</v>
      </c>
      <c r="AL101" s="37">
        <f t="shared" si="68"/>
        <v>1951.5980368584414</v>
      </c>
      <c r="AM101" s="13" t="e">
        <f t="shared" si="69"/>
        <v>#REF!</v>
      </c>
      <c r="AN101" t="e">
        <f t="shared" si="95"/>
        <v>#REF!</v>
      </c>
      <c r="AO101" s="13">
        <f t="shared" si="70"/>
        <v>4135.1333898795156</v>
      </c>
      <c r="AP101" s="13">
        <f t="shared" si="96"/>
        <v>1953.0926949901914</v>
      </c>
      <c r="AQ101" s="13" t="e">
        <f t="shared" si="71"/>
        <v>#REF!</v>
      </c>
      <c r="AR101" s="13" t="e">
        <f t="shared" si="97"/>
        <v>#REF!</v>
      </c>
      <c r="AS101" s="38">
        <f t="shared" si="72"/>
        <v>4135.1333898795156</v>
      </c>
      <c r="AT101" s="37">
        <f t="shared" si="73"/>
        <v>251.27270472321888</v>
      </c>
      <c r="AU101" s="13" t="e">
        <f t="shared" si="74"/>
        <v>#REF!</v>
      </c>
      <c r="AV101" t="e">
        <f t="shared" si="98"/>
        <v>#REF!</v>
      </c>
      <c r="AW101" s="13">
        <f t="shared" si="75"/>
        <v>654.52934422449698</v>
      </c>
      <c r="AX101" s="13">
        <f t="shared" si="99"/>
        <v>252.09216979931364</v>
      </c>
      <c r="AY101" s="13" t="e">
        <f t="shared" si="76"/>
        <v>#REF!</v>
      </c>
      <c r="AZ101" t="e">
        <f t="shared" si="100"/>
        <v>#REF!</v>
      </c>
      <c r="BA101" s="13">
        <f t="shared" si="77"/>
        <v>654.52934422449698</v>
      </c>
      <c r="BB101" s="37">
        <f t="shared" si="78"/>
        <v>353.07368435452213</v>
      </c>
      <c r="BC101" s="13" t="e">
        <f t="shared" si="79"/>
        <v>#REF!</v>
      </c>
      <c r="BD101" t="e">
        <f t="shared" si="101"/>
        <v>#REF!</v>
      </c>
      <c r="BE101" s="13">
        <f t="shared" si="80"/>
        <v>743.64621724213885</v>
      </c>
      <c r="BF101" s="13">
        <f t="shared" si="102"/>
        <v>354.15572450781633</v>
      </c>
      <c r="BG101" s="13" t="e">
        <f t="shared" si="81"/>
        <v>#REF!</v>
      </c>
      <c r="BH101" t="e">
        <f t="shared" si="103"/>
        <v>#REF!</v>
      </c>
      <c r="BI101" s="13">
        <f t="shared" si="82"/>
        <v>743.64621724213885</v>
      </c>
      <c r="BJ101" s="115">
        <f t="shared" si="83"/>
        <v>1.7085040543306103</v>
      </c>
      <c r="BK101" s="13" t="e">
        <f t="shared" si="84"/>
        <v>#REF!</v>
      </c>
      <c r="BL101" t="e">
        <f t="shared" si="104"/>
        <v>#REF!</v>
      </c>
      <c r="BM101" s="116">
        <f t="shared" si="85"/>
        <v>5.6772349545232395</v>
      </c>
      <c r="BN101" s="13">
        <f t="shared" si="105"/>
        <v>2.7905442076247393</v>
      </c>
      <c r="BO101" s="13" t="e">
        <f t="shared" si="86"/>
        <v>#REF!</v>
      </c>
      <c r="BP101" t="e">
        <f t="shared" si="106"/>
        <v>#REF!</v>
      </c>
      <c r="BQ101" s="13">
        <f t="shared" si="87"/>
        <v>5.6772349545232395</v>
      </c>
      <c r="BR101" s="37">
        <f t="shared" si="88"/>
        <v>245.74561645731924</v>
      </c>
      <c r="BS101" s="13" t="e">
        <f t="shared" si="89"/>
        <v>#REF!</v>
      </c>
      <c r="BT101" t="e">
        <f t="shared" si="107"/>
        <v>#REF!</v>
      </c>
      <c r="BU101" s="13">
        <f t="shared" si="90"/>
        <v>890.04176756572133</v>
      </c>
      <c r="BV101" s="13">
        <f t="shared" si="108"/>
        <v>246.82765661061336</v>
      </c>
      <c r="BW101" s="13" t="e">
        <f t="shared" si="91"/>
        <v>#REF!</v>
      </c>
      <c r="BX101" t="e">
        <f t="shared" si="109"/>
        <v>#REF!</v>
      </c>
      <c r="BY101" s="13">
        <f t="shared" si="92"/>
        <v>890.04176756572133</v>
      </c>
    </row>
    <row r="102" spans="29:77" x14ac:dyDescent="0.2">
      <c r="AC102">
        <v>101</v>
      </c>
      <c r="AD102" s="37">
        <f t="shared" si="63"/>
        <v>902.90513738053278</v>
      </c>
      <c r="AE102" s="13" t="e">
        <f t="shared" si="64"/>
        <v>#REF!</v>
      </c>
      <c r="AF102" t="e">
        <f t="shared" si="110"/>
        <v>#REF!</v>
      </c>
      <c r="AG102" s="13">
        <f t="shared" si="65"/>
        <v>1949.1707066918982</v>
      </c>
      <c r="AH102" s="13">
        <f t="shared" si="93"/>
        <v>904.21801276652945</v>
      </c>
      <c r="AI102" s="13" t="e">
        <f t="shared" si="66"/>
        <v>#REF!</v>
      </c>
      <c r="AJ102" t="e">
        <f t="shared" si="94"/>
        <v>#REF!</v>
      </c>
      <c r="AK102" s="13">
        <f t="shared" si="67"/>
        <v>1949.1707066918982</v>
      </c>
      <c r="AL102" s="37">
        <f t="shared" si="68"/>
        <v>1951.5980368584414</v>
      </c>
      <c r="AM102" s="13" t="e">
        <f t="shared" si="69"/>
        <v>#REF!</v>
      </c>
      <c r="AN102" t="e">
        <f t="shared" si="95"/>
        <v>#REF!</v>
      </c>
      <c r="AO102" s="13">
        <f t="shared" si="70"/>
        <v>4135.1333898795156</v>
      </c>
      <c r="AP102" s="13">
        <f t="shared" si="96"/>
        <v>1953.0926949901914</v>
      </c>
      <c r="AQ102" s="13" t="e">
        <f t="shared" si="71"/>
        <v>#REF!</v>
      </c>
      <c r="AR102" s="13" t="e">
        <f t="shared" si="97"/>
        <v>#REF!</v>
      </c>
      <c r="AS102" s="38">
        <f t="shared" si="72"/>
        <v>4135.1333898795156</v>
      </c>
      <c r="AT102" s="37">
        <f t="shared" si="73"/>
        <v>251.27270472321888</v>
      </c>
      <c r="AU102" s="13" t="e">
        <f t="shared" si="74"/>
        <v>#REF!</v>
      </c>
      <c r="AV102" t="e">
        <f t="shared" si="98"/>
        <v>#REF!</v>
      </c>
      <c r="AW102" s="13">
        <f t="shared" si="75"/>
        <v>654.52934422449698</v>
      </c>
      <c r="AX102" s="13">
        <f t="shared" si="99"/>
        <v>252.09216979931364</v>
      </c>
      <c r="AY102" s="13" t="e">
        <f t="shared" si="76"/>
        <v>#REF!</v>
      </c>
      <c r="AZ102" t="e">
        <f t="shared" si="100"/>
        <v>#REF!</v>
      </c>
      <c r="BA102" s="13">
        <f t="shared" si="77"/>
        <v>654.52934422449698</v>
      </c>
      <c r="BB102" s="37">
        <f t="shared" si="78"/>
        <v>353.07368435452213</v>
      </c>
      <c r="BC102" s="13" t="e">
        <f t="shared" si="79"/>
        <v>#REF!</v>
      </c>
      <c r="BD102" t="e">
        <f t="shared" si="101"/>
        <v>#REF!</v>
      </c>
      <c r="BE102" s="13">
        <f t="shared" si="80"/>
        <v>743.64621724213885</v>
      </c>
      <c r="BF102" s="13">
        <f t="shared" si="102"/>
        <v>354.15572450781633</v>
      </c>
      <c r="BG102" s="13" t="e">
        <f t="shared" si="81"/>
        <v>#REF!</v>
      </c>
      <c r="BH102" t="e">
        <f t="shared" si="103"/>
        <v>#REF!</v>
      </c>
      <c r="BI102" s="13">
        <f t="shared" si="82"/>
        <v>743.64621724213885</v>
      </c>
      <c r="BJ102" s="115">
        <f t="shared" si="83"/>
        <v>1.7085040543306103</v>
      </c>
      <c r="BK102" s="13" t="e">
        <f t="shared" si="84"/>
        <v>#REF!</v>
      </c>
      <c r="BL102" t="e">
        <f t="shared" si="104"/>
        <v>#REF!</v>
      </c>
      <c r="BM102" s="116">
        <f t="shared" si="85"/>
        <v>5.6772349545232395</v>
      </c>
      <c r="BN102" s="13">
        <f t="shared" si="105"/>
        <v>2.7905442076247393</v>
      </c>
      <c r="BO102" s="13" t="e">
        <f t="shared" si="86"/>
        <v>#REF!</v>
      </c>
      <c r="BP102" t="e">
        <f t="shared" si="106"/>
        <v>#REF!</v>
      </c>
      <c r="BQ102" s="13">
        <f t="shared" si="87"/>
        <v>5.6772349545232395</v>
      </c>
      <c r="BR102" s="37">
        <f t="shared" si="88"/>
        <v>245.74561645731924</v>
      </c>
      <c r="BS102" s="13" t="e">
        <f t="shared" si="89"/>
        <v>#REF!</v>
      </c>
      <c r="BT102" t="e">
        <f t="shared" si="107"/>
        <v>#REF!</v>
      </c>
      <c r="BU102" s="13">
        <f t="shared" si="90"/>
        <v>890.04176756572133</v>
      </c>
      <c r="BV102" s="13">
        <f t="shared" si="108"/>
        <v>246.82765661061336</v>
      </c>
      <c r="BW102" s="13" t="e">
        <f t="shared" si="91"/>
        <v>#REF!</v>
      </c>
      <c r="BX102" t="e">
        <f t="shared" si="109"/>
        <v>#REF!</v>
      </c>
      <c r="BY102" s="13">
        <f t="shared" si="92"/>
        <v>890.04176756572133</v>
      </c>
    </row>
    <row r="103" spans="29:77" x14ac:dyDescent="0.2">
      <c r="AC103">
        <v>102</v>
      </c>
      <c r="AD103" s="37">
        <f t="shared" si="63"/>
        <v>902.90513738053278</v>
      </c>
      <c r="AE103" s="13" t="e">
        <f t="shared" si="64"/>
        <v>#REF!</v>
      </c>
      <c r="AF103" t="e">
        <f t="shared" si="110"/>
        <v>#REF!</v>
      </c>
      <c r="AG103" s="13">
        <f t="shared" si="65"/>
        <v>1949.1707066918982</v>
      </c>
      <c r="AH103" s="13">
        <f t="shared" si="93"/>
        <v>904.21801276652945</v>
      </c>
      <c r="AI103" s="13" t="e">
        <f t="shared" si="66"/>
        <v>#REF!</v>
      </c>
      <c r="AJ103" t="e">
        <f t="shared" si="94"/>
        <v>#REF!</v>
      </c>
      <c r="AK103" s="13">
        <f t="shared" si="67"/>
        <v>1949.1707066918982</v>
      </c>
      <c r="AL103" s="37">
        <f t="shared" si="68"/>
        <v>1951.5980368584414</v>
      </c>
      <c r="AM103" s="13" t="e">
        <f t="shared" si="69"/>
        <v>#REF!</v>
      </c>
      <c r="AN103" t="e">
        <f t="shared" si="95"/>
        <v>#REF!</v>
      </c>
      <c r="AO103" s="13">
        <f t="shared" si="70"/>
        <v>4135.1333898795156</v>
      </c>
      <c r="AP103" s="13">
        <f t="shared" si="96"/>
        <v>1953.0926949901914</v>
      </c>
      <c r="AQ103" s="13" t="e">
        <f t="shared" si="71"/>
        <v>#REF!</v>
      </c>
      <c r="AR103" s="13" t="e">
        <f t="shared" si="97"/>
        <v>#REF!</v>
      </c>
      <c r="AS103" s="38">
        <f t="shared" si="72"/>
        <v>4135.1333898795156</v>
      </c>
      <c r="AT103" s="37">
        <f t="shared" si="73"/>
        <v>251.27270472321888</v>
      </c>
      <c r="AU103" s="13" t="e">
        <f t="shared" si="74"/>
        <v>#REF!</v>
      </c>
      <c r="AV103" t="e">
        <f t="shared" si="98"/>
        <v>#REF!</v>
      </c>
      <c r="AW103" s="13">
        <f t="shared" si="75"/>
        <v>654.52934422449698</v>
      </c>
      <c r="AX103" s="13">
        <f t="shared" si="99"/>
        <v>252.09216979931364</v>
      </c>
      <c r="AY103" s="13" t="e">
        <f t="shared" si="76"/>
        <v>#REF!</v>
      </c>
      <c r="AZ103" t="e">
        <f t="shared" si="100"/>
        <v>#REF!</v>
      </c>
      <c r="BA103" s="13">
        <f t="shared" si="77"/>
        <v>654.52934422449698</v>
      </c>
      <c r="BB103" s="37">
        <f t="shared" si="78"/>
        <v>353.07368435452213</v>
      </c>
      <c r="BC103" s="13" t="e">
        <f t="shared" si="79"/>
        <v>#REF!</v>
      </c>
      <c r="BD103" t="e">
        <f t="shared" si="101"/>
        <v>#REF!</v>
      </c>
      <c r="BE103" s="13">
        <f t="shared" si="80"/>
        <v>743.64621724213885</v>
      </c>
      <c r="BF103" s="13">
        <f t="shared" si="102"/>
        <v>354.15572450781633</v>
      </c>
      <c r="BG103" s="13" t="e">
        <f t="shared" si="81"/>
        <v>#REF!</v>
      </c>
      <c r="BH103" t="e">
        <f t="shared" si="103"/>
        <v>#REF!</v>
      </c>
      <c r="BI103" s="13">
        <f t="shared" si="82"/>
        <v>743.64621724213885</v>
      </c>
      <c r="BJ103" s="115">
        <f t="shared" si="83"/>
        <v>1.7085040543306103</v>
      </c>
      <c r="BK103" s="13" t="e">
        <f t="shared" si="84"/>
        <v>#REF!</v>
      </c>
      <c r="BL103" t="e">
        <f t="shared" si="104"/>
        <v>#REF!</v>
      </c>
      <c r="BM103" s="116">
        <f t="shared" si="85"/>
        <v>5.6772349545232395</v>
      </c>
      <c r="BN103" s="13">
        <f t="shared" si="105"/>
        <v>2.7905442076247393</v>
      </c>
      <c r="BO103" s="13" t="e">
        <f t="shared" si="86"/>
        <v>#REF!</v>
      </c>
      <c r="BP103" t="e">
        <f t="shared" si="106"/>
        <v>#REF!</v>
      </c>
      <c r="BQ103" s="13">
        <f t="shared" si="87"/>
        <v>5.6772349545232395</v>
      </c>
      <c r="BR103" s="37">
        <f t="shared" si="88"/>
        <v>245.74561645731924</v>
      </c>
      <c r="BS103" s="13" t="e">
        <f t="shared" si="89"/>
        <v>#REF!</v>
      </c>
      <c r="BT103" t="e">
        <f t="shared" si="107"/>
        <v>#REF!</v>
      </c>
      <c r="BU103" s="13">
        <f t="shared" si="90"/>
        <v>890.04176756572133</v>
      </c>
      <c r="BV103" s="13">
        <f t="shared" si="108"/>
        <v>246.82765661061336</v>
      </c>
      <c r="BW103" s="13" t="e">
        <f t="shared" si="91"/>
        <v>#REF!</v>
      </c>
      <c r="BX103" t="e">
        <f t="shared" si="109"/>
        <v>#REF!</v>
      </c>
      <c r="BY103" s="13">
        <f t="shared" si="92"/>
        <v>890.04176756572133</v>
      </c>
    </row>
    <row r="104" spans="29:77" x14ac:dyDescent="0.2">
      <c r="AC104">
        <v>103</v>
      </c>
      <c r="AD104" s="37">
        <f t="shared" si="63"/>
        <v>902.90513738053278</v>
      </c>
      <c r="AE104" s="13" t="e">
        <f t="shared" si="64"/>
        <v>#REF!</v>
      </c>
      <c r="AF104" t="e">
        <f t="shared" si="110"/>
        <v>#REF!</v>
      </c>
      <c r="AG104" s="13">
        <f t="shared" si="65"/>
        <v>1949.1707066918982</v>
      </c>
      <c r="AH104" s="13">
        <f t="shared" si="93"/>
        <v>904.21801276652945</v>
      </c>
      <c r="AI104" s="13" t="e">
        <f t="shared" si="66"/>
        <v>#REF!</v>
      </c>
      <c r="AJ104" t="e">
        <f t="shared" si="94"/>
        <v>#REF!</v>
      </c>
      <c r="AK104" s="13">
        <f t="shared" si="67"/>
        <v>1949.1707066918982</v>
      </c>
      <c r="AL104" s="37">
        <f t="shared" si="68"/>
        <v>1951.5980368584414</v>
      </c>
      <c r="AM104" s="13" t="e">
        <f t="shared" si="69"/>
        <v>#REF!</v>
      </c>
      <c r="AN104" t="e">
        <f t="shared" si="95"/>
        <v>#REF!</v>
      </c>
      <c r="AO104" s="13">
        <f t="shared" si="70"/>
        <v>4135.1333898795156</v>
      </c>
      <c r="AP104" s="13">
        <f t="shared" si="96"/>
        <v>1953.0926949901914</v>
      </c>
      <c r="AQ104" s="13" t="e">
        <f t="shared" si="71"/>
        <v>#REF!</v>
      </c>
      <c r="AR104" s="13" t="e">
        <f t="shared" si="97"/>
        <v>#REF!</v>
      </c>
      <c r="AS104" s="38">
        <f t="shared" si="72"/>
        <v>4135.1333898795156</v>
      </c>
      <c r="AT104" s="37">
        <f t="shared" si="73"/>
        <v>251.27270472321888</v>
      </c>
      <c r="AU104" s="13" t="e">
        <f t="shared" si="74"/>
        <v>#REF!</v>
      </c>
      <c r="AV104" t="e">
        <f t="shared" si="98"/>
        <v>#REF!</v>
      </c>
      <c r="AW104" s="13">
        <f t="shared" si="75"/>
        <v>654.52934422449698</v>
      </c>
      <c r="AX104" s="13">
        <f t="shared" si="99"/>
        <v>252.09216979931364</v>
      </c>
      <c r="AY104" s="13" t="e">
        <f t="shared" si="76"/>
        <v>#REF!</v>
      </c>
      <c r="AZ104" t="e">
        <f t="shared" si="100"/>
        <v>#REF!</v>
      </c>
      <c r="BA104" s="13">
        <f t="shared" si="77"/>
        <v>654.52934422449698</v>
      </c>
      <c r="BB104" s="37">
        <f t="shared" si="78"/>
        <v>353.07368435452213</v>
      </c>
      <c r="BC104" s="13" t="e">
        <f t="shared" si="79"/>
        <v>#REF!</v>
      </c>
      <c r="BD104" t="e">
        <f t="shared" si="101"/>
        <v>#REF!</v>
      </c>
      <c r="BE104" s="13">
        <f t="shared" si="80"/>
        <v>743.64621724213885</v>
      </c>
      <c r="BF104" s="13">
        <f t="shared" si="102"/>
        <v>354.15572450781633</v>
      </c>
      <c r="BG104" s="13" t="e">
        <f t="shared" si="81"/>
        <v>#REF!</v>
      </c>
      <c r="BH104" t="e">
        <f t="shared" si="103"/>
        <v>#REF!</v>
      </c>
      <c r="BI104" s="13">
        <f t="shared" si="82"/>
        <v>743.64621724213885</v>
      </c>
      <c r="BJ104" s="115">
        <f t="shared" si="83"/>
        <v>1.7085040543306103</v>
      </c>
      <c r="BK104" s="13" t="e">
        <f t="shared" si="84"/>
        <v>#REF!</v>
      </c>
      <c r="BL104" t="e">
        <f t="shared" si="104"/>
        <v>#REF!</v>
      </c>
      <c r="BM104" s="116">
        <f t="shared" si="85"/>
        <v>5.6772349545232395</v>
      </c>
      <c r="BN104" s="13">
        <f t="shared" si="105"/>
        <v>2.7905442076247393</v>
      </c>
      <c r="BO104" s="13" t="e">
        <f t="shared" si="86"/>
        <v>#REF!</v>
      </c>
      <c r="BP104" t="e">
        <f t="shared" si="106"/>
        <v>#REF!</v>
      </c>
      <c r="BQ104" s="13">
        <f t="shared" si="87"/>
        <v>5.6772349545232395</v>
      </c>
      <c r="BR104" s="37">
        <f t="shared" si="88"/>
        <v>245.74561645731924</v>
      </c>
      <c r="BS104" s="13" t="e">
        <f t="shared" si="89"/>
        <v>#REF!</v>
      </c>
      <c r="BT104" t="e">
        <f t="shared" si="107"/>
        <v>#REF!</v>
      </c>
      <c r="BU104" s="13">
        <f t="shared" si="90"/>
        <v>890.04176756572133</v>
      </c>
      <c r="BV104" s="13">
        <f t="shared" si="108"/>
        <v>246.82765661061336</v>
      </c>
      <c r="BW104" s="13" t="e">
        <f t="shared" si="91"/>
        <v>#REF!</v>
      </c>
      <c r="BX104" t="e">
        <f t="shared" si="109"/>
        <v>#REF!</v>
      </c>
      <c r="BY104" s="13">
        <f t="shared" si="92"/>
        <v>890.04176756572133</v>
      </c>
    </row>
    <row r="105" spans="29:77" x14ac:dyDescent="0.2">
      <c r="AC105">
        <v>104</v>
      </c>
      <c r="AD105" s="37">
        <f t="shared" si="63"/>
        <v>902.90513738053278</v>
      </c>
      <c r="AE105" s="13" t="e">
        <f t="shared" si="64"/>
        <v>#REF!</v>
      </c>
      <c r="AF105" t="e">
        <f t="shared" si="110"/>
        <v>#REF!</v>
      </c>
      <c r="AG105" s="13">
        <f t="shared" si="65"/>
        <v>1949.1707066918982</v>
      </c>
      <c r="AH105" s="13">
        <f t="shared" si="93"/>
        <v>904.21801276652945</v>
      </c>
      <c r="AI105" s="13" t="e">
        <f t="shared" si="66"/>
        <v>#REF!</v>
      </c>
      <c r="AJ105" t="e">
        <f t="shared" si="94"/>
        <v>#REF!</v>
      </c>
      <c r="AK105" s="13">
        <f t="shared" si="67"/>
        <v>1949.1707066918982</v>
      </c>
      <c r="AL105" s="37">
        <f t="shared" si="68"/>
        <v>1951.5980368584414</v>
      </c>
      <c r="AM105" s="13" t="e">
        <f t="shared" si="69"/>
        <v>#REF!</v>
      </c>
      <c r="AN105" t="e">
        <f t="shared" si="95"/>
        <v>#REF!</v>
      </c>
      <c r="AO105" s="13">
        <f t="shared" si="70"/>
        <v>4135.1333898795156</v>
      </c>
      <c r="AP105" s="13">
        <f t="shared" si="96"/>
        <v>1953.0926949901914</v>
      </c>
      <c r="AQ105" s="13" t="e">
        <f t="shared" si="71"/>
        <v>#REF!</v>
      </c>
      <c r="AR105" s="13" t="e">
        <f t="shared" si="97"/>
        <v>#REF!</v>
      </c>
      <c r="AS105" s="38">
        <f t="shared" si="72"/>
        <v>4135.1333898795156</v>
      </c>
      <c r="AT105" s="37">
        <f t="shared" si="73"/>
        <v>251.27270472321888</v>
      </c>
      <c r="AU105" s="13" t="e">
        <f t="shared" si="74"/>
        <v>#REF!</v>
      </c>
      <c r="AV105" t="e">
        <f t="shared" si="98"/>
        <v>#REF!</v>
      </c>
      <c r="AW105" s="13">
        <f t="shared" si="75"/>
        <v>654.52934422449698</v>
      </c>
      <c r="AX105" s="13">
        <f t="shared" si="99"/>
        <v>252.09216979931364</v>
      </c>
      <c r="AY105" s="13" t="e">
        <f t="shared" si="76"/>
        <v>#REF!</v>
      </c>
      <c r="AZ105" t="e">
        <f t="shared" si="100"/>
        <v>#REF!</v>
      </c>
      <c r="BA105" s="13">
        <f t="shared" si="77"/>
        <v>654.52934422449698</v>
      </c>
      <c r="BB105" s="37">
        <f t="shared" si="78"/>
        <v>353.07368435452213</v>
      </c>
      <c r="BC105" s="13" t="e">
        <f t="shared" si="79"/>
        <v>#REF!</v>
      </c>
      <c r="BD105" t="e">
        <f t="shared" si="101"/>
        <v>#REF!</v>
      </c>
      <c r="BE105" s="13">
        <f t="shared" si="80"/>
        <v>743.64621724213885</v>
      </c>
      <c r="BF105" s="13">
        <f t="shared" si="102"/>
        <v>354.15572450781633</v>
      </c>
      <c r="BG105" s="13" t="e">
        <f t="shared" si="81"/>
        <v>#REF!</v>
      </c>
      <c r="BH105" t="e">
        <f t="shared" si="103"/>
        <v>#REF!</v>
      </c>
      <c r="BI105" s="13">
        <f t="shared" si="82"/>
        <v>743.64621724213885</v>
      </c>
      <c r="BJ105" s="115">
        <f t="shared" si="83"/>
        <v>1.7085040543306103</v>
      </c>
      <c r="BK105" s="13" t="e">
        <f t="shared" si="84"/>
        <v>#REF!</v>
      </c>
      <c r="BL105" t="e">
        <f t="shared" si="104"/>
        <v>#REF!</v>
      </c>
      <c r="BM105" s="116">
        <f t="shared" si="85"/>
        <v>5.6772349545232395</v>
      </c>
      <c r="BN105" s="13">
        <f t="shared" si="105"/>
        <v>2.7905442076247393</v>
      </c>
      <c r="BO105" s="13" t="e">
        <f t="shared" si="86"/>
        <v>#REF!</v>
      </c>
      <c r="BP105" t="e">
        <f t="shared" si="106"/>
        <v>#REF!</v>
      </c>
      <c r="BQ105" s="13">
        <f t="shared" si="87"/>
        <v>5.6772349545232395</v>
      </c>
      <c r="BR105" s="37">
        <f t="shared" si="88"/>
        <v>245.74561645731924</v>
      </c>
      <c r="BS105" s="13" t="e">
        <f t="shared" si="89"/>
        <v>#REF!</v>
      </c>
      <c r="BT105" t="e">
        <f t="shared" si="107"/>
        <v>#REF!</v>
      </c>
      <c r="BU105" s="13">
        <f t="shared" si="90"/>
        <v>890.04176756572133</v>
      </c>
      <c r="BV105" s="13">
        <f t="shared" si="108"/>
        <v>246.82765661061336</v>
      </c>
      <c r="BW105" s="13" t="e">
        <f t="shared" si="91"/>
        <v>#REF!</v>
      </c>
      <c r="BX105" t="e">
        <f t="shared" si="109"/>
        <v>#REF!</v>
      </c>
      <c r="BY105" s="13">
        <f t="shared" si="92"/>
        <v>890.04176756572133</v>
      </c>
    </row>
    <row r="106" spans="29:77" x14ac:dyDescent="0.2">
      <c r="AC106">
        <v>105</v>
      </c>
      <c r="AD106" s="37">
        <f t="shared" si="63"/>
        <v>902.90513738053278</v>
      </c>
      <c r="AE106" s="13" t="e">
        <f t="shared" si="64"/>
        <v>#REF!</v>
      </c>
      <c r="AF106" t="e">
        <f t="shared" si="110"/>
        <v>#REF!</v>
      </c>
      <c r="AG106" s="13">
        <f t="shared" si="65"/>
        <v>1949.1707066918982</v>
      </c>
      <c r="AH106" s="13">
        <f t="shared" si="93"/>
        <v>904.21801276652945</v>
      </c>
      <c r="AI106" s="13" t="e">
        <f t="shared" si="66"/>
        <v>#REF!</v>
      </c>
      <c r="AJ106" t="e">
        <f t="shared" si="94"/>
        <v>#REF!</v>
      </c>
      <c r="AK106" s="13">
        <f t="shared" si="67"/>
        <v>1949.1707066918982</v>
      </c>
      <c r="AL106" s="37">
        <f t="shared" si="68"/>
        <v>1951.5980368584414</v>
      </c>
      <c r="AM106" s="13" t="e">
        <f t="shared" si="69"/>
        <v>#REF!</v>
      </c>
      <c r="AN106" t="e">
        <f t="shared" si="95"/>
        <v>#REF!</v>
      </c>
      <c r="AO106" s="13">
        <f t="shared" si="70"/>
        <v>4135.1333898795156</v>
      </c>
      <c r="AP106" s="13">
        <f t="shared" si="96"/>
        <v>1953.0926949901914</v>
      </c>
      <c r="AQ106" s="13" t="e">
        <f t="shared" si="71"/>
        <v>#REF!</v>
      </c>
      <c r="AR106" s="13" t="e">
        <f t="shared" si="97"/>
        <v>#REF!</v>
      </c>
      <c r="AS106" s="38">
        <f t="shared" si="72"/>
        <v>4135.1333898795156</v>
      </c>
      <c r="AT106" s="37">
        <f t="shared" si="73"/>
        <v>251.27270472321888</v>
      </c>
      <c r="AU106" s="13" t="e">
        <f t="shared" si="74"/>
        <v>#REF!</v>
      </c>
      <c r="AV106" t="e">
        <f t="shared" si="98"/>
        <v>#REF!</v>
      </c>
      <c r="AW106" s="13">
        <f t="shared" si="75"/>
        <v>654.52934422449698</v>
      </c>
      <c r="AX106" s="13">
        <f t="shared" si="99"/>
        <v>252.09216979931364</v>
      </c>
      <c r="AY106" s="13" t="e">
        <f t="shared" si="76"/>
        <v>#REF!</v>
      </c>
      <c r="AZ106" t="e">
        <f t="shared" si="100"/>
        <v>#REF!</v>
      </c>
      <c r="BA106" s="13">
        <f t="shared" si="77"/>
        <v>654.52934422449698</v>
      </c>
      <c r="BB106" s="37">
        <f t="shared" si="78"/>
        <v>353.07368435452213</v>
      </c>
      <c r="BC106" s="13" t="e">
        <f t="shared" si="79"/>
        <v>#REF!</v>
      </c>
      <c r="BD106" t="e">
        <f t="shared" si="101"/>
        <v>#REF!</v>
      </c>
      <c r="BE106" s="13">
        <f t="shared" si="80"/>
        <v>743.64621724213885</v>
      </c>
      <c r="BF106" s="13">
        <f t="shared" si="102"/>
        <v>354.15572450781633</v>
      </c>
      <c r="BG106" s="13" t="e">
        <f t="shared" si="81"/>
        <v>#REF!</v>
      </c>
      <c r="BH106" t="e">
        <f t="shared" si="103"/>
        <v>#REF!</v>
      </c>
      <c r="BI106" s="13">
        <f t="shared" si="82"/>
        <v>743.64621724213885</v>
      </c>
      <c r="BJ106" s="115">
        <f t="shared" si="83"/>
        <v>1.7085040543306103</v>
      </c>
      <c r="BK106" s="13" t="e">
        <f t="shared" si="84"/>
        <v>#REF!</v>
      </c>
      <c r="BL106" t="e">
        <f t="shared" si="104"/>
        <v>#REF!</v>
      </c>
      <c r="BM106" s="116">
        <f t="shared" si="85"/>
        <v>5.6772349545232395</v>
      </c>
      <c r="BN106" s="13">
        <f t="shared" si="105"/>
        <v>2.7905442076247393</v>
      </c>
      <c r="BO106" s="13" t="e">
        <f t="shared" si="86"/>
        <v>#REF!</v>
      </c>
      <c r="BP106" t="e">
        <f t="shared" si="106"/>
        <v>#REF!</v>
      </c>
      <c r="BQ106" s="13">
        <f t="shared" si="87"/>
        <v>5.6772349545232395</v>
      </c>
      <c r="BR106" s="37">
        <f t="shared" si="88"/>
        <v>245.74561645731924</v>
      </c>
      <c r="BS106" s="13" t="e">
        <f t="shared" si="89"/>
        <v>#REF!</v>
      </c>
      <c r="BT106" t="e">
        <f t="shared" si="107"/>
        <v>#REF!</v>
      </c>
      <c r="BU106" s="13">
        <f t="shared" si="90"/>
        <v>890.04176756572133</v>
      </c>
      <c r="BV106" s="13">
        <f t="shared" si="108"/>
        <v>246.82765661061336</v>
      </c>
      <c r="BW106" s="13" t="e">
        <f t="shared" si="91"/>
        <v>#REF!</v>
      </c>
      <c r="BX106" t="e">
        <f t="shared" si="109"/>
        <v>#REF!</v>
      </c>
      <c r="BY106" s="13">
        <f t="shared" si="92"/>
        <v>890.04176756572133</v>
      </c>
    </row>
    <row r="107" spans="29:77" x14ac:dyDescent="0.2">
      <c r="AC107">
        <v>106</v>
      </c>
      <c r="AD107" s="37">
        <f t="shared" si="63"/>
        <v>902.90513738053278</v>
      </c>
      <c r="AE107" s="13" t="e">
        <f t="shared" si="64"/>
        <v>#REF!</v>
      </c>
      <c r="AF107" t="e">
        <f t="shared" si="110"/>
        <v>#REF!</v>
      </c>
      <c r="AG107" s="13">
        <f t="shared" si="65"/>
        <v>1949.1707066918982</v>
      </c>
      <c r="AH107" s="13">
        <f t="shared" si="93"/>
        <v>904.21801276652945</v>
      </c>
      <c r="AI107" s="13" t="e">
        <f t="shared" si="66"/>
        <v>#REF!</v>
      </c>
      <c r="AJ107" t="e">
        <f t="shared" si="94"/>
        <v>#REF!</v>
      </c>
      <c r="AK107" s="13">
        <f t="shared" si="67"/>
        <v>1949.1707066918982</v>
      </c>
      <c r="AL107" s="37">
        <f t="shared" si="68"/>
        <v>1951.5980368584414</v>
      </c>
      <c r="AM107" s="13" t="e">
        <f t="shared" si="69"/>
        <v>#REF!</v>
      </c>
      <c r="AN107" t="e">
        <f t="shared" si="95"/>
        <v>#REF!</v>
      </c>
      <c r="AO107" s="13">
        <f t="shared" si="70"/>
        <v>4135.1333898795156</v>
      </c>
      <c r="AP107" s="13">
        <f t="shared" si="96"/>
        <v>1953.0926949901914</v>
      </c>
      <c r="AQ107" s="13" t="e">
        <f t="shared" si="71"/>
        <v>#REF!</v>
      </c>
      <c r="AR107" s="13" t="e">
        <f t="shared" si="97"/>
        <v>#REF!</v>
      </c>
      <c r="AS107" s="38">
        <f t="shared" si="72"/>
        <v>4135.1333898795156</v>
      </c>
      <c r="AT107" s="37">
        <f t="shared" si="73"/>
        <v>251.27270472321888</v>
      </c>
      <c r="AU107" s="13" t="e">
        <f t="shared" si="74"/>
        <v>#REF!</v>
      </c>
      <c r="AV107" t="e">
        <f t="shared" si="98"/>
        <v>#REF!</v>
      </c>
      <c r="AW107" s="13">
        <f t="shared" si="75"/>
        <v>654.52934422449698</v>
      </c>
      <c r="AX107" s="13">
        <f t="shared" si="99"/>
        <v>252.09216979931364</v>
      </c>
      <c r="AY107" s="13" t="e">
        <f t="shared" si="76"/>
        <v>#REF!</v>
      </c>
      <c r="AZ107" t="e">
        <f t="shared" si="100"/>
        <v>#REF!</v>
      </c>
      <c r="BA107" s="13">
        <f t="shared" si="77"/>
        <v>654.52934422449698</v>
      </c>
      <c r="BB107" s="37">
        <f t="shared" si="78"/>
        <v>353.07368435452213</v>
      </c>
      <c r="BC107" s="13" t="e">
        <f t="shared" si="79"/>
        <v>#REF!</v>
      </c>
      <c r="BD107" t="e">
        <f t="shared" si="101"/>
        <v>#REF!</v>
      </c>
      <c r="BE107" s="13">
        <f t="shared" si="80"/>
        <v>743.64621724213885</v>
      </c>
      <c r="BF107" s="13">
        <f t="shared" si="102"/>
        <v>354.15572450781633</v>
      </c>
      <c r="BG107" s="13" t="e">
        <f t="shared" si="81"/>
        <v>#REF!</v>
      </c>
      <c r="BH107" t="e">
        <f t="shared" si="103"/>
        <v>#REF!</v>
      </c>
      <c r="BI107" s="13">
        <f t="shared" si="82"/>
        <v>743.64621724213885</v>
      </c>
      <c r="BJ107" s="115">
        <f t="shared" si="83"/>
        <v>1.7085040543306103</v>
      </c>
      <c r="BK107" s="13" t="e">
        <f t="shared" si="84"/>
        <v>#REF!</v>
      </c>
      <c r="BL107" t="e">
        <f t="shared" si="104"/>
        <v>#REF!</v>
      </c>
      <c r="BM107" s="116">
        <f t="shared" si="85"/>
        <v>5.6772349545232395</v>
      </c>
      <c r="BN107" s="13">
        <f t="shared" si="105"/>
        <v>2.7905442076247393</v>
      </c>
      <c r="BO107" s="13" t="e">
        <f t="shared" si="86"/>
        <v>#REF!</v>
      </c>
      <c r="BP107" t="e">
        <f t="shared" si="106"/>
        <v>#REF!</v>
      </c>
      <c r="BQ107" s="13">
        <f t="shared" si="87"/>
        <v>5.6772349545232395</v>
      </c>
      <c r="BR107" s="37">
        <f t="shared" si="88"/>
        <v>245.74561645731924</v>
      </c>
      <c r="BS107" s="13" t="e">
        <f t="shared" si="89"/>
        <v>#REF!</v>
      </c>
      <c r="BT107" t="e">
        <f t="shared" si="107"/>
        <v>#REF!</v>
      </c>
      <c r="BU107" s="13">
        <f t="shared" si="90"/>
        <v>890.04176756572133</v>
      </c>
      <c r="BV107" s="13">
        <f t="shared" si="108"/>
        <v>246.82765661061336</v>
      </c>
      <c r="BW107" s="13" t="e">
        <f t="shared" si="91"/>
        <v>#REF!</v>
      </c>
      <c r="BX107" t="e">
        <f t="shared" si="109"/>
        <v>#REF!</v>
      </c>
      <c r="BY107" s="13">
        <f t="shared" si="92"/>
        <v>890.04176756572133</v>
      </c>
    </row>
    <row r="108" spans="29:77" x14ac:dyDescent="0.2">
      <c r="AC108">
        <v>107</v>
      </c>
      <c r="AD108" s="37">
        <f t="shared" si="63"/>
        <v>902.90513738053278</v>
      </c>
      <c r="AE108" s="13" t="e">
        <f t="shared" si="64"/>
        <v>#REF!</v>
      </c>
      <c r="AF108" t="e">
        <f t="shared" si="110"/>
        <v>#REF!</v>
      </c>
      <c r="AG108" s="13">
        <f t="shared" si="65"/>
        <v>1949.1707066918982</v>
      </c>
      <c r="AH108" s="13">
        <f t="shared" si="93"/>
        <v>904.21801276652945</v>
      </c>
      <c r="AI108" s="13" t="e">
        <f t="shared" si="66"/>
        <v>#REF!</v>
      </c>
      <c r="AJ108" t="e">
        <f t="shared" si="94"/>
        <v>#REF!</v>
      </c>
      <c r="AK108" s="13">
        <f t="shared" si="67"/>
        <v>1949.1707066918982</v>
      </c>
      <c r="AL108" s="37">
        <f t="shared" si="68"/>
        <v>1951.5980368584414</v>
      </c>
      <c r="AM108" s="13" t="e">
        <f t="shared" si="69"/>
        <v>#REF!</v>
      </c>
      <c r="AN108" t="e">
        <f t="shared" si="95"/>
        <v>#REF!</v>
      </c>
      <c r="AO108" s="13">
        <f t="shared" si="70"/>
        <v>4135.1333898795156</v>
      </c>
      <c r="AP108" s="13">
        <f t="shared" si="96"/>
        <v>1953.0926949901914</v>
      </c>
      <c r="AQ108" s="13" t="e">
        <f t="shared" si="71"/>
        <v>#REF!</v>
      </c>
      <c r="AR108" s="13" t="e">
        <f t="shared" si="97"/>
        <v>#REF!</v>
      </c>
      <c r="AS108" s="38">
        <f t="shared" si="72"/>
        <v>4135.1333898795156</v>
      </c>
      <c r="AT108" s="37">
        <f t="shared" si="73"/>
        <v>251.27270472321888</v>
      </c>
      <c r="AU108" s="13" t="e">
        <f t="shared" si="74"/>
        <v>#REF!</v>
      </c>
      <c r="AV108" t="e">
        <f t="shared" si="98"/>
        <v>#REF!</v>
      </c>
      <c r="AW108" s="13">
        <f t="shared" si="75"/>
        <v>654.52934422449698</v>
      </c>
      <c r="AX108" s="13">
        <f t="shared" si="99"/>
        <v>252.09216979931364</v>
      </c>
      <c r="AY108" s="13" t="e">
        <f t="shared" si="76"/>
        <v>#REF!</v>
      </c>
      <c r="AZ108" t="e">
        <f t="shared" si="100"/>
        <v>#REF!</v>
      </c>
      <c r="BA108" s="13">
        <f t="shared" si="77"/>
        <v>654.52934422449698</v>
      </c>
      <c r="BB108" s="37">
        <f t="shared" si="78"/>
        <v>353.07368435452213</v>
      </c>
      <c r="BC108" s="13" t="e">
        <f t="shared" si="79"/>
        <v>#REF!</v>
      </c>
      <c r="BD108" t="e">
        <f t="shared" si="101"/>
        <v>#REF!</v>
      </c>
      <c r="BE108" s="13">
        <f t="shared" si="80"/>
        <v>743.64621724213885</v>
      </c>
      <c r="BF108" s="13">
        <f t="shared" si="102"/>
        <v>354.15572450781633</v>
      </c>
      <c r="BG108" s="13" t="e">
        <f t="shared" si="81"/>
        <v>#REF!</v>
      </c>
      <c r="BH108" t="e">
        <f t="shared" si="103"/>
        <v>#REF!</v>
      </c>
      <c r="BI108" s="13">
        <f t="shared" si="82"/>
        <v>743.64621724213885</v>
      </c>
      <c r="BJ108" s="115">
        <f t="shared" si="83"/>
        <v>1.7085040543306103</v>
      </c>
      <c r="BK108" s="13" t="e">
        <f t="shared" si="84"/>
        <v>#REF!</v>
      </c>
      <c r="BL108" t="e">
        <f t="shared" si="104"/>
        <v>#REF!</v>
      </c>
      <c r="BM108" s="116">
        <f t="shared" si="85"/>
        <v>5.6772349545232395</v>
      </c>
      <c r="BN108" s="13">
        <f t="shared" si="105"/>
        <v>2.7905442076247393</v>
      </c>
      <c r="BO108" s="13" t="e">
        <f t="shared" si="86"/>
        <v>#REF!</v>
      </c>
      <c r="BP108" t="e">
        <f t="shared" si="106"/>
        <v>#REF!</v>
      </c>
      <c r="BQ108" s="13">
        <f t="shared" si="87"/>
        <v>5.6772349545232395</v>
      </c>
      <c r="BR108" s="37">
        <f t="shared" si="88"/>
        <v>245.74561645731924</v>
      </c>
      <c r="BS108" s="13" t="e">
        <f t="shared" si="89"/>
        <v>#REF!</v>
      </c>
      <c r="BT108" t="e">
        <f t="shared" si="107"/>
        <v>#REF!</v>
      </c>
      <c r="BU108" s="13">
        <f t="shared" si="90"/>
        <v>890.04176756572133</v>
      </c>
      <c r="BV108" s="13">
        <f t="shared" si="108"/>
        <v>246.82765661061336</v>
      </c>
      <c r="BW108" s="13" t="e">
        <f t="shared" si="91"/>
        <v>#REF!</v>
      </c>
      <c r="BX108" t="e">
        <f t="shared" si="109"/>
        <v>#REF!</v>
      </c>
      <c r="BY108" s="13">
        <f t="shared" si="92"/>
        <v>890.04176756572133</v>
      </c>
    </row>
    <row r="109" spans="29:77" x14ac:dyDescent="0.2">
      <c r="AC109">
        <v>108</v>
      </c>
      <c r="AD109" s="37">
        <f t="shared" si="63"/>
        <v>902.90513738053278</v>
      </c>
      <c r="AE109" s="13" t="e">
        <f t="shared" si="64"/>
        <v>#REF!</v>
      </c>
      <c r="AF109" t="e">
        <f t="shared" si="110"/>
        <v>#REF!</v>
      </c>
      <c r="AG109" s="13">
        <f t="shared" si="65"/>
        <v>1949.1707066918982</v>
      </c>
      <c r="AH109" s="13">
        <f t="shared" si="93"/>
        <v>904.21801276652945</v>
      </c>
      <c r="AI109" s="13" t="e">
        <f t="shared" si="66"/>
        <v>#REF!</v>
      </c>
      <c r="AJ109" t="e">
        <f t="shared" si="94"/>
        <v>#REF!</v>
      </c>
      <c r="AK109" s="13">
        <f t="shared" si="67"/>
        <v>1949.1707066918982</v>
      </c>
      <c r="AL109" s="37">
        <f t="shared" si="68"/>
        <v>1951.5980368584414</v>
      </c>
      <c r="AM109" s="13" t="e">
        <f t="shared" si="69"/>
        <v>#REF!</v>
      </c>
      <c r="AN109" t="e">
        <f t="shared" si="95"/>
        <v>#REF!</v>
      </c>
      <c r="AO109" s="13">
        <f t="shared" si="70"/>
        <v>4135.1333898795156</v>
      </c>
      <c r="AP109" s="13">
        <f t="shared" si="96"/>
        <v>1953.0926949901914</v>
      </c>
      <c r="AQ109" s="13" t="e">
        <f t="shared" si="71"/>
        <v>#REF!</v>
      </c>
      <c r="AR109" s="13" t="e">
        <f t="shared" si="97"/>
        <v>#REF!</v>
      </c>
      <c r="AS109" s="38">
        <f t="shared" si="72"/>
        <v>4135.1333898795156</v>
      </c>
      <c r="AT109" s="37">
        <f t="shared" si="73"/>
        <v>251.27270472321888</v>
      </c>
      <c r="AU109" s="13" t="e">
        <f t="shared" si="74"/>
        <v>#REF!</v>
      </c>
      <c r="AV109" t="e">
        <f t="shared" si="98"/>
        <v>#REF!</v>
      </c>
      <c r="AW109" s="13">
        <f t="shared" si="75"/>
        <v>654.52934422449698</v>
      </c>
      <c r="AX109" s="13">
        <f t="shared" si="99"/>
        <v>252.09216979931364</v>
      </c>
      <c r="AY109" s="13" t="e">
        <f t="shared" si="76"/>
        <v>#REF!</v>
      </c>
      <c r="AZ109" t="e">
        <f t="shared" si="100"/>
        <v>#REF!</v>
      </c>
      <c r="BA109" s="13">
        <f t="shared" si="77"/>
        <v>654.52934422449698</v>
      </c>
      <c r="BB109" s="37">
        <f t="shared" si="78"/>
        <v>353.07368435452213</v>
      </c>
      <c r="BC109" s="13" t="e">
        <f t="shared" si="79"/>
        <v>#REF!</v>
      </c>
      <c r="BD109" t="e">
        <f t="shared" si="101"/>
        <v>#REF!</v>
      </c>
      <c r="BE109" s="13">
        <f t="shared" si="80"/>
        <v>743.64621724213885</v>
      </c>
      <c r="BF109" s="13">
        <f t="shared" si="102"/>
        <v>354.15572450781633</v>
      </c>
      <c r="BG109" s="13" t="e">
        <f t="shared" si="81"/>
        <v>#REF!</v>
      </c>
      <c r="BH109" t="e">
        <f t="shared" si="103"/>
        <v>#REF!</v>
      </c>
      <c r="BI109" s="13">
        <f t="shared" si="82"/>
        <v>743.64621724213885</v>
      </c>
      <c r="BJ109" s="115">
        <f t="shared" si="83"/>
        <v>1.7085040543306103</v>
      </c>
      <c r="BK109" s="13" t="e">
        <f t="shared" si="84"/>
        <v>#REF!</v>
      </c>
      <c r="BL109" t="e">
        <f t="shared" si="104"/>
        <v>#REF!</v>
      </c>
      <c r="BM109" s="116">
        <f t="shared" si="85"/>
        <v>5.6772349545232395</v>
      </c>
      <c r="BN109" s="13">
        <f t="shared" si="105"/>
        <v>2.7905442076247393</v>
      </c>
      <c r="BO109" s="13" t="e">
        <f t="shared" si="86"/>
        <v>#REF!</v>
      </c>
      <c r="BP109" t="e">
        <f t="shared" si="106"/>
        <v>#REF!</v>
      </c>
      <c r="BQ109" s="13">
        <f t="shared" si="87"/>
        <v>5.6772349545232395</v>
      </c>
      <c r="BR109" s="37">
        <f t="shared" si="88"/>
        <v>245.74561645731924</v>
      </c>
      <c r="BS109" s="13" t="e">
        <f t="shared" si="89"/>
        <v>#REF!</v>
      </c>
      <c r="BT109" t="e">
        <f t="shared" si="107"/>
        <v>#REF!</v>
      </c>
      <c r="BU109" s="13">
        <f t="shared" si="90"/>
        <v>890.04176756572133</v>
      </c>
      <c r="BV109" s="13">
        <f t="shared" si="108"/>
        <v>246.82765661061336</v>
      </c>
      <c r="BW109" s="13" t="e">
        <f t="shared" si="91"/>
        <v>#REF!</v>
      </c>
      <c r="BX109" t="e">
        <f t="shared" si="109"/>
        <v>#REF!</v>
      </c>
      <c r="BY109" s="13">
        <f t="shared" si="92"/>
        <v>890.04176756572133</v>
      </c>
    </row>
    <row r="110" spans="29:77" x14ac:dyDescent="0.2">
      <c r="AC110">
        <v>109</v>
      </c>
      <c r="AD110" s="37">
        <f t="shared" si="63"/>
        <v>902.90513738053278</v>
      </c>
      <c r="AE110" s="13" t="e">
        <f t="shared" si="64"/>
        <v>#REF!</v>
      </c>
      <c r="AF110" t="e">
        <f t="shared" si="110"/>
        <v>#REF!</v>
      </c>
      <c r="AG110" s="13">
        <f t="shared" si="65"/>
        <v>1949.1707066918982</v>
      </c>
      <c r="AH110" s="13">
        <f t="shared" si="93"/>
        <v>904.21801276652945</v>
      </c>
      <c r="AI110" s="13" t="e">
        <f t="shared" si="66"/>
        <v>#REF!</v>
      </c>
      <c r="AJ110" t="e">
        <f t="shared" si="94"/>
        <v>#REF!</v>
      </c>
      <c r="AK110" s="13">
        <f t="shared" si="67"/>
        <v>1949.1707066918982</v>
      </c>
      <c r="AL110" s="37">
        <f t="shared" si="68"/>
        <v>1951.5980368584414</v>
      </c>
      <c r="AM110" s="13" t="e">
        <f t="shared" si="69"/>
        <v>#REF!</v>
      </c>
      <c r="AN110" t="e">
        <f t="shared" si="95"/>
        <v>#REF!</v>
      </c>
      <c r="AO110" s="13">
        <f t="shared" si="70"/>
        <v>4135.1333898795156</v>
      </c>
      <c r="AP110" s="13">
        <f t="shared" si="96"/>
        <v>1953.0926949901914</v>
      </c>
      <c r="AQ110" s="13" t="e">
        <f t="shared" si="71"/>
        <v>#REF!</v>
      </c>
      <c r="AR110" s="13" t="e">
        <f t="shared" si="97"/>
        <v>#REF!</v>
      </c>
      <c r="AS110" s="38">
        <f t="shared" si="72"/>
        <v>4135.1333898795156</v>
      </c>
      <c r="AT110" s="37">
        <f t="shared" si="73"/>
        <v>251.27270472321888</v>
      </c>
      <c r="AU110" s="13" t="e">
        <f t="shared" si="74"/>
        <v>#REF!</v>
      </c>
      <c r="AV110" t="e">
        <f t="shared" si="98"/>
        <v>#REF!</v>
      </c>
      <c r="AW110" s="13">
        <f t="shared" si="75"/>
        <v>654.52934422449698</v>
      </c>
      <c r="AX110" s="13">
        <f t="shared" si="99"/>
        <v>252.09216979931364</v>
      </c>
      <c r="AY110" s="13" t="e">
        <f t="shared" si="76"/>
        <v>#REF!</v>
      </c>
      <c r="AZ110" t="e">
        <f t="shared" si="100"/>
        <v>#REF!</v>
      </c>
      <c r="BA110" s="13">
        <f t="shared" si="77"/>
        <v>654.52934422449698</v>
      </c>
      <c r="BB110" s="37">
        <f t="shared" si="78"/>
        <v>353.07368435452213</v>
      </c>
      <c r="BC110" s="13" t="e">
        <f t="shared" si="79"/>
        <v>#REF!</v>
      </c>
      <c r="BD110" t="e">
        <f t="shared" si="101"/>
        <v>#REF!</v>
      </c>
      <c r="BE110" s="13">
        <f t="shared" si="80"/>
        <v>743.64621724213885</v>
      </c>
      <c r="BF110" s="13">
        <f t="shared" si="102"/>
        <v>354.15572450781633</v>
      </c>
      <c r="BG110" s="13" t="e">
        <f t="shared" si="81"/>
        <v>#REF!</v>
      </c>
      <c r="BH110" t="e">
        <f t="shared" si="103"/>
        <v>#REF!</v>
      </c>
      <c r="BI110" s="13">
        <f t="shared" si="82"/>
        <v>743.64621724213885</v>
      </c>
      <c r="BJ110" s="115">
        <f t="shared" si="83"/>
        <v>1.7085040543306103</v>
      </c>
      <c r="BK110" s="13" t="e">
        <f t="shared" si="84"/>
        <v>#REF!</v>
      </c>
      <c r="BL110" t="e">
        <f t="shared" si="104"/>
        <v>#REF!</v>
      </c>
      <c r="BM110" s="116">
        <f t="shared" si="85"/>
        <v>5.6772349545232395</v>
      </c>
      <c r="BN110" s="13">
        <f t="shared" si="105"/>
        <v>2.7905442076247393</v>
      </c>
      <c r="BO110" s="13" t="e">
        <f t="shared" si="86"/>
        <v>#REF!</v>
      </c>
      <c r="BP110" t="e">
        <f t="shared" si="106"/>
        <v>#REF!</v>
      </c>
      <c r="BQ110" s="13">
        <f t="shared" si="87"/>
        <v>5.6772349545232395</v>
      </c>
      <c r="BR110" s="37">
        <f t="shared" si="88"/>
        <v>245.74561645731924</v>
      </c>
      <c r="BS110" s="13" t="e">
        <f t="shared" si="89"/>
        <v>#REF!</v>
      </c>
      <c r="BT110" t="e">
        <f t="shared" si="107"/>
        <v>#REF!</v>
      </c>
      <c r="BU110" s="13">
        <f t="shared" si="90"/>
        <v>890.04176756572133</v>
      </c>
      <c r="BV110" s="13">
        <f t="shared" si="108"/>
        <v>246.82765661061336</v>
      </c>
      <c r="BW110" s="13" t="e">
        <f t="shared" si="91"/>
        <v>#REF!</v>
      </c>
      <c r="BX110" t="e">
        <f t="shared" si="109"/>
        <v>#REF!</v>
      </c>
      <c r="BY110" s="13">
        <f t="shared" si="92"/>
        <v>890.04176756572133</v>
      </c>
    </row>
    <row r="111" spans="29:77" x14ac:dyDescent="0.2">
      <c r="AC111">
        <v>110</v>
      </c>
      <c r="AD111" s="37">
        <f t="shared" si="63"/>
        <v>902.90513738053278</v>
      </c>
      <c r="AE111" s="13" t="e">
        <f t="shared" si="64"/>
        <v>#REF!</v>
      </c>
      <c r="AF111" t="e">
        <f t="shared" si="110"/>
        <v>#REF!</v>
      </c>
      <c r="AG111" s="13">
        <f t="shared" si="65"/>
        <v>1949.1707066918982</v>
      </c>
      <c r="AH111" s="13">
        <f t="shared" si="93"/>
        <v>904.21801276652945</v>
      </c>
      <c r="AI111" s="13" t="e">
        <f t="shared" si="66"/>
        <v>#REF!</v>
      </c>
      <c r="AJ111" t="e">
        <f t="shared" si="94"/>
        <v>#REF!</v>
      </c>
      <c r="AK111" s="13">
        <f t="shared" si="67"/>
        <v>1949.1707066918982</v>
      </c>
      <c r="AL111" s="37">
        <f t="shared" si="68"/>
        <v>1951.5980368584414</v>
      </c>
      <c r="AM111" s="13" t="e">
        <f t="shared" si="69"/>
        <v>#REF!</v>
      </c>
      <c r="AN111" t="e">
        <f t="shared" si="95"/>
        <v>#REF!</v>
      </c>
      <c r="AO111" s="13">
        <f t="shared" si="70"/>
        <v>4135.1333898795156</v>
      </c>
      <c r="AP111" s="13">
        <f t="shared" si="96"/>
        <v>1953.0926949901914</v>
      </c>
      <c r="AQ111" s="13" t="e">
        <f t="shared" si="71"/>
        <v>#REF!</v>
      </c>
      <c r="AR111" s="13" t="e">
        <f t="shared" si="97"/>
        <v>#REF!</v>
      </c>
      <c r="AS111" s="38">
        <f t="shared" si="72"/>
        <v>4135.1333898795156</v>
      </c>
      <c r="AT111" s="37">
        <f t="shared" si="73"/>
        <v>251.27270472321888</v>
      </c>
      <c r="AU111" s="13" t="e">
        <f t="shared" si="74"/>
        <v>#REF!</v>
      </c>
      <c r="AV111" t="e">
        <f t="shared" si="98"/>
        <v>#REF!</v>
      </c>
      <c r="AW111" s="13">
        <f t="shared" si="75"/>
        <v>654.52934422449698</v>
      </c>
      <c r="AX111" s="13">
        <f t="shared" si="99"/>
        <v>252.09216979931364</v>
      </c>
      <c r="AY111" s="13" t="e">
        <f t="shared" si="76"/>
        <v>#REF!</v>
      </c>
      <c r="AZ111" t="e">
        <f t="shared" si="100"/>
        <v>#REF!</v>
      </c>
      <c r="BA111" s="13">
        <f t="shared" si="77"/>
        <v>654.52934422449698</v>
      </c>
      <c r="BB111" s="37">
        <f t="shared" si="78"/>
        <v>353.07368435452213</v>
      </c>
      <c r="BC111" s="13" t="e">
        <f t="shared" si="79"/>
        <v>#REF!</v>
      </c>
      <c r="BD111" t="e">
        <f t="shared" si="101"/>
        <v>#REF!</v>
      </c>
      <c r="BE111" s="13">
        <f t="shared" si="80"/>
        <v>743.64621724213885</v>
      </c>
      <c r="BF111" s="13">
        <f t="shared" si="102"/>
        <v>354.15572450781633</v>
      </c>
      <c r="BG111" s="13" t="e">
        <f t="shared" si="81"/>
        <v>#REF!</v>
      </c>
      <c r="BH111" t="e">
        <f t="shared" si="103"/>
        <v>#REF!</v>
      </c>
      <c r="BI111" s="13">
        <f t="shared" si="82"/>
        <v>743.64621724213885</v>
      </c>
      <c r="BJ111" s="115">
        <f t="shared" si="83"/>
        <v>1.7085040543306103</v>
      </c>
      <c r="BK111" s="13" t="e">
        <f t="shared" si="84"/>
        <v>#REF!</v>
      </c>
      <c r="BL111" t="e">
        <f t="shared" si="104"/>
        <v>#REF!</v>
      </c>
      <c r="BM111" s="116">
        <f t="shared" si="85"/>
        <v>5.6772349545232395</v>
      </c>
      <c r="BN111" s="13">
        <f t="shared" si="105"/>
        <v>2.7905442076247393</v>
      </c>
      <c r="BO111" s="13" t="e">
        <f t="shared" si="86"/>
        <v>#REF!</v>
      </c>
      <c r="BP111" t="e">
        <f t="shared" si="106"/>
        <v>#REF!</v>
      </c>
      <c r="BQ111" s="13">
        <f t="shared" si="87"/>
        <v>5.6772349545232395</v>
      </c>
      <c r="BR111" s="37">
        <f t="shared" si="88"/>
        <v>245.74561645731924</v>
      </c>
      <c r="BS111" s="13" t="e">
        <f t="shared" si="89"/>
        <v>#REF!</v>
      </c>
      <c r="BT111" t="e">
        <f t="shared" si="107"/>
        <v>#REF!</v>
      </c>
      <c r="BU111" s="13">
        <f t="shared" si="90"/>
        <v>890.04176756572133</v>
      </c>
      <c r="BV111" s="13">
        <f t="shared" si="108"/>
        <v>246.82765661061336</v>
      </c>
      <c r="BW111" s="13" t="e">
        <f t="shared" si="91"/>
        <v>#REF!</v>
      </c>
      <c r="BX111" t="e">
        <f t="shared" si="109"/>
        <v>#REF!</v>
      </c>
      <c r="BY111" s="13">
        <f t="shared" si="92"/>
        <v>890.04176756572133</v>
      </c>
    </row>
    <row r="112" spans="29:77" x14ac:dyDescent="0.2">
      <c r="AC112">
        <v>111</v>
      </c>
      <c r="AD112" s="37">
        <f t="shared" si="63"/>
        <v>902.90513738053278</v>
      </c>
      <c r="AE112" s="13" t="e">
        <f t="shared" si="64"/>
        <v>#REF!</v>
      </c>
      <c r="AF112" t="e">
        <f t="shared" si="110"/>
        <v>#REF!</v>
      </c>
      <c r="AG112" s="13">
        <f t="shared" si="65"/>
        <v>1949.1707066918982</v>
      </c>
      <c r="AH112" s="13">
        <f t="shared" si="93"/>
        <v>904.21801276652945</v>
      </c>
      <c r="AI112" s="13" t="e">
        <f t="shared" si="66"/>
        <v>#REF!</v>
      </c>
      <c r="AJ112" t="e">
        <f t="shared" si="94"/>
        <v>#REF!</v>
      </c>
      <c r="AK112" s="13">
        <f t="shared" si="67"/>
        <v>1949.1707066918982</v>
      </c>
      <c r="AL112" s="37">
        <f t="shared" si="68"/>
        <v>1951.5980368584414</v>
      </c>
      <c r="AM112" s="13" t="e">
        <f t="shared" si="69"/>
        <v>#REF!</v>
      </c>
      <c r="AN112" t="e">
        <f t="shared" si="95"/>
        <v>#REF!</v>
      </c>
      <c r="AO112" s="13">
        <f t="shared" si="70"/>
        <v>4135.1333898795156</v>
      </c>
      <c r="AP112" s="13">
        <f t="shared" si="96"/>
        <v>1953.0926949901914</v>
      </c>
      <c r="AQ112" s="13" t="e">
        <f t="shared" si="71"/>
        <v>#REF!</v>
      </c>
      <c r="AR112" s="13" t="e">
        <f t="shared" si="97"/>
        <v>#REF!</v>
      </c>
      <c r="AS112" s="38">
        <f t="shared" si="72"/>
        <v>4135.1333898795156</v>
      </c>
      <c r="AT112" s="37">
        <f t="shared" si="73"/>
        <v>251.27270472321888</v>
      </c>
      <c r="AU112" s="13" t="e">
        <f t="shared" si="74"/>
        <v>#REF!</v>
      </c>
      <c r="AV112" t="e">
        <f t="shared" si="98"/>
        <v>#REF!</v>
      </c>
      <c r="AW112" s="13">
        <f t="shared" si="75"/>
        <v>654.52934422449698</v>
      </c>
      <c r="AX112" s="13">
        <f t="shared" si="99"/>
        <v>252.09216979931364</v>
      </c>
      <c r="AY112" s="13" t="e">
        <f t="shared" si="76"/>
        <v>#REF!</v>
      </c>
      <c r="AZ112" t="e">
        <f t="shared" si="100"/>
        <v>#REF!</v>
      </c>
      <c r="BA112" s="13">
        <f t="shared" si="77"/>
        <v>654.52934422449698</v>
      </c>
      <c r="BB112" s="37">
        <f t="shared" si="78"/>
        <v>353.07368435452213</v>
      </c>
      <c r="BC112" s="13" t="e">
        <f t="shared" si="79"/>
        <v>#REF!</v>
      </c>
      <c r="BD112" t="e">
        <f t="shared" si="101"/>
        <v>#REF!</v>
      </c>
      <c r="BE112" s="13">
        <f t="shared" si="80"/>
        <v>743.64621724213885</v>
      </c>
      <c r="BF112" s="13">
        <f t="shared" si="102"/>
        <v>354.15572450781633</v>
      </c>
      <c r="BG112" s="13" t="e">
        <f t="shared" si="81"/>
        <v>#REF!</v>
      </c>
      <c r="BH112" t="e">
        <f t="shared" si="103"/>
        <v>#REF!</v>
      </c>
      <c r="BI112" s="13">
        <f t="shared" si="82"/>
        <v>743.64621724213885</v>
      </c>
      <c r="BJ112" s="115">
        <f t="shared" si="83"/>
        <v>1.7085040543306103</v>
      </c>
      <c r="BK112" s="13" t="e">
        <f t="shared" si="84"/>
        <v>#REF!</v>
      </c>
      <c r="BL112" t="e">
        <f t="shared" si="104"/>
        <v>#REF!</v>
      </c>
      <c r="BM112" s="116">
        <f t="shared" si="85"/>
        <v>5.6772349545232395</v>
      </c>
      <c r="BN112" s="13">
        <f t="shared" si="105"/>
        <v>2.7905442076247393</v>
      </c>
      <c r="BO112" s="13" t="e">
        <f t="shared" si="86"/>
        <v>#REF!</v>
      </c>
      <c r="BP112" t="e">
        <f t="shared" si="106"/>
        <v>#REF!</v>
      </c>
      <c r="BQ112" s="13">
        <f t="shared" si="87"/>
        <v>5.6772349545232395</v>
      </c>
      <c r="BR112" s="37">
        <f t="shared" si="88"/>
        <v>245.74561645731924</v>
      </c>
      <c r="BS112" s="13" t="e">
        <f t="shared" si="89"/>
        <v>#REF!</v>
      </c>
      <c r="BT112" t="e">
        <f t="shared" si="107"/>
        <v>#REF!</v>
      </c>
      <c r="BU112" s="13">
        <f t="shared" si="90"/>
        <v>890.04176756572133</v>
      </c>
      <c r="BV112" s="13">
        <f t="shared" si="108"/>
        <v>246.82765661061336</v>
      </c>
      <c r="BW112" s="13" t="e">
        <f t="shared" si="91"/>
        <v>#REF!</v>
      </c>
      <c r="BX112" t="e">
        <f t="shared" si="109"/>
        <v>#REF!</v>
      </c>
      <c r="BY112" s="13">
        <f t="shared" si="92"/>
        <v>890.04176756572133</v>
      </c>
    </row>
    <row r="113" spans="29:77" x14ac:dyDescent="0.2">
      <c r="AC113">
        <v>112</v>
      </c>
      <c r="AD113" s="37">
        <f t="shared" si="63"/>
        <v>902.90513738053278</v>
      </c>
      <c r="AE113" s="13" t="e">
        <f t="shared" si="64"/>
        <v>#REF!</v>
      </c>
      <c r="AF113" t="e">
        <f t="shared" si="110"/>
        <v>#REF!</v>
      </c>
      <c r="AG113" s="13">
        <f t="shared" si="65"/>
        <v>1949.1707066918982</v>
      </c>
      <c r="AH113" s="13">
        <f t="shared" si="93"/>
        <v>904.21801276652945</v>
      </c>
      <c r="AI113" s="13" t="e">
        <f t="shared" si="66"/>
        <v>#REF!</v>
      </c>
      <c r="AJ113" t="e">
        <f t="shared" si="94"/>
        <v>#REF!</v>
      </c>
      <c r="AK113" s="13">
        <f t="shared" si="67"/>
        <v>1949.1707066918982</v>
      </c>
      <c r="AL113" s="37">
        <f t="shared" si="68"/>
        <v>1951.5980368584414</v>
      </c>
      <c r="AM113" s="13" t="e">
        <f t="shared" si="69"/>
        <v>#REF!</v>
      </c>
      <c r="AN113" t="e">
        <f t="shared" si="95"/>
        <v>#REF!</v>
      </c>
      <c r="AO113" s="13">
        <f t="shared" si="70"/>
        <v>4135.1333898795156</v>
      </c>
      <c r="AP113" s="13">
        <f t="shared" si="96"/>
        <v>1953.0926949901914</v>
      </c>
      <c r="AQ113" s="13" t="e">
        <f t="shared" si="71"/>
        <v>#REF!</v>
      </c>
      <c r="AR113" s="13" t="e">
        <f t="shared" si="97"/>
        <v>#REF!</v>
      </c>
      <c r="AS113" s="38">
        <f t="shared" si="72"/>
        <v>4135.1333898795156</v>
      </c>
      <c r="AT113" s="37">
        <f t="shared" si="73"/>
        <v>251.27270472321888</v>
      </c>
      <c r="AU113" s="13" t="e">
        <f t="shared" si="74"/>
        <v>#REF!</v>
      </c>
      <c r="AV113" t="e">
        <f t="shared" si="98"/>
        <v>#REF!</v>
      </c>
      <c r="AW113" s="13">
        <f t="shared" si="75"/>
        <v>654.52934422449698</v>
      </c>
      <c r="AX113" s="13">
        <f t="shared" si="99"/>
        <v>252.09216979931364</v>
      </c>
      <c r="AY113" s="13" t="e">
        <f t="shared" si="76"/>
        <v>#REF!</v>
      </c>
      <c r="AZ113" t="e">
        <f t="shared" si="100"/>
        <v>#REF!</v>
      </c>
      <c r="BA113" s="13">
        <f t="shared" si="77"/>
        <v>654.52934422449698</v>
      </c>
      <c r="BB113" s="37">
        <f t="shared" si="78"/>
        <v>353.07368435452213</v>
      </c>
      <c r="BC113" s="13" t="e">
        <f t="shared" si="79"/>
        <v>#REF!</v>
      </c>
      <c r="BD113" t="e">
        <f t="shared" si="101"/>
        <v>#REF!</v>
      </c>
      <c r="BE113" s="13">
        <f t="shared" si="80"/>
        <v>743.64621724213885</v>
      </c>
      <c r="BF113" s="13">
        <f t="shared" si="102"/>
        <v>354.15572450781633</v>
      </c>
      <c r="BG113" s="13" t="e">
        <f t="shared" si="81"/>
        <v>#REF!</v>
      </c>
      <c r="BH113" t="e">
        <f t="shared" si="103"/>
        <v>#REF!</v>
      </c>
      <c r="BI113" s="13">
        <f t="shared" si="82"/>
        <v>743.64621724213885</v>
      </c>
      <c r="BJ113" s="115">
        <f t="shared" si="83"/>
        <v>1.7085040543306103</v>
      </c>
      <c r="BK113" s="13" t="e">
        <f t="shared" si="84"/>
        <v>#REF!</v>
      </c>
      <c r="BL113" t="e">
        <f t="shared" si="104"/>
        <v>#REF!</v>
      </c>
      <c r="BM113" s="116">
        <f t="shared" si="85"/>
        <v>5.6772349545232395</v>
      </c>
      <c r="BN113" s="13">
        <f t="shared" si="105"/>
        <v>2.7905442076247393</v>
      </c>
      <c r="BO113" s="13" t="e">
        <f t="shared" si="86"/>
        <v>#REF!</v>
      </c>
      <c r="BP113" t="e">
        <f t="shared" si="106"/>
        <v>#REF!</v>
      </c>
      <c r="BQ113" s="13">
        <f t="shared" si="87"/>
        <v>5.6772349545232395</v>
      </c>
      <c r="BR113" s="37">
        <f t="shared" si="88"/>
        <v>245.74561645731924</v>
      </c>
      <c r="BS113" s="13" t="e">
        <f t="shared" si="89"/>
        <v>#REF!</v>
      </c>
      <c r="BT113" t="e">
        <f t="shared" si="107"/>
        <v>#REF!</v>
      </c>
      <c r="BU113" s="13">
        <f t="shared" si="90"/>
        <v>890.04176756572133</v>
      </c>
      <c r="BV113" s="13">
        <f t="shared" si="108"/>
        <v>246.82765661061336</v>
      </c>
      <c r="BW113" s="13" t="e">
        <f t="shared" si="91"/>
        <v>#REF!</v>
      </c>
      <c r="BX113" t="e">
        <f t="shared" si="109"/>
        <v>#REF!</v>
      </c>
      <c r="BY113" s="13">
        <f t="shared" si="92"/>
        <v>890.04176756572133</v>
      </c>
    </row>
    <row r="114" spans="29:77" x14ac:dyDescent="0.2">
      <c r="AC114">
        <v>113</v>
      </c>
      <c r="AD114" s="37">
        <f t="shared" si="63"/>
        <v>902.90513738053278</v>
      </c>
      <c r="AE114" s="13" t="e">
        <f t="shared" si="64"/>
        <v>#REF!</v>
      </c>
      <c r="AF114" t="e">
        <f t="shared" si="110"/>
        <v>#REF!</v>
      </c>
      <c r="AG114" s="13">
        <f t="shared" si="65"/>
        <v>1949.1707066918982</v>
      </c>
      <c r="AH114" s="13">
        <f t="shared" si="93"/>
        <v>904.21801276652945</v>
      </c>
      <c r="AI114" s="13" t="e">
        <f t="shared" si="66"/>
        <v>#REF!</v>
      </c>
      <c r="AJ114" t="e">
        <f t="shared" si="94"/>
        <v>#REF!</v>
      </c>
      <c r="AK114" s="13">
        <f t="shared" si="67"/>
        <v>1949.1707066918982</v>
      </c>
      <c r="AL114" s="37">
        <f t="shared" si="68"/>
        <v>1951.5980368584414</v>
      </c>
      <c r="AM114" s="13" t="e">
        <f t="shared" si="69"/>
        <v>#REF!</v>
      </c>
      <c r="AN114" t="e">
        <f t="shared" si="95"/>
        <v>#REF!</v>
      </c>
      <c r="AO114" s="13">
        <f t="shared" si="70"/>
        <v>4135.1333898795156</v>
      </c>
      <c r="AP114" s="13">
        <f t="shared" si="96"/>
        <v>1953.0926949901914</v>
      </c>
      <c r="AQ114" s="13" t="e">
        <f t="shared" si="71"/>
        <v>#REF!</v>
      </c>
      <c r="AR114" s="13" t="e">
        <f t="shared" si="97"/>
        <v>#REF!</v>
      </c>
      <c r="AS114" s="38">
        <f t="shared" si="72"/>
        <v>4135.1333898795156</v>
      </c>
      <c r="AT114" s="37">
        <f t="shared" si="73"/>
        <v>251.27270472321888</v>
      </c>
      <c r="AU114" s="13" t="e">
        <f t="shared" si="74"/>
        <v>#REF!</v>
      </c>
      <c r="AV114" t="e">
        <f t="shared" si="98"/>
        <v>#REF!</v>
      </c>
      <c r="AW114" s="13">
        <f t="shared" si="75"/>
        <v>654.52934422449698</v>
      </c>
      <c r="AX114" s="13">
        <f t="shared" si="99"/>
        <v>252.09216979931364</v>
      </c>
      <c r="AY114" s="13" t="e">
        <f t="shared" si="76"/>
        <v>#REF!</v>
      </c>
      <c r="AZ114" t="e">
        <f t="shared" si="100"/>
        <v>#REF!</v>
      </c>
      <c r="BA114" s="13">
        <f t="shared" si="77"/>
        <v>654.52934422449698</v>
      </c>
      <c r="BB114" s="37">
        <f t="shared" si="78"/>
        <v>353.07368435452213</v>
      </c>
      <c r="BC114" s="13" t="e">
        <f t="shared" si="79"/>
        <v>#REF!</v>
      </c>
      <c r="BD114" t="e">
        <f t="shared" si="101"/>
        <v>#REF!</v>
      </c>
      <c r="BE114" s="13">
        <f t="shared" si="80"/>
        <v>743.64621724213885</v>
      </c>
      <c r="BF114" s="13">
        <f t="shared" si="102"/>
        <v>354.15572450781633</v>
      </c>
      <c r="BG114" s="13" t="e">
        <f t="shared" si="81"/>
        <v>#REF!</v>
      </c>
      <c r="BH114" t="e">
        <f t="shared" si="103"/>
        <v>#REF!</v>
      </c>
      <c r="BI114" s="13">
        <f t="shared" si="82"/>
        <v>743.64621724213885</v>
      </c>
      <c r="BJ114" s="115">
        <f t="shared" si="83"/>
        <v>1.7085040543306103</v>
      </c>
      <c r="BK114" s="13" t="e">
        <f t="shared" si="84"/>
        <v>#REF!</v>
      </c>
      <c r="BL114" t="e">
        <f t="shared" si="104"/>
        <v>#REF!</v>
      </c>
      <c r="BM114" s="116">
        <f t="shared" si="85"/>
        <v>5.6772349545232395</v>
      </c>
      <c r="BN114" s="13">
        <f t="shared" si="105"/>
        <v>2.7905442076247393</v>
      </c>
      <c r="BO114" s="13" t="e">
        <f t="shared" si="86"/>
        <v>#REF!</v>
      </c>
      <c r="BP114" t="e">
        <f t="shared" si="106"/>
        <v>#REF!</v>
      </c>
      <c r="BQ114" s="13">
        <f t="shared" si="87"/>
        <v>5.6772349545232395</v>
      </c>
      <c r="BR114" s="37">
        <f t="shared" si="88"/>
        <v>245.74561645731924</v>
      </c>
      <c r="BS114" s="13" t="e">
        <f t="shared" si="89"/>
        <v>#REF!</v>
      </c>
      <c r="BT114" t="e">
        <f t="shared" si="107"/>
        <v>#REF!</v>
      </c>
      <c r="BU114" s="13">
        <f t="shared" si="90"/>
        <v>890.04176756572133</v>
      </c>
      <c r="BV114" s="13">
        <f t="shared" si="108"/>
        <v>246.82765661061336</v>
      </c>
      <c r="BW114" s="13" t="e">
        <f t="shared" si="91"/>
        <v>#REF!</v>
      </c>
      <c r="BX114" t="e">
        <f t="shared" si="109"/>
        <v>#REF!</v>
      </c>
      <c r="BY114" s="13">
        <f t="shared" si="92"/>
        <v>890.04176756572133</v>
      </c>
    </row>
    <row r="115" spans="29:77" x14ac:dyDescent="0.2">
      <c r="AC115">
        <v>114</v>
      </c>
      <c r="AD115" s="37">
        <f t="shared" si="63"/>
        <v>902.90513738053278</v>
      </c>
      <c r="AE115" s="13" t="e">
        <f t="shared" si="64"/>
        <v>#REF!</v>
      </c>
      <c r="AF115" t="e">
        <f t="shared" si="110"/>
        <v>#REF!</v>
      </c>
      <c r="AG115" s="13">
        <f t="shared" si="65"/>
        <v>1949.1707066918982</v>
      </c>
      <c r="AH115" s="13">
        <f t="shared" si="93"/>
        <v>904.21801276652945</v>
      </c>
      <c r="AI115" s="13" t="e">
        <f t="shared" si="66"/>
        <v>#REF!</v>
      </c>
      <c r="AJ115" t="e">
        <f t="shared" si="94"/>
        <v>#REF!</v>
      </c>
      <c r="AK115" s="13">
        <f t="shared" si="67"/>
        <v>1949.1707066918982</v>
      </c>
      <c r="AL115" s="37">
        <f t="shared" si="68"/>
        <v>1951.5980368584414</v>
      </c>
      <c r="AM115" s="13" t="e">
        <f t="shared" si="69"/>
        <v>#REF!</v>
      </c>
      <c r="AN115" t="e">
        <f t="shared" si="95"/>
        <v>#REF!</v>
      </c>
      <c r="AO115" s="13">
        <f t="shared" si="70"/>
        <v>4135.1333898795156</v>
      </c>
      <c r="AP115" s="13">
        <f t="shared" si="96"/>
        <v>1953.0926949901914</v>
      </c>
      <c r="AQ115" s="13" t="e">
        <f t="shared" si="71"/>
        <v>#REF!</v>
      </c>
      <c r="AR115" s="13" t="e">
        <f t="shared" si="97"/>
        <v>#REF!</v>
      </c>
      <c r="AS115" s="38">
        <f t="shared" si="72"/>
        <v>4135.1333898795156</v>
      </c>
      <c r="AT115" s="37">
        <f t="shared" si="73"/>
        <v>251.27270472321888</v>
      </c>
      <c r="AU115" s="13" t="e">
        <f t="shared" si="74"/>
        <v>#REF!</v>
      </c>
      <c r="AV115" t="e">
        <f t="shared" si="98"/>
        <v>#REF!</v>
      </c>
      <c r="AW115" s="13">
        <f t="shared" si="75"/>
        <v>654.52934422449698</v>
      </c>
      <c r="AX115" s="13">
        <f t="shared" si="99"/>
        <v>252.09216979931364</v>
      </c>
      <c r="AY115" s="13" t="e">
        <f t="shared" si="76"/>
        <v>#REF!</v>
      </c>
      <c r="AZ115" t="e">
        <f t="shared" si="100"/>
        <v>#REF!</v>
      </c>
      <c r="BA115" s="13">
        <f t="shared" si="77"/>
        <v>654.52934422449698</v>
      </c>
      <c r="BB115" s="37">
        <f t="shared" si="78"/>
        <v>353.07368435452213</v>
      </c>
      <c r="BC115" s="13" t="e">
        <f t="shared" si="79"/>
        <v>#REF!</v>
      </c>
      <c r="BD115" t="e">
        <f t="shared" si="101"/>
        <v>#REF!</v>
      </c>
      <c r="BE115" s="13">
        <f t="shared" si="80"/>
        <v>743.64621724213885</v>
      </c>
      <c r="BF115" s="13">
        <f t="shared" si="102"/>
        <v>354.15572450781633</v>
      </c>
      <c r="BG115" s="13" t="e">
        <f t="shared" si="81"/>
        <v>#REF!</v>
      </c>
      <c r="BH115" t="e">
        <f t="shared" si="103"/>
        <v>#REF!</v>
      </c>
      <c r="BI115" s="13">
        <f t="shared" si="82"/>
        <v>743.64621724213885</v>
      </c>
      <c r="BJ115" s="115">
        <f t="shared" si="83"/>
        <v>1.7085040543306103</v>
      </c>
      <c r="BK115" s="13" t="e">
        <f t="shared" si="84"/>
        <v>#REF!</v>
      </c>
      <c r="BL115" t="e">
        <f t="shared" si="104"/>
        <v>#REF!</v>
      </c>
      <c r="BM115" s="116">
        <f t="shared" si="85"/>
        <v>5.6772349545232395</v>
      </c>
      <c r="BN115" s="13">
        <f t="shared" si="105"/>
        <v>2.7905442076247393</v>
      </c>
      <c r="BO115" s="13" t="e">
        <f t="shared" si="86"/>
        <v>#REF!</v>
      </c>
      <c r="BP115" t="e">
        <f t="shared" si="106"/>
        <v>#REF!</v>
      </c>
      <c r="BQ115" s="13">
        <f t="shared" si="87"/>
        <v>5.6772349545232395</v>
      </c>
      <c r="BR115" s="37">
        <f t="shared" si="88"/>
        <v>245.74561645731924</v>
      </c>
      <c r="BS115" s="13" t="e">
        <f t="shared" si="89"/>
        <v>#REF!</v>
      </c>
      <c r="BT115" t="e">
        <f t="shared" si="107"/>
        <v>#REF!</v>
      </c>
      <c r="BU115" s="13">
        <f t="shared" si="90"/>
        <v>890.04176756572133</v>
      </c>
      <c r="BV115" s="13">
        <f t="shared" si="108"/>
        <v>246.82765661061336</v>
      </c>
      <c r="BW115" s="13" t="e">
        <f t="shared" si="91"/>
        <v>#REF!</v>
      </c>
      <c r="BX115" t="e">
        <f t="shared" si="109"/>
        <v>#REF!</v>
      </c>
      <c r="BY115" s="13">
        <f t="shared" si="92"/>
        <v>890.04176756572133</v>
      </c>
    </row>
    <row r="116" spans="29:77" x14ac:dyDescent="0.2">
      <c r="AC116">
        <v>115</v>
      </c>
      <c r="AD116" s="37">
        <f t="shared" si="63"/>
        <v>902.90513738053278</v>
      </c>
      <c r="AE116" s="13" t="e">
        <f t="shared" si="64"/>
        <v>#REF!</v>
      </c>
      <c r="AF116" t="e">
        <f t="shared" si="110"/>
        <v>#REF!</v>
      </c>
      <c r="AG116" s="13">
        <f t="shared" si="65"/>
        <v>1949.1707066918982</v>
      </c>
      <c r="AH116" s="13">
        <f t="shared" si="93"/>
        <v>904.21801276652945</v>
      </c>
      <c r="AI116" s="13" t="e">
        <f t="shared" si="66"/>
        <v>#REF!</v>
      </c>
      <c r="AJ116" t="e">
        <f t="shared" si="94"/>
        <v>#REF!</v>
      </c>
      <c r="AK116" s="13">
        <f t="shared" si="67"/>
        <v>1949.1707066918982</v>
      </c>
      <c r="AL116" s="37">
        <f t="shared" si="68"/>
        <v>1951.5980368584414</v>
      </c>
      <c r="AM116" s="13" t="e">
        <f t="shared" si="69"/>
        <v>#REF!</v>
      </c>
      <c r="AN116" t="e">
        <f t="shared" si="95"/>
        <v>#REF!</v>
      </c>
      <c r="AO116" s="13">
        <f t="shared" si="70"/>
        <v>4135.1333898795156</v>
      </c>
      <c r="AP116" s="13">
        <f t="shared" si="96"/>
        <v>1953.0926949901914</v>
      </c>
      <c r="AQ116" s="13" t="e">
        <f t="shared" si="71"/>
        <v>#REF!</v>
      </c>
      <c r="AR116" s="13" t="e">
        <f t="shared" si="97"/>
        <v>#REF!</v>
      </c>
      <c r="AS116" s="38">
        <f t="shared" si="72"/>
        <v>4135.1333898795156</v>
      </c>
      <c r="AT116" s="37">
        <f t="shared" si="73"/>
        <v>251.27270472321888</v>
      </c>
      <c r="AU116" s="13" t="e">
        <f t="shared" si="74"/>
        <v>#REF!</v>
      </c>
      <c r="AV116" t="e">
        <f t="shared" si="98"/>
        <v>#REF!</v>
      </c>
      <c r="AW116" s="13">
        <f t="shared" si="75"/>
        <v>654.52934422449698</v>
      </c>
      <c r="AX116" s="13">
        <f t="shared" si="99"/>
        <v>252.09216979931364</v>
      </c>
      <c r="AY116" s="13" t="e">
        <f t="shared" si="76"/>
        <v>#REF!</v>
      </c>
      <c r="AZ116" t="e">
        <f t="shared" si="100"/>
        <v>#REF!</v>
      </c>
      <c r="BA116" s="13">
        <f t="shared" si="77"/>
        <v>654.52934422449698</v>
      </c>
      <c r="BB116" s="37">
        <f t="shared" si="78"/>
        <v>353.07368435452213</v>
      </c>
      <c r="BC116" s="13" t="e">
        <f t="shared" si="79"/>
        <v>#REF!</v>
      </c>
      <c r="BD116" t="e">
        <f t="shared" si="101"/>
        <v>#REF!</v>
      </c>
      <c r="BE116" s="13">
        <f t="shared" si="80"/>
        <v>743.64621724213885</v>
      </c>
      <c r="BF116" s="13">
        <f t="shared" si="102"/>
        <v>354.15572450781633</v>
      </c>
      <c r="BG116" s="13" t="e">
        <f t="shared" si="81"/>
        <v>#REF!</v>
      </c>
      <c r="BH116" t="e">
        <f t="shared" si="103"/>
        <v>#REF!</v>
      </c>
      <c r="BI116" s="13">
        <f t="shared" si="82"/>
        <v>743.64621724213885</v>
      </c>
      <c r="BJ116" s="115">
        <f t="shared" si="83"/>
        <v>1.7085040543306103</v>
      </c>
      <c r="BK116" s="13" t="e">
        <f t="shared" si="84"/>
        <v>#REF!</v>
      </c>
      <c r="BL116" t="e">
        <f t="shared" si="104"/>
        <v>#REF!</v>
      </c>
      <c r="BM116" s="116">
        <f t="shared" si="85"/>
        <v>5.6772349545232395</v>
      </c>
      <c r="BN116" s="13">
        <f t="shared" si="105"/>
        <v>2.7905442076247393</v>
      </c>
      <c r="BO116" s="13" t="e">
        <f t="shared" si="86"/>
        <v>#REF!</v>
      </c>
      <c r="BP116" t="e">
        <f t="shared" si="106"/>
        <v>#REF!</v>
      </c>
      <c r="BQ116" s="13">
        <f t="shared" si="87"/>
        <v>5.6772349545232395</v>
      </c>
      <c r="BR116" s="37">
        <f t="shared" si="88"/>
        <v>245.74561645731924</v>
      </c>
      <c r="BS116" s="13" t="e">
        <f t="shared" si="89"/>
        <v>#REF!</v>
      </c>
      <c r="BT116" t="e">
        <f t="shared" si="107"/>
        <v>#REF!</v>
      </c>
      <c r="BU116" s="13">
        <f t="shared" si="90"/>
        <v>890.04176756572133</v>
      </c>
      <c r="BV116" s="13">
        <f t="shared" si="108"/>
        <v>246.82765661061336</v>
      </c>
      <c r="BW116" s="13" t="e">
        <f t="shared" si="91"/>
        <v>#REF!</v>
      </c>
      <c r="BX116" t="e">
        <f t="shared" si="109"/>
        <v>#REF!</v>
      </c>
      <c r="BY116" s="13">
        <f t="shared" si="92"/>
        <v>890.04176756572133</v>
      </c>
    </row>
    <row r="117" spans="29:77" x14ac:dyDescent="0.2">
      <c r="AC117">
        <v>116</v>
      </c>
      <c r="AD117" s="37">
        <f t="shared" si="63"/>
        <v>902.90513738053278</v>
      </c>
      <c r="AE117" s="13" t="e">
        <f t="shared" si="64"/>
        <v>#REF!</v>
      </c>
      <c r="AF117" t="e">
        <f t="shared" si="110"/>
        <v>#REF!</v>
      </c>
      <c r="AG117" s="13">
        <f t="shared" si="65"/>
        <v>1949.1707066918982</v>
      </c>
      <c r="AH117" s="13">
        <f t="shared" si="93"/>
        <v>904.21801276652945</v>
      </c>
      <c r="AI117" s="13" t="e">
        <f t="shared" si="66"/>
        <v>#REF!</v>
      </c>
      <c r="AJ117" t="e">
        <f t="shared" si="94"/>
        <v>#REF!</v>
      </c>
      <c r="AK117" s="13">
        <f t="shared" si="67"/>
        <v>1949.1707066918982</v>
      </c>
      <c r="AL117" s="37">
        <f t="shared" si="68"/>
        <v>1951.5980368584414</v>
      </c>
      <c r="AM117" s="13" t="e">
        <f t="shared" si="69"/>
        <v>#REF!</v>
      </c>
      <c r="AN117" t="e">
        <f t="shared" si="95"/>
        <v>#REF!</v>
      </c>
      <c r="AO117" s="13">
        <f t="shared" si="70"/>
        <v>4135.1333898795156</v>
      </c>
      <c r="AP117" s="13">
        <f t="shared" si="96"/>
        <v>1953.0926949901914</v>
      </c>
      <c r="AQ117" s="13" t="e">
        <f t="shared" si="71"/>
        <v>#REF!</v>
      </c>
      <c r="AR117" s="13" t="e">
        <f t="shared" si="97"/>
        <v>#REF!</v>
      </c>
      <c r="AS117" s="38">
        <f t="shared" si="72"/>
        <v>4135.1333898795156</v>
      </c>
      <c r="AT117" s="37">
        <f t="shared" si="73"/>
        <v>251.27270472321888</v>
      </c>
      <c r="AU117" s="13" t="e">
        <f t="shared" si="74"/>
        <v>#REF!</v>
      </c>
      <c r="AV117" t="e">
        <f t="shared" si="98"/>
        <v>#REF!</v>
      </c>
      <c r="AW117" s="13">
        <f t="shared" si="75"/>
        <v>654.52934422449698</v>
      </c>
      <c r="AX117" s="13">
        <f t="shared" si="99"/>
        <v>252.09216979931364</v>
      </c>
      <c r="AY117" s="13" t="e">
        <f t="shared" si="76"/>
        <v>#REF!</v>
      </c>
      <c r="AZ117" t="e">
        <f t="shared" si="100"/>
        <v>#REF!</v>
      </c>
      <c r="BA117" s="13">
        <f t="shared" si="77"/>
        <v>654.52934422449698</v>
      </c>
      <c r="BB117" s="37">
        <f t="shared" si="78"/>
        <v>353.07368435452213</v>
      </c>
      <c r="BC117" s="13" t="e">
        <f t="shared" si="79"/>
        <v>#REF!</v>
      </c>
      <c r="BD117" t="e">
        <f t="shared" si="101"/>
        <v>#REF!</v>
      </c>
      <c r="BE117" s="13">
        <f t="shared" si="80"/>
        <v>743.64621724213885</v>
      </c>
      <c r="BF117" s="13">
        <f t="shared" si="102"/>
        <v>354.15572450781633</v>
      </c>
      <c r="BG117" s="13" t="e">
        <f t="shared" si="81"/>
        <v>#REF!</v>
      </c>
      <c r="BH117" t="e">
        <f t="shared" si="103"/>
        <v>#REF!</v>
      </c>
      <c r="BI117" s="13">
        <f t="shared" si="82"/>
        <v>743.64621724213885</v>
      </c>
      <c r="BJ117" s="115">
        <f t="shared" si="83"/>
        <v>1.7085040543306103</v>
      </c>
      <c r="BK117" s="13" t="e">
        <f t="shared" si="84"/>
        <v>#REF!</v>
      </c>
      <c r="BL117" t="e">
        <f t="shared" si="104"/>
        <v>#REF!</v>
      </c>
      <c r="BM117" s="116">
        <f t="shared" si="85"/>
        <v>5.6772349545232395</v>
      </c>
      <c r="BN117" s="13">
        <f t="shared" si="105"/>
        <v>2.7905442076247393</v>
      </c>
      <c r="BO117" s="13" t="e">
        <f t="shared" si="86"/>
        <v>#REF!</v>
      </c>
      <c r="BP117" t="e">
        <f t="shared" si="106"/>
        <v>#REF!</v>
      </c>
      <c r="BQ117" s="13">
        <f t="shared" si="87"/>
        <v>5.6772349545232395</v>
      </c>
      <c r="BR117" s="37">
        <f t="shared" si="88"/>
        <v>245.74561645731924</v>
      </c>
      <c r="BS117" s="13" t="e">
        <f t="shared" si="89"/>
        <v>#REF!</v>
      </c>
      <c r="BT117" t="e">
        <f t="shared" si="107"/>
        <v>#REF!</v>
      </c>
      <c r="BU117" s="13">
        <f t="shared" si="90"/>
        <v>890.04176756572133</v>
      </c>
      <c r="BV117" s="13">
        <f t="shared" si="108"/>
        <v>246.82765661061336</v>
      </c>
      <c r="BW117" s="13" t="e">
        <f t="shared" si="91"/>
        <v>#REF!</v>
      </c>
      <c r="BX117" t="e">
        <f t="shared" si="109"/>
        <v>#REF!</v>
      </c>
      <c r="BY117" s="13">
        <f t="shared" si="92"/>
        <v>890.04176756572133</v>
      </c>
    </row>
    <row r="118" spans="29:77" x14ac:dyDescent="0.2">
      <c r="AC118">
        <v>117</v>
      </c>
      <c r="AD118" s="37">
        <f t="shared" si="63"/>
        <v>902.90513738053278</v>
      </c>
      <c r="AE118" s="13" t="e">
        <f t="shared" si="64"/>
        <v>#REF!</v>
      </c>
      <c r="AF118" t="e">
        <f t="shared" si="110"/>
        <v>#REF!</v>
      </c>
      <c r="AG118" s="13">
        <f t="shared" si="65"/>
        <v>1949.1707066918982</v>
      </c>
      <c r="AH118" s="13">
        <f t="shared" si="93"/>
        <v>904.21801276652945</v>
      </c>
      <c r="AI118" s="13" t="e">
        <f t="shared" si="66"/>
        <v>#REF!</v>
      </c>
      <c r="AJ118" t="e">
        <f t="shared" si="94"/>
        <v>#REF!</v>
      </c>
      <c r="AK118" s="13">
        <f t="shared" si="67"/>
        <v>1949.1707066918982</v>
      </c>
      <c r="AL118" s="37">
        <f t="shared" si="68"/>
        <v>1951.5980368584414</v>
      </c>
      <c r="AM118" s="13" t="e">
        <f t="shared" si="69"/>
        <v>#REF!</v>
      </c>
      <c r="AN118" t="e">
        <f t="shared" si="95"/>
        <v>#REF!</v>
      </c>
      <c r="AO118" s="13">
        <f t="shared" si="70"/>
        <v>4135.1333898795156</v>
      </c>
      <c r="AP118" s="13">
        <f t="shared" si="96"/>
        <v>1953.0926949901914</v>
      </c>
      <c r="AQ118" s="13" t="e">
        <f t="shared" si="71"/>
        <v>#REF!</v>
      </c>
      <c r="AR118" s="13" t="e">
        <f t="shared" si="97"/>
        <v>#REF!</v>
      </c>
      <c r="AS118" s="38">
        <f t="shared" si="72"/>
        <v>4135.1333898795156</v>
      </c>
      <c r="AT118" s="37">
        <f t="shared" si="73"/>
        <v>251.27270472321888</v>
      </c>
      <c r="AU118" s="13" t="e">
        <f t="shared" si="74"/>
        <v>#REF!</v>
      </c>
      <c r="AV118" t="e">
        <f t="shared" si="98"/>
        <v>#REF!</v>
      </c>
      <c r="AW118" s="13">
        <f t="shared" si="75"/>
        <v>654.52934422449698</v>
      </c>
      <c r="AX118" s="13">
        <f t="shared" si="99"/>
        <v>252.09216979931364</v>
      </c>
      <c r="AY118" s="13" t="e">
        <f t="shared" si="76"/>
        <v>#REF!</v>
      </c>
      <c r="AZ118" t="e">
        <f t="shared" si="100"/>
        <v>#REF!</v>
      </c>
      <c r="BA118" s="13">
        <f t="shared" si="77"/>
        <v>654.52934422449698</v>
      </c>
      <c r="BB118" s="37">
        <f t="shared" si="78"/>
        <v>353.07368435452213</v>
      </c>
      <c r="BC118" s="13" t="e">
        <f t="shared" si="79"/>
        <v>#REF!</v>
      </c>
      <c r="BD118" t="e">
        <f t="shared" si="101"/>
        <v>#REF!</v>
      </c>
      <c r="BE118" s="13">
        <f t="shared" si="80"/>
        <v>743.64621724213885</v>
      </c>
      <c r="BF118" s="13">
        <f t="shared" si="102"/>
        <v>354.15572450781633</v>
      </c>
      <c r="BG118" s="13" t="e">
        <f t="shared" si="81"/>
        <v>#REF!</v>
      </c>
      <c r="BH118" t="e">
        <f t="shared" si="103"/>
        <v>#REF!</v>
      </c>
      <c r="BI118" s="13">
        <f t="shared" si="82"/>
        <v>743.64621724213885</v>
      </c>
      <c r="BJ118" s="115">
        <f t="shared" si="83"/>
        <v>1.7085040543306103</v>
      </c>
      <c r="BK118" s="13" t="e">
        <f t="shared" si="84"/>
        <v>#REF!</v>
      </c>
      <c r="BL118" t="e">
        <f t="shared" si="104"/>
        <v>#REF!</v>
      </c>
      <c r="BM118" s="116">
        <f t="shared" si="85"/>
        <v>5.6772349545232395</v>
      </c>
      <c r="BN118" s="13">
        <f t="shared" si="105"/>
        <v>2.7905442076247393</v>
      </c>
      <c r="BO118" s="13" t="e">
        <f t="shared" si="86"/>
        <v>#REF!</v>
      </c>
      <c r="BP118" t="e">
        <f t="shared" si="106"/>
        <v>#REF!</v>
      </c>
      <c r="BQ118" s="13">
        <f t="shared" si="87"/>
        <v>5.6772349545232395</v>
      </c>
      <c r="BR118" s="37">
        <f t="shared" si="88"/>
        <v>245.74561645731924</v>
      </c>
      <c r="BS118" s="13" t="e">
        <f t="shared" si="89"/>
        <v>#REF!</v>
      </c>
      <c r="BT118" t="e">
        <f t="shared" si="107"/>
        <v>#REF!</v>
      </c>
      <c r="BU118" s="13">
        <f t="shared" si="90"/>
        <v>890.04176756572133</v>
      </c>
      <c r="BV118" s="13">
        <f t="shared" si="108"/>
        <v>246.82765661061336</v>
      </c>
      <c r="BW118" s="13" t="e">
        <f t="shared" si="91"/>
        <v>#REF!</v>
      </c>
      <c r="BX118" t="e">
        <f t="shared" si="109"/>
        <v>#REF!</v>
      </c>
      <c r="BY118" s="13">
        <f t="shared" si="92"/>
        <v>890.04176756572133</v>
      </c>
    </row>
    <row r="119" spans="29:77" x14ac:dyDescent="0.2">
      <c r="AC119">
        <v>118</v>
      </c>
      <c r="AD119" s="37">
        <f t="shared" si="63"/>
        <v>902.90513738053278</v>
      </c>
      <c r="AE119" s="13" t="e">
        <f t="shared" si="64"/>
        <v>#REF!</v>
      </c>
      <c r="AF119" t="e">
        <f t="shared" si="110"/>
        <v>#REF!</v>
      </c>
      <c r="AG119" s="13">
        <f t="shared" si="65"/>
        <v>1949.1707066918982</v>
      </c>
      <c r="AH119" s="13">
        <f t="shared" si="93"/>
        <v>904.21801276652945</v>
      </c>
      <c r="AI119" s="13" t="e">
        <f t="shared" si="66"/>
        <v>#REF!</v>
      </c>
      <c r="AJ119" t="e">
        <f t="shared" si="94"/>
        <v>#REF!</v>
      </c>
      <c r="AK119" s="13">
        <f t="shared" si="67"/>
        <v>1949.1707066918982</v>
      </c>
      <c r="AL119" s="37">
        <f t="shared" si="68"/>
        <v>1951.5980368584414</v>
      </c>
      <c r="AM119" s="13" t="e">
        <f t="shared" si="69"/>
        <v>#REF!</v>
      </c>
      <c r="AN119" t="e">
        <f t="shared" si="95"/>
        <v>#REF!</v>
      </c>
      <c r="AO119" s="13">
        <f t="shared" si="70"/>
        <v>4135.1333898795156</v>
      </c>
      <c r="AP119" s="13">
        <f t="shared" si="96"/>
        <v>1953.0926949901914</v>
      </c>
      <c r="AQ119" s="13" t="e">
        <f t="shared" si="71"/>
        <v>#REF!</v>
      </c>
      <c r="AR119" s="13" t="e">
        <f t="shared" si="97"/>
        <v>#REF!</v>
      </c>
      <c r="AS119" s="38">
        <f t="shared" si="72"/>
        <v>4135.1333898795156</v>
      </c>
      <c r="AT119" s="37">
        <f t="shared" si="73"/>
        <v>251.27270472321888</v>
      </c>
      <c r="AU119" s="13" t="e">
        <f t="shared" si="74"/>
        <v>#REF!</v>
      </c>
      <c r="AV119" t="e">
        <f t="shared" si="98"/>
        <v>#REF!</v>
      </c>
      <c r="AW119" s="13">
        <f t="shared" si="75"/>
        <v>654.52934422449698</v>
      </c>
      <c r="AX119" s="13">
        <f t="shared" si="99"/>
        <v>252.09216979931364</v>
      </c>
      <c r="AY119" s="13" t="e">
        <f t="shared" si="76"/>
        <v>#REF!</v>
      </c>
      <c r="AZ119" t="e">
        <f t="shared" si="100"/>
        <v>#REF!</v>
      </c>
      <c r="BA119" s="13">
        <f t="shared" si="77"/>
        <v>654.52934422449698</v>
      </c>
      <c r="BB119" s="37">
        <f t="shared" si="78"/>
        <v>353.07368435452213</v>
      </c>
      <c r="BC119" s="13" t="e">
        <f t="shared" si="79"/>
        <v>#REF!</v>
      </c>
      <c r="BD119" t="e">
        <f t="shared" si="101"/>
        <v>#REF!</v>
      </c>
      <c r="BE119" s="13">
        <f t="shared" si="80"/>
        <v>743.64621724213885</v>
      </c>
      <c r="BF119" s="13">
        <f t="shared" si="102"/>
        <v>354.15572450781633</v>
      </c>
      <c r="BG119" s="13" t="e">
        <f t="shared" si="81"/>
        <v>#REF!</v>
      </c>
      <c r="BH119" t="e">
        <f t="shared" si="103"/>
        <v>#REF!</v>
      </c>
      <c r="BI119" s="13">
        <f t="shared" si="82"/>
        <v>743.64621724213885</v>
      </c>
      <c r="BJ119" s="115">
        <f t="shared" si="83"/>
        <v>1.7085040543306103</v>
      </c>
      <c r="BK119" s="13" t="e">
        <f t="shared" si="84"/>
        <v>#REF!</v>
      </c>
      <c r="BL119" t="e">
        <f t="shared" si="104"/>
        <v>#REF!</v>
      </c>
      <c r="BM119" s="116">
        <f t="shared" si="85"/>
        <v>5.6772349545232395</v>
      </c>
      <c r="BN119" s="13">
        <f t="shared" si="105"/>
        <v>2.7905442076247393</v>
      </c>
      <c r="BO119" s="13" t="e">
        <f t="shared" si="86"/>
        <v>#REF!</v>
      </c>
      <c r="BP119" t="e">
        <f t="shared" si="106"/>
        <v>#REF!</v>
      </c>
      <c r="BQ119" s="13">
        <f t="shared" si="87"/>
        <v>5.6772349545232395</v>
      </c>
      <c r="BR119" s="37">
        <f t="shared" si="88"/>
        <v>245.74561645731924</v>
      </c>
      <c r="BS119" s="13" t="e">
        <f t="shared" si="89"/>
        <v>#REF!</v>
      </c>
      <c r="BT119" t="e">
        <f t="shared" si="107"/>
        <v>#REF!</v>
      </c>
      <c r="BU119" s="13">
        <f t="shared" si="90"/>
        <v>890.04176756572133</v>
      </c>
      <c r="BV119" s="13">
        <f t="shared" si="108"/>
        <v>246.82765661061336</v>
      </c>
      <c r="BW119" s="13" t="e">
        <f t="shared" si="91"/>
        <v>#REF!</v>
      </c>
      <c r="BX119" t="e">
        <f t="shared" si="109"/>
        <v>#REF!</v>
      </c>
      <c r="BY119" s="13">
        <f t="shared" si="92"/>
        <v>890.04176756572133</v>
      </c>
    </row>
    <row r="120" spans="29:77" x14ac:dyDescent="0.2">
      <c r="AC120">
        <v>119</v>
      </c>
      <c r="AD120" s="37">
        <f t="shared" si="63"/>
        <v>902.90513738053278</v>
      </c>
      <c r="AE120" s="13" t="e">
        <f t="shared" si="64"/>
        <v>#REF!</v>
      </c>
      <c r="AF120" t="e">
        <f t="shared" si="110"/>
        <v>#REF!</v>
      </c>
      <c r="AG120" s="13">
        <f t="shared" si="65"/>
        <v>1949.1707066918982</v>
      </c>
      <c r="AH120" s="13">
        <f t="shared" si="93"/>
        <v>904.21801276652945</v>
      </c>
      <c r="AI120" s="13" t="e">
        <f t="shared" si="66"/>
        <v>#REF!</v>
      </c>
      <c r="AJ120" t="e">
        <f t="shared" si="94"/>
        <v>#REF!</v>
      </c>
      <c r="AK120" s="13">
        <f t="shared" si="67"/>
        <v>1949.1707066918982</v>
      </c>
      <c r="AL120" s="37">
        <f t="shared" si="68"/>
        <v>1951.5980368584414</v>
      </c>
      <c r="AM120" s="13" t="e">
        <f t="shared" si="69"/>
        <v>#REF!</v>
      </c>
      <c r="AN120" t="e">
        <f t="shared" si="95"/>
        <v>#REF!</v>
      </c>
      <c r="AO120" s="13">
        <f t="shared" si="70"/>
        <v>4135.1333898795156</v>
      </c>
      <c r="AP120" s="13">
        <f t="shared" si="96"/>
        <v>1953.0926949901914</v>
      </c>
      <c r="AQ120" s="13" t="e">
        <f t="shared" si="71"/>
        <v>#REF!</v>
      </c>
      <c r="AR120" s="13" t="e">
        <f t="shared" si="97"/>
        <v>#REF!</v>
      </c>
      <c r="AS120" s="38">
        <f t="shared" si="72"/>
        <v>4135.1333898795156</v>
      </c>
      <c r="AT120" s="37">
        <f t="shared" si="73"/>
        <v>251.27270472321888</v>
      </c>
      <c r="AU120" s="13" t="e">
        <f t="shared" si="74"/>
        <v>#REF!</v>
      </c>
      <c r="AV120" t="e">
        <f t="shared" si="98"/>
        <v>#REF!</v>
      </c>
      <c r="AW120" s="13">
        <f t="shared" si="75"/>
        <v>654.52934422449698</v>
      </c>
      <c r="AX120" s="13">
        <f t="shared" si="99"/>
        <v>252.09216979931364</v>
      </c>
      <c r="AY120" s="13" t="e">
        <f t="shared" si="76"/>
        <v>#REF!</v>
      </c>
      <c r="AZ120" t="e">
        <f t="shared" si="100"/>
        <v>#REF!</v>
      </c>
      <c r="BA120" s="13">
        <f t="shared" si="77"/>
        <v>654.52934422449698</v>
      </c>
      <c r="BB120" s="37">
        <f t="shared" si="78"/>
        <v>353.07368435452213</v>
      </c>
      <c r="BC120" s="13" t="e">
        <f t="shared" si="79"/>
        <v>#REF!</v>
      </c>
      <c r="BD120" t="e">
        <f t="shared" si="101"/>
        <v>#REF!</v>
      </c>
      <c r="BE120" s="13">
        <f t="shared" si="80"/>
        <v>743.64621724213885</v>
      </c>
      <c r="BF120" s="13">
        <f t="shared" si="102"/>
        <v>354.15572450781633</v>
      </c>
      <c r="BG120" s="13" t="e">
        <f t="shared" si="81"/>
        <v>#REF!</v>
      </c>
      <c r="BH120" t="e">
        <f t="shared" si="103"/>
        <v>#REF!</v>
      </c>
      <c r="BI120" s="13">
        <f t="shared" si="82"/>
        <v>743.64621724213885</v>
      </c>
      <c r="BJ120" s="115">
        <f t="shared" si="83"/>
        <v>1.7085040543306103</v>
      </c>
      <c r="BK120" s="13" t="e">
        <f t="shared" si="84"/>
        <v>#REF!</v>
      </c>
      <c r="BL120" t="e">
        <f t="shared" si="104"/>
        <v>#REF!</v>
      </c>
      <c r="BM120" s="116">
        <f t="shared" si="85"/>
        <v>5.6772349545232395</v>
      </c>
      <c r="BN120" s="13">
        <f t="shared" si="105"/>
        <v>2.7905442076247393</v>
      </c>
      <c r="BO120" s="13" t="e">
        <f t="shared" si="86"/>
        <v>#REF!</v>
      </c>
      <c r="BP120" t="e">
        <f t="shared" si="106"/>
        <v>#REF!</v>
      </c>
      <c r="BQ120" s="13">
        <f t="shared" si="87"/>
        <v>5.6772349545232395</v>
      </c>
      <c r="BR120" s="37">
        <f t="shared" si="88"/>
        <v>245.74561645731924</v>
      </c>
      <c r="BS120" s="13" t="e">
        <f t="shared" si="89"/>
        <v>#REF!</v>
      </c>
      <c r="BT120" t="e">
        <f t="shared" si="107"/>
        <v>#REF!</v>
      </c>
      <c r="BU120" s="13">
        <f t="shared" si="90"/>
        <v>890.04176756572133</v>
      </c>
      <c r="BV120" s="13">
        <f t="shared" si="108"/>
        <v>246.82765661061336</v>
      </c>
      <c r="BW120" s="13" t="e">
        <f t="shared" si="91"/>
        <v>#REF!</v>
      </c>
      <c r="BX120" t="e">
        <f t="shared" si="109"/>
        <v>#REF!</v>
      </c>
      <c r="BY120" s="13">
        <f t="shared" si="92"/>
        <v>890.04176756572133</v>
      </c>
    </row>
    <row r="121" spans="29:77" x14ac:dyDescent="0.2">
      <c r="AC121">
        <v>120</v>
      </c>
      <c r="AD121" s="37">
        <f t="shared" si="63"/>
        <v>902.90513738053278</v>
      </c>
      <c r="AE121" s="13" t="e">
        <f t="shared" si="64"/>
        <v>#REF!</v>
      </c>
      <c r="AF121" t="e">
        <f t="shared" si="110"/>
        <v>#REF!</v>
      </c>
      <c r="AG121" s="13">
        <f t="shared" si="65"/>
        <v>1949.1707066918982</v>
      </c>
      <c r="AH121" s="13">
        <f t="shared" si="93"/>
        <v>904.21801276652945</v>
      </c>
      <c r="AI121" s="13" t="e">
        <f t="shared" si="66"/>
        <v>#REF!</v>
      </c>
      <c r="AJ121" t="e">
        <f t="shared" si="94"/>
        <v>#REF!</v>
      </c>
      <c r="AK121" s="13">
        <f t="shared" si="67"/>
        <v>1949.1707066918982</v>
      </c>
      <c r="AL121" s="37">
        <f t="shared" si="68"/>
        <v>1951.5980368584414</v>
      </c>
      <c r="AM121" s="13" t="e">
        <f t="shared" si="69"/>
        <v>#REF!</v>
      </c>
      <c r="AN121" t="e">
        <f t="shared" si="95"/>
        <v>#REF!</v>
      </c>
      <c r="AO121" s="13">
        <f t="shared" si="70"/>
        <v>4135.1333898795156</v>
      </c>
      <c r="AP121" s="13">
        <f t="shared" si="96"/>
        <v>1953.0926949901914</v>
      </c>
      <c r="AQ121" s="13" t="e">
        <f t="shared" si="71"/>
        <v>#REF!</v>
      </c>
      <c r="AR121" s="13" t="e">
        <f t="shared" si="97"/>
        <v>#REF!</v>
      </c>
      <c r="AS121" s="38">
        <f t="shared" si="72"/>
        <v>4135.1333898795156</v>
      </c>
      <c r="AT121" s="37">
        <f t="shared" si="73"/>
        <v>251.27270472321888</v>
      </c>
      <c r="AU121" s="13" t="e">
        <f t="shared" si="74"/>
        <v>#REF!</v>
      </c>
      <c r="AV121" t="e">
        <f t="shared" si="98"/>
        <v>#REF!</v>
      </c>
      <c r="AW121" s="13">
        <f t="shared" si="75"/>
        <v>654.52934422449698</v>
      </c>
      <c r="AX121" s="13">
        <f t="shared" si="99"/>
        <v>252.09216979931364</v>
      </c>
      <c r="AY121" s="13" t="e">
        <f t="shared" si="76"/>
        <v>#REF!</v>
      </c>
      <c r="AZ121" t="e">
        <f t="shared" si="100"/>
        <v>#REF!</v>
      </c>
      <c r="BA121" s="13">
        <f t="shared" si="77"/>
        <v>654.52934422449698</v>
      </c>
      <c r="BB121" s="37">
        <f t="shared" si="78"/>
        <v>353.07368435452213</v>
      </c>
      <c r="BC121" s="13" t="e">
        <f t="shared" si="79"/>
        <v>#REF!</v>
      </c>
      <c r="BD121" t="e">
        <f t="shared" si="101"/>
        <v>#REF!</v>
      </c>
      <c r="BE121" s="13">
        <f t="shared" si="80"/>
        <v>743.64621724213885</v>
      </c>
      <c r="BF121" s="13">
        <f t="shared" si="102"/>
        <v>354.15572450781633</v>
      </c>
      <c r="BG121" s="13" t="e">
        <f t="shared" si="81"/>
        <v>#REF!</v>
      </c>
      <c r="BH121" t="e">
        <f t="shared" si="103"/>
        <v>#REF!</v>
      </c>
      <c r="BI121" s="13">
        <f t="shared" si="82"/>
        <v>743.64621724213885</v>
      </c>
      <c r="BJ121" s="115">
        <f t="shared" si="83"/>
        <v>1.7085040543306103</v>
      </c>
      <c r="BK121" s="13" t="e">
        <f t="shared" si="84"/>
        <v>#REF!</v>
      </c>
      <c r="BL121" t="e">
        <f t="shared" si="104"/>
        <v>#REF!</v>
      </c>
      <c r="BM121" s="116">
        <f t="shared" si="85"/>
        <v>5.6772349545232395</v>
      </c>
      <c r="BN121" s="13">
        <f t="shared" si="105"/>
        <v>2.7905442076247393</v>
      </c>
      <c r="BO121" s="13" t="e">
        <f t="shared" si="86"/>
        <v>#REF!</v>
      </c>
      <c r="BP121" t="e">
        <f t="shared" si="106"/>
        <v>#REF!</v>
      </c>
      <c r="BQ121" s="13">
        <f t="shared" si="87"/>
        <v>5.6772349545232395</v>
      </c>
      <c r="BR121" s="37">
        <f t="shared" si="88"/>
        <v>245.74561645731924</v>
      </c>
      <c r="BS121" s="13" t="e">
        <f t="shared" si="89"/>
        <v>#REF!</v>
      </c>
      <c r="BT121" t="e">
        <f t="shared" si="107"/>
        <v>#REF!</v>
      </c>
      <c r="BU121" s="13">
        <f t="shared" si="90"/>
        <v>890.04176756572133</v>
      </c>
      <c r="BV121" s="13">
        <f t="shared" si="108"/>
        <v>246.82765661061336</v>
      </c>
      <c r="BW121" s="13" t="e">
        <f t="shared" si="91"/>
        <v>#REF!</v>
      </c>
      <c r="BX121" t="e">
        <f t="shared" si="109"/>
        <v>#REF!</v>
      </c>
      <c r="BY121" s="13">
        <f t="shared" si="92"/>
        <v>890.04176756572133</v>
      </c>
    </row>
    <row r="122" spans="29:77" x14ac:dyDescent="0.2">
      <c r="AC122">
        <v>121</v>
      </c>
      <c r="AD122" s="37">
        <f t="shared" si="63"/>
        <v>902.90513738053278</v>
      </c>
      <c r="AE122" s="13" t="e">
        <f t="shared" si="64"/>
        <v>#REF!</v>
      </c>
      <c r="AF122" t="e">
        <f t="shared" si="110"/>
        <v>#REF!</v>
      </c>
      <c r="AG122" s="13">
        <f t="shared" si="65"/>
        <v>1949.1707066918982</v>
      </c>
      <c r="AH122" s="13">
        <f t="shared" si="93"/>
        <v>904.21801276652945</v>
      </c>
      <c r="AI122" s="13" t="e">
        <f t="shared" si="66"/>
        <v>#REF!</v>
      </c>
      <c r="AJ122" t="e">
        <f t="shared" si="94"/>
        <v>#REF!</v>
      </c>
      <c r="AK122" s="13">
        <f t="shared" si="67"/>
        <v>1949.1707066918982</v>
      </c>
      <c r="AL122" s="37">
        <f t="shared" si="68"/>
        <v>1951.5980368584414</v>
      </c>
      <c r="AM122" s="13" t="e">
        <f t="shared" si="69"/>
        <v>#REF!</v>
      </c>
      <c r="AN122" t="e">
        <f t="shared" si="95"/>
        <v>#REF!</v>
      </c>
      <c r="AO122" s="13">
        <f t="shared" si="70"/>
        <v>4135.1333898795156</v>
      </c>
      <c r="AP122" s="13">
        <f t="shared" si="96"/>
        <v>1953.0926949901914</v>
      </c>
      <c r="AQ122" s="13" t="e">
        <f t="shared" si="71"/>
        <v>#REF!</v>
      </c>
      <c r="AR122" s="13" t="e">
        <f t="shared" si="97"/>
        <v>#REF!</v>
      </c>
      <c r="AS122" s="38">
        <f t="shared" si="72"/>
        <v>4135.1333898795156</v>
      </c>
      <c r="AT122" s="37">
        <f t="shared" si="73"/>
        <v>251.27270472321888</v>
      </c>
      <c r="AU122" s="13" t="e">
        <f t="shared" si="74"/>
        <v>#REF!</v>
      </c>
      <c r="AV122" t="e">
        <f t="shared" si="98"/>
        <v>#REF!</v>
      </c>
      <c r="AW122" s="13">
        <f t="shared" si="75"/>
        <v>654.52934422449698</v>
      </c>
      <c r="AX122" s="13">
        <f t="shared" si="99"/>
        <v>252.09216979931364</v>
      </c>
      <c r="AY122" s="13" t="e">
        <f t="shared" si="76"/>
        <v>#REF!</v>
      </c>
      <c r="AZ122" t="e">
        <f t="shared" si="100"/>
        <v>#REF!</v>
      </c>
      <c r="BA122" s="13">
        <f t="shared" si="77"/>
        <v>654.52934422449698</v>
      </c>
      <c r="BB122" s="37">
        <f t="shared" si="78"/>
        <v>353.07368435452213</v>
      </c>
      <c r="BC122" s="13" t="e">
        <f t="shared" si="79"/>
        <v>#REF!</v>
      </c>
      <c r="BD122" t="e">
        <f t="shared" si="101"/>
        <v>#REF!</v>
      </c>
      <c r="BE122" s="13">
        <f t="shared" si="80"/>
        <v>743.64621724213885</v>
      </c>
      <c r="BF122" s="13">
        <f t="shared" si="102"/>
        <v>354.15572450781633</v>
      </c>
      <c r="BG122" s="13" t="e">
        <f t="shared" si="81"/>
        <v>#REF!</v>
      </c>
      <c r="BH122" t="e">
        <f t="shared" si="103"/>
        <v>#REF!</v>
      </c>
      <c r="BI122" s="13">
        <f t="shared" si="82"/>
        <v>743.64621724213885</v>
      </c>
      <c r="BJ122" s="115">
        <f t="shared" si="83"/>
        <v>1.7085040543306103</v>
      </c>
      <c r="BK122" s="13" t="e">
        <f t="shared" si="84"/>
        <v>#REF!</v>
      </c>
      <c r="BL122" t="e">
        <f t="shared" si="104"/>
        <v>#REF!</v>
      </c>
      <c r="BM122" s="116">
        <f t="shared" si="85"/>
        <v>5.6772349545232395</v>
      </c>
      <c r="BN122" s="13">
        <f t="shared" si="105"/>
        <v>2.7905442076247393</v>
      </c>
      <c r="BO122" s="13" t="e">
        <f t="shared" si="86"/>
        <v>#REF!</v>
      </c>
      <c r="BP122" t="e">
        <f t="shared" si="106"/>
        <v>#REF!</v>
      </c>
      <c r="BQ122" s="13">
        <f t="shared" si="87"/>
        <v>5.6772349545232395</v>
      </c>
      <c r="BR122" s="37">
        <f t="shared" si="88"/>
        <v>245.74561645731924</v>
      </c>
      <c r="BS122" s="13" t="e">
        <f t="shared" si="89"/>
        <v>#REF!</v>
      </c>
      <c r="BT122" t="e">
        <f t="shared" si="107"/>
        <v>#REF!</v>
      </c>
      <c r="BU122" s="13">
        <f t="shared" si="90"/>
        <v>890.04176756572133</v>
      </c>
      <c r="BV122" s="13">
        <f t="shared" si="108"/>
        <v>246.82765661061336</v>
      </c>
      <c r="BW122" s="13" t="e">
        <f t="shared" si="91"/>
        <v>#REF!</v>
      </c>
      <c r="BX122" t="e">
        <f t="shared" si="109"/>
        <v>#REF!</v>
      </c>
      <c r="BY122" s="13">
        <f t="shared" si="92"/>
        <v>890.04176756572133</v>
      </c>
    </row>
    <row r="123" spans="29:77" x14ac:dyDescent="0.2">
      <c r="AC123">
        <v>122</v>
      </c>
      <c r="AD123" s="37">
        <f t="shared" si="63"/>
        <v>902.90513738053278</v>
      </c>
      <c r="AE123" s="13" t="e">
        <f t="shared" si="64"/>
        <v>#REF!</v>
      </c>
      <c r="AF123" t="e">
        <f t="shared" si="110"/>
        <v>#REF!</v>
      </c>
      <c r="AG123" s="13">
        <f t="shared" si="65"/>
        <v>1949.1707066918982</v>
      </c>
      <c r="AH123" s="13">
        <f t="shared" si="93"/>
        <v>904.21801276652945</v>
      </c>
      <c r="AI123" s="13" t="e">
        <f t="shared" si="66"/>
        <v>#REF!</v>
      </c>
      <c r="AJ123" t="e">
        <f t="shared" si="94"/>
        <v>#REF!</v>
      </c>
      <c r="AK123" s="13">
        <f t="shared" si="67"/>
        <v>1949.1707066918982</v>
      </c>
      <c r="AL123" s="37">
        <f t="shared" si="68"/>
        <v>1951.5980368584414</v>
      </c>
      <c r="AM123" s="13" t="e">
        <f t="shared" si="69"/>
        <v>#REF!</v>
      </c>
      <c r="AN123" t="e">
        <f t="shared" si="95"/>
        <v>#REF!</v>
      </c>
      <c r="AO123" s="13">
        <f t="shared" si="70"/>
        <v>4135.1333898795156</v>
      </c>
      <c r="AP123" s="13">
        <f t="shared" si="96"/>
        <v>1953.0926949901914</v>
      </c>
      <c r="AQ123" s="13" t="e">
        <f t="shared" si="71"/>
        <v>#REF!</v>
      </c>
      <c r="AR123" s="13" t="e">
        <f t="shared" si="97"/>
        <v>#REF!</v>
      </c>
      <c r="AS123" s="38">
        <f t="shared" si="72"/>
        <v>4135.1333898795156</v>
      </c>
      <c r="AT123" s="37">
        <f t="shared" si="73"/>
        <v>251.27270472321888</v>
      </c>
      <c r="AU123" s="13" t="e">
        <f t="shared" si="74"/>
        <v>#REF!</v>
      </c>
      <c r="AV123" t="e">
        <f t="shared" si="98"/>
        <v>#REF!</v>
      </c>
      <c r="AW123" s="13">
        <f t="shared" si="75"/>
        <v>654.52934422449698</v>
      </c>
      <c r="AX123" s="13">
        <f t="shared" si="99"/>
        <v>252.09216979931364</v>
      </c>
      <c r="AY123" s="13" t="e">
        <f t="shared" si="76"/>
        <v>#REF!</v>
      </c>
      <c r="AZ123" t="e">
        <f t="shared" si="100"/>
        <v>#REF!</v>
      </c>
      <c r="BA123" s="13">
        <f t="shared" si="77"/>
        <v>654.52934422449698</v>
      </c>
      <c r="BB123" s="37">
        <f t="shared" si="78"/>
        <v>353.07368435452213</v>
      </c>
      <c r="BC123" s="13" t="e">
        <f t="shared" si="79"/>
        <v>#REF!</v>
      </c>
      <c r="BD123" t="e">
        <f t="shared" si="101"/>
        <v>#REF!</v>
      </c>
      <c r="BE123" s="13">
        <f t="shared" si="80"/>
        <v>743.64621724213885</v>
      </c>
      <c r="BF123" s="13">
        <f t="shared" si="102"/>
        <v>354.15572450781633</v>
      </c>
      <c r="BG123" s="13" t="e">
        <f t="shared" si="81"/>
        <v>#REF!</v>
      </c>
      <c r="BH123" t="e">
        <f t="shared" si="103"/>
        <v>#REF!</v>
      </c>
      <c r="BI123" s="13">
        <f t="shared" si="82"/>
        <v>743.64621724213885</v>
      </c>
      <c r="BJ123" s="115">
        <f t="shared" si="83"/>
        <v>1.7085040543306103</v>
      </c>
      <c r="BK123" s="13" t="e">
        <f t="shared" si="84"/>
        <v>#REF!</v>
      </c>
      <c r="BL123" t="e">
        <f t="shared" si="104"/>
        <v>#REF!</v>
      </c>
      <c r="BM123" s="116">
        <f t="shared" si="85"/>
        <v>5.6772349545232395</v>
      </c>
      <c r="BN123" s="13">
        <f t="shared" si="105"/>
        <v>2.7905442076247393</v>
      </c>
      <c r="BO123" s="13" t="e">
        <f t="shared" si="86"/>
        <v>#REF!</v>
      </c>
      <c r="BP123" t="e">
        <f t="shared" si="106"/>
        <v>#REF!</v>
      </c>
      <c r="BQ123" s="13">
        <f t="shared" si="87"/>
        <v>5.6772349545232395</v>
      </c>
      <c r="BR123" s="37">
        <f t="shared" si="88"/>
        <v>245.74561645731924</v>
      </c>
      <c r="BS123" s="13" t="e">
        <f t="shared" si="89"/>
        <v>#REF!</v>
      </c>
      <c r="BT123" t="e">
        <f t="shared" si="107"/>
        <v>#REF!</v>
      </c>
      <c r="BU123" s="13">
        <f t="shared" si="90"/>
        <v>890.04176756572133</v>
      </c>
      <c r="BV123" s="13">
        <f t="shared" si="108"/>
        <v>246.82765661061336</v>
      </c>
      <c r="BW123" s="13" t="e">
        <f t="shared" si="91"/>
        <v>#REF!</v>
      </c>
      <c r="BX123" t="e">
        <f t="shared" si="109"/>
        <v>#REF!</v>
      </c>
      <c r="BY123" s="13">
        <f t="shared" si="92"/>
        <v>890.04176756572133</v>
      </c>
    </row>
    <row r="124" spans="29:77" x14ac:dyDescent="0.2">
      <c r="AC124">
        <v>123</v>
      </c>
      <c r="AD124" s="37">
        <f t="shared" si="63"/>
        <v>902.90513738053278</v>
      </c>
      <c r="AE124" s="13" t="e">
        <f t="shared" si="64"/>
        <v>#REF!</v>
      </c>
      <c r="AF124" t="e">
        <f t="shared" si="110"/>
        <v>#REF!</v>
      </c>
      <c r="AG124" s="13">
        <f t="shared" si="65"/>
        <v>1949.1707066918982</v>
      </c>
      <c r="AH124" s="13">
        <f t="shared" si="93"/>
        <v>904.21801276652945</v>
      </c>
      <c r="AI124" s="13" t="e">
        <f t="shared" si="66"/>
        <v>#REF!</v>
      </c>
      <c r="AJ124" t="e">
        <f t="shared" si="94"/>
        <v>#REF!</v>
      </c>
      <c r="AK124" s="13">
        <f t="shared" si="67"/>
        <v>1949.1707066918982</v>
      </c>
      <c r="AL124" s="37">
        <f t="shared" si="68"/>
        <v>1951.5980368584414</v>
      </c>
      <c r="AM124" s="13" t="e">
        <f t="shared" si="69"/>
        <v>#REF!</v>
      </c>
      <c r="AN124" t="e">
        <f t="shared" si="95"/>
        <v>#REF!</v>
      </c>
      <c r="AO124" s="13">
        <f t="shared" si="70"/>
        <v>4135.1333898795156</v>
      </c>
      <c r="AP124" s="13">
        <f t="shared" si="96"/>
        <v>1953.0926949901914</v>
      </c>
      <c r="AQ124" s="13" t="e">
        <f t="shared" si="71"/>
        <v>#REF!</v>
      </c>
      <c r="AR124" s="13" t="e">
        <f t="shared" si="97"/>
        <v>#REF!</v>
      </c>
      <c r="AS124" s="38">
        <f t="shared" si="72"/>
        <v>4135.1333898795156</v>
      </c>
      <c r="AT124" s="37">
        <f t="shared" si="73"/>
        <v>251.27270472321888</v>
      </c>
      <c r="AU124" s="13" t="e">
        <f t="shared" si="74"/>
        <v>#REF!</v>
      </c>
      <c r="AV124" t="e">
        <f t="shared" si="98"/>
        <v>#REF!</v>
      </c>
      <c r="AW124" s="13">
        <f t="shared" si="75"/>
        <v>654.52934422449698</v>
      </c>
      <c r="AX124" s="13">
        <f t="shared" si="99"/>
        <v>252.09216979931364</v>
      </c>
      <c r="AY124" s="13" t="e">
        <f t="shared" si="76"/>
        <v>#REF!</v>
      </c>
      <c r="AZ124" t="e">
        <f t="shared" si="100"/>
        <v>#REF!</v>
      </c>
      <c r="BA124" s="13">
        <f t="shared" si="77"/>
        <v>654.52934422449698</v>
      </c>
      <c r="BB124" s="37">
        <f t="shared" si="78"/>
        <v>353.07368435452213</v>
      </c>
      <c r="BC124" s="13" t="e">
        <f t="shared" si="79"/>
        <v>#REF!</v>
      </c>
      <c r="BD124" t="e">
        <f t="shared" si="101"/>
        <v>#REF!</v>
      </c>
      <c r="BE124" s="13">
        <f t="shared" si="80"/>
        <v>743.64621724213885</v>
      </c>
      <c r="BF124" s="13">
        <f t="shared" si="102"/>
        <v>354.15572450781633</v>
      </c>
      <c r="BG124" s="13" t="e">
        <f t="shared" si="81"/>
        <v>#REF!</v>
      </c>
      <c r="BH124" t="e">
        <f t="shared" si="103"/>
        <v>#REF!</v>
      </c>
      <c r="BI124" s="13">
        <f t="shared" si="82"/>
        <v>743.64621724213885</v>
      </c>
      <c r="BJ124" s="115">
        <f t="shared" si="83"/>
        <v>1.7085040543306103</v>
      </c>
      <c r="BK124" s="13" t="e">
        <f t="shared" si="84"/>
        <v>#REF!</v>
      </c>
      <c r="BL124" t="e">
        <f t="shared" si="104"/>
        <v>#REF!</v>
      </c>
      <c r="BM124" s="116">
        <f t="shared" si="85"/>
        <v>5.6772349545232395</v>
      </c>
      <c r="BN124" s="13">
        <f t="shared" si="105"/>
        <v>2.7905442076247393</v>
      </c>
      <c r="BO124" s="13" t="e">
        <f t="shared" si="86"/>
        <v>#REF!</v>
      </c>
      <c r="BP124" t="e">
        <f t="shared" si="106"/>
        <v>#REF!</v>
      </c>
      <c r="BQ124" s="13">
        <f t="shared" si="87"/>
        <v>5.6772349545232395</v>
      </c>
      <c r="BR124" s="37">
        <f t="shared" si="88"/>
        <v>245.74561645731924</v>
      </c>
      <c r="BS124" s="13" t="e">
        <f t="shared" si="89"/>
        <v>#REF!</v>
      </c>
      <c r="BT124" t="e">
        <f t="shared" si="107"/>
        <v>#REF!</v>
      </c>
      <c r="BU124" s="13">
        <f t="shared" si="90"/>
        <v>890.04176756572133</v>
      </c>
      <c r="BV124" s="13">
        <f t="shared" si="108"/>
        <v>246.82765661061336</v>
      </c>
      <c r="BW124" s="13" t="e">
        <f t="shared" si="91"/>
        <v>#REF!</v>
      </c>
      <c r="BX124" t="e">
        <f t="shared" si="109"/>
        <v>#REF!</v>
      </c>
      <c r="BY124" s="13">
        <f t="shared" si="92"/>
        <v>890.04176756572133</v>
      </c>
    </row>
    <row r="125" spans="29:77" x14ac:dyDescent="0.2">
      <c r="AC125">
        <v>124</v>
      </c>
      <c r="AD125" s="37">
        <f t="shared" si="63"/>
        <v>902.90513738053278</v>
      </c>
      <c r="AE125" s="13" t="e">
        <f t="shared" si="64"/>
        <v>#REF!</v>
      </c>
      <c r="AF125" t="e">
        <f t="shared" si="110"/>
        <v>#REF!</v>
      </c>
      <c r="AG125" s="13">
        <f t="shared" si="65"/>
        <v>1949.1707066918982</v>
      </c>
      <c r="AH125" s="13">
        <f t="shared" si="93"/>
        <v>904.21801276652945</v>
      </c>
      <c r="AI125" s="13" t="e">
        <f t="shared" si="66"/>
        <v>#REF!</v>
      </c>
      <c r="AJ125" t="e">
        <f t="shared" si="94"/>
        <v>#REF!</v>
      </c>
      <c r="AK125" s="13">
        <f t="shared" si="67"/>
        <v>1949.1707066918982</v>
      </c>
      <c r="AL125" s="37">
        <f t="shared" si="68"/>
        <v>1951.5980368584414</v>
      </c>
      <c r="AM125" s="13" t="e">
        <f t="shared" si="69"/>
        <v>#REF!</v>
      </c>
      <c r="AN125" t="e">
        <f t="shared" si="95"/>
        <v>#REF!</v>
      </c>
      <c r="AO125" s="13">
        <f t="shared" si="70"/>
        <v>4135.1333898795156</v>
      </c>
      <c r="AP125" s="13">
        <f t="shared" si="96"/>
        <v>1953.0926949901914</v>
      </c>
      <c r="AQ125" s="13" t="e">
        <f t="shared" si="71"/>
        <v>#REF!</v>
      </c>
      <c r="AR125" s="13" t="e">
        <f t="shared" si="97"/>
        <v>#REF!</v>
      </c>
      <c r="AS125" s="38">
        <f t="shared" si="72"/>
        <v>4135.1333898795156</v>
      </c>
      <c r="AT125" s="37">
        <f t="shared" si="73"/>
        <v>251.27270472321888</v>
      </c>
      <c r="AU125" s="13" t="e">
        <f t="shared" si="74"/>
        <v>#REF!</v>
      </c>
      <c r="AV125" t="e">
        <f t="shared" si="98"/>
        <v>#REF!</v>
      </c>
      <c r="AW125" s="13">
        <f t="shared" si="75"/>
        <v>654.52934422449698</v>
      </c>
      <c r="AX125" s="13">
        <f t="shared" si="99"/>
        <v>252.09216979931364</v>
      </c>
      <c r="AY125" s="13" t="e">
        <f t="shared" si="76"/>
        <v>#REF!</v>
      </c>
      <c r="AZ125" t="e">
        <f t="shared" si="100"/>
        <v>#REF!</v>
      </c>
      <c r="BA125" s="13">
        <f t="shared" si="77"/>
        <v>654.52934422449698</v>
      </c>
      <c r="BB125" s="37">
        <f t="shared" si="78"/>
        <v>353.07368435452213</v>
      </c>
      <c r="BC125" s="13" t="e">
        <f t="shared" si="79"/>
        <v>#REF!</v>
      </c>
      <c r="BD125" t="e">
        <f t="shared" si="101"/>
        <v>#REF!</v>
      </c>
      <c r="BE125" s="13">
        <f t="shared" si="80"/>
        <v>743.64621724213885</v>
      </c>
      <c r="BF125" s="13">
        <f t="shared" si="102"/>
        <v>354.15572450781633</v>
      </c>
      <c r="BG125" s="13" t="e">
        <f t="shared" si="81"/>
        <v>#REF!</v>
      </c>
      <c r="BH125" t="e">
        <f t="shared" si="103"/>
        <v>#REF!</v>
      </c>
      <c r="BI125" s="13">
        <f t="shared" si="82"/>
        <v>743.64621724213885</v>
      </c>
      <c r="BJ125" s="115">
        <f t="shared" si="83"/>
        <v>1.7085040543306103</v>
      </c>
      <c r="BK125" s="13" t="e">
        <f t="shared" si="84"/>
        <v>#REF!</v>
      </c>
      <c r="BL125" t="e">
        <f t="shared" si="104"/>
        <v>#REF!</v>
      </c>
      <c r="BM125" s="116">
        <f t="shared" si="85"/>
        <v>5.6772349545232395</v>
      </c>
      <c r="BN125" s="13">
        <f t="shared" si="105"/>
        <v>2.7905442076247393</v>
      </c>
      <c r="BO125" s="13" t="e">
        <f t="shared" si="86"/>
        <v>#REF!</v>
      </c>
      <c r="BP125" t="e">
        <f t="shared" si="106"/>
        <v>#REF!</v>
      </c>
      <c r="BQ125" s="13">
        <f t="shared" si="87"/>
        <v>5.6772349545232395</v>
      </c>
      <c r="BR125" s="37">
        <f t="shared" si="88"/>
        <v>245.74561645731924</v>
      </c>
      <c r="BS125" s="13" t="e">
        <f t="shared" si="89"/>
        <v>#REF!</v>
      </c>
      <c r="BT125" t="e">
        <f t="shared" si="107"/>
        <v>#REF!</v>
      </c>
      <c r="BU125" s="13">
        <f t="shared" si="90"/>
        <v>890.04176756572133</v>
      </c>
      <c r="BV125" s="13">
        <f t="shared" si="108"/>
        <v>246.82765661061336</v>
      </c>
      <c r="BW125" s="13" t="e">
        <f t="shared" si="91"/>
        <v>#REF!</v>
      </c>
      <c r="BX125" t="e">
        <f t="shared" si="109"/>
        <v>#REF!</v>
      </c>
      <c r="BY125" s="13">
        <f t="shared" si="92"/>
        <v>890.04176756572133</v>
      </c>
    </row>
    <row r="126" spans="29:77" x14ac:dyDescent="0.2">
      <c r="AC126">
        <v>125</v>
      </c>
      <c r="AD126" s="37">
        <f t="shared" si="63"/>
        <v>902.90513738053278</v>
      </c>
      <c r="AE126" s="13" t="e">
        <f t="shared" si="64"/>
        <v>#REF!</v>
      </c>
      <c r="AF126" t="e">
        <f t="shared" si="110"/>
        <v>#REF!</v>
      </c>
      <c r="AG126" s="13">
        <f t="shared" si="65"/>
        <v>1949.1707066918982</v>
      </c>
      <c r="AH126" s="13">
        <f t="shared" si="93"/>
        <v>904.21801276652945</v>
      </c>
      <c r="AI126" s="13" t="e">
        <f t="shared" si="66"/>
        <v>#REF!</v>
      </c>
      <c r="AJ126" t="e">
        <f t="shared" si="94"/>
        <v>#REF!</v>
      </c>
      <c r="AK126" s="13">
        <f t="shared" si="67"/>
        <v>1949.1707066918982</v>
      </c>
      <c r="AL126" s="37">
        <f t="shared" si="68"/>
        <v>1951.5980368584414</v>
      </c>
      <c r="AM126" s="13" t="e">
        <f t="shared" si="69"/>
        <v>#REF!</v>
      </c>
      <c r="AN126" t="e">
        <f t="shared" si="95"/>
        <v>#REF!</v>
      </c>
      <c r="AO126" s="13">
        <f t="shared" si="70"/>
        <v>4135.1333898795156</v>
      </c>
      <c r="AP126" s="13">
        <f t="shared" si="96"/>
        <v>1953.0926949901914</v>
      </c>
      <c r="AQ126" s="13" t="e">
        <f t="shared" si="71"/>
        <v>#REF!</v>
      </c>
      <c r="AR126" s="13" t="e">
        <f t="shared" si="97"/>
        <v>#REF!</v>
      </c>
      <c r="AS126" s="38">
        <f t="shared" si="72"/>
        <v>4135.1333898795156</v>
      </c>
      <c r="AT126" s="37">
        <f t="shared" si="73"/>
        <v>251.27270472321888</v>
      </c>
      <c r="AU126" s="13" t="e">
        <f t="shared" si="74"/>
        <v>#REF!</v>
      </c>
      <c r="AV126" t="e">
        <f t="shared" si="98"/>
        <v>#REF!</v>
      </c>
      <c r="AW126" s="13">
        <f t="shared" si="75"/>
        <v>654.52934422449698</v>
      </c>
      <c r="AX126" s="13">
        <f t="shared" si="99"/>
        <v>252.09216979931364</v>
      </c>
      <c r="AY126" s="13" t="e">
        <f t="shared" si="76"/>
        <v>#REF!</v>
      </c>
      <c r="AZ126" t="e">
        <f t="shared" si="100"/>
        <v>#REF!</v>
      </c>
      <c r="BA126" s="13">
        <f t="shared" si="77"/>
        <v>654.52934422449698</v>
      </c>
      <c r="BB126" s="37">
        <f t="shared" si="78"/>
        <v>353.07368435452213</v>
      </c>
      <c r="BC126" s="13" t="e">
        <f t="shared" si="79"/>
        <v>#REF!</v>
      </c>
      <c r="BD126" t="e">
        <f t="shared" si="101"/>
        <v>#REF!</v>
      </c>
      <c r="BE126" s="13">
        <f t="shared" si="80"/>
        <v>743.64621724213885</v>
      </c>
      <c r="BF126" s="13">
        <f t="shared" si="102"/>
        <v>354.15572450781633</v>
      </c>
      <c r="BG126" s="13" t="e">
        <f t="shared" si="81"/>
        <v>#REF!</v>
      </c>
      <c r="BH126" t="e">
        <f t="shared" si="103"/>
        <v>#REF!</v>
      </c>
      <c r="BI126" s="13">
        <f t="shared" si="82"/>
        <v>743.64621724213885</v>
      </c>
      <c r="BJ126" s="115">
        <f t="shared" si="83"/>
        <v>1.7085040543306103</v>
      </c>
      <c r="BK126" s="13" t="e">
        <f t="shared" si="84"/>
        <v>#REF!</v>
      </c>
      <c r="BL126" t="e">
        <f t="shared" si="104"/>
        <v>#REF!</v>
      </c>
      <c r="BM126" s="116">
        <f t="shared" si="85"/>
        <v>5.6772349545232395</v>
      </c>
      <c r="BN126" s="13">
        <f t="shared" si="105"/>
        <v>2.7905442076247393</v>
      </c>
      <c r="BO126" s="13" t="e">
        <f t="shared" si="86"/>
        <v>#REF!</v>
      </c>
      <c r="BP126" t="e">
        <f t="shared" si="106"/>
        <v>#REF!</v>
      </c>
      <c r="BQ126" s="13">
        <f t="shared" si="87"/>
        <v>5.6772349545232395</v>
      </c>
      <c r="BR126" s="37">
        <f t="shared" si="88"/>
        <v>245.74561645731924</v>
      </c>
      <c r="BS126" s="13" t="e">
        <f t="shared" si="89"/>
        <v>#REF!</v>
      </c>
      <c r="BT126" t="e">
        <f t="shared" si="107"/>
        <v>#REF!</v>
      </c>
      <c r="BU126" s="13">
        <f t="shared" si="90"/>
        <v>890.04176756572133</v>
      </c>
      <c r="BV126" s="13">
        <f t="shared" si="108"/>
        <v>246.82765661061336</v>
      </c>
      <c r="BW126" s="13" t="e">
        <f t="shared" si="91"/>
        <v>#REF!</v>
      </c>
      <c r="BX126" t="e">
        <f t="shared" si="109"/>
        <v>#REF!</v>
      </c>
      <c r="BY126" s="13">
        <f t="shared" si="92"/>
        <v>890.04176756572133</v>
      </c>
    </row>
    <row r="127" spans="29:77" x14ac:dyDescent="0.2">
      <c r="AC127">
        <v>126</v>
      </c>
      <c r="AD127" s="37">
        <f t="shared" si="63"/>
        <v>902.90513738053278</v>
      </c>
      <c r="AE127" s="13" t="e">
        <f t="shared" si="64"/>
        <v>#REF!</v>
      </c>
      <c r="AF127" t="e">
        <f t="shared" si="110"/>
        <v>#REF!</v>
      </c>
      <c r="AG127" s="13">
        <f t="shared" si="65"/>
        <v>1949.1707066918982</v>
      </c>
      <c r="AH127" s="13">
        <f t="shared" si="93"/>
        <v>904.21801276652945</v>
      </c>
      <c r="AI127" s="13" t="e">
        <f t="shared" si="66"/>
        <v>#REF!</v>
      </c>
      <c r="AJ127" t="e">
        <f t="shared" si="94"/>
        <v>#REF!</v>
      </c>
      <c r="AK127" s="13">
        <f t="shared" si="67"/>
        <v>1949.1707066918982</v>
      </c>
      <c r="AL127" s="37">
        <f t="shared" si="68"/>
        <v>1951.5980368584414</v>
      </c>
      <c r="AM127" s="13" t="e">
        <f t="shared" si="69"/>
        <v>#REF!</v>
      </c>
      <c r="AN127" t="e">
        <f t="shared" si="95"/>
        <v>#REF!</v>
      </c>
      <c r="AO127" s="13">
        <f t="shared" si="70"/>
        <v>4135.1333898795156</v>
      </c>
      <c r="AP127" s="13">
        <f t="shared" si="96"/>
        <v>1953.0926949901914</v>
      </c>
      <c r="AQ127" s="13" t="e">
        <f t="shared" si="71"/>
        <v>#REF!</v>
      </c>
      <c r="AR127" s="13" t="e">
        <f t="shared" si="97"/>
        <v>#REF!</v>
      </c>
      <c r="AS127" s="38">
        <f t="shared" si="72"/>
        <v>4135.1333898795156</v>
      </c>
      <c r="AT127" s="37">
        <f t="shared" si="73"/>
        <v>251.27270472321888</v>
      </c>
      <c r="AU127" s="13" t="e">
        <f t="shared" si="74"/>
        <v>#REF!</v>
      </c>
      <c r="AV127" t="e">
        <f t="shared" si="98"/>
        <v>#REF!</v>
      </c>
      <c r="AW127" s="13">
        <f t="shared" si="75"/>
        <v>654.52934422449698</v>
      </c>
      <c r="AX127" s="13">
        <f t="shared" si="99"/>
        <v>252.09216979931364</v>
      </c>
      <c r="AY127" s="13" t="e">
        <f t="shared" si="76"/>
        <v>#REF!</v>
      </c>
      <c r="AZ127" t="e">
        <f t="shared" si="100"/>
        <v>#REF!</v>
      </c>
      <c r="BA127" s="13">
        <f t="shared" si="77"/>
        <v>654.52934422449698</v>
      </c>
      <c r="BB127" s="37">
        <f t="shared" si="78"/>
        <v>353.07368435452213</v>
      </c>
      <c r="BC127" s="13" t="e">
        <f t="shared" si="79"/>
        <v>#REF!</v>
      </c>
      <c r="BD127" t="e">
        <f t="shared" si="101"/>
        <v>#REF!</v>
      </c>
      <c r="BE127" s="13">
        <f t="shared" si="80"/>
        <v>743.64621724213885</v>
      </c>
      <c r="BF127" s="13">
        <f t="shared" si="102"/>
        <v>354.15572450781633</v>
      </c>
      <c r="BG127" s="13" t="e">
        <f t="shared" si="81"/>
        <v>#REF!</v>
      </c>
      <c r="BH127" t="e">
        <f t="shared" si="103"/>
        <v>#REF!</v>
      </c>
      <c r="BI127" s="13">
        <f t="shared" si="82"/>
        <v>743.64621724213885</v>
      </c>
      <c r="BJ127" s="115">
        <f t="shared" si="83"/>
        <v>1.7085040543306103</v>
      </c>
      <c r="BK127" s="13" t="e">
        <f t="shared" si="84"/>
        <v>#REF!</v>
      </c>
      <c r="BL127" t="e">
        <f t="shared" si="104"/>
        <v>#REF!</v>
      </c>
      <c r="BM127" s="116">
        <f t="shared" si="85"/>
        <v>5.6772349545232395</v>
      </c>
      <c r="BN127" s="13">
        <f t="shared" si="105"/>
        <v>2.7905442076247393</v>
      </c>
      <c r="BO127" s="13" t="e">
        <f t="shared" si="86"/>
        <v>#REF!</v>
      </c>
      <c r="BP127" t="e">
        <f t="shared" si="106"/>
        <v>#REF!</v>
      </c>
      <c r="BQ127" s="13">
        <f t="shared" si="87"/>
        <v>5.6772349545232395</v>
      </c>
      <c r="BR127" s="37">
        <f t="shared" si="88"/>
        <v>245.74561645731924</v>
      </c>
      <c r="BS127" s="13" t="e">
        <f t="shared" si="89"/>
        <v>#REF!</v>
      </c>
      <c r="BT127" t="e">
        <f t="shared" si="107"/>
        <v>#REF!</v>
      </c>
      <c r="BU127" s="13">
        <f t="shared" si="90"/>
        <v>890.04176756572133</v>
      </c>
      <c r="BV127" s="13">
        <f t="shared" si="108"/>
        <v>246.82765661061336</v>
      </c>
      <c r="BW127" s="13" t="e">
        <f t="shared" si="91"/>
        <v>#REF!</v>
      </c>
      <c r="BX127" t="e">
        <f t="shared" si="109"/>
        <v>#REF!</v>
      </c>
      <c r="BY127" s="13">
        <f t="shared" si="92"/>
        <v>890.04176756572133</v>
      </c>
    </row>
    <row r="128" spans="29:77" x14ac:dyDescent="0.2">
      <c r="AC128">
        <v>127</v>
      </c>
      <c r="AD128" s="37">
        <f t="shared" si="63"/>
        <v>902.90513738053278</v>
      </c>
      <c r="AE128" s="13" t="e">
        <f t="shared" si="64"/>
        <v>#REF!</v>
      </c>
      <c r="AF128" t="e">
        <f t="shared" si="110"/>
        <v>#REF!</v>
      </c>
      <c r="AG128" s="13">
        <f t="shared" si="65"/>
        <v>1949.1707066918982</v>
      </c>
      <c r="AH128" s="13">
        <f t="shared" si="93"/>
        <v>904.21801276652945</v>
      </c>
      <c r="AI128" s="13" t="e">
        <f t="shared" si="66"/>
        <v>#REF!</v>
      </c>
      <c r="AJ128" t="e">
        <f t="shared" si="94"/>
        <v>#REF!</v>
      </c>
      <c r="AK128" s="13">
        <f t="shared" si="67"/>
        <v>1949.1707066918982</v>
      </c>
      <c r="AL128" s="37">
        <f t="shared" si="68"/>
        <v>1951.5980368584414</v>
      </c>
      <c r="AM128" s="13" t="e">
        <f t="shared" si="69"/>
        <v>#REF!</v>
      </c>
      <c r="AN128" t="e">
        <f t="shared" si="95"/>
        <v>#REF!</v>
      </c>
      <c r="AO128" s="13">
        <f t="shared" si="70"/>
        <v>4135.1333898795156</v>
      </c>
      <c r="AP128" s="13">
        <f t="shared" si="96"/>
        <v>1953.0926949901914</v>
      </c>
      <c r="AQ128" s="13" t="e">
        <f t="shared" si="71"/>
        <v>#REF!</v>
      </c>
      <c r="AR128" s="13" t="e">
        <f t="shared" si="97"/>
        <v>#REF!</v>
      </c>
      <c r="AS128" s="38">
        <f t="shared" si="72"/>
        <v>4135.1333898795156</v>
      </c>
      <c r="AT128" s="37">
        <f t="shared" si="73"/>
        <v>251.27270472321888</v>
      </c>
      <c r="AU128" s="13" t="e">
        <f t="shared" si="74"/>
        <v>#REF!</v>
      </c>
      <c r="AV128" t="e">
        <f t="shared" si="98"/>
        <v>#REF!</v>
      </c>
      <c r="AW128" s="13">
        <f t="shared" si="75"/>
        <v>654.52934422449698</v>
      </c>
      <c r="AX128" s="13">
        <f t="shared" si="99"/>
        <v>252.09216979931364</v>
      </c>
      <c r="AY128" s="13" t="e">
        <f t="shared" si="76"/>
        <v>#REF!</v>
      </c>
      <c r="AZ128" t="e">
        <f t="shared" si="100"/>
        <v>#REF!</v>
      </c>
      <c r="BA128" s="13">
        <f t="shared" si="77"/>
        <v>654.52934422449698</v>
      </c>
      <c r="BB128" s="37">
        <f t="shared" si="78"/>
        <v>353.07368435452213</v>
      </c>
      <c r="BC128" s="13" t="e">
        <f t="shared" si="79"/>
        <v>#REF!</v>
      </c>
      <c r="BD128" t="e">
        <f t="shared" si="101"/>
        <v>#REF!</v>
      </c>
      <c r="BE128" s="13">
        <f t="shared" si="80"/>
        <v>743.64621724213885</v>
      </c>
      <c r="BF128" s="13">
        <f t="shared" si="102"/>
        <v>354.15572450781633</v>
      </c>
      <c r="BG128" s="13" t="e">
        <f t="shared" si="81"/>
        <v>#REF!</v>
      </c>
      <c r="BH128" t="e">
        <f t="shared" si="103"/>
        <v>#REF!</v>
      </c>
      <c r="BI128" s="13">
        <f t="shared" si="82"/>
        <v>743.64621724213885</v>
      </c>
      <c r="BJ128" s="115">
        <f t="shared" si="83"/>
        <v>1.7085040543306103</v>
      </c>
      <c r="BK128" s="13" t="e">
        <f t="shared" si="84"/>
        <v>#REF!</v>
      </c>
      <c r="BL128" t="e">
        <f t="shared" si="104"/>
        <v>#REF!</v>
      </c>
      <c r="BM128" s="116">
        <f t="shared" si="85"/>
        <v>5.6772349545232395</v>
      </c>
      <c r="BN128" s="13">
        <f t="shared" si="105"/>
        <v>2.7905442076247393</v>
      </c>
      <c r="BO128" s="13" t="e">
        <f t="shared" si="86"/>
        <v>#REF!</v>
      </c>
      <c r="BP128" t="e">
        <f t="shared" si="106"/>
        <v>#REF!</v>
      </c>
      <c r="BQ128" s="13">
        <f t="shared" si="87"/>
        <v>5.6772349545232395</v>
      </c>
      <c r="BR128" s="37">
        <f t="shared" si="88"/>
        <v>245.74561645731924</v>
      </c>
      <c r="BS128" s="13" t="e">
        <f t="shared" si="89"/>
        <v>#REF!</v>
      </c>
      <c r="BT128" t="e">
        <f t="shared" si="107"/>
        <v>#REF!</v>
      </c>
      <c r="BU128" s="13">
        <f t="shared" si="90"/>
        <v>890.04176756572133</v>
      </c>
      <c r="BV128" s="13">
        <f t="shared" si="108"/>
        <v>246.82765661061336</v>
      </c>
      <c r="BW128" s="13" t="e">
        <f t="shared" si="91"/>
        <v>#REF!</v>
      </c>
      <c r="BX128" t="e">
        <f t="shared" si="109"/>
        <v>#REF!</v>
      </c>
      <c r="BY128" s="13">
        <f t="shared" si="92"/>
        <v>890.04176756572133</v>
      </c>
    </row>
    <row r="129" spans="29:77" x14ac:dyDescent="0.2">
      <c r="AC129">
        <v>128</v>
      </c>
      <c r="AD129" s="37">
        <f t="shared" si="63"/>
        <v>902.90513738053278</v>
      </c>
      <c r="AE129" s="13" t="e">
        <f t="shared" si="64"/>
        <v>#REF!</v>
      </c>
      <c r="AF129" t="e">
        <f t="shared" si="110"/>
        <v>#REF!</v>
      </c>
      <c r="AG129" s="13">
        <f t="shared" si="65"/>
        <v>1949.1707066918982</v>
      </c>
      <c r="AH129" s="13">
        <f t="shared" si="93"/>
        <v>904.21801276652945</v>
      </c>
      <c r="AI129" s="13" t="e">
        <f t="shared" si="66"/>
        <v>#REF!</v>
      </c>
      <c r="AJ129" t="e">
        <f t="shared" si="94"/>
        <v>#REF!</v>
      </c>
      <c r="AK129" s="13">
        <f t="shared" si="67"/>
        <v>1949.1707066918982</v>
      </c>
      <c r="AL129" s="37">
        <f t="shared" si="68"/>
        <v>1951.5980368584414</v>
      </c>
      <c r="AM129" s="13" t="e">
        <f t="shared" si="69"/>
        <v>#REF!</v>
      </c>
      <c r="AN129" t="e">
        <f t="shared" si="95"/>
        <v>#REF!</v>
      </c>
      <c r="AO129" s="13">
        <f t="shared" si="70"/>
        <v>4135.1333898795156</v>
      </c>
      <c r="AP129" s="13">
        <f t="shared" si="96"/>
        <v>1953.0926949901914</v>
      </c>
      <c r="AQ129" s="13" t="e">
        <f t="shared" si="71"/>
        <v>#REF!</v>
      </c>
      <c r="AR129" s="13" t="e">
        <f t="shared" si="97"/>
        <v>#REF!</v>
      </c>
      <c r="AS129" s="38">
        <f t="shared" si="72"/>
        <v>4135.1333898795156</v>
      </c>
      <c r="AT129" s="37">
        <f t="shared" si="73"/>
        <v>251.27270472321888</v>
      </c>
      <c r="AU129" s="13" t="e">
        <f t="shared" si="74"/>
        <v>#REF!</v>
      </c>
      <c r="AV129" t="e">
        <f t="shared" si="98"/>
        <v>#REF!</v>
      </c>
      <c r="AW129" s="13">
        <f t="shared" si="75"/>
        <v>654.52934422449698</v>
      </c>
      <c r="AX129" s="13">
        <f t="shared" si="99"/>
        <v>252.09216979931364</v>
      </c>
      <c r="AY129" s="13" t="e">
        <f t="shared" si="76"/>
        <v>#REF!</v>
      </c>
      <c r="AZ129" t="e">
        <f t="shared" si="100"/>
        <v>#REF!</v>
      </c>
      <c r="BA129" s="13">
        <f t="shared" si="77"/>
        <v>654.52934422449698</v>
      </c>
      <c r="BB129" s="37">
        <f t="shared" si="78"/>
        <v>353.07368435452213</v>
      </c>
      <c r="BC129" s="13" t="e">
        <f t="shared" si="79"/>
        <v>#REF!</v>
      </c>
      <c r="BD129" t="e">
        <f t="shared" si="101"/>
        <v>#REF!</v>
      </c>
      <c r="BE129" s="13">
        <f t="shared" si="80"/>
        <v>743.64621724213885</v>
      </c>
      <c r="BF129" s="13">
        <f t="shared" si="102"/>
        <v>354.15572450781633</v>
      </c>
      <c r="BG129" s="13" t="e">
        <f t="shared" si="81"/>
        <v>#REF!</v>
      </c>
      <c r="BH129" t="e">
        <f t="shared" si="103"/>
        <v>#REF!</v>
      </c>
      <c r="BI129" s="13">
        <f t="shared" si="82"/>
        <v>743.64621724213885</v>
      </c>
      <c r="BJ129" s="115">
        <f t="shared" si="83"/>
        <v>1.7085040543306103</v>
      </c>
      <c r="BK129" s="13" t="e">
        <f t="shared" si="84"/>
        <v>#REF!</v>
      </c>
      <c r="BL129" t="e">
        <f t="shared" si="104"/>
        <v>#REF!</v>
      </c>
      <c r="BM129" s="116">
        <f t="shared" si="85"/>
        <v>5.6772349545232395</v>
      </c>
      <c r="BN129" s="13">
        <f t="shared" si="105"/>
        <v>2.7905442076247393</v>
      </c>
      <c r="BO129" s="13" t="e">
        <f t="shared" si="86"/>
        <v>#REF!</v>
      </c>
      <c r="BP129" t="e">
        <f t="shared" si="106"/>
        <v>#REF!</v>
      </c>
      <c r="BQ129" s="13">
        <f t="shared" si="87"/>
        <v>5.6772349545232395</v>
      </c>
      <c r="BR129" s="37">
        <f t="shared" si="88"/>
        <v>245.74561645731924</v>
      </c>
      <c r="BS129" s="13" t="e">
        <f t="shared" si="89"/>
        <v>#REF!</v>
      </c>
      <c r="BT129" t="e">
        <f t="shared" si="107"/>
        <v>#REF!</v>
      </c>
      <c r="BU129" s="13">
        <f t="shared" si="90"/>
        <v>890.04176756572133</v>
      </c>
      <c r="BV129" s="13">
        <f t="shared" si="108"/>
        <v>246.82765661061336</v>
      </c>
      <c r="BW129" s="13" t="e">
        <f t="shared" si="91"/>
        <v>#REF!</v>
      </c>
      <c r="BX129" t="e">
        <f t="shared" si="109"/>
        <v>#REF!</v>
      </c>
      <c r="BY129" s="13">
        <f t="shared" si="92"/>
        <v>890.04176756572133</v>
      </c>
    </row>
    <row r="130" spans="29:77" x14ac:dyDescent="0.2">
      <c r="AC130">
        <v>129</v>
      </c>
      <c r="AD130" s="37">
        <f t="shared" ref="AD130:AD193" si="111">SUM($B$43:$B$47)</f>
        <v>902.90513738053278</v>
      </c>
      <c r="AE130" s="13" t="e">
        <f t="shared" ref="AE130:AE193" si="112">SUM($B$41:$B$42)</f>
        <v>#REF!</v>
      </c>
      <c r="AF130" t="e">
        <f t="shared" si="110"/>
        <v>#REF!</v>
      </c>
      <c r="AG130" s="13">
        <f t="shared" ref="AG130:AG193" si="113">SUM($B$43:$B$44,$B$47:$B$48)</f>
        <v>1949.1707066918982</v>
      </c>
      <c r="AH130" s="13">
        <f t="shared" si="93"/>
        <v>904.21801276652945</v>
      </c>
      <c r="AI130" s="13" t="e">
        <f t="shared" ref="AI130:AI193" si="114">SUM($C$41:$C$42)</f>
        <v>#REF!</v>
      </c>
      <c r="AJ130" t="e">
        <f t="shared" si="94"/>
        <v>#REF!</v>
      </c>
      <c r="AK130" s="13">
        <f t="shared" ref="AK130:AK193" si="115">SUM($C$43:$C$44,$C$47:$C$48)</f>
        <v>1949.1707066918982</v>
      </c>
      <c r="AL130" s="37">
        <f t="shared" ref="AL130:AL193" si="116">SUM($D$43:$D$47)</f>
        <v>1951.5980368584414</v>
      </c>
      <c r="AM130" s="13" t="e">
        <f t="shared" ref="AM130:AM193" si="117">SUM($D$41:$D$42)</f>
        <v>#REF!</v>
      </c>
      <c r="AN130" t="e">
        <f t="shared" si="95"/>
        <v>#REF!</v>
      </c>
      <c r="AO130" s="13">
        <f t="shared" ref="AO130:AO193" si="118">SUM($D$43:$D$44,$D$47:$D$48)</f>
        <v>4135.1333898795156</v>
      </c>
      <c r="AP130" s="13">
        <f t="shared" si="96"/>
        <v>1953.0926949901914</v>
      </c>
      <c r="AQ130" s="13" t="e">
        <f t="shared" ref="AQ130:AQ193" si="119">SUM($E$41:$E$42)</f>
        <v>#REF!</v>
      </c>
      <c r="AR130" s="13" t="e">
        <f t="shared" si="97"/>
        <v>#REF!</v>
      </c>
      <c r="AS130" s="38">
        <f t="shared" ref="AS130:AS193" si="120">SUM($E$43:$E$44,$E$47:$E$48)</f>
        <v>4135.1333898795156</v>
      </c>
      <c r="AT130" s="37">
        <f t="shared" ref="AT130:AT193" si="121">SUM($F$43:$F$47)</f>
        <v>251.27270472321888</v>
      </c>
      <c r="AU130" s="13" t="e">
        <f t="shared" ref="AU130:AU193" si="122">SUM($F$41:$F$42)</f>
        <v>#REF!</v>
      </c>
      <c r="AV130" t="e">
        <f t="shared" si="98"/>
        <v>#REF!</v>
      </c>
      <c r="AW130" s="13">
        <f t="shared" ref="AW130:AW193" si="123">SUM($F$43:$F$44,$F$47:$F$48)</f>
        <v>654.52934422449698</v>
      </c>
      <c r="AX130" s="13">
        <f t="shared" si="99"/>
        <v>252.09216979931364</v>
      </c>
      <c r="AY130" s="13" t="e">
        <f t="shared" ref="AY130:AY193" si="124">SUM($G$41:$G$42)</f>
        <v>#REF!</v>
      </c>
      <c r="AZ130" t="e">
        <f t="shared" si="100"/>
        <v>#REF!</v>
      </c>
      <c r="BA130" s="13">
        <f t="shared" ref="BA130:BA193" si="125">SUM($G$43:$G$44,$G$47:$G$48)</f>
        <v>654.52934422449698</v>
      </c>
      <c r="BB130" s="37">
        <f t="shared" ref="BB130:BB193" si="126">SUM($H$43:$H$47)</f>
        <v>353.07368435452213</v>
      </c>
      <c r="BC130" s="13" t="e">
        <f t="shared" ref="BC130:BC193" si="127">SUM($H$41:$H$42)</f>
        <v>#REF!</v>
      </c>
      <c r="BD130" t="e">
        <f t="shared" si="101"/>
        <v>#REF!</v>
      </c>
      <c r="BE130" s="13">
        <f t="shared" ref="BE130:BE193" si="128">SUM($H$43:$H$44,$H$47:$H$48)</f>
        <v>743.64621724213885</v>
      </c>
      <c r="BF130" s="13">
        <f t="shared" si="102"/>
        <v>354.15572450781633</v>
      </c>
      <c r="BG130" s="13" t="e">
        <f t="shared" ref="BG130:BG193" si="129">SUM($I$41:$I$42)</f>
        <v>#REF!</v>
      </c>
      <c r="BH130" t="e">
        <f t="shared" si="103"/>
        <v>#REF!</v>
      </c>
      <c r="BI130" s="13">
        <f t="shared" ref="BI130:BI193" si="130">SUM($I$43:$I$44,$I$47:$I$48)</f>
        <v>743.64621724213885</v>
      </c>
      <c r="BJ130" s="115">
        <f t="shared" ref="BJ130:BJ193" si="131">SUM($J$43:$J$47)</f>
        <v>1.7085040543306103</v>
      </c>
      <c r="BK130" s="13" t="e">
        <f t="shared" ref="BK130:BK193" si="132">SUM($J$41:$J$42)</f>
        <v>#REF!</v>
      </c>
      <c r="BL130" t="e">
        <f t="shared" si="104"/>
        <v>#REF!</v>
      </c>
      <c r="BM130" s="116">
        <f t="shared" ref="BM130:BM193" si="133">SUM($J$43:$J$44,$J$47:$J$48)</f>
        <v>5.6772349545232395</v>
      </c>
      <c r="BN130" s="13">
        <f t="shared" si="105"/>
        <v>2.7905442076247393</v>
      </c>
      <c r="BO130" s="13" t="e">
        <f t="shared" ref="BO130:BO193" si="134">SUM($K$41:$K$42)</f>
        <v>#REF!</v>
      </c>
      <c r="BP130" t="e">
        <f t="shared" si="106"/>
        <v>#REF!</v>
      </c>
      <c r="BQ130" s="13">
        <f t="shared" ref="BQ130:BQ193" si="135">SUM($K$43:$K$44,$K$47:$K$48)</f>
        <v>5.6772349545232395</v>
      </c>
      <c r="BR130" s="37">
        <f t="shared" ref="BR130:BR193" si="136">SUM($L$43:$L$47)</f>
        <v>245.74561645731924</v>
      </c>
      <c r="BS130" s="13" t="e">
        <f t="shared" ref="BS130:BS193" si="137">SUM($L$41:$L$42)</f>
        <v>#REF!</v>
      </c>
      <c r="BT130" t="e">
        <f t="shared" si="107"/>
        <v>#REF!</v>
      </c>
      <c r="BU130" s="13">
        <f t="shared" ref="BU130:BU193" si="138">SUM($L$43:$L$44,$L$47:$L$48)</f>
        <v>890.04176756572133</v>
      </c>
      <c r="BV130" s="13">
        <f t="shared" si="108"/>
        <v>246.82765661061336</v>
      </c>
      <c r="BW130" s="13" t="e">
        <f t="shared" ref="BW130:BW193" si="139">SUM($M$41:$M$42)</f>
        <v>#REF!</v>
      </c>
      <c r="BX130" t="e">
        <f t="shared" si="109"/>
        <v>#REF!</v>
      </c>
      <c r="BY130" s="13">
        <f t="shared" ref="BY130:BY193" si="140">SUM($M$43:$M$44,$M$47:$M$48)</f>
        <v>890.04176756572133</v>
      </c>
    </row>
    <row r="131" spans="29:77" x14ac:dyDescent="0.2">
      <c r="AC131">
        <v>130</v>
      </c>
      <c r="AD131" s="37">
        <f t="shared" si="111"/>
        <v>902.90513738053278</v>
      </c>
      <c r="AE131" s="13" t="e">
        <f t="shared" si="112"/>
        <v>#REF!</v>
      </c>
      <c r="AF131" t="e">
        <f t="shared" si="110"/>
        <v>#REF!</v>
      </c>
      <c r="AG131" s="13">
        <f t="shared" si="113"/>
        <v>1949.1707066918982</v>
      </c>
      <c r="AH131" s="13">
        <f t="shared" ref="AH131:AH194" si="141">SUM($C$43:$C$44,$C$46:$C$47)</f>
        <v>904.21801276652945</v>
      </c>
      <c r="AI131" s="13" t="e">
        <f t="shared" si="114"/>
        <v>#REF!</v>
      </c>
      <c r="AJ131" t="e">
        <f t="shared" ref="AJ131:AJ194" si="142">AI131/$AC131+AH131</f>
        <v>#REF!</v>
      </c>
      <c r="AK131" s="13">
        <f t="shared" si="115"/>
        <v>1949.1707066918982</v>
      </c>
      <c r="AL131" s="37">
        <f t="shared" si="116"/>
        <v>1951.5980368584414</v>
      </c>
      <c r="AM131" s="13" t="e">
        <f t="shared" si="117"/>
        <v>#REF!</v>
      </c>
      <c r="AN131" t="e">
        <f t="shared" ref="AN131:AN194" si="143">AM131/$AC131+AL131</f>
        <v>#REF!</v>
      </c>
      <c r="AO131" s="13">
        <f t="shared" si="118"/>
        <v>4135.1333898795156</v>
      </c>
      <c r="AP131" s="13">
        <f t="shared" ref="AP131:AP194" si="144">SUM($E$43:$E$44,$E$46:$E$47)</f>
        <v>1953.0926949901914</v>
      </c>
      <c r="AQ131" s="13" t="e">
        <f t="shared" si="119"/>
        <v>#REF!</v>
      </c>
      <c r="AR131" s="13" t="e">
        <f t="shared" ref="AR131:AR194" si="145">AQ131/$AC131+AP131</f>
        <v>#REF!</v>
      </c>
      <c r="AS131" s="38">
        <f t="shared" si="120"/>
        <v>4135.1333898795156</v>
      </c>
      <c r="AT131" s="37">
        <f t="shared" si="121"/>
        <v>251.27270472321888</v>
      </c>
      <c r="AU131" s="13" t="e">
        <f t="shared" si="122"/>
        <v>#REF!</v>
      </c>
      <c r="AV131" t="e">
        <f t="shared" ref="AV131:AV194" si="146">AU131/$AC131+AT131</f>
        <v>#REF!</v>
      </c>
      <c r="AW131" s="13">
        <f t="shared" si="123"/>
        <v>654.52934422449698</v>
      </c>
      <c r="AX131" s="13">
        <f t="shared" ref="AX131:AX194" si="147">SUM($G$43:$G$44,$G$46:$G$47)</f>
        <v>252.09216979931364</v>
      </c>
      <c r="AY131" s="13" t="e">
        <f t="shared" si="124"/>
        <v>#REF!</v>
      </c>
      <c r="AZ131" t="e">
        <f t="shared" ref="AZ131:AZ194" si="148">AY131/$AC131+AX131</f>
        <v>#REF!</v>
      </c>
      <c r="BA131" s="13">
        <f t="shared" si="125"/>
        <v>654.52934422449698</v>
      </c>
      <c r="BB131" s="37">
        <f t="shared" si="126"/>
        <v>353.07368435452213</v>
      </c>
      <c r="BC131" s="13" t="e">
        <f t="shared" si="127"/>
        <v>#REF!</v>
      </c>
      <c r="BD131" t="e">
        <f t="shared" ref="BD131:BD194" si="149">BC131/$AC131+BB131</f>
        <v>#REF!</v>
      </c>
      <c r="BE131" s="13">
        <f t="shared" si="128"/>
        <v>743.64621724213885</v>
      </c>
      <c r="BF131" s="13">
        <f t="shared" ref="BF131:BF194" si="150">SUM($I$43:$I$44,$I$46:$I$47)</f>
        <v>354.15572450781633</v>
      </c>
      <c r="BG131" s="13" t="e">
        <f t="shared" si="129"/>
        <v>#REF!</v>
      </c>
      <c r="BH131" t="e">
        <f t="shared" ref="BH131:BH194" si="151">BG131/$AC131+BF131</f>
        <v>#REF!</v>
      </c>
      <c r="BI131" s="13">
        <f t="shared" si="130"/>
        <v>743.64621724213885</v>
      </c>
      <c r="BJ131" s="115">
        <f t="shared" si="131"/>
        <v>1.7085040543306103</v>
      </c>
      <c r="BK131" s="13" t="e">
        <f t="shared" si="132"/>
        <v>#REF!</v>
      </c>
      <c r="BL131" t="e">
        <f t="shared" ref="BL131:BL194" si="152">BK131/$AC131+BJ131</f>
        <v>#REF!</v>
      </c>
      <c r="BM131" s="116">
        <f t="shared" si="133"/>
        <v>5.6772349545232395</v>
      </c>
      <c r="BN131" s="13">
        <f t="shared" ref="BN131:BN194" si="153">SUM($K$43:$K$44,$K$46:$K$47)</f>
        <v>2.7905442076247393</v>
      </c>
      <c r="BO131" s="13" t="e">
        <f t="shared" si="134"/>
        <v>#REF!</v>
      </c>
      <c r="BP131" t="e">
        <f t="shared" ref="BP131:BP194" si="154">BO131/$AC131+BN131</f>
        <v>#REF!</v>
      </c>
      <c r="BQ131" s="13">
        <f t="shared" si="135"/>
        <v>5.6772349545232395</v>
      </c>
      <c r="BR131" s="37">
        <f t="shared" si="136"/>
        <v>245.74561645731924</v>
      </c>
      <c r="BS131" s="13" t="e">
        <f t="shared" si="137"/>
        <v>#REF!</v>
      </c>
      <c r="BT131" t="e">
        <f t="shared" ref="BT131:BT194" si="155">BS131/$AC131+BR131</f>
        <v>#REF!</v>
      </c>
      <c r="BU131" s="13">
        <f t="shared" si="138"/>
        <v>890.04176756572133</v>
      </c>
      <c r="BV131" s="13">
        <f t="shared" ref="BV131:BV194" si="156">SUM($M$43:$M$44,$M$46:$M$47)</f>
        <v>246.82765661061336</v>
      </c>
      <c r="BW131" s="13" t="e">
        <f t="shared" si="139"/>
        <v>#REF!</v>
      </c>
      <c r="BX131" t="e">
        <f t="shared" ref="BX131:BX194" si="157">BW131/$AC131+BV131</f>
        <v>#REF!</v>
      </c>
      <c r="BY131" s="13">
        <f t="shared" si="140"/>
        <v>890.04176756572133</v>
      </c>
    </row>
    <row r="132" spans="29:77" x14ac:dyDescent="0.2">
      <c r="AC132">
        <v>131</v>
      </c>
      <c r="AD132" s="37">
        <f t="shared" si="111"/>
        <v>902.90513738053278</v>
      </c>
      <c r="AE132" s="13" t="e">
        <f t="shared" si="112"/>
        <v>#REF!</v>
      </c>
      <c r="AF132" t="e">
        <f t="shared" ref="AF132:AF195" si="158">AE132/AC132+AD132</f>
        <v>#REF!</v>
      </c>
      <c r="AG132" s="13">
        <f t="shared" si="113"/>
        <v>1949.1707066918982</v>
      </c>
      <c r="AH132" s="13">
        <f t="shared" si="141"/>
        <v>904.21801276652945</v>
      </c>
      <c r="AI132" s="13" t="e">
        <f t="shared" si="114"/>
        <v>#REF!</v>
      </c>
      <c r="AJ132" t="e">
        <f t="shared" si="142"/>
        <v>#REF!</v>
      </c>
      <c r="AK132" s="13">
        <f t="shared" si="115"/>
        <v>1949.1707066918982</v>
      </c>
      <c r="AL132" s="37">
        <f t="shared" si="116"/>
        <v>1951.5980368584414</v>
      </c>
      <c r="AM132" s="13" t="e">
        <f t="shared" si="117"/>
        <v>#REF!</v>
      </c>
      <c r="AN132" t="e">
        <f t="shared" si="143"/>
        <v>#REF!</v>
      </c>
      <c r="AO132" s="13">
        <f t="shared" si="118"/>
        <v>4135.1333898795156</v>
      </c>
      <c r="AP132" s="13">
        <f t="shared" si="144"/>
        <v>1953.0926949901914</v>
      </c>
      <c r="AQ132" s="13" t="e">
        <f t="shared" si="119"/>
        <v>#REF!</v>
      </c>
      <c r="AR132" s="13" t="e">
        <f t="shared" si="145"/>
        <v>#REF!</v>
      </c>
      <c r="AS132" s="38">
        <f t="shared" si="120"/>
        <v>4135.1333898795156</v>
      </c>
      <c r="AT132" s="37">
        <f t="shared" si="121"/>
        <v>251.27270472321888</v>
      </c>
      <c r="AU132" s="13" t="e">
        <f t="shared" si="122"/>
        <v>#REF!</v>
      </c>
      <c r="AV132" t="e">
        <f t="shared" si="146"/>
        <v>#REF!</v>
      </c>
      <c r="AW132" s="13">
        <f t="shared" si="123"/>
        <v>654.52934422449698</v>
      </c>
      <c r="AX132" s="13">
        <f t="shared" si="147"/>
        <v>252.09216979931364</v>
      </c>
      <c r="AY132" s="13" t="e">
        <f t="shared" si="124"/>
        <v>#REF!</v>
      </c>
      <c r="AZ132" t="e">
        <f t="shared" si="148"/>
        <v>#REF!</v>
      </c>
      <c r="BA132" s="13">
        <f t="shared" si="125"/>
        <v>654.52934422449698</v>
      </c>
      <c r="BB132" s="37">
        <f t="shared" si="126"/>
        <v>353.07368435452213</v>
      </c>
      <c r="BC132" s="13" t="e">
        <f t="shared" si="127"/>
        <v>#REF!</v>
      </c>
      <c r="BD132" t="e">
        <f t="shared" si="149"/>
        <v>#REF!</v>
      </c>
      <c r="BE132" s="13">
        <f t="shared" si="128"/>
        <v>743.64621724213885</v>
      </c>
      <c r="BF132" s="13">
        <f t="shared" si="150"/>
        <v>354.15572450781633</v>
      </c>
      <c r="BG132" s="13" t="e">
        <f t="shared" si="129"/>
        <v>#REF!</v>
      </c>
      <c r="BH132" t="e">
        <f t="shared" si="151"/>
        <v>#REF!</v>
      </c>
      <c r="BI132" s="13">
        <f t="shared" si="130"/>
        <v>743.64621724213885</v>
      </c>
      <c r="BJ132" s="115">
        <f t="shared" si="131"/>
        <v>1.7085040543306103</v>
      </c>
      <c r="BK132" s="13" t="e">
        <f t="shared" si="132"/>
        <v>#REF!</v>
      </c>
      <c r="BL132" t="e">
        <f t="shared" si="152"/>
        <v>#REF!</v>
      </c>
      <c r="BM132" s="116">
        <f t="shared" si="133"/>
        <v>5.6772349545232395</v>
      </c>
      <c r="BN132" s="13">
        <f t="shared" si="153"/>
        <v>2.7905442076247393</v>
      </c>
      <c r="BO132" s="13" t="e">
        <f t="shared" si="134"/>
        <v>#REF!</v>
      </c>
      <c r="BP132" t="e">
        <f t="shared" si="154"/>
        <v>#REF!</v>
      </c>
      <c r="BQ132" s="13">
        <f t="shared" si="135"/>
        <v>5.6772349545232395</v>
      </c>
      <c r="BR132" s="37">
        <f t="shared" si="136"/>
        <v>245.74561645731924</v>
      </c>
      <c r="BS132" s="13" t="e">
        <f t="shared" si="137"/>
        <v>#REF!</v>
      </c>
      <c r="BT132" t="e">
        <f t="shared" si="155"/>
        <v>#REF!</v>
      </c>
      <c r="BU132" s="13">
        <f t="shared" si="138"/>
        <v>890.04176756572133</v>
      </c>
      <c r="BV132" s="13">
        <f t="shared" si="156"/>
        <v>246.82765661061336</v>
      </c>
      <c r="BW132" s="13" t="e">
        <f t="shared" si="139"/>
        <v>#REF!</v>
      </c>
      <c r="BX132" t="e">
        <f t="shared" si="157"/>
        <v>#REF!</v>
      </c>
      <c r="BY132" s="13">
        <f t="shared" si="140"/>
        <v>890.04176756572133</v>
      </c>
    </row>
    <row r="133" spans="29:77" x14ac:dyDescent="0.2">
      <c r="AC133">
        <v>132</v>
      </c>
      <c r="AD133" s="37">
        <f t="shared" si="111"/>
        <v>902.90513738053278</v>
      </c>
      <c r="AE133" s="13" t="e">
        <f t="shared" si="112"/>
        <v>#REF!</v>
      </c>
      <c r="AF133" t="e">
        <f t="shared" si="158"/>
        <v>#REF!</v>
      </c>
      <c r="AG133" s="13">
        <f t="shared" si="113"/>
        <v>1949.1707066918982</v>
      </c>
      <c r="AH133" s="13">
        <f t="shared" si="141"/>
        <v>904.21801276652945</v>
      </c>
      <c r="AI133" s="13" t="e">
        <f t="shared" si="114"/>
        <v>#REF!</v>
      </c>
      <c r="AJ133" t="e">
        <f t="shared" si="142"/>
        <v>#REF!</v>
      </c>
      <c r="AK133" s="13">
        <f t="shared" si="115"/>
        <v>1949.1707066918982</v>
      </c>
      <c r="AL133" s="37">
        <f t="shared" si="116"/>
        <v>1951.5980368584414</v>
      </c>
      <c r="AM133" s="13" t="e">
        <f t="shared" si="117"/>
        <v>#REF!</v>
      </c>
      <c r="AN133" t="e">
        <f t="shared" si="143"/>
        <v>#REF!</v>
      </c>
      <c r="AO133" s="13">
        <f t="shared" si="118"/>
        <v>4135.1333898795156</v>
      </c>
      <c r="AP133" s="13">
        <f t="shared" si="144"/>
        <v>1953.0926949901914</v>
      </c>
      <c r="AQ133" s="13" t="e">
        <f t="shared" si="119"/>
        <v>#REF!</v>
      </c>
      <c r="AR133" s="13" t="e">
        <f t="shared" si="145"/>
        <v>#REF!</v>
      </c>
      <c r="AS133" s="38">
        <f t="shared" si="120"/>
        <v>4135.1333898795156</v>
      </c>
      <c r="AT133" s="37">
        <f t="shared" si="121"/>
        <v>251.27270472321888</v>
      </c>
      <c r="AU133" s="13" t="e">
        <f t="shared" si="122"/>
        <v>#REF!</v>
      </c>
      <c r="AV133" t="e">
        <f t="shared" si="146"/>
        <v>#REF!</v>
      </c>
      <c r="AW133" s="13">
        <f t="shared" si="123"/>
        <v>654.52934422449698</v>
      </c>
      <c r="AX133" s="13">
        <f t="shared" si="147"/>
        <v>252.09216979931364</v>
      </c>
      <c r="AY133" s="13" t="e">
        <f t="shared" si="124"/>
        <v>#REF!</v>
      </c>
      <c r="AZ133" t="e">
        <f t="shared" si="148"/>
        <v>#REF!</v>
      </c>
      <c r="BA133" s="13">
        <f t="shared" si="125"/>
        <v>654.52934422449698</v>
      </c>
      <c r="BB133" s="37">
        <f t="shared" si="126"/>
        <v>353.07368435452213</v>
      </c>
      <c r="BC133" s="13" t="e">
        <f t="shared" si="127"/>
        <v>#REF!</v>
      </c>
      <c r="BD133" t="e">
        <f t="shared" si="149"/>
        <v>#REF!</v>
      </c>
      <c r="BE133" s="13">
        <f t="shared" si="128"/>
        <v>743.64621724213885</v>
      </c>
      <c r="BF133" s="13">
        <f t="shared" si="150"/>
        <v>354.15572450781633</v>
      </c>
      <c r="BG133" s="13" t="e">
        <f t="shared" si="129"/>
        <v>#REF!</v>
      </c>
      <c r="BH133" t="e">
        <f t="shared" si="151"/>
        <v>#REF!</v>
      </c>
      <c r="BI133" s="13">
        <f t="shared" si="130"/>
        <v>743.64621724213885</v>
      </c>
      <c r="BJ133" s="115">
        <f t="shared" si="131"/>
        <v>1.7085040543306103</v>
      </c>
      <c r="BK133" s="13" t="e">
        <f t="shared" si="132"/>
        <v>#REF!</v>
      </c>
      <c r="BL133" t="e">
        <f t="shared" si="152"/>
        <v>#REF!</v>
      </c>
      <c r="BM133" s="116">
        <f t="shared" si="133"/>
        <v>5.6772349545232395</v>
      </c>
      <c r="BN133" s="13">
        <f t="shared" si="153"/>
        <v>2.7905442076247393</v>
      </c>
      <c r="BO133" s="13" t="e">
        <f t="shared" si="134"/>
        <v>#REF!</v>
      </c>
      <c r="BP133" t="e">
        <f t="shared" si="154"/>
        <v>#REF!</v>
      </c>
      <c r="BQ133" s="13">
        <f t="shared" si="135"/>
        <v>5.6772349545232395</v>
      </c>
      <c r="BR133" s="37">
        <f t="shared" si="136"/>
        <v>245.74561645731924</v>
      </c>
      <c r="BS133" s="13" t="e">
        <f t="shared" si="137"/>
        <v>#REF!</v>
      </c>
      <c r="BT133" t="e">
        <f t="shared" si="155"/>
        <v>#REF!</v>
      </c>
      <c r="BU133" s="13">
        <f t="shared" si="138"/>
        <v>890.04176756572133</v>
      </c>
      <c r="BV133" s="13">
        <f t="shared" si="156"/>
        <v>246.82765661061336</v>
      </c>
      <c r="BW133" s="13" t="e">
        <f t="shared" si="139"/>
        <v>#REF!</v>
      </c>
      <c r="BX133" t="e">
        <f t="shared" si="157"/>
        <v>#REF!</v>
      </c>
      <c r="BY133" s="13">
        <f t="shared" si="140"/>
        <v>890.04176756572133</v>
      </c>
    </row>
    <row r="134" spans="29:77" x14ac:dyDescent="0.2">
      <c r="AC134">
        <v>133</v>
      </c>
      <c r="AD134" s="37">
        <f t="shared" si="111"/>
        <v>902.90513738053278</v>
      </c>
      <c r="AE134" s="13" t="e">
        <f t="shared" si="112"/>
        <v>#REF!</v>
      </c>
      <c r="AF134" t="e">
        <f t="shared" si="158"/>
        <v>#REF!</v>
      </c>
      <c r="AG134" s="13">
        <f t="shared" si="113"/>
        <v>1949.1707066918982</v>
      </c>
      <c r="AH134" s="13">
        <f t="shared" si="141"/>
        <v>904.21801276652945</v>
      </c>
      <c r="AI134" s="13" t="e">
        <f t="shared" si="114"/>
        <v>#REF!</v>
      </c>
      <c r="AJ134" t="e">
        <f t="shared" si="142"/>
        <v>#REF!</v>
      </c>
      <c r="AK134" s="13">
        <f t="shared" si="115"/>
        <v>1949.1707066918982</v>
      </c>
      <c r="AL134" s="37">
        <f t="shared" si="116"/>
        <v>1951.5980368584414</v>
      </c>
      <c r="AM134" s="13" t="e">
        <f t="shared" si="117"/>
        <v>#REF!</v>
      </c>
      <c r="AN134" t="e">
        <f t="shared" si="143"/>
        <v>#REF!</v>
      </c>
      <c r="AO134" s="13">
        <f t="shared" si="118"/>
        <v>4135.1333898795156</v>
      </c>
      <c r="AP134" s="13">
        <f t="shared" si="144"/>
        <v>1953.0926949901914</v>
      </c>
      <c r="AQ134" s="13" t="e">
        <f t="shared" si="119"/>
        <v>#REF!</v>
      </c>
      <c r="AR134" s="13" t="e">
        <f t="shared" si="145"/>
        <v>#REF!</v>
      </c>
      <c r="AS134" s="38">
        <f t="shared" si="120"/>
        <v>4135.1333898795156</v>
      </c>
      <c r="AT134" s="37">
        <f t="shared" si="121"/>
        <v>251.27270472321888</v>
      </c>
      <c r="AU134" s="13" t="e">
        <f t="shared" si="122"/>
        <v>#REF!</v>
      </c>
      <c r="AV134" t="e">
        <f t="shared" si="146"/>
        <v>#REF!</v>
      </c>
      <c r="AW134" s="13">
        <f t="shared" si="123"/>
        <v>654.52934422449698</v>
      </c>
      <c r="AX134" s="13">
        <f t="shared" si="147"/>
        <v>252.09216979931364</v>
      </c>
      <c r="AY134" s="13" t="e">
        <f t="shared" si="124"/>
        <v>#REF!</v>
      </c>
      <c r="AZ134" t="e">
        <f t="shared" si="148"/>
        <v>#REF!</v>
      </c>
      <c r="BA134" s="13">
        <f t="shared" si="125"/>
        <v>654.52934422449698</v>
      </c>
      <c r="BB134" s="37">
        <f t="shared" si="126"/>
        <v>353.07368435452213</v>
      </c>
      <c r="BC134" s="13" t="e">
        <f t="shared" si="127"/>
        <v>#REF!</v>
      </c>
      <c r="BD134" t="e">
        <f t="shared" si="149"/>
        <v>#REF!</v>
      </c>
      <c r="BE134" s="13">
        <f t="shared" si="128"/>
        <v>743.64621724213885</v>
      </c>
      <c r="BF134" s="13">
        <f t="shared" si="150"/>
        <v>354.15572450781633</v>
      </c>
      <c r="BG134" s="13" t="e">
        <f t="shared" si="129"/>
        <v>#REF!</v>
      </c>
      <c r="BH134" t="e">
        <f t="shared" si="151"/>
        <v>#REF!</v>
      </c>
      <c r="BI134" s="13">
        <f t="shared" si="130"/>
        <v>743.64621724213885</v>
      </c>
      <c r="BJ134" s="115">
        <f t="shared" si="131"/>
        <v>1.7085040543306103</v>
      </c>
      <c r="BK134" s="13" t="e">
        <f t="shared" si="132"/>
        <v>#REF!</v>
      </c>
      <c r="BL134" t="e">
        <f t="shared" si="152"/>
        <v>#REF!</v>
      </c>
      <c r="BM134" s="116">
        <f t="shared" si="133"/>
        <v>5.6772349545232395</v>
      </c>
      <c r="BN134" s="13">
        <f t="shared" si="153"/>
        <v>2.7905442076247393</v>
      </c>
      <c r="BO134" s="13" t="e">
        <f t="shared" si="134"/>
        <v>#REF!</v>
      </c>
      <c r="BP134" t="e">
        <f t="shared" si="154"/>
        <v>#REF!</v>
      </c>
      <c r="BQ134" s="13">
        <f t="shared" si="135"/>
        <v>5.6772349545232395</v>
      </c>
      <c r="BR134" s="37">
        <f t="shared" si="136"/>
        <v>245.74561645731924</v>
      </c>
      <c r="BS134" s="13" t="e">
        <f t="shared" si="137"/>
        <v>#REF!</v>
      </c>
      <c r="BT134" t="e">
        <f t="shared" si="155"/>
        <v>#REF!</v>
      </c>
      <c r="BU134" s="13">
        <f t="shared" si="138"/>
        <v>890.04176756572133</v>
      </c>
      <c r="BV134" s="13">
        <f t="shared" si="156"/>
        <v>246.82765661061336</v>
      </c>
      <c r="BW134" s="13" t="e">
        <f t="shared" si="139"/>
        <v>#REF!</v>
      </c>
      <c r="BX134" t="e">
        <f t="shared" si="157"/>
        <v>#REF!</v>
      </c>
      <c r="BY134" s="13">
        <f t="shared" si="140"/>
        <v>890.04176756572133</v>
      </c>
    </row>
    <row r="135" spans="29:77" x14ac:dyDescent="0.2">
      <c r="AC135">
        <v>134</v>
      </c>
      <c r="AD135" s="37">
        <f t="shared" si="111"/>
        <v>902.90513738053278</v>
      </c>
      <c r="AE135" s="13" t="e">
        <f t="shared" si="112"/>
        <v>#REF!</v>
      </c>
      <c r="AF135" t="e">
        <f t="shared" si="158"/>
        <v>#REF!</v>
      </c>
      <c r="AG135" s="13">
        <f t="shared" si="113"/>
        <v>1949.1707066918982</v>
      </c>
      <c r="AH135" s="13">
        <f t="shared" si="141"/>
        <v>904.21801276652945</v>
      </c>
      <c r="AI135" s="13" t="e">
        <f t="shared" si="114"/>
        <v>#REF!</v>
      </c>
      <c r="AJ135" t="e">
        <f t="shared" si="142"/>
        <v>#REF!</v>
      </c>
      <c r="AK135" s="13">
        <f t="shared" si="115"/>
        <v>1949.1707066918982</v>
      </c>
      <c r="AL135" s="37">
        <f t="shared" si="116"/>
        <v>1951.5980368584414</v>
      </c>
      <c r="AM135" s="13" t="e">
        <f t="shared" si="117"/>
        <v>#REF!</v>
      </c>
      <c r="AN135" t="e">
        <f t="shared" si="143"/>
        <v>#REF!</v>
      </c>
      <c r="AO135" s="13">
        <f t="shared" si="118"/>
        <v>4135.1333898795156</v>
      </c>
      <c r="AP135" s="13">
        <f t="shared" si="144"/>
        <v>1953.0926949901914</v>
      </c>
      <c r="AQ135" s="13" t="e">
        <f t="shared" si="119"/>
        <v>#REF!</v>
      </c>
      <c r="AR135" s="13" t="e">
        <f t="shared" si="145"/>
        <v>#REF!</v>
      </c>
      <c r="AS135" s="38">
        <f t="shared" si="120"/>
        <v>4135.1333898795156</v>
      </c>
      <c r="AT135" s="37">
        <f t="shared" si="121"/>
        <v>251.27270472321888</v>
      </c>
      <c r="AU135" s="13" t="e">
        <f t="shared" si="122"/>
        <v>#REF!</v>
      </c>
      <c r="AV135" t="e">
        <f t="shared" si="146"/>
        <v>#REF!</v>
      </c>
      <c r="AW135" s="13">
        <f t="shared" si="123"/>
        <v>654.52934422449698</v>
      </c>
      <c r="AX135" s="13">
        <f t="shared" si="147"/>
        <v>252.09216979931364</v>
      </c>
      <c r="AY135" s="13" t="e">
        <f t="shared" si="124"/>
        <v>#REF!</v>
      </c>
      <c r="AZ135" t="e">
        <f t="shared" si="148"/>
        <v>#REF!</v>
      </c>
      <c r="BA135" s="13">
        <f t="shared" si="125"/>
        <v>654.52934422449698</v>
      </c>
      <c r="BB135" s="37">
        <f t="shared" si="126"/>
        <v>353.07368435452213</v>
      </c>
      <c r="BC135" s="13" t="e">
        <f t="shared" si="127"/>
        <v>#REF!</v>
      </c>
      <c r="BD135" t="e">
        <f t="shared" si="149"/>
        <v>#REF!</v>
      </c>
      <c r="BE135" s="13">
        <f t="shared" si="128"/>
        <v>743.64621724213885</v>
      </c>
      <c r="BF135" s="13">
        <f t="shared" si="150"/>
        <v>354.15572450781633</v>
      </c>
      <c r="BG135" s="13" t="e">
        <f t="shared" si="129"/>
        <v>#REF!</v>
      </c>
      <c r="BH135" t="e">
        <f t="shared" si="151"/>
        <v>#REF!</v>
      </c>
      <c r="BI135" s="13">
        <f t="shared" si="130"/>
        <v>743.64621724213885</v>
      </c>
      <c r="BJ135" s="115">
        <f t="shared" si="131"/>
        <v>1.7085040543306103</v>
      </c>
      <c r="BK135" s="13" t="e">
        <f t="shared" si="132"/>
        <v>#REF!</v>
      </c>
      <c r="BL135" t="e">
        <f t="shared" si="152"/>
        <v>#REF!</v>
      </c>
      <c r="BM135" s="116">
        <f t="shared" si="133"/>
        <v>5.6772349545232395</v>
      </c>
      <c r="BN135" s="13">
        <f t="shared" si="153"/>
        <v>2.7905442076247393</v>
      </c>
      <c r="BO135" s="13" t="e">
        <f t="shared" si="134"/>
        <v>#REF!</v>
      </c>
      <c r="BP135" t="e">
        <f t="shared" si="154"/>
        <v>#REF!</v>
      </c>
      <c r="BQ135" s="13">
        <f t="shared" si="135"/>
        <v>5.6772349545232395</v>
      </c>
      <c r="BR135" s="37">
        <f t="shared" si="136"/>
        <v>245.74561645731924</v>
      </c>
      <c r="BS135" s="13" t="e">
        <f t="shared" si="137"/>
        <v>#REF!</v>
      </c>
      <c r="BT135" t="e">
        <f t="shared" si="155"/>
        <v>#REF!</v>
      </c>
      <c r="BU135" s="13">
        <f t="shared" si="138"/>
        <v>890.04176756572133</v>
      </c>
      <c r="BV135" s="13">
        <f t="shared" si="156"/>
        <v>246.82765661061336</v>
      </c>
      <c r="BW135" s="13" t="e">
        <f t="shared" si="139"/>
        <v>#REF!</v>
      </c>
      <c r="BX135" t="e">
        <f t="shared" si="157"/>
        <v>#REF!</v>
      </c>
      <c r="BY135" s="13">
        <f t="shared" si="140"/>
        <v>890.04176756572133</v>
      </c>
    </row>
    <row r="136" spans="29:77" x14ac:dyDescent="0.2">
      <c r="AC136">
        <v>135</v>
      </c>
      <c r="AD136" s="37">
        <f t="shared" si="111"/>
        <v>902.90513738053278</v>
      </c>
      <c r="AE136" s="13" t="e">
        <f t="shared" si="112"/>
        <v>#REF!</v>
      </c>
      <c r="AF136" t="e">
        <f t="shared" si="158"/>
        <v>#REF!</v>
      </c>
      <c r="AG136" s="13">
        <f t="shared" si="113"/>
        <v>1949.1707066918982</v>
      </c>
      <c r="AH136" s="13">
        <f t="shared" si="141"/>
        <v>904.21801276652945</v>
      </c>
      <c r="AI136" s="13" t="e">
        <f t="shared" si="114"/>
        <v>#REF!</v>
      </c>
      <c r="AJ136" t="e">
        <f t="shared" si="142"/>
        <v>#REF!</v>
      </c>
      <c r="AK136" s="13">
        <f t="shared" si="115"/>
        <v>1949.1707066918982</v>
      </c>
      <c r="AL136" s="37">
        <f t="shared" si="116"/>
        <v>1951.5980368584414</v>
      </c>
      <c r="AM136" s="13" t="e">
        <f t="shared" si="117"/>
        <v>#REF!</v>
      </c>
      <c r="AN136" t="e">
        <f t="shared" si="143"/>
        <v>#REF!</v>
      </c>
      <c r="AO136" s="13">
        <f t="shared" si="118"/>
        <v>4135.1333898795156</v>
      </c>
      <c r="AP136" s="13">
        <f t="shared" si="144"/>
        <v>1953.0926949901914</v>
      </c>
      <c r="AQ136" s="13" t="e">
        <f t="shared" si="119"/>
        <v>#REF!</v>
      </c>
      <c r="AR136" s="13" t="e">
        <f t="shared" si="145"/>
        <v>#REF!</v>
      </c>
      <c r="AS136" s="38">
        <f t="shared" si="120"/>
        <v>4135.1333898795156</v>
      </c>
      <c r="AT136" s="37">
        <f t="shared" si="121"/>
        <v>251.27270472321888</v>
      </c>
      <c r="AU136" s="13" t="e">
        <f t="shared" si="122"/>
        <v>#REF!</v>
      </c>
      <c r="AV136" t="e">
        <f t="shared" si="146"/>
        <v>#REF!</v>
      </c>
      <c r="AW136" s="13">
        <f t="shared" si="123"/>
        <v>654.52934422449698</v>
      </c>
      <c r="AX136" s="13">
        <f t="shared" si="147"/>
        <v>252.09216979931364</v>
      </c>
      <c r="AY136" s="13" t="e">
        <f t="shared" si="124"/>
        <v>#REF!</v>
      </c>
      <c r="AZ136" t="e">
        <f t="shared" si="148"/>
        <v>#REF!</v>
      </c>
      <c r="BA136" s="13">
        <f t="shared" si="125"/>
        <v>654.52934422449698</v>
      </c>
      <c r="BB136" s="37">
        <f t="shared" si="126"/>
        <v>353.07368435452213</v>
      </c>
      <c r="BC136" s="13" t="e">
        <f t="shared" si="127"/>
        <v>#REF!</v>
      </c>
      <c r="BD136" t="e">
        <f t="shared" si="149"/>
        <v>#REF!</v>
      </c>
      <c r="BE136" s="13">
        <f t="shared" si="128"/>
        <v>743.64621724213885</v>
      </c>
      <c r="BF136" s="13">
        <f t="shared" si="150"/>
        <v>354.15572450781633</v>
      </c>
      <c r="BG136" s="13" t="e">
        <f t="shared" si="129"/>
        <v>#REF!</v>
      </c>
      <c r="BH136" t="e">
        <f t="shared" si="151"/>
        <v>#REF!</v>
      </c>
      <c r="BI136" s="13">
        <f t="shared" si="130"/>
        <v>743.64621724213885</v>
      </c>
      <c r="BJ136" s="115">
        <f t="shared" si="131"/>
        <v>1.7085040543306103</v>
      </c>
      <c r="BK136" s="13" t="e">
        <f t="shared" si="132"/>
        <v>#REF!</v>
      </c>
      <c r="BL136" t="e">
        <f t="shared" si="152"/>
        <v>#REF!</v>
      </c>
      <c r="BM136" s="116">
        <f t="shared" si="133"/>
        <v>5.6772349545232395</v>
      </c>
      <c r="BN136" s="13">
        <f t="shared" si="153"/>
        <v>2.7905442076247393</v>
      </c>
      <c r="BO136" s="13" t="e">
        <f t="shared" si="134"/>
        <v>#REF!</v>
      </c>
      <c r="BP136" t="e">
        <f t="shared" si="154"/>
        <v>#REF!</v>
      </c>
      <c r="BQ136" s="13">
        <f t="shared" si="135"/>
        <v>5.6772349545232395</v>
      </c>
      <c r="BR136" s="37">
        <f t="shared" si="136"/>
        <v>245.74561645731924</v>
      </c>
      <c r="BS136" s="13" t="e">
        <f t="shared" si="137"/>
        <v>#REF!</v>
      </c>
      <c r="BT136" t="e">
        <f t="shared" si="155"/>
        <v>#REF!</v>
      </c>
      <c r="BU136" s="13">
        <f t="shared" si="138"/>
        <v>890.04176756572133</v>
      </c>
      <c r="BV136" s="13">
        <f t="shared" si="156"/>
        <v>246.82765661061336</v>
      </c>
      <c r="BW136" s="13" t="e">
        <f t="shared" si="139"/>
        <v>#REF!</v>
      </c>
      <c r="BX136" t="e">
        <f t="shared" si="157"/>
        <v>#REF!</v>
      </c>
      <c r="BY136" s="13">
        <f t="shared" si="140"/>
        <v>890.04176756572133</v>
      </c>
    </row>
    <row r="137" spans="29:77" x14ac:dyDescent="0.2">
      <c r="AC137">
        <v>136</v>
      </c>
      <c r="AD137" s="37">
        <f t="shared" si="111"/>
        <v>902.90513738053278</v>
      </c>
      <c r="AE137" s="13" t="e">
        <f t="shared" si="112"/>
        <v>#REF!</v>
      </c>
      <c r="AF137" t="e">
        <f t="shared" si="158"/>
        <v>#REF!</v>
      </c>
      <c r="AG137" s="13">
        <f t="shared" si="113"/>
        <v>1949.1707066918982</v>
      </c>
      <c r="AH137" s="13">
        <f t="shared" si="141"/>
        <v>904.21801276652945</v>
      </c>
      <c r="AI137" s="13" t="e">
        <f t="shared" si="114"/>
        <v>#REF!</v>
      </c>
      <c r="AJ137" t="e">
        <f t="shared" si="142"/>
        <v>#REF!</v>
      </c>
      <c r="AK137" s="13">
        <f t="shared" si="115"/>
        <v>1949.1707066918982</v>
      </c>
      <c r="AL137" s="37">
        <f t="shared" si="116"/>
        <v>1951.5980368584414</v>
      </c>
      <c r="AM137" s="13" t="e">
        <f t="shared" si="117"/>
        <v>#REF!</v>
      </c>
      <c r="AN137" t="e">
        <f t="shared" si="143"/>
        <v>#REF!</v>
      </c>
      <c r="AO137" s="13">
        <f t="shared" si="118"/>
        <v>4135.1333898795156</v>
      </c>
      <c r="AP137" s="13">
        <f t="shared" si="144"/>
        <v>1953.0926949901914</v>
      </c>
      <c r="AQ137" s="13" t="e">
        <f t="shared" si="119"/>
        <v>#REF!</v>
      </c>
      <c r="AR137" s="13" t="e">
        <f t="shared" si="145"/>
        <v>#REF!</v>
      </c>
      <c r="AS137" s="38">
        <f t="shared" si="120"/>
        <v>4135.1333898795156</v>
      </c>
      <c r="AT137" s="37">
        <f t="shared" si="121"/>
        <v>251.27270472321888</v>
      </c>
      <c r="AU137" s="13" t="e">
        <f t="shared" si="122"/>
        <v>#REF!</v>
      </c>
      <c r="AV137" t="e">
        <f t="shared" si="146"/>
        <v>#REF!</v>
      </c>
      <c r="AW137" s="13">
        <f t="shared" si="123"/>
        <v>654.52934422449698</v>
      </c>
      <c r="AX137" s="13">
        <f t="shared" si="147"/>
        <v>252.09216979931364</v>
      </c>
      <c r="AY137" s="13" t="e">
        <f t="shared" si="124"/>
        <v>#REF!</v>
      </c>
      <c r="AZ137" t="e">
        <f t="shared" si="148"/>
        <v>#REF!</v>
      </c>
      <c r="BA137" s="13">
        <f t="shared" si="125"/>
        <v>654.52934422449698</v>
      </c>
      <c r="BB137" s="37">
        <f t="shared" si="126"/>
        <v>353.07368435452213</v>
      </c>
      <c r="BC137" s="13" t="e">
        <f t="shared" si="127"/>
        <v>#REF!</v>
      </c>
      <c r="BD137" t="e">
        <f t="shared" si="149"/>
        <v>#REF!</v>
      </c>
      <c r="BE137" s="13">
        <f t="shared" si="128"/>
        <v>743.64621724213885</v>
      </c>
      <c r="BF137" s="13">
        <f t="shared" si="150"/>
        <v>354.15572450781633</v>
      </c>
      <c r="BG137" s="13" t="e">
        <f t="shared" si="129"/>
        <v>#REF!</v>
      </c>
      <c r="BH137" t="e">
        <f t="shared" si="151"/>
        <v>#REF!</v>
      </c>
      <c r="BI137" s="13">
        <f t="shared" si="130"/>
        <v>743.64621724213885</v>
      </c>
      <c r="BJ137" s="115">
        <f t="shared" si="131"/>
        <v>1.7085040543306103</v>
      </c>
      <c r="BK137" s="13" t="e">
        <f t="shared" si="132"/>
        <v>#REF!</v>
      </c>
      <c r="BL137" t="e">
        <f t="shared" si="152"/>
        <v>#REF!</v>
      </c>
      <c r="BM137" s="116">
        <f t="shared" si="133"/>
        <v>5.6772349545232395</v>
      </c>
      <c r="BN137" s="13">
        <f t="shared" si="153"/>
        <v>2.7905442076247393</v>
      </c>
      <c r="BO137" s="13" t="e">
        <f t="shared" si="134"/>
        <v>#REF!</v>
      </c>
      <c r="BP137" t="e">
        <f t="shared" si="154"/>
        <v>#REF!</v>
      </c>
      <c r="BQ137" s="13">
        <f t="shared" si="135"/>
        <v>5.6772349545232395</v>
      </c>
      <c r="BR137" s="37">
        <f t="shared" si="136"/>
        <v>245.74561645731924</v>
      </c>
      <c r="BS137" s="13" t="e">
        <f t="shared" si="137"/>
        <v>#REF!</v>
      </c>
      <c r="BT137" t="e">
        <f t="shared" si="155"/>
        <v>#REF!</v>
      </c>
      <c r="BU137" s="13">
        <f t="shared" si="138"/>
        <v>890.04176756572133</v>
      </c>
      <c r="BV137" s="13">
        <f t="shared" si="156"/>
        <v>246.82765661061336</v>
      </c>
      <c r="BW137" s="13" t="e">
        <f t="shared" si="139"/>
        <v>#REF!</v>
      </c>
      <c r="BX137" t="e">
        <f t="shared" si="157"/>
        <v>#REF!</v>
      </c>
      <c r="BY137" s="13">
        <f t="shared" si="140"/>
        <v>890.04176756572133</v>
      </c>
    </row>
    <row r="138" spans="29:77" x14ac:dyDescent="0.2">
      <c r="AC138">
        <v>137</v>
      </c>
      <c r="AD138" s="37">
        <f t="shared" si="111"/>
        <v>902.90513738053278</v>
      </c>
      <c r="AE138" s="13" t="e">
        <f t="shared" si="112"/>
        <v>#REF!</v>
      </c>
      <c r="AF138" t="e">
        <f t="shared" si="158"/>
        <v>#REF!</v>
      </c>
      <c r="AG138" s="13">
        <f t="shared" si="113"/>
        <v>1949.1707066918982</v>
      </c>
      <c r="AH138" s="13">
        <f t="shared" si="141"/>
        <v>904.21801276652945</v>
      </c>
      <c r="AI138" s="13" t="e">
        <f t="shared" si="114"/>
        <v>#REF!</v>
      </c>
      <c r="AJ138" t="e">
        <f t="shared" si="142"/>
        <v>#REF!</v>
      </c>
      <c r="AK138" s="13">
        <f t="shared" si="115"/>
        <v>1949.1707066918982</v>
      </c>
      <c r="AL138" s="37">
        <f t="shared" si="116"/>
        <v>1951.5980368584414</v>
      </c>
      <c r="AM138" s="13" t="e">
        <f t="shared" si="117"/>
        <v>#REF!</v>
      </c>
      <c r="AN138" t="e">
        <f t="shared" si="143"/>
        <v>#REF!</v>
      </c>
      <c r="AO138" s="13">
        <f t="shared" si="118"/>
        <v>4135.1333898795156</v>
      </c>
      <c r="AP138" s="13">
        <f t="shared" si="144"/>
        <v>1953.0926949901914</v>
      </c>
      <c r="AQ138" s="13" t="e">
        <f t="shared" si="119"/>
        <v>#REF!</v>
      </c>
      <c r="AR138" s="13" t="e">
        <f t="shared" si="145"/>
        <v>#REF!</v>
      </c>
      <c r="AS138" s="38">
        <f t="shared" si="120"/>
        <v>4135.1333898795156</v>
      </c>
      <c r="AT138" s="37">
        <f t="shared" si="121"/>
        <v>251.27270472321888</v>
      </c>
      <c r="AU138" s="13" t="e">
        <f t="shared" si="122"/>
        <v>#REF!</v>
      </c>
      <c r="AV138" t="e">
        <f t="shared" si="146"/>
        <v>#REF!</v>
      </c>
      <c r="AW138" s="13">
        <f t="shared" si="123"/>
        <v>654.52934422449698</v>
      </c>
      <c r="AX138" s="13">
        <f t="shared" si="147"/>
        <v>252.09216979931364</v>
      </c>
      <c r="AY138" s="13" t="e">
        <f t="shared" si="124"/>
        <v>#REF!</v>
      </c>
      <c r="AZ138" t="e">
        <f t="shared" si="148"/>
        <v>#REF!</v>
      </c>
      <c r="BA138" s="13">
        <f t="shared" si="125"/>
        <v>654.52934422449698</v>
      </c>
      <c r="BB138" s="37">
        <f t="shared" si="126"/>
        <v>353.07368435452213</v>
      </c>
      <c r="BC138" s="13" t="e">
        <f t="shared" si="127"/>
        <v>#REF!</v>
      </c>
      <c r="BD138" t="e">
        <f t="shared" si="149"/>
        <v>#REF!</v>
      </c>
      <c r="BE138" s="13">
        <f t="shared" si="128"/>
        <v>743.64621724213885</v>
      </c>
      <c r="BF138" s="13">
        <f t="shared" si="150"/>
        <v>354.15572450781633</v>
      </c>
      <c r="BG138" s="13" t="e">
        <f t="shared" si="129"/>
        <v>#REF!</v>
      </c>
      <c r="BH138" t="e">
        <f t="shared" si="151"/>
        <v>#REF!</v>
      </c>
      <c r="BI138" s="13">
        <f t="shared" si="130"/>
        <v>743.64621724213885</v>
      </c>
      <c r="BJ138" s="115">
        <f t="shared" si="131"/>
        <v>1.7085040543306103</v>
      </c>
      <c r="BK138" s="13" t="e">
        <f t="shared" si="132"/>
        <v>#REF!</v>
      </c>
      <c r="BL138" t="e">
        <f t="shared" si="152"/>
        <v>#REF!</v>
      </c>
      <c r="BM138" s="116">
        <f t="shared" si="133"/>
        <v>5.6772349545232395</v>
      </c>
      <c r="BN138" s="13">
        <f t="shared" si="153"/>
        <v>2.7905442076247393</v>
      </c>
      <c r="BO138" s="13" t="e">
        <f t="shared" si="134"/>
        <v>#REF!</v>
      </c>
      <c r="BP138" t="e">
        <f t="shared" si="154"/>
        <v>#REF!</v>
      </c>
      <c r="BQ138" s="13">
        <f t="shared" si="135"/>
        <v>5.6772349545232395</v>
      </c>
      <c r="BR138" s="37">
        <f t="shared" si="136"/>
        <v>245.74561645731924</v>
      </c>
      <c r="BS138" s="13" t="e">
        <f t="shared" si="137"/>
        <v>#REF!</v>
      </c>
      <c r="BT138" t="e">
        <f t="shared" si="155"/>
        <v>#REF!</v>
      </c>
      <c r="BU138" s="13">
        <f t="shared" si="138"/>
        <v>890.04176756572133</v>
      </c>
      <c r="BV138" s="13">
        <f t="shared" si="156"/>
        <v>246.82765661061336</v>
      </c>
      <c r="BW138" s="13" t="e">
        <f t="shared" si="139"/>
        <v>#REF!</v>
      </c>
      <c r="BX138" t="e">
        <f t="shared" si="157"/>
        <v>#REF!</v>
      </c>
      <c r="BY138" s="13">
        <f t="shared" si="140"/>
        <v>890.04176756572133</v>
      </c>
    </row>
    <row r="139" spans="29:77" x14ac:dyDescent="0.2">
      <c r="AC139">
        <v>138</v>
      </c>
      <c r="AD139" s="37">
        <f t="shared" si="111"/>
        <v>902.90513738053278</v>
      </c>
      <c r="AE139" s="13" t="e">
        <f t="shared" si="112"/>
        <v>#REF!</v>
      </c>
      <c r="AF139" t="e">
        <f t="shared" si="158"/>
        <v>#REF!</v>
      </c>
      <c r="AG139" s="13">
        <f t="shared" si="113"/>
        <v>1949.1707066918982</v>
      </c>
      <c r="AH139" s="13">
        <f t="shared" si="141"/>
        <v>904.21801276652945</v>
      </c>
      <c r="AI139" s="13" t="e">
        <f t="shared" si="114"/>
        <v>#REF!</v>
      </c>
      <c r="AJ139" t="e">
        <f t="shared" si="142"/>
        <v>#REF!</v>
      </c>
      <c r="AK139" s="13">
        <f t="shared" si="115"/>
        <v>1949.1707066918982</v>
      </c>
      <c r="AL139" s="37">
        <f t="shared" si="116"/>
        <v>1951.5980368584414</v>
      </c>
      <c r="AM139" s="13" t="e">
        <f t="shared" si="117"/>
        <v>#REF!</v>
      </c>
      <c r="AN139" t="e">
        <f t="shared" si="143"/>
        <v>#REF!</v>
      </c>
      <c r="AO139" s="13">
        <f t="shared" si="118"/>
        <v>4135.1333898795156</v>
      </c>
      <c r="AP139" s="13">
        <f t="shared" si="144"/>
        <v>1953.0926949901914</v>
      </c>
      <c r="AQ139" s="13" t="e">
        <f t="shared" si="119"/>
        <v>#REF!</v>
      </c>
      <c r="AR139" s="13" t="e">
        <f t="shared" si="145"/>
        <v>#REF!</v>
      </c>
      <c r="AS139" s="38">
        <f t="shared" si="120"/>
        <v>4135.1333898795156</v>
      </c>
      <c r="AT139" s="37">
        <f t="shared" si="121"/>
        <v>251.27270472321888</v>
      </c>
      <c r="AU139" s="13" t="e">
        <f t="shared" si="122"/>
        <v>#REF!</v>
      </c>
      <c r="AV139" t="e">
        <f t="shared" si="146"/>
        <v>#REF!</v>
      </c>
      <c r="AW139" s="13">
        <f t="shared" si="123"/>
        <v>654.52934422449698</v>
      </c>
      <c r="AX139" s="13">
        <f t="shared" si="147"/>
        <v>252.09216979931364</v>
      </c>
      <c r="AY139" s="13" t="e">
        <f t="shared" si="124"/>
        <v>#REF!</v>
      </c>
      <c r="AZ139" t="e">
        <f t="shared" si="148"/>
        <v>#REF!</v>
      </c>
      <c r="BA139" s="13">
        <f t="shared" si="125"/>
        <v>654.52934422449698</v>
      </c>
      <c r="BB139" s="37">
        <f t="shared" si="126"/>
        <v>353.07368435452213</v>
      </c>
      <c r="BC139" s="13" t="e">
        <f t="shared" si="127"/>
        <v>#REF!</v>
      </c>
      <c r="BD139" t="e">
        <f t="shared" si="149"/>
        <v>#REF!</v>
      </c>
      <c r="BE139" s="13">
        <f t="shared" si="128"/>
        <v>743.64621724213885</v>
      </c>
      <c r="BF139" s="13">
        <f t="shared" si="150"/>
        <v>354.15572450781633</v>
      </c>
      <c r="BG139" s="13" t="e">
        <f t="shared" si="129"/>
        <v>#REF!</v>
      </c>
      <c r="BH139" t="e">
        <f t="shared" si="151"/>
        <v>#REF!</v>
      </c>
      <c r="BI139" s="13">
        <f t="shared" si="130"/>
        <v>743.64621724213885</v>
      </c>
      <c r="BJ139" s="115">
        <f t="shared" si="131"/>
        <v>1.7085040543306103</v>
      </c>
      <c r="BK139" s="13" t="e">
        <f t="shared" si="132"/>
        <v>#REF!</v>
      </c>
      <c r="BL139" t="e">
        <f t="shared" si="152"/>
        <v>#REF!</v>
      </c>
      <c r="BM139" s="116">
        <f t="shared" si="133"/>
        <v>5.6772349545232395</v>
      </c>
      <c r="BN139" s="13">
        <f t="shared" si="153"/>
        <v>2.7905442076247393</v>
      </c>
      <c r="BO139" s="13" t="e">
        <f t="shared" si="134"/>
        <v>#REF!</v>
      </c>
      <c r="BP139" t="e">
        <f t="shared" si="154"/>
        <v>#REF!</v>
      </c>
      <c r="BQ139" s="13">
        <f t="shared" si="135"/>
        <v>5.6772349545232395</v>
      </c>
      <c r="BR139" s="37">
        <f t="shared" si="136"/>
        <v>245.74561645731924</v>
      </c>
      <c r="BS139" s="13" t="e">
        <f t="shared" si="137"/>
        <v>#REF!</v>
      </c>
      <c r="BT139" t="e">
        <f t="shared" si="155"/>
        <v>#REF!</v>
      </c>
      <c r="BU139" s="13">
        <f t="shared" si="138"/>
        <v>890.04176756572133</v>
      </c>
      <c r="BV139" s="13">
        <f t="shared" si="156"/>
        <v>246.82765661061336</v>
      </c>
      <c r="BW139" s="13" t="e">
        <f t="shared" si="139"/>
        <v>#REF!</v>
      </c>
      <c r="BX139" t="e">
        <f t="shared" si="157"/>
        <v>#REF!</v>
      </c>
      <c r="BY139" s="13">
        <f t="shared" si="140"/>
        <v>890.04176756572133</v>
      </c>
    </row>
    <row r="140" spans="29:77" x14ac:dyDescent="0.2">
      <c r="AC140">
        <v>139</v>
      </c>
      <c r="AD140" s="37">
        <f t="shared" si="111"/>
        <v>902.90513738053278</v>
      </c>
      <c r="AE140" s="13" t="e">
        <f t="shared" si="112"/>
        <v>#REF!</v>
      </c>
      <c r="AF140" t="e">
        <f t="shared" si="158"/>
        <v>#REF!</v>
      </c>
      <c r="AG140" s="13">
        <f t="shared" si="113"/>
        <v>1949.1707066918982</v>
      </c>
      <c r="AH140" s="13">
        <f t="shared" si="141"/>
        <v>904.21801276652945</v>
      </c>
      <c r="AI140" s="13" t="e">
        <f t="shared" si="114"/>
        <v>#REF!</v>
      </c>
      <c r="AJ140" t="e">
        <f t="shared" si="142"/>
        <v>#REF!</v>
      </c>
      <c r="AK140" s="13">
        <f t="shared" si="115"/>
        <v>1949.1707066918982</v>
      </c>
      <c r="AL140" s="37">
        <f t="shared" si="116"/>
        <v>1951.5980368584414</v>
      </c>
      <c r="AM140" s="13" t="e">
        <f t="shared" si="117"/>
        <v>#REF!</v>
      </c>
      <c r="AN140" t="e">
        <f t="shared" si="143"/>
        <v>#REF!</v>
      </c>
      <c r="AO140" s="13">
        <f t="shared" si="118"/>
        <v>4135.1333898795156</v>
      </c>
      <c r="AP140" s="13">
        <f t="shared" si="144"/>
        <v>1953.0926949901914</v>
      </c>
      <c r="AQ140" s="13" t="e">
        <f t="shared" si="119"/>
        <v>#REF!</v>
      </c>
      <c r="AR140" s="13" t="e">
        <f t="shared" si="145"/>
        <v>#REF!</v>
      </c>
      <c r="AS140" s="38">
        <f t="shared" si="120"/>
        <v>4135.1333898795156</v>
      </c>
      <c r="AT140" s="37">
        <f t="shared" si="121"/>
        <v>251.27270472321888</v>
      </c>
      <c r="AU140" s="13" t="e">
        <f t="shared" si="122"/>
        <v>#REF!</v>
      </c>
      <c r="AV140" t="e">
        <f t="shared" si="146"/>
        <v>#REF!</v>
      </c>
      <c r="AW140" s="13">
        <f t="shared" si="123"/>
        <v>654.52934422449698</v>
      </c>
      <c r="AX140" s="13">
        <f t="shared" si="147"/>
        <v>252.09216979931364</v>
      </c>
      <c r="AY140" s="13" t="e">
        <f t="shared" si="124"/>
        <v>#REF!</v>
      </c>
      <c r="AZ140" t="e">
        <f t="shared" si="148"/>
        <v>#REF!</v>
      </c>
      <c r="BA140" s="13">
        <f t="shared" si="125"/>
        <v>654.52934422449698</v>
      </c>
      <c r="BB140" s="37">
        <f t="shared" si="126"/>
        <v>353.07368435452213</v>
      </c>
      <c r="BC140" s="13" t="e">
        <f t="shared" si="127"/>
        <v>#REF!</v>
      </c>
      <c r="BD140" t="e">
        <f t="shared" si="149"/>
        <v>#REF!</v>
      </c>
      <c r="BE140" s="13">
        <f t="shared" si="128"/>
        <v>743.64621724213885</v>
      </c>
      <c r="BF140" s="13">
        <f t="shared" si="150"/>
        <v>354.15572450781633</v>
      </c>
      <c r="BG140" s="13" t="e">
        <f t="shared" si="129"/>
        <v>#REF!</v>
      </c>
      <c r="BH140" t="e">
        <f t="shared" si="151"/>
        <v>#REF!</v>
      </c>
      <c r="BI140" s="13">
        <f t="shared" si="130"/>
        <v>743.64621724213885</v>
      </c>
      <c r="BJ140" s="115">
        <f t="shared" si="131"/>
        <v>1.7085040543306103</v>
      </c>
      <c r="BK140" s="13" t="e">
        <f t="shared" si="132"/>
        <v>#REF!</v>
      </c>
      <c r="BL140" t="e">
        <f t="shared" si="152"/>
        <v>#REF!</v>
      </c>
      <c r="BM140" s="116">
        <f t="shared" si="133"/>
        <v>5.6772349545232395</v>
      </c>
      <c r="BN140" s="13">
        <f t="shared" si="153"/>
        <v>2.7905442076247393</v>
      </c>
      <c r="BO140" s="13" t="e">
        <f t="shared" si="134"/>
        <v>#REF!</v>
      </c>
      <c r="BP140" t="e">
        <f t="shared" si="154"/>
        <v>#REF!</v>
      </c>
      <c r="BQ140" s="13">
        <f t="shared" si="135"/>
        <v>5.6772349545232395</v>
      </c>
      <c r="BR140" s="37">
        <f t="shared" si="136"/>
        <v>245.74561645731924</v>
      </c>
      <c r="BS140" s="13" t="e">
        <f t="shared" si="137"/>
        <v>#REF!</v>
      </c>
      <c r="BT140" t="e">
        <f t="shared" si="155"/>
        <v>#REF!</v>
      </c>
      <c r="BU140" s="13">
        <f t="shared" si="138"/>
        <v>890.04176756572133</v>
      </c>
      <c r="BV140" s="13">
        <f t="shared" si="156"/>
        <v>246.82765661061336</v>
      </c>
      <c r="BW140" s="13" t="e">
        <f t="shared" si="139"/>
        <v>#REF!</v>
      </c>
      <c r="BX140" t="e">
        <f t="shared" si="157"/>
        <v>#REF!</v>
      </c>
      <c r="BY140" s="13">
        <f t="shared" si="140"/>
        <v>890.04176756572133</v>
      </c>
    </row>
    <row r="141" spans="29:77" x14ac:dyDescent="0.2">
      <c r="AC141">
        <v>140</v>
      </c>
      <c r="AD141" s="37">
        <f t="shared" si="111"/>
        <v>902.90513738053278</v>
      </c>
      <c r="AE141" s="13" t="e">
        <f t="shared" si="112"/>
        <v>#REF!</v>
      </c>
      <c r="AF141" t="e">
        <f t="shared" si="158"/>
        <v>#REF!</v>
      </c>
      <c r="AG141" s="13">
        <f t="shared" si="113"/>
        <v>1949.1707066918982</v>
      </c>
      <c r="AH141" s="13">
        <f t="shared" si="141"/>
        <v>904.21801276652945</v>
      </c>
      <c r="AI141" s="13" t="e">
        <f t="shared" si="114"/>
        <v>#REF!</v>
      </c>
      <c r="AJ141" t="e">
        <f t="shared" si="142"/>
        <v>#REF!</v>
      </c>
      <c r="AK141" s="13">
        <f t="shared" si="115"/>
        <v>1949.1707066918982</v>
      </c>
      <c r="AL141" s="37">
        <f t="shared" si="116"/>
        <v>1951.5980368584414</v>
      </c>
      <c r="AM141" s="13" t="e">
        <f t="shared" si="117"/>
        <v>#REF!</v>
      </c>
      <c r="AN141" t="e">
        <f t="shared" si="143"/>
        <v>#REF!</v>
      </c>
      <c r="AO141" s="13">
        <f t="shared" si="118"/>
        <v>4135.1333898795156</v>
      </c>
      <c r="AP141" s="13">
        <f t="shared" si="144"/>
        <v>1953.0926949901914</v>
      </c>
      <c r="AQ141" s="13" t="e">
        <f t="shared" si="119"/>
        <v>#REF!</v>
      </c>
      <c r="AR141" s="13" t="e">
        <f t="shared" si="145"/>
        <v>#REF!</v>
      </c>
      <c r="AS141" s="38">
        <f t="shared" si="120"/>
        <v>4135.1333898795156</v>
      </c>
      <c r="AT141" s="37">
        <f t="shared" si="121"/>
        <v>251.27270472321888</v>
      </c>
      <c r="AU141" s="13" t="e">
        <f t="shared" si="122"/>
        <v>#REF!</v>
      </c>
      <c r="AV141" t="e">
        <f t="shared" si="146"/>
        <v>#REF!</v>
      </c>
      <c r="AW141" s="13">
        <f t="shared" si="123"/>
        <v>654.52934422449698</v>
      </c>
      <c r="AX141" s="13">
        <f t="shared" si="147"/>
        <v>252.09216979931364</v>
      </c>
      <c r="AY141" s="13" t="e">
        <f t="shared" si="124"/>
        <v>#REF!</v>
      </c>
      <c r="AZ141" t="e">
        <f t="shared" si="148"/>
        <v>#REF!</v>
      </c>
      <c r="BA141" s="13">
        <f t="shared" si="125"/>
        <v>654.52934422449698</v>
      </c>
      <c r="BB141" s="37">
        <f t="shared" si="126"/>
        <v>353.07368435452213</v>
      </c>
      <c r="BC141" s="13" t="e">
        <f t="shared" si="127"/>
        <v>#REF!</v>
      </c>
      <c r="BD141" t="e">
        <f t="shared" si="149"/>
        <v>#REF!</v>
      </c>
      <c r="BE141" s="13">
        <f t="shared" si="128"/>
        <v>743.64621724213885</v>
      </c>
      <c r="BF141" s="13">
        <f t="shared" si="150"/>
        <v>354.15572450781633</v>
      </c>
      <c r="BG141" s="13" t="e">
        <f t="shared" si="129"/>
        <v>#REF!</v>
      </c>
      <c r="BH141" t="e">
        <f t="shared" si="151"/>
        <v>#REF!</v>
      </c>
      <c r="BI141" s="13">
        <f t="shared" si="130"/>
        <v>743.64621724213885</v>
      </c>
      <c r="BJ141" s="115">
        <f t="shared" si="131"/>
        <v>1.7085040543306103</v>
      </c>
      <c r="BK141" s="13" t="e">
        <f t="shared" si="132"/>
        <v>#REF!</v>
      </c>
      <c r="BL141" t="e">
        <f t="shared" si="152"/>
        <v>#REF!</v>
      </c>
      <c r="BM141" s="116">
        <f t="shared" si="133"/>
        <v>5.6772349545232395</v>
      </c>
      <c r="BN141" s="13">
        <f t="shared" si="153"/>
        <v>2.7905442076247393</v>
      </c>
      <c r="BO141" s="13" t="e">
        <f t="shared" si="134"/>
        <v>#REF!</v>
      </c>
      <c r="BP141" t="e">
        <f t="shared" si="154"/>
        <v>#REF!</v>
      </c>
      <c r="BQ141" s="13">
        <f t="shared" si="135"/>
        <v>5.6772349545232395</v>
      </c>
      <c r="BR141" s="37">
        <f t="shared" si="136"/>
        <v>245.74561645731924</v>
      </c>
      <c r="BS141" s="13" t="e">
        <f t="shared" si="137"/>
        <v>#REF!</v>
      </c>
      <c r="BT141" t="e">
        <f t="shared" si="155"/>
        <v>#REF!</v>
      </c>
      <c r="BU141" s="13">
        <f t="shared" si="138"/>
        <v>890.04176756572133</v>
      </c>
      <c r="BV141" s="13">
        <f t="shared" si="156"/>
        <v>246.82765661061336</v>
      </c>
      <c r="BW141" s="13" t="e">
        <f t="shared" si="139"/>
        <v>#REF!</v>
      </c>
      <c r="BX141" t="e">
        <f t="shared" si="157"/>
        <v>#REF!</v>
      </c>
      <c r="BY141" s="13">
        <f t="shared" si="140"/>
        <v>890.04176756572133</v>
      </c>
    </row>
    <row r="142" spans="29:77" x14ac:dyDescent="0.2">
      <c r="AC142">
        <v>141</v>
      </c>
      <c r="AD142" s="37">
        <f t="shared" si="111"/>
        <v>902.90513738053278</v>
      </c>
      <c r="AE142" s="13" t="e">
        <f t="shared" si="112"/>
        <v>#REF!</v>
      </c>
      <c r="AF142" t="e">
        <f t="shared" si="158"/>
        <v>#REF!</v>
      </c>
      <c r="AG142" s="13">
        <f t="shared" si="113"/>
        <v>1949.1707066918982</v>
      </c>
      <c r="AH142" s="13">
        <f t="shared" si="141"/>
        <v>904.21801276652945</v>
      </c>
      <c r="AI142" s="13" t="e">
        <f t="shared" si="114"/>
        <v>#REF!</v>
      </c>
      <c r="AJ142" t="e">
        <f t="shared" si="142"/>
        <v>#REF!</v>
      </c>
      <c r="AK142" s="13">
        <f t="shared" si="115"/>
        <v>1949.1707066918982</v>
      </c>
      <c r="AL142" s="37">
        <f t="shared" si="116"/>
        <v>1951.5980368584414</v>
      </c>
      <c r="AM142" s="13" t="e">
        <f t="shared" si="117"/>
        <v>#REF!</v>
      </c>
      <c r="AN142" t="e">
        <f t="shared" si="143"/>
        <v>#REF!</v>
      </c>
      <c r="AO142" s="13">
        <f t="shared" si="118"/>
        <v>4135.1333898795156</v>
      </c>
      <c r="AP142" s="13">
        <f t="shared" si="144"/>
        <v>1953.0926949901914</v>
      </c>
      <c r="AQ142" s="13" t="e">
        <f t="shared" si="119"/>
        <v>#REF!</v>
      </c>
      <c r="AR142" s="13" t="e">
        <f t="shared" si="145"/>
        <v>#REF!</v>
      </c>
      <c r="AS142" s="38">
        <f t="shared" si="120"/>
        <v>4135.1333898795156</v>
      </c>
      <c r="AT142" s="37">
        <f t="shared" si="121"/>
        <v>251.27270472321888</v>
      </c>
      <c r="AU142" s="13" t="e">
        <f t="shared" si="122"/>
        <v>#REF!</v>
      </c>
      <c r="AV142" t="e">
        <f t="shared" si="146"/>
        <v>#REF!</v>
      </c>
      <c r="AW142" s="13">
        <f t="shared" si="123"/>
        <v>654.52934422449698</v>
      </c>
      <c r="AX142" s="13">
        <f t="shared" si="147"/>
        <v>252.09216979931364</v>
      </c>
      <c r="AY142" s="13" t="e">
        <f t="shared" si="124"/>
        <v>#REF!</v>
      </c>
      <c r="AZ142" t="e">
        <f t="shared" si="148"/>
        <v>#REF!</v>
      </c>
      <c r="BA142" s="13">
        <f t="shared" si="125"/>
        <v>654.52934422449698</v>
      </c>
      <c r="BB142" s="37">
        <f t="shared" si="126"/>
        <v>353.07368435452213</v>
      </c>
      <c r="BC142" s="13" t="e">
        <f t="shared" si="127"/>
        <v>#REF!</v>
      </c>
      <c r="BD142" t="e">
        <f t="shared" si="149"/>
        <v>#REF!</v>
      </c>
      <c r="BE142" s="13">
        <f t="shared" si="128"/>
        <v>743.64621724213885</v>
      </c>
      <c r="BF142" s="13">
        <f t="shared" si="150"/>
        <v>354.15572450781633</v>
      </c>
      <c r="BG142" s="13" t="e">
        <f t="shared" si="129"/>
        <v>#REF!</v>
      </c>
      <c r="BH142" t="e">
        <f t="shared" si="151"/>
        <v>#REF!</v>
      </c>
      <c r="BI142" s="13">
        <f t="shared" si="130"/>
        <v>743.64621724213885</v>
      </c>
      <c r="BJ142" s="115">
        <f t="shared" si="131"/>
        <v>1.7085040543306103</v>
      </c>
      <c r="BK142" s="13" t="e">
        <f t="shared" si="132"/>
        <v>#REF!</v>
      </c>
      <c r="BL142" t="e">
        <f t="shared" si="152"/>
        <v>#REF!</v>
      </c>
      <c r="BM142" s="116">
        <f t="shared" si="133"/>
        <v>5.6772349545232395</v>
      </c>
      <c r="BN142" s="13">
        <f t="shared" si="153"/>
        <v>2.7905442076247393</v>
      </c>
      <c r="BO142" s="13" t="e">
        <f t="shared" si="134"/>
        <v>#REF!</v>
      </c>
      <c r="BP142" t="e">
        <f t="shared" si="154"/>
        <v>#REF!</v>
      </c>
      <c r="BQ142" s="13">
        <f t="shared" si="135"/>
        <v>5.6772349545232395</v>
      </c>
      <c r="BR142" s="37">
        <f t="shared" si="136"/>
        <v>245.74561645731924</v>
      </c>
      <c r="BS142" s="13" t="e">
        <f t="shared" si="137"/>
        <v>#REF!</v>
      </c>
      <c r="BT142" t="e">
        <f t="shared" si="155"/>
        <v>#REF!</v>
      </c>
      <c r="BU142" s="13">
        <f t="shared" si="138"/>
        <v>890.04176756572133</v>
      </c>
      <c r="BV142" s="13">
        <f t="shared" si="156"/>
        <v>246.82765661061336</v>
      </c>
      <c r="BW142" s="13" t="e">
        <f t="shared" si="139"/>
        <v>#REF!</v>
      </c>
      <c r="BX142" t="e">
        <f t="shared" si="157"/>
        <v>#REF!</v>
      </c>
      <c r="BY142" s="13">
        <f t="shared" si="140"/>
        <v>890.04176756572133</v>
      </c>
    </row>
    <row r="143" spans="29:77" x14ac:dyDescent="0.2">
      <c r="AC143">
        <v>142</v>
      </c>
      <c r="AD143" s="37">
        <f t="shared" si="111"/>
        <v>902.90513738053278</v>
      </c>
      <c r="AE143" s="13" t="e">
        <f t="shared" si="112"/>
        <v>#REF!</v>
      </c>
      <c r="AF143" t="e">
        <f t="shared" si="158"/>
        <v>#REF!</v>
      </c>
      <c r="AG143" s="13">
        <f t="shared" si="113"/>
        <v>1949.1707066918982</v>
      </c>
      <c r="AH143" s="13">
        <f t="shared" si="141"/>
        <v>904.21801276652945</v>
      </c>
      <c r="AI143" s="13" t="e">
        <f t="shared" si="114"/>
        <v>#REF!</v>
      </c>
      <c r="AJ143" t="e">
        <f t="shared" si="142"/>
        <v>#REF!</v>
      </c>
      <c r="AK143" s="13">
        <f t="shared" si="115"/>
        <v>1949.1707066918982</v>
      </c>
      <c r="AL143" s="37">
        <f t="shared" si="116"/>
        <v>1951.5980368584414</v>
      </c>
      <c r="AM143" s="13" t="e">
        <f t="shared" si="117"/>
        <v>#REF!</v>
      </c>
      <c r="AN143" t="e">
        <f t="shared" si="143"/>
        <v>#REF!</v>
      </c>
      <c r="AO143" s="13">
        <f t="shared" si="118"/>
        <v>4135.1333898795156</v>
      </c>
      <c r="AP143" s="13">
        <f t="shared" si="144"/>
        <v>1953.0926949901914</v>
      </c>
      <c r="AQ143" s="13" t="e">
        <f t="shared" si="119"/>
        <v>#REF!</v>
      </c>
      <c r="AR143" s="13" t="e">
        <f t="shared" si="145"/>
        <v>#REF!</v>
      </c>
      <c r="AS143" s="38">
        <f t="shared" si="120"/>
        <v>4135.1333898795156</v>
      </c>
      <c r="AT143" s="37">
        <f t="shared" si="121"/>
        <v>251.27270472321888</v>
      </c>
      <c r="AU143" s="13" t="e">
        <f t="shared" si="122"/>
        <v>#REF!</v>
      </c>
      <c r="AV143" t="e">
        <f t="shared" si="146"/>
        <v>#REF!</v>
      </c>
      <c r="AW143" s="13">
        <f t="shared" si="123"/>
        <v>654.52934422449698</v>
      </c>
      <c r="AX143" s="13">
        <f t="shared" si="147"/>
        <v>252.09216979931364</v>
      </c>
      <c r="AY143" s="13" t="e">
        <f t="shared" si="124"/>
        <v>#REF!</v>
      </c>
      <c r="AZ143" t="e">
        <f t="shared" si="148"/>
        <v>#REF!</v>
      </c>
      <c r="BA143" s="13">
        <f t="shared" si="125"/>
        <v>654.52934422449698</v>
      </c>
      <c r="BB143" s="37">
        <f t="shared" si="126"/>
        <v>353.07368435452213</v>
      </c>
      <c r="BC143" s="13" t="e">
        <f t="shared" si="127"/>
        <v>#REF!</v>
      </c>
      <c r="BD143" t="e">
        <f t="shared" si="149"/>
        <v>#REF!</v>
      </c>
      <c r="BE143" s="13">
        <f t="shared" si="128"/>
        <v>743.64621724213885</v>
      </c>
      <c r="BF143" s="13">
        <f t="shared" si="150"/>
        <v>354.15572450781633</v>
      </c>
      <c r="BG143" s="13" t="e">
        <f t="shared" si="129"/>
        <v>#REF!</v>
      </c>
      <c r="BH143" t="e">
        <f t="shared" si="151"/>
        <v>#REF!</v>
      </c>
      <c r="BI143" s="13">
        <f t="shared" si="130"/>
        <v>743.64621724213885</v>
      </c>
      <c r="BJ143" s="115">
        <f t="shared" si="131"/>
        <v>1.7085040543306103</v>
      </c>
      <c r="BK143" s="13" t="e">
        <f t="shared" si="132"/>
        <v>#REF!</v>
      </c>
      <c r="BL143" t="e">
        <f t="shared" si="152"/>
        <v>#REF!</v>
      </c>
      <c r="BM143" s="116">
        <f t="shared" si="133"/>
        <v>5.6772349545232395</v>
      </c>
      <c r="BN143" s="13">
        <f t="shared" si="153"/>
        <v>2.7905442076247393</v>
      </c>
      <c r="BO143" s="13" t="e">
        <f t="shared" si="134"/>
        <v>#REF!</v>
      </c>
      <c r="BP143" t="e">
        <f t="shared" si="154"/>
        <v>#REF!</v>
      </c>
      <c r="BQ143" s="13">
        <f t="shared" si="135"/>
        <v>5.6772349545232395</v>
      </c>
      <c r="BR143" s="37">
        <f t="shared" si="136"/>
        <v>245.74561645731924</v>
      </c>
      <c r="BS143" s="13" t="e">
        <f t="shared" si="137"/>
        <v>#REF!</v>
      </c>
      <c r="BT143" t="e">
        <f t="shared" si="155"/>
        <v>#REF!</v>
      </c>
      <c r="BU143" s="13">
        <f t="shared" si="138"/>
        <v>890.04176756572133</v>
      </c>
      <c r="BV143" s="13">
        <f t="shared" si="156"/>
        <v>246.82765661061336</v>
      </c>
      <c r="BW143" s="13" t="e">
        <f t="shared" si="139"/>
        <v>#REF!</v>
      </c>
      <c r="BX143" t="e">
        <f t="shared" si="157"/>
        <v>#REF!</v>
      </c>
      <c r="BY143" s="13">
        <f t="shared" si="140"/>
        <v>890.04176756572133</v>
      </c>
    </row>
    <row r="144" spans="29:77" x14ac:dyDescent="0.2">
      <c r="AC144">
        <v>143</v>
      </c>
      <c r="AD144" s="37">
        <f t="shared" si="111"/>
        <v>902.90513738053278</v>
      </c>
      <c r="AE144" s="13" t="e">
        <f t="shared" si="112"/>
        <v>#REF!</v>
      </c>
      <c r="AF144" t="e">
        <f t="shared" si="158"/>
        <v>#REF!</v>
      </c>
      <c r="AG144" s="13">
        <f t="shared" si="113"/>
        <v>1949.1707066918982</v>
      </c>
      <c r="AH144" s="13">
        <f t="shared" si="141"/>
        <v>904.21801276652945</v>
      </c>
      <c r="AI144" s="13" t="e">
        <f t="shared" si="114"/>
        <v>#REF!</v>
      </c>
      <c r="AJ144" t="e">
        <f t="shared" si="142"/>
        <v>#REF!</v>
      </c>
      <c r="AK144" s="13">
        <f t="shared" si="115"/>
        <v>1949.1707066918982</v>
      </c>
      <c r="AL144" s="37">
        <f t="shared" si="116"/>
        <v>1951.5980368584414</v>
      </c>
      <c r="AM144" s="13" t="e">
        <f t="shared" si="117"/>
        <v>#REF!</v>
      </c>
      <c r="AN144" t="e">
        <f t="shared" si="143"/>
        <v>#REF!</v>
      </c>
      <c r="AO144" s="13">
        <f t="shared" si="118"/>
        <v>4135.1333898795156</v>
      </c>
      <c r="AP144" s="13">
        <f t="shared" si="144"/>
        <v>1953.0926949901914</v>
      </c>
      <c r="AQ144" s="13" t="e">
        <f t="shared" si="119"/>
        <v>#REF!</v>
      </c>
      <c r="AR144" s="13" t="e">
        <f t="shared" si="145"/>
        <v>#REF!</v>
      </c>
      <c r="AS144" s="38">
        <f t="shared" si="120"/>
        <v>4135.1333898795156</v>
      </c>
      <c r="AT144" s="37">
        <f t="shared" si="121"/>
        <v>251.27270472321888</v>
      </c>
      <c r="AU144" s="13" t="e">
        <f t="shared" si="122"/>
        <v>#REF!</v>
      </c>
      <c r="AV144" t="e">
        <f t="shared" si="146"/>
        <v>#REF!</v>
      </c>
      <c r="AW144" s="13">
        <f t="shared" si="123"/>
        <v>654.52934422449698</v>
      </c>
      <c r="AX144" s="13">
        <f t="shared" si="147"/>
        <v>252.09216979931364</v>
      </c>
      <c r="AY144" s="13" t="e">
        <f t="shared" si="124"/>
        <v>#REF!</v>
      </c>
      <c r="AZ144" t="e">
        <f t="shared" si="148"/>
        <v>#REF!</v>
      </c>
      <c r="BA144" s="13">
        <f t="shared" si="125"/>
        <v>654.52934422449698</v>
      </c>
      <c r="BB144" s="37">
        <f t="shared" si="126"/>
        <v>353.07368435452213</v>
      </c>
      <c r="BC144" s="13" t="e">
        <f t="shared" si="127"/>
        <v>#REF!</v>
      </c>
      <c r="BD144" t="e">
        <f t="shared" si="149"/>
        <v>#REF!</v>
      </c>
      <c r="BE144" s="13">
        <f t="shared" si="128"/>
        <v>743.64621724213885</v>
      </c>
      <c r="BF144" s="13">
        <f t="shared" si="150"/>
        <v>354.15572450781633</v>
      </c>
      <c r="BG144" s="13" t="e">
        <f t="shared" si="129"/>
        <v>#REF!</v>
      </c>
      <c r="BH144" t="e">
        <f t="shared" si="151"/>
        <v>#REF!</v>
      </c>
      <c r="BI144" s="13">
        <f t="shared" si="130"/>
        <v>743.64621724213885</v>
      </c>
      <c r="BJ144" s="115">
        <f t="shared" si="131"/>
        <v>1.7085040543306103</v>
      </c>
      <c r="BK144" s="13" t="e">
        <f t="shared" si="132"/>
        <v>#REF!</v>
      </c>
      <c r="BL144" t="e">
        <f t="shared" si="152"/>
        <v>#REF!</v>
      </c>
      <c r="BM144" s="116">
        <f t="shared" si="133"/>
        <v>5.6772349545232395</v>
      </c>
      <c r="BN144" s="13">
        <f t="shared" si="153"/>
        <v>2.7905442076247393</v>
      </c>
      <c r="BO144" s="13" t="e">
        <f t="shared" si="134"/>
        <v>#REF!</v>
      </c>
      <c r="BP144" t="e">
        <f t="shared" si="154"/>
        <v>#REF!</v>
      </c>
      <c r="BQ144" s="13">
        <f t="shared" si="135"/>
        <v>5.6772349545232395</v>
      </c>
      <c r="BR144" s="37">
        <f t="shared" si="136"/>
        <v>245.74561645731924</v>
      </c>
      <c r="BS144" s="13" t="e">
        <f t="shared" si="137"/>
        <v>#REF!</v>
      </c>
      <c r="BT144" t="e">
        <f t="shared" si="155"/>
        <v>#REF!</v>
      </c>
      <c r="BU144" s="13">
        <f t="shared" si="138"/>
        <v>890.04176756572133</v>
      </c>
      <c r="BV144" s="13">
        <f t="shared" si="156"/>
        <v>246.82765661061336</v>
      </c>
      <c r="BW144" s="13" t="e">
        <f t="shared" si="139"/>
        <v>#REF!</v>
      </c>
      <c r="BX144" t="e">
        <f t="shared" si="157"/>
        <v>#REF!</v>
      </c>
      <c r="BY144" s="13">
        <f t="shared" si="140"/>
        <v>890.04176756572133</v>
      </c>
    </row>
    <row r="145" spans="29:77" x14ac:dyDescent="0.2">
      <c r="AC145">
        <v>144</v>
      </c>
      <c r="AD145" s="37">
        <f t="shared" si="111"/>
        <v>902.90513738053278</v>
      </c>
      <c r="AE145" s="13" t="e">
        <f t="shared" si="112"/>
        <v>#REF!</v>
      </c>
      <c r="AF145" t="e">
        <f t="shared" si="158"/>
        <v>#REF!</v>
      </c>
      <c r="AG145" s="13">
        <f t="shared" si="113"/>
        <v>1949.1707066918982</v>
      </c>
      <c r="AH145" s="13">
        <f t="shared" si="141"/>
        <v>904.21801276652945</v>
      </c>
      <c r="AI145" s="13" t="e">
        <f t="shared" si="114"/>
        <v>#REF!</v>
      </c>
      <c r="AJ145" t="e">
        <f t="shared" si="142"/>
        <v>#REF!</v>
      </c>
      <c r="AK145" s="13">
        <f t="shared" si="115"/>
        <v>1949.1707066918982</v>
      </c>
      <c r="AL145" s="37">
        <f t="shared" si="116"/>
        <v>1951.5980368584414</v>
      </c>
      <c r="AM145" s="13" t="e">
        <f t="shared" si="117"/>
        <v>#REF!</v>
      </c>
      <c r="AN145" t="e">
        <f t="shared" si="143"/>
        <v>#REF!</v>
      </c>
      <c r="AO145" s="13">
        <f t="shared" si="118"/>
        <v>4135.1333898795156</v>
      </c>
      <c r="AP145" s="13">
        <f t="shared" si="144"/>
        <v>1953.0926949901914</v>
      </c>
      <c r="AQ145" s="13" t="e">
        <f t="shared" si="119"/>
        <v>#REF!</v>
      </c>
      <c r="AR145" s="13" t="e">
        <f t="shared" si="145"/>
        <v>#REF!</v>
      </c>
      <c r="AS145" s="38">
        <f t="shared" si="120"/>
        <v>4135.1333898795156</v>
      </c>
      <c r="AT145" s="37">
        <f t="shared" si="121"/>
        <v>251.27270472321888</v>
      </c>
      <c r="AU145" s="13" t="e">
        <f t="shared" si="122"/>
        <v>#REF!</v>
      </c>
      <c r="AV145" t="e">
        <f t="shared" si="146"/>
        <v>#REF!</v>
      </c>
      <c r="AW145" s="13">
        <f t="shared" si="123"/>
        <v>654.52934422449698</v>
      </c>
      <c r="AX145" s="13">
        <f t="shared" si="147"/>
        <v>252.09216979931364</v>
      </c>
      <c r="AY145" s="13" t="e">
        <f t="shared" si="124"/>
        <v>#REF!</v>
      </c>
      <c r="AZ145" t="e">
        <f t="shared" si="148"/>
        <v>#REF!</v>
      </c>
      <c r="BA145" s="13">
        <f t="shared" si="125"/>
        <v>654.52934422449698</v>
      </c>
      <c r="BB145" s="37">
        <f t="shared" si="126"/>
        <v>353.07368435452213</v>
      </c>
      <c r="BC145" s="13" t="e">
        <f t="shared" si="127"/>
        <v>#REF!</v>
      </c>
      <c r="BD145" t="e">
        <f t="shared" si="149"/>
        <v>#REF!</v>
      </c>
      <c r="BE145" s="13">
        <f t="shared" si="128"/>
        <v>743.64621724213885</v>
      </c>
      <c r="BF145" s="13">
        <f t="shared" si="150"/>
        <v>354.15572450781633</v>
      </c>
      <c r="BG145" s="13" t="e">
        <f t="shared" si="129"/>
        <v>#REF!</v>
      </c>
      <c r="BH145" t="e">
        <f t="shared" si="151"/>
        <v>#REF!</v>
      </c>
      <c r="BI145" s="13">
        <f t="shared" si="130"/>
        <v>743.64621724213885</v>
      </c>
      <c r="BJ145" s="115">
        <f t="shared" si="131"/>
        <v>1.7085040543306103</v>
      </c>
      <c r="BK145" s="13" t="e">
        <f t="shared" si="132"/>
        <v>#REF!</v>
      </c>
      <c r="BL145" t="e">
        <f t="shared" si="152"/>
        <v>#REF!</v>
      </c>
      <c r="BM145" s="116">
        <f t="shared" si="133"/>
        <v>5.6772349545232395</v>
      </c>
      <c r="BN145" s="13">
        <f t="shared" si="153"/>
        <v>2.7905442076247393</v>
      </c>
      <c r="BO145" s="13" t="e">
        <f t="shared" si="134"/>
        <v>#REF!</v>
      </c>
      <c r="BP145" t="e">
        <f t="shared" si="154"/>
        <v>#REF!</v>
      </c>
      <c r="BQ145" s="13">
        <f t="shared" si="135"/>
        <v>5.6772349545232395</v>
      </c>
      <c r="BR145" s="37">
        <f t="shared" si="136"/>
        <v>245.74561645731924</v>
      </c>
      <c r="BS145" s="13" t="e">
        <f t="shared" si="137"/>
        <v>#REF!</v>
      </c>
      <c r="BT145" t="e">
        <f t="shared" si="155"/>
        <v>#REF!</v>
      </c>
      <c r="BU145" s="13">
        <f t="shared" si="138"/>
        <v>890.04176756572133</v>
      </c>
      <c r="BV145" s="13">
        <f t="shared" si="156"/>
        <v>246.82765661061336</v>
      </c>
      <c r="BW145" s="13" t="e">
        <f t="shared" si="139"/>
        <v>#REF!</v>
      </c>
      <c r="BX145" t="e">
        <f t="shared" si="157"/>
        <v>#REF!</v>
      </c>
      <c r="BY145" s="13">
        <f t="shared" si="140"/>
        <v>890.04176756572133</v>
      </c>
    </row>
    <row r="146" spans="29:77" x14ac:dyDescent="0.2">
      <c r="AC146">
        <v>145</v>
      </c>
      <c r="AD146" s="37">
        <f t="shared" si="111"/>
        <v>902.90513738053278</v>
      </c>
      <c r="AE146" s="13" t="e">
        <f t="shared" si="112"/>
        <v>#REF!</v>
      </c>
      <c r="AF146" t="e">
        <f t="shared" si="158"/>
        <v>#REF!</v>
      </c>
      <c r="AG146" s="13">
        <f t="shared" si="113"/>
        <v>1949.1707066918982</v>
      </c>
      <c r="AH146" s="13">
        <f t="shared" si="141"/>
        <v>904.21801276652945</v>
      </c>
      <c r="AI146" s="13" t="e">
        <f t="shared" si="114"/>
        <v>#REF!</v>
      </c>
      <c r="AJ146" t="e">
        <f t="shared" si="142"/>
        <v>#REF!</v>
      </c>
      <c r="AK146" s="13">
        <f t="shared" si="115"/>
        <v>1949.1707066918982</v>
      </c>
      <c r="AL146" s="37">
        <f t="shared" si="116"/>
        <v>1951.5980368584414</v>
      </c>
      <c r="AM146" s="13" t="e">
        <f t="shared" si="117"/>
        <v>#REF!</v>
      </c>
      <c r="AN146" t="e">
        <f t="shared" si="143"/>
        <v>#REF!</v>
      </c>
      <c r="AO146" s="13">
        <f t="shared" si="118"/>
        <v>4135.1333898795156</v>
      </c>
      <c r="AP146" s="13">
        <f t="shared" si="144"/>
        <v>1953.0926949901914</v>
      </c>
      <c r="AQ146" s="13" t="e">
        <f t="shared" si="119"/>
        <v>#REF!</v>
      </c>
      <c r="AR146" s="13" t="e">
        <f t="shared" si="145"/>
        <v>#REF!</v>
      </c>
      <c r="AS146" s="38">
        <f t="shared" si="120"/>
        <v>4135.1333898795156</v>
      </c>
      <c r="AT146" s="37">
        <f t="shared" si="121"/>
        <v>251.27270472321888</v>
      </c>
      <c r="AU146" s="13" t="e">
        <f t="shared" si="122"/>
        <v>#REF!</v>
      </c>
      <c r="AV146" t="e">
        <f t="shared" si="146"/>
        <v>#REF!</v>
      </c>
      <c r="AW146" s="13">
        <f t="shared" si="123"/>
        <v>654.52934422449698</v>
      </c>
      <c r="AX146" s="13">
        <f t="shared" si="147"/>
        <v>252.09216979931364</v>
      </c>
      <c r="AY146" s="13" t="e">
        <f t="shared" si="124"/>
        <v>#REF!</v>
      </c>
      <c r="AZ146" t="e">
        <f t="shared" si="148"/>
        <v>#REF!</v>
      </c>
      <c r="BA146" s="13">
        <f t="shared" si="125"/>
        <v>654.52934422449698</v>
      </c>
      <c r="BB146" s="37">
        <f t="shared" si="126"/>
        <v>353.07368435452213</v>
      </c>
      <c r="BC146" s="13" t="e">
        <f t="shared" si="127"/>
        <v>#REF!</v>
      </c>
      <c r="BD146" t="e">
        <f t="shared" si="149"/>
        <v>#REF!</v>
      </c>
      <c r="BE146" s="13">
        <f t="shared" si="128"/>
        <v>743.64621724213885</v>
      </c>
      <c r="BF146" s="13">
        <f t="shared" si="150"/>
        <v>354.15572450781633</v>
      </c>
      <c r="BG146" s="13" t="e">
        <f t="shared" si="129"/>
        <v>#REF!</v>
      </c>
      <c r="BH146" t="e">
        <f t="shared" si="151"/>
        <v>#REF!</v>
      </c>
      <c r="BI146" s="13">
        <f t="shared" si="130"/>
        <v>743.64621724213885</v>
      </c>
      <c r="BJ146" s="115">
        <f t="shared" si="131"/>
        <v>1.7085040543306103</v>
      </c>
      <c r="BK146" s="13" t="e">
        <f t="shared" si="132"/>
        <v>#REF!</v>
      </c>
      <c r="BL146" t="e">
        <f t="shared" si="152"/>
        <v>#REF!</v>
      </c>
      <c r="BM146" s="116">
        <f t="shared" si="133"/>
        <v>5.6772349545232395</v>
      </c>
      <c r="BN146" s="13">
        <f t="shared" si="153"/>
        <v>2.7905442076247393</v>
      </c>
      <c r="BO146" s="13" t="e">
        <f t="shared" si="134"/>
        <v>#REF!</v>
      </c>
      <c r="BP146" t="e">
        <f t="shared" si="154"/>
        <v>#REF!</v>
      </c>
      <c r="BQ146" s="13">
        <f t="shared" si="135"/>
        <v>5.6772349545232395</v>
      </c>
      <c r="BR146" s="37">
        <f t="shared" si="136"/>
        <v>245.74561645731924</v>
      </c>
      <c r="BS146" s="13" t="e">
        <f t="shared" si="137"/>
        <v>#REF!</v>
      </c>
      <c r="BT146" t="e">
        <f t="shared" si="155"/>
        <v>#REF!</v>
      </c>
      <c r="BU146" s="13">
        <f t="shared" si="138"/>
        <v>890.04176756572133</v>
      </c>
      <c r="BV146" s="13">
        <f t="shared" si="156"/>
        <v>246.82765661061336</v>
      </c>
      <c r="BW146" s="13" t="e">
        <f t="shared" si="139"/>
        <v>#REF!</v>
      </c>
      <c r="BX146" t="e">
        <f t="shared" si="157"/>
        <v>#REF!</v>
      </c>
      <c r="BY146" s="13">
        <f t="shared" si="140"/>
        <v>890.04176756572133</v>
      </c>
    </row>
    <row r="147" spans="29:77" x14ac:dyDescent="0.2">
      <c r="AC147">
        <v>146</v>
      </c>
      <c r="AD147" s="37">
        <f t="shared" si="111"/>
        <v>902.90513738053278</v>
      </c>
      <c r="AE147" s="13" t="e">
        <f t="shared" si="112"/>
        <v>#REF!</v>
      </c>
      <c r="AF147" t="e">
        <f t="shared" si="158"/>
        <v>#REF!</v>
      </c>
      <c r="AG147" s="13">
        <f t="shared" si="113"/>
        <v>1949.1707066918982</v>
      </c>
      <c r="AH147" s="13">
        <f t="shared" si="141"/>
        <v>904.21801276652945</v>
      </c>
      <c r="AI147" s="13" t="e">
        <f t="shared" si="114"/>
        <v>#REF!</v>
      </c>
      <c r="AJ147" t="e">
        <f t="shared" si="142"/>
        <v>#REF!</v>
      </c>
      <c r="AK147" s="13">
        <f t="shared" si="115"/>
        <v>1949.1707066918982</v>
      </c>
      <c r="AL147" s="37">
        <f t="shared" si="116"/>
        <v>1951.5980368584414</v>
      </c>
      <c r="AM147" s="13" t="e">
        <f t="shared" si="117"/>
        <v>#REF!</v>
      </c>
      <c r="AN147" t="e">
        <f t="shared" si="143"/>
        <v>#REF!</v>
      </c>
      <c r="AO147" s="13">
        <f t="shared" si="118"/>
        <v>4135.1333898795156</v>
      </c>
      <c r="AP147" s="13">
        <f t="shared" si="144"/>
        <v>1953.0926949901914</v>
      </c>
      <c r="AQ147" s="13" t="e">
        <f t="shared" si="119"/>
        <v>#REF!</v>
      </c>
      <c r="AR147" s="13" t="e">
        <f t="shared" si="145"/>
        <v>#REF!</v>
      </c>
      <c r="AS147" s="38">
        <f t="shared" si="120"/>
        <v>4135.1333898795156</v>
      </c>
      <c r="AT147" s="37">
        <f t="shared" si="121"/>
        <v>251.27270472321888</v>
      </c>
      <c r="AU147" s="13" t="e">
        <f t="shared" si="122"/>
        <v>#REF!</v>
      </c>
      <c r="AV147" t="e">
        <f t="shared" si="146"/>
        <v>#REF!</v>
      </c>
      <c r="AW147" s="13">
        <f t="shared" si="123"/>
        <v>654.52934422449698</v>
      </c>
      <c r="AX147" s="13">
        <f t="shared" si="147"/>
        <v>252.09216979931364</v>
      </c>
      <c r="AY147" s="13" t="e">
        <f t="shared" si="124"/>
        <v>#REF!</v>
      </c>
      <c r="AZ147" t="e">
        <f t="shared" si="148"/>
        <v>#REF!</v>
      </c>
      <c r="BA147" s="13">
        <f t="shared" si="125"/>
        <v>654.52934422449698</v>
      </c>
      <c r="BB147" s="37">
        <f t="shared" si="126"/>
        <v>353.07368435452213</v>
      </c>
      <c r="BC147" s="13" t="e">
        <f t="shared" si="127"/>
        <v>#REF!</v>
      </c>
      <c r="BD147" t="e">
        <f t="shared" si="149"/>
        <v>#REF!</v>
      </c>
      <c r="BE147" s="13">
        <f t="shared" si="128"/>
        <v>743.64621724213885</v>
      </c>
      <c r="BF147" s="13">
        <f t="shared" si="150"/>
        <v>354.15572450781633</v>
      </c>
      <c r="BG147" s="13" t="e">
        <f t="shared" si="129"/>
        <v>#REF!</v>
      </c>
      <c r="BH147" t="e">
        <f t="shared" si="151"/>
        <v>#REF!</v>
      </c>
      <c r="BI147" s="13">
        <f t="shared" si="130"/>
        <v>743.64621724213885</v>
      </c>
      <c r="BJ147" s="115">
        <f t="shared" si="131"/>
        <v>1.7085040543306103</v>
      </c>
      <c r="BK147" s="13" t="e">
        <f t="shared" si="132"/>
        <v>#REF!</v>
      </c>
      <c r="BL147" t="e">
        <f t="shared" si="152"/>
        <v>#REF!</v>
      </c>
      <c r="BM147" s="116">
        <f t="shared" si="133"/>
        <v>5.6772349545232395</v>
      </c>
      <c r="BN147" s="13">
        <f t="shared" si="153"/>
        <v>2.7905442076247393</v>
      </c>
      <c r="BO147" s="13" t="e">
        <f t="shared" si="134"/>
        <v>#REF!</v>
      </c>
      <c r="BP147" t="e">
        <f t="shared" si="154"/>
        <v>#REF!</v>
      </c>
      <c r="BQ147" s="13">
        <f t="shared" si="135"/>
        <v>5.6772349545232395</v>
      </c>
      <c r="BR147" s="37">
        <f t="shared" si="136"/>
        <v>245.74561645731924</v>
      </c>
      <c r="BS147" s="13" t="e">
        <f t="shared" si="137"/>
        <v>#REF!</v>
      </c>
      <c r="BT147" t="e">
        <f t="shared" si="155"/>
        <v>#REF!</v>
      </c>
      <c r="BU147" s="13">
        <f t="shared" si="138"/>
        <v>890.04176756572133</v>
      </c>
      <c r="BV147" s="13">
        <f t="shared" si="156"/>
        <v>246.82765661061336</v>
      </c>
      <c r="BW147" s="13" t="e">
        <f t="shared" si="139"/>
        <v>#REF!</v>
      </c>
      <c r="BX147" t="e">
        <f t="shared" si="157"/>
        <v>#REF!</v>
      </c>
      <c r="BY147" s="13">
        <f t="shared" si="140"/>
        <v>890.04176756572133</v>
      </c>
    </row>
    <row r="148" spans="29:77" x14ac:dyDescent="0.2">
      <c r="AC148">
        <v>147</v>
      </c>
      <c r="AD148" s="37">
        <f t="shared" si="111"/>
        <v>902.90513738053278</v>
      </c>
      <c r="AE148" s="13" t="e">
        <f t="shared" si="112"/>
        <v>#REF!</v>
      </c>
      <c r="AF148" t="e">
        <f t="shared" si="158"/>
        <v>#REF!</v>
      </c>
      <c r="AG148" s="13">
        <f t="shared" si="113"/>
        <v>1949.1707066918982</v>
      </c>
      <c r="AH148" s="13">
        <f t="shared" si="141"/>
        <v>904.21801276652945</v>
      </c>
      <c r="AI148" s="13" t="e">
        <f t="shared" si="114"/>
        <v>#REF!</v>
      </c>
      <c r="AJ148" t="e">
        <f t="shared" si="142"/>
        <v>#REF!</v>
      </c>
      <c r="AK148" s="13">
        <f t="shared" si="115"/>
        <v>1949.1707066918982</v>
      </c>
      <c r="AL148" s="37">
        <f t="shared" si="116"/>
        <v>1951.5980368584414</v>
      </c>
      <c r="AM148" s="13" t="e">
        <f t="shared" si="117"/>
        <v>#REF!</v>
      </c>
      <c r="AN148" t="e">
        <f t="shared" si="143"/>
        <v>#REF!</v>
      </c>
      <c r="AO148" s="13">
        <f t="shared" si="118"/>
        <v>4135.1333898795156</v>
      </c>
      <c r="AP148" s="13">
        <f t="shared" si="144"/>
        <v>1953.0926949901914</v>
      </c>
      <c r="AQ148" s="13" t="e">
        <f t="shared" si="119"/>
        <v>#REF!</v>
      </c>
      <c r="AR148" s="13" t="e">
        <f t="shared" si="145"/>
        <v>#REF!</v>
      </c>
      <c r="AS148" s="38">
        <f t="shared" si="120"/>
        <v>4135.1333898795156</v>
      </c>
      <c r="AT148" s="37">
        <f t="shared" si="121"/>
        <v>251.27270472321888</v>
      </c>
      <c r="AU148" s="13" t="e">
        <f t="shared" si="122"/>
        <v>#REF!</v>
      </c>
      <c r="AV148" t="e">
        <f t="shared" si="146"/>
        <v>#REF!</v>
      </c>
      <c r="AW148" s="13">
        <f t="shared" si="123"/>
        <v>654.52934422449698</v>
      </c>
      <c r="AX148" s="13">
        <f t="shared" si="147"/>
        <v>252.09216979931364</v>
      </c>
      <c r="AY148" s="13" t="e">
        <f t="shared" si="124"/>
        <v>#REF!</v>
      </c>
      <c r="AZ148" t="e">
        <f t="shared" si="148"/>
        <v>#REF!</v>
      </c>
      <c r="BA148" s="13">
        <f t="shared" si="125"/>
        <v>654.52934422449698</v>
      </c>
      <c r="BB148" s="37">
        <f t="shared" si="126"/>
        <v>353.07368435452213</v>
      </c>
      <c r="BC148" s="13" t="e">
        <f t="shared" si="127"/>
        <v>#REF!</v>
      </c>
      <c r="BD148" t="e">
        <f t="shared" si="149"/>
        <v>#REF!</v>
      </c>
      <c r="BE148" s="13">
        <f t="shared" si="128"/>
        <v>743.64621724213885</v>
      </c>
      <c r="BF148" s="13">
        <f t="shared" si="150"/>
        <v>354.15572450781633</v>
      </c>
      <c r="BG148" s="13" t="e">
        <f t="shared" si="129"/>
        <v>#REF!</v>
      </c>
      <c r="BH148" t="e">
        <f t="shared" si="151"/>
        <v>#REF!</v>
      </c>
      <c r="BI148" s="13">
        <f t="shared" si="130"/>
        <v>743.64621724213885</v>
      </c>
      <c r="BJ148" s="115">
        <f t="shared" si="131"/>
        <v>1.7085040543306103</v>
      </c>
      <c r="BK148" s="13" t="e">
        <f t="shared" si="132"/>
        <v>#REF!</v>
      </c>
      <c r="BL148" t="e">
        <f t="shared" si="152"/>
        <v>#REF!</v>
      </c>
      <c r="BM148" s="116">
        <f t="shared" si="133"/>
        <v>5.6772349545232395</v>
      </c>
      <c r="BN148" s="13">
        <f t="shared" si="153"/>
        <v>2.7905442076247393</v>
      </c>
      <c r="BO148" s="13" t="e">
        <f t="shared" si="134"/>
        <v>#REF!</v>
      </c>
      <c r="BP148" t="e">
        <f t="shared" si="154"/>
        <v>#REF!</v>
      </c>
      <c r="BQ148" s="13">
        <f t="shared" si="135"/>
        <v>5.6772349545232395</v>
      </c>
      <c r="BR148" s="37">
        <f t="shared" si="136"/>
        <v>245.74561645731924</v>
      </c>
      <c r="BS148" s="13" t="e">
        <f t="shared" si="137"/>
        <v>#REF!</v>
      </c>
      <c r="BT148" t="e">
        <f t="shared" si="155"/>
        <v>#REF!</v>
      </c>
      <c r="BU148" s="13">
        <f t="shared" si="138"/>
        <v>890.04176756572133</v>
      </c>
      <c r="BV148" s="13">
        <f t="shared" si="156"/>
        <v>246.82765661061336</v>
      </c>
      <c r="BW148" s="13" t="e">
        <f t="shared" si="139"/>
        <v>#REF!</v>
      </c>
      <c r="BX148" t="e">
        <f t="shared" si="157"/>
        <v>#REF!</v>
      </c>
      <c r="BY148" s="13">
        <f t="shared" si="140"/>
        <v>890.04176756572133</v>
      </c>
    </row>
    <row r="149" spans="29:77" x14ac:dyDescent="0.2">
      <c r="AC149">
        <v>148</v>
      </c>
      <c r="AD149" s="37">
        <f t="shared" si="111"/>
        <v>902.90513738053278</v>
      </c>
      <c r="AE149" s="13" t="e">
        <f t="shared" si="112"/>
        <v>#REF!</v>
      </c>
      <c r="AF149" t="e">
        <f t="shared" si="158"/>
        <v>#REF!</v>
      </c>
      <c r="AG149" s="13">
        <f t="shared" si="113"/>
        <v>1949.1707066918982</v>
      </c>
      <c r="AH149" s="13">
        <f t="shared" si="141"/>
        <v>904.21801276652945</v>
      </c>
      <c r="AI149" s="13" t="e">
        <f t="shared" si="114"/>
        <v>#REF!</v>
      </c>
      <c r="AJ149" t="e">
        <f t="shared" si="142"/>
        <v>#REF!</v>
      </c>
      <c r="AK149" s="13">
        <f t="shared" si="115"/>
        <v>1949.1707066918982</v>
      </c>
      <c r="AL149" s="37">
        <f t="shared" si="116"/>
        <v>1951.5980368584414</v>
      </c>
      <c r="AM149" s="13" t="e">
        <f t="shared" si="117"/>
        <v>#REF!</v>
      </c>
      <c r="AN149" t="e">
        <f t="shared" si="143"/>
        <v>#REF!</v>
      </c>
      <c r="AO149" s="13">
        <f t="shared" si="118"/>
        <v>4135.1333898795156</v>
      </c>
      <c r="AP149" s="13">
        <f t="shared" si="144"/>
        <v>1953.0926949901914</v>
      </c>
      <c r="AQ149" s="13" t="e">
        <f t="shared" si="119"/>
        <v>#REF!</v>
      </c>
      <c r="AR149" s="13" t="e">
        <f t="shared" si="145"/>
        <v>#REF!</v>
      </c>
      <c r="AS149" s="38">
        <f t="shared" si="120"/>
        <v>4135.1333898795156</v>
      </c>
      <c r="AT149" s="37">
        <f t="shared" si="121"/>
        <v>251.27270472321888</v>
      </c>
      <c r="AU149" s="13" t="e">
        <f t="shared" si="122"/>
        <v>#REF!</v>
      </c>
      <c r="AV149" t="e">
        <f t="shared" si="146"/>
        <v>#REF!</v>
      </c>
      <c r="AW149" s="13">
        <f t="shared" si="123"/>
        <v>654.52934422449698</v>
      </c>
      <c r="AX149" s="13">
        <f t="shared" si="147"/>
        <v>252.09216979931364</v>
      </c>
      <c r="AY149" s="13" t="e">
        <f t="shared" si="124"/>
        <v>#REF!</v>
      </c>
      <c r="AZ149" t="e">
        <f t="shared" si="148"/>
        <v>#REF!</v>
      </c>
      <c r="BA149" s="13">
        <f t="shared" si="125"/>
        <v>654.52934422449698</v>
      </c>
      <c r="BB149" s="37">
        <f t="shared" si="126"/>
        <v>353.07368435452213</v>
      </c>
      <c r="BC149" s="13" t="e">
        <f t="shared" si="127"/>
        <v>#REF!</v>
      </c>
      <c r="BD149" t="e">
        <f t="shared" si="149"/>
        <v>#REF!</v>
      </c>
      <c r="BE149" s="13">
        <f t="shared" si="128"/>
        <v>743.64621724213885</v>
      </c>
      <c r="BF149" s="13">
        <f t="shared" si="150"/>
        <v>354.15572450781633</v>
      </c>
      <c r="BG149" s="13" t="e">
        <f t="shared" si="129"/>
        <v>#REF!</v>
      </c>
      <c r="BH149" t="e">
        <f t="shared" si="151"/>
        <v>#REF!</v>
      </c>
      <c r="BI149" s="13">
        <f t="shared" si="130"/>
        <v>743.64621724213885</v>
      </c>
      <c r="BJ149" s="115">
        <f t="shared" si="131"/>
        <v>1.7085040543306103</v>
      </c>
      <c r="BK149" s="13" t="e">
        <f t="shared" si="132"/>
        <v>#REF!</v>
      </c>
      <c r="BL149" t="e">
        <f t="shared" si="152"/>
        <v>#REF!</v>
      </c>
      <c r="BM149" s="116">
        <f t="shared" si="133"/>
        <v>5.6772349545232395</v>
      </c>
      <c r="BN149" s="13">
        <f t="shared" si="153"/>
        <v>2.7905442076247393</v>
      </c>
      <c r="BO149" s="13" t="e">
        <f t="shared" si="134"/>
        <v>#REF!</v>
      </c>
      <c r="BP149" t="e">
        <f t="shared" si="154"/>
        <v>#REF!</v>
      </c>
      <c r="BQ149" s="13">
        <f t="shared" si="135"/>
        <v>5.6772349545232395</v>
      </c>
      <c r="BR149" s="37">
        <f t="shared" si="136"/>
        <v>245.74561645731924</v>
      </c>
      <c r="BS149" s="13" t="e">
        <f t="shared" si="137"/>
        <v>#REF!</v>
      </c>
      <c r="BT149" t="e">
        <f t="shared" si="155"/>
        <v>#REF!</v>
      </c>
      <c r="BU149" s="13">
        <f t="shared" si="138"/>
        <v>890.04176756572133</v>
      </c>
      <c r="BV149" s="13">
        <f t="shared" si="156"/>
        <v>246.82765661061336</v>
      </c>
      <c r="BW149" s="13" t="e">
        <f t="shared" si="139"/>
        <v>#REF!</v>
      </c>
      <c r="BX149" t="e">
        <f t="shared" si="157"/>
        <v>#REF!</v>
      </c>
      <c r="BY149" s="13">
        <f t="shared" si="140"/>
        <v>890.04176756572133</v>
      </c>
    </row>
    <row r="150" spans="29:77" x14ac:dyDescent="0.2">
      <c r="AC150">
        <v>149</v>
      </c>
      <c r="AD150" s="37">
        <f t="shared" si="111"/>
        <v>902.90513738053278</v>
      </c>
      <c r="AE150" s="13" t="e">
        <f t="shared" si="112"/>
        <v>#REF!</v>
      </c>
      <c r="AF150" t="e">
        <f t="shared" si="158"/>
        <v>#REF!</v>
      </c>
      <c r="AG150" s="13">
        <f t="shared" si="113"/>
        <v>1949.1707066918982</v>
      </c>
      <c r="AH150" s="13">
        <f t="shared" si="141"/>
        <v>904.21801276652945</v>
      </c>
      <c r="AI150" s="13" t="e">
        <f t="shared" si="114"/>
        <v>#REF!</v>
      </c>
      <c r="AJ150" t="e">
        <f t="shared" si="142"/>
        <v>#REF!</v>
      </c>
      <c r="AK150" s="13">
        <f t="shared" si="115"/>
        <v>1949.1707066918982</v>
      </c>
      <c r="AL150" s="37">
        <f t="shared" si="116"/>
        <v>1951.5980368584414</v>
      </c>
      <c r="AM150" s="13" t="e">
        <f t="shared" si="117"/>
        <v>#REF!</v>
      </c>
      <c r="AN150" t="e">
        <f t="shared" si="143"/>
        <v>#REF!</v>
      </c>
      <c r="AO150" s="13">
        <f t="shared" si="118"/>
        <v>4135.1333898795156</v>
      </c>
      <c r="AP150" s="13">
        <f t="shared" si="144"/>
        <v>1953.0926949901914</v>
      </c>
      <c r="AQ150" s="13" t="e">
        <f t="shared" si="119"/>
        <v>#REF!</v>
      </c>
      <c r="AR150" s="13" t="e">
        <f t="shared" si="145"/>
        <v>#REF!</v>
      </c>
      <c r="AS150" s="38">
        <f t="shared" si="120"/>
        <v>4135.1333898795156</v>
      </c>
      <c r="AT150" s="37">
        <f t="shared" si="121"/>
        <v>251.27270472321888</v>
      </c>
      <c r="AU150" s="13" t="e">
        <f t="shared" si="122"/>
        <v>#REF!</v>
      </c>
      <c r="AV150" t="e">
        <f t="shared" si="146"/>
        <v>#REF!</v>
      </c>
      <c r="AW150" s="13">
        <f t="shared" si="123"/>
        <v>654.52934422449698</v>
      </c>
      <c r="AX150" s="13">
        <f t="shared" si="147"/>
        <v>252.09216979931364</v>
      </c>
      <c r="AY150" s="13" t="e">
        <f t="shared" si="124"/>
        <v>#REF!</v>
      </c>
      <c r="AZ150" t="e">
        <f t="shared" si="148"/>
        <v>#REF!</v>
      </c>
      <c r="BA150" s="13">
        <f t="shared" si="125"/>
        <v>654.52934422449698</v>
      </c>
      <c r="BB150" s="37">
        <f t="shared" si="126"/>
        <v>353.07368435452213</v>
      </c>
      <c r="BC150" s="13" t="e">
        <f t="shared" si="127"/>
        <v>#REF!</v>
      </c>
      <c r="BD150" t="e">
        <f t="shared" si="149"/>
        <v>#REF!</v>
      </c>
      <c r="BE150" s="13">
        <f t="shared" si="128"/>
        <v>743.64621724213885</v>
      </c>
      <c r="BF150" s="13">
        <f t="shared" si="150"/>
        <v>354.15572450781633</v>
      </c>
      <c r="BG150" s="13" t="e">
        <f t="shared" si="129"/>
        <v>#REF!</v>
      </c>
      <c r="BH150" t="e">
        <f t="shared" si="151"/>
        <v>#REF!</v>
      </c>
      <c r="BI150" s="13">
        <f t="shared" si="130"/>
        <v>743.64621724213885</v>
      </c>
      <c r="BJ150" s="115">
        <f t="shared" si="131"/>
        <v>1.7085040543306103</v>
      </c>
      <c r="BK150" s="13" t="e">
        <f t="shared" si="132"/>
        <v>#REF!</v>
      </c>
      <c r="BL150" t="e">
        <f t="shared" si="152"/>
        <v>#REF!</v>
      </c>
      <c r="BM150" s="116">
        <f t="shared" si="133"/>
        <v>5.6772349545232395</v>
      </c>
      <c r="BN150" s="13">
        <f t="shared" si="153"/>
        <v>2.7905442076247393</v>
      </c>
      <c r="BO150" s="13" t="e">
        <f t="shared" si="134"/>
        <v>#REF!</v>
      </c>
      <c r="BP150" t="e">
        <f t="shared" si="154"/>
        <v>#REF!</v>
      </c>
      <c r="BQ150" s="13">
        <f t="shared" si="135"/>
        <v>5.6772349545232395</v>
      </c>
      <c r="BR150" s="37">
        <f t="shared" si="136"/>
        <v>245.74561645731924</v>
      </c>
      <c r="BS150" s="13" t="e">
        <f t="shared" si="137"/>
        <v>#REF!</v>
      </c>
      <c r="BT150" t="e">
        <f t="shared" si="155"/>
        <v>#REF!</v>
      </c>
      <c r="BU150" s="13">
        <f t="shared" si="138"/>
        <v>890.04176756572133</v>
      </c>
      <c r="BV150" s="13">
        <f t="shared" si="156"/>
        <v>246.82765661061336</v>
      </c>
      <c r="BW150" s="13" t="e">
        <f t="shared" si="139"/>
        <v>#REF!</v>
      </c>
      <c r="BX150" t="e">
        <f t="shared" si="157"/>
        <v>#REF!</v>
      </c>
      <c r="BY150" s="13">
        <f t="shared" si="140"/>
        <v>890.04176756572133</v>
      </c>
    </row>
    <row r="151" spans="29:77" x14ac:dyDescent="0.2">
      <c r="AC151">
        <v>150</v>
      </c>
      <c r="AD151" s="37">
        <f t="shared" si="111"/>
        <v>902.90513738053278</v>
      </c>
      <c r="AE151" s="13" t="e">
        <f t="shared" si="112"/>
        <v>#REF!</v>
      </c>
      <c r="AF151" t="e">
        <f t="shared" si="158"/>
        <v>#REF!</v>
      </c>
      <c r="AG151" s="13">
        <f t="shared" si="113"/>
        <v>1949.1707066918982</v>
      </c>
      <c r="AH151" s="13">
        <f t="shared" si="141"/>
        <v>904.21801276652945</v>
      </c>
      <c r="AI151" s="13" t="e">
        <f t="shared" si="114"/>
        <v>#REF!</v>
      </c>
      <c r="AJ151" t="e">
        <f t="shared" si="142"/>
        <v>#REF!</v>
      </c>
      <c r="AK151" s="13">
        <f t="shared" si="115"/>
        <v>1949.1707066918982</v>
      </c>
      <c r="AL151" s="37">
        <f t="shared" si="116"/>
        <v>1951.5980368584414</v>
      </c>
      <c r="AM151" s="13" t="e">
        <f t="shared" si="117"/>
        <v>#REF!</v>
      </c>
      <c r="AN151" t="e">
        <f t="shared" si="143"/>
        <v>#REF!</v>
      </c>
      <c r="AO151" s="13">
        <f t="shared" si="118"/>
        <v>4135.1333898795156</v>
      </c>
      <c r="AP151" s="13">
        <f t="shared" si="144"/>
        <v>1953.0926949901914</v>
      </c>
      <c r="AQ151" s="13" t="e">
        <f t="shared" si="119"/>
        <v>#REF!</v>
      </c>
      <c r="AR151" s="13" t="e">
        <f t="shared" si="145"/>
        <v>#REF!</v>
      </c>
      <c r="AS151" s="38">
        <f t="shared" si="120"/>
        <v>4135.1333898795156</v>
      </c>
      <c r="AT151" s="37">
        <f t="shared" si="121"/>
        <v>251.27270472321888</v>
      </c>
      <c r="AU151" s="13" t="e">
        <f t="shared" si="122"/>
        <v>#REF!</v>
      </c>
      <c r="AV151" t="e">
        <f t="shared" si="146"/>
        <v>#REF!</v>
      </c>
      <c r="AW151" s="13">
        <f t="shared" si="123"/>
        <v>654.52934422449698</v>
      </c>
      <c r="AX151" s="13">
        <f t="shared" si="147"/>
        <v>252.09216979931364</v>
      </c>
      <c r="AY151" s="13" t="e">
        <f t="shared" si="124"/>
        <v>#REF!</v>
      </c>
      <c r="AZ151" t="e">
        <f t="shared" si="148"/>
        <v>#REF!</v>
      </c>
      <c r="BA151" s="13">
        <f t="shared" si="125"/>
        <v>654.52934422449698</v>
      </c>
      <c r="BB151" s="37">
        <f t="shared" si="126"/>
        <v>353.07368435452213</v>
      </c>
      <c r="BC151" s="13" t="e">
        <f t="shared" si="127"/>
        <v>#REF!</v>
      </c>
      <c r="BD151" t="e">
        <f t="shared" si="149"/>
        <v>#REF!</v>
      </c>
      <c r="BE151" s="13">
        <f t="shared" si="128"/>
        <v>743.64621724213885</v>
      </c>
      <c r="BF151" s="13">
        <f t="shared" si="150"/>
        <v>354.15572450781633</v>
      </c>
      <c r="BG151" s="13" t="e">
        <f t="shared" si="129"/>
        <v>#REF!</v>
      </c>
      <c r="BH151" t="e">
        <f t="shared" si="151"/>
        <v>#REF!</v>
      </c>
      <c r="BI151" s="13">
        <f t="shared" si="130"/>
        <v>743.64621724213885</v>
      </c>
      <c r="BJ151" s="115">
        <f t="shared" si="131"/>
        <v>1.7085040543306103</v>
      </c>
      <c r="BK151" s="13" t="e">
        <f t="shared" si="132"/>
        <v>#REF!</v>
      </c>
      <c r="BL151" t="e">
        <f t="shared" si="152"/>
        <v>#REF!</v>
      </c>
      <c r="BM151" s="116">
        <f t="shared" si="133"/>
        <v>5.6772349545232395</v>
      </c>
      <c r="BN151" s="13">
        <f t="shared" si="153"/>
        <v>2.7905442076247393</v>
      </c>
      <c r="BO151" s="13" t="e">
        <f t="shared" si="134"/>
        <v>#REF!</v>
      </c>
      <c r="BP151" t="e">
        <f t="shared" si="154"/>
        <v>#REF!</v>
      </c>
      <c r="BQ151" s="13">
        <f t="shared" si="135"/>
        <v>5.6772349545232395</v>
      </c>
      <c r="BR151" s="37">
        <f t="shared" si="136"/>
        <v>245.74561645731924</v>
      </c>
      <c r="BS151" s="13" t="e">
        <f t="shared" si="137"/>
        <v>#REF!</v>
      </c>
      <c r="BT151" t="e">
        <f t="shared" si="155"/>
        <v>#REF!</v>
      </c>
      <c r="BU151" s="13">
        <f t="shared" si="138"/>
        <v>890.04176756572133</v>
      </c>
      <c r="BV151" s="13">
        <f t="shared" si="156"/>
        <v>246.82765661061336</v>
      </c>
      <c r="BW151" s="13" t="e">
        <f t="shared" si="139"/>
        <v>#REF!</v>
      </c>
      <c r="BX151" t="e">
        <f t="shared" si="157"/>
        <v>#REF!</v>
      </c>
      <c r="BY151" s="13">
        <f t="shared" si="140"/>
        <v>890.04176756572133</v>
      </c>
    </row>
    <row r="152" spans="29:77" x14ac:dyDescent="0.2">
      <c r="AC152">
        <v>151</v>
      </c>
      <c r="AD152" s="37">
        <f t="shared" si="111"/>
        <v>902.90513738053278</v>
      </c>
      <c r="AE152" s="13" t="e">
        <f t="shared" si="112"/>
        <v>#REF!</v>
      </c>
      <c r="AF152" t="e">
        <f t="shared" si="158"/>
        <v>#REF!</v>
      </c>
      <c r="AG152" s="13">
        <f t="shared" si="113"/>
        <v>1949.1707066918982</v>
      </c>
      <c r="AH152" s="13">
        <f t="shared" si="141"/>
        <v>904.21801276652945</v>
      </c>
      <c r="AI152" s="13" t="e">
        <f t="shared" si="114"/>
        <v>#REF!</v>
      </c>
      <c r="AJ152" t="e">
        <f t="shared" si="142"/>
        <v>#REF!</v>
      </c>
      <c r="AK152" s="13">
        <f t="shared" si="115"/>
        <v>1949.1707066918982</v>
      </c>
      <c r="AL152" s="37">
        <f t="shared" si="116"/>
        <v>1951.5980368584414</v>
      </c>
      <c r="AM152" s="13" t="e">
        <f t="shared" si="117"/>
        <v>#REF!</v>
      </c>
      <c r="AN152" t="e">
        <f t="shared" si="143"/>
        <v>#REF!</v>
      </c>
      <c r="AO152" s="13">
        <f t="shared" si="118"/>
        <v>4135.1333898795156</v>
      </c>
      <c r="AP152" s="13">
        <f t="shared" si="144"/>
        <v>1953.0926949901914</v>
      </c>
      <c r="AQ152" s="13" t="e">
        <f t="shared" si="119"/>
        <v>#REF!</v>
      </c>
      <c r="AR152" s="13" t="e">
        <f t="shared" si="145"/>
        <v>#REF!</v>
      </c>
      <c r="AS152" s="38">
        <f t="shared" si="120"/>
        <v>4135.1333898795156</v>
      </c>
      <c r="AT152" s="37">
        <f t="shared" si="121"/>
        <v>251.27270472321888</v>
      </c>
      <c r="AU152" s="13" t="e">
        <f t="shared" si="122"/>
        <v>#REF!</v>
      </c>
      <c r="AV152" t="e">
        <f t="shared" si="146"/>
        <v>#REF!</v>
      </c>
      <c r="AW152" s="13">
        <f t="shared" si="123"/>
        <v>654.52934422449698</v>
      </c>
      <c r="AX152" s="13">
        <f t="shared" si="147"/>
        <v>252.09216979931364</v>
      </c>
      <c r="AY152" s="13" t="e">
        <f t="shared" si="124"/>
        <v>#REF!</v>
      </c>
      <c r="AZ152" t="e">
        <f t="shared" si="148"/>
        <v>#REF!</v>
      </c>
      <c r="BA152" s="13">
        <f t="shared" si="125"/>
        <v>654.52934422449698</v>
      </c>
      <c r="BB152" s="37">
        <f t="shared" si="126"/>
        <v>353.07368435452213</v>
      </c>
      <c r="BC152" s="13" t="e">
        <f t="shared" si="127"/>
        <v>#REF!</v>
      </c>
      <c r="BD152" t="e">
        <f t="shared" si="149"/>
        <v>#REF!</v>
      </c>
      <c r="BE152" s="13">
        <f t="shared" si="128"/>
        <v>743.64621724213885</v>
      </c>
      <c r="BF152" s="13">
        <f t="shared" si="150"/>
        <v>354.15572450781633</v>
      </c>
      <c r="BG152" s="13" t="e">
        <f t="shared" si="129"/>
        <v>#REF!</v>
      </c>
      <c r="BH152" t="e">
        <f t="shared" si="151"/>
        <v>#REF!</v>
      </c>
      <c r="BI152" s="13">
        <f t="shared" si="130"/>
        <v>743.64621724213885</v>
      </c>
      <c r="BJ152" s="115">
        <f t="shared" si="131"/>
        <v>1.7085040543306103</v>
      </c>
      <c r="BK152" s="13" t="e">
        <f t="shared" si="132"/>
        <v>#REF!</v>
      </c>
      <c r="BL152" t="e">
        <f t="shared" si="152"/>
        <v>#REF!</v>
      </c>
      <c r="BM152" s="116">
        <f t="shared" si="133"/>
        <v>5.6772349545232395</v>
      </c>
      <c r="BN152" s="13">
        <f t="shared" si="153"/>
        <v>2.7905442076247393</v>
      </c>
      <c r="BO152" s="13" t="e">
        <f t="shared" si="134"/>
        <v>#REF!</v>
      </c>
      <c r="BP152" t="e">
        <f t="shared" si="154"/>
        <v>#REF!</v>
      </c>
      <c r="BQ152" s="13">
        <f t="shared" si="135"/>
        <v>5.6772349545232395</v>
      </c>
      <c r="BR152" s="37">
        <f t="shared" si="136"/>
        <v>245.74561645731924</v>
      </c>
      <c r="BS152" s="13" t="e">
        <f t="shared" si="137"/>
        <v>#REF!</v>
      </c>
      <c r="BT152" t="e">
        <f t="shared" si="155"/>
        <v>#REF!</v>
      </c>
      <c r="BU152" s="13">
        <f t="shared" si="138"/>
        <v>890.04176756572133</v>
      </c>
      <c r="BV152" s="13">
        <f t="shared" si="156"/>
        <v>246.82765661061336</v>
      </c>
      <c r="BW152" s="13" t="e">
        <f t="shared" si="139"/>
        <v>#REF!</v>
      </c>
      <c r="BX152" t="e">
        <f t="shared" si="157"/>
        <v>#REF!</v>
      </c>
      <c r="BY152" s="13">
        <f t="shared" si="140"/>
        <v>890.04176756572133</v>
      </c>
    </row>
    <row r="153" spans="29:77" x14ac:dyDescent="0.2">
      <c r="AC153">
        <v>152</v>
      </c>
      <c r="AD153" s="37">
        <f t="shared" si="111"/>
        <v>902.90513738053278</v>
      </c>
      <c r="AE153" s="13" t="e">
        <f t="shared" si="112"/>
        <v>#REF!</v>
      </c>
      <c r="AF153" t="e">
        <f t="shared" si="158"/>
        <v>#REF!</v>
      </c>
      <c r="AG153" s="13">
        <f t="shared" si="113"/>
        <v>1949.1707066918982</v>
      </c>
      <c r="AH153" s="13">
        <f t="shared" si="141"/>
        <v>904.21801276652945</v>
      </c>
      <c r="AI153" s="13" t="e">
        <f t="shared" si="114"/>
        <v>#REF!</v>
      </c>
      <c r="AJ153" t="e">
        <f t="shared" si="142"/>
        <v>#REF!</v>
      </c>
      <c r="AK153" s="13">
        <f t="shared" si="115"/>
        <v>1949.1707066918982</v>
      </c>
      <c r="AL153" s="37">
        <f t="shared" si="116"/>
        <v>1951.5980368584414</v>
      </c>
      <c r="AM153" s="13" t="e">
        <f t="shared" si="117"/>
        <v>#REF!</v>
      </c>
      <c r="AN153" t="e">
        <f t="shared" si="143"/>
        <v>#REF!</v>
      </c>
      <c r="AO153" s="13">
        <f t="shared" si="118"/>
        <v>4135.1333898795156</v>
      </c>
      <c r="AP153" s="13">
        <f t="shared" si="144"/>
        <v>1953.0926949901914</v>
      </c>
      <c r="AQ153" s="13" t="e">
        <f t="shared" si="119"/>
        <v>#REF!</v>
      </c>
      <c r="AR153" s="13" t="e">
        <f t="shared" si="145"/>
        <v>#REF!</v>
      </c>
      <c r="AS153" s="38">
        <f t="shared" si="120"/>
        <v>4135.1333898795156</v>
      </c>
      <c r="AT153" s="37">
        <f t="shared" si="121"/>
        <v>251.27270472321888</v>
      </c>
      <c r="AU153" s="13" t="e">
        <f t="shared" si="122"/>
        <v>#REF!</v>
      </c>
      <c r="AV153" t="e">
        <f t="shared" si="146"/>
        <v>#REF!</v>
      </c>
      <c r="AW153" s="13">
        <f t="shared" si="123"/>
        <v>654.52934422449698</v>
      </c>
      <c r="AX153" s="13">
        <f t="shared" si="147"/>
        <v>252.09216979931364</v>
      </c>
      <c r="AY153" s="13" t="e">
        <f t="shared" si="124"/>
        <v>#REF!</v>
      </c>
      <c r="AZ153" t="e">
        <f t="shared" si="148"/>
        <v>#REF!</v>
      </c>
      <c r="BA153" s="13">
        <f t="shared" si="125"/>
        <v>654.52934422449698</v>
      </c>
      <c r="BB153" s="37">
        <f t="shared" si="126"/>
        <v>353.07368435452213</v>
      </c>
      <c r="BC153" s="13" t="e">
        <f t="shared" si="127"/>
        <v>#REF!</v>
      </c>
      <c r="BD153" t="e">
        <f t="shared" si="149"/>
        <v>#REF!</v>
      </c>
      <c r="BE153" s="13">
        <f t="shared" si="128"/>
        <v>743.64621724213885</v>
      </c>
      <c r="BF153" s="13">
        <f t="shared" si="150"/>
        <v>354.15572450781633</v>
      </c>
      <c r="BG153" s="13" t="e">
        <f t="shared" si="129"/>
        <v>#REF!</v>
      </c>
      <c r="BH153" t="e">
        <f t="shared" si="151"/>
        <v>#REF!</v>
      </c>
      <c r="BI153" s="13">
        <f t="shared" si="130"/>
        <v>743.64621724213885</v>
      </c>
      <c r="BJ153" s="115">
        <f t="shared" si="131"/>
        <v>1.7085040543306103</v>
      </c>
      <c r="BK153" s="13" t="e">
        <f t="shared" si="132"/>
        <v>#REF!</v>
      </c>
      <c r="BL153" t="e">
        <f t="shared" si="152"/>
        <v>#REF!</v>
      </c>
      <c r="BM153" s="116">
        <f t="shared" si="133"/>
        <v>5.6772349545232395</v>
      </c>
      <c r="BN153" s="13">
        <f t="shared" si="153"/>
        <v>2.7905442076247393</v>
      </c>
      <c r="BO153" s="13" t="e">
        <f t="shared" si="134"/>
        <v>#REF!</v>
      </c>
      <c r="BP153" t="e">
        <f t="shared" si="154"/>
        <v>#REF!</v>
      </c>
      <c r="BQ153" s="13">
        <f t="shared" si="135"/>
        <v>5.6772349545232395</v>
      </c>
      <c r="BR153" s="37">
        <f t="shared" si="136"/>
        <v>245.74561645731924</v>
      </c>
      <c r="BS153" s="13" t="e">
        <f t="shared" si="137"/>
        <v>#REF!</v>
      </c>
      <c r="BT153" t="e">
        <f t="shared" si="155"/>
        <v>#REF!</v>
      </c>
      <c r="BU153" s="13">
        <f t="shared" si="138"/>
        <v>890.04176756572133</v>
      </c>
      <c r="BV153" s="13">
        <f t="shared" si="156"/>
        <v>246.82765661061336</v>
      </c>
      <c r="BW153" s="13" t="e">
        <f t="shared" si="139"/>
        <v>#REF!</v>
      </c>
      <c r="BX153" t="e">
        <f t="shared" si="157"/>
        <v>#REF!</v>
      </c>
      <c r="BY153" s="13">
        <f t="shared" si="140"/>
        <v>890.04176756572133</v>
      </c>
    </row>
    <row r="154" spans="29:77" x14ac:dyDescent="0.2">
      <c r="AC154">
        <v>153</v>
      </c>
      <c r="AD154" s="37">
        <f t="shared" si="111"/>
        <v>902.90513738053278</v>
      </c>
      <c r="AE154" s="13" t="e">
        <f t="shared" si="112"/>
        <v>#REF!</v>
      </c>
      <c r="AF154" t="e">
        <f t="shared" si="158"/>
        <v>#REF!</v>
      </c>
      <c r="AG154" s="13">
        <f t="shared" si="113"/>
        <v>1949.1707066918982</v>
      </c>
      <c r="AH154" s="13">
        <f t="shared" si="141"/>
        <v>904.21801276652945</v>
      </c>
      <c r="AI154" s="13" t="e">
        <f t="shared" si="114"/>
        <v>#REF!</v>
      </c>
      <c r="AJ154" t="e">
        <f t="shared" si="142"/>
        <v>#REF!</v>
      </c>
      <c r="AK154" s="13">
        <f t="shared" si="115"/>
        <v>1949.1707066918982</v>
      </c>
      <c r="AL154" s="37">
        <f t="shared" si="116"/>
        <v>1951.5980368584414</v>
      </c>
      <c r="AM154" s="13" t="e">
        <f t="shared" si="117"/>
        <v>#REF!</v>
      </c>
      <c r="AN154" t="e">
        <f t="shared" si="143"/>
        <v>#REF!</v>
      </c>
      <c r="AO154" s="13">
        <f t="shared" si="118"/>
        <v>4135.1333898795156</v>
      </c>
      <c r="AP154" s="13">
        <f t="shared" si="144"/>
        <v>1953.0926949901914</v>
      </c>
      <c r="AQ154" s="13" t="e">
        <f t="shared" si="119"/>
        <v>#REF!</v>
      </c>
      <c r="AR154" s="13" t="e">
        <f t="shared" si="145"/>
        <v>#REF!</v>
      </c>
      <c r="AS154" s="38">
        <f t="shared" si="120"/>
        <v>4135.1333898795156</v>
      </c>
      <c r="AT154" s="37">
        <f t="shared" si="121"/>
        <v>251.27270472321888</v>
      </c>
      <c r="AU154" s="13" t="e">
        <f t="shared" si="122"/>
        <v>#REF!</v>
      </c>
      <c r="AV154" t="e">
        <f t="shared" si="146"/>
        <v>#REF!</v>
      </c>
      <c r="AW154" s="13">
        <f t="shared" si="123"/>
        <v>654.52934422449698</v>
      </c>
      <c r="AX154" s="13">
        <f t="shared" si="147"/>
        <v>252.09216979931364</v>
      </c>
      <c r="AY154" s="13" t="e">
        <f t="shared" si="124"/>
        <v>#REF!</v>
      </c>
      <c r="AZ154" t="e">
        <f t="shared" si="148"/>
        <v>#REF!</v>
      </c>
      <c r="BA154" s="13">
        <f t="shared" si="125"/>
        <v>654.52934422449698</v>
      </c>
      <c r="BB154" s="37">
        <f t="shared" si="126"/>
        <v>353.07368435452213</v>
      </c>
      <c r="BC154" s="13" t="e">
        <f t="shared" si="127"/>
        <v>#REF!</v>
      </c>
      <c r="BD154" t="e">
        <f t="shared" si="149"/>
        <v>#REF!</v>
      </c>
      <c r="BE154" s="13">
        <f t="shared" si="128"/>
        <v>743.64621724213885</v>
      </c>
      <c r="BF154" s="13">
        <f t="shared" si="150"/>
        <v>354.15572450781633</v>
      </c>
      <c r="BG154" s="13" t="e">
        <f t="shared" si="129"/>
        <v>#REF!</v>
      </c>
      <c r="BH154" t="e">
        <f t="shared" si="151"/>
        <v>#REF!</v>
      </c>
      <c r="BI154" s="13">
        <f t="shared" si="130"/>
        <v>743.64621724213885</v>
      </c>
      <c r="BJ154" s="115">
        <f t="shared" si="131"/>
        <v>1.7085040543306103</v>
      </c>
      <c r="BK154" s="13" t="e">
        <f t="shared" si="132"/>
        <v>#REF!</v>
      </c>
      <c r="BL154" t="e">
        <f t="shared" si="152"/>
        <v>#REF!</v>
      </c>
      <c r="BM154" s="116">
        <f t="shared" si="133"/>
        <v>5.6772349545232395</v>
      </c>
      <c r="BN154" s="13">
        <f t="shared" si="153"/>
        <v>2.7905442076247393</v>
      </c>
      <c r="BO154" s="13" t="e">
        <f t="shared" si="134"/>
        <v>#REF!</v>
      </c>
      <c r="BP154" t="e">
        <f t="shared" si="154"/>
        <v>#REF!</v>
      </c>
      <c r="BQ154" s="13">
        <f t="shared" si="135"/>
        <v>5.6772349545232395</v>
      </c>
      <c r="BR154" s="37">
        <f t="shared" si="136"/>
        <v>245.74561645731924</v>
      </c>
      <c r="BS154" s="13" t="e">
        <f t="shared" si="137"/>
        <v>#REF!</v>
      </c>
      <c r="BT154" t="e">
        <f t="shared" si="155"/>
        <v>#REF!</v>
      </c>
      <c r="BU154" s="13">
        <f t="shared" si="138"/>
        <v>890.04176756572133</v>
      </c>
      <c r="BV154" s="13">
        <f t="shared" si="156"/>
        <v>246.82765661061336</v>
      </c>
      <c r="BW154" s="13" t="e">
        <f t="shared" si="139"/>
        <v>#REF!</v>
      </c>
      <c r="BX154" t="e">
        <f t="shared" si="157"/>
        <v>#REF!</v>
      </c>
      <c r="BY154" s="13">
        <f t="shared" si="140"/>
        <v>890.04176756572133</v>
      </c>
    </row>
    <row r="155" spans="29:77" x14ac:dyDescent="0.2">
      <c r="AC155">
        <v>154</v>
      </c>
      <c r="AD155" s="37">
        <f t="shared" si="111"/>
        <v>902.90513738053278</v>
      </c>
      <c r="AE155" s="13" t="e">
        <f t="shared" si="112"/>
        <v>#REF!</v>
      </c>
      <c r="AF155" t="e">
        <f t="shared" si="158"/>
        <v>#REF!</v>
      </c>
      <c r="AG155" s="13">
        <f t="shared" si="113"/>
        <v>1949.1707066918982</v>
      </c>
      <c r="AH155" s="13">
        <f t="shared" si="141"/>
        <v>904.21801276652945</v>
      </c>
      <c r="AI155" s="13" t="e">
        <f t="shared" si="114"/>
        <v>#REF!</v>
      </c>
      <c r="AJ155" t="e">
        <f t="shared" si="142"/>
        <v>#REF!</v>
      </c>
      <c r="AK155" s="13">
        <f t="shared" si="115"/>
        <v>1949.1707066918982</v>
      </c>
      <c r="AL155" s="37">
        <f t="shared" si="116"/>
        <v>1951.5980368584414</v>
      </c>
      <c r="AM155" s="13" t="e">
        <f t="shared" si="117"/>
        <v>#REF!</v>
      </c>
      <c r="AN155" t="e">
        <f t="shared" si="143"/>
        <v>#REF!</v>
      </c>
      <c r="AO155" s="13">
        <f t="shared" si="118"/>
        <v>4135.1333898795156</v>
      </c>
      <c r="AP155" s="13">
        <f t="shared" si="144"/>
        <v>1953.0926949901914</v>
      </c>
      <c r="AQ155" s="13" t="e">
        <f t="shared" si="119"/>
        <v>#REF!</v>
      </c>
      <c r="AR155" s="13" t="e">
        <f t="shared" si="145"/>
        <v>#REF!</v>
      </c>
      <c r="AS155" s="38">
        <f t="shared" si="120"/>
        <v>4135.1333898795156</v>
      </c>
      <c r="AT155" s="37">
        <f t="shared" si="121"/>
        <v>251.27270472321888</v>
      </c>
      <c r="AU155" s="13" t="e">
        <f t="shared" si="122"/>
        <v>#REF!</v>
      </c>
      <c r="AV155" t="e">
        <f t="shared" si="146"/>
        <v>#REF!</v>
      </c>
      <c r="AW155" s="13">
        <f t="shared" si="123"/>
        <v>654.52934422449698</v>
      </c>
      <c r="AX155" s="13">
        <f t="shared" si="147"/>
        <v>252.09216979931364</v>
      </c>
      <c r="AY155" s="13" t="e">
        <f t="shared" si="124"/>
        <v>#REF!</v>
      </c>
      <c r="AZ155" t="e">
        <f t="shared" si="148"/>
        <v>#REF!</v>
      </c>
      <c r="BA155" s="13">
        <f t="shared" si="125"/>
        <v>654.52934422449698</v>
      </c>
      <c r="BB155" s="37">
        <f t="shared" si="126"/>
        <v>353.07368435452213</v>
      </c>
      <c r="BC155" s="13" t="e">
        <f t="shared" si="127"/>
        <v>#REF!</v>
      </c>
      <c r="BD155" t="e">
        <f t="shared" si="149"/>
        <v>#REF!</v>
      </c>
      <c r="BE155" s="13">
        <f t="shared" si="128"/>
        <v>743.64621724213885</v>
      </c>
      <c r="BF155" s="13">
        <f t="shared" si="150"/>
        <v>354.15572450781633</v>
      </c>
      <c r="BG155" s="13" t="e">
        <f t="shared" si="129"/>
        <v>#REF!</v>
      </c>
      <c r="BH155" t="e">
        <f t="shared" si="151"/>
        <v>#REF!</v>
      </c>
      <c r="BI155" s="13">
        <f t="shared" si="130"/>
        <v>743.64621724213885</v>
      </c>
      <c r="BJ155" s="115">
        <f t="shared" si="131"/>
        <v>1.7085040543306103</v>
      </c>
      <c r="BK155" s="13" t="e">
        <f t="shared" si="132"/>
        <v>#REF!</v>
      </c>
      <c r="BL155" t="e">
        <f t="shared" si="152"/>
        <v>#REF!</v>
      </c>
      <c r="BM155" s="116">
        <f t="shared" si="133"/>
        <v>5.6772349545232395</v>
      </c>
      <c r="BN155" s="13">
        <f t="shared" si="153"/>
        <v>2.7905442076247393</v>
      </c>
      <c r="BO155" s="13" t="e">
        <f t="shared" si="134"/>
        <v>#REF!</v>
      </c>
      <c r="BP155" t="e">
        <f t="shared" si="154"/>
        <v>#REF!</v>
      </c>
      <c r="BQ155" s="13">
        <f t="shared" si="135"/>
        <v>5.6772349545232395</v>
      </c>
      <c r="BR155" s="37">
        <f t="shared" si="136"/>
        <v>245.74561645731924</v>
      </c>
      <c r="BS155" s="13" t="e">
        <f t="shared" si="137"/>
        <v>#REF!</v>
      </c>
      <c r="BT155" t="e">
        <f t="shared" si="155"/>
        <v>#REF!</v>
      </c>
      <c r="BU155" s="13">
        <f t="shared" si="138"/>
        <v>890.04176756572133</v>
      </c>
      <c r="BV155" s="13">
        <f t="shared" si="156"/>
        <v>246.82765661061336</v>
      </c>
      <c r="BW155" s="13" t="e">
        <f t="shared" si="139"/>
        <v>#REF!</v>
      </c>
      <c r="BX155" t="e">
        <f t="shared" si="157"/>
        <v>#REF!</v>
      </c>
      <c r="BY155" s="13">
        <f t="shared" si="140"/>
        <v>890.04176756572133</v>
      </c>
    </row>
    <row r="156" spans="29:77" x14ac:dyDescent="0.2">
      <c r="AC156">
        <v>155</v>
      </c>
      <c r="AD156" s="37">
        <f t="shared" si="111"/>
        <v>902.90513738053278</v>
      </c>
      <c r="AE156" s="13" t="e">
        <f t="shared" si="112"/>
        <v>#REF!</v>
      </c>
      <c r="AF156" t="e">
        <f t="shared" si="158"/>
        <v>#REF!</v>
      </c>
      <c r="AG156" s="13">
        <f t="shared" si="113"/>
        <v>1949.1707066918982</v>
      </c>
      <c r="AH156" s="13">
        <f t="shared" si="141"/>
        <v>904.21801276652945</v>
      </c>
      <c r="AI156" s="13" t="e">
        <f t="shared" si="114"/>
        <v>#REF!</v>
      </c>
      <c r="AJ156" t="e">
        <f t="shared" si="142"/>
        <v>#REF!</v>
      </c>
      <c r="AK156" s="13">
        <f t="shared" si="115"/>
        <v>1949.1707066918982</v>
      </c>
      <c r="AL156" s="37">
        <f t="shared" si="116"/>
        <v>1951.5980368584414</v>
      </c>
      <c r="AM156" s="13" t="e">
        <f t="shared" si="117"/>
        <v>#REF!</v>
      </c>
      <c r="AN156" t="e">
        <f t="shared" si="143"/>
        <v>#REF!</v>
      </c>
      <c r="AO156" s="13">
        <f t="shared" si="118"/>
        <v>4135.1333898795156</v>
      </c>
      <c r="AP156" s="13">
        <f t="shared" si="144"/>
        <v>1953.0926949901914</v>
      </c>
      <c r="AQ156" s="13" t="e">
        <f t="shared" si="119"/>
        <v>#REF!</v>
      </c>
      <c r="AR156" s="13" t="e">
        <f t="shared" si="145"/>
        <v>#REF!</v>
      </c>
      <c r="AS156" s="38">
        <f t="shared" si="120"/>
        <v>4135.1333898795156</v>
      </c>
      <c r="AT156" s="37">
        <f t="shared" si="121"/>
        <v>251.27270472321888</v>
      </c>
      <c r="AU156" s="13" t="e">
        <f t="shared" si="122"/>
        <v>#REF!</v>
      </c>
      <c r="AV156" t="e">
        <f t="shared" si="146"/>
        <v>#REF!</v>
      </c>
      <c r="AW156" s="13">
        <f t="shared" si="123"/>
        <v>654.52934422449698</v>
      </c>
      <c r="AX156" s="13">
        <f t="shared" si="147"/>
        <v>252.09216979931364</v>
      </c>
      <c r="AY156" s="13" t="e">
        <f t="shared" si="124"/>
        <v>#REF!</v>
      </c>
      <c r="AZ156" t="e">
        <f t="shared" si="148"/>
        <v>#REF!</v>
      </c>
      <c r="BA156" s="13">
        <f t="shared" si="125"/>
        <v>654.52934422449698</v>
      </c>
      <c r="BB156" s="37">
        <f t="shared" si="126"/>
        <v>353.07368435452213</v>
      </c>
      <c r="BC156" s="13" t="e">
        <f t="shared" si="127"/>
        <v>#REF!</v>
      </c>
      <c r="BD156" t="e">
        <f t="shared" si="149"/>
        <v>#REF!</v>
      </c>
      <c r="BE156" s="13">
        <f t="shared" si="128"/>
        <v>743.64621724213885</v>
      </c>
      <c r="BF156" s="13">
        <f t="shared" si="150"/>
        <v>354.15572450781633</v>
      </c>
      <c r="BG156" s="13" t="e">
        <f t="shared" si="129"/>
        <v>#REF!</v>
      </c>
      <c r="BH156" t="e">
        <f t="shared" si="151"/>
        <v>#REF!</v>
      </c>
      <c r="BI156" s="13">
        <f t="shared" si="130"/>
        <v>743.64621724213885</v>
      </c>
      <c r="BJ156" s="115">
        <f t="shared" si="131"/>
        <v>1.7085040543306103</v>
      </c>
      <c r="BK156" s="13" t="e">
        <f t="shared" si="132"/>
        <v>#REF!</v>
      </c>
      <c r="BL156" t="e">
        <f t="shared" si="152"/>
        <v>#REF!</v>
      </c>
      <c r="BM156" s="116">
        <f t="shared" si="133"/>
        <v>5.6772349545232395</v>
      </c>
      <c r="BN156" s="13">
        <f t="shared" si="153"/>
        <v>2.7905442076247393</v>
      </c>
      <c r="BO156" s="13" t="e">
        <f t="shared" si="134"/>
        <v>#REF!</v>
      </c>
      <c r="BP156" t="e">
        <f t="shared" si="154"/>
        <v>#REF!</v>
      </c>
      <c r="BQ156" s="13">
        <f t="shared" si="135"/>
        <v>5.6772349545232395</v>
      </c>
      <c r="BR156" s="37">
        <f t="shared" si="136"/>
        <v>245.74561645731924</v>
      </c>
      <c r="BS156" s="13" t="e">
        <f t="shared" si="137"/>
        <v>#REF!</v>
      </c>
      <c r="BT156" t="e">
        <f t="shared" si="155"/>
        <v>#REF!</v>
      </c>
      <c r="BU156" s="13">
        <f t="shared" si="138"/>
        <v>890.04176756572133</v>
      </c>
      <c r="BV156" s="13">
        <f t="shared" si="156"/>
        <v>246.82765661061336</v>
      </c>
      <c r="BW156" s="13" t="e">
        <f t="shared" si="139"/>
        <v>#REF!</v>
      </c>
      <c r="BX156" t="e">
        <f t="shared" si="157"/>
        <v>#REF!</v>
      </c>
      <c r="BY156" s="13">
        <f t="shared" si="140"/>
        <v>890.04176756572133</v>
      </c>
    </row>
    <row r="157" spans="29:77" x14ac:dyDescent="0.2">
      <c r="AC157">
        <v>156</v>
      </c>
      <c r="AD157" s="37">
        <f t="shared" si="111"/>
        <v>902.90513738053278</v>
      </c>
      <c r="AE157" s="13" t="e">
        <f t="shared" si="112"/>
        <v>#REF!</v>
      </c>
      <c r="AF157" t="e">
        <f t="shared" si="158"/>
        <v>#REF!</v>
      </c>
      <c r="AG157" s="13">
        <f t="shared" si="113"/>
        <v>1949.1707066918982</v>
      </c>
      <c r="AH157" s="13">
        <f t="shared" si="141"/>
        <v>904.21801276652945</v>
      </c>
      <c r="AI157" s="13" t="e">
        <f t="shared" si="114"/>
        <v>#REF!</v>
      </c>
      <c r="AJ157" t="e">
        <f t="shared" si="142"/>
        <v>#REF!</v>
      </c>
      <c r="AK157" s="13">
        <f t="shared" si="115"/>
        <v>1949.1707066918982</v>
      </c>
      <c r="AL157" s="37">
        <f t="shared" si="116"/>
        <v>1951.5980368584414</v>
      </c>
      <c r="AM157" s="13" t="e">
        <f t="shared" si="117"/>
        <v>#REF!</v>
      </c>
      <c r="AN157" t="e">
        <f t="shared" si="143"/>
        <v>#REF!</v>
      </c>
      <c r="AO157" s="13">
        <f t="shared" si="118"/>
        <v>4135.1333898795156</v>
      </c>
      <c r="AP157" s="13">
        <f t="shared" si="144"/>
        <v>1953.0926949901914</v>
      </c>
      <c r="AQ157" s="13" t="e">
        <f t="shared" si="119"/>
        <v>#REF!</v>
      </c>
      <c r="AR157" s="13" t="e">
        <f t="shared" si="145"/>
        <v>#REF!</v>
      </c>
      <c r="AS157" s="38">
        <f t="shared" si="120"/>
        <v>4135.1333898795156</v>
      </c>
      <c r="AT157" s="37">
        <f t="shared" si="121"/>
        <v>251.27270472321888</v>
      </c>
      <c r="AU157" s="13" t="e">
        <f t="shared" si="122"/>
        <v>#REF!</v>
      </c>
      <c r="AV157" t="e">
        <f t="shared" si="146"/>
        <v>#REF!</v>
      </c>
      <c r="AW157" s="13">
        <f t="shared" si="123"/>
        <v>654.52934422449698</v>
      </c>
      <c r="AX157" s="13">
        <f t="shared" si="147"/>
        <v>252.09216979931364</v>
      </c>
      <c r="AY157" s="13" t="e">
        <f t="shared" si="124"/>
        <v>#REF!</v>
      </c>
      <c r="AZ157" t="e">
        <f t="shared" si="148"/>
        <v>#REF!</v>
      </c>
      <c r="BA157" s="13">
        <f t="shared" si="125"/>
        <v>654.52934422449698</v>
      </c>
      <c r="BB157" s="37">
        <f t="shared" si="126"/>
        <v>353.07368435452213</v>
      </c>
      <c r="BC157" s="13" t="e">
        <f t="shared" si="127"/>
        <v>#REF!</v>
      </c>
      <c r="BD157" t="e">
        <f t="shared" si="149"/>
        <v>#REF!</v>
      </c>
      <c r="BE157" s="13">
        <f t="shared" si="128"/>
        <v>743.64621724213885</v>
      </c>
      <c r="BF157" s="13">
        <f t="shared" si="150"/>
        <v>354.15572450781633</v>
      </c>
      <c r="BG157" s="13" t="e">
        <f t="shared" si="129"/>
        <v>#REF!</v>
      </c>
      <c r="BH157" t="e">
        <f t="shared" si="151"/>
        <v>#REF!</v>
      </c>
      <c r="BI157" s="13">
        <f t="shared" si="130"/>
        <v>743.64621724213885</v>
      </c>
      <c r="BJ157" s="115">
        <f t="shared" si="131"/>
        <v>1.7085040543306103</v>
      </c>
      <c r="BK157" s="13" t="e">
        <f t="shared" si="132"/>
        <v>#REF!</v>
      </c>
      <c r="BL157" t="e">
        <f t="shared" si="152"/>
        <v>#REF!</v>
      </c>
      <c r="BM157" s="116">
        <f t="shared" si="133"/>
        <v>5.6772349545232395</v>
      </c>
      <c r="BN157" s="13">
        <f t="shared" si="153"/>
        <v>2.7905442076247393</v>
      </c>
      <c r="BO157" s="13" t="e">
        <f t="shared" si="134"/>
        <v>#REF!</v>
      </c>
      <c r="BP157" t="e">
        <f t="shared" si="154"/>
        <v>#REF!</v>
      </c>
      <c r="BQ157" s="13">
        <f t="shared" si="135"/>
        <v>5.6772349545232395</v>
      </c>
      <c r="BR157" s="37">
        <f t="shared" si="136"/>
        <v>245.74561645731924</v>
      </c>
      <c r="BS157" s="13" t="e">
        <f t="shared" si="137"/>
        <v>#REF!</v>
      </c>
      <c r="BT157" t="e">
        <f t="shared" si="155"/>
        <v>#REF!</v>
      </c>
      <c r="BU157" s="13">
        <f t="shared" si="138"/>
        <v>890.04176756572133</v>
      </c>
      <c r="BV157" s="13">
        <f t="shared" si="156"/>
        <v>246.82765661061336</v>
      </c>
      <c r="BW157" s="13" t="e">
        <f t="shared" si="139"/>
        <v>#REF!</v>
      </c>
      <c r="BX157" t="e">
        <f t="shared" si="157"/>
        <v>#REF!</v>
      </c>
      <c r="BY157" s="13">
        <f t="shared" si="140"/>
        <v>890.04176756572133</v>
      </c>
    </row>
    <row r="158" spans="29:77" x14ac:dyDescent="0.2">
      <c r="AC158">
        <v>157</v>
      </c>
      <c r="AD158" s="37">
        <f t="shared" si="111"/>
        <v>902.90513738053278</v>
      </c>
      <c r="AE158" s="13" t="e">
        <f t="shared" si="112"/>
        <v>#REF!</v>
      </c>
      <c r="AF158" t="e">
        <f t="shared" si="158"/>
        <v>#REF!</v>
      </c>
      <c r="AG158" s="13">
        <f t="shared" si="113"/>
        <v>1949.1707066918982</v>
      </c>
      <c r="AH158" s="13">
        <f t="shared" si="141"/>
        <v>904.21801276652945</v>
      </c>
      <c r="AI158" s="13" t="e">
        <f t="shared" si="114"/>
        <v>#REF!</v>
      </c>
      <c r="AJ158" t="e">
        <f t="shared" si="142"/>
        <v>#REF!</v>
      </c>
      <c r="AK158" s="13">
        <f t="shared" si="115"/>
        <v>1949.1707066918982</v>
      </c>
      <c r="AL158" s="37">
        <f t="shared" si="116"/>
        <v>1951.5980368584414</v>
      </c>
      <c r="AM158" s="13" t="e">
        <f t="shared" si="117"/>
        <v>#REF!</v>
      </c>
      <c r="AN158" t="e">
        <f t="shared" si="143"/>
        <v>#REF!</v>
      </c>
      <c r="AO158" s="13">
        <f t="shared" si="118"/>
        <v>4135.1333898795156</v>
      </c>
      <c r="AP158" s="13">
        <f t="shared" si="144"/>
        <v>1953.0926949901914</v>
      </c>
      <c r="AQ158" s="13" t="e">
        <f t="shared" si="119"/>
        <v>#REF!</v>
      </c>
      <c r="AR158" s="13" t="e">
        <f t="shared" si="145"/>
        <v>#REF!</v>
      </c>
      <c r="AS158" s="38">
        <f t="shared" si="120"/>
        <v>4135.1333898795156</v>
      </c>
      <c r="AT158" s="37">
        <f t="shared" si="121"/>
        <v>251.27270472321888</v>
      </c>
      <c r="AU158" s="13" t="e">
        <f t="shared" si="122"/>
        <v>#REF!</v>
      </c>
      <c r="AV158" t="e">
        <f t="shared" si="146"/>
        <v>#REF!</v>
      </c>
      <c r="AW158" s="13">
        <f t="shared" si="123"/>
        <v>654.52934422449698</v>
      </c>
      <c r="AX158" s="13">
        <f t="shared" si="147"/>
        <v>252.09216979931364</v>
      </c>
      <c r="AY158" s="13" t="e">
        <f t="shared" si="124"/>
        <v>#REF!</v>
      </c>
      <c r="AZ158" t="e">
        <f t="shared" si="148"/>
        <v>#REF!</v>
      </c>
      <c r="BA158" s="13">
        <f t="shared" si="125"/>
        <v>654.52934422449698</v>
      </c>
      <c r="BB158" s="37">
        <f t="shared" si="126"/>
        <v>353.07368435452213</v>
      </c>
      <c r="BC158" s="13" t="e">
        <f t="shared" si="127"/>
        <v>#REF!</v>
      </c>
      <c r="BD158" t="e">
        <f t="shared" si="149"/>
        <v>#REF!</v>
      </c>
      <c r="BE158" s="13">
        <f t="shared" si="128"/>
        <v>743.64621724213885</v>
      </c>
      <c r="BF158" s="13">
        <f t="shared" si="150"/>
        <v>354.15572450781633</v>
      </c>
      <c r="BG158" s="13" t="e">
        <f t="shared" si="129"/>
        <v>#REF!</v>
      </c>
      <c r="BH158" t="e">
        <f t="shared" si="151"/>
        <v>#REF!</v>
      </c>
      <c r="BI158" s="13">
        <f t="shared" si="130"/>
        <v>743.64621724213885</v>
      </c>
      <c r="BJ158" s="115">
        <f t="shared" si="131"/>
        <v>1.7085040543306103</v>
      </c>
      <c r="BK158" s="13" t="e">
        <f t="shared" si="132"/>
        <v>#REF!</v>
      </c>
      <c r="BL158" t="e">
        <f t="shared" si="152"/>
        <v>#REF!</v>
      </c>
      <c r="BM158" s="116">
        <f t="shared" si="133"/>
        <v>5.6772349545232395</v>
      </c>
      <c r="BN158" s="13">
        <f t="shared" si="153"/>
        <v>2.7905442076247393</v>
      </c>
      <c r="BO158" s="13" t="e">
        <f t="shared" si="134"/>
        <v>#REF!</v>
      </c>
      <c r="BP158" t="e">
        <f t="shared" si="154"/>
        <v>#REF!</v>
      </c>
      <c r="BQ158" s="13">
        <f t="shared" si="135"/>
        <v>5.6772349545232395</v>
      </c>
      <c r="BR158" s="37">
        <f t="shared" si="136"/>
        <v>245.74561645731924</v>
      </c>
      <c r="BS158" s="13" t="e">
        <f t="shared" si="137"/>
        <v>#REF!</v>
      </c>
      <c r="BT158" t="e">
        <f t="shared" si="155"/>
        <v>#REF!</v>
      </c>
      <c r="BU158" s="13">
        <f t="shared" si="138"/>
        <v>890.04176756572133</v>
      </c>
      <c r="BV158" s="13">
        <f t="shared" si="156"/>
        <v>246.82765661061336</v>
      </c>
      <c r="BW158" s="13" t="e">
        <f t="shared" si="139"/>
        <v>#REF!</v>
      </c>
      <c r="BX158" t="e">
        <f t="shared" si="157"/>
        <v>#REF!</v>
      </c>
      <c r="BY158" s="13">
        <f t="shared" si="140"/>
        <v>890.04176756572133</v>
      </c>
    </row>
    <row r="159" spans="29:77" x14ac:dyDescent="0.2">
      <c r="AC159">
        <v>158</v>
      </c>
      <c r="AD159" s="37">
        <f t="shared" si="111"/>
        <v>902.90513738053278</v>
      </c>
      <c r="AE159" s="13" t="e">
        <f t="shared" si="112"/>
        <v>#REF!</v>
      </c>
      <c r="AF159" t="e">
        <f t="shared" si="158"/>
        <v>#REF!</v>
      </c>
      <c r="AG159" s="13">
        <f t="shared" si="113"/>
        <v>1949.1707066918982</v>
      </c>
      <c r="AH159" s="13">
        <f t="shared" si="141"/>
        <v>904.21801276652945</v>
      </c>
      <c r="AI159" s="13" t="e">
        <f t="shared" si="114"/>
        <v>#REF!</v>
      </c>
      <c r="AJ159" t="e">
        <f t="shared" si="142"/>
        <v>#REF!</v>
      </c>
      <c r="AK159" s="13">
        <f t="shared" si="115"/>
        <v>1949.1707066918982</v>
      </c>
      <c r="AL159" s="37">
        <f t="shared" si="116"/>
        <v>1951.5980368584414</v>
      </c>
      <c r="AM159" s="13" t="e">
        <f t="shared" si="117"/>
        <v>#REF!</v>
      </c>
      <c r="AN159" t="e">
        <f t="shared" si="143"/>
        <v>#REF!</v>
      </c>
      <c r="AO159" s="13">
        <f t="shared" si="118"/>
        <v>4135.1333898795156</v>
      </c>
      <c r="AP159" s="13">
        <f t="shared" si="144"/>
        <v>1953.0926949901914</v>
      </c>
      <c r="AQ159" s="13" t="e">
        <f t="shared" si="119"/>
        <v>#REF!</v>
      </c>
      <c r="AR159" s="13" t="e">
        <f t="shared" si="145"/>
        <v>#REF!</v>
      </c>
      <c r="AS159" s="38">
        <f t="shared" si="120"/>
        <v>4135.1333898795156</v>
      </c>
      <c r="AT159" s="37">
        <f t="shared" si="121"/>
        <v>251.27270472321888</v>
      </c>
      <c r="AU159" s="13" t="e">
        <f t="shared" si="122"/>
        <v>#REF!</v>
      </c>
      <c r="AV159" t="e">
        <f t="shared" si="146"/>
        <v>#REF!</v>
      </c>
      <c r="AW159" s="13">
        <f t="shared" si="123"/>
        <v>654.52934422449698</v>
      </c>
      <c r="AX159" s="13">
        <f t="shared" si="147"/>
        <v>252.09216979931364</v>
      </c>
      <c r="AY159" s="13" t="e">
        <f t="shared" si="124"/>
        <v>#REF!</v>
      </c>
      <c r="AZ159" t="e">
        <f t="shared" si="148"/>
        <v>#REF!</v>
      </c>
      <c r="BA159" s="13">
        <f t="shared" si="125"/>
        <v>654.52934422449698</v>
      </c>
      <c r="BB159" s="37">
        <f t="shared" si="126"/>
        <v>353.07368435452213</v>
      </c>
      <c r="BC159" s="13" t="e">
        <f t="shared" si="127"/>
        <v>#REF!</v>
      </c>
      <c r="BD159" t="e">
        <f t="shared" si="149"/>
        <v>#REF!</v>
      </c>
      <c r="BE159" s="13">
        <f t="shared" si="128"/>
        <v>743.64621724213885</v>
      </c>
      <c r="BF159" s="13">
        <f t="shared" si="150"/>
        <v>354.15572450781633</v>
      </c>
      <c r="BG159" s="13" t="e">
        <f t="shared" si="129"/>
        <v>#REF!</v>
      </c>
      <c r="BH159" t="e">
        <f t="shared" si="151"/>
        <v>#REF!</v>
      </c>
      <c r="BI159" s="13">
        <f t="shared" si="130"/>
        <v>743.64621724213885</v>
      </c>
      <c r="BJ159" s="115">
        <f t="shared" si="131"/>
        <v>1.7085040543306103</v>
      </c>
      <c r="BK159" s="13" t="e">
        <f t="shared" si="132"/>
        <v>#REF!</v>
      </c>
      <c r="BL159" t="e">
        <f t="shared" si="152"/>
        <v>#REF!</v>
      </c>
      <c r="BM159" s="116">
        <f t="shared" si="133"/>
        <v>5.6772349545232395</v>
      </c>
      <c r="BN159" s="13">
        <f t="shared" si="153"/>
        <v>2.7905442076247393</v>
      </c>
      <c r="BO159" s="13" t="e">
        <f t="shared" si="134"/>
        <v>#REF!</v>
      </c>
      <c r="BP159" t="e">
        <f t="shared" si="154"/>
        <v>#REF!</v>
      </c>
      <c r="BQ159" s="13">
        <f t="shared" si="135"/>
        <v>5.6772349545232395</v>
      </c>
      <c r="BR159" s="37">
        <f t="shared" si="136"/>
        <v>245.74561645731924</v>
      </c>
      <c r="BS159" s="13" t="e">
        <f t="shared" si="137"/>
        <v>#REF!</v>
      </c>
      <c r="BT159" t="e">
        <f t="shared" si="155"/>
        <v>#REF!</v>
      </c>
      <c r="BU159" s="13">
        <f t="shared" si="138"/>
        <v>890.04176756572133</v>
      </c>
      <c r="BV159" s="13">
        <f t="shared" si="156"/>
        <v>246.82765661061336</v>
      </c>
      <c r="BW159" s="13" t="e">
        <f t="shared" si="139"/>
        <v>#REF!</v>
      </c>
      <c r="BX159" t="e">
        <f t="shared" si="157"/>
        <v>#REF!</v>
      </c>
      <c r="BY159" s="13">
        <f t="shared" si="140"/>
        <v>890.04176756572133</v>
      </c>
    </row>
    <row r="160" spans="29:77" x14ac:dyDescent="0.2">
      <c r="AC160">
        <v>159</v>
      </c>
      <c r="AD160" s="37">
        <f t="shared" si="111"/>
        <v>902.90513738053278</v>
      </c>
      <c r="AE160" s="13" t="e">
        <f t="shared" si="112"/>
        <v>#REF!</v>
      </c>
      <c r="AF160" t="e">
        <f t="shared" si="158"/>
        <v>#REF!</v>
      </c>
      <c r="AG160" s="13">
        <f t="shared" si="113"/>
        <v>1949.1707066918982</v>
      </c>
      <c r="AH160" s="13">
        <f t="shared" si="141"/>
        <v>904.21801276652945</v>
      </c>
      <c r="AI160" s="13" t="e">
        <f t="shared" si="114"/>
        <v>#REF!</v>
      </c>
      <c r="AJ160" t="e">
        <f t="shared" si="142"/>
        <v>#REF!</v>
      </c>
      <c r="AK160" s="13">
        <f t="shared" si="115"/>
        <v>1949.1707066918982</v>
      </c>
      <c r="AL160" s="37">
        <f t="shared" si="116"/>
        <v>1951.5980368584414</v>
      </c>
      <c r="AM160" s="13" t="e">
        <f t="shared" si="117"/>
        <v>#REF!</v>
      </c>
      <c r="AN160" t="e">
        <f t="shared" si="143"/>
        <v>#REF!</v>
      </c>
      <c r="AO160" s="13">
        <f t="shared" si="118"/>
        <v>4135.1333898795156</v>
      </c>
      <c r="AP160" s="13">
        <f t="shared" si="144"/>
        <v>1953.0926949901914</v>
      </c>
      <c r="AQ160" s="13" t="e">
        <f t="shared" si="119"/>
        <v>#REF!</v>
      </c>
      <c r="AR160" s="13" t="e">
        <f t="shared" si="145"/>
        <v>#REF!</v>
      </c>
      <c r="AS160" s="38">
        <f t="shared" si="120"/>
        <v>4135.1333898795156</v>
      </c>
      <c r="AT160" s="37">
        <f t="shared" si="121"/>
        <v>251.27270472321888</v>
      </c>
      <c r="AU160" s="13" t="e">
        <f t="shared" si="122"/>
        <v>#REF!</v>
      </c>
      <c r="AV160" t="e">
        <f t="shared" si="146"/>
        <v>#REF!</v>
      </c>
      <c r="AW160" s="13">
        <f t="shared" si="123"/>
        <v>654.52934422449698</v>
      </c>
      <c r="AX160" s="13">
        <f t="shared" si="147"/>
        <v>252.09216979931364</v>
      </c>
      <c r="AY160" s="13" t="e">
        <f t="shared" si="124"/>
        <v>#REF!</v>
      </c>
      <c r="AZ160" t="e">
        <f t="shared" si="148"/>
        <v>#REF!</v>
      </c>
      <c r="BA160" s="13">
        <f t="shared" si="125"/>
        <v>654.52934422449698</v>
      </c>
      <c r="BB160" s="37">
        <f t="shared" si="126"/>
        <v>353.07368435452213</v>
      </c>
      <c r="BC160" s="13" t="e">
        <f t="shared" si="127"/>
        <v>#REF!</v>
      </c>
      <c r="BD160" t="e">
        <f t="shared" si="149"/>
        <v>#REF!</v>
      </c>
      <c r="BE160" s="13">
        <f t="shared" si="128"/>
        <v>743.64621724213885</v>
      </c>
      <c r="BF160" s="13">
        <f t="shared" si="150"/>
        <v>354.15572450781633</v>
      </c>
      <c r="BG160" s="13" t="e">
        <f t="shared" si="129"/>
        <v>#REF!</v>
      </c>
      <c r="BH160" t="e">
        <f t="shared" si="151"/>
        <v>#REF!</v>
      </c>
      <c r="BI160" s="13">
        <f t="shared" si="130"/>
        <v>743.64621724213885</v>
      </c>
      <c r="BJ160" s="115">
        <f t="shared" si="131"/>
        <v>1.7085040543306103</v>
      </c>
      <c r="BK160" s="13" t="e">
        <f t="shared" si="132"/>
        <v>#REF!</v>
      </c>
      <c r="BL160" t="e">
        <f t="shared" si="152"/>
        <v>#REF!</v>
      </c>
      <c r="BM160" s="116">
        <f t="shared" si="133"/>
        <v>5.6772349545232395</v>
      </c>
      <c r="BN160" s="13">
        <f t="shared" si="153"/>
        <v>2.7905442076247393</v>
      </c>
      <c r="BO160" s="13" t="e">
        <f t="shared" si="134"/>
        <v>#REF!</v>
      </c>
      <c r="BP160" t="e">
        <f t="shared" si="154"/>
        <v>#REF!</v>
      </c>
      <c r="BQ160" s="13">
        <f t="shared" si="135"/>
        <v>5.6772349545232395</v>
      </c>
      <c r="BR160" s="37">
        <f t="shared" si="136"/>
        <v>245.74561645731924</v>
      </c>
      <c r="BS160" s="13" t="e">
        <f t="shared" si="137"/>
        <v>#REF!</v>
      </c>
      <c r="BT160" t="e">
        <f t="shared" si="155"/>
        <v>#REF!</v>
      </c>
      <c r="BU160" s="13">
        <f t="shared" si="138"/>
        <v>890.04176756572133</v>
      </c>
      <c r="BV160" s="13">
        <f t="shared" si="156"/>
        <v>246.82765661061336</v>
      </c>
      <c r="BW160" s="13" t="e">
        <f t="shared" si="139"/>
        <v>#REF!</v>
      </c>
      <c r="BX160" t="e">
        <f t="shared" si="157"/>
        <v>#REF!</v>
      </c>
      <c r="BY160" s="13">
        <f t="shared" si="140"/>
        <v>890.04176756572133</v>
      </c>
    </row>
    <row r="161" spans="29:77" x14ac:dyDescent="0.2">
      <c r="AC161">
        <v>160</v>
      </c>
      <c r="AD161" s="37">
        <f t="shared" si="111"/>
        <v>902.90513738053278</v>
      </c>
      <c r="AE161" s="13" t="e">
        <f t="shared" si="112"/>
        <v>#REF!</v>
      </c>
      <c r="AF161" t="e">
        <f t="shared" si="158"/>
        <v>#REF!</v>
      </c>
      <c r="AG161" s="13">
        <f t="shared" si="113"/>
        <v>1949.1707066918982</v>
      </c>
      <c r="AH161" s="13">
        <f t="shared" si="141"/>
        <v>904.21801276652945</v>
      </c>
      <c r="AI161" s="13" t="e">
        <f t="shared" si="114"/>
        <v>#REF!</v>
      </c>
      <c r="AJ161" t="e">
        <f t="shared" si="142"/>
        <v>#REF!</v>
      </c>
      <c r="AK161" s="13">
        <f t="shared" si="115"/>
        <v>1949.1707066918982</v>
      </c>
      <c r="AL161" s="37">
        <f t="shared" si="116"/>
        <v>1951.5980368584414</v>
      </c>
      <c r="AM161" s="13" t="e">
        <f t="shared" si="117"/>
        <v>#REF!</v>
      </c>
      <c r="AN161" t="e">
        <f t="shared" si="143"/>
        <v>#REF!</v>
      </c>
      <c r="AO161" s="13">
        <f t="shared" si="118"/>
        <v>4135.1333898795156</v>
      </c>
      <c r="AP161" s="13">
        <f t="shared" si="144"/>
        <v>1953.0926949901914</v>
      </c>
      <c r="AQ161" s="13" t="e">
        <f t="shared" si="119"/>
        <v>#REF!</v>
      </c>
      <c r="AR161" s="13" t="e">
        <f t="shared" si="145"/>
        <v>#REF!</v>
      </c>
      <c r="AS161" s="38">
        <f t="shared" si="120"/>
        <v>4135.1333898795156</v>
      </c>
      <c r="AT161" s="37">
        <f t="shared" si="121"/>
        <v>251.27270472321888</v>
      </c>
      <c r="AU161" s="13" t="e">
        <f t="shared" si="122"/>
        <v>#REF!</v>
      </c>
      <c r="AV161" t="e">
        <f t="shared" si="146"/>
        <v>#REF!</v>
      </c>
      <c r="AW161" s="13">
        <f t="shared" si="123"/>
        <v>654.52934422449698</v>
      </c>
      <c r="AX161" s="13">
        <f t="shared" si="147"/>
        <v>252.09216979931364</v>
      </c>
      <c r="AY161" s="13" t="e">
        <f t="shared" si="124"/>
        <v>#REF!</v>
      </c>
      <c r="AZ161" t="e">
        <f t="shared" si="148"/>
        <v>#REF!</v>
      </c>
      <c r="BA161" s="13">
        <f t="shared" si="125"/>
        <v>654.52934422449698</v>
      </c>
      <c r="BB161" s="37">
        <f t="shared" si="126"/>
        <v>353.07368435452213</v>
      </c>
      <c r="BC161" s="13" t="e">
        <f t="shared" si="127"/>
        <v>#REF!</v>
      </c>
      <c r="BD161" t="e">
        <f t="shared" si="149"/>
        <v>#REF!</v>
      </c>
      <c r="BE161" s="13">
        <f t="shared" si="128"/>
        <v>743.64621724213885</v>
      </c>
      <c r="BF161" s="13">
        <f t="shared" si="150"/>
        <v>354.15572450781633</v>
      </c>
      <c r="BG161" s="13" t="e">
        <f t="shared" si="129"/>
        <v>#REF!</v>
      </c>
      <c r="BH161" t="e">
        <f t="shared" si="151"/>
        <v>#REF!</v>
      </c>
      <c r="BI161" s="13">
        <f t="shared" si="130"/>
        <v>743.64621724213885</v>
      </c>
      <c r="BJ161" s="115">
        <f t="shared" si="131"/>
        <v>1.7085040543306103</v>
      </c>
      <c r="BK161" s="13" t="e">
        <f t="shared" si="132"/>
        <v>#REF!</v>
      </c>
      <c r="BL161" t="e">
        <f t="shared" si="152"/>
        <v>#REF!</v>
      </c>
      <c r="BM161" s="116">
        <f t="shared" si="133"/>
        <v>5.6772349545232395</v>
      </c>
      <c r="BN161" s="13">
        <f t="shared" si="153"/>
        <v>2.7905442076247393</v>
      </c>
      <c r="BO161" s="13" t="e">
        <f t="shared" si="134"/>
        <v>#REF!</v>
      </c>
      <c r="BP161" t="e">
        <f t="shared" si="154"/>
        <v>#REF!</v>
      </c>
      <c r="BQ161" s="13">
        <f t="shared" si="135"/>
        <v>5.6772349545232395</v>
      </c>
      <c r="BR161" s="37">
        <f t="shared" si="136"/>
        <v>245.74561645731924</v>
      </c>
      <c r="BS161" s="13" t="e">
        <f t="shared" si="137"/>
        <v>#REF!</v>
      </c>
      <c r="BT161" t="e">
        <f t="shared" si="155"/>
        <v>#REF!</v>
      </c>
      <c r="BU161" s="13">
        <f t="shared" si="138"/>
        <v>890.04176756572133</v>
      </c>
      <c r="BV161" s="13">
        <f t="shared" si="156"/>
        <v>246.82765661061336</v>
      </c>
      <c r="BW161" s="13" t="e">
        <f t="shared" si="139"/>
        <v>#REF!</v>
      </c>
      <c r="BX161" t="e">
        <f t="shared" si="157"/>
        <v>#REF!</v>
      </c>
      <c r="BY161" s="13">
        <f t="shared" si="140"/>
        <v>890.04176756572133</v>
      </c>
    </row>
    <row r="162" spans="29:77" x14ac:dyDescent="0.2">
      <c r="AC162">
        <v>161</v>
      </c>
      <c r="AD162" s="37">
        <f t="shared" si="111"/>
        <v>902.90513738053278</v>
      </c>
      <c r="AE162" s="13" t="e">
        <f t="shared" si="112"/>
        <v>#REF!</v>
      </c>
      <c r="AF162" t="e">
        <f t="shared" si="158"/>
        <v>#REF!</v>
      </c>
      <c r="AG162" s="13">
        <f t="shared" si="113"/>
        <v>1949.1707066918982</v>
      </c>
      <c r="AH162" s="13">
        <f t="shared" si="141"/>
        <v>904.21801276652945</v>
      </c>
      <c r="AI162" s="13" t="e">
        <f t="shared" si="114"/>
        <v>#REF!</v>
      </c>
      <c r="AJ162" t="e">
        <f t="shared" si="142"/>
        <v>#REF!</v>
      </c>
      <c r="AK162" s="13">
        <f t="shared" si="115"/>
        <v>1949.1707066918982</v>
      </c>
      <c r="AL162" s="37">
        <f t="shared" si="116"/>
        <v>1951.5980368584414</v>
      </c>
      <c r="AM162" s="13" t="e">
        <f t="shared" si="117"/>
        <v>#REF!</v>
      </c>
      <c r="AN162" t="e">
        <f t="shared" si="143"/>
        <v>#REF!</v>
      </c>
      <c r="AO162" s="13">
        <f t="shared" si="118"/>
        <v>4135.1333898795156</v>
      </c>
      <c r="AP162" s="13">
        <f t="shared" si="144"/>
        <v>1953.0926949901914</v>
      </c>
      <c r="AQ162" s="13" t="e">
        <f t="shared" si="119"/>
        <v>#REF!</v>
      </c>
      <c r="AR162" s="13" t="e">
        <f t="shared" si="145"/>
        <v>#REF!</v>
      </c>
      <c r="AS162" s="38">
        <f t="shared" si="120"/>
        <v>4135.1333898795156</v>
      </c>
      <c r="AT162" s="37">
        <f t="shared" si="121"/>
        <v>251.27270472321888</v>
      </c>
      <c r="AU162" s="13" t="e">
        <f t="shared" si="122"/>
        <v>#REF!</v>
      </c>
      <c r="AV162" t="e">
        <f t="shared" si="146"/>
        <v>#REF!</v>
      </c>
      <c r="AW162" s="13">
        <f t="shared" si="123"/>
        <v>654.52934422449698</v>
      </c>
      <c r="AX162" s="13">
        <f t="shared" si="147"/>
        <v>252.09216979931364</v>
      </c>
      <c r="AY162" s="13" t="e">
        <f t="shared" si="124"/>
        <v>#REF!</v>
      </c>
      <c r="AZ162" t="e">
        <f t="shared" si="148"/>
        <v>#REF!</v>
      </c>
      <c r="BA162" s="13">
        <f t="shared" si="125"/>
        <v>654.52934422449698</v>
      </c>
      <c r="BB162" s="37">
        <f t="shared" si="126"/>
        <v>353.07368435452213</v>
      </c>
      <c r="BC162" s="13" t="e">
        <f t="shared" si="127"/>
        <v>#REF!</v>
      </c>
      <c r="BD162" t="e">
        <f t="shared" si="149"/>
        <v>#REF!</v>
      </c>
      <c r="BE162" s="13">
        <f t="shared" si="128"/>
        <v>743.64621724213885</v>
      </c>
      <c r="BF162" s="13">
        <f t="shared" si="150"/>
        <v>354.15572450781633</v>
      </c>
      <c r="BG162" s="13" t="e">
        <f t="shared" si="129"/>
        <v>#REF!</v>
      </c>
      <c r="BH162" t="e">
        <f t="shared" si="151"/>
        <v>#REF!</v>
      </c>
      <c r="BI162" s="13">
        <f t="shared" si="130"/>
        <v>743.64621724213885</v>
      </c>
      <c r="BJ162" s="115">
        <f t="shared" si="131"/>
        <v>1.7085040543306103</v>
      </c>
      <c r="BK162" s="13" t="e">
        <f t="shared" si="132"/>
        <v>#REF!</v>
      </c>
      <c r="BL162" t="e">
        <f t="shared" si="152"/>
        <v>#REF!</v>
      </c>
      <c r="BM162" s="116">
        <f t="shared" si="133"/>
        <v>5.6772349545232395</v>
      </c>
      <c r="BN162" s="13">
        <f t="shared" si="153"/>
        <v>2.7905442076247393</v>
      </c>
      <c r="BO162" s="13" t="e">
        <f t="shared" si="134"/>
        <v>#REF!</v>
      </c>
      <c r="BP162" t="e">
        <f t="shared" si="154"/>
        <v>#REF!</v>
      </c>
      <c r="BQ162" s="13">
        <f t="shared" si="135"/>
        <v>5.6772349545232395</v>
      </c>
      <c r="BR162" s="37">
        <f t="shared" si="136"/>
        <v>245.74561645731924</v>
      </c>
      <c r="BS162" s="13" t="e">
        <f t="shared" si="137"/>
        <v>#REF!</v>
      </c>
      <c r="BT162" t="e">
        <f t="shared" si="155"/>
        <v>#REF!</v>
      </c>
      <c r="BU162" s="13">
        <f t="shared" si="138"/>
        <v>890.04176756572133</v>
      </c>
      <c r="BV162" s="13">
        <f t="shared" si="156"/>
        <v>246.82765661061336</v>
      </c>
      <c r="BW162" s="13" t="e">
        <f t="shared" si="139"/>
        <v>#REF!</v>
      </c>
      <c r="BX162" t="e">
        <f t="shared" si="157"/>
        <v>#REF!</v>
      </c>
      <c r="BY162" s="13">
        <f t="shared" si="140"/>
        <v>890.04176756572133</v>
      </c>
    </row>
    <row r="163" spans="29:77" x14ac:dyDescent="0.2">
      <c r="AC163">
        <v>162</v>
      </c>
      <c r="AD163" s="37">
        <f t="shared" si="111"/>
        <v>902.90513738053278</v>
      </c>
      <c r="AE163" s="13" t="e">
        <f t="shared" si="112"/>
        <v>#REF!</v>
      </c>
      <c r="AF163" t="e">
        <f t="shared" si="158"/>
        <v>#REF!</v>
      </c>
      <c r="AG163" s="13">
        <f t="shared" si="113"/>
        <v>1949.1707066918982</v>
      </c>
      <c r="AH163" s="13">
        <f t="shared" si="141"/>
        <v>904.21801276652945</v>
      </c>
      <c r="AI163" s="13" t="e">
        <f t="shared" si="114"/>
        <v>#REF!</v>
      </c>
      <c r="AJ163" t="e">
        <f t="shared" si="142"/>
        <v>#REF!</v>
      </c>
      <c r="AK163" s="13">
        <f t="shared" si="115"/>
        <v>1949.1707066918982</v>
      </c>
      <c r="AL163" s="37">
        <f t="shared" si="116"/>
        <v>1951.5980368584414</v>
      </c>
      <c r="AM163" s="13" t="e">
        <f t="shared" si="117"/>
        <v>#REF!</v>
      </c>
      <c r="AN163" t="e">
        <f t="shared" si="143"/>
        <v>#REF!</v>
      </c>
      <c r="AO163" s="13">
        <f t="shared" si="118"/>
        <v>4135.1333898795156</v>
      </c>
      <c r="AP163" s="13">
        <f t="shared" si="144"/>
        <v>1953.0926949901914</v>
      </c>
      <c r="AQ163" s="13" t="e">
        <f t="shared" si="119"/>
        <v>#REF!</v>
      </c>
      <c r="AR163" s="13" t="e">
        <f t="shared" si="145"/>
        <v>#REF!</v>
      </c>
      <c r="AS163" s="38">
        <f t="shared" si="120"/>
        <v>4135.1333898795156</v>
      </c>
      <c r="AT163" s="37">
        <f t="shared" si="121"/>
        <v>251.27270472321888</v>
      </c>
      <c r="AU163" s="13" t="e">
        <f t="shared" si="122"/>
        <v>#REF!</v>
      </c>
      <c r="AV163" t="e">
        <f t="shared" si="146"/>
        <v>#REF!</v>
      </c>
      <c r="AW163" s="13">
        <f t="shared" si="123"/>
        <v>654.52934422449698</v>
      </c>
      <c r="AX163" s="13">
        <f t="shared" si="147"/>
        <v>252.09216979931364</v>
      </c>
      <c r="AY163" s="13" t="e">
        <f t="shared" si="124"/>
        <v>#REF!</v>
      </c>
      <c r="AZ163" t="e">
        <f t="shared" si="148"/>
        <v>#REF!</v>
      </c>
      <c r="BA163" s="13">
        <f t="shared" si="125"/>
        <v>654.52934422449698</v>
      </c>
      <c r="BB163" s="37">
        <f t="shared" si="126"/>
        <v>353.07368435452213</v>
      </c>
      <c r="BC163" s="13" t="e">
        <f t="shared" si="127"/>
        <v>#REF!</v>
      </c>
      <c r="BD163" t="e">
        <f t="shared" si="149"/>
        <v>#REF!</v>
      </c>
      <c r="BE163" s="13">
        <f t="shared" si="128"/>
        <v>743.64621724213885</v>
      </c>
      <c r="BF163" s="13">
        <f t="shared" si="150"/>
        <v>354.15572450781633</v>
      </c>
      <c r="BG163" s="13" t="e">
        <f t="shared" si="129"/>
        <v>#REF!</v>
      </c>
      <c r="BH163" t="e">
        <f t="shared" si="151"/>
        <v>#REF!</v>
      </c>
      <c r="BI163" s="13">
        <f t="shared" si="130"/>
        <v>743.64621724213885</v>
      </c>
      <c r="BJ163" s="115">
        <f t="shared" si="131"/>
        <v>1.7085040543306103</v>
      </c>
      <c r="BK163" s="13" t="e">
        <f t="shared" si="132"/>
        <v>#REF!</v>
      </c>
      <c r="BL163" t="e">
        <f t="shared" si="152"/>
        <v>#REF!</v>
      </c>
      <c r="BM163" s="116">
        <f t="shared" si="133"/>
        <v>5.6772349545232395</v>
      </c>
      <c r="BN163" s="13">
        <f t="shared" si="153"/>
        <v>2.7905442076247393</v>
      </c>
      <c r="BO163" s="13" t="e">
        <f t="shared" si="134"/>
        <v>#REF!</v>
      </c>
      <c r="BP163" t="e">
        <f t="shared" si="154"/>
        <v>#REF!</v>
      </c>
      <c r="BQ163" s="13">
        <f t="shared" si="135"/>
        <v>5.6772349545232395</v>
      </c>
      <c r="BR163" s="37">
        <f t="shared" si="136"/>
        <v>245.74561645731924</v>
      </c>
      <c r="BS163" s="13" t="e">
        <f t="shared" si="137"/>
        <v>#REF!</v>
      </c>
      <c r="BT163" t="e">
        <f t="shared" si="155"/>
        <v>#REF!</v>
      </c>
      <c r="BU163" s="13">
        <f t="shared" si="138"/>
        <v>890.04176756572133</v>
      </c>
      <c r="BV163" s="13">
        <f t="shared" si="156"/>
        <v>246.82765661061336</v>
      </c>
      <c r="BW163" s="13" t="e">
        <f t="shared" si="139"/>
        <v>#REF!</v>
      </c>
      <c r="BX163" t="e">
        <f t="shared" si="157"/>
        <v>#REF!</v>
      </c>
      <c r="BY163" s="13">
        <f t="shared" si="140"/>
        <v>890.04176756572133</v>
      </c>
    </row>
    <row r="164" spans="29:77" x14ac:dyDescent="0.2">
      <c r="AC164">
        <v>163</v>
      </c>
      <c r="AD164" s="37">
        <f t="shared" si="111"/>
        <v>902.90513738053278</v>
      </c>
      <c r="AE164" s="13" t="e">
        <f t="shared" si="112"/>
        <v>#REF!</v>
      </c>
      <c r="AF164" t="e">
        <f t="shared" si="158"/>
        <v>#REF!</v>
      </c>
      <c r="AG164" s="13">
        <f t="shared" si="113"/>
        <v>1949.1707066918982</v>
      </c>
      <c r="AH164" s="13">
        <f t="shared" si="141"/>
        <v>904.21801276652945</v>
      </c>
      <c r="AI164" s="13" t="e">
        <f t="shared" si="114"/>
        <v>#REF!</v>
      </c>
      <c r="AJ164" t="e">
        <f t="shared" si="142"/>
        <v>#REF!</v>
      </c>
      <c r="AK164" s="13">
        <f t="shared" si="115"/>
        <v>1949.1707066918982</v>
      </c>
      <c r="AL164" s="37">
        <f t="shared" si="116"/>
        <v>1951.5980368584414</v>
      </c>
      <c r="AM164" s="13" t="e">
        <f t="shared" si="117"/>
        <v>#REF!</v>
      </c>
      <c r="AN164" t="e">
        <f t="shared" si="143"/>
        <v>#REF!</v>
      </c>
      <c r="AO164" s="13">
        <f t="shared" si="118"/>
        <v>4135.1333898795156</v>
      </c>
      <c r="AP164" s="13">
        <f t="shared" si="144"/>
        <v>1953.0926949901914</v>
      </c>
      <c r="AQ164" s="13" t="e">
        <f t="shared" si="119"/>
        <v>#REF!</v>
      </c>
      <c r="AR164" s="13" t="e">
        <f t="shared" si="145"/>
        <v>#REF!</v>
      </c>
      <c r="AS164" s="38">
        <f t="shared" si="120"/>
        <v>4135.1333898795156</v>
      </c>
      <c r="AT164" s="37">
        <f t="shared" si="121"/>
        <v>251.27270472321888</v>
      </c>
      <c r="AU164" s="13" t="e">
        <f t="shared" si="122"/>
        <v>#REF!</v>
      </c>
      <c r="AV164" t="e">
        <f t="shared" si="146"/>
        <v>#REF!</v>
      </c>
      <c r="AW164" s="13">
        <f t="shared" si="123"/>
        <v>654.52934422449698</v>
      </c>
      <c r="AX164" s="13">
        <f t="shared" si="147"/>
        <v>252.09216979931364</v>
      </c>
      <c r="AY164" s="13" t="e">
        <f t="shared" si="124"/>
        <v>#REF!</v>
      </c>
      <c r="AZ164" t="e">
        <f t="shared" si="148"/>
        <v>#REF!</v>
      </c>
      <c r="BA164" s="13">
        <f t="shared" si="125"/>
        <v>654.52934422449698</v>
      </c>
      <c r="BB164" s="37">
        <f t="shared" si="126"/>
        <v>353.07368435452213</v>
      </c>
      <c r="BC164" s="13" t="e">
        <f t="shared" si="127"/>
        <v>#REF!</v>
      </c>
      <c r="BD164" t="e">
        <f t="shared" si="149"/>
        <v>#REF!</v>
      </c>
      <c r="BE164" s="13">
        <f t="shared" si="128"/>
        <v>743.64621724213885</v>
      </c>
      <c r="BF164" s="13">
        <f t="shared" si="150"/>
        <v>354.15572450781633</v>
      </c>
      <c r="BG164" s="13" t="e">
        <f t="shared" si="129"/>
        <v>#REF!</v>
      </c>
      <c r="BH164" t="e">
        <f t="shared" si="151"/>
        <v>#REF!</v>
      </c>
      <c r="BI164" s="13">
        <f t="shared" si="130"/>
        <v>743.64621724213885</v>
      </c>
      <c r="BJ164" s="115">
        <f t="shared" si="131"/>
        <v>1.7085040543306103</v>
      </c>
      <c r="BK164" s="13" t="e">
        <f t="shared" si="132"/>
        <v>#REF!</v>
      </c>
      <c r="BL164" t="e">
        <f t="shared" si="152"/>
        <v>#REF!</v>
      </c>
      <c r="BM164" s="116">
        <f t="shared" si="133"/>
        <v>5.6772349545232395</v>
      </c>
      <c r="BN164" s="13">
        <f t="shared" si="153"/>
        <v>2.7905442076247393</v>
      </c>
      <c r="BO164" s="13" t="e">
        <f t="shared" si="134"/>
        <v>#REF!</v>
      </c>
      <c r="BP164" t="e">
        <f t="shared" si="154"/>
        <v>#REF!</v>
      </c>
      <c r="BQ164" s="13">
        <f t="shared" si="135"/>
        <v>5.6772349545232395</v>
      </c>
      <c r="BR164" s="37">
        <f t="shared" si="136"/>
        <v>245.74561645731924</v>
      </c>
      <c r="BS164" s="13" t="e">
        <f t="shared" si="137"/>
        <v>#REF!</v>
      </c>
      <c r="BT164" t="e">
        <f t="shared" si="155"/>
        <v>#REF!</v>
      </c>
      <c r="BU164" s="13">
        <f t="shared" si="138"/>
        <v>890.04176756572133</v>
      </c>
      <c r="BV164" s="13">
        <f t="shared" si="156"/>
        <v>246.82765661061336</v>
      </c>
      <c r="BW164" s="13" t="e">
        <f t="shared" si="139"/>
        <v>#REF!</v>
      </c>
      <c r="BX164" t="e">
        <f t="shared" si="157"/>
        <v>#REF!</v>
      </c>
      <c r="BY164" s="13">
        <f t="shared" si="140"/>
        <v>890.04176756572133</v>
      </c>
    </row>
    <row r="165" spans="29:77" x14ac:dyDescent="0.2">
      <c r="AC165">
        <v>164</v>
      </c>
      <c r="AD165" s="37">
        <f t="shared" si="111"/>
        <v>902.90513738053278</v>
      </c>
      <c r="AE165" s="13" t="e">
        <f t="shared" si="112"/>
        <v>#REF!</v>
      </c>
      <c r="AF165" t="e">
        <f t="shared" si="158"/>
        <v>#REF!</v>
      </c>
      <c r="AG165" s="13">
        <f t="shared" si="113"/>
        <v>1949.1707066918982</v>
      </c>
      <c r="AH165" s="13">
        <f t="shared" si="141"/>
        <v>904.21801276652945</v>
      </c>
      <c r="AI165" s="13" t="e">
        <f t="shared" si="114"/>
        <v>#REF!</v>
      </c>
      <c r="AJ165" t="e">
        <f t="shared" si="142"/>
        <v>#REF!</v>
      </c>
      <c r="AK165" s="13">
        <f t="shared" si="115"/>
        <v>1949.1707066918982</v>
      </c>
      <c r="AL165" s="37">
        <f t="shared" si="116"/>
        <v>1951.5980368584414</v>
      </c>
      <c r="AM165" s="13" t="e">
        <f t="shared" si="117"/>
        <v>#REF!</v>
      </c>
      <c r="AN165" t="e">
        <f t="shared" si="143"/>
        <v>#REF!</v>
      </c>
      <c r="AO165" s="13">
        <f t="shared" si="118"/>
        <v>4135.1333898795156</v>
      </c>
      <c r="AP165" s="13">
        <f t="shared" si="144"/>
        <v>1953.0926949901914</v>
      </c>
      <c r="AQ165" s="13" t="e">
        <f t="shared" si="119"/>
        <v>#REF!</v>
      </c>
      <c r="AR165" s="13" t="e">
        <f t="shared" si="145"/>
        <v>#REF!</v>
      </c>
      <c r="AS165" s="38">
        <f t="shared" si="120"/>
        <v>4135.1333898795156</v>
      </c>
      <c r="AT165" s="37">
        <f t="shared" si="121"/>
        <v>251.27270472321888</v>
      </c>
      <c r="AU165" s="13" t="e">
        <f t="shared" si="122"/>
        <v>#REF!</v>
      </c>
      <c r="AV165" t="e">
        <f t="shared" si="146"/>
        <v>#REF!</v>
      </c>
      <c r="AW165" s="13">
        <f t="shared" si="123"/>
        <v>654.52934422449698</v>
      </c>
      <c r="AX165" s="13">
        <f t="shared" si="147"/>
        <v>252.09216979931364</v>
      </c>
      <c r="AY165" s="13" t="e">
        <f t="shared" si="124"/>
        <v>#REF!</v>
      </c>
      <c r="AZ165" t="e">
        <f t="shared" si="148"/>
        <v>#REF!</v>
      </c>
      <c r="BA165" s="13">
        <f t="shared" si="125"/>
        <v>654.52934422449698</v>
      </c>
      <c r="BB165" s="37">
        <f t="shared" si="126"/>
        <v>353.07368435452213</v>
      </c>
      <c r="BC165" s="13" t="e">
        <f t="shared" si="127"/>
        <v>#REF!</v>
      </c>
      <c r="BD165" t="e">
        <f t="shared" si="149"/>
        <v>#REF!</v>
      </c>
      <c r="BE165" s="13">
        <f t="shared" si="128"/>
        <v>743.64621724213885</v>
      </c>
      <c r="BF165" s="13">
        <f t="shared" si="150"/>
        <v>354.15572450781633</v>
      </c>
      <c r="BG165" s="13" t="e">
        <f t="shared" si="129"/>
        <v>#REF!</v>
      </c>
      <c r="BH165" t="e">
        <f t="shared" si="151"/>
        <v>#REF!</v>
      </c>
      <c r="BI165" s="13">
        <f t="shared" si="130"/>
        <v>743.64621724213885</v>
      </c>
      <c r="BJ165" s="115">
        <f t="shared" si="131"/>
        <v>1.7085040543306103</v>
      </c>
      <c r="BK165" s="13" t="e">
        <f t="shared" si="132"/>
        <v>#REF!</v>
      </c>
      <c r="BL165" t="e">
        <f t="shared" si="152"/>
        <v>#REF!</v>
      </c>
      <c r="BM165" s="116">
        <f t="shared" si="133"/>
        <v>5.6772349545232395</v>
      </c>
      <c r="BN165" s="13">
        <f t="shared" si="153"/>
        <v>2.7905442076247393</v>
      </c>
      <c r="BO165" s="13" t="e">
        <f t="shared" si="134"/>
        <v>#REF!</v>
      </c>
      <c r="BP165" t="e">
        <f t="shared" si="154"/>
        <v>#REF!</v>
      </c>
      <c r="BQ165" s="13">
        <f t="shared" si="135"/>
        <v>5.6772349545232395</v>
      </c>
      <c r="BR165" s="37">
        <f t="shared" si="136"/>
        <v>245.74561645731924</v>
      </c>
      <c r="BS165" s="13" t="e">
        <f t="shared" si="137"/>
        <v>#REF!</v>
      </c>
      <c r="BT165" t="e">
        <f t="shared" si="155"/>
        <v>#REF!</v>
      </c>
      <c r="BU165" s="13">
        <f t="shared" si="138"/>
        <v>890.04176756572133</v>
      </c>
      <c r="BV165" s="13">
        <f t="shared" si="156"/>
        <v>246.82765661061336</v>
      </c>
      <c r="BW165" s="13" t="e">
        <f t="shared" si="139"/>
        <v>#REF!</v>
      </c>
      <c r="BX165" t="e">
        <f t="shared" si="157"/>
        <v>#REF!</v>
      </c>
      <c r="BY165" s="13">
        <f t="shared" si="140"/>
        <v>890.04176756572133</v>
      </c>
    </row>
    <row r="166" spans="29:77" x14ac:dyDescent="0.2">
      <c r="AC166">
        <v>165</v>
      </c>
      <c r="AD166" s="37">
        <f t="shared" si="111"/>
        <v>902.90513738053278</v>
      </c>
      <c r="AE166" s="13" t="e">
        <f t="shared" si="112"/>
        <v>#REF!</v>
      </c>
      <c r="AF166" t="e">
        <f t="shared" si="158"/>
        <v>#REF!</v>
      </c>
      <c r="AG166" s="13">
        <f t="shared" si="113"/>
        <v>1949.1707066918982</v>
      </c>
      <c r="AH166" s="13">
        <f t="shared" si="141"/>
        <v>904.21801276652945</v>
      </c>
      <c r="AI166" s="13" t="e">
        <f t="shared" si="114"/>
        <v>#REF!</v>
      </c>
      <c r="AJ166" t="e">
        <f t="shared" si="142"/>
        <v>#REF!</v>
      </c>
      <c r="AK166" s="13">
        <f t="shared" si="115"/>
        <v>1949.1707066918982</v>
      </c>
      <c r="AL166" s="37">
        <f t="shared" si="116"/>
        <v>1951.5980368584414</v>
      </c>
      <c r="AM166" s="13" t="e">
        <f t="shared" si="117"/>
        <v>#REF!</v>
      </c>
      <c r="AN166" t="e">
        <f t="shared" si="143"/>
        <v>#REF!</v>
      </c>
      <c r="AO166" s="13">
        <f t="shared" si="118"/>
        <v>4135.1333898795156</v>
      </c>
      <c r="AP166" s="13">
        <f t="shared" si="144"/>
        <v>1953.0926949901914</v>
      </c>
      <c r="AQ166" s="13" t="e">
        <f t="shared" si="119"/>
        <v>#REF!</v>
      </c>
      <c r="AR166" s="13" t="e">
        <f t="shared" si="145"/>
        <v>#REF!</v>
      </c>
      <c r="AS166" s="38">
        <f t="shared" si="120"/>
        <v>4135.1333898795156</v>
      </c>
      <c r="AT166" s="37">
        <f t="shared" si="121"/>
        <v>251.27270472321888</v>
      </c>
      <c r="AU166" s="13" t="e">
        <f t="shared" si="122"/>
        <v>#REF!</v>
      </c>
      <c r="AV166" t="e">
        <f t="shared" si="146"/>
        <v>#REF!</v>
      </c>
      <c r="AW166" s="13">
        <f t="shared" si="123"/>
        <v>654.52934422449698</v>
      </c>
      <c r="AX166" s="13">
        <f t="shared" si="147"/>
        <v>252.09216979931364</v>
      </c>
      <c r="AY166" s="13" t="e">
        <f t="shared" si="124"/>
        <v>#REF!</v>
      </c>
      <c r="AZ166" t="e">
        <f t="shared" si="148"/>
        <v>#REF!</v>
      </c>
      <c r="BA166" s="13">
        <f t="shared" si="125"/>
        <v>654.52934422449698</v>
      </c>
      <c r="BB166" s="37">
        <f t="shared" si="126"/>
        <v>353.07368435452213</v>
      </c>
      <c r="BC166" s="13" t="e">
        <f t="shared" si="127"/>
        <v>#REF!</v>
      </c>
      <c r="BD166" t="e">
        <f t="shared" si="149"/>
        <v>#REF!</v>
      </c>
      <c r="BE166" s="13">
        <f t="shared" si="128"/>
        <v>743.64621724213885</v>
      </c>
      <c r="BF166" s="13">
        <f t="shared" si="150"/>
        <v>354.15572450781633</v>
      </c>
      <c r="BG166" s="13" t="e">
        <f t="shared" si="129"/>
        <v>#REF!</v>
      </c>
      <c r="BH166" t="e">
        <f t="shared" si="151"/>
        <v>#REF!</v>
      </c>
      <c r="BI166" s="13">
        <f t="shared" si="130"/>
        <v>743.64621724213885</v>
      </c>
      <c r="BJ166" s="115">
        <f t="shared" si="131"/>
        <v>1.7085040543306103</v>
      </c>
      <c r="BK166" s="13" t="e">
        <f t="shared" si="132"/>
        <v>#REF!</v>
      </c>
      <c r="BL166" t="e">
        <f t="shared" si="152"/>
        <v>#REF!</v>
      </c>
      <c r="BM166" s="116">
        <f t="shared" si="133"/>
        <v>5.6772349545232395</v>
      </c>
      <c r="BN166" s="13">
        <f t="shared" si="153"/>
        <v>2.7905442076247393</v>
      </c>
      <c r="BO166" s="13" t="e">
        <f t="shared" si="134"/>
        <v>#REF!</v>
      </c>
      <c r="BP166" t="e">
        <f t="shared" si="154"/>
        <v>#REF!</v>
      </c>
      <c r="BQ166" s="13">
        <f t="shared" si="135"/>
        <v>5.6772349545232395</v>
      </c>
      <c r="BR166" s="37">
        <f t="shared" si="136"/>
        <v>245.74561645731924</v>
      </c>
      <c r="BS166" s="13" t="e">
        <f t="shared" si="137"/>
        <v>#REF!</v>
      </c>
      <c r="BT166" t="e">
        <f t="shared" si="155"/>
        <v>#REF!</v>
      </c>
      <c r="BU166" s="13">
        <f t="shared" si="138"/>
        <v>890.04176756572133</v>
      </c>
      <c r="BV166" s="13">
        <f t="shared" si="156"/>
        <v>246.82765661061336</v>
      </c>
      <c r="BW166" s="13" t="e">
        <f t="shared" si="139"/>
        <v>#REF!</v>
      </c>
      <c r="BX166" t="e">
        <f t="shared" si="157"/>
        <v>#REF!</v>
      </c>
      <c r="BY166" s="13">
        <f t="shared" si="140"/>
        <v>890.04176756572133</v>
      </c>
    </row>
    <row r="167" spans="29:77" x14ac:dyDescent="0.2">
      <c r="AC167">
        <v>166</v>
      </c>
      <c r="AD167" s="37">
        <f t="shared" si="111"/>
        <v>902.90513738053278</v>
      </c>
      <c r="AE167" s="13" t="e">
        <f t="shared" si="112"/>
        <v>#REF!</v>
      </c>
      <c r="AF167" t="e">
        <f t="shared" si="158"/>
        <v>#REF!</v>
      </c>
      <c r="AG167" s="13">
        <f t="shared" si="113"/>
        <v>1949.1707066918982</v>
      </c>
      <c r="AH167" s="13">
        <f t="shared" si="141"/>
        <v>904.21801276652945</v>
      </c>
      <c r="AI167" s="13" t="e">
        <f t="shared" si="114"/>
        <v>#REF!</v>
      </c>
      <c r="AJ167" t="e">
        <f t="shared" si="142"/>
        <v>#REF!</v>
      </c>
      <c r="AK167" s="13">
        <f t="shared" si="115"/>
        <v>1949.1707066918982</v>
      </c>
      <c r="AL167" s="37">
        <f t="shared" si="116"/>
        <v>1951.5980368584414</v>
      </c>
      <c r="AM167" s="13" t="e">
        <f t="shared" si="117"/>
        <v>#REF!</v>
      </c>
      <c r="AN167" t="e">
        <f t="shared" si="143"/>
        <v>#REF!</v>
      </c>
      <c r="AO167" s="13">
        <f t="shared" si="118"/>
        <v>4135.1333898795156</v>
      </c>
      <c r="AP167" s="13">
        <f t="shared" si="144"/>
        <v>1953.0926949901914</v>
      </c>
      <c r="AQ167" s="13" t="e">
        <f t="shared" si="119"/>
        <v>#REF!</v>
      </c>
      <c r="AR167" s="13" t="e">
        <f t="shared" si="145"/>
        <v>#REF!</v>
      </c>
      <c r="AS167" s="38">
        <f t="shared" si="120"/>
        <v>4135.1333898795156</v>
      </c>
      <c r="AT167" s="37">
        <f t="shared" si="121"/>
        <v>251.27270472321888</v>
      </c>
      <c r="AU167" s="13" t="e">
        <f t="shared" si="122"/>
        <v>#REF!</v>
      </c>
      <c r="AV167" t="e">
        <f t="shared" si="146"/>
        <v>#REF!</v>
      </c>
      <c r="AW167" s="13">
        <f t="shared" si="123"/>
        <v>654.52934422449698</v>
      </c>
      <c r="AX167" s="13">
        <f t="shared" si="147"/>
        <v>252.09216979931364</v>
      </c>
      <c r="AY167" s="13" t="e">
        <f t="shared" si="124"/>
        <v>#REF!</v>
      </c>
      <c r="AZ167" t="e">
        <f t="shared" si="148"/>
        <v>#REF!</v>
      </c>
      <c r="BA167" s="13">
        <f t="shared" si="125"/>
        <v>654.52934422449698</v>
      </c>
      <c r="BB167" s="37">
        <f t="shared" si="126"/>
        <v>353.07368435452213</v>
      </c>
      <c r="BC167" s="13" t="e">
        <f t="shared" si="127"/>
        <v>#REF!</v>
      </c>
      <c r="BD167" t="e">
        <f t="shared" si="149"/>
        <v>#REF!</v>
      </c>
      <c r="BE167" s="13">
        <f t="shared" si="128"/>
        <v>743.64621724213885</v>
      </c>
      <c r="BF167" s="13">
        <f t="shared" si="150"/>
        <v>354.15572450781633</v>
      </c>
      <c r="BG167" s="13" t="e">
        <f t="shared" si="129"/>
        <v>#REF!</v>
      </c>
      <c r="BH167" t="e">
        <f t="shared" si="151"/>
        <v>#REF!</v>
      </c>
      <c r="BI167" s="13">
        <f t="shared" si="130"/>
        <v>743.64621724213885</v>
      </c>
      <c r="BJ167" s="115">
        <f t="shared" si="131"/>
        <v>1.7085040543306103</v>
      </c>
      <c r="BK167" s="13" t="e">
        <f t="shared" si="132"/>
        <v>#REF!</v>
      </c>
      <c r="BL167" t="e">
        <f t="shared" si="152"/>
        <v>#REF!</v>
      </c>
      <c r="BM167" s="116">
        <f t="shared" si="133"/>
        <v>5.6772349545232395</v>
      </c>
      <c r="BN167" s="13">
        <f t="shared" si="153"/>
        <v>2.7905442076247393</v>
      </c>
      <c r="BO167" s="13" t="e">
        <f t="shared" si="134"/>
        <v>#REF!</v>
      </c>
      <c r="BP167" t="e">
        <f t="shared" si="154"/>
        <v>#REF!</v>
      </c>
      <c r="BQ167" s="13">
        <f t="shared" si="135"/>
        <v>5.6772349545232395</v>
      </c>
      <c r="BR167" s="37">
        <f t="shared" si="136"/>
        <v>245.74561645731924</v>
      </c>
      <c r="BS167" s="13" t="e">
        <f t="shared" si="137"/>
        <v>#REF!</v>
      </c>
      <c r="BT167" t="e">
        <f t="shared" si="155"/>
        <v>#REF!</v>
      </c>
      <c r="BU167" s="13">
        <f t="shared" si="138"/>
        <v>890.04176756572133</v>
      </c>
      <c r="BV167" s="13">
        <f t="shared" si="156"/>
        <v>246.82765661061336</v>
      </c>
      <c r="BW167" s="13" t="e">
        <f t="shared" si="139"/>
        <v>#REF!</v>
      </c>
      <c r="BX167" t="e">
        <f t="shared" si="157"/>
        <v>#REF!</v>
      </c>
      <c r="BY167" s="13">
        <f t="shared" si="140"/>
        <v>890.04176756572133</v>
      </c>
    </row>
    <row r="168" spans="29:77" x14ac:dyDescent="0.2">
      <c r="AC168">
        <v>167</v>
      </c>
      <c r="AD168" s="37">
        <f t="shared" si="111"/>
        <v>902.90513738053278</v>
      </c>
      <c r="AE168" s="13" t="e">
        <f t="shared" si="112"/>
        <v>#REF!</v>
      </c>
      <c r="AF168" t="e">
        <f t="shared" si="158"/>
        <v>#REF!</v>
      </c>
      <c r="AG168" s="13">
        <f t="shared" si="113"/>
        <v>1949.1707066918982</v>
      </c>
      <c r="AH168" s="13">
        <f t="shared" si="141"/>
        <v>904.21801276652945</v>
      </c>
      <c r="AI168" s="13" t="e">
        <f t="shared" si="114"/>
        <v>#REF!</v>
      </c>
      <c r="AJ168" t="e">
        <f t="shared" si="142"/>
        <v>#REF!</v>
      </c>
      <c r="AK168" s="13">
        <f t="shared" si="115"/>
        <v>1949.1707066918982</v>
      </c>
      <c r="AL168" s="37">
        <f t="shared" si="116"/>
        <v>1951.5980368584414</v>
      </c>
      <c r="AM168" s="13" t="e">
        <f t="shared" si="117"/>
        <v>#REF!</v>
      </c>
      <c r="AN168" t="e">
        <f t="shared" si="143"/>
        <v>#REF!</v>
      </c>
      <c r="AO168" s="13">
        <f t="shared" si="118"/>
        <v>4135.1333898795156</v>
      </c>
      <c r="AP168" s="13">
        <f t="shared" si="144"/>
        <v>1953.0926949901914</v>
      </c>
      <c r="AQ168" s="13" t="e">
        <f t="shared" si="119"/>
        <v>#REF!</v>
      </c>
      <c r="AR168" s="13" t="e">
        <f t="shared" si="145"/>
        <v>#REF!</v>
      </c>
      <c r="AS168" s="38">
        <f t="shared" si="120"/>
        <v>4135.1333898795156</v>
      </c>
      <c r="AT168" s="37">
        <f t="shared" si="121"/>
        <v>251.27270472321888</v>
      </c>
      <c r="AU168" s="13" t="e">
        <f t="shared" si="122"/>
        <v>#REF!</v>
      </c>
      <c r="AV168" t="e">
        <f t="shared" si="146"/>
        <v>#REF!</v>
      </c>
      <c r="AW168" s="13">
        <f t="shared" si="123"/>
        <v>654.52934422449698</v>
      </c>
      <c r="AX168" s="13">
        <f t="shared" si="147"/>
        <v>252.09216979931364</v>
      </c>
      <c r="AY168" s="13" t="e">
        <f t="shared" si="124"/>
        <v>#REF!</v>
      </c>
      <c r="AZ168" t="e">
        <f t="shared" si="148"/>
        <v>#REF!</v>
      </c>
      <c r="BA168" s="13">
        <f t="shared" si="125"/>
        <v>654.52934422449698</v>
      </c>
      <c r="BB168" s="37">
        <f t="shared" si="126"/>
        <v>353.07368435452213</v>
      </c>
      <c r="BC168" s="13" t="e">
        <f t="shared" si="127"/>
        <v>#REF!</v>
      </c>
      <c r="BD168" t="e">
        <f t="shared" si="149"/>
        <v>#REF!</v>
      </c>
      <c r="BE168" s="13">
        <f t="shared" si="128"/>
        <v>743.64621724213885</v>
      </c>
      <c r="BF168" s="13">
        <f t="shared" si="150"/>
        <v>354.15572450781633</v>
      </c>
      <c r="BG168" s="13" t="e">
        <f t="shared" si="129"/>
        <v>#REF!</v>
      </c>
      <c r="BH168" t="e">
        <f t="shared" si="151"/>
        <v>#REF!</v>
      </c>
      <c r="BI168" s="13">
        <f t="shared" si="130"/>
        <v>743.64621724213885</v>
      </c>
      <c r="BJ168" s="115">
        <f t="shared" si="131"/>
        <v>1.7085040543306103</v>
      </c>
      <c r="BK168" s="13" t="e">
        <f t="shared" si="132"/>
        <v>#REF!</v>
      </c>
      <c r="BL168" t="e">
        <f t="shared" si="152"/>
        <v>#REF!</v>
      </c>
      <c r="BM168" s="116">
        <f t="shared" si="133"/>
        <v>5.6772349545232395</v>
      </c>
      <c r="BN168" s="13">
        <f t="shared" si="153"/>
        <v>2.7905442076247393</v>
      </c>
      <c r="BO168" s="13" t="e">
        <f t="shared" si="134"/>
        <v>#REF!</v>
      </c>
      <c r="BP168" t="e">
        <f t="shared" si="154"/>
        <v>#REF!</v>
      </c>
      <c r="BQ168" s="13">
        <f t="shared" si="135"/>
        <v>5.6772349545232395</v>
      </c>
      <c r="BR168" s="37">
        <f t="shared" si="136"/>
        <v>245.74561645731924</v>
      </c>
      <c r="BS168" s="13" t="e">
        <f t="shared" si="137"/>
        <v>#REF!</v>
      </c>
      <c r="BT168" t="e">
        <f t="shared" si="155"/>
        <v>#REF!</v>
      </c>
      <c r="BU168" s="13">
        <f t="shared" si="138"/>
        <v>890.04176756572133</v>
      </c>
      <c r="BV168" s="13">
        <f t="shared" si="156"/>
        <v>246.82765661061336</v>
      </c>
      <c r="BW168" s="13" t="e">
        <f t="shared" si="139"/>
        <v>#REF!</v>
      </c>
      <c r="BX168" t="e">
        <f t="shared" si="157"/>
        <v>#REF!</v>
      </c>
      <c r="BY168" s="13">
        <f t="shared" si="140"/>
        <v>890.04176756572133</v>
      </c>
    </row>
    <row r="169" spans="29:77" x14ac:dyDescent="0.2">
      <c r="AC169">
        <v>168</v>
      </c>
      <c r="AD169" s="37">
        <f t="shared" si="111"/>
        <v>902.90513738053278</v>
      </c>
      <c r="AE169" s="13" t="e">
        <f t="shared" si="112"/>
        <v>#REF!</v>
      </c>
      <c r="AF169" t="e">
        <f t="shared" si="158"/>
        <v>#REF!</v>
      </c>
      <c r="AG169" s="13">
        <f t="shared" si="113"/>
        <v>1949.1707066918982</v>
      </c>
      <c r="AH169" s="13">
        <f t="shared" si="141"/>
        <v>904.21801276652945</v>
      </c>
      <c r="AI169" s="13" t="e">
        <f t="shared" si="114"/>
        <v>#REF!</v>
      </c>
      <c r="AJ169" t="e">
        <f t="shared" si="142"/>
        <v>#REF!</v>
      </c>
      <c r="AK169" s="13">
        <f t="shared" si="115"/>
        <v>1949.1707066918982</v>
      </c>
      <c r="AL169" s="37">
        <f t="shared" si="116"/>
        <v>1951.5980368584414</v>
      </c>
      <c r="AM169" s="13" t="e">
        <f t="shared" si="117"/>
        <v>#REF!</v>
      </c>
      <c r="AN169" t="e">
        <f t="shared" si="143"/>
        <v>#REF!</v>
      </c>
      <c r="AO169" s="13">
        <f t="shared" si="118"/>
        <v>4135.1333898795156</v>
      </c>
      <c r="AP169" s="13">
        <f t="shared" si="144"/>
        <v>1953.0926949901914</v>
      </c>
      <c r="AQ169" s="13" t="e">
        <f t="shared" si="119"/>
        <v>#REF!</v>
      </c>
      <c r="AR169" s="13" t="e">
        <f t="shared" si="145"/>
        <v>#REF!</v>
      </c>
      <c r="AS169" s="38">
        <f t="shared" si="120"/>
        <v>4135.1333898795156</v>
      </c>
      <c r="AT169" s="37">
        <f t="shared" si="121"/>
        <v>251.27270472321888</v>
      </c>
      <c r="AU169" s="13" t="e">
        <f t="shared" si="122"/>
        <v>#REF!</v>
      </c>
      <c r="AV169" t="e">
        <f t="shared" si="146"/>
        <v>#REF!</v>
      </c>
      <c r="AW169" s="13">
        <f t="shared" si="123"/>
        <v>654.52934422449698</v>
      </c>
      <c r="AX169" s="13">
        <f t="shared" si="147"/>
        <v>252.09216979931364</v>
      </c>
      <c r="AY169" s="13" t="e">
        <f t="shared" si="124"/>
        <v>#REF!</v>
      </c>
      <c r="AZ169" t="e">
        <f t="shared" si="148"/>
        <v>#REF!</v>
      </c>
      <c r="BA169" s="13">
        <f t="shared" si="125"/>
        <v>654.52934422449698</v>
      </c>
      <c r="BB169" s="37">
        <f t="shared" si="126"/>
        <v>353.07368435452213</v>
      </c>
      <c r="BC169" s="13" t="e">
        <f t="shared" si="127"/>
        <v>#REF!</v>
      </c>
      <c r="BD169" t="e">
        <f t="shared" si="149"/>
        <v>#REF!</v>
      </c>
      <c r="BE169" s="13">
        <f t="shared" si="128"/>
        <v>743.64621724213885</v>
      </c>
      <c r="BF169" s="13">
        <f t="shared" si="150"/>
        <v>354.15572450781633</v>
      </c>
      <c r="BG169" s="13" t="e">
        <f t="shared" si="129"/>
        <v>#REF!</v>
      </c>
      <c r="BH169" t="e">
        <f t="shared" si="151"/>
        <v>#REF!</v>
      </c>
      <c r="BI169" s="13">
        <f t="shared" si="130"/>
        <v>743.64621724213885</v>
      </c>
      <c r="BJ169" s="115">
        <f t="shared" si="131"/>
        <v>1.7085040543306103</v>
      </c>
      <c r="BK169" s="13" t="e">
        <f t="shared" si="132"/>
        <v>#REF!</v>
      </c>
      <c r="BL169" t="e">
        <f t="shared" si="152"/>
        <v>#REF!</v>
      </c>
      <c r="BM169" s="116">
        <f t="shared" si="133"/>
        <v>5.6772349545232395</v>
      </c>
      <c r="BN169" s="13">
        <f t="shared" si="153"/>
        <v>2.7905442076247393</v>
      </c>
      <c r="BO169" s="13" t="e">
        <f t="shared" si="134"/>
        <v>#REF!</v>
      </c>
      <c r="BP169" t="e">
        <f t="shared" si="154"/>
        <v>#REF!</v>
      </c>
      <c r="BQ169" s="13">
        <f t="shared" si="135"/>
        <v>5.6772349545232395</v>
      </c>
      <c r="BR169" s="37">
        <f t="shared" si="136"/>
        <v>245.74561645731924</v>
      </c>
      <c r="BS169" s="13" t="e">
        <f t="shared" si="137"/>
        <v>#REF!</v>
      </c>
      <c r="BT169" t="e">
        <f t="shared" si="155"/>
        <v>#REF!</v>
      </c>
      <c r="BU169" s="13">
        <f t="shared" si="138"/>
        <v>890.04176756572133</v>
      </c>
      <c r="BV169" s="13">
        <f t="shared" si="156"/>
        <v>246.82765661061336</v>
      </c>
      <c r="BW169" s="13" t="e">
        <f t="shared" si="139"/>
        <v>#REF!</v>
      </c>
      <c r="BX169" t="e">
        <f t="shared" si="157"/>
        <v>#REF!</v>
      </c>
      <c r="BY169" s="13">
        <f t="shared" si="140"/>
        <v>890.04176756572133</v>
      </c>
    </row>
    <row r="170" spans="29:77" x14ac:dyDescent="0.2">
      <c r="AC170">
        <v>169</v>
      </c>
      <c r="AD170" s="37">
        <f t="shared" si="111"/>
        <v>902.90513738053278</v>
      </c>
      <c r="AE170" s="13" t="e">
        <f t="shared" si="112"/>
        <v>#REF!</v>
      </c>
      <c r="AF170" t="e">
        <f t="shared" si="158"/>
        <v>#REF!</v>
      </c>
      <c r="AG170" s="13">
        <f t="shared" si="113"/>
        <v>1949.1707066918982</v>
      </c>
      <c r="AH170" s="13">
        <f t="shared" si="141"/>
        <v>904.21801276652945</v>
      </c>
      <c r="AI170" s="13" t="e">
        <f t="shared" si="114"/>
        <v>#REF!</v>
      </c>
      <c r="AJ170" t="e">
        <f t="shared" si="142"/>
        <v>#REF!</v>
      </c>
      <c r="AK170" s="13">
        <f t="shared" si="115"/>
        <v>1949.1707066918982</v>
      </c>
      <c r="AL170" s="37">
        <f t="shared" si="116"/>
        <v>1951.5980368584414</v>
      </c>
      <c r="AM170" s="13" t="e">
        <f t="shared" si="117"/>
        <v>#REF!</v>
      </c>
      <c r="AN170" t="e">
        <f t="shared" si="143"/>
        <v>#REF!</v>
      </c>
      <c r="AO170" s="13">
        <f t="shared" si="118"/>
        <v>4135.1333898795156</v>
      </c>
      <c r="AP170" s="13">
        <f t="shared" si="144"/>
        <v>1953.0926949901914</v>
      </c>
      <c r="AQ170" s="13" t="e">
        <f t="shared" si="119"/>
        <v>#REF!</v>
      </c>
      <c r="AR170" s="13" t="e">
        <f t="shared" si="145"/>
        <v>#REF!</v>
      </c>
      <c r="AS170" s="38">
        <f t="shared" si="120"/>
        <v>4135.1333898795156</v>
      </c>
      <c r="AT170" s="37">
        <f t="shared" si="121"/>
        <v>251.27270472321888</v>
      </c>
      <c r="AU170" s="13" t="e">
        <f t="shared" si="122"/>
        <v>#REF!</v>
      </c>
      <c r="AV170" t="e">
        <f t="shared" si="146"/>
        <v>#REF!</v>
      </c>
      <c r="AW170" s="13">
        <f t="shared" si="123"/>
        <v>654.52934422449698</v>
      </c>
      <c r="AX170" s="13">
        <f t="shared" si="147"/>
        <v>252.09216979931364</v>
      </c>
      <c r="AY170" s="13" t="e">
        <f t="shared" si="124"/>
        <v>#REF!</v>
      </c>
      <c r="AZ170" t="e">
        <f t="shared" si="148"/>
        <v>#REF!</v>
      </c>
      <c r="BA170" s="13">
        <f t="shared" si="125"/>
        <v>654.52934422449698</v>
      </c>
      <c r="BB170" s="37">
        <f t="shared" si="126"/>
        <v>353.07368435452213</v>
      </c>
      <c r="BC170" s="13" t="e">
        <f t="shared" si="127"/>
        <v>#REF!</v>
      </c>
      <c r="BD170" t="e">
        <f t="shared" si="149"/>
        <v>#REF!</v>
      </c>
      <c r="BE170" s="13">
        <f t="shared" si="128"/>
        <v>743.64621724213885</v>
      </c>
      <c r="BF170" s="13">
        <f t="shared" si="150"/>
        <v>354.15572450781633</v>
      </c>
      <c r="BG170" s="13" t="e">
        <f t="shared" si="129"/>
        <v>#REF!</v>
      </c>
      <c r="BH170" t="e">
        <f t="shared" si="151"/>
        <v>#REF!</v>
      </c>
      <c r="BI170" s="13">
        <f t="shared" si="130"/>
        <v>743.64621724213885</v>
      </c>
      <c r="BJ170" s="115">
        <f t="shared" si="131"/>
        <v>1.7085040543306103</v>
      </c>
      <c r="BK170" s="13" t="e">
        <f t="shared" si="132"/>
        <v>#REF!</v>
      </c>
      <c r="BL170" t="e">
        <f t="shared" si="152"/>
        <v>#REF!</v>
      </c>
      <c r="BM170" s="116">
        <f t="shared" si="133"/>
        <v>5.6772349545232395</v>
      </c>
      <c r="BN170" s="13">
        <f t="shared" si="153"/>
        <v>2.7905442076247393</v>
      </c>
      <c r="BO170" s="13" t="e">
        <f t="shared" si="134"/>
        <v>#REF!</v>
      </c>
      <c r="BP170" t="e">
        <f t="shared" si="154"/>
        <v>#REF!</v>
      </c>
      <c r="BQ170" s="13">
        <f t="shared" si="135"/>
        <v>5.6772349545232395</v>
      </c>
      <c r="BR170" s="37">
        <f t="shared" si="136"/>
        <v>245.74561645731924</v>
      </c>
      <c r="BS170" s="13" t="e">
        <f t="shared" si="137"/>
        <v>#REF!</v>
      </c>
      <c r="BT170" t="e">
        <f t="shared" si="155"/>
        <v>#REF!</v>
      </c>
      <c r="BU170" s="13">
        <f t="shared" si="138"/>
        <v>890.04176756572133</v>
      </c>
      <c r="BV170" s="13">
        <f t="shared" si="156"/>
        <v>246.82765661061336</v>
      </c>
      <c r="BW170" s="13" t="e">
        <f t="shared" si="139"/>
        <v>#REF!</v>
      </c>
      <c r="BX170" t="e">
        <f t="shared" si="157"/>
        <v>#REF!</v>
      </c>
      <c r="BY170" s="13">
        <f t="shared" si="140"/>
        <v>890.04176756572133</v>
      </c>
    </row>
    <row r="171" spans="29:77" x14ac:dyDescent="0.2">
      <c r="AC171">
        <v>170</v>
      </c>
      <c r="AD171" s="37">
        <f t="shared" si="111"/>
        <v>902.90513738053278</v>
      </c>
      <c r="AE171" s="13" t="e">
        <f t="shared" si="112"/>
        <v>#REF!</v>
      </c>
      <c r="AF171" t="e">
        <f t="shared" si="158"/>
        <v>#REF!</v>
      </c>
      <c r="AG171" s="13">
        <f t="shared" si="113"/>
        <v>1949.1707066918982</v>
      </c>
      <c r="AH171" s="13">
        <f t="shared" si="141"/>
        <v>904.21801276652945</v>
      </c>
      <c r="AI171" s="13" t="e">
        <f t="shared" si="114"/>
        <v>#REF!</v>
      </c>
      <c r="AJ171" t="e">
        <f t="shared" si="142"/>
        <v>#REF!</v>
      </c>
      <c r="AK171" s="13">
        <f t="shared" si="115"/>
        <v>1949.1707066918982</v>
      </c>
      <c r="AL171" s="37">
        <f t="shared" si="116"/>
        <v>1951.5980368584414</v>
      </c>
      <c r="AM171" s="13" t="e">
        <f t="shared" si="117"/>
        <v>#REF!</v>
      </c>
      <c r="AN171" t="e">
        <f t="shared" si="143"/>
        <v>#REF!</v>
      </c>
      <c r="AO171" s="13">
        <f t="shared" si="118"/>
        <v>4135.1333898795156</v>
      </c>
      <c r="AP171" s="13">
        <f t="shared" si="144"/>
        <v>1953.0926949901914</v>
      </c>
      <c r="AQ171" s="13" t="e">
        <f t="shared" si="119"/>
        <v>#REF!</v>
      </c>
      <c r="AR171" s="13" t="e">
        <f t="shared" si="145"/>
        <v>#REF!</v>
      </c>
      <c r="AS171" s="38">
        <f t="shared" si="120"/>
        <v>4135.1333898795156</v>
      </c>
      <c r="AT171" s="37">
        <f t="shared" si="121"/>
        <v>251.27270472321888</v>
      </c>
      <c r="AU171" s="13" t="e">
        <f t="shared" si="122"/>
        <v>#REF!</v>
      </c>
      <c r="AV171" t="e">
        <f t="shared" si="146"/>
        <v>#REF!</v>
      </c>
      <c r="AW171" s="13">
        <f t="shared" si="123"/>
        <v>654.52934422449698</v>
      </c>
      <c r="AX171" s="13">
        <f t="shared" si="147"/>
        <v>252.09216979931364</v>
      </c>
      <c r="AY171" s="13" t="e">
        <f t="shared" si="124"/>
        <v>#REF!</v>
      </c>
      <c r="AZ171" t="e">
        <f t="shared" si="148"/>
        <v>#REF!</v>
      </c>
      <c r="BA171" s="13">
        <f t="shared" si="125"/>
        <v>654.52934422449698</v>
      </c>
      <c r="BB171" s="37">
        <f t="shared" si="126"/>
        <v>353.07368435452213</v>
      </c>
      <c r="BC171" s="13" t="e">
        <f t="shared" si="127"/>
        <v>#REF!</v>
      </c>
      <c r="BD171" t="e">
        <f t="shared" si="149"/>
        <v>#REF!</v>
      </c>
      <c r="BE171" s="13">
        <f t="shared" si="128"/>
        <v>743.64621724213885</v>
      </c>
      <c r="BF171" s="13">
        <f t="shared" si="150"/>
        <v>354.15572450781633</v>
      </c>
      <c r="BG171" s="13" t="e">
        <f t="shared" si="129"/>
        <v>#REF!</v>
      </c>
      <c r="BH171" t="e">
        <f t="shared" si="151"/>
        <v>#REF!</v>
      </c>
      <c r="BI171" s="13">
        <f t="shared" si="130"/>
        <v>743.64621724213885</v>
      </c>
      <c r="BJ171" s="115">
        <f t="shared" si="131"/>
        <v>1.7085040543306103</v>
      </c>
      <c r="BK171" s="13" t="e">
        <f t="shared" si="132"/>
        <v>#REF!</v>
      </c>
      <c r="BL171" t="e">
        <f t="shared" si="152"/>
        <v>#REF!</v>
      </c>
      <c r="BM171" s="116">
        <f t="shared" si="133"/>
        <v>5.6772349545232395</v>
      </c>
      <c r="BN171" s="13">
        <f t="shared" si="153"/>
        <v>2.7905442076247393</v>
      </c>
      <c r="BO171" s="13" t="e">
        <f t="shared" si="134"/>
        <v>#REF!</v>
      </c>
      <c r="BP171" t="e">
        <f t="shared" si="154"/>
        <v>#REF!</v>
      </c>
      <c r="BQ171" s="13">
        <f t="shared" si="135"/>
        <v>5.6772349545232395</v>
      </c>
      <c r="BR171" s="37">
        <f t="shared" si="136"/>
        <v>245.74561645731924</v>
      </c>
      <c r="BS171" s="13" t="e">
        <f t="shared" si="137"/>
        <v>#REF!</v>
      </c>
      <c r="BT171" t="e">
        <f t="shared" si="155"/>
        <v>#REF!</v>
      </c>
      <c r="BU171" s="13">
        <f t="shared" si="138"/>
        <v>890.04176756572133</v>
      </c>
      <c r="BV171" s="13">
        <f t="shared" si="156"/>
        <v>246.82765661061336</v>
      </c>
      <c r="BW171" s="13" t="e">
        <f t="shared" si="139"/>
        <v>#REF!</v>
      </c>
      <c r="BX171" t="e">
        <f t="shared" si="157"/>
        <v>#REF!</v>
      </c>
      <c r="BY171" s="13">
        <f t="shared" si="140"/>
        <v>890.04176756572133</v>
      </c>
    </row>
    <row r="172" spans="29:77" x14ac:dyDescent="0.2">
      <c r="AC172">
        <v>171</v>
      </c>
      <c r="AD172" s="37">
        <f t="shared" si="111"/>
        <v>902.90513738053278</v>
      </c>
      <c r="AE172" s="13" t="e">
        <f t="shared" si="112"/>
        <v>#REF!</v>
      </c>
      <c r="AF172" t="e">
        <f t="shared" si="158"/>
        <v>#REF!</v>
      </c>
      <c r="AG172" s="13">
        <f t="shared" si="113"/>
        <v>1949.1707066918982</v>
      </c>
      <c r="AH172" s="13">
        <f t="shared" si="141"/>
        <v>904.21801276652945</v>
      </c>
      <c r="AI172" s="13" t="e">
        <f t="shared" si="114"/>
        <v>#REF!</v>
      </c>
      <c r="AJ172" t="e">
        <f t="shared" si="142"/>
        <v>#REF!</v>
      </c>
      <c r="AK172" s="13">
        <f t="shared" si="115"/>
        <v>1949.1707066918982</v>
      </c>
      <c r="AL172" s="37">
        <f t="shared" si="116"/>
        <v>1951.5980368584414</v>
      </c>
      <c r="AM172" s="13" t="e">
        <f t="shared" si="117"/>
        <v>#REF!</v>
      </c>
      <c r="AN172" t="e">
        <f t="shared" si="143"/>
        <v>#REF!</v>
      </c>
      <c r="AO172" s="13">
        <f t="shared" si="118"/>
        <v>4135.1333898795156</v>
      </c>
      <c r="AP172" s="13">
        <f t="shared" si="144"/>
        <v>1953.0926949901914</v>
      </c>
      <c r="AQ172" s="13" t="e">
        <f t="shared" si="119"/>
        <v>#REF!</v>
      </c>
      <c r="AR172" s="13" t="e">
        <f t="shared" si="145"/>
        <v>#REF!</v>
      </c>
      <c r="AS172" s="38">
        <f t="shared" si="120"/>
        <v>4135.1333898795156</v>
      </c>
      <c r="AT172" s="37">
        <f t="shared" si="121"/>
        <v>251.27270472321888</v>
      </c>
      <c r="AU172" s="13" t="e">
        <f t="shared" si="122"/>
        <v>#REF!</v>
      </c>
      <c r="AV172" t="e">
        <f t="shared" si="146"/>
        <v>#REF!</v>
      </c>
      <c r="AW172" s="13">
        <f t="shared" si="123"/>
        <v>654.52934422449698</v>
      </c>
      <c r="AX172" s="13">
        <f t="shared" si="147"/>
        <v>252.09216979931364</v>
      </c>
      <c r="AY172" s="13" t="e">
        <f t="shared" si="124"/>
        <v>#REF!</v>
      </c>
      <c r="AZ172" t="e">
        <f t="shared" si="148"/>
        <v>#REF!</v>
      </c>
      <c r="BA172" s="13">
        <f t="shared" si="125"/>
        <v>654.52934422449698</v>
      </c>
      <c r="BB172" s="37">
        <f t="shared" si="126"/>
        <v>353.07368435452213</v>
      </c>
      <c r="BC172" s="13" t="e">
        <f t="shared" si="127"/>
        <v>#REF!</v>
      </c>
      <c r="BD172" t="e">
        <f t="shared" si="149"/>
        <v>#REF!</v>
      </c>
      <c r="BE172" s="13">
        <f t="shared" si="128"/>
        <v>743.64621724213885</v>
      </c>
      <c r="BF172" s="13">
        <f t="shared" si="150"/>
        <v>354.15572450781633</v>
      </c>
      <c r="BG172" s="13" t="e">
        <f t="shared" si="129"/>
        <v>#REF!</v>
      </c>
      <c r="BH172" t="e">
        <f t="shared" si="151"/>
        <v>#REF!</v>
      </c>
      <c r="BI172" s="13">
        <f t="shared" si="130"/>
        <v>743.64621724213885</v>
      </c>
      <c r="BJ172" s="115">
        <f t="shared" si="131"/>
        <v>1.7085040543306103</v>
      </c>
      <c r="BK172" s="13" t="e">
        <f t="shared" si="132"/>
        <v>#REF!</v>
      </c>
      <c r="BL172" t="e">
        <f t="shared" si="152"/>
        <v>#REF!</v>
      </c>
      <c r="BM172" s="116">
        <f t="shared" si="133"/>
        <v>5.6772349545232395</v>
      </c>
      <c r="BN172" s="13">
        <f t="shared" si="153"/>
        <v>2.7905442076247393</v>
      </c>
      <c r="BO172" s="13" t="e">
        <f t="shared" si="134"/>
        <v>#REF!</v>
      </c>
      <c r="BP172" t="e">
        <f t="shared" si="154"/>
        <v>#REF!</v>
      </c>
      <c r="BQ172" s="13">
        <f t="shared" si="135"/>
        <v>5.6772349545232395</v>
      </c>
      <c r="BR172" s="37">
        <f t="shared" si="136"/>
        <v>245.74561645731924</v>
      </c>
      <c r="BS172" s="13" t="e">
        <f t="shared" si="137"/>
        <v>#REF!</v>
      </c>
      <c r="BT172" t="e">
        <f t="shared" si="155"/>
        <v>#REF!</v>
      </c>
      <c r="BU172" s="13">
        <f t="shared" si="138"/>
        <v>890.04176756572133</v>
      </c>
      <c r="BV172" s="13">
        <f t="shared" si="156"/>
        <v>246.82765661061336</v>
      </c>
      <c r="BW172" s="13" t="e">
        <f t="shared" si="139"/>
        <v>#REF!</v>
      </c>
      <c r="BX172" t="e">
        <f t="shared" si="157"/>
        <v>#REF!</v>
      </c>
      <c r="BY172" s="13">
        <f t="shared" si="140"/>
        <v>890.04176756572133</v>
      </c>
    </row>
    <row r="173" spans="29:77" x14ac:dyDescent="0.2">
      <c r="AC173">
        <v>172</v>
      </c>
      <c r="AD173" s="37">
        <f t="shared" si="111"/>
        <v>902.90513738053278</v>
      </c>
      <c r="AE173" s="13" t="e">
        <f t="shared" si="112"/>
        <v>#REF!</v>
      </c>
      <c r="AF173" t="e">
        <f t="shared" si="158"/>
        <v>#REF!</v>
      </c>
      <c r="AG173" s="13">
        <f t="shared" si="113"/>
        <v>1949.1707066918982</v>
      </c>
      <c r="AH173" s="13">
        <f t="shared" si="141"/>
        <v>904.21801276652945</v>
      </c>
      <c r="AI173" s="13" t="e">
        <f t="shared" si="114"/>
        <v>#REF!</v>
      </c>
      <c r="AJ173" t="e">
        <f t="shared" si="142"/>
        <v>#REF!</v>
      </c>
      <c r="AK173" s="13">
        <f t="shared" si="115"/>
        <v>1949.1707066918982</v>
      </c>
      <c r="AL173" s="37">
        <f t="shared" si="116"/>
        <v>1951.5980368584414</v>
      </c>
      <c r="AM173" s="13" t="e">
        <f t="shared" si="117"/>
        <v>#REF!</v>
      </c>
      <c r="AN173" t="e">
        <f t="shared" si="143"/>
        <v>#REF!</v>
      </c>
      <c r="AO173" s="13">
        <f t="shared" si="118"/>
        <v>4135.1333898795156</v>
      </c>
      <c r="AP173" s="13">
        <f t="shared" si="144"/>
        <v>1953.0926949901914</v>
      </c>
      <c r="AQ173" s="13" t="e">
        <f t="shared" si="119"/>
        <v>#REF!</v>
      </c>
      <c r="AR173" s="13" t="e">
        <f t="shared" si="145"/>
        <v>#REF!</v>
      </c>
      <c r="AS173" s="38">
        <f t="shared" si="120"/>
        <v>4135.1333898795156</v>
      </c>
      <c r="AT173" s="37">
        <f t="shared" si="121"/>
        <v>251.27270472321888</v>
      </c>
      <c r="AU173" s="13" t="e">
        <f t="shared" si="122"/>
        <v>#REF!</v>
      </c>
      <c r="AV173" t="e">
        <f t="shared" si="146"/>
        <v>#REF!</v>
      </c>
      <c r="AW173" s="13">
        <f t="shared" si="123"/>
        <v>654.52934422449698</v>
      </c>
      <c r="AX173" s="13">
        <f t="shared" si="147"/>
        <v>252.09216979931364</v>
      </c>
      <c r="AY173" s="13" t="e">
        <f t="shared" si="124"/>
        <v>#REF!</v>
      </c>
      <c r="AZ173" t="e">
        <f t="shared" si="148"/>
        <v>#REF!</v>
      </c>
      <c r="BA173" s="13">
        <f t="shared" si="125"/>
        <v>654.52934422449698</v>
      </c>
      <c r="BB173" s="37">
        <f t="shared" si="126"/>
        <v>353.07368435452213</v>
      </c>
      <c r="BC173" s="13" t="e">
        <f t="shared" si="127"/>
        <v>#REF!</v>
      </c>
      <c r="BD173" t="e">
        <f t="shared" si="149"/>
        <v>#REF!</v>
      </c>
      <c r="BE173" s="13">
        <f t="shared" si="128"/>
        <v>743.64621724213885</v>
      </c>
      <c r="BF173" s="13">
        <f t="shared" si="150"/>
        <v>354.15572450781633</v>
      </c>
      <c r="BG173" s="13" t="e">
        <f t="shared" si="129"/>
        <v>#REF!</v>
      </c>
      <c r="BH173" t="e">
        <f t="shared" si="151"/>
        <v>#REF!</v>
      </c>
      <c r="BI173" s="13">
        <f t="shared" si="130"/>
        <v>743.64621724213885</v>
      </c>
      <c r="BJ173" s="115">
        <f t="shared" si="131"/>
        <v>1.7085040543306103</v>
      </c>
      <c r="BK173" s="13" t="e">
        <f t="shared" si="132"/>
        <v>#REF!</v>
      </c>
      <c r="BL173" t="e">
        <f t="shared" si="152"/>
        <v>#REF!</v>
      </c>
      <c r="BM173" s="116">
        <f t="shared" si="133"/>
        <v>5.6772349545232395</v>
      </c>
      <c r="BN173" s="13">
        <f t="shared" si="153"/>
        <v>2.7905442076247393</v>
      </c>
      <c r="BO173" s="13" t="e">
        <f t="shared" si="134"/>
        <v>#REF!</v>
      </c>
      <c r="BP173" t="e">
        <f t="shared" si="154"/>
        <v>#REF!</v>
      </c>
      <c r="BQ173" s="13">
        <f t="shared" si="135"/>
        <v>5.6772349545232395</v>
      </c>
      <c r="BR173" s="37">
        <f t="shared" si="136"/>
        <v>245.74561645731924</v>
      </c>
      <c r="BS173" s="13" t="e">
        <f t="shared" si="137"/>
        <v>#REF!</v>
      </c>
      <c r="BT173" t="e">
        <f t="shared" si="155"/>
        <v>#REF!</v>
      </c>
      <c r="BU173" s="13">
        <f t="shared" si="138"/>
        <v>890.04176756572133</v>
      </c>
      <c r="BV173" s="13">
        <f t="shared" si="156"/>
        <v>246.82765661061336</v>
      </c>
      <c r="BW173" s="13" t="e">
        <f t="shared" si="139"/>
        <v>#REF!</v>
      </c>
      <c r="BX173" t="e">
        <f t="shared" si="157"/>
        <v>#REF!</v>
      </c>
      <c r="BY173" s="13">
        <f t="shared" si="140"/>
        <v>890.04176756572133</v>
      </c>
    </row>
    <row r="174" spans="29:77" x14ac:dyDescent="0.2">
      <c r="AC174">
        <v>173</v>
      </c>
      <c r="AD174" s="37">
        <f t="shared" si="111"/>
        <v>902.90513738053278</v>
      </c>
      <c r="AE174" s="13" t="e">
        <f t="shared" si="112"/>
        <v>#REF!</v>
      </c>
      <c r="AF174" t="e">
        <f t="shared" si="158"/>
        <v>#REF!</v>
      </c>
      <c r="AG174" s="13">
        <f t="shared" si="113"/>
        <v>1949.1707066918982</v>
      </c>
      <c r="AH174" s="13">
        <f t="shared" si="141"/>
        <v>904.21801276652945</v>
      </c>
      <c r="AI174" s="13" t="e">
        <f t="shared" si="114"/>
        <v>#REF!</v>
      </c>
      <c r="AJ174" t="e">
        <f t="shared" si="142"/>
        <v>#REF!</v>
      </c>
      <c r="AK174" s="13">
        <f t="shared" si="115"/>
        <v>1949.1707066918982</v>
      </c>
      <c r="AL174" s="37">
        <f t="shared" si="116"/>
        <v>1951.5980368584414</v>
      </c>
      <c r="AM174" s="13" t="e">
        <f t="shared" si="117"/>
        <v>#REF!</v>
      </c>
      <c r="AN174" t="e">
        <f t="shared" si="143"/>
        <v>#REF!</v>
      </c>
      <c r="AO174" s="13">
        <f t="shared" si="118"/>
        <v>4135.1333898795156</v>
      </c>
      <c r="AP174" s="13">
        <f t="shared" si="144"/>
        <v>1953.0926949901914</v>
      </c>
      <c r="AQ174" s="13" t="e">
        <f t="shared" si="119"/>
        <v>#REF!</v>
      </c>
      <c r="AR174" s="13" t="e">
        <f t="shared" si="145"/>
        <v>#REF!</v>
      </c>
      <c r="AS174" s="38">
        <f t="shared" si="120"/>
        <v>4135.1333898795156</v>
      </c>
      <c r="AT174" s="37">
        <f t="shared" si="121"/>
        <v>251.27270472321888</v>
      </c>
      <c r="AU174" s="13" t="e">
        <f t="shared" si="122"/>
        <v>#REF!</v>
      </c>
      <c r="AV174" t="e">
        <f t="shared" si="146"/>
        <v>#REF!</v>
      </c>
      <c r="AW174" s="13">
        <f t="shared" si="123"/>
        <v>654.52934422449698</v>
      </c>
      <c r="AX174" s="13">
        <f t="shared" si="147"/>
        <v>252.09216979931364</v>
      </c>
      <c r="AY174" s="13" t="e">
        <f t="shared" si="124"/>
        <v>#REF!</v>
      </c>
      <c r="AZ174" t="e">
        <f t="shared" si="148"/>
        <v>#REF!</v>
      </c>
      <c r="BA174" s="13">
        <f t="shared" si="125"/>
        <v>654.52934422449698</v>
      </c>
      <c r="BB174" s="37">
        <f t="shared" si="126"/>
        <v>353.07368435452213</v>
      </c>
      <c r="BC174" s="13" t="e">
        <f t="shared" si="127"/>
        <v>#REF!</v>
      </c>
      <c r="BD174" t="e">
        <f t="shared" si="149"/>
        <v>#REF!</v>
      </c>
      <c r="BE174" s="13">
        <f t="shared" si="128"/>
        <v>743.64621724213885</v>
      </c>
      <c r="BF174" s="13">
        <f t="shared" si="150"/>
        <v>354.15572450781633</v>
      </c>
      <c r="BG174" s="13" t="e">
        <f t="shared" si="129"/>
        <v>#REF!</v>
      </c>
      <c r="BH174" t="e">
        <f t="shared" si="151"/>
        <v>#REF!</v>
      </c>
      <c r="BI174" s="13">
        <f t="shared" si="130"/>
        <v>743.64621724213885</v>
      </c>
      <c r="BJ174" s="115">
        <f t="shared" si="131"/>
        <v>1.7085040543306103</v>
      </c>
      <c r="BK174" s="13" t="e">
        <f t="shared" si="132"/>
        <v>#REF!</v>
      </c>
      <c r="BL174" t="e">
        <f t="shared" si="152"/>
        <v>#REF!</v>
      </c>
      <c r="BM174" s="116">
        <f t="shared" si="133"/>
        <v>5.6772349545232395</v>
      </c>
      <c r="BN174" s="13">
        <f t="shared" si="153"/>
        <v>2.7905442076247393</v>
      </c>
      <c r="BO174" s="13" t="e">
        <f t="shared" si="134"/>
        <v>#REF!</v>
      </c>
      <c r="BP174" t="e">
        <f t="shared" si="154"/>
        <v>#REF!</v>
      </c>
      <c r="BQ174" s="13">
        <f t="shared" si="135"/>
        <v>5.6772349545232395</v>
      </c>
      <c r="BR174" s="37">
        <f t="shared" si="136"/>
        <v>245.74561645731924</v>
      </c>
      <c r="BS174" s="13" t="e">
        <f t="shared" si="137"/>
        <v>#REF!</v>
      </c>
      <c r="BT174" t="e">
        <f t="shared" si="155"/>
        <v>#REF!</v>
      </c>
      <c r="BU174" s="13">
        <f t="shared" si="138"/>
        <v>890.04176756572133</v>
      </c>
      <c r="BV174" s="13">
        <f t="shared" si="156"/>
        <v>246.82765661061336</v>
      </c>
      <c r="BW174" s="13" t="e">
        <f t="shared" si="139"/>
        <v>#REF!</v>
      </c>
      <c r="BX174" t="e">
        <f t="shared" si="157"/>
        <v>#REF!</v>
      </c>
      <c r="BY174" s="13">
        <f t="shared" si="140"/>
        <v>890.04176756572133</v>
      </c>
    </row>
    <row r="175" spans="29:77" x14ac:dyDescent="0.2">
      <c r="AC175">
        <v>174</v>
      </c>
      <c r="AD175" s="37">
        <f t="shared" si="111"/>
        <v>902.90513738053278</v>
      </c>
      <c r="AE175" s="13" t="e">
        <f t="shared" si="112"/>
        <v>#REF!</v>
      </c>
      <c r="AF175" t="e">
        <f t="shared" si="158"/>
        <v>#REF!</v>
      </c>
      <c r="AG175" s="13">
        <f t="shared" si="113"/>
        <v>1949.1707066918982</v>
      </c>
      <c r="AH175" s="13">
        <f t="shared" si="141"/>
        <v>904.21801276652945</v>
      </c>
      <c r="AI175" s="13" t="e">
        <f t="shared" si="114"/>
        <v>#REF!</v>
      </c>
      <c r="AJ175" t="e">
        <f t="shared" si="142"/>
        <v>#REF!</v>
      </c>
      <c r="AK175" s="13">
        <f t="shared" si="115"/>
        <v>1949.1707066918982</v>
      </c>
      <c r="AL175" s="37">
        <f t="shared" si="116"/>
        <v>1951.5980368584414</v>
      </c>
      <c r="AM175" s="13" t="e">
        <f t="shared" si="117"/>
        <v>#REF!</v>
      </c>
      <c r="AN175" t="e">
        <f t="shared" si="143"/>
        <v>#REF!</v>
      </c>
      <c r="AO175" s="13">
        <f t="shared" si="118"/>
        <v>4135.1333898795156</v>
      </c>
      <c r="AP175" s="13">
        <f t="shared" si="144"/>
        <v>1953.0926949901914</v>
      </c>
      <c r="AQ175" s="13" t="e">
        <f t="shared" si="119"/>
        <v>#REF!</v>
      </c>
      <c r="AR175" s="13" t="e">
        <f t="shared" si="145"/>
        <v>#REF!</v>
      </c>
      <c r="AS175" s="38">
        <f t="shared" si="120"/>
        <v>4135.1333898795156</v>
      </c>
      <c r="AT175" s="37">
        <f t="shared" si="121"/>
        <v>251.27270472321888</v>
      </c>
      <c r="AU175" s="13" t="e">
        <f t="shared" si="122"/>
        <v>#REF!</v>
      </c>
      <c r="AV175" t="e">
        <f t="shared" si="146"/>
        <v>#REF!</v>
      </c>
      <c r="AW175" s="13">
        <f t="shared" si="123"/>
        <v>654.52934422449698</v>
      </c>
      <c r="AX175" s="13">
        <f t="shared" si="147"/>
        <v>252.09216979931364</v>
      </c>
      <c r="AY175" s="13" t="e">
        <f t="shared" si="124"/>
        <v>#REF!</v>
      </c>
      <c r="AZ175" t="e">
        <f t="shared" si="148"/>
        <v>#REF!</v>
      </c>
      <c r="BA175" s="13">
        <f t="shared" si="125"/>
        <v>654.52934422449698</v>
      </c>
      <c r="BB175" s="37">
        <f t="shared" si="126"/>
        <v>353.07368435452213</v>
      </c>
      <c r="BC175" s="13" t="e">
        <f t="shared" si="127"/>
        <v>#REF!</v>
      </c>
      <c r="BD175" t="e">
        <f t="shared" si="149"/>
        <v>#REF!</v>
      </c>
      <c r="BE175" s="13">
        <f t="shared" si="128"/>
        <v>743.64621724213885</v>
      </c>
      <c r="BF175" s="13">
        <f t="shared" si="150"/>
        <v>354.15572450781633</v>
      </c>
      <c r="BG175" s="13" t="e">
        <f t="shared" si="129"/>
        <v>#REF!</v>
      </c>
      <c r="BH175" t="e">
        <f t="shared" si="151"/>
        <v>#REF!</v>
      </c>
      <c r="BI175" s="13">
        <f t="shared" si="130"/>
        <v>743.64621724213885</v>
      </c>
      <c r="BJ175" s="115">
        <f t="shared" si="131"/>
        <v>1.7085040543306103</v>
      </c>
      <c r="BK175" s="13" t="e">
        <f t="shared" si="132"/>
        <v>#REF!</v>
      </c>
      <c r="BL175" t="e">
        <f t="shared" si="152"/>
        <v>#REF!</v>
      </c>
      <c r="BM175" s="116">
        <f t="shared" si="133"/>
        <v>5.6772349545232395</v>
      </c>
      <c r="BN175" s="13">
        <f t="shared" si="153"/>
        <v>2.7905442076247393</v>
      </c>
      <c r="BO175" s="13" t="e">
        <f t="shared" si="134"/>
        <v>#REF!</v>
      </c>
      <c r="BP175" t="e">
        <f t="shared" si="154"/>
        <v>#REF!</v>
      </c>
      <c r="BQ175" s="13">
        <f t="shared" si="135"/>
        <v>5.6772349545232395</v>
      </c>
      <c r="BR175" s="37">
        <f t="shared" si="136"/>
        <v>245.74561645731924</v>
      </c>
      <c r="BS175" s="13" t="e">
        <f t="shared" si="137"/>
        <v>#REF!</v>
      </c>
      <c r="BT175" t="e">
        <f t="shared" si="155"/>
        <v>#REF!</v>
      </c>
      <c r="BU175" s="13">
        <f t="shared" si="138"/>
        <v>890.04176756572133</v>
      </c>
      <c r="BV175" s="13">
        <f t="shared" si="156"/>
        <v>246.82765661061336</v>
      </c>
      <c r="BW175" s="13" t="e">
        <f t="shared" si="139"/>
        <v>#REF!</v>
      </c>
      <c r="BX175" t="e">
        <f t="shared" si="157"/>
        <v>#REF!</v>
      </c>
      <c r="BY175" s="13">
        <f t="shared" si="140"/>
        <v>890.04176756572133</v>
      </c>
    </row>
    <row r="176" spans="29:77" x14ac:dyDescent="0.2">
      <c r="AC176">
        <v>175</v>
      </c>
      <c r="AD176" s="37">
        <f t="shared" si="111"/>
        <v>902.90513738053278</v>
      </c>
      <c r="AE176" s="13" t="e">
        <f t="shared" si="112"/>
        <v>#REF!</v>
      </c>
      <c r="AF176" t="e">
        <f t="shared" si="158"/>
        <v>#REF!</v>
      </c>
      <c r="AG176" s="13">
        <f t="shared" si="113"/>
        <v>1949.1707066918982</v>
      </c>
      <c r="AH176" s="13">
        <f t="shared" si="141"/>
        <v>904.21801276652945</v>
      </c>
      <c r="AI176" s="13" t="e">
        <f t="shared" si="114"/>
        <v>#REF!</v>
      </c>
      <c r="AJ176" t="e">
        <f t="shared" si="142"/>
        <v>#REF!</v>
      </c>
      <c r="AK176" s="13">
        <f t="shared" si="115"/>
        <v>1949.1707066918982</v>
      </c>
      <c r="AL176" s="37">
        <f t="shared" si="116"/>
        <v>1951.5980368584414</v>
      </c>
      <c r="AM176" s="13" t="e">
        <f t="shared" si="117"/>
        <v>#REF!</v>
      </c>
      <c r="AN176" t="e">
        <f t="shared" si="143"/>
        <v>#REF!</v>
      </c>
      <c r="AO176" s="13">
        <f t="shared" si="118"/>
        <v>4135.1333898795156</v>
      </c>
      <c r="AP176" s="13">
        <f t="shared" si="144"/>
        <v>1953.0926949901914</v>
      </c>
      <c r="AQ176" s="13" t="e">
        <f t="shared" si="119"/>
        <v>#REF!</v>
      </c>
      <c r="AR176" s="13" t="e">
        <f t="shared" si="145"/>
        <v>#REF!</v>
      </c>
      <c r="AS176" s="38">
        <f t="shared" si="120"/>
        <v>4135.1333898795156</v>
      </c>
      <c r="AT176" s="37">
        <f t="shared" si="121"/>
        <v>251.27270472321888</v>
      </c>
      <c r="AU176" s="13" t="e">
        <f t="shared" si="122"/>
        <v>#REF!</v>
      </c>
      <c r="AV176" t="e">
        <f t="shared" si="146"/>
        <v>#REF!</v>
      </c>
      <c r="AW176" s="13">
        <f t="shared" si="123"/>
        <v>654.52934422449698</v>
      </c>
      <c r="AX176" s="13">
        <f t="shared" si="147"/>
        <v>252.09216979931364</v>
      </c>
      <c r="AY176" s="13" t="e">
        <f t="shared" si="124"/>
        <v>#REF!</v>
      </c>
      <c r="AZ176" t="e">
        <f t="shared" si="148"/>
        <v>#REF!</v>
      </c>
      <c r="BA176" s="13">
        <f t="shared" si="125"/>
        <v>654.52934422449698</v>
      </c>
      <c r="BB176" s="37">
        <f t="shared" si="126"/>
        <v>353.07368435452213</v>
      </c>
      <c r="BC176" s="13" t="e">
        <f t="shared" si="127"/>
        <v>#REF!</v>
      </c>
      <c r="BD176" t="e">
        <f t="shared" si="149"/>
        <v>#REF!</v>
      </c>
      <c r="BE176" s="13">
        <f t="shared" si="128"/>
        <v>743.64621724213885</v>
      </c>
      <c r="BF176" s="13">
        <f t="shared" si="150"/>
        <v>354.15572450781633</v>
      </c>
      <c r="BG176" s="13" t="e">
        <f t="shared" si="129"/>
        <v>#REF!</v>
      </c>
      <c r="BH176" t="e">
        <f t="shared" si="151"/>
        <v>#REF!</v>
      </c>
      <c r="BI176" s="13">
        <f t="shared" si="130"/>
        <v>743.64621724213885</v>
      </c>
      <c r="BJ176" s="115">
        <f t="shared" si="131"/>
        <v>1.7085040543306103</v>
      </c>
      <c r="BK176" s="13" t="e">
        <f t="shared" si="132"/>
        <v>#REF!</v>
      </c>
      <c r="BL176" t="e">
        <f t="shared" si="152"/>
        <v>#REF!</v>
      </c>
      <c r="BM176" s="116">
        <f t="shared" si="133"/>
        <v>5.6772349545232395</v>
      </c>
      <c r="BN176" s="13">
        <f t="shared" si="153"/>
        <v>2.7905442076247393</v>
      </c>
      <c r="BO176" s="13" t="e">
        <f t="shared" si="134"/>
        <v>#REF!</v>
      </c>
      <c r="BP176" t="e">
        <f t="shared" si="154"/>
        <v>#REF!</v>
      </c>
      <c r="BQ176" s="13">
        <f t="shared" si="135"/>
        <v>5.6772349545232395</v>
      </c>
      <c r="BR176" s="37">
        <f t="shared" si="136"/>
        <v>245.74561645731924</v>
      </c>
      <c r="BS176" s="13" t="e">
        <f t="shared" si="137"/>
        <v>#REF!</v>
      </c>
      <c r="BT176" t="e">
        <f t="shared" si="155"/>
        <v>#REF!</v>
      </c>
      <c r="BU176" s="13">
        <f t="shared" si="138"/>
        <v>890.04176756572133</v>
      </c>
      <c r="BV176" s="13">
        <f t="shared" si="156"/>
        <v>246.82765661061336</v>
      </c>
      <c r="BW176" s="13" t="e">
        <f t="shared" si="139"/>
        <v>#REF!</v>
      </c>
      <c r="BX176" t="e">
        <f t="shared" si="157"/>
        <v>#REF!</v>
      </c>
      <c r="BY176" s="13">
        <f t="shared" si="140"/>
        <v>890.04176756572133</v>
      </c>
    </row>
    <row r="177" spans="29:77" x14ac:dyDescent="0.2">
      <c r="AC177">
        <v>176</v>
      </c>
      <c r="AD177" s="37">
        <f t="shared" si="111"/>
        <v>902.90513738053278</v>
      </c>
      <c r="AE177" s="13" t="e">
        <f t="shared" si="112"/>
        <v>#REF!</v>
      </c>
      <c r="AF177" t="e">
        <f t="shared" si="158"/>
        <v>#REF!</v>
      </c>
      <c r="AG177" s="13">
        <f t="shared" si="113"/>
        <v>1949.1707066918982</v>
      </c>
      <c r="AH177" s="13">
        <f t="shared" si="141"/>
        <v>904.21801276652945</v>
      </c>
      <c r="AI177" s="13" t="e">
        <f t="shared" si="114"/>
        <v>#REF!</v>
      </c>
      <c r="AJ177" t="e">
        <f t="shared" si="142"/>
        <v>#REF!</v>
      </c>
      <c r="AK177" s="13">
        <f t="shared" si="115"/>
        <v>1949.1707066918982</v>
      </c>
      <c r="AL177" s="37">
        <f t="shared" si="116"/>
        <v>1951.5980368584414</v>
      </c>
      <c r="AM177" s="13" t="e">
        <f t="shared" si="117"/>
        <v>#REF!</v>
      </c>
      <c r="AN177" t="e">
        <f t="shared" si="143"/>
        <v>#REF!</v>
      </c>
      <c r="AO177" s="13">
        <f t="shared" si="118"/>
        <v>4135.1333898795156</v>
      </c>
      <c r="AP177" s="13">
        <f t="shared" si="144"/>
        <v>1953.0926949901914</v>
      </c>
      <c r="AQ177" s="13" t="e">
        <f t="shared" si="119"/>
        <v>#REF!</v>
      </c>
      <c r="AR177" s="13" t="e">
        <f t="shared" si="145"/>
        <v>#REF!</v>
      </c>
      <c r="AS177" s="38">
        <f t="shared" si="120"/>
        <v>4135.1333898795156</v>
      </c>
      <c r="AT177" s="37">
        <f t="shared" si="121"/>
        <v>251.27270472321888</v>
      </c>
      <c r="AU177" s="13" t="e">
        <f t="shared" si="122"/>
        <v>#REF!</v>
      </c>
      <c r="AV177" t="e">
        <f t="shared" si="146"/>
        <v>#REF!</v>
      </c>
      <c r="AW177" s="13">
        <f t="shared" si="123"/>
        <v>654.52934422449698</v>
      </c>
      <c r="AX177" s="13">
        <f t="shared" si="147"/>
        <v>252.09216979931364</v>
      </c>
      <c r="AY177" s="13" t="e">
        <f t="shared" si="124"/>
        <v>#REF!</v>
      </c>
      <c r="AZ177" t="e">
        <f t="shared" si="148"/>
        <v>#REF!</v>
      </c>
      <c r="BA177" s="13">
        <f t="shared" si="125"/>
        <v>654.52934422449698</v>
      </c>
      <c r="BB177" s="37">
        <f t="shared" si="126"/>
        <v>353.07368435452213</v>
      </c>
      <c r="BC177" s="13" t="e">
        <f t="shared" si="127"/>
        <v>#REF!</v>
      </c>
      <c r="BD177" t="e">
        <f t="shared" si="149"/>
        <v>#REF!</v>
      </c>
      <c r="BE177" s="13">
        <f t="shared" si="128"/>
        <v>743.64621724213885</v>
      </c>
      <c r="BF177" s="13">
        <f t="shared" si="150"/>
        <v>354.15572450781633</v>
      </c>
      <c r="BG177" s="13" t="e">
        <f t="shared" si="129"/>
        <v>#REF!</v>
      </c>
      <c r="BH177" t="e">
        <f t="shared" si="151"/>
        <v>#REF!</v>
      </c>
      <c r="BI177" s="13">
        <f t="shared" si="130"/>
        <v>743.64621724213885</v>
      </c>
      <c r="BJ177" s="115">
        <f t="shared" si="131"/>
        <v>1.7085040543306103</v>
      </c>
      <c r="BK177" s="13" t="e">
        <f t="shared" si="132"/>
        <v>#REF!</v>
      </c>
      <c r="BL177" t="e">
        <f t="shared" si="152"/>
        <v>#REF!</v>
      </c>
      <c r="BM177" s="116">
        <f t="shared" si="133"/>
        <v>5.6772349545232395</v>
      </c>
      <c r="BN177" s="13">
        <f t="shared" si="153"/>
        <v>2.7905442076247393</v>
      </c>
      <c r="BO177" s="13" t="e">
        <f t="shared" si="134"/>
        <v>#REF!</v>
      </c>
      <c r="BP177" t="e">
        <f t="shared" si="154"/>
        <v>#REF!</v>
      </c>
      <c r="BQ177" s="13">
        <f t="shared" si="135"/>
        <v>5.6772349545232395</v>
      </c>
      <c r="BR177" s="37">
        <f t="shared" si="136"/>
        <v>245.74561645731924</v>
      </c>
      <c r="BS177" s="13" t="e">
        <f t="shared" si="137"/>
        <v>#REF!</v>
      </c>
      <c r="BT177" t="e">
        <f t="shared" si="155"/>
        <v>#REF!</v>
      </c>
      <c r="BU177" s="13">
        <f t="shared" si="138"/>
        <v>890.04176756572133</v>
      </c>
      <c r="BV177" s="13">
        <f t="shared" si="156"/>
        <v>246.82765661061336</v>
      </c>
      <c r="BW177" s="13" t="e">
        <f t="shared" si="139"/>
        <v>#REF!</v>
      </c>
      <c r="BX177" t="e">
        <f t="shared" si="157"/>
        <v>#REF!</v>
      </c>
      <c r="BY177" s="13">
        <f t="shared" si="140"/>
        <v>890.04176756572133</v>
      </c>
    </row>
    <row r="178" spans="29:77" x14ac:dyDescent="0.2">
      <c r="AC178">
        <v>177</v>
      </c>
      <c r="AD178" s="37">
        <f t="shared" si="111"/>
        <v>902.90513738053278</v>
      </c>
      <c r="AE178" s="13" t="e">
        <f t="shared" si="112"/>
        <v>#REF!</v>
      </c>
      <c r="AF178" t="e">
        <f t="shared" si="158"/>
        <v>#REF!</v>
      </c>
      <c r="AG178" s="13">
        <f t="shared" si="113"/>
        <v>1949.1707066918982</v>
      </c>
      <c r="AH178" s="13">
        <f t="shared" si="141"/>
        <v>904.21801276652945</v>
      </c>
      <c r="AI178" s="13" t="e">
        <f t="shared" si="114"/>
        <v>#REF!</v>
      </c>
      <c r="AJ178" t="e">
        <f t="shared" si="142"/>
        <v>#REF!</v>
      </c>
      <c r="AK178" s="13">
        <f t="shared" si="115"/>
        <v>1949.1707066918982</v>
      </c>
      <c r="AL178" s="37">
        <f t="shared" si="116"/>
        <v>1951.5980368584414</v>
      </c>
      <c r="AM178" s="13" t="e">
        <f t="shared" si="117"/>
        <v>#REF!</v>
      </c>
      <c r="AN178" t="e">
        <f t="shared" si="143"/>
        <v>#REF!</v>
      </c>
      <c r="AO178" s="13">
        <f t="shared" si="118"/>
        <v>4135.1333898795156</v>
      </c>
      <c r="AP178" s="13">
        <f t="shared" si="144"/>
        <v>1953.0926949901914</v>
      </c>
      <c r="AQ178" s="13" t="e">
        <f t="shared" si="119"/>
        <v>#REF!</v>
      </c>
      <c r="AR178" s="13" t="e">
        <f t="shared" si="145"/>
        <v>#REF!</v>
      </c>
      <c r="AS178" s="38">
        <f t="shared" si="120"/>
        <v>4135.1333898795156</v>
      </c>
      <c r="AT178" s="37">
        <f t="shared" si="121"/>
        <v>251.27270472321888</v>
      </c>
      <c r="AU178" s="13" t="e">
        <f t="shared" si="122"/>
        <v>#REF!</v>
      </c>
      <c r="AV178" t="e">
        <f t="shared" si="146"/>
        <v>#REF!</v>
      </c>
      <c r="AW178" s="13">
        <f t="shared" si="123"/>
        <v>654.52934422449698</v>
      </c>
      <c r="AX178" s="13">
        <f t="shared" si="147"/>
        <v>252.09216979931364</v>
      </c>
      <c r="AY178" s="13" t="e">
        <f t="shared" si="124"/>
        <v>#REF!</v>
      </c>
      <c r="AZ178" t="e">
        <f t="shared" si="148"/>
        <v>#REF!</v>
      </c>
      <c r="BA178" s="13">
        <f t="shared" si="125"/>
        <v>654.52934422449698</v>
      </c>
      <c r="BB178" s="37">
        <f t="shared" si="126"/>
        <v>353.07368435452213</v>
      </c>
      <c r="BC178" s="13" t="e">
        <f t="shared" si="127"/>
        <v>#REF!</v>
      </c>
      <c r="BD178" t="e">
        <f t="shared" si="149"/>
        <v>#REF!</v>
      </c>
      <c r="BE178" s="13">
        <f t="shared" si="128"/>
        <v>743.64621724213885</v>
      </c>
      <c r="BF178" s="13">
        <f t="shared" si="150"/>
        <v>354.15572450781633</v>
      </c>
      <c r="BG178" s="13" t="e">
        <f t="shared" si="129"/>
        <v>#REF!</v>
      </c>
      <c r="BH178" t="e">
        <f t="shared" si="151"/>
        <v>#REF!</v>
      </c>
      <c r="BI178" s="13">
        <f t="shared" si="130"/>
        <v>743.64621724213885</v>
      </c>
      <c r="BJ178" s="115">
        <f t="shared" si="131"/>
        <v>1.7085040543306103</v>
      </c>
      <c r="BK178" s="13" t="e">
        <f t="shared" si="132"/>
        <v>#REF!</v>
      </c>
      <c r="BL178" t="e">
        <f t="shared" si="152"/>
        <v>#REF!</v>
      </c>
      <c r="BM178" s="116">
        <f t="shared" si="133"/>
        <v>5.6772349545232395</v>
      </c>
      <c r="BN178" s="13">
        <f t="shared" si="153"/>
        <v>2.7905442076247393</v>
      </c>
      <c r="BO178" s="13" t="e">
        <f t="shared" si="134"/>
        <v>#REF!</v>
      </c>
      <c r="BP178" t="e">
        <f t="shared" si="154"/>
        <v>#REF!</v>
      </c>
      <c r="BQ178" s="13">
        <f t="shared" si="135"/>
        <v>5.6772349545232395</v>
      </c>
      <c r="BR178" s="37">
        <f t="shared" si="136"/>
        <v>245.74561645731924</v>
      </c>
      <c r="BS178" s="13" t="e">
        <f t="shared" si="137"/>
        <v>#REF!</v>
      </c>
      <c r="BT178" t="e">
        <f t="shared" si="155"/>
        <v>#REF!</v>
      </c>
      <c r="BU178" s="13">
        <f t="shared" si="138"/>
        <v>890.04176756572133</v>
      </c>
      <c r="BV178" s="13">
        <f t="shared" si="156"/>
        <v>246.82765661061336</v>
      </c>
      <c r="BW178" s="13" t="e">
        <f t="shared" si="139"/>
        <v>#REF!</v>
      </c>
      <c r="BX178" t="e">
        <f t="shared" si="157"/>
        <v>#REF!</v>
      </c>
      <c r="BY178" s="13">
        <f t="shared" si="140"/>
        <v>890.04176756572133</v>
      </c>
    </row>
    <row r="179" spans="29:77" x14ac:dyDescent="0.2">
      <c r="AC179">
        <v>178</v>
      </c>
      <c r="AD179" s="37">
        <f t="shared" si="111"/>
        <v>902.90513738053278</v>
      </c>
      <c r="AE179" s="13" t="e">
        <f t="shared" si="112"/>
        <v>#REF!</v>
      </c>
      <c r="AF179" t="e">
        <f t="shared" si="158"/>
        <v>#REF!</v>
      </c>
      <c r="AG179" s="13">
        <f t="shared" si="113"/>
        <v>1949.1707066918982</v>
      </c>
      <c r="AH179" s="13">
        <f t="shared" si="141"/>
        <v>904.21801276652945</v>
      </c>
      <c r="AI179" s="13" t="e">
        <f t="shared" si="114"/>
        <v>#REF!</v>
      </c>
      <c r="AJ179" t="e">
        <f t="shared" si="142"/>
        <v>#REF!</v>
      </c>
      <c r="AK179" s="13">
        <f t="shared" si="115"/>
        <v>1949.1707066918982</v>
      </c>
      <c r="AL179" s="37">
        <f t="shared" si="116"/>
        <v>1951.5980368584414</v>
      </c>
      <c r="AM179" s="13" t="e">
        <f t="shared" si="117"/>
        <v>#REF!</v>
      </c>
      <c r="AN179" t="e">
        <f t="shared" si="143"/>
        <v>#REF!</v>
      </c>
      <c r="AO179" s="13">
        <f t="shared" si="118"/>
        <v>4135.1333898795156</v>
      </c>
      <c r="AP179" s="13">
        <f t="shared" si="144"/>
        <v>1953.0926949901914</v>
      </c>
      <c r="AQ179" s="13" t="e">
        <f t="shared" si="119"/>
        <v>#REF!</v>
      </c>
      <c r="AR179" s="13" t="e">
        <f t="shared" si="145"/>
        <v>#REF!</v>
      </c>
      <c r="AS179" s="38">
        <f t="shared" si="120"/>
        <v>4135.1333898795156</v>
      </c>
      <c r="AT179" s="37">
        <f t="shared" si="121"/>
        <v>251.27270472321888</v>
      </c>
      <c r="AU179" s="13" t="e">
        <f t="shared" si="122"/>
        <v>#REF!</v>
      </c>
      <c r="AV179" t="e">
        <f t="shared" si="146"/>
        <v>#REF!</v>
      </c>
      <c r="AW179" s="13">
        <f t="shared" si="123"/>
        <v>654.52934422449698</v>
      </c>
      <c r="AX179" s="13">
        <f t="shared" si="147"/>
        <v>252.09216979931364</v>
      </c>
      <c r="AY179" s="13" t="e">
        <f t="shared" si="124"/>
        <v>#REF!</v>
      </c>
      <c r="AZ179" t="e">
        <f t="shared" si="148"/>
        <v>#REF!</v>
      </c>
      <c r="BA179" s="13">
        <f t="shared" si="125"/>
        <v>654.52934422449698</v>
      </c>
      <c r="BB179" s="37">
        <f t="shared" si="126"/>
        <v>353.07368435452213</v>
      </c>
      <c r="BC179" s="13" t="e">
        <f t="shared" si="127"/>
        <v>#REF!</v>
      </c>
      <c r="BD179" t="e">
        <f t="shared" si="149"/>
        <v>#REF!</v>
      </c>
      <c r="BE179" s="13">
        <f t="shared" si="128"/>
        <v>743.64621724213885</v>
      </c>
      <c r="BF179" s="13">
        <f t="shared" si="150"/>
        <v>354.15572450781633</v>
      </c>
      <c r="BG179" s="13" t="e">
        <f t="shared" si="129"/>
        <v>#REF!</v>
      </c>
      <c r="BH179" t="e">
        <f t="shared" si="151"/>
        <v>#REF!</v>
      </c>
      <c r="BI179" s="13">
        <f t="shared" si="130"/>
        <v>743.64621724213885</v>
      </c>
      <c r="BJ179" s="115">
        <f t="shared" si="131"/>
        <v>1.7085040543306103</v>
      </c>
      <c r="BK179" s="13" t="e">
        <f t="shared" si="132"/>
        <v>#REF!</v>
      </c>
      <c r="BL179" t="e">
        <f t="shared" si="152"/>
        <v>#REF!</v>
      </c>
      <c r="BM179" s="116">
        <f t="shared" si="133"/>
        <v>5.6772349545232395</v>
      </c>
      <c r="BN179" s="13">
        <f t="shared" si="153"/>
        <v>2.7905442076247393</v>
      </c>
      <c r="BO179" s="13" t="e">
        <f t="shared" si="134"/>
        <v>#REF!</v>
      </c>
      <c r="BP179" t="e">
        <f t="shared" si="154"/>
        <v>#REF!</v>
      </c>
      <c r="BQ179" s="13">
        <f t="shared" si="135"/>
        <v>5.6772349545232395</v>
      </c>
      <c r="BR179" s="37">
        <f t="shared" si="136"/>
        <v>245.74561645731924</v>
      </c>
      <c r="BS179" s="13" t="e">
        <f t="shared" si="137"/>
        <v>#REF!</v>
      </c>
      <c r="BT179" t="e">
        <f t="shared" si="155"/>
        <v>#REF!</v>
      </c>
      <c r="BU179" s="13">
        <f t="shared" si="138"/>
        <v>890.04176756572133</v>
      </c>
      <c r="BV179" s="13">
        <f t="shared" si="156"/>
        <v>246.82765661061336</v>
      </c>
      <c r="BW179" s="13" t="e">
        <f t="shared" si="139"/>
        <v>#REF!</v>
      </c>
      <c r="BX179" t="e">
        <f t="shared" si="157"/>
        <v>#REF!</v>
      </c>
      <c r="BY179" s="13">
        <f t="shared" si="140"/>
        <v>890.04176756572133</v>
      </c>
    </row>
    <row r="180" spans="29:77" x14ac:dyDescent="0.2">
      <c r="AC180">
        <v>179</v>
      </c>
      <c r="AD180" s="37">
        <f t="shared" si="111"/>
        <v>902.90513738053278</v>
      </c>
      <c r="AE180" s="13" t="e">
        <f t="shared" si="112"/>
        <v>#REF!</v>
      </c>
      <c r="AF180" t="e">
        <f t="shared" si="158"/>
        <v>#REF!</v>
      </c>
      <c r="AG180" s="13">
        <f t="shared" si="113"/>
        <v>1949.1707066918982</v>
      </c>
      <c r="AH180" s="13">
        <f t="shared" si="141"/>
        <v>904.21801276652945</v>
      </c>
      <c r="AI180" s="13" t="e">
        <f t="shared" si="114"/>
        <v>#REF!</v>
      </c>
      <c r="AJ180" t="e">
        <f t="shared" si="142"/>
        <v>#REF!</v>
      </c>
      <c r="AK180" s="13">
        <f t="shared" si="115"/>
        <v>1949.1707066918982</v>
      </c>
      <c r="AL180" s="37">
        <f t="shared" si="116"/>
        <v>1951.5980368584414</v>
      </c>
      <c r="AM180" s="13" t="e">
        <f t="shared" si="117"/>
        <v>#REF!</v>
      </c>
      <c r="AN180" t="e">
        <f t="shared" si="143"/>
        <v>#REF!</v>
      </c>
      <c r="AO180" s="13">
        <f t="shared" si="118"/>
        <v>4135.1333898795156</v>
      </c>
      <c r="AP180" s="13">
        <f t="shared" si="144"/>
        <v>1953.0926949901914</v>
      </c>
      <c r="AQ180" s="13" t="e">
        <f t="shared" si="119"/>
        <v>#REF!</v>
      </c>
      <c r="AR180" s="13" t="e">
        <f t="shared" si="145"/>
        <v>#REF!</v>
      </c>
      <c r="AS180" s="38">
        <f t="shared" si="120"/>
        <v>4135.1333898795156</v>
      </c>
      <c r="AT180" s="37">
        <f t="shared" si="121"/>
        <v>251.27270472321888</v>
      </c>
      <c r="AU180" s="13" t="e">
        <f t="shared" si="122"/>
        <v>#REF!</v>
      </c>
      <c r="AV180" t="e">
        <f t="shared" si="146"/>
        <v>#REF!</v>
      </c>
      <c r="AW180" s="13">
        <f t="shared" si="123"/>
        <v>654.52934422449698</v>
      </c>
      <c r="AX180" s="13">
        <f t="shared" si="147"/>
        <v>252.09216979931364</v>
      </c>
      <c r="AY180" s="13" t="e">
        <f t="shared" si="124"/>
        <v>#REF!</v>
      </c>
      <c r="AZ180" t="e">
        <f t="shared" si="148"/>
        <v>#REF!</v>
      </c>
      <c r="BA180" s="13">
        <f t="shared" si="125"/>
        <v>654.52934422449698</v>
      </c>
      <c r="BB180" s="37">
        <f t="shared" si="126"/>
        <v>353.07368435452213</v>
      </c>
      <c r="BC180" s="13" t="e">
        <f t="shared" si="127"/>
        <v>#REF!</v>
      </c>
      <c r="BD180" t="e">
        <f t="shared" si="149"/>
        <v>#REF!</v>
      </c>
      <c r="BE180" s="13">
        <f t="shared" si="128"/>
        <v>743.64621724213885</v>
      </c>
      <c r="BF180" s="13">
        <f t="shared" si="150"/>
        <v>354.15572450781633</v>
      </c>
      <c r="BG180" s="13" t="e">
        <f t="shared" si="129"/>
        <v>#REF!</v>
      </c>
      <c r="BH180" t="e">
        <f t="shared" si="151"/>
        <v>#REF!</v>
      </c>
      <c r="BI180" s="13">
        <f t="shared" si="130"/>
        <v>743.64621724213885</v>
      </c>
      <c r="BJ180" s="115">
        <f t="shared" si="131"/>
        <v>1.7085040543306103</v>
      </c>
      <c r="BK180" s="13" t="e">
        <f t="shared" si="132"/>
        <v>#REF!</v>
      </c>
      <c r="BL180" t="e">
        <f t="shared" si="152"/>
        <v>#REF!</v>
      </c>
      <c r="BM180" s="116">
        <f t="shared" si="133"/>
        <v>5.6772349545232395</v>
      </c>
      <c r="BN180" s="13">
        <f t="shared" si="153"/>
        <v>2.7905442076247393</v>
      </c>
      <c r="BO180" s="13" t="e">
        <f t="shared" si="134"/>
        <v>#REF!</v>
      </c>
      <c r="BP180" t="e">
        <f t="shared" si="154"/>
        <v>#REF!</v>
      </c>
      <c r="BQ180" s="13">
        <f t="shared" si="135"/>
        <v>5.6772349545232395</v>
      </c>
      <c r="BR180" s="37">
        <f t="shared" si="136"/>
        <v>245.74561645731924</v>
      </c>
      <c r="BS180" s="13" t="e">
        <f t="shared" si="137"/>
        <v>#REF!</v>
      </c>
      <c r="BT180" t="e">
        <f t="shared" si="155"/>
        <v>#REF!</v>
      </c>
      <c r="BU180" s="13">
        <f t="shared" si="138"/>
        <v>890.04176756572133</v>
      </c>
      <c r="BV180" s="13">
        <f t="shared" si="156"/>
        <v>246.82765661061336</v>
      </c>
      <c r="BW180" s="13" t="e">
        <f t="shared" si="139"/>
        <v>#REF!</v>
      </c>
      <c r="BX180" t="e">
        <f t="shared" si="157"/>
        <v>#REF!</v>
      </c>
      <c r="BY180" s="13">
        <f t="shared" si="140"/>
        <v>890.04176756572133</v>
      </c>
    </row>
    <row r="181" spans="29:77" x14ac:dyDescent="0.2">
      <c r="AC181">
        <v>180</v>
      </c>
      <c r="AD181" s="37">
        <f t="shared" si="111"/>
        <v>902.90513738053278</v>
      </c>
      <c r="AE181" s="13" t="e">
        <f t="shared" si="112"/>
        <v>#REF!</v>
      </c>
      <c r="AF181" t="e">
        <f t="shared" si="158"/>
        <v>#REF!</v>
      </c>
      <c r="AG181" s="13">
        <f t="shared" si="113"/>
        <v>1949.1707066918982</v>
      </c>
      <c r="AH181" s="13">
        <f t="shared" si="141"/>
        <v>904.21801276652945</v>
      </c>
      <c r="AI181" s="13" t="e">
        <f t="shared" si="114"/>
        <v>#REF!</v>
      </c>
      <c r="AJ181" t="e">
        <f t="shared" si="142"/>
        <v>#REF!</v>
      </c>
      <c r="AK181" s="13">
        <f t="shared" si="115"/>
        <v>1949.1707066918982</v>
      </c>
      <c r="AL181" s="37">
        <f t="shared" si="116"/>
        <v>1951.5980368584414</v>
      </c>
      <c r="AM181" s="13" t="e">
        <f t="shared" si="117"/>
        <v>#REF!</v>
      </c>
      <c r="AN181" t="e">
        <f t="shared" si="143"/>
        <v>#REF!</v>
      </c>
      <c r="AO181" s="13">
        <f t="shared" si="118"/>
        <v>4135.1333898795156</v>
      </c>
      <c r="AP181" s="13">
        <f t="shared" si="144"/>
        <v>1953.0926949901914</v>
      </c>
      <c r="AQ181" s="13" t="e">
        <f t="shared" si="119"/>
        <v>#REF!</v>
      </c>
      <c r="AR181" s="13" t="e">
        <f t="shared" si="145"/>
        <v>#REF!</v>
      </c>
      <c r="AS181" s="38">
        <f t="shared" si="120"/>
        <v>4135.1333898795156</v>
      </c>
      <c r="AT181" s="37">
        <f t="shared" si="121"/>
        <v>251.27270472321888</v>
      </c>
      <c r="AU181" s="13" t="e">
        <f t="shared" si="122"/>
        <v>#REF!</v>
      </c>
      <c r="AV181" t="e">
        <f t="shared" si="146"/>
        <v>#REF!</v>
      </c>
      <c r="AW181" s="13">
        <f t="shared" si="123"/>
        <v>654.52934422449698</v>
      </c>
      <c r="AX181" s="13">
        <f t="shared" si="147"/>
        <v>252.09216979931364</v>
      </c>
      <c r="AY181" s="13" t="e">
        <f t="shared" si="124"/>
        <v>#REF!</v>
      </c>
      <c r="AZ181" t="e">
        <f t="shared" si="148"/>
        <v>#REF!</v>
      </c>
      <c r="BA181" s="13">
        <f t="shared" si="125"/>
        <v>654.52934422449698</v>
      </c>
      <c r="BB181" s="37">
        <f t="shared" si="126"/>
        <v>353.07368435452213</v>
      </c>
      <c r="BC181" s="13" t="e">
        <f t="shared" si="127"/>
        <v>#REF!</v>
      </c>
      <c r="BD181" t="e">
        <f t="shared" si="149"/>
        <v>#REF!</v>
      </c>
      <c r="BE181" s="13">
        <f t="shared" si="128"/>
        <v>743.64621724213885</v>
      </c>
      <c r="BF181" s="13">
        <f t="shared" si="150"/>
        <v>354.15572450781633</v>
      </c>
      <c r="BG181" s="13" t="e">
        <f t="shared" si="129"/>
        <v>#REF!</v>
      </c>
      <c r="BH181" t="e">
        <f t="shared" si="151"/>
        <v>#REF!</v>
      </c>
      <c r="BI181" s="13">
        <f t="shared" si="130"/>
        <v>743.64621724213885</v>
      </c>
      <c r="BJ181" s="115">
        <f t="shared" si="131"/>
        <v>1.7085040543306103</v>
      </c>
      <c r="BK181" s="13" t="e">
        <f t="shared" si="132"/>
        <v>#REF!</v>
      </c>
      <c r="BL181" t="e">
        <f t="shared" si="152"/>
        <v>#REF!</v>
      </c>
      <c r="BM181" s="116">
        <f t="shared" si="133"/>
        <v>5.6772349545232395</v>
      </c>
      <c r="BN181" s="13">
        <f t="shared" si="153"/>
        <v>2.7905442076247393</v>
      </c>
      <c r="BO181" s="13" t="e">
        <f t="shared" si="134"/>
        <v>#REF!</v>
      </c>
      <c r="BP181" t="e">
        <f t="shared" si="154"/>
        <v>#REF!</v>
      </c>
      <c r="BQ181" s="13">
        <f t="shared" si="135"/>
        <v>5.6772349545232395</v>
      </c>
      <c r="BR181" s="37">
        <f t="shared" si="136"/>
        <v>245.74561645731924</v>
      </c>
      <c r="BS181" s="13" t="e">
        <f t="shared" si="137"/>
        <v>#REF!</v>
      </c>
      <c r="BT181" t="e">
        <f t="shared" si="155"/>
        <v>#REF!</v>
      </c>
      <c r="BU181" s="13">
        <f t="shared" si="138"/>
        <v>890.04176756572133</v>
      </c>
      <c r="BV181" s="13">
        <f t="shared" si="156"/>
        <v>246.82765661061336</v>
      </c>
      <c r="BW181" s="13" t="e">
        <f t="shared" si="139"/>
        <v>#REF!</v>
      </c>
      <c r="BX181" t="e">
        <f t="shared" si="157"/>
        <v>#REF!</v>
      </c>
      <c r="BY181" s="13">
        <f t="shared" si="140"/>
        <v>890.04176756572133</v>
      </c>
    </row>
    <row r="182" spans="29:77" x14ac:dyDescent="0.2">
      <c r="AC182">
        <v>181</v>
      </c>
      <c r="AD182" s="37">
        <f t="shared" si="111"/>
        <v>902.90513738053278</v>
      </c>
      <c r="AE182" s="13" t="e">
        <f t="shared" si="112"/>
        <v>#REF!</v>
      </c>
      <c r="AF182" t="e">
        <f t="shared" si="158"/>
        <v>#REF!</v>
      </c>
      <c r="AG182" s="13">
        <f t="shared" si="113"/>
        <v>1949.1707066918982</v>
      </c>
      <c r="AH182" s="13">
        <f t="shared" si="141"/>
        <v>904.21801276652945</v>
      </c>
      <c r="AI182" s="13" t="e">
        <f t="shared" si="114"/>
        <v>#REF!</v>
      </c>
      <c r="AJ182" t="e">
        <f t="shared" si="142"/>
        <v>#REF!</v>
      </c>
      <c r="AK182" s="13">
        <f t="shared" si="115"/>
        <v>1949.1707066918982</v>
      </c>
      <c r="AL182" s="37">
        <f t="shared" si="116"/>
        <v>1951.5980368584414</v>
      </c>
      <c r="AM182" s="13" t="e">
        <f t="shared" si="117"/>
        <v>#REF!</v>
      </c>
      <c r="AN182" t="e">
        <f t="shared" si="143"/>
        <v>#REF!</v>
      </c>
      <c r="AO182" s="13">
        <f t="shared" si="118"/>
        <v>4135.1333898795156</v>
      </c>
      <c r="AP182" s="13">
        <f t="shared" si="144"/>
        <v>1953.0926949901914</v>
      </c>
      <c r="AQ182" s="13" t="e">
        <f t="shared" si="119"/>
        <v>#REF!</v>
      </c>
      <c r="AR182" s="13" t="e">
        <f t="shared" si="145"/>
        <v>#REF!</v>
      </c>
      <c r="AS182" s="38">
        <f t="shared" si="120"/>
        <v>4135.1333898795156</v>
      </c>
      <c r="AT182" s="37">
        <f t="shared" si="121"/>
        <v>251.27270472321888</v>
      </c>
      <c r="AU182" s="13" t="e">
        <f t="shared" si="122"/>
        <v>#REF!</v>
      </c>
      <c r="AV182" t="e">
        <f t="shared" si="146"/>
        <v>#REF!</v>
      </c>
      <c r="AW182" s="13">
        <f t="shared" si="123"/>
        <v>654.52934422449698</v>
      </c>
      <c r="AX182" s="13">
        <f t="shared" si="147"/>
        <v>252.09216979931364</v>
      </c>
      <c r="AY182" s="13" t="e">
        <f t="shared" si="124"/>
        <v>#REF!</v>
      </c>
      <c r="AZ182" t="e">
        <f t="shared" si="148"/>
        <v>#REF!</v>
      </c>
      <c r="BA182" s="13">
        <f t="shared" si="125"/>
        <v>654.52934422449698</v>
      </c>
      <c r="BB182" s="37">
        <f t="shared" si="126"/>
        <v>353.07368435452213</v>
      </c>
      <c r="BC182" s="13" t="e">
        <f t="shared" si="127"/>
        <v>#REF!</v>
      </c>
      <c r="BD182" t="e">
        <f t="shared" si="149"/>
        <v>#REF!</v>
      </c>
      <c r="BE182" s="13">
        <f t="shared" si="128"/>
        <v>743.64621724213885</v>
      </c>
      <c r="BF182" s="13">
        <f t="shared" si="150"/>
        <v>354.15572450781633</v>
      </c>
      <c r="BG182" s="13" t="e">
        <f t="shared" si="129"/>
        <v>#REF!</v>
      </c>
      <c r="BH182" t="e">
        <f t="shared" si="151"/>
        <v>#REF!</v>
      </c>
      <c r="BI182" s="13">
        <f t="shared" si="130"/>
        <v>743.64621724213885</v>
      </c>
      <c r="BJ182" s="115">
        <f t="shared" si="131"/>
        <v>1.7085040543306103</v>
      </c>
      <c r="BK182" s="13" t="e">
        <f t="shared" si="132"/>
        <v>#REF!</v>
      </c>
      <c r="BL182" t="e">
        <f t="shared" si="152"/>
        <v>#REF!</v>
      </c>
      <c r="BM182" s="116">
        <f t="shared" si="133"/>
        <v>5.6772349545232395</v>
      </c>
      <c r="BN182" s="13">
        <f t="shared" si="153"/>
        <v>2.7905442076247393</v>
      </c>
      <c r="BO182" s="13" t="e">
        <f t="shared" si="134"/>
        <v>#REF!</v>
      </c>
      <c r="BP182" t="e">
        <f t="shared" si="154"/>
        <v>#REF!</v>
      </c>
      <c r="BQ182" s="13">
        <f t="shared" si="135"/>
        <v>5.6772349545232395</v>
      </c>
      <c r="BR182" s="37">
        <f t="shared" si="136"/>
        <v>245.74561645731924</v>
      </c>
      <c r="BS182" s="13" t="e">
        <f t="shared" si="137"/>
        <v>#REF!</v>
      </c>
      <c r="BT182" t="e">
        <f t="shared" si="155"/>
        <v>#REF!</v>
      </c>
      <c r="BU182" s="13">
        <f t="shared" si="138"/>
        <v>890.04176756572133</v>
      </c>
      <c r="BV182" s="13">
        <f t="shared" si="156"/>
        <v>246.82765661061336</v>
      </c>
      <c r="BW182" s="13" t="e">
        <f t="shared" si="139"/>
        <v>#REF!</v>
      </c>
      <c r="BX182" t="e">
        <f t="shared" si="157"/>
        <v>#REF!</v>
      </c>
      <c r="BY182" s="13">
        <f t="shared" si="140"/>
        <v>890.04176756572133</v>
      </c>
    </row>
    <row r="183" spans="29:77" x14ac:dyDescent="0.2">
      <c r="AC183">
        <v>182</v>
      </c>
      <c r="AD183" s="37">
        <f t="shared" si="111"/>
        <v>902.90513738053278</v>
      </c>
      <c r="AE183" s="13" t="e">
        <f t="shared" si="112"/>
        <v>#REF!</v>
      </c>
      <c r="AF183" t="e">
        <f t="shared" si="158"/>
        <v>#REF!</v>
      </c>
      <c r="AG183" s="13">
        <f t="shared" si="113"/>
        <v>1949.1707066918982</v>
      </c>
      <c r="AH183" s="13">
        <f t="shared" si="141"/>
        <v>904.21801276652945</v>
      </c>
      <c r="AI183" s="13" t="e">
        <f t="shared" si="114"/>
        <v>#REF!</v>
      </c>
      <c r="AJ183" t="e">
        <f t="shared" si="142"/>
        <v>#REF!</v>
      </c>
      <c r="AK183" s="13">
        <f t="shared" si="115"/>
        <v>1949.1707066918982</v>
      </c>
      <c r="AL183" s="37">
        <f t="shared" si="116"/>
        <v>1951.5980368584414</v>
      </c>
      <c r="AM183" s="13" t="e">
        <f t="shared" si="117"/>
        <v>#REF!</v>
      </c>
      <c r="AN183" t="e">
        <f t="shared" si="143"/>
        <v>#REF!</v>
      </c>
      <c r="AO183" s="13">
        <f t="shared" si="118"/>
        <v>4135.1333898795156</v>
      </c>
      <c r="AP183" s="13">
        <f t="shared" si="144"/>
        <v>1953.0926949901914</v>
      </c>
      <c r="AQ183" s="13" t="e">
        <f t="shared" si="119"/>
        <v>#REF!</v>
      </c>
      <c r="AR183" s="13" t="e">
        <f t="shared" si="145"/>
        <v>#REF!</v>
      </c>
      <c r="AS183" s="38">
        <f t="shared" si="120"/>
        <v>4135.1333898795156</v>
      </c>
      <c r="AT183" s="37">
        <f t="shared" si="121"/>
        <v>251.27270472321888</v>
      </c>
      <c r="AU183" s="13" t="e">
        <f t="shared" si="122"/>
        <v>#REF!</v>
      </c>
      <c r="AV183" t="e">
        <f t="shared" si="146"/>
        <v>#REF!</v>
      </c>
      <c r="AW183" s="13">
        <f t="shared" si="123"/>
        <v>654.52934422449698</v>
      </c>
      <c r="AX183" s="13">
        <f t="shared" si="147"/>
        <v>252.09216979931364</v>
      </c>
      <c r="AY183" s="13" t="e">
        <f t="shared" si="124"/>
        <v>#REF!</v>
      </c>
      <c r="AZ183" t="e">
        <f t="shared" si="148"/>
        <v>#REF!</v>
      </c>
      <c r="BA183" s="13">
        <f t="shared" si="125"/>
        <v>654.52934422449698</v>
      </c>
      <c r="BB183" s="37">
        <f t="shared" si="126"/>
        <v>353.07368435452213</v>
      </c>
      <c r="BC183" s="13" t="e">
        <f t="shared" si="127"/>
        <v>#REF!</v>
      </c>
      <c r="BD183" t="e">
        <f t="shared" si="149"/>
        <v>#REF!</v>
      </c>
      <c r="BE183" s="13">
        <f t="shared" si="128"/>
        <v>743.64621724213885</v>
      </c>
      <c r="BF183" s="13">
        <f t="shared" si="150"/>
        <v>354.15572450781633</v>
      </c>
      <c r="BG183" s="13" t="e">
        <f t="shared" si="129"/>
        <v>#REF!</v>
      </c>
      <c r="BH183" t="e">
        <f t="shared" si="151"/>
        <v>#REF!</v>
      </c>
      <c r="BI183" s="13">
        <f t="shared" si="130"/>
        <v>743.64621724213885</v>
      </c>
      <c r="BJ183" s="115">
        <f t="shared" si="131"/>
        <v>1.7085040543306103</v>
      </c>
      <c r="BK183" s="13" t="e">
        <f t="shared" si="132"/>
        <v>#REF!</v>
      </c>
      <c r="BL183" t="e">
        <f t="shared" si="152"/>
        <v>#REF!</v>
      </c>
      <c r="BM183" s="116">
        <f t="shared" si="133"/>
        <v>5.6772349545232395</v>
      </c>
      <c r="BN183" s="13">
        <f t="shared" si="153"/>
        <v>2.7905442076247393</v>
      </c>
      <c r="BO183" s="13" t="e">
        <f t="shared" si="134"/>
        <v>#REF!</v>
      </c>
      <c r="BP183" t="e">
        <f t="shared" si="154"/>
        <v>#REF!</v>
      </c>
      <c r="BQ183" s="13">
        <f t="shared" si="135"/>
        <v>5.6772349545232395</v>
      </c>
      <c r="BR183" s="37">
        <f t="shared" si="136"/>
        <v>245.74561645731924</v>
      </c>
      <c r="BS183" s="13" t="e">
        <f t="shared" si="137"/>
        <v>#REF!</v>
      </c>
      <c r="BT183" t="e">
        <f t="shared" si="155"/>
        <v>#REF!</v>
      </c>
      <c r="BU183" s="13">
        <f t="shared" si="138"/>
        <v>890.04176756572133</v>
      </c>
      <c r="BV183" s="13">
        <f t="shared" si="156"/>
        <v>246.82765661061336</v>
      </c>
      <c r="BW183" s="13" t="e">
        <f t="shared" si="139"/>
        <v>#REF!</v>
      </c>
      <c r="BX183" t="e">
        <f t="shared" si="157"/>
        <v>#REF!</v>
      </c>
      <c r="BY183" s="13">
        <f t="shared" si="140"/>
        <v>890.04176756572133</v>
      </c>
    </row>
    <row r="184" spans="29:77" x14ac:dyDescent="0.2">
      <c r="AC184">
        <v>183</v>
      </c>
      <c r="AD184" s="37">
        <f t="shared" si="111"/>
        <v>902.90513738053278</v>
      </c>
      <c r="AE184" s="13" t="e">
        <f t="shared" si="112"/>
        <v>#REF!</v>
      </c>
      <c r="AF184" t="e">
        <f t="shared" si="158"/>
        <v>#REF!</v>
      </c>
      <c r="AG184" s="13">
        <f t="shared" si="113"/>
        <v>1949.1707066918982</v>
      </c>
      <c r="AH184" s="13">
        <f t="shared" si="141"/>
        <v>904.21801276652945</v>
      </c>
      <c r="AI184" s="13" t="e">
        <f t="shared" si="114"/>
        <v>#REF!</v>
      </c>
      <c r="AJ184" t="e">
        <f t="shared" si="142"/>
        <v>#REF!</v>
      </c>
      <c r="AK184" s="13">
        <f t="shared" si="115"/>
        <v>1949.1707066918982</v>
      </c>
      <c r="AL184" s="37">
        <f t="shared" si="116"/>
        <v>1951.5980368584414</v>
      </c>
      <c r="AM184" s="13" t="e">
        <f t="shared" si="117"/>
        <v>#REF!</v>
      </c>
      <c r="AN184" t="e">
        <f t="shared" si="143"/>
        <v>#REF!</v>
      </c>
      <c r="AO184" s="13">
        <f t="shared" si="118"/>
        <v>4135.1333898795156</v>
      </c>
      <c r="AP184" s="13">
        <f t="shared" si="144"/>
        <v>1953.0926949901914</v>
      </c>
      <c r="AQ184" s="13" t="e">
        <f t="shared" si="119"/>
        <v>#REF!</v>
      </c>
      <c r="AR184" s="13" t="e">
        <f t="shared" si="145"/>
        <v>#REF!</v>
      </c>
      <c r="AS184" s="38">
        <f t="shared" si="120"/>
        <v>4135.1333898795156</v>
      </c>
      <c r="AT184" s="37">
        <f t="shared" si="121"/>
        <v>251.27270472321888</v>
      </c>
      <c r="AU184" s="13" t="e">
        <f t="shared" si="122"/>
        <v>#REF!</v>
      </c>
      <c r="AV184" t="e">
        <f t="shared" si="146"/>
        <v>#REF!</v>
      </c>
      <c r="AW184" s="13">
        <f t="shared" si="123"/>
        <v>654.52934422449698</v>
      </c>
      <c r="AX184" s="13">
        <f t="shared" si="147"/>
        <v>252.09216979931364</v>
      </c>
      <c r="AY184" s="13" t="e">
        <f t="shared" si="124"/>
        <v>#REF!</v>
      </c>
      <c r="AZ184" t="e">
        <f t="shared" si="148"/>
        <v>#REF!</v>
      </c>
      <c r="BA184" s="13">
        <f t="shared" si="125"/>
        <v>654.52934422449698</v>
      </c>
      <c r="BB184" s="37">
        <f t="shared" si="126"/>
        <v>353.07368435452213</v>
      </c>
      <c r="BC184" s="13" t="e">
        <f t="shared" si="127"/>
        <v>#REF!</v>
      </c>
      <c r="BD184" t="e">
        <f t="shared" si="149"/>
        <v>#REF!</v>
      </c>
      <c r="BE184" s="13">
        <f t="shared" si="128"/>
        <v>743.64621724213885</v>
      </c>
      <c r="BF184" s="13">
        <f t="shared" si="150"/>
        <v>354.15572450781633</v>
      </c>
      <c r="BG184" s="13" t="e">
        <f t="shared" si="129"/>
        <v>#REF!</v>
      </c>
      <c r="BH184" t="e">
        <f t="shared" si="151"/>
        <v>#REF!</v>
      </c>
      <c r="BI184" s="13">
        <f t="shared" si="130"/>
        <v>743.64621724213885</v>
      </c>
      <c r="BJ184" s="115">
        <f t="shared" si="131"/>
        <v>1.7085040543306103</v>
      </c>
      <c r="BK184" s="13" t="e">
        <f t="shared" si="132"/>
        <v>#REF!</v>
      </c>
      <c r="BL184" t="e">
        <f t="shared" si="152"/>
        <v>#REF!</v>
      </c>
      <c r="BM184" s="116">
        <f t="shared" si="133"/>
        <v>5.6772349545232395</v>
      </c>
      <c r="BN184" s="13">
        <f t="shared" si="153"/>
        <v>2.7905442076247393</v>
      </c>
      <c r="BO184" s="13" t="e">
        <f t="shared" si="134"/>
        <v>#REF!</v>
      </c>
      <c r="BP184" t="e">
        <f t="shared" si="154"/>
        <v>#REF!</v>
      </c>
      <c r="BQ184" s="13">
        <f t="shared" si="135"/>
        <v>5.6772349545232395</v>
      </c>
      <c r="BR184" s="37">
        <f t="shared" si="136"/>
        <v>245.74561645731924</v>
      </c>
      <c r="BS184" s="13" t="e">
        <f t="shared" si="137"/>
        <v>#REF!</v>
      </c>
      <c r="BT184" t="e">
        <f t="shared" si="155"/>
        <v>#REF!</v>
      </c>
      <c r="BU184" s="13">
        <f t="shared" si="138"/>
        <v>890.04176756572133</v>
      </c>
      <c r="BV184" s="13">
        <f t="shared" si="156"/>
        <v>246.82765661061336</v>
      </c>
      <c r="BW184" s="13" t="e">
        <f t="shared" si="139"/>
        <v>#REF!</v>
      </c>
      <c r="BX184" t="e">
        <f t="shared" si="157"/>
        <v>#REF!</v>
      </c>
      <c r="BY184" s="13">
        <f t="shared" si="140"/>
        <v>890.04176756572133</v>
      </c>
    </row>
    <row r="185" spans="29:77" x14ac:dyDescent="0.2">
      <c r="AC185">
        <v>184</v>
      </c>
      <c r="AD185" s="37">
        <f t="shared" si="111"/>
        <v>902.90513738053278</v>
      </c>
      <c r="AE185" s="13" t="e">
        <f t="shared" si="112"/>
        <v>#REF!</v>
      </c>
      <c r="AF185" t="e">
        <f t="shared" si="158"/>
        <v>#REF!</v>
      </c>
      <c r="AG185" s="13">
        <f t="shared" si="113"/>
        <v>1949.1707066918982</v>
      </c>
      <c r="AH185" s="13">
        <f t="shared" si="141"/>
        <v>904.21801276652945</v>
      </c>
      <c r="AI185" s="13" t="e">
        <f t="shared" si="114"/>
        <v>#REF!</v>
      </c>
      <c r="AJ185" t="e">
        <f t="shared" si="142"/>
        <v>#REF!</v>
      </c>
      <c r="AK185" s="13">
        <f t="shared" si="115"/>
        <v>1949.1707066918982</v>
      </c>
      <c r="AL185" s="37">
        <f t="shared" si="116"/>
        <v>1951.5980368584414</v>
      </c>
      <c r="AM185" s="13" t="e">
        <f t="shared" si="117"/>
        <v>#REF!</v>
      </c>
      <c r="AN185" t="e">
        <f t="shared" si="143"/>
        <v>#REF!</v>
      </c>
      <c r="AO185" s="13">
        <f t="shared" si="118"/>
        <v>4135.1333898795156</v>
      </c>
      <c r="AP185" s="13">
        <f t="shared" si="144"/>
        <v>1953.0926949901914</v>
      </c>
      <c r="AQ185" s="13" t="e">
        <f t="shared" si="119"/>
        <v>#REF!</v>
      </c>
      <c r="AR185" s="13" t="e">
        <f t="shared" si="145"/>
        <v>#REF!</v>
      </c>
      <c r="AS185" s="38">
        <f t="shared" si="120"/>
        <v>4135.1333898795156</v>
      </c>
      <c r="AT185" s="37">
        <f t="shared" si="121"/>
        <v>251.27270472321888</v>
      </c>
      <c r="AU185" s="13" t="e">
        <f t="shared" si="122"/>
        <v>#REF!</v>
      </c>
      <c r="AV185" t="e">
        <f t="shared" si="146"/>
        <v>#REF!</v>
      </c>
      <c r="AW185" s="13">
        <f t="shared" si="123"/>
        <v>654.52934422449698</v>
      </c>
      <c r="AX185" s="13">
        <f t="shared" si="147"/>
        <v>252.09216979931364</v>
      </c>
      <c r="AY185" s="13" t="e">
        <f t="shared" si="124"/>
        <v>#REF!</v>
      </c>
      <c r="AZ185" t="e">
        <f t="shared" si="148"/>
        <v>#REF!</v>
      </c>
      <c r="BA185" s="13">
        <f t="shared" si="125"/>
        <v>654.52934422449698</v>
      </c>
      <c r="BB185" s="37">
        <f t="shared" si="126"/>
        <v>353.07368435452213</v>
      </c>
      <c r="BC185" s="13" t="e">
        <f t="shared" si="127"/>
        <v>#REF!</v>
      </c>
      <c r="BD185" t="e">
        <f t="shared" si="149"/>
        <v>#REF!</v>
      </c>
      <c r="BE185" s="13">
        <f t="shared" si="128"/>
        <v>743.64621724213885</v>
      </c>
      <c r="BF185" s="13">
        <f t="shared" si="150"/>
        <v>354.15572450781633</v>
      </c>
      <c r="BG185" s="13" t="e">
        <f t="shared" si="129"/>
        <v>#REF!</v>
      </c>
      <c r="BH185" t="e">
        <f t="shared" si="151"/>
        <v>#REF!</v>
      </c>
      <c r="BI185" s="13">
        <f t="shared" si="130"/>
        <v>743.64621724213885</v>
      </c>
      <c r="BJ185" s="115">
        <f t="shared" si="131"/>
        <v>1.7085040543306103</v>
      </c>
      <c r="BK185" s="13" t="e">
        <f t="shared" si="132"/>
        <v>#REF!</v>
      </c>
      <c r="BL185" t="e">
        <f t="shared" si="152"/>
        <v>#REF!</v>
      </c>
      <c r="BM185" s="116">
        <f t="shared" si="133"/>
        <v>5.6772349545232395</v>
      </c>
      <c r="BN185" s="13">
        <f t="shared" si="153"/>
        <v>2.7905442076247393</v>
      </c>
      <c r="BO185" s="13" t="e">
        <f t="shared" si="134"/>
        <v>#REF!</v>
      </c>
      <c r="BP185" t="e">
        <f t="shared" si="154"/>
        <v>#REF!</v>
      </c>
      <c r="BQ185" s="13">
        <f t="shared" si="135"/>
        <v>5.6772349545232395</v>
      </c>
      <c r="BR185" s="37">
        <f t="shared" si="136"/>
        <v>245.74561645731924</v>
      </c>
      <c r="BS185" s="13" t="e">
        <f t="shared" si="137"/>
        <v>#REF!</v>
      </c>
      <c r="BT185" t="e">
        <f t="shared" si="155"/>
        <v>#REF!</v>
      </c>
      <c r="BU185" s="13">
        <f t="shared" si="138"/>
        <v>890.04176756572133</v>
      </c>
      <c r="BV185" s="13">
        <f t="shared" si="156"/>
        <v>246.82765661061336</v>
      </c>
      <c r="BW185" s="13" t="e">
        <f t="shared" si="139"/>
        <v>#REF!</v>
      </c>
      <c r="BX185" t="e">
        <f t="shared" si="157"/>
        <v>#REF!</v>
      </c>
      <c r="BY185" s="13">
        <f t="shared" si="140"/>
        <v>890.04176756572133</v>
      </c>
    </row>
    <row r="186" spans="29:77" x14ac:dyDescent="0.2">
      <c r="AC186">
        <v>185</v>
      </c>
      <c r="AD186" s="37">
        <f t="shared" si="111"/>
        <v>902.90513738053278</v>
      </c>
      <c r="AE186" s="13" t="e">
        <f t="shared" si="112"/>
        <v>#REF!</v>
      </c>
      <c r="AF186" t="e">
        <f t="shared" si="158"/>
        <v>#REF!</v>
      </c>
      <c r="AG186" s="13">
        <f t="shared" si="113"/>
        <v>1949.1707066918982</v>
      </c>
      <c r="AH186" s="13">
        <f t="shared" si="141"/>
        <v>904.21801276652945</v>
      </c>
      <c r="AI186" s="13" t="e">
        <f t="shared" si="114"/>
        <v>#REF!</v>
      </c>
      <c r="AJ186" t="e">
        <f t="shared" si="142"/>
        <v>#REF!</v>
      </c>
      <c r="AK186" s="13">
        <f t="shared" si="115"/>
        <v>1949.1707066918982</v>
      </c>
      <c r="AL186" s="37">
        <f t="shared" si="116"/>
        <v>1951.5980368584414</v>
      </c>
      <c r="AM186" s="13" t="e">
        <f t="shared" si="117"/>
        <v>#REF!</v>
      </c>
      <c r="AN186" t="e">
        <f t="shared" si="143"/>
        <v>#REF!</v>
      </c>
      <c r="AO186" s="13">
        <f t="shared" si="118"/>
        <v>4135.1333898795156</v>
      </c>
      <c r="AP186" s="13">
        <f t="shared" si="144"/>
        <v>1953.0926949901914</v>
      </c>
      <c r="AQ186" s="13" t="e">
        <f t="shared" si="119"/>
        <v>#REF!</v>
      </c>
      <c r="AR186" s="13" t="e">
        <f t="shared" si="145"/>
        <v>#REF!</v>
      </c>
      <c r="AS186" s="38">
        <f t="shared" si="120"/>
        <v>4135.1333898795156</v>
      </c>
      <c r="AT186" s="37">
        <f t="shared" si="121"/>
        <v>251.27270472321888</v>
      </c>
      <c r="AU186" s="13" t="e">
        <f t="shared" si="122"/>
        <v>#REF!</v>
      </c>
      <c r="AV186" t="e">
        <f t="shared" si="146"/>
        <v>#REF!</v>
      </c>
      <c r="AW186" s="13">
        <f t="shared" si="123"/>
        <v>654.52934422449698</v>
      </c>
      <c r="AX186" s="13">
        <f t="shared" si="147"/>
        <v>252.09216979931364</v>
      </c>
      <c r="AY186" s="13" t="e">
        <f t="shared" si="124"/>
        <v>#REF!</v>
      </c>
      <c r="AZ186" t="e">
        <f t="shared" si="148"/>
        <v>#REF!</v>
      </c>
      <c r="BA186" s="13">
        <f t="shared" si="125"/>
        <v>654.52934422449698</v>
      </c>
      <c r="BB186" s="37">
        <f t="shared" si="126"/>
        <v>353.07368435452213</v>
      </c>
      <c r="BC186" s="13" t="e">
        <f t="shared" si="127"/>
        <v>#REF!</v>
      </c>
      <c r="BD186" t="e">
        <f t="shared" si="149"/>
        <v>#REF!</v>
      </c>
      <c r="BE186" s="13">
        <f t="shared" si="128"/>
        <v>743.64621724213885</v>
      </c>
      <c r="BF186" s="13">
        <f t="shared" si="150"/>
        <v>354.15572450781633</v>
      </c>
      <c r="BG186" s="13" t="e">
        <f t="shared" si="129"/>
        <v>#REF!</v>
      </c>
      <c r="BH186" t="e">
        <f t="shared" si="151"/>
        <v>#REF!</v>
      </c>
      <c r="BI186" s="13">
        <f t="shared" si="130"/>
        <v>743.64621724213885</v>
      </c>
      <c r="BJ186" s="115">
        <f t="shared" si="131"/>
        <v>1.7085040543306103</v>
      </c>
      <c r="BK186" s="13" t="e">
        <f t="shared" si="132"/>
        <v>#REF!</v>
      </c>
      <c r="BL186" t="e">
        <f t="shared" si="152"/>
        <v>#REF!</v>
      </c>
      <c r="BM186" s="116">
        <f t="shared" si="133"/>
        <v>5.6772349545232395</v>
      </c>
      <c r="BN186" s="13">
        <f t="shared" si="153"/>
        <v>2.7905442076247393</v>
      </c>
      <c r="BO186" s="13" t="e">
        <f t="shared" si="134"/>
        <v>#REF!</v>
      </c>
      <c r="BP186" t="e">
        <f t="shared" si="154"/>
        <v>#REF!</v>
      </c>
      <c r="BQ186" s="13">
        <f t="shared" si="135"/>
        <v>5.6772349545232395</v>
      </c>
      <c r="BR186" s="37">
        <f t="shared" si="136"/>
        <v>245.74561645731924</v>
      </c>
      <c r="BS186" s="13" t="e">
        <f t="shared" si="137"/>
        <v>#REF!</v>
      </c>
      <c r="BT186" t="e">
        <f t="shared" si="155"/>
        <v>#REF!</v>
      </c>
      <c r="BU186" s="13">
        <f t="shared" si="138"/>
        <v>890.04176756572133</v>
      </c>
      <c r="BV186" s="13">
        <f t="shared" si="156"/>
        <v>246.82765661061336</v>
      </c>
      <c r="BW186" s="13" t="e">
        <f t="shared" si="139"/>
        <v>#REF!</v>
      </c>
      <c r="BX186" t="e">
        <f t="shared" si="157"/>
        <v>#REF!</v>
      </c>
      <c r="BY186" s="13">
        <f t="shared" si="140"/>
        <v>890.04176756572133</v>
      </c>
    </row>
    <row r="187" spans="29:77" x14ac:dyDescent="0.2">
      <c r="AC187">
        <v>186</v>
      </c>
      <c r="AD187" s="37">
        <f t="shared" si="111"/>
        <v>902.90513738053278</v>
      </c>
      <c r="AE187" s="13" t="e">
        <f t="shared" si="112"/>
        <v>#REF!</v>
      </c>
      <c r="AF187" t="e">
        <f t="shared" si="158"/>
        <v>#REF!</v>
      </c>
      <c r="AG187" s="13">
        <f t="shared" si="113"/>
        <v>1949.1707066918982</v>
      </c>
      <c r="AH187" s="13">
        <f t="shared" si="141"/>
        <v>904.21801276652945</v>
      </c>
      <c r="AI187" s="13" t="e">
        <f t="shared" si="114"/>
        <v>#REF!</v>
      </c>
      <c r="AJ187" t="e">
        <f t="shared" si="142"/>
        <v>#REF!</v>
      </c>
      <c r="AK187" s="13">
        <f t="shared" si="115"/>
        <v>1949.1707066918982</v>
      </c>
      <c r="AL187" s="37">
        <f t="shared" si="116"/>
        <v>1951.5980368584414</v>
      </c>
      <c r="AM187" s="13" t="e">
        <f t="shared" si="117"/>
        <v>#REF!</v>
      </c>
      <c r="AN187" t="e">
        <f t="shared" si="143"/>
        <v>#REF!</v>
      </c>
      <c r="AO187" s="13">
        <f t="shared" si="118"/>
        <v>4135.1333898795156</v>
      </c>
      <c r="AP187" s="13">
        <f t="shared" si="144"/>
        <v>1953.0926949901914</v>
      </c>
      <c r="AQ187" s="13" t="e">
        <f t="shared" si="119"/>
        <v>#REF!</v>
      </c>
      <c r="AR187" s="13" t="e">
        <f t="shared" si="145"/>
        <v>#REF!</v>
      </c>
      <c r="AS187" s="38">
        <f t="shared" si="120"/>
        <v>4135.1333898795156</v>
      </c>
      <c r="AT187" s="37">
        <f t="shared" si="121"/>
        <v>251.27270472321888</v>
      </c>
      <c r="AU187" s="13" t="e">
        <f t="shared" si="122"/>
        <v>#REF!</v>
      </c>
      <c r="AV187" t="e">
        <f t="shared" si="146"/>
        <v>#REF!</v>
      </c>
      <c r="AW187" s="13">
        <f t="shared" si="123"/>
        <v>654.52934422449698</v>
      </c>
      <c r="AX187" s="13">
        <f t="shared" si="147"/>
        <v>252.09216979931364</v>
      </c>
      <c r="AY187" s="13" t="e">
        <f t="shared" si="124"/>
        <v>#REF!</v>
      </c>
      <c r="AZ187" t="e">
        <f t="shared" si="148"/>
        <v>#REF!</v>
      </c>
      <c r="BA187" s="13">
        <f t="shared" si="125"/>
        <v>654.52934422449698</v>
      </c>
      <c r="BB187" s="37">
        <f t="shared" si="126"/>
        <v>353.07368435452213</v>
      </c>
      <c r="BC187" s="13" t="e">
        <f t="shared" si="127"/>
        <v>#REF!</v>
      </c>
      <c r="BD187" t="e">
        <f t="shared" si="149"/>
        <v>#REF!</v>
      </c>
      <c r="BE187" s="13">
        <f t="shared" si="128"/>
        <v>743.64621724213885</v>
      </c>
      <c r="BF187" s="13">
        <f t="shared" si="150"/>
        <v>354.15572450781633</v>
      </c>
      <c r="BG187" s="13" t="e">
        <f t="shared" si="129"/>
        <v>#REF!</v>
      </c>
      <c r="BH187" t="e">
        <f t="shared" si="151"/>
        <v>#REF!</v>
      </c>
      <c r="BI187" s="13">
        <f t="shared" si="130"/>
        <v>743.64621724213885</v>
      </c>
      <c r="BJ187" s="115">
        <f t="shared" si="131"/>
        <v>1.7085040543306103</v>
      </c>
      <c r="BK187" s="13" t="e">
        <f t="shared" si="132"/>
        <v>#REF!</v>
      </c>
      <c r="BL187" t="e">
        <f t="shared" si="152"/>
        <v>#REF!</v>
      </c>
      <c r="BM187" s="116">
        <f t="shared" si="133"/>
        <v>5.6772349545232395</v>
      </c>
      <c r="BN187" s="13">
        <f t="shared" si="153"/>
        <v>2.7905442076247393</v>
      </c>
      <c r="BO187" s="13" t="e">
        <f t="shared" si="134"/>
        <v>#REF!</v>
      </c>
      <c r="BP187" t="e">
        <f t="shared" si="154"/>
        <v>#REF!</v>
      </c>
      <c r="BQ187" s="13">
        <f t="shared" si="135"/>
        <v>5.6772349545232395</v>
      </c>
      <c r="BR187" s="37">
        <f t="shared" si="136"/>
        <v>245.74561645731924</v>
      </c>
      <c r="BS187" s="13" t="e">
        <f t="shared" si="137"/>
        <v>#REF!</v>
      </c>
      <c r="BT187" t="e">
        <f t="shared" si="155"/>
        <v>#REF!</v>
      </c>
      <c r="BU187" s="13">
        <f t="shared" si="138"/>
        <v>890.04176756572133</v>
      </c>
      <c r="BV187" s="13">
        <f t="shared" si="156"/>
        <v>246.82765661061336</v>
      </c>
      <c r="BW187" s="13" t="e">
        <f t="shared" si="139"/>
        <v>#REF!</v>
      </c>
      <c r="BX187" t="e">
        <f t="shared" si="157"/>
        <v>#REF!</v>
      </c>
      <c r="BY187" s="13">
        <f t="shared" si="140"/>
        <v>890.04176756572133</v>
      </c>
    </row>
    <row r="188" spans="29:77" x14ac:dyDescent="0.2">
      <c r="AC188">
        <v>187</v>
      </c>
      <c r="AD188" s="37">
        <f t="shared" si="111"/>
        <v>902.90513738053278</v>
      </c>
      <c r="AE188" s="13" t="e">
        <f t="shared" si="112"/>
        <v>#REF!</v>
      </c>
      <c r="AF188" t="e">
        <f t="shared" si="158"/>
        <v>#REF!</v>
      </c>
      <c r="AG188" s="13">
        <f t="shared" si="113"/>
        <v>1949.1707066918982</v>
      </c>
      <c r="AH188" s="13">
        <f t="shared" si="141"/>
        <v>904.21801276652945</v>
      </c>
      <c r="AI188" s="13" t="e">
        <f t="shared" si="114"/>
        <v>#REF!</v>
      </c>
      <c r="AJ188" t="e">
        <f t="shared" si="142"/>
        <v>#REF!</v>
      </c>
      <c r="AK188" s="13">
        <f t="shared" si="115"/>
        <v>1949.1707066918982</v>
      </c>
      <c r="AL188" s="37">
        <f t="shared" si="116"/>
        <v>1951.5980368584414</v>
      </c>
      <c r="AM188" s="13" t="e">
        <f t="shared" si="117"/>
        <v>#REF!</v>
      </c>
      <c r="AN188" t="e">
        <f t="shared" si="143"/>
        <v>#REF!</v>
      </c>
      <c r="AO188" s="13">
        <f t="shared" si="118"/>
        <v>4135.1333898795156</v>
      </c>
      <c r="AP188" s="13">
        <f t="shared" si="144"/>
        <v>1953.0926949901914</v>
      </c>
      <c r="AQ188" s="13" t="e">
        <f t="shared" si="119"/>
        <v>#REF!</v>
      </c>
      <c r="AR188" s="13" t="e">
        <f t="shared" si="145"/>
        <v>#REF!</v>
      </c>
      <c r="AS188" s="38">
        <f t="shared" si="120"/>
        <v>4135.1333898795156</v>
      </c>
      <c r="AT188" s="37">
        <f t="shared" si="121"/>
        <v>251.27270472321888</v>
      </c>
      <c r="AU188" s="13" t="e">
        <f t="shared" si="122"/>
        <v>#REF!</v>
      </c>
      <c r="AV188" t="e">
        <f t="shared" si="146"/>
        <v>#REF!</v>
      </c>
      <c r="AW188" s="13">
        <f t="shared" si="123"/>
        <v>654.52934422449698</v>
      </c>
      <c r="AX188" s="13">
        <f t="shared" si="147"/>
        <v>252.09216979931364</v>
      </c>
      <c r="AY188" s="13" t="e">
        <f t="shared" si="124"/>
        <v>#REF!</v>
      </c>
      <c r="AZ188" t="e">
        <f t="shared" si="148"/>
        <v>#REF!</v>
      </c>
      <c r="BA188" s="13">
        <f t="shared" si="125"/>
        <v>654.52934422449698</v>
      </c>
      <c r="BB188" s="37">
        <f t="shared" si="126"/>
        <v>353.07368435452213</v>
      </c>
      <c r="BC188" s="13" t="e">
        <f t="shared" si="127"/>
        <v>#REF!</v>
      </c>
      <c r="BD188" t="e">
        <f t="shared" si="149"/>
        <v>#REF!</v>
      </c>
      <c r="BE188" s="13">
        <f t="shared" si="128"/>
        <v>743.64621724213885</v>
      </c>
      <c r="BF188" s="13">
        <f t="shared" si="150"/>
        <v>354.15572450781633</v>
      </c>
      <c r="BG188" s="13" t="e">
        <f t="shared" si="129"/>
        <v>#REF!</v>
      </c>
      <c r="BH188" t="e">
        <f t="shared" si="151"/>
        <v>#REF!</v>
      </c>
      <c r="BI188" s="13">
        <f t="shared" si="130"/>
        <v>743.64621724213885</v>
      </c>
      <c r="BJ188" s="115">
        <f t="shared" si="131"/>
        <v>1.7085040543306103</v>
      </c>
      <c r="BK188" s="13" t="e">
        <f t="shared" si="132"/>
        <v>#REF!</v>
      </c>
      <c r="BL188" t="e">
        <f t="shared" si="152"/>
        <v>#REF!</v>
      </c>
      <c r="BM188" s="116">
        <f t="shared" si="133"/>
        <v>5.6772349545232395</v>
      </c>
      <c r="BN188" s="13">
        <f t="shared" si="153"/>
        <v>2.7905442076247393</v>
      </c>
      <c r="BO188" s="13" t="e">
        <f t="shared" si="134"/>
        <v>#REF!</v>
      </c>
      <c r="BP188" t="e">
        <f t="shared" si="154"/>
        <v>#REF!</v>
      </c>
      <c r="BQ188" s="13">
        <f t="shared" si="135"/>
        <v>5.6772349545232395</v>
      </c>
      <c r="BR188" s="37">
        <f t="shared" si="136"/>
        <v>245.74561645731924</v>
      </c>
      <c r="BS188" s="13" t="e">
        <f t="shared" si="137"/>
        <v>#REF!</v>
      </c>
      <c r="BT188" t="e">
        <f t="shared" si="155"/>
        <v>#REF!</v>
      </c>
      <c r="BU188" s="13">
        <f t="shared" si="138"/>
        <v>890.04176756572133</v>
      </c>
      <c r="BV188" s="13">
        <f t="shared" si="156"/>
        <v>246.82765661061336</v>
      </c>
      <c r="BW188" s="13" t="e">
        <f t="shared" si="139"/>
        <v>#REF!</v>
      </c>
      <c r="BX188" t="e">
        <f t="shared" si="157"/>
        <v>#REF!</v>
      </c>
      <c r="BY188" s="13">
        <f t="shared" si="140"/>
        <v>890.04176756572133</v>
      </c>
    </row>
    <row r="189" spans="29:77" x14ac:dyDescent="0.2">
      <c r="AC189">
        <v>188</v>
      </c>
      <c r="AD189" s="37">
        <f t="shared" si="111"/>
        <v>902.90513738053278</v>
      </c>
      <c r="AE189" s="13" t="e">
        <f t="shared" si="112"/>
        <v>#REF!</v>
      </c>
      <c r="AF189" t="e">
        <f t="shared" si="158"/>
        <v>#REF!</v>
      </c>
      <c r="AG189" s="13">
        <f t="shared" si="113"/>
        <v>1949.1707066918982</v>
      </c>
      <c r="AH189" s="13">
        <f t="shared" si="141"/>
        <v>904.21801276652945</v>
      </c>
      <c r="AI189" s="13" t="e">
        <f t="shared" si="114"/>
        <v>#REF!</v>
      </c>
      <c r="AJ189" t="e">
        <f t="shared" si="142"/>
        <v>#REF!</v>
      </c>
      <c r="AK189" s="13">
        <f t="shared" si="115"/>
        <v>1949.1707066918982</v>
      </c>
      <c r="AL189" s="37">
        <f t="shared" si="116"/>
        <v>1951.5980368584414</v>
      </c>
      <c r="AM189" s="13" t="e">
        <f t="shared" si="117"/>
        <v>#REF!</v>
      </c>
      <c r="AN189" t="e">
        <f t="shared" si="143"/>
        <v>#REF!</v>
      </c>
      <c r="AO189" s="13">
        <f t="shared" si="118"/>
        <v>4135.1333898795156</v>
      </c>
      <c r="AP189" s="13">
        <f t="shared" si="144"/>
        <v>1953.0926949901914</v>
      </c>
      <c r="AQ189" s="13" t="e">
        <f t="shared" si="119"/>
        <v>#REF!</v>
      </c>
      <c r="AR189" s="13" t="e">
        <f t="shared" si="145"/>
        <v>#REF!</v>
      </c>
      <c r="AS189" s="38">
        <f t="shared" si="120"/>
        <v>4135.1333898795156</v>
      </c>
      <c r="AT189" s="37">
        <f t="shared" si="121"/>
        <v>251.27270472321888</v>
      </c>
      <c r="AU189" s="13" t="e">
        <f t="shared" si="122"/>
        <v>#REF!</v>
      </c>
      <c r="AV189" t="e">
        <f t="shared" si="146"/>
        <v>#REF!</v>
      </c>
      <c r="AW189" s="13">
        <f t="shared" si="123"/>
        <v>654.52934422449698</v>
      </c>
      <c r="AX189" s="13">
        <f t="shared" si="147"/>
        <v>252.09216979931364</v>
      </c>
      <c r="AY189" s="13" t="e">
        <f t="shared" si="124"/>
        <v>#REF!</v>
      </c>
      <c r="AZ189" t="e">
        <f t="shared" si="148"/>
        <v>#REF!</v>
      </c>
      <c r="BA189" s="13">
        <f t="shared" si="125"/>
        <v>654.52934422449698</v>
      </c>
      <c r="BB189" s="37">
        <f t="shared" si="126"/>
        <v>353.07368435452213</v>
      </c>
      <c r="BC189" s="13" t="e">
        <f t="shared" si="127"/>
        <v>#REF!</v>
      </c>
      <c r="BD189" t="e">
        <f t="shared" si="149"/>
        <v>#REF!</v>
      </c>
      <c r="BE189" s="13">
        <f t="shared" si="128"/>
        <v>743.64621724213885</v>
      </c>
      <c r="BF189" s="13">
        <f t="shared" si="150"/>
        <v>354.15572450781633</v>
      </c>
      <c r="BG189" s="13" t="e">
        <f t="shared" si="129"/>
        <v>#REF!</v>
      </c>
      <c r="BH189" t="e">
        <f t="shared" si="151"/>
        <v>#REF!</v>
      </c>
      <c r="BI189" s="13">
        <f t="shared" si="130"/>
        <v>743.64621724213885</v>
      </c>
      <c r="BJ189" s="115">
        <f t="shared" si="131"/>
        <v>1.7085040543306103</v>
      </c>
      <c r="BK189" s="13" t="e">
        <f t="shared" si="132"/>
        <v>#REF!</v>
      </c>
      <c r="BL189" t="e">
        <f t="shared" si="152"/>
        <v>#REF!</v>
      </c>
      <c r="BM189" s="116">
        <f t="shared" si="133"/>
        <v>5.6772349545232395</v>
      </c>
      <c r="BN189" s="13">
        <f t="shared" si="153"/>
        <v>2.7905442076247393</v>
      </c>
      <c r="BO189" s="13" t="e">
        <f t="shared" si="134"/>
        <v>#REF!</v>
      </c>
      <c r="BP189" t="e">
        <f t="shared" si="154"/>
        <v>#REF!</v>
      </c>
      <c r="BQ189" s="13">
        <f t="shared" si="135"/>
        <v>5.6772349545232395</v>
      </c>
      <c r="BR189" s="37">
        <f t="shared" si="136"/>
        <v>245.74561645731924</v>
      </c>
      <c r="BS189" s="13" t="e">
        <f t="shared" si="137"/>
        <v>#REF!</v>
      </c>
      <c r="BT189" t="e">
        <f t="shared" si="155"/>
        <v>#REF!</v>
      </c>
      <c r="BU189" s="13">
        <f t="shared" si="138"/>
        <v>890.04176756572133</v>
      </c>
      <c r="BV189" s="13">
        <f t="shared" si="156"/>
        <v>246.82765661061336</v>
      </c>
      <c r="BW189" s="13" t="e">
        <f t="shared" si="139"/>
        <v>#REF!</v>
      </c>
      <c r="BX189" t="e">
        <f t="shared" si="157"/>
        <v>#REF!</v>
      </c>
      <c r="BY189" s="13">
        <f t="shared" si="140"/>
        <v>890.04176756572133</v>
      </c>
    </row>
    <row r="190" spans="29:77" x14ac:dyDescent="0.2">
      <c r="AC190">
        <v>189</v>
      </c>
      <c r="AD190" s="37">
        <f t="shared" si="111"/>
        <v>902.90513738053278</v>
      </c>
      <c r="AE190" s="13" t="e">
        <f t="shared" si="112"/>
        <v>#REF!</v>
      </c>
      <c r="AF190" t="e">
        <f t="shared" si="158"/>
        <v>#REF!</v>
      </c>
      <c r="AG190" s="13">
        <f t="shared" si="113"/>
        <v>1949.1707066918982</v>
      </c>
      <c r="AH190" s="13">
        <f t="shared" si="141"/>
        <v>904.21801276652945</v>
      </c>
      <c r="AI190" s="13" t="e">
        <f t="shared" si="114"/>
        <v>#REF!</v>
      </c>
      <c r="AJ190" t="e">
        <f t="shared" si="142"/>
        <v>#REF!</v>
      </c>
      <c r="AK190" s="13">
        <f t="shared" si="115"/>
        <v>1949.1707066918982</v>
      </c>
      <c r="AL190" s="37">
        <f t="shared" si="116"/>
        <v>1951.5980368584414</v>
      </c>
      <c r="AM190" s="13" t="e">
        <f t="shared" si="117"/>
        <v>#REF!</v>
      </c>
      <c r="AN190" t="e">
        <f t="shared" si="143"/>
        <v>#REF!</v>
      </c>
      <c r="AO190" s="13">
        <f t="shared" si="118"/>
        <v>4135.1333898795156</v>
      </c>
      <c r="AP190" s="13">
        <f t="shared" si="144"/>
        <v>1953.0926949901914</v>
      </c>
      <c r="AQ190" s="13" t="e">
        <f t="shared" si="119"/>
        <v>#REF!</v>
      </c>
      <c r="AR190" s="13" t="e">
        <f t="shared" si="145"/>
        <v>#REF!</v>
      </c>
      <c r="AS190" s="38">
        <f t="shared" si="120"/>
        <v>4135.1333898795156</v>
      </c>
      <c r="AT190" s="37">
        <f t="shared" si="121"/>
        <v>251.27270472321888</v>
      </c>
      <c r="AU190" s="13" t="e">
        <f t="shared" si="122"/>
        <v>#REF!</v>
      </c>
      <c r="AV190" t="e">
        <f t="shared" si="146"/>
        <v>#REF!</v>
      </c>
      <c r="AW190" s="13">
        <f t="shared" si="123"/>
        <v>654.52934422449698</v>
      </c>
      <c r="AX190" s="13">
        <f t="shared" si="147"/>
        <v>252.09216979931364</v>
      </c>
      <c r="AY190" s="13" t="e">
        <f t="shared" si="124"/>
        <v>#REF!</v>
      </c>
      <c r="AZ190" t="e">
        <f t="shared" si="148"/>
        <v>#REF!</v>
      </c>
      <c r="BA190" s="13">
        <f t="shared" si="125"/>
        <v>654.52934422449698</v>
      </c>
      <c r="BB190" s="37">
        <f t="shared" si="126"/>
        <v>353.07368435452213</v>
      </c>
      <c r="BC190" s="13" t="e">
        <f t="shared" si="127"/>
        <v>#REF!</v>
      </c>
      <c r="BD190" t="e">
        <f t="shared" si="149"/>
        <v>#REF!</v>
      </c>
      <c r="BE190" s="13">
        <f t="shared" si="128"/>
        <v>743.64621724213885</v>
      </c>
      <c r="BF190" s="13">
        <f t="shared" si="150"/>
        <v>354.15572450781633</v>
      </c>
      <c r="BG190" s="13" t="e">
        <f t="shared" si="129"/>
        <v>#REF!</v>
      </c>
      <c r="BH190" t="e">
        <f t="shared" si="151"/>
        <v>#REF!</v>
      </c>
      <c r="BI190" s="13">
        <f t="shared" si="130"/>
        <v>743.64621724213885</v>
      </c>
      <c r="BJ190" s="115">
        <f t="shared" si="131"/>
        <v>1.7085040543306103</v>
      </c>
      <c r="BK190" s="13" t="e">
        <f t="shared" si="132"/>
        <v>#REF!</v>
      </c>
      <c r="BL190" t="e">
        <f t="shared" si="152"/>
        <v>#REF!</v>
      </c>
      <c r="BM190" s="116">
        <f t="shared" si="133"/>
        <v>5.6772349545232395</v>
      </c>
      <c r="BN190" s="13">
        <f t="shared" si="153"/>
        <v>2.7905442076247393</v>
      </c>
      <c r="BO190" s="13" t="e">
        <f t="shared" si="134"/>
        <v>#REF!</v>
      </c>
      <c r="BP190" t="e">
        <f t="shared" si="154"/>
        <v>#REF!</v>
      </c>
      <c r="BQ190" s="13">
        <f t="shared" si="135"/>
        <v>5.6772349545232395</v>
      </c>
      <c r="BR190" s="37">
        <f t="shared" si="136"/>
        <v>245.74561645731924</v>
      </c>
      <c r="BS190" s="13" t="e">
        <f t="shared" si="137"/>
        <v>#REF!</v>
      </c>
      <c r="BT190" t="e">
        <f t="shared" si="155"/>
        <v>#REF!</v>
      </c>
      <c r="BU190" s="13">
        <f t="shared" si="138"/>
        <v>890.04176756572133</v>
      </c>
      <c r="BV190" s="13">
        <f t="shared" si="156"/>
        <v>246.82765661061336</v>
      </c>
      <c r="BW190" s="13" t="e">
        <f t="shared" si="139"/>
        <v>#REF!</v>
      </c>
      <c r="BX190" t="e">
        <f t="shared" si="157"/>
        <v>#REF!</v>
      </c>
      <c r="BY190" s="13">
        <f t="shared" si="140"/>
        <v>890.04176756572133</v>
      </c>
    </row>
    <row r="191" spans="29:77" x14ac:dyDescent="0.2">
      <c r="AC191">
        <v>190</v>
      </c>
      <c r="AD191" s="37">
        <f t="shared" si="111"/>
        <v>902.90513738053278</v>
      </c>
      <c r="AE191" s="13" t="e">
        <f t="shared" si="112"/>
        <v>#REF!</v>
      </c>
      <c r="AF191" t="e">
        <f t="shared" si="158"/>
        <v>#REF!</v>
      </c>
      <c r="AG191" s="13">
        <f t="shared" si="113"/>
        <v>1949.1707066918982</v>
      </c>
      <c r="AH191" s="13">
        <f t="shared" si="141"/>
        <v>904.21801276652945</v>
      </c>
      <c r="AI191" s="13" t="e">
        <f t="shared" si="114"/>
        <v>#REF!</v>
      </c>
      <c r="AJ191" t="e">
        <f t="shared" si="142"/>
        <v>#REF!</v>
      </c>
      <c r="AK191" s="13">
        <f t="shared" si="115"/>
        <v>1949.1707066918982</v>
      </c>
      <c r="AL191" s="37">
        <f t="shared" si="116"/>
        <v>1951.5980368584414</v>
      </c>
      <c r="AM191" s="13" t="e">
        <f t="shared" si="117"/>
        <v>#REF!</v>
      </c>
      <c r="AN191" t="e">
        <f t="shared" si="143"/>
        <v>#REF!</v>
      </c>
      <c r="AO191" s="13">
        <f t="shared" si="118"/>
        <v>4135.1333898795156</v>
      </c>
      <c r="AP191" s="13">
        <f t="shared" si="144"/>
        <v>1953.0926949901914</v>
      </c>
      <c r="AQ191" s="13" t="e">
        <f t="shared" si="119"/>
        <v>#REF!</v>
      </c>
      <c r="AR191" s="13" t="e">
        <f t="shared" si="145"/>
        <v>#REF!</v>
      </c>
      <c r="AS191" s="38">
        <f t="shared" si="120"/>
        <v>4135.1333898795156</v>
      </c>
      <c r="AT191" s="37">
        <f t="shared" si="121"/>
        <v>251.27270472321888</v>
      </c>
      <c r="AU191" s="13" t="e">
        <f t="shared" si="122"/>
        <v>#REF!</v>
      </c>
      <c r="AV191" t="e">
        <f t="shared" si="146"/>
        <v>#REF!</v>
      </c>
      <c r="AW191" s="13">
        <f t="shared" si="123"/>
        <v>654.52934422449698</v>
      </c>
      <c r="AX191" s="13">
        <f t="shared" si="147"/>
        <v>252.09216979931364</v>
      </c>
      <c r="AY191" s="13" t="e">
        <f t="shared" si="124"/>
        <v>#REF!</v>
      </c>
      <c r="AZ191" t="e">
        <f t="shared" si="148"/>
        <v>#REF!</v>
      </c>
      <c r="BA191" s="13">
        <f t="shared" si="125"/>
        <v>654.52934422449698</v>
      </c>
      <c r="BB191" s="37">
        <f t="shared" si="126"/>
        <v>353.07368435452213</v>
      </c>
      <c r="BC191" s="13" t="e">
        <f t="shared" si="127"/>
        <v>#REF!</v>
      </c>
      <c r="BD191" t="e">
        <f t="shared" si="149"/>
        <v>#REF!</v>
      </c>
      <c r="BE191" s="13">
        <f t="shared" si="128"/>
        <v>743.64621724213885</v>
      </c>
      <c r="BF191" s="13">
        <f t="shared" si="150"/>
        <v>354.15572450781633</v>
      </c>
      <c r="BG191" s="13" t="e">
        <f t="shared" si="129"/>
        <v>#REF!</v>
      </c>
      <c r="BH191" t="e">
        <f t="shared" si="151"/>
        <v>#REF!</v>
      </c>
      <c r="BI191" s="13">
        <f t="shared" si="130"/>
        <v>743.64621724213885</v>
      </c>
      <c r="BJ191" s="115">
        <f t="shared" si="131"/>
        <v>1.7085040543306103</v>
      </c>
      <c r="BK191" s="13" t="e">
        <f t="shared" si="132"/>
        <v>#REF!</v>
      </c>
      <c r="BL191" t="e">
        <f t="shared" si="152"/>
        <v>#REF!</v>
      </c>
      <c r="BM191" s="116">
        <f t="shared" si="133"/>
        <v>5.6772349545232395</v>
      </c>
      <c r="BN191" s="13">
        <f t="shared" si="153"/>
        <v>2.7905442076247393</v>
      </c>
      <c r="BO191" s="13" t="e">
        <f t="shared" si="134"/>
        <v>#REF!</v>
      </c>
      <c r="BP191" t="e">
        <f t="shared" si="154"/>
        <v>#REF!</v>
      </c>
      <c r="BQ191" s="13">
        <f t="shared" si="135"/>
        <v>5.6772349545232395</v>
      </c>
      <c r="BR191" s="37">
        <f t="shared" si="136"/>
        <v>245.74561645731924</v>
      </c>
      <c r="BS191" s="13" t="e">
        <f t="shared" si="137"/>
        <v>#REF!</v>
      </c>
      <c r="BT191" t="e">
        <f t="shared" si="155"/>
        <v>#REF!</v>
      </c>
      <c r="BU191" s="13">
        <f t="shared" si="138"/>
        <v>890.04176756572133</v>
      </c>
      <c r="BV191" s="13">
        <f t="shared" si="156"/>
        <v>246.82765661061336</v>
      </c>
      <c r="BW191" s="13" t="e">
        <f t="shared" si="139"/>
        <v>#REF!</v>
      </c>
      <c r="BX191" t="e">
        <f t="shared" si="157"/>
        <v>#REF!</v>
      </c>
      <c r="BY191" s="13">
        <f t="shared" si="140"/>
        <v>890.04176756572133</v>
      </c>
    </row>
    <row r="192" spans="29:77" x14ac:dyDescent="0.2">
      <c r="AC192">
        <v>191</v>
      </c>
      <c r="AD192" s="37">
        <f t="shared" si="111"/>
        <v>902.90513738053278</v>
      </c>
      <c r="AE192" s="13" t="e">
        <f t="shared" si="112"/>
        <v>#REF!</v>
      </c>
      <c r="AF192" t="e">
        <f t="shared" si="158"/>
        <v>#REF!</v>
      </c>
      <c r="AG192" s="13">
        <f t="shared" si="113"/>
        <v>1949.1707066918982</v>
      </c>
      <c r="AH192" s="13">
        <f t="shared" si="141"/>
        <v>904.21801276652945</v>
      </c>
      <c r="AI192" s="13" t="e">
        <f t="shared" si="114"/>
        <v>#REF!</v>
      </c>
      <c r="AJ192" t="e">
        <f t="shared" si="142"/>
        <v>#REF!</v>
      </c>
      <c r="AK192" s="13">
        <f t="shared" si="115"/>
        <v>1949.1707066918982</v>
      </c>
      <c r="AL192" s="37">
        <f t="shared" si="116"/>
        <v>1951.5980368584414</v>
      </c>
      <c r="AM192" s="13" t="e">
        <f t="shared" si="117"/>
        <v>#REF!</v>
      </c>
      <c r="AN192" t="e">
        <f t="shared" si="143"/>
        <v>#REF!</v>
      </c>
      <c r="AO192" s="13">
        <f t="shared" si="118"/>
        <v>4135.1333898795156</v>
      </c>
      <c r="AP192" s="13">
        <f t="shared" si="144"/>
        <v>1953.0926949901914</v>
      </c>
      <c r="AQ192" s="13" t="e">
        <f t="shared" si="119"/>
        <v>#REF!</v>
      </c>
      <c r="AR192" s="13" t="e">
        <f t="shared" si="145"/>
        <v>#REF!</v>
      </c>
      <c r="AS192" s="38">
        <f t="shared" si="120"/>
        <v>4135.1333898795156</v>
      </c>
      <c r="AT192" s="37">
        <f t="shared" si="121"/>
        <v>251.27270472321888</v>
      </c>
      <c r="AU192" s="13" t="e">
        <f t="shared" si="122"/>
        <v>#REF!</v>
      </c>
      <c r="AV192" t="e">
        <f t="shared" si="146"/>
        <v>#REF!</v>
      </c>
      <c r="AW192" s="13">
        <f t="shared" si="123"/>
        <v>654.52934422449698</v>
      </c>
      <c r="AX192" s="13">
        <f t="shared" si="147"/>
        <v>252.09216979931364</v>
      </c>
      <c r="AY192" s="13" t="e">
        <f t="shared" si="124"/>
        <v>#REF!</v>
      </c>
      <c r="AZ192" t="e">
        <f t="shared" si="148"/>
        <v>#REF!</v>
      </c>
      <c r="BA192" s="13">
        <f t="shared" si="125"/>
        <v>654.52934422449698</v>
      </c>
      <c r="BB192" s="37">
        <f t="shared" si="126"/>
        <v>353.07368435452213</v>
      </c>
      <c r="BC192" s="13" t="e">
        <f t="shared" si="127"/>
        <v>#REF!</v>
      </c>
      <c r="BD192" t="e">
        <f t="shared" si="149"/>
        <v>#REF!</v>
      </c>
      <c r="BE192" s="13">
        <f t="shared" si="128"/>
        <v>743.64621724213885</v>
      </c>
      <c r="BF192" s="13">
        <f t="shared" si="150"/>
        <v>354.15572450781633</v>
      </c>
      <c r="BG192" s="13" t="e">
        <f t="shared" si="129"/>
        <v>#REF!</v>
      </c>
      <c r="BH192" t="e">
        <f t="shared" si="151"/>
        <v>#REF!</v>
      </c>
      <c r="BI192" s="13">
        <f t="shared" si="130"/>
        <v>743.64621724213885</v>
      </c>
      <c r="BJ192" s="115">
        <f t="shared" si="131"/>
        <v>1.7085040543306103</v>
      </c>
      <c r="BK192" s="13" t="e">
        <f t="shared" si="132"/>
        <v>#REF!</v>
      </c>
      <c r="BL192" t="e">
        <f t="shared" si="152"/>
        <v>#REF!</v>
      </c>
      <c r="BM192" s="116">
        <f t="shared" si="133"/>
        <v>5.6772349545232395</v>
      </c>
      <c r="BN192" s="13">
        <f t="shared" si="153"/>
        <v>2.7905442076247393</v>
      </c>
      <c r="BO192" s="13" t="e">
        <f t="shared" si="134"/>
        <v>#REF!</v>
      </c>
      <c r="BP192" t="e">
        <f t="shared" si="154"/>
        <v>#REF!</v>
      </c>
      <c r="BQ192" s="13">
        <f t="shared" si="135"/>
        <v>5.6772349545232395</v>
      </c>
      <c r="BR192" s="37">
        <f t="shared" si="136"/>
        <v>245.74561645731924</v>
      </c>
      <c r="BS192" s="13" t="e">
        <f t="shared" si="137"/>
        <v>#REF!</v>
      </c>
      <c r="BT192" t="e">
        <f t="shared" si="155"/>
        <v>#REF!</v>
      </c>
      <c r="BU192" s="13">
        <f t="shared" si="138"/>
        <v>890.04176756572133</v>
      </c>
      <c r="BV192" s="13">
        <f t="shared" si="156"/>
        <v>246.82765661061336</v>
      </c>
      <c r="BW192" s="13" t="e">
        <f t="shared" si="139"/>
        <v>#REF!</v>
      </c>
      <c r="BX192" t="e">
        <f t="shared" si="157"/>
        <v>#REF!</v>
      </c>
      <c r="BY192" s="13">
        <f t="shared" si="140"/>
        <v>890.04176756572133</v>
      </c>
    </row>
    <row r="193" spans="29:77" x14ac:dyDescent="0.2">
      <c r="AC193">
        <v>192</v>
      </c>
      <c r="AD193" s="37">
        <f t="shared" si="111"/>
        <v>902.90513738053278</v>
      </c>
      <c r="AE193" s="13" t="e">
        <f t="shared" si="112"/>
        <v>#REF!</v>
      </c>
      <c r="AF193" t="e">
        <f t="shared" si="158"/>
        <v>#REF!</v>
      </c>
      <c r="AG193" s="13">
        <f t="shared" si="113"/>
        <v>1949.1707066918982</v>
      </c>
      <c r="AH193" s="13">
        <f t="shared" si="141"/>
        <v>904.21801276652945</v>
      </c>
      <c r="AI193" s="13" t="e">
        <f t="shared" si="114"/>
        <v>#REF!</v>
      </c>
      <c r="AJ193" t="e">
        <f t="shared" si="142"/>
        <v>#REF!</v>
      </c>
      <c r="AK193" s="13">
        <f t="shared" si="115"/>
        <v>1949.1707066918982</v>
      </c>
      <c r="AL193" s="37">
        <f t="shared" si="116"/>
        <v>1951.5980368584414</v>
      </c>
      <c r="AM193" s="13" t="e">
        <f t="shared" si="117"/>
        <v>#REF!</v>
      </c>
      <c r="AN193" t="e">
        <f t="shared" si="143"/>
        <v>#REF!</v>
      </c>
      <c r="AO193" s="13">
        <f t="shared" si="118"/>
        <v>4135.1333898795156</v>
      </c>
      <c r="AP193" s="13">
        <f t="shared" si="144"/>
        <v>1953.0926949901914</v>
      </c>
      <c r="AQ193" s="13" t="e">
        <f t="shared" si="119"/>
        <v>#REF!</v>
      </c>
      <c r="AR193" s="13" t="e">
        <f t="shared" si="145"/>
        <v>#REF!</v>
      </c>
      <c r="AS193" s="38">
        <f t="shared" si="120"/>
        <v>4135.1333898795156</v>
      </c>
      <c r="AT193" s="37">
        <f t="shared" si="121"/>
        <v>251.27270472321888</v>
      </c>
      <c r="AU193" s="13" t="e">
        <f t="shared" si="122"/>
        <v>#REF!</v>
      </c>
      <c r="AV193" t="e">
        <f t="shared" si="146"/>
        <v>#REF!</v>
      </c>
      <c r="AW193" s="13">
        <f t="shared" si="123"/>
        <v>654.52934422449698</v>
      </c>
      <c r="AX193" s="13">
        <f t="shared" si="147"/>
        <v>252.09216979931364</v>
      </c>
      <c r="AY193" s="13" t="e">
        <f t="shared" si="124"/>
        <v>#REF!</v>
      </c>
      <c r="AZ193" t="e">
        <f t="shared" si="148"/>
        <v>#REF!</v>
      </c>
      <c r="BA193" s="13">
        <f t="shared" si="125"/>
        <v>654.52934422449698</v>
      </c>
      <c r="BB193" s="37">
        <f t="shared" si="126"/>
        <v>353.07368435452213</v>
      </c>
      <c r="BC193" s="13" t="e">
        <f t="shared" si="127"/>
        <v>#REF!</v>
      </c>
      <c r="BD193" t="e">
        <f t="shared" si="149"/>
        <v>#REF!</v>
      </c>
      <c r="BE193" s="13">
        <f t="shared" si="128"/>
        <v>743.64621724213885</v>
      </c>
      <c r="BF193" s="13">
        <f t="shared" si="150"/>
        <v>354.15572450781633</v>
      </c>
      <c r="BG193" s="13" t="e">
        <f t="shared" si="129"/>
        <v>#REF!</v>
      </c>
      <c r="BH193" t="e">
        <f t="shared" si="151"/>
        <v>#REF!</v>
      </c>
      <c r="BI193" s="13">
        <f t="shared" si="130"/>
        <v>743.64621724213885</v>
      </c>
      <c r="BJ193" s="115">
        <f t="shared" si="131"/>
        <v>1.7085040543306103</v>
      </c>
      <c r="BK193" s="13" t="e">
        <f t="shared" si="132"/>
        <v>#REF!</v>
      </c>
      <c r="BL193" t="e">
        <f t="shared" si="152"/>
        <v>#REF!</v>
      </c>
      <c r="BM193" s="116">
        <f t="shared" si="133"/>
        <v>5.6772349545232395</v>
      </c>
      <c r="BN193" s="13">
        <f t="shared" si="153"/>
        <v>2.7905442076247393</v>
      </c>
      <c r="BO193" s="13" t="e">
        <f t="shared" si="134"/>
        <v>#REF!</v>
      </c>
      <c r="BP193" t="e">
        <f t="shared" si="154"/>
        <v>#REF!</v>
      </c>
      <c r="BQ193" s="13">
        <f t="shared" si="135"/>
        <v>5.6772349545232395</v>
      </c>
      <c r="BR193" s="37">
        <f t="shared" si="136"/>
        <v>245.74561645731924</v>
      </c>
      <c r="BS193" s="13" t="e">
        <f t="shared" si="137"/>
        <v>#REF!</v>
      </c>
      <c r="BT193" t="e">
        <f t="shared" si="155"/>
        <v>#REF!</v>
      </c>
      <c r="BU193" s="13">
        <f t="shared" si="138"/>
        <v>890.04176756572133</v>
      </c>
      <c r="BV193" s="13">
        <f t="shared" si="156"/>
        <v>246.82765661061336</v>
      </c>
      <c r="BW193" s="13" t="e">
        <f t="shared" si="139"/>
        <v>#REF!</v>
      </c>
      <c r="BX193" t="e">
        <f t="shared" si="157"/>
        <v>#REF!</v>
      </c>
      <c r="BY193" s="13">
        <f t="shared" si="140"/>
        <v>890.04176756572133</v>
      </c>
    </row>
    <row r="194" spans="29:77" x14ac:dyDescent="0.2">
      <c r="AC194">
        <v>193</v>
      </c>
      <c r="AD194" s="37">
        <f t="shared" ref="AD194:AD257" si="159">SUM($B$43:$B$47)</f>
        <v>902.90513738053278</v>
      </c>
      <c r="AE194" s="13" t="e">
        <f t="shared" ref="AE194:AE257" si="160">SUM($B$41:$B$42)</f>
        <v>#REF!</v>
      </c>
      <c r="AF194" t="e">
        <f t="shared" si="158"/>
        <v>#REF!</v>
      </c>
      <c r="AG194" s="13">
        <f t="shared" ref="AG194:AG257" si="161">SUM($B$43:$B$44,$B$47:$B$48)</f>
        <v>1949.1707066918982</v>
      </c>
      <c r="AH194" s="13">
        <f t="shared" si="141"/>
        <v>904.21801276652945</v>
      </c>
      <c r="AI194" s="13" t="e">
        <f t="shared" ref="AI194:AI257" si="162">SUM($C$41:$C$42)</f>
        <v>#REF!</v>
      </c>
      <c r="AJ194" t="e">
        <f t="shared" si="142"/>
        <v>#REF!</v>
      </c>
      <c r="AK194" s="13">
        <f t="shared" ref="AK194:AK257" si="163">SUM($C$43:$C$44,$C$47:$C$48)</f>
        <v>1949.1707066918982</v>
      </c>
      <c r="AL194" s="37">
        <f t="shared" ref="AL194:AL257" si="164">SUM($D$43:$D$47)</f>
        <v>1951.5980368584414</v>
      </c>
      <c r="AM194" s="13" t="e">
        <f t="shared" ref="AM194:AM257" si="165">SUM($D$41:$D$42)</f>
        <v>#REF!</v>
      </c>
      <c r="AN194" t="e">
        <f t="shared" si="143"/>
        <v>#REF!</v>
      </c>
      <c r="AO194" s="13">
        <f t="shared" ref="AO194:AO257" si="166">SUM($D$43:$D$44,$D$47:$D$48)</f>
        <v>4135.1333898795156</v>
      </c>
      <c r="AP194" s="13">
        <f t="shared" si="144"/>
        <v>1953.0926949901914</v>
      </c>
      <c r="AQ194" s="13" t="e">
        <f t="shared" ref="AQ194:AQ257" si="167">SUM($E$41:$E$42)</f>
        <v>#REF!</v>
      </c>
      <c r="AR194" s="13" t="e">
        <f t="shared" si="145"/>
        <v>#REF!</v>
      </c>
      <c r="AS194" s="38">
        <f t="shared" ref="AS194:AS257" si="168">SUM($E$43:$E$44,$E$47:$E$48)</f>
        <v>4135.1333898795156</v>
      </c>
      <c r="AT194" s="37">
        <f t="shared" ref="AT194:AT257" si="169">SUM($F$43:$F$47)</f>
        <v>251.27270472321888</v>
      </c>
      <c r="AU194" s="13" t="e">
        <f t="shared" ref="AU194:AU257" si="170">SUM($F$41:$F$42)</f>
        <v>#REF!</v>
      </c>
      <c r="AV194" t="e">
        <f t="shared" si="146"/>
        <v>#REF!</v>
      </c>
      <c r="AW194" s="13">
        <f t="shared" ref="AW194:AW257" si="171">SUM($F$43:$F$44,$F$47:$F$48)</f>
        <v>654.52934422449698</v>
      </c>
      <c r="AX194" s="13">
        <f t="shared" si="147"/>
        <v>252.09216979931364</v>
      </c>
      <c r="AY194" s="13" t="e">
        <f t="shared" ref="AY194:AY257" si="172">SUM($G$41:$G$42)</f>
        <v>#REF!</v>
      </c>
      <c r="AZ194" t="e">
        <f t="shared" si="148"/>
        <v>#REF!</v>
      </c>
      <c r="BA194" s="13">
        <f t="shared" ref="BA194:BA257" si="173">SUM($G$43:$G$44,$G$47:$G$48)</f>
        <v>654.52934422449698</v>
      </c>
      <c r="BB194" s="37">
        <f t="shared" ref="BB194:BB257" si="174">SUM($H$43:$H$47)</f>
        <v>353.07368435452213</v>
      </c>
      <c r="BC194" s="13" t="e">
        <f t="shared" ref="BC194:BC257" si="175">SUM($H$41:$H$42)</f>
        <v>#REF!</v>
      </c>
      <c r="BD194" t="e">
        <f t="shared" si="149"/>
        <v>#REF!</v>
      </c>
      <c r="BE194" s="13">
        <f t="shared" ref="BE194:BE257" si="176">SUM($H$43:$H$44,$H$47:$H$48)</f>
        <v>743.64621724213885</v>
      </c>
      <c r="BF194" s="13">
        <f t="shared" si="150"/>
        <v>354.15572450781633</v>
      </c>
      <c r="BG194" s="13" t="e">
        <f t="shared" ref="BG194:BG257" si="177">SUM($I$41:$I$42)</f>
        <v>#REF!</v>
      </c>
      <c r="BH194" t="e">
        <f t="shared" si="151"/>
        <v>#REF!</v>
      </c>
      <c r="BI194" s="13">
        <f t="shared" ref="BI194:BI257" si="178">SUM($I$43:$I$44,$I$47:$I$48)</f>
        <v>743.64621724213885</v>
      </c>
      <c r="BJ194" s="115">
        <f t="shared" ref="BJ194:BJ257" si="179">SUM($J$43:$J$47)</f>
        <v>1.7085040543306103</v>
      </c>
      <c r="BK194" s="13" t="e">
        <f t="shared" ref="BK194:BK257" si="180">SUM($J$41:$J$42)</f>
        <v>#REF!</v>
      </c>
      <c r="BL194" t="e">
        <f t="shared" si="152"/>
        <v>#REF!</v>
      </c>
      <c r="BM194" s="116">
        <f t="shared" ref="BM194:BM257" si="181">SUM($J$43:$J$44,$J$47:$J$48)</f>
        <v>5.6772349545232395</v>
      </c>
      <c r="BN194" s="13">
        <f t="shared" si="153"/>
        <v>2.7905442076247393</v>
      </c>
      <c r="BO194" s="13" t="e">
        <f t="shared" ref="BO194:BO257" si="182">SUM($K$41:$K$42)</f>
        <v>#REF!</v>
      </c>
      <c r="BP194" t="e">
        <f t="shared" si="154"/>
        <v>#REF!</v>
      </c>
      <c r="BQ194" s="13">
        <f t="shared" ref="BQ194:BQ257" si="183">SUM($K$43:$K$44,$K$47:$K$48)</f>
        <v>5.6772349545232395</v>
      </c>
      <c r="BR194" s="37">
        <f t="shared" ref="BR194:BR257" si="184">SUM($L$43:$L$47)</f>
        <v>245.74561645731924</v>
      </c>
      <c r="BS194" s="13" t="e">
        <f t="shared" ref="BS194:BS257" si="185">SUM($L$41:$L$42)</f>
        <v>#REF!</v>
      </c>
      <c r="BT194" t="e">
        <f t="shared" si="155"/>
        <v>#REF!</v>
      </c>
      <c r="BU194" s="13">
        <f t="shared" ref="BU194:BU257" si="186">SUM($L$43:$L$44,$L$47:$L$48)</f>
        <v>890.04176756572133</v>
      </c>
      <c r="BV194" s="13">
        <f t="shared" si="156"/>
        <v>246.82765661061336</v>
      </c>
      <c r="BW194" s="13" t="e">
        <f t="shared" ref="BW194:BW257" si="187">SUM($M$41:$M$42)</f>
        <v>#REF!</v>
      </c>
      <c r="BX194" t="e">
        <f t="shared" si="157"/>
        <v>#REF!</v>
      </c>
      <c r="BY194" s="13">
        <f t="shared" ref="BY194:BY257" si="188">SUM($M$43:$M$44,$M$47:$M$48)</f>
        <v>890.04176756572133</v>
      </c>
    </row>
    <row r="195" spans="29:77" x14ac:dyDescent="0.2">
      <c r="AC195">
        <v>194</v>
      </c>
      <c r="AD195" s="37">
        <f t="shared" si="159"/>
        <v>902.90513738053278</v>
      </c>
      <c r="AE195" s="13" t="e">
        <f t="shared" si="160"/>
        <v>#REF!</v>
      </c>
      <c r="AF195" t="e">
        <f t="shared" si="158"/>
        <v>#REF!</v>
      </c>
      <c r="AG195" s="13">
        <f t="shared" si="161"/>
        <v>1949.1707066918982</v>
      </c>
      <c r="AH195" s="13">
        <f t="shared" ref="AH195:AH258" si="189">SUM($C$43:$C$44,$C$46:$C$47)</f>
        <v>904.21801276652945</v>
      </c>
      <c r="AI195" s="13" t="e">
        <f t="shared" si="162"/>
        <v>#REF!</v>
      </c>
      <c r="AJ195" t="e">
        <f t="shared" ref="AJ195:AJ258" si="190">AI195/$AC195+AH195</f>
        <v>#REF!</v>
      </c>
      <c r="AK195" s="13">
        <f t="shared" si="163"/>
        <v>1949.1707066918982</v>
      </c>
      <c r="AL195" s="37">
        <f t="shared" si="164"/>
        <v>1951.5980368584414</v>
      </c>
      <c r="AM195" s="13" t="e">
        <f t="shared" si="165"/>
        <v>#REF!</v>
      </c>
      <c r="AN195" t="e">
        <f t="shared" ref="AN195:AN258" si="191">AM195/$AC195+AL195</f>
        <v>#REF!</v>
      </c>
      <c r="AO195" s="13">
        <f t="shared" si="166"/>
        <v>4135.1333898795156</v>
      </c>
      <c r="AP195" s="13">
        <f t="shared" ref="AP195:AP258" si="192">SUM($E$43:$E$44,$E$46:$E$47)</f>
        <v>1953.0926949901914</v>
      </c>
      <c r="AQ195" s="13" t="e">
        <f t="shared" si="167"/>
        <v>#REF!</v>
      </c>
      <c r="AR195" s="13" t="e">
        <f t="shared" ref="AR195:AR258" si="193">AQ195/$AC195+AP195</f>
        <v>#REF!</v>
      </c>
      <c r="AS195" s="38">
        <f t="shared" si="168"/>
        <v>4135.1333898795156</v>
      </c>
      <c r="AT195" s="37">
        <f t="shared" si="169"/>
        <v>251.27270472321888</v>
      </c>
      <c r="AU195" s="13" t="e">
        <f t="shared" si="170"/>
        <v>#REF!</v>
      </c>
      <c r="AV195" t="e">
        <f t="shared" ref="AV195:AV258" si="194">AU195/$AC195+AT195</f>
        <v>#REF!</v>
      </c>
      <c r="AW195" s="13">
        <f t="shared" si="171"/>
        <v>654.52934422449698</v>
      </c>
      <c r="AX195" s="13">
        <f t="shared" ref="AX195:AX258" si="195">SUM($G$43:$G$44,$G$46:$G$47)</f>
        <v>252.09216979931364</v>
      </c>
      <c r="AY195" s="13" t="e">
        <f t="shared" si="172"/>
        <v>#REF!</v>
      </c>
      <c r="AZ195" t="e">
        <f t="shared" ref="AZ195:AZ258" si="196">AY195/$AC195+AX195</f>
        <v>#REF!</v>
      </c>
      <c r="BA195" s="13">
        <f t="shared" si="173"/>
        <v>654.52934422449698</v>
      </c>
      <c r="BB195" s="37">
        <f t="shared" si="174"/>
        <v>353.07368435452213</v>
      </c>
      <c r="BC195" s="13" t="e">
        <f t="shared" si="175"/>
        <v>#REF!</v>
      </c>
      <c r="BD195" t="e">
        <f t="shared" ref="BD195:BD258" si="197">BC195/$AC195+BB195</f>
        <v>#REF!</v>
      </c>
      <c r="BE195" s="13">
        <f t="shared" si="176"/>
        <v>743.64621724213885</v>
      </c>
      <c r="BF195" s="13">
        <f t="shared" ref="BF195:BF258" si="198">SUM($I$43:$I$44,$I$46:$I$47)</f>
        <v>354.15572450781633</v>
      </c>
      <c r="BG195" s="13" t="e">
        <f t="shared" si="177"/>
        <v>#REF!</v>
      </c>
      <c r="BH195" t="e">
        <f t="shared" ref="BH195:BH258" si="199">BG195/$AC195+BF195</f>
        <v>#REF!</v>
      </c>
      <c r="BI195" s="13">
        <f t="shared" si="178"/>
        <v>743.64621724213885</v>
      </c>
      <c r="BJ195" s="115">
        <f t="shared" si="179"/>
        <v>1.7085040543306103</v>
      </c>
      <c r="BK195" s="13" t="e">
        <f t="shared" si="180"/>
        <v>#REF!</v>
      </c>
      <c r="BL195" t="e">
        <f t="shared" ref="BL195:BL258" si="200">BK195/$AC195+BJ195</f>
        <v>#REF!</v>
      </c>
      <c r="BM195" s="116">
        <f t="shared" si="181"/>
        <v>5.6772349545232395</v>
      </c>
      <c r="BN195" s="13">
        <f t="shared" ref="BN195:BN258" si="201">SUM($K$43:$K$44,$K$46:$K$47)</f>
        <v>2.7905442076247393</v>
      </c>
      <c r="BO195" s="13" t="e">
        <f t="shared" si="182"/>
        <v>#REF!</v>
      </c>
      <c r="BP195" t="e">
        <f t="shared" ref="BP195:BP258" si="202">BO195/$AC195+BN195</f>
        <v>#REF!</v>
      </c>
      <c r="BQ195" s="13">
        <f t="shared" si="183"/>
        <v>5.6772349545232395</v>
      </c>
      <c r="BR195" s="37">
        <f t="shared" si="184"/>
        <v>245.74561645731924</v>
      </c>
      <c r="BS195" s="13" t="e">
        <f t="shared" si="185"/>
        <v>#REF!</v>
      </c>
      <c r="BT195" t="e">
        <f t="shared" ref="BT195:BT258" si="203">BS195/$AC195+BR195</f>
        <v>#REF!</v>
      </c>
      <c r="BU195" s="13">
        <f t="shared" si="186"/>
        <v>890.04176756572133</v>
      </c>
      <c r="BV195" s="13">
        <f t="shared" ref="BV195:BV258" si="204">SUM($M$43:$M$44,$M$46:$M$47)</f>
        <v>246.82765661061336</v>
      </c>
      <c r="BW195" s="13" t="e">
        <f t="shared" si="187"/>
        <v>#REF!</v>
      </c>
      <c r="BX195" t="e">
        <f t="shared" ref="BX195:BX258" si="205">BW195/$AC195+BV195</f>
        <v>#REF!</v>
      </c>
      <c r="BY195" s="13">
        <f t="shared" si="188"/>
        <v>890.04176756572133</v>
      </c>
    </row>
    <row r="196" spans="29:77" x14ac:dyDescent="0.2">
      <c r="AC196">
        <v>195</v>
      </c>
      <c r="AD196" s="37">
        <f t="shared" si="159"/>
        <v>902.90513738053278</v>
      </c>
      <c r="AE196" s="13" t="e">
        <f t="shared" si="160"/>
        <v>#REF!</v>
      </c>
      <c r="AF196" t="e">
        <f t="shared" ref="AF196:AF259" si="206">AE196/AC196+AD196</f>
        <v>#REF!</v>
      </c>
      <c r="AG196" s="13">
        <f t="shared" si="161"/>
        <v>1949.1707066918982</v>
      </c>
      <c r="AH196" s="13">
        <f t="shared" si="189"/>
        <v>904.21801276652945</v>
      </c>
      <c r="AI196" s="13" t="e">
        <f t="shared" si="162"/>
        <v>#REF!</v>
      </c>
      <c r="AJ196" t="e">
        <f t="shared" si="190"/>
        <v>#REF!</v>
      </c>
      <c r="AK196" s="13">
        <f t="shared" si="163"/>
        <v>1949.1707066918982</v>
      </c>
      <c r="AL196" s="37">
        <f t="shared" si="164"/>
        <v>1951.5980368584414</v>
      </c>
      <c r="AM196" s="13" t="e">
        <f t="shared" si="165"/>
        <v>#REF!</v>
      </c>
      <c r="AN196" t="e">
        <f t="shared" si="191"/>
        <v>#REF!</v>
      </c>
      <c r="AO196" s="13">
        <f t="shared" si="166"/>
        <v>4135.1333898795156</v>
      </c>
      <c r="AP196" s="13">
        <f t="shared" si="192"/>
        <v>1953.0926949901914</v>
      </c>
      <c r="AQ196" s="13" t="e">
        <f t="shared" si="167"/>
        <v>#REF!</v>
      </c>
      <c r="AR196" s="13" t="e">
        <f t="shared" si="193"/>
        <v>#REF!</v>
      </c>
      <c r="AS196" s="38">
        <f t="shared" si="168"/>
        <v>4135.1333898795156</v>
      </c>
      <c r="AT196" s="37">
        <f t="shared" si="169"/>
        <v>251.27270472321888</v>
      </c>
      <c r="AU196" s="13" t="e">
        <f t="shared" si="170"/>
        <v>#REF!</v>
      </c>
      <c r="AV196" t="e">
        <f t="shared" si="194"/>
        <v>#REF!</v>
      </c>
      <c r="AW196" s="13">
        <f t="shared" si="171"/>
        <v>654.52934422449698</v>
      </c>
      <c r="AX196" s="13">
        <f t="shared" si="195"/>
        <v>252.09216979931364</v>
      </c>
      <c r="AY196" s="13" t="e">
        <f t="shared" si="172"/>
        <v>#REF!</v>
      </c>
      <c r="AZ196" t="e">
        <f t="shared" si="196"/>
        <v>#REF!</v>
      </c>
      <c r="BA196" s="13">
        <f t="shared" si="173"/>
        <v>654.52934422449698</v>
      </c>
      <c r="BB196" s="37">
        <f t="shared" si="174"/>
        <v>353.07368435452213</v>
      </c>
      <c r="BC196" s="13" t="e">
        <f t="shared" si="175"/>
        <v>#REF!</v>
      </c>
      <c r="BD196" t="e">
        <f t="shared" si="197"/>
        <v>#REF!</v>
      </c>
      <c r="BE196" s="13">
        <f t="shared" si="176"/>
        <v>743.64621724213885</v>
      </c>
      <c r="BF196" s="13">
        <f t="shared" si="198"/>
        <v>354.15572450781633</v>
      </c>
      <c r="BG196" s="13" t="e">
        <f t="shared" si="177"/>
        <v>#REF!</v>
      </c>
      <c r="BH196" t="e">
        <f t="shared" si="199"/>
        <v>#REF!</v>
      </c>
      <c r="BI196" s="13">
        <f t="shared" si="178"/>
        <v>743.64621724213885</v>
      </c>
      <c r="BJ196" s="115">
        <f t="shared" si="179"/>
        <v>1.7085040543306103</v>
      </c>
      <c r="BK196" s="13" t="e">
        <f t="shared" si="180"/>
        <v>#REF!</v>
      </c>
      <c r="BL196" t="e">
        <f t="shared" si="200"/>
        <v>#REF!</v>
      </c>
      <c r="BM196" s="116">
        <f t="shared" si="181"/>
        <v>5.6772349545232395</v>
      </c>
      <c r="BN196" s="13">
        <f t="shared" si="201"/>
        <v>2.7905442076247393</v>
      </c>
      <c r="BO196" s="13" t="e">
        <f t="shared" si="182"/>
        <v>#REF!</v>
      </c>
      <c r="BP196" t="e">
        <f t="shared" si="202"/>
        <v>#REF!</v>
      </c>
      <c r="BQ196" s="13">
        <f t="shared" si="183"/>
        <v>5.6772349545232395</v>
      </c>
      <c r="BR196" s="37">
        <f t="shared" si="184"/>
        <v>245.74561645731924</v>
      </c>
      <c r="BS196" s="13" t="e">
        <f t="shared" si="185"/>
        <v>#REF!</v>
      </c>
      <c r="BT196" t="e">
        <f t="shared" si="203"/>
        <v>#REF!</v>
      </c>
      <c r="BU196" s="13">
        <f t="shared" si="186"/>
        <v>890.04176756572133</v>
      </c>
      <c r="BV196" s="13">
        <f t="shared" si="204"/>
        <v>246.82765661061336</v>
      </c>
      <c r="BW196" s="13" t="e">
        <f t="shared" si="187"/>
        <v>#REF!</v>
      </c>
      <c r="BX196" t="e">
        <f t="shared" si="205"/>
        <v>#REF!</v>
      </c>
      <c r="BY196" s="13">
        <f t="shared" si="188"/>
        <v>890.04176756572133</v>
      </c>
    </row>
    <row r="197" spans="29:77" x14ac:dyDescent="0.2">
      <c r="AC197">
        <v>196</v>
      </c>
      <c r="AD197" s="37">
        <f t="shared" si="159"/>
        <v>902.90513738053278</v>
      </c>
      <c r="AE197" s="13" t="e">
        <f t="shared" si="160"/>
        <v>#REF!</v>
      </c>
      <c r="AF197" t="e">
        <f t="shared" si="206"/>
        <v>#REF!</v>
      </c>
      <c r="AG197" s="13">
        <f t="shared" si="161"/>
        <v>1949.1707066918982</v>
      </c>
      <c r="AH197" s="13">
        <f t="shared" si="189"/>
        <v>904.21801276652945</v>
      </c>
      <c r="AI197" s="13" t="e">
        <f t="shared" si="162"/>
        <v>#REF!</v>
      </c>
      <c r="AJ197" t="e">
        <f t="shared" si="190"/>
        <v>#REF!</v>
      </c>
      <c r="AK197" s="13">
        <f t="shared" si="163"/>
        <v>1949.1707066918982</v>
      </c>
      <c r="AL197" s="37">
        <f t="shared" si="164"/>
        <v>1951.5980368584414</v>
      </c>
      <c r="AM197" s="13" t="e">
        <f t="shared" si="165"/>
        <v>#REF!</v>
      </c>
      <c r="AN197" t="e">
        <f t="shared" si="191"/>
        <v>#REF!</v>
      </c>
      <c r="AO197" s="13">
        <f t="shared" si="166"/>
        <v>4135.1333898795156</v>
      </c>
      <c r="AP197" s="13">
        <f t="shared" si="192"/>
        <v>1953.0926949901914</v>
      </c>
      <c r="AQ197" s="13" t="e">
        <f t="shared" si="167"/>
        <v>#REF!</v>
      </c>
      <c r="AR197" s="13" t="e">
        <f t="shared" si="193"/>
        <v>#REF!</v>
      </c>
      <c r="AS197" s="38">
        <f t="shared" si="168"/>
        <v>4135.1333898795156</v>
      </c>
      <c r="AT197" s="37">
        <f t="shared" si="169"/>
        <v>251.27270472321888</v>
      </c>
      <c r="AU197" s="13" t="e">
        <f t="shared" si="170"/>
        <v>#REF!</v>
      </c>
      <c r="AV197" t="e">
        <f t="shared" si="194"/>
        <v>#REF!</v>
      </c>
      <c r="AW197" s="13">
        <f t="shared" si="171"/>
        <v>654.52934422449698</v>
      </c>
      <c r="AX197" s="13">
        <f t="shared" si="195"/>
        <v>252.09216979931364</v>
      </c>
      <c r="AY197" s="13" t="e">
        <f t="shared" si="172"/>
        <v>#REF!</v>
      </c>
      <c r="AZ197" t="e">
        <f t="shared" si="196"/>
        <v>#REF!</v>
      </c>
      <c r="BA197" s="13">
        <f t="shared" si="173"/>
        <v>654.52934422449698</v>
      </c>
      <c r="BB197" s="37">
        <f t="shared" si="174"/>
        <v>353.07368435452213</v>
      </c>
      <c r="BC197" s="13" t="e">
        <f t="shared" si="175"/>
        <v>#REF!</v>
      </c>
      <c r="BD197" t="e">
        <f t="shared" si="197"/>
        <v>#REF!</v>
      </c>
      <c r="BE197" s="13">
        <f t="shared" si="176"/>
        <v>743.64621724213885</v>
      </c>
      <c r="BF197" s="13">
        <f t="shared" si="198"/>
        <v>354.15572450781633</v>
      </c>
      <c r="BG197" s="13" t="e">
        <f t="shared" si="177"/>
        <v>#REF!</v>
      </c>
      <c r="BH197" t="e">
        <f t="shared" si="199"/>
        <v>#REF!</v>
      </c>
      <c r="BI197" s="13">
        <f t="shared" si="178"/>
        <v>743.64621724213885</v>
      </c>
      <c r="BJ197" s="115">
        <f t="shared" si="179"/>
        <v>1.7085040543306103</v>
      </c>
      <c r="BK197" s="13" t="e">
        <f t="shared" si="180"/>
        <v>#REF!</v>
      </c>
      <c r="BL197" t="e">
        <f t="shared" si="200"/>
        <v>#REF!</v>
      </c>
      <c r="BM197" s="116">
        <f t="shared" si="181"/>
        <v>5.6772349545232395</v>
      </c>
      <c r="BN197" s="13">
        <f t="shared" si="201"/>
        <v>2.7905442076247393</v>
      </c>
      <c r="BO197" s="13" t="e">
        <f t="shared" si="182"/>
        <v>#REF!</v>
      </c>
      <c r="BP197" t="e">
        <f t="shared" si="202"/>
        <v>#REF!</v>
      </c>
      <c r="BQ197" s="13">
        <f t="shared" si="183"/>
        <v>5.6772349545232395</v>
      </c>
      <c r="BR197" s="37">
        <f t="shared" si="184"/>
        <v>245.74561645731924</v>
      </c>
      <c r="BS197" s="13" t="e">
        <f t="shared" si="185"/>
        <v>#REF!</v>
      </c>
      <c r="BT197" t="e">
        <f t="shared" si="203"/>
        <v>#REF!</v>
      </c>
      <c r="BU197" s="13">
        <f t="shared" si="186"/>
        <v>890.04176756572133</v>
      </c>
      <c r="BV197" s="13">
        <f t="shared" si="204"/>
        <v>246.82765661061336</v>
      </c>
      <c r="BW197" s="13" t="e">
        <f t="shared" si="187"/>
        <v>#REF!</v>
      </c>
      <c r="BX197" t="e">
        <f t="shared" si="205"/>
        <v>#REF!</v>
      </c>
      <c r="BY197" s="13">
        <f t="shared" si="188"/>
        <v>890.04176756572133</v>
      </c>
    </row>
    <row r="198" spans="29:77" x14ac:dyDescent="0.2">
      <c r="AC198">
        <v>197</v>
      </c>
      <c r="AD198" s="37">
        <f t="shared" si="159"/>
        <v>902.90513738053278</v>
      </c>
      <c r="AE198" s="13" t="e">
        <f t="shared" si="160"/>
        <v>#REF!</v>
      </c>
      <c r="AF198" t="e">
        <f t="shared" si="206"/>
        <v>#REF!</v>
      </c>
      <c r="AG198" s="13">
        <f t="shared" si="161"/>
        <v>1949.1707066918982</v>
      </c>
      <c r="AH198" s="13">
        <f t="shared" si="189"/>
        <v>904.21801276652945</v>
      </c>
      <c r="AI198" s="13" t="e">
        <f t="shared" si="162"/>
        <v>#REF!</v>
      </c>
      <c r="AJ198" t="e">
        <f t="shared" si="190"/>
        <v>#REF!</v>
      </c>
      <c r="AK198" s="13">
        <f t="shared" si="163"/>
        <v>1949.1707066918982</v>
      </c>
      <c r="AL198" s="37">
        <f t="shared" si="164"/>
        <v>1951.5980368584414</v>
      </c>
      <c r="AM198" s="13" t="e">
        <f t="shared" si="165"/>
        <v>#REF!</v>
      </c>
      <c r="AN198" t="e">
        <f t="shared" si="191"/>
        <v>#REF!</v>
      </c>
      <c r="AO198" s="13">
        <f t="shared" si="166"/>
        <v>4135.1333898795156</v>
      </c>
      <c r="AP198" s="13">
        <f t="shared" si="192"/>
        <v>1953.0926949901914</v>
      </c>
      <c r="AQ198" s="13" t="e">
        <f t="shared" si="167"/>
        <v>#REF!</v>
      </c>
      <c r="AR198" s="13" t="e">
        <f t="shared" si="193"/>
        <v>#REF!</v>
      </c>
      <c r="AS198" s="38">
        <f t="shared" si="168"/>
        <v>4135.1333898795156</v>
      </c>
      <c r="AT198" s="37">
        <f t="shared" si="169"/>
        <v>251.27270472321888</v>
      </c>
      <c r="AU198" s="13" t="e">
        <f t="shared" si="170"/>
        <v>#REF!</v>
      </c>
      <c r="AV198" t="e">
        <f t="shared" si="194"/>
        <v>#REF!</v>
      </c>
      <c r="AW198" s="13">
        <f t="shared" si="171"/>
        <v>654.52934422449698</v>
      </c>
      <c r="AX198" s="13">
        <f t="shared" si="195"/>
        <v>252.09216979931364</v>
      </c>
      <c r="AY198" s="13" t="e">
        <f t="shared" si="172"/>
        <v>#REF!</v>
      </c>
      <c r="AZ198" t="e">
        <f t="shared" si="196"/>
        <v>#REF!</v>
      </c>
      <c r="BA198" s="13">
        <f t="shared" si="173"/>
        <v>654.52934422449698</v>
      </c>
      <c r="BB198" s="37">
        <f t="shared" si="174"/>
        <v>353.07368435452213</v>
      </c>
      <c r="BC198" s="13" t="e">
        <f t="shared" si="175"/>
        <v>#REF!</v>
      </c>
      <c r="BD198" t="e">
        <f t="shared" si="197"/>
        <v>#REF!</v>
      </c>
      <c r="BE198" s="13">
        <f t="shared" si="176"/>
        <v>743.64621724213885</v>
      </c>
      <c r="BF198" s="13">
        <f t="shared" si="198"/>
        <v>354.15572450781633</v>
      </c>
      <c r="BG198" s="13" t="e">
        <f t="shared" si="177"/>
        <v>#REF!</v>
      </c>
      <c r="BH198" t="e">
        <f t="shared" si="199"/>
        <v>#REF!</v>
      </c>
      <c r="BI198" s="13">
        <f t="shared" si="178"/>
        <v>743.64621724213885</v>
      </c>
      <c r="BJ198" s="115">
        <f t="shared" si="179"/>
        <v>1.7085040543306103</v>
      </c>
      <c r="BK198" s="13" t="e">
        <f t="shared" si="180"/>
        <v>#REF!</v>
      </c>
      <c r="BL198" t="e">
        <f t="shared" si="200"/>
        <v>#REF!</v>
      </c>
      <c r="BM198" s="116">
        <f t="shared" si="181"/>
        <v>5.6772349545232395</v>
      </c>
      <c r="BN198" s="13">
        <f t="shared" si="201"/>
        <v>2.7905442076247393</v>
      </c>
      <c r="BO198" s="13" t="e">
        <f t="shared" si="182"/>
        <v>#REF!</v>
      </c>
      <c r="BP198" t="e">
        <f t="shared" si="202"/>
        <v>#REF!</v>
      </c>
      <c r="BQ198" s="13">
        <f t="shared" si="183"/>
        <v>5.6772349545232395</v>
      </c>
      <c r="BR198" s="37">
        <f t="shared" si="184"/>
        <v>245.74561645731924</v>
      </c>
      <c r="BS198" s="13" t="e">
        <f t="shared" si="185"/>
        <v>#REF!</v>
      </c>
      <c r="BT198" t="e">
        <f t="shared" si="203"/>
        <v>#REF!</v>
      </c>
      <c r="BU198" s="13">
        <f t="shared" si="186"/>
        <v>890.04176756572133</v>
      </c>
      <c r="BV198" s="13">
        <f t="shared" si="204"/>
        <v>246.82765661061336</v>
      </c>
      <c r="BW198" s="13" t="e">
        <f t="shared" si="187"/>
        <v>#REF!</v>
      </c>
      <c r="BX198" t="e">
        <f t="shared" si="205"/>
        <v>#REF!</v>
      </c>
      <c r="BY198" s="13">
        <f t="shared" si="188"/>
        <v>890.04176756572133</v>
      </c>
    </row>
    <row r="199" spans="29:77" x14ac:dyDescent="0.2">
      <c r="AC199">
        <v>198</v>
      </c>
      <c r="AD199" s="37">
        <f t="shared" si="159"/>
        <v>902.90513738053278</v>
      </c>
      <c r="AE199" s="13" t="e">
        <f t="shared" si="160"/>
        <v>#REF!</v>
      </c>
      <c r="AF199" t="e">
        <f t="shared" si="206"/>
        <v>#REF!</v>
      </c>
      <c r="AG199" s="13">
        <f t="shared" si="161"/>
        <v>1949.1707066918982</v>
      </c>
      <c r="AH199" s="13">
        <f t="shared" si="189"/>
        <v>904.21801276652945</v>
      </c>
      <c r="AI199" s="13" t="e">
        <f t="shared" si="162"/>
        <v>#REF!</v>
      </c>
      <c r="AJ199" t="e">
        <f t="shared" si="190"/>
        <v>#REF!</v>
      </c>
      <c r="AK199" s="13">
        <f t="shared" si="163"/>
        <v>1949.1707066918982</v>
      </c>
      <c r="AL199" s="37">
        <f t="shared" si="164"/>
        <v>1951.5980368584414</v>
      </c>
      <c r="AM199" s="13" t="e">
        <f t="shared" si="165"/>
        <v>#REF!</v>
      </c>
      <c r="AN199" t="e">
        <f t="shared" si="191"/>
        <v>#REF!</v>
      </c>
      <c r="AO199" s="13">
        <f t="shared" si="166"/>
        <v>4135.1333898795156</v>
      </c>
      <c r="AP199" s="13">
        <f t="shared" si="192"/>
        <v>1953.0926949901914</v>
      </c>
      <c r="AQ199" s="13" t="e">
        <f t="shared" si="167"/>
        <v>#REF!</v>
      </c>
      <c r="AR199" s="13" t="e">
        <f t="shared" si="193"/>
        <v>#REF!</v>
      </c>
      <c r="AS199" s="38">
        <f t="shared" si="168"/>
        <v>4135.1333898795156</v>
      </c>
      <c r="AT199" s="37">
        <f t="shared" si="169"/>
        <v>251.27270472321888</v>
      </c>
      <c r="AU199" s="13" t="e">
        <f t="shared" si="170"/>
        <v>#REF!</v>
      </c>
      <c r="AV199" t="e">
        <f t="shared" si="194"/>
        <v>#REF!</v>
      </c>
      <c r="AW199" s="13">
        <f t="shared" si="171"/>
        <v>654.52934422449698</v>
      </c>
      <c r="AX199" s="13">
        <f t="shared" si="195"/>
        <v>252.09216979931364</v>
      </c>
      <c r="AY199" s="13" t="e">
        <f t="shared" si="172"/>
        <v>#REF!</v>
      </c>
      <c r="AZ199" t="e">
        <f t="shared" si="196"/>
        <v>#REF!</v>
      </c>
      <c r="BA199" s="13">
        <f t="shared" si="173"/>
        <v>654.52934422449698</v>
      </c>
      <c r="BB199" s="37">
        <f t="shared" si="174"/>
        <v>353.07368435452213</v>
      </c>
      <c r="BC199" s="13" t="e">
        <f t="shared" si="175"/>
        <v>#REF!</v>
      </c>
      <c r="BD199" t="e">
        <f t="shared" si="197"/>
        <v>#REF!</v>
      </c>
      <c r="BE199" s="13">
        <f t="shared" si="176"/>
        <v>743.64621724213885</v>
      </c>
      <c r="BF199" s="13">
        <f t="shared" si="198"/>
        <v>354.15572450781633</v>
      </c>
      <c r="BG199" s="13" t="e">
        <f t="shared" si="177"/>
        <v>#REF!</v>
      </c>
      <c r="BH199" t="e">
        <f t="shared" si="199"/>
        <v>#REF!</v>
      </c>
      <c r="BI199" s="13">
        <f t="shared" si="178"/>
        <v>743.64621724213885</v>
      </c>
      <c r="BJ199" s="115">
        <f t="shared" si="179"/>
        <v>1.7085040543306103</v>
      </c>
      <c r="BK199" s="13" t="e">
        <f t="shared" si="180"/>
        <v>#REF!</v>
      </c>
      <c r="BL199" t="e">
        <f t="shared" si="200"/>
        <v>#REF!</v>
      </c>
      <c r="BM199" s="116">
        <f t="shared" si="181"/>
        <v>5.6772349545232395</v>
      </c>
      <c r="BN199" s="13">
        <f t="shared" si="201"/>
        <v>2.7905442076247393</v>
      </c>
      <c r="BO199" s="13" t="e">
        <f t="shared" si="182"/>
        <v>#REF!</v>
      </c>
      <c r="BP199" t="e">
        <f t="shared" si="202"/>
        <v>#REF!</v>
      </c>
      <c r="BQ199" s="13">
        <f t="shared" si="183"/>
        <v>5.6772349545232395</v>
      </c>
      <c r="BR199" s="37">
        <f t="shared" si="184"/>
        <v>245.74561645731924</v>
      </c>
      <c r="BS199" s="13" t="e">
        <f t="shared" si="185"/>
        <v>#REF!</v>
      </c>
      <c r="BT199" t="e">
        <f t="shared" si="203"/>
        <v>#REF!</v>
      </c>
      <c r="BU199" s="13">
        <f t="shared" si="186"/>
        <v>890.04176756572133</v>
      </c>
      <c r="BV199" s="13">
        <f t="shared" si="204"/>
        <v>246.82765661061336</v>
      </c>
      <c r="BW199" s="13" t="e">
        <f t="shared" si="187"/>
        <v>#REF!</v>
      </c>
      <c r="BX199" t="e">
        <f t="shared" si="205"/>
        <v>#REF!</v>
      </c>
      <c r="BY199" s="13">
        <f t="shared" si="188"/>
        <v>890.04176756572133</v>
      </c>
    </row>
    <row r="200" spans="29:77" x14ac:dyDescent="0.2">
      <c r="AC200">
        <v>199</v>
      </c>
      <c r="AD200" s="37">
        <f t="shared" si="159"/>
        <v>902.90513738053278</v>
      </c>
      <c r="AE200" s="13" t="e">
        <f t="shared" si="160"/>
        <v>#REF!</v>
      </c>
      <c r="AF200" t="e">
        <f t="shared" si="206"/>
        <v>#REF!</v>
      </c>
      <c r="AG200" s="13">
        <f t="shared" si="161"/>
        <v>1949.1707066918982</v>
      </c>
      <c r="AH200" s="13">
        <f t="shared" si="189"/>
        <v>904.21801276652945</v>
      </c>
      <c r="AI200" s="13" t="e">
        <f t="shared" si="162"/>
        <v>#REF!</v>
      </c>
      <c r="AJ200" t="e">
        <f t="shared" si="190"/>
        <v>#REF!</v>
      </c>
      <c r="AK200" s="13">
        <f t="shared" si="163"/>
        <v>1949.1707066918982</v>
      </c>
      <c r="AL200" s="37">
        <f t="shared" si="164"/>
        <v>1951.5980368584414</v>
      </c>
      <c r="AM200" s="13" t="e">
        <f t="shared" si="165"/>
        <v>#REF!</v>
      </c>
      <c r="AN200" t="e">
        <f t="shared" si="191"/>
        <v>#REF!</v>
      </c>
      <c r="AO200" s="13">
        <f t="shared" si="166"/>
        <v>4135.1333898795156</v>
      </c>
      <c r="AP200" s="13">
        <f t="shared" si="192"/>
        <v>1953.0926949901914</v>
      </c>
      <c r="AQ200" s="13" t="e">
        <f t="shared" si="167"/>
        <v>#REF!</v>
      </c>
      <c r="AR200" s="13" t="e">
        <f t="shared" si="193"/>
        <v>#REF!</v>
      </c>
      <c r="AS200" s="38">
        <f t="shared" si="168"/>
        <v>4135.1333898795156</v>
      </c>
      <c r="AT200" s="37">
        <f t="shared" si="169"/>
        <v>251.27270472321888</v>
      </c>
      <c r="AU200" s="13" t="e">
        <f t="shared" si="170"/>
        <v>#REF!</v>
      </c>
      <c r="AV200" t="e">
        <f t="shared" si="194"/>
        <v>#REF!</v>
      </c>
      <c r="AW200" s="13">
        <f t="shared" si="171"/>
        <v>654.52934422449698</v>
      </c>
      <c r="AX200" s="13">
        <f t="shared" si="195"/>
        <v>252.09216979931364</v>
      </c>
      <c r="AY200" s="13" t="e">
        <f t="shared" si="172"/>
        <v>#REF!</v>
      </c>
      <c r="AZ200" t="e">
        <f t="shared" si="196"/>
        <v>#REF!</v>
      </c>
      <c r="BA200" s="13">
        <f t="shared" si="173"/>
        <v>654.52934422449698</v>
      </c>
      <c r="BB200" s="37">
        <f t="shared" si="174"/>
        <v>353.07368435452213</v>
      </c>
      <c r="BC200" s="13" t="e">
        <f t="shared" si="175"/>
        <v>#REF!</v>
      </c>
      <c r="BD200" t="e">
        <f t="shared" si="197"/>
        <v>#REF!</v>
      </c>
      <c r="BE200" s="13">
        <f t="shared" si="176"/>
        <v>743.64621724213885</v>
      </c>
      <c r="BF200" s="13">
        <f t="shared" si="198"/>
        <v>354.15572450781633</v>
      </c>
      <c r="BG200" s="13" t="e">
        <f t="shared" si="177"/>
        <v>#REF!</v>
      </c>
      <c r="BH200" t="e">
        <f t="shared" si="199"/>
        <v>#REF!</v>
      </c>
      <c r="BI200" s="13">
        <f t="shared" si="178"/>
        <v>743.64621724213885</v>
      </c>
      <c r="BJ200" s="115">
        <f t="shared" si="179"/>
        <v>1.7085040543306103</v>
      </c>
      <c r="BK200" s="13" t="e">
        <f t="shared" si="180"/>
        <v>#REF!</v>
      </c>
      <c r="BL200" t="e">
        <f t="shared" si="200"/>
        <v>#REF!</v>
      </c>
      <c r="BM200" s="116">
        <f t="shared" si="181"/>
        <v>5.6772349545232395</v>
      </c>
      <c r="BN200" s="13">
        <f t="shared" si="201"/>
        <v>2.7905442076247393</v>
      </c>
      <c r="BO200" s="13" t="e">
        <f t="shared" si="182"/>
        <v>#REF!</v>
      </c>
      <c r="BP200" t="e">
        <f t="shared" si="202"/>
        <v>#REF!</v>
      </c>
      <c r="BQ200" s="13">
        <f t="shared" si="183"/>
        <v>5.6772349545232395</v>
      </c>
      <c r="BR200" s="37">
        <f t="shared" si="184"/>
        <v>245.74561645731924</v>
      </c>
      <c r="BS200" s="13" t="e">
        <f t="shared" si="185"/>
        <v>#REF!</v>
      </c>
      <c r="BT200" t="e">
        <f t="shared" si="203"/>
        <v>#REF!</v>
      </c>
      <c r="BU200" s="13">
        <f t="shared" si="186"/>
        <v>890.04176756572133</v>
      </c>
      <c r="BV200" s="13">
        <f t="shared" si="204"/>
        <v>246.82765661061336</v>
      </c>
      <c r="BW200" s="13" t="e">
        <f t="shared" si="187"/>
        <v>#REF!</v>
      </c>
      <c r="BX200" t="e">
        <f t="shared" si="205"/>
        <v>#REF!</v>
      </c>
      <c r="BY200" s="13">
        <f t="shared" si="188"/>
        <v>890.04176756572133</v>
      </c>
    </row>
    <row r="201" spans="29:77" x14ac:dyDescent="0.2">
      <c r="AC201">
        <v>200</v>
      </c>
      <c r="AD201" s="37">
        <f t="shared" si="159"/>
        <v>902.90513738053278</v>
      </c>
      <c r="AE201" s="13" t="e">
        <f t="shared" si="160"/>
        <v>#REF!</v>
      </c>
      <c r="AF201" t="e">
        <f t="shared" si="206"/>
        <v>#REF!</v>
      </c>
      <c r="AG201" s="13">
        <f t="shared" si="161"/>
        <v>1949.1707066918982</v>
      </c>
      <c r="AH201" s="13">
        <f t="shared" si="189"/>
        <v>904.21801276652945</v>
      </c>
      <c r="AI201" s="13" t="e">
        <f t="shared" si="162"/>
        <v>#REF!</v>
      </c>
      <c r="AJ201" t="e">
        <f t="shared" si="190"/>
        <v>#REF!</v>
      </c>
      <c r="AK201" s="13">
        <f t="shared" si="163"/>
        <v>1949.1707066918982</v>
      </c>
      <c r="AL201" s="37">
        <f t="shared" si="164"/>
        <v>1951.5980368584414</v>
      </c>
      <c r="AM201" s="13" t="e">
        <f t="shared" si="165"/>
        <v>#REF!</v>
      </c>
      <c r="AN201" t="e">
        <f t="shared" si="191"/>
        <v>#REF!</v>
      </c>
      <c r="AO201" s="13">
        <f t="shared" si="166"/>
        <v>4135.1333898795156</v>
      </c>
      <c r="AP201" s="13">
        <f t="shared" si="192"/>
        <v>1953.0926949901914</v>
      </c>
      <c r="AQ201" s="13" t="e">
        <f t="shared" si="167"/>
        <v>#REF!</v>
      </c>
      <c r="AR201" s="13" t="e">
        <f t="shared" si="193"/>
        <v>#REF!</v>
      </c>
      <c r="AS201" s="38">
        <f t="shared" si="168"/>
        <v>4135.1333898795156</v>
      </c>
      <c r="AT201" s="37">
        <f t="shared" si="169"/>
        <v>251.27270472321888</v>
      </c>
      <c r="AU201" s="13" t="e">
        <f t="shared" si="170"/>
        <v>#REF!</v>
      </c>
      <c r="AV201" t="e">
        <f t="shared" si="194"/>
        <v>#REF!</v>
      </c>
      <c r="AW201" s="13">
        <f t="shared" si="171"/>
        <v>654.52934422449698</v>
      </c>
      <c r="AX201" s="13">
        <f t="shared" si="195"/>
        <v>252.09216979931364</v>
      </c>
      <c r="AY201" s="13" t="e">
        <f t="shared" si="172"/>
        <v>#REF!</v>
      </c>
      <c r="AZ201" t="e">
        <f t="shared" si="196"/>
        <v>#REF!</v>
      </c>
      <c r="BA201" s="13">
        <f t="shared" si="173"/>
        <v>654.52934422449698</v>
      </c>
      <c r="BB201" s="37">
        <f t="shared" si="174"/>
        <v>353.07368435452213</v>
      </c>
      <c r="BC201" s="13" t="e">
        <f t="shared" si="175"/>
        <v>#REF!</v>
      </c>
      <c r="BD201" t="e">
        <f t="shared" si="197"/>
        <v>#REF!</v>
      </c>
      <c r="BE201" s="13">
        <f t="shared" si="176"/>
        <v>743.64621724213885</v>
      </c>
      <c r="BF201" s="13">
        <f t="shared" si="198"/>
        <v>354.15572450781633</v>
      </c>
      <c r="BG201" s="13" t="e">
        <f t="shared" si="177"/>
        <v>#REF!</v>
      </c>
      <c r="BH201" t="e">
        <f t="shared" si="199"/>
        <v>#REF!</v>
      </c>
      <c r="BI201" s="13">
        <f t="shared" si="178"/>
        <v>743.64621724213885</v>
      </c>
      <c r="BJ201" s="115">
        <f t="shared" si="179"/>
        <v>1.7085040543306103</v>
      </c>
      <c r="BK201" s="13" t="e">
        <f t="shared" si="180"/>
        <v>#REF!</v>
      </c>
      <c r="BL201" t="e">
        <f t="shared" si="200"/>
        <v>#REF!</v>
      </c>
      <c r="BM201" s="116">
        <f t="shared" si="181"/>
        <v>5.6772349545232395</v>
      </c>
      <c r="BN201" s="13">
        <f t="shared" si="201"/>
        <v>2.7905442076247393</v>
      </c>
      <c r="BO201" s="13" t="e">
        <f t="shared" si="182"/>
        <v>#REF!</v>
      </c>
      <c r="BP201" t="e">
        <f t="shared" si="202"/>
        <v>#REF!</v>
      </c>
      <c r="BQ201" s="13">
        <f t="shared" si="183"/>
        <v>5.6772349545232395</v>
      </c>
      <c r="BR201" s="37">
        <f t="shared" si="184"/>
        <v>245.74561645731924</v>
      </c>
      <c r="BS201" s="13" t="e">
        <f t="shared" si="185"/>
        <v>#REF!</v>
      </c>
      <c r="BT201" t="e">
        <f t="shared" si="203"/>
        <v>#REF!</v>
      </c>
      <c r="BU201" s="13">
        <f t="shared" si="186"/>
        <v>890.04176756572133</v>
      </c>
      <c r="BV201" s="13">
        <f t="shared" si="204"/>
        <v>246.82765661061336</v>
      </c>
      <c r="BW201" s="13" t="e">
        <f t="shared" si="187"/>
        <v>#REF!</v>
      </c>
      <c r="BX201" t="e">
        <f t="shared" si="205"/>
        <v>#REF!</v>
      </c>
      <c r="BY201" s="13">
        <f t="shared" si="188"/>
        <v>890.04176756572133</v>
      </c>
    </row>
    <row r="202" spans="29:77" x14ac:dyDescent="0.2">
      <c r="AC202">
        <v>201</v>
      </c>
      <c r="AD202" s="37">
        <f t="shared" si="159"/>
        <v>902.90513738053278</v>
      </c>
      <c r="AE202" s="13" t="e">
        <f t="shared" si="160"/>
        <v>#REF!</v>
      </c>
      <c r="AF202" t="e">
        <f t="shared" si="206"/>
        <v>#REF!</v>
      </c>
      <c r="AG202" s="13">
        <f t="shared" si="161"/>
        <v>1949.1707066918982</v>
      </c>
      <c r="AH202" s="13">
        <f t="shared" si="189"/>
        <v>904.21801276652945</v>
      </c>
      <c r="AI202" s="13" t="e">
        <f t="shared" si="162"/>
        <v>#REF!</v>
      </c>
      <c r="AJ202" t="e">
        <f t="shared" si="190"/>
        <v>#REF!</v>
      </c>
      <c r="AK202" s="13">
        <f t="shared" si="163"/>
        <v>1949.1707066918982</v>
      </c>
      <c r="AL202" s="37">
        <f t="shared" si="164"/>
        <v>1951.5980368584414</v>
      </c>
      <c r="AM202" s="13" t="e">
        <f t="shared" si="165"/>
        <v>#REF!</v>
      </c>
      <c r="AN202" t="e">
        <f t="shared" si="191"/>
        <v>#REF!</v>
      </c>
      <c r="AO202" s="13">
        <f t="shared" si="166"/>
        <v>4135.1333898795156</v>
      </c>
      <c r="AP202" s="13">
        <f t="shared" si="192"/>
        <v>1953.0926949901914</v>
      </c>
      <c r="AQ202" s="13" t="e">
        <f t="shared" si="167"/>
        <v>#REF!</v>
      </c>
      <c r="AR202" s="13" t="e">
        <f t="shared" si="193"/>
        <v>#REF!</v>
      </c>
      <c r="AS202" s="38">
        <f t="shared" si="168"/>
        <v>4135.1333898795156</v>
      </c>
      <c r="AT202" s="37">
        <f t="shared" si="169"/>
        <v>251.27270472321888</v>
      </c>
      <c r="AU202" s="13" t="e">
        <f t="shared" si="170"/>
        <v>#REF!</v>
      </c>
      <c r="AV202" t="e">
        <f t="shared" si="194"/>
        <v>#REF!</v>
      </c>
      <c r="AW202" s="13">
        <f t="shared" si="171"/>
        <v>654.52934422449698</v>
      </c>
      <c r="AX202" s="13">
        <f t="shared" si="195"/>
        <v>252.09216979931364</v>
      </c>
      <c r="AY202" s="13" t="e">
        <f t="shared" si="172"/>
        <v>#REF!</v>
      </c>
      <c r="AZ202" t="e">
        <f t="shared" si="196"/>
        <v>#REF!</v>
      </c>
      <c r="BA202" s="13">
        <f t="shared" si="173"/>
        <v>654.52934422449698</v>
      </c>
      <c r="BB202" s="37">
        <f t="shared" si="174"/>
        <v>353.07368435452213</v>
      </c>
      <c r="BC202" s="13" t="e">
        <f t="shared" si="175"/>
        <v>#REF!</v>
      </c>
      <c r="BD202" t="e">
        <f t="shared" si="197"/>
        <v>#REF!</v>
      </c>
      <c r="BE202" s="13">
        <f t="shared" si="176"/>
        <v>743.64621724213885</v>
      </c>
      <c r="BF202" s="13">
        <f t="shared" si="198"/>
        <v>354.15572450781633</v>
      </c>
      <c r="BG202" s="13" t="e">
        <f t="shared" si="177"/>
        <v>#REF!</v>
      </c>
      <c r="BH202" t="e">
        <f t="shared" si="199"/>
        <v>#REF!</v>
      </c>
      <c r="BI202" s="13">
        <f t="shared" si="178"/>
        <v>743.64621724213885</v>
      </c>
      <c r="BJ202" s="115">
        <f t="shared" si="179"/>
        <v>1.7085040543306103</v>
      </c>
      <c r="BK202" s="13" t="e">
        <f t="shared" si="180"/>
        <v>#REF!</v>
      </c>
      <c r="BL202" t="e">
        <f t="shared" si="200"/>
        <v>#REF!</v>
      </c>
      <c r="BM202" s="116">
        <f t="shared" si="181"/>
        <v>5.6772349545232395</v>
      </c>
      <c r="BN202" s="13">
        <f t="shared" si="201"/>
        <v>2.7905442076247393</v>
      </c>
      <c r="BO202" s="13" t="e">
        <f t="shared" si="182"/>
        <v>#REF!</v>
      </c>
      <c r="BP202" t="e">
        <f t="shared" si="202"/>
        <v>#REF!</v>
      </c>
      <c r="BQ202" s="13">
        <f t="shared" si="183"/>
        <v>5.6772349545232395</v>
      </c>
      <c r="BR202" s="37">
        <f t="shared" si="184"/>
        <v>245.74561645731924</v>
      </c>
      <c r="BS202" s="13" t="e">
        <f t="shared" si="185"/>
        <v>#REF!</v>
      </c>
      <c r="BT202" t="e">
        <f t="shared" si="203"/>
        <v>#REF!</v>
      </c>
      <c r="BU202" s="13">
        <f t="shared" si="186"/>
        <v>890.04176756572133</v>
      </c>
      <c r="BV202" s="13">
        <f t="shared" si="204"/>
        <v>246.82765661061336</v>
      </c>
      <c r="BW202" s="13" t="e">
        <f t="shared" si="187"/>
        <v>#REF!</v>
      </c>
      <c r="BX202" t="e">
        <f t="shared" si="205"/>
        <v>#REF!</v>
      </c>
      <c r="BY202" s="13">
        <f t="shared" si="188"/>
        <v>890.04176756572133</v>
      </c>
    </row>
    <row r="203" spans="29:77" x14ac:dyDescent="0.2">
      <c r="AC203">
        <v>202</v>
      </c>
      <c r="AD203" s="37">
        <f t="shared" si="159"/>
        <v>902.90513738053278</v>
      </c>
      <c r="AE203" s="13" t="e">
        <f t="shared" si="160"/>
        <v>#REF!</v>
      </c>
      <c r="AF203" t="e">
        <f t="shared" si="206"/>
        <v>#REF!</v>
      </c>
      <c r="AG203" s="13">
        <f t="shared" si="161"/>
        <v>1949.1707066918982</v>
      </c>
      <c r="AH203" s="13">
        <f t="shared" si="189"/>
        <v>904.21801276652945</v>
      </c>
      <c r="AI203" s="13" t="e">
        <f t="shared" si="162"/>
        <v>#REF!</v>
      </c>
      <c r="AJ203" t="e">
        <f t="shared" si="190"/>
        <v>#REF!</v>
      </c>
      <c r="AK203" s="13">
        <f t="shared" si="163"/>
        <v>1949.1707066918982</v>
      </c>
      <c r="AL203" s="37">
        <f t="shared" si="164"/>
        <v>1951.5980368584414</v>
      </c>
      <c r="AM203" s="13" t="e">
        <f t="shared" si="165"/>
        <v>#REF!</v>
      </c>
      <c r="AN203" t="e">
        <f t="shared" si="191"/>
        <v>#REF!</v>
      </c>
      <c r="AO203" s="13">
        <f t="shared" si="166"/>
        <v>4135.1333898795156</v>
      </c>
      <c r="AP203" s="13">
        <f t="shared" si="192"/>
        <v>1953.0926949901914</v>
      </c>
      <c r="AQ203" s="13" t="e">
        <f t="shared" si="167"/>
        <v>#REF!</v>
      </c>
      <c r="AR203" s="13" t="e">
        <f t="shared" si="193"/>
        <v>#REF!</v>
      </c>
      <c r="AS203" s="38">
        <f t="shared" si="168"/>
        <v>4135.1333898795156</v>
      </c>
      <c r="AT203" s="37">
        <f t="shared" si="169"/>
        <v>251.27270472321888</v>
      </c>
      <c r="AU203" s="13" t="e">
        <f t="shared" si="170"/>
        <v>#REF!</v>
      </c>
      <c r="AV203" t="e">
        <f t="shared" si="194"/>
        <v>#REF!</v>
      </c>
      <c r="AW203" s="13">
        <f t="shared" si="171"/>
        <v>654.52934422449698</v>
      </c>
      <c r="AX203" s="13">
        <f t="shared" si="195"/>
        <v>252.09216979931364</v>
      </c>
      <c r="AY203" s="13" t="e">
        <f t="shared" si="172"/>
        <v>#REF!</v>
      </c>
      <c r="AZ203" t="e">
        <f t="shared" si="196"/>
        <v>#REF!</v>
      </c>
      <c r="BA203" s="13">
        <f t="shared" si="173"/>
        <v>654.52934422449698</v>
      </c>
      <c r="BB203" s="37">
        <f t="shared" si="174"/>
        <v>353.07368435452213</v>
      </c>
      <c r="BC203" s="13" t="e">
        <f t="shared" si="175"/>
        <v>#REF!</v>
      </c>
      <c r="BD203" t="e">
        <f t="shared" si="197"/>
        <v>#REF!</v>
      </c>
      <c r="BE203" s="13">
        <f t="shared" si="176"/>
        <v>743.64621724213885</v>
      </c>
      <c r="BF203" s="13">
        <f t="shared" si="198"/>
        <v>354.15572450781633</v>
      </c>
      <c r="BG203" s="13" t="e">
        <f t="shared" si="177"/>
        <v>#REF!</v>
      </c>
      <c r="BH203" t="e">
        <f t="shared" si="199"/>
        <v>#REF!</v>
      </c>
      <c r="BI203" s="13">
        <f t="shared" si="178"/>
        <v>743.64621724213885</v>
      </c>
      <c r="BJ203" s="115">
        <f t="shared" si="179"/>
        <v>1.7085040543306103</v>
      </c>
      <c r="BK203" s="13" t="e">
        <f t="shared" si="180"/>
        <v>#REF!</v>
      </c>
      <c r="BL203" t="e">
        <f t="shared" si="200"/>
        <v>#REF!</v>
      </c>
      <c r="BM203" s="116">
        <f t="shared" si="181"/>
        <v>5.6772349545232395</v>
      </c>
      <c r="BN203" s="13">
        <f t="shared" si="201"/>
        <v>2.7905442076247393</v>
      </c>
      <c r="BO203" s="13" t="e">
        <f t="shared" si="182"/>
        <v>#REF!</v>
      </c>
      <c r="BP203" t="e">
        <f t="shared" si="202"/>
        <v>#REF!</v>
      </c>
      <c r="BQ203" s="13">
        <f t="shared" si="183"/>
        <v>5.6772349545232395</v>
      </c>
      <c r="BR203" s="37">
        <f t="shared" si="184"/>
        <v>245.74561645731924</v>
      </c>
      <c r="BS203" s="13" t="e">
        <f t="shared" si="185"/>
        <v>#REF!</v>
      </c>
      <c r="BT203" t="e">
        <f t="shared" si="203"/>
        <v>#REF!</v>
      </c>
      <c r="BU203" s="13">
        <f t="shared" si="186"/>
        <v>890.04176756572133</v>
      </c>
      <c r="BV203" s="13">
        <f t="shared" si="204"/>
        <v>246.82765661061336</v>
      </c>
      <c r="BW203" s="13" t="e">
        <f t="shared" si="187"/>
        <v>#REF!</v>
      </c>
      <c r="BX203" t="e">
        <f t="shared" si="205"/>
        <v>#REF!</v>
      </c>
      <c r="BY203" s="13">
        <f t="shared" si="188"/>
        <v>890.04176756572133</v>
      </c>
    </row>
    <row r="204" spans="29:77" x14ac:dyDescent="0.2">
      <c r="AC204">
        <v>203</v>
      </c>
      <c r="AD204" s="37">
        <f t="shared" si="159"/>
        <v>902.90513738053278</v>
      </c>
      <c r="AE204" s="13" t="e">
        <f t="shared" si="160"/>
        <v>#REF!</v>
      </c>
      <c r="AF204" t="e">
        <f t="shared" si="206"/>
        <v>#REF!</v>
      </c>
      <c r="AG204" s="13">
        <f t="shared" si="161"/>
        <v>1949.1707066918982</v>
      </c>
      <c r="AH204" s="13">
        <f t="shared" si="189"/>
        <v>904.21801276652945</v>
      </c>
      <c r="AI204" s="13" t="e">
        <f t="shared" si="162"/>
        <v>#REF!</v>
      </c>
      <c r="AJ204" t="e">
        <f t="shared" si="190"/>
        <v>#REF!</v>
      </c>
      <c r="AK204" s="13">
        <f t="shared" si="163"/>
        <v>1949.1707066918982</v>
      </c>
      <c r="AL204" s="37">
        <f t="shared" si="164"/>
        <v>1951.5980368584414</v>
      </c>
      <c r="AM204" s="13" t="e">
        <f t="shared" si="165"/>
        <v>#REF!</v>
      </c>
      <c r="AN204" t="e">
        <f t="shared" si="191"/>
        <v>#REF!</v>
      </c>
      <c r="AO204" s="13">
        <f t="shared" si="166"/>
        <v>4135.1333898795156</v>
      </c>
      <c r="AP204" s="13">
        <f t="shared" si="192"/>
        <v>1953.0926949901914</v>
      </c>
      <c r="AQ204" s="13" t="e">
        <f t="shared" si="167"/>
        <v>#REF!</v>
      </c>
      <c r="AR204" s="13" t="e">
        <f t="shared" si="193"/>
        <v>#REF!</v>
      </c>
      <c r="AS204" s="38">
        <f t="shared" si="168"/>
        <v>4135.1333898795156</v>
      </c>
      <c r="AT204" s="37">
        <f t="shared" si="169"/>
        <v>251.27270472321888</v>
      </c>
      <c r="AU204" s="13" t="e">
        <f t="shared" si="170"/>
        <v>#REF!</v>
      </c>
      <c r="AV204" t="e">
        <f t="shared" si="194"/>
        <v>#REF!</v>
      </c>
      <c r="AW204" s="13">
        <f t="shared" si="171"/>
        <v>654.52934422449698</v>
      </c>
      <c r="AX204" s="13">
        <f t="shared" si="195"/>
        <v>252.09216979931364</v>
      </c>
      <c r="AY204" s="13" t="e">
        <f t="shared" si="172"/>
        <v>#REF!</v>
      </c>
      <c r="AZ204" t="e">
        <f t="shared" si="196"/>
        <v>#REF!</v>
      </c>
      <c r="BA204" s="13">
        <f t="shared" si="173"/>
        <v>654.52934422449698</v>
      </c>
      <c r="BB204" s="37">
        <f t="shared" si="174"/>
        <v>353.07368435452213</v>
      </c>
      <c r="BC204" s="13" t="e">
        <f t="shared" si="175"/>
        <v>#REF!</v>
      </c>
      <c r="BD204" t="e">
        <f t="shared" si="197"/>
        <v>#REF!</v>
      </c>
      <c r="BE204" s="13">
        <f t="shared" si="176"/>
        <v>743.64621724213885</v>
      </c>
      <c r="BF204" s="13">
        <f t="shared" si="198"/>
        <v>354.15572450781633</v>
      </c>
      <c r="BG204" s="13" t="e">
        <f t="shared" si="177"/>
        <v>#REF!</v>
      </c>
      <c r="BH204" t="e">
        <f t="shared" si="199"/>
        <v>#REF!</v>
      </c>
      <c r="BI204" s="13">
        <f t="shared" si="178"/>
        <v>743.64621724213885</v>
      </c>
      <c r="BJ204" s="115">
        <f t="shared" si="179"/>
        <v>1.7085040543306103</v>
      </c>
      <c r="BK204" s="13" t="e">
        <f t="shared" si="180"/>
        <v>#REF!</v>
      </c>
      <c r="BL204" t="e">
        <f t="shared" si="200"/>
        <v>#REF!</v>
      </c>
      <c r="BM204" s="116">
        <f t="shared" si="181"/>
        <v>5.6772349545232395</v>
      </c>
      <c r="BN204" s="13">
        <f t="shared" si="201"/>
        <v>2.7905442076247393</v>
      </c>
      <c r="BO204" s="13" t="e">
        <f t="shared" si="182"/>
        <v>#REF!</v>
      </c>
      <c r="BP204" t="e">
        <f t="shared" si="202"/>
        <v>#REF!</v>
      </c>
      <c r="BQ204" s="13">
        <f t="shared" si="183"/>
        <v>5.6772349545232395</v>
      </c>
      <c r="BR204" s="37">
        <f t="shared" si="184"/>
        <v>245.74561645731924</v>
      </c>
      <c r="BS204" s="13" t="e">
        <f t="shared" si="185"/>
        <v>#REF!</v>
      </c>
      <c r="BT204" t="e">
        <f t="shared" si="203"/>
        <v>#REF!</v>
      </c>
      <c r="BU204" s="13">
        <f t="shared" si="186"/>
        <v>890.04176756572133</v>
      </c>
      <c r="BV204" s="13">
        <f t="shared" si="204"/>
        <v>246.82765661061336</v>
      </c>
      <c r="BW204" s="13" t="e">
        <f t="shared" si="187"/>
        <v>#REF!</v>
      </c>
      <c r="BX204" t="e">
        <f t="shared" si="205"/>
        <v>#REF!</v>
      </c>
      <c r="BY204" s="13">
        <f t="shared" si="188"/>
        <v>890.04176756572133</v>
      </c>
    </row>
    <row r="205" spans="29:77" x14ac:dyDescent="0.2">
      <c r="AC205">
        <v>204</v>
      </c>
      <c r="AD205" s="37">
        <f t="shared" si="159"/>
        <v>902.90513738053278</v>
      </c>
      <c r="AE205" s="13" t="e">
        <f t="shared" si="160"/>
        <v>#REF!</v>
      </c>
      <c r="AF205" t="e">
        <f t="shared" si="206"/>
        <v>#REF!</v>
      </c>
      <c r="AG205" s="13">
        <f t="shared" si="161"/>
        <v>1949.1707066918982</v>
      </c>
      <c r="AH205" s="13">
        <f t="shared" si="189"/>
        <v>904.21801276652945</v>
      </c>
      <c r="AI205" s="13" t="e">
        <f t="shared" si="162"/>
        <v>#REF!</v>
      </c>
      <c r="AJ205" t="e">
        <f t="shared" si="190"/>
        <v>#REF!</v>
      </c>
      <c r="AK205" s="13">
        <f t="shared" si="163"/>
        <v>1949.1707066918982</v>
      </c>
      <c r="AL205" s="37">
        <f t="shared" si="164"/>
        <v>1951.5980368584414</v>
      </c>
      <c r="AM205" s="13" t="e">
        <f t="shared" si="165"/>
        <v>#REF!</v>
      </c>
      <c r="AN205" t="e">
        <f t="shared" si="191"/>
        <v>#REF!</v>
      </c>
      <c r="AO205" s="13">
        <f t="shared" si="166"/>
        <v>4135.1333898795156</v>
      </c>
      <c r="AP205" s="13">
        <f t="shared" si="192"/>
        <v>1953.0926949901914</v>
      </c>
      <c r="AQ205" s="13" t="e">
        <f t="shared" si="167"/>
        <v>#REF!</v>
      </c>
      <c r="AR205" s="13" t="e">
        <f t="shared" si="193"/>
        <v>#REF!</v>
      </c>
      <c r="AS205" s="38">
        <f t="shared" si="168"/>
        <v>4135.1333898795156</v>
      </c>
      <c r="AT205" s="37">
        <f t="shared" si="169"/>
        <v>251.27270472321888</v>
      </c>
      <c r="AU205" s="13" t="e">
        <f t="shared" si="170"/>
        <v>#REF!</v>
      </c>
      <c r="AV205" t="e">
        <f t="shared" si="194"/>
        <v>#REF!</v>
      </c>
      <c r="AW205" s="13">
        <f t="shared" si="171"/>
        <v>654.52934422449698</v>
      </c>
      <c r="AX205" s="13">
        <f t="shared" si="195"/>
        <v>252.09216979931364</v>
      </c>
      <c r="AY205" s="13" t="e">
        <f t="shared" si="172"/>
        <v>#REF!</v>
      </c>
      <c r="AZ205" t="e">
        <f t="shared" si="196"/>
        <v>#REF!</v>
      </c>
      <c r="BA205" s="13">
        <f t="shared" si="173"/>
        <v>654.52934422449698</v>
      </c>
      <c r="BB205" s="37">
        <f t="shared" si="174"/>
        <v>353.07368435452213</v>
      </c>
      <c r="BC205" s="13" t="e">
        <f t="shared" si="175"/>
        <v>#REF!</v>
      </c>
      <c r="BD205" t="e">
        <f t="shared" si="197"/>
        <v>#REF!</v>
      </c>
      <c r="BE205" s="13">
        <f t="shared" si="176"/>
        <v>743.64621724213885</v>
      </c>
      <c r="BF205" s="13">
        <f t="shared" si="198"/>
        <v>354.15572450781633</v>
      </c>
      <c r="BG205" s="13" t="e">
        <f t="shared" si="177"/>
        <v>#REF!</v>
      </c>
      <c r="BH205" t="e">
        <f t="shared" si="199"/>
        <v>#REF!</v>
      </c>
      <c r="BI205" s="13">
        <f t="shared" si="178"/>
        <v>743.64621724213885</v>
      </c>
      <c r="BJ205" s="115">
        <f t="shared" si="179"/>
        <v>1.7085040543306103</v>
      </c>
      <c r="BK205" s="13" t="e">
        <f t="shared" si="180"/>
        <v>#REF!</v>
      </c>
      <c r="BL205" t="e">
        <f t="shared" si="200"/>
        <v>#REF!</v>
      </c>
      <c r="BM205" s="116">
        <f t="shared" si="181"/>
        <v>5.6772349545232395</v>
      </c>
      <c r="BN205" s="13">
        <f t="shared" si="201"/>
        <v>2.7905442076247393</v>
      </c>
      <c r="BO205" s="13" t="e">
        <f t="shared" si="182"/>
        <v>#REF!</v>
      </c>
      <c r="BP205" t="e">
        <f t="shared" si="202"/>
        <v>#REF!</v>
      </c>
      <c r="BQ205" s="13">
        <f t="shared" si="183"/>
        <v>5.6772349545232395</v>
      </c>
      <c r="BR205" s="37">
        <f t="shared" si="184"/>
        <v>245.74561645731924</v>
      </c>
      <c r="BS205" s="13" t="e">
        <f t="shared" si="185"/>
        <v>#REF!</v>
      </c>
      <c r="BT205" t="e">
        <f t="shared" si="203"/>
        <v>#REF!</v>
      </c>
      <c r="BU205" s="13">
        <f t="shared" si="186"/>
        <v>890.04176756572133</v>
      </c>
      <c r="BV205" s="13">
        <f t="shared" si="204"/>
        <v>246.82765661061336</v>
      </c>
      <c r="BW205" s="13" t="e">
        <f t="shared" si="187"/>
        <v>#REF!</v>
      </c>
      <c r="BX205" t="e">
        <f t="shared" si="205"/>
        <v>#REF!</v>
      </c>
      <c r="BY205" s="13">
        <f t="shared" si="188"/>
        <v>890.04176756572133</v>
      </c>
    </row>
    <row r="206" spans="29:77" x14ac:dyDescent="0.2">
      <c r="AC206">
        <v>205</v>
      </c>
      <c r="AD206" s="37">
        <f t="shared" si="159"/>
        <v>902.90513738053278</v>
      </c>
      <c r="AE206" s="13" t="e">
        <f t="shared" si="160"/>
        <v>#REF!</v>
      </c>
      <c r="AF206" t="e">
        <f t="shared" si="206"/>
        <v>#REF!</v>
      </c>
      <c r="AG206" s="13">
        <f t="shared" si="161"/>
        <v>1949.1707066918982</v>
      </c>
      <c r="AH206" s="13">
        <f t="shared" si="189"/>
        <v>904.21801276652945</v>
      </c>
      <c r="AI206" s="13" t="e">
        <f t="shared" si="162"/>
        <v>#REF!</v>
      </c>
      <c r="AJ206" t="e">
        <f t="shared" si="190"/>
        <v>#REF!</v>
      </c>
      <c r="AK206" s="13">
        <f t="shared" si="163"/>
        <v>1949.1707066918982</v>
      </c>
      <c r="AL206" s="37">
        <f t="shared" si="164"/>
        <v>1951.5980368584414</v>
      </c>
      <c r="AM206" s="13" t="e">
        <f t="shared" si="165"/>
        <v>#REF!</v>
      </c>
      <c r="AN206" t="e">
        <f t="shared" si="191"/>
        <v>#REF!</v>
      </c>
      <c r="AO206" s="13">
        <f t="shared" si="166"/>
        <v>4135.1333898795156</v>
      </c>
      <c r="AP206" s="13">
        <f t="shared" si="192"/>
        <v>1953.0926949901914</v>
      </c>
      <c r="AQ206" s="13" t="e">
        <f t="shared" si="167"/>
        <v>#REF!</v>
      </c>
      <c r="AR206" s="13" t="e">
        <f t="shared" si="193"/>
        <v>#REF!</v>
      </c>
      <c r="AS206" s="38">
        <f t="shared" si="168"/>
        <v>4135.1333898795156</v>
      </c>
      <c r="AT206" s="37">
        <f t="shared" si="169"/>
        <v>251.27270472321888</v>
      </c>
      <c r="AU206" s="13" t="e">
        <f t="shared" si="170"/>
        <v>#REF!</v>
      </c>
      <c r="AV206" t="e">
        <f t="shared" si="194"/>
        <v>#REF!</v>
      </c>
      <c r="AW206" s="13">
        <f t="shared" si="171"/>
        <v>654.52934422449698</v>
      </c>
      <c r="AX206" s="13">
        <f t="shared" si="195"/>
        <v>252.09216979931364</v>
      </c>
      <c r="AY206" s="13" t="e">
        <f t="shared" si="172"/>
        <v>#REF!</v>
      </c>
      <c r="AZ206" t="e">
        <f t="shared" si="196"/>
        <v>#REF!</v>
      </c>
      <c r="BA206" s="13">
        <f t="shared" si="173"/>
        <v>654.52934422449698</v>
      </c>
      <c r="BB206" s="37">
        <f t="shared" si="174"/>
        <v>353.07368435452213</v>
      </c>
      <c r="BC206" s="13" t="e">
        <f t="shared" si="175"/>
        <v>#REF!</v>
      </c>
      <c r="BD206" t="e">
        <f t="shared" si="197"/>
        <v>#REF!</v>
      </c>
      <c r="BE206" s="13">
        <f t="shared" si="176"/>
        <v>743.64621724213885</v>
      </c>
      <c r="BF206" s="13">
        <f t="shared" si="198"/>
        <v>354.15572450781633</v>
      </c>
      <c r="BG206" s="13" t="e">
        <f t="shared" si="177"/>
        <v>#REF!</v>
      </c>
      <c r="BH206" t="e">
        <f t="shared" si="199"/>
        <v>#REF!</v>
      </c>
      <c r="BI206" s="13">
        <f t="shared" si="178"/>
        <v>743.64621724213885</v>
      </c>
      <c r="BJ206" s="115">
        <f t="shared" si="179"/>
        <v>1.7085040543306103</v>
      </c>
      <c r="BK206" s="13" t="e">
        <f t="shared" si="180"/>
        <v>#REF!</v>
      </c>
      <c r="BL206" t="e">
        <f t="shared" si="200"/>
        <v>#REF!</v>
      </c>
      <c r="BM206" s="116">
        <f t="shared" si="181"/>
        <v>5.6772349545232395</v>
      </c>
      <c r="BN206" s="13">
        <f t="shared" si="201"/>
        <v>2.7905442076247393</v>
      </c>
      <c r="BO206" s="13" t="e">
        <f t="shared" si="182"/>
        <v>#REF!</v>
      </c>
      <c r="BP206" t="e">
        <f t="shared" si="202"/>
        <v>#REF!</v>
      </c>
      <c r="BQ206" s="13">
        <f t="shared" si="183"/>
        <v>5.6772349545232395</v>
      </c>
      <c r="BR206" s="37">
        <f t="shared" si="184"/>
        <v>245.74561645731924</v>
      </c>
      <c r="BS206" s="13" t="e">
        <f t="shared" si="185"/>
        <v>#REF!</v>
      </c>
      <c r="BT206" t="e">
        <f t="shared" si="203"/>
        <v>#REF!</v>
      </c>
      <c r="BU206" s="13">
        <f t="shared" si="186"/>
        <v>890.04176756572133</v>
      </c>
      <c r="BV206" s="13">
        <f t="shared" si="204"/>
        <v>246.82765661061336</v>
      </c>
      <c r="BW206" s="13" t="e">
        <f t="shared" si="187"/>
        <v>#REF!</v>
      </c>
      <c r="BX206" t="e">
        <f t="shared" si="205"/>
        <v>#REF!</v>
      </c>
      <c r="BY206" s="13">
        <f t="shared" si="188"/>
        <v>890.04176756572133</v>
      </c>
    </row>
    <row r="207" spans="29:77" x14ac:dyDescent="0.2">
      <c r="AC207">
        <v>206</v>
      </c>
      <c r="AD207" s="37">
        <f t="shared" si="159"/>
        <v>902.90513738053278</v>
      </c>
      <c r="AE207" s="13" t="e">
        <f t="shared" si="160"/>
        <v>#REF!</v>
      </c>
      <c r="AF207" t="e">
        <f t="shared" si="206"/>
        <v>#REF!</v>
      </c>
      <c r="AG207" s="13">
        <f t="shared" si="161"/>
        <v>1949.1707066918982</v>
      </c>
      <c r="AH207" s="13">
        <f t="shared" si="189"/>
        <v>904.21801276652945</v>
      </c>
      <c r="AI207" s="13" t="e">
        <f t="shared" si="162"/>
        <v>#REF!</v>
      </c>
      <c r="AJ207" t="e">
        <f t="shared" si="190"/>
        <v>#REF!</v>
      </c>
      <c r="AK207" s="13">
        <f t="shared" si="163"/>
        <v>1949.1707066918982</v>
      </c>
      <c r="AL207" s="37">
        <f t="shared" si="164"/>
        <v>1951.5980368584414</v>
      </c>
      <c r="AM207" s="13" t="e">
        <f t="shared" si="165"/>
        <v>#REF!</v>
      </c>
      <c r="AN207" t="e">
        <f t="shared" si="191"/>
        <v>#REF!</v>
      </c>
      <c r="AO207" s="13">
        <f t="shared" si="166"/>
        <v>4135.1333898795156</v>
      </c>
      <c r="AP207" s="13">
        <f t="shared" si="192"/>
        <v>1953.0926949901914</v>
      </c>
      <c r="AQ207" s="13" t="e">
        <f t="shared" si="167"/>
        <v>#REF!</v>
      </c>
      <c r="AR207" s="13" t="e">
        <f t="shared" si="193"/>
        <v>#REF!</v>
      </c>
      <c r="AS207" s="38">
        <f t="shared" si="168"/>
        <v>4135.1333898795156</v>
      </c>
      <c r="AT207" s="37">
        <f t="shared" si="169"/>
        <v>251.27270472321888</v>
      </c>
      <c r="AU207" s="13" t="e">
        <f t="shared" si="170"/>
        <v>#REF!</v>
      </c>
      <c r="AV207" t="e">
        <f t="shared" si="194"/>
        <v>#REF!</v>
      </c>
      <c r="AW207" s="13">
        <f t="shared" si="171"/>
        <v>654.52934422449698</v>
      </c>
      <c r="AX207" s="13">
        <f t="shared" si="195"/>
        <v>252.09216979931364</v>
      </c>
      <c r="AY207" s="13" t="e">
        <f t="shared" si="172"/>
        <v>#REF!</v>
      </c>
      <c r="AZ207" t="e">
        <f t="shared" si="196"/>
        <v>#REF!</v>
      </c>
      <c r="BA207" s="13">
        <f t="shared" si="173"/>
        <v>654.52934422449698</v>
      </c>
      <c r="BB207" s="37">
        <f t="shared" si="174"/>
        <v>353.07368435452213</v>
      </c>
      <c r="BC207" s="13" t="e">
        <f t="shared" si="175"/>
        <v>#REF!</v>
      </c>
      <c r="BD207" t="e">
        <f t="shared" si="197"/>
        <v>#REF!</v>
      </c>
      <c r="BE207" s="13">
        <f t="shared" si="176"/>
        <v>743.64621724213885</v>
      </c>
      <c r="BF207" s="13">
        <f t="shared" si="198"/>
        <v>354.15572450781633</v>
      </c>
      <c r="BG207" s="13" t="e">
        <f t="shared" si="177"/>
        <v>#REF!</v>
      </c>
      <c r="BH207" t="e">
        <f t="shared" si="199"/>
        <v>#REF!</v>
      </c>
      <c r="BI207" s="13">
        <f t="shared" si="178"/>
        <v>743.64621724213885</v>
      </c>
      <c r="BJ207" s="115">
        <f t="shared" si="179"/>
        <v>1.7085040543306103</v>
      </c>
      <c r="BK207" s="13" t="e">
        <f t="shared" si="180"/>
        <v>#REF!</v>
      </c>
      <c r="BL207" t="e">
        <f t="shared" si="200"/>
        <v>#REF!</v>
      </c>
      <c r="BM207" s="116">
        <f t="shared" si="181"/>
        <v>5.6772349545232395</v>
      </c>
      <c r="BN207" s="13">
        <f t="shared" si="201"/>
        <v>2.7905442076247393</v>
      </c>
      <c r="BO207" s="13" t="e">
        <f t="shared" si="182"/>
        <v>#REF!</v>
      </c>
      <c r="BP207" t="e">
        <f t="shared" si="202"/>
        <v>#REF!</v>
      </c>
      <c r="BQ207" s="13">
        <f t="shared" si="183"/>
        <v>5.6772349545232395</v>
      </c>
      <c r="BR207" s="37">
        <f t="shared" si="184"/>
        <v>245.74561645731924</v>
      </c>
      <c r="BS207" s="13" t="e">
        <f t="shared" si="185"/>
        <v>#REF!</v>
      </c>
      <c r="BT207" t="e">
        <f t="shared" si="203"/>
        <v>#REF!</v>
      </c>
      <c r="BU207" s="13">
        <f t="shared" si="186"/>
        <v>890.04176756572133</v>
      </c>
      <c r="BV207" s="13">
        <f t="shared" si="204"/>
        <v>246.82765661061336</v>
      </c>
      <c r="BW207" s="13" t="e">
        <f t="shared" si="187"/>
        <v>#REF!</v>
      </c>
      <c r="BX207" t="e">
        <f t="shared" si="205"/>
        <v>#REF!</v>
      </c>
      <c r="BY207" s="13">
        <f t="shared" si="188"/>
        <v>890.04176756572133</v>
      </c>
    </row>
    <row r="208" spans="29:77" x14ac:dyDescent="0.2">
      <c r="AC208">
        <v>207</v>
      </c>
      <c r="AD208" s="37">
        <f t="shared" si="159"/>
        <v>902.90513738053278</v>
      </c>
      <c r="AE208" s="13" t="e">
        <f t="shared" si="160"/>
        <v>#REF!</v>
      </c>
      <c r="AF208" t="e">
        <f t="shared" si="206"/>
        <v>#REF!</v>
      </c>
      <c r="AG208" s="13">
        <f t="shared" si="161"/>
        <v>1949.1707066918982</v>
      </c>
      <c r="AH208" s="13">
        <f t="shared" si="189"/>
        <v>904.21801276652945</v>
      </c>
      <c r="AI208" s="13" t="e">
        <f t="shared" si="162"/>
        <v>#REF!</v>
      </c>
      <c r="AJ208" t="e">
        <f t="shared" si="190"/>
        <v>#REF!</v>
      </c>
      <c r="AK208" s="13">
        <f t="shared" si="163"/>
        <v>1949.1707066918982</v>
      </c>
      <c r="AL208" s="37">
        <f t="shared" si="164"/>
        <v>1951.5980368584414</v>
      </c>
      <c r="AM208" s="13" t="e">
        <f t="shared" si="165"/>
        <v>#REF!</v>
      </c>
      <c r="AN208" t="e">
        <f t="shared" si="191"/>
        <v>#REF!</v>
      </c>
      <c r="AO208" s="13">
        <f t="shared" si="166"/>
        <v>4135.1333898795156</v>
      </c>
      <c r="AP208" s="13">
        <f t="shared" si="192"/>
        <v>1953.0926949901914</v>
      </c>
      <c r="AQ208" s="13" t="e">
        <f t="shared" si="167"/>
        <v>#REF!</v>
      </c>
      <c r="AR208" s="13" t="e">
        <f t="shared" si="193"/>
        <v>#REF!</v>
      </c>
      <c r="AS208" s="38">
        <f t="shared" si="168"/>
        <v>4135.1333898795156</v>
      </c>
      <c r="AT208" s="37">
        <f t="shared" si="169"/>
        <v>251.27270472321888</v>
      </c>
      <c r="AU208" s="13" t="e">
        <f t="shared" si="170"/>
        <v>#REF!</v>
      </c>
      <c r="AV208" t="e">
        <f t="shared" si="194"/>
        <v>#REF!</v>
      </c>
      <c r="AW208" s="13">
        <f t="shared" si="171"/>
        <v>654.52934422449698</v>
      </c>
      <c r="AX208" s="13">
        <f t="shared" si="195"/>
        <v>252.09216979931364</v>
      </c>
      <c r="AY208" s="13" t="e">
        <f t="shared" si="172"/>
        <v>#REF!</v>
      </c>
      <c r="AZ208" t="e">
        <f t="shared" si="196"/>
        <v>#REF!</v>
      </c>
      <c r="BA208" s="13">
        <f t="shared" si="173"/>
        <v>654.52934422449698</v>
      </c>
      <c r="BB208" s="37">
        <f t="shared" si="174"/>
        <v>353.07368435452213</v>
      </c>
      <c r="BC208" s="13" t="e">
        <f t="shared" si="175"/>
        <v>#REF!</v>
      </c>
      <c r="BD208" t="e">
        <f t="shared" si="197"/>
        <v>#REF!</v>
      </c>
      <c r="BE208" s="13">
        <f t="shared" si="176"/>
        <v>743.64621724213885</v>
      </c>
      <c r="BF208" s="13">
        <f t="shared" si="198"/>
        <v>354.15572450781633</v>
      </c>
      <c r="BG208" s="13" t="e">
        <f t="shared" si="177"/>
        <v>#REF!</v>
      </c>
      <c r="BH208" t="e">
        <f t="shared" si="199"/>
        <v>#REF!</v>
      </c>
      <c r="BI208" s="13">
        <f t="shared" si="178"/>
        <v>743.64621724213885</v>
      </c>
      <c r="BJ208" s="115">
        <f t="shared" si="179"/>
        <v>1.7085040543306103</v>
      </c>
      <c r="BK208" s="13" t="e">
        <f t="shared" si="180"/>
        <v>#REF!</v>
      </c>
      <c r="BL208" t="e">
        <f t="shared" si="200"/>
        <v>#REF!</v>
      </c>
      <c r="BM208" s="116">
        <f t="shared" si="181"/>
        <v>5.6772349545232395</v>
      </c>
      <c r="BN208" s="13">
        <f t="shared" si="201"/>
        <v>2.7905442076247393</v>
      </c>
      <c r="BO208" s="13" t="e">
        <f t="shared" si="182"/>
        <v>#REF!</v>
      </c>
      <c r="BP208" t="e">
        <f t="shared" si="202"/>
        <v>#REF!</v>
      </c>
      <c r="BQ208" s="13">
        <f t="shared" si="183"/>
        <v>5.6772349545232395</v>
      </c>
      <c r="BR208" s="37">
        <f t="shared" si="184"/>
        <v>245.74561645731924</v>
      </c>
      <c r="BS208" s="13" t="e">
        <f t="shared" si="185"/>
        <v>#REF!</v>
      </c>
      <c r="BT208" t="e">
        <f t="shared" si="203"/>
        <v>#REF!</v>
      </c>
      <c r="BU208" s="13">
        <f t="shared" si="186"/>
        <v>890.04176756572133</v>
      </c>
      <c r="BV208" s="13">
        <f t="shared" si="204"/>
        <v>246.82765661061336</v>
      </c>
      <c r="BW208" s="13" t="e">
        <f t="shared" si="187"/>
        <v>#REF!</v>
      </c>
      <c r="BX208" t="e">
        <f t="shared" si="205"/>
        <v>#REF!</v>
      </c>
      <c r="BY208" s="13">
        <f t="shared" si="188"/>
        <v>890.04176756572133</v>
      </c>
    </row>
    <row r="209" spans="29:77" x14ac:dyDescent="0.2">
      <c r="AC209">
        <v>208</v>
      </c>
      <c r="AD209" s="37">
        <f t="shared" si="159"/>
        <v>902.90513738053278</v>
      </c>
      <c r="AE209" s="13" t="e">
        <f t="shared" si="160"/>
        <v>#REF!</v>
      </c>
      <c r="AF209" t="e">
        <f t="shared" si="206"/>
        <v>#REF!</v>
      </c>
      <c r="AG209" s="13">
        <f t="shared" si="161"/>
        <v>1949.1707066918982</v>
      </c>
      <c r="AH209" s="13">
        <f t="shared" si="189"/>
        <v>904.21801276652945</v>
      </c>
      <c r="AI209" s="13" t="e">
        <f t="shared" si="162"/>
        <v>#REF!</v>
      </c>
      <c r="AJ209" t="e">
        <f t="shared" si="190"/>
        <v>#REF!</v>
      </c>
      <c r="AK209" s="13">
        <f t="shared" si="163"/>
        <v>1949.1707066918982</v>
      </c>
      <c r="AL209" s="37">
        <f t="shared" si="164"/>
        <v>1951.5980368584414</v>
      </c>
      <c r="AM209" s="13" t="e">
        <f t="shared" si="165"/>
        <v>#REF!</v>
      </c>
      <c r="AN209" t="e">
        <f t="shared" si="191"/>
        <v>#REF!</v>
      </c>
      <c r="AO209" s="13">
        <f t="shared" si="166"/>
        <v>4135.1333898795156</v>
      </c>
      <c r="AP209" s="13">
        <f t="shared" si="192"/>
        <v>1953.0926949901914</v>
      </c>
      <c r="AQ209" s="13" t="e">
        <f t="shared" si="167"/>
        <v>#REF!</v>
      </c>
      <c r="AR209" s="13" t="e">
        <f t="shared" si="193"/>
        <v>#REF!</v>
      </c>
      <c r="AS209" s="38">
        <f t="shared" si="168"/>
        <v>4135.1333898795156</v>
      </c>
      <c r="AT209" s="37">
        <f t="shared" si="169"/>
        <v>251.27270472321888</v>
      </c>
      <c r="AU209" s="13" t="e">
        <f t="shared" si="170"/>
        <v>#REF!</v>
      </c>
      <c r="AV209" t="e">
        <f t="shared" si="194"/>
        <v>#REF!</v>
      </c>
      <c r="AW209" s="13">
        <f t="shared" si="171"/>
        <v>654.52934422449698</v>
      </c>
      <c r="AX209" s="13">
        <f t="shared" si="195"/>
        <v>252.09216979931364</v>
      </c>
      <c r="AY209" s="13" t="e">
        <f t="shared" si="172"/>
        <v>#REF!</v>
      </c>
      <c r="AZ209" t="e">
        <f t="shared" si="196"/>
        <v>#REF!</v>
      </c>
      <c r="BA209" s="13">
        <f t="shared" si="173"/>
        <v>654.52934422449698</v>
      </c>
      <c r="BB209" s="37">
        <f t="shared" si="174"/>
        <v>353.07368435452213</v>
      </c>
      <c r="BC209" s="13" t="e">
        <f t="shared" si="175"/>
        <v>#REF!</v>
      </c>
      <c r="BD209" t="e">
        <f t="shared" si="197"/>
        <v>#REF!</v>
      </c>
      <c r="BE209" s="13">
        <f t="shared" si="176"/>
        <v>743.64621724213885</v>
      </c>
      <c r="BF209" s="13">
        <f t="shared" si="198"/>
        <v>354.15572450781633</v>
      </c>
      <c r="BG209" s="13" t="e">
        <f t="shared" si="177"/>
        <v>#REF!</v>
      </c>
      <c r="BH209" t="e">
        <f t="shared" si="199"/>
        <v>#REF!</v>
      </c>
      <c r="BI209" s="13">
        <f t="shared" si="178"/>
        <v>743.64621724213885</v>
      </c>
      <c r="BJ209" s="115">
        <f t="shared" si="179"/>
        <v>1.7085040543306103</v>
      </c>
      <c r="BK209" s="13" t="e">
        <f t="shared" si="180"/>
        <v>#REF!</v>
      </c>
      <c r="BL209" t="e">
        <f t="shared" si="200"/>
        <v>#REF!</v>
      </c>
      <c r="BM209" s="116">
        <f t="shared" si="181"/>
        <v>5.6772349545232395</v>
      </c>
      <c r="BN209" s="13">
        <f t="shared" si="201"/>
        <v>2.7905442076247393</v>
      </c>
      <c r="BO209" s="13" t="e">
        <f t="shared" si="182"/>
        <v>#REF!</v>
      </c>
      <c r="BP209" t="e">
        <f t="shared" si="202"/>
        <v>#REF!</v>
      </c>
      <c r="BQ209" s="13">
        <f t="shared" si="183"/>
        <v>5.6772349545232395</v>
      </c>
      <c r="BR209" s="37">
        <f t="shared" si="184"/>
        <v>245.74561645731924</v>
      </c>
      <c r="BS209" s="13" t="e">
        <f t="shared" si="185"/>
        <v>#REF!</v>
      </c>
      <c r="BT209" t="e">
        <f t="shared" si="203"/>
        <v>#REF!</v>
      </c>
      <c r="BU209" s="13">
        <f t="shared" si="186"/>
        <v>890.04176756572133</v>
      </c>
      <c r="BV209" s="13">
        <f t="shared" si="204"/>
        <v>246.82765661061336</v>
      </c>
      <c r="BW209" s="13" t="e">
        <f t="shared" si="187"/>
        <v>#REF!</v>
      </c>
      <c r="BX209" t="e">
        <f t="shared" si="205"/>
        <v>#REF!</v>
      </c>
      <c r="BY209" s="13">
        <f t="shared" si="188"/>
        <v>890.04176756572133</v>
      </c>
    </row>
    <row r="210" spans="29:77" x14ac:dyDescent="0.2">
      <c r="AC210">
        <v>209</v>
      </c>
      <c r="AD210" s="37">
        <f t="shared" si="159"/>
        <v>902.90513738053278</v>
      </c>
      <c r="AE210" s="13" t="e">
        <f t="shared" si="160"/>
        <v>#REF!</v>
      </c>
      <c r="AF210" t="e">
        <f t="shared" si="206"/>
        <v>#REF!</v>
      </c>
      <c r="AG210" s="13">
        <f t="shared" si="161"/>
        <v>1949.1707066918982</v>
      </c>
      <c r="AH210" s="13">
        <f t="shared" si="189"/>
        <v>904.21801276652945</v>
      </c>
      <c r="AI210" s="13" t="e">
        <f t="shared" si="162"/>
        <v>#REF!</v>
      </c>
      <c r="AJ210" t="e">
        <f t="shared" si="190"/>
        <v>#REF!</v>
      </c>
      <c r="AK210" s="13">
        <f t="shared" si="163"/>
        <v>1949.1707066918982</v>
      </c>
      <c r="AL210" s="37">
        <f t="shared" si="164"/>
        <v>1951.5980368584414</v>
      </c>
      <c r="AM210" s="13" t="e">
        <f t="shared" si="165"/>
        <v>#REF!</v>
      </c>
      <c r="AN210" t="e">
        <f t="shared" si="191"/>
        <v>#REF!</v>
      </c>
      <c r="AO210" s="13">
        <f t="shared" si="166"/>
        <v>4135.1333898795156</v>
      </c>
      <c r="AP210" s="13">
        <f t="shared" si="192"/>
        <v>1953.0926949901914</v>
      </c>
      <c r="AQ210" s="13" t="e">
        <f t="shared" si="167"/>
        <v>#REF!</v>
      </c>
      <c r="AR210" s="13" t="e">
        <f t="shared" si="193"/>
        <v>#REF!</v>
      </c>
      <c r="AS210" s="38">
        <f t="shared" si="168"/>
        <v>4135.1333898795156</v>
      </c>
      <c r="AT210" s="37">
        <f t="shared" si="169"/>
        <v>251.27270472321888</v>
      </c>
      <c r="AU210" s="13" t="e">
        <f t="shared" si="170"/>
        <v>#REF!</v>
      </c>
      <c r="AV210" t="e">
        <f t="shared" si="194"/>
        <v>#REF!</v>
      </c>
      <c r="AW210" s="13">
        <f t="shared" si="171"/>
        <v>654.52934422449698</v>
      </c>
      <c r="AX210" s="13">
        <f t="shared" si="195"/>
        <v>252.09216979931364</v>
      </c>
      <c r="AY210" s="13" t="e">
        <f t="shared" si="172"/>
        <v>#REF!</v>
      </c>
      <c r="AZ210" t="e">
        <f t="shared" si="196"/>
        <v>#REF!</v>
      </c>
      <c r="BA210" s="13">
        <f t="shared" si="173"/>
        <v>654.52934422449698</v>
      </c>
      <c r="BB210" s="37">
        <f t="shared" si="174"/>
        <v>353.07368435452213</v>
      </c>
      <c r="BC210" s="13" t="e">
        <f t="shared" si="175"/>
        <v>#REF!</v>
      </c>
      <c r="BD210" t="e">
        <f t="shared" si="197"/>
        <v>#REF!</v>
      </c>
      <c r="BE210" s="13">
        <f t="shared" si="176"/>
        <v>743.64621724213885</v>
      </c>
      <c r="BF210" s="13">
        <f t="shared" si="198"/>
        <v>354.15572450781633</v>
      </c>
      <c r="BG210" s="13" t="e">
        <f t="shared" si="177"/>
        <v>#REF!</v>
      </c>
      <c r="BH210" t="e">
        <f t="shared" si="199"/>
        <v>#REF!</v>
      </c>
      <c r="BI210" s="13">
        <f t="shared" si="178"/>
        <v>743.64621724213885</v>
      </c>
      <c r="BJ210" s="115">
        <f t="shared" si="179"/>
        <v>1.7085040543306103</v>
      </c>
      <c r="BK210" s="13" t="e">
        <f t="shared" si="180"/>
        <v>#REF!</v>
      </c>
      <c r="BL210" t="e">
        <f t="shared" si="200"/>
        <v>#REF!</v>
      </c>
      <c r="BM210" s="116">
        <f t="shared" si="181"/>
        <v>5.6772349545232395</v>
      </c>
      <c r="BN210" s="13">
        <f t="shared" si="201"/>
        <v>2.7905442076247393</v>
      </c>
      <c r="BO210" s="13" t="e">
        <f t="shared" si="182"/>
        <v>#REF!</v>
      </c>
      <c r="BP210" t="e">
        <f t="shared" si="202"/>
        <v>#REF!</v>
      </c>
      <c r="BQ210" s="13">
        <f t="shared" si="183"/>
        <v>5.6772349545232395</v>
      </c>
      <c r="BR210" s="37">
        <f t="shared" si="184"/>
        <v>245.74561645731924</v>
      </c>
      <c r="BS210" s="13" t="e">
        <f t="shared" si="185"/>
        <v>#REF!</v>
      </c>
      <c r="BT210" t="e">
        <f t="shared" si="203"/>
        <v>#REF!</v>
      </c>
      <c r="BU210" s="13">
        <f t="shared" si="186"/>
        <v>890.04176756572133</v>
      </c>
      <c r="BV210" s="13">
        <f t="shared" si="204"/>
        <v>246.82765661061336</v>
      </c>
      <c r="BW210" s="13" t="e">
        <f t="shared" si="187"/>
        <v>#REF!</v>
      </c>
      <c r="BX210" t="e">
        <f t="shared" si="205"/>
        <v>#REF!</v>
      </c>
      <c r="BY210" s="13">
        <f t="shared" si="188"/>
        <v>890.04176756572133</v>
      </c>
    </row>
    <row r="211" spans="29:77" x14ac:dyDescent="0.2">
      <c r="AC211">
        <v>210</v>
      </c>
      <c r="AD211" s="37">
        <f t="shared" si="159"/>
        <v>902.90513738053278</v>
      </c>
      <c r="AE211" s="13" t="e">
        <f t="shared" si="160"/>
        <v>#REF!</v>
      </c>
      <c r="AF211" t="e">
        <f t="shared" si="206"/>
        <v>#REF!</v>
      </c>
      <c r="AG211" s="13">
        <f t="shared" si="161"/>
        <v>1949.1707066918982</v>
      </c>
      <c r="AH211" s="13">
        <f t="shared" si="189"/>
        <v>904.21801276652945</v>
      </c>
      <c r="AI211" s="13" t="e">
        <f t="shared" si="162"/>
        <v>#REF!</v>
      </c>
      <c r="AJ211" t="e">
        <f t="shared" si="190"/>
        <v>#REF!</v>
      </c>
      <c r="AK211" s="13">
        <f t="shared" si="163"/>
        <v>1949.1707066918982</v>
      </c>
      <c r="AL211" s="37">
        <f t="shared" si="164"/>
        <v>1951.5980368584414</v>
      </c>
      <c r="AM211" s="13" t="e">
        <f t="shared" si="165"/>
        <v>#REF!</v>
      </c>
      <c r="AN211" t="e">
        <f t="shared" si="191"/>
        <v>#REF!</v>
      </c>
      <c r="AO211" s="13">
        <f t="shared" si="166"/>
        <v>4135.1333898795156</v>
      </c>
      <c r="AP211" s="13">
        <f t="shared" si="192"/>
        <v>1953.0926949901914</v>
      </c>
      <c r="AQ211" s="13" t="e">
        <f t="shared" si="167"/>
        <v>#REF!</v>
      </c>
      <c r="AR211" s="13" t="e">
        <f t="shared" si="193"/>
        <v>#REF!</v>
      </c>
      <c r="AS211" s="38">
        <f t="shared" si="168"/>
        <v>4135.1333898795156</v>
      </c>
      <c r="AT211" s="37">
        <f t="shared" si="169"/>
        <v>251.27270472321888</v>
      </c>
      <c r="AU211" s="13" t="e">
        <f t="shared" si="170"/>
        <v>#REF!</v>
      </c>
      <c r="AV211" t="e">
        <f t="shared" si="194"/>
        <v>#REF!</v>
      </c>
      <c r="AW211" s="13">
        <f t="shared" si="171"/>
        <v>654.52934422449698</v>
      </c>
      <c r="AX211" s="13">
        <f t="shared" si="195"/>
        <v>252.09216979931364</v>
      </c>
      <c r="AY211" s="13" t="e">
        <f t="shared" si="172"/>
        <v>#REF!</v>
      </c>
      <c r="AZ211" t="e">
        <f t="shared" si="196"/>
        <v>#REF!</v>
      </c>
      <c r="BA211" s="13">
        <f t="shared" si="173"/>
        <v>654.52934422449698</v>
      </c>
      <c r="BB211" s="37">
        <f t="shared" si="174"/>
        <v>353.07368435452213</v>
      </c>
      <c r="BC211" s="13" t="e">
        <f t="shared" si="175"/>
        <v>#REF!</v>
      </c>
      <c r="BD211" t="e">
        <f t="shared" si="197"/>
        <v>#REF!</v>
      </c>
      <c r="BE211" s="13">
        <f t="shared" si="176"/>
        <v>743.64621724213885</v>
      </c>
      <c r="BF211" s="13">
        <f t="shared" si="198"/>
        <v>354.15572450781633</v>
      </c>
      <c r="BG211" s="13" t="e">
        <f t="shared" si="177"/>
        <v>#REF!</v>
      </c>
      <c r="BH211" t="e">
        <f t="shared" si="199"/>
        <v>#REF!</v>
      </c>
      <c r="BI211" s="13">
        <f t="shared" si="178"/>
        <v>743.64621724213885</v>
      </c>
      <c r="BJ211" s="115">
        <f t="shared" si="179"/>
        <v>1.7085040543306103</v>
      </c>
      <c r="BK211" s="13" t="e">
        <f t="shared" si="180"/>
        <v>#REF!</v>
      </c>
      <c r="BL211" t="e">
        <f t="shared" si="200"/>
        <v>#REF!</v>
      </c>
      <c r="BM211" s="116">
        <f t="shared" si="181"/>
        <v>5.6772349545232395</v>
      </c>
      <c r="BN211" s="13">
        <f t="shared" si="201"/>
        <v>2.7905442076247393</v>
      </c>
      <c r="BO211" s="13" t="e">
        <f t="shared" si="182"/>
        <v>#REF!</v>
      </c>
      <c r="BP211" t="e">
        <f t="shared" si="202"/>
        <v>#REF!</v>
      </c>
      <c r="BQ211" s="13">
        <f t="shared" si="183"/>
        <v>5.6772349545232395</v>
      </c>
      <c r="BR211" s="37">
        <f t="shared" si="184"/>
        <v>245.74561645731924</v>
      </c>
      <c r="BS211" s="13" t="e">
        <f t="shared" si="185"/>
        <v>#REF!</v>
      </c>
      <c r="BT211" t="e">
        <f t="shared" si="203"/>
        <v>#REF!</v>
      </c>
      <c r="BU211" s="13">
        <f t="shared" si="186"/>
        <v>890.04176756572133</v>
      </c>
      <c r="BV211" s="13">
        <f t="shared" si="204"/>
        <v>246.82765661061336</v>
      </c>
      <c r="BW211" s="13" t="e">
        <f t="shared" si="187"/>
        <v>#REF!</v>
      </c>
      <c r="BX211" t="e">
        <f t="shared" si="205"/>
        <v>#REF!</v>
      </c>
      <c r="BY211" s="13">
        <f t="shared" si="188"/>
        <v>890.04176756572133</v>
      </c>
    </row>
    <row r="212" spans="29:77" x14ac:dyDescent="0.2">
      <c r="AC212">
        <v>211</v>
      </c>
      <c r="AD212" s="37">
        <f t="shared" si="159"/>
        <v>902.90513738053278</v>
      </c>
      <c r="AE212" s="13" t="e">
        <f t="shared" si="160"/>
        <v>#REF!</v>
      </c>
      <c r="AF212" t="e">
        <f t="shared" si="206"/>
        <v>#REF!</v>
      </c>
      <c r="AG212" s="13">
        <f t="shared" si="161"/>
        <v>1949.1707066918982</v>
      </c>
      <c r="AH212" s="13">
        <f t="shared" si="189"/>
        <v>904.21801276652945</v>
      </c>
      <c r="AI212" s="13" t="e">
        <f t="shared" si="162"/>
        <v>#REF!</v>
      </c>
      <c r="AJ212" t="e">
        <f t="shared" si="190"/>
        <v>#REF!</v>
      </c>
      <c r="AK212" s="13">
        <f t="shared" si="163"/>
        <v>1949.1707066918982</v>
      </c>
      <c r="AL212" s="37">
        <f t="shared" si="164"/>
        <v>1951.5980368584414</v>
      </c>
      <c r="AM212" s="13" t="e">
        <f t="shared" si="165"/>
        <v>#REF!</v>
      </c>
      <c r="AN212" t="e">
        <f t="shared" si="191"/>
        <v>#REF!</v>
      </c>
      <c r="AO212" s="13">
        <f t="shared" si="166"/>
        <v>4135.1333898795156</v>
      </c>
      <c r="AP212" s="13">
        <f t="shared" si="192"/>
        <v>1953.0926949901914</v>
      </c>
      <c r="AQ212" s="13" t="e">
        <f t="shared" si="167"/>
        <v>#REF!</v>
      </c>
      <c r="AR212" s="13" t="e">
        <f t="shared" si="193"/>
        <v>#REF!</v>
      </c>
      <c r="AS212" s="38">
        <f t="shared" si="168"/>
        <v>4135.1333898795156</v>
      </c>
      <c r="AT212" s="37">
        <f t="shared" si="169"/>
        <v>251.27270472321888</v>
      </c>
      <c r="AU212" s="13" t="e">
        <f t="shared" si="170"/>
        <v>#REF!</v>
      </c>
      <c r="AV212" t="e">
        <f t="shared" si="194"/>
        <v>#REF!</v>
      </c>
      <c r="AW212" s="13">
        <f t="shared" si="171"/>
        <v>654.52934422449698</v>
      </c>
      <c r="AX212" s="13">
        <f t="shared" si="195"/>
        <v>252.09216979931364</v>
      </c>
      <c r="AY212" s="13" t="e">
        <f t="shared" si="172"/>
        <v>#REF!</v>
      </c>
      <c r="AZ212" t="e">
        <f t="shared" si="196"/>
        <v>#REF!</v>
      </c>
      <c r="BA212" s="13">
        <f t="shared" si="173"/>
        <v>654.52934422449698</v>
      </c>
      <c r="BB212" s="37">
        <f t="shared" si="174"/>
        <v>353.07368435452213</v>
      </c>
      <c r="BC212" s="13" t="e">
        <f t="shared" si="175"/>
        <v>#REF!</v>
      </c>
      <c r="BD212" t="e">
        <f t="shared" si="197"/>
        <v>#REF!</v>
      </c>
      <c r="BE212" s="13">
        <f t="shared" si="176"/>
        <v>743.64621724213885</v>
      </c>
      <c r="BF212" s="13">
        <f t="shared" si="198"/>
        <v>354.15572450781633</v>
      </c>
      <c r="BG212" s="13" t="e">
        <f t="shared" si="177"/>
        <v>#REF!</v>
      </c>
      <c r="BH212" t="e">
        <f t="shared" si="199"/>
        <v>#REF!</v>
      </c>
      <c r="BI212" s="13">
        <f t="shared" si="178"/>
        <v>743.64621724213885</v>
      </c>
      <c r="BJ212" s="115">
        <f t="shared" si="179"/>
        <v>1.7085040543306103</v>
      </c>
      <c r="BK212" s="13" t="e">
        <f t="shared" si="180"/>
        <v>#REF!</v>
      </c>
      <c r="BL212" t="e">
        <f t="shared" si="200"/>
        <v>#REF!</v>
      </c>
      <c r="BM212" s="116">
        <f t="shared" si="181"/>
        <v>5.6772349545232395</v>
      </c>
      <c r="BN212" s="13">
        <f t="shared" si="201"/>
        <v>2.7905442076247393</v>
      </c>
      <c r="BO212" s="13" t="e">
        <f t="shared" si="182"/>
        <v>#REF!</v>
      </c>
      <c r="BP212" t="e">
        <f t="shared" si="202"/>
        <v>#REF!</v>
      </c>
      <c r="BQ212" s="13">
        <f t="shared" si="183"/>
        <v>5.6772349545232395</v>
      </c>
      <c r="BR212" s="37">
        <f t="shared" si="184"/>
        <v>245.74561645731924</v>
      </c>
      <c r="BS212" s="13" t="e">
        <f t="shared" si="185"/>
        <v>#REF!</v>
      </c>
      <c r="BT212" t="e">
        <f t="shared" si="203"/>
        <v>#REF!</v>
      </c>
      <c r="BU212" s="13">
        <f t="shared" si="186"/>
        <v>890.04176756572133</v>
      </c>
      <c r="BV212" s="13">
        <f t="shared" si="204"/>
        <v>246.82765661061336</v>
      </c>
      <c r="BW212" s="13" t="e">
        <f t="shared" si="187"/>
        <v>#REF!</v>
      </c>
      <c r="BX212" t="e">
        <f t="shared" si="205"/>
        <v>#REF!</v>
      </c>
      <c r="BY212" s="13">
        <f t="shared" si="188"/>
        <v>890.04176756572133</v>
      </c>
    </row>
    <row r="213" spans="29:77" x14ac:dyDescent="0.2">
      <c r="AC213">
        <v>212</v>
      </c>
      <c r="AD213" s="37">
        <f t="shared" si="159"/>
        <v>902.90513738053278</v>
      </c>
      <c r="AE213" s="13" t="e">
        <f t="shared" si="160"/>
        <v>#REF!</v>
      </c>
      <c r="AF213" t="e">
        <f t="shared" si="206"/>
        <v>#REF!</v>
      </c>
      <c r="AG213" s="13">
        <f t="shared" si="161"/>
        <v>1949.1707066918982</v>
      </c>
      <c r="AH213" s="13">
        <f t="shared" si="189"/>
        <v>904.21801276652945</v>
      </c>
      <c r="AI213" s="13" t="e">
        <f t="shared" si="162"/>
        <v>#REF!</v>
      </c>
      <c r="AJ213" t="e">
        <f t="shared" si="190"/>
        <v>#REF!</v>
      </c>
      <c r="AK213" s="13">
        <f t="shared" si="163"/>
        <v>1949.1707066918982</v>
      </c>
      <c r="AL213" s="37">
        <f t="shared" si="164"/>
        <v>1951.5980368584414</v>
      </c>
      <c r="AM213" s="13" t="e">
        <f t="shared" si="165"/>
        <v>#REF!</v>
      </c>
      <c r="AN213" t="e">
        <f t="shared" si="191"/>
        <v>#REF!</v>
      </c>
      <c r="AO213" s="13">
        <f t="shared" si="166"/>
        <v>4135.1333898795156</v>
      </c>
      <c r="AP213" s="13">
        <f t="shared" si="192"/>
        <v>1953.0926949901914</v>
      </c>
      <c r="AQ213" s="13" t="e">
        <f t="shared" si="167"/>
        <v>#REF!</v>
      </c>
      <c r="AR213" s="13" t="e">
        <f t="shared" si="193"/>
        <v>#REF!</v>
      </c>
      <c r="AS213" s="38">
        <f t="shared" si="168"/>
        <v>4135.1333898795156</v>
      </c>
      <c r="AT213" s="37">
        <f t="shared" si="169"/>
        <v>251.27270472321888</v>
      </c>
      <c r="AU213" s="13" t="e">
        <f t="shared" si="170"/>
        <v>#REF!</v>
      </c>
      <c r="AV213" t="e">
        <f t="shared" si="194"/>
        <v>#REF!</v>
      </c>
      <c r="AW213" s="13">
        <f t="shared" si="171"/>
        <v>654.52934422449698</v>
      </c>
      <c r="AX213" s="13">
        <f t="shared" si="195"/>
        <v>252.09216979931364</v>
      </c>
      <c r="AY213" s="13" t="e">
        <f t="shared" si="172"/>
        <v>#REF!</v>
      </c>
      <c r="AZ213" t="e">
        <f t="shared" si="196"/>
        <v>#REF!</v>
      </c>
      <c r="BA213" s="13">
        <f t="shared" si="173"/>
        <v>654.52934422449698</v>
      </c>
      <c r="BB213" s="37">
        <f t="shared" si="174"/>
        <v>353.07368435452213</v>
      </c>
      <c r="BC213" s="13" t="e">
        <f t="shared" si="175"/>
        <v>#REF!</v>
      </c>
      <c r="BD213" t="e">
        <f t="shared" si="197"/>
        <v>#REF!</v>
      </c>
      <c r="BE213" s="13">
        <f t="shared" si="176"/>
        <v>743.64621724213885</v>
      </c>
      <c r="BF213" s="13">
        <f t="shared" si="198"/>
        <v>354.15572450781633</v>
      </c>
      <c r="BG213" s="13" t="e">
        <f t="shared" si="177"/>
        <v>#REF!</v>
      </c>
      <c r="BH213" t="e">
        <f t="shared" si="199"/>
        <v>#REF!</v>
      </c>
      <c r="BI213" s="13">
        <f t="shared" si="178"/>
        <v>743.64621724213885</v>
      </c>
      <c r="BJ213" s="115">
        <f t="shared" si="179"/>
        <v>1.7085040543306103</v>
      </c>
      <c r="BK213" s="13" t="e">
        <f t="shared" si="180"/>
        <v>#REF!</v>
      </c>
      <c r="BL213" t="e">
        <f t="shared" si="200"/>
        <v>#REF!</v>
      </c>
      <c r="BM213" s="116">
        <f t="shared" si="181"/>
        <v>5.6772349545232395</v>
      </c>
      <c r="BN213" s="13">
        <f t="shared" si="201"/>
        <v>2.7905442076247393</v>
      </c>
      <c r="BO213" s="13" t="e">
        <f t="shared" si="182"/>
        <v>#REF!</v>
      </c>
      <c r="BP213" t="e">
        <f t="shared" si="202"/>
        <v>#REF!</v>
      </c>
      <c r="BQ213" s="13">
        <f t="shared" si="183"/>
        <v>5.6772349545232395</v>
      </c>
      <c r="BR213" s="37">
        <f t="shared" si="184"/>
        <v>245.74561645731924</v>
      </c>
      <c r="BS213" s="13" t="e">
        <f t="shared" si="185"/>
        <v>#REF!</v>
      </c>
      <c r="BT213" t="e">
        <f t="shared" si="203"/>
        <v>#REF!</v>
      </c>
      <c r="BU213" s="13">
        <f t="shared" si="186"/>
        <v>890.04176756572133</v>
      </c>
      <c r="BV213" s="13">
        <f t="shared" si="204"/>
        <v>246.82765661061336</v>
      </c>
      <c r="BW213" s="13" t="e">
        <f t="shared" si="187"/>
        <v>#REF!</v>
      </c>
      <c r="BX213" t="e">
        <f t="shared" si="205"/>
        <v>#REF!</v>
      </c>
      <c r="BY213" s="13">
        <f t="shared" si="188"/>
        <v>890.04176756572133</v>
      </c>
    </row>
    <row r="214" spans="29:77" x14ac:dyDescent="0.2">
      <c r="AC214">
        <v>213</v>
      </c>
      <c r="AD214" s="37">
        <f t="shared" si="159"/>
        <v>902.90513738053278</v>
      </c>
      <c r="AE214" s="13" t="e">
        <f t="shared" si="160"/>
        <v>#REF!</v>
      </c>
      <c r="AF214" t="e">
        <f t="shared" si="206"/>
        <v>#REF!</v>
      </c>
      <c r="AG214" s="13">
        <f t="shared" si="161"/>
        <v>1949.1707066918982</v>
      </c>
      <c r="AH214" s="13">
        <f t="shared" si="189"/>
        <v>904.21801276652945</v>
      </c>
      <c r="AI214" s="13" t="e">
        <f t="shared" si="162"/>
        <v>#REF!</v>
      </c>
      <c r="AJ214" t="e">
        <f t="shared" si="190"/>
        <v>#REF!</v>
      </c>
      <c r="AK214" s="13">
        <f t="shared" si="163"/>
        <v>1949.1707066918982</v>
      </c>
      <c r="AL214" s="37">
        <f t="shared" si="164"/>
        <v>1951.5980368584414</v>
      </c>
      <c r="AM214" s="13" t="e">
        <f t="shared" si="165"/>
        <v>#REF!</v>
      </c>
      <c r="AN214" t="e">
        <f t="shared" si="191"/>
        <v>#REF!</v>
      </c>
      <c r="AO214" s="13">
        <f t="shared" si="166"/>
        <v>4135.1333898795156</v>
      </c>
      <c r="AP214" s="13">
        <f t="shared" si="192"/>
        <v>1953.0926949901914</v>
      </c>
      <c r="AQ214" s="13" t="e">
        <f t="shared" si="167"/>
        <v>#REF!</v>
      </c>
      <c r="AR214" s="13" t="e">
        <f t="shared" si="193"/>
        <v>#REF!</v>
      </c>
      <c r="AS214" s="38">
        <f t="shared" si="168"/>
        <v>4135.1333898795156</v>
      </c>
      <c r="AT214" s="37">
        <f t="shared" si="169"/>
        <v>251.27270472321888</v>
      </c>
      <c r="AU214" s="13" t="e">
        <f t="shared" si="170"/>
        <v>#REF!</v>
      </c>
      <c r="AV214" t="e">
        <f t="shared" si="194"/>
        <v>#REF!</v>
      </c>
      <c r="AW214" s="13">
        <f t="shared" si="171"/>
        <v>654.52934422449698</v>
      </c>
      <c r="AX214" s="13">
        <f t="shared" si="195"/>
        <v>252.09216979931364</v>
      </c>
      <c r="AY214" s="13" t="e">
        <f t="shared" si="172"/>
        <v>#REF!</v>
      </c>
      <c r="AZ214" t="e">
        <f t="shared" si="196"/>
        <v>#REF!</v>
      </c>
      <c r="BA214" s="13">
        <f t="shared" si="173"/>
        <v>654.52934422449698</v>
      </c>
      <c r="BB214" s="37">
        <f t="shared" si="174"/>
        <v>353.07368435452213</v>
      </c>
      <c r="BC214" s="13" t="e">
        <f t="shared" si="175"/>
        <v>#REF!</v>
      </c>
      <c r="BD214" t="e">
        <f t="shared" si="197"/>
        <v>#REF!</v>
      </c>
      <c r="BE214" s="13">
        <f t="shared" si="176"/>
        <v>743.64621724213885</v>
      </c>
      <c r="BF214" s="13">
        <f t="shared" si="198"/>
        <v>354.15572450781633</v>
      </c>
      <c r="BG214" s="13" t="e">
        <f t="shared" si="177"/>
        <v>#REF!</v>
      </c>
      <c r="BH214" t="e">
        <f t="shared" si="199"/>
        <v>#REF!</v>
      </c>
      <c r="BI214" s="13">
        <f t="shared" si="178"/>
        <v>743.64621724213885</v>
      </c>
      <c r="BJ214" s="115">
        <f t="shared" si="179"/>
        <v>1.7085040543306103</v>
      </c>
      <c r="BK214" s="13" t="e">
        <f t="shared" si="180"/>
        <v>#REF!</v>
      </c>
      <c r="BL214" t="e">
        <f t="shared" si="200"/>
        <v>#REF!</v>
      </c>
      <c r="BM214" s="116">
        <f t="shared" si="181"/>
        <v>5.6772349545232395</v>
      </c>
      <c r="BN214" s="13">
        <f t="shared" si="201"/>
        <v>2.7905442076247393</v>
      </c>
      <c r="BO214" s="13" t="e">
        <f t="shared" si="182"/>
        <v>#REF!</v>
      </c>
      <c r="BP214" t="e">
        <f t="shared" si="202"/>
        <v>#REF!</v>
      </c>
      <c r="BQ214" s="13">
        <f t="shared" si="183"/>
        <v>5.6772349545232395</v>
      </c>
      <c r="BR214" s="37">
        <f t="shared" si="184"/>
        <v>245.74561645731924</v>
      </c>
      <c r="BS214" s="13" t="e">
        <f t="shared" si="185"/>
        <v>#REF!</v>
      </c>
      <c r="BT214" t="e">
        <f t="shared" si="203"/>
        <v>#REF!</v>
      </c>
      <c r="BU214" s="13">
        <f t="shared" si="186"/>
        <v>890.04176756572133</v>
      </c>
      <c r="BV214" s="13">
        <f t="shared" si="204"/>
        <v>246.82765661061336</v>
      </c>
      <c r="BW214" s="13" t="e">
        <f t="shared" si="187"/>
        <v>#REF!</v>
      </c>
      <c r="BX214" t="e">
        <f t="shared" si="205"/>
        <v>#REF!</v>
      </c>
      <c r="BY214" s="13">
        <f t="shared" si="188"/>
        <v>890.04176756572133</v>
      </c>
    </row>
    <row r="215" spans="29:77" x14ac:dyDescent="0.2">
      <c r="AC215">
        <v>214</v>
      </c>
      <c r="AD215" s="37">
        <f t="shared" si="159"/>
        <v>902.90513738053278</v>
      </c>
      <c r="AE215" s="13" t="e">
        <f t="shared" si="160"/>
        <v>#REF!</v>
      </c>
      <c r="AF215" t="e">
        <f t="shared" si="206"/>
        <v>#REF!</v>
      </c>
      <c r="AG215" s="13">
        <f t="shared" si="161"/>
        <v>1949.1707066918982</v>
      </c>
      <c r="AH215" s="13">
        <f t="shared" si="189"/>
        <v>904.21801276652945</v>
      </c>
      <c r="AI215" s="13" t="e">
        <f t="shared" si="162"/>
        <v>#REF!</v>
      </c>
      <c r="AJ215" t="e">
        <f t="shared" si="190"/>
        <v>#REF!</v>
      </c>
      <c r="AK215" s="13">
        <f t="shared" si="163"/>
        <v>1949.1707066918982</v>
      </c>
      <c r="AL215" s="37">
        <f t="shared" si="164"/>
        <v>1951.5980368584414</v>
      </c>
      <c r="AM215" s="13" t="e">
        <f t="shared" si="165"/>
        <v>#REF!</v>
      </c>
      <c r="AN215" t="e">
        <f t="shared" si="191"/>
        <v>#REF!</v>
      </c>
      <c r="AO215" s="13">
        <f t="shared" si="166"/>
        <v>4135.1333898795156</v>
      </c>
      <c r="AP215" s="13">
        <f t="shared" si="192"/>
        <v>1953.0926949901914</v>
      </c>
      <c r="AQ215" s="13" t="e">
        <f t="shared" si="167"/>
        <v>#REF!</v>
      </c>
      <c r="AR215" s="13" t="e">
        <f t="shared" si="193"/>
        <v>#REF!</v>
      </c>
      <c r="AS215" s="38">
        <f t="shared" si="168"/>
        <v>4135.1333898795156</v>
      </c>
      <c r="AT215" s="37">
        <f t="shared" si="169"/>
        <v>251.27270472321888</v>
      </c>
      <c r="AU215" s="13" t="e">
        <f t="shared" si="170"/>
        <v>#REF!</v>
      </c>
      <c r="AV215" t="e">
        <f t="shared" si="194"/>
        <v>#REF!</v>
      </c>
      <c r="AW215" s="13">
        <f t="shared" si="171"/>
        <v>654.52934422449698</v>
      </c>
      <c r="AX215" s="13">
        <f t="shared" si="195"/>
        <v>252.09216979931364</v>
      </c>
      <c r="AY215" s="13" t="e">
        <f t="shared" si="172"/>
        <v>#REF!</v>
      </c>
      <c r="AZ215" t="e">
        <f t="shared" si="196"/>
        <v>#REF!</v>
      </c>
      <c r="BA215" s="13">
        <f t="shared" si="173"/>
        <v>654.52934422449698</v>
      </c>
      <c r="BB215" s="37">
        <f t="shared" si="174"/>
        <v>353.07368435452213</v>
      </c>
      <c r="BC215" s="13" t="e">
        <f t="shared" si="175"/>
        <v>#REF!</v>
      </c>
      <c r="BD215" t="e">
        <f t="shared" si="197"/>
        <v>#REF!</v>
      </c>
      <c r="BE215" s="13">
        <f t="shared" si="176"/>
        <v>743.64621724213885</v>
      </c>
      <c r="BF215" s="13">
        <f t="shared" si="198"/>
        <v>354.15572450781633</v>
      </c>
      <c r="BG215" s="13" t="e">
        <f t="shared" si="177"/>
        <v>#REF!</v>
      </c>
      <c r="BH215" t="e">
        <f t="shared" si="199"/>
        <v>#REF!</v>
      </c>
      <c r="BI215" s="13">
        <f t="shared" si="178"/>
        <v>743.64621724213885</v>
      </c>
      <c r="BJ215" s="115">
        <f t="shared" si="179"/>
        <v>1.7085040543306103</v>
      </c>
      <c r="BK215" s="13" t="e">
        <f t="shared" si="180"/>
        <v>#REF!</v>
      </c>
      <c r="BL215" t="e">
        <f t="shared" si="200"/>
        <v>#REF!</v>
      </c>
      <c r="BM215" s="116">
        <f t="shared" si="181"/>
        <v>5.6772349545232395</v>
      </c>
      <c r="BN215" s="13">
        <f t="shared" si="201"/>
        <v>2.7905442076247393</v>
      </c>
      <c r="BO215" s="13" t="e">
        <f t="shared" si="182"/>
        <v>#REF!</v>
      </c>
      <c r="BP215" t="e">
        <f t="shared" si="202"/>
        <v>#REF!</v>
      </c>
      <c r="BQ215" s="13">
        <f t="shared" si="183"/>
        <v>5.6772349545232395</v>
      </c>
      <c r="BR215" s="37">
        <f t="shared" si="184"/>
        <v>245.74561645731924</v>
      </c>
      <c r="BS215" s="13" t="e">
        <f t="shared" si="185"/>
        <v>#REF!</v>
      </c>
      <c r="BT215" t="e">
        <f t="shared" si="203"/>
        <v>#REF!</v>
      </c>
      <c r="BU215" s="13">
        <f t="shared" si="186"/>
        <v>890.04176756572133</v>
      </c>
      <c r="BV215" s="13">
        <f t="shared" si="204"/>
        <v>246.82765661061336</v>
      </c>
      <c r="BW215" s="13" t="e">
        <f t="shared" si="187"/>
        <v>#REF!</v>
      </c>
      <c r="BX215" t="e">
        <f t="shared" si="205"/>
        <v>#REF!</v>
      </c>
      <c r="BY215" s="13">
        <f t="shared" si="188"/>
        <v>890.04176756572133</v>
      </c>
    </row>
    <row r="216" spans="29:77" x14ac:dyDescent="0.2">
      <c r="AC216">
        <v>215</v>
      </c>
      <c r="AD216" s="37">
        <f t="shared" si="159"/>
        <v>902.90513738053278</v>
      </c>
      <c r="AE216" s="13" t="e">
        <f t="shared" si="160"/>
        <v>#REF!</v>
      </c>
      <c r="AF216" t="e">
        <f t="shared" si="206"/>
        <v>#REF!</v>
      </c>
      <c r="AG216" s="13">
        <f t="shared" si="161"/>
        <v>1949.1707066918982</v>
      </c>
      <c r="AH216" s="13">
        <f t="shared" si="189"/>
        <v>904.21801276652945</v>
      </c>
      <c r="AI216" s="13" t="e">
        <f t="shared" si="162"/>
        <v>#REF!</v>
      </c>
      <c r="AJ216" t="e">
        <f t="shared" si="190"/>
        <v>#REF!</v>
      </c>
      <c r="AK216" s="13">
        <f t="shared" si="163"/>
        <v>1949.1707066918982</v>
      </c>
      <c r="AL216" s="37">
        <f t="shared" si="164"/>
        <v>1951.5980368584414</v>
      </c>
      <c r="AM216" s="13" t="e">
        <f t="shared" si="165"/>
        <v>#REF!</v>
      </c>
      <c r="AN216" t="e">
        <f t="shared" si="191"/>
        <v>#REF!</v>
      </c>
      <c r="AO216" s="13">
        <f t="shared" si="166"/>
        <v>4135.1333898795156</v>
      </c>
      <c r="AP216" s="13">
        <f t="shared" si="192"/>
        <v>1953.0926949901914</v>
      </c>
      <c r="AQ216" s="13" t="e">
        <f t="shared" si="167"/>
        <v>#REF!</v>
      </c>
      <c r="AR216" s="13" t="e">
        <f t="shared" si="193"/>
        <v>#REF!</v>
      </c>
      <c r="AS216" s="38">
        <f t="shared" si="168"/>
        <v>4135.1333898795156</v>
      </c>
      <c r="AT216" s="37">
        <f t="shared" si="169"/>
        <v>251.27270472321888</v>
      </c>
      <c r="AU216" s="13" t="e">
        <f t="shared" si="170"/>
        <v>#REF!</v>
      </c>
      <c r="AV216" t="e">
        <f t="shared" si="194"/>
        <v>#REF!</v>
      </c>
      <c r="AW216" s="13">
        <f t="shared" si="171"/>
        <v>654.52934422449698</v>
      </c>
      <c r="AX216" s="13">
        <f t="shared" si="195"/>
        <v>252.09216979931364</v>
      </c>
      <c r="AY216" s="13" t="e">
        <f t="shared" si="172"/>
        <v>#REF!</v>
      </c>
      <c r="AZ216" t="e">
        <f t="shared" si="196"/>
        <v>#REF!</v>
      </c>
      <c r="BA216" s="13">
        <f t="shared" si="173"/>
        <v>654.52934422449698</v>
      </c>
      <c r="BB216" s="37">
        <f t="shared" si="174"/>
        <v>353.07368435452213</v>
      </c>
      <c r="BC216" s="13" t="e">
        <f t="shared" si="175"/>
        <v>#REF!</v>
      </c>
      <c r="BD216" t="e">
        <f t="shared" si="197"/>
        <v>#REF!</v>
      </c>
      <c r="BE216" s="13">
        <f t="shared" si="176"/>
        <v>743.64621724213885</v>
      </c>
      <c r="BF216" s="13">
        <f t="shared" si="198"/>
        <v>354.15572450781633</v>
      </c>
      <c r="BG216" s="13" t="e">
        <f t="shared" si="177"/>
        <v>#REF!</v>
      </c>
      <c r="BH216" t="e">
        <f t="shared" si="199"/>
        <v>#REF!</v>
      </c>
      <c r="BI216" s="13">
        <f t="shared" si="178"/>
        <v>743.64621724213885</v>
      </c>
      <c r="BJ216" s="115">
        <f t="shared" si="179"/>
        <v>1.7085040543306103</v>
      </c>
      <c r="BK216" s="13" t="e">
        <f t="shared" si="180"/>
        <v>#REF!</v>
      </c>
      <c r="BL216" t="e">
        <f t="shared" si="200"/>
        <v>#REF!</v>
      </c>
      <c r="BM216" s="116">
        <f t="shared" si="181"/>
        <v>5.6772349545232395</v>
      </c>
      <c r="BN216" s="13">
        <f t="shared" si="201"/>
        <v>2.7905442076247393</v>
      </c>
      <c r="BO216" s="13" t="e">
        <f t="shared" si="182"/>
        <v>#REF!</v>
      </c>
      <c r="BP216" t="e">
        <f t="shared" si="202"/>
        <v>#REF!</v>
      </c>
      <c r="BQ216" s="13">
        <f t="shared" si="183"/>
        <v>5.6772349545232395</v>
      </c>
      <c r="BR216" s="37">
        <f t="shared" si="184"/>
        <v>245.74561645731924</v>
      </c>
      <c r="BS216" s="13" t="e">
        <f t="shared" si="185"/>
        <v>#REF!</v>
      </c>
      <c r="BT216" t="e">
        <f t="shared" si="203"/>
        <v>#REF!</v>
      </c>
      <c r="BU216" s="13">
        <f t="shared" si="186"/>
        <v>890.04176756572133</v>
      </c>
      <c r="BV216" s="13">
        <f t="shared" si="204"/>
        <v>246.82765661061336</v>
      </c>
      <c r="BW216" s="13" t="e">
        <f t="shared" si="187"/>
        <v>#REF!</v>
      </c>
      <c r="BX216" t="e">
        <f t="shared" si="205"/>
        <v>#REF!</v>
      </c>
      <c r="BY216" s="13">
        <f t="shared" si="188"/>
        <v>890.04176756572133</v>
      </c>
    </row>
    <row r="217" spans="29:77" x14ac:dyDescent="0.2">
      <c r="AC217">
        <v>216</v>
      </c>
      <c r="AD217" s="37">
        <f t="shared" si="159"/>
        <v>902.90513738053278</v>
      </c>
      <c r="AE217" s="13" t="e">
        <f t="shared" si="160"/>
        <v>#REF!</v>
      </c>
      <c r="AF217" t="e">
        <f t="shared" si="206"/>
        <v>#REF!</v>
      </c>
      <c r="AG217" s="13">
        <f t="shared" si="161"/>
        <v>1949.1707066918982</v>
      </c>
      <c r="AH217" s="13">
        <f t="shared" si="189"/>
        <v>904.21801276652945</v>
      </c>
      <c r="AI217" s="13" t="e">
        <f t="shared" si="162"/>
        <v>#REF!</v>
      </c>
      <c r="AJ217" t="e">
        <f t="shared" si="190"/>
        <v>#REF!</v>
      </c>
      <c r="AK217" s="13">
        <f t="shared" si="163"/>
        <v>1949.1707066918982</v>
      </c>
      <c r="AL217" s="37">
        <f t="shared" si="164"/>
        <v>1951.5980368584414</v>
      </c>
      <c r="AM217" s="13" t="e">
        <f t="shared" si="165"/>
        <v>#REF!</v>
      </c>
      <c r="AN217" t="e">
        <f t="shared" si="191"/>
        <v>#REF!</v>
      </c>
      <c r="AO217" s="13">
        <f t="shared" si="166"/>
        <v>4135.1333898795156</v>
      </c>
      <c r="AP217" s="13">
        <f t="shared" si="192"/>
        <v>1953.0926949901914</v>
      </c>
      <c r="AQ217" s="13" t="e">
        <f t="shared" si="167"/>
        <v>#REF!</v>
      </c>
      <c r="AR217" s="13" t="e">
        <f t="shared" si="193"/>
        <v>#REF!</v>
      </c>
      <c r="AS217" s="38">
        <f t="shared" si="168"/>
        <v>4135.1333898795156</v>
      </c>
      <c r="AT217" s="37">
        <f t="shared" si="169"/>
        <v>251.27270472321888</v>
      </c>
      <c r="AU217" s="13" t="e">
        <f t="shared" si="170"/>
        <v>#REF!</v>
      </c>
      <c r="AV217" t="e">
        <f t="shared" si="194"/>
        <v>#REF!</v>
      </c>
      <c r="AW217" s="13">
        <f t="shared" si="171"/>
        <v>654.52934422449698</v>
      </c>
      <c r="AX217" s="13">
        <f t="shared" si="195"/>
        <v>252.09216979931364</v>
      </c>
      <c r="AY217" s="13" t="e">
        <f t="shared" si="172"/>
        <v>#REF!</v>
      </c>
      <c r="AZ217" t="e">
        <f t="shared" si="196"/>
        <v>#REF!</v>
      </c>
      <c r="BA217" s="13">
        <f t="shared" si="173"/>
        <v>654.52934422449698</v>
      </c>
      <c r="BB217" s="37">
        <f t="shared" si="174"/>
        <v>353.07368435452213</v>
      </c>
      <c r="BC217" s="13" t="e">
        <f t="shared" si="175"/>
        <v>#REF!</v>
      </c>
      <c r="BD217" t="e">
        <f t="shared" si="197"/>
        <v>#REF!</v>
      </c>
      <c r="BE217" s="13">
        <f t="shared" si="176"/>
        <v>743.64621724213885</v>
      </c>
      <c r="BF217" s="13">
        <f t="shared" si="198"/>
        <v>354.15572450781633</v>
      </c>
      <c r="BG217" s="13" t="e">
        <f t="shared" si="177"/>
        <v>#REF!</v>
      </c>
      <c r="BH217" t="e">
        <f t="shared" si="199"/>
        <v>#REF!</v>
      </c>
      <c r="BI217" s="13">
        <f t="shared" si="178"/>
        <v>743.64621724213885</v>
      </c>
      <c r="BJ217" s="115">
        <f t="shared" si="179"/>
        <v>1.7085040543306103</v>
      </c>
      <c r="BK217" s="13" t="e">
        <f t="shared" si="180"/>
        <v>#REF!</v>
      </c>
      <c r="BL217" t="e">
        <f t="shared" si="200"/>
        <v>#REF!</v>
      </c>
      <c r="BM217" s="116">
        <f t="shared" si="181"/>
        <v>5.6772349545232395</v>
      </c>
      <c r="BN217" s="13">
        <f t="shared" si="201"/>
        <v>2.7905442076247393</v>
      </c>
      <c r="BO217" s="13" t="e">
        <f t="shared" si="182"/>
        <v>#REF!</v>
      </c>
      <c r="BP217" t="e">
        <f t="shared" si="202"/>
        <v>#REF!</v>
      </c>
      <c r="BQ217" s="13">
        <f t="shared" si="183"/>
        <v>5.6772349545232395</v>
      </c>
      <c r="BR217" s="37">
        <f t="shared" si="184"/>
        <v>245.74561645731924</v>
      </c>
      <c r="BS217" s="13" t="e">
        <f t="shared" si="185"/>
        <v>#REF!</v>
      </c>
      <c r="BT217" t="e">
        <f t="shared" si="203"/>
        <v>#REF!</v>
      </c>
      <c r="BU217" s="13">
        <f t="shared" si="186"/>
        <v>890.04176756572133</v>
      </c>
      <c r="BV217" s="13">
        <f t="shared" si="204"/>
        <v>246.82765661061336</v>
      </c>
      <c r="BW217" s="13" t="e">
        <f t="shared" si="187"/>
        <v>#REF!</v>
      </c>
      <c r="BX217" t="e">
        <f t="shared" si="205"/>
        <v>#REF!</v>
      </c>
      <c r="BY217" s="13">
        <f t="shared" si="188"/>
        <v>890.04176756572133</v>
      </c>
    </row>
    <row r="218" spans="29:77" x14ac:dyDescent="0.2">
      <c r="AC218">
        <v>217</v>
      </c>
      <c r="AD218" s="37">
        <f t="shared" si="159"/>
        <v>902.90513738053278</v>
      </c>
      <c r="AE218" s="13" t="e">
        <f t="shared" si="160"/>
        <v>#REF!</v>
      </c>
      <c r="AF218" t="e">
        <f t="shared" si="206"/>
        <v>#REF!</v>
      </c>
      <c r="AG218" s="13">
        <f t="shared" si="161"/>
        <v>1949.1707066918982</v>
      </c>
      <c r="AH218" s="13">
        <f t="shared" si="189"/>
        <v>904.21801276652945</v>
      </c>
      <c r="AI218" s="13" t="e">
        <f t="shared" si="162"/>
        <v>#REF!</v>
      </c>
      <c r="AJ218" t="e">
        <f t="shared" si="190"/>
        <v>#REF!</v>
      </c>
      <c r="AK218" s="13">
        <f t="shared" si="163"/>
        <v>1949.1707066918982</v>
      </c>
      <c r="AL218" s="37">
        <f t="shared" si="164"/>
        <v>1951.5980368584414</v>
      </c>
      <c r="AM218" s="13" t="e">
        <f t="shared" si="165"/>
        <v>#REF!</v>
      </c>
      <c r="AN218" t="e">
        <f t="shared" si="191"/>
        <v>#REF!</v>
      </c>
      <c r="AO218" s="13">
        <f t="shared" si="166"/>
        <v>4135.1333898795156</v>
      </c>
      <c r="AP218" s="13">
        <f t="shared" si="192"/>
        <v>1953.0926949901914</v>
      </c>
      <c r="AQ218" s="13" t="e">
        <f t="shared" si="167"/>
        <v>#REF!</v>
      </c>
      <c r="AR218" s="13" t="e">
        <f t="shared" si="193"/>
        <v>#REF!</v>
      </c>
      <c r="AS218" s="38">
        <f t="shared" si="168"/>
        <v>4135.1333898795156</v>
      </c>
      <c r="AT218" s="37">
        <f t="shared" si="169"/>
        <v>251.27270472321888</v>
      </c>
      <c r="AU218" s="13" t="e">
        <f t="shared" si="170"/>
        <v>#REF!</v>
      </c>
      <c r="AV218" t="e">
        <f t="shared" si="194"/>
        <v>#REF!</v>
      </c>
      <c r="AW218" s="13">
        <f t="shared" si="171"/>
        <v>654.52934422449698</v>
      </c>
      <c r="AX218" s="13">
        <f t="shared" si="195"/>
        <v>252.09216979931364</v>
      </c>
      <c r="AY218" s="13" t="e">
        <f t="shared" si="172"/>
        <v>#REF!</v>
      </c>
      <c r="AZ218" t="e">
        <f t="shared" si="196"/>
        <v>#REF!</v>
      </c>
      <c r="BA218" s="13">
        <f t="shared" si="173"/>
        <v>654.52934422449698</v>
      </c>
      <c r="BB218" s="37">
        <f t="shared" si="174"/>
        <v>353.07368435452213</v>
      </c>
      <c r="BC218" s="13" t="e">
        <f t="shared" si="175"/>
        <v>#REF!</v>
      </c>
      <c r="BD218" t="e">
        <f t="shared" si="197"/>
        <v>#REF!</v>
      </c>
      <c r="BE218" s="13">
        <f t="shared" si="176"/>
        <v>743.64621724213885</v>
      </c>
      <c r="BF218" s="13">
        <f t="shared" si="198"/>
        <v>354.15572450781633</v>
      </c>
      <c r="BG218" s="13" t="e">
        <f t="shared" si="177"/>
        <v>#REF!</v>
      </c>
      <c r="BH218" t="e">
        <f t="shared" si="199"/>
        <v>#REF!</v>
      </c>
      <c r="BI218" s="13">
        <f t="shared" si="178"/>
        <v>743.64621724213885</v>
      </c>
      <c r="BJ218" s="115">
        <f t="shared" si="179"/>
        <v>1.7085040543306103</v>
      </c>
      <c r="BK218" s="13" t="e">
        <f t="shared" si="180"/>
        <v>#REF!</v>
      </c>
      <c r="BL218" t="e">
        <f t="shared" si="200"/>
        <v>#REF!</v>
      </c>
      <c r="BM218" s="116">
        <f t="shared" si="181"/>
        <v>5.6772349545232395</v>
      </c>
      <c r="BN218" s="13">
        <f t="shared" si="201"/>
        <v>2.7905442076247393</v>
      </c>
      <c r="BO218" s="13" t="e">
        <f t="shared" si="182"/>
        <v>#REF!</v>
      </c>
      <c r="BP218" t="e">
        <f t="shared" si="202"/>
        <v>#REF!</v>
      </c>
      <c r="BQ218" s="13">
        <f t="shared" si="183"/>
        <v>5.6772349545232395</v>
      </c>
      <c r="BR218" s="37">
        <f t="shared" si="184"/>
        <v>245.74561645731924</v>
      </c>
      <c r="BS218" s="13" t="e">
        <f t="shared" si="185"/>
        <v>#REF!</v>
      </c>
      <c r="BT218" t="e">
        <f t="shared" si="203"/>
        <v>#REF!</v>
      </c>
      <c r="BU218" s="13">
        <f t="shared" si="186"/>
        <v>890.04176756572133</v>
      </c>
      <c r="BV218" s="13">
        <f t="shared" si="204"/>
        <v>246.82765661061336</v>
      </c>
      <c r="BW218" s="13" t="e">
        <f t="shared" si="187"/>
        <v>#REF!</v>
      </c>
      <c r="BX218" t="e">
        <f t="shared" si="205"/>
        <v>#REF!</v>
      </c>
      <c r="BY218" s="13">
        <f t="shared" si="188"/>
        <v>890.04176756572133</v>
      </c>
    </row>
    <row r="219" spans="29:77" x14ac:dyDescent="0.2">
      <c r="AC219">
        <v>218</v>
      </c>
      <c r="AD219" s="37">
        <f t="shared" si="159"/>
        <v>902.90513738053278</v>
      </c>
      <c r="AE219" s="13" t="e">
        <f t="shared" si="160"/>
        <v>#REF!</v>
      </c>
      <c r="AF219" t="e">
        <f t="shared" si="206"/>
        <v>#REF!</v>
      </c>
      <c r="AG219" s="13">
        <f t="shared" si="161"/>
        <v>1949.1707066918982</v>
      </c>
      <c r="AH219" s="13">
        <f t="shared" si="189"/>
        <v>904.21801276652945</v>
      </c>
      <c r="AI219" s="13" t="e">
        <f t="shared" si="162"/>
        <v>#REF!</v>
      </c>
      <c r="AJ219" t="e">
        <f t="shared" si="190"/>
        <v>#REF!</v>
      </c>
      <c r="AK219" s="13">
        <f t="shared" si="163"/>
        <v>1949.1707066918982</v>
      </c>
      <c r="AL219" s="37">
        <f t="shared" si="164"/>
        <v>1951.5980368584414</v>
      </c>
      <c r="AM219" s="13" t="e">
        <f t="shared" si="165"/>
        <v>#REF!</v>
      </c>
      <c r="AN219" t="e">
        <f t="shared" si="191"/>
        <v>#REF!</v>
      </c>
      <c r="AO219" s="13">
        <f t="shared" si="166"/>
        <v>4135.1333898795156</v>
      </c>
      <c r="AP219" s="13">
        <f t="shared" si="192"/>
        <v>1953.0926949901914</v>
      </c>
      <c r="AQ219" s="13" t="e">
        <f t="shared" si="167"/>
        <v>#REF!</v>
      </c>
      <c r="AR219" s="13" t="e">
        <f t="shared" si="193"/>
        <v>#REF!</v>
      </c>
      <c r="AS219" s="38">
        <f t="shared" si="168"/>
        <v>4135.1333898795156</v>
      </c>
      <c r="AT219" s="37">
        <f t="shared" si="169"/>
        <v>251.27270472321888</v>
      </c>
      <c r="AU219" s="13" t="e">
        <f t="shared" si="170"/>
        <v>#REF!</v>
      </c>
      <c r="AV219" t="e">
        <f t="shared" si="194"/>
        <v>#REF!</v>
      </c>
      <c r="AW219" s="13">
        <f t="shared" si="171"/>
        <v>654.52934422449698</v>
      </c>
      <c r="AX219" s="13">
        <f t="shared" si="195"/>
        <v>252.09216979931364</v>
      </c>
      <c r="AY219" s="13" t="e">
        <f t="shared" si="172"/>
        <v>#REF!</v>
      </c>
      <c r="AZ219" t="e">
        <f t="shared" si="196"/>
        <v>#REF!</v>
      </c>
      <c r="BA219" s="13">
        <f t="shared" si="173"/>
        <v>654.52934422449698</v>
      </c>
      <c r="BB219" s="37">
        <f t="shared" si="174"/>
        <v>353.07368435452213</v>
      </c>
      <c r="BC219" s="13" t="e">
        <f t="shared" si="175"/>
        <v>#REF!</v>
      </c>
      <c r="BD219" t="e">
        <f t="shared" si="197"/>
        <v>#REF!</v>
      </c>
      <c r="BE219" s="13">
        <f t="shared" si="176"/>
        <v>743.64621724213885</v>
      </c>
      <c r="BF219" s="13">
        <f t="shared" si="198"/>
        <v>354.15572450781633</v>
      </c>
      <c r="BG219" s="13" t="e">
        <f t="shared" si="177"/>
        <v>#REF!</v>
      </c>
      <c r="BH219" t="e">
        <f t="shared" si="199"/>
        <v>#REF!</v>
      </c>
      <c r="BI219" s="13">
        <f t="shared" si="178"/>
        <v>743.64621724213885</v>
      </c>
      <c r="BJ219" s="115">
        <f t="shared" si="179"/>
        <v>1.7085040543306103</v>
      </c>
      <c r="BK219" s="13" t="e">
        <f t="shared" si="180"/>
        <v>#REF!</v>
      </c>
      <c r="BL219" t="e">
        <f t="shared" si="200"/>
        <v>#REF!</v>
      </c>
      <c r="BM219" s="116">
        <f t="shared" si="181"/>
        <v>5.6772349545232395</v>
      </c>
      <c r="BN219" s="13">
        <f t="shared" si="201"/>
        <v>2.7905442076247393</v>
      </c>
      <c r="BO219" s="13" t="e">
        <f t="shared" si="182"/>
        <v>#REF!</v>
      </c>
      <c r="BP219" t="e">
        <f t="shared" si="202"/>
        <v>#REF!</v>
      </c>
      <c r="BQ219" s="13">
        <f t="shared" si="183"/>
        <v>5.6772349545232395</v>
      </c>
      <c r="BR219" s="37">
        <f t="shared" si="184"/>
        <v>245.74561645731924</v>
      </c>
      <c r="BS219" s="13" t="e">
        <f t="shared" si="185"/>
        <v>#REF!</v>
      </c>
      <c r="BT219" t="e">
        <f t="shared" si="203"/>
        <v>#REF!</v>
      </c>
      <c r="BU219" s="13">
        <f t="shared" si="186"/>
        <v>890.04176756572133</v>
      </c>
      <c r="BV219" s="13">
        <f t="shared" si="204"/>
        <v>246.82765661061336</v>
      </c>
      <c r="BW219" s="13" t="e">
        <f t="shared" si="187"/>
        <v>#REF!</v>
      </c>
      <c r="BX219" t="e">
        <f t="shared" si="205"/>
        <v>#REF!</v>
      </c>
      <c r="BY219" s="13">
        <f t="shared" si="188"/>
        <v>890.04176756572133</v>
      </c>
    </row>
    <row r="220" spans="29:77" x14ac:dyDescent="0.2">
      <c r="AC220">
        <v>219</v>
      </c>
      <c r="AD220" s="37">
        <f t="shared" si="159"/>
        <v>902.90513738053278</v>
      </c>
      <c r="AE220" s="13" t="e">
        <f t="shared" si="160"/>
        <v>#REF!</v>
      </c>
      <c r="AF220" t="e">
        <f t="shared" si="206"/>
        <v>#REF!</v>
      </c>
      <c r="AG220" s="13">
        <f t="shared" si="161"/>
        <v>1949.1707066918982</v>
      </c>
      <c r="AH220" s="13">
        <f t="shared" si="189"/>
        <v>904.21801276652945</v>
      </c>
      <c r="AI220" s="13" t="e">
        <f t="shared" si="162"/>
        <v>#REF!</v>
      </c>
      <c r="AJ220" t="e">
        <f t="shared" si="190"/>
        <v>#REF!</v>
      </c>
      <c r="AK220" s="13">
        <f t="shared" si="163"/>
        <v>1949.1707066918982</v>
      </c>
      <c r="AL220" s="37">
        <f t="shared" si="164"/>
        <v>1951.5980368584414</v>
      </c>
      <c r="AM220" s="13" t="e">
        <f t="shared" si="165"/>
        <v>#REF!</v>
      </c>
      <c r="AN220" t="e">
        <f t="shared" si="191"/>
        <v>#REF!</v>
      </c>
      <c r="AO220" s="13">
        <f t="shared" si="166"/>
        <v>4135.1333898795156</v>
      </c>
      <c r="AP220" s="13">
        <f t="shared" si="192"/>
        <v>1953.0926949901914</v>
      </c>
      <c r="AQ220" s="13" t="e">
        <f t="shared" si="167"/>
        <v>#REF!</v>
      </c>
      <c r="AR220" s="13" t="e">
        <f t="shared" si="193"/>
        <v>#REF!</v>
      </c>
      <c r="AS220" s="38">
        <f t="shared" si="168"/>
        <v>4135.1333898795156</v>
      </c>
      <c r="AT220" s="37">
        <f t="shared" si="169"/>
        <v>251.27270472321888</v>
      </c>
      <c r="AU220" s="13" t="e">
        <f t="shared" si="170"/>
        <v>#REF!</v>
      </c>
      <c r="AV220" t="e">
        <f t="shared" si="194"/>
        <v>#REF!</v>
      </c>
      <c r="AW220" s="13">
        <f t="shared" si="171"/>
        <v>654.52934422449698</v>
      </c>
      <c r="AX220" s="13">
        <f t="shared" si="195"/>
        <v>252.09216979931364</v>
      </c>
      <c r="AY220" s="13" t="e">
        <f t="shared" si="172"/>
        <v>#REF!</v>
      </c>
      <c r="AZ220" t="e">
        <f t="shared" si="196"/>
        <v>#REF!</v>
      </c>
      <c r="BA220" s="13">
        <f t="shared" si="173"/>
        <v>654.52934422449698</v>
      </c>
      <c r="BB220" s="37">
        <f t="shared" si="174"/>
        <v>353.07368435452213</v>
      </c>
      <c r="BC220" s="13" t="e">
        <f t="shared" si="175"/>
        <v>#REF!</v>
      </c>
      <c r="BD220" t="e">
        <f t="shared" si="197"/>
        <v>#REF!</v>
      </c>
      <c r="BE220" s="13">
        <f t="shared" si="176"/>
        <v>743.64621724213885</v>
      </c>
      <c r="BF220" s="13">
        <f t="shared" si="198"/>
        <v>354.15572450781633</v>
      </c>
      <c r="BG220" s="13" t="e">
        <f t="shared" si="177"/>
        <v>#REF!</v>
      </c>
      <c r="BH220" t="e">
        <f t="shared" si="199"/>
        <v>#REF!</v>
      </c>
      <c r="BI220" s="13">
        <f t="shared" si="178"/>
        <v>743.64621724213885</v>
      </c>
      <c r="BJ220" s="115">
        <f t="shared" si="179"/>
        <v>1.7085040543306103</v>
      </c>
      <c r="BK220" s="13" t="e">
        <f t="shared" si="180"/>
        <v>#REF!</v>
      </c>
      <c r="BL220" t="e">
        <f t="shared" si="200"/>
        <v>#REF!</v>
      </c>
      <c r="BM220" s="116">
        <f t="shared" si="181"/>
        <v>5.6772349545232395</v>
      </c>
      <c r="BN220" s="13">
        <f t="shared" si="201"/>
        <v>2.7905442076247393</v>
      </c>
      <c r="BO220" s="13" t="e">
        <f t="shared" si="182"/>
        <v>#REF!</v>
      </c>
      <c r="BP220" t="e">
        <f t="shared" si="202"/>
        <v>#REF!</v>
      </c>
      <c r="BQ220" s="13">
        <f t="shared" si="183"/>
        <v>5.6772349545232395</v>
      </c>
      <c r="BR220" s="37">
        <f t="shared" si="184"/>
        <v>245.74561645731924</v>
      </c>
      <c r="BS220" s="13" t="e">
        <f t="shared" si="185"/>
        <v>#REF!</v>
      </c>
      <c r="BT220" t="e">
        <f t="shared" si="203"/>
        <v>#REF!</v>
      </c>
      <c r="BU220" s="13">
        <f t="shared" si="186"/>
        <v>890.04176756572133</v>
      </c>
      <c r="BV220" s="13">
        <f t="shared" si="204"/>
        <v>246.82765661061336</v>
      </c>
      <c r="BW220" s="13" t="e">
        <f t="shared" si="187"/>
        <v>#REF!</v>
      </c>
      <c r="BX220" t="e">
        <f t="shared" si="205"/>
        <v>#REF!</v>
      </c>
      <c r="BY220" s="13">
        <f t="shared" si="188"/>
        <v>890.04176756572133</v>
      </c>
    </row>
    <row r="221" spans="29:77" x14ac:dyDescent="0.2">
      <c r="AC221">
        <v>220</v>
      </c>
      <c r="AD221" s="37">
        <f t="shared" si="159"/>
        <v>902.90513738053278</v>
      </c>
      <c r="AE221" s="13" t="e">
        <f t="shared" si="160"/>
        <v>#REF!</v>
      </c>
      <c r="AF221" t="e">
        <f t="shared" si="206"/>
        <v>#REF!</v>
      </c>
      <c r="AG221" s="13">
        <f t="shared" si="161"/>
        <v>1949.1707066918982</v>
      </c>
      <c r="AH221" s="13">
        <f t="shared" si="189"/>
        <v>904.21801276652945</v>
      </c>
      <c r="AI221" s="13" t="e">
        <f t="shared" si="162"/>
        <v>#REF!</v>
      </c>
      <c r="AJ221" t="e">
        <f t="shared" si="190"/>
        <v>#REF!</v>
      </c>
      <c r="AK221" s="13">
        <f t="shared" si="163"/>
        <v>1949.1707066918982</v>
      </c>
      <c r="AL221" s="37">
        <f t="shared" si="164"/>
        <v>1951.5980368584414</v>
      </c>
      <c r="AM221" s="13" t="e">
        <f t="shared" si="165"/>
        <v>#REF!</v>
      </c>
      <c r="AN221" t="e">
        <f t="shared" si="191"/>
        <v>#REF!</v>
      </c>
      <c r="AO221" s="13">
        <f t="shared" si="166"/>
        <v>4135.1333898795156</v>
      </c>
      <c r="AP221" s="13">
        <f t="shared" si="192"/>
        <v>1953.0926949901914</v>
      </c>
      <c r="AQ221" s="13" t="e">
        <f t="shared" si="167"/>
        <v>#REF!</v>
      </c>
      <c r="AR221" s="13" t="e">
        <f t="shared" si="193"/>
        <v>#REF!</v>
      </c>
      <c r="AS221" s="38">
        <f t="shared" si="168"/>
        <v>4135.1333898795156</v>
      </c>
      <c r="AT221" s="37">
        <f t="shared" si="169"/>
        <v>251.27270472321888</v>
      </c>
      <c r="AU221" s="13" t="e">
        <f t="shared" si="170"/>
        <v>#REF!</v>
      </c>
      <c r="AV221" t="e">
        <f t="shared" si="194"/>
        <v>#REF!</v>
      </c>
      <c r="AW221" s="13">
        <f t="shared" si="171"/>
        <v>654.52934422449698</v>
      </c>
      <c r="AX221" s="13">
        <f t="shared" si="195"/>
        <v>252.09216979931364</v>
      </c>
      <c r="AY221" s="13" t="e">
        <f t="shared" si="172"/>
        <v>#REF!</v>
      </c>
      <c r="AZ221" t="e">
        <f t="shared" si="196"/>
        <v>#REF!</v>
      </c>
      <c r="BA221" s="13">
        <f t="shared" si="173"/>
        <v>654.52934422449698</v>
      </c>
      <c r="BB221" s="37">
        <f t="shared" si="174"/>
        <v>353.07368435452213</v>
      </c>
      <c r="BC221" s="13" t="e">
        <f t="shared" si="175"/>
        <v>#REF!</v>
      </c>
      <c r="BD221" t="e">
        <f t="shared" si="197"/>
        <v>#REF!</v>
      </c>
      <c r="BE221" s="13">
        <f t="shared" si="176"/>
        <v>743.64621724213885</v>
      </c>
      <c r="BF221" s="13">
        <f t="shared" si="198"/>
        <v>354.15572450781633</v>
      </c>
      <c r="BG221" s="13" t="e">
        <f t="shared" si="177"/>
        <v>#REF!</v>
      </c>
      <c r="BH221" t="e">
        <f t="shared" si="199"/>
        <v>#REF!</v>
      </c>
      <c r="BI221" s="13">
        <f t="shared" si="178"/>
        <v>743.64621724213885</v>
      </c>
      <c r="BJ221" s="115">
        <f t="shared" si="179"/>
        <v>1.7085040543306103</v>
      </c>
      <c r="BK221" s="13" t="e">
        <f t="shared" si="180"/>
        <v>#REF!</v>
      </c>
      <c r="BL221" t="e">
        <f t="shared" si="200"/>
        <v>#REF!</v>
      </c>
      <c r="BM221" s="116">
        <f t="shared" si="181"/>
        <v>5.6772349545232395</v>
      </c>
      <c r="BN221" s="13">
        <f t="shared" si="201"/>
        <v>2.7905442076247393</v>
      </c>
      <c r="BO221" s="13" t="e">
        <f t="shared" si="182"/>
        <v>#REF!</v>
      </c>
      <c r="BP221" t="e">
        <f t="shared" si="202"/>
        <v>#REF!</v>
      </c>
      <c r="BQ221" s="13">
        <f t="shared" si="183"/>
        <v>5.6772349545232395</v>
      </c>
      <c r="BR221" s="37">
        <f t="shared" si="184"/>
        <v>245.74561645731924</v>
      </c>
      <c r="BS221" s="13" t="e">
        <f t="shared" si="185"/>
        <v>#REF!</v>
      </c>
      <c r="BT221" t="e">
        <f t="shared" si="203"/>
        <v>#REF!</v>
      </c>
      <c r="BU221" s="13">
        <f t="shared" si="186"/>
        <v>890.04176756572133</v>
      </c>
      <c r="BV221" s="13">
        <f t="shared" si="204"/>
        <v>246.82765661061336</v>
      </c>
      <c r="BW221" s="13" t="e">
        <f t="shared" si="187"/>
        <v>#REF!</v>
      </c>
      <c r="BX221" t="e">
        <f t="shared" si="205"/>
        <v>#REF!</v>
      </c>
      <c r="BY221" s="13">
        <f t="shared" si="188"/>
        <v>890.04176756572133</v>
      </c>
    </row>
    <row r="222" spans="29:77" x14ac:dyDescent="0.2">
      <c r="AC222">
        <v>221</v>
      </c>
      <c r="AD222" s="37">
        <f t="shared" si="159"/>
        <v>902.90513738053278</v>
      </c>
      <c r="AE222" s="13" t="e">
        <f t="shared" si="160"/>
        <v>#REF!</v>
      </c>
      <c r="AF222" t="e">
        <f t="shared" si="206"/>
        <v>#REF!</v>
      </c>
      <c r="AG222" s="13">
        <f t="shared" si="161"/>
        <v>1949.1707066918982</v>
      </c>
      <c r="AH222" s="13">
        <f t="shared" si="189"/>
        <v>904.21801276652945</v>
      </c>
      <c r="AI222" s="13" t="e">
        <f t="shared" si="162"/>
        <v>#REF!</v>
      </c>
      <c r="AJ222" t="e">
        <f t="shared" si="190"/>
        <v>#REF!</v>
      </c>
      <c r="AK222" s="13">
        <f t="shared" si="163"/>
        <v>1949.1707066918982</v>
      </c>
      <c r="AL222" s="37">
        <f t="shared" si="164"/>
        <v>1951.5980368584414</v>
      </c>
      <c r="AM222" s="13" t="e">
        <f t="shared" si="165"/>
        <v>#REF!</v>
      </c>
      <c r="AN222" t="e">
        <f t="shared" si="191"/>
        <v>#REF!</v>
      </c>
      <c r="AO222" s="13">
        <f t="shared" si="166"/>
        <v>4135.1333898795156</v>
      </c>
      <c r="AP222" s="13">
        <f t="shared" si="192"/>
        <v>1953.0926949901914</v>
      </c>
      <c r="AQ222" s="13" t="e">
        <f t="shared" si="167"/>
        <v>#REF!</v>
      </c>
      <c r="AR222" s="13" t="e">
        <f t="shared" si="193"/>
        <v>#REF!</v>
      </c>
      <c r="AS222" s="38">
        <f t="shared" si="168"/>
        <v>4135.1333898795156</v>
      </c>
      <c r="AT222" s="37">
        <f t="shared" si="169"/>
        <v>251.27270472321888</v>
      </c>
      <c r="AU222" s="13" t="e">
        <f t="shared" si="170"/>
        <v>#REF!</v>
      </c>
      <c r="AV222" t="e">
        <f t="shared" si="194"/>
        <v>#REF!</v>
      </c>
      <c r="AW222" s="13">
        <f t="shared" si="171"/>
        <v>654.52934422449698</v>
      </c>
      <c r="AX222" s="13">
        <f t="shared" si="195"/>
        <v>252.09216979931364</v>
      </c>
      <c r="AY222" s="13" t="e">
        <f t="shared" si="172"/>
        <v>#REF!</v>
      </c>
      <c r="AZ222" t="e">
        <f t="shared" si="196"/>
        <v>#REF!</v>
      </c>
      <c r="BA222" s="13">
        <f t="shared" si="173"/>
        <v>654.52934422449698</v>
      </c>
      <c r="BB222" s="37">
        <f t="shared" si="174"/>
        <v>353.07368435452213</v>
      </c>
      <c r="BC222" s="13" t="e">
        <f t="shared" si="175"/>
        <v>#REF!</v>
      </c>
      <c r="BD222" t="e">
        <f t="shared" si="197"/>
        <v>#REF!</v>
      </c>
      <c r="BE222" s="13">
        <f t="shared" si="176"/>
        <v>743.64621724213885</v>
      </c>
      <c r="BF222" s="13">
        <f t="shared" si="198"/>
        <v>354.15572450781633</v>
      </c>
      <c r="BG222" s="13" t="e">
        <f t="shared" si="177"/>
        <v>#REF!</v>
      </c>
      <c r="BH222" t="e">
        <f t="shared" si="199"/>
        <v>#REF!</v>
      </c>
      <c r="BI222" s="13">
        <f t="shared" si="178"/>
        <v>743.64621724213885</v>
      </c>
      <c r="BJ222" s="115">
        <f t="shared" si="179"/>
        <v>1.7085040543306103</v>
      </c>
      <c r="BK222" s="13" t="e">
        <f t="shared" si="180"/>
        <v>#REF!</v>
      </c>
      <c r="BL222" t="e">
        <f t="shared" si="200"/>
        <v>#REF!</v>
      </c>
      <c r="BM222" s="116">
        <f t="shared" si="181"/>
        <v>5.6772349545232395</v>
      </c>
      <c r="BN222" s="13">
        <f t="shared" si="201"/>
        <v>2.7905442076247393</v>
      </c>
      <c r="BO222" s="13" t="e">
        <f t="shared" si="182"/>
        <v>#REF!</v>
      </c>
      <c r="BP222" t="e">
        <f t="shared" si="202"/>
        <v>#REF!</v>
      </c>
      <c r="BQ222" s="13">
        <f t="shared" si="183"/>
        <v>5.6772349545232395</v>
      </c>
      <c r="BR222" s="37">
        <f t="shared" si="184"/>
        <v>245.74561645731924</v>
      </c>
      <c r="BS222" s="13" t="e">
        <f t="shared" si="185"/>
        <v>#REF!</v>
      </c>
      <c r="BT222" t="e">
        <f t="shared" si="203"/>
        <v>#REF!</v>
      </c>
      <c r="BU222" s="13">
        <f t="shared" si="186"/>
        <v>890.04176756572133</v>
      </c>
      <c r="BV222" s="13">
        <f t="shared" si="204"/>
        <v>246.82765661061336</v>
      </c>
      <c r="BW222" s="13" t="e">
        <f t="shared" si="187"/>
        <v>#REF!</v>
      </c>
      <c r="BX222" t="e">
        <f t="shared" si="205"/>
        <v>#REF!</v>
      </c>
      <c r="BY222" s="13">
        <f t="shared" si="188"/>
        <v>890.04176756572133</v>
      </c>
    </row>
    <row r="223" spans="29:77" x14ac:dyDescent="0.2">
      <c r="AC223">
        <v>222</v>
      </c>
      <c r="AD223" s="37">
        <f t="shared" si="159"/>
        <v>902.90513738053278</v>
      </c>
      <c r="AE223" s="13" t="e">
        <f t="shared" si="160"/>
        <v>#REF!</v>
      </c>
      <c r="AF223" t="e">
        <f t="shared" si="206"/>
        <v>#REF!</v>
      </c>
      <c r="AG223" s="13">
        <f t="shared" si="161"/>
        <v>1949.1707066918982</v>
      </c>
      <c r="AH223" s="13">
        <f t="shared" si="189"/>
        <v>904.21801276652945</v>
      </c>
      <c r="AI223" s="13" t="e">
        <f t="shared" si="162"/>
        <v>#REF!</v>
      </c>
      <c r="AJ223" t="e">
        <f t="shared" si="190"/>
        <v>#REF!</v>
      </c>
      <c r="AK223" s="13">
        <f t="shared" si="163"/>
        <v>1949.1707066918982</v>
      </c>
      <c r="AL223" s="37">
        <f t="shared" si="164"/>
        <v>1951.5980368584414</v>
      </c>
      <c r="AM223" s="13" t="e">
        <f t="shared" si="165"/>
        <v>#REF!</v>
      </c>
      <c r="AN223" t="e">
        <f t="shared" si="191"/>
        <v>#REF!</v>
      </c>
      <c r="AO223" s="13">
        <f t="shared" si="166"/>
        <v>4135.1333898795156</v>
      </c>
      <c r="AP223" s="13">
        <f t="shared" si="192"/>
        <v>1953.0926949901914</v>
      </c>
      <c r="AQ223" s="13" t="e">
        <f t="shared" si="167"/>
        <v>#REF!</v>
      </c>
      <c r="AR223" s="13" t="e">
        <f t="shared" si="193"/>
        <v>#REF!</v>
      </c>
      <c r="AS223" s="38">
        <f t="shared" si="168"/>
        <v>4135.1333898795156</v>
      </c>
      <c r="AT223" s="37">
        <f t="shared" si="169"/>
        <v>251.27270472321888</v>
      </c>
      <c r="AU223" s="13" t="e">
        <f t="shared" si="170"/>
        <v>#REF!</v>
      </c>
      <c r="AV223" t="e">
        <f t="shared" si="194"/>
        <v>#REF!</v>
      </c>
      <c r="AW223" s="13">
        <f t="shared" si="171"/>
        <v>654.52934422449698</v>
      </c>
      <c r="AX223" s="13">
        <f t="shared" si="195"/>
        <v>252.09216979931364</v>
      </c>
      <c r="AY223" s="13" t="e">
        <f t="shared" si="172"/>
        <v>#REF!</v>
      </c>
      <c r="AZ223" t="e">
        <f t="shared" si="196"/>
        <v>#REF!</v>
      </c>
      <c r="BA223" s="13">
        <f t="shared" si="173"/>
        <v>654.52934422449698</v>
      </c>
      <c r="BB223" s="37">
        <f t="shared" si="174"/>
        <v>353.07368435452213</v>
      </c>
      <c r="BC223" s="13" t="e">
        <f t="shared" si="175"/>
        <v>#REF!</v>
      </c>
      <c r="BD223" t="e">
        <f t="shared" si="197"/>
        <v>#REF!</v>
      </c>
      <c r="BE223" s="13">
        <f t="shared" si="176"/>
        <v>743.64621724213885</v>
      </c>
      <c r="BF223" s="13">
        <f t="shared" si="198"/>
        <v>354.15572450781633</v>
      </c>
      <c r="BG223" s="13" t="e">
        <f t="shared" si="177"/>
        <v>#REF!</v>
      </c>
      <c r="BH223" t="e">
        <f t="shared" si="199"/>
        <v>#REF!</v>
      </c>
      <c r="BI223" s="13">
        <f t="shared" si="178"/>
        <v>743.64621724213885</v>
      </c>
      <c r="BJ223" s="115">
        <f t="shared" si="179"/>
        <v>1.7085040543306103</v>
      </c>
      <c r="BK223" s="13" t="e">
        <f t="shared" si="180"/>
        <v>#REF!</v>
      </c>
      <c r="BL223" t="e">
        <f t="shared" si="200"/>
        <v>#REF!</v>
      </c>
      <c r="BM223" s="116">
        <f t="shared" si="181"/>
        <v>5.6772349545232395</v>
      </c>
      <c r="BN223" s="13">
        <f t="shared" si="201"/>
        <v>2.7905442076247393</v>
      </c>
      <c r="BO223" s="13" t="e">
        <f t="shared" si="182"/>
        <v>#REF!</v>
      </c>
      <c r="BP223" t="e">
        <f t="shared" si="202"/>
        <v>#REF!</v>
      </c>
      <c r="BQ223" s="13">
        <f t="shared" si="183"/>
        <v>5.6772349545232395</v>
      </c>
      <c r="BR223" s="37">
        <f t="shared" si="184"/>
        <v>245.74561645731924</v>
      </c>
      <c r="BS223" s="13" t="e">
        <f t="shared" si="185"/>
        <v>#REF!</v>
      </c>
      <c r="BT223" t="e">
        <f t="shared" si="203"/>
        <v>#REF!</v>
      </c>
      <c r="BU223" s="13">
        <f t="shared" si="186"/>
        <v>890.04176756572133</v>
      </c>
      <c r="BV223" s="13">
        <f t="shared" si="204"/>
        <v>246.82765661061336</v>
      </c>
      <c r="BW223" s="13" t="e">
        <f t="shared" si="187"/>
        <v>#REF!</v>
      </c>
      <c r="BX223" t="e">
        <f t="shared" si="205"/>
        <v>#REF!</v>
      </c>
      <c r="BY223" s="13">
        <f t="shared" si="188"/>
        <v>890.04176756572133</v>
      </c>
    </row>
    <row r="224" spans="29:77" x14ac:dyDescent="0.2">
      <c r="AC224">
        <v>223</v>
      </c>
      <c r="AD224" s="37">
        <f t="shared" si="159"/>
        <v>902.90513738053278</v>
      </c>
      <c r="AE224" s="13" t="e">
        <f t="shared" si="160"/>
        <v>#REF!</v>
      </c>
      <c r="AF224" t="e">
        <f t="shared" si="206"/>
        <v>#REF!</v>
      </c>
      <c r="AG224" s="13">
        <f t="shared" si="161"/>
        <v>1949.1707066918982</v>
      </c>
      <c r="AH224" s="13">
        <f t="shared" si="189"/>
        <v>904.21801276652945</v>
      </c>
      <c r="AI224" s="13" t="e">
        <f t="shared" si="162"/>
        <v>#REF!</v>
      </c>
      <c r="AJ224" t="e">
        <f t="shared" si="190"/>
        <v>#REF!</v>
      </c>
      <c r="AK224" s="13">
        <f t="shared" si="163"/>
        <v>1949.1707066918982</v>
      </c>
      <c r="AL224" s="37">
        <f t="shared" si="164"/>
        <v>1951.5980368584414</v>
      </c>
      <c r="AM224" s="13" t="e">
        <f t="shared" si="165"/>
        <v>#REF!</v>
      </c>
      <c r="AN224" t="e">
        <f t="shared" si="191"/>
        <v>#REF!</v>
      </c>
      <c r="AO224" s="13">
        <f t="shared" si="166"/>
        <v>4135.1333898795156</v>
      </c>
      <c r="AP224" s="13">
        <f t="shared" si="192"/>
        <v>1953.0926949901914</v>
      </c>
      <c r="AQ224" s="13" t="e">
        <f t="shared" si="167"/>
        <v>#REF!</v>
      </c>
      <c r="AR224" s="13" t="e">
        <f t="shared" si="193"/>
        <v>#REF!</v>
      </c>
      <c r="AS224" s="38">
        <f t="shared" si="168"/>
        <v>4135.1333898795156</v>
      </c>
      <c r="AT224" s="37">
        <f t="shared" si="169"/>
        <v>251.27270472321888</v>
      </c>
      <c r="AU224" s="13" t="e">
        <f t="shared" si="170"/>
        <v>#REF!</v>
      </c>
      <c r="AV224" t="e">
        <f t="shared" si="194"/>
        <v>#REF!</v>
      </c>
      <c r="AW224" s="13">
        <f t="shared" si="171"/>
        <v>654.52934422449698</v>
      </c>
      <c r="AX224" s="13">
        <f t="shared" si="195"/>
        <v>252.09216979931364</v>
      </c>
      <c r="AY224" s="13" t="e">
        <f t="shared" si="172"/>
        <v>#REF!</v>
      </c>
      <c r="AZ224" t="e">
        <f t="shared" si="196"/>
        <v>#REF!</v>
      </c>
      <c r="BA224" s="13">
        <f t="shared" si="173"/>
        <v>654.52934422449698</v>
      </c>
      <c r="BB224" s="37">
        <f t="shared" si="174"/>
        <v>353.07368435452213</v>
      </c>
      <c r="BC224" s="13" t="e">
        <f t="shared" si="175"/>
        <v>#REF!</v>
      </c>
      <c r="BD224" t="e">
        <f t="shared" si="197"/>
        <v>#REF!</v>
      </c>
      <c r="BE224" s="13">
        <f t="shared" si="176"/>
        <v>743.64621724213885</v>
      </c>
      <c r="BF224" s="13">
        <f t="shared" si="198"/>
        <v>354.15572450781633</v>
      </c>
      <c r="BG224" s="13" t="e">
        <f t="shared" si="177"/>
        <v>#REF!</v>
      </c>
      <c r="BH224" t="e">
        <f t="shared" si="199"/>
        <v>#REF!</v>
      </c>
      <c r="BI224" s="13">
        <f t="shared" si="178"/>
        <v>743.64621724213885</v>
      </c>
      <c r="BJ224" s="115">
        <f t="shared" si="179"/>
        <v>1.7085040543306103</v>
      </c>
      <c r="BK224" s="13" t="e">
        <f t="shared" si="180"/>
        <v>#REF!</v>
      </c>
      <c r="BL224" t="e">
        <f t="shared" si="200"/>
        <v>#REF!</v>
      </c>
      <c r="BM224" s="116">
        <f t="shared" si="181"/>
        <v>5.6772349545232395</v>
      </c>
      <c r="BN224" s="13">
        <f t="shared" si="201"/>
        <v>2.7905442076247393</v>
      </c>
      <c r="BO224" s="13" t="e">
        <f t="shared" si="182"/>
        <v>#REF!</v>
      </c>
      <c r="BP224" t="e">
        <f t="shared" si="202"/>
        <v>#REF!</v>
      </c>
      <c r="BQ224" s="13">
        <f t="shared" si="183"/>
        <v>5.6772349545232395</v>
      </c>
      <c r="BR224" s="37">
        <f t="shared" si="184"/>
        <v>245.74561645731924</v>
      </c>
      <c r="BS224" s="13" t="e">
        <f t="shared" si="185"/>
        <v>#REF!</v>
      </c>
      <c r="BT224" t="e">
        <f t="shared" si="203"/>
        <v>#REF!</v>
      </c>
      <c r="BU224" s="13">
        <f t="shared" si="186"/>
        <v>890.04176756572133</v>
      </c>
      <c r="BV224" s="13">
        <f t="shared" si="204"/>
        <v>246.82765661061336</v>
      </c>
      <c r="BW224" s="13" t="e">
        <f t="shared" si="187"/>
        <v>#REF!</v>
      </c>
      <c r="BX224" t="e">
        <f t="shared" si="205"/>
        <v>#REF!</v>
      </c>
      <c r="BY224" s="13">
        <f t="shared" si="188"/>
        <v>890.04176756572133</v>
      </c>
    </row>
    <row r="225" spans="29:77" x14ac:dyDescent="0.2">
      <c r="AC225">
        <v>224</v>
      </c>
      <c r="AD225" s="37">
        <f t="shared" si="159"/>
        <v>902.90513738053278</v>
      </c>
      <c r="AE225" s="13" t="e">
        <f t="shared" si="160"/>
        <v>#REF!</v>
      </c>
      <c r="AF225" t="e">
        <f t="shared" si="206"/>
        <v>#REF!</v>
      </c>
      <c r="AG225" s="13">
        <f t="shared" si="161"/>
        <v>1949.1707066918982</v>
      </c>
      <c r="AH225" s="13">
        <f t="shared" si="189"/>
        <v>904.21801276652945</v>
      </c>
      <c r="AI225" s="13" t="e">
        <f t="shared" si="162"/>
        <v>#REF!</v>
      </c>
      <c r="AJ225" t="e">
        <f t="shared" si="190"/>
        <v>#REF!</v>
      </c>
      <c r="AK225" s="13">
        <f t="shared" si="163"/>
        <v>1949.1707066918982</v>
      </c>
      <c r="AL225" s="37">
        <f t="shared" si="164"/>
        <v>1951.5980368584414</v>
      </c>
      <c r="AM225" s="13" t="e">
        <f t="shared" si="165"/>
        <v>#REF!</v>
      </c>
      <c r="AN225" t="e">
        <f t="shared" si="191"/>
        <v>#REF!</v>
      </c>
      <c r="AO225" s="13">
        <f t="shared" si="166"/>
        <v>4135.1333898795156</v>
      </c>
      <c r="AP225" s="13">
        <f t="shared" si="192"/>
        <v>1953.0926949901914</v>
      </c>
      <c r="AQ225" s="13" t="e">
        <f t="shared" si="167"/>
        <v>#REF!</v>
      </c>
      <c r="AR225" s="13" t="e">
        <f t="shared" si="193"/>
        <v>#REF!</v>
      </c>
      <c r="AS225" s="38">
        <f t="shared" si="168"/>
        <v>4135.1333898795156</v>
      </c>
      <c r="AT225" s="37">
        <f t="shared" si="169"/>
        <v>251.27270472321888</v>
      </c>
      <c r="AU225" s="13" t="e">
        <f t="shared" si="170"/>
        <v>#REF!</v>
      </c>
      <c r="AV225" t="e">
        <f t="shared" si="194"/>
        <v>#REF!</v>
      </c>
      <c r="AW225" s="13">
        <f t="shared" si="171"/>
        <v>654.52934422449698</v>
      </c>
      <c r="AX225" s="13">
        <f t="shared" si="195"/>
        <v>252.09216979931364</v>
      </c>
      <c r="AY225" s="13" t="e">
        <f t="shared" si="172"/>
        <v>#REF!</v>
      </c>
      <c r="AZ225" t="e">
        <f t="shared" si="196"/>
        <v>#REF!</v>
      </c>
      <c r="BA225" s="13">
        <f t="shared" si="173"/>
        <v>654.52934422449698</v>
      </c>
      <c r="BB225" s="37">
        <f t="shared" si="174"/>
        <v>353.07368435452213</v>
      </c>
      <c r="BC225" s="13" t="e">
        <f t="shared" si="175"/>
        <v>#REF!</v>
      </c>
      <c r="BD225" t="e">
        <f t="shared" si="197"/>
        <v>#REF!</v>
      </c>
      <c r="BE225" s="13">
        <f t="shared" si="176"/>
        <v>743.64621724213885</v>
      </c>
      <c r="BF225" s="13">
        <f t="shared" si="198"/>
        <v>354.15572450781633</v>
      </c>
      <c r="BG225" s="13" t="e">
        <f t="shared" si="177"/>
        <v>#REF!</v>
      </c>
      <c r="BH225" t="e">
        <f t="shared" si="199"/>
        <v>#REF!</v>
      </c>
      <c r="BI225" s="13">
        <f t="shared" si="178"/>
        <v>743.64621724213885</v>
      </c>
      <c r="BJ225" s="115">
        <f t="shared" si="179"/>
        <v>1.7085040543306103</v>
      </c>
      <c r="BK225" s="13" t="e">
        <f t="shared" si="180"/>
        <v>#REF!</v>
      </c>
      <c r="BL225" t="e">
        <f t="shared" si="200"/>
        <v>#REF!</v>
      </c>
      <c r="BM225" s="116">
        <f t="shared" si="181"/>
        <v>5.6772349545232395</v>
      </c>
      <c r="BN225" s="13">
        <f t="shared" si="201"/>
        <v>2.7905442076247393</v>
      </c>
      <c r="BO225" s="13" t="e">
        <f t="shared" si="182"/>
        <v>#REF!</v>
      </c>
      <c r="BP225" t="e">
        <f t="shared" si="202"/>
        <v>#REF!</v>
      </c>
      <c r="BQ225" s="13">
        <f t="shared" si="183"/>
        <v>5.6772349545232395</v>
      </c>
      <c r="BR225" s="37">
        <f t="shared" si="184"/>
        <v>245.74561645731924</v>
      </c>
      <c r="BS225" s="13" t="e">
        <f t="shared" si="185"/>
        <v>#REF!</v>
      </c>
      <c r="BT225" t="e">
        <f t="shared" si="203"/>
        <v>#REF!</v>
      </c>
      <c r="BU225" s="13">
        <f t="shared" si="186"/>
        <v>890.04176756572133</v>
      </c>
      <c r="BV225" s="13">
        <f t="shared" si="204"/>
        <v>246.82765661061336</v>
      </c>
      <c r="BW225" s="13" t="e">
        <f t="shared" si="187"/>
        <v>#REF!</v>
      </c>
      <c r="BX225" t="e">
        <f t="shared" si="205"/>
        <v>#REF!</v>
      </c>
      <c r="BY225" s="13">
        <f t="shared" si="188"/>
        <v>890.04176756572133</v>
      </c>
    </row>
    <row r="226" spans="29:77" x14ac:dyDescent="0.2">
      <c r="AC226">
        <v>225</v>
      </c>
      <c r="AD226" s="37">
        <f t="shared" si="159"/>
        <v>902.90513738053278</v>
      </c>
      <c r="AE226" s="13" t="e">
        <f t="shared" si="160"/>
        <v>#REF!</v>
      </c>
      <c r="AF226" t="e">
        <f t="shared" si="206"/>
        <v>#REF!</v>
      </c>
      <c r="AG226" s="13">
        <f t="shared" si="161"/>
        <v>1949.1707066918982</v>
      </c>
      <c r="AH226" s="13">
        <f t="shared" si="189"/>
        <v>904.21801276652945</v>
      </c>
      <c r="AI226" s="13" t="e">
        <f t="shared" si="162"/>
        <v>#REF!</v>
      </c>
      <c r="AJ226" t="e">
        <f t="shared" si="190"/>
        <v>#REF!</v>
      </c>
      <c r="AK226" s="13">
        <f t="shared" si="163"/>
        <v>1949.1707066918982</v>
      </c>
      <c r="AL226" s="37">
        <f t="shared" si="164"/>
        <v>1951.5980368584414</v>
      </c>
      <c r="AM226" s="13" t="e">
        <f t="shared" si="165"/>
        <v>#REF!</v>
      </c>
      <c r="AN226" t="e">
        <f t="shared" si="191"/>
        <v>#REF!</v>
      </c>
      <c r="AO226" s="13">
        <f t="shared" si="166"/>
        <v>4135.1333898795156</v>
      </c>
      <c r="AP226" s="13">
        <f t="shared" si="192"/>
        <v>1953.0926949901914</v>
      </c>
      <c r="AQ226" s="13" t="e">
        <f t="shared" si="167"/>
        <v>#REF!</v>
      </c>
      <c r="AR226" s="13" t="e">
        <f t="shared" si="193"/>
        <v>#REF!</v>
      </c>
      <c r="AS226" s="38">
        <f t="shared" si="168"/>
        <v>4135.1333898795156</v>
      </c>
      <c r="AT226" s="37">
        <f t="shared" si="169"/>
        <v>251.27270472321888</v>
      </c>
      <c r="AU226" s="13" t="e">
        <f t="shared" si="170"/>
        <v>#REF!</v>
      </c>
      <c r="AV226" t="e">
        <f t="shared" si="194"/>
        <v>#REF!</v>
      </c>
      <c r="AW226" s="13">
        <f t="shared" si="171"/>
        <v>654.52934422449698</v>
      </c>
      <c r="AX226" s="13">
        <f t="shared" si="195"/>
        <v>252.09216979931364</v>
      </c>
      <c r="AY226" s="13" t="e">
        <f t="shared" si="172"/>
        <v>#REF!</v>
      </c>
      <c r="AZ226" t="e">
        <f t="shared" si="196"/>
        <v>#REF!</v>
      </c>
      <c r="BA226" s="13">
        <f t="shared" si="173"/>
        <v>654.52934422449698</v>
      </c>
      <c r="BB226" s="37">
        <f t="shared" si="174"/>
        <v>353.07368435452213</v>
      </c>
      <c r="BC226" s="13" t="e">
        <f t="shared" si="175"/>
        <v>#REF!</v>
      </c>
      <c r="BD226" t="e">
        <f t="shared" si="197"/>
        <v>#REF!</v>
      </c>
      <c r="BE226" s="13">
        <f t="shared" si="176"/>
        <v>743.64621724213885</v>
      </c>
      <c r="BF226" s="13">
        <f t="shared" si="198"/>
        <v>354.15572450781633</v>
      </c>
      <c r="BG226" s="13" t="e">
        <f t="shared" si="177"/>
        <v>#REF!</v>
      </c>
      <c r="BH226" t="e">
        <f t="shared" si="199"/>
        <v>#REF!</v>
      </c>
      <c r="BI226" s="13">
        <f t="shared" si="178"/>
        <v>743.64621724213885</v>
      </c>
      <c r="BJ226" s="115">
        <f t="shared" si="179"/>
        <v>1.7085040543306103</v>
      </c>
      <c r="BK226" s="13" t="e">
        <f t="shared" si="180"/>
        <v>#REF!</v>
      </c>
      <c r="BL226" t="e">
        <f t="shared" si="200"/>
        <v>#REF!</v>
      </c>
      <c r="BM226" s="116">
        <f t="shared" si="181"/>
        <v>5.6772349545232395</v>
      </c>
      <c r="BN226" s="13">
        <f t="shared" si="201"/>
        <v>2.7905442076247393</v>
      </c>
      <c r="BO226" s="13" t="e">
        <f t="shared" si="182"/>
        <v>#REF!</v>
      </c>
      <c r="BP226" t="e">
        <f t="shared" si="202"/>
        <v>#REF!</v>
      </c>
      <c r="BQ226" s="13">
        <f t="shared" si="183"/>
        <v>5.6772349545232395</v>
      </c>
      <c r="BR226" s="37">
        <f t="shared" si="184"/>
        <v>245.74561645731924</v>
      </c>
      <c r="BS226" s="13" t="e">
        <f t="shared" si="185"/>
        <v>#REF!</v>
      </c>
      <c r="BT226" t="e">
        <f t="shared" si="203"/>
        <v>#REF!</v>
      </c>
      <c r="BU226" s="13">
        <f t="shared" si="186"/>
        <v>890.04176756572133</v>
      </c>
      <c r="BV226" s="13">
        <f t="shared" si="204"/>
        <v>246.82765661061336</v>
      </c>
      <c r="BW226" s="13" t="e">
        <f t="shared" si="187"/>
        <v>#REF!</v>
      </c>
      <c r="BX226" t="e">
        <f t="shared" si="205"/>
        <v>#REF!</v>
      </c>
      <c r="BY226" s="13">
        <f t="shared" si="188"/>
        <v>890.04176756572133</v>
      </c>
    </row>
    <row r="227" spans="29:77" x14ac:dyDescent="0.2">
      <c r="AC227">
        <v>226</v>
      </c>
      <c r="AD227" s="37">
        <f t="shared" si="159"/>
        <v>902.90513738053278</v>
      </c>
      <c r="AE227" s="13" t="e">
        <f t="shared" si="160"/>
        <v>#REF!</v>
      </c>
      <c r="AF227" t="e">
        <f t="shared" si="206"/>
        <v>#REF!</v>
      </c>
      <c r="AG227" s="13">
        <f t="shared" si="161"/>
        <v>1949.1707066918982</v>
      </c>
      <c r="AH227" s="13">
        <f t="shared" si="189"/>
        <v>904.21801276652945</v>
      </c>
      <c r="AI227" s="13" t="e">
        <f t="shared" si="162"/>
        <v>#REF!</v>
      </c>
      <c r="AJ227" t="e">
        <f t="shared" si="190"/>
        <v>#REF!</v>
      </c>
      <c r="AK227" s="13">
        <f t="shared" si="163"/>
        <v>1949.1707066918982</v>
      </c>
      <c r="AL227" s="37">
        <f t="shared" si="164"/>
        <v>1951.5980368584414</v>
      </c>
      <c r="AM227" s="13" t="e">
        <f t="shared" si="165"/>
        <v>#REF!</v>
      </c>
      <c r="AN227" t="e">
        <f t="shared" si="191"/>
        <v>#REF!</v>
      </c>
      <c r="AO227" s="13">
        <f t="shared" si="166"/>
        <v>4135.1333898795156</v>
      </c>
      <c r="AP227" s="13">
        <f t="shared" si="192"/>
        <v>1953.0926949901914</v>
      </c>
      <c r="AQ227" s="13" t="e">
        <f t="shared" si="167"/>
        <v>#REF!</v>
      </c>
      <c r="AR227" s="13" t="e">
        <f t="shared" si="193"/>
        <v>#REF!</v>
      </c>
      <c r="AS227" s="38">
        <f t="shared" si="168"/>
        <v>4135.1333898795156</v>
      </c>
      <c r="AT227" s="37">
        <f t="shared" si="169"/>
        <v>251.27270472321888</v>
      </c>
      <c r="AU227" s="13" t="e">
        <f t="shared" si="170"/>
        <v>#REF!</v>
      </c>
      <c r="AV227" t="e">
        <f t="shared" si="194"/>
        <v>#REF!</v>
      </c>
      <c r="AW227" s="13">
        <f t="shared" si="171"/>
        <v>654.52934422449698</v>
      </c>
      <c r="AX227" s="13">
        <f t="shared" si="195"/>
        <v>252.09216979931364</v>
      </c>
      <c r="AY227" s="13" t="e">
        <f t="shared" si="172"/>
        <v>#REF!</v>
      </c>
      <c r="AZ227" t="e">
        <f t="shared" si="196"/>
        <v>#REF!</v>
      </c>
      <c r="BA227" s="13">
        <f t="shared" si="173"/>
        <v>654.52934422449698</v>
      </c>
      <c r="BB227" s="37">
        <f t="shared" si="174"/>
        <v>353.07368435452213</v>
      </c>
      <c r="BC227" s="13" t="e">
        <f t="shared" si="175"/>
        <v>#REF!</v>
      </c>
      <c r="BD227" t="e">
        <f t="shared" si="197"/>
        <v>#REF!</v>
      </c>
      <c r="BE227" s="13">
        <f t="shared" si="176"/>
        <v>743.64621724213885</v>
      </c>
      <c r="BF227" s="13">
        <f t="shared" si="198"/>
        <v>354.15572450781633</v>
      </c>
      <c r="BG227" s="13" t="e">
        <f t="shared" si="177"/>
        <v>#REF!</v>
      </c>
      <c r="BH227" t="e">
        <f t="shared" si="199"/>
        <v>#REF!</v>
      </c>
      <c r="BI227" s="13">
        <f t="shared" si="178"/>
        <v>743.64621724213885</v>
      </c>
      <c r="BJ227" s="115">
        <f t="shared" si="179"/>
        <v>1.7085040543306103</v>
      </c>
      <c r="BK227" s="13" t="e">
        <f t="shared" si="180"/>
        <v>#REF!</v>
      </c>
      <c r="BL227" t="e">
        <f t="shared" si="200"/>
        <v>#REF!</v>
      </c>
      <c r="BM227" s="116">
        <f t="shared" si="181"/>
        <v>5.6772349545232395</v>
      </c>
      <c r="BN227" s="13">
        <f t="shared" si="201"/>
        <v>2.7905442076247393</v>
      </c>
      <c r="BO227" s="13" t="e">
        <f t="shared" si="182"/>
        <v>#REF!</v>
      </c>
      <c r="BP227" t="e">
        <f t="shared" si="202"/>
        <v>#REF!</v>
      </c>
      <c r="BQ227" s="13">
        <f t="shared" si="183"/>
        <v>5.6772349545232395</v>
      </c>
      <c r="BR227" s="37">
        <f t="shared" si="184"/>
        <v>245.74561645731924</v>
      </c>
      <c r="BS227" s="13" t="e">
        <f t="shared" si="185"/>
        <v>#REF!</v>
      </c>
      <c r="BT227" t="e">
        <f t="shared" si="203"/>
        <v>#REF!</v>
      </c>
      <c r="BU227" s="13">
        <f t="shared" si="186"/>
        <v>890.04176756572133</v>
      </c>
      <c r="BV227" s="13">
        <f t="shared" si="204"/>
        <v>246.82765661061336</v>
      </c>
      <c r="BW227" s="13" t="e">
        <f t="shared" si="187"/>
        <v>#REF!</v>
      </c>
      <c r="BX227" t="e">
        <f t="shared" si="205"/>
        <v>#REF!</v>
      </c>
      <c r="BY227" s="13">
        <f t="shared" si="188"/>
        <v>890.04176756572133</v>
      </c>
    </row>
    <row r="228" spans="29:77" x14ac:dyDescent="0.2">
      <c r="AC228">
        <v>227</v>
      </c>
      <c r="AD228" s="37">
        <f t="shared" si="159"/>
        <v>902.90513738053278</v>
      </c>
      <c r="AE228" s="13" t="e">
        <f t="shared" si="160"/>
        <v>#REF!</v>
      </c>
      <c r="AF228" t="e">
        <f t="shared" si="206"/>
        <v>#REF!</v>
      </c>
      <c r="AG228" s="13">
        <f t="shared" si="161"/>
        <v>1949.1707066918982</v>
      </c>
      <c r="AH228" s="13">
        <f t="shared" si="189"/>
        <v>904.21801276652945</v>
      </c>
      <c r="AI228" s="13" t="e">
        <f t="shared" si="162"/>
        <v>#REF!</v>
      </c>
      <c r="AJ228" t="e">
        <f t="shared" si="190"/>
        <v>#REF!</v>
      </c>
      <c r="AK228" s="13">
        <f t="shared" si="163"/>
        <v>1949.1707066918982</v>
      </c>
      <c r="AL228" s="37">
        <f t="shared" si="164"/>
        <v>1951.5980368584414</v>
      </c>
      <c r="AM228" s="13" t="e">
        <f t="shared" si="165"/>
        <v>#REF!</v>
      </c>
      <c r="AN228" t="e">
        <f t="shared" si="191"/>
        <v>#REF!</v>
      </c>
      <c r="AO228" s="13">
        <f t="shared" si="166"/>
        <v>4135.1333898795156</v>
      </c>
      <c r="AP228" s="13">
        <f t="shared" si="192"/>
        <v>1953.0926949901914</v>
      </c>
      <c r="AQ228" s="13" t="e">
        <f t="shared" si="167"/>
        <v>#REF!</v>
      </c>
      <c r="AR228" s="13" t="e">
        <f t="shared" si="193"/>
        <v>#REF!</v>
      </c>
      <c r="AS228" s="38">
        <f t="shared" si="168"/>
        <v>4135.1333898795156</v>
      </c>
      <c r="AT228" s="37">
        <f t="shared" si="169"/>
        <v>251.27270472321888</v>
      </c>
      <c r="AU228" s="13" t="e">
        <f t="shared" si="170"/>
        <v>#REF!</v>
      </c>
      <c r="AV228" t="e">
        <f t="shared" si="194"/>
        <v>#REF!</v>
      </c>
      <c r="AW228" s="13">
        <f t="shared" si="171"/>
        <v>654.52934422449698</v>
      </c>
      <c r="AX228" s="13">
        <f t="shared" si="195"/>
        <v>252.09216979931364</v>
      </c>
      <c r="AY228" s="13" t="e">
        <f t="shared" si="172"/>
        <v>#REF!</v>
      </c>
      <c r="AZ228" t="e">
        <f t="shared" si="196"/>
        <v>#REF!</v>
      </c>
      <c r="BA228" s="13">
        <f t="shared" si="173"/>
        <v>654.52934422449698</v>
      </c>
      <c r="BB228" s="37">
        <f t="shared" si="174"/>
        <v>353.07368435452213</v>
      </c>
      <c r="BC228" s="13" t="e">
        <f t="shared" si="175"/>
        <v>#REF!</v>
      </c>
      <c r="BD228" t="e">
        <f t="shared" si="197"/>
        <v>#REF!</v>
      </c>
      <c r="BE228" s="13">
        <f t="shared" si="176"/>
        <v>743.64621724213885</v>
      </c>
      <c r="BF228" s="13">
        <f t="shared" si="198"/>
        <v>354.15572450781633</v>
      </c>
      <c r="BG228" s="13" t="e">
        <f t="shared" si="177"/>
        <v>#REF!</v>
      </c>
      <c r="BH228" t="e">
        <f t="shared" si="199"/>
        <v>#REF!</v>
      </c>
      <c r="BI228" s="13">
        <f t="shared" si="178"/>
        <v>743.64621724213885</v>
      </c>
      <c r="BJ228" s="115">
        <f t="shared" si="179"/>
        <v>1.7085040543306103</v>
      </c>
      <c r="BK228" s="13" t="e">
        <f t="shared" si="180"/>
        <v>#REF!</v>
      </c>
      <c r="BL228" t="e">
        <f t="shared" si="200"/>
        <v>#REF!</v>
      </c>
      <c r="BM228" s="116">
        <f t="shared" si="181"/>
        <v>5.6772349545232395</v>
      </c>
      <c r="BN228" s="13">
        <f t="shared" si="201"/>
        <v>2.7905442076247393</v>
      </c>
      <c r="BO228" s="13" t="e">
        <f t="shared" si="182"/>
        <v>#REF!</v>
      </c>
      <c r="BP228" t="e">
        <f t="shared" si="202"/>
        <v>#REF!</v>
      </c>
      <c r="BQ228" s="13">
        <f t="shared" si="183"/>
        <v>5.6772349545232395</v>
      </c>
      <c r="BR228" s="37">
        <f t="shared" si="184"/>
        <v>245.74561645731924</v>
      </c>
      <c r="BS228" s="13" t="e">
        <f t="shared" si="185"/>
        <v>#REF!</v>
      </c>
      <c r="BT228" t="e">
        <f t="shared" si="203"/>
        <v>#REF!</v>
      </c>
      <c r="BU228" s="13">
        <f t="shared" si="186"/>
        <v>890.04176756572133</v>
      </c>
      <c r="BV228" s="13">
        <f t="shared" si="204"/>
        <v>246.82765661061336</v>
      </c>
      <c r="BW228" s="13" t="e">
        <f t="shared" si="187"/>
        <v>#REF!</v>
      </c>
      <c r="BX228" t="e">
        <f t="shared" si="205"/>
        <v>#REF!</v>
      </c>
      <c r="BY228" s="13">
        <f t="shared" si="188"/>
        <v>890.04176756572133</v>
      </c>
    </row>
    <row r="229" spans="29:77" x14ac:dyDescent="0.2">
      <c r="AC229">
        <v>228</v>
      </c>
      <c r="AD229" s="37">
        <f t="shared" si="159"/>
        <v>902.90513738053278</v>
      </c>
      <c r="AE229" s="13" t="e">
        <f t="shared" si="160"/>
        <v>#REF!</v>
      </c>
      <c r="AF229" t="e">
        <f t="shared" si="206"/>
        <v>#REF!</v>
      </c>
      <c r="AG229" s="13">
        <f t="shared" si="161"/>
        <v>1949.1707066918982</v>
      </c>
      <c r="AH229" s="13">
        <f t="shared" si="189"/>
        <v>904.21801276652945</v>
      </c>
      <c r="AI229" s="13" t="e">
        <f t="shared" si="162"/>
        <v>#REF!</v>
      </c>
      <c r="AJ229" t="e">
        <f t="shared" si="190"/>
        <v>#REF!</v>
      </c>
      <c r="AK229" s="13">
        <f t="shared" si="163"/>
        <v>1949.1707066918982</v>
      </c>
      <c r="AL229" s="37">
        <f t="shared" si="164"/>
        <v>1951.5980368584414</v>
      </c>
      <c r="AM229" s="13" t="e">
        <f t="shared" si="165"/>
        <v>#REF!</v>
      </c>
      <c r="AN229" t="e">
        <f t="shared" si="191"/>
        <v>#REF!</v>
      </c>
      <c r="AO229" s="13">
        <f t="shared" si="166"/>
        <v>4135.1333898795156</v>
      </c>
      <c r="AP229" s="13">
        <f t="shared" si="192"/>
        <v>1953.0926949901914</v>
      </c>
      <c r="AQ229" s="13" t="e">
        <f t="shared" si="167"/>
        <v>#REF!</v>
      </c>
      <c r="AR229" s="13" t="e">
        <f t="shared" si="193"/>
        <v>#REF!</v>
      </c>
      <c r="AS229" s="38">
        <f t="shared" si="168"/>
        <v>4135.1333898795156</v>
      </c>
      <c r="AT229" s="37">
        <f t="shared" si="169"/>
        <v>251.27270472321888</v>
      </c>
      <c r="AU229" s="13" t="e">
        <f t="shared" si="170"/>
        <v>#REF!</v>
      </c>
      <c r="AV229" t="e">
        <f t="shared" si="194"/>
        <v>#REF!</v>
      </c>
      <c r="AW229" s="13">
        <f t="shared" si="171"/>
        <v>654.52934422449698</v>
      </c>
      <c r="AX229" s="13">
        <f t="shared" si="195"/>
        <v>252.09216979931364</v>
      </c>
      <c r="AY229" s="13" t="e">
        <f t="shared" si="172"/>
        <v>#REF!</v>
      </c>
      <c r="AZ229" t="e">
        <f t="shared" si="196"/>
        <v>#REF!</v>
      </c>
      <c r="BA229" s="13">
        <f t="shared" si="173"/>
        <v>654.52934422449698</v>
      </c>
      <c r="BB229" s="37">
        <f t="shared" si="174"/>
        <v>353.07368435452213</v>
      </c>
      <c r="BC229" s="13" t="e">
        <f t="shared" si="175"/>
        <v>#REF!</v>
      </c>
      <c r="BD229" t="e">
        <f t="shared" si="197"/>
        <v>#REF!</v>
      </c>
      <c r="BE229" s="13">
        <f t="shared" si="176"/>
        <v>743.64621724213885</v>
      </c>
      <c r="BF229" s="13">
        <f t="shared" si="198"/>
        <v>354.15572450781633</v>
      </c>
      <c r="BG229" s="13" t="e">
        <f t="shared" si="177"/>
        <v>#REF!</v>
      </c>
      <c r="BH229" t="e">
        <f t="shared" si="199"/>
        <v>#REF!</v>
      </c>
      <c r="BI229" s="13">
        <f t="shared" si="178"/>
        <v>743.64621724213885</v>
      </c>
      <c r="BJ229" s="115">
        <f t="shared" si="179"/>
        <v>1.7085040543306103</v>
      </c>
      <c r="BK229" s="13" t="e">
        <f t="shared" si="180"/>
        <v>#REF!</v>
      </c>
      <c r="BL229" t="e">
        <f t="shared" si="200"/>
        <v>#REF!</v>
      </c>
      <c r="BM229" s="116">
        <f t="shared" si="181"/>
        <v>5.6772349545232395</v>
      </c>
      <c r="BN229" s="13">
        <f t="shared" si="201"/>
        <v>2.7905442076247393</v>
      </c>
      <c r="BO229" s="13" t="e">
        <f t="shared" si="182"/>
        <v>#REF!</v>
      </c>
      <c r="BP229" t="e">
        <f t="shared" si="202"/>
        <v>#REF!</v>
      </c>
      <c r="BQ229" s="13">
        <f t="shared" si="183"/>
        <v>5.6772349545232395</v>
      </c>
      <c r="BR229" s="37">
        <f t="shared" si="184"/>
        <v>245.74561645731924</v>
      </c>
      <c r="BS229" s="13" t="e">
        <f t="shared" si="185"/>
        <v>#REF!</v>
      </c>
      <c r="BT229" t="e">
        <f t="shared" si="203"/>
        <v>#REF!</v>
      </c>
      <c r="BU229" s="13">
        <f t="shared" si="186"/>
        <v>890.04176756572133</v>
      </c>
      <c r="BV229" s="13">
        <f t="shared" si="204"/>
        <v>246.82765661061336</v>
      </c>
      <c r="BW229" s="13" t="e">
        <f t="shared" si="187"/>
        <v>#REF!</v>
      </c>
      <c r="BX229" t="e">
        <f t="shared" si="205"/>
        <v>#REF!</v>
      </c>
      <c r="BY229" s="13">
        <f t="shared" si="188"/>
        <v>890.04176756572133</v>
      </c>
    </row>
    <row r="230" spans="29:77" x14ac:dyDescent="0.2">
      <c r="AC230">
        <v>229</v>
      </c>
      <c r="AD230" s="37">
        <f t="shared" si="159"/>
        <v>902.90513738053278</v>
      </c>
      <c r="AE230" s="13" t="e">
        <f t="shared" si="160"/>
        <v>#REF!</v>
      </c>
      <c r="AF230" t="e">
        <f t="shared" si="206"/>
        <v>#REF!</v>
      </c>
      <c r="AG230" s="13">
        <f t="shared" si="161"/>
        <v>1949.1707066918982</v>
      </c>
      <c r="AH230" s="13">
        <f t="shared" si="189"/>
        <v>904.21801276652945</v>
      </c>
      <c r="AI230" s="13" t="e">
        <f t="shared" si="162"/>
        <v>#REF!</v>
      </c>
      <c r="AJ230" t="e">
        <f t="shared" si="190"/>
        <v>#REF!</v>
      </c>
      <c r="AK230" s="13">
        <f t="shared" si="163"/>
        <v>1949.1707066918982</v>
      </c>
      <c r="AL230" s="37">
        <f t="shared" si="164"/>
        <v>1951.5980368584414</v>
      </c>
      <c r="AM230" s="13" t="e">
        <f t="shared" si="165"/>
        <v>#REF!</v>
      </c>
      <c r="AN230" t="e">
        <f t="shared" si="191"/>
        <v>#REF!</v>
      </c>
      <c r="AO230" s="13">
        <f t="shared" si="166"/>
        <v>4135.1333898795156</v>
      </c>
      <c r="AP230" s="13">
        <f t="shared" si="192"/>
        <v>1953.0926949901914</v>
      </c>
      <c r="AQ230" s="13" t="e">
        <f t="shared" si="167"/>
        <v>#REF!</v>
      </c>
      <c r="AR230" s="13" t="e">
        <f t="shared" si="193"/>
        <v>#REF!</v>
      </c>
      <c r="AS230" s="38">
        <f t="shared" si="168"/>
        <v>4135.1333898795156</v>
      </c>
      <c r="AT230" s="37">
        <f t="shared" si="169"/>
        <v>251.27270472321888</v>
      </c>
      <c r="AU230" s="13" t="e">
        <f t="shared" si="170"/>
        <v>#REF!</v>
      </c>
      <c r="AV230" t="e">
        <f t="shared" si="194"/>
        <v>#REF!</v>
      </c>
      <c r="AW230" s="13">
        <f t="shared" si="171"/>
        <v>654.52934422449698</v>
      </c>
      <c r="AX230" s="13">
        <f t="shared" si="195"/>
        <v>252.09216979931364</v>
      </c>
      <c r="AY230" s="13" t="e">
        <f t="shared" si="172"/>
        <v>#REF!</v>
      </c>
      <c r="AZ230" t="e">
        <f t="shared" si="196"/>
        <v>#REF!</v>
      </c>
      <c r="BA230" s="13">
        <f t="shared" si="173"/>
        <v>654.52934422449698</v>
      </c>
      <c r="BB230" s="37">
        <f t="shared" si="174"/>
        <v>353.07368435452213</v>
      </c>
      <c r="BC230" s="13" t="e">
        <f t="shared" si="175"/>
        <v>#REF!</v>
      </c>
      <c r="BD230" t="e">
        <f t="shared" si="197"/>
        <v>#REF!</v>
      </c>
      <c r="BE230" s="13">
        <f t="shared" si="176"/>
        <v>743.64621724213885</v>
      </c>
      <c r="BF230" s="13">
        <f t="shared" si="198"/>
        <v>354.15572450781633</v>
      </c>
      <c r="BG230" s="13" t="e">
        <f t="shared" si="177"/>
        <v>#REF!</v>
      </c>
      <c r="BH230" t="e">
        <f t="shared" si="199"/>
        <v>#REF!</v>
      </c>
      <c r="BI230" s="13">
        <f t="shared" si="178"/>
        <v>743.64621724213885</v>
      </c>
      <c r="BJ230" s="115">
        <f t="shared" si="179"/>
        <v>1.7085040543306103</v>
      </c>
      <c r="BK230" s="13" t="e">
        <f t="shared" si="180"/>
        <v>#REF!</v>
      </c>
      <c r="BL230" t="e">
        <f t="shared" si="200"/>
        <v>#REF!</v>
      </c>
      <c r="BM230" s="116">
        <f t="shared" si="181"/>
        <v>5.6772349545232395</v>
      </c>
      <c r="BN230" s="13">
        <f t="shared" si="201"/>
        <v>2.7905442076247393</v>
      </c>
      <c r="BO230" s="13" t="e">
        <f t="shared" si="182"/>
        <v>#REF!</v>
      </c>
      <c r="BP230" t="e">
        <f t="shared" si="202"/>
        <v>#REF!</v>
      </c>
      <c r="BQ230" s="13">
        <f t="shared" si="183"/>
        <v>5.6772349545232395</v>
      </c>
      <c r="BR230" s="37">
        <f t="shared" si="184"/>
        <v>245.74561645731924</v>
      </c>
      <c r="BS230" s="13" t="e">
        <f t="shared" si="185"/>
        <v>#REF!</v>
      </c>
      <c r="BT230" t="e">
        <f t="shared" si="203"/>
        <v>#REF!</v>
      </c>
      <c r="BU230" s="13">
        <f t="shared" si="186"/>
        <v>890.04176756572133</v>
      </c>
      <c r="BV230" s="13">
        <f t="shared" si="204"/>
        <v>246.82765661061336</v>
      </c>
      <c r="BW230" s="13" t="e">
        <f t="shared" si="187"/>
        <v>#REF!</v>
      </c>
      <c r="BX230" t="e">
        <f t="shared" si="205"/>
        <v>#REF!</v>
      </c>
      <c r="BY230" s="13">
        <f t="shared" si="188"/>
        <v>890.04176756572133</v>
      </c>
    </row>
    <row r="231" spans="29:77" x14ac:dyDescent="0.2">
      <c r="AC231">
        <v>230</v>
      </c>
      <c r="AD231" s="37">
        <f t="shared" si="159"/>
        <v>902.90513738053278</v>
      </c>
      <c r="AE231" s="13" t="e">
        <f t="shared" si="160"/>
        <v>#REF!</v>
      </c>
      <c r="AF231" t="e">
        <f t="shared" si="206"/>
        <v>#REF!</v>
      </c>
      <c r="AG231" s="13">
        <f t="shared" si="161"/>
        <v>1949.1707066918982</v>
      </c>
      <c r="AH231" s="13">
        <f t="shared" si="189"/>
        <v>904.21801276652945</v>
      </c>
      <c r="AI231" s="13" t="e">
        <f t="shared" si="162"/>
        <v>#REF!</v>
      </c>
      <c r="AJ231" t="e">
        <f t="shared" si="190"/>
        <v>#REF!</v>
      </c>
      <c r="AK231" s="13">
        <f t="shared" si="163"/>
        <v>1949.1707066918982</v>
      </c>
      <c r="AL231" s="37">
        <f t="shared" si="164"/>
        <v>1951.5980368584414</v>
      </c>
      <c r="AM231" s="13" t="e">
        <f t="shared" si="165"/>
        <v>#REF!</v>
      </c>
      <c r="AN231" t="e">
        <f t="shared" si="191"/>
        <v>#REF!</v>
      </c>
      <c r="AO231" s="13">
        <f t="shared" si="166"/>
        <v>4135.1333898795156</v>
      </c>
      <c r="AP231" s="13">
        <f t="shared" si="192"/>
        <v>1953.0926949901914</v>
      </c>
      <c r="AQ231" s="13" t="e">
        <f t="shared" si="167"/>
        <v>#REF!</v>
      </c>
      <c r="AR231" s="13" t="e">
        <f t="shared" si="193"/>
        <v>#REF!</v>
      </c>
      <c r="AS231" s="38">
        <f t="shared" si="168"/>
        <v>4135.1333898795156</v>
      </c>
      <c r="AT231" s="37">
        <f t="shared" si="169"/>
        <v>251.27270472321888</v>
      </c>
      <c r="AU231" s="13" t="e">
        <f t="shared" si="170"/>
        <v>#REF!</v>
      </c>
      <c r="AV231" t="e">
        <f t="shared" si="194"/>
        <v>#REF!</v>
      </c>
      <c r="AW231" s="13">
        <f t="shared" si="171"/>
        <v>654.52934422449698</v>
      </c>
      <c r="AX231" s="13">
        <f t="shared" si="195"/>
        <v>252.09216979931364</v>
      </c>
      <c r="AY231" s="13" t="e">
        <f t="shared" si="172"/>
        <v>#REF!</v>
      </c>
      <c r="AZ231" t="e">
        <f t="shared" si="196"/>
        <v>#REF!</v>
      </c>
      <c r="BA231" s="13">
        <f t="shared" si="173"/>
        <v>654.52934422449698</v>
      </c>
      <c r="BB231" s="37">
        <f t="shared" si="174"/>
        <v>353.07368435452213</v>
      </c>
      <c r="BC231" s="13" t="e">
        <f t="shared" si="175"/>
        <v>#REF!</v>
      </c>
      <c r="BD231" t="e">
        <f t="shared" si="197"/>
        <v>#REF!</v>
      </c>
      <c r="BE231" s="13">
        <f t="shared" si="176"/>
        <v>743.64621724213885</v>
      </c>
      <c r="BF231" s="13">
        <f t="shared" si="198"/>
        <v>354.15572450781633</v>
      </c>
      <c r="BG231" s="13" t="e">
        <f t="shared" si="177"/>
        <v>#REF!</v>
      </c>
      <c r="BH231" t="e">
        <f t="shared" si="199"/>
        <v>#REF!</v>
      </c>
      <c r="BI231" s="13">
        <f t="shared" si="178"/>
        <v>743.64621724213885</v>
      </c>
      <c r="BJ231" s="115">
        <f t="shared" si="179"/>
        <v>1.7085040543306103</v>
      </c>
      <c r="BK231" s="13" t="e">
        <f t="shared" si="180"/>
        <v>#REF!</v>
      </c>
      <c r="BL231" t="e">
        <f t="shared" si="200"/>
        <v>#REF!</v>
      </c>
      <c r="BM231" s="116">
        <f t="shared" si="181"/>
        <v>5.6772349545232395</v>
      </c>
      <c r="BN231" s="13">
        <f t="shared" si="201"/>
        <v>2.7905442076247393</v>
      </c>
      <c r="BO231" s="13" t="e">
        <f t="shared" si="182"/>
        <v>#REF!</v>
      </c>
      <c r="BP231" t="e">
        <f t="shared" si="202"/>
        <v>#REF!</v>
      </c>
      <c r="BQ231" s="13">
        <f t="shared" si="183"/>
        <v>5.6772349545232395</v>
      </c>
      <c r="BR231" s="37">
        <f t="shared" si="184"/>
        <v>245.74561645731924</v>
      </c>
      <c r="BS231" s="13" t="e">
        <f t="shared" si="185"/>
        <v>#REF!</v>
      </c>
      <c r="BT231" t="e">
        <f t="shared" si="203"/>
        <v>#REF!</v>
      </c>
      <c r="BU231" s="13">
        <f t="shared" si="186"/>
        <v>890.04176756572133</v>
      </c>
      <c r="BV231" s="13">
        <f t="shared" si="204"/>
        <v>246.82765661061336</v>
      </c>
      <c r="BW231" s="13" t="e">
        <f t="shared" si="187"/>
        <v>#REF!</v>
      </c>
      <c r="BX231" t="e">
        <f t="shared" si="205"/>
        <v>#REF!</v>
      </c>
      <c r="BY231" s="13">
        <f t="shared" si="188"/>
        <v>890.04176756572133</v>
      </c>
    </row>
    <row r="232" spans="29:77" x14ac:dyDescent="0.2">
      <c r="AC232">
        <v>231</v>
      </c>
      <c r="AD232" s="37">
        <f t="shared" si="159"/>
        <v>902.90513738053278</v>
      </c>
      <c r="AE232" s="13" t="e">
        <f t="shared" si="160"/>
        <v>#REF!</v>
      </c>
      <c r="AF232" t="e">
        <f t="shared" si="206"/>
        <v>#REF!</v>
      </c>
      <c r="AG232" s="13">
        <f t="shared" si="161"/>
        <v>1949.1707066918982</v>
      </c>
      <c r="AH232" s="13">
        <f t="shared" si="189"/>
        <v>904.21801276652945</v>
      </c>
      <c r="AI232" s="13" t="e">
        <f t="shared" si="162"/>
        <v>#REF!</v>
      </c>
      <c r="AJ232" t="e">
        <f t="shared" si="190"/>
        <v>#REF!</v>
      </c>
      <c r="AK232" s="13">
        <f t="shared" si="163"/>
        <v>1949.1707066918982</v>
      </c>
      <c r="AL232" s="37">
        <f t="shared" si="164"/>
        <v>1951.5980368584414</v>
      </c>
      <c r="AM232" s="13" t="e">
        <f t="shared" si="165"/>
        <v>#REF!</v>
      </c>
      <c r="AN232" t="e">
        <f t="shared" si="191"/>
        <v>#REF!</v>
      </c>
      <c r="AO232" s="13">
        <f t="shared" si="166"/>
        <v>4135.1333898795156</v>
      </c>
      <c r="AP232" s="13">
        <f t="shared" si="192"/>
        <v>1953.0926949901914</v>
      </c>
      <c r="AQ232" s="13" t="e">
        <f t="shared" si="167"/>
        <v>#REF!</v>
      </c>
      <c r="AR232" s="13" t="e">
        <f t="shared" si="193"/>
        <v>#REF!</v>
      </c>
      <c r="AS232" s="38">
        <f t="shared" si="168"/>
        <v>4135.1333898795156</v>
      </c>
      <c r="AT232" s="37">
        <f t="shared" si="169"/>
        <v>251.27270472321888</v>
      </c>
      <c r="AU232" s="13" t="e">
        <f t="shared" si="170"/>
        <v>#REF!</v>
      </c>
      <c r="AV232" t="e">
        <f t="shared" si="194"/>
        <v>#REF!</v>
      </c>
      <c r="AW232" s="13">
        <f t="shared" si="171"/>
        <v>654.52934422449698</v>
      </c>
      <c r="AX232" s="13">
        <f t="shared" si="195"/>
        <v>252.09216979931364</v>
      </c>
      <c r="AY232" s="13" t="e">
        <f t="shared" si="172"/>
        <v>#REF!</v>
      </c>
      <c r="AZ232" t="e">
        <f t="shared" si="196"/>
        <v>#REF!</v>
      </c>
      <c r="BA232" s="13">
        <f t="shared" si="173"/>
        <v>654.52934422449698</v>
      </c>
      <c r="BB232" s="37">
        <f t="shared" si="174"/>
        <v>353.07368435452213</v>
      </c>
      <c r="BC232" s="13" t="e">
        <f t="shared" si="175"/>
        <v>#REF!</v>
      </c>
      <c r="BD232" t="e">
        <f t="shared" si="197"/>
        <v>#REF!</v>
      </c>
      <c r="BE232" s="13">
        <f t="shared" si="176"/>
        <v>743.64621724213885</v>
      </c>
      <c r="BF232" s="13">
        <f t="shared" si="198"/>
        <v>354.15572450781633</v>
      </c>
      <c r="BG232" s="13" t="e">
        <f t="shared" si="177"/>
        <v>#REF!</v>
      </c>
      <c r="BH232" t="e">
        <f t="shared" si="199"/>
        <v>#REF!</v>
      </c>
      <c r="BI232" s="13">
        <f t="shared" si="178"/>
        <v>743.64621724213885</v>
      </c>
      <c r="BJ232" s="115">
        <f t="shared" si="179"/>
        <v>1.7085040543306103</v>
      </c>
      <c r="BK232" s="13" t="e">
        <f t="shared" si="180"/>
        <v>#REF!</v>
      </c>
      <c r="BL232" t="e">
        <f t="shared" si="200"/>
        <v>#REF!</v>
      </c>
      <c r="BM232" s="116">
        <f t="shared" si="181"/>
        <v>5.6772349545232395</v>
      </c>
      <c r="BN232" s="13">
        <f t="shared" si="201"/>
        <v>2.7905442076247393</v>
      </c>
      <c r="BO232" s="13" t="e">
        <f t="shared" si="182"/>
        <v>#REF!</v>
      </c>
      <c r="BP232" t="e">
        <f t="shared" si="202"/>
        <v>#REF!</v>
      </c>
      <c r="BQ232" s="13">
        <f t="shared" si="183"/>
        <v>5.6772349545232395</v>
      </c>
      <c r="BR232" s="37">
        <f t="shared" si="184"/>
        <v>245.74561645731924</v>
      </c>
      <c r="BS232" s="13" t="e">
        <f t="shared" si="185"/>
        <v>#REF!</v>
      </c>
      <c r="BT232" t="e">
        <f t="shared" si="203"/>
        <v>#REF!</v>
      </c>
      <c r="BU232" s="13">
        <f t="shared" si="186"/>
        <v>890.04176756572133</v>
      </c>
      <c r="BV232" s="13">
        <f t="shared" si="204"/>
        <v>246.82765661061336</v>
      </c>
      <c r="BW232" s="13" t="e">
        <f t="shared" si="187"/>
        <v>#REF!</v>
      </c>
      <c r="BX232" t="e">
        <f t="shared" si="205"/>
        <v>#REF!</v>
      </c>
      <c r="BY232" s="13">
        <f t="shared" si="188"/>
        <v>890.04176756572133</v>
      </c>
    </row>
    <row r="233" spans="29:77" x14ac:dyDescent="0.2">
      <c r="AC233">
        <v>232</v>
      </c>
      <c r="AD233" s="37">
        <f t="shared" si="159"/>
        <v>902.90513738053278</v>
      </c>
      <c r="AE233" s="13" t="e">
        <f t="shared" si="160"/>
        <v>#REF!</v>
      </c>
      <c r="AF233" t="e">
        <f t="shared" si="206"/>
        <v>#REF!</v>
      </c>
      <c r="AG233" s="13">
        <f t="shared" si="161"/>
        <v>1949.1707066918982</v>
      </c>
      <c r="AH233" s="13">
        <f t="shared" si="189"/>
        <v>904.21801276652945</v>
      </c>
      <c r="AI233" s="13" t="e">
        <f t="shared" si="162"/>
        <v>#REF!</v>
      </c>
      <c r="AJ233" t="e">
        <f t="shared" si="190"/>
        <v>#REF!</v>
      </c>
      <c r="AK233" s="13">
        <f t="shared" si="163"/>
        <v>1949.1707066918982</v>
      </c>
      <c r="AL233" s="37">
        <f t="shared" si="164"/>
        <v>1951.5980368584414</v>
      </c>
      <c r="AM233" s="13" t="e">
        <f t="shared" si="165"/>
        <v>#REF!</v>
      </c>
      <c r="AN233" t="e">
        <f t="shared" si="191"/>
        <v>#REF!</v>
      </c>
      <c r="AO233" s="13">
        <f t="shared" si="166"/>
        <v>4135.1333898795156</v>
      </c>
      <c r="AP233" s="13">
        <f t="shared" si="192"/>
        <v>1953.0926949901914</v>
      </c>
      <c r="AQ233" s="13" t="e">
        <f t="shared" si="167"/>
        <v>#REF!</v>
      </c>
      <c r="AR233" s="13" t="e">
        <f t="shared" si="193"/>
        <v>#REF!</v>
      </c>
      <c r="AS233" s="38">
        <f t="shared" si="168"/>
        <v>4135.1333898795156</v>
      </c>
      <c r="AT233" s="37">
        <f t="shared" si="169"/>
        <v>251.27270472321888</v>
      </c>
      <c r="AU233" s="13" t="e">
        <f t="shared" si="170"/>
        <v>#REF!</v>
      </c>
      <c r="AV233" t="e">
        <f t="shared" si="194"/>
        <v>#REF!</v>
      </c>
      <c r="AW233" s="13">
        <f t="shared" si="171"/>
        <v>654.52934422449698</v>
      </c>
      <c r="AX233" s="13">
        <f t="shared" si="195"/>
        <v>252.09216979931364</v>
      </c>
      <c r="AY233" s="13" t="e">
        <f t="shared" si="172"/>
        <v>#REF!</v>
      </c>
      <c r="AZ233" t="e">
        <f t="shared" si="196"/>
        <v>#REF!</v>
      </c>
      <c r="BA233" s="13">
        <f t="shared" si="173"/>
        <v>654.52934422449698</v>
      </c>
      <c r="BB233" s="37">
        <f t="shared" si="174"/>
        <v>353.07368435452213</v>
      </c>
      <c r="BC233" s="13" t="e">
        <f t="shared" si="175"/>
        <v>#REF!</v>
      </c>
      <c r="BD233" t="e">
        <f t="shared" si="197"/>
        <v>#REF!</v>
      </c>
      <c r="BE233" s="13">
        <f t="shared" si="176"/>
        <v>743.64621724213885</v>
      </c>
      <c r="BF233" s="13">
        <f t="shared" si="198"/>
        <v>354.15572450781633</v>
      </c>
      <c r="BG233" s="13" t="e">
        <f t="shared" si="177"/>
        <v>#REF!</v>
      </c>
      <c r="BH233" t="e">
        <f t="shared" si="199"/>
        <v>#REF!</v>
      </c>
      <c r="BI233" s="13">
        <f t="shared" si="178"/>
        <v>743.64621724213885</v>
      </c>
      <c r="BJ233" s="115">
        <f t="shared" si="179"/>
        <v>1.7085040543306103</v>
      </c>
      <c r="BK233" s="13" t="e">
        <f t="shared" si="180"/>
        <v>#REF!</v>
      </c>
      <c r="BL233" t="e">
        <f t="shared" si="200"/>
        <v>#REF!</v>
      </c>
      <c r="BM233" s="116">
        <f t="shared" si="181"/>
        <v>5.6772349545232395</v>
      </c>
      <c r="BN233" s="13">
        <f t="shared" si="201"/>
        <v>2.7905442076247393</v>
      </c>
      <c r="BO233" s="13" t="e">
        <f t="shared" si="182"/>
        <v>#REF!</v>
      </c>
      <c r="BP233" t="e">
        <f t="shared" si="202"/>
        <v>#REF!</v>
      </c>
      <c r="BQ233" s="13">
        <f t="shared" si="183"/>
        <v>5.6772349545232395</v>
      </c>
      <c r="BR233" s="37">
        <f t="shared" si="184"/>
        <v>245.74561645731924</v>
      </c>
      <c r="BS233" s="13" t="e">
        <f t="shared" si="185"/>
        <v>#REF!</v>
      </c>
      <c r="BT233" t="e">
        <f t="shared" si="203"/>
        <v>#REF!</v>
      </c>
      <c r="BU233" s="13">
        <f t="shared" si="186"/>
        <v>890.04176756572133</v>
      </c>
      <c r="BV233" s="13">
        <f t="shared" si="204"/>
        <v>246.82765661061336</v>
      </c>
      <c r="BW233" s="13" t="e">
        <f t="shared" si="187"/>
        <v>#REF!</v>
      </c>
      <c r="BX233" t="e">
        <f t="shared" si="205"/>
        <v>#REF!</v>
      </c>
      <c r="BY233" s="13">
        <f t="shared" si="188"/>
        <v>890.04176756572133</v>
      </c>
    </row>
    <row r="234" spans="29:77" x14ac:dyDescent="0.2">
      <c r="AC234">
        <v>233</v>
      </c>
      <c r="AD234" s="37">
        <f t="shared" si="159"/>
        <v>902.90513738053278</v>
      </c>
      <c r="AE234" s="13" t="e">
        <f t="shared" si="160"/>
        <v>#REF!</v>
      </c>
      <c r="AF234" t="e">
        <f t="shared" si="206"/>
        <v>#REF!</v>
      </c>
      <c r="AG234" s="13">
        <f t="shared" si="161"/>
        <v>1949.1707066918982</v>
      </c>
      <c r="AH234" s="13">
        <f t="shared" si="189"/>
        <v>904.21801276652945</v>
      </c>
      <c r="AI234" s="13" t="e">
        <f t="shared" si="162"/>
        <v>#REF!</v>
      </c>
      <c r="AJ234" t="e">
        <f t="shared" si="190"/>
        <v>#REF!</v>
      </c>
      <c r="AK234" s="13">
        <f t="shared" si="163"/>
        <v>1949.1707066918982</v>
      </c>
      <c r="AL234" s="37">
        <f t="shared" si="164"/>
        <v>1951.5980368584414</v>
      </c>
      <c r="AM234" s="13" t="e">
        <f t="shared" si="165"/>
        <v>#REF!</v>
      </c>
      <c r="AN234" t="e">
        <f t="shared" si="191"/>
        <v>#REF!</v>
      </c>
      <c r="AO234" s="13">
        <f t="shared" si="166"/>
        <v>4135.1333898795156</v>
      </c>
      <c r="AP234" s="13">
        <f t="shared" si="192"/>
        <v>1953.0926949901914</v>
      </c>
      <c r="AQ234" s="13" t="e">
        <f t="shared" si="167"/>
        <v>#REF!</v>
      </c>
      <c r="AR234" s="13" t="e">
        <f t="shared" si="193"/>
        <v>#REF!</v>
      </c>
      <c r="AS234" s="38">
        <f t="shared" si="168"/>
        <v>4135.1333898795156</v>
      </c>
      <c r="AT234" s="37">
        <f t="shared" si="169"/>
        <v>251.27270472321888</v>
      </c>
      <c r="AU234" s="13" t="e">
        <f t="shared" si="170"/>
        <v>#REF!</v>
      </c>
      <c r="AV234" t="e">
        <f t="shared" si="194"/>
        <v>#REF!</v>
      </c>
      <c r="AW234" s="13">
        <f t="shared" si="171"/>
        <v>654.52934422449698</v>
      </c>
      <c r="AX234" s="13">
        <f t="shared" si="195"/>
        <v>252.09216979931364</v>
      </c>
      <c r="AY234" s="13" t="e">
        <f t="shared" si="172"/>
        <v>#REF!</v>
      </c>
      <c r="AZ234" t="e">
        <f t="shared" si="196"/>
        <v>#REF!</v>
      </c>
      <c r="BA234" s="13">
        <f t="shared" si="173"/>
        <v>654.52934422449698</v>
      </c>
      <c r="BB234" s="37">
        <f t="shared" si="174"/>
        <v>353.07368435452213</v>
      </c>
      <c r="BC234" s="13" t="e">
        <f t="shared" si="175"/>
        <v>#REF!</v>
      </c>
      <c r="BD234" t="e">
        <f t="shared" si="197"/>
        <v>#REF!</v>
      </c>
      <c r="BE234" s="13">
        <f t="shared" si="176"/>
        <v>743.64621724213885</v>
      </c>
      <c r="BF234" s="13">
        <f t="shared" si="198"/>
        <v>354.15572450781633</v>
      </c>
      <c r="BG234" s="13" t="e">
        <f t="shared" si="177"/>
        <v>#REF!</v>
      </c>
      <c r="BH234" t="e">
        <f t="shared" si="199"/>
        <v>#REF!</v>
      </c>
      <c r="BI234" s="13">
        <f t="shared" si="178"/>
        <v>743.64621724213885</v>
      </c>
      <c r="BJ234" s="115">
        <f t="shared" si="179"/>
        <v>1.7085040543306103</v>
      </c>
      <c r="BK234" s="13" t="e">
        <f t="shared" si="180"/>
        <v>#REF!</v>
      </c>
      <c r="BL234" t="e">
        <f t="shared" si="200"/>
        <v>#REF!</v>
      </c>
      <c r="BM234" s="116">
        <f t="shared" si="181"/>
        <v>5.6772349545232395</v>
      </c>
      <c r="BN234" s="13">
        <f t="shared" si="201"/>
        <v>2.7905442076247393</v>
      </c>
      <c r="BO234" s="13" t="e">
        <f t="shared" si="182"/>
        <v>#REF!</v>
      </c>
      <c r="BP234" t="e">
        <f t="shared" si="202"/>
        <v>#REF!</v>
      </c>
      <c r="BQ234" s="13">
        <f t="shared" si="183"/>
        <v>5.6772349545232395</v>
      </c>
      <c r="BR234" s="37">
        <f t="shared" si="184"/>
        <v>245.74561645731924</v>
      </c>
      <c r="BS234" s="13" t="e">
        <f t="shared" si="185"/>
        <v>#REF!</v>
      </c>
      <c r="BT234" t="e">
        <f t="shared" si="203"/>
        <v>#REF!</v>
      </c>
      <c r="BU234" s="13">
        <f t="shared" si="186"/>
        <v>890.04176756572133</v>
      </c>
      <c r="BV234" s="13">
        <f t="shared" si="204"/>
        <v>246.82765661061336</v>
      </c>
      <c r="BW234" s="13" t="e">
        <f t="shared" si="187"/>
        <v>#REF!</v>
      </c>
      <c r="BX234" t="e">
        <f t="shared" si="205"/>
        <v>#REF!</v>
      </c>
      <c r="BY234" s="13">
        <f t="shared" si="188"/>
        <v>890.04176756572133</v>
      </c>
    </row>
    <row r="235" spans="29:77" x14ac:dyDescent="0.2">
      <c r="AC235">
        <v>234</v>
      </c>
      <c r="AD235" s="37">
        <f t="shared" si="159"/>
        <v>902.90513738053278</v>
      </c>
      <c r="AE235" s="13" t="e">
        <f t="shared" si="160"/>
        <v>#REF!</v>
      </c>
      <c r="AF235" t="e">
        <f t="shared" si="206"/>
        <v>#REF!</v>
      </c>
      <c r="AG235" s="13">
        <f t="shared" si="161"/>
        <v>1949.1707066918982</v>
      </c>
      <c r="AH235" s="13">
        <f t="shared" si="189"/>
        <v>904.21801276652945</v>
      </c>
      <c r="AI235" s="13" t="e">
        <f t="shared" si="162"/>
        <v>#REF!</v>
      </c>
      <c r="AJ235" t="e">
        <f t="shared" si="190"/>
        <v>#REF!</v>
      </c>
      <c r="AK235" s="13">
        <f t="shared" si="163"/>
        <v>1949.1707066918982</v>
      </c>
      <c r="AL235" s="37">
        <f t="shared" si="164"/>
        <v>1951.5980368584414</v>
      </c>
      <c r="AM235" s="13" t="e">
        <f t="shared" si="165"/>
        <v>#REF!</v>
      </c>
      <c r="AN235" t="e">
        <f t="shared" si="191"/>
        <v>#REF!</v>
      </c>
      <c r="AO235" s="13">
        <f t="shared" si="166"/>
        <v>4135.1333898795156</v>
      </c>
      <c r="AP235" s="13">
        <f t="shared" si="192"/>
        <v>1953.0926949901914</v>
      </c>
      <c r="AQ235" s="13" t="e">
        <f t="shared" si="167"/>
        <v>#REF!</v>
      </c>
      <c r="AR235" s="13" t="e">
        <f t="shared" si="193"/>
        <v>#REF!</v>
      </c>
      <c r="AS235" s="38">
        <f t="shared" si="168"/>
        <v>4135.1333898795156</v>
      </c>
      <c r="AT235" s="37">
        <f t="shared" si="169"/>
        <v>251.27270472321888</v>
      </c>
      <c r="AU235" s="13" t="e">
        <f t="shared" si="170"/>
        <v>#REF!</v>
      </c>
      <c r="AV235" t="e">
        <f t="shared" si="194"/>
        <v>#REF!</v>
      </c>
      <c r="AW235" s="13">
        <f t="shared" si="171"/>
        <v>654.52934422449698</v>
      </c>
      <c r="AX235" s="13">
        <f t="shared" si="195"/>
        <v>252.09216979931364</v>
      </c>
      <c r="AY235" s="13" t="e">
        <f t="shared" si="172"/>
        <v>#REF!</v>
      </c>
      <c r="AZ235" t="e">
        <f t="shared" si="196"/>
        <v>#REF!</v>
      </c>
      <c r="BA235" s="13">
        <f t="shared" si="173"/>
        <v>654.52934422449698</v>
      </c>
      <c r="BB235" s="37">
        <f t="shared" si="174"/>
        <v>353.07368435452213</v>
      </c>
      <c r="BC235" s="13" t="e">
        <f t="shared" si="175"/>
        <v>#REF!</v>
      </c>
      <c r="BD235" t="e">
        <f t="shared" si="197"/>
        <v>#REF!</v>
      </c>
      <c r="BE235" s="13">
        <f t="shared" si="176"/>
        <v>743.64621724213885</v>
      </c>
      <c r="BF235" s="13">
        <f t="shared" si="198"/>
        <v>354.15572450781633</v>
      </c>
      <c r="BG235" s="13" t="e">
        <f t="shared" si="177"/>
        <v>#REF!</v>
      </c>
      <c r="BH235" t="e">
        <f t="shared" si="199"/>
        <v>#REF!</v>
      </c>
      <c r="BI235" s="13">
        <f t="shared" si="178"/>
        <v>743.64621724213885</v>
      </c>
      <c r="BJ235" s="115">
        <f t="shared" si="179"/>
        <v>1.7085040543306103</v>
      </c>
      <c r="BK235" s="13" t="e">
        <f t="shared" si="180"/>
        <v>#REF!</v>
      </c>
      <c r="BL235" t="e">
        <f t="shared" si="200"/>
        <v>#REF!</v>
      </c>
      <c r="BM235" s="116">
        <f t="shared" si="181"/>
        <v>5.6772349545232395</v>
      </c>
      <c r="BN235" s="13">
        <f t="shared" si="201"/>
        <v>2.7905442076247393</v>
      </c>
      <c r="BO235" s="13" t="e">
        <f t="shared" si="182"/>
        <v>#REF!</v>
      </c>
      <c r="BP235" t="e">
        <f t="shared" si="202"/>
        <v>#REF!</v>
      </c>
      <c r="BQ235" s="13">
        <f t="shared" si="183"/>
        <v>5.6772349545232395</v>
      </c>
      <c r="BR235" s="37">
        <f t="shared" si="184"/>
        <v>245.74561645731924</v>
      </c>
      <c r="BS235" s="13" t="e">
        <f t="shared" si="185"/>
        <v>#REF!</v>
      </c>
      <c r="BT235" t="e">
        <f t="shared" si="203"/>
        <v>#REF!</v>
      </c>
      <c r="BU235" s="13">
        <f t="shared" si="186"/>
        <v>890.04176756572133</v>
      </c>
      <c r="BV235" s="13">
        <f t="shared" si="204"/>
        <v>246.82765661061336</v>
      </c>
      <c r="BW235" s="13" t="e">
        <f t="shared" si="187"/>
        <v>#REF!</v>
      </c>
      <c r="BX235" t="e">
        <f t="shared" si="205"/>
        <v>#REF!</v>
      </c>
      <c r="BY235" s="13">
        <f t="shared" si="188"/>
        <v>890.04176756572133</v>
      </c>
    </row>
    <row r="236" spans="29:77" x14ac:dyDescent="0.2">
      <c r="AC236">
        <v>235</v>
      </c>
      <c r="AD236" s="37">
        <f t="shared" si="159"/>
        <v>902.90513738053278</v>
      </c>
      <c r="AE236" s="13" t="e">
        <f t="shared" si="160"/>
        <v>#REF!</v>
      </c>
      <c r="AF236" t="e">
        <f t="shared" si="206"/>
        <v>#REF!</v>
      </c>
      <c r="AG236" s="13">
        <f t="shared" si="161"/>
        <v>1949.1707066918982</v>
      </c>
      <c r="AH236" s="13">
        <f t="shared" si="189"/>
        <v>904.21801276652945</v>
      </c>
      <c r="AI236" s="13" t="e">
        <f t="shared" si="162"/>
        <v>#REF!</v>
      </c>
      <c r="AJ236" t="e">
        <f t="shared" si="190"/>
        <v>#REF!</v>
      </c>
      <c r="AK236" s="13">
        <f t="shared" si="163"/>
        <v>1949.1707066918982</v>
      </c>
      <c r="AL236" s="37">
        <f t="shared" si="164"/>
        <v>1951.5980368584414</v>
      </c>
      <c r="AM236" s="13" t="e">
        <f t="shared" si="165"/>
        <v>#REF!</v>
      </c>
      <c r="AN236" t="e">
        <f t="shared" si="191"/>
        <v>#REF!</v>
      </c>
      <c r="AO236" s="13">
        <f t="shared" si="166"/>
        <v>4135.1333898795156</v>
      </c>
      <c r="AP236" s="13">
        <f t="shared" si="192"/>
        <v>1953.0926949901914</v>
      </c>
      <c r="AQ236" s="13" t="e">
        <f t="shared" si="167"/>
        <v>#REF!</v>
      </c>
      <c r="AR236" s="13" t="e">
        <f t="shared" si="193"/>
        <v>#REF!</v>
      </c>
      <c r="AS236" s="38">
        <f t="shared" si="168"/>
        <v>4135.1333898795156</v>
      </c>
      <c r="AT236" s="37">
        <f t="shared" si="169"/>
        <v>251.27270472321888</v>
      </c>
      <c r="AU236" s="13" t="e">
        <f t="shared" si="170"/>
        <v>#REF!</v>
      </c>
      <c r="AV236" t="e">
        <f t="shared" si="194"/>
        <v>#REF!</v>
      </c>
      <c r="AW236" s="13">
        <f t="shared" si="171"/>
        <v>654.52934422449698</v>
      </c>
      <c r="AX236" s="13">
        <f t="shared" si="195"/>
        <v>252.09216979931364</v>
      </c>
      <c r="AY236" s="13" t="e">
        <f t="shared" si="172"/>
        <v>#REF!</v>
      </c>
      <c r="AZ236" t="e">
        <f t="shared" si="196"/>
        <v>#REF!</v>
      </c>
      <c r="BA236" s="13">
        <f t="shared" si="173"/>
        <v>654.52934422449698</v>
      </c>
      <c r="BB236" s="37">
        <f t="shared" si="174"/>
        <v>353.07368435452213</v>
      </c>
      <c r="BC236" s="13" t="e">
        <f t="shared" si="175"/>
        <v>#REF!</v>
      </c>
      <c r="BD236" t="e">
        <f t="shared" si="197"/>
        <v>#REF!</v>
      </c>
      <c r="BE236" s="13">
        <f t="shared" si="176"/>
        <v>743.64621724213885</v>
      </c>
      <c r="BF236" s="13">
        <f t="shared" si="198"/>
        <v>354.15572450781633</v>
      </c>
      <c r="BG236" s="13" t="e">
        <f t="shared" si="177"/>
        <v>#REF!</v>
      </c>
      <c r="BH236" t="e">
        <f t="shared" si="199"/>
        <v>#REF!</v>
      </c>
      <c r="BI236" s="13">
        <f t="shared" si="178"/>
        <v>743.64621724213885</v>
      </c>
      <c r="BJ236" s="115">
        <f t="shared" si="179"/>
        <v>1.7085040543306103</v>
      </c>
      <c r="BK236" s="13" t="e">
        <f t="shared" si="180"/>
        <v>#REF!</v>
      </c>
      <c r="BL236" t="e">
        <f t="shared" si="200"/>
        <v>#REF!</v>
      </c>
      <c r="BM236" s="116">
        <f t="shared" si="181"/>
        <v>5.6772349545232395</v>
      </c>
      <c r="BN236" s="13">
        <f t="shared" si="201"/>
        <v>2.7905442076247393</v>
      </c>
      <c r="BO236" s="13" t="e">
        <f t="shared" si="182"/>
        <v>#REF!</v>
      </c>
      <c r="BP236" t="e">
        <f t="shared" si="202"/>
        <v>#REF!</v>
      </c>
      <c r="BQ236" s="13">
        <f t="shared" si="183"/>
        <v>5.6772349545232395</v>
      </c>
      <c r="BR236" s="37">
        <f t="shared" si="184"/>
        <v>245.74561645731924</v>
      </c>
      <c r="BS236" s="13" t="e">
        <f t="shared" si="185"/>
        <v>#REF!</v>
      </c>
      <c r="BT236" t="e">
        <f t="shared" si="203"/>
        <v>#REF!</v>
      </c>
      <c r="BU236" s="13">
        <f t="shared" si="186"/>
        <v>890.04176756572133</v>
      </c>
      <c r="BV236" s="13">
        <f t="shared" si="204"/>
        <v>246.82765661061336</v>
      </c>
      <c r="BW236" s="13" t="e">
        <f t="shared" si="187"/>
        <v>#REF!</v>
      </c>
      <c r="BX236" t="e">
        <f t="shared" si="205"/>
        <v>#REF!</v>
      </c>
      <c r="BY236" s="13">
        <f t="shared" si="188"/>
        <v>890.04176756572133</v>
      </c>
    </row>
    <row r="237" spans="29:77" x14ac:dyDescent="0.2">
      <c r="AC237">
        <v>236</v>
      </c>
      <c r="AD237" s="37">
        <f t="shared" si="159"/>
        <v>902.90513738053278</v>
      </c>
      <c r="AE237" s="13" t="e">
        <f t="shared" si="160"/>
        <v>#REF!</v>
      </c>
      <c r="AF237" t="e">
        <f t="shared" si="206"/>
        <v>#REF!</v>
      </c>
      <c r="AG237" s="13">
        <f t="shared" si="161"/>
        <v>1949.1707066918982</v>
      </c>
      <c r="AH237" s="13">
        <f t="shared" si="189"/>
        <v>904.21801276652945</v>
      </c>
      <c r="AI237" s="13" t="e">
        <f t="shared" si="162"/>
        <v>#REF!</v>
      </c>
      <c r="AJ237" t="e">
        <f t="shared" si="190"/>
        <v>#REF!</v>
      </c>
      <c r="AK237" s="13">
        <f t="shared" si="163"/>
        <v>1949.1707066918982</v>
      </c>
      <c r="AL237" s="37">
        <f t="shared" si="164"/>
        <v>1951.5980368584414</v>
      </c>
      <c r="AM237" s="13" t="e">
        <f t="shared" si="165"/>
        <v>#REF!</v>
      </c>
      <c r="AN237" t="e">
        <f t="shared" si="191"/>
        <v>#REF!</v>
      </c>
      <c r="AO237" s="13">
        <f t="shared" si="166"/>
        <v>4135.1333898795156</v>
      </c>
      <c r="AP237" s="13">
        <f t="shared" si="192"/>
        <v>1953.0926949901914</v>
      </c>
      <c r="AQ237" s="13" t="e">
        <f t="shared" si="167"/>
        <v>#REF!</v>
      </c>
      <c r="AR237" s="13" t="e">
        <f t="shared" si="193"/>
        <v>#REF!</v>
      </c>
      <c r="AS237" s="38">
        <f t="shared" si="168"/>
        <v>4135.1333898795156</v>
      </c>
      <c r="AT237" s="37">
        <f t="shared" si="169"/>
        <v>251.27270472321888</v>
      </c>
      <c r="AU237" s="13" t="e">
        <f t="shared" si="170"/>
        <v>#REF!</v>
      </c>
      <c r="AV237" t="e">
        <f t="shared" si="194"/>
        <v>#REF!</v>
      </c>
      <c r="AW237" s="13">
        <f t="shared" si="171"/>
        <v>654.52934422449698</v>
      </c>
      <c r="AX237" s="13">
        <f t="shared" si="195"/>
        <v>252.09216979931364</v>
      </c>
      <c r="AY237" s="13" t="e">
        <f t="shared" si="172"/>
        <v>#REF!</v>
      </c>
      <c r="AZ237" t="e">
        <f t="shared" si="196"/>
        <v>#REF!</v>
      </c>
      <c r="BA237" s="13">
        <f t="shared" si="173"/>
        <v>654.52934422449698</v>
      </c>
      <c r="BB237" s="37">
        <f t="shared" si="174"/>
        <v>353.07368435452213</v>
      </c>
      <c r="BC237" s="13" t="e">
        <f t="shared" si="175"/>
        <v>#REF!</v>
      </c>
      <c r="BD237" t="e">
        <f t="shared" si="197"/>
        <v>#REF!</v>
      </c>
      <c r="BE237" s="13">
        <f t="shared" si="176"/>
        <v>743.64621724213885</v>
      </c>
      <c r="BF237" s="13">
        <f t="shared" si="198"/>
        <v>354.15572450781633</v>
      </c>
      <c r="BG237" s="13" t="e">
        <f t="shared" si="177"/>
        <v>#REF!</v>
      </c>
      <c r="BH237" t="e">
        <f t="shared" si="199"/>
        <v>#REF!</v>
      </c>
      <c r="BI237" s="13">
        <f t="shared" si="178"/>
        <v>743.64621724213885</v>
      </c>
      <c r="BJ237" s="115">
        <f t="shared" si="179"/>
        <v>1.7085040543306103</v>
      </c>
      <c r="BK237" s="13" t="e">
        <f t="shared" si="180"/>
        <v>#REF!</v>
      </c>
      <c r="BL237" t="e">
        <f t="shared" si="200"/>
        <v>#REF!</v>
      </c>
      <c r="BM237" s="116">
        <f t="shared" si="181"/>
        <v>5.6772349545232395</v>
      </c>
      <c r="BN237" s="13">
        <f t="shared" si="201"/>
        <v>2.7905442076247393</v>
      </c>
      <c r="BO237" s="13" t="e">
        <f t="shared" si="182"/>
        <v>#REF!</v>
      </c>
      <c r="BP237" t="e">
        <f t="shared" si="202"/>
        <v>#REF!</v>
      </c>
      <c r="BQ237" s="13">
        <f t="shared" si="183"/>
        <v>5.6772349545232395</v>
      </c>
      <c r="BR237" s="37">
        <f t="shared" si="184"/>
        <v>245.74561645731924</v>
      </c>
      <c r="BS237" s="13" t="e">
        <f t="shared" si="185"/>
        <v>#REF!</v>
      </c>
      <c r="BT237" t="e">
        <f t="shared" si="203"/>
        <v>#REF!</v>
      </c>
      <c r="BU237" s="13">
        <f t="shared" si="186"/>
        <v>890.04176756572133</v>
      </c>
      <c r="BV237" s="13">
        <f t="shared" si="204"/>
        <v>246.82765661061336</v>
      </c>
      <c r="BW237" s="13" t="e">
        <f t="shared" si="187"/>
        <v>#REF!</v>
      </c>
      <c r="BX237" t="e">
        <f t="shared" si="205"/>
        <v>#REF!</v>
      </c>
      <c r="BY237" s="13">
        <f t="shared" si="188"/>
        <v>890.04176756572133</v>
      </c>
    </row>
    <row r="238" spans="29:77" x14ac:dyDescent="0.2">
      <c r="AC238">
        <v>237</v>
      </c>
      <c r="AD238" s="37">
        <f t="shared" si="159"/>
        <v>902.90513738053278</v>
      </c>
      <c r="AE238" s="13" t="e">
        <f t="shared" si="160"/>
        <v>#REF!</v>
      </c>
      <c r="AF238" t="e">
        <f t="shared" si="206"/>
        <v>#REF!</v>
      </c>
      <c r="AG238" s="13">
        <f t="shared" si="161"/>
        <v>1949.1707066918982</v>
      </c>
      <c r="AH238" s="13">
        <f t="shared" si="189"/>
        <v>904.21801276652945</v>
      </c>
      <c r="AI238" s="13" t="e">
        <f t="shared" si="162"/>
        <v>#REF!</v>
      </c>
      <c r="AJ238" t="e">
        <f t="shared" si="190"/>
        <v>#REF!</v>
      </c>
      <c r="AK238" s="13">
        <f t="shared" si="163"/>
        <v>1949.1707066918982</v>
      </c>
      <c r="AL238" s="37">
        <f t="shared" si="164"/>
        <v>1951.5980368584414</v>
      </c>
      <c r="AM238" s="13" t="e">
        <f t="shared" si="165"/>
        <v>#REF!</v>
      </c>
      <c r="AN238" t="e">
        <f t="shared" si="191"/>
        <v>#REF!</v>
      </c>
      <c r="AO238" s="13">
        <f t="shared" si="166"/>
        <v>4135.1333898795156</v>
      </c>
      <c r="AP238" s="13">
        <f t="shared" si="192"/>
        <v>1953.0926949901914</v>
      </c>
      <c r="AQ238" s="13" t="e">
        <f t="shared" si="167"/>
        <v>#REF!</v>
      </c>
      <c r="AR238" s="13" t="e">
        <f t="shared" si="193"/>
        <v>#REF!</v>
      </c>
      <c r="AS238" s="38">
        <f t="shared" si="168"/>
        <v>4135.1333898795156</v>
      </c>
      <c r="AT238" s="37">
        <f t="shared" si="169"/>
        <v>251.27270472321888</v>
      </c>
      <c r="AU238" s="13" t="e">
        <f t="shared" si="170"/>
        <v>#REF!</v>
      </c>
      <c r="AV238" t="e">
        <f t="shared" si="194"/>
        <v>#REF!</v>
      </c>
      <c r="AW238" s="13">
        <f t="shared" si="171"/>
        <v>654.52934422449698</v>
      </c>
      <c r="AX238" s="13">
        <f t="shared" si="195"/>
        <v>252.09216979931364</v>
      </c>
      <c r="AY238" s="13" t="e">
        <f t="shared" si="172"/>
        <v>#REF!</v>
      </c>
      <c r="AZ238" t="e">
        <f t="shared" si="196"/>
        <v>#REF!</v>
      </c>
      <c r="BA238" s="13">
        <f t="shared" si="173"/>
        <v>654.52934422449698</v>
      </c>
      <c r="BB238" s="37">
        <f t="shared" si="174"/>
        <v>353.07368435452213</v>
      </c>
      <c r="BC238" s="13" t="e">
        <f t="shared" si="175"/>
        <v>#REF!</v>
      </c>
      <c r="BD238" t="e">
        <f t="shared" si="197"/>
        <v>#REF!</v>
      </c>
      <c r="BE238" s="13">
        <f t="shared" si="176"/>
        <v>743.64621724213885</v>
      </c>
      <c r="BF238" s="13">
        <f t="shared" si="198"/>
        <v>354.15572450781633</v>
      </c>
      <c r="BG238" s="13" t="e">
        <f t="shared" si="177"/>
        <v>#REF!</v>
      </c>
      <c r="BH238" t="e">
        <f t="shared" si="199"/>
        <v>#REF!</v>
      </c>
      <c r="BI238" s="13">
        <f t="shared" si="178"/>
        <v>743.64621724213885</v>
      </c>
      <c r="BJ238" s="115">
        <f t="shared" si="179"/>
        <v>1.7085040543306103</v>
      </c>
      <c r="BK238" s="13" t="e">
        <f t="shared" si="180"/>
        <v>#REF!</v>
      </c>
      <c r="BL238" t="e">
        <f t="shared" si="200"/>
        <v>#REF!</v>
      </c>
      <c r="BM238" s="116">
        <f t="shared" si="181"/>
        <v>5.6772349545232395</v>
      </c>
      <c r="BN238" s="13">
        <f t="shared" si="201"/>
        <v>2.7905442076247393</v>
      </c>
      <c r="BO238" s="13" t="e">
        <f t="shared" si="182"/>
        <v>#REF!</v>
      </c>
      <c r="BP238" t="e">
        <f t="shared" si="202"/>
        <v>#REF!</v>
      </c>
      <c r="BQ238" s="13">
        <f t="shared" si="183"/>
        <v>5.6772349545232395</v>
      </c>
      <c r="BR238" s="37">
        <f t="shared" si="184"/>
        <v>245.74561645731924</v>
      </c>
      <c r="BS238" s="13" t="e">
        <f t="shared" si="185"/>
        <v>#REF!</v>
      </c>
      <c r="BT238" t="e">
        <f t="shared" si="203"/>
        <v>#REF!</v>
      </c>
      <c r="BU238" s="13">
        <f t="shared" si="186"/>
        <v>890.04176756572133</v>
      </c>
      <c r="BV238" s="13">
        <f t="shared" si="204"/>
        <v>246.82765661061336</v>
      </c>
      <c r="BW238" s="13" t="e">
        <f t="shared" si="187"/>
        <v>#REF!</v>
      </c>
      <c r="BX238" t="e">
        <f t="shared" si="205"/>
        <v>#REF!</v>
      </c>
      <c r="BY238" s="13">
        <f t="shared" si="188"/>
        <v>890.04176756572133</v>
      </c>
    </row>
    <row r="239" spans="29:77" x14ac:dyDescent="0.2">
      <c r="AC239">
        <v>238</v>
      </c>
      <c r="AD239" s="37">
        <f t="shared" si="159"/>
        <v>902.90513738053278</v>
      </c>
      <c r="AE239" s="13" t="e">
        <f t="shared" si="160"/>
        <v>#REF!</v>
      </c>
      <c r="AF239" t="e">
        <f t="shared" si="206"/>
        <v>#REF!</v>
      </c>
      <c r="AG239" s="13">
        <f t="shared" si="161"/>
        <v>1949.1707066918982</v>
      </c>
      <c r="AH239" s="13">
        <f t="shared" si="189"/>
        <v>904.21801276652945</v>
      </c>
      <c r="AI239" s="13" t="e">
        <f t="shared" si="162"/>
        <v>#REF!</v>
      </c>
      <c r="AJ239" t="e">
        <f t="shared" si="190"/>
        <v>#REF!</v>
      </c>
      <c r="AK239" s="13">
        <f t="shared" si="163"/>
        <v>1949.1707066918982</v>
      </c>
      <c r="AL239" s="37">
        <f t="shared" si="164"/>
        <v>1951.5980368584414</v>
      </c>
      <c r="AM239" s="13" t="e">
        <f t="shared" si="165"/>
        <v>#REF!</v>
      </c>
      <c r="AN239" t="e">
        <f t="shared" si="191"/>
        <v>#REF!</v>
      </c>
      <c r="AO239" s="13">
        <f t="shared" si="166"/>
        <v>4135.1333898795156</v>
      </c>
      <c r="AP239" s="13">
        <f t="shared" si="192"/>
        <v>1953.0926949901914</v>
      </c>
      <c r="AQ239" s="13" t="e">
        <f t="shared" si="167"/>
        <v>#REF!</v>
      </c>
      <c r="AR239" s="13" t="e">
        <f t="shared" si="193"/>
        <v>#REF!</v>
      </c>
      <c r="AS239" s="38">
        <f t="shared" si="168"/>
        <v>4135.1333898795156</v>
      </c>
      <c r="AT239" s="37">
        <f t="shared" si="169"/>
        <v>251.27270472321888</v>
      </c>
      <c r="AU239" s="13" t="e">
        <f t="shared" si="170"/>
        <v>#REF!</v>
      </c>
      <c r="AV239" t="e">
        <f t="shared" si="194"/>
        <v>#REF!</v>
      </c>
      <c r="AW239" s="13">
        <f t="shared" si="171"/>
        <v>654.52934422449698</v>
      </c>
      <c r="AX239" s="13">
        <f t="shared" si="195"/>
        <v>252.09216979931364</v>
      </c>
      <c r="AY239" s="13" t="e">
        <f t="shared" si="172"/>
        <v>#REF!</v>
      </c>
      <c r="AZ239" t="e">
        <f t="shared" si="196"/>
        <v>#REF!</v>
      </c>
      <c r="BA239" s="13">
        <f t="shared" si="173"/>
        <v>654.52934422449698</v>
      </c>
      <c r="BB239" s="37">
        <f t="shared" si="174"/>
        <v>353.07368435452213</v>
      </c>
      <c r="BC239" s="13" t="e">
        <f t="shared" si="175"/>
        <v>#REF!</v>
      </c>
      <c r="BD239" t="e">
        <f t="shared" si="197"/>
        <v>#REF!</v>
      </c>
      <c r="BE239" s="13">
        <f t="shared" si="176"/>
        <v>743.64621724213885</v>
      </c>
      <c r="BF239" s="13">
        <f t="shared" si="198"/>
        <v>354.15572450781633</v>
      </c>
      <c r="BG239" s="13" t="e">
        <f t="shared" si="177"/>
        <v>#REF!</v>
      </c>
      <c r="BH239" t="e">
        <f t="shared" si="199"/>
        <v>#REF!</v>
      </c>
      <c r="BI239" s="13">
        <f t="shared" si="178"/>
        <v>743.64621724213885</v>
      </c>
      <c r="BJ239" s="115">
        <f t="shared" si="179"/>
        <v>1.7085040543306103</v>
      </c>
      <c r="BK239" s="13" t="e">
        <f t="shared" si="180"/>
        <v>#REF!</v>
      </c>
      <c r="BL239" t="e">
        <f t="shared" si="200"/>
        <v>#REF!</v>
      </c>
      <c r="BM239" s="116">
        <f t="shared" si="181"/>
        <v>5.6772349545232395</v>
      </c>
      <c r="BN239" s="13">
        <f t="shared" si="201"/>
        <v>2.7905442076247393</v>
      </c>
      <c r="BO239" s="13" t="e">
        <f t="shared" si="182"/>
        <v>#REF!</v>
      </c>
      <c r="BP239" t="e">
        <f t="shared" si="202"/>
        <v>#REF!</v>
      </c>
      <c r="BQ239" s="13">
        <f t="shared" si="183"/>
        <v>5.6772349545232395</v>
      </c>
      <c r="BR239" s="37">
        <f t="shared" si="184"/>
        <v>245.74561645731924</v>
      </c>
      <c r="BS239" s="13" t="e">
        <f t="shared" si="185"/>
        <v>#REF!</v>
      </c>
      <c r="BT239" t="e">
        <f t="shared" si="203"/>
        <v>#REF!</v>
      </c>
      <c r="BU239" s="13">
        <f t="shared" si="186"/>
        <v>890.04176756572133</v>
      </c>
      <c r="BV239" s="13">
        <f t="shared" si="204"/>
        <v>246.82765661061336</v>
      </c>
      <c r="BW239" s="13" t="e">
        <f t="shared" si="187"/>
        <v>#REF!</v>
      </c>
      <c r="BX239" t="e">
        <f t="shared" si="205"/>
        <v>#REF!</v>
      </c>
      <c r="BY239" s="13">
        <f t="shared" si="188"/>
        <v>890.04176756572133</v>
      </c>
    </row>
    <row r="240" spans="29:77" x14ac:dyDescent="0.2">
      <c r="AC240">
        <v>239</v>
      </c>
      <c r="AD240" s="37">
        <f t="shared" si="159"/>
        <v>902.90513738053278</v>
      </c>
      <c r="AE240" s="13" t="e">
        <f t="shared" si="160"/>
        <v>#REF!</v>
      </c>
      <c r="AF240" t="e">
        <f t="shared" si="206"/>
        <v>#REF!</v>
      </c>
      <c r="AG240" s="13">
        <f t="shared" si="161"/>
        <v>1949.1707066918982</v>
      </c>
      <c r="AH240" s="13">
        <f t="shared" si="189"/>
        <v>904.21801276652945</v>
      </c>
      <c r="AI240" s="13" t="e">
        <f t="shared" si="162"/>
        <v>#REF!</v>
      </c>
      <c r="AJ240" t="e">
        <f t="shared" si="190"/>
        <v>#REF!</v>
      </c>
      <c r="AK240" s="13">
        <f t="shared" si="163"/>
        <v>1949.1707066918982</v>
      </c>
      <c r="AL240" s="37">
        <f t="shared" si="164"/>
        <v>1951.5980368584414</v>
      </c>
      <c r="AM240" s="13" t="e">
        <f t="shared" si="165"/>
        <v>#REF!</v>
      </c>
      <c r="AN240" t="e">
        <f t="shared" si="191"/>
        <v>#REF!</v>
      </c>
      <c r="AO240" s="13">
        <f t="shared" si="166"/>
        <v>4135.1333898795156</v>
      </c>
      <c r="AP240" s="13">
        <f t="shared" si="192"/>
        <v>1953.0926949901914</v>
      </c>
      <c r="AQ240" s="13" t="e">
        <f t="shared" si="167"/>
        <v>#REF!</v>
      </c>
      <c r="AR240" s="13" t="e">
        <f t="shared" si="193"/>
        <v>#REF!</v>
      </c>
      <c r="AS240" s="38">
        <f t="shared" si="168"/>
        <v>4135.1333898795156</v>
      </c>
      <c r="AT240" s="37">
        <f t="shared" si="169"/>
        <v>251.27270472321888</v>
      </c>
      <c r="AU240" s="13" t="e">
        <f t="shared" si="170"/>
        <v>#REF!</v>
      </c>
      <c r="AV240" t="e">
        <f t="shared" si="194"/>
        <v>#REF!</v>
      </c>
      <c r="AW240" s="13">
        <f t="shared" si="171"/>
        <v>654.52934422449698</v>
      </c>
      <c r="AX240" s="13">
        <f t="shared" si="195"/>
        <v>252.09216979931364</v>
      </c>
      <c r="AY240" s="13" t="e">
        <f t="shared" si="172"/>
        <v>#REF!</v>
      </c>
      <c r="AZ240" t="e">
        <f t="shared" si="196"/>
        <v>#REF!</v>
      </c>
      <c r="BA240" s="13">
        <f t="shared" si="173"/>
        <v>654.52934422449698</v>
      </c>
      <c r="BB240" s="37">
        <f t="shared" si="174"/>
        <v>353.07368435452213</v>
      </c>
      <c r="BC240" s="13" t="e">
        <f t="shared" si="175"/>
        <v>#REF!</v>
      </c>
      <c r="BD240" t="e">
        <f t="shared" si="197"/>
        <v>#REF!</v>
      </c>
      <c r="BE240" s="13">
        <f t="shared" si="176"/>
        <v>743.64621724213885</v>
      </c>
      <c r="BF240" s="13">
        <f t="shared" si="198"/>
        <v>354.15572450781633</v>
      </c>
      <c r="BG240" s="13" t="e">
        <f t="shared" si="177"/>
        <v>#REF!</v>
      </c>
      <c r="BH240" t="e">
        <f t="shared" si="199"/>
        <v>#REF!</v>
      </c>
      <c r="BI240" s="13">
        <f t="shared" si="178"/>
        <v>743.64621724213885</v>
      </c>
      <c r="BJ240" s="115">
        <f t="shared" si="179"/>
        <v>1.7085040543306103</v>
      </c>
      <c r="BK240" s="13" t="e">
        <f t="shared" si="180"/>
        <v>#REF!</v>
      </c>
      <c r="BL240" t="e">
        <f t="shared" si="200"/>
        <v>#REF!</v>
      </c>
      <c r="BM240" s="116">
        <f t="shared" si="181"/>
        <v>5.6772349545232395</v>
      </c>
      <c r="BN240" s="13">
        <f t="shared" si="201"/>
        <v>2.7905442076247393</v>
      </c>
      <c r="BO240" s="13" t="e">
        <f t="shared" si="182"/>
        <v>#REF!</v>
      </c>
      <c r="BP240" t="e">
        <f t="shared" si="202"/>
        <v>#REF!</v>
      </c>
      <c r="BQ240" s="13">
        <f t="shared" si="183"/>
        <v>5.6772349545232395</v>
      </c>
      <c r="BR240" s="37">
        <f t="shared" si="184"/>
        <v>245.74561645731924</v>
      </c>
      <c r="BS240" s="13" t="e">
        <f t="shared" si="185"/>
        <v>#REF!</v>
      </c>
      <c r="BT240" t="e">
        <f t="shared" si="203"/>
        <v>#REF!</v>
      </c>
      <c r="BU240" s="13">
        <f t="shared" si="186"/>
        <v>890.04176756572133</v>
      </c>
      <c r="BV240" s="13">
        <f t="shared" si="204"/>
        <v>246.82765661061336</v>
      </c>
      <c r="BW240" s="13" t="e">
        <f t="shared" si="187"/>
        <v>#REF!</v>
      </c>
      <c r="BX240" t="e">
        <f t="shared" si="205"/>
        <v>#REF!</v>
      </c>
      <c r="BY240" s="13">
        <f t="shared" si="188"/>
        <v>890.04176756572133</v>
      </c>
    </row>
    <row r="241" spans="29:77" x14ac:dyDescent="0.2">
      <c r="AC241">
        <v>240</v>
      </c>
      <c r="AD241" s="37">
        <f t="shared" si="159"/>
        <v>902.90513738053278</v>
      </c>
      <c r="AE241" s="13" t="e">
        <f t="shared" si="160"/>
        <v>#REF!</v>
      </c>
      <c r="AF241" t="e">
        <f t="shared" si="206"/>
        <v>#REF!</v>
      </c>
      <c r="AG241" s="13">
        <f t="shared" si="161"/>
        <v>1949.1707066918982</v>
      </c>
      <c r="AH241" s="13">
        <f t="shared" si="189"/>
        <v>904.21801276652945</v>
      </c>
      <c r="AI241" s="13" t="e">
        <f t="shared" si="162"/>
        <v>#REF!</v>
      </c>
      <c r="AJ241" t="e">
        <f t="shared" si="190"/>
        <v>#REF!</v>
      </c>
      <c r="AK241" s="13">
        <f t="shared" si="163"/>
        <v>1949.1707066918982</v>
      </c>
      <c r="AL241" s="37">
        <f t="shared" si="164"/>
        <v>1951.5980368584414</v>
      </c>
      <c r="AM241" s="13" t="e">
        <f t="shared" si="165"/>
        <v>#REF!</v>
      </c>
      <c r="AN241" t="e">
        <f t="shared" si="191"/>
        <v>#REF!</v>
      </c>
      <c r="AO241" s="13">
        <f t="shared" si="166"/>
        <v>4135.1333898795156</v>
      </c>
      <c r="AP241" s="13">
        <f t="shared" si="192"/>
        <v>1953.0926949901914</v>
      </c>
      <c r="AQ241" s="13" t="e">
        <f t="shared" si="167"/>
        <v>#REF!</v>
      </c>
      <c r="AR241" s="13" t="e">
        <f t="shared" si="193"/>
        <v>#REF!</v>
      </c>
      <c r="AS241" s="38">
        <f t="shared" si="168"/>
        <v>4135.1333898795156</v>
      </c>
      <c r="AT241" s="37">
        <f t="shared" si="169"/>
        <v>251.27270472321888</v>
      </c>
      <c r="AU241" s="13" t="e">
        <f t="shared" si="170"/>
        <v>#REF!</v>
      </c>
      <c r="AV241" t="e">
        <f t="shared" si="194"/>
        <v>#REF!</v>
      </c>
      <c r="AW241" s="13">
        <f t="shared" si="171"/>
        <v>654.52934422449698</v>
      </c>
      <c r="AX241" s="13">
        <f t="shared" si="195"/>
        <v>252.09216979931364</v>
      </c>
      <c r="AY241" s="13" t="e">
        <f t="shared" si="172"/>
        <v>#REF!</v>
      </c>
      <c r="AZ241" t="e">
        <f t="shared" si="196"/>
        <v>#REF!</v>
      </c>
      <c r="BA241" s="13">
        <f t="shared" si="173"/>
        <v>654.52934422449698</v>
      </c>
      <c r="BB241" s="37">
        <f t="shared" si="174"/>
        <v>353.07368435452213</v>
      </c>
      <c r="BC241" s="13" t="e">
        <f t="shared" si="175"/>
        <v>#REF!</v>
      </c>
      <c r="BD241" t="e">
        <f t="shared" si="197"/>
        <v>#REF!</v>
      </c>
      <c r="BE241" s="13">
        <f t="shared" si="176"/>
        <v>743.64621724213885</v>
      </c>
      <c r="BF241" s="13">
        <f t="shared" si="198"/>
        <v>354.15572450781633</v>
      </c>
      <c r="BG241" s="13" t="e">
        <f t="shared" si="177"/>
        <v>#REF!</v>
      </c>
      <c r="BH241" t="e">
        <f t="shared" si="199"/>
        <v>#REF!</v>
      </c>
      <c r="BI241" s="13">
        <f t="shared" si="178"/>
        <v>743.64621724213885</v>
      </c>
      <c r="BJ241" s="115">
        <f t="shared" si="179"/>
        <v>1.7085040543306103</v>
      </c>
      <c r="BK241" s="13" t="e">
        <f t="shared" si="180"/>
        <v>#REF!</v>
      </c>
      <c r="BL241" t="e">
        <f t="shared" si="200"/>
        <v>#REF!</v>
      </c>
      <c r="BM241" s="116">
        <f t="shared" si="181"/>
        <v>5.6772349545232395</v>
      </c>
      <c r="BN241" s="13">
        <f t="shared" si="201"/>
        <v>2.7905442076247393</v>
      </c>
      <c r="BO241" s="13" t="e">
        <f t="shared" si="182"/>
        <v>#REF!</v>
      </c>
      <c r="BP241" t="e">
        <f t="shared" si="202"/>
        <v>#REF!</v>
      </c>
      <c r="BQ241" s="13">
        <f t="shared" si="183"/>
        <v>5.6772349545232395</v>
      </c>
      <c r="BR241" s="37">
        <f t="shared" si="184"/>
        <v>245.74561645731924</v>
      </c>
      <c r="BS241" s="13" t="e">
        <f t="shared" si="185"/>
        <v>#REF!</v>
      </c>
      <c r="BT241" t="e">
        <f t="shared" si="203"/>
        <v>#REF!</v>
      </c>
      <c r="BU241" s="13">
        <f t="shared" si="186"/>
        <v>890.04176756572133</v>
      </c>
      <c r="BV241" s="13">
        <f t="shared" si="204"/>
        <v>246.82765661061336</v>
      </c>
      <c r="BW241" s="13" t="e">
        <f t="shared" si="187"/>
        <v>#REF!</v>
      </c>
      <c r="BX241" t="e">
        <f t="shared" si="205"/>
        <v>#REF!</v>
      </c>
      <c r="BY241" s="13">
        <f t="shared" si="188"/>
        <v>890.04176756572133</v>
      </c>
    </row>
    <row r="242" spans="29:77" x14ac:dyDescent="0.2">
      <c r="AC242">
        <v>241</v>
      </c>
      <c r="AD242" s="37">
        <f t="shared" si="159"/>
        <v>902.90513738053278</v>
      </c>
      <c r="AE242" s="13" t="e">
        <f t="shared" si="160"/>
        <v>#REF!</v>
      </c>
      <c r="AF242" t="e">
        <f t="shared" si="206"/>
        <v>#REF!</v>
      </c>
      <c r="AG242" s="13">
        <f t="shared" si="161"/>
        <v>1949.1707066918982</v>
      </c>
      <c r="AH242" s="13">
        <f t="shared" si="189"/>
        <v>904.21801276652945</v>
      </c>
      <c r="AI242" s="13" t="e">
        <f t="shared" si="162"/>
        <v>#REF!</v>
      </c>
      <c r="AJ242" t="e">
        <f t="shared" si="190"/>
        <v>#REF!</v>
      </c>
      <c r="AK242" s="13">
        <f t="shared" si="163"/>
        <v>1949.1707066918982</v>
      </c>
      <c r="AL242" s="37">
        <f t="shared" si="164"/>
        <v>1951.5980368584414</v>
      </c>
      <c r="AM242" s="13" t="e">
        <f t="shared" si="165"/>
        <v>#REF!</v>
      </c>
      <c r="AN242" t="e">
        <f t="shared" si="191"/>
        <v>#REF!</v>
      </c>
      <c r="AO242" s="13">
        <f t="shared" si="166"/>
        <v>4135.1333898795156</v>
      </c>
      <c r="AP242" s="13">
        <f t="shared" si="192"/>
        <v>1953.0926949901914</v>
      </c>
      <c r="AQ242" s="13" t="e">
        <f t="shared" si="167"/>
        <v>#REF!</v>
      </c>
      <c r="AR242" s="13" t="e">
        <f t="shared" si="193"/>
        <v>#REF!</v>
      </c>
      <c r="AS242" s="38">
        <f t="shared" si="168"/>
        <v>4135.1333898795156</v>
      </c>
      <c r="AT242" s="37">
        <f t="shared" si="169"/>
        <v>251.27270472321888</v>
      </c>
      <c r="AU242" s="13" t="e">
        <f t="shared" si="170"/>
        <v>#REF!</v>
      </c>
      <c r="AV242" t="e">
        <f t="shared" si="194"/>
        <v>#REF!</v>
      </c>
      <c r="AW242" s="13">
        <f t="shared" si="171"/>
        <v>654.52934422449698</v>
      </c>
      <c r="AX242" s="13">
        <f t="shared" si="195"/>
        <v>252.09216979931364</v>
      </c>
      <c r="AY242" s="13" t="e">
        <f t="shared" si="172"/>
        <v>#REF!</v>
      </c>
      <c r="AZ242" t="e">
        <f t="shared" si="196"/>
        <v>#REF!</v>
      </c>
      <c r="BA242" s="13">
        <f t="shared" si="173"/>
        <v>654.52934422449698</v>
      </c>
      <c r="BB242" s="37">
        <f t="shared" si="174"/>
        <v>353.07368435452213</v>
      </c>
      <c r="BC242" s="13" t="e">
        <f t="shared" si="175"/>
        <v>#REF!</v>
      </c>
      <c r="BD242" t="e">
        <f t="shared" si="197"/>
        <v>#REF!</v>
      </c>
      <c r="BE242" s="13">
        <f t="shared" si="176"/>
        <v>743.64621724213885</v>
      </c>
      <c r="BF242" s="13">
        <f t="shared" si="198"/>
        <v>354.15572450781633</v>
      </c>
      <c r="BG242" s="13" t="e">
        <f t="shared" si="177"/>
        <v>#REF!</v>
      </c>
      <c r="BH242" t="e">
        <f t="shared" si="199"/>
        <v>#REF!</v>
      </c>
      <c r="BI242" s="13">
        <f t="shared" si="178"/>
        <v>743.64621724213885</v>
      </c>
      <c r="BJ242" s="115">
        <f t="shared" si="179"/>
        <v>1.7085040543306103</v>
      </c>
      <c r="BK242" s="13" t="e">
        <f t="shared" si="180"/>
        <v>#REF!</v>
      </c>
      <c r="BL242" t="e">
        <f t="shared" si="200"/>
        <v>#REF!</v>
      </c>
      <c r="BM242" s="116">
        <f t="shared" si="181"/>
        <v>5.6772349545232395</v>
      </c>
      <c r="BN242" s="13">
        <f t="shared" si="201"/>
        <v>2.7905442076247393</v>
      </c>
      <c r="BO242" s="13" t="e">
        <f t="shared" si="182"/>
        <v>#REF!</v>
      </c>
      <c r="BP242" t="e">
        <f t="shared" si="202"/>
        <v>#REF!</v>
      </c>
      <c r="BQ242" s="13">
        <f t="shared" si="183"/>
        <v>5.6772349545232395</v>
      </c>
      <c r="BR242" s="37">
        <f t="shared" si="184"/>
        <v>245.74561645731924</v>
      </c>
      <c r="BS242" s="13" t="e">
        <f t="shared" si="185"/>
        <v>#REF!</v>
      </c>
      <c r="BT242" t="e">
        <f t="shared" si="203"/>
        <v>#REF!</v>
      </c>
      <c r="BU242" s="13">
        <f t="shared" si="186"/>
        <v>890.04176756572133</v>
      </c>
      <c r="BV242" s="13">
        <f t="shared" si="204"/>
        <v>246.82765661061336</v>
      </c>
      <c r="BW242" s="13" t="e">
        <f t="shared" si="187"/>
        <v>#REF!</v>
      </c>
      <c r="BX242" t="e">
        <f t="shared" si="205"/>
        <v>#REF!</v>
      </c>
      <c r="BY242" s="13">
        <f t="shared" si="188"/>
        <v>890.04176756572133</v>
      </c>
    </row>
    <row r="243" spans="29:77" x14ac:dyDescent="0.2">
      <c r="AC243">
        <v>242</v>
      </c>
      <c r="AD243" s="37">
        <f t="shared" si="159"/>
        <v>902.90513738053278</v>
      </c>
      <c r="AE243" s="13" t="e">
        <f t="shared" si="160"/>
        <v>#REF!</v>
      </c>
      <c r="AF243" t="e">
        <f t="shared" si="206"/>
        <v>#REF!</v>
      </c>
      <c r="AG243" s="13">
        <f t="shared" si="161"/>
        <v>1949.1707066918982</v>
      </c>
      <c r="AH243" s="13">
        <f t="shared" si="189"/>
        <v>904.21801276652945</v>
      </c>
      <c r="AI243" s="13" t="e">
        <f t="shared" si="162"/>
        <v>#REF!</v>
      </c>
      <c r="AJ243" t="e">
        <f t="shared" si="190"/>
        <v>#REF!</v>
      </c>
      <c r="AK243" s="13">
        <f t="shared" si="163"/>
        <v>1949.1707066918982</v>
      </c>
      <c r="AL243" s="37">
        <f t="shared" si="164"/>
        <v>1951.5980368584414</v>
      </c>
      <c r="AM243" s="13" t="e">
        <f t="shared" si="165"/>
        <v>#REF!</v>
      </c>
      <c r="AN243" t="e">
        <f t="shared" si="191"/>
        <v>#REF!</v>
      </c>
      <c r="AO243" s="13">
        <f t="shared" si="166"/>
        <v>4135.1333898795156</v>
      </c>
      <c r="AP243" s="13">
        <f t="shared" si="192"/>
        <v>1953.0926949901914</v>
      </c>
      <c r="AQ243" s="13" t="e">
        <f t="shared" si="167"/>
        <v>#REF!</v>
      </c>
      <c r="AR243" s="13" t="e">
        <f t="shared" si="193"/>
        <v>#REF!</v>
      </c>
      <c r="AS243" s="38">
        <f t="shared" si="168"/>
        <v>4135.1333898795156</v>
      </c>
      <c r="AT243" s="37">
        <f t="shared" si="169"/>
        <v>251.27270472321888</v>
      </c>
      <c r="AU243" s="13" t="e">
        <f t="shared" si="170"/>
        <v>#REF!</v>
      </c>
      <c r="AV243" t="e">
        <f t="shared" si="194"/>
        <v>#REF!</v>
      </c>
      <c r="AW243" s="13">
        <f t="shared" si="171"/>
        <v>654.52934422449698</v>
      </c>
      <c r="AX243" s="13">
        <f t="shared" si="195"/>
        <v>252.09216979931364</v>
      </c>
      <c r="AY243" s="13" t="e">
        <f t="shared" si="172"/>
        <v>#REF!</v>
      </c>
      <c r="AZ243" t="e">
        <f t="shared" si="196"/>
        <v>#REF!</v>
      </c>
      <c r="BA243" s="13">
        <f t="shared" si="173"/>
        <v>654.52934422449698</v>
      </c>
      <c r="BB243" s="37">
        <f t="shared" si="174"/>
        <v>353.07368435452213</v>
      </c>
      <c r="BC243" s="13" t="e">
        <f t="shared" si="175"/>
        <v>#REF!</v>
      </c>
      <c r="BD243" t="e">
        <f t="shared" si="197"/>
        <v>#REF!</v>
      </c>
      <c r="BE243" s="13">
        <f t="shared" si="176"/>
        <v>743.64621724213885</v>
      </c>
      <c r="BF243" s="13">
        <f t="shared" si="198"/>
        <v>354.15572450781633</v>
      </c>
      <c r="BG243" s="13" t="e">
        <f t="shared" si="177"/>
        <v>#REF!</v>
      </c>
      <c r="BH243" t="e">
        <f t="shared" si="199"/>
        <v>#REF!</v>
      </c>
      <c r="BI243" s="13">
        <f t="shared" si="178"/>
        <v>743.64621724213885</v>
      </c>
      <c r="BJ243" s="115">
        <f t="shared" si="179"/>
        <v>1.7085040543306103</v>
      </c>
      <c r="BK243" s="13" t="e">
        <f t="shared" si="180"/>
        <v>#REF!</v>
      </c>
      <c r="BL243" t="e">
        <f t="shared" si="200"/>
        <v>#REF!</v>
      </c>
      <c r="BM243" s="116">
        <f t="shared" si="181"/>
        <v>5.6772349545232395</v>
      </c>
      <c r="BN243" s="13">
        <f t="shared" si="201"/>
        <v>2.7905442076247393</v>
      </c>
      <c r="BO243" s="13" t="e">
        <f t="shared" si="182"/>
        <v>#REF!</v>
      </c>
      <c r="BP243" t="e">
        <f t="shared" si="202"/>
        <v>#REF!</v>
      </c>
      <c r="BQ243" s="13">
        <f t="shared" si="183"/>
        <v>5.6772349545232395</v>
      </c>
      <c r="BR243" s="37">
        <f t="shared" si="184"/>
        <v>245.74561645731924</v>
      </c>
      <c r="BS243" s="13" t="e">
        <f t="shared" si="185"/>
        <v>#REF!</v>
      </c>
      <c r="BT243" t="e">
        <f t="shared" si="203"/>
        <v>#REF!</v>
      </c>
      <c r="BU243" s="13">
        <f t="shared" si="186"/>
        <v>890.04176756572133</v>
      </c>
      <c r="BV243" s="13">
        <f t="shared" si="204"/>
        <v>246.82765661061336</v>
      </c>
      <c r="BW243" s="13" t="e">
        <f t="shared" si="187"/>
        <v>#REF!</v>
      </c>
      <c r="BX243" t="e">
        <f t="shared" si="205"/>
        <v>#REF!</v>
      </c>
      <c r="BY243" s="13">
        <f t="shared" si="188"/>
        <v>890.04176756572133</v>
      </c>
    </row>
    <row r="244" spans="29:77" x14ac:dyDescent="0.2">
      <c r="AC244">
        <v>243</v>
      </c>
      <c r="AD244" s="37">
        <f t="shared" si="159"/>
        <v>902.90513738053278</v>
      </c>
      <c r="AE244" s="13" t="e">
        <f t="shared" si="160"/>
        <v>#REF!</v>
      </c>
      <c r="AF244" t="e">
        <f t="shared" si="206"/>
        <v>#REF!</v>
      </c>
      <c r="AG244" s="13">
        <f t="shared" si="161"/>
        <v>1949.1707066918982</v>
      </c>
      <c r="AH244" s="13">
        <f t="shared" si="189"/>
        <v>904.21801276652945</v>
      </c>
      <c r="AI244" s="13" t="e">
        <f t="shared" si="162"/>
        <v>#REF!</v>
      </c>
      <c r="AJ244" t="e">
        <f t="shared" si="190"/>
        <v>#REF!</v>
      </c>
      <c r="AK244" s="13">
        <f t="shared" si="163"/>
        <v>1949.1707066918982</v>
      </c>
      <c r="AL244" s="37">
        <f t="shared" si="164"/>
        <v>1951.5980368584414</v>
      </c>
      <c r="AM244" s="13" t="e">
        <f t="shared" si="165"/>
        <v>#REF!</v>
      </c>
      <c r="AN244" t="e">
        <f t="shared" si="191"/>
        <v>#REF!</v>
      </c>
      <c r="AO244" s="13">
        <f t="shared" si="166"/>
        <v>4135.1333898795156</v>
      </c>
      <c r="AP244" s="13">
        <f t="shared" si="192"/>
        <v>1953.0926949901914</v>
      </c>
      <c r="AQ244" s="13" t="e">
        <f t="shared" si="167"/>
        <v>#REF!</v>
      </c>
      <c r="AR244" s="13" t="e">
        <f t="shared" si="193"/>
        <v>#REF!</v>
      </c>
      <c r="AS244" s="38">
        <f t="shared" si="168"/>
        <v>4135.1333898795156</v>
      </c>
      <c r="AT244" s="37">
        <f t="shared" si="169"/>
        <v>251.27270472321888</v>
      </c>
      <c r="AU244" s="13" t="e">
        <f t="shared" si="170"/>
        <v>#REF!</v>
      </c>
      <c r="AV244" t="e">
        <f t="shared" si="194"/>
        <v>#REF!</v>
      </c>
      <c r="AW244" s="13">
        <f t="shared" si="171"/>
        <v>654.52934422449698</v>
      </c>
      <c r="AX244" s="13">
        <f t="shared" si="195"/>
        <v>252.09216979931364</v>
      </c>
      <c r="AY244" s="13" t="e">
        <f t="shared" si="172"/>
        <v>#REF!</v>
      </c>
      <c r="AZ244" t="e">
        <f t="shared" si="196"/>
        <v>#REF!</v>
      </c>
      <c r="BA244" s="13">
        <f t="shared" si="173"/>
        <v>654.52934422449698</v>
      </c>
      <c r="BB244" s="37">
        <f t="shared" si="174"/>
        <v>353.07368435452213</v>
      </c>
      <c r="BC244" s="13" t="e">
        <f t="shared" si="175"/>
        <v>#REF!</v>
      </c>
      <c r="BD244" t="e">
        <f t="shared" si="197"/>
        <v>#REF!</v>
      </c>
      <c r="BE244" s="13">
        <f t="shared" si="176"/>
        <v>743.64621724213885</v>
      </c>
      <c r="BF244" s="13">
        <f t="shared" si="198"/>
        <v>354.15572450781633</v>
      </c>
      <c r="BG244" s="13" t="e">
        <f t="shared" si="177"/>
        <v>#REF!</v>
      </c>
      <c r="BH244" t="e">
        <f t="shared" si="199"/>
        <v>#REF!</v>
      </c>
      <c r="BI244" s="13">
        <f t="shared" si="178"/>
        <v>743.64621724213885</v>
      </c>
      <c r="BJ244" s="115">
        <f t="shared" si="179"/>
        <v>1.7085040543306103</v>
      </c>
      <c r="BK244" s="13" t="e">
        <f t="shared" si="180"/>
        <v>#REF!</v>
      </c>
      <c r="BL244" t="e">
        <f t="shared" si="200"/>
        <v>#REF!</v>
      </c>
      <c r="BM244" s="116">
        <f t="shared" si="181"/>
        <v>5.6772349545232395</v>
      </c>
      <c r="BN244" s="13">
        <f t="shared" si="201"/>
        <v>2.7905442076247393</v>
      </c>
      <c r="BO244" s="13" t="e">
        <f t="shared" si="182"/>
        <v>#REF!</v>
      </c>
      <c r="BP244" t="e">
        <f t="shared" si="202"/>
        <v>#REF!</v>
      </c>
      <c r="BQ244" s="13">
        <f t="shared" si="183"/>
        <v>5.6772349545232395</v>
      </c>
      <c r="BR244" s="37">
        <f t="shared" si="184"/>
        <v>245.74561645731924</v>
      </c>
      <c r="BS244" s="13" t="e">
        <f t="shared" si="185"/>
        <v>#REF!</v>
      </c>
      <c r="BT244" t="e">
        <f t="shared" si="203"/>
        <v>#REF!</v>
      </c>
      <c r="BU244" s="13">
        <f t="shared" si="186"/>
        <v>890.04176756572133</v>
      </c>
      <c r="BV244" s="13">
        <f t="shared" si="204"/>
        <v>246.82765661061336</v>
      </c>
      <c r="BW244" s="13" t="e">
        <f t="shared" si="187"/>
        <v>#REF!</v>
      </c>
      <c r="BX244" t="e">
        <f t="shared" si="205"/>
        <v>#REF!</v>
      </c>
      <c r="BY244" s="13">
        <f t="shared" si="188"/>
        <v>890.04176756572133</v>
      </c>
    </row>
    <row r="245" spans="29:77" x14ac:dyDescent="0.2">
      <c r="AC245">
        <v>244</v>
      </c>
      <c r="AD245" s="37">
        <f t="shared" si="159"/>
        <v>902.90513738053278</v>
      </c>
      <c r="AE245" s="13" t="e">
        <f t="shared" si="160"/>
        <v>#REF!</v>
      </c>
      <c r="AF245" t="e">
        <f t="shared" si="206"/>
        <v>#REF!</v>
      </c>
      <c r="AG245" s="13">
        <f t="shared" si="161"/>
        <v>1949.1707066918982</v>
      </c>
      <c r="AH245" s="13">
        <f t="shared" si="189"/>
        <v>904.21801276652945</v>
      </c>
      <c r="AI245" s="13" t="e">
        <f t="shared" si="162"/>
        <v>#REF!</v>
      </c>
      <c r="AJ245" t="e">
        <f t="shared" si="190"/>
        <v>#REF!</v>
      </c>
      <c r="AK245" s="13">
        <f t="shared" si="163"/>
        <v>1949.1707066918982</v>
      </c>
      <c r="AL245" s="37">
        <f t="shared" si="164"/>
        <v>1951.5980368584414</v>
      </c>
      <c r="AM245" s="13" t="e">
        <f t="shared" si="165"/>
        <v>#REF!</v>
      </c>
      <c r="AN245" t="e">
        <f t="shared" si="191"/>
        <v>#REF!</v>
      </c>
      <c r="AO245" s="13">
        <f t="shared" si="166"/>
        <v>4135.1333898795156</v>
      </c>
      <c r="AP245" s="13">
        <f t="shared" si="192"/>
        <v>1953.0926949901914</v>
      </c>
      <c r="AQ245" s="13" t="e">
        <f t="shared" si="167"/>
        <v>#REF!</v>
      </c>
      <c r="AR245" s="13" t="e">
        <f t="shared" si="193"/>
        <v>#REF!</v>
      </c>
      <c r="AS245" s="38">
        <f t="shared" si="168"/>
        <v>4135.1333898795156</v>
      </c>
      <c r="AT245" s="37">
        <f t="shared" si="169"/>
        <v>251.27270472321888</v>
      </c>
      <c r="AU245" s="13" t="e">
        <f t="shared" si="170"/>
        <v>#REF!</v>
      </c>
      <c r="AV245" t="e">
        <f t="shared" si="194"/>
        <v>#REF!</v>
      </c>
      <c r="AW245" s="13">
        <f t="shared" si="171"/>
        <v>654.52934422449698</v>
      </c>
      <c r="AX245" s="13">
        <f t="shared" si="195"/>
        <v>252.09216979931364</v>
      </c>
      <c r="AY245" s="13" t="e">
        <f t="shared" si="172"/>
        <v>#REF!</v>
      </c>
      <c r="AZ245" t="e">
        <f t="shared" si="196"/>
        <v>#REF!</v>
      </c>
      <c r="BA245" s="13">
        <f t="shared" si="173"/>
        <v>654.52934422449698</v>
      </c>
      <c r="BB245" s="37">
        <f t="shared" si="174"/>
        <v>353.07368435452213</v>
      </c>
      <c r="BC245" s="13" t="e">
        <f t="shared" si="175"/>
        <v>#REF!</v>
      </c>
      <c r="BD245" t="e">
        <f t="shared" si="197"/>
        <v>#REF!</v>
      </c>
      <c r="BE245" s="13">
        <f t="shared" si="176"/>
        <v>743.64621724213885</v>
      </c>
      <c r="BF245" s="13">
        <f t="shared" si="198"/>
        <v>354.15572450781633</v>
      </c>
      <c r="BG245" s="13" t="e">
        <f t="shared" si="177"/>
        <v>#REF!</v>
      </c>
      <c r="BH245" t="e">
        <f t="shared" si="199"/>
        <v>#REF!</v>
      </c>
      <c r="BI245" s="13">
        <f t="shared" si="178"/>
        <v>743.64621724213885</v>
      </c>
      <c r="BJ245" s="115">
        <f t="shared" si="179"/>
        <v>1.7085040543306103</v>
      </c>
      <c r="BK245" s="13" t="e">
        <f t="shared" si="180"/>
        <v>#REF!</v>
      </c>
      <c r="BL245" t="e">
        <f t="shared" si="200"/>
        <v>#REF!</v>
      </c>
      <c r="BM245" s="116">
        <f t="shared" si="181"/>
        <v>5.6772349545232395</v>
      </c>
      <c r="BN245" s="13">
        <f t="shared" si="201"/>
        <v>2.7905442076247393</v>
      </c>
      <c r="BO245" s="13" t="e">
        <f t="shared" si="182"/>
        <v>#REF!</v>
      </c>
      <c r="BP245" t="e">
        <f t="shared" si="202"/>
        <v>#REF!</v>
      </c>
      <c r="BQ245" s="13">
        <f t="shared" si="183"/>
        <v>5.6772349545232395</v>
      </c>
      <c r="BR245" s="37">
        <f t="shared" si="184"/>
        <v>245.74561645731924</v>
      </c>
      <c r="BS245" s="13" t="e">
        <f t="shared" si="185"/>
        <v>#REF!</v>
      </c>
      <c r="BT245" t="e">
        <f t="shared" si="203"/>
        <v>#REF!</v>
      </c>
      <c r="BU245" s="13">
        <f t="shared" si="186"/>
        <v>890.04176756572133</v>
      </c>
      <c r="BV245" s="13">
        <f t="shared" si="204"/>
        <v>246.82765661061336</v>
      </c>
      <c r="BW245" s="13" t="e">
        <f t="shared" si="187"/>
        <v>#REF!</v>
      </c>
      <c r="BX245" t="e">
        <f t="shared" si="205"/>
        <v>#REF!</v>
      </c>
      <c r="BY245" s="13">
        <f t="shared" si="188"/>
        <v>890.04176756572133</v>
      </c>
    </row>
    <row r="246" spans="29:77" x14ac:dyDescent="0.2">
      <c r="AC246">
        <v>245</v>
      </c>
      <c r="AD246" s="37">
        <f t="shared" si="159"/>
        <v>902.90513738053278</v>
      </c>
      <c r="AE246" s="13" t="e">
        <f t="shared" si="160"/>
        <v>#REF!</v>
      </c>
      <c r="AF246" t="e">
        <f t="shared" si="206"/>
        <v>#REF!</v>
      </c>
      <c r="AG246" s="13">
        <f t="shared" si="161"/>
        <v>1949.1707066918982</v>
      </c>
      <c r="AH246" s="13">
        <f t="shared" si="189"/>
        <v>904.21801276652945</v>
      </c>
      <c r="AI246" s="13" t="e">
        <f t="shared" si="162"/>
        <v>#REF!</v>
      </c>
      <c r="AJ246" t="e">
        <f t="shared" si="190"/>
        <v>#REF!</v>
      </c>
      <c r="AK246" s="13">
        <f t="shared" si="163"/>
        <v>1949.1707066918982</v>
      </c>
      <c r="AL246" s="37">
        <f t="shared" si="164"/>
        <v>1951.5980368584414</v>
      </c>
      <c r="AM246" s="13" t="e">
        <f t="shared" si="165"/>
        <v>#REF!</v>
      </c>
      <c r="AN246" t="e">
        <f t="shared" si="191"/>
        <v>#REF!</v>
      </c>
      <c r="AO246" s="13">
        <f t="shared" si="166"/>
        <v>4135.1333898795156</v>
      </c>
      <c r="AP246" s="13">
        <f t="shared" si="192"/>
        <v>1953.0926949901914</v>
      </c>
      <c r="AQ246" s="13" t="e">
        <f t="shared" si="167"/>
        <v>#REF!</v>
      </c>
      <c r="AR246" s="13" t="e">
        <f t="shared" si="193"/>
        <v>#REF!</v>
      </c>
      <c r="AS246" s="38">
        <f t="shared" si="168"/>
        <v>4135.1333898795156</v>
      </c>
      <c r="AT246" s="37">
        <f t="shared" si="169"/>
        <v>251.27270472321888</v>
      </c>
      <c r="AU246" s="13" t="e">
        <f t="shared" si="170"/>
        <v>#REF!</v>
      </c>
      <c r="AV246" t="e">
        <f t="shared" si="194"/>
        <v>#REF!</v>
      </c>
      <c r="AW246" s="13">
        <f t="shared" si="171"/>
        <v>654.52934422449698</v>
      </c>
      <c r="AX246" s="13">
        <f t="shared" si="195"/>
        <v>252.09216979931364</v>
      </c>
      <c r="AY246" s="13" t="e">
        <f t="shared" si="172"/>
        <v>#REF!</v>
      </c>
      <c r="AZ246" t="e">
        <f t="shared" si="196"/>
        <v>#REF!</v>
      </c>
      <c r="BA246" s="13">
        <f t="shared" si="173"/>
        <v>654.52934422449698</v>
      </c>
      <c r="BB246" s="37">
        <f t="shared" si="174"/>
        <v>353.07368435452213</v>
      </c>
      <c r="BC246" s="13" t="e">
        <f t="shared" si="175"/>
        <v>#REF!</v>
      </c>
      <c r="BD246" t="e">
        <f t="shared" si="197"/>
        <v>#REF!</v>
      </c>
      <c r="BE246" s="13">
        <f t="shared" si="176"/>
        <v>743.64621724213885</v>
      </c>
      <c r="BF246" s="13">
        <f t="shared" si="198"/>
        <v>354.15572450781633</v>
      </c>
      <c r="BG246" s="13" t="e">
        <f t="shared" si="177"/>
        <v>#REF!</v>
      </c>
      <c r="BH246" t="e">
        <f t="shared" si="199"/>
        <v>#REF!</v>
      </c>
      <c r="BI246" s="13">
        <f t="shared" si="178"/>
        <v>743.64621724213885</v>
      </c>
      <c r="BJ246" s="115">
        <f t="shared" si="179"/>
        <v>1.7085040543306103</v>
      </c>
      <c r="BK246" s="13" t="e">
        <f t="shared" si="180"/>
        <v>#REF!</v>
      </c>
      <c r="BL246" t="e">
        <f t="shared" si="200"/>
        <v>#REF!</v>
      </c>
      <c r="BM246" s="116">
        <f t="shared" si="181"/>
        <v>5.6772349545232395</v>
      </c>
      <c r="BN246" s="13">
        <f t="shared" si="201"/>
        <v>2.7905442076247393</v>
      </c>
      <c r="BO246" s="13" t="e">
        <f t="shared" si="182"/>
        <v>#REF!</v>
      </c>
      <c r="BP246" t="e">
        <f t="shared" si="202"/>
        <v>#REF!</v>
      </c>
      <c r="BQ246" s="13">
        <f t="shared" si="183"/>
        <v>5.6772349545232395</v>
      </c>
      <c r="BR246" s="37">
        <f t="shared" si="184"/>
        <v>245.74561645731924</v>
      </c>
      <c r="BS246" s="13" t="e">
        <f t="shared" si="185"/>
        <v>#REF!</v>
      </c>
      <c r="BT246" t="e">
        <f t="shared" si="203"/>
        <v>#REF!</v>
      </c>
      <c r="BU246" s="13">
        <f t="shared" si="186"/>
        <v>890.04176756572133</v>
      </c>
      <c r="BV246" s="13">
        <f t="shared" si="204"/>
        <v>246.82765661061336</v>
      </c>
      <c r="BW246" s="13" t="e">
        <f t="shared" si="187"/>
        <v>#REF!</v>
      </c>
      <c r="BX246" t="e">
        <f t="shared" si="205"/>
        <v>#REF!</v>
      </c>
      <c r="BY246" s="13">
        <f t="shared" si="188"/>
        <v>890.04176756572133</v>
      </c>
    </row>
    <row r="247" spans="29:77" x14ac:dyDescent="0.2">
      <c r="AC247">
        <v>246</v>
      </c>
      <c r="AD247" s="37">
        <f t="shared" si="159"/>
        <v>902.90513738053278</v>
      </c>
      <c r="AE247" s="13" t="e">
        <f t="shared" si="160"/>
        <v>#REF!</v>
      </c>
      <c r="AF247" t="e">
        <f t="shared" si="206"/>
        <v>#REF!</v>
      </c>
      <c r="AG247" s="13">
        <f t="shared" si="161"/>
        <v>1949.1707066918982</v>
      </c>
      <c r="AH247" s="13">
        <f t="shared" si="189"/>
        <v>904.21801276652945</v>
      </c>
      <c r="AI247" s="13" t="e">
        <f t="shared" si="162"/>
        <v>#REF!</v>
      </c>
      <c r="AJ247" t="e">
        <f t="shared" si="190"/>
        <v>#REF!</v>
      </c>
      <c r="AK247" s="13">
        <f t="shared" si="163"/>
        <v>1949.1707066918982</v>
      </c>
      <c r="AL247" s="37">
        <f t="shared" si="164"/>
        <v>1951.5980368584414</v>
      </c>
      <c r="AM247" s="13" t="e">
        <f t="shared" si="165"/>
        <v>#REF!</v>
      </c>
      <c r="AN247" t="e">
        <f t="shared" si="191"/>
        <v>#REF!</v>
      </c>
      <c r="AO247" s="13">
        <f t="shared" si="166"/>
        <v>4135.1333898795156</v>
      </c>
      <c r="AP247" s="13">
        <f t="shared" si="192"/>
        <v>1953.0926949901914</v>
      </c>
      <c r="AQ247" s="13" t="e">
        <f t="shared" si="167"/>
        <v>#REF!</v>
      </c>
      <c r="AR247" s="13" t="e">
        <f t="shared" si="193"/>
        <v>#REF!</v>
      </c>
      <c r="AS247" s="38">
        <f t="shared" si="168"/>
        <v>4135.1333898795156</v>
      </c>
      <c r="AT247" s="37">
        <f t="shared" si="169"/>
        <v>251.27270472321888</v>
      </c>
      <c r="AU247" s="13" t="e">
        <f t="shared" si="170"/>
        <v>#REF!</v>
      </c>
      <c r="AV247" t="e">
        <f t="shared" si="194"/>
        <v>#REF!</v>
      </c>
      <c r="AW247" s="13">
        <f t="shared" si="171"/>
        <v>654.52934422449698</v>
      </c>
      <c r="AX247" s="13">
        <f t="shared" si="195"/>
        <v>252.09216979931364</v>
      </c>
      <c r="AY247" s="13" t="e">
        <f t="shared" si="172"/>
        <v>#REF!</v>
      </c>
      <c r="AZ247" t="e">
        <f t="shared" si="196"/>
        <v>#REF!</v>
      </c>
      <c r="BA247" s="13">
        <f t="shared" si="173"/>
        <v>654.52934422449698</v>
      </c>
      <c r="BB247" s="37">
        <f t="shared" si="174"/>
        <v>353.07368435452213</v>
      </c>
      <c r="BC247" s="13" t="e">
        <f t="shared" si="175"/>
        <v>#REF!</v>
      </c>
      <c r="BD247" t="e">
        <f t="shared" si="197"/>
        <v>#REF!</v>
      </c>
      <c r="BE247" s="13">
        <f t="shared" si="176"/>
        <v>743.64621724213885</v>
      </c>
      <c r="BF247" s="13">
        <f t="shared" si="198"/>
        <v>354.15572450781633</v>
      </c>
      <c r="BG247" s="13" t="e">
        <f t="shared" si="177"/>
        <v>#REF!</v>
      </c>
      <c r="BH247" t="e">
        <f t="shared" si="199"/>
        <v>#REF!</v>
      </c>
      <c r="BI247" s="13">
        <f t="shared" si="178"/>
        <v>743.64621724213885</v>
      </c>
      <c r="BJ247" s="115">
        <f t="shared" si="179"/>
        <v>1.7085040543306103</v>
      </c>
      <c r="BK247" s="13" t="e">
        <f t="shared" si="180"/>
        <v>#REF!</v>
      </c>
      <c r="BL247" t="e">
        <f t="shared" si="200"/>
        <v>#REF!</v>
      </c>
      <c r="BM247" s="116">
        <f t="shared" si="181"/>
        <v>5.6772349545232395</v>
      </c>
      <c r="BN247" s="13">
        <f t="shared" si="201"/>
        <v>2.7905442076247393</v>
      </c>
      <c r="BO247" s="13" t="e">
        <f t="shared" si="182"/>
        <v>#REF!</v>
      </c>
      <c r="BP247" t="e">
        <f t="shared" si="202"/>
        <v>#REF!</v>
      </c>
      <c r="BQ247" s="13">
        <f t="shared" si="183"/>
        <v>5.6772349545232395</v>
      </c>
      <c r="BR247" s="37">
        <f t="shared" si="184"/>
        <v>245.74561645731924</v>
      </c>
      <c r="BS247" s="13" t="e">
        <f t="shared" si="185"/>
        <v>#REF!</v>
      </c>
      <c r="BT247" t="e">
        <f t="shared" si="203"/>
        <v>#REF!</v>
      </c>
      <c r="BU247" s="13">
        <f t="shared" si="186"/>
        <v>890.04176756572133</v>
      </c>
      <c r="BV247" s="13">
        <f t="shared" si="204"/>
        <v>246.82765661061336</v>
      </c>
      <c r="BW247" s="13" t="e">
        <f t="shared" si="187"/>
        <v>#REF!</v>
      </c>
      <c r="BX247" t="e">
        <f t="shared" si="205"/>
        <v>#REF!</v>
      </c>
      <c r="BY247" s="13">
        <f t="shared" si="188"/>
        <v>890.04176756572133</v>
      </c>
    </row>
    <row r="248" spans="29:77" x14ac:dyDescent="0.2">
      <c r="AC248">
        <v>247</v>
      </c>
      <c r="AD248" s="37">
        <f t="shared" si="159"/>
        <v>902.90513738053278</v>
      </c>
      <c r="AE248" s="13" t="e">
        <f t="shared" si="160"/>
        <v>#REF!</v>
      </c>
      <c r="AF248" t="e">
        <f t="shared" si="206"/>
        <v>#REF!</v>
      </c>
      <c r="AG248" s="13">
        <f t="shared" si="161"/>
        <v>1949.1707066918982</v>
      </c>
      <c r="AH248" s="13">
        <f t="shared" si="189"/>
        <v>904.21801276652945</v>
      </c>
      <c r="AI248" s="13" t="e">
        <f t="shared" si="162"/>
        <v>#REF!</v>
      </c>
      <c r="AJ248" t="e">
        <f t="shared" si="190"/>
        <v>#REF!</v>
      </c>
      <c r="AK248" s="13">
        <f t="shared" si="163"/>
        <v>1949.1707066918982</v>
      </c>
      <c r="AL248" s="37">
        <f t="shared" si="164"/>
        <v>1951.5980368584414</v>
      </c>
      <c r="AM248" s="13" t="e">
        <f t="shared" si="165"/>
        <v>#REF!</v>
      </c>
      <c r="AN248" t="e">
        <f t="shared" si="191"/>
        <v>#REF!</v>
      </c>
      <c r="AO248" s="13">
        <f t="shared" si="166"/>
        <v>4135.1333898795156</v>
      </c>
      <c r="AP248" s="13">
        <f t="shared" si="192"/>
        <v>1953.0926949901914</v>
      </c>
      <c r="AQ248" s="13" t="e">
        <f t="shared" si="167"/>
        <v>#REF!</v>
      </c>
      <c r="AR248" s="13" t="e">
        <f t="shared" si="193"/>
        <v>#REF!</v>
      </c>
      <c r="AS248" s="38">
        <f t="shared" si="168"/>
        <v>4135.1333898795156</v>
      </c>
      <c r="AT248" s="37">
        <f t="shared" si="169"/>
        <v>251.27270472321888</v>
      </c>
      <c r="AU248" s="13" t="e">
        <f t="shared" si="170"/>
        <v>#REF!</v>
      </c>
      <c r="AV248" t="e">
        <f t="shared" si="194"/>
        <v>#REF!</v>
      </c>
      <c r="AW248" s="13">
        <f t="shared" si="171"/>
        <v>654.52934422449698</v>
      </c>
      <c r="AX248" s="13">
        <f t="shared" si="195"/>
        <v>252.09216979931364</v>
      </c>
      <c r="AY248" s="13" t="e">
        <f t="shared" si="172"/>
        <v>#REF!</v>
      </c>
      <c r="AZ248" t="e">
        <f t="shared" si="196"/>
        <v>#REF!</v>
      </c>
      <c r="BA248" s="13">
        <f t="shared" si="173"/>
        <v>654.52934422449698</v>
      </c>
      <c r="BB248" s="37">
        <f t="shared" si="174"/>
        <v>353.07368435452213</v>
      </c>
      <c r="BC248" s="13" t="e">
        <f t="shared" si="175"/>
        <v>#REF!</v>
      </c>
      <c r="BD248" t="e">
        <f t="shared" si="197"/>
        <v>#REF!</v>
      </c>
      <c r="BE248" s="13">
        <f t="shared" si="176"/>
        <v>743.64621724213885</v>
      </c>
      <c r="BF248" s="13">
        <f t="shared" si="198"/>
        <v>354.15572450781633</v>
      </c>
      <c r="BG248" s="13" t="e">
        <f t="shared" si="177"/>
        <v>#REF!</v>
      </c>
      <c r="BH248" t="e">
        <f t="shared" si="199"/>
        <v>#REF!</v>
      </c>
      <c r="BI248" s="13">
        <f t="shared" si="178"/>
        <v>743.64621724213885</v>
      </c>
      <c r="BJ248" s="115">
        <f t="shared" si="179"/>
        <v>1.7085040543306103</v>
      </c>
      <c r="BK248" s="13" t="e">
        <f t="shared" si="180"/>
        <v>#REF!</v>
      </c>
      <c r="BL248" t="e">
        <f t="shared" si="200"/>
        <v>#REF!</v>
      </c>
      <c r="BM248" s="116">
        <f t="shared" si="181"/>
        <v>5.6772349545232395</v>
      </c>
      <c r="BN248" s="13">
        <f t="shared" si="201"/>
        <v>2.7905442076247393</v>
      </c>
      <c r="BO248" s="13" t="e">
        <f t="shared" si="182"/>
        <v>#REF!</v>
      </c>
      <c r="BP248" t="e">
        <f t="shared" si="202"/>
        <v>#REF!</v>
      </c>
      <c r="BQ248" s="13">
        <f t="shared" si="183"/>
        <v>5.6772349545232395</v>
      </c>
      <c r="BR248" s="37">
        <f t="shared" si="184"/>
        <v>245.74561645731924</v>
      </c>
      <c r="BS248" s="13" t="e">
        <f t="shared" si="185"/>
        <v>#REF!</v>
      </c>
      <c r="BT248" t="e">
        <f t="shared" si="203"/>
        <v>#REF!</v>
      </c>
      <c r="BU248" s="13">
        <f t="shared" si="186"/>
        <v>890.04176756572133</v>
      </c>
      <c r="BV248" s="13">
        <f t="shared" si="204"/>
        <v>246.82765661061336</v>
      </c>
      <c r="BW248" s="13" t="e">
        <f t="shared" si="187"/>
        <v>#REF!</v>
      </c>
      <c r="BX248" t="e">
        <f t="shared" si="205"/>
        <v>#REF!</v>
      </c>
      <c r="BY248" s="13">
        <f t="shared" si="188"/>
        <v>890.04176756572133</v>
      </c>
    </row>
    <row r="249" spans="29:77" x14ac:dyDescent="0.2">
      <c r="AC249">
        <v>248</v>
      </c>
      <c r="AD249" s="37">
        <f t="shared" si="159"/>
        <v>902.90513738053278</v>
      </c>
      <c r="AE249" s="13" t="e">
        <f t="shared" si="160"/>
        <v>#REF!</v>
      </c>
      <c r="AF249" t="e">
        <f t="shared" si="206"/>
        <v>#REF!</v>
      </c>
      <c r="AG249" s="13">
        <f t="shared" si="161"/>
        <v>1949.1707066918982</v>
      </c>
      <c r="AH249" s="13">
        <f t="shared" si="189"/>
        <v>904.21801276652945</v>
      </c>
      <c r="AI249" s="13" t="e">
        <f t="shared" si="162"/>
        <v>#REF!</v>
      </c>
      <c r="AJ249" t="e">
        <f t="shared" si="190"/>
        <v>#REF!</v>
      </c>
      <c r="AK249" s="13">
        <f t="shared" si="163"/>
        <v>1949.1707066918982</v>
      </c>
      <c r="AL249" s="37">
        <f t="shared" si="164"/>
        <v>1951.5980368584414</v>
      </c>
      <c r="AM249" s="13" t="e">
        <f t="shared" si="165"/>
        <v>#REF!</v>
      </c>
      <c r="AN249" t="e">
        <f t="shared" si="191"/>
        <v>#REF!</v>
      </c>
      <c r="AO249" s="13">
        <f t="shared" si="166"/>
        <v>4135.1333898795156</v>
      </c>
      <c r="AP249" s="13">
        <f t="shared" si="192"/>
        <v>1953.0926949901914</v>
      </c>
      <c r="AQ249" s="13" t="e">
        <f t="shared" si="167"/>
        <v>#REF!</v>
      </c>
      <c r="AR249" s="13" t="e">
        <f t="shared" si="193"/>
        <v>#REF!</v>
      </c>
      <c r="AS249" s="38">
        <f t="shared" si="168"/>
        <v>4135.1333898795156</v>
      </c>
      <c r="AT249" s="37">
        <f t="shared" si="169"/>
        <v>251.27270472321888</v>
      </c>
      <c r="AU249" s="13" t="e">
        <f t="shared" si="170"/>
        <v>#REF!</v>
      </c>
      <c r="AV249" t="e">
        <f t="shared" si="194"/>
        <v>#REF!</v>
      </c>
      <c r="AW249" s="13">
        <f t="shared" si="171"/>
        <v>654.52934422449698</v>
      </c>
      <c r="AX249" s="13">
        <f t="shared" si="195"/>
        <v>252.09216979931364</v>
      </c>
      <c r="AY249" s="13" t="e">
        <f t="shared" si="172"/>
        <v>#REF!</v>
      </c>
      <c r="AZ249" t="e">
        <f t="shared" si="196"/>
        <v>#REF!</v>
      </c>
      <c r="BA249" s="13">
        <f t="shared" si="173"/>
        <v>654.52934422449698</v>
      </c>
      <c r="BB249" s="37">
        <f t="shared" si="174"/>
        <v>353.07368435452213</v>
      </c>
      <c r="BC249" s="13" t="e">
        <f t="shared" si="175"/>
        <v>#REF!</v>
      </c>
      <c r="BD249" t="e">
        <f t="shared" si="197"/>
        <v>#REF!</v>
      </c>
      <c r="BE249" s="13">
        <f t="shared" si="176"/>
        <v>743.64621724213885</v>
      </c>
      <c r="BF249" s="13">
        <f t="shared" si="198"/>
        <v>354.15572450781633</v>
      </c>
      <c r="BG249" s="13" t="e">
        <f t="shared" si="177"/>
        <v>#REF!</v>
      </c>
      <c r="BH249" t="e">
        <f t="shared" si="199"/>
        <v>#REF!</v>
      </c>
      <c r="BI249" s="13">
        <f t="shared" si="178"/>
        <v>743.64621724213885</v>
      </c>
      <c r="BJ249" s="115">
        <f t="shared" si="179"/>
        <v>1.7085040543306103</v>
      </c>
      <c r="BK249" s="13" t="e">
        <f t="shared" si="180"/>
        <v>#REF!</v>
      </c>
      <c r="BL249" t="e">
        <f t="shared" si="200"/>
        <v>#REF!</v>
      </c>
      <c r="BM249" s="116">
        <f t="shared" si="181"/>
        <v>5.6772349545232395</v>
      </c>
      <c r="BN249" s="13">
        <f t="shared" si="201"/>
        <v>2.7905442076247393</v>
      </c>
      <c r="BO249" s="13" t="e">
        <f t="shared" si="182"/>
        <v>#REF!</v>
      </c>
      <c r="BP249" t="e">
        <f t="shared" si="202"/>
        <v>#REF!</v>
      </c>
      <c r="BQ249" s="13">
        <f t="shared" si="183"/>
        <v>5.6772349545232395</v>
      </c>
      <c r="BR249" s="37">
        <f t="shared" si="184"/>
        <v>245.74561645731924</v>
      </c>
      <c r="BS249" s="13" t="e">
        <f t="shared" si="185"/>
        <v>#REF!</v>
      </c>
      <c r="BT249" t="e">
        <f t="shared" si="203"/>
        <v>#REF!</v>
      </c>
      <c r="BU249" s="13">
        <f t="shared" si="186"/>
        <v>890.04176756572133</v>
      </c>
      <c r="BV249" s="13">
        <f t="shared" si="204"/>
        <v>246.82765661061336</v>
      </c>
      <c r="BW249" s="13" t="e">
        <f t="shared" si="187"/>
        <v>#REF!</v>
      </c>
      <c r="BX249" t="e">
        <f t="shared" si="205"/>
        <v>#REF!</v>
      </c>
      <c r="BY249" s="13">
        <f t="shared" si="188"/>
        <v>890.04176756572133</v>
      </c>
    </row>
    <row r="250" spans="29:77" x14ac:dyDescent="0.2">
      <c r="AC250">
        <v>249</v>
      </c>
      <c r="AD250" s="37">
        <f t="shared" si="159"/>
        <v>902.90513738053278</v>
      </c>
      <c r="AE250" s="13" t="e">
        <f t="shared" si="160"/>
        <v>#REF!</v>
      </c>
      <c r="AF250" t="e">
        <f t="shared" si="206"/>
        <v>#REF!</v>
      </c>
      <c r="AG250" s="13">
        <f t="shared" si="161"/>
        <v>1949.1707066918982</v>
      </c>
      <c r="AH250" s="13">
        <f t="shared" si="189"/>
        <v>904.21801276652945</v>
      </c>
      <c r="AI250" s="13" t="e">
        <f t="shared" si="162"/>
        <v>#REF!</v>
      </c>
      <c r="AJ250" t="e">
        <f t="shared" si="190"/>
        <v>#REF!</v>
      </c>
      <c r="AK250" s="13">
        <f t="shared" si="163"/>
        <v>1949.1707066918982</v>
      </c>
      <c r="AL250" s="37">
        <f t="shared" si="164"/>
        <v>1951.5980368584414</v>
      </c>
      <c r="AM250" s="13" t="e">
        <f t="shared" si="165"/>
        <v>#REF!</v>
      </c>
      <c r="AN250" t="e">
        <f t="shared" si="191"/>
        <v>#REF!</v>
      </c>
      <c r="AO250" s="13">
        <f t="shared" si="166"/>
        <v>4135.1333898795156</v>
      </c>
      <c r="AP250" s="13">
        <f t="shared" si="192"/>
        <v>1953.0926949901914</v>
      </c>
      <c r="AQ250" s="13" t="e">
        <f t="shared" si="167"/>
        <v>#REF!</v>
      </c>
      <c r="AR250" s="13" t="e">
        <f t="shared" si="193"/>
        <v>#REF!</v>
      </c>
      <c r="AS250" s="38">
        <f t="shared" si="168"/>
        <v>4135.1333898795156</v>
      </c>
      <c r="AT250" s="37">
        <f t="shared" si="169"/>
        <v>251.27270472321888</v>
      </c>
      <c r="AU250" s="13" t="e">
        <f t="shared" si="170"/>
        <v>#REF!</v>
      </c>
      <c r="AV250" t="e">
        <f t="shared" si="194"/>
        <v>#REF!</v>
      </c>
      <c r="AW250" s="13">
        <f t="shared" si="171"/>
        <v>654.52934422449698</v>
      </c>
      <c r="AX250" s="13">
        <f t="shared" si="195"/>
        <v>252.09216979931364</v>
      </c>
      <c r="AY250" s="13" t="e">
        <f t="shared" si="172"/>
        <v>#REF!</v>
      </c>
      <c r="AZ250" t="e">
        <f t="shared" si="196"/>
        <v>#REF!</v>
      </c>
      <c r="BA250" s="13">
        <f t="shared" si="173"/>
        <v>654.52934422449698</v>
      </c>
      <c r="BB250" s="37">
        <f t="shared" si="174"/>
        <v>353.07368435452213</v>
      </c>
      <c r="BC250" s="13" t="e">
        <f t="shared" si="175"/>
        <v>#REF!</v>
      </c>
      <c r="BD250" t="e">
        <f t="shared" si="197"/>
        <v>#REF!</v>
      </c>
      <c r="BE250" s="13">
        <f t="shared" si="176"/>
        <v>743.64621724213885</v>
      </c>
      <c r="BF250" s="13">
        <f t="shared" si="198"/>
        <v>354.15572450781633</v>
      </c>
      <c r="BG250" s="13" t="e">
        <f t="shared" si="177"/>
        <v>#REF!</v>
      </c>
      <c r="BH250" t="e">
        <f t="shared" si="199"/>
        <v>#REF!</v>
      </c>
      <c r="BI250" s="13">
        <f t="shared" si="178"/>
        <v>743.64621724213885</v>
      </c>
      <c r="BJ250" s="115">
        <f t="shared" si="179"/>
        <v>1.7085040543306103</v>
      </c>
      <c r="BK250" s="13" t="e">
        <f t="shared" si="180"/>
        <v>#REF!</v>
      </c>
      <c r="BL250" t="e">
        <f t="shared" si="200"/>
        <v>#REF!</v>
      </c>
      <c r="BM250" s="116">
        <f t="shared" si="181"/>
        <v>5.6772349545232395</v>
      </c>
      <c r="BN250" s="13">
        <f t="shared" si="201"/>
        <v>2.7905442076247393</v>
      </c>
      <c r="BO250" s="13" t="e">
        <f t="shared" si="182"/>
        <v>#REF!</v>
      </c>
      <c r="BP250" t="e">
        <f t="shared" si="202"/>
        <v>#REF!</v>
      </c>
      <c r="BQ250" s="13">
        <f t="shared" si="183"/>
        <v>5.6772349545232395</v>
      </c>
      <c r="BR250" s="37">
        <f t="shared" si="184"/>
        <v>245.74561645731924</v>
      </c>
      <c r="BS250" s="13" t="e">
        <f t="shared" si="185"/>
        <v>#REF!</v>
      </c>
      <c r="BT250" t="e">
        <f t="shared" si="203"/>
        <v>#REF!</v>
      </c>
      <c r="BU250" s="13">
        <f t="shared" si="186"/>
        <v>890.04176756572133</v>
      </c>
      <c r="BV250" s="13">
        <f t="shared" si="204"/>
        <v>246.82765661061336</v>
      </c>
      <c r="BW250" s="13" t="e">
        <f t="shared" si="187"/>
        <v>#REF!</v>
      </c>
      <c r="BX250" t="e">
        <f t="shared" si="205"/>
        <v>#REF!</v>
      </c>
      <c r="BY250" s="13">
        <f t="shared" si="188"/>
        <v>890.04176756572133</v>
      </c>
    </row>
    <row r="251" spans="29:77" x14ac:dyDescent="0.2">
      <c r="AC251">
        <v>250</v>
      </c>
      <c r="AD251" s="37">
        <f t="shared" si="159"/>
        <v>902.90513738053278</v>
      </c>
      <c r="AE251" s="13" t="e">
        <f t="shared" si="160"/>
        <v>#REF!</v>
      </c>
      <c r="AF251" t="e">
        <f t="shared" si="206"/>
        <v>#REF!</v>
      </c>
      <c r="AG251" s="13">
        <f t="shared" si="161"/>
        <v>1949.1707066918982</v>
      </c>
      <c r="AH251" s="13">
        <f t="shared" si="189"/>
        <v>904.21801276652945</v>
      </c>
      <c r="AI251" s="13" t="e">
        <f t="shared" si="162"/>
        <v>#REF!</v>
      </c>
      <c r="AJ251" t="e">
        <f t="shared" si="190"/>
        <v>#REF!</v>
      </c>
      <c r="AK251" s="13">
        <f t="shared" si="163"/>
        <v>1949.1707066918982</v>
      </c>
      <c r="AL251" s="37">
        <f t="shared" si="164"/>
        <v>1951.5980368584414</v>
      </c>
      <c r="AM251" s="13" t="e">
        <f t="shared" si="165"/>
        <v>#REF!</v>
      </c>
      <c r="AN251" t="e">
        <f t="shared" si="191"/>
        <v>#REF!</v>
      </c>
      <c r="AO251" s="13">
        <f t="shared" si="166"/>
        <v>4135.1333898795156</v>
      </c>
      <c r="AP251" s="13">
        <f t="shared" si="192"/>
        <v>1953.0926949901914</v>
      </c>
      <c r="AQ251" s="13" t="e">
        <f t="shared" si="167"/>
        <v>#REF!</v>
      </c>
      <c r="AR251" s="13" t="e">
        <f t="shared" si="193"/>
        <v>#REF!</v>
      </c>
      <c r="AS251" s="38">
        <f t="shared" si="168"/>
        <v>4135.1333898795156</v>
      </c>
      <c r="AT251" s="37">
        <f t="shared" si="169"/>
        <v>251.27270472321888</v>
      </c>
      <c r="AU251" s="13" t="e">
        <f t="shared" si="170"/>
        <v>#REF!</v>
      </c>
      <c r="AV251" t="e">
        <f t="shared" si="194"/>
        <v>#REF!</v>
      </c>
      <c r="AW251" s="13">
        <f t="shared" si="171"/>
        <v>654.52934422449698</v>
      </c>
      <c r="AX251" s="13">
        <f t="shared" si="195"/>
        <v>252.09216979931364</v>
      </c>
      <c r="AY251" s="13" t="e">
        <f t="shared" si="172"/>
        <v>#REF!</v>
      </c>
      <c r="AZ251" t="e">
        <f t="shared" si="196"/>
        <v>#REF!</v>
      </c>
      <c r="BA251" s="13">
        <f t="shared" si="173"/>
        <v>654.52934422449698</v>
      </c>
      <c r="BB251" s="37">
        <f t="shared" si="174"/>
        <v>353.07368435452213</v>
      </c>
      <c r="BC251" s="13" t="e">
        <f t="shared" si="175"/>
        <v>#REF!</v>
      </c>
      <c r="BD251" t="e">
        <f t="shared" si="197"/>
        <v>#REF!</v>
      </c>
      <c r="BE251" s="13">
        <f t="shared" si="176"/>
        <v>743.64621724213885</v>
      </c>
      <c r="BF251" s="13">
        <f t="shared" si="198"/>
        <v>354.15572450781633</v>
      </c>
      <c r="BG251" s="13" t="e">
        <f t="shared" si="177"/>
        <v>#REF!</v>
      </c>
      <c r="BH251" t="e">
        <f t="shared" si="199"/>
        <v>#REF!</v>
      </c>
      <c r="BI251" s="13">
        <f t="shared" si="178"/>
        <v>743.64621724213885</v>
      </c>
      <c r="BJ251" s="115">
        <f t="shared" si="179"/>
        <v>1.7085040543306103</v>
      </c>
      <c r="BK251" s="13" t="e">
        <f t="shared" si="180"/>
        <v>#REF!</v>
      </c>
      <c r="BL251" t="e">
        <f t="shared" si="200"/>
        <v>#REF!</v>
      </c>
      <c r="BM251" s="116">
        <f t="shared" si="181"/>
        <v>5.6772349545232395</v>
      </c>
      <c r="BN251" s="13">
        <f t="shared" si="201"/>
        <v>2.7905442076247393</v>
      </c>
      <c r="BO251" s="13" t="e">
        <f t="shared" si="182"/>
        <v>#REF!</v>
      </c>
      <c r="BP251" t="e">
        <f t="shared" si="202"/>
        <v>#REF!</v>
      </c>
      <c r="BQ251" s="13">
        <f t="shared" si="183"/>
        <v>5.6772349545232395</v>
      </c>
      <c r="BR251" s="37">
        <f t="shared" si="184"/>
        <v>245.74561645731924</v>
      </c>
      <c r="BS251" s="13" t="e">
        <f t="shared" si="185"/>
        <v>#REF!</v>
      </c>
      <c r="BT251" t="e">
        <f t="shared" si="203"/>
        <v>#REF!</v>
      </c>
      <c r="BU251" s="13">
        <f t="shared" si="186"/>
        <v>890.04176756572133</v>
      </c>
      <c r="BV251" s="13">
        <f t="shared" si="204"/>
        <v>246.82765661061336</v>
      </c>
      <c r="BW251" s="13" t="e">
        <f t="shared" si="187"/>
        <v>#REF!</v>
      </c>
      <c r="BX251" t="e">
        <f t="shared" si="205"/>
        <v>#REF!</v>
      </c>
      <c r="BY251" s="13">
        <f t="shared" si="188"/>
        <v>890.04176756572133</v>
      </c>
    </row>
    <row r="252" spans="29:77" x14ac:dyDescent="0.2">
      <c r="AC252">
        <v>251</v>
      </c>
      <c r="AD252" s="37">
        <f t="shared" si="159"/>
        <v>902.90513738053278</v>
      </c>
      <c r="AE252" s="13" t="e">
        <f t="shared" si="160"/>
        <v>#REF!</v>
      </c>
      <c r="AF252" t="e">
        <f t="shared" si="206"/>
        <v>#REF!</v>
      </c>
      <c r="AG252" s="13">
        <f t="shared" si="161"/>
        <v>1949.1707066918982</v>
      </c>
      <c r="AH252" s="13">
        <f t="shared" si="189"/>
        <v>904.21801276652945</v>
      </c>
      <c r="AI252" s="13" t="e">
        <f t="shared" si="162"/>
        <v>#REF!</v>
      </c>
      <c r="AJ252" t="e">
        <f t="shared" si="190"/>
        <v>#REF!</v>
      </c>
      <c r="AK252" s="13">
        <f t="shared" si="163"/>
        <v>1949.1707066918982</v>
      </c>
      <c r="AL252" s="37">
        <f t="shared" si="164"/>
        <v>1951.5980368584414</v>
      </c>
      <c r="AM252" s="13" t="e">
        <f t="shared" si="165"/>
        <v>#REF!</v>
      </c>
      <c r="AN252" t="e">
        <f t="shared" si="191"/>
        <v>#REF!</v>
      </c>
      <c r="AO252" s="13">
        <f t="shared" si="166"/>
        <v>4135.1333898795156</v>
      </c>
      <c r="AP252" s="13">
        <f t="shared" si="192"/>
        <v>1953.0926949901914</v>
      </c>
      <c r="AQ252" s="13" t="e">
        <f t="shared" si="167"/>
        <v>#REF!</v>
      </c>
      <c r="AR252" s="13" t="e">
        <f t="shared" si="193"/>
        <v>#REF!</v>
      </c>
      <c r="AS252" s="38">
        <f t="shared" si="168"/>
        <v>4135.1333898795156</v>
      </c>
      <c r="AT252" s="37">
        <f t="shared" si="169"/>
        <v>251.27270472321888</v>
      </c>
      <c r="AU252" s="13" t="e">
        <f t="shared" si="170"/>
        <v>#REF!</v>
      </c>
      <c r="AV252" t="e">
        <f t="shared" si="194"/>
        <v>#REF!</v>
      </c>
      <c r="AW252" s="13">
        <f t="shared" si="171"/>
        <v>654.52934422449698</v>
      </c>
      <c r="AX252" s="13">
        <f t="shared" si="195"/>
        <v>252.09216979931364</v>
      </c>
      <c r="AY252" s="13" t="e">
        <f t="shared" si="172"/>
        <v>#REF!</v>
      </c>
      <c r="AZ252" t="e">
        <f t="shared" si="196"/>
        <v>#REF!</v>
      </c>
      <c r="BA252" s="13">
        <f t="shared" si="173"/>
        <v>654.52934422449698</v>
      </c>
      <c r="BB252" s="37">
        <f t="shared" si="174"/>
        <v>353.07368435452213</v>
      </c>
      <c r="BC252" s="13" t="e">
        <f t="shared" si="175"/>
        <v>#REF!</v>
      </c>
      <c r="BD252" t="e">
        <f t="shared" si="197"/>
        <v>#REF!</v>
      </c>
      <c r="BE252" s="13">
        <f t="shared" si="176"/>
        <v>743.64621724213885</v>
      </c>
      <c r="BF252" s="13">
        <f t="shared" si="198"/>
        <v>354.15572450781633</v>
      </c>
      <c r="BG252" s="13" t="e">
        <f t="shared" si="177"/>
        <v>#REF!</v>
      </c>
      <c r="BH252" t="e">
        <f t="shared" si="199"/>
        <v>#REF!</v>
      </c>
      <c r="BI252" s="13">
        <f t="shared" si="178"/>
        <v>743.64621724213885</v>
      </c>
      <c r="BJ252" s="115">
        <f t="shared" si="179"/>
        <v>1.7085040543306103</v>
      </c>
      <c r="BK252" s="13" t="e">
        <f t="shared" si="180"/>
        <v>#REF!</v>
      </c>
      <c r="BL252" t="e">
        <f t="shared" si="200"/>
        <v>#REF!</v>
      </c>
      <c r="BM252" s="116">
        <f t="shared" si="181"/>
        <v>5.6772349545232395</v>
      </c>
      <c r="BN252" s="13">
        <f t="shared" si="201"/>
        <v>2.7905442076247393</v>
      </c>
      <c r="BO252" s="13" t="e">
        <f t="shared" si="182"/>
        <v>#REF!</v>
      </c>
      <c r="BP252" t="e">
        <f t="shared" si="202"/>
        <v>#REF!</v>
      </c>
      <c r="BQ252" s="13">
        <f t="shared" si="183"/>
        <v>5.6772349545232395</v>
      </c>
      <c r="BR252" s="37">
        <f t="shared" si="184"/>
        <v>245.74561645731924</v>
      </c>
      <c r="BS252" s="13" t="e">
        <f t="shared" si="185"/>
        <v>#REF!</v>
      </c>
      <c r="BT252" t="e">
        <f t="shared" si="203"/>
        <v>#REF!</v>
      </c>
      <c r="BU252" s="13">
        <f t="shared" si="186"/>
        <v>890.04176756572133</v>
      </c>
      <c r="BV252" s="13">
        <f t="shared" si="204"/>
        <v>246.82765661061336</v>
      </c>
      <c r="BW252" s="13" t="e">
        <f t="shared" si="187"/>
        <v>#REF!</v>
      </c>
      <c r="BX252" t="e">
        <f t="shared" si="205"/>
        <v>#REF!</v>
      </c>
      <c r="BY252" s="13">
        <f t="shared" si="188"/>
        <v>890.04176756572133</v>
      </c>
    </row>
    <row r="253" spans="29:77" x14ac:dyDescent="0.2">
      <c r="AC253">
        <v>252</v>
      </c>
      <c r="AD253" s="37">
        <f t="shared" si="159"/>
        <v>902.90513738053278</v>
      </c>
      <c r="AE253" s="13" t="e">
        <f t="shared" si="160"/>
        <v>#REF!</v>
      </c>
      <c r="AF253" t="e">
        <f t="shared" si="206"/>
        <v>#REF!</v>
      </c>
      <c r="AG253" s="13">
        <f t="shared" si="161"/>
        <v>1949.1707066918982</v>
      </c>
      <c r="AH253" s="13">
        <f t="shared" si="189"/>
        <v>904.21801276652945</v>
      </c>
      <c r="AI253" s="13" t="e">
        <f t="shared" si="162"/>
        <v>#REF!</v>
      </c>
      <c r="AJ253" t="e">
        <f t="shared" si="190"/>
        <v>#REF!</v>
      </c>
      <c r="AK253" s="13">
        <f t="shared" si="163"/>
        <v>1949.1707066918982</v>
      </c>
      <c r="AL253" s="37">
        <f t="shared" si="164"/>
        <v>1951.5980368584414</v>
      </c>
      <c r="AM253" s="13" t="e">
        <f t="shared" si="165"/>
        <v>#REF!</v>
      </c>
      <c r="AN253" t="e">
        <f t="shared" si="191"/>
        <v>#REF!</v>
      </c>
      <c r="AO253" s="13">
        <f t="shared" si="166"/>
        <v>4135.1333898795156</v>
      </c>
      <c r="AP253" s="13">
        <f t="shared" si="192"/>
        <v>1953.0926949901914</v>
      </c>
      <c r="AQ253" s="13" t="e">
        <f t="shared" si="167"/>
        <v>#REF!</v>
      </c>
      <c r="AR253" s="13" t="e">
        <f t="shared" si="193"/>
        <v>#REF!</v>
      </c>
      <c r="AS253" s="38">
        <f t="shared" si="168"/>
        <v>4135.1333898795156</v>
      </c>
      <c r="AT253" s="37">
        <f t="shared" si="169"/>
        <v>251.27270472321888</v>
      </c>
      <c r="AU253" s="13" t="e">
        <f t="shared" si="170"/>
        <v>#REF!</v>
      </c>
      <c r="AV253" t="e">
        <f t="shared" si="194"/>
        <v>#REF!</v>
      </c>
      <c r="AW253" s="13">
        <f t="shared" si="171"/>
        <v>654.52934422449698</v>
      </c>
      <c r="AX253" s="13">
        <f t="shared" si="195"/>
        <v>252.09216979931364</v>
      </c>
      <c r="AY253" s="13" t="e">
        <f t="shared" si="172"/>
        <v>#REF!</v>
      </c>
      <c r="AZ253" t="e">
        <f t="shared" si="196"/>
        <v>#REF!</v>
      </c>
      <c r="BA253" s="13">
        <f t="shared" si="173"/>
        <v>654.52934422449698</v>
      </c>
      <c r="BB253" s="37">
        <f t="shared" si="174"/>
        <v>353.07368435452213</v>
      </c>
      <c r="BC253" s="13" t="e">
        <f t="shared" si="175"/>
        <v>#REF!</v>
      </c>
      <c r="BD253" t="e">
        <f t="shared" si="197"/>
        <v>#REF!</v>
      </c>
      <c r="BE253" s="13">
        <f t="shared" si="176"/>
        <v>743.64621724213885</v>
      </c>
      <c r="BF253" s="13">
        <f t="shared" si="198"/>
        <v>354.15572450781633</v>
      </c>
      <c r="BG253" s="13" t="e">
        <f t="shared" si="177"/>
        <v>#REF!</v>
      </c>
      <c r="BH253" t="e">
        <f t="shared" si="199"/>
        <v>#REF!</v>
      </c>
      <c r="BI253" s="13">
        <f t="shared" si="178"/>
        <v>743.64621724213885</v>
      </c>
      <c r="BJ253" s="115">
        <f t="shared" si="179"/>
        <v>1.7085040543306103</v>
      </c>
      <c r="BK253" s="13" t="e">
        <f t="shared" si="180"/>
        <v>#REF!</v>
      </c>
      <c r="BL253" t="e">
        <f t="shared" si="200"/>
        <v>#REF!</v>
      </c>
      <c r="BM253" s="116">
        <f t="shared" si="181"/>
        <v>5.6772349545232395</v>
      </c>
      <c r="BN253" s="13">
        <f t="shared" si="201"/>
        <v>2.7905442076247393</v>
      </c>
      <c r="BO253" s="13" t="e">
        <f t="shared" si="182"/>
        <v>#REF!</v>
      </c>
      <c r="BP253" t="e">
        <f t="shared" si="202"/>
        <v>#REF!</v>
      </c>
      <c r="BQ253" s="13">
        <f t="shared" si="183"/>
        <v>5.6772349545232395</v>
      </c>
      <c r="BR253" s="37">
        <f t="shared" si="184"/>
        <v>245.74561645731924</v>
      </c>
      <c r="BS253" s="13" t="e">
        <f t="shared" si="185"/>
        <v>#REF!</v>
      </c>
      <c r="BT253" t="e">
        <f t="shared" si="203"/>
        <v>#REF!</v>
      </c>
      <c r="BU253" s="13">
        <f t="shared" si="186"/>
        <v>890.04176756572133</v>
      </c>
      <c r="BV253" s="13">
        <f t="shared" si="204"/>
        <v>246.82765661061336</v>
      </c>
      <c r="BW253" s="13" t="e">
        <f t="shared" si="187"/>
        <v>#REF!</v>
      </c>
      <c r="BX253" t="e">
        <f t="shared" si="205"/>
        <v>#REF!</v>
      </c>
      <c r="BY253" s="13">
        <f t="shared" si="188"/>
        <v>890.04176756572133</v>
      </c>
    </row>
    <row r="254" spans="29:77" x14ac:dyDescent="0.2">
      <c r="AC254">
        <v>253</v>
      </c>
      <c r="AD254" s="37">
        <f t="shared" si="159"/>
        <v>902.90513738053278</v>
      </c>
      <c r="AE254" s="13" t="e">
        <f t="shared" si="160"/>
        <v>#REF!</v>
      </c>
      <c r="AF254" t="e">
        <f t="shared" si="206"/>
        <v>#REF!</v>
      </c>
      <c r="AG254" s="13">
        <f t="shared" si="161"/>
        <v>1949.1707066918982</v>
      </c>
      <c r="AH254" s="13">
        <f t="shared" si="189"/>
        <v>904.21801276652945</v>
      </c>
      <c r="AI254" s="13" t="e">
        <f t="shared" si="162"/>
        <v>#REF!</v>
      </c>
      <c r="AJ254" t="e">
        <f t="shared" si="190"/>
        <v>#REF!</v>
      </c>
      <c r="AK254" s="13">
        <f t="shared" si="163"/>
        <v>1949.1707066918982</v>
      </c>
      <c r="AL254" s="37">
        <f t="shared" si="164"/>
        <v>1951.5980368584414</v>
      </c>
      <c r="AM254" s="13" t="e">
        <f t="shared" si="165"/>
        <v>#REF!</v>
      </c>
      <c r="AN254" t="e">
        <f t="shared" si="191"/>
        <v>#REF!</v>
      </c>
      <c r="AO254" s="13">
        <f t="shared" si="166"/>
        <v>4135.1333898795156</v>
      </c>
      <c r="AP254" s="13">
        <f t="shared" si="192"/>
        <v>1953.0926949901914</v>
      </c>
      <c r="AQ254" s="13" t="e">
        <f t="shared" si="167"/>
        <v>#REF!</v>
      </c>
      <c r="AR254" s="13" t="e">
        <f t="shared" si="193"/>
        <v>#REF!</v>
      </c>
      <c r="AS254" s="38">
        <f t="shared" si="168"/>
        <v>4135.1333898795156</v>
      </c>
      <c r="AT254" s="37">
        <f t="shared" si="169"/>
        <v>251.27270472321888</v>
      </c>
      <c r="AU254" s="13" t="e">
        <f t="shared" si="170"/>
        <v>#REF!</v>
      </c>
      <c r="AV254" t="e">
        <f t="shared" si="194"/>
        <v>#REF!</v>
      </c>
      <c r="AW254" s="13">
        <f t="shared" si="171"/>
        <v>654.52934422449698</v>
      </c>
      <c r="AX254" s="13">
        <f t="shared" si="195"/>
        <v>252.09216979931364</v>
      </c>
      <c r="AY254" s="13" t="e">
        <f t="shared" si="172"/>
        <v>#REF!</v>
      </c>
      <c r="AZ254" t="e">
        <f t="shared" si="196"/>
        <v>#REF!</v>
      </c>
      <c r="BA254" s="13">
        <f t="shared" si="173"/>
        <v>654.52934422449698</v>
      </c>
      <c r="BB254" s="37">
        <f t="shared" si="174"/>
        <v>353.07368435452213</v>
      </c>
      <c r="BC254" s="13" t="e">
        <f t="shared" si="175"/>
        <v>#REF!</v>
      </c>
      <c r="BD254" t="e">
        <f t="shared" si="197"/>
        <v>#REF!</v>
      </c>
      <c r="BE254" s="13">
        <f t="shared" si="176"/>
        <v>743.64621724213885</v>
      </c>
      <c r="BF254" s="13">
        <f t="shared" si="198"/>
        <v>354.15572450781633</v>
      </c>
      <c r="BG254" s="13" t="e">
        <f t="shared" si="177"/>
        <v>#REF!</v>
      </c>
      <c r="BH254" t="e">
        <f t="shared" si="199"/>
        <v>#REF!</v>
      </c>
      <c r="BI254" s="13">
        <f t="shared" si="178"/>
        <v>743.64621724213885</v>
      </c>
      <c r="BJ254" s="115">
        <f t="shared" si="179"/>
        <v>1.7085040543306103</v>
      </c>
      <c r="BK254" s="13" t="e">
        <f t="shared" si="180"/>
        <v>#REF!</v>
      </c>
      <c r="BL254" t="e">
        <f t="shared" si="200"/>
        <v>#REF!</v>
      </c>
      <c r="BM254" s="116">
        <f t="shared" si="181"/>
        <v>5.6772349545232395</v>
      </c>
      <c r="BN254" s="13">
        <f t="shared" si="201"/>
        <v>2.7905442076247393</v>
      </c>
      <c r="BO254" s="13" t="e">
        <f t="shared" si="182"/>
        <v>#REF!</v>
      </c>
      <c r="BP254" t="e">
        <f t="shared" si="202"/>
        <v>#REF!</v>
      </c>
      <c r="BQ254" s="13">
        <f t="shared" si="183"/>
        <v>5.6772349545232395</v>
      </c>
      <c r="BR254" s="37">
        <f t="shared" si="184"/>
        <v>245.74561645731924</v>
      </c>
      <c r="BS254" s="13" t="e">
        <f t="shared" si="185"/>
        <v>#REF!</v>
      </c>
      <c r="BT254" t="e">
        <f t="shared" si="203"/>
        <v>#REF!</v>
      </c>
      <c r="BU254" s="13">
        <f t="shared" si="186"/>
        <v>890.04176756572133</v>
      </c>
      <c r="BV254" s="13">
        <f t="shared" si="204"/>
        <v>246.82765661061336</v>
      </c>
      <c r="BW254" s="13" t="e">
        <f t="shared" si="187"/>
        <v>#REF!</v>
      </c>
      <c r="BX254" t="e">
        <f t="shared" si="205"/>
        <v>#REF!</v>
      </c>
      <c r="BY254" s="13">
        <f t="shared" si="188"/>
        <v>890.04176756572133</v>
      </c>
    </row>
    <row r="255" spans="29:77" x14ac:dyDescent="0.2">
      <c r="AC255">
        <v>254</v>
      </c>
      <c r="AD255" s="37">
        <f t="shared" si="159"/>
        <v>902.90513738053278</v>
      </c>
      <c r="AE255" s="13" t="e">
        <f t="shared" si="160"/>
        <v>#REF!</v>
      </c>
      <c r="AF255" t="e">
        <f t="shared" si="206"/>
        <v>#REF!</v>
      </c>
      <c r="AG255" s="13">
        <f t="shared" si="161"/>
        <v>1949.1707066918982</v>
      </c>
      <c r="AH255" s="13">
        <f t="shared" si="189"/>
        <v>904.21801276652945</v>
      </c>
      <c r="AI255" s="13" t="e">
        <f t="shared" si="162"/>
        <v>#REF!</v>
      </c>
      <c r="AJ255" t="e">
        <f t="shared" si="190"/>
        <v>#REF!</v>
      </c>
      <c r="AK255" s="13">
        <f t="shared" si="163"/>
        <v>1949.1707066918982</v>
      </c>
      <c r="AL255" s="37">
        <f t="shared" si="164"/>
        <v>1951.5980368584414</v>
      </c>
      <c r="AM255" s="13" t="e">
        <f t="shared" si="165"/>
        <v>#REF!</v>
      </c>
      <c r="AN255" t="e">
        <f t="shared" si="191"/>
        <v>#REF!</v>
      </c>
      <c r="AO255" s="13">
        <f t="shared" si="166"/>
        <v>4135.1333898795156</v>
      </c>
      <c r="AP255" s="13">
        <f t="shared" si="192"/>
        <v>1953.0926949901914</v>
      </c>
      <c r="AQ255" s="13" t="e">
        <f t="shared" si="167"/>
        <v>#REF!</v>
      </c>
      <c r="AR255" s="13" t="e">
        <f t="shared" si="193"/>
        <v>#REF!</v>
      </c>
      <c r="AS255" s="38">
        <f t="shared" si="168"/>
        <v>4135.1333898795156</v>
      </c>
      <c r="AT255" s="37">
        <f t="shared" si="169"/>
        <v>251.27270472321888</v>
      </c>
      <c r="AU255" s="13" t="e">
        <f t="shared" si="170"/>
        <v>#REF!</v>
      </c>
      <c r="AV255" t="e">
        <f t="shared" si="194"/>
        <v>#REF!</v>
      </c>
      <c r="AW255" s="13">
        <f t="shared" si="171"/>
        <v>654.52934422449698</v>
      </c>
      <c r="AX255" s="13">
        <f t="shared" si="195"/>
        <v>252.09216979931364</v>
      </c>
      <c r="AY255" s="13" t="e">
        <f t="shared" si="172"/>
        <v>#REF!</v>
      </c>
      <c r="AZ255" t="e">
        <f t="shared" si="196"/>
        <v>#REF!</v>
      </c>
      <c r="BA255" s="13">
        <f t="shared" si="173"/>
        <v>654.52934422449698</v>
      </c>
      <c r="BB255" s="37">
        <f t="shared" si="174"/>
        <v>353.07368435452213</v>
      </c>
      <c r="BC255" s="13" t="e">
        <f t="shared" si="175"/>
        <v>#REF!</v>
      </c>
      <c r="BD255" t="e">
        <f t="shared" si="197"/>
        <v>#REF!</v>
      </c>
      <c r="BE255" s="13">
        <f t="shared" si="176"/>
        <v>743.64621724213885</v>
      </c>
      <c r="BF255" s="13">
        <f t="shared" si="198"/>
        <v>354.15572450781633</v>
      </c>
      <c r="BG255" s="13" t="e">
        <f t="shared" si="177"/>
        <v>#REF!</v>
      </c>
      <c r="BH255" t="e">
        <f t="shared" si="199"/>
        <v>#REF!</v>
      </c>
      <c r="BI255" s="13">
        <f t="shared" si="178"/>
        <v>743.64621724213885</v>
      </c>
      <c r="BJ255" s="115">
        <f t="shared" si="179"/>
        <v>1.7085040543306103</v>
      </c>
      <c r="BK255" s="13" t="e">
        <f t="shared" si="180"/>
        <v>#REF!</v>
      </c>
      <c r="BL255" t="e">
        <f t="shared" si="200"/>
        <v>#REF!</v>
      </c>
      <c r="BM255" s="116">
        <f t="shared" si="181"/>
        <v>5.6772349545232395</v>
      </c>
      <c r="BN255" s="13">
        <f t="shared" si="201"/>
        <v>2.7905442076247393</v>
      </c>
      <c r="BO255" s="13" t="e">
        <f t="shared" si="182"/>
        <v>#REF!</v>
      </c>
      <c r="BP255" t="e">
        <f t="shared" si="202"/>
        <v>#REF!</v>
      </c>
      <c r="BQ255" s="13">
        <f t="shared" si="183"/>
        <v>5.6772349545232395</v>
      </c>
      <c r="BR255" s="37">
        <f t="shared" si="184"/>
        <v>245.74561645731924</v>
      </c>
      <c r="BS255" s="13" t="e">
        <f t="shared" si="185"/>
        <v>#REF!</v>
      </c>
      <c r="BT255" t="e">
        <f t="shared" si="203"/>
        <v>#REF!</v>
      </c>
      <c r="BU255" s="13">
        <f t="shared" si="186"/>
        <v>890.04176756572133</v>
      </c>
      <c r="BV255" s="13">
        <f t="shared" si="204"/>
        <v>246.82765661061336</v>
      </c>
      <c r="BW255" s="13" t="e">
        <f t="shared" si="187"/>
        <v>#REF!</v>
      </c>
      <c r="BX255" t="e">
        <f t="shared" si="205"/>
        <v>#REF!</v>
      </c>
      <c r="BY255" s="13">
        <f t="shared" si="188"/>
        <v>890.04176756572133</v>
      </c>
    </row>
    <row r="256" spans="29:77" x14ac:dyDescent="0.2">
      <c r="AC256">
        <v>255</v>
      </c>
      <c r="AD256" s="37">
        <f t="shared" si="159"/>
        <v>902.90513738053278</v>
      </c>
      <c r="AE256" s="13" t="e">
        <f t="shared" si="160"/>
        <v>#REF!</v>
      </c>
      <c r="AF256" t="e">
        <f t="shared" si="206"/>
        <v>#REF!</v>
      </c>
      <c r="AG256" s="13">
        <f t="shared" si="161"/>
        <v>1949.1707066918982</v>
      </c>
      <c r="AH256" s="13">
        <f t="shared" si="189"/>
        <v>904.21801276652945</v>
      </c>
      <c r="AI256" s="13" t="e">
        <f t="shared" si="162"/>
        <v>#REF!</v>
      </c>
      <c r="AJ256" t="e">
        <f t="shared" si="190"/>
        <v>#REF!</v>
      </c>
      <c r="AK256" s="13">
        <f t="shared" si="163"/>
        <v>1949.1707066918982</v>
      </c>
      <c r="AL256" s="37">
        <f t="shared" si="164"/>
        <v>1951.5980368584414</v>
      </c>
      <c r="AM256" s="13" t="e">
        <f t="shared" si="165"/>
        <v>#REF!</v>
      </c>
      <c r="AN256" t="e">
        <f t="shared" si="191"/>
        <v>#REF!</v>
      </c>
      <c r="AO256" s="13">
        <f t="shared" si="166"/>
        <v>4135.1333898795156</v>
      </c>
      <c r="AP256" s="13">
        <f t="shared" si="192"/>
        <v>1953.0926949901914</v>
      </c>
      <c r="AQ256" s="13" t="e">
        <f t="shared" si="167"/>
        <v>#REF!</v>
      </c>
      <c r="AR256" s="13" t="e">
        <f t="shared" si="193"/>
        <v>#REF!</v>
      </c>
      <c r="AS256" s="38">
        <f t="shared" si="168"/>
        <v>4135.1333898795156</v>
      </c>
      <c r="AT256" s="37">
        <f t="shared" si="169"/>
        <v>251.27270472321888</v>
      </c>
      <c r="AU256" s="13" t="e">
        <f t="shared" si="170"/>
        <v>#REF!</v>
      </c>
      <c r="AV256" t="e">
        <f t="shared" si="194"/>
        <v>#REF!</v>
      </c>
      <c r="AW256" s="13">
        <f t="shared" si="171"/>
        <v>654.52934422449698</v>
      </c>
      <c r="AX256" s="13">
        <f t="shared" si="195"/>
        <v>252.09216979931364</v>
      </c>
      <c r="AY256" s="13" t="e">
        <f t="shared" si="172"/>
        <v>#REF!</v>
      </c>
      <c r="AZ256" t="e">
        <f t="shared" si="196"/>
        <v>#REF!</v>
      </c>
      <c r="BA256" s="13">
        <f t="shared" si="173"/>
        <v>654.52934422449698</v>
      </c>
      <c r="BB256" s="37">
        <f t="shared" si="174"/>
        <v>353.07368435452213</v>
      </c>
      <c r="BC256" s="13" t="e">
        <f t="shared" si="175"/>
        <v>#REF!</v>
      </c>
      <c r="BD256" t="e">
        <f t="shared" si="197"/>
        <v>#REF!</v>
      </c>
      <c r="BE256" s="13">
        <f t="shared" si="176"/>
        <v>743.64621724213885</v>
      </c>
      <c r="BF256" s="13">
        <f t="shared" si="198"/>
        <v>354.15572450781633</v>
      </c>
      <c r="BG256" s="13" t="e">
        <f t="shared" si="177"/>
        <v>#REF!</v>
      </c>
      <c r="BH256" t="e">
        <f t="shared" si="199"/>
        <v>#REF!</v>
      </c>
      <c r="BI256" s="13">
        <f t="shared" si="178"/>
        <v>743.64621724213885</v>
      </c>
      <c r="BJ256" s="115">
        <f t="shared" si="179"/>
        <v>1.7085040543306103</v>
      </c>
      <c r="BK256" s="13" t="e">
        <f t="shared" si="180"/>
        <v>#REF!</v>
      </c>
      <c r="BL256" t="e">
        <f t="shared" si="200"/>
        <v>#REF!</v>
      </c>
      <c r="BM256" s="116">
        <f t="shared" si="181"/>
        <v>5.6772349545232395</v>
      </c>
      <c r="BN256" s="13">
        <f t="shared" si="201"/>
        <v>2.7905442076247393</v>
      </c>
      <c r="BO256" s="13" t="e">
        <f t="shared" si="182"/>
        <v>#REF!</v>
      </c>
      <c r="BP256" t="e">
        <f t="shared" si="202"/>
        <v>#REF!</v>
      </c>
      <c r="BQ256" s="13">
        <f t="shared" si="183"/>
        <v>5.6772349545232395</v>
      </c>
      <c r="BR256" s="37">
        <f t="shared" si="184"/>
        <v>245.74561645731924</v>
      </c>
      <c r="BS256" s="13" t="e">
        <f t="shared" si="185"/>
        <v>#REF!</v>
      </c>
      <c r="BT256" t="e">
        <f t="shared" si="203"/>
        <v>#REF!</v>
      </c>
      <c r="BU256" s="13">
        <f t="shared" si="186"/>
        <v>890.04176756572133</v>
      </c>
      <c r="BV256" s="13">
        <f t="shared" si="204"/>
        <v>246.82765661061336</v>
      </c>
      <c r="BW256" s="13" t="e">
        <f t="shared" si="187"/>
        <v>#REF!</v>
      </c>
      <c r="BX256" t="e">
        <f t="shared" si="205"/>
        <v>#REF!</v>
      </c>
      <c r="BY256" s="13">
        <f t="shared" si="188"/>
        <v>890.04176756572133</v>
      </c>
    </row>
    <row r="257" spans="29:77" x14ac:dyDescent="0.2">
      <c r="AC257">
        <v>256</v>
      </c>
      <c r="AD257" s="37">
        <f t="shared" si="159"/>
        <v>902.90513738053278</v>
      </c>
      <c r="AE257" s="13" t="e">
        <f t="shared" si="160"/>
        <v>#REF!</v>
      </c>
      <c r="AF257" t="e">
        <f t="shared" si="206"/>
        <v>#REF!</v>
      </c>
      <c r="AG257" s="13">
        <f t="shared" si="161"/>
        <v>1949.1707066918982</v>
      </c>
      <c r="AH257" s="13">
        <f t="shared" si="189"/>
        <v>904.21801276652945</v>
      </c>
      <c r="AI257" s="13" t="e">
        <f t="shared" si="162"/>
        <v>#REF!</v>
      </c>
      <c r="AJ257" t="e">
        <f t="shared" si="190"/>
        <v>#REF!</v>
      </c>
      <c r="AK257" s="13">
        <f t="shared" si="163"/>
        <v>1949.1707066918982</v>
      </c>
      <c r="AL257" s="37">
        <f t="shared" si="164"/>
        <v>1951.5980368584414</v>
      </c>
      <c r="AM257" s="13" t="e">
        <f t="shared" si="165"/>
        <v>#REF!</v>
      </c>
      <c r="AN257" t="e">
        <f t="shared" si="191"/>
        <v>#REF!</v>
      </c>
      <c r="AO257" s="13">
        <f t="shared" si="166"/>
        <v>4135.1333898795156</v>
      </c>
      <c r="AP257" s="13">
        <f t="shared" si="192"/>
        <v>1953.0926949901914</v>
      </c>
      <c r="AQ257" s="13" t="e">
        <f t="shared" si="167"/>
        <v>#REF!</v>
      </c>
      <c r="AR257" s="13" t="e">
        <f t="shared" si="193"/>
        <v>#REF!</v>
      </c>
      <c r="AS257" s="38">
        <f t="shared" si="168"/>
        <v>4135.1333898795156</v>
      </c>
      <c r="AT257" s="37">
        <f t="shared" si="169"/>
        <v>251.27270472321888</v>
      </c>
      <c r="AU257" s="13" t="e">
        <f t="shared" si="170"/>
        <v>#REF!</v>
      </c>
      <c r="AV257" t="e">
        <f t="shared" si="194"/>
        <v>#REF!</v>
      </c>
      <c r="AW257" s="13">
        <f t="shared" si="171"/>
        <v>654.52934422449698</v>
      </c>
      <c r="AX257" s="13">
        <f t="shared" si="195"/>
        <v>252.09216979931364</v>
      </c>
      <c r="AY257" s="13" t="e">
        <f t="shared" si="172"/>
        <v>#REF!</v>
      </c>
      <c r="AZ257" t="e">
        <f t="shared" si="196"/>
        <v>#REF!</v>
      </c>
      <c r="BA257" s="13">
        <f t="shared" si="173"/>
        <v>654.52934422449698</v>
      </c>
      <c r="BB257" s="37">
        <f t="shared" si="174"/>
        <v>353.07368435452213</v>
      </c>
      <c r="BC257" s="13" t="e">
        <f t="shared" si="175"/>
        <v>#REF!</v>
      </c>
      <c r="BD257" t="e">
        <f t="shared" si="197"/>
        <v>#REF!</v>
      </c>
      <c r="BE257" s="13">
        <f t="shared" si="176"/>
        <v>743.64621724213885</v>
      </c>
      <c r="BF257" s="13">
        <f t="shared" si="198"/>
        <v>354.15572450781633</v>
      </c>
      <c r="BG257" s="13" t="e">
        <f t="shared" si="177"/>
        <v>#REF!</v>
      </c>
      <c r="BH257" t="e">
        <f t="shared" si="199"/>
        <v>#REF!</v>
      </c>
      <c r="BI257" s="13">
        <f t="shared" si="178"/>
        <v>743.64621724213885</v>
      </c>
      <c r="BJ257" s="115">
        <f t="shared" si="179"/>
        <v>1.7085040543306103</v>
      </c>
      <c r="BK257" s="13" t="e">
        <f t="shared" si="180"/>
        <v>#REF!</v>
      </c>
      <c r="BL257" t="e">
        <f t="shared" si="200"/>
        <v>#REF!</v>
      </c>
      <c r="BM257" s="116">
        <f t="shared" si="181"/>
        <v>5.6772349545232395</v>
      </c>
      <c r="BN257" s="13">
        <f t="shared" si="201"/>
        <v>2.7905442076247393</v>
      </c>
      <c r="BO257" s="13" t="e">
        <f t="shared" si="182"/>
        <v>#REF!</v>
      </c>
      <c r="BP257" t="e">
        <f t="shared" si="202"/>
        <v>#REF!</v>
      </c>
      <c r="BQ257" s="13">
        <f t="shared" si="183"/>
        <v>5.6772349545232395</v>
      </c>
      <c r="BR257" s="37">
        <f t="shared" si="184"/>
        <v>245.74561645731924</v>
      </c>
      <c r="BS257" s="13" t="e">
        <f t="shared" si="185"/>
        <v>#REF!</v>
      </c>
      <c r="BT257" t="e">
        <f t="shared" si="203"/>
        <v>#REF!</v>
      </c>
      <c r="BU257" s="13">
        <f t="shared" si="186"/>
        <v>890.04176756572133</v>
      </c>
      <c r="BV257" s="13">
        <f t="shared" si="204"/>
        <v>246.82765661061336</v>
      </c>
      <c r="BW257" s="13" t="e">
        <f t="shared" si="187"/>
        <v>#REF!</v>
      </c>
      <c r="BX257" t="e">
        <f t="shared" si="205"/>
        <v>#REF!</v>
      </c>
      <c r="BY257" s="13">
        <f t="shared" si="188"/>
        <v>890.04176756572133</v>
      </c>
    </row>
    <row r="258" spans="29:77" x14ac:dyDescent="0.2">
      <c r="AC258">
        <v>257</v>
      </c>
      <c r="AD258" s="37">
        <f t="shared" ref="AD258:AD321" si="207">SUM($B$43:$B$47)</f>
        <v>902.90513738053278</v>
      </c>
      <c r="AE258" s="13" t="e">
        <f t="shared" ref="AE258:AE321" si="208">SUM($B$41:$B$42)</f>
        <v>#REF!</v>
      </c>
      <c r="AF258" t="e">
        <f t="shared" si="206"/>
        <v>#REF!</v>
      </c>
      <c r="AG258" s="13">
        <f t="shared" ref="AG258:AG321" si="209">SUM($B$43:$B$44,$B$47:$B$48)</f>
        <v>1949.1707066918982</v>
      </c>
      <c r="AH258" s="13">
        <f t="shared" si="189"/>
        <v>904.21801276652945</v>
      </c>
      <c r="AI258" s="13" t="e">
        <f t="shared" ref="AI258:AI321" si="210">SUM($C$41:$C$42)</f>
        <v>#REF!</v>
      </c>
      <c r="AJ258" t="e">
        <f t="shared" si="190"/>
        <v>#REF!</v>
      </c>
      <c r="AK258" s="13">
        <f t="shared" ref="AK258:AK321" si="211">SUM($C$43:$C$44,$C$47:$C$48)</f>
        <v>1949.1707066918982</v>
      </c>
      <c r="AL258" s="37">
        <f t="shared" ref="AL258:AL321" si="212">SUM($D$43:$D$47)</f>
        <v>1951.5980368584414</v>
      </c>
      <c r="AM258" s="13" t="e">
        <f t="shared" ref="AM258:AM321" si="213">SUM($D$41:$D$42)</f>
        <v>#REF!</v>
      </c>
      <c r="AN258" t="e">
        <f t="shared" si="191"/>
        <v>#REF!</v>
      </c>
      <c r="AO258" s="13">
        <f t="shared" ref="AO258:AO321" si="214">SUM($D$43:$D$44,$D$47:$D$48)</f>
        <v>4135.1333898795156</v>
      </c>
      <c r="AP258" s="13">
        <f t="shared" si="192"/>
        <v>1953.0926949901914</v>
      </c>
      <c r="AQ258" s="13" t="e">
        <f t="shared" ref="AQ258:AQ321" si="215">SUM($E$41:$E$42)</f>
        <v>#REF!</v>
      </c>
      <c r="AR258" s="13" t="e">
        <f t="shared" si="193"/>
        <v>#REF!</v>
      </c>
      <c r="AS258" s="38">
        <f t="shared" ref="AS258:AS321" si="216">SUM($E$43:$E$44,$E$47:$E$48)</f>
        <v>4135.1333898795156</v>
      </c>
      <c r="AT258" s="37">
        <f t="shared" ref="AT258:AT321" si="217">SUM($F$43:$F$47)</f>
        <v>251.27270472321888</v>
      </c>
      <c r="AU258" s="13" t="e">
        <f t="shared" ref="AU258:AU321" si="218">SUM($F$41:$F$42)</f>
        <v>#REF!</v>
      </c>
      <c r="AV258" t="e">
        <f t="shared" si="194"/>
        <v>#REF!</v>
      </c>
      <c r="AW258" s="13">
        <f t="shared" ref="AW258:AW321" si="219">SUM($F$43:$F$44,$F$47:$F$48)</f>
        <v>654.52934422449698</v>
      </c>
      <c r="AX258" s="13">
        <f t="shared" si="195"/>
        <v>252.09216979931364</v>
      </c>
      <c r="AY258" s="13" t="e">
        <f t="shared" ref="AY258:AY321" si="220">SUM($G$41:$G$42)</f>
        <v>#REF!</v>
      </c>
      <c r="AZ258" t="e">
        <f t="shared" si="196"/>
        <v>#REF!</v>
      </c>
      <c r="BA258" s="13">
        <f t="shared" ref="BA258:BA321" si="221">SUM($G$43:$G$44,$G$47:$G$48)</f>
        <v>654.52934422449698</v>
      </c>
      <c r="BB258" s="37">
        <f t="shared" ref="BB258:BB321" si="222">SUM($H$43:$H$47)</f>
        <v>353.07368435452213</v>
      </c>
      <c r="BC258" s="13" t="e">
        <f t="shared" ref="BC258:BC321" si="223">SUM($H$41:$H$42)</f>
        <v>#REF!</v>
      </c>
      <c r="BD258" t="e">
        <f t="shared" si="197"/>
        <v>#REF!</v>
      </c>
      <c r="BE258" s="13">
        <f t="shared" ref="BE258:BE321" si="224">SUM($H$43:$H$44,$H$47:$H$48)</f>
        <v>743.64621724213885</v>
      </c>
      <c r="BF258" s="13">
        <f t="shared" si="198"/>
        <v>354.15572450781633</v>
      </c>
      <c r="BG258" s="13" t="e">
        <f t="shared" ref="BG258:BG321" si="225">SUM($I$41:$I$42)</f>
        <v>#REF!</v>
      </c>
      <c r="BH258" t="e">
        <f t="shared" si="199"/>
        <v>#REF!</v>
      </c>
      <c r="BI258" s="13">
        <f t="shared" ref="BI258:BI321" si="226">SUM($I$43:$I$44,$I$47:$I$48)</f>
        <v>743.64621724213885</v>
      </c>
      <c r="BJ258" s="115">
        <f t="shared" ref="BJ258:BJ321" si="227">SUM($J$43:$J$47)</f>
        <v>1.7085040543306103</v>
      </c>
      <c r="BK258" s="13" t="e">
        <f t="shared" ref="BK258:BK321" si="228">SUM($J$41:$J$42)</f>
        <v>#REF!</v>
      </c>
      <c r="BL258" t="e">
        <f t="shared" si="200"/>
        <v>#REF!</v>
      </c>
      <c r="BM258" s="116">
        <f t="shared" ref="BM258:BM321" si="229">SUM($J$43:$J$44,$J$47:$J$48)</f>
        <v>5.6772349545232395</v>
      </c>
      <c r="BN258" s="13">
        <f t="shared" si="201"/>
        <v>2.7905442076247393</v>
      </c>
      <c r="BO258" s="13" t="e">
        <f t="shared" ref="BO258:BO321" si="230">SUM($K$41:$K$42)</f>
        <v>#REF!</v>
      </c>
      <c r="BP258" t="e">
        <f t="shared" si="202"/>
        <v>#REF!</v>
      </c>
      <c r="BQ258" s="13">
        <f t="shared" ref="BQ258:BQ321" si="231">SUM($K$43:$K$44,$K$47:$K$48)</f>
        <v>5.6772349545232395</v>
      </c>
      <c r="BR258" s="37">
        <f t="shared" ref="BR258:BR321" si="232">SUM($L$43:$L$47)</f>
        <v>245.74561645731924</v>
      </c>
      <c r="BS258" s="13" t="e">
        <f t="shared" ref="BS258:BS321" si="233">SUM($L$41:$L$42)</f>
        <v>#REF!</v>
      </c>
      <c r="BT258" t="e">
        <f t="shared" si="203"/>
        <v>#REF!</v>
      </c>
      <c r="BU258" s="13">
        <f t="shared" ref="BU258:BU321" si="234">SUM($L$43:$L$44,$L$47:$L$48)</f>
        <v>890.04176756572133</v>
      </c>
      <c r="BV258" s="13">
        <f t="shared" si="204"/>
        <v>246.82765661061336</v>
      </c>
      <c r="BW258" s="13" t="e">
        <f t="shared" ref="BW258:BW321" si="235">SUM($M$41:$M$42)</f>
        <v>#REF!</v>
      </c>
      <c r="BX258" t="e">
        <f t="shared" si="205"/>
        <v>#REF!</v>
      </c>
      <c r="BY258" s="13">
        <f t="shared" ref="BY258:BY321" si="236">SUM($M$43:$M$44,$M$47:$M$48)</f>
        <v>890.04176756572133</v>
      </c>
    </row>
    <row r="259" spans="29:77" x14ac:dyDescent="0.2">
      <c r="AC259">
        <v>258</v>
      </c>
      <c r="AD259" s="37">
        <f t="shared" si="207"/>
        <v>902.90513738053278</v>
      </c>
      <c r="AE259" s="13" t="e">
        <f t="shared" si="208"/>
        <v>#REF!</v>
      </c>
      <c r="AF259" t="e">
        <f t="shared" si="206"/>
        <v>#REF!</v>
      </c>
      <c r="AG259" s="13">
        <f t="shared" si="209"/>
        <v>1949.1707066918982</v>
      </c>
      <c r="AH259" s="13">
        <f t="shared" ref="AH259:AH322" si="237">SUM($C$43:$C$44,$C$46:$C$47)</f>
        <v>904.21801276652945</v>
      </c>
      <c r="AI259" s="13" t="e">
        <f t="shared" si="210"/>
        <v>#REF!</v>
      </c>
      <c r="AJ259" t="e">
        <f t="shared" ref="AJ259:AJ322" si="238">AI259/$AC259+AH259</f>
        <v>#REF!</v>
      </c>
      <c r="AK259" s="13">
        <f t="shared" si="211"/>
        <v>1949.1707066918982</v>
      </c>
      <c r="AL259" s="37">
        <f t="shared" si="212"/>
        <v>1951.5980368584414</v>
      </c>
      <c r="AM259" s="13" t="e">
        <f t="shared" si="213"/>
        <v>#REF!</v>
      </c>
      <c r="AN259" t="e">
        <f t="shared" ref="AN259:AN322" si="239">AM259/$AC259+AL259</f>
        <v>#REF!</v>
      </c>
      <c r="AO259" s="13">
        <f t="shared" si="214"/>
        <v>4135.1333898795156</v>
      </c>
      <c r="AP259" s="13">
        <f t="shared" ref="AP259:AP322" si="240">SUM($E$43:$E$44,$E$46:$E$47)</f>
        <v>1953.0926949901914</v>
      </c>
      <c r="AQ259" s="13" t="e">
        <f t="shared" si="215"/>
        <v>#REF!</v>
      </c>
      <c r="AR259" s="13" t="e">
        <f t="shared" ref="AR259:AR322" si="241">AQ259/$AC259+AP259</f>
        <v>#REF!</v>
      </c>
      <c r="AS259" s="38">
        <f t="shared" si="216"/>
        <v>4135.1333898795156</v>
      </c>
      <c r="AT259" s="37">
        <f t="shared" si="217"/>
        <v>251.27270472321888</v>
      </c>
      <c r="AU259" s="13" t="e">
        <f t="shared" si="218"/>
        <v>#REF!</v>
      </c>
      <c r="AV259" t="e">
        <f t="shared" ref="AV259:AV322" si="242">AU259/$AC259+AT259</f>
        <v>#REF!</v>
      </c>
      <c r="AW259" s="13">
        <f t="shared" si="219"/>
        <v>654.52934422449698</v>
      </c>
      <c r="AX259" s="13">
        <f t="shared" ref="AX259:AX322" si="243">SUM($G$43:$G$44,$G$46:$G$47)</f>
        <v>252.09216979931364</v>
      </c>
      <c r="AY259" s="13" t="e">
        <f t="shared" si="220"/>
        <v>#REF!</v>
      </c>
      <c r="AZ259" t="e">
        <f t="shared" ref="AZ259:AZ322" si="244">AY259/$AC259+AX259</f>
        <v>#REF!</v>
      </c>
      <c r="BA259" s="13">
        <f t="shared" si="221"/>
        <v>654.52934422449698</v>
      </c>
      <c r="BB259" s="37">
        <f t="shared" si="222"/>
        <v>353.07368435452213</v>
      </c>
      <c r="BC259" s="13" t="e">
        <f t="shared" si="223"/>
        <v>#REF!</v>
      </c>
      <c r="BD259" t="e">
        <f t="shared" ref="BD259:BD322" si="245">BC259/$AC259+BB259</f>
        <v>#REF!</v>
      </c>
      <c r="BE259" s="13">
        <f t="shared" si="224"/>
        <v>743.64621724213885</v>
      </c>
      <c r="BF259" s="13">
        <f t="shared" ref="BF259:BF322" si="246">SUM($I$43:$I$44,$I$46:$I$47)</f>
        <v>354.15572450781633</v>
      </c>
      <c r="BG259" s="13" t="e">
        <f t="shared" si="225"/>
        <v>#REF!</v>
      </c>
      <c r="BH259" t="e">
        <f t="shared" ref="BH259:BH322" si="247">BG259/$AC259+BF259</f>
        <v>#REF!</v>
      </c>
      <c r="BI259" s="13">
        <f t="shared" si="226"/>
        <v>743.64621724213885</v>
      </c>
      <c r="BJ259" s="115">
        <f t="shared" si="227"/>
        <v>1.7085040543306103</v>
      </c>
      <c r="BK259" s="13" t="e">
        <f t="shared" si="228"/>
        <v>#REF!</v>
      </c>
      <c r="BL259" t="e">
        <f t="shared" ref="BL259:BL322" si="248">BK259/$AC259+BJ259</f>
        <v>#REF!</v>
      </c>
      <c r="BM259" s="116">
        <f t="shared" si="229"/>
        <v>5.6772349545232395</v>
      </c>
      <c r="BN259" s="13">
        <f t="shared" ref="BN259:BN322" si="249">SUM($K$43:$K$44,$K$46:$K$47)</f>
        <v>2.7905442076247393</v>
      </c>
      <c r="BO259" s="13" t="e">
        <f t="shared" si="230"/>
        <v>#REF!</v>
      </c>
      <c r="BP259" t="e">
        <f t="shared" ref="BP259:BP322" si="250">BO259/$AC259+BN259</f>
        <v>#REF!</v>
      </c>
      <c r="BQ259" s="13">
        <f t="shared" si="231"/>
        <v>5.6772349545232395</v>
      </c>
      <c r="BR259" s="37">
        <f t="shared" si="232"/>
        <v>245.74561645731924</v>
      </c>
      <c r="BS259" s="13" t="e">
        <f t="shared" si="233"/>
        <v>#REF!</v>
      </c>
      <c r="BT259" t="e">
        <f t="shared" ref="BT259:BT322" si="251">BS259/$AC259+BR259</f>
        <v>#REF!</v>
      </c>
      <c r="BU259" s="13">
        <f t="shared" si="234"/>
        <v>890.04176756572133</v>
      </c>
      <c r="BV259" s="13">
        <f t="shared" ref="BV259:BV322" si="252">SUM($M$43:$M$44,$M$46:$M$47)</f>
        <v>246.82765661061336</v>
      </c>
      <c r="BW259" s="13" t="e">
        <f t="shared" si="235"/>
        <v>#REF!</v>
      </c>
      <c r="BX259" t="e">
        <f t="shared" ref="BX259:BX322" si="253">BW259/$AC259+BV259</f>
        <v>#REF!</v>
      </c>
      <c r="BY259" s="13">
        <f t="shared" si="236"/>
        <v>890.04176756572133</v>
      </c>
    </row>
    <row r="260" spans="29:77" x14ac:dyDescent="0.2">
      <c r="AC260">
        <v>259</v>
      </c>
      <c r="AD260" s="37">
        <f t="shared" si="207"/>
        <v>902.90513738053278</v>
      </c>
      <c r="AE260" s="13" t="e">
        <f t="shared" si="208"/>
        <v>#REF!</v>
      </c>
      <c r="AF260" t="e">
        <f t="shared" ref="AF260:AF323" si="254">AE260/AC260+AD260</f>
        <v>#REF!</v>
      </c>
      <c r="AG260" s="13">
        <f t="shared" si="209"/>
        <v>1949.1707066918982</v>
      </c>
      <c r="AH260" s="13">
        <f t="shared" si="237"/>
        <v>904.21801276652945</v>
      </c>
      <c r="AI260" s="13" t="e">
        <f t="shared" si="210"/>
        <v>#REF!</v>
      </c>
      <c r="AJ260" t="e">
        <f t="shared" si="238"/>
        <v>#REF!</v>
      </c>
      <c r="AK260" s="13">
        <f t="shared" si="211"/>
        <v>1949.1707066918982</v>
      </c>
      <c r="AL260" s="37">
        <f t="shared" si="212"/>
        <v>1951.5980368584414</v>
      </c>
      <c r="AM260" s="13" t="e">
        <f t="shared" si="213"/>
        <v>#REF!</v>
      </c>
      <c r="AN260" t="e">
        <f t="shared" si="239"/>
        <v>#REF!</v>
      </c>
      <c r="AO260" s="13">
        <f t="shared" si="214"/>
        <v>4135.1333898795156</v>
      </c>
      <c r="AP260" s="13">
        <f t="shared" si="240"/>
        <v>1953.0926949901914</v>
      </c>
      <c r="AQ260" s="13" t="e">
        <f t="shared" si="215"/>
        <v>#REF!</v>
      </c>
      <c r="AR260" s="13" t="e">
        <f t="shared" si="241"/>
        <v>#REF!</v>
      </c>
      <c r="AS260" s="38">
        <f t="shared" si="216"/>
        <v>4135.1333898795156</v>
      </c>
      <c r="AT260" s="37">
        <f t="shared" si="217"/>
        <v>251.27270472321888</v>
      </c>
      <c r="AU260" s="13" t="e">
        <f t="shared" si="218"/>
        <v>#REF!</v>
      </c>
      <c r="AV260" t="e">
        <f t="shared" si="242"/>
        <v>#REF!</v>
      </c>
      <c r="AW260" s="13">
        <f t="shared" si="219"/>
        <v>654.52934422449698</v>
      </c>
      <c r="AX260" s="13">
        <f t="shared" si="243"/>
        <v>252.09216979931364</v>
      </c>
      <c r="AY260" s="13" t="e">
        <f t="shared" si="220"/>
        <v>#REF!</v>
      </c>
      <c r="AZ260" t="e">
        <f t="shared" si="244"/>
        <v>#REF!</v>
      </c>
      <c r="BA260" s="13">
        <f t="shared" si="221"/>
        <v>654.52934422449698</v>
      </c>
      <c r="BB260" s="37">
        <f t="shared" si="222"/>
        <v>353.07368435452213</v>
      </c>
      <c r="BC260" s="13" t="e">
        <f t="shared" si="223"/>
        <v>#REF!</v>
      </c>
      <c r="BD260" t="e">
        <f t="shared" si="245"/>
        <v>#REF!</v>
      </c>
      <c r="BE260" s="13">
        <f t="shared" si="224"/>
        <v>743.64621724213885</v>
      </c>
      <c r="BF260" s="13">
        <f t="shared" si="246"/>
        <v>354.15572450781633</v>
      </c>
      <c r="BG260" s="13" t="e">
        <f t="shared" si="225"/>
        <v>#REF!</v>
      </c>
      <c r="BH260" t="e">
        <f t="shared" si="247"/>
        <v>#REF!</v>
      </c>
      <c r="BI260" s="13">
        <f t="shared" si="226"/>
        <v>743.64621724213885</v>
      </c>
      <c r="BJ260" s="115">
        <f t="shared" si="227"/>
        <v>1.7085040543306103</v>
      </c>
      <c r="BK260" s="13" t="e">
        <f t="shared" si="228"/>
        <v>#REF!</v>
      </c>
      <c r="BL260" t="e">
        <f t="shared" si="248"/>
        <v>#REF!</v>
      </c>
      <c r="BM260" s="116">
        <f t="shared" si="229"/>
        <v>5.6772349545232395</v>
      </c>
      <c r="BN260" s="13">
        <f t="shared" si="249"/>
        <v>2.7905442076247393</v>
      </c>
      <c r="BO260" s="13" t="e">
        <f t="shared" si="230"/>
        <v>#REF!</v>
      </c>
      <c r="BP260" t="e">
        <f t="shared" si="250"/>
        <v>#REF!</v>
      </c>
      <c r="BQ260" s="13">
        <f t="shared" si="231"/>
        <v>5.6772349545232395</v>
      </c>
      <c r="BR260" s="37">
        <f t="shared" si="232"/>
        <v>245.74561645731924</v>
      </c>
      <c r="BS260" s="13" t="e">
        <f t="shared" si="233"/>
        <v>#REF!</v>
      </c>
      <c r="BT260" t="e">
        <f t="shared" si="251"/>
        <v>#REF!</v>
      </c>
      <c r="BU260" s="13">
        <f t="shared" si="234"/>
        <v>890.04176756572133</v>
      </c>
      <c r="BV260" s="13">
        <f t="shared" si="252"/>
        <v>246.82765661061336</v>
      </c>
      <c r="BW260" s="13" t="e">
        <f t="shared" si="235"/>
        <v>#REF!</v>
      </c>
      <c r="BX260" t="e">
        <f t="shared" si="253"/>
        <v>#REF!</v>
      </c>
      <c r="BY260" s="13">
        <f t="shared" si="236"/>
        <v>890.04176756572133</v>
      </c>
    </row>
    <row r="261" spans="29:77" x14ac:dyDescent="0.2">
      <c r="AC261">
        <v>260</v>
      </c>
      <c r="AD261" s="37">
        <f t="shared" si="207"/>
        <v>902.90513738053278</v>
      </c>
      <c r="AE261" s="13" t="e">
        <f t="shared" si="208"/>
        <v>#REF!</v>
      </c>
      <c r="AF261" t="e">
        <f t="shared" si="254"/>
        <v>#REF!</v>
      </c>
      <c r="AG261" s="13">
        <f t="shared" si="209"/>
        <v>1949.1707066918982</v>
      </c>
      <c r="AH261" s="13">
        <f t="shared" si="237"/>
        <v>904.21801276652945</v>
      </c>
      <c r="AI261" s="13" t="e">
        <f t="shared" si="210"/>
        <v>#REF!</v>
      </c>
      <c r="AJ261" t="e">
        <f t="shared" si="238"/>
        <v>#REF!</v>
      </c>
      <c r="AK261" s="13">
        <f t="shared" si="211"/>
        <v>1949.1707066918982</v>
      </c>
      <c r="AL261" s="37">
        <f t="shared" si="212"/>
        <v>1951.5980368584414</v>
      </c>
      <c r="AM261" s="13" t="e">
        <f t="shared" si="213"/>
        <v>#REF!</v>
      </c>
      <c r="AN261" t="e">
        <f t="shared" si="239"/>
        <v>#REF!</v>
      </c>
      <c r="AO261" s="13">
        <f t="shared" si="214"/>
        <v>4135.1333898795156</v>
      </c>
      <c r="AP261" s="13">
        <f t="shared" si="240"/>
        <v>1953.0926949901914</v>
      </c>
      <c r="AQ261" s="13" t="e">
        <f t="shared" si="215"/>
        <v>#REF!</v>
      </c>
      <c r="AR261" s="13" t="e">
        <f t="shared" si="241"/>
        <v>#REF!</v>
      </c>
      <c r="AS261" s="38">
        <f t="shared" si="216"/>
        <v>4135.1333898795156</v>
      </c>
      <c r="AT261" s="37">
        <f t="shared" si="217"/>
        <v>251.27270472321888</v>
      </c>
      <c r="AU261" s="13" t="e">
        <f t="shared" si="218"/>
        <v>#REF!</v>
      </c>
      <c r="AV261" t="e">
        <f t="shared" si="242"/>
        <v>#REF!</v>
      </c>
      <c r="AW261" s="13">
        <f t="shared" si="219"/>
        <v>654.52934422449698</v>
      </c>
      <c r="AX261" s="13">
        <f t="shared" si="243"/>
        <v>252.09216979931364</v>
      </c>
      <c r="AY261" s="13" t="e">
        <f t="shared" si="220"/>
        <v>#REF!</v>
      </c>
      <c r="AZ261" t="e">
        <f t="shared" si="244"/>
        <v>#REF!</v>
      </c>
      <c r="BA261" s="13">
        <f t="shared" si="221"/>
        <v>654.52934422449698</v>
      </c>
      <c r="BB261" s="37">
        <f t="shared" si="222"/>
        <v>353.07368435452213</v>
      </c>
      <c r="BC261" s="13" t="e">
        <f t="shared" si="223"/>
        <v>#REF!</v>
      </c>
      <c r="BD261" t="e">
        <f t="shared" si="245"/>
        <v>#REF!</v>
      </c>
      <c r="BE261" s="13">
        <f t="shared" si="224"/>
        <v>743.64621724213885</v>
      </c>
      <c r="BF261" s="13">
        <f t="shared" si="246"/>
        <v>354.15572450781633</v>
      </c>
      <c r="BG261" s="13" t="e">
        <f t="shared" si="225"/>
        <v>#REF!</v>
      </c>
      <c r="BH261" t="e">
        <f t="shared" si="247"/>
        <v>#REF!</v>
      </c>
      <c r="BI261" s="13">
        <f t="shared" si="226"/>
        <v>743.64621724213885</v>
      </c>
      <c r="BJ261" s="115">
        <f t="shared" si="227"/>
        <v>1.7085040543306103</v>
      </c>
      <c r="BK261" s="13" t="e">
        <f t="shared" si="228"/>
        <v>#REF!</v>
      </c>
      <c r="BL261" t="e">
        <f t="shared" si="248"/>
        <v>#REF!</v>
      </c>
      <c r="BM261" s="116">
        <f t="shared" si="229"/>
        <v>5.6772349545232395</v>
      </c>
      <c r="BN261" s="13">
        <f t="shared" si="249"/>
        <v>2.7905442076247393</v>
      </c>
      <c r="BO261" s="13" t="e">
        <f t="shared" si="230"/>
        <v>#REF!</v>
      </c>
      <c r="BP261" t="e">
        <f t="shared" si="250"/>
        <v>#REF!</v>
      </c>
      <c r="BQ261" s="13">
        <f t="shared" si="231"/>
        <v>5.6772349545232395</v>
      </c>
      <c r="BR261" s="37">
        <f t="shared" si="232"/>
        <v>245.74561645731924</v>
      </c>
      <c r="BS261" s="13" t="e">
        <f t="shared" si="233"/>
        <v>#REF!</v>
      </c>
      <c r="BT261" t="e">
        <f t="shared" si="251"/>
        <v>#REF!</v>
      </c>
      <c r="BU261" s="13">
        <f t="shared" si="234"/>
        <v>890.04176756572133</v>
      </c>
      <c r="BV261" s="13">
        <f t="shared" si="252"/>
        <v>246.82765661061336</v>
      </c>
      <c r="BW261" s="13" t="e">
        <f t="shared" si="235"/>
        <v>#REF!</v>
      </c>
      <c r="BX261" t="e">
        <f t="shared" si="253"/>
        <v>#REF!</v>
      </c>
      <c r="BY261" s="13">
        <f t="shared" si="236"/>
        <v>890.04176756572133</v>
      </c>
    </row>
    <row r="262" spans="29:77" x14ac:dyDescent="0.2">
      <c r="AC262">
        <v>261</v>
      </c>
      <c r="AD262" s="37">
        <f t="shared" si="207"/>
        <v>902.90513738053278</v>
      </c>
      <c r="AE262" s="13" t="e">
        <f t="shared" si="208"/>
        <v>#REF!</v>
      </c>
      <c r="AF262" t="e">
        <f t="shared" si="254"/>
        <v>#REF!</v>
      </c>
      <c r="AG262" s="13">
        <f t="shared" si="209"/>
        <v>1949.1707066918982</v>
      </c>
      <c r="AH262" s="13">
        <f t="shared" si="237"/>
        <v>904.21801276652945</v>
      </c>
      <c r="AI262" s="13" t="e">
        <f t="shared" si="210"/>
        <v>#REF!</v>
      </c>
      <c r="AJ262" t="e">
        <f t="shared" si="238"/>
        <v>#REF!</v>
      </c>
      <c r="AK262" s="13">
        <f t="shared" si="211"/>
        <v>1949.1707066918982</v>
      </c>
      <c r="AL262" s="37">
        <f t="shared" si="212"/>
        <v>1951.5980368584414</v>
      </c>
      <c r="AM262" s="13" t="e">
        <f t="shared" si="213"/>
        <v>#REF!</v>
      </c>
      <c r="AN262" t="e">
        <f t="shared" si="239"/>
        <v>#REF!</v>
      </c>
      <c r="AO262" s="13">
        <f t="shared" si="214"/>
        <v>4135.1333898795156</v>
      </c>
      <c r="AP262" s="13">
        <f t="shared" si="240"/>
        <v>1953.0926949901914</v>
      </c>
      <c r="AQ262" s="13" t="e">
        <f t="shared" si="215"/>
        <v>#REF!</v>
      </c>
      <c r="AR262" s="13" t="e">
        <f t="shared" si="241"/>
        <v>#REF!</v>
      </c>
      <c r="AS262" s="38">
        <f t="shared" si="216"/>
        <v>4135.1333898795156</v>
      </c>
      <c r="AT262" s="37">
        <f t="shared" si="217"/>
        <v>251.27270472321888</v>
      </c>
      <c r="AU262" s="13" t="e">
        <f t="shared" si="218"/>
        <v>#REF!</v>
      </c>
      <c r="AV262" t="e">
        <f t="shared" si="242"/>
        <v>#REF!</v>
      </c>
      <c r="AW262" s="13">
        <f t="shared" si="219"/>
        <v>654.52934422449698</v>
      </c>
      <c r="AX262" s="13">
        <f t="shared" si="243"/>
        <v>252.09216979931364</v>
      </c>
      <c r="AY262" s="13" t="e">
        <f t="shared" si="220"/>
        <v>#REF!</v>
      </c>
      <c r="AZ262" t="e">
        <f t="shared" si="244"/>
        <v>#REF!</v>
      </c>
      <c r="BA262" s="13">
        <f t="shared" si="221"/>
        <v>654.52934422449698</v>
      </c>
      <c r="BB262" s="37">
        <f t="shared" si="222"/>
        <v>353.07368435452213</v>
      </c>
      <c r="BC262" s="13" t="e">
        <f t="shared" si="223"/>
        <v>#REF!</v>
      </c>
      <c r="BD262" t="e">
        <f t="shared" si="245"/>
        <v>#REF!</v>
      </c>
      <c r="BE262" s="13">
        <f t="shared" si="224"/>
        <v>743.64621724213885</v>
      </c>
      <c r="BF262" s="13">
        <f t="shared" si="246"/>
        <v>354.15572450781633</v>
      </c>
      <c r="BG262" s="13" t="e">
        <f t="shared" si="225"/>
        <v>#REF!</v>
      </c>
      <c r="BH262" t="e">
        <f t="shared" si="247"/>
        <v>#REF!</v>
      </c>
      <c r="BI262" s="13">
        <f t="shared" si="226"/>
        <v>743.64621724213885</v>
      </c>
      <c r="BJ262" s="115">
        <f t="shared" si="227"/>
        <v>1.7085040543306103</v>
      </c>
      <c r="BK262" s="13" t="e">
        <f t="shared" si="228"/>
        <v>#REF!</v>
      </c>
      <c r="BL262" t="e">
        <f t="shared" si="248"/>
        <v>#REF!</v>
      </c>
      <c r="BM262" s="116">
        <f t="shared" si="229"/>
        <v>5.6772349545232395</v>
      </c>
      <c r="BN262" s="13">
        <f t="shared" si="249"/>
        <v>2.7905442076247393</v>
      </c>
      <c r="BO262" s="13" t="e">
        <f t="shared" si="230"/>
        <v>#REF!</v>
      </c>
      <c r="BP262" t="e">
        <f t="shared" si="250"/>
        <v>#REF!</v>
      </c>
      <c r="BQ262" s="13">
        <f t="shared" si="231"/>
        <v>5.6772349545232395</v>
      </c>
      <c r="BR262" s="37">
        <f t="shared" si="232"/>
        <v>245.74561645731924</v>
      </c>
      <c r="BS262" s="13" t="e">
        <f t="shared" si="233"/>
        <v>#REF!</v>
      </c>
      <c r="BT262" t="e">
        <f t="shared" si="251"/>
        <v>#REF!</v>
      </c>
      <c r="BU262" s="13">
        <f t="shared" si="234"/>
        <v>890.04176756572133</v>
      </c>
      <c r="BV262" s="13">
        <f t="shared" si="252"/>
        <v>246.82765661061336</v>
      </c>
      <c r="BW262" s="13" t="e">
        <f t="shared" si="235"/>
        <v>#REF!</v>
      </c>
      <c r="BX262" t="e">
        <f t="shared" si="253"/>
        <v>#REF!</v>
      </c>
      <c r="BY262" s="13">
        <f t="shared" si="236"/>
        <v>890.04176756572133</v>
      </c>
    </row>
    <row r="263" spans="29:77" x14ac:dyDescent="0.2">
      <c r="AC263">
        <v>262</v>
      </c>
      <c r="AD263" s="37">
        <f t="shared" si="207"/>
        <v>902.90513738053278</v>
      </c>
      <c r="AE263" s="13" t="e">
        <f t="shared" si="208"/>
        <v>#REF!</v>
      </c>
      <c r="AF263" t="e">
        <f t="shared" si="254"/>
        <v>#REF!</v>
      </c>
      <c r="AG263" s="13">
        <f t="shared" si="209"/>
        <v>1949.1707066918982</v>
      </c>
      <c r="AH263" s="13">
        <f t="shared" si="237"/>
        <v>904.21801276652945</v>
      </c>
      <c r="AI263" s="13" t="e">
        <f t="shared" si="210"/>
        <v>#REF!</v>
      </c>
      <c r="AJ263" t="e">
        <f t="shared" si="238"/>
        <v>#REF!</v>
      </c>
      <c r="AK263" s="13">
        <f t="shared" si="211"/>
        <v>1949.1707066918982</v>
      </c>
      <c r="AL263" s="37">
        <f t="shared" si="212"/>
        <v>1951.5980368584414</v>
      </c>
      <c r="AM263" s="13" t="e">
        <f t="shared" si="213"/>
        <v>#REF!</v>
      </c>
      <c r="AN263" t="e">
        <f t="shared" si="239"/>
        <v>#REF!</v>
      </c>
      <c r="AO263" s="13">
        <f t="shared" si="214"/>
        <v>4135.1333898795156</v>
      </c>
      <c r="AP263" s="13">
        <f t="shared" si="240"/>
        <v>1953.0926949901914</v>
      </c>
      <c r="AQ263" s="13" t="e">
        <f t="shared" si="215"/>
        <v>#REF!</v>
      </c>
      <c r="AR263" s="13" t="e">
        <f t="shared" si="241"/>
        <v>#REF!</v>
      </c>
      <c r="AS263" s="38">
        <f t="shared" si="216"/>
        <v>4135.1333898795156</v>
      </c>
      <c r="AT263" s="37">
        <f t="shared" si="217"/>
        <v>251.27270472321888</v>
      </c>
      <c r="AU263" s="13" t="e">
        <f t="shared" si="218"/>
        <v>#REF!</v>
      </c>
      <c r="AV263" t="e">
        <f t="shared" si="242"/>
        <v>#REF!</v>
      </c>
      <c r="AW263" s="13">
        <f t="shared" si="219"/>
        <v>654.52934422449698</v>
      </c>
      <c r="AX263" s="13">
        <f t="shared" si="243"/>
        <v>252.09216979931364</v>
      </c>
      <c r="AY263" s="13" t="e">
        <f t="shared" si="220"/>
        <v>#REF!</v>
      </c>
      <c r="AZ263" t="e">
        <f t="shared" si="244"/>
        <v>#REF!</v>
      </c>
      <c r="BA263" s="13">
        <f t="shared" si="221"/>
        <v>654.52934422449698</v>
      </c>
      <c r="BB263" s="37">
        <f t="shared" si="222"/>
        <v>353.07368435452213</v>
      </c>
      <c r="BC263" s="13" t="e">
        <f t="shared" si="223"/>
        <v>#REF!</v>
      </c>
      <c r="BD263" t="e">
        <f t="shared" si="245"/>
        <v>#REF!</v>
      </c>
      <c r="BE263" s="13">
        <f t="shared" si="224"/>
        <v>743.64621724213885</v>
      </c>
      <c r="BF263" s="13">
        <f t="shared" si="246"/>
        <v>354.15572450781633</v>
      </c>
      <c r="BG263" s="13" t="e">
        <f t="shared" si="225"/>
        <v>#REF!</v>
      </c>
      <c r="BH263" t="e">
        <f t="shared" si="247"/>
        <v>#REF!</v>
      </c>
      <c r="BI263" s="13">
        <f t="shared" si="226"/>
        <v>743.64621724213885</v>
      </c>
      <c r="BJ263" s="115">
        <f t="shared" si="227"/>
        <v>1.7085040543306103</v>
      </c>
      <c r="BK263" s="13" t="e">
        <f t="shared" si="228"/>
        <v>#REF!</v>
      </c>
      <c r="BL263" t="e">
        <f t="shared" si="248"/>
        <v>#REF!</v>
      </c>
      <c r="BM263" s="116">
        <f t="shared" si="229"/>
        <v>5.6772349545232395</v>
      </c>
      <c r="BN263" s="13">
        <f t="shared" si="249"/>
        <v>2.7905442076247393</v>
      </c>
      <c r="BO263" s="13" t="e">
        <f t="shared" si="230"/>
        <v>#REF!</v>
      </c>
      <c r="BP263" t="e">
        <f t="shared" si="250"/>
        <v>#REF!</v>
      </c>
      <c r="BQ263" s="13">
        <f t="shared" si="231"/>
        <v>5.6772349545232395</v>
      </c>
      <c r="BR263" s="37">
        <f t="shared" si="232"/>
        <v>245.74561645731924</v>
      </c>
      <c r="BS263" s="13" t="e">
        <f t="shared" si="233"/>
        <v>#REF!</v>
      </c>
      <c r="BT263" t="e">
        <f t="shared" si="251"/>
        <v>#REF!</v>
      </c>
      <c r="BU263" s="13">
        <f t="shared" si="234"/>
        <v>890.04176756572133</v>
      </c>
      <c r="BV263" s="13">
        <f t="shared" si="252"/>
        <v>246.82765661061336</v>
      </c>
      <c r="BW263" s="13" t="e">
        <f t="shared" si="235"/>
        <v>#REF!</v>
      </c>
      <c r="BX263" t="e">
        <f t="shared" si="253"/>
        <v>#REF!</v>
      </c>
      <c r="BY263" s="13">
        <f t="shared" si="236"/>
        <v>890.04176756572133</v>
      </c>
    </row>
    <row r="264" spans="29:77" x14ac:dyDescent="0.2">
      <c r="AC264">
        <v>263</v>
      </c>
      <c r="AD264" s="37">
        <f t="shared" si="207"/>
        <v>902.90513738053278</v>
      </c>
      <c r="AE264" s="13" t="e">
        <f t="shared" si="208"/>
        <v>#REF!</v>
      </c>
      <c r="AF264" t="e">
        <f t="shared" si="254"/>
        <v>#REF!</v>
      </c>
      <c r="AG264" s="13">
        <f t="shared" si="209"/>
        <v>1949.1707066918982</v>
      </c>
      <c r="AH264" s="13">
        <f t="shared" si="237"/>
        <v>904.21801276652945</v>
      </c>
      <c r="AI264" s="13" t="e">
        <f t="shared" si="210"/>
        <v>#REF!</v>
      </c>
      <c r="AJ264" t="e">
        <f t="shared" si="238"/>
        <v>#REF!</v>
      </c>
      <c r="AK264" s="13">
        <f t="shared" si="211"/>
        <v>1949.1707066918982</v>
      </c>
      <c r="AL264" s="37">
        <f t="shared" si="212"/>
        <v>1951.5980368584414</v>
      </c>
      <c r="AM264" s="13" t="e">
        <f t="shared" si="213"/>
        <v>#REF!</v>
      </c>
      <c r="AN264" t="e">
        <f t="shared" si="239"/>
        <v>#REF!</v>
      </c>
      <c r="AO264" s="13">
        <f t="shared" si="214"/>
        <v>4135.1333898795156</v>
      </c>
      <c r="AP264" s="13">
        <f t="shared" si="240"/>
        <v>1953.0926949901914</v>
      </c>
      <c r="AQ264" s="13" t="e">
        <f t="shared" si="215"/>
        <v>#REF!</v>
      </c>
      <c r="AR264" s="13" t="e">
        <f t="shared" si="241"/>
        <v>#REF!</v>
      </c>
      <c r="AS264" s="38">
        <f t="shared" si="216"/>
        <v>4135.1333898795156</v>
      </c>
      <c r="AT264" s="37">
        <f t="shared" si="217"/>
        <v>251.27270472321888</v>
      </c>
      <c r="AU264" s="13" t="e">
        <f t="shared" si="218"/>
        <v>#REF!</v>
      </c>
      <c r="AV264" t="e">
        <f t="shared" si="242"/>
        <v>#REF!</v>
      </c>
      <c r="AW264" s="13">
        <f t="shared" si="219"/>
        <v>654.52934422449698</v>
      </c>
      <c r="AX264" s="13">
        <f t="shared" si="243"/>
        <v>252.09216979931364</v>
      </c>
      <c r="AY264" s="13" t="e">
        <f t="shared" si="220"/>
        <v>#REF!</v>
      </c>
      <c r="AZ264" t="e">
        <f t="shared" si="244"/>
        <v>#REF!</v>
      </c>
      <c r="BA264" s="13">
        <f t="shared" si="221"/>
        <v>654.52934422449698</v>
      </c>
      <c r="BB264" s="37">
        <f t="shared" si="222"/>
        <v>353.07368435452213</v>
      </c>
      <c r="BC264" s="13" t="e">
        <f t="shared" si="223"/>
        <v>#REF!</v>
      </c>
      <c r="BD264" t="e">
        <f t="shared" si="245"/>
        <v>#REF!</v>
      </c>
      <c r="BE264" s="13">
        <f t="shared" si="224"/>
        <v>743.64621724213885</v>
      </c>
      <c r="BF264" s="13">
        <f t="shared" si="246"/>
        <v>354.15572450781633</v>
      </c>
      <c r="BG264" s="13" t="e">
        <f t="shared" si="225"/>
        <v>#REF!</v>
      </c>
      <c r="BH264" t="e">
        <f t="shared" si="247"/>
        <v>#REF!</v>
      </c>
      <c r="BI264" s="13">
        <f t="shared" si="226"/>
        <v>743.64621724213885</v>
      </c>
      <c r="BJ264" s="115">
        <f t="shared" si="227"/>
        <v>1.7085040543306103</v>
      </c>
      <c r="BK264" s="13" t="e">
        <f t="shared" si="228"/>
        <v>#REF!</v>
      </c>
      <c r="BL264" t="e">
        <f t="shared" si="248"/>
        <v>#REF!</v>
      </c>
      <c r="BM264" s="116">
        <f t="shared" si="229"/>
        <v>5.6772349545232395</v>
      </c>
      <c r="BN264" s="13">
        <f t="shared" si="249"/>
        <v>2.7905442076247393</v>
      </c>
      <c r="BO264" s="13" t="e">
        <f t="shared" si="230"/>
        <v>#REF!</v>
      </c>
      <c r="BP264" t="e">
        <f t="shared" si="250"/>
        <v>#REF!</v>
      </c>
      <c r="BQ264" s="13">
        <f t="shared" si="231"/>
        <v>5.6772349545232395</v>
      </c>
      <c r="BR264" s="37">
        <f t="shared" si="232"/>
        <v>245.74561645731924</v>
      </c>
      <c r="BS264" s="13" t="e">
        <f t="shared" si="233"/>
        <v>#REF!</v>
      </c>
      <c r="BT264" t="e">
        <f t="shared" si="251"/>
        <v>#REF!</v>
      </c>
      <c r="BU264" s="13">
        <f t="shared" si="234"/>
        <v>890.04176756572133</v>
      </c>
      <c r="BV264" s="13">
        <f t="shared" si="252"/>
        <v>246.82765661061336</v>
      </c>
      <c r="BW264" s="13" t="e">
        <f t="shared" si="235"/>
        <v>#REF!</v>
      </c>
      <c r="BX264" t="e">
        <f t="shared" si="253"/>
        <v>#REF!</v>
      </c>
      <c r="BY264" s="13">
        <f t="shared" si="236"/>
        <v>890.04176756572133</v>
      </c>
    </row>
    <row r="265" spans="29:77" x14ac:dyDescent="0.2">
      <c r="AC265">
        <v>264</v>
      </c>
      <c r="AD265" s="37">
        <f t="shared" si="207"/>
        <v>902.90513738053278</v>
      </c>
      <c r="AE265" s="13" t="e">
        <f t="shared" si="208"/>
        <v>#REF!</v>
      </c>
      <c r="AF265" t="e">
        <f t="shared" si="254"/>
        <v>#REF!</v>
      </c>
      <c r="AG265" s="13">
        <f t="shared" si="209"/>
        <v>1949.1707066918982</v>
      </c>
      <c r="AH265" s="13">
        <f t="shared" si="237"/>
        <v>904.21801276652945</v>
      </c>
      <c r="AI265" s="13" t="e">
        <f t="shared" si="210"/>
        <v>#REF!</v>
      </c>
      <c r="AJ265" t="e">
        <f t="shared" si="238"/>
        <v>#REF!</v>
      </c>
      <c r="AK265" s="13">
        <f t="shared" si="211"/>
        <v>1949.1707066918982</v>
      </c>
      <c r="AL265" s="37">
        <f t="shared" si="212"/>
        <v>1951.5980368584414</v>
      </c>
      <c r="AM265" s="13" t="e">
        <f t="shared" si="213"/>
        <v>#REF!</v>
      </c>
      <c r="AN265" t="e">
        <f t="shared" si="239"/>
        <v>#REF!</v>
      </c>
      <c r="AO265" s="13">
        <f t="shared" si="214"/>
        <v>4135.1333898795156</v>
      </c>
      <c r="AP265" s="13">
        <f t="shared" si="240"/>
        <v>1953.0926949901914</v>
      </c>
      <c r="AQ265" s="13" t="e">
        <f t="shared" si="215"/>
        <v>#REF!</v>
      </c>
      <c r="AR265" s="13" t="e">
        <f t="shared" si="241"/>
        <v>#REF!</v>
      </c>
      <c r="AS265" s="38">
        <f t="shared" si="216"/>
        <v>4135.1333898795156</v>
      </c>
      <c r="AT265" s="37">
        <f t="shared" si="217"/>
        <v>251.27270472321888</v>
      </c>
      <c r="AU265" s="13" t="e">
        <f t="shared" si="218"/>
        <v>#REF!</v>
      </c>
      <c r="AV265" t="e">
        <f t="shared" si="242"/>
        <v>#REF!</v>
      </c>
      <c r="AW265" s="13">
        <f t="shared" si="219"/>
        <v>654.52934422449698</v>
      </c>
      <c r="AX265" s="13">
        <f t="shared" si="243"/>
        <v>252.09216979931364</v>
      </c>
      <c r="AY265" s="13" t="e">
        <f t="shared" si="220"/>
        <v>#REF!</v>
      </c>
      <c r="AZ265" t="e">
        <f t="shared" si="244"/>
        <v>#REF!</v>
      </c>
      <c r="BA265" s="13">
        <f t="shared" si="221"/>
        <v>654.52934422449698</v>
      </c>
      <c r="BB265" s="37">
        <f t="shared" si="222"/>
        <v>353.07368435452213</v>
      </c>
      <c r="BC265" s="13" t="e">
        <f t="shared" si="223"/>
        <v>#REF!</v>
      </c>
      <c r="BD265" t="e">
        <f t="shared" si="245"/>
        <v>#REF!</v>
      </c>
      <c r="BE265" s="13">
        <f t="shared" si="224"/>
        <v>743.64621724213885</v>
      </c>
      <c r="BF265" s="13">
        <f t="shared" si="246"/>
        <v>354.15572450781633</v>
      </c>
      <c r="BG265" s="13" t="e">
        <f t="shared" si="225"/>
        <v>#REF!</v>
      </c>
      <c r="BH265" t="e">
        <f t="shared" si="247"/>
        <v>#REF!</v>
      </c>
      <c r="BI265" s="13">
        <f t="shared" si="226"/>
        <v>743.64621724213885</v>
      </c>
      <c r="BJ265" s="115">
        <f t="shared" si="227"/>
        <v>1.7085040543306103</v>
      </c>
      <c r="BK265" s="13" t="e">
        <f t="shared" si="228"/>
        <v>#REF!</v>
      </c>
      <c r="BL265" t="e">
        <f t="shared" si="248"/>
        <v>#REF!</v>
      </c>
      <c r="BM265" s="116">
        <f t="shared" si="229"/>
        <v>5.6772349545232395</v>
      </c>
      <c r="BN265" s="13">
        <f t="shared" si="249"/>
        <v>2.7905442076247393</v>
      </c>
      <c r="BO265" s="13" t="e">
        <f t="shared" si="230"/>
        <v>#REF!</v>
      </c>
      <c r="BP265" t="e">
        <f t="shared" si="250"/>
        <v>#REF!</v>
      </c>
      <c r="BQ265" s="13">
        <f t="shared" si="231"/>
        <v>5.6772349545232395</v>
      </c>
      <c r="BR265" s="37">
        <f t="shared" si="232"/>
        <v>245.74561645731924</v>
      </c>
      <c r="BS265" s="13" t="e">
        <f t="shared" si="233"/>
        <v>#REF!</v>
      </c>
      <c r="BT265" t="e">
        <f t="shared" si="251"/>
        <v>#REF!</v>
      </c>
      <c r="BU265" s="13">
        <f t="shared" si="234"/>
        <v>890.04176756572133</v>
      </c>
      <c r="BV265" s="13">
        <f t="shared" si="252"/>
        <v>246.82765661061336</v>
      </c>
      <c r="BW265" s="13" t="e">
        <f t="shared" si="235"/>
        <v>#REF!</v>
      </c>
      <c r="BX265" t="e">
        <f t="shared" si="253"/>
        <v>#REF!</v>
      </c>
      <c r="BY265" s="13">
        <f t="shared" si="236"/>
        <v>890.04176756572133</v>
      </c>
    </row>
    <row r="266" spans="29:77" x14ac:dyDescent="0.2">
      <c r="AC266">
        <v>265</v>
      </c>
      <c r="AD266" s="37">
        <f t="shared" si="207"/>
        <v>902.90513738053278</v>
      </c>
      <c r="AE266" s="13" t="e">
        <f t="shared" si="208"/>
        <v>#REF!</v>
      </c>
      <c r="AF266" t="e">
        <f t="shared" si="254"/>
        <v>#REF!</v>
      </c>
      <c r="AG266" s="13">
        <f t="shared" si="209"/>
        <v>1949.1707066918982</v>
      </c>
      <c r="AH266" s="13">
        <f t="shared" si="237"/>
        <v>904.21801276652945</v>
      </c>
      <c r="AI266" s="13" t="e">
        <f t="shared" si="210"/>
        <v>#REF!</v>
      </c>
      <c r="AJ266" t="e">
        <f t="shared" si="238"/>
        <v>#REF!</v>
      </c>
      <c r="AK266" s="13">
        <f t="shared" si="211"/>
        <v>1949.1707066918982</v>
      </c>
      <c r="AL266" s="37">
        <f t="shared" si="212"/>
        <v>1951.5980368584414</v>
      </c>
      <c r="AM266" s="13" t="e">
        <f t="shared" si="213"/>
        <v>#REF!</v>
      </c>
      <c r="AN266" t="e">
        <f t="shared" si="239"/>
        <v>#REF!</v>
      </c>
      <c r="AO266" s="13">
        <f t="shared" si="214"/>
        <v>4135.1333898795156</v>
      </c>
      <c r="AP266" s="13">
        <f t="shared" si="240"/>
        <v>1953.0926949901914</v>
      </c>
      <c r="AQ266" s="13" t="e">
        <f t="shared" si="215"/>
        <v>#REF!</v>
      </c>
      <c r="AR266" s="13" t="e">
        <f t="shared" si="241"/>
        <v>#REF!</v>
      </c>
      <c r="AS266" s="38">
        <f t="shared" si="216"/>
        <v>4135.1333898795156</v>
      </c>
      <c r="AT266" s="37">
        <f t="shared" si="217"/>
        <v>251.27270472321888</v>
      </c>
      <c r="AU266" s="13" t="e">
        <f t="shared" si="218"/>
        <v>#REF!</v>
      </c>
      <c r="AV266" t="e">
        <f t="shared" si="242"/>
        <v>#REF!</v>
      </c>
      <c r="AW266" s="13">
        <f t="shared" si="219"/>
        <v>654.52934422449698</v>
      </c>
      <c r="AX266" s="13">
        <f t="shared" si="243"/>
        <v>252.09216979931364</v>
      </c>
      <c r="AY266" s="13" t="e">
        <f t="shared" si="220"/>
        <v>#REF!</v>
      </c>
      <c r="AZ266" t="e">
        <f t="shared" si="244"/>
        <v>#REF!</v>
      </c>
      <c r="BA266" s="13">
        <f t="shared" si="221"/>
        <v>654.52934422449698</v>
      </c>
      <c r="BB266" s="37">
        <f t="shared" si="222"/>
        <v>353.07368435452213</v>
      </c>
      <c r="BC266" s="13" t="e">
        <f t="shared" si="223"/>
        <v>#REF!</v>
      </c>
      <c r="BD266" t="e">
        <f t="shared" si="245"/>
        <v>#REF!</v>
      </c>
      <c r="BE266" s="13">
        <f t="shared" si="224"/>
        <v>743.64621724213885</v>
      </c>
      <c r="BF266" s="13">
        <f t="shared" si="246"/>
        <v>354.15572450781633</v>
      </c>
      <c r="BG266" s="13" t="e">
        <f t="shared" si="225"/>
        <v>#REF!</v>
      </c>
      <c r="BH266" t="e">
        <f t="shared" si="247"/>
        <v>#REF!</v>
      </c>
      <c r="BI266" s="13">
        <f t="shared" si="226"/>
        <v>743.64621724213885</v>
      </c>
      <c r="BJ266" s="115">
        <f t="shared" si="227"/>
        <v>1.7085040543306103</v>
      </c>
      <c r="BK266" s="13" t="e">
        <f t="shared" si="228"/>
        <v>#REF!</v>
      </c>
      <c r="BL266" t="e">
        <f t="shared" si="248"/>
        <v>#REF!</v>
      </c>
      <c r="BM266" s="116">
        <f t="shared" si="229"/>
        <v>5.6772349545232395</v>
      </c>
      <c r="BN266" s="13">
        <f t="shared" si="249"/>
        <v>2.7905442076247393</v>
      </c>
      <c r="BO266" s="13" t="e">
        <f t="shared" si="230"/>
        <v>#REF!</v>
      </c>
      <c r="BP266" t="e">
        <f t="shared" si="250"/>
        <v>#REF!</v>
      </c>
      <c r="BQ266" s="13">
        <f t="shared" si="231"/>
        <v>5.6772349545232395</v>
      </c>
      <c r="BR266" s="37">
        <f t="shared" si="232"/>
        <v>245.74561645731924</v>
      </c>
      <c r="BS266" s="13" t="e">
        <f t="shared" si="233"/>
        <v>#REF!</v>
      </c>
      <c r="BT266" t="e">
        <f t="shared" si="251"/>
        <v>#REF!</v>
      </c>
      <c r="BU266" s="13">
        <f t="shared" si="234"/>
        <v>890.04176756572133</v>
      </c>
      <c r="BV266" s="13">
        <f t="shared" si="252"/>
        <v>246.82765661061336</v>
      </c>
      <c r="BW266" s="13" t="e">
        <f t="shared" si="235"/>
        <v>#REF!</v>
      </c>
      <c r="BX266" t="e">
        <f t="shared" si="253"/>
        <v>#REF!</v>
      </c>
      <c r="BY266" s="13">
        <f t="shared" si="236"/>
        <v>890.04176756572133</v>
      </c>
    </row>
    <row r="267" spans="29:77" x14ac:dyDescent="0.2">
      <c r="AC267">
        <v>266</v>
      </c>
      <c r="AD267" s="37">
        <f t="shared" si="207"/>
        <v>902.90513738053278</v>
      </c>
      <c r="AE267" s="13" t="e">
        <f t="shared" si="208"/>
        <v>#REF!</v>
      </c>
      <c r="AF267" t="e">
        <f t="shared" si="254"/>
        <v>#REF!</v>
      </c>
      <c r="AG267" s="13">
        <f t="shared" si="209"/>
        <v>1949.1707066918982</v>
      </c>
      <c r="AH267" s="13">
        <f t="shared" si="237"/>
        <v>904.21801276652945</v>
      </c>
      <c r="AI267" s="13" t="e">
        <f t="shared" si="210"/>
        <v>#REF!</v>
      </c>
      <c r="AJ267" t="e">
        <f t="shared" si="238"/>
        <v>#REF!</v>
      </c>
      <c r="AK267" s="13">
        <f t="shared" si="211"/>
        <v>1949.1707066918982</v>
      </c>
      <c r="AL267" s="37">
        <f t="shared" si="212"/>
        <v>1951.5980368584414</v>
      </c>
      <c r="AM267" s="13" t="e">
        <f t="shared" si="213"/>
        <v>#REF!</v>
      </c>
      <c r="AN267" t="e">
        <f t="shared" si="239"/>
        <v>#REF!</v>
      </c>
      <c r="AO267" s="13">
        <f t="shared" si="214"/>
        <v>4135.1333898795156</v>
      </c>
      <c r="AP267" s="13">
        <f t="shared" si="240"/>
        <v>1953.0926949901914</v>
      </c>
      <c r="AQ267" s="13" t="e">
        <f t="shared" si="215"/>
        <v>#REF!</v>
      </c>
      <c r="AR267" s="13" t="e">
        <f t="shared" si="241"/>
        <v>#REF!</v>
      </c>
      <c r="AS267" s="38">
        <f t="shared" si="216"/>
        <v>4135.1333898795156</v>
      </c>
      <c r="AT267" s="37">
        <f t="shared" si="217"/>
        <v>251.27270472321888</v>
      </c>
      <c r="AU267" s="13" t="e">
        <f t="shared" si="218"/>
        <v>#REF!</v>
      </c>
      <c r="AV267" t="e">
        <f t="shared" si="242"/>
        <v>#REF!</v>
      </c>
      <c r="AW267" s="13">
        <f t="shared" si="219"/>
        <v>654.52934422449698</v>
      </c>
      <c r="AX267" s="13">
        <f t="shared" si="243"/>
        <v>252.09216979931364</v>
      </c>
      <c r="AY267" s="13" t="e">
        <f t="shared" si="220"/>
        <v>#REF!</v>
      </c>
      <c r="AZ267" t="e">
        <f t="shared" si="244"/>
        <v>#REF!</v>
      </c>
      <c r="BA267" s="13">
        <f t="shared" si="221"/>
        <v>654.52934422449698</v>
      </c>
      <c r="BB267" s="37">
        <f t="shared" si="222"/>
        <v>353.07368435452213</v>
      </c>
      <c r="BC267" s="13" t="e">
        <f t="shared" si="223"/>
        <v>#REF!</v>
      </c>
      <c r="BD267" t="e">
        <f t="shared" si="245"/>
        <v>#REF!</v>
      </c>
      <c r="BE267" s="13">
        <f t="shared" si="224"/>
        <v>743.64621724213885</v>
      </c>
      <c r="BF267" s="13">
        <f t="shared" si="246"/>
        <v>354.15572450781633</v>
      </c>
      <c r="BG267" s="13" t="e">
        <f t="shared" si="225"/>
        <v>#REF!</v>
      </c>
      <c r="BH267" t="e">
        <f t="shared" si="247"/>
        <v>#REF!</v>
      </c>
      <c r="BI267" s="13">
        <f t="shared" si="226"/>
        <v>743.64621724213885</v>
      </c>
      <c r="BJ267" s="115">
        <f t="shared" si="227"/>
        <v>1.7085040543306103</v>
      </c>
      <c r="BK267" s="13" t="e">
        <f t="shared" si="228"/>
        <v>#REF!</v>
      </c>
      <c r="BL267" t="e">
        <f t="shared" si="248"/>
        <v>#REF!</v>
      </c>
      <c r="BM267" s="116">
        <f t="shared" si="229"/>
        <v>5.6772349545232395</v>
      </c>
      <c r="BN267" s="13">
        <f t="shared" si="249"/>
        <v>2.7905442076247393</v>
      </c>
      <c r="BO267" s="13" t="e">
        <f t="shared" si="230"/>
        <v>#REF!</v>
      </c>
      <c r="BP267" t="e">
        <f t="shared" si="250"/>
        <v>#REF!</v>
      </c>
      <c r="BQ267" s="13">
        <f t="shared" si="231"/>
        <v>5.6772349545232395</v>
      </c>
      <c r="BR267" s="37">
        <f t="shared" si="232"/>
        <v>245.74561645731924</v>
      </c>
      <c r="BS267" s="13" t="e">
        <f t="shared" si="233"/>
        <v>#REF!</v>
      </c>
      <c r="BT267" t="e">
        <f t="shared" si="251"/>
        <v>#REF!</v>
      </c>
      <c r="BU267" s="13">
        <f t="shared" si="234"/>
        <v>890.04176756572133</v>
      </c>
      <c r="BV267" s="13">
        <f t="shared" si="252"/>
        <v>246.82765661061336</v>
      </c>
      <c r="BW267" s="13" t="e">
        <f t="shared" si="235"/>
        <v>#REF!</v>
      </c>
      <c r="BX267" t="e">
        <f t="shared" si="253"/>
        <v>#REF!</v>
      </c>
      <c r="BY267" s="13">
        <f t="shared" si="236"/>
        <v>890.04176756572133</v>
      </c>
    </row>
    <row r="268" spans="29:77" x14ac:dyDescent="0.2">
      <c r="AC268">
        <v>267</v>
      </c>
      <c r="AD268" s="37">
        <f t="shared" si="207"/>
        <v>902.90513738053278</v>
      </c>
      <c r="AE268" s="13" t="e">
        <f t="shared" si="208"/>
        <v>#REF!</v>
      </c>
      <c r="AF268" t="e">
        <f t="shared" si="254"/>
        <v>#REF!</v>
      </c>
      <c r="AG268" s="13">
        <f t="shared" si="209"/>
        <v>1949.1707066918982</v>
      </c>
      <c r="AH268" s="13">
        <f t="shared" si="237"/>
        <v>904.21801276652945</v>
      </c>
      <c r="AI268" s="13" t="e">
        <f t="shared" si="210"/>
        <v>#REF!</v>
      </c>
      <c r="AJ268" t="e">
        <f t="shared" si="238"/>
        <v>#REF!</v>
      </c>
      <c r="AK268" s="13">
        <f t="shared" si="211"/>
        <v>1949.1707066918982</v>
      </c>
      <c r="AL268" s="37">
        <f t="shared" si="212"/>
        <v>1951.5980368584414</v>
      </c>
      <c r="AM268" s="13" t="e">
        <f t="shared" si="213"/>
        <v>#REF!</v>
      </c>
      <c r="AN268" t="e">
        <f t="shared" si="239"/>
        <v>#REF!</v>
      </c>
      <c r="AO268" s="13">
        <f t="shared" si="214"/>
        <v>4135.1333898795156</v>
      </c>
      <c r="AP268" s="13">
        <f t="shared" si="240"/>
        <v>1953.0926949901914</v>
      </c>
      <c r="AQ268" s="13" t="e">
        <f t="shared" si="215"/>
        <v>#REF!</v>
      </c>
      <c r="AR268" s="13" t="e">
        <f t="shared" si="241"/>
        <v>#REF!</v>
      </c>
      <c r="AS268" s="38">
        <f t="shared" si="216"/>
        <v>4135.1333898795156</v>
      </c>
      <c r="AT268" s="37">
        <f t="shared" si="217"/>
        <v>251.27270472321888</v>
      </c>
      <c r="AU268" s="13" t="e">
        <f t="shared" si="218"/>
        <v>#REF!</v>
      </c>
      <c r="AV268" t="e">
        <f t="shared" si="242"/>
        <v>#REF!</v>
      </c>
      <c r="AW268" s="13">
        <f t="shared" si="219"/>
        <v>654.52934422449698</v>
      </c>
      <c r="AX268" s="13">
        <f t="shared" si="243"/>
        <v>252.09216979931364</v>
      </c>
      <c r="AY268" s="13" t="e">
        <f t="shared" si="220"/>
        <v>#REF!</v>
      </c>
      <c r="AZ268" t="e">
        <f t="shared" si="244"/>
        <v>#REF!</v>
      </c>
      <c r="BA268" s="13">
        <f t="shared" si="221"/>
        <v>654.52934422449698</v>
      </c>
      <c r="BB268" s="37">
        <f t="shared" si="222"/>
        <v>353.07368435452213</v>
      </c>
      <c r="BC268" s="13" t="e">
        <f t="shared" si="223"/>
        <v>#REF!</v>
      </c>
      <c r="BD268" t="e">
        <f t="shared" si="245"/>
        <v>#REF!</v>
      </c>
      <c r="BE268" s="13">
        <f t="shared" si="224"/>
        <v>743.64621724213885</v>
      </c>
      <c r="BF268" s="13">
        <f t="shared" si="246"/>
        <v>354.15572450781633</v>
      </c>
      <c r="BG268" s="13" t="e">
        <f t="shared" si="225"/>
        <v>#REF!</v>
      </c>
      <c r="BH268" t="e">
        <f t="shared" si="247"/>
        <v>#REF!</v>
      </c>
      <c r="BI268" s="13">
        <f t="shared" si="226"/>
        <v>743.64621724213885</v>
      </c>
      <c r="BJ268" s="115">
        <f t="shared" si="227"/>
        <v>1.7085040543306103</v>
      </c>
      <c r="BK268" s="13" t="e">
        <f t="shared" si="228"/>
        <v>#REF!</v>
      </c>
      <c r="BL268" t="e">
        <f t="shared" si="248"/>
        <v>#REF!</v>
      </c>
      <c r="BM268" s="116">
        <f t="shared" si="229"/>
        <v>5.6772349545232395</v>
      </c>
      <c r="BN268" s="13">
        <f t="shared" si="249"/>
        <v>2.7905442076247393</v>
      </c>
      <c r="BO268" s="13" t="e">
        <f t="shared" si="230"/>
        <v>#REF!</v>
      </c>
      <c r="BP268" t="e">
        <f t="shared" si="250"/>
        <v>#REF!</v>
      </c>
      <c r="BQ268" s="13">
        <f t="shared" si="231"/>
        <v>5.6772349545232395</v>
      </c>
      <c r="BR268" s="37">
        <f t="shared" si="232"/>
        <v>245.74561645731924</v>
      </c>
      <c r="BS268" s="13" t="e">
        <f t="shared" si="233"/>
        <v>#REF!</v>
      </c>
      <c r="BT268" t="e">
        <f t="shared" si="251"/>
        <v>#REF!</v>
      </c>
      <c r="BU268" s="13">
        <f t="shared" si="234"/>
        <v>890.04176756572133</v>
      </c>
      <c r="BV268" s="13">
        <f t="shared" si="252"/>
        <v>246.82765661061336</v>
      </c>
      <c r="BW268" s="13" t="e">
        <f t="shared" si="235"/>
        <v>#REF!</v>
      </c>
      <c r="BX268" t="e">
        <f t="shared" si="253"/>
        <v>#REF!</v>
      </c>
      <c r="BY268" s="13">
        <f t="shared" si="236"/>
        <v>890.04176756572133</v>
      </c>
    </row>
    <row r="269" spans="29:77" x14ac:dyDescent="0.2">
      <c r="AC269">
        <v>268</v>
      </c>
      <c r="AD269" s="37">
        <f t="shared" si="207"/>
        <v>902.90513738053278</v>
      </c>
      <c r="AE269" s="13" t="e">
        <f t="shared" si="208"/>
        <v>#REF!</v>
      </c>
      <c r="AF269" t="e">
        <f t="shared" si="254"/>
        <v>#REF!</v>
      </c>
      <c r="AG269" s="13">
        <f t="shared" si="209"/>
        <v>1949.1707066918982</v>
      </c>
      <c r="AH269" s="13">
        <f t="shared" si="237"/>
        <v>904.21801276652945</v>
      </c>
      <c r="AI269" s="13" t="e">
        <f t="shared" si="210"/>
        <v>#REF!</v>
      </c>
      <c r="AJ269" t="e">
        <f t="shared" si="238"/>
        <v>#REF!</v>
      </c>
      <c r="AK269" s="13">
        <f t="shared" si="211"/>
        <v>1949.1707066918982</v>
      </c>
      <c r="AL269" s="37">
        <f t="shared" si="212"/>
        <v>1951.5980368584414</v>
      </c>
      <c r="AM269" s="13" t="e">
        <f t="shared" si="213"/>
        <v>#REF!</v>
      </c>
      <c r="AN269" t="e">
        <f t="shared" si="239"/>
        <v>#REF!</v>
      </c>
      <c r="AO269" s="13">
        <f t="shared" si="214"/>
        <v>4135.1333898795156</v>
      </c>
      <c r="AP269" s="13">
        <f t="shared" si="240"/>
        <v>1953.0926949901914</v>
      </c>
      <c r="AQ269" s="13" t="e">
        <f t="shared" si="215"/>
        <v>#REF!</v>
      </c>
      <c r="AR269" s="13" t="e">
        <f t="shared" si="241"/>
        <v>#REF!</v>
      </c>
      <c r="AS269" s="38">
        <f t="shared" si="216"/>
        <v>4135.1333898795156</v>
      </c>
      <c r="AT269" s="37">
        <f t="shared" si="217"/>
        <v>251.27270472321888</v>
      </c>
      <c r="AU269" s="13" t="e">
        <f t="shared" si="218"/>
        <v>#REF!</v>
      </c>
      <c r="AV269" t="e">
        <f t="shared" si="242"/>
        <v>#REF!</v>
      </c>
      <c r="AW269" s="13">
        <f t="shared" si="219"/>
        <v>654.52934422449698</v>
      </c>
      <c r="AX269" s="13">
        <f t="shared" si="243"/>
        <v>252.09216979931364</v>
      </c>
      <c r="AY269" s="13" t="e">
        <f t="shared" si="220"/>
        <v>#REF!</v>
      </c>
      <c r="AZ269" t="e">
        <f t="shared" si="244"/>
        <v>#REF!</v>
      </c>
      <c r="BA269" s="13">
        <f t="shared" si="221"/>
        <v>654.52934422449698</v>
      </c>
      <c r="BB269" s="37">
        <f t="shared" si="222"/>
        <v>353.07368435452213</v>
      </c>
      <c r="BC269" s="13" t="e">
        <f t="shared" si="223"/>
        <v>#REF!</v>
      </c>
      <c r="BD269" t="e">
        <f t="shared" si="245"/>
        <v>#REF!</v>
      </c>
      <c r="BE269" s="13">
        <f t="shared" si="224"/>
        <v>743.64621724213885</v>
      </c>
      <c r="BF269" s="13">
        <f t="shared" si="246"/>
        <v>354.15572450781633</v>
      </c>
      <c r="BG269" s="13" t="e">
        <f t="shared" si="225"/>
        <v>#REF!</v>
      </c>
      <c r="BH269" t="e">
        <f t="shared" si="247"/>
        <v>#REF!</v>
      </c>
      <c r="BI269" s="13">
        <f t="shared" si="226"/>
        <v>743.64621724213885</v>
      </c>
      <c r="BJ269" s="115">
        <f t="shared" si="227"/>
        <v>1.7085040543306103</v>
      </c>
      <c r="BK269" s="13" t="e">
        <f t="shared" si="228"/>
        <v>#REF!</v>
      </c>
      <c r="BL269" t="e">
        <f t="shared" si="248"/>
        <v>#REF!</v>
      </c>
      <c r="BM269" s="116">
        <f t="shared" si="229"/>
        <v>5.6772349545232395</v>
      </c>
      <c r="BN269" s="13">
        <f t="shared" si="249"/>
        <v>2.7905442076247393</v>
      </c>
      <c r="BO269" s="13" t="e">
        <f t="shared" si="230"/>
        <v>#REF!</v>
      </c>
      <c r="BP269" t="e">
        <f t="shared" si="250"/>
        <v>#REF!</v>
      </c>
      <c r="BQ269" s="13">
        <f t="shared" si="231"/>
        <v>5.6772349545232395</v>
      </c>
      <c r="BR269" s="37">
        <f t="shared" si="232"/>
        <v>245.74561645731924</v>
      </c>
      <c r="BS269" s="13" t="e">
        <f t="shared" si="233"/>
        <v>#REF!</v>
      </c>
      <c r="BT269" t="e">
        <f t="shared" si="251"/>
        <v>#REF!</v>
      </c>
      <c r="BU269" s="13">
        <f t="shared" si="234"/>
        <v>890.04176756572133</v>
      </c>
      <c r="BV269" s="13">
        <f t="shared" si="252"/>
        <v>246.82765661061336</v>
      </c>
      <c r="BW269" s="13" t="e">
        <f t="shared" si="235"/>
        <v>#REF!</v>
      </c>
      <c r="BX269" t="e">
        <f t="shared" si="253"/>
        <v>#REF!</v>
      </c>
      <c r="BY269" s="13">
        <f t="shared" si="236"/>
        <v>890.04176756572133</v>
      </c>
    </row>
    <row r="270" spans="29:77" x14ac:dyDescent="0.2">
      <c r="AC270">
        <v>269</v>
      </c>
      <c r="AD270" s="37">
        <f t="shared" si="207"/>
        <v>902.90513738053278</v>
      </c>
      <c r="AE270" s="13" t="e">
        <f t="shared" si="208"/>
        <v>#REF!</v>
      </c>
      <c r="AF270" t="e">
        <f t="shared" si="254"/>
        <v>#REF!</v>
      </c>
      <c r="AG270" s="13">
        <f t="shared" si="209"/>
        <v>1949.1707066918982</v>
      </c>
      <c r="AH270" s="13">
        <f t="shared" si="237"/>
        <v>904.21801276652945</v>
      </c>
      <c r="AI270" s="13" t="e">
        <f t="shared" si="210"/>
        <v>#REF!</v>
      </c>
      <c r="AJ270" t="e">
        <f t="shared" si="238"/>
        <v>#REF!</v>
      </c>
      <c r="AK270" s="13">
        <f t="shared" si="211"/>
        <v>1949.1707066918982</v>
      </c>
      <c r="AL270" s="37">
        <f t="shared" si="212"/>
        <v>1951.5980368584414</v>
      </c>
      <c r="AM270" s="13" t="e">
        <f t="shared" si="213"/>
        <v>#REF!</v>
      </c>
      <c r="AN270" t="e">
        <f t="shared" si="239"/>
        <v>#REF!</v>
      </c>
      <c r="AO270" s="13">
        <f t="shared" si="214"/>
        <v>4135.1333898795156</v>
      </c>
      <c r="AP270" s="13">
        <f t="shared" si="240"/>
        <v>1953.0926949901914</v>
      </c>
      <c r="AQ270" s="13" t="e">
        <f t="shared" si="215"/>
        <v>#REF!</v>
      </c>
      <c r="AR270" s="13" t="e">
        <f t="shared" si="241"/>
        <v>#REF!</v>
      </c>
      <c r="AS270" s="38">
        <f t="shared" si="216"/>
        <v>4135.1333898795156</v>
      </c>
      <c r="AT270" s="37">
        <f t="shared" si="217"/>
        <v>251.27270472321888</v>
      </c>
      <c r="AU270" s="13" t="e">
        <f t="shared" si="218"/>
        <v>#REF!</v>
      </c>
      <c r="AV270" t="e">
        <f t="shared" si="242"/>
        <v>#REF!</v>
      </c>
      <c r="AW270" s="13">
        <f t="shared" si="219"/>
        <v>654.52934422449698</v>
      </c>
      <c r="AX270" s="13">
        <f t="shared" si="243"/>
        <v>252.09216979931364</v>
      </c>
      <c r="AY270" s="13" t="e">
        <f t="shared" si="220"/>
        <v>#REF!</v>
      </c>
      <c r="AZ270" t="e">
        <f t="shared" si="244"/>
        <v>#REF!</v>
      </c>
      <c r="BA270" s="13">
        <f t="shared" si="221"/>
        <v>654.52934422449698</v>
      </c>
      <c r="BB270" s="37">
        <f t="shared" si="222"/>
        <v>353.07368435452213</v>
      </c>
      <c r="BC270" s="13" t="e">
        <f t="shared" si="223"/>
        <v>#REF!</v>
      </c>
      <c r="BD270" t="e">
        <f t="shared" si="245"/>
        <v>#REF!</v>
      </c>
      <c r="BE270" s="13">
        <f t="shared" si="224"/>
        <v>743.64621724213885</v>
      </c>
      <c r="BF270" s="13">
        <f t="shared" si="246"/>
        <v>354.15572450781633</v>
      </c>
      <c r="BG270" s="13" t="e">
        <f t="shared" si="225"/>
        <v>#REF!</v>
      </c>
      <c r="BH270" t="e">
        <f t="shared" si="247"/>
        <v>#REF!</v>
      </c>
      <c r="BI270" s="13">
        <f t="shared" si="226"/>
        <v>743.64621724213885</v>
      </c>
      <c r="BJ270" s="115">
        <f t="shared" si="227"/>
        <v>1.7085040543306103</v>
      </c>
      <c r="BK270" s="13" t="e">
        <f t="shared" si="228"/>
        <v>#REF!</v>
      </c>
      <c r="BL270" t="e">
        <f t="shared" si="248"/>
        <v>#REF!</v>
      </c>
      <c r="BM270" s="116">
        <f t="shared" si="229"/>
        <v>5.6772349545232395</v>
      </c>
      <c r="BN270" s="13">
        <f t="shared" si="249"/>
        <v>2.7905442076247393</v>
      </c>
      <c r="BO270" s="13" t="e">
        <f t="shared" si="230"/>
        <v>#REF!</v>
      </c>
      <c r="BP270" t="e">
        <f t="shared" si="250"/>
        <v>#REF!</v>
      </c>
      <c r="BQ270" s="13">
        <f t="shared" si="231"/>
        <v>5.6772349545232395</v>
      </c>
      <c r="BR270" s="37">
        <f t="shared" si="232"/>
        <v>245.74561645731924</v>
      </c>
      <c r="BS270" s="13" t="e">
        <f t="shared" si="233"/>
        <v>#REF!</v>
      </c>
      <c r="BT270" t="e">
        <f t="shared" si="251"/>
        <v>#REF!</v>
      </c>
      <c r="BU270" s="13">
        <f t="shared" si="234"/>
        <v>890.04176756572133</v>
      </c>
      <c r="BV270" s="13">
        <f t="shared" si="252"/>
        <v>246.82765661061336</v>
      </c>
      <c r="BW270" s="13" t="e">
        <f t="shared" si="235"/>
        <v>#REF!</v>
      </c>
      <c r="BX270" t="e">
        <f t="shared" si="253"/>
        <v>#REF!</v>
      </c>
      <c r="BY270" s="13">
        <f t="shared" si="236"/>
        <v>890.04176756572133</v>
      </c>
    </row>
    <row r="271" spans="29:77" x14ac:dyDescent="0.2">
      <c r="AC271">
        <v>270</v>
      </c>
      <c r="AD271" s="37">
        <f t="shared" si="207"/>
        <v>902.90513738053278</v>
      </c>
      <c r="AE271" s="13" t="e">
        <f t="shared" si="208"/>
        <v>#REF!</v>
      </c>
      <c r="AF271" t="e">
        <f t="shared" si="254"/>
        <v>#REF!</v>
      </c>
      <c r="AG271" s="13">
        <f t="shared" si="209"/>
        <v>1949.1707066918982</v>
      </c>
      <c r="AH271" s="13">
        <f t="shared" si="237"/>
        <v>904.21801276652945</v>
      </c>
      <c r="AI271" s="13" t="e">
        <f t="shared" si="210"/>
        <v>#REF!</v>
      </c>
      <c r="AJ271" t="e">
        <f t="shared" si="238"/>
        <v>#REF!</v>
      </c>
      <c r="AK271" s="13">
        <f t="shared" si="211"/>
        <v>1949.1707066918982</v>
      </c>
      <c r="AL271" s="37">
        <f t="shared" si="212"/>
        <v>1951.5980368584414</v>
      </c>
      <c r="AM271" s="13" t="e">
        <f t="shared" si="213"/>
        <v>#REF!</v>
      </c>
      <c r="AN271" t="e">
        <f t="shared" si="239"/>
        <v>#REF!</v>
      </c>
      <c r="AO271" s="13">
        <f t="shared" si="214"/>
        <v>4135.1333898795156</v>
      </c>
      <c r="AP271" s="13">
        <f t="shared" si="240"/>
        <v>1953.0926949901914</v>
      </c>
      <c r="AQ271" s="13" t="e">
        <f t="shared" si="215"/>
        <v>#REF!</v>
      </c>
      <c r="AR271" s="13" t="e">
        <f t="shared" si="241"/>
        <v>#REF!</v>
      </c>
      <c r="AS271" s="38">
        <f t="shared" si="216"/>
        <v>4135.1333898795156</v>
      </c>
      <c r="AT271" s="37">
        <f t="shared" si="217"/>
        <v>251.27270472321888</v>
      </c>
      <c r="AU271" s="13" t="e">
        <f t="shared" si="218"/>
        <v>#REF!</v>
      </c>
      <c r="AV271" t="e">
        <f t="shared" si="242"/>
        <v>#REF!</v>
      </c>
      <c r="AW271" s="13">
        <f t="shared" si="219"/>
        <v>654.52934422449698</v>
      </c>
      <c r="AX271" s="13">
        <f t="shared" si="243"/>
        <v>252.09216979931364</v>
      </c>
      <c r="AY271" s="13" t="e">
        <f t="shared" si="220"/>
        <v>#REF!</v>
      </c>
      <c r="AZ271" t="e">
        <f t="shared" si="244"/>
        <v>#REF!</v>
      </c>
      <c r="BA271" s="13">
        <f t="shared" si="221"/>
        <v>654.52934422449698</v>
      </c>
      <c r="BB271" s="37">
        <f t="shared" si="222"/>
        <v>353.07368435452213</v>
      </c>
      <c r="BC271" s="13" t="e">
        <f t="shared" si="223"/>
        <v>#REF!</v>
      </c>
      <c r="BD271" t="e">
        <f t="shared" si="245"/>
        <v>#REF!</v>
      </c>
      <c r="BE271" s="13">
        <f t="shared" si="224"/>
        <v>743.64621724213885</v>
      </c>
      <c r="BF271" s="13">
        <f t="shared" si="246"/>
        <v>354.15572450781633</v>
      </c>
      <c r="BG271" s="13" t="e">
        <f t="shared" si="225"/>
        <v>#REF!</v>
      </c>
      <c r="BH271" t="e">
        <f t="shared" si="247"/>
        <v>#REF!</v>
      </c>
      <c r="BI271" s="13">
        <f t="shared" si="226"/>
        <v>743.64621724213885</v>
      </c>
      <c r="BJ271" s="115">
        <f t="shared" si="227"/>
        <v>1.7085040543306103</v>
      </c>
      <c r="BK271" s="13" t="e">
        <f t="shared" si="228"/>
        <v>#REF!</v>
      </c>
      <c r="BL271" t="e">
        <f t="shared" si="248"/>
        <v>#REF!</v>
      </c>
      <c r="BM271" s="116">
        <f t="shared" si="229"/>
        <v>5.6772349545232395</v>
      </c>
      <c r="BN271" s="13">
        <f t="shared" si="249"/>
        <v>2.7905442076247393</v>
      </c>
      <c r="BO271" s="13" t="e">
        <f t="shared" si="230"/>
        <v>#REF!</v>
      </c>
      <c r="BP271" t="e">
        <f t="shared" si="250"/>
        <v>#REF!</v>
      </c>
      <c r="BQ271" s="13">
        <f t="shared" si="231"/>
        <v>5.6772349545232395</v>
      </c>
      <c r="BR271" s="37">
        <f t="shared" si="232"/>
        <v>245.74561645731924</v>
      </c>
      <c r="BS271" s="13" t="e">
        <f t="shared" si="233"/>
        <v>#REF!</v>
      </c>
      <c r="BT271" t="e">
        <f t="shared" si="251"/>
        <v>#REF!</v>
      </c>
      <c r="BU271" s="13">
        <f t="shared" si="234"/>
        <v>890.04176756572133</v>
      </c>
      <c r="BV271" s="13">
        <f t="shared" si="252"/>
        <v>246.82765661061336</v>
      </c>
      <c r="BW271" s="13" t="e">
        <f t="shared" si="235"/>
        <v>#REF!</v>
      </c>
      <c r="BX271" t="e">
        <f t="shared" si="253"/>
        <v>#REF!</v>
      </c>
      <c r="BY271" s="13">
        <f t="shared" si="236"/>
        <v>890.04176756572133</v>
      </c>
    </row>
    <row r="272" spans="29:77" x14ac:dyDescent="0.2">
      <c r="AC272">
        <v>271</v>
      </c>
      <c r="AD272" s="37">
        <f t="shared" si="207"/>
        <v>902.90513738053278</v>
      </c>
      <c r="AE272" s="13" t="e">
        <f t="shared" si="208"/>
        <v>#REF!</v>
      </c>
      <c r="AF272" t="e">
        <f t="shared" si="254"/>
        <v>#REF!</v>
      </c>
      <c r="AG272" s="13">
        <f t="shared" si="209"/>
        <v>1949.1707066918982</v>
      </c>
      <c r="AH272" s="13">
        <f t="shared" si="237"/>
        <v>904.21801276652945</v>
      </c>
      <c r="AI272" s="13" t="e">
        <f t="shared" si="210"/>
        <v>#REF!</v>
      </c>
      <c r="AJ272" t="e">
        <f t="shared" si="238"/>
        <v>#REF!</v>
      </c>
      <c r="AK272" s="13">
        <f t="shared" si="211"/>
        <v>1949.1707066918982</v>
      </c>
      <c r="AL272" s="37">
        <f t="shared" si="212"/>
        <v>1951.5980368584414</v>
      </c>
      <c r="AM272" s="13" t="e">
        <f t="shared" si="213"/>
        <v>#REF!</v>
      </c>
      <c r="AN272" t="e">
        <f t="shared" si="239"/>
        <v>#REF!</v>
      </c>
      <c r="AO272" s="13">
        <f t="shared" si="214"/>
        <v>4135.1333898795156</v>
      </c>
      <c r="AP272" s="13">
        <f t="shared" si="240"/>
        <v>1953.0926949901914</v>
      </c>
      <c r="AQ272" s="13" t="e">
        <f t="shared" si="215"/>
        <v>#REF!</v>
      </c>
      <c r="AR272" s="13" t="e">
        <f t="shared" si="241"/>
        <v>#REF!</v>
      </c>
      <c r="AS272" s="38">
        <f t="shared" si="216"/>
        <v>4135.1333898795156</v>
      </c>
      <c r="AT272" s="37">
        <f t="shared" si="217"/>
        <v>251.27270472321888</v>
      </c>
      <c r="AU272" s="13" t="e">
        <f t="shared" si="218"/>
        <v>#REF!</v>
      </c>
      <c r="AV272" t="e">
        <f t="shared" si="242"/>
        <v>#REF!</v>
      </c>
      <c r="AW272" s="13">
        <f t="shared" si="219"/>
        <v>654.52934422449698</v>
      </c>
      <c r="AX272" s="13">
        <f t="shared" si="243"/>
        <v>252.09216979931364</v>
      </c>
      <c r="AY272" s="13" t="e">
        <f t="shared" si="220"/>
        <v>#REF!</v>
      </c>
      <c r="AZ272" t="e">
        <f t="shared" si="244"/>
        <v>#REF!</v>
      </c>
      <c r="BA272" s="13">
        <f t="shared" si="221"/>
        <v>654.52934422449698</v>
      </c>
      <c r="BB272" s="37">
        <f t="shared" si="222"/>
        <v>353.07368435452213</v>
      </c>
      <c r="BC272" s="13" t="e">
        <f t="shared" si="223"/>
        <v>#REF!</v>
      </c>
      <c r="BD272" t="e">
        <f t="shared" si="245"/>
        <v>#REF!</v>
      </c>
      <c r="BE272" s="13">
        <f t="shared" si="224"/>
        <v>743.64621724213885</v>
      </c>
      <c r="BF272" s="13">
        <f t="shared" si="246"/>
        <v>354.15572450781633</v>
      </c>
      <c r="BG272" s="13" t="e">
        <f t="shared" si="225"/>
        <v>#REF!</v>
      </c>
      <c r="BH272" t="e">
        <f t="shared" si="247"/>
        <v>#REF!</v>
      </c>
      <c r="BI272" s="13">
        <f t="shared" si="226"/>
        <v>743.64621724213885</v>
      </c>
      <c r="BJ272" s="115">
        <f t="shared" si="227"/>
        <v>1.7085040543306103</v>
      </c>
      <c r="BK272" s="13" t="e">
        <f t="shared" si="228"/>
        <v>#REF!</v>
      </c>
      <c r="BL272" t="e">
        <f t="shared" si="248"/>
        <v>#REF!</v>
      </c>
      <c r="BM272" s="116">
        <f t="shared" si="229"/>
        <v>5.6772349545232395</v>
      </c>
      <c r="BN272" s="13">
        <f t="shared" si="249"/>
        <v>2.7905442076247393</v>
      </c>
      <c r="BO272" s="13" t="e">
        <f t="shared" si="230"/>
        <v>#REF!</v>
      </c>
      <c r="BP272" t="e">
        <f t="shared" si="250"/>
        <v>#REF!</v>
      </c>
      <c r="BQ272" s="13">
        <f t="shared" si="231"/>
        <v>5.6772349545232395</v>
      </c>
      <c r="BR272" s="37">
        <f t="shared" si="232"/>
        <v>245.74561645731924</v>
      </c>
      <c r="BS272" s="13" t="e">
        <f t="shared" si="233"/>
        <v>#REF!</v>
      </c>
      <c r="BT272" t="e">
        <f t="shared" si="251"/>
        <v>#REF!</v>
      </c>
      <c r="BU272" s="13">
        <f t="shared" si="234"/>
        <v>890.04176756572133</v>
      </c>
      <c r="BV272" s="13">
        <f t="shared" si="252"/>
        <v>246.82765661061336</v>
      </c>
      <c r="BW272" s="13" t="e">
        <f t="shared" si="235"/>
        <v>#REF!</v>
      </c>
      <c r="BX272" t="e">
        <f t="shared" si="253"/>
        <v>#REF!</v>
      </c>
      <c r="BY272" s="13">
        <f t="shared" si="236"/>
        <v>890.04176756572133</v>
      </c>
    </row>
    <row r="273" spans="29:77" x14ac:dyDescent="0.2">
      <c r="AC273">
        <v>272</v>
      </c>
      <c r="AD273" s="37">
        <f t="shared" si="207"/>
        <v>902.90513738053278</v>
      </c>
      <c r="AE273" s="13" t="e">
        <f t="shared" si="208"/>
        <v>#REF!</v>
      </c>
      <c r="AF273" t="e">
        <f t="shared" si="254"/>
        <v>#REF!</v>
      </c>
      <c r="AG273" s="13">
        <f t="shared" si="209"/>
        <v>1949.1707066918982</v>
      </c>
      <c r="AH273" s="13">
        <f t="shared" si="237"/>
        <v>904.21801276652945</v>
      </c>
      <c r="AI273" s="13" t="e">
        <f t="shared" si="210"/>
        <v>#REF!</v>
      </c>
      <c r="AJ273" t="e">
        <f t="shared" si="238"/>
        <v>#REF!</v>
      </c>
      <c r="AK273" s="13">
        <f t="shared" si="211"/>
        <v>1949.1707066918982</v>
      </c>
      <c r="AL273" s="37">
        <f t="shared" si="212"/>
        <v>1951.5980368584414</v>
      </c>
      <c r="AM273" s="13" t="e">
        <f t="shared" si="213"/>
        <v>#REF!</v>
      </c>
      <c r="AN273" t="e">
        <f t="shared" si="239"/>
        <v>#REF!</v>
      </c>
      <c r="AO273" s="13">
        <f t="shared" si="214"/>
        <v>4135.1333898795156</v>
      </c>
      <c r="AP273" s="13">
        <f t="shared" si="240"/>
        <v>1953.0926949901914</v>
      </c>
      <c r="AQ273" s="13" t="e">
        <f t="shared" si="215"/>
        <v>#REF!</v>
      </c>
      <c r="AR273" s="13" t="e">
        <f t="shared" si="241"/>
        <v>#REF!</v>
      </c>
      <c r="AS273" s="38">
        <f t="shared" si="216"/>
        <v>4135.1333898795156</v>
      </c>
      <c r="AT273" s="37">
        <f t="shared" si="217"/>
        <v>251.27270472321888</v>
      </c>
      <c r="AU273" s="13" t="e">
        <f t="shared" si="218"/>
        <v>#REF!</v>
      </c>
      <c r="AV273" t="e">
        <f t="shared" si="242"/>
        <v>#REF!</v>
      </c>
      <c r="AW273" s="13">
        <f t="shared" si="219"/>
        <v>654.52934422449698</v>
      </c>
      <c r="AX273" s="13">
        <f t="shared" si="243"/>
        <v>252.09216979931364</v>
      </c>
      <c r="AY273" s="13" t="e">
        <f t="shared" si="220"/>
        <v>#REF!</v>
      </c>
      <c r="AZ273" t="e">
        <f t="shared" si="244"/>
        <v>#REF!</v>
      </c>
      <c r="BA273" s="13">
        <f t="shared" si="221"/>
        <v>654.52934422449698</v>
      </c>
      <c r="BB273" s="37">
        <f t="shared" si="222"/>
        <v>353.07368435452213</v>
      </c>
      <c r="BC273" s="13" t="e">
        <f t="shared" si="223"/>
        <v>#REF!</v>
      </c>
      <c r="BD273" t="e">
        <f t="shared" si="245"/>
        <v>#REF!</v>
      </c>
      <c r="BE273" s="13">
        <f t="shared" si="224"/>
        <v>743.64621724213885</v>
      </c>
      <c r="BF273" s="13">
        <f t="shared" si="246"/>
        <v>354.15572450781633</v>
      </c>
      <c r="BG273" s="13" t="e">
        <f t="shared" si="225"/>
        <v>#REF!</v>
      </c>
      <c r="BH273" t="e">
        <f t="shared" si="247"/>
        <v>#REF!</v>
      </c>
      <c r="BI273" s="13">
        <f t="shared" si="226"/>
        <v>743.64621724213885</v>
      </c>
      <c r="BJ273" s="115">
        <f t="shared" si="227"/>
        <v>1.7085040543306103</v>
      </c>
      <c r="BK273" s="13" t="e">
        <f t="shared" si="228"/>
        <v>#REF!</v>
      </c>
      <c r="BL273" t="e">
        <f t="shared" si="248"/>
        <v>#REF!</v>
      </c>
      <c r="BM273" s="116">
        <f t="shared" si="229"/>
        <v>5.6772349545232395</v>
      </c>
      <c r="BN273" s="13">
        <f t="shared" si="249"/>
        <v>2.7905442076247393</v>
      </c>
      <c r="BO273" s="13" t="e">
        <f t="shared" si="230"/>
        <v>#REF!</v>
      </c>
      <c r="BP273" t="e">
        <f t="shared" si="250"/>
        <v>#REF!</v>
      </c>
      <c r="BQ273" s="13">
        <f t="shared" si="231"/>
        <v>5.6772349545232395</v>
      </c>
      <c r="BR273" s="37">
        <f t="shared" si="232"/>
        <v>245.74561645731924</v>
      </c>
      <c r="BS273" s="13" t="e">
        <f t="shared" si="233"/>
        <v>#REF!</v>
      </c>
      <c r="BT273" t="e">
        <f t="shared" si="251"/>
        <v>#REF!</v>
      </c>
      <c r="BU273" s="13">
        <f t="shared" si="234"/>
        <v>890.04176756572133</v>
      </c>
      <c r="BV273" s="13">
        <f t="shared" si="252"/>
        <v>246.82765661061336</v>
      </c>
      <c r="BW273" s="13" t="e">
        <f t="shared" si="235"/>
        <v>#REF!</v>
      </c>
      <c r="BX273" t="e">
        <f t="shared" si="253"/>
        <v>#REF!</v>
      </c>
      <c r="BY273" s="13">
        <f t="shared" si="236"/>
        <v>890.04176756572133</v>
      </c>
    </row>
    <row r="274" spans="29:77" x14ac:dyDescent="0.2">
      <c r="AC274">
        <v>273</v>
      </c>
      <c r="AD274" s="37">
        <f t="shared" si="207"/>
        <v>902.90513738053278</v>
      </c>
      <c r="AE274" s="13" t="e">
        <f t="shared" si="208"/>
        <v>#REF!</v>
      </c>
      <c r="AF274" t="e">
        <f t="shared" si="254"/>
        <v>#REF!</v>
      </c>
      <c r="AG274" s="13">
        <f t="shared" si="209"/>
        <v>1949.1707066918982</v>
      </c>
      <c r="AH274" s="13">
        <f t="shared" si="237"/>
        <v>904.21801276652945</v>
      </c>
      <c r="AI274" s="13" t="e">
        <f t="shared" si="210"/>
        <v>#REF!</v>
      </c>
      <c r="AJ274" t="e">
        <f t="shared" si="238"/>
        <v>#REF!</v>
      </c>
      <c r="AK274" s="13">
        <f t="shared" si="211"/>
        <v>1949.1707066918982</v>
      </c>
      <c r="AL274" s="37">
        <f t="shared" si="212"/>
        <v>1951.5980368584414</v>
      </c>
      <c r="AM274" s="13" t="e">
        <f t="shared" si="213"/>
        <v>#REF!</v>
      </c>
      <c r="AN274" t="e">
        <f t="shared" si="239"/>
        <v>#REF!</v>
      </c>
      <c r="AO274" s="13">
        <f t="shared" si="214"/>
        <v>4135.1333898795156</v>
      </c>
      <c r="AP274" s="13">
        <f t="shared" si="240"/>
        <v>1953.0926949901914</v>
      </c>
      <c r="AQ274" s="13" t="e">
        <f t="shared" si="215"/>
        <v>#REF!</v>
      </c>
      <c r="AR274" s="13" t="e">
        <f t="shared" si="241"/>
        <v>#REF!</v>
      </c>
      <c r="AS274" s="38">
        <f t="shared" si="216"/>
        <v>4135.1333898795156</v>
      </c>
      <c r="AT274" s="37">
        <f t="shared" si="217"/>
        <v>251.27270472321888</v>
      </c>
      <c r="AU274" s="13" t="e">
        <f t="shared" si="218"/>
        <v>#REF!</v>
      </c>
      <c r="AV274" t="e">
        <f t="shared" si="242"/>
        <v>#REF!</v>
      </c>
      <c r="AW274" s="13">
        <f t="shared" si="219"/>
        <v>654.52934422449698</v>
      </c>
      <c r="AX274" s="13">
        <f t="shared" si="243"/>
        <v>252.09216979931364</v>
      </c>
      <c r="AY274" s="13" t="e">
        <f t="shared" si="220"/>
        <v>#REF!</v>
      </c>
      <c r="AZ274" t="e">
        <f t="shared" si="244"/>
        <v>#REF!</v>
      </c>
      <c r="BA274" s="13">
        <f t="shared" si="221"/>
        <v>654.52934422449698</v>
      </c>
      <c r="BB274" s="37">
        <f t="shared" si="222"/>
        <v>353.07368435452213</v>
      </c>
      <c r="BC274" s="13" t="e">
        <f t="shared" si="223"/>
        <v>#REF!</v>
      </c>
      <c r="BD274" t="e">
        <f t="shared" si="245"/>
        <v>#REF!</v>
      </c>
      <c r="BE274" s="13">
        <f t="shared" si="224"/>
        <v>743.64621724213885</v>
      </c>
      <c r="BF274" s="13">
        <f t="shared" si="246"/>
        <v>354.15572450781633</v>
      </c>
      <c r="BG274" s="13" t="e">
        <f t="shared" si="225"/>
        <v>#REF!</v>
      </c>
      <c r="BH274" t="e">
        <f t="shared" si="247"/>
        <v>#REF!</v>
      </c>
      <c r="BI274" s="13">
        <f t="shared" si="226"/>
        <v>743.64621724213885</v>
      </c>
      <c r="BJ274" s="115">
        <f t="shared" si="227"/>
        <v>1.7085040543306103</v>
      </c>
      <c r="BK274" s="13" t="e">
        <f t="shared" si="228"/>
        <v>#REF!</v>
      </c>
      <c r="BL274" t="e">
        <f t="shared" si="248"/>
        <v>#REF!</v>
      </c>
      <c r="BM274" s="116">
        <f t="shared" si="229"/>
        <v>5.6772349545232395</v>
      </c>
      <c r="BN274" s="13">
        <f t="shared" si="249"/>
        <v>2.7905442076247393</v>
      </c>
      <c r="BO274" s="13" t="e">
        <f t="shared" si="230"/>
        <v>#REF!</v>
      </c>
      <c r="BP274" t="e">
        <f t="shared" si="250"/>
        <v>#REF!</v>
      </c>
      <c r="BQ274" s="13">
        <f t="shared" si="231"/>
        <v>5.6772349545232395</v>
      </c>
      <c r="BR274" s="37">
        <f t="shared" si="232"/>
        <v>245.74561645731924</v>
      </c>
      <c r="BS274" s="13" t="e">
        <f t="shared" si="233"/>
        <v>#REF!</v>
      </c>
      <c r="BT274" t="e">
        <f t="shared" si="251"/>
        <v>#REF!</v>
      </c>
      <c r="BU274" s="13">
        <f t="shared" si="234"/>
        <v>890.04176756572133</v>
      </c>
      <c r="BV274" s="13">
        <f t="shared" si="252"/>
        <v>246.82765661061336</v>
      </c>
      <c r="BW274" s="13" t="e">
        <f t="shared" si="235"/>
        <v>#REF!</v>
      </c>
      <c r="BX274" t="e">
        <f t="shared" si="253"/>
        <v>#REF!</v>
      </c>
      <c r="BY274" s="13">
        <f t="shared" si="236"/>
        <v>890.04176756572133</v>
      </c>
    </row>
    <row r="275" spans="29:77" x14ac:dyDescent="0.2">
      <c r="AC275">
        <v>274</v>
      </c>
      <c r="AD275" s="37">
        <f t="shared" si="207"/>
        <v>902.90513738053278</v>
      </c>
      <c r="AE275" s="13" t="e">
        <f t="shared" si="208"/>
        <v>#REF!</v>
      </c>
      <c r="AF275" t="e">
        <f t="shared" si="254"/>
        <v>#REF!</v>
      </c>
      <c r="AG275" s="13">
        <f t="shared" si="209"/>
        <v>1949.1707066918982</v>
      </c>
      <c r="AH275" s="13">
        <f t="shared" si="237"/>
        <v>904.21801276652945</v>
      </c>
      <c r="AI275" s="13" t="e">
        <f t="shared" si="210"/>
        <v>#REF!</v>
      </c>
      <c r="AJ275" t="e">
        <f t="shared" si="238"/>
        <v>#REF!</v>
      </c>
      <c r="AK275" s="13">
        <f t="shared" si="211"/>
        <v>1949.1707066918982</v>
      </c>
      <c r="AL275" s="37">
        <f t="shared" si="212"/>
        <v>1951.5980368584414</v>
      </c>
      <c r="AM275" s="13" t="e">
        <f t="shared" si="213"/>
        <v>#REF!</v>
      </c>
      <c r="AN275" t="e">
        <f t="shared" si="239"/>
        <v>#REF!</v>
      </c>
      <c r="AO275" s="13">
        <f t="shared" si="214"/>
        <v>4135.1333898795156</v>
      </c>
      <c r="AP275" s="13">
        <f t="shared" si="240"/>
        <v>1953.0926949901914</v>
      </c>
      <c r="AQ275" s="13" t="e">
        <f t="shared" si="215"/>
        <v>#REF!</v>
      </c>
      <c r="AR275" s="13" t="e">
        <f t="shared" si="241"/>
        <v>#REF!</v>
      </c>
      <c r="AS275" s="38">
        <f t="shared" si="216"/>
        <v>4135.1333898795156</v>
      </c>
      <c r="AT275" s="37">
        <f t="shared" si="217"/>
        <v>251.27270472321888</v>
      </c>
      <c r="AU275" s="13" t="e">
        <f t="shared" si="218"/>
        <v>#REF!</v>
      </c>
      <c r="AV275" t="e">
        <f t="shared" si="242"/>
        <v>#REF!</v>
      </c>
      <c r="AW275" s="13">
        <f t="shared" si="219"/>
        <v>654.52934422449698</v>
      </c>
      <c r="AX275" s="13">
        <f t="shared" si="243"/>
        <v>252.09216979931364</v>
      </c>
      <c r="AY275" s="13" t="e">
        <f t="shared" si="220"/>
        <v>#REF!</v>
      </c>
      <c r="AZ275" t="e">
        <f t="shared" si="244"/>
        <v>#REF!</v>
      </c>
      <c r="BA275" s="13">
        <f t="shared" si="221"/>
        <v>654.52934422449698</v>
      </c>
      <c r="BB275" s="37">
        <f t="shared" si="222"/>
        <v>353.07368435452213</v>
      </c>
      <c r="BC275" s="13" t="e">
        <f t="shared" si="223"/>
        <v>#REF!</v>
      </c>
      <c r="BD275" t="e">
        <f t="shared" si="245"/>
        <v>#REF!</v>
      </c>
      <c r="BE275" s="13">
        <f t="shared" si="224"/>
        <v>743.64621724213885</v>
      </c>
      <c r="BF275" s="13">
        <f t="shared" si="246"/>
        <v>354.15572450781633</v>
      </c>
      <c r="BG275" s="13" t="e">
        <f t="shared" si="225"/>
        <v>#REF!</v>
      </c>
      <c r="BH275" t="e">
        <f t="shared" si="247"/>
        <v>#REF!</v>
      </c>
      <c r="BI275" s="13">
        <f t="shared" si="226"/>
        <v>743.64621724213885</v>
      </c>
      <c r="BJ275" s="115">
        <f t="shared" si="227"/>
        <v>1.7085040543306103</v>
      </c>
      <c r="BK275" s="13" t="e">
        <f t="shared" si="228"/>
        <v>#REF!</v>
      </c>
      <c r="BL275" t="e">
        <f t="shared" si="248"/>
        <v>#REF!</v>
      </c>
      <c r="BM275" s="116">
        <f t="shared" si="229"/>
        <v>5.6772349545232395</v>
      </c>
      <c r="BN275" s="13">
        <f t="shared" si="249"/>
        <v>2.7905442076247393</v>
      </c>
      <c r="BO275" s="13" t="e">
        <f t="shared" si="230"/>
        <v>#REF!</v>
      </c>
      <c r="BP275" t="e">
        <f t="shared" si="250"/>
        <v>#REF!</v>
      </c>
      <c r="BQ275" s="13">
        <f t="shared" si="231"/>
        <v>5.6772349545232395</v>
      </c>
      <c r="BR275" s="37">
        <f t="shared" si="232"/>
        <v>245.74561645731924</v>
      </c>
      <c r="BS275" s="13" t="e">
        <f t="shared" si="233"/>
        <v>#REF!</v>
      </c>
      <c r="BT275" t="e">
        <f t="shared" si="251"/>
        <v>#REF!</v>
      </c>
      <c r="BU275" s="13">
        <f t="shared" si="234"/>
        <v>890.04176756572133</v>
      </c>
      <c r="BV275" s="13">
        <f t="shared" si="252"/>
        <v>246.82765661061336</v>
      </c>
      <c r="BW275" s="13" t="e">
        <f t="shared" si="235"/>
        <v>#REF!</v>
      </c>
      <c r="BX275" t="e">
        <f t="shared" si="253"/>
        <v>#REF!</v>
      </c>
      <c r="BY275" s="13">
        <f t="shared" si="236"/>
        <v>890.04176756572133</v>
      </c>
    </row>
    <row r="276" spans="29:77" x14ac:dyDescent="0.2">
      <c r="AC276">
        <v>275</v>
      </c>
      <c r="AD276" s="37">
        <f t="shared" si="207"/>
        <v>902.90513738053278</v>
      </c>
      <c r="AE276" s="13" t="e">
        <f t="shared" si="208"/>
        <v>#REF!</v>
      </c>
      <c r="AF276" t="e">
        <f t="shared" si="254"/>
        <v>#REF!</v>
      </c>
      <c r="AG276" s="13">
        <f t="shared" si="209"/>
        <v>1949.1707066918982</v>
      </c>
      <c r="AH276" s="13">
        <f t="shared" si="237"/>
        <v>904.21801276652945</v>
      </c>
      <c r="AI276" s="13" t="e">
        <f t="shared" si="210"/>
        <v>#REF!</v>
      </c>
      <c r="AJ276" t="e">
        <f t="shared" si="238"/>
        <v>#REF!</v>
      </c>
      <c r="AK276" s="13">
        <f t="shared" si="211"/>
        <v>1949.1707066918982</v>
      </c>
      <c r="AL276" s="37">
        <f t="shared" si="212"/>
        <v>1951.5980368584414</v>
      </c>
      <c r="AM276" s="13" t="e">
        <f t="shared" si="213"/>
        <v>#REF!</v>
      </c>
      <c r="AN276" t="e">
        <f t="shared" si="239"/>
        <v>#REF!</v>
      </c>
      <c r="AO276" s="13">
        <f t="shared" si="214"/>
        <v>4135.1333898795156</v>
      </c>
      <c r="AP276" s="13">
        <f t="shared" si="240"/>
        <v>1953.0926949901914</v>
      </c>
      <c r="AQ276" s="13" t="e">
        <f t="shared" si="215"/>
        <v>#REF!</v>
      </c>
      <c r="AR276" s="13" t="e">
        <f t="shared" si="241"/>
        <v>#REF!</v>
      </c>
      <c r="AS276" s="38">
        <f t="shared" si="216"/>
        <v>4135.1333898795156</v>
      </c>
      <c r="AT276" s="37">
        <f t="shared" si="217"/>
        <v>251.27270472321888</v>
      </c>
      <c r="AU276" s="13" t="e">
        <f t="shared" si="218"/>
        <v>#REF!</v>
      </c>
      <c r="AV276" t="e">
        <f t="shared" si="242"/>
        <v>#REF!</v>
      </c>
      <c r="AW276" s="13">
        <f t="shared" si="219"/>
        <v>654.52934422449698</v>
      </c>
      <c r="AX276" s="13">
        <f t="shared" si="243"/>
        <v>252.09216979931364</v>
      </c>
      <c r="AY276" s="13" t="e">
        <f t="shared" si="220"/>
        <v>#REF!</v>
      </c>
      <c r="AZ276" t="e">
        <f t="shared" si="244"/>
        <v>#REF!</v>
      </c>
      <c r="BA276" s="13">
        <f t="shared" si="221"/>
        <v>654.52934422449698</v>
      </c>
      <c r="BB276" s="37">
        <f t="shared" si="222"/>
        <v>353.07368435452213</v>
      </c>
      <c r="BC276" s="13" t="e">
        <f t="shared" si="223"/>
        <v>#REF!</v>
      </c>
      <c r="BD276" t="e">
        <f t="shared" si="245"/>
        <v>#REF!</v>
      </c>
      <c r="BE276" s="13">
        <f t="shared" si="224"/>
        <v>743.64621724213885</v>
      </c>
      <c r="BF276" s="13">
        <f t="shared" si="246"/>
        <v>354.15572450781633</v>
      </c>
      <c r="BG276" s="13" t="e">
        <f t="shared" si="225"/>
        <v>#REF!</v>
      </c>
      <c r="BH276" t="e">
        <f t="shared" si="247"/>
        <v>#REF!</v>
      </c>
      <c r="BI276" s="13">
        <f t="shared" si="226"/>
        <v>743.64621724213885</v>
      </c>
      <c r="BJ276" s="115">
        <f t="shared" si="227"/>
        <v>1.7085040543306103</v>
      </c>
      <c r="BK276" s="13" t="e">
        <f t="shared" si="228"/>
        <v>#REF!</v>
      </c>
      <c r="BL276" t="e">
        <f t="shared" si="248"/>
        <v>#REF!</v>
      </c>
      <c r="BM276" s="116">
        <f t="shared" si="229"/>
        <v>5.6772349545232395</v>
      </c>
      <c r="BN276" s="13">
        <f t="shared" si="249"/>
        <v>2.7905442076247393</v>
      </c>
      <c r="BO276" s="13" t="e">
        <f t="shared" si="230"/>
        <v>#REF!</v>
      </c>
      <c r="BP276" t="e">
        <f t="shared" si="250"/>
        <v>#REF!</v>
      </c>
      <c r="BQ276" s="13">
        <f t="shared" si="231"/>
        <v>5.6772349545232395</v>
      </c>
      <c r="BR276" s="37">
        <f t="shared" si="232"/>
        <v>245.74561645731924</v>
      </c>
      <c r="BS276" s="13" t="e">
        <f t="shared" si="233"/>
        <v>#REF!</v>
      </c>
      <c r="BT276" t="e">
        <f t="shared" si="251"/>
        <v>#REF!</v>
      </c>
      <c r="BU276" s="13">
        <f t="shared" si="234"/>
        <v>890.04176756572133</v>
      </c>
      <c r="BV276" s="13">
        <f t="shared" si="252"/>
        <v>246.82765661061336</v>
      </c>
      <c r="BW276" s="13" t="e">
        <f t="shared" si="235"/>
        <v>#REF!</v>
      </c>
      <c r="BX276" t="e">
        <f t="shared" si="253"/>
        <v>#REF!</v>
      </c>
      <c r="BY276" s="13">
        <f t="shared" si="236"/>
        <v>890.04176756572133</v>
      </c>
    </row>
    <row r="277" spans="29:77" x14ac:dyDescent="0.2">
      <c r="AC277">
        <v>276</v>
      </c>
      <c r="AD277" s="37">
        <f t="shared" si="207"/>
        <v>902.90513738053278</v>
      </c>
      <c r="AE277" s="13" t="e">
        <f t="shared" si="208"/>
        <v>#REF!</v>
      </c>
      <c r="AF277" t="e">
        <f t="shared" si="254"/>
        <v>#REF!</v>
      </c>
      <c r="AG277" s="13">
        <f t="shared" si="209"/>
        <v>1949.1707066918982</v>
      </c>
      <c r="AH277" s="13">
        <f t="shared" si="237"/>
        <v>904.21801276652945</v>
      </c>
      <c r="AI277" s="13" t="e">
        <f t="shared" si="210"/>
        <v>#REF!</v>
      </c>
      <c r="AJ277" t="e">
        <f t="shared" si="238"/>
        <v>#REF!</v>
      </c>
      <c r="AK277" s="13">
        <f t="shared" si="211"/>
        <v>1949.1707066918982</v>
      </c>
      <c r="AL277" s="37">
        <f t="shared" si="212"/>
        <v>1951.5980368584414</v>
      </c>
      <c r="AM277" s="13" t="e">
        <f t="shared" si="213"/>
        <v>#REF!</v>
      </c>
      <c r="AN277" t="e">
        <f t="shared" si="239"/>
        <v>#REF!</v>
      </c>
      <c r="AO277" s="13">
        <f t="shared" si="214"/>
        <v>4135.1333898795156</v>
      </c>
      <c r="AP277" s="13">
        <f t="shared" si="240"/>
        <v>1953.0926949901914</v>
      </c>
      <c r="AQ277" s="13" t="e">
        <f t="shared" si="215"/>
        <v>#REF!</v>
      </c>
      <c r="AR277" s="13" t="e">
        <f t="shared" si="241"/>
        <v>#REF!</v>
      </c>
      <c r="AS277" s="38">
        <f t="shared" si="216"/>
        <v>4135.1333898795156</v>
      </c>
      <c r="AT277" s="37">
        <f t="shared" si="217"/>
        <v>251.27270472321888</v>
      </c>
      <c r="AU277" s="13" t="e">
        <f t="shared" si="218"/>
        <v>#REF!</v>
      </c>
      <c r="AV277" t="e">
        <f t="shared" si="242"/>
        <v>#REF!</v>
      </c>
      <c r="AW277" s="13">
        <f t="shared" si="219"/>
        <v>654.52934422449698</v>
      </c>
      <c r="AX277" s="13">
        <f t="shared" si="243"/>
        <v>252.09216979931364</v>
      </c>
      <c r="AY277" s="13" t="e">
        <f t="shared" si="220"/>
        <v>#REF!</v>
      </c>
      <c r="AZ277" t="e">
        <f t="shared" si="244"/>
        <v>#REF!</v>
      </c>
      <c r="BA277" s="13">
        <f t="shared" si="221"/>
        <v>654.52934422449698</v>
      </c>
      <c r="BB277" s="37">
        <f t="shared" si="222"/>
        <v>353.07368435452213</v>
      </c>
      <c r="BC277" s="13" t="e">
        <f t="shared" si="223"/>
        <v>#REF!</v>
      </c>
      <c r="BD277" t="e">
        <f t="shared" si="245"/>
        <v>#REF!</v>
      </c>
      <c r="BE277" s="13">
        <f t="shared" si="224"/>
        <v>743.64621724213885</v>
      </c>
      <c r="BF277" s="13">
        <f t="shared" si="246"/>
        <v>354.15572450781633</v>
      </c>
      <c r="BG277" s="13" t="e">
        <f t="shared" si="225"/>
        <v>#REF!</v>
      </c>
      <c r="BH277" t="e">
        <f t="shared" si="247"/>
        <v>#REF!</v>
      </c>
      <c r="BI277" s="13">
        <f t="shared" si="226"/>
        <v>743.64621724213885</v>
      </c>
      <c r="BJ277" s="115">
        <f t="shared" si="227"/>
        <v>1.7085040543306103</v>
      </c>
      <c r="BK277" s="13" t="e">
        <f t="shared" si="228"/>
        <v>#REF!</v>
      </c>
      <c r="BL277" t="e">
        <f t="shared" si="248"/>
        <v>#REF!</v>
      </c>
      <c r="BM277" s="116">
        <f t="shared" si="229"/>
        <v>5.6772349545232395</v>
      </c>
      <c r="BN277" s="13">
        <f t="shared" si="249"/>
        <v>2.7905442076247393</v>
      </c>
      <c r="BO277" s="13" t="e">
        <f t="shared" si="230"/>
        <v>#REF!</v>
      </c>
      <c r="BP277" t="e">
        <f t="shared" si="250"/>
        <v>#REF!</v>
      </c>
      <c r="BQ277" s="13">
        <f t="shared" si="231"/>
        <v>5.6772349545232395</v>
      </c>
      <c r="BR277" s="37">
        <f t="shared" si="232"/>
        <v>245.74561645731924</v>
      </c>
      <c r="BS277" s="13" t="e">
        <f t="shared" si="233"/>
        <v>#REF!</v>
      </c>
      <c r="BT277" t="e">
        <f t="shared" si="251"/>
        <v>#REF!</v>
      </c>
      <c r="BU277" s="13">
        <f t="shared" si="234"/>
        <v>890.04176756572133</v>
      </c>
      <c r="BV277" s="13">
        <f t="shared" si="252"/>
        <v>246.82765661061336</v>
      </c>
      <c r="BW277" s="13" t="e">
        <f t="shared" si="235"/>
        <v>#REF!</v>
      </c>
      <c r="BX277" t="e">
        <f t="shared" si="253"/>
        <v>#REF!</v>
      </c>
      <c r="BY277" s="13">
        <f t="shared" si="236"/>
        <v>890.04176756572133</v>
      </c>
    </row>
    <row r="278" spans="29:77" x14ac:dyDescent="0.2">
      <c r="AC278">
        <v>277</v>
      </c>
      <c r="AD278" s="37">
        <f t="shared" si="207"/>
        <v>902.90513738053278</v>
      </c>
      <c r="AE278" s="13" t="e">
        <f t="shared" si="208"/>
        <v>#REF!</v>
      </c>
      <c r="AF278" t="e">
        <f t="shared" si="254"/>
        <v>#REF!</v>
      </c>
      <c r="AG278" s="13">
        <f t="shared" si="209"/>
        <v>1949.1707066918982</v>
      </c>
      <c r="AH278" s="13">
        <f t="shared" si="237"/>
        <v>904.21801276652945</v>
      </c>
      <c r="AI278" s="13" t="e">
        <f t="shared" si="210"/>
        <v>#REF!</v>
      </c>
      <c r="AJ278" t="e">
        <f t="shared" si="238"/>
        <v>#REF!</v>
      </c>
      <c r="AK278" s="13">
        <f t="shared" si="211"/>
        <v>1949.1707066918982</v>
      </c>
      <c r="AL278" s="37">
        <f t="shared" si="212"/>
        <v>1951.5980368584414</v>
      </c>
      <c r="AM278" s="13" t="e">
        <f t="shared" si="213"/>
        <v>#REF!</v>
      </c>
      <c r="AN278" t="e">
        <f t="shared" si="239"/>
        <v>#REF!</v>
      </c>
      <c r="AO278" s="13">
        <f t="shared" si="214"/>
        <v>4135.1333898795156</v>
      </c>
      <c r="AP278" s="13">
        <f t="shared" si="240"/>
        <v>1953.0926949901914</v>
      </c>
      <c r="AQ278" s="13" t="e">
        <f t="shared" si="215"/>
        <v>#REF!</v>
      </c>
      <c r="AR278" s="13" t="e">
        <f t="shared" si="241"/>
        <v>#REF!</v>
      </c>
      <c r="AS278" s="38">
        <f t="shared" si="216"/>
        <v>4135.1333898795156</v>
      </c>
      <c r="AT278" s="37">
        <f t="shared" si="217"/>
        <v>251.27270472321888</v>
      </c>
      <c r="AU278" s="13" t="e">
        <f t="shared" si="218"/>
        <v>#REF!</v>
      </c>
      <c r="AV278" t="e">
        <f t="shared" si="242"/>
        <v>#REF!</v>
      </c>
      <c r="AW278" s="13">
        <f t="shared" si="219"/>
        <v>654.52934422449698</v>
      </c>
      <c r="AX278" s="13">
        <f t="shared" si="243"/>
        <v>252.09216979931364</v>
      </c>
      <c r="AY278" s="13" t="e">
        <f t="shared" si="220"/>
        <v>#REF!</v>
      </c>
      <c r="AZ278" t="e">
        <f t="shared" si="244"/>
        <v>#REF!</v>
      </c>
      <c r="BA278" s="13">
        <f t="shared" si="221"/>
        <v>654.52934422449698</v>
      </c>
      <c r="BB278" s="37">
        <f t="shared" si="222"/>
        <v>353.07368435452213</v>
      </c>
      <c r="BC278" s="13" t="e">
        <f t="shared" si="223"/>
        <v>#REF!</v>
      </c>
      <c r="BD278" t="e">
        <f t="shared" si="245"/>
        <v>#REF!</v>
      </c>
      <c r="BE278" s="13">
        <f t="shared" si="224"/>
        <v>743.64621724213885</v>
      </c>
      <c r="BF278" s="13">
        <f t="shared" si="246"/>
        <v>354.15572450781633</v>
      </c>
      <c r="BG278" s="13" t="e">
        <f t="shared" si="225"/>
        <v>#REF!</v>
      </c>
      <c r="BH278" t="e">
        <f t="shared" si="247"/>
        <v>#REF!</v>
      </c>
      <c r="BI278" s="13">
        <f t="shared" si="226"/>
        <v>743.64621724213885</v>
      </c>
      <c r="BJ278" s="115">
        <f t="shared" si="227"/>
        <v>1.7085040543306103</v>
      </c>
      <c r="BK278" s="13" t="e">
        <f t="shared" si="228"/>
        <v>#REF!</v>
      </c>
      <c r="BL278" t="e">
        <f t="shared" si="248"/>
        <v>#REF!</v>
      </c>
      <c r="BM278" s="116">
        <f t="shared" si="229"/>
        <v>5.6772349545232395</v>
      </c>
      <c r="BN278" s="13">
        <f t="shared" si="249"/>
        <v>2.7905442076247393</v>
      </c>
      <c r="BO278" s="13" t="e">
        <f t="shared" si="230"/>
        <v>#REF!</v>
      </c>
      <c r="BP278" t="e">
        <f t="shared" si="250"/>
        <v>#REF!</v>
      </c>
      <c r="BQ278" s="13">
        <f t="shared" si="231"/>
        <v>5.6772349545232395</v>
      </c>
      <c r="BR278" s="37">
        <f t="shared" si="232"/>
        <v>245.74561645731924</v>
      </c>
      <c r="BS278" s="13" t="e">
        <f t="shared" si="233"/>
        <v>#REF!</v>
      </c>
      <c r="BT278" t="e">
        <f t="shared" si="251"/>
        <v>#REF!</v>
      </c>
      <c r="BU278" s="13">
        <f t="shared" si="234"/>
        <v>890.04176756572133</v>
      </c>
      <c r="BV278" s="13">
        <f t="shared" si="252"/>
        <v>246.82765661061336</v>
      </c>
      <c r="BW278" s="13" t="e">
        <f t="shared" si="235"/>
        <v>#REF!</v>
      </c>
      <c r="BX278" t="e">
        <f t="shared" si="253"/>
        <v>#REF!</v>
      </c>
      <c r="BY278" s="13">
        <f t="shared" si="236"/>
        <v>890.04176756572133</v>
      </c>
    </row>
    <row r="279" spans="29:77" x14ac:dyDescent="0.2">
      <c r="AC279">
        <v>278</v>
      </c>
      <c r="AD279" s="37">
        <f t="shared" si="207"/>
        <v>902.90513738053278</v>
      </c>
      <c r="AE279" s="13" t="e">
        <f t="shared" si="208"/>
        <v>#REF!</v>
      </c>
      <c r="AF279" t="e">
        <f t="shared" si="254"/>
        <v>#REF!</v>
      </c>
      <c r="AG279" s="13">
        <f t="shared" si="209"/>
        <v>1949.1707066918982</v>
      </c>
      <c r="AH279" s="13">
        <f t="shared" si="237"/>
        <v>904.21801276652945</v>
      </c>
      <c r="AI279" s="13" t="e">
        <f t="shared" si="210"/>
        <v>#REF!</v>
      </c>
      <c r="AJ279" t="e">
        <f t="shared" si="238"/>
        <v>#REF!</v>
      </c>
      <c r="AK279" s="13">
        <f t="shared" si="211"/>
        <v>1949.1707066918982</v>
      </c>
      <c r="AL279" s="37">
        <f t="shared" si="212"/>
        <v>1951.5980368584414</v>
      </c>
      <c r="AM279" s="13" t="e">
        <f t="shared" si="213"/>
        <v>#REF!</v>
      </c>
      <c r="AN279" t="e">
        <f t="shared" si="239"/>
        <v>#REF!</v>
      </c>
      <c r="AO279" s="13">
        <f t="shared" si="214"/>
        <v>4135.1333898795156</v>
      </c>
      <c r="AP279" s="13">
        <f t="shared" si="240"/>
        <v>1953.0926949901914</v>
      </c>
      <c r="AQ279" s="13" t="e">
        <f t="shared" si="215"/>
        <v>#REF!</v>
      </c>
      <c r="AR279" s="13" t="e">
        <f t="shared" si="241"/>
        <v>#REF!</v>
      </c>
      <c r="AS279" s="38">
        <f t="shared" si="216"/>
        <v>4135.1333898795156</v>
      </c>
      <c r="AT279" s="37">
        <f t="shared" si="217"/>
        <v>251.27270472321888</v>
      </c>
      <c r="AU279" s="13" t="e">
        <f t="shared" si="218"/>
        <v>#REF!</v>
      </c>
      <c r="AV279" t="e">
        <f t="shared" si="242"/>
        <v>#REF!</v>
      </c>
      <c r="AW279" s="13">
        <f t="shared" si="219"/>
        <v>654.52934422449698</v>
      </c>
      <c r="AX279" s="13">
        <f t="shared" si="243"/>
        <v>252.09216979931364</v>
      </c>
      <c r="AY279" s="13" t="e">
        <f t="shared" si="220"/>
        <v>#REF!</v>
      </c>
      <c r="AZ279" t="e">
        <f t="shared" si="244"/>
        <v>#REF!</v>
      </c>
      <c r="BA279" s="13">
        <f t="shared" si="221"/>
        <v>654.52934422449698</v>
      </c>
      <c r="BB279" s="37">
        <f t="shared" si="222"/>
        <v>353.07368435452213</v>
      </c>
      <c r="BC279" s="13" t="e">
        <f t="shared" si="223"/>
        <v>#REF!</v>
      </c>
      <c r="BD279" t="e">
        <f t="shared" si="245"/>
        <v>#REF!</v>
      </c>
      <c r="BE279" s="13">
        <f t="shared" si="224"/>
        <v>743.64621724213885</v>
      </c>
      <c r="BF279" s="13">
        <f t="shared" si="246"/>
        <v>354.15572450781633</v>
      </c>
      <c r="BG279" s="13" t="e">
        <f t="shared" si="225"/>
        <v>#REF!</v>
      </c>
      <c r="BH279" t="e">
        <f t="shared" si="247"/>
        <v>#REF!</v>
      </c>
      <c r="BI279" s="13">
        <f t="shared" si="226"/>
        <v>743.64621724213885</v>
      </c>
      <c r="BJ279" s="115">
        <f t="shared" si="227"/>
        <v>1.7085040543306103</v>
      </c>
      <c r="BK279" s="13" t="e">
        <f t="shared" si="228"/>
        <v>#REF!</v>
      </c>
      <c r="BL279" t="e">
        <f t="shared" si="248"/>
        <v>#REF!</v>
      </c>
      <c r="BM279" s="116">
        <f t="shared" si="229"/>
        <v>5.6772349545232395</v>
      </c>
      <c r="BN279" s="13">
        <f t="shared" si="249"/>
        <v>2.7905442076247393</v>
      </c>
      <c r="BO279" s="13" t="e">
        <f t="shared" si="230"/>
        <v>#REF!</v>
      </c>
      <c r="BP279" t="e">
        <f t="shared" si="250"/>
        <v>#REF!</v>
      </c>
      <c r="BQ279" s="13">
        <f t="shared" si="231"/>
        <v>5.6772349545232395</v>
      </c>
      <c r="BR279" s="37">
        <f t="shared" si="232"/>
        <v>245.74561645731924</v>
      </c>
      <c r="BS279" s="13" t="e">
        <f t="shared" si="233"/>
        <v>#REF!</v>
      </c>
      <c r="BT279" t="e">
        <f t="shared" si="251"/>
        <v>#REF!</v>
      </c>
      <c r="BU279" s="13">
        <f t="shared" si="234"/>
        <v>890.04176756572133</v>
      </c>
      <c r="BV279" s="13">
        <f t="shared" si="252"/>
        <v>246.82765661061336</v>
      </c>
      <c r="BW279" s="13" t="e">
        <f t="shared" si="235"/>
        <v>#REF!</v>
      </c>
      <c r="BX279" t="e">
        <f t="shared" si="253"/>
        <v>#REF!</v>
      </c>
      <c r="BY279" s="13">
        <f t="shared" si="236"/>
        <v>890.04176756572133</v>
      </c>
    </row>
    <row r="280" spans="29:77" x14ac:dyDescent="0.2">
      <c r="AC280">
        <v>279</v>
      </c>
      <c r="AD280" s="37">
        <f t="shared" si="207"/>
        <v>902.90513738053278</v>
      </c>
      <c r="AE280" s="13" t="e">
        <f t="shared" si="208"/>
        <v>#REF!</v>
      </c>
      <c r="AF280" t="e">
        <f t="shared" si="254"/>
        <v>#REF!</v>
      </c>
      <c r="AG280" s="13">
        <f t="shared" si="209"/>
        <v>1949.1707066918982</v>
      </c>
      <c r="AH280" s="13">
        <f t="shared" si="237"/>
        <v>904.21801276652945</v>
      </c>
      <c r="AI280" s="13" t="e">
        <f t="shared" si="210"/>
        <v>#REF!</v>
      </c>
      <c r="AJ280" t="e">
        <f t="shared" si="238"/>
        <v>#REF!</v>
      </c>
      <c r="AK280" s="13">
        <f t="shared" si="211"/>
        <v>1949.1707066918982</v>
      </c>
      <c r="AL280" s="37">
        <f t="shared" si="212"/>
        <v>1951.5980368584414</v>
      </c>
      <c r="AM280" s="13" t="e">
        <f t="shared" si="213"/>
        <v>#REF!</v>
      </c>
      <c r="AN280" t="e">
        <f t="shared" si="239"/>
        <v>#REF!</v>
      </c>
      <c r="AO280" s="13">
        <f t="shared" si="214"/>
        <v>4135.1333898795156</v>
      </c>
      <c r="AP280" s="13">
        <f t="shared" si="240"/>
        <v>1953.0926949901914</v>
      </c>
      <c r="AQ280" s="13" t="e">
        <f t="shared" si="215"/>
        <v>#REF!</v>
      </c>
      <c r="AR280" s="13" t="e">
        <f t="shared" si="241"/>
        <v>#REF!</v>
      </c>
      <c r="AS280" s="38">
        <f t="shared" si="216"/>
        <v>4135.1333898795156</v>
      </c>
      <c r="AT280" s="37">
        <f t="shared" si="217"/>
        <v>251.27270472321888</v>
      </c>
      <c r="AU280" s="13" t="e">
        <f t="shared" si="218"/>
        <v>#REF!</v>
      </c>
      <c r="AV280" t="e">
        <f t="shared" si="242"/>
        <v>#REF!</v>
      </c>
      <c r="AW280" s="13">
        <f t="shared" si="219"/>
        <v>654.52934422449698</v>
      </c>
      <c r="AX280" s="13">
        <f t="shared" si="243"/>
        <v>252.09216979931364</v>
      </c>
      <c r="AY280" s="13" t="e">
        <f t="shared" si="220"/>
        <v>#REF!</v>
      </c>
      <c r="AZ280" t="e">
        <f t="shared" si="244"/>
        <v>#REF!</v>
      </c>
      <c r="BA280" s="13">
        <f t="shared" si="221"/>
        <v>654.52934422449698</v>
      </c>
      <c r="BB280" s="37">
        <f t="shared" si="222"/>
        <v>353.07368435452213</v>
      </c>
      <c r="BC280" s="13" t="e">
        <f t="shared" si="223"/>
        <v>#REF!</v>
      </c>
      <c r="BD280" t="e">
        <f t="shared" si="245"/>
        <v>#REF!</v>
      </c>
      <c r="BE280" s="13">
        <f t="shared" si="224"/>
        <v>743.64621724213885</v>
      </c>
      <c r="BF280" s="13">
        <f t="shared" si="246"/>
        <v>354.15572450781633</v>
      </c>
      <c r="BG280" s="13" t="e">
        <f t="shared" si="225"/>
        <v>#REF!</v>
      </c>
      <c r="BH280" t="e">
        <f t="shared" si="247"/>
        <v>#REF!</v>
      </c>
      <c r="BI280" s="13">
        <f t="shared" si="226"/>
        <v>743.64621724213885</v>
      </c>
      <c r="BJ280" s="115">
        <f t="shared" si="227"/>
        <v>1.7085040543306103</v>
      </c>
      <c r="BK280" s="13" t="e">
        <f t="shared" si="228"/>
        <v>#REF!</v>
      </c>
      <c r="BL280" t="e">
        <f t="shared" si="248"/>
        <v>#REF!</v>
      </c>
      <c r="BM280" s="116">
        <f t="shared" si="229"/>
        <v>5.6772349545232395</v>
      </c>
      <c r="BN280" s="13">
        <f t="shared" si="249"/>
        <v>2.7905442076247393</v>
      </c>
      <c r="BO280" s="13" t="e">
        <f t="shared" si="230"/>
        <v>#REF!</v>
      </c>
      <c r="BP280" t="e">
        <f t="shared" si="250"/>
        <v>#REF!</v>
      </c>
      <c r="BQ280" s="13">
        <f t="shared" si="231"/>
        <v>5.6772349545232395</v>
      </c>
      <c r="BR280" s="37">
        <f t="shared" si="232"/>
        <v>245.74561645731924</v>
      </c>
      <c r="BS280" s="13" t="e">
        <f t="shared" si="233"/>
        <v>#REF!</v>
      </c>
      <c r="BT280" t="e">
        <f t="shared" si="251"/>
        <v>#REF!</v>
      </c>
      <c r="BU280" s="13">
        <f t="shared" si="234"/>
        <v>890.04176756572133</v>
      </c>
      <c r="BV280" s="13">
        <f t="shared" si="252"/>
        <v>246.82765661061336</v>
      </c>
      <c r="BW280" s="13" t="e">
        <f t="shared" si="235"/>
        <v>#REF!</v>
      </c>
      <c r="BX280" t="e">
        <f t="shared" si="253"/>
        <v>#REF!</v>
      </c>
      <c r="BY280" s="13">
        <f t="shared" si="236"/>
        <v>890.04176756572133</v>
      </c>
    </row>
    <row r="281" spans="29:77" x14ac:dyDescent="0.2">
      <c r="AC281">
        <v>280</v>
      </c>
      <c r="AD281" s="37">
        <f t="shared" si="207"/>
        <v>902.90513738053278</v>
      </c>
      <c r="AE281" s="13" t="e">
        <f t="shared" si="208"/>
        <v>#REF!</v>
      </c>
      <c r="AF281" t="e">
        <f t="shared" si="254"/>
        <v>#REF!</v>
      </c>
      <c r="AG281" s="13">
        <f t="shared" si="209"/>
        <v>1949.1707066918982</v>
      </c>
      <c r="AH281" s="13">
        <f t="shared" si="237"/>
        <v>904.21801276652945</v>
      </c>
      <c r="AI281" s="13" t="e">
        <f t="shared" si="210"/>
        <v>#REF!</v>
      </c>
      <c r="AJ281" t="e">
        <f t="shared" si="238"/>
        <v>#REF!</v>
      </c>
      <c r="AK281" s="13">
        <f t="shared" si="211"/>
        <v>1949.1707066918982</v>
      </c>
      <c r="AL281" s="37">
        <f t="shared" si="212"/>
        <v>1951.5980368584414</v>
      </c>
      <c r="AM281" s="13" t="e">
        <f t="shared" si="213"/>
        <v>#REF!</v>
      </c>
      <c r="AN281" t="e">
        <f t="shared" si="239"/>
        <v>#REF!</v>
      </c>
      <c r="AO281" s="13">
        <f t="shared" si="214"/>
        <v>4135.1333898795156</v>
      </c>
      <c r="AP281" s="13">
        <f t="shared" si="240"/>
        <v>1953.0926949901914</v>
      </c>
      <c r="AQ281" s="13" t="e">
        <f t="shared" si="215"/>
        <v>#REF!</v>
      </c>
      <c r="AR281" s="13" t="e">
        <f t="shared" si="241"/>
        <v>#REF!</v>
      </c>
      <c r="AS281" s="38">
        <f t="shared" si="216"/>
        <v>4135.1333898795156</v>
      </c>
      <c r="AT281" s="37">
        <f t="shared" si="217"/>
        <v>251.27270472321888</v>
      </c>
      <c r="AU281" s="13" t="e">
        <f t="shared" si="218"/>
        <v>#REF!</v>
      </c>
      <c r="AV281" t="e">
        <f t="shared" si="242"/>
        <v>#REF!</v>
      </c>
      <c r="AW281" s="13">
        <f t="shared" si="219"/>
        <v>654.52934422449698</v>
      </c>
      <c r="AX281" s="13">
        <f t="shared" si="243"/>
        <v>252.09216979931364</v>
      </c>
      <c r="AY281" s="13" t="e">
        <f t="shared" si="220"/>
        <v>#REF!</v>
      </c>
      <c r="AZ281" t="e">
        <f t="shared" si="244"/>
        <v>#REF!</v>
      </c>
      <c r="BA281" s="13">
        <f t="shared" si="221"/>
        <v>654.52934422449698</v>
      </c>
      <c r="BB281" s="37">
        <f t="shared" si="222"/>
        <v>353.07368435452213</v>
      </c>
      <c r="BC281" s="13" t="e">
        <f t="shared" si="223"/>
        <v>#REF!</v>
      </c>
      <c r="BD281" t="e">
        <f t="shared" si="245"/>
        <v>#REF!</v>
      </c>
      <c r="BE281" s="13">
        <f t="shared" si="224"/>
        <v>743.64621724213885</v>
      </c>
      <c r="BF281" s="13">
        <f t="shared" si="246"/>
        <v>354.15572450781633</v>
      </c>
      <c r="BG281" s="13" t="e">
        <f t="shared" si="225"/>
        <v>#REF!</v>
      </c>
      <c r="BH281" t="e">
        <f t="shared" si="247"/>
        <v>#REF!</v>
      </c>
      <c r="BI281" s="13">
        <f t="shared" si="226"/>
        <v>743.64621724213885</v>
      </c>
      <c r="BJ281" s="115">
        <f t="shared" si="227"/>
        <v>1.7085040543306103</v>
      </c>
      <c r="BK281" s="13" t="e">
        <f t="shared" si="228"/>
        <v>#REF!</v>
      </c>
      <c r="BL281" t="e">
        <f t="shared" si="248"/>
        <v>#REF!</v>
      </c>
      <c r="BM281" s="116">
        <f t="shared" si="229"/>
        <v>5.6772349545232395</v>
      </c>
      <c r="BN281" s="13">
        <f t="shared" si="249"/>
        <v>2.7905442076247393</v>
      </c>
      <c r="BO281" s="13" t="e">
        <f t="shared" si="230"/>
        <v>#REF!</v>
      </c>
      <c r="BP281" t="e">
        <f t="shared" si="250"/>
        <v>#REF!</v>
      </c>
      <c r="BQ281" s="13">
        <f t="shared" si="231"/>
        <v>5.6772349545232395</v>
      </c>
      <c r="BR281" s="37">
        <f t="shared" si="232"/>
        <v>245.74561645731924</v>
      </c>
      <c r="BS281" s="13" t="e">
        <f t="shared" si="233"/>
        <v>#REF!</v>
      </c>
      <c r="BT281" t="e">
        <f t="shared" si="251"/>
        <v>#REF!</v>
      </c>
      <c r="BU281" s="13">
        <f t="shared" si="234"/>
        <v>890.04176756572133</v>
      </c>
      <c r="BV281" s="13">
        <f t="shared" si="252"/>
        <v>246.82765661061336</v>
      </c>
      <c r="BW281" s="13" t="e">
        <f t="shared" si="235"/>
        <v>#REF!</v>
      </c>
      <c r="BX281" t="e">
        <f t="shared" si="253"/>
        <v>#REF!</v>
      </c>
      <c r="BY281" s="13">
        <f t="shared" si="236"/>
        <v>890.04176756572133</v>
      </c>
    </row>
    <row r="282" spans="29:77" x14ac:dyDescent="0.2">
      <c r="AC282">
        <v>281</v>
      </c>
      <c r="AD282" s="37">
        <f t="shared" si="207"/>
        <v>902.90513738053278</v>
      </c>
      <c r="AE282" s="13" t="e">
        <f t="shared" si="208"/>
        <v>#REF!</v>
      </c>
      <c r="AF282" t="e">
        <f t="shared" si="254"/>
        <v>#REF!</v>
      </c>
      <c r="AG282" s="13">
        <f t="shared" si="209"/>
        <v>1949.1707066918982</v>
      </c>
      <c r="AH282" s="13">
        <f t="shared" si="237"/>
        <v>904.21801276652945</v>
      </c>
      <c r="AI282" s="13" t="e">
        <f t="shared" si="210"/>
        <v>#REF!</v>
      </c>
      <c r="AJ282" t="e">
        <f t="shared" si="238"/>
        <v>#REF!</v>
      </c>
      <c r="AK282" s="13">
        <f t="shared" si="211"/>
        <v>1949.1707066918982</v>
      </c>
      <c r="AL282" s="37">
        <f t="shared" si="212"/>
        <v>1951.5980368584414</v>
      </c>
      <c r="AM282" s="13" t="e">
        <f t="shared" si="213"/>
        <v>#REF!</v>
      </c>
      <c r="AN282" t="e">
        <f t="shared" si="239"/>
        <v>#REF!</v>
      </c>
      <c r="AO282" s="13">
        <f t="shared" si="214"/>
        <v>4135.1333898795156</v>
      </c>
      <c r="AP282" s="13">
        <f t="shared" si="240"/>
        <v>1953.0926949901914</v>
      </c>
      <c r="AQ282" s="13" t="e">
        <f t="shared" si="215"/>
        <v>#REF!</v>
      </c>
      <c r="AR282" s="13" t="e">
        <f t="shared" si="241"/>
        <v>#REF!</v>
      </c>
      <c r="AS282" s="38">
        <f t="shared" si="216"/>
        <v>4135.1333898795156</v>
      </c>
      <c r="AT282" s="37">
        <f t="shared" si="217"/>
        <v>251.27270472321888</v>
      </c>
      <c r="AU282" s="13" t="e">
        <f t="shared" si="218"/>
        <v>#REF!</v>
      </c>
      <c r="AV282" t="e">
        <f t="shared" si="242"/>
        <v>#REF!</v>
      </c>
      <c r="AW282" s="13">
        <f t="shared" si="219"/>
        <v>654.52934422449698</v>
      </c>
      <c r="AX282" s="13">
        <f t="shared" si="243"/>
        <v>252.09216979931364</v>
      </c>
      <c r="AY282" s="13" t="e">
        <f t="shared" si="220"/>
        <v>#REF!</v>
      </c>
      <c r="AZ282" t="e">
        <f t="shared" si="244"/>
        <v>#REF!</v>
      </c>
      <c r="BA282" s="13">
        <f t="shared" si="221"/>
        <v>654.52934422449698</v>
      </c>
      <c r="BB282" s="37">
        <f t="shared" si="222"/>
        <v>353.07368435452213</v>
      </c>
      <c r="BC282" s="13" t="e">
        <f t="shared" si="223"/>
        <v>#REF!</v>
      </c>
      <c r="BD282" t="e">
        <f t="shared" si="245"/>
        <v>#REF!</v>
      </c>
      <c r="BE282" s="13">
        <f t="shared" si="224"/>
        <v>743.64621724213885</v>
      </c>
      <c r="BF282" s="13">
        <f t="shared" si="246"/>
        <v>354.15572450781633</v>
      </c>
      <c r="BG282" s="13" t="e">
        <f t="shared" si="225"/>
        <v>#REF!</v>
      </c>
      <c r="BH282" t="e">
        <f t="shared" si="247"/>
        <v>#REF!</v>
      </c>
      <c r="BI282" s="13">
        <f t="shared" si="226"/>
        <v>743.64621724213885</v>
      </c>
      <c r="BJ282" s="115">
        <f t="shared" si="227"/>
        <v>1.7085040543306103</v>
      </c>
      <c r="BK282" s="13" t="e">
        <f t="shared" si="228"/>
        <v>#REF!</v>
      </c>
      <c r="BL282" t="e">
        <f t="shared" si="248"/>
        <v>#REF!</v>
      </c>
      <c r="BM282" s="116">
        <f t="shared" si="229"/>
        <v>5.6772349545232395</v>
      </c>
      <c r="BN282" s="13">
        <f t="shared" si="249"/>
        <v>2.7905442076247393</v>
      </c>
      <c r="BO282" s="13" t="e">
        <f t="shared" si="230"/>
        <v>#REF!</v>
      </c>
      <c r="BP282" t="e">
        <f t="shared" si="250"/>
        <v>#REF!</v>
      </c>
      <c r="BQ282" s="13">
        <f t="shared" si="231"/>
        <v>5.6772349545232395</v>
      </c>
      <c r="BR282" s="37">
        <f t="shared" si="232"/>
        <v>245.74561645731924</v>
      </c>
      <c r="BS282" s="13" t="e">
        <f t="shared" si="233"/>
        <v>#REF!</v>
      </c>
      <c r="BT282" t="e">
        <f t="shared" si="251"/>
        <v>#REF!</v>
      </c>
      <c r="BU282" s="13">
        <f t="shared" si="234"/>
        <v>890.04176756572133</v>
      </c>
      <c r="BV282" s="13">
        <f t="shared" si="252"/>
        <v>246.82765661061336</v>
      </c>
      <c r="BW282" s="13" t="e">
        <f t="shared" si="235"/>
        <v>#REF!</v>
      </c>
      <c r="BX282" t="e">
        <f t="shared" si="253"/>
        <v>#REF!</v>
      </c>
      <c r="BY282" s="13">
        <f t="shared" si="236"/>
        <v>890.04176756572133</v>
      </c>
    </row>
    <row r="283" spans="29:77" x14ac:dyDescent="0.2">
      <c r="AC283">
        <v>282</v>
      </c>
      <c r="AD283" s="37">
        <f t="shared" si="207"/>
        <v>902.90513738053278</v>
      </c>
      <c r="AE283" s="13" t="e">
        <f t="shared" si="208"/>
        <v>#REF!</v>
      </c>
      <c r="AF283" t="e">
        <f t="shared" si="254"/>
        <v>#REF!</v>
      </c>
      <c r="AG283" s="13">
        <f t="shared" si="209"/>
        <v>1949.1707066918982</v>
      </c>
      <c r="AH283" s="13">
        <f t="shared" si="237"/>
        <v>904.21801276652945</v>
      </c>
      <c r="AI283" s="13" t="e">
        <f t="shared" si="210"/>
        <v>#REF!</v>
      </c>
      <c r="AJ283" t="e">
        <f t="shared" si="238"/>
        <v>#REF!</v>
      </c>
      <c r="AK283" s="13">
        <f t="shared" si="211"/>
        <v>1949.1707066918982</v>
      </c>
      <c r="AL283" s="37">
        <f t="shared" si="212"/>
        <v>1951.5980368584414</v>
      </c>
      <c r="AM283" s="13" t="e">
        <f t="shared" si="213"/>
        <v>#REF!</v>
      </c>
      <c r="AN283" t="e">
        <f t="shared" si="239"/>
        <v>#REF!</v>
      </c>
      <c r="AO283" s="13">
        <f t="shared" si="214"/>
        <v>4135.1333898795156</v>
      </c>
      <c r="AP283" s="13">
        <f t="shared" si="240"/>
        <v>1953.0926949901914</v>
      </c>
      <c r="AQ283" s="13" t="e">
        <f t="shared" si="215"/>
        <v>#REF!</v>
      </c>
      <c r="AR283" s="13" t="e">
        <f t="shared" si="241"/>
        <v>#REF!</v>
      </c>
      <c r="AS283" s="38">
        <f t="shared" si="216"/>
        <v>4135.1333898795156</v>
      </c>
      <c r="AT283" s="37">
        <f t="shared" si="217"/>
        <v>251.27270472321888</v>
      </c>
      <c r="AU283" s="13" t="e">
        <f t="shared" si="218"/>
        <v>#REF!</v>
      </c>
      <c r="AV283" t="e">
        <f t="shared" si="242"/>
        <v>#REF!</v>
      </c>
      <c r="AW283" s="13">
        <f t="shared" si="219"/>
        <v>654.52934422449698</v>
      </c>
      <c r="AX283" s="13">
        <f t="shared" si="243"/>
        <v>252.09216979931364</v>
      </c>
      <c r="AY283" s="13" t="e">
        <f t="shared" si="220"/>
        <v>#REF!</v>
      </c>
      <c r="AZ283" t="e">
        <f t="shared" si="244"/>
        <v>#REF!</v>
      </c>
      <c r="BA283" s="13">
        <f t="shared" si="221"/>
        <v>654.52934422449698</v>
      </c>
      <c r="BB283" s="37">
        <f t="shared" si="222"/>
        <v>353.07368435452213</v>
      </c>
      <c r="BC283" s="13" t="e">
        <f t="shared" si="223"/>
        <v>#REF!</v>
      </c>
      <c r="BD283" t="e">
        <f t="shared" si="245"/>
        <v>#REF!</v>
      </c>
      <c r="BE283" s="13">
        <f t="shared" si="224"/>
        <v>743.64621724213885</v>
      </c>
      <c r="BF283" s="13">
        <f t="shared" si="246"/>
        <v>354.15572450781633</v>
      </c>
      <c r="BG283" s="13" t="e">
        <f t="shared" si="225"/>
        <v>#REF!</v>
      </c>
      <c r="BH283" t="e">
        <f t="shared" si="247"/>
        <v>#REF!</v>
      </c>
      <c r="BI283" s="13">
        <f t="shared" si="226"/>
        <v>743.64621724213885</v>
      </c>
      <c r="BJ283" s="115">
        <f t="shared" si="227"/>
        <v>1.7085040543306103</v>
      </c>
      <c r="BK283" s="13" t="e">
        <f t="shared" si="228"/>
        <v>#REF!</v>
      </c>
      <c r="BL283" t="e">
        <f t="shared" si="248"/>
        <v>#REF!</v>
      </c>
      <c r="BM283" s="116">
        <f t="shared" si="229"/>
        <v>5.6772349545232395</v>
      </c>
      <c r="BN283" s="13">
        <f t="shared" si="249"/>
        <v>2.7905442076247393</v>
      </c>
      <c r="BO283" s="13" t="e">
        <f t="shared" si="230"/>
        <v>#REF!</v>
      </c>
      <c r="BP283" t="e">
        <f t="shared" si="250"/>
        <v>#REF!</v>
      </c>
      <c r="BQ283" s="13">
        <f t="shared" si="231"/>
        <v>5.6772349545232395</v>
      </c>
      <c r="BR283" s="37">
        <f t="shared" si="232"/>
        <v>245.74561645731924</v>
      </c>
      <c r="BS283" s="13" t="e">
        <f t="shared" si="233"/>
        <v>#REF!</v>
      </c>
      <c r="BT283" t="e">
        <f t="shared" si="251"/>
        <v>#REF!</v>
      </c>
      <c r="BU283" s="13">
        <f t="shared" si="234"/>
        <v>890.04176756572133</v>
      </c>
      <c r="BV283" s="13">
        <f t="shared" si="252"/>
        <v>246.82765661061336</v>
      </c>
      <c r="BW283" s="13" t="e">
        <f t="shared" si="235"/>
        <v>#REF!</v>
      </c>
      <c r="BX283" t="e">
        <f t="shared" si="253"/>
        <v>#REF!</v>
      </c>
      <c r="BY283" s="13">
        <f t="shared" si="236"/>
        <v>890.04176756572133</v>
      </c>
    </row>
    <row r="284" spans="29:77" x14ac:dyDescent="0.2">
      <c r="AC284">
        <v>283</v>
      </c>
      <c r="AD284" s="37">
        <f t="shared" si="207"/>
        <v>902.90513738053278</v>
      </c>
      <c r="AE284" s="13" t="e">
        <f t="shared" si="208"/>
        <v>#REF!</v>
      </c>
      <c r="AF284" t="e">
        <f t="shared" si="254"/>
        <v>#REF!</v>
      </c>
      <c r="AG284" s="13">
        <f t="shared" si="209"/>
        <v>1949.1707066918982</v>
      </c>
      <c r="AH284" s="13">
        <f t="shared" si="237"/>
        <v>904.21801276652945</v>
      </c>
      <c r="AI284" s="13" t="e">
        <f t="shared" si="210"/>
        <v>#REF!</v>
      </c>
      <c r="AJ284" t="e">
        <f t="shared" si="238"/>
        <v>#REF!</v>
      </c>
      <c r="AK284" s="13">
        <f t="shared" si="211"/>
        <v>1949.1707066918982</v>
      </c>
      <c r="AL284" s="37">
        <f t="shared" si="212"/>
        <v>1951.5980368584414</v>
      </c>
      <c r="AM284" s="13" t="e">
        <f t="shared" si="213"/>
        <v>#REF!</v>
      </c>
      <c r="AN284" t="e">
        <f t="shared" si="239"/>
        <v>#REF!</v>
      </c>
      <c r="AO284" s="13">
        <f t="shared" si="214"/>
        <v>4135.1333898795156</v>
      </c>
      <c r="AP284" s="13">
        <f t="shared" si="240"/>
        <v>1953.0926949901914</v>
      </c>
      <c r="AQ284" s="13" t="e">
        <f t="shared" si="215"/>
        <v>#REF!</v>
      </c>
      <c r="AR284" s="13" t="e">
        <f t="shared" si="241"/>
        <v>#REF!</v>
      </c>
      <c r="AS284" s="38">
        <f t="shared" si="216"/>
        <v>4135.1333898795156</v>
      </c>
      <c r="AT284" s="37">
        <f t="shared" si="217"/>
        <v>251.27270472321888</v>
      </c>
      <c r="AU284" s="13" t="e">
        <f t="shared" si="218"/>
        <v>#REF!</v>
      </c>
      <c r="AV284" t="e">
        <f t="shared" si="242"/>
        <v>#REF!</v>
      </c>
      <c r="AW284" s="13">
        <f t="shared" si="219"/>
        <v>654.52934422449698</v>
      </c>
      <c r="AX284" s="13">
        <f t="shared" si="243"/>
        <v>252.09216979931364</v>
      </c>
      <c r="AY284" s="13" t="e">
        <f t="shared" si="220"/>
        <v>#REF!</v>
      </c>
      <c r="AZ284" t="e">
        <f t="shared" si="244"/>
        <v>#REF!</v>
      </c>
      <c r="BA284" s="13">
        <f t="shared" si="221"/>
        <v>654.52934422449698</v>
      </c>
      <c r="BB284" s="37">
        <f t="shared" si="222"/>
        <v>353.07368435452213</v>
      </c>
      <c r="BC284" s="13" t="e">
        <f t="shared" si="223"/>
        <v>#REF!</v>
      </c>
      <c r="BD284" t="e">
        <f t="shared" si="245"/>
        <v>#REF!</v>
      </c>
      <c r="BE284" s="13">
        <f t="shared" si="224"/>
        <v>743.64621724213885</v>
      </c>
      <c r="BF284" s="13">
        <f t="shared" si="246"/>
        <v>354.15572450781633</v>
      </c>
      <c r="BG284" s="13" t="e">
        <f t="shared" si="225"/>
        <v>#REF!</v>
      </c>
      <c r="BH284" t="e">
        <f t="shared" si="247"/>
        <v>#REF!</v>
      </c>
      <c r="BI284" s="13">
        <f t="shared" si="226"/>
        <v>743.64621724213885</v>
      </c>
      <c r="BJ284" s="115">
        <f t="shared" si="227"/>
        <v>1.7085040543306103</v>
      </c>
      <c r="BK284" s="13" t="e">
        <f t="shared" si="228"/>
        <v>#REF!</v>
      </c>
      <c r="BL284" t="e">
        <f t="shared" si="248"/>
        <v>#REF!</v>
      </c>
      <c r="BM284" s="116">
        <f t="shared" si="229"/>
        <v>5.6772349545232395</v>
      </c>
      <c r="BN284" s="13">
        <f t="shared" si="249"/>
        <v>2.7905442076247393</v>
      </c>
      <c r="BO284" s="13" t="e">
        <f t="shared" si="230"/>
        <v>#REF!</v>
      </c>
      <c r="BP284" t="e">
        <f t="shared" si="250"/>
        <v>#REF!</v>
      </c>
      <c r="BQ284" s="13">
        <f t="shared" si="231"/>
        <v>5.6772349545232395</v>
      </c>
      <c r="BR284" s="37">
        <f t="shared" si="232"/>
        <v>245.74561645731924</v>
      </c>
      <c r="BS284" s="13" t="e">
        <f t="shared" si="233"/>
        <v>#REF!</v>
      </c>
      <c r="BT284" t="e">
        <f t="shared" si="251"/>
        <v>#REF!</v>
      </c>
      <c r="BU284" s="13">
        <f t="shared" si="234"/>
        <v>890.04176756572133</v>
      </c>
      <c r="BV284" s="13">
        <f t="shared" si="252"/>
        <v>246.82765661061336</v>
      </c>
      <c r="BW284" s="13" t="e">
        <f t="shared" si="235"/>
        <v>#REF!</v>
      </c>
      <c r="BX284" t="e">
        <f t="shared" si="253"/>
        <v>#REF!</v>
      </c>
      <c r="BY284" s="13">
        <f t="shared" si="236"/>
        <v>890.04176756572133</v>
      </c>
    </row>
    <row r="285" spans="29:77" x14ac:dyDescent="0.2">
      <c r="AC285">
        <v>284</v>
      </c>
      <c r="AD285" s="37">
        <f t="shared" si="207"/>
        <v>902.90513738053278</v>
      </c>
      <c r="AE285" s="13" t="e">
        <f t="shared" si="208"/>
        <v>#REF!</v>
      </c>
      <c r="AF285" t="e">
        <f t="shared" si="254"/>
        <v>#REF!</v>
      </c>
      <c r="AG285" s="13">
        <f t="shared" si="209"/>
        <v>1949.1707066918982</v>
      </c>
      <c r="AH285" s="13">
        <f t="shared" si="237"/>
        <v>904.21801276652945</v>
      </c>
      <c r="AI285" s="13" t="e">
        <f t="shared" si="210"/>
        <v>#REF!</v>
      </c>
      <c r="AJ285" t="e">
        <f t="shared" si="238"/>
        <v>#REF!</v>
      </c>
      <c r="AK285" s="13">
        <f t="shared" si="211"/>
        <v>1949.1707066918982</v>
      </c>
      <c r="AL285" s="37">
        <f t="shared" si="212"/>
        <v>1951.5980368584414</v>
      </c>
      <c r="AM285" s="13" t="e">
        <f t="shared" si="213"/>
        <v>#REF!</v>
      </c>
      <c r="AN285" t="e">
        <f t="shared" si="239"/>
        <v>#REF!</v>
      </c>
      <c r="AO285" s="13">
        <f t="shared" si="214"/>
        <v>4135.1333898795156</v>
      </c>
      <c r="AP285" s="13">
        <f t="shared" si="240"/>
        <v>1953.0926949901914</v>
      </c>
      <c r="AQ285" s="13" t="e">
        <f t="shared" si="215"/>
        <v>#REF!</v>
      </c>
      <c r="AR285" s="13" t="e">
        <f t="shared" si="241"/>
        <v>#REF!</v>
      </c>
      <c r="AS285" s="38">
        <f t="shared" si="216"/>
        <v>4135.1333898795156</v>
      </c>
      <c r="AT285" s="37">
        <f t="shared" si="217"/>
        <v>251.27270472321888</v>
      </c>
      <c r="AU285" s="13" t="e">
        <f t="shared" si="218"/>
        <v>#REF!</v>
      </c>
      <c r="AV285" t="e">
        <f t="shared" si="242"/>
        <v>#REF!</v>
      </c>
      <c r="AW285" s="13">
        <f t="shared" si="219"/>
        <v>654.52934422449698</v>
      </c>
      <c r="AX285" s="13">
        <f t="shared" si="243"/>
        <v>252.09216979931364</v>
      </c>
      <c r="AY285" s="13" t="e">
        <f t="shared" si="220"/>
        <v>#REF!</v>
      </c>
      <c r="AZ285" t="e">
        <f t="shared" si="244"/>
        <v>#REF!</v>
      </c>
      <c r="BA285" s="13">
        <f t="shared" si="221"/>
        <v>654.52934422449698</v>
      </c>
      <c r="BB285" s="37">
        <f t="shared" si="222"/>
        <v>353.07368435452213</v>
      </c>
      <c r="BC285" s="13" t="e">
        <f t="shared" si="223"/>
        <v>#REF!</v>
      </c>
      <c r="BD285" t="e">
        <f t="shared" si="245"/>
        <v>#REF!</v>
      </c>
      <c r="BE285" s="13">
        <f t="shared" si="224"/>
        <v>743.64621724213885</v>
      </c>
      <c r="BF285" s="13">
        <f t="shared" si="246"/>
        <v>354.15572450781633</v>
      </c>
      <c r="BG285" s="13" t="e">
        <f t="shared" si="225"/>
        <v>#REF!</v>
      </c>
      <c r="BH285" t="e">
        <f t="shared" si="247"/>
        <v>#REF!</v>
      </c>
      <c r="BI285" s="13">
        <f t="shared" si="226"/>
        <v>743.64621724213885</v>
      </c>
      <c r="BJ285" s="115">
        <f t="shared" si="227"/>
        <v>1.7085040543306103</v>
      </c>
      <c r="BK285" s="13" t="e">
        <f t="shared" si="228"/>
        <v>#REF!</v>
      </c>
      <c r="BL285" t="e">
        <f t="shared" si="248"/>
        <v>#REF!</v>
      </c>
      <c r="BM285" s="116">
        <f t="shared" si="229"/>
        <v>5.6772349545232395</v>
      </c>
      <c r="BN285" s="13">
        <f t="shared" si="249"/>
        <v>2.7905442076247393</v>
      </c>
      <c r="BO285" s="13" t="e">
        <f t="shared" si="230"/>
        <v>#REF!</v>
      </c>
      <c r="BP285" t="e">
        <f t="shared" si="250"/>
        <v>#REF!</v>
      </c>
      <c r="BQ285" s="13">
        <f t="shared" si="231"/>
        <v>5.6772349545232395</v>
      </c>
      <c r="BR285" s="37">
        <f t="shared" si="232"/>
        <v>245.74561645731924</v>
      </c>
      <c r="BS285" s="13" t="e">
        <f t="shared" si="233"/>
        <v>#REF!</v>
      </c>
      <c r="BT285" t="e">
        <f t="shared" si="251"/>
        <v>#REF!</v>
      </c>
      <c r="BU285" s="13">
        <f t="shared" si="234"/>
        <v>890.04176756572133</v>
      </c>
      <c r="BV285" s="13">
        <f t="shared" si="252"/>
        <v>246.82765661061336</v>
      </c>
      <c r="BW285" s="13" t="e">
        <f t="shared" si="235"/>
        <v>#REF!</v>
      </c>
      <c r="BX285" t="e">
        <f t="shared" si="253"/>
        <v>#REF!</v>
      </c>
      <c r="BY285" s="13">
        <f t="shared" si="236"/>
        <v>890.04176756572133</v>
      </c>
    </row>
    <row r="286" spans="29:77" x14ac:dyDescent="0.2">
      <c r="AC286">
        <v>285</v>
      </c>
      <c r="AD286" s="37">
        <f t="shared" si="207"/>
        <v>902.90513738053278</v>
      </c>
      <c r="AE286" s="13" t="e">
        <f t="shared" si="208"/>
        <v>#REF!</v>
      </c>
      <c r="AF286" t="e">
        <f t="shared" si="254"/>
        <v>#REF!</v>
      </c>
      <c r="AG286" s="13">
        <f t="shared" si="209"/>
        <v>1949.1707066918982</v>
      </c>
      <c r="AH286" s="13">
        <f t="shared" si="237"/>
        <v>904.21801276652945</v>
      </c>
      <c r="AI286" s="13" t="e">
        <f t="shared" si="210"/>
        <v>#REF!</v>
      </c>
      <c r="AJ286" t="e">
        <f t="shared" si="238"/>
        <v>#REF!</v>
      </c>
      <c r="AK286" s="13">
        <f t="shared" si="211"/>
        <v>1949.1707066918982</v>
      </c>
      <c r="AL286" s="37">
        <f t="shared" si="212"/>
        <v>1951.5980368584414</v>
      </c>
      <c r="AM286" s="13" t="e">
        <f t="shared" si="213"/>
        <v>#REF!</v>
      </c>
      <c r="AN286" t="e">
        <f t="shared" si="239"/>
        <v>#REF!</v>
      </c>
      <c r="AO286" s="13">
        <f t="shared" si="214"/>
        <v>4135.1333898795156</v>
      </c>
      <c r="AP286" s="13">
        <f t="shared" si="240"/>
        <v>1953.0926949901914</v>
      </c>
      <c r="AQ286" s="13" t="e">
        <f t="shared" si="215"/>
        <v>#REF!</v>
      </c>
      <c r="AR286" s="13" t="e">
        <f t="shared" si="241"/>
        <v>#REF!</v>
      </c>
      <c r="AS286" s="38">
        <f t="shared" si="216"/>
        <v>4135.1333898795156</v>
      </c>
      <c r="AT286" s="37">
        <f t="shared" si="217"/>
        <v>251.27270472321888</v>
      </c>
      <c r="AU286" s="13" t="e">
        <f t="shared" si="218"/>
        <v>#REF!</v>
      </c>
      <c r="AV286" t="e">
        <f t="shared" si="242"/>
        <v>#REF!</v>
      </c>
      <c r="AW286" s="13">
        <f t="shared" si="219"/>
        <v>654.52934422449698</v>
      </c>
      <c r="AX286" s="13">
        <f t="shared" si="243"/>
        <v>252.09216979931364</v>
      </c>
      <c r="AY286" s="13" t="e">
        <f t="shared" si="220"/>
        <v>#REF!</v>
      </c>
      <c r="AZ286" t="e">
        <f t="shared" si="244"/>
        <v>#REF!</v>
      </c>
      <c r="BA286" s="13">
        <f t="shared" si="221"/>
        <v>654.52934422449698</v>
      </c>
      <c r="BB286" s="37">
        <f t="shared" si="222"/>
        <v>353.07368435452213</v>
      </c>
      <c r="BC286" s="13" t="e">
        <f t="shared" si="223"/>
        <v>#REF!</v>
      </c>
      <c r="BD286" t="e">
        <f t="shared" si="245"/>
        <v>#REF!</v>
      </c>
      <c r="BE286" s="13">
        <f t="shared" si="224"/>
        <v>743.64621724213885</v>
      </c>
      <c r="BF286" s="13">
        <f t="shared" si="246"/>
        <v>354.15572450781633</v>
      </c>
      <c r="BG286" s="13" t="e">
        <f t="shared" si="225"/>
        <v>#REF!</v>
      </c>
      <c r="BH286" t="e">
        <f t="shared" si="247"/>
        <v>#REF!</v>
      </c>
      <c r="BI286" s="13">
        <f t="shared" si="226"/>
        <v>743.64621724213885</v>
      </c>
      <c r="BJ286" s="115">
        <f t="shared" si="227"/>
        <v>1.7085040543306103</v>
      </c>
      <c r="BK286" s="13" t="e">
        <f t="shared" si="228"/>
        <v>#REF!</v>
      </c>
      <c r="BL286" t="e">
        <f t="shared" si="248"/>
        <v>#REF!</v>
      </c>
      <c r="BM286" s="116">
        <f t="shared" si="229"/>
        <v>5.6772349545232395</v>
      </c>
      <c r="BN286" s="13">
        <f t="shared" si="249"/>
        <v>2.7905442076247393</v>
      </c>
      <c r="BO286" s="13" t="e">
        <f t="shared" si="230"/>
        <v>#REF!</v>
      </c>
      <c r="BP286" t="e">
        <f t="shared" si="250"/>
        <v>#REF!</v>
      </c>
      <c r="BQ286" s="13">
        <f t="shared" si="231"/>
        <v>5.6772349545232395</v>
      </c>
      <c r="BR286" s="37">
        <f t="shared" si="232"/>
        <v>245.74561645731924</v>
      </c>
      <c r="BS286" s="13" t="e">
        <f t="shared" si="233"/>
        <v>#REF!</v>
      </c>
      <c r="BT286" t="e">
        <f t="shared" si="251"/>
        <v>#REF!</v>
      </c>
      <c r="BU286" s="13">
        <f t="shared" si="234"/>
        <v>890.04176756572133</v>
      </c>
      <c r="BV286" s="13">
        <f t="shared" si="252"/>
        <v>246.82765661061336</v>
      </c>
      <c r="BW286" s="13" t="e">
        <f t="shared" si="235"/>
        <v>#REF!</v>
      </c>
      <c r="BX286" t="e">
        <f t="shared" si="253"/>
        <v>#REF!</v>
      </c>
      <c r="BY286" s="13">
        <f t="shared" si="236"/>
        <v>890.04176756572133</v>
      </c>
    </row>
    <row r="287" spans="29:77" x14ac:dyDescent="0.2">
      <c r="AC287">
        <v>286</v>
      </c>
      <c r="AD287" s="37">
        <f t="shared" si="207"/>
        <v>902.90513738053278</v>
      </c>
      <c r="AE287" s="13" t="e">
        <f t="shared" si="208"/>
        <v>#REF!</v>
      </c>
      <c r="AF287" t="e">
        <f t="shared" si="254"/>
        <v>#REF!</v>
      </c>
      <c r="AG287" s="13">
        <f t="shared" si="209"/>
        <v>1949.1707066918982</v>
      </c>
      <c r="AH287" s="13">
        <f t="shared" si="237"/>
        <v>904.21801276652945</v>
      </c>
      <c r="AI287" s="13" t="e">
        <f t="shared" si="210"/>
        <v>#REF!</v>
      </c>
      <c r="AJ287" t="e">
        <f t="shared" si="238"/>
        <v>#REF!</v>
      </c>
      <c r="AK287" s="13">
        <f t="shared" si="211"/>
        <v>1949.1707066918982</v>
      </c>
      <c r="AL287" s="37">
        <f t="shared" si="212"/>
        <v>1951.5980368584414</v>
      </c>
      <c r="AM287" s="13" t="e">
        <f t="shared" si="213"/>
        <v>#REF!</v>
      </c>
      <c r="AN287" t="e">
        <f t="shared" si="239"/>
        <v>#REF!</v>
      </c>
      <c r="AO287" s="13">
        <f t="shared" si="214"/>
        <v>4135.1333898795156</v>
      </c>
      <c r="AP287" s="13">
        <f t="shared" si="240"/>
        <v>1953.0926949901914</v>
      </c>
      <c r="AQ287" s="13" t="e">
        <f t="shared" si="215"/>
        <v>#REF!</v>
      </c>
      <c r="AR287" s="13" t="e">
        <f t="shared" si="241"/>
        <v>#REF!</v>
      </c>
      <c r="AS287" s="38">
        <f t="shared" si="216"/>
        <v>4135.1333898795156</v>
      </c>
      <c r="AT287" s="37">
        <f t="shared" si="217"/>
        <v>251.27270472321888</v>
      </c>
      <c r="AU287" s="13" t="e">
        <f t="shared" si="218"/>
        <v>#REF!</v>
      </c>
      <c r="AV287" t="e">
        <f t="shared" si="242"/>
        <v>#REF!</v>
      </c>
      <c r="AW287" s="13">
        <f t="shared" si="219"/>
        <v>654.52934422449698</v>
      </c>
      <c r="AX287" s="13">
        <f t="shared" si="243"/>
        <v>252.09216979931364</v>
      </c>
      <c r="AY287" s="13" t="e">
        <f t="shared" si="220"/>
        <v>#REF!</v>
      </c>
      <c r="AZ287" t="e">
        <f t="shared" si="244"/>
        <v>#REF!</v>
      </c>
      <c r="BA287" s="13">
        <f t="shared" si="221"/>
        <v>654.52934422449698</v>
      </c>
      <c r="BB287" s="37">
        <f t="shared" si="222"/>
        <v>353.07368435452213</v>
      </c>
      <c r="BC287" s="13" t="e">
        <f t="shared" si="223"/>
        <v>#REF!</v>
      </c>
      <c r="BD287" t="e">
        <f t="shared" si="245"/>
        <v>#REF!</v>
      </c>
      <c r="BE287" s="13">
        <f t="shared" si="224"/>
        <v>743.64621724213885</v>
      </c>
      <c r="BF287" s="13">
        <f t="shared" si="246"/>
        <v>354.15572450781633</v>
      </c>
      <c r="BG287" s="13" t="e">
        <f t="shared" si="225"/>
        <v>#REF!</v>
      </c>
      <c r="BH287" t="e">
        <f t="shared" si="247"/>
        <v>#REF!</v>
      </c>
      <c r="BI287" s="13">
        <f t="shared" si="226"/>
        <v>743.64621724213885</v>
      </c>
      <c r="BJ287" s="115">
        <f t="shared" si="227"/>
        <v>1.7085040543306103</v>
      </c>
      <c r="BK287" s="13" t="e">
        <f t="shared" si="228"/>
        <v>#REF!</v>
      </c>
      <c r="BL287" t="e">
        <f t="shared" si="248"/>
        <v>#REF!</v>
      </c>
      <c r="BM287" s="116">
        <f t="shared" si="229"/>
        <v>5.6772349545232395</v>
      </c>
      <c r="BN287" s="13">
        <f t="shared" si="249"/>
        <v>2.7905442076247393</v>
      </c>
      <c r="BO287" s="13" t="e">
        <f t="shared" si="230"/>
        <v>#REF!</v>
      </c>
      <c r="BP287" t="e">
        <f t="shared" si="250"/>
        <v>#REF!</v>
      </c>
      <c r="BQ287" s="13">
        <f t="shared" si="231"/>
        <v>5.6772349545232395</v>
      </c>
      <c r="BR287" s="37">
        <f t="shared" si="232"/>
        <v>245.74561645731924</v>
      </c>
      <c r="BS287" s="13" t="e">
        <f t="shared" si="233"/>
        <v>#REF!</v>
      </c>
      <c r="BT287" t="e">
        <f t="shared" si="251"/>
        <v>#REF!</v>
      </c>
      <c r="BU287" s="13">
        <f t="shared" si="234"/>
        <v>890.04176756572133</v>
      </c>
      <c r="BV287" s="13">
        <f t="shared" si="252"/>
        <v>246.82765661061336</v>
      </c>
      <c r="BW287" s="13" t="e">
        <f t="shared" si="235"/>
        <v>#REF!</v>
      </c>
      <c r="BX287" t="e">
        <f t="shared" si="253"/>
        <v>#REF!</v>
      </c>
      <c r="BY287" s="13">
        <f t="shared" si="236"/>
        <v>890.04176756572133</v>
      </c>
    </row>
    <row r="288" spans="29:77" x14ac:dyDescent="0.2">
      <c r="AC288">
        <v>287</v>
      </c>
      <c r="AD288" s="37">
        <f t="shared" si="207"/>
        <v>902.90513738053278</v>
      </c>
      <c r="AE288" s="13" t="e">
        <f t="shared" si="208"/>
        <v>#REF!</v>
      </c>
      <c r="AF288" t="e">
        <f t="shared" si="254"/>
        <v>#REF!</v>
      </c>
      <c r="AG288" s="13">
        <f t="shared" si="209"/>
        <v>1949.1707066918982</v>
      </c>
      <c r="AH288" s="13">
        <f t="shared" si="237"/>
        <v>904.21801276652945</v>
      </c>
      <c r="AI288" s="13" t="e">
        <f t="shared" si="210"/>
        <v>#REF!</v>
      </c>
      <c r="AJ288" t="e">
        <f t="shared" si="238"/>
        <v>#REF!</v>
      </c>
      <c r="AK288" s="13">
        <f t="shared" si="211"/>
        <v>1949.1707066918982</v>
      </c>
      <c r="AL288" s="37">
        <f t="shared" si="212"/>
        <v>1951.5980368584414</v>
      </c>
      <c r="AM288" s="13" t="e">
        <f t="shared" si="213"/>
        <v>#REF!</v>
      </c>
      <c r="AN288" t="e">
        <f t="shared" si="239"/>
        <v>#REF!</v>
      </c>
      <c r="AO288" s="13">
        <f t="shared" si="214"/>
        <v>4135.1333898795156</v>
      </c>
      <c r="AP288" s="13">
        <f t="shared" si="240"/>
        <v>1953.0926949901914</v>
      </c>
      <c r="AQ288" s="13" t="e">
        <f t="shared" si="215"/>
        <v>#REF!</v>
      </c>
      <c r="AR288" s="13" t="e">
        <f t="shared" si="241"/>
        <v>#REF!</v>
      </c>
      <c r="AS288" s="38">
        <f t="shared" si="216"/>
        <v>4135.1333898795156</v>
      </c>
      <c r="AT288" s="37">
        <f t="shared" si="217"/>
        <v>251.27270472321888</v>
      </c>
      <c r="AU288" s="13" t="e">
        <f t="shared" si="218"/>
        <v>#REF!</v>
      </c>
      <c r="AV288" t="e">
        <f t="shared" si="242"/>
        <v>#REF!</v>
      </c>
      <c r="AW288" s="13">
        <f t="shared" si="219"/>
        <v>654.52934422449698</v>
      </c>
      <c r="AX288" s="13">
        <f t="shared" si="243"/>
        <v>252.09216979931364</v>
      </c>
      <c r="AY288" s="13" t="e">
        <f t="shared" si="220"/>
        <v>#REF!</v>
      </c>
      <c r="AZ288" t="e">
        <f t="shared" si="244"/>
        <v>#REF!</v>
      </c>
      <c r="BA288" s="13">
        <f t="shared" si="221"/>
        <v>654.52934422449698</v>
      </c>
      <c r="BB288" s="37">
        <f t="shared" si="222"/>
        <v>353.07368435452213</v>
      </c>
      <c r="BC288" s="13" t="e">
        <f t="shared" si="223"/>
        <v>#REF!</v>
      </c>
      <c r="BD288" t="e">
        <f t="shared" si="245"/>
        <v>#REF!</v>
      </c>
      <c r="BE288" s="13">
        <f t="shared" si="224"/>
        <v>743.64621724213885</v>
      </c>
      <c r="BF288" s="13">
        <f t="shared" si="246"/>
        <v>354.15572450781633</v>
      </c>
      <c r="BG288" s="13" t="e">
        <f t="shared" si="225"/>
        <v>#REF!</v>
      </c>
      <c r="BH288" t="e">
        <f t="shared" si="247"/>
        <v>#REF!</v>
      </c>
      <c r="BI288" s="13">
        <f t="shared" si="226"/>
        <v>743.64621724213885</v>
      </c>
      <c r="BJ288" s="115">
        <f t="shared" si="227"/>
        <v>1.7085040543306103</v>
      </c>
      <c r="BK288" s="13" t="e">
        <f t="shared" si="228"/>
        <v>#REF!</v>
      </c>
      <c r="BL288" t="e">
        <f t="shared" si="248"/>
        <v>#REF!</v>
      </c>
      <c r="BM288" s="116">
        <f t="shared" si="229"/>
        <v>5.6772349545232395</v>
      </c>
      <c r="BN288" s="13">
        <f t="shared" si="249"/>
        <v>2.7905442076247393</v>
      </c>
      <c r="BO288" s="13" t="e">
        <f t="shared" si="230"/>
        <v>#REF!</v>
      </c>
      <c r="BP288" t="e">
        <f t="shared" si="250"/>
        <v>#REF!</v>
      </c>
      <c r="BQ288" s="13">
        <f t="shared" si="231"/>
        <v>5.6772349545232395</v>
      </c>
      <c r="BR288" s="37">
        <f t="shared" si="232"/>
        <v>245.74561645731924</v>
      </c>
      <c r="BS288" s="13" t="e">
        <f t="shared" si="233"/>
        <v>#REF!</v>
      </c>
      <c r="BT288" t="e">
        <f t="shared" si="251"/>
        <v>#REF!</v>
      </c>
      <c r="BU288" s="13">
        <f t="shared" si="234"/>
        <v>890.04176756572133</v>
      </c>
      <c r="BV288" s="13">
        <f t="shared" si="252"/>
        <v>246.82765661061336</v>
      </c>
      <c r="BW288" s="13" t="e">
        <f t="shared" si="235"/>
        <v>#REF!</v>
      </c>
      <c r="BX288" t="e">
        <f t="shared" si="253"/>
        <v>#REF!</v>
      </c>
      <c r="BY288" s="13">
        <f t="shared" si="236"/>
        <v>890.04176756572133</v>
      </c>
    </row>
    <row r="289" spans="29:77" x14ac:dyDescent="0.2">
      <c r="AC289">
        <v>288</v>
      </c>
      <c r="AD289" s="37">
        <f t="shared" si="207"/>
        <v>902.90513738053278</v>
      </c>
      <c r="AE289" s="13" t="e">
        <f t="shared" si="208"/>
        <v>#REF!</v>
      </c>
      <c r="AF289" t="e">
        <f t="shared" si="254"/>
        <v>#REF!</v>
      </c>
      <c r="AG289" s="13">
        <f t="shared" si="209"/>
        <v>1949.1707066918982</v>
      </c>
      <c r="AH289" s="13">
        <f t="shared" si="237"/>
        <v>904.21801276652945</v>
      </c>
      <c r="AI289" s="13" t="e">
        <f t="shared" si="210"/>
        <v>#REF!</v>
      </c>
      <c r="AJ289" t="e">
        <f t="shared" si="238"/>
        <v>#REF!</v>
      </c>
      <c r="AK289" s="13">
        <f t="shared" si="211"/>
        <v>1949.1707066918982</v>
      </c>
      <c r="AL289" s="37">
        <f t="shared" si="212"/>
        <v>1951.5980368584414</v>
      </c>
      <c r="AM289" s="13" t="e">
        <f t="shared" si="213"/>
        <v>#REF!</v>
      </c>
      <c r="AN289" t="e">
        <f t="shared" si="239"/>
        <v>#REF!</v>
      </c>
      <c r="AO289" s="13">
        <f t="shared" si="214"/>
        <v>4135.1333898795156</v>
      </c>
      <c r="AP289" s="13">
        <f t="shared" si="240"/>
        <v>1953.0926949901914</v>
      </c>
      <c r="AQ289" s="13" t="e">
        <f t="shared" si="215"/>
        <v>#REF!</v>
      </c>
      <c r="AR289" s="13" t="e">
        <f t="shared" si="241"/>
        <v>#REF!</v>
      </c>
      <c r="AS289" s="38">
        <f t="shared" si="216"/>
        <v>4135.1333898795156</v>
      </c>
      <c r="AT289" s="37">
        <f t="shared" si="217"/>
        <v>251.27270472321888</v>
      </c>
      <c r="AU289" s="13" t="e">
        <f t="shared" si="218"/>
        <v>#REF!</v>
      </c>
      <c r="AV289" t="e">
        <f t="shared" si="242"/>
        <v>#REF!</v>
      </c>
      <c r="AW289" s="13">
        <f t="shared" si="219"/>
        <v>654.52934422449698</v>
      </c>
      <c r="AX289" s="13">
        <f t="shared" si="243"/>
        <v>252.09216979931364</v>
      </c>
      <c r="AY289" s="13" t="e">
        <f t="shared" si="220"/>
        <v>#REF!</v>
      </c>
      <c r="AZ289" t="e">
        <f t="shared" si="244"/>
        <v>#REF!</v>
      </c>
      <c r="BA289" s="13">
        <f t="shared" si="221"/>
        <v>654.52934422449698</v>
      </c>
      <c r="BB289" s="37">
        <f t="shared" si="222"/>
        <v>353.07368435452213</v>
      </c>
      <c r="BC289" s="13" t="e">
        <f t="shared" si="223"/>
        <v>#REF!</v>
      </c>
      <c r="BD289" t="e">
        <f t="shared" si="245"/>
        <v>#REF!</v>
      </c>
      <c r="BE289" s="13">
        <f t="shared" si="224"/>
        <v>743.64621724213885</v>
      </c>
      <c r="BF289" s="13">
        <f t="shared" si="246"/>
        <v>354.15572450781633</v>
      </c>
      <c r="BG289" s="13" t="e">
        <f t="shared" si="225"/>
        <v>#REF!</v>
      </c>
      <c r="BH289" t="e">
        <f t="shared" si="247"/>
        <v>#REF!</v>
      </c>
      <c r="BI289" s="13">
        <f t="shared" si="226"/>
        <v>743.64621724213885</v>
      </c>
      <c r="BJ289" s="115">
        <f t="shared" si="227"/>
        <v>1.7085040543306103</v>
      </c>
      <c r="BK289" s="13" t="e">
        <f t="shared" si="228"/>
        <v>#REF!</v>
      </c>
      <c r="BL289" t="e">
        <f t="shared" si="248"/>
        <v>#REF!</v>
      </c>
      <c r="BM289" s="116">
        <f t="shared" si="229"/>
        <v>5.6772349545232395</v>
      </c>
      <c r="BN289" s="13">
        <f t="shared" si="249"/>
        <v>2.7905442076247393</v>
      </c>
      <c r="BO289" s="13" t="e">
        <f t="shared" si="230"/>
        <v>#REF!</v>
      </c>
      <c r="BP289" t="e">
        <f t="shared" si="250"/>
        <v>#REF!</v>
      </c>
      <c r="BQ289" s="13">
        <f t="shared" si="231"/>
        <v>5.6772349545232395</v>
      </c>
      <c r="BR289" s="37">
        <f t="shared" si="232"/>
        <v>245.74561645731924</v>
      </c>
      <c r="BS289" s="13" t="e">
        <f t="shared" si="233"/>
        <v>#REF!</v>
      </c>
      <c r="BT289" t="e">
        <f t="shared" si="251"/>
        <v>#REF!</v>
      </c>
      <c r="BU289" s="13">
        <f t="shared" si="234"/>
        <v>890.04176756572133</v>
      </c>
      <c r="BV289" s="13">
        <f t="shared" si="252"/>
        <v>246.82765661061336</v>
      </c>
      <c r="BW289" s="13" t="e">
        <f t="shared" si="235"/>
        <v>#REF!</v>
      </c>
      <c r="BX289" t="e">
        <f t="shared" si="253"/>
        <v>#REF!</v>
      </c>
      <c r="BY289" s="13">
        <f t="shared" si="236"/>
        <v>890.04176756572133</v>
      </c>
    </row>
    <row r="290" spans="29:77" x14ac:dyDescent="0.2">
      <c r="AC290">
        <v>289</v>
      </c>
      <c r="AD290" s="37">
        <f t="shared" si="207"/>
        <v>902.90513738053278</v>
      </c>
      <c r="AE290" s="13" t="e">
        <f t="shared" si="208"/>
        <v>#REF!</v>
      </c>
      <c r="AF290" t="e">
        <f t="shared" si="254"/>
        <v>#REF!</v>
      </c>
      <c r="AG290" s="13">
        <f t="shared" si="209"/>
        <v>1949.1707066918982</v>
      </c>
      <c r="AH290" s="13">
        <f t="shared" si="237"/>
        <v>904.21801276652945</v>
      </c>
      <c r="AI290" s="13" t="e">
        <f t="shared" si="210"/>
        <v>#REF!</v>
      </c>
      <c r="AJ290" t="e">
        <f t="shared" si="238"/>
        <v>#REF!</v>
      </c>
      <c r="AK290" s="13">
        <f t="shared" si="211"/>
        <v>1949.1707066918982</v>
      </c>
      <c r="AL290" s="37">
        <f t="shared" si="212"/>
        <v>1951.5980368584414</v>
      </c>
      <c r="AM290" s="13" t="e">
        <f t="shared" si="213"/>
        <v>#REF!</v>
      </c>
      <c r="AN290" t="e">
        <f t="shared" si="239"/>
        <v>#REF!</v>
      </c>
      <c r="AO290" s="13">
        <f t="shared" si="214"/>
        <v>4135.1333898795156</v>
      </c>
      <c r="AP290" s="13">
        <f t="shared" si="240"/>
        <v>1953.0926949901914</v>
      </c>
      <c r="AQ290" s="13" t="e">
        <f t="shared" si="215"/>
        <v>#REF!</v>
      </c>
      <c r="AR290" s="13" t="e">
        <f t="shared" si="241"/>
        <v>#REF!</v>
      </c>
      <c r="AS290" s="38">
        <f t="shared" si="216"/>
        <v>4135.1333898795156</v>
      </c>
      <c r="AT290" s="37">
        <f t="shared" si="217"/>
        <v>251.27270472321888</v>
      </c>
      <c r="AU290" s="13" t="e">
        <f t="shared" si="218"/>
        <v>#REF!</v>
      </c>
      <c r="AV290" t="e">
        <f t="shared" si="242"/>
        <v>#REF!</v>
      </c>
      <c r="AW290" s="13">
        <f t="shared" si="219"/>
        <v>654.52934422449698</v>
      </c>
      <c r="AX290" s="13">
        <f t="shared" si="243"/>
        <v>252.09216979931364</v>
      </c>
      <c r="AY290" s="13" t="e">
        <f t="shared" si="220"/>
        <v>#REF!</v>
      </c>
      <c r="AZ290" t="e">
        <f t="shared" si="244"/>
        <v>#REF!</v>
      </c>
      <c r="BA290" s="13">
        <f t="shared" si="221"/>
        <v>654.52934422449698</v>
      </c>
      <c r="BB290" s="37">
        <f t="shared" si="222"/>
        <v>353.07368435452213</v>
      </c>
      <c r="BC290" s="13" t="e">
        <f t="shared" si="223"/>
        <v>#REF!</v>
      </c>
      <c r="BD290" t="e">
        <f t="shared" si="245"/>
        <v>#REF!</v>
      </c>
      <c r="BE290" s="13">
        <f t="shared" si="224"/>
        <v>743.64621724213885</v>
      </c>
      <c r="BF290" s="13">
        <f t="shared" si="246"/>
        <v>354.15572450781633</v>
      </c>
      <c r="BG290" s="13" t="e">
        <f t="shared" si="225"/>
        <v>#REF!</v>
      </c>
      <c r="BH290" t="e">
        <f t="shared" si="247"/>
        <v>#REF!</v>
      </c>
      <c r="BI290" s="13">
        <f t="shared" si="226"/>
        <v>743.64621724213885</v>
      </c>
      <c r="BJ290" s="115">
        <f t="shared" si="227"/>
        <v>1.7085040543306103</v>
      </c>
      <c r="BK290" s="13" t="e">
        <f t="shared" si="228"/>
        <v>#REF!</v>
      </c>
      <c r="BL290" t="e">
        <f t="shared" si="248"/>
        <v>#REF!</v>
      </c>
      <c r="BM290" s="116">
        <f t="shared" si="229"/>
        <v>5.6772349545232395</v>
      </c>
      <c r="BN290" s="13">
        <f t="shared" si="249"/>
        <v>2.7905442076247393</v>
      </c>
      <c r="BO290" s="13" t="e">
        <f t="shared" si="230"/>
        <v>#REF!</v>
      </c>
      <c r="BP290" t="e">
        <f t="shared" si="250"/>
        <v>#REF!</v>
      </c>
      <c r="BQ290" s="13">
        <f t="shared" si="231"/>
        <v>5.6772349545232395</v>
      </c>
      <c r="BR290" s="37">
        <f t="shared" si="232"/>
        <v>245.74561645731924</v>
      </c>
      <c r="BS290" s="13" t="e">
        <f t="shared" si="233"/>
        <v>#REF!</v>
      </c>
      <c r="BT290" t="e">
        <f t="shared" si="251"/>
        <v>#REF!</v>
      </c>
      <c r="BU290" s="13">
        <f t="shared" si="234"/>
        <v>890.04176756572133</v>
      </c>
      <c r="BV290" s="13">
        <f t="shared" si="252"/>
        <v>246.82765661061336</v>
      </c>
      <c r="BW290" s="13" t="e">
        <f t="shared" si="235"/>
        <v>#REF!</v>
      </c>
      <c r="BX290" t="e">
        <f t="shared" si="253"/>
        <v>#REF!</v>
      </c>
      <c r="BY290" s="13">
        <f t="shared" si="236"/>
        <v>890.04176756572133</v>
      </c>
    </row>
    <row r="291" spans="29:77" x14ac:dyDescent="0.2">
      <c r="AC291">
        <v>290</v>
      </c>
      <c r="AD291" s="37">
        <f t="shared" si="207"/>
        <v>902.90513738053278</v>
      </c>
      <c r="AE291" s="13" t="e">
        <f t="shared" si="208"/>
        <v>#REF!</v>
      </c>
      <c r="AF291" t="e">
        <f t="shared" si="254"/>
        <v>#REF!</v>
      </c>
      <c r="AG291" s="13">
        <f t="shared" si="209"/>
        <v>1949.1707066918982</v>
      </c>
      <c r="AH291" s="13">
        <f t="shared" si="237"/>
        <v>904.21801276652945</v>
      </c>
      <c r="AI291" s="13" t="e">
        <f t="shared" si="210"/>
        <v>#REF!</v>
      </c>
      <c r="AJ291" t="e">
        <f t="shared" si="238"/>
        <v>#REF!</v>
      </c>
      <c r="AK291" s="13">
        <f t="shared" si="211"/>
        <v>1949.1707066918982</v>
      </c>
      <c r="AL291" s="37">
        <f t="shared" si="212"/>
        <v>1951.5980368584414</v>
      </c>
      <c r="AM291" s="13" t="e">
        <f t="shared" si="213"/>
        <v>#REF!</v>
      </c>
      <c r="AN291" t="e">
        <f t="shared" si="239"/>
        <v>#REF!</v>
      </c>
      <c r="AO291" s="13">
        <f t="shared" si="214"/>
        <v>4135.1333898795156</v>
      </c>
      <c r="AP291" s="13">
        <f t="shared" si="240"/>
        <v>1953.0926949901914</v>
      </c>
      <c r="AQ291" s="13" t="e">
        <f t="shared" si="215"/>
        <v>#REF!</v>
      </c>
      <c r="AR291" s="13" t="e">
        <f t="shared" si="241"/>
        <v>#REF!</v>
      </c>
      <c r="AS291" s="38">
        <f t="shared" si="216"/>
        <v>4135.1333898795156</v>
      </c>
      <c r="AT291" s="37">
        <f t="shared" si="217"/>
        <v>251.27270472321888</v>
      </c>
      <c r="AU291" s="13" t="e">
        <f t="shared" si="218"/>
        <v>#REF!</v>
      </c>
      <c r="AV291" t="e">
        <f t="shared" si="242"/>
        <v>#REF!</v>
      </c>
      <c r="AW291" s="13">
        <f t="shared" si="219"/>
        <v>654.52934422449698</v>
      </c>
      <c r="AX291" s="13">
        <f t="shared" si="243"/>
        <v>252.09216979931364</v>
      </c>
      <c r="AY291" s="13" t="e">
        <f t="shared" si="220"/>
        <v>#REF!</v>
      </c>
      <c r="AZ291" t="e">
        <f t="shared" si="244"/>
        <v>#REF!</v>
      </c>
      <c r="BA291" s="13">
        <f t="shared" si="221"/>
        <v>654.52934422449698</v>
      </c>
      <c r="BB291" s="37">
        <f t="shared" si="222"/>
        <v>353.07368435452213</v>
      </c>
      <c r="BC291" s="13" t="e">
        <f t="shared" si="223"/>
        <v>#REF!</v>
      </c>
      <c r="BD291" t="e">
        <f t="shared" si="245"/>
        <v>#REF!</v>
      </c>
      <c r="BE291" s="13">
        <f t="shared" si="224"/>
        <v>743.64621724213885</v>
      </c>
      <c r="BF291" s="13">
        <f t="shared" si="246"/>
        <v>354.15572450781633</v>
      </c>
      <c r="BG291" s="13" t="e">
        <f t="shared" si="225"/>
        <v>#REF!</v>
      </c>
      <c r="BH291" t="e">
        <f t="shared" si="247"/>
        <v>#REF!</v>
      </c>
      <c r="BI291" s="13">
        <f t="shared" si="226"/>
        <v>743.64621724213885</v>
      </c>
      <c r="BJ291" s="115">
        <f t="shared" si="227"/>
        <v>1.7085040543306103</v>
      </c>
      <c r="BK291" s="13" t="e">
        <f t="shared" si="228"/>
        <v>#REF!</v>
      </c>
      <c r="BL291" t="e">
        <f t="shared" si="248"/>
        <v>#REF!</v>
      </c>
      <c r="BM291" s="116">
        <f t="shared" si="229"/>
        <v>5.6772349545232395</v>
      </c>
      <c r="BN291" s="13">
        <f t="shared" si="249"/>
        <v>2.7905442076247393</v>
      </c>
      <c r="BO291" s="13" t="e">
        <f t="shared" si="230"/>
        <v>#REF!</v>
      </c>
      <c r="BP291" t="e">
        <f t="shared" si="250"/>
        <v>#REF!</v>
      </c>
      <c r="BQ291" s="13">
        <f t="shared" si="231"/>
        <v>5.6772349545232395</v>
      </c>
      <c r="BR291" s="37">
        <f t="shared" si="232"/>
        <v>245.74561645731924</v>
      </c>
      <c r="BS291" s="13" t="e">
        <f t="shared" si="233"/>
        <v>#REF!</v>
      </c>
      <c r="BT291" t="e">
        <f t="shared" si="251"/>
        <v>#REF!</v>
      </c>
      <c r="BU291" s="13">
        <f t="shared" si="234"/>
        <v>890.04176756572133</v>
      </c>
      <c r="BV291" s="13">
        <f t="shared" si="252"/>
        <v>246.82765661061336</v>
      </c>
      <c r="BW291" s="13" t="e">
        <f t="shared" si="235"/>
        <v>#REF!</v>
      </c>
      <c r="BX291" t="e">
        <f t="shared" si="253"/>
        <v>#REF!</v>
      </c>
      <c r="BY291" s="13">
        <f t="shared" si="236"/>
        <v>890.04176756572133</v>
      </c>
    </row>
    <row r="292" spans="29:77" x14ac:dyDescent="0.2">
      <c r="AC292">
        <v>291</v>
      </c>
      <c r="AD292" s="37">
        <f t="shared" si="207"/>
        <v>902.90513738053278</v>
      </c>
      <c r="AE292" s="13" t="e">
        <f t="shared" si="208"/>
        <v>#REF!</v>
      </c>
      <c r="AF292" t="e">
        <f t="shared" si="254"/>
        <v>#REF!</v>
      </c>
      <c r="AG292" s="13">
        <f t="shared" si="209"/>
        <v>1949.1707066918982</v>
      </c>
      <c r="AH292" s="13">
        <f t="shared" si="237"/>
        <v>904.21801276652945</v>
      </c>
      <c r="AI292" s="13" t="e">
        <f t="shared" si="210"/>
        <v>#REF!</v>
      </c>
      <c r="AJ292" t="e">
        <f t="shared" si="238"/>
        <v>#REF!</v>
      </c>
      <c r="AK292" s="13">
        <f t="shared" si="211"/>
        <v>1949.1707066918982</v>
      </c>
      <c r="AL292" s="37">
        <f t="shared" si="212"/>
        <v>1951.5980368584414</v>
      </c>
      <c r="AM292" s="13" t="e">
        <f t="shared" si="213"/>
        <v>#REF!</v>
      </c>
      <c r="AN292" t="e">
        <f t="shared" si="239"/>
        <v>#REF!</v>
      </c>
      <c r="AO292" s="13">
        <f t="shared" si="214"/>
        <v>4135.1333898795156</v>
      </c>
      <c r="AP292" s="13">
        <f t="shared" si="240"/>
        <v>1953.0926949901914</v>
      </c>
      <c r="AQ292" s="13" t="e">
        <f t="shared" si="215"/>
        <v>#REF!</v>
      </c>
      <c r="AR292" s="13" t="e">
        <f t="shared" si="241"/>
        <v>#REF!</v>
      </c>
      <c r="AS292" s="38">
        <f t="shared" si="216"/>
        <v>4135.1333898795156</v>
      </c>
      <c r="AT292" s="37">
        <f t="shared" si="217"/>
        <v>251.27270472321888</v>
      </c>
      <c r="AU292" s="13" t="e">
        <f t="shared" si="218"/>
        <v>#REF!</v>
      </c>
      <c r="AV292" t="e">
        <f t="shared" si="242"/>
        <v>#REF!</v>
      </c>
      <c r="AW292" s="13">
        <f t="shared" si="219"/>
        <v>654.52934422449698</v>
      </c>
      <c r="AX292" s="13">
        <f t="shared" si="243"/>
        <v>252.09216979931364</v>
      </c>
      <c r="AY292" s="13" t="e">
        <f t="shared" si="220"/>
        <v>#REF!</v>
      </c>
      <c r="AZ292" t="e">
        <f t="shared" si="244"/>
        <v>#REF!</v>
      </c>
      <c r="BA292" s="13">
        <f t="shared" si="221"/>
        <v>654.52934422449698</v>
      </c>
      <c r="BB292" s="37">
        <f t="shared" si="222"/>
        <v>353.07368435452213</v>
      </c>
      <c r="BC292" s="13" t="e">
        <f t="shared" si="223"/>
        <v>#REF!</v>
      </c>
      <c r="BD292" t="e">
        <f t="shared" si="245"/>
        <v>#REF!</v>
      </c>
      <c r="BE292" s="13">
        <f t="shared" si="224"/>
        <v>743.64621724213885</v>
      </c>
      <c r="BF292" s="13">
        <f t="shared" si="246"/>
        <v>354.15572450781633</v>
      </c>
      <c r="BG292" s="13" t="e">
        <f t="shared" si="225"/>
        <v>#REF!</v>
      </c>
      <c r="BH292" t="e">
        <f t="shared" si="247"/>
        <v>#REF!</v>
      </c>
      <c r="BI292" s="13">
        <f t="shared" si="226"/>
        <v>743.64621724213885</v>
      </c>
      <c r="BJ292" s="115">
        <f t="shared" si="227"/>
        <v>1.7085040543306103</v>
      </c>
      <c r="BK292" s="13" t="e">
        <f t="shared" si="228"/>
        <v>#REF!</v>
      </c>
      <c r="BL292" t="e">
        <f t="shared" si="248"/>
        <v>#REF!</v>
      </c>
      <c r="BM292" s="116">
        <f t="shared" si="229"/>
        <v>5.6772349545232395</v>
      </c>
      <c r="BN292" s="13">
        <f t="shared" si="249"/>
        <v>2.7905442076247393</v>
      </c>
      <c r="BO292" s="13" t="e">
        <f t="shared" si="230"/>
        <v>#REF!</v>
      </c>
      <c r="BP292" t="e">
        <f t="shared" si="250"/>
        <v>#REF!</v>
      </c>
      <c r="BQ292" s="13">
        <f t="shared" si="231"/>
        <v>5.6772349545232395</v>
      </c>
      <c r="BR292" s="37">
        <f t="shared" si="232"/>
        <v>245.74561645731924</v>
      </c>
      <c r="BS292" s="13" t="e">
        <f t="shared" si="233"/>
        <v>#REF!</v>
      </c>
      <c r="BT292" t="e">
        <f t="shared" si="251"/>
        <v>#REF!</v>
      </c>
      <c r="BU292" s="13">
        <f t="shared" si="234"/>
        <v>890.04176756572133</v>
      </c>
      <c r="BV292" s="13">
        <f t="shared" si="252"/>
        <v>246.82765661061336</v>
      </c>
      <c r="BW292" s="13" t="e">
        <f t="shared" si="235"/>
        <v>#REF!</v>
      </c>
      <c r="BX292" t="e">
        <f t="shared" si="253"/>
        <v>#REF!</v>
      </c>
      <c r="BY292" s="13">
        <f t="shared" si="236"/>
        <v>890.04176756572133</v>
      </c>
    </row>
    <row r="293" spans="29:77" x14ac:dyDescent="0.2">
      <c r="AC293">
        <v>292</v>
      </c>
      <c r="AD293" s="37">
        <f t="shared" si="207"/>
        <v>902.90513738053278</v>
      </c>
      <c r="AE293" s="13" t="e">
        <f t="shared" si="208"/>
        <v>#REF!</v>
      </c>
      <c r="AF293" t="e">
        <f t="shared" si="254"/>
        <v>#REF!</v>
      </c>
      <c r="AG293" s="13">
        <f t="shared" si="209"/>
        <v>1949.1707066918982</v>
      </c>
      <c r="AH293" s="13">
        <f t="shared" si="237"/>
        <v>904.21801276652945</v>
      </c>
      <c r="AI293" s="13" t="e">
        <f t="shared" si="210"/>
        <v>#REF!</v>
      </c>
      <c r="AJ293" t="e">
        <f t="shared" si="238"/>
        <v>#REF!</v>
      </c>
      <c r="AK293" s="13">
        <f t="shared" si="211"/>
        <v>1949.1707066918982</v>
      </c>
      <c r="AL293" s="37">
        <f t="shared" si="212"/>
        <v>1951.5980368584414</v>
      </c>
      <c r="AM293" s="13" t="e">
        <f t="shared" si="213"/>
        <v>#REF!</v>
      </c>
      <c r="AN293" t="e">
        <f t="shared" si="239"/>
        <v>#REF!</v>
      </c>
      <c r="AO293" s="13">
        <f t="shared" si="214"/>
        <v>4135.1333898795156</v>
      </c>
      <c r="AP293" s="13">
        <f t="shared" si="240"/>
        <v>1953.0926949901914</v>
      </c>
      <c r="AQ293" s="13" t="e">
        <f t="shared" si="215"/>
        <v>#REF!</v>
      </c>
      <c r="AR293" s="13" t="e">
        <f t="shared" si="241"/>
        <v>#REF!</v>
      </c>
      <c r="AS293" s="38">
        <f t="shared" si="216"/>
        <v>4135.1333898795156</v>
      </c>
      <c r="AT293" s="37">
        <f t="shared" si="217"/>
        <v>251.27270472321888</v>
      </c>
      <c r="AU293" s="13" t="e">
        <f t="shared" si="218"/>
        <v>#REF!</v>
      </c>
      <c r="AV293" t="e">
        <f t="shared" si="242"/>
        <v>#REF!</v>
      </c>
      <c r="AW293" s="13">
        <f t="shared" si="219"/>
        <v>654.52934422449698</v>
      </c>
      <c r="AX293" s="13">
        <f t="shared" si="243"/>
        <v>252.09216979931364</v>
      </c>
      <c r="AY293" s="13" t="e">
        <f t="shared" si="220"/>
        <v>#REF!</v>
      </c>
      <c r="AZ293" t="e">
        <f t="shared" si="244"/>
        <v>#REF!</v>
      </c>
      <c r="BA293" s="13">
        <f t="shared" si="221"/>
        <v>654.52934422449698</v>
      </c>
      <c r="BB293" s="37">
        <f t="shared" si="222"/>
        <v>353.07368435452213</v>
      </c>
      <c r="BC293" s="13" t="e">
        <f t="shared" si="223"/>
        <v>#REF!</v>
      </c>
      <c r="BD293" t="e">
        <f t="shared" si="245"/>
        <v>#REF!</v>
      </c>
      <c r="BE293" s="13">
        <f t="shared" si="224"/>
        <v>743.64621724213885</v>
      </c>
      <c r="BF293" s="13">
        <f t="shared" si="246"/>
        <v>354.15572450781633</v>
      </c>
      <c r="BG293" s="13" t="e">
        <f t="shared" si="225"/>
        <v>#REF!</v>
      </c>
      <c r="BH293" t="e">
        <f t="shared" si="247"/>
        <v>#REF!</v>
      </c>
      <c r="BI293" s="13">
        <f t="shared" si="226"/>
        <v>743.64621724213885</v>
      </c>
      <c r="BJ293" s="115">
        <f t="shared" si="227"/>
        <v>1.7085040543306103</v>
      </c>
      <c r="BK293" s="13" t="e">
        <f t="shared" si="228"/>
        <v>#REF!</v>
      </c>
      <c r="BL293" t="e">
        <f t="shared" si="248"/>
        <v>#REF!</v>
      </c>
      <c r="BM293" s="116">
        <f t="shared" si="229"/>
        <v>5.6772349545232395</v>
      </c>
      <c r="BN293" s="13">
        <f t="shared" si="249"/>
        <v>2.7905442076247393</v>
      </c>
      <c r="BO293" s="13" t="e">
        <f t="shared" si="230"/>
        <v>#REF!</v>
      </c>
      <c r="BP293" t="e">
        <f t="shared" si="250"/>
        <v>#REF!</v>
      </c>
      <c r="BQ293" s="13">
        <f t="shared" si="231"/>
        <v>5.6772349545232395</v>
      </c>
      <c r="BR293" s="37">
        <f t="shared" si="232"/>
        <v>245.74561645731924</v>
      </c>
      <c r="BS293" s="13" t="e">
        <f t="shared" si="233"/>
        <v>#REF!</v>
      </c>
      <c r="BT293" t="e">
        <f t="shared" si="251"/>
        <v>#REF!</v>
      </c>
      <c r="BU293" s="13">
        <f t="shared" si="234"/>
        <v>890.04176756572133</v>
      </c>
      <c r="BV293" s="13">
        <f t="shared" si="252"/>
        <v>246.82765661061336</v>
      </c>
      <c r="BW293" s="13" t="e">
        <f t="shared" si="235"/>
        <v>#REF!</v>
      </c>
      <c r="BX293" t="e">
        <f t="shared" si="253"/>
        <v>#REF!</v>
      </c>
      <c r="BY293" s="13">
        <f t="shared" si="236"/>
        <v>890.04176756572133</v>
      </c>
    </row>
    <row r="294" spans="29:77" x14ac:dyDescent="0.2">
      <c r="AC294">
        <v>293</v>
      </c>
      <c r="AD294" s="37">
        <f t="shared" si="207"/>
        <v>902.90513738053278</v>
      </c>
      <c r="AE294" s="13" t="e">
        <f t="shared" si="208"/>
        <v>#REF!</v>
      </c>
      <c r="AF294" t="e">
        <f t="shared" si="254"/>
        <v>#REF!</v>
      </c>
      <c r="AG294" s="13">
        <f t="shared" si="209"/>
        <v>1949.1707066918982</v>
      </c>
      <c r="AH294" s="13">
        <f t="shared" si="237"/>
        <v>904.21801276652945</v>
      </c>
      <c r="AI294" s="13" t="e">
        <f t="shared" si="210"/>
        <v>#REF!</v>
      </c>
      <c r="AJ294" t="e">
        <f t="shared" si="238"/>
        <v>#REF!</v>
      </c>
      <c r="AK294" s="13">
        <f t="shared" si="211"/>
        <v>1949.1707066918982</v>
      </c>
      <c r="AL294" s="37">
        <f t="shared" si="212"/>
        <v>1951.5980368584414</v>
      </c>
      <c r="AM294" s="13" t="e">
        <f t="shared" si="213"/>
        <v>#REF!</v>
      </c>
      <c r="AN294" t="e">
        <f t="shared" si="239"/>
        <v>#REF!</v>
      </c>
      <c r="AO294" s="13">
        <f t="shared" si="214"/>
        <v>4135.1333898795156</v>
      </c>
      <c r="AP294" s="13">
        <f t="shared" si="240"/>
        <v>1953.0926949901914</v>
      </c>
      <c r="AQ294" s="13" t="e">
        <f t="shared" si="215"/>
        <v>#REF!</v>
      </c>
      <c r="AR294" s="13" t="e">
        <f t="shared" si="241"/>
        <v>#REF!</v>
      </c>
      <c r="AS294" s="38">
        <f t="shared" si="216"/>
        <v>4135.1333898795156</v>
      </c>
      <c r="AT294" s="37">
        <f t="shared" si="217"/>
        <v>251.27270472321888</v>
      </c>
      <c r="AU294" s="13" t="e">
        <f t="shared" si="218"/>
        <v>#REF!</v>
      </c>
      <c r="AV294" t="e">
        <f t="shared" si="242"/>
        <v>#REF!</v>
      </c>
      <c r="AW294" s="13">
        <f t="shared" si="219"/>
        <v>654.52934422449698</v>
      </c>
      <c r="AX294" s="13">
        <f t="shared" si="243"/>
        <v>252.09216979931364</v>
      </c>
      <c r="AY294" s="13" t="e">
        <f t="shared" si="220"/>
        <v>#REF!</v>
      </c>
      <c r="AZ294" t="e">
        <f t="shared" si="244"/>
        <v>#REF!</v>
      </c>
      <c r="BA294" s="13">
        <f t="shared" si="221"/>
        <v>654.52934422449698</v>
      </c>
      <c r="BB294" s="37">
        <f t="shared" si="222"/>
        <v>353.07368435452213</v>
      </c>
      <c r="BC294" s="13" t="e">
        <f t="shared" si="223"/>
        <v>#REF!</v>
      </c>
      <c r="BD294" t="e">
        <f t="shared" si="245"/>
        <v>#REF!</v>
      </c>
      <c r="BE294" s="13">
        <f t="shared" si="224"/>
        <v>743.64621724213885</v>
      </c>
      <c r="BF294" s="13">
        <f t="shared" si="246"/>
        <v>354.15572450781633</v>
      </c>
      <c r="BG294" s="13" t="e">
        <f t="shared" si="225"/>
        <v>#REF!</v>
      </c>
      <c r="BH294" t="e">
        <f t="shared" si="247"/>
        <v>#REF!</v>
      </c>
      <c r="BI294" s="13">
        <f t="shared" si="226"/>
        <v>743.64621724213885</v>
      </c>
      <c r="BJ294" s="115">
        <f t="shared" si="227"/>
        <v>1.7085040543306103</v>
      </c>
      <c r="BK294" s="13" t="e">
        <f t="shared" si="228"/>
        <v>#REF!</v>
      </c>
      <c r="BL294" t="e">
        <f t="shared" si="248"/>
        <v>#REF!</v>
      </c>
      <c r="BM294" s="116">
        <f t="shared" si="229"/>
        <v>5.6772349545232395</v>
      </c>
      <c r="BN294" s="13">
        <f t="shared" si="249"/>
        <v>2.7905442076247393</v>
      </c>
      <c r="BO294" s="13" t="e">
        <f t="shared" si="230"/>
        <v>#REF!</v>
      </c>
      <c r="BP294" t="e">
        <f t="shared" si="250"/>
        <v>#REF!</v>
      </c>
      <c r="BQ294" s="13">
        <f t="shared" si="231"/>
        <v>5.6772349545232395</v>
      </c>
      <c r="BR294" s="37">
        <f t="shared" si="232"/>
        <v>245.74561645731924</v>
      </c>
      <c r="BS294" s="13" t="e">
        <f t="shared" si="233"/>
        <v>#REF!</v>
      </c>
      <c r="BT294" t="e">
        <f t="shared" si="251"/>
        <v>#REF!</v>
      </c>
      <c r="BU294" s="13">
        <f t="shared" si="234"/>
        <v>890.04176756572133</v>
      </c>
      <c r="BV294" s="13">
        <f t="shared" si="252"/>
        <v>246.82765661061336</v>
      </c>
      <c r="BW294" s="13" t="e">
        <f t="shared" si="235"/>
        <v>#REF!</v>
      </c>
      <c r="BX294" t="e">
        <f t="shared" si="253"/>
        <v>#REF!</v>
      </c>
      <c r="BY294" s="13">
        <f t="shared" si="236"/>
        <v>890.04176756572133</v>
      </c>
    </row>
    <row r="295" spans="29:77" x14ac:dyDescent="0.2">
      <c r="AC295">
        <v>294</v>
      </c>
      <c r="AD295" s="37">
        <f t="shared" si="207"/>
        <v>902.90513738053278</v>
      </c>
      <c r="AE295" s="13" t="e">
        <f t="shared" si="208"/>
        <v>#REF!</v>
      </c>
      <c r="AF295" t="e">
        <f t="shared" si="254"/>
        <v>#REF!</v>
      </c>
      <c r="AG295" s="13">
        <f t="shared" si="209"/>
        <v>1949.1707066918982</v>
      </c>
      <c r="AH295" s="13">
        <f t="shared" si="237"/>
        <v>904.21801276652945</v>
      </c>
      <c r="AI295" s="13" t="e">
        <f t="shared" si="210"/>
        <v>#REF!</v>
      </c>
      <c r="AJ295" t="e">
        <f t="shared" si="238"/>
        <v>#REF!</v>
      </c>
      <c r="AK295" s="13">
        <f t="shared" si="211"/>
        <v>1949.1707066918982</v>
      </c>
      <c r="AL295" s="37">
        <f t="shared" si="212"/>
        <v>1951.5980368584414</v>
      </c>
      <c r="AM295" s="13" t="e">
        <f t="shared" si="213"/>
        <v>#REF!</v>
      </c>
      <c r="AN295" t="e">
        <f t="shared" si="239"/>
        <v>#REF!</v>
      </c>
      <c r="AO295" s="13">
        <f t="shared" si="214"/>
        <v>4135.1333898795156</v>
      </c>
      <c r="AP295" s="13">
        <f t="shared" si="240"/>
        <v>1953.0926949901914</v>
      </c>
      <c r="AQ295" s="13" t="e">
        <f t="shared" si="215"/>
        <v>#REF!</v>
      </c>
      <c r="AR295" s="13" t="e">
        <f t="shared" si="241"/>
        <v>#REF!</v>
      </c>
      <c r="AS295" s="38">
        <f t="shared" si="216"/>
        <v>4135.1333898795156</v>
      </c>
      <c r="AT295" s="37">
        <f t="shared" si="217"/>
        <v>251.27270472321888</v>
      </c>
      <c r="AU295" s="13" t="e">
        <f t="shared" si="218"/>
        <v>#REF!</v>
      </c>
      <c r="AV295" t="e">
        <f t="shared" si="242"/>
        <v>#REF!</v>
      </c>
      <c r="AW295" s="13">
        <f t="shared" si="219"/>
        <v>654.52934422449698</v>
      </c>
      <c r="AX295" s="13">
        <f t="shared" si="243"/>
        <v>252.09216979931364</v>
      </c>
      <c r="AY295" s="13" t="e">
        <f t="shared" si="220"/>
        <v>#REF!</v>
      </c>
      <c r="AZ295" t="e">
        <f t="shared" si="244"/>
        <v>#REF!</v>
      </c>
      <c r="BA295" s="13">
        <f t="shared" si="221"/>
        <v>654.52934422449698</v>
      </c>
      <c r="BB295" s="37">
        <f t="shared" si="222"/>
        <v>353.07368435452213</v>
      </c>
      <c r="BC295" s="13" t="e">
        <f t="shared" si="223"/>
        <v>#REF!</v>
      </c>
      <c r="BD295" t="e">
        <f t="shared" si="245"/>
        <v>#REF!</v>
      </c>
      <c r="BE295" s="13">
        <f t="shared" si="224"/>
        <v>743.64621724213885</v>
      </c>
      <c r="BF295" s="13">
        <f t="shared" si="246"/>
        <v>354.15572450781633</v>
      </c>
      <c r="BG295" s="13" t="e">
        <f t="shared" si="225"/>
        <v>#REF!</v>
      </c>
      <c r="BH295" t="e">
        <f t="shared" si="247"/>
        <v>#REF!</v>
      </c>
      <c r="BI295" s="13">
        <f t="shared" si="226"/>
        <v>743.64621724213885</v>
      </c>
      <c r="BJ295" s="115">
        <f t="shared" si="227"/>
        <v>1.7085040543306103</v>
      </c>
      <c r="BK295" s="13" t="e">
        <f t="shared" si="228"/>
        <v>#REF!</v>
      </c>
      <c r="BL295" t="e">
        <f t="shared" si="248"/>
        <v>#REF!</v>
      </c>
      <c r="BM295" s="116">
        <f t="shared" si="229"/>
        <v>5.6772349545232395</v>
      </c>
      <c r="BN295" s="13">
        <f t="shared" si="249"/>
        <v>2.7905442076247393</v>
      </c>
      <c r="BO295" s="13" t="e">
        <f t="shared" si="230"/>
        <v>#REF!</v>
      </c>
      <c r="BP295" t="e">
        <f t="shared" si="250"/>
        <v>#REF!</v>
      </c>
      <c r="BQ295" s="13">
        <f t="shared" si="231"/>
        <v>5.6772349545232395</v>
      </c>
      <c r="BR295" s="37">
        <f t="shared" si="232"/>
        <v>245.74561645731924</v>
      </c>
      <c r="BS295" s="13" t="e">
        <f t="shared" si="233"/>
        <v>#REF!</v>
      </c>
      <c r="BT295" t="e">
        <f t="shared" si="251"/>
        <v>#REF!</v>
      </c>
      <c r="BU295" s="13">
        <f t="shared" si="234"/>
        <v>890.04176756572133</v>
      </c>
      <c r="BV295" s="13">
        <f t="shared" si="252"/>
        <v>246.82765661061336</v>
      </c>
      <c r="BW295" s="13" t="e">
        <f t="shared" si="235"/>
        <v>#REF!</v>
      </c>
      <c r="BX295" t="e">
        <f t="shared" si="253"/>
        <v>#REF!</v>
      </c>
      <c r="BY295" s="13">
        <f t="shared" si="236"/>
        <v>890.04176756572133</v>
      </c>
    </row>
    <row r="296" spans="29:77" x14ac:dyDescent="0.2">
      <c r="AC296">
        <v>295</v>
      </c>
      <c r="AD296" s="37">
        <f t="shared" si="207"/>
        <v>902.90513738053278</v>
      </c>
      <c r="AE296" s="13" t="e">
        <f t="shared" si="208"/>
        <v>#REF!</v>
      </c>
      <c r="AF296" t="e">
        <f t="shared" si="254"/>
        <v>#REF!</v>
      </c>
      <c r="AG296" s="13">
        <f t="shared" si="209"/>
        <v>1949.1707066918982</v>
      </c>
      <c r="AH296" s="13">
        <f t="shared" si="237"/>
        <v>904.21801276652945</v>
      </c>
      <c r="AI296" s="13" t="e">
        <f t="shared" si="210"/>
        <v>#REF!</v>
      </c>
      <c r="AJ296" t="e">
        <f t="shared" si="238"/>
        <v>#REF!</v>
      </c>
      <c r="AK296" s="13">
        <f t="shared" si="211"/>
        <v>1949.1707066918982</v>
      </c>
      <c r="AL296" s="37">
        <f t="shared" si="212"/>
        <v>1951.5980368584414</v>
      </c>
      <c r="AM296" s="13" t="e">
        <f t="shared" si="213"/>
        <v>#REF!</v>
      </c>
      <c r="AN296" t="e">
        <f t="shared" si="239"/>
        <v>#REF!</v>
      </c>
      <c r="AO296" s="13">
        <f t="shared" si="214"/>
        <v>4135.1333898795156</v>
      </c>
      <c r="AP296" s="13">
        <f t="shared" si="240"/>
        <v>1953.0926949901914</v>
      </c>
      <c r="AQ296" s="13" t="e">
        <f t="shared" si="215"/>
        <v>#REF!</v>
      </c>
      <c r="AR296" s="13" t="e">
        <f t="shared" si="241"/>
        <v>#REF!</v>
      </c>
      <c r="AS296" s="38">
        <f t="shared" si="216"/>
        <v>4135.1333898795156</v>
      </c>
      <c r="AT296" s="37">
        <f t="shared" si="217"/>
        <v>251.27270472321888</v>
      </c>
      <c r="AU296" s="13" t="e">
        <f t="shared" si="218"/>
        <v>#REF!</v>
      </c>
      <c r="AV296" t="e">
        <f t="shared" si="242"/>
        <v>#REF!</v>
      </c>
      <c r="AW296" s="13">
        <f t="shared" si="219"/>
        <v>654.52934422449698</v>
      </c>
      <c r="AX296" s="13">
        <f t="shared" si="243"/>
        <v>252.09216979931364</v>
      </c>
      <c r="AY296" s="13" t="e">
        <f t="shared" si="220"/>
        <v>#REF!</v>
      </c>
      <c r="AZ296" t="e">
        <f t="shared" si="244"/>
        <v>#REF!</v>
      </c>
      <c r="BA296" s="13">
        <f t="shared" si="221"/>
        <v>654.52934422449698</v>
      </c>
      <c r="BB296" s="37">
        <f t="shared" si="222"/>
        <v>353.07368435452213</v>
      </c>
      <c r="BC296" s="13" t="e">
        <f t="shared" si="223"/>
        <v>#REF!</v>
      </c>
      <c r="BD296" t="e">
        <f t="shared" si="245"/>
        <v>#REF!</v>
      </c>
      <c r="BE296" s="13">
        <f t="shared" si="224"/>
        <v>743.64621724213885</v>
      </c>
      <c r="BF296" s="13">
        <f t="shared" si="246"/>
        <v>354.15572450781633</v>
      </c>
      <c r="BG296" s="13" t="e">
        <f t="shared" si="225"/>
        <v>#REF!</v>
      </c>
      <c r="BH296" t="e">
        <f t="shared" si="247"/>
        <v>#REF!</v>
      </c>
      <c r="BI296" s="13">
        <f t="shared" si="226"/>
        <v>743.64621724213885</v>
      </c>
      <c r="BJ296" s="115">
        <f t="shared" si="227"/>
        <v>1.7085040543306103</v>
      </c>
      <c r="BK296" s="13" t="e">
        <f t="shared" si="228"/>
        <v>#REF!</v>
      </c>
      <c r="BL296" t="e">
        <f t="shared" si="248"/>
        <v>#REF!</v>
      </c>
      <c r="BM296" s="116">
        <f t="shared" si="229"/>
        <v>5.6772349545232395</v>
      </c>
      <c r="BN296" s="13">
        <f t="shared" si="249"/>
        <v>2.7905442076247393</v>
      </c>
      <c r="BO296" s="13" t="e">
        <f t="shared" si="230"/>
        <v>#REF!</v>
      </c>
      <c r="BP296" t="e">
        <f t="shared" si="250"/>
        <v>#REF!</v>
      </c>
      <c r="BQ296" s="13">
        <f t="shared" si="231"/>
        <v>5.6772349545232395</v>
      </c>
      <c r="BR296" s="37">
        <f t="shared" si="232"/>
        <v>245.74561645731924</v>
      </c>
      <c r="BS296" s="13" t="e">
        <f t="shared" si="233"/>
        <v>#REF!</v>
      </c>
      <c r="BT296" t="e">
        <f t="shared" si="251"/>
        <v>#REF!</v>
      </c>
      <c r="BU296" s="13">
        <f t="shared" si="234"/>
        <v>890.04176756572133</v>
      </c>
      <c r="BV296" s="13">
        <f t="shared" si="252"/>
        <v>246.82765661061336</v>
      </c>
      <c r="BW296" s="13" t="e">
        <f t="shared" si="235"/>
        <v>#REF!</v>
      </c>
      <c r="BX296" t="e">
        <f t="shared" si="253"/>
        <v>#REF!</v>
      </c>
      <c r="BY296" s="13">
        <f t="shared" si="236"/>
        <v>890.04176756572133</v>
      </c>
    </row>
    <row r="297" spans="29:77" x14ac:dyDescent="0.2">
      <c r="AC297">
        <v>296</v>
      </c>
      <c r="AD297" s="37">
        <f t="shared" si="207"/>
        <v>902.90513738053278</v>
      </c>
      <c r="AE297" s="13" t="e">
        <f t="shared" si="208"/>
        <v>#REF!</v>
      </c>
      <c r="AF297" t="e">
        <f t="shared" si="254"/>
        <v>#REF!</v>
      </c>
      <c r="AG297" s="13">
        <f t="shared" si="209"/>
        <v>1949.1707066918982</v>
      </c>
      <c r="AH297" s="13">
        <f t="shared" si="237"/>
        <v>904.21801276652945</v>
      </c>
      <c r="AI297" s="13" t="e">
        <f t="shared" si="210"/>
        <v>#REF!</v>
      </c>
      <c r="AJ297" t="e">
        <f t="shared" si="238"/>
        <v>#REF!</v>
      </c>
      <c r="AK297" s="13">
        <f t="shared" si="211"/>
        <v>1949.1707066918982</v>
      </c>
      <c r="AL297" s="37">
        <f t="shared" si="212"/>
        <v>1951.5980368584414</v>
      </c>
      <c r="AM297" s="13" t="e">
        <f t="shared" si="213"/>
        <v>#REF!</v>
      </c>
      <c r="AN297" t="e">
        <f t="shared" si="239"/>
        <v>#REF!</v>
      </c>
      <c r="AO297" s="13">
        <f t="shared" si="214"/>
        <v>4135.1333898795156</v>
      </c>
      <c r="AP297" s="13">
        <f t="shared" si="240"/>
        <v>1953.0926949901914</v>
      </c>
      <c r="AQ297" s="13" t="e">
        <f t="shared" si="215"/>
        <v>#REF!</v>
      </c>
      <c r="AR297" s="13" t="e">
        <f t="shared" si="241"/>
        <v>#REF!</v>
      </c>
      <c r="AS297" s="38">
        <f t="shared" si="216"/>
        <v>4135.1333898795156</v>
      </c>
      <c r="AT297" s="37">
        <f t="shared" si="217"/>
        <v>251.27270472321888</v>
      </c>
      <c r="AU297" s="13" t="e">
        <f t="shared" si="218"/>
        <v>#REF!</v>
      </c>
      <c r="AV297" t="e">
        <f t="shared" si="242"/>
        <v>#REF!</v>
      </c>
      <c r="AW297" s="13">
        <f t="shared" si="219"/>
        <v>654.52934422449698</v>
      </c>
      <c r="AX297" s="13">
        <f t="shared" si="243"/>
        <v>252.09216979931364</v>
      </c>
      <c r="AY297" s="13" t="e">
        <f t="shared" si="220"/>
        <v>#REF!</v>
      </c>
      <c r="AZ297" t="e">
        <f t="shared" si="244"/>
        <v>#REF!</v>
      </c>
      <c r="BA297" s="13">
        <f t="shared" si="221"/>
        <v>654.52934422449698</v>
      </c>
      <c r="BB297" s="37">
        <f t="shared" si="222"/>
        <v>353.07368435452213</v>
      </c>
      <c r="BC297" s="13" t="e">
        <f t="shared" si="223"/>
        <v>#REF!</v>
      </c>
      <c r="BD297" t="e">
        <f t="shared" si="245"/>
        <v>#REF!</v>
      </c>
      <c r="BE297" s="13">
        <f t="shared" si="224"/>
        <v>743.64621724213885</v>
      </c>
      <c r="BF297" s="13">
        <f t="shared" si="246"/>
        <v>354.15572450781633</v>
      </c>
      <c r="BG297" s="13" t="e">
        <f t="shared" si="225"/>
        <v>#REF!</v>
      </c>
      <c r="BH297" t="e">
        <f t="shared" si="247"/>
        <v>#REF!</v>
      </c>
      <c r="BI297" s="13">
        <f t="shared" si="226"/>
        <v>743.64621724213885</v>
      </c>
      <c r="BJ297" s="115">
        <f t="shared" si="227"/>
        <v>1.7085040543306103</v>
      </c>
      <c r="BK297" s="13" t="e">
        <f t="shared" si="228"/>
        <v>#REF!</v>
      </c>
      <c r="BL297" t="e">
        <f t="shared" si="248"/>
        <v>#REF!</v>
      </c>
      <c r="BM297" s="116">
        <f t="shared" si="229"/>
        <v>5.6772349545232395</v>
      </c>
      <c r="BN297" s="13">
        <f t="shared" si="249"/>
        <v>2.7905442076247393</v>
      </c>
      <c r="BO297" s="13" t="e">
        <f t="shared" si="230"/>
        <v>#REF!</v>
      </c>
      <c r="BP297" t="e">
        <f t="shared" si="250"/>
        <v>#REF!</v>
      </c>
      <c r="BQ297" s="13">
        <f t="shared" si="231"/>
        <v>5.6772349545232395</v>
      </c>
      <c r="BR297" s="37">
        <f t="shared" si="232"/>
        <v>245.74561645731924</v>
      </c>
      <c r="BS297" s="13" t="e">
        <f t="shared" si="233"/>
        <v>#REF!</v>
      </c>
      <c r="BT297" t="e">
        <f t="shared" si="251"/>
        <v>#REF!</v>
      </c>
      <c r="BU297" s="13">
        <f t="shared" si="234"/>
        <v>890.04176756572133</v>
      </c>
      <c r="BV297" s="13">
        <f t="shared" si="252"/>
        <v>246.82765661061336</v>
      </c>
      <c r="BW297" s="13" t="e">
        <f t="shared" si="235"/>
        <v>#REF!</v>
      </c>
      <c r="BX297" t="e">
        <f t="shared" si="253"/>
        <v>#REF!</v>
      </c>
      <c r="BY297" s="13">
        <f t="shared" si="236"/>
        <v>890.04176756572133</v>
      </c>
    </row>
    <row r="298" spans="29:77" x14ac:dyDescent="0.2">
      <c r="AC298">
        <v>297</v>
      </c>
      <c r="AD298" s="37">
        <f t="shared" si="207"/>
        <v>902.90513738053278</v>
      </c>
      <c r="AE298" s="13" t="e">
        <f t="shared" si="208"/>
        <v>#REF!</v>
      </c>
      <c r="AF298" t="e">
        <f t="shared" si="254"/>
        <v>#REF!</v>
      </c>
      <c r="AG298" s="13">
        <f t="shared" si="209"/>
        <v>1949.1707066918982</v>
      </c>
      <c r="AH298" s="13">
        <f t="shared" si="237"/>
        <v>904.21801276652945</v>
      </c>
      <c r="AI298" s="13" t="e">
        <f t="shared" si="210"/>
        <v>#REF!</v>
      </c>
      <c r="AJ298" t="e">
        <f t="shared" si="238"/>
        <v>#REF!</v>
      </c>
      <c r="AK298" s="13">
        <f t="shared" si="211"/>
        <v>1949.1707066918982</v>
      </c>
      <c r="AL298" s="37">
        <f t="shared" si="212"/>
        <v>1951.5980368584414</v>
      </c>
      <c r="AM298" s="13" t="e">
        <f t="shared" si="213"/>
        <v>#REF!</v>
      </c>
      <c r="AN298" t="e">
        <f t="shared" si="239"/>
        <v>#REF!</v>
      </c>
      <c r="AO298" s="13">
        <f t="shared" si="214"/>
        <v>4135.1333898795156</v>
      </c>
      <c r="AP298" s="13">
        <f t="shared" si="240"/>
        <v>1953.0926949901914</v>
      </c>
      <c r="AQ298" s="13" t="e">
        <f t="shared" si="215"/>
        <v>#REF!</v>
      </c>
      <c r="AR298" s="13" t="e">
        <f t="shared" si="241"/>
        <v>#REF!</v>
      </c>
      <c r="AS298" s="38">
        <f t="shared" si="216"/>
        <v>4135.1333898795156</v>
      </c>
      <c r="AT298" s="37">
        <f t="shared" si="217"/>
        <v>251.27270472321888</v>
      </c>
      <c r="AU298" s="13" t="e">
        <f t="shared" si="218"/>
        <v>#REF!</v>
      </c>
      <c r="AV298" t="e">
        <f t="shared" si="242"/>
        <v>#REF!</v>
      </c>
      <c r="AW298" s="13">
        <f t="shared" si="219"/>
        <v>654.52934422449698</v>
      </c>
      <c r="AX298" s="13">
        <f t="shared" si="243"/>
        <v>252.09216979931364</v>
      </c>
      <c r="AY298" s="13" t="e">
        <f t="shared" si="220"/>
        <v>#REF!</v>
      </c>
      <c r="AZ298" t="e">
        <f t="shared" si="244"/>
        <v>#REF!</v>
      </c>
      <c r="BA298" s="13">
        <f t="shared" si="221"/>
        <v>654.52934422449698</v>
      </c>
      <c r="BB298" s="37">
        <f t="shared" si="222"/>
        <v>353.07368435452213</v>
      </c>
      <c r="BC298" s="13" t="e">
        <f t="shared" si="223"/>
        <v>#REF!</v>
      </c>
      <c r="BD298" t="e">
        <f t="shared" si="245"/>
        <v>#REF!</v>
      </c>
      <c r="BE298" s="13">
        <f t="shared" si="224"/>
        <v>743.64621724213885</v>
      </c>
      <c r="BF298" s="13">
        <f t="shared" si="246"/>
        <v>354.15572450781633</v>
      </c>
      <c r="BG298" s="13" t="e">
        <f t="shared" si="225"/>
        <v>#REF!</v>
      </c>
      <c r="BH298" t="e">
        <f t="shared" si="247"/>
        <v>#REF!</v>
      </c>
      <c r="BI298" s="13">
        <f t="shared" si="226"/>
        <v>743.64621724213885</v>
      </c>
      <c r="BJ298" s="115">
        <f t="shared" si="227"/>
        <v>1.7085040543306103</v>
      </c>
      <c r="BK298" s="13" t="e">
        <f t="shared" si="228"/>
        <v>#REF!</v>
      </c>
      <c r="BL298" t="e">
        <f t="shared" si="248"/>
        <v>#REF!</v>
      </c>
      <c r="BM298" s="116">
        <f t="shared" si="229"/>
        <v>5.6772349545232395</v>
      </c>
      <c r="BN298" s="13">
        <f t="shared" si="249"/>
        <v>2.7905442076247393</v>
      </c>
      <c r="BO298" s="13" t="e">
        <f t="shared" si="230"/>
        <v>#REF!</v>
      </c>
      <c r="BP298" t="e">
        <f t="shared" si="250"/>
        <v>#REF!</v>
      </c>
      <c r="BQ298" s="13">
        <f t="shared" si="231"/>
        <v>5.6772349545232395</v>
      </c>
      <c r="BR298" s="37">
        <f t="shared" si="232"/>
        <v>245.74561645731924</v>
      </c>
      <c r="BS298" s="13" t="e">
        <f t="shared" si="233"/>
        <v>#REF!</v>
      </c>
      <c r="BT298" t="e">
        <f t="shared" si="251"/>
        <v>#REF!</v>
      </c>
      <c r="BU298" s="13">
        <f t="shared" si="234"/>
        <v>890.04176756572133</v>
      </c>
      <c r="BV298" s="13">
        <f t="shared" si="252"/>
        <v>246.82765661061336</v>
      </c>
      <c r="BW298" s="13" t="e">
        <f t="shared" si="235"/>
        <v>#REF!</v>
      </c>
      <c r="BX298" t="e">
        <f t="shared" si="253"/>
        <v>#REF!</v>
      </c>
      <c r="BY298" s="13">
        <f t="shared" si="236"/>
        <v>890.04176756572133</v>
      </c>
    </row>
    <row r="299" spans="29:77" x14ac:dyDescent="0.2">
      <c r="AC299">
        <v>298</v>
      </c>
      <c r="AD299" s="37">
        <f t="shared" si="207"/>
        <v>902.90513738053278</v>
      </c>
      <c r="AE299" s="13" t="e">
        <f t="shared" si="208"/>
        <v>#REF!</v>
      </c>
      <c r="AF299" t="e">
        <f t="shared" si="254"/>
        <v>#REF!</v>
      </c>
      <c r="AG299" s="13">
        <f t="shared" si="209"/>
        <v>1949.1707066918982</v>
      </c>
      <c r="AH299" s="13">
        <f t="shared" si="237"/>
        <v>904.21801276652945</v>
      </c>
      <c r="AI299" s="13" t="e">
        <f t="shared" si="210"/>
        <v>#REF!</v>
      </c>
      <c r="AJ299" t="e">
        <f t="shared" si="238"/>
        <v>#REF!</v>
      </c>
      <c r="AK299" s="13">
        <f t="shared" si="211"/>
        <v>1949.1707066918982</v>
      </c>
      <c r="AL299" s="37">
        <f t="shared" si="212"/>
        <v>1951.5980368584414</v>
      </c>
      <c r="AM299" s="13" t="e">
        <f t="shared" si="213"/>
        <v>#REF!</v>
      </c>
      <c r="AN299" t="e">
        <f t="shared" si="239"/>
        <v>#REF!</v>
      </c>
      <c r="AO299" s="13">
        <f t="shared" si="214"/>
        <v>4135.1333898795156</v>
      </c>
      <c r="AP299" s="13">
        <f t="shared" si="240"/>
        <v>1953.0926949901914</v>
      </c>
      <c r="AQ299" s="13" t="e">
        <f t="shared" si="215"/>
        <v>#REF!</v>
      </c>
      <c r="AR299" s="13" t="e">
        <f t="shared" si="241"/>
        <v>#REF!</v>
      </c>
      <c r="AS299" s="38">
        <f t="shared" si="216"/>
        <v>4135.1333898795156</v>
      </c>
      <c r="AT299" s="37">
        <f t="shared" si="217"/>
        <v>251.27270472321888</v>
      </c>
      <c r="AU299" s="13" t="e">
        <f t="shared" si="218"/>
        <v>#REF!</v>
      </c>
      <c r="AV299" t="e">
        <f t="shared" si="242"/>
        <v>#REF!</v>
      </c>
      <c r="AW299" s="13">
        <f t="shared" si="219"/>
        <v>654.52934422449698</v>
      </c>
      <c r="AX299" s="13">
        <f t="shared" si="243"/>
        <v>252.09216979931364</v>
      </c>
      <c r="AY299" s="13" t="e">
        <f t="shared" si="220"/>
        <v>#REF!</v>
      </c>
      <c r="AZ299" t="e">
        <f t="shared" si="244"/>
        <v>#REF!</v>
      </c>
      <c r="BA299" s="13">
        <f t="shared" si="221"/>
        <v>654.52934422449698</v>
      </c>
      <c r="BB299" s="37">
        <f t="shared" si="222"/>
        <v>353.07368435452213</v>
      </c>
      <c r="BC299" s="13" t="e">
        <f t="shared" si="223"/>
        <v>#REF!</v>
      </c>
      <c r="BD299" t="e">
        <f t="shared" si="245"/>
        <v>#REF!</v>
      </c>
      <c r="BE299" s="13">
        <f t="shared" si="224"/>
        <v>743.64621724213885</v>
      </c>
      <c r="BF299" s="13">
        <f t="shared" si="246"/>
        <v>354.15572450781633</v>
      </c>
      <c r="BG299" s="13" t="e">
        <f t="shared" si="225"/>
        <v>#REF!</v>
      </c>
      <c r="BH299" t="e">
        <f t="shared" si="247"/>
        <v>#REF!</v>
      </c>
      <c r="BI299" s="13">
        <f t="shared" si="226"/>
        <v>743.64621724213885</v>
      </c>
      <c r="BJ299" s="115">
        <f t="shared" si="227"/>
        <v>1.7085040543306103</v>
      </c>
      <c r="BK299" s="13" t="e">
        <f t="shared" si="228"/>
        <v>#REF!</v>
      </c>
      <c r="BL299" t="e">
        <f t="shared" si="248"/>
        <v>#REF!</v>
      </c>
      <c r="BM299" s="116">
        <f t="shared" si="229"/>
        <v>5.6772349545232395</v>
      </c>
      <c r="BN299" s="13">
        <f t="shared" si="249"/>
        <v>2.7905442076247393</v>
      </c>
      <c r="BO299" s="13" t="e">
        <f t="shared" si="230"/>
        <v>#REF!</v>
      </c>
      <c r="BP299" t="e">
        <f t="shared" si="250"/>
        <v>#REF!</v>
      </c>
      <c r="BQ299" s="13">
        <f t="shared" si="231"/>
        <v>5.6772349545232395</v>
      </c>
      <c r="BR299" s="37">
        <f t="shared" si="232"/>
        <v>245.74561645731924</v>
      </c>
      <c r="BS299" s="13" t="e">
        <f t="shared" si="233"/>
        <v>#REF!</v>
      </c>
      <c r="BT299" t="e">
        <f t="shared" si="251"/>
        <v>#REF!</v>
      </c>
      <c r="BU299" s="13">
        <f t="shared" si="234"/>
        <v>890.04176756572133</v>
      </c>
      <c r="BV299" s="13">
        <f t="shared" si="252"/>
        <v>246.82765661061336</v>
      </c>
      <c r="BW299" s="13" t="e">
        <f t="shared" si="235"/>
        <v>#REF!</v>
      </c>
      <c r="BX299" t="e">
        <f t="shared" si="253"/>
        <v>#REF!</v>
      </c>
      <c r="BY299" s="13">
        <f t="shared" si="236"/>
        <v>890.04176756572133</v>
      </c>
    </row>
    <row r="300" spans="29:77" x14ac:dyDescent="0.2">
      <c r="AC300">
        <v>299</v>
      </c>
      <c r="AD300" s="37">
        <f t="shared" si="207"/>
        <v>902.90513738053278</v>
      </c>
      <c r="AE300" s="13" t="e">
        <f t="shared" si="208"/>
        <v>#REF!</v>
      </c>
      <c r="AF300" t="e">
        <f t="shared" si="254"/>
        <v>#REF!</v>
      </c>
      <c r="AG300" s="13">
        <f t="shared" si="209"/>
        <v>1949.1707066918982</v>
      </c>
      <c r="AH300" s="13">
        <f t="shared" si="237"/>
        <v>904.21801276652945</v>
      </c>
      <c r="AI300" s="13" t="e">
        <f t="shared" si="210"/>
        <v>#REF!</v>
      </c>
      <c r="AJ300" t="e">
        <f t="shared" si="238"/>
        <v>#REF!</v>
      </c>
      <c r="AK300" s="13">
        <f t="shared" si="211"/>
        <v>1949.1707066918982</v>
      </c>
      <c r="AL300" s="37">
        <f t="shared" si="212"/>
        <v>1951.5980368584414</v>
      </c>
      <c r="AM300" s="13" t="e">
        <f t="shared" si="213"/>
        <v>#REF!</v>
      </c>
      <c r="AN300" t="e">
        <f t="shared" si="239"/>
        <v>#REF!</v>
      </c>
      <c r="AO300" s="13">
        <f t="shared" si="214"/>
        <v>4135.1333898795156</v>
      </c>
      <c r="AP300" s="13">
        <f t="shared" si="240"/>
        <v>1953.0926949901914</v>
      </c>
      <c r="AQ300" s="13" t="e">
        <f t="shared" si="215"/>
        <v>#REF!</v>
      </c>
      <c r="AR300" s="13" t="e">
        <f t="shared" si="241"/>
        <v>#REF!</v>
      </c>
      <c r="AS300" s="38">
        <f t="shared" si="216"/>
        <v>4135.1333898795156</v>
      </c>
      <c r="AT300" s="37">
        <f t="shared" si="217"/>
        <v>251.27270472321888</v>
      </c>
      <c r="AU300" s="13" t="e">
        <f t="shared" si="218"/>
        <v>#REF!</v>
      </c>
      <c r="AV300" t="e">
        <f t="shared" si="242"/>
        <v>#REF!</v>
      </c>
      <c r="AW300" s="13">
        <f t="shared" si="219"/>
        <v>654.52934422449698</v>
      </c>
      <c r="AX300" s="13">
        <f t="shared" si="243"/>
        <v>252.09216979931364</v>
      </c>
      <c r="AY300" s="13" t="e">
        <f t="shared" si="220"/>
        <v>#REF!</v>
      </c>
      <c r="AZ300" t="e">
        <f t="shared" si="244"/>
        <v>#REF!</v>
      </c>
      <c r="BA300" s="13">
        <f t="shared" si="221"/>
        <v>654.52934422449698</v>
      </c>
      <c r="BB300" s="37">
        <f t="shared" si="222"/>
        <v>353.07368435452213</v>
      </c>
      <c r="BC300" s="13" t="e">
        <f t="shared" si="223"/>
        <v>#REF!</v>
      </c>
      <c r="BD300" t="e">
        <f t="shared" si="245"/>
        <v>#REF!</v>
      </c>
      <c r="BE300" s="13">
        <f t="shared" si="224"/>
        <v>743.64621724213885</v>
      </c>
      <c r="BF300" s="13">
        <f t="shared" si="246"/>
        <v>354.15572450781633</v>
      </c>
      <c r="BG300" s="13" t="e">
        <f t="shared" si="225"/>
        <v>#REF!</v>
      </c>
      <c r="BH300" t="e">
        <f t="shared" si="247"/>
        <v>#REF!</v>
      </c>
      <c r="BI300" s="13">
        <f t="shared" si="226"/>
        <v>743.64621724213885</v>
      </c>
      <c r="BJ300" s="115">
        <f t="shared" si="227"/>
        <v>1.7085040543306103</v>
      </c>
      <c r="BK300" s="13" t="e">
        <f t="shared" si="228"/>
        <v>#REF!</v>
      </c>
      <c r="BL300" t="e">
        <f t="shared" si="248"/>
        <v>#REF!</v>
      </c>
      <c r="BM300" s="116">
        <f t="shared" si="229"/>
        <v>5.6772349545232395</v>
      </c>
      <c r="BN300" s="13">
        <f t="shared" si="249"/>
        <v>2.7905442076247393</v>
      </c>
      <c r="BO300" s="13" t="e">
        <f t="shared" si="230"/>
        <v>#REF!</v>
      </c>
      <c r="BP300" t="e">
        <f t="shared" si="250"/>
        <v>#REF!</v>
      </c>
      <c r="BQ300" s="13">
        <f t="shared" si="231"/>
        <v>5.6772349545232395</v>
      </c>
      <c r="BR300" s="37">
        <f t="shared" si="232"/>
        <v>245.74561645731924</v>
      </c>
      <c r="BS300" s="13" t="e">
        <f t="shared" si="233"/>
        <v>#REF!</v>
      </c>
      <c r="BT300" t="e">
        <f t="shared" si="251"/>
        <v>#REF!</v>
      </c>
      <c r="BU300" s="13">
        <f t="shared" si="234"/>
        <v>890.04176756572133</v>
      </c>
      <c r="BV300" s="13">
        <f t="shared" si="252"/>
        <v>246.82765661061336</v>
      </c>
      <c r="BW300" s="13" t="e">
        <f t="shared" si="235"/>
        <v>#REF!</v>
      </c>
      <c r="BX300" t="e">
        <f t="shared" si="253"/>
        <v>#REF!</v>
      </c>
      <c r="BY300" s="13">
        <f t="shared" si="236"/>
        <v>890.04176756572133</v>
      </c>
    </row>
    <row r="301" spans="29:77" x14ac:dyDescent="0.2">
      <c r="AC301">
        <v>300</v>
      </c>
      <c r="AD301" s="37">
        <f t="shared" si="207"/>
        <v>902.90513738053278</v>
      </c>
      <c r="AE301" s="13" t="e">
        <f t="shared" si="208"/>
        <v>#REF!</v>
      </c>
      <c r="AF301" t="e">
        <f t="shared" si="254"/>
        <v>#REF!</v>
      </c>
      <c r="AG301" s="13">
        <f t="shared" si="209"/>
        <v>1949.1707066918982</v>
      </c>
      <c r="AH301" s="13">
        <f t="shared" si="237"/>
        <v>904.21801276652945</v>
      </c>
      <c r="AI301" s="13" t="e">
        <f t="shared" si="210"/>
        <v>#REF!</v>
      </c>
      <c r="AJ301" t="e">
        <f t="shared" si="238"/>
        <v>#REF!</v>
      </c>
      <c r="AK301" s="13">
        <f t="shared" si="211"/>
        <v>1949.1707066918982</v>
      </c>
      <c r="AL301" s="37">
        <f t="shared" si="212"/>
        <v>1951.5980368584414</v>
      </c>
      <c r="AM301" s="13" t="e">
        <f t="shared" si="213"/>
        <v>#REF!</v>
      </c>
      <c r="AN301" t="e">
        <f t="shared" si="239"/>
        <v>#REF!</v>
      </c>
      <c r="AO301" s="13">
        <f t="shared" si="214"/>
        <v>4135.1333898795156</v>
      </c>
      <c r="AP301" s="13">
        <f t="shared" si="240"/>
        <v>1953.0926949901914</v>
      </c>
      <c r="AQ301" s="13" t="e">
        <f t="shared" si="215"/>
        <v>#REF!</v>
      </c>
      <c r="AR301" s="13" t="e">
        <f t="shared" si="241"/>
        <v>#REF!</v>
      </c>
      <c r="AS301" s="38">
        <f t="shared" si="216"/>
        <v>4135.1333898795156</v>
      </c>
      <c r="AT301" s="37">
        <f t="shared" si="217"/>
        <v>251.27270472321888</v>
      </c>
      <c r="AU301" s="13" t="e">
        <f t="shared" si="218"/>
        <v>#REF!</v>
      </c>
      <c r="AV301" t="e">
        <f t="shared" si="242"/>
        <v>#REF!</v>
      </c>
      <c r="AW301" s="13">
        <f t="shared" si="219"/>
        <v>654.52934422449698</v>
      </c>
      <c r="AX301" s="13">
        <f t="shared" si="243"/>
        <v>252.09216979931364</v>
      </c>
      <c r="AY301" s="13" t="e">
        <f t="shared" si="220"/>
        <v>#REF!</v>
      </c>
      <c r="AZ301" t="e">
        <f t="shared" si="244"/>
        <v>#REF!</v>
      </c>
      <c r="BA301" s="13">
        <f t="shared" si="221"/>
        <v>654.52934422449698</v>
      </c>
      <c r="BB301" s="37">
        <f t="shared" si="222"/>
        <v>353.07368435452213</v>
      </c>
      <c r="BC301" s="13" t="e">
        <f t="shared" si="223"/>
        <v>#REF!</v>
      </c>
      <c r="BD301" t="e">
        <f t="shared" si="245"/>
        <v>#REF!</v>
      </c>
      <c r="BE301" s="13">
        <f t="shared" si="224"/>
        <v>743.64621724213885</v>
      </c>
      <c r="BF301" s="13">
        <f t="shared" si="246"/>
        <v>354.15572450781633</v>
      </c>
      <c r="BG301" s="13" t="e">
        <f t="shared" si="225"/>
        <v>#REF!</v>
      </c>
      <c r="BH301" t="e">
        <f t="shared" si="247"/>
        <v>#REF!</v>
      </c>
      <c r="BI301" s="13">
        <f t="shared" si="226"/>
        <v>743.64621724213885</v>
      </c>
      <c r="BJ301" s="115">
        <f t="shared" si="227"/>
        <v>1.7085040543306103</v>
      </c>
      <c r="BK301" s="13" t="e">
        <f t="shared" si="228"/>
        <v>#REF!</v>
      </c>
      <c r="BL301" t="e">
        <f t="shared" si="248"/>
        <v>#REF!</v>
      </c>
      <c r="BM301" s="116">
        <f t="shared" si="229"/>
        <v>5.6772349545232395</v>
      </c>
      <c r="BN301" s="13">
        <f t="shared" si="249"/>
        <v>2.7905442076247393</v>
      </c>
      <c r="BO301" s="13" t="e">
        <f t="shared" si="230"/>
        <v>#REF!</v>
      </c>
      <c r="BP301" t="e">
        <f t="shared" si="250"/>
        <v>#REF!</v>
      </c>
      <c r="BQ301" s="13">
        <f t="shared" si="231"/>
        <v>5.6772349545232395</v>
      </c>
      <c r="BR301" s="37">
        <f t="shared" si="232"/>
        <v>245.74561645731924</v>
      </c>
      <c r="BS301" s="13" t="e">
        <f t="shared" si="233"/>
        <v>#REF!</v>
      </c>
      <c r="BT301" t="e">
        <f t="shared" si="251"/>
        <v>#REF!</v>
      </c>
      <c r="BU301" s="13">
        <f t="shared" si="234"/>
        <v>890.04176756572133</v>
      </c>
      <c r="BV301" s="13">
        <f t="shared" si="252"/>
        <v>246.82765661061336</v>
      </c>
      <c r="BW301" s="13" t="e">
        <f t="shared" si="235"/>
        <v>#REF!</v>
      </c>
      <c r="BX301" t="e">
        <f t="shared" si="253"/>
        <v>#REF!</v>
      </c>
      <c r="BY301" s="13">
        <f t="shared" si="236"/>
        <v>890.04176756572133</v>
      </c>
    </row>
    <row r="302" spans="29:77" x14ac:dyDescent="0.2">
      <c r="AC302">
        <v>301</v>
      </c>
      <c r="AD302" s="37">
        <f t="shared" si="207"/>
        <v>902.90513738053278</v>
      </c>
      <c r="AE302" s="13" t="e">
        <f t="shared" si="208"/>
        <v>#REF!</v>
      </c>
      <c r="AF302" t="e">
        <f t="shared" si="254"/>
        <v>#REF!</v>
      </c>
      <c r="AG302" s="13">
        <f t="shared" si="209"/>
        <v>1949.1707066918982</v>
      </c>
      <c r="AH302" s="13">
        <f t="shared" si="237"/>
        <v>904.21801276652945</v>
      </c>
      <c r="AI302" s="13" t="e">
        <f t="shared" si="210"/>
        <v>#REF!</v>
      </c>
      <c r="AJ302" t="e">
        <f t="shared" si="238"/>
        <v>#REF!</v>
      </c>
      <c r="AK302" s="13">
        <f t="shared" si="211"/>
        <v>1949.1707066918982</v>
      </c>
      <c r="AL302" s="37">
        <f t="shared" si="212"/>
        <v>1951.5980368584414</v>
      </c>
      <c r="AM302" s="13" t="e">
        <f t="shared" si="213"/>
        <v>#REF!</v>
      </c>
      <c r="AN302" t="e">
        <f t="shared" si="239"/>
        <v>#REF!</v>
      </c>
      <c r="AO302" s="13">
        <f t="shared" si="214"/>
        <v>4135.1333898795156</v>
      </c>
      <c r="AP302" s="13">
        <f t="shared" si="240"/>
        <v>1953.0926949901914</v>
      </c>
      <c r="AQ302" s="13" t="e">
        <f t="shared" si="215"/>
        <v>#REF!</v>
      </c>
      <c r="AR302" s="13" t="e">
        <f t="shared" si="241"/>
        <v>#REF!</v>
      </c>
      <c r="AS302" s="38">
        <f t="shared" si="216"/>
        <v>4135.1333898795156</v>
      </c>
      <c r="AT302" s="37">
        <f t="shared" si="217"/>
        <v>251.27270472321888</v>
      </c>
      <c r="AU302" s="13" t="e">
        <f t="shared" si="218"/>
        <v>#REF!</v>
      </c>
      <c r="AV302" t="e">
        <f t="shared" si="242"/>
        <v>#REF!</v>
      </c>
      <c r="AW302" s="13">
        <f t="shared" si="219"/>
        <v>654.52934422449698</v>
      </c>
      <c r="AX302" s="13">
        <f t="shared" si="243"/>
        <v>252.09216979931364</v>
      </c>
      <c r="AY302" s="13" t="e">
        <f t="shared" si="220"/>
        <v>#REF!</v>
      </c>
      <c r="AZ302" t="e">
        <f t="shared" si="244"/>
        <v>#REF!</v>
      </c>
      <c r="BA302" s="13">
        <f t="shared" si="221"/>
        <v>654.52934422449698</v>
      </c>
      <c r="BB302" s="37">
        <f t="shared" si="222"/>
        <v>353.07368435452213</v>
      </c>
      <c r="BC302" s="13" t="e">
        <f t="shared" si="223"/>
        <v>#REF!</v>
      </c>
      <c r="BD302" t="e">
        <f t="shared" si="245"/>
        <v>#REF!</v>
      </c>
      <c r="BE302" s="13">
        <f t="shared" si="224"/>
        <v>743.64621724213885</v>
      </c>
      <c r="BF302" s="13">
        <f t="shared" si="246"/>
        <v>354.15572450781633</v>
      </c>
      <c r="BG302" s="13" t="e">
        <f t="shared" si="225"/>
        <v>#REF!</v>
      </c>
      <c r="BH302" t="e">
        <f t="shared" si="247"/>
        <v>#REF!</v>
      </c>
      <c r="BI302" s="13">
        <f t="shared" si="226"/>
        <v>743.64621724213885</v>
      </c>
      <c r="BJ302" s="115">
        <f t="shared" si="227"/>
        <v>1.7085040543306103</v>
      </c>
      <c r="BK302" s="13" t="e">
        <f t="shared" si="228"/>
        <v>#REF!</v>
      </c>
      <c r="BL302" t="e">
        <f t="shared" si="248"/>
        <v>#REF!</v>
      </c>
      <c r="BM302" s="116">
        <f t="shared" si="229"/>
        <v>5.6772349545232395</v>
      </c>
      <c r="BN302" s="13">
        <f t="shared" si="249"/>
        <v>2.7905442076247393</v>
      </c>
      <c r="BO302" s="13" t="e">
        <f t="shared" si="230"/>
        <v>#REF!</v>
      </c>
      <c r="BP302" t="e">
        <f t="shared" si="250"/>
        <v>#REF!</v>
      </c>
      <c r="BQ302" s="13">
        <f t="shared" si="231"/>
        <v>5.6772349545232395</v>
      </c>
      <c r="BR302" s="37">
        <f t="shared" si="232"/>
        <v>245.74561645731924</v>
      </c>
      <c r="BS302" s="13" t="e">
        <f t="shared" si="233"/>
        <v>#REF!</v>
      </c>
      <c r="BT302" t="e">
        <f t="shared" si="251"/>
        <v>#REF!</v>
      </c>
      <c r="BU302" s="13">
        <f t="shared" si="234"/>
        <v>890.04176756572133</v>
      </c>
      <c r="BV302" s="13">
        <f t="shared" si="252"/>
        <v>246.82765661061336</v>
      </c>
      <c r="BW302" s="13" t="e">
        <f t="shared" si="235"/>
        <v>#REF!</v>
      </c>
      <c r="BX302" t="e">
        <f t="shared" si="253"/>
        <v>#REF!</v>
      </c>
      <c r="BY302" s="13">
        <f t="shared" si="236"/>
        <v>890.04176756572133</v>
      </c>
    </row>
    <row r="303" spans="29:77" x14ac:dyDescent="0.2">
      <c r="AC303">
        <v>302</v>
      </c>
      <c r="AD303" s="37">
        <f t="shared" si="207"/>
        <v>902.90513738053278</v>
      </c>
      <c r="AE303" s="13" t="e">
        <f t="shared" si="208"/>
        <v>#REF!</v>
      </c>
      <c r="AF303" t="e">
        <f t="shared" si="254"/>
        <v>#REF!</v>
      </c>
      <c r="AG303" s="13">
        <f t="shared" si="209"/>
        <v>1949.1707066918982</v>
      </c>
      <c r="AH303" s="13">
        <f t="shared" si="237"/>
        <v>904.21801276652945</v>
      </c>
      <c r="AI303" s="13" t="e">
        <f t="shared" si="210"/>
        <v>#REF!</v>
      </c>
      <c r="AJ303" t="e">
        <f t="shared" si="238"/>
        <v>#REF!</v>
      </c>
      <c r="AK303" s="13">
        <f t="shared" si="211"/>
        <v>1949.1707066918982</v>
      </c>
      <c r="AL303" s="37">
        <f t="shared" si="212"/>
        <v>1951.5980368584414</v>
      </c>
      <c r="AM303" s="13" t="e">
        <f t="shared" si="213"/>
        <v>#REF!</v>
      </c>
      <c r="AN303" t="e">
        <f t="shared" si="239"/>
        <v>#REF!</v>
      </c>
      <c r="AO303" s="13">
        <f t="shared" si="214"/>
        <v>4135.1333898795156</v>
      </c>
      <c r="AP303" s="13">
        <f t="shared" si="240"/>
        <v>1953.0926949901914</v>
      </c>
      <c r="AQ303" s="13" t="e">
        <f t="shared" si="215"/>
        <v>#REF!</v>
      </c>
      <c r="AR303" s="13" t="e">
        <f t="shared" si="241"/>
        <v>#REF!</v>
      </c>
      <c r="AS303" s="38">
        <f t="shared" si="216"/>
        <v>4135.1333898795156</v>
      </c>
      <c r="AT303" s="37">
        <f t="shared" si="217"/>
        <v>251.27270472321888</v>
      </c>
      <c r="AU303" s="13" t="e">
        <f t="shared" si="218"/>
        <v>#REF!</v>
      </c>
      <c r="AV303" t="e">
        <f t="shared" si="242"/>
        <v>#REF!</v>
      </c>
      <c r="AW303" s="13">
        <f t="shared" si="219"/>
        <v>654.52934422449698</v>
      </c>
      <c r="AX303" s="13">
        <f t="shared" si="243"/>
        <v>252.09216979931364</v>
      </c>
      <c r="AY303" s="13" t="e">
        <f t="shared" si="220"/>
        <v>#REF!</v>
      </c>
      <c r="AZ303" t="e">
        <f t="shared" si="244"/>
        <v>#REF!</v>
      </c>
      <c r="BA303" s="13">
        <f t="shared" si="221"/>
        <v>654.52934422449698</v>
      </c>
      <c r="BB303" s="37">
        <f t="shared" si="222"/>
        <v>353.07368435452213</v>
      </c>
      <c r="BC303" s="13" t="e">
        <f t="shared" si="223"/>
        <v>#REF!</v>
      </c>
      <c r="BD303" t="e">
        <f t="shared" si="245"/>
        <v>#REF!</v>
      </c>
      <c r="BE303" s="13">
        <f t="shared" si="224"/>
        <v>743.64621724213885</v>
      </c>
      <c r="BF303" s="13">
        <f t="shared" si="246"/>
        <v>354.15572450781633</v>
      </c>
      <c r="BG303" s="13" t="e">
        <f t="shared" si="225"/>
        <v>#REF!</v>
      </c>
      <c r="BH303" t="e">
        <f t="shared" si="247"/>
        <v>#REF!</v>
      </c>
      <c r="BI303" s="13">
        <f t="shared" si="226"/>
        <v>743.64621724213885</v>
      </c>
      <c r="BJ303" s="115">
        <f t="shared" si="227"/>
        <v>1.7085040543306103</v>
      </c>
      <c r="BK303" s="13" t="e">
        <f t="shared" si="228"/>
        <v>#REF!</v>
      </c>
      <c r="BL303" t="e">
        <f t="shared" si="248"/>
        <v>#REF!</v>
      </c>
      <c r="BM303" s="116">
        <f t="shared" si="229"/>
        <v>5.6772349545232395</v>
      </c>
      <c r="BN303" s="13">
        <f t="shared" si="249"/>
        <v>2.7905442076247393</v>
      </c>
      <c r="BO303" s="13" t="e">
        <f t="shared" si="230"/>
        <v>#REF!</v>
      </c>
      <c r="BP303" t="e">
        <f t="shared" si="250"/>
        <v>#REF!</v>
      </c>
      <c r="BQ303" s="13">
        <f t="shared" si="231"/>
        <v>5.6772349545232395</v>
      </c>
      <c r="BR303" s="37">
        <f t="shared" si="232"/>
        <v>245.74561645731924</v>
      </c>
      <c r="BS303" s="13" t="e">
        <f t="shared" si="233"/>
        <v>#REF!</v>
      </c>
      <c r="BT303" t="e">
        <f t="shared" si="251"/>
        <v>#REF!</v>
      </c>
      <c r="BU303" s="13">
        <f t="shared" si="234"/>
        <v>890.04176756572133</v>
      </c>
      <c r="BV303" s="13">
        <f t="shared" si="252"/>
        <v>246.82765661061336</v>
      </c>
      <c r="BW303" s="13" t="e">
        <f t="shared" si="235"/>
        <v>#REF!</v>
      </c>
      <c r="BX303" t="e">
        <f t="shared" si="253"/>
        <v>#REF!</v>
      </c>
      <c r="BY303" s="13">
        <f t="shared" si="236"/>
        <v>890.04176756572133</v>
      </c>
    </row>
    <row r="304" spans="29:77" x14ac:dyDescent="0.2">
      <c r="AC304">
        <v>303</v>
      </c>
      <c r="AD304" s="37">
        <f t="shared" si="207"/>
        <v>902.90513738053278</v>
      </c>
      <c r="AE304" s="13" t="e">
        <f t="shared" si="208"/>
        <v>#REF!</v>
      </c>
      <c r="AF304" t="e">
        <f t="shared" si="254"/>
        <v>#REF!</v>
      </c>
      <c r="AG304" s="13">
        <f t="shared" si="209"/>
        <v>1949.1707066918982</v>
      </c>
      <c r="AH304" s="13">
        <f t="shared" si="237"/>
        <v>904.21801276652945</v>
      </c>
      <c r="AI304" s="13" t="e">
        <f t="shared" si="210"/>
        <v>#REF!</v>
      </c>
      <c r="AJ304" t="e">
        <f t="shared" si="238"/>
        <v>#REF!</v>
      </c>
      <c r="AK304" s="13">
        <f t="shared" si="211"/>
        <v>1949.1707066918982</v>
      </c>
      <c r="AL304" s="37">
        <f t="shared" si="212"/>
        <v>1951.5980368584414</v>
      </c>
      <c r="AM304" s="13" t="e">
        <f t="shared" si="213"/>
        <v>#REF!</v>
      </c>
      <c r="AN304" t="e">
        <f t="shared" si="239"/>
        <v>#REF!</v>
      </c>
      <c r="AO304" s="13">
        <f t="shared" si="214"/>
        <v>4135.1333898795156</v>
      </c>
      <c r="AP304" s="13">
        <f t="shared" si="240"/>
        <v>1953.0926949901914</v>
      </c>
      <c r="AQ304" s="13" t="e">
        <f t="shared" si="215"/>
        <v>#REF!</v>
      </c>
      <c r="AR304" s="13" t="e">
        <f t="shared" si="241"/>
        <v>#REF!</v>
      </c>
      <c r="AS304" s="38">
        <f t="shared" si="216"/>
        <v>4135.1333898795156</v>
      </c>
      <c r="AT304" s="37">
        <f t="shared" si="217"/>
        <v>251.27270472321888</v>
      </c>
      <c r="AU304" s="13" t="e">
        <f t="shared" si="218"/>
        <v>#REF!</v>
      </c>
      <c r="AV304" t="e">
        <f t="shared" si="242"/>
        <v>#REF!</v>
      </c>
      <c r="AW304" s="13">
        <f t="shared" si="219"/>
        <v>654.52934422449698</v>
      </c>
      <c r="AX304" s="13">
        <f t="shared" si="243"/>
        <v>252.09216979931364</v>
      </c>
      <c r="AY304" s="13" t="e">
        <f t="shared" si="220"/>
        <v>#REF!</v>
      </c>
      <c r="AZ304" t="e">
        <f t="shared" si="244"/>
        <v>#REF!</v>
      </c>
      <c r="BA304" s="13">
        <f t="shared" si="221"/>
        <v>654.52934422449698</v>
      </c>
      <c r="BB304" s="37">
        <f t="shared" si="222"/>
        <v>353.07368435452213</v>
      </c>
      <c r="BC304" s="13" t="e">
        <f t="shared" si="223"/>
        <v>#REF!</v>
      </c>
      <c r="BD304" t="e">
        <f t="shared" si="245"/>
        <v>#REF!</v>
      </c>
      <c r="BE304" s="13">
        <f t="shared" si="224"/>
        <v>743.64621724213885</v>
      </c>
      <c r="BF304" s="13">
        <f t="shared" si="246"/>
        <v>354.15572450781633</v>
      </c>
      <c r="BG304" s="13" t="e">
        <f t="shared" si="225"/>
        <v>#REF!</v>
      </c>
      <c r="BH304" t="e">
        <f t="shared" si="247"/>
        <v>#REF!</v>
      </c>
      <c r="BI304" s="13">
        <f t="shared" si="226"/>
        <v>743.64621724213885</v>
      </c>
      <c r="BJ304" s="115">
        <f t="shared" si="227"/>
        <v>1.7085040543306103</v>
      </c>
      <c r="BK304" s="13" t="e">
        <f t="shared" si="228"/>
        <v>#REF!</v>
      </c>
      <c r="BL304" t="e">
        <f t="shared" si="248"/>
        <v>#REF!</v>
      </c>
      <c r="BM304" s="116">
        <f t="shared" si="229"/>
        <v>5.6772349545232395</v>
      </c>
      <c r="BN304" s="13">
        <f t="shared" si="249"/>
        <v>2.7905442076247393</v>
      </c>
      <c r="BO304" s="13" t="e">
        <f t="shared" si="230"/>
        <v>#REF!</v>
      </c>
      <c r="BP304" t="e">
        <f t="shared" si="250"/>
        <v>#REF!</v>
      </c>
      <c r="BQ304" s="13">
        <f t="shared" si="231"/>
        <v>5.6772349545232395</v>
      </c>
      <c r="BR304" s="37">
        <f t="shared" si="232"/>
        <v>245.74561645731924</v>
      </c>
      <c r="BS304" s="13" t="e">
        <f t="shared" si="233"/>
        <v>#REF!</v>
      </c>
      <c r="BT304" t="e">
        <f t="shared" si="251"/>
        <v>#REF!</v>
      </c>
      <c r="BU304" s="13">
        <f t="shared" si="234"/>
        <v>890.04176756572133</v>
      </c>
      <c r="BV304" s="13">
        <f t="shared" si="252"/>
        <v>246.82765661061336</v>
      </c>
      <c r="BW304" s="13" t="e">
        <f t="shared" si="235"/>
        <v>#REF!</v>
      </c>
      <c r="BX304" t="e">
        <f t="shared" si="253"/>
        <v>#REF!</v>
      </c>
      <c r="BY304" s="13">
        <f t="shared" si="236"/>
        <v>890.04176756572133</v>
      </c>
    </row>
    <row r="305" spans="29:77" x14ac:dyDescent="0.2">
      <c r="AC305">
        <v>304</v>
      </c>
      <c r="AD305" s="37">
        <f t="shared" si="207"/>
        <v>902.90513738053278</v>
      </c>
      <c r="AE305" s="13" t="e">
        <f t="shared" si="208"/>
        <v>#REF!</v>
      </c>
      <c r="AF305" t="e">
        <f t="shared" si="254"/>
        <v>#REF!</v>
      </c>
      <c r="AG305" s="13">
        <f t="shared" si="209"/>
        <v>1949.1707066918982</v>
      </c>
      <c r="AH305" s="13">
        <f t="shared" si="237"/>
        <v>904.21801276652945</v>
      </c>
      <c r="AI305" s="13" t="e">
        <f t="shared" si="210"/>
        <v>#REF!</v>
      </c>
      <c r="AJ305" t="e">
        <f t="shared" si="238"/>
        <v>#REF!</v>
      </c>
      <c r="AK305" s="13">
        <f t="shared" si="211"/>
        <v>1949.1707066918982</v>
      </c>
      <c r="AL305" s="37">
        <f t="shared" si="212"/>
        <v>1951.5980368584414</v>
      </c>
      <c r="AM305" s="13" t="e">
        <f t="shared" si="213"/>
        <v>#REF!</v>
      </c>
      <c r="AN305" t="e">
        <f t="shared" si="239"/>
        <v>#REF!</v>
      </c>
      <c r="AO305" s="13">
        <f t="shared" si="214"/>
        <v>4135.1333898795156</v>
      </c>
      <c r="AP305" s="13">
        <f t="shared" si="240"/>
        <v>1953.0926949901914</v>
      </c>
      <c r="AQ305" s="13" t="e">
        <f t="shared" si="215"/>
        <v>#REF!</v>
      </c>
      <c r="AR305" s="13" t="e">
        <f t="shared" si="241"/>
        <v>#REF!</v>
      </c>
      <c r="AS305" s="38">
        <f t="shared" si="216"/>
        <v>4135.1333898795156</v>
      </c>
      <c r="AT305" s="37">
        <f t="shared" si="217"/>
        <v>251.27270472321888</v>
      </c>
      <c r="AU305" s="13" t="e">
        <f t="shared" si="218"/>
        <v>#REF!</v>
      </c>
      <c r="AV305" t="e">
        <f t="shared" si="242"/>
        <v>#REF!</v>
      </c>
      <c r="AW305" s="13">
        <f t="shared" si="219"/>
        <v>654.52934422449698</v>
      </c>
      <c r="AX305" s="13">
        <f t="shared" si="243"/>
        <v>252.09216979931364</v>
      </c>
      <c r="AY305" s="13" t="e">
        <f t="shared" si="220"/>
        <v>#REF!</v>
      </c>
      <c r="AZ305" t="e">
        <f t="shared" si="244"/>
        <v>#REF!</v>
      </c>
      <c r="BA305" s="13">
        <f t="shared" si="221"/>
        <v>654.52934422449698</v>
      </c>
      <c r="BB305" s="37">
        <f t="shared" si="222"/>
        <v>353.07368435452213</v>
      </c>
      <c r="BC305" s="13" t="e">
        <f t="shared" si="223"/>
        <v>#REF!</v>
      </c>
      <c r="BD305" t="e">
        <f t="shared" si="245"/>
        <v>#REF!</v>
      </c>
      <c r="BE305" s="13">
        <f t="shared" si="224"/>
        <v>743.64621724213885</v>
      </c>
      <c r="BF305" s="13">
        <f t="shared" si="246"/>
        <v>354.15572450781633</v>
      </c>
      <c r="BG305" s="13" t="e">
        <f t="shared" si="225"/>
        <v>#REF!</v>
      </c>
      <c r="BH305" t="e">
        <f t="shared" si="247"/>
        <v>#REF!</v>
      </c>
      <c r="BI305" s="13">
        <f t="shared" si="226"/>
        <v>743.64621724213885</v>
      </c>
      <c r="BJ305" s="115">
        <f t="shared" si="227"/>
        <v>1.7085040543306103</v>
      </c>
      <c r="BK305" s="13" t="e">
        <f t="shared" si="228"/>
        <v>#REF!</v>
      </c>
      <c r="BL305" t="e">
        <f t="shared" si="248"/>
        <v>#REF!</v>
      </c>
      <c r="BM305" s="116">
        <f t="shared" si="229"/>
        <v>5.6772349545232395</v>
      </c>
      <c r="BN305" s="13">
        <f t="shared" si="249"/>
        <v>2.7905442076247393</v>
      </c>
      <c r="BO305" s="13" t="e">
        <f t="shared" si="230"/>
        <v>#REF!</v>
      </c>
      <c r="BP305" t="e">
        <f t="shared" si="250"/>
        <v>#REF!</v>
      </c>
      <c r="BQ305" s="13">
        <f t="shared" si="231"/>
        <v>5.6772349545232395</v>
      </c>
      <c r="BR305" s="37">
        <f t="shared" si="232"/>
        <v>245.74561645731924</v>
      </c>
      <c r="BS305" s="13" t="e">
        <f t="shared" si="233"/>
        <v>#REF!</v>
      </c>
      <c r="BT305" t="e">
        <f t="shared" si="251"/>
        <v>#REF!</v>
      </c>
      <c r="BU305" s="13">
        <f t="shared" si="234"/>
        <v>890.04176756572133</v>
      </c>
      <c r="BV305" s="13">
        <f t="shared" si="252"/>
        <v>246.82765661061336</v>
      </c>
      <c r="BW305" s="13" t="e">
        <f t="shared" si="235"/>
        <v>#REF!</v>
      </c>
      <c r="BX305" t="e">
        <f t="shared" si="253"/>
        <v>#REF!</v>
      </c>
      <c r="BY305" s="13">
        <f t="shared" si="236"/>
        <v>890.04176756572133</v>
      </c>
    </row>
    <row r="306" spans="29:77" x14ac:dyDescent="0.2">
      <c r="AC306">
        <v>305</v>
      </c>
      <c r="AD306" s="37">
        <f t="shared" si="207"/>
        <v>902.90513738053278</v>
      </c>
      <c r="AE306" s="13" t="e">
        <f t="shared" si="208"/>
        <v>#REF!</v>
      </c>
      <c r="AF306" t="e">
        <f t="shared" si="254"/>
        <v>#REF!</v>
      </c>
      <c r="AG306" s="13">
        <f t="shared" si="209"/>
        <v>1949.1707066918982</v>
      </c>
      <c r="AH306" s="13">
        <f t="shared" si="237"/>
        <v>904.21801276652945</v>
      </c>
      <c r="AI306" s="13" t="e">
        <f t="shared" si="210"/>
        <v>#REF!</v>
      </c>
      <c r="AJ306" t="e">
        <f t="shared" si="238"/>
        <v>#REF!</v>
      </c>
      <c r="AK306" s="13">
        <f t="shared" si="211"/>
        <v>1949.1707066918982</v>
      </c>
      <c r="AL306" s="37">
        <f t="shared" si="212"/>
        <v>1951.5980368584414</v>
      </c>
      <c r="AM306" s="13" t="e">
        <f t="shared" si="213"/>
        <v>#REF!</v>
      </c>
      <c r="AN306" t="e">
        <f t="shared" si="239"/>
        <v>#REF!</v>
      </c>
      <c r="AO306" s="13">
        <f t="shared" si="214"/>
        <v>4135.1333898795156</v>
      </c>
      <c r="AP306" s="13">
        <f t="shared" si="240"/>
        <v>1953.0926949901914</v>
      </c>
      <c r="AQ306" s="13" t="e">
        <f t="shared" si="215"/>
        <v>#REF!</v>
      </c>
      <c r="AR306" s="13" t="e">
        <f t="shared" si="241"/>
        <v>#REF!</v>
      </c>
      <c r="AS306" s="38">
        <f t="shared" si="216"/>
        <v>4135.1333898795156</v>
      </c>
      <c r="AT306" s="37">
        <f t="shared" si="217"/>
        <v>251.27270472321888</v>
      </c>
      <c r="AU306" s="13" t="e">
        <f t="shared" si="218"/>
        <v>#REF!</v>
      </c>
      <c r="AV306" t="e">
        <f t="shared" si="242"/>
        <v>#REF!</v>
      </c>
      <c r="AW306" s="13">
        <f t="shared" si="219"/>
        <v>654.52934422449698</v>
      </c>
      <c r="AX306" s="13">
        <f t="shared" si="243"/>
        <v>252.09216979931364</v>
      </c>
      <c r="AY306" s="13" t="e">
        <f t="shared" si="220"/>
        <v>#REF!</v>
      </c>
      <c r="AZ306" t="e">
        <f t="shared" si="244"/>
        <v>#REF!</v>
      </c>
      <c r="BA306" s="13">
        <f t="shared" si="221"/>
        <v>654.52934422449698</v>
      </c>
      <c r="BB306" s="37">
        <f t="shared" si="222"/>
        <v>353.07368435452213</v>
      </c>
      <c r="BC306" s="13" t="e">
        <f t="shared" si="223"/>
        <v>#REF!</v>
      </c>
      <c r="BD306" t="e">
        <f t="shared" si="245"/>
        <v>#REF!</v>
      </c>
      <c r="BE306" s="13">
        <f t="shared" si="224"/>
        <v>743.64621724213885</v>
      </c>
      <c r="BF306" s="13">
        <f t="shared" si="246"/>
        <v>354.15572450781633</v>
      </c>
      <c r="BG306" s="13" t="e">
        <f t="shared" si="225"/>
        <v>#REF!</v>
      </c>
      <c r="BH306" t="e">
        <f t="shared" si="247"/>
        <v>#REF!</v>
      </c>
      <c r="BI306" s="13">
        <f t="shared" si="226"/>
        <v>743.64621724213885</v>
      </c>
      <c r="BJ306" s="115">
        <f t="shared" si="227"/>
        <v>1.7085040543306103</v>
      </c>
      <c r="BK306" s="13" t="e">
        <f t="shared" si="228"/>
        <v>#REF!</v>
      </c>
      <c r="BL306" t="e">
        <f t="shared" si="248"/>
        <v>#REF!</v>
      </c>
      <c r="BM306" s="116">
        <f t="shared" si="229"/>
        <v>5.6772349545232395</v>
      </c>
      <c r="BN306" s="13">
        <f t="shared" si="249"/>
        <v>2.7905442076247393</v>
      </c>
      <c r="BO306" s="13" t="e">
        <f t="shared" si="230"/>
        <v>#REF!</v>
      </c>
      <c r="BP306" t="e">
        <f t="shared" si="250"/>
        <v>#REF!</v>
      </c>
      <c r="BQ306" s="13">
        <f t="shared" si="231"/>
        <v>5.6772349545232395</v>
      </c>
      <c r="BR306" s="37">
        <f t="shared" si="232"/>
        <v>245.74561645731924</v>
      </c>
      <c r="BS306" s="13" t="e">
        <f t="shared" si="233"/>
        <v>#REF!</v>
      </c>
      <c r="BT306" t="e">
        <f t="shared" si="251"/>
        <v>#REF!</v>
      </c>
      <c r="BU306" s="13">
        <f t="shared" si="234"/>
        <v>890.04176756572133</v>
      </c>
      <c r="BV306" s="13">
        <f t="shared" si="252"/>
        <v>246.82765661061336</v>
      </c>
      <c r="BW306" s="13" t="e">
        <f t="shared" si="235"/>
        <v>#REF!</v>
      </c>
      <c r="BX306" t="e">
        <f t="shared" si="253"/>
        <v>#REF!</v>
      </c>
      <c r="BY306" s="13">
        <f t="shared" si="236"/>
        <v>890.04176756572133</v>
      </c>
    </row>
    <row r="307" spans="29:77" x14ac:dyDescent="0.2">
      <c r="AC307">
        <v>306</v>
      </c>
      <c r="AD307" s="37">
        <f t="shared" si="207"/>
        <v>902.90513738053278</v>
      </c>
      <c r="AE307" s="13" t="e">
        <f t="shared" si="208"/>
        <v>#REF!</v>
      </c>
      <c r="AF307" t="e">
        <f t="shared" si="254"/>
        <v>#REF!</v>
      </c>
      <c r="AG307" s="13">
        <f t="shared" si="209"/>
        <v>1949.1707066918982</v>
      </c>
      <c r="AH307" s="13">
        <f t="shared" si="237"/>
        <v>904.21801276652945</v>
      </c>
      <c r="AI307" s="13" t="e">
        <f t="shared" si="210"/>
        <v>#REF!</v>
      </c>
      <c r="AJ307" t="e">
        <f t="shared" si="238"/>
        <v>#REF!</v>
      </c>
      <c r="AK307" s="13">
        <f t="shared" si="211"/>
        <v>1949.1707066918982</v>
      </c>
      <c r="AL307" s="37">
        <f t="shared" si="212"/>
        <v>1951.5980368584414</v>
      </c>
      <c r="AM307" s="13" t="e">
        <f t="shared" si="213"/>
        <v>#REF!</v>
      </c>
      <c r="AN307" t="e">
        <f t="shared" si="239"/>
        <v>#REF!</v>
      </c>
      <c r="AO307" s="13">
        <f t="shared" si="214"/>
        <v>4135.1333898795156</v>
      </c>
      <c r="AP307" s="13">
        <f t="shared" si="240"/>
        <v>1953.0926949901914</v>
      </c>
      <c r="AQ307" s="13" t="e">
        <f t="shared" si="215"/>
        <v>#REF!</v>
      </c>
      <c r="AR307" s="13" t="e">
        <f t="shared" si="241"/>
        <v>#REF!</v>
      </c>
      <c r="AS307" s="38">
        <f t="shared" si="216"/>
        <v>4135.1333898795156</v>
      </c>
      <c r="AT307" s="37">
        <f t="shared" si="217"/>
        <v>251.27270472321888</v>
      </c>
      <c r="AU307" s="13" t="e">
        <f t="shared" si="218"/>
        <v>#REF!</v>
      </c>
      <c r="AV307" t="e">
        <f t="shared" si="242"/>
        <v>#REF!</v>
      </c>
      <c r="AW307" s="13">
        <f t="shared" si="219"/>
        <v>654.52934422449698</v>
      </c>
      <c r="AX307" s="13">
        <f t="shared" si="243"/>
        <v>252.09216979931364</v>
      </c>
      <c r="AY307" s="13" t="e">
        <f t="shared" si="220"/>
        <v>#REF!</v>
      </c>
      <c r="AZ307" t="e">
        <f t="shared" si="244"/>
        <v>#REF!</v>
      </c>
      <c r="BA307" s="13">
        <f t="shared" si="221"/>
        <v>654.52934422449698</v>
      </c>
      <c r="BB307" s="37">
        <f t="shared" si="222"/>
        <v>353.07368435452213</v>
      </c>
      <c r="BC307" s="13" t="e">
        <f t="shared" si="223"/>
        <v>#REF!</v>
      </c>
      <c r="BD307" t="e">
        <f t="shared" si="245"/>
        <v>#REF!</v>
      </c>
      <c r="BE307" s="13">
        <f t="shared" si="224"/>
        <v>743.64621724213885</v>
      </c>
      <c r="BF307" s="13">
        <f t="shared" si="246"/>
        <v>354.15572450781633</v>
      </c>
      <c r="BG307" s="13" t="e">
        <f t="shared" si="225"/>
        <v>#REF!</v>
      </c>
      <c r="BH307" t="e">
        <f t="shared" si="247"/>
        <v>#REF!</v>
      </c>
      <c r="BI307" s="13">
        <f t="shared" si="226"/>
        <v>743.64621724213885</v>
      </c>
      <c r="BJ307" s="115">
        <f t="shared" si="227"/>
        <v>1.7085040543306103</v>
      </c>
      <c r="BK307" s="13" t="e">
        <f t="shared" si="228"/>
        <v>#REF!</v>
      </c>
      <c r="BL307" t="e">
        <f t="shared" si="248"/>
        <v>#REF!</v>
      </c>
      <c r="BM307" s="116">
        <f t="shared" si="229"/>
        <v>5.6772349545232395</v>
      </c>
      <c r="BN307" s="13">
        <f t="shared" si="249"/>
        <v>2.7905442076247393</v>
      </c>
      <c r="BO307" s="13" t="e">
        <f t="shared" si="230"/>
        <v>#REF!</v>
      </c>
      <c r="BP307" t="e">
        <f t="shared" si="250"/>
        <v>#REF!</v>
      </c>
      <c r="BQ307" s="13">
        <f t="shared" si="231"/>
        <v>5.6772349545232395</v>
      </c>
      <c r="BR307" s="37">
        <f t="shared" si="232"/>
        <v>245.74561645731924</v>
      </c>
      <c r="BS307" s="13" t="e">
        <f t="shared" si="233"/>
        <v>#REF!</v>
      </c>
      <c r="BT307" t="e">
        <f t="shared" si="251"/>
        <v>#REF!</v>
      </c>
      <c r="BU307" s="13">
        <f t="shared" si="234"/>
        <v>890.04176756572133</v>
      </c>
      <c r="BV307" s="13">
        <f t="shared" si="252"/>
        <v>246.82765661061336</v>
      </c>
      <c r="BW307" s="13" t="e">
        <f t="shared" si="235"/>
        <v>#REF!</v>
      </c>
      <c r="BX307" t="e">
        <f t="shared" si="253"/>
        <v>#REF!</v>
      </c>
      <c r="BY307" s="13">
        <f t="shared" si="236"/>
        <v>890.04176756572133</v>
      </c>
    </row>
    <row r="308" spans="29:77" x14ac:dyDescent="0.2">
      <c r="AC308">
        <v>307</v>
      </c>
      <c r="AD308" s="37">
        <f t="shared" si="207"/>
        <v>902.90513738053278</v>
      </c>
      <c r="AE308" s="13" t="e">
        <f t="shared" si="208"/>
        <v>#REF!</v>
      </c>
      <c r="AF308" t="e">
        <f t="shared" si="254"/>
        <v>#REF!</v>
      </c>
      <c r="AG308" s="13">
        <f t="shared" si="209"/>
        <v>1949.1707066918982</v>
      </c>
      <c r="AH308" s="13">
        <f t="shared" si="237"/>
        <v>904.21801276652945</v>
      </c>
      <c r="AI308" s="13" t="e">
        <f t="shared" si="210"/>
        <v>#REF!</v>
      </c>
      <c r="AJ308" t="e">
        <f t="shared" si="238"/>
        <v>#REF!</v>
      </c>
      <c r="AK308" s="13">
        <f t="shared" si="211"/>
        <v>1949.1707066918982</v>
      </c>
      <c r="AL308" s="37">
        <f t="shared" si="212"/>
        <v>1951.5980368584414</v>
      </c>
      <c r="AM308" s="13" t="e">
        <f t="shared" si="213"/>
        <v>#REF!</v>
      </c>
      <c r="AN308" t="e">
        <f t="shared" si="239"/>
        <v>#REF!</v>
      </c>
      <c r="AO308" s="13">
        <f t="shared" si="214"/>
        <v>4135.1333898795156</v>
      </c>
      <c r="AP308" s="13">
        <f t="shared" si="240"/>
        <v>1953.0926949901914</v>
      </c>
      <c r="AQ308" s="13" t="e">
        <f t="shared" si="215"/>
        <v>#REF!</v>
      </c>
      <c r="AR308" s="13" t="e">
        <f t="shared" si="241"/>
        <v>#REF!</v>
      </c>
      <c r="AS308" s="38">
        <f t="shared" si="216"/>
        <v>4135.1333898795156</v>
      </c>
      <c r="AT308" s="37">
        <f t="shared" si="217"/>
        <v>251.27270472321888</v>
      </c>
      <c r="AU308" s="13" t="e">
        <f t="shared" si="218"/>
        <v>#REF!</v>
      </c>
      <c r="AV308" t="e">
        <f t="shared" si="242"/>
        <v>#REF!</v>
      </c>
      <c r="AW308" s="13">
        <f t="shared" si="219"/>
        <v>654.52934422449698</v>
      </c>
      <c r="AX308" s="13">
        <f t="shared" si="243"/>
        <v>252.09216979931364</v>
      </c>
      <c r="AY308" s="13" t="e">
        <f t="shared" si="220"/>
        <v>#REF!</v>
      </c>
      <c r="AZ308" t="e">
        <f t="shared" si="244"/>
        <v>#REF!</v>
      </c>
      <c r="BA308" s="13">
        <f t="shared" si="221"/>
        <v>654.52934422449698</v>
      </c>
      <c r="BB308" s="37">
        <f t="shared" si="222"/>
        <v>353.07368435452213</v>
      </c>
      <c r="BC308" s="13" t="e">
        <f t="shared" si="223"/>
        <v>#REF!</v>
      </c>
      <c r="BD308" t="e">
        <f t="shared" si="245"/>
        <v>#REF!</v>
      </c>
      <c r="BE308" s="13">
        <f t="shared" si="224"/>
        <v>743.64621724213885</v>
      </c>
      <c r="BF308" s="13">
        <f t="shared" si="246"/>
        <v>354.15572450781633</v>
      </c>
      <c r="BG308" s="13" t="e">
        <f t="shared" si="225"/>
        <v>#REF!</v>
      </c>
      <c r="BH308" t="e">
        <f t="shared" si="247"/>
        <v>#REF!</v>
      </c>
      <c r="BI308" s="13">
        <f t="shared" si="226"/>
        <v>743.64621724213885</v>
      </c>
      <c r="BJ308" s="115">
        <f t="shared" si="227"/>
        <v>1.7085040543306103</v>
      </c>
      <c r="BK308" s="13" t="e">
        <f t="shared" si="228"/>
        <v>#REF!</v>
      </c>
      <c r="BL308" t="e">
        <f t="shared" si="248"/>
        <v>#REF!</v>
      </c>
      <c r="BM308" s="116">
        <f t="shared" si="229"/>
        <v>5.6772349545232395</v>
      </c>
      <c r="BN308" s="13">
        <f t="shared" si="249"/>
        <v>2.7905442076247393</v>
      </c>
      <c r="BO308" s="13" t="e">
        <f t="shared" si="230"/>
        <v>#REF!</v>
      </c>
      <c r="BP308" t="e">
        <f t="shared" si="250"/>
        <v>#REF!</v>
      </c>
      <c r="BQ308" s="13">
        <f t="shared" si="231"/>
        <v>5.6772349545232395</v>
      </c>
      <c r="BR308" s="37">
        <f t="shared" si="232"/>
        <v>245.74561645731924</v>
      </c>
      <c r="BS308" s="13" t="e">
        <f t="shared" si="233"/>
        <v>#REF!</v>
      </c>
      <c r="BT308" t="e">
        <f t="shared" si="251"/>
        <v>#REF!</v>
      </c>
      <c r="BU308" s="13">
        <f t="shared" si="234"/>
        <v>890.04176756572133</v>
      </c>
      <c r="BV308" s="13">
        <f t="shared" si="252"/>
        <v>246.82765661061336</v>
      </c>
      <c r="BW308" s="13" t="e">
        <f t="shared" si="235"/>
        <v>#REF!</v>
      </c>
      <c r="BX308" t="e">
        <f t="shared" si="253"/>
        <v>#REF!</v>
      </c>
      <c r="BY308" s="13">
        <f t="shared" si="236"/>
        <v>890.04176756572133</v>
      </c>
    </row>
    <row r="309" spans="29:77" x14ac:dyDescent="0.2">
      <c r="AC309">
        <v>308</v>
      </c>
      <c r="AD309" s="37">
        <f t="shared" si="207"/>
        <v>902.90513738053278</v>
      </c>
      <c r="AE309" s="13" t="e">
        <f t="shared" si="208"/>
        <v>#REF!</v>
      </c>
      <c r="AF309" t="e">
        <f t="shared" si="254"/>
        <v>#REF!</v>
      </c>
      <c r="AG309" s="13">
        <f t="shared" si="209"/>
        <v>1949.1707066918982</v>
      </c>
      <c r="AH309" s="13">
        <f t="shared" si="237"/>
        <v>904.21801276652945</v>
      </c>
      <c r="AI309" s="13" t="e">
        <f t="shared" si="210"/>
        <v>#REF!</v>
      </c>
      <c r="AJ309" t="e">
        <f t="shared" si="238"/>
        <v>#REF!</v>
      </c>
      <c r="AK309" s="13">
        <f t="shared" si="211"/>
        <v>1949.1707066918982</v>
      </c>
      <c r="AL309" s="37">
        <f t="shared" si="212"/>
        <v>1951.5980368584414</v>
      </c>
      <c r="AM309" s="13" t="e">
        <f t="shared" si="213"/>
        <v>#REF!</v>
      </c>
      <c r="AN309" t="e">
        <f t="shared" si="239"/>
        <v>#REF!</v>
      </c>
      <c r="AO309" s="13">
        <f t="shared" si="214"/>
        <v>4135.1333898795156</v>
      </c>
      <c r="AP309" s="13">
        <f t="shared" si="240"/>
        <v>1953.0926949901914</v>
      </c>
      <c r="AQ309" s="13" t="e">
        <f t="shared" si="215"/>
        <v>#REF!</v>
      </c>
      <c r="AR309" s="13" t="e">
        <f t="shared" si="241"/>
        <v>#REF!</v>
      </c>
      <c r="AS309" s="38">
        <f t="shared" si="216"/>
        <v>4135.1333898795156</v>
      </c>
      <c r="AT309" s="37">
        <f t="shared" si="217"/>
        <v>251.27270472321888</v>
      </c>
      <c r="AU309" s="13" t="e">
        <f t="shared" si="218"/>
        <v>#REF!</v>
      </c>
      <c r="AV309" t="e">
        <f t="shared" si="242"/>
        <v>#REF!</v>
      </c>
      <c r="AW309" s="13">
        <f t="shared" si="219"/>
        <v>654.52934422449698</v>
      </c>
      <c r="AX309" s="13">
        <f t="shared" si="243"/>
        <v>252.09216979931364</v>
      </c>
      <c r="AY309" s="13" t="e">
        <f t="shared" si="220"/>
        <v>#REF!</v>
      </c>
      <c r="AZ309" t="e">
        <f t="shared" si="244"/>
        <v>#REF!</v>
      </c>
      <c r="BA309" s="13">
        <f t="shared" si="221"/>
        <v>654.52934422449698</v>
      </c>
      <c r="BB309" s="37">
        <f t="shared" si="222"/>
        <v>353.07368435452213</v>
      </c>
      <c r="BC309" s="13" t="e">
        <f t="shared" si="223"/>
        <v>#REF!</v>
      </c>
      <c r="BD309" t="e">
        <f t="shared" si="245"/>
        <v>#REF!</v>
      </c>
      <c r="BE309" s="13">
        <f t="shared" si="224"/>
        <v>743.64621724213885</v>
      </c>
      <c r="BF309" s="13">
        <f t="shared" si="246"/>
        <v>354.15572450781633</v>
      </c>
      <c r="BG309" s="13" t="e">
        <f t="shared" si="225"/>
        <v>#REF!</v>
      </c>
      <c r="BH309" t="e">
        <f t="shared" si="247"/>
        <v>#REF!</v>
      </c>
      <c r="BI309" s="13">
        <f t="shared" si="226"/>
        <v>743.64621724213885</v>
      </c>
      <c r="BJ309" s="115">
        <f t="shared" si="227"/>
        <v>1.7085040543306103</v>
      </c>
      <c r="BK309" s="13" t="e">
        <f t="shared" si="228"/>
        <v>#REF!</v>
      </c>
      <c r="BL309" t="e">
        <f t="shared" si="248"/>
        <v>#REF!</v>
      </c>
      <c r="BM309" s="116">
        <f t="shared" si="229"/>
        <v>5.6772349545232395</v>
      </c>
      <c r="BN309" s="13">
        <f t="shared" si="249"/>
        <v>2.7905442076247393</v>
      </c>
      <c r="BO309" s="13" t="e">
        <f t="shared" si="230"/>
        <v>#REF!</v>
      </c>
      <c r="BP309" t="e">
        <f t="shared" si="250"/>
        <v>#REF!</v>
      </c>
      <c r="BQ309" s="13">
        <f t="shared" si="231"/>
        <v>5.6772349545232395</v>
      </c>
      <c r="BR309" s="37">
        <f t="shared" si="232"/>
        <v>245.74561645731924</v>
      </c>
      <c r="BS309" s="13" t="e">
        <f t="shared" si="233"/>
        <v>#REF!</v>
      </c>
      <c r="BT309" t="e">
        <f t="shared" si="251"/>
        <v>#REF!</v>
      </c>
      <c r="BU309" s="13">
        <f t="shared" si="234"/>
        <v>890.04176756572133</v>
      </c>
      <c r="BV309" s="13">
        <f t="shared" si="252"/>
        <v>246.82765661061336</v>
      </c>
      <c r="BW309" s="13" t="e">
        <f t="shared" si="235"/>
        <v>#REF!</v>
      </c>
      <c r="BX309" t="e">
        <f t="shared" si="253"/>
        <v>#REF!</v>
      </c>
      <c r="BY309" s="13">
        <f t="shared" si="236"/>
        <v>890.04176756572133</v>
      </c>
    </row>
    <row r="310" spans="29:77" x14ac:dyDescent="0.2">
      <c r="AC310">
        <v>309</v>
      </c>
      <c r="AD310" s="37">
        <f t="shared" si="207"/>
        <v>902.90513738053278</v>
      </c>
      <c r="AE310" s="13" t="e">
        <f t="shared" si="208"/>
        <v>#REF!</v>
      </c>
      <c r="AF310" t="e">
        <f t="shared" si="254"/>
        <v>#REF!</v>
      </c>
      <c r="AG310" s="13">
        <f t="shared" si="209"/>
        <v>1949.1707066918982</v>
      </c>
      <c r="AH310" s="13">
        <f t="shared" si="237"/>
        <v>904.21801276652945</v>
      </c>
      <c r="AI310" s="13" t="e">
        <f t="shared" si="210"/>
        <v>#REF!</v>
      </c>
      <c r="AJ310" t="e">
        <f t="shared" si="238"/>
        <v>#REF!</v>
      </c>
      <c r="AK310" s="13">
        <f t="shared" si="211"/>
        <v>1949.1707066918982</v>
      </c>
      <c r="AL310" s="37">
        <f t="shared" si="212"/>
        <v>1951.5980368584414</v>
      </c>
      <c r="AM310" s="13" t="e">
        <f t="shared" si="213"/>
        <v>#REF!</v>
      </c>
      <c r="AN310" t="e">
        <f t="shared" si="239"/>
        <v>#REF!</v>
      </c>
      <c r="AO310" s="13">
        <f t="shared" si="214"/>
        <v>4135.1333898795156</v>
      </c>
      <c r="AP310" s="13">
        <f t="shared" si="240"/>
        <v>1953.0926949901914</v>
      </c>
      <c r="AQ310" s="13" t="e">
        <f t="shared" si="215"/>
        <v>#REF!</v>
      </c>
      <c r="AR310" s="13" t="e">
        <f t="shared" si="241"/>
        <v>#REF!</v>
      </c>
      <c r="AS310" s="38">
        <f t="shared" si="216"/>
        <v>4135.1333898795156</v>
      </c>
      <c r="AT310" s="37">
        <f t="shared" si="217"/>
        <v>251.27270472321888</v>
      </c>
      <c r="AU310" s="13" t="e">
        <f t="shared" si="218"/>
        <v>#REF!</v>
      </c>
      <c r="AV310" t="e">
        <f t="shared" si="242"/>
        <v>#REF!</v>
      </c>
      <c r="AW310" s="13">
        <f t="shared" si="219"/>
        <v>654.52934422449698</v>
      </c>
      <c r="AX310" s="13">
        <f t="shared" si="243"/>
        <v>252.09216979931364</v>
      </c>
      <c r="AY310" s="13" t="e">
        <f t="shared" si="220"/>
        <v>#REF!</v>
      </c>
      <c r="AZ310" t="e">
        <f t="shared" si="244"/>
        <v>#REF!</v>
      </c>
      <c r="BA310" s="13">
        <f t="shared" si="221"/>
        <v>654.52934422449698</v>
      </c>
      <c r="BB310" s="37">
        <f t="shared" si="222"/>
        <v>353.07368435452213</v>
      </c>
      <c r="BC310" s="13" t="e">
        <f t="shared" si="223"/>
        <v>#REF!</v>
      </c>
      <c r="BD310" t="e">
        <f t="shared" si="245"/>
        <v>#REF!</v>
      </c>
      <c r="BE310" s="13">
        <f t="shared" si="224"/>
        <v>743.64621724213885</v>
      </c>
      <c r="BF310" s="13">
        <f t="shared" si="246"/>
        <v>354.15572450781633</v>
      </c>
      <c r="BG310" s="13" t="e">
        <f t="shared" si="225"/>
        <v>#REF!</v>
      </c>
      <c r="BH310" t="e">
        <f t="shared" si="247"/>
        <v>#REF!</v>
      </c>
      <c r="BI310" s="13">
        <f t="shared" si="226"/>
        <v>743.64621724213885</v>
      </c>
      <c r="BJ310" s="115">
        <f t="shared" si="227"/>
        <v>1.7085040543306103</v>
      </c>
      <c r="BK310" s="13" t="e">
        <f t="shared" si="228"/>
        <v>#REF!</v>
      </c>
      <c r="BL310" t="e">
        <f t="shared" si="248"/>
        <v>#REF!</v>
      </c>
      <c r="BM310" s="116">
        <f t="shared" si="229"/>
        <v>5.6772349545232395</v>
      </c>
      <c r="BN310" s="13">
        <f t="shared" si="249"/>
        <v>2.7905442076247393</v>
      </c>
      <c r="BO310" s="13" t="e">
        <f t="shared" si="230"/>
        <v>#REF!</v>
      </c>
      <c r="BP310" t="e">
        <f t="shared" si="250"/>
        <v>#REF!</v>
      </c>
      <c r="BQ310" s="13">
        <f t="shared" si="231"/>
        <v>5.6772349545232395</v>
      </c>
      <c r="BR310" s="37">
        <f t="shared" si="232"/>
        <v>245.74561645731924</v>
      </c>
      <c r="BS310" s="13" t="e">
        <f t="shared" si="233"/>
        <v>#REF!</v>
      </c>
      <c r="BT310" t="e">
        <f t="shared" si="251"/>
        <v>#REF!</v>
      </c>
      <c r="BU310" s="13">
        <f t="shared" si="234"/>
        <v>890.04176756572133</v>
      </c>
      <c r="BV310" s="13">
        <f t="shared" si="252"/>
        <v>246.82765661061336</v>
      </c>
      <c r="BW310" s="13" t="e">
        <f t="shared" si="235"/>
        <v>#REF!</v>
      </c>
      <c r="BX310" t="e">
        <f t="shared" si="253"/>
        <v>#REF!</v>
      </c>
      <c r="BY310" s="13">
        <f t="shared" si="236"/>
        <v>890.04176756572133</v>
      </c>
    </row>
    <row r="311" spans="29:77" x14ac:dyDescent="0.2">
      <c r="AC311">
        <v>310</v>
      </c>
      <c r="AD311" s="37">
        <f t="shared" si="207"/>
        <v>902.90513738053278</v>
      </c>
      <c r="AE311" s="13" t="e">
        <f t="shared" si="208"/>
        <v>#REF!</v>
      </c>
      <c r="AF311" t="e">
        <f t="shared" si="254"/>
        <v>#REF!</v>
      </c>
      <c r="AG311" s="13">
        <f t="shared" si="209"/>
        <v>1949.1707066918982</v>
      </c>
      <c r="AH311" s="13">
        <f t="shared" si="237"/>
        <v>904.21801276652945</v>
      </c>
      <c r="AI311" s="13" t="e">
        <f t="shared" si="210"/>
        <v>#REF!</v>
      </c>
      <c r="AJ311" t="e">
        <f t="shared" si="238"/>
        <v>#REF!</v>
      </c>
      <c r="AK311" s="13">
        <f t="shared" si="211"/>
        <v>1949.1707066918982</v>
      </c>
      <c r="AL311" s="37">
        <f t="shared" si="212"/>
        <v>1951.5980368584414</v>
      </c>
      <c r="AM311" s="13" t="e">
        <f t="shared" si="213"/>
        <v>#REF!</v>
      </c>
      <c r="AN311" t="e">
        <f t="shared" si="239"/>
        <v>#REF!</v>
      </c>
      <c r="AO311" s="13">
        <f t="shared" si="214"/>
        <v>4135.1333898795156</v>
      </c>
      <c r="AP311" s="13">
        <f t="shared" si="240"/>
        <v>1953.0926949901914</v>
      </c>
      <c r="AQ311" s="13" t="e">
        <f t="shared" si="215"/>
        <v>#REF!</v>
      </c>
      <c r="AR311" s="13" t="e">
        <f t="shared" si="241"/>
        <v>#REF!</v>
      </c>
      <c r="AS311" s="38">
        <f t="shared" si="216"/>
        <v>4135.1333898795156</v>
      </c>
      <c r="AT311" s="37">
        <f t="shared" si="217"/>
        <v>251.27270472321888</v>
      </c>
      <c r="AU311" s="13" t="e">
        <f t="shared" si="218"/>
        <v>#REF!</v>
      </c>
      <c r="AV311" t="e">
        <f t="shared" si="242"/>
        <v>#REF!</v>
      </c>
      <c r="AW311" s="13">
        <f t="shared" si="219"/>
        <v>654.52934422449698</v>
      </c>
      <c r="AX311" s="13">
        <f t="shared" si="243"/>
        <v>252.09216979931364</v>
      </c>
      <c r="AY311" s="13" t="e">
        <f t="shared" si="220"/>
        <v>#REF!</v>
      </c>
      <c r="AZ311" t="e">
        <f t="shared" si="244"/>
        <v>#REF!</v>
      </c>
      <c r="BA311" s="13">
        <f t="shared" si="221"/>
        <v>654.52934422449698</v>
      </c>
      <c r="BB311" s="37">
        <f t="shared" si="222"/>
        <v>353.07368435452213</v>
      </c>
      <c r="BC311" s="13" t="e">
        <f t="shared" si="223"/>
        <v>#REF!</v>
      </c>
      <c r="BD311" t="e">
        <f t="shared" si="245"/>
        <v>#REF!</v>
      </c>
      <c r="BE311" s="13">
        <f t="shared" si="224"/>
        <v>743.64621724213885</v>
      </c>
      <c r="BF311" s="13">
        <f t="shared" si="246"/>
        <v>354.15572450781633</v>
      </c>
      <c r="BG311" s="13" t="e">
        <f t="shared" si="225"/>
        <v>#REF!</v>
      </c>
      <c r="BH311" t="e">
        <f t="shared" si="247"/>
        <v>#REF!</v>
      </c>
      <c r="BI311" s="13">
        <f t="shared" si="226"/>
        <v>743.64621724213885</v>
      </c>
      <c r="BJ311" s="115">
        <f t="shared" si="227"/>
        <v>1.7085040543306103</v>
      </c>
      <c r="BK311" s="13" t="e">
        <f t="shared" si="228"/>
        <v>#REF!</v>
      </c>
      <c r="BL311" t="e">
        <f t="shared" si="248"/>
        <v>#REF!</v>
      </c>
      <c r="BM311" s="116">
        <f t="shared" si="229"/>
        <v>5.6772349545232395</v>
      </c>
      <c r="BN311" s="13">
        <f t="shared" si="249"/>
        <v>2.7905442076247393</v>
      </c>
      <c r="BO311" s="13" t="e">
        <f t="shared" si="230"/>
        <v>#REF!</v>
      </c>
      <c r="BP311" t="e">
        <f t="shared" si="250"/>
        <v>#REF!</v>
      </c>
      <c r="BQ311" s="13">
        <f t="shared" si="231"/>
        <v>5.6772349545232395</v>
      </c>
      <c r="BR311" s="37">
        <f t="shared" si="232"/>
        <v>245.74561645731924</v>
      </c>
      <c r="BS311" s="13" t="e">
        <f t="shared" si="233"/>
        <v>#REF!</v>
      </c>
      <c r="BT311" t="e">
        <f t="shared" si="251"/>
        <v>#REF!</v>
      </c>
      <c r="BU311" s="13">
        <f t="shared" si="234"/>
        <v>890.04176756572133</v>
      </c>
      <c r="BV311" s="13">
        <f t="shared" si="252"/>
        <v>246.82765661061336</v>
      </c>
      <c r="BW311" s="13" t="e">
        <f t="shared" si="235"/>
        <v>#REF!</v>
      </c>
      <c r="BX311" t="e">
        <f t="shared" si="253"/>
        <v>#REF!</v>
      </c>
      <c r="BY311" s="13">
        <f t="shared" si="236"/>
        <v>890.04176756572133</v>
      </c>
    </row>
    <row r="312" spans="29:77" x14ac:dyDescent="0.2">
      <c r="AC312">
        <v>311</v>
      </c>
      <c r="AD312" s="37">
        <f t="shared" si="207"/>
        <v>902.90513738053278</v>
      </c>
      <c r="AE312" s="13" t="e">
        <f t="shared" si="208"/>
        <v>#REF!</v>
      </c>
      <c r="AF312" t="e">
        <f t="shared" si="254"/>
        <v>#REF!</v>
      </c>
      <c r="AG312" s="13">
        <f t="shared" si="209"/>
        <v>1949.1707066918982</v>
      </c>
      <c r="AH312" s="13">
        <f t="shared" si="237"/>
        <v>904.21801276652945</v>
      </c>
      <c r="AI312" s="13" t="e">
        <f t="shared" si="210"/>
        <v>#REF!</v>
      </c>
      <c r="AJ312" t="e">
        <f t="shared" si="238"/>
        <v>#REF!</v>
      </c>
      <c r="AK312" s="13">
        <f t="shared" si="211"/>
        <v>1949.1707066918982</v>
      </c>
      <c r="AL312" s="37">
        <f t="shared" si="212"/>
        <v>1951.5980368584414</v>
      </c>
      <c r="AM312" s="13" t="e">
        <f t="shared" si="213"/>
        <v>#REF!</v>
      </c>
      <c r="AN312" t="e">
        <f t="shared" si="239"/>
        <v>#REF!</v>
      </c>
      <c r="AO312" s="13">
        <f t="shared" si="214"/>
        <v>4135.1333898795156</v>
      </c>
      <c r="AP312" s="13">
        <f t="shared" si="240"/>
        <v>1953.0926949901914</v>
      </c>
      <c r="AQ312" s="13" t="e">
        <f t="shared" si="215"/>
        <v>#REF!</v>
      </c>
      <c r="AR312" s="13" t="e">
        <f t="shared" si="241"/>
        <v>#REF!</v>
      </c>
      <c r="AS312" s="38">
        <f t="shared" si="216"/>
        <v>4135.1333898795156</v>
      </c>
      <c r="AT312" s="37">
        <f t="shared" si="217"/>
        <v>251.27270472321888</v>
      </c>
      <c r="AU312" s="13" t="e">
        <f t="shared" si="218"/>
        <v>#REF!</v>
      </c>
      <c r="AV312" t="e">
        <f t="shared" si="242"/>
        <v>#REF!</v>
      </c>
      <c r="AW312" s="13">
        <f t="shared" si="219"/>
        <v>654.52934422449698</v>
      </c>
      <c r="AX312" s="13">
        <f t="shared" si="243"/>
        <v>252.09216979931364</v>
      </c>
      <c r="AY312" s="13" t="e">
        <f t="shared" si="220"/>
        <v>#REF!</v>
      </c>
      <c r="AZ312" t="e">
        <f t="shared" si="244"/>
        <v>#REF!</v>
      </c>
      <c r="BA312" s="13">
        <f t="shared" si="221"/>
        <v>654.52934422449698</v>
      </c>
      <c r="BB312" s="37">
        <f t="shared" si="222"/>
        <v>353.07368435452213</v>
      </c>
      <c r="BC312" s="13" t="e">
        <f t="shared" si="223"/>
        <v>#REF!</v>
      </c>
      <c r="BD312" t="e">
        <f t="shared" si="245"/>
        <v>#REF!</v>
      </c>
      <c r="BE312" s="13">
        <f t="shared" si="224"/>
        <v>743.64621724213885</v>
      </c>
      <c r="BF312" s="13">
        <f t="shared" si="246"/>
        <v>354.15572450781633</v>
      </c>
      <c r="BG312" s="13" t="e">
        <f t="shared" si="225"/>
        <v>#REF!</v>
      </c>
      <c r="BH312" t="e">
        <f t="shared" si="247"/>
        <v>#REF!</v>
      </c>
      <c r="BI312" s="13">
        <f t="shared" si="226"/>
        <v>743.64621724213885</v>
      </c>
      <c r="BJ312" s="115">
        <f t="shared" si="227"/>
        <v>1.7085040543306103</v>
      </c>
      <c r="BK312" s="13" t="e">
        <f t="shared" si="228"/>
        <v>#REF!</v>
      </c>
      <c r="BL312" t="e">
        <f t="shared" si="248"/>
        <v>#REF!</v>
      </c>
      <c r="BM312" s="116">
        <f t="shared" si="229"/>
        <v>5.6772349545232395</v>
      </c>
      <c r="BN312" s="13">
        <f t="shared" si="249"/>
        <v>2.7905442076247393</v>
      </c>
      <c r="BO312" s="13" t="e">
        <f t="shared" si="230"/>
        <v>#REF!</v>
      </c>
      <c r="BP312" t="e">
        <f t="shared" si="250"/>
        <v>#REF!</v>
      </c>
      <c r="BQ312" s="13">
        <f t="shared" si="231"/>
        <v>5.6772349545232395</v>
      </c>
      <c r="BR312" s="37">
        <f t="shared" si="232"/>
        <v>245.74561645731924</v>
      </c>
      <c r="BS312" s="13" t="e">
        <f t="shared" si="233"/>
        <v>#REF!</v>
      </c>
      <c r="BT312" t="e">
        <f t="shared" si="251"/>
        <v>#REF!</v>
      </c>
      <c r="BU312" s="13">
        <f t="shared" si="234"/>
        <v>890.04176756572133</v>
      </c>
      <c r="BV312" s="13">
        <f t="shared" si="252"/>
        <v>246.82765661061336</v>
      </c>
      <c r="BW312" s="13" t="e">
        <f t="shared" si="235"/>
        <v>#REF!</v>
      </c>
      <c r="BX312" t="e">
        <f t="shared" si="253"/>
        <v>#REF!</v>
      </c>
      <c r="BY312" s="13">
        <f t="shared" si="236"/>
        <v>890.04176756572133</v>
      </c>
    </row>
    <row r="313" spans="29:77" x14ac:dyDescent="0.2">
      <c r="AC313">
        <v>312</v>
      </c>
      <c r="AD313" s="37">
        <f t="shared" si="207"/>
        <v>902.90513738053278</v>
      </c>
      <c r="AE313" s="13" t="e">
        <f t="shared" si="208"/>
        <v>#REF!</v>
      </c>
      <c r="AF313" t="e">
        <f t="shared" si="254"/>
        <v>#REF!</v>
      </c>
      <c r="AG313" s="13">
        <f t="shared" si="209"/>
        <v>1949.1707066918982</v>
      </c>
      <c r="AH313" s="13">
        <f t="shared" si="237"/>
        <v>904.21801276652945</v>
      </c>
      <c r="AI313" s="13" t="e">
        <f t="shared" si="210"/>
        <v>#REF!</v>
      </c>
      <c r="AJ313" t="e">
        <f t="shared" si="238"/>
        <v>#REF!</v>
      </c>
      <c r="AK313" s="13">
        <f t="shared" si="211"/>
        <v>1949.1707066918982</v>
      </c>
      <c r="AL313" s="37">
        <f t="shared" si="212"/>
        <v>1951.5980368584414</v>
      </c>
      <c r="AM313" s="13" t="e">
        <f t="shared" si="213"/>
        <v>#REF!</v>
      </c>
      <c r="AN313" t="e">
        <f t="shared" si="239"/>
        <v>#REF!</v>
      </c>
      <c r="AO313" s="13">
        <f t="shared" si="214"/>
        <v>4135.1333898795156</v>
      </c>
      <c r="AP313" s="13">
        <f t="shared" si="240"/>
        <v>1953.0926949901914</v>
      </c>
      <c r="AQ313" s="13" t="e">
        <f t="shared" si="215"/>
        <v>#REF!</v>
      </c>
      <c r="AR313" s="13" t="e">
        <f t="shared" si="241"/>
        <v>#REF!</v>
      </c>
      <c r="AS313" s="38">
        <f t="shared" si="216"/>
        <v>4135.1333898795156</v>
      </c>
      <c r="AT313" s="37">
        <f t="shared" si="217"/>
        <v>251.27270472321888</v>
      </c>
      <c r="AU313" s="13" t="e">
        <f t="shared" si="218"/>
        <v>#REF!</v>
      </c>
      <c r="AV313" t="e">
        <f t="shared" si="242"/>
        <v>#REF!</v>
      </c>
      <c r="AW313" s="13">
        <f t="shared" si="219"/>
        <v>654.52934422449698</v>
      </c>
      <c r="AX313" s="13">
        <f t="shared" si="243"/>
        <v>252.09216979931364</v>
      </c>
      <c r="AY313" s="13" t="e">
        <f t="shared" si="220"/>
        <v>#REF!</v>
      </c>
      <c r="AZ313" t="e">
        <f t="shared" si="244"/>
        <v>#REF!</v>
      </c>
      <c r="BA313" s="13">
        <f t="shared" si="221"/>
        <v>654.52934422449698</v>
      </c>
      <c r="BB313" s="37">
        <f t="shared" si="222"/>
        <v>353.07368435452213</v>
      </c>
      <c r="BC313" s="13" t="e">
        <f t="shared" si="223"/>
        <v>#REF!</v>
      </c>
      <c r="BD313" t="e">
        <f t="shared" si="245"/>
        <v>#REF!</v>
      </c>
      <c r="BE313" s="13">
        <f t="shared" si="224"/>
        <v>743.64621724213885</v>
      </c>
      <c r="BF313" s="13">
        <f t="shared" si="246"/>
        <v>354.15572450781633</v>
      </c>
      <c r="BG313" s="13" t="e">
        <f t="shared" si="225"/>
        <v>#REF!</v>
      </c>
      <c r="BH313" t="e">
        <f t="shared" si="247"/>
        <v>#REF!</v>
      </c>
      <c r="BI313" s="13">
        <f t="shared" si="226"/>
        <v>743.64621724213885</v>
      </c>
      <c r="BJ313" s="115">
        <f t="shared" si="227"/>
        <v>1.7085040543306103</v>
      </c>
      <c r="BK313" s="13" t="e">
        <f t="shared" si="228"/>
        <v>#REF!</v>
      </c>
      <c r="BL313" t="e">
        <f t="shared" si="248"/>
        <v>#REF!</v>
      </c>
      <c r="BM313" s="116">
        <f t="shared" si="229"/>
        <v>5.6772349545232395</v>
      </c>
      <c r="BN313" s="13">
        <f t="shared" si="249"/>
        <v>2.7905442076247393</v>
      </c>
      <c r="BO313" s="13" t="e">
        <f t="shared" si="230"/>
        <v>#REF!</v>
      </c>
      <c r="BP313" t="e">
        <f t="shared" si="250"/>
        <v>#REF!</v>
      </c>
      <c r="BQ313" s="13">
        <f t="shared" si="231"/>
        <v>5.6772349545232395</v>
      </c>
      <c r="BR313" s="37">
        <f t="shared" si="232"/>
        <v>245.74561645731924</v>
      </c>
      <c r="BS313" s="13" t="e">
        <f t="shared" si="233"/>
        <v>#REF!</v>
      </c>
      <c r="BT313" t="e">
        <f t="shared" si="251"/>
        <v>#REF!</v>
      </c>
      <c r="BU313" s="13">
        <f t="shared" si="234"/>
        <v>890.04176756572133</v>
      </c>
      <c r="BV313" s="13">
        <f t="shared" si="252"/>
        <v>246.82765661061336</v>
      </c>
      <c r="BW313" s="13" t="e">
        <f t="shared" si="235"/>
        <v>#REF!</v>
      </c>
      <c r="BX313" t="e">
        <f t="shared" si="253"/>
        <v>#REF!</v>
      </c>
      <c r="BY313" s="13">
        <f t="shared" si="236"/>
        <v>890.04176756572133</v>
      </c>
    </row>
    <row r="314" spans="29:77" x14ac:dyDescent="0.2">
      <c r="AC314">
        <v>313</v>
      </c>
      <c r="AD314" s="37">
        <f t="shared" si="207"/>
        <v>902.90513738053278</v>
      </c>
      <c r="AE314" s="13" t="e">
        <f t="shared" si="208"/>
        <v>#REF!</v>
      </c>
      <c r="AF314" t="e">
        <f t="shared" si="254"/>
        <v>#REF!</v>
      </c>
      <c r="AG314" s="13">
        <f t="shared" si="209"/>
        <v>1949.1707066918982</v>
      </c>
      <c r="AH314" s="13">
        <f t="shared" si="237"/>
        <v>904.21801276652945</v>
      </c>
      <c r="AI314" s="13" t="e">
        <f t="shared" si="210"/>
        <v>#REF!</v>
      </c>
      <c r="AJ314" t="e">
        <f t="shared" si="238"/>
        <v>#REF!</v>
      </c>
      <c r="AK314" s="13">
        <f t="shared" si="211"/>
        <v>1949.1707066918982</v>
      </c>
      <c r="AL314" s="37">
        <f t="shared" si="212"/>
        <v>1951.5980368584414</v>
      </c>
      <c r="AM314" s="13" t="e">
        <f t="shared" si="213"/>
        <v>#REF!</v>
      </c>
      <c r="AN314" t="e">
        <f t="shared" si="239"/>
        <v>#REF!</v>
      </c>
      <c r="AO314" s="13">
        <f t="shared" si="214"/>
        <v>4135.1333898795156</v>
      </c>
      <c r="AP314" s="13">
        <f t="shared" si="240"/>
        <v>1953.0926949901914</v>
      </c>
      <c r="AQ314" s="13" t="e">
        <f t="shared" si="215"/>
        <v>#REF!</v>
      </c>
      <c r="AR314" s="13" t="e">
        <f t="shared" si="241"/>
        <v>#REF!</v>
      </c>
      <c r="AS314" s="38">
        <f t="shared" si="216"/>
        <v>4135.1333898795156</v>
      </c>
      <c r="AT314" s="37">
        <f t="shared" si="217"/>
        <v>251.27270472321888</v>
      </c>
      <c r="AU314" s="13" t="e">
        <f t="shared" si="218"/>
        <v>#REF!</v>
      </c>
      <c r="AV314" t="e">
        <f t="shared" si="242"/>
        <v>#REF!</v>
      </c>
      <c r="AW314" s="13">
        <f t="shared" si="219"/>
        <v>654.52934422449698</v>
      </c>
      <c r="AX314" s="13">
        <f t="shared" si="243"/>
        <v>252.09216979931364</v>
      </c>
      <c r="AY314" s="13" t="e">
        <f t="shared" si="220"/>
        <v>#REF!</v>
      </c>
      <c r="AZ314" t="e">
        <f t="shared" si="244"/>
        <v>#REF!</v>
      </c>
      <c r="BA314" s="13">
        <f t="shared" si="221"/>
        <v>654.52934422449698</v>
      </c>
      <c r="BB314" s="37">
        <f t="shared" si="222"/>
        <v>353.07368435452213</v>
      </c>
      <c r="BC314" s="13" t="e">
        <f t="shared" si="223"/>
        <v>#REF!</v>
      </c>
      <c r="BD314" t="e">
        <f t="shared" si="245"/>
        <v>#REF!</v>
      </c>
      <c r="BE314" s="13">
        <f t="shared" si="224"/>
        <v>743.64621724213885</v>
      </c>
      <c r="BF314" s="13">
        <f t="shared" si="246"/>
        <v>354.15572450781633</v>
      </c>
      <c r="BG314" s="13" t="e">
        <f t="shared" si="225"/>
        <v>#REF!</v>
      </c>
      <c r="BH314" t="e">
        <f t="shared" si="247"/>
        <v>#REF!</v>
      </c>
      <c r="BI314" s="13">
        <f t="shared" si="226"/>
        <v>743.64621724213885</v>
      </c>
      <c r="BJ314" s="115">
        <f t="shared" si="227"/>
        <v>1.7085040543306103</v>
      </c>
      <c r="BK314" s="13" t="e">
        <f t="shared" si="228"/>
        <v>#REF!</v>
      </c>
      <c r="BL314" t="e">
        <f t="shared" si="248"/>
        <v>#REF!</v>
      </c>
      <c r="BM314" s="116">
        <f t="shared" si="229"/>
        <v>5.6772349545232395</v>
      </c>
      <c r="BN314" s="13">
        <f t="shared" si="249"/>
        <v>2.7905442076247393</v>
      </c>
      <c r="BO314" s="13" t="e">
        <f t="shared" si="230"/>
        <v>#REF!</v>
      </c>
      <c r="BP314" t="e">
        <f t="shared" si="250"/>
        <v>#REF!</v>
      </c>
      <c r="BQ314" s="13">
        <f t="shared" si="231"/>
        <v>5.6772349545232395</v>
      </c>
      <c r="BR314" s="37">
        <f t="shared" si="232"/>
        <v>245.74561645731924</v>
      </c>
      <c r="BS314" s="13" t="e">
        <f t="shared" si="233"/>
        <v>#REF!</v>
      </c>
      <c r="BT314" t="e">
        <f t="shared" si="251"/>
        <v>#REF!</v>
      </c>
      <c r="BU314" s="13">
        <f t="shared" si="234"/>
        <v>890.04176756572133</v>
      </c>
      <c r="BV314" s="13">
        <f t="shared" si="252"/>
        <v>246.82765661061336</v>
      </c>
      <c r="BW314" s="13" t="e">
        <f t="shared" si="235"/>
        <v>#REF!</v>
      </c>
      <c r="BX314" t="e">
        <f t="shared" si="253"/>
        <v>#REF!</v>
      </c>
      <c r="BY314" s="13">
        <f t="shared" si="236"/>
        <v>890.04176756572133</v>
      </c>
    </row>
    <row r="315" spans="29:77" x14ac:dyDescent="0.2">
      <c r="AC315">
        <v>314</v>
      </c>
      <c r="AD315" s="37">
        <f t="shared" si="207"/>
        <v>902.90513738053278</v>
      </c>
      <c r="AE315" s="13" t="e">
        <f t="shared" si="208"/>
        <v>#REF!</v>
      </c>
      <c r="AF315" t="e">
        <f t="shared" si="254"/>
        <v>#REF!</v>
      </c>
      <c r="AG315" s="13">
        <f t="shared" si="209"/>
        <v>1949.1707066918982</v>
      </c>
      <c r="AH315" s="13">
        <f t="shared" si="237"/>
        <v>904.21801276652945</v>
      </c>
      <c r="AI315" s="13" t="e">
        <f t="shared" si="210"/>
        <v>#REF!</v>
      </c>
      <c r="AJ315" t="e">
        <f t="shared" si="238"/>
        <v>#REF!</v>
      </c>
      <c r="AK315" s="13">
        <f t="shared" si="211"/>
        <v>1949.1707066918982</v>
      </c>
      <c r="AL315" s="37">
        <f t="shared" si="212"/>
        <v>1951.5980368584414</v>
      </c>
      <c r="AM315" s="13" t="e">
        <f t="shared" si="213"/>
        <v>#REF!</v>
      </c>
      <c r="AN315" t="e">
        <f t="shared" si="239"/>
        <v>#REF!</v>
      </c>
      <c r="AO315" s="13">
        <f t="shared" si="214"/>
        <v>4135.1333898795156</v>
      </c>
      <c r="AP315" s="13">
        <f t="shared" si="240"/>
        <v>1953.0926949901914</v>
      </c>
      <c r="AQ315" s="13" t="e">
        <f t="shared" si="215"/>
        <v>#REF!</v>
      </c>
      <c r="AR315" s="13" t="e">
        <f t="shared" si="241"/>
        <v>#REF!</v>
      </c>
      <c r="AS315" s="38">
        <f t="shared" si="216"/>
        <v>4135.1333898795156</v>
      </c>
      <c r="AT315" s="37">
        <f t="shared" si="217"/>
        <v>251.27270472321888</v>
      </c>
      <c r="AU315" s="13" t="e">
        <f t="shared" si="218"/>
        <v>#REF!</v>
      </c>
      <c r="AV315" t="e">
        <f t="shared" si="242"/>
        <v>#REF!</v>
      </c>
      <c r="AW315" s="13">
        <f t="shared" si="219"/>
        <v>654.52934422449698</v>
      </c>
      <c r="AX315" s="13">
        <f t="shared" si="243"/>
        <v>252.09216979931364</v>
      </c>
      <c r="AY315" s="13" t="e">
        <f t="shared" si="220"/>
        <v>#REF!</v>
      </c>
      <c r="AZ315" t="e">
        <f t="shared" si="244"/>
        <v>#REF!</v>
      </c>
      <c r="BA315" s="13">
        <f t="shared" si="221"/>
        <v>654.52934422449698</v>
      </c>
      <c r="BB315" s="37">
        <f t="shared" si="222"/>
        <v>353.07368435452213</v>
      </c>
      <c r="BC315" s="13" t="e">
        <f t="shared" si="223"/>
        <v>#REF!</v>
      </c>
      <c r="BD315" t="e">
        <f t="shared" si="245"/>
        <v>#REF!</v>
      </c>
      <c r="BE315" s="13">
        <f t="shared" si="224"/>
        <v>743.64621724213885</v>
      </c>
      <c r="BF315" s="13">
        <f t="shared" si="246"/>
        <v>354.15572450781633</v>
      </c>
      <c r="BG315" s="13" t="e">
        <f t="shared" si="225"/>
        <v>#REF!</v>
      </c>
      <c r="BH315" t="e">
        <f t="shared" si="247"/>
        <v>#REF!</v>
      </c>
      <c r="BI315" s="13">
        <f t="shared" si="226"/>
        <v>743.64621724213885</v>
      </c>
      <c r="BJ315" s="115">
        <f t="shared" si="227"/>
        <v>1.7085040543306103</v>
      </c>
      <c r="BK315" s="13" t="e">
        <f t="shared" si="228"/>
        <v>#REF!</v>
      </c>
      <c r="BL315" t="e">
        <f t="shared" si="248"/>
        <v>#REF!</v>
      </c>
      <c r="BM315" s="116">
        <f t="shared" si="229"/>
        <v>5.6772349545232395</v>
      </c>
      <c r="BN315" s="13">
        <f t="shared" si="249"/>
        <v>2.7905442076247393</v>
      </c>
      <c r="BO315" s="13" t="e">
        <f t="shared" si="230"/>
        <v>#REF!</v>
      </c>
      <c r="BP315" t="e">
        <f t="shared" si="250"/>
        <v>#REF!</v>
      </c>
      <c r="BQ315" s="13">
        <f t="shared" si="231"/>
        <v>5.6772349545232395</v>
      </c>
      <c r="BR315" s="37">
        <f t="shared" si="232"/>
        <v>245.74561645731924</v>
      </c>
      <c r="BS315" s="13" t="e">
        <f t="shared" si="233"/>
        <v>#REF!</v>
      </c>
      <c r="BT315" t="e">
        <f t="shared" si="251"/>
        <v>#REF!</v>
      </c>
      <c r="BU315" s="13">
        <f t="shared" si="234"/>
        <v>890.04176756572133</v>
      </c>
      <c r="BV315" s="13">
        <f t="shared" si="252"/>
        <v>246.82765661061336</v>
      </c>
      <c r="BW315" s="13" t="e">
        <f t="shared" si="235"/>
        <v>#REF!</v>
      </c>
      <c r="BX315" t="e">
        <f t="shared" si="253"/>
        <v>#REF!</v>
      </c>
      <c r="BY315" s="13">
        <f t="shared" si="236"/>
        <v>890.04176756572133</v>
      </c>
    </row>
    <row r="316" spans="29:77" x14ac:dyDescent="0.2">
      <c r="AC316">
        <v>315</v>
      </c>
      <c r="AD316" s="37">
        <f t="shared" si="207"/>
        <v>902.90513738053278</v>
      </c>
      <c r="AE316" s="13" t="e">
        <f t="shared" si="208"/>
        <v>#REF!</v>
      </c>
      <c r="AF316" t="e">
        <f t="shared" si="254"/>
        <v>#REF!</v>
      </c>
      <c r="AG316" s="13">
        <f t="shared" si="209"/>
        <v>1949.1707066918982</v>
      </c>
      <c r="AH316" s="13">
        <f t="shared" si="237"/>
        <v>904.21801276652945</v>
      </c>
      <c r="AI316" s="13" t="e">
        <f t="shared" si="210"/>
        <v>#REF!</v>
      </c>
      <c r="AJ316" t="e">
        <f t="shared" si="238"/>
        <v>#REF!</v>
      </c>
      <c r="AK316" s="13">
        <f t="shared" si="211"/>
        <v>1949.1707066918982</v>
      </c>
      <c r="AL316" s="37">
        <f t="shared" si="212"/>
        <v>1951.5980368584414</v>
      </c>
      <c r="AM316" s="13" t="e">
        <f t="shared" si="213"/>
        <v>#REF!</v>
      </c>
      <c r="AN316" t="e">
        <f t="shared" si="239"/>
        <v>#REF!</v>
      </c>
      <c r="AO316" s="13">
        <f t="shared" si="214"/>
        <v>4135.1333898795156</v>
      </c>
      <c r="AP316" s="13">
        <f t="shared" si="240"/>
        <v>1953.0926949901914</v>
      </c>
      <c r="AQ316" s="13" t="e">
        <f t="shared" si="215"/>
        <v>#REF!</v>
      </c>
      <c r="AR316" s="13" t="e">
        <f t="shared" si="241"/>
        <v>#REF!</v>
      </c>
      <c r="AS316" s="38">
        <f t="shared" si="216"/>
        <v>4135.1333898795156</v>
      </c>
      <c r="AT316" s="37">
        <f t="shared" si="217"/>
        <v>251.27270472321888</v>
      </c>
      <c r="AU316" s="13" t="e">
        <f t="shared" si="218"/>
        <v>#REF!</v>
      </c>
      <c r="AV316" t="e">
        <f t="shared" si="242"/>
        <v>#REF!</v>
      </c>
      <c r="AW316" s="13">
        <f t="shared" si="219"/>
        <v>654.52934422449698</v>
      </c>
      <c r="AX316" s="13">
        <f t="shared" si="243"/>
        <v>252.09216979931364</v>
      </c>
      <c r="AY316" s="13" t="e">
        <f t="shared" si="220"/>
        <v>#REF!</v>
      </c>
      <c r="AZ316" t="e">
        <f t="shared" si="244"/>
        <v>#REF!</v>
      </c>
      <c r="BA316" s="13">
        <f t="shared" si="221"/>
        <v>654.52934422449698</v>
      </c>
      <c r="BB316" s="37">
        <f t="shared" si="222"/>
        <v>353.07368435452213</v>
      </c>
      <c r="BC316" s="13" t="e">
        <f t="shared" si="223"/>
        <v>#REF!</v>
      </c>
      <c r="BD316" t="e">
        <f t="shared" si="245"/>
        <v>#REF!</v>
      </c>
      <c r="BE316" s="13">
        <f t="shared" si="224"/>
        <v>743.64621724213885</v>
      </c>
      <c r="BF316" s="13">
        <f t="shared" si="246"/>
        <v>354.15572450781633</v>
      </c>
      <c r="BG316" s="13" t="e">
        <f t="shared" si="225"/>
        <v>#REF!</v>
      </c>
      <c r="BH316" t="e">
        <f t="shared" si="247"/>
        <v>#REF!</v>
      </c>
      <c r="BI316" s="13">
        <f t="shared" si="226"/>
        <v>743.64621724213885</v>
      </c>
      <c r="BJ316" s="115">
        <f t="shared" si="227"/>
        <v>1.7085040543306103</v>
      </c>
      <c r="BK316" s="13" t="e">
        <f t="shared" si="228"/>
        <v>#REF!</v>
      </c>
      <c r="BL316" t="e">
        <f t="shared" si="248"/>
        <v>#REF!</v>
      </c>
      <c r="BM316" s="116">
        <f t="shared" si="229"/>
        <v>5.6772349545232395</v>
      </c>
      <c r="BN316" s="13">
        <f t="shared" si="249"/>
        <v>2.7905442076247393</v>
      </c>
      <c r="BO316" s="13" t="e">
        <f t="shared" si="230"/>
        <v>#REF!</v>
      </c>
      <c r="BP316" t="e">
        <f t="shared" si="250"/>
        <v>#REF!</v>
      </c>
      <c r="BQ316" s="13">
        <f t="shared" si="231"/>
        <v>5.6772349545232395</v>
      </c>
      <c r="BR316" s="37">
        <f t="shared" si="232"/>
        <v>245.74561645731924</v>
      </c>
      <c r="BS316" s="13" t="e">
        <f t="shared" si="233"/>
        <v>#REF!</v>
      </c>
      <c r="BT316" t="e">
        <f t="shared" si="251"/>
        <v>#REF!</v>
      </c>
      <c r="BU316" s="13">
        <f t="shared" si="234"/>
        <v>890.04176756572133</v>
      </c>
      <c r="BV316" s="13">
        <f t="shared" si="252"/>
        <v>246.82765661061336</v>
      </c>
      <c r="BW316" s="13" t="e">
        <f t="shared" si="235"/>
        <v>#REF!</v>
      </c>
      <c r="BX316" t="e">
        <f t="shared" si="253"/>
        <v>#REF!</v>
      </c>
      <c r="BY316" s="13">
        <f t="shared" si="236"/>
        <v>890.04176756572133</v>
      </c>
    </row>
    <row r="317" spans="29:77" x14ac:dyDescent="0.2">
      <c r="AC317">
        <v>316</v>
      </c>
      <c r="AD317" s="37">
        <f t="shared" si="207"/>
        <v>902.90513738053278</v>
      </c>
      <c r="AE317" s="13" t="e">
        <f t="shared" si="208"/>
        <v>#REF!</v>
      </c>
      <c r="AF317" t="e">
        <f t="shared" si="254"/>
        <v>#REF!</v>
      </c>
      <c r="AG317" s="13">
        <f t="shared" si="209"/>
        <v>1949.1707066918982</v>
      </c>
      <c r="AH317" s="13">
        <f t="shared" si="237"/>
        <v>904.21801276652945</v>
      </c>
      <c r="AI317" s="13" t="e">
        <f t="shared" si="210"/>
        <v>#REF!</v>
      </c>
      <c r="AJ317" t="e">
        <f t="shared" si="238"/>
        <v>#REF!</v>
      </c>
      <c r="AK317" s="13">
        <f t="shared" si="211"/>
        <v>1949.1707066918982</v>
      </c>
      <c r="AL317" s="37">
        <f t="shared" si="212"/>
        <v>1951.5980368584414</v>
      </c>
      <c r="AM317" s="13" t="e">
        <f t="shared" si="213"/>
        <v>#REF!</v>
      </c>
      <c r="AN317" t="e">
        <f t="shared" si="239"/>
        <v>#REF!</v>
      </c>
      <c r="AO317" s="13">
        <f t="shared" si="214"/>
        <v>4135.1333898795156</v>
      </c>
      <c r="AP317" s="13">
        <f t="shared" si="240"/>
        <v>1953.0926949901914</v>
      </c>
      <c r="AQ317" s="13" t="e">
        <f t="shared" si="215"/>
        <v>#REF!</v>
      </c>
      <c r="AR317" s="13" t="e">
        <f t="shared" si="241"/>
        <v>#REF!</v>
      </c>
      <c r="AS317" s="38">
        <f t="shared" si="216"/>
        <v>4135.1333898795156</v>
      </c>
      <c r="AT317" s="37">
        <f t="shared" si="217"/>
        <v>251.27270472321888</v>
      </c>
      <c r="AU317" s="13" t="e">
        <f t="shared" si="218"/>
        <v>#REF!</v>
      </c>
      <c r="AV317" t="e">
        <f t="shared" si="242"/>
        <v>#REF!</v>
      </c>
      <c r="AW317" s="13">
        <f t="shared" si="219"/>
        <v>654.52934422449698</v>
      </c>
      <c r="AX317" s="13">
        <f t="shared" si="243"/>
        <v>252.09216979931364</v>
      </c>
      <c r="AY317" s="13" t="e">
        <f t="shared" si="220"/>
        <v>#REF!</v>
      </c>
      <c r="AZ317" t="e">
        <f t="shared" si="244"/>
        <v>#REF!</v>
      </c>
      <c r="BA317" s="13">
        <f t="shared" si="221"/>
        <v>654.52934422449698</v>
      </c>
      <c r="BB317" s="37">
        <f t="shared" si="222"/>
        <v>353.07368435452213</v>
      </c>
      <c r="BC317" s="13" t="e">
        <f t="shared" si="223"/>
        <v>#REF!</v>
      </c>
      <c r="BD317" t="e">
        <f t="shared" si="245"/>
        <v>#REF!</v>
      </c>
      <c r="BE317" s="13">
        <f t="shared" si="224"/>
        <v>743.64621724213885</v>
      </c>
      <c r="BF317" s="13">
        <f t="shared" si="246"/>
        <v>354.15572450781633</v>
      </c>
      <c r="BG317" s="13" t="e">
        <f t="shared" si="225"/>
        <v>#REF!</v>
      </c>
      <c r="BH317" t="e">
        <f t="shared" si="247"/>
        <v>#REF!</v>
      </c>
      <c r="BI317" s="13">
        <f t="shared" si="226"/>
        <v>743.64621724213885</v>
      </c>
      <c r="BJ317" s="115">
        <f t="shared" si="227"/>
        <v>1.7085040543306103</v>
      </c>
      <c r="BK317" s="13" t="e">
        <f t="shared" si="228"/>
        <v>#REF!</v>
      </c>
      <c r="BL317" t="e">
        <f t="shared" si="248"/>
        <v>#REF!</v>
      </c>
      <c r="BM317" s="116">
        <f t="shared" si="229"/>
        <v>5.6772349545232395</v>
      </c>
      <c r="BN317" s="13">
        <f t="shared" si="249"/>
        <v>2.7905442076247393</v>
      </c>
      <c r="BO317" s="13" t="e">
        <f t="shared" si="230"/>
        <v>#REF!</v>
      </c>
      <c r="BP317" t="e">
        <f t="shared" si="250"/>
        <v>#REF!</v>
      </c>
      <c r="BQ317" s="13">
        <f t="shared" si="231"/>
        <v>5.6772349545232395</v>
      </c>
      <c r="BR317" s="37">
        <f t="shared" si="232"/>
        <v>245.74561645731924</v>
      </c>
      <c r="BS317" s="13" t="e">
        <f t="shared" si="233"/>
        <v>#REF!</v>
      </c>
      <c r="BT317" t="e">
        <f t="shared" si="251"/>
        <v>#REF!</v>
      </c>
      <c r="BU317" s="13">
        <f t="shared" si="234"/>
        <v>890.04176756572133</v>
      </c>
      <c r="BV317" s="13">
        <f t="shared" si="252"/>
        <v>246.82765661061336</v>
      </c>
      <c r="BW317" s="13" t="e">
        <f t="shared" si="235"/>
        <v>#REF!</v>
      </c>
      <c r="BX317" t="e">
        <f t="shared" si="253"/>
        <v>#REF!</v>
      </c>
      <c r="BY317" s="13">
        <f t="shared" si="236"/>
        <v>890.04176756572133</v>
      </c>
    </row>
    <row r="318" spans="29:77" x14ac:dyDescent="0.2">
      <c r="AC318">
        <v>317</v>
      </c>
      <c r="AD318" s="37">
        <f t="shared" si="207"/>
        <v>902.90513738053278</v>
      </c>
      <c r="AE318" s="13" t="e">
        <f t="shared" si="208"/>
        <v>#REF!</v>
      </c>
      <c r="AF318" t="e">
        <f t="shared" si="254"/>
        <v>#REF!</v>
      </c>
      <c r="AG318" s="13">
        <f t="shared" si="209"/>
        <v>1949.1707066918982</v>
      </c>
      <c r="AH318" s="13">
        <f t="shared" si="237"/>
        <v>904.21801276652945</v>
      </c>
      <c r="AI318" s="13" t="e">
        <f t="shared" si="210"/>
        <v>#REF!</v>
      </c>
      <c r="AJ318" t="e">
        <f t="shared" si="238"/>
        <v>#REF!</v>
      </c>
      <c r="AK318" s="13">
        <f t="shared" si="211"/>
        <v>1949.1707066918982</v>
      </c>
      <c r="AL318" s="37">
        <f t="shared" si="212"/>
        <v>1951.5980368584414</v>
      </c>
      <c r="AM318" s="13" t="e">
        <f t="shared" si="213"/>
        <v>#REF!</v>
      </c>
      <c r="AN318" t="e">
        <f t="shared" si="239"/>
        <v>#REF!</v>
      </c>
      <c r="AO318" s="13">
        <f t="shared" si="214"/>
        <v>4135.1333898795156</v>
      </c>
      <c r="AP318" s="13">
        <f t="shared" si="240"/>
        <v>1953.0926949901914</v>
      </c>
      <c r="AQ318" s="13" t="e">
        <f t="shared" si="215"/>
        <v>#REF!</v>
      </c>
      <c r="AR318" s="13" t="e">
        <f t="shared" si="241"/>
        <v>#REF!</v>
      </c>
      <c r="AS318" s="38">
        <f t="shared" si="216"/>
        <v>4135.1333898795156</v>
      </c>
      <c r="AT318" s="37">
        <f t="shared" si="217"/>
        <v>251.27270472321888</v>
      </c>
      <c r="AU318" s="13" t="e">
        <f t="shared" si="218"/>
        <v>#REF!</v>
      </c>
      <c r="AV318" t="e">
        <f t="shared" si="242"/>
        <v>#REF!</v>
      </c>
      <c r="AW318" s="13">
        <f t="shared" si="219"/>
        <v>654.52934422449698</v>
      </c>
      <c r="AX318" s="13">
        <f t="shared" si="243"/>
        <v>252.09216979931364</v>
      </c>
      <c r="AY318" s="13" t="e">
        <f t="shared" si="220"/>
        <v>#REF!</v>
      </c>
      <c r="AZ318" t="e">
        <f t="shared" si="244"/>
        <v>#REF!</v>
      </c>
      <c r="BA318" s="13">
        <f t="shared" si="221"/>
        <v>654.52934422449698</v>
      </c>
      <c r="BB318" s="37">
        <f t="shared" si="222"/>
        <v>353.07368435452213</v>
      </c>
      <c r="BC318" s="13" t="e">
        <f t="shared" si="223"/>
        <v>#REF!</v>
      </c>
      <c r="BD318" t="e">
        <f t="shared" si="245"/>
        <v>#REF!</v>
      </c>
      <c r="BE318" s="13">
        <f t="shared" si="224"/>
        <v>743.64621724213885</v>
      </c>
      <c r="BF318" s="13">
        <f t="shared" si="246"/>
        <v>354.15572450781633</v>
      </c>
      <c r="BG318" s="13" t="e">
        <f t="shared" si="225"/>
        <v>#REF!</v>
      </c>
      <c r="BH318" t="e">
        <f t="shared" si="247"/>
        <v>#REF!</v>
      </c>
      <c r="BI318" s="13">
        <f t="shared" si="226"/>
        <v>743.64621724213885</v>
      </c>
      <c r="BJ318" s="115">
        <f t="shared" si="227"/>
        <v>1.7085040543306103</v>
      </c>
      <c r="BK318" s="13" t="e">
        <f t="shared" si="228"/>
        <v>#REF!</v>
      </c>
      <c r="BL318" t="e">
        <f t="shared" si="248"/>
        <v>#REF!</v>
      </c>
      <c r="BM318" s="116">
        <f t="shared" si="229"/>
        <v>5.6772349545232395</v>
      </c>
      <c r="BN318" s="13">
        <f t="shared" si="249"/>
        <v>2.7905442076247393</v>
      </c>
      <c r="BO318" s="13" t="e">
        <f t="shared" si="230"/>
        <v>#REF!</v>
      </c>
      <c r="BP318" t="e">
        <f t="shared" si="250"/>
        <v>#REF!</v>
      </c>
      <c r="BQ318" s="13">
        <f t="shared" si="231"/>
        <v>5.6772349545232395</v>
      </c>
      <c r="BR318" s="37">
        <f t="shared" si="232"/>
        <v>245.74561645731924</v>
      </c>
      <c r="BS318" s="13" t="e">
        <f t="shared" si="233"/>
        <v>#REF!</v>
      </c>
      <c r="BT318" t="e">
        <f t="shared" si="251"/>
        <v>#REF!</v>
      </c>
      <c r="BU318" s="13">
        <f t="shared" si="234"/>
        <v>890.04176756572133</v>
      </c>
      <c r="BV318" s="13">
        <f t="shared" si="252"/>
        <v>246.82765661061336</v>
      </c>
      <c r="BW318" s="13" t="e">
        <f t="shared" si="235"/>
        <v>#REF!</v>
      </c>
      <c r="BX318" t="e">
        <f t="shared" si="253"/>
        <v>#REF!</v>
      </c>
      <c r="BY318" s="13">
        <f t="shared" si="236"/>
        <v>890.04176756572133</v>
      </c>
    </row>
    <row r="319" spans="29:77" x14ac:dyDescent="0.2">
      <c r="AC319">
        <v>318</v>
      </c>
      <c r="AD319" s="37">
        <f t="shared" si="207"/>
        <v>902.90513738053278</v>
      </c>
      <c r="AE319" s="13" t="e">
        <f t="shared" si="208"/>
        <v>#REF!</v>
      </c>
      <c r="AF319" t="e">
        <f t="shared" si="254"/>
        <v>#REF!</v>
      </c>
      <c r="AG319" s="13">
        <f t="shared" si="209"/>
        <v>1949.1707066918982</v>
      </c>
      <c r="AH319" s="13">
        <f t="shared" si="237"/>
        <v>904.21801276652945</v>
      </c>
      <c r="AI319" s="13" t="e">
        <f t="shared" si="210"/>
        <v>#REF!</v>
      </c>
      <c r="AJ319" t="e">
        <f t="shared" si="238"/>
        <v>#REF!</v>
      </c>
      <c r="AK319" s="13">
        <f t="shared" si="211"/>
        <v>1949.1707066918982</v>
      </c>
      <c r="AL319" s="37">
        <f t="shared" si="212"/>
        <v>1951.5980368584414</v>
      </c>
      <c r="AM319" s="13" t="e">
        <f t="shared" si="213"/>
        <v>#REF!</v>
      </c>
      <c r="AN319" t="e">
        <f t="shared" si="239"/>
        <v>#REF!</v>
      </c>
      <c r="AO319" s="13">
        <f t="shared" si="214"/>
        <v>4135.1333898795156</v>
      </c>
      <c r="AP319" s="13">
        <f t="shared" si="240"/>
        <v>1953.0926949901914</v>
      </c>
      <c r="AQ319" s="13" t="e">
        <f t="shared" si="215"/>
        <v>#REF!</v>
      </c>
      <c r="AR319" s="13" t="e">
        <f t="shared" si="241"/>
        <v>#REF!</v>
      </c>
      <c r="AS319" s="38">
        <f t="shared" si="216"/>
        <v>4135.1333898795156</v>
      </c>
      <c r="AT319" s="37">
        <f t="shared" si="217"/>
        <v>251.27270472321888</v>
      </c>
      <c r="AU319" s="13" t="e">
        <f t="shared" si="218"/>
        <v>#REF!</v>
      </c>
      <c r="AV319" t="e">
        <f t="shared" si="242"/>
        <v>#REF!</v>
      </c>
      <c r="AW319" s="13">
        <f t="shared" si="219"/>
        <v>654.52934422449698</v>
      </c>
      <c r="AX319" s="13">
        <f t="shared" si="243"/>
        <v>252.09216979931364</v>
      </c>
      <c r="AY319" s="13" t="e">
        <f t="shared" si="220"/>
        <v>#REF!</v>
      </c>
      <c r="AZ319" t="e">
        <f t="shared" si="244"/>
        <v>#REF!</v>
      </c>
      <c r="BA319" s="13">
        <f t="shared" si="221"/>
        <v>654.52934422449698</v>
      </c>
      <c r="BB319" s="37">
        <f t="shared" si="222"/>
        <v>353.07368435452213</v>
      </c>
      <c r="BC319" s="13" t="e">
        <f t="shared" si="223"/>
        <v>#REF!</v>
      </c>
      <c r="BD319" t="e">
        <f t="shared" si="245"/>
        <v>#REF!</v>
      </c>
      <c r="BE319" s="13">
        <f t="shared" si="224"/>
        <v>743.64621724213885</v>
      </c>
      <c r="BF319" s="13">
        <f t="shared" si="246"/>
        <v>354.15572450781633</v>
      </c>
      <c r="BG319" s="13" t="e">
        <f t="shared" si="225"/>
        <v>#REF!</v>
      </c>
      <c r="BH319" t="e">
        <f t="shared" si="247"/>
        <v>#REF!</v>
      </c>
      <c r="BI319" s="13">
        <f t="shared" si="226"/>
        <v>743.64621724213885</v>
      </c>
      <c r="BJ319" s="115">
        <f t="shared" si="227"/>
        <v>1.7085040543306103</v>
      </c>
      <c r="BK319" s="13" t="e">
        <f t="shared" si="228"/>
        <v>#REF!</v>
      </c>
      <c r="BL319" t="e">
        <f t="shared" si="248"/>
        <v>#REF!</v>
      </c>
      <c r="BM319" s="116">
        <f t="shared" si="229"/>
        <v>5.6772349545232395</v>
      </c>
      <c r="BN319" s="13">
        <f t="shared" si="249"/>
        <v>2.7905442076247393</v>
      </c>
      <c r="BO319" s="13" t="e">
        <f t="shared" si="230"/>
        <v>#REF!</v>
      </c>
      <c r="BP319" t="e">
        <f t="shared" si="250"/>
        <v>#REF!</v>
      </c>
      <c r="BQ319" s="13">
        <f t="shared" si="231"/>
        <v>5.6772349545232395</v>
      </c>
      <c r="BR319" s="37">
        <f t="shared" si="232"/>
        <v>245.74561645731924</v>
      </c>
      <c r="BS319" s="13" t="e">
        <f t="shared" si="233"/>
        <v>#REF!</v>
      </c>
      <c r="BT319" t="e">
        <f t="shared" si="251"/>
        <v>#REF!</v>
      </c>
      <c r="BU319" s="13">
        <f t="shared" si="234"/>
        <v>890.04176756572133</v>
      </c>
      <c r="BV319" s="13">
        <f t="shared" si="252"/>
        <v>246.82765661061336</v>
      </c>
      <c r="BW319" s="13" t="e">
        <f t="shared" si="235"/>
        <v>#REF!</v>
      </c>
      <c r="BX319" t="e">
        <f t="shared" si="253"/>
        <v>#REF!</v>
      </c>
      <c r="BY319" s="13">
        <f t="shared" si="236"/>
        <v>890.04176756572133</v>
      </c>
    </row>
    <row r="320" spans="29:77" x14ac:dyDescent="0.2">
      <c r="AC320">
        <v>319</v>
      </c>
      <c r="AD320" s="37">
        <f t="shared" si="207"/>
        <v>902.90513738053278</v>
      </c>
      <c r="AE320" s="13" t="e">
        <f t="shared" si="208"/>
        <v>#REF!</v>
      </c>
      <c r="AF320" t="e">
        <f t="shared" si="254"/>
        <v>#REF!</v>
      </c>
      <c r="AG320" s="13">
        <f t="shared" si="209"/>
        <v>1949.1707066918982</v>
      </c>
      <c r="AH320" s="13">
        <f t="shared" si="237"/>
        <v>904.21801276652945</v>
      </c>
      <c r="AI320" s="13" t="e">
        <f t="shared" si="210"/>
        <v>#REF!</v>
      </c>
      <c r="AJ320" t="e">
        <f t="shared" si="238"/>
        <v>#REF!</v>
      </c>
      <c r="AK320" s="13">
        <f t="shared" si="211"/>
        <v>1949.1707066918982</v>
      </c>
      <c r="AL320" s="37">
        <f t="shared" si="212"/>
        <v>1951.5980368584414</v>
      </c>
      <c r="AM320" s="13" t="e">
        <f t="shared" si="213"/>
        <v>#REF!</v>
      </c>
      <c r="AN320" t="e">
        <f t="shared" si="239"/>
        <v>#REF!</v>
      </c>
      <c r="AO320" s="13">
        <f t="shared" si="214"/>
        <v>4135.1333898795156</v>
      </c>
      <c r="AP320" s="13">
        <f t="shared" si="240"/>
        <v>1953.0926949901914</v>
      </c>
      <c r="AQ320" s="13" t="e">
        <f t="shared" si="215"/>
        <v>#REF!</v>
      </c>
      <c r="AR320" s="13" t="e">
        <f t="shared" si="241"/>
        <v>#REF!</v>
      </c>
      <c r="AS320" s="38">
        <f t="shared" si="216"/>
        <v>4135.1333898795156</v>
      </c>
      <c r="AT320" s="37">
        <f t="shared" si="217"/>
        <v>251.27270472321888</v>
      </c>
      <c r="AU320" s="13" t="e">
        <f t="shared" si="218"/>
        <v>#REF!</v>
      </c>
      <c r="AV320" t="e">
        <f t="shared" si="242"/>
        <v>#REF!</v>
      </c>
      <c r="AW320" s="13">
        <f t="shared" si="219"/>
        <v>654.52934422449698</v>
      </c>
      <c r="AX320" s="13">
        <f t="shared" si="243"/>
        <v>252.09216979931364</v>
      </c>
      <c r="AY320" s="13" t="e">
        <f t="shared" si="220"/>
        <v>#REF!</v>
      </c>
      <c r="AZ320" t="e">
        <f t="shared" si="244"/>
        <v>#REF!</v>
      </c>
      <c r="BA320" s="13">
        <f t="shared" si="221"/>
        <v>654.52934422449698</v>
      </c>
      <c r="BB320" s="37">
        <f t="shared" si="222"/>
        <v>353.07368435452213</v>
      </c>
      <c r="BC320" s="13" t="e">
        <f t="shared" si="223"/>
        <v>#REF!</v>
      </c>
      <c r="BD320" t="e">
        <f t="shared" si="245"/>
        <v>#REF!</v>
      </c>
      <c r="BE320" s="13">
        <f t="shared" si="224"/>
        <v>743.64621724213885</v>
      </c>
      <c r="BF320" s="13">
        <f t="shared" si="246"/>
        <v>354.15572450781633</v>
      </c>
      <c r="BG320" s="13" t="e">
        <f t="shared" si="225"/>
        <v>#REF!</v>
      </c>
      <c r="BH320" t="e">
        <f t="shared" si="247"/>
        <v>#REF!</v>
      </c>
      <c r="BI320" s="13">
        <f t="shared" si="226"/>
        <v>743.64621724213885</v>
      </c>
      <c r="BJ320" s="115">
        <f t="shared" si="227"/>
        <v>1.7085040543306103</v>
      </c>
      <c r="BK320" s="13" t="e">
        <f t="shared" si="228"/>
        <v>#REF!</v>
      </c>
      <c r="BL320" t="e">
        <f t="shared" si="248"/>
        <v>#REF!</v>
      </c>
      <c r="BM320" s="116">
        <f t="shared" si="229"/>
        <v>5.6772349545232395</v>
      </c>
      <c r="BN320" s="13">
        <f t="shared" si="249"/>
        <v>2.7905442076247393</v>
      </c>
      <c r="BO320" s="13" t="e">
        <f t="shared" si="230"/>
        <v>#REF!</v>
      </c>
      <c r="BP320" t="e">
        <f t="shared" si="250"/>
        <v>#REF!</v>
      </c>
      <c r="BQ320" s="13">
        <f t="shared" si="231"/>
        <v>5.6772349545232395</v>
      </c>
      <c r="BR320" s="37">
        <f t="shared" si="232"/>
        <v>245.74561645731924</v>
      </c>
      <c r="BS320" s="13" t="e">
        <f t="shared" si="233"/>
        <v>#REF!</v>
      </c>
      <c r="BT320" t="e">
        <f t="shared" si="251"/>
        <v>#REF!</v>
      </c>
      <c r="BU320" s="13">
        <f t="shared" si="234"/>
        <v>890.04176756572133</v>
      </c>
      <c r="BV320" s="13">
        <f t="shared" si="252"/>
        <v>246.82765661061336</v>
      </c>
      <c r="BW320" s="13" t="e">
        <f t="shared" si="235"/>
        <v>#REF!</v>
      </c>
      <c r="BX320" t="e">
        <f t="shared" si="253"/>
        <v>#REF!</v>
      </c>
      <c r="BY320" s="13">
        <f t="shared" si="236"/>
        <v>890.04176756572133</v>
      </c>
    </row>
    <row r="321" spans="29:77" x14ac:dyDescent="0.2">
      <c r="AC321">
        <v>320</v>
      </c>
      <c r="AD321" s="37">
        <f t="shared" si="207"/>
        <v>902.90513738053278</v>
      </c>
      <c r="AE321" s="13" t="e">
        <f t="shared" si="208"/>
        <v>#REF!</v>
      </c>
      <c r="AF321" t="e">
        <f t="shared" si="254"/>
        <v>#REF!</v>
      </c>
      <c r="AG321" s="13">
        <f t="shared" si="209"/>
        <v>1949.1707066918982</v>
      </c>
      <c r="AH321" s="13">
        <f t="shared" si="237"/>
        <v>904.21801276652945</v>
      </c>
      <c r="AI321" s="13" t="e">
        <f t="shared" si="210"/>
        <v>#REF!</v>
      </c>
      <c r="AJ321" t="e">
        <f t="shared" si="238"/>
        <v>#REF!</v>
      </c>
      <c r="AK321" s="13">
        <f t="shared" si="211"/>
        <v>1949.1707066918982</v>
      </c>
      <c r="AL321" s="37">
        <f t="shared" si="212"/>
        <v>1951.5980368584414</v>
      </c>
      <c r="AM321" s="13" t="e">
        <f t="shared" si="213"/>
        <v>#REF!</v>
      </c>
      <c r="AN321" t="e">
        <f t="shared" si="239"/>
        <v>#REF!</v>
      </c>
      <c r="AO321" s="13">
        <f t="shared" si="214"/>
        <v>4135.1333898795156</v>
      </c>
      <c r="AP321" s="13">
        <f t="shared" si="240"/>
        <v>1953.0926949901914</v>
      </c>
      <c r="AQ321" s="13" t="e">
        <f t="shared" si="215"/>
        <v>#REF!</v>
      </c>
      <c r="AR321" s="13" t="e">
        <f t="shared" si="241"/>
        <v>#REF!</v>
      </c>
      <c r="AS321" s="38">
        <f t="shared" si="216"/>
        <v>4135.1333898795156</v>
      </c>
      <c r="AT321" s="37">
        <f t="shared" si="217"/>
        <v>251.27270472321888</v>
      </c>
      <c r="AU321" s="13" t="e">
        <f t="shared" si="218"/>
        <v>#REF!</v>
      </c>
      <c r="AV321" t="e">
        <f t="shared" si="242"/>
        <v>#REF!</v>
      </c>
      <c r="AW321" s="13">
        <f t="shared" si="219"/>
        <v>654.52934422449698</v>
      </c>
      <c r="AX321" s="13">
        <f t="shared" si="243"/>
        <v>252.09216979931364</v>
      </c>
      <c r="AY321" s="13" t="e">
        <f t="shared" si="220"/>
        <v>#REF!</v>
      </c>
      <c r="AZ321" t="e">
        <f t="shared" si="244"/>
        <v>#REF!</v>
      </c>
      <c r="BA321" s="13">
        <f t="shared" si="221"/>
        <v>654.52934422449698</v>
      </c>
      <c r="BB321" s="37">
        <f t="shared" si="222"/>
        <v>353.07368435452213</v>
      </c>
      <c r="BC321" s="13" t="e">
        <f t="shared" si="223"/>
        <v>#REF!</v>
      </c>
      <c r="BD321" t="e">
        <f t="shared" si="245"/>
        <v>#REF!</v>
      </c>
      <c r="BE321" s="13">
        <f t="shared" si="224"/>
        <v>743.64621724213885</v>
      </c>
      <c r="BF321" s="13">
        <f t="shared" si="246"/>
        <v>354.15572450781633</v>
      </c>
      <c r="BG321" s="13" t="e">
        <f t="shared" si="225"/>
        <v>#REF!</v>
      </c>
      <c r="BH321" t="e">
        <f t="shared" si="247"/>
        <v>#REF!</v>
      </c>
      <c r="BI321" s="13">
        <f t="shared" si="226"/>
        <v>743.64621724213885</v>
      </c>
      <c r="BJ321" s="115">
        <f t="shared" si="227"/>
        <v>1.7085040543306103</v>
      </c>
      <c r="BK321" s="13" t="e">
        <f t="shared" si="228"/>
        <v>#REF!</v>
      </c>
      <c r="BL321" t="e">
        <f t="shared" si="248"/>
        <v>#REF!</v>
      </c>
      <c r="BM321" s="116">
        <f t="shared" si="229"/>
        <v>5.6772349545232395</v>
      </c>
      <c r="BN321" s="13">
        <f t="shared" si="249"/>
        <v>2.7905442076247393</v>
      </c>
      <c r="BO321" s="13" t="e">
        <f t="shared" si="230"/>
        <v>#REF!</v>
      </c>
      <c r="BP321" t="e">
        <f t="shared" si="250"/>
        <v>#REF!</v>
      </c>
      <c r="BQ321" s="13">
        <f t="shared" si="231"/>
        <v>5.6772349545232395</v>
      </c>
      <c r="BR321" s="37">
        <f t="shared" si="232"/>
        <v>245.74561645731924</v>
      </c>
      <c r="BS321" s="13" t="e">
        <f t="shared" si="233"/>
        <v>#REF!</v>
      </c>
      <c r="BT321" t="e">
        <f t="shared" si="251"/>
        <v>#REF!</v>
      </c>
      <c r="BU321" s="13">
        <f t="shared" si="234"/>
        <v>890.04176756572133</v>
      </c>
      <c r="BV321" s="13">
        <f t="shared" si="252"/>
        <v>246.82765661061336</v>
      </c>
      <c r="BW321" s="13" t="e">
        <f t="shared" si="235"/>
        <v>#REF!</v>
      </c>
      <c r="BX321" t="e">
        <f t="shared" si="253"/>
        <v>#REF!</v>
      </c>
      <c r="BY321" s="13">
        <f t="shared" si="236"/>
        <v>890.04176756572133</v>
      </c>
    </row>
    <row r="322" spans="29:77" x14ac:dyDescent="0.2">
      <c r="AC322">
        <v>321</v>
      </c>
      <c r="AD322" s="37">
        <f t="shared" ref="AD322:AD381" si="255">SUM($B$43:$B$47)</f>
        <v>902.90513738053278</v>
      </c>
      <c r="AE322" s="13" t="e">
        <f t="shared" ref="AE322:AE381" si="256">SUM($B$41:$B$42)</f>
        <v>#REF!</v>
      </c>
      <c r="AF322" t="e">
        <f t="shared" si="254"/>
        <v>#REF!</v>
      </c>
      <c r="AG322" s="13">
        <f t="shared" ref="AG322:AG381" si="257">SUM($B$43:$B$44,$B$47:$B$48)</f>
        <v>1949.1707066918982</v>
      </c>
      <c r="AH322" s="13">
        <f t="shared" si="237"/>
        <v>904.21801276652945</v>
      </c>
      <c r="AI322" s="13" t="e">
        <f t="shared" ref="AI322:AI381" si="258">SUM($C$41:$C$42)</f>
        <v>#REF!</v>
      </c>
      <c r="AJ322" t="e">
        <f t="shared" si="238"/>
        <v>#REF!</v>
      </c>
      <c r="AK322" s="13">
        <f t="shared" ref="AK322:AK381" si="259">SUM($C$43:$C$44,$C$47:$C$48)</f>
        <v>1949.1707066918982</v>
      </c>
      <c r="AL322" s="37">
        <f t="shared" ref="AL322:AL381" si="260">SUM($D$43:$D$47)</f>
        <v>1951.5980368584414</v>
      </c>
      <c r="AM322" s="13" t="e">
        <f t="shared" ref="AM322:AM381" si="261">SUM($D$41:$D$42)</f>
        <v>#REF!</v>
      </c>
      <c r="AN322" t="e">
        <f t="shared" si="239"/>
        <v>#REF!</v>
      </c>
      <c r="AO322" s="13">
        <f t="shared" ref="AO322:AO381" si="262">SUM($D$43:$D$44,$D$47:$D$48)</f>
        <v>4135.1333898795156</v>
      </c>
      <c r="AP322" s="13">
        <f t="shared" si="240"/>
        <v>1953.0926949901914</v>
      </c>
      <c r="AQ322" s="13" t="e">
        <f t="shared" ref="AQ322:AQ381" si="263">SUM($E$41:$E$42)</f>
        <v>#REF!</v>
      </c>
      <c r="AR322" s="13" t="e">
        <f t="shared" si="241"/>
        <v>#REF!</v>
      </c>
      <c r="AS322" s="38">
        <f t="shared" ref="AS322:AS381" si="264">SUM($E$43:$E$44,$E$47:$E$48)</f>
        <v>4135.1333898795156</v>
      </c>
      <c r="AT322" s="37">
        <f t="shared" ref="AT322:AT381" si="265">SUM($F$43:$F$47)</f>
        <v>251.27270472321888</v>
      </c>
      <c r="AU322" s="13" t="e">
        <f t="shared" ref="AU322:AU381" si="266">SUM($F$41:$F$42)</f>
        <v>#REF!</v>
      </c>
      <c r="AV322" t="e">
        <f t="shared" si="242"/>
        <v>#REF!</v>
      </c>
      <c r="AW322" s="13">
        <f t="shared" ref="AW322:AW381" si="267">SUM($F$43:$F$44,$F$47:$F$48)</f>
        <v>654.52934422449698</v>
      </c>
      <c r="AX322" s="13">
        <f t="shared" si="243"/>
        <v>252.09216979931364</v>
      </c>
      <c r="AY322" s="13" t="e">
        <f t="shared" ref="AY322:AY381" si="268">SUM($G$41:$G$42)</f>
        <v>#REF!</v>
      </c>
      <c r="AZ322" t="e">
        <f t="shared" si="244"/>
        <v>#REF!</v>
      </c>
      <c r="BA322" s="13">
        <f t="shared" ref="BA322:BA381" si="269">SUM($G$43:$G$44,$G$47:$G$48)</f>
        <v>654.52934422449698</v>
      </c>
      <c r="BB322" s="37">
        <f t="shared" ref="BB322:BB381" si="270">SUM($H$43:$H$47)</f>
        <v>353.07368435452213</v>
      </c>
      <c r="BC322" s="13" t="e">
        <f t="shared" ref="BC322:BC381" si="271">SUM($H$41:$H$42)</f>
        <v>#REF!</v>
      </c>
      <c r="BD322" t="e">
        <f t="shared" si="245"/>
        <v>#REF!</v>
      </c>
      <c r="BE322" s="13">
        <f t="shared" ref="BE322:BE381" si="272">SUM($H$43:$H$44,$H$47:$H$48)</f>
        <v>743.64621724213885</v>
      </c>
      <c r="BF322" s="13">
        <f t="shared" si="246"/>
        <v>354.15572450781633</v>
      </c>
      <c r="BG322" s="13" t="e">
        <f t="shared" ref="BG322:BG381" si="273">SUM($I$41:$I$42)</f>
        <v>#REF!</v>
      </c>
      <c r="BH322" t="e">
        <f t="shared" si="247"/>
        <v>#REF!</v>
      </c>
      <c r="BI322" s="13">
        <f t="shared" ref="BI322:BI381" si="274">SUM($I$43:$I$44,$I$47:$I$48)</f>
        <v>743.64621724213885</v>
      </c>
      <c r="BJ322" s="115">
        <f t="shared" ref="BJ322:BJ381" si="275">SUM($J$43:$J$47)</f>
        <v>1.7085040543306103</v>
      </c>
      <c r="BK322" s="13" t="e">
        <f t="shared" ref="BK322:BK381" si="276">SUM($J$41:$J$42)</f>
        <v>#REF!</v>
      </c>
      <c r="BL322" t="e">
        <f t="shared" si="248"/>
        <v>#REF!</v>
      </c>
      <c r="BM322" s="116">
        <f t="shared" ref="BM322:BM381" si="277">SUM($J$43:$J$44,$J$47:$J$48)</f>
        <v>5.6772349545232395</v>
      </c>
      <c r="BN322" s="13">
        <f t="shared" si="249"/>
        <v>2.7905442076247393</v>
      </c>
      <c r="BO322" s="13" t="e">
        <f t="shared" ref="BO322:BO381" si="278">SUM($K$41:$K$42)</f>
        <v>#REF!</v>
      </c>
      <c r="BP322" t="e">
        <f t="shared" si="250"/>
        <v>#REF!</v>
      </c>
      <c r="BQ322" s="13">
        <f t="shared" ref="BQ322:BQ381" si="279">SUM($K$43:$K$44,$K$47:$K$48)</f>
        <v>5.6772349545232395</v>
      </c>
      <c r="BR322" s="37">
        <f t="shared" ref="BR322:BR381" si="280">SUM($L$43:$L$47)</f>
        <v>245.74561645731924</v>
      </c>
      <c r="BS322" s="13" t="e">
        <f t="shared" ref="BS322:BS381" si="281">SUM($L$41:$L$42)</f>
        <v>#REF!</v>
      </c>
      <c r="BT322" t="e">
        <f t="shared" si="251"/>
        <v>#REF!</v>
      </c>
      <c r="BU322" s="13">
        <f t="shared" ref="BU322:BU381" si="282">SUM($L$43:$L$44,$L$47:$L$48)</f>
        <v>890.04176756572133</v>
      </c>
      <c r="BV322" s="13">
        <f t="shared" si="252"/>
        <v>246.82765661061336</v>
      </c>
      <c r="BW322" s="13" t="e">
        <f t="shared" ref="BW322:BW381" si="283">SUM($M$41:$M$42)</f>
        <v>#REF!</v>
      </c>
      <c r="BX322" t="e">
        <f t="shared" si="253"/>
        <v>#REF!</v>
      </c>
      <c r="BY322" s="13">
        <f t="shared" ref="BY322:BY381" si="284">SUM($M$43:$M$44,$M$47:$M$48)</f>
        <v>890.04176756572133</v>
      </c>
    </row>
    <row r="323" spans="29:77" x14ac:dyDescent="0.2">
      <c r="AC323">
        <v>322</v>
      </c>
      <c r="AD323" s="37">
        <f t="shared" si="255"/>
        <v>902.90513738053278</v>
      </c>
      <c r="AE323" s="13" t="e">
        <f t="shared" si="256"/>
        <v>#REF!</v>
      </c>
      <c r="AF323" t="e">
        <f t="shared" si="254"/>
        <v>#REF!</v>
      </c>
      <c r="AG323" s="13">
        <f t="shared" si="257"/>
        <v>1949.1707066918982</v>
      </c>
      <c r="AH323" s="13">
        <f t="shared" ref="AH323:AH381" si="285">SUM($C$43:$C$44,$C$46:$C$47)</f>
        <v>904.21801276652945</v>
      </c>
      <c r="AI323" s="13" t="e">
        <f t="shared" si="258"/>
        <v>#REF!</v>
      </c>
      <c r="AJ323" t="e">
        <f t="shared" ref="AJ323:AJ381" si="286">AI323/$AC323+AH323</f>
        <v>#REF!</v>
      </c>
      <c r="AK323" s="13">
        <f t="shared" si="259"/>
        <v>1949.1707066918982</v>
      </c>
      <c r="AL323" s="37">
        <f t="shared" si="260"/>
        <v>1951.5980368584414</v>
      </c>
      <c r="AM323" s="13" t="e">
        <f t="shared" si="261"/>
        <v>#REF!</v>
      </c>
      <c r="AN323" t="e">
        <f t="shared" ref="AN323:AN381" si="287">AM323/$AC323+AL323</f>
        <v>#REF!</v>
      </c>
      <c r="AO323" s="13">
        <f t="shared" si="262"/>
        <v>4135.1333898795156</v>
      </c>
      <c r="AP323" s="13">
        <f t="shared" ref="AP323:AP381" si="288">SUM($E$43:$E$44,$E$46:$E$47)</f>
        <v>1953.0926949901914</v>
      </c>
      <c r="AQ323" s="13" t="e">
        <f t="shared" si="263"/>
        <v>#REF!</v>
      </c>
      <c r="AR323" s="13" t="e">
        <f t="shared" ref="AR323:AR381" si="289">AQ323/$AC323+AP323</f>
        <v>#REF!</v>
      </c>
      <c r="AS323" s="38">
        <f t="shared" si="264"/>
        <v>4135.1333898795156</v>
      </c>
      <c r="AT323" s="37">
        <f t="shared" si="265"/>
        <v>251.27270472321888</v>
      </c>
      <c r="AU323" s="13" t="e">
        <f t="shared" si="266"/>
        <v>#REF!</v>
      </c>
      <c r="AV323" t="e">
        <f t="shared" ref="AV323:AV381" si="290">AU323/$AC323+AT323</f>
        <v>#REF!</v>
      </c>
      <c r="AW323" s="13">
        <f t="shared" si="267"/>
        <v>654.52934422449698</v>
      </c>
      <c r="AX323" s="13">
        <f t="shared" ref="AX323:AX381" si="291">SUM($G$43:$G$44,$G$46:$G$47)</f>
        <v>252.09216979931364</v>
      </c>
      <c r="AY323" s="13" t="e">
        <f t="shared" si="268"/>
        <v>#REF!</v>
      </c>
      <c r="AZ323" t="e">
        <f t="shared" ref="AZ323:AZ381" si="292">AY323/$AC323+AX323</f>
        <v>#REF!</v>
      </c>
      <c r="BA323" s="13">
        <f t="shared" si="269"/>
        <v>654.52934422449698</v>
      </c>
      <c r="BB323" s="37">
        <f t="shared" si="270"/>
        <v>353.07368435452213</v>
      </c>
      <c r="BC323" s="13" t="e">
        <f t="shared" si="271"/>
        <v>#REF!</v>
      </c>
      <c r="BD323" t="e">
        <f t="shared" ref="BD323:BD381" si="293">BC323/$AC323+BB323</f>
        <v>#REF!</v>
      </c>
      <c r="BE323" s="13">
        <f t="shared" si="272"/>
        <v>743.64621724213885</v>
      </c>
      <c r="BF323" s="13">
        <f t="shared" ref="BF323:BF381" si="294">SUM($I$43:$I$44,$I$46:$I$47)</f>
        <v>354.15572450781633</v>
      </c>
      <c r="BG323" s="13" t="e">
        <f t="shared" si="273"/>
        <v>#REF!</v>
      </c>
      <c r="BH323" t="e">
        <f t="shared" ref="BH323:BH381" si="295">BG323/$AC323+BF323</f>
        <v>#REF!</v>
      </c>
      <c r="BI323" s="13">
        <f t="shared" si="274"/>
        <v>743.64621724213885</v>
      </c>
      <c r="BJ323" s="115">
        <f t="shared" si="275"/>
        <v>1.7085040543306103</v>
      </c>
      <c r="BK323" s="13" t="e">
        <f t="shared" si="276"/>
        <v>#REF!</v>
      </c>
      <c r="BL323" t="e">
        <f t="shared" ref="BL323:BL381" si="296">BK323/$AC323+BJ323</f>
        <v>#REF!</v>
      </c>
      <c r="BM323" s="116">
        <f t="shared" si="277"/>
        <v>5.6772349545232395</v>
      </c>
      <c r="BN323" s="13">
        <f t="shared" ref="BN323:BN381" si="297">SUM($K$43:$K$44,$K$46:$K$47)</f>
        <v>2.7905442076247393</v>
      </c>
      <c r="BO323" s="13" t="e">
        <f t="shared" si="278"/>
        <v>#REF!</v>
      </c>
      <c r="BP323" t="e">
        <f t="shared" ref="BP323:BP381" si="298">BO323/$AC323+BN323</f>
        <v>#REF!</v>
      </c>
      <c r="BQ323" s="13">
        <f t="shared" si="279"/>
        <v>5.6772349545232395</v>
      </c>
      <c r="BR323" s="37">
        <f t="shared" si="280"/>
        <v>245.74561645731924</v>
      </c>
      <c r="BS323" s="13" t="e">
        <f t="shared" si="281"/>
        <v>#REF!</v>
      </c>
      <c r="BT323" t="e">
        <f t="shared" ref="BT323:BT381" si="299">BS323/$AC323+BR323</f>
        <v>#REF!</v>
      </c>
      <c r="BU323" s="13">
        <f t="shared" si="282"/>
        <v>890.04176756572133</v>
      </c>
      <c r="BV323" s="13">
        <f t="shared" ref="BV323:BV381" si="300">SUM($M$43:$M$44,$M$46:$M$47)</f>
        <v>246.82765661061336</v>
      </c>
      <c r="BW323" s="13" t="e">
        <f t="shared" si="283"/>
        <v>#REF!</v>
      </c>
      <c r="BX323" t="e">
        <f t="shared" ref="BX323:BX381" si="301">BW323/$AC323+BV323</f>
        <v>#REF!</v>
      </c>
      <c r="BY323" s="13">
        <f t="shared" si="284"/>
        <v>890.04176756572133</v>
      </c>
    </row>
    <row r="324" spans="29:77" x14ac:dyDescent="0.2">
      <c r="AC324">
        <v>323</v>
      </c>
      <c r="AD324" s="37">
        <f t="shared" si="255"/>
        <v>902.90513738053278</v>
      </c>
      <c r="AE324" s="13" t="e">
        <f t="shared" si="256"/>
        <v>#REF!</v>
      </c>
      <c r="AF324" t="e">
        <f t="shared" ref="AF324:AF381" si="302">AE324/AC324+AD324</f>
        <v>#REF!</v>
      </c>
      <c r="AG324" s="13">
        <f t="shared" si="257"/>
        <v>1949.1707066918982</v>
      </c>
      <c r="AH324" s="13">
        <f t="shared" si="285"/>
        <v>904.21801276652945</v>
      </c>
      <c r="AI324" s="13" t="e">
        <f t="shared" si="258"/>
        <v>#REF!</v>
      </c>
      <c r="AJ324" t="e">
        <f t="shared" si="286"/>
        <v>#REF!</v>
      </c>
      <c r="AK324" s="13">
        <f t="shared" si="259"/>
        <v>1949.1707066918982</v>
      </c>
      <c r="AL324" s="37">
        <f t="shared" si="260"/>
        <v>1951.5980368584414</v>
      </c>
      <c r="AM324" s="13" t="e">
        <f t="shared" si="261"/>
        <v>#REF!</v>
      </c>
      <c r="AN324" t="e">
        <f t="shared" si="287"/>
        <v>#REF!</v>
      </c>
      <c r="AO324" s="13">
        <f t="shared" si="262"/>
        <v>4135.1333898795156</v>
      </c>
      <c r="AP324" s="13">
        <f t="shared" si="288"/>
        <v>1953.0926949901914</v>
      </c>
      <c r="AQ324" s="13" t="e">
        <f t="shared" si="263"/>
        <v>#REF!</v>
      </c>
      <c r="AR324" s="13" t="e">
        <f t="shared" si="289"/>
        <v>#REF!</v>
      </c>
      <c r="AS324" s="38">
        <f t="shared" si="264"/>
        <v>4135.1333898795156</v>
      </c>
      <c r="AT324" s="37">
        <f t="shared" si="265"/>
        <v>251.27270472321888</v>
      </c>
      <c r="AU324" s="13" t="e">
        <f t="shared" si="266"/>
        <v>#REF!</v>
      </c>
      <c r="AV324" t="e">
        <f t="shared" si="290"/>
        <v>#REF!</v>
      </c>
      <c r="AW324" s="13">
        <f t="shared" si="267"/>
        <v>654.52934422449698</v>
      </c>
      <c r="AX324" s="13">
        <f t="shared" si="291"/>
        <v>252.09216979931364</v>
      </c>
      <c r="AY324" s="13" t="e">
        <f t="shared" si="268"/>
        <v>#REF!</v>
      </c>
      <c r="AZ324" t="e">
        <f t="shared" si="292"/>
        <v>#REF!</v>
      </c>
      <c r="BA324" s="13">
        <f t="shared" si="269"/>
        <v>654.52934422449698</v>
      </c>
      <c r="BB324" s="37">
        <f t="shared" si="270"/>
        <v>353.07368435452213</v>
      </c>
      <c r="BC324" s="13" t="e">
        <f t="shared" si="271"/>
        <v>#REF!</v>
      </c>
      <c r="BD324" t="e">
        <f t="shared" si="293"/>
        <v>#REF!</v>
      </c>
      <c r="BE324" s="13">
        <f t="shared" si="272"/>
        <v>743.64621724213885</v>
      </c>
      <c r="BF324" s="13">
        <f t="shared" si="294"/>
        <v>354.15572450781633</v>
      </c>
      <c r="BG324" s="13" t="e">
        <f t="shared" si="273"/>
        <v>#REF!</v>
      </c>
      <c r="BH324" t="e">
        <f t="shared" si="295"/>
        <v>#REF!</v>
      </c>
      <c r="BI324" s="13">
        <f t="shared" si="274"/>
        <v>743.64621724213885</v>
      </c>
      <c r="BJ324" s="115">
        <f t="shared" si="275"/>
        <v>1.7085040543306103</v>
      </c>
      <c r="BK324" s="13" t="e">
        <f t="shared" si="276"/>
        <v>#REF!</v>
      </c>
      <c r="BL324" t="e">
        <f t="shared" si="296"/>
        <v>#REF!</v>
      </c>
      <c r="BM324" s="116">
        <f t="shared" si="277"/>
        <v>5.6772349545232395</v>
      </c>
      <c r="BN324" s="13">
        <f t="shared" si="297"/>
        <v>2.7905442076247393</v>
      </c>
      <c r="BO324" s="13" t="e">
        <f t="shared" si="278"/>
        <v>#REF!</v>
      </c>
      <c r="BP324" t="e">
        <f t="shared" si="298"/>
        <v>#REF!</v>
      </c>
      <c r="BQ324" s="13">
        <f t="shared" si="279"/>
        <v>5.6772349545232395</v>
      </c>
      <c r="BR324" s="37">
        <f t="shared" si="280"/>
        <v>245.74561645731924</v>
      </c>
      <c r="BS324" s="13" t="e">
        <f t="shared" si="281"/>
        <v>#REF!</v>
      </c>
      <c r="BT324" t="e">
        <f t="shared" si="299"/>
        <v>#REF!</v>
      </c>
      <c r="BU324" s="13">
        <f t="shared" si="282"/>
        <v>890.04176756572133</v>
      </c>
      <c r="BV324" s="13">
        <f t="shared" si="300"/>
        <v>246.82765661061336</v>
      </c>
      <c r="BW324" s="13" t="e">
        <f t="shared" si="283"/>
        <v>#REF!</v>
      </c>
      <c r="BX324" t="e">
        <f t="shared" si="301"/>
        <v>#REF!</v>
      </c>
      <c r="BY324" s="13">
        <f t="shared" si="284"/>
        <v>890.04176756572133</v>
      </c>
    </row>
    <row r="325" spans="29:77" x14ac:dyDescent="0.2">
      <c r="AC325">
        <v>324</v>
      </c>
      <c r="AD325" s="37">
        <f t="shared" si="255"/>
        <v>902.90513738053278</v>
      </c>
      <c r="AE325" s="13" t="e">
        <f t="shared" si="256"/>
        <v>#REF!</v>
      </c>
      <c r="AF325" t="e">
        <f t="shared" si="302"/>
        <v>#REF!</v>
      </c>
      <c r="AG325" s="13">
        <f t="shared" si="257"/>
        <v>1949.1707066918982</v>
      </c>
      <c r="AH325" s="13">
        <f t="shared" si="285"/>
        <v>904.21801276652945</v>
      </c>
      <c r="AI325" s="13" t="e">
        <f t="shared" si="258"/>
        <v>#REF!</v>
      </c>
      <c r="AJ325" t="e">
        <f t="shared" si="286"/>
        <v>#REF!</v>
      </c>
      <c r="AK325" s="13">
        <f t="shared" si="259"/>
        <v>1949.1707066918982</v>
      </c>
      <c r="AL325" s="37">
        <f t="shared" si="260"/>
        <v>1951.5980368584414</v>
      </c>
      <c r="AM325" s="13" t="e">
        <f t="shared" si="261"/>
        <v>#REF!</v>
      </c>
      <c r="AN325" t="e">
        <f t="shared" si="287"/>
        <v>#REF!</v>
      </c>
      <c r="AO325" s="13">
        <f t="shared" si="262"/>
        <v>4135.1333898795156</v>
      </c>
      <c r="AP325" s="13">
        <f t="shared" si="288"/>
        <v>1953.0926949901914</v>
      </c>
      <c r="AQ325" s="13" t="e">
        <f t="shared" si="263"/>
        <v>#REF!</v>
      </c>
      <c r="AR325" s="13" t="e">
        <f t="shared" si="289"/>
        <v>#REF!</v>
      </c>
      <c r="AS325" s="38">
        <f t="shared" si="264"/>
        <v>4135.1333898795156</v>
      </c>
      <c r="AT325" s="37">
        <f t="shared" si="265"/>
        <v>251.27270472321888</v>
      </c>
      <c r="AU325" s="13" t="e">
        <f t="shared" si="266"/>
        <v>#REF!</v>
      </c>
      <c r="AV325" t="e">
        <f t="shared" si="290"/>
        <v>#REF!</v>
      </c>
      <c r="AW325" s="13">
        <f t="shared" si="267"/>
        <v>654.52934422449698</v>
      </c>
      <c r="AX325" s="13">
        <f t="shared" si="291"/>
        <v>252.09216979931364</v>
      </c>
      <c r="AY325" s="13" t="e">
        <f t="shared" si="268"/>
        <v>#REF!</v>
      </c>
      <c r="AZ325" t="e">
        <f t="shared" si="292"/>
        <v>#REF!</v>
      </c>
      <c r="BA325" s="13">
        <f t="shared" si="269"/>
        <v>654.52934422449698</v>
      </c>
      <c r="BB325" s="37">
        <f t="shared" si="270"/>
        <v>353.07368435452213</v>
      </c>
      <c r="BC325" s="13" t="e">
        <f t="shared" si="271"/>
        <v>#REF!</v>
      </c>
      <c r="BD325" t="e">
        <f t="shared" si="293"/>
        <v>#REF!</v>
      </c>
      <c r="BE325" s="13">
        <f t="shared" si="272"/>
        <v>743.64621724213885</v>
      </c>
      <c r="BF325" s="13">
        <f t="shared" si="294"/>
        <v>354.15572450781633</v>
      </c>
      <c r="BG325" s="13" t="e">
        <f t="shared" si="273"/>
        <v>#REF!</v>
      </c>
      <c r="BH325" t="e">
        <f t="shared" si="295"/>
        <v>#REF!</v>
      </c>
      <c r="BI325" s="13">
        <f t="shared" si="274"/>
        <v>743.64621724213885</v>
      </c>
      <c r="BJ325" s="115">
        <f t="shared" si="275"/>
        <v>1.7085040543306103</v>
      </c>
      <c r="BK325" s="13" t="e">
        <f t="shared" si="276"/>
        <v>#REF!</v>
      </c>
      <c r="BL325" t="e">
        <f t="shared" si="296"/>
        <v>#REF!</v>
      </c>
      <c r="BM325" s="116">
        <f t="shared" si="277"/>
        <v>5.6772349545232395</v>
      </c>
      <c r="BN325" s="13">
        <f t="shared" si="297"/>
        <v>2.7905442076247393</v>
      </c>
      <c r="BO325" s="13" t="e">
        <f t="shared" si="278"/>
        <v>#REF!</v>
      </c>
      <c r="BP325" t="e">
        <f t="shared" si="298"/>
        <v>#REF!</v>
      </c>
      <c r="BQ325" s="13">
        <f t="shared" si="279"/>
        <v>5.6772349545232395</v>
      </c>
      <c r="BR325" s="37">
        <f t="shared" si="280"/>
        <v>245.74561645731924</v>
      </c>
      <c r="BS325" s="13" t="e">
        <f t="shared" si="281"/>
        <v>#REF!</v>
      </c>
      <c r="BT325" t="e">
        <f t="shared" si="299"/>
        <v>#REF!</v>
      </c>
      <c r="BU325" s="13">
        <f t="shared" si="282"/>
        <v>890.04176756572133</v>
      </c>
      <c r="BV325" s="13">
        <f t="shared" si="300"/>
        <v>246.82765661061336</v>
      </c>
      <c r="BW325" s="13" t="e">
        <f t="shared" si="283"/>
        <v>#REF!</v>
      </c>
      <c r="BX325" t="e">
        <f t="shared" si="301"/>
        <v>#REF!</v>
      </c>
      <c r="BY325" s="13">
        <f t="shared" si="284"/>
        <v>890.04176756572133</v>
      </c>
    </row>
    <row r="326" spans="29:77" x14ac:dyDescent="0.2">
      <c r="AC326">
        <v>325</v>
      </c>
      <c r="AD326" s="37">
        <f t="shared" si="255"/>
        <v>902.90513738053278</v>
      </c>
      <c r="AE326" s="13" t="e">
        <f t="shared" si="256"/>
        <v>#REF!</v>
      </c>
      <c r="AF326" t="e">
        <f t="shared" si="302"/>
        <v>#REF!</v>
      </c>
      <c r="AG326" s="13">
        <f t="shared" si="257"/>
        <v>1949.1707066918982</v>
      </c>
      <c r="AH326" s="13">
        <f t="shared" si="285"/>
        <v>904.21801276652945</v>
      </c>
      <c r="AI326" s="13" t="e">
        <f t="shared" si="258"/>
        <v>#REF!</v>
      </c>
      <c r="AJ326" t="e">
        <f t="shared" si="286"/>
        <v>#REF!</v>
      </c>
      <c r="AK326" s="13">
        <f t="shared" si="259"/>
        <v>1949.1707066918982</v>
      </c>
      <c r="AL326" s="37">
        <f t="shared" si="260"/>
        <v>1951.5980368584414</v>
      </c>
      <c r="AM326" s="13" t="e">
        <f t="shared" si="261"/>
        <v>#REF!</v>
      </c>
      <c r="AN326" t="e">
        <f t="shared" si="287"/>
        <v>#REF!</v>
      </c>
      <c r="AO326" s="13">
        <f t="shared" si="262"/>
        <v>4135.1333898795156</v>
      </c>
      <c r="AP326" s="13">
        <f t="shared" si="288"/>
        <v>1953.0926949901914</v>
      </c>
      <c r="AQ326" s="13" t="e">
        <f t="shared" si="263"/>
        <v>#REF!</v>
      </c>
      <c r="AR326" s="13" t="e">
        <f t="shared" si="289"/>
        <v>#REF!</v>
      </c>
      <c r="AS326" s="38">
        <f t="shared" si="264"/>
        <v>4135.1333898795156</v>
      </c>
      <c r="AT326" s="37">
        <f t="shared" si="265"/>
        <v>251.27270472321888</v>
      </c>
      <c r="AU326" s="13" t="e">
        <f t="shared" si="266"/>
        <v>#REF!</v>
      </c>
      <c r="AV326" t="e">
        <f t="shared" si="290"/>
        <v>#REF!</v>
      </c>
      <c r="AW326" s="13">
        <f t="shared" si="267"/>
        <v>654.52934422449698</v>
      </c>
      <c r="AX326" s="13">
        <f t="shared" si="291"/>
        <v>252.09216979931364</v>
      </c>
      <c r="AY326" s="13" t="e">
        <f t="shared" si="268"/>
        <v>#REF!</v>
      </c>
      <c r="AZ326" t="e">
        <f t="shared" si="292"/>
        <v>#REF!</v>
      </c>
      <c r="BA326" s="13">
        <f t="shared" si="269"/>
        <v>654.52934422449698</v>
      </c>
      <c r="BB326" s="37">
        <f t="shared" si="270"/>
        <v>353.07368435452213</v>
      </c>
      <c r="BC326" s="13" t="e">
        <f t="shared" si="271"/>
        <v>#REF!</v>
      </c>
      <c r="BD326" t="e">
        <f t="shared" si="293"/>
        <v>#REF!</v>
      </c>
      <c r="BE326" s="13">
        <f t="shared" si="272"/>
        <v>743.64621724213885</v>
      </c>
      <c r="BF326" s="13">
        <f t="shared" si="294"/>
        <v>354.15572450781633</v>
      </c>
      <c r="BG326" s="13" t="e">
        <f t="shared" si="273"/>
        <v>#REF!</v>
      </c>
      <c r="BH326" t="e">
        <f t="shared" si="295"/>
        <v>#REF!</v>
      </c>
      <c r="BI326" s="13">
        <f t="shared" si="274"/>
        <v>743.64621724213885</v>
      </c>
      <c r="BJ326" s="115">
        <f t="shared" si="275"/>
        <v>1.7085040543306103</v>
      </c>
      <c r="BK326" s="13" t="e">
        <f t="shared" si="276"/>
        <v>#REF!</v>
      </c>
      <c r="BL326" t="e">
        <f t="shared" si="296"/>
        <v>#REF!</v>
      </c>
      <c r="BM326" s="116">
        <f t="shared" si="277"/>
        <v>5.6772349545232395</v>
      </c>
      <c r="BN326" s="13">
        <f t="shared" si="297"/>
        <v>2.7905442076247393</v>
      </c>
      <c r="BO326" s="13" t="e">
        <f t="shared" si="278"/>
        <v>#REF!</v>
      </c>
      <c r="BP326" t="e">
        <f t="shared" si="298"/>
        <v>#REF!</v>
      </c>
      <c r="BQ326" s="13">
        <f t="shared" si="279"/>
        <v>5.6772349545232395</v>
      </c>
      <c r="BR326" s="37">
        <f t="shared" si="280"/>
        <v>245.74561645731924</v>
      </c>
      <c r="BS326" s="13" t="e">
        <f t="shared" si="281"/>
        <v>#REF!</v>
      </c>
      <c r="BT326" t="e">
        <f t="shared" si="299"/>
        <v>#REF!</v>
      </c>
      <c r="BU326" s="13">
        <f t="shared" si="282"/>
        <v>890.04176756572133</v>
      </c>
      <c r="BV326" s="13">
        <f t="shared" si="300"/>
        <v>246.82765661061336</v>
      </c>
      <c r="BW326" s="13" t="e">
        <f t="shared" si="283"/>
        <v>#REF!</v>
      </c>
      <c r="BX326" t="e">
        <f t="shared" si="301"/>
        <v>#REF!</v>
      </c>
      <c r="BY326" s="13">
        <f t="shared" si="284"/>
        <v>890.04176756572133</v>
      </c>
    </row>
    <row r="327" spans="29:77" x14ac:dyDescent="0.2">
      <c r="AC327">
        <v>326</v>
      </c>
      <c r="AD327" s="37">
        <f t="shared" si="255"/>
        <v>902.90513738053278</v>
      </c>
      <c r="AE327" s="13" t="e">
        <f t="shared" si="256"/>
        <v>#REF!</v>
      </c>
      <c r="AF327" t="e">
        <f t="shared" si="302"/>
        <v>#REF!</v>
      </c>
      <c r="AG327" s="13">
        <f t="shared" si="257"/>
        <v>1949.1707066918982</v>
      </c>
      <c r="AH327" s="13">
        <f t="shared" si="285"/>
        <v>904.21801276652945</v>
      </c>
      <c r="AI327" s="13" t="e">
        <f t="shared" si="258"/>
        <v>#REF!</v>
      </c>
      <c r="AJ327" t="e">
        <f t="shared" si="286"/>
        <v>#REF!</v>
      </c>
      <c r="AK327" s="13">
        <f t="shared" si="259"/>
        <v>1949.1707066918982</v>
      </c>
      <c r="AL327" s="37">
        <f t="shared" si="260"/>
        <v>1951.5980368584414</v>
      </c>
      <c r="AM327" s="13" t="e">
        <f t="shared" si="261"/>
        <v>#REF!</v>
      </c>
      <c r="AN327" t="e">
        <f t="shared" si="287"/>
        <v>#REF!</v>
      </c>
      <c r="AO327" s="13">
        <f t="shared" si="262"/>
        <v>4135.1333898795156</v>
      </c>
      <c r="AP327" s="13">
        <f t="shared" si="288"/>
        <v>1953.0926949901914</v>
      </c>
      <c r="AQ327" s="13" t="e">
        <f t="shared" si="263"/>
        <v>#REF!</v>
      </c>
      <c r="AR327" s="13" t="e">
        <f t="shared" si="289"/>
        <v>#REF!</v>
      </c>
      <c r="AS327" s="38">
        <f t="shared" si="264"/>
        <v>4135.1333898795156</v>
      </c>
      <c r="AT327" s="37">
        <f t="shared" si="265"/>
        <v>251.27270472321888</v>
      </c>
      <c r="AU327" s="13" t="e">
        <f t="shared" si="266"/>
        <v>#REF!</v>
      </c>
      <c r="AV327" t="e">
        <f t="shared" si="290"/>
        <v>#REF!</v>
      </c>
      <c r="AW327" s="13">
        <f t="shared" si="267"/>
        <v>654.52934422449698</v>
      </c>
      <c r="AX327" s="13">
        <f t="shared" si="291"/>
        <v>252.09216979931364</v>
      </c>
      <c r="AY327" s="13" t="e">
        <f t="shared" si="268"/>
        <v>#REF!</v>
      </c>
      <c r="AZ327" t="e">
        <f t="shared" si="292"/>
        <v>#REF!</v>
      </c>
      <c r="BA327" s="13">
        <f t="shared" si="269"/>
        <v>654.52934422449698</v>
      </c>
      <c r="BB327" s="37">
        <f t="shared" si="270"/>
        <v>353.07368435452213</v>
      </c>
      <c r="BC327" s="13" t="e">
        <f t="shared" si="271"/>
        <v>#REF!</v>
      </c>
      <c r="BD327" t="e">
        <f t="shared" si="293"/>
        <v>#REF!</v>
      </c>
      <c r="BE327" s="13">
        <f t="shared" si="272"/>
        <v>743.64621724213885</v>
      </c>
      <c r="BF327" s="13">
        <f t="shared" si="294"/>
        <v>354.15572450781633</v>
      </c>
      <c r="BG327" s="13" t="e">
        <f t="shared" si="273"/>
        <v>#REF!</v>
      </c>
      <c r="BH327" t="e">
        <f t="shared" si="295"/>
        <v>#REF!</v>
      </c>
      <c r="BI327" s="13">
        <f t="shared" si="274"/>
        <v>743.64621724213885</v>
      </c>
      <c r="BJ327" s="115">
        <f t="shared" si="275"/>
        <v>1.7085040543306103</v>
      </c>
      <c r="BK327" s="13" t="e">
        <f t="shared" si="276"/>
        <v>#REF!</v>
      </c>
      <c r="BL327" t="e">
        <f t="shared" si="296"/>
        <v>#REF!</v>
      </c>
      <c r="BM327" s="116">
        <f t="shared" si="277"/>
        <v>5.6772349545232395</v>
      </c>
      <c r="BN327" s="13">
        <f t="shared" si="297"/>
        <v>2.7905442076247393</v>
      </c>
      <c r="BO327" s="13" t="e">
        <f t="shared" si="278"/>
        <v>#REF!</v>
      </c>
      <c r="BP327" t="e">
        <f t="shared" si="298"/>
        <v>#REF!</v>
      </c>
      <c r="BQ327" s="13">
        <f t="shared" si="279"/>
        <v>5.6772349545232395</v>
      </c>
      <c r="BR327" s="37">
        <f t="shared" si="280"/>
        <v>245.74561645731924</v>
      </c>
      <c r="BS327" s="13" t="e">
        <f t="shared" si="281"/>
        <v>#REF!</v>
      </c>
      <c r="BT327" t="e">
        <f t="shared" si="299"/>
        <v>#REF!</v>
      </c>
      <c r="BU327" s="13">
        <f t="shared" si="282"/>
        <v>890.04176756572133</v>
      </c>
      <c r="BV327" s="13">
        <f t="shared" si="300"/>
        <v>246.82765661061336</v>
      </c>
      <c r="BW327" s="13" t="e">
        <f t="shared" si="283"/>
        <v>#REF!</v>
      </c>
      <c r="BX327" t="e">
        <f t="shared" si="301"/>
        <v>#REF!</v>
      </c>
      <c r="BY327" s="13">
        <f t="shared" si="284"/>
        <v>890.04176756572133</v>
      </c>
    </row>
    <row r="328" spans="29:77" x14ac:dyDescent="0.2">
      <c r="AC328">
        <v>327</v>
      </c>
      <c r="AD328" s="37">
        <f t="shared" si="255"/>
        <v>902.90513738053278</v>
      </c>
      <c r="AE328" s="13" t="e">
        <f t="shared" si="256"/>
        <v>#REF!</v>
      </c>
      <c r="AF328" t="e">
        <f t="shared" si="302"/>
        <v>#REF!</v>
      </c>
      <c r="AG328" s="13">
        <f t="shared" si="257"/>
        <v>1949.1707066918982</v>
      </c>
      <c r="AH328" s="13">
        <f t="shared" si="285"/>
        <v>904.21801276652945</v>
      </c>
      <c r="AI328" s="13" t="e">
        <f t="shared" si="258"/>
        <v>#REF!</v>
      </c>
      <c r="AJ328" t="e">
        <f t="shared" si="286"/>
        <v>#REF!</v>
      </c>
      <c r="AK328" s="13">
        <f t="shared" si="259"/>
        <v>1949.1707066918982</v>
      </c>
      <c r="AL328" s="37">
        <f t="shared" si="260"/>
        <v>1951.5980368584414</v>
      </c>
      <c r="AM328" s="13" t="e">
        <f t="shared" si="261"/>
        <v>#REF!</v>
      </c>
      <c r="AN328" t="e">
        <f t="shared" si="287"/>
        <v>#REF!</v>
      </c>
      <c r="AO328" s="13">
        <f t="shared" si="262"/>
        <v>4135.1333898795156</v>
      </c>
      <c r="AP328" s="13">
        <f t="shared" si="288"/>
        <v>1953.0926949901914</v>
      </c>
      <c r="AQ328" s="13" t="e">
        <f t="shared" si="263"/>
        <v>#REF!</v>
      </c>
      <c r="AR328" s="13" t="e">
        <f t="shared" si="289"/>
        <v>#REF!</v>
      </c>
      <c r="AS328" s="38">
        <f t="shared" si="264"/>
        <v>4135.1333898795156</v>
      </c>
      <c r="AT328" s="37">
        <f t="shared" si="265"/>
        <v>251.27270472321888</v>
      </c>
      <c r="AU328" s="13" t="e">
        <f t="shared" si="266"/>
        <v>#REF!</v>
      </c>
      <c r="AV328" t="e">
        <f t="shared" si="290"/>
        <v>#REF!</v>
      </c>
      <c r="AW328" s="13">
        <f t="shared" si="267"/>
        <v>654.52934422449698</v>
      </c>
      <c r="AX328" s="13">
        <f t="shared" si="291"/>
        <v>252.09216979931364</v>
      </c>
      <c r="AY328" s="13" t="e">
        <f t="shared" si="268"/>
        <v>#REF!</v>
      </c>
      <c r="AZ328" t="e">
        <f t="shared" si="292"/>
        <v>#REF!</v>
      </c>
      <c r="BA328" s="13">
        <f t="shared" si="269"/>
        <v>654.52934422449698</v>
      </c>
      <c r="BB328" s="37">
        <f t="shared" si="270"/>
        <v>353.07368435452213</v>
      </c>
      <c r="BC328" s="13" t="e">
        <f t="shared" si="271"/>
        <v>#REF!</v>
      </c>
      <c r="BD328" t="e">
        <f t="shared" si="293"/>
        <v>#REF!</v>
      </c>
      <c r="BE328" s="13">
        <f t="shared" si="272"/>
        <v>743.64621724213885</v>
      </c>
      <c r="BF328" s="13">
        <f t="shared" si="294"/>
        <v>354.15572450781633</v>
      </c>
      <c r="BG328" s="13" t="e">
        <f t="shared" si="273"/>
        <v>#REF!</v>
      </c>
      <c r="BH328" t="e">
        <f t="shared" si="295"/>
        <v>#REF!</v>
      </c>
      <c r="BI328" s="13">
        <f t="shared" si="274"/>
        <v>743.64621724213885</v>
      </c>
      <c r="BJ328" s="115">
        <f t="shared" si="275"/>
        <v>1.7085040543306103</v>
      </c>
      <c r="BK328" s="13" t="e">
        <f t="shared" si="276"/>
        <v>#REF!</v>
      </c>
      <c r="BL328" t="e">
        <f t="shared" si="296"/>
        <v>#REF!</v>
      </c>
      <c r="BM328" s="116">
        <f t="shared" si="277"/>
        <v>5.6772349545232395</v>
      </c>
      <c r="BN328" s="13">
        <f t="shared" si="297"/>
        <v>2.7905442076247393</v>
      </c>
      <c r="BO328" s="13" t="e">
        <f t="shared" si="278"/>
        <v>#REF!</v>
      </c>
      <c r="BP328" t="e">
        <f t="shared" si="298"/>
        <v>#REF!</v>
      </c>
      <c r="BQ328" s="13">
        <f t="shared" si="279"/>
        <v>5.6772349545232395</v>
      </c>
      <c r="BR328" s="37">
        <f t="shared" si="280"/>
        <v>245.74561645731924</v>
      </c>
      <c r="BS328" s="13" t="e">
        <f t="shared" si="281"/>
        <v>#REF!</v>
      </c>
      <c r="BT328" t="e">
        <f t="shared" si="299"/>
        <v>#REF!</v>
      </c>
      <c r="BU328" s="13">
        <f t="shared" si="282"/>
        <v>890.04176756572133</v>
      </c>
      <c r="BV328" s="13">
        <f t="shared" si="300"/>
        <v>246.82765661061336</v>
      </c>
      <c r="BW328" s="13" t="e">
        <f t="shared" si="283"/>
        <v>#REF!</v>
      </c>
      <c r="BX328" t="e">
        <f t="shared" si="301"/>
        <v>#REF!</v>
      </c>
      <c r="BY328" s="13">
        <f t="shared" si="284"/>
        <v>890.04176756572133</v>
      </c>
    </row>
    <row r="329" spans="29:77" x14ac:dyDescent="0.2">
      <c r="AC329">
        <v>328</v>
      </c>
      <c r="AD329" s="37">
        <f t="shared" si="255"/>
        <v>902.90513738053278</v>
      </c>
      <c r="AE329" s="13" t="e">
        <f t="shared" si="256"/>
        <v>#REF!</v>
      </c>
      <c r="AF329" t="e">
        <f t="shared" si="302"/>
        <v>#REF!</v>
      </c>
      <c r="AG329" s="13">
        <f t="shared" si="257"/>
        <v>1949.1707066918982</v>
      </c>
      <c r="AH329" s="13">
        <f t="shared" si="285"/>
        <v>904.21801276652945</v>
      </c>
      <c r="AI329" s="13" t="e">
        <f t="shared" si="258"/>
        <v>#REF!</v>
      </c>
      <c r="AJ329" t="e">
        <f t="shared" si="286"/>
        <v>#REF!</v>
      </c>
      <c r="AK329" s="13">
        <f t="shared" si="259"/>
        <v>1949.1707066918982</v>
      </c>
      <c r="AL329" s="37">
        <f t="shared" si="260"/>
        <v>1951.5980368584414</v>
      </c>
      <c r="AM329" s="13" t="e">
        <f t="shared" si="261"/>
        <v>#REF!</v>
      </c>
      <c r="AN329" t="e">
        <f t="shared" si="287"/>
        <v>#REF!</v>
      </c>
      <c r="AO329" s="13">
        <f t="shared" si="262"/>
        <v>4135.1333898795156</v>
      </c>
      <c r="AP329" s="13">
        <f t="shared" si="288"/>
        <v>1953.0926949901914</v>
      </c>
      <c r="AQ329" s="13" t="e">
        <f t="shared" si="263"/>
        <v>#REF!</v>
      </c>
      <c r="AR329" s="13" t="e">
        <f t="shared" si="289"/>
        <v>#REF!</v>
      </c>
      <c r="AS329" s="38">
        <f t="shared" si="264"/>
        <v>4135.1333898795156</v>
      </c>
      <c r="AT329" s="37">
        <f t="shared" si="265"/>
        <v>251.27270472321888</v>
      </c>
      <c r="AU329" s="13" t="e">
        <f t="shared" si="266"/>
        <v>#REF!</v>
      </c>
      <c r="AV329" t="e">
        <f t="shared" si="290"/>
        <v>#REF!</v>
      </c>
      <c r="AW329" s="13">
        <f t="shared" si="267"/>
        <v>654.52934422449698</v>
      </c>
      <c r="AX329" s="13">
        <f t="shared" si="291"/>
        <v>252.09216979931364</v>
      </c>
      <c r="AY329" s="13" t="e">
        <f t="shared" si="268"/>
        <v>#REF!</v>
      </c>
      <c r="AZ329" t="e">
        <f t="shared" si="292"/>
        <v>#REF!</v>
      </c>
      <c r="BA329" s="13">
        <f t="shared" si="269"/>
        <v>654.52934422449698</v>
      </c>
      <c r="BB329" s="37">
        <f t="shared" si="270"/>
        <v>353.07368435452213</v>
      </c>
      <c r="BC329" s="13" t="e">
        <f t="shared" si="271"/>
        <v>#REF!</v>
      </c>
      <c r="BD329" t="e">
        <f t="shared" si="293"/>
        <v>#REF!</v>
      </c>
      <c r="BE329" s="13">
        <f t="shared" si="272"/>
        <v>743.64621724213885</v>
      </c>
      <c r="BF329" s="13">
        <f t="shared" si="294"/>
        <v>354.15572450781633</v>
      </c>
      <c r="BG329" s="13" t="e">
        <f t="shared" si="273"/>
        <v>#REF!</v>
      </c>
      <c r="BH329" t="e">
        <f t="shared" si="295"/>
        <v>#REF!</v>
      </c>
      <c r="BI329" s="13">
        <f t="shared" si="274"/>
        <v>743.64621724213885</v>
      </c>
      <c r="BJ329" s="115">
        <f t="shared" si="275"/>
        <v>1.7085040543306103</v>
      </c>
      <c r="BK329" s="13" t="e">
        <f t="shared" si="276"/>
        <v>#REF!</v>
      </c>
      <c r="BL329" t="e">
        <f t="shared" si="296"/>
        <v>#REF!</v>
      </c>
      <c r="BM329" s="116">
        <f t="shared" si="277"/>
        <v>5.6772349545232395</v>
      </c>
      <c r="BN329" s="13">
        <f t="shared" si="297"/>
        <v>2.7905442076247393</v>
      </c>
      <c r="BO329" s="13" t="e">
        <f t="shared" si="278"/>
        <v>#REF!</v>
      </c>
      <c r="BP329" t="e">
        <f t="shared" si="298"/>
        <v>#REF!</v>
      </c>
      <c r="BQ329" s="13">
        <f t="shared" si="279"/>
        <v>5.6772349545232395</v>
      </c>
      <c r="BR329" s="37">
        <f t="shared" si="280"/>
        <v>245.74561645731924</v>
      </c>
      <c r="BS329" s="13" t="e">
        <f t="shared" si="281"/>
        <v>#REF!</v>
      </c>
      <c r="BT329" t="e">
        <f t="shared" si="299"/>
        <v>#REF!</v>
      </c>
      <c r="BU329" s="13">
        <f t="shared" si="282"/>
        <v>890.04176756572133</v>
      </c>
      <c r="BV329" s="13">
        <f t="shared" si="300"/>
        <v>246.82765661061336</v>
      </c>
      <c r="BW329" s="13" t="e">
        <f t="shared" si="283"/>
        <v>#REF!</v>
      </c>
      <c r="BX329" t="e">
        <f t="shared" si="301"/>
        <v>#REF!</v>
      </c>
      <c r="BY329" s="13">
        <f t="shared" si="284"/>
        <v>890.04176756572133</v>
      </c>
    </row>
    <row r="330" spans="29:77" x14ac:dyDescent="0.2">
      <c r="AC330">
        <v>329</v>
      </c>
      <c r="AD330" s="37">
        <f t="shared" si="255"/>
        <v>902.90513738053278</v>
      </c>
      <c r="AE330" s="13" t="e">
        <f t="shared" si="256"/>
        <v>#REF!</v>
      </c>
      <c r="AF330" t="e">
        <f t="shared" si="302"/>
        <v>#REF!</v>
      </c>
      <c r="AG330" s="13">
        <f t="shared" si="257"/>
        <v>1949.1707066918982</v>
      </c>
      <c r="AH330" s="13">
        <f t="shared" si="285"/>
        <v>904.21801276652945</v>
      </c>
      <c r="AI330" s="13" t="e">
        <f t="shared" si="258"/>
        <v>#REF!</v>
      </c>
      <c r="AJ330" t="e">
        <f t="shared" si="286"/>
        <v>#REF!</v>
      </c>
      <c r="AK330" s="13">
        <f t="shared" si="259"/>
        <v>1949.1707066918982</v>
      </c>
      <c r="AL330" s="37">
        <f t="shared" si="260"/>
        <v>1951.5980368584414</v>
      </c>
      <c r="AM330" s="13" t="e">
        <f t="shared" si="261"/>
        <v>#REF!</v>
      </c>
      <c r="AN330" t="e">
        <f t="shared" si="287"/>
        <v>#REF!</v>
      </c>
      <c r="AO330" s="13">
        <f t="shared" si="262"/>
        <v>4135.1333898795156</v>
      </c>
      <c r="AP330" s="13">
        <f t="shared" si="288"/>
        <v>1953.0926949901914</v>
      </c>
      <c r="AQ330" s="13" t="e">
        <f t="shared" si="263"/>
        <v>#REF!</v>
      </c>
      <c r="AR330" s="13" t="e">
        <f t="shared" si="289"/>
        <v>#REF!</v>
      </c>
      <c r="AS330" s="38">
        <f t="shared" si="264"/>
        <v>4135.1333898795156</v>
      </c>
      <c r="AT330" s="37">
        <f t="shared" si="265"/>
        <v>251.27270472321888</v>
      </c>
      <c r="AU330" s="13" t="e">
        <f t="shared" si="266"/>
        <v>#REF!</v>
      </c>
      <c r="AV330" t="e">
        <f t="shared" si="290"/>
        <v>#REF!</v>
      </c>
      <c r="AW330" s="13">
        <f t="shared" si="267"/>
        <v>654.52934422449698</v>
      </c>
      <c r="AX330" s="13">
        <f t="shared" si="291"/>
        <v>252.09216979931364</v>
      </c>
      <c r="AY330" s="13" t="e">
        <f t="shared" si="268"/>
        <v>#REF!</v>
      </c>
      <c r="AZ330" t="e">
        <f t="shared" si="292"/>
        <v>#REF!</v>
      </c>
      <c r="BA330" s="13">
        <f t="shared" si="269"/>
        <v>654.52934422449698</v>
      </c>
      <c r="BB330" s="37">
        <f t="shared" si="270"/>
        <v>353.07368435452213</v>
      </c>
      <c r="BC330" s="13" t="e">
        <f t="shared" si="271"/>
        <v>#REF!</v>
      </c>
      <c r="BD330" t="e">
        <f t="shared" si="293"/>
        <v>#REF!</v>
      </c>
      <c r="BE330" s="13">
        <f t="shared" si="272"/>
        <v>743.64621724213885</v>
      </c>
      <c r="BF330" s="13">
        <f t="shared" si="294"/>
        <v>354.15572450781633</v>
      </c>
      <c r="BG330" s="13" t="e">
        <f t="shared" si="273"/>
        <v>#REF!</v>
      </c>
      <c r="BH330" t="e">
        <f t="shared" si="295"/>
        <v>#REF!</v>
      </c>
      <c r="BI330" s="13">
        <f t="shared" si="274"/>
        <v>743.64621724213885</v>
      </c>
      <c r="BJ330" s="115">
        <f t="shared" si="275"/>
        <v>1.7085040543306103</v>
      </c>
      <c r="BK330" s="13" t="e">
        <f t="shared" si="276"/>
        <v>#REF!</v>
      </c>
      <c r="BL330" t="e">
        <f t="shared" si="296"/>
        <v>#REF!</v>
      </c>
      <c r="BM330" s="116">
        <f t="shared" si="277"/>
        <v>5.6772349545232395</v>
      </c>
      <c r="BN330" s="13">
        <f t="shared" si="297"/>
        <v>2.7905442076247393</v>
      </c>
      <c r="BO330" s="13" t="e">
        <f t="shared" si="278"/>
        <v>#REF!</v>
      </c>
      <c r="BP330" t="e">
        <f t="shared" si="298"/>
        <v>#REF!</v>
      </c>
      <c r="BQ330" s="13">
        <f t="shared" si="279"/>
        <v>5.6772349545232395</v>
      </c>
      <c r="BR330" s="37">
        <f t="shared" si="280"/>
        <v>245.74561645731924</v>
      </c>
      <c r="BS330" s="13" t="e">
        <f t="shared" si="281"/>
        <v>#REF!</v>
      </c>
      <c r="BT330" t="e">
        <f t="shared" si="299"/>
        <v>#REF!</v>
      </c>
      <c r="BU330" s="13">
        <f t="shared" si="282"/>
        <v>890.04176756572133</v>
      </c>
      <c r="BV330" s="13">
        <f t="shared" si="300"/>
        <v>246.82765661061336</v>
      </c>
      <c r="BW330" s="13" t="e">
        <f t="shared" si="283"/>
        <v>#REF!</v>
      </c>
      <c r="BX330" t="e">
        <f t="shared" si="301"/>
        <v>#REF!</v>
      </c>
      <c r="BY330" s="13">
        <f t="shared" si="284"/>
        <v>890.04176756572133</v>
      </c>
    </row>
    <row r="331" spans="29:77" x14ac:dyDescent="0.2">
      <c r="AC331">
        <v>330</v>
      </c>
      <c r="AD331" s="37">
        <f t="shared" si="255"/>
        <v>902.90513738053278</v>
      </c>
      <c r="AE331" s="13" t="e">
        <f t="shared" si="256"/>
        <v>#REF!</v>
      </c>
      <c r="AF331" t="e">
        <f t="shared" si="302"/>
        <v>#REF!</v>
      </c>
      <c r="AG331" s="13">
        <f t="shared" si="257"/>
        <v>1949.1707066918982</v>
      </c>
      <c r="AH331" s="13">
        <f t="shared" si="285"/>
        <v>904.21801276652945</v>
      </c>
      <c r="AI331" s="13" t="e">
        <f t="shared" si="258"/>
        <v>#REF!</v>
      </c>
      <c r="AJ331" t="e">
        <f t="shared" si="286"/>
        <v>#REF!</v>
      </c>
      <c r="AK331" s="13">
        <f t="shared" si="259"/>
        <v>1949.1707066918982</v>
      </c>
      <c r="AL331" s="37">
        <f t="shared" si="260"/>
        <v>1951.5980368584414</v>
      </c>
      <c r="AM331" s="13" t="e">
        <f t="shared" si="261"/>
        <v>#REF!</v>
      </c>
      <c r="AN331" t="e">
        <f t="shared" si="287"/>
        <v>#REF!</v>
      </c>
      <c r="AO331" s="13">
        <f t="shared" si="262"/>
        <v>4135.1333898795156</v>
      </c>
      <c r="AP331" s="13">
        <f t="shared" si="288"/>
        <v>1953.0926949901914</v>
      </c>
      <c r="AQ331" s="13" t="e">
        <f t="shared" si="263"/>
        <v>#REF!</v>
      </c>
      <c r="AR331" s="13" t="e">
        <f t="shared" si="289"/>
        <v>#REF!</v>
      </c>
      <c r="AS331" s="38">
        <f t="shared" si="264"/>
        <v>4135.1333898795156</v>
      </c>
      <c r="AT331" s="37">
        <f t="shared" si="265"/>
        <v>251.27270472321888</v>
      </c>
      <c r="AU331" s="13" t="e">
        <f t="shared" si="266"/>
        <v>#REF!</v>
      </c>
      <c r="AV331" t="e">
        <f t="shared" si="290"/>
        <v>#REF!</v>
      </c>
      <c r="AW331" s="13">
        <f t="shared" si="267"/>
        <v>654.52934422449698</v>
      </c>
      <c r="AX331" s="13">
        <f t="shared" si="291"/>
        <v>252.09216979931364</v>
      </c>
      <c r="AY331" s="13" t="e">
        <f t="shared" si="268"/>
        <v>#REF!</v>
      </c>
      <c r="AZ331" t="e">
        <f t="shared" si="292"/>
        <v>#REF!</v>
      </c>
      <c r="BA331" s="13">
        <f t="shared" si="269"/>
        <v>654.52934422449698</v>
      </c>
      <c r="BB331" s="37">
        <f t="shared" si="270"/>
        <v>353.07368435452213</v>
      </c>
      <c r="BC331" s="13" t="e">
        <f t="shared" si="271"/>
        <v>#REF!</v>
      </c>
      <c r="BD331" t="e">
        <f t="shared" si="293"/>
        <v>#REF!</v>
      </c>
      <c r="BE331" s="13">
        <f t="shared" si="272"/>
        <v>743.64621724213885</v>
      </c>
      <c r="BF331" s="13">
        <f t="shared" si="294"/>
        <v>354.15572450781633</v>
      </c>
      <c r="BG331" s="13" t="e">
        <f t="shared" si="273"/>
        <v>#REF!</v>
      </c>
      <c r="BH331" t="e">
        <f t="shared" si="295"/>
        <v>#REF!</v>
      </c>
      <c r="BI331" s="13">
        <f t="shared" si="274"/>
        <v>743.64621724213885</v>
      </c>
      <c r="BJ331" s="115">
        <f t="shared" si="275"/>
        <v>1.7085040543306103</v>
      </c>
      <c r="BK331" s="13" t="e">
        <f t="shared" si="276"/>
        <v>#REF!</v>
      </c>
      <c r="BL331" t="e">
        <f t="shared" si="296"/>
        <v>#REF!</v>
      </c>
      <c r="BM331" s="116">
        <f t="shared" si="277"/>
        <v>5.6772349545232395</v>
      </c>
      <c r="BN331" s="13">
        <f t="shared" si="297"/>
        <v>2.7905442076247393</v>
      </c>
      <c r="BO331" s="13" t="e">
        <f t="shared" si="278"/>
        <v>#REF!</v>
      </c>
      <c r="BP331" t="e">
        <f t="shared" si="298"/>
        <v>#REF!</v>
      </c>
      <c r="BQ331" s="13">
        <f t="shared" si="279"/>
        <v>5.6772349545232395</v>
      </c>
      <c r="BR331" s="37">
        <f t="shared" si="280"/>
        <v>245.74561645731924</v>
      </c>
      <c r="BS331" s="13" t="e">
        <f t="shared" si="281"/>
        <v>#REF!</v>
      </c>
      <c r="BT331" t="e">
        <f t="shared" si="299"/>
        <v>#REF!</v>
      </c>
      <c r="BU331" s="13">
        <f t="shared" si="282"/>
        <v>890.04176756572133</v>
      </c>
      <c r="BV331" s="13">
        <f t="shared" si="300"/>
        <v>246.82765661061336</v>
      </c>
      <c r="BW331" s="13" t="e">
        <f t="shared" si="283"/>
        <v>#REF!</v>
      </c>
      <c r="BX331" t="e">
        <f t="shared" si="301"/>
        <v>#REF!</v>
      </c>
      <c r="BY331" s="13">
        <f t="shared" si="284"/>
        <v>890.04176756572133</v>
      </c>
    </row>
    <row r="332" spans="29:77" x14ac:dyDescent="0.2">
      <c r="AC332">
        <v>331</v>
      </c>
      <c r="AD332" s="37">
        <f t="shared" si="255"/>
        <v>902.90513738053278</v>
      </c>
      <c r="AE332" s="13" t="e">
        <f t="shared" si="256"/>
        <v>#REF!</v>
      </c>
      <c r="AF332" t="e">
        <f t="shared" si="302"/>
        <v>#REF!</v>
      </c>
      <c r="AG332" s="13">
        <f t="shared" si="257"/>
        <v>1949.1707066918982</v>
      </c>
      <c r="AH332" s="13">
        <f t="shared" si="285"/>
        <v>904.21801276652945</v>
      </c>
      <c r="AI332" s="13" t="e">
        <f t="shared" si="258"/>
        <v>#REF!</v>
      </c>
      <c r="AJ332" t="e">
        <f t="shared" si="286"/>
        <v>#REF!</v>
      </c>
      <c r="AK332" s="13">
        <f t="shared" si="259"/>
        <v>1949.1707066918982</v>
      </c>
      <c r="AL332" s="37">
        <f t="shared" si="260"/>
        <v>1951.5980368584414</v>
      </c>
      <c r="AM332" s="13" t="e">
        <f t="shared" si="261"/>
        <v>#REF!</v>
      </c>
      <c r="AN332" t="e">
        <f t="shared" si="287"/>
        <v>#REF!</v>
      </c>
      <c r="AO332" s="13">
        <f t="shared" si="262"/>
        <v>4135.1333898795156</v>
      </c>
      <c r="AP332" s="13">
        <f t="shared" si="288"/>
        <v>1953.0926949901914</v>
      </c>
      <c r="AQ332" s="13" t="e">
        <f t="shared" si="263"/>
        <v>#REF!</v>
      </c>
      <c r="AR332" s="13" t="e">
        <f t="shared" si="289"/>
        <v>#REF!</v>
      </c>
      <c r="AS332" s="38">
        <f t="shared" si="264"/>
        <v>4135.1333898795156</v>
      </c>
      <c r="AT332" s="37">
        <f t="shared" si="265"/>
        <v>251.27270472321888</v>
      </c>
      <c r="AU332" s="13" t="e">
        <f t="shared" si="266"/>
        <v>#REF!</v>
      </c>
      <c r="AV332" t="e">
        <f t="shared" si="290"/>
        <v>#REF!</v>
      </c>
      <c r="AW332" s="13">
        <f t="shared" si="267"/>
        <v>654.52934422449698</v>
      </c>
      <c r="AX332" s="13">
        <f t="shared" si="291"/>
        <v>252.09216979931364</v>
      </c>
      <c r="AY332" s="13" t="e">
        <f t="shared" si="268"/>
        <v>#REF!</v>
      </c>
      <c r="AZ332" t="e">
        <f t="shared" si="292"/>
        <v>#REF!</v>
      </c>
      <c r="BA332" s="13">
        <f t="shared" si="269"/>
        <v>654.52934422449698</v>
      </c>
      <c r="BB332" s="37">
        <f t="shared" si="270"/>
        <v>353.07368435452213</v>
      </c>
      <c r="BC332" s="13" t="e">
        <f t="shared" si="271"/>
        <v>#REF!</v>
      </c>
      <c r="BD332" t="e">
        <f t="shared" si="293"/>
        <v>#REF!</v>
      </c>
      <c r="BE332" s="13">
        <f t="shared" si="272"/>
        <v>743.64621724213885</v>
      </c>
      <c r="BF332" s="13">
        <f t="shared" si="294"/>
        <v>354.15572450781633</v>
      </c>
      <c r="BG332" s="13" t="e">
        <f t="shared" si="273"/>
        <v>#REF!</v>
      </c>
      <c r="BH332" t="e">
        <f t="shared" si="295"/>
        <v>#REF!</v>
      </c>
      <c r="BI332" s="13">
        <f t="shared" si="274"/>
        <v>743.64621724213885</v>
      </c>
      <c r="BJ332" s="115">
        <f t="shared" si="275"/>
        <v>1.7085040543306103</v>
      </c>
      <c r="BK332" s="13" t="e">
        <f t="shared" si="276"/>
        <v>#REF!</v>
      </c>
      <c r="BL332" t="e">
        <f t="shared" si="296"/>
        <v>#REF!</v>
      </c>
      <c r="BM332" s="116">
        <f t="shared" si="277"/>
        <v>5.6772349545232395</v>
      </c>
      <c r="BN332" s="13">
        <f t="shared" si="297"/>
        <v>2.7905442076247393</v>
      </c>
      <c r="BO332" s="13" t="e">
        <f t="shared" si="278"/>
        <v>#REF!</v>
      </c>
      <c r="BP332" t="e">
        <f t="shared" si="298"/>
        <v>#REF!</v>
      </c>
      <c r="BQ332" s="13">
        <f t="shared" si="279"/>
        <v>5.6772349545232395</v>
      </c>
      <c r="BR332" s="37">
        <f t="shared" si="280"/>
        <v>245.74561645731924</v>
      </c>
      <c r="BS332" s="13" t="e">
        <f t="shared" si="281"/>
        <v>#REF!</v>
      </c>
      <c r="BT332" t="e">
        <f t="shared" si="299"/>
        <v>#REF!</v>
      </c>
      <c r="BU332" s="13">
        <f t="shared" si="282"/>
        <v>890.04176756572133</v>
      </c>
      <c r="BV332" s="13">
        <f t="shared" si="300"/>
        <v>246.82765661061336</v>
      </c>
      <c r="BW332" s="13" t="e">
        <f t="shared" si="283"/>
        <v>#REF!</v>
      </c>
      <c r="BX332" t="e">
        <f t="shared" si="301"/>
        <v>#REF!</v>
      </c>
      <c r="BY332" s="13">
        <f t="shared" si="284"/>
        <v>890.04176756572133</v>
      </c>
    </row>
    <row r="333" spans="29:77" x14ac:dyDescent="0.2">
      <c r="AC333">
        <v>332</v>
      </c>
      <c r="AD333" s="37">
        <f t="shared" si="255"/>
        <v>902.90513738053278</v>
      </c>
      <c r="AE333" s="13" t="e">
        <f t="shared" si="256"/>
        <v>#REF!</v>
      </c>
      <c r="AF333" t="e">
        <f t="shared" si="302"/>
        <v>#REF!</v>
      </c>
      <c r="AG333" s="13">
        <f t="shared" si="257"/>
        <v>1949.1707066918982</v>
      </c>
      <c r="AH333" s="13">
        <f t="shared" si="285"/>
        <v>904.21801276652945</v>
      </c>
      <c r="AI333" s="13" t="e">
        <f t="shared" si="258"/>
        <v>#REF!</v>
      </c>
      <c r="AJ333" t="e">
        <f t="shared" si="286"/>
        <v>#REF!</v>
      </c>
      <c r="AK333" s="13">
        <f t="shared" si="259"/>
        <v>1949.1707066918982</v>
      </c>
      <c r="AL333" s="37">
        <f t="shared" si="260"/>
        <v>1951.5980368584414</v>
      </c>
      <c r="AM333" s="13" t="e">
        <f t="shared" si="261"/>
        <v>#REF!</v>
      </c>
      <c r="AN333" t="e">
        <f t="shared" si="287"/>
        <v>#REF!</v>
      </c>
      <c r="AO333" s="13">
        <f t="shared" si="262"/>
        <v>4135.1333898795156</v>
      </c>
      <c r="AP333" s="13">
        <f t="shared" si="288"/>
        <v>1953.0926949901914</v>
      </c>
      <c r="AQ333" s="13" t="e">
        <f t="shared" si="263"/>
        <v>#REF!</v>
      </c>
      <c r="AR333" s="13" t="e">
        <f t="shared" si="289"/>
        <v>#REF!</v>
      </c>
      <c r="AS333" s="38">
        <f t="shared" si="264"/>
        <v>4135.1333898795156</v>
      </c>
      <c r="AT333" s="37">
        <f t="shared" si="265"/>
        <v>251.27270472321888</v>
      </c>
      <c r="AU333" s="13" t="e">
        <f t="shared" si="266"/>
        <v>#REF!</v>
      </c>
      <c r="AV333" t="e">
        <f t="shared" si="290"/>
        <v>#REF!</v>
      </c>
      <c r="AW333" s="13">
        <f t="shared" si="267"/>
        <v>654.52934422449698</v>
      </c>
      <c r="AX333" s="13">
        <f t="shared" si="291"/>
        <v>252.09216979931364</v>
      </c>
      <c r="AY333" s="13" t="e">
        <f t="shared" si="268"/>
        <v>#REF!</v>
      </c>
      <c r="AZ333" t="e">
        <f t="shared" si="292"/>
        <v>#REF!</v>
      </c>
      <c r="BA333" s="13">
        <f t="shared" si="269"/>
        <v>654.52934422449698</v>
      </c>
      <c r="BB333" s="37">
        <f t="shared" si="270"/>
        <v>353.07368435452213</v>
      </c>
      <c r="BC333" s="13" t="e">
        <f t="shared" si="271"/>
        <v>#REF!</v>
      </c>
      <c r="BD333" t="e">
        <f t="shared" si="293"/>
        <v>#REF!</v>
      </c>
      <c r="BE333" s="13">
        <f t="shared" si="272"/>
        <v>743.64621724213885</v>
      </c>
      <c r="BF333" s="13">
        <f t="shared" si="294"/>
        <v>354.15572450781633</v>
      </c>
      <c r="BG333" s="13" t="e">
        <f t="shared" si="273"/>
        <v>#REF!</v>
      </c>
      <c r="BH333" t="e">
        <f t="shared" si="295"/>
        <v>#REF!</v>
      </c>
      <c r="BI333" s="13">
        <f t="shared" si="274"/>
        <v>743.64621724213885</v>
      </c>
      <c r="BJ333" s="115">
        <f t="shared" si="275"/>
        <v>1.7085040543306103</v>
      </c>
      <c r="BK333" s="13" t="e">
        <f t="shared" si="276"/>
        <v>#REF!</v>
      </c>
      <c r="BL333" t="e">
        <f t="shared" si="296"/>
        <v>#REF!</v>
      </c>
      <c r="BM333" s="116">
        <f t="shared" si="277"/>
        <v>5.6772349545232395</v>
      </c>
      <c r="BN333" s="13">
        <f t="shared" si="297"/>
        <v>2.7905442076247393</v>
      </c>
      <c r="BO333" s="13" t="e">
        <f t="shared" si="278"/>
        <v>#REF!</v>
      </c>
      <c r="BP333" t="e">
        <f t="shared" si="298"/>
        <v>#REF!</v>
      </c>
      <c r="BQ333" s="13">
        <f t="shared" si="279"/>
        <v>5.6772349545232395</v>
      </c>
      <c r="BR333" s="37">
        <f t="shared" si="280"/>
        <v>245.74561645731924</v>
      </c>
      <c r="BS333" s="13" t="e">
        <f t="shared" si="281"/>
        <v>#REF!</v>
      </c>
      <c r="BT333" t="e">
        <f t="shared" si="299"/>
        <v>#REF!</v>
      </c>
      <c r="BU333" s="13">
        <f t="shared" si="282"/>
        <v>890.04176756572133</v>
      </c>
      <c r="BV333" s="13">
        <f t="shared" si="300"/>
        <v>246.82765661061336</v>
      </c>
      <c r="BW333" s="13" t="e">
        <f t="shared" si="283"/>
        <v>#REF!</v>
      </c>
      <c r="BX333" t="e">
        <f t="shared" si="301"/>
        <v>#REF!</v>
      </c>
      <c r="BY333" s="13">
        <f t="shared" si="284"/>
        <v>890.04176756572133</v>
      </c>
    </row>
    <row r="334" spans="29:77" x14ac:dyDescent="0.2">
      <c r="AC334">
        <v>333</v>
      </c>
      <c r="AD334" s="37">
        <f t="shared" si="255"/>
        <v>902.90513738053278</v>
      </c>
      <c r="AE334" s="13" t="e">
        <f t="shared" si="256"/>
        <v>#REF!</v>
      </c>
      <c r="AF334" t="e">
        <f t="shared" si="302"/>
        <v>#REF!</v>
      </c>
      <c r="AG334" s="13">
        <f t="shared" si="257"/>
        <v>1949.1707066918982</v>
      </c>
      <c r="AH334" s="13">
        <f t="shared" si="285"/>
        <v>904.21801276652945</v>
      </c>
      <c r="AI334" s="13" t="e">
        <f t="shared" si="258"/>
        <v>#REF!</v>
      </c>
      <c r="AJ334" t="e">
        <f t="shared" si="286"/>
        <v>#REF!</v>
      </c>
      <c r="AK334" s="13">
        <f t="shared" si="259"/>
        <v>1949.1707066918982</v>
      </c>
      <c r="AL334" s="37">
        <f t="shared" si="260"/>
        <v>1951.5980368584414</v>
      </c>
      <c r="AM334" s="13" t="e">
        <f t="shared" si="261"/>
        <v>#REF!</v>
      </c>
      <c r="AN334" t="e">
        <f t="shared" si="287"/>
        <v>#REF!</v>
      </c>
      <c r="AO334" s="13">
        <f t="shared" si="262"/>
        <v>4135.1333898795156</v>
      </c>
      <c r="AP334" s="13">
        <f t="shared" si="288"/>
        <v>1953.0926949901914</v>
      </c>
      <c r="AQ334" s="13" t="e">
        <f t="shared" si="263"/>
        <v>#REF!</v>
      </c>
      <c r="AR334" s="13" t="e">
        <f t="shared" si="289"/>
        <v>#REF!</v>
      </c>
      <c r="AS334" s="38">
        <f t="shared" si="264"/>
        <v>4135.1333898795156</v>
      </c>
      <c r="AT334" s="37">
        <f t="shared" si="265"/>
        <v>251.27270472321888</v>
      </c>
      <c r="AU334" s="13" t="e">
        <f t="shared" si="266"/>
        <v>#REF!</v>
      </c>
      <c r="AV334" t="e">
        <f t="shared" si="290"/>
        <v>#REF!</v>
      </c>
      <c r="AW334" s="13">
        <f t="shared" si="267"/>
        <v>654.52934422449698</v>
      </c>
      <c r="AX334" s="13">
        <f t="shared" si="291"/>
        <v>252.09216979931364</v>
      </c>
      <c r="AY334" s="13" t="e">
        <f t="shared" si="268"/>
        <v>#REF!</v>
      </c>
      <c r="AZ334" t="e">
        <f t="shared" si="292"/>
        <v>#REF!</v>
      </c>
      <c r="BA334" s="13">
        <f t="shared" si="269"/>
        <v>654.52934422449698</v>
      </c>
      <c r="BB334" s="37">
        <f t="shared" si="270"/>
        <v>353.07368435452213</v>
      </c>
      <c r="BC334" s="13" t="e">
        <f t="shared" si="271"/>
        <v>#REF!</v>
      </c>
      <c r="BD334" t="e">
        <f t="shared" si="293"/>
        <v>#REF!</v>
      </c>
      <c r="BE334" s="13">
        <f t="shared" si="272"/>
        <v>743.64621724213885</v>
      </c>
      <c r="BF334" s="13">
        <f t="shared" si="294"/>
        <v>354.15572450781633</v>
      </c>
      <c r="BG334" s="13" t="e">
        <f t="shared" si="273"/>
        <v>#REF!</v>
      </c>
      <c r="BH334" t="e">
        <f t="shared" si="295"/>
        <v>#REF!</v>
      </c>
      <c r="BI334" s="13">
        <f t="shared" si="274"/>
        <v>743.64621724213885</v>
      </c>
      <c r="BJ334" s="115">
        <f t="shared" si="275"/>
        <v>1.7085040543306103</v>
      </c>
      <c r="BK334" s="13" t="e">
        <f t="shared" si="276"/>
        <v>#REF!</v>
      </c>
      <c r="BL334" t="e">
        <f t="shared" si="296"/>
        <v>#REF!</v>
      </c>
      <c r="BM334" s="116">
        <f t="shared" si="277"/>
        <v>5.6772349545232395</v>
      </c>
      <c r="BN334" s="13">
        <f t="shared" si="297"/>
        <v>2.7905442076247393</v>
      </c>
      <c r="BO334" s="13" t="e">
        <f t="shared" si="278"/>
        <v>#REF!</v>
      </c>
      <c r="BP334" t="e">
        <f t="shared" si="298"/>
        <v>#REF!</v>
      </c>
      <c r="BQ334" s="13">
        <f t="shared" si="279"/>
        <v>5.6772349545232395</v>
      </c>
      <c r="BR334" s="37">
        <f t="shared" si="280"/>
        <v>245.74561645731924</v>
      </c>
      <c r="BS334" s="13" t="e">
        <f t="shared" si="281"/>
        <v>#REF!</v>
      </c>
      <c r="BT334" t="e">
        <f t="shared" si="299"/>
        <v>#REF!</v>
      </c>
      <c r="BU334" s="13">
        <f t="shared" si="282"/>
        <v>890.04176756572133</v>
      </c>
      <c r="BV334" s="13">
        <f t="shared" si="300"/>
        <v>246.82765661061336</v>
      </c>
      <c r="BW334" s="13" t="e">
        <f t="shared" si="283"/>
        <v>#REF!</v>
      </c>
      <c r="BX334" t="e">
        <f t="shared" si="301"/>
        <v>#REF!</v>
      </c>
      <c r="BY334" s="13">
        <f t="shared" si="284"/>
        <v>890.04176756572133</v>
      </c>
    </row>
    <row r="335" spans="29:77" x14ac:dyDescent="0.2">
      <c r="AC335">
        <v>334</v>
      </c>
      <c r="AD335" s="37">
        <f t="shared" si="255"/>
        <v>902.90513738053278</v>
      </c>
      <c r="AE335" s="13" t="e">
        <f t="shared" si="256"/>
        <v>#REF!</v>
      </c>
      <c r="AF335" t="e">
        <f t="shared" si="302"/>
        <v>#REF!</v>
      </c>
      <c r="AG335" s="13">
        <f t="shared" si="257"/>
        <v>1949.1707066918982</v>
      </c>
      <c r="AH335" s="13">
        <f t="shared" si="285"/>
        <v>904.21801276652945</v>
      </c>
      <c r="AI335" s="13" t="e">
        <f t="shared" si="258"/>
        <v>#REF!</v>
      </c>
      <c r="AJ335" t="e">
        <f t="shared" si="286"/>
        <v>#REF!</v>
      </c>
      <c r="AK335" s="13">
        <f t="shared" si="259"/>
        <v>1949.1707066918982</v>
      </c>
      <c r="AL335" s="37">
        <f t="shared" si="260"/>
        <v>1951.5980368584414</v>
      </c>
      <c r="AM335" s="13" t="e">
        <f t="shared" si="261"/>
        <v>#REF!</v>
      </c>
      <c r="AN335" t="e">
        <f t="shared" si="287"/>
        <v>#REF!</v>
      </c>
      <c r="AO335" s="13">
        <f t="shared" si="262"/>
        <v>4135.1333898795156</v>
      </c>
      <c r="AP335" s="13">
        <f t="shared" si="288"/>
        <v>1953.0926949901914</v>
      </c>
      <c r="AQ335" s="13" t="e">
        <f t="shared" si="263"/>
        <v>#REF!</v>
      </c>
      <c r="AR335" s="13" t="e">
        <f t="shared" si="289"/>
        <v>#REF!</v>
      </c>
      <c r="AS335" s="38">
        <f t="shared" si="264"/>
        <v>4135.1333898795156</v>
      </c>
      <c r="AT335" s="37">
        <f t="shared" si="265"/>
        <v>251.27270472321888</v>
      </c>
      <c r="AU335" s="13" t="e">
        <f t="shared" si="266"/>
        <v>#REF!</v>
      </c>
      <c r="AV335" t="e">
        <f t="shared" si="290"/>
        <v>#REF!</v>
      </c>
      <c r="AW335" s="13">
        <f t="shared" si="267"/>
        <v>654.52934422449698</v>
      </c>
      <c r="AX335" s="13">
        <f t="shared" si="291"/>
        <v>252.09216979931364</v>
      </c>
      <c r="AY335" s="13" t="e">
        <f t="shared" si="268"/>
        <v>#REF!</v>
      </c>
      <c r="AZ335" t="e">
        <f t="shared" si="292"/>
        <v>#REF!</v>
      </c>
      <c r="BA335" s="13">
        <f t="shared" si="269"/>
        <v>654.52934422449698</v>
      </c>
      <c r="BB335" s="37">
        <f t="shared" si="270"/>
        <v>353.07368435452213</v>
      </c>
      <c r="BC335" s="13" t="e">
        <f t="shared" si="271"/>
        <v>#REF!</v>
      </c>
      <c r="BD335" t="e">
        <f t="shared" si="293"/>
        <v>#REF!</v>
      </c>
      <c r="BE335" s="13">
        <f t="shared" si="272"/>
        <v>743.64621724213885</v>
      </c>
      <c r="BF335" s="13">
        <f t="shared" si="294"/>
        <v>354.15572450781633</v>
      </c>
      <c r="BG335" s="13" t="e">
        <f t="shared" si="273"/>
        <v>#REF!</v>
      </c>
      <c r="BH335" t="e">
        <f t="shared" si="295"/>
        <v>#REF!</v>
      </c>
      <c r="BI335" s="13">
        <f t="shared" si="274"/>
        <v>743.64621724213885</v>
      </c>
      <c r="BJ335" s="115">
        <f t="shared" si="275"/>
        <v>1.7085040543306103</v>
      </c>
      <c r="BK335" s="13" t="e">
        <f t="shared" si="276"/>
        <v>#REF!</v>
      </c>
      <c r="BL335" t="e">
        <f t="shared" si="296"/>
        <v>#REF!</v>
      </c>
      <c r="BM335" s="116">
        <f t="shared" si="277"/>
        <v>5.6772349545232395</v>
      </c>
      <c r="BN335" s="13">
        <f t="shared" si="297"/>
        <v>2.7905442076247393</v>
      </c>
      <c r="BO335" s="13" t="e">
        <f t="shared" si="278"/>
        <v>#REF!</v>
      </c>
      <c r="BP335" t="e">
        <f t="shared" si="298"/>
        <v>#REF!</v>
      </c>
      <c r="BQ335" s="13">
        <f t="shared" si="279"/>
        <v>5.6772349545232395</v>
      </c>
      <c r="BR335" s="37">
        <f t="shared" si="280"/>
        <v>245.74561645731924</v>
      </c>
      <c r="BS335" s="13" t="e">
        <f t="shared" si="281"/>
        <v>#REF!</v>
      </c>
      <c r="BT335" t="e">
        <f t="shared" si="299"/>
        <v>#REF!</v>
      </c>
      <c r="BU335" s="13">
        <f t="shared" si="282"/>
        <v>890.04176756572133</v>
      </c>
      <c r="BV335" s="13">
        <f t="shared" si="300"/>
        <v>246.82765661061336</v>
      </c>
      <c r="BW335" s="13" t="e">
        <f t="shared" si="283"/>
        <v>#REF!</v>
      </c>
      <c r="BX335" t="e">
        <f t="shared" si="301"/>
        <v>#REF!</v>
      </c>
      <c r="BY335" s="13">
        <f t="shared" si="284"/>
        <v>890.04176756572133</v>
      </c>
    </row>
    <row r="336" spans="29:77" x14ac:dyDescent="0.2">
      <c r="AC336">
        <v>335</v>
      </c>
      <c r="AD336" s="37">
        <f t="shared" si="255"/>
        <v>902.90513738053278</v>
      </c>
      <c r="AE336" s="13" t="e">
        <f t="shared" si="256"/>
        <v>#REF!</v>
      </c>
      <c r="AF336" t="e">
        <f t="shared" si="302"/>
        <v>#REF!</v>
      </c>
      <c r="AG336" s="13">
        <f t="shared" si="257"/>
        <v>1949.1707066918982</v>
      </c>
      <c r="AH336" s="13">
        <f t="shared" si="285"/>
        <v>904.21801276652945</v>
      </c>
      <c r="AI336" s="13" t="e">
        <f t="shared" si="258"/>
        <v>#REF!</v>
      </c>
      <c r="AJ336" t="e">
        <f t="shared" si="286"/>
        <v>#REF!</v>
      </c>
      <c r="AK336" s="13">
        <f t="shared" si="259"/>
        <v>1949.1707066918982</v>
      </c>
      <c r="AL336" s="37">
        <f t="shared" si="260"/>
        <v>1951.5980368584414</v>
      </c>
      <c r="AM336" s="13" t="e">
        <f t="shared" si="261"/>
        <v>#REF!</v>
      </c>
      <c r="AN336" t="e">
        <f t="shared" si="287"/>
        <v>#REF!</v>
      </c>
      <c r="AO336" s="13">
        <f t="shared" si="262"/>
        <v>4135.1333898795156</v>
      </c>
      <c r="AP336" s="13">
        <f t="shared" si="288"/>
        <v>1953.0926949901914</v>
      </c>
      <c r="AQ336" s="13" t="e">
        <f t="shared" si="263"/>
        <v>#REF!</v>
      </c>
      <c r="AR336" s="13" t="e">
        <f t="shared" si="289"/>
        <v>#REF!</v>
      </c>
      <c r="AS336" s="38">
        <f t="shared" si="264"/>
        <v>4135.1333898795156</v>
      </c>
      <c r="AT336" s="37">
        <f t="shared" si="265"/>
        <v>251.27270472321888</v>
      </c>
      <c r="AU336" s="13" t="e">
        <f t="shared" si="266"/>
        <v>#REF!</v>
      </c>
      <c r="AV336" t="e">
        <f t="shared" si="290"/>
        <v>#REF!</v>
      </c>
      <c r="AW336" s="13">
        <f t="shared" si="267"/>
        <v>654.52934422449698</v>
      </c>
      <c r="AX336" s="13">
        <f t="shared" si="291"/>
        <v>252.09216979931364</v>
      </c>
      <c r="AY336" s="13" t="e">
        <f t="shared" si="268"/>
        <v>#REF!</v>
      </c>
      <c r="AZ336" t="e">
        <f t="shared" si="292"/>
        <v>#REF!</v>
      </c>
      <c r="BA336" s="13">
        <f t="shared" si="269"/>
        <v>654.52934422449698</v>
      </c>
      <c r="BB336" s="37">
        <f t="shared" si="270"/>
        <v>353.07368435452213</v>
      </c>
      <c r="BC336" s="13" t="e">
        <f t="shared" si="271"/>
        <v>#REF!</v>
      </c>
      <c r="BD336" t="e">
        <f t="shared" si="293"/>
        <v>#REF!</v>
      </c>
      <c r="BE336" s="13">
        <f t="shared" si="272"/>
        <v>743.64621724213885</v>
      </c>
      <c r="BF336" s="13">
        <f t="shared" si="294"/>
        <v>354.15572450781633</v>
      </c>
      <c r="BG336" s="13" t="e">
        <f t="shared" si="273"/>
        <v>#REF!</v>
      </c>
      <c r="BH336" t="e">
        <f t="shared" si="295"/>
        <v>#REF!</v>
      </c>
      <c r="BI336" s="13">
        <f t="shared" si="274"/>
        <v>743.64621724213885</v>
      </c>
      <c r="BJ336" s="115">
        <f t="shared" si="275"/>
        <v>1.7085040543306103</v>
      </c>
      <c r="BK336" s="13" t="e">
        <f t="shared" si="276"/>
        <v>#REF!</v>
      </c>
      <c r="BL336" t="e">
        <f t="shared" si="296"/>
        <v>#REF!</v>
      </c>
      <c r="BM336" s="116">
        <f t="shared" si="277"/>
        <v>5.6772349545232395</v>
      </c>
      <c r="BN336" s="13">
        <f t="shared" si="297"/>
        <v>2.7905442076247393</v>
      </c>
      <c r="BO336" s="13" t="e">
        <f t="shared" si="278"/>
        <v>#REF!</v>
      </c>
      <c r="BP336" t="e">
        <f t="shared" si="298"/>
        <v>#REF!</v>
      </c>
      <c r="BQ336" s="13">
        <f t="shared" si="279"/>
        <v>5.6772349545232395</v>
      </c>
      <c r="BR336" s="37">
        <f t="shared" si="280"/>
        <v>245.74561645731924</v>
      </c>
      <c r="BS336" s="13" t="e">
        <f t="shared" si="281"/>
        <v>#REF!</v>
      </c>
      <c r="BT336" t="e">
        <f t="shared" si="299"/>
        <v>#REF!</v>
      </c>
      <c r="BU336" s="13">
        <f t="shared" si="282"/>
        <v>890.04176756572133</v>
      </c>
      <c r="BV336" s="13">
        <f t="shared" si="300"/>
        <v>246.82765661061336</v>
      </c>
      <c r="BW336" s="13" t="e">
        <f t="shared" si="283"/>
        <v>#REF!</v>
      </c>
      <c r="BX336" t="e">
        <f t="shared" si="301"/>
        <v>#REF!</v>
      </c>
      <c r="BY336" s="13">
        <f t="shared" si="284"/>
        <v>890.04176756572133</v>
      </c>
    </row>
    <row r="337" spans="29:77" x14ac:dyDescent="0.2">
      <c r="AC337">
        <v>336</v>
      </c>
      <c r="AD337" s="37">
        <f t="shared" si="255"/>
        <v>902.90513738053278</v>
      </c>
      <c r="AE337" s="13" t="e">
        <f t="shared" si="256"/>
        <v>#REF!</v>
      </c>
      <c r="AF337" t="e">
        <f t="shared" si="302"/>
        <v>#REF!</v>
      </c>
      <c r="AG337" s="13">
        <f t="shared" si="257"/>
        <v>1949.1707066918982</v>
      </c>
      <c r="AH337" s="13">
        <f t="shared" si="285"/>
        <v>904.21801276652945</v>
      </c>
      <c r="AI337" s="13" t="e">
        <f t="shared" si="258"/>
        <v>#REF!</v>
      </c>
      <c r="AJ337" t="e">
        <f t="shared" si="286"/>
        <v>#REF!</v>
      </c>
      <c r="AK337" s="13">
        <f t="shared" si="259"/>
        <v>1949.1707066918982</v>
      </c>
      <c r="AL337" s="37">
        <f t="shared" si="260"/>
        <v>1951.5980368584414</v>
      </c>
      <c r="AM337" s="13" t="e">
        <f t="shared" si="261"/>
        <v>#REF!</v>
      </c>
      <c r="AN337" t="e">
        <f t="shared" si="287"/>
        <v>#REF!</v>
      </c>
      <c r="AO337" s="13">
        <f t="shared" si="262"/>
        <v>4135.1333898795156</v>
      </c>
      <c r="AP337" s="13">
        <f t="shared" si="288"/>
        <v>1953.0926949901914</v>
      </c>
      <c r="AQ337" s="13" t="e">
        <f t="shared" si="263"/>
        <v>#REF!</v>
      </c>
      <c r="AR337" s="13" t="e">
        <f t="shared" si="289"/>
        <v>#REF!</v>
      </c>
      <c r="AS337" s="38">
        <f t="shared" si="264"/>
        <v>4135.1333898795156</v>
      </c>
      <c r="AT337" s="37">
        <f t="shared" si="265"/>
        <v>251.27270472321888</v>
      </c>
      <c r="AU337" s="13" t="e">
        <f t="shared" si="266"/>
        <v>#REF!</v>
      </c>
      <c r="AV337" t="e">
        <f t="shared" si="290"/>
        <v>#REF!</v>
      </c>
      <c r="AW337" s="13">
        <f t="shared" si="267"/>
        <v>654.52934422449698</v>
      </c>
      <c r="AX337" s="13">
        <f t="shared" si="291"/>
        <v>252.09216979931364</v>
      </c>
      <c r="AY337" s="13" t="e">
        <f t="shared" si="268"/>
        <v>#REF!</v>
      </c>
      <c r="AZ337" t="e">
        <f t="shared" si="292"/>
        <v>#REF!</v>
      </c>
      <c r="BA337" s="13">
        <f t="shared" si="269"/>
        <v>654.52934422449698</v>
      </c>
      <c r="BB337" s="37">
        <f t="shared" si="270"/>
        <v>353.07368435452213</v>
      </c>
      <c r="BC337" s="13" t="e">
        <f t="shared" si="271"/>
        <v>#REF!</v>
      </c>
      <c r="BD337" t="e">
        <f t="shared" si="293"/>
        <v>#REF!</v>
      </c>
      <c r="BE337" s="13">
        <f t="shared" si="272"/>
        <v>743.64621724213885</v>
      </c>
      <c r="BF337" s="13">
        <f t="shared" si="294"/>
        <v>354.15572450781633</v>
      </c>
      <c r="BG337" s="13" t="e">
        <f t="shared" si="273"/>
        <v>#REF!</v>
      </c>
      <c r="BH337" t="e">
        <f t="shared" si="295"/>
        <v>#REF!</v>
      </c>
      <c r="BI337" s="13">
        <f t="shared" si="274"/>
        <v>743.64621724213885</v>
      </c>
      <c r="BJ337" s="115">
        <f t="shared" si="275"/>
        <v>1.7085040543306103</v>
      </c>
      <c r="BK337" s="13" t="e">
        <f t="shared" si="276"/>
        <v>#REF!</v>
      </c>
      <c r="BL337" t="e">
        <f t="shared" si="296"/>
        <v>#REF!</v>
      </c>
      <c r="BM337" s="116">
        <f t="shared" si="277"/>
        <v>5.6772349545232395</v>
      </c>
      <c r="BN337" s="13">
        <f t="shared" si="297"/>
        <v>2.7905442076247393</v>
      </c>
      <c r="BO337" s="13" t="e">
        <f t="shared" si="278"/>
        <v>#REF!</v>
      </c>
      <c r="BP337" t="e">
        <f t="shared" si="298"/>
        <v>#REF!</v>
      </c>
      <c r="BQ337" s="13">
        <f t="shared" si="279"/>
        <v>5.6772349545232395</v>
      </c>
      <c r="BR337" s="37">
        <f t="shared" si="280"/>
        <v>245.74561645731924</v>
      </c>
      <c r="BS337" s="13" t="e">
        <f t="shared" si="281"/>
        <v>#REF!</v>
      </c>
      <c r="BT337" t="e">
        <f t="shared" si="299"/>
        <v>#REF!</v>
      </c>
      <c r="BU337" s="13">
        <f t="shared" si="282"/>
        <v>890.04176756572133</v>
      </c>
      <c r="BV337" s="13">
        <f t="shared" si="300"/>
        <v>246.82765661061336</v>
      </c>
      <c r="BW337" s="13" t="e">
        <f t="shared" si="283"/>
        <v>#REF!</v>
      </c>
      <c r="BX337" t="e">
        <f t="shared" si="301"/>
        <v>#REF!</v>
      </c>
      <c r="BY337" s="13">
        <f t="shared" si="284"/>
        <v>890.04176756572133</v>
      </c>
    </row>
    <row r="338" spans="29:77" x14ac:dyDescent="0.2">
      <c r="AC338">
        <v>337</v>
      </c>
      <c r="AD338" s="37">
        <f t="shared" si="255"/>
        <v>902.90513738053278</v>
      </c>
      <c r="AE338" s="13" t="e">
        <f t="shared" si="256"/>
        <v>#REF!</v>
      </c>
      <c r="AF338" t="e">
        <f t="shared" si="302"/>
        <v>#REF!</v>
      </c>
      <c r="AG338" s="13">
        <f t="shared" si="257"/>
        <v>1949.1707066918982</v>
      </c>
      <c r="AH338" s="13">
        <f t="shared" si="285"/>
        <v>904.21801276652945</v>
      </c>
      <c r="AI338" s="13" t="e">
        <f t="shared" si="258"/>
        <v>#REF!</v>
      </c>
      <c r="AJ338" t="e">
        <f t="shared" si="286"/>
        <v>#REF!</v>
      </c>
      <c r="AK338" s="13">
        <f t="shared" si="259"/>
        <v>1949.1707066918982</v>
      </c>
      <c r="AL338" s="37">
        <f t="shared" si="260"/>
        <v>1951.5980368584414</v>
      </c>
      <c r="AM338" s="13" t="e">
        <f t="shared" si="261"/>
        <v>#REF!</v>
      </c>
      <c r="AN338" t="e">
        <f t="shared" si="287"/>
        <v>#REF!</v>
      </c>
      <c r="AO338" s="13">
        <f t="shared" si="262"/>
        <v>4135.1333898795156</v>
      </c>
      <c r="AP338" s="13">
        <f t="shared" si="288"/>
        <v>1953.0926949901914</v>
      </c>
      <c r="AQ338" s="13" t="e">
        <f t="shared" si="263"/>
        <v>#REF!</v>
      </c>
      <c r="AR338" s="13" t="e">
        <f t="shared" si="289"/>
        <v>#REF!</v>
      </c>
      <c r="AS338" s="38">
        <f t="shared" si="264"/>
        <v>4135.1333898795156</v>
      </c>
      <c r="AT338" s="37">
        <f t="shared" si="265"/>
        <v>251.27270472321888</v>
      </c>
      <c r="AU338" s="13" t="e">
        <f t="shared" si="266"/>
        <v>#REF!</v>
      </c>
      <c r="AV338" t="e">
        <f t="shared" si="290"/>
        <v>#REF!</v>
      </c>
      <c r="AW338" s="13">
        <f t="shared" si="267"/>
        <v>654.52934422449698</v>
      </c>
      <c r="AX338" s="13">
        <f t="shared" si="291"/>
        <v>252.09216979931364</v>
      </c>
      <c r="AY338" s="13" t="e">
        <f t="shared" si="268"/>
        <v>#REF!</v>
      </c>
      <c r="AZ338" t="e">
        <f t="shared" si="292"/>
        <v>#REF!</v>
      </c>
      <c r="BA338" s="13">
        <f t="shared" si="269"/>
        <v>654.52934422449698</v>
      </c>
      <c r="BB338" s="37">
        <f t="shared" si="270"/>
        <v>353.07368435452213</v>
      </c>
      <c r="BC338" s="13" t="e">
        <f t="shared" si="271"/>
        <v>#REF!</v>
      </c>
      <c r="BD338" t="e">
        <f t="shared" si="293"/>
        <v>#REF!</v>
      </c>
      <c r="BE338" s="13">
        <f t="shared" si="272"/>
        <v>743.64621724213885</v>
      </c>
      <c r="BF338" s="13">
        <f t="shared" si="294"/>
        <v>354.15572450781633</v>
      </c>
      <c r="BG338" s="13" t="e">
        <f t="shared" si="273"/>
        <v>#REF!</v>
      </c>
      <c r="BH338" t="e">
        <f t="shared" si="295"/>
        <v>#REF!</v>
      </c>
      <c r="BI338" s="13">
        <f t="shared" si="274"/>
        <v>743.64621724213885</v>
      </c>
      <c r="BJ338" s="115">
        <f t="shared" si="275"/>
        <v>1.7085040543306103</v>
      </c>
      <c r="BK338" s="13" t="e">
        <f t="shared" si="276"/>
        <v>#REF!</v>
      </c>
      <c r="BL338" t="e">
        <f t="shared" si="296"/>
        <v>#REF!</v>
      </c>
      <c r="BM338" s="116">
        <f t="shared" si="277"/>
        <v>5.6772349545232395</v>
      </c>
      <c r="BN338" s="13">
        <f t="shared" si="297"/>
        <v>2.7905442076247393</v>
      </c>
      <c r="BO338" s="13" t="e">
        <f t="shared" si="278"/>
        <v>#REF!</v>
      </c>
      <c r="BP338" t="e">
        <f t="shared" si="298"/>
        <v>#REF!</v>
      </c>
      <c r="BQ338" s="13">
        <f t="shared" si="279"/>
        <v>5.6772349545232395</v>
      </c>
      <c r="BR338" s="37">
        <f t="shared" si="280"/>
        <v>245.74561645731924</v>
      </c>
      <c r="BS338" s="13" t="e">
        <f t="shared" si="281"/>
        <v>#REF!</v>
      </c>
      <c r="BT338" t="e">
        <f t="shared" si="299"/>
        <v>#REF!</v>
      </c>
      <c r="BU338" s="13">
        <f t="shared" si="282"/>
        <v>890.04176756572133</v>
      </c>
      <c r="BV338" s="13">
        <f t="shared" si="300"/>
        <v>246.82765661061336</v>
      </c>
      <c r="BW338" s="13" t="e">
        <f t="shared" si="283"/>
        <v>#REF!</v>
      </c>
      <c r="BX338" t="e">
        <f t="shared" si="301"/>
        <v>#REF!</v>
      </c>
      <c r="BY338" s="13">
        <f t="shared" si="284"/>
        <v>890.04176756572133</v>
      </c>
    </row>
    <row r="339" spans="29:77" x14ac:dyDescent="0.2">
      <c r="AC339">
        <v>338</v>
      </c>
      <c r="AD339" s="37">
        <f t="shared" si="255"/>
        <v>902.90513738053278</v>
      </c>
      <c r="AE339" s="13" t="e">
        <f t="shared" si="256"/>
        <v>#REF!</v>
      </c>
      <c r="AF339" t="e">
        <f t="shared" si="302"/>
        <v>#REF!</v>
      </c>
      <c r="AG339" s="13">
        <f t="shared" si="257"/>
        <v>1949.1707066918982</v>
      </c>
      <c r="AH339" s="13">
        <f t="shared" si="285"/>
        <v>904.21801276652945</v>
      </c>
      <c r="AI339" s="13" t="e">
        <f t="shared" si="258"/>
        <v>#REF!</v>
      </c>
      <c r="AJ339" t="e">
        <f t="shared" si="286"/>
        <v>#REF!</v>
      </c>
      <c r="AK339" s="13">
        <f t="shared" si="259"/>
        <v>1949.1707066918982</v>
      </c>
      <c r="AL339" s="37">
        <f t="shared" si="260"/>
        <v>1951.5980368584414</v>
      </c>
      <c r="AM339" s="13" t="e">
        <f t="shared" si="261"/>
        <v>#REF!</v>
      </c>
      <c r="AN339" t="e">
        <f t="shared" si="287"/>
        <v>#REF!</v>
      </c>
      <c r="AO339" s="13">
        <f t="shared" si="262"/>
        <v>4135.1333898795156</v>
      </c>
      <c r="AP339" s="13">
        <f t="shared" si="288"/>
        <v>1953.0926949901914</v>
      </c>
      <c r="AQ339" s="13" t="e">
        <f t="shared" si="263"/>
        <v>#REF!</v>
      </c>
      <c r="AR339" s="13" t="e">
        <f t="shared" si="289"/>
        <v>#REF!</v>
      </c>
      <c r="AS339" s="38">
        <f t="shared" si="264"/>
        <v>4135.1333898795156</v>
      </c>
      <c r="AT339" s="37">
        <f t="shared" si="265"/>
        <v>251.27270472321888</v>
      </c>
      <c r="AU339" s="13" t="e">
        <f t="shared" si="266"/>
        <v>#REF!</v>
      </c>
      <c r="AV339" t="e">
        <f t="shared" si="290"/>
        <v>#REF!</v>
      </c>
      <c r="AW339" s="13">
        <f t="shared" si="267"/>
        <v>654.52934422449698</v>
      </c>
      <c r="AX339" s="13">
        <f t="shared" si="291"/>
        <v>252.09216979931364</v>
      </c>
      <c r="AY339" s="13" t="e">
        <f t="shared" si="268"/>
        <v>#REF!</v>
      </c>
      <c r="AZ339" t="e">
        <f t="shared" si="292"/>
        <v>#REF!</v>
      </c>
      <c r="BA339" s="13">
        <f t="shared" si="269"/>
        <v>654.52934422449698</v>
      </c>
      <c r="BB339" s="37">
        <f t="shared" si="270"/>
        <v>353.07368435452213</v>
      </c>
      <c r="BC339" s="13" t="e">
        <f t="shared" si="271"/>
        <v>#REF!</v>
      </c>
      <c r="BD339" t="e">
        <f t="shared" si="293"/>
        <v>#REF!</v>
      </c>
      <c r="BE339" s="13">
        <f t="shared" si="272"/>
        <v>743.64621724213885</v>
      </c>
      <c r="BF339" s="13">
        <f t="shared" si="294"/>
        <v>354.15572450781633</v>
      </c>
      <c r="BG339" s="13" t="e">
        <f t="shared" si="273"/>
        <v>#REF!</v>
      </c>
      <c r="BH339" t="e">
        <f t="shared" si="295"/>
        <v>#REF!</v>
      </c>
      <c r="BI339" s="13">
        <f t="shared" si="274"/>
        <v>743.64621724213885</v>
      </c>
      <c r="BJ339" s="115">
        <f t="shared" si="275"/>
        <v>1.7085040543306103</v>
      </c>
      <c r="BK339" s="13" t="e">
        <f t="shared" si="276"/>
        <v>#REF!</v>
      </c>
      <c r="BL339" t="e">
        <f t="shared" si="296"/>
        <v>#REF!</v>
      </c>
      <c r="BM339" s="116">
        <f t="shared" si="277"/>
        <v>5.6772349545232395</v>
      </c>
      <c r="BN339" s="13">
        <f t="shared" si="297"/>
        <v>2.7905442076247393</v>
      </c>
      <c r="BO339" s="13" t="e">
        <f t="shared" si="278"/>
        <v>#REF!</v>
      </c>
      <c r="BP339" t="e">
        <f t="shared" si="298"/>
        <v>#REF!</v>
      </c>
      <c r="BQ339" s="13">
        <f t="shared" si="279"/>
        <v>5.6772349545232395</v>
      </c>
      <c r="BR339" s="37">
        <f t="shared" si="280"/>
        <v>245.74561645731924</v>
      </c>
      <c r="BS339" s="13" t="e">
        <f t="shared" si="281"/>
        <v>#REF!</v>
      </c>
      <c r="BT339" t="e">
        <f t="shared" si="299"/>
        <v>#REF!</v>
      </c>
      <c r="BU339" s="13">
        <f t="shared" si="282"/>
        <v>890.04176756572133</v>
      </c>
      <c r="BV339" s="13">
        <f t="shared" si="300"/>
        <v>246.82765661061336</v>
      </c>
      <c r="BW339" s="13" t="e">
        <f t="shared" si="283"/>
        <v>#REF!</v>
      </c>
      <c r="BX339" t="e">
        <f t="shared" si="301"/>
        <v>#REF!</v>
      </c>
      <c r="BY339" s="13">
        <f t="shared" si="284"/>
        <v>890.04176756572133</v>
      </c>
    </row>
    <row r="340" spans="29:77" x14ac:dyDescent="0.2">
      <c r="AC340">
        <v>339</v>
      </c>
      <c r="AD340" s="37">
        <f t="shared" si="255"/>
        <v>902.90513738053278</v>
      </c>
      <c r="AE340" s="13" t="e">
        <f t="shared" si="256"/>
        <v>#REF!</v>
      </c>
      <c r="AF340" t="e">
        <f t="shared" si="302"/>
        <v>#REF!</v>
      </c>
      <c r="AG340" s="13">
        <f t="shared" si="257"/>
        <v>1949.1707066918982</v>
      </c>
      <c r="AH340" s="13">
        <f t="shared" si="285"/>
        <v>904.21801276652945</v>
      </c>
      <c r="AI340" s="13" t="e">
        <f t="shared" si="258"/>
        <v>#REF!</v>
      </c>
      <c r="AJ340" t="e">
        <f t="shared" si="286"/>
        <v>#REF!</v>
      </c>
      <c r="AK340" s="13">
        <f t="shared" si="259"/>
        <v>1949.1707066918982</v>
      </c>
      <c r="AL340" s="37">
        <f t="shared" si="260"/>
        <v>1951.5980368584414</v>
      </c>
      <c r="AM340" s="13" t="e">
        <f t="shared" si="261"/>
        <v>#REF!</v>
      </c>
      <c r="AN340" t="e">
        <f t="shared" si="287"/>
        <v>#REF!</v>
      </c>
      <c r="AO340" s="13">
        <f t="shared" si="262"/>
        <v>4135.1333898795156</v>
      </c>
      <c r="AP340" s="13">
        <f t="shared" si="288"/>
        <v>1953.0926949901914</v>
      </c>
      <c r="AQ340" s="13" t="e">
        <f t="shared" si="263"/>
        <v>#REF!</v>
      </c>
      <c r="AR340" s="13" t="e">
        <f t="shared" si="289"/>
        <v>#REF!</v>
      </c>
      <c r="AS340" s="38">
        <f t="shared" si="264"/>
        <v>4135.1333898795156</v>
      </c>
      <c r="AT340" s="37">
        <f t="shared" si="265"/>
        <v>251.27270472321888</v>
      </c>
      <c r="AU340" s="13" t="e">
        <f t="shared" si="266"/>
        <v>#REF!</v>
      </c>
      <c r="AV340" t="e">
        <f t="shared" si="290"/>
        <v>#REF!</v>
      </c>
      <c r="AW340" s="13">
        <f t="shared" si="267"/>
        <v>654.52934422449698</v>
      </c>
      <c r="AX340" s="13">
        <f t="shared" si="291"/>
        <v>252.09216979931364</v>
      </c>
      <c r="AY340" s="13" t="e">
        <f t="shared" si="268"/>
        <v>#REF!</v>
      </c>
      <c r="AZ340" t="e">
        <f t="shared" si="292"/>
        <v>#REF!</v>
      </c>
      <c r="BA340" s="13">
        <f t="shared" si="269"/>
        <v>654.52934422449698</v>
      </c>
      <c r="BB340" s="37">
        <f t="shared" si="270"/>
        <v>353.07368435452213</v>
      </c>
      <c r="BC340" s="13" t="e">
        <f t="shared" si="271"/>
        <v>#REF!</v>
      </c>
      <c r="BD340" t="e">
        <f t="shared" si="293"/>
        <v>#REF!</v>
      </c>
      <c r="BE340" s="13">
        <f t="shared" si="272"/>
        <v>743.64621724213885</v>
      </c>
      <c r="BF340" s="13">
        <f t="shared" si="294"/>
        <v>354.15572450781633</v>
      </c>
      <c r="BG340" s="13" t="e">
        <f t="shared" si="273"/>
        <v>#REF!</v>
      </c>
      <c r="BH340" t="e">
        <f t="shared" si="295"/>
        <v>#REF!</v>
      </c>
      <c r="BI340" s="13">
        <f t="shared" si="274"/>
        <v>743.64621724213885</v>
      </c>
      <c r="BJ340" s="115">
        <f t="shared" si="275"/>
        <v>1.7085040543306103</v>
      </c>
      <c r="BK340" s="13" t="e">
        <f t="shared" si="276"/>
        <v>#REF!</v>
      </c>
      <c r="BL340" t="e">
        <f t="shared" si="296"/>
        <v>#REF!</v>
      </c>
      <c r="BM340" s="116">
        <f t="shared" si="277"/>
        <v>5.6772349545232395</v>
      </c>
      <c r="BN340" s="13">
        <f t="shared" si="297"/>
        <v>2.7905442076247393</v>
      </c>
      <c r="BO340" s="13" t="e">
        <f t="shared" si="278"/>
        <v>#REF!</v>
      </c>
      <c r="BP340" t="e">
        <f t="shared" si="298"/>
        <v>#REF!</v>
      </c>
      <c r="BQ340" s="13">
        <f t="shared" si="279"/>
        <v>5.6772349545232395</v>
      </c>
      <c r="BR340" s="37">
        <f t="shared" si="280"/>
        <v>245.74561645731924</v>
      </c>
      <c r="BS340" s="13" t="e">
        <f t="shared" si="281"/>
        <v>#REF!</v>
      </c>
      <c r="BT340" t="e">
        <f t="shared" si="299"/>
        <v>#REF!</v>
      </c>
      <c r="BU340" s="13">
        <f t="shared" si="282"/>
        <v>890.04176756572133</v>
      </c>
      <c r="BV340" s="13">
        <f t="shared" si="300"/>
        <v>246.82765661061336</v>
      </c>
      <c r="BW340" s="13" t="e">
        <f t="shared" si="283"/>
        <v>#REF!</v>
      </c>
      <c r="BX340" t="e">
        <f t="shared" si="301"/>
        <v>#REF!</v>
      </c>
      <c r="BY340" s="13">
        <f t="shared" si="284"/>
        <v>890.04176756572133</v>
      </c>
    </row>
    <row r="341" spans="29:77" x14ac:dyDescent="0.2">
      <c r="AC341">
        <v>340</v>
      </c>
      <c r="AD341" s="37">
        <f t="shared" si="255"/>
        <v>902.90513738053278</v>
      </c>
      <c r="AE341" s="13" t="e">
        <f t="shared" si="256"/>
        <v>#REF!</v>
      </c>
      <c r="AF341" t="e">
        <f t="shared" si="302"/>
        <v>#REF!</v>
      </c>
      <c r="AG341" s="13">
        <f t="shared" si="257"/>
        <v>1949.1707066918982</v>
      </c>
      <c r="AH341" s="13">
        <f t="shared" si="285"/>
        <v>904.21801276652945</v>
      </c>
      <c r="AI341" s="13" t="e">
        <f t="shared" si="258"/>
        <v>#REF!</v>
      </c>
      <c r="AJ341" t="e">
        <f t="shared" si="286"/>
        <v>#REF!</v>
      </c>
      <c r="AK341" s="13">
        <f t="shared" si="259"/>
        <v>1949.1707066918982</v>
      </c>
      <c r="AL341" s="37">
        <f t="shared" si="260"/>
        <v>1951.5980368584414</v>
      </c>
      <c r="AM341" s="13" t="e">
        <f t="shared" si="261"/>
        <v>#REF!</v>
      </c>
      <c r="AN341" t="e">
        <f t="shared" si="287"/>
        <v>#REF!</v>
      </c>
      <c r="AO341" s="13">
        <f t="shared" si="262"/>
        <v>4135.1333898795156</v>
      </c>
      <c r="AP341" s="13">
        <f t="shared" si="288"/>
        <v>1953.0926949901914</v>
      </c>
      <c r="AQ341" s="13" t="e">
        <f t="shared" si="263"/>
        <v>#REF!</v>
      </c>
      <c r="AR341" s="13" t="e">
        <f t="shared" si="289"/>
        <v>#REF!</v>
      </c>
      <c r="AS341" s="38">
        <f t="shared" si="264"/>
        <v>4135.1333898795156</v>
      </c>
      <c r="AT341" s="37">
        <f t="shared" si="265"/>
        <v>251.27270472321888</v>
      </c>
      <c r="AU341" s="13" t="e">
        <f t="shared" si="266"/>
        <v>#REF!</v>
      </c>
      <c r="AV341" t="e">
        <f t="shared" si="290"/>
        <v>#REF!</v>
      </c>
      <c r="AW341" s="13">
        <f t="shared" si="267"/>
        <v>654.52934422449698</v>
      </c>
      <c r="AX341" s="13">
        <f t="shared" si="291"/>
        <v>252.09216979931364</v>
      </c>
      <c r="AY341" s="13" t="e">
        <f t="shared" si="268"/>
        <v>#REF!</v>
      </c>
      <c r="AZ341" t="e">
        <f t="shared" si="292"/>
        <v>#REF!</v>
      </c>
      <c r="BA341" s="13">
        <f t="shared" si="269"/>
        <v>654.52934422449698</v>
      </c>
      <c r="BB341" s="37">
        <f t="shared" si="270"/>
        <v>353.07368435452213</v>
      </c>
      <c r="BC341" s="13" t="e">
        <f t="shared" si="271"/>
        <v>#REF!</v>
      </c>
      <c r="BD341" t="e">
        <f t="shared" si="293"/>
        <v>#REF!</v>
      </c>
      <c r="BE341" s="13">
        <f t="shared" si="272"/>
        <v>743.64621724213885</v>
      </c>
      <c r="BF341" s="13">
        <f t="shared" si="294"/>
        <v>354.15572450781633</v>
      </c>
      <c r="BG341" s="13" t="e">
        <f t="shared" si="273"/>
        <v>#REF!</v>
      </c>
      <c r="BH341" t="e">
        <f t="shared" si="295"/>
        <v>#REF!</v>
      </c>
      <c r="BI341" s="13">
        <f t="shared" si="274"/>
        <v>743.64621724213885</v>
      </c>
      <c r="BJ341" s="115">
        <f t="shared" si="275"/>
        <v>1.7085040543306103</v>
      </c>
      <c r="BK341" s="13" t="e">
        <f t="shared" si="276"/>
        <v>#REF!</v>
      </c>
      <c r="BL341" t="e">
        <f t="shared" si="296"/>
        <v>#REF!</v>
      </c>
      <c r="BM341" s="116">
        <f t="shared" si="277"/>
        <v>5.6772349545232395</v>
      </c>
      <c r="BN341" s="13">
        <f t="shared" si="297"/>
        <v>2.7905442076247393</v>
      </c>
      <c r="BO341" s="13" t="e">
        <f t="shared" si="278"/>
        <v>#REF!</v>
      </c>
      <c r="BP341" t="e">
        <f t="shared" si="298"/>
        <v>#REF!</v>
      </c>
      <c r="BQ341" s="13">
        <f t="shared" si="279"/>
        <v>5.6772349545232395</v>
      </c>
      <c r="BR341" s="37">
        <f t="shared" si="280"/>
        <v>245.74561645731924</v>
      </c>
      <c r="BS341" s="13" t="e">
        <f t="shared" si="281"/>
        <v>#REF!</v>
      </c>
      <c r="BT341" t="e">
        <f t="shared" si="299"/>
        <v>#REF!</v>
      </c>
      <c r="BU341" s="13">
        <f t="shared" si="282"/>
        <v>890.04176756572133</v>
      </c>
      <c r="BV341" s="13">
        <f t="shared" si="300"/>
        <v>246.82765661061336</v>
      </c>
      <c r="BW341" s="13" t="e">
        <f t="shared" si="283"/>
        <v>#REF!</v>
      </c>
      <c r="BX341" t="e">
        <f t="shared" si="301"/>
        <v>#REF!</v>
      </c>
      <c r="BY341" s="13">
        <f t="shared" si="284"/>
        <v>890.04176756572133</v>
      </c>
    </row>
    <row r="342" spans="29:77" x14ac:dyDescent="0.2">
      <c r="AC342">
        <v>341</v>
      </c>
      <c r="AD342" s="37">
        <f t="shared" si="255"/>
        <v>902.90513738053278</v>
      </c>
      <c r="AE342" s="13" t="e">
        <f t="shared" si="256"/>
        <v>#REF!</v>
      </c>
      <c r="AF342" t="e">
        <f t="shared" si="302"/>
        <v>#REF!</v>
      </c>
      <c r="AG342" s="13">
        <f t="shared" si="257"/>
        <v>1949.1707066918982</v>
      </c>
      <c r="AH342" s="13">
        <f t="shared" si="285"/>
        <v>904.21801276652945</v>
      </c>
      <c r="AI342" s="13" t="e">
        <f t="shared" si="258"/>
        <v>#REF!</v>
      </c>
      <c r="AJ342" t="e">
        <f t="shared" si="286"/>
        <v>#REF!</v>
      </c>
      <c r="AK342" s="13">
        <f t="shared" si="259"/>
        <v>1949.1707066918982</v>
      </c>
      <c r="AL342" s="37">
        <f t="shared" si="260"/>
        <v>1951.5980368584414</v>
      </c>
      <c r="AM342" s="13" t="e">
        <f t="shared" si="261"/>
        <v>#REF!</v>
      </c>
      <c r="AN342" t="e">
        <f t="shared" si="287"/>
        <v>#REF!</v>
      </c>
      <c r="AO342" s="13">
        <f t="shared" si="262"/>
        <v>4135.1333898795156</v>
      </c>
      <c r="AP342" s="13">
        <f t="shared" si="288"/>
        <v>1953.0926949901914</v>
      </c>
      <c r="AQ342" s="13" t="e">
        <f t="shared" si="263"/>
        <v>#REF!</v>
      </c>
      <c r="AR342" s="13" t="e">
        <f t="shared" si="289"/>
        <v>#REF!</v>
      </c>
      <c r="AS342" s="38">
        <f t="shared" si="264"/>
        <v>4135.1333898795156</v>
      </c>
      <c r="AT342" s="37">
        <f t="shared" si="265"/>
        <v>251.27270472321888</v>
      </c>
      <c r="AU342" s="13" t="e">
        <f t="shared" si="266"/>
        <v>#REF!</v>
      </c>
      <c r="AV342" t="e">
        <f t="shared" si="290"/>
        <v>#REF!</v>
      </c>
      <c r="AW342" s="13">
        <f t="shared" si="267"/>
        <v>654.52934422449698</v>
      </c>
      <c r="AX342" s="13">
        <f t="shared" si="291"/>
        <v>252.09216979931364</v>
      </c>
      <c r="AY342" s="13" t="e">
        <f t="shared" si="268"/>
        <v>#REF!</v>
      </c>
      <c r="AZ342" t="e">
        <f t="shared" si="292"/>
        <v>#REF!</v>
      </c>
      <c r="BA342" s="13">
        <f t="shared" si="269"/>
        <v>654.52934422449698</v>
      </c>
      <c r="BB342" s="37">
        <f t="shared" si="270"/>
        <v>353.07368435452213</v>
      </c>
      <c r="BC342" s="13" t="e">
        <f t="shared" si="271"/>
        <v>#REF!</v>
      </c>
      <c r="BD342" t="e">
        <f t="shared" si="293"/>
        <v>#REF!</v>
      </c>
      <c r="BE342" s="13">
        <f t="shared" si="272"/>
        <v>743.64621724213885</v>
      </c>
      <c r="BF342" s="13">
        <f t="shared" si="294"/>
        <v>354.15572450781633</v>
      </c>
      <c r="BG342" s="13" t="e">
        <f t="shared" si="273"/>
        <v>#REF!</v>
      </c>
      <c r="BH342" t="e">
        <f t="shared" si="295"/>
        <v>#REF!</v>
      </c>
      <c r="BI342" s="13">
        <f t="shared" si="274"/>
        <v>743.64621724213885</v>
      </c>
      <c r="BJ342" s="115">
        <f t="shared" si="275"/>
        <v>1.7085040543306103</v>
      </c>
      <c r="BK342" s="13" t="e">
        <f t="shared" si="276"/>
        <v>#REF!</v>
      </c>
      <c r="BL342" t="e">
        <f t="shared" si="296"/>
        <v>#REF!</v>
      </c>
      <c r="BM342" s="116">
        <f t="shared" si="277"/>
        <v>5.6772349545232395</v>
      </c>
      <c r="BN342" s="13">
        <f t="shared" si="297"/>
        <v>2.7905442076247393</v>
      </c>
      <c r="BO342" s="13" t="e">
        <f t="shared" si="278"/>
        <v>#REF!</v>
      </c>
      <c r="BP342" t="e">
        <f t="shared" si="298"/>
        <v>#REF!</v>
      </c>
      <c r="BQ342" s="13">
        <f t="shared" si="279"/>
        <v>5.6772349545232395</v>
      </c>
      <c r="BR342" s="37">
        <f t="shared" si="280"/>
        <v>245.74561645731924</v>
      </c>
      <c r="BS342" s="13" t="e">
        <f t="shared" si="281"/>
        <v>#REF!</v>
      </c>
      <c r="BT342" t="e">
        <f t="shared" si="299"/>
        <v>#REF!</v>
      </c>
      <c r="BU342" s="13">
        <f t="shared" si="282"/>
        <v>890.04176756572133</v>
      </c>
      <c r="BV342" s="13">
        <f t="shared" si="300"/>
        <v>246.82765661061336</v>
      </c>
      <c r="BW342" s="13" t="e">
        <f t="shared" si="283"/>
        <v>#REF!</v>
      </c>
      <c r="BX342" t="e">
        <f t="shared" si="301"/>
        <v>#REF!</v>
      </c>
      <c r="BY342" s="13">
        <f t="shared" si="284"/>
        <v>890.04176756572133</v>
      </c>
    </row>
    <row r="343" spans="29:77" x14ac:dyDescent="0.2">
      <c r="AC343">
        <v>342</v>
      </c>
      <c r="AD343" s="37">
        <f t="shared" si="255"/>
        <v>902.90513738053278</v>
      </c>
      <c r="AE343" s="13" t="e">
        <f t="shared" si="256"/>
        <v>#REF!</v>
      </c>
      <c r="AF343" t="e">
        <f t="shared" si="302"/>
        <v>#REF!</v>
      </c>
      <c r="AG343" s="13">
        <f t="shared" si="257"/>
        <v>1949.1707066918982</v>
      </c>
      <c r="AH343" s="13">
        <f t="shared" si="285"/>
        <v>904.21801276652945</v>
      </c>
      <c r="AI343" s="13" t="e">
        <f t="shared" si="258"/>
        <v>#REF!</v>
      </c>
      <c r="AJ343" t="e">
        <f t="shared" si="286"/>
        <v>#REF!</v>
      </c>
      <c r="AK343" s="13">
        <f t="shared" si="259"/>
        <v>1949.1707066918982</v>
      </c>
      <c r="AL343" s="37">
        <f t="shared" si="260"/>
        <v>1951.5980368584414</v>
      </c>
      <c r="AM343" s="13" t="e">
        <f t="shared" si="261"/>
        <v>#REF!</v>
      </c>
      <c r="AN343" t="e">
        <f t="shared" si="287"/>
        <v>#REF!</v>
      </c>
      <c r="AO343" s="13">
        <f t="shared" si="262"/>
        <v>4135.1333898795156</v>
      </c>
      <c r="AP343" s="13">
        <f t="shared" si="288"/>
        <v>1953.0926949901914</v>
      </c>
      <c r="AQ343" s="13" t="e">
        <f t="shared" si="263"/>
        <v>#REF!</v>
      </c>
      <c r="AR343" s="13" t="e">
        <f t="shared" si="289"/>
        <v>#REF!</v>
      </c>
      <c r="AS343" s="38">
        <f t="shared" si="264"/>
        <v>4135.1333898795156</v>
      </c>
      <c r="AT343" s="37">
        <f t="shared" si="265"/>
        <v>251.27270472321888</v>
      </c>
      <c r="AU343" s="13" t="e">
        <f t="shared" si="266"/>
        <v>#REF!</v>
      </c>
      <c r="AV343" t="e">
        <f t="shared" si="290"/>
        <v>#REF!</v>
      </c>
      <c r="AW343" s="13">
        <f t="shared" si="267"/>
        <v>654.52934422449698</v>
      </c>
      <c r="AX343" s="13">
        <f t="shared" si="291"/>
        <v>252.09216979931364</v>
      </c>
      <c r="AY343" s="13" t="e">
        <f t="shared" si="268"/>
        <v>#REF!</v>
      </c>
      <c r="AZ343" t="e">
        <f t="shared" si="292"/>
        <v>#REF!</v>
      </c>
      <c r="BA343" s="13">
        <f t="shared" si="269"/>
        <v>654.52934422449698</v>
      </c>
      <c r="BB343" s="37">
        <f t="shared" si="270"/>
        <v>353.07368435452213</v>
      </c>
      <c r="BC343" s="13" t="e">
        <f t="shared" si="271"/>
        <v>#REF!</v>
      </c>
      <c r="BD343" t="e">
        <f t="shared" si="293"/>
        <v>#REF!</v>
      </c>
      <c r="BE343" s="13">
        <f t="shared" si="272"/>
        <v>743.64621724213885</v>
      </c>
      <c r="BF343" s="13">
        <f t="shared" si="294"/>
        <v>354.15572450781633</v>
      </c>
      <c r="BG343" s="13" t="e">
        <f t="shared" si="273"/>
        <v>#REF!</v>
      </c>
      <c r="BH343" t="e">
        <f t="shared" si="295"/>
        <v>#REF!</v>
      </c>
      <c r="BI343" s="13">
        <f t="shared" si="274"/>
        <v>743.64621724213885</v>
      </c>
      <c r="BJ343" s="115">
        <f t="shared" si="275"/>
        <v>1.7085040543306103</v>
      </c>
      <c r="BK343" s="13" t="e">
        <f t="shared" si="276"/>
        <v>#REF!</v>
      </c>
      <c r="BL343" t="e">
        <f t="shared" si="296"/>
        <v>#REF!</v>
      </c>
      <c r="BM343" s="116">
        <f t="shared" si="277"/>
        <v>5.6772349545232395</v>
      </c>
      <c r="BN343" s="13">
        <f t="shared" si="297"/>
        <v>2.7905442076247393</v>
      </c>
      <c r="BO343" s="13" t="e">
        <f t="shared" si="278"/>
        <v>#REF!</v>
      </c>
      <c r="BP343" t="e">
        <f t="shared" si="298"/>
        <v>#REF!</v>
      </c>
      <c r="BQ343" s="13">
        <f t="shared" si="279"/>
        <v>5.6772349545232395</v>
      </c>
      <c r="BR343" s="37">
        <f t="shared" si="280"/>
        <v>245.74561645731924</v>
      </c>
      <c r="BS343" s="13" t="e">
        <f t="shared" si="281"/>
        <v>#REF!</v>
      </c>
      <c r="BT343" t="e">
        <f t="shared" si="299"/>
        <v>#REF!</v>
      </c>
      <c r="BU343" s="13">
        <f t="shared" si="282"/>
        <v>890.04176756572133</v>
      </c>
      <c r="BV343" s="13">
        <f t="shared" si="300"/>
        <v>246.82765661061336</v>
      </c>
      <c r="BW343" s="13" t="e">
        <f t="shared" si="283"/>
        <v>#REF!</v>
      </c>
      <c r="BX343" t="e">
        <f t="shared" si="301"/>
        <v>#REF!</v>
      </c>
      <c r="BY343" s="13">
        <f t="shared" si="284"/>
        <v>890.04176756572133</v>
      </c>
    </row>
    <row r="344" spans="29:77" x14ac:dyDescent="0.2">
      <c r="AC344">
        <v>343</v>
      </c>
      <c r="AD344" s="37">
        <f t="shared" si="255"/>
        <v>902.90513738053278</v>
      </c>
      <c r="AE344" s="13" t="e">
        <f t="shared" si="256"/>
        <v>#REF!</v>
      </c>
      <c r="AF344" t="e">
        <f t="shared" si="302"/>
        <v>#REF!</v>
      </c>
      <c r="AG344" s="13">
        <f t="shared" si="257"/>
        <v>1949.1707066918982</v>
      </c>
      <c r="AH344" s="13">
        <f t="shared" si="285"/>
        <v>904.21801276652945</v>
      </c>
      <c r="AI344" s="13" t="e">
        <f t="shared" si="258"/>
        <v>#REF!</v>
      </c>
      <c r="AJ344" t="e">
        <f t="shared" si="286"/>
        <v>#REF!</v>
      </c>
      <c r="AK344" s="13">
        <f t="shared" si="259"/>
        <v>1949.1707066918982</v>
      </c>
      <c r="AL344" s="37">
        <f t="shared" si="260"/>
        <v>1951.5980368584414</v>
      </c>
      <c r="AM344" s="13" t="e">
        <f t="shared" si="261"/>
        <v>#REF!</v>
      </c>
      <c r="AN344" t="e">
        <f t="shared" si="287"/>
        <v>#REF!</v>
      </c>
      <c r="AO344" s="13">
        <f t="shared" si="262"/>
        <v>4135.1333898795156</v>
      </c>
      <c r="AP344" s="13">
        <f t="shared" si="288"/>
        <v>1953.0926949901914</v>
      </c>
      <c r="AQ344" s="13" t="e">
        <f t="shared" si="263"/>
        <v>#REF!</v>
      </c>
      <c r="AR344" s="13" t="e">
        <f t="shared" si="289"/>
        <v>#REF!</v>
      </c>
      <c r="AS344" s="38">
        <f t="shared" si="264"/>
        <v>4135.1333898795156</v>
      </c>
      <c r="AT344" s="37">
        <f t="shared" si="265"/>
        <v>251.27270472321888</v>
      </c>
      <c r="AU344" s="13" t="e">
        <f t="shared" si="266"/>
        <v>#REF!</v>
      </c>
      <c r="AV344" t="e">
        <f t="shared" si="290"/>
        <v>#REF!</v>
      </c>
      <c r="AW344" s="13">
        <f t="shared" si="267"/>
        <v>654.52934422449698</v>
      </c>
      <c r="AX344" s="13">
        <f t="shared" si="291"/>
        <v>252.09216979931364</v>
      </c>
      <c r="AY344" s="13" t="e">
        <f t="shared" si="268"/>
        <v>#REF!</v>
      </c>
      <c r="AZ344" t="e">
        <f t="shared" si="292"/>
        <v>#REF!</v>
      </c>
      <c r="BA344" s="13">
        <f t="shared" si="269"/>
        <v>654.52934422449698</v>
      </c>
      <c r="BB344" s="37">
        <f t="shared" si="270"/>
        <v>353.07368435452213</v>
      </c>
      <c r="BC344" s="13" t="e">
        <f t="shared" si="271"/>
        <v>#REF!</v>
      </c>
      <c r="BD344" t="e">
        <f t="shared" si="293"/>
        <v>#REF!</v>
      </c>
      <c r="BE344" s="13">
        <f t="shared" si="272"/>
        <v>743.64621724213885</v>
      </c>
      <c r="BF344" s="13">
        <f t="shared" si="294"/>
        <v>354.15572450781633</v>
      </c>
      <c r="BG344" s="13" t="e">
        <f t="shared" si="273"/>
        <v>#REF!</v>
      </c>
      <c r="BH344" t="e">
        <f t="shared" si="295"/>
        <v>#REF!</v>
      </c>
      <c r="BI344" s="13">
        <f t="shared" si="274"/>
        <v>743.64621724213885</v>
      </c>
      <c r="BJ344" s="115">
        <f t="shared" si="275"/>
        <v>1.7085040543306103</v>
      </c>
      <c r="BK344" s="13" t="e">
        <f t="shared" si="276"/>
        <v>#REF!</v>
      </c>
      <c r="BL344" t="e">
        <f t="shared" si="296"/>
        <v>#REF!</v>
      </c>
      <c r="BM344" s="116">
        <f t="shared" si="277"/>
        <v>5.6772349545232395</v>
      </c>
      <c r="BN344" s="13">
        <f t="shared" si="297"/>
        <v>2.7905442076247393</v>
      </c>
      <c r="BO344" s="13" t="e">
        <f t="shared" si="278"/>
        <v>#REF!</v>
      </c>
      <c r="BP344" t="e">
        <f t="shared" si="298"/>
        <v>#REF!</v>
      </c>
      <c r="BQ344" s="13">
        <f t="shared" si="279"/>
        <v>5.6772349545232395</v>
      </c>
      <c r="BR344" s="37">
        <f t="shared" si="280"/>
        <v>245.74561645731924</v>
      </c>
      <c r="BS344" s="13" t="e">
        <f t="shared" si="281"/>
        <v>#REF!</v>
      </c>
      <c r="BT344" t="e">
        <f t="shared" si="299"/>
        <v>#REF!</v>
      </c>
      <c r="BU344" s="13">
        <f t="shared" si="282"/>
        <v>890.04176756572133</v>
      </c>
      <c r="BV344" s="13">
        <f t="shared" si="300"/>
        <v>246.82765661061336</v>
      </c>
      <c r="BW344" s="13" t="e">
        <f t="shared" si="283"/>
        <v>#REF!</v>
      </c>
      <c r="BX344" t="e">
        <f t="shared" si="301"/>
        <v>#REF!</v>
      </c>
      <c r="BY344" s="13">
        <f t="shared" si="284"/>
        <v>890.04176756572133</v>
      </c>
    </row>
    <row r="345" spans="29:77" x14ac:dyDescent="0.2">
      <c r="AC345">
        <v>344</v>
      </c>
      <c r="AD345" s="37">
        <f t="shared" si="255"/>
        <v>902.90513738053278</v>
      </c>
      <c r="AE345" s="13" t="e">
        <f t="shared" si="256"/>
        <v>#REF!</v>
      </c>
      <c r="AF345" t="e">
        <f t="shared" si="302"/>
        <v>#REF!</v>
      </c>
      <c r="AG345" s="13">
        <f t="shared" si="257"/>
        <v>1949.1707066918982</v>
      </c>
      <c r="AH345" s="13">
        <f t="shared" si="285"/>
        <v>904.21801276652945</v>
      </c>
      <c r="AI345" s="13" t="e">
        <f t="shared" si="258"/>
        <v>#REF!</v>
      </c>
      <c r="AJ345" t="e">
        <f t="shared" si="286"/>
        <v>#REF!</v>
      </c>
      <c r="AK345" s="13">
        <f t="shared" si="259"/>
        <v>1949.1707066918982</v>
      </c>
      <c r="AL345" s="37">
        <f t="shared" si="260"/>
        <v>1951.5980368584414</v>
      </c>
      <c r="AM345" s="13" t="e">
        <f t="shared" si="261"/>
        <v>#REF!</v>
      </c>
      <c r="AN345" t="e">
        <f t="shared" si="287"/>
        <v>#REF!</v>
      </c>
      <c r="AO345" s="13">
        <f t="shared" si="262"/>
        <v>4135.1333898795156</v>
      </c>
      <c r="AP345" s="13">
        <f t="shared" si="288"/>
        <v>1953.0926949901914</v>
      </c>
      <c r="AQ345" s="13" t="e">
        <f t="shared" si="263"/>
        <v>#REF!</v>
      </c>
      <c r="AR345" s="13" t="e">
        <f t="shared" si="289"/>
        <v>#REF!</v>
      </c>
      <c r="AS345" s="38">
        <f t="shared" si="264"/>
        <v>4135.1333898795156</v>
      </c>
      <c r="AT345" s="37">
        <f t="shared" si="265"/>
        <v>251.27270472321888</v>
      </c>
      <c r="AU345" s="13" t="e">
        <f t="shared" si="266"/>
        <v>#REF!</v>
      </c>
      <c r="AV345" t="e">
        <f t="shared" si="290"/>
        <v>#REF!</v>
      </c>
      <c r="AW345" s="13">
        <f t="shared" si="267"/>
        <v>654.52934422449698</v>
      </c>
      <c r="AX345" s="13">
        <f t="shared" si="291"/>
        <v>252.09216979931364</v>
      </c>
      <c r="AY345" s="13" t="e">
        <f t="shared" si="268"/>
        <v>#REF!</v>
      </c>
      <c r="AZ345" t="e">
        <f t="shared" si="292"/>
        <v>#REF!</v>
      </c>
      <c r="BA345" s="13">
        <f t="shared" si="269"/>
        <v>654.52934422449698</v>
      </c>
      <c r="BB345" s="37">
        <f t="shared" si="270"/>
        <v>353.07368435452213</v>
      </c>
      <c r="BC345" s="13" t="e">
        <f t="shared" si="271"/>
        <v>#REF!</v>
      </c>
      <c r="BD345" t="e">
        <f t="shared" si="293"/>
        <v>#REF!</v>
      </c>
      <c r="BE345" s="13">
        <f t="shared" si="272"/>
        <v>743.64621724213885</v>
      </c>
      <c r="BF345" s="13">
        <f t="shared" si="294"/>
        <v>354.15572450781633</v>
      </c>
      <c r="BG345" s="13" t="e">
        <f t="shared" si="273"/>
        <v>#REF!</v>
      </c>
      <c r="BH345" t="e">
        <f t="shared" si="295"/>
        <v>#REF!</v>
      </c>
      <c r="BI345" s="13">
        <f t="shared" si="274"/>
        <v>743.64621724213885</v>
      </c>
      <c r="BJ345" s="115">
        <f t="shared" si="275"/>
        <v>1.7085040543306103</v>
      </c>
      <c r="BK345" s="13" t="e">
        <f t="shared" si="276"/>
        <v>#REF!</v>
      </c>
      <c r="BL345" t="e">
        <f t="shared" si="296"/>
        <v>#REF!</v>
      </c>
      <c r="BM345" s="116">
        <f t="shared" si="277"/>
        <v>5.6772349545232395</v>
      </c>
      <c r="BN345" s="13">
        <f t="shared" si="297"/>
        <v>2.7905442076247393</v>
      </c>
      <c r="BO345" s="13" t="e">
        <f t="shared" si="278"/>
        <v>#REF!</v>
      </c>
      <c r="BP345" t="e">
        <f t="shared" si="298"/>
        <v>#REF!</v>
      </c>
      <c r="BQ345" s="13">
        <f t="shared" si="279"/>
        <v>5.6772349545232395</v>
      </c>
      <c r="BR345" s="37">
        <f t="shared" si="280"/>
        <v>245.74561645731924</v>
      </c>
      <c r="BS345" s="13" t="e">
        <f t="shared" si="281"/>
        <v>#REF!</v>
      </c>
      <c r="BT345" t="e">
        <f t="shared" si="299"/>
        <v>#REF!</v>
      </c>
      <c r="BU345" s="13">
        <f t="shared" si="282"/>
        <v>890.04176756572133</v>
      </c>
      <c r="BV345" s="13">
        <f t="shared" si="300"/>
        <v>246.82765661061336</v>
      </c>
      <c r="BW345" s="13" t="e">
        <f t="shared" si="283"/>
        <v>#REF!</v>
      </c>
      <c r="BX345" t="e">
        <f t="shared" si="301"/>
        <v>#REF!</v>
      </c>
      <c r="BY345" s="13">
        <f t="shared" si="284"/>
        <v>890.04176756572133</v>
      </c>
    </row>
    <row r="346" spans="29:77" x14ac:dyDescent="0.2">
      <c r="AC346">
        <v>345</v>
      </c>
      <c r="AD346" s="37">
        <f t="shared" si="255"/>
        <v>902.90513738053278</v>
      </c>
      <c r="AE346" s="13" t="e">
        <f t="shared" si="256"/>
        <v>#REF!</v>
      </c>
      <c r="AF346" t="e">
        <f t="shared" si="302"/>
        <v>#REF!</v>
      </c>
      <c r="AG346" s="13">
        <f t="shared" si="257"/>
        <v>1949.1707066918982</v>
      </c>
      <c r="AH346" s="13">
        <f t="shared" si="285"/>
        <v>904.21801276652945</v>
      </c>
      <c r="AI346" s="13" t="e">
        <f t="shared" si="258"/>
        <v>#REF!</v>
      </c>
      <c r="AJ346" t="e">
        <f t="shared" si="286"/>
        <v>#REF!</v>
      </c>
      <c r="AK346" s="13">
        <f t="shared" si="259"/>
        <v>1949.1707066918982</v>
      </c>
      <c r="AL346" s="37">
        <f t="shared" si="260"/>
        <v>1951.5980368584414</v>
      </c>
      <c r="AM346" s="13" t="e">
        <f t="shared" si="261"/>
        <v>#REF!</v>
      </c>
      <c r="AN346" t="e">
        <f t="shared" si="287"/>
        <v>#REF!</v>
      </c>
      <c r="AO346" s="13">
        <f t="shared" si="262"/>
        <v>4135.1333898795156</v>
      </c>
      <c r="AP346" s="13">
        <f t="shared" si="288"/>
        <v>1953.0926949901914</v>
      </c>
      <c r="AQ346" s="13" t="e">
        <f t="shared" si="263"/>
        <v>#REF!</v>
      </c>
      <c r="AR346" s="13" t="e">
        <f t="shared" si="289"/>
        <v>#REF!</v>
      </c>
      <c r="AS346" s="38">
        <f t="shared" si="264"/>
        <v>4135.1333898795156</v>
      </c>
      <c r="AT346" s="37">
        <f t="shared" si="265"/>
        <v>251.27270472321888</v>
      </c>
      <c r="AU346" s="13" t="e">
        <f t="shared" si="266"/>
        <v>#REF!</v>
      </c>
      <c r="AV346" t="e">
        <f t="shared" si="290"/>
        <v>#REF!</v>
      </c>
      <c r="AW346" s="13">
        <f t="shared" si="267"/>
        <v>654.52934422449698</v>
      </c>
      <c r="AX346" s="13">
        <f t="shared" si="291"/>
        <v>252.09216979931364</v>
      </c>
      <c r="AY346" s="13" t="e">
        <f t="shared" si="268"/>
        <v>#REF!</v>
      </c>
      <c r="AZ346" t="e">
        <f t="shared" si="292"/>
        <v>#REF!</v>
      </c>
      <c r="BA346" s="13">
        <f t="shared" si="269"/>
        <v>654.52934422449698</v>
      </c>
      <c r="BB346" s="37">
        <f t="shared" si="270"/>
        <v>353.07368435452213</v>
      </c>
      <c r="BC346" s="13" t="e">
        <f t="shared" si="271"/>
        <v>#REF!</v>
      </c>
      <c r="BD346" t="e">
        <f t="shared" si="293"/>
        <v>#REF!</v>
      </c>
      <c r="BE346" s="13">
        <f t="shared" si="272"/>
        <v>743.64621724213885</v>
      </c>
      <c r="BF346" s="13">
        <f t="shared" si="294"/>
        <v>354.15572450781633</v>
      </c>
      <c r="BG346" s="13" t="e">
        <f t="shared" si="273"/>
        <v>#REF!</v>
      </c>
      <c r="BH346" t="e">
        <f t="shared" si="295"/>
        <v>#REF!</v>
      </c>
      <c r="BI346" s="13">
        <f t="shared" si="274"/>
        <v>743.64621724213885</v>
      </c>
      <c r="BJ346" s="115">
        <f t="shared" si="275"/>
        <v>1.7085040543306103</v>
      </c>
      <c r="BK346" s="13" t="e">
        <f t="shared" si="276"/>
        <v>#REF!</v>
      </c>
      <c r="BL346" t="e">
        <f t="shared" si="296"/>
        <v>#REF!</v>
      </c>
      <c r="BM346" s="116">
        <f t="shared" si="277"/>
        <v>5.6772349545232395</v>
      </c>
      <c r="BN346" s="13">
        <f t="shared" si="297"/>
        <v>2.7905442076247393</v>
      </c>
      <c r="BO346" s="13" t="e">
        <f t="shared" si="278"/>
        <v>#REF!</v>
      </c>
      <c r="BP346" t="e">
        <f t="shared" si="298"/>
        <v>#REF!</v>
      </c>
      <c r="BQ346" s="13">
        <f t="shared" si="279"/>
        <v>5.6772349545232395</v>
      </c>
      <c r="BR346" s="37">
        <f t="shared" si="280"/>
        <v>245.74561645731924</v>
      </c>
      <c r="BS346" s="13" t="e">
        <f t="shared" si="281"/>
        <v>#REF!</v>
      </c>
      <c r="BT346" t="e">
        <f t="shared" si="299"/>
        <v>#REF!</v>
      </c>
      <c r="BU346" s="13">
        <f t="shared" si="282"/>
        <v>890.04176756572133</v>
      </c>
      <c r="BV346" s="13">
        <f t="shared" si="300"/>
        <v>246.82765661061336</v>
      </c>
      <c r="BW346" s="13" t="e">
        <f t="shared" si="283"/>
        <v>#REF!</v>
      </c>
      <c r="BX346" t="e">
        <f t="shared" si="301"/>
        <v>#REF!</v>
      </c>
      <c r="BY346" s="13">
        <f t="shared" si="284"/>
        <v>890.04176756572133</v>
      </c>
    </row>
    <row r="347" spans="29:77" x14ac:dyDescent="0.2">
      <c r="AC347">
        <v>346</v>
      </c>
      <c r="AD347" s="37">
        <f t="shared" si="255"/>
        <v>902.90513738053278</v>
      </c>
      <c r="AE347" s="13" t="e">
        <f t="shared" si="256"/>
        <v>#REF!</v>
      </c>
      <c r="AF347" t="e">
        <f t="shared" si="302"/>
        <v>#REF!</v>
      </c>
      <c r="AG347" s="13">
        <f t="shared" si="257"/>
        <v>1949.1707066918982</v>
      </c>
      <c r="AH347" s="13">
        <f t="shared" si="285"/>
        <v>904.21801276652945</v>
      </c>
      <c r="AI347" s="13" t="e">
        <f t="shared" si="258"/>
        <v>#REF!</v>
      </c>
      <c r="AJ347" t="e">
        <f t="shared" si="286"/>
        <v>#REF!</v>
      </c>
      <c r="AK347" s="13">
        <f t="shared" si="259"/>
        <v>1949.1707066918982</v>
      </c>
      <c r="AL347" s="37">
        <f t="shared" si="260"/>
        <v>1951.5980368584414</v>
      </c>
      <c r="AM347" s="13" t="e">
        <f t="shared" si="261"/>
        <v>#REF!</v>
      </c>
      <c r="AN347" t="e">
        <f t="shared" si="287"/>
        <v>#REF!</v>
      </c>
      <c r="AO347" s="13">
        <f t="shared" si="262"/>
        <v>4135.1333898795156</v>
      </c>
      <c r="AP347" s="13">
        <f t="shared" si="288"/>
        <v>1953.0926949901914</v>
      </c>
      <c r="AQ347" s="13" t="e">
        <f t="shared" si="263"/>
        <v>#REF!</v>
      </c>
      <c r="AR347" s="13" t="e">
        <f t="shared" si="289"/>
        <v>#REF!</v>
      </c>
      <c r="AS347" s="38">
        <f t="shared" si="264"/>
        <v>4135.1333898795156</v>
      </c>
      <c r="AT347" s="37">
        <f t="shared" si="265"/>
        <v>251.27270472321888</v>
      </c>
      <c r="AU347" s="13" t="e">
        <f t="shared" si="266"/>
        <v>#REF!</v>
      </c>
      <c r="AV347" t="e">
        <f t="shared" si="290"/>
        <v>#REF!</v>
      </c>
      <c r="AW347" s="13">
        <f t="shared" si="267"/>
        <v>654.52934422449698</v>
      </c>
      <c r="AX347" s="13">
        <f t="shared" si="291"/>
        <v>252.09216979931364</v>
      </c>
      <c r="AY347" s="13" t="e">
        <f t="shared" si="268"/>
        <v>#REF!</v>
      </c>
      <c r="AZ347" t="e">
        <f t="shared" si="292"/>
        <v>#REF!</v>
      </c>
      <c r="BA347" s="13">
        <f t="shared" si="269"/>
        <v>654.52934422449698</v>
      </c>
      <c r="BB347" s="37">
        <f t="shared" si="270"/>
        <v>353.07368435452213</v>
      </c>
      <c r="BC347" s="13" t="e">
        <f t="shared" si="271"/>
        <v>#REF!</v>
      </c>
      <c r="BD347" t="e">
        <f t="shared" si="293"/>
        <v>#REF!</v>
      </c>
      <c r="BE347" s="13">
        <f t="shared" si="272"/>
        <v>743.64621724213885</v>
      </c>
      <c r="BF347" s="13">
        <f t="shared" si="294"/>
        <v>354.15572450781633</v>
      </c>
      <c r="BG347" s="13" t="e">
        <f t="shared" si="273"/>
        <v>#REF!</v>
      </c>
      <c r="BH347" t="e">
        <f t="shared" si="295"/>
        <v>#REF!</v>
      </c>
      <c r="BI347" s="13">
        <f t="shared" si="274"/>
        <v>743.64621724213885</v>
      </c>
      <c r="BJ347" s="115">
        <f t="shared" si="275"/>
        <v>1.7085040543306103</v>
      </c>
      <c r="BK347" s="13" t="e">
        <f t="shared" si="276"/>
        <v>#REF!</v>
      </c>
      <c r="BL347" t="e">
        <f t="shared" si="296"/>
        <v>#REF!</v>
      </c>
      <c r="BM347" s="116">
        <f t="shared" si="277"/>
        <v>5.6772349545232395</v>
      </c>
      <c r="BN347" s="13">
        <f t="shared" si="297"/>
        <v>2.7905442076247393</v>
      </c>
      <c r="BO347" s="13" t="e">
        <f t="shared" si="278"/>
        <v>#REF!</v>
      </c>
      <c r="BP347" t="e">
        <f t="shared" si="298"/>
        <v>#REF!</v>
      </c>
      <c r="BQ347" s="13">
        <f t="shared" si="279"/>
        <v>5.6772349545232395</v>
      </c>
      <c r="BR347" s="37">
        <f t="shared" si="280"/>
        <v>245.74561645731924</v>
      </c>
      <c r="BS347" s="13" t="e">
        <f t="shared" si="281"/>
        <v>#REF!</v>
      </c>
      <c r="BT347" t="e">
        <f t="shared" si="299"/>
        <v>#REF!</v>
      </c>
      <c r="BU347" s="13">
        <f t="shared" si="282"/>
        <v>890.04176756572133</v>
      </c>
      <c r="BV347" s="13">
        <f t="shared" si="300"/>
        <v>246.82765661061336</v>
      </c>
      <c r="BW347" s="13" t="e">
        <f t="shared" si="283"/>
        <v>#REF!</v>
      </c>
      <c r="BX347" t="e">
        <f t="shared" si="301"/>
        <v>#REF!</v>
      </c>
      <c r="BY347" s="13">
        <f t="shared" si="284"/>
        <v>890.04176756572133</v>
      </c>
    </row>
    <row r="348" spans="29:77" x14ac:dyDescent="0.2">
      <c r="AC348">
        <v>347</v>
      </c>
      <c r="AD348" s="37">
        <f t="shared" si="255"/>
        <v>902.90513738053278</v>
      </c>
      <c r="AE348" s="13" t="e">
        <f t="shared" si="256"/>
        <v>#REF!</v>
      </c>
      <c r="AF348" t="e">
        <f t="shared" si="302"/>
        <v>#REF!</v>
      </c>
      <c r="AG348" s="13">
        <f t="shared" si="257"/>
        <v>1949.1707066918982</v>
      </c>
      <c r="AH348" s="13">
        <f t="shared" si="285"/>
        <v>904.21801276652945</v>
      </c>
      <c r="AI348" s="13" t="e">
        <f t="shared" si="258"/>
        <v>#REF!</v>
      </c>
      <c r="AJ348" t="e">
        <f t="shared" si="286"/>
        <v>#REF!</v>
      </c>
      <c r="AK348" s="13">
        <f t="shared" si="259"/>
        <v>1949.1707066918982</v>
      </c>
      <c r="AL348" s="37">
        <f t="shared" si="260"/>
        <v>1951.5980368584414</v>
      </c>
      <c r="AM348" s="13" t="e">
        <f t="shared" si="261"/>
        <v>#REF!</v>
      </c>
      <c r="AN348" t="e">
        <f t="shared" si="287"/>
        <v>#REF!</v>
      </c>
      <c r="AO348" s="13">
        <f t="shared" si="262"/>
        <v>4135.1333898795156</v>
      </c>
      <c r="AP348" s="13">
        <f t="shared" si="288"/>
        <v>1953.0926949901914</v>
      </c>
      <c r="AQ348" s="13" t="e">
        <f t="shared" si="263"/>
        <v>#REF!</v>
      </c>
      <c r="AR348" s="13" t="e">
        <f t="shared" si="289"/>
        <v>#REF!</v>
      </c>
      <c r="AS348" s="38">
        <f t="shared" si="264"/>
        <v>4135.1333898795156</v>
      </c>
      <c r="AT348" s="37">
        <f t="shared" si="265"/>
        <v>251.27270472321888</v>
      </c>
      <c r="AU348" s="13" t="e">
        <f t="shared" si="266"/>
        <v>#REF!</v>
      </c>
      <c r="AV348" t="e">
        <f t="shared" si="290"/>
        <v>#REF!</v>
      </c>
      <c r="AW348" s="13">
        <f t="shared" si="267"/>
        <v>654.52934422449698</v>
      </c>
      <c r="AX348" s="13">
        <f t="shared" si="291"/>
        <v>252.09216979931364</v>
      </c>
      <c r="AY348" s="13" t="e">
        <f t="shared" si="268"/>
        <v>#REF!</v>
      </c>
      <c r="AZ348" t="e">
        <f t="shared" si="292"/>
        <v>#REF!</v>
      </c>
      <c r="BA348" s="13">
        <f t="shared" si="269"/>
        <v>654.52934422449698</v>
      </c>
      <c r="BB348" s="37">
        <f t="shared" si="270"/>
        <v>353.07368435452213</v>
      </c>
      <c r="BC348" s="13" t="e">
        <f t="shared" si="271"/>
        <v>#REF!</v>
      </c>
      <c r="BD348" t="e">
        <f t="shared" si="293"/>
        <v>#REF!</v>
      </c>
      <c r="BE348" s="13">
        <f t="shared" si="272"/>
        <v>743.64621724213885</v>
      </c>
      <c r="BF348" s="13">
        <f t="shared" si="294"/>
        <v>354.15572450781633</v>
      </c>
      <c r="BG348" s="13" t="e">
        <f t="shared" si="273"/>
        <v>#REF!</v>
      </c>
      <c r="BH348" t="e">
        <f t="shared" si="295"/>
        <v>#REF!</v>
      </c>
      <c r="BI348" s="13">
        <f t="shared" si="274"/>
        <v>743.64621724213885</v>
      </c>
      <c r="BJ348" s="115">
        <f t="shared" si="275"/>
        <v>1.7085040543306103</v>
      </c>
      <c r="BK348" s="13" t="e">
        <f t="shared" si="276"/>
        <v>#REF!</v>
      </c>
      <c r="BL348" t="e">
        <f t="shared" si="296"/>
        <v>#REF!</v>
      </c>
      <c r="BM348" s="116">
        <f t="shared" si="277"/>
        <v>5.6772349545232395</v>
      </c>
      <c r="BN348" s="13">
        <f t="shared" si="297"/>
        <v>2.7905442076247393</v>
      </c>
      <c r="BO348" s="13" t="e">
        <f t="shared" si="278"/>
        <v>#REF!</v>
      </c>
      <c r="BP348" t="e">
        <f t="shared" si="298"/>
        <v>#REF!</v>
      </c>
      <c r="BQ348" s="13">
        <f t="shared" si="279"/>
        <v>5.6772349545232395</v>
      </c>
      <c r="BR348" s="37">
        <f t="shared" si="280"/>
        <v>245.74561645731924</v>
      </c>
      <c r="BS348" s="13" t="e">
        <f t="shared" si="281"/>
        <v>#REF!</v>
      </c>
      <c r="BT348" t="e">
        <f t="shared" si="299"/>
        <v>#REF!</v>
      </c>
      <c r="BU348" s="13">
        <f t="shared" si="282"/>
        <v>890.04176756572133</v>
      </c>
      <c r="BV348" s="13">
        <f t="shared" si="300"/>
        <v>246.82765661061336</v>
      </c>
      <c r="BW348" s="13" t="e">
        <f t="shared" si="283"/>
        <v>#REF!</v>
      </c>
      <c r="BX348" t="e">
        <f t="shared" si="301"/>
        <v>#REF!</v>
      </c>
      <c r="BY348" s="13">
        <f t="shared" si="284"/>
        <v>890.04176756572133</v>
      </c>
    </row>
    <row r="349" spans="29:77" x14ac:dyDescent="0.2">
      <c r="AC349">
        <v>348</v>
      </c>
      <c r="AD349" s="37">
        <f t="shared" si="255"/>
        <v>902.90513738053278</v>
      </c>
      <c r="AE349" s="13" t="e">
        <f t="shared" si="256"/>
        <v>#REF!</v>
      </c>
      <c r="AF349" t="e">
        <f t="shared" si="302"/>
        <v>#REF!</v>
      </c>
      <c r="AG349" s="13">
        <f t="shared" si="257"/>
        <v>1949.1707066918982</v>
      </c>
      <c r="AH349" s="13">
        <f t="shared" si="285"/>
        <v>904.21801276652945</v>
      </c>
      <c r="AI349" s="13" t="e">
        <f t="shared" si="258"/>
        <v>#REF!</v>
      </c>
      <c r="AJ349" t="e">
        <f t="shared" si="286"/>
        <v>#REF!</v>
      </c>
      <c r="AK349" s="13">
        <f t="shared" si="259"/>
        <v>1949.1707066918982</v>
      </c>
      <c r="AL349" s="37">
        <f t="shared" si="260"/>
        <v>1951.5980368584414</v>
      </c>
      <c r="AM349" s="13" t="e">
        <f t="shared" si="261"/>
        <v>#REF!</v>
      </c>
      <c r="AN349" t="e">
        <f t="shared" si="287"/>
        <v>#REF!</v>
      </c>
      <c r="AO349" s="13">
        <f t="shared" si="262"/>
        <v>4135.1333898795156</v>
      </c>
      <c r="AP349" s="13">
        <f t="shared" si="288"/>
        <v>1953.0926949901914</v>
      </c>
      <c r="AQ349" s="13" t="e">
        <f t="shared" si="263"/>
        <v>#REF!</v>
      </c>
      <c r="AR349" s="13" t="e">
        <f t="shared" si="289"/>
        <v>#REF!</v>
      </c>
      <c r="AS349" s="38">
        <f t="shared" si="264"/>
        <v>4135.1333898795156</v>
      </c>
      <c r="AT349" s="37">
        <f t="shared" si="265"/>
        <v>251.27270472321888</v>
      </c>
      <c r="AU349" s="13" t="e">
        <f t="shared" si="266"/>
        <v>#REF!</v>
      </c>
      <c r="AV349" t="e">
        <f t="shared" si="290"/>
        <v>#REF!</v>
      </c>
      <c r="AW349" s="13">
        <f t="shared" si="267"/>
        <v>654.52934422449698</v>
      </c>
      <c r="AX349" s="13">
        <f t="shared" si="291"/>
        <v>252.09216979931364</v>
      </c>
      <c r="AY349" s="13" t="e">
        <f t="shared" si="268"/>
        <v>#REF!</v>
      </c>
      <c r="AZ349" t="e">
        <f t="shared" si="292"/>
        <v>#REF!</v>
      </c>
      <c r="BA349" s="13">
        <f t="shared" si="269"/>
        <v>654.52934422449698</v>
      </c>
      <c r="BB349" s="37">
        <f t="shared" si="270"/>
        <v>353.07368435452213</v>
      </c>
      <c r="BC349" s="13" t="e">
        <f t="shared" si="271"/>
        <v>#REF!</v>
      </c>
      <c r="BD349" t="e">
        <f t="shared" si="293"/>
        <v>#REF!</v>
      </c>
      <c r="BE349" s="13">
        <f t="shared" si="272"/>
        <v>743.64621724213885</v>
      </c>
      <c r="BF349" s="13">
        <f t="shared" si="294"/>
        <v>354.15572450781633</v>
      </c>
      <c r="BG349" s="13" t="e">
        <f t="shared" si="273"/>
        <v>#REF!</v>
      </c>
      <c r="BH349" t="e">
        <f t="shared" si="295"/>
        <v>#REF!</v>
      </c>
      <c r="BI349" s="13">
        <f t="shared" si="274"/>
        <v>743.64621724213885</v>
      </c>
      <c r="BJ349" s="115">
        <f t="shared" si="275"/>
        <v>1.7085040543306103</v>
      </c>
      <c r="BK349" s="13" t="e">
        <f t="shared" si="276"/>
        <v>#REF!</v>
      </c>
      <c r="BL349" t="e">
        <f t="shared" si="296"/>
        <v>#REF!</v>
      </c>
      <c r="BM349" s="116">
        <f t="shared" si="277"/>
        <v>5.6772349545232395</v>
      </c>
      <c r="BN349" s="13">
        <f t="shared" si="297"/>
        <v>2.7905442076247393</v>
      </c>
      <c r="BO349" s="13" t="e">
        <f t="shared" si="278"/>
        <v>#REF!</v>
      </c>
      <c r="BP349" t="e">
        <f t="shared" si="298"/>
        <v>#REF!</v>
      </c>
      <c r="BQ349" s="13">
        <f t="shared" si="279"/>
        <v>5.6772349545232395</v>
      </c>
      <c r="BR349" s="37">
        <f t="shared" si="280"/>
        <v>245.74561645731924</v>
      </c>
      <c r="BS349" s="13" t="e">
        <f t="shared" si="281"/>
        <v>#REF!</v>
      </c>
      <c r="BT349" t="e">
        <f t="shared" si="299"/>
        <v>#REF!</v>
      </c>
      <c r="BU349" s="13">
        <f t="shared" si="282"/>
        <v>890.04176756572133</v>
      </c>
      <c r="BV349" s="13">
        <f t="shared" si="300"/>
        <v>246.82765661061336</v>
      </c>
      <c r="BW349" s="13" t="e">
        <f t="shared" si="283"/>
        <v>#REF!</v>
      </c>
      <c r="BX349" t="e">
        <f t="shared" si="301"/>
        <v>#REF!</v>
      </c>
      <c r="BY349" s="13">
        <f t="shared" si="284"/>
        <v>890.04176756572133</v>
      </c>
    </row>
    <row r="350" spans="29:77" x14ac:dyDescent="0.2">
      <c r="AC350">
        <v>349</v>
      </c>
      <c r="AD350" s="37">
        <f t="shared" si="255"/>
        <v>902.90513738053278</v>
      </c>
      <c r="AE350" s="13" t="e">
        <f t="shared" si="256"/>
        <v>#REF!</v>
      </c>
      <c r="AF350" t="e">
        <f t="shared" si="302"/>
        <v>#REF!</v>
      </c>
      <c r="AG350" s="13">
        <f t="shared" si="257"/>
        <v>1949.1707066918982</v>
      </c>
      <c r="AH350" s="13">
        <f t="shared" si="285"/>
        <v>904.21801276652945</v>
      </c>
      <c r="AI350" s="13" t="e">
        <f t="shared" si="258"/>
        <v>#REF!</v>
      </c>
      <c r="AJ350" t="e">
        <f t="shared" si="286"/>
        <v>#REF!</v>
      </c>
      <c r="AK350" s="13">
        <f t="shared" si="259"/>
        <v>1949.1707066918982</v>
      </c>
      <c r="AL350" s="37">
        <f t="shared" si="260"/>
        <v>1951.5980368584414</v>
      </c>
      <c r="AM350" s="13" t="e">
        <f t="shared" si="261"/>
        <v>#REF!</v>
      </c>
      <c r="AN350" t="e">
        <f t="shared" si="287"/>
        <v>#REF!</v>
      </c>
      <c r="AO350" s="13">
        <f t="shared" si="262"/>
        <v>4135.1333898795156</v>
      </c>
      <c r="AP350" s="13">
        <f t="shared" si="288"/>
        <v>1953.0926949901914</v>
      </c>
      <c r="AQ350" s="13" t="e">
        <f t="shared" si="263"/>
        <v>#REF!</v>
      </c>
      <c r="AR350" s="13" t="e">
        <f t="shared" si="289"/>
        <v>#REF!</v>
      </c>
      <c r="AS350" s="38">
        <f t="shared" si="264"/>
        <v>4135.1333898795156</v>
      </c>
      <c r="AT350" s="37">
        <f t="shared" si="265"/>
        <v>251.27270472321888</v>
      </c>
      <c r="AU350" s="13" t="e">
        <f t="shared" si="266"/>
        <v>#REF!</v>
      </c>
      <c r="AV350" t="e">
        <f t="shared" si="290"/>
        <v>#REF!</v>
      </c>
      <c r="AW350" s="13">
        <f t="shared" si="267"/>
        <v>654.52934422449698</v>
      </c>
      <c r="AX350" s="13">
        <f t="shared" si="291"/>
        <v>252.09216979931364</v>
      </c>
      <c r="AY350" s="13" t="e">
        <f t="shared" si="268"/>
        <v>#REF!</v>
      </c>
      <c r="AZ350" t="e">
        <f t="shared" si="292"/>
        <v>#REF!</v>
      </c>
      <c r="BA350" s="13">
        <f t="shared" si="269"/>
        <v>654.52934422449698</v>
      </c>
      <c r="BB350" s="37">
        <f t="shared" si="270"/>
        <v>353.07368435452213</v>
      </c>
      <c r="BC350" s="13" t="e">
        <f t="shared" si="271"/>
        <v>#REF!</v>
      </c>
      <c r="BD350" t="e">
        <f t="shared" si="293"/>
        <v>#REF!</v>
      </c>
      <c r="BE350" s="13">
        <f t="shared" si="272"/>
        <v>743.64621724213885</v>
      </c>
      <c r="BF350" s="13">
        <f t="shared" si="294"/>
        <v>354.15572450781633</v>
      </c>
      <c r="BG350" s="13" t="e">
        <f t="shared" si="273"/>
        <v>#REF!</v>
      </c>
      <c r="BH350" t="e">
        <f t="shared" si="295"/>
        <v>#REF!</v>
      </c>
      <c r="BI350" s="13">
        <f t="shared" si="274"/>
        <v>743.64621724213885</v>
      </c>
      <c r="BJ350" s="115">
        <f t="shared" si="275"/>
        <v>1.7085040543306103</v>
      </c>
      <c r="BK350" s="13" t="e">
        <f t="shared" si="276"/>
        <v>#REF!</v>
      </c>
      <c r="BL350" t="e">
        <f t="shared" si="296"/>
        <v>#REF!</v>
      </c>
      <c r="BM350" s="116">
        <f t="shared" si="277"/>
        <v>5.6772349545232395</v>
      </c>
      <c r="BN350" s="13">
        <f t="shared" si="297"/>
        <v>2.7905442076247393</v>
      </c>
      <c r="BO350" s="13" t="e">
        <f t="shared" si="278"/>
        <v>#REF!</v>
      </c>
      <c r="BP350" t="e">
        <f t="shared" si="298"/>
        <v>#REF!</v>
      </c>
      <c r="BQ350" s="13">
        <f t="shared" si="279"/>
        <v>5.6772349545232395</v>
      </c>
      <c r="BR350" s="37">
        <f t="shared" si="280"/>
        <v>245.74561645731924</v>
      </c>
      <c r="BS350" s="13" t="e">
        <f t="shared" si="281"/>
        <v>#REF!</v>
      </c>
      <c r="BT350" t="e">
        <f t="shared" si="299"/>
        <v>#REF!</v>
      </c>
      <c r="BU350" s="13">
        <f t="shared" si="282"/>
        <v>890.04176756572133</v>
      </c>
      <c r="BV350" s="13">
        <f t="shared" si="300"/>
        <v>246.82765661061336</v>
      </c>
      <c r="BW350" s="13" t="e">
        <f t="shared" si="283"/>
        <v>#REF!</v>
      </c>
      <c r="BX350" t="e">
        <f t="shared" si="301"/>
        <v>#REF!</v>
      </c>
      <c r="BY350" s="13">
        <f t="shared" si="284"/>
        <v>890.04176756572133</v>
      </c>
    </row>
    <row r="351" spans="29:77" x14ac:dyDescent="0.2">
      <c r="AC351">
        <v>350</v>
      </c>
      <c r="AD351" s="37">
        <f t="shared" si="255"/>
        <v>902.90513738053278</v>
      </c>
      <c r="AE351" s="13" t="e">
        <f t="shared" si="256"/>
        <v>#REF!</v>
      </c>
      <c r="AF351" t="e">
        <f t="shared" si="302"/>
        <v>#REF!</v>
      </c>
      <c r="AG351" s="13">
        <f t="shared" si="257"/>
        <v>1949.1707066918982</v>
      </c>
      <c r="AH351" s="13">
        <f t="shared" si="285"/>
        <v>904.21801276652945</v>
      </c>
      <c r="AI351" s="13" t="e">
        <f t="shared" si="258"/>
        <v>#REF!</v>
      </c>
      <c r="AJ351" t="e">
        <f t="shared" si="286"/>
        <v>#REF!</v>
      </c>
      <c r="AK351" s="13">
        <f t="shared" si="259"/>
        <v>1949.1707066918982</v>
      </c>
      <c r="AL351" s="37">
        <f t="shared" si="260"/>
        <v>1951.5980368584414</v>
      </c>
      <c r="AM351" s="13" t="e">
        <f t="shared" si="261"/>
        <v>#REF!</v>
      </c>
      <c r="AN351" t="e">
        <f t="shared" si="287"/>
        <v>#REF!</v>
      </c>
      <c r="AO351" s="13">
        <f t="shared" si="262"/>
        <v>4135.1333898795156</v>
      </c>
      <c r="AP351" s="13">
        <f t="shared" si="288"/>
        <v>1953.0926949901914</v>
      </c>
      <c r="AQ351" s="13" t="e">
        <f t="shared" si="263"/>
        <v>#REF!</v>
      </c>
      <c r="AR351" s="13" t="e">
        <f t="shared" si="289"/>
        <v>#REF!</v>
      </c>
      <c r="AS351" s="38">
        <f t="shared" si="264"/>
        <v>4135.1333898795156</v>
      </c>
      <c r="AT351" s="37">
        <f t="shared" si="265"/>
        <v>251.27270472321888</v>
      </c>
      <c r="AU351" s="13" t="e">
        <f t="shared" si="266"/>
        <v>#REF!</v>
      </c>
      <c r="AV351" t="e">
        <f t="shared" si="290"/>
        <v>#REF!</v>
      </c>
      <c r="AW351" s="13">
        <f t="shared" si="267"/>
        <v>654.52934422449698</v>
      </c>
      <c r="AX351" s="13">
        <f t="shared" si="291"/>
        <v>252.09216979931364</v>
      </c>
      <c r="AY351" s="13" t="e">
        <f t="shared" si="268"/>
        <v>#REF!</v>
      </c>
      <c r="AZ351" t="e">
        <f t="shared" si="292"/>
        <v>#REF!</v>
      </c>
      <c r="BA351" s="13">
        <f t="shared" si="269"/>
        <v>654.52934422449698</v>
      </c>
      <c r="BB351" s="37">
        <f t="shared" si="270"/>
        <v>353.07368435452213</v>
      </c>
      <c r="BC351" s="13" t="e">
        <f t="shared" si="271"/>
        <v>#REF!</v>
      </c>
      <c r="BD351" t="e">
        <f t="shared" si="293"/>
        <v>#REF!</v>
      </c>
      <c r="BE351" s="13">
        <f t="shared" si="272"/>
        <v>743.64621724213885</v>
      </c>
      <c r="BF351" s="13">
        <f t="shared" si="294"/>
        <v>354.15572450781633</v>
      </c>
      <c r="BG351" s="13" t="e">
        <f t="shared" si="273"/>
        <v>#REF!</v>
      </c>
      <c r="BH351" t="e">
        <f t="shared" si="295"/>
        <v>#REF!</v>
      </c>
      <c r="BI351" s="13">
        <f t="shared" si="274"/>
        <v>743.64621724213885</v>
      </c>
      <c r="BJ351" s="115">
        <f t="shared" si="275"/>
        <v>1.7085040543306103</v>
      </c>
      <c r="BK351" s="13" t="e">
        <f t="shared" si="276"/>
        <v>#REF!</v>
      </c>
      <c r="BL351" t="e">
        <f t="shared" si="296"/>
        <v>#REF!</v>
      </c>
      <c r="BM351" s="116">
        <f t="shared" si="277"/>
        <v>5.6772349545232395</v>
      </c>
      <c r="BN351" s="13">
        <f t="shared" si="297"/>
        <v>2.7905442076247393</v>
      </c>
      <c r="BO351" s="13" t="e">
        <f t="shared" si="278"/>
        <v>#REF!</v>
      </c>
      <c r="BP351" t="e">
        <f t="shared" si="298"/>
        <v>#REF!</v>
      </c>
      <c r="BQ351" s="13">
        <f t="shared" si="279"/>
        <v>5.6772349545232395</v>
      </c>
      <c r="BR351" s="37">
        <f t="shared" si="280"/>
        <v>245.74561645731924</v>
      </c>
      <c r="BS351" s="13" t="e">
        <f t="shared" si="281"/>
        <v>#REF!</v>
      </c>
      <c r="BT351" t="e">
        <f t="shared" si="299"/>
        <v>#REF!</v>
      </c>
      <c r="BU351" s="13">
        <f t="shared" si="282"/>
        <v>890.04176756572133</v>
      </c>
      <c r="BV351" s="13">
        <f t="shared" si="300"/>
        <v>246.82765661061336</v>
      </c>
      <c r="BW351" s="13" t="e">
        <f t="shared" si="283"/>
        <v>#REF!</v>
      </c>
      <c r="BX351" t="e">
        <f t="shared" si="301"/>
        <v>#REF!</v>
      </c>
      <c r="BY351" s="13">
        <f t="shared" si="284"/>
        <v>890.04176756572133</v>
      </c>
    </row>
    <row r="352" spans="29:77" x14ac:dyDescent="0.2">
      <c r="AC352">
        <v>351</v>
      </c>
      <c r="AD352" s="37">
        <f t="shared" si="255"/>
        <v>902.90513738053278</v>
      </c>
      <c r="AE352" s="13" t="e">
        <f t="shared" si="256"/>
        <v>#REF!</v>
      </c>
      <c r="AF352" t="e">
        <f t="shared" si="302"/>
        <v>#REF!</v>
      </c>
      <c r="AG352" s="13">
        <f t="shared" si="257"/>
        <v>1949.1707066918982</v>
      </c>
      <c r="AH352" s="13">
        <f t="shared" si="285"/>
        <v>904.21801276652945</v>
      </c>
      <c r="AI352" s="13" t="e">
        <f t="shared" si="258"/>
        <v>#REF!</v>
      </c>
      <c r="AJ352" t="e">
        <f t="shared" si="286"/>
        <v>#REF!</v>
      </c>
      <c r="AK352" s="13">
        <f t="shared" si="259"/>
        <v>1949.1707066918982</v>
      </c>
      <c r="AL352" s="37">
        <f t="shared" si="260"/>
        <v>1951.5980368584414</v>
      </c>
      <c r="AM352" s="13" t="e">
        <f t="shared" si="261"/>
        <v>#REF!</v>
      </c>
      <c r="AN352" t="e">
        <f t="shared" si="287"/>
        <v>#REF!</v>
      </c>
      <c r="AO352" s="13">
        <f t="shared" si="262"/>
        <v>4135.1333898795156</v>
      </c>
      <c r="AP352" s="13">
        <f t="shared" si="288"/>
        <v>1953.0926949901914</v>
      </c>
      <c r="AQ352" s="13" t="e">
        <f t="shared" si="263"/>
        <v>#REF!</v>
      </c>
      <c r="AR352" s="13" t="e">
        <f t="shared" si="289"/>
        <v>#REF!</v>
      </c>
      <c r="AS352" s="38">
        <f t="shared" si="264"/>
        <v>4135.1333898795156</v>
      </c>
      <c r="AT352" s="37">
        <f t="shared" si="265"/>
        <v>251.27270472321888</v>
      </c>
      <c r="AU352" s="13" t="e">
        <f t="shared" si="266"/>
        <v>#REF!</v>
      </c>
      <c r="AV352" t="e">
        <f t="shared" si="290"/>
        <v>#REF!</v>
      </c>
      <c r="AW352" s="13">
        <f t="shared" si="267"/>
        <v>654.52934422449698</v>
      </c>
      <c r="AX352" s="13">
        <f t="shared" si="291"/>
        <v>252.09216979931364</v>
      </c>
      <c r="AY352" s="13" t="e">
        <f t="shared" si="268"/>
        <v>#REF!</v>
      </c>
      <c r="AZ352" t="e">
        <f t="shared" si="292"/>
        <v>#REF!</v>
      </c>
      <c r="BA352" s="13">
        <f t="shared" si="269"/>
        <v>654.52934422449698</v>
      </c>
      <c r="BB352" s="37">
        <f t="shared" si="270"/>
        <v>353.07368435452213</v>
      </c>
      <c r="BC352" s="13" t="e">
        <f t="shared" si="271"/>
        <v>#REF!</v>
      </c>
      <c r="BD352" t="e">
        <f t="shared" si="293"/>
        <v>#REF!</v>
      </c>
      <c r="BE352" s="13">
        <f t="shared" si="272"/>
        <v>743.64621724213885</v>
      </c>
      <c r="BF352" s="13">
        <f t="shared" si="294"/>
        <v>354.15572450781633</v>
      </c>
      <c r="BG352" s="13" t="e">
        <f t="shared" si="273"/>
        <v>#REF!</v>
      </c>
      <c r="BH352" t="e">
        <f t="shared" si="295"/>
        <v>#REF!</v>
      </c>
      <c r="BI352" s="13">
        <f t="shared" si="274"/>
        <v>743.64621724213885</v>
      </c>
      <c r="BJ352" s="115">
        <f t="shared" si="275"/>
        <v>1.7085040543306103</v>
      </c>
      <c r="BK352" s="13" t="e">
        <f t="shared" si="276"/>
        <v>#REF!</v>
      </c>
      <c r="BL352" t="e">
        <f t="shared" si="296"/>
        <v>#REF!</v>
      </c>
      <c r="BM352" s="116">
        <f t="shared" si="277"/>
        <v>5.6772349545232395</v>
      </c>
      <c r="BN352" s="13">
        <f t="shared" si="297"/>
        <v>2.7905442076247393</v>
      </c>
      <c r="BO352" s="13" t="e">
        <f t="shared" si="278"/>
        <v>#REF!</v>
      </c>
      <c r="BP352" t="e">
        <f t="shared" si="298"/>
        <v>#REF!</v>
      </c>
      <c r="BQ352" s="13">
        <f t="shared" si="279"/>
        <v>5.6772349545232395</v>
      </c>
      <c r="BR352" s="37">
        <f t="shared" si="280"/>
        <v>245.74561645731924</v>
      </c>
      <c r="BS352" s="13" t="e">
        <f t="shared" si="281"/>
        <v>#REF!</v>
      </c>
      <c r="BT352" t="e">
        <f t="shared" si="299"/>
        <v>#REF!</v>
      </c>
      <c r="BU352" s="13">
        <f t="shared" si="282"/>
        <v>890.04176756572133</v>
      </c>
      <c r="BV352" s="13">
        <f t="shared" si="300"/>
        <v>246.82765661061336</v>
      </c>
      <c r="BW352" s="13" t="e">
        <f t="shared" si="283"/>
        <v>#REF!</v>
      </c>
      <c r="BX352" t="e">
        <f t="shared" si="301"/>
        <v>#REF!</v>
      </c>
      <c r="BY352" s="13">
        <f t="shared" si="284"/>
        <v>890.04176756572133</v>
      </c>
    </row>
    <row r="353" spans="29:77" x14ac:dyDescent="0.2">
      <c r="AC353">
        <v>352</v>
      </c>
      <c r="AD353" s="37">
        <f t="shared" si="255"/>
        <v>902.90513738053278</v>
      </c>
      <c r="AE353" s="13" t="e">
        <f t="shared" si="256"/>
        <v>#REF!</v>
      </c>
      <c r="AF353" t="e">
        <f t="shared" si="302"/>
        <v>#REF!</v>
      </c>
      <c r="AG353" s="13">
        <f t="shared" si="257"/>
        <v>1949.1707066918982</v>
      </c>
      <c r="AH353" s="13">
        <f t="shared" si="285"/>
        <v>904.21801276652945</v>
      </c>
      <c r="AI353" s="13" t="e">
        <f t="shared" si="258"/>
        <v>#REF!</v>
      </c>
      <c r="AJ353" t="e">
        <f t="shared" si="286"/>
        <v>#REF!</v>
      </c>
      <c r="AK353" s="13">
        <f t="shared" si="259"/>
        <v>1949.1707066918982</v>
      </c>
      <c r="AL353" s="37">
        <f t="shared" si="260"/>
        <v>1951.5980368584414</v>
      </c>
      <c r="AM353" s="13" t="e">
        <f t="shared" si="261"/>
        <v>#REF!</v>
      </c>
      <c r="AN353" t="e">
        <f t="shared" si="287"/>
        <v>#REF!</v>
      </c>
      <c r="AO353" s="13">
        <f t="shared" si="262"/>
        <v>4135.1333898795156</v>
      </c>
      <c r="AP353" s="13">
        <f t="shared" si="288"/>
        <v>1953.0926949901914</v>
      </c>
      <c r="AQ353" s="13" t="e">
        <f t="shared" si="263"/>
        <v>#REF!</v>
      </c>
      <c r="AR353" s="13" t="e">
        <f t="shared" si="289"/>
        <v>#REF!</v>
      </c>
      <c r="AS353" s="38">
        <f t="shared" si="264"/>
        <v>4135.1333898795156</v>
      </c>
      <c r="AT353" s="37">
        <f t="shared" si="265"/>
        <v>251.27270472321888</v>
      </c>
      <c r="AU353" s="13" t="e">
        <f t="shared" si="266"/>
        <v>#REF!</v>
      </c>
      <c r="AV353" t="e">
        <f t="shared" si="290"/>
        <v>#REF!</v>
      </c>
      <c r="AW353" s="13">
        <f t="shared" si="267"/>
        <v>654.52934422449698</v>
      </c>
      <c r="AX353" s="13">
        <f t="shared" si="291"/>
        <v>252.09216979931364</v>
      </c>
      <c r="AY353" s="13" t="e">
        <f t="shared" si="268"/>
        <v>#REF!</v>
      </c>
      <c r="AZ353" t="e">
        <f t="shared" si="292"/>
        <v>#REF!</v>
      </c>
      <c r="BA353" s="13">
        <f t="shared" si="269"/>
        <v>654.52934422449698</v>
      </c>
      <c r="BB353" s="37">
        <f t="shared" si="270"/>
        <v>353.07368435452213</v>
      </c>
      <c r="BC353" s="13" t="e">
        <f t="shared" si="271"/>
        <v>#REF!</v>
      </c>
      <c r="BD353" t="e">
        <f t="shared" si="293"/>
        <v>#REF!</v>
      </c>
      <c r="BE353" s="13">
        <f t="shared" si="272"/>
        <v>743.64621724213885</v>
      </c>
      <c r="BF353" s="13">
        <f t="shared" si="294"/>
        <v>354.15572450781633</v>
      </c>
      <c r="BG353" s="13" t="e">
        <f t="shared" si="273"/>
        <v>#REF!</v>
      </c>
      <c r="BH353" t="e">
        <f t="shared" si="295"/>
        <v>#REF!</v>
      </c>
      <c r="BI353" s="13">
        <f t="shared" si="274"/>
        <v>743.64621724213885</v>
      </c>
      <c r="BJ353" s="115">
        <f t="shared" si="275"/>
        <v>1.7085040543306103</v>
      </c>
      <c r="BK353" s="13" t="e">
        <f t="shared" si="276"/>
        <v>#REF!</v>
      </c>
      <c r="BL353" t="e">
        <f t="shared" si="296"/>
        <v>#REF!</v>
      </c>
      <c r="BM353" s="116">
        <f t="shared" si="277"/>
        <v>5.6772349545232395</v>
      </c>
      <c r="BN353" s="13">
        <f t="shared" si="297"/>
        <v>2.7905442076247393</v>
      </c>
      <c r="BO353" s="13" t="e">
        <f t="shared" si="278"/>
        <v>#REF!</v>
      </c>
      <c r="BP353" t="e">
        <f t="shared" si="298"/>
        <v>#REF!</v>
      </c>
      <c r="BQ353" s="13">
        <f t="shared" si="279"/>
        <v>5.6772349545232395</v>
      </c>
      <c r="BR353" s="37">
        <f t="shared" si="280"/>
        <v>245.74561645731924</v>
      </c>
      <c r="BS353" s="13" t="e">
        <f t="shared" si="281"/>
        <v>#REF!</v>
      </c>
      <c r="BT353" t="e">
        <f t="shared" si="299"/>
        <v>#REF!</v>
      </c>
      <c r="BU353" s="13">
        <f t="shared" si="282"/>
        <v>890.04176756572133</v>
      </c>
      <c r="BV353" s="13">
        <f t="shared" si="300"/>
        <v>246.82765661061336</v>
      </c>
      <c r="BW353" s="13" t="e">
        <f t="shared" si="283"/>
        <v>#REF!</v>
      </c>
      <c r="BX353" t="e">
        <f t="shared" si="301"/>
        <v>#REF!</v>
      </c>
      <c r="BY353" s="13">
        <f t="shared" si="284"/>
        <v>890.04176756572133</v>
      </c>
    </row>
    <row r="354" spans="29:77" x14ac:dyDescent="0.2">
      <c r="AC354">
        <v>353</v>
      </c>
      <c r="AD354" s="37">
        <f t="shared" si="255"/>
        <v>902.90513738053278</v>
      </c>
      <c r="AE354" s="13" t="e">
        <f t="shared" si="256"/>
        <v>#REF!</v>
      </c>
      <c r="AF354" t="e">
        <f t="shared" si="302"/>
        <v>#REF!</v>
      </c>
      <c r="AG354" s="13">
        <f t="shared" si="257"/>
        <v>1949.1707066918982</v>
      </c>
      <c r="AH354" s="13">
        <f t="shared" si="285"/>
        <v>904.21801276652945</v>
      </c>
      <c r="AI354" s="13" t="e">
        <f t="shared" si="258"/>
        <v>#REF!</v>
      </c>
      <c r="AJ354" t="e">
        <f t="shared" si="286"/>
        <v>#REF!</v>
      </c>
      <c r="AK354" s="13">
        <f t="shared" si="259"/>
        <v>1949.1707066918982</v>
      </c>
      <c r="AL354" s="37">
        <f t="shared" si="260"/>
        <v>1951.5980368584414</v>
      </c>
      <c r="AM354" s="13" t="e">
        <f t="shared" si="261"/>
        <v>#REF!</v>
      </c>
      <c r="AN354" t="e">
        <f t="shared" si="287"/>
        <v>#REF!</v>
      </c>
      <c r="AO354" s="13">
        <f t="shared" si="262"/>
        <v>4135.1333898795156</v>
      </c>
      <c r="AP354" s="13">
        <f t="shared" si="288"/>
        <v>1953.0926949901914</v>
      </c>
      <c r="AQ354" s="13" t="e">
        <f t="shared" si="263"/>
        <v>#REF!</v>
      </c>
      <c r="AR354" s="13" t="e">
        <f t="shared" si="289"/>
        <v>#REF!</v>
      </c>
      <c r="AS354" s="38">
        <f t="shared" si="264"/>
        <v>4135.1333898795156</v>
      </c>
      <c r="AT354" s="37">
        <f t="shared" si="265"/>
        <v>251.27270472321888</v>
      </c>
      <c r="AU354" s="13" t="e">
        <f t="shared" si="266"/>
        <v>#REF!</v>
      </c>
      <c r="AV354" t="e">
        <f t="shared" si="290"/>
        <v>#REF!</v>
      </c>
      <c r="AW354" s="13">
        <f t="shared" si="267"/>
        <v>654.52934422449698</v>
      </c>
      <c r="AX354" s="13">
        <f t="shared" si="291"/>
        <v>252.09216979931364</v>
      </c>
      <c r="AY354" s="13" t="e">
        <f t="shared" si="268"/>
        <v>#REF!</v>
      </c>
      <c r="AZ354" t="e">
        <f t="shared" si="292"/>
        <v>#REF!</v>
      </c>
      <c r="BA354" s="13">
        <f t="shared" si="269"/>
        <v>654.52934422449698</v>
      </c>
      <c r="BB354" s="37">
        <f t="shared" si="270"/>
        <v>353.07368435452213</v>
      </c>
      <c r="BC354" s="13" t="e">
        <f t="shared" si="271"/>
        <v>#REF!</v>
      </c>
      <c r="BD354" t="e">
        <f t="shared" si="293"/>
        <v>#REF!</v>
      </c>
      <c r="BE354" s="13">
        <f t="shared" si="272"/>
        <v>743.64621724213885</v>
      </c>
      <c r="BF354" s="13">
        <f t="shared" si="294"/>
        <v>354.15572450781633</v>
      </c>
      <c r="BG354" s="13" t="e">
        <f t="shared" si="273"/>
        <v>#REF!</v>
      </c>
      <c r="BH354" t="e">
        <f t="shared" si="295"/>
        <v>#REF!</v>
      </c>
      <c r="BI354" s="13">
        <f t="shared" si="274"/>
        <v>743.64621724213885</v>
      </c>
      <c r="BJ354" s="115">
        <f t="shared" si="275"/>
        <v>1.7085040543306103</v>
      </c>
      <c r="BK354" s="13" t="e">
        <f t="shared" si="276"/>
        <v>#REF!</v>
      </c>
      <c r="BL354" t="e">
        <f t="shared" si="296"/>
        <v>#REF!</v>
      </c>
      <c r="BM354" s="116">
        <f t="shared" si="277"/>
        <v>5.6772349545232395</v>
      </c>
      <c r="BN354" s="13">
        <f t="shared" si="297"/>
        <v>2.7905442076247393</v>
      </c>
      <c r="BO354" s="13" t="e">
        <f t="shared" si="278"/>
        <v>#REF!</v>
      </c>
      <c r="BP354" t="e">
        <f t="shared" si="298"/>
        <v>#REF!</v>
      </c>
      <c r="BQ354" s="13">
        <f t="shared" si="279"/>
        <v>5.6772349545232395</v>
      </c>
      <c r="BR354" s="37">
        <f t="shared" si="280"/>
        <v>245.74561645731924</v>
      </c>
      <c r="BS354" s="13" t="e">
        <f t="shared" si="281"/>
        <v>#REF!</v>
      </c>
      <c r="BT354" t="e">
        <f t="shared" si="299"/>
        <v>#REF!</v>
      </c>
      <c r="BU354" s="13">
        <f t="shared" si="282"/>
        <v>890.04176756572133</v>
      </c>
      <c r="BV354" s="13">
        <f t="shared" si="300"/>
        <v>246.82765661061336</v>
      </c>
      <c r="BW354" s="13" t="e">
        <f t="shared" si="283"/>
        <v>#REF!</v>
      </c>
      <c r="BX354" t="e">
        <f t="shared" si="301"/>
        <v>#REF!</v>
      </c>
      <c r="BY354" s="13">
        <f t="shared" si="284"/>
        <v>890.04176756572133</v>
      </c>
    </row>
    <row r="355" spans="29:77" x14ac:dyDescent="0.2">
      <c r="AC355">
        <v>354</v>
      </c>
      <c r="AD355" s="37">
        <f t="shared" si="255"/>
        <v>902.90513738053278</v>
      </c>
      <c r="AE355" s="13" t="e">
        <f t="shared" si="256"/>
        <v>#REF!</v>
      </c>
      <c r="AF355" t="e">
        <f t="shared" si="302"/>
        <v>#REF!</v>
      </c>
      <c r="AG355" s="13">
        <f t="shared" si="257"/>
        <v>1949.1707066918982</v>
      </c>
      <c r="AH355" s="13">
        <f t="shared" si="285"/>
        <v>904.21801276652945</v>
      </c>
      <c r="AI355" s="13" t="e">
        <f t="shared" si="258"/>
        <v>#REF!</v>
      </c>
      <c r="AJ355" t="e">
        <f t="shared" si="286"/>
        <v>#REF!</v>
      </c>
      <c r="AK355" s="13">
        <f t="shared" si="259"/>
        <v>1949.1707066918982</v>
      </c>
      <c r="AL355" s="37">
        <f t="shared" si="260"/>
        <v>1951.5980368584414</v>
      </c>
      <c r="AM355" s="13" t="e">
        <f t="shared" si="261"/>
        <v>#REF!</v>
      </c>
      <c r="AN355" t="e">
        <f t="shared" si="287"/>
        <v>#REF!</v>
      </c>
      <c r="AO355" s="13">
        <f t="shared" si="262"/>
        <v>4135.1333898795156</v>
      </c>
      <c r="AP355" s="13">
        <f t="shared" si="288"/>
        <v>1953.0926949901914</v>
      </c>
      <c r="AQ355" s="13" t="e">
        <f t="shared" si="263"/>
        <v>#REF!</v>
      </c>
      <c r="AR355" s="13" t="e">
        <f t="shared" si="289"/>
        <v>#REF!</v>
      </c>
      <c r="AS355" s="38">
        <f t="shared" si="264"/>
        <v>4135.1333898795156</v>
      </c>
      <c r="AT355" s="37">
        <f t="shared" si="265"/>
        <v>251.27270472321888</v>
      </c>
      <c r="AU355" s="13" t="e">
        <f t="shared" si="266"/>
        <v>#REF!</v>
      </c>
      <c r="AV355" t="e">
        <f t="shared" si="290"/>
        <v>#REF!</v>
      </c>
      <c r="AW355" s="13">
        <f t="shared" si="267"/>
        <v>654.52934422449698</v>
      </c>
      <c r="AX355" s="13">
        <f t="shared" si="291"/>
        <v>252.09216979931364</v>
      </c>
      <c r="AY355" s="13" t="e">
        <f t="shared" si="268"/>
        <v>#REF!</v>
      </c>
      <c r="AZ355" t="e">
        <f t="shared" si="292"/>
        <v>#REF!</v>
      </c>
      <c r="BA355" s="13">
        <f t="shared" si="269"/>
        <v>654.52934422449698</v>
      </c>
      <c r="BB355" s="37">
        <f t="shared" si="270"/>
        <v>353.07368435452213</v>
      </c>
      <c r="BC355" s="13" t="e">
        <f t="shared" si="271"/>
        <v>#REF!</v>
      </c>
      <c r="BD355" t="e">
        <f t="shared" si="293"/>
        <v>#REF!</v>
      </c>
      <c r="BE355" s="13">
        <f t="shared" si="272"/>
        <v>743.64621724213885</v>
      </c>
      <c r="BF355" s="13">
        <f t="shared" si="294"/>
        <v>354.15572450781633</v>
      </c>
      <c r="BG355" s="13" t="e">
        <f t="shared" si="273"/>
        <v>#REF!</v>
      </c>
      <c r="BH355" t="e">
        <f t="shared" si="295"/>
        <v>#REF!</v>
      </c>
      <c r="BI355" s="13">
        <f t="shared" si="274"/>
        <v>743.64621724213885</v>
      </c>
      <c r="BJ355" s="115">
        <f t="shared" si="275"/>
        <v>1.7085040543306103</v>
      </c>
      <c r="BK355" s="13" t="e">
        <f t="shared" si="276"/>
        <v>#REF!</v>
      </c>
      <c r="BL355" t="e">
        <f t="shared" si="296"/>
        <v>#REF!</v>
      </c>
      <c r="BM355" s="116">
        <f t="shared" si="277"/>
        <v>5.6772349545232395</v>
      </c>
      <c r="BN355" s="13">
        <f t="shared" si="297"/>
        <v>2.7905442076247393</v>
      </c>
      <c r="BO355" s="13" t="e">
        <f t="shared" si="278"/>
        <v>#REF!</v>
      </c>
      <c r="BP355" t="e">
        <f t="shared" si="298"/>
        <v>#REF!</v>
      </c>
      <c r="BQ355" s="13">
        <f t="shared" si="279"/>
        <v>5.6772349545232395</v>
      </c>
      <c r="BR355" s="37">
        <f t="shared" si="280"/>
        <v>245.74561645731924</v>
      </c>
      <c r="BS355" s="13" t="e">
        <f t="shared" si="281"/>
        <v>#REF!</v>
      </c>
      <c r="BT355" t="e">
        <f t="shared" si="299"/>
        <v>#REF!</v>
      </c>
      <c r="BU355" s="13">
        <f t="shared" si="282"/>
        <v>890.04176756572133</v>
      </c>
      <c r="BV355" s="13">
        <f t="shared" si="300"/>
        <v>246.82765661061336</v>
      </c>
      <c r="BW355" s="13" t="e">
        <f t="shared" si="283"/>
        <v>#REF!</v>
      </c>
      <c r="BX355" t="e">
        <f t="shared" si="301"/>
        <v>#REF!</v>
      </c>
      <c r="BY355" s="13">
        <f t="shared" si="284"/>
        <v>890.04176756572133</v>
      </c>
    </row>
    <row r="356" spans="29:77" x14ac:dyDescent="0.2">
      <c r="AC356">
        <v>355</v>
      </c>
      <c r="AD356" s="37">
        <f t="shared" si="255"/>
        <v>902.90513738053278</v>
      </c>
      <c r="AE356" s="13" t="e">
        <f t="shared" si="256"/>
        <v>#REF!</v>
      </c>
      <c r="AF356" t="e">
        <f t="shared" si="302"/>
        <v>#REF!</v>
      </c>
      <c r="AG356" s="13">
        <f t="shared" si="257"/>
        <v>1949.1707066918982</v>
      </c>
      <c r="AH356" s="13">
        <f t="shared" si="285"/>
        <v>904.21801276652945</v>
      </c>
      <c r="AI356" s="13" t="e">
        <f t="shared" si="258"/>
        <v>#REF!</v>
      </c>
      <c r="AJ356" t="e">
        <f t="shared" si="286"/>
        <v>#REF!</v>
      </c>
      <c r="AK356" s="13">
        <f t="shared" si="259"/>
        <v>1949.1707066918982</v>
      </c>
      <c r="AL356" s="37">
        <f t="shared" si="260"/>
        <v>1951.5980368584414</v>
      </c>
      <c r="AM356" s="13" t="e">
        <f t="shared" si="261"/>
        <v>#REF!</v>
      </c>
      <c r="AN356" t="e">
        <f t="shared" si="287"/>
        <v>#REF!</v>
      </c>
      <c r="AO356" s="13">
        <f t="shared" si="262"/>
        <v>4135.1333898795156</v>
      </c>
      <c r="AP356" s="13">
        <f t="shared" si="288"/>
        <v>1953.0926949901914</v>
      </c>
      <c r="AQ356" s="13" t="e">
        <f t="shared" si="263"/>
        <v>#REF!</v>
      </c>
      <c r="AR356" s="13" t="e">
        <f t="shared" si="289"/>
        <v>#REF!</v>
      </c>
      <c r="AS356" s="38">
        <f t="shared" si="264"/>
        <v>4135.1333898795156</v>
      </c>
      <c r="AT356" s="37">
        <f t="shared" si="265"/>
        <v>251.27270472321888</v>
      </c>
      <c r="AU356" s="13" t="e">
        <f t="shared" si="266"/>
        <v>#REF!</v>
      </c>
      <c r="AV356" t="e">
        <f t="shared" si="290"/>
        <v>#REF!</v>
      </c>
      <c r="AW356" s="13">
        <f t="shared" si="267"/>
        <v>654.52934422449698</v>
      </c>
      <c r="AX356" s="13">
        <f t="shared" si="291"/>
        <v>252.09216979931364</v>
      </c>
      <c r="AY356" s="13" t="e">
        <f t="shared" si="268"/>
        <v>#REF!</v>
      </c>
      <c r="AZ356" t="e">
        <f t="shared" si="292"/>
        <v>#REF!</v>
      </c>
      <c r="BA356" s="13">
        <f t="shared" si="269"/>
        <v>654.52934422449698</v>
      </c>
      <c r="BB356" s="37">
        <f t="shared" si="270"/>
        <v>353.07368435452213</v>
      </c>
      <c r="BC356" s="13" t="e">
        <f t="shared" si="271"/>
        <v>#REF!</v>
      </c>
      <c r="BD356" t="e">
        <f t="shared" si="293"/>
        <v>#REF!</v>
      </c>
      <c r="BE356" s="13">
        <f t="shared" si="272"/>
        <v>743.64621724213885</v>
      </c>
      <c r="BF356" s="13">
        <f t="shared" si="294"/>
        <v>354.15572450781633</v>
      </c>
      <c r="BG356" s="13" t="e">
        <f t="shared" si="273"/>
        <v>#REF!</v>
      </c>
      <c r="BH356" t="e">
        <f t="shared" si="295"/>
        <v>#REF!</v>
      </c>
      <c r="BI356" s="13">
        <f t="shared" si="274"/>
        <v>743.64621724213885</v>
      </c>
      <c r="BJ356" s="115">
        <f t="shared" si="275"/>
        <v>1.7085040543306103</v>
      </c>
      <c r="BK356" s="13" t="e">
        <f t="shared" si="276"/>
        <v>#REF!</v>
      </c>
      <c r="BL356" t="e">
        <f t="shared" si="296"/>
        <v>#REF!</v>
      </c>
      <c r="BM356" s="116">
        <f t="shared" si="277"/>
        <v>5.6772349545232395</v>
      </c>
      <c r="BN356" s="13">
        <f t="shared" si="297"/>
        <v>2.7905442076247393</v>
      </c>
      <c r="BO356" s="13" t="e">
        <f t="shared" si="278"/>
        <v>#REF!</v>
      </c>
      <c r="BP356" t="e">
        <f t="shared" si="298"/>
        <v>#REF!</v>
      </c>
      <c r="BQ356" s="13">
        <f t="shared" si="279"/>
        <v>5.6772349545232395</v>
      </c>
      <c r="BR356" s="37">
        <f t="shared" si="280"/>
        <v>245.74561645731924</v>
      </c>
      <c r="BS356" s="13" t="e">
        <f t="shared" si="281"/>
        <v>#REF!</v>
      </c>
      <c r="BT356" t="e">
        <f t="shared" si="299"/>
        <v>#REF!</v>
      </c>
      <c r="BU356" s="13">
        <f t="shared" si="282"/>
        <v>890.04176756572133</v>
      </c>
      <c r="BV356" s="13">
        <f t="shared" si="300"/>
        <v>246.82765661061336</v>
      </c>
      <c r="BW356" s="13" t="e">
        <f t="shared" si="283"/>
        <v>#REF!</v>
      </c>
      <c r="BX356" t="e">
        <f t="shared" si="301"/>
        <v>#REF!</v>
      </c>
      <c r="BY356" s="13">
        <f t="shared" si="284"/>
        <v>890.04176756572133</v>
      </c>
    </row>
    <row r="357" spans="29:77" x14ac:dyDescent="0.2">
      <c r="AC357">
        <v>356</v>
      </c>
      <c r="AD357" s="37">
        <f t="shared" si="255"/>
        <v>902.90513738053278</v>
      </c>
      <c r="AE357" s="13" t="e">
        <f t="shared" si="256"/>
        <v>#REF!</v>
      </c>
      <c r="AF357" t="e">
        <f t="shared" si="302"/>
        <v>#REF!</v>
      </c>
      <c r="AG357" s="13">
        <f t="shared" si="257"/>
        <v>1949.1707066918982</v>
      </c>
      <c r="AH357" s="13">
        <f t="shared" si="285"/>
        <v>904.21801276652945</v>
      </c>
      <c r="AI357" s="13" t="e">
        <f t="shared" si="258"/>
        <v>#REF!</v>
      </c>
      <c r="AJ357" t="e">
        <f t="shared" si="286"/>
        <v>#REF!</v>
      </c>
      <c r="AK357" s="13">
        <f t="shared" si="259"/>
        <v>1949.1707066918982</v>
      </c>
      <c r="AL357" s="37">
        <f t="shared" si="260"/>
        <v>1951.5980368584414</v>
      </c>
      <c r="AM357" s="13" t="e">
        <f t="shared" si="261"/>
        <v>#REF!</v>
      </c>
      <c r="AN357" t="e">
        <f t="shared" si="287"/>
        <v>#REF!</v>
      </c>
      <c r="AO357" s="13">
        <f t="shared" si="262"/>
        <v>4135.1333898795156</v>
      </c>
      <c r="AP357" s="13">
        <f t="shared" si="288"/>
        <v>1953.0926949901914</v>
      </c>
      <c r="AQ357" s="13" t="e">
        <f t="shared" si="263"/>
        <v>#REF!</v>
      </c>
      <c r="AR357" s="13" t="e">
        <f t="shared" si="289"/>
        <v>#REF!</v>
      </c>
      <c r="AS357" s="38">
        <f t="shared" si="264"/>
        <v>4135.1333898795156</v>
      </c>
      <c r="AT357" s="37">
        <f t="shared" si="265"/>
        <v>251.27270472321888</v>
      </c>
      <c r="AU357" s="13" t="e">
        <f t="shared" si="266"/>
        <v>#REF!</v>
      </c>
      <c r="AV357" t="e">
        <f t="shared" si="290"/>
        <v>#REF!</v>
      </c>
      <c r="AW357" s="13">
        <f t="shared" si="267"/>
        <v>654.52934422449698</v>
      </c>
      <c r="AX357" s="13">
        <f t="shared" si="291"/>
        <v>252.09216979931364</v>
      </c>
      <c r="AY357" s="13" t="e">
        <f t="shared" si="268"/>
        <v>#REF!</v>
      </c>
      <c r="AZ357" t="e">
        <f t="shared" si="292"/>
        <v>#REF!</v>
      </c>
      <c r="BA357" s="13">
        <f t="shared" si="269"/>
        <v>654.52934422449698</v>
      </c>
      <c r="BB357" s="37">
        <f t="shared" si="270"/>
        <v>353.07368435452213</v>
      </c>
      <c r="BC357" s="13" t="e">
        <f t="shared" si="271"/>
        <v>#REF!</v>
      </c>
      <c r="BD357" t="e">
        <f t="shared" si="293"/>
        <v>#REF!</v>
      </c>
      <c r="BE357" s="13">
        <f t="shared" si="272"/>
        <v>743.64621724213885</v>
      </c>
      <c r="BF357" s="13">
        <f t="shared" si="294"/>
        <v>354.15572450781633</v>
      </c>
      <c r="BG357" s="13" t="e">
        <f t="shared" si="273"/>
        <v>#REF!</v>
      </c>
      <c r="BH357" t="e">
        <f t="shared" si="295"/>
        <v>#REF!</v>
      </c>
      <c r="BI357" s="13">
        <f t="shared" si="274"/>
        <v>743.64621724213885</v>
      </c>
      <c r="BJ357" s="115">
        <f t="shared" si="275"/>
        <v>1.7085040543306103</v>
      </c>
      <c r="BK357" s="13" t="e">
        <f t="shared" si="276"/>
        <v>#REF!</v>
      </c>
      <c r="BL357" t="e">
        <f t="shared" si="296"/>
        <v>#REF!</v>
      </c>
      <c r="BM357" s="116">
        <f t="shared" si="277"/>
        <v>5.6772349545232395</v>
      </c>
      <c r="BN357" s="13">
        <f t="shared" si="297"/>
        <v>2.7905442076247393</v>
      </c>
      <c r="BO357" s="13" t="e">
        <f t="shared" si="278"/>
        <v>#REF!</v>
      </c>
      <c r="BP357" t="e">
        <f t="shared" si="298"/>
        <v>#REF!</v>
      </c>
      <c r="BQ357" s="13">
        <f t="shared" si="279"/>
        <v>5.6772349545232395</v>
      </c>
      <c r="BR357" s="37">
        <f t="shared" si="280"/>
        <v>245.74561645731924</v>
      </c>
      <c r="BS357" s="13" t="e">
        <f t="shared" si="281"/>
        <v>#REF!</v>
      </c>
      <c r="BT357" t="e">
        <f t="shared" si="299"/>
        <v>#REF!</v>
      </c>
      <c r="BU357" s="13">
        <f t="shared" si="282"/>
        <v>890.04176756572133</v>
      </c>
      <c r="BV357" s="13">
        <f t="shared" si="300"/>
        <v>246.82765661061336</v>
      </c>
      <c r="BW357" s="13" t="e">
        <f t="shared" si="283"/>
        <v>#REF!</v>
      </c>
      <c r="BX357" t="e">
        <f t="shared" si="301"/>
        <v>#REF!</v>
      </c>
      <c r="BY357" s="13">
        <f t="shared" si="284"/>
        <v>890.04176756572133</v>
      </c>
    </row>
    <row r="358" spans="29:77" x14ac:dyDescent="0.2">
      <c r="AC358">
        <v>357</v>
      </c>
      <c r="AD358" s="37">
        <f t="shared" si="255"/>
        <v>902.90513738053278</v>
      </c>
      <c r="AE358" s="13" t="e">
        <f t="shared" si="256"/>
        <v>#REF!</v>
      </c>
      <c r="AF358" t="e">
        <f t="shared" si="302"/>
        <v>#REF!</v>
      </c>
      <c r="AG358" s="13">
        <f t="shared" si="257"/>
        <v>1949.1707066918982</v>
      </c>
      <c r="AH358" s="13">
        <f t="shared" si="285"/>
        <v>904.21801276652945</v>
      </c>
      <c r="AI358" s="13" t="e">
        <f t="shared" si="258"/>
        <v>#REF!</v>
      </c>
      <c r="AJ358" t="e">
        <f t="shared" si="286"/>
        <v>#REF!</v>
      </c>
      <c r="AK358" s="13">
        <f t="shared" si="259"/>
        <v>1949.1707066918982</v>
      </c>
      <c r="AL358" s="37">
        <f t="shared" si="260"/>
        <v>1951.5980368584414</v>
      </c>
      <c r="AM358" s="13" t="e">
        <f t="shared" si="261"/>
        <v>#REF!</v>
      </c>
      <c r="AN358" t="e">
        <f t="shared" si="287"/>
        <v>#REF!</v>
      </c>
      <c r="AO358" s="13">
        <f t="shared" si="262"/>
        <v>4135.1333898795156</v>
      </c>
      <c r="AP358" s="13">
        <f t="shared" si="288"/>
        <v>1953.0926949901914</v>
      </c>
      <c r="AQ358" s="13" t="e">
        <f t="shared" si="263"/>
        <v>#REF!</v>
      </c>
      <c r="AR358" s="13" t="e">
        <f t="shared" si="289"/>
        <v>#REF!</v>
      </c>
      <c r="AS358" s="38">
        <f t="shared" si="264"/>
        <v>4135.1333898795156</v>
      </c>
      <c r="AT358" s="37">
        <f t="shared" si="265"/>
        <v>251.27270472321888</v>
      </c>
      <c r="AU358" s="13" t="e">
        <f t="shared" si="266"/>
        <v>#REF!</v>
      </c>
      <c r="AV358" t="e">
        <f t="shared" si="290"/>
        <v>#REF!</v>
      </c>
      <c r="AW358" s="13">
        <f t="shared" si="267"/>
        <v>654.52934422449698</v>
      </c>
      <c r="AX358" s="13">
        <f t="shared" si="291"/>
        <v>252.09216979931364</v>
      </c>
      <c r="AY358" s="13" t="e">
        <f t="shared" si="268"/>
        <v>#REF!</v>
      </c>
      <c r="AZ358" t="e">
        <f t="shared" si="292"/>
        <v>#REF!</v>
      </c>
      <c r="BA358" s="13">
        <f t="shared" si="269"/>
        <v>654.52934422449698</v>
      </c>
      <c r="BB358" s="37">
        <f t="shared" si="270"/>
        <v>353.07368435452213</v>
      </c>
      <c r="BC358" s="13" t="e">
        <f t="shared" si="271"/>
        <v>#REF!</v>
      </c>
      <c r="BD358" t="e">
        <f t="shared" si="293"/>
        <v>#REF!</v>
      </c>
      <c r="BE358" s="13">
        <f t="shared" si="272"/>
        <v>743.64621724213885</v>
      </c>
      <c r="BF358" s="13">
        <f t="shared" si="294"/>
        <v>354.15572450781633</v>
      </c>
      <c r="BG358" s="13" t="e">
        <f t="shared" si="273"/>
        <v>#REF!</v>
      </c>
      <c r="BH358" t="e">
        <f t="shared" si="295"/>
        <v>#REF!</v>
      </c>
      <c r="BI358" s="13">
        <f t="shared" si="274"/>
        <v>743.64621724213885</v>
      </c>
      <c r="BJ358" s="115">
        <f t="shared" si="275"/>
        <v>1.7085040543306103</v>
      </c>
      <c r="BK358" s="13" t="e">
        <f t="shared" si="276"/>
        <v>#REF!</v>
      </c>
      <c r="BL358" t="e">
        <f t="shared" si="296"/>
        <v>#REF!</v>
      </c>
      <c r="BM358" s="116">
        <f t="shared" si="277"/>
        <v>5.6772349545232395</v>
      </c>
      <c r="BN358" s="13">
        <f t="shared" si="297"/>
        <v>2.7905442076247393</v>
      </c>
      <c r="BO358" s="13" t="e">
        <f t="shared" si="278"/>
        <v>#REF!</v>
      </c>
      <c r="BP358" t="e">
        <f t="shared" si="298"/>
        <v>#REF!</v>
      </c>
      <c r="BQ358" s="13">
        <f t="shared" si="279"/>
        <v>5.6772349545232395</v>
      </c>
      <c r="BR358" s="37">
        <f t="shared" si="280"/>
        <v>245.74561645731924</v>
      </c>
      <c r="BS358" s="13" t="e">
        <f t="shared" si="281"/>
        <v>#REF!</v>
      </c>
      <c r="BT358" t="e">
        <f t="shared" si="299"/>
        <v>#REF!</v>
      </c>
      <c r="BU358" s="13">
        <f t="shared" si="282"/>
        <v>890.04176756572133</v>
      </c>
      <c r="BV358" s="13">
        <f t="shared" si="300"/>
        <v>246.82765661061336</v>
      </c>
      <c r="BW358" s="13" t="e">
        <f t="shared" si="283"/>
        <v>#REF!</v>
      </c>
      <c r="BX358" t="e">
        <f t="shared" si="301"/>
        <v>#REF!</v>
      </c>
      <c r="BY358" s="13">
        <f t="shared" si="284"/>
        <v>890.04176756572133</v>
      </c>
    </row>
    <row r="359" spans="29:77" x14ac:dyDescent="0.2">
      <c r="AC359">
        <v>358</v>
      </c>
      <c r="AD359" s="37">
        <f t="shared" si="255"/>
        <v>902.90513738053278</v>
      </c>
      <c r="AE359" s="13" t="e">
        <f t="shared" si="256"/>
        <v>#REF!</v>
      </c>
      <c r="AF359" t="e">
        <f t="shared" si="302"/>
        <v>#REF!</v>
      </c>
      <c r="AG359" s="13">
        <f t="shared" si="257"/>
        <v>1949.1707066918982</v>
      </c>
      <c r="AH359" s="13">
        <f t="shared" si="285"/>
        <v>904.21801276652945</v>
      </c>
      <c r="AI359" s="13" t="e">
        <f t="shared" si="258"/>
        <v>#REF!</v>
      </c>
      <c r="AJ359" t="e">
        <f t="shared" si="286"/>
        <v>#REF!</v>
      </c>
      <c r="AK359" s="13">
        <f t="shared" si="259"/>
        <v>1949.1707066918982</v>
      </c>
      <c r="AL359" s="37">
        <f t="shared" si="260"/>
        <v>1951.5980368584414</v>
      </c>
      <c r="AM359" s="13" t="e">
        <f t="shared" si="261"/>
        <v>#REF!</v>
      </c>
      <c r="AN359" t="e">
        <f t="shared" si="287"/>
        <v>#REF!</v>
      </c>
      <c r="AO359" s="13">
        <f t="shared" si="262"/>
        <v>4135.1333898795156</v>
      </c>
      <c r="AP359" s="13">
        <f t="shared" si="288"/>
        <v>1953.0926949901914</v>
      </c>
      <c r="AQ359" s="13" t="e">
        <f t="shared" si="263"/>
        <v>#REF!</v>
      </c>
      <c r="AR359" s="13" t="e">
        <f t="shared" si="289"/>
        <v>#REF!</v>
      </c>
      <c r="AS359" s="38">
        <f t="shared" si="264"/>
        <v>4135.1333898795156</v>
      </c>
      <c r="AT359" s="37">
        <f t="shared" si="265"/>
        <v>251.27270472321888</v>
      </c>
      <c r="AU359" s="13" t="e">
        <f t="shared" si="266"/>
        <v>#REF!</v>
      </c>
      <c r="AV359" t="e">
        <f t="shared" si="290"/>
        <v>#REF!</v>
      </c>
      <c r="AW359" s="13">
        <f t="shared" si="267"/>
        <v>654.52934422449698</v>
      </c>
      <c r="AX359" s="13">
        <f t="shared" si="291"/>
        <v>252.09216979931364</v>
      </c>
      <c r="AY359" s="13" t="e">
        <f t="shared" si="268"/>
        <v>#REF!</v>
      </c>
      <c r="AZ359" t="e">
        <f t="shared" si="292"/>
        <v>#REF!</v>
      </c>
      <c r="BA359" s="13">
        <f t="shared" si="269"/>
        <v>654.52934422449698</v>
      </c>
      <c r="BB359" s="37">
        <f t="shared" si="270"/>
        <v>353.07368435452213</v>
      </c>
      <c r="BC359" s="13" t="e">
        <f t="shared" si="271"/>
        <v>#REF!</v>
      </c>
      <c r="BD359" t="e">
        <f t="shared" si="293"/>
        <v>#REF!</v>
      </c>
      <c r="BE359" s="13">
        <f t="shared" si="272"/>
        <v>743.64621724213885</v>
      </c>
      <c r="BF359" s="13">
        <f t="shared" si="294"/>
        <v>354.15572450781633</v>
      </c>
      <c r="BG359" s="13" t="e">
        <f t="shared" si="273"/>
        <v>#REF!</v>
      </c>
      <c r="BH359" t="e">
        <f t="shared" si="295"/>
        <v>#REF!</v>
      </c>
      <c r="BI359" s="13">
        <f t="shared" si="274"/>
        <v>743.64621724213885</v>
      </c>
      <c r="BJ359" s="115">
        <f t="shared" si="275"/>
        <v>1.7085040543306103</v>
      </c>
      <c r="BK359" s="13" t="e">
        <f t="shared" si="276"/>
        <v>#REF!</v>
      </c>
      <c r="BL359" t="e">
        <f t="shared" si="296"/>
        <v>#REF!</v>
      </c>
      <c r="BM359" s="116">
        <f t="shared" si="277"/>
        <v>5.6772349545232395</v>
      </c>
      <c r="BN359" s="13">
        <f t="shared" si="297"/>
        <v>2.7905442076247393</v>
      </c>
      <c r="BO359" s="13" t="e">
        <f t="shared" si="278"/>
        <v>#REF!</v>
      </c>
      <c r="BP359" t="e">
        <f t="shared" si="298"/>
        <v>#REF!</v>
      </c>
      <c r="BQ359" s="13">
        <f t="shared" si="279"/>
        <v>5.6772349545232395</v>
      </c>
      <c r="BR359" s="37">
        <f t="shared" si="280"/>
        <v>245.74561645731924</v>
      </c>
      <c r="BS359" s="13" t="e">
        <f t="shared" si="281"/>
        <v>#REF!</v>
      </c>
      <c r="BT359" t="e">
        <f t="shared" si="299"/>
        <v>#REF!</v>
      </c>
      <c r="BU359" s="13">
        <f t="shared" si="282"/>
        <v>890.04176756572133</v>
      </c>
      <c r="BV359" s="13">
        <f t="shared" si="300"/>
        <v>246.82765661061336</v>
      </c>
      <c r="BW359" s="13" t="e">
        <f t="shared" si="283"/>
        <v>#REF!</v>
      </c>
      <c r="BX359" t="e">
        <f t="shared" si="301"/>
        <v>#REF!</v>
      </c>
      <c r="BY359" s="13">
        <f t="shared" si="284"/>
        <v>890.04176756572133</v>
      </c>
    </row>
    <row r="360" spans="29:77" x14ac:dyDescent="0.2">
      <c r="AC360">
        <v>359</v>
      </c>
      <c r="AD360" s="37">
        <f t="shared" si="255"/>
        <v>902.90513738053278</v>
      </c>
      <c r="AE360" s="13" t="e">
        <f t="shared" si="256"/>
        <v>#REF!</v>
      </c>
      <c r="AF360" t="e">
        <f t="shared" si="302"/>
        <v>#REF!</v>
      </c>
      <c r="AG360" s="13">
        <f t="shared" si="257"/>
        <v>1949.1707066918982</v>
      </c>
      <c r="AH360" s="13">
        <f t="shared" si="285"/>
        <v>904.21801276652945</v>
      </c>
      <c r="AI360" s="13" t="e">
        <f t="shared" si="258"/>
        <v>#REF!</v>
      </c>
      <c r="AJ360" t="e">
        <f t="shared" si="286"/>
        <v>#REF!</v>
      </c>
      <c r="AK360" s="13">
        <f t="shared" si="259"/>
        <v>1949.1707066918982</v>
      </c>
      <c r="AL360" s="37">
        <f t="shared" si="260"/>
        <v>1951.5980368584414</v>
      </c>
      <c r="AM360" s="13" t="e">
        <f t="shared" si="261"/>
        <v>#REF!</v>
      </c>
      <c r="AN360" t="e">
        <f t="shared" si="287"/>
        <v>#REF!</v>
      </c>
      <c r="AO360" s="13">
        <f t="shared" si="262"/>
        <v>4135.1333898795156</v>
      </c>
      <c r="AP360" s="13">
        <f t="shared" si="288"/>
        <v>1953.0926949901914</v>
      </c>
      <c r="AQ360" s="13" t="e">
        <f t="shared" si="263"/>
        <v>#REF!</v>
      </c>
      <c r="AR360" s="13" t="e">
        <f t="shared" si="289"/>
        <v>#REF!</v>
      </c>
      <c r="AS360" s="38">
        <f t="shared" si="264"/>
        <v>4135.1333898795156</v>
      </c>
      <c r="AT360" s="37">
        <f t="shared" si="265"/>
        <v>251.27270472321888</v>
      </c>
      <c r="AU360" s="13" t="e">
        <f t="shared" si="266"/>
        <v>#REF!</v>
      </c>
      <c r="AV360" t="e">
        <f t="shared" si="290"/>
        <v>#REF!</v>
      </c>
      <c r="AW360" s="13">
        <f t="shared" si="267"/>
        <v>654.52934422449698</v>
      </c>
      <c r="AX360" s="13">
        <f t="shared" si="291"/>
        <v>252.09216979931364</v>
      </c>
      <c r="AY360" s="13" t="e">
        <f t="shared" si="268"/>
        <v>#REF!</v>
      </c>
      <c r="AZ360" t="e">
        <f t="shared" si="292"/>
        <v>#REF!</v>
      </c>
      <c r="BA360" s="13">
        <f t="shared" si="269"/>
        <v>654.52934422449698</v>
      </c>
      <c r="BB360" s="37">
        <f t="shared" si="270"/>
        <v>353.07368435452213</v>
      </c>
      <c r="BC360" s="13" t="e">
        <f t="shared" si="271"/>
        <v>#REF!</v>
      </c>
      <c r="BD360" t="e">
        <f t="shared" si="293"/>
        <v>#REF!</v>
      </c>
      <c r="BE360" s="13">
        <f t="shared" si="272"/>
        <v>743.64621724213885</v>
      </c>
      <c r="BF360" s="13">
        <f t="shared" si="294"/>
        <v>354.15572450781633</v>
      </c>
      <c r="BG360" s="13" t="e">
        <f t="shared" si="273"/>
        <v>#REF!</v>
      </c>
      <c r="BH360" t="e">
        <f t="shared" si="295"/>
        <v>#REF!</v>
      </c>
      <c r="BI360" s="13">
        <f t="shared" si="274"/>
        <v>743.64621724213885</v>
      </c>
      <c r="BJ360" s="115">
        <f t="shared" si="275"/>
        <v>1.7085040543306103</v>
      </c>
      <c r="BK360" s="13" t="e">
        <f t="shared" si="276"/>
        <v>#REF!</v>
      </c>
      <c r="BL360" t="e">
        <f t="shared" si="296"/>
        <v>#REF!</v>
      </c>
      <c r="BM360" s="116">
        <f t="shared" si="277"/>
        <v>5.6772349545232395</v>
      </c>
      <c r="BN360" s="13">
        <f t="shared" si="297"/>
        <v>2.7905442076247393</v>
      </c>
      <c r="BO360" s="13" t="e">
        <f t="shared" si="278"/>
        <v>#REF!</v>
      </c>
      <c r="BP360" t="e">
        <f t="shared" si="298"/>
        <v>#REF!</v>
      </c>
      <c r="BQ360" s="13">
        <f t="shared" si="279"/>
        <v>5.6772349545232395</v>
      </c>
      <c r="BR360" s="37">
        <f t="shared" si="280"/>
        <v>245.74561645731924</v>
      </c>
      <c r="BS360" s="13" t="e">
        <f t="shared" si="281"/>
        <v>#REF!</v>
      </c>
      <c r="BT360" t="e">
        <f t="shared" si="299"/>
        <v>#REF!</v>
      </c>
      <c r="BU360" s="13">
        <f t="shared" si="282"/>
        <v>890.04176756572133</v>
      </c>
      <c r="BV360" s="13">
        <f t="shared" si="300"/>
        <v>246.82765661061336</v>
      </c>
      <c r="BW360" s="13" t="e">
        <f t="shared" si="283"/>
        <v>#REF!</v>
      </c>
      <c r="BX360" t="e">
        <f t="shared" si="301"/>
        <v>#REF!</v>
      </c>
      <c r="BY360" s="13">
        <f t="shared" si="284"/>
        <v>890.04176756572133</v>
      </c>
    </row>
    <row r="361" spans="29:77" x14ac:dyDescent="0.2">
      <c r="AC361">
        <v>360</v>
      </c>
      <c r="AD361" s="37">
        <f t="shared" si="255"/>
        <v>902.90513738053278</v>
      </c>
      <c r="AE361" s="13" t="e">
        <f t="shared" si="256"/>
        <v>#REF!</v>
      </c>
      <c r="AF361" t="e">
        <f t="shared" si="302"/>
        <v>#REF!</v>
      </c>
      <c r="AG361" s="13">
        <f t="shared" si="257"/>
        <v>1949.1707066918982</v>
      </c>
      <c r="AH361" s="13">
        <f t="shared" si="285"/>
        <v>904.21801276652945</v>
      </c>
      <c r="AI361" s="13" t="e">
        <f t="shared" si="258"/>
        <v>#REF!</v>
      </c>
      <c r="AJ361" t="e">
        <f t="shared" si="286"/>
        <v>#REF!</v>
      </c>
      <c r="AK361" s="13">
        <f t="shared" si="259"/>
        <v>1949.1707066918982</v>
      </c>
      <c r="AL361" s="37">
        <f t="shared" si="260"/>
        <v>1951.5980368584414</v>
      </c>
      <c r="AM361" s="13" t="e">
        <f t="shared" si="261"/>
        <v>#REF!</v>
      </c>
      <c r="AN361" t="e">
        <f t="shared" si="287"/>
        <v>#REF!</v>
      </c>
      <c r="AO361" s="13">
        <f t="shared" si="262"/>
        <v>4135.1333898795156</v>
      </c>
      <c r="AP361" s="13">
        <f t="shared" si="288"/>
        <v>1953.0926949901914</v>
      </c>
      <c r="AQ361" s="13" t="e">
        <f t="shared" si="263"/>
        <v>#REF!</v>
      </c>
      <c r="AR361" s="13" t="e">
        <f t="shared" si="289"/>
        <v>#REF!</v>
      </c>
      <c r="AS361" s="38">
        <f t="shared" si="264"/>
        <v>4135.1333898795156</v>
      </c>
      <c r="AT361" s="37">
        <f t="shared" si="265"/>
        <v>251.27270472321888</v>
      </c>
      <c r="AU361" s="13" t="e">
        <f t="shared" si="266"/>
        <v>#REF!</v>
      </c>
      <c r="AV361" t="e">
        <f t="shared" si="290"/>
        <v>#REF!</v>
      </c>
      <c r="AW361" s="13">
        <f t="shared" si="267"/>
        <v>654.52934422449698</v>
      </c>
      <c r="AX361" s="13">
        <f t="shared" si="291"/>
        <v>252.09216979931364</v>
      </c>
      <c r="AY361" s="13" t="e">
        <f t="shared" si="268"/>
        <v>#REF!</v>
      </c>
      <c r="AZ361" t="e">
        <f t="shared" si="292"/>
        <v>#REF!</v>
      </c>
      <c r="BA361" s="13">
        <f t="shared" si="269"/>
        <v>654.52934422449698</v>
      </c>
      <c r="BB361" s="37">
        <f t="shared" si="270"/>
        <v>353.07368435452213</v>
      </c>
      <c r="BC361" s="13" t="e">
        <f t="shared" si="271"/>
        <v>#REF!</v>
      </c>
      <c r="BD361" t="e">
        <f t="shared" si="293"/>
        <v>#REF!</v>
      </c>
      <c r="BE361" s="13">
        <f t="shared" si="272"/>
        <v>743.64621724213885</v>
      </c>
      <c r="BF361" s="13">
        <f t="shared" si="294"/>
        <v>354.15572450781633</v>
      </c>
      <c r="BG361" s="13" t="e">
        <f t="shared" si="273"/>
        <v>#REF!</v>
      </c>
      <c r="BH361" t="e">
        <f t="shared" si="295"/>
        <v>#REF!</v>
      </c>
      <c r="BI361" s="13">
        <f t="shared" si="274"/>
        <v>743.64621724213885</v>
      </c>
      <c r="BJ361" s="115">
        <f t="shared" si="275"/>
        <v>1.7085040543306103</v>
      </c>
      <c r="BK361" s="13" t="e">
        <f t="shared" si="276"/>
        <v>#REF!</v>
      </c>
      <c r="BL361" t="e">
        <f t="shared" si="296"/>
        <v>#REF!</v>
      </c>
      <c r="BM361" s="116">
        <f t="shared" si="277"/>
        <v>5.6772349545232395</v>
      </c>
      <c r="BN361" s="13">
        <f t="shared" si="297"/>
        <v>2.7905442076247393</v>
      </c>
      <c r="BO361" s="13" t="e">
        <f t="shared" si="278"/>
        <v>#REF!</v>
      </c>
      <c r="BP361" t="e">
        <f t="shared" si="298"/>
        <v>#REF!</v>
      </c>
      <c r="BQ361" s="13">
        <f t="shared" si="279"/>
        <v>5.6772349545232395</v>
      </c>
      <c r="BR361" s="37">
        <f t="shared" si="280"/>
        <v>245.74561645731924</v>
      </c>
      <c r="BS361" s="13" t="e">
        <f t="shared" si="281"/>
        <v>#REF!</v>
      </c>
      <c r="BT361" t="e">
        <f t="shared" si="299"/>
        <v>#REF!</v>
      </c>
      <c r="BU361" s="13">
        <f t="shared" si="282"/>
        <v>890.04176756572133</v>
      </c>
      <c r="BV361" s="13">
        <f t="shared" si="300"/>
        <v>246.82765661061336</v>
      </c>
      <c r="BW361" s="13" t="e">
        <f t="shared" si="283"/>
        <v>#REF!</v>
      </c>
      <c r="BX361" t="e">
        <f t="shared" si="301"/>
        <v>#REF!</v>
      </c>
      <c r="BY361" s="13">
        <f t="shared" si="284"/>
        <v>890.04176756572133</v>
      </c>
    </row>
    <row r="362" spans="29:77" x14ac:dyDescent="0.2">
      <c r="AC362">
        <v>361</v>
      </c>
      <c r="AD362" s="37">
        <f t="shared" si="255"/>
        <v>902.90513738053278</v>
      </c>
      <c r="AE362" s="13" t="e">
        <f t="shared" si="256"/>
        <v>#REF!</v>
      </c>
      <c r="AF362" t="e">
        <f t="shared" si="302"/>
        <v>#REF!</v>
      </c>
      <c r="AG362" s="13">
        <f t="shared" si="257"/>
        <v>1949.1707066918982</v>
      </c>
      <c r="AH362" s="13">
        <f t="shared" si="285"/>
        <v>904.21801276652945</v>
      </c>
      <c r="AI362" s="13" t="e">
        <f t="shared" si="258"/>
        <v>#REF!</v>
      </c>
      <c r="AJ362" t="e">
        <f t="shared" si="286"/>
        <v>#REF!</v>
      </c>
      <c r="AK362" s="13">
        <f t="shared" si="259"/>
        <v>1949.1707066918982</v>
      </c>
      <c r="AL362" s="37">
        <f t="shared" si="260"/>
        <v>1951.5980368584414</v>
      </c>
      <c r="AM362" s="13" t="e">
        <f t="shared" si="261"/>
        <v>#REF!</v>
      </c>
      <c r="AN362" t="e">
        <f t="shared" si="287"/>
        <v>#REF!</v>
      </c>
      <c r="AO362" s="13">
        <f t="shared" si="262"/>
        <v>4135.1333898795156</v>
      </c>
      <c r="AP362" s="13">
        <f t="shared" si="288"/>
        <v>1953.0926949901914</v>
      </c>
      <c r="AQ362" s="13" t="e">
        <f t="shared" si="263"/>
        <v>#REF!</v>
      </c>
      <c r="AR362" s="13" t="e">
        <f t="shared" si="289"/>
        <v>#REF!</v>
      </c>
      <c r="AS362" s="38">
        <f t="shared" si="264"/>
        <v>4135.1333898795156</v>
      </c>
      <c r="AT362" s="37">
        <f t="shared" si="265"/>
        <v>251.27270472321888</v>
      </c>
      <c r="AU362" s="13" t="e">
        <f t="shared" si="266"/>
        <v>#REF!</v>
      </c>
      <c r="AV362" t="e">
        <f t="shared" si="290"/>
        <v>#REF!</v>
      </c>
      <c r="AW362" s="13">
        <f t="shared" si="267"/>
        <v>654.52934422449698</v>
      </c>
      <c r="AX362" s="13">
        <f t="shared" si="291"/>
        <v>252.09216979931364</v>
      </c>
      <c r="AY362" s="13" t="e">
        <f t="shared" si="268"/>
        <v>#REF!</v>
      </c>
      <c r="AZ362" t="e">
        <f t="shared" si="292"/>
        <v>#REF!</v>
      </c>
      <c r="BA362" s="13">
        <f t="shared" si="269"/>
        <v>654.52934422449698</v>
      </c>
      <c r="BB362" s="37">
        <f t="shared" si="270"/>
        <v>353.07368435452213</v>
      </c>
      <c r="BC362" s="13" t="e">
        <f t="shared" si="271"/>
        <v>#REF!</v>
      </c>
      <c r="BD362" t="e">
        <f t="shared" si="293"/>
        <v>#REF!</v>
      </c>
      <c r="BE362" s="13">
        <f t="shared" si="272"/>
        <v>743.64621724213885</v>
      </c>
      <c r="BF362" s="13">
        <f t="shared" si="294"/>
        <v>354.15572450781633</v>
      </c>
      <c r="BG362" s="13" t="e">
        <f t="shared" si="273"/>
        <v>#REF!</v>
      </c>
      <c r="BH362" t="e">
        <f t="shared" si="295"/>
        <v>#REF!</v>
      </c>
      <c r="BI362" s="13">
        <f t="shared" si="274"/>
        <v>743.64621724213885</v>
      </c>
      <c r="BJ362" s="115">
        <f t="shared" si="275"/>
        <v>1.7085040543306103</v>
      </c>
      <c r="BK362" s="13" t="e">
        <f t="shared" si="276"/>
        <v>#REF!</v>
      </c>
      <c r="BL362" t="e">
        <f t="shared" si="296"/>
        <v>#REF!</v>
      </c>
      <c r="BM362" s="116">
        <f t="shared" si="277"/>
        <v>5.6772349545232395</v>
      </c>
      <c r="BN362" s="13">
        <f t="shared" si="297"/>
        <v>2.7905442076247393</v>
      </c>
      <c r="BO362" s="13" t="e">
        <f t="shared" si="278"/>
        <v>#REF!</v>
      </c>
      <c r="BP362" t="e">
        <f t="shared" si="298"/>
        <v>#REF!</v>
      </c>
      <c r="BQ362" s="13">
        <f t="shared" si="279"/>
        <v>5.6772349545232395</v>
      </c>
      <c r="BR362" s="37">
        <f t="shared" si="280"/>
        <v>245.74561645731924</v>
      </c>
      <c r="BS362" s="13" t="e">
        <f t="shared" si="281"/>
        <v>#REF!</v>
      </c>
      <c r="BT362" t="e">
        <f t="shared" si="299"/>
        <v>#REF!</v>
      </c>
      <c r="BU362" s="13">
        <f t="shared" si="282"/>
        <v>890.04176756572133</v>
      </c>
      <c r="BV362" s="13">
        <f t="shared" si="300"/>
        <v>246.82765661061336</v>
      </c>
      <c r="BW362" s="13" t="e">
        <f t="shared" si="283"/>
        <v>#REF!</v>
      </c>
      <c r="BX362" t="e">
        <f t="shared" si="301"/>
        <v>#REF!</v>
      </c>
      <c r="BY362" s="13">
        <f t="shared" si="284"/>
        <v>890.04176756572133</v>
      </c>
    </row>
    <row r="363" spans="29:77" x14ac:dyDescent="0.2">
      <c r="AC363">
        <v>362</v>
      </c>
      <c r="AD363" s="37">
        <f t="shared" si="255"/>
        <v>902.90513738053278</v>
      </c>
      <c r="AE363" s="13" t="e">
        <f t="shared" si="256"/>
        <v>#REF!</v>
      </c>
      <c r="AF363" t="e">
        <f t="shared" si="302"/>
        <v>#REF!</v>
      </c>
      <c r="AG363" s="13">
        <f t="shared" si="257"/>
        <v>1949.1707066918982</v>
      </c>
      <c r="AH363" s="13">
        <f t="shared" si="285"/>
        <v>904.21801276652945</v>
      </c>
      <c r="AI363" s="13" t="e">
        <f t="shared" si="258"/>
        <v>#REF!</v>
      </c>
      <c r="AJ363" t="e">
        <f t="shared" si="286"/>
        <v>#REF!</v>
      </c>
      <c r="AK363" s="13">
        <f t="shared" si="259"/>
        <v>1949.1707066918982</v>
      </c>
      <c r="AL363" s="37">
        <f t="shared" si="260"/>
        <v>1951.5980368584414</v>
      </c>
      <c r="AM363" s="13" t="e">
        <f t="shared" si="261"/>
        <v>#REF!</v>
      </c>
      <c r="AN363" t="e">
        <f t="shared" si="287"/>
        <v>#REF!</v>
      </c>
      <c r="AO363" s="13">
        <f t="shared" si="262"/>
        <v>4135.1333898795156</v>
      </c>
      <c r="AP363" s="13">
        <f t="shared" si="288"/>
        <v>1953.0926949901914</v>
      </c>
      <c r="AQ363" s="13" t="e">
        <f t="shared" si="263"/>
        <v>#REF!</v>
      </c>
      <c r="AR363" s="13" t="e">
        <f t="shared" si="289"/>
        <v>#REF!</v>
      </c>
      <c r="AS363" s="38">
        <f t="shared" si="264"/>
        <v>4135.1333898795156</v>
      </c>
      <c r="AT363" s="37">
        <f t="shared" si="265"/>
        <v>251.27270472321888</v>
      </c>
      <c r="AU363" s="13" t="e">
        <f t="shared" si="266"/>
        <v>#REF!</v>
      </c>
      <c r="AV363" t="e">
        <f t="shared" si="290"/>
        <v>#REF!</v>
      </c>
      <c r="AW363" s="13">
        <f t="shared" si="267"/>
        <v>654.52934422449698</v>
      </c>
      <c r="AX363" s="13">
        <f t="shared" si="291"/>
        <v>252.09216979931364</v>
      </c>
      <c r="AY363" s="13" t="e">
        <f t="shared" si="268"/>
        <v>#REF!</v>
      </c>
      <c r="AZ363" t="e">
        <f t="shared" si="292"/>
        <v>#REF!</v>
      </c>
      <c r="BA363" s="13">
        <f t="shared" si="269"/>
        <v>654.52934422449698</v>
      </c>
      <c r="BB363" s="37">
        <f t="shared" si="270"/>
        <v>353.07368435452213</v>
      </c>
      <c r="BC363" s="13" t="e">
        <f t="shared" si="271"/>
        <v>#REF!</v>
      </c>
      <c r="BD363" t="e">
        <f t="shared" si="293"/>
        <v>#REF!</v>
      </c>
      <c r="BE363" s="13">
        <f t="shared" si="272"/>
        <v>743.64621724213885</v>
      </c>
      <c r="BF363" s="13">
        <f t="shared" si="294"/>
        <v>354.15572450781633</v>
      </c>
      <c r="BG363" s="13" t="e">
        <f t="shared" si="273"/>
        <v>#REF!</v>
      </c>
      <c r="BH363" t="e">
        <f t="shared" si="295"/>
        <v>#REF!</v>
      </c>
      <c r="BI363" s="13">
        <f t="shared" si="274"/>
        <v>743.64621724213885</v>
      </c>
      <c r="BJ363" s="115">
        <f t="shared" si="275"/>
        <v>1.7085040543306103</v>
      </c>
      <c r="BK363" s="13" t="e">
        <f t="shared" si="276"/>
        <v>#REF!</v>
      </c>
      <c r="BL363" t="e">
        <f t="shared" si="296"/>
        <v>#REF!</v>
      </c>
      <c r="BM363" s="116">
        <f t="shared" si="277"/>
        <v>5.6772349545232395</v>
      </c>
      <c r="BN363" s="13">
        <f t="shared" si="297"/>
        <v>2.7905442076247393</v>
      </c>
      <c r="BO363" s="13" t="e">
        <f t="shared" si="278"/>
        <v>#REF!</v>
      </c>
      <c r="BP363" t="e">
        <f t="shared" si="298"/>
        <v>#REF!</v>
      </c>
      <c r="BQ363" s="13">
        <f t="shared" si="279"/>
        <v>5.6772349545232395</v>
      </c>
      <c r="BR363" s="37">
        <f t="shared" si="280"/>
        <v>245.74561645731924</v>
      </c>
      <c r="BS363" s="13" t="e">
        <f t="shared" si="281"/>
        <v>#REF!</v>
      </c>
      <c r="BT363" t="e">
        <f t="shared" si="299"/>
        <v>#REF!</v>
      </c>
      <c r="BU363" s="13">
        <f t="shared" si="282"/>
        <v>890.04176756572133</v>
      </c>
      <c r="BV363" s="13">
        <f t="shared" si="300"/>
        <v>246.82765661061336</v>
      </c>
      <c r="BW363" s="13" t="e">
        <f t="shared" si="283"/>
        <v>#REF!</v>
      </c>
      <c r="BX363" t="e">
        <f t="shared" si="301"/>
        <v>#REF!</v>
      </c>
      <c r="BY363" s="13">
        <f t="shared" si="284"/>
        <v>890.04176756572133</v>
      </c>
    </row>
    <row r="364" spans="29:77" x14ac:dyDescent="0.2">
      <c r="AC364">
        <v>363</v>
      </c>
      <c r="AD364" s="37">
        <f t="shared" si="255"/>
        <v>902.90513738053278</v>
      </c>
      <c r="AE364" s="13" t="e">
        <f t="shared" si="256"/>
        <v>#REF!</v>
      </c>
      <c r="AF364" t="e">
        <f t="shared" si="302"/>
        <v>#REF!</v>
      </c>
      <c r="AG364" s="13">
        <f t="shared" si="257"/>
        <v>1949.1707066918982</v>
      </c>
      <c r="AH364" s="13">
        <f t="shared" si="285"/>
        <v>904.21801276652945</v>
      </c>
      <c r="AI364" s="13" t="e">
        <f t="shared" si="258"/>
        <v>#REF!</v>
      </c>
      <c r="AJ364" t="e">
        <f t="shared" si="286"/>
        <v>#REF!</v>
      </c>
      <c r="AK364" s="13">
        <f t="shared" si="259"/>
        <v>1949.1707066918982</v>
      </c>
      <c r="AL364" s="37">
        <f t="shared" si="260"/>
        <v>1951.5980368584414</v>
      </c>
      <c r="AM364" s="13" t="e">
        <f t="shared" si="261"/>
        <v>#REF!</v>
      </c>
      <c r="AN364" t="e">
        <f t="shared" si="287"/>
        <v>#REF!</v>
      </c>
      <c r="AO364" s="13">
        <f t="shared" si="262"/>
        <v>4135.1333898795156</v>
      </c>
      <c r="AP364" s="13">
        <f t="shared" si="288"/>
        <v>1953.0926949901914</v>
      </c>
      <c r="AQ364" s="13" t="e">
        <f t="shared" si="263"/>
        <v>#REF!</v>
      </c>
      <c r="AR364" s="13" t="e">
        <f t="shared" si="289"/>
        <v>#REF!</v>
      </c>
      <c r="AS364" s="38">
        <f t="shared" si="264"/>
        <v>4135.1333898795156</v>
      </c>
      <c r="AT364" s="37">
        <f t="shared" si="265"/>
        <v>251.27270472321888</v>
      </c>
      <c r="AU364" s="13" t="e">
        <f t="shared" si="266"/>
        <v>#REF!</v>
      </c>
      <c r="AV364" t="e">
        <f t="shared" si="290"/>
        <v>#REF!</v>
      </c>
      <c r="AW364" s="13">
        <f t="shared" si="267"/>
        <v>654.52934422449698</v>
      </c>
      <c r="AX364" s="13">
        <f t="shared" si="291"/>
        <v>252.09216979931364</v>
      </c>
      <c r="AY364" s="13" t="e">
        <f t="shared" si="268"/>
        <v>#REF!</v>
      </c>
      <c r="AZ364" t="e">
        <f t="shared" si="292"/>
        <v>#REF!</v>
      </c>
      <c r="BA364" s="13">
        <f t="shared" si="269"/>
        <v>654.52934422449698</v>
      </c>
      <c r="BB364" s="37">
        <f t="shared" si="270"/>
        <v>353.07368435452213</v>
      </c>
      <c r="BC364" s="13" t="e">
        <f t="shared" si="271"/>
        <v>#REF!</v>
      </c>
      <c r="BD364" t="e">
        <f t="shared" si="293"/>
        <v>#REF!</v>
      </c>
      <c r="BE364" s="13">
        <f t="shared" si="272"/>
        <v>743.64621724213885</v>
      </c>
      <c r="BF364" s="13">
        <f t="shared" si="294"/>
        <v>354.15572450781633</v>
      </c>
      <c r="BG364" s="13" t="e">
        <f t="shared" si="273"/>
        <v>#REF!</v>
      </c>
      <c r="BH364" t="e">
        <f t="shared" si="295"/>
        <v>#REF!</v>
      </c>
      <c r="BI364" s="13">
        <f t="shared" si="274"/>
        <v>743.64621724213885</v>
      </c>
      <c r="BJ364" s="115">
        <f t="shared" si="275"/>
        <v>1.7085040543306103</v>
      </c>
      <c r="BK364" s="13" t="e">
        <f t="shared" si="276"/>
        <v>#REF!</v>
      </c>
      <c r="BL364" t="e">
        <f t="shared" si="296"/>
        <v>#REF!</v>
      </c>
      <c r="BM364" s="116">
        <f t="shared" si="277"/>
        <v>5.6772349545232395</v>
      </c>
      <c r="BN364" s="13">
        <f t="shared" si="297"/>
        <v>2.7905442076247393</v>
      </c>
      <c r="BO364" s="13" t="e">
        <f t="shared" si="278"/>
        <v>#REF!</v>
      </c>
      <c r="BP364" t="e">
        <f t="shared" si="298"/>
        <v>#REF!</v>
      </c>
      <c r="BQ364" s="13">
        <f t="shared" si="279"/>
        <v>5.6772349545232395</v>
      </c>
      <c r="BR364" s="37">
        <f t="shared" si="280"/>
        <v>245.74561645731924</v>
      </c>
      <c r="BS364" s="13" t="e">
        <f t="shared" si="281"/>
        <v>#REF!</v>
      </c>
      <c r="BT364" t="e">
        <f t="shared" si="299"/>
        <v>#REF!</v>
      </c>
      <c r="BU364" s="13">
        <f t="shared" si="282"/>
        <v>890.04176756572133</v>
      </c>
      <c r="BV364" s="13">
        <f t="shared" si="300"/>
        <v>246.82765661061336</v>
      </c>
      <c r="BW364" s="13" t="e">
        <f t="shared" si="283"/>
        <v>#REF!</v>
      </c>
      <c r="BX364" t="e">
        <f t="shared" si="301"/>
        <v>#REF!</v>
      </c>
      <c r="BY364" s="13">
        <f t="shared" si="284"/>
        <v>890.04176756572133</v>
      </c>
    </row>
    <row r="365" spans="29:77" x14ac:dyDescent="0.2">
      <c r="AC365">
        <v>364</v>
      </c>
      <c r="AD365" s="37">
        <f t="shared" si="255"/>
        <v>902.90513738053278</v>
      </c>
      <c r="AE365" s="13" t="e">
        <f t="shared" si="256"/>
        <v>#REF!</v>
      </c>
      <c r="AF365" t="e">
        <f t="shared" si="302"/>
        <v>#REF!</v>
      </c>
      <c r="AG365" s="13">
        <f t="shared" si="257"/>
        <v>1949.1707066918982</v>
      </c>
      <c r="AH365" s="13">
        <f t="shared" si="285"/>
        <v>904.21801276652945</v>
      </c>
      <c r="AI365" s="13" t="e">
        <f t="shared" si="258"/>
        <v>#REF!</v>
      </c>
      <c r="AJ365" t="e">
        <f t="shared" si="286"/>
        <v>#REF!</v>
      </c>
      <c r="AK365" s="13">
        <f t="shared" si="259"/>
        <v>1949.1707066918982</v>
      </c>
      <c r="AL365" s="37">
        <f t="shared" si="260"/>
        <v>1951.5980368584414</v>
      </c>
      <c r="AM365" s="13" t="e">
        <f t="shared" si="261"/>
        <v>#REF!</v>
      </c>
      <c r="AN365" t="e">
        <f t="shared" si="287"/>
        <v>#REF!</v>
      </c>
      <c r="AO365" s="13">
        <f t="shared" si="262"/>
        <v>4135.1333898795156</v>
      </c>
      <c r="AP365" s="13">
        <f t="shared" si="288"/>
        <v>1953.0926949901914</v>
      </c>
      <c r="AQ365" s="13" t="e">
        <f t="shared" si="263"/>
        <v>#REF!</v>
      </c>
      <c r="AR365" s="13" t="e">
        <f t="shared" si="289"/>
        <v>#REF!</v>
      </c>
      <c r="AS365" s="38">
        <f t="shared" si="264"/>
        <v>4135.1333898795156</v>
      </c>
      <c r="AT365" s="37">
        <f t="shared" si="265"/>
        <v>251.27270472321888</v>
      </c>
      <c r="AU365" s="13" t="e">
        <f t="shared" si="266"/>
        <v>#REF!</v>
      </c>
      <c r="AV365" t="e">
        <f t="shared" si="290"/>
        <v>#REF!</v>
      </c>
      <c r="AW365" s="13">
        <f t="shared" si="267"/>
        <v>654.52934422449698</v>
      </c>
      <c r="AX365" s="13">
        <f t="shared" si="291"/>
        <v>252.09216979931364</v>
      </c>
      <c r="AY365" s="13" t="e">
        <f t="shared" si="268"/>
        <v>#REF!</v>
      </c>
      <c r="AZ365" t="e">
        <f t="shared" si="292"/>
        <v>#REF!</v>
      </c>
      <c r="BA365" s="13">
        <f t="shared" si="269"/>
        <v>654.52934422449698</v>
      </c>
      <c r="BB365" s="37">
        <f t="shared" si="270"/>
        <v>353.07368435452213</v>
      </c>
      <c r="BC365" s="13" t="e">
        <f t="shared" si="271"/>
        <v>#REF!</v>
      </c>
      <c r="BD365" t="e">
        <f t="shared" si="293"/>
        <v>#REF!</v>
      </c>
      <c r="BE365" s="13">
        <f t="shared" si="272"/>
        <v>743.64621724213885</v>
      </c>
      <c r="BF365" s="13">
        <f t="shared" si="294"/>
        <v>354.15572450781633</v>
      </c>
      <c r="BG365" s="13" t="e">
        <f t="shared" si="273"/>
        <v>#REF!</v>
      </c>
      <c r="BH365" t="e">
        <f t="shared" si="295"/>
        <v>#REF!</v>
      </c>
      <c r="BI365" s="13">
        <f t="shared" si="274"/>
        <v>743.64621724213885</v>
      </c>
      <c r="BJ365" s="115">
        <f t="shared" si="275"/>
        <v>1.7085040543306103</v>
      </c>
      <c r="BK365" s="13" t="e">
        <f t="shared" si="276"/>
        <v>#REF!</v>
      </c>
      <c r="BL365" t="e">
        <f t="shared" si="296"/>
        <v>#REF!</v>
      </c>
      <c r="BM365" s="116">
        <f t="shared" si="277"/>
        <v>5.6772349545232395</v>
      </c>
      <c r="BN365" s="13">
        <f t="shared" si="297"/>
        <v>2.7905442076247393</v>
      </c>
      <c r="BO365" s="13" t="e">
        <f t="shared" si="278"/>
        <v>#REF!</v>
      </c>
      <c r="BP365" t="e">
        <f t="shared" si="298"/>
        <v>#REF!</v>
      </c>
      <c r="BQ365" s="13">
        <f t="shared" si="279"/>
        <v>5.6772349545232395</v>
      </c>
      <c r="BR365" s="37">
        <f t="shared" si="280"/>
        <v>245.74561645731924</v>
      </c>
      <c r="BS365" s="13" t="e">
        <f t="shared" si="281"/>
        <v>#REF!</v>
      </c>
      <c r="BT365" t="e">
        <f t="shared" si="299"/>
        <v>#REF!</v>
      </c>
      <c r="BU365" s="13">
        <f t="shared" si="282"/>
        <v>890.04176756572133</v>
      </c>
      <c r="BV365" s="13">
        <f t="shared" si="300"/>
        <v>246.82765661061336</v>
      </c>
      <c r="BW365" s="13" t="e">
        <f t="shared" si="283"/>
        <v>#REF!</v>
      </c>
      <c r="BX365" t="e">
        <f t="shared" si="301"/>
        <v>#REF!</v>
      </c>
      <c r="BY365" s="13">
        <f t="shared" si="284"/>
        <v>890.04176756572133</v>
      </c>
    </row>
    <row r="366" spans="29:77" x14ac:dyDescent="0.2">
      <c r="AC366">
        <v>365</v>
      </c>
      <c r="AD366" s="37">
        <f t="shared" si="255"/>
        <v>902.90513738053278</v>
      </c>
      <c r="AE366" s="13" t="e">
        <f t="shared" si="256"/>
        <v>#REF!</v>
      </c>
      <c r="AF366" t="e">
        <f t="shared" si="302"/>
        <v>#REF!</v>
      </c>
      <c r="AG366" s="13">
        <f t="shared" si="257"/>
        <v>1949.1707066918982</v>
      </c>
      <c r="AH366" s="13">
        <f t="shared" si="285"/>
        <v>904.21801276652945</v>
      </c>
      <c r="AI366" s="13" t="e">
        <f t="shared" si="258"/>
        <v>#REF!</v>
      </c>
      <c r="AJ366" t="e">
        <f t="shared" si="286"/>
        <v>#REF!</v>
      </c>
      <c r="AK366" s="13">
        <f t="shared" si="259"/>
        <v>1949.1707066918982</v>
      </c>
      <c r="AL366" s="37">
        <f t="shared" si="260"/>
        <v>1951.5980368584414</v>
      </c>
      <c r="AM366" s="13" t="e">
        <f t="shared" si="261"/>
        <v>#REF!</v>
      </c>
      <c r="AN366" t="e">
        <f t="shared" si="287"/>
        <v>#REF!</v>
      </c>
      <c r="AO366" s="13">
        <f t="shared" si="262"/>
        <v>4135.1333898795156</v>
      </c>
      <c r="AP366" s="13">
        <f t="shared" si="288"/>
        <v>1953.0926949901914</v>
      </c>
      <c r="AQ366" s="13" t="e">
        <f t="shared" si="263"/>
        <v>#REF!</v>
      </c>
      <c r="AR366" s="13" t="e">
        <f t="shared" si="289"/>
        <v>#REF!</v>
      </c>
      <c r="AS366" s="38">
        <f t="shared" si="264"/>
        <v>4135.1333898795156</v>
      </c>
      <c r="AT366" s="37">
        <f t="shared" si="265"/>
        <v>251.27270472321888</v>
      </c>
      <c r="AU366" s="13" t="e">
        <f t="shared" si="266"/>
        <v>#REF!</v>
      </c>
      <c r="AV366" t="e">
        <f t="shared" si="290"/>
        <v>#REF!</v>
      </c>
      <c r="AW366" s="13">
        <f t="shared" si="267"/>
        <v>654.52934422449698</v>
      </c>
      <c r="AX366" s="13">
        <f t="shared" si="291"/>
        <v>252.09216979931364</v>
      </c>
      <c r="AY366" s="13" t="e">
        <f t="shared" si="268"/>
        <v>#REF!</v>
      </c>
      <c r="AZ366" t="e">
        <f t="shared" si="292"/>
        <v>#REF!</v>
      </c>
      <c r="BA366" s="13">
        <f t="shared" si="269"/>
        <v>654.52934422449698</v>
      </c>
      <c r="BB366" s="37">
        <f t="shared" si="270"/>
        <v>353.07368435452213</v>
      </c>
      <c r="BC366" s="13" t="e">
        <f t="shared" si="271"/>
        <v>#REF!</v>
      </c>
      <c r="BD366" t="e">
        <f t="shared" si="293"/>
        <v>#REF!</v>
      </c>
      <c r="BE366" s="13">
        <f t="shared" si="272"/>
        <v>743.64621724213885</v>
      </c>
      <c r="BF366" s="13">
        <f t="shared" si="294"/>
        <v>354.15572450781633</v>
      </c>
      <c r="BG366" s="13" t="e">
        <f t="shared" si="273"/>
        <v>#REF!</v>
      </c>
      <c r="BH366" t="e">
        <f t="shared" si="295"/>
        <v>#REF!</v>
      </c>
      <c r="BI366" s="13">
        <f t="shared" si="274"/>
        <v>743.64621724213885</v>
      </c>
      <c r="BJ366" s="115">
        <f t="shared" si="275"/>
        <v>1.7085040543306103</v>
      </c>
      <c r="BK366" s="13" t="e">
        <f t="shared" si="276"/>
        <v>#REF!</v>
      </c>
      <c r="BL366" t="e">
        <f t="shared" si="296"/>
        <v>#REF!</v>
      </c>
      <c r="BM366" s="116">
        <f t="shared" si="277"/>
        <v>5.6772349545232395</v>
      </c>
      <c r="BN366" s="13">
        <f t="shared" si="297"/>
        <v>2.7905442076247393</v>
      </c>
      <c r="BO366" s="13" t="e">
        <f t="shared" si="278"/>
        <v>#REF!</v>
      </c>
      <c r="BP366" t="e">
        <f t="shared" si="298"/>
        <v>#REF!</v>
      </c>
      <c r="BQ366" s="13">
        <f t="shared" si="279"/>
        <v>5.6772349545232395</v>
      </c>
      <c r="BR366" s="37">
        <f t="shared" si="280"/>
        <v>245.74561645731924</v>
      </c>
      <c r="BS366" s="13" t="e">
        <f t="shared" si="281"/>
        <v>#REF!</v>
      </c>
      <c r="BT366" t="e">
        <f t="shared" si="299"/>
        <v>#REF!</v>
      </c>
      <c r="BU366" s="13">
        <f t="shared" si="282"/>
        <v>890.04176756572133</v>
      </c>
      <c r="BV366" s="13">
        <f t="shared" si="300"/>
        <v>246.82765661061336</v>
      </c>
      <c r="BW366" s="13" t="e">
        <f t="shared" si="283"/>
        <v>#REF!</v>
      </c>
      <c r="BX366" t="e">
        <f t="shared" si="301"/>
        <v>#REF!</v>
      </c>
      <c r="BY366" s="13">
        <f t="shared" si="284"/>
        <v>890.04176756572133</v>
      </c>
    </row>
    <row r="367" spans="29:77" x14ac:dyDescent="0.2">
      <c r="AC367">
        <v>366</v>
      </c>
      <c r="AD367" s="37">
        <f t="shared" si="255"/>
        <v>902.90513738053278</v>
      </c>
      <c r="AE367" s="13" t="e">
        <f t="shared" si="256"/>
        <v>#REF!</v>
      </c>
      <c r="AF367" t="e">
        <f t="shared" si="302"/>
        <v>#REF!</v>
      </c>
      <c r="AG367" s="13">
        <f t="shared" si="257"/>
        <v>1949.1707066918982</v>
      </c>
      <c r="AH367" s="13">
        <f t="shared" si="285"/>
        <v>904.21801276652945</v>
      </c>
      <c r="AI367" s="13" t="e">
        <f t="shared" si="258"/>
        <v>#REF!</v>
      </c>
      <c r="AJ367" t="e">
        <f t="shared" si="286"/>
        <v>#REF!</v>
      </c>
      <c r="AK367" s="13">
        <f t="shared" si="259"/>
        <v>1949.1707066918982</v>
      </c>
      <c r="AL367" s="37">
        <f t="shared" si="260"/>
        <v>1951.5980368584414</v>
      </c>
      <c r="AM367" s="13" t="e">
        <f t="shared" si="261"/>
        <v>#REF!</v>
      </c>
      <c r="AN367" t="e">
        <f t="shared" si="287"/>
        <v>#REF!</v>
      </c>
      <c r="AO367" s="13">
        <f t="shared" si="262"/>
        <v>4135.1333898795156</v>
      </c>
      <c r="AP367" s="13">
        <f t="shared" si="288"/>
        <v>1953.0926949901914</v>
      </c>
      <c r="AQ367" s="13" t="e">
        <f t="shared" si="263"/>
        <v>#REF!</v>
      </c>
      <c r="AR367" s="13" t="e">
        <f t="shared" si="289"/>
        <v>#REF!</v>
      </c>
      <c r="AS367" s="38">
        <f t="shared" si="264"/>
        <v>4135.1333898795156</v>
      </c>
      <c r="AT367" s="37">
        <f t="shared" si="265"/>
        <v>251.27270472321888</v>
      </c>
      <c r="AU367" s="13" t="e">
        <f t="shared" si="266"/>
        <v>#REF!</v>
      </c>
      <c r="AV367" t="e">
        <f t="shared" si="290"/>
        <v>#REF!</v>
      </c>
      <c r="AW367" s="13">
        <f t="shared" si="267"/>
        <v>654.52934422449698</v>
      </c>
      <c r="AX367" s="13">
        <f t="shared" si="291"/>
        <v>252.09216979931364</v>
      </c>
      <c r="AY367" s="13" t="e">
        <f t="shared" si="268"/>
        <v>#REF!</v>
      </c>
      <c r="AZ367" t="e">
        <f t="shared" si="292"/>
        <v>#REF!</v>
      </c>
      <c r="BA367" s="13">
        <f t="shared" si="269"/>
        <v>654.52934422449698</v>
      </c>
      <c r="BB367" s="37">
        <f t="shared" si="270"/>
        <v>353.07368435452213</v>
      </c>
      <c r="BC367" s="13" t="e">
        <f t="shared" si="271"/>
        <v>#REF!</v>
      </c>
      <c r="BD367" t="e">
        <f t="shared" si="293"/>
        <v>#REF!</v>
      </c>
      <c r="BE367" s="13">
        <f t="shared" si="272"/>
        <v>743.64621724213885</v>
      </c>
      <c r="BF367" s="13">
        <f t="shared" si="294"/>
        <v>354.15572450781633</v>
      </c>
      <c r="BG367" s="13" t="e">
        <f t="shared" si="273"/>
        <v>#REF!</v>
      </c>
      <c r="BH367" t="e">
        <f t="shared" si="295"/>
        <v>#REF!</v>
      </c>
      <c r="BI367" s="13">
        <f t="shared" si="274"/>
        <v>743.64621724213885</v>
      </c>
      <c r="BJ367" s="115">
        <f t="shared" si="275"/>
        <v>1.7085040543306103</v>
      </c>
      <c r="BK367" s="13" t="e">
        <f t="shared" si="276"/>
        <v>#REF!</v>
      </c>
      <c r="BL367" t="e">
        <f t="shared" si="296"/>
        <v>#REF!</v>
      </c>
      <c r="BM367" s="116">
        <f t="shared" si="277"/>
        <v>5.6772349545232395</v>
      </c>
      <c r="BN367" s="13">
        <f t="shared" si="297"/>
        <v>2.7905442076247393</v>
      </c>
      <c r="BO367" s="13" t="e">
        <f t="shared" si="278"/>
        <v>#REF!</v>
      </c>
      <c r="BP367" t="e">
        <f t="shared" si="298"/>
        <v>#REF!</v>
      </c>
      <c r="BQ367" s="13">
        <f t="shared" si="279"/>
        <v>5.6772349545232395</v>
      </c>
      <c r="BR367" s="37">
        <f t="shared" si="280"/>
        <v>245.74561645731924</v>
      </c>
      <c r="BS367" s="13" t="e">
        <f t="shared" si="281"/>
        <v>#REF!</v>
      </c>
      <c r="BT367" t="e">
        <f t="shared" si="299"/>
        <v>#REF!</v>
      </c>
      <c r="BU367" s="13">
        <f t="shared" si="282"/>
        <v>890.04176756572133</v>
      </c>
      <c r="BV367" s="13">
        <f t="shared" si="300"/>
        <v>246.82765661061336</v>
      </c>
      <c r="BW367" s="13" t="e">
        <f t="shared" si="283"/>
        <v>#REF!</v>
      </c>
      <c r="BX367" t="e">
        <f t="shared" si="301"/>
        <v>#REF!</v>
      </c>
      <c r="BY367" s="13">
        <f t="shared" si="284"/>
        <v>890.04176756572133</v>
      </c>
    </row>
    <row r="368" spans="29:77" x14ac:dyDescent="0.2">
      <c r="AC368">
        <v>367</v>
      </c>
      <c r="AD368" s="37">
        <f t="shared" si="255"/>
        <v>902.90513738053278</v>
      </c>
      <c r="AE368" s="13" t="e">
        <f t="shared" si="256"/>
        <v>#REF!</v>
      </c>
      <c r="AF368" t="e">
        <f t="shared" si="302"/>
        <v>#REF!</v>
      </c>
      <c r="AG368" s="13">
        <f t="shared" si="257"/>
        <v>1949.1707066918982</v>
      </c>
      <c r="AH368" s="13">
        <f t="shared" si="285"/>
        <v>904.21801276652945</v>
      </c>
      <c r="AI368" s="13" t="e">
        <f t="shared" si="258"/>
        <v>#REF!</v>
      </c>
      <c r="AJ368" t="e">
        <f t="shared" si="286"/>
        <v>#REF!</v>
      </c>
      <c r="AK368" s="13">
        <f t="shared" si="259"/>
        <v>1949.1707066918982</v>
      </c>
      <c r="AL368" s="37">
        <f t="shared" si="260"/>
        <v>1951.5980368584414</v>
      </c>
      <c r="AM368" s="13" t="e">
        <f t="shared" si="261"/>
        <v>#REF!</v>
      </c>
      <c r="AN368" t="e">
        <f t="shared" si="287"/>
        <v>#REF!</v>
      </c>
      <c r="AO368" s="13">
        <f t="shared" si="262"/>
        <v>4135.1333898795156</v>
      </c>
      <c r="AP368" s="13">
        <f t="shared" si="288"/>
        <v>1953.0926949901914</v>
      </c>
      <c r="AQ368" s="13" t="e">
        <f t="shared" si="263"/>
        <v>#REF!</v>
      </c>
      <c r="AR368" s="13" t="e">
        <f t="shared" si="289"/>
        <v>#REF!</v>
      </c>
      <c r="AS368" s="38">
        <f t="shared" si="264"/>
        <v>4135.1333898795156</v>
      </c>
      <c r="AT368" s="37">
        <f t="shared" si="265"/>
        <v>251.27270472321888</v>
      </c>
      <c r="AU368" s="13" t="e">
        <f t="shared" si="266"/>
        <v>#REF!</v>
      </c>
      <c r="AV368" t="e">
        <f t="shared" si="290"/>
        <v>#REF!</v>
      </c>
      <c r="AW368" s="13">
        <f t="shared" si="267"/>
        <v>654.52934422449698</v>
      </c>
      <c r="AX368" s="13">
        <f t="shared" si="291"/>
        <v>252.09216979931364</v>
      </c>
      <c r="AY368" s="13" t="e">
        <f t="shared" si="268"/>
        <v>#REF!</v>
      </c>
      <c r="AZ368" t="e">
        <f t="shared" si="292"/>
        <v>#REF!</v>
      </c>
      <c r="BA368" s="13">
        <f t="shared" si="269"/>
        <v>654.52934422449698</v>
      </c>
      <c r="BB368" s="37">
        <f t="shared" si="270"/>
        <v>353.07368435452213</v>
      </c>
      <c r="BC368" s="13" t="e">
        <f t="shared" si="271"/>
        <v>#REF!</v>
      </c>
      <c r="BD368" t="e">
        <f t="shared" si="293"/>
        <v>#REF!</v>
      </c>
      <c r="BE368" s="13">
        <f t="shared" si="272"/>
        <v>743.64621724213885</v>
      </c>
      <c r="BF368" s="13">
        <f t="shared" si="294"/>
        <v>354.15572450781633</v>
      </c>
      <c r="BG368" s="13" t="e">
        <f t="shared" si="273"/>
        <v>#REF!</v>
      </c>
      <c r="BH368" t="e">
        <f t="shared" si="295"/>
        <v>#REF!</v>
      </c>
      <c r="BI368" s="13">
        <f t="shared" si="274"/>
        <v>743.64621724213885</v>
      </c>
      <c r="BJ368" s="115">
        <f t="shared" si="275"/>
        <v>1.7085040543306103</v>
      </c>
      <c r="BK368" s="13" t="e">
        <f t="shared" si="276"/>
        <v>#REF!</v>
      </c>
      <c r="BL368" t="e">
        <f t="shared" si="296"/>
        <v>#REF!</v>
      </c>
      <c r="BM368" s="116">
        <f t="shared" si="277"/>
        <v>5.6772349545232395</v>
      </c>
      <c r="BN368" s="13">
        <f t="shared" si="297"/>
        <v>2.7905442076247393</v>
      </c>
      <c r="BO368" s="13" t="e">
        <f t="shared" si="278"/>
        <v>#REF!</v>
      </c>
      <c r="BP368" t="e">
        <f t="shared" si="298"/>
        <v>#REF!</v>
      </c>
      <c r="BQ368" s="13">
        <f t="shared" si="279"/>
        <v>5.6772349545232395</v>
      </c>
      <c r="BR368" s="37">
        <f t="shared" si="280"/>
        <v>245.74561645731924</v>
      </c>
      <c r="BS368" s="13" t="e">
        <f t="shared" si="281"/>
        <v>#REF!</v>
      </c>
      <c r="BT368" t="e">
        <f t="shared" si="299"/>
        <v>#REF!</v>
      </c>
      <c r="BU368" s="13">
        <f t="shared" si="282"/>
        <v>890.04176756572133</v>
      </c>
      <c r="BV368" s="13">
        <f t="shared" si="300"/>
        <v>246.82765661061336</v>
      </c>
      <c r="BW368" s="13" t="e">
        <f t="shared" si="283"/>
        <v>#REF!</v>
      </c>
      <c r="BX368" t="e">
        <f t="shared" si="301"/>
        <v>#REF!</v>
      </c>
      <c r="BY368" s="13">
        <f t="shared" si="284"/>
        <v>890.04176756572133</v>
      </c>
    </row>
    <row r="369" spans="29:77" x14ac:dyDescent="0.2">
      <c r="AC369">
        <v>368</v>
      </c>
      <c r="AD369" s="37">
        <f t="shared" si="255"/>
        <v>902.90513738053278</v>
      </c>
      <c r="AE369" s="13" t="e">
        <f t="shared" si="256"/>
        <v>#REF!</v>
      </c>
      <c r="AF369" t="e">
        <f t="shared" si="302"/>
        <v>#REF!</v>
      </c>
      <c r="AG369" s="13">
        <f t="shared" si="257"/>
        <v>1949.1707066918982</v>
      </c>
      <c r="AH369" s="13">
        <f t="shared" si="285"/>
        <v>904.21801276652945</v>
      </c>
      <c r="AI369" s="13" t="e">
        <f t="shared" si="258"/>
        <v>#REF!</v>
      </c>
      <c r="AJ369" t="e">
        <f t="shared" si="286"/>
        <v>#REF!</v>
      </c>
      <c r="AK369" s="13">
        <f t="shared" si="259"/>
        <v>1949.1707066918982</v>
      </c>
      <c r="AL369" s="37">
        <f t="shared" si="260"/>
        <v>1951.5980368584414</v>
      </c>
      <c r="AM369" s="13" t="e">
        <f t="shared" si="261"/>
        <v>#REF!</v>
      </c>
      <c r="AN369" t="e">
        <f t="shared" si="287"/>
        <v>#REF!</v>
      </c>
      <c r="AO369" s="13">
        <f t="shared" si="262"/>
        <v>4135.1333898795156</v>
      </c>
      <c r="AP369" s="13">
        <f t="shared" si="288"/>
        <v>1953.0926949901914</v>
      </c>
      <c r="AQ369" s="13" t="e">
        <f t="shared" si="263"/>
        <v>#REF!</v>
      </c>
      <c r="AR369" s="13" t="e">
        <f t="shared" si="289"/>
        <v>#REF!</v>
      </c>
      <c r="AS369" s="38">
        <f t="shared" si="264"/>
        <v>4135.1333898795156</v>
      </c>
      <c r="AT369" s="37">
        <f t="shared" si="265"/>
        <v>251.27270472321888</v>
      </c>
      <c r="AU369" s="13" t="e">
        <f t="shared" si="266"/>
        <v>#REF!</v>
      </c>
      <c r="AV369" t="e">
        <f t="shared" si="290"/>
        <v>#REF!</v>
      </c>
      <c r="AW369" s="13">
        <f t="shared" si="267"/>
        <v>654.52934422449698</v>
      </c>
      <c r="AX369" s="13">
        <f t="shared" si="291"/>
        <v>252.09216979931364</v>
      </c>
      <c r="AY369" s="13" t="e">
        <f t="shared" si="268"/>
        <v>#REF!</v>
      </c>
      <c r="AZ369" t="e">
        <f t="shared" si="292"/>
        <v>#REF!</v>
      </c>
      <c r="BA369" s="13">
        <f t="shared" si="269"/>
        <v>654.52934422449698</v>
      </c>
      <c r="BB369" s="37">
        <f t="shared" si="270"/>
        <v>353.07368435452213</v>
      </c>
      <c r="BC369" s="13" t="e">
        <f t="shared" si="271"/>
        <v>#REF!</v>
      </c>
      <c r="BD369" t="e">
        <f t="shared" si="293"/>
        <v>#REF!</v>
      </c>
      <c r="BE369" s="13">
        <f t="shared" si="272"/>
        <v>743.64621724213885</v>
      </c>
      <c r="BF369" s="13">
        <f t="shared" si="294"/>
        <v>354.15572450781633</v>
      </c>
      <c r="BG369" s="13" t="e">
        <f t="shared" si="273"/>
        <v>#REF!</v>
      </c>
      <c r="BH369" t="e">
        <f t="shared" si="295"/>
        <v>#REF!</v>
      </c>
      <c r="BI369" s="13">
        <f t="shared" si="274"/>
        <v>743.64621724213885</v>
      </c>
      <c r="BJ369" s="115">
        <f t="shared" si="275"/>
        <v>1.7085040543306103</v>
      </c>
      <c r="BK369" s="13" t="e">
        <f t="shared" si="276"/>
        <v>#REF!</v>
      </c>
      <c r="BL369" t="e">
        <f t="shared" si="296"/>
        <v>#REF!</v>
      </c>
      <c r="BM369" s="116">
        <f t="shared" si="277"/>
        <v>5.6772349545232395</v>
      </c>
      <c r="BN369" s="13">
        <f t="shared" si="297"/>
        <v>2.7905442076247393</v>
      </c>
      <c r="BO369" s="13" t="e">
        <f t="shared" si="278"/>
        <v>#REF!</v>
      </c>
      <c r="BP369" t="e">
        <f t="shared" si="298"/>
        <v>#REF!</v>
      </c>
      <c r="BQ369" s="13">
        <f t="shared" si="279"/>
        <v>5.6772349545232395</v>
      </c>
      <c r="BR369" s="37">
        <f t="shared" si="280"/>
        <v>245.74561645731924</v>
      </c>
      <c r="BS369" s="13" t="e">
        <f t="shared" si="281"/>
        <v>#REF!</v>
      </c>
      <c r="BT369" t="e">
        <f t="shared" si="299"/>
        <v>#REF!</v>
      </c>
      <c r="BU369" s="13">
        <f t="shared" si="282"/>
        <v>890.04176756572133</v>
      </c>
      <c r="BV369" s="13">
        <f t="shared" si="300"/>
        <v>246.82765661061336</v>
      </c>
      <c r="BW369" s="13" t="e">
        <f t="shared" si="283"/>
        <v>#REF!</v>
      </c>
      <c r="BX369" t="e">
        <f t="shared" si="301"/>
        <v>#REF!</v>
      </c>
      <c r="BY369" s="13">
        <f t="shared" si="284"/>
        <v>890.04176756572133</v>
      </c>
    </row>
    <row r="370" spans="29:77" x14ac:dyDescent="0.2">
      <c r="AC370">
        <v>369</v>
      </c>
      <c r="AD370" s="37">
        <f t="shared" si="255"/>
        <v>902.90513738053278</v>
      </c>
      <c r="AE370" s="13" t="e">
        <f t="shared" si="256"/>
        <v>#REF!</v>
      </c>
      <c r="AF370" t="e">
        <f t="shared" si="302"/>
        <v>#REF!</v>
      </c>
      <c r="AG370" s="13">
        <f t="shared" si="257"/>
        <v>1949.1707066918982</v>
      </c>
      <c r="AH370" s="13">
        <f t="shared" si="285"/>
        <v>904.21801276652945</v>
      </c>
      <c r="AI370" s="13" t="e">
        <f t="shared" si="258"/>
        <v>#REF!</v>
      </c>
      <c r="AJ370" t="e">
        <f t="shared" si="286"/>
        <v>#REF!</v>
      </c>
      <c r="AK370" s="13">
        <f t="shared" si="259"/>
        <v>1949.1707066918982</v>
      </c>
      <c r="AL370" s="37">
        <f t="shared" si="260"/>
        <v>1951.5980368584414</v>
      </c>
      <c r="AM370" s="13" t="e">
        <f t="shared" si="261"/>
        <v>#REF!</v>
      </c>
      <c r="AN370" t="e">
        <f t="shared" si="287"/>
        <v>#REF!</v>
      </c>
      <c r="AO370" s="13">
        <f t="shared" si="262"/>
        <v>4135.1333898795156</v>
      </c>
      <c r="AP370" s="13">
        <f t="shared" si="288"/>
        <v>1953.0926949901914</v>
      </c>
      <c r="AQ370" s="13" t="e">
        <f t="shared" si="263"/>
        <v>#REF!</v>
      </c>
      <c r="AR370" s="13" t="e">
        <f t="shared" si="289"/>
        <v>#REF!</v>
      </c>
      <c r="AS370" s="38">
        <f t="shared" si="264"/>
        <v>4135.1333898795156</v>
      </c>
      <c r="AT370" s="37">
        <f t="shared" si="265"/>
        <v>251.27270472321888</v>
      </c>
      <c r="AU370" s="13" t="e">
        <f t="shared" si="266"/>
        <v>#REF!</v>
      </c>
      <c r="AV370" t="e">
        <f t="shared" si="290"/>
        <v>#REF!</v>
      </c>
      <c r="AW370" s="13">
        <f t="shared" si="267"/>
        <v>654.52934422449698</v>
      </c>
      <c r="AX370" s="13">
        <f t="shared" si="291"/>
        <v>252.09216979931364</v>
      </c>
      <c r="AY370" s="13" t="e">
        <f t="shared" si="268"/>
        <v>#REF!</v>
      </c>
      <c r="AZ370" t="e">
        <f t="shared" si="292"/>
        <v>#REF!</v>
      </c>
      <c r="BA370" s="13">
        <f t="shared" si="269"/>
        <v>654.52934422449698</v>
      </c>
      <c r="BB370" s="37">
        <f t="shared" si="270"/>
        <v>353.07368435452213</v>
      </c>
      <c r="BC370" s="13" t="e">
        <f t="shared" si="271"/>
        <v>#REF!</v>
      </c>
      <c r="BD370" t="e">
        <f t="shared" si="293"/>
        <v>#REF!</v>
      </c>
      <c r="BE370" s="13">
        <f t="shared" si="272"/>
        <v>743.64621724213885</v>
      </c>
      <c r="BF370" s="13">
        <f t="shared" si="294"/>
        <v>354.15572450781633</v>
      </c>
      <c r="BG370" s="13" t="e">
        <f t="shared" si="273"/>
        <v>#REF!</v>
      </c>
      <c r="BH370" t="e">
        <f t="shared" si="295"/>
        <v>#REF!</v>
      </c>
      <c r="BI370" s="13">
        <f t="shared" si="274"/>
        <v>743.64621724213885</v>
      </c>
      <c r="BJ370" s="115">
        <f t="shared" si="275"/>
        <v>1.7085040543306103</v>
      </c>
      <c r="BK370" s="13" t="e">
        <f t="shared" si="276"/>
        <v>#REF!</v>
      </c>
      <c r="BL370" t="e">
        <f t="shared" si="296"/>
        <v>#REF!</v>
      </c>
      <c r="BM370" s="116">
        <f t="shared" si="277"/>
        <v>5.6772349545232395</v>
      </c>
      <c r="BN370" s="13">
        <f t="shared" si="297"/>
        <v>2.7905442076247393</v>
      </c>
      <c r="BO370" s="13" t="e">
        <f t="shared" si="278"/>
        <v>#REF!</v>
      </c>
      <c r="BP370" t="e">
        <f t="shared" si="298"/>
        <v>#REF!</v>
      </c>
      <c r="BQ370" s="13">
        <f t="shared" si="279"/>
        <v>5.6772349545232395</v>
      </c>
      <c r="BR370" s="37">
        <f t="shared" si="280"/>
        <v>245.74561645731924</v>
      </c>
      <c r="BS370" s="13" t="e">
        <f t="shared" si="281"/>
        <v>#REF!</v>
      </c>
      <c r="BT370" t="e">
        <f t="shared" si="299"/>
        <v>#REF!</v>
      </c>
      <c r="BU370" s="13">
        <f t="shared" si="282"/>
        <v>890.04176756572133</v>
      </c>
      <c r="BV370" s="13">
        <f t="shared" si="300"/>
        <v>246.82765661061336</v>
      </c>
      <c r="BW370" s="13" t="e">
        <f t="shared" si="283"/>
        <v>#REF!</v>
      </c>
      <c r="BX370" t="e">
        <f t="shared" si="301"/>
        <v>#REF!</v>
      </c>
      <c r="BY370" s="13">
        <f t="shared" si="284"/>
        <v>890.04176756572133</v>
      </c>
    </row>
    <row r="371" spans="29:77" x14ac:dyDescent="0.2">
      <c r="AC371">
        <v>370</v>
      </c>
      <c r="AD371" s="37">
        <f t="shared" si="255"/>
        <v>902.90513738053278</v>
      </c>
      <c r="AE371" s="13" t="e">
        <f t="shared" si="256"/>
        <v>#REF!</v>
      </c>
      <c r="AF371" t="e">
        <f t="shared" si="302"/>
        <v>#REF!</v>
      </c>
      <c r="AG371" s="13">
        <f t="shared" si="257"/>
        <v>1949.1707066918982</v>
      </c>
      <c r="AH371" s="13">
        <f t="shared" si="285"/>
        <v>904.21801276652945</v>
      </c>
      <c r="AI371" s="13" t="e">
        <f t="shared" si="258"/>
        <v>#REF!</v>
      </c>
      <c r="AJ371" t="e">
        <f t="shared" si="286"/>
        <v>#REF!</v>
      </c>
      <c r="AK371" s="13">
        <f t="shared" si="259"/>
        <v>1949.1707066918982</v>
      </c>
      <c r="AL371" s="37">
        <f t="shared" si="260"/>
        <v>1951.5980368584414</v>
      </c>
      <c r="AM371" s="13" t="e">
        <f t="shared" si="261"/>
        <v>#REF!</v>
      </c>
      <c r="AN371" t="e">
        <f t="shared" si="287"/>
        <v>#REF!</v>
      </c>
      <c r="AO371" s="13">
        <f t="shared" si="262"/>
        <v>4135.1333898795156</v>
      </c>
      <c r="AP371" s="13">
        <f t="shared" si="288"/>
        <v>1953.0926949901914</v>
      </c>
      <c r="AQ371" s="13" t="e">
        <f t="shared" si="263"/>
        <v>#REF!</v>
      </c>
      <c r="AR371" s="13" t="e">
        <f t="shared" si="289"/>
        <v>#REF!</v>
      </c>
      <c r="AS371" s="38">
        <f t="shared" si="264"/>
        <v>4135.1333898795156</v>
      </c>
      <c r="AT371" s="37">
        <f t="shared" si="265"/>
        <v>251.27270472321888</v>
      </c>
      <c r="AU371" s="13" t="e">
        <f t="shared" si="266"/>
        <v>#REF!</v>
      </c>
      <c r="AV371" t="e">
        <f t="shared" si="290"/>
        <v>#REF!</v>
      </c>
      <c r="AW371" s="13">
        <f t="shared" si="267"/>
        <v>654.52934422449698</v>
      </c>
      <c r="AX371" s="13">
        <f t="shared" si="291"/>
        <v>252.09216979931364</v>
      </c>
      <c r="AY371" s="13" t="e">
        <f t="shared" si="268"/>
        <v>#REF!</v>
      </c>
      <c r="AZ371" t="e">
        <f t="shared" si="292"/>
        <v>#REF!</v>
      </c>
      <c r="BA371" s="13">
        <f t="shared" si="269"/>
        <v>654.52934422449698</v>
      </c>
      <c r="BB371" s="37">
        <f t="shared" si="270"/>
        <v>353.07368435452213</v>
      </c>
      <c r="BC371" s="13" t="e">
        <f t="shared" si="271"/>
        <v>#REF!</v>
      </c>
      <c r="BD371" t="e">
        <f t="shared" si="293"/>
        <v>#REF!</v>
      </c>
      <c r="BE371" s="13">
        <f t="shared" si="272"/>
        <v>743.64621724213885</v>
      </c>
      <c r="BF371" s="13">
        <f t="shared" si="294"/>
        <v>354.15572450781633</v>
      </c>
      <c r="BG371" s="13" t="e">
        <f t="shared" si="273"/>
        <v>#REF!</v>
      </c>
      <c r="BH371" t="e">
        <f t="shared" si="295"/>
        <v>#REF!</v>
      </c>
      <c r="BI371" s="13">
        <f t="shared" si="274"/>
        <v>743.64621724213885</v>
      </c>
      <c r="BJ371" s="115">
        <f t="shared" si="275"/>
        <v>1.7085040543306103</v>
      </c>
      <c r="BK371" s="13" t="e">
        <f t="shared" si="276"/>
        <v>#REF!</v>
      </c>
      <c r="BL371" t="e">
        <f t="shared" si="296"/>
        <v>#REF!</v>
      </c>
      <c r="BM371" s="116">
        <f t="shared" si="277"/>
        <v>5.6772349545232395</v>
      </c>
      <c r="BN371" s="13">
        <f t="shared" si="297"/>
        <v>2.7905442076247393</v>
      </c>
      <c r="BO371" s="13" t="e">
        <f t="shared" si="278"/>
        <v>#REF!</v>
      </c>
      <c r="BP371" t="e">
        <f t="shared" si="298"/>
        <v>#REF!</v>
      </c>
      <c r="BQ371" s="13">
        <f t="shared" si="279"/>
        <v>5.6772349545232395</v>
      </c>
      <c r="BR371" s="37">
        <f t="shared" si="280"/>
        <v>245.74561645731924</v>
      </c>
      <c r="BS371" s="13" t="e">
        <f t="shared" si="281"/>
        <v>#REF!</v>
      </c>
      <c r="BT371" t="e">
        <f t="shared" si="299"/>
        <v>#REF!</v>
      </c>
      <c r="BU371" s="13">
        <f t="shared" si="282"/>
        <v>890.04176756572133</v>
      </c>
      <c r="BV371" s="13">
        <f t="shared" si="300"/>
        <v>246.82765661061336</v>
      </c>
      <c r="BW371" s="13" t="e">
        <f t="shared" si="283"/>
        <v>#REF!</v>
      </c>
      <c r="BX371" t="e">
        <f t="shared" si="301"/>
        <v>#REF!</v>
      </c>
      <c r="BY371" s="13">
        <f t="shared" si="284"/>
        <v>890.04176756572133</v>
      </c>
    </row>
    <row r="372" spans="29:77" x14ac:dyDescent="0.2">
      <c r="AC372">
        <v>371</v>
      </c>
      <c r="AD372" s="37">
        <f t="shared" si="255"/>
        <v>902.90513738053278</v>
      </c>
      <c r="AE372" s="13" t="e">
        <f t="shared" si="256"/>
        <v>#REF!</v>
      </c>
      <c r="AF372" t="e">
        <f t="shared" si="302"/>
        <v>#REF!</v>
      </c>
      <c r="AG372" s="13">
        <f t="shared" si="257"/>
        <v>1949.1707066918982</v>
      </c>
      <c r="AH372" s="13">
        <f t="shared" si="285"/>
        <v>904.21801276652945</v>
      </c>
      <c r="AI372" s="13" t="e">
        <f t="shared" si="258"/>
        <v>#REF!</v>
      </c>
      <c r="AJ372" t="e">
        <f t="shared" si="286"/>
        <v>#REF!</v>
      </c>
      <c r="AK372" s="13">
        <f t="shared" si="259"/>
        <v>1949.1707066918982</v>
      </c>
      <c r="AL372" s="37">
        <f t="shared" si="260"/>
        <v>1951.5980368584414</v>
      </c>
      <c r="AM372" s="13" t="e">
        <f t="shared" si="261"/>
        <v>#REF!</v>
      </c>
      <c r="AN372" t="e">
        <f t="shared" si="287"/>
        <v>#REF!</v>
      </c>
      <c r="AO372" s="13">
        <f t="shared" si="262"/>
        <v>4135.1333898795156</v>
      </c>
      <c r="AP372" s="13">
        <f t="shared" si="288"/>
        <v>1953.0926949901914</v>
      </c>
      <c r="AQ372" s="13" t="e">
        <f t="shared" si="263"/>
        <v>#REF!</v>
      </c>
      <c r="AR372" s="13" t="e">
        <f t="shared" si="289"/>
        <v>#REF!</v>
      </c>
      <c r="AS372" s="38">
        <f t="shared" si="264"/>
        <v>4135.1333898795156</v>
      </c>
      <c r="AT372" s="37">
        <f t="shared" si="265"/>
        <v>251.27270472321888</v>
      </c>
      <c r="AU372" s="13" t="e">
        <f t="shared" si="266"/>
        <v>#REF!</v>
      </c>
      <c r="AV372" t="e">
        <f t="shared" si="290"/>
        <v>#REF!</v>
      </c>
      <c r="AW372" s="13">
        <f t="shared" si="267"/>
        <v>654.52934422449698</v>
      </c>
      <c r="AX372" s="13">
        <f t="shared" si="291"/>
        <v>252.09216979931364</v>
      </c>
      <c r="AY372" s="13" t="e">
        <f t="shared" si="268"/>
        <v>#REF!</v>
      </c>
      <c r="AZ372" t="e">
        <f t="shared" si="292"/>
        <v>#REF!</v>
      </c>
      <c r="BA372" s="13">
        <f t="shared" si="269"/>
        <v>654.52934422449698</v>
      </c>
      <c r="BB372" s="37">
        <f t="shared" si="270"/>
        <v>353.07368435452213</v>
      </c>
      <c r="BC372" s="13" t="e">
        <f t="shared" si="271"/>
        <v>#REF!</v>
      </c>
      <c r="BD372" t="e">
        <f t="shared" si="293"/>
        <v>#REF!</v>
      </c>
      <c r="BE372" s="13">
        <f t="shared" si="272"/>
        <v>743.64621724213885</v>
      </c>
      <c r="BF372" s="13">
        <f t="shared" si="294"/>
        <v>354.15572450781633</v>
      </c>
      <c r="BG372" s="13" t="e">
        <f t="shared" si="273"/>
        <v>#REF!</v>
      </c>
      <c r="BH372" t="e">
        <f t="shared" si="295"/>
        <v>#REF!</v>
      </c>
      <c r="BI372" s="13">
        <f t="shared" si="274"/>
        <v>743.64621724213885</v>
      </c>
      <c r="BJ372" s="115">
        <f t="shared" si="275"/>
        <v>1.7085040543306103</v>
      </c>
      <c r="BK372" s="13" t="e">
        <f t="shared" si="276"/>
        <v>#REF!</v>
      </c>
      <c r="BL372" t="e">
        <f t="shared" si="296"/>
        <v>#REF!</v>
      </c>
      <c r="BM372" s="116">
        <f t="shared" si="277"/>
        <v>5.6772349545232395</v>
      </c>
      <c r="BN372" s="13">
        <f t="shared" si="297"/>
        <v>2.7905442076247393</v>
      </c>
      <c r="BO372" s="13" t="e">
        <f t="shared" si="278"/>
        <v>#REF!</v>
      </c>
      <c r="BP372" t="e">
        <f t="shared" si="298"/>
        <v>#REF!</v>
      </c>
      <c r="BQ372" s="13">
        <f t="shared" si="279"/>
        <v>5.6772349545232395</v>
      </c>
      <c r="BR372" s="37">
        <f t="shared" si="280"/>
        <v>245.74561645731924</v>
      </c>
      <c r="BS372" s="13" t="e">
        <f t="shared" si="281"/>
        <v>#REF!</v>
      </c>
      <c r="BT372" t="e">
        <f t="shared" si="299"/>
        <v>#REF!</v>
      </c>
      <c r="BU372" s="13">
        <f t="shared" si="282"/>
        <v>890.04176756572133</v>
      </c>
      <c r="BV372" s="13">
        <f t="shared" si="300"/>
        <v>246.82765661061336</v>
      </c>
      <c r="BW372" s="13" t="e">
        <f t="shared" si="283"/>
        <v>#REF!</v>
      </c>
      <c r="BX372" t="e">
        <f t="shared" si="301"/>
        <v>#REF!</v>
      </c>
      <c r="BY372" s="13">
        <f t="shared" si="284"/>
        <v>890.04176756572133</v>
      </c>
    </row>
    <row r="373" spans="29:77" x14ac:dyDescent="0.2">
      <c r="AC373">
        <v>372</v>
      </c>
      <c r="AD373" s="37">
        <f t="shared" si="255"/>
        <v>902.90513738053278</v>
      </c>
      <c r="AE373" s="13" t="e">
        <f t="shared" si="256"/>
        <v>#REF!</v>
      </c>
      <c r="AF373" t="e">
        <f t="shared" si="302"/>
        <v>#REF!</v>
      </c>
      <c r="AG373" s="13">
        <f t="shared" si="257"/>
        <v>1949.1707066918982</v>
      </c>
      <c r="AH373" s="13">
        <f t="shared" si="285"/>
        <v>904.21801276652945</v>
      </c>
      <c r="AI373" s="13" t="e">
        <f t="shared" si="258"/>
        <v>#REF!</v>
      </c>
      <c r="AJ373" t="e">
        <f t="shared" si="286"/>
        <v>#REF!</v>
      </c>
      <c r="AK373" s="13">
        <f t="shared" si="259"/>
        <v>1949.1707066918982</v>
      </c>
      <c r="AL373" s="37">
        <f t="shared" si="260"/>
        <v>1951.5980368584414</v>
      </c>
      <c r="AM373" s="13" t="e">
        <f t="shared" si="261"/>
        <v>#REF!</v>
      </c>
      <c r="AN373" t="e">
        <f t="shared" si="287"/>
        <v>#REF!</v>
      </c>
      <c r="AO373" s="13">
        <f t="shared" si="262"/>
        <v>4135.1333898795156</v>
      </c>
      <c r="AP373" s="13">
        <f t="shared" si="288"/>
        <v>1953.0926949901914</v>
      </c>
      <c r="AQ373" s="13" t="e">
        <f t="shared" si="263"/>
        <v>#REF!</v>
      </c>
      <c r="AR373" s="13" t="e">
        <f t="shared" si="289"/>
        <v>#REF!</v>
      </c>
      <c r="AS373" s="38">
        <f t="shared" si="264"/>
        <v>4135.1333898795156</v>
      </c>
      <c r="AT373" s="37">
        <f t="shared" si="265"/>
        <v>251.27270472321888</v>
      </c>
      <c r="AU373" s="13" t="e">
        <f t="shared" si="266"/>
        <v>#REF!</v>
      </c>
      <c r="AV373" t="e">
        <f t="shared" si="290"/>
        <v>#REF!</v>
      </c>
      <c r="AW373" s="13">
        <f t="shared" si="267"/>
        <v>654.52934422449698</v>
      </c>
      <c r="AX373" s="13">
        <f t="shared" si="291"/>
        <v>252.09216979931364</v>
      </c>
      <c r="AY373" s="13" t="e">
        <f t="shared" si="268"/>
        <v>#REF!</v>
      </c>
      <c r="AZ373" t="e">
        <f t="shared" si="292"/>
        <v>#REF!</v>
      </c>
      <c r="BA373" s="13">
        <f t="shared" si="269"/>
        <v>654.52934422449698</v>
      </c>
      <c r="BB373" s="37">
        <f t="shared" si="270"/>
        <v>353.07368435452213</v>
      </c>
      <c r="BC373" s="13" t="e">
        <f t="shared" si="271"/>
        <v>#REF!</v>
      </c>
      <c r="BD373" t="e">
        <f t="shared" si="293"/>
        <v>#REF!</v>
      </c>
      <c r="BE373" s="13">
        <f t="shared" si="272"/>
        <v>743.64621724213885</v>
      </c>
      <c r="BF373" s="13">
        <f t="shared" si="294"/>
        <v>354.15572450781633</v>
      </c>
      <c r="BG373" s="13" t="e">
        <f t="shared" si="273"/>
        <v>#REF!</v>
      </c>
      <c r="BH373" t="e">
        <f t="shared" si="295"/>
        <v>#REF!</v>
      </c>
      <c r="BI373" s="13">
        <f t="shared" si="274"/>
        <v>743.64621724213885</v>
      </c>
      <c r="BJ373" s="115">
        <f t="shared" si="275"/>
        <v>1.7085040543306103</v>
      </c>
      <c r="BK373" s="13" t="e">
        <f t="shared" si="276"/>
        <v>#REF!</v>
      </c>
      <c r="BL373" t="e">
        <f t="shared" si="296"/>
        <v>#REF!</v>
      </c>
      <c r="BM373" s="116">
        <f t="shared" si="277"/>
        <v>5.6772349545232395</v>
      </c>
      <c r="BN373" s="13">
        <f t="shared" si="297"/>
        <v>2.7905442076247393</v>
      </c>
      <c r="BO373" s="13" t="e">
        <f t="shared" si="278"/>
        <v>#REF!</v>
      </c>
      <c r="BP373" t="e">
        <f t="shared" si="298"/>
        <v>#REF!</v>
      </c>
      <c r="BQ373" s="13">
        <f t="shared" si="279"/>
        <v>5.6772349545232395</v>
      </c>
      <c r="BR373" s="37">
        <f t="shared" si="280"/>
        <v>245.74561645731924</v>
      </c>
      <c r="BS373" s="13" t="e">
        <f t="shared" si="281"/>
        <v>#REF!</v>
      </c>
      <c r="BT373" t="e">
        <f t="shared" si="299"/>
        <v>#REF!</v>
      </c>
      <c r="BU373" s="13">
        <f t="shared" si="282"/>
        <v>890.04176756572133</v>
      </c>
      <c r="BV373" s="13">
        <f t="shared" si="300"/>
        <v>246.82765661061336</v>
      </c>
      <c r="BW373" s="13" t="e">
        <f t="shared" si="283"/>
        <v>#REF!</v>
      </c>
      <c r="BX373" t="e">
        <f t="shared" si="301"/>
        <v>#REF!</v>
      </c>
      <c r="BY373" s="13">
        <f t="shared" si="284"/>
        <v>890.04176756572133</v>
      </c>
    </row>
    <row r="374" spans="29:77" x14ac:dyDescent="0.2">
      <c r="AC374">
        <v>373</v>
      </c>
      <c r="AD374" s="37">
        <f t="shared" si="255"/>
        <v>902.90513738053278</v>
      </c>
      <c r="AE374" s="13" t="e">
        <f t="shared" si="256"/>
        <v>#REF!</v>
      </c>
      <c r="AF374" t="e">
        <f t="shared" si="302"/>
        <v>#REF!</v>
      </c>
      <c r="AG374" s="13">
        <f t="shared" si="257"/>
        <v>1949.1707066918982</v>
      </c>
      <c r="AH374" s="13">
        <f t="shared" si="285"/>
        <v>904.21801276652945</v>
      </c>
      <c r="AI374" s="13" t="e">
        <f t="shared" si="258"/>
        <v>#REF!</v>
      </c>
      <c r="AJ374" t="e">
        <f t="shared" si="286"/>
        <v>#REF!</v>
      </c>
      <c r="AK374" s="13">
        <f t="shared" si="259"/>
        <v>1949.1707066918982</v>
      </c>
      <c r="AL374" s="37">
        <f t="shared" si="260"/>
        <v>1951.5980368584414</v>
      </c>
      <c r="AM374" s="13" t="e">
        <f t="shared" si="261"/>
        <v>#REF!</v>
      </c>
      <c r="AN374" t="e">
        <f t="shared" si="287"/>
        <v>#REF!</v>
      </c>
      <c r="AO374" s="13">
        <f t="shared" si="262"/>
        <v>4135.1333898795156</v>
      </c>
      <c r="AP374" s="13">
        <f t="shared" si="288"/>
        <v>1953.0926949901914</v>
      </c>
      <c r="AQ374" s="13" t="e">
        <f t="shared" si="263"/>
        <v>#REF!</v>
      </c>
      <c r="AR374" s="13" t="e">
        <f t="shared" si="289"/>
        <v>#REF!</v>
      </c>
      <c r="AS374" s="38">
        <f t="shared" si="264"/>
        <v>4135.1333898795156</v>
      </c>
      <c r="AT374" s="37">
        <f t="shared" si="265"/>
        <v>251.27270472321888</v>
      </c>
      <c r="AU374" s="13" t="e">
        <f t="shared" si="266"/>
        <v>#REF!</v>
      </c>
      <c r="AV374" t="e">
        <f t="shared" si="290"/>
        <v>#REF!</v>
      </c>
      <c r="AW374" s="13">
        <f t="shared" si="267"/>
        <v>654.52934422449698</v>
      </c>
      <c r="AX374" s="13">
        <f t="shared" si="291"/>
        <v>252.09216979931364</v>
      </c>
      <c r="AY374" s="13" t="e">
        <f t="shared" si="268"/>
        <v>#REF!</v>
      </c>
      <c r="AZ374" t="e">
        <f t="shared" si="292"/>
        <v>#REF!</v>
      </c>
      <c r="BA374" s="13">
        <f t="shared" si="269"/>
        <v>654.52934422449698</v>
      </c>
      <c r="BB374" s="37">
        <f t="shared" si="270"/>
        <v>353.07368435452213</v>
      </c>
      <c r="BC374" s="13" t="e">
        <f t="shared" si="271"/>
        <v>#REF!</v>
      </c>
      <c r="BD374" t="e">
        <f t="shared" si="293"/>
        <v>#REF!</v>
      </c>
      <c r="BE374" s="13">
        <f t="shared" si="272"/>
        <v>743.64621724213885</v>
      </c>
      <c r="BF374" s="13">
        <f t="shared" si="294"/>
        <v>354.15572450781633</v>
      </c>
      <c r="BG374" s="13" t="e">
        <f t="shared" si="273"/>
        <v>#REF!</v>
      </c>
      <c r="BH374" t="e">
        <f t="shared" si="295"/>
        <v>#REF!</v>
      </c>
      <c r="BI374" s="13">
        <f t="shared" si="274"/>
        <v>743.64621724213885</v>
      </c>
      <c r="BJ374" s="115">
        <f t="shared" si="275"/>
        <v>1.7085040543306103</v>
      </c>
      <c r="BK374" s="13" t="e">
        <f t="shared" si="276"/>
        <v>#REF!</v>
      </c>
      <c r="BL374" t="e">
        <f t="shared" si="296"/>
        <v>#REF!</v>
      </c>
      <c r="BM374" s="116">
        <f t="shared" si="277"/>
        <v>5.6772349545232395</v>
      </c>
      <c r="BN374" s="13">
        <f t="shared" si="297"/>
        <v>2.7905442076247393</v>
      </c>
      <c r="BO374" s="13" t="e">
        <f t="shared" si="278"/>
        <v>#REF!</v>
      </c>
      <c r="BP374" t="e">
        <f t="shared" si="298"/>
        <v>#REF!</v>
      </c>
      <c r="BQ374" s="13">
        <f t="shared" si="279"/>
        <v>5.6772349545232395</v>
      </c>
      <c r="BR374" s="37">
        <f t="shared" si="280"/>
        <v>245.74561645731924</v>
      </c>
      <c r="BS374" s="13" t="e">
        <f t="shared" si="281"/>
        <v>#REF!</v>
      </c>
      <c r="BT374" t="e">
        <f t="shared" si="299"/>
        <v>#REF!</v>
      </c>
      <c r="BU374" s="13">
        <f t="shared" si="282"/>
        <v>890.04176756572133</v>
      </c>
      <c r="BV374" s="13">
        <f t="shared" si="300"/>
        <v>246.82765661061336</v>
      </c>
      <c r="BW374" s="13" t="e">
        <f t="shared" si="283"/>
        <v>#REF!</v>
      </c>
      <c r="BX374" t="e">
        <f t="shared" si="301"/>
        <v>#REF!</v>
      </c>
      <c r="BY374" s="13">
        <f t="shared" si="284"/>
        <v>890.04176756572133</v>
      </c>
    </row>
    <row r="375" spans="29:77" x14ac:dyDescent="0.2">
      <c r="AC375">
        <v>374</v>
      </c>
      <c r="AD375" s="37">
        <f t="shared" si="255"/>
        <v>902.90513738053278</v>
      </c>
      <c r="AE375" s="13" t="e">
        <f t="shared" si="256"/>
        <v>#REF!</v>
      </c>
      <c r="AF375" t="e">
        <f t="shared" si="302"/>
        <v>#REF!</v>
      </c>
      <c r="AG375" s="13">
        <f t="shared" si="257"/>
        <v>1949.1707066918982</v>
      </c>
      <c r="AH375" s="13">
        <f t="shared" si="285"/>
        <v>904.21801276652945</v>
      </c>
      <c r="AI375" s="13" t="e">
        <f t="shared" si="258"/>
        <v>#REF!</v>
      </c>
      <c r="AJ375" t="e">
        <f t="shared" si="286"/>
        <v>#REF!</v>
      </c>
      <c r="AK375" s="13">
        <f t="shared" si="259"/>
        <v>1949.1707066918982</v>
      </c>
      <c r="AL375" s="37">
        <f t="shared" si="260"/>
        <v>1951.5980368584414</v>
      </c>
      <c r="AM375" s="13" t="e">
        <f t="shared" si="261"/>
        <v>#REF!</v>
      </c>
      <c r="AN375" t="e">
        <f t="shared" si="287"/>
        <v>#REF!</v>
      </c>
      <c r="AO375" s="13">
        <f t="shared" si="262"/>
        <v>4135.1333898795156</v>
      </c>
      <c r="AP375" s="13">
        <f t="shared" si="288"/>
        <v>1953.0926949901914</v>
      </c>
      <c r="AQ375" s="13" t="e">
        <f t="shared" si="263"/>
        <v>#REF!</v>
      </c>
      <c r="AR375" s="13" t="e">
        <f t="shared" si="289"/>
        <v>#REF!</v>
      </c>
      <c r="AS375" s="38">
        <f t="shared" si="264"/>
        <v>4135.1333898795156</v>
      </c>
      <c r="AT375" s="37">
        <f t="shared" si="265"/>
        <v>251.27270472321888</v>
      </c>
      <c r="AU375" s="13" t="e">
        <f t="shared" si="266"/>
        <v>#REF!</v>
      </c>
      <c r="AV375" t="e">
        <f t="shared" si="290"/>
        <v>#REF!</v>
      </c>
      <c r="AW375" s="13">
        <f t="shared" si="267"/>
        <v>654.52934422449698</v>
      </c>
      <c r="AX375" s="13">
        <f t="shared" si="291"/>
        <v>252.09216979931364</v>
      </c>
      <c r="AY375" s="13" t="e">
        <f t="shared" si="268"/>
        <v>#REF!</v>
      </c>
      <c r="AZ375" t="e">
        <f t="shared" si="292"/>
        <v>#REF!</v>
      </c>
      <c r="BA375" s="13">
        <f t="shared" si="269"/>
        <v>654.52934422449698</v>
      </c>
      <c r="BB375" s="37">
        <f t="shared" si="270"/>
        <v>353.07368435452213</v>
      </c>
      <c r="BC375" s="13" t="e">
        <f t="shared" si="271"/>
        <v>#REF!</v>
      </c>
      <c r="BD375" t="e">
        <f t="shared" si="293"/>
        <v>#REF!</v>
      </c>
      <c r="BE375" s="13">
        <f t="shared" si="272"/>
        <v>743.64621724213885</v>
      </c>
      <c r="BF375" s="13">
        <f t="shared" si="294"/>
        <v>354.15572450781633</v>
      </c>
      <c r="BG375" s="13" t="e">
        <f t="shared" si="273"/>
        <v>#REF!</v>
      </c>
      <c r="BH375" t="e">
        <f t="shared" si="295"/>
        <v>#REF!</v>
      </c>
      <c r="BI375" s="13">
        <f t="shared" si="274"/>
        <v>743.64621724213885</v>
      </c>
      <c r="BJ375" s="115">
        <f t="shared" si="275"/>
        <v>1.7085040543306103</v>
      </c>
      <c r="BK375" s="13" t="e">
        <f t="shared" si="276"/>
        <v>#REF!</v>
      </c>
      <c r="BL375" t="e">
        <f t="shared" si="296"/>
        <v>#REF!</v>
      </c>
      <c r="BM375" s="116">
        <f t="shared" si="277"/>
        <v>5.6772349545232395</v>
      </c>
      <c r="BN375" s="13">
        <f t="shared" si="297"/>
        <v>2.7905442076247393</v>
      </c>
      <c r="BO375" s="13" t="e">
        <f t="shared" si="278"/>
        <v>#REF!</v>
      </c>
      <c r="BP375" t="e">
        <f t="shared" si="298"/>
        <v>#REF!</v>
      </c>
      <c r="BQ375" s="13">
        <f t="shared" si="279"/>
        <v>5.6772349545232395</v>
      </c>
      <c r="BR375" s="37">
        <f t="shared" si="280"/>
        <v>245.74561645731924</v>
      </c>
      <c r="BS375" s="13" t="e">
        <f t="shared" si="281"/>
        <v>#REF!</v>
      </c>
      <c r="BT375" t="e">
        <f t="shared" si="299"/>
        <v>#REF!</v>
      </c>
      <c r="BU375" s="13">
        <f t="shared" si="282"/>
        <v>890.04176756572133</v>
      </c>
      <c r="BV375" s="13">
        <f t="shared" si="300"/>
        <v>246.82765661061336</v>
      </c>
      <c r="BW375" s="13" t="e">
        <f t="shared" si="283"/>
        <v>#REF!</v>
      </c>
      <c r="BX375" t="e">
        <f t="shared" si="301"/>
        <v>#REF!</v>
      </c>
      <c r="BY375" s="13">
        <f t="shared" si="284"/>
        <v>890.04176756572133</v>
      </c>
    </row>
    <row r="376" spans="29:77" x14ac:dyDescent="0.2">
      <c r="AC376">
        <v>375</v>
      </c>
      <c r="AD376" s="37">
        <f t="shared" si="255"/>
        <v>902.90513738053278</v>
      </c>
      <c r="AE376" s="13" t="e">
        <f t="shared" si="256"/>
        <v>#REF!</v>
      </c>
      <c r="AF376" t="e">
        <f t="shared" si="302"/>
        <v>#REF!</v>
      </c>
      <c r="AG376" s="13">
        <f t="shared" si="257"/>
        <v>1949.1707066918982</v>
      </c>
      <c r="AH376" s="13">
        <f t="shared" si="285"/>
        <v>904.21801276652945</v>
      </c>
      <c r="AI376" s="13" t="e">
        <f t="shared" si="258"/>
        <v>#REF!</v>
      </c>
      <c r="AJ376" t="e">
        <f t="shared" si="286"/>
        <v>#REF!</v>
      </c>
      <c r="AK376" s="13">
        <f t="shared" si="259"/>
        <v>1949.1707066918982</v>
      </c>
      <c r="AL376" s="37">
        <f t="shared" si="260"/>
        <v>1951.5980368584414</v>
      </c>
      <c r="AM376" s="13" t="e">
        <f t="shared" si="261"/>
        <v>#REF!</v>
      </c>
      <c r="AN376" t="e">
        <f t="shared" si="287"/>
        <v>#REF!</v>
      </c>
      <c r="AO376" s="13">
        <f t="shared" si="262"/>
        <v>4135.1333898795156</v>
      </c>
      <c r="AP376" s="13">
        <f t="shared" si="288"/>
        <v>1953.0926949901914</v>
      </c>
      <c r="AQ376" s="13" t="e">
        <f t="shared" si="263"/>
        <v>#REF!</v>
      </c>
      <c r="AR376" s="13" t="e">
        <f t="shared" si="289"/>
        <v>#REF!</v>
      </c>
      <c r="AS376" s="38">
        <f t="shared" si="264"/>
        <v>4135.1333898795156</v>
      </c>
      <c r="AT376" s="37">
        <f t="shared" si="265"/>
        <v>251.27270472321888</v>
      </c>
      <c r="AU376" s="13" t="e">
        <f t="shared" si="266"/>
        <v>#REF!</v>
      </c>
      <c r="AV376" t="e">
        <f t="shared" si="290"/>
        <v>#REF!</v>
      </c>
      <c r="AW376" s="13">
        <f t="shared" si="267"/>
        <v>654.52934422449698</v>
      </c>
      <c r="AX376" s="13">
        <f t="shared" si="291"/>
        <v>252.09216979931364</v>
      </c>
      <c r="AY376" s="13" t="e">
        <f t="shared" si="268"/>
        <v>#REF!</v>
      </c>
      <c r="AZ376" t="e">
        <f t="shared" si="292"/>
        <v>#REF!</v>
      </c>
      <c r="BA376" s="13">
        <f t="shared" si="269"/>
        <v>654.52934422449698</v>
      </c>
      <c r="BB376" s="37">
        <f t="shared" si="270"/>
        <v>353.07368435452213</v>
      </c>
      <c r="BC376" s="13" t="e">
        <f t="shared" si="271"/>
        <v>#REF!</v>
      </c>
      <c r="BD376" t="e">
        <f t="shared" si="293"/>
        <v>#REF!</v>
      </c>
      <c r="BE376" s="13">
        <f t="shared" si="272"/>
        <v>743.64621724213885</v>
      </c>
      <c r="BF376" s="13">
        <f t="shared" si="294"/>
        <v>354.15572450781633</v>
      </c>
      <c r="BG376" s="13" t="e">
        <f t="shared" si="273"/>
        <v>#REF!</v>
      </c>
      <c r="BH376" t="e">
        <f t="shared" si="295"/>
        <v>#REF!</v>
      </c>
      <c r="BI376" s="13">
        <f t="shared" si="274"/>
        <v>743.64621724213885</v>
      </c>
      <c r="BJ376" s="115">
        <f t="shared" si="275"/>
        <v>1.7085040543306103</v>
      </c>
      <c r="BK376" s="13" t="e">
        <f t="shared" si="276"/>
        <v>#REF!</v>
      </c>
      <c r="BL376" t="e">
        <f t="shared" si="296"/>
        <v>#REF!</v>
      </c>
      <c r="BM376" s="116">
        <f t="shared" si="277"/>
        <v>5.6772349545232395</v>
      </c>
      <c r="BN376" s="13">
        <f t="shared" si="297"/>
        <v>2.7905442076247393</v>
      </c>
      <c r="BO376" s="13" t="e">
        <f t="shared" si="278"/>
        <v>#REF!</v>
      </c>
      <c r="BP376" t="e">
        <f t="shared" si="298"/>
        <v>#REF!</v>
      </c>
      <c r="BQ376" s="13">
        <f t="shared" si="279"/>
        <v>5.6772349545232395</v>
      </c>
      <c r="BR376" s="37">
        <f t="shared" si="280"/>
        <v>245.74561645731924</v>
      </c>
      <c r="BS376" s="13" t="e">
        <f t="shared" si="281"/>
        <v>#REF!</v>
      </c>
      <c r="BT376" t="e">
        <f t="shared" si="299"/>
        <v>#REF!</v>
      </c>
      <c r="BU376" s="13">
        <f t="shared" si="282"/>
        <v>890.04176756572133</v>
      </c>
      <c r="BV376" s="13">
        <f t="shared" si="300"/>
        <v>246.82765661061336</v>
      </c>
      <c r="BW376" s="13" t="e">
        <f t="shared" si="283"/>
        <v>#REF!</v>
      </c>
      <c r="BX376" t="e">
        <f t="shared" si="301"/>
        <v>#REF!</v>
      </c>
      <c r="BY376" s="13">
        <f t="shared" si="284"/>
        <v>890.04176756572133</v>
      </c>
    </row>
    <row r="377" spans="29:77" x14ac:dyDescent="0.2">
      <c r="AC377">
        <v>376</v>
      </c>
      <c r="AD377" s="37">
        <f t="shared" si="255"/>
        <v>902.90513738053278</v>
      </c>
      <c r="AE377" s="13" t="e">
        <f t="shared" si="256"/>
        <v>#REF!</v>
      </c>
      <c r="AF377" t="e">
        <f t="shared" si="302"/>
        <v>#REF!</v>
      </c>
      <c r="AG377" s="13">
        <f t="shared" si="257"/>
        <v>1949.1707066918982</v>
      </c>
      <c r="AH377" s="13">
        <f t="shared" si="285"/>
        <v>904.21801276652945</v>
      </c>
      <c r="AI377" s="13" t="e">
        <f t="shared" si="258"/>
        <v>#REF!</v>
      </c>
      <c r="AJ377" t="e">
        <f t="shared" si="286"/>
        <v>#REF!</v>
      </c>
      <c r="AK377" s="13">
        <f t="shared" si="259"/>
        <v>1949.1707066918982</v>
      </c>
      <c r="AL377" s="37">
        <f t="shared" si="260"/>
        <v>1951.5980368584414</v>
      </c>
      <c r="AM377" s="13" t="e">
        <f t="shared" si="261"/>
        <v>#REF!</v>
      </c>
      <c r="AN377" t="e">
        <f t="shared" si="287"/>
        <v>#REF!</v>
      </c>
      <c r="AO377" s="13">
        <f t="shared" si="262"/>
        <v>4135.1333898795156</v>
      </c>
      <c r="AP377" s="13">
        <f t="shared" si="288"/>
        <v>1953.0926949901914</v>
      </c>
      <c r="AQ377" s="13" t="e">
        <f t="shared" si="263"/>
        <v>#REF!</v>
      </c>
      <c r="AR377" s="13" t="e">
        <f t="shared" si="289"/>
        <v>#REF!</v>
      </c>
      <c r="AS377" s="38">
        <f t="shared" si="264"/>
        <v>4135.1333898795156</v>
      </c>
      <c r="AT377" s="37">
        <f t="shared" si="265"/>
        <v>251.27270472321888</v>
      </c>
      <c r="AU377" s="13" t="e">
        <f t="shared" si="266"/>
        <v>#REF!</v>
      </c>
      <c r="AV377" t="e">
        <f t="shared" si="290"/>
        <v>#REF!</v>
      </c>
      <c r="AW377" s="13">
        <f t="shared" si="267"/>
        <v>654.52934422449698</v>
      </c>
      <c r="AX377" s="13">
        <f t="shared" si="291"/>
        <v>252.09216979931364</v>
      </c>
      <c r="AY377" s="13" t="e">
        <f t="shared" si="268"/>
        <v>#REF!</v>
      </c>
      <c r="AZ377" t="e">
        <f t="shared" si="292"/>
        <v>#REF!</v>
      </c>
      <c r="BA377" s="13">
        <f t="shared" si="269"/>
        <v>654.52934422449698</v>
      </c>
      <c r="BB377" s="37">
        <f t="shared" si="270"/>
        <v>353.07368435452213</v>
      </c>
      <c r="BC377" s="13" t="e">
        <f t="shared" si="271"/>
        <v>#REF!</v>
      </c>
      <c r="BD377" t="e">
        <f t="shared" si="293"/>
        <v>#REF!</v>
      </c>
      <c r="BE377" s="13">
        <f t="shared" si="272"/>
        <v>743.64621724213885</v>
      </c>
      <c r="BF377" s="13">
        <f t="shared" si="294"/>
        <v>354.15572450781633</v>
      </c>
      <c r="BG377" s="13" t="e">
        <f t="shared" si="273"/>
        <v>#REF!</v>
      </c>
      <c r="BH377" t="e">
        <f t="shared" si="295"/>
        <v>#REF!</v>
      </c>
      <c r="BI377" s="13">
        <f t="shared" si="274"/>
        <v>743.64621724213885</v>
      </c>
      <c r="BJ377" s="115">
        <f t="shared" si="275"/>
        <v>1.7085040543306103</v>
      </c>
      <c r="BK377" s="13" t="e">
        <f t="shared" si="276"/>
        <v>#REF!</v>
      </c>
      <c r="BL377" t="e">
        <f t="shared" si="296"/>
        <v>#REF!</v>
      </c>
      <c r="BM377" s="116">
        <f t="shared" si="277"/>
        <v>5.6772349545232395</v>
      </c>
      <c r="BN377" s="13">
        <f t="shared" si="297"/>
        <v>2.7905442076247393</v>
      </c>
      <c r="BO377" s="13" t="e">
        <f t="shared" si="278"/>
        <v>#REF!</v>
      </c>
      <c r="BP377" t="e">
        <f t="shared" si="298"/>
        <v>#REF!</v>
      </c>
      <c r="BQ377" s="13">
        <f t="shared" si="279"/>
        <v>5.6772349545232395</v>
      </c>
      <c r="BR377" s="37">
        <f t="shared" si="280"/>
        <v>245.74561645731924</v>
      </c>
      <c r="BS377" s="13" t="e">
        <f t="shared" si="281"/>
        <v>#REF!</v>
      </c>
      <c r="BT377" t="e">
        <f t="shared" si="299"/>
        <v>#REF!</v>
      </c>
      <c r="BU377" s="13">
        <f t="shared" si="282"/>
        <v>890.04176756572133</v>
      </c>
      <c r="BV377" s="13">
        <f t="shared" si="300"/>
        <v>246.82765661061336</v>
      </c>
      <c r="BW377" s="13" t="e">
        <f t="shared" si="283"/>
        <v>#REF!</v>
      </c>
      <c r="BX377" t="e">
        <f t="shared" si="301"/>
        <v>#REF!</v>
      </c>
      <c r="BY377" s="13">
        <f t="shared" si="284"/>
        <v>890.04176756572133</v>
      </c>
    </row>
    <row r="378" spans="29:77" x14ac:dyDescent="0.2">
      <c r="AC378">
        <v>377</v>
      </c>
      <c r="AD378" s="37">
        <f t="shared" si="255"/>
        <v>902.90513738053278</v>
      </c>
      <c r="AE378" s="13" t="e">
        <f t="shared" si="256"/>
        <v>#REF!</v>
      </c>
      <c r="AF378" t="e">
        <f t="shared" si="302"/>
        <v>#REF!</v>
      </c>
      <c r="AG378" s="13">
        <f t="shared" si="257"/>
        <v>1949.1707066918982</v>
      </c>
      <c r="AH378" s="13">
        <f t="shared" si="285"/>
        <v>904.21801276652945</v>
      </c>
      <c r="AI378" s="13" t="e">
        <f t="shared" si="258"/>
        <v>#REF!</v>
      </c>
      <c r="AJ378" t="e">
        <f t="shared" si="286"/>
        <v>#REF!</v>
      </c>
      <c r="AK378" s="13">
        <f t="shared" si="259"/>
        <v>1949.1707066918982</v>
      </c>
      <c r="AL378" s="37">
        <f t="shared" si="260"/>
        <v>1951.5980368584414</v>
      </c>
      <c r="AM378" s="13" t="e">
        <f t="shared" si="261"/>
        <v>#REF!</v>
      </c>
      <c r="AN378" t="e">
        <f t="shared" si="287"/>
        <v>#REF!</v>
      </c>
      <c r="AO378" s="13">
        <f t="shared" si="262"/>
        <v>4135.1333898795156</v>
      </c>
      <c r="AP378" s="13">
        <f t="shared" si="288"/>
        <v>1953.0926949901914</v>
      </c>
      <c r="AQ378" s="13" t="e">
        <f t="shared" si="263"/>
        <v>#REF!</v>
      </c>
      <c r="AR378" s="13" t="e">
        <f t="shared" si="289"/>
        <v>#REF!</v>
      </c>
      <c r="AS378" s="38">
        <f t="shared" si="264"/>
        <v>4135.1333898795156</v>
      </c>
      <c r="AT378" s="37">
        <f t="shared" si="265"/>
        <v>251.27270472321888</v>
      </c>
      <c r="AU378" s="13" t="e">
        <f t="shared" si="266"/>
        <v>#REF!</v>
      </c>
      <c r="AV378" t="e">
        <f t="shared" si="290"/>
        <v>#REF!</v>
      </c>
      <c r="AW378" s="13">
        <f t="shared" si="267"/>
        <v>654.52934422449698</v>
      </c>
      <c r="AX378" s="13">
        <f t="shared" si="291"/>
        <v>252.09216979931364</v>
      </c>
      <c r="AY378" s="13" t="e">
        <f t="shared" si="268"/>
        <v>#REF!</v>
      </c>
      <c r="AZ378" t="e">
        <f t="shared" si="292"/>
        <v>#REF!</v>
      </c>
      <c r="BA378" s="13">
        <f t="shared" si="269"/>
        <v>654.52934422449698</v>
      </c>
      <c r="BB378" s="37">
        <f t="shared" si="270"/>
        <v>353.07368435452213</v>
      </c>
      <c r="BC378" s="13" t="e">
        <f t="shared" si="271"/>
        <v>#REF!</v>
      </c>
      <c r="BD378" t="e">
        <f t="shared" si="293"/>
        <v>#REF!</v>
      </c>
      <c r="BE378" s="13">
        <f t="shared" si="272"/>
        <v>743.64621724213885</v>
      </c>
      <c r="BF378" s="13">
        <f t="shared" si="294"/>
        <v>354.15572450781633</v>
      </c>
      <c r="BG378" s="13" t="e">
        <f t="shared" si="273"/>
        <v>#REF!</v>
      </c>
      <c r="BH378" t="e">
        <f t="shared" si="295"/>
        <v>#REF!</v>
      </c>
      <c r="BI378" s="13">
        <f t="shared" si="274"/>
        <v>743.64621724213885</v>
      </c>
      <c r="BJ378" s="115">
        <f t="shared" si="275"/>
        <v>1.7085040543306103</v>
      </c>
      <c r="BK378" s="13" t="e">
        <f t="shared" si="276"/>
        <v>#REF!</v>
      </c>
      <c r="BL378" t="e">
        <f t="shared" si="296"/>
        <v>#REF!</v>
      </c>
      <c r="BM378" s="116">
        <f t="shared" si="277"/>
        <v>5.6772349545232395</v>
      </c>
      <c r="BN378" s="13">
        <f t="shared" si="297"/>
        <v>2.7905442076247393</v>
      </c>
      <c r="BO378" s="13" t="e">
        <f t="shared" si="278"/>
        <v>#REF!</v>
      </c>
      <c r="BP378" t="e">
        <f t="shared" si="298"/>
        <v>#REF!</v>
      </c>
      <c r="BQ378" s="13">
        <f t="shared" si="279"/>
        <v>5.6772349545232395</v>
      </c>
      <c r="BR378" s="37">
        <f t="shared" si="280"/>
        <v>245.74561645731924</v>
      </c>
      <c r="BS378" s="13" t="e">
        <f t="shared" si="281"/>
        <v>#REF!</v>
      </c>
      <c r="BT378" t="e">
        <f t="shared" si="299"/>
        <v>#REF!</v>
      </c>
      <c r="BU378" s="13">
        <f t="shared" si="282"/>
        <v>890.04176756572133</v>
      </c>
      <c r="BV378" s="13">
        <f t="shared" si="300"/>
        <v>246.82765661061336</v>
      </c>
      <c r="BW378" s="13" t="e">
        <f t="shared" si="283"/>
        <v>#REF!</v>
      </c>
      <c r="BX378" t="e">
        <f t="shared" si="301"/>
        <v>#REF!</v>
      </c>
      <c r="BY378" s="13">
        <f t="shared" si="284"/>
        <v>890.04176756572133</v>
      </c>
    </row>
    <row r="379" spans="29:77" x14ac:dyDescent="0.2">
      <c r="AC379">
        <v>378</v>
      </c>
      <c r="AD379" s="37">
        <f t="shared" si="255"/>
        <v>902.90513738053278</v>
      </c>
      <c r="AE379" s="13" t="e">
        <f t="shared" si="256"/>
        <v>#REF!</v>
      </c>
      <c r="AF379" t="e">
        <f t="shared" si="302"/>
        <v>#REF!</v>
      </c>
      <c r="AG379" s="13">
        <f t="shared" si="257"/>
        <v>1949.1707066918982</v>
      </c>
      <c r="AH379" s="13">
        <f t="shared" si="285"/>
        <v>904.21801276652945</v>
      </c>
      <c r="AI379" s="13" t="e">
        <f t="shared" si="258"/>
        <v>#REF!</v>
      </c>
      <c r="AJ379" t="e">
        <f t="shared" si="286"/>
        <v>#REF!</v>
      </c>
      <c r="AK379" s="13">
        <f t="shared" si="259"/>
        <v>1949.1707066918982</v>
      </c>
      <c r="AL379" s="37">
        <f t="shared" si="260"/>
        <v>1951.5980368584414</v>
      </c>
      <c r="AM379" s="13" t="e">
        <f t="shared" si="261"/>
        <v>#REF!</v>
      </c>
      <c r="AN379" t="e">
        <f t="shared" si="287"/>
        <v>#REF!</v>
      </c>
      <c r="AO379" s="13">
        <f t="shared" si="262"/>
        <v>4135.1333898795156</v>
      </c>
      <c r="AP379" s="13">
        <f t="shared" si="288"/>
        <v>1953.0926949901914</v>
      </c>
      <c r="AQ379" s="13" t="e">
        <f t="shared" si="263"/>
        <v>#REF!</v>
      </c>
      <c r="AR379" s="13" t="e">
        <f t="shared" si="289"/>
        <v>#REF!</v>
      </c>
      <c r="AS379" s="38">
        <f t="shared" si="264"/>
        <v>4135.1333898795156</v>
      </c>
      <c r="AT379" s="37">
        <f t="shared" si="265"/>
        <v>251.27270472321888</v>
      </c>
      <c r="AU379" s="13" t="e">
        <f t="shared" si="266"/>
        <v>#REF!</v>
      </c>
      <c r="AV379" t="e">
        <f t="shared" si="290"/>
        <v>#REF!</v>
      </c>
      <c r="AW379" s="13">
        <f t="shared" si="267"/>
        <v>654.52934422449698</v>
      </c>
      <c r="AX379" s="13">
        <f t="shared" si="291"/>
        <v>252.09216979931364</v>
      </c>
      <c r="AY379" s="13" t="e">
        <f t="shared" si="268"/>
        <v>#REF!</v>
      </c>
      <c r="AZ379" t="e">
        <f t="shared" si="292"/>
        <v>#REF!</v>
      </c>
      <c r="BA379" s="13">
        <f t="shared" si="269"/>
        <v>654.52934422449698</v>
      </c>
      <c r="BB379" s="37">
        <f t="shared" si="270"/>
        <v>353.07368435452213</v>
      </c>
      <c r="BC379" s="13" t="e">
        <f t="shared" si="271"/>
        <v>#REF!</v>
      </c>
      <c r="BD379" t="e">
        <f t="shared" si="293"/>
        <v>#REF!</v>
      </c>
      <c r="BE379" s="13">
        <f t="shared" si="272"/>
        <v>743.64621724213885</v>
      </c>
      <c r="BF379" s="13">
        <f t="shared" si="294"/>
        <v>354.15572450781633</v>
      </c>
      <c r="BG379" s="13" t="e">
        <f t="shared" si="273"/>
        <v>#REF!</v>
      </c>
      <c r="BH379" t="e">
        <f t="shared" si="295"/>
        <v>#REF!</v>
      </c>
      <c r="BI379" s="13">
        <f t="shared" si="274"/>
        <v>743.64621724213885</v>
      </c>
      <c r="BJ379" s="115">
        <f t="shared" si="275"/>
        <v>1.7085040543306103</v>
      </c>
      <c r="BK379" s="13" t="e">
        <f t="shared" si="276"/>
        <v>#REF!</v>
      </c>
      <c r="BL379" t="e">
        <f t="shared" si="296"/>
        <v>#REF!</v>
      </c>
      <c r="BM379" s="116">
        <f t="shared" si="277"/>
        <v>5.6772349545232395</v>
      </c>
      <c r="BN379" s="13">
        <f t="shared" si="297"/>
        <v>2.7905442076247393</v>
      </c>
      <c r="BO379" s="13" t="e">
        <f t="shared" si="278"/>
        <v>#REF!</v>
      </c>
      <c r="BP379" t="e">
        <f t="shared" si="298"/>
        <v>#REF!</v>
      </c>
      <c r="BQ379" s="13">
        <f t="shared" si="279"/>
        <v>5.6772349545232395</v>
      </c>
      <c r="BR379" s="37">
        <f t="shared" si="280"/>
        <v>245.74561645731924</v>
      </c>
      <c r="BS379" s="13" t="e">
        <f t="shared" si="281"/>
        <v>#REF!</v>
      </c>
      <c r="BT379" t="e">
        <f t="shared" si="299"/>
        <v>#REF!</v>
      </c>
      <c r="BU379" s="13">
        <f t="shared" si="282"/>
        <v>890.04176756572133</v>
      </c>
      <c r="BV379" s="13">
        <f t="shared" si="300"/>
        <v>246.82765661061336</v>
      </c>
      <c r="BW379" s="13" t="e">
        <f t="shared" si="283"/>
        <v>#REF!</v>
      </c>
      <c r="BX379" t="e">
        <f t="shared" si="301"/>
        <v>#REF!</v>
      </c>
      <c r="BY379" s="13">
        <f t="shared" si="284"/>
        <v>890.04176756572133</v>
      </c>
    </row>
    <row r="380" spans="29:77" x14ac:dyDescent="0.2">
      <c r="AC380">
        <v>379</v>
      </c>
      <c r="AD380" s="37">
        <f t="shared" si="255"/>
        <v>902.90513738053278</v>
      </c>
      <c r="AE380" s="13" t="e">
        <f t="shared" si="256"/>
        <v>#REF!</v>
      </c>
      <c r="AF380" t="e">
        <f t="shared" si="302"/>
        <v>#REF!</v>
      </c>
      <c r="AG380" s="13">
        <f t="shared" si="257"/>
        <v>1949.1707066918982</v>
      </c>
      <c r="AH380" s="13">
        <f t="shared" si="285"/>
        <v>904.21801276652945</v>
      </c>
      <c r="AI380" s="13" t="e">
        <f t="shared" si="258"/>
        <v>#REF!</v>
      </c>
      <c r="AJ380" t="e">
        <f t="shared" si="286"/>
        <v>#REF!</v>
      </c>
      <c r="AK380" s="13">
        <f t="shared" si="259"/>
        <v>1949.1707066918982</v>
      </c>
      <c r="AL380" s="37">
        <f t="shared" si="260"/>
        <v>1951.5980368584414</v>
      </c>
      <c r="AM380" s="13" t="e">
        <f t="shared" si="261"/>
        <v>#REF!</v>
      </c>
      <c r="AN380" t="e">
        <f t="shared" si="287"/>
        <v>#REF!</v>
      </c>
      <c r="AO380" s="13">
        <f t="shared" si="262"/>
        <v>4135.1333898795156</v>
      </c>
      <c r="AP380" s="13">
        <f t="shared" si="288"/>
        <v>1953.0926949901914</v>
      </c>
      <c r="AQ380" s="13" t="e">
        <f t="shared" si="263"/>
        <v>#REF!</v>
      </c>
      <c r="AR380" s="13" t="e">
        <f t="shared" si="289"/>
        <v>#REF!</v>
      </c>
      <c r="AS380" s="38">
        <f t="shared" si="264"/>
        <v>4135.1333898795156</v>
      </c>
      <c r="AT380" s="37">
        <f t="shared" si="265"/>
        <v>251.27270472321888</v>
      </c>
      <c r="AU380" s="13" t="e">
        <f t="shared" si="266"/>
        <v>#REF!</v>
      </c>
      <c r="AV380" t="e">
        <f t="shared" si="290"/>
        <v>#REF!</v>
      </c>
      <c r="AW380" s="13">
        <f t="shared" si="267"/>
        <v>654.52934422449698</v>
      </c>
      <c r="AX380" s="13">
        <f t="shared" si="291"/>
        <v>252.09216979931364</v>
      </c>
      <c r="AY380" s="13" t="e">
        <f t="shared" si="268"/>
        <v>#REF!</v>
      </c>
      <c r="AZ380" t="e">
        <f t="shared" si="292"/>
        <v>#REF!</v>
      </c>
      <c r="BA380" s="13">
        <f t="shared" si="269"/>
        <v>654.52934422449698</v>
      </c>
      <c r="BB380" s="37">
        <f t="shared" si="270"/>
        <v>353.07368435452213</v>
      </c>
      <c r="BC380" s="13" t="e">
        <f t="shared" si="271"/>
        <v>#REF!</v>
      </c>
      <c r="BD380" t="e">
        <f t="shared" si="293"/>
        <v>#REF!</v>
      </c>
      <c r="BE380" s="13">
        <f t="shared" si="272"/>
        <v>743.64621724213885</v>
      </c>
      <c r="BF380" s="13">
        <f t="shared" si="294"/>
        <v>354.15572450781633</v>
      </c>
      <c r="BG380" s="13" t="e">
        <f t="shared" si="273"/>
        <v>#REF!</v>
      </c>
      <c r="BH380" t="e">
        <f t="shared" si="295"/>
        <v>#REF!</v>
      </c>
      <c r="BI380" s="13">
        <f t="shared" si="274"/>
        <v>743.64621724213885</v>
      </c>
      <c r="BJ380" s="115">
        <f t="shared" si="275"/>
        <v>1.7085040543306103</v>
      </c>
      <c r="BK380" s="13" t="e">
        <f t="shared" si="276"/>
        <v>#REF!</v>
      </c>
      <c r="BL380" t="e">
        <f t="shared" si="296"/>
        <v>#REF!</v>
      </c>
      <c r="BM380" s="116">
        <f t="shared" si="277"/>
        <v>5.6772349545232395</v>
      </c>
      <c r="BN380" s="13">
        <f t="shared" si="297"/>
        <v>2.7905442076247393</v>
      </c>
      <c r="BO380" s="13" t="e">
        <f t="shared" si="278"/>
        <v>#REF!</v>
      </c>
      <c r="BP380" t="e">
        <f t="shared" si="298"/>
        <v>#REF!</v>
      </c>
      <c r="BQ380" s="13">
        <f t="shared" si="279"/>
        <v>5.6772349545232395</v>
      </c>
      <c r="BR380" s="37">
        <f t="shared" si="280"/>
        <v>245.74561645731924</v>
      </c>
      <c r="BS380" s="13" t="e">
        <f t="shared" si="281"/>
        <v>#REF!</v>
      </c>
      <c r="BT380" t="e">
        <f t="shared" si="299"/>
        <v>#REF!</v>
      </c>
      <c r="BU380" s="13">
        <f t="shared" si="282"/>
        <v>890.04176756572133</v>
      </c>
      <c r="BV380" s="13">
        <f t="shared" si="300"/>
        <v>246.82765661061336</v>
      </c>
      <c r="BW380" s="13" t="e">
        <f t="shared" si="283"/>
        <v>#REF!</v>
      </c>
      <c r="BX380" t="e">
        <f t="shared" si="301"/>
        <v>#REF!</v>
      </c>
      <c r="BY380" s="13">
        <f t="shared" si="284"/>
        <v>890.04176756572133</v>
      </c>
    </row>
    <row r="381" spans="29:77" ht="13.5" thickBot="1" x14ac:dyDescent="0.25">
      <c r="AC381">
        <v>380</v>
      </c>
      <c r="AD381" s="37">
        <f t="shared" si="255"/>
        <v>902.90513738053278</v>
      </c>
      <c r="AE381" s="41" t="e">
        <f t="shared" si="256"/>
        <v>#REF!</v>
      </c>
      <c r="AF381" s="34" t="e">
        <f t="shared" si="302"/>
        <v>#REF!</v>
      </c>
      <c r="AG381" s="41">
        <f t="shared" si="257"/>
        <v>1949.1707066918982</v>
      </c>
      <c r="AH381" s="13">
        <f t="shared" si="285"/>
        <v>904.21801276652945</v>
      </c>
      <c r="AI381" s="13" t="e">
        <f t="shared" si="258"/>
        <v>#REF!</v>
      </c>
      <c r="AJ381" t="e">
        <f t="shared" si="286"/>
        <v>#REF!</v>
      </c>
      <c r="AK381" s="13">
        <f t="shared" si="259"/>
        <v>1949.1707066918982</v>
      </c>
      <c r="AL381" s="37">
        <f t="shared" si="260"/>
        <v>1951.5980368584414</v>
      </c>
      <c r="AM381" s="13" t="e">
        <f t="shared" si="261"/>
        <v>#REF!</v>
      </c>
      <c r="AN381" t="e">
        <f t="shared" si="287"/>
        <v>#REF!</v>
      </c>
      <c r="AO381" s="13">
        <f t="shared" si="262"/>
        <v>4135.1333898795156</v>
      </c>
      <c r="AP381" s="13">
        <f t="shared" si="288"/>
        <v>1953.0926949901914</v>
      </c>
      <c r="AQ381" s="13" t="e">
        <f t="shared" si="263"/>
        <v>#REF!</v>
      </c>
      <c r="AR381" s="13" t="e">
        <f t="shared" si="289"/>
        <v>#REF!</v>
      </c>
      <c r="AS381" s="38">
        <f t="shared" si="264"/>
        <v>4135.1333898795156</v>
      </c>
      <c r="AT381" s="37">
        <f t="shared" si="265"/>
        <v>251.27270472321888</v>
      </c>
      <c r="AU381" s="13" t="e">
        <f t="shared" si="266"/>
        <v>#REF!</v>
      </c>
      <c r="AV381" t="e">
        <f t="shared" si="290"/>
        <v>#REF!</v>
      </c>
      <c r="AW381" s="13">
        <f t="shared" si="267"/>
        <v>654.52934422449698</v>
      </c>
      <c r="AX381" s="13">
        <f t="shared" si="291"/>
        <v>252.09216979931364</v>
      </c>
      <c r="AY381" s="13" t="e">
        <f t="shared" si="268"/>
        <v>#REF!</v>
      </c>
      <c r="AZ381" t="e">
        <f t="shared" si="292"/>
        <v>#REF!</v>
      </c>
      <c r="BA381" s="13">
        <f t="shared" si="269"/>
        <v>654.52934422449698</v>
      </c>
      <c r="BB381" s="37">
        <f t="shared" si="270"/>
        <v>353.07368435452213</v>
      </c>
      <c r="BC381" s="13" t="e">
        <f t="shared" si="271"/>
        <v>#REF!</v>
      </c>
      <c r="BD381" t="e">
        <f t="shared" si="293"/>
        <v>#REF!</v>
      </c>
      <c r="BE381" s="13">
        <f t="shared" si="272"/>
        <v>743.64621724213885</v>
      </c>
      <c r="BF381" s="13">
        <f t="shared" si="294"/>
        <v>354.15572450781633</v>
      </c>
      <c r="BG381" s="13" t="e">
        <f t="shared" si="273"/>
        <v>#REF!</v>
      </c>
      <c r="BH381" t="e">
        <f t="shared" si="295"/>
        <v>#REF!</v>
      </c>
      <c r="BI381" s="13">
        <f t="shared" si="274"/>
        <v>743.64621724213885</v>
      </c>
      <c r="BJ381" s="117">
        <f t="shared" si="275"/>
        <v>1.7085040543306103</v>
      </c>
      <c r="BK381" s="118" t="e">
        <f t="shared" si="276"/>
        <v>#REF!</v>
      </c>
      <c r="BL381" s="119" t="e">
        <f t="shared" si="296"/>
        <v>#REF!</v>
      </c>
      <c r="BM381" s="120">
        <f t="shared" si="277"/>
        <v>5.6772349545232395</v>
      </c>
      <c r="BN381" s="13">
        <f t="shared" si="297"/>
        <v>2.7905442076247393</v>
      </c>
      <c r="BO381" s="13" t="e">
        <f t="shared" si="278"/>
        <v>#REF!</v>
      </c>
      <c r="BP381" t="e">
        <f t="shared" si="298"/>
        <v>#REF!</v>
      </c>
      <c r="BQ381" s="13">
        <f t="shared" si="279"/>
        <v>5.6772349545232395</v>
      </c>
      <c r="BR381" s="37">
        <f t="shared" si="280"/>
        <v>245.74561645731924</v>
      </c>
      <c r="BS381" s="13" t="e">
        <f t="shared" si="281"/>
        <v>#REF!</v>
      </c>
      <c r="BT381" t="e">
        <f t="shared" si="299"/>
        <v>#REF!</v>
      </c>
      <c r="BU381" s="13">
        <f t="shared" si="282"/>
        <v>890.04176756572133</v>
      </c>
      <c r="BV381" s="13">
        <f t="shared" si="300"/>
        <v>246.82765661061336</v>
      </c>
      <c r="BW381" s="13" t="e">
        <f t="shared" si="283"/>
        <v>#REF!</v>
      </c>
      <c r="BX381" t="e">
        <f t="shared" si="301"/>
        <v>#REF!</v>
      </c>
      <c r="BY381" s="13">
        <f t="shared" si="284"/>
        <v>890.04176756572133</v>
      </c>
    </row>
  </sheetData>
  <mergeCells count="84">
    <mergeCell ref="O2:O7"/>
    <mergeCell ref="F2:F7"/>
    <mergeCell ref="K2:K7"/>
    <mergeCell ref="L2:L7"/>
    <mergeCell ref="M2:M7"/>
    <mergeCell ref="N2:N7"/>
    <mergeCell ref="V2:V7"/>
    <mergeCell ref="F8:F14"/>
    <mergeCell ref="K8:K14"/>
    <mergeCell ref="L8:L14"/>
    <mergeCell ref="M8:M14"/>
    <mergeCell ref="N8:N14"/>
    <mergeCell ref="O8:O14"/>
    <mergeCell ref="P8:P14"/>
    <mergeCell ref="Q8:Q14"/>
    <mergeCell ref="R8:R14"/>
    <mergeCell ref="P2:P7"/>
    <mergeCell ref="Q2:Q7"/>
    <mergeCell ref="R2:R7"/>
    <mergeCell ref="S2:S7"/>
    <mergeCell ref="T2:T7"/>
    <mergeCell ref="U2:U7"/>
    <mergeCell ref="S8:S14"/>
    <mergeCell ref="T8:T14"/>
    <mergeCell ref="U8:U14"/>
    <mergeCell ref="V8:V14"/>
    <mergeCell ref="F15:F18"/>
    <mergeCell ref="K15:K18"/>
    <mergeCell ref="L15:L18"/>
    <mergeCell ref="M15:M18"/>
    <mergeCell ref="N15:N18"/>
    <mergeCell ref="O15:O18"/>
    <mergeCell ref="V15:V18"/>
    <mergeCell ref="S15:S18"/>
    <mergeCell ref="T15:T18"/>
    <mergeCell ref="U15:U18"/>
    <mergeCell ref="F19:F22"/>
    <mergeCell ref="K19:K22"/>
    <mergeCell ref="L19:L22"/>
    <mergeCell ref="M19:M22"/>
    <mergeCell ref="N19:N22"/>
    <mergeCell ref="Q19:Q22"/>
    <mergeCell ref="R19:R22"/>
    <mergeCell ref="P15:P18"/>
    <mergeCell ref="Q15:Q18"/>
    <mergeCell ref="R15:R18"/>
    <mergeCell ref="S19:S22"/>
    <mergeCell ref="T19:T22"/>
    <mergeCell ref="U19:U22"/>
    <mergeCell ref="V19:V22"/>
    <mergeCell ref="F23:F26"/>
    <mergeCell ref="K23:K26"/>
    <mergeCell ref="L23:L26"/>
    <mergeCell ref="M23:M26"/>
    <mergeCell ref="N23:N26"/>
    <mergeCell ref="O23:O26"/>
    <mergeCell ref="V23:V26"/>
    <mergeCell ref="S23:S26"/>
    <mergeCell ref="T23:T26"/>
    <mergeCell ref="U23:U26"/>
    <mergeCell ref="O19:O22"/>
    <mergeCell ref="P19:P22"/>
    <mergeCell ref="P23:P26"/>
    <mergeCell ref="Q23:Q26"/>
    <mergeCell ref="R23:R26"/>
    <mergeCell ref="F27:F29"/>
    <mergeCell ref="K27:K29"/>
    <mergeCell ref="L27:L29"/>
    <mergeCell ref="M27:M29"/>
    <mergeCell ref="N27:N29"/>
    <mergeCell ref="S27:S29"/>
    <mergeCell ref="T27:T29"/>
    <mergeCell ref="U27:U29"/>
    <mergeCell ref="V27:V29"/>
    <mergeCell ref="B34:C34"/>
    <mergeCell ref="D34:E34"/>
    <mergeCell ref="F34:G34"/>
    <mergeCell ref="H34:I34"/>
    <mergeCell ref="J34:K34"/>
    <mergeCell ref="L34:M34"/>
    <mergeCell ref="O27:O29"/>
    <mergeCell ref="P27:P29"/>
    <mergeCell ref="Q27:Q29"/>
    <mergeCell ref="R27:R29"/>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F43C-1A37-4500-B58A-B59C05415372}">
  <dimension ref="A1:AB422"/>
  <sheetViews>
    <sheetView zoomScale="87" workbookViewId="0">
      <selection activeCell="D1" sqref="D1"/>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7" width="9.5703125" bestFit="1" customWidth="1"/>
    <col min="8" max="8" width="20" bestFit="1" customWidth="1"/>
    <col min="9" max="9" width="14.7109375" bestFit="1" customWidth="1"/>
    <col min="10" max="10" width="9.7109375" bestFit="1" customWidth="1"/>
    <col min="11" max="11" width="9.7109375" customWidth="1"/>
    <col min="12" max="12" width="5.28515625" bestFit="1" customWidth="1"/>
    <col min="13" max="13" width="17.5703125" customWidth="1"/>
    <col min="14" max="14" width="11.85546875" customWidth="1"/>
    <col min="15" max="15" width="14" customWidth="1"/>
    <col min="16" max="16" width="18" customWidth="1"/>
    <col min="17" max="17" width="17.42578125" style="35" customWidth="1"/>
    <col min="18" max="18" width="12.85546875" customWidth="1"/>
    <col min="19" max="19" width="13.85546875" customWidth="1"/>
    <col min="20" max="20" width="17.85546875" style="36" customWidth="1"/>
    <col min="21" max="21" width="19.42578125" style="35" customWidth="1"/>
    <col min="22" max="22" width="12.7109375" customWidth="1"/>
    <col min="23" max="23" width="15.7109375" customWidth="1"/>
    <col min="24" max="24" width="24" style="36" customWidth="1"/>
    <col min="25" max="25" width="16.5703125" style="35" bestFit="1" customWidth="1"/>
    <col min="26" max="26" width="11.85546875" bestFit="1" customWidth="1"/>
    <col min="27" max="27" width="13.28515625" bestFit="1" customWidth="1"/>
    <col min="28" max="28" width="21.28515625" style="36" bestFit="1" customWidth="1"/>
  </cols>
  <sheetData>
    <row r="1" spans="1:28" x14ac:dyDescent="0.2">
      <c r="B1" s="52" t="s">
        <v>253</v>
      </c>
      <c r="C1" s="52" t="s">
        <v>254</v>
      </c>
      <c r="D1" s="52" t="s">
        <v>255</v>
      </c>
      <c r="E1" s="52" t="s">
        <v>220</v>
      </c>
      <c r="F1" s="54" t="s">
        <v>28</v>
      </c>
      <c r="H1" s="54"/>
      <c r="I1" s="54"/>
      <c r="L1" s="20" t="s">
        <v>166</v>
      </c>
      <c r="M1" s="50" t="s">
        <v>231</v>
      </c>
      <c r="N1" s="53" t="s">
        <v>232</v>
      </c>
      <c r="O1" s="53" t="s">
        <v>233</v>
      </c>
      <c r="P1" s="53" t="s">
        <v>234</v>
      </c>
      <c r="Q1" s="50" t="s">
        <v>235</v>
      </c>
      <c r="R1" s="53" t="s">
        <v>236</v>
      </c>
      <c r="S1" s="53" t="s">
        <v>237</v>
      </c>
      <c r="T1" s="51" t="s">
        <v>238</v>
      </c>
      <c r="U1" s="50" t="s">
        <v>223</v>
      </c>
      <c r="V1" s="53" t="s">
        <v>221</v>
      </c>
      <c r="W1" s="53" t="s">
        <v>222</v>
      </c>
      <c r="X1" s="51" t="s">
        <v>224</v>
      </c>
      <c r="Y1" s="50" t="s">
        <v>227</v>
      </c>
      <c r="Z1" s="53" t="s">
        <v>228</v>
      </c>
      <c r="AA1" s="53" t="s">
        <v>229</v>
      </c>
      <c r="AB1" s="51" t="s">
        <v>230</v>
      </c>
    </row>
    <row r="2" spans="1:28" x14ac:dyDescent="0.2">
      <c r="A2" s="133" t="s">
        <v>160</v>
      </c>
      <c r="B2" s="68">
        <f>SUM('Births net savings'!B37,'Births net savings'!D37,'Births net savings'!F37,'Births net savings'!H37,'Births net savings'!J37,'Births net savings'!L37)</f>
        <v>20</v>
      </c>
      <c r="C2" s="68">
        <f>SUM('Births net savings'!C37,'Births net savings'!E37,'Births net savings'!G37,'Births net savings'!I37,'Births net savings'!K37,'Births net savings'!M37)</f>
        <v>6</v>
      </c>
      <c r="D2" s="68">
        <v>3</v>
      </c>
      <c r="E2" s="68">
        <f t="shared" ref="E2:E13" si="0">SUM(B21:G21)</f>
        <v>10</v>
      </c>
      <c r="F2" s="136"/>
      <c r="L2">
        <v>1</v>
      </c>
      <c r="M2" s="37">
        <f t="shared" ref="M2:M65" si="1">SUM($B$8:$B$12)</f>
        <v>12820.458264223957</v>
      </c>
      <c r="N2" s="13">
        <f t="shared" ref="N2:N65" si="2">SUM($B$6:$B$7)</f>
        <v>53454.499467846683</v>
      </c>
      <c r="O2" s="13">
        <f t="shared" ref="O2:O64" si="3">N2/$L2+M2</f>
        <v>66274.957732070645</v>
      </c>
      <c r="P2" s="13">
        <f t="shared" ref="P2:P65" si="4">SUM($B$8:$B$9,$B$12:$B$13)</f>
        <v>17492.94187079728</v>
      </c>
      <c r="Q2" s="37">
        <f>SUM($C$8:$C$10,$C$12)</f>
        <v>12847.033170388861</v>
      </c>
      <c r="R2" s="13">
        <f t="shared" ref="R2:R65" si="5">SUM($C$6:$C$7)</f>
        <v>112922.77835215195</v>
      </c>
      <c r="S2" s="13">
        <f t="shared" ref="S2:S64" si="6">R2/$L2+Q2</f>
        <v>125769.81152254081</v>
      </c>
      <c r="T2" s="38">
        <f t="shared" ref="T2:T65" si="7">SUM($C$8:$C$9,$C$12:$C$13)</f>
        <v>17492.94187079728</v>
      </c>
      <c r="U2" s="37">
        <f>SUM($D$8:$D$10,$D$12)</f>
        <v>8624.4628104274489</v>
      </c>
      <c r="V2" s="13">
        <f t="shared" ref="V2:V65" si="8">SUM($D$6:$D$7)</f>
        <v>56461.389176075973</v>
      </c>
      <c r="W2" s="13">
        <f t="shared" ref="W2:W64" si="9">V2/$L2+U2</f>
        <v>65085.851986503418</v>
      </c>
      <c r="X2" s="38">
        <f t="shared" ref="X2:X65" si="10">SUM($D$8:$D$9,$D$12:$D$13)</f>
        <v>12228.481589410516</v>
      </c>
      <c r="Y2" s="37">
        <f>SUM($E$8:$E$10,$E$12)</f>
        <v>10562.882871005675</v>
      </c>
      <c r="Z2" s="13">
        <f t="shared" ref="Z2:Z65" si="11">SUM($E$6:$E$7)</f>
        <v>59022.725904522653</v>
      </c>
      <c r="AA2" s="13">
        <f t="shared" ref="AA2:AA64" si="12">Z2/$L2+Y2</f>
        <v>69585.608775528322</v>
      </c>
      <c r="AB2" s="38">
        <f t="shared" ref="AB2:AB65" si="13">SUM($E$8:$E$9,$E$12:$E$13)</f>
        <v>15218.029501264906</v>
      </c>
    </row>
    <row r="3" spans="1:28" x14ac:dyDescent="0.2">
      <c r="A3" s="134" t="s">
        <v>251</v>
      </c>
      <c r="B3" s="65">
        <f>SUM('Births net savings'!B38,'Births net savings'!D38,'Births net savings'!F38,'Births net savings'!H38,'Births net savings'!J38,'Births net savings'!L38)</f>
        <v>23</v>
      </c>
      <c r="C3" s="65">
        <f>SUM('Births net savings'!C38,'Births net savings'!E38,'Births net savings'!G38,'Births net savings'!I38,'Births net savings'!K38,'Births net savings'!M38)</f>
        <v>23</v>
      </c>
      <c r="D3" s="65">
        <f>SUM('Births net savings'!C38,'Births net savings'!E38,'Births net savings'!I38)</f>
        <v>15</v>
      </c>
      <c r="E3" s="65">
        <f t="shared" si="0"/>
        <v>23</v>
      </c>
      <c r="F3" s="100"/>
      <c r="L3">
        <v>2</v>
      </c>
      <c r="M3" s="37">
        <f t="shared" si="1"/>
        <v>12820.458264223957</v>
      </c>
      <c r="N3" s="13">
        <f t="shared" si="2"/>
        <v>53454.499467846683</v>
      </c>
      <c r="O3" s="13">
        <f t="shared" si="3"/>
        <v>39547.7079981473</v>
      </c>
      <c r="P3" s="13">
        <f t="shared" si="4"/>
        <v>17492.94187079728</v>
      </c>
      <c r="Q3" s="37">
        <f t="shared" ref="Q3:Q66" si="14">SUM($C$8:$C$9,$C$11:$C$12)</f>
        <v>12827.920013121073</v>
      </c>
      <c r="R3" s="13">
        <f t="shared" si="5"/>
        <v>112922.77835215195</v>
      </c>
      <c r="S3" s="13">
        <f t="shared" si="6"/>
        <v>69289.30918919704</v>
      </c>
      <c r="T3" s="38">
        <f t="shared" si="7"/>
        <v>17492.94187079728</v>
      </c>
      <c r="U3" s="37">
        <f t="shared" ref="U3:U66" si="15">SUM($D$8:$D$9,$D$11:$D$12)</f>
        <v>8611.9977078615011</v>
      </c>
      <c r="V3" s="13">
        <f t="shared" si="8"/>
        <v>56461.389176075973</v>
      </c>
      <c r="W3" s="13">
        <f t="shared" si="9"/>
        <v>36842.692295899484</v>
      </c>
      <c r="X3" s="38">
        <f t="shared" si="10"/>
        <v>12228.481589410516</v>
      </c>
      <c r="Y3" s="37">
        <f t="shared" ref="Y3:Y66" si="16">SUM($E$8:$E$9,$E$11:$E$12)</f>
        <v>10551.83163424003</v>
      </c>
      <c r="Z3" s="13">
        <f t="shared" si="11"/>
        <v>59022.725904522653</v>
      </c>
      <c r="AA3" s="13">
        <f t="shared" si="12"/>
        <v>40063.194586501355</v>
      </c>
      <c r="AB3" s="38">
        <f t="shared" si="13"/>
        <v>15218.029501264906</v>
      </c>
    </row>
    <row r="4" spans="1:28" x14ac:dyDescent="0.2">
      <c r="A4" s="134" t="s">
        <v>164</v>
      </c>
      <c r="B4" s="65">
        <f>SUM('Births net savings'!B39,'Births net savings'!D39,'Births net savings'!F39,'Births net savings'!H39,'Births net savings'!J39,'Births net savings'!L39)</f>
        <v>22.052372586049113</v>
      </c>
      <c r="C4" s="65">
        <f>SUM('Births net savings'!C39,'Births net savings'!E39,'Births net savings'!G39,'Births net savings'!I39,'Births net savings'!K39,'Births net savings'!M39)</f>
        <v>22.052372586049113</v>
      </c>
      <c r="D4" s="65">
        <f>SUM('Births net savings'!C39,'Births net savings'!E39,'Births net savings'!I39)</f>
        <v>17.088972801640097</v>
      </c>
      <c r="E4" s="65">
        <f t="shared" si="0"/>
        <v>22.031576853614961</v>
      </c>
      <c r="F4" s="100" t="str">
        <f>'DU LCI'!$E$18</f>
        <v>kg N2O</v>
      </c>
      <c r="L4">
        <v>3</v>
      </c>
      <c r="M4" s="37">
        <f t="shared" si="1"/>
        <v>12820.458264223957</v>
      </c>
      <c r="N4" s="13">
        <f t="shared" si="2"/>
        <v>53454.499467846683</v>
      </c>
      <c r="O4" s="13">
        <f t="shared" si="3"/>
        <v>30638.624753506185</v>
      </c>
      <c r="P4" s="13">
        <f t="shared" si="4"/>
        <v>17492.94187079728</v>
      </c>
      <c r="Q4" s="37">
        <f t="shared" si="14"/>
        <v>12827.920013121073</v>
      </c>
      <c r="R4" s="13">
        <f t="shared" si="5"/>
        <v>112922.77835215195</v>
      </c>
      <c r="S4" s="13">
        <f t="shared" si="6"/>
        <v>50468.846130505059</v>
      </c>
      <c r="T4" s="38">
        <f t="shared" si="7"/>
        <v>17492.94187079728</v>
      </c>
      <c r="U4" s="37">
        <f t="shared" si="15"/>
        <v>8611.9977078615011</v>
      </c>
      <c r="V4" s="13">
        <f t="shared" si="8"/>
        <v>56461.389176075973</v>
      </c>
      <c r="W4" s="13">
        <f t="shared" si="9"/>
        <v>27432.460766553493</v>
      </c>
      <c r="X4" s="38">
        <f t="shared" si="10"/>
        <v>12228.481589410516</v>
      </c>
      <c r="Y4" s="37">
        <f t="shared" si="16"/>
        <v>10551.83163424003</v>
      </c>
      <c r="Z4" s="13">
        <f t="shared" si="11"/>
        <v>59022.725904522653</v>
      </c>
      <c r="AA4" s="13">
        <f t="shared" si="12"/>
        <v>30226.073602414246</v>
      </c>
      <c r="AB4" s="38">
        <f t="shared" si="13"/>
        <v>15218.029501264906</v>
      </c>
    </row>
    <row r="5" spans="1:28" x14ac:dyDescent="0.2">
      <c r="A5" s="134" t="s">
        <v>217</v>
      </c>
      <c r="B5" s="65">
        <f>SUM('Births net savings'!B40,'Births net savings'!D40,'Births net savings'!F40,'Births net savings'!H40,'Births net savings'!J40,'Births net savings'!L40)</f>
        <v>1343.5955955404438</v>
      </c>
      <c r="C5" s="65">
        <f>SUM('Births net savings'!C40,'Births net savings'!E40,'Births net savings'!G40,'Births net savings'!I40,'Births net savings'!K40,'Births net savings'!M40)</f>
        <v>1343.5955955404438</v>
      </c>
      <c r="D5" s="65">
        <f>SUM('Births net savings'!C40,'Births net savings'!E40,'Births net savings'!I40)</f>
        <v>1041.1881306195403</v>
      </c>
      <c r="E5" s="65">
        <f t="shared" si="0"/>
        <v>1348.0057988231806</v>
      </c>
      <c r="F5" s="100" t="str">
        <f>'DU LCI'!$E$21</f>
        <v>kg CO2e</v>
      </c>
      <c r="L5">
        <v>4</v>
      </c>
      <c r="M5" s="37">
        <f t="shared" si="1"/>
        <v>12820.458264223957</v>
      </c>
      <c r="N5" s="13">
        <f t="shared" si="2"/>
        <v>53454.499467846683</v>
      </c>
      <c r="O5" s="13">
        <f t="shared" si="3"/>
        <v>26184.083131185627</v>
      </c>
      <c r="P5" s="13">
        <f t="shared" si="4"/>
        <v>17492.94187079728</v>
      </c>
      <c r="Q5" s="37">
        <f t="shared" si="14"/>
        <v>12827.920013121073</v>
      </c>
      <c r="R5" s="13">
        <f t="shared" si="5"/>
        <v>112922.77835215195</v>
      </c>
      <c r="S5" s="13">
        <f t="shared" si="6"/>
        <v>41058.614601159061</v>
      </c>
      <c r="T5" s="38">
        <f t="shared" si="7"/>
        <v>17492.94187079728</v>
      </c>
      <c r="U5" s="37">
        <f t="shared" si="15"/>
        <v>8611.9977078615011</v>
      </c>
      <c r="V5" s="13">
        <f t="shared" si="8"/>
        <v>56461.389176075973</v>
      </c>
      <c r="W5" s="13">
        <f t="shared" si="9"/>
        <v>22727.345001880494</v>
      </c>
      <c r="X5" s="38">
        <f t="shared" si="10"/>
        <v>12228.481589410516</v>
      </c>
      <c r="Y5" s="37">
        <f t="shared" si="16"/>
        <v>10551.83163424003</v>
      </c>
      <c r="Z5" s="13">
        <f t="shared" si="11"/>
        <v>59022.725904522653</v>
      </c>
      <c r="AA5" s="13">
        <f t="shared" si="12"/>
        <v>25307.513110370695</v>
      </c>
      <c r="AB5" s="38">
        <f t="shared" si="13"/>
        <v>15218.029501264906</v>
      </c>
    </row>
    <row r="6" spans="1:28" x14ac:dyDescent="0.2">
      <c r="A6" s="134" t="s">
        <v>92</v>
      </c>
      <c r="B6" s="65">
        <f>SUM('Births net savings'!B41,'Births net savings'!D41,'Births net savings'!F41,'Births net savings'!H41,'Births net savings'!J41,'Births net savings'!L41)</f>
        <v>52432.23985148919</v>
      </c>
      <c r="C6" s="65">
        <f>SUM('Births net savings'!C41,'Births net savings'!E41,'Births net savings'!G41,'Births net savings'!I41,'Births net savings'!K41,'Births net savings'!M41)</f>
        <v>112674.84027972305</v>
      </c>
      <c r="D6" s="65">
        <f>SUM('Births net savings'!C41,'Births net savings'!E41,'Births net savings'!I41)</f>
        <v>56337.420139861526</v>
      </c>
      <c r="E6" s="65">
        <f t="shared" si="0"/>
        <v>58531.176033836695</v>
      </c>
      <c r="F6" s="100" t="s">
        <v>27</v>
      </c>
      <c r="J6" s="13"/>
      <c r="L6">
        <v>5</v>
      </c>
      <c r="M6" s="37">
        <f t="shared" si="1"/>
        <v>12820.458264223957</v>
      </c>
      <c r="N6" s="13">
        <f t="shared" si="2"/>
        <v>53454.499467846683</v>
      </c>
      <c r="O6" s="13">
        <f t="shared" si="3"/>
        <v>23511.358157793293</v>
      </c>
      <c r="P6" s="13">
        <f t="shared" si="4"/>
        <v>17492.94187079728</v>
      </c>
      <c r="Q6" s="37">
        <f t="shared" si="14"/>
        <v>12827.920013121073</v>
      </c>
      <c r="R6" s="13">
        <f t="shared" si="5"/>
        <v>112922.77835215195</v>
      </c>
      <c r="S6" s="13">
        <f t="shared" si="6"/>
        <v>35412.475683551464</v>
      </c>
      <c r="T6" s="38">
        <f t="shared" si="7"/>
        <v>17492.94187079728</v>
      </c>
      <c r="U6" s="37">
        <f t="shared" si="15"/>
        <v>8611.9977078615011</v>
      </c>
      <c r="V6" s="13">
        <f t="shared" si="8"/>
        <v>56461.389176075973</v>
      </c>
      <c r="W6" s="13">
        <f t="shared" si="9"/>
        <v>19904.275543076696</v>
      </c>
      <c r="X6" s="38">
        <f t="shared" si="10"/>
        <v>12228.481589410516</v>
      </c>
      <c r="Y6" s="37">
        <f t="shared" si="16"/>
        <v>10551.83163424003</v>
      </c>
      <c r="Z6" s="13">
        <f t="shared" si="11"/>
        <v>59022.725904522653</v>
      </c>
      <c r="AA6" s="13">
        <f t="shared" si="12"/>
        <v>22356.376815144562</v>
      </c>
      <c r="AB6" s="38">
        <f t="shared" si="13"/>
        <v>15218.029501264906</v>
      </c>
    </row>
    <row r="7" spans="1:28" x14ac:dyDescent="0.2">
      <c r="A7" s="134" t="s">
        <v>91</v>
      </c>
      <c r="B7" s="65">
        <f>SUM('Births net savings'!B42,'Births net savings'!D42,'Births net savings'!F42,'Births net savings'!H42,'Births net savings'!J42,'Births net savings'!L42)</f>
        <v>1022.2596163574925</v>
      </c>
      <c r="C7" s="65">
        <f>SUM('Births net savings'!C42,'Births net savings'!E42,'Births net savings'!G42,'Births net savings'!I42,'Births net savings'!K42,'Births net savings'!M42)</f>
        <v>247.93807242889073</v>
      </c>
      <c r="D7" s="65">
        <f>SUM('Births net savings'!C42,'Births net savings'!E42,'Births net savings'!I42)</f>
        <v>123.96903621444535</v>
      </c>
      <c r="E7" s="65">
        <f t="shared" si="0"/>
        <v>491.54987068596057</v>
      </c>
      <c r="F7" s="100" t="s">
        <v>27</v>
      </c>
      <c r="J7" s="13"/>
      <c r="L7">
        <v>6</v>
      </c>
      <c r="M7" s="37">
        <f t="shared" si="1"/>
        <v>12820.458264223957</v>
      </c>
      <c r="N7" s="13">
        <f t="shared" si="2"/>
        <v>53454.499467846683</v>
      </c>
      <c r="O7" s="13">
        <f t="shared" si="3"/>
        <v>21729.54150886507</v>
      </c>
      <c r="P7" s="13">
        <f t="shared" si="4"/>
        <v>17492.94187079728</v>
      </c>
      <c r="Q7" s="37">
        <f t="shared" si="14"/>
        <v>12827.920013121073</v>
      </c>
      <c r="R7" s="13">
        <f t="shared" si="5"/>
        <v>112922.77835215195</v>
      </c>
      <c r="S7" s="13">
        <f t="shared" si="6"/>
        <v>31648.383071813063</v>
      </c>
      <c r="T7" s="38">
        <f t="shared" si="7"/>
        <v>17492.94187079728</v>
      </c>
      <c r="U7" s="37">
        <f t="shared" si="15"/>
        <v>8611.9977078615011</v>
      </c>
      <c r="V7" s="13">
        <f t="shared" si="8"/>
        <v>56461.389176075973</v>
      </c>
      <c r="W7" s="13">
        <f t="shared" si="9"/>
        <v>18022.229237207495</v>
      </c>
      <c r="X7" s="38">
        <f t="shared" si="10"/>
        <v>12228.481589410516</v>
      </c>
      <c r="Y7" s="37">
        <f t="shared" si="16"/>
        <v>10551.83163424003</v>
      </c>
      <c r="Z7" s="13">
        <f t="shared" si="11"/>
        <v>59022.725904522653</v>
      </c>
      <c r="AA7" s="13">
        <f t="shared" si="12"/>
        <v>20388.952618327137</v>
      </c>
      <c r="AB7" s="38">
        <f t="shared" si="13"/>
        <v>15218.029501264906</v>
      </c>
    </row>
    <row r="8" spans="1:28" x14ac:dyDescent="0.2">
      <c r="A8" s="134" t="s">
        <v>93</v>
      </c>
      <c r="B8" s="65">
        <f>SUM('Births net savings'!B43,'Births net savings'!D43,'Births net savings'!F43,'Births net savings'!H43,'Births net savings'!J43,'Births net savings'!L43)</f>
        <v>20.81351400505369</v>
      </c>
      <c r="C8" s="65">
        <f>SUM('Births net savings'!C43,'Births net savings'!E43,'Births net savings'!G43,'Births net savings'!I43,'Births net savings'!K43,'Births net savings'!M43)</f>
        <v>20.81351400505369</v>
      </c>
      <c r="D8" s="65">
        <f>SUM('Births net savings'!C43,'Births net savings'!E43,'Births net savings'!I43)</f>
        <v>18.920846251002043</v>
      </c>
      <c r="E8" s="65">
        <f t="shared" si="0"/>
        <v>20.740925368949746</v>
      </c>
      <c r="F8" s="100" t="s">
        <v>27</v>
      </c>
      <c r="L8">
        <v>7</v>
      </c>
      <c r="M8" s="37">
        <f t="shared" si="1"/>
        <v>12820.458264223957</v>
      </c>
      <c r="N8" s="13">
        <f t="shared" si="2"/>
        <v>53454.499467846683</v>
      </c>
      <c r="O8" s="13">
        <f t="shared" si="3"/>
        <v>20456.815331059195</v>
      </c>
      <c r="P8" s="13">
        <f t="shared" si="4"/>
        <v>17492.94187079728</v>
      </c>
      <c r="Q8" s="37">
        <f t="shared" si="14"/>
        <v>12827.920013121073</v>
      </c>
      <c r="R8" s="13">
        <f t="shared" si="5"/>
        <v>112922.77835215195</v>
      </c>
      <c r="S8" s="13">
        <f t="shared" si="6"/>
        <v>28959.745491999922</v>
      </c>
      <c r="T8" s="38">
        <f t="shared" si="7"/>
        <v>17492.94187079728</v>
      </c>
      <c r="U8" s="37">
        <f t="shared" si="15"/>
        <v>8611.9977078615011</v>
      </c>
      <c r="V8" s="13">
        <f t="shared" si="8"/>
        <v>56461.389176075973</v>
      </c>
      <c r="W8" s="13">
        <f t="shared" si="9"/>
        <v>16677.910447300925</v>
      </c>
      <c r="X8" s="38">
        <f t="shared" si="10"/>
        <v>12228.481589410516</v>
      </c>
      <c r="Y8" s="37">
        <f t="shared" si="16"/>
        <v>10551.83163424003</v>
      </c>
      <c r="Z8" s="13">
        <f t="shared" si="11"/>
        <v>59022.725904522653</v>
      </c>
      <c r="AA8" s="13">
        <f t="shared" si="12"/>
        <v>18983.649620600409</v>
      </c>
      <c r="AB8" s="38">
        <f t="shared" si="13"/>
        <v>15218.029501264906</v>
      </c>
    </row>
    <row r="9" spans="1:28" x14ac:dyDescent="0.2">
      <c r="A9" s="134" t="s">
        <v>94</v>
      </c>
      <c r="B9" s="65">
        <f>SUM('Births net savings'!B44,'Births net savings'!D44,'Births net savings'!F44,'Births net savings'!H44,'Births net savings'!J44,'Births net savings'!L44)</f>
        <v>11451.830640800816</v>
      </c>
      <c r="C9" s="65">
        <f>SUM('Births net savings'!C44,'Births net savings'!E44,'Births net savings'!G44,'Births net savings'!I44,'Births net savings'!K44,'Births net savings'!M44)</f>
        <v>11451.830640800816</v>
      </c>
      <c r="D9" s="65">
        <f>SUM('Births net savings'!C44,'Births net savings'!E44,'Births net savings'!I44)</f>
        <v>7544.2711683117677</v>
      </c>
      <c r="E9" s="65">
        <f t="shared" si="0"/>
        <v>9176.9908599045484</v>
      </c>
      <c r="F9" s="100" t="s">
        <v>27</v>
      </c>
      <c r="L9">
        <v>8</v>
      </c>
      <c r="M9" s="37">
        <f t="shared" si="1"/>
        <v>12820.458264223957</v>
      </c>
      <c r="N9" s="13">
        <f t="shared" si="2"/>
        <v>53454.499467846683</v>
      </c>
      <c r="O9" s="13">
        <f t="shared" si="3"/>
        <v>19502.270697704793</v>
      </c>
      <c r="P9" s="13">
        <f t="shared" si="4"/>
        <v>17492.94187079728</v>
      </c>
      <c r="Q9" s="37">
        <f t="shared" si="14"/>
        <v>12827.920013121073</v>
      </c>
      <c r="R9" s="13">
        <f t="shared" si="5"/>
        <v>112922.77835215195</v>
      </c>
      <c r="S9" s="13">
        <f t="shared" si="6"/>
        <v>26943.267307140064</v>
      </c>
      <c r="T9" s="38">
        <f t="shared" si="7"/>
        <v>17492.94187079728</v>
      </c>
      <c r="U9" s="37">
        <f t="shared" si="15"/>
        <v>8611.9977078615011</v>
      </c>
      <c r="V9" s="13">
        <f t="shared" si="8"/>
        <v>56461.389176075973</v>
      </c>
      <c r="W9" s="13">
        <f t="shared" si="9"/>
        <v>15669.671354870998</v>
      </c>
      <c r="X9" s="38">
        <f t="shared" si="10"/>
        <v>12228.481589410516</v>
      </c>
      <c r="Y9" s="37">
        <f t="shared" si="16"/>
        <v>10551.83163424003</v>
      </c>
      <c r="Z9" s="13">
        <f t="shared" si="11"/>
        <v>59022.725904522653</v>
      </c>
      <c r="AA9" s="13">
        <f t="shared" si="12"/>
        <v>17929.672372305362</v>
      </c>
      <c r="AB9" s="38">
        <f t="shared" si="13"/>
        <v>15218.029501264906</v>
      </c>
    </row>
    <row r="10" spans="1:28" x14ac:dyDescent="0.2">
      <c r="A10" s="134" t="s">
        <v>75</v>
      </c>
      <c r="B10" s="65">
        <f>SUM('Births net savings'!B45,'Births net savings'!D45,'Births net savings'!F45,'Births net savings'!H45,'Births net savings'!J45,'Births net savings'!L45)</f>
        <v>4.2185138776427102</v>
      </c>
      <c r="C10" s="65">
        <f>SUM('Births net savings'!C45,'Births net savings'!E45,'Births net savings'!G45,'Births net savings'!I45,'Births net savings'!K45,'Births net savings'!M45)</f>
        <v>30.793420042546515</v>
      </c>
      <c r="D10" s="65">
        <f>SUM('Births net savings'!C45,'Births net savings'!E45,'Births net savings'!I45)</f>
        <v>20.08266524513903</v>
      </c>
      <c r="E10" s="65">
        <f t="shared" si="0"/>
        <v>17.145286908996567</v>
      </c>
      <c r="F10" s="100" t="s">
        <v>27</v>
      </c>
      <c r="L10">
        <v>9</v>
      </c>
      <c r="M10" s="37">
        <f t="shared" si="1"/>
        <v>12820.458264223957</v>
      </c>
      <c r="N10" s="13">
        <f t="shared" si="2"/>
        <v>53454.499467846683</v>
      </c>
      <c r="O10" s="13">
        <f t="shared" si="3"/>
        <v>18759.847093984699</v>
      </c>
      <c r="P10" s="13">
        <f t="shared" si="4"/>
        <v>17492.94187079728</v>
      </c>
      <c r="Q10" s="37">
        <f t="shared" si="14"/>
        <v>12827.920013121073</v>
      </c>
      <c r="R10" s="13">
        <f t="shared" si="5"/>
        <v>112922.77835215195</v>
      </c>
      <c r="S10" s="13">
        <f t="shared" si="6"/>
        <v>25374.8953855824</v>
      </c>
      <c r="T10" s="38">
        <f t="shared" si="7"/>
        <v>17492.94187079728</v>
      </c>
      <c r="U10" s="37">
        <f t="shared" si="15"/>
        <v>8611.9977078615011</v>
      </c>
      <c r="V10" s="13">
        <f t="shared" si="8"/>
        <v>56461.389176075973</v>
      </c>
      <c r="W10" s="13">
        <f t="shared" si="9"/>
        <v>14885.485394092164</v>
      </c>
      <c r="X10" s="38">
        <f t="shared" si="10"/>
        <v>12228.481589410516</v>
      </c>
      <c r="Y10" s="37">
        <f t="shared" si="16"/>
        <v>10551.83163424003</v>
      </c>
      <c r="Z10" s="13">
        <f t="shared" si="11"/>
        <v>59022.725904522653</v>
      </c>
      <c r="AA10" s="13">
        <f t="shared" si="12"/>
        <v>17109.912290298103</v>
      </c>
      <c r="AB10" s="38">
        <f t="shared" si="13"/>
        <v>15218.029501264906</v>
      </c>
    </row>
    <row r="11" spans="1:28" x14ac:dyDescent="0.2">
      <c r="A11" s="134" t="s">
        <v>215</v>
      </c>
      <c r="B11" s="65">
        <f>SUM('Births net savings'!B46,'Births net savings'!D46,'Births net savings'!F46,'Births net savings'!H46,'Births net savings'!J46,'Births net savings'!L46)</f>
        <v>0</v>
      </c>
      <c r="C11" s="65">
        <f>SUM('Births net savings'!C46,'Births net savings'!E46,'Births net savings'!G46,'Births net savings'!I46,'Births net savings'!K46,'Births net savings'!M46)</f>
        <v>11.680262774759024</v>
      </c>
      <c r="D11" s="65">
        <f>SUM('Births net savings'!C46,'Births net savings'!E46,'Births net savings'!I46)</f>
        <v>7.6175626791906677</v>
      </c>
      <c r="E11" s="65">
        <f t="shared" si="0"/>
        <v>6.0940501433525345</v>
      </c>
      <c r="F11" s="100" t="s">
        <v>27</v>
      </c>
      <c r="L11">
        <v>10</v>
      </c>
      <c r="M11" s="37">
        <f t="shared" si="1"/>
        <v>12820.458264223957</v>
      </c>
      <c r="N11" s="13">
        <f t="shared" si="2"/>
        <v>53454.499467846683</v>
      </c>
      <c r="O11" s="13">
        <f t="shared" si="3"/>
        <v>18165.908211008624</v>
      </c>
      <c r="P11" s="13">
        <f t="shared" si="4"/>
        <v>17492.94187079728</v>
      </c>
      <c r="Q11" s="37">
        <f t="shared" si="14"/>
        <v>12827.920013121073</v>
      </c>
      <c r="R11" s="13">
        <f t="shared" si="5"/>
        <v>112922.77835215195</v>
      </c>
      <c r="S11" s="13">
        <f t="shared" si="6"/>
        <v>24120.197848336269</v>
      </c>
      <c r="T11" s="38">
        <f t="shared" si="7"/>
        <v>17492.94187079728</v>
      </c>
      <c r="U11" s="37">
        <f t="shared" si="15"/>
        <v>8611.9977078615011</v>
      </c>
      <c r="V11" s="13">
        <f t="shared" si="8"/>
        <v>56461.389176075973</v>
      </c>
      <c r="W11" s="13">
        <f t="shared" si="9"/>
        <v>14258.136625469098</v>
      </c>
      <c r="X11" s="38">
        <f t="shared" si="10"/>
        <v>12228.481589410516</v>
      </c>
      <c r="Y11" s="37">
        <f t="shared" si="16"/>
        <v>10551.83163424003</v>
      </c>
      <c r="Z11" s="13">
        <f t="shared" si="11"/>
        <v>59022.725904522653</v>
      </c>
      <c r="AA11" s="13">
        <f t="shared" si="12"/>
        <v>16454.104224692295</v>
      </c>
      <c r="AB11" s="38">
        <f t="shared" si="13"/>
        <v>15218.029501264906</v>
      </c>
    </row>
    <row r="12" spans="1:28" x14ac:dyDescent="0.2">
      <c r="A12" s="134" t="s">
        <v>95</v>
      </c>
      <c r="B12" s="65">
        <f>SUM('Births net savings'!B47,'Births net savings'!D47,'Births net savings'!F47,'Births net savings'!H47,'Births net savings'!J47,'Births net savings'!L47)</f>
        <v>1343.5955955404438</v>
      </c>
      <c r="C12" s="65">
        <f>SUM('Births net savings'!C47,'Births net savings'!E47,'Births net savings'!G47,'Births net savings'!I47,'Births net savings'!K47,'Births net savings'!M47)</f>
        <v>1343.5955955404438</v>
      </c>
      <c r="D12" s="65">
        <f>SUM('Births net savings'!C47,'Births net savings'!E47,'Births net savings'!I47)</f>
        <v>1041.1881306195403</v>
      </c>
      <c r="E12" s="65">
        <f t="shared" si="0"/>
        <v>1348.0057988231806</v>
      </c>
      <c r="F12" s="100" t="s">
        <v>27</v>
      </c>
      <c r="L12">
        <v>11</v>
      </c>
      <c r="M12" s="37">
        <f t="shared" si="1"/>
        <v>12820.458264223957</v>
      </c>
      <c r="N12" s="13">
        <f t="shared" si="2"/>
        <v>53454.499467846683</v>
      </c>
      <c r="O12" s="13">
        <f t="shared" si="3"/>
        <v>17679.958215846382</v>
      </c>
      <c r="P12" s="13">
        <f t="shared" si="4"/>
        <v>17492.94187079728</v>
      </c>
      <c r="Q12" s="37">
        <f t="shared" si="14"/>
        <v>12827.920013121073</v>
      </c>
      <c r="R12" s="13">
        <f t="shared" si="5"/>
        <v>112922.77835215195</v>
      </c>
      <c r="S12" s="13">
        <f t="shared" si="6"/>
        <v>23093.627136043979</v>
      </c>
      <c r="T12" s="38">
        <f t="shared" si="7"/>
        <v>17492.94187079728</v>
      </c>
      <c r="U12" s="37">
        <f t="shared" si="15"/>
        <v>8611.9977078615011</v>
      </c>
      <c r="V12" s="13">
        <f t="shared" si="8"/>
        <v>56461.389176075973</v>
      </c>
      <c r="W12" s="13">
        <f t="shared" si="9"/>
        <v>13744.851269322953</v>
      </c>
      <c r="X12" s="38">
        <f t="shared" si="10"/>
        <v>12228.481589410516</v>
      </c>
      <c r="Y12" s="37">
        <f t="shared" si="16"/>
        <v>10551.83163424003</v>
      </c>
      <c r="Z12" s="13">
        <f t="shared" si="11"/>
        <v>59022.725904522653</v>
      </c>
      <c r="AA12" s="13">
        <f t="shared" si="12"/>
        <v>15917.533989196636</v>
      </c>
      <c r="AB12" s="38">
        <f t="shared" si="13"/>
        <v>15218.029501264906</v>
      </c>
    </row>
    <row r="13" spans="1:28" x14ac:dyDescent="0.2">
      <c r="A13" s="134" t="s">
        <v>252</v>
      </c>
      <c r="B13" s="65">
        <f>SUM('Births net savings'!B48,'Births net savings'!D48,'Births net savings'!F48,'Births net savings'!H48,'Births net savings'!J48,'Births net savings'!L48)</f>
        <v>4676.7021204509647</v>
      </c>
      <c r="C13" s="65">
        <f>SUM('Births net savings'!C48,'Births net savings'!E48,'Births net savings'!G48,'Births net savings'!I48,'Births net savings'!K48,'Births net savings'!M48)</f>
        <v>4676.7021204509647</v>
      </c>
      <c r="D13" s="65">
        <f>SUM('Births net savings'!C48,'Births net savings'!E48,'Births net savings'!I48)</f>
        <v>3624.1014442282058</v>
      </c>
      <c r="E13" s="65">
        <f t="shared" si="0"/>
        <v>4672.2919171682279</v>
      </c>
      <c r="F13" s="100" t="s">
        <v>27</v>
      </c>
      <c r="L13">
        <v>12</v>
      </c>
      <c r="M13" s="37">
        <f t="shared" si="1"/>
        <v>12820.458264223957</v>
      </c>
      <c r="N13" s="13">
        <f t="shared" si="2"/>
        <v>53454.499467846683</v>
      </c>
      <c r="O13" s="13">
        <f t="shared" si="3"/>
        <v>17274.999886544512</v>
      </c>
      <c r="P13" s="13">
        <f t="shared" si="4"/>
        <v>17492.94187079728</v>
      </c>
      <c r="Q13" s="37">
        <f t="shared" si="14"/>
        <v>12827.920013121073</v>
      </c>
      <c r="R13" s="13">
        <f t="shared" si="5"/>
        <v>112922.77835215195</v>
      </c>
      <c r="S13" s="13">
        <f t="shared" si="6"/>
        <v>22238.151542467069</v>
      </c>
      <c r="T13" s="38">
        <f t="shared" si="7"/>
        <v>17492.94187079728</v>
      </c>
      <c r="U13" s="37">
        <f t="shared" si="15"/>
        <v>8611.9977078615011</v>
      </c>
      <c r="V13" s="13">
        <f t="shared" si="8"/>
        <v>56461.389176075973</v>
      </c>
      <c r="W13" s="13">
        <f t="shared" si="9"/>
        <v>13317.1134725345</v>
      </c>
      <c r="X13" s="38">
        <f t="shared" si="10"/>
        <v>12228.481589410516</v>
      </c>
      <c r="Y13" s="37">
        <f t="shared" si="16"/>
        <v>10551.83163424003</v>
      </c>
      <c r="Z13" s="13">
        <f t="shared" si="11"/>
        <v>59022.725904522653</v>
      </c>
      <c r="AA13" s="13">
        <f t="shared" si="12"/>
        <v>15470.392126283585</v>
      </c>
      <c r="AB13" s="38">
        <f t="shared" si="13"/>
        <v>15218.029501264906</v>
      </c>
    </row>
    <row r="14" spans="1:28" x14ac:dyDescent="0.2">
      <c r="A14" s="135" t="s">
        <v>163</v>
      </c>
      <c r="B14" s="66">
        <f>B2*'Annulized cost'!$B$5/((('Annual emissions net savings'!J2)))</f>
        <v>479.37243242744017</v>
      </c>
      <c r="C14" s="66">
        <f>C2*'Annulized cost'!$C$5/((('Annual emissions net savings'!K2)))</f>
        <v>583.28894212004536</v>
      </c>
      <c r="D14" s="66">
        <f>D2*'Annulized cost'!$C$5/((('Annual emissions net savings'!L2)))</f>
        <v>365.90044470993746</v>
      </c>
      <c r="E14" s="66">
        <f>(SUM(B21:C21)*'Annulized cost'!C5+SUM(D21,E21,G21)*'Annulized cost'!B5)/('Annual emissions net savings'!M2)</f>
        <v>386.18822309435433</v>
      </c>
      <c r="F14" s="137" t="s">
        <v>214</v>
      </c>
      <c r="L14">
        <v>13</v>
      </c>
      <c r="M14" s="37">
        <f t="shared" si="1"/>
        <v>12820.458264223957</v>
      </c>
      <c r="N14" s="13">
        <f t="shared" si="2"/>
        <v>53454.499467846683</v>
      </c>
      <c r="O14" s="13">
        <f t="shared" si="3"/>
        <v>16932.3428386737</v>
      </c>
      <c r="P14" s="13">
        <f t="shared" si="4"/>
        <v>17492.94187079728</v>
      </c>
      <c r="Q14" s="37">
        <f t="shared" si="14"/>
        <v>12827.920013121073</v>
      </c>
      <c r="R14" s="13">
        <f t="shared" si="5"/>
        <v>112922.77835215195</v>
      </c>
      <c r="S14" s="13">
        <f t="shared" si="6"/>
        <v>21514.287578671225</v>
      </c>
      <c r="T14" s="38">
        <f t="shared" si="7"/>
        <v>17492.94187079728</v>
      </c>
      <c r="U14" s="37">
        <f t="shared" si="15"/>
        <v>8611.9977078615011</v>
      </c>
      <c r="V14" s="13">
        <f t="shared" si="8"/>
        <v>56461.389176075973</v>
      </c>
      <c r="W14" s="13">
        <f t="shared" si="9"/>
        <v>12955.181490636576</v>
      </c>
      <c r="X14" s="38">
        <f t="shared" si="10"/>
        <v>12228.481589410516</v>
      </c>
      <c r="Y14" s="37">
        <f t="shared" si="16"/>
        <v>10551.83163424003</v>
      </c>
      <c r="Z14" s="13">
        <f t="shared" si="11"/>
        <v>59022.725904522653</v>
      </c>
      <c r="AA14" s="13">
        <f t="shared" si="12"/>
        <v>15092.041319203312</v>
      </c>
      <c r="AB14" s="38">
        <f t="shared" si="13"/>
        <v>15218.029501264906</v>
      </c>
    </row>
    <row r="15" spans="1:28" x14ac:dyDescent="0.2">
      <c r="B15" s="13"/>
      <c r="C15" s="13"/>
      <c r="D15" s="13"/>
      <c r="E15" s="13"/>
      <c r="L15">
        <v>14</v>
      </c>
      <c r="M15" s="37">
        <f t="shared" si="1"/>
        <v>12820.458264223957</v>
      </c>
      <c r="N15" s="13">
        <f t="shared" si="2"/>
        <v>53454.499467846683</v>
      </c>
      <c r="O15" s="13">
        <f t="shared" si="3"/>
        <v>16638.636797641579</v>
      </c>
      <c r="P15" s="13">
        <f t="shared" si="4"/>
        <v>17492.94187079728</v>
      </c>
      <c r="Q15" s="37">
        <f t="shared" si="14"/>
        <v>12827.920013121073</v>
      </c>
      <c r="R15" s="13">
        <f t="shared" si="5"/>
        <v>112922.77835215195</v>
      </c>
      <c r="S15" s="13">
        <f t="shared" si="6"/>
        <v>20893.832752560498</v>
      </c>
      <c r="T15" s="38">
        <f t="shared" si="7"/>
        <v>17492.94187079728</v>
      </c>
      <c r="U15" s="37">
        <f t="shared" si="15"/>
        <v>8611.9977078615011</v>
      </c>
      <c r="V15" s="13">
        <f t="shared" si="8"/>
        <v>56461.389176075973</v>
      </c>
      <c r="W15" s="13">
        <f t="shared" si="9"/>
        <v>12644.954077581213</v>
      </c>
      <c r="X15" s="38">
        <f t="shared" si="10"/>
        <v>12228.481589410516</v>
      </c>
      <c r="Y15" s="37">
        <f t="shared" si="16"/>
        <v>10551.83163424003</v>
      </c>
      <c r="Z15" s="13">
        <f t="shared" si="11"/>
        <v>59022.725904522653</v>
      </c>
      <c r="AA15" s="13">
        <f t="shared" si="12"/>
        <v>14767.740627420219</v>
      </c>
      <c r="AB15" s="38">
        <f t="shared" si="13"/>
        <v>15218.029501264906</v>
      </c>
    </row>
    <row r="16" spans="1:28" x14ac:dyDescent="0.2">
      <c r="L16">
        <v>15</v>
      </c>
      <c r="M16" s="37">
        <f t="shared" si="1"/>
        <v>12820.458264223957</v>
      </c>
      <c r="N16" s="13">
        <f t="shared" si="2"/>
        <v>53454.499467846683</v>
      </c>
      <c r="O16" s="13">
        <f t="shared" si="3"/>
        <v>16384.091562080401</v>
      </c>
      <c r="P16" s="13">
        <f t="shared" si="4"/>
        <v>17492.94187079728</v>
      </c>
      <c r="Q16" s="37">
        <f t="shared" si="14"/>
        <v>12827.920013121073</v>
      </c>
      <c r="R16" s="13">
        <f t="shared" si="5"/>
        <v>112922.77835215195</v>
      </c>
      <c r="S16" s="13">
        <f t="shared" si="6"/>
        <v>20356.105236597868</v>
      </c>
      <c r="T16" s="38">
        <f t="shared" si="7"/>
        <v>17492.94187079728</v>
      </c>
      <c r="U16" s="37">
        <f t="shared" si="15"/>
        <v>8611.9977078615011</v>
      </c>
      <c r="V16" s="13">
        <f t="shared" si="8"/>
        <v>56461.389176075973</v>
      </c>
      <c r="W16" s="13">
        <f t="shared" si="9"/>
        <v>12376.0903195999</v>
      </c>
      <c r="X16" s="38">
        <f t="shared" si="10"/>
        <v>12228.481589410516</v>
      </c>
      <c r="Y16" s="37">
        <f t="shared" si="16"/>
        <v>10551.83163424003</v>
      </c>
      <c r="Z16" s="13">
        <f t="shared" si="11"/>
        <v>59022.725904522653</v>
      </c>
      <c r="AA16" s="13">
        <f t="shared" si="12"/>
        <v>14486.680027874874</v>
      </c>
      <c r="AB16" s="38">
        <f t="shared" si="13"/>
        <v>15218.029501264906</v>
      </c>
    </row>
    <row r="17" spans="1:28" x14ac:dyDescent="0.2">
      <c r="L17">
        <v>16</v>
      </c>
      <c r="M17" s="37">
        <f t="shared" si="1"/>
        <v>12820.458264223957</v>
      </c>
      <c r="N17" s="13">
        <f t="shared" si="2"/>
        <v>53454.499467846683</v>
      </c>
      <c r="O17" s="13">
        <f t="shared" si="3"/>
        <v>16161.364480964374</v>
      </c>
      <c r="P17" s="13">
        <f t="shared" si="4"/>
        <v>17492.94187079728</v>
      </c>
      <c r="Q17" s="37">
        <f t="shared" si="14"/>
        <v>12827.920013121073</v>
      </c>
      <c r="R17" s="13">
        <f t="shared" si="5"/>
        <v>112922.77835215195</v>
      </c>
      <c r="S17" s="13">
        <f t="shared" si="6"/>
        <v>19885.593660130569</v>
      </c>
      <c r="T17" s="38">
        <f t="shared" si="7"/>
        <v>17492.94187079728</v>
      </c>
      <c r="U17" s="37">
        <f t="shared" si="15"/>
        <v>8611.9977078615011</v>
      </c>
      <c r="V17" s="13">
        <f t="shared" si="8"/>
        <v>56461.389176075973</v>
      </c>
      <c r="W17" s="13">
        <f t="shared" si="9"/>
        <v>12140.83453136625</v>
      </c>
      <c r="X17" s="38">
        <f t="shared" si="10"/>
        <v>12228.481589410516</v>
      </c>
      <c r="Y17" s="37">
        <f t="shared" si="16"/>
        <v>10551.83163424003</v>
      </c>
      <c r="Z17" s="13">
        <f t="shared" si="11"/>
        <v>59022.725904522653</v>
      </c>
      <c r="AA17" s="13">
        <f t="shared" si="12"/>
        <v>14240.752003272697</v>
      </c>
      <c r="AB17" s="38">
        <f t="shared" si="13"/>
        <v>15218.029501264906</v>
      </c>
    </row>
    <row r="18" spans="1:28" x14ac:dyDescent="0.2">
      <c r="L18">
        <v>17</v>
      </c>
      <c r="M18" s="37">
        <f t="shared" si="1"/>
        <v>12820.458264223957</v>
      </c>
      <c r="N18" s="13">
        <f t="shared" si="2"/>
        <v>53454.499467846683</v>
      </c>
      <c r="O18" s="13">
        <f t="shared" si="3"/>
        <v>15964.840585861997</v>
      </c>
      <c r="P18" s="13">
        <f t="shared" si="4"/>
        <v>17492.94187079728</v>
      </c>
      <c r="Q18" s="37">
        <f t="shared" si="14"/>
        <v>12827.920013121073</v>
      </c>
      <c r="R18" s="13">
        <f t="shared" si="5"/>
        <v>112922.77835215195</v>
      </c>
      <c r="S18" s="13">
        <f t="shared" si="6"/>
        <v>19470.43638677707</v>
      </c>
      <c r="T18" s="38">
        <f t="shared" si="7"/>
        <v>17492.94187079728</v>
      </c>
      <c r="U18" s="37">
        <f t="shared" si="15"/>
        <v>8611.9977078615011</v>
      </c>
      <c r="V18" s="13">
        <f t="shared" si="8"/>
        <v>56461.389176075973</v>
      </c>
      <c r="W18" s="13">
        <f t="shared" si="9"/>
        <v>11933.255894689501</v>
      </c>
      <c r="X18" s="38">
        <f t="shared" si="10"/>
        <v>12228.481589410516</v>
      </c>
      <c r="Y18" s="37">
        <f t="shared" si="16"/>
        <v>10551.83163424003</v>
      </c>
      <c r="Z18" s="13">
        <f t="shared" si="11"/>
        <v>59022.725904522653</v>
      </c>
      <c r="AA18" s="13">
        <f t="shared" si="12"/>
        <v>14023.756687447245</v>
      </c>
      <c r="AB18" s="38">
        <f t="shared" si="13"/>
        <v>15218.029501264906</v>
      </c>
    </row>
    <row r="19" spans="1:28" x14ac:dyDescent="0.2">
      <c r="B19" s="20" t="s">
        <v>112</v>
      </c>
      <c r="C19" s="20" t="s">
        <v>113</v>
      </c>
      <c r="D19" s="20" t="s">
        <v>114</v>
      </c>
      <c r="E19" s="20" t="s">
        <v>115</v>
      </c>
      <c r="F19" s="20" t="s">
        <v>116</v>
      </c>
      <c r="G19" s="20" t="s">
        <v>117</v>
      </c>
      <c r="H19" s="20" t="s">
        <v>28</v>
      </c>
      <c r="L19">
        <v>18</v>
      </c>
      <c r="M19" s="37">
        <f t="shared" si="1"/>
        <v>12820.458264223957</v>
      </c>
      <c r="N19" s="13">
        <f t="shared" si="2"/>
        <v>53454.499467846683</v>
      </c>
      <c r="O19" s="13">
        <f t="shared" si="3"/>
        <v>15790.152679104329</v>
      </c>
      <c r="P19" s="13">
        <f t="shared" si="4"/>
        <v>17492.94187079728</v>
      </c>
      <c r="Q19" s="37">
        <f t="shared" si="14"/>
        <v>12827.920013121073</v>
      </c>
      <c r="R19" s="13">
        <f t="shared" si="5"/>
        <v>112922.77835215195</v>
      </c>
      <c r="S19" s="13">
        <f t="shared" si="6"/>
        <v>19101.407699351737</v>
      </c>
      <c r="T19" s="38">
        <f t="shared" si="7"/>
        <v>17492.94187079728</v>
      </c>
      <c r="U19" s="37">
        <f t="shared" si="15"/>
        <v>8611.9977078615011</v>
      </c>
      <c r="V19" s="13">
        <f t="shared" si="8"/>
        <v>56461.389176075973</v>
      </c>
      <c r="W19" s="13">
        <f t="shared" si="9"/>
        <v>11748.741550976833</v>
      </c>
      <c r="X19" s="38">
        <f t="shared" si="10"/>
        <v>12228.481589410516</v>
      </c>
      <c r="Y19" s="37">
        <f t="shared" si="16"/>
        <v>10551.83163424003</v>
      </c>
      <c r="Z19" s="13">
        <f t="shared" si="11"/>
        <v>59022.725904522653</v>
      </c>
      <c r="AA19" s="13">
        <f t="shared" si="12"/>
        <v>13830.871962269066</v>
      </c>
      <c r="AB19" s="38">
        <f t="shared" si="13"/>
        <v>15218.029501264906</v>
      </c>
    </row>
    <row r="20" spans="1:28" x14ac:dyDescent="0.2">
      <c r="A20" s="99" t="s">
        <v>225</v>
      </c>
      <c r="B20" s="99" t="s">
        <v>19</v>
      </c>
      <c r="C20" s="99" t="s">
        <v>19</v>
      </c>
      <c r="D20" s="99" t="s">
        <v>18</v>
      </c>
      <c r="E20" s="99" t="s">
        <v>18</v>
      </c>
      <c r="F20" s="99" t="s">
        <v>226</v>
      </c>
      <c r="G20" s="99" t="s">
        <v>18</v>
      </c>
      <c r="H20" s="136"/>
      <c r="L20">
        <v>19</v>
      </c>
      <c r="M20" s="37">
        <f t="shared" si="1"/>
        <v>12820.458264223957</v>
      </c>
      <c r="N20" s="13">
        <f t="shared" si="2"/>
        <v>53454.499467846683</v>
      </c>
      <c r="O20" s="13">
        <f t="shared" si="3"/>
        <v>15633.852973057992</v>
      </c>
      <c r="P20" s="13">
        <f t="shared" si="4"/>
        <v>17492.94187079728</v>
      </c>
      <c r="Q20" s="37">
        <f t="shared" si="14"/>
        <v>12827.920013121073</v>
      </c>
      <c r="R20" s="13">
        <f t="shared" si="5"/>
        <v>112922.77835215195</v>
      </c>
      <c r="S20" s="13">
        <f t="shared" si="6"/>
        <v>18771.224136918543</v>
      </c>
      <c r="T20" s="38">
        <f t="shared" si="7"/>
        <v>17492.94187079728</v>
      </c>
      <c r="U20" s="37">
        <f t="shared" si="15"/>
        <v>8611.9977078615011</v>
      </c>
      <c r="V20" s="13">
        <f t="shared" si="8"/>
        <v>56461.389176075973</v>
      </c>
      <c r="W20" s="13">
        <f t="shared" si="9"/>
        <v>11583.649769760237</v>
      </c>
      <c r="X20" s="38">
        <f t="shared" si="10"/>
        <v>12228.481589410516</v>
      </c>
      <c r="Y20" s="37">
        <f t="shared" si="16"/>
        <v>10551.83163424003</v>
      </c>
      <c r="Z20" s="13">
        <f t="shared" si="11"/>
        <v>59022.725904522653</v>
      </c>
      <c r="AA20" s="13">
        <f t="shared" si="12"/>
        <v>13658.290892372801</v>
      </c>
      <c r="AB20" s="38">
        <f t="shared" si="13"/>
        <v>15218.029501264906</v>
      </c>
    </row>
    <row r="21" spans="1:28" x14ac:dyDescent="0.2">
      <c r="A21" s="134" t="s">
        <v>160</v>
      </c>
      <c r="B21" s="65">
        <f>'Births net savings'!C37</f>
        <v>1</v>
      </c>
      <c r="C21" s="65">
        <f>'Births net savings'!E37</f>
        <v>1</v>
      </c>
      <c r="D21" s="65">
        <f>'Births net savings'!F37</f>
        <v>2</v>
      </c>
      <c r="E21" s="65">
        <f>'Births net savings'!H37</f>
        <v>3</v>
      </c>
      <c r="F21" s="65"/>
      <c r="G21" s="65">
        <f>'Births net savings'!L37</f>
        <v>3</v>
      </c>
      <c r="H21" s="100"/>
      <c r="L21">
        <v>20</v>
      </c>
      <c r="M21" s="37">
        <f t="shared" si="1"/>
        <v>12820.458264223957</v>
      </c>
      <c r="N21" s="13">
        <f t="shared" si="2"/>
        <v>53454.499467846683</v>
      </c>
      <c r="O21" s="13">
        <f t="shared" si="3"/>
        <v>15493.183237616291</v>
      </c>
      <c r="P21" s="13">
        <f t="shared" si="4"/>
        <v>17492.94187079728</v>
      </c>
      <c r="Q21" s="37">
        <f t="shared" si="14"/>
        <v>12827.920013121073</v>
      </c>
      <c r="R21" s="13">
        <f t="shared" si="5"/>
        <v>112922.77835215195</v>
      </c>
      <c r="S21" s="13">
        <f t="shared" si="6"/>
        <v>18474.058930728672</v>
      </c>
      <c r="T21" s="38">
        <f t="shared" si="7"/>
        <v>17492.94187079728</v>
      </c>
      <c r="U21" s="37">
        <f t="shared" si="15"/>
        <v>8611.9977078615011</v>
      </c>
      <c r="V21" s="13">
        <f t="shared" si="8"/>
        <v>56461.389176075973</v>
      </c>
      <c r="W21" s="13">
        <f t="shared" si="9"/>
        <v>11435.0671666653</v>
      </c>
      <c r="X21" s="38">
        <f t="shared" si="10"/>
        <v>12228.481589410516</v>
      </c>
      <c r="Y21" s="37">
        <f t="shared" si="16"/>
        <v>10551.83163424003</v>
      </c>
      <c r="Z21" s="13">
        <f t="shared" si="11"/>
        <v>59022.725904522653</v>
      </c>
      <c r="AA21" s="13">
        <f t="shared" si="12"/>
        <v>13502.967929466162</v>
      </c>
      <c r="AB21" s="38">
        <f t="shared" si="13"/>
        <v>15218.029501264906</v>
      </c>
    </row>
    <row r="22" spans="1:28" x14ac:dyDescent="0.2">
      <c r="A22" s="134" t="s">
        <v>162</v>
      </c>
      <c r="B22" s="65">
        <f>'Births net savings'!C38</f>
        <v>5</v>
      </c>
      <c r="C22" s="65">
        <f>'Births net savings'!E38</f>
        <v>7</v>
      </c>
      <c r="D22" s="65">
        <f>'Births net savings'!F38</f>
        <v>2</v>
      </c>
      <c r="E22" s="65">
        <f>'Births net savings'!H38</f>
        <v>3</v>
      </c>
      <c r="F22" s="65">
        <f>'Births holistic'!J38</f>
        <v>3</v>
      </c>
      <c r="G22" s="65">
        <f>'Births net savings'!L38</f>
        <v>3</v>
      </c>
      <c r="H22" s="100"/>
      <c r="I22" s="13"/>
      <c r="L22">
        <v>21</v>
      </c>
      <c r="M22" s="37">
        <f t="shared" si="1"/>
        <v>12820.458264223957</v>
      </c>
      <c r="N22" s="13">
        <f t="shared" si="2"/>
        <v>53454.499467846683</v>
      </c>
      <c r="O22" s="13">
        <f t="shared" si="3"/>
        <v>15365.910619835704</v>
      </c>
      <c r="P22" s="13">
        <f t="shared" si="4"/>
        <v>17492.94187079728</v>
      </c>
      <c r="Q22" s="37">
        <f t="shared" si="14"/>
        <v>12827.920013121073</v>
      </c>
      <c r="R22" s="13">
        <f t="shared" si="5"/>
        <v>112922.77835215195</v>
      </c>
      <c r="S22" s="13">
        <f t="shared" si="6"/>
        <v>18205.195172747357</v>
      </c>
      <c r="T22" s="38">
        <f t="shared" si="7"/>
        <v>17492.94187079728</v>
      </c>
      <c r="U22" s="37">
        <f t="shared" si="15"/>
        <v>8611.9977078615011</v>
      </c>
      <c r="V22" s="13">
        <f t="shared" si="8"/>
        <v>56461.389176075973</v>
      </c>
      <c r="W22" s="13">
        <f t="shared" si="9"/>
        <v>11300.635287674642</v>
      </c>
      <c r="X22" s="38">
        <f t="shared" si="10"/>
        <v>12228.481589410516</v>
      </c>
      <c r="Y22" s="37">
        <f t="shared" si="16"/>
        <v>10551.83163424003</v>
      </c>
      <c r="Z22" s="13">
        <f t="shared" si="11"/>
        <v>59022.725904522653</v>
      </c>
      <c r="AA22" s="13">
        <f t="shared" si="12"/>
        <v>13362.43762969349</v>
      </c>
      <c r="AB22" s="38">
        <f t="shared" si="13"/>
        <v>15218.029501264906</v>
      </c>
    </row>
    <row r="23" spans="1:28" x14ac:dyDescent="0.2">
      <c r="A23" s="134" t="s">
        <v>164</v>
      </c>
      <c r="B23" s="65">
        <f>'Births net savings'!C39</f>
        <v>4.9393099360246513</v>
      </c>
      <c r="C23" s="65">
        <f>'Births net savings'!E39</f>
        <v>10.305887848841557</v>
      </c>
      <c r="D23" s="65">
        <f>'Births net savings'!F39</f>
        <v>1.9024287473960955</v>
      </c>
      <c r="E23" s="65">
        <f>'Births net savings'!H39</f>
        <v>1.843775016773888</v>
      </c>
      <c r="F23" s="65">
        <v>0</v>
      </c>
      <c r="G23" s="65">
        <f>'Births net savings'!L39</f>
        <v>3.0401753045787707</v>
      </c>
      <c r="H23" s="100" t="str">
        <f>'DU LCI'!$E$18</f>
        <v>kg N2O</v>
      </c>
      <c r="L23">
        <v>22</v>
      </c>
      <c r="M23" s="37">
        <f t="shared" si="1"/>
        <v>12820.458264223957</v>
      </c>
      <c r="N23" s="13">
        <f t="shared" si="2"/>
        <v>53454.499467846683</v>
      </c>
      <c r="O23" s="13">
        <f t="shared" si="3"/>
        <v>15250.20824003517</v>
      </c>
      <c r="P23" s="13">
        <f t="shared" si="4"/>
        <v>17492.94187079728</v>
      </c>
      <c r="Q23" s="37">
        <f t="shared" si="14"/>
        <v>12827.920013121073</v>
      </c>
      <c r="R23" s="13">
        <f t="shared" si="5"/>
        <v>112922.77835215195</v>
      </c>
      <c r="S23" s="13">
        <f t="shared" si="6"/>
        <v>17960.773574582527</v>
      </c>
      <c r="T23" s="38">
        <f t="shared" si="7"/>
        <v>17492.94187079728</v>
      </c>
      <c r="U23" s="37">
        <f t="shared" si="15"/>
        <v>8611.9977078615011</v>
      </c>
      <c r="V23" s="13">
        <f t="shared" si="8"/>
        <v>56461.389176075973</v>
      </c>
      <c r="W23" s="13">
        <f t="shared" si="9"/>
        <v>11178.424488592227</v>
      </c>
      <c r="X23" s="38">
        <f t="shared" si="10"/>
        <v>12228.481589410516</v>
      </c>
      <c r="Y23" s="37">
        <f t="shared" si="16"/>
        <v>10551.83163424003</v>
      </c>
      <c r="Z23" s="13">
        <f t="shared" si="11"/>
        <v>59022.725904522653</v>
      </c>
      <c r="AA23" s="13">
        <f t="shared" si="12"/>
        <v>13234.682811718332</v>
      </c>
      <c r="AB23" s="38">
        <f t="shared" si="13"/>
        <v>15218.029501264906</v>
      </c>
    </row>
    <row r="24" spans="1:28" x14ac:dyDescent="0.2">
      <c r="A24" s="134" t="s">
        <v>217</v>
      </c>
      <c r="B24" s="65">
        <f>'Births net savings'!C40</f>
        <v>300.93973104963089</v>
      </c>
      <c r="C24" s="65">
        <f>'Births net savings'!E40</f>
        <v>627.91182526079854</v>
      </c>
      <c r="D24" s="65">
        <f>'Births net savings'!F40</f>
        <v>115.91019859005863</v>
      </c>
      <c r="E24" s="65">
        <f>'Births net savings'!H40</f>
        <v>112.3365743091108</v>
      </c>
      <c r="F24" s="65">
        <f>'Births holistic'!J48+'Births holistic'!J49</f>
        <v>5.6772349545232395</v>
      </c>
      <c r="G24" s="65">
        <f>'Births net savings'!L40</f>
        <v>185.2302346590584</v>
      </c>
      <c r="H24" s="100" t="str">
        <f>'DU LCI'!$E$21</f>
        <v>kg CO2e</v>
      </c>
      <c r="L24">
        <v>23</v>
      </c>
      <c r="M24" s="37">
        <f t="shared" si="1"/>
        <v>12820.458264223957</v>
      </c>
      <c r="N24" s="13">
        <f t="shared" si="2"/>
        <v>53454.499467846683</v>
      </c>
      <c r="O24" s="13">
        <f t="shared" si="3"/>
        <v>15144.566936739029</v>
      </c>
      <c r="P24" s="13">
        <f t="shared" si="4"/>
        <v>17492.94187079728</v>
      </c>
      <c r="Q24" s="37">
        <f t="shared" si="14"/>
        <v>12827.920013121073</v>
      </c>
      <c r="R24" s="13">
        <f t="shared" si="5"/>
        <v>112922.77835215195</v>
      </c>
      <c r="S24" s="13">
        <f t="shared" si="6"/>
        <v>17737.606028432027</v>
      </c>
      <c r="T24" s="38">
        <f t="shared" si="7"/>
        <v>17492.94187079728</v>
      </c>
      <c r="U24" s="37">
        <f t="shared" si="15"/>
        <v>8611.9977078615011</v>
      </c>
      <c r="V24" s="13">
        <f t="shared" si="8"/>
        <v>56461.389176075973</v>
      </c>
      <c r="W24" s="13">
        <f t="shared" si="9"/>
        <v>11066.840715516977</v>
      </c>
      <c r="X24" s="38">
        <f t="shared" si="10"/>
        <v>12228.481589410516</v>
      </c>
      <c r="Y24" s="37">
        <f t="shared" si="16"/>
        <v>10551.83163424003</v>
      </c>
      <c r="Z24" s="13">
        <f t="shared" si="11"/>
        <v>59022.725904522653</v>
      </c>
      <c r="AA24" s="13">
        <f t="shared" si="12"/>
        <v>13118.03710834971</v>
      </c>
      <c r="AB24" s="38">
        <f t="shared" si="13"/>
        <v>15218.029501264906</v>
      </c>
    </row>
    <row r="25" spans="1:28" x14ac:dyDescent="0.2">
      <c r="A25" s="134" t="s">
        <v>92</v>
      </c>
      <c r="B25" s="65">
        <f>'Births net savings'!C41</f>
        <v>18779.140046620509</v>
      </c>
      <c r="C25" s="65">
        <f>'Births net savings'!E41</f>
        <v>18779.140046620509</v>
      </c>
      <c r="D25" s="65">
        <f>'Births net savings'!F41</f>
        <v>5243.2239851489194</v>
      </c>
      <c r="E25" s="65">
        <f>'Births net savings'!H41</f>
        <v>7864.8359777233791</v>
      </c>
      <c r="F25" s="65">
        <v>0</v>
      </c>
      <c r="G25" s="65">
        <f>'Births net savings'!L41</f>
        <v>7864.8359777233791</v>
      </c>
      <c r="H25" s="100" t="s">
        <v>27</v>
      </c>
      <c r="I25" s="15"/>
      <c r="L25">
        <v>24</v>
      </c>
      <c r="M25" s="37">
        <f t="shared" si="1"/>
        <v>12820.458264223957</v>
      </c>
      <c r="N25" s="13">
        <f t="shared" si="2"/>
        <v>53454.499467846683</v>
      </c>
      <c r="O25" s="13">
        <f t="shared" si="3"/>
        <v>15047.729075384235</v>
      </c>
      <c r="P25" s="13">
        <f t="shared" si="4"/>
        <v>17492.94187079728</v>
      </c>
      <c r="Q25" s="37">
        <f t="shared" si="14"/>
        <v>12827.920013121073</v>
      </c>
      <c r="R25" s="13">
        <f t="shared" si="5"/>
        <v>112922.77835215195</v>
      </c>
      <c r="S25" s="13">
        <f t="shared" si="6"/>
        <v>17533.03577779407</v>
      </c>
      <c r="T25" s="38">
        <f t="shared" si="7"/>
        <v>17492.94187079728</v>
      </c>
      <c r="U25" s="37">
        <f t="shared" si="15"/>
        <v>8611.9977078615011</v>
      </c>
      <c r="V25" s="13">
        <f t="shared" si="8"/>
        <v>56461.389176075973</v>
      </c>
      <c r="W25" s="13">
        <f t="shared" si="9"/>
        <v>10964.555590198001</v>
      </c>
      <c r="X25" s="38">
        <f t="shared" si="10"/>
        <v>12228.481589410516</v>
      </c>
      <c r="Y25" s="37">
        <f t="shared" si="16"/>
        <v>10551.83163424003</v>
      </c>
      <c r="Z25" s="13">
        <f t="shared" si="11"/>
        <v>59022.725904522653</v>
      </c>
      <c r="AA25" s="13">
        <f t="shared" si="12"/>
        <v>13011.111880261808</v>
      </c>
      <c r="AB25" s="38">
        <f t="shared" si="13"/>
        <v>15218.029501264906</v>
      </c>
    </row>
    <row r="26" spans="1:28" x14ac:dyDescent="0.2">
      <c r="A26" s="134" t="s">
        <v>91</v>
      </c>
      <c r="B26" s="65">
        <f>'Births net savings'!C42</f>
        <v>41.323012071481784</v>
      </c>
      <c r="C26" s="65">
        <f>'Births net savings'!E42</f>
        <v>41.323012071481784</v>
      </c>
      <c r="D26" s="65">
        <f>'Births net savings'!F42</f>
        <v>102.22596163574926</v>
      </c>
      <c r="E26" s="65">
        <f>'Births net savings'!H42</f>
        <v>153.33894245362387</v>
      </c>
      <c r="F26" s="65">
        <v>0</v>
      </c>
      <c r="G26" s="65">
        <f>'Births net savings'!L42</f>
        <v>153.33894245362387</v>
      </c>
      <c r="H26" s="100" t="s">
        <v>27</v>
      </c>
      <c r="L26">
        <v>26</v>
      </c>
      <c r="M26" s="37">
        <f t="shared" si="1"/>
        <v>12820.458264223957</v>
      </c>
      <c r="N26" s="13">
        <f t="shared" si="2"/>
        <v>53454.499467846683</v>
      </c>
      <c r="O26" s="13">
        <f t="shared" si="3"/>
        <v>14876.400551448829</v>
      </c>
      <c r="P26" s="13">
        <f t="shared" si="4"/>
        <v>17492.94187079728</v>
      </c>
      <c r="Q26" s="37">
        <f t="shared" si="14"/>
        <v>12827.920013121073</v>
      </c>
      <c r="R26" s="13">
        <f t="shared" si="5"/>
        <v>112922.77835215195</v>
      </c>
      <c r="S26" s="13">
        <f t="shared" si="6"/>
        <v>17171.103795896146</v>
      </c>
      <c r="T26" s="38">
        <f t="shared" si="7"/>
        <v>17492.94187079728</v>
      </c>
      <c r="U26" s="37">
        <f t="shared" si="15"/>
        <v>8611.9977078615011</v>
      </c>
      <c r="V26" s="13">
        <f t="shared" si="8"/>
        <v>56461.389176075973</v>
      </c>
      <c r="W26" s="13">
        <f t="shared" si="9"/>
        <v>10783.589599249039</v>
      </c>
      <c r="X26" s="38">
        <f t="shared" si="10"/>
        <v>12228.481589410516</v>
      </c>
      <c r="Y26" s="37">
        <f t="shared" si="16"/>
        <v>10551.83163424003</v>
      </c>
      <c r="Z26" s="13">
        <f t="shared" si="11"/>
        <v>59022.725904522653</v>
      </c>
      <c r="AA26" s="13">
        <f t="shared" si="12"/>
        <v>12821.93647672167</v>
      </c>
      <c r="AB26" s="38">
        <f t="shared" si="13"/>
        <v>15218.029501264906</v>
      </c>
    </row>
    <row r="27" spans="1:28" x14ac:dyDescent="0.2">
      <c r="A27" s="134" t="s">
        <v>93</v>
      </c>
      <c r="B27" s="65">
        <f>'Births net savings'!C43</f>
        <v>5.3547748417357282</v>
      </c>
      <c r="C27" s="65">
        <f>'Births net savings'!E43</f>
        <v>11.321583707531239</v>
      </c>
      <c r="D27" s="65">
        <f>'Births net savings'!F43</f>
        <v>1.2646509167555733</v>
      </c>
      <c r="E27" s="65">
        <f>'Births net savings'!H43</f>
        <v>2.2444877017350762</v>
      </c>
      <c r="F27" s="65">
        <f>'Births holistic'!J44</f>
        <v>2.1851239466366044E-2</v>
      </c>
      <c r="G27" s="65">
        <f>'Births net savings'!L43</f>
        <v>0.5335769617257623</v>
      </c>
      <c r="H27" s="100" t="s">
        <v>27</v>
      </c>
      <c r="L27">
        <v>27</v>
      </c>
      <c r="M27" s="37">
        <f t="shared" si="1"/>
        <v>12820.458264223957</v>
      </c>
      <c r="N27" s="13">
        <f t="shared" si="2"/>
        <v>53454.499467846683</v>
      </c>
      <c r="O27" s="13">
        <f t="shared" si="3"/>
        <v>14800.254540810871</v>
      </c>
      <c r="P27" s="13">
        <f t="shared" si="4"/>
        <v>17492.94187079728</v>
      </c>
      <c r="Q27" s="37">
        <f t="shared" si="14"/>
        <v>12827.920013121073</v>
      </c>
      <c r="R27" s="13">
        <f t="shared" si="5"/>
        <v>112922.77835215195</v>
      </c>
      <c r="S27" s="13">
        <f t="shared" si="6"/>
        <v>17010.245137274847</v>
      </c>
      <c r="T27" s="38">
        <f t="shared" si="7"/>
        <v>17492.94187079728</v>
      </c>
      <c r="U27" s="37">
        <f t="shared" si="15"/>
        <v>8611.9977078615011</v>
      </c>
      <c r="V27" s="13">
        <f t="shared" si="8"/>
        <v>56461.389176075973</v>
      </c>
      <c r="W27" s="13">
        <f t="shared" si="9"/>
        <v>10703.160269938389</v>
      </c>
      <c r="X27" s="38">
        <f t="shared" si="10"/>
        <v>12228.481589410516</v>
      </c>
      <c r="Y27" s="37">
        <f t="shared" si="16"/>
        <v>10551.83163424003</v>
      </c>
      <c r="Z27" s="13">
        <f t="shared" si="11"/>
        <v>59022.725904522653</v>
      </c>
      <c r="AA27" s="13">
        <f t="shared" si="12"/>
        <v>12737.858519592721</v>
      </c>
      <c r="AB27" s="38">
        <f t="shared" si="13"/>
        <v>15218.029501264906</v>
      </c>
    </row>
    <row r="28" spans="1:28" x14ac:dyDescent="0.2">
      <c r="A28" s="134" t="s">
        <v>94</v>
      </c>
      <c r="B28" s="65">
        <f>'Births net savings'!C44</f>
        <v>4196.1439983354285</v>
      </c>
      <c r="C28" s="65">
        <f>'Births net savings'!E44</f>
        <v>2279.412206210453</v>
      </c>
      <c r="D28" s="65">
        <f>'Births net savings'!F44</f>
        <v>1457.8517586506371</v>
      </c>
      <c r="E28" s="65">
        <f>'Births net savings'!H44</f>
        <v>1068.7149637658868</v>
      </c>
      <c r="F28" s="65">
        <f>'Births holistic'!J45</f>
        <v>4.5724253141848461</v>
      </c>
      <c r="G28" s="65">
        <f>'Births net savings'!L44</f>
        <v>170.29550762795836</v>
      </c>
      <c r="H28" s="100" t="s">
        <v>27</v>
      </c>
      <c r="L28">
        <v>28</v>
      </c>
      <c r="M28" s="37">
        <f t="shared" si="1"/>
        <v>12820.458264223957</v>
      </c>
      <c r="N28" s="13">
        <f t="shared" si="2"/>
        <v>53454.499467846683</v>
      </c>
      <c r="O28" s="13">
        <f t="shared" si="3"/>
        <v>14729.547530932767</v>
      </c>
      <c r="P28" s="13">
        <f t="shared" si="4"/>
        <v>17492.94187079728</v>
      </c>
      <c r="Q28" s="37">
        <f t="shared" si="14"/>
        <v>12827.920013121073</v>
      </c>
      <c r="R28" s="13">
        <f t="shared" si="5"/>
        <v>112922.77835215195</v>
      </c>
      <c r="S28" s="13">
        <f t="shared" si="6"/>
        <v>16860.876382840786</v>
      </c>
      <c r="T28" s="38">
        <f t="shared" si="7"/>
        <v>17492.94187079728</v>
      </c>
      <c r="U28" s="37">
        <f t="shared" si="15"/>
        <v>8611.9977078615011</v>
      </c>
      <c r="V28" s="13">
        <f t="shared" si="8"/>
        <v>56461.389176075973</v>
      </c>
      <c r="W28" s="13">
        <f t="shared" si="9"/>
        <v>10628.475892721357</v>
      </c>
      <c r="X28" s="38">
        <f t="shared" si="10"/>
        <v>12228.481589410516</v>
      </c>
      <c r="Y28" s="37">
        <f t="shared" si="16"/>
        <v>10551.83163424003</v>
      </c>
      <c r="Z28" s="13">
        <f t="shared" si="11"/>
        <v>59022.725904522653</v>
      </c>
      <c r="AA28" s="13">
        <f t="shared" si="12"/>
        <v>12659.786130830125</v>
      </c>
      <c r="AB28" s="38">
        <f t="shared" si="13"/>
        <v>15218.029501264906</v>
      </c>
    </row>
    <row r="29" spans="1:28" x14ac:dyDescent="0.2">
      <c r="A29" s="134" t="s">
        <v>75</v>
      </c>
      <c r="B29" s="65">
        <f>'Births net savings'!C45</f>
        <v>6.6942217483796762</v>
      </c>
      <c r="C29" s="65">
        <f>'Births net savings'!E45</f>
        <v>9.3719104477315476</v>
      </c>
      <c r="D29" s="65">
        <f>'Births net savings'!F45</f>
        <v>0.19620994779733536</v>
      </c>
      <c r="E29" s="65">
        <f>'Births net savings'!H45</f>
        <v>0.44147238254400456</v>
      </c>
      <c r="F29" s="65">
        <v>0</v>
      </c>
      <c r="G29" s="65">
        <f>'Births net savings'!L45</f>
        <v>0.44147238254400456</v>
      </c>
      <c r="H29" s="100" t="s">
        <v>27</v>
      </c>
      <c r="L29">
        <v>29</v>
      </c>
      <c r="M29" s="37">
        <f t="shared" si="1"/>
        <v>12820.458264223957</v>
      </c>
      <c r="N29" s="13">
        <f t="shared" si="2"/>
        <v>53454.499467846683</v>
      </c>
      <c r="O29" s="13">
        <f t="shared" si="3"/>
        <v>14663.716866563498</v>
      </c>
      <c r="P29" s="13">
        <f t="shared" si="4"/>
        <v>17492.94187079728</v>
      </c>
      <c r="Q29" s="37">
        <f t="shared" si="14"/>
        <v>12827.920013121073</v>
      </c>
      <c r="R29" s="13">
        <f t="shared" si="5"/>
        <v>112922.77835215195</v>
      </c>
      <c r="S29" s="13">
        <f t="shared" si="6"/>
        <v>16721.808921815966</v>
      </c>
      <c r="T29" s="38">
        <f t="shared" si="7"/>
        <v>17492.94187079728</v>
      </c>
      <c r="U29" s="37">
        <f t="shared" si="15"/>
        <v>8611.9977078615011</v>
      </c>
      <c r="V29" s="13">
        <f t="shared" si="8"/>
        <v>56461.389176075973</v>
      </c>
      <c r="W29" s="13">
        <f t="shared" si="9"/>
        <v>10558.942162208949</v>
      </c>
      <c r="X29" s="38">
        <f t="shared" si="10"/>
        <v>12228.481589410516</v>
      </c>
      <c r="Y29" s="37">
        <f t="shared" si="16"/>
        <v>10551.83163424003</v>
      </c>
      <c r="Z29" s="13">
        <f t="shared" si="11"/>
        <v>59022.725904522653</v>
      </c>
      <c r="AA29" s="13">
        <f t="shared" si="12"/>
        <v>12587.098044740811</v>
      </c>
      <c r="AB29" s="38">
        <f t="shared" si="13"/>
        <v>15218.029501264906</v>
      </c>
    </row>
    <row r="30" spans="1:28" x14ac:dyDescent="0.2">
      <c r="A30" s="134" t="s">
        <v>215</v>
      </c>
      <c r="B30" s="65">
        <f>'Births net savings'!C46</f>
        <v>2.5391875597302227</v>
      </c>
      <c r="C30" s="65">
        <f>'Births net savings'!E46</f>
        <v>3.5548625836223118</v>
      </c>
      <c r="D30" s="65">
        <f>'Births net savings'!F46</f>
        <v>0</v>
      </c>
      <c r="E30" s="65">
        <f>'Births net savings'!H46</f>
        <v>0</v>
      </c>
      <c r="F30" s="65">
        <v>0</v>
      </c>
      <c r="G30" s="65">
        <f>'Births net savings'!L46</f>
        <v>0</v>
      </c>
      <c r="H30" s="100" t="s">
        <v>27</v>
      </c>
      <c r="L30">
        <v>30</v>
      </c>
      <c r="M30" s="37">
        <f t="shared" si="1"/>
        <v>12820.458264223957</v>
      </c>
      <c r="N30" s="13">
        <f t="shared" si="2"/>
        <v>53454.499467846683</v>
      </c>
      <c r="O30" s="13">
        <f t="shared" si="3"/>
        <v>14602.27491315218</v>
      </c>
      <c r="P30" s="13">
        <f t="shared" si="4"/>
        <v>17492.94187079728</v>
      </c>
      <c r="Q30" s="37">
        <f t="shared" si="14"/>
        <v>12827.920013121073</v>
      </c>
      <c r="R30" s="13">
        <f t="shared" si="5"/>
        <v>112922.77835215195</v>
      </c>
      <c r="S30" s="13">
        <f t="shared" si="6"/>
        <v>16592.012624859472</v>
      </c>
      <c r="T30" s="38">
        <f t="shared" si="7"/>
        <v>17492.94187079728</v>
      </c>
      <c r="U30" s="37">
        <f t="shared" si="15"/>
        <v>8611.9977078615011</v>
      </c>
      <c r="V30" s="13">
        <f t="shared" si="8"/>
        <v>56461.389176075973</v>
      </c>
      <c r="W30" s="13">
        <f t="shared" si="9"/>
        <v>10494.0440137307</v>
      </c>
      <c r="X30" s="38">
        <f t="shared" si="10"/>
        <v>12228.481589410516</v>
      </c>
      <c r="Y30" s="37">
        <f t="shared" si="16"/>
        <v>10551.83163424003</v>
      </c>
      <c r="Z30" s="13">
        <f t="shared" si="11"/>
        <v>59022.725904522653</v>
      </c>
      <c r="AA30" s="13">
        <f t="shared" si="12"/>
        <v>12519.255831057451</v>
      </c>
      <c r="AB30" s="38">
        <f t="shared" si="13"/>
        <v>15218.029501264906</v>
      </c>
    </row>
    <row r="31" spans="1:28" x14ac:dyDescent="0.2">
      <c r="A31" s="134" t="s">
        <v>95</v>
      </c>
      <c r="B31" s="65">
        <f>'Births net savings'!C47</f>
        <v>300.93973104963089</v>
      </c>
      <c r="C31" s="65">
        <f>'Births net savings'!E47</f>
        <v>627.91182526079854</v>
      </c>
      <c r="D31" s="65">
        <f>'Births net savings'!F47</f>
        <v>115.91019859005863</v>
      </c>
      <c r="E31" s="65">
        <f>'Births net savings'!H47</f>
        <v>112.3365743091108</v>
      </c>
      <c r="F31" s="65">
        <f>'Births holistic'!J48+'Births holistic'!J49</f>
        <v>5.6772349545232395</v>
      </c>
      <c r="G31" s="65">
        <f>'Births net savings'!L47</f>
        <v>185.2302346590584</v>
      </c>
      <c r="H31" s="100" t="s">
        <v>27</v>
      </c>
      <c r="L31">
        <v>31</v>
      </c>
      <c r="M31" s="37">
        <f t="shared" si="1"/>
        <v>12820.458264223957</v>
      </c>
      <c r="N31" s="13">
        <f t="shared" si="2"/>
        <v>53454.499467846683</v>
      </c>
      <c r="O31" s="13">
        <f t="shared" si="3"/>
        <v>14544.796956735139</v>
      </c>
      <c r="P31" s="13">
        <f t="shared" si="4"/>
        <v>17492.94187079728</v>
      </c>
      <c r="Q31" s="37">
        <f t="shared" si="14"/>
        <v>12827.920013121073</v>
      </c>
      <c r="R31" s="13">
        <f t="shared" si="5"/>
        <v>112922.77835215195</v>
      </c>
      <c r="S31" s="13">
        <f t="shared" si="6"/>
        <v>16470.59028254533</v>
      </c>
      <c r="T31" s="38">
        <f t="shared" si="7"/>
        <v>17492.94187079728</v>
      </c>
      <c r="U31" s="37">
        <f t="shared" si="15"/>
        <v>8611.9977078615011</v>
      </c>
      <c r="V31" s="13">
        <f t="shared" si="8"/>
        <v>56461.389176075973</v>
      </c>
      <c r="W31" s="13">
        <f t="shared" si="9"/>
        <v>10433.332842573629</v>
      </c>
      <c r="X31" s="38">
        <f t="shared" si="10"/>
        <v>12228.481589410516</v>
      </c>
      <c r="Y31" s="37">
        <f t="shared" si="16"/>
        <v>10551.83163424003</v>
      </c>
      <c r="Z31" s="13">
        <f t="shared" si="11"/>
        <v>59022.725904522653</v>
      </c>
      <c r="AA31" s="13">
        <f t="shared" si="12"/>
        <v>12455.790534385922</v>
      </c>
      <c r="AB31" s="38">
        <f t="shared" si="13"/>
        <v>15218.029501264906</v>
      </c>
    </row>
    <row r="32" spans="1:28" x14ac:dyDescent="0.2">
      <c r="A32" s="134" t="s">
        <v>252</v>
      </c>
      <c r="B32" s="65">
        <f>'Births net savings'!C48</f>
        <v>1047.4918814850989</v>
      </c>
      <c r="C32" s="65">
        <f>'Births net savings'!E48</f>
        <v>2185.5955574729464</v>
      </c>
      <c r="D32" s="65">
        <f>'Births net savings'!F48</f>
        <v>403.45284944907542</v>
      </c>
      <c r="E32" s="65">
        <f>'Births net savings'!H48</f>
        <v>391.01400527016062</v>
      </c>
      <c r="F32" s="65">
        <v>0</v>
      </c>
      <c r="G32" s="65">
        <f>'Births net savings'!L48</f>
        <v>644.73762349094602</v>
      </c>
      <c r="H32" s="100" t="s">
        <v>27</v>
      </c>
      <c r="L32">
        <v>32</v>
      </c>
      <c r="M32" s="37">
        <f t="shared" si="1"/>
        <v>12820.458264223957</v>
      </c>
      <c r="N32" s="13">
        <f t="shared" si="2"/>
        <v>53454.499467846683</v>
      </c>
      <c r="O32" s="13">
        <f t="shared" si="3"/>
        <v>14490.911372594166</v>
      </c>
      <c r="P32" s="13">
        <f t="shared" si="4"/>
        <v>17492.94187079728</v>
      </c>
      <c r="Q32" s="37">
        <f t="shared" si="14"/>
        <v>12827.920013121073</v>
      </c>
      <c r="R32" s="13">
        <f t="shared" si="5"/>
        <v>112922.77835215195</v>
      </c>
      <c r="S32" s="13">
        <f t="shared" si="6"/>
        <v>16356.75683662582</v>
      </c>
      <c r="T32" s="38">
        <f t="shared" si="7"/>
        <v>17492.94187079728</v>
      </c>
      <c r="U32" s="37">
        <f t="shared" si="15"/>
        <v>8611.9977078615011</v>
      </c>
      <c r="V32" s="13">
        <f t="shared" si="8"/>
        <v>56461.389176075973</v>
      </c>
      <c r="W32" s="13">
        <f t="shared" si="9"/>
        <v>10376.416119613876</v>
      </c>
      <c r="X32" s="38">
        <f t="shared" si="10"/>
        <v>12228.481589410516</v>
      </c>
      <c r="Y32" s="37">
        <f t="shared" si="16"/>
        <v>10551.83163424003</v>
      </c>
      <c r="Z32" s="13">
        <f t="shared" si="11"/>
        <v>59022.725904522653</v>
      </c>
      <c r="AA32" s="13">
        <f t="shared" si="12"/>
        <v>12396.291818756363</v>
      </c>
      <c r="AB32" s="38">
        <f t="shared" si="13"/>
        <v>15218.029501264906</v>
      </c>
    </row>
    <row r="33" spans="1:28" x14ac:dyDescent="0.2">
      <c r="A33" s="135" t="s">
        <v>163</v>
      </c>
      <c r="B33" s="66">
        <f ca="1">'Births net savings'!C51</f>
        <v>669.60305223887326</v>
      </c>
      <c r="C33" s="66">
        <f ca="1">'Births net savings'!E51</f>
        <v>320.25081628420355</v>
      </c>
      <c r="D33" s="66">
        <f ca="1">'Births net savings'!F51</f>
        <v>857.33637770943903</v>
      </c>
      <c r="E33" s="66">
        <f ca="1">'Births net savings'!H51</f>
        <v>1330.4293259910673</v>
      </c>
      <c r="F33" s="66">
        <v>0</v>
      </c>
      <c r="G33" s="66">
        <f ca="1">'Births net savings'!L51</f>
        <v>804.71423081347234</v>
      </c>
      <c r="H33" s="137" t="s">
        <v>214</v>
      </c>
      <c r="L33">
        <v>33</v>
      </c>
      <c r="M33" s="37">
        <f t="shared" si="1"/>
        <v>12820.458264223957</v>
      </c>
      <c r="N33" s="13">
        <f t="shared" si="2"/>
        <v>53454.499467846683</v>
      </c>
      <c r="O33" s="13">
        <f t="shared" si="3"/>
        <v>14440.291581431431</v>
      </c>
      <c r="P33" s="13">
        <f t="shared" si="4"/>
        <v>17492.94187079728</v>
      </c>
      <c r="Q33" s="37">
        <f t="shared" si="14"/>
        <v>12827.920013121073</v>
      </c>
      <c r="R33" s="13">
        <f t="shared" si="5"/>
        <v>112922.77835215195</v>
      </c>
      <c r="S33" s="13">
        <f t="shared" si="6"/>
        <v>16249.822387428707</v>
      </c>
      <c r="T33" s="38">
        <f t="shared" si="7"/>
        <v>17492.94187079728</v>
      </c>
      <c r="U33" s="37">
        <f t="shared" si="15"/>
        <v>8611.9977078615011</v>
      </c>
      <c r="V33" s="13">
        <f t="shared" si="8"/>
        <v>56461.389176075973</v>
      </c>
      <c r="W33" s="13">
        <f t="shared" si="9"/>
        <v>10322.948895015319</v>
      </c>
      <c r="X33" s="38">
        <f t="shared" si="10"/>
        <v>12228.481589410516</v>
      </c>
      <c r="Y33" s="37">
        <f t="shared" si="16"/>
        <v>10551.83163424003</v>
      </c>
      <c r="Z33" s="13">
        <f t="shared" si="11"/>
        <v>59022.725904522653</v>
      </c>
      <c r="AA33" s="13">
        <f t="shared" si="12"/>
        <v>12340.399085892232</v>
      </c>
      <c r="AB33" s="38">
        <f t="shared" si="13"/>
        <v>15218.029501264906</v>
      </c>
    </row>
    <row r="34" spans="1:28" x14ac:dyDescent="0.2">
      <c r="L34">
        <v>34</v>
      </c>
      <c r="M34" s="37">
        <f t="shared" si="1"/>
        <v>12820.458264223957</v>
      </c>
      <c r="N34" s="13">
        <f t="shared" si="2"/>
        <v>53454.499467846683</v>
      </c>
      <c r="O34" s="13">
        <f t="shared" si="3"/>
        <v>14392.649425042977</v>
      </c>
      <c r="P34" s="13">
        <f t="shared" si="4"/>
        <v>17492.94187079728</v>
      </c>
      <c r="Q34" s="37">
        <f t="shared" si="14"/>
        <v>12827.920013121073</v>
      </c>
      <c r="R34" s="13">
        <f t="shared" si="5"/>
        <v>112922.77835215195</v>
      </c>
      <c r="S34" s="13">
        <f t="shared" si="6"/>
        <v>16149.17819994907</v>
      </c>
      <c r="T34" s="38">
        <f t="shared" si="7"/>
        <v>17492.94187079728</v>
      </c>
      <c r="U34" s="37">
        <f t="shared" si="15"/>
        <v>8611.9977078615011</v>
      </c>
      <c r="V34" s="13">
        <f t="shared" si="8"/>
        <v>56461.389176075973</v>
      </c>
      <c r="W34" s="13">
        <f t="shared" si="9"/>
        <v>10272.626801275501</v>
      </c>
      <c r="X34" s="38">
        <f t="shared" si="10"/>
        <v>12228.481589410516</v>
      </c>
      <c r="Y34" s="37">
        <f t="shared" si="16"/>
        <v>10551.83163424003</v>
      </c>
      <c r="Z34" s="13">
        <f t="shared" si="11"/>
        <v>59022.725904522653</v>
      </c>
      <c r="AA34" s="13">
        <f t="shared" si="12"/>
        <v>12287.794160843638</v>
      </c>
      <c r="AB34" s="38">
        <f t="shared" si="13"/>
        <v>15218.029501264906</v>
      </c>
    </row>
    <row r="35" spans="1:28" x14ac:dyDescent="0.2">
      <c r="B35" s="20"/>
      <c r="D35" s="20"/>
      <c r="F35" s="20"/>
      <c r="G35" s="20"/>
      <c r="L35">
        <v>35</v>
      </c>
      <c r="M35" s="37">
        <f t="shared" si="1"/>
        <v>12820.458264223957</v>
      </c>
      <c r="N35" s="13">
        <f t="shared" si="2"/>
        <v>53454.499467846683</v>
      </c>
      <c r="O35" s="13">
        <f t="shared" si="3"/>
        <v>14347.729677591005</v>
      </c>
      <c r="P35" s="13">
        <f t="shared" si="4"/>
        <v>17492.94187079728</v>
      </c>
      <c r="Q35" s="37">
        <f t="shared" si="14"/>
        <v>12827.920013121073</v>
      </c>
      <c r="R35" s="13">
        <f t="shared" si="5"/>
        <v>112922.77835215195</v>
      </c>
      <c r="S35" s="13">
        <f t="shared" si="6"/>
        <v>16054.285108896842</v>
      </c>
      <c r="T35" s="38">
        <f t="shared" si="7"/>
        <v>17492.94187079728</v>
      </c>
      <c r="U35" s="37">
        <f t="shared" si="15"/>
        <v>8611.9977078615011</v>
      </c>
      <c r="V35" s="13">
        <f t="shared" si="8"/>
        <v>56461.389176075973</v>
      </c>
      <c r="W35" s="13">
        <f t="shared" si="9"/>
        <v>10225.180255749387</v>
      </c>
      <c r="X35" s="38">
        <f t="shared" si="10"/>
        <v>12228.481589410516</v>
      </c>
      <c r="Y35" s="37">
        <f t="shared" si="16"/>
        <v>10551.83163424003</v>
      </c>
      <c r="Z35" s="13">
        <f t="shared" si="11"/>
        <v>59022.725904522653</v>
      </c>
      <c r="AA35" s="13">
        <f t="shared" si="12"/>
        <v>12238.195231512105</v>
      </c>
      <c r="AB35" s="38">
        <f t="shared" si="13"/>
        <v>15218.029501264906</v>
      </c>
    </row>
    <row r="36" spans="1:28" x14ac:dyDescent="0.2">
      <c r="A36" s="20"/>
      <c r="I36" s="20"/>
      <c r="J36" s="20"/>
      <c r="K36" s="20"/>
      <c r="L36">
        <v>36</v>
      </c>
      <c r="M36" s="37">
        <f t="shared" si="1"/>
        <v>12820.458264223957</v>
      </c>
      <c r="N36" s="13">
        <f t="shared" si="2"/>
        <v>53454.499467846683</v>
      </c>
      <c r="O36" s="13">
        <f t="shared" si="3"/>
        <v>14305.305471664142</v>
      </c>
      <c r="P36" s="13">
        <f t="shared" si="4"/>
        <v>17492.94187079728</v>
      </c>
      <c r="Q36" s="37">
        <f t="shared" si="14"/>
        <v>12827.920013121073</v>
      </c>
      <c r="R36" s="13">
        <f t="shared" si="5"/>
        <v>112922.77835215195</v>
      </c>
      <c r="S36" s="13">
        <f t="shared" si="6"/>
        <v>15964.663856236404</v>
      </c>
      <c r="T36" s="38">
        <f t="shared" si="7"/>
        <v>17492.94187079728</v>
      </c>
      <c r="U36" s="37">
        <f t="shared" si="15"/>
        <v>8611.9977078615011</v>
      </c>
      <c r="V36" s="13">
        <f t="shared" si="8"/>
        <v>56461.389176075973</v>
      </c>
      <c r="W36" s="13">
        <f t="shared" si="9"/>
        <v>10180.369629419167</v>
      </c>
      <c r="X36" s="38">
        <f t="shared" si="10"/>
        <v>12228.481589410516</v>
      </c>
      <c r="Y36" s="37">
        <f t="shared" si="16"/>
        <v>10551.83163424003</v>
      </c>
      <c r="Z36" s="13">
        <f t="shared" si="11"/>
        <v>59022.725904522653</v>
      </c>
      <c r="AA36" s="13">
        <f t="shared" si="12"/>
        <v>12191.351798254549</v>
      </c>
      <c r="AB36" s="38">
        <f t="shared" si="13"/>
        <v>15218.029501264906</v>
      </c>
    </row>
    <row r="37" spans="1:28" x14ac:dyDescent="0.2">
      <c r="A37" s="52"/>
      <c r="F37" s="113"/>
      <c r="L37">
        <v>37</v>
      </c>
      <c r="M37" s="37">
        <f t="shared" si="1"/>
        <v>12820.458264223957</v>
      </c>
      <c r="N37" s="13">
        <f t="shared" si="2"/>
        <v>53454.499467846683</v>
      </c>
      <c r="O37" s="13">
        <f t="shared" si="3"/>
        <v>14265.174466057651</v>
      </c>
      <c r="P37" s="13">
        <f t="shared" si="4"/>
        <v>17492.94187079728</v>
      </c>
      <c r="Q37" s="37">
        <f t="shared" si="14"/>
        <v>12827.920013121073</v>
      </c>
      <c r="R37" s="13">
        <f t="shared" si="5"/>
        <v>112922.77835215195</v>
      </c>
      <c r="S37" s="13">
        <f t="shared" si="6"/>
        <v>15879.886995611665</v>
      </c>
      <c r="T37" s="38">
        <f t="shared" si="7"/>
        <v>17492.94187079728</v>
      </c>
      <c r="U37" s="37">
        <f t="shared" si="15"/>
        <v>8611.9977078615011</v>
      </c>
      <c r="V37" s="13">
        <f t="shared" si="8"/>
        <v>56461.389176075973</v>
      </c>
      <c r="W37" s="13">
        <f t="shared" si="9"/>
        <v>10137.981199106798</v>
      </c>
      <c r="X37" s="38">
        <f t="shared" si="10"/>
        <v>12228.481589410516</v>
      </c>
      <c r="Y37" s="37">
        <f t="shared" si="16"/>
        <v>10551.83163424003</v>
      </c>
      <c r="Z37" s="13">
        <f t="shared" si="11"/>
        <v>59022.725904522653</v>
      </c>
      <c r="AA37" s="13">
        <f t="shared" si="12"/>
        <v>12147.040442470372</v>
      </c>
      <c r="AB37" s="38">
        <f t="shared" si="13"/>
        <v>15218.029501264906</v>
      </c>
    </row>
    <row r="38" spans="1:28" x14ac:dyDescent="0.2">
      <c r="A38" s="52"/>
      <c r="B38" s="13"/>
      <c r="D38" s="13"/>
      <c r="F38" s="113"/>
      <c r="G38" s="13"/>
      <c r="J38" s="13"/>
      <c r="L38">
        <v>38</v>
      </c>
      <c r="M38" s="37">
        <f t="shared" si="1"/>
        <v>12820.458264223957</v>
      </c>
      <c r="N38" s="13">
        <f t="shared" si="2"/>
        <v>53454.499467846683</v>
      </c>
      <c r="O38" s="13">
        <f t="shared" si="3"/>
        <v>14227.155618640974</v>
      </c>
      <c r="P38" s="13">
        <f t="shared" si="4"/>
        <v>17492.94187079728</v>
      </c>
      <c r="Q38" s="37">
        <f t="shared" si="14"/>
        <v>12827.920013121073</v>
      </c>
      <c r="R38" s="13">
        <f t="shared" si="5"/>
        <v>112922.77835215195</v>
      </c>
      <c r="S38" s="13">
        <f t="shared" si="6"/>
        <v>15799.572075019809</v>
      </c>
      <c r="T38" s="38">
        <f t="shared" si="7"/>
        <v>17492.94187079728</v>
      </c>
      <c r="U38" s="37">
        <f t="shared" si="15"/>
        <v>8611.9977078615011</v>
      </c>
      <c r="V38" s="13">
        <f t="shared" si="8"/>
        <v>56461.389176075973</v>
      </c>
      <c r="W38" s="13">
        <f t="shared" si="9"/>
        <v>10097.823738810868</v>
      </c>
      <c r="X38" s="38">
        <f t="shared" si="10"/>
        <v>12228.481589410516</v>
      </c>
      <c r="Y38" s="37">
        <f t="shared" si="16"/>
        <v>10551.83163424003</v>
      </c>
      <c r="Z38" s="13">
        <f t="shared" si="11"/>
        <v>59022.725904522653</v>
      </c>
      <c r="AA38" s="13">
        <f t="shared" si="12"/>
        <v>12105.061263306416</v>
      </c>
      <c r="AB38" s="38">
        <f t="shared" si="13"/>
        <v>15218.029501264906</v>
      </c>
    </row>
    <row r="39" spans="1:28" x14ac:dyDescent="0.2">
      <c r="A39" s="52"/>
      <c r="B39" s="13"/>
      <c r="D39" s="13"/>
      <c r="F39" s="13"/>
      <c r="G39" s="13"/>
      <c r="I39" s="13"/>
      <c r="J39" s="13"/>
      <c r="L39">
        <v>39</v>
      </c>
      <c r="M39" s="37">
        <f t="shared" si="1"/>
        <v>12820.458264223957</v>
      </c>
      <c r="N39" s="13">
        <f t="shared" si="2"/>
        <v>53454.499467846683</v>
      </c>
      <c r="O39" s="13">
        <f t="shared" si="3"/>
        <v>14191.086455707205</v>
      </c>
      <c r="P39" s="13">
        <f t="shared" si="4"/>
        <v>17492.94187079728</v>
      </c>
      <c r="Q39" s="37">
        <f t="shared" si="14"/>
        <v>12827.920013121073</v>
      </c>
      <c r="R39" s="13">
        <f t="shared" si="5"/>
        <v>112922.77835215195</v>
      </c>
      <c r="S39" s="13">
        <f t="shared" si="6"/>
        <v>15723.375868304456</v>
      </c>
      <c r="T39" s="38">
        <f t="shared" si="7"/>
        <v>17492.94187079728</v>
      </c>
      <c r="U39" s="37">
        <f t="shared" si="15"/>
        <v>8611.9977078615011</v>
      </c>
      <c r="V39" s="13">
        <f t="shared" si="8"/>
        <v>56461.389176075973</v>
      </c>
      <c r="W39" s="13">
        <f t="shared" si="9"/>
        <v>10059.725635453193</v>
      </c>
      <c r="X39" s="38">
        <f t="shared" si="10"/>
        <v>12228.481589410516</v>
      </c>
      <c r="Y39" s="37">
        <f t="shared" si="16"/>
        <v>10551.83163424003</v>
      </c>
      <c r="Z39" s="13">
        <f t="shared" si="11"/>
        <v>59022.725904522653</v>
      </c>
      <c r="AA39" s="13">
        <f t="shared" si="12"/>
        <v>12065.234862561123</v>
      </c>
      <c r="AB39" s="38">
        <f t="shared" si="13"/>
        <v>15218.029501264906</v>
      </c>
    </row>
    <row r="40" spans="1:28" x14ac:dyDescent="0.2">
      <c r="A40" s="52"/>
      <c r="B40" s="13"/>
      <c r="D40" s="13"/>
      <c r="F40" s="13"/>
      <c r="G40" s="13"/>
      <c r="I40" s="13"/>
      <c r="J40" s="13"/>
      <c r="L40">
        <v>40</v>
      </c>
      <c r="M40" s="37">
        <f t="shared" si="1"/>
        <v>12820.458264223957</v>
      </c>
      <c r="N40" s="13">
        <f t="shared" si="2"/>
        <v>53454.499467846683</v>
      </c>
      <c r="O40" s="13">
        <f t="shared" si="3"/>
        <v>14156.820750920124</v>
      </c>
      <c r="P40" s="13">
        <f t="shared" si="4"/>
        <v>17492.94187079728</v>
      </c>
      <c r="Q40" s="37">
        <f t="shared" si="14"/>
        <v>12827.920013121073</v>
      </c>
      <c r="R40" s="13">
        <f t="shared" si="5"/>
        <v>112922.77835215195</v>
      </c>
      <c r="S40" s="13">
        <f t="shared" si="6"/>
        <v>15650.989471924871</v>
      </c>
      <c r="T40" s="38">
        <f t="shared" si="7"/>
        <v>17492.94187079728</v>
      </c>
      <c r="U40" s="37">
        <f t="shared" si="15"/>
        <v>8611.9977078615011</v>
      </c>
      <c r="V40" s="13">
        <f t="shared" si="8"/>
        <v>56461.389176075973</v>
      </c>
      <c r="W40" s="13">
        <f t="shared" si="9"/>
        <v>10023.5324372634</v>
      </c>
      <c r="X40" s="38">
        <f t="shared" si="10"/>
        <v>12228.481589410516</v>
      </c>
      <c r="Y40" s="37">
        <f t="shared" si="16"/>
        <v>10551.83163424003</v>
      </c>
      <c r="Z40" s="13">
        <f t="shared" si="11"/>
        <v>59022.725904522653</v>
      </c>
      <c r="AA40" s="13">
        <f t="shared" si="12"/>
        <v>12027.399781853097</v>
      </c>
      <c r="AB40" s="38">
        <f t="shared" si="13"/>
        <v>15218.029501264906</v>
      </c>
    </row>
    <row r="41" spans="1:28" x14ac:dyDescent="0.2">
      <c r="A41" s="52"/>
      <c r="B41" s="83"/>
      <c r="C41" s="83"/>
      <c r="D41" s="83"/>
      <c r="E41" s="83"/>
      <c r="F41" s="83"/>
      <c r="G41" s="83"/>
      <c r="H41" s="83"/>
      <c r="I41" s="13"/>
      <c r="J41" s="13"/>
      <c r="L41">
        <v>41</v>
      </c>
      <c r="M41" s="37">
        <f t="shared" si="1"/>
        <v>12820.458264223957</v>
      </c>
      <c r="N41" s="13">
        <f t="shared" si="2"/>
        <v>53454.499467846683</v>
      </c>
      <c r="O41" s="13">
        <f t="shared" si="3"/>
        <v>14124.226543927534</v>
      </c>
      <c r="P41" s="13">
        <f t="shared" si="4"/>
        <v>17492.94187079728</v>
      </c>
      <c r="Q41" s="37">
        <f t="shared" si="14"/>
        <v>12827.920013121073</v>
      </c>
      <c r="R41" s="13">
        <f t="shared" si="5"/>
        <v>112922.77835215195</v>
      </c>
      <c r="S41" s="13">
        <f t="shared" si="6"/>
        <v>15582.134119271121</v>
      </c>
      <c r="T41" s="38">
        <f t="shared" si="7"/>
        <v>17492.94187079728</v>
      </c>
      <c r="U41" s="37">
        <f t="shared" si="15"/>
        <v>8611.9977078615011</v>
      </c>
      <c r="V41" s="13">
        <f t="shared" si="8"/>
        <v>56461.389176075973</v>
      </c>
      <c r="W41" s="13">
        <f t="shared" si="9"/>
        <v>9989.1047609365251</v>
      </c>
      <c r="X41" s="38">
        <f t="shared" si="10"/>
        <v>12228.481589410516</v>
      </c>
      <c r="Y41" s="37">
        <f t="shared" si="16"/>
        <v>10551.83163424003</v>
      </c>
      <c r="Z41" s="13">
        <f t="shared" si="11"/>
        <v>59022.725904522653</v>
      </c>
      <c r="AA41" s="13">
        <f t="shared" si="12"/>
        <v>11991.410314838144</v>
      </c>
      <c r="AB41" s="38">
        <f t="shared" si="13"/>
        <v>15218.029501264906</v>
      </c>
    </row>
    <row r="42" spans="1:28" x14ac:dyDescent="0.2">
      <c r="A42" s="52"/>
      <c r="F42" s="13"/>
      <c r="I42" s="13"/>
      <c r="J42" s="13"/>
      <c r="L42">
        <v>42</v>
      </c>
      <c r="M42" s="37">
        <f t="shared" si="1"/>
        <v>12820.458264223957</v>
      </c>
      <c r="N42" s="13">
        <f t="shared" si="2"/>
        <v>53454.499467846683</v>
      </c>
      <c r="O42" s="13">
        <f t="shared" si="3"/>
        <v>14093.184442029829</v>
      </c>
      <c r="P42" s="13">
        <f t="shared" si="4"/>
        <v>17492.94187079728</v>
      </c>
      <c r="Q42" s="37">
        <f t="shared" si="14"/>
        <v>12827.920013121073</v>
      </c>
      <c r="R42" s="13">
        <f t="shared" si="5"/>
        <v>112922.77835215195</v>
      </c>
      <c r="S42" s="13">
        <f t="shared" si="6"/>
        <v>15516.557592934214</v>
      </c>
      <c r="T42" s="38">
        <f t="shared" si="7"/>
        <v>17492.94187079728</v>
      </c>
      <c r="U42" s="37">
        <f t="shared" si="15"/>
        <v>8611.9977078615011</v>
      </c>
      <c r="V42" s="13">
        <f t="shared" si="8"/>
        <v>56461.389176075973</v>
      </c>
      <c r="W42" s="13">
        <f t="shared" si="9"/>
        <v>9956.3164977680717</v>
      </c>
      <c r="X42" s="38">
        <f t="shared" si="10"/>
        <v>12228.481589410516</v>
      </c>
      <c r="Y42" s="37">
        <f t="shared" si="16"/>
        <v>10551.83163424003</v>
      </c>
      <c r="Z42" s="13">
        <f t="shared" si="11"/>
        <v>59022.725904522653</v>
      </c>
      <c r="AA42" s="13">
        <f t="shared" si="12"/>
        <v>11957.134631966761</v>
      </c>
      <c r="AB42" s="38">
        <f t="shared" si="13"/>
        <v>15218.029501264906</v>
      </c>
    </row>
    <row r="43" spans="1:28" x14ac:dyDescent="0.2">
      <c r="A43" s="52"/>
      <c r="B43" s="13"/>
      <c r="C43" s="13"/>
      <c r="D43" s="13"/>
      <c r="E43" s="13"/>
      <c r="F43" s="13"/>
      <c r="G43" s="13"/>
      <c r="H43" s="13"/>
      <c r="I43" s="13"/>
      <c r="J43" s="13"/>
      <c r="L43">
        <v>43</v>
      </c>
      <c r="M43" s="37">
        <f t="shared" si="1"/>
        <v>12820.458264223957</v>
      </c>
      <c r="N43" s="13">
        <f t="shared" si="2"/>
        <v>53454.499467846683</v>
      </c>
      <c r="O43" s="13">
        <f t="shared" si="3"/>
        <v>14063.586158825043</v>
      </c>
      <c r="P43" s="13">
        <f t="shared" si="4"/>
        <v>17492.94187079728</v>
      </c>
      <c r="Q43" s="37">
        <f t="shared" si="14"/>
        <v>12827.920013121073</v>
      </c>
      <c r="R43" s="13">
        <f t="shared" si="5"/>
        <v>112922.77835215195</v>
      </c>
      <c r="S43" s="13">
        <f t="shared" si="6"/>
        <v>15454.031137589722</v>
      </c>
      <c r="T43" s="38">
        <f t="shared" si="7"/>
        <v>17492.94187079728</v>
      </c>
      <c r="U43" s="37">
        <f t="shared" si="15"/>
        <v>8611.9977078615011</v>
      </c>
      <c r="V43" s="13">
        <f t="shared" si="8"/>
        <v>56461.389176075973</v>
      </c>
      <c r="W43" s="13">
        <f t="shared" si="9"/>
        <v>9925.0532700958265</v>
      </c>
      <c r="X43" s="38">
        <f t="shared" si="10"/>
        <v>12228.481589410516</v>
      </c>
      <c r="Y43" s="37">
        <f t="shared" si="16"/>
        <v>10551.83163424003</v>
      </c>
      <c r="Z43" s="13">
        <f t="shared" si="11"/>
        <v>59022.725904522653</v>
      </c>
      <c r="AA43" s="13">
        <f t="shared" si="12"/>
        <v>11924.453166903348</v>
      </c>
      <c r="AB43" s="38">
        <f t="shared" si="13"/>
        <v>15218.029501264906</v>
      </c>
    </row>
    <row r="44" spans="1:28" x14ac:dyDescent="0.2">
      <c r="A44" s="52"/>
      <c r="B44" s="13"/>
      <c r="D44" s="13"/>
      <c r="E44" s="13"/>
      <c r="F44" s="13"/>
      <c r="G44" s="13"/>
      <c r="H44" s="13"/>
      <c r="I44" s="13"/>
      <c r="J44" s="13"/>
      <c r="L44">
        <v>44</v>
      </c>
      <c r="M44" s="37">
        <f t="shared" si="1"/>
        <v>12820.458264223957</v>
      </c>
      <c r="N44" s="13">
        <f t="shared" si="2"/>
        <v>53454.499467846683</v>
      </c>
      <c r="O44" s="13">
        <f t="shared" si="3"/>
        <v>14035.333252129563</v>
      </c>
      <c r="P44" s="13">
        <f t="shared" si="4"/>
        <v>17492.94187079728</v>
      </c>
      <c r="Q44" s="37">
        <f t="shared" si="14"/>
        <v>12827.920013121073</v>
      </c>
      <c r="R44" s="13">
        <f t="shared" si="5"/>
        <v>112922.77835215195</v>
      </c>
      <c r="S44" s="13">
        <f t="shared" si="6"/>
        <v>15394.346793851799</v>
      </c>
      <c r="T44" s="38">
        <f t="shared" si="7"/>
        <v>17492.94187079728</v>
      </c>
      <c r="U44" s="37">
        <f t="shared" si="15"/>
        <v>8611.9977078615011</v>
      </c>
      <c r="V44" s="13">
        <f t="shared" si="8"/>
        <v>56461.389176075973</v>
      </c>
      <c r="W44" s="13">
        <f t="shared" si="9"/>
        <v>9895.2110982268641</v>
      </c>
      <c r="X44" s="38">
        <f t="shared" si="10"/>
        <v>12228.481589410516</v>
      </c>
      <c r="Y44" s="37">
        <f t="shared" si="16"/>
        <v>10551.83163424003</v>
      </c>
      <c r="Z44" s="13">
        <f t="shared" si="11"/>
        <v>59022.725904522653</v>
      </c>
      <c r="AA44" s="13">
        <f t="shared" si="12"/>
        <v>11893.257222979182</v>
      </c>
      <c r="AB44" s="38">
        <f t="shared" si="13"/>
        <v>15218.029501264906</v>
      </c>
    </row>
    <row r="45" spans="1:28" x14ac:dyDescent="0.2">
      <c r="A45" s="52"/>
      <c r="B45" s="13"/>
      <c r="D45" s="13"/>
      <c r="E45" s="13"/>
      <c r="F45" s="13"/>
      <c r="G45" s="13"/>
      <c r="H45" s="13"/>
      <c r="I45" s="13"/>
      <c r="J45" s="13"/>
      <c r="L45">
        <v>45</v>
      </c>
      <c r="M45" s="37">
        <f t="shared" si="1"/>
        <v>12820.458264223957</v>
      </c>
      <c r="N45" s="13">
        <f t="shared" si="2"/>
        <v>53454.499467846683</v>
      </c>
      <c r="O45" s="13">
        <f t="shared" si="3"/>
        <v>14008.336030176106</v>
      </c>
      <c r="P45" s="13">
        <f t="shared" si="4"/>
        <v>17492.94187079728</v>
      </c>
      <c r="Q45" s="37">
        <f t="shared" si="14"/>
        <v>12827.920013121073</v>
      </c>
      <c r="R45" s="13">
        <f t="shared" si="5"/>
        <v>112922.77835215195</v>
      </c>
      <c r="S45" s="13">
        <f t="shared" si="6"/>
        <v>15337.315087613339</v>
      </c>
      <c r="T45" s="38">
        <f t="shared" si="7"/>
        <v>17492.94187079728</v>
      </c>
      <c r="U45" s="37">
        <f t="shared" si="15"/>
        <v>8611.9977078615011</v>
      </c>
      <c r="V45" s="13">
        <f t="shared" si="8"/>
        <v>56461.389176075973</v>
      </c>
      <c r="W45" s="13">
        <f t="shared" si="9"/>
        <v>9866.695245107634</v>
      </c>
      <c r="X45" s="38">
        <f t="shared" si="10"/>
        <v>12228.481589410516</v>
      </c>
      <c r="Y45" s="37">
        <f t="shared" si="16"/>
        <v>10551.83163424003</v>
      </c>
      <c r="Z45" s="13">
        <f t="shared" si="11"/>
        <v>59022.725904522653</v>
      </c>
      <c r="AA45" s="13">
        <f t="shared" si="12"/>
        <v>11863.447765451645</v>
      </c>
      <c r="AB45" s="38">
        <f t="shared" si="13"/>
        <v>15218.029501264906</v>
      </c>
    </row>
    <row r="46" spans="1:28" x14ac:dyDescent="0.2">
      <c r="A46" s="52"/>
      <c r="B46" s="13"/>
      <c r="C46" s="13"/>
      <c r="D46" s="13"/>
      <c r="E46" s="13"/>
      <c r="F46" s="13"/>
      <c r="I46" s="13"/>
      <c r="J46" s="13"/>
      <c r="L46">
        <v>46</v>
      </c>
      <c r="M46" s="37">
        <f t="shared" si="1"/>
        <v>12820.458264223957</v>
      </c>
      <c r="N46" s="13">
        <f t="shared" si="2"/>
        <v>53454.499467846683</v>
      </c>
      <c r="O46" s="13">
        <f t="shared" si="3"/>
        <v>13982.512600481494</v>
      </c>
      <c r="P46" s="13">
        <f t="shared" si="4"/>
        <v>17492.94187079728</v>
      </c>
      <c r="Q46" s="37">
        <f t="shared" si="14"/>
        <v>12827.920013121073</v>
      </c>
      <c r="R46" s="13">
        <f t="shared" si="5"/>
        <v>112922.77835215195</v>
      </c>
      <c r="S46" s="13">
        <f t="shared" si="6"/>
        <v>15282.763020776551</v>
      </c>
      <c r="T46" s="38">
        <f t="shared" si="7"/>
        <v>17492.94187079728</v>
      </c>
      <c r="U46" s="37">
        <f t="shared" si="15"/>
        <v>8611.9977078615011</v>
      </c>
      <c r="V46" s="13">
        <f t="shared" si="8"/>
        <v>56461.389176075973</v>
      </c>
      <c r="W46" s="13">
        <f t="shared" si="9"/>
        <v>9839.4192116892391</v>
      </c>
      <c r="X46" s="38">
        <f t="shared" si="10"/>
        <v>12228.481589410516</v>
      </c>
      <c r="Y46" s="37">
        <f t="shared" si="16"/>
        <v>10551.83163424003</v>
      </c>
      <c r="Z46" s="13">
        <f t="shared" si="11"/>
        <v>59022.725904522653</v>
      </c>
      <c r="AA46" s="13">
        <f t="shared" si="12"/>
        <v>11834.93437129487</v>
      </c>
      <c r="AB46" s="38">
        <f t="shared" si="13"/>
        <v>15218.029501264906</v>
      </c>
    </row>
    <row r="47" spans="1:28" x14ac:dyDescent="0.2">
      <c r="A47" s="52"/>
      <c r="B47" s="13"/>
      <c r="C47" s="13"/>
      <c r="D47" s="13"/>
      <c r="E47" s="13"/>
      <c r="F47" s="13"/>
      <c r="I47" s="13"/>
      <c r="J47" s="13"/>
      <c r="L47">
        <v>47</v>
      </c>
      <c r="M47" s="37">
        <f t="shared" si="1"/>
        <v>12820.458264223957</v>
      </c>
      <c r="N47" s="13">
        <f t="shared" si="2"/>
        <v>53454.499467846683</v>
      </c>
      <c r="O47" s="13">
        <f t="shared" si="3"/>
        <v>13957.788040135589</v>
      </c>
      <c r="P47" s="13">
        <f t="shared" si="4"/>
        <v>17492.94187079728</v>
      </c>
      <c r="Q47" s="37">
        <f t="shared" si="14"/>
        <v>12827.920013121073</v>
      </c>
      <c r="R47" s="13">
        <f t="shared" si="5"/>
        <v>112922.77835215195</v>
      </c>
      <c r="S47" s="13">
        <f t="shared" si="6"/>
        <v>15230.532318486008</v>
      </c>
      <c r="T47" s="38">
        <f t="shared" si="7"/>
        <v>17492.94187079728</v>
      </c>
      <c r="U47" s="37">
        <f t="shared" si="15"/>
        <v>8611.9977078615011</v>
      </c>
      <c r="V47" s="13">
        <f t="shared" si="8"/>
        <v>56461.389176075973</v>
      </c>
      <c r="W47" s="13">
        <f t="shared" si="9"/>
        <v>9813.3038605439688</v>
      </c>
      <c r="X47" s="38">
        <f t="shared" si="10"/>
        <v>12228.481589410516</v>
      </c>
      <c r="Y47" s="37">
        <f t="shared" si="16"/>
        <v>10551.83163424003</v>
      </c>
      <c r="Z47" s="13">
        <f t="shared" si="11"/>
        <v>59022.725904522653</v>
      </c>
      <c r="AA47" s="13">
        <f t="shared" si="12"/>
        <v>11807.634313059662</v>
      </c>
      <c r="AB47" s="38">
        <f t="shared" si="13"/>
        <v>15218.029501264906</v>
      </c>
    </row>
    <row r="48" spans="1:28" x14ac:dyDescent="0.2">
      <c r="A48" s="52"/>
      <c r="B48" s="13"/>
      <c r="D48" s="13"/>
      <c r="E48" s="13"/>
      <c r="F48" s="13"/>
      <c r="G48" s="13"/>
      <c r="H48" s="13"/>
      <c r="I48" s="13"/>
      <c r="J48" s="13"/>
      <c r="L48">
        <v>48</v>
      </c>
      <c r="M48" s="37">
        <f t="shared" si="1"/>
        <v>12820.458264223957</v>
      </c>
      <c r="N48" s="13">
        <f t="shared" si="2"/>
        <v>53454.499467846683</v>
      </c>
      <c r="O48" s="13">
        <f t="shared" si="3"/>
        <v>13934.093669804095</v>
      </c>
      <c r="P48" s="13">
        <f t="shared" si="4"/>
        <v>17492.94187079728</v>
      </c>
      <c r="Q48" s="37">
        <f t="shared" si="14"/>
        <v>12827.920013121073</v>
      </c>
      <c r="R48" s="13">
        <f t="shared" si="5"/>
        <v>112922.77835215195</v>
      </c>
      <c r="S48" s="13">
        <f t="shared" si="6"/>
        <v>15180.477895457572</v>
      </c>
      <c r="T48" s="38">
        <f t="shared" si="7"/>
        <v>17492.94187079728</v>
      </c>
      <c r="U48" s="37">
        <f t="shared" si="15"/>
        <v>8611.9977078615011</v>
      </c>
      <c r="V48" s="13">
        <f t="shared" si="8"/>
        <v>56461.389176075973</v>
      </c>
      <c r="W48" s="13">
        <f t="shared" si="9"/>
        <v>9788.2766490297508</v>
      </c>
      <c r="X48" s="38">
        <f t="shared" si="10"/>
        <v>12228.481589410516</v>
      </c>
      <c r="Y48" s="37">
        <f t="shared" si="16"/>
        <v>10551.83163424003</v>
      </c>
      <c r="Z48" s="13">
        <f t="shared" si="11"/>
        <v>59022.725904522653</v>
      </c>
      <c r="AA48" s="13">
        <f t="shared" si="12"/>
        <v>11781.471757250918</v>
      </c>
      <c r="AB48" s="38">
        <f t="shared" si="13"/>
        <v>15218.029501264906</v>
      </c>
    </row>
    <row r="49" spans="1:28" x14ac:dyDescent="0.2">
      <c r="A49" s="52"/>
      <c r="B49" s="13"/>
      <c r="D49" s="13"/>
      <c r="E49" s="13"/>
      <c r="F49" s="13"/>
      <c r="G49" s="13"/>
      <c r="H49" s="13"/>
      <c r="I49" s="13"/>
      <c r="J49" s="13"/>
      <c r="L49">
        <v>49</v>
      </c>
      <c r="M49" s="37">
        <f t="shared" si="1"/>
        <v>12820.458264223957</v>
      </c>
      <c r="N49" s="13">
        <f t="shared" si="2"/>
        <v>53454.499467846683</v>
      </c>
      <c r="O49" s="13">
        <f t="shared" si="3"/>
        <v>13911.366416628991</v>
      </c>
      <c r="P49" s="13">
        <f t="shared" si="4"/>
        <v>17492.94187079728</v>
      </c>
      <c r="Q49" s="37">
        <f t="shared" si="14"/>
        <v>12827.920013121073</v>
      </c>
      <c r="R49" s="13">
        <f t="shared" si="5"/>
        <v>112922.77835215195</v>
      </c>
      <c r="S49" s="13">
        <f t="shared" si="6"/>
        <v>15132.466510103764</v>
      </c>
      <c r="T49" s="38">
        <f t="shared" si="7"/>
        <v>17492.94187079728</v>
      </c>
      <c r="U49" s="37">
        <f t="shared" si="15"/>
        <v>8611.9977078615011</v>
      </c>
      <c r="V49" s="13">
        <f t="shared" si="8"/>
        <v>56461.389176075973</v>
      </c>
      <c r="W49" s="13">
        <f t="shared" si="9"/>
        <v>9764.2709563528479</v>
      </c>
      <c r="X49" s="38">
        <f t="shared" si="10"/>
        <v>12228.481589410516</v>
      </c>
      <c r="Y49" s="37">
        <f t="shared" si="16"/>
        <v>10551.83163424003</v>
      </c>
      <c r="Z49" s="13">
        <f t="shared" si="11"/>
        <v>59022.725904522653</v>
      </c>
      <c r="AA49" s="13">
        <f t="shared" si="12"/>
        <v>11756.377060862942</v>
      </c>
      <c r="AB49" s="38">
        <f t="shared" si="13"/>
        <v>15218.029501264906</v>
      </c>
    </row>
    <row r="50" spans="1:28" x14ac:dyDescent="0.2">
      <c r="A50" s="52"/>
      <c r="B50" s="13"/>
      <c r="C50" s="13"/>
      <c r="D50" s="13"/>
      <c r="E50" s="13"/>
      <c r="F50" s="13"/>
      <c r="I50" s="13"/>
      <c r="J50" s="13"/>
      <c r="L50">
        <v>50</v>
      </c>
      <c r="M50" s="37">
        <f t="shared" si="1"/>
        <v>12820.458264223957</v>
      </c>
      <c r="N50" s="13">
        <f t="shared" si="2"/>
        <v>53454.499467846683</v>
      </c>
      <c r="O50" s="13">
        <f t="shared" si="3"/>
        <v>13889.54825358089</v>
      </c>
      <c r="P50" s="13">
        <f t="shared" si="4"/>
        <v>17492.94187079728</v>
      </c>
      <c r="Q50" s="37">
        <f t="shared" si="14"/>
        <v>12827.920013121073</v>
      </c>
      <c r="R50" s="13">
        <f t="shared" si="5"/>
        <v>112922.77835215195</v>
      </c>
      <c r="S50" s="13">
        <f t="shared" si="6"/>
        <v>15086.375580164113</v>
      </c>
      <c r="T50" s="38">
        <f t="shared" si="7"/>
        <v>17492.94187079728</v>
      </c>
      <c r="U50" s="37">
        <f t="shared" si="15"/>
        <v>8611.9977078615011</v>
      </c>
      <c r="V50" s="13">
        <f t="shared" si="8"/>
        <v>56461.389176075973</v>
      </c>
      <c r="W50" s="13">
        <f t="shared" si="9"/>
        <v>9741.2254913830202</v>
      </c>
      <c r="X50" s="38">
        <f t="shared" si="10"/>
        <v>12228.481589410516</v>
      </c>
      <c r="Y50" s="37">
        <f t="shared" si="16"/>
        <v>10551.83163424003</v>
      </c>
      <c r="Z50" s="13">
        <f t="shared" si="11"/>
        <v>59022.725904522653</v>
      </c>
      <c r="AA50" s="13">
        <f t="shared" si="12"/>
        <v>11732.286152330484</v>
      </c>
      <c r="AB50" s="38">
        <f t="shared" si="13"/>
        <v>15218.029501264906</v>
      </c>
    </row>
    <row r="51" spans="1:28" x14ac:dyDescent="0.2">
      <c r="I51" s="13"/>
      <c r="J51" s="13"/>
      <c r="L51">
        <v>51</v>
      </c>
      <c r="M51" s="37">
        <f t="shared" si="1"/>
        <v>12820.458264223957</v>
      </c>
      <c r="N51" s="13">
        <f t="shared" si="2"/>
        <v>53454.499467846683</v>
      </c>
      <c r="O51" s="13">
        <f t="shared" si="3"/>
        <v>13868.58570476997</v>
      </c>
      <c r="P51" s="13">
        <f t="shared" si="4"/>
        <v>17492.94187079728</v>
      </c>
      <c r="Q51" s="37">
        <f t="shared" si="14"/>
        <v>12827.920013121073</v>
      </c>
      <c r="R51" s="13">
        <f t="shared" si="5"/>
        <v>112922.77835215195</v>
      </c>
      <c r="S51" s="13">
        <f t="shared" si="6"/>
        <v>15042.092137673071</v>
      </c>
      <c r="T51" s="38">
        <f t="shared" si="7"/>
        <v>17492.94187079728</v>
      </c>
      <c r="U51" s="37">
        <f t="shared" si="15"/>
        <v>8611.9977078615011</v>
      </c>
      <c r="V51" s="13">
        <f t="shared" si="8"/>
        <v>56461.389176075973</v>
      </c>
      <c r="W51" s="13">
        <f t="shared" si="9"/>
        <v>9719.0837701375003</v>
      </c>
      <c r="X51" s="38">
        <f t="shared" si="10"/>
        <v>12228.481589410516</v>
      </c>
      <c r="Y51" s="37">
        <f t="shared" si="16"/>
        <v>10551.83163424003</v>
      </c>
      <c r="Z51" s="13">
        <f t="shared" si="11"/>
        <v>59022.725904522653</v>
      </c>
      <c r="AA51" s="13">
        <f t="shared" si="12"/>
        <v>11709.139985309102</v>
      </c>
      <c r="AB51" s="38">
        <f t="shared" si="13"/>
        <v>15218.029501264906</v>
      </c>
    </row>
    <row r="52" spans="1:28" x14ac:dyDescent="0.2">
      <c r="L52">
        <v>52</v>
      </c>
      <c r="M52" s="37">
        <f t="shared" si="1"/>
        <v>12820.458264223957</v>
      </c>
      <c r="N52" s="13">
        <f t="shared" si="2"/>
        <v>53454.499467846683</v>
      </c>
      <c r="O52" s="13">
        <f t="shared" si="3"/>
        <v>13848.429407836393</v>
      </c>
      <c r="P52" s="13">
        <f t="shared" si="4"/>
        <v>17492.94187079728</v>
      </c>
      <c r="Q52" s="37">
        <f t="shared" si="14"/>
        <v>12827.920013121073</v>
      </c>
      <c r="R52" s="13">
        <f t="shared" si="5"/>
        <v>112922.77835215195</v>
      </c>
      <c r="S52" s="13">
        <f t="shared" si="6"/>
        <v>14999.51190450861</v>
      </c>
      <c r="T52" s="38">
        <f t="shared" si="7"/>
        <v>17492.94187079728</v>
      </c>
      <c r="U52" s="37">
        <f t="shared" si="15"/>
        <v>8611.9977078615011</v>
      </c>
      <c r="V52" s="13">
        <f t="shared" si="8"/>
        <v>56461.389176075973</v>
      </c>
      <c r="W52" s="13">
        <f t="shared" si="9"/>
        <v>9697.793653555269</v>
      </c>
      <c r="X52" s="38">
        <f t="shared" si="10"/>
        <v>12228.481589410516</v>
      </c>
      <c r="Y52" s="37">
        <f t="shared" si="16"/>
        <v>10551.83163424003</v>
      </c>
      <c r="Z52" s="13">
        <f t="shared" si="11"/>
        <v>59022.725904522653</v>
      </c>
      <c r="AA52" s="13">
        <f t="shared" si="12"/>
        <v>11686.88405548085</v>
      </c>
      <c r="AB52" s="38">
        <f t="shared" si="13"/>
        <v>15218.029501264906</v>
      </c>
    </row>
    <row r="53" spans="1:28" x14ac:dyDescent="0.2">
      <c r="L53">
        <v>53</v>
      </c>
      <c r="M53" s="37">
        <f t="shared" si="1"/>
        <v>12820.458264223957</v>
      </c>
      <c r="N53" s="13">
        <f t="shared" si="2"/>
        <v>53454.499467846683</v>
      </c>
      <c r="O53" s="13">
        <f t="shared" si="3"/>
        <v>13829.033725881442</v>
      </c>
      <c r="P53" s="13">
        <f t="shared" si="4"/>
        <v>17492.94187079728</v>
      </c>
      <c r="Q53" s="37">
        <f t="shared" si="14"/>
        <v>12827.920013121073</v>
      </c>
      <c r="R53" s="13">
        <f t="shared" si="5"/>
        <v>112922.77835215195</v>
      </c>
      <c r="S53" s="13">
        <f t="shared" si="6"/>
        <v>14958.538472595637</v>
      </c>
      <c r="T53" s="38">
        <f t="shared" si="7"/>
        <v>17492.94187079728</v>
      </c>
      <c r="U53" s="37">
        <f t="shared" si="15"/>
        <v>8611.9977078615011</v>
      </c>
      <c r="V53" s="13">
        <f t="shared" si="8"/>
        <v>56461.389176075973</v>
      </c>
      <c r="W53" s="13">
        <f t="shared" si="9"/>
        <v>9677.3069375987834</v>
      </c>
      <c r="X53" s="38">
        <f t="shared" si="10"/>
        <v>12228.481589410516</v>
      </c>
      <c r="Y53" s="37">
        <f t="shared" si="16"/>
        <v>10551.83163424003</v>
      </c>
      <c r="Z53" s="13">
        <f t="shared" si="11"/>
        <v>59022.725904522653</v>
      </c>
      <c r="AA53" s="13">
        <f t="shared" si="12"/>
        <v>11665.467972061213</v>
      </c>
      <c r="AB53" s="38">
        <f t="shared" si="13"/>
        <v>15218.029501264906</v>
      </c>
    </row>
    <row r="54" spans="1:28" x14ac:dyDescent="0.2">
      <c r="L54">
        <v>54</v>
      </c>
      <c r="M54" s="37">
        <f t="shared" si="1"/>
        <v>12820.458264223957</v>
      </c>
      <c r="N54" s="13">
        <f t="shared" si="2"/>
        <v>53454.499467846683</v>
      </c>
      <c r="O54" s="13">
        <f t="shared" si="3"/>
        <v>13810.356402517413</v>
      </c>
      <c r="P54" s="13">
        <f t="shared" si="4"/>
        <v>17492.94187079728</v>
      </c>
      <c r="Q54" s="37">
        <f t="shared" si="14"/>
        <v>12827.920013121073</v>
      </c>
      <c r="R54" s="13">
        <f t="shared" si="5"/>
        <v>112922.77835215195</v>
      </c>
      <c r="S54" s="13">
        <f t="shared" si="6"/>
        <v>14919.082575197961</v>
      </c>
      <c r="T54" s="38">
        <f t="shared" si="7"/>
        <v>17492.94187079728</v>
      </c>
      <c r="U54" s="37">
        <f t="shared" si="15"/>
        <v>8611.9977078615011</v>
      </c>
      <c r="V54" s="13">
        <f t="shared" si="8"/>
        <v>56461.389176075973</v>
      </c>
      <c r="W54" s="13">
        <f t="shared" si="9"/>
        <v>9657.5789888999443</v>
      </c>
      <c r="X54" s="38">
        <f t="shared" si="10"/>
        <v>12228.481589410516</v>
      </c>
      <c r="Y54" s="37">
        <f t="shared" si="16"/>
        <v>10551.83163424003</v>
      </c>
      <c r="Z54" s="13">
        <f t="shared" si="11"/>
        <v>59022.725904522653</v>
      </c>
      <c r="AA54" s="13">
        <f t="shared" si="12"/>
        <v>11644.845076916376</v>
      </c>
      <c r="AB54" s="38">
        <f t="shared" si="13"/>
        <v>15218.029501264906</v>
      </c>
    </row>
    <row r="55" spans="1:28" x14ac:dyDescent="0.2">
      <c r="L55">
        <v>55</v>
      </c>
      <c r="M55" s="37">
        <f t="shared" si="1"/>
        <v>12820.458264223957</v>
      </c>
      <c r="N55" s="13">
        <f t="shared" si="2"/>
        <v>53454.499467846683</v>
      </c>
      <c r="O55" s="13">
        <f t="shared" si="3"/>
        <v>13792.358254548442</v>
      </c>
      <c r="P55" s="13">
        <f t="shared" si="4"/>
        <v>17492.94187079728</v>
      </c>
      <c r="Q55" s="37">
        <f t="shared" si="14"/>
        <v>12827.920013121073</v>
      </c>
      <c r="R55" s="13">
        <f t="shared" si="5"/>
        <v>112922.77835215195</v>
      </c>
      <c r="S55" s="13">
        <f t="shared" si="6"/>
        <v>14881.061437705654</v>
      </c>
      <c r="T55" s="38">
        <f t="shared" si="7"/>
        <v>17492.94187079728</v>
      </c>
      <c r="U55" s="37">
        <f t="shared" si="15"/>
        <v>8611.9977078615011</v>
      </c>
      <c r="V55" s="13">
        <f t="shared" si="8"/>
        <v>56461.389176075973</v>
      </c>
      <c r="W55" s="13">
        <f t="shared" si="9"/>
        <v>9638.5684201537915</v>
      </c>
      <c r="X55" s="38">
        <f t="shared" si="10"/>
        <v>12228.481589410516</v>
      </c>
      <c r="Y55" s="37">
        <f t="shared" si="16"/>
        <v>10551.83163424003</v>
      </c>
      <c r="Z55" s="13">
        <f t="shared" si="11"/>
        <v>59022.725904522653</v>
      </c>
      <c r="AA55" s="13">
        <f t="shared" si="12"/>
        <v>11624.972105231351</v>
      </c>
      <c r="AB55" s="38">
        <f t="shared" si="13"/>
        <v>15218.029501264906</v>
      </c>
    </row>
    <row r="56" spans="1:28" x14ac:dyDescent="0.2">
      <c r="L56">
        <v>56</v>
      </c>
      <c r="M56" s="37">
        <f t="shared" si="1"/>
        <v>12820.458264223957</v>
      </c>
      <c r="N56" s="13">
        <f t="shared" si="2"/>
        <v>53454.499467846683</v>
      </c>
      <c r="O56" s="13">
        <f t="shared" si="3"/>
        <v>13775.002897578361</v>
      </c>
      <c r="P56" s="13">
        <f t="shared" si="4"/>
        <v>17492.94187079728</v>
      </c>
      <c r="Q56" s="37">
        <f t="shared" si="14"/>
        <v>12827.920013121073</v>
      </c>
      <c r="R56" s="13">
        <f t="shared" si="5"/>
        <v>112922.77835215195</v>
      </c>
      <c r="S56" s="13">
        <f t="shared" si="6"/>
        <v>14844.398197980929</v>
      </c>
      <c r="T56" s="38">
        <f t="shared" si="7"/>
        <v>17492.94187079728</v>
      </c>
      <c r="U56" s="37">
        <f t="shared" si="15"/>
        <v>8611.9977078615011</v>
      </c>
      <c r="V56" s="13">
        <f t="shared" si="8"/>
        <v>56461.389176075973</v>
      </c>
      <c r="W56" s="13">
        <f t="shared" si="9"/>
        <v>9620.23680029143</v>
      </c>
      <c r="X56" s="38">
        <f t="shared" si="10"/>
        <v>12228.481589410516</v>
      </c>
      <c r="Y56" s="37">
        <f t="shared" si="16"/>
        <v>10551.83163424003</v>
      </c>
      <c r="Z56" s="13">
        <f t="shared" si="11"/>
        <v>59022.725904522653</v>
      </c>
      <c r="AA56" s="13">
        <f t="shared" si="12"/>
        <v>11605.808882535077</v>
      </c>
      <c r="AB56" s="38">
        <f t="shared" si="13"/>
        <v>15218.029501264906</v>
      </c>
    </row>
    <row r="57" spans="1:28" x14ac:dyDescent="0.2">
      <c r="L57">
        <v>57</v>
      </c>
      <c r="M57" s="37">
        <f t="shared" si="1"/>
        <v>12820.458264223957</v>
      </c>
      <c r="N57" s="13">
        <f t="shared" si="2"/>
        <v>53454.499467846683</v>
      </c>
      <c r="O57" s="13">
        <f t="shared" si="3"/>
        <v>13758.256500501968</v>
      </c>
      <c r="P57" s="13">
        <f t="shared" si="4"/>
        <v>17492.94187079728</v>
      </c>
      <c r="Q57" s="37">
        <f t="shared" si="14"/>
        <v>12827.920013121073</v>
      </c>
      <c r="R57" s="13">
        <f t="shared" si="5"/>
        <v>112922.77835215195</v>
      </c>
      <c r="S57" s="13">
        <f t="shared" si="6"/>
        <v>14809.02138772023</v>
      </c>
      <c r="T57" s="38">
        <f t="shared" si="7"/>
        <v>17492.94187079728</v>
      </c>
      <c r="U57" s="37">
        <f t="shared" si="15"/>
        <v>8611.9977078615011</v>
      </c>
      <c r="V57" s="13">
        <f t="shared" si="8"/>
        <v>56461.389176075973</v>
      </c>
      <c r="W57" s="13">
        <f t="shared" si="9"/>
        <v>9602.5483951610804</v>
      </c>
      <c r="X57" s="38">
        <f t="shared" si="10"/>
        <v>12228.481589410516</v>
      </c>
      <c r="Y57" s="37">
        <f t="shared" si="16"/>
        <v>10551.83163424003</v>
      </c>
      <c r="Z57" s="13">
        <f t="shared" si="11"/>
        <v>59022.725904522653</v>
      </c>
      <c r="AA57" s="13">
        <f t="shared" si="12"/>
        <v>11587.318053617621</v>
      </c>
      <c r="AB57" s="38">
        <f t="shared" si="13"/>
        <v>15218.029501264906</v>
      </c>
    </row>
    <row r="58" spans="1:28" x14ac:dyDescent="0.2">
      <c r="L58">
        <v>58</v>
      </c>
      <c r="M58" s="37">
        <f t="shared" si="1"/>
        <v>12820.458264223957</v>
      </c>
      <c r="N58" s="13">
        <f t="shared" si="2"/>
        <v>53454.499467846683</v>
      </c>
      <c r="O58" s="13">
        <f t="shared" si="3"/>
        <v>13742.087565393727</v>
      </c>
      <c r="P58" s="13">
        <f t="shared" si="4"/>
        <v>17492.94187079728</v>
      </c>
      <c r="Q58" s="37">
        <f t="shared" si="14"/>
        <v>12827.920013121073</v>
      </c>
      <c r="R58" s="13">
        <f t="shared" si="5"/>
        <v>112922.77835215195</v>
      </c>
      <c r="S58" s="13">
        <f t="shared" si="6"/>
        <v>14774.86446746852</v>
      </c>
      <c r="T58" s="38">
        <f t="shared" si="7"/>
        <v>17492.94187079728</v>
      </c>
      <c r="U58" s="37">
        <f t="shared" si="15"/>
        <v>8611.9977078615011</v>
      </c>
      <c r="V58" s="13">
        <f t="shared" si="8"/>
        <v>56461.389176075973</v>
      </c>
      <c r="W58" s="13">
        <f t="shared" si="9"/>
        <v>9585.4699350352239</v>
      </c>
      <c r="X58" s="38">
        <f t="shared" si="10"/>
        <v>12228.481589410516</v>
      </c>
      <c r="Y58" s="37">
        <f t="shared" si="16"/>
        <v>10551.83163424003</v>
      </c>
      <c r="Z58" s="13">
        <f t="shared" si="11"/>
        <v>59022.725904522653</v>
      </c>
      <c r="AA58" s="13">
        <f t="shared" si="12"/>
        <v>11569.464839490422</v>
      </c>
      <c r="AB58" s="38">
        <f t="shared" si="13"/>
        <v>15218.029501264906</v>
      </c>
    </row>
    <row r="59" spans="1:28" x14ac:dyDescent="0.2">
      <c r="L59">
        <v>59</v>
      </c>
      <c r="M59" s="37">
        <f t="shared" si="1"/>
        <v>12820.458264223957</v>
      </c>
      <c r="N59" s="13">
        <f t="shared" si="2"/>
        <v>53454.499467846683</v>
      </c>
      <c r="O59" s="13">
        <f t="shared" si="3"/>
        <v>13726.466729780681</v>
      </c>
      <c r="P59" s="13">
        <f t="shared" si="4"/>
        <v>17492.94187079728</v>
      </c>
      <c r="Q59" s="37">
        <f t="shared" si="14"/>
        <v>12827.920013121073</v>
      </c>
      <c r="R59" s="13">
        <f t="shared" si="5"/>
        <v>112922.77835215195</v>
      </c>
      <c r="S59" s="13">
        <f t="shared" si="6"/>
        <v>14741.865408920257</v>
      </c>
      <c r="T59" s="38">
        <f t="shared" si="7"/>
        <v>17492.94187079728</v>
      </c>
      <c r="U59" s="37">
        <f t="shared" si="15"/>
        <v>8611.9977078615011</v>
      </c>
      <c r="V59" s="13">
        <f t="shared" si="8"/>
        <v>56461.389176075973</v>
      </c>
      <c r="W59" s="13">
        <f t="shared" si="9"/>
        <v>9568.9704057610943</v>
      </c>
      <c r="X59" s="38">
        <f t="shared" si="10"/>
        <v>12228.481589410516</v>
      </c>
      <c r="Y59" s="37">
        <f t="shared" si="16"/>
        <v>10551.83163424003</v>
      </c>
      <c r="Z59" s="13">
        <f t="shared" si="11"/>
        <v>59022.725904522653</v>
      </c>
      <c r="AA59" s="13">
        <f t="shared" si="12"/>
        <v>11552.216819062449</v>
      </c>
      <c r="AB59" s="38">
        <f t="shared" si="13"/>
        <v>15218.029501264906</v>
      </c>
    </row>
    <row r="60" spans="1:28" x14ac:dyDescent="0.2">
      <c r="L60">
        <v>60</v>
      </c>
      <c r="M60" s="37">
        <f t="shared" si="1"/>
        <v>12820.458264223957</v>
      </c>
      <c r="N60" s="13">
        <f t="shared" si="2"/>
        <v>53454.499467846683</v>
      </c>
      <c r="O60" s="13">
        <f t="shared" si="3"/>
        <v>13711.366588688068</v>
      </c>
      <c r="P60" s="13">
        <f t="shared" si="4"/>
        <v>17492.94187079728</v>
      </c>
      <c r="Q60" s="37">
        <f t="shared" si="14"/>
        <v>12827.920013121073</v>
      </c>
      <c r="R60" s="13">
        <f t="shared" si="5"/>
        <v>112922.77835215195</v>
      </c>
      <c r="S60" s="13">
        <f t="shared" si="6"/>
        <v>14709.966318990271</v>
      </c>
      <c r="T60" s="38">
        <f t="shared" si="7"/>
        <v>17492.94187079728</v>
      </c>
      <c r="U60" s="37">
        <f t="shared" si="15"/>
        <v>8611.9977078615011</v>
      </c>
      <c r="V60" s="13">
        <f t="shared" si="8"/>
        <v>56461.389176075973</v>
      </c>
      <c r="W60" s="13">
        <f t="shared" si="9"/>
        <v>9553.0208607961013</v>
      </c>
      <c r="X60" s="38">
        <f t="shared" si="10"/>
        <v>12228.481589410516</v>
      </c>
      <c r="Y60" s="37">
        <f t="shared" si="16"/>
        <v>10551.83163424003</v>
      </c>
      <c r="Z60" s="13">
        <f t="shared" si="11"/>
        <v>59022.725904522653</v>
      </c>
      <c r="AA60" s="13">
        <f t="shared" si="12"/>
        <v>11535.543732648741</v>
      </c>
      <c r="AB60" s="38">
        <f t="shared" si="13"/>
        <v>15218.029501264906</v>
      </c>
    </row>
    <row r="61" spans="1:28" x14ac:dyDescent="0.2">
      <c r="L61">
        <v>61</v>
      </c>
      <c r="M61" s="37">
        <f t="shared" si="1"/>
        <v>12820.458264223957</v>
      </c>
      <c r="N61" s="13">
        <f t="shared" si="2"/>
        <v>53454.499467846683</v>
      </c>
      <c r="O61" s="13">
        <f t="shared" si="3"/>
        <v>13696.761534188656</v>
      </c>
      <c r="P61" s="13">
        <f t="shared" si="4"/>
        <v>17492.94187079728</v>
      </c>
      <c r="Q61" s="37">
        <f t="shared" si="14"/>
        <v>12827.920013121073</v>
      </c>
      <c r="R61" s="13">
        <f t="shared" si="5"/>
        <v>112922.77835215195</v>
      </c>
      <c r="S61" s="13">
        <f t="shared" si="6"/>
        <v>14679.113100861268</v>
      </c>
      <c r="T61" s="38">
        <f t="shared" si="7"/>
        <v>17492.94187079728</v>
      </c>
      <c r="U61" s="37">
        <f t="shared" si="15"/>
        <v>8611.9977078615011</v>
      </c>
      <c r="V61" s="13">
        <f t="shared" si="8"/>
        <v>56461.389176075973</v>
      </c>
      <c r="W61" s="13">
        <f t="shared" si="9"/>
        <v>9537.5942517315998</v>
      </c>
      <c r="X61" s="38">
        <f t="shared" si="10"/>
        <v>12228.481589410516</v>
      </c>
      <c r="Y61" s="37">
        <f t="shared" si="16"/>
        <v>10551.83163424003</v>
      </c>
      <c r="Z61" s="13">
        <f t="shared" si="11"/>
        <v>59022.725904522653</v>
      </c>
      <c r="AA61" s="13">
        <f t="shared" si="12"/>
        <v>11519.417304805975</v>
      </c>
      <c r="AB61" s="38">
        <f t="shared" si="13"/>
        <v>15218.029501264906</v>
      </c>
    </row>
    <row r="62" spans="1:28" x14ac:dyDescent="0.2">
      <c r="L62">
        <v>62</v>
      </c>
      <c r="M62" s="37">
        <f t="shared" si="1"/>
        <v>12820.458264223957</v>
      </c>
      <c r="N62" s="13">
        <f t="shared" si="2"/>
        <v>53454.499467846683</v>
      </c>
      <c r="O62" s="13">
        <f t="shared" si="3"/>
        <v>13682.627610479549</v>
      </c>
      <c r="P62" s="13">
        <f t="shared" si="4"/>
        <v>17492.94187079728</v>
      </c>
      <c r="Q62" s="37">
        <f t="shared" si="14"/>
        <v>12827.920013121073</v>
      </c>
      <c r="R62" s="13">
        <f t="shared" si="5"/>
        <v>112922.77835215195</v>
      </c>
      <c r="S62" s="13">
        <f t="shared" si="6"/>
        <v>14649.255147833201</v>
      </c>
      <c r="T62" s="38">
        <f t="shared" si="7"/>
        <v>17492.94187079728</v>
      </c>
      <c r="U62" s="37">
        <f t="shared" si="15"/>
        <v>8611.9977078615011</v>
      </c>
      <c r="V62" s="13">
        <f t="shared" si="8"/>
        <v>56461.389176075973</v>
      </c>
      <c r="W62" s="13">
        <f t="shared" si="9"/>
        <v>9522.6652752175651</v>
      </c>
      <c r="X62" s="38">
        <f t="shared" si="10"/>
        <v>12228.481589410516</v>
      </c>
      <c r="Y62" s="37">
        <f t="shared" si="16"/>
        <v>10551.83163424003</v>
      </c>
      <c r="Z62" s="13">
        <f t="shared" si="11"/>
        <v>59022.725904522653</v>
      </c>
      <c r="AA62" s="13">
        <f t="shared" si="12"/>
        <v>11503.811084312976</v>
      </c>
      <c r="AB62" s="38">
        <f t="shared" si="13"/>
        <v>15218.029501264906</v>
      </c>
    </row>
    <row r="63" spans="1:28" x14ac:dyDescent="0.2">
      <c r="L63">
        <v>63</v>
      </c>
      <c r="M63" s="37">
        <f t="shared" si="1"/>
        <v>12820.458264223957</v>
      </c>
      <c r="N63" s="13">
        <f t="shared" si="2"/>
        <v>53454.499467846683</v>
      </c>
      <c r="O63" s="13">
        <f t="shared" si="3"/>
        <v>13668.942382761206</v>
      </c>
      <c r="P63" s="13">
        <f t="shared" si="4"/>
        <v>17492.94187079728</v>
      </c>
      <c r="Q63" s="37">
        <f t="shared" si="14"/>
        <v>12827.920013121073</v>
      </c>
      <c r="R63" s="13">
        <f t="shared" si="5"/>
        <v>112922.77835215195</v>
      </c>
      <c r="S63" s="13">
        <f t="shared" si="6"/>
        <v>14620.345066329834</v>
      </c>
      <c r="T63" s="38">
        <f t="shared" si="7"/>
        <v>17492.94187079728</v>
      </c>
      <c r="U63" s="37">
        <f t="shared" si="15"/>
        <v>8611.9977078615011</v>
      </c>
      <c r="V63" s="13">
        <f t="shared" si="8"/>
        <v>56461.389176075973</v>
      </c>
      <c r="W63" s="13">
        <f t="shared" si="9"/>
        <v>9508.2102344658815</v>
      </c>
      <c r="X63" s="38">
        <f t="shared" si="10"/>
        <v>12228.481589410516</v>
      </c>
      <c r="Y63" s="37">
        <f t="shared" si="16"/>
        <v>10551.83163424003</v>
      </c>
      <c r="Z63" s="13">
        <f t="shared" si="11"/>
        <v>59022.725904522653</v>
      </c>
      <c r="AA63" s="13">
        <f t="shared" si="12"/>
        <v>11488.700299391183</v>
      </c>
      <c r="AB63" s="38">
        <f t="shared" si="13"/>
        <v>15218.029501264906</v>
      </c>
    </row>
    <row r="64" spans="1:28" x14ac:dyDescent="0.2">
      <c r="L64">
        <v>64</v>
      </c>
      <c r="M64" s="37">
        <f t="shared" si="1"/>
        <v>12820.458264223957</v>
      </c>
      <c r="N64" s="13">
        <f t="shared" si="2"/>
        <v>53454.499467846683</v>
      </c>
      <c r="O64" s="13">
        <f t="shared" si="3"/>
        <v>13655.684818409061</v>
      </c>
      <c r="P64" s="13">
        <f t="shared" si="4"/>
        <v>17492.94187079728</v>
      </c>
      <c r="Q64" s="37">
        <f t="shared" si="14"/>
        <v>12827.920013121073</v>
      </c>
      <c r="R64" s="13">
        <f t="shared" si="5"/>
        <v>112922.77835215195</v>
      </c>
      <c r="S64" s="13">
        <f t="shared" si="6"/>
        <v>14592.338424873447</v>
      </c>
      <c r="T64" s="38">
        <f t="shared" si="7"/>
        <v>17492.94187079728</v>
      </c>
      <c r="U64" s="37">
        <f t="shared" si="15"/>
        <v>8611.9977078615011</v>
      </c>
      <c r="V64" s="13">
        <f t="shared" si="8"/>
        <v>56461.389176075973</v>
      </c>
      <c r="W64" s="13">
        <f t="shared" si="9"/>
        <v>9494.2069137376875</v>
      </c>
      <c r="X64" s="38">
        <f t="shared" si="10"/>
        <v>12228.481589410516</v>
      </c>
      <c r="Y64" s="37">
        <f t="shared" si="16"/>
        <v>10551.83163424003</v>
      </c>
      <c r="Z64" s="13">
        <f t="shared" si="11"/>
        <v>59022.725904522653</v>
      </c>
      <c r="AA64" s="13">
        <f t="shared" si="12"/>
        <v>11474.061726498197</v>
      </c>
      <c r="AB64" s="38">
        <f t="shared" si="13"/>
        <v>15218.029501264906</v>
      </c>
    </row>
    <row r="65" spans="12:28" x14ac:dyDescent="0.2">
      <c r="L65">
        <v>65</v>
      </c>
      <c r="M65" s="37">
        <f t="shared" si="1"/>
        <v>12820.458264223957</v>
      </c>
      <c r="N65" s="13">
        <f t="shared" si="2"/>
        <v>53454.499467846683</v>
      </c>
      <c r="O65" s="13">
        <f t="shared" ref="O65:O128" si="17">N65/$L65+M65</f>
        <v>13642.835179113905</v>
      </c>
      <c r="P65" s="13">
        <f t="shared" si="4"/>
        <v>17492.94187079728</v>
      </c>
      <c r="Q65" s="37">
        <f t="shared" si="14"/>
        <v>12827.920013121073</v>
      </c>
      <c r="R65" s="13">
        <f t="shared" si="5"/>
        <v>112922.77835215195</v>
      </c>
      <c r="S65" s="13">
        <f t="shared" ref="S65:S128" si="18">R65/$L65+Q65</f>
        <v>14565.193526231102</v>
      </c>
      <c r="T65" s="38">
        <f t="shared" si="7"/>
        <v>17492.94187079728</v>
      </c>
      <c r="U65" s="37">
        <f t="shared" si="15"/>
        <v>8611.9977078615011</v>
      </c>
      <c r="V65" s="13">
        <f t="shared" si="8"/>
        <v>56461.389176075973</v>
      </c>
      <c r="W65" s="13">
        <f t="shared" ref="W65:W128" si="19">V65/$L65+U65</f>
        <v>9480.6344644165165</v>
      </c>
      <c r="X65" s="38">
        <f t="shared" si="10"/>
        <v>12228.481589410516</v>
      </c>
      <c r="Y65" s="37">
        <f t="shared" si="16"/>
        <v>10551.83163424003</v>
      </c>
      <c r="Z65" s="13">
        <f t="shared" si="11"/>
        <v>59022.725904522653</v>
      </c>
      <c r="AA65" s="13">
        <f t="shared" ref="AA65:AA128" si="20">Z65/$L65+Y65</f>
        <v>11459.873571232687</v>
      </c>
      <c r="AB65" s="38">
        <f t="shared" si="13"/>
        <v>15218.029501264906</v>
      </c>
    </row>
    <row r="66" spans="12:28" x14ac:dyDescent="0.2">
      <c r="L66">
        <v>66</v>
      </c>
      <c r="M66" s="37">
        <f t="shared" ref="M66:M129" si="21">SUM($B$8:$B$12)</f>
        <v>12820.458264223957</v>
      </c>
      <c r="N66" s="13">
        <f t="shared" ref="N66:N129" si="22">SUM($B$6:$B$7)</f>
        <v>53454.499467846683</v>
      </c>
      <c r="O66" s="13">
        <f t="shared" si="17"/>
        <v>13630.374922827694</v>
      </c>
      <c r="P66" s="13">
        <f t="shared" ref="P66:P129" si="23">SUM($B$8:$B$9,$B$12:$B$13)</f>
        <v>17492.94187079728</v>
      </c>
      <c r="Q66" s="37">
        <f t="shared" si="14"/>
        <v>12827.920013121073</v>
      </c>
      <c r="R66" s="13">
        <f t="shared" ref="R66:R129" si="24">SUM($C$6:$C$7)</f>
        <v>112922.77835215195</v>
      </c>
      <c r="S66" s="13">
        <f t="shared" si="18"/>
        <v>14538.871200274891</v>
      </c>
      <c r="T66" s="38">
        <f t="shared" ref="T66:T129" si="25">SUM($C$8:$C$9,$C$12:$C$13)</f>
        <v>17492.94187079728</v>
      </c>
      <c r="U66" s="37">
        <f t="shared" si="15"/>
        <v>8611.9977078615011</v>
      </c>
      <c r="V66" s="13">
        <f t="shared" ref="V66:V129" si="26">SUM($D$6:$D$7)</f>
        <v>56461.389176075973</v>
      </c>
      <c r="W66" s="13">
        <f t="shared" si="19"/>
        <v>9467.4733014384092</v>
      </c>
      <c r="X66" s="38">
        <f t="shared" ref="X66:X129" si="27">SUM($D$8:$D$9,$D$12:$D$13)</f>
        <v>12228.481589410516</v>
      </c>
      <c r="Y66" s="37">
        <f t="shared" si="16"/>
        <v>10551.83163424003</v>
      </c>
      <c r="Z66" s="13">
        <f t="shared" ref="Z66:Z129" si="28">SUM($E$6:$E$7)</f>
        <v>59022.725904522653</v>
      </c>
      <c r="AA66" s="13">
        <f t="shared" si="20"/>
        <v>11446.115360066131</v>
      </c>
      <c r="AB66" s="38">
        <f t="shared" ref="AB66:AB129" si="29">SUM($E$8:$E$9,$E$12:$E$13)</f>
        <v>15218.029501264906</v>
      </c>
    </row>
    <row r="67" spans="12:28" x14ac:dyDescent="0.2">
      <c r="L67">
        <v>67</v>
      </c>
      <c r="M67" s="37">
        <f t="shared" si="21"/>
        <v>12820.458264223957</v>
      </c>
      <c r="N67" s="13">
        <f t="shared" si="22"/>
        <v>53454.499467846683</v>
      </c>
      <c r="O67" s="13">
        <f t="shared" si="17"/>
        <v>13618.286614490326</v>
      </c>
      <c r="P67" s="13">
        <f t="shared" si="23"/>
        <v>17492.94187079728</v>
      </c>
      <c r="Q67" s="37">
        <f t="shared" ref="Q67:Q130" si="30">SUM($C$8:$C$9,$C$11:$C$12)</f>
        <v>12827.920013121073</v>
      </c>
      <c r="R67" s="13">
        <f t="shared" si="24"/>
        <v>112922.77835215195</v>
      </c>
      <c r="S67" s="13">
        <f t="shared" si="18"/>
        <v>14513.334615391997</v>
      </c>
      <c r="T67" s="38">
        <f t="shared" si="25"/>
        <v>17492.94187079728</v>
      </c>
      <c r="U67" s="37">
        <f t="shared" ref="U67:U130" si="31">SUM($D$8:$D$9,$D$11:$D$12)</f>
        <v>8611.9977078615011</v>
      </c>
      <c r="V67" s="13">
        <f t="shared" si="26"/>
        <v>56461.389176075973</v>
      </c>
      <c r="W67" s="13">
        <f t="shared" si="19"/>
        <v>9454.7050089969634</v>
      </c>
      <c r="X67" s="38">
        <f t="shared" si="27"/>
        <v>12228.481589410516</v>
      </c>
      <c r="Y67" s="37">
        <f t="shared" ref="Y67:Y130" si="32">SUM($E$8:$E$9,$E$11:$E$12)</f>
        <v>10551.83163424003</v>
      </c>
      <c r="Z67" s="13">
        <f t="shared" si="28"/>
        <v>59022.725904522653</v>
      </c>
      <c r="AA67" s="13">
        <f t="shared" si="20"/>
        <v>11432.767841770219</v>
      </c>
      <c r="AB67" s="38">
        <f t="shared" si="29"/>
        <v>15218.029501264906</v>
      </c>
    </row>
    <row r="68" spans="12:28" x14ac:dyDescent="0.2">
      <c r="L68">
        <v>68</v>
      </c>
      <c r="M68" s="37">
        <f t="shared" si="21"/>
        <v>12820.458264223957</v>
      </c>
      <c r="N68" s="13">
        <f t="shared" si="22"/>
        <v>53454.499467846683</v>
      </c>
      <c r="O68" s="13">
        <f t="shared" si="17"/>
        <v>13606.553844633467</v>
      </c>
      <c r="P68" s="13">
        <f t="shared" si="23"/>
        <v>17492.94187079728</v>
      </c>
      <c r="Q68" s="37">
        <f t="shared" si="30"/>
        <v>12827.920013121073</v>
      </c>
      <c r="R68" s="13">
        <f t="shared" si="24"/>
        <v>112922.77835215195</v>
      </c>
      <c r="S68" s="13">
        <f t="shared" si="18"/>
        <v>14488.549106535072</v>
      </c>
      <c r="T68" s="38">
        <f t="shared" si="25"/>
        <v>17492.94187079728</v>
      </c>
      <c r="U68" s="37">
        <f t="shared" si="31"/>
        <v>8611.9977078615011</v>
      </c>
      <c r="V68" s="13">
        <f t="shared" si="26"/>
        <v>56461.389176075973</v>
      </c>
      <c r="W68" s="13">
        <f t="shared" si="19"/>
        <v>9442.3122545685001</v>
      </c>
      <c r="X68" s="38">
        <f t="shared" si="27"/>
        <v>12228.481589410516</v>
      </c>
      <c r="Y68" s="37">
        <f t="shared" si="32"/>
        <v>10551.83163424003</v>
      </c>
      <c r="Z68" s="13">
        <f t="shared" si="28"/>
        <v>59022.725904522653</v>
      </c>
      <c r="AA68" s="13">
        <f t="shared" si="20"/>
        <v>11419.812897541833</v>
      </c>
      <c r="AB68" s="38">
        <f t="shared" si="29"/>
        <v>15218.029501264906</v>
      </c>
    </row>
    <row r="69" spans="12:28" x14ac:dyDescent="0.2">
      <c r="L69">
        <v>69</v>
      </c>
      <c r="M69" s="37">
        <f t="shared" si="21"/>
        <v>12820.458264223957</v>
      </c>
      <c r="N69" s="13">
        <f t="shared" si="22"/>
        <v>53454.499467846683</v>
      </c>
      <c r="O69" s="13">
        <f t="shared" si="17"/>
        <v>13595.161155062315</v>
      </c>
      <c r="P69" s="13">
        <f t="shared" si="23"/>
        <v>17492.94187079728</v>
      </c>
      <c r="Q69" s="37">
        <f t="shared" si="30"/>
        <v>12827.920013121073</v>
      </c>
      <c r="R69" s="13">
        <f t="shared" si="24"/>
        <v>112922.77835215195</v>
      </c>
      <c r="S69" s="13">
        <f t="shared" si="18"/>
        <v>14464.482018224724</v>
      </c>
      <c r="T69" s="38">
        <f t="shared" si="25"/>
        <v>17492.94187079728</v>
      </c>
      <c r="U69" s="37">
        <f t="shared" si="31"/>
        <v>8611.9977078615011</v>
      </c>
      <c r="V69" s="13">
        <f t="shared" si="26"/>
        <v>56461.389176075973</v>
      </c>
      <c r="W69" s="13">
        <f t="shared" si="19"/>
        <v>9430.2787104133276</v>
      </c>
      <c r="X69" s="38">
        <f t="shared" si="27"/>
        <v>12228.481589410516</v>
      </c>
      <c r="Y69" s="37">
        <f t="shared" si="32"/>
        <v>10551.83163424003</v>
      </c>
      <c r="Z69" s="13">
        <f t="shared" si="28"/>
        <v>59022.725904522653</v>
      </c>
      <c r="AA69" s="13">
        <f t="shared" si="20"/>
        <v>11407.233458943258</v>
      </c>
      <c r="AB69" s="38">
        <f t="shared" si="29"/>
        <v>15218.029501264906</v>
      </c>
    </row>
    <row r="70" spans="12:28" x14ac:dyDescent="0.2">
      <c r="L70">
        <v>70</v>
      </c>
      <c r="M70" s="37">
        <f t="shared" si="21"/>
        <v>12820.458264223957</v>
      </c>
      <c r="N70" s="13">
        <f t="shared" si="22"/>
        <v>53454.499467846683</v>
      </c>
      <c r="O70" s="13">
        <f t="shared" si="17"/>
        <v>13584.093970907481</v>
      </c>
      <c r="P70" s="13">
        <f t="shared" si="23"/>
        <v>17492.94187079728</v>
      </c>
      <c r="Q70" s="37">
        <f t="shared" si="30"/>
        <v>12827.920013121073</v>
      </c>
      <c r="R70" s="13">
        <f t="shared" si="24"/>
        <v>112922.77835215195</v>
      </c>
      <c r="S70" s="13">
        <f t="shared" si="18"/>
        <v>14441.102561008958</v>
      </c>
      <c r="T70" s="38">
        <f t="shared" si="25"/>
        <v>17492.94187079728</v>
      </c>
      <c r="U70" s="37">
        <f t="shared" si="31"/>
        <v>8611.9977078615011</v>
      </c>
      <c r="V70" s="13">
        <f t="shared" si="26"/>
        <v>56461.389176075973</v>
      </c>
      <c r="W70" s="13">
        <f t="shared" si="19"/>
        <v>9418.5889818054438</v>
      </c>
      <c r="X70" s="38">
        <f t="shared" si="27"/>
        <v>12228.481589410516</v>
      </c>
      <c r="Y70" s="37">
        <f t="shared" si="32"/>
        <v>10551.83163424003</v>
      </c>
      <c r="Z70" s="13">
        <f t="shared" si="28"/>
        <v>59022.725904522653</v>
      </c>
      <c r="AA70" s="13">
        <f t="shared" si="20"/>
        <v>11395.013432876069</v>
      </c>
      <c r="AB70" s="38">
        <f t="shared" si="29"/>
        <v>15218.029501264906</v>
      </c>
    </row>
    <row r="71" spans="12:28" x14ac:dyDescent="0.2">
      <c r="L71">
        <v>71</v>
      </c>
      <c r="M71" s="37">
        <f t="shared" si="21"/>
        <v>12820.458264223957</v>
      </c>
      <c r="N71" s="13">
        <f t="shared" si="22"/>
        <v>53454.499467846683</v>
      </c>
      <c r="O71" s="13">
        <f t="shared" si="17"/>
        <v>13573.338538418981</v>
      </c>
      <c r="P71" s="13">
        <f t="shared" si="23"/>
        <v>17492.94187079728</v>
      </c>
      <c r="Q71" s="37">
        <f t="shared" si="30"/>
        <v>12827.920013121073</v>
      </c>
      <c r="R71" s="13">
        <f t="shared" si="24"/>
        <v>112922.77835215195</v>
      </c>
      <c r="S71" s="13">
        <f t="shared" si="18"/>
        <v>14418.381680052789</v>
      </c>
      <c r="T71" s="38">
        <f t="shared" si="25"/>
        <v>17492.94187079728</v>
      </c>
      <c r="U71" s="37">
        <f t="shared" si="31"/>
        <v>8611.9977078615011</v>
      </c>
      <c r="V71" s="13">
        <f t="shared" si="26"/>
        <v>56461.389176075973</v>
      </c>
      <c r="W71" s="13">
        <f t="shared" si="19"/>
        <v>9407.2285413273603</v>
      </c>
      <c r="X71" s="38">
        <f t="shared" si="27"/>
        <v>12228.481589410516</v>
      </c>
      <c r="Y71" s="37">
        <f t="shared" si="32"/>
        <v>10551.83163424003</v>
      </c>
      <c r="Z71" s="13">
        <f t="shared" si="28"/>
        <v>59022.725904522653</v>
      </c>
      <c r="AA71" s="13">
        <f t="shared" si="20"/>
        <v>11383.137632895279</v>
      </c>
      <c r="AB71" s="38">
        <f t="shared" si="29"/>
        <v>15218.029501264906</v>
      </c>
    </row>
    <row r="72" spans="12:28" x14ac:dyDescent="0.2">
      <c r="L72">
        <v>72</v>
      </c>
      <c r="M72" s="37">
        <f t="shared" si="21"/>
        <v>12820.458264223957</v>
      </c>
      <c r="N72" s="13">
        <f t="shared" si="22"/>
        <v>53454.499467846683</v>
      </c>
      <c r="O72" s="13">
        <f t="shared" si="17"/>
        <v>13562.88186794405</v>
      </c>
      <c r="P72" s="13">
        <f t="shared" si="23"/>
        <v>17492.94187079728</v>
      </c>
      <c r="Q72" s="37">
        <f t="shared" si="30"/>
        <v>12827.920013121073</v>
      </c>
      <c r="R72" s="13">
        <f t="shared" si="24"/>
        <v>112922.77835215195</v>
      </c>
      <c r="S72" s="13">
        <f t="shared" si="18"/>
        <v>14396.291934678738</v>
      </c>
      <c r="T72" s="38">
        <f t="shared" si="25"/>
        <v>17492.94187079728</v>
      </c>
      <c r="U72" s="37">
        <f t="shared" si="31"/>
        <v>8611.9977078615011</v>
      </c>
      <c r="V72" s="13">
        <f t="shared" si="26"/>
        <v>56461.389176075973</v>
      </c>
      <c r="W72" s="13">
        <f t="shared" si="19"/>
        <v>9396.1836686403349</v>
      </c>
      <c r="X72" s="38">
        <f t="shared" si="27"/>
        <v>12228.481589410516</v>
      </c>
      <c r="Y72" s="37">
        <f t="shared" si="32"/>
        <v>10551.83163424003</v>
      </c>
      <c r="Z72" s="13">
        <f t="shared" si="28"/>
        <v>59022.725904522653</v>
      </c>
      <c r="AA72" s="13">
        <f t="shared" si="20"/>
        <v>11371.591716247289</v>
      </c>
      <c r="AB72" s="38">
        <f t="shared" si="29"/>
        <v>15218.029501264906</v>
      </c>
    </row>
    <row r="73" spans="12:28" x14ac:dyDescent="0.2">
      <c r="L73">
        <v>73</v>
      </c>
      <c r="M73" s="37">
        <f t="shared" si="21"/>
        <v>12820.458264223957</v>
      </c>
      <c r="N73" s="13">
        <f t="shared" si="22"/>
        <v>53454.499467846683</v>
      </c>
      <c r="O73" s="13">
        <f t="shared" si="17"/>
        <v>13552.71168159172</v>
      </c>
      <c r="P73" s="13">
        <f t="shared" si="23"/>
        <v>17492.94187079728</v>
      </c>
      <c r="Q73" s="37">
        <f t="shared" si="30"/>
        <v>12827.920013121073</v>
      </c>
      <c r="R73" s="13">
        <f t="shared" si="24"/>
        <v>112922.77835215195</v>
      </c>
      <c r="S73" s="13">
        <f t="shared" si="18"/>
        <v>14374.807387808085</v>
      </c>
      <c r="T73" s="38">
        <f t="shared" si="25"/>
        <v>17492.94187079728</v>
      </c>
      <c r="U73" s="37">
        <f t="shared" si="31"/>
        <v>8611.9977078615011</v>
      </c>
      <c r="V73" s="13">
        <f t="shared" si="26"/>
        <v>56461.389176075973</v>
      </c>
      <c r="W73" s="13">
        <f t="shared" si="19"/>
        <v>9385.4413952050072</v>
      </c>
      <c r="X73" s="38">
        <f t="shared" si="27"/>
        <v>12228.481589410516</v>
      </c>
      <c r="Y73" s="37">
        <f t="shared" si="32"/>
        <v>10551.83163424003</v>
      </c>
      <c r="Z73" s="13">
        <f t="shared" si="28"/>
        <v>59022.725904522653</v>
      </c>
      <c r="AA73" s="13">
        <f t="shared" si="20"/>
        <v>11360.362126082806</v>
      </c>
      <c r="AB73" s="38">
        <f t="shared" si="29"/>
        <v>15218.029501264906</v>
      </c>
    </row>
    <row r="74" spans="12:28" x14ac:dyDescent="0.2">
      <c r="L74">
        <v>74</v>
      </c>
      <c r="M74" s="37">
        <f t="shared" si="21"/>
        <v>12820.458264223957</v>
      </c>
      <c r="N74" s="13">
        <f t="shared" si="22"/>
        <v>53454.499467846683</v>
      </c>
      <c r="O74" s="13">
        <f t="shared" si="17"/>
        <v>13542.816365140803</v>
      </c>
      <c r="P74" s="13">
        <f t="shared" si="23"/>
        <v>17492.94187079728</v>
      </c>
      <c r="Q74" s="37">
        <f t="shared" si="30"/>
        <v>12827.920013121073</v>
      </c>
      <c r="R74" s="13">
        <f t="shared" si="24"/>
        <v>112922.77835215195</v>
      </c>
      <c r="S74" s="13">
        <f t="shared" si="18"/>
        <v>14353.90350436637</v>
      </c>
      <c r="T74" s="38">
        <f t="shared" si="25"/>
        <v>17492.94187079728</v>
      </c>
      <c r="U74" s="37">
        <f t="shared" si="31"/>
        <v>8611.9977078615011</v>
      </c>
      <c r="V74" s="13">
        <f t="shared" si="26"/>
        <v>56461.389176075973</v>
      </c>
      <c r="W74" s="13">
        <f t="shared" si="19"/>
        <v>9374.9894534841496</v>
      </c>
      <c r="X74" s="38">
        <f t="shared" si="27"/>
        <v>12228.481589410516</v>
      </c>
      <c r="Y74" s="37">
        <f t="shared" si="32"/>
        <v>10551.83163424003</v>
      </c>
      <c r="Z74" s="13">
        <f t="shared" si="28"/>
        <v>59022.725904522653</v>
      </c>
      <c r="AA74" s="13">
        <f t="shared" si="20"/>
        <v>11349.436038355201</v>
      </c>
      <c r="AB74" s="38">
        <f t="shared" si="29"/>
        <v>15218.029501264906</v>
      </c>
    </row>
    <row r="75" spans="12:28" x14ac:dyDescent="0.2">
      <c r="L75">
        <v>75</v>
      </c>
      <c r="M75" s="37">
        <f t="shared" si="21"/>
        <v>12820.458264223957</v>
      </c>
      <c r="N75" s="13">
        <f t="shared" si="22"/>
        <v>53454.499467846683</v>
      </c>
      <c r="O75" s="13">
        <f t="shared" si="17"/>
        <v>13533.184923795247</v>
      </c>
      <c r="P75" s="13">
        <f t="shared" si="23"/>
        <v>17492.94187079728</v>
      </c>
      <c r="Q75" s="37">
        <f t="shared" si="30"/>
        <v>12827.920013121073</v>
      </c>
      <c r="R75" s="13">
        <f t="shared" si="24"/>
        <v>112922.77835215195</v>
      </c>
      <c r="S75" s="13">
        <f t="shared" si="18"/>
        <v>14333.557057816432</v>
      </c>
      <c r="T75" s="38">
        <f t="shared" si="25"/>
        <v>17492.94187079728</v>
      </c>
      <c r="U75" s="37">
        <f t="shared" si="31"/>
        <v>8611.9977078615011</v>
      </c>
      <c r="V75" s="13">
        <f t="shared" si="26"/>
        <v>56461.389176075973</v>
      </c>
      <c r="W75" s="13">
        <f t="shared" si="19"/>
        <v>9364.8162302091805</v>
      </c>
      <c r="X75" s="38">
        <f t="shared" si="27"/>
        <v>12228.481589410516</v>
      </c>
      <c r="Y75" s="37">
        <f t="shared" si="32"/>
        <v>10551.83163424003</v>
      </c>
      <c r="Z75" s="13">
        <f t="shared" si="28"/>
        <v>59022.725904522653</v>
      </c>
      <c r="AA75" s="13">
        <f t="shared" si="20"/>
        <v>11338.801312967</v>
      </c>
      <c r="AB75" s="38">
        <f t="shared" si="29"/>
        <v>15218.029501264906</v>
      </c>
    </row>
    <row r="76" spans="12:28" x14ac:dyDescent="0.2">
      <c r="L76">
        <v>76</v>
      </c>
      <c r="M76" s="37">
        <f t="shared" si="21"/>
        <v>12820.458264223957</v>
      </c>
      <c r="N76" s="13">
        <f t="shared" si="22"/>
        <v>53454.499467846683</v>
      </c>
      <c r="O76" s="13">
        <f t="shared" si="17"/>
        <v>13523.806941432465</v>
      </c>
      <c r="P76" s="13">
        <f t="shared" si="23"/>
        <v>17492.94187079728</v>
      </c>
      <c r="Q76" s="37">
        <f t="shared" si="30"/>
        <v>12827.920013121073</v>
      </c>
      <c r="R76" s="13">
        <f t="shared" si="24"/>
        <v>112922.77835215195</v>
      </c>
      <c r="S76" s="13">
        <f t="shared" si="18"/>
        <v>14313.74604407044</v>
      </c>
      <c r="T76" s="38">
        <f t="shared" si="25"/>
        <v>17492.94187079728</v>
      </c>
      <c r="U76" s="37">
        <f t="shared" si="31"/>
        <v>8611.9977078615011</v>
      </c>
      <c r="V76" s="13">
        <f t="shared" si="26"/>
        <v>56461.389176075973</v>
      </c>
      <c r="W76" s="13">
        <f t="shared" si="19"/>
        <v>9354.9107233361847</v>
      </c>
      <c r="X76" s="38">
        <f t="shared" si="27"/>
        <v>12228.481589410516</v>
      </c>
      <c r="Y76" s="37">
        <f t="shared" si="32"/>
        <v>10551.83163424003</v>
      </c>
      <c r="Z76" s="13">
        <f t="shared" si="28"/>
        <v>59022.725904522653</v>
      </c>
      <c r="AA76" s="13">
        <f t="shared" si="20"/>
        <v>11328.446448773224</v>
      </c>
      <c r="AB76" s="38">
        <f t="shared" si="29"/>
        <v>15218.029501264906</v>
      </c>
    </row>
    <row r="77" spans="12:28" x14ac:dyDescent="0.2">
      <c r="L77">
        <v>77</v>
      </c>
      <c r="M77" s="37">
        <f t="shared" si="21"/>
        <v>12820.458264223957</v>
      </c>
      <c r="N77" s="13">
        <f t="shared" si="22"/>
        <v>53454.499467846683</v>
      </c>
      <c r="O77" s="13">
        <f t="shared" si="17"/>
        <v>13514.67254302716</v>
      </c>
      <c r="P77" s="13">
        <f t="shared" si="23"/>
        <v>17492.94187079728</v>
      </c>
      <c r="Q77" s="37">
        <f t="shared" si="30"/>
        <v>12827.920013121073</v>
      </c>
      <c r="R77" s="13">
        <f t="shared" si="24"/>
        <v>112922.77835215195</v>
      </c>
      <c r="S77" s="13">
        <f t="shared" si="18"/>
        <v>14294.449602110059</v>
      </c>
      <c r="T77" s="38">
        <f t="shared" si="25"/>
        <v>17492.94187079728</v>
      </c>
      <c r="U77" s="37">
        <f t="shared" si="31"/>
        <v>8611.9977078615011</v>
      </c>
      <c r="V77" s="13">
        <f t="shared" si="26"/>
        <v>56461.389176075973</v>
      </c>
      <c r="W77" s="13">
        <f t="shared" si="19"/>
        <v>9345.262502355994</v>
      </c>
      <c r="X77" s="38">
        <f t="shared" si="27"/>
        <v>12228.481589410516</v>
      </c>
      <c r="Y77" s="37">
        <f t="shared" si="32"/>
        <v>10551.83163424003</v>
      </c>
      <c r="Z77" s="13">
        <f t="shared" si="28"/>
        <v>59022.725904522653</v>
      </c>
      <c r="AA77" s="13">
        <f t="shared" si="20"/>
        <v>11318.360542090973</v>
      </c>
      <c r="AB77" s="38">
        <f t="shared" si="29"/>
        <v>15218.029501264906</v>
      </c>
    </row>
    <row r="78" spans="12:28" x14ac:dyDescent="0.2">
      <c r="L78">
        <v>78</v>
      </c>
      <c r="M78" s="37">
        <f t="shared" si="21"/>
        <v>12820.458264223957</v>
      </c>
      <c r="N78" s="13">
        <f t="shared" si="22"/>
        <v>53454.499467846683</v>
      </c>
      <c r="O78" s="13">
        <f t="shared" si="17"/>
        <v>13505.77235996558</v>
      </c>
      <c r="P78" s="13">
        <f t="shared" si="23"/>
        <v>17492.94187079728</v>
      </c>
      <c r="Q78" s="37">
        <f t="shared" si="30"/>
        <v>12827.920013121073</v>
      </c>
      <c r="R78" s="13">
        <f t="shared" si="24"/>
        <v>112922.77835215195</v>
      </c>
      <c r="S78" s="13">
        <f t="shared" si="18"/>
        <v>14275.647940712764</v>
      </c>
      <c r="T78" s="38">
        <f t="shared" si="25"/>
        <v>17492.94187079728</v>
      </c>
      <c r="U78" s="37">
        <f t="shared" si="31"/>
        <v>8611.9977078615011</v>
      </c>
      <c r="V78" s="13">
        <f t="shared" si="26"/>
        <v>56461.389176075973</v>
      </c>
      <c r="W78" s="13">
        <f t="shared" si="19"/>
        <v>9335.861671657347</v>
      </c>
      <c r="X78" s="38">
        <f t="shared" si="27"/>
        <v>12228.481589410516</v>
      </c>
      <c r="Y78" s="37">
        <f t="shared" si="32"/>
        <v>10551.83163424003</v>
      </c>
      <c r="Z78" s="13">
        <f t="shared" si="28"/>
        <v>59022.725904522653</v>
      </c>
      <c r="AA78" s="13">
        <f t="shared" si="20"/>
        <v>11308.533248400578</v>
      </c>
      <c r="AB78" s="38">
        <f t="shared" si="29"/>
        <v>15218.029501264906</v>
      </c>
    </row>
    <row r="79" spans="12:28" x14ac:dyDescent="0.2">
      <c r="L79">
        <v>79</v>
      </c>
      <c r="M79" s="37">
        <f t="shared" si="21"/>
        <v>12820.458264223957</v>
      </c>
      <c r="N79" s="13">
        <f t="shared" si="22"/>
        <v>53454.499467846683</v>
      </c>
      <c r="O79" s="13">
        <f t="shared" si="17"/>
        <v>13497.097497994167</v>
      </c>
      <c r="P79" s="13">
        <f t="shared" si="23"/>
        <v>17492.94187079728</v>
      </c>
      <c r="Q79" s="37">
        <f t="shared" si="30"/>
        <v>12827.920013121073</v>
      </c>
      <c r="R79" s="13">
        <f t="shared" si="24"/>
        <v>112922.77835215195</v>
      </c>
      <c r="S79" s="13">
        <f t="shared" si="18"/>
        <v>14257.322270743249</v>
      </c>
      <c r="T79" s="38">
        <f t="shared" si="25"/>
        <v>17492.94187079728</v>
      </c>
      <c r="U79" s="37">
        <f t="shared" si="31"/>
        <v>8611.9977078615011</v>
      </c>
      <c r="V79" s="13">
        <f t="shared" si="26"/>
        <v>56461.389176075973</v>
      </c>
      <c r="W79" s="13">
        <f t="shared" si="19"/>
        <v>9326.6988366725891</v>
      </c>
      <c r="X79" s="38">
        <f t="shared" si="27"/>
        <v>12228.481589410516</v>
      </c>
      <c r="Y79" s="37">
        <f t="shared" si="32"/>
        <v>10551.83163424003</v>
      </c>
      <c r="Z79" s="13">
        <f t="shared" si="28"/>
        <v>59022.725904522653</v>
      </c>
      <c r="AA79" s="13">
        <f t="shared" si="20"/>
        <v>11298.954746955507</v>
      </c>
      <c r="AB79" s="38">
        <f t="shared" si="29"/>
        <v>15218.029501264906</v>
      </c>
    </row>
    <row r="80" spans="12:28" x14ac:dyDescent="0.2">
      <c r="L80">
        <v>80</v>
      </c>
      <c r="M80" s="37">
        <f t="shared" si="21"/>
        <v>12820.458264223957</v>
      </c>
      <c r="N80" s="13">
        <f t="shared" si="22"/>
        <v>53454.499467846683</v>
      </c>
      <c r="O80" s="13">
        <f t="shared" si="17"/>
        <v>13488.639507572039</v>
      </c>
      <c r="P80" s="13">
        <f t="shared" si="23"/>
        <v>17492.94187079728</v>
      </c>
      <c r="Q80" s="37">
        <f t="shared" si="30"/>
        <v>12827.920013121073</v>
      </c>
      <c r="R80" s="13">
        <f t="shared" si="24"/>
        <v>112922.77835215195</v>
      </c>
      <c r="S80" s="13">
        <f t="shared" si="18"/>
        <v>14239.454742522972</v>
      </c>
      <c r="T80" s="38">
        <f t="shared" si="25"/>
        <v>17492.94187079728</v>
      </c>
      <c r="U80" s="37">
        <f t="shared" si="31"/>
        <v>8611.9977078615011</v>
      </c>
      <c r="V80" s="13">
        <f t="shared" si="26"/>
        <v>56461.389176075973</v>
      </c>
      <c r="W80" s="13">
        <f t="shared" si="19"/>
        <v>9317.7650725624517</v>
      </c>
      <c r="X80" s="38">
        <f t="shared" si="27"/>
        <v>12228.481589410516</v>
      </c>
      <c r="Y80" s="37">
        <f t="shared" si="32"/>
        <v>10551.83163424003</v>
      </c>
      <c r="Z80" s="13">
        <f t="shared" si="28"/>
        <v>59022.725904522653</v>
      </c>
      <c r="AA80" s="13">
        <f t="shared" si="20"/>
        <v>11289.615708046564</v>
      </c>
      <c r="AB80" s="38">
        <f t="shared" si="29"/>
        <v>15218.029501264906</v>
      </c>
    </row>
    <row r="81" spans="12:28" x14ac:dyDescent="0.2">
      <c r="L81">
        <v>81</v>
      </c>
      <c r="M81" s="37">
        <f t="shared" si="21"/>
        <v>12820.458264223957</v>
      </c>
      <c r="N81" s="13">
        <f t="shared" si="22"/>
        <v>53454.499467846683</v>
      </c>
      <c r="O81" s="13">
        <f t="shared" si="17"/>
        <v>13480.390356419595</v>
      </c>
      <c r="P81" s="13">
        <f t="shared" si="23"/>
        <v>17492.94187079728</v>
      </c>
      <c r="Q81" s="37">
        <f t="shared" si="30"/>
        <v>12827.920013121073</v>
      </c>
      <c r="R81" s="13">
        <f t="shared" si="24"/>
        <v>112922.77835215195</v>
      </c>
      <c r="S81" s="13">
        <f t="shared" si="18"/>
        <v>14222.028387838998</v>
      </c>
      <c r="T81" s="38">
        <f t="shared" si="25"/>
        <v>17492.94187079728</v>
      </c>
      <c r="U81" s="37">
        <f t="shared" si="31"/>
        <v>8611.9977078615011</v>
      </c>
      <c r="V81" s="13">
        <f t="shared" si="26"/>
        <v>56461.389176075973</v>
      </c>
      <c r="W81" s="13">
        <f t="shared" si="19"/>
        <v>9309.0518952204638</v>
      </c>
      <c r="X81" s="38">
        <f t="shared" si="27"/>
        <v>12228.481589410516</v>
      </c>
      <c r="Y81" s="37">
        <f t="shared" si="32"/>
        <v>10551.83163424003</v>
      </c>
      <c r="Z81" s="13">
        <f t="shared" si="28"/>
        <v>59022.725904522653</v>
      </c>
      <c r="AA81" s="13">
        <f t="shared" si="20"/>
        <v>11280.507262690928</v>
      </c>
      <c r="AB81" s="38">
        <f t="shared" si="29"/>
        <v>15218.029501264906</v>
      </c>
    </row>
    <row r="82" spans="12:28" x14ac:dyDescent="0.2">
      <c r="L82">
        <v>82</v>
      </c>
      <c r="M82" s="37">
        <f t="shared" si="21"/>
        <v>12820.458264223957</v>
      </c>
      <c r="N82" s="13">
        <f t="shared" si="22"/>
        <v>53454.499467846683</v>
      </c>
      <c r="O82" s="13">
        <f t="shared" si="17"/>
        <v>13472.342404075745</v>
      </c>
      <c r="P82" s="13">
        <f t="shared" si="23"/>
        <v>17492.94187079728</v>
      </c>
      <c r="Q82" s="37">
        <f t="shared" si="30"/>
        <v>12827.920013121073</v>
      </c>
      <c r="R82" s="13">
        <f t="shared" si="24"/>
        <v>112922.77835215195</v>
      </c>
      <c r="S82" s="13">
        <f t="shared" si="18"/>
        <v>14205.027066196097</v>
      </c>
      <c r="T82" s="38">
        <f t="shared" si="25"/>
        <v>17492.94187079728</v>
      </c>
      <c r="U82" s="37">
        <f t="shared" si="31"/>
        <v>8611.9977078615011</v>
      </c>
      <c r="V82" s="13">
        <f t="shared" si="26"/>
        <v>56461.389176075973</v>
      </c>
      <c r="W82" s="13">
        <f t="shared" si="19"/>
        <v>9300.5512343990122</v>
      </c>
      <c r="X82" s="38">
        <f t="shared" si="27"/>
        <v>12228.481589410516</v>
      </c>
      <c r="Y82" s="37">
        <f t="shared" si="32"/>
        <v>10551.83163424003</v>
      </c>
      <c r="Z82" s="13">
        <f t="shared" si="28"/>
        <v>59022.725904522653</v>
      </c>
      <c r="AA82" s="13">
        <f t="shared" si="20"/>
        <v>11271.620974539088</v>
      </c>
      <c r="AB82" s="38">
        <f t="shared" si="29"/>
        <v>15218.029501264906</v>
      </c>
    </row>
    <row r="83" spans="12:28" x14ac:dyDescent="0.2">
      <c r="L83">
        <v>83</v>
      </c>
      <c r="M83" s="37">
        <f t="shared" si="21"/>
        <v>12820.458264223957</v>
      </c>
      <c r="N83" s="13">
        <f t="shared" si="22"/>
        <v>53454.499467846683</v>
      </c>
      <c r="O83" s="13">
        <f t="shared" si="17"/>
        <v>13464.488378294398</v>
      </c>
      <c r="P83" s="13">
        <f t="shared" si="23"/>
        <v>17492.94187079728</v>
      </c>
      <c r="Q83" s="37">
        <f t="shared" si="30"/>
        <v>12827.920013121073</v>
      </c>
      <c r="R83" s="13">
        <f t="shared" si="24"/>
        <v>112922.77835215195</v>
      </c>
      <c r="S83" s="13">
        <f t="shared" si="18"/>
        <v>14188.435414954229</v>
      </c>
      <c r="T83" s="38">
        <f t="shared" si="25"/>
        <v>17492.94187079728</v>
      </c>
      <c r="U83" s="37">
        <f t="shared" si="31"/>
        <v>8611.9977078615011</v>
      </c>
      <c r="V83" s="13">
        <f t="shared" si="26"/>
        <v>56461.389176075973</v>
      </c>
      <c r="W83" s="13">
        <f t="shared" si="19"/>
        <v>9292.2554087780791</v>
      </c>
      <c r="X83" s="38">
        <f t="shared" si="27"/>
        <v>12228.481589410516</v>
      </c>
      <c r="Y83" s="37">
        <f t="shared" si="32"/>
        <v>10551.83163424003</v>
      </c>
      <c r="Z83" s="13">
        <f t="shared" si="28"/>
        <v>59022.725904522653</v>
      </c>
      <c r="AA83" s="13">
        <f t="shared" si="20"/>
        <v>11262.948813812593</v>
      </c>
      <c r="AB83" s="38">
        <f t="shared" si="29"/>
        <v>15218.029501264906</v>
      </c>
    </row>
    <row r="84" spans="12:28" x14ac:dyDescent="0.2">
      <c r="L84">
        <v>84</v>
      </c>
      <c r="M84" s="37">
        <f t="shared" si="21"/>
        <v>12820.458264223957</v>
      </c>
      <c r="N84" s="13">
        <f t="shared" si="22"/>
        <v>53454.499467846683</v>
      </c>
      <c r="O84" s="13">
        <f t="shared" si="17"/>
        <v>13456.821353126894</v>
      </c>
      <c r="P84" s="13">
        <f t="shared" si="23"/>
        <v>17492.94187079728</v>
      </c>
      <c r="Q84" s="37">
        <f t="shared" si="30"/>
        <v>12827.920013121073</v>
      </c>
      <c r="R84" s="13">
        <f t="shared" si="24"/>
        <v>112922.77835215195</v>
      </c>
      <c r="S84" s="13">
        <f t="shared" si="18"/>
        <v>14172.238803027643</v>
      </c>
      <c r="T84" s="38">
        <f t="shared" si="25"/>
        <v>17492.94187079728</v>
      </c>
      <c r="U84" s="37">
        <f t="shared" si="31"/>
        <v>8611.9977078615011</v>
      </c>
      <c r="V84" s="13">
        <f t="shared" si="26"/>
        <v>56461.389176075973</v>
      </c>
      <c r="W84" s="13">
        <f t="shared" si="19"/>
        <v>9284.1571028147864</v>
      </c>
      <c r="X84" s="38">
        <f t="shared" si="27"/>
        <v>12228.481589410516</v>
      </c>
      <c r="Y84" s="37">
        <f t="shared" si="32"/>
        <v>10551.83163424003</v>
      </c>
      <c r="Z84" s="13">
        <f t="shared" si="28"/>
        <v>59022.725904522653</v>
      </c>
      <c r="AA84" s="13">
        <f t="shared" si="20"/>
        <v>11254.483133103395</v>
      </c>
      <c r="AB84" s="38">
        <f t="shared" si="29"/>
        <v>15218.029501264906</v>
      </c>
    </row>
    <row r="85" spans="12:28" x14ac:dyDescent="0.2">
      <c r="L85">
        <v>85</v>
      </c>
      <c r="M85" s="37">
        <f t="shared" si="21"/>
        <v>12820.458264223957</v>
      </c>
      <c r="N85" s="13">
        <f t="shared" si="22"/>
        <v>53454.499467846683</v>
      </c>
      <c r="O85" s="13">
        <f t="shared" si="17"/>
        <v>13449.334728551565</v>
      </c>
      <c r="P85" s="13">
        <f t="shared" si="23"/>
        <v>17492.94187079728</v>
      </c>
      <c r="Q85" s="37">
        <f t="shared" si="30"/>
        <v>12827.920013121073</v>
      </c>
      <c r="R85" s="13">
        <f t="shared" si="24"/>
        <v>112922.77835215195</v>
      </c>
      <c r="S85" s="13">
        <f t="shared" si="18"/>
        <v>14156.423287852273</v>
      </c>
      <c r="T85" s="38">
        <f t="shared" si="25"/>
        <v>17492.94187079728</v>
      </c>
      <c r="U85" s="37">
        <f t="shared" si="31"/>
        <v>8611.9977078615011</v>
      </c>
      <c r="V85" s="13">
        <f t="shared" si="26"/>
        <v>56461.389176075973</v>
      </c>
      <c r="W85" s="13">
        <f t="shared" si="19"/>
        <v>9276.249345227101</v>
      </c>
      <c r="X85" s="38">
        <f t="shared" si="27"/>
        <v>12228.481589410516</v>
      </c>
      <c r="Y85" s="37">
        <f t="shared" si="32"/>
        <v>10551.83163424003</v>
      </c>
      <c r="Z85" s="13">
        <f t="shared" si="28"/>
        <v>59022.725904522653</v>
      </c>
      <c r="AA85" s="13">
        <f t="shared" si="20"/>
        <v>11246.216644881473</v>
      </c>
      <c r="AB85" s="38">
        <f t="shared" si="29"/>
        <v>15218.029501264906</v>
      </c>
    </row>
    <row r="86" spans="12:28" x14ac:dyDescent="0.2">
      <c r="L86">
        <v>86</v>
      </c>
      <c r="M86" s="37">
        <f t="shared" si="21"/>
        <v>12820.458264223957</v>
      </c>
      <c r="N86" s="13">
        <f t="shared" si="22"/>
        <v>53454.499467846683</v>
      </c>
      <c r="O86" s="13">
        <f t="shared" si="17"/>
        <v>13442.0222115245</v>
      </c>
      <c r="P86" s="13">
        <f t="shared" si="23"/>
        <v>17492.94187079728</v>
      </c>
      <c r="Q86" s="37">
        <f t="shared" si="30"/>
        <v>12827.920013121073</v>
      </c>
      <c r="R86" s="13">
        <f t="shared" si="24"/>
        <v>112922.77835215195</v>
      </c>
      <c r="S86" s="13">
        <f t="shared" si="18"/>
        <v>14140.975575355398</v>
      </c>
      <c r="T86" s="38">
        <f t="shared" si="25"/>
        <v>17492.94187079728</v>
      </c>
      <c r="U86" s="37">
        <f t="shared" si="31"/>
        <v>8611.9977078615011</v>
      </c>
      <c r="V86" s="13">
        <f t="shared" si="26"/>
        <v>56461.389176075973</v>
      </c>
      <c r="W86" s="13">
        <f t="shared" si="19"/>
        <v>9268.5254889786629</v>
      </c>
      <c r="X86" s="38">
        <f t="shared" si="27"/>
        <v>12228.481589410516</v>
      </c>
      <c r="Y86" s="37">
        <f t="shared" si="32"/>
        <v>10551.83163424003</v>
      </c>
      <c r="Z86" s="13">
        <f t="shared" si="28"/>
        <v>59022.725904522653</v>
      </c>
      <c r="AA86" s="13">
        <f t="shared" si="20"/>
        <v>11238.142400571689</v>
      </c>
      <c r="AB86" s="38">
        <f t="shared" si="29"/>
        <v>15218.029501264906</v>
      </c>
    </row>
    <row r="87" spans="12:28" x14ac:dyDescent="0.2">
      <c r="L87">
        <v>87</v>
      </c>
      <c r="M87" s="37">
        <f t="shared" si="21"/>
        <v>12820.458264223957</v>
      </c>
      <c r="N87" s="13">
        <f t="shared" si="22"/>
        <v>53454.499467846683</v>
      </c>
      <c r="O87" s="13">
        <f t="shared" si="17"/>
        <v>13434.877798337136</v>
      </c>
      <c r="P87" s="13">
        <f t="shared" si="23"/>
        <v>17492.94187079728</v>
      </c>
      <c r="Q87" s="37">
        <f t="shared" si="30"/>
        <v>12827.920013121073</v>
      </c>
      <c r="R87" s="13">
        <f t="shared" si="24"/>
        <v>112922.77835215195</v>
      </c>
      <c r="S87" s="13">
        <f t="shared" si="18"/>
        <v>14125.882982686038</v>
      </c>
      <c r="T87" s="38">
        <f t="shared" si="25"/>
        <v>17492.94187079728</v>
      </c>
      <c r="U87" s="37">
        <f t="shared" si="31"/>
        <v>8611.9977078615011</v>
      </c>
      <c r="V87" s="13">
        <f t="shared" si="26"/>
        <v>56461.389176075973</v>
      </c>
      <c r="W87" s="13">
        <f t="shared" si="19"/>
        <v>9260.979192643983</v>
      </c>
      <c r="X87" s="38">
        <f t="shared" si="27"/>
        <v>12228.481589410516</v>
      </c>
      <c r="Y87" s="37">
        <f t="shared" si="32"/>
        <v>10551.83163424003</v>
      </c>
      <c r="Z87" s="13">
        <f t="shared" si="28"/>
        <v>59022.725904522653</v>
      </c>
      <c r="AA87" s="13">
        <f t="shared" si="20"/>
        <v>11230.253771073623</v>
      </c>
      <c r="AB87" s="38">
        <f t="shared" si="29"/>
        <v>15218.029501264906</v>
      </c>
    </row>
    <row r="88" spans="12:28" x14ac:dyDescent="0.2">
      <c r="L88">
        <v>88</v>
      </c>
      <c r="M88" s="37">
        <f t="shared" si="21"/>
        <v>12820.458264223957</v>
      </c>
      <c r="N88" s="13">
        <f t="shared" si="22"/>
        <v>53454.499467846683</v>
      </c>
      <c r="O88" s="13">
        <f t="shared" si="17"/>
        <v>13427.895758176759</v>
      </c>
      <c r="P88" s="13">
        <f t="shared" si="23"/>
        <v>17492.94187079728</v>
      </c>
      <c r="Q88" s="37">
        <f t="shared" si="30"/>
        <v>12827.920013121073</v>
      </c>
      <c r="R88" s="13">
        <f t="shared" si="24"/>
        <v>112922.77835215195</v>
      </c>
      <c r="S88" s="13">
        <f t="shared" si="18"/>
        <v>14111.133403486436</v>
      </c>
      <c r="T88" s="38">
        <f t="shared" si="25"/>
        <v>17492.94187079728</v>
      </c>
      <c r="U88" s="37">
        <f t="shared" si="31"/>
        <v>8611.9977078615011</v>
      </c>
      <c r="V88" s="13">
        <f t="shared" si="26"/>
        <v>56461.389176075973</v>
      </c>
      <c r="W88" s="13">
        <f t="shared" si="19"/>
        <v>9253.6044030441826</v>
      </c>
      <c r="X88" s="38">
        <f t="shared" si="27"/>
        <v>12228.481589410516</v>
      </c>
      <c r="Y88" s="37">
        <f t="shared" si="32"/>
        <v>10551.83163424003</v>
      </c>
      <c r="Z88" s="13">
        <f t="shared" si="28"/>
        <v>59022.725904522653</v>
      </c>
      <c r="AA88" s="13">
        <f t="shared" si="20"/>
        <v>11222.544428609606</v>
      </c>
      <c r="AB88" s="38">
        <f t="shared" si="29"/>
        <v>15218.029501264906</v>
      </c>
    </row>
    <row r="89" spans="12:28" x14ac:dyDescent="0.2">
      <c r="L89">
        <v>89</v>
      </c>
      <c r="M89" s="37">
        <f t="shared" si="21"/>
        <v>12820.458264223957</v>
      </c>
      <c r="N89" s="13">
        <f t="shared" si="22"/>
        <v>53454.499467846683</v>
      </c>
      <c r="O89" s="13">
        <f t="shared" si="17"/>
        <v>13421.070617795267</v>
      </c>
      <c r="P89" s="13">
        <f t="shared" si="23"/>
        <v>17492.94187079728</v>
      </c>
      <c r="Q89" s="37">
        <f t="shared" si="30"/>
        <v>12827.920013121073</v>
      </c>
      <c r="R89" s="13">
        <f t="shared" si="24"/>
        <v>112922.77835215195</v>
      </c>
      <c r="S89" s="13">
        <f t="shared" si="18"/>
        <v>14096.715275504803</v>
      </c>
      <c r="T89" s="38">
        <f t="shared" si="25"/>
        <v>17492.94187079728</v>
      </c>
      <c r="U89" s="37">
        <f t="shared" si="31"/>
        <v>8611.9977078615011</v>
      </c>
      <c r="V89" s="13">
        <f t="shared" si="26"/>
        <v>56461.389176075973</v>
      </c>
      <c r="W89" s="13">
        <f t="shared" si="19"/>
        <v>9246.3953390533661</v>
      </c>
      <c r="X89" s="38">
        <f t="shared" si="27"/>
        <v>12228.481589410516</v>
      </c>
      <c r="Y89" s="37">
        <f t="shared" si="32"/>
        <v>10551.83163424003</v>
      </c>
      <c r="Z89" s="13">
        <f t="shared" si="28"/>
        <v>59022.725904522653</v>
      </c>
      <c r="AA89" s="13">
        <f t="shared" si="20"/>
        <v>11215.008329796465</v>
      </c>
      <c r="AB89" s="38">
        <f t="shared" si="29"/>
        <v>15218.029501264906</v>
      </c>
    </row>
    <row r="90" spans="12:28" x14ac:dyDescent="0.2">
      <c r="L90">
        <v>90</v>
      </c>
      <c r="M90" s="37">
        <f t="shared" si="21"/>
        <v>12820.458264223957</v>
      </c>
      <c r="N90" s="13">
        <f t="shared" si="22"/>
        <v>53454.499467846683</v>
      </c>
      <c r="O90" s="13">
        <f t="shared" si="17"/>
        <v>13414.39714720003</v>
      </c>
      <c r="P90" s="13">
        <f t="shared" si="23"/>
        <v>17492.94187079728</v>
      </c>
      <c r="Q90" s="37">
        <f t="shared" si="30"/>
        <v>12827.920013121073</v>
      </c>
      <c r="R90" s="13">
        <f t="shared" si="24"/>
        <v>112922.77835215195</v>
      </c>
      <c r="S90" s="13">
        <f t="shared" si="18"/>
        <v>14082.617550367206</v>
      </c>
      <c r="T90" s="38">
        <f t="shared" si="25"/>
        <v>17492.94187079728</v>
      </c>
      <c r="U90" s="37">
        <f t="shared" si="31"/>
        <v>8611.9977078615011</v>
      </c>
      <c r="V90" s="13">
        <f t="shared" si="26"/>
        <v>56461.389176075973</v>
      </c>
      <c r="W90" s="13">
        <f t="shared" si="19"/>
        <v>9239.3464764845667</v>
      </c>
      <c r="X90" s="38">
        <f t="shared" si="27"/>
        <v>12228.481589410516</v>
      </c>
      <c r="Y90" s="37">
        <f t="shared" si="32"/>
        <v>10551.83163424003</v>
      </c>
      <c r="Z90" s="13">
        <f t="shared" si="28"/>
        <v>59022.725904522653</v>
      </c>
      <c r="AA90" s="13">
        <f t="shared" si="20"/>
        <v>11207.639699845837</v>
      </c>
      <c r="AB90" s="38">
        <f t="shared" si="29"/>
        <v>15218.029501264906</v>
      </c>
    </row>
    <row r="91" spans="12:28" x14ac:dyDescent="0.2">
      <c r="L91">
        <v>91</v>
      </c>
      <c r="M91" s="37">
        <f t="shared" si="21"/>
        <v>12820.458264223957</v>
      </c>
      <c r="N91" s="13">
        <f t="shared" si="22"/>
        <v>53454.499467846683</v>
      </c>
      <c r="O91" s="13">
        <f t="shared" si="17"/>
        <v>13407.870346288206</v>
      </c>
      <c r="P91" s="13">
        <f t="shared" si="23"/>
        <v>17492.94187079728</v>
      </c>
      <c r="Q91" s="37">
        <f t="shared" si="30"/>
        <v>12827.920013121073</v>
      </c>
      <c r="R91" s="13">
        <f t="shared" si="24"/>
        <v>112922.77835215195</v>
      </c>
      <c r="S91" s="13">
        <f t="shared" si="18"/>
        <v>14068.829665342522</v>
      </c>
      <c r="T91" s="38">
        <f t="shared" si="25"/>
        <v>17492.94187079728</v>
      </c>
      <c r="U91" s="37">
        <f t="shared" si="31"/>
        <v>8611.9977078615011</v>
      </c>
      <c r="V91" s="13">
        <f t="shared" si="26"/>
        <v>56461.389176075973</v>
      </c>
      <c r="W91" s="13">
        <f t="shared" si="19"/>
        <v>9232.4525339722259</v>
      </c>
      <c r="X91" s="38">
        <f t="shared" si="27"/>
        <v>12228.481589410516</v>
      </c>
      <c r="Y91" s="37">
        <f t="shared" si="32"/>
        <v>10551.83163424003</v>
      </c>
      <c r="Z91" s="13">
        <f t="shared" si="28"/>
        <v>59022.725904522653</v>
      </c>
      <c r="AA91" s="13">
        <f t="shared" si="20"/>
        <v>11200.433017806214</v>
      </c>
      <c r="AB91" s="38">
        <f t="shared" si="29"/>
        <v>15218.029501264906</v>
      </c>
    </row>
    <row r="92" spans="12:28" x14ac:dyDescent="0.2">
      <c r="L92">
        <v>92</v>
      </c>
      <c r="M92" s="37">
        <f t="shared" si="21"/>
        <v>12820.458264223957</v>
      </c>
      <c r="N92" s="13">
        <f t="shared" si="22"/>
        <v>53454.499467846683</v>
      </c>
      <c r="O92" s="13">
        <f t="shared" si="17"/>
        <v>13401.485432352725</v>
      </c>
      <c r="P92" s="13">
        <f t="shared" si="23"/>
        <v>17492.94187079728</v>
      </c>
      <c r="Q92" s="37">
        <f t="shared" si="30"/>
        <v>12827.920013121073</v>
      </c>
      <c r="R92" s="13">
        <f t="shared" si="24"/>
        <v>112922.77835215195</v>
      </c>
      <c r="S92" s="13">
        <f t="shared" si="18"/>
        <v>14055.341516948811</v>
      </c>
      <c r="T92" s="38">
        <f t="shared" si="25"/>
        <v>17492.94187079728</v>
      </c>
      <c r="U92" s="37">
        <f t="shared" si="31"/>
        <v>8611.9977078615011</v>
      </c>
      <c r="V92" s="13">
        <f t="shared" si="26"/>
        <v>56461.389176075973</v>
      </c>
      <c r="W92" s="13">
        <f t="shared" si="19"/>
        <v>9225.708459775371</v>
      </c>
      <c r="X92" s="38">
        <f t="shared" si="27"/>
        <v>12228.481589410516</v>
      </c>
      <c r="Y92" s="37">
        <f t="shared" si="32"/>
        <v>10551.83163424003</v>
      </c>
      <c r="Z92" s="13">
        <f t="shared" si="28"/>
        <v>59022.725904522653</v>
      </c>
      <c r="AA92" s="13">
        <f t="shared" si="20"/>
        <v>11193.38300276745</v>
      </c>
      <c r="AB92" s="38">
        <f t="shared" si="29"/>
        <v>15218.029501264906</v>
      </c>
    </row>
    <row r="93" spans="12:28" x14ac:dyDescent="0.2">
      <c r="L93">
        <v>93</v>
      </c>
      <c r="M93" s="37">
        <f t="shared" si="21"/>
        <v>12820.458264223957</v>
      </c>
      <c r="N93" s="13">
        <f t="shared" si="22"/>
        <v>53454.499467846683</v>
      </c>
      <c r="O93" s="13">
        <f t="shared" si="17"/>
        <v>13395.237828394351</v>
      </c>
      <c r="P93" s="13">
        <f t="shared" si="23"/>
        <v>17492.94187079728</v>
      </c>
      <c r="Q93" s="37">
        <f t="shared" si="30"/>
        <v>12827.920013121073</v>
      </c>
      <c r="R93" s="13">
        <f t="shared" si="24"/>
        <v>112922.77835215195</v>
      </c>
      <c r="S93" s="13">
        <f t="shared" si="18"/>
        <v>14042.143436262491</v>
      </c>
      <c r="T93" s="38">
        <f t="shared" si="25"/>
        <v>17492.94187079728</v>
      </c>
      <c r="U93" s="37">
        <f t="shared" si="31"/>
        <v>8611.9977078615011</v>
      </c>
      <c r="V93" s="13">
        <f t="shared" si="26"/>
        <v>56461.389176075973</v>
      </c>
      <c r="W93" s="13">
        <f t="shared" si="19"/>
        <v>9219.1094194322104</v>
      </c>
      <c r="X93" s="38">
        <f t="shared" si="27"/>
        <v>12228.481589410516</v>
      </c>
      <c r="Y93" s="37">
        <f t="shared" si="32"/>
        <v>10551.83163424003</v>
      </c>
      <c r="Z93" s="13">
        <f t="shared" si="28"/>
        <v>59022.725904522653</v>
      </c>
      <c r="AA93" s="13">
        <f t="shared" si="20"/>
        <v>11186.484600955328</v>
      </c>
      <c r="AB93" s="38">
        <f t="shared" si="29"/>
        <v>15218.029501264906</v>
      </c>
    </row>
    <row r="94" spans="12:28" x14ac:dyDescent="0.2">
      <c r="L94">
        <v>94</v>
      </c>
      <c r="M94" s="37">
        <f t="shared" si="21"/>
        <v>12820.458264223957</v>
      </c>
      <c r="N94" s="13">
        <f t="shared" si="22"/>
        <v>53454.499467846683</v>
      </c>
      <c r="O94" s="13">
        <f t="shared" si="17"/>
        <v>13389.123152179773</v>
      </c>
      <c r="P94" s="13">
        <f t="shared" si="23"/>
        <v>17492.94187079728</v>
      </c>
      <c r="Q94" s="37">
        <f t="shared" si="30"/>
        <v>12827.920013121073</v>
      </c>
      <c r="R94" s="13">
        <f t="shared" si="24"/>
        <v>112922.77835215195</v>
      </c>
      <c r="S94" s="13">
        <f t="shared" si="18"/>
        <v>14029.22616580354</v>
      </c>
      <c r="T94" s="38">
        <f t="shared" si="25"/>
        <v>17492.94187079728</v>
      </c>
      <c r="U94" s="37">
        <f t="shared" si="31"/>
        <v>8611.9977078615011</v>
      </c>
      <c r="V94" s="13">
        <f t="shared" si="26"/>
        <v>56461.389176075973</v>
      </c>
      <c r="W94" s="13">
        <f t="shared" si="19"/>
        <v>9212.6507842027349</v>
      </c>
      <c r="X94" s="38">
        <f t="shared" si="27"/>
        <v>12228.481589410516</v>
      </c>
      <c r="Y94" s="37">
        <f t="shared" si="32"/>
        <v>10551.83163424003</v>
      </c>
      <c r="Z94" s="13">
        <f t="shared" si="28"/>
        <v>59022.725904522653</v>
      </c>
      <c r="AA94" s="13">
        <f t="shared" si="20"/>
        <v>11179.732973649845</v>
      </c>
      <c r="AB94" s="38">
        <f t="shared" si="29"/>
        <v>15218.029501264906</v>
      </c>
    </row>
    <row r="95" spans="12:28" x14ac:dyDescent="0.2">
      <c r="L95">
        <v>95</v>
      </c>
      <c r="M95" s="37">
        <f t="shared" si="21"/>
        <v>12820.458264223957</v>
      </c>
      <c r="N95" s="13">
        <f t="shared" si="22"/>
        <v>53454.499467846683</v>
      </c>
      <c r="O95" s="13">
        <f t="shared" si="17"/>
        <v>13383.137205990764</v>
      </c>
      <c r="P95" s="13">
        <f t="shared" si="23"/>
        <v>17492.94187079728</v>
      </c>
      <c r="Q95" s="37">
        <f t="shared" si="30"/>
        <v>12827.920013121073</v>
      </c>
      <c r="R95" s="13">
        <f t="shared" si="24"/>
        <v>112922.77835215195</v>
      </c>
      <c r="S95" s="13">
        <f t="shared" si="18"/>
        <v>14016.580837880567</v>
      </c>
      <c r="T95" s="38">
        <f t="shared" si="25"/>
        <v>17492.94187079728</v>
      </c>
      <c r="U95" s="37">
        <f t="shared" si="31"/>
        <v>8611.9977078615011</v>
      </c>
      <c r="V95" s="13">
        <f t="shared" si="26"/>
        <v>56461.389176075973</v>
      </c>
      <c r="W95" s="13">
        <f t="shared" si="19"/>
        <v>9206.3281202412472</v>
      </c>
      <c r="X95" s="38">
        <f t="shared" si="27"/>
        <v>12228.481589410516</v>
      </c>
      <c r="Y95" s="37">
        <f t="shared" si="32"/>
        <v>10551.83163424003</v>
      </c>
      <c r="Z95" s="13">
        <f t="shared" si="28"/>
        <v>59022.725904522653</v>
      </c>
      <c r="AA95" s="13">
        <f t="shared" si="20"/>
        <v>11173.123485866585</v>
      </c>
      <c r="AB95" s="38">
        <f t="shared" si="29"/>
        <v>15218.029501264906</v>
      </c>
    </row>
    <row r="96" spans="12:28" x14ac:dyDescent="0.2">
      <c r="L96">
        <v>96</v>
      </c>
      <c r="M96" s="37">
        <f t="shared" si="21"/>
        <v>12820.458264223957</v>
      </c>
      <c r="N96" s="13">
        <f t="shared" si="22"/>
        <v>53454.499467846683</v>
      </c>
      <c r="O96" s="13">
        <f t="shared" si="17"/>
        <v>13377.275967014026</v>
      </c>
      <c r="P96" s="13">
        <f t="shared" si="23"/>
        <v>17492.94187079728</v>
      </c>
      <c r="Q96" s="37">
        <f t="shared" si="30"/>
        <v>12827.920013121073</v>
      </c>
      <c r="R96" s="13">
        <f t="shared" si="24"/>
        <v>112922.77835215195</v>
      </c>
      <c r="S96" s="13">
        <f t="shared" si="18"/>
        <v>14004.198954289323</v>
      </c>
      <c r="T96" s="38">
        <f t="shared" si="25"/>
        <v>17492.94187079728</v>
      </c>
      <c r="U96" s="37">
        <f t="shared" si="31"/>
        <v>8611.9977078615011</v>
      </c>
      <c r="V96" s="13">
        <f t="shared" si="26"/>
        <v>56461.389176075973</v>
      </c>
      <c r="W96" s="13">
        <f t="shared" si="19"/>
        <v>9200.137178445626</v>
      </c>
      <c r="X96" s="38">
        <f t="shared" si="27"/>
        <v>12228.481589410516</v>
      </c>
      <c r="Y96" s="37">
        <f t="shared" si="32"/>
        <v>10551.83163424003</v>
      </c>
      <c r="Z96" s="13">
        <f t="shared" si="28"/>
        <v>59022.725904522653</v>
      </c>
      <c r="AA96" s="13">
        <f t="shared" si="20"/>
        <v>11166.651695745475</v>
      </c>
      <c r="AB96" s="38">
        <f t="shared" si="29"/>
        <v>15218.029501264906</v>
      </c>
    </row>
    <row r="97" spans="12:28" x14ac:dyDescent="0.2">
      <c r="L97">
        <v>97</v>
      </c>
      <c r="M97" s="37">
        <f t="shared" si="21"/>
        <v>12820.458264223957</v>
      </c>
      <c r="N97" s="13">
        <f t="shared" si="22"/>
        <v>53454.499467846683</v>
      </c>
      <c r="O97" s="13">
        <f t="shared" si="17"/>
        <v>13371.535578325469</v>
      </c>
      <c r="P97" s="13">
        <f t="shared" si="23"/>
        <v>17492.94187079728</v>
      </c>
      <c r="Q97" s="37">
        <f t="shared" si="30"/>
        <v>12827.920013121073</v>
      </c>
      <c r="R97" s="13">
        <f t="shared" si="24"/>
        <v>112922.77835215195</v>
      </c>
      <c r="S97" s="13">
        <f t="shared" si="18"/>
        <v>13992.07236726697</v>
      </c>
      <c r="T97" s="38">
        <f t="shared" si="25"/>
        <v>17492.94187079728</v>
      </c>
      <c r="U97" s="37">
        <f t="shared" si="31"/>
        <v>8611.9977078615011</v>
      </c>
      <c r="V97" s="13">
        <f t="shared" si="26"/>
        <v>56461.389176075973</v>
      </c>
      <c r="W97" s="13">
        <f t="shared" si="19"/>
        <v>9194.0738849344489</v>
      </c>
      <c r="X97" s="38">
        <f t="shared" si="27"/>
        <v>12228.481589410516</v>
      </c>
      <c r="Y97" s="37">
        <f t="shared" si="32"/>
        <v>10551.83163424003</v>
      </c>
      <c r="Z97" s="13">
        <f t="shared" si="28"/>
        <v>59022.725904522653</v>
      </c>
      <c r="AA97" s="13">
        <f t="shared" si="20"/>
        <v>11160.313344595934</v>
      </c>
      <c r="AB97" s="38">
        <f t="shared" si="29"/>
        <v>15218.029501264906</v>
      </c>
    </row>
    <row r="98" spans="12:28" x14ac:dyDescent="0.2">
      <c r="L98">
        <v>98</v>
      </c>
      <c r="M98" s="37">
        <f t="shared" si="21"/>
        <v>12820.458264223957</v>
      </c>
      <c r="N98" s="13">
        <f t="shared" si="22"/>
        <v>53454.499467846683</v>
      </c>
      <c r="O98" s="13">
        <f t="shared" si="17"/>
        <v>13365.912340426474</v>
      </c>
      <c r="P98" s="13">
        <f t="shared" si="23"/>
        <v>17492.94187079728</v>
      </c>
      <c r="Q98" s="37">
        <f t="shared" si="30"/>
        <v>12827.920013121073</v>
      </c>
      <c r="R98" s="13">
        <f t="shared" si="24"/>
        <v>112922.77835215195</v>
      </c>
      <c r="S98" s="13">
        <f t="shared" si="18"/>
        <v>13980.19326161242</v>
      </c>
      <c r="T98" s="38">
        <f t="shared" si="25"/>
        <v>17492.94187079728</v>
      </c>
      <c r="U98" s="37">
        <f t="shared" si="31"/>
        <v>8611.9977078615011</v>
      </c>
      <c r="V98" s="13">
        <f t="shared" si="26"/>
        <v>56461.389176075973</v>
      </c>
      <c r="W98" s="13">
        <f t="shared" si="19"/>
        <v>9188.1343321071745</v>
      </c>
      <c r="X98" s="38">
        <f t="shared" si="27"/>
        <v>12228.481589410516</v>
      </c>
      <c r="Y98" s="37">
        <f t="shared" si="32"/>
        <v>10551.83163424003</v>
      </c>
      <c r="Z98" s="13">
        <f t="shared" si="28"/>
        <v>59022.725904522653</v>
      </c>
      <c r="AA98" s="13">
        <f t="shared" si="20"/>
        <v>11154.104347551485</v>
      </c>
      <c r="AB98" s="38">
        <f t="shared" si="29"/>
        <v>15218.029501264906</v>
      </c>
    </row>
    <row r="99" spans="12:28" x14ac:dyDescent="0.2">
      <c r="L99">
        <v>99</v>
      </c>
      <c r="M99" s="37">
        <f t="shared" si="21"/>
        <v>12820.458264223957</v>
      </c>
      <c r="N99" s="13">
        <f t="shared" si="22"/>
        <v>53454.499467846683</v>
      </c>
      <c r="O99" s="13">
        <f t="shared" si="17"/>
        <v>13360.402703293115</v>
      </c>
      <c r="P99" s="13">
        <f t="shared" si="23"/>
        <v>17492.94187079728</v>
      </c>
      <c r="Q99" s="37">
        <f t="shared" si="30"/>
        <v>12827.920013121073</v>
      </c>
      <c r="R99" s="13">
        <f t="shared" si="24"/>
        <v>112922.77835215195</v>
      </c>
      <c r="S99" s="13">
        <f t="shared" si="18"/>
        <v>13968.554137890285</v>
      </c>
      <c r="T99" s="38">
        <f t="shared" si="25"/>
        <v>17492.94187079728</v>
      </c>
      <c r="U99" s="37">
        <f t="shared" si="31"/>
        <v>8611.9977078615011</v>
      </c>
      <c r="V99" s="13">
        <f t="shared" si="26"/>
        <v>56461.389176075973</v>
      </c>
      <c r="W99" s="13">
        <f t="shared" si="19"/>
        <v>9182.3147702461065</v>
      </c>
      <c r="X99" s="38">
        <f t="shared" si="27"/>
        <v>12228.481589410516</v>
      </c>
      <c r="Y99" s="37">
        <f t="shared" si="32"/>
        <v>10551.83163424003</v>
      </c>
      <c r="Z99" s="13">
        <f t="shared" si="28"/>
        <v>59022.725904522653</v>
      </c>
      <c r="AA99" s="13">
        <f t="shared" si="20"/>
        <v>11148.020784790764</v>
      </c>
      <c r="AB99" s="38">
        <f t="shared" si="29"/>
        <v>15218.029501264906</v>
      </c>
    </row>
    <row r="100" spans="12:28" x14ac:dyDescent="0.2">
      <c r="L100">
        <v>100</v>
      </c>
      <c r="M100" s="37">
        <f t="shared" si="21"/>
        <v>12820.458264223957</v>
      </c>
      <c r="N100" s="13">
        <f t="shared" si="22"/>
        <v>53454.499467846683</v>
      </c>
      <c r="O100" s="13">
        <f t="shared" si="17"/>
        <v>13355.003258902423</v>
      </c>
      <c r="P100" s="13">
        <f t="shared" si="23"/>
        <v>17492.94187079728</v>
      </c>
      <c r="Q100" s="37">
        <f t="shared" si="30"/>
        <v>12827.920013121073</v>
      </c>
      <c r="R100" s="13">
        <f t="shared" si="24"/>
        <v>112922.77835215195</v>
      </c>
      <c r="S100" s="13">
        <f t="shared" si="18"/>
        <v>13957.147796642592</v>
      </c>
      <c r="T100" s="38">
        <f t="shared" si="25"/>
        <v>17492.94187079728</v>
      </c>
      <c r="U100" s="37">
        <f t="shared" si="31"/>
        <v>8611.9977078615011</v>
      </c>
      <c r="V100" s="13">
        <f t="shared" si="26"/>
        <v>56461.389176075973</v>
      </c>
      <c r="W100" s="13">
        <f t="shared" si="19"/>
        <v>9176.6115996222616</v>
      </c>
      <c r="X100" s="38">
        <f t="shared" si="27"/>
        <v>12228.481589410516</v>
      </c>
      <c r="Y100" s="37">
        <f t="shared" si="32"/>
        <v>10551.83163424003</v>
      </c>
      <c r="Z100" s="13">
        <f t="shared" si="28"/>
        <v>59022.725904522653</v>
      </c>
      <c r="AA100" s="13">
        <f t="shared" si="20"/>
        <v>11142.058893285257</v>
      </c>
      <c r="AB100" s="38">
        <f t="shared" si="29"/>
        <v>15218.029501264906</v>
      </c>
    </row>
    <row r="101" spans="12:28" x14ac:dyDescent="0.2">
      <c r="L101">
        <v>101</v>
      </c>
      <c r="M101" s="37">
        <f t="shared" si="21"/>
        <v>12820.458264223957</v>
      </c>
      <c r="N101" s="13">
        <f t="shared" si="22"/>
        <v>53454.499467846683</v>
      </c>
      <c r="O101" s="13">
        <f t="shared" si="17"/>
        <v>13349.710734202636</v>
      </c>
      <c r="P101" s="13">
        <f t="shared" si="23"/>
        <v>17492.94187079728</v>
      </c>
      <c r="Q101" s="37">
        <f t="shared" si="30"/>
        <v>12827.920013121073</v>
      </c>
      <c r="R101" s="13">
        <f t="shared" si="24"/>
        <v>112922.77835215195</v>
      </c>
      <c r="S101" s="13">
        <f t="shared" si="18"/>
        <v>13945.967323538418</v>
      </c>
      <c r="T101" s="38">
        <f t="shared" si="25"/>
        <v>17492.94187079728</v>
      </c>
      <c r="U101" s="37">
        <f t="shared" si="31"/>
        <v>8611.9977078615011</v>
      </c>
      <c r="V101" s="13">
        <f t="shared" si="26"/>
        <v>56461.389176075973</v>
      </c>
      <c r="W101" s="13">
        <f t="shared" si="19"/>
        <v>9171.0213630701746</v>
      </c>
      <c r="X101" s="38">
        <f t="shared" si="27"/>
        <v>12228.481589410516</v>
      </c>
      <c r="Y101" s="37">
        <f t="shared" si="32"/>
        <v>10551.83163424003</v>
      </c>
      <c r="Z101" s="13">
        <f t="shared" si="28"/>
        <v>59022.725904522653</v>
      </c>
      <c r="AA101" s="13">
        <f t="shared" si="20"/>
        <v>11136.215059037284</v>
      </c>
      <c r="AB101" s="38">
        <f t="shared" si="29"/>
        <v>15218.029501264906</v>
      </c>
    </row>
    <row r="102" spans="12:28" x14ac:dyDescent="0.2">
      <c r="L102">
        <v>102</v>
      </c>
      <c r="M102" s="37">
        <f t="shared" si="21"/>
        <v>12820.458264223957</v>
      </c>
      <c r="N102" s="13">
        <f t="shared" si="22"/>
        <v>53454.499467846683</v>
      </c>
      <c r="O102" s="13">
        <f t="shared" si="17"/>
        <v>13344.521984496963</v>
      </c>
      <c r="P102" s="13">
        <f t="shared" si="23"/>
        <v>17492.94187079728</v>
      </c>
      <c r="Q102" s="37">
        <f t="shared" si="30"/>
        <v>12827.920013121073</v>
      </c>
      <c r="R102" s="13">
        <f t="shared" si="24"/>
        <v>112922.77835215195</v>
      </c>
      <c r="S102" s="13">
        <f t="shared" si="18"/>
        <v>13935.006075397072</v>
      </c>
      <c r="T102" s="38">
        <f t="shared" si="25"/>
        <v>17492.94187079728</v>
      </c>
      <c r="U102" s="37">
        <f t="shared" si="31"/>
        <v>8611.9977078615011</v>
      </c>
      <c r="V102" s="13">
        <f t="shared" si="26"/>
        <v>56461.389176075973</v>
      </c>
      <c r="W102" s="13">
        <f t="shared" si="19"/>
        <v>9165.5407389995016</v>
      </c>
      <c r="X102" s="38">
        <f t="shared" si="27"/>
        <v>12228.481589410516</v>
      </c>
      <c r="Y102" s="37">
        <f t="shared" si="32"/>
        <v>10551.83163424003</v>
      </c>
      <c r="Z102" s="13">
        <f t="shared" si="28"/>
        <v>59022.725904522653</v>
      </c>
      <c r="AA102" s="13">
        <f t="shared" si="20"/>
        <v>11130.485809774565</v>
      </c>
      <c r="AB102" s="38">
        <f t="shared" si="29"/>
        <v>15218.029501264906</v>
      </c>
    </row>
    <row r="103" spans="12:28" x14ac:dyDescent="0.2">
      <c r="L103">
        <v>103</v>
      </c>
      <c r="M103" s="37">
        <f t="shared" si="21"/>
        <v>12820.458264223957</v>
      </c>
      <c r="N103" s="13">
        <f t="shared" si="22"/>
        <v>53454.499467846683</v>
      </c>
      <c r="O103" s="13">
        <f t="shared" si="17"/>
        <v>13339.43398721276</v>
      </c>
      <c r="P103" s="13">
        <f t="shared" si="23"/>
        <v>17492.94187079728</v>
      </c>
      <c r="Q103" s="37">
        <f t="shared" si="30"/>
        <v>12827.920013121073</v>
      </c>
      <c r="R103" s="13">
        <f t="shared" si="24"/>
        <v>112922.77835215195</v>
      </c>
      <c r="S103" s="13">
        <f t="shared" si="18"/>
        <v>13924.25766702546</v>
      </c>
      <c r="T103" s="38">
        <f t="shared" si="25"/>
        <v>17492.94187079728</v>
      </c>
      <c r="U103" s="37">
        <f t="shared" si="31"/>
        <v>8611.9977078615011</v>
      </c>
      <c r="V103" s="13">
        <f t="shared" si="26"/>
        <v>56461.389176075973</v>
      </c>
      <c r="W103" s="13">
        <f t="shared" si="19"/>
        <v>9160.1665348136958</v>
      </c>
      <c r="X103" s="38">
        <f t="shared" si="27"/>
        <v>12228.481589410516</v>
      </c>
      <c r="Y103" s="37">
        <f t="shared" si="32"/>
        <v>10551.83163424003</v>
      </c>
      <c r="Z103" s="13">
        <f t="shared" si="28"/>
        <v>59022.725904522653</v>
      </c>
      <c r="AA103" s="13">
        <f t="shared" si="20"/>
        <v>11124.867808070347</v>
      </c>
      <c r="AB103" s="38">
        <f t="shared" si="29"/>
        <v>15218.029501264906</v>
      </c>
    </row>
    <row r="104" spans="12:28" x14ac:dyDescent="0.2">
      <c r="L104">
        <v>104</v>
      </c>
      <c r="M104" s="37">
        <f t="shared" si="21"/>
        <v>12820.458264223957</v>
      </c>
      <c r="N104" s="13">
        <f t="shared" si="22"/>
        <v>53454.499467846683</v>
      </c>
      <c r="O104" s="13">
        <f t="shared" si="17"/>
        <v>13334.443836030176</v>
      </c>
      <c r="P104" s="13">
        <f t="shared" si="23"/>
        <v>17492.94187079728</v>
      </c>
      <c r="Q104" s="37">
        <f t="shared" si="30"/>
        <v>12827.920013121073</v>
      </c>
      <c r="R104" s="13">
        <f t="shared" si="24"/>
        <v>112922.77835215195</v>
      </c>
      <c r="S104" s="13">
        <f t="shared" si="18"/>
        <v>13913.715958814842</v>
      </c>
      <c r="T104" s="38">
        <f t="shared" si="25"/>
        <v>17492.94187079728</v>
      </c>
      <c r="U104" s="37">
        <f t="shared" si="31"/>
        <v>8611.9977078615011</v>
      </c>
      <c r="V104" s="13">
        <f t="shared" si="26"/>
        <v>56461.389176075973</v>
      </c>
      <c r="W104" s="13">
        <f t="shared" si="19"/>
        <v>9154.895680708385</v>
      </c>
      <c r="X104" s="38">
        <f t="shared" si="27"/>
        <v>12228.481589410516</v>
      </c>
      <c r="Y104" s="37">
        <f t="shared" si="32"/>
        <v>10551.83163424003</v>
      </c>
      <c r="Z104" s="13">
        <f t="shared" si="28"/>
        <v>59022.725904522653</v>
      </c>
      <c r="AA104" s="13">
        <f t="shared" si="20"/>
        <v>11119.35784486044</v>
      </c>
      <c r="AB104" s="38">
        <f t="shared" si="29"/>
        <v>15218.029501264906</v>
      </c>
    </row>
    <row r="105" spans="12:28" x14ac:dyDescent="0.2">
      <c r="L105">
        <v>105</v>
      </c>
      <c r="M105" s="37">
        <f t="shared" si="21"/>
        <v>12820.458264223957</v>
      </c>
      <c r="N105" s="13">
        <f t="shared" si="22"/>
        <v>53454.499467846683</v>
      </c>
      <c r="O105" s="13">
        <f t="shared" si="17"/>
        <v>13329.548735346307</v>
      </c>
      <c r="P105" s="13">
        <f t="shared" si="23"/>
        <v>17492.94187079728</v>
      </c>
      <c r="Q105" s="37">
        <f t="shared" si="30"/>
        <v>12827.920013121073</v>
      </c>
      <c r="R105" s="13">
        <f t="shared" si="24"/>
        <v>112922.77835215195</v>
      </c>
      <c r="S105" s="13">
        <f t="shared" si="18"/>
        <v>13903.37504504633</v>
      </c>
      <c r="T105" s="38">
        <f t="shared" si="25"/>
        <v>17492.94187079728</v>
      </c>
      <c r="U105" s="37">
        <f t="shared" si="31"/>
        <v>8611.9977078615011</v>
      </c>
      <c r="V105" s="13">
        <f t="shared" si="26"/>
        <v>56461.389176075973</v>
      </c>
      <c r="W105" s="13">
        <f t="shared" si="19"/>
        <v>9149.725223824129</v>
      </c>
      <c r="X105" s="38">
        <f t="shared" si="27"/>
        <v>12228.481589410516</v>
      </c>
      <c r="Y105" s="37">
        <f t="shared" si="32"/>
        <v>10551.83163424003</v>
      </c>
      <c r="Z105" s="13">
        <f t="shared" si="28"/>
        <v>59022.725904522653</v>
      </c>
      <c r="AA105" s="13">
        <f t="shared" si="20"/>
        <v>11113.952833330723</v>
      </c>
      <c r="AB105" s="38">
        <f t="shared" si="29"/>
        <v>15218.029501264906</v>
      </c>
    </row>
    <row r="106" spans="12:28" x14ac:dyDescent="0.2">
      <c r="L106">
        <v>106</v>
      </c>
      <c r="M106" s="37">
        <f t="shared" si="21"/>
        <v>12820.458264223957</v>
      </c>
      <c r="N106" s="13">
        <f t="shared" si="22"/>
        <v>53454.499467846683</v>
      </c>
      <c r="O106" s="13">
        <f t="shared" si="17"/>
        <v>13324.745995052699</v>
      </c>
      <c r="P106" s="13">
        <f t="shared" si="23"/>
        <v>17492.94187079728</v>
      </c>
      <c r="Q106" s="37">
        <f t="shared" si="30"/>
        <v>12827.920013121073</v>
      </c>
      <c r="R106" s="13">
        <f t="shared" si="24"/>
        <v>112922.77835215195</v>
      </c>
      <c r="S106" s="13">
        <f t="shared" si="18"/>
        <v>13893.229242858355</v>
      </c>
      <c r="T106" s="38">
        <f t="shared" si="25"/>
        <v>17492.94187079728</v>
      </c>
      <c r="U106" s="37">
        <f t="shared" si="31"/>
        <v>8611.9977078615011</v>
      </c>
      <c r="V106" s="13">
        <f t="shared" si="26"/>
        <v>56461.389176075973</v>
      </c>
      <c r="W106" s="13">
        <f t="shared" si="19"/>
        <v>9144.6523227301423</v>
      </c>
      <c r="X106" s="38">
        <f t="shared" si="27"/>
        <v>12228.481589410516</v>
      </c>
      <c r="Y106" s="37">
        <f t="shared" si="32"/>
        <v>10551.83163424003</v>
      </c>
      <c r="Z106" s="13">
        <f t="shared" si="28"/>
        <v>59022.725904522653</v>
      </c>
      <c r="AA106" s="13">
        <f t="shared" si="20"/>
        <v>11108.649803150622</v>
      </c>
      <c r="AB106" s="38">
        <f t="shared" si="29"/>
        <v>15218.029501264906</v>
      </c>
    </row>
    <row r="107" spans="12:28" x14ac:dyDescent="0.2">
      <c r="L107">
        <v>107</v>
      </c>
      <c r="M107" s="37">
        <f t="shared" si="21"/>
        <v>12820.458264223957</v>
      </c>
      <c r="N107" s="13">
        <f t="shared" si="22"/>
        <v>53454.499467846683</v>
      </c>
      <c r="O107" s="13">
        <f t="shared" si="17"/>
        <v>13320.0330256057</v>
      </c>
      <c r="P107" s="13">
        <f t="shared" si="23"/>
        <v>17492.94187079728</v>
      </c>
      <c r="Q107" s="37">
        <f t="shared" si="30"/>
        <v>12827.920013121073</v>
      </c>
      <c r="R107" s="13">
        <f t="shared" si="24"/>
        <v>112922.77835215195</v>
      </c>
      <c r="S107" s="13">
        <f t="shared" si="18"/>
        <v>13883.273081832773</v>
      </c>
      <c r="T107" s="38">
        <f t="shared" si="25"/>
        <v>17492.94187079728</v>
      </c>
      <c r="U107" s="37">
        <f t="shared" si="31"/>
        <v>8611.9977078615011</v>
      </c>
      <c r="V107" s="13">
        <f t="shared" si="26"/>
        <v>56461.389176075973</v>
      </c>
      <c r="W107" s="13">
        <f t="shared" si="19"/>
        <v>9139.674242217352</v>
      </c>
      <c r="X107" s="38">
        <f t="shared" si="27"/>
        <v>12228.481589410516</v>
      </c>
      <c r="Y107" s="37">
        <f t="shared" si="32"/>
        <v>10551.83163424003</v>
      </c>
      <c r="Z107" s="13">
        <f t="shared" si="28"/>
        <v>59022.725904522653</v>
      </c>
      <c r="AA107" s="13">
        <f t="shared" si="20"/>
        <v>11103.445895029961</v>
      </c>
      <c r="AB107" s="38">
        <f t="shared" si="29"/>
        <v>15218.029501264906</v>
      </c>
    </row>
    <row r="108" spans="12:28" x14ac:dyDescent="0.2">
      <c r="L108">
        <v>108</v>
      </c>
      <c r="M108" s="37">
        <f t="shared" si="21"/>
        <v>12820.458264223957</v>
      </c>
      <c r="N108" s="13">
        <f t="shared" si="22"/>
        <v>53454.499467846683</v>
      </c>
      <c r="O108" s="13">
        <f t="shared" si="17"/>
        <v>13315.407333370686</v>
      </c>
      <c r="P108" s="13">
        <f t="shared" si="23"/>
        <v>17492.94187079728</v>
      </c>
      <c r="Q108" s="37">
        <f t="shared" si="30"/>
        <v>12827.920013121073</v>
      </c>
      <c r="R108" s="13">
        <f t="shared" si="24"/>
        <v>112922.77835215195</v>
      </c>
      <c r="S108" s="13">
        <f t="shared" si="18"/>
        <v>13873.501294159516</v>
      </c>
      <c r="T108" s="38">
        <f t="shared" si="25"/>
        <v>17492.94187079728</v>
      </c>
      <c r="U108" s="37">
        <f t="shared" si="31"/>
        <v>8611.9977078615011</v>
      </c>
      <c r="V108" s="13">
        <f t="shared" si="26"/>
        <v>56461.389176075973</v>
      </c>
      <c r="W108" s="13">
        <f t="shared" si="19"/>
        <v>9134.7883483807236</v>
      </c>
      <c r="X108" s="38">
        <f t="shared" si="27"/>
        <v>12228.481589410516</v>
      </c>
      <c r="Y108" s="37">
        <f t="shared" si="32"/>
        <v>10551.83163424003</v>
      </c>
      <c r="Z108" s="13">
        <f t="shared" si="28"/>
        <v>59022.725904522653</v>
      </c>
      <c r="AA108" s="13">
        <f t="shared" si="20"/>
        <v>11098.338355578204</v>
      </c>
      <c r="AB108" s="38">
        <f t="shared" si="29"/>
        <v>15218.029501264906</v>
      </c>
    </row>
    <row r="109" spans="12:28" x14ac:dyDescent="0.2">
      <c r="L109">
        <v>109</v>
      </c>
      <c r="M109" s="37">
        <f t="shared" si="21"/>
        <v>12820.458264223957</v>
      </c>
      <c r="N109" s="13">
        <f t="shared" si="22"/>
        <v>53454.499467846683</v>
      </c>
      <c r="O109" s="13">
        <f t="shared" si="17"/>
        <v>13310.86651622255</v>
      </c>
      <c r="P109" s="13">
        <f t="shared" si="23"/>
        <v>17492.94187079728</v>
      </c>
      <c r="Q109" s="37">
        <f t="shared" si="30"/>
        <v>12827.920013121073</v>
      </c>
      <c r="R109" s="13">
        <f t="shared" si="24"/>
        <v>112922.77835215195</v>
      </c>
      <c r="S109" s="13">
        <f t="shared" si="18"/>
        <v>13863.908805342649</v>
      </c>
      <c r="T109" s="38">
        <f t="shared" si="25"/>
        <v>17492.94187079728</v>
      </c>
      <c r="U109" s="37">
        <f t="shared" si="31"/>
        <v>8611.9977078615011</v>
      </c>
      <c r="V109" s="13">
        <f t="shared" si="26"/>
        <v>56461.389176075973</v>
      </c>
      <c r="W109" s="13">
        <f t="shared" si="19"/>
        <v>9129.9921039722904</v>
      </c>
      <c r="X109" s="38">
        <f t="shared" si="27"/>
        <v>12228.481589410516</v>
      </c>
      <c r="Y109" s="37">
        <f t="shared" si="32"/>
        <v>10551.83163424003</v>
      </c>
      <c r="Z109" s="13">
        <f t="shared" si="28"/>
        <v>59022.725904522653</v>
      </c>
      <c r="AA109" s="13">
        <f t="shared" si="20"/>
        <v>11093.324532446661</v>
      </c>
      <c r="AB109" s="38">
        <f t="shared" si="29"/>
        <v>15218.029501264906</v>
      </c>
    </row>
    <row r="110" spans="12:28" x14ac:dyDescent="0.2">
      <c r="L110">
        <v>110</v>
      </c>
      <c r="M110" s="37">
        <f t="shared" si="21"/>
        <v>12820.458264223957</v>
      </c>
      <c r="N110" s="13">
        <f t="shared" si="22"/>
        <v>53454.499467846683</v>
      </c>
      <c r="O110" s="13">
        <f t="shared" si="17"/>
        <v>13306.408259386199</v>
      </c>
      <c r="P110" s="13">
        <f t="shared" si="23"/>
        <v>17492.94187079728</v>
      </c>
      <c r="Q110" s="37">
        <f t="shared" si="30"/>
        <v>12827.920013121073</v>
      </c>
      <c r="R110" s="13">
        <f t="shared" si="24"/>
        <v>112922.77835215195</v>
      </c>
      <c r="S110" s="13">
        <f t="shared" si="18"/>
        <v>13854.490725413363</v>
      </c>
      <c r="T110" s="38">
        <f t="shared" si="25"/>
        <v>17492.94187079728</v>
      </c>
      <c r="U110" s="37">
        <f t="shared" si="31"/>
        <v>8611.9977078615011</v>
      </c>
      <c r="V110" s="13">
        <f t="shared" si="26"/>
        <v>56461.389176075973</v>
      </c>
      <c r="W110" s="13">
        <f t="shared" si="19"/>
        <v>9125.2830640076463</v>
      </c>
      <c r="X110" s="38">
        <f t="shared" si="27"/>
        <v>12228.481589410516</v>
      </c>
      <c r="Y110" s="37">
        <f t="shared" si="32"/>
        <v>10551.83163424003</v>
      </c>
      <c r="Z110" s="13">
        <f t="shared" si="28"/>
        <v>59022.725904522653</v>
      </c>
      <c r="AA110" s="13">
        <f t="shared" si="20"/>
        <v>11088.401869735691</v>
      </c>
      <c r="AB110" s="38">
        <f t="shared" si="29"/>
        <v>15218.029501264906</v>
      </c>
    </row>
    <row r="111" spans="12:28" x14ac:dyDescent="0.2">
      <c r="L111">
        <v>111</v>
      </c>
      <c r="M111" s="37">
        <f t="shared" si="21"/>
        <v>12820.458264223957</v>
      </c>
      <c r="N111" s="13">
        <f t="shared" si="22"/>
        <v>53454.499467846683</v>
      </c>
      <c r="O111" s="13">
        <f t="shared" si="17"/>
        <v>13302.030331501855</v>
      </c>
      <c r="P111" s="13">
        <f t="shared" si="23"/>
        <v>17492.94187079728</v>
      </c>
      <c r="Q111" s="37">
        <f t="shared" si="30"/>
        <v>12827.920013121073</v>
      </c>
      <c r="R111" s="13">
        <f t="shared" si="24"/>
        <v>112922.77835215195</v>
      </c>
      <c r="S111" s="13">
        <f t="shared" si="18"/>
        <v>13845.242340617937</v>
      </c>
      <c r="T111" s="38">
        <f t="shared" si="25"/>
        <v>17492.94187079728</v>
      </c>
      <c r="U111" s="37">
        <f t="shared" si="31"/>
        <v>8611.9977078615011</v>
      </c>
      <c r="V111" s="13">
        <f t="shared" si="26"/>
        <v>56461.389176075973</v>
      </c>
      <c r="W111" s="13">
        <f t="shared" si="19"/>
        <v>9120.6588716099341</v>
      </c>
      <c r="X111" s="38">
        <f t="shared" si="27"/>
        <v>12228.481589410516</v>
      </c>
      <c r="Y111" s="37">
        <f t="shared" si="32"/>
        <v>10551.83163424003</v>
      </c>
      <c r="Z111" s="13">
        <f t="shared" si="28"/>
        <v>59022.725904522653</v>
      </c>
      <c r="AA111" s="13">
        <f t="shared" si="20"/>
        <v>11083.567903650144</v>
      </c>
      <c r="AB111" s="38">
        <f t="shared" si="29"/>
        <v>15218.029501264906</v>
      </c>
    </row>
    <row r="112" spans="12:28" x14ac:dyDescent="0.2">
      <c r="L112">
        <v>112</v>
      </c>
      <c r="M112" s="37">
        <f t="shared" si="21"/>
        <v>12820.458264223957</v>
      </c>
      <c r="N112" s="13">
        <f t="shared" si="22"/>
        <v>53454.499467846683</v>
      </c>
      <c r="O112" s="13">
        <f t="shared" si="17"/>
        <v>13297.73058090116</v>
      </c>
      <c r="P112" s="13">
        <f t="shared" si="23"/>
        <v>17492.94187079728</v>
      </c>
      <c r="Q112" s="37">
        <f t="shared" si="30"/>
        <v>12827.920013121073</v>
      </c>
      <c r="R112" s="13">
        <f t="shared" si="24"/>
        <v>112922.77835215195</v>
      </c>
      <c r="S112" s="13">
        <f t="shared" si="18"/>
        <v>13836.159105551002</v>
      </c>
      <c r="T112" s="38">
        <f t="shared" si="25"/>
        <v>17492.94187079728</v>
      </c>
      <c r="U112" s="37">
        <f t="shared" si="31"/>
        <v>8611.9977078615011</v>
      </c>
      <c r="V112" s="13">
        <f t="shared" si="26"/>
        <v>56461.389176075973</v>
      </c>
      <c r="W112" s="13">
        <f t="shared" si="19"/>
        <v>9116.1172540764655</v>
      </c>
      <c r="X112" s="38">
        <f t="shared" si="27"/>
        <v>12228.481589410516</v>
      </c>
      <c r="Y112" s="37">
        <f t="shared" si="32"/>
        <v>10551.83163424003</v>
      </c>
      <c r="Z112" s="13">
        <f t="shared" si="28"/>
        <v>59022.725904522653</v>
      </c>
      <c r="AA112" s="13">
        <f t="shared" si="20"/>
        <v>11078.820258387554</v>
      </c>
      <c r="AB112" s="38">
        <f t="shared" si="29"/>
        <v>15218.029501264906</v>
      </c>
    </row>
    <row r="113" spans="12:28" x14ac:dyDescent="0.2">
      <c r="L113">
        <v>113</v>
      </c>
      <c r="M113" s="37">
        <f t="shared" si="21"/>
        <v>12820.458264223957</v>
      </c>
      <c r="N113" s="13">
        <f t="shared" si="22"/>
        <v>53454.499467846683</v>
      </c>
      <c r="O113" s="13">
        <f t="shared" si="17"/>
        <v>13293.506932081007</v>
      </c>
      <c r="P113" s="13">
        <f t="shared" si="23"/>
        <v>17492.94187079728</v>
      </c>
      <c r="Q113" s="37">
        <f t="shared" si="30"/>
        <v>12827.920013121073</v>
      </c>
      <c r="R113" s="13">
        <f t="shared" si="24"/>
        <v>112922.77835215195</v>
      </c>
      <c r="S113" s="13">
        <f t="shared" si="18"/>
        <v>13827.236635706488</v>
      </c>
      <c r="T113" s="38">
        <f t="shared" si="25"/>
        <v>17492.94187079728</v>
      </c>
      <c r="U113" s="37">
        <f t="shared" si="31"/>
        <v>8611.9977078615011</v>
      </c>
      <c r="V113" s="13">
        <f t="shared" si="26"/>
        <v>56461.389176075973</v>
      </c>
      <c r="W113" s="13">
        <f t="shared" si="19"/>
        <v>9111.6560191542085</v>
      </c>
      <c r="X113" s="38">
        <f t="shared" si="27"/>
        <v>12228.481589410516</v>
      </c>
      <c r="Y113" s="37">
        <f t="shared" si="32"/>
        <v>10551.83163424003</v>
      </c>
      <c r="Z113" s="13">
        <f t="shared" si="28"/>
        <v>59022.725904522653</v>
      </c>
      <c r="AA113" s="13">
        <f t="shared" si="20"/>
        <v>11074.156642244656</v>
      </c>
      <c r="AB113" s="38">
        <f t="shared" si="29"/>
        <v>15218.029501264906</v>
      </c>
    </row>
    <row r="114" spans="12:28" x14ac:dyDescent="0.2">
      <c r="L114">
        <v>114</v>
      </c>
      <c r="M114" s="37">
        <f t="shared" si="21"/>
        <v>12820.458264223957</v>
      </c>
      <c r="N114" s="13">
        <f t="shared" si="22"/>
        <v>53454.499467846683</v>
      </c>
      <c r="O114" s="13">
        <f t="shared" si="17"/>
        <v>13289.357382362963</v>
      </c>
      <c r="P114" s="13">
        <f t="shared" si="23"/>
        <v>17492.94187079728</v>
      </c>
      <c r="Q114" s="37">
        <f t="shared" si="30"/>
        <v>12827.920013121073</v>
      </c>
      <c r="R114" s="13">
        <f t="shared" si="24"/>
        <v>112922.77835215195</v>
      </c>
      <c r="S114" s="13">
        <f t="shared" si="18"/>
        <v>13818.470700420652</v>
      </c>
      <c r="T114" s="38">
        <f t="shared" si="25"/>
        <v>17492.94187079728</v>
      </c>
      <c r="U114" s="37">
        <f t="shared" si="31"/>
        <v>8611.9977078615011</v>
      </c>
      <c r="V114" s="13">
        <f t="shared" si="26"/>
        <v>56461.389176075973</v>
      </c>
      <c r="W114" s="13">
        <f t="shared" si="19"/>
        <v>9107.2730515112908</v>
      </c>
      <c r="X114" s="38">
        <f t="shared" si="27"/>
        <v>12228.481589410516</v>
      </c>
      <c r="Y114" s="37">
        <f t="shared" si="32"/>
        <v>10551.83163424003</v>
      </c>
      <c r="Z114" s="13">
        <f t="shared" si="28"/>
        <v>59022.725904522653</v>
      </c>
      <c r="AA114" s="13">
        <f t="shared" si="20"/>
        <v>11069.574843928825</v>
      </c>
      <c r="AB114" s="38">
        <f t="shared" si="29"/>
        <v>15218.029501264906</v>
      </c>
    </row>
    <row r="115" spans="12:28" x14ac:dyDescent="0.2">
      <c r="L115">
        <v>115</v>
      </c>
      <c r="M115" s="37">
        <f t="shared" si="21"/>
        <v>12820.458264223957</v>
      </c>
      <c r="N115" s="13">
        <f t="shared" si="22"/>
        <v>53454.499467846683</v>
      </c>
      <c r="O115" s="13">
        <f t="shared" si="17"/>
        <v>13285.279998726972</v>
      </c>
      <c r="P115" s="13">
        <f t="shared" si="23"/>
        <v>17492.94187079728</v>
      </c>
      <c r="Q115" s="37">
        <f t="shared" si="30"/>
        <v>12827.920013121073</v>
      </c>
      <c r="R115" s="13">
        <f t="shared" si="24"/>
        <v>112922.77835215195</v>
      </c>
      <c r="S115" s="13">
        <f t="shared" si="18"/>
        <v>13809.857216183264</v>
      </c>
      <c r="T115" s="38">
        <f t="shared" si="25"/>
        <v>17492.94187079728</v>
      </c>
      <c r="U115" s="37">
        <f t="shared" si="31"/>
        <v>8611.9977078615011</v>
      </c>
      <c r="V115" s="13">
        <f t="shared" si="26"/>
        <v>56461.389176075973</v>
      </c>
      <c r="W115" s="13">
        <f t="shared" si="19"/>
        <v>9102.9663093925974</v>
      </c>
      <c r="X115" s="38">
        <f t="shared" si="27"/>
        <v>12228.481589410516</v>
      </c>
      <c r="Y115" s="37">
        <f t="shared" si="32"/>
        <v>10551.83163424003</v>
      </c>
      <c r="Z115" s="13">
        <f t="shared" si="28"/>
        <v>59022.725904522653</v>
      </c>
      <c r="AA115" s="13">
        <f t="shared" si="20"/>
        <v>11065.072729061967</v>
      </c>
      <c r="AB115" s="38">
        <f t="shared" si="29"/>
        <v>15218.029501264906</v>
      </c>
    </row>
    <row r="116" spans="12:28" x14ac:dyDescent="0.2">
      <c r="L116">
        <v>116</v>
      </c>
      <c r="M116" s="37">
        <f t="shared" si="21"/>
        <v>12820.458264223957</v>
      </c>
      <c r="N116" s="13">
        <f t="shared" si="22"/>
        <v>53454.499467846683</v>
      </c>
      <c r="O116" s="13">
        <f t="shared" si="17"/>
        <v>13281.272914808842</v>
      </c>
      <c r="P116" s="13">
        <f t="shared" si="23"/>
        <v>17492.94187079728</v>
      </c>
      <c r="Q116" s="37">
        <f t="shared" si="30"/>
        <v>12827.920013121073</v>
      </c>
      <c r="R116" s="13">
        <f t="shared" si="24"/>
        <v>112922.77835215195</v>
      </c>
      <c r="S116" s="13">
        <f t="shared" si="18"/>
        <v>13801.392240294797</v>
      </c>
      <c r="T116" s="38">
        <f t="shared" si="25"/>
        <v>17492.94187079728</v>
      </c>
      <c r="U116" s="37">
        <f t="shared" si="31"/>
        <v>8611.9977078615011</v>
      </c>
      <c r="V116" s="13">
        <f t="shared" si="26"/>
        <v>56461.389176075973</v>
      </c>
      <c r="W116" s="13">
        <f t="shared" si="19"/>
        <v>9098.7338214483625</v>
      </c>
      <c r="X116" s="38">
        <f t="shared" si="27"/>
        <v>12228.481589410516</v>
      </c>
      <c r="Y116" s="37">
        <f t="shared" si="32"/>
        <v>10551.83163424003</v>
      </c>
      <c r="Z116" s="13">
        <f t="shared" si="28"/>
        <v>59022.725904522653</v>
      </c>
      <c r="AA116" s="13">
        <f t="shared" si="20"/>
        <v>11060.648236865225</v>
      </c>
      <c r="AB116" s="38">
        <f t="shared" si="29"/>
        <v>15218.029501264906</v>
      </c>
    </row>
    <row r="117" spans="12:28" x14ac:dyDescent="0.2">
      <c r="L117">
        <v>117</v>
      </c>
      <c r="M117" s="37">
        <f t="shared" si="21"/>
        <v>12820.458264223957</v>
      </c>
      <c r="N117" s="13">
        <f t="shared" si="22"/>
        <v>53454.499467846683</v>
      </c>
      <c r="O117" s="13">
        <f t="shared" si="17"/>
        <v>13277.334328051706</v>
      </c>
      <c r="P117" s="13">
        <f t="shared" si="23"/>
        <v>17492.94187079728</v>
      </c>
      <c r="Q117" s="37">
        <f t="shared" si="30"/>
        <v>12827.920013121073</v>
      </c>
      <c r="R117" s="13">
        <f t="shared" si="24"/>
        <v>112922.77835215195</v>
      </c>
      <c r="S117" s="13">
        <f t="shared" si="18"/>
        <v>13793.071964848867</v>
      </c>
      <c r="T117" s="38">
        <f t="shared" si="25"/>
        <v>17492.94187079728</v>
      </c>
      <c r="U117" s="37">
        <f t="shared" si="31"/>
        <v>8611.9977078615011</v>
      </c>
      <c r="V117" s="13">
        <f t="shared" si="26"/>
        <v>56461.389176075973</v>
      </c>
      <c r="W117" s="13">
        <f t="shared" si="19"/>
        <v>9094.573683725399</v>
      </c>
      <c r="X117" s="38">
        <f t="shared" si="27"/>
        <v>12228.481589410516</v>
      </c>
      <c r="Y117" s="37">
        <f t="shared" si="32"/>
        <v>10551.83163424003</v>
      </c>
      <c r="Z117" s="13">
        <f t="shared" si="28"/>
        <v>59022.725904522653</v>
      </c>
      <c r="AA117" s="13">
        <f t="shared" si="20"/>
        <v>11056.299377013729</v>
      </c>
      <c r="AB117" s="38">
        <f t="shared" si="29"/>
        <v>15218.029501264906</v>
      </c>
    </row>
    <row r="118" spans="12:28" x14ac:dyDescent="0.2">
      <c r="L118">
        <v>118</v>
      </c>
      <c r="M118" s="37">
        <f t="shared" si="21"/>
        <v>12820.458264223957</v>
      </c>
      <c r="N118" s="13">
        <f t="shared" si="22"/>
        <v>53454.499467846683</v>
      </c>
      <c r="O118" s="13">
        <f t="shared" si="17"/>
        <v>13273.462497002318</v>
      </c>
      <c r="P118" s="13">
        <f t="shared" si="23"/>
        <v>17492.94187079728</v>
      </c>
      <c r="Q118" s="37">
        <f t="shared" si="30"/>
        <v>12827.920013121073</v>
      </c>
      <c r="R118" s="13">
        <f t="shared" si="24"/>
        <v>112922.77835215195</v>
      </c>
      <c r="S118" s="13">
        <f t="shared" si="18"/>
        <v>13784.892711020666</v>
      </c>
      <c r="T118" s="38">
        <f t="shared" si="25"/>
        <v>17492.94187079728</v>
      </c>
      <c r="U118" s="37">
        <f t="shared" si="31"/>
        <v>8611.9977078615011</v>
      </c>
      <c r="V118" s="13">
        <f t="shared" si="26"/>
        <v>56461.389176075973</v>
      </c>
      <c r="W118" s="13">
        <f t="shared" si="19"/>
        <v>9090.4840568112977</v>
      </c>
      <c r="X118" s="38">
        <f t="shared" si="27"/>
        <v>12228.481589410516</v>
      </c>
      <c r="Y118" s="37">
        <f t="shared" si="32"/>
        <v>10551.83163424003</v>
      </c>
      <c r="Z118" s="13">
        <f t="shared" si="28"/>
        <v>59022.725904522653</v>
      </c>
      <c r="AA118" s="13">
        <f t="shared" si="20"/>
        <v>11052.02422665124</v>
      </c>
      <c r="AB118" s="38">
        <f t="shared" si="29"/>
        <v>15218.029501264906</v>
      </c>
    </row>
    <row r="119" spans="12:28" x14ac:dyDescent="0.2">
      <c r="L119">
        <v>119</v>
      </c>
      <c r="M119" s="37">
        <f t="shared" si="21"/>
        <v>12820.458264223957</v>
      </c>
      <c r="N119" s="13">
        <f t="shared" si="22"/>
        <v>53454.499467846683</v>
      </c>
      <c r="O119" s="13">
        <f t="shared" si="17"/>
        <v>13269.655738743677</v>
      </c>
      <c r="P119" s="13">
        <f t="shared" si="23"/>
        <v>17492.94187079728</v>
      </c>
      <c r="Q119" s="37">
        <f t="shared" si="30"/>
        <v>12827.920013121073</v>
      </c>
      <c r="R119" s="13">
        <f t="shared" si="24"/>
        <v>112922.77835215195</v>
      </c>
      <c r="S119" s="13">
        <f t="shared" si="18"/>
        <v>13776.850923643358</v>
      </c>
      <c r="T119" s="38">
        <f t="shared" si="25"/>
        <v>17492.94187079728</v>
      </c>
      <c r="U119" s="37">
        <f t="shared" si="31"/>
        <v>8611.9977078615011</v>
      </c>
      <c r="V119" s="13">
        <f t="shared" si="26"/>
        <v>56461.389176075973</v>
      </c>
      <c r="W119" s="13">
        <f t="shared" si="19"/>
        <v>9086.4631631226439</v>
      </c>
      <c r="X119" s="38">
        <f t="shared" si="27"/>
        <v>12228.481589410516</v>
      </c>
      <c r="Y119" s="37">
        <f t="shared" si="32"/>
        <v>10551.83163424003</v>
      </c>
      <c r="Z119" s="13">
        <f t="shared" si="28"/>
        <v>59022.725904522653</v>
      </c>
      <c r="AA119" s="13">
        <f t="shared" si="20"/>
        <v>11047.820927555347</v>
      </c>
      <c r="AB119" s="38">
        <f t="shared" si="29"/>
        <v>15218.029501264906</v>
      </c>
    </row>
    <row r="120" spans="12:28" x14ac:dyDescent="0.2">
      <c r="L120">
        <v>120</v>
      </c>
      <c r="M120" s="37">
        <f t="shared" si="21"/>
        <v>12820.458264223957</v>
      </c>
      <c r="N120" s="13">
        <f t="shared" si="22"/>
        <v>53454.499467846683</v>
      </c>
      <c r="O120" s="13">
        <f t="shared" si="17"/>
        <v>13265.912426456012</v>
      </c>
      <c r="P120" s="13">
        <f t="shared" si="23"/>
        <v>17492.94187079728</v>
      </c>
      <c r="Q120" s="37">
        <f t="shared" si="30"/>
        <v>12827.920013121073</v>
      </c>
      <c r="R120" s="13">
        <f t="shared" si="24"/>
        <v>112922.77835215195</v>
      </c>
      <c r="S120" s="13">
        <f t="shared" si="18"/>
        <v>13768.943166055673</v>
      </c>
      <c r="T120" s="38">
        <f t="shared" si="25"/>
        <v>17492.94187079728</v>
      </c>
      <c r="U120" s="37">
        <f t="shared" si="31"/>
        <v>8611.9977078615011</v>
      </c>
      <c r="V120" s="13">
        <f t="shared" si="26"/>
        <v>56461.389176075973</v>
      </c>
      <c r="W120" s="13">
        <f t="shared" si="19"/>
        <v>9082.5092843288003</v>
      </c>
      <c r="X120" s="38">
        <f t="shared" si="27"/>
        <v>12228.481589410516</v>
      </c>
      <c r="Y120" s="37">
        <f t="shared" si="32"/>
        <v>10551.83163424003</v>
      </c>
      <c r="Z120" s="13">
        <f t="shared" si="28"/>
        <v>59022.725904522653</v>
      </c>
      <c r="AA120" s="13">
        <f t="shared" si="20"/>
        <v>11043.687683444386</v>
      </c>
      <c r="AB120" s="38">
        <f t="shared" si="29"/>
        <v>15218.029501264906</v>
      </c>
    </row>
    <row r="121" spans="12:28" x14ac:dyDescent="0.2">
      <c r="L121">
        <v>121</v>
      </c>
      <c r="M121" s="37">
        <f t="shared" si="21"/>
        <v>12820.458264223957</v>
      </c>
      <c r="N121" s="13">
        <f t="shared" si="22"/>
        <v>53454.499467846683</v>
      </c>
      <c r="O121" s="13">
        <f t="shared" si="17"/>
        <v>13262.230987098723</v>
      </c>
      <c r="P121" s="13">
        <f t="shared" si="23"/>
        <v>17492.94187079728</v>
      </c>
      <c r="Q121" s="37">
        <f t="shared" si="30"/>
        <v>12827.920013121073</v>
      </c>
      <c r="R121" s="13">
        <f t="shared" si="24"/>
        <v>112922.77835215195</v>
      </c>
      <c r="S121" s="13">
        <f t="shared" si="18"/>
        <v>13761.166115204973</v>
      </c>
      <c r="T121" s="38">
        <f t="shared" si="25"/>
        <v>17492.94187079728</v>
      </c>
      <c r="U121" s="37">
        <f t="shared" si="31"/>
        <v>8611.9977078615011</v>
      </c>
      <c r="V121" s="13">
        <f t="shared" si="26"/>
        <v>56461.389176075973</v>
      </c>
      <c r="W121" s="13">
        <f t="shared" si="19"/>
        <v>9078.6207589034511</v>
      </c>
      <c r="X121" s="38">
        <f t="shared" si="27"/>
        <v>12228.481589410516</v>
      </c>
      <c r="Y121" s="37">
        <f t="shared" si="32"/>
        <v>10551.83163424003</v>
      </c>
      <c r="Z121" s="13">
        <f t="shared" si="28"/>
        <v>59022.725904522653</v>
      </c>
      <c r="AA121" s="13">
        <f t="shared" si="20"/>
        <v>11039.622757417903</v>
      </c>
      <c r="AB121" s="38">
        <f t="shared" si="29"/>
        <v>15218.029501264906</v>
      </c>
    </row>
    <row r="122" spans="12:28" x14ac:dyDescent="0.2">
      <c r="L122">
        <v>122</v>
      </c>
      <c r="M122" s="37">
        <f t="shared" si="21"/>
        <v>12820.458264223957</v>
      </c>
      <c r="N122" s="13">
        <f t="shared" si="22"/>
        <v>53454.499467846683</v>
      </c>
      <c r="O122" s="13">
        <f t="shared" si="17"/>
        <v>13258.609899206307</v>
      </c>
      <c r="P122" s="13">
        <f t="shared" si="23"/>
        <v>17492.94187079728</v>
      </c>
      <c r="Q122" s="37">
        <f t="shared" si="30"/>
        <v>12827.920013121073</v>
      </c>
      <c r="R122" s="13">
        <f t="shared" si="24"/>
        <v>112922.77835215195</v>
      </c>
      <c r="S122" s="13">
        <f t="shared" si="18"/>
        <v>13753.516556991171</v>
      </c>
      <c r="T122" s="38">
        <f t="shared" si="25"/>
        <v>17492.94187079728</v>
      </c>
      <c r="U122" s="37">
        <f t="shared" si="31"/>
        <v>8611.9977078615011</v>
      </c>
      <c r="V122" s="13">
        <f t="shared" si="26"/>
        <v>56461.389176075973</v>
      </c>
      <c r="W122" s="13">
        <f t="shared" si="19"/>
        <v>9074.7959797965505</v>
      </c>
      <c r="X122" s="38">
        <f t="shared" si="27"/>
        <v>12228.481589410516</v>
      </c>
      <c r="Y122" s="37">
        <f t="shared" si="32"/>
        <v>10551.83163424003</v>
      </c>
      <c r="Z122" s="13">
        <f t="shared" si="28"/>
        <v>59022.725904522653</v>
      </c>
      <c r="AA122" s="13">
        <f t="shared" si="20"/>
        <v>11035.624469523003</v>
      </c>
      <c r="AB122" s="38">
        <f t="shared" si="29"/>
        <v>15218.029501264906</v>
      </c>
    </row>
    <row r="123" spans="12:28" x14ac:dyDescent="0.2">
      <c r="L123">
        <v>123</v>
      </c>
      <c r="M123" s="37">
        <f t="shared" si="21"/>
        <v>12820.458264223957</v>
      </c>
      <c r="N123" s="13">
        <f t="shared" si="22"/>
        <v>53454.499467846683</v>
      </c>
      <c r="O123" s="13">
        <f t="shared" si="17"/>
        <v>13255.047690791816</v>
      </c>
      <c r="P123" s="13">
        <f t="shared" si="23"/>
        <v>17492.94187079728</v>
      </c>
      <c r="Q123" s="37">
        <f t="shared" si="30"/>
        <v>12827.920013121073</v>
      </c>
      <c r="R123" s="13">
        <f t="shared" si="24"/>
        <v>112922.77835215195</v>
      </c>
      <c r="S123" s="13">
        <f t="shared" si="18"/>
        <v>13745.991381837755</v>
      </c>
      <c r="T123" s="38">
        <f t="shared" si="25"/>
        <v>17492.94187079728</v>
      </c>
      <c r="U123" s="37">
        <f t="shared" si="31"/>
        <v>8611.9977078615011</v>
      </c>
      <c r="V123" s="13">
        <f t="shared" si="26"/>
        <v>56461.389176075973</v>
      </c>
      <c r="W123" s="13">
        <f t="shared" si="19"/>
        <v>9071.0333922198424</v>
      </c>
      <c r="X123" s="38">
        <f t="shared" si="27"/>
        <v>12228.481589410516</v>
      </c>
      <c r="Y123" s="37">
        <f t="shared" si="32"/>
        <v>10551.83163424003</v>
      </c>
      <c r="Z123" s="13">
        <f t="shared" si="28"/>
        <v>59022.725904522653</v>
      </c>
      <c r="AA123" s="13">
        <f t="shared" si="20"/>
        <v>11031.691194439401</v>
      </c>
      <c r="AB123" s="38">
        <f t="shared" si="29"/>
        <v>15218.029501264906</v>
      </c>
    </row>
    <row r="124" spans="12:28" x14ac:dyDescent="0.2">
      <c r="L124">
        <v>124</v>
      </c>
      <c r="M124" s="37">
        <f t="shared" si="21"/>
        <v>12820.458264223957</v>
      </c>
      <c r="N124" s="13">
        <f t="shared" si="22"/>
        <v>53454.499467846683</v>
      </c>
      <c r="O124" s="13">
        <f t="shared" si="17"/>
        <v>13251.542937351753</v>
      </c>
      <c r="P124" s="13">
        <f t="shared" si="23"/>
        <v>17492.94187079728</v>
      </c>
      <c r="Q124" s="37">
        <f t="shared" si="30"/>
        <v>12827.920013121073</v>
      </c>
      <c r="R124" s="13">
        <f t="shared" si="24"/>
        <v>112922.77835215195</v>
      </c>
      <c r="S124" s="13">
        <f t="shared" si="18"/>
        <v>13738.587580477137</v>
      </c>
      <c r="T124" s="38">
        <f t="shared" si="25"/>
        <v>17492.94187079728</v>
      </c>
      <c r="U124" s="37">
        <f t="shared" si="31"/>
        <v>8611.9977078615011</v>
      </c>
      <c r="V124" s="13">
        <f t="shared" si="26"/>
        <v>56461.389176075973</v>
      </c>
      <c r="W124" s="13">
        <f t="shared" si="19"/>
        <v>9067.3314915395331</v>
      </c>
      <c r="X124" s="38">
        <f t="shared" si="27"/>
        <v>12228.481589410516</v>
      </c>
      <c r="Y124" s="37">
        <f t="shared" si="32"/>
        <v>10551.83163424003</v>
      </c>
      <c r="Z124" s="13">
        <f t="shared" si="28"/>
        <v>59022.725904522653</v>
      </c>
      <c r="AA124" s="13">
        <f t="shared" si="20"/>
        <v>11027.821359276504</v>
      </c>
      <c r="AB124" s="38">
        <f t="shared" si="29"/>
        <v>15218.029501264906</v>
      </c>
    </row>
    <row r="125" spans="12:28" x14ac:dyDescent="0.2">
      <c r="L125">
        <v>125</v>
      </c>
      <c r="M125" s="37">
        <f t="shared" si="21"/>
        <v>12820.458264223957</v>
      </c>
      <c r="N125" s="13">
        <f t="shared" si="22"/>
        <v>53454.499467846683</v>
      </c>
      <c r="O125" s="13">
        <f t="shared" si="17"/>
        <v>13248.094259966731</v>
      </c>
      <c r="P125" s="13">
        <f t="shared" si="23"/>
        <v>17492.94187079728</v>
      </c>
      <c r="Q125" s="37">
        <f t="shared" si="30"/>
        <v>12827.920013121073</v>
      </c>
      <c r="R125" s="13">
        <f t="shared" si="24"/>
        <v>112922.77835215195</v>
      </c>
      <c r="S125" s="13">
        <f t="shared" si="18"/>
        <v>13731.302239938288</v>
      </c>
      <c r="T125" s="38">
        <f t="shared" si="25"/>
        <v>17492.94187079728</v>
      </c>
      <c r="U125" s="37">
        <f t="shared" si="31"/>
        <v>8611.9977078615011</v>
      </c>
      <c r="V125" s="13">
        <f t="shared" si="26"/>
        <v>56461.389176075973</v>
      </c>
      <c r="W125" s="13">
        <f t="shared" si="19"/>
        <v>9063.6888212701087</v>
      </c>
      <c r="X125" s="38">
        <f t="shared" si="27"/>
        <v>12228.481589410516</v>
      </c>
      <c r="Y125" s="37">
        <f t="shared" si="32"/>
        <v>10551.83163424003</v>
      </c>
      <c r="Z125" s="13">
        <f t="shared" si="28"/>
        <v>59022.725904522653</v>
      </c>
      <c r="AA125" s="13">
        <f t="shared" si="20"/>
        <v>11024.013441476212</v>
      </c>
      <c r="AB125" s="38">
        <f t="shared" si="29"/>
        <v>15218.029501264906</v>
      </c>
    </row>
    <row r="126" spans="12:28" x14ac:dyDescent="0.2">
      <c r="L126">
        <v>126</v>
      </c>
      <c r="M126" s="37">
        <f t="shared" si="21"/>
        <v>12820.458264223957</v>
      </c>
      <c r="N126" s="13">
        <f t="shared" si="22"/>
        <v>53454.499467846683</v>
      </c>
      <c r="O126" s="13">
        <f t="shared" si="17"/>
        <v>13244.700323492581</v>
      </c>
      <c r="P126" s="13">
        <f t="shared" si="23"/>
        <v>17492.94187079728</v>
      </c>
      <c r="Q126" s="37">
        <f t="shared" si="30"/>
        <v>12827.920013121073</v>
      </c>
      <c r="R126" s="13">
        <f t="shared" si="24"/>
        <v>112922.77835215195</v>
      </c>
      <c r="S126" s="13">
        <f t="shared" si="18"/>
        <v>13724.132539725453</v>
      </c>
      <c r="T126" s="38">
        <f t="shared" si="25"/>
        <v>17492.94187079728</v>
      </c>
      <c r="U126" s="37">
        <f t="shared" si="31"/>
        <v>8611.9977078615011</v>
      </c>
      <c r="V126" s="13">
        <f t="shared" si="26"/>
        <v>56461.389176075973</v>
      </c>
      <c r="W126" s="13">
        <f t="shared" si="19"/>
        <v>9060.1039711636913</v>
      </c>
      <c r="X126" s="38">
        <f t="shared" si="27"/>
        <v>12228.481589410516</v>
      </c>
      <c r="Y126" s="37">
        <f t="shared" si="32"/>
        <v>10551.83163424003</v>
      </c>
      <c r="Z126" s="13">
        <f t="shared" si="28"/>
        <v>59022.725904522653</v>
      </c>
      <c r="AA126" s="13">
        <f t="shared" si="20"/>
        <v>11020.265966815607</v>
      </c>
      <c r="AB126" s="38">
        <f t="shared" si="29"/>
        <v>15218.029501264906</v>
      </c>
    </row>
    <row r="127" spans="12:28" x14ac:dyDescent="0.2">
      <c r="L127">
        <v>127</v>
      </c>
      <c r="M127" s="37">
        <f t="shared" si="21"/>
        <v>12820.458264223957</v>
      </c>
      <c r="N127" s="13">
        <f t="shared" si="22"/>
        <v>53454.499467846683</v>
      </c>
      <c r="O127" s="13">
        <f t="shared" si="17"/>
        <v>13241.359834836923</v>
      </c>
      <c r="P127" s="13">
        <f t="shared" si="23"/>
        <v>17492.94187079728</v>
      </c>
      <c r="Q127" s="37">
        <f t="shared" si="30"/>
        <v>12827.920013121073</v>
      </c>
      <c r="R127" s="13">
        <f t="shared" si="24"/>
        <v>112922.77835215195</v>
      </c>
      <c r="S127" s="13">
        <f t="shared" si="18"/>
        <v>13717.075748177387</v>
      </c>
      <c r="T127" s="38">
        <f t="shared" si="25"/>
        <v>17492.94187079728</v>
      </c>
      <c r="U127" s="37">
        <f t="shared" si="31"/>
        <v>8611.9977078615011</v>
      </c>
      <c r="V127" s="13">
        <f t="shared" si="26"/>
        <v>56461.389176075973</v>
      </c>
      <c r="W127" s="13">
        <f t="shared" si="19"/>
        <v>9056.5755753896592</v>
      </c>
      <c r="X127" s="38">
        <f t="shared" si="27"/>
        <v>12228.481589410516</v>
      </c>
      <c r="Y127" s="37">
        <f t="shared" si="32"/>
        <v>10551.83163424003</v>
      </c>
      <c r="Z127" s="13">
        <f t="shared" si="28"/>
        <v>59022.725904522653</v>
      </c>
      <c r="AA127" s="13">
        <f t="shared" si="20"/>
        <v>11016.577507503987</v>
      </c>
      <c r="AB127" s="38">
        <f t="shared" si="29"/>
        <v>15218.029501264906</v>
      </c>
    </row>
    <row r="128" spans="12:28" x14ac:dyDescent="0.2">
      <c r="L128">
        <v>128</v>
      </c>
      <c r="M128" s="37">
        <f t="shared" si="21"/>
        <v>12820.458264223957</v>
      </c>
      <c r="N128" s="13">
        <f t="shared" si="22"/>
        <v>53454.499467846683</v>
      </c>
      <c r="O128" s="13">
        <f t="shared" si="17"/>
        <v>13238.071541316509</v>
      </c>
      <c r="P128" s="13">
        <f t="shared" si="23"/>
        <v>17492.94187079728</v>
      </c>
      <c r="Q128" s="37">
        <f t="shared" si="30"/>
        <v>12827.920013121073</v>
      </c>
      <c r="R128" s="13">
        <f t="shared" si="24"/>
        <v>112922.77835215195</v>
      </c>
      <c r="S128" s="13">
        <f t="shared" si="18"/>
        <v>13710.129218997259</v>
      </c>
      <c r="T128" s="38">
        <f t="shared" si="25"/>
        <v>17492.94187079728</v>
      </c>
      <c r="U128" s="37">
        <f t="shared" si="31"/>
        <v>8611.9977078615011</v>
      </c>
      <c r="V128" s="13">
        <f t="shared" si="26"/>
        <v>56461.389176075973</v>
      </c>
      <c r="W128" s="13">
        <f t="shared" si="19"/>
        <v>9053.1023107995952</v>
      </c>
      <c r="X128" s="38">
        <f t="shared" si="27"/>
        <v>12228.481589410516</v>
      </c>
      <c r="Y128" s="37">
        <f t="shared" si="32"/>
        <v>10551.83163424003</v>
      </c>
      <c r="Z128" s="13">
        <f t="shared" si="28"/>
        <v>59022.725904522653</v>
      </c>
      <c r="AA128" s="13">
        <f t="shared" si="20"/>
        <v>11012.946680369114</v>
      </c>
      <c r="AB128" s="38">
        <f t="shared" si="29"/>
        <v>15218.029501264906</v>
      </c>
    </row>
    <row r="129" spans="12:28" x14ac:dyDescent="0.2">
      <c r="L129">
        <v>129</v>
      </c>
      <c r="M129" s="37">
        <f t="shared" si="21"/>
        <v>12820.458264223957</v>
      </c>
      <c r="N129" s="13">
        <f t="shared" si="22"/>
        <v>53454.499467846683</v>
      </c>
      <c r="O129" s="13">
        <f t="shared" ref="O129:O192" si="33">N129/$L129+M129</f>
        <v>13234.834229090986</v>
      </c>
      <c r="P129" s="13">
        <f t="shared" si="23"/>
        <v>17492.94187079728</v>
      </c>
      <c r="Q129" s="37">
        <f t="shared" si="30"/>
        <v>12827.920013121073</v>
      </c>
      <c r="R129" s="13">
        <f t="shared" si="24"/>
        <v>112922.77835215195</v>
      </c>
      <c r="S129" s="13">
        <f t="shared" ref="S129:S192" si="34">R129/$L129+Q129</f>
        <v>13703.290387943956</v>
      </c>
      <c r="T129" s="38">
        <f t="shared" si="25"/>
        <v>17492.94187079728</v>
      </c>
      <c r="U129" s="37">
        <f t="shared" si="31"/>
        <v>8611.9977078615011</v>
      </c>
      <c r="V129" s="13">
        <f t="shared" si="26"/>
        <v>56461.389176075973</v>
      </c>
      <c r="W129" s="13">
        <f t="shared" ref="W129:W192" si="35">V129/$L129+U129</f>
        <v>9049.6828952729429</v>
      </c>
      <c r="X129" s="38">
        <f t="shared" si="27"/>
        <v>12228.481589410516</v>
      </c>
      <c r="Y129" s="37">
        <f t="shared" si="32"/>
        <v>10551.83163424003</v>
      </c>
      <c r="Z129" s="13">
        <f t="shared" si="28"/>
        <v>59022.725904522653</v>
      </c>
      <c r="AA129" s="13">
        <f t="shared" ref="AA129:AA192" si="36">Z129/$L129+Y129</f>
        <v>11009.372145127803</v>
      </c>
      <c r="AB129" s="38">
        <f t="shared" si="29"/>
        <v>15218.029501264906</v>
      </c>
    </row>
    <row r="130" spans="12:28" x14ac:dyDescent="0.2">
      <c r="L130">
        <v>130</v>
      </c>
      <c r="M130" s="37">
        <f t="shared" ref="M130:M193" si="37">SUM($B$8:$B$12)</f>
        <v>12820.458264223957</v>
      </c>
      <c r="N130" s="13">
        <f t="shared" ref="N130:N193" si="38">SUM($B$6:$B$7)</f>
        <v>53454.499467846683</v>
      </c>
      <c r="O130" s="13">
        <f t="shared" si="33"/>
        <v>13231.646721668931</v>
      </c>
      <c r="P130" s="13">
        <f t="shared" ref="P130:P193" si="39">SUM($B$8:$B$9,$B$12:$B$13)</f>
        <v>17492.94187079728</v>
      </c>
      <c r="Q130" s="37">
        <f t="shared" si="30"/>
        <v>12827.920013121073</v>
      </c>
      <c r="R130" s="13">
        <f t="shared" ref="R130:R193" si="40">SUM($C$6:$C$7)</f>
        <v>112922.77835215195</v>
      </c>
      <c r="S130" s="13">
        <f t="shared" si="34"/>
        <v>13696.556769676088</v>
      </c>
      <c r="T130" s="38">
        <f t="shared" ref="T130:T193" si="41">SUM($C$8:$C$9,$C$12:$C$13)</f>
        <v>17492.94187079728</v>
      </c>
      <c r="U130" s="37">
        <f t="shared" si="31"/>
        <v>8611.9977078615011</v>
      </c>
      <c r="V130" s="13">
        <f t="shared" ref="V130:V193" si="42">SUM($D$6:$D$7)</f>
        <v>56461.389176075973</v>
      </c>
      <c r="W130" s="13">
        <f t="shared" si="35"/>
        <v>9046.3160861390079</v>
      </c>
      <c r="X130" s="38">
        <f t="shared" ref="X130:X193" si="43">SUM($D$8:$D$9,$D$12:$D$13)</f>
        <v>12228.481589410516</v>
      </c>
      <c r="Y130" s="37">
        <f t="shared" si="32"/>
        <v>10551.83163424003</v>
      </c>
      <c r="Z130" s="13">
        <f t="shared" ref="Z130:Z193" si="44">SUM($E$6:$E$7)</f>
        <v>59022.725904522653</v>
      </c>
      <c r="AA130" s="13">
        <f t="shared" si="36"/>
        <v>11005.852602736359</v>
      </c>
      <c r="AB130" s="38">
        <f t="shared" ref="AB130:AB193" si="45">SUM($E$8:$E$9,$E$12:$E$13)</f>
        <v>15218.029501264906</v>
      </c>
    </row>
    <row r="131" spans="12:28" x14ac:dyDescent="0.2">
      <c r="L131">
        <v>131</v>
      </c>
      <c r="M131" s="37">
        <f t="shared" si="37"/>
        <v>12820.458264223957</v>
      </c>
      <c r="N131" s="13">
        <f t="shared" si="38"/>
        <v>53454.499467846683</v>
      </c>
      <c r="O131" s="13">
        <f t="shared" si="33"/>
        <v>13228.507878482329</v>
      </c>
      <c r="P131" s="13">
        <f t="shared" si="39"/>
        <v>17492.94187079728</v>
      </c>
      <c r="Q131" s="37">
        <f t="shared" ref="Q131:Q194" si="46">SUM($C$8:$C$9,$C$11:$C$12)</f>
        <v>12827.920013121073</v>
      </c>
      <c r="R131" s="13">
        <f t="shared" si="40"/>
        <v>112922.77835215195</v>
      </c>
      <c r="S131" s="13">
        <f t="shared" si="34"/>
        <v>13689.925954740553</v>
      </c>
      <c r="T131" s="38">
        <f t="shared" si="41"/>
        <v>17492.94187079728</v>
      </c>
      <c r="U131" s="37">
        <f t="shared" ref="U131:U194" si="47">SUM($D$8:$D$9,$D$11:$D$12)</f>
        <v>8611.9977078615011</v>
      </c>
      <c r="V131" s="13">
        <f t="shared" si="42"/>
        <v>56461.389176075973</v>
      </c>
      <c r="W131" s="13">
        <f t="shared" si="35"/>
        <v>9043.000678671242</v>
      </c>
      <c r="X131" s="38">
        <f t="shared" si="43"/>
        <v>12228.481589410516</v>
      </c>
      <c r="Y131" s="37">
        <f t="shared" ref="Y131:Y194" si="48">SUM($E$8:$E$9,$E$11:$E$12)</f>
        <v>10551.83163424003</v>
      </c>
      <c r="Z131" s="13">
        <f t="shared" si="44"/>
        <v>59022.725904522653</v>
      </c>
      <c r="AA131" s="13">
        <f t="shared" si="36"/>
        <v>11002.386793816539</v>
      </c>
      <c r="AB131" s="38">
        <f t="shared" si="45"/>
        <v>15218.029501264906</v>
      </c>
    </row>
    <row r="132" spans="12:28" x14ac:dyDescent="0.2">
      <c r="L132">
        <v>132</v>
      </c>
      <c r="M132" s="37">
        <f t="shared" si="37"/>
        <v>12820.458264223957</v>
      </c>
      <c r="N132" s="13">
        <f t="shared" si="38"/>
        <v>53454.499467846683</v>
      </c>
      <c r="O132" s="13">
        <f t="shared" si="33"/>
        <v>13225.416593525826</v>
      </c>
      <c r="P132" s="13">
        <f t="shared" si="39"/>
        <v>17492.94187079728</v>
      </c>
      <c r="Q132" s="37">
        <f t="shared" si="46"/>
        <v>12827.920013121073</v>
      </c>
      <c r="R132" s="13">
        <f t="shared" si="40"/>
        <v>112922.77835215195</v>
      </c>
      <c r="S132" s="13">
        <f t="shared" si="34"/>
        <v>13683.395606697981</v>
      </c>
      <c r="T132" s="38">
        <f t="shared" si="41"/>
        <v>17492.94187079728</v>
      </c>
      <c r="U132" s="37">
        <f t="shared" si="47"/>
        <v>8611.9977078615011</v>
      </c>
      <c r="V132" s="13">
        <f t="shared" si="42"/>
        <v>56461.389176075973</v>
      </c>
      <c r="W132" s="13">
        <f t="shared" si="35"/>
        <v>9039.7355046499561</v>
      </c>
      <c r="X132" s="38">
        <f t="shared" si="43"/>
        <v>12228.481589410516</v>
      </c>
      <c r="Y132" s="37">
        <f t="shared" si="48"/>
        <v>10551.83163424003</v>
      </c>
      <c r="Z132" s="13">
        <f t="shared" si="44"/>
        <v>59022.725904522653</v>
      </c>
      <c r="AA132" s="13">
        <f t="shared" si="36"/>
        <v>10998.973497153082</v>
      </c>
      <c r="AB132" s="38">
        <f t="shared" si="45"/>
        <v>15218.029501264906</v>
      </c>
    </row>
    <row r="133" spans="12:28" x14ac:dyDescent="0.2">
      <c r="L133">
        <v>133</v>
      </c>
      <c r="M133" s="37">
        <f t="shared" si="37"/>
        <v>12820.458264223957</v>
      </c>
      <c r="N133" s="13">
        <f t="shared" si="38"/>
        <v>53454.499467846683</v>
      </c>
      <c r="O133" s="13">
        <f t="shared" si="33"/>
        <v>13222.37179405739</v>
      </c>
      <c r="P133" s="13">
        <f t="shared" si="39"/>
        <v>17492.94187079728</v>
      </c>
      <c r="Q133" s="37">
        <f t="shared" si="46"/>
        <v>12827.920013121073</v>
      </c>
      <c r="R133" s="13">
        <f t="shared" si="40"/>
        <v>112922.77835215195</v>
      </c>
      <c r="S133" s="13">
        <f t="shared" si="34"/>
        <v>13676.963459377854</v>
      </c>
      <c r="T133" s="38">
        <f t="shared" si="41"/>
        <v>17492.94187079728</v>
      </c>
      <c r="U133" s="37">
        <f t="shared" si="47"/>
        <v>8611.9977078615011</v>
      </c>
      <c r="V133" s="13">
        <f t="shared" si="42"/>
        <v>56461.389176075973</v>
      </c>
      <c r="W133" s="13">
        <f t="shared" si="35"/>
        <v>9036.5194309898925</v>
      </c>
      <c r="X133" s="38">
        <f t="shared" si="43"/>
        <v>12228.481589410516</v>
      </c>
      <c r="Y133" s="37">
        <f t="shared" si="48"/>
        <v>10551.83163424003</v>
      </c>
      <c r="Z133" s="13">
        <f t="shared" si="44"/>
        <v>59022.725904522653</v>
      </c>
      <c r="AA133" s="13">
        <f t="shared" si="36"/>
        <v>10995.611528258998</v>
      </c>
      <c r="AB133" s="38">
        <f t="shared" si="45"/>
        <v>15218.029501264906</v>
      </c>
    </row>
    <row r="134" spans="12:28" x14ac:dyDescent="0.2">
      <c r="L134">
        <v>134</v>
      </c>
      <c r="M134" s="37">
        <f t="shared" si="37"/>
        <v>12820.458264223957</v>
      </c>
      <c r="N134" s="13">
        <f t="shared" si="38"/>
        <v>53454.499467846683</v>
      </c>
      <c r="O134" s="13">
        <f t="shared" si="33"/>
        <v>13219.372439357141</v>
      </c>
      <c r="P134" s="13">
        <f t="shared" si="39"/>
        <v>17492.94187079728</v>
      </c>
      <c r="Q134" s="37">
        <f t="shared" si="46"/>
        <v>12827.920013121073</v>
      </c>
      <c r="R134" s="13">
        <f t="shared" si="40"/>
        <v>112922.77835215195</v>
      </c>
      <c r="S134" s="13">
        <f t="shared" si="34"/>
        <v>13670.627314256535</v>
      </c>
      <c r="T134" s="38">
        <f t="shared" si="41"/>
        <v>17492.94187079728</v>
      </c>
      <c r="U134" s="37">
        <f t="shared" si="47"/>
        <v>8611.9977078615011</v>
      </c>
      <c r="V134" s="13">
        <f t="shared" si="42"/>
        <v>56461.389176075973</v>
      </c>
      <c r="W134" s="13">
        <f t="shared" si="35"/>
        <v>9033.3513584292323</v>
      </c>
      <c r="X134" s="38">
        <f t="shared" si="43"/>
        <v>12228.481589410516</v>
      </c>
      <c r="Y134" s="37">
        <f t="shared" si="48"/>
        <v>10551.83163424003</v>
      </c>
      <c r="Z134" s="13">
        <f t="shared" si="44"/>
        <v>59022.725904522653</v>
      </c>
      <c r="AA134" s="13">
        <f t="shared" si="36"/>
        <v>10992.299738005126</v>
      </c>
      <c r="AB134" s="38">
        <f t="shared" si="45"/>
        <v>15218.029501264906</v>
      </c>
    </row>
    <row r="135" spans="12:28" x14ac:dyDescent="0.2">
      <c r="L135">
        <v>135</v>
      </c>
      <c r="M135" s="37">
        <f t="shared" si="37"/>
        <v>12820.458264223957</v>
      </c>
      <c r="N135" s="13">
        <f t="shared" si="38"/>
        <v>53454.499467846683</v>
      </c>
      <c r="O135" s="13">
        <f t="shared" si="33"/>
        <v>13216.417519541339</v>
      </c>
      <c r="P135" s="13">
        <f t="shared" si="39"/>
        <v>17492.94187079728</v>
      </c>
      <c r="Q135" s="37">
        <f t="shared" si="46"/>
        <v>12827.920013121073</v>
      </c>
      <c r="R135" s="13">
        <f t="shared" si="40"/>
        <v>112922.77835215195</v>
      </c>
      <c r="S135" s="13">
        <f t="shared" si="34"/>
        <v>13664.385037951828</v>
      </c>
      <c r="T135" s="38">
        <f t="shared" si="41"/>
        <v>17492.94187079728</v>
      </c>
      <c r="U135" s="37">
        <f t="shared" si="47"/>
        <v>8611.9977078615011</v>
      </c>
      <c r="V135" s="13">
        <f t="shared" si="42"/>
        <v>56461.389176075973</v>
      </c>
      <c r="W135" s="13">
        <f t="shared" si="35"/>
        <v>9030.2302202768788</v>
      </c>
      <c r="X135" s="38">
        <f t="shared" si="43"/>
        <v>12228.481589410516</v>
      </c>
      <c r="Y135" s="37">
        <f t="shared" si="48"/>
        <v>10551.83163424003</v>
      </c>
      <c r="Z135" s="13">
        <f t="shared" si="44"/>
        <v>59022.725904522653</v>
      </c>
      <c r="AA135" s="13">
        <f t="shared" si="36"/>
        <v>10989.037011310569</v>
      </c>
      <c r="AB135" s="38">
        <f t="shared" si="45"/>
        <v>15218.029501264906</v>
      </c>
    </row>
    <row r="136" spans="12:28" x14ac:dyDescent="0.2">
      <c r="L136">
        <v>136</v>
      </c>
      <c r="M136" s="37">
        <f t="shared" si="37"/>
        <v>12820.458264223957</v>
      </c>
      <c r="N136" s="13">
        <f t="shared" si="38"/>
        <v>53454.499467846683</v>
      </c>
      <c r="O136" s="13">
        <f t="shared" si="33"/>
        <v>13213.506054428712</v>
      </c>
      <c r="P136" s="13">
        <f t="shared" si="39"/>
        <v>17492.94187079728</v>
      </c>
      <c r="Q136" s="37">
        <f t="shared" si="46"/>
        <v>12827.920013121073</v>
      </c>
      <c r="R136" s="13">
        <f t="shared" si="40"/>
        <v>112922.77835215195</v>
      </c>
      <c r="S136" s="13">
        <f t="shared" si="34"/>
        <v>13658.234559828072</v>
      </c>
      <c r="T136" s="38">
        <f t="shared" si="41"/>
        <v>17492.94187079728</v>
      </c>
      <c r="U136" s="37">
        <f t="shared" si="47"/>
        <v>8611.9977078615011</v>
      </c>
      <c r="V136" s="13">
        <f t="shared" si="42"/>
        <v>56461.389176075973</v>
      </c>
      <c r="W136" s="13">
        <f t="shared" si="35"/>
        <v>9027.1549812150006</v>
      </c>
      <c r="X136" s="38">
        <f t="shared" si="43"/>
        <v>12228.481589410516</v>
      </c>
      <c r="Y136" s="37">
        <f t="shared" si="48"/>
        <v>10551.83163424003</v>
      </c>
      <c r="Z136" s="13">
        <f t="shared" si="44"/>
        <v>59022.725904522653</v>
      </c>
      <c r="AA136" s="13">
        <f t="shared" si="36"/>
        <v>10985.822265890933</v>
      </c>
      <c r="AB136" s="38">
        <f t="shared" si="45"/>
        <v>15218.029501264906</v>
      </c>
    </row>
    <row r="137" spans="12:28" x14ac:dyDescent="0.2">
      <c r="L137">
        <v>137</v>
      </c>
      <c r="M137" s="37">
        <f t="shared" si="37"/>
        <v>12820.458264223957</v>
      </c>
      <c r="N137" s="13">
        <f t="shared" si="38"/>
        <v>53454.499467846683</v>
      </c>
      <c r="O137" s="13">
        <f t="shared" si="33"/>
        <v>13210.637092456414</v>
      </c>
      <c r="P137" s="13">
        <f t="shared" si="39"/>
        <v>17492.94187079728</v>
      </c>
      <c r="Q137" s="37">
        <f t="shared" si="46"/>
        <v>12827.920013121073</v>
      </c>
      <c r="R137" s="13">
        <f t="shared" si="40"/>
        <v>112922.77835215195</v>
      </c>
      <c r="S137" s="13">
        <f t="shared" si="34"/>
        <v>13652.173869706123</v>
      </c>
      <c r="T137" s="38">
        <f t="shared" si="41"/>
        <v>17492.94187079728</v>
      </c>
      <c r="U137" s="37">
        <f t="shared" si="47"/>
        <v>8611.9977078615011</v>
      </c>
      <c r="V137" s="13">
        <f t="shared" si="42"/>
        <v>56461.389176075973</v>
      </c>
      <c r="W137" s="13">
        <f t="shared" si="35"/>
        <v>9024.124636154027</v>
      </c>
      <c r="X137" s="38">
        <f t="shared" si="43"/>
        <v>12228.481589410516</v>
      </c>
      <c r="Y137" s="37">
        <f t="shared" si="48"/>
        <v>10551.83163424003</v>
      </c>
      <c r="Z137" s="13">
        <f t="shared" si="44"/>
        <v>59022.725904522653</v>
      </c>
      <c r="AA137" s="13">
        <f t="shared" si="36"/>
        <v>10982.654451061364</v>
      </c>
      <c r="AB137" s="38">
        <f t="shared" si="45"/>
        <v>15218.029501264906</v>
      </c>
    </row>
    <row r="138" spans="12:28" x14ac:dyDescent="0.2">
      <c r="L138">
        <v>138</v>
      </c>
      <c r="M138" s="37">
        <f t="shared" si="37"/>
        <v>12820.458264223957</v>
      </c>
      <c r="N138" s="13">
        <f t="shared" si="38"/>
        <v>53454.499467846683</v>
      </c>
      <c r="O138" s="13">
        <f t="shared" si="33"/>
        <v>13207.809709643136</v>
      </c>
      <c r="P138" s="13">
        <f t="shared" si="39"/>
        <v>17492.94187079728</v>
      </c>
      <c r="Q138" s="37">
        <f t="shared" si="46"/>
        <v>12827.920013121073</v>
      </c>
      <c r="R138" s="13">
        <f t="shared" si="40"/>
        <v>112922.77835215195</v>
      </c>
      <c r="S138" s="13">
        <f t="shared" si="34"/>
        <v>13646.201015672899</v>
      </c>
      <c r="T138" s="38">
        <f t="shared" si="41"/>
        <v>17492.94187079728</v>
      </c>
      <c r="U138" s="37">
        <f t="shared" si="47"/>
        <v>8611.9977078615011</v>
      </c>
      <c r="V138" s="13">
        <f t="shared" si="42"/>
        <v>56461.389176075973</v>
      </c>
      <c r="W138" s="13">
        <f t="shared" si="35"/>
        <v>9021.1382091374144</v>
      </c>
      <c r="X138" s="38">
        <f t="shared" si="43"/>
        <v>12228.481589410516</v>
      </c>
      <c r="Y138" s="37">
        <f t="shared" si="48"/>
        <v>10551.83163424003</v>
      </c>
      <c r="Z138" s="13">
        <f t="shared" si="44"/>
        <v>59022.725904522653</v>
      </c>
      <c r="AA138" s="13">
        <f t="shared" si="36"/>
        <v>10979.532546591643</v>
      </c>
      <c r="AB138" s="38">
        <f t="shared" si="45"/>
        <v>15218.029501264906</v>
      </c>
    </row>
    <row r="139" spans="12:28" x14ac:dyDescent="0.2">
      <c r="L139">
        <v>139</v>
      </c>
      <c r="M139" s="37">
        <f t="shared" si="37"/>
        <v>12820.458264223957</v>
      </c>
      <c r="N139" s="13">
        <f t="shared" si="38"/>
        <v>53454.499467846683</v>
      </c>
      <c r="O139" s="13">
        <f t="shared" si="33"/>
        <v>13205.023008596954</v>
      </c>
      <c r="P139" s="13">
        <f t="shared" si="39"/>
        <v>17492.94187079728</v>
      </c>
      <c r="Q139" s="37">
        <f t="shared" si="46"/>
        <v>12827.920013121073</v>
      </c>
      <c r="R139" s="13">
        <f t="shared" si="40"/>
        <v>112922.77835215195</v>
      </c>
      <c r="S139" s="13">
        <f t="shared" si="34"/>
        <v>13640.314101985476</v>
      </c>
      <c r="T139" s="38">
        <f t="shared" si="41"/>
        <v>17492.94187079728</v>
      </c>
      <c r="U139" s="37">
        <f t="shared" si="47"/>
        <v>8611.9977078615011</v>
      </c>
      <c r="V139" s="13">
        <f t="shared" si="42"/>
        <v>56461.389176075973</v>
      </c>
      <c r="W139" s="13">
        <f t="shared" si="35"/>
        <v>9018.1947522937025</v>
      </c>
      <c r="X139" s="38">
        <f t="shared" si="43"/>
        <v>12228.481589410516</v>
      </c>
      <c r="Y139" s="37">
        <f t="shared" si="48"/>
        <v>10551.83163424003</v>
      </c>
      <c r="Z139" s="13">
        <f t="shared" si="44"/>
        <v>59022.725904522653</v>
      </c>
      <c r="AA139" s="13">
        <f t="shared" si="36"/>
        <v>10976.455561610697</v>
      </c>
      <c r="AB139" s="38">
        <f t="shared" si="45"/>
        <v>15218.029501264906</v>
      </c>
    </row>
    <row r="140" spans="12:28" x14ac:dyDescent="0.2">
      <c r="L140">
        <v>140</v>
      </c>
      <c r="M140" s="37">
        <f t="shared" si="37"/>
        <v>12820.458264223957</v>
      </c>
      <c r="N140" s="13">
        <f t="shared" si="38"/>
        <v>53454.499467846683</v>
      </c>
      <c r="O140" s="13">
        <f t="shared" si="33"/>
        <v>13202.276117565718</v>
      </c>
      <c r="P140" s="13">
        <f t="shared" si="39"/>
        <v>17492.94187079728</v>
      </c>
      <c r="Q140" s="37">
        <f t="shared" si="46"/>
        <v>12827.920013121073</v>
      </c>
      <c r="R140" s="13">
        <f t="shared" si="40"/>
        <v>112922.77835215195</v>
      </c>
      <c r="S140" s="13">
        <f t="shared" si="34"/>
        <v>13634.511287065015</v>
      </c>
      <c r="T140" s="38">
        <f t="shared" si="41"/>
        <v>17492.94187079728</v>
      </c>
      <c r="U140" s="37">
        <f t="shared" si="47"/>
        <v>8611.9977078615011</v>
      </c>
      <c r="V140" s="13">
        <f t="shared" si="42"/>
        <v>56461.389176075973</v>
      </c>
      <c r="W140" s="13">
        <f t="shared" si="35"/>
        <v>9015.2933448334716</v>
      </c>
      <c r="X140" s="38">
        <f t="shared" si="43"/>
        <v>12228.481589410516</v>
      </c>
      <c r="Y140" s="37">
        <f t="shared" si="48"/>
        <v>10551.83163424003</v>
      </c>
      <c r="Z140" s="13">
        <f t="shared" si="44"/>
        <v>59022.725904522653</v>
      </c>
      <c r="AA140" s="13">
        <f t="shared" si="36"/>
        <v>10973.422533558049</v>
      </c>
      <c r="AB140" s="38">
        <f t="shared" si="45"/>
        <v>15218.029501264906</v>
      </c>
    </row>
    <row r="141" spans="12:28" x14ac:dyDescent="0.2">
      <c r="L141">
        <v>141</v>
      </c>
      <c r="M141" s="37">
        <f t="shared" si="37"/>
        <v>12820.458264223957</v>
      </c>
      <c r="N141" s="13">
        <f t="shared" si="38"/>
        <v>53454.499467846683</v>
      </c>
      <c r="O141" s="13">
        <f t="shared" si="33"/>
        <v>13199.568189527834</v>
      </c>
      <c r="P141" s="13">
        <f t="shared" si="39"/>
        <v>17492.94187079728</v>
      </c>
      <c r="Q141" s="37">
        <f t="shared" si="46"/>
        <v>12827.920013121073</v>
      </c>
      <c r="R141" s="13">
        <f t="shared" si="40"/>
        <v>112922.77835215195</v>
      </c>
      <c r="S141" s="13">
        <f t="shared" si="34"/>
        <v>13628.790781576052</v>
      </c>
      <c r="T141" s="38">
        <f t="shared" si="41"/>
        <v>17492.94187079728</v>
      </c>
      <c r="U141" s="37">
        <f t="shared" si="47"/>
        <v>8611.9977078615011</v>
      </c>
      <c r="V141" s="13">
        <f t="shared" si="42"/>
        <v>56461.389176075973</v>
      </c>
      <c r="W141" s="13">
        <f t="shared" si="35"/>
        <v>9012.4330920889897</v>
      </c>
      <c r="X141" s="38">
        <f t="shared" si="43"/>
        <v>12228.481589410516</v>
      </c>
      <c r="Y141" s="37">
        <f t="shared" si="48"/>
        <v>10551.83163424003</v>
      </c>
      <c r="Z141" s="13">
        <f t="shared" si="44"/>
        <v>59022.725904522653</v>
      </c>
      <c r="AA141" s="13">
        <f t="shared" si="36"/>
        <v>10970.432527179908</v>
      </c>
      <c r="AB141" s="38">
        <f t="shared" si="45"/>
        <v>15218.029501264906</v>
      </c>
    </row>
    <row r="142" spans="12:28" x14ac:dyDescent="0.2">
      <c r="L142">
        <v>142</v>
      </c>
      <c r="M142" s="37">
        <f t="shared" si="37"/>
        <v>12820.458264223957</v>
      </c>
      <c r="N142" s="13">
        <f t="shared" si="38"/>
        <v>53454.499467846683</v>
      </c>
      <c r="O142" s="13">
        <f t="shared" si="33"/>
        <v>13196.898401321469</v>
      </c>
      <c r="P142" s="13">
        <f t="shared" si="39"/>
        <v>17492.94187079728</v>
      </c>
      <c r="Q142" s="37">
        <f t="shared" si="46"/>
        <v>12827.920013121073</v>
      </c>
      <c r="R142" s="13">
        <f t="shared" si="40"/>
        <v>112922.77835215195</v>
      </c>
      <c r="S142" s="13">
        <f t="shared" si="34"/>
        <v>13623.150846586932</v>
      </c>
      <c r="T142" s="38">
        <f t="shared" si="41"/>
        <v>17492.94187079728</v>
      </c>
      <c r="U142" s="37">
        <f t="shared" si="47"/>
        <v>8611.9977078615011</v>
      </c>
      <c r="V142" s="13">
        <f t="shared" si="42"/>
        <v>56461.389176075973</v>
      </c>
      <c r="W142" s="13">
        <f t="shared" si="35"/>
        <v>9009.6131245944307</v>
      </c>
      <c r="X142" s="38">
        <f t="shared" si="43"/>
        <v>12228.481589410516</v>
      </c>
      <c r="Y142" s="37">
        <f t="shared" si="48"/>
        <v>10551.83163424003</v>
      </c>
      <c r="Z142" s="13">
        <f t="shared" si="44"/>
        <v>59022.725904522653</v>
      </c>
      <c r="AA142" s="13">
        <f t="shared" si="36"/>
        <v>10967.484633567654</v>
      </c>
      <c r="AB142" s="38">
        <f t="shared" si="45"/>
        <v>15218.029501264906</v>
      </c>
    </row>
    <row r="143" spans="12:28" x14ac:dyDescent="0.2">
      <c r="L143">
        <v>143</v>
      </c>
      <c r="M143" s="37">
        <f t="shared" si="37"/>
        <v>12820.458264223957</v>
      </c>
      <c r="N143" s="13">
        <f t="shared" si="38"/>
        <v>53454.499467846683</v>
      </c>
      <c r="O143" s="13">
        <f t="shared" si="33"/>
        <v>13194.265952810298</v>
      </c>
      <c r="P143" s="13">
        <f t="shared" si="39"/>
        <v>17492.94187079728</v>
      </c>
      <c r="Q143" s="37">
        <f t="shared" si="46"/>
        <v>12827.920013121073</v>
      </c>
      <c r="R143" s="13">
        <f t="shared" si="40"/>
        <v>112922.77835215195</v>
      </c>
      <c r="S143" s="13">
        <f t="shared" si="34"/>
        <v>13617.58979180745</v>
      </c>
      <c r="T143" s="38">
        <f t="shared" si="41"/>
        <v>17492.94187079728</v>
      </c>
      <c r="U143" s="37">
        <f t="shared" si="47"/>
        <v>8611.9977078615011</v>
      </c>
      <c r="V143" s="13">
        <f t="shared" si="42"/>
        <v>56461.389176075973</v>
      </c>
      <c r="W143" s="13">
        <f t="shared" si="35"/>
        <v>9006.8325972046896</v>
      </c>
      <c r="X143" s="38">
        <f t="shared" si="43"/>
        <v>12228.481589410516</v>
      </c>
      <c r="Y143" s="37">
        <f t="shared" si="48"/>
        <v>10551.83163424003</v>
      </c>
      <c r="Z143" s="13">
        <f t="shared" si="44"/>
        <v>59022.725904522653</v>
      </c>
      <c r="AA143" s="13">
        <f t="shared" si="36"/>
        <v>10964.577969236692</v>
      </c>
      <c r="AB143" s="38">
        <f t="shared" si="45"/>
        <v>15218.029501264906</v>
      </c>
    </row>
    <row r="144" spans="12:28" x14ac:dyDescent="0.2">
      <c r="L144">
        <v>144</v>
      </c>
      <c r="M144" s="37">
        <f t="shared" si="37"/>
        <v>12820.458264223957</v>
      </c>
      <c r="N144" s="13">
        <f t="shared" si="38"/>
        <v>53454.499467846683</v>
      </c>
      <c r="O144" s="13">
        <f t="shared" si="33"/>
        <v>13191.670066084003</v>
      </c>
      <c r="P144" s="13">
        <f t="shared" si="39"/>
        <v>17492.94187079728</v>
      </c>
      <c r="Q144" s="37">
        <f t="shared" si="46"/>
        <v>12827.920013121073</v>
      </c>
      <c r="R144" s="13">
        <f t="shared" si="40"/>
        <v>112922.77835215195</v>
      </c>
      <c r="S144" s="13">
        <f t="shared" si="34"/>
        <v>13612.105973899907</v>
      </c>
      <c r="T144" s="38">
        <f t="shared" si="41"/>
        <v>17492.94187079728</v>
      </c>
      <c r="U144" s="37">
        <f t="shared" si="47"/>
        <v>8611.9977078615011</v>
      </c>
      <c r="V144" s="13">
        <f t="shared" si="42"/>
        <v>56461.389176075973</v>
      </c>
      <c r="W144" s="13">
        <f t="shared" si="35"/>
        <v>9004.0906882509171</v>
      </c>
      <c r="X144" s="38">
        <f t="shared" si="43"/>
        <v>12228.481589410516</v>
      </c>
      <c r="Y144" s="37">
        <f t="shared" si="48"/>
        <v>10551.83163424003</v>
      </c>
      <c r="Z144" s="13">
        <f t="shared" si="44"/>
        <v>59022.725904522653</v>
      </c>
      <c r="AA144" s="13">
        <f t="shared" si="36"/>
        <v>10961.71167524366</v>
      </c>
      <c r="AB144" s="38">
        <f t="shared" si="45"/>
        <v>15218.029501264906</v>
      </c>
    </row>
    <row r="145" spans="12:28" x14ac:dyDescent="0.2">
      <c r="L145">
        <v>145</v>
      </c>
      <c r="M145" s="37">
        <f t="shared" si="37"/>
        <v>12820.458264223957</v>
      </c>
      <c r="N145" s="13">
        <f t="shared" si="38"/>
        <v>53454.499467846683</v>
      </c>
      <c r="O145" s="13">
        <f t="shared" si="33"/>
        <v>13189.109984691864</v>
      </c>
      <c r="P145" s="13">
        <f t="shared" si="39"/>
        <v>17492.94187079728</v>
      </c>
      <c r="Q145" s="37">
        <f t="shared" si="46"/>
        <v>12827.920013121073</v>
      </c>
      <c r="R145" s="13">
        <f t="shared" si="40"/>
        <v>112922.77835215195</v>
      </c>
      <c r="S145" s="13">
        <f t="shared" si="34"/>
        <v>13606.697794860052</v>
      </c>
      <c r="T145" s="38">
        <f t="shared" si="41"/>
        <v>17492.94187079728</v>
      </c>
      <c r="U145" s="37">
        <f t="shared" si="47"/>
        <v>8611.9977078615011</v>
      </c>
      <c r="V145" s="13">
        <f t="shared" si="42"/>
        <v>56461.389176075973</v>
      </c>
      <c r="W145" s="13">
        <f t="shared" si="35"/>
        <v>9001.386598730991</v>
      </c>
      <c r="X145" s="38">
        <f t="shared" si="43"/>
        <v>12228.481589410516</v>
      </c>
      <c r="Y145" s="37">
        <f t="shared" si="48"/>
        <v>10551.83163424003</v>
      </c>
      <c r="Z145" s="13">
        <f t="shared" si="44"/>
        <v>59022.725904522653</v>
      </c>
      <c r="AA145" s="13">
        <f t="shared" si="36"/>
        <v>10958.884916340186</v>
      </c>
      <c r="AB145" s="38">
        <f t="shared" si="45"/>
        <v>15218.029501264906</v>
      </c>
    </row>
    <row r="146" spans="12:28" x14ac:dyDescent="0.2">
      <c r="L146">
        <v>146</v>
      </c>
      <c r="M146" s="37">
        <f t="shared" si="37"/>
        <v>12820.458264223957</v>
      </c>
      <c r="N146" s="13">
        <f t="shared" si="38"/>
        <v>53454.499467846683</v>
      </c>
      <c r="O146" s="13">
        <f t="shared" si="33"/>
        <v>13186.584972907838</v>
      </c>
      <c r="P146" s="13">
        <f t="shared" si="39"/>
        <v>17492.94187079728</v>
      </c>
      <c r="Q146" s="37">
        <f t="shared" si="46"/>
        <v>12827.920013121073</v>
      </c>
      <c r="R146" s="13">
        <f t="shared" si="40"/>
        <v>112922.77835215195</v>
      </c>
      <c r="S146" s="13">
        <f t="shared" si="34"/>
        <v>13601.363700464579</v>
      </c>
      <c r="T146" s="38">
        <f t="shared" si="41"/>
        <v>17492.94187079728</v>
      </c>
      <c r="U146" s="37">
        <f t="shared" si="47"/>
        <v>8611.9977078615011</v>
      </c>
      <c r="V146" s="13">
        <f t="shared" si="42"/>
        <v>56461.389176075973</v>
      </c>
      <c r="W146" s="13">
        <f t="shared" si="35"/>
        <v>8998.7195515332551</v>
      </c>
      <c r="X146" s="38">
        <f t="shared" si="43"/>
        <v>12228.481589410516</v>
      </c>
      <c r="Y146" s="37">
        <f t="shared" si="48"/>
        <v>10551.83163424003</v>
      </c>
      <c r="Z146" s="13">
        <f t="shared" si="44"/>
        <v>59022.725904522653</v>
      </c>
      <c r="AA146" s="13">
        <f t="shared" si="36"/>
        <v>10956.096880161418</v>
      </c>
      <c r="AB146" s="38">
        <f t="shared" si="45"/>
        <v>15218.029501264906</v>
      </c>
    </row>
    <row r="147" spans="12:28" x14ac:dyDescent="0.2">
      <c r="L147">
        <v>147</v>
      </c>
      <c r="M147" s="37">
        <f t="shared" si="37"/>
        <v>12820.458264223957</v>
      </c>
      <c r="N147" s="13">
        <f t="shared" si="38"/>
        <v>53454.499467846683</v>
      </c>
      <c r="O147" s="13">
        <f t="shared" si="33"/>
        <v>13184.094315025635</v>
      </c>
      <c r="P147" s="13">
        <f t="shared" si="39"/>
        <v>17492.94187079728</v>
      </c>
      <c r="Q147" s="37">
        <f t="shared" si="46"/>
        <v>12827.920013121073</v>
      </c>
      <c r="R147" s="13">
        <f t="shared" si="40"/>
        <v>112922.77835215195</v>
      </c>
      <c r="S147" s="13">
        <f t="shared" si="34"/>
        <v>13596.10217878197</v>
      </c>
      <c r="T147" s="38">
        <f t="shared" si="41"/>
        <v>17492.94187079728</v>
      </c>
      <c r="U147" s="37">
        <f t="shared" si="47"/>
        <v>8611.9977078615011</v>
      </c>
      <c r="V147" s="13">
        <f t="shared" si="42"/>
        <v>56461.389176075973</v>
      </c>
      <c r="W147" s="13">
        <f t="shared" si="35"/>
        <v>8996.0887906919506</v>
      </c>
      <c r="X147" s="38">
        <f t="shared" si="43"/>
        <v>12228.481589410516</v>
      </c>
      <c r="Y147" s="37">
        <f t="shared" si="48"/>
        <v>10551.83163424003</v>
      </c>
      <c r="Z147" s="13">
        <f t="shared" si="44"/>
        <v>59022.725904522653</v>
      </c>
      <c r="AA147" s="13">
        <f t="shared" si="36"/>
        <v>10953.346776447668</v>
      </c>
      <c r="AB147" s="38">
        <f t="shared" si="45"/>
        <v>15218.029501264906</v>
      </c>
    </row>
    <row r="148" spans="12:28" x14ac:dyDescent="0.2">
      <c r="L148">
        <v>148</v>
      </c>
      <c r="M148" s="37">
        <f t="shared" si="37"/>
        <v>12820.458264223957</v>
      </c>
      <c r="N148" s="13">
        <f t="shared" si="38"/>
        <v>53454.499467846683</v>
      </c>
      <c r="O148" s="13">
        <f t="shared" si="33"/>
        <v>13181.637314682381</v>
      </c>
      <c r="P148" s="13">
        <f t="shared" si="39"/>
        <v>17492.94187079728</v>
      </c>
      <c r="Q148" s="37">
        <f t="shared" si="46"/>
        <v>12827.920013121073</v>
      </c>
      <c r="R148" s="13">
        <f t="shared" si="40"/>
        <v>112922.77835215195</v>
      </c>
      <c r="S148" s="13">
        <f t="shared" si="34"/>
        <v>13590.911758743721</v>
      </c>
      <c r="T148" s="38">
        <f t="shared" si="41"/>
        <v>17492.94187079728</v>
      </c>
      <c r="U148" s="37">
        <f t="shared" si="47"/>
        <v>8611.9977078615011</v>
      </c>
      <c r="V148" s="13">
        <f t="shared" si="42"/>
        <v>56461.389176075973</v>
      </c>
      <c r="W148" s="13">
        <f t="shared" si="35"/>
        <v>8993.4935806728245</v>
      </c>
      <c r="X148" s="38">
        <f t="shared" si="43"/>
        <v>12228.481589410516</v>
      </c>
      <c r="Y148" s="37">
        <f t="shared" si="48"/>
        <v>10551.83163424003</v>
      </c>
      <c r="Z148" s="13">
        <f t="shared" si="44"/>
        <v>59022.725904522653</v>
      </c>
      <c r="AA148" s="13">
        <f t="shared" si="36"/>
        <v>10950.633836297617</v>
      </c>
      <c r="AB148" s="38">
        <f t="shared" si="45"/>
        <v>15218.029501264906</v>
      </c>
    </row>
    <row r="149" spans="12:28" x14ac:dyDescent="0.2">
      <c r="L149">
        <v>149</v>
      </c>
      <c r="M149" s="37">
        <f t="shared" si="37"/>
        <v>12820.458264223957</v>
      </c>
      <c r="N149" s="13">
        <f t="shared" si="38"/>
        <v>53454.499467846683</v>
      </c>
      <c r="O149" s="13">
        <f t="shared" si="33"/>
        <v>13179.213294209505</v>
      </c>
      <c r="P149" s="13">
        <f t="shared" si="39"/>
        <v>17492.94187079728</v>
      </c>
      <c r="Q149" s="37">
        <f t="shared" si="46"/>
        <v>12827.920013121073</v>
      </c>
      <c r="R149" s="13">
        <f t="shared" si="40"/>
        <v>112922.77835215195</v>
      </c>
      <c r="S149" s="13">
        <f t="shared" si="34"/>
        <v>13585.7910087731</v>
      </c>
      <c r="T149" s="38">
        <f t="shared" si="41"/>
        <v>17492.94187079728</v>
      </c>
      <c r="U149" s="37">
        <f t="shared" si="47"/>
        <v>8611.9977078615011</v>
      </c>
      <c r="V149" s="13">
        <f t="shared" si="42"/>
        <v>56461.389176075973</v>
      </c>
      <c r="W149" s="13">
        <f t="shared" si="35"/>
        <v>8990.9332056875137</v>
      </c>
      <c r="X149" s="38">
        <f t="shared" si="43"/>
        <v>12228.481589410516</v>
      </c>
      <c r="Y149" s="37">
        <f t="shared" si="48"/>
        <v>10551.83163424003</v>
      </c>
      <c r="Z149" s="13">
        <f t="shared" si="44"/>
        <v>59022.725904522653</v>
      </c>
      <c r="AA149" s="13">
        <f t="shared" si="36"/>
        <v>10947.957311451592</v>
      </c>
      <c r="AB149" s="38">
        <f t="shared" si="45"/>
        <v>15218.029501264906</v>
      </c>
    </row>
    <row r="150" spans="12:28" x14ac:dyDescent="0.2">
      <c r="L150">
        <v>150</v>
      </c>
      <c r="M150" s="37">
        <f t="shared" si="37"/>
        <v>12820.458264223957</v>
      </c>
      <c r="N150" s="13">
        <f t="shared" si="38"/>
        <v>53454.499467846683</v>
      </c>
      <c r="O150" s="13">
        <f t="shared" si="33"/>
        <v>13176.821594009602</v>
      </c>
      <c r="P150" s="13">
        <f t="shared" si="39"/>
        <v>17492.94187079728</v>
      </c>
      <c r="Q150" s="37">
        <f t="shared" si="46"/>
        <v>12827.920013121073</v>
      </c>
      <c r="R150" s="13">
        <f t="shared" si="40"/>
        <v>112922.77835215195</v>
      </c>
      <c r="S150" s="13">
        <f t="shared" si="34"/>
        <v>13580.738535468752</v>
      </c>
      <c r="T150" s="38">
        <f t="shared" si="41"/>
        <v>17492.94187079728</v>
      </c>
      <c r="U150" s="37">
        <f t="shared" si="47"/>
        <v>8611.9977078615011</v>
      </c>
      <c r="V150" s="13">
        <f t="shared" si="42"/>
        <v>56461.389176075973</v>
      </c>
      <c r="W150" s="13">
        <f t="shared" si="35"/>
        <v>8988.4069690353408</v>
      </c>
      <c r="X150" s="38">
        <f t="shared" si="43"/>
        <v>12228.481589410516</v>
      </c>
      <c r="Y150" s="37">
        <f t="shared" si="48"/>
        <v>10551.83163424003</v>
      </c>
      <c r="Z150" s="13">
        <f t="shared" si="44"/>
        <v>59022.725904522653</v>
      </c>
      <c r="AA150" s="13">
        <f t="shared" si="36"/>
        <v>10945.316473603514</v>
      </c>
      <c r="AB150" s="38">
        <f t="shared" si="45"/>
        <v>15218.029501264906</v>
      </c>
    </row>
    <row r="151" spans="12:28" x14ac:dyDescent="0.2">
      <c r="L151">
        <v>151</v>
      </c>
      <c r="M151" s="37">
        <f t="shared" si="37"/>
        <v>12820.458264223957</v>
      </c>
      <c r="N151" s="13">
        <f t="shared" si="38"/>
        <v>53454.499467846683</v>
      </c>
      <c r="O151" s="13">
        <f t="shared" si="33"/>
        <v>13174.46157195804</v>
      </c>
      <c r="P151" s="13">
        <f t="shared" si="39"/>
        <v>17492.94187079728</v>
      </c>
      <c r="Q151" s="37">
        <f t="shared" si="46"/>
        <v>12827.920013121073</v>
      </c>
      <c r="R151" s="13">
        <f t="shared" si="40"/>
        <v>112922.77835215195</v>
      </c>
      <c r="S151" s="13">
        <f t="shared" si="34"/>
        <v>13575.752982340622</v>
      </c>
      <c r="T151" s="38">
        <f t="shared" si="41"/>
        <v>17492.94187079728</v>
      </c>
      <c r="U151" s="37">
        <f t="shared" si="47"/>
        <v>8611.9977078615011</v>
      </c>
      <c r="V151" s="13">
        <f t="shared" si="42"/>
        <v>56461.389176075973</v>
      </c>
      <c r="W151" s="13">
        <f t="shared" si="35"/>
        <v>8985.9141924712749</v>
      </c>
      <c r="X151" s="38">
        <f t="shared" si="43"/>
        <v>12228.481589410516</v>
      </c>
      <c r="Y151" s="37">
        <f t="shared" si="48"/>
        <v>10551.83163424003</v>
      </c>
      <c r="Z151" s="13">
        <f t="shared" si="44"/>
        <v>59022.725904522653</v>
      </c>
      <c r="AA151" s="13">
        <f t="shared" si="36"/>
        <v>10942.710613740181</v>
      </c>
      <c r="AB151" s="38">
        <f t="shared" si="45"/>
        <v>15218.029501264906</v>
      </c>
    </row>
    <row r="152" spans="12:28" x14ac:dyDescent="0.2">
      <c r="L152">
        <v>152</v>
      </c>
      <c r="M152" s="37">
        <f t="shared" si="37"/>
        <v>12820.458264223957</v>
      </c>
      <c r="N152" s="13">
        <f t="shared" si="38"/>
        <v>53454.499467846683</v>
      </c>
      <c r="O152" s="13">
        <f t="shared" si="33"/>
        <v>13172.132602828211</v>
      </c>
      <c r="P152" s="13">
        <f t="shared" si="39"/>
        <v>17492.94187079728</v>
      </c>
      <c r="Q152" s="37">
        <f t="shared" si="46"/>
        <v>12827.920013121073</v>
      </c>
      <c r="R152" s="13">
        <f t="shared" si="40"/>
        <v>112922.77835215195</v>
      </c>
      <c r="S152" s="13">
        <f t="shared" si="34"/>
        <v>13570.833028595756</v>
      </c>
      <c r="T152" s="38">
        <f t="shared" si="41"/>
        <v>17492.94187079728</v>
      </c>
      <c r="U152" s="37">
        <f t="shared" si="47"/>
        <v>8611.9977078615011</v>
      </c>
      <c r="V152" s="13">
        <f t="shared" si="42"/>
        <v>56461.389176075973</v>
      </c>
      <c r="W152" s="13">
        <f t="shared" si="35"/>
        <v>8983.4542155988438</v>
      </c>
      <c r="X152" s="38">
        <f t="shared" si="43"/>
        <v>12228.481589410516</v>
      </c>
      <c r="Y152" s="37">
        <f t="shared" si="48"/>
        <v>10551.83163424003</v>
      </c>
      <c r="Z152" s="13">
        <f t="shared" si="44"/>
        <v>59022.725904522653</v>
      </c>
      <c r="AA152" s="13">
        <f t="shared" si="36"/>
        <v>10940.139041506627</v>
      </c>
      <c r="AB152" s="38">
        <f t="shared" si="45"/>
        <v>15218.029501264906</v>
      </c>
    </row>
    <row r="153" spans="12:28" x14ac:dyDescent="0.2">
      <c r="L153">
        <v>153</v>
      </c>
      <c r="M153" s="37">
        <f t="shared" si="37"/>
        <v>12820.458264223957</v>
      </c>
      <c r="N153" s="13">
        <f t="shared" si="38"/>
        <v>53454.499467846683</v>
      </c>
      <c r="O153" s="13">
        <f t="shared" si="33"/>
        <v>13169.834077739295</v>
      </c>
      <c r="P153" s="13">
        <f t="shared" si="39"/>
        <v>17492.94187079728</v>
      </c>
      <c r="Q153" s="37">
        <f t="shared" si="46"/>
        <v>12827.920013121073</v>
      </c>
      <c r="R153" s="13">
        <f t="shared" si="40"/>
        <v>112922.77835215195</v>
      </c>
      <c r="S153" s="13">
        <f t="shared" si="34"/>
        <v>13565.97738797174</v>
      </c>
      <c r="T153" s="38">
        <f t="shared" si="41"/>
        <v>17492.94187079728</v>
      </c>
      <c r="U153" s="37">
        <f t="shared" si="47"/>
        <v>8611.9977078615011</v>
      </c>
      <c r="V153" s="13">
        <f t="shared" si="42"/>
        <v>56461.389176075973</v>
      </c>
      <c r="W153" s="13">
        <f t="shared" si="35"/>
        <v>8981.0263952868336</v>
      </c>
      <c r="X153" s="38">
        <f t="shared" si="43"/>
        <v>12228.481589410516</v>
      </c>
      <c r="Y153" s="37">
        <f t="shared" si="48"/>
        <v>10551.83163424003</v>
      </c>
      <c r="Z153" s="13">
        <f t="shared" si="44"/>
        <v>59022.725904522653</v>
      </c>
      <c r="AA153" s="13">
        <f t="shared" si="36"/>
        <v>10937.601084596388</v>
      </c>
      <c r="AB153" s="38">
        <f t="shared" si="45"/>
        <v>15218.029501264906</v>
      </c>
    </row>
    <row r="154" spans="12:28" x14ac:dyDescent="0.2">
      <c r="L154">
        <v>154</v>
      </c>
      <c r="M154" s="37">
        <f t="shared" si="37"/>
        <v>12820.458264223957</v>
      </c>
      <c r="N154" s="13">
        <f t="shared" si="38"/>
        <v>53454.499467846683</v>
      </c>
      <c r="O154" s="13">
        <f t="shared" si="33"/>
        <v>13167.565403625558</v>
      </c>
      <c r="P154" s="13">
        <f t="shared" si="39"/>
        <v>17492.94187079728</v>
      </c>
      <c r="Q154" s="37">
        <f t="shared" si="46"/>
        <v>12827.920013121073</v>
      </c>
      <c r="R154" s="13">
        <f t="shared" si="40"/>
        <v>112922.77835215195</v>
      </c>
      <c r="S154" s="13">
        <f t="shared" si="34"/>
        <v>13561.184807615566</v>
      </c>
      <c r="T154" s="38">
        <f t="shared" si="41"/>
        <v>17492.94187079728</v>
      </c>
      <c r="U154" s="37">
        <f t="shared" si="47"/>
        <v>8611.9977078615011</v>
      </c>
      <c r="V154" s="13">
        <f t="shared" si="42"/>
        <v>56461.389176075973</v>
      </c>
      <c r="W154" s="13">
        <f t="shared" si="35"/>
        <v>8978.6301051087485</v>
      </c>
      <c r="X154" s="38">
        <f t="shared" si="43"/>
        <v>12228.481589410516</v>
      </c>
      <c r="Y154" s="37">
        <f t="shared" si="48"/>
        <v>10551.83163424003</v>
      </c>
      <c r="Z154" s="13">
        <f t="shared" si="44"/>
        <v>59022.725904522653</v>
      </c>
      <c r="AA154" s="13">
        <f t="shared" si="36"/>
        <v>10935.096088165503</v>
      </c>
      <c r="AB154" s="38">
        <f t="shared" si="45"/>
        <v>15218.029501264906</v>
      </c>
    </row>
    <row r="155" spans="12:28" x14ac:dyDescent="0.2">
      <c r="L155">
        <v>155</v>
      </c>
      <c r="M155" s="37">
        <f t="shared" si="37"/>
        <v>12820.458264223957</v>
      </c>
      <c r="N155" s="13">
        <f t="shared" si="38"/>
        <v>53454.499467846683</v>
      </c>
      <c r="O155" s="13">
        <f t="shared" si="33"/>
        <v>13165.326002726193</v>
      </c>
      <c r="P155" s="13">
        <f t="shared" si="39"/>
        <v>17492.94187079728</v>
      </c>
      <c r="Q155" s="37">
        <f t="shared" si="46"/>
        <v>12827.920013121073</v>
      </c>
      <c r="R155" s="13">
        <f t="shared" si="40"/>
        <v>112922.77835215195</v>
      </c>
      <c r="S155" s="13">
        <f t="shared" si="34"/>
        <v>13556.454067005923</v>
      </c>
      <c r="T155" s="38">
        <f t="shared" si="41"/>
        <v>17492.94187079728</v>
      </c>
      <c r="U155" s="37">
        <f t="shared" si="47"/>
        <v>8611.9977078615011</v>
      </c>
      <c r="V155" s="13">
        <f t="shared" si="42"/>
        <v>56461.389176075973</v>
      </c>
      <c r="W155" s="13">
        <f t="shared" si="35"/>
        <v>8976.2647348039263</v>
      </c>
      <c r="X155" s="38">
        <f t="shared" si="43"/>
        <v>12228.481589410516</v>
      </c>
      <c r="Y155" s="37">
        <f t="shared" si="48"/>
        <v>10551.83163424003</v>
      </c>
      <c r="Z155" s="13">
        <f t="shared" si="44"/>
        <v>59022.725904522653</v>
      </c>
      <c r="AA155" s="13">
        <f t="shared" si="36"/>
        <v>10932.623414269208</v>
      </c>
      <c r="AB155" s="38">
        <f t="shared" si="45"/>
        <v>15218.029501264906</v>
      </c>
    </row>
    <row r="156" spans="12:28" x14ac:dyDescent="0.2">
      <c r="L156">
        <v>156</v>
      </c>
      <c r="M156" s="37">
        <f t="shared" si="37"/>
        <v>12820.458264223957</v>
      </c>
      <c r="N156" s="13">
        <f t="shared" si="38"/>
        <v>53454.499467846683</v>
      </c>
      <c r="O156" s="13">
        <f t="shared" si="33"/>
        <v>13163.115312094769</v>
      </c>
      <c r="P156" s="13">
        <f t="shared" si="39"/>
        <v>17492.94187079728</v>
      </c>
      <c r="Q156" s="37">
        <f t="shared" si="46"/>
        <v>12827.920013121073</v>
      </c>
      <c r="R156" s="13">
        <f t="shared" si="40"/>
        <v>112922.77835215195</v>
      </c>
      <c r="S156" s="13">
        <f t="shared" si="34"/>
        <v>13551.783976916919</v>
      </c>
      <c r="T156" s="38">
        <f t="shared" si="41"/>
        <v>17492.94187079728</v>
      </c>
      <c r="U156" s="37">
        <f t="shared" si="47"/>
        <v>8611.9977078615011</v>
      </c>
      <c r="V156" s="13">
        <f t="shared" si="42"/>
        <v>56461.389176075973</v>
      </c>
      <c r="W156" s="13">
        <f t="shared" si="35"/>
        <v>8973.9296897594249</v>
      </c>
      <c r="X156" s="38">
        <f t="shared" si="43"/>
        <v>12228.481589410516</v>
      </c>
      <c r="Y156" s="37">
        <f t="shared" si="48"/>
        <v>10551.83163424003</v>
      </c>
      <c r="Z156" s="13">
        <f t="shared" si="44"/>
        <v>59022.725904522653</v>
      </c>
      <c r="AA156" s="13">
        <f t="shared" si="36"/>
        <v>10930.182441320303</v>
      </c>
      <c r="AB156" s="38">
        <f t="shared" si="45"/>
        <v>15218.029501264906</v>
      </c>
    </row>
    <row r="157" spans="12:28" x14ac:dyDescent="0.2">
      <c r="L157">
        <v>157</v>
      </c>
      <c r="M157" s="37">
        <f t="shared" si="37"/>
        <v>12820.458264223957</v>
      </c>
      <c r="N157" s="13">
        <f t="shared" si="38"/>
        <v>53454.499467846683</v>
      </c>
      <c r="O157" s="13">
        <f t="shared" si="33"/>
        <v>13160.932783127439</v>
      </c>
      <c r="P157" s="13">
        <f t="shared" si="39"/>
        <v>17492.94187079728</v>
      </c>
      <c r="Q157" s="37">
        <f t="shared" si="46"/>
        <v>12827.920013121073</v>
      </c>
      <c r="R157" s="13">
        <f t="shared" si="40"/>
        <v>112922.77835215195</v>
      </c>
      <c r="S157" s="13">
        <f t="shared" si="34"/>
        <v>13547.173378421403</v>
      </c>
      <c r="T157" s="38">
        <f t="shared" si="41"/>
        <v>17492.94187079728</v>
      </c>
      <c r="U157" s="37">
        <f t="shared" si="47"/>
        <v>8611.9977078615011</v>
      </c>
      <c r="V157" s="13">
        <f t="shared" si="42"/>
        <v>56461.389176075973</v>
      </c>
      <c r="W157" s="13">
        <f t="shared" si="35"/>
        <v>8971.6243905116662</v>
      </c>
      <c r="X157" s="38">
        <f t="shared" si="43"/>
        <v>12228.481589410516</v>
      </c>
      <c r="Y157" s="37">
        <f t="shared" si="48"/>
        <v>10551.83163424003</v>
      </c>
      <c r="Z157" s="13">
        <f t="shared" si="44"/>
        <v>59022.725904522653</v>
      </c>
      <c r="AA157" s="13">
        <f t="shared" si="36"/>
        <v>10927.7725635682</v>
      </c>
      <c r="AB157" s="38">
        <f t="shared" si="45"/>
        <v>15218.029501264906</v>
      </c>
    </row>
    <row r="158" spans="12:28" x14ac:dyDescent="0.2">
      <c r="L158">
        <v>158</v>
      </c>
      <c r="M158" s="37">
        <f t="shared" si="37"/>
        <v>12820.458264223957</v>
      </c>
      <c r="N158" s="13">
        <f t="shared" si="38"/>
        <v>53454.499467846683</v>
      </c>
      <c r="O158" s="13">
        <f t="shared" si="33"/>
        <v>13158.777881109063</v>
      </c>
      <c r="P158" s="13">
        <f t="shared" si="39"/>
        <v>17492.94187079728</v>
      </c>
      <c r="Q158" s="37">
        <f t="shared" si="46"/>
        <v>12827.920013121073</v>
      </c>
      <c r="R158" s="13">
        <f t="shared" si="40"/>
        <v>112922.77835215195</v>
      </c>
      <c r="S158" s="13">
        <f t="shared" si="34"/>
        <v>13542.621141932161</v>
      </c>
      <c r="T158" s="38">
        <f t="shared" si="41"/>
        <v>17492.94187079728</v>
      </c>
      <c r="U158" s="37">
        <f t="shared" si="47"/>
        <v>8611.9977078615011</v>
      </c>
      <c r="V158" s="13">
        <f t="shared" si="42"/>
        <v>56461.389176075973</v>
      </c>
      <c r="W158" s="13">
        <f t="shared" si="35"/>
        <v>8969.3482722670451</v>
      </c>
      <c r="X158" s="38">
        <f t="shared" si="43"/>
        <v>12228.481589410516</v>
      </c>
      <c r="Y158" s="37">
        <f t="shared" si="48"/>
        <v>10551.83163424003</v>
      </c>
      <c r="Z158" s="13">
        <f t="shared" si="44"/>
        <v>59022.725904522653</v>
      </c>
      <c r="AA158" s="13">
        <f t="shared" si="36"/>
        <v>10925.393190597768</v>
      </c>
      <c r="AB158" s="38">
        <f t="shared" si="45"/>
        <v>15218.029501264906</v>
      </c>
    </row>
    <row r="159" spans="12:28" x14ac:dyDescent="0.2">
      <c r="L159">
        <v>159</v>
      </c>
      <c r="M159" s="37">
        <f t="shared" si="37"/>
        <v>12820.458264223957</v>
      </c>
      <c r="N159" s="13">
        <f t="shared" si="38"/>
        <v>53454.499467846683</v>
      </c>
      <c r="O159" s="13">
        <f t="shared" si="33"/>
        <v>13156.650084776451</v>
      </c>
      <c r="P159" s="13">
        <f t="shared" si="39"/>
        <v>17492.94187079728</v>
      </c>
      <c r="Q159" s="37">
        <f t="shared" si="46"/>
        <v>12827.920013121073</v>
      </c>
      <c r="R159" s="13">
        <f t="shared" si="40"/>
        <v>112922.77835215195</v>
      </c>
      <c r="S159" s="13">
        <f t="shared" si="34"/>
        <v>13538.12616627926</v>
      </c>
      <c r="T159" s="38">
        <f t="shared" si="41"/>
        <v>17492.94187079728</v>
      </c>
      <c r="U159" s="37">
        <f t="shared" si="47"/>
        <v>8611.9977078615011</v>
      </c>
      <c r="V159" s="13">
        <f t="shared" si="42"/>
        <v>56461.389176075973</v>
      </c>
      <c r="W159" s="13">
        <f t="shared" si="35"/>
        <v>8967.1007844405958</v>
      </c>
      <c r="X159" s="38">
        <f t="shared" si="43"/>
        <v>12228.481589410516</v>
      </c>
      <c r="Y159" s="37">
        <f t="shared" si="48"/>
        <v>10551.83163424003</v>
      </c>
      <c r="Z159" s="13">
        <f t="shared" si="44"/>
        <v>59022.725904522653</v>
      </c>
      <c r="AA159" s="13">
        <f t="shared" si="36"/>
        <v>10923.043746847092</v>
      </c>
      <c r="AB159" s="38">
        <f t="shared" si="45"/>
        <v>15218.029501264906</v>
      </c>
    </row>
    <row r="160" spans="12:28" x14ac:dyDescent="0.2">
      <c r="L160">
        <v>160</v>
      </c>
      <c r="M160" s="37">
        <f t="shared" si="37"/>
        <v>12820.458264223957</v>
      </c>
      <c r="N160" s="13">
        <f t="shared" si="38"/>
        <v>53454.499467846683</v>
      </c>
      <c r="O160" s="13">
        <f t="shared" si="33"/>
        <v>13154.548885897999</v>
      </c>
      <c r="P160" s="13">
        <f t="shared" si="39"/>
        <v>17492.94187079728</v>
      </c>
      <c r="Q160" s="37">
        <f t="shared" si="46"/>
        <v>12827.920013121073</v>
      </c>
      <c r="R160" s="13">
        <f t="shared" si="40"/>
        <v>112922.77835215195</v>
      </c>
      <c r="S160" s="13">
        <f t="shared" si="34"/>
        <v>13533.687377822022</v>
      </c>
      <c r="T160" s="38">
        <f t="shared" si="41"/>
        <v>17492.94187079728</v>
      </c>
      <c r="U160" s="37">
        <f t="shared" si="47"/>
        <v>8611.9977078615011</v>
      </c>
      <c r="V160" s="13">
        <f t="shared" si="42"/>
        <v>56461.389176075973</v>
      </c>
      <c r="W160" s="13">
        <f t="shared" si="35"/>
        <v>8964.8813902119764</v>
      </c>
      <c r="X160" s="38">
        <f t="shared" si="43"/>
        <v>12228.481589410516</v>
      </c>
      <c r="Y160" s="37">
        <f t="shared" si="48"/>
        <v>10551.83163424003</v>
      </c>
      <c r="Z160" s="13">
        <f t="shared" si="44"/>
        <v>59022.725904522653</v>
      </c>
      <c r="AA160" s="13">
        <f t="shared" si="36"/>
        <v>10920.723671143296</v>
      </c>
      <c r="AB160" s="38">
        <f t="shared" si="45"/>
        <v>15218.029501264906</v>
      </c>
    </row>
    <row r="161" spans="12:28" x14ac:dyDescent="0.2">
      <c r="L161">
        <v>161</v>
      </c>
      <c r="M161" s="37">
        <f t="shared" si="37"/>
        <v>12820.458264223957</v>
      </c>
      <c r="N161" s="13">
        <f t="shared" si="38"/>
        <v>53454.499467846683</v>
      </c>
      <c r="O161" s="13">
        <f t="shared" si="33"/>
        <v>13152.473788868967</v>
      </c>
      <c r="P161" s="13">
        <f t="shared" si="39"/>
        <v>17492.94187079728</v>
      </c>
      <c r="Q161" s="37">
        <f t="shared" si="46"/>
        <v>12827.920013121073</v>
      </c>
      <c r="R161" s="13">
        <f t="shared" si="40"/>
        <v>112922.77835215195</v>
      </c>
      <c r="S161" s="13">
        <f t="shared" si="34"/>
        <v>13529.303729594067</v>
      </c>
      <c r="T161" s="38">
        <f t="shared" si="41"/>
        <v>17492.94187079728</v>
      </c>
      <c r="U161" s="37">
        <f t="shared" si="47"/>
        <v>8611.9977078615011</v>
      </c>
      <c r="V161" s="13">
        <f t="shared" si="42"/>
        <v>56461.389176075973</v>
      </c>
      <c r="W161" s="13">
        <f t="shared" si="35"/>
        <v>8962.6895660979972</v>
      </c>
      <c r="X161" s="38">
        <f t="shared" si="43"/>
        <v>12228.481589410516</v>
      </c>
      <c r="Y161" s="37">
        <f t="shared" si="48"/>
        <v>10551.83163424003</v>
      </c>
      <c r="Z161" s="13">
        <f t="shared" si="44"/>
        <v>59022.725904522653</v>
      </c>
      <c r="AA161" s="13">
        <f t="shared" si="36"/>
        <v>10918.432416255699</v>
      </c>
      <c r="AB161" s="38">
        <f t="shared" si="45"/>
        <v>15218.029501264906</v>
      </c>
    </row>
    <row r="162" spans="12:28" x14ac:dyDescent="0.2">
      <c r="L162">
        <v>162</v>
      </c>
      <c r="M162" s="37">
        <f t="shared" si="37"/>
        <v>12820.458264223957</v>
      </c>
      <c r="N162" s="13">
        <f t="shared" si="38"/>
        <v>53454.499467846683</v>
      </c>
      <c r="O162" s="13">
        <f t="shared" si="33"/>
        <v>13150.424310321776</v>
      </c>
      <c r="P162" s="13">
        <f t="shared" si="39"/>
        <v>17492.94187079728</v>
      </c>
      <c r="Q162" s="37">
        <f t="shared" si="46"/>
        <v>12827.920013121073</v>
      </c>
      <c r="R162" s="13">
        <f t="shared" si="40"/>
        <v>112922.77835215195</v>
      </c>
      <c r="S162" s="13">
        <f t="shared" si="34"/>
        <v>13524.974200480036</v>
      </c>
      <c r="T162" s="38">
        <f t="shared" si="41"/>
        <v>17492.94187079728</v>
      </c>
      <c r="U162" s="37">
        <f t="shared" si="47"/>
        <v>8611.9977078615011</v>
      </c>
      <c r="V162" s="13">
        <f t="shared" si="42"/>
        <v>56461.389176075973</v>
      </c>
      <c r="W162" s="13">
        <f t="shared" si="35"/>
        <v>8960.5248015409816</v>
      </c>
      <c r="X162" s="38">
        <f t="shared" si="43"/>
        <v>12228.481589410516</v>
      </c>
      <c r="Y162" s="37">
        <f t="shared" si="48"/>
        <v>10551.83163424003</v>
      </c>
      <c r="Z162" s="13">
        <f t="shared" si="44"/>
        <v>59022.725904522653</v>
      </c>
      <c r="AA162" s="13">
        <f t="shared" si="36"/>
        <v>10916.169448465478</v>
      </c>
      <c r="AB162" s="38">
        <f t="shared" si="45"/>
        <v>15218.029501264906</v>
      </c>
    </row>
    <row r="163" spans="12:28" x14ac:dyDescent="0.2">
      <c r="L163">
        <v>163</v>
      </c>
      <c r="M163" s="37">
        <f t="shared" si="37"/>
        <v>12820.458264223957</v>
      </c>
      <c r="N163" s="13">
        <f t="shared" si="38"/>
        <v>53454.499467846683</v>
      </c>
      <c r="O163" s="13">
        <f t="shared" si="33"/>
        <v>13148.399978750624</v>
      </c>
      <c r="P163" s="13">
        <f t="shared" si="39"/>
        <v>17492.94187079728</v>
      </c>
      <c r="Q163" s="37">
        <f t="shared" si="46"/>
        <v>12827.920013121073</v>
      </c>
      <c r="R163" s="13">
        <f t="shared" si="40"/>
        <v>112922.77835215195</v>
      </c>
      <c r="S163" s="13">
        <f t="shared" si="34"/>
        <v>13520.697794422618</v>
      </c>
      <c r="T163" s="38">
        <f t="shared" si="41"/>
        <v>17492.94187079728</v>
      </c>
      <c r="U163" s="37">
        <f t="shared" si="47"/>
        <v>8611.9977078615011</v>
      </c>
      <c r="V163" s="13">
        <f t="shared" si="42"/>
        <v>56461.389176075973</v>
      </c>
      <c r="W163" s="13">
        <f t="shared" si="35"/>
        <v>8958.3865985122738</v>
      </c>
      <c r="X163" s="38">
        <f t="shared" si="43"/>
        <v>12228.481589410516</v>
      </c>
      <c r="Y163" s="37">
        <f t="shared" si="48"/>
        <v>10551.83163424003</v>
      </c>
      <c r="Z163" s="13">
        <f t="shared" si="44"/>
        <v>59022.725904522653</v>
      </c>
      <c r="AA163" s="13">
        <f t="shared" si="36"/>
        <v>10913.934247151212</v>
      </c>
      <c r="AB163" s="38">
        <f t="shared" si="45"/>
        <v>15218.029501264906</v>
      </c>
    </row>
    <row r="164" spans="12:28" x14ac:dyDescent="0.2">
      <c r="L164">
        <v>164</v>
      </c>
      <c r="M164" s="37">
        <f t="shared" si="37"/>
        <v>12820.458264223957</v>
      </c>
      <c r="N164" s="13">
        <f t="shared" si="38"/>
        <v>53454.499467846683</v>
      </c>
      <c r="O164" s="13">
        <f t="shared" si="33"/>
        <v>13146.40033414985</v>
      </c>
      <c r="P164" s="13">
        <f t="shared" si="39"/>
        <v>17492.94187079728</v>
      </c>
      <c r="Q164" s="37">
        <f t="shared" si="46"/>
        <v>12827.920013121073</v>
      </c>
      <c r="R164" s="13">
        <f t="shared" si="40"/>
        <v>112922.77835215195</v>
      </c>
      <c r="S164" s="13">
        <f t="shared" si="34"/>
        <v>13516.473539658584</v>
      </c>
      <c r="T164" s="38">
        <f t="shared" si="41"/>
        <v>17492.94187079728</v>
      </c>
      <c r="U164" s="37">
        <f t="shared" si="47"/>
        <v>8611.9977078615011</v>
      </c>
      <c r="V164" s="13">
        <f t="shared" si="42"/>
        <v>56461.389176075973</v>
      </c>
      <c r="W164" s="13">
        <f t="shared" si="35"/>
        <v>8956.2744711302566</v>
      </c>
      <c r="X164" s="38">
        <f t="shared" si="43"/>
        <v>12228.481589410516</v>
      </c>
      <c r="Y164" s="37">
        <f t="shared" si="48"/>
        <v>10551.83163424003</v>
      </c>
      <c r="Z164" s="13">
        <f t="shared" si="44"/>
        <v>59022.725904522653</v>
      </c>
      <c r="AA164" s="13">
        <f t="shared" si="36"/>
        <v>10911.726304389558</v>
      </c>
      <c r="AB164" s="38">
        <f t="shared" si="45"/>
        <v>15218.029501264906</v>
      </c>
    </row>
    <row r="165" spans="12:28" x14ac:dyDescent="0.2">
      <c r="L165">
        <v>165</v>
      </c>
      <c r="M165" s="37">
        <f t="shared" si="37"/>
        <v>12820.458264223957</v>
      </c>
      <c r="N165" s="13">
        <f t="shared" si="38"/>
        <v>53454.499467846683</v>
      </c>
      <c r="O165" s="13">
        <f t="shared" si="33"/>
        <v>13144.424927665452</v>
      </c>
      <c r="P165" s="13">
        <f t="shared" si="39"/>
        <v>17492.94187079728</v>
      </c>
      <c r="Q165" s="37">
        <f t="shared" si="46"/>
        <v>12827.920013121073</v>
      </c>
      <c r="R165" s="13">
        <f t="shared" si="40"/>
        <v>112922.77835215195</v>
      </c>
      <c r="S165" s="13">
        <f t="shared" si="34"/>
        <v>13512.3004879826</v>
      </c>
      <c r="T165" s="38">
        <f t="shared" si="41"/>
        <v>17492.94187079728</v>
      </c>
      <c r="U165" s="37">
        <f t="shared" si="47"/>
        <v>8611.9977078615011</v>
      </c>
      <c r="V165" s="13">
        <f t="shared" si="42"/>
        <v>56461.389176075973</v>
      </c>
      <c r="W165" s="13">
        <f t="shared" si="35"/>
        <v>8954.187945292264</v>
      </c>
      <c r="X165" s="38">
        <f t="shared" si="43"/>
        <v>12228.481589410516</v>
      </c>
      <c r="Y165" s="37">
        <f t="shared" si="48"/>
        <v>10551.83163424003</v>
      </c>
      <c r="Z165" s="13">
        <f t="shared" si="44"/>
        <v>59022.725904522653</v>
      </c>
      <c r="AA165" s="13">
        <f t="shared" si="36"/>
        <v>10909.54512457047</v>
      </c>
      <c r="AB165" s="38">
        <f t="shared" si="45"/>
        <v>15218.029501264906</v>
      </c>
    </row>
    <row r="166" spans="12:28" x14ac:dyDescent="0.2">
      <c r="L166">
        <v>166</v>
      </c>
      <c r="M166" s="37">
        <f t="shared" si="37"/>
        <v>12820.458264223957</v>
      </c>
      <c r="N166" s="13">
        <f t="shared" si="38"/>
        <v>53454.499467846683</v>
      </c>
      <c r="O166" s="13">
        <f t="shared" si="33"/>
        <v>13142.473321259178</v>
      </c>
      <c r="P166" s="13">
        <f t="shared" si="39"/>
        <v>17492.94187079728</v>
      </c>
      <c r="Q166" s="37">
        <f t="shared" si="46"/>
        <v>12827.920013121073</v>
      </c>
      <c r="R166" s="13">
        <f t="shared" si="40"/>
        <v>112922.77835215195</v>
      </c>
      <c r="S166" s="13">
        <f t="shared" si="34"/>
        <v>13508.177714037651</v>
      </c>
      <c r="T166" s="38">
        <f t="shared" si="41"/>
        <v>17492.94187079728</v>
      </c>
      <c r="U166" s="37">
        <f t="shared" si="47"/>
        <v>8611.9977078615011</v>
      </c>
      <c r="V166" s="13">
        <f t="shared" si="42"/>
        <v>56461.389176075973</v>
      </c>
      <c r="W166" s="13">
        <f t="shared" si="35"/>
        <v>8952.1265583197892</v>
      </c>
      <c r="X166" s="38">
        <f t="shared" si="43"/>
        <v>12228.481589410516</v>
      </c>
      <c r="Y166" s="37">
        <f t="shared" si="48"/>
        <v>10551.83163424003</v>
      </c>
      <c r="Z166" s="13">
        <f t="shared" si="44"/>
        <v>59022.725904522653</v>
      </c>
      <c r="AA166" s="13">
        <f t="shared" si="36"/>
        <v>10907.390224026311</v>
      </c>
      <c r="AB166" s="38">
        <f t="shared" si="45"/>
        <v>15218.029501264906</v>
      </c>
    </row>
    <row r="167" spans="12:28" x14ac:dyDescent="0.2">
      <c r="L167">
        <v>167</v>
      </c>
      <c r="M167" s="37">
        <f t="shared" si="37"/>
        <v>12820.458264223957</v>
      </c>
      <c r="N167" s="13">
        <f t="shared" si="38"/>
        <v>53454.499467846683</v>
      </c>
      <c r="O167" s="13">
        <f t="shared" si="33"/>
        <v>13140.545087384715</v>
      </c>
      <c r="P167" s="13">
        <f t="shared" si="39"/>
        <v>17492.94187079728</v>
      </c>
      <c r="Q167" s="37">
        <f t="shared" si="46"/>
        <v>12827.920013121073</v>
      </c>
      <c r="R167" s="13">
        <f t="shared" si="40"/>
        <v>112922.77835215195</v>
      </c>
      <c r="S167" s="13">
        <f t="shared" si="34"/>
        <v>13504.104314630964</v>
      </c>
      <c r="T167" s="38">
        <f t="shared" si="41"/>
        <v>17492.94187079728</v>
      </c>
      <c r="U167" s="37">
        <f t="shared" si="47"/>
        <v>8611.9977078615011</v>
      </c>
      <c r="V167" s="13">
        <f t="shared" si="42"/>
        <v>56461.389176075973</v>
      </c>
      <c r="W167" s="13">
        <f t="shared" si="35"/>
        <v>8950.0898586164476</v>
      </c>
      <c r="X167" s="38">
        <f t="shared" si="43"/>
        <v>12228.481589410516</v>
      </c>
      <c r="Y167" s="37">
        <f t="shared" si="48"/>
        <v>10551.83163424003</v>
      </c>
      <c r="Z167" s="13">
        <f t="shared" si="44"/>
        <v>59022.725904522653</v>
      </c>
      <c r="AA167" s="13">
        <f t="shared" si="36"/>
        <v>10905.261130674298</v>
      </c>
      <c r="AB167" s="38">
        <f t="shared" si="45"/>
        <v>15218.029501264906</v>
      </c>
    </row>
    <row r="168" spans="12:28" x14ac:dyDescent="0.2">
      <c r="L168">
        <v>168</v>
      </c>
      <c r="M168" s="37">
        <f t="shared" si="37"/>
        <v>12820.458264223957</v>
      </c>
      <c r="N168" s="13">
        <f t="shared" si="38"/>
        <v>53454.499467846683</v>
      </c>
      <c r="O168" s="13">
        <f t="shared" si="33"/>
        <v>13138.639808675425</v>
      </c>
      <c r="P168" s="13">
        <f t="shared" si="39"/>
        <v>17492.94187079728</v>
      </c>
      <c r="Q168" s="37">
        <f t="shared" si="46"/>
        <v>12827.920013121073</v>
      </c>
      <c r="R168" s="13">
        <f t="shared" si="40"/>
        <v>112922.77835215195</v>
      </c>
      <c r="S168" s="13">
        <f t="shared" si="34"/>
        <v>13500.079408074358</v>
      </c>
      <c r="T168" s="38">
        <f t="shared" si="41"/>
        <v>17492.94187079728</v>
      </c>
      <c r="U168" s="37">
        <f t="shared" si="47"/>
        <v>8611.9977078615011</v>
      </c>
      <c r="V168" s="13">
        <f t="shared" si="42"/>
        <v>56461.389176075973</v>
      </c>
      <c r="W168" s="13">
        <f t="shared" si="35"/>
        <v>8948.0774053381447</v>
      </c>
      <c r="X168" s="38">
        <f t="shared" si="43"/>
        <v>12228.481589410516</v>
      </c>
      <c r="Y168" s="37">
        <f t="shared" si="48"/>
        <v>10551.83163424003</v>
      </c>
      <c r="Z168" s="13">
        <f t="shared" si="44"/>
        <v>59022.725904522653</v>
      </c>
      <c r="AA168" s="13">
        <f t="shared" si="36"/>
        <v>10903.157383671713</v>
      </c>
      <c r="AB168" s="38">
        <f t="shared" si="45"/>
        <v>15218.029501264906</v>
      </c>
    </row>
    <row r="169" spans="12:28" x14ac:dyDescent="0.2">
      <c r="L169">
        <v>169</v>
      </c>
      <c r="M169" s="37">
        <f t="shared" si="37"/>
        <v>12820.458264223957</v>
      </c>
      <c r="N169" s="13">
        <f t="shared" si="38"/>
        <v>53454.499467846683</v>
      </c>
      <c r="O169" s="13">
        <f t="shared" si="33"/>
        <v>13136.757077643168</v>
      </c>
      <c r="P169" s="13">
        <f t="shared" si="39"/>
        <v>17492.94187079728</v>
      </c>
      <c r="Q169" s="37">
        <f t="shared" si="46"/>
        <v>12827.920013121073</v>
      </c>
      <c r="R169" s="13">
        <f t="shared" si="40"/>
        <v>112922.77835215195</v>
      </c>
      <c r="S169" s="13">
        <f t="shared" si="34"/>
        <v>13496.102133548007</v>
      </c>
      <c r="T169" s="38">
        <f t="shared" si="41"/>
        <v>17492.94187079728</v>
      </c>
      <c r="U169" s="37">
        <f t="shared" si="47"/>
        <v>8611.9977078615011</v>
      </c>
      <c r="V169" s="13">
        <f t="shared" si="42"/>
        <v>56461.389176075973</v>
      </c>
      <c r="W169" s="13">
        <f t="shared" si="35"/>
        <v>8946.0887680749693</v>
      </c>
      <c r="X169" s="38">
        <f t="shared" si="43"/>
        <v>12228.481589410516</v>
      </c>
      <c r="Y169" s="37">
        <f t="shared" si="48"/>
        <v>10551.83163424003</v>
      </c>
      <c r="Z169" s="13">
        <f t="shared" si="44"/>
        <v>59022.725904522653</v>
      </c>
      <c r="AA169" s="13">
        <f t="shared" si="36"/>
        <v>10901.078533083361</v>
      </c>
      <c r="AB169" s="38">
        <f t="shared" si="45"/>
        <v>15218.029501264906</v>
      </c>
    </row>
    <row r="170" spans="12:28" x14ac:dyDescent="0.2">
      <c r="L170">
        <v>170</v>
      </c>
      <c r="M170" s="37">
        <f t="shared" si="37"/>
        <v>12820.458264223957</v>
      </c>
      <c r="N170" s="13">
        <f t="shared" si="38"/>
        <v>53454.499467846683</v>
      </c>
      <c r="O170" s="13">
        <f t="shared" si="33"/>
        <v>13134.896496387761</v>
      </c>
      <c r="P170" s="13">
        <f t="shared" si="39"/>
        <v>17492.94187079728</v>
      </c>
      <c r="Q170" s="37">
        <f t="shared" si="46"/>
        <v>12827.920013121073</v>
      </c>
      <c r="R170" s="13">
        <f t="shared" si="40"/>
        <v>112922.77835215195</v>
      </c>
      <c r="S170" s="13">
        <f t="shared" si="34"/>
        <v>13492.171650486673</v>
      </c>
      <c r="T170" s="38">
        <f t="shared" si="41"/>
        <v>17492.94187079728</v>
      </c>
      <c r="U170" s="37">
        <f t="shared" si="47"/>
        <v>8611.9977078615011</v>
      </c>
      <c r="V170" s="13">
        <f t="shared" si="42"/>
        <v>56461.389176075973</v>
      </c>
      <c r="W170" s="13">
        <f t="shared" si="35"/>
        <v>8944.1235265443011</v>
      </c>
      <c r="X170" s="38">
        <f t="shared" si="43"/>
        <v>12228.481589410516</v>
      </c>
      <c r="Y170" s="37">
        <f t="shared" si="48"/>
        <v>10551.83163424003</v>
      </c>
      <c r="Z170" s="13">
        <f t="shared" si="44"/>
        <v>59022.725904522653</v>
      </c>
      <c r="AA170" s="13">
        <f t="shared" si="36"/>
        <v>10899.024139560752</v>
      </c>
      <c r="AB170" s="38">
        <f t="shared" si="45"/>
        <v>15218.029501264906</v>
      </c>
    </row>
    <row r="171" spans="12:28" x14ac:dyDescent="0.2">
      <c r="L171">
        <v>171</v>
      </c>
      <c r="M171" s="37">
        <f t="shared" si="37"/>
        <v>12820.458264223957</v>
      </c>
      <c r="N171" s="13">
        <f t="shared" si="38"/>
        <v>53454.499467846683</v>
      </c>
      <c r="O171" s="13">
        <f t="shared" si="33"/>
        <v>13133.057676316626</v>
      </c>
      <c r="P171" s="13">
        <f t="shared" si="39"/>
        <v>17492.94187079728</v>
      </c>
      <c r="Q171" s="37">
        <f t="shared" si="46"/>
        <v>12827.920013121073</v>
      </c>
      <c r="R171" s="13">
        <f t="shared" si="40"/>
        <v>112922.77835215195</v>
      </c>
      <c r="S171" s="13">
        <f t="shared" si="34"/>
        <v>13488.287137987458</v>
      </c>
      <c r="T171" s="38">
        <f t="shared" si="41"/>
        <v>17492.94187079728</v>
      </c>
      <c r="U171" s="37">
        <f t="shared" si="47"/>
        <v>8611.9977078615011</v>
      </c>
      <c r="V171" s="13">
        <f t="shared" si="42"/>
        <v>56461.389176075973</v>
      </c>
      <c r="W171" s="13">
        <f t="shared" si="35"/>
        <v>8942.1812702946936</v>
      </c>
      <c r="X171" s="38">
        <f t="shared" si="43"/>
        <v>12228.481589410516</v>
      </c>
      <c r="Y171" s="37">
        <f t="shared" si="48"/>
        <v>10551.83163424003</v>
      </c>
      <c r="Z171" s="13">
        <f t="shared" si="44"/>
        <v>59022.725904522653</v>
      </c>
      <c r="AA171" s="13">
        <f t="shared" si="36"/>
        <v>10896.99377403256</v>
      </c>
      <c r="AB171" s="38">
        <f t="shared" si="45"/>
        <v>15218.029501264906</v>
      </c>
    </row>
    <row r="172" spans="12:28" x14ac:dyDescent="0.2">
      <c r="L172">
        <v>172</v>
      </c>
      <c r="M172" s="37">
        <f t="shared" si="37"/>
        <v>12820.458264223957</v>
      </c>
      <c r="N172" s="13">
        <f t="shared" si="38"/>
        <v>53454.499467846683</v>
      </c>
      <c r="O172" s="13">
        <f t="shared" si="33"/>
        <v>13131.240237874228</v>
      </c>
      <c r="P172" s="13">
        <f t="shared" si="39"/>
        <v>17492.94187079728</v>
      </c>
      <c r="Q172" s="37">
        <f t="shared" si="46"/>
        <v>12827.920013121073</v>
      </c>
      <c r="R172" s="13">
        <f t="shared" si="40"/>
        <v>112922.77835215195</v>
      </c>
      <c r="S172" s="13">
        <f t="shared" si="34"/>
        <v>13484.447794238235</v>
      </c>
      <c r="T172" s="38">
        <f t="shared" si="41"/>
        <v>17492.94187079728</v>
      </c>
      <c r="U172" s="37">
        <f t="shared" si="47"/>
        <v>8611.9977078615011</v>
      </c>
      <c r="V172" s="13">
        <f t="shared" si="42"/>
        <v>56461.389176075973</v>
      </c>
      <c r="W172" s="13">
        <f t="shared" si="35"/>
        <v>8940.261598420082</v>
      </c>
      <c r="X172" s="38">
        <f t="shared" si="43"/>
        <v>12228.481589410516</v>
      </c>
      <c r="Y172" s="37">
        <f t="shared" si="48"/>
        <v>10551.83163424003</v>
      </c>
      <c r="Z172" s="13">
        <f t="shared" si="44"/>
        <v>59022.725904522653</v>
      </c>
      <c r="AA172" s="13">
        <f t="shared" si="36"/>
        <v>10894.98701740586</v>
      </c>
      <c r="AB172" s="38">
        <f t="shared" si="45"/>
        <v>15218.029501264906</v>
      </c>
    </row>
    <row r="173" spans="12:28" x14ac:dyDescent="0.2">
      <c r="L173">
        <v>173</v>
      </c>
      <c r="M173" s="37">
        <f t="shared" si="37"/>
        <v>12820.458264223957</v>
      </c>
      <c r="N173" s="13">
        <f t="shared" si="38"/>
        <v>53454.499467846683</v>
      </c>
      <c r="O173" s="13">
        <f t="shared" si="33"/>
        <v>13129.443810280874</v>
      </c>
      <c r="P173" s="13">
        <f t="shared" si="39"/>
        <v>17492.94187079728</v>
      </c>
      <c r="Q173" s="37">
        <f t="shared" si="46"/>
        <v>12827.920013121073</v>
      </c>
      <c r="R173" s="13">
        <f t="shared" si="40"/>
        <v>112922.77835215195</v>
      </c>
      <c r="S173" s="13">
        <f t="shared" si="34"/>
        <v>13480.652835965882</v>
      </c>
      <c r="T173" s="38">
        <f t="shared" si="41"/>
        <v>17492.94187079728</v>
      </c>
      <c r="U173" s="37">
        <f t="shared" si="47"/>
        <v>8611.9977078615011</v>
      </c>
      <c r="V173" s="13">
        <f t="shared" si="42"/>
        <v>56461.389176075973</v>
      </c>
      <c r="W173" s="13">
        <f t="shared" si="35"/>
        <v>8938.3641192839059</v>
      </c>
      <c r="X173" s="38">
        <f t="shared" si="43"/>
        <v>12228.481589410516</v>
      </c>
      <c r="Y173" s="37">
        <f t="shared" si="48"/>
        <v>10551.83163424003</v>
      </c>
      <c r="Z173" s="13">
        <f t="shared" si="44"/>
        <v>59022.725904522653</v>
      </c>
      <c r="AA173" s="13">
        <f t="shared" si="36"/>
        <v>10893.003460277734</v>
      </c>
      <c r="AB173" s="38">
        <f t="shared" si="45"/>
        <v>15218.029501264906</v>
      </c>
    </row>
    <row r="174" spans="12:28" x14ac:dyDescent="0.2">
      <c r="L174">
        <v>174</v>
      </c>
      <c r="M174" s="37">
        <f t="shared" si="37"/>
        <v>12820.458264223957</v>
      </c>
      <c r="N174" s="13">
        <f t="shared" si="38"/>
        <v>53454.499467846683</v>
      </c>
      <c r="O174" s="13">
        <f t="shared" si="33"/>
        <v>13127.668031280547</v>
      </c>
      <c r="P174" s="13">
        <f t="shared" si="39"/>
        <v>17492.94187079728</v>
      </c>
      <c r="Q174" s="37">
        <f t="shared" si="46"/>
        <v>12827.920013121073</v>
      </c>
      <c r="R174" s="13">
        <f t="shared" si="40"/>
        <v>112922.77835215195</v>
      </c>
      <c r="S174" s="13">
        <f t="shared" si="34"/>
        <v>13476.901497903555</v>
      </c>
      <c r="T174" s="38">
        <f t="shared" si="41"/>
        <v>17492.94187079728</v>
      </c>
      <c r="U174" s="37">
        <f t="shared" si="47"/>
        <v>8611.9977078615011</v>
      </c>
      <c r="V174" s="13">
        <f t="shared" si="42"/>
        <v>56461.389176075973</v>
      </c>
      <c r="W174" s="13">
        <f t="shared" si="35"/>
        <v>8936.488450252742</v>
      </c>
      <c r="X174" s="38">
        <f t="shared" si="43"/>
        <v>12228.481589410516</v>
      </c>
      <c r="Y174" s="37">
        <f t="shared" si="48"/>
        <v>10551.83163424003</v>
      </c>
      <c r="Z174" s="13">
        <f t="shared" si="44"/>
        <v>59022.725904522653</v>
      </c>
      <c r="AA174" s="13">
        <f t="shared" si="36"/>
        <v>10891.042702656827</v>
      </c>
      <c r="AB174" s="38">
        <f t="shared" si="45"/>
        <v>15218.029501264906</v>
      </c>
    </row>
    <row r="175" spans="12:28" x14ac:dyDescent="0.2">
      <c r="L175">
        <v>175</v>
      </c>
      <c r="M175" s="37">
        <f t="shared" si="37"/>
        <v>12820.458264223957</v>
      </c>
      <c r="N175" s="13">
        <f t="shared" si="38"/>
        <v>53454.499467846683</v>
      </c>
      <c r="O175" s="13">
        <f t="shared" si="33"/>
        <v>13125.912546897367</v>
      </c>
      <c r="P175" s="13">
        <f t="shared" si="39"/>
        <v>17492.94187079728</v>
      </c>
      <c r="Q175" s="37">
        <f t="shared" si="46"/>
        <v>12827.920013121073</v>
      </c>
      <c r="R175" s="13">
        <f t="shared" si="40"/>
        <v>112922.77835215195</v>
      </c>
      <c r="S175" s="13">
        <f t="shared" si="34"/>
        <v>13473.193032276227</v>
      </c>
      <c r="T175" s="38">
        <f t="shared" si="41"/>
        <v>17492.94187079728</v>
      </c>
      <c r="U175" s="37">
        <f t="shared" si="47"/>
        <v>8611.9977078615011</v>
      </c>
      <c r="V175" s="13">
        <f t="shared" si="42"/>
        <v>56461.389176075973</v>
      </c>
      <c r="W175" s="13">
        <f t="shared" si="35"/>
        <v>8934.6342174390775</v>
      </c>
      <c r="X175" s="38">
        <f t="shared" si="43"/>
        <v>12228.481589410516</v>
      </c>
      <c r="Y175" s="37">
        <f t="shared" si="48"/>
        <v>10551.83163424003</v>
      </c>
      <c r="Z175" s="13">
        <f t="shared" si="44"/>
        <v>59022.725904522653</v>
      </c>
      <c r="AA175" s="13">
        <f t="shared" si="36"/>
        <v>10889.104353694445</v>
      </c>
      <c r="AB175" s="38">
        <f t="shared" si="45"/>
        <v>15218.029501264906</v>
      </c>
    </row>
    <row r="176" spans="12:28" x14ac:dyDescent="0.2">
      <c r="L176">
        <v>176</v>
      </c>
      <c r="M176" s="37">
        <f t="shared" si="37"/>
        <v>12820.458264223957</v>
      </c>
      <c r="N176" s="13">
        <f t="shared" si="38"/>
        <v>53454.499467846683</v>
      </c>
      <c r="O176" s="13">
        <f t="shared" si="33"/>
        <v>13124.177011200358</v>
      </c>
      <c r="P176" s="13">
        <f t="shared" si="39"/>
        <v>17492.94187079728</v>
      </c>
      <c r="Q176" s="37">
        <f t="shared" si="46"/>
        <v>12827.920013121073</v>
      </c>
      <c r="R176" s="13">
        <f t="shared" si="40"/>
        <v>112922.77835215195</v>
      </c>
      <c r="S176" s="13">
        <f t="shared" si="34"/>
        <v>13469.526708303754</v>
      </c>
      <c r="T176" s="38">
        <f t="shared" si="41"/>
        <v>17492.94187079728</v>
      </c>
      <c r="U176" s="37">
        <f t="shared" si="47"/>
        <v>8611.9977078615011</v>
      </c>
      <c r="V176" s="13">
        <f t="shared" si="42"/>
        <v>56461.389176075973</v>
      </c>
      <c r="W176" s="13">
        <f t="shared" si="35"/>
        <v>8932.801055452841</v>
      </c>
      <c r="X176" s="38">
        <f t="shared" si="43"/>
        <v>12228.481589410516</v>
      </c>
      <c r="Y176" s="37">
        <f t="shared" si="48"/>
        <v>10551.83163424003</v>
      </c>
      <c r="Z176" s="13">
        <f t="shared" si="44"/>
        <v>59022.725904522653</v>
      </c>
      <c r="AA176" s="13">
        <f t="shared" si="36"/>
        <v>10887.188031424817</v>
      </c>
      <c r="AB176" s="38">
        <f t="shared" si="45"/>
        <v>15218.029501264906</v>
      </c>
    </row>
    <row r="177" spans="12:28" x14ac:dyDescent="0.2">
      <c r="L177">
        <v>177</v>
      </c>
      <c r="M177" s="37">
        <f t="shared" si="37"/>
        <v>12820.458264223957</v>
      </c>
      <c r="N177" s="13">
        <f t="shared" si="38"/>
        <v>53454.499467846683</v>
      </c>
      <c r="O177" s="13">
        <f t="shared" si="33"/>
        <v>13122.461086076197</v>
      </c>
      <c r="P177" s="13">
        <f t="shared" si="39"/>
        <v>17492.94187079728</v>
      </c>
      <c r="Q177" s="37">
        <f t="shared" si="46"/>
        <v>12827.920013121073</v>
      </c>
      <c r="R177" s="13">
        <f t="shared" si="40"/>
        <v>112922.77835215195</v>
      </c>
      <c r="S177" s="13">
        <f t="shared" si="34"/>
        <v>13465.901811720802</v>
      </c>
      <c r="T177" s="38">
        <f t="shared" si="41"/>
        <v>17492.94187079728</v>
      </c>
      <c r="U177" s="37">
        <f t="shared" si="47"/>
        <v>8611.9977078615011</v>
      </c>
      <c r="V177" s="13">
        <f t="shared" si="42"/>
        <v>56461.389176075973</v>
      </c>
      <c r="W177" s="13">
        <f t="shared" si="35"/>
        <v>8930.9886071613655</v>
      </c>
      <c r="X177" s="38">
        <f t="shared" si="43"/>
        <v>12228.481589410516</v>
      </c>
      <c r="Y177" s="37">
        <f t="shared" si="48"/>
        <v>10551.83163424003</v>
      </c>
      <c r="Z177" s="13">
        <f t="shared" si="44"/>
        <v>59022.725904522653</v>
      </c>
      <c r="AA177" s="13">
        <f t="shared" si="36"/>
        <v>10885.29336251417</v>
      </c>
      <c r="AB177" s="38">
        <f t="shared" si="45"/>
        <v>15218.029501264906</v>
      </c>
    </row>
    <row r="178" spans="12:28" x14ac:dyDescent="0.2">
      <c r="L178">
        <v>178</v>
      </c>
      <c r="M178" s="37">
        <f t="shared" si="37"/>
        <v>12820.458264223957</v>
      </c>
      <c r="N178" s="13">
        <f t="shared" si="38"/>
        <v>53454.499467846683</v>
      </c>
      <c r="O178" s="13">
        <f t="shared" si="33"/>
        <v>13120.764441009613</v>
      </c>
      <c r="P178" s="13">
        <f t="shared" si="39"/>
        <v>17492.94187079728</v>
      </c>
      <c r="Q178" s="37">
        <f t="shared" si="46"/>
        <v>12827.920013121073</v>
      </c>
      <c r="R178" s="13">
        <f t="shared" si="40"/>
        <v>112922.77835215195</v>
      </c>
      <c r="S178" s="13">
        <f t="shared" si="34"/>
        <v>13462.317644312938</v>
      </c>
      <c r="T178" s="38">
        <f t="shared" si="41"/>
        <v>17492.94187079728</v>
      </c>
      <c r="U178" s="37">
        <f t="shared" si="47"/>
        <v>8611.9977078615011</v>
      </c>
      <c r="V178" s="13">
        <f t="shared" si="42"/>
        <v>56461.389176075973</v>
      </c>
      <c r="W178" s="13">
        <f t="shared" si="35"/>
        <v>8929.1965234574327</v>
      </c>
      <c r="X178" s="38">
        <f t="shared" si="43"/>
        <v>12228.481589410516</v>
      </c>
      <c r="Y178" s="37">
        <f t="shared" si="48"/>
        <v>10551.83163424003</v>
      </c>
      <c r="Z178" s="13">
        <f t="shared" si="44"/>
        <v>59022.725904522653</v>
      </c>
      <c r="AA178" s="13">
        <f t="shared" si="36"/>
        <v>10883.419982018248</v>
      </c>
      <c r="AB178" s="38">
        <f t="shared" si="45"/>
        <v>15218.029501264906</v>
      </c>
    </row>
    <row r="179" spans="12:28" x14ac:dyDescent="0.2">
      <c r="L179">
        <v>179</v>
      </c>
      <c r="M179" s="37">
        <f t="shared" si="37"/>
        <v>12820.458264223957</v>
      </c>
      <c r="N179" s="13">
        <f t="shared" si="38"/>
        <v>53454.499467846683</v>
      </c>
      <c r="O179" s="13">
        <f t="shared" si="33"/>
        <v>13119.086752871144</v>
      </c>
      <c r="P179" s="13">
        <f t="shared" si="39"/>
        <v>17492.94187079728</v>
      </c>
      <c r="Q179" s="37">
        <f t="shared" si="46"/>
        <v>12827.920013121073</v>
      </c>
      <c r="R179" s="13">
        <f t="shared" si="40"/>
        <v>112922.77835215195</v>
      </c>
      <c r="S179" s="13">
        <f t="shared" si="34"/>
        <v>13458.77352346829</v>
      </c>
      <c r="T179" s="38">
        <f t="shared" si="41"/>
        <v>17492.94187079728</v>
      </c>
      <c r="U179" s="37">
        <f t="shared" si="47"/>
        <v>8611.9977078615011</v>
      </c>
      <c r="V179" s="13">
        <f t="shared" si="42"/>
        <v>56461.389176075973</v>
      </c>
      <c r="W179" s="13">
        <f t="shared" si="35"/>
        <v>8927.4244630351095</v>
      </c>
      <c r="X179" s="38">
        <f t="shared" si="43"/>
        <v>12228.481589410516</v>
      </c>
      <c r="Y179" s="37">
        <f t="shared" si="48"/>
        <v>10551.83163424003</v>
      </c>
      <c r="Z179" s="13">
        <f t="shared" si="44"/>
        <v>59022.725904522653</v>
      </c>
      <c r="AA179" s="13">
        <f t="shared" si="36"/>
        <v>10881.567533147978</v>
      </c>
      <c r="AB179" s="38">
        <f t="shared" si="45"/>
        <v>15218.029501264906</v>
      </c>
    </row>
    <row r="180" spans="12:28" x14ac:dyDescent="0.2">
      <c r="L180">
        <v>180</v>
      </c>
      <c r="M180" s="37">
        <f t="shared" si="37"/>
        <v>12820.458264223957</v>
      </c>
      <c r="N180" s="13">
        <f t="shared" si="38"/>
        <v>53454.499467846683</v>
      </c>
      <c r="O180" s="13">
        <f t="shared" si="33"/>
        <v>13117.427705711994</v>
      </c>
      <c r="P180" s="13">
        <f t="shared" si="39"/>
        <v>17492.94187079728</v>
      </c>
      <c r="Q180" s="37">
        <f t="shared" si="46"/>
        <v>12827.920013121073</v>
      </c>
      <c r="R180" s="13">
        <f t="shared" si="40"/>
        <v>112922.77835215195</v>
      </c>
      <c r="S180" s="13">
        <f t="shared" si="34"/>
        <v>13455.268781744138</v>
      </c>
      <c r="T180" s="38">
        <f t="shared" si="41"/>
        <v>17492.94187079728</v>
      </c>
      <c r="U180" s="37">
        <f t="shared" si="47"/>
        <v>8611.9977078615011</v>
      </c>
      <c r="V180" s="13">
        <f t="shared" si="42"/>
        <v>56461.389176075973</v>
      </c>
      <c r="W180" s="13">
        <f t="shared" si="35"/>
        <v>8925.6720921730339</v>
      </c>
      <c r="X180" s="38">
        <f t="shared" si="43"/>
        <v>12228.481589410516</v>
      </c>
      <c r="Y180" s="37">
        <f t="shared" si="48"/>
        <v>10551.83163424003</v>
      </c>
      <c r="Z180" s="13">
        <f t="shared" si="44"/>
        <v>59022.725904522653</v>
      </c>
      <c r="AA180" s="13">
        <f t="shared" si="36"/>
        <v>10879.735667042934</v>
      </c>
      <c r="AB180" s="38">
        <f t="shared" si="45"/>
        <v>15218.029501264906</v>
      </c>
    </row>
    <row r="181" spans="12:28" x14ac:dyDescent="0.2">
      <c r="L181">
        <v>181</v>
      </c>
      <c r="M181" s="37">
        <f t="shared" si="37"/>
        <v>12820.458264223957</v>
      </c>
      <c r="N181" s="13">
        <f t="shared" si="38"/>
        <v>53454.499467846683</v>
      </c>
      <c r="O181" s="13">
        <f t="shared" si="33"/>
        <v>13115.786990565652</v>
      </c>
      <c r="P181" s="13">
        <f t="shared" si="39"/>
        <v>17492.94187079728</v>
      </c>
      <c r="Q181" s="37">
        <f t="shared" si="46"/>
        <v>12827.920013121073</v>
      </c>
      <c r="R181" s="13">
        <f t="shared" si="40"/>
        <v>112922.77835215195</v>
      </c>
      <c r="S181" s="13">
        <f t="shared" si="34"/>
        <v>13451.80276644788</v>
      </c>
      <c r="T181" s="38">
        <f t="shared" si="41"/>
        <v>17492.94187079728</v>
      </c>
      <c r="U181" s="37">
        <f t="shared" si="47"/>
        <v>8611.9977078615011</v>
      </c>
      <c r="V181" s="13">
        <f t="shared" si="42"/>
        <v>56461.389176075973</v>
      </c>
      <c r="W181" s="13">
        <f t="shared" si="35"/>
        <v>8923.9390845249036</v>
      </c>
      <c r="X181" s="38">
        <f t="shared" si="43"/>
        <v>12228.481589410516</v>
      </c>
      <c r="Y181" s="37">
        <f t="shared" si="48"/>
        <v>10551.83163424003</v>
      </c>
      <c r="Z181" s="13">
        <f t="shared" si="44"/>
        <v>59022.725904522653</v>
      </c>
      <c r="AA181" s="13">
        <f t="shared" si="36"/>
        <v>10877.924042552309</v>
      </c>
      <c r="AB181" s="38">
        <f t="shared" si="45"/>
        <v>15218.029501264906</v>
      </c>
    </row>
    <row r="182" spans="12:28" x14ac:dyDescent="0.2">
      <c r="L182">
        <v>182</v>
      </c>
      <c r="M182" s="37">
        <f t="shared" si="37"/>
        <v>12820.458264223957</v>
      </c>
      <c r="N182" s="13">
        <f t="shared" si="38"/>
        <v>53454.499467846683</v>
      </c>
      <c r="O182" s="13">
        <f t="shared" si="33"/>
        <v>13114.164305256081</v>
      </c>
      <c r="P182" s="13">
        <f t="shared" si="39"/>
        <v>17492.94187079728</v>
      </c>
      <c r="Q182" s="37">
        <f t="shared" si="46"/>
        <v>12827.920013121073</v>
      </c>
      <c r="R182" s="13">
        <f t="shared" si="40"/>
        <v>112922.77835215195</v>
      </c>
      <c r="S182" s="13">
        <f t="shared" si="34"/>
        <v>13448.374839231798</v>
      </c>
      <c r="T182" s="38">
        <f t="shared" si="41"/>
        <v>17492.94187079728</v>
      </c>
      <c r="U182" s="37">
        <f t="shared" si="47"/>
        <v>8611.9977078615011</v>
      </c>
      <c r="V182" s="13">
        <f t="shared" si="42"/>
        <v>56461.389176075973</v>
      </c>
      <c r="W182" s="13">
        <f t="shared" si="35"/>
        <v>8922.2251209168644</v>
      </c>
      <c r="X182" s="38">
        <f t="shared" si="43"/>
        <v>12228.481589410516</v>
      </c>
      <c r="Y182" s="37">
        <f t="shared" si="48"/>
        <v>10551.83163424003</v>
      </c>
      <c r="Z182" s="13">
        <f t="shared" si="44"/>
        <v>59022.725904522653</v>
      </c>
      <c r="AA182" s="13">
        <f t="shared" si="36"/>
        <v>10876.132326023122</v>
      </c>
      <c r="AB182" s="38">
        <f t="shared" si="45"/>
        <v>15218.029501264906</v>
      </c>
    </row>
    <row r="183" spans="12:28" x14ac:dyDescent="0.2">
      <c r="L183">
        <v>183</v>
      </c>
      <c r="M183" s="37">
        <f t="shared" si="37"/>
        <v>12820.458264223957</v>
      </c>
      <c r="N183" s="13">
        <f t="shared" si="38"/>
        <v>53454.499467846683</v>
      </c>
      <c r="O183" s="13">
        <f t="shared" si="33"/>
        <v>13112.55935421219</v>
      </c>
      <c r="P183" s="13">
        <f t="shared" si="39"/>
        <v>17492.94187079728</v>
      </c>
      <c r="Q183" s="37">
        <f t="shared" si="46"/>
        <v>12827.920013121073</v>
      </c>
      <c r="R183" s="13">
        <f t="shared" si="40"/>
        <v>112922.77835215195</v>
      </c>
      <c r="S183" s="13">
        <f t="shared" si="34"/>
        <v>13444.984375701139</v>
      </c>
      <c r="T183" s="38">
        <f t="shared" si="41"/>
        <v>17492.94187079728</v>
      </c>
      <c r="U183" s="37">
        <f t="shared" si="47"/>
        <v>8611.9977078615011</v>
      </c>
      <c r="V183" s="13">
        <f t="shared" si="42"/>
        <v>56461.389176075973</v>
      </c>
      <c r="W183" s="13">
        <f t="shared" si="35"/>
        <v>8920.529889151534</v>
      </c>
      <c r="X183" s="38">
        <f t="shared" si="43"/>
        <v>12228.481589410516</v>
      </c>
      <c r="Y183" s="37">
        <f t="shared" si="48"/>
        <v>10551.83163424003</v>
      </c>
      <c r="Z183" s="13">
        <f t="shared" si="44"/>
        <v>59022.725904522653</v>
      </c>
      <c r="AA183" s="13">
        <f t="shared" si="36"/>
        <v>10874.360191095346</v>
      </c>
      <c r="AB183" s="38">
        <f t="shared" si="45"/>
        <v>15218.029501264906</v>
      </c>
    </row>
    <row r="184" spans="12:28" x14ac:dyDescent="0.2">
      <c r="L184">
        <v>184</v>
      </c>
      <c r="M184" s="37">
        <f t="shared" si="37"/>
        <v>12820.458264223957</v>
      </c>
      <c r="N184" s="13">
        <f t="shared" si="38"/>
        <v>53454.499467846683</v>
      </c>
      <c r="O184" s="13">
        <f t="shared" si="33"/>
        <v>13110.97184828834</v>
      </c>
      <c r="P184" s="13">
        <f t="shared" si="39"/>
        <v>17492.94187079728</v>
      </c>
      <c r="Q184" s="37">
        <f t="shared" si="46"/>
        <v>12827.920013121073</v>
      </c>
      <c r="R184" s="13">
        <f t="shared" si="40"/>
        <v>112922.77835215195</v>
      </c>
      <c r="S184" s="13">
        <f t="shared" si="34"/>
        <v>13441.630765034943</v>
      </c>
      <c r="T184" s="38">
        <f t="shared" si="41"/>
        <v>17492.94187079728</v>
      </c>
      <c r="U184" s="37">
        <f t="shared" si="47"/>
        <v>8611.9977078615011</v>
      </c>
      <c r="V184" s="13">
        <f t="shared" si="42"/>
        <v>56461.389176075973</v>
      </c>
      <c r="W184" s="13">
        <f t="shared" si="35"/>
        <v>8918.8530838184361</v>
      </c>
      <c r="X184" s="38">
        <f t="shared" si="43"/>
        <v>12228.481589410516</v>
      </c>
      <c r="Y184" s="37">
        <f t="shared" si="48"/>
        <v>10551.83163424003</v>
      </c>
      <c r="Z184" s="13">
        <f t="shared" si="44"/>
        <v>59022.725904522653</v>
      </c>
      <c r="AA184" s="13">
        <f t="shared" si="36"/>
        <v>10872.60731850374</v>
      </c>
      <c r="AB184" s="38">
        <f t="shared" si="45"/>
        <v>15218.029501264906</v>
      </c>
    </row>
    <row r="185" spans="12:28" x14ac:dyDescent="0.2">
      <c r="L185">
        <v>185</v>
      </c>
      <c r="M185" s="37">
        <f t="shared" si="37"/>
        <v>12820.458264223957</v>
      </c>
      <c r="N185" s="13">
        <f t="shared" si="38"/>
        <v>53454.499467846683</v>
      </c>
      <c r="O185" s="13">
        <f t="shared" si="33"/>
        <v>13109.401504590696</v>
      </c>
      <c r="P185" s="13">
        <f t="shared" si="39"/>
        <v>17492.94187079728</v>
      </c>
      <c r="Q185" s="37">
        <f t="shared" si="46"/>
        <v>12827.920013121073</v>
      </c>
      <c r="R185" s="13">
        <f t="shared" si="40"/>
        <v>112922.77835215195</v>
      </c>
      <c r="S185" s="13">
        <f t="shared" si="34"/>
        <v>13438.313409619192</v>
      </c>
      <c r="T185" s="38">
        <f t="shared" si="41"/>
        <v>17492.94187079728</v>
      </c>
      <c r="U185" s="37">
        <f t="shared" si="47"/>
        <v>8611.9977078615011</v>
      </c>
      <c r="V185" s="13">
        <f t="shared" si="42"/>
        <v>56461.389176075973</v>
      </c>
      <c r="W185" s="13">
        <f t="shared" si="35"/>
        <v>8917.1944061105605</v>
      </c>
      <c r="X185" s="38">
        <f t="shared" si="43"/>
        <v>12228.481589410516</v>
      </c>
      <c r="Y185" s="37">
        <f t="shared" si="48"/>
        <v>10551.83163424003</v>
      </c>
      <c r="Z185" s="13">
        <f t="shared" si="44"/>
        <v>59022.725904522653</v>
      </c>
      <c r="AA185" s="13">
        <f t="shared" si="36"/>
        <v>10870.873395886099</v>
      </c>
      <c r="AB185" s="38">
        <f t="shared" si="45"/>
        <v>15218.029501264906</v>
      </c>
    </row>
    <row r="186" spans="12:28" x14ac:dyDescent="0.2">
      <c r="L186">
        <v>186</v>
      </c>
      <c r="M186" s="37">
        <f t="shared" si="37"/>
        <v>12820.458264223957</v>
      </c>
      <c r="N186" s="13">
        <f t="shared" si="38"/>
        <v>53454.499467846683</v>
      </c>
      <c r="O186" s="13">
        <f t="shared" si="33"/>
        <v>13107.848046309155</v>
      </c>
      <c r="P186" s="13">
        <f t="shared" si="39"/>
        <v>17492.94187079728</v>
      </c>
      <c r="Q186" s="37">
        <f t="shared" si="46"/>
        <v>12827.920013121073</v>
      </c>
      <c r="R186" s="13">
        <f t="shared" si="40"/>
        <v>112922.77835215195</v>
      </c>
      <c r="S186" s="13">
        <f t="shared" si="34"/>
        <v>13435.031724691782</v>
      </c>
      <c r="T186" s="38">
        <f t="shared" si="41"/>
        <v>17492.94187079728</v>
      </c>
      <c r="U186" s="37">
        <f t="shared" si="47"/>
        <v>8611.9977078615011</v>
      </c>
      <c r="V186" s="13">
        <f t="shared" si="42"/>
        <v>56461.389176075973</v>
      </c>
      <c r="W186" s="13">
        <f t="shared" si="35"/>
        <v>8915.5535636468558</v>
      </c>
      <c r="X186" s="38">
        <f t="shared" si="43"/>
        <v>12228.481589410516</v>
      </c>
      <c r="Y186" s="37">
        <f t="shared" si="48"/>
        <v>10551.83163424003</v>
      </c>
      <c r="Z186" s="13">
        <f t="shared" si="44"/>
        <v>59022.725904522653</v>
      </c>
      <c r="AA186" s="13">
        <f t="shared" si="36"/>
        <v>10869.158117597679</v>
      </c>
      <c r="AB186" s="38">
        <f t="shared" si="45"/>
        <v>15218.029501264906</v>
      </c>
    </row>
    <row r="187" spans="12:28" x14ac:dyDescent="0.2">
      <c r="L187">
        <v>187</v>
      </c>
      <c r="M187" s="37">
        <f t="shared" si="37"/>
        <v>12820.458264223957</v>
      </c>
      <c r="N187" s="13">
        <f t="shared" si="38"/>
        <v>53454.499467846683</v>
      </c>
      <c r="O187" s="13">
        <f t="shared" si="33"/>
        <v>13106.311202554687</v>
      </c>
      <c r="P187" s="13">
        <f t="shared" si="39"/>
        <v>17492.94187079728</v>
      </c>
      <c r="Q187" s="37">
        <f t="shared" si="46"/>
        <v>12827.920013121073</v>
      </c>
      <c r="R187" s="13">
        <f t="shared" si="40"/>
        <v>112922.77835215195</v>
      </c>
      <c r="S187" s="13">
        <f t="shared" si="34"/>
        <v>13431.78513799889</v>
      </c>
      <c r="T187" s="38">
        <f t="shared" si="41"/>
        <v>17492.94187079728</v>
      </c>
      <c r="U187" s="37">
        <f t="shared" si="47"/>
        <v>8611.9977078615011</v>
      </c>
      <c r="V187" s="13">
        <f t="shared" si="42"/>
        <v>56461.389176075973</v>
      </c>
      <c r="W187" s="13">
        <f t="shared" si="35"/>
        <v>8913.9302703004105</v>
      </c>
      <c r="X187" s="38">
        <f t="shared" si="43"/>
        <v>12228.481589410516</v>
      </c>
      <c r="Y187" s="37">
        <f t="shared" si="48"/>
        <v>10551.83163424003</v>
      </c>
      <c r="Z187" s="13">
        <f t="shared" si="44"/>
        <v>59022.725904522653</v>
      </c>
      <c r="AA187" s="13">
        <f t="shared" si="36"/>
        <v>10867.461184531596</v>
      </c>
      <c r="AB187" s="38">
        <f t="shared" si="45"/>
        <v>15218.029501264906</v>
      </c>
    </row>
    <row r="188" spans="12:28" x14ac:dyDescent="0.2">
      <c r="L188">
        <v>188</v>
      </c>
      <c r="M188" s="37">
        <f t="shared" si="37"/>
        <v>12820.458264223957</v>
      </c>
      <c r="N188" s="13">
        <f t="shared" si="38"/>
        <v>53454.499467846683</v>
      </c>
      <c r="O188" s="13">
        <f t="shared" si="33"/>
        <v>13104.790708201865</v>
      </c>
      <c r="P188" s="13">
        <f t="shared" si="39"/>
        <v>17492.94187079728</v>
      </c>
      <c r="Q188" s="37">
        <f t="shared" si="46"/>
        <v>12827.920013121073</v>
      </c>
      <c r="R188" s="13">
        <f t="shared" si="40"/>
        <v>112922.77835215195</v>
      </c>
      <c r="S188" s="13">
        <f t="shared" si="34"/>
        <v>13428.573089462307</v>
      </c>
      <c r="T188" s="38">
        <f t="shared" si="41"/>
        <v>17492.94187079728</v>
      </c>
      <c r="U188" s="37">
        <f t="shared" si="47"/>
        <v>8611.9977078615011</v>
      </c>
      <c r="V188" s="13">
        <f t="shared" si="42"/>
        <v>56461.389176075973</v>
      </c>
      <c r="W188" s="13">
        <f t="shared" si="35"/>
        <v>8912.324246032118</v>
      </c>
      <c r="X188" s="38">
        <f t="shared" si="43"/>
        <v>12228.481589410516</v>
      </c>
      <c r="Y188" s="37">
        <f t="shared" si="48"/>
        <v>10551.83163424003</v>
      </c>
      <c r="Z188" s="13">
        <f t="shared" si="44"/>
        <v>59022.725904522653</v>
      </c>
      <c r="AA188" s="13">
        <f t="shared" si="36"/>
        <v>10865.782303944938</v>
      </c>
      <c r="AB188" s="38">
        <f t="shared" si="45"/>
        <v>15218.029501264906</v>
      </c>
    </row>
    <row r="189" spans="12:28" x14ac:dyDescent="0.2">
      <c r="L189">
        <v>189</v>
      </c>
      <c r="M189" s="37">
        <f t="shared" si="37"/>
        <v>12820.458264223957</v>
      </c>
      <c r="N189" s="13">
        <f t="shared" si="38"/>
        <v>53454.499467846683</v>
      </c>
      <c r="O189" s="13">
        <f t="shared" si="33"/>
        <v>13103.286303736373</v>
      </c>
      <c r="P189" s="13">
        <f t="shared" si="39"/>
        <v>17492.94187079728</v>
      </c>
      <c r="Q189" s="37">
        <f t="shared" si="46"/>
        <v>12827.920013121073</v>
      </c>
      <c r="R189" s="13">
        <f t="shared" si="40"/>
        <v>112922.77835215195</v>
      </c>
      <c r="S189" s="13">
        <f t="shared" si="34"/>
        <v>13425.395030857326</v>
      </c>
      <c r="T189" s="38">
        <f t="shared" si="41"/>
        <v>17492.94187079728</v>
      </c>
      <c r="U189" s="37">
        <f t="shared" si="47"/>
        <v>8611.9977078615011</v>
      </c>
      <c r="V189" s="13">
        <f t="shared" si="42"/>
        <v>56461.389176075973</v>
      </c>
      <c r="W189" s="13">
        <f t="shared" si="35"/>
        <v>8910.7352167296285</v>
      </c>
      <c r="X189" s="38">
        <f t="shared" si="43"/>
        <v>12228.481589410516</v>
      </c>
      <c r="Y189" s="37">
        <f t="shared" si="48"/>
        <v>10551.83163424003</v>
      </c>
      <c r="Z189" s="13">
        <f t="shared" si="44"/>
        <v>59022.725904522653</v>
      </c>
      <c r="AA189" s="13">
        <f t="shared" si="36"/>
        <v>10864.121189290414</v>
      </c>
      <c r="AB189" s="38">
        <f t="shared" si="45"/>
        <v>15218.029501264906</v>
      </c>
    </row>
    <row r="190" spans="12:28" x14ac:dyDescent="0.2">
      <c r="L190">
        <v>190</v>
      </c>
      <c r="M190" s="37">
        <f t="shared" si="37"/>
        <v>12820.458264223957</v>
      </c>
      <c r="N190" s="13">
        <f t="shared" si="38"/>
        <v>53454.499467846683</v>
      </c>
      <c r="O190" s="13">
        <f t="shared" si="33"/>
        <v>13101.79773510736</v>
      </c>
      <c r="P190" s="13">
        <f t="shared" si="39"/>
        <v>17492.94187079728</v>
      </c>
      <c r="Q190" s="37">
        <f t="shared" si="46"/>
        <v>12827.920013121073</v>
      </c>
      <c r="R190" s="13">
        <f t="shared" si="40"/>
        <v>112922.77835215195</v>
      </c>
      <c r="S190" s="13">
        <f t="shared" si="34"/>
        <v>13422.250425500821</v>
      </c>
      <c r="T190" s="38">
        <f t="shared" si="41"/>
        <v>17492.94187079728</v>
      </c>
      <c r="U190" s="37">
        <f t="shared" si="47"/>
        <v>8611.9977078615011</v>
      </c>
      <c r="V190" s="13">
        <f t="shared" si="42"/>
        <v>56461.389176075973</v>
      </c>
      <c r="W190" s="13">
        <f t="shared" si="35"/>
        <v>8909.1629140513742</v>
      </c>
      <c r="X190" s="38">
        <f t="shared" si="43"/>
        <v>12228.481589410516</v>
      </c>
      <c r="Y190" s="37">
        <f t="shared" si="48"/>
        <v>10551.83163424003</v>
      </c>
      <c r="Z190" s="13">
        <f t="shared" si="44"/>
        <v>59022.725904522653</v>
      </c>
      <c r="AA190" s="13">
        <f t="shared" si="36"/>
        <v>10862.477560053307</v>
      </c>
      <c r="AB190" s="38">
        <f t="shared" si="45"/>
        <v>15218.029501264906</v>
      </c>
    </row>
    <row r="191" spans="12:28" x14ac:dyDescent="0.2">
      <c r="L191">
        <v>191</v>
      </c>
      <c r="M191" s="37">
        <f t="shared" si="37"/>
        <v>12820.458264223957</v>
      </c>
      <c r="N191" s="13">
        <f t="shared" si="38"/>
        <v>53454.499467846683</v>
      </c>
      <c r="O191" s="13">
        <f t="shared" si="33"/>
        <v>13100.324753584411</v>
      </c>
      <c r="P191" s="13">
        <f t="shared" si="39"/>
        <v>17492.94187079728</v>
      </c>
      <c r="Q191" s="37">
        <f t="shared" si="46"/>
        <v>12827.920013121073</v>
      </c>
      <c r="R191" s="13">
        <f t="shared" si="40"/>
        <v>112922.77835215195</v>
      </c>
      <c r="S191" s="13">
        <f t="shared" si="34"/>
        <v>13419.138747949093</v>
      </c>
      <c r="T191" s="38">
        <f t="shared" si="41"/>
        <v>17492.94187079728</v>
      </c>
      <c r="U191" s="37">
        <f t="shared" si="47"/>
        <v>8611.9977078615011</v>
      </c>
      <c r="V191" s="13">
        <f t="shared" si="42"/>
        <v>56461.389176075973</v>
      </c>
      <c r="W191" s="13">
        <f t="shared" si="35"/>
        <v>8907.6070752755113</v>
      </c>
      <c r="X191" s="38">
        <f t="shared" si="43"/>
        <v>12228.481589410516</v>
      </c>
      <c r="Y191" s="37">
        <f t="shared" si="48"/>
        <v>10551.83163424003</v>
      </c>
      <c r="Z191" s="13">
        <f t="shared" si="44"/>
        <v>59022.725904522653</v>
      </c>
      <c r="AA191" s="13">
        <f t="shared" si="36"/>
        <v>10860.851141593552</v>
      </c>
      <c r="AB191" s="38">
        <f t="shared" si="45"/>
        <v>15218.029501264906</v>
      </c>
    </row>
    <row r="192" spans="12:28" x14ac:dyDescent="0.2">
      <c r="L192">
        <v>192</v>
      </c>
      <c r="M192" s="37">
        <f t="shared" si="37"/>
        <v>12820.458264223957</v>
      </c>
      <c r="N192" s="13">
        <f t="shared" si="38"/>
        <v>53454.499467846683</v>
      </c>
      <c r="O192" s="13">
        <f t="shared" si="33"/>
        <v>13098.867115618992</v>
      </c>
      <c r="P192" s="13">
        <f t="shared" si="39"/>
        <v>17492.94187079728</v>
      </c>
      <c r="Q192" s="37">
        <f t="shared" si="46"/>
        <v>12827.920013121073</v>
      </c>
      <c r="R192" s="13">
        <f t="shared" si="40"/>
        <v>112922.77835215195</v>
      </c>
      <c r="S192" s="13">
        <f t="shared" si="34"/>
        <v>13416.059483705198</v>
      </c>
      <c r="T192" s="38">
        <f t="shared" si="41"/>
        <v>17492.94187079728</v>
      </c>
      <c r="U192" s="37">
        <f t="shared" si="47"/>
        <v>8611.9977078615011</v>
      </c>
      <c r="V192" s="13">
        <f t="shared" si="42"/>
        <v>56461.389176075973</v>
      </c>
      <c r="W192" s="13">
        <f t="shared" si="35"/>
        <v>8906.0674431535626</v>
      </c>
      <c r="X192" s="38">
        <f t="shared" si="43"/>
        <v>12228.481589410516</v>
      </c>
      <c r="Y192" s="37">
        <f t="shared" si="48"/>
        <v>10551.83163424003</v>
      </c>
      <c r="Z192" s="13">
        <f t="shared" si="44"/>
        <v>59022.725904522653</v>
      </c>
      <c r="AA192" s="13">
        <f t="shared" si="36"/>
        <v>10859.241664992753</v>
      </c>
      <c r="AB192" s="38">
        <f t="shared" si="45"/>
        <v>15218.029501264906</v>
      </c>
    </row>
    <row r="193" spans="12:28" x14ac:dyDescent="0.2">
      <c r="L193">
        <v>193</v>
      </c>
      <c r="M193" s="37">
        <f t="shared" si="37"/>
        <v>12820.458264223957</v>
      </c>
      <c r="N193" s="13">
        <f t="shared" si="38"/>
        <v>53454.499467846683</v>
      </c>
      <c r="O193" s="13">
        <f t="shared" ref="O193:O256" si="49">N193/$L193+M193</f>
        <v>13097.42458271021</v>
      </c>
      <c r="P193" s="13">
        <f t="shared" si="39"/>
        <v>17492.94187079728</v>
      </c>
      <c r="Q193" s="37">
        <f t="shared" si="46"/>
        <v>12827.920013121073</v>
      </c>
      <c r="R193" s="13">
        <f t="shared" si="40"/>
        <v>112922.77835215195</v>
      </c>
      <c r="S193" s="13">
        <f t="shared" ref="S193:S256" si="50">R193/$L193+Q193</f>
        <v>13413.012128935332</v>
      </c>
      <c r="T193" s="38">
        <f t="shared" si="41"/>
        <v>17492.94187079728</v>
      </c>
      <c r="U193" s="37">
        <f t="shared" si="47"/>
        <v>8611.9977078615011</v>
      </c>
      <c r="V193" s="13">
        <f t="shared" si="42"/>
        <v>56461.389176075973</v>
      </c>
      <c r="W193" s="13">
        <f t="shared" ref="W193:W256" si="51">V193/$L193+U193</f>
        <v>8904.5437657686307</v>
      </c>
      <c r="X193" s="38">
        <f t="shared" si="43"/>
        <v>12228.481589410516</v>
      </c>
      <c r="Y193" s="37">
        <f t="shared" si="48"/>
        <v>10551.83163424003</v>
      </c>
      <c r="Z193" s="13">
        <f t="shared" si="44"/>
        <v>59022.725904522653</v>
      </c>
      <c r="AA193" s="13">
        <f t="shared" ref="AA193:AA256" si="52">Z193/$L193+Y193</f>
        <v>10857.648866905951</v>
      </c>
      <c r="AB193" s="38">
        <f t="shared" si="45"/>
        <v>15218.029501264906</v>
      </c>
    </row>
    <row r="194" spans="12:28" x14ac:dyDescent="0.2">
      <c r="L194">
        <v>194</v>
      </c>
      <c r="M194" s="37">
        <f t="shared" ref="M194:M257" si="53">SUM($B$8:$B$12)</f>
        <v>12820.458264223957</v>
      </c>
      <c r="N194" s="13">
        <f t="shared" ref="N194:N257" si="54">SUM($B$6:$B$7)</f>
        <v>53454.499467846683</v>
      </c>
      <c r="O194" s="13">
        <f t="shared" si="49"/>
        <v>13095.996921274713</v>
      </c>
      <c r="P194" s="13">
        <f t="shared" ref="P194:P257" si="55">SUM($B$8:$B$9,$B$12:$B$13)</f>
        <v>17492.94187079728</v>
      </c>
      <c r="Q194" s="37">
        <f t="shared" si="46"/>
        <v>12827.920013121073</v>
      </c>
      <c r="R194" s="13">
        <f t="shared" ref="R194:R257" si="56">SUM($C$6:$C$7)</f>
        <v>112922.77835215195</v>
      </c>
      <c r="S194" s="13">
        <f t="shared" si="50"/>
        <v>13409.996190194021</v>
      </c>
      <c r="T194" s="38">
        <f t="shared" ref="T194:T257" si="57">SUM($C$8:$C$9,$C$12:$C$13)</f>
        <v>17492.94187079728</v>
      </c>
      <c r="U194" s="37">
        <f t="shared" si="47"/>
        <v>8611.9977078615011</v>
      </c>
      <c r="V194" s="13">
        <f t="shared" ref="V194:V257" si="58">SUM($D$6:$D$7)</f>
        <v>56461.389176075973</v>
      </c>
      <c r="W194" s="13">
        <f t="shared" si="51"/>
        <v>8903.035796397975</v>
      </c>
      <c r="X194" s="38">
        <f t="shared" ref="X194:X257" si="59">SUM($D$8:$D$9,$D$12:$D$13)</f>
        <v>12228.481589410516</v>
      </c>
      <c r="Y194" s="37">
        <f t="shared" si="48"/>
        <v>10551.83163424003</v>
      </c>
      <c r="Z194" s="13">
        <f t="shared" ref="Z194:Z257" si="60">SUM($E$6:$E$7)</f>
        <v>59022.725904522653</v>
      </c>
      <c r="AA194" s="13">
        <f t="shared" si="52"/>
        <v>10856.072489417982</v>
      </c>
      <c r="AB194" s="38">
        <f t="shared" ref="AB194:AB257" si="61">SUM($E$8:$E$9,$E$12:$E$13)</f>
        <v>15218.029501264906</v>
      </c>
    </row>
    <row r="195" spans="12:28" x14ac:dyDescent="0.2">
      <c r="L195">
        <v>195</v>
      </c>
      <c r="M195" s="37">
        <f t="shared" si="53"/>
        <v>12820.458264223957</v>
      </c>
      <c r="N195" s="13">
        <f t="shared" si="54"/>
        <v>53454.499467846683</v>
      </c>
      <c r="O195" s="13">
        <f t="shared" si="49"/>
        <v>13094.583902520606</v>
      </c>
      <c r="P195" s="13">
        <f t="shared" si="55"/>
        <v>17492.94187079728</v>
      </c>
      <c r="Q195" s="37">
        <f t="shared" ref="Q195:Q258" si="62">SUM($C$8:$C$9,$C$11:$C$12)</f>
        <v>12827.920013121073</v>
      </c>
      <c r="R195" s="13">
        <f t="shared" si="56"/>
        <v>112922.77835215195</v>
      </c>
      <c r="S195" s="13">
        <f t="shared" si="50"/>
        <v>13407.011184157749</v>
      </c>
      <c r="T195" s="38">
        <f t="shared" si="57"/>
        <v>17492.94187079728</v>
      </c>
      <c r="U195" s="37">
        <f t="shared" ref="U195:U258" si="63">SUM($D$8:$D$9,$D$11:$D$12)</f>
        <v>8611.9977078615011</v>
      </c>
      <c r="V195" s="13">
        <f t="shared" si="58"/>
        <v>56461.389176075973</v>
      </c>
      <c r="W195" s="13">
        <f t="shared" si="51"/>
        <v>8901.5432933798402</v>
      </c>
      <c r="X195" s="38">
        <f t="shared" si="59"/>
        <v>12228.481589410516</v>
      </c>
      <c r="Y195" s="37">
        <f t="shared" ref="Y195:Y258" si="64">SUM($E$8:$E$9,$E$11:$E$12)</f>
        <v>10551.83163424003</v>
      </c>
      <c r="Z195" s="13">
        <f t="shared" si="60"/>
        <v>59022.725904522653</v>
      </c>
      <c r="AA195" s="13">
        <f t="shared" si="52"/>
        <v>10854.512279904249</v>
      </c>
      <c r="AB195" s="38">
        <f t="shared" si="61"/>
        <v>15218.029501264906</v>
      </c>
    </row>
    <row r="196" spans="12:28" x14ac:dyDescent="0.2">
      <c r="L196">
        <v>196</v>
      </c>
      <c r="M196" s="37">
        <f t="shared" si="53"/>
        <v>12820.458264223957</v>
      </c>
      <c r="N196" s="13">
        <f t="shared" si="54"/>
        <v>53454.499467846683</v>
      </c>
      <c r="O196" s="13">
        <f t="shared" si="49"/>
        <v>13093.185302325215</v>
      </c>
      <c r="P196" s="13">
        <f t="shared" si="55"/>
        <v>17492.94187079728</v>
      </c>
      <c r="Q196" s="37">
        <f t="shared" si="62"/>
        <v>12827.920013121073</v>
      </c>
      <c r="R196" s="13">
        <f t="shared" si="56"/>
        <v>112922.77835215195</v>
      </c>
      <c r="S196" s="13">
        <f t="shared" si="50"/>
        <v>13404.056637366746</v>
      </c>
      <c r="T196" s="38">
        <f t="shared" si="57"/>
        <v>17492.94187079728</v>
      </c>
      <c r="U196" s="37">
        <f t="shared" si="63"/>
        <v>8611.9977078615011</v>
      </c>
      <c r="V196" s="13">
        <f t="shared" si="58"/>
        <v>56461.389176075973</v>
      </c>
      <c r="W196" s="13">
        <f t="shared" si="51"/>
        <v>8900.0660199843369</v>
      </c>
      <c r="X196" s="38">
        <f t="shared" si="59"/>
        <v>12228.481589410516</v>
      </c>
      <c r="Y196" s="37">
        <f t="shared" si="64"/>
        <v>10551.83163424003</v>
      </c>
      <c r="Z196" s="13">
        <f t="shared" si="60"/>
        <v>59022.725904522653</v>
      </c>
      <c r="AA196" s="13">
        <f t="shared" si="52"/>
        <v>10852.967990895759</v>
      </c>
      <c r="AB196" s="38">
        <f t="shared" si="61"/>
        <v>15218.029501264906</v>
      </c>
    </row>
    <row r="197" spans="12:28" x14ac:dyDescent="0.2">
      <c r="L197">
        <v>197</v>
      </c>
      <c r="M197" s="37">
        <f t="shared" si="53"/>
        <v>12820.458264223957</v>
      </c>
      <c r="N197" s="13">
        <f t="shared" si="54"/>
        <v>53454.499467846683</v>
      </c>
      <c r="O197" s="13">
        <f t="shared" si="49"/>
        <v>13091.80090111658</v>
      </c>
      <c r="P197" s="13">
        <f t="shared" si="55"/>
        <v>17492.94187079728</v>
      </c>
      <c r="Q197" s="37">
        <f t="shared" si="62"/>
        <v>12827.920013121073</v>
      </c>
      <c r="R197" s="13">
        <f t="shared" si="56"/>
        <v>112922.77835215195</v>
      </c>
      <c r="S197" s="13">
        <f t="shared" si="50"/>
        <v>13401.132085974636</v>
      </c>
      <c r="T197" s="38">
        <f t="shared" si="57"/>
        <v>17492.94187079728</v>
      </c>
      <c r="U197" s="37">
        <f t="shared" si="63"/>
        <v>8611.9977078615011</v>
      </c>
      <c r="V197" s="13">
        <f t="shared" si="58"/>
        <v>56461.389176075973</v>
      </c>
      <c r="W197" s="13">
        <f t="shared" si="51"/>
        <v>8898.6037442882825</v>
      </c>
      <c r="X197" s="38">
        <f t="shared" si="59"/>
        <v>12228.481589410516</v>
      </c>
      <c r="Y197" s="37">
        <f t="shared" si="64"/>
        <v>10551.83163424003</v>
      </c>
      <c r="Z197" s="13">
        <f t="shared" si="60"/>
        <v>59022.725904522653</v>
      </c>
      <c r="AA197" s="13">
        <f t="shared" si="52"/>
        <v>10851.439379948268</v>
      </c>
      <c r="AB197" s="38">
        <f t="shared" si="61"/>
        <v>15218.029501264906</v>
      </c>
    </row>
    <row r="198" spans="12:28" x14ac:dyDescent="0.2">
      <c r="L198">
        <v>198</v>
      </c>
      <c r="M198" s="37">
        <f t="shared" si="53"/>
        <v>12820.458264223957</v>
      </c>
      <c r="N198" s="13">
        <f t="shared" si="54"/>
        <v>53454.499467846683</v>
      </c>
      <c r="O198" s="13">
        <f t="shared" si="49"/>
        <v>13090.430483758535</v>
      </c>
      <c r="P198" s="13">
        <f t="shared" si="55"/>
        <v>17492.94187079728</v>
      </c>
      <c r="Q198" s="37">
        <f t="shared" si="62"/>
        <v>12827.920013121073</v>
      </c>
      <c r="R198" s="13">
        <f t="shared" si="56"/>
        <v>112922.77835215195</v>
      </c>
      <c r="S198" s="13">
        <f t="shared" si="50"/>
        <v>13398.237075505678</v>
      </c>
      <c r="T198" s="38">
        <f t="shared" si="57"/>
        <v>17492.94187079728</v>
      </c>
      <c r="U198" s="37">
        <f t="shared" si="63"/>
        <v>8611.9977078615011</v>
      </c>
      <c r="V198" s="13">
        <f t="shared" si="58"/>
        <v>56461.389176075973</v>
      </c>
      <c r="W198" s="13">
        <f t="shared" si="51"/>
        <v>8897.1562390538038</v>
      </c>
      <c r="X198" s="38">
        <f t="shared" si="59"/>
        <v>12228.481589410516</v>
      </c>
      <c r="Y198" s="37">
        <f t="shared" si="64"/>
        <v>10551.83163424003</v>
      </c>
      <c r="Z198" s="13">
        <f t="shared" si="60"/>
        <v>59022.725904522653</v>
      </c>
      <c r="AA198" s="13">
        <f t="shared" si="52"/>
        <v>10849.926209515397</v>
      </c>
      <c r="AB198" s="38">
        <f t="shared" si="61"/>
        <v>15218.029501264906</v>
      </c>
    </row>
    <row r="199" spans="12:28" x14ac:dyDescent="0.2">
      <c r="L199">
        <v>199</v>
      </c>
      <c r="M199" s="37">
        <f t="shared" si="53"/>
        <v>12820.458264223957</v>
      </c>
      <c r="N199" s="13">
        <f t="shared" si="54"/>
        <v>53454.499467846683</v>
      </c>
      <c r="O199" s="13">
        <f t="shared" si="49"/>
        <v>13089.073839439267</v>
      </c>
      <c r="P199" s="13">
        <f t="shared" si="55"/>
        <v>17492.94187079728</v>
      </c>
      <c r="Q199" s="37">
        <f t="shared" si="62"/>
        <v>12827.920013121073</v>
      </c>
      <c r="R199" s="13">
        <f t="shared" si="56"/>
        <v>112922.77835215195</v>
      </c>
      <c r="S199" s="13">
        <f t="shared" si="50"/>
        <v>13395.371160619325</v>
      </c>
      <c r="T199" s="38">
        <f t="shared" si="57"/>
        <v>17492.94187079728</v>
      </c>
      <c r="U199" s="37">
        <f t="shared" si="63"/>
        <v>8611.9977078615011</v>
      </c>
      <c r="V199" s="13">
        <f t="shared" si="58"/>
        <v>56461.389176075973</v>
      </c>
      <c r="W199" s="13">
        <f t="shared" si="51"/>
        <v>8895.7232816106261</v>
      </c>
      <c r="X199" s="38">
        <f t="shared" si="59"/>
        <v>12228.481589410516</v>
      </c>
      <c r="Y199" s="37">
        <f t="shared" si="64"/>
        <v>10551.83163424003</v>
      </c>
      <c r="Z199" s="13">
        <f t="shared" si="60"/>
        <v>59022.725904522653</v>
      </c>
      <c r="AA199" s="13">
        <f t="shared" si="52"/>
        <v>10848.428246825571</v>
      </c>
      <c r="AB199" s="38">
        <f t="shared" si="61"/>
        <v>15218.029501264906</v>
      </c>
    </row>
    <row r="200" spans="12:28" x14ac:dyDescent="0.2">
      <c r="L200">
        <v>200</v>
      </c>
      <c r="M200" s="37">
        <f t="shared" si="53"/>
        <v>12820.458264223957</v>
      </c>
      <c r="N200" s="13">
        <f t="shared" si="54"/>
        <v>53454.499467846683</v>
      </c>
      <c r="O200" s="13">
        <f t="shared" si="49"/>
        <v>13087.730761563191</v>
      </c>
      <c r="P200" s="13">
        <f t="shared" si="55"/>
        <v>17492.94187079728</v>
      </c>
      <c r="Q200" s="37">
        <f t="shared" si="62"/>
        <v>12827.920013121073</v>
      </c>
      <c r="R200" s="13">
        <f t="shared" si="56"/>
        <v>112922.77835215195</v>
      </c>
      <c r="S200" s="13">
        <f t="shared" si="50"/>
        <v>13392.533904881833</v>
      </c>
      <c r="T200" s="38">
        <f t="shared" si="57"/>
        <v>17492.94187079728</v>
      </c>
      <c r="U200" s="37">
        <f t="shared" si="63"/>
        <v>8611.9977078615011</v>
      </c>
      <c r="V200" s="13">
        <f t="shared" si="58"/>
        <v>56461.389176075973</v>
      </c>
      <c r="W200" s="13">
        <f t="shared" si="51"/>
        <v>8894.3046537418813</v>
      </c>
      <c r="X200" s="38">
        <f t="shared" si="59"/>
        <v>12228.481589410516</v>
      </c>
      <c r="Y200" s="37">
        <f t="shared" si="64"/>
        <v>10551.83163424003</v>
      </c>
      <c r="Z200" s="13">
        <f t="shared" si="60"/>
        <v>59022.725904522653</v>
      </c>
      <c r="AA200" s="13">
        <f t="shared" si="52"/>
        <v>10846.945263762644</v>
      </c>
      <c r="AB200" s="38">
        <f t="shared" si="61"/>
        <v>15218.029501264906</v>
      </c>
    </row>
    <row r="201" spans="12:28" x14ac:dyDescent="0.2">
      <c r="L201">
        <v>201</v>
      </c>
      <c r="M201" s="37">
        <f t="shared" si="53"/>
        <v>12820.458264223957</v>
      </c>
      <c r="N201" s="13">
        <f t="shared" si="54"/>
        <v>53454.499467846683</v>
      </c>
      <c r="O201" s="13">
        <f t="shared" si="49"/>
        <v>13086.401047646079</v>
      </c>
      <c r="P201" s="13">
        <f t="shared" si="55"/>
        <v>17492.94187079728</v>
      </c>
      <c r="Q201" s="37">
        <f t="shared" si="62"/>
        <v>12827.920013121073</v>
      </c>
      <c r="R201" s="13">
        <f t="shared" si="56"/>
        <v>112922.77835215195</v>
      </c>
      <c r="S201" s="13">
        <f t="shared" si="50"/>
        <v>13389.724880544714</v>
      </c>
      <c r="T201" s="38">
        <f t="shared" si="57"/>
        <v>17492.94187079728</v>
      </c>
      <c r="U201" s="37">
        <f t="shared" si="63"/>
        <v>8611.9977078615011</v>
      </c>
      <c r="V201" s="13">
        <f t="shared" si="58"/>
        <v>56461.389176075973</v>
      </c>
      <c r="W201" s="13">
        <f t="shared" si="51"/>
        <v>8892.9001415733219</v>
      </c>
      <c r="X201" s="38">
        <f t="shared" si="59"/>
        <v>12228.481589410516</v>
      </c>
      <c r="Y201" s="37">
        <f t="shared" si="64"/>
        <v>10551.83163424003</v>
      </c>
      <c r="Z201" s="13">
        <f t="shared" si="60"/>
        <v>59022.725904522653</v>
      </c>
      <c r="AA201" s="13">
        <f t="shared" si="52"/>
        <v>10845.477036750093</v>
      </c>
      <c r="AB201" s="38">
        <f t="shared" si="61"/>
        <v>15218.029501264906</v>
      </c>
    </row>
    <row r="202" spans="12:28" x14ac:dyDescent="0.2">
      <c r="L202">
        <v>202</v>
      </c>
      <c r="M202" s="37">
        <f t="shared" si="53"/>
        <v>12820.458264223957</v>
      </c>
      <c r="N202" s="13">
        <f t="shared" si="54"/>
        <v>53454.499467846683</v>
      </c>
      <c r="O202" s="13">
        <f t="shared" si="49"/>
        <v>13085.084499213297</v>
      </c>
      <c r="P202" s="13">
        <f t="shared" si="55"/>
        <v>17492.94187079728</v>
      </c>
      <c r="Q202" s="37">
        <f t="shared" si="62"/>
        <v>12827.920013121073</v>
      </c>
      <c r="R202" s="13">
        <f t="shared" si="56"/>
        <v>112922.77835215195</v>
      </c>
      <c r="S202" s="13">
        <f t="shared" si="50"/>
        <v>13386.943668329746</v>
      </c>
      <c r="T202" s="38">
        <f t="shared" si="57"/>
        <v>17492.94187079728</v>
      </c>
      <c r="U202" s="37">
        <f t="shared" si="63"/>
        <v>8611.9977078615011</v>
      </c>
      <c r="V202" s="13">
        <f t="shared" si="58"/>
        <v>56461.389176075973</v>
      </c>
      <c r="W202" s="13">
        <f t="shared" si="51"/>
        <v>8891.509535465837</v>
      </c>
      <c r="X202" s="38">
        <f t="shared" si="59"/>
        <v>12228.481589410516</v>
      </c>
      <c r="Y202" s="37">
        <f t="shared" si="64"/>
        <v>10551.83163424003</v>
      </c>
      <c r="Z202" s="13">
        <f t="shared" si="60"/>
        <v>59022.725904522653</v>
      </c>
      <c r="AA202" s="13">
        <f t="shared" si="52"/>
        <v>10844.023346638658</v>
      </c>
      <c r="AB202" s="38">
        <f t="shared" si="61"/>
        <v>15218.029501264906</v>
      </c>
    </row>
    <row r="203" spans="12:28" x14ac:dyDescent="0.2">
      <c r="L203">
        <v>203</v>
      </c>
      <c r="M203" s="37">
        <f t="shared" si="53"/>
        <v>12820.458264223957</v>
      </c>
      <c r="N203" s="13">
        <f t="shared" si="54"/>
        <v>53454.499467846683</v>
      </c>
      <c r="O203" s="13">
        <f t="shared" si="49"/>
        <v>13083.780921701034</v>
      </c>
      <c r="P203" s="13">
        <f t="shared" si="55"/>
        <v>17492.94187079728</v>
      </c>
      <c r="Q203" s="37">
        <f t="shared" si="62"/>
        <v>12827.920013121073</v>
      </c>
      <c r="R203" s="13">
        <f t="shared" si="56"/>
        <v>112922.77835215195</v>
      </c>
      <c r="S203" s="13">
        <f t="shared" si="50"/>
        <v>13384.189857220343</v>
      </c>
      <c r="T203" s="38">
        <f t="shared" si="57"/>
        <v>17492.94187079728</v>
      </c>
      <c r="U203" s="37">
        <f t="shared" si="63"/>
        <v>8611.9977078615011</v>
      </c>
      <c r="V203" s="13">
        <f t="shared" si="58"/>
        <v>56461.389176075973</v>
      </c>
      <c r="W203" s="13">
        <f t="shared" si="51"/>
        <v>8890.132629911137</v>
      </c>
      <c r="X203" s="38">
        <f t="shared" si="59"/>
        <v>12228.481589410516</v>
      </c>
      <c r="Y203" s="37">
        <f t="shared" si="64"/>
        <v>10551.83163424003</v>
      </c>
      <c r="Z203" s="13">
        <f t="shared" si="60"/>
        <v>59022.725904522653</v>
      </c>
      <c r="AA203" s="13">
        <f t="shared" si="52"/>
        <v>10842.583978597284</v>
      </c>
      <c r="AB203" s="38">
        <f t="shared" si="61"/>
        <v>15218.029501264906</v>
      </c>
    </row>
    <row r="204" spans="12:28" x14ac:dyDescent="0.2">
      <c r="L204">
        <v>204</v>
      </c>
      <c r="M204" s="37">
        <f t="shared" si="53"/>
        <v>12820.458264223957</v>
      </c>
      <c r="N204" s="13">
        <f t="shared" si="54"/>
        <v>53454.499467846683</v>
      </c>
      <c r="O204" s="13">
        <f t="shared" si="49"/>
        <v>13082.49012436046</v>
      </c>
      <c r="P204" s="13">
        <f t="shared" si="55"/>
        <v>17492.94187079728</v>
      </c>
      <c r="Q204" s="37">
        <f t="shared" si="62"/>
        <v>12827.920013121073</v>
      </c>
      <c r="R204" s="13">
        <f t="shared" si="56"/>
        <v>112922.77835215195</v>
      </c>
      <c r="S204" s="13">
        <f t="shared" si="50"/>
        <v>13381.463044259073</v>
      </c>
      <c r="T204" s="38">
        <f t="shared" si="57"/>
        <v>17492.94187079728</v>
      </c>
      <c r="U204" s="37">
        <f t="shared" si="63"/>
        <v>8611.9977078615011</v>
      </c>
      <c r="V204" s="13">
        <f t="shared" si="58"/>
        <v>56461.389176075973</v>
      </c>
      <c r="W204" s="13">
        <f t="shared" si="51"/>
        <v>8888.7692234305014</v>
      </c>
      <c r="X204" s="38">
        <f t="shared" si="59"/>
        <v>12228.481589410516</v>
      </c>
      <c r="Y204" s="37">
        <f t="shared" si="64"/>
        <v>10551.83163424003</v>
      </c>
      <c r="Z204" s="13">
        <f t="shared" si="60"/>
        <v>59022.725904522653</v>
      </c>
      <c r="AA204" s="13">
        <f t="shared" si="52"/>
        <v>10841.158722007298</v>
      </c>
      <c r="AB204" s="38">
        <f t="shared" si="61"/>
        <v>15218.029501264906</v>
      </c>
    </row>
    <row r="205" spans="12:28" x14ac:dyDescent="0.2">
      <c r="L205">
        <v>205</v>
      </c>
      <c r="M205" s="37">
        <f t="shared" si="53"/>
        <v>12820.458264223957</v>
      </c>
      <c r="N205" s="13">
        <f t="shared" si="54"/>
        <v>53454.499467846683</v>
      </c>
      <c r="O205" s="13">
        <f t="shared" si="49"/>
        <v>13081.211920164673</v>
      </c>
      <c r="P205" s="13">
        <f t="shared" si="55"/>
        <v>17492.94187079728</v>
      </c>
      <c r="Q205" s="37">
        <f t="shared" si="62"/>
        <v>12827.920013121073</v>
      </c>
      <c r="R205" s="13">
        <f t="shared" si="56"/>
        <v>112922.77835215195</v>
      </c>
      <c r="S205" s="13">
        <f t="shared" si="50"/>
        <v>13378.762834351082</v>
      </c>
      <c r="T205" s="38">
        <f t="shared" si="57"/>
        <v>17492.94187079728</v>
      </c>
      <c r="U205" s="37">
        <f t="shared" si="63"/>
        <v>8611.9977078615011</v>
      </c>
      <c r="V205" s="13">
        <f t="shared" si="58"/>
        <v>56461.389176075973</v>
      </c>
      <c r="W205" s="13">
        <f t="shared" si="51"/>
        <v>8887.4191184765059</v>
      </c>
      <c r="X205" s="38">
        <f t="shared" si="59"/>
        <v>12228.481589410516</v>
      </c>
      <c r="Y205" s="37">
        <f t="shared" si="64"/>
        <v>10551.83163424003</v>
      </c>
      <c r="Z205" s="13">
        <f t="shared" si="60"/>
        <v>59022.725904522653</v>
      </c>
      <c r="AA205" s="13">
        <f t="shared" si="52"/>
        <v>10839.747370359653</v>
      </c>
      <c r="AB205" s="38">
        <f t="shared" si="61"/>
        <v>15218.029501264906</v>
      </c>
    </row>
    <row r="206" spans="12:28" x14ac:dyDescent="0.2">
      <c r="L206">
        <v>206</v>
      </c>
      <c r="M206" s="37">
        <f t="shared" si="53"/>
        <v>12820.458264223957</v>
      </c>
      <c r="N206" s="13">
        <f t="shared" si="54"/>
        <v>53454.499467846683</v>
      </c>
      <c r="O206" s="13">
        <f t="shared" si="49"/>
        <v>13079.946125718358</v>
      </c>
      <c r="P206" s="13">
        <f t="shared" si="55"/>
        <v>17492.94187079728</v>
      </c>
      <c r="Q206" s="37">
        <f t="shared" si="62"/>
        <v>12827.920013121073</v>
      </c>
      <c r="R206" s="13">
        <f t="shared" si="56"/>
        <v>112922.77835215195</v>
      </c>
      <c r="S206" s="13">
        <f t="shared" si="50"/>
        <v>13376.088840073267</v>
      </c>
      <c r="T206" s="38">
        <f t="shared" si="57"/>
        <v>17492.94187079728</v>
      </c>
      <c r="U206" s="37">
        <f t="shared" si="63"/>
        <v>8611.9977078615011</v>
      </c>
      <c r="V206" s="13">
        <f t="shared" si="58"/>
        <v>56461.389176075973</v>
      </c>
      <c r="W206" s="13">
        <f t="shared" si="51"/>
        <v>8886.0821213375984</v>
      </c>
      <c r="X206" s="38">
        <f t="shared" si="59"/>
        <v>12228.481589410516</v>
      </c>
      <c r="Y206" s="37">
        <f t="shared" si="64"/>
        <v>10551.83163424003</v>
      </c>
      <c r="Z206" s="13">
        <f t="shared" si="60"/>
        <v>59022.725904522653</v>
      </c>
      <c r="AA206" s="13">
        <f t="shared" si="52"/>
        <v>10838.349721155189</v>
      </c>
      <c r="AB206" s="38">
        <f t="shared" si="61"/>
        <v>15218.029501264906</v>
      </c>
    </row>
    <row r="207" spans="12:28" x14ac:dyDescent="0.2">
      <c r="L207">
        <v>207</v>
      </c>
      <c r="M207" s="37">
        <f t="shared" si="53"/>
        <v>12820.458264223957</v>
      </c>
      <c r="N207" s="13">
        <f t="shared" si="54"/>
        <v>53454.499467846683</v>
      </c>
      <c r="O207" s="13">
        <f t="shared" si="49"/>
        <v>13078.692561170075</v>
      </c>
      <c r="P207" s="13">
        <f t="shared" si="55"/>
        <v>17492.94187079728</v>
      </c>
      <c r="Q207" s="37">
        <f t="shared" si="62"/>
        <v>12827.920013121073</v>
      </c>
      <c r="R207" s="13">
        <f t="shared" si="56"/>
        <v>112922.77835215195</v>
      </c>
      <c r="S207" s="13">
        <f t="shared" si="50"/>
        <v>13373.440681488957</v>
      </c>
      <c r="T207" s="38">
        <f t="shared" si="57"/>
        <v>17492.94187079728</v>
      </c>
      <c r="U207" s="37">
        <f t="shared" si="63"/>
        <v>8611.9977078615011</v>
      </c>
      <c r="V207" s="13">
        <f t="shared" si="58"/>
        <v>56461.389176075973</v>
      </c>
      <c r="W207" s="13">
        <f t="shared" si="51"/>
        <v>8884.7580420454433</v>
      </c>
      <c r="X207" s="38">
        <f t="shared" si="59"/>
        <v>12228.481589410516</v>
      </c>
      <c r="Y207" s="37">
        <f t="shared" si="64"/>
        <v>10551.83163424003</v>
      </c>
      <c r="Z207" s="13">
        <f t="shared" si="60"/>
        <v>59022.725904522653</v>
      </c>
      <c r="AA207" s="13">
        <f t="shared" si="52"/>
        <v>10836.965575807773</v>
      </c>
      <c r="AB207" s="38">
        <f t="shared" si="61"/>
        <v>15218.029501264906</v>
      </c>
    </row>
    <row r="208" spans="12:28" x14ac:dyDescent="0.2">
      <c r="L208">
        <v>208</v>
      </c>
      <c r="M208" s="37">
        <f t="shared" si="53"/>
        <v>12820.458264223957</v>
      </c>
      <c r="N208" s="13">
        <f t="shared" si="54"/>
        <v>53454.499467846683</v>
      </c>
      <c r="O208" s="13">
        <f t="shared" si="49"/>
        <v>13077.451050127065</v>
      </c>
      <c r="P208" s="13">
        <f t="shared" si="55"/>
        <v>17492.94187079728</v>
      </c>
      <c r="Q208" s="37">
        <f t="shared" si="62"/>
        <v>12827.920013121073</v>
      </c>
      <c r="R208" s="13">
        <f t="shared" si="56"/>
        <v>112922.77835215195</v>
      </c>
      <c r="S208" s="13">
        <f t="shared" si="50"/>
        <v>13370.817985967957</v>
      </c>
      <c r="T208" s="38">
        <f t="shared" si="57"/>
        <v>17492.94187079728</v>
      </c>
      <c r="U208" s="37">
        <f t="shared" si="63"/>
        <v>8611.9977078615011</v>
      </c>
      <c r="V208" s="13">
        <f t="shared" si="58"/>
        <v>56461.389176075973</v>
      </c>
      <c r="W208" s="13">
        <f t="shared" si="51"/>
        <v>8883.4466942849431</v>
      </c>
      <c r="X208" s="38">
        <f t="shared" si="59"/>
        <v>12228.481589410516</v>
      </c>
      <c r="Y208" s="37">
        <f t="shared" si="64"/>
        <v>10551.83163424003</v>
      </c>
      <c r="Z208" s="13">
        <f t="shared" si="60"/>
        <v>59022.725904522653</v>
      </c>
      <c r="AA208" s="13">
        <f t="shared" si="52"/>
        <v>10835.594739550235</v>
      </c>
      <c r="AB208" s="38">
        <f t="shared" si="61"/>
        <v>15218.029501264906</v>
      </c>
    </row>
    <row r="209" spans="12:28" x14ac:dyDescent="0.2">
      <c r="L209">
        <v>209</v>
      </c>
      <c r="M209" s="37">
        <f t="shared" si="53"/>
        <v>12820.458264223957</v>
      </c>
      <c r="N209" s="13">
        <f t="shared" si="54"/>
        <v>53454.499467846683</v>
      </c>
      <c r="O209" s="13">
        <f t="shared" si="49"/>
        <v>13076.221419572505</v>
      </c>
      <c r="P209" s="13">
        <f t="shared" si="55"/>
        <v>17492.94187079728</v>
      </c>
      <c r="Q209" s="37">
        <f t="shared" si="62"/>
        <v>12827.920013121073</v>
      </c>
      <c r="R209" s="13">
        <f t="shared" si="56"/>
        <v>112922.77835215195</v>
      </c>
      <c r="S209" s="13">
        <f t="shared" si="50"/>
        <v>13368.220388011752</v>
      </c>
      <c r="T209" s="38">
        <f t="shared" si="57"/>
        <v>17492.94187079728</v>
      </c>
      <c r="U209" s="37">
        <f t="shared" si="63"/>
        <v>8611.9977078615011</v>
      </c>
      <c r="V209" s="13">
        <f t="shared" si="58"/>
        <v>56461.389176075973</v>
      </c>
      <c r="W209" s="13">
        <f t="shared" si="51"/>
        <v>8882.1478953068399</v>
      </c>
      <c r="X209" s="38">
        <f t="shared" si="59"/>
        <v>12228.481589410516</v>
      </c>
      <c r="Y209" s="37">
        <f t="shared" si="64"/>
        <v>10551.83163424003</v>
      </c>
      <c r="Z209" s="13">
        <f t="shared" si="60"/>
        <v>59022.725904522653</v>
      </c>
      <c r="AA209" s="13">
        <f t="shared" si="52"/>
        <v>10834.237021343009</v>
      </c>
      <c r="AB209" s="38">
        <f t="shared" si="61"/>
        <v>15218.029501264906</v>
      </c>
    </row>
    <row r="210" spans="12:28" x14ac:dyDescent="0.2">
      <c r="L210">
        <v>210</v>
      </c>
      <c r="M210" s="37">
        <f t="shared" si="53"/>
        <v>12820.458264223957</v>
      </c>
      <c r="N210" s="13">
        <f t="shared" si="54"/>
        <v>53454.499467846683</v>
      </c>
      <c r="O210" s="13">
        <f t="shared" si="49"/>
        <v>13075.003499785131</v>
      </c>
      <c r="P210" s="13">
        <f t="shared" si="55"/>
        <v>17492.94187079728</v>
      </c>
      <c r="Q210" s="37">
        <f t="shared" si="62"/>
        <v>12827.920013121073</v>
      </c>
      <c r="R210" s="13">
        <f t="shared" si="56"/>
        <v>112922.77835215195</v>
      </c>
      <c r="S210" s="13">
        <f t="shared" si="50"/>
        <v>13365.647529083701</v>
      </c>
      <c r="T210" s="38">
        <f t="shared" si="57"/>
        <v>17492.94187079728</v>
      </c>
      <c r="U210" s="37">
        <f t="shared" si="63"/>
        <v>8611.9977078615011</v>
      </c>
      <c r="V210" s="13">
        <f t="shared" si="58"/>
        <v>56461.389176075973</v>
      </c>
      <c r="W210" s="13">
        <f t="shared" si="51"/>
        <v>8880.861465842816</v>
      </c>
      <c r="X210" s="38">
        <f t="shared" si="59"/>
        <v>12228.481589410516</v>
      </c>
      <c r="Y210" s="37">
        <f t="shared" si="64"/>
        <v>10551.83163424003</v>
      </c>
      <c r="Z210" s="13">
        <f t="shared" si="60"/>
        <v>59022.725904522653</v>
      </c>
      <c r="AA210" s="13">
        <f t="shared" si="52"/>
        <v>10832.892233785376</v>
      </c>
      <c r="AB210" s="38">
        <f t="shared" si="61"/>
        <v>15218.029501264906</v>
      </c>
    </row>
    <row r="211" spans="12:28" x14ac:dyDescent="0.2">
      <c r="L211">
        <v>211</v>
      </c>
      <c r="M211" s="37">
        <f t="shared" si="53"/>
        <v>12820.458264223957</v>
      </c>
      <c r="N211" s="13">
        <f t="shared" si="54"/>
        <v>53454.499467846683</v>
      </c>
      <c r="O211" s="13">
        <f t="shared" si="49"/>
        <v>13073.797124261144</v>
      </c>
      <c r="P211" s="13">
        <f t="shared" si="55"/>
        <v>17492.94187079728</v>
      </c>
      <c r="Q211" s="37">
        <f t="shared" si="62"/>
        <v>12827.920013121073</v>
      </c>
      <c r="R211" s="13">
        <f t="shared" si="56"/>
        <v>112922.77835215195</v>
      </c>
      <c r="S211" s="13">
        <f t="shared" si="50"/>
        <v>13363.099057444068</v>
      </c>
      <c r="T211" s="38">
        <f t="shared" si="57"/>
        <v>17492.94187079728</v>
      </c>
      <c r="U211" s="37">
        <f t="shared" si="63"/>
        <v>8611.9977078615011</v>
      </c>
      <c r="V211" s="13">
        <f t="shared" si="58"/>
        <v>56461.389176075973</v>
      </c>
      <c r="W211" s="13">
        <f t="shared" si="51"/>
        <v>8879.5872300229985</v>
      </c>
      <c r="X211" s="38">
        <f t="shared" si="59"/>
        <v>12228.481589410516</v>
      </c>
      <c r="Y211" s="37">
        <f t="shared" si="64"/>
        <v>10551.83163424003</v>
      </c>
      <c r="Z211" s="13">
        <f t="shared" si="60"/>
        <v>59022.725904522653</v>
      </c>
      <c r="AA211" s="13">
        <f t="shared" si="52"/>
        <v>10831.560193029238</v>
      </c>
      <c r="AB211" s="38">
        <f t="shared" si="61"/>
        <v>15218.029501264906</v>
      </c>
    </row>
    <row r="212" spans="12:28" x14ac:dyDescent="0.2">
      <c r="L212">
        <v>212</v>
      </c>
      <c r="M212" s="37">
        <f t="shared" si="53"/>
        <v>12820.458264223957</v>
      </c>
      <c r="N212" s="13">
        <f t="shared" si="54"/>
        <v>53454.499467846683</v>
      </c>
      <c r="O212" s="13">
        <f t="shared" si="49"/>
        <v>13072.602129638328</v>
      </c>
      <c r="P212" s="13">
        <f t="shared" si="55"/>
        <v>17492.94187079728</v>
      </c>
      <c r="Q212" s="37">
        <f t="shared" si="62"/>
        <v>12827.920013121073</v>
      </c>
      <c r="R212" s="13">
        <f t="shared" si="56"/>
        <v>112922.77835215195</v>
      </c>
      <c r="S212" s="13">
        <f t="shared" si="50"/>
        <v>13360.574627989714</v>
      </c>
      <c r="T212" s="38">
        <f t="shared" si="57"/>
        <v>17492.94187079728</v>
      </c>
      <c r="U212" s="37">
        <f t="shared" si="63"/>
        <v>8611.9977078615011</v>
      </c>
      <c r="V212" s="13">
        <f t="shared" si="58"/>
        <v>56461.389176075973</v>
      </c>
      <c r="W212" s="13">
        <f t="shared" si="51"/>
        <v>8878.3250152958226</v>
      </c>
      <c r="X212" s="38">
        <f t="shared" si="59"/>
        <v>12228.481589410516</v>
      </c>
      <c r="Y212" s="37">
        <f t="shared" si="64"/>
        <v>10551.83163424003</v>
      </c>
      <c r="Z212" s="13">
        <f t="shared" si="60"/>
        <v>59022.725904522653</v>
      </c>
      <c r="AA212" s="13">
        <f t="shared" si="52"/>
        <v>10830.240718695326</v>
      </c>
      <c r="AB212" s="38">
        <f t="shared" si="61"/>
        <v>15218.029501264906</v>
      </c>
    </row>
    <row r="213" spans="12:28" x14ac:dyDescent="0.2">
      <c r="L213">
        <v>213</v>
      </c>
      <c r="M213" s="37">
        <f t="shared" si="53"/>
        <v>12820.458264223957</v>
      </c>
      <c r="N213" s="13">
        <f t="shared" si="54"/>
        <v>53454.499467846683</v>
      </c>
      <c r="O213" s="13">
        <f t="shared" si="49"/>
        <v>13071.418355622298</v>
      </c>
      <c r="P213" s="13">
        <f t="shared" si="55"/>
        <v>17492.94187079728</v>
      </c>
      <c r="Q213" s="37">
        <f t="shared" si="62"/>
        <v>12827.920013121073</v>
      </c>
      <c r="R213" s="13">
        <f t="shared" si="56"/>
        <v>112922.77835215195</v>
      </c>
      <c r="S213" s="13">
        <f t="shared" si="50"/>
        <v>13358.073902098313</v>
      </c>
      <c r="T213" s="38">
        <f t="shared" si="57"/>
        <v>17492.94187079728</v>
      </c>
      <c r="U213" s="37">
        <f t="shared" si="63"/>
        <v>8611.9977078615011</v>
      </c>
      <c r="V213" s="13">
        <f t="shared" si="58"/>
        <v>56461.389176075973</v>
      </c>
      <c r="W213" s="13">
        <f t="shared" si="51"/>
        <v>8877.0746523501202</v>
      </c>
      <c r="X213" s="38">
        <f t="shared" si="59"/>
        <v>12228.481589410516</v>
      </c>
      <c r="Y213" s="37">
        <f t="shared" si="64"/>
        <v>10551.83163424003</v>
      </c>
      <c r="Z213" s="13">
        <f t="shared" si="60"/>
        <v>59022.725904522653</v>
      </c>
      <c r="AA213" s="13">
        <f t="shared" si="52"/>
        <v>10828.933633791779</v>
      </c>
      <c r="AB213" s="38">
        <f t="shared" si="61"/>
        <v>15218.029501264906</v>
      </c>
    </row>
    <row r="214" spans="12:28" x14ac:dyDescent="0.2">
      <c r="L214">
        <v>214</v>
      </c>
      <c r="M214" s="37">
        <f t="shared" si="53"/>
        <v>12820.458264223957</v>
      </c>
      <c r="N214" s="13">
        <f t="shared" si="54"/>
        <v>53454.499467846683</v>
      </c>
      <c r="O214" s="13">
        <f t="shared" si="49"/>
        <v>13070.245644914829</v>
      </c>
      <c r="P214" s="13">
        <f t="shared" si="55"/>
        <v>17492.94187079728</v>
      </c>
      <c r="Q214" s="37">
        <f t="shared" si="62"/>
        <v>12827.920013121073</v>
      </c>
      <c r="R214" s="13">
        <f t="shared" si="56"/>
        <v>112922.77835215195</v>
      </c>
      <c r="S214" s="13">
        <f t="shared" si="50"/>
        <v>13355.596547476924</v>
      </c>
      <c r="T214" s="38">
        <f t="shared" si="57"/>
        <v>17492.94187079728</v>
      </c>
      <c r="U214" s="37">
        <f t="shared" si="63"/>
        <v>8611.9977078615011</v>
      </c>
      <c r="V214" s="13">
        <f t="shared" si="58"/>
        <v>56461.389176075973</v>
      </c>
      <c r="W214" s="13">
        <f t="shared" si="51"/>
        <v>8875.8359750394266</v>
      </c>
      <c r="X214" s="38">
        <f t="shared" si="59"/>
        <v>12228.481589410516</v>
      </c>
      <c r="Y214" s="37">
        <f t="shared" si="64"/>
        <v>10551.83163424003</v>
      </c>
      <c r="Z214" s="13">
        <f t="shared" si="60"/>
        <v>59022.725904522653</v>
      </c>
      <c r="AA214" s="13">
        <f t="shared" si="52"/>
        <v>10827.638764634996</v>
      </c>
      <c r="AB214" s="38">
        <f t="shared" si="61"/>
        <v>15218.029501264906</v>
      </c>
    </row>
    <row r="215" spans="12:28" x14ac:dyDescent="0.2">
      <c r="L215">
        <v>215</v>
      </c>
      <c r="M215" s="37">
        <f t="shared" si="53"/>
        <v>12820.458264223957</v>
      </c>
      <c r="N215" s="13">
        <f t="shared" si="54"/>
        <v>53454.499467846683</v>
      </c>
      <c r="O215" s="13">
        <f t="shared" si="49"/>
        <v>13069.083843144173</v>
      </c>
      <c r="P215" s="13">
        <f t="shared" si="55"/>
        <v>17492.94187079728</v>
      </c>
      <c r="Q215" s="37">
        <f t="shared" si="62"/>
        <v>12827.920013121073</v>
      </c>
      <c r="R215" s="13">
        <f t="shared" si="56"/>
        <v>112922.77835215195</v>
      </c>
      <c r="S215" s="13">
        <f t="shared" si="50"/>
        <v>13353.142238014803</v>
      </c>
      <c r="T215" s="38">
        <f t="shared" si="57"/>
        <v>17492.94187079728</v>
      </c>
      <c r="U215" s="37">
        <f t="shared" si="63"/>
        <v>8611.9977078615011</v>
      </c>
      <c r="V215" s="13">
        <f t="shared" si="58"/>
        <v>56461.389176075973</v>
      </c>
      <c r="W215" s="13">
        <f t="shared" si="51"/>
        <v>8874.6088203083655</v>
      </c>
      <c r="X215" s="38">
        <f t="shared" si="59"/>
        <v>12228.481589410516</v>
      </c>
      <c r="Y215" s="37">
        <f t="shared" si="64"/>
        <v>10551.83163424003</v>
      </c>
      <c r="Z215" s="13">
        <f t="shared" si="60"/>
        <v>59022.725904522653</v>
      </c>
      <c r="AA215" s="13">
        <f t="shared" si="52"/>
        <v>10826.355940772693</v>
      </c>
      <c r="AB215" s="38">
        <f t="shared" si="61"/>
        <v>15218.029501264906</v>
      </c>
    </row>
    <row r="216" spans="12:28" x14ac:dyDescent="0.2">
      <c r="L216">
        <v>216</v>
      </c>
      <c r="M216" s="37">
        <f t="shared" si="53"/>
        <v>12820.458264223957</v>
      </c>
      <c r="N216" s="13">
        <f t="shared" si="54"/>
        <v>53454.499467846683</v>
      </c>
      <c r="O216" s="13">
        <f t="shared" si="49"/>
        <v>13067.932798797321</v>
      </c>
      <c r="P216" s="13">
        <f t="shared" si="55"/>
        <v>17492.94187079728</v>
      </c>
      <c r="Q216" s="37">
        <f t="shared" si="62"/>
        <v>12827.920013121073</v>
      </c>
      <c r="R216" s="13">
        <f t="shared" si="56"/>
        <v>112922.77835215195</v>
      </c>
      <c r="S216" s="13">
        <f t="shared" si="50"/>
        <v>13350.710653640295</v>
      </c>
      <c r="T216" s="38">
        <f t="shared" si="57"/>
        <v>17492.94187079728</v>
      </c>
      <c r="U216" s="37">
        <f t="shared" si="63"/>
        <v>8611.9977078615011</v>
      </c>
      <c r="V216" s="13">
        <f t="shared" si="58"/>
        <v>56461.389176075973</v>
      </c>
      <c r="W216" s="13">
        <f t="shared" si="51"/>
        <v>8873.3930281211124</v>
      </c>
      <c r="X216" s="38">
        <f t="shared" si="59"/>
        <v>12228.481589410516</v>
      </c>
      <c r="Y216" s="37">
        <f t="shared" si="64"/>
        <v>10551.83163424003</v>
      </c>
      <c r="Z216" s="13">
        <f t="shared" si="60"/>
        <v>59022.725904522653</v>
      </c>
      <c r="AA216" s="13">
        <f t="shared" si="52"/>
        <v>10825.084994909117</v>
      </c>
      <c r="AB216" s="38">
        <f t="shared" si="61"/>
        <v>15218.029501264906</v>
      </c>
    </row>
    <row r="217" spans="12:28" x14ac:dyDescent="0.2">
      <c r="L217">
        <v>217</v>
      </c>
      <c r="M217" s="37">
        <f t="shared" si="53"/>
        <v>12820.458264223957</v>
      </c>
      <c r="N217" s="13">
        <f t="shared" si="54"/>
        <v>53454.499467846683</v>
      </c>
      <c r="O217" s="13">
        <f t="shared" si="49"/>
        <v>13066.792363154125</v>
      </c>
      <c r="P217" s="13">
        <f t="shared" si="55"/>
        <v>17492.94187079728</v>
      </c>
      <c r="Q217" s="37">
        <f t="shared" si="62"/>
        <v>12827.920013121073</v>
      </c>
      <c r="R217" s="13">
        <f t="shared" si="56"/>
        <v>112922.77835215195</v>
      </c>
      <c r="S217" s="13">
        <f t="shared" si="50"/>
        <v>13348.301480181681</v>
      </c>
      <c r="T217" s="38">
        <f t="shared" si="57"/>
        <v>17492.94187079728</v>
      </c>
      <c r="U217" s="37">
        <f t="shared" si="63"/>
        <v>8611.9977078615011</v>
      </c>
      <c r="V217" s="13">
        <f t="shared" si="58"/>
        <v>56461.389176075973</v>
      </c>
      <c r="W217" s="13">
        <f t="shared" si="51"/>
        <v>8872.1884413918051</v>
      </c>
      <c r="X217" s="38">
        <f t="shared" si="59"/>
        <v>12228.481589410516</v>
      </c>
      <c r="Y217" s="37">
        <f t="shared" si="64"/>
        <v>10551.83163424003</v>
      </c>
      <c r="Z217" s="13">
        <f t="shared" si="60"/>
        <v>59022.725904522653</v>
      </c>
      <c r="AA217" s="13">
        <f t="shared" si="52"/>
        <v>10823.825762832301</v>
      </c>
      <c r="AB217" s="38">
        <f t="shared" si="61"/>
        <v>15218.029501264906</v>
      </c>
    </row>
    <row r="218" spans="12:28" x14ac:dyDescent="0.2">
      <c r="L218">
        <v>218</v>
      </c>
      <c r="M218" s="37">
        <f t="shared" si="53"/>
        <v>12820.458264223957</v>
      </c>
      <c r="N218" s="13">
        <f t="shared" si="54"/>
        <v>53454.499467846683</v>
      </c>
      <c r="O218" s="13">
        <f t="shared" si="49"/>
        <v>13065.662390223253</v>
      </c>
      <c r="P218" s="13">
        <f t="shared" si="55"/>
        <v>17492.94187079728</v>
      </c>
      <c r="Q218" s="37">
        <f t="shared" si="62"/>
        <v>12827.920013121073</v>
      </c>
      <c r="R218" s="13">
        <f t="shared" si="56"/>
        <v>112922.77835215195</v>
      </c>
      <c r="S218" s="13">
        <f t="shared" si="50"/>
        <v>13345.914409231862</v>
      </c>
      <c r="T218" s="38">
        <f t="shared" si="57"/>
        <v>17492.94187079728</v>
      </c>
      <c r="U218" s="37">
        <f t="shared" si="63"/>
        <v>8611.9977078615011</v>
      </c>
      <c r="V218" s="13">
        <f t="shared" si="58"/>
        <v>56461.389176075973</v>
      </c>
      <c r="W218" s="13">
        <f t="shared" si="51"/>
        <v>8870.9949059168957</v>
      </c>
      <c r="X218" s="38">
        <f t="shared" si="59"/>
        <v>12228.481589410516</v>
      </c>
      <c r="Y218" s="37">
        <f t="shared" si="64"/>
        <v>10551.83163424003</v>
      </c>
      <c r="Z218" s="13">
        <f t="shared" si="60"/>
        <v>59022.725904522653</v>
      </c>
      <c r="AA218" s="13">
        <f t="shared" si="52"/>
        <v>10822.578083343345</v>
      </c>
      <c r="AB218" s="38">
        <f t="shared" si="61"/>
        <v>15218.029501264906</v>
      </c>
    </row>
    <row r="219" spans="12:28" x14ac:dyDescent="0.2">
      <c r="L219">
        <v>219</v>
      </c>
      <c r="M219" s="37">
        <f t="shared" si="53"/>
        <v>12820.458264223957</v>
      </c>
      <c r="N219" s="13">
        <f t="shared" si="54"/>
        <v>53454.499467846683</v>
      </c>
      <c r="O219" s="13">
        <f t="shared" si="49"/>
        <v>13064.542736679878</v>
      </c>
      <c r="P219" s="13">
        <f t="shared" si="55"/>
        <v>17492.94187079728</v>
      </c>
      <c r="Q219" s="37">
        <f t="shared" si="62"/>
        <v>12827.920013121073</v>
      </c>
      <c r="R219" s="13">
        <f t="shared" si="56"/>
        <v>112922.77835215195</v>
      </c>
      <c r="S219" s="13">
        <f t="shared" si="50"/>
        <v>13343.549138016744</v>
      </c>
      <c r="T219" s="38">
        <f t="shared" si="57"/>
        <v>17492.94187079728</v>
      </c>
      <c r="U219" s="37">
        <f t="shared" si="63"/>
        <v>8611.9977078615011</v>
      </c>
      <c r="V219" s="13">
        <f t="shared" si="58"/>
        <v>56461.389176075973</v>
      </c>
      <c r="W219" s="13">
        <f t="shared" si="51"/>
        <v>8869.8122703093359</v>
      </c>
      <c r="X219" s="38">
        <f t="shared" si="59"/>
        <v>12228.481589410516</v>
      </c>
      <c r="Y219" s="37">
        <f t="shared" si="64"/>
        <v>10551.83163424003</v>
      </c>
      <c r="Z219" s="13">
        <f t="shared" si="60"/>
        <v>59022.725904522653</v>
      </c>
      <c r="AA219" s="13">
        <f t="shared" si="52"/>
        <v>10821.341798187623</v>
      </c>
      <c r="AB219" s="38">
        <f t="shared" si="61"/>
        <v>15218.029501264906</v>
      </c>
    </row>
    <row r="220" spans="12:28" x14ac:dyDescent="0.2">
      <c r="L220">
        <v>220</v>
      </c>
      <c r="M220" s="37">
        <f t="shared" si="53"/>
        <v>12820.458264223957</v>
      </c>
      <c r="N220" s="13">
        <f t="shared" si="54"/>
        <v>53454.499467846683</v>
      </c>
      <c r="O220" s="13">
        <f t="shared" si="49"/>
        <v>13063.433261805078</v>
      </c>
      <c r="P220" s="13">
        <f t="shared" si="55"/>
        <v>17492.94187079728</v>
      </c>
      <c r="Q220" s="37">
        <f t="shared" si="62"/>
        <v>12827.920013121073</v>
      </c>
      <c r="R220" s="13">
        <f t="shared" si="56"/>
        <v>112922.77835215195</v>
      </c>
      <c r="S220" s="13">
        <f t="shared" si="50"/>
        <v>13341.205369267218</v>
      </c>
      <c r="T220" s="38">
        <f t="shared" si="57"/>
        <v>17492.94187079728</v>
      </c>
      <c r="U220" s="37">
        <f t="shared" si="63"/>
        <v>8611.9977078615011</v>
      </c>
      <c r="V220" s="13">
        <f t="shared" si="58"/>
        <v>56461.389176075973</v>
      </c>
      <c r="W220" s="13">
        <f t="shared" si="51"/>
        <v>8868.6403859345737</v>
      </c>
      <c r="X220" s="38">
        <f t="shared" si="59"/>
        <v>12228.481589410516</v>
      </c>
      <c r="Y220" s="37">
        <f t="shared" si="64"/>
        <v>10551.83163424003</v>
      </c>
      <c r="Z220" s="13">
        <f t="shared" si="60"/>
        <v>59022.725904522653</v>
      </c>
      <c r="AA220" s="13">
        <f t="shared" si="52"/>
        <v>10820.11675198786</v>
      </c>
      <c r="AB220" s="38">
        <f t="shared" si="61"/>
        <v>15218.029501264906</v>
      </c>
    </row>
    <row r="221" spans="12:28" x14ac:dyDescent="0.2">
      <c r="L221">
        <v>221</v>
      </c>
      <c r="M221" s="37">
        <f t="shared" si="53"/>
        <v>12820.458264223957</v>
      </c>
      <c r="N221" s="13">
        <f t="shared" si="54"/>
        <v>53454.499467846683</v>
      </c>
      <c r="O221" s="13">
        <f t="shared" si="49"/>
        <v>13062.333827426883</v>
      </c>
      <c r="P221" s="13">
        <f t="shared" si="55"/>
        <v>17492.94187079728</v>
      </c>
      <c r="Q221" s="37">
        <f t="shared" si="62"/>
        <v>12827.920013121073</v>
      </c>
      <c r="R221" s="13">
        <f t="shared" si="56"/>
        <v>112922.77835215195</v>
      </c>
      <c r="S221" s="13">
        <f t="shared" si="50"/>
        <v>13338.882811094611</v>
      </c>
      <c r="T221" s="38">
        <f t="shared" si="57"/>
        <v>17492.94187079728</v>
      </c>
      <c r="U221" s="37">
        <f t="shared" si="63"/>
        <v>8611.9977078615011</v>
      </c>
      <c r="V221" s="13">
        <f t="shared" si="58"/>
        <v>56461.389176075973</v>
      </c>
      <c r="W221" s="13">
        <f t="shared" si="51"/>
        <v>8867.47910684827</v>
      </c>
      <c r="X221" s="38">
        <f t="shared" si="59"/>
        <v>12228.481589410516</v>
      </c>
      <c r="Y221" s="37">
        <f t="shared" si="64"/>
        <v>10551.83163424003</v>
      </c>
      <c r="Z221" s="13">
        <f t="shared" si="60"/>
        <v>59022.725904522653</v>
      </c>
      <c r="AA221" s="13">
        <f t="shared" si="52"/>
        <v>10818.902792179048</v>
      </c>
      <c r="AB221" s="38">
        <f t="shared" si="61"/>
        <v>15218.029501264906</v>
      </c>
    </row>
    <row r="222" spans="12:28" x14ac:dyDescent="0.2">
      <c r="L222">
        <v>222</v>
      </c>
      <c r="M222" s="37">
        <f t="shared" si="53"/>
        <v>12820.458264223957</v>
      </c>
      <c r="N222" s="13">
        <f t="shared" si="54"/>
        <v>53454.499467846683</v>
      </c>
      <c r="O222" s="13">
        <f t="shared" si="49"/>
        <v>13061.244297862906</v>
      </c>
      <c r="P222" s="13">
        <f t="shared" si="55"/>
        <v>17492.94187079728</v>
      </c>
      <c r="Q222" s="37">
        <f t="shared" si="62"/>
        <v>12827.920013121073</v>
      </c>
      <c r="R222" s="13">
        <f t="shared" si="56"/>
        <v>112922.77835215195</v>
      </c>
      <c r="S222" s="13">
        <f t="shared" si="50"/>
        <v>13336.581176869506</v>
      </c>
      <c r="T222" s="38">
        <f t="shared" si="57"/>
        <v>17492.94187079728</v>
      </c>
      <c r="U222" s="37">
        <f t="shared" si="63"/>
        <v>8611.9977078615011</v>
      </c>
      <c r="V222" s="13">
        <f t="shared" si="58"/>
        <v>56461.389176075973</v>
      </c>
      <c r="W222" s="13">
        <f t="shared" si="51"/>
        <v>8866.3282897357167</v>
      </c>
      <c r="X222" s="38">
        <f t="shared" si="59"/>
        <v>12228.481589410516</v>
      </c>
      <c r="Y222" s="37">
        <f t="shared" si="64"/>
        <v>10551.83163424003</v>
      </c>
      <c r="Z222" s="13">
        <f t="shared" si="60"/>
        <v>59022.725904522653</v>
      </c>
      <c r="AA222" s="13">
        <f t="shared" si="52"/>
        <v>10817.699768945087</v>
      </c>
      <c r="AB222" s="38">
        <f t="shared" si="61"/>
        <v>15218.029501264906</v>
      </c>
    </row>
    <row r="223" spans="12:28" x14ac:dyDescent="0.2">
      <c r="L223">
        <v>223</v>
      </c>
      <c r="M223" s="37">
        <f t="shared" si="53"/>
        <v>12820.458264223957</v>
      </c>
      <c r="N223" s="13">
        <f t="shared" si="54"/>
        <v>53454.499467846683</v>
      </c>
      <c r="O223" s="13">
        <f t="shared" si="49"/>
        <v>13060.164539864525</v>
      </c>
      <c r="P223" s="13">
        <f t="shared" si="55"/>
        <v>17492.94187079728</v>
      </c>
      <c r="Q223" s="37">
        <f t="shared" si="62"/>
        <v>12827.920013121073</v>
      </c>
      <c r="R223" s="13">
        <f t="shared" si="56"/>
        <v>112922.77835215195</v>
      </c>
      <c r="S223" s="13">
        <f t="shared" si="50"/>
        <v>13334.300185103817</v>
      </c>
      <c r="T223" s="38">
        <f t="shared" si="57"/>
        <v>17492.94187079728</v>
      </c>
      <c r="U223" s="37">
        <f t="shared" si="63"/>
        <v>8611.9977078615011</v>
      </c>
      <c r="V223" s="13">
        <f t="shared" si="58"/>
        <v>56461.389176075973</v>
      </c>
      <c r="W223" s="13">
        <f t="shared" si="51"/>
        <v>8865.1877938528723</v>
      </c>
      <c r="X223" s="38">
        <f t="shared" si="59"/>
        <v>12228.481589410516</v>
      </c>
      <c r="Y223" s="37">
        <f t="shared" si="64"/>
        <v>10551.83163424003</v>
      </c>
      <c r="Z223" s="13">
        <f t="shared" si="60"/>
        <v>59022.725904522653</v>
      </c>
      <c r="AA223" s="13">
        <f t="shared" si="52"/>
        <v>10816.507535157172</v>
      </c>
      <c r="AB223" s="38">
        <f t="shared" si="61"/>
        <v>15218.029501264906</v>
      </c>
    </row>
    <row r="224" spans="12:28" x14ac:dyDescent="0.2">
      <c r="L224">
        <v>224</v>
      </c>
      <c r="M224" s="37">
        <f t="shared" si="53"/>
        <v>12820.458264223957</v>
      </c>
      <c r="N224" s="13">
        <f t="shared" si="54"/>
        <v>53454.499467846683</v>
      </c>
      <c r="O224" s="13">
        <f t="shared" si="49"/>
        <v>13059.094422562557</v>
      </c>
      <c r="P224" s="13">
        <f t="shared" si="55"/>
        <v>17492.94187079728</v>
      </c>
      <c r="Q224" s="37">
        <f t="shared" si="62"/>
        <v>12827.920013121073</v>
      </c>
      <c r="R224" s="13">
        <f t="shared" si="56"/>
        <v>112922.77835215195</v>
      </c>
      <c r="S224" s="13">
        <f t="shared" si="50"/>
        <v>13332.039559336037</v>
      </c>
      <c r="T224" s="38">
        <f t="shared" si="57"/>
        <v>17492.94187079728</v>
      </c>
      <c r="U224" s="37">
        <f t="shared" si="63"/>
        <v>8611.9977078615011</v>
      </c>
      <c r="V224" s="13">
        <f t="shared" si="58"/>
        <v>56461.389176075973</v>
      </c>
      <c r="W224" s="13">
        <f t="shared" si="51"/>
        <v>8864.0574809689824</v>
      </c>
      <c r="X224" s="38">
        <f t="shared" si="59"/>
        <v>12228.481589410516</v>
      </c>
      <c r="Y224" s="37">
        <f t="shared" si="64"/>
        <v>10551.83163424003</v>
      </c>
      <c r="Z224" s="13">
        <f t="shared" si="60"/>
        <v>59022.725904522653</v>
      </c>
      <c r="AA224" s="13">
        <f t="shared" si="52"/>
        <v>10815.325946313793</v>
      </c>
      <c r="AB224" s="38">
        <f t="shared" si="61"/>
        <v>15218.029501264906</v>
      </c>
    </row>
    <row r="225" spans="12:28" x14ac:dyDescent="0.2">
      <c r="L225">
        <v>225</v>
      </c>
      <c r="M225" s="37">
        <f t="shared" si="53"/>
        <v>12820.458264223957</v>
      </c>
      <c r="N225" s="13">
        <f t="shared" si="54"/>
        <v>53454.499467846683</v>
      </c>
      <c r="O225" s="13">
        <f t="shared" si="49"/>
        <v>13058.033817414387</v>
      </c>
      <c r="P225" s="13">
        <f t="shared" si="55"/>
        <v>17492.94187079728</v>
      </c>
      <c r="Q225" s="37">
        <f t="shared" si="62"/>
        <v>12827.920013121073</v>
      </c>
      <c r="R225" s="13">
        <f t="shared" si="56"/>
        <v>112922.77835215195</v>
      </c>
      <c r="S225" s="13">
        <f t="shared" si="50"/>
        <v>13329.799028019526</v>
      </c>
      <c r="T225" s="38">
        <f t="shared" si="57"/>
        <v>17492.94187079728</v>
      </c>
      <c r="U225" s="37">
        <f t="shared" si="63"/>
        <v>8611.9977078615011</v>
      </c>
      <c r="V225" s="13">
        <f t="shared" si="58"/>
        <v>56461.389176075973</v>
      </c>
      <c r="W225" s="13">
        <f t="shared" si="51"/>
        <v>8862.937215310727</v>
      </c>
      <c r="X225" s="38">
        <f t="shared" si="59"/>
        <v>12228.481589410516</v>
      </c>
      <c r="Y225" s="37">
        <f t="shared" si="64"/>
        <v>10551.83163424003</v>
      </c>
      <c r="Z225" s="13">
        <f t="shared" si="60"/>
        <v>59022.725904522653</v>
      </c>
      <c r="AA225" s="13">
        <f t="shared" si="52"/>
        <v>10814.154860482353</v>
      </c>
      <c r="AB225" s="38">
        <f t="shared" si="61"/>
        <v>15218.029501264906</v>
      </c>
    </row>
    <row r="226" spans="12:28" x14ac:dyDescent="0.2">
      <c r="L226">
        <v>226</v>
      </c>
      <c r="M226" s="37">
        <f t="shared" si="53"/>
        <v>12820.458264223957</v>
      </c>
      <c r="N226" s="13">
        <f t="shared" si="54"/>
        <v>53454.499467846683</v>
      </c>
      <c r="O226" s="13">
        <f t="shared" si="49"/>
        <v>13056.982598152481</v>
      </c>
      <c r="P226" s="13">
        <f t="shared" si="55"/>
        <v>17492.94187079728</v>
      </c>
      <c r="Q226" s="37">
        <f t="shared" si="62"/>
        <v>12827.920013121073</v>
      </c>
      <c r="R226" s="13">
        <f t="shared" si="56"/>
        <v>112922.77835215195</v>
      </c>
      <c r="S226" s="13">
        <f t="shared" si="50"/>
        <v>13327.57832441378</v>
      </c>
      <c r="T226" s="38">
        <f t="shared" si="57"/>
        <v>17492.94187079728</v>
      </c>
      <c r="U226" s="37">
        <f t="shared" si="63"/>
        <v>8611.9977078615011</v>
      </c>
      <c r="V226" s="13">
        <f t="shared" si="58"/>
        <v>56461.389176075973</v>
      </c>
      <c r="W226" s="13">
        <f t="shared" si="51"/>
        <v>8861.8268635078548</v>
      </c>
      <c r="X226" s="38">
        <f t="shared" si="59"/>
        <v>12228.481589410516</v>
      </c>
      <c r="Y226" s="37">
        <f t="shared" si="64"/>
        <v>10551.83163424003</v>
      </c>
      <c r="Z226" s="13">
        <f t="shared" si="60"/>
        <v>59022.725904522653</v>
      </c>
      <c r="AA226" s="13">
        <f t="shared" si="52"/>
        <v>10812.994138242342</v>
      </c>
      <c r="AB226" s="38">
        <f t="shared" si="61"/>
        <v>15218.029501264906</v>
      </c>
    </row>
    <row r="227" spans="12:28" x14ac:dyDescent="0.2">
      <c r="L227">
        <v>227</v>
      </c>
      <c r="M227" s="37">
        <f t="shared" si="53"/>
        <v>12820.458264223957</v>
      </c>
      <c r="N227" s="13">
        <f t="shared" si="54"/>
        <v>53454.499467846683</v>
      </c>
      <c r="O227" s="13">
        <f t="shared" si="49"/>
        <v>13055.940640734294</v>
      </c>
      <c r="P227" s="13">
        <f t="shared" si="55"/>
        <v>17492.94187079728</v>
      </c>
      <c r="Q227" s="37">
        <f t="shared" si="62"/>
        <v>12827.920013121073</v>
      </c>
      <c r="R227" s="13">
        <f t="shared" si="56"/>
        <v>112922.77835215195</v>
      </c>
      <c r="S227" s="13">
        <f t="shared" si="50"/>
        <v>13325.37718647857</v>
      </c>
      <c r="T227" s="38">
        <f t="shared" si="57"/>
        <v>17492.94187079728</v>
      </c>
      <c r="U227" s="37">
        <f t="shared" si="63"/>
        <v>8611.9977078615011</v>
      </c>
      <c r="V227" s="13">
        <f t="shared" si="58"/>
        <v>56461.389176075973</v>
      </c>
      <c r="W227" s="13">
        <f t="shared" si="51"/>
        <v>8860.726294540249</v>
      </c>
      <c r="X227" s="38">
        <f t="shared" si="59"/>
        <v>12228.481589410516</v>
      </c>
      <c r="Y227" s="37">
        <f t="shared" si="64"/>
        <v>10551.83163424003</v>
      </c>
      <c r="Z227" s="13">
        <f t="shared" si="60"/>
        <v>59022.725904522653</v>
      </c>
      <c r="AA227" s="13">
        <f t="shared" si="52"/>
        <v>10811.843642629998</v>
      </c>
      <c r="AB227" s="38">
        <f t="shared" si="61"/>
        <v>15218.029501264906</v>
      </c>
    </row>
    <row r="228" spans="12:28" x14ac:dyDescent="0.2">
      <c r="L228">
        <v>228</v>
      </c>
      <c r="M228" s="37">
        <f t="shared" si="53"/>
        <v>12820.458264223957</v>
      </c>
      <c r="N228" s="13">
        <f t="shared" si="54"/>
        <v>53454.499467846683</v>
      </c>
      <c r="O228" s="13">
        <f t="shared" si="49"/>
        <v>13054.907823293459</v>
      </c>
      <c r="P228" s="13">
        <f t="shared" si="55"/>
        <v>17492.94187079728</v>
      </c>
      <c r="Q228" s="37">
        <f t="shared" si="62"/>
        <v>12827.920013121073</v>
      </c>
      <c r="R228" s="13">
        <f t="shared" si="56"/>
        <v>112922.77835215195</v>
      </c>
      <c r="S228" s="13">
        <f t="shared" si="50"/>
        <v>13323.195356770862</v>
      </c>
      <c r="T228" s="38">
        <f t="shared" si="57"/>
        <v>17492.94187079728</v>
      </c>
      <c r="U228" s="37">
        <f t="shared" si="63"/>
        <v>8611.9977078615011</v>
      </c>
      <c r="V228" s="13">
        <f t="shared" si="58"/>
        <v>56461.389176075973</v>
      </c>
      <c r="W228" s="13">
        <f t="shared" si="51"/>
        <v>8859.635379686395</v>
      </c>
      <c r="X228" s="38">
        <f t="shared" si="59"/>
        <v>12228.481589410516</v>
      </c>
      <c r="Y228" s="37">
        <f t="shared" si="64"/>
        <v>10551.83163424003</v>
      </c>
      <c r="Z228" s="13">
        <f t="shared" si="60"/>
        <v>59022.725904522653</v>
      </c>
      <c r="AA228" s="13">
        <f t="shared" si="52"/>
        <v>10810.703239084429</v>
      </c>
      <c r="AB228" s="38">
        <f t="shared" si="61"/>
        <v>15218.029501264906</v>
      </c>
    </row>
    <row r="229" spans="12:28" x14ac:dyDescent="0.2">
      <c r="L229">
        <v>229</v>
      </c>
      <c r="M229" s="37">
        <f t="shared" si="53"/>
        <v>12820.458264223957</v>
      </c>
      <c r="N229" s="13">
        <f t="shared" si="54"/>
        <v>53454.499467846683</v>
      </c>
      <c r="O229" s="13">
        <f t="shared" si="49"/>
        <v>13053.884026092283</v>
      </c>
      <c r="P229" s="13">
        <f t="shared" si="55"/>
        <v>17492.94187079728</v>
      </c>
      <c r="Q229" s="37">
        <f t="shared" si="62"/>
        <v>12827.920013121073</v>
      </c>
      <c r="R229" s="13">
        <f t="shared" si="56"/>
        <v>112922.77835215195</v>
      </c>
      <c r="S229" s="13">
        <f t="shared" si="50"/>
        <v>13321.032582344444</v>
      </c>
      <c r="T229" s="38">
        <f t="shared" si="57"/>
        <v>17492.94187079728</v>
      </c>
      <c r="U229" s="37">
        <f t="shared" si="63"/>
        <v>8611.9977078615011</v>
      </c>
      <c r="V229" s="13">
        <f t="shared" si="58"/>
        <v>56461.389176075973</v>
      </c>
      <c r="W229" s="13">
        <f t="shared" si="51"/>
        <v>8858.5539924731875</v>
      </c>
      <c r="X229" s="38">
        <f t="shared" si="59"/>
        <v>12228.481589410516</v>
      </c>
      <c r="Y229" s="37">
        <f t="shared" si="64"/>
        <v>10551.83163424003</v>
      </c>
      <c r="Z229" s="13">
        <f t="shared" si="60"/>
        <v>59022.725904522653</v>
      </c>
      <c r="AA229" s="13">
        <f t="shared" si="52"/>
        <v>10809.572795395152</v>
      </c>
      <c r="AB229" s="38">
        <f t="shared" si="61"/>
        <v>15218.029501264906</v>
      </c>
    </row>
    <row r="230" spans="12:28" x14ac:dyDescent="0.2">
      <c r="L230">
        <v>230</v>
      </c>
      <c r="M230" s="37">
        <f t="shared" si="53"/>
        <v>12820.458264223957</v>
      </c>
      <c r="N230" s="13">
        <f t="shared" si="54"/>
        <v>53454.499467846683</v>
      </c>
      <c r="O230" s="13">
        <f t="shared" si="49"/>
        <v>13052.869131475463</v>
      </c>
      <c r="P230" s="13">
        <f t="shared" si="55"/>
        <v>17492.94187079728</v>
      </c>
      <c r="Q230" s="37">
        <f t="shared" si="62"/>
        <v>12827.920013121073</v>
      </c>
      <c r="R230" s="13">
        <f t="shared" si="56"/>
        <v>112922.77835215195</v>
      </c>
      <c r="S230" s="13">
        <f t="shared" si="50"/>
        <v>13318.888614652169</v>
      </c>
      <c r="T230" s="38">
        <f t="shared" si="57"/>
        <v>17492.94187079728</v>
      </c>
      <c r="U230" s="37">
        <f t="shared" si="63"/>
        <v>8611.9977078615011</v>
      </c>
      <c r="V230" s="13">
        <f t="shared" si="58"/>
        <v>56461.389176075973</v>
      </c>
      <c r="W230" s="13">
        <f t="shared" si="51"/>
        <v>8857.4820086270483</v>
      </c>
      <c r="X230" s="38">
        <f t="shared" si="59"/>
        <v>12228.481589410516</v>
      </c>
      <c r="Y230" s="37">
        <f t="shared" si="64"/>
        <v>10551.83163424003</v>
      </c>
      <c r="Z230" s="13">
        <f t="shared" si="60"/>
        <v>59022.725904522653</v>
      </c>
      <c r="AA230" s="13">
        <f t="shared" si="52"/>
        <v>10808.452181650999</v>
      </c>
      <c r="AB230" s="38">
        <f t="shared" si="61"/>
        <v>15218.029501264906</v>
      </c>
    </row>
    <row r="231" spans="12:28" x14ac:dyDescent="0.2">
      <c r="L231">
        <v>231</v>
      </c>
      <c r="M231" s="37">
        <f t="shared" si="53"/>
        <v>12820.458264223957</v>
      </c>
      <c r="N231" s="13">
        <f t="shared" si="54"/>
        <v>53454.499467846683</v>
      </c>
      <c r="O231" s="13">
        <f t="shared" si="49"/>
        <v>13051.863023825024</v>
      </c>
      <c r="P231" s="13">
        <f t="shared" si="55"/>
        <v>17492.94187079728</v>
      </c>
      <c r="Q231" s="37">
        <f t="shared" si="62"/>
        <v>12827.920013121073</v>
      </c>
      <c r="R231" s="13">
        <f t="shared" si="56"/>
        <v>112922.77835215195</v>
      </c>
      <c r="S231" s="13">
        <f t="shared" si="50"/>
        <v>13316.763209450735</v>
      </c>
      <c r="T231" s="38">
        <f t="shared" si="57"/>
        <v>17492.94187079728</v>
      </c>
      <c r="U231" s="37">
        <f t="shared" si="63"/>
        <v>8611.9977078615011</v>
      </c>
      <c r="V231" s="13">
        <f t="shared" si="58"/>
        <v>56461.389176075973</v>
      </c>
      <c r="W231" s="13">
        <f t="shared" si="51"/>
        <v>8856.4193060263315</v>
      </c>
      <c r="X231" s="38">
        <f t="shared" si="59"/>
        <v>12228.481589410516</v>
      </c>
      <c r="Y231" s="37">
        <f t="shared" si="64"/>
        <v>10551.83163424003</v>
      </c>
      <c r="Z231" s="13">
        <f t="shared" si="60"/>
        <v>59022.725904522653</v>
      </c>
      <c r="AA231" s="13">
        <f t="shared" si="52"/>
        <v>10807.341270190345</v>
      </c>
      <c r="AB231" s="38">
        <f t="shared" si="61"/>
        <v>15218.029501264906</v>
      </c>
    </row>
    <row r="232" spans="12:28" x14ac:dyDescent="0.2">
      <c r="L232">
        <v>232</v>
      </c>
      <c r="M232" s="37">
        <f t="shared" si="53"/>
        <v>12820.458264223957</v>
      </c>
      <c r="N232" s="13">
        <f t="shared" si="54"/>
        <v>53454.499467846683</v>
      </c>
      <c r="O232" s="13">
        <f t="shared" si="49"/>
        <v>13050.865589516399</v>
      </c>
      <c r="P232" s="13">
        <f t="shared" si="55"/>
        <v>17492.94187079728</v>
      </c>
      <c r="Q232" s="37">
        <f t="shared" si="62"/>
        <v>12827.920013121073</v>
      </c>
      <c r="R232" s="13">
        <f t="shared" si="56"/>
        <v>112922.77835215195</v>
      </c>
      <c r="S232" s="13">
        <f t="shared" si="50"/>
        <v>13314.656126707934</v>
      </c>
      <c r="T232" s="38">
        <f t="shared" si="57"/>
        <v>17492.94187079728</v>
      </c>
      <c r="U232" s="37">
        <f t="shared" si="63"/>
        <v>8611.9977078615011</v>
      </c>
      <c r="V232" s="13">
        <f t="shared" si="58"/>
        <v>56461.389176075973</v>
      </c>
      <c r="W232" s="13">
        <f t="shared" si="51"/>
        <v>8855.3657646549327</v>
      </c>
      <c r="X232" s="38">
        <f t="shared" si="59"/>
        <v>12228.481589410516</v>
      </c>
      <c r="Y232" s="37">
        <f t="shared" si="64"/>
        <v>10551.83163424003</v>
      </c>
      <c r="Z232" s="13">
        <f t="shared" si="60"/>
        <v>59022.725904522653</v>
      </c>
      <c r="AA232" s="13">
        <f t="shared" si="52"/>
        <v>10806.239935552629</v>
      </c>
      <c r="AB232" s="38">
        <f t="shared" si="61"/>
        <v>15218.029501264906</v>
      </c>
    </row>
    <row r="233" spans="12:28" x14ac:dyDescent="0.2">
      <c r="L233">
        <v>233</v>
      </c>
      <c r="M233" s="37">
        <f t="shared" si="53"/>
        <v>12820.458264223957</v>
      </c>
      <c r="N233" s="13">
        <f t="shared" si="54"/>
        <v>53454.499467846683</v>
      </c>
      <c r="O233" s="13">
        <f t="shared" si="49"/>
        <v>13049.876716875659</v>
      </c>
      <c r="P233" s="13">
        <f t="shared" si="55"/>
        <v>17492.94187079728</v>
      </c>
      <c r="Q233" s="37">
        <f t="shared" si="62"/>
        <v>12827.920013121073</v>
      </c>
      <c r="R233" s="13">
        <f t="shared" si="56"/>
        <v>112922.77835215195</v>
      </c>
      <c r="S233" s="13">
        <f t="shared" si="50"/>
        <v>13312.567130512283</v>
      </c>
      <c r="T233" s="38">
        <f t="shared" si="57"/>
        <v>17492.94187079728</v>
      </c>
      <c r="U233" s="37">
        <f t="shared" si="63"/>
        <v>8611.9977078615011</v>
      </c>
      <c r="V233" s="13">
        <f t="shared" si="58"/>
        <v>56461.389176075973</v>
      </c>
      <c r="W233" s="13">
        <f t="shared" si="51"/>
        <v>8854.3212665571064</v>
      </c>
      <c r="X233" s="38">
        <f t="shared" si="59"/>
        <v>12228.481589410516</v>
      </c>
      <c r="Y233" s="37">
        <f t="shared" si="64"/>
        <v>10551.83163424003</v>
      </c>
      <c r="Z233" s="13">
        <f t="shared" si="60"/>
        <v>59022.725904522653</v>
      </c>
      <c r="AA233" s="13">
        <f t="shared" si="52"/>
        <v>10805.148054431114</v>
      </c>
      <c r="AB233" s="38">
        <f t="shared" si="61"/>
        <v>15218.029501264906</v>
      </c>
    </row>
    <row r="234" spans="12:28" x14ac:dyDescent="0.2">
      <c r="L234">
        <v>234</v>
      </c>
      <c r="M234" s="37">
        <f t="shared" si="53"/>
        <v>12820.458264223957</v>
      </c>
      <c r="N234" s="13">
        <f t="shared" si="54"/>
        <v>53454.499467846683</v>
      </c>
      <c r="O234" s="13">
        <f t="shared" si="49"/>
        <v>13048.896296137831</v>
      </c>
      <c r="P234" s="13">
        <f t="shared" si="55"/>
        <v>17492.94187079728</v>
      </c>
      <c r="Q234" s="37">
        <f t="shared" si="62"/>
        <v>12827.920013121073</v>
      </c>
      <c r="R234" s="13">
        <f t="shared" si="56"/>
        <v>112922.77835215195</v>
      </c>
      <c r="S234" s="13">
        <f t="shared" si="50"/>
        <v>13310.495988984971</v>
      </c>
      <c r="T234" s="38">
        <f t="shared" si="57"/>
        <v>17492.94187079728</v>
      </c>
      <c r="U234" s="37">
        <f t="shared" si="63"/>
        <v>8611.9977078615011</v>
      </c>
      <c r="V234" s="13">
        <f t="shared" si="58"/>
        <v>56461.389176075973</v>
      </c>
      <c r="W234" s="13">
        <f t="shared" si="51"/>
        <v>8853.2856957934491</v>
      </c>
      <c r="X234" s="38">
        <f t="shared" si="59"/>
        <v>12228.481589410516</v>
      </c>
      <c r="Y234" s="37">
        <f t="shared" si="64"/>
        <v>10551.83163424003</v>
      </c>
      <c r="Z234" s="13">
        <f t="shared" si="60"/>
        <v>59022.725904522653</v>
      </c>
      <c r="AA234" s="13">
        <f t="shared" si="52"/>
        <v>10804.065505626879</v>
      </c>
      <c r="AB234" s="38">
        <f t="shared" si="61"/>
        <v>15218.029501264906</v>
      </c>
    </row>
    <row r="235" spans="12:28" x14ac:dyDescent="0.2">
      <c r="L235">
        <v>235</v>
      </c>
      <c r="M235" s="37">
        <f t="shared" si="53"/>
        <v>12820.458264223957</v>
      </c>
      <c r="N235" s="13">
        <f t="shared" si="54"/>
        <v>53454.499467846683</v>
      </c>
      <c r="O235" s="13">
        <f t="shared" si="49"/>
        <v>13047.924219406283</v>
      </c>
      <c r="P235" s="13">
        <f t="shared" si="55"/>
        <v>17492.94187079728</v>
      </c>
      <c r="Q235" s="37">
        <f t="shared" si="62"/>
        <v>12827.920013121073</v>
      </c>
      <c r="R235" s="13">
        <f t="shared" si="56"/>
        <v>112922.77835215195</v>
      </c>
      <c r="S235" s="13">
        <f t="shared" si="50"/>
        <v>13308.44247419406</v>
      </c>
      <c r="T235" s="38">
        <f t="shared" si="57"/>
        <v>17492.94187079728</v>
      </c>
      <c r="U235" s="37">
        <f t="shared" si="63"/>
        <v>8611.9977078615011</v>
      </c>
      <c r="V235" s="13">
        <f t="shared" si="58"/>
        <v>56461.389176075973</v>
      </c>
      <c r="W235" s="13">
        <f t="shared" si="51"/>
        <v>8852.2589383979939</v>
      </c>
      <c r="X235" s="38">
        <f t="shared" si="59"/>
        <v>12228.481589410516</v>
      </c>
      <c r="Y235" s="37">
        <f t="shared" si="64"/>
        <v>10551.83163424003</v>
      </c>
      <c r="Z235" s="13">
        <f t="shared" si="60"/>
        <v>59022.725904522653</v>
      </c>
      <c r="AA235" s="13">
        <f t="shared" si="52"/>
        <v>10802.992170003956</v>
      </c>
      <c r="AB235" s="38">
        <f t="shared" si="61"/>
        <v>15218.029501264906</v>
      </c>
    </row>
    <row r="236" spans="12:28" x14ac:dyDescent="0.2">
      <c r="L236">
        <v>236</v>
      </c>
      <c r="M236" s="37">
        <f t="shared" si="53"/>
        <v>12820.458264223957</v>
      </c>
      <c r="N236" s="13">
        <f t="shared" si="54"/>
        <v>53454.499467846683</v>
      </c>
      <c r="O236" s="13">
        <f t="shared" si="49"/>
        <v>13046.960380613138</v>
      </c>
      <c r="P236" s="13">
        <f t="shared" si="55"/>
        <v>17492.94187079728</v>
      </c>
      <c r="Q236" s="37">
        <f t="shared" si="62"/>
        <v>12827.920013121073</v>
      </c>
      <c r="R236" s="13">
        <f t="shared" si="56"/>
        <v>112922.77835215195</v>
      </c>
      <c r="S236" s="13">
        <f t="shared" si="50"/>
        <v>13306.406362070869</v>
      </c>
      <c r="T236" s="38">
        <f t="shared" si="57"/>
        <v>17492.94187079728</v>
      </c>
      <c r="U236" s="37">
        <f t="shared" si="63"/>
        <v>8611.9977078615011</v>
      </c>
      <c r="V236" s="13">
        <f t="shared" si="58"/>
        <v>56461.389176075973</v>
      </c>
      <c r="W236" s="13">
        <f t="shared" si="51"/>
        <v>8851.2408823363985</v>
      </c>
      <c r="X236" s="38">
        <f t="shared" si="59"/>
        <v>12228.481589410516</v>
      </c>
      <c r="Y236" s="37">
        <f t="shared" si="64"/>
        <v>10551.83163424003</v>
      </c>
      <c r="Z236" s="13">
        <f t="shared" si="60"/>
        <v>59022.725904522653</v>
      </c>
      <c r="AA236" s="13">
        <f t="shared" si="52"/>
        <v>10801.927930445634</v>
      </c>
      <c r="AB236" s="38">
        <f t="shared" si="61"/>
        <v>15218.029501264906</v>
      </c>
    </row>
    <row r="237" spans="12:28" x14ac:dyDescent="0.2">
      <c r="L237">
        <v>237</v>
      </c>
      <c r="M237" s="37">
        <f t="shared" si="53"/>
        <v>12820.458264223957</v>
      </c>
      <c r="N237" s="13">
        <f t="shared" si="54"/>
        <v>53454.499467846683</v>
      </c>
      <c r="O237" s="13">
        <f t="shared" si="49"/>
        <v>13046.004675480694</v>
      </c>
      <c r="P237" s="13">
        <f t="shared" si="55"/>
        <v>17492.94187079728</v>
      </c>
      <c r="Q237" s="37">
        <f t="shared" si="62"/>
        <v>12827.920013121073</v>
      </c>
      <c r="R237" s="13">
        <f t="shared" si="56"/>
        <v>112922.77835215195</v>
      </c>
      <c r="S237" s="13">
        <f t="shared" si="50"/>
        <v>13304.387432328465</v>
      </c>
      <c r="T237" s="38">
        <f t="shared" si="57"/>
        <v>17492.94187079728</v>
      </c>
      <c r="U237" s="37">
        <f t="shared" si="63"/>
        <v>8611.9977078615011</v>
      </c>
      <c r="V237" s="13">
        <f t="shared" si="58"/>
        <v>56461.389176075973</v>
      </c>
      <c r="W237" s="13">
        <f t="shared" si="51"/>
        <v>8850.2314174651965</v>
      </c>
      <c r="X237" s="38">
        <f t="shared" si="59"/>
        <v>12228.481589410516</v>
      </c>
      <c r="Y237" s="37">
        <f t="shared" si="64"/>
        <v>10551.83163424003</v>
      </c>
      <c r="Z237" s="13">
        <f t="shared" si="60"/>
        <v>59022.725904522653</v>
      </c>
      <c r="AA237" s="13">
        <f t="shared" si="52"/>
        <v>10800.872671811856</v>
      </c>
      <c r="AB237" s="38">
        <f t="shared" si="61"/>
        <v>15218.029501264906</v>
      </c>
    </row>
    <row r="238" spans="12:28" x14ac:dyDescent="0.2">
      <c r="L238">
        <v>238</v>
      </c>
      <c r="M238" s="37">
        <f t="shared" si="53"/>
        <v>12820.458264223957</v>
      </c>
      <c r="N238" s="13">
        <f t="shared" si="54"/>
        <v>53454.499467846683</v>
      </c>
      <c r="O238" s="13">
        <f t="shared" si="49"/>
        <v>13045.057001483816</v>
      </c>
      <c r="P238" s="13">
        <f t="shared" si="55"/>
        <v>17492.94187079728</v>
      </c>
      <c r="Q238" s="37">
        <f t="shared" si="62"/>
        <v>12827.920013121073</v>
      </c>
      <c r="R238" s="13">
        <f t="shared" si="56"/>
        <v>112922.77835215195</v>
      </c>
      <c r="S238" s="13">
        <f t="shared" si="50"/>
        <v>13302.385468382216</v>
      </c>
      <c r="T238" s="38">
        <f t="shared" si="57"/>
        <v>17492.94187079728</v>
      </c>
      <c r="U238" s="37">
        <f t="shared" si="63"/>
        <v>8611.9977078615011</v>
      </c>
      <c r="V238" s="13">
        <f t="shared" si="58"/>
        <v>56461.389176075973</v>
      </c>
      <c r="W238" s="13">
        <f t="shared" si="51"/>
        <v>8849.2304354920725</v>
      </c>
      <c r="X238" s="38">
        <f t="shared" si="59"/>
        <v>12228.481589410516</v>
      </c>
      <c r="Y238" s="37">
        <f t="shared" si="64"/>
        <v>10551.83163424003</v>
      </c>
      <c r="Z238" s="13">
        <f t="shared" si="60"/>
        <v>59022.725904522653</v>
      </c>
      <c r="AA238" s="13">
        <f t="shared" si="52"/>
        <v>10799.826280897689</v>
      </c>
      <c r="AB238" s="38">
        <f t="shared" si="61"/>
        <v>15218.029501264906</v>
      </c>
    </row>
    <row r="239" spans="12:28" x14ac:dyDescent="0.2">
      <c r="L239">
        <v>239</v>
      </c>
      <c r="M239" s="37">
        <f t="shared" si="53"/>
        <v>12820.458264223957</v>
      </c>
      <c r="N239" s="13">
        <f t="shared" si="54"/>
        <v>53454.499467846683</v>
      </c>
      <c r="O239" s="13">
        <f t="shared" si="49"/>
        <v>13044.117257813274</v>
      </c>
      <c r="P239" s="13">
        <f t="shared" si="55"/>
        <v>17492.94187079728</v>
      </c>
      <c r="Q239" s="37">
        <f t="shared" si="62"/>
        <v>12827.920013121073</v>
      </c>
      <c r="R239" s="13">
        <f t="shared" si="56"/>
        <v>112922.77835215195</v>
      </c>
      <c r="S239" s="13">
        <f t="shared" si="50"/>
        <v>13300.400257272337</v>
      </c>
      <c r="T239" s="38">
        <f t="shared" si="57"/>
        <v>17492.94187079728</v>
      </c>
      <c r="U239" s="37">
        <f t="shared" si="63"/>
        <v>8611.9977078615011</v>
      </c>
      <c r="V239" s="13">
        <f t="shared" si="58"/>
        <v>56461.389176075973</v>
      </c>
      <c r="W239" s="13">
        <f t="shared" si="51"/>
        <v>8848.2378299371321</v>
      </c>
      <c r="X239" s="38">
        <f t="shared" si="59"/>
        <v>12228.481589410516</v>
      </c>
      <c r="Y239" s="37">
        <f t="shared" si="64"/>
        <v>10551.83163424003</v>
      </c>
      <c r="Z239" s="13">
        <f t="shared" si="60"/>
        <v>59022.725904522653</v>
      </c>
      <c r="AA239" s="13">
        <f t="shared" si="52"/>
        <v>10798.788646392844</v>
      </c>
      <c r="AB239" s="38">
        <f t="shared" si="61"/>
        <v>15218.029501264906</v>
      </c>
    </row>
    <row r="240" spans="12:28" x14ac:dyDescent="0.2">
      <c r="L240">
        <v>240</v>
      </c>
      <c r="M240" s="37">
        <f t="shared" si="53"/>
        <v>12820.458264223957</v>
      </c>
      <c r="N240" s="13">
        <f t="shared" si="54"/>
        <v>53454.499467846683</v>
      </c>
      <c r="O240" s="13">
        <f t="shared" si="49"/>
        <v>13043.185345339984</v>
      </c>
      <c r="P240" s="13">
        <f t="shared" si="55"/>
        <v>17492.94187079728</v>
      </c>
      <c r="Q240" s="37">
        <f t="shared" si="62"/>
        <v>12827.920013121073</v>
      </c>
      <c r="R240" s="13">
        <f t="shared" si="56"/>
        <v>112922.77835215195</v>
      </c>
      <c r="S240" s="13">
        <f t="shared" si="50"/>
        <v>13298.431589588372</v>
      </c>
      <c r="T240" s="38">
        <f t="shared" si="57"/>
        <v>17492.94187079728</v>
      </c>
      <c r="U240" s="37">
        <f t="shared" si="63"/>
        <v>8611.9977078615011</v>
      </c>
      <c r="V240" s="13">
        <f t="shared" si="58"/>
        <v>56461.389176075973</v>
      </c>
      <c r="W240" s="13">
        <f t="shared" si="51"/>
        <v>8847.2534960951507</v>
      </c>
      <c r="X240" s="38">
        <f t="shared" si="59"/>
        <v>12228.481589410516</v>
      </c>
      <c r="Y240" s="37">
        <f t="shared" si="64"/>
        <v>10551.83163424003</v>
      </c>
      <c r="Z240" s="13">
        <f t="shared" si="60"/>
        <v>59022.725904522653</v>
      </c>
      <c r="AA240" s="13">
        <f t="shared" si="52"/>
        <v>10797.759658842208</v>
      </c>
      <c r="AB240" s="38">
        <f t="shared" si="61"/>
        <v>15218.029501264906</v>
      </c>
    </row>
    <row r="241" spans="12:28" x14ac:dyDescent="0.2">
      <c r="L241">
        <v>241</v>
      </c>
      <c r="M241" s="37">
        <f t="shared" si="53"/>
        <v>12820.458264223957</v>
      </c>
      <c r="N241" s="13">
        <f t="shared" si="54"/>
        <v>53454.499467846683</v>
      </c>
      <c r="O241" s="13">
        <f t="shared" si="49"/>
        <v>13042.261166580167</v>
      </c>
      <c r="P241" s="13">
        <f t="shared" si="55"/>
        <v>17492.94187079728</v>
      </c>
      <c r="Q241" s="37">
        <f t="shared" si="62"/>
        <v>12827.920013121073</v>
      </c>
      <c r="R241" s="13">
        <f t="shared" si="56"/>
        <v>112922.77835215195</v>
      </c>
      <c r="S241" s="13">
        <f t="shared" si="50"/>
        <v>13296.479259395563</v>
      </c>
      <c r="T241" s="38">
        <f t="shared" si="57"/>
        <v>17492.94187079728</v>
      </c>
      <c r="U241" s="37">
        <f t="shared" si="63"/>
        <v>8611.9977078615011</v>
      </c>
      <c r="V241" s="13">
        <f t="shared" si="58"/>
        <v>56461.389176075973</v>
      </c>
      <c r="W241" s="13">
        <f t="shared" si="51"/>
        <v>8846.277330998746</v>
      </c>
      <c r="X241" s="38">
        <f t="shared" si="59"/>
        <v>12228.481589410516</v>
      </c>
      <c r="Y241" s="37">
        <f t="shared" si="64"/>
        <v>10551.83163424003</v>
      </c>
      <c r="Z241" s="13">
        <f t="shared" si="60"/>
        <v>59022.725904522653</v>
      </c>
      <c r="AA241" s="13">
        <f t="shared" si="52"/>
        <v>10796.739210607344</v>
      </c>
      <c r="AB241" s="38">
        <f t="shared" si="61"/>
        <v>15218.029501264906</v>
      </c>
    </row>
    <row r="242" spans="12:28" x14ac:dyDescent="0.2">
      <c r="L242">
        <v>242</v>
      </c>
      <c r="M242" s="37">
        <f t="shared" si="53"/>
        <v>12820.458264223957</v>
      </c>
      <c r="N242" s="13">
        <f t="shared" si="54"/>
        <v>53454.499467846683</v>
      </c>
      <c r="O242" s="13">
        <f t="shared" si="49"/>
        <v>13041.344625661339</v>
      </c>
      <c r="P242" s="13">
        <f t="shared" si="55"/>
        <v>17492.94187079728</v>
      </c>
      <c r="Q242" s="37">
        <f t="shared" si="62"/>
        <v>12827.920013121073</v>
      </c>
      <c r="R242" s="13">
        <f t="shared" si="56"/>
        <v>112922.77835215195</v>
      </c>
      <c r="S242" s="13">
        <f t="shared" si="50"/>
        <v>13294.543064163023</v>
      </c>
      <c r="T242" s="38">
        <f t="shared" si="57"/>
        <v>17492.94187079728</v>
      </c>
      <c r="U242" s="37">
        <f t="shared" si="63"/>
        <v>8611.9977078615011</v>
      </c>
      <c r="V242" s="13">
        <f t="shared" si="58"/>
        <v>56461.389176075973</v>
      </c>
      <c r="W242" s="13">
        <f t="shared" si="51"/>
        <v>8845.309233382477</v>
      </c>
      <c r="X242" s="38">
        <f t="shared" si="59"/>
        <v>12228.481589410516</v>
      </c>
      <c r="Y242" s="37">
        <f t="shared" si="64"/>
        <v>10551.83163424003</v>
      </c>
      <c r="Z242" s="13">
        <f t="shared" si="60"/>
        <v>59022.725904522653</v>
      </c>
      <c r="AA242" s="13">
        <f t="shared" si="52"/>
        <v>10795.727195828968</v>
      </c>
      <c r="AB242" s="38">
        <f t="shared" si="61"/>
        <v>15218.029501264906</v>
      </c>
    </row>
    <row r="243" spans="12:28" x14ac:dyDescent="0.2">
      <c r="L243">
        <v>243</v>
      </c>
      <c r="M243" s="37">
        <f t="shared" si="53"/>
        <v>12820.458264223957</v>
      </c>
      <c r="N243" s="13">
        <f t="shared" si="54"/>
        <v>53454.499467846683</v>
      </c>
      <c r="O243" s="13">
        <f t="shared" si="49"/>
        <v>13040.435628289169</v>
      </c>
      <c r="P243" s="13">
        <f t="shared" si="55"/>
        <v>17492.94187079728</v>
      </c>
      <c r="Q243" s="37">
        <f t="shared" si="62"/>
        <v>12827.920013121073</v>
      </c>
      <c r="R243" s="13">
        <f t="shared" si="56"/>
        <v>112922.77835215195</v>
      </c>
      <c r="S243" s="13">
        <f t="shared" si="50"/>
        <v>13292.622804693714</v>
      </c>
      <c r="T243" s="38">
        <f t="shared" si="57"/>
        <v>17492.94187079728</v>
      </c>
      <c r="U243" s="37">
        <f t="shared" si="63"/>
        <v>8611.9977078615011</v>
      </c>
      <c r="V243" s="13">
        <f t="shared" si="58"/>
        <v>56461.389176075973</v>
      </c>
      <c r="W243" s="13">
        <f t="shared" si="51"/>
        <v>8844.3491036478226</v>
      </c>
      <c r="X243" s="38">
        <f t="shared" si="59"/>
        <v>12228.481589410516</v>
      </c>
      <c r="Y243" s="37">
        <f t="shared" si="64"/>
        <v>10551.83163424003</v>
      </c>
      <c r="Z243" s="13">
        <f t="shared" si="60"/>
        <v>59022.725904522653</v>
      </c>
      <c r="AA243" s="13">
        <f t="shared" si="52"/>
        <v>10794.723510390329</v>
      </c>
      <c r="AB243" s="38">
        <f t="shared" si="61"/>
        <v>15218.029501264906</v>
      </c>
    </row>
    <row r="244" spans="12:28" x14ac:dyDescent="0.2">
      <c r="L244">
        <v>244</v>
      </c>
      <c r="M244" s="37">
        <f t="shared" si="53"/>
        <v>12820.458264223957</v>
      </c>
      <c r="N244" s="13">
        <f t="shared" si="54"/>
        <v>53454.499467846683</v>
      </c>
      <c r="O244" s="13">
        <f t="shared" si="49"/>
        <v>13039.534081715132</v>
      </c>
      <c r="P244" s="13">
        <f t="shared" si="55"/>
        <v>17492.94187079728</v>
      </c>
      <c r="Q244" s="37">
        <f t="shared" si="62"/>
        <v>12827.920013121073</v>
      </c>
      <c r="R244" s="13">
        <f t="shared" si="56"/>
        <v>112922.77835215195</v>
      </c>
      <c r="S244" s="13">
        <f t="shared" si="50"/>
        <v>13290.718285056122</v>
      </c>
      <c r="T244" s="38">
        <f t="shared" si="57"/>
        <v>17492.94187079728</v>
      </c>
      <c r="U244" s="37">
        <f t="shared" si="63"/>
        <v>8611.9977078615011</v>
      </c>
      <c r="V244" s="13">
        <f t="shared" si="58"/>
        <v>56461.389176075973</v>
      </c>
      <c r="W244" s="13">
        <f t="shared" si="51"/>
        <v>8843.3968438290249</v>
      </c>
      <c r="X244" s="38">
        <f t="shared" si="59"/>
        <v>12228.481589410516</v>
      </c>
      <c r="Y244" s="37">
        <f t="shared" si="64"/>
        <v>10551.83163424003</v>
      </c>
      <c r="Z244" s="13">
        <f t="shared" si="60"/>
        <v>59022.725904522653</v>
      </c>
      <c r="AA244" s="13">
        <f t="shared" si="52"/>
        <v>10793.728051881517</v>
      </c>
      <c r="AB244" s="38">
        <f t="shared" si="61"/>
        <v>15218.029501264906</v>
      </c>
    </row>
    <row r="245" spans="12:28" x14ac:dyDescent="0.2">
      <c r="L245">
        <v>245</v>
      </c>
      <c r="M245" s="37">
        <f t="shared" si="53"/>
        <v>12820.458264223957</v>
      </c>
      <c r="N245" s="13">
        <f t="shared" si="54"/>
        <v>53454.499467846683</v>
      </c>
      <c r="O245" s="13">
        <f t="shared" si="49"/>
        <v>13038.639894704964</v>
      </c>
      <c r="P245" s="13">
        <f t="shared" si="55"/>
        <v>17492.94187079728</v>
      </c>
      <c r="Q245" s="37">
        <f t="shared" si="62"/>
        <v>12827.920013121073</v>
      </c>
      <c r="R245" s="13">
        <f t="shared" si="56"/>
        <v>112922.77835215195</v>
      </c>
      <c r="S245" s="13">
        <f t="shared" si="50"/>
        <v>13288.829312517611</v>
      </c>
      <c r="T245" s="38">
        <f t="shared" si="57"/>
        <v>17492.94187079728</v>
      </c>
      <c r="U245" s="37">
        <f t="shared" si="63"/>
        <v>8611.9977078615011</v>
      </c>
      <c r="V245" s="13">
        <f t="shared" si="58"/>
        <v>56461.389176075973</v>
      </c>
      <c r="W245" s="13">
        <f t="shared" si="51"/>
        <v>8842.4523575597705</v>
      </c>
      <c r="X245" s="38">
        <f t="shared" si="59"/>
        <v>12228.481589410516</v>
      </c>
      <c r="Y245" s="37">
        <f t="shared" si="64"/>
        <v>10551.83163424003</v>
      </c>
      <c r="Z245" s="13">
        <f t="shared" si="60"/>
        <v>59022.725904522653</v>
      </c>
      <c r="AA245" s="13">
        <f t="shared" si="52"/>
        <v>10792.740719564612</v>
      </c>
      <c r="AB245" s="38">
        <f t="shared" si="61"/>
        <v>15218.029501264906</v>
      </c>
    </row>
    <row r="246" spans="12:28" x14ac:dyDescent="0.2">
      <c r="L246">
        <v>246</v>
      </c>
      <c r="M246" s="37">
        <f t="shared" si="53"/>
        <v>12820.458264223957</v>
      </c>
      <c r="N246" s="13">
        <f t="shared" si="54"/>
        <v>53454.499467846683</v>
      </c>
      <c r="O246" s="13">
        <f t="shared" si="49"/>
        <v>13037.752977507886</v>
      </c>
      <c r="P246" s="13">
        <f t="shared" si="55"/>
        <v>17492.94187079728</v>
      </c>
      <c r="Q246" s="37">
        <f t="shared" si="62"/>
        <v>12827.920013121073</v>
      </c>
      <c r="R246" s="13">
        <f t="shared" si="56"/>
        <v>112922.77835215195</v>
      </c>
      <c r="S246" s="13">
        <f t="shared" si="50"/>
        <v>13286.955697479414</v>
      </c>
      <c r="T246" s="38">
        <f t="shared" si="57"/>
        <v>17492.94187079728</v>
      </c>
      <c r="U246" s="37">
        <f t="shared" si="63"/>
        <v>8611.9977078615011</v>
      </c>
      <c r="V246" s="13">
        <f t="shared" si="58"/>
        <v>56461.389176075973</v>
      </c>
      <c r="W246" s="13">
        <f t="shared" si="51"/>
        <v>8841.5155500406709</v>
      </c>
      <c r="X246" s="38">
        <f t="shared" si="59"/>
        <v>12228.481589410516</v>
      </c>
      <c r="Y246" s="37">
        <f t="shared" si="64"/>
        <v>10551.83163424003</v>
      </c>
      <c r="Z246" s="13">
        <f t="shared" si="60"/>
        <v>59022.725904522653</v>
      </c>
      <c r="AA246" s="13">
        <f t="shared" si="52"/>
        <v>10791.761414339717</v>
      </c>
      <c r="AB246" s="38">
        <f t="shared" si="61"/>
        <v>15218.029501264906</v>
      </c>
    </row>
    <row r="247" spans="12:28" x14ac:dyDescent="0.2">
      <c r="L247">
        <v>247</v>
      </c>
      <c r="M247" s="37">
        <f t="shared" si="53"/>
        <v>12820.458264223957</v>
      </c>
      <c r="N247" s="13">
        <f t="shared" si="54"/>
        <v>53454.499467846683</v>
      </c>
      <c r="O247" s="13">
        <f t="shared" si="49"/>
        <v>13036.873241826575</v>
      </c>
      <c r="P247" s="13">
        <f t="shared" si="55"/>
        <v>17492.94187079728</v>
      </c>
      <c r="Q247" s="37">
        <f t="shared" si="62"/>
        <v>12827.920013121073</v>
      </c>
      <c r="R247" s="13">
        <f t="shared" si="56"/>
        <v>112922.77835215195</v>
      </c>
      <c r="S247" s="13">
        <f t="shared" si="50"/>
        <v>13285.097253413185</v>
      </c>
      <c r="T247" s="38">
        <f t="shared" si="57"/>
        <v>17492.94187079728</v>
      </c>
      <c r="U247" s="37">
        <f t="shared" si="63"/>
        <v>8611.9977078615011</v>
      </c>
      <c r="V247" s="13">
        <f t="shared" si="58"/>
        <v>56461.389176075973</v>
      </c>
      <c r="W247" s="13">
        <f t="shared" si="51"/>
        <v>8840.5863280075573</v>
      </c>
      <c r="X247" s="38">
        <f t="shared" si="59"/>
        <v>12228.481589410516</v>
      </c>
      <c r="Y247" s="37">
        <f t="shared" si="64"/>
        <v>10551.83163424003</v>
      </c>
      <c r="Z247" s="13">
        <f t="shared" si="60"/>
        <v>59022.725904522653</v>
      </c>
      <c r="AA247" s="13">
        <f t="shared" si="52"/>
        <v>10790.790038711782</v>
      </c>
      <c r="AB247" s="38">
        <f t="shared" si="61"/>
        <v>15218.029501264906</v>
      </c>
    </row>
    <row r="248" spans="12:28" x14ac:dyDescent="0.2">
      <c r="L248">
        <v>248</v>
      </c>
      <c r="M248" s="37">
        <f t="shared" si="53"/>
        <v>12820.458264223957</v>
      </c>
      <c r="N248" s="13">
        <f t="shared" si="54"/>
        <v>53454.499467846683</v>
      </c>
      <c r="O248" s="13">
        <f t="shared" si="49"/>
        <v>13036.000600787855</v>
      </c>
      <c r="P248" s="13">
        <f t="shared" si="55"/>
        <v>17492.94187079728</v>
      </c>
      <c r="Q248" s="37">
        <f t="shared" si="62"/>
        <v>12827.920013121073</v>
      </c>
      <c r="R248" s="13">
        <f t="shared" si="56"/>
        <v>112922.77835215195</v>
      </c>
      <c r="S248" s="13">
        <f t="shared" si="50"/>
        <v>13283.253796799105</v>
      </c>
      <c r="T248" s="38">
        <f t="shared" si="57"/>
        <v>17492.94187079728</v>
      </c>
      <c r="U248" s="37">
        <f t="shared" si="63"/>
        <v>8611.9977078615011</v>
      </c>
      <c r="V248" s="13">
        <f t="shared" si="58"/>
        <v>56461.389176075973</v>
      </c>
      <c r="W248" s="13">
        <f t="shared" si="51"/>
        <v>8839.664599700518</v>
      </c>
      <c r="X248" s="38">
        <f t="shared" si="59"/>
        <v>12228.481589410516</v>
      </c>
      <c r="Y248" s="37">
        <f t="shared" si="64"/>
        <v>10551.83163424003</v>
      </c>
      <c r="Z248" s="13">
        <f t="shared" si="60"/>
        <v>59022.725904522653</v>
      </c>
      <c r="AA248" s="13">
        <f t="shared" si="52"/>
        <v>10789.826496758267</v>
      </c>
      <c r="AB248" s="38">
        <f t="shared" si="61"/>
        <v>15218.029501264906</v>
      </c>
    </row>
    <row r="249" spans="12:28" x14ac:dyDescent="0.2">
      <c r="L249">
        <v>249</v>
      </c>
      <c r="M249" s="37">
        <f t="shared" si="53"/>
        <v>12820.458264223957</v>
      </c>
      <c r="N249" s="13">
        <f t="shared" si="54"/>
        <v>53454.499467846683</v>
      </c>
      <c r="O249" s="13">
        <f t="shared" si="49"/>
        <v>13035.134968914104</v>
      </c>
      <c r="P249" s="13">
        <f t="shared" si="55"/>
        <v>17492.94187079728</v>
      </c>
      <c r="Q249" s="37">
        <f t="shared" si="62"/>
        <v>12827.920013121073</v>
      </c>
      <c r="R249" s="13">
        <f t="shared" si="56"/>
        <v>112922.77835215195</v>
      </c>
      <c r="S249" s="13">
        <f t="shared" si="50"/>
        <v>13281.425147065458</v>
      </c>
      <c r="T249" s="38">
        <f t="shared" si="57"/>
        <v>17492.94187079728</v>
      </c>
      <c r="U249" s="37">
        <f t="shared" si="63"/>
        <v>8611.9977078615011</v>
      </c>
      <c r="V249" s="13">
        <f t="shared" si="58"/>
        <v>56461.389176075973</v>
      </c>
      <c r="W249" s="13">
        <f t="shared" si="51"/>
        <v>8838.7502748336938</v>
      </c>
      <c r="X249" s="38">
        <f t="shared" si="59"/>
        <v>12228.481589410516</v>
      </c>
      <c r="Y249" s="37">
        <f t="shared" si="64"/>
        <v>10551.83163424003</v>
      </c>
      <c r="Z249" s="13">
        <f t="shared" si="60"/>
        <v>59022.725904522653</v>
      </c>
      <c r="AA249" s="13">
        <f t="shared" si="52"/>
        <v>10788.870694097552</v>
      </c>
      <c r="AB249" s="38">
        <f t="shared" si="61"/>
        <v>15218.029501264906</v>
      </c>
    </row>
    <row r="250" spans="12:28" x14ac:dyDescent="0.2">
      <c r="L250">
        <v>250</v>
      </c>
      <c r="M250" s="37">
        <f t="shared" si="53"/>
        <v>12820.458264223957</v>
      </c>
      <c r="N250" s="13">
        <f t="shared" si="54"/>
        <v>53454.499467846683</v>
      </c>
      <c r="O250" s="13">
        <f t="shared" si="49"/>
        <v>13034.276262095344</v>
      </c>
      <c r="P250" s="13">
        <f t="shared" si="55"/>
        <v>17492.94187079728</v>
      </c>
      <c r="Q250" s="37">
        <f t="shared" si="62"/>
        <v>12827.920013121073</v>
      </c>
      <c r="R250" s="13">
        <f t="shared" si="56"/>
        <v>112922.77835215195</v>
      </c>
      <c r="S250" s="13">
        <f t="shared" si="50"/>
        <v>13279.61112652968</v>
      </c>
      <c r="T250" s="38">
        <f t="shared" si="57"/>
        <v>17492.94187079728</v>
      </c>
      <c r="U250" s="37">
        <f t="shared" si="63"/>
        <v>8611.9977078615011</v>
      </c>
      <c r="V250" s="13">
        <f t="shared" si="58"/>
        <v>56461.389176075973</v>
      </c>
      <c r="W250" s="13">
        <f t="shared" si="51"/>
        <v>8837.8432645658049</v>
      </c>
      <c r="X250" s="38">
        <f t="shared" si="59"/>
        <v>12228.481589410516</v>
      </c>
      <c r="Y250" s="37">
        <f t="shared" si="64"/>
        <v>10551.83163424003</v>
      </c>
      <c r="Z250" s="13">
        <f t="shared" si="60"/>
        <v>59022.725904522653</v>
      </c>
      <c r="AA250" s="13">
        <f t="shared" si="52"/>
        <v>10787.922537858121</v>
      </c>
      <c r="AB250" s="38">
        <f t="shared" si="61"/>
        <v>15218.029501264906</v>
      </c>
    </row>
    <row r="251" spans="12:28" x14ac:dyDescent="0.2">
      <c r="L251">
        <v>251</v>
      </c>
      <c r="M251" s="37">
        <f t="shared" si="53"/>
        <v>12820.458264223957</v>
      </c>
      <c r="N251" s="13">
        <f t="shared" si="54"/>
        <v>53454.499467846683</v>
      </c>
      <c r="O251" s="13">
        <f t="shared" si="49"/>
        <v>13033.424397561992</v>
      </c>
      <c r="P251" s="13">
        <f t="shared" si="55"/>
        <v>17492.94187079728</v>
      </c>
      <c r="Q251" s="37">
        <f t="shared" si="62"/>
        <v>12827.920013121073</v>
      </c>
      <c r="R251" s="13">
        <f t="shared" si="56"/>
        <v>112922.77835215195</v>
      </c>
      <c r="S251" s="13">
        <f t="shared" si="50"/>
        <v>13277.811560340802</v>
      </c>
      <c r="T251" s="38">
        <f t="shared" si="57"/>
        <v>17492.94187079728</v>
      </c>
      <c r="U251" s="37">
        <f t="shared" si="63"/>
        <v>8611.9977078615011</v>
      </c>
      <c r="V251" s="13">
        <f t="shared" si="58"/>
        <v>56461.389176075973</v>
      </c>
      <c r="W251" s="13">
        <f t="shared" si="51"/>
        <v>8836.9434814713659</v>
      </c>
      <c r="X251" s="38">
        <f t="shared" si="59"/>
        <v>12228.481589410516</v>
      </c>
      <c r="Y251" s="37">
        <f t="shared" si="64"/>
        <v>10551.83163424003</v>
      </c>
      <c r="Z251" s="13">
        <f t="shared" si="60"/>
        <v>59022.725904522653</v>
      </c>
      <c r="AA251" s="13">
        <f t="shared" si="52"/>
        <v>10786.981936648486</v>
      </c>
      <c r="AB251" s="38">
        <f t="shared" si="61"/>
        <v>15218.029501264906</v>
      </c>
    </row>
    <row r="252" spans="12:28" x14ac:dyDescent="0.2">
      <c r="L252">
        <v>252</v>
      </c>
      <c r="M252" s="37">
        <f t="shared" si="53"/>
        <v>12820.458264223957</v>
      </c>
      <c r="N252" s="13">
        <f t="shared" si="54"/>
        <v>53454.499467846683</v>
      </c>
      <c r="O252" s="13">
        <f t="shared" si="49"/>
        <v>13032.579293858269</v>
      </c>
      <c r="P252" s="13">
        <f t="shared" si="55"/>
        <v>17492.94187079728</v>
      </c>
      <c r="Q252" s="37">
        <f t="shared" si="62"/>
        <v>12827.920013121073</v>
      </c>
      <c r="R252" s="13">
        <f t="shared" si="56"/>
        <v>112922.77835215195</v>
      </c>
      <c r="S252" s="13">
        <f t="shared" si="50"/>
        <v>13276.026276423263</v>
      </c>
      <c r="T252" s="38">
        <f t="shared" si="57"/>
        <v>17492.94187079728</v>
      </c>
      <c r="U252" s="37">
        <f t="shared" si="63"/>
        <v>8611.9977078615011</v>
      </c>
      <c r="V252" s="13">
        <f t="shared" si="58"/>
        <v>56461.389176075973</v>
      </c>
      <c r="W252" s="13">
        <f t="shared" si="51"/>
        <v>8836.0508395125962</v>
      </c>
      <c r="X252" s="38">
        <f t="shared" si="59"/>
        <v>12228.481589410516</v>
      </c>
      <c r="Y252" s="37">
        <f t="shared" si="64"/>
        <v>10551.83163424003</v>
      </c>
      <c r="Z252" s="13">
        <f t="shared" si="60"/>
        <v>59022.725904522653</v>
      </c>
      <c r="AA252" s="13">
        <f t="shared" si="52"/>
        <v>10786.048800527818</v>
      </c>
      <c r="AB252" s="38">
        <f t="shared" si="61"/>
        <v>15218.029501264906</v>
      </c>
    </row>
    <row r="253" spans="12:28" x14ac:dyDescent="0.2">
      <c r="L253">
        <v>253</v>
      </c>
      <c r="M253" s="37">
        <f t="shared" si="53"/>
        <v>12820.458264223957</v>
      </c>
      <c r="N253" s="13">
        <f t="shared" si="54"/>
        <v>53454.499467846683</v>
      </c>
      <c r="O253" s="13">
        <f t="shared" si="49"/>
        <v>13031.740870816237</v>
      </c>
      <c r="P253" s="13">
        <f t="shared" si="55"/>
        <v>17492.94187079728</v>
      </c>
      <c r="Q253" s="37">
        <f t="shared" si="62"/>
        <v>12827.920013121073</v>
      </c>
      <c r="R253" s="13">
        <f t="shared" si="56"/>
        <v>112922.77835215195</v>
      </c>
      <c r="S253" s="13">
        <f t="shared" si="50"/>
        <v>13274.255105422069</v>
      </c>
      <c r="T253" s="38">
        <f t="shared" si="57"/>
        <v>17492.94187079728</v>
      </c>
      <c r="U253" s="37">
        <f t="shared" si="63"/>
        <v>8611.9977078615011</v>
      </c>
      <c r="V253" s="13">
        <f t="shared" si="58"/>
        <v>56461.389176075973</v>
      </c>
      <c r="W253" s="13">
        <f t="shared" si="51"/>
        <v>8835.1652540119994</v>
      </c>
      <c r="X253" s="38">
        <f t="shared" si="59"/>
        <v>12228.481589410516</v>
      </c>
      <c r="Y253" s="37">
        <f t="shared" si="64"/>
        <v>10551.83163424003</v>
      </c>
      <c r="Z253" s="13">
        <f t="shared" si="60"/>
        <v>59022.725904522653</v>
      </c>
      <c r="AA253" s="13">
        <f t="shared" si="52"/>
        <v>10785.123040977274</v>
      </c>
      <c r="AB253" s="38">
        <f t="shared" si="61"/>
        <v>15218.029501264906</v>
      </c>
    </row>
    <row r="254" spans="12:28" x14ac:dyDescent="0.2">
      <c r="L254">
        <v>254</v>
      </c>
      <c r="M254" s="37">
        <f t="shared" si="53"/>
        <v>12820.458264223957</v>
      </c>
      <c r="N254" s="13">
        <f t="shared" si="54"/>
        <v>53454.499467846683</v>
      </c>
      <c r="O254" s="13">
        <f t="shared" si="49"/>
        <v>13030.909049530439</v>
      </c>
      <c r="P254" s="13">
        <f t="shared" si="55"/>
        <v>17492.94187079728</v>
      </c>
      <c r="Q254" s="37">
        <f t="shared" si="62"/>
        <v>12827.920013121073</v>
      </c>
      <c r="R254" s="13">
        <f t="shared" si="56"/>
        <v>112922.77835215195</v>
      </c>
      <c r="S254" s="13">
        <f t="shared" si="50"/>
        <v>13272.497880649231</v>
      </c>
      <c r="T254" s="38">
        <f t="shared" si="57"/>
        <v>17492.94187079728</v>
      </c>
      <c r="U254" s="37">
        <f t="shared" si="63"/>
        <v>8611.9977078615011</v>
      </c>
      <c r="V254" s="13">
        <f t="shared" si="58"/>
        <v>56461.389176075973</v>
      </c>
      <c r="W254" s="13">
        <f t="shared" si="51"/>
        <v>8834.2866416255802</v>
      </c>
      <c r="X254" s="38">
        <f t="shared" si="59"/>
        <v>12228.481589410516</v>
      </c>
      <c r="Y254" s="37">
        <f t="shared" si="64"/>
        <v>10551.83163424003</v>
      </c>
      <c r="Z254" s="13">
        <f t="shared" si="60"/>
        <v>59022.725904522653</v>
      </c>
      <c r="AA254" s="13">
        <f t="shared" si="52"/>
        <v>10784.204570872009</v>
      </c>
      <c r="AB254" s="38">
        <f t="shared" si="61"/>
        <v>15218.029501264906</v>
      </c>
    </row>
    <row r="255" spans="12:28" x14ac:dyDescent="0.2">
      <c r="L255">
        <v>255</v>
      </c>
      <c r="M255" s="37">
        <f t="shared" si="53"/>
        <v>12820.458264223957</v>
      </c>
      <c r="N255" s="13">
        <f t="shared" si="54"/>
        <v>53454.499467846683</v>
      </c>
      <c r="O255" s="13">
        <f t="shared" si="49"/>
        <v>13030.083752333159</v>
      </c>
      <c r="P255" s="13">
        <f t="shared" si="55"/>
        <v>17492.94187079728</v>
      </c>
      <c r="Q255" s="37">
        <f t="shared" si="62"/>
        <v>12827.920013121073</v>
      </c>
      <c r="R255" s="13">
        <f t="shared" si="56"/>
        <v>112922.77835215195</v>
      </c>
      <c r="S255" s="13">
        <f t="shared" si="50"/>
        <v>13270.754438031472</v>
      </c>
      <c r="T255" s="38">
        <f t="shared" si="57"/>
        <v>17492.94187079728</v>
      </c>
      <c r="U255" s="37">
        <f t="shared" si="63"/>
        <v>8611.9977078615011</v>
      </c>
      <c r="V255" s="13">
        <f t="shared" si="58"/>
        <v>56461.389176075973</v>
      </c>
      <c r="W255" s="13">
        <f t="shared" si="51"/>
        <v>8833.4149203167017</v>
      </c>
      <c r="X255" s="38">
        <f t="shared" si="59"/>
        <v>12228.481589410516</v>
      </c>
      <c r="Y255" s="37">
        <f t="shared" si="64"/>
        <v>10551.83163424003</v>
      </c>
      <c r="Z255" s="13">
        <f t="shared" si="60"/>
        <v>59022.725904522653</v>
      </c>
      <c r="AA255" s="13">
        <f t="shared" si="52"/>
        <v>10783.293304453844</v>
      </c>
      <c r="AB255" s="38">
        <f t="shared" si="61"/>
        <v>15218.029501264906</v>
      </c>
    </row>
    <row r="256" spans="12:28" x14ac:dyDescent="0.2">
      <c r="L256">
        <v>256</v>
      </c>
      <c r="M256" s="37">
        <f t="shared" si="53"/>
        <v>12820.458264223957</v>
      </c>
      <c r="N256" s="13">
        <f t="shared" si="54"/>
        <v>53454.499467846683</v>
      </c>
      <c r="O256" s="13">
        <f t="shared" si="49"/>
        <v>13029.264902770232</v>
      </c>
      <c r="P256" s="13">
        <f t="shared" si="55"/>
        <v>17492.94187079728</v>
      </c>
      <c r="Q256" s="37">
        <f t="shared" si="62"/>
        <v>12827.920013121073</v>
      </c>
      <c r="R256" s="13">
        <f t="shared" si="56"/>
        <v>112922.77835215195</v>
      </c>
      <c r="S256" s="13">
        <f t="shared" si="50"/>
        <v>13269.024616059167</v>
      </c>
      <c r="T256" s="38">
        <f t="shared" si="57"/>
        <v>17492.94187079728</v>
      </c>
      <c r="U256" s="37">
        <f t="shared" si="63"/>
        <v>8611.9977078615011</v>
      </c>
      <c r="V256" s="13">
        <f t="shared" si="58"/>
        <v>56461.389176075973</v>
      </c>
      <c r="W256" s="13">
        <f t="shared" si="51"/>
        <v>8832.5500093305473</v>
      </c>
      <c r="X256" s="38">
        <f t="shared" si="59"/>
        <v>12228.481589410516</v>
      </c>
      <c r="Y256" s="37">
        <f t="shared" si="64"/>
        <v>10551.83163424003</v>
      </c>
      <c r="Z256" s="13">
        <f t="shared" si="60"/>
        <v>59022.725904522653</v>
      </c>
      <c r="AA256" s="13">
        <f t="shared" si="52"/>
        <v>10782.389157304571</v>
      </c>
      <c r="AB256" s="38">
        <f t="shared" si="61"/>
        <v>15218.029501264906</v>
      </c>
    </row>
    <row r="257" spans="12:28" x14ac:dyDescent="0.2">
      <c r="L257">
        <v>257</v>
      </c>
      <c r="M257" s="37">
        <f t="shared" si="53"/>
        <v>12820.458264223957</v>
      </c>
      <c r="N257" s="13">
        <f t="shared" si="54"/>
        <v>53454.499467846683</v>
      </c>
      <c r="O257" s="13">
        <f t="shared" ref="O257:O320" si="65">N257/$L257+M257</f>
        <v>13028.452425577445</v>
      </c>
      <c r="P257" s="13">
        <f t="shared" si="55"/>
        <v>17492.94187079728</v>
      </c>
      <c r="Q257" s="37">
        <f t="shared" si="62"/>
        <v>12827.920013121073</v>
      </c>
      <c r="R257" s="13">
        <f t="shared" si="56"/>
        <v>112922.77835215195</v>
      </c>
      <c r="S257" s="13">
        <f t="shared" ref="S257:S320" si="66">R257/$L257+Q257</f>
        <v>13267.308255736451</v>
      </c>
      <c r="T257" s="38">
        <f t="shared" si="57"/>
        <v>17492.94187079728</v>
      </c>
      <c r="U257" s="37">
        <f t="shared" si="63"/>
        <v>8611.9977078615011</v>
      </c>
      <c r="V257" s="13">
        <f t="shared" si="58"/>
        <v>56461.389176075973</v>
      </c>
      <c r="W257" s="13">
        <f t="shared" ref="W257:W320" si="67">V257/$L257+U257</f>
        <v>8831.6918291691891</v>
      </c>
      <c r="X257" s="38">
        <f t="shared" si="59"/>
        <v>12228.481589410516</v>
      </c>
      <c r="Y257" s="37">
        <f t="shared" si="64"/>
        <v>10551.83163424003</v>
      </c>
      <c r="Z257" s="13">
        <f t="shared" si="60"/>
        <v>59022.725904522653</v>
      </c>
      <c r="AA257" s="13">
        <f t="shared" ref="AA257:AA320" si="68">Z257/$L257+Y257</f>
        <v>10781.492046319885</v>
      </c>
      <c r="AB257" s="38">
        <f t="shared" si="61"/>
        <v>15218.029501264906</v>
      </c>
    </row>
    <row r="258" spans="12:28" x14ac:dyDescent="0.2">
      <c r="L258">
        <v>258</v>
      </c>
      <c r="M258" s="37">
        <f t="shared" ref="M258:M321" si="69">SUM($B$8:$B$12)</f>
        <v>12820.458264223957</v>
      </c>
      <c r="N258" s="13">
        <f t="shared" ref="N258:N321" si="70">SUM($B$6:$B$7)</f>
        <v>53454.499467846683</v>
      </c>
      <c r="O258" s="13">
        <f t="shared" si="65"/>
        <v>13027.64624665747</v>
      </c>
      <c r="P258" s="13">
        <f t="shared" ref="P258:P321" si="71">SUM($B$8:$B$9,$B$12:$B$13)</f>
        <v>17492.94187079728</v>
      </c>
      <c r="Q258" s="37">
        <f t="shared" si="62"/>
        <v>12827.920013121073</v>
      </c>
      <c r="R258" s="13">
        <f t="shared" ref="R258:R321" si="72">SUM($C$6:$C$7)</f>
        <v>112922.77835215195</v>
      </c>
      <c r="S258" s="13">
        <f t="shared" si="66"/>
        <v>13265.605200532515</v>
      </c>
      <c r="T258" s="38">
        <f t="shared" ref="T258:T321" si="73">SUM($C$8:$C$9,$C$12:$C$13)</f>
        <v>17492.94187079728</v>
      </c>
      <c r="U258" s="37">
        <f t="shared" si="63"/>
        <v>8611.9977078615011</v>
      </c>
      <c r="V258" s="13">
        <f t="shared" ref="V258:V321" si="74">SUM($D$6:$D$7)</f>
        <v>56461.389176075973</v>
      </c>
      <c r="W258" s="13">
        <f t="shared" si="67"/>
        <v>8830.8403015672211</v>
      </c>
      <c r="X258" s="38">
        <f t="shared" ref="X258:X321" si="75">SUM($D$8:$D$9,$D$12:$D$13)</f>
        <v>12228.481589410516</v>
      </c>
      <c r="Y258" s="37">
        <f t="shared" si="64"/>
        <v>10551.83163424003</v>
      </c>
      <c r="Z258" s="13">
        <f t="shared" ref="Z258:Z321" si="76">SUM($E$6:$E$7)</f>
        <v>59022.725904522653</v>
      </c>
      <c r="AA258" s="13">
        <f t="shared" si="68"/>
        <v>10780.601889683916</v>
      </c>
      <c r="AB258" s="38">
        <f t="shared" ref="AB258:AB321" si="77">SUM($E$8:$E$9,$E$12:$E$13)</f>
        <v>15218.029501264906</v>
      </c>
    </row>
    <row r="259" spans="12:28" x14ac:dyDescent="0.2">
      <c r="L259">
        <v>259</v>
      </c>
      <c r="M259" s="37">
        <f t="shared" si="69"/>
        <v>12820.458264223957</v>
      </c>
      <c r="N259" s="13">
        <f t="shared" si="70"/>
        <v>53454.499467846683</v>
      </c>
      <c r="O259" s="13">
        <f t="shared" si="65"/>
        <v>13026.846293057342</v>
      </c>
      <c r="P259" s="13">
        <f t="shared" si="71"/>
        <v>17492.94187079728</v>
      </c>
      <c r="Q259" s="37">
        <f t="shared" ref="Q259:Q322" si="78">SUM($C$8:$C$9,$C$11:$C$12)</f>
        <v>12827.920013121073</v>
      </c>
      <c r="R259" s="13">
        <f t="shared" si="72"/>
        <v>112922.77835215195</v>
      </c>
      <c r="S259" s="13">
        <f t="shared" si="66"/>
        <v>13263.915296334015</v>
      </c>
      <c r="T259" s="38">
        <f t="shared" si="73"/>
        <v>17492.94187079728</v>
      </c>
      <c r="U259" s="37">
        <f t="shared" ref="U259:U322" si="79">SUM($D$8:$D$9,$D$11:$D$12)</f>
        <v>8611.9977078615011</v>
      </c>
      <c r="V259" s="13">
        <f t="shared" si="74"/>
        <v>56461.389176075973</v>
      </c>
      <c r="W259" s="13">
        <f t="shared" si="67"/>
        <v>8829.9953494679721</v>
      </c>
      <c r="X259" s="38">
        <f t="shared" si="75"/>
        <v>12228.481589410516</v>
      </c>
      <c r="Y259" s="37">
        <f t="shared" ref="Y259:Y322" si="80">SUM($E$8:$E$9,$E$11:$E$12)</f>
        <v>10551.83163424003</v>
      </c>
      <c r="Z259" s="13">
        <f t="shared" si="76"/>
        <v>59022.725904522653</v>
      </c>
      <c r="AA259" s="13">
        <f t="shared" si="68"/>
        <v>10779.718606844364</v>
      </c>
      <c r="AB259" s="38">
        <f t="shared" si="77"/>
        <v>15218.029501264906</v>
      </c>
    </row>
    <row r="260" spans="12:28" x14ac:dyDescent="0.2">
      <c r="L260">
        <v>260</v>
      </c>
      <c r="M260" s="37">
        <f t="shared" si="69"/>
        <v>12820.458264223957</v>
      </c>
      <c r="N260" s="13">
        <f t="shared" si="70"/>
        <v>53454.499467846683</v>
      </c>
      <c r="O260" s="13">
        <f t="shared" si="65"/>
        <v>13026.052492946445</v>
      </c>
      <c r="P260" s="13">
        <f t="shared" si="71"/>
        <v>17492.94187079728</v>
      </c>
      <c r="Q260" s="37">
        <f t="shared" si="78"/>
        <v>12827.920013121073</v>
      </c>
      <c r="R260" s="13">
        <f t="shared" si="72"/>
        <v>112922.77835215195</v>
      </c>
      <c r="S260" s="13">
        <f t="shared" si="66"/>
        <v>13262.23839139858</v>
      </c>
      <c r="T260" s="38">
        <f t="shared" si="73"/>
        <v>17492.94187079728</v>
      </c>
      <c r="U260" s="37">
        <f t="shared" si="79"/>
        <v>8611.9977078615011</v>
      </c>
      <c r="V260" s="13">
        <f t="shared" si="74"/>
        <v>56461.389176075973</v>
      </c>
      <c r="W260" s="13">
        <f t="shared" si="67"/>
        <v>8829.1568970002554</v>
      </c>
      <c r="X260" s="38">
        <f t="shared" si="75"/>
        <v>12228.481589410516</v>
      </c>
      <c r="Y260" s="37">
        <f t="shared" si="80"/>
        <v>10551.83163424003</v>
      </c>
      <c r="Z260" s="13">
        <f t="shared" si="76"/>
        <v>59022.725904522653</v>
      </c>
      <c r="AA260" s="13">
        <f t="shared" si="68"/>
        <v>10778.842118488194</v>
      </c>
      <c r="AB260" s="38">
        <f t="shared" si="77"/>
        <v>15218.029501264906</v>
      </c>
    </row>
    <row r="261" spans="12:28" x14ac:dyDescent="0.2">
      <c r="L261">
        <v>261</v>
      </c>
      <c r="M261" s="37">
        <f t="shared" si="69"/>
        <v>12820.458264223957</v>
      </c>
      <c r="N261" s="13">
        <f t="shared" si="70"/>
        <v>53454.499467846683</v>
      </c>
      <c r="O261" s="13">
        <f t="shared" si="65"/>
        <v>13025.264775595017</v>
      </c>
      <c r="P261" s="13">
        <f t="shared" si="71"/>
        <v>17492.94187079728</v>
      </c>
      <c r="Q261" s="37">
        <f t="shared" si="78"/>
        <v>12827.920013121073</v>
      </c>
      <c r="R261" s="13">
        <f t="shared" si="72"/>
        <v>112922.77835215195</v>
      </c>
      <c r="S261" s="13">
        <f t="shared" si="66"/>
        <v>13260.574336309395</v>
      </c>
      <c r="T261" s="38">
        <f t="shared" si="73"/>
        <v>17492.94187079728</v>
      </c>
      <c r="U261" s="37">
        <f t="shared" si="79"/>
        <v>8611.9977078615011</v>
      </c>
      <c r="V261" s="13">
        <f t="shared" si="74"/>
        <v>56461.389176075973</v>
      </c>
      <c r="W261" s="13">
        <f t="shared" si="67"/>
        <v>8828.3248694556623</v>
      </c>
      <c r="X261" s="38">
        <f t="shared" si="75"/>
        <v>12228.481589410516</v>
      </c>
      <c r="Y261" s="37">
        <f t="shared" si="80"/>
        <v>10551.83163424003</v>
      </c>
      <c r="Z261" s="13">
        <f t="shared" si="76"/>
        <v>59022.725904522653</v>
      </c>
      <c r="AA261" s="13">
        <f t="shared" si="68"/>
        <v>10777.972346517894</v>
      </c>
      <c r="AB261" s="38">
        <f t="shared" si="77"/>
        <v>15218.029501264906</v>
      </c>
    </row>
    <row r="262" spans="12:28" x14ac:dyDescent="0.2">
      <c r="L262">
        <v>262</v>
      </c>
      <c r="M262" s="37">
        <f t="shared" si="69"/>
        <v>12820.458264223957</v>
      </c>
      <c r="N262" s="13">
        <f t="shared" si="70"/>
        <v>53454.499467846683</v>
      </c>
      <c r="O262" s="13">
        <f t="shared" si="65"/>
        <v>13024.483071353143</v>
      </c>
      <c r="P262" s="13">
        <f t="shared" si="71"/>
        <v>17492.94187079728</v>
      </c>
      <c r="Q262" s="37">
        <f t="shared" si="78"/>
        <v>12827.920013121073</v>
      </c>
      <c r="R262" s="13">
        <f t="shared" si="72"/>
        <v>112922.77835215195</v>
      </c>
      <c r="S262" s="13">
        <f t="shared" si="66"/>
        <v>13258.922983930814</v>
      </c>
      <c r="T262" s="38">
        <f t="shared" si="73"/>
        <v>17492.94187079728</v>
      </c>
      <c r="U262" s="37">
        <f t="shared" si="79"/>
        <v>8611.9977078615011</v>
      </c>
      <c r="V262" s="13">
        <f t="shared" si="74"/>
        <v>56461.389176075973</v>
      </c>
      <c r="W262" s="13">
        <f t="shared" si="67"/>
        <v>8827.4991932663706</v>
      </c>
      <c r="X262" s="38">
        <f t="shared" si="75"/>
        <v>12228.481589410516</v>
      </c>
      <c r="Y262" s="37">
        <f t="shared" si="80"/>
        <v>10551.83163424003</v>
      </c>
      <c r="Z262" s="13">
        <f t="shared" si="76"/>
        <v>59022.725904522653</v>
      </c>
      <c r="AA262" s="13">
        <f t="shared" si="68"/>
        <v>10777.109214028285</v>
      </c>
      <c r="AB262" s="38">
        <f t="shared" si="77"/>
        <v>15218.029501264906</v>
      </c>
    </row>
    <row r="263" spans="12:28" x14ac:dyDescent="0.2">
      <c r="L263">
        <v>263</v>
      </c>
      <c r="M263" s="37">
        <f t="shared" si="69"/>
        <v>12820.458264223957</v>
      </c>
      <c r="N263" s="13">
        <f t="shared" si="70"/>
        <v>53454.499467846683</v>
      </c>
      <c r="O263" s="13">
        <f t="shared" si="65"/>
        <v>13023.707311630218</v>
      </c>
      <c r="P263" s="13">
        <f t="shared" si="71"/>
        <v>17492.94187079728</v>
      </c>
      <c r="Q263" s="37">
        <f t="shared" si="78"/>
        <v>12827.920013121073</v>
      </c>
      <c r="R263" s="13">
        <f t="shared" si="72"/>
        <v>112922.77835215195</v>
      </c>
      <c r="S263" s="13">
        <f t="shared" si="66"/>
        <v>13257.284189364997</v>
      </c>
      <c r="T263" s="38">
        <f t="shared" si="73"/>
        <v>17492.94187079728</v>
      </c>
      <c r="U263" s="37">
        <f t="shared" si="79"/>
        <v>8611.9977078615011</v>
      </c>
      <c r="V263" s="13">
        <f t="shared" si="74"/>
        <v>56461.389176075973</v>
      </c>
      <c r="W263" s="13">
        <f t="shared" si="67"/>
        <v>8826.6797959834621</v>
      </c>
      <c r="X263" s="38">
        <f t="shared" si="75"/>
        <v>12228.481589410516</v>
      </c>
      <c r="Y263" s="37">
        <f t="shared" si="80"/>
        <v>10551.83163424003</v>
      </c>
      <c r="Z263" s="13">
        <f t="shared" si="76"/>
        <v>59022.725904522653</v>
      </c>
      <c r="AA263" s="13">
        <f t="shared" si="68"/>
        <v>10776.252645283843</v>
      </c>
      <c r="AB263" s="38">
        <f t="shared" si="77"/>
        <v>15218.029501264906</v>
      </c>
    </row>
    <row r="264" spans="12:28" x14ac:dyDescent="0.2">
      <c r="L264">
        <v>264</v>
      </c>
      <c r="M264" s="37">
        <f t="shared" si="69"/>
        <v>12820.458264223957</v>
      </c>
      <c r="N264" s="13">
        <f t="shared" si="70"/>
        <v>53454.499467846683</v>
      </c>
      <c r="O264" s="13">
        <f t="shared" si="65"/>
        <v>13022.937428874891</v>
      </c>
      <c r="P264" s="13">
        <f t="shared" si="71"/>
        <v>17492.94187079728</v>
      </c>
      <c r="Q264" s="37">
        <f t="shared" si="78"/>
        <v>12827.920013121073</v>
      </c>
      <c r="R264" s="13">
        <f t="shared" si="72"/>
        <v>112922.77835215195</v>
      </c>
      <c r="S264" s="13">
        <f t="shared" si="66"/>
        <v>13255.657809909528</v>
      </c>
      <c r="T264" s="38">
        <f t="shared" si="73"/>
        <v>17492.94187079728</v>
      </c>
      <c r="U264" s="37">
        <f t="shared" si="79"/>
        <v>8611.9977078615011</v>
      </c>
      <c r="V264" s="13">
        <f t="shared" si="74"/>
        <v>56461.389176075973</v>
      </c>
      <c r="W264" s="13">
        <f t="shared" si="67"/>
        <v>8825.8666062557277</v>
      </c>
      <c r="X264" s="38">
        <f t="shared" si="75"/>
        <v>12228.481589410516</v>
      </c>
      <c r="Y264" s="37">
        <f t="shared" si="80"/>
        <v>10551.83163424003</v>
      </c>
      <c r="Z264" s="13">
        <f t="shared" si="76"/>
        <v>59022.725904522653</v>
      </c>
      <c r="AA264" s="13">
        <f t="shared" si="68"/>
        <v>10775.402565696555</v>
      </c>
      <c r="AB264" s="38">
        <f t="shared" si="77"/>
        <v>15218.029501264906</v>
      </c>
    </row>
    <row r="265" spans="12:28" x14ac:dyDescent="0.2">
      <c r="L265">
        <v>265</v>
      </c>
      <c r="M265" s="37">
        <f t="shared" si="69"/>
        <v>12820.458264223957</v>
      </c>
      <c r="N265" s="13">
        <f t="shared" si="70"/>
        <v>53454.499467846683</v>
      </c>
      <c r="O265" s="13">
        <f t="shared" si="65"/>
        <v>13022.173356555453</v>
      </c>
      <c r="P265" s="13">
        <f t="shared" si="71"/>
        <v>17492.94187079728</v>
      </c>
      <c r="Q265" s="37">
        <f t="shared" si="78"/>
        <v>12827.920013121073</v>
      </c>
      <c r="R265" s="13">
        <f t="shared" si="72"/>
        <v>112922.77835215195</v>
      </c>
      <c r="S265" s="13">
        <f t="shared" si="66"/>
        <v>13254.043705015985</v>
      </c>
      <c r="T265" s="38">
        <f t="shared" si="73"/>
        <v>17492.94187079728</v>
      </c>
      <c r="U265" s="37">
        <f t="shared" si="79"/>
        <v>8611.9977078615011</v>
      </c>
      <c r="V265" s="13">
        <f t="shared" si="74"/>
        <v>56461.389176075973</v>
      </c>
      <c r="W265" s="13">
        <f t="shared" si="67"/>
        <v>8825.0595538089583</v>
      </c>
      <c r="X265" s="38">
        <f t="shared" si="75"/>
        <v>12228.481589410516</v>
      </c>
      <c r="Y265" s="37">
        <f t="shared" si="80"/>
        <v>10551.83163424003</v>
      </c>
      <c r="Z265" s="13">
        <f t="shared" si="76"/>
        <v>59022.725904522653</v>
      </c>
      <c r="AA265" s="13">
        <f t="shared" si="68"/>
        <v>10774.558901804266</v>
      </c>
      <c r="AB265" s="38">
        <f t="shared" si="77"/>
        <v>15218.029501264906</v>
      </c>
    </row>
    <row r="266" spans="12:28" x14ac:dyDescent="0.2">
      <c r="L266">
        <v>266</v>
      </c>
      <c r="M266" s="37">
        <f t="shared" si="69"/>
        <v>12820.458264223957</v>
      </c>
      <c r="N266" s="13">
        <f t="shared" si="70"/>
        <v>53454.499467846683</v>
      </c>
      <c r="O266" s="13">
        <f t="shared" si="65"/>
        <v>13021.415029140673</v>
      </c>
      <c r="P266" s="13">
        <f t="shared" si="71"/>
        <v>17492.94187079728</v>
      </c>
      <c r="Q266" s="37">
        <f t="shared" si="78"/>
        <v>12827.920013121073</v>
      </c>
      <c r="R266" s="13">
        <f t="shared" si="72"/>
        <v>112922.77835215195</v>
      </c>
      <c r="S266" s="13">
        <f t="shared" si="66"/>
        <v>13252.441736249464</v>
      </c>
      <c r="T266" s="38">
        <f t="shared" si="73"/>
        <v>17492.94187079728</v>
      </c>
      <c r="U266" s="37">
        <f t="shared" si="79"/>
        <v>8611.9977078615011</v>
      </c>
      <c r="V266" s="13">
        <f t="shared" si="74"/>
        <v>56461.389176075973</v>
      </c>
      <c r="W266" s="13">
        <f t="shared" si="67"/>
        <v>8824.2585694256959</v>
      </c>
      <c r="X266" s="38">
        <f t="shared" si="75"/>
        <v>12228.481589410516</v>
      </c>
      <c r="Y266" s="37">
        <f t="shared" si="80"/>
        <v>10551.83163424003</v>
      </c>
      <c r="Z266" s="13">
        <f t="shared" si="76"/>
        <v>59022.725904522653</v>
      </c>
      <c r="AA266" s="13">
        <f t="shared" si="68"/>
        <v>10773.721581249514</v>
      </c>
      <c r="AB266" s="38">
        <f t="shared" si="77"/>
        <v>15218.029501264906</v>
      </c>
    </row>
    <row r="267" spans="12:28" x14ac:dyDescent="0.2">
      <c r="L267">
        <v>267</v>
      </c>
      <c r="M267" s="37">
        <f t="shared" si="69"/>
        <v>12820.458264223957</v>
      </c>
      <c r="N267" s="13">
        <f t="shared" si="70"/>
        <v>53454.499467846683</v>
      </c>
      <c r="O267" s="13">
        <f t="shared" si="65"/>
        <v>13020.66238208106</v>
      </c>
      <c r="P267" s="13">
        <f t="shared" si="71"/>
        <v>17492.94187079728</v>
      </c>
      <c r="Q267" s="37">
        <f t="shared" si="78"/>
        <v>12827.920013121073</v>
      </c>
      <c r="R267" s="13">
        <f t="shared" si="72"/>
        <v>112922.77835215195</v>
      </c>
      <c r="S267" s="13">
        <f t="shared" si="66"/>
        <v>13250.851767248983</v>
      </c>
      <c r="T267" s="38">
        <f t="shared" si="73"/>
        <v>17492.94187079728</v>
      </c>
      <c r="U267" s="37">
        <f t="shared" si="79"/>
        <v>8611.9977078615011</v>
      </c>
      <c r="V267" s="13">
        <f t="shared" si="74"/>
        <v>56461.389176075973</v>
      </c>
      <c r="W267" s="13">
        <f t="shared" si="67"/>
        <v>8823.4635849254555</v>
      </c>
      <c r="X267" s="38">
        <f t="shared" si="75"/>
        <v>12228.481589410516</v>
      </c>
      <c r="Y267" s="37">
        <f t="shared" si="80"/>
        <v>10551.83163424003</v>
      </c>
      <c r="Z267" s="13">
        <f t="shared" si="76"/>
        <v>59022.725904522653</v>
      </c>
      <c r="AA267" s="13">
        <f t="shared" si="68"/>
        <v>10772.890532758842</v>
      </c>
      <c r="AB267" s="38">
        <f t="shared" si="77"/>
        <v>15218.029501264906</v>
      </c>
    </row>
    <row r="268" spans="12:28" x14ac:dyDescent="0.2">
      <c r="L268">
        <v>268</v>
      </c>
      <c r="M268" s="37">
        <f t="shared" si="69"/>
        <v>12820.458264223957</v>
      </c>
      <c r="N268" s="13">
        <f t="shared" si="70"/>
        <v>53454.499467846683</v>
      </c>
      <c r="O268" s="13">
        <f t="shared" si="65"/>
        <v>13019.915351790549</v>
      </c>
      <c r="P268" s="13">
        <f t="shared" si="71"/>
        <v>17492.94187079728</v>
      </c>
      <c r="Q268" s="37">
        <f t="shared" si="78"/>
        <v>12827.920013121073</v>
      </c>
      <c r="R268" s="13">
        <f t="shared" si="72"/>
        <v>112922.77835215195</v>
      </c>
      <c r="S268" s="13">
        <f t="shared" si="66"/>
        <v>13249.273663688804</v>
      </c>
      <c r="T268" s="38">
        <f t="shared" si="73"/>
        <v>17492.94187079728</v>
      </c>
      <c r="U268" s="37">
        <f t="shared" si="79"/>
        <v>8611.9977078615011</v>
      </c>
      <c r="V268" s="13">
        <f t="shared" si="74"/>
        <v>56461.389176075973</v>
      </c>
      <c r="W268" s="13">
        <f t="shared" si="67"/>
        <v>8822.6745331453676</v>
      </c>
      <c r="X268" s="38">
        <f t="shared" si="75"/>
        <v>12228.481589410516</v>
      </c>
      <c r="Y268" s="37">
        <f t="shared" si="80"/>
        <v>10551.83163424003</v>
      </c>
      <c r="Z268" s="13">
        <f t="shared" si="76"/>
        <v>59022.725904522653</v>
      </c>
      <c r="AA268" s="13">
        <f t="shared" si="68"/>
        <v>10772.065686122578</v>
      </c>
      <c r="AB268" s="38">
        <f t="shared" si="77"/>
        <v>15218.029501264906</v>
      </c>
    </row>
    <row r="269" spans="12:28" x14ac:dyDescent="0.2">
      <c r="L269">
        <v>269</v>
      </c>
      <c r="M269" s="37">
        <f t="shared" si="69"/>
        <v>12820.458264223957</v>
      </c>
      <c r="N269" s="13">
        <f t="shared" si="70"/>
        <v>53454.499467846683</v>
      </c>
      <c r="O269" s="13">
        <f t="shared" si="65"/>
        <v>13019.17387562859</v>
      </c>
      <c r="P269" s="13">
        <f t="shared" si="71"/>
        <v>17492.94187079728</v>
      </c>
      <c r="Q269" s="37">
        <f t="shared" si="78"/>
        <v>12827.920013121073</v>
      </c>
      <c r="R269" s="13">
        <f t="shared" si="72"/>
        <v>112922.77835215195</v>
      </c>
      <c r="S269" s="13">
        <f t="shared" si="66"/>
        <v>13247.707293240597</v>
      </c>
      <c r="T269" s="38">
        <f t="shared" si="73"/>
        <v>17492.94187079728</v>
      </c>
      <c r="U269" s="37">
        <f t="shared" si="79"/>
        <v>8611.9977078615011</v>
      </c>
      <c r="V269" s="13">
        <f t="shared" si="74"/>
        <v>56461.389176075973</v>
      </c>
      <c r="W269" s="13">
        <f t="shared" si="67"/>
        <v>8821.8913479212624</v>
      </c>
      <c r="X269" s="38">
        <f t="shared" si="75"/>
        <v>12228.481589410516</v>
      </c>
      <c r="Y269" s="37">
        <f t="shared" si="80"/>
        <v>10551.83163424003</v>
      </c>
      <c r="Z269" s="13">
        <f t="shared" si="76"/>
        <v>59022.725904522653</v>
      </c>
      <c r="AA269" s="13">
        <f t="shared" si="68"/>
        <v>10771.246972175059</v>
      </c>
      <c r="AB269" s="38">
        <f t="shared" si="77"/>
        <v>15218.029501264906</v>
      </c>
    </row>
    <row r="270" spans="12:28" x14ac:dyDescent="0.2">
      <c r="L270">
        <v>270</v>
      </c>
      <c r="M270" s="37">
        <f t="shared" si="69"/>
        <v>12820.458264223957</v>
      </c>
      <c r="N270" s="13">
        <f t="shared" si="70"/>
        <v>53454.499467846683</v>
      </c>
      <c r="O270" s="13">
        <f t="shared" si="65"/>
        <v>13018.437891882648</v>
      </c>
      <c r="P270" s="13">
        <f t="shared" si="71"/>
        <v>17492.94187079728</v>
      </c>
      <c r="Q270" s="37">
        <f t="shared" si="78"/>
        <v>12827.920013121073</v>
      </c>
      <c r="R270" s="13">
        <f t="shared" si="72"/>
        <v>112922.77835215195</v>
      </c>
      <c r="S270" s="13">
        <f t="shared" si="66"/>
        <v>13246.15252553645</v>
      </c>
      <c r="T270" s="38">
        <f t="shared" si="73"/>
        <v>17492.94187079728</v>
      </c>
      <c r="U270" s="37">
        <f t="shared" si="79"/>
        <v>8611.9977078615011</v>
      </c>
      <c r="V270" s="13">
        <f t="shared" si="74"/>
        <v>56461.389176075973</v>
      </c>
      <c r="W270" s="13">
        <f t="shared" si="67"/>
        <v>8821.113964069189</v>
      </c>
      <c r="X270" s="38">
        <f t="shared" si="75"/>
        <v>12228.481589410516</v>
      </c>
      <c r="Y270" s="37">
        <f t="shared" si="80"/>
        <v>10551.83163424003</v>
      </c>
      <c r="Z270" s="13">
        <f t="shared" si="76"/>
        <v>59022.725904522653</v>
      </c>
      <c r="AA270" s="13">
        <f t="shared" si="68"/>
        <v>10770.4343227753</v>
      </c>
      <c r="AB270" s="38">
        <f t="shared" si="77"/>
        <v>15218.029501264906</v>
      </c>
    </row>
    <row r="271" spans="12:28" x14ac:dyDescent="0.2">
      <c r="L271">
        <v>271</v>
      </c>
      <c r="M271" s="37">
        <f t="shared" si="69"/>
        <v>12820.458264223957</v>
      </c>
      <c r="N271" s="13">
        <f t="shared" si="70"/>
        <v>53454.499467846683</v>
      </c>
      <c r="O271" s="13">
        <f t="shared" si="65"/>
        <v>13017.707339751067</v>
      </c>
      <c r="P271" s="13">
        <f t="shared" si="71"/>
        <v>17492.94187079728</v>
      </c>
      <c r="Q271" s="37">
        <f t="shared" si="78"/>
        <v>12827.920013121073</v>
      </c>
      <c r="R271" s="13">
        <f t="shared" si="72"/>
        <v>112922.77835215195</v>
      </c>
      <c r="S271" s="13">
        <f t="shared" si="66"/>
        <v>13244.609232132703</v>
      </c>
      <c r="T271" s="38">
        <f t="shared" si="73"/>
        <v>17492.94187079728</v>
      </c>
      <c r="U271" s="37">
        <f t="shared" si="79"/>
        <v>8611.9977078615011</v>
      </c>
      <c r="V271" s="13">
        <f t="shared" si="74"/>
        <v>56461.389176075973</v>
      </c>
      <c r="W271" s="13">
        <f t="shared" si="67"/>
        <v>8820.3423173673164</v>
      </c>
      <c r="X271" s="38">
        <f t="shared" si="75"/>
        <v>12228.481589410516</v>
      </c>
      <c r="Y271" s="37">
        <f t="shared" si="80"/>
        <v>10551.83163424003</v>
      </c>
      <c r="Z271" s="13">
        <f t="shared" si="76"/>
        <v>59022.725904522653</v>
      </c>
      <c r="AA271" s="13">
        <f t="shared" si="68"/>
        <v>10769.627670788084</v>
      </c>
      <c r="AB271" s="38">
        <f t="shared" si="77"/>
        <v>15218.029501264906</v>
      </c>
    </row>
    <row r="272" spans="12:28" x14ac:dyDescent="0.2">
      <c r="L272">
        <v>272</v>
      </c>
      <c r="M272" s="37">
        <f t="shared" si="69"/>
        <v>12820.458264223957</v>
      </c>
      <c r="N272" s="13">
        <f t="shared" si="70"/>
        <v>53454.499467846683</v>
      </c>
      <c r="O272" s="13">
        <f t="shared" si="65"/>
        <v>13016.982159326333</v>
      </c>
      <c r="P272" s="13">
        <f t="shared" si="71"/>
        <v>17492.94187079728</v>
      </c>
      <c r="Q272" s="37">
        <f t="shared" si="78"/>
        <v>12827.920013121073</v>
      </c>
      <c r="R272" s="13">
        <f t="shared" si="72"/>
        <v>112922.77835215195</v>
      </c>
      <c r="S272" s="13">
        <f t="shared" si="66"/>
        <v>13243.077286474572</v>
      </c>
      <c r="T272" s="38">
        <f t="shared" si="73"/>
        <v>17492.94187079728</v>
      </c>
      <c r="U272" s="37">
        <f t="shared" si="79"/>
        <v>8611.9977078615011</v>
      </c>
      <c r="V272" s="13">
        <f t="shared" si="74"/>
        <v>56461.389176075973</v>
      </c>
      <c r="W272" s="13">
        <f t="shared" si="67"/>
        <v>8819.5763445382509</v>
      </c>
      <c r="X272" s="38">
        <f t="shared" si="75"/>
        <v>12228.481589410516</v>
      </c>
      <c r="Y272" s="37">
        <f t="shared" si="80"/>
        <v>10551.83163424003</v>
      </c>
      <c r="Z272" s="13">
        <f t="shared" si="76"/>
        <v>59022.725904522653</v>
      </c>
      <c r="AA272" s="13">
        <f t="shared" si="68"/>
        <v>10768.826950065481</v>
      </c>
      <c r="AB272" s="38">
        <f t="shared" si="77"/>
        <v>15218.029501264906</v>
      </c>
    </row>
    <row r="273" spans="12:28" x14ac:dyDescent="0.2">
      <c r="L273">
        <v>273</v>
      </c>
      <c r="M273" s="37">
        <f t="shared" si="69"/>
        <v>12820.458264223957</v>
      </c>
      <c r="N273" s="13">
        <f t="shared" si="70"/>
        <v>53454.499467846683</v>
      </c>
      <c r="O273" s="13">
        <f t="shared" si="65"/>
        <v>13016.262291578707</v>
      </c>
      <c r="P273" s="13">
        <f t="shared" si="71"/>
        <v>17492.94187079728</v>
      </c>
      <c r="Q273" s="37">
        <f t="shared" si="78"/>
        <v>12827.920013121073</v>
      </c>
      <c r="R273" s="13">
        <f t="shared" si="72"/>
        <v>112922.77835215195</v>
      </c>
      <c r="S273" s="13">
        <f t="shared" si="66"/>
        <v>13241.556563861555</v>
      </c>
      <c r="T273" s="38">
        <f t="shared" si="73"/>
        <v>17492.94187079728</v>
      </c>
      <c r="U273" s="37">
        <f t="shared" si="79"/>
        <v>8611.9977078615011</v>
      </c>
      <c r="V273" s="13">
        <f t="shared" si="74"/>
        <v>56461.389176075973</v>
      </c>
      <c r="W273" s="13">
        <f t="shared" si="67"/>
        <v>8818.8159832317433</v>
      </c>
      <c r="X273" s="38">
        <f t="shared" si="75"/>
        <v>12228.481589410516</v>
      </c>
      <c r="Y273" s="37">
        <f t="shared" si="80"/>
        <v>10551.83163424003</v>
      </c>
      <c r="Z273" s="13">
        <f t="shared" si="76"/>
        <v>59022.725904522653</v>
      </c>
      <c r="AA273" s="13">
        <f t="shared" si="68"/>
        <v>10768.032095428758</v>
      </c>
      <c r="AB273" s="38">
        <f t="shared" si="77"/>
        <v>15218.029501264906</v>
      </c>
    </row>
    <row r="274" spans="12:28" x14ac:dyDescent="0.2">
      <c r="L274">
        <v>274</v>
      </c>
      <c r="M274" s="37">
        <f t="shared" si="69"/>
        <v>12820.458264223957</v>
      </c>
      <c r="N274" s="13">
        <f t="shared" si="70"/>
        <v>53454.499467846683</v>
      </c>
      <c r="O274" s="13">
        <f t="shared" si="65"/>
        <v>13015.547678340185</v>
      </c>
      <c r="P274" s="13">
        <f t="shared" si="71"/>
        <v>17492.94187079728</v>
      </c>
      <c r="Q274" s="37">
        <f t="shared" si="78"/>
        <v>12827.920013121073</v>
      </c>
      <c r="R274" s="13">
        <f t="shared" si="72"/>
        <v>112922.77835215195</v>
      </c>
      <c r="S274" s="13">
        <f t="shared" si="66"/>
        <v>13240.046941413599</v>
      </c>
      <c r="T274" s="38">
        <f t="shared" si="73"/>
        <v>17492.94187079728</v>
      </c>
      <c r="U274" s="37">
        <f t="shared" si="79"/>
        <v>8611.9977078615011</v>
      </c>
      <c r="V274" s="13">
        <f t="shared" si="74"/>
        <v>56461.389176075973</v>
      </c>
      <c r="W274" s="13">
        <f t="shared" si="67"/>
        <v>8818.0611720077632</v>
      </c>
      <c r="X274" s="38">
        <f t="shared" si="75"/>
        <v>12228.481589410516</v>
      </c>
      <c r="Y274" s="37">
        <f t="shared" si="80"/>
        <v>10551.83163424003</v>
      </c>
      <c r="Z274" s="13">
        <f t="shared" si="76"/>
        <v>59022.725904522653</v>
      </c>
      <c r="AA274" s="13">
        <f t="shared" si="68"/>
        <v>10767.243042650696</v>
      </c>
      <c r="AB274" s="38">
        <f t="shared" si="77"/>
        <v>15218.029501264906</v>
      </c>
    </row>
    <row r="275" spans="12:28" x14ac:dyDescent="0.2">
      <c r="L275">
        <v>275</v>
      </c>
      <c r="M275" s="37">
        <f t="shared" si="69"/>
        <v>12820.458264223957</v>
      </c>
      <c r="N275" s="13">
        <f t="shared" si="70"/>
        <v>53454.499467846683</v>
      </c>
      <c r="O275" s="13">
        <f t="shared" si="65"/>
        <v>13014.838262288853</v>
      </c>
      <c r="P275" s="13">
        <f t="shared" si="71"/>
        <v>17492.94187079728</v>
      </c>
      <c r="Q275" s="37">
        <f t="shared" si="78"/>
        <v>12827.920013121073</v>
      </c>
      <c r="R275" s="13">
        <f t="shared" si="72"/>
        <v>112922.77835215195</v>
      </c>
      <c r="S275" s="13">
        <f t="shared" si="66"/>
        <v>13238.548298037989</v>
      </c>
      <c r="T275" s="38">
        <f t="shared" si="73"/>
        <v>17492.94187079728</v>
      </c>
      <c r="U275" s="37">
        <f t="shared" si="79"/>
        <v>8611.9977078615011</v>
      </c>
      <c r="V275" s="13">
        <f t="shared" si="74"/>
        <v>56461.389176075973</v>
      </c>
      <c r="W275" s="13">
        <f t="shared" si="67"/>
        <v>8817.3118503199585</v>
      </c>
      <c r="X275" s="38">
        <f t="shared" si="75"/>
        <v>12228.481589410516</v>
      </c>
      <c r="Y275" s="37">
        <f t="shared" si="80"/>
        <v>10551.83163424003</v>
      </c>
      <c r="Z275" s="13">
        <f t="shared" si="76"/>
        <v>59022.725904522653</v>
      </c>
      <c r="AA275" s="13">
        <f t="shared" si="68"/>
        <v>10766.459728438294</v>
      </c>
      <c r="AB275" s="38">
        <f t="shared" si="77"/>
        <v>15218.029501264906</v>
      </c>
    </row>
    <row r="276" spans="12:28" x14ac:dyDescent="0.2">
      <c r="L276">
        <v>276</v>
      </c>
      <c r="M276" s="37">
        <f t="shared" si="69"/>
        <v>12820.458264223957</v>
      </c>
      <c r="N276" s="13">
        <f t="shared" si="70"/>
        <v>53454.499467846683</v>
      </c>
      <c r="O276" s="13">
        <f t="shared" si="65"/>
        <v>13014.133986933546</v>
      </c>
      <c r="P276" s="13">
        <f t="shared" si="71"/>
        <v>17492.94187079728</v>
      </c>
      <c r="Q276" s="37">
        <f t="shared" si="78"/>
        <v>12827.920013121073</v>
      </c>
      <c r="R276" s="13">
        <f t="shared" si="72"/>
        <v>112922.77835215195</v>
      </c>
      <c r="S276" s="13">
        <f t="shared" si="66"/>
        <v>13237.060514396986</v>
      </c>
      <c r="T276" s="38">
        <f t="shared" si="73"/>
        <v>17492.94187079728</v>
      </c>
      <c r="U276" s="37">
        <f t="shared" si="79"/>
        <v>8611.9977078615011</v>
      </c>
      <c r="V276" s="13">
        <f t="shared" si="74"/>
        <v>56461.389176075973</v>
      </c>
      <c r="W276" s="13">
        <f t="shared" si="67"/>
        <v>8816.5679584994577</v>
      </c>
      <c r="X276" s="38">
        <f t="shared" si="75"/>
        <v>12228.481589410516</v>
      </c>
      <c r="Y276" s="37">
        <f t="shared" si="80"/>
        <v>10551.83163424003</v>
      </c>
      <c r="Z276" s="13">
        <f t="shared" si="76"/>
        <v>59022.725904522653</v>
      </c>
      <c r="AA276" s="13">
        <f t="shared" si="68"/>
        <v>10765.682090415838</v>
      </c>
      <c r="AB276" s="38">
        <f t="shared" si="77"/>
        <v>15218.029501264906</v>
      </c>
    </row>
    <row r="277" spans="12:28" x14ac:dyDescent="0.2">
      <c r="L277">
        <v>277</v>
      </c>
      <c r="M277" s="37">
        <f t="shared" si="69"/>
        <v>12820.458264223957</v>
      </c>
      <c r="N277" s="13">
        <f t="shared" si="70"/>
        <v>53454.499467846683</v>
      </c>
      <c r="O277" s="13">
        <f t="shared" si="65"/>
        <v>13013.434796598855</v>
      </c>
      <c r="P277" s="13">
        <f t="shared" si="71"/>
        <v>17492.94187079728</v>
      </c>
      <c r="Q277" s="37">
        <f t="shared" si="78"/>
        <v>12827.920013121073</v>
      </c>
      <c r="R277" s="13">
        <f t="shared" si="72"/>
        <v>112922.77835215195</v>
      </c>
      <c r="S277" s="13">
        <f t="shared" si="66"/>
        <v>13235.583472876135</v>
      </c>
      <c r="T277" s="38">
        <f t="shared" si="73"/>
        <v>17492.94187079728</v>
      </c>
      <c r="U277" s="37">
        <f t="shared" si="79"/>
        <v>8611.9977078615011</v>
      </c>
      <c r="V277" s="13">
        <f t="shared" si="74"/>
        <v>56461.389176075973</v>
      </c>
      <c r="W277" s="13">
        <f t="shared" si="67"/>
        <v>8815.8294377390321</v>
      </c>
      <c r="X277" s="38">
        <f t="shared" si="75"/>
        <v>12228.481589410516</v>
      </c>
      <c r="Y277" s="37">
        <f t="shared" si="80"/>
        <v>10551.83163424003</v>
      </c>
      <c r="Z277" s="13">
        <f t="shared" si="76"/>
        <v>59022.725904522653</v>
      </c>
      <c r="AA277" s="13">
        <f t="shared" si="68"/>
        <v>10764.910067108343</v>
      </c>
      <c r="AB277" s="38">
        <f t="shared" si="77"/>
        <v>15218.029501264906</v>
      </c>
    </row>
    <row r="278" spans="12:28" x14ac:dyDescent="0.2">
      <c r="L278">
        <v>278</v>
      </c>
      <c r="M278" s="37">
        <f t="shared" si="69"/>
        <v>12820.458264223957</v>
      </c>
      <c r="N278" s="13">
        <f t="shared" si="70"/>
        <v>53454.499467846683</v>
      </c>
      <c r="O278" s="13">
        <f t="shared" si="65"/>
        <v>13012.740636410455</v>
      </c>
      <c r="P278" s="13">
        <f t="shared" si="71"/>
        <v>17492.94187079728</v>
      </c>
      <c r="Q278" s="37">
        <f t="shared" si="78"/>
        <v>12827.920013121073</v>
      </c>
      <c r="R278" s="13">
        <f t="shared" si="72"/>
        <v>112922.77835215195</v>
      </c>
      <c r="S278" s="13">
        <f t="shared" si="66"/>
        <v>13234.117057553274</v>
      </c>
      <c r="T278" s="38">
        <f t="shared" si="73"/>
        <v>17492.94187079728</v>
      </c>
      <c r="U278" s="37">
        <f t="shared" si="79"/>
        <v>8611.9977078615011</v>
      </c>
      <c r="V278" s="13">
        <f t="shared" si="74"/>
        <v>56461.389176075973</v>
      </c>
      <c r="W278" s="13">
        <f t="shared" si="67"/>
        <v>8815.0962300776009</v>
      </c>
      <c r="X278" s="38">
        <f t="shared" si="75"/>
        <v>12228.481589410516</v>
      </c>
      <c r="Y278" s="37">
        <f t="shared" si="80"/>
        <v>10551.83163424003</v>
      </c>
      <c r="Z278" s="13">
        <f t="shared" si="76"/>
        <v>59022.725904522653</v>
      </c>
      <c r="AA278" s="13">
        <f t="shared" si="68"/>
        <v>10764.143597925364</v>
      </c>
      <c r="AB278" s="38">
        <f t="shared" si="77"/>
        <v>15218.029501264906</v>
      </c>
    </row>
    <row r="279" spans="12:28" x14ac:dyDescent="0.2">
      <c r="L279">
        <v>279</v>
      </c>
      <c r="M279" s="37">
        <f t="shared" si="69"/>
        <v>12820.458264223957</v>
      </c>
      <c r="N279" s="13">
        <f t="shared" si="70"/>
        <v>53454.499467846683</v>
      </c>
      <c r="O279" s="13">
        <f t="shared" si="65"/>
        <v>13012.051452280755</v>
      </c>
      <c r="P279" s="13">
        <f t="shared" si="71"/>
        <v>17492.94187079728</v>
      </c>
      <c r="Q279" s="37">
        <f t="shared" si="78"/>
        <v>12827.920013121073</v>
      </c>
      <c r="R279" s="13">
        <f t="shared" si="72"/>
        <v>112922.77835215195</v>
      </c>
      <c r="S279" s="13">
        <f t="shared" si="66"/>
        <v>13232.661154168212</v>
      </c>
      <c r="T279" s="38">
        <f t="shared" si="73"/>
        <v>17492.94187079728</v>
      </c>
      <c r="U279" s="37">
        <f t="shared" si="79"/>
        <v>8611.9977078615011</v>
      </c>
      <c r="V279" s="13">
        <f t="shared" si="74"/>
        <v>56461.389176075973</v>
      </c>
      <c r="W279" s="13">
        <f t="shared" si="67"/>
        <v>8814.3682783850709</v>
      </c>
      <c r="X279" s="38">
        <f t="shared" si="75"/>
        <v>12228.481589410516</v>
      </c>
      <c r="Y279" s="37">
        <f t="shared" si="80"/>
        <v>10551.83163424003</v>
      </c>
      <c r="Z279" s="13">
        <f t="shared" si="76"/>
        <v>59022.725904522653</v>
      </c>
      <c r="AA279" s="13">
        <f t="shared" si="68"/>
        <v>10763.382623145129</v>
      </c>
      <c r="AB279" s="38">
        <f t="shared" si="77"/>
        <v>15218.029501264906</v>
      </c>
    </row>
    <row r="280" spans="12:28" x14ac:dyDescent="0.2">
      <c r="L280">
        <v>280</v>
      </c>
      <c r="M280" s="37">
        <f t="shared" si="69"/>
        <v>12820.458264223957</v>
      </c>
      <c r="N280" s="13">
        <f t="shared" si="70"/>
        <v>53454.499467846683</v>
      </c>
      <c r="O280" s="13">
        <f t="shared" si="65"/>
        <v>13011.367190894838</v>
      </c>
      <c r="P280" s="13">
        <f t="shared" si="71"/>
        <v>17492.94187079728</v>
      </c>
      <c r="Q280" s="37">
        <f t="shared" si="78"/>
        <v>12827.920013121073</v>
      </c>
      <c r="R280" s="13">
        <f t="shared" si="72"/>
        <v>112922.77835215195</v>
      </c>
      <c r="S280" s="13">
        <f t="shared" si="66"/>
        <v>13231.215650093043</v>
      </c>
      <c r="T280" s="38">
        <f t="shared" si="73"/>
        <v>17492.94187079728</v>
      </c>
      <c r="U280" s="37">
        <f t="shared" si="79"/>
        <v>8611.9977078615011</v>
      </c>
      <c r="V280" s="13">
        <f t="shared" si="74"/>
        <v>56461.389176075973</v>
      </c>
      <c r="W280" s="13">
        <f t="shared" si="67"/>
        <v>8813.6455263474872</v>
      </c>
      <c r="X280" s="38">
        <f t="shared" si="75"/>
        <v>12228.481589410516</v>
      </c>
      <c r="Y280" s="37">
        <f t="shared" si="80"/>
        <v>10551.83163424003</v>
      </c>
      <c r="Z280" s="13">
        <f t="shared" si="76"/>
        <v>59022.725904522653</v>
      </c>
      <c r="AA280" s="13">
        <f t="shared" si="68"/>
        <v>10762.62708389904</v>
      </c>
      <c r="AB280" s="38">
        <f t="shared" si="77"/>
        <v>15218.029501264906</v>
      </c>
    </row>
    <row r="281" spans="12:28" x14ac:dyDescent="0.2">
      <c r="L281">
        <v>281</v>
      </c>
      <c r="M281" s="37">
        <f t="shared" si="69"/>
        <v>12820.458264223957</v>
      </c>
      <c r="N281" s="13">
        <f t="shared" si="70"/>
        <v>53454.499467846683</v>
      </c>
      <c r="O281" s="13">
        <f t="shared" si="65"/>
        <v>13010.687799696721</v>
      </c>
      <c r="P281" s="13">
        <f t="shared" si="71"/>
        <v>17492.94187079728</v>
      </c>
      <c r="Q281" s="37">
        <f t="shared" si="78"/>
        <v>12827.920013121073</v>
      </c>
      <c r="R281" s="13">
        <f t="shared" si="72"/>
        <v>112922.77835215195</v>
      </c>
      <c r="S281" s="13">
        <f t="shared" si="66"/>
        <v>13229.780434303108</v>
      </c>
      <c r="T281" s="38">
        <f t="shared" si="73"/>
        <v>17492.94187079728</v>
      </c>
      <c r="U281" s="37">
        <f t="shared" si="79"/>
        <v>8611.9977078615011</v>
      </c>
      <c r="V281" s="13">
        <f t="shared" si="74"/>
        <v>56461.389176075973</v>
      </c>
      <c r="W281" s="13">
        <f t="shared" si="67"/>
        <v>8812.9279184525185</v>
      </c>
      <c r="X281" s="38">
        <f t="shared" si="75"/>
        <v>12228.481589410516</v>
      </c>
      <c r="Y281" s="37">
        <f t="shared" si="80"/>
        <v>10551.83163424003</v>
      </c>
      <c r="Z281" s="13">
        <f t="shared" si="76"/>
        <v>59022.725904522653</v>
      </c>
      <c r="AA281" s="13">
        <f t="shared" si="68"/>
        <v>10761.876922156482</v>
      </c>
      <c r="AB281" s="38">
        <f t="shared" si="77"/>
        <v>15218.029501264906</v>
      </c>
    </row>
    <row r="282" spans="12:28" x14ac:dyDescent="0.2">
      <c r="L282">
        <v>282</v>
      </c>
      <c r="M282" s="37">
        <f t="shared" si="69"/>
        <v>12820.458264223957</v>
      </c>
      <c r="N282" s="13">
        <f t="shared" si="70"/>
        <v>53454.499467846683</v>
      </c>
      <c r="O282" s="13">
        <f t="shared" si="65"/>
        <v>13010.013226875895</v>
      </c>
      <c r="P282" s="13">
        <f t="shared" si="71"/>
        <v>17492.94187079728</v>
      </c>
      <c r="Q282" s="37">
        <f t="shared" si="78"/>
        <v>12827.920013121073</v>
      </c>
      <c r="R282" s="13">
        <f t="shared" si="72"/>
        <v>112922.77835215195</v>
      </c>
      <c r="S282" s="13">
        <f t="shared" si="66"/>
        <v>13228.355397348561</v>
      </c>
      <c r="T282" s="38">
        <f t="shared" si="73"/>
        <v>17492.94187079728</v>
      </c>
      <c r="U282" s="37">
        <f t="shared" si="79"/>
        <v>8611.9977078615011</v>
      </c>
      <c r="V282" s="13">
        <f t="shared" si="74"/>
        <v>56461.389176075973</v>
      </c>
      <c r="W282" s="13">
        <f t="shared" si="67"/>
        <v>8812.2153999752463</v>
      </c>
      <c r="X282" s="38">
        <f t="shared" si="75"/>
        <v>12228.481589410516</v>
      </c>
      <c r="Y282" s="37">
        <f t="shared" si="80"/>
        <v>10551.83163424003</v>
      </c>
      <c r="Z282" s="13">
        <f t="shared" si="76"/>
        <v>59022.725904522653</v>
      </c>
      <c r="AA282" s="13">
        <f t="shared" si="68"/>
        <v>10761.132080709969</v>
      </c>
      <c r="AB282" s="38">
        <f t="shared" si="77"/>
        <v>15218.029501264906</v>
      </c>
    </row>
    <row r="283" spans="12:28" x14ac:dyDescent="0.2">
      <c r="L283">
        <v>283</v>
      </c>
      <c r="M283" s="37">
        <f t="shared" si="69"/>
        <v>12820.458264223957</v>
      </c>
      <c r="N283" s="13">
        <f t="shared" si="70"/>
        <v>53454.499467846683</v>
      </c>
      <c r="O283" s="13">
        <f t="shared" si="65"/>
        <v>13009.343421354157</v>
      </c>
      <c r="P283" s="13">
        <f t="shared" si="71"/>
        <v>17492.94187079728</v>
      </c>
      <c r="Q283" s="37">
        <f t="shared" si="78"/>
        <v>12827.920013121073</v>
      </c>
      <c r="R283" s="13">
        <f t="shared" si="72"/>
        <v>112922.77835215195</v>
      </c>
      <c r="S283" s="13">
        <f t="shared" si="66"/>
        <v>13226.940431326557</v>
      </c>
      <c r="T283" s="38">
        <f t="shared" si="73"/>
        <v>17492.94187079728</v>
      </c>
      <c r="U283" s="37">
        <f t="shared" si="79"/>
        <v>8611.9977078615011</v>
      </c>
      <c r="V283" s="13">
        <f t="shared" si="74"/>
        <v>56461.389176075973</v>
      </c>
      <c r="W283" s="13">
        <f t="shared" si="67"/>
        <v>8811.5079169642431</v>
      </c>
      <c r="X283" s="38">
        <f t="shared" si="75"/>
        <v>12228.481589410516</v>
      </c>
      <c r="Y283" s="37">
        <f t="shared" si="80"/>
        <v>10551.83163424003</v>
      </c>
      <c r="Z283" s="13">
        <f t="shared" si="76"/>
        <v>59022.725904522653</v>
      </c>
      <c r="AA283" s="13">
        <f t="shared" si="68"/>
        <v>10760.392503160605</v>
      </c>
      <c r="AB283" s="38">
        <f t="shared" si="77"/>
        <v>15218.029501264906</v>
      </c>
    </row>
    <row r="284" spans="12:28" x14ac:dyDescent="0.2">
      <c r="L284">
        <v>284</v>
      </c>
      <c r="M284" s="37">
        <f t="shared" si="69"/>
        <v>12820.458264223957</v>
      </c>
      <c r="N284" s="13">
        <f t="shared" si="70"/>
        <v>53454.499467846683</v>
      </c>
      <c r="O284" s="13">
        <f t="shared" si="65"/>
        <v>13008.678332772712</v>
      </c>
      <c r="P284" s="13">
        <f t="shared" si="71"/>
        <v>17492.94187079728</v>
      </c>
      <c r="Q284" s="37">
        <f t="shared" si="78"/>
        <v>12827.920013121073</v>
      </c>
      <c r="R284" s="13">
        <f t="shared" si="72"/>
        <v>112922.77835215195</v>
      </c>
      <c r="S284" s="13">
        <f t="shared" si="66"/>
        <v>13225.535429854002</v>
      </c>
      <c r="T284" s="38">
        <f t="shared" si="73"/>
        <v>17492.94187079728</v>
      </c>
      <c r="U284" s="37">
        <f t="shared" si="79"/>
        <v>8611.9977078615011</v>
      </c>
      <c r="V284" s="13">
        <f t="shared" si="74"/>
        <v>56461.389176075973</v>
      </c>
      <c r="W284" s="13">
        <f t="shared" si="67"/>
        <v>8810.8054162279659</v>
      </c>
      <c r="X284" s="38">
        <f t="shared" si="75"/>
        <v>12228.481589410516</v>
      </c>
      <c r="Y284" s="37">
        <f t="shared" si="80"/>
        <v>10551.83163424003</v>
      </c>
      <c r="Z284" s="13">
        <f t="shared" si="76"/>
        <v>59022.725904522653</v>
      </c>
      <c r="AA284" s="13">
        <f t="shared" si="68"/>
        <v>10759.658133903842</v>
      </c>
      <c r="AB284" s="38">
        <f t="shared" si="77"/>
        <v>15218.029501264906</v>
      </c>
    </row>
    <row r="285" spans="12:28" x14ac:dyDescent="0.2">
      <c r="L285">
        <v>285</v>
      </c>
      <c r="M285" s="37">
        <f t="shared" si="69"/>
        <v>12820.458264223957</v>
      </c>
      <c r="N285" s="13">
        <f t="shared" si="70"/>
        <v>53454.499467846683</v>
      </c>
      <c r="O285" s="13">
        <f t="shared" si="65"/>
        <v>13008.017911479559</v>
      </c>
      <c r="P285" s="13">
        <f t="shared" si="71"/>
        <v>17492.94187079728</v>
      </c>
      <c r="Q285" s="37">
        <f t="shared" si="78"/>
        <v>12827.920013121073</v>
      </c>
      <c r="R285" s="13">
        <f t="shared" si="72"/>
        <v>112922.77835215195</v>
      </c>
      <c r="S285" s="13">
        <f t="shared" si="66"/>
        <v>13224.140288040904</v>
      </c>
      <c r="T285" s="38">
        <f t="shared" si="73"/>
        <v>17492.94187079728</v>
      </c>
      <c r="U285" s="37">
        <f t="shared" si="79"/>
        <v>8611.9977078615011</v>
      </c>
      <c r="V285" s="13">
        <f t="shared" si="74"/>
        <v>56461.389176075973</v>
      </c>
      <c r="W285" s="13">
        <f t="shared" si="67"/>
        <v>8810.1078453214177</v>
      </c>
      <c r="X285" s="38">
        <f t="shared" si="75"/>
        <v>12228.481589410516</v>
      </c>
      <c r="Y285" s="37">
        <f t="shared" si="80"/>
        <v>10551.83163424003</v>
      </c>
      <c r="Z285" s="13">
        <f t="shared" si="76"/>
        <v>59022.725904522653</v>
      </c>
      <c r="AA285" s="13">
        <f t="shared" si="68"/>
        <v>10758.928918115549</v>
      </c>
      <c r="AB285" s="38">
        <f t="shared" si="77"/>
        <v>15218.029501264906</v>
      </c>
    </row>
    <row r="286" spans="12:28" x14ac:dyDescent="0.2">
      <c r="L286">
        <v>286</v>
      </c>
      <c r="M286" s="37">
        <f t="shared" si="69"/>
        <v>12820.458264223957</v>
      </c>
      <c r="N286" s="13">
        <f t="shared" si="70"/>
        <v>53454.499467846683</v>
      </c>
      <c r="O286" s="13">
        <f t="shared" si="65"/>
        <v>13007.362108517127</v>
      </c>
      <c r="P286" s="13">
        <f t="shared" si="71"/>
        <v>17492.94187079728</v>
      </c>
      <c r="Q286" s="37">
        <f t="shared" si="78"/>
        <v>12827.920013121073</v>
      </c>
      <c r="R286" s="13">
        <f t="shared" si="72"/>
        <v>112922.77835215195</v>
      </c>
      <c r="S286" s="13">
        <f t="shared" si="66"/>
        <v>13222.754902464261</v>
      </c>
      <c r="T286" s="38">
        <f t="shared" si="73"/>
        <v>17492.94187079728</v>
      </c>
      <c r="U286" s="37">
        <f t="shared" si="79"/>
        <v>8611.9977078615011</v>
      </c>
      <c r="V286" s="13">
        <f t="shared" si="74"/>
        <v>56461.389176075973</v>
      </c>
      <c r="W286" s="13">
        <f t="shared" si="67"/>
        <v>8809.4151525330963</v>
      </c>
      <c r="X286" s="38">
        <f t="shared" si="75"/>
        <v>12228.481589410516</v>
      </c>
      <c r="Y286" s="37">
        <f t="shared" si="80"/>
        <v>10551.83163424003</v>
      </c>
      <c r="Z286" s="13">
        <f t="shared" si="76"/>
        <v>59022.725904522653</v>
      </c>
      <c r="AA286" s="13">
        <f t="shared" si="68"/>
        <v>10758.20480173836</v>
      </c>
      <c r="AB286" s="38">
        <f t="shared" si="77"/>
        <v>15218.029501264906</v>
      </c>
    </row>
    <row r="287" spans="12:28" x14ac:dyDescent="0.2">
      <c r="L287">
        <v>287</v>
      </c>
      <c r="M287" s="37">
        <f t="shared" si="69"/>
        <v>12820.458264223957</v>
      </c>
      <c r="N287" s="13">
        <f t="shared" si="70"/>
        <v>53454.499467846683</v>
      </c>
      <c r="O287" s="13">
        <f t="shared" si="65"/>
        <v>13006.710875610182</v>
      </c>
      <c r="P287" s="13">
        <f t="shared" si="71"/>
        <v>17492.94187079728</v>
      </c>
      <c r="Q287" s="37">
        <f t="shared" si="78"/>
        <v>12827.920013121073</v>
      </c>
      <c r="R287" s="13">
        <f t="shared" si="72"/>
        <v>112922.77835215195</v>
      </c>
      <c r="S287" s="13">
        <f t="shared" si="66"/>
        <v>13221.379171142507</v>
      </c>
      <c r="T287" s="38">
        <f t="shared" si="73"/>
        <v>17492.94187079728</v>
      </c>
      <c r="U287" s="37">
        <f t="shared" si="79"/>
        <v>8611.9977078615011</v>
      </c>
      <c r="V287" s="13">
        <f t="shared" si="74"/>
        <v>56461.389176075973</v>
      </c>
      <c r="W287" s="13">
        <f t="shared" si="67"/>
        <v>8808.7272868722193</v>
      </c>
      <c r="X287" s="38">
        <f t="shared" si="75"/>
        <v>12228.481589410516</v>
      </c>
      <c r="Y287" s="37">
        <f t="shared" si="80"/>
        <v>10551.83163424003</v>
      </c>
      <c r="Z287" s="13">
        <f t="shared" si="76"/>
        <v>59022.725904522653</v>
      </c>
      <c r="AA287" s="13">
        <f t="shared" si="68"/>
        <v>10757.485731468332</v>
      </c>
      <c r="AB287" s="38">
        <f t="shared" si="77"/>
        <v>15218.029501264906</v>
      </c>
    </row>
    <row r="288" spans="12:28" x14ac:dyDescent="0.2">
      <c r="L288">
        <v>288</v>
      </c>
      <c r="M288" s="37">
        <f t="shared" si="69"/>
        <v>12820.458264223957</v>
      </c>
      <c r="N288" s="13">
        <f t="shared" si="70"/>
        <v>53454.499467846683</v>
      </c>
      <c r="O288" s="13">
        <f t="shared" si="65"/>
        <v>13006.064165153979</v>
      </c>
      <c r="P288" s="13">
        <f t="shared" si="71"/>
        <v>17492.94187079728</v>
      </c>
      <c r="Q288" s="37">
        <f t="shared" si="78"/>
        <v>12827.920013121073</v>
      </c>
      <c r="R288" s="13">
        <f t="shared" si="72"/>
        <v>112922.77835215195</v>
      </c>
      <c r="S288" s="13">
        <f t="shared" si="66"/>
        <v>13220.012993510489</v>
      </c>
      <c r="T288" s="38">
        <f t="shared" si="73"/>
        <v>17492.94187079728</v>
      </c>
      <c r="U288" s="37">
        <f t="shared" si="79"/>
        <v>8611.9977078615011</v>
      </c>
      <c r="V288" s="13">
        <f t="shared" si="74"/>
        <v>56461.389176075973</v>
      </c>
      <c r="W288" s="13">
        <f t="shared" si="67"/>
        <v>8808.04419805621</v>
      </c>
      <c r="X288" s="38">
        <f t="shared" si="75"/>
        <v>12228.481589410516</v>
      </c>
      <c r="Y288" s="37">
        <f t="shared" si="80"/>
        <v>10551.83163424003</v>
      </c>
      <c r="Z288" s="13">
        <f t="shared" si="76"/>
        <v>59022.725904522653</v>
      </c>
      <c r="AA288" s="13">
        <f t="shared" si="68"/>
        <v>10756.771654741846</v>
      </c>
      <c r="AB288" s="38">
        <f t="shared" si="77"/>
        <v>15218.029501264906</v>
      </c>
    </row>
    <row r="289" spans="12:28" x14ac:dyDescent="0.2">
      <c r="L289">
        <v>289</v>
      </c>
      <c r="M289" s="37">
        <f t="shared" si="69"/>
        <v>12820.458264223957</v>
      </c>
      <c r="N289" s="13">
        <f t="shared" si="70"/>
        <v>53454.499467846683</v>
      </c>
      <c r="O289" s="13">
        <f t="shared" si="65"/>
        <v>13005.421930202665</v>
      </c>
      <c r="P289" s="13">
        <f t="shared" si="71"/>
        <v>17492.94187079728</v>
      </c>
      <c r="Q289" s="37">
        <f t="shared" si="78"/>
        <v>12827.920013121073</v>
      </c>
      <c r="R289" s="13">
        <f t="shared" si="72"/>
        <v>112922.77835215195</v>
      </c>
      <c r="S289" s="13">
        <f t="shared" si="66"/>
        <v>13218.656270394955</v>
      </c>
      <c r="T289" s="38">
        <f t="shared" si="73"/>
        <v>17492.94187079728</v>
      </c>
      <c r="U289" s="37">
        <f t="shared" si="79"/>
        <v>8611.9977078615011</v>
      </c>
      <c r="V289" s="13">
        <f t="shared" si="74"/>
        <v>56461.389176075973</v>
      </c>
      <c r="W289" s="13">
        <f t="shared" si="67"/>
        <v>8807.3658364984421</v>
      </c>
      <c r="X289" s="38">
        <f t="shared" si="75"/>
        <v>12228.481589410516</v>
      </c>
      <c r="Y289" s="37">
        <f t="shared" si="80"/>
        <v>10551.83163424003</v>
      </c>
      <c r="Z289" s="13">
        <f t="shared" si="76"/>
        <v>59022.725904522653</v>
      </c>
      <c r="AA289" s="13">
        <f t="shared" si="68"/>
        <v>10756.062519722807</v>
      </c>
      <c r="AB289" s="38">
        <f t="shared" si="77"/>
        <v>15218.029501264906</v>
      </c>
    </row>
    <row r="290" spans="12:28" x14ac:dyDescent="0.2">
      <c r="L290">
        <v>290</v>
      </c>
      <c r="M290" s="37">
        <f t="shared" si="69"/>
        <v>12820.458264223957</v>
      </c>
      <c r="N290" s="13">
        <f t="shared" si="70"/>
        <v>53454.499467846683</v>
      </c>
      <c r="O290" s="13">
        <f t="shared" si="65"/>
        <v>13004.78412445791</v>
      </c>
      <c r="P290" s="13">
        <f t="shared" si="71"/>
        <v>17492.94187079728</v>
      </c>
      <c r="Q290" s="37">
        <f t="shared" si="78"/>
        <v>12827.920013121073</v>
      </c>
      <c r="R290" s="13">
        <f t="shared" si="72"/>
        <v>112922.77835215195</v>
      </c>
      <c r="S290" s="13">
        <f t="shared" si="66"/>
        <v>13217.308903990563</v>
      </c>
      <c r="T290" s="38">
        <f t="shared" si="73"/>
        <v>17492.94187079728</v>
      </c>
      <c r="U290" s="37">
        <f t="shared" si="79"/>
        <v>8611.9977078615011</v>
      </c>
      <c r="V290" s="13">
        <f t="shared" si="74"/>
        <v>56461.389176075973</v>
      </c>
      <c r="W290" s="13">
        <f t="shared" si="67"/>
        <v>8806.692153296246</v>
      </c>
      <c r="X290" s="38">
        <f t="shared" si="75"/>
        <v>12228.481589410516</v>
      </c>
      <c r="Y290" s="37">
        <f t="shared" si="80"/>
        <v>10551.83163424003</v>
      </c>
      <c r="Z290" s="13">
        <f t="shared" si="76"/>
        <v>59022.725904522653</v>
      </c>
      <c r="AA290" s="13">
        <f t="shared" si="68"/>
        <v>10755.358275290109</v>
      </c>
      <c r="AB290" s="38">
        <f t="shared" si="77"/>
        <v>15218.029501264906</v>
      </c>
    </row>
    <row r="291" spans="12:28" x14ac:dyDescent="0.2">
      <c r="L291">
        <v>291</v>
      </c>
      <c r="M291" s="37">
        <f t="shared" si="69"/>
        <v>12820.458264223957</v>
      </c>
      <c r="N291" s="13">
        <f t="shared" si="70"/>
        <v>53454.499467846683</v>
      </c>
      <c r="O291" s="13">
        <f t="shared" si="65"/>
        <v>13004.150702257793</v>
      </c>
      <c r="P291" s="13">
        <f t="shared" si="71"/>
        <v>17492.94187079728</v>
      </c>
      <c r="Q291" s="37">
        <f t="shared" si="78"/>
        <v>12827.920013121073</v>
      </c>
      <c r="R291" s="13">
        <f t="shared" si="72"/>
        <v>112922.77835215195</v>
      </c>
      <c r="S291" s="13">
        <f t="shared" si="66"/>
        <v>13215.970797836371</v>
      </c>
      <c r="T291" s="38">
        <f t="shared" si="73"/>
        <v>17492.94187079728</v>
      </c>
      <c r="U291" s="37">
        <f t="shared" si="79"/>
        <v>8611.9977078615011</v>
      </c>
      <c r="V291" s="13">
        <f t="shared" si="74"/>
        <v>56461.389176075973</v>
      </c>
      <c r="W291" s="13">
        <f t="shared" si="67"/>
        <v>8806.0231002191504</v>
      </c>
      <c r="X291" s="38">
        <f t="shared" si="75"/>
        <v>12228.481589410516</v>
      </c>
      <c r="Y291" s="37">
        <f t="shared" si="80"/>
        <v>10551.83163424003</v>
      </c>
      <c r="Z291" s="13">
        <f t="shared" si="76"/>
        <v>59022.725904522653</v>
      </c>
      <c r="AA291" s="13">
        <f t="shared" si="68"/>
        <v>10754.658871025331</v>
      </c>
      <c r="AB291" s="38">
        <f t="shared" si="77"/>
        <v>15218.029501264906</v>
      </c>
    </row>
    <row r="292" spans="12:28" x14ac:dyDescent="0.2">
      <c r="L292">
        <v>292</v>
      </c>
      <c r="M292" s="37">
        <f t="shared" si="69"/>
        <v>12820.458264223957</v>
      </c>
      <c r="N292" s="13">
        <f t="shared" si="70"/>
        <v>53454.499467846683</v>
      </c>
      <c r="O292" s="13">
        <f t="shared" si="65"/>
        <v>13003.521618565897</v>
      </c>
      <c r="P292" s="13">
        <f t="shared" si="71"/>
        <v>17492.94187079728</v>
      </c>
      <c r="Q292" s="37">
        <f t="shared" si="78"/>
        <v>12827.920013121073</v>
      </c>
      <c r="R292" s="13">
        <f t="shared" si="72"/>
        <v>112922.77835215195</v>
      </c>
      <c r="S292" s="13">
        <f t="shared" si="66"/>
        <v>13214.641856792827</v>
      </c>
      <c r="T292" s="38">
        <f t="shared" si="73"/>
        <v>17492.94187079728</v>
      </c>
      <c r="U292" s="37">
        <f t="shared" si="79"/>
        <v>8611.9977078615011</v>
      </c>
      <c r="V292" s="13">
        <f t="shared" si="74"/>
        <v>56461.389176075973</v>
      </c>
      <c r="W292" s="13">
        <f t="shared" si="67"/>
        <v>8805.3586296973772</v>
      </c>
      <c r="X292" s="38">
        <f t="shared" si="75"/>
        <v>12228.481589410516</v>
      </c>
      <c r="Y292" s="37">
        <f t="shared" si="80"/>
        <v>10551.83163424003</v>
      </c>
      <c r="Z292" s="13">
        <f t="shared" si="76"/>
        <v>59022.725904522653</v>
      </c>
      <c r="AA292" s="13">
        <f t="shared" si="68"/>
        <v>10753.964257200725</v>
      </c>
      <c r="AB292" s="38">
        <f t="shared" si="77"/>
        <v>15218.029501264906</v>
      </c>
    </row>
    <row r="293" spans="12:28" x14ac:dyDescent="0.2">
      <c r="L293">
        <v>293</v>
      </c>
      <c r="M293" s="37">
        <f t="shared" si="69"/>
        <v>12820.458264223957</v>
      </c>
      <c r="N293" s="13">
        <f t="shared" si="70"/>
        <v>53454.499467846683</v>
      </c>
      <c r="O293" s="13">
        <f t="shared" si="65"/>
        <v>13002.896828960635</v>
      </c>
      <c r="P293" s="13">
        <f t="shared" si="71"/>
        <v>17492.94187079728</v>
      </c>
      <c r="Q293" s="37">
        <f t="shared" si="78"/>
        <v>12827.920013121073</v>
      </c>
      <c r="R293" s="13">
        <f t="shared" si="72"/>
        <v>112922.77835215195</v>
      </c>
      <c r="S293" s="13">
        <f t="shared" si="66"/>
        <v>13213.321987019202</v>
      </c>
      <c r="T293" s="38">
        <f t="shared" si="73"/>
        <v>17492.94187079728</v>
      </c>
      <c r="U293" s="37">
        <f t="shared" si="79"/>
        <v>8611.9977078615011</v>
      </c>
      <c r="V293" s="13">
        <f t="shared" si="74"/>
        <v>56461.389176075973</v>
      </c>
      <c r="W293" s="13">
        <f t="shared" si="67"/>
        <v>8804.6986948105659</v>
      </c>
      <c r="X293" s="38">
        <f t="shared" si="75"/>
        <v>12228.481589410516</v>
      </c>
      <c r="Y293" s="37">
        <f t="shared" si="80"/>
        <v>10551.83163424003</v>
      </c>
      <c r="Z293" s="13">
        <f t="shared" si="76"/>
        <v>59022.725904522653</v>
      </c>
      <c r="AA293" s="13">
        <f t="shared" si="68"/>
        <v>10753.274384767412</v>
      </c>
      <c r="AB293" s="38">
        <f t="shared" si="77"/>
        <v>15218.029501264906</v>
      </c>
    </row>
    <row r="294" spans="12:28" x14ac:dyDescent="0.2">
      <c r="L294">
        <v>294</v>
      </c>
      <c r="M294" s="37">
        <f t="shared" si="69"/>
        <v>12820.458264223957</v>
      </c>
      <c r="N294" s="13">
        <f t="shared" si="70"/>
        <v>53454.499467846683</v>
      </c>
      <c r="O294" s="13">
        <f t="shared" si="65"/>
        <v>13002.276289624795</v>
      </c>
      <c r="P294" s="13">
        <f t="shared" si="71"/>
        <v>17492.94187079728</v>
      </c>
      <c r="Q294" s="37">
        <f t="shared" si="78"/>
        <v>12827.920013121073</v>
      </c>
      <c r="R294" s="13">
        <f t="shared" si="72"/>
        <v>112922.77835215195</v>
      </c>
      <c r="S294" s="13">
        <f t="shared" si="66"/>
        <v>13212.011095951522</v>
      </c>
      <c r="T294" s="38">
        <f t="shared" si="73"/>
        <v>17492.94187079728</v>
      </c>
      <c r="U294" s="37">
        <f t="shared" si="79"/>
        <v>8611.9977078615011</v>
      </c>
      <c r="V294" s="13">
        <f t="shared" si="74"/>
        <v>56461.389176075973</v>
      </c>
      <c r="W294" s="13">
        <f t="shared" si="67"/>
        <v>8804.043249276725</v>
      </c>
      <c r="X294" s="38">
        <f t="shared" si="75"/>
        <v>12228.481589410516</v>
      </c>
      <c r="Y294" s="37">
        <f t="shared" si="80"/>
        <v>10551.83163424003</v>
      </c>
      <c r="Z294" s="13">
        <f t="shared" si="76"/>
        <v>59022.725904522653</v>
      </c>
      <c r="AA294" s="13">
        <f t="shared" si="68"/>
        <v>10752.589205343849</v>
      </c>
      <c r="AB294" s="38">
        <f t="shared" si="77"/>
        <v>15218.029501264906</v>
      </c>
    </row>
    <row r="295" spans="12:28" x14ac:dyDescent="0.2">
      <c r="L295">
        <v>295</v>
      </c>
      <c r="M295" s="37">
        <f t="shared" si="69"/>
        <v>12820.458264223957</v>
      </c>
      <c r="N295" s="13">
        <f t="shared" si="70"/>
        <v>53454.499467846683</v>
      </c>
      <c r="O295" s="13">
        <f t="shared" si="65"/>
        <v>13001.659957335301</v>
      </c>
      <c r="P295" s="13">
        <f t="shared" si="71"/>
        <v>17492.94187079728</v>
      </c>
      <c r="Q295" s="37">
        <f t="shared" si="78"/>
        <v>12827.920013121073</v>
      </c>
      <c r="R295" s="13">
        <f t="shared" si="72"/>
        <v>112922.77835215195</v>
      </c>
      <c r="S295" s="13">
        <f t="shared" si="66"/>
        <v>13210.709092280909</v>
      </c>
      <c r="T295" s="38">
        <f t="shared" si="73"/>
        <v>17492.94187079728</v>
      </c>
      <c r="U295" s="37">
        <f t="shared" si="79"/>
        <v>8611.9977078615011</v>
      </c>
      <c r="V295" s="13">
        <f t="shared" si="74"/>
        <v>56461.389176075973</v>
      </c>
      <c r="W295" s="13">
        <f t="shared" si="67"/>
        <v>8803.3922474414194</v>
      </c>
      <c r="X295" s="38">
        <f t="shared" si="75"/>
        <v>12228.481589410516</v>
      </c>
      <c r="Y295" s="37">
        <f t="shared" si="80"/>
        <v>10551.83163424003</v>
      </c>
      <c r="Z295" s="13">
        <f t="shared" si="76"/>
        <v>59022.725904522653</v>
      </c>
      <c r="AA295" s="13">
        <f t="shared" si="68"/>
        <v>10751.908671204514</v>
      </c>
      <c r="AB295" s="38">
        <f t="shared" si="77"/>
        <v>15218.029501264906</v>
      </c>
    </row>
    <row r="296" spans="12:28" x14ac:dyDescent="0.2">
      <c r="L296">
        <v>296</v>
      </c>
      <c r="M296" s="37">
        <f t="shared" si="69"/>
        <v>12820.458264223957</v>
      </c>
      <c r="N296" s="13">
        <f t="shared" si="70"/>
        <v>53454.499467846683</v>
      </c>
      <c r="O296" s="13">
        <f t="shared" si="65"/>
        <v>13001.047789453169</v>
      </c>
      <c r="P296" s="13">
        <f t="shared" si="71"/>
        <v>17492.94187079728</v>
      </c>
      <c r="Q296" s="37">
        <f t="shared" si="78"/>
        <v>12827.920013121073</v>
      </c>
      <c r="R296" s="13">
        <f t="shared" si="72"/>
        <v>112922.77835215195</v>
      </c>
      <c r="S296" s="13">
        <f t="shared" si="66"/>
        <v>13209.415885932396</v>
      </c>
      <c r="T296" s="38">
        <f t="shared" si="73"/>
        <v>17492.94187079728</v>
      </c>
      <c r="U296" s="37">
        <f t="shared" si="79"/>
        <v>8611.9977078615011</v>
      </c>
      <c r="V296" s="13">
        <f t="shared" si="74"/>
        <v>56461.389176075973</v>
      </c>
      <c r="W296" s="13">
        <f t="shared" si="67"/>
        <v>8802.7456442671628</v>
      </c>
      <c r="X296" s="38">
        <f t="shared" si="75"/>
        <v>12228.481589410516</v>
      </c>
      <c r="Y296" s="37">
        <f t="shared" si="80"/>
        <v>10551.83163424003</v>
      </c>
      <c r="Z296" s="13">
        <f t="shared" si="76"/>
        <v>59022.725904522653</v>
      </c>
      <c r="AA296" s="13">
        <f t="shared" si="68"/>
        <v>10751.232735268823</v>
      </c>
      <c r="AB296" s="38">
        <f t="shared" si="77"/>
        <v>15218.029501264906</v>
      </c>
    </row>
    <row r="297" spans="12:28" x14ac:dyDescent="0.2">
      <c r="L297">
        <v>297</v>
      </c>
      <c r="M297" s="37">
        <f t="shared" si="69"/>
        <v>12820.458264223957</v>
      </c>
      <c r="N297" s="13">
        <f t="shared" si="70"/>
        <v>53454.499467846683</v>
      </c>
      <c r="O297" s="13">
        <f t="shared" si="65"/>
        <v>13000.439743913676</v>
      </c>
      <c r="P297" s="13">
        <f t="shared" si="71"/>
        <v>17492.94187079728</v>
      </c>
      <c r="Q297" s="37">
        <f t="shared" si="78"/>
        <v>12827.920013121073</v>
      </c>
      <c r="R297" s="13">
        <f t="shared" si="72"/>
        <v>112922.77835215195</v>
      </c>
      <c r="S297" s="13">
        <f t="shared" si="66"/>
        <v>13208.131388044143</v>
      </c>
      <c r="T297" s="38">
        <f t="shared" si="73"/>
        <v>17492.94187079728</v>
      </c>
      <c r="U297" s="37">
        <f t="shared" si="79"/>
        <v>8611.9977078615011</v>
      </c>
      <c r="V297" s="13">
        <f t="shared" si="74"/>
        <v>56461.389176075973</v>
      </c>
      <c r="W297" s="13">
        <f t="shared" si="67"/>
        <v>8802.1033953230362</v>
      </c>
      <c r="X297" s="38">
        <f t="shared" si="75"/>
        <v>12228.481589410516</v>
      </c>
      <c r="Y297" s="37">
        <f t="shared" si="80"/>
        <v>10551.83163424003</v>
      </c>
      <c r="Z297" s="13">
        <f t="shared" si="76"/>
        <v>59022.725904522653</v>
      </c>
      <c r="AA297" s="13">
        <f t="shared" si="68"/>
        <v>10750.561351090275</v>
      </c>
      <c r="AB297" s="38">
        <f t="shared" si="77"/>
        <v>15218.029501264906</v>
      </c>
    </row>
    <row r="298" spans="12:28" x14ac:dyDescent="0.2">
      <c r="L298">
        <v>298</v>
      </c>
      <c r="M298" s="37">
        <f t="shared" si="69"/>
        <v>12820.458264223957</v>
      </c>
      <c r="N298" s="13">
        <f t="shared" si="70"/>
        <v>53454.499467846683</v>
      </c>
      <c r="O298" s="13">
        <f t="shared" si="65"/>
        <v>12999.83577921673</v>
      </c>
      <c r="P298" s="13">
        <f t="shared" si="71"/>
        <v>17492.94187079728</v>
      </c>
      <c r="Q298" s="37">
        <f t="shared" si="78"/>
        <v>12827.920013121073</v>
      </c>
      <c r="R298" s="13">
        <f t="shared" si="72"/>
        <v>112922.77835215195</v>
      </c>
      <c r="S298" s="13">
        <f t="shared" si="66"/>
        <v>13206.855510947085</v>
      </c>
      <c r="T298" s="38">
        <f t="shared" si="73"/>
        <v>17492.94187079728</v>
      </c>
      <c r="U298" s="37">
        <f t="shared" si="79"/>
        <v>8611.9977078615011</v>
      </c>
      <c r="V298" s="13">
        <f t="shared" si="74"/>
        <v>56461.389176075973</v>
      </c>
      <c r="W298" s="13">
        <f t="shared" si="67"/>
        <v>8801.4654567745074</v>
      </c>
      <c r="X298" s="38">
        <f t="shared" si="75"/>
        <v>12228.481589410516</v>
      </c>
      <c r="Y298" s="37">
        <f t="shared" si="80"/>
        <v>10551.83163424003</v>
      </c>
      <c r="Z298" s="13">
        <f t="shared" si="76"/>
        <v>59022.725904522653</v>
      </c>
      <c r="AA298" s="13">
        <f t="shared" si="68"/>
        <v>10749.894472845812</v>
      </c>
      <c r="AB298" s="38">
        <f t="shared" si="77"/>
        <v>15218.029501264906</v>
      </c>
    </row>
    <row r="299" spans="12:28" x14ac:dyDescent="0.2">
      <c r="L299">
        <v>299</v>
      </c>
      <c r="M299" s="37">
        <f t="shared" si="69"/>
        <v>12820.458264223957</v>
      </c>
      <c r="N299" s="13">
        <f t="shared" si="70"/>
        <v>53454.499467846683</v>
      </c>
      <c r="O299" s="13">
        <f t="shared" si="65"/>
        <v>12999.235854417424</v>
      </c>
      <c r="P299" s="13">
        <f t="shared" si="71"/>
        <v>17492.94187079728</v>
      </c>
      <c r="Q299" s="37">
        <f t="shared" si="78"/>
        <v>12827.920013121073</v>
      </c>
      <c r="R299" s="13">
        <f t="shared" si="72"/>
        <v>112922.77835215195</v>
      </c>
      <c r="S299" s="13">
        <f t="shared" si="66"/>
        <v>13205.588168144992</v>
      </c>
      <c r="T299" s="38">
        <f t="shared" si="73"/>
        <v>17492.94187079728</v>
      </c>
      <c r="U299" s="37">
        <f t="shared" si="79"/>
        <v>8611.9977078615011</v>
      </c>
      <c r="V299" s="13">
        <f t="shared" si="74"/>
        <v>56461.389176075973</v>
      </c>
      <c r="W299" s="13">
        <f t="shared" si="67"/>
        <v>8800.8317853734607</v>
      </c>
      <c r="X299" s="38">
        <f t="shared" si="75"/>
        <v>12228.481589410516</v>
      </c>
      <c r="Y299" s="37">
        <f t="shared" si="80"/>
        <v>10551.83163424003</v>
      </c>
      <c r="Z299" s="13">
        <f t="shared" si="76"/>
        <v>59022.725904522653</v>
      </c>
      <c r="AA299" s="13">
        <f t="shared" si="68"/>
        <v>10749.23205532539</v>
      </c>
      <c r="AB299" s="38">
        <f t="shared" si="77"/>
        <v>15218.029501264906</v>
      </c>
    </row>
    <row r="300" spans="12:28" x14ac:dyDescent="0.2">
      <c r="L300">
        <v>300</v>
      </c>
      <c r="M300" s="37">
        <f t="shared" si="69"/>
        <v>12820.458264223957</v>
      </c>
      <c r="N300" s="13">
        <f t="shared" si="70"/>
        <v>53454.499467846683</v>
      </c>
      <c r="O300" s="13">
        <f t="shared" si="65"/>
        <v>12998.639929116778</v>
      </c>
      <c r="P300" s="13">
        <f t="shared" si="71"/>
        <v>17492.94187079728</v>
      </c>
      <c r="Q300" s="37">
        <f t="shared" si="78"/>
        <v>12827.920013121073</v>
      </c>
      <c r="R300" s="13">
        <f t="shared" si="72"/>
        <v>112922.77835215195</v>
      </c>
      <c r="S300" s="13">
        <f t="shared" si="66"/>
        <v>13204.329274294912</v>
      </c>
      <c r="T300" s="38">
        <f t="shared" si="73"/>
        <v>17492.94187079728</v>
      </c>
      <c r="U300" s="37">
        <f t="shared" si="79"/>
        <v>8611.9977078615011</v>
      </c>
      <c r="V300" s="13">
        <f t="shared" si="74"/>
        <v>56461.389176075973</v>
      </c>
      <c r="W300" s="13">
        <f t="shared" si="67"/>
        <v>8800.2023384484219</v>
      </c>
      <c r="X300" s="38">
        <f t="shared" si="75"/>
        <v>12228.481589410516</v>
      </c>
      <c r="Y300" s="37">
        <f t="shared" si="80"/>
        <v>10551.83163424003</v>
      </c>
      <c r="Z300" s="13">
        <f t="shared" si="76"/>
        <v>59022.725904522653</v>
      </c>
      <c r="AA300" s="13">
        <f t="shared" si="68"/>
        <v>10748.574053921773</v>
      </c>
      <c r="AB300" s="38">
        <f t="shared" si="77"/>
        <v>15218.029501264906</v>
      </c>
    </row>
    <row r="301" spans="12:28" x14ac:dyDescent="0.2">
      <c r="L301">
        <v>301</v>
      </c>
      <c r="M301" s="37">
        <f t="shared" si="69"/>
        <v>12820.458264223957</v>
      </c>
      <c r="N301" s="13">
        <f t="shared" si="70"/>
        <v>53454.499467846683</v>
      </c>
      <c r="O301" s="13">
        <f t="shared" si="65"/>
        <v>12998.047963452684</v>
      </c>
      <c r="P301" s="13">
        <f t="shared" si="71"/>
        <v>17492.94187079728</v>
      </c>
      <c r="Q301" s="37">
        <f t="shared" si="78"/>
        <v>12827.920013121073</v>
      </c>
      <c r="R301" s="13">
        <f t="shared" si="72"/>
        <v>112922.77835215195</v>
      </c>
      <c r="S301" s="13">
        <f t="shared" si="66"/>
        <v>13203.078745188022</v>
      </c>
      <c r="T301" s="38">
        <f t="shared" si="73"/>
        <v>17492.94187079728</v>
      </c>
      <c r="U301" s="37">
        <f t="shared" si="79"/>
        <v>8611.9977078615011</v>
      </c>
      <c r="V301" s="13">
        <f t="shared" si="74"/>
        <v>56461.389176075973</v>
      </c>
      <c r="W301" s="13">
        <f t="shared" si="67"/>
        <v>8799.5770738949759</v>
      </c>
      <c r="X301" s="38">
        <f t="shared" si="75"/>
        <v>12228.481589410516</v>
      </c>
      <c r="Y301" s="37">
        <f t="shared" si="80"/>
        <v>10551.83163424003</v>
      </c>
      <c r="Z301" s="13">
        <f t="shared" si="76"/>
        <v>59022.725904522653</v>
      </c>
      <c r="AA301" s="13">
        <f t="shared" si="68"/>
        <v>10747.920424620504</v>
      </c>
      <c r="AB301" s="38">
        <f t="shared" si="77"/>
        <v>15218.029501264906</v>
      </c>
    </row>
    <row r="302" spans="12:28" x14ac:dyDescent="0.2">
      <c r="L302">
        <v>302</v>
      </c>
      <c r="M302" s="37">
        <f t="shared" si="69"/>
        <v>12820.458264223957</v>
      </c>
      <c r="N302" s="13">
        <f t="shared" si="70"/>
        <v>53454.499467846683</v>
      </c>
      <c r="O302" s="13">
        <f t="shared" si="65"/>
        <v>12997.459918090999</v>
      </c>
      <c r="P302" s="13">
        <f t="shared" si="71"/>
        <v>17492.94187079728</v>
      </c>
      <c r="Q302" s="37">
        <f t="shared" si="78"/>
        <v>12827.920013121073</v>
      </c>
      <c r="R302" s="13">
        <f t="shared" si="72"/>
        <v>112922.77835215195</v>
      </c>
      <c r="S302" s="13">
        <f t="shared" si="66"/>
        <v>13201.836497730848</v>
      </c>
      <c r="T302" s="38">
        <f t="shared" si="73"/>
        <v>17492.94187079728</v>
      </c>
      <c r="U302" s="37">
        <f t="shared" si="79"/>
        <v>8611.9977078615011</v>
      </c>
      <c r="V302" s="13">
        <f t="shared" si="74"/>
        <v>56461.389176075973</v>
      </c>
      <c r="W302" s="13">
        <f t="shared" si="67"/>
        <v>8798.955950166388</v>
      </c>
      <c r="X302" s="38">
        <f t="shared" si="75"/>
        <v>12228.481589410516</v>
      </c>
      <c r="Y302" s="37">
        <f t="shared" si="80"/>
        <v>10551.83163424003</v>
      </c>
      <c r="Z302" s="13">
        <f t="shared" si="76"/>
        <v>59022.725904522653</v>
      </c>
      <c r="AA302" s="13">
        <f t="shared" si="68"/>
        <v>10747.271123990105</v>
      </c>
      <c r="AB302" s="38">
        <f t="shared" si="77"/>
        <v>15218.029501264906</v>
      </c>
    </row>
    <row r="303" spans="12:28" x14ac:dyDescent="0.2">
      <c r="L303">
        <v>303</v>
      </c>
      <c r="M303" s="37">
        <f t="shared" si="69"/>
        <v>12820.458264223957</v>
      </c>
      <c r="N303" s="13">
        <f t="shared" si="70"/>
        <v>53454.499467846683</v>
      </c>
      <c r="O303" s="13">
        <f t="shared" si="65"/>
        <v>12996.87575421685</v>
      </c>
      <c r="P303" s="13">
        <f t="shared" si="71"/>
        <v>17492.94187079728</v>
      </c>
      <c r="Q303" s="37">
        <f t="shared" si="78"/>
        <v>12827.920013121073</v>
      </c>
      <c r="R303" s="13">
        <f t="shared" si="72"/>
        <v>112922.77835215195</v>
      </c>
      <c r="S303" s="13">
        <f t="shared" si="66"/>
        <v>13200.602449926855</v>
      </c>
      <c r="T303" s="38">
        <f t="shared" si="73"/>
        <v>17492.94187079728</v>
      </c>
      <c r="U303" s="37">
        <f t="shared" si="79"/>
        <v>8611.9977078615011</v>
      </c>
      <c r="V303" s="13">
        <f t="shared" si="74"/>
        <v>56461.389176075973</v>
      </c>
      <c r="W303" s="13">
        <f t="shared" si="67"/>
        <v>8798.3389262643923</v>
      </c>
      <c r="X303" s="38">
        <f t="shared" si="75"/>
        <v>12228.481589410516</v>
      </c>
      <c r="Y303" s="37">
        <f t="shared" si="80"/>
        <v>10551.83163424003</v>
      </c>
      <c r="Z303" s="13">
        <f t="shared" si="76"/>
        <v>59022.725904522653</v>
      </c>
      <c r="AA303" s="13">
        <f t="shared" si="68"/>
        <v>10746.626109172448</v>
      </c>
      <c r="AB303" s="38">
        <f t="shared" si="77"/>
        <v>15218.029501264906</v>
      </c>
    </row>
    <row r="304" spans="12:28" x14ac:dyDescent="0.2">
      <c r="L304">
        <v>304</v>
      </c>
      <c r="M304" s="37">
        <f t="shared" si="69"/>
        <v>12820.458264223957</v>
      </c>
      <c r="N304" s="13">
        <f t="shared" si="70"/>
        <v>53454.499467846683</v>
      </c>
      <c r="O304" s="13">
        <f t="shared" si="65"/>
        <v>12996.295433526084</v>
      </c>
      <c r="P304" s="13">
        <f t="shared" si="71"/>
        <v>17492.94187079728</v>
      </c>
      <c r="Q304" s="37">
        <f t="shared" si="78"/>
        <v>12827.920013121073</v>
      </c>
      <c r="R304" s="13">
        <f t="shared" si="72"/>
        <v>112922.77835215195</v>
      </c>
      <c r="S304" s="13">
        <f t="shared" si="66"/>
        <v>13199.376520858415</v>
      </c>
      <c r="T304" s="38">
        <f t="shared" si="73"/>
        <v>17492.94187079728</v>
      </c>
      <c r="U304" s="37">
        <f t="shared" si="79"/>
        <v>8611.9977078615011</v>
      </c>
      <c r="V304" s="13">
        <f t="shared" si="74"/>
        <v>56461.389176075973</v>
      </c>
      <c r="W304" s="13">
        <f t="shared" si="67"/>
        <v>8797.7259617301715</v>
      </c>
      <c r="X304" s="38">
        <f t="shared" si="75"/>
        <v>12228.481589410516</v>
      </c>
      <c r="Y304" s="37">
        <f t="shared" si="80"/>
        <v>10551.83163424003</v>
      </c>
      <c r="Z304" s="13">
        <f t="shared" si="76"/>
        <v>59022.725904522653</v>
      </c>
      <c r="AA304" s="13">
        <f t="shared" si="68"/>
        <v>10745.985337873328</v>
      </c>
      <c r="AB304" s="38">
        <f t="shared" si="77"/>
        <v>15218.029501264906</v>
      </c>
    </row>
    <row r="305" spans="12:28" x14ac:dyDescent="0.2">
      <c r="L305">
        <v>305</v>
      </c>
      <c r="M305" s="37">
        <f t="shared" si="69"/>
        <v>12820.458264223957</v>
      </c>
      <c r="N305" s="13">
        <f t="shared" si="70"/>
        <v>53454.499467846683</v>
      </c>
      <c r="O305" s="13">
        <f t="shared" si="65"/>
        <v>12995.718918216897</v>
      </c>
      <c r="P305" s="13">
        <f t="shared" si="71"/>
        <v>17492.94187079728</v>
      </c>
      <c r="Q305" s="37">
        <f t="shared" si="78"/>
        <v>12827.920013121073</v>
      </c>
      <c r="R305" s="13">
        <f t="shared" si="72"/>
        <v>112922.77835215195</v>
      </c>
      <c r="S305" s="13">
        <f t="shared" si="66"/>
        <v>13198.158630669112</v>
      </c>
      <c r="T305" s="38">
        <f t="shared" si="73"/>
        <v>17492.94187079728</v>
      </c>
      <c r="U305" s="37">
        <f t="shared" si="79"/>
        <v>8611.9977078615011</v>
      </c>
      <c r="V305" s="13">
        <f t="shared" si="74"/>
        <v>56461.389176075973</v>
      </c>
      <c r="W305" s="13">
        <f t="shared" si="67"/>
        <v>8797.1170166355205</v>
      </c>
      <c r="X305" s="38">
        <f t="shared" si="75"/>
        <v>12228.481589410516</v>
      </c>
      <c r="Y305" s="37">
        <f t="shared" si="80"/>
        <v>10551.83163424003</v>
      </c>
      <c r="Z305" s="13">
        <f t="shared" si="76"/>
        <v>59022.725904522653</v>
      </c>
      <c r="AA305" s="13">
        <f t="shared" si="68"/>
        <v>10745.348768353218</v>
      </c>
      <c r="AB305" s="38">
        <f t="shared" si="77"/>
        <v>15218.029501264906</v>
      </c>
    </row>
    <row r="306" spans="12:28" x14ac:dyDescent="0.2">
      <c r="L306">
        <v>306</v>
      </c>
      <c r="M306" s="37">
        <f t="shared" si="69"/>
        <v>12820.458264223957</v>
      </c>
      <c r="N306" s="13">
        <f t="shared" si="70"/>
        <v>53454.499467846683</v>
      </c>
      <c r="O306" s="13">
        <f t="shared" si="65"/>
        <v>12995.146170981625</v>
      </c>
      <c r="P306" s="13">
        <f t="shared" si="71"/>
        <v>17492.94187079728</v>
      </c>
      <c r="Q306" s="37">
        <f t="shared" si="78"/>
        <v>12827.920013121073</v>
      </c>
      <c r="R306" s="13">
        <f t="shared" si="72"/>
        <v>112922.77835215195</v>
      </c>
      <c r="S306" s="13">
        <f t="shared" si="66"/>
        <v>13196.948700546405</v>
      </c>
      <c r="T306" s="38">
        <f t="shared" si="73"/>
        <v>17492.94187079728</v>
      </c>
      <c r="U306" s="37">
        <f t="shared" si="79"/>
        <v>8611.9977078615011</v>
      </c>
      <c r="V306" s="13">
        <f t="shared" si="74"/>
        <v>56461.389176075973</v>
      </c>
      <c r="W306" s="13">
        <f t="shared" si="67"/>
        <v>8796.5120515741673</v>
      </c>
      <c r="X306" s="38">
        <f t="shared" si="75"/>
        <v>12228.481589410516</v>
      </c>
      <c r="Y306" s="37">
        <f t="shared" si="80"/>
        <v>10551.83163424003</v>
      </c>
      <c r="Z306" s="13">
        <f t="shared" si="76"/>
        <v>59022.725904522653</v>
      </c>
      <c r="AA306" s="13">
        <f t="shared" si="68"/>
        <v>10744.716359418209</v>
      </c>
      <c r="AB306" s="38">
        <f t="shared" si="77"/>
        <v>15218.029501264906</v>
      </c>
    </row>
    <row r="307" spans="12:28" x14ac:dyDescent="0.2">
      <c r="L307">
        <v>307</v>
      </c>
      <c r="M307" s="37">
        <f t="shared" si="69"/>
        <v>12820.458264223957</v>
      </c>
      <c r="N307" s="13">
        <f t="shared" si="70"/>
        <v>53454.499467846683</v>
      </c>
      <c r="O307" s="13">
        <f t="shared" si="65"/>
        <v>12994.577154998702</v>
      </c>
      <c r="P307" s="13">
        <f t="shared" si="71"/>
        <v>17492.94187079728</v>
      </c>
      <c r="Q307" s="37">
        <f t="shared" si="78"/>
        <v>12827.920013121073</v>
      </c>
      <c r="R307" s="13">
        <f t="shared" si="72"/>
        <v>112922.77835215195</v>
      </c>
      <c r="S307" s="13">
        <f t="shared" si="66"/>
        <v>13195.746652704629</v>
      </c>
      <c r="T307" s="38">
        <f t="shared" si="73"/>
        <v>17492.94187079728</v>
      </c>
      <c r="U307" s="37">
        <f t="shared" si="79"/>
        <v>8611.9977078615011</v>
      </c>
      <c r="V307" s="13">
        <f t="shared" si="74"/>
        <v>56461.389176075973</v>
      </c>
      <c r="W307" s="13">
        <f t="shared" si="67"/>
        <v>8795.9110276532792</v>
      </c>
      <c r="X307" s="38">
        <f t="shared" si="75"/>
        <v>12228.481589410516</v>
      </c>
      <c r="Y307" s="37">
        <f t="shared" si="80"/>
        <v>10551.83163424003</v>
      </c>
      <c r="Z307" s="13">
        <f t="shared" si="76"/>
        <v>59022.725904522653</v>
      </c>
      <c r="AA307" s="13">
        <f t="shared" si="68"/>
        <v>10744.088070411113</v>
      </c>
      <c r="AB307" s="38">
        <f t="shared" si="77"/>
        <v>15218.029501264906</v>
      </c>
    </row>
    <row r="308" spans="12:28" x14ac:dyDescent="0.2">
      <c r="L308">
        <v>308</v>
      </c>
      <c r="M308" s="37">
        <f t="shared" si="69"/>
        <v>12820.458264223957</v>
      </c>
      <c r="N308" s="13">
        <f t="shared" si="70"/>
        <v>53454.499467846683</v>
      </c>
      <c r="O308" s="13">
        <f t="shared" si="65"/>
        <v>12994.011833924758</v>
      </c>
      <c r="P308" s="13">
        <f t="shared" si="71"/>
        <v>17492.94187079728</v>
      </c>
      <c r="Q308" s="37">
        <f t="shared" si="78"/>
        <v>12827.920013121073</v>
      </c>
      <c r="R308" s="13">
        <f t="shared" si="72"/>
        <v>112922.77835215195</v>
      </c>
      <c r="S308" s="13">
        <f t="shared" si="66"/>
        <v>13194.55241036832</v>
      </c>
      <c r="T308" s="38">
        <f t="shared" si="73"/>
        <v>17492.94187079728</v>
      </c>
      <c r="U308" s="37">
        <f t="shared" si="79"/>
        <v>8611.9977078615011</v>
      </c>
      <c r="V308" s="13">
        <f t="shared" si="74"/>
        <v>56461.389176075973</v>
      </c>
      <c r="W308" s="13">
        <f t="shared" si="67"/>
        <v>8795.3139064851239</v>
      </c>
      <c r="X308" s="38">
        <f t="shared" si="75"/>
        <v>12228.481589410516</v>
      </c>
      <c r="Y308" s="37">
        <f t="shared" si="80"/>
        <v>10551.83163424003</v>
      </c>
      <c r="Z308" s="13">
        <f t="shared" si="76"/>
        <v>59022.725904522653</v>
      </c>
      <c r="AA308" s="13">
        <f t="shared" si="68"/>
        <v>10743.463861202767</v>
      </c>
      <c r="AB308" s="38">
        <f t="shared" si="77"/>
        <v>15218.029501264906</v>
      </c>
    </row>
    <row r="309" spans="12:28" x14ac:dyDescent="0.2">
      <c r="L309">
        <v>309</v>
      </c>
      <c r="M309" s="37">
        <f t="shared" si="69"/>
        <v>12820.458264223957</v>
      </c>
      <c r="N309" s="13">
        <f t="shared" si="70"/>
        <v>53454.499467846683</v>
      </c>
      <c r="O309" s="13">
        <f t="shared" si="65"/>
        <v>12993.450171886891</v>
      </c>
      <c r="P309" s="13">
        <f t="shared" si="71"/>
        <v>17492.94187079728</v>
      </c>
      <c r="Q309" s="37">
        <f t="shared" si="78"/>
        <v>12827.920013121073</v>
      </c>
      <c r="R309" s="13">
        <f t="shared" si="72"/>
        <v>112922.77835215195</v>
      </c>
      <c r="S309" s="13">
        <f t="shared" si="66"/>
        <v>13193.365897755868</v>
      </c>
      <c r="T309" s="38">
        <f t="shared" si="73"/>
        <v>17492.94187079728</v>
      </c>
      <c r="U309" s="37">
        <f t="shared" si="79"/>
        <v>8611.9977078615011</v>
      </c>
      <c r="V309" s="13">
        <f t="shared" si="74"/>
        <v>56461.389176075973</v>
      </c>
      <c r="W309" s="13">
        <f t="shared" si="67"/>
        <v>8794.7206501788987</v>
      </c>
      <c r="X309" s="38">
        <f t="shared" si="75"/>
        <v>12228.481589410516</v>
      </c>
      <c r="Y309" s="37">
        <f t="shared" si="80"/>
        <v>10551.83163424003</v>
      </c>
      <c r="Z309" s="13">
        <f t="shared" si="76"/>
        <v>59022.725904522653</v>
      </c>
      <c r="AA309" s="13">
        <f t="shared" si="68"/>
        <v>10742.843692183469</v>
      </c>
      <c r="AB309" s="38">
        <f t="shared" si="77"/>
        <v>15218.029501264906</v>
      </c>
    </row>
    <row r="310" spans="12:28" x14ac:dyDescent="0.2">
      <c r="L310">
        <v>310</v>
      </c>
      <c r="M310" s="37">
        <f t="shared" si="69"/>
        <v>12820.458264223957</v>
      </c>
      <c r="N310" s="13">
        <f t="shared" si="70"/>
        <v>53454.499467846683</v>
      </c>
      <c r="O310" s="13">
        <f t="shared" si="65"/>
        <v>12992.892133475076</v>
      </c>
      <c r="P310" s="13">
        <f t="shared" si="71"/>
        <v>17492.94187079728</v>
      </c>
      <c r="Q310" s="37">
        <f t="shared" si="78"/>
        <v>12827.920013121073</v>
      </c>
      <c r="R310" s="13">
        <f t="shared" si="72"/>
        <v>112922.77835215195</v>
      </c>
      <c r="S310" s="13">
        <f t="shared" si="66"/>
        <v>13192.187040063498</v>
      </c>
      <c r="T310" s="38">
        <f t="shared" si="73"/>
        <v>17492.94187079728</v>
      </c>
      <c r="U310" s="37">
        <f t="shared" si="79"/>
        <v>8611.9977078615011</v>
      </c>
      <c r="V310" s="13">
        <f t="shared" si="74"/>
        <v>56461.389176075973</v>
      </c>
      <c r="W310" s="13">
        <f t="shared" si="67"/>
        <v>8794.1312213327146</v>
      </c>
      <c r="X310" s="38">
        <f t="shared" si="75"/>
        <v>12228.481589410516</v>
      </c>
      <c r="Y310" s="37">
        <f t="shared" si="80"/>
        <v>10551.83163424003</v>
      </c>
      <c r="Z310" s="13">
        <f t="shared" si="76"/>
        <v>59022.725904522653</v>
      </c>
      <c r="AA310" s="13">
        <f t="shared" si="68"/>
        <v>10742.22752425462</v>
      </c>
      <c r="AB310" s="38">
        <f t="shared" si="77"/>
        <v>15218.029501264906</v>
      </c>
    </row>
    <row r="311" spans="12:28" x14ac:dyDescent="0.2">
      <c r="L311">
        <v>311</v>
      </c>
      <c r="M311" s="37">
        <f t="shared" si="69"/>
        <v>12820.458264223957</v>
      </c>
      <c r="N311" s="13">
        <f t="shared" si="70"/>
        <v>53454.499467846683</v>
      </c>
      <c r="O311" s="13">
        <f t="shared" si="65"/>
        <v>12992.337683734717</v>
      </c>
      <c r="P311" s="13">
        <f t="shared" si="71"/>
        <v>17492.94187079728</v>
      </c>
      <c r="Q311" s="37">
        <f t="shared" si="78"/>
        <v>12827.920013121073</v>
      </c>
      <c r="R311" s="13">
        <f t="shared" si="72"/>
        <v>112922.77835215195</v>
      </c>
      <c r="S311" s="13">
        <f t="shared" si="66"/>
        <v>13191.015763449535</v>
      </c>
      <c r="T311" s="38">
        <f t="shared" si="73"/>
        <v>17492.94187079728</v>
      </c>
      <c r="U311" s="37">
        <f t="shared" si="79"/>
        <v>8611.9977078615011</v>
      </c>
      <c r="V311" s="13">
        <f t="shared" si="74"/>
        <v>56461.389176075973</v>
      </c>
      <c r="W311" s="13">
        <f t="shared" si="67"/>
        <v>8793.5455830257324</v>
      </c>
      <c r="X311" s="38">
        <f t="shared" si="75"/>
        <v>12228.481589410516</v>
      </c>
      <c r="Y311" s="37">
        <f t="shared" si="80"/>
        <v>10551.83163424003</v>
      </c>
      <c r="Z311" s="13">
        <f t="shared" si="76"/>
        <v>59022.725904522653</v>
      </c>
      <c r="AA311" s="13">
        <f t="shared" si="68"/>
        <v>10741.61531882049</v>
      </c>
      <c r="AB311" s="38">
        <f t="shared" si="77"/>
        <v>15218.029501264906</v>
      </c>
    </row>
    <row r="312" spans="12:28" x14ac:dyDescent="0.2">
      <c r="L312">
        <v>312</v>
      </c>
      <c r="M312" s="37">
        <f t="shared" si="69"/>
        <v>12820.458264223957</v>
      </c>
      <c r="N312" s="13">
        <f t="shared" si="70"/>
        <v>53454.499467846683</v>
      </c>
      <c r="O312" s="13">
        <f t="shared" si="65"/>
        <v>12991.786788159363</v>
      </c>
      <c r="P312" s="13">
        <f t="shared" si="71"/>
        <v>17492.94187079728</v>
      </c>
      <c r="Q312" s="37">
        <f t="shared" si="78"/>
        <v>12827.920013121073</v>
      </c>
      <c r="R312" s="13">
        <f t="shared" si="72"/>
        <v>112922.77835215195</v>
      </c>
      <c r="S312" s="13">
        <f t="shared" si="66"/>
        <v>13189.851995018995</v>
      </c>
      <c r="T312" s="38">
        <f t="shared" si="73"/>
        <v>17492.94187079728</v>
      </c>
      <c r="U312" s="37">
        <f t="shared" si="79"/>
        <v>8611.9977078615011</v>
      </c>
      <c r="V312" s="13">
        <f t="shared" si="74"/>
        <v>56461.389176075973</v>
      </c>
      <c r="W312" s="13">
        <f t="shared" si="67"/>
        <v>8792.963698810463</v>
      </c>
      <c r="X312" s="38">
        <f t="shared" si="75"/>
        <v>12228.481589410516</v>
      </c>
      <c r="Y312" s="37">
        <f t="shared" si="80"/>
        <v>10551.83163424003</v>
      </c>
      <c r="Z312" s="13">
        <f t="shared" si="76"/>
        <v>59022.725904522653</v>
      </c>
      <c r="AA312" s="13">
        <f t="shared" si="68"/>
        <v>10741.007037780168</v>
      </c>
      <c r="AB312" s="38">
        <f t="shared" si="77"/>
        <v>15218.029501264906</v>
      </c>
    </row>
    <row r="313" spans="12:28" x14ac:dyDescent="0.2">
      <c r="L313">
        <v>313</v>
      </c>
      <c r="M313" s="37">
        <f t="shared" si="69"/>
        <v>12820.458264223957</v>
      </c>
      <c r="N313" s="13">
        <f t="shared" si="70"/>
        <v>53454.499467846683</v>
      </c>
      <c r="O313" s="13">
        <f t="shared" si="65"/>
        <v>12991.239412683532</v>
      </c>
      <c r="P313" s="13">
        <f t="shared" si="71"/>
        <v>17492.94187079728</v>
      </c>
      <c r="Q313" s="37">
        <f t="shared" si="78"/>
        <v>12827.920013121073</v>
      </c>
      <c r="R313" s="13">
        <f t="shared" si="72"/>
        <v>112922.77835215195</v>
      </c>
      <c r="S313" s="13">
        <f t="shared" si="66"/>
        <v>13188.695662808459</v>
      </c>
      <c r="T313" s="38">
        <f t="shared" si="73"/>
        <v>17492.94187079728</v>
      </c>
      <c r="U313" s="37">
        <f t="shared" si="79"/>
        <v>8611.9977078615011</v>
      </c>
      <c r="V313" s="13">
        <f t="shared" si="74"/>
        <v>56461.389176075973</v>
      </c>
      <c r="W313" s="13">
        <f t="shared" si="67"/>
        <v>8792.3855327051951</v>
      </c>
      <c r="X313" s="38">
        <f t="shared" si="75"/>
        <v>12228.481589410516</v>
      </c>
      <c r="Y313" s="37">
        <f t="shared" si="80"/>
        <v>10551.83163424003</v>
      </c>
      <c r="Z313" s="13">
        <f t="shared" si="76"/>
        <v>59022.725904522653</v>
      </c>
      <c r="AA313" s="13">
        <f t="shared" si="68"/>
        <v>10740.402643519656</v>
      </c>
      <c r="AB313" s="38">
        <f t="shared" si="77"/>
        <v>15218.029501264906</v>
      </c>
    </row>
    <row r="314" spans="12:28" x14ac:dyDescent="0.2">
      <c r="L314">
        <v>314</v>
      </c>
      <c r="M314" s="37">
        <f t="shared" si="69"/>
        <v>12820.458264223957</v>
      </c>
      <c r="N314" s="13">
        <f t="shared" si="70"/>
        <v>53454.499467846683</v>
      </c>
      <c r="O314" s="13">
        <f t="shared" si="65"/>
        <v>12990.695523675698</v>
      </c>
      <c r="P314" s="13">
        <f t="shared" si="71"/>
        <v>17492.94187079728</v>
      </c>
      <c r="Q314" s="37">
        <f t="shared" si="78"/>
        <v>12827.920013121073</v>
      </c>
      <c r="R314" s="13">
        <f t="shared" si="72"/>
        <v>112922.77835215195</v>
      </c>
      <c r="S314" s="13">
        <f t="shared" si="66"/>
        <v>13187.546695771238</v>
      </c>
      <c r="T314" s="38">
        <f t="shared" si="73"/>
        <v>17492.94187079728</v>
      </c>
      <c r="U314" s="37">
        <f t="shared" si="79"/>
        <v>8611.9977078615011</v>
      </c>
      <c r="V314" s="13">
        <f t="shared" si="74"/>
        <v>56461.389176075973</v>
      </c>
      <c r="W314" s="13">
        <f t="shared" si="67"/>
        <v>8791.8110491865846</v>
      </c>
      <c r="X314" s="38">
        <f t="shared" si="75"/>
        <v>12228.481589410516</v>
      </c>
      <c r="Y314" s="37">
        <f t="shared" si="80"/>
        <v>10551.83163424003</v>
      </c>
      <c r="Z314" s="13">
        <f t="shared" si="76"/>
        <v>59022.725904522653</v>
      </c>
      <c r="AA314" s="13">
        <f t="shared" si="68"/>
        <v>10739.802098904116</v>
      </c>
      <c r="AB314" s="38">
        <f t="shared" si="77"/>
        <v>15218.029501264906</v>
      </c>
    </row>
    <row r="315" spans="12:28" x14ac:dyDescent="0.2">
      <c r="L315">
        <v>315</v>
      </c>
      <c r="M315" s="37">
        <f t="shared" si="69"/>
        <v>12820.458264223957</v>
      </c>
      <c r="N315" s="13">
        <f t="shared" si="70"/>
        <v>53454.499467846683</v>
      </c>
      <c r="O315" s="13">
        <f t="shared" si="65"/>
        <v>12990.155087931407</v>
      </c>
      <c r="P315" s="13">
        <f t="shared" si="71"/>
        <v>17492.94187079728</v>
      </c>
      <c r="Q315" s="37">
        <f t="shared" si="78"/>
        <v>12827.920013121073</v>
      </c>
      <c r="R315" s="13">
        <f t="shared" si="72"/>
        <v>112922.77835215195</v>
      </c>
      <c r="S315" s="13">
        <f t="shared" si="66"/>
        <v>13186.405023762825</v>
      </c>
      <c r="T315" s="38">
        <f t="shared" si="73"/>
        <v>17492.94187079728</v>
      </c>
      <c r="U315" s="37">
        <f t="shared" si="79"/>
        <v>8611.9977078615011</v>
      </c>
      <c r="V315" s="13">
        <f t="shared" si="74"/>
        <v>56461.389176075973</v>
      </c>
      <c r="W315" s="13">
        <f t="shared" si="67"/>
        <v>8791.2402131823765</v>
      </c>
      <c r="X315" s="38">
        <f t="shared" si="75"/>
        <v>12228.481589410516</v>
      </c>
      <c r="Y315" s="37">
        <f t="shared" si="80"/>
        <v>10551.83163424003</v>
      </c>
      <c r="Z315" s="13">
        <f t="shared" si="76"/>
        <v>59022.725904522653</v>
      </c>
      <c r="AA315" s="13">
        <f t="shared" si="68"/>
        <v>10739.20536727026</v>
      </c>
      <c r="AB315" s="38">
        <f t="shared" si="77"/>
        <v>15218.029501264906</v>
      </c>
    </row>
    <row r="316" spans="12:28" x14ac:dyDescent="0.2">
      <c r="L316">
        <v>316</v>
      </c>
      <c r="M316" s="37">
        <f t="shared" si="69"/>
        <v>12820.458264223957</v>
      </c>
      <c r="N316" s="13">
        <f t="shared" si="70"/>
        <v>53454.499467846683</v>
      </c>
      <c r="O316" s="13">
        <f t="shared" si="65"/>
        <v>12989.61807266651</v>
      </c>
      <c r="P316" s="13">
        <f t="shared" si="71"/>
        <v>17492.94187079728</v>
      </c>
      <c r="Q316" s="37">
        <f t="shared" si="78"/>
        <v>12827.920013121073</v>
      </c>
      <c r="R316" s="13">
        <f t="shared" si="72"/>
        <v>112922.77835215195</v>
      </c>
      <c r="S316" s="13">
        <f t="shared" si="66"/>
        <v>13185.270577526617</v>
      </c>
      <c r="T316" s="38">
        <f t="shared" si="73"/>
        <v>17492.94187079728</v>
      </c>
      <c r="U316" s="37">
        <f t="shared" si="79"/>
        <v>8611.9977078615011</v>
      </c>
      <c r="V316" s="13">
        <f t="shared" si="74"/>
        <v>56461.389176075973</v>
      </c>
      <c r="W316" s="13">
        <f t="shared" si="67"/>
        <v>8790.6729900642731</v>
      </c>
      <c r="X316" s="38">
        <f t="shared" si="75"/>
        <v>12228.481589410516</v>
      </c>
      <c r="Y316" s="37">
        <f t="shared" si="80"/>
        <v>10551.83163424003</v>
      </c>
      <c r="Z316" s="13">
        <f t="shared" si="76"/>
        <v>59022.725904522653</v>
      </c>
      <c r="AA316" s="13">
        <f t="shared" si="68"/>
        <v>10738.612412418899</v>
      </c>
      <c r="AB316" s="38">
        <f t="shared" si="77"/>
        <v>15218.029501264906</v>
      </c>
    </row>
    <row r="317" spans="12:28" x14ac:dyDescent="0.2">
      <c r="L317">
        <v>317</v>
      </c>
      <c r="M317" s="37">
        <f t="shared" si="69"/>
        <v>12820.458264223957</v>
      </c>
      <c r="N317" s="13">
        <f t="shared" si="70"/>
        <v>53454.499467846683</v>
      </c>
      <c r="O317" s="13">
        <f t="shared" si="65"/>
        <v>12989.08444551054</v>
      </c>
      <c r="P317" s="13">
        <f t="shared" si="71"/>
        <v>17492.94187079728</v>
      </c>
      <c r="Q317" s="37">
        <f t="shared" si="78"/>
        <v>12827.920013121073</v>
      </c>
      <c r="R317" s="13">
        <f t="shared" si="72"/>
        <v>112922.77835215195</v>
      </c>
      <c r="S317" s="13">
        <f t="shared" si="66"/>
        <v>13184.143288679912</v>
      </c>
      <c r="T317" s="38">
        <f t="shared" si="73"/>
        <v>17492.94187079728</v>
      </c>
      <c r="U317" s="37">
        <f t="shared" si="79"/>
        <v>8611.9977078615011</v>
      </c>
      <c r="V317" s="13">
        <f t="shared" si="74"/>
        <v>56461.389176075973</v>
      </c>
      <c r="W317" s="13">
        <f t="shared" si="67"/>
        <v>8790.1093456409199</v>
      </c>
      <c r="X317" s="38">
        <f t="shared" si="75"/>
        <v>12228.481589410516</v>
      </c>
      <c r="Y317" s="37">
        <f t="shared" si="80"/>
        <v>10551.83163424003</v>
      </c>
      <c r="Z317" s="13">
        <f t="shared" si="76"/>
        <v>59022.725904522653</v>
      </c>
      <c r="AA317" s="13">
        <f t="shared" si="68"/>
        <v>10738.023198607611</v>
      </c>
      <c r="AB317" s="38">
        <f t="shared" si="77"/>
        <v>15218.029501264906</v>
      </c>
    </row>
    <row r="318" spans="12:28" x14ac:dyDescent="0.2">
      <c r="L318">
        <v>318</v>
      </c>
      <c r="M318" s="37">
        <f t="shared" si="69"/>
        <v>12820.458264223957</v>
      </c>
      <c r="N318" s="13">
        <f t="shared" si="70"/>
        <v>53454.499467846683</v>
      </c>
      <c r="O318" s="13">
        <f t="shared" si="65"/>
        <v>12988.554174500205</v>
      </c>
      <c r="P318" s="13">
        <f t="shared" si="71"/>
        <v>17492.94187079728</v>
      </c>
      <c r="Q318" s="37">
        <f t="shared" si="78"/>
        <v>12827.920013121073</v>
      </c>
      <c r="R318" s="13">
        <f t="shared" si="72"/>
        <v>112922.77835215195</v>
      </c>
      <c r="S318" s="13">
        <f t="shared" si="66"/>
        <v>13183.023089700167</v>
      </c>
      <c r="T318" s="38">
        <f t="shared" si="73"/>
        <v>17492.94187079728</v>
      </c>
      <c r="U318" s="37">
        <f t="shared" si="79"/>
        <v>8611.9977078615011</v>
      </c>
      <c r="V318" s="13">
        <f t="shared" si="74"/>
        <v>56461.389176075973</v>
      </c>
      <c r="W318" s="13">
        <f t="shared" si="67"/>
        <v>8789.5492461510476</v>
      </c>
      <c r="X318" s="38">
        <f t="shared" si="75"/>
        <v>12228.481589410516</v>
      </c>
      <c r="Y318" s="37">
        <f t="shared" si="80"/>
        <v>10551.83163424003</v>
      </c>
      <c r="Z318" s="13">
        <f t="shared" si="76"/>
        <v>59022.725904522653</v>
      </c>
      <c r="AA318" s="13">
        <f t="shared" si="68"/>
        <v>10737.43769054356</v>
      </c>
      <c r="AB318" s="38">
        <f t="shared" si="77"/>
        <v>15218.029501264906</v>
      </c>
    </row>
    <row r="319" spans="12:28" x14ac:dyDescent="0.2">
      <c r="L319">
        <v>319</v>
      </c>
      <c r="M319" s="37">
        <f t="shared" si="69"/>
        <v>12820.458264223957</v>
      </c>
      <c r="N319" s="13">
        <f t="shared" si="70"/>
        <v>53454.499467846683</v>
      </c>
      <c r="O319" s="13">
        <f t="shared" si="65"/>
        <v>12988.027228073006</v>
      </c>
      <c r="P319" s="13">
        <f t="shared" si="71"/>
        <v>17492.94187079728</v>
      </c>
      <c r="Q319" s="37">
        <f t="shared" si="78"/>
        <v>12827.920013121073</v>
      </c>
      <c r="R319" s="13">
        <f t="shared" si="72"/>
        <v>112922.77835215195</v>
      </c>
      <c r="S319" s="13">
        <f t="shared" si="66"/>
        <v>13181.909913911517</v>
      </c>
      <c r="T319" s="38">
        <f t="shared" si="73"/>
        <v>17492.94187079728</v>
      </c>
      <c r="U319" s="37">
        <f t="shared" si="79"/>
        <v>8611.9977078615011</v>
      </c>
      <c r="V319" s="13">
        <f t="shared" si="74"/>
        <v>56461.389176075973</v>
      </c>
      <c r="W319" s="13">
        <f t="shared" si="67"/>
        <v>8788.9926582567241</v>
      </c>
      <c r="X319" s="38">
        <f t="shared" si="75"/>
        <v>12228.481589410516</v>
      </c>
      <c r="Y319" s="37">
        <f t="shared" si="80"/>
        <v>10551.83163424003</v>
      </c>
      <c r="Z319" s="13">
        <f t="shared" si="76"/>
        <v>59022.725904522653</v>
      </c>
      <c r="AA319" s="13">
        <f t="shared" si="68"/>
        <v>10736.855853376464</v>
      </c>
      <c r="AB319" s="38">
        <f t="shared" si="77"/>
        <v>15218.029501264906</v>
      </c>
    </row>
    <row r="320" spans="12:28" x14ac:dyDescent="0.2">
      <c r="L320">
        <v>320</v>
      </c>
      <c r="M320" s="37">
        <f t="shared" si="69"/>
        <v>12820.458264223957</v>
      </c>
      <c r="N320" s="13">
        <f t="shared" si="70"/>
        <v>53454.499467846683</v>
      </c>
      <c r="O320" s="13">
        <f t="shared" si="65"/>
        <v>12987.503575060977</v>
      </c>
      <c r="P320" s="13">
        <f t="shared" si="71"/>
        <v>17492.94187079728</v>
      </c>
      <c r="Q320" s="37">
        <f t="shared" si="78"/>
        <v>12827.920013121073</v>
      </c>
      <c r="R320" s="13">
        <f t="shared" si="72"/>
        <v>112922.77835215195</v>
      </c>
      <c r="S320" s="13">
        <f t="shared" si="66"/>
        <v>13180.803695471548</v>
      </c>
      <c r="T320" s="38">
        <f t="shared" si="73"/>
        <v>17492.94187079728</v>
      </c>
      <c r="U320" s="37">
        <f t="shared" si="79"/>
        <v>8611.9977078615011</v>
      </c>
      <c r="V320" s="13">
        <f t="shared" si="74"/>
        <v>56461.389176075973</v>
      </c>
      <c r="W320" s="13">
        <f t="shared" si="67"/>
        <v>8788.4395490367388</v>
      </c>
      <c r="X320" s="38">
        <f t="shared" si="75"/>
        <v>12228.481589410516</v>
      </c>
      <c r="Y320" s="37">
        <f t="shared" si="80"/>
        <v>10551.83163424003</v>
      </c>
      <c r="Z320" s="13">
        <f t="shared" si="76"/>
        <v>59022.725904522653</v>
      </c>
      <c r="AA320" s="13">
        <f t="shared" si="68"/>
        <v>10736.277652691664</v>
      </c>
      <c r="AB320" s="38">
        <f t="shared" si="77"/>
        <v>15218.029501264906</v>
      </c>
    </row>
    <row r="321" spans="12:28" x14ac:dyDescent="0.2">
      <c r="L321">
        <v>321</v>
      </c>
      <c r="M321" s="37">
        <f t="shared" si="69"/>
        <v>12820.458264223957</v>
      </c>
      <c r="N321" s="13">
        <f t="shared" si="70"/>
        <v>53454.499467846683</v>
      </c>
      <c r="O321" s="13">
        <f t="shared" ref="O321:O384" si="81">N321/$L321+M321</f>
        <v>12986.983184684537</v>
      </c>
      <c r="P321" s="13">
        <f t="shared" si="71"/>
        <v>17492.94187079728</v>
      </c>
      <c r="Q321" s="37">
        <f t="shared" si="78"/>
        <v>12827.920013121073</v>
      </c>
      <c r="R321" s="13">
        <f t="shared" si="72"/>
        <v>112922.77835215195</v>
      </c>
      <c r="S321" s="13">
        <f t="shared" ref="S321:S384" si="82">R321/$L321+Q321</f>
        <v>13179.704369358305</v>
      </c>
      <c r="T321" s="38">
        <f t="shared" si="73"/>
        <v>17492.94187079728</v>
      </c>
      <c r="U321" s="37">
        <f t="shared" si="79"/>
        <v>8611.9977078615011</v>
      </c>
      <c r="V321" s="13">
        <f t="shared" si="74"/>
        <v>56461.389176075973</v>
      </c>
      <c r="W321" s="13">
        <f t="shared" ref="W321:W384" si="83">V321/$L321+U321</f>
        <v>8787.8898859801175</v>
      </c>
      <c r="X321" s="38">
        <f t="shared" si="75"/>
        <v>12228.481589410516</v>
      </c>
      <c r="Y321" s="37">
        <f t="shared" si="80"/>
        <v>10551.83163424003</v>
      </c>
      <c r="Z321" s="13">
        <f t="shared" si="76"/>
        <v>59022.725904522653</v>
      </c>
      <c r="AA321" s="13">
        <f t="shared" ref="AA321:AA384" si="84">Z321/$L321+Y321</f>
        <v>10735.703054503341</v>
      </c>
      <c r="AB321" s="38">
        <f t="shared" si="77"/>
        <v>15218.029501264906</v>
      </c>
    </row>
    <row r="322" spans="12:28" x14ac:dyDescent="0.2">
      <c r="L322">
        <v>322</v>
      </c>
      <c r="M322" s="37">
        <f t="shared" ref="M322:M385" si="85">SUM($B$8:$B$12)</f>
        <v>12820.458264223957</v>
      </c>
      <c r="N322" s="13">
        <f t="shared" ref="N322:N385" si="86">SUM($B$6:$B$7)</f>
        <v>53454.499467846683</v>
      </c>
      <c r="O322" s="13">
        <f t="shared" si="81"/>
        <v>12986.466026546463</v>
      </c>
      <c r="P322" s="13">
        <f t="shared" ref="P322:P385" si="87">SUM($B$8:$B$9,$B$12:$B$13)</f>
        <v>17492.94187079728</v>
      </c>
      <c r="Q322" s="37">
        <f t="shared" si="78"/>
        <v>12827.920013121073</v>
      </c>
      <c r="R322" s="13">
        <f t="shared" ref="R322:R385" si="88">SUM($C$6:$C$7)</f>
        <v>112922.77835215195</v>
      </c>
      <c r="S322" s="13">
        <f t="shared" si="82"/>
        <v>13178.611871357569</v>
      </c>
      <c r="T322" s="38">
        <f t="shared" ref="T322:T385" si="89">SUM($C$8:$C$9,$C$12:$C$13)</f>
        <v>17492.94187079728</v>
      </c>
      <c r="U322" s="37">
        <f t="shared" si="79"/>
        <v>8611.9977078615011</v>
      </c>
      <c r="V322" s="13">
        <f t="shared" ref="V322:V385" si="90">SUM($D$6:$D$7)</f>
        <v>56461.389176075973</v>
      </c>
      <c r="W322" s="13">
        <f t="shared" si="83"/>
        <v>8787.3436369797491</v>
      </c>
      <c r="X322" s="38">
        <f t="shared" ref="X322:X385" si="91">SUM($D$8:$D$9,$D$12:$D$13)</f>
        <v>12228.481589410516</v>
      </c>
      <c r="Y322" s="37">
        <f t="shared" si="80"/>
        <v>10551.83163424003</v>
      </c>
      <c r="Z322" s="13">
        <f t="shared" ref="Z322:Z385" si="92">SUM($E$6:$E$7)</f>
        <v>59022.725904522653</v>
      </c>
      <c r="AA322" s="13">
        <f t="shared" si="84"/>
        <v>10735.132025247865</v>
      </c>
      <c r="AB322" s="38">
        <f t="shared" ref="AB322:AB385" si="93">SUM($E$8:$E$9,$E$12:$E$13)</f>
        <v>15218.029501264906</v>
      </c>
    </row>
    <row r="323" spans="12:28" x14ac:dyDescent="0.2">
      <c r="L323">
        <v>323</v>
      </c>
      <c r="M323" s="37">
        <f t="shared" si="85"/>
        <v>12820.458264223957</v>
      </c>
      <c r="N323" s="13">
        <f t="shared" si="86"/>
        <v>53454.499467846683</v>
      </c>
      <c r="O323" s="13">
        <f t="shared" si="81"/>
        <v>12985.952070625959</v>
      </c>
      <c r="P323" s="13">
        <f t="shared" si="87"/>
        <v>17492.94187079728</v>
      </c>
      <c r="Q323" s="37">
        <f t="shared" ref="Q323:Q386" si="94">SUM($C$8:$C$9,$C$11:$C$12)</f>
        <v>12827.920013121073</v>
      </c>
      <c r="R323" s="13">
        <f t="shared" si="88"/>
        <v>112922.77835215195</v>
      </c>
      <c r="S323" s="13">
        <f t="shared" si="82"/>
        <v>13177.526138050336</v>
      </c>
      <c r="T323" s="38">
        <f t="shared" si="89"/>
        <v>17492.94187079728</v>
      </c>
      <c r="U323" s="37">
        <f t="shared" ref="U323:U386" si="95">SUM($D$8:$D$9,$D$11:$D$12)</f>
        <v>8611.9977078615011</v>
      </c>
      <c r="V323" s="13">
        <f t="shared" si="90"/>
        <v>56461.389176075973</v>
      </c>
      <c r="W323" s="13">
        <f t="shared" si="83"/>
        <v>8786.8007703261319</v>
      </c>
      <c r="X323" s="38">
        <f t="shared" si="91"/>
        <v>12228.481589410516</v>
      </c>
      <c r="Y323" s="37">
        <f t="shared" ref="Y323:Y386" si="96">SUM($E$8:$E$9,$E$11:$E$12)</f>
        <v>10551.83163424003</v>
      </c>
      <c r="Z323" s="13">
        <f t="shared" si="92"/>
        <v>59022.725904522653</v>
      </c>
      <c r="AA323" s="13">
        <f t="shared" si="84"/>
        <v>10734.564531777252</v>
      </c>
      <c r="AB323" s="38">
        <f t="shared" si="93"/>
        <v>15218.029501264906</v>
      </c>
    </row>
    <row r="324" spans="12:28" x14ac:dyDescent="0.2">
      <c r="L324">
        <v>324</v>
      </c>
      <c r="M324" s="37">
        <f t="shared" si="85"/>
        <v>12820.458264223957</v>
      </c>
      <c r="N324" s="13">
        <f t="shared" si="86"/>
        <v>53454.499467846683</v>
      </c>
      <c r="O324" s="13">
        <f t="shared" si="81"/>
        <v>12985.441287272866</v>
      </c>
      <c r="P324" s="13">
        <f t="shared" si="87"/>
        <v>17492.94187079728</v>
      </c>
      <c r="Q324" s="37">
        <f t="shared" si="94"/>
        <v>12827.920013121073</v>
      </c>
      <c r="R324" s="13">
        <f t="shared" si="88"/>
        <v>112922.77835215195</v>
      </c>
      <c r="S324" s="13">
        <f t="shared" si="82"/>
        <v>13176.447106800553</v>
      </c>
      <c r="T324" s="38">
        <f t="shared" si="89"/>
        <v>17492.94187079728</v>
      </c>
      <c r="U324" s="37">
        <f t="shared" si="95"/>
        <v>8611.9977078615011</v>
      </c>
      <c r="V324" s="13">
        <f t="shared" si="90"/>
        <v>56461.389176075973</v>
      </c>
      <c r="W324" s="13">
        <f t="shared" si="83"/>
        <v>8786.2612547012413</v>
      </c>
      <c r="X324" s="38">
        <f t="shared" si="91"/>
        <v>12228.481589410516</v>
      </c>
      <c r="Y324" s="37">
        <f t="shared" si="96"/>
        <v>10551.83163424003</v>
      </c>
      <c r="Z324" s="13">
        <f t="shared" si="92"/>
        <v>59022.725904522653</v>
      </c>
      <c r="AA324" s="13">
        <f t="shared" si="84"/>
        <v>10734.000541352754</v>
      </c>
      <c r="AB324" s="38">
        <f t="shared" si="93"/>
        <v>15218.029501264906</v>
      </c>
    </row>
    <row r="325" spans="12:28" x14ac:dyDescent="0.2">
      <c r="L325">
        <v>325</v>
      </c>
      <c r="M325" s="37">
        <f t="shared" si="85"/>
        <v>12820.458264223957</v>
      </c>
      <c r="N325" s="13">
        <f t="shared" si="86"/>
        <v>53454.499467846683</v>
      </c>
      <c r="O325" s="13">
        <f t="shared" si="81"/>
        <v>12984.933647201946</v>
      </c>
      <c r="P325" s="13">
        <f t="shared" si="87"/>
        <v>17492.94187079728</v>
      </c>
      <c r="Q325" s="37">
        <f t="shared" si="94"/>
        <v>12827.920013121073</v>
      </c>
      <c r="R325" s="13">
        <f t="shared" si="88"/>
        <v>112922.77835215195</v>
      </c>
      <c r="S325" s="13">
        <f t="shared" si="82"/>
        <v>13175.374715743079</v>
      </c>
      <c r="T325" s="38">
        <f t="shared" si="89"/>
        <v>17492.94187079728</v>
      </c>
      <c r="U325" s="37">
        <f t="shared" si="95"/>
        <v>8611.9977078615011</v>
      </c>
      <c r="V325" s="13">
        <f t="shared" si="90"/>
        <v>56461.389176075973</v>
      </c>
      <c r="W325" s="13">
        <f t="shared" si="83"/>
        <v>8785.7250591725042</v>
      </c>
      <c r="X325" s="38">
        <f t="shared" si="91"/>
        <v>12228.481589410516</v>
      </c>
      <c r="Y325" s="37">
        <f t="shared" si="96"/>
        <v>10551.83163424003</v>
      </c>
      <c r="Z325" s="13">
        <f t="shared" si="92"/>
        <v>59022.725904522653</v>
      </c>
      <c r="AA325" s="13">
        <f t="shared" si="84"/>
        <v>10733.440021638562</v>
      </c>
      <c r="AB325" s="38">
        <f t="shared" si="93"/>
        <v>15218.029501264906</v>
      </c>
    </row>
    <row r="326" spans="12:28" x14ac:dyDescent="0.2">
      <c r="L326">
        <v>326</v>
      </c>
      <c r="M326" s="37">
        <f t="shared" si="85"/>
        <v>12820.458264223957</v>
      </c>
      <c r="N326" s="13">
        <f t="shared" si="86"/>
        <v>53454.499467846683</v>
      </c>
      <c r="O326" s="13">
        <f t="shared" si="81"/>
        <v>12984.42912148729</v>
      </c>
      <c r="P326" s="13">
        <f t="shared" si="87"/>
        <v>17492.94187079728</v>
      </c>
      <c r="Q326" s="37">
        <f t="shared" si="94"/>
        <v>12827.920013121073</v>
      </c>
      <c r="R326" s="13">
        <f t="shared" si="88"/>
        <v>112922.77835215195</v>
      </c>
      <c r="S326" s="13">
        <f t="shared" si="82"/>
        <v>13174.308903771846</v>
      </c>
      <c r="T326" s="38">
        <f t="shared" si="89"/>
        <v>17492.94187079728</v>
      </c>
      <c r="U326" s="37">
        <f t="shared" si="95"/>
        <v>8611.9977078615011</v>
      </c>
      <c r="V326" s="13">
        <f t="shared" si="90"/>
        <v>56461.389176075973</v>
      </c>
      <c r="W326" s="13">
        <f t="shared" si="83"/>
        <v>8785.1921531868884</v>
      </c>
      <c r="X326" s="38">
        <f t="shared" si="91"/>
        <v>12228.481589410516</v>
      </c>
      <c r="Y326" s="37">
        <f t="shared" si="96"/>
        <v>10551.83163424003</v>
      </c>
      <c r="Z326" s="13">
        <f t="shared" si="92"/>
        <v>59022.725904522653</v>
      </c>
      <c r="AA326" s="13">
        <f t="shared" si="84"/>
        <v>10732.882940695621</v>
      </c>
      <c r="AB326" s="38">
        <f t="shared" si="93"/>
        <v>15218.029501264906</v>
      </c>
    </row>
    <row r="327" spans="12:28" x14ac:dyDescent="0.2">
      <c r="L327">
        <v>327</v>
      </c>
      <c r="M327" s="37">
        <f t="shared" si="85"/>
        <v>12820.458264223957</v>
      </c>
      <c r="N327" s="13">
        <f t="shared" si="86"/>
        <v>53454.499467846683</v>
      </c>
      <c r="O327" s="13">
        <f t="shared" si="81"/>
        <v>12983.927681556821</v>
      </c>
      <c r="P327" s="13">
        <f t="shared" si="87"/>
        <v>17492.94187079728</v>
      </c>
      <c r="Q327" s="37">
        <f t="shared" si="94"/>
        <v>12827.920013121073</v>
      </c>
      <c r="R327" s="13">
        <f t="shared" si="88"/>
        <v>112922.77835215195</v>
      </c>
      <c r="S327" s="13">
        <f t="shared" si="82"/>
        <v>13173.249610528264</v>
      </c>
      <c r="T327" s="38">
        <f t="shared" si="89"/>
        <v>17492.94187079728</v>
      </c>
      <c r="U327" s="37">
        <f t="shared" si="95"/>
        <v>8611.9977078615011</v>
      </c>
      <c r="V327" s="13">
        <f t="shared" si="90"/>
        <v>56461.389176075973</v>
      </c>
      <c r="W327" s="13">
        <f t="shared" si="83"/>
        <v>8784.6625065650969</v>
      </c>
      <c r="X327" s="38">
        <f t="shared" si="91"/>
        <v>12228.481589410516</v>
      </c>
      <c r="Y327" s="37">
        <f t="shared" si="96"/>
        <v>10551.83163424003</v>
      </c>
      <c r="Z327" s="13">
        <f t="shared" si="92"/>
        <v>59022.725904522653</v>
      </c>
      <c r="AA327" s="13">
        <f t="shared" si="84"/>
        <v>10732.329266975574</v>
      </c>
      <c r="AB327" s="38">
        <f t="shared" si="93"/>
        <v>15218.029501264906</v>
      </c>
    </row>
    <row r="328" spans="12:28" x14ac:dyDescent="0.2">
      <c r="L328">
        <v>328</v>
      </c>
      <c r="M328" s="37">
        <f t="shared" si="85"/>
        <v>12820.458264223957</v>
      </c>
      <c r="N328" s="13">
        <f t="shared" si="86"/>
        <v>53454.499467846683</v>
      </c>
      <c r="O328" s="13">
        <f t="shared" si="81"/>
        <v>12983.429299186904</v>
      </c>
      <c r="P328" s="13">
        <f t="shared" si="87"/>
        <v>17492.94187079728</v>
      </c>
      <c r="Q328" s="37">
        <f t="shared" si="94"/>
        <v>12827.920013121073</v>
      </c>
      <c r="R328" s="13">
        <f t="shared" si="88"/>
        <v>112922.77835215195</v>
      </c>
      <c r="S328" s="13">
        <f t="shared" si="82"/>
        <v>13172.196776389828</v>
      </c>
      <c r="T328" s="38">
        <f t="shared" si="89"/>
        <v>17492.94187079728</v>
      </c>
      <c r="U328" s="37">
        <f t="shared" si="95"/>
        <v>8611.9977078615011</v>
      </c>
      <c r="V328" s="13">
        <f t="shared" si="90"/>
        <v>56461.389176075973</v>
      </c>
      <c r="W328" s="13">
        <f t="shared" si="83"/>
        <v>8784.1360894958798</v>
      </c>
      <c r="X328" s="38">
        <f t="shared" si="91"/>
        <v>12228.481589410516</v>
      </c>
      <c r="Y328" s="37">
        <f t="shared" si="96"/>
        <v>10551.83163424003</v>
      </c>
      <c r="Z328" s="13">
        <f t="shared" si="92"/>
        <v>59022.725904522653</v>
      </c>
      <c r="AA328" s="13">
        <f t="shared" si="84"/>
        <v>10731.778969314795</v>
      </c>
      <c r="AB328" s="38">
        <f t="shared" si="93"/>
        <v>15218.029501264906</v>
      </c>
    </row>
    <row r="329" spans="12:28" x14ac:dyDescent="0.2">
      <c r="L329">
        <v>329</v>
      </c>
      <c r="M329" s="37">
        <f t="shared" si="85"/>
        <v>12820.458264223957</v>
      </c>
      <c r="N329" s="13">
        <f t="shared" si="86"/>
        <v>53454.499467846683</v>
      </c>
      <c r="O329" s="13">
        <f t="shared" si="81"/>
        <v>12982.933946497047</v>
      </c>
      <c r="P329" s="13">
        <f t="shared" si="87"/>
        <v>17492.94187079728</v>
      </c>
      <c r="Q329" s="37">
        <f t="shared" si="94"/>
        <v>12827.920013121073</v>
      </c>
      <c r="R329" s="13">
        <f t="shared" si="88"/>
        <v>112922.77835215195</v>
      </c>
      <c r="S329" s="13">
        <f t="shared" si="82"/>
        <v>13171.150342458921</v>
      </c>
      <c r="T329" s="38">
        <f t="shared" si="89"/>
        <v>17492.94187079728</v>
      </c>
      <c r="U329" s="37">
        <f t="shared" si="95"/>
        <v>8611.9977078615011</v>
      </c>
      <c r="V329" s="13">
        <f t="shared" si="90"/>
        <v>56461.389176075973</v>
      </c>
      <c r="W329" s="13">
        <f t="shared" si="83"/>
        <v>8783.6128725304243</v>
      </c>
      <c r="X329" s="38">
        <f t="shared" si="91"/>
        <v>12228.481589410516</v>
      </c>
      <c r="Y329" s="37">
        <f t="shared" si="96"/>
        <v>10551.83163424003</v>
      </c>
      <c r="Z329" s="13">
        <f t="shared" si="92"/>
        <v>59022.725904522653</v>
      </c>
      <c r="AA329" s="13">
        <f t="shared" si="84"/>
        <v>10731.232016928549</v>
      </c>
      <c r="AB329" s="38">
        <f t="shared" si="93"/>
        <v>15218.029501264906</v>
      </c>
    </row>
    <row r="330" spans="12:28" x14ac:dyDescent="0.2">
      <c r="L330">
        <v>330</v>
      </c>
      <c r="M330" s="37">
        <f t="shared" si="85"/>
        <v>12820.458264223957</v>
      </c>
      <c r="N330" s="13">
        <f t="shared" si="86"/>
        <v>53454.499467846683</v>
      </c>
      <c r="O330" s="13">
        <f t="shared" si="81"/>
        <v>12982.441595944703</v>
      </c>
      <c r="P330" s="13">
        <f t="shared" si="87"/>
        <v>17492.94187079728</v>
      </c>
      <c r="Q330" s="37">
        <f t="shared" si="94"/>
        <v>12827.920013121073</v>
      </c>
      <c r="R330" s="13">
        <f t="shared" si="88"/>
        <v>112922.77835215195</v>
      </c>
      <c r="S330" s="13">
        <f t="shared" si="82"/>
        <v>13170.110250551836</v>
      </c>
      <c r="T330" s="38">
        <f t="shared" si="89"/>
        <v>17492.94187079728</v>
      </c>
      <c r="U330" s="37">
        <f t="shared" si="95"/>
        <v>8611.9977078615011</v>
      </c>
      <c r="V330" s="13">
        <f t="shared" si="90"/>
        <v>56461.389176075973</v>
      </c>
      <c r="W330" s="13">
        <f t="shared" si="83"/>
        <v>8783.0928265768835</v>
      </c>
      <c r="X330" s="38">
        <f t="shared" si="91"/>
        <v>12228.481589410516</v>
      </c>
      <c r="Y330" s="37">
        <f t="shared" si="96"/>
        <v>10551.83163424003</v>
      </c>
      <c r="Z330" s="13">
        <f t="shared" si="92"/>
        <v>59022.725904522653</v>
      </c>
      <c r="AA330" s="13">
        <f t="shared" si="84"/>
        <v>10730.68837940525</v>
      </c>
      <c r="AB330" s="38">
        <f t="shared" si="93"/>
        <v>15218.029501264906</v>
      </c>
    </row>
    <row r="331" spans="12:28" x14ac:dyDescent="0.2">
      <c r="L331">
        <v>331</v>
      </c>
      <c r="M331" s="37">
        <f t="shared" si="85"/>
        <v>12820.458264223957</v>
      </c>
      <c r="N331" s="13">
        <f t="shared" si="86"/>
        <v>53454.499467846683</v>
      </c>
      <c r="O331" s="13">
        <f t="shared" si="81"/>
        <v>12981.95222032017</v>
      </c>
      <c r="P331" s="13">
        <f t="shared" si="87"/>
        <v>17492.94187079728</v>
      </c>
      <c r="Q331" s="37">
        <f t="shared" si="94"/>
        <v>12827.920013121073</v>
      </c>
      <c r="R331" s="13">
        <f t="shared" si="88"/>
        <v>112922.77835215195</v>
      </c>
      <c r="S331" s="13">
        <f t="shared" si="82"/>
        <v>13169.076443187998</v>
      </c>
      <c r="T331" s="38">
        <f t="shared" si="89"/>
        <v>17492.94187079728</v>
      </c>
      <c r="U331" s="37">
        <f t="shared" si="95"/>
        <v>8611.9977078615011</v>
      </c>
      <c r="V331" s="13">
        <f t="shared" si="90"/>
        <v>56461.389176075973</v>
      </c>
      <c r="W331" s="13">
        <f t="shared" si="83"/>
        <v>8782.5759228949628</v>
      </c>
      <c r="X331" s="38">
        <f t="shared" si="91"/>
        <v>12228.481589410516</v>
      </c>
      <c r="Y331" s="37">
        <f t="shared" si="96"/>
        <v>10551.83163424003</v>
      </c>
      <c r="Z331" s="13">
        <f t="shared" si="92"/>
        <v>59022.725904522653</v>
      </c>
      <c r="AA331" s="13">
        <f t="shared" si="84"/>
        <v>10730.148026700825</v>
      </c>
      <c r="AB331" s="38">
        <f t="shared" si="93"/>
        <v>15218.029501264906</v>
      </c>
    </row>
    <row r="332" spans="12:28" x14ac:dyDescent="0.2">
      <c r="L332">
        <v>332</v>
      </c>
      <c r="M332" s="37">
        <f t="shared" si="85"/>
        <v>12820.458264223957</v>
      </c>
      <c r="N332" s="13">
        <f t="shared" si="86"/>
        <v>53454.499467846683</v>
      </c>
      <c r="O332" s="13">
        <f t="shared" si="81"/>
        <v>12981.465792741566</v>
      </c>
      <c r="P332" s="13">
        <f t="shared" si="87"/>
        <v>17492.94187079728</v>
      </c>
      <c r="Q332" s="37">
        <f t="shared" si="94"/>
        <v>12827.920013121073</v>
      </c>
      <c r="R332" s="13">
        <f t="shared" si="88"/>
        <v>112922.77835215195</v>
      </c>
      <c r="S332" s="13">
        <f t="shared" si="82"/>
        <v>13168.048863579363</v>
      </c>
      <c r="T332" s="38">
        <f t="shared" si="89"/>
        <v>17492.94187079728</v>
      </c>
      <c r="U332" s="37">
        <f t="shared" si="95"/>
        <v>8611.9977078615011</v>
      </c>
      <c r="V332" s="13">
        <f t="shared" si="90"/>
        <v>56461.389176075973</v>
      </c>
      <c r="W332" s="13">
        <f t="shared" si="83"/>
        <v>8782.0621330906451</v>
      </c>
      <c r="X332" s="38">
        <f t="shared" si="91"/>
        <v>12228.481589410516</v>
      </c>
      <c r="Y332" s="37">
        <f t="shared" si="96"/>
        <v>10551.83163424003</v>
      </c>
      <c r="Z332" s="13">
        <f t="shared" si="92"/>
        <v>59022.725904522653</v>
      </c>
      <c r="AA332" s="13">
        <f t="shared" si="84"/>
        <v>10729.61092913317</v>
      </c>
      <c r="AB332" s="38">
        <f t="shared" si="93"/>
        <v>15218.029501264906</v>
      </c>
    </row>
    <row r="333" spans="12:28" x14ac:dyDescent="0.2">
      <c r="L333">
        <v>333</v>
      </c>
      <c r="M333" s="37">
        <f t="shared" si="85"/>
        <v>12820.458264223957</v>
      </c>
      <c r="N333" s="13">
        <f t="shared" si="86"/>
        <v>53454.499467846683</v>
      </c>
      <c r="O333" s="13">
        <f t="shared" si="81"/>
        <v>12980.982286649923</v>
      </c>
      <c r="P333" s="13">
        <f t="shared" si="87"/>
        <v>17492.94187079728</v>
      </c>
      <c r="Q333" s="37">
        <f t="shared" si="94"/>
        <v>12827.920013121073</v>
      </c>
      <c r="R333" s="13">
        <f t="shared" si="88"/>
        <v>112922.77835215195</v>
      </c>
      <c r="S333" s="13">
        <f t="shared" si="82"/>
        <v>13167.027455620027</v>
      </c>
      <c r="T333" s="38">
        <f t="shared" si="89"/>
        <v>17492.94187079728</v>
      </c>
      <c r="U333" s="37">
        <f t="shared" si="95"/>
        <v>8611.9977078615011</v>
      </c>
      <c r="V333" s="13">
        <f t="shared" si="90"/>
        <v>56461.389176075973</v>
      </c>
      <c r="W333" s="13">
        <f t="shared" si="83"/>
        <v>8781.5514291109794</v>
      </c>
      <c r="X333" s="38">
        <f t="shared" si="91"/>
        <v>12228.481589410516</v>
      </c>
      <c r="Y333" s="37">
        <f t="shared" si="96"/>
        <v>10551.83163424003</v>
      </c>
      <c r="Z333" s="13">
        <f t="shared" si="92"/>
        <v>59022.725904522653</v>
      </c>
      <c r="AA333" s="13">
        <f t="shared" si="84"/>
        <v>10729.077057376735</v>
      </c>
      <c r="AB333" s="38">
        <f t="shared" si="93"/>
        <v>15218.029501264906</v>
      </c>
    </row>
    <row r="334" spans="12:28" x14ac:dyDescent="0.2">
      <c r="L334">
        <v>334</v>
      </c>
      <c r="M334" s="37">
        <f t="shared" si="85"/>
        <v>12820.458264223957</v>
      </c>
      <c r="N334" s="13">
        <f t="shared" si="86"/>
        <v>53454.499467846683</v>
      </c>
      <c r="O334" s="13">
        <f t="shared" si="81"/>
        <v>12980.501675804337</v>
      </c>
      <c r="P334" s="13">
        <f t="shared" si="87"/>
        <v>17492.94187079728</v>
      </c>
      <c r="Q334" s="37">
        <f t="shared" si="94"/>
        <v>12827.920013121073</v>
      </c>
      <c r="R334" s="13">
        <f t="shared" si="88"/>
        <v>112922.77835215195</v>
      </c>
      <c r="S334" s="13">
        <f t="shared" si="82"/>
        <v>13166.012163876019</v>
      </c>
      <c r="T334" s="38">
        <f t="shared" si="89"/>
        <v>17492.94187079728</v>
      </c>
      <c r="U334" s="37">
        <f t="shared" si="95"/>
        <v>8611.9977078615011</v>
      </c>
      <c r="V334" s="13">
        <f t="shared" si="90"/>
        <v>56461.389176075973</v>
      </c>
      <c r="W334" s="13">
        <f t="shared" si="83"/>
        <v>8781.0437832389744</v>
      </c>
      <c r="X334" s="38">
        <f t="shared" si="91"/>
        <v>12228.481589410516</v>
      </c>
      <c r="Y334" s="37">
        <f t="shared" si="96"/>
        <v>10551.83163424003</v>
      </c>
      <c r="Z334" s="13">
        <f t="shared" si="92"/>
        <v>59022.725904522653</v>
      </c>
      <c r="AA334" s="13">
        <f t="shared" si="84"/>
        <v>10728.546382457163</v>
      </c>
      <c r="AB334" s="38">
        <f t="shared" si="93"/>
        <v>15218.029501264906</v>
      </c>
    </row>
    <row r="335" spans="12:28" x14ac:dyDescent="0.2">
      <c r="L335">
        <v>335</v>
      </c>
      <c r="M335" s="37">
        <f t="shared" si="85"/>
        <v>12820.458264223957</v>
      </c>
      <c r="N335" s="13">
        <f t="shared" si="86"/>
        <v>53454.499467846683</v>
      </c>
      <c r="O335" s="13">
        <f t="shared" si="81"/>
        <v>12980.023934277231</v>
      </c>
      <c r="P335" s="13">
        <f t="shared" si="87"/>
        <v>17492.94187079728</v>
      </c>
      <c r="Q335" s="37">
        <f t="shared" si="94"/>
        <v>12827.920013121073</v>
      </c>
      <c r="R335" s="13">
        <f t="shared" si="88"/>
        <v>112922.77835215195</v>
      </c>
      <c r="S335" s="13">
        <f t="shared" si="82"/>
        <v>13165.002933575257</v>
      </c>
      <c r="T335" s="38">
        <f t="shared" si="89"/>
        <v>17492.94187079728</v>
      </c>
      <c r="U335" s="37">
        <f t="shared" si="95"/>
        <v>8611.9977078615011</v>
      </c>
      <c r="V335" s="13">
        <f t="shared" si="90"/>
        <v>56461.389176075973</v>
      </c>
      <c r="W335" s="13">
        <f t="shared" si="83"/>
        <v>8780.5391680885932</v>
      </c>
      <c r="X335" s="38">
        <f t="shared" si="91"/>
        <v>12228.481589410516</v>
      </c>
      <c r="Y335" s="37">
        <f t="shared" si="96"/>
        <v>10551.83163424003</v>
      </c>
      <c r="Z335" s="13">
        <f t="shared" si="92"/>
        <v>59022.725904522653</v>
      </c>
      <c r="AA335" s="13">
        <f t="shared" si="84"/>
        <v>10728.018875746067</v>
      </c>
      <c r="AB335" s="38">
        <f t="shared" si="93"/>
        <v>15218.029501264906</v>
      </c>
    </row>
    <row r="336" spans="12:28" x14ac:dyDescent="0.2">
      <c r="L336">
        <v>336</v>
      </c>
      <c r="M336" s="37">
        <f t="shared" si="85"/>
        <v>12820.458264223957</v>
      </c>
      <c r="N336" s="13">
        <f t="shared" si="86"/>
        <v>53454.499467846683</v>
      </c>
      <c r="O336" s="13">
        <f t="shared" si="81"/>
        <v>12979.549036449691</v>
      </c>
      <c r="P336" s="13">
        <f t="shared" si="87"/>
        <v>17492.94187079728</v>
      </c>
      <c r="Q336" s="37">
        <f t="shared" si="94"/>
        <v>12827.920013121073</v>
      </c>
      <c r="R336" s="13">
        <f t="shared" si="88"/>
        <v>112922.77835215195</v>
      </c>
      <c r="S336" s="13">
        <f t="shared" si="82"/>
        <v>13163.999710597716</v>
      </c>
      <c r="T336" s="38">
        <f t="shared" si="89"/>
        <v>17492.94187079728</v>
      </c>
      <c r="U336" s="37">
        <f t="shared" si="95"/>
        <v>8611.9977078615011</v>
      </c>
      <c r="V336" s="13">
        <f t="shared" si="90"/>
        <v>56461.389176075973</v>
      </c>
      <c r="W336" s="13">
        <f t="shared" si="83"/>
        <v>8780.037556599822</v>
      </c>
      <c r="X336" s="38">
        <f t="shared" si="91"/>
        <v>12228.481589410516</v>
      </c>
      <c r="Y336" s="37">
        <f t="shared" si="96"/>
        <v>10551.83163424003</v>
      </c>
      <c r="Z336" s="13">
        <f t="shared" si="92"/>
        <v>59022.725904522653</v>
      </c>
      <c r="AA336" s="13">
        <f t="shared" si="84"/>
        <v>10727.494508955871</v>
      </c>
      <c r="AB336" s="38">
        <f t="shared" si="93"/>
        <v>15218.029501264906</v>
      </c>
    </row>
    <row r="337" spans="12:28" x14ac:dyDescent="0.2">
      <c r="L337">
        <v>337</v>
      </c>
      <c r="M337" s="37">
        <f t="shared" si="85"/>
        <v>12820.458264223957</v>
      </c>
      <c r="N337" s="13">
        <f t="shared" si="86"/>
        <v>53454.499467846683</v>
      </c>
      <c r="O337" s="13">
        <f t="shared" si="81"/>
        <v>12979.076957006884</v>
      </c>
      <c r="P337" s="13">
        <f t="shared" si="87"/>
        <v>17492.94187079728</v>
      </c>
      <c r="Q337" s="37">
        <f t="shared" si="94"/>
        <v>12827.920013121073</v>
      </c>
      <c r="R337" s="13">
        <f t="shared" si="88"/>
        <v>112922.77835215195</v>
      </c>
      <c r="S337" s="13">
        <f t="shared" si="82"/>
        <v>13163.002441465738</v>
      </c>
      <c r="T337" s="38">
        <f t="shared" si="89"/>
        <v>17492.94187079728</v>
      </c>
      <c r="U337" s="37">
        <f t="shared" si="95"/>
        <v>8611.9977078615011</v>
      </c>
      <c r="V337" s="13">
        <f t="shared" si="90"/>
        <v>56461.389176075973</v>
      </c>
      <c r="W337" s="13">
        <f t="shared" si="83"/>
        <v>8779.5389220338329</v>
      </c>
      <c r="X337" s="38">
        <f t="shared" si="91"/>
        <v>12228.481589410516</v>
      </c>
      <c r="Y337" s="37">
        <f t="shared" si="96"/>
        <v>10551.83163424003</v>
      </c>
      <c r="Z337" s="13">
        <f t="shared" si="92"/>
        <v>59022.725904522653</v>
      </c>
      <c r="AA337" s="13">
        <f t="shared" si="84"/>
        <v>10726.973254134757</v>
      </c>
      <c r="AB337" s="38">
        <f t="shared" si="93"/>
        <v>15218.029501264906</v>
      </c>
    </row>
    <row r="338" spans="12:28" x14ac:dyDescent="0.2">
      <c r="L338">
        <v>338</v>
      </c>
      <c r="M338" s="37">
        <f t="shared" si="85"/>
        <v>12820.458264223957</v>
      </c>
      <c r="N338" s="13">
        <f t="shared" si="86"/>
        <v>53454.499467846683</v>
      </c>
      <c r="O338" s="13">
        <f t="shared" si="81"/>
        <v>12978.607670933563</v>
      </c>
      <c r="P338" s="13">
        <f t="shared" si="87"/>
        <v>17492.94187079728</v>
      </c>
      <c r="Q338" s="37">
        <f t="shared" si="94"/>
        <v>12827.920013121073</v>
      </c>
      <c r="R338" s="13">
        <f t="shared" si="88"/>
        <v>112922.77835215195</v>
      </c>
      <c r="S338" s="13">
        <f t="shared" si="82"/>
        <v>13162.011073334541</v>
      </c>
      <c r="T338" s="38">
        <f t="shared" si="89"/>
        <v>17492.94187079728</v>
      </c>
      <c r="U338" s="37">
        <f t="shared" si="95"/>
        <v>8611.9977078615011</v>
      </c>
      <c r="V338" s="13">
        <f t="shared" si="90"/>
        <v>56461.389176075973</v>
      </c>
      <c r="W338" s="13">
        <f t="shared" si="83"/>
        <v>8779.0432379682352</v>
      </c>
      <c r="X338" s="38">
        <f t="shared" si="91"/>
        <v>12228.481589410516</v>
      </c>
      <c r="Y338" s="37">
        <f t="shared" si="96"/>
        <v>10551.83163424003</v>
      </c>
      <c r="Z338" s="13">
        <f t="shared" si="92"/>
        <v>59022.725904522653</v>
      </c>
      <c r="AA338" s="13">
        <f t="shared" si="84"/>
        <v>10726.455083661695</v>
      </c>
      <c r="AB338" s="38">
        <f t="shared" si="93"/>
        <v>15218.029501264906</v>
      </c>
    </row>
    <row r="339" spans="12:28" x14ac:dyDescent="0.2">
      <c r="L339">
        <v>339</v>
      </c>
      <c r="M339" s="37">
        <f t="shared" si="85"/>
        <v>12820.458264223957</v>
      </c>
      <c r="N339" s="13">
        <f t="shared" si="86"/>
        <v>53454.499467846683</v>
      </c>
      <c r="O339" s="13">
        <f t="shared" si="81"/>
        <v>12978.141153509639</v>
      </c>
      <c r="P339" s="13">
        <f t="shared" si="87"/>
        <v>17492.94187079728</v>
      </c>
      <c r="Q339" s="37">
        <f t="shared" si="94"/>
        <v>12827.920013121073</v>
      </c>
      <c r="R339" s="13">
        <f t="shared" si="88"/>
        <v>112922.77835215195</v>
      </c>
      <c r="S339" s="13">
        <f t="shared" si="82"/>
        <v>13161.025553982878</v>
      </c>
      <c r="T339" s="38">
        <f t="shared" si="89"/>
        <v>17492.94187079728</v>
      </c>
      <c r="U339" s="37">
        <f t="shared" si="95"/>
        <v>8611.9977078615011</v>
      </c>
      <c r="V339" s="13">
        <f t="shared" si="90"/>
        <v>56461.389176075973</v>
      </c>
      <c r="W339" s="13">
        <f t="shared" si="83"/>
        <v>8778.5504782924036</v>
      </c>
      <c r="X339" s="38">
        <f t="shared" si="91"/>
        <v>12228.481589410516</v>
      </c>
      <c r="Y339" s="37">
        <f t="shared" si="96"/>
        <v>10551.83163424003</v>
      </c>
      <c r="Z339" s="13">
        <f t="shared" si="92"/>
        <v>59022.725904522653</v>
      </c>
      <c r="AA339" s="13">
        <f t="shared" si="84"/>
        <v>10725.939970241572</v>
      </c>
      <c r="AB339" s="38">
        <f t="shared" si="93"/>
        <v>15218.029501264906</v>
      </c>
    </row>
    <row r="340" spans="12:28" x14ac:dyDescent="0.2">
      <c r="L340">
        <v>340</v>
      </c>
      <c r="M340" s="37">
        <f t="shared" si="85"/>
        <v>12820.458264223957</v>
      </c>
      <c r="N340" s="13">
        <f t="shared" si="86"/>
        <v>53454.499467846683</v>
      </c>
      <c r="O340" s="13">
        <f t="shared" si="81"/>
        <v>12977.677380305859</v>
      </c>
      <c r="P340" s="13">
        <f t="shared" si="87"/>
        <v>17492.94187079728</v>
      </c>
      <c r="Q340" s="37">
        <f t="shared" si="94"/>
        <v>12827.920013121073</v>
      </c>
      <c r="R340" s="13">
        <f t="shared" si="88"/>
        <v>112922.77835215195</v>
      </c>
      <c r="S340" s="13">
        <f t="shared" si="82"/>
        <v>13160.045831803873</v>
      </c>
      <c r="T340" s="38">
        <f t="shared" si="89"/>
        <v>17492.94187079728</v>
      </c>
      <c r="U340" s="37">
        <f t="shared" si="95"/>
        <v>8611.9977078615011</v>
      </c>
      <c r="V340" s="13">
        <f t="shared" si="90"/>
        <v>56461.389176075973</v>
      </c>
      <c r="W340" s="13">
        <f t="shared" si="83"/>
        <v>8778.0606172029002</v>
      </c>
      <c r="X340" s="38">
        <f t="shared" si="91"/>
        <v>12228.481589410516</v>
      </c>
      <c r="Y340" s="37">
        <f t="shared" si="96"/>
        <v>10551.83163424003</v>
      </c>
      <c r="Z340" s="13">
        <f t="shared" si="92"/>
        <v>59022.725904522653</v>
      </c>
      <c r="AA340" s="13">
        <f t="shared" si="84"/>
        <v>10725.42788690039</v>
      </c>
      <c r="AB340" s="38">
        <f t="shared" si="93"/>
        <v>15218.029501264906</v>
      </c>
    </row>
    <row r="341" spans="12:28" x14ac:dyDescent="0.2">
      <c r="L341">
        <v>341</v>
      </c>
      <c r="M341" s="37">
        <f t="shared" si="85"/>
        <v>12820.458264223957</v>
      </c>
      <c r="N341" s="13">
        <f t="shared" si="86"/>
        <v>53454.499467846683</v>
      </c>
      <c r="O341" s="13">
        <f t="shared" si="81"/>
        <v>12977.216327179518</v>
      </c>
      <c r="P341" s="13">
        <f t="shared" si="87"/>
        <v>17492.94187079728</v>
      </c>
      <c r="Q341" s="37">
        <f t="shared" si="94"/>
        <v>12827.920013121073</v>
      </c>
      <c r="R341" s="13">
        <f t="shared" si="88"/>
        <v>112922.77835215195</v>
      </c>
      <c r="S341" s="13">
        <f t="shared" si="82"/>
        <v>13159.071855796004</v>
      </c>
      <c r="T341" s="38">
        <f t="shared" si="89"/>
        <v>17492.94187079728</v>
      </c>
      <c r="U341" s="37">
        <f t="shared" si="95"/>
        <v>8611.9977078615011</v>
      </c>
      <c r="V341" s="13">
        <f t="shared" si="90"/>
        <v>56461.389176075973</v>
      </c>
      <c r="W341" s="13">
        <f t="shared" si="83"/>
        <v>8777.573629198967</v>
      </c>
      <c r="X341" s="38">
        <f t="shared" si="91"/>
        <v>12228.481589410516</v>
      </c>
      <c r="Y341" s="37">
        <f t="shared" si="96"/>
        <v>10551.83163424003</v>
      </c>
      <c r="Z341" s="13">
        <f t="shared" si="92"/>
        <v>59022.725904522653</v>
      </c>
      <c r="AA341" s="13">
        <f t="shared" si="84"/>
        <v>10724.918806980566</v>
      </c>
      <c r="AB341" s="38">
        <f t="shared" si="93"/>
        <v>15218.029501264906</v>
      </c>
    </row>
    <row r="342" spans="12:28" x14ac:dyDescent="0.2">
      <c r="L342">
        <v>342</v>
      </c>
      <c r="M342" s="37">
        <f t="shared" si="85"/>
        <v>12820.458264223957</v>
      </c>
      <c r="N342" s="13">
        <f t="shared" si="86"/>
        <v>53454.499467846683</v>
      </c>
      <c r="O342" s="13">
        <f t="shared" si="81"/>
        <v>12976.757970270291</v>
      </c>
      <c r="P342" s="13">
        <f t="shared" si="87"/>
        <v>17492.94187079728</v>
      </c>
      <c r="Q342" s="37">
        <f t="shared" si="94"/>
        <v>12827.920013121073</v>
      </c>
      <c r="R342" s="13">
        <f t="shared" si="88"/>
        <v>112922.77835215195</v>
      </c>
      <c r="S342" s="13">
        <f t="shared" si="82"/>
        <v>13158.103575554265</v>
      </c>
      <c r="T342" s="38">
        <f t="shared" si="89"/>
        <v>17492.94187079728</v>
      </c>
      <c r="U342" s="37">
        <f t="shared" si="95"/>
        <v>8611.9977078615011</v>
      </c>
      <c r="V342" s="13">
        <f t="shared" si="90"/>
        <v>56461.389176075973</v>
      </c>
      <c r="W342" s="13">
        <f t="shared" si="83"/>
        <v>8777.0894890780983</v>
      </c>
      <c r="X342" s="38">
        <f t="shared" si="91"/>
        <v>12228.481589410516</v>
      </c>
      <c r="Y342" s="37">
        <f t="shared" si="96"/>
        <v>10551.83163424003</v>
      </c>
      <c r="Z342" s="13">
        <f t="shared" si="92"/>
        <v>59022.725904522653</v>
      </c>
      <c r="AA342" s="13">
        <f t="shared" si="84"/>
        <v>10724.412704136295</v>
      </c>
      <c r="AB342" s="38">
        <f t="shared" si="93"/>
        <v>15218.029501264906</v>
      </c>
    </row>
    <row r="343" spans="12:28" x14ac:dyDescent="0.2">
      <c r="L343">
        <v>343</v>
      </c>
      <c r="M343" s="37">
        <f t="shared" si="85"/>
        <v>12820.458264223957</v>
      </c>
      <c r="N343" s="13">
        <f t="shared" si="86"/>
        <v>53454.499467846683</v>
      </c>
      <c r="O343" s="13">
        <f t="shared" si="81"/>
        <v>12976.302285996104</v>
      </c>
      <c r="P343" s="13">
        <f t="shared" si="87"/>
        <v>17492.94187079728</v>
      </c>
      <c r="Q343" s="37">
        <f t="shared" si="94"/>
        <v>12827.920013121073</v>
      </c>
      <c r="R343" s="13">
        <f t="shared" si="88"/>
        <v>112922.77835215195</v>
      </c>
      <c r="S343" s="13">
        <f t="shared" si="82"/>
        <v>13157.140941261458</v>
      </c>
      <c r="T343" s="38">
        <f t="shared" si="89"/>
        <v>17492.94187079728</v>
      </c>
      <c r="U343" s="37">
        <f t="shared" si="95"/>
        <v>8611.9977078615011</v>
      </c>
      <c r="V343" s="13">
        <f t="shared" si="90"/>
        <v>56461.389176075973</v>
      </c>
      <c r="W343" s="13">
        <f t="shared" si="83"/>
        <v>8776.6081719316935</v>
      </c>
      <c r="X343" s="38">
        <f t="shared" si="91"/>
        <v>12228.481589410516</v>
      </c>
      <c r="Y343" s="37">
        <f t="shared" si="96"/>
        <v>10551.83163424003</v>
      </c>
      <c r="Z343" s="13">
        <f t="shared" si="92"/>
        <v>59022.725904522653</v>
      </c>
      <c r="AA343" s="13">
        <f t="shared" si="84"/>
        <v>10723.909552329018</v>
      </c>
      <c r="AB343" s="38">
        <f t="shared" si="93"/>
        <v>15218.029501264906</v>
      </c>
    </row>
    <row r="344" spans="12:28" x14ac:dyDescent="0.2">
      <c r="L344">
        <v>344</v>
      </c>
      <c r="M344" s="37">
        <f t="shared" si="85"/>
        <v>12820.458264223957</v>
      </c>
      <c r="N344" s="13">
        <f t="shared" si="86"/>
        <v>53454.499467846683</v>
      </c>
      <c r="O344" s="13">
        <f t="shared" si="81"/>
        <v>12975.849251049092</v>
      </c>
      <c r="P344" s="13">
        <f t="shared" si="87"/>
        <v>17492.94187079728</v>
      </c>
      <c r="Q344" s="37">
        <f t="shared" si="94"/>
        <v>12827.920013121073</v>
      </c>
      <c r="R344" s="13">
        <f t="shared" si="88"/>
        <v>112922.77835215195</v>
      </c>
      <c r="S344" s="13">
        <f t="shared" si="82"/>
        <v>13156.183903679654</v>
      </c>
      <c r="T344" s="38">
        <f t="shared" si="89"/>
        <v>17492.94187079728</v>
      </c>
      <c r="U344" s="37">
        <f t="shared" si="95"/>
        <v>8611.9977078615011</v>
      </c>
      <c r="V344" s="13">
        <f t="shared" si="90"/>
        <v>56461.389176075973</v>
      </c>
      <c r="W344" s="13">
        <f t="shared" si="83"/>
        <v>8776.1296531407916</v>
      </c>
      <c r="X344" s="38">
        <f t="shared" si="91"/>
        <v>12228.481589410516</v>
      </c>
      <c r="Y344" s="37">
        <f t="shared" si="96"/>
        <v>10551.83163424003</v>
      </c>
      <c r="Z344" s="13">
        <f t="shared" si="92"/>
        <v>59022.725904522653</v>
      </c>
      <c r="AA344" s="13">
        <f t="shared" si="84"/>
        <v>10723.409325822946</v>
      </c>
      <c r="AB344" s="38">
        <f t="shared" si="93"/>
        <v>15218.029501264906</v>
      </c>
    </row>
    <row r="345" spans="12:28" x14ac:dyDescent="0.2">
      <c r="L345">
        <v>345</v>
      </c>
      <c r="M345" s="37">
        <f t="shared" si="85"/>
        <v>12820.458264223957</v>
      </c>
      <c r="N345" s="13">
        <f t="shared" si="86"/>
        <v>53454.499467846683</v>
      </c>
      <c r="O345" s="13">
        <f t="shared" si="81"/>
        <v>12975.398842391629</v>
      </c>
      <c r="P345" s="13">
        <f t="shared" si="87"/>
        <v>17492.94187079728</v>
      </c>
      <c r="Q345" s="37">
        <f t="shared" si="94"/>
        <v>12827.920013121073</v>
      </c>
      <c r="R345" s="13">
        <f t="shared" si="88"/>
        <v>112922.77835215195</v>
      </c>
      <c r="S345" s="13">
        <f t="shared" si="82"/>
        <v>13155.232414141803</v>
      </c>
      <c r="T345" s="38">
        <f t="shared" si="89"/>
        <v>17492.94187079728</v>
      </c>
      <c r="U345" s="37">
        <f t="shared" si="95"/>
        <v>8611.9977078615011</v>
      </c>
      <c r="V345" s="13">
        <f t="shared" si="90"/>
        <v>56461.389176075973</v>
      </c>
      <c r="W345" s="13">
        <f t="shared" si="83"/>
        <v>8775.6539083718671</v>
      </c>
      <c r="X345" s="38">
        <f t="shared" si="91"/>
        <v>12228.481589410516</v>
      </c>
      <c r="Y345" s="37">
        <f t="shared" si="96"/>
        <v>10551.83163424003</v>
      </c>
      <c r="Z345" s="13">
        <f t="shared" si="92"/>
        <v>59022.725904522653</v>
      </c>
      <c r="AA345" s="13">
        <f t="shared" si="84"/>
        <v>10722.911999180677</v>
      </c>
      <c r="AB345" s="38">
        <f t="shared" si="93"/>
        <v>15218.029501264906</v>
      </c>
    </row>
    <row r="346" spans="12:28" x14ac:dyDescent="0.2">
      <c r="L346">
        <v>346</v>
      </c>
      <c r="M346" s="37">
        <f t="shared" si="85"/>
        <v>12820.458264223957</v>
      </c>
      <c r="N346" s="13">
        <f t="shared" si="86"/>
        <v>53454.499467846683</v>
      </c>
      <c r="O346" s="13">
        <f t="shared" si="81"/>
        <v>12974.951037252415</v>
      </c>
      <c r="P346" s="13">
        <f t="shared" si="87"/>
        <v>17492.94187079728</v>
      </c>
      <c r="Q346" s="37">
        <f t="shared" si="94"/>
        <v>12827.920013121073</v>
      </c>
      <c r="R346" s="13">
        <f t="shared" si="88"/>
        <v>112922.77835215195</v>
      </c>
      <c r="S346" s="13">
        <f t="shared" si="82"/>
        <v>13154.286424543478</v>
      </c>
      <c r="T346" s="38">
        <f t="shared" si="89"/>
        <v>17492.94187079728</v>
      </c>
      <c r="U346" s="37">
        <f t="shared" si="95"/>
        <v>8611.9977078615011</v>
      </c>
      <c r="V346" s="13">
        <f t="shared" si="90"/>
        <v>56461.389176075973</v>
      </c>
      <c r="W346" s="13">
        <f t="shared" si="83"/>
        <v>8775.1809135727035</v>
      </c>
      <c r="X346" s="38">
        <f t="shared" si="91"/>
        <v>12228.481589410516</v>
      </c>
      <c r="Y346" s="37">
        <f t="shared" si="96"/>
        <v>10551.83163424003</v>
      </c>
      <c r="Z346" s="13">
        <f t="shared" si="92"/>
        <v>59022.725904522653</v>
      </c>
      <c r="AA346" s="13">
        <f t="shared" si="84"/>
        <v>10722.417547258881</v>
      </c>
      <c r="AB346" s="38">
        <f t="shared" si="93"/>
        <v>15218.029501264906</v>
      </c>
    </row>
    <row r="347" spans="12:28" x14ac:dyDescent="0.2">
      <c r="L347">
        <v>347</v>
      </c>
      <c r="M347" s="37">
        <f t="shared" si="85"/>
        <v>12820.458264223957</v>
      </c>
      <c r="N347" s="13">
        <f t="shared" si="86"/>
        <v>53454.499467846683</v>
      </c>
      <c r="O347" s="13">
        <f t="shared" si="81"/>
        <v>12974.505813122651</v>
      </c>
      <c r="P347" s="13">
        <f t="shared" si="87"/>
        <v>17492.94187079728</v>
      </c>
      <c r="Q347" s="37">
        <f t="shared" si="94"/>
        <v>12827.920013121073</v>
      </c>
      <c r="R347" s="13">
        <f t="shared" si="88"/>
        <v>112922.77835215195</v>
      </c>
      <c r="S347" s="13">
        <f t="shared" si="82"/>
        <v>13153.345887334766</v>
      </c>
      <c r="T347" s="38">
        <f t="shared" si="89"/>
        <v>17492.94187079728</v>
      </c>
      <c r="U347" s="37">
        <f t="shared" si="95"/>
        <v>8611.9977078615011</v>
      </c>
      <c r="V347" s="13">
        <f t="shared" si="90"/>
        <v>56461.389176075973</v>
      </c>
      <c r="W347" s="13">
        <f t="shared" si="83"/>
        <v>8774.7106449683488</v>
      </c>
      <c r="X347" s="38">
        <f t="shared" si="91"/>
        <v>12228.481589410516</v>
      </c>
      <c r="Y347" s="37">
        <f t="shared" si="96"/>
        <v>10551.83163424003</v>
      </c>
      <c r="Z347" s="13">
        <f t="shared" si="92"/>
        <v>59022.725904522653</v>
      </c>
      <c r="AA347" s="13">
        <f t="shared" si="84"/>
        <v>10721.925945204073</v>
      </c>
      <c r="AB347" s="38">
        <f t="shared" si="93"/>
        <v>15218.029501264906</v>
      </c>
    </row>
    <row r="348" spans="12:28" x14ac:dyDescent="0.2">
      <c r="L348">
        <v>348</v>
      </c>
      <c r="M348" s="37">
        <f t="shared" si="85"/>
        <v>12820.458264223957</v>
      </c>
      <c r="N348" s="13">
        <f t="shared" si="86"/>
        <v>53454.499467846683</v>
      </c>
      <c r="O348" s="13">
        <f t="shared" si="81"/>
        <v>12974.063147752251</v>
      </c>
      <c r="P348" s="13">
        <f t="shared" si="87"/>
        <v>17492.94187079728</v>
      </c>
      <c r="Q348" s="37">
        <f t="shared" si="94"/>
        <v>12827.920013121073</v>
      </c>
      <c r="R348" s="13">
        <f t="shared" si="88"/>
        <v>112922.77835215195</v>
      </c>
      <c r="S348" s="13">
        <f t="shared" si="82"/>
        <v>13152.410755512314</v>
      </c>
      <c r="T348" s="38">
        <f t="shared" si="89"/>
        <v>17492.94187079728</v>
      </c>
      <c r="U348" s="37">
        <f t="shared" si="95"/>
        <v>8611.9977078615011</v>
      </c>
      <c r="V348" s="13">
        <f t="shared" si="90"/>
        <v>56461.389176075973</v>
      </c>
      <c r="W348" s="13">
        <f t="shared" si="83"/>
        <v>8774.2430790571216</v>
      </c>
      <c r="X348" s="38">
        <f t="shared" si="91"/>
        <v>12228.481589410516</v>
      </c>
      <c r="Y348" s="37">
        <f t="shared" si="96"/>
        <v>10551.83163424003</v>
      </c>
      <c r="Z348" s="13">
        <f t="shared" si="92"/>
        <v>59022.725904522653</v>
      </c>
      <c r="AA348" s="13">
        <f t="shared" si="84"/>
        <v>10721.437168448429</v>
      </c>
      <c r="AB348" s="38">
        <f t="shared" si="93"/>
        <v>15218.029501264906</v>
      </c>
    </row>
    <row r="349" spans="12:28" x14ac:dyDescent="0.2">
      <c r="L349">
        <v>349</v>
      </c>
      <c r="M349" s="37">
        <f t="shared" si="85"/>
        <v>12820.458264223957</v>
      </c>
      <c r="N349" s="13">
        <f t="shared" si="86"/>
        <v>53454.499467846683</v>
      </c>
      <c r="O349" s="13">
        <f t="shared" si="81"/>
        <v>12973.623019146153</v>
      </c>
      <c r="P349" s="13">
        <f t="shared" si="87"/>
        <v>17492.94187079728</v>
      </c>
      <c r="Q349" s="37">
        <f t="shared" si="94"/>
        <v>12827.920013121073</v>
      </c>
      <c r="R349" s="13">
        <f t="shared" si="88"/>
        <v>112922.77835215195</v>
      </c>
      <c r="S349" s="13">
        <f t="shared" si="82"/>
        <v>13151.48098261148</v>
      </c>
      <c r="T349" s="38">
        <f t="shared" si="89"/>
        <v>17492.94187079728</v>
      </c>
      <c r="U349" s="37">
        <f t="shared" si="95"/>
        <v>8611.9977078615011</v>
      </c>
      <c r="V349" s="13">
        <f t="shared" si="90"/>
        <v>56461.389176075973</v>
      </c>
      <c r="W349" s="13">
        <f t="shared" si="83"/>
        <v>8773.7781926067037</v>
      </c>
      <c r="X349" s="38">
        <f t="shared" si="91"/>
        <v>12228.481589410516</v>
      </c>
      <c r="Y349" s="37">
        <f t="shared" si="96"/>
        <v>10551.83163424003</v>
      </c>
      <c r="Z349" s="13">
        <f t="shared" si="92"/>
        <v>59022.725904522653</v>
      </c>
      <c r="AA349" s="13">
        <f t="shared" si="84"/>
        <v>10720.951192705712</v>
      </c>
      <c r="AB349" s="38">
        <f t="shared" si="93"/>
        <v>15218.029501264906</v>
      </c>
    </row>
    <row r="350" spans="12:28" x14ac:dyDescent="0.2">
      <c r="L350">
        <v>350</v>
      </c>
      <c r="M350" s="37">
        <f t="shared" si="85"/>
        <v>12820.458264223957</v>
      </c>
      <c r="N350" s="13">
        <f t="shared" si="86"/>
        <v>53454.499467846683</v>
      </c>
      <c r="O350" s="13">
        <f t="shared" si="81"/>
        <v>12973.185405560662</v>
      </c>
      <c r="P350" s="13">
        <f t="shared" si="87"/>
        <v>17492.94187079728</v>
      </c>
      <c r="Q350" s="37">
        <f t="shared" si="94"/>
        <v>12827.920013121073</v>
      </c>
      <c r="R350" s="13">
        <f t="shared" si="88"/>
        <v>112922.77835215195</v>
      </c>
      <c r="S350" s="13">
        <f t="shared" si="82"/>
        <v>13150.556522698649</v>
      </c>
      <c r="T350" s="38">
        <f t="shared" si="89"/>
        <v>17492.94187079728</v>
      </c>
      <c r="U350" s="37">
        <f t="shared" si="95"/>
        <v>8611.9977078615011</v>
      </c>
      <c r="V350" s="13">
        <f t="shared" si="90"/>
        <v>56461.389176075973</v>
      </c>
      <c r="W350" s="13">
        <f t="shared" si="83"/>
        <v>8773.3159626502893</v>
      </c>
      <c r="X350" s="38">
        <f t="shared" si="91"/>
        <v>12228.481589410516</v>
      </c>
      <c r="Y350" s="37">
        <f t="shared" si="96"/>
        <v>10551.83163424003</v>
      </c>
      <c r="Z350" s="13">
        <f t="shared" si="92"/>
        <v>59022.725904522653</v>
      </c>
      <c r="AA350" s="13">
        <f t="shared" si="84"/>
        <v>10720.467993967239</v>
      </c>
      <c r="AB350" s="38">
        <f t="shared" si="93"/>
        <v>15218.029501264906</v>
      </c>
    </row>
    <row r="351" spans="12:28" x14ac:dyDescent="0.2">
      <c r="L351">
        <v>351</v>
      </c>
      <c r="M351" s="37">
        <f t="shared" si="85"/>
        <v>12820.458264223957</v>
      </c>
      <c r="N351" s="13">
        <f t="shared" si="86"/>
        <v>53454.499467846683</v>
      </c>
      <c r="O351" s="13">
        <f t="shared" si="81"/>
        <v>12972.750285499873</v>
      </c>
      <c r="P351" s="13">
        <f t="shared" si="87"/>
        <v>17492.94187079728</v>
      </c>
      <c r="Q351" s="37">
        <f t="shared" si="94"/>
        <v>12827.920013121073</v>
      </c>
      <c r="R351" s="13">
        <f t="shared" si="88"/>
        <v>112922.77835215195</v>
      </c>
      <c r="S351" s="13">
        <f t="shared" si="82"/>
        <v>13149.63733036367</v>
      </c>
      <c r="T351" s="38">
        <f t="shared" si="89"/>
        <v>17492.94187079728</v>
      </c>
      <c r="U351" s="37">
        <f t="shared" si="95"/>
        <v>8611.9977078615011</v>
      </c>
      <c r="V351" s="13">
        <f t="shared" si="90"/>
        <v>56461.389176075973</v>
      </c>
      <c r="W351" s="13">
        <f t="shared" si="83"/>
        <v>8772.8563664827998</v>
      </c>
      <c r="X351" s="38">
        <f t="shared" si="91"/>
        <v>12228.481589410516</v>
      </c>
      <c r="Y351" s="37">
        <f t="shared" si="96"/>
        <v>10551.83163424003</v>
      </c>
      <c r="Z351" s="13">
        <f t="shared" si="92"/>
        <v>59022.725904522653</v>
      </c>
      <c r="AA351" s="13">
        <f t="shared" si="84"/>
        <v>10719.987548497929</v>
      </c>
      <c r="AB351" s="38">
        <f t="shared" si="93"/>
        <v>15218.029501264906</v>
      </c>
    </row>
    <row r="352" spans="12:28" x14ac:dyDescent="0.2">
      <c r="L352">
        <v>352</v>
      </c>
      <c r="M352" s="37">
        <f t="shared" si="85"/>
        <v>12820.458264223957</v>
      </c>
      <c r="N352" s="13">
        <f t="shared" si="86"/>
        <v>53454.499467846683</v>
      </c>
      <c r="O352" s="13">
        <f t="shared" si="81"/>
        <v>12972.317637712158</v>
      </c>
      <c r="P352" s="13">
        <f t="shared" si="87"/>
        <v>17492.94187079728</v>
      </c>
      <c r="Q352" s="37">
        <f t="shared" si="94"/>
        <v>12827.920013121073</v>
      </c>
      <c r="R352" s="13">
        <f t="shared" si="88"/>
        <v>112922.77835215195</v>
      </c>
      <c r="S352" s="13">
        <f t="shared" si="82"/>
        <v>13148.723360712414</v>
      </c>
      <c r="T352" s="38">
        <f t="shared" si="89"/>
        <v>17492.94187079728</v>
      </c>
      <c r="U352" s="37">
        <f t="shared" si="95"/>
        <v>8611.9977078615011</v>
      </c>
      <c r="V352" s="13">
        <f t="shared" si="90"/>
        <v>56461.389176075973</v>
      </c>
      <c r="W352" s="13">
        <f t="shared" si="83"/>
        <v>8772.399381657171</v>
      </c>
      <c r="X352" s="38">
        <f t="shared" si="91"/>
        <v>12228.481589410516</v>
      </c>
      <c r="Y352" s="37">
        <f t="shared" si="96"/>
        <v>10551.83163424003</v>
      </c>
      <c r="Z352" s="13">
        <f t="shared" si="92"/>
        <v>59022.725904522653</v>
      </c>
      <c r="AA352" s="13">
        <f t="shared" si="84"/>
        <v>10719.509832832424</v>
      </c>
      <c r="AB352" s="38">
        <f t="shared" si="93"/>
        <v>15218.029501264906</v>
      </c>
    </row>
    <row r="353" spans="12:28" x14ac:dyDescent="0.2">
      <c r="L353">
        <v>353</v>
      </c>
      <c r="M353" s="37">
        <f t="shared" si="85"/>
        <v>12820.458264223957</v>
      </c>
      <c r="N353" s="13">
        <f t="shared" si="86"/>
        <v>53454.499467846683</v>
      </c>
      <c r="O353" s="13">
        <f t="shared" si="81"/>
        <v>12971.887441186695</v>
      </c>
      <c r="P353" s="13">
        <f t="shared" si="87"/>
        <v>17492.94187079728</v>
      </c>
      <c r="Q353" s="37">
        <f t="shared" si="94"/>
        <v>12827.920013121073</v>
      </c>
      <c r="R353" s="13">
        <f t="shared" si="88"/>
        <v>112922.77835215195</v>
      </c>
      <c r="S353" s="13">
        <f t="shared" si="82"/>
        <v>13147.814569359463</v>
      </c>
      <c r="T353" s="38">
        <f t="shared" si="89"/>
        <v>17492.94187079728</v>
      </c>
      <c r="U353" s="37">
        <f t="shared" si="95"/>
        <v>8611.9977078615011</v>
      </c>
      <c r="V353" s="13">
        <f t="shared" si="90"/>
        <v>56461.389176075973</v>
      </c>
      <c r="W353" s="13">
        <f t="shared" si="83"/>
        <v>8771.9449859806973</v>
      </c>
      <c r="X353" s="38">
        <f t="shared" si="91"/>
        <v>12228.481589410516</v>
      </c>
      <c r="Y353" s="37">
        <f t="shared" si="96"/>
        <v>10551.83163424003</v>
      </c>
      <c r="Z353" s="13">
        <f t="shared" si="92"/>
        <v>59022.725904522653</v>
      </c>
      <c r="AA353" s="13">
        <f t="shared" si="84"/>
        <v>10719.034823771255</v>
      </c>
      <c r="AB353" s="38">
        <f t="shared" si="93"/>
        <v>15218.029501264906</v>
      </c>
    </row>
    <row r="354" spans="12:28" x14ac:dyDescent="0.2">
      <c r="L354">
        <v>354</v>
      </c>
      <c r="M354" s="37">
        <f t="shared" si="85"/>
        <v>12820.458264223957</v>
      </c>
      <c r="N354" s="13">
        <f t="shared" si="86"/>
        <v>53454.499467846683</v>
      </c>
      <c r="O354" s="13">
        <f t="shared" si="81"/>
        <v>12971.459675150078</v>
      </c>
      <c r="P354" s="13">
        <f t="shared" si="87"/>
        <v>17492.94187079728</v>
      </c>
      <c r="Q354" s="37">
        <f t="shared" si="94"/>
        <v>12827.920013121073</v>
      </c>
      <c r="R354" s="13">
        <f t="shared" si="88"/>
        <v>112922.77835215195</v>
      </c>
      <c r="S354" s="13">
        <f t="shared" si="82"/>
        <v>13146.910912420937</v>
      </c>
      <c r="T354" s="38">
        <f t="shared" si="89"/>
        <v>17492.94187079728</v>
      </c>
      <c r="U354" s="37">
        <f t="shared" si="95"/>
        <v>8611.9977078615011</v>
      </c>
      <c r="V354" s="13">
        <f t="shared" si="90"/>
        <v>56461.389176075973</v>
      </c>
      <c r="W354" s="13">
        <f t="shared" si="83"/>
        <v>8771.4931575114333</v>
      </c>
      <c r="X354" s="38">
        <f t="shared" si="91"/>
        <v>12228.481589410516</v>
      </c>
      <c r="Y354" s="37">
        <f t="shared" si="96"/>
        <v>10551.83163424003</v>
      </c>
      <c r="Z354" s="13">
        <f t="shared" si="92"/>
        <v>59022.725904522653</v>
      </c>
      <c r="AA354" s="13">
        <f t="shared" si="84"/>
        <v>10718.562498377099</v>
      </c>
      <c r="AB354" s="38">
        <f t="shared" si="93"/>
        <v>15218.029501264906</v>
      </c>
    </row>
    <row r="355" spans="12:28" x14ac:dyDescent="0.2">
      <c r="L355">
        <v>355</v>
      </c>
      <c r="M355" s="37">
        <f t="shared" si="85"/>
        <v>12820.458264223957</v>
      </c>
      <c r="N355" s="13">
        <f t="shared" si="86"/>
        <v>53454.499467846683</v>
      </c>
      <c r="O355" s="13">
        <f t="shared" si="81"/>
        <v>12971.034319062961</v>
      </c>
      <c r="P355" s="13">
        <f t="shared" si="87"/>
        <v>17492.94187079728</v>
      </c>
      <c r="Q355" s="37">
        <f t="shared" si="94"/>
        <v>12827.920013121073</v>
      </c>
      <c r="R355" s="13">
        <f t="shared" si="88"/>
        <v>112922.77835215195</v>
      </c>
      <c r="S355" s="13">
        <f t="shared" si="82"/>
        <v>13146.012346507416</v>
      </c>
      <c r="T355" s="38">
        <f t="shared" si="89"/>
        <v>17492.94187079728</v>
      </c>
      <c r="U355" s="37">
        <f t="shared" si="95"/>
        <v>8611.9977078615011</v>
      </c>
      <c r="V355" s="13">
        <f t="shared" si="90"/>
        <v>56461.389176075973</v>
      </c>
      <c r="W355" s="13">
        <f t="shared" si="83"/>
        <v>8771.0438745546726</v>
      </c>
      <c r="X355" s="38">
        <f t="shared" si="91"/>
        <v>12228.481589410516</v>
      </c>
      <c r="Y355" s="37">
        <f t="shared" si="96"/>
        <v>10551.83163424003</v>
      </c>
      <c r="Z355" s="13">
        <f t="shared" si="92"/>
        <v>59022.725904522653</v>
      </c>
      <c r="AA355" s="13">
        <f t="shared" si="84"/>
        <v>10718.092833971081</v>
      </c>
      <c r="AB355" s="38">
        <f t="shared" si="93"/>
        <v>15218.029501264906</v>
      </c>
    </row>
    <row r="356" spans="12:28" x14ac:dyDescent="0.2">
      <c r="L356">
        <v>356</v>
      </c>
      <c r="M356" s="37">
        <f t="shared" si="85"/>
        <v>12820.458264223957</v>
      </c>
      <c r="N356" s="13">
        <f t="shared" si="86"/>
        <v>53454.499467846683</v>
      </c>
      <c r="O356" s="13">
        <f t="shared" si="81"/>
        <v>12970.611352616785</v>
      </c>
      <c r="P356" s="13">
        <f t="shared" si="87"/>
        <v>17492.94187079728</v>
      </c>
      <c r="Q356" s="37">
        <f t="shared" si="94"/>
        <v>12827.920013121073</v>
      </c>
      <c r="R356" s="13">
        <f t="shared" si="88"/>
        <v>112922.77835215195</v>
      </c>
      <c r="S356" s="13">
        <f t="shared" si="82"/>
        <v>13145.118828717004</v>
      </c>
      <c r="T356" s="38">
        <f t="shared" si="89"/>
        <v>17492.94187079728</v>
      </c>
      <c r="U356" s="37">
        <f t="shared" si="95"/>
        <v>8611.9977078615011</v>
      </c>
      <c r="V356" s="13">
        <f t="shared" si="90"/>
        <v>56461.389176075973</v>
      </c>
      <c r="W356" s="13">
        <f t="shared" si="83"/>
        <v>8770.5971156594678</v>
      </c>
      <c r="X356" s="38">
        <f t="shared" si="91"/>
        <v>12228.481589410516</v>
      </c>
      <c r="Y356" s="37">
        <f t="shared" si="96"/>
        <v>10551.83163424003</v>
      </c>
      <c r="Z356" s="13">
        <f t="shared" si="92"/>
        <v>59022.725904522653</v>
      </c>
      <c r="AA356" s="13">
        <f t="shared" si="84"/>
        <v>10717.625808129138</v>
      </c>
      <c r="AB356" s="38">
        <f t="shared" si="93"/>
        <v>15218.029501264906</v>
      </c>
    </row>
    <row r="357" spans="12:28" x14ac:dyDescent="0.2">
      <c r="L357">
        <v>357</v>
      </c>
      <c r="M357" s="37">
        <f t="shared" si="85"/>
        <v>12820.458264223957</v>
      </c>
      <c r="N357" s="13">
        <f t="shared" si="86"/>
        <v>53454.499467846683</v>
      </c>
      <c r="O357" s="13">
        <f t="shared" si="81"/>
        <v>12970.190755730529</v>
      </c>
      <c r="P357" s="13">
        <f t="shared" si="87"/>
        <v>17492.94187079728</v>
      </c>
      <c r="Q357" s="37">
        <f t="shared" si="94"/>
        <v>12827.920013121073</v>
      </c>
      <c r="R357" s="13">
        <f t="shared" si="88"/>
        <v>112922.77835215195</v>
      </c>
      <c r="S357" s="13">
        <f t="shared" si="82"/>
        <v>13144.230316628502</v>
      </c>
      <c r="T357" s="38">
        <f t="shared" si="89"/>
        <v>17492.94187079728</v>
      </c>
      <c r="U357" s="37">
        <f t="shared" si="95"/>
        <v>8611.9977078615011</v>
      </c>
      <c r="V357" s="13">
        <f t="shared" si="90"/>
        <v>56461.389176075973</v>
      </c>
      <c r="W357" s="13">
        <f t="shared" si="83"/>
        <v>8770.1528596152148</v>
      </c>
      <c r="X357" s="38">
        <f t="shared" si="91"/>
        <v>12228.481589410516</v>
      </c>
      <c r="Y357" s="37">
        <f t="shared" si="96"/>
        <v>10551.83163424003</v>
      </c>
      <c r="Z357" s="13">
        <f t="shared" si="92"/>
        <v>59022.725904522653</v>
      </c>
      <c r="AA357" s="13">
        <f t="shared" si="84"/>
        <v>10717.161398678469</v>
      </c>
      <c r="AB357" s="38">
        <f t="shared" si="93"/>
        <v>15218.029501264906</v>
      </c>
    </row>
    <row r="358" spans="12:28" x14ac:dyDescent="0.2">
      <c r="L358">
        <v>358</v>
      </c>
      <c r="M358" s="37">
        <f t="shared" si="85"/>
        <v>12820.458264223957</v>
      </c>
      <c r="N358" s="13">
        <f t="shared" si="86"/>
        <v>53454.499467846683</v>
      </c>
      <c r="O358" s="13">
        <f t="shared" si="81"/>
        <v>12969.77250854755</v>
      </c>
      <c r="P358" s="13">
        <f t="shared" si="87"/>
        <v>17492.94187079728</v>
      </c>
      <c r="Q358" s="37">
        <f t="shared" si="94"/>
        <v>12827.920013121073</v>
      </c>
      <c r="R358" s="13">
        <f t="shared" si="88"/>
        <v>112922.77835215195</v>
      </c>
      <c r="S358" s="13">
        <f t="shared" si="82"/>
        <v>13143.346768294681</v>
      </c>
      <c r="T358" s="38">
        <f t="shared" si="89"/>
        <v>17492.94187079728</v>
      </c>
      <c r="U358" s="37">
        <f t="shared" si="95"/>
        <v>8611.9977078615011</v>
      </c>
      <c r="V358" s="13">
        <f t="shared" si="90"/>
        <v>56461.389176075973</v>
      </c>
      <c r="W358" s="13">
        <f t="shared" si="83"/>
        <v>8769.7110854483053</v>
      </c>
      <c r="X358" s="38">
        <f t="shared" si="91"/>
        <v>12228.481589410516</v>
      </c>
      <c r="Y358" s="37">
        <f t="shared" si="96"/>
        <v>10551.83163424003</v>
      </c>
      <c r="Z358" s="13">
        <f t="shared" si="92"/>
        <v>59022.725904522653</v>
      </c>
      <c r="AA358" s="13">
        <f t="shared" si="84"/>
        <v>10716.699583694004</v>
      </c>
      <c r="AB358" s="38">
        <f t="shared" si="93"/>
        <v>15218.029501264906</v>
      </c>
    </row>
    <row r="359" spans="12:28" x14ac:dyDescent="0.2">
      <c r="L359">
        <v>359</v>
      </c>
      <c r="M359" s="37">
        <f t="shared" si="85"/>
        <v>12820.458264223957</v>
      </c>
      <c r="N359" s="13">
        <f t="shared" si="86"/>
        <v>53454.499467846683</v>
      </c>
      <c r="O359" s="13">
        <f t="shared" si="81"/>
        <v>12969.356591432443</v>
      </c>
      <c r="P359" s="13">
        <f t="shared" si="87"/>
        <v>17492.94187079728</v>
      </c>
      <c r="Q359" s="37">
        <f t="shared" si="94"/>
        <v>12827.920013121073</v>
      </c>
      <c r="R359" s="13">
        <f t="shared" si="88"/>
        <v>112922.77835215195</v>
      </c>
      <c r="S359" s="13">
        <f t="shared" si="82"/>
        <v>13142.468142235703</v>
      </c>
      <c r="T359" s="38">
        <f t="shared" si="89"/>
        <v>17492.94187079728</v>
      </c>
      <c r="U359" s="37">
        <f t="shared" si="95"/>
        <v>8611.9977078615011</v>
      </c>
      <c r="V359" s="13">
        <f t="shared" si="90"/>
        <v>56461.389176075973</v>
      </c>
      <c r="W359" s="13">
        <f t="shared" si="83"/>
        <v>8769.2717724188151</v>
      </c>
      <c r="X359" s="38">
        <f t="shared" si="91"/>
        <v>12228.481589410516</v>
      </c>
      <c r="Y359" s="37">
        <f t="shared" si="96"/>
        <v>10551.83163424003</v>
      </c>
      <c r="Z359" s="13">
        <f t="shared" si="92"/>
        <v>59022.725904522653</v>
      </c>
      <c r="AA359" s="13">
        <f t="shared" si="84"/>
        <v>10716.240341494968</v>
      </c>
      <c r="AB359" s="38">
        <f t="shared" si="93"/>
        <v>15218.029501264906</v>
      </c>
    </row>
    <row r="360" spans="12:28" x14ac:dyDescent="0.2">
      <c r="L360">
        <v>360</v>
      </c>
      <c r="M360" s="37">
        <f t="shared" si="85"/>
        <v>12820.458264223957</v>
      </c>
      <c r="N360" s="13">
        <f t="shared" si="86"/>
        <v>53454.499467846683</v>
      </c>
      <c r="O360" s="13">
        <f t="shared" si="81"/>
        <v>12968.942984967975</v>
      </c>
      <c r="P360" s="13">
        <f t="shared" si="87"/>
        <v>17492.94187079728</v>
      </c>
      <c r="Q360" s="37">
        <f t="shared" si="94"/>
        <v>12827.920013121073</v>
      </c>
      <c r="R360" s="13">
        <f t="shared" si="88"/>
        <v>112922.77835215195</v>
      </c>
      <c r="S360" s="13">
        <f t="shared" si="82"/>
        <v>13141.594397432606</v>
      </c>
      <c r="T360" s="38">
        <f t="shared" si="89"/>
        <v>17492.94187079728</v>
      </c>
      <c r="U360" s="37">
        <f t="shared" si="95"/>
        <v>8611.9977078615011</v>
      </c>
      <c r="V360" s="13">
        <f t="shared" si="90"/>
        <v>56461.389176075973</v>
      </c>
      <c r="W360" s="13">
        <f t="shared" si="83"/>
        <v>8768.8349000172675</v>
      </c>
      <c r="X360" s="38">
        <f t="shared" si="91"/>
        <v>12228.481589410516</v>
      </c>
      <c r="Y360" s="37">
        <f t="shared" si="96"/>
        <v>10551.83163424003</v>
      </c>
      <c r="Z360" s="13">
        <f t="shared" si="92"/>
        <v>59022.725904522653</v>
      </c>
      <c r="AA360" s="13">
        <f t="shared" si="84"/>
        <v>10715.783650641482</v>
      </c>
      <c r="AB360" s="38">
        <f t="shared" si="93"/>
        <v>15218.029501264906</v>
      </c>
    </row>
    <row r="361" spans="12:28" x14ac:dyDescent="0.2">
      <c r="L361">
        <v>361</v>
      </c>
      <c r="M361" s="37">
        <f t="shared" si="85"/>
        <v>12820.458264223957</v>
      </c>
      <c r="N361" s="13">
        <f t="shared" si="86"/>
        <v>53454.499467846683</v>
      </c>
      <c r="O361" s="13">
        <f t="shared" si="81"/>
        <v>12968.531669952064</v>
      </c>
      <c r="P361" s="13">
        <f t="shared" si="87"/>
        <v>17492.94187079728</v>
      </c>
      <c r="Q361" s="37">
        <f t="shared" si="94"/>
        <v>12827.920013121073</v>
      </c>
      <c r="R361" s="13">
        <f t="shared" si="88"/>
        <v>112922.77835215195</v>
      </c>
      <c r="S361" s="13">
        <f t="shared" si="82"/>
        <v>13140.725493320941</v>
      </c>
      <c r="T361" s="38">
        <f t="shared" si="89"/>
        <v>17492.94187079728</v>
      </c>
      <c r="U361" s="37">
        <f t="shared" si="95"/>
        <v>8611.9977078615011</v>
      </c>
      <c r="V361" s="13">
        <f t="shared" si="90"/>
        <v>56461.389176075973</v>
      </c>
      <c r="W361" s="13">
        <f t="shared" si="83"/>
        <v>8768.4004479614341</v>
      </c>
      <c r="X361" s="38">
        <f t="shared" si="91"/>
        <v>12228.481589410516</v>
      </c>
      <c r="Y361" s="37">
        <f t="shared" si="96"/>
        <v>10551.83163424003</v>
      </c>
      <c r="Z361" s="13">
        <f t="shared" si="92"/>
        <v>59022.725904522653</v>
      </c>
      <c r="AA361" s="13">
        <f t="shared" si="84"/>
        <v>10715.32948993123</v>
      </c>
      <c r="AB361" s="38">
        <f t="shared" si="93"/>
        <v>15218.029501264906</v>
      </c>
    </row>
    <row r="362" spans="12:28" x14ac:dyDescent="0.2">
      <c r="L362">
        <v>362</v>
      </c>
      <c r="M362" s="37">
        <f t="shared" si="85"/>
        <v>12820.458264223957</v>
      </c>
      <c r="N362" s="13">
        <f t="shared" si="86"/>
        <v>53454.499467846683</v>
      </c>
      <c r="O362" s="13">
        <f t="shared" si="81"/>
        <v>12968.122627394803</v>
      </c>
      <c r="P362" s="13">
        <f t="shared" si="87"/>
        <v>17492.94187079728</v>
      </c>
      <c r="Q362" s="37">
        <f t="shared" si="94"/>
        <v>12827.920013121073</v>
      </c>
      <c r="R362" s="13">
        <f t="shared" si="88"/>
        <v>112922.77835215195</v>
      </c>
      <c r="S362" s="13">
        <f t="shared" si="82"/>
        <v>13139.861389784475</v>
      </c>
      <c r="T362" s="38">
        <f t="shared" si="89"/>
        <v>17492.94187079728</v>
      </c>
      <c r="U362" s="37">
        <f t="shared" si="95"/>
        <v>8611.9977078615011</v>
      </c>
      <c r="V362" s="13">
        <f t="shared" si="90"/>
        <v>56461.389176075973</v>
      </c>
      <c r="W362" s="13">
        <f t="shared" si="83"/>
        <v>8767.9683961932024</v>
      </c>
      <c r="X362" s="38">
        <f t="shared" si="91"/>
        <v>12228.481589410516</v>
      </c>
      <c r="Y362" s="37">
        <f t="shared" si="96"/>
        <v>10551.83163424003</v>
      </c>
      <c r="Z362" s="13">
        <f t="shared" si="92"/>
        <v>59022.725904522653</v>
      </c>
      <c r="AA362" s="13">
        <f t="shared" si="84"/>
        <v>10714.877838396171</v>
      </c>
      <c r="AB362" s="38">
        <f t="shared" si="93"/>
        <v>15218.029501264906</v>
      </c>
    </row>
    <row r="363" spans="12:28" x14ac:dyDescent="0.2">
      <c r="L363">
        <v>363</v>
      </c>
      <c r="M363" s="37">
        <f t="shared" si="85"/>
        <v>12820.458264223957</v>
      </c>
      <c r="N363" s="13">
        <f t="shared" si="86"/>
        <v>53454.499467846683</v>
      </c>
      <c r="O363" s="13">
        <f t="shared" si="81"/>
        <v>12967.715838515545</v>
      </c>
      <c r="P363" s="13">
        <f t="shared" si="87"/>
        <v>17492.94187079728</v>
      </c>
      <c r="Q363" s="37">
        <f t="shared" si="94"/>
        <v>12827.920013121073</v>
      </c>
      <c r="R363" s="13">
        <f t="shared" si="88"/>
        <v>112922.77835215195</v>
      </c>
      <c r="S363" s="13">
        <f t="shared" si="82"/>
        <v>13139.002047149039</v>
      </c>
      <c r="T363" s="38">
        <f t="shared" si="89"/>
        <v>17492.94187079728</v>
      </c>
      <c r="U363" s="37">
        <f t="shared" si="95"/>
        <v>8611.9977078615011</v>
      </c>
      <c r="V363" s="13">
        <f t="shared" si="90"/>
        <v>56461.389176075973</v>
      </c>
      <c r="W363" s="13">
        <f t="shared" si="83"/>
        <v>8767.5387248754851</v>
      </c>
      <c r="X363" s="38">
        <f t="shared" si="91"/>
        <v>12228.481589410516</v>
      </c>
      <c r="Y363" s="37">
        <f t="shared" si="96"/>
        <v>10551.83163424003</v>
      </c>
      <c r="Z363" s="13">
        <f t="shared" si="92"/>
        <v>59022.725904522653</v>
      </c>
      <c r="AA363" s="13">
        <f t="shared" si="84"/>
        <v>10714.428675299321</v>
      </c>
      <c r="AB363" s="38">
        <f t="shared" si="93"/>
        <v>15218.029501264906</v>
      </c>
    </row>
    <row r="364" spans="12:28" x14ac:dyDescent="0.2">
      <c r="L364">
        <v>364</v>
      </c>
      <c r="M364" s="37">
        <f t="shared" si="85"/>
        <v>12820.458264223957</v>
      </c>
      <c r="N364" s="13">
        <f t="shared" si="86"/>
        <v>53454.499467846683</v>
      </c>
      <c r="O364" s="13">
        <f t="shared" si="81"/>
        <v>12967.311284740019</v>
      </c>
      <c r="P364" s="13">
        <f t="shared" si="87"/>
        <v>17492.94187079728</v>
      </c>
      <c r="Q364" s="37">
        <f t="shared" si="94"/>
        <v>12827.920013121073</v>
      </c>
      <c r="R364" s="13">
        <f t="shared" si="88"/>
        <v>112922.77835215195</v>
      </c>
      <c r="S364" s="13">
        <f t="shared" si="82"/>
        <v>13138.147426176436</v>
      </c>
      <c r="T364" s="38">
        <f t="shared" si="89"/>
        <v>17492.94187079728</v>
      </c>
      <c r="U364" s="37">
        <f t="shared" si="95"/>
        <v>8611.9977078615011</v>
      </c>
      <c r="V364" s="13">
        <f t="shared" si="90"/>
        <v>56461.389176075973</v>
      </c>
      <c r="W364" s="13">
        <f t="shared" si="83"/>
        <v>8767.1114143891828</v>
      </c>
      <c r="X364" s="38">
        <f t="shared" si="91"/>
        <v>12228.481589410516</v>
      </c>
      <c r="Y364" s="37">
        <f t="shared" si="96"/>
        <v>10551.83163424003</v>
      </c>
      <c r="Z364" s="13">
        <f t="shared" si="92"/>
        <v>59022.725904522653</v>
      </c>
      <c r="AA364" s="13">
        <f t="shared" si="84"/>
        <v>10713.981980131575</v>
      </c>
      <c r="AB364" s="38">
        <f t="shared" si="93"/>
        <v>15218.029501264906</v>
      </c>
    </row>
    <row r="365" spans="12:28" x14ac:dyDescent="0.2">
      <c r="L365">
        <v>365</v>
      </c>
      <c r="M365" s="37">
        <f t="shared" si="85"/>
        <v>12820.458264223957</v>
      </c>
      <c r="N365" s="13">
        <f t="shared" si="86"/>
        <v>53454.499467846683</v>
      </c>
      <c r="O365" s="13">
        <f t="shared" si="81"/>
        <v>12966.90894769751</v>
      </c>
      <c r="P365" s="13">
        <f t="shared" si="87"/>
        <v>17492.94187079728</v>
      </c>
      <c r="Q365" s="37">
        <f t="shared" si="94"/>
        <v>12827.920013121073</v>
      </c>
      <c r="R365" s="13">
        <f t="shared" si="88"/>
        <v>112922.77835215195</v>
      </c>
      <c r="S365" s="13">
        <f t="shared" si="82"/>
        <v>13137.297488058475</v>
      </c>
      <c r="T365" s="38">
        <f t="shared" si="89"/>
        <v>17492.94187079728</v>
      </c>
      <c r="U365" s="37">
        <f t="shared" si="95"/>
        <v>8611.9977078615011</v>
      </c>
      <c r="V365" s="13">
        <f t="shared" si="90"/>
        <v>56461.389176075973</v>
      </c>
      <c r="W365" s="13">
        <f t="shared" si="83"/>
        <v>8766.6864453302023</v>
      </c>
      <c r="X365" s="38">
        <f t="shared" si="91"/>
        <v>12228.481589410516</v>
      </c>
      <c r="Y365" s="37">
        <f t="shared" si="96"/>
        <v>10551.83163424003</v>
      </c>
      <c r="Z365" s="13">
        <f t="shared" si="92"/>
        <v>59022.725904522653</v>
      </c>
      <c r="AA365" s="13">
        <f t="shared" si="84"/>
        <v>10713.537732608585</v>
      </c>
      <c r="AB365" s="38">
        <f t="shared" si="93"/>
        <v>15218.029501264906</v>
      </c>
    </row>
    <row r="366" spans="12:28" x14ac:dyDescent="0.2">
      <c r="L366">
        <v>366</v>
      </c>
      <c r="M366" s="37">
        <f t="shared" si="85"/>
        <v>12820.458264223957</v>
      </c>
      <c r="N366" s="13">
        <f t="shared" si="86"/>
        <v>53454.499467846683</v>
      </c>
      <c r="O366" s="13">
        <f t="shared" si="81"/>
        <v>12966.508809218074</v>
      </c>
      <c r="P366" s="13">
        <f t="shared" si="87"/>
        <v>17492.94187079728</v>
      </c>
      <c r="Q366" s="37">
        <f t="shared" si="94"/>
        <v>12827.920013121073</v>
      </c>
      <c r="R366" s="13">
        <f t="shared" si="88"/>
        <v>112922.77835215195</v>
      </c>
      <c r="S366" s="13">
        <f t="shared" si="82"/>
        <v>13136.452194411106</v>
      </c>
      <c r="T366" s="38">
        <f t="shared" si="89"/>
        <v>17492.94187079728</v>
      </c>
      <c r="U366" s="37">
        <f t="shared" si="95"/>
        <v>8611.9977078615011</v>
      </c>
      <c r="V366" s="13">
        <f t="shared" si="90"/>
        <v>56461.389176075973</v>
      </c>
      <c r="W366" s="13">
        <f t="shared" si="83"/>
        <v>8766.2637985065176</v>
      </c>
      <c r="X366" s="38">
        <f t="shared" si="91"/>
        <v>12228.481589410516</v>
      </c>
      <c r="Y366" s="37">
        <f t="shared" si="96"/>
        <v>10551.83163424003</v>
      </c>
      <c r="Z366" s="13">
        <f t="shared" si="92"/>
        <v>59022.725904522653</v>
      </c>
      <c r="AA366" s="13">
        <f t="shared" si="84"/>
        <v>10713.095912667688</v>
      </c>
      <c r="AB366" s="38">
        <f t="shared" si="93"/>
        <v>15218.029501264906</v>
      </c>
    </row>
    <row r="367" spans="12:28" x14ac:dyDescent="0.2">
      <c r="L367">
        <v>367</v>
      </c>
      <c r="M367" s="37">
        <f t="shared" si="85"/>
        <v>12820.458264223957</v>
      </c>
      <c r="N367" s="13">
        <f t="shared" si="86"/>
        <v>53454.499467846683</v>
      </c>
      <c r="O367" s="13">
        <f t="shared" si="81"/>
        <v>12966.110851329806</v>
      </c>
      <c r="P367" s="13">
        <f t="shared" si="87"/>
        <v>17492.94187079728</v>
      </c>
      <c r="Q367" s="37">
        <f t="shared" si="94"/>
        <v>12827.920013121073</v>
      </c>
      <c r="R367" s="13">
        <f t="shared" si="88"/>
        <v>112922.77835215195</v>
      </c>
      <c r="S367" s="13">
        <f t="shared" si="82"/>
        <v>13135.611507268626</v>
      </c>
      <c r="T367" s="38">
        <f t="shared" si="89"/>
        <v>17492.94187079728</v>
      </c>
      <c r="U367" s="37">
        <f t="shared" si="95"/>
        <v>8611.9977078615011</v>
      </c>
      <c r="V367" s="13">
        <f t="shared" si="90"/>
        <v>56461.389176075973</v>
      </c>
      <c r="W367" s="13">
        <f t="shared" si="83"/>
        <v>8765.8434549352769</v>
      </c>
      <c r="X367" s="38">
        <f t="shared" si="91"/>
        <v>12228.481589410516</v>
      </c>
      <c r="Y367" s="37">
        <f t="shared" si="96"/>
        <v>10551.83163424003</v>
      </c>
      <c r="Z367" s="13">
        <f t="shared" si="92"/>
        <v>59022.725904522653</v>
      </c>
      <c r="AA367" s="13">
        <f t="shared" si="84"/>
        <v>10712.656500464887</v>
      </c>
      <c r="AB367" s="38">
        <f t="shared" si="93"/>
        <v>15218.029501264906</v>
      </c>
    </row>
    <row r="368" spans="12:28" x14ac:dyDescent="0.2">
      <c r="L368">
        <v>368</v>
      </c>
      <c r="M368" s="37">
        <f t="shared" si="85"/>
        <v>12820.458264223957</v>
      </c>
      <c r="N368" s="13">
        <f t="shared" si="86"/>
        <v>53454.499467846683</v>
      </c>
      <c r="O368" s="13">
        <f t="shared" si="81"/>
        <v>12965.715056256149</v>
      </c>
      <c r="P368" s="13">
        <f t="shared" si="87"/>
        <v>17492.94187079728</v>
      </c>
      <c r="Q368" s="37">
        <f t="shared" si="94"/>
        <v>12827.920013121073</v>
      </c>
      <c r="R368" s="13">
        <f t="shared" si="88"/>
        <v>112922.77835215195</v>
      </c>
      <c r="S368" s="13">
        <f t="shared" si="82"/>
        <v>13134.775389078008</v>
      </c>
      <c r="T368" s="38">
        <f t="shared" si="89"/>
        <v>17492.94187079728</v>
      </c>
      <c r="U368" s="37">
        <f t="shared" si="95"/>
        <v>8611.9977078615011</v>
      </c>
      <c r="V368" s="13">
        <f t="shared" si="90"/>
        <v>56461.389176075973</v>
      </c>
      <c r="W368" s="13">
        <f t="shared" si="83"/>
        <v>8765.4253958399677</v>
      </c>
      <c r="X368" s="38">
        <f t="shared" si="91"/>
        <v>12228.481589410516</v>
      </c>
      <c r="Y368" s="37">
        <f t="shared" si="96"/>
        <v>10551.83163424003</v>
      </c>
      <c r="Z368" s="13">
        <f t="shared" si="92"/>
        <v>59022.725904522653</v>
      </c>
      <c r="AA368" s="13">
        <f t="shared" si="84"/>
        <v>10712.219476371885</v>
      </c>
      <c r="AB368" s="38">
        <f t="shared" si="93"/>
        <v>15218.029501264906</v>
      </c>
    </row>
    <row r="369" spans="12:28" x14ac:dyDescent="0.2">
      <c r="L369">
        <v>369</v>
      </c>
      <c r="M369" s="37">
        <f t="shared" si="85"/>
        <v>12820.458264223957</v>
      </c>
      <c r="N369" s="13">
        <f t="shared" si="86"/>
        <v>53454.499467846683</v>
      </c>
      <c r="O369" s="13">
        <f t="shared" si="81"/>
        <v>12965.321406413243</v>
      </c>
      <c r="P369" s="13">
        <f t="shared" si="87"/>
        <v>17492.94187079728</v>
      </c>
      <c r="Q369" s="37">
        <f t="shared" si="94"/>
        <v>12827.920013121073</v>
      </c>
      <c r="R369" s="13">
        <f t="shared" si="88"/>
        <v>112922.77835215195</v>
      </c>
      <c r="S369" s="13">
        <f t="shared" si="82"/>
        <v>13133.9438026933</v>
      </c>
      <c r="T369" s="38">
        <f t="shared" si="89"/>
        <v>17492.94187079728</v>
      </c>
      <c r="U369" s="13">
        <f t="shared" si="95"/>
        <v>8611.9977078615011</v>
      </c>
      <c r="V369" s="13">
        <f t="shared" si="90"/>
        <v>56461.389176075973</v>
      </c>
      <c r="W369" s="13">
        <f t="shared" si="83"/>
        <v>8765.0096026476149</v>
      </c>
      <c r="X369" s="38">
        <f t="shared" si="91"/>
        <v>12228.481589410516</v>
      </c>
      <c r="Y369" s="37">
        <f t="shared" si="96"/>
        <v>10551.83163424003</v>
      </c>
      <c r="Z369" s="13">
        <f t="shared" si="92"/>
        <v>59022.725904522653</v>
      </c>
      <c r="AA369" s="13">
        <f t="shared" si="84"/>
        <v>10711.784820973155</v>
      </c>
      <c r="AB369" s="38">
        <f t="shared" si="93"/>
        <v>15218.029501264906</v>
      </c>
    </row>
    <row r="370" spans="12:28" x14ac:dyDescent="0.2">
      <c r="L370">
        <v>370</v>
      </c>
      <c r="M370" s="37">
        <f t="shared" si="85"/>
        <v>12820.458264223957</v>
      </c>
      <c r="N370" s="13">
        <f t="shared" si="86"/>
        <v>53454.499467846683</v>
      </c>
      <c r="O370" s="13">
        <f t="shared" si="81"/>
        <v>12964.929884407326</v>
      </c>
      <c r="P370" s="13">
        <f t="shared" si="87"/>
        <v>17492.94187079728</v>
      </c>
      <c r="Q370" s="37">
        <f t="shared" si="94"/>
        <v>12827.920013121073</v>
      </c>
      <c r="R370" s="13">
        <f t="shared" si="88"/>
        <v>112922.77835215195</v>
      </c>
      <c r="S370" s="13">
        <f t="shared" si="82"/>
        <v>13133.116711370132</v>
      </c>
      <c r="T370" s="38">
        <f t="shared" si="89"/>
        <v>17492.94187079728</v>
      </c>
      <c r="U370" s="13">
        <f t="shared" si="95"/>
        <v>8611.9977078615011</v>
      </c>
      <c r="V370" s="13">
        <f t="shared" si="90"/>
        <v>56461.389176075973</v>
      </c>
      <c r="W370" s="13">
        <f t="shared" si="83"/>
        <v>8764.5960569860308</v>
      </c>
      <c r="X370" s="38">
        <f t="shared" si="91"/>
        <v>12228.481589410516</v>
      </c>
      <c r="Y370" s="37">
        <f t="shared" si="96"/>
        <v>10551.83163424003</v>
      </c>
      <c r="Z370" s="13">
        <f t="shared" si="92"/>
        <v>59022.725904522653</v>
      </c>
      <c r="AA370" s="13">
        <f t="shared" si="84"/>
        <v>10711.352515063065</v>
      </c>
      <c r="AB370" s="38">
        <f t="shared" si="93"/>
        <v>15218.029501264906</v>
      </c>
    </row>
    <row r="371" spans="12:28" x14ac:dyDescent="0.2">
      <c r="L371">
        <v>371</v>
      </c>
      <c r="M371" s="37">
        <f t="shared" si="85"/>
        <v>12820.458264223957</v>
      </c>
      <c r="N371" s="13">
        <f t="shared" si="86"/>
        <v>53454.499467846683</v>
      </c>
      <c r="O371" s="13">
        <f t="shared" si="81"/>
        <v>12964.540473032168</v>
      </c>
      <c r="P371" s="13">
        <f t="shared" si="87"/>
        <v>17492.94187079728</v>
      </c>
      <c r="Q371" s="37">
        <f t="shared" si="94"/>
        <v>12827.920013121073</v>
      </c>
      <c r="R371" s="13">
        <f t="shared" si="88"/>
        <v>112922.77835215195</v>
      </c>
      <c r="S371" s="13">
        <f t="shared" si="82"/>
        <v>13132.294078760297</v>
      </c>
      <c r="T371" s="38">
        <f t="shared" si="89"/>
        <v>17492.94187079728</v>
      </c>
      <c r="U371" s="13">
        <f t="shared" si="95"/>
        <v>8611.9977078615011</v>
      </c>
      <c r="V371" s="13">
        <f t="shared" si="90"/>
        <v>56461.389176075973</v>
      </c>
      <c r="W371" s="13">
        <f t="shared" si="83"/>
        <v>8764.1847406811121</v>
      </c>
      <c r="X371" s="38">
        <f t="shared" si="91"/>
        <v>12228.481589410516</v>
      </c>
      <c r="Y371" s="37">
        <f t="shared" si="96"/>
        <v>10551.83163424003</v>
      </c>
      <c r="Z371" s="13">
        <f t="shared" si="92"/>
        <v>59022.725904522653</v>
      </c>
      <c r="AA371" s="13">
        <f t="shared" si="84"/>
        <v>10710.922539643056</v>
      </c>
      <c r="AB371" s="38">
        <f t="shared" si="93"/>
        <v>15218.029501264906</v>
      </c>
    </row>
    <row r="372" spans="12:28" x14ac:dyDescent="0.2">
      <c r="L372">
        <v>372</v>
      </c>
      <c r="M372" s="37">
        <f t="shared" si="85"/>
        <v>12820.458264223957</v>
      </c>
      <c r="N372" s="13">
        <f t="shared" si="86"/>
        <v>53454.499467846683</v>
      </c>
      <c r="O372" s="13">
        <f t="shared" si="81"/>
        <v>12964.153155266555</v>
      </c>
      <c r="P372" s="13">
        <f t="shared" si="87"/>
        <v>17492.94187079728</v>
      </c>
      <c r="Q372" s="37">
        <f t="shared" si="94"/>
        <v>12827.920013121073</v>
      </c>
      <c r="R372" s="13">
        <f t="shared" si="88"/>
        <v>112922.77835215195</v>
      </c>
      <c r="S372" s="13">
        <f t="shared" si="82"/>
        <v>13131.475868906427</v>
      </c>
      <c r="T372" s="38">
        <f t="shared" si="89"/>
        <v>17492.94187079728</v>
      </c>
      <c r="U372" s="13">
        <f t="shared" si="95"/>
        <v>8611.9977078615011</v>
      </c>
      <c r="V372" s="13">
        <f t="shared" si="90"/>
        <v>56461.389176075973</v>
      </c>
      <c r="W372" s="13">
        <f t="shared" si="83"/>
        <v>8763.7756357541784</v>
      </c>
      <c r="X372" s="38">
        <f t="shared" si="91"/>
        <v>12228.481589410516</v>
      </c>
      <c r="Y372" s="37">
        <f t="shared" si="96"/>
        <v>10551.83163424003</v>
      </c>
      <c r="Z372" s="13">
        <f t="shared" si="92"/>
        <v>59022.725904522653</v>
      </c>
      <c r="AA372" s="13">
        <f t="shared" si="84"/>
        <v>10710.494875918856</v>
      </c>
      <c r="AB372" s="38">
        <f t="shared" si="93"/>
        <v>15218.029501264906</v>
      </c>
    </row>
    <row r="373" spans="12:28" x14ac:dyDescent="0.2">
      <c r="L373">
        <v>373</v>
      </c>
      <c r="M373" s="37">
        <f t="shared" si="85"/>
        <v>12820.458264223957</v>
      </c>
      <c r="N373" s="13">
        <f t="shared" si="86"/>
        <v>53454.499467846683</v>
      </c>
      <c r="O373" s="13">
        <f t="shared" si="81"/>
        <v>12963.767914271803</v>
      </c>
      <c r="P373" s="13">
        <f t="shared" si="87"/>
        <v>17492.94187079728</v>
      </c>
      <c r="Q373" s="37">
        <f t="shared" si="94"/>
        <v>12827.920013121073</v>
      </c>
      <c r="R373" s="13">
        <f t="shared" si="88"/>
        <v>112922.77835215195</v>
      </c>
      <c r="S373" s="13">
        <f t="shared" si="82"/>
        <v>13130.662046236761</v>
      </c>
      <c r="T373" s="38">
        <f t="shared" si="89"/>
        <v>17492.94187079728</v>
      </c>
      <c r="U373" s="13">
        <f t="shared" si="95"/>
        <v>8611.9977078615011</v>
      </c>
      <c r="V373" s="13">
        <f t="shared" si="90"/>
        <v>56461.389176075973</v>
      </c>
      <c r="W373" s="13">
        <f t="shared" si="83"/>
        <v>8763.3687244193461</v>
      </c>
      <c r="X373" s="38">
        <f t="shared" si="91"/>
        <v>12228.481589410516</v>
      </c>
      <c r="Y373" s="37">
        <f t="shared" si="96"/>
        <v>10551.83163424003</v>
      </c>
      <c r="Z373" s="13">
        <f t="shared" si="92"/>
        <v>59022.725904522653</v>
      </c>
      <c r="AA373" s="13">
        <f t="shared" si="84"/>
        <v>10710.069505297732</v>
      </c>
      <c r="AB373" s="38">
        <f t="shared" si="93"/>
        <v>15218.029501264906</v>
      </c>
    </row>
    <row r="374" spans="12:28" x14ac:dyDescent="0.2">
      <c r="L374">
        <v>374</v>
      </c>
      <c r="M374" s="37">
        <f t="shared" si="85"/>
        <v>12820.458264223957</v>
      </c>
      <c r="N374" s="13">
        <f t="shared" si="86"/>
        <v>53454.499467846683</v>
      </c>
      <c r="O374" s="13">
        <f t="shared" si="81"/>
        <v>12963.384733389323</v>
      </c>
      <c r="P374" s="13">
        <f t="shared" si="87"/>
        <v>17492.94187079728</v>
      </c>
      <c r="Q374" s="37">
        <f t="shared" si="94"/>
        <v>12827.920013121073</v>
      </c>
      <c r="R374" s="13">
        <f t="shared" si="88"/>
        <v>112922.77835215195</v>
      </c>
      <c r="S374" s="13">
        <f t="shared" si="82"/>
        <v>13129.852575559982</v>
      </c>
      <c r="T374" s="38">
        <f t="shared" si="89"/>
        <v>17492.94187079728</v>
      </c>
      <c r="U374" s="13">
        <f t="shared" si="95"/>
        <v>8611.9977078615011</v>
      </c>
      <c r="V374" s="13">
        <f t="shared" si="90"/>
        <v>56461.389176075973</v>
      </c>
      <c r="W374" s="13">
        <f t="shared" si="83"/>
        <v>8762.9639890809558</v>
      </c>
      <c r="X374" s="38">
        <f t="shared" si="91"/>
        <v>12228.481589410516</v>
      </c>
      <c r="Y374" s="37">
        <f t="shared" si="96"/>
        <v>10551.83163424003</v>
      </c>
      <c r="Z374" s="13">
        <f t="shared" si="92"/>
        <v>59022.725904522653</v>
      </c>
      <c r="AA374" s="13">
        <f t="shared" si="84"/>
        <v>10709.646409385812</v>
      </c>
      <c r="AB374" s="38">
        <f t="shared" si="93"/>
        <v>15218.029501264906</v>
      </c>
    </row>
    <row r="375" spans="12:28" x14ac:dyDescent="0.2">
      <c r="L375">
        <v>375</v>
      </c>
      <c r="M375" s="37">
        <f t="shared" si="85"/>
        <v>12820.458264223957</v>
      </c>
      <c r="N375" s="13">
        <f t="shared" si="86"/>
        <v>53454.499467846683</v>
      </c>
      <c r="O375" s="13">
        <f t="shared" si="81"/>
        <v>12963.003596138215</v>
      </c>
      <c r="P375" s="13">
        <f t="shared" si="87"/>
        <v>17492.94187079728</v>
      </c>
      <c r="Q375" s="37">
        <f t="shared" si="94"/>
        <v>12827.920013121073</v>
      </c>
      <c r="R375" s="13">
        <f t="shared" si="88"/>
        <v>112922.77835215195</v>
      </c>
      <c r="S375" s="13">
        <f t="shared" si="82"/>
        <v>13129.047422060145</v>
      </c>
      <c r="T375" s="38">
        <f t="shared" si="89"/>
        <v>17492.94187079728</v>
      </c>
      <c r="U375" s="13">
        <f t="shared" si="95"/>
        <v>8611.9977078615011</v>
      </c>
      <c r="V375" s="13">
        <f t="shared" si="90"/>
        <v>56461.389176075973</v>
      </c>
      <c r="W375" s="13">
        <f t="shared" si="83"/>
        <v>8762.561412331037</v>
      </c>
      <c r="X375" s="38">
        <f t="shared" si="91"/>
        <v>12228.481589410516</v>
      </c>
      <c r="Y375" s="37">
        <f t="shared" si="96"/>
        <v>10551.83163424003</v>
      </c>
      <c r="Z375" s="13">
        <f t="shared" si="92"/>
        <v>59022.725904522653</v>
      </c>
      <c r="AA375" s="13">
        <f t="shared" si="84"/>
        <v>10709.225569985425</v>
      </c>
      <c r="AB375" s="38">
        <f t="shared" si="93"/>
        <v>15218.029501264906</v>
      </c>
    </row>
    <row r="376" spans="12:28" x14ac:dyDescent="0.2">
      <c r="L376">
        <v>376</v>
      </c>
      <c r="M376" s="37">
        <f t="shared" si="85"/>
        <v>12820.458264223957</v>
      </c>
      <c r="N376" s="13">
        <f t="shared" si="86"/>
        <v>53454.499467846683</v>
      </c>
      <c r="O376" s="13">
        <f t="shared" si="81"/>
        <v>12962.62448621291</v>
      </c>
      <c r="P376" s="13">
        <f t="shared" si="87"/>
        <v>17492.94187079728</v>
      </c>
      <c r="Q376" s="37">
        <f t="shared" si="94"/>
        <v>12827.920013121073</v>
      </c>
      <c r="R376" s="13">
        <f t="shared" si="88"/>
        <v>112922.77835215195</v>
      </c>
      <c r="S376" s="13">
        <f t="shared" si="82"/>
        <v>13128.24655129169</v>
      </c>
      <c r="T376" s="38">
        <f t="shared" si="89"/>
        <v>17492.94187079728</v>
      </c>
      <c r="U376" s="13">
        <f t="shared" si="95"/>
        <v>8611.9977078615011</v>
      </c>
      <c r="V376" s="13">
        <f t="shared" si="90"/>
        <v>56461.389176075973</v>
      </c>
      <c r="W376" s="13">
        <f t="shared" si="83"/>
        <v>8762.1609769468087</v>
      </c>
      <c r="X376" s="38">
        <f t="shared" si="91"/>
        <v>12228.481589410516</v>
      </c>
      <c r="Y376" s="37">
        <f t="shared" si="96"/>
        <v>10551.83163424003</v>
      </c>
      <c r="Z376" s="13">
        <f t="shared" si="92"/>
        <v>59022.725904522653</v>
      </c>
      <c r="AA376" s="13">
        <f t="shared" si="84"/>
        <v>10708.806969092484</v>
      </c>
      <c r="AB376" s="38">
        <f t="shared" si="93"/>
        <v>15218.029501264906</v>
      </c>
    </row>
    <row r="377" spans="12:28" x14ac:dyDescent="0.2">
      <c r="L377">
        <v>377</v>
      </c>
      <c r="M377" s="37">
        <f t="shared" si="85"/>
        <v>12820.458264223957</v>
      </c>
      <c r="N377" s="13">
        <f t="shared" si="86"/>
        <v>53454.499467846683</v>
      </c>
      <c r="O377" s="13">
        <f t="shared" si="81"/>
        <v>12962.247387480844</v>
      </c>
      <c r="P377" s="13">
        <f t="shared" si="87"/>
        <v>17492.94187079728</v>
      </c>
      <c r="Q377" s="37">
        <f t="shared" si="94"/>
        <v>12827.920013121073</v>
      </c>
      <c r="R377" s="13">
        <f t="shared" si="88"/>
        <v>112922.77835215195</v>
      </c>
      <c r="S377" s="13">
        <f t="shared" si="82"/>
        <v>13127.449929174527</v>
      </c>
      <c r="T377" s="38">
        <f t="shared" si="89"/>
        <v>17492.94187079728</v>
      </c>
      <c r="U377" s="13">
        <f t="shared" si="95"/>
        <v>8611.9977078615011</v>
      </c>
      <c r="V377" s="13">
        <f t="shared" si="90"/>
        <v>56461.389176075973</v>
      </c>
      <c r="W377" s="13">
        <f t="shared" si="83"/>
        <v>8761.7626658882273</v>
      </c>
      <c r="X377" s="38">
        <f t="shared" si="91"/>
        <v>12228.481589410516</v>
      </c>
      <c r="Y377" s="37">
        <f t="shared" si="96"/>
        <v>10551.83163424003</v>
      </c>
      <c r="Z377" s="13">
        <f t="shared" si="92"/>
        <v>59022.725904522653</v>
      </c>
      <c r="AA377" s="13">
        <f t="shared" si="84"/>
        <v>10708.390588893937</v>
      </c>
      <c r="AB377" s="38">
        <f t="shared" si="93"/>
        <v>15218.029501264906</v>
      </c>
    </row>
    <row r="378" spans="12:28" x14ac:dyDescent="0.2">
      <c r="L378">
        <v>378</v>
      </c>
      <c r="M378" s="37">
        <f t="shared" si="85"/>
        <v>12820.458264223957</v>
      </c>
      <c r="N378" s="13">
        <f t="shared" si="86"/>
        <v>53454.499467846683</v>
      </c>
      <c r="O378" s="13">
        <f t="shared" si="81"/>
        <v>12961.872283980165</v>
      </c>
      <c r="P378" s="13">
        <f t="shared" si="87"/>
        <v>17492.94187079728</v>
      </c>
      <c r="Q378" s="37">
        <f t="shared" si="94"/>
        <v>12827.920013121073</v>
      </c>
      <c r="R378" s="13">
        <f t="shared" si="88"/>
        <v>112922.77835215195</v>
      </c>
      <c r="S378" s="13">
        <f t="shared" si="82"/>
        <v>13126.6575219892</v>
      </c>
      <c r="T378" s="38">
        <f t="shared" si="89"/>
        <v>17492.94187079728</v>
      </c>
      <c r="U378" s="13">
        <f t="shared" si="95"/>
        <v>8611.9977078615011</v>
      </c>
      <c r="V378" s="13">
        <f t="shared" si="90"/>
        <v>56461.389176075973</v>
      </c>
      <c r="W378" s="13">
        <f t="shared" si="83"/>
        <v>8761.3664622955639</v>
      </c>
      <c r="X378" s="38">
        <f t="shared" si="91"/>
        <v>12228.481589410516</v>
      </c>
      <c r="Y378" s="37">
        <f t="shared" si="96"/>
        <v>10551.83163424003</v>
      </c>
      <c r="Z378" s="13">
        <f t="shared" si="92"/>
        <v>59022.725904522653</v>
      </c>
      <c r="AA378" s="13">
        <f t="shared" si="84"/>
        <v>10707.976411765223</v>
      </c>
      <c r="AB378" s="38">
        <f t="shared" si="93"/>
        <v>15218.029501264906</v>
      </c>
    </row>
    <row r="379" spans="12:28" x14ac:dyDescent="0.2">
      <c r="L379">
        <v>379</v>
      </c>
      <c r="M379" s="37">
        <f t="shared" si="85"/>
        <v>12820.458264223957</v>
      </c>
      <c r="N379" s="13">
        <f t="shared" si="86"/>
        <v>53454.499467846683</v>
      </c>
      <c r="O379" s="13">
        <f t="shared" si="81"/>
        <v>12961.499159917483</v>
      </c>
      <c r="P379" s="13">
        <f t="shared" si="87"/>
        <v>17492.94187079728</v>
      </c>
      <c r="Q379" s="37">
        <f t="shared" si="94"/>
        <v>12827.920013121073</v>
      </c>
      <c r="R379" s="13">
        <f t="shared" si="88"/>
        <v>112922.77835215195</v>
      </c>
      <c r="S379" s="13">
        <f t="shared" si="82"/>
        <v>13125.869296372133</v>
      </c>
      <c r="T379" s="38">
        <f t="shared" si="89"/>
        <v>17492.94187079728</v>
      </c>
      <c r="U379" s="13">
        <f t="shared" si="95"/>
        <v>8611.9977078615011</v>
      </c>
      <c r="V379" s="13">
        <f t="shared" si="90"/>
        <v>56461.389176075973</v>
      </c>
      <c r="W379" s="13">
        <f t="shared" si="83"/>
        <v>8760.9723494870323</v>
      </c>
      <c r="X379" s="38">
        <f t="shared" si="91"/>
        <v>12228.481589410516</v>
      </c>
      <c r="Y379" s="37">
        <f t="shared" si="96"/>
        <v>10551.83163424003</v>
      </c>
      <c r="Z379" s="13">
        <f t="shared" si="92"/>
        <v>59022.725904522653</v>
      </c>
      <c r="AA379" s="13">
        <f t="shared" si="84"/>
        <v>10707.564420267794</v>
      </c>
      <c r="AB379" s="38">
        <f t="shared" si="93"/>
        <v>15218.029501264906</v>
      </c>
    </row>
    <row r="380" spans="12:28" x14ac:dyDescent="0.2">
      <c r="L380">
        <v>380</v>
      </c>
      <c r="M380" s="37">
        <f t="shared" si="85"/>
        <v>12820.458264223957</v>
      </c>
      <c r="N380" s="13">
        <f t="shared" si="86"/>
        <v>53454.499467846683</v>
      </c>
      <c r="O380" s="13">
        <f t="shared" si="81"/>
        <v>12961.127999665658</v>
      </c>
      <c r="P380" s="13">
        <f t="shared" si="87"/>
        <v>17492.94187079728</v>
      </c>
      <c r="Q380" s="37">
        <f t="shared" si="94"/>
        <v>12827.920013121073</v>
      </c>
      <c r="R380" s="13">
        <f t="shared" si="88"/>
        <v>112922.77835215195</v>
      </c>
      <c r="S380" s="13">
        <f t="shared" si="82"/>
        <v>13125.085219310946</v>
      </c>
      <c r="T380" s="38">
        <f t="shared" si="89"/>
        <v>17492.94187079728</v>
      </c>
      <c r="U380" s="13">
        <f t="shared" si="95"/>
        <v>8611.9977078615011</v>
      </c>
      <c r="V380" s="13">
        <f t="shared" si="90"/>
        <v>56461.389176075973</v>
      </c>
      <c r="W380" s="13">
        <f t="shared" si="83"/>
        <v>8760.5803109564386</v>
      </c>
      <c r="X380" s="38">
        <f t="shared" si="91"/>
        <v>12228.481589410516</v>
      </c>
      <c r="Y380" s="37">
        <f t="shared" si="96"/>
        <v>10551.83163424003</v>
      </c>
      <c r="Z380" s="13">
        <f t="shared" si="92"/>
        <v>59022.725904522653</v>
      </c>
      <c r="AA380" s="13">
        <f t="shared" si="84"/>
        <v>10707.154597146669</v>
      </c>
      <c r="AB380" s="38">
        <f t="shared" si="93"/>
        <v>15218.029501264906</v>
      </c>
    </row>
    <row r="381" spans="12:28" x14ac:dyDescent="0.2">
      <c r="L381">
        <v>381</v>
      </c>
      <c r="M381" s="37">
        <f t="shared" si="85"/>
        <v>12820.458264223957</v>
      </c>
      <c r="N381" s="13">
        <f t="shared" si="86"/>
        <v>53454.499467846683</v>
      </c>
      <c r="O381" s="13">
        <f t="shared" si="81"/>
        <v>12960.758787761612</v>
      </c>
      <c r="P381" s="13">
        <f t="shared" si="87"/>
        <v>17492.94187079728</v>
      </c>
      <c r="Q381" s="37">
        <f t="shared" si="94"/>
        <v>12827.920013121073</v>
      </c>
      <c r="R381" s="13">
        <f t="shared" si="88"/>
        <v>112922.77835215195</v>
      </c>
      <c r="S381" s="13">
        <f t="shared" si="82"/>
        <v>13124.305258139844</v>
      </c>
      <c r="T381" s="38">
        <f t="shared" si="89"/>
        <v>17492.94187079728</v>
      </c>
      <c r="U381" s="13">
        <f t="shared" si="95"/>
        <v>8611.9977078615011</v>
      </c>
      <c r="V381" s="13">
        <f t="shared" si="90"/>
        <v>56461.389176075973</v>
      </c>
      <c r="W381" s="13">
        <f t="shared" si="83"/>
        <v>8760.1903303708878</v>
      </c>
      <c r="X381" s="38">
        <f t="shared" si="91"/>
        <v>12228.481589410516</v>
      </c>
      <c r="Y381" s="37">
        <f t="shared" si="96"/>
        <v>10551.83163424003</v>
      </c>
      <c r="Z381" s="13">
        <f t="shared" si="92"/>
        <v>59022.725904522653</v>
      </c>
      <c r="AA381" s="13">
        <f t="shared" si="84"/>
        <v>10706.746925328016</v>
      </c>
      <c r="AB381" s="38">
        <f t="shared" si="93"/>
        <v>15218.029501264906</v>
      </c>
    </row>
    <row r="382" spans="12:28" x14ac:dyDescent="0.2">
      <c r="L382">
        <v>382</v>
      </c>
      <c r="M382" s="37">
        <f t="shared" si="85"/>
        <v>12820.458264223957</v>
      </c>
      <c r="N382" s="13">
        <f t="shared" si="86"/>
        <v>53454.499467846683</v>
      </c>
      <c r="O382" s="13">
        <f t="shared" si="81"/>
        <v>12960.391508904184</v>
      </c>
      <c r="P382" s="13">
        <f t="shared" si="87"/>
        <v>17492.94187079728</v>
      </c>
      <c r="Q382" s="37">
        <f t="shared" si="94"/>
        <v>12827.920013121073</v>
      </c>
      <c r="R382" s="13">
        <f t="shared" si="88"/>
        <v>112922.77835215195</v>
      </c>
      <c r="S382" s="13">
        <f t="shared" si="82"/>
        <v>13123.529380535083</v>
      </c>
      <c r="T382" s="38">
        <f t="shared" si="89"/>
        <v>17492.94187079728</v>
      </c>
      <c r="U382" s="13">
        <f t="shared" si="95"/>
        <v>8611.9977078615011</v>
      </c>
      <c r="V382" s="13">
        <f t="shared" si="90"/>
        <v>56461.389176075973</v>
      </c>
      <c r="W382" s="13">
        <f t="shared" si="83"/>
        <v>8759.8023915685062</v>
      </c>
      <c r="X382" s="38">
        <f t="shared" si="91"/>
        <v>12228.481589410516</v>
      </c>
      <c r="Y382" s="37">
        <f t="shared" si="96"/>
        <v>10551.83163424003</v>
      </c>
      <c r="Z382" s="13">
        <f t="shared" si="92"/>
        <v>59022.725904522653</v>
      </c>
      <c r="AA382" s="13">
        <f t="shared" si="84"/>
        <v>10706.341387916791</v>
      </c>
      <c r="AB382" s="38">
        <f t="shared" si="93"/>
        <v>15218.029501264906</v>
      </c>
    </row>
    <row r="383" spans="12:28" x14ac:dyDescent="0.2">
      <c r="L383">
        <v>383</v>
      </c>
      <c r="M383" s="37">
        <f t="shared" si="85"/>
        <v>12820.458264223957</v>
      </c>
      <c r="N383" s="13">
        <f t="shared" si="86"/>
        <v>53454.499467846683</v>
      </c>
      <c r="O383" s="13">
        <f t="shared" si="81"/>
        <v>12960.026147952016</v>
      </c>
      <c r="P383" s="13">
        <f t="shared" si="87"/>
        <v>17492.94187079728</v>
      </c>
      <c r="Q383" s="37">
        <f t="shared" si="94"/>
        <v>12827.920013121073</v>
      </c>
      <c r="R383" s="13">
        <f t="shared" si="88"/>
        <v>112922.77835215195</v>
      </c>
      <c r="S383" s="13">
        <f t="shared" si="82"/>
        <v>13122.757554510503</v>
      </c>
      <c r="T383" s="38">
        <f t="shared" si="89"/>
        <v>17492.94187079728</v>
      </c>
      <c r="U383" s="13">
        <f t="shared" si="95"/>
        <v>8611.9977078615011</v>
      </c>
      <c r="V383" s="13">
        <f t="shared" si="90"/>
        <v>56461.389176075973</v>
      </c>
      <c r="W383" s="13">
        <f t="shared" si="83"/>
        <v>8759.416478556217</v>
      </c>
      <c r="X383" s="38">
        <f t="shared" si="91"/>
        <v>12228.481589410516</v>
      </c>
      <c r="Y383" s="37">
        <f t="shared" si="96"/>
        <v>10551.83163424003</v>
      </c>
      <c r="Z383" s="13">
        <f t="shared" si="92"/>
        <v>59022.725904522653</v>
      </c>
      <c r="AA383" s="13">
        <f t="shared" si="84"/>
        <v>10705.937968194397</v>
      </c>
      <c r="AB383" s="38">
        <f t="shared" si="93"/>
        <v>15218.029501264906</v>
      </c>
    </row>
    <row r="384" spans="12:28" x14ac:dyDescent="0.2">
      <c r="L384">
        <v>384</v>
      </c>
      <c r="M384" s="37">
        <f t="shared" si="85"/>
        <v>12820.458264223957</v>
      </c>
      <c r="N384" s="13">
        <f t="shared" si="86"/>
        <v>53454.499467846683</v>
      </c>
      <c r="O384" s="13">
        <f t="shared" si="81"/>
        <v>12959.662689921473</v>
      </c>
      <c r="P384" s="13">
        <f t="shared" si="87"/>
        <v>17492.94187079728</v>
      </c>
      <c r="Q384" s="37">
        <f t="shared" si="94"/>
        <v>12827.920013121073</v>
      </c>
      <c r="R384" s="13">
        <f t="shared" si="88"/>
        <v>112922.77835215195</v>
      </c>
      <c r="S384" s="13">
        <f t="shared" si="82"/>
        <v>13121.989748413134</v>
      </c>
      <c r="T384" s="38">
        <f t="shared" si="89"/>
        <v>17492.94187079728</v>
      </c>
      <c r="U384" s="13">
        <f t="shared" si="95"/>
        <v>8611.9977078615011</v>
      </c>
      <c r="V384" s="13">
        <f t="shared" si="90"/>
        <v>56461.389176075973</v>
      </c>
      <c r="W384" s="13">
        <f t="shared" si="83"/>
        <v>8759.0325755075319</v>
      </c>
      <c r="X384" s="38">
        <f t="shared" si="91"/>
        <v>12228.481589410516</v>
      </c>
      <c r="Y384" s="37">
        <f t="shared" si="96"/>
        <v>10551.83163424003</v>
      </c>
      <c r="Z384" s="13">
        <f t="shared" si="92"/>
        <v>59022.725904522653</v>
      </c>
      <c r="AA384" s="13">
        <f t="shared" si="84"/>
        <v>10705.536649616392</v>
      </c>
      <c r="AB384" s="38">
        <f t="shared" si="93"/>
        <v>15218.029501264906</v>
      </c>
    </row>
    <row r="385" spans="12:28" x14ac:dyDescent="0.2">
      <c r="L385">
        <v>385</v>
      </c>
      <c r="M385" s="37">
        <f t="shared" si="85"/>
        <v>12820.458264223957</v>
      </c>
      <c r="N385" s="13">
        <f t="shared" si="86"/>
        <v>53454.499467846683</v>
      </c>
      <c r="O385" s="13">
        <f t="shared" ref="O385:O400" si="97">N385/$L385+M385</f>
        <v>12959.301119984597</v>
      </c>
      <c r="P385" s="13">
        <f t="shared" si="87"/>
        <v>17492.94187079728</v>
      </c>
      <c r="Q385" s="37">
        <f t="shared" si="94"/>
        <v>12827.920013121073</v>
      </c>
      <c r="R385" s="13">
        <f t="shared" si="88"/>
        <v>112922.77835215195</v>
      </c>
      <c r="S385" s="13">
        <f t="shared" ref="S385:S400" si="98">R385/$L385+Q385</f>
        <v>13121.22593091887</v>
      </c>
      <c r="T385" s="38">
        <f t="shared" si="89"/>
        <v>17492.94187079728</v>
      </c>
      <c r="U385" s="13">
        <f t="shared" si="95"/>
        <v>8611.9977078615011</v>
      </c>
      <c r="V385" s="13">
        <f t="shared" si="90"/>
        <v>56461.389176075973</v>
      </c>
      <c r="W385" s="13">
        <f t="shared" ref="W385:W400" si="99">V385/$L385+U385</f>
        <v>8758.650666760399</v>
      </c>
      <c r="X385" s="38">
        <f t="shared" si="91"/>
        <v>12228.481589410516</v>
      </c>
      <c r="Y385" s="37">
        <f t="shared" si="96"/>
        <v>10551.83163424003</v>
      </c>
      <c r="Z385" s="13">
        <f t="shared" si="92"/>
        <v>59022.725904522653</v>
      </c>
      <c r="AA385" s="13">
        <f t="shared" ref="AA385:AA400" si="100">Z385/$L385+Y385</f>
        <v>10705.137415810219</v>
      </c>
      <c r="AB385" s="38">
        <f t="shared" si="93"/>
        <v>15218.029501264906</v>
      </c>
    </row>
    <row r="386" spans="12:28" x14ac:dyDescent="0.2">
      <c r="L386">
        <v>386</v>
      </c>
      <c r="M386" s="37">
        <f t="shared" ref="M386:M400" si="101">SUM($B$8:$B$12)</f>
        <v>12820.458264223957</v>
      </c>
      <c r="N386" s="13">
        <f t="shared" ref="N386:N400" si="102">SUM($B$6:$B$7)</f>
        <v>53454.499467846683</v>
      </c>
      <c r="O386" s="13">
        <f t="shared" si="97"/>
        <v>12958.941423467082</v>
      </c>
      <c r="P386" s="13">
        <f t="shared" ref="P386:P400" si="103">SUM($B$8:$B$9,$B$12:$B$13)</f>
        <v>17492.94187079728</v>
      </c>
      <c r="Q386" s="37">
        <f t="shared" si="94"/>
        <v>12827.920013121073</v>
      </c>
      <c r="R386" s="13">
        <f t="shared" ref="R386:R400" si="104">SUM($C$6:$C$7)</f>
        <v>112922.77835215195</v>
      </c>
      <c r="S386" s="13">
        <f t="shared" si="98"/>
        <v>13120.466071028202</v>
      </c>
      <c r="T386" s="38">
        <f t="shared" ref="T386:T400" si="105">SUM($C$8:$C$9,$C$12:$C$13)</f>
        <v>17492.94187079728</v>
      </c>
      <c r="U386" s="13">
        <f t="shared" si="95"/>
        <v>8611.9977078615011</v>
      </c>
      <c r="V386" s="13">
        <f t="shared" ref="V386:V400" si="106">SUM($D$6:$D$7)</f>
        <v>56461.389176075973</v>
      </c>
      <c r="W386" s="13">
        <f t="shared" si="99"/>
        <v>8758.2707368150659</v>
      </c>
      <c r="X386" s="38">
        <f t="shared" ref="X386:X400" si="107">SUM($D$8:$D$9,$D$12:$D$13)</f>
        <v>12228.481589410516</v>
      </c>
      <c r="Y386" s="37">
        <f t="shared" si="96"/>
        <v>10551.83163424003</v>
      </c>
      <c r="Z386" s="13">
        <f t="shared" ref="Z386:Z400" si="108">SUM($E$6:$E$7)</f>
        <v>59022.725904522653</v>
      </c>
      <c r="AA386" s="13">
        <f t="shared" si="100"/>
        <v>10704.74025057299</v>
      </c>
      <c r="AB386" s="38">
        <f t="shared" ref="AB386:AB400" si="109">SUM($E$8:$E$9,$E$12:$E$13)</f>
        <v>15218.029501264906</v>
      </c>
    </row>
    <row r="387" spans="12:28" x14ac:dyDescent="0.2">
      <c r="L387">
        <v>387</v>
      </c>
      <c r="M387" s="37">
        <f t="shared" si="101"/>
        <v>12820.458264223957</v>
      </c>
      <c r="N387" s="13">
        <f t="shared" si="102"/>
        <v>53454.499467846683</v>
      </c>
      <c r="O387" s="13">
        <f t="shared" si="97"/>
        <v>12958.5835858463</v>
      </c>
      <c r="P387" s="13">
        <f t="shared" si="103"/>
        <v>17492.94187079728</v>
      </c>
      <c r="Q387" s="37">
        <f t="shared" ref="Q387:Q400" si="110">SUM($C$8:$C$9,$C$11:$C$12)</f>
        <v>12827.920013121073</v>
      </c>
      <c r="R387" s="13">
        <f t="shared" si="104"/>
        <v>112922.77835215195</v>
      </c>
      <c r="S387" s="13">
        <f t="shared" si="98"/>
        <v>13119.710138062033</v>
      </c>
      <c r="T387" s="38">
        <f t="shared" si="105"/>
        <v>17492.94187079728</v>
      </c>
      <c r="U387" s="13">
        <f t="shared" ref="U387:U400" si="111">SUM($D$8:$D$9,$D$11:$D$12)</f>
        <v>8611.9977078615011</v>
      </c>
      <c r="V387" s="13">
        <f t="shared" si="106"/>
        <v>56461.389176075973</v>
      </c>
      <c r="W387" s="13">
        <f t="shared" si="99"/>
        <v>8757.8927703319823</v>
      </c>
      <c r="X387" s="38">
        <f t="shared" si="107"/>
        <v>12228.481589410516</v>
      </c>
      <c r="Y387" s="37">
        <f t="shared" ref="Y387:Y400" si="112">SUM($E$8:$E$9,$E$11:$E$12)</f>
        <v>10551.83163424003</v>
      </c>
      <c r="Z387" s="13">
        <f t="shared" si="108"/>
        <v>59022.725904522653</v>
      </c>
      <c r="AA387" s="13">
        <f t="shared" si="100"/>
        <v>10704.345137869288</v>
      </c>
      <c r="AB387" s="38">
        <f t="shared" si="109"/>
        <v>15218.029501264906</v>
      </c>
    </row>
    <row r="388" spans="12:28" x14ac:dyDescent="0.2">
      <c r="L388">
        <v>388</v>
      </c>
      <c r="M388" s="37">
        <f t="shared" si="101"/>
        <v>12820.458264223957</v>
      </c>
      <c r="N388" s="13">
        <f t="shared" si="102"/>
        <v>53454.499467846683</v>
      </c>
      <c r="O388" s="13">
        <f t="shared" si="97"/>
        <v>12958.227592749334</v>
      </c>
      <c r="P388" s="13">
        <f t="shared" si="103"/>
        <v>17492.94187079728</v>
      </c>
      <c r="Q388" s="37">
        <f t="shared" si="110"/>
        <v>12827.920013121073</v>
      </c>
      <c r="R388" s="13">
        <f t="shared" si="104"/>
        <v>112922.77835215195</v>
      </c>
      <c r="S388" s="13">
        <f t="shared" si="98"/>
        <v>13118.958101657547</v>
      </c>
      <c r="T388" s="38">
        <f t="shared" si="105"/>
        <v>17492.94187079728</v>
      </c>
      <c r="U388" s="13">
        <f t="shared" si="111"/>
        <v>8611.9977078615011</v>
      </c>
      <c r="V388" s="13">
        <f t="shared" si="106"/>
        <v>56461.389176075973</v>
      </c>
      <c r="W388" s="13">
        <f t="shared" si="99"/>
        <v>8757.516752129739</v>
      </c>
      <c r="X388" s="38">
        <f t="shared" si="107"/>
        <v>12228.481589410516</v>
      </c>
      <c r="Y388" s="37">
        <f t="shared" si="112"/>
        <v>10551.83163424003</v>
      </c>
      <c r="Z388" s="13">
        <f t="shared" si="108"/>
        <v>59022.725904522653</v>
      </c>
      <c r="AA388" s="13">
        <f t="shared" si="100"/>
        <v>10703.952061829006</v>
      </c>
      <c r="AB388" s="38">
        <f t="shared" si="109"/>
        <v>15218.029501264906</v>
      </c>
    </row>
    <row r="389" spans="12:28" x14ac:dyDescent="0.2">
      <c r="L389">
        <v>389</v>
      </c>
      <c r="M389" s="37">
        <f t="shared" si="101"/>
        <v>12820.458264223957</v>
      </c>
      <c r="N389" s="13">
        <f t="shared" si="102"/>
        <v>53454.499467846683</v>
      </c>
      <c r="O389" s="13">
        <f t="shared" si="97"/>
        <v>12957.873429951069</v>
      </c>
      <c r="P389" s="13">
        <f t="shared" si="103"/>
        <v>17492.94187079728</v>
      </c>
      <c r="Q389" s="37">
        <f t="shared" si="110"/>
        <v>12827.920013121073</v>
      </c>
      <c r="R389" s="13">
        <f t="shared" si="104"/>
        <v>112922.77835215195</v>
      </c>
      <c r="S389" s="13">
        <f t="shared" si="98"/>
        <v>13118.209931764137</v>
      </c>
      <c r="T389" s="38">
        <f t="shared" si="105"/>
        <v>17492.94187079728</v>
      </c>
      <c r="U389" s="13">
        <f t="shared" si="111"/>
        <v>8611.9977078615011</v>
      </c>
      <c r="V389" s="13">
        <f t="shared" si="106"/>
        <v>56461.389176075973</v>
      </c>
      <c r="W389" s="13">
        <f t="shared" si="99"/>
        <v>8757.1426671830341</v>
      </c>
      <c r="X389" s="38">
        <f t="shared" si="107"/>
        <v>12228.481589410516</v>
      </c>
      <c r="Y389" s="37">
        <f t="shared" si="112"/>
        <v>10551.83163424003</v>
      </c>
      <c r="Z389" s="13">
        <f t="shared" si="108"/>
        <v>59022.725904522653</v>
      </c>
      <c r="AA389" s="13">
        <f t="shared" si="100"/>
        <v>10703.561006745231</v>
      </c>
      <c r="AB389" s="38">
        <f t="shared" si="109"/>
        <v>15218.029501264906</v>
      </c>
    </row>
    <row r="390" spans="12:28" x14ac:dyDescent="0.2">
      <c r="L390">
        <v>390</v>
      </c>
      <c r="M390" s="37">
        <f t="shared" si="101"/>
        <v>12820.458264223957</v>
      </c>
      <c r="N390" s="13">
        <f t="shared" si="102"/>
        <v>53454.499467846683</v>
      </c>
      <c r="O390" s="13">
        <f t="shared" si="97"/>
        <v>12957.521083372281</v>
      </c>
      <c r="P390" s="13">
        <f t="shared" si="103"/>
        <v>17492.94187079728</v>
      </c>
      <c r="Q390" s="37">
        <f t="shared" si="110"/>
        <v>12827.920013121073</v>
      </c>
      <c r="R390" s="13">
        <f t="shared" si="104"/>
        <v>112922.77835215195</v>
      </c>
      <c r="S390" s="13">
        <f t="shared" si="98"/>
        <v>13117.465598639412</v>
      </c>
      <c r="T390" s="38">
        <f t="shared" si="105"/>
        <v>17492.94187079728</v>
      </c>
      <c r="U390" s="13">
        <f t="shared" si="111"/>
        <v>8611.9977078615011</v>
      </c>
      <c r="V390" s="13">
        <f t="shared" si="106"/>
        <v>56461.389176075973</v>
      </c>
      <c r="W390" s="13">
        <f t="shared" si="99"/>
        <v>8756.7705006206706</v>
      </c>
      <c r="X390" s="38">
        <f t="shared" si="107"/>
        <v>12228.481589410516</v>
      </c>
      <c r="Y390" s="37">
        <f t="shared" si="112"/>
        <v>10551.83163424003</v>
      </c>
      <c r="Z390" s="13">
        <f t="shared" si="108"/>
        <v>59022.725904522653</v>
      </c>
      <c r="AA390" s="13">
        <f t="shared" si="100"/>
        <v>10703.17195707214</v>
      </c>
      <c r="AB390" s="38">
        <f t="shared" si="109"/>
        <v>15218.029501264906</v>
      </c>
    </row>
    <row r="391" spans="12:28" x14ac:dyDescent="0.2">
      <c r="L391">
        <v>391</v>
      </c>
      <c r="M391" s="37">
        <f t="shared" si="101"/>
        <v>12820.458264223957</v>
      </c>
      <c r="N391" s="13">
        <f t="shared" si="102"/>
        <v>53454.499467846683</v>
      </c>
      <c r="O391" s="13">
        <f t="shared" si="97"/>
        <v>12957.170539077784</v>
      </c>
      <c r="P391" s="13">
        <f t="shared" si="103"/>
        <v>17492.94187079728</v>
      </c>
      <c r="Q391" s="37">
        <f t="shared" si="110"/>
        <v>12827.920013121073</v>
      </c>
      <c r="R391" s="13">
        <f t="shared" si="104"/>
        <v>112922.77835215195</v>
      </c>
      <c r="S391" s="13">
        <f t="shared" si="98"/>
        <v>13116.725072845247</v>
      </c>
      <c r="T391" s="38">
        <f t="shared" si="105"/>
        <v>17492.94187079728</v>
      </c>
      <c r="U391" s="13">
        <f t="shared" si="111"/>
        <v>8611.9977078615011</v>
      </c>
      <c r="V391" s="13">
        <f t="shared" si="106"/>
        <v>56461.389176075973</v>
      </c>
      <c r="W391" s="13">
        <f t="shared" si="99"/>
        <v>8756.4002377235884</v>
      </c>
      <c r="X391" s="38">
        <f t="shared" si="107"/>
        <v>12228.481589410516</v>
      </c>
      <c r="Y391" s="37">
        <f t="shared" si="112"/>
        <v>10551.83163424003</v>
      </c>
      <c r="Z391" s="13">
        <f t="shared" si="108"/>
        <v>59022.725904522653</v>
      </c>
      <c r="AA391" s="13">
        <f t="shared" si="100"/>
        <v>10702.784897422953</v>
      </c>
      <c r="AB391" s="38">
        <f t="shared" si="109"/>
        <v>15218.029501264906</v>
      </c>
    </row>
    <row r="392" spans="12:28" x14ac:dyDescent="0.2">
      <c r="L392">
        <v>392</v>
      </c>
      <c r="M392" s="37">
        <f t="shared" si="101"/>
        <v>12820.458264223957</v>
      </c>
      <c r="N392" s="13">
        <f t="shared" si="102"/>
        <v>53454.499467846683</v>
      </c>
      <c r="O392" s="13">
        <f t="shared" si="97"/>
        <v>12956.821783274587</v>
      </c>
      <c r="P392" s="13">
        <f t="shared" si="103"/>
        <v>17492.94187079728</v>
      </c>
      <c r="Q392" s="37">
        <f t="shared" si="110"/>
        <v>12827.920013121073</v>
      </c>
      <c r="R392" s="13">
        <f t="shared" si="104"/>
        <v>112922.77835215195</v>
      </c>
      <c r="S392" s="13">
        <f t="shared" si="98"/>
        <v>13115.988325243909</v>
      </c>
      <c r="T392" s="38">
        <f t="shared" si="105"/>
        <v>17492.94187079728</v>
      </c>
      <c r="U392" s="13">
        <f t="shared" si="111"/>
        <v>8611.9977078615011</v>
      </c>
      <c r="V392" s="13">
        <f t="shared" si="106"/>
        <v>56461.389176075973</v>
      </c>
      <c r="W392" s="13">
        <f t="shared" si="99"/>
        <v>8756.031863922919</v>
      </c>
      <c r="X392" s="38">
        <f t="shared" si="107"/>
        <v>12228.481589410516</v>
      </c>
      <c r="Y392" s="37">
        <f t="shared" si="112"/>
        <v>10551.83163424003</v>
      </c>
      <c r="Z392" s="13">
        <f t="shared" si="108"/>
        <v>59022.725904522653</v>
      </c>
      <c r="AA392" s="13">
        <f t="shared" si="100"/>
        <v>10702.399812567894</v>
      </c>
      <c r="AB392" s="38">
        <f t="shared" si="109"/>
        <v>15218.029501264906</v>
      </c>
    </row>
    <row r="393" spans="12:28" x14ac:dyDescent="0.2">
      <c r="L393">
        <v>393</v>
      </c>
      <c r="M393" s="37">
        <f t="shared" si="101"/>
        <v>12820.458264223957</v>
      </c>
      <c r="N393" s="13">
        <f t="shared" si="102"/>
        <v>53454.499467846683</v>
      </c>
      <c r="O393" s="13">
        <f t="shared" si="97"/>
        <v>12956.47480231008</v>
      </c>
      <c r="P393" s="13">
        <f t="shared" si="103"/>
        <v>17492.94187079728</v>
      </c>
      <c r="Q393" s="37">
        <f t="shared" si="110"/>
        <v>12827.920013121073</v>
      </c>
      <c r="R393" s="13">
        <f t="shared" si="104"/>
        <v>112922.77835215195</v>
      </c>
      <c r="S393" s="13">
        <f t="shared" si="98"/>
        <v>13115.255326994233</v>
      </c>
      <c r="T393" s="38">
        <f t="shared" si="105"/>
        <v>17492.94187079728</v>
      </c>
      <c r="U393" s="13">
        <f t="shared" si="111"/>
        <v>8611.9977078615011</v>
      </c>
      <c r="V393" s="13">
        <f t="shared" si="106"/>
        <v>56461.389176075973</v>
      </c>
      <c r="W393" s="13">
        <f t="shared" si="99"/>
        <v>8755.665364798082</v>
      </c>
      <c r="X393" s="38">
        <f t="shared" si="107"/>
        <v>12228.481589410516</v>
      </c>
      <c r="Y393" s="37">
        <f t="shared" si="112"/>
        <v>10551.83163424003</v>
      </c>
      <c r="Z393" s="13">
        <f t="shared" si="108"/>
        <v>59022.725904522653</v>
      </c>
      <c r="AA393" s="13">
        <f t="shared" si="100"/>
        <v>10702.0166874322</v>
      </c>
      <c r="AB393" s="38">
        <f t="shared" si="109"/>
        <v>15218.029501264906</v>
      </c>
    </row>
    <row r="394" spans="12:28" x14ac:dyDescent="0.2">
      <c r="L394">
        <v>394</v>
      </c>
      <c r="M394" s="37">
        <f t="shared" si="101"/>
        <v>12820.458264223957</v>
      </c>
      <c r="N394" s="13">
        <f t="shared" si="102"/>
        <v>53454.499467846683</v>
      </c>
      <c r="O394" s="13">
        <f t="shared" si="97"/>
        <v>12956.129582670268</v>
      </c>
      <c r="P394" s="13">
        <f t="shared" si="103"/>
        <v>17492.94187079728</v>
      </c>
      <c r="Q394" s="37">
        <f t="shared" si="110"/>
        <v>12827.920013121073</v>
      </c>
      <c r="R394" s="13">
        <f t="shared" si="104"/>
        <v>112922.77835215195</v>
      </c>
      <c r="S394" s="13">
        <f t="shared" si="98"/>
        <v>13114.526049547854</v>
      </c>
      <c r="T394" s="38">
        <f t="shared" si="105"/>
        <v>17492.94187079728</v>
      </c>
      <c r="U394" s="13">
        <f t="shared" si="111"/>
        <v>8611.9977078615011</v>
      </c>
      <c r="V394" s="13">
        <f t="shared" si="106"/>
        <v>56461.389176075973</v>
      </c>
      <c r="W394" s="13">
        <f t="shared" si="99"/>
        <v>8755.3007260748927</v>
      </c>
      <c r="X394" s="38">
        <f t="shared" si="107"/>
        <v>12228.481589410516</v>
      </c>
      <c r="Y394" s="37">
        <f t="shared" si="112"/>
        <v>10551.83163424003</v>
      </c>
      <c r="Z394" s="13">
        <f t="shared" si="108"/>
        <v>59022.725904522653</v>
      </c>
      <c r="AA394" s="13">
        <f t="shared" si="100"/>
        <v>10701.635507094148</v>
      </c>
      <c r="AB394" s="38">
        <f t="shared" si="109"/>
        <v>15218.029501264906</v>
      </c>
    </row>
    <row r="395" spans="12:28" x14ac:dyDescent="0.2">
      <c r="L395">
        <v>395</v>
      </c>
      <c r="M395" s="37">
        <f t="shared" si="101"/>
        <v>12820.458264223957</v>
      </c>
      <c r="N395" s="13">
        <f t="shared" si="102"/>
        <v>53454.499467846683</v>
      </c>
      <c r="O395" s="13">
        <f t="shared" si="97"/>
        <v>12955.786110977999</v>
      </c>
      <c r="P395" s="13">
        <f t="shared" si="103"/>
        <v>17492.94187079728</v>
      </c>
      <c r="Q395" s="37">
        <f t="shared" si="110"/>
        <v>12827.920013121073</v>
      </c>
      <c r="R395" s="13">
        <f t="shared" si="104"/>
        <v>112922.77835215195</v>
      </c>
      <c r="S395" s="13">
        <f t="shared" si="98"/>
        <v>13113.800464645508</v>
      </c>
      <c r="T395" s="38">
        <f t="shared" si="105"/>
        <v>17492.94187079728</v>
      </c>
      <c r="U395" s="13">
        <f t="shared" si="111"/>
        <v>8611.9977078615011</v>
      </c>
      <c r="V395" s="13">
        <f t="shared" si="106"/>
        <v>56461.389176075973</v>
      </c>
      <c r="W395" s="13">
        <f t="shared" si="99"/>
        <v>8754.937933623718</v>
      </c>
      <c r="X395" s="38">
        <f t="shared" si="107"/>
        <v>12228.481589410516</v>
      </c>
      <c r="Y395" s="37">
        <f t="shared" si="112"/>
        <v>10551.83163424003</v>
      </c>
      <c r="Z395" s="13">
        <f t="shared" si="108"/>
        <v>59022.725904522653</v>
      </c>
      <c r="AA395" s="13">
        <f t="shared" si="100"/>
        <v>10701.256256783126</v>
      </c>
      <c r="AB395" s="38">
        <f t="shared" si="109"/>
        <v>15218.029501264906</v>
      </c>
    </row>
    <row r="396" spans="12:28" x14ac:dyDescent="0.2">
      <c r="L396">
        <v>396</v>
      </c>
      <c r="M396" s="37">
        <f t="shared" si="101"/>
        <v>12820.458264223957</v>
      </c>
      <c r="N396" s="13">
        <f t="shared" si="102"/>
        <v>53454.499467846683</v>
      </c>
      <c r="O396" s="13">
        <f t="shared" si="97"/>
        <v>12955.444373991246</v>
      </c>
      <c r="P396" s="13">
        <f t="shared" si="103"/>
        <v>17492.94187079728</v>
      </c>
      <c r="Q396" s="37">
        <f t="shared" si="110"/>
        <v>12827.920013121073</v>
      </c>
      <c r="R396" s="13">
        <f t="shared" si="104"/>
        <v>112922.77835215195</v>
      </c>
      <c r="S396" s="13">
        <f t="shared" si="98"/>
        <v>13113.078544313375</v>
      </c>
      <c r="T396" s="38">
        <f t="shared" si="105"/>
        <v>17492.94187079728</v>
      </c>
      <c r="U396" s="13">
        <f t="shared" si="111"/>
        <v>8611.9977078615011</v>
      </c>
      <c r="V396" s="13">
        <f t="shared" si="106"/>
        <v>56461.389176075973</v>
      </c>
      <c r="W396" s="13">
        <f t="shared" si="99"/>
        <v>8754.5769734576534</v>
      </c>
      <c r="X396" s="38">
        <f t="shared" si="107"/>
        <v>12228.481589410516</v>
      </c>
      <c r="Y396" s="37">
        <f t="shared" si="112"/>
        <v>10551.83163424003</v>
      </c>
      <c r="Z396" s="13">
        <f t="shared" si="108"/>
        <v>59022.725904522653</v>
      </c>
      <c r="AA396" s="13">
        <f t="shared" si="100"/>
        <v>10700.878921877715</v>
      </c>
      <c r="AB396" s="38">
        <f t="shared" si="109"/>
        <v>15218.029501264906</v>
      </c>
    </row>
    <row r="397" spans="12:28" x14ac:dyDescent="0.2">
      <c r="L397">
        <v>397</v>
      </c>
      <c r="M397" s="37">
        <f t="shared" si="101"/>
        <v>12820.458264223957</v>
      </c>
      <c r="N397" s="13">
        <f t="shared" si="102"/>
        <v>53454.499467846683</v>
      </c>
      <c r="O397" s="13">
        <f t="shared" si="97"/>
        <v>12955.104358601404</v>
      </c>
      <c r="P397" s="13">
        <f t="shared" si="103"/>
        <v>17492.94187079728</v>
      </c>
      <c r="Q397" s="37">
        <f t="shared" si="110"/>
        <v>12827.920013121073</v>
      </c>
      <c r="R397" s="13">
        <f t="shared" si="104"/>
        <v>112922.77835215195</v>
      </c>
      <c r="S397" s="13">
        <f t="shared" si="98"/>
        <v>13112.36026085949</v>
      </c>
      <c r="T397" s="38">
        <f t="shared" si="105"/>
        <v>17492.94187079728</v>
      </c>
      <c r="U397" s="13">
        <f t="shared" si="111"/>
        <v>8611.9977078615011</v>
      </c>
      <c r="V397" s="13">
        <f t="shared" si="106"/>
        <v>56461.389176075973</v>
      </c>
      <c r="W397" s="13">
        <f t="shared" si="99"/>
        <v>8754.2178317307098</v>
      </c>
      <c r="X397" s="38">
        <f t="shared" si="107"/>
        <v>12228.481589410516</v>
      </c>
      <c r="Y397" s="37">
        <f t="shared" si="112"/>
        <v>10551.83163424003</v>
      </c>
      <c r="Z397" s="13">
        <f t="shared" si="108"/>
        <v>59022.725904522653</v>
      </c>
      <c r="AA397" s="13">
        <f t="shared" si="100"/>
        <v>10700.503487903816</v>
      </c>
      <c r="AB397" s="38">
        <f t="shared" si="109"/>
        <v>15218.029501264906</v>
      </c>
    </row>
    <row r="398" spans="12:28" x14ac:dyDescent="0.2">
      <c r="L398">
        <v>398</v>
      </c>
      <c r="M398" s="37">
        <f t="shared" si="101"/>
        <v>12820.458264223957</v>
      </c>
      <c r="N398" s="13">
        <f t="shared" si="102"/>
        <v>53454.499467846683</v>
      </c>
      <c r="O398" s="13">
        <f t="shared" si="97"/>
        <v>12954.766051831612</v>
      </c>
      <c r="P398" s="13">
        <f t="shared" si="103"/>
        <v>17492.94187079728</v>
      </c>
      <c r="Q398" s="37">
        <f t="shared" si="110"/>
        <v>12827.920013121073</v>
      </c>
      <c r="R398" s="13">
        <f t="shared" si="104"/>
        <v>112922.77835215195</v>
      </c>
      <c r="S398" s="13">
        <f t="shared" si="98"/>
        <v>13111.645586870198</v>
      </c>
      <c r="T398" s="38">
        <f t="shared" si="105"/>
        <v>17492.94187079728</v>
      </c>
      <c r="U398" s="13">
        <f t="shared" si="111"/>
        <v>8611.9977078615011</v>
      </c>
      <c r="V398" s="13">
        <f t="shared" si="106"/>
        <v>56461.389176075973</v>
      </c>
      <c r="W398" s="13">
        <f t="shared" si="99"/>
        <v>8753.8604947360636</v>
      </c>
      <c r="X398" s="38">
        <f t="shared" si="107"/>
        <v>12228.481589410516</v>
      </c>
      <c r="Y398" s="37">
        <f t="shared" si="112"/>
        <v>10551.83163424003</v>
      </c>
      <c r="Z398" s="13">
        <f t="shared" si="108"/>
        <v>59022.725904522653</v>
      </c>
      <c r="AA398" s="13">
        <f t="shared" si="100"/>
        <v>10700.129940532801</v>
      </c>
      <c r="AB398" s="38">
        <f t="shared" si="109"/>
        <v>15218.029501264906</v>
      </c>
    </row>
    <row r="399" spans="12:28" x14ac:dyDescent="0.2">
      <c r="L399">
        <v>399</v>
      </c>
      <c r="M399" s="37">
        <f t="shared" si="101"/>
        <v>12820.458264223957</v>
      </c>
      <c r="N399" s="13">
        <f t="shared" si="102"/>
        <v>53454.499467846683</v>
      </c>
      <c r="O399" s="13">
        <f t="shared" si="97"/>
        <v>12954.429440835102</v>
      </c>
      <c r="P399" s="13">
        <f t="shared" si="103"/>
        <v>17492.94187079728</v>
      </c>
      <c r="Q399" s="37">
        <f t="shared" si="110"/>
        <v>12827.920013121073</v>
      </c>
      <c r="R399" s="13">
        <f t="shared" si="104"/>
        <v>112922.77835215195</v>
      </c>
      <c r="S399" s="13">
        <f t="shared" si="98"/>
        <v>13110.934495206666</v>
      </c>
      <c r="T399" s="38">
        <f t="shared" si="105"/>
        <v>17492.94187079728</v>
      </c>
      <c r="U399" s="13">
        <f t="shared" si="111"/>
        <v>8611.9977078615011</v>
      </c>
      <c r="V399" s="13">
        <f t="shared" si="106"/>
        <v>56461.389176075973</v>
      </c>
      <c r="W399" s="13">
        <f t="shared" si="99"/>
        <v>8753.5049489042976</v>
      </c>
      <c r="X399" s="38">
        <f t="shared" si="107"/>
        <v>12228.481589410516</v>
      </c>
      <c r="Y399" s="37">
        <f t="shared" si="112"/>
        <v>10551.83163424003</v>
      </c>
      <c r="Z399" s="13">
        <f t="shared" si="108"/>
        <v>59022.725904522653</v>
      </c>
      <c r="AA399" s="13">
        <f t="shared" si="100"/>
        <v>10699.758265579687</v>
      </c>
      <c r="AB399" s="38">
        <f t="shared" si="109"/>
        <v>15218.029501264906</v>
      </c>
    </row>
    <row r="400" spans="12:28" x14ac:dyDescent="0.2">
      <c r="L400">
        <v>400</v>
      </c>
      <c r="M400" s="37">
        <f t="shared" si="101"/>
        <v>12820.458264223957</v>
      </c>
      <c r="N400" s="13">
        <f t="shared" si="102"/>
        <v>53454.499467846683</v>
      </c>
      <c r="O400" s="13">
        <f t="shared" si="97"/>
        <v>12954.094512893573</v>
      </c>
      <c r="P400" s="13">
        <f t="shared" si="103"/>
        <v>17492.94187079728</v>
      </c>
      <c r="Q400" s="37">
        <f t="shared" si="110"/>
        <v>12827.920013121073</v>
      </c>
      <c r="R400" s="13">
        <f t="shared" si="104"/>
        <v>112922.77835215195</v>
      </c>
      <c r="S400" s="13">
        <f t="shared" si="98"/>
        <v>13110.226959001453</v>
      </c>
      <c r="T400" s="38">
        <f t="shared" si="105"/>
        <v>17492.94187079728</v>
      </c>
      <c r="U400" s="13">
        <f t="shared" si="111"/>
        <v>8611.9977078615011</v>
      </c>
      <c r="V400" s="13">
        <f t="shared" si="106"/>
        <v>56461.389176075973</v>
      </c>
      <c r="W400" s="13">
        <f t="shared" si="99"/>
        <v>8753.1511808016912</v>
      </c>
      <c r="X400" s="38">
        <f t="shared" si="107"/>
        <v>12228.481589410516</v>
      </c>
      <c r="Y400" s="37">
        <f t="shared" si="112"/>
        <v>10551.83163424003</v>
      </c>
      <c r="Z400" s="13">
        <f t="shared" si="108"/>
        <v>59022.725904522653</v>
      </c>
      <c r="AA400" s="13">
        <f t="shared" si="100"/>
        <v>10699.388449001337</v>
      </c>
      <c r="AB400" s="38">
        <f t="shared" si="109"/>
        <v>15218.029501264906</v>
      </c>
    </row>
    <row r="401" spans="20:21" x14ac:dyDescent="0.2">
      <c r="T401"/>
      <c r="U401"/>
    </row>
    <row r="402" spans="20:21" x14ac:dyDescent="0.2">
      <c r="T402"/>
      <c r="U402"/>
    </row>
    <row r="403" spans="20:21" x14ac:dyDescent="0.2">
      <c r="T403"/>
      <c r="U403"/>
    </row>
    <row r="404" spans="20:21" x14ac:dyDescent="0.2">
      <c r="T404"/>
      <c r="U404"/>
    </row>
    <row r="405" spans="20:21" x14ac:dyDescent="0.2">
      <c r="T405"/>
      <c r="U405"/>
    </row>
    <row r="406" spans="20:21" x14ac:dyDescent="0.2">
      <c r="T406"/>
      <c r="U406"/>
    </row>
    <row r="407" spans="20:21" x14ac:dyDescent="0.2">
      <c r="T407"/>
      <c r="U407"/>
    </row>
    <row r="408" spans="20:21" x14ac:dyDescent="0.2">
      <c r="T408"/>
      <c r="U408"/>
    </row>
    <row r="409" spans="20:21" x14ac:dyDescent="0.2">
      <c r="T409"/>
      <c r="U409"/>
    </row>
    <row r="410" spans="20:21" x14ac:dyDescent="0.2">
      <c r="T410"/>
      <c r="U410"/>
    </row>
    <row r="411" spans="20:21" x14ac:dyDescent="0.2">
      <c r="T411"/>
      <c r="U411"/>
    </row>
    <row r="412" spans="20:21" x14ac:dyDescent="0.2">
      <c r="T412"/>
      <c r="U412"/>
    </row>
    <row r="413" spans="20:21" x14ac:dyDescent="0.2">
      <c r="T413"/>
      <c r="U413"/>
    </row>
    <row r="414" spans="20:21" x14ac:dyDescent="0.2">
      <c r="T414"/>
      <c r="U414"/>
    </row>
    <row r="415" spans="20:21" x14ac:dyDescent="0.2">
      <c r="T415"/>
      <c r="U415"/>
    </row>
    <row r="416" spans="20:21" x14ac:dyDescent="0.2">
      <c r="T416"/>
      <c r="U416"/>
    </row>
    <row r="417" spans="20:21" x14ac:dyDescent="0.2">
      <c r="T417"/>
      <c r="U417"/>
    </row>
    <row r="418" spans="20:21" x14ac:dyDescent="0.2">
      <c r="T418"/>
      <c r="U418"/>
    </row>
    <row r="419" spans="20:21" x14ac:dyDescent="0.2">
      <c r="T419"/>
      <c r="U419"/>
    </row>
    <row r="420" spans="20:21" x14ac:dyDescent="0.2">
      <c r="T420"/>
      <c r="U420"/>
    </row>
    <row r="421" spans="20:21" x14ac:dyDescent="0.2">
      <c r="T421"/>
      <c r="U421"/>
    </row>
    <row r="422" spans="20:21" x14ac:dyDescent="0.2">
      <c r="T422"/>
      <c r="U422"/>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4C138-D7FC-429E-8286-E39FABACDD70}">
  <dimension ref="A1:AB423"/>
  <sheetViews>
    <sheetView topLeftCell="A18" workbookViewId="0">
      <selection activeCell="M19" sqref="M19"/>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8" width="9" bestFit="1" customWidth="1"/>
    <col min="9" max="9" width="14.7109375" bestFit="1" customWidth="1"/>
    <col min="10" max="10" width="9.7109375" bestFit="1" customWidth="1"/>
    <col min="11" max="11" width="9.7109375" customWidth="1"/>
    <col min="12" max="12" width="5.28515625" bestFit="1" customWidth="1"/>
    <col min="13" max="13" width="17.5703125" customWidth="1"/>
    <col min="14" max="14" width="11.85546875" customWidth="1"/>
    <col min="15" max="15" width="14" customWidth="1"/>
    <col min="16" max="16" width="18" customWidth="1"/>
    <col min="17" max="17" width="17.42578125" style="35" customWidth="1"/>
    <col min="18" max="18" width="12.85546875" customWidth="1"/>
    <col min="19" max="19" width="13.85546875" customWidth="1"/>
    <col min="20" max="20" width="17.85546875" style="36" customWidth="1"/>
    <col min="21" max="21" width="19.42578125" style="35" customWidth="1"/>
    <col min="22" max="22" width="12.7109375" customWidth="1"/>
    <col min="23" max="23" width="15.7109375" customWidth="1"/>
    <col min="24" max="24" width="24" style="36" customWidth="1"/>
    <col min="25" max="25" width="16.5703125" style="35" bestFit="1" customWidth="1"/>
    <col min="26" max="26" width="11.85546875" bestFit="1" customWidth="1"/>
    <col min="27" max="27" width="13.28515625" bestFit="1" customWidth="1"/>
    <col min="28" max="28" width="21.28515625" style="36" bestFit="1" customWidth="1"/>
  </cols>
  <sheetData>
    <row r="1" spans="1:28" x14ac:dyDescent="0.2">
      <c r="B1" s="52" t="s">
        <v>253</v>
      </c>
      <c r="C1" s="52" t="s">
        <v>254</v>
      </c>
      <c r="D1" s="52" t="s">
        <v>255</v>
      </c>
      <c r="E1" s="52" t="s">
        <v>220</v>
      </c>
      <c r="F1" s="54"/>
      <c r="H1" s="54"/>
      <c r="I1" s="54"/>
      <c r="L1" s="20" t="s">
        <v>166</v>
      </c>
      <c r="M1" s="50" t="s">
        <v>231</v>
      </c>
      <c r="N1" s="53" t="s">
        <v>232</v>
      </c>
      <c r="O1" s="53" t="s">
        <v>233</v>
      </c>
      <c r="P1" s="53" t="s">
        <v>234</v>
      </c>
      <c r="Q1" s="50" t="s">
        <v>235</v>
      </c>
      <c r="R1" s="53" t="s">
        <v>236</v>
      </c>
      <c r="S1" s="53" t="s">
        <v>237</v>
      </c>
      <c r="T1" s="51" t="s">
        <v>238</v>
      </c>
      <c r="U1" s="50" t="s">
        <v>223</v>
      </c>
      <c r="V1" s="53" t="s">
        <v>221</v>
      </c>
      <c r="W1" s="53" t="s">
        <v>222</v>
      </c>
      <c r="X1" s="51" t="s">
        <v>224</v>
      </c>
      <c r="Y1" s="50" t="s">
        <v>227</v>
      </c>
      <c r="Z1" s="53" t="s">
        <v>228</v>
      </c>
      <c r="AA1" s="53" t="s">
        <v>229</v>
      </c>
      <c r="AB1" s="51" t="s">
        <v>230</v>
      </c>
    </row>
    <row r="2" spans="1:28" x14ac:dyDescent="0.2">
      <c r="A2" s="52" t="s">
        <v>160</v>
      </c>
      <c r="B2" s="67">
        <f>SUM([3]Births!B37,[3]Births!D37,[3]Births!F37,[3]Births!H37,[3]Births!J37,[3]Births!L37)</f>
        <v>22</v>
      </c>
      <c r="C2" s="68">
        <f>SUM([3]Births!C37,[3]Births!E37,[3]Births!G37,[3]Births!I37,[3]Births!K37,[3]Births!M37)</f>
        <v>6</v>
      </c>
      <c r="D2" s="69">
        <v>3</v>
      </c>
      <c r="E2" s="68">
        <f>SUM(B22:G22)</f>
        <v>10</v>
      </c>
      <c r="L2">
        <v>1</v>
      </c>
      <c r="M2" s="37">
        <f t="shared" ref="M2:M65" si="0">SUM($B$9:$B$13)</f>
        <v>2180.7453200342161</v>
      </c>
      <c r="N2" s="13">
        <f t="shared" ref="N2:N65" si="1">SUM($B$7:$B$8)</f>
        <v>61703.611498036051</v>
      </c>
      <c r="O2" s="13">
        <f t="shared" ref="O2:O65" si="2">N2/$L2+M2</f>
        <v>63884.356818070264</v>
      </c>
      <c r="P2" s="13">
        <f t="shared" ref="P2:P65" si="3">SUM($B$9:$B$10,$B$13:$B$14)</f>
        <v>7537.9575331545375</v>
      </c>
      <c r="Q2" s="37">
        <f>SUM($C$9:$C$11,$C$13)</f>
        <v>2249.2022947658434</v>
      </c>
      <c r="R2" s="13">
        <f t="shared" ref="R2:R65" si="4">SUM($C$7:$C$8)</f>
        <v>122279.90504110277</v>
      </c>
      <c r="S2" s="13">
        <f t="shared" ref="S2:S65" si="5">R2/$L2+Q2</f>
        <v>124529.10733586861</v>
      </c>
      <c r="T2" s="38">
        <f t="shared" ref="T2:T65" si="6">SUM($C$9:$C$10,$C$13:$C$14)</f>
        <v>7537.9575331545375</v>
      </c>
      <c r="U2" s="37">
        <f>SUM($D$9:$D$11,$D$13)</f>
        <v>3417.8184056170112</v>
      </c>
      <c r="V2" s="13">
        <f t="shared" ref="V2:V65" si="7">SUM($D$7:$D$8)</f>
        <v>61139.952520551386</v>
      </c>
      <c r="W2" s="13">
        <f t="shared" ref="W2:W65" si="8">V2/$L2+U2</f>
        <v>64557.770926168399</v>
      </c>
      <c r="X2" s="38">
        <f t="shared" ref="X2:X65" si="9">SUM($D$9:$D$10,$D$13:$D$14)</f>
        <v>7537.9575331545384</v>
      </c>
      <c r="Y2" s="37">
        <f>SUM($E$9:$E$11,$E$13)</f>
        <v>2194.6413475496365</v>
      </c>
      <c r="Z2" s="13">
        <f t="shared" ref="Z2:Z65" si="10">SUM($E$7:$E$8)</f>
        <v>56841.209149629343</v>
      </c>
      <c r="AA2" s="13">
        <f t="shared" ref="AA2:AA65" si="11">Z2/$L2+Y2</f>
        <v>59035.850497178981</v>
      </c>
      <c r="AB2" s="38">
        <f t="shared" ref="AB2:AB65" si="12">SUM($E$9:$E$10,$E$13:$E$14)</f>
        <v>7537.9575331545384</v>
      </c>
    </row>
    <row r="3" spans="1:28" x14ac:dyDescent="0.2">
      <c r="A3" s="52" t="s">
        <v>251</v>
      </c>
      <c r="B3" s="37">
        <f>SUM([3]Births!B38,[3]Births!D38,[3]Births!F38,[3]Births!H38,[3]Births!J38,[3]Births!L38)</f>
        <v>23</v>
      </c>
      <c r="C3" s="65">
        <f>SUM([3]Births!C38,[3]Births!E38,[3]Births!G38,[3]Births!I38,[3]Births!K38,[3]Births!M38)</f>
        <v>23</v>
      </c>
      <c r="D3" s="38">
        <f>SUM([3]Births!C38,[3]Births!E38,[3]Births!I38)</f>
        <v>15</v>
      </c>
      <c r="E3" s="65">
        <f>SUM(B23:G23)</f>
        <v>23</v>
      </c>
      <c r="L3">
        <v>2</v>
      </c>
      <c r="M3" s="37">
        <f t="shared" si="0"/>
        <v>2180.7453200342161</v>
      </c>
      <c r="N3" s="13">
        <f t="shared" si="1"/>
        <v>61703.611498036051</v>
      </c>
      <c r="O3" s="13">
        <f t="shared" si="2"/>
        <v>33032.551069052242</v>
      </c>
      <c r="P3" s="13">
        <f t="shared" si="3"/>
        <v>7537.9575331545375</v>
      </c>
      <c r="Q3" s="37">
        <f t="shared" ref="Q3:Q66" si="13">SUM($C$9:$C$10,$C$12:$C$13)</f>
        <v>2200.1177917217556</v>
      </c>
      <c r="R3" s="13">
        <f t="shared" si="4"/>
        <v>122279.90504110277</v>
      </c>
      <c r="S3" s="13">
        <f t="shared" si="5"/>
        <v>63340.070312273143</v>
      </c>
      <c r="T3" s="38">
        <f t="shared" si="6"/>
        <v>7537.9575331545375</v>
      </c>
      <c r="U3" s="37">
        <f t="shared" ref="U3:U66" si="14">SUM($D$9:$D$10,$D$12:$D$13)</f>
        <v>3393.2761540949668</v>
      </c>
      <c r="V3" s="13">
        <f t="shared" si="7"/>
        <v>61139.952520551386</v>
      </c>
      <c r="W3" s="13">
        <f t="shared" si="8"/>
        <v>33963.252414370661</v>
      </c>
      <c r="X3" s="38">
        <f t="shared" si="9"/>
        <v>7537.9575331545384</v>
      </c>
      <c r="Y3" s="37">
        <f t="shared" ref="Y3:Y66" si="15">SUM($E$9:$E$10,$E$12:$E$13)</f>
        <v>2180.1830072432476</v>
      </c>
      <c r="Z3" s="13">
        <f t="shared" si="10"/>
        <v>56841.209149629343</v>
      </c>
      <c r="AA3" s="13">
        <f t="shared" si="11"/>
        <v>30600.787582057921</v>
      </c>
      <c r="AB3" s="38">
        <f t="shared" si="12"/>
        <v>7537.9575331545384</v>
      </c>
    </row>
    <row r="4" spans="1:28" x14ac:dyDescent="0.2">
      <c r="A4" s="52" t="s">
        <v>164</v>
      </c>
      <c r="B4" s="37">
        <f>SUM([3]Births!B39,[3]Births!D39,[3]Births!F39,[3]Births!H39,[3]Births!J39,[3]Births!L39)</f>
        <v>22.052372586049113</v>
      </c>
      <c r="C4" s="65">
        <f>SUM([3]Births!C39,[3]Births!E39,[3]Births!G39,[3]Births!I39,[3]Births!K39,[3]Births!M39)</f>
        <v>22.052372586049113</v>
      </c>
      <c r="D4" s="38">
        <f>SUM([3]Births!C39,[3]Births!E39,[3]Births!I39)</f>
        <v>17.088972801640097</v>
      </c>
      <c r="E4" s="65">
        <f t="shared" ref="E4:E14" si="16">SUM(B24:G24)</f>
        <v>22.031576853614961</v>
      </c>
      <c r="F4" t="str">
        <f>'[3]DU LCI'!$E$18</f>
        <v>kg N2O</v>
      </c>
      <c r="L4">
        <v>3</v>
      </c>
      <c r="M4" s="37">
        <f t="shared" si="0"/>
        <v>2180.7453200342161</v>
      </c>
      <c r="N4" s="13">
        <f t="shared" si="1"/>
        <v>61703.611498036051</v>
      </c>
      <c r="O4" s="13">
        <f t="shared" si="2"/>
        <v>22748.615819379567</v>
      </c>
      <c r="P4" s="13">
        <f t="shared" si="3"/>
        <v>7537.9575331545375</v>
      </c>
      <c r="Q4" s="37">
        <f t="shared" si="13"/>
        <v>2200.1177917217556</v>
      </c>
      <c r="R4" s="13">
        <f t="shared" si="4"/>
        <v>122279.90504110277</v>
      </c>
      <c r="S4" s="13">
        <f t="shared" si="5"/>
        <v>42960.086138756014</v>
      </c>
      <c r="T4" s="38">
        <f t="shared" si="6"/>
        <v>7537.9575331545375</v>
      </c>
      <c r="U4" s="37">
        <f t="shared" si="14"/>
        <v>3393.2761540949668</v>
      </c>
      <c r="V4" s="13">
        <f t="shared" si="7"/>
        <v>61139.952520551386</v>
      </c>
      <c r="W4" s="13">
        <f t="shared" si="8"/>
        <v>23773.260327612094</v>
      </c>
      <c r="X4" s="38">
        <f t="shared" si="9"/>
        <v>7537.9575331545384</v>
      </c>
      <c r="Y4" s="37">
        <f t="shared" si="15"/>
        <v>2180.1830072432476</v>
      </c>
      <c r="Z4" s="13">
        <f t="shared" si="10"/>
        <v>56841.209149629343</v>
      </c>
      <c r="AA4" s="13">
        <f t="shared" si="11"/>
        <v>21127.252723786361</v>
      </c>
      <c r="AB4" s="38">
        <f t="shared" si="12"/>
        <v>7537.9575331545384</v>
      </c>
    </row>
    <row r="5" spans="1:28" x14ac:dyDescent="0.2">
      <c r="A5" s="52" t="s">
        <v>217</v>
      </c>
      <c r="B5" s="37">
        <f>SUM([3]Births!B40,[3]Births!D40,[3]Births!F40,[3]Births!H40,[3]Births!J40,[3]Births!L40)</f>
        <v>1203.7712040162442</v>
      </c>
      <c r="C5" s="65">
        <f>SUM([3]Births!C40,[3]Births!E40,[3]Births!G40,[3]Births!I40,[3]Births!K40,[3]Births!M40)</f>
        <v>1203.7712040162442</v>
      </c>
      <c r="D5" s="38">
        <f>SUM([3]Births!C40,[3]Births!E40,[3]Births!I40)+SUM([3]Births!G48:G49,[3]Births!K48:K49,[3]Births!M48:M49)</f>
        <v>2411.9276089862601</v>
      </c>
      <c r="E5" s="65">
        <f t="shared" si="16"/>
        <v>1208.833157199077</v>
      </c>
      <c r="F5" t="str">
        <f>'[3]DU LCI'!$E$21</f>
        <v>kg CO2e</v>
      </c>
      <c r="L5">
        <v>4</v>
      </c>
      <c r="M5" s="37">
        <f t="shared" si="0"/>
        <v>2180.7453200342161</v>
      </c>
      <c r="N5" s="13">
        <f t="shared" si="1"/>
        <v>61703.611498036051</v>
      </c>
      <c r="O5" s="13">
        <f t="shared" si="2"/>
        <v>17606.648194543228</v>
      </c>
      <c r="P5" s="13">
        <f t="shared" si="3"/>
        <v>7537.9575331545375</v>
      </c>
      <c r="Q5" s="37">
        <f t="shared" si="13"/>
        <v>2200.1177917217556</v>
      </c>
      <c r="R5" s="13">
        <f t="shared" si="4"/>
        <v>122279.90504110277</v>
      </c>
      <c r="S5" s="13">
        <f t="shared" si="5"/>
        <v>32770.094051997447</v>
      </c>
      <c r="T5" s="38">
        <f t="shared" si="6"/>
        <v>7537.9575331545375</v>
      </c>
      <c r="U5" s="37">
        <f t="shared" si="14"/>
        <v>3393.2761540949668</v>
      </c>
      <c r="V5" s="13">
        <f t="shared" si="7"/>
        <v>61139.952520551386</v>
      </c>
      <c r="W5" s="13">
        <f t="shared" si="8"/>
        <v>18678.264284232813</v>
      </c>
      <c r="X5" s="38">
        <f t="shared" si="9"/>
        <v>7537.9575331545384</v>
      </c>
      <c r="Y5" s="37">
        <f t="shared" si="15"/>
        <v>2180.1830072432476</v>
      </c>
      <c r="Z5" s="13">
        <f t="shared" si="10"/>
        <v>56841.209149629343</v>
      </c>
      <c r="AA5" s="13">
        <f t="shared" si="11"/>
        <v>16390.485294650585</v>
      </c>
      <c r="AB5" s="38">
        <f t="shared" si="12"/>
        <v>7537.9575331545384</v>
      </c>
    </row>
    <row r="6" spans="1:28" x14ac:dyDescent="0.2">
      <c r="A6" s="52" t="s">
        <v>218</v>
      </c>
      <c r="B6" s="95">
        <f>SUM([3]Births!B41,[3]Births!D41,[3]Births!F41,[3]Births!H41,[3]Births!J41,[3]Births!L41)</f>
        <v>2.8541940326515296E-4</v>
      </c>
      <c r="C6" s="102">
        <f>SUM([3]Births!C41,[3]Births!E41,[3]Births!G41,[3]Births!I41,[3]Births!K41,[3]Births!M41)</f>
        <v>2.8541940326515296E-4</v>
      </c>
      <c r="D6" s="96">
        <f>SUM([3]Births!C41,[3]Births!E41,[3]Births!G41,[3]Births!I41,[3]Births!K41,[3]Births!M41)</f>
        <v>2.8541940326515296E-4</v>
      </c>
      <c r="E6" s="102">
        <f t="shared" si="16"/>
        <v>2.8541940326515296E-4</v>
      </c>
      <c r="J6" s="13"/>
      <c r="L6">
        <v>5</v>
      </c>
      <c r="M6" s="37">
        <f t="shared" si="0"/>
        <v>2180.7453200342161</v>
      </c>
      <c r="N6" s="13">
        <f t="shared" si="1"/>
        <v>61703.611498036051</v>
      </c>
      <c r="O6" s="13">
        <f t="shared" si="2"/>
        <v>14521.467619641426</v>
      </c>
      <c r="P6" s="13">
        <f t="shared" si="3"/>
        <v>7537.9575331545375</v>
      </c>
      <c r="Q6" s="37">
        <f t="shared" si="13"/>
        <v>2200.1177917217556</v>
      </c>
      <c r="R6" s="13">
        <f t="shared" si="4"/>
        <v>122279.90504110277</v>
      </c>
      <c r="S6" s="13">
        <f t="shared" si="5"/>
        <v>26656.098799942309</v>
      </c>
      <c r="T6" s="38">
        <f t="shared" si="6"/>
        <v>7537.9575331545375</v>
      </c>
      <c r="U6" s="37">
        <f t="shared" si="14"/>
        <v>3393.2761540949668</v>
      </c>
      <c r="V6" s="13">
        <f t="shared" si="7"/>
        <v>61139.952520551386</v>
      </c>
      <c r="W6" s="13">
        <f t="shared" si="8"/>
        <v>15621.266658205244</v>
      </c>
      <c r="X6" s="38">
        <f t="shared" si="9"/>
        <v>7537.9575331545384</v>
      </c>
      <c r="Y6" s="37">
        <f t="shared" si="15"/>
        <v>2180.1830072432476</v>
      </c>
      <c r="Z6" s="13">
        <f t="shared" si="10"/>
        <v>56841.209149629343</v>
      </c>
      <c r="AA6" s="13">
        <f t="shared" si="11"/>
        <v>13548.424837169116</v>
      </c>
      <c r="AB6" s="38">
        <f t="shared" si="12"/>
        <v>7537.9575331545384</v>
      </c>
    </row>
    <row r="7" spans="1:28" x14ac:dyDescent="0.2">
      <c r="A7" s="52" t="s">
        <v>92</v>
      </c>
      <c r="B7" s="37">
        <f>SUM([3]Births!B42,[3]Births!D42,[3]Births!F42,[3]Births!H42,[3]Births!J42,[3]Births!L42)</f>
        <v>67318.754837637825</v>
      </c>
      <c r="C7" s="65">
        <f>SUM([3]Births!C42,[3]Births!E42,[3]Births!G42,[3]Births!I42,[3]Births!K42,[3]Births!M42)</f>
        <v>134372.35064506379</v>
      </c>
      <c r="D7" s="38">
        <f>SUM([3]Births!C42,[3]Births!E42,[3]Births!I42)</f>
        <v>67186.175322531897</v>
      </c>
      <c r="E7" s="65">
        <f t="shared" si="16"/>
        <v>62174.65599641783</v>
      </c>
      <c r="F7" t="s">
        <v>27</v>
      </c>
      <c r="J7" s="13"/>
      <c r="L7">
        <v>6</v>
      </c>
      <c r="M7" s="37">
        <f t="shared" si="0"/>
        <v>2180.7453200342161</v>
      </c>
      <c r="N7" s="13">
        <f t="shared" si="1"/>
        <v>61703.611498036051</v>
      </c>
      <c r="O7" s="13">
        <f t="shared" si="2"/>
        <v>12464.680569706892</v>
      </c>
      <c r="P7" s="13">
        <f t="shared" si="3"/>
        <v>7537.9575331545375</v>
      </c>
      <c r="Q7" s="37">
        <f t="shared" si="13"/>
        <v>2200.1177917217556</v>
      </c>
      <c r="R7" s="13">
        <f t="shared" si="4"/>
        <v>122279.90504110277</v>
      </c>
      <c r="S7" s="13">
        <f t="shared" si="5"/>
        <v>22580.101965238886</v>
      </c>
      <c r="T7" s="38">
        <f t="shared" si="6"/>
        <v>7537.9575331545375</v>
      </c>
      <c r="U7" s="37">
        <f t="shared" si="14"/>
        <v>3393.2761540949668</v>
      </c>
      <c r="V7" s="13">
        <f t="shared" si="7"/>
        <v>61139.952520551386</v>
      </c>
      <c r="W7" s="13">
        <f t="shared" si="8"/>
        <v>13583.268240853531</v>
      </c>
      <c r="X7" s="38">
        <f t="shared" si="9"/>
        <v>7537.9575331545384</v>
      </c>
      <c r="Y7" s="37">
        <f t="shared" si="15"/>
        <v>2180.1830072432476</v>
      </c>
      <c r="Z7" s="13">
        <f t="shared" si="10"/>
        <v>56841.209149629343</v>
      </c>
      <c r="AA7" s="13">
        <f t="shared" si="11"/>
        <v>11653.717865514805</v>
      </c>
      <c r="AB7" s="38">
        <f t="shared" si="12"/>
        <v>7537.9575331545384</v>
      </c>
    </row>
    <row r="8" spans="1:28" x14ac:dyDescent="0.2">
      <c r="A8" s="52" t="s">
        <v>91</v>
      </c>
      <c r="B8" s="37">
        <f>SUM([3]Births!B43,[3]Births!D43,[3]Births!F43,[3]Births!H43,[3]Births!J43,[3]Births!L43)</f>
        <v>-5615.1433396017746</v>
      </c>
      <c r="C8" s="65">
        <f>SUM([3]Births!C43,[3]Births!E43,[3]Births!G43,[3]Births!I43,[3]Births!K43,[3]Births!M43)</f>
        <v>-12092.44560396102</v>
      </c>
      <c r="D8" s="38">
        <f>SUM([3]Births!C43,[3]Births!E43,[3]Births!I43)</f>
        <v>-6046.2228019805098</v>
      </c>
      <c r="E8" s="65">
        <f t="shared" si="16"/>
        <v>-5333.4468467884908</v>
      </c>
      <c r="F8" t="s">
        <v>27</v>
      </c>
      <c r="L8">
        <v>7</v>
      </c>
      <c r="M8" s="37">
        <f t="shared" si="0"/>
        <v>2180.7453200342161</v>
      </c>
      <c r="N8" s="13">
        <f t="shared" si="1"/>
        <v>61703.611498036051</v>
      </c>
      <c r="O8" s="13">
        <f t="shared" si="2"/>
        <v>10995.546962610795</v>
      </c>
      <c r="P8" s="13">
        <f t="shared" si="3"/>
        <v>7537.9575331545375</v>
      </c>
      <c r="Q8" s="37">
        <f t="shared" si="13"/>
        <v>2200.1177917217556</v>
      </c>
      <c r="R8" s="13">
        <f t="shared" si="4"/>
        <v>122279.90504110277</v>
      </c>
      <c r="S8" s="13">
        <f t="shared" si="5"/>
        <v>19668.675654736435</v>
      </c>
      <c r="T8" s="38">
        <f t="shared" si="6"/>
        <v>7537.9575331545375</v>
      </c>
      <c r="U8" s="37">
        <f t="shared" si="14"/>
        <v>3393.2761540949668</v>
      </c>
      <c r="V8" s="13">
        <f t="shared" si="7"/>
        <v>61139.952520551386</v>
      </c>
      <c r="W8" s="13">
        <f t="shared" si="8"/>
        <v>12127.555085602307</v>
      </c>
      <c r="X8" s="38">
        <f t="shared" si="9"/>
        <v>7537.9575331545384</v>
      </c>
      <c r="Y8" s="37">
        <f t="shared" si="15"/>
        <v>2180.1830072432476</v>
      </c>
      <c r="Z8" s="13">
        <f t="shared" si="10"/>
        <v>56841.209149629343</v>
      </c>
      <c r="AA8" s="13">
        <f t="shared" si="11"/>
        <v>10300.355742904583</v>
      </c>
      <c r="AB8" s="38">
        <f t="shared" si="12"/>
        <v>7537.9575331545384</v>
      </c>
    </row>
    <row r="9" spans="1:28" x14ac:dyDescent="0.2">
      <c r="A9" s="52" t="s">
        <v>93</v>
      </c>
      <c r="B9" s="37">
        <f>SUM([3]Births!B44,[3]Births!D44,[3]Births!F44,[3]Births!H44,[3]Births!J44,[3]Births!L44)</f>
        <v>0.60244164889396845</v>
      </c>
      <c r="C9" s="65">
        <f>SUM([3]Births!C44,[3]Births!E44,[3]Births!G44,[3]Births!I44,[3]Births!K44,[3]Births!M44)</f>
        <v>0.60244164889396845</v>
      </c>
      <c r="D9" s="38">
        <f>SUM([3]Births!C44,[3]Births!E44,[3]Births!G44,[3]Births!I44,[3]Births!K44,[3]Births!M44)</f>
        <v>0.60244164889396845</v>
      </c>
      <c r="E9" s="65">
        <f t="shared" si="16"/>
        <v>0.60244164889396845</v>
      </c>
      <c r="F9" t="s">
        <v>27</v>
      </c>
      <c r="L9">
        <v>8</v>
      </c>
      <c r="M9" s="37">
        <f t="shared" si="0"/>
        <v>2180.7453200342161</v>
      </c>
      <c r="N9" s="13">
        <f t="shared" si="1"/>
        <v>61703.611498036051</v>
      </c>
      <c r="O9" s="13">
        <f t="shared" si="2"/>
        <v>9893.6967572887224</v>
      </c>
      <c r="P9" s="13">
        <f t="shared" si="3"/>
        <v>7537.9575331545375</v>
      </c>
      <c r="Q9" s="37">
        <f t="shared" si="13"/>
        <v>2200.1177917217556</v>
      </c>
      <c r="R9" s="13">
        <f t="shared" si="4"/>
        <v>122279.90504110277</v>
      </c>
      <c r="S9" s="13">
        <f t="shared" si="5"/>
        <v>17485.105921859602</v>
      </c>
      <c r="T9" s="38">
        <f t="shared" si="6"/>
        <v>7537.9575331545375</v>
      </c>
      <c r="U9" s="37">
        <f t="shared" si="14"/>
        <v>3393.2761540949668</v>
      </c>
      <c r="V9" s="13">
        <f t="shared" si="7"/>
        <v>61139.952520551386</v>
      </c>
      <c r="W9" s="13">
        <f t="shared" si="8"/>
        <v>11035.770219163889</v>
      </c>
      <c r="X9" s="38">
        <f t="shared" si="9"/>
        <v>7537.9575331545384</v>
      </c>
      <c r="Y9" s="37">
        <f t="shared" si="15"/>
        <v>2180.1830072432476</v>
      </c>
      <c r="Z9" s="13">
        <f t="shared" si="10"/>
        <v>56841.209149629343</v>
      </c>
      <c r="AA9" s="13">
        <f t="shared" si="11"/>
        <v>9285.3341509469155</v>
      </c>
      <c r="AB9" s="38">
        <f t="shared" si="12"/>
        <v>7537.9575331545384</v>
      </c>
    </row>
    <row r="10" spans="1:28" x14ac:dyDescent="0.2">
      <c r="A10" s="52" t="s">
        <v>94</v>
      </c>
      <c r="B10" s="37">
        <f>SUM([3]Births!B45,[3]Births!D45,[3]Births!F45,[3]Births!H45,[3]Births!J45,[3]Births!L45)</f>
        <v>965.74806086300816</v>
      </c>
      <c r="C10" s="65">
        <f>SUM([3]Births!C45,[3]Births!E45,[3]Births!G45,[3]Births!I45,[3]Births!K45,[3]Births!M45)</f>
        <v>965.74806086300816</v>
      </c>
      <c r="D10" s="38">
        <f>SUM([3]Births!C45,[3]Births!E45,[3]Births!G45,[3]Births!I45,[3]Births!K45,[3]Births!M45)</f>
        <v>965.74806086300816</v>
      </c>
      <c r="E10" s="65">
        <f t="shared" si="16"/>
        <v>965.74806086300816</v>
      </c>
      <c r="F10" t="s">
        <v>27</v>
      </c>
      <c r="L10">
        <v>9</v>
      </c>
      <c r="M10" s="37">
        <f t="shared" si="0"/>
        <v>2180.7453200342161</v>
      </c>
      <c r="N10" s="13">
        <f t="shared" si="1"/>
        <v>61703.611498036051</v>
      </c>
      <c r="O10" s="13">
        <f t="shared" si="2"/>
        <v>9036.7021531493338</v>
      </c>
      <c r="P10" s="13">
        <f t="shared" si="3"/>
        <v>7537.9575331545375</v>
      </c>
      <c r="Q10" s="37">
        <f t="shared" si="13"/>
        <v>2200.1177917217556</v>
      </c>
      <c r="R10" s="13">
        <f t="shared" si="4"/>
        <v>122279.90504110277</v>
      </c>
      <c r="S10" s="13">
        <f t="shared" si="5"/>
        <v>15786.773907399842</v>
      </c>
      <c r="T10" s="38">
        <f t="shared" si="6"/>
        <v>7537.9575331545375</v>
      </c>
      <c r="U10" s="37">
        <f t="shared" si="14"/>
        <v>3393.2761540949668</v>
      </c>
      <c r="V10" s="13">
        <f t="shared" si="7"/>
        <v>61139.952520551386</v>
      </c>
      <c r="W10" s="13">
        <f t="shared" si="8"/>
        <v>10186.604211934009</v>
      </c>
      <c r="X10" s="38">
        <f t="shared" si="9"/>
        <v>7537.9575331545384</v>
      </c>
      <c r="Y10" s="37">
        <f t="shared" si="15"/>
        <v>2180.1830072432476</v>
      </c>
      <c r="Z10" s="13">
        <f t="shared" si="10"/>
        <v>56841.209149629343</v>
      </c>
      <c r="AA10" s="13">
        <f t="shared" si="11"/>
        <v>8495.8729127576189</v>
      </c>
      <c r="AB10" s="38">
        <f t="shared" si="12"/>
        <v>7537.9575331545384</v>
      </c>
    </row>
    <row r="11" spans="1:28" x14ac:dyDescent="0.2">
      <c r="A11" s="52" t="s">
        <v>75</v>
      </c>
      <c r="B11" s="37">
        <f>SUM([3]Births!B46,[3]Births!D46,[3]Births!F46,[3]Births!H46,[3]Births!J46,[3]Births!L46)</f>
        <v>10.623613506069969</v>
      </c>
      <c r="C11" s="65">
        <f>SUM([3]Births!C46,[3]Births!E46,[3]Births!G46,[3]Births!I46,[3]Births!K46,[3]Births!M46)</f>
        <v>79.080588237697299</v>
      </c>
      <c r="D11" s="38">
        <f>SUM([3]Births!C46,[3]Births!E46,[3]Births!I46)</f>
        <v>39.540294118848657</v>
      </c>
      <c r="E11" s="65">
        <f t="shared" si="16"/>
        <v>19.457687838657563</v>
      </c>
      <c r="F11" t="s">
        <v>27</v>
      </c>
      <c r="L11">
        <v>10</v>
      </c>
      <c r="M11" s="37">
        <f t="shared" si="0"/>
        <v>2180.7453200342161</v>
      </c>
      <c r="N11" s="13">
        <f t="shared" si="1"/>
        <v>61703.611498036051</v>
      </c>
      <c r="O11" s="13">
        <f t="shared" si="2"/>
        <v>8351.1064698378214</v>
      </c>
      <c r="P11" s="13">
        <f t="shared" si="3"/>
        <v>7537.9575331545375</v>
      </c>
      <c r="Q11" s="37">
        <f t="shared" si="13"/>
        <v>2200.1177917217556</v>
      </c>
      <c r="R11" s="13">
        <f t="shared" si="4"/>
        <v>122279.90504110277</v>
      </c>
      <c r="S11" s="13">
        <f t="shared" si="5"/>
        <v>14428.108295832033</v>
      </c>
      <c r="T11" s="38">
        <f t="shared" si="6"/>
        <v>7537.9575331545375</v>
      </c>
      <c r="U11" s="37">
        <f t="shared" si="14"/>
        <v>3393.2761540949668</v>
      </c>
      <c r="V11" s="13">
        <f t="shared" si="7"/>
        <v>61139.952520551386</v>
      </c>
      <c r="W11" s="13">
        <f t="shared" si="8"/>
        <v>9507.2714061501065</v>
      </c>
      <c r="X11" s="38">
        <f t="shared" si="9"/>
        <v>7537.9575331545384</v>
      </c>
      <c r="Y11" s="37">
        <f t="shared" si="15"/>
        <v>2180.1830072432476</v>
      </c>
      <c r="Z11" s="13">
        <f t="shared" si="10"/>
        <v>56841.209149629343</v>
      </c>
      <c r="AA11" s="13">
        <f t="shared" si="11"/>
        <v>7864.3039222061816</v>
      </c>
      <c r="AB11" s="38">
        <f t="shared" si="12"/>
        <v>7537.9575331545384</v>
      </c>
    </row>
    <row r="12" spans="1:28" x14ac:dyDescent="0.2">
      <c r="A12" s="52" t="s">
        <v>215</v>
      </c>
      <c r="B12" s="37">
        <f>SUM([3]Births!B47,[3]Births!D47,[3]Births!F47,[3]Births!H47,[3]Births!J47,[3]Births!L47)</f>
        <v>0</v>
      </c>
      <c r="C12" s="65">
        <f>SUM([3]Births!C47,[3]Births!E47,[3]Births!G47,[3]Births!I47,[3]Births!K47,[3]Births!M47)</f>
        <v>29.996085193609328</v>
      </c>
      <c r="D12" s="38">
        <f>SUM([3]Births!C47,[3]Births!E47,[3]Births!I47)</f>
        <v>14.998042596804666</v>
      </c>
      <c r="E12" s="65">
        <f>SUM(B32:G32)</f>
        <v>4.9993475322682217</v>
      </c>
      <c r="F12" t="s">
        <v>27</v>
      </c>
      <c r="L12">
        <v>11</v>
      </c>
      <c r="M12" s="37">
        <f t="shared" si="0"/>
        <v>2180.7453200342161</v>
      </c>
      <c r="N12" s="13">
        <f t="shared" si="1"/>
        <v>61703.611498036051</v>
      </c>
      <c r="O12" s="13">
        <f t="shared" si="2"/>
        <v>7790.1645471284028</v>
      </c>
      <c r="P12" s="13">
        <f t="shared" si="3"/>
        <v>7537.9575331545375</v>
      </c>
      <c r="Q12" s="37">
        <f t="shared" si="13"/>
        <v>2200.1177917217556</v>
      </c>
      <c r="R12" s="13">
        <f t="shared" si="4"/>
        <v>122279.90504110277</v>
      </c>
      <c r="S12" s="13">
        <f t="shared" si="5"/>
        <v>13316.47279545837</v>
      </c>
      <c r="T12" s="38">
        <f t="shared" si="6"/>
        <v>7537.9575331545375</v>
      </c>
      <c r="U12" s="37">
        <f t="shared" si="14"/>
        <v>3393.2761540949668</v>
      </c>
      <c r="V12" s="13">
        <f t="shared" si="7"/>
        <v>61139.952520551386</v>
      </c>
      <c r="W12" s="13">
        <f t="shared" si="8"/>
        <v>8951.4536559632743</v>
      </c>
      <c r="X12" s="38">
        <f t="shared" si="9"/>
        <v>7537.9575331545384</v>
      </c>
      <c r="Y12" s="37">
        <f t="shared" si="15"/>
        <v>2180.1830072432476</v>
      </c>
      <c r="Z12" s="13">
        <f t="shared" si="10"/>
        <v>56841.209149629343</v>
      </c>
      <c r="AA12" s="13">
        <f t="shared" si="11"/>
        <v>7347.5656572095513</v>
      </c>
      <c r="AB12" s="38">
        <f t="shared" si="12"/>
        <v>7537.9575331545384</v>
      </c>
    </row>
    <row r="13" spans="1:28" x14ac:dyDescent="0.2">
      <c r="A13" s="52" t="s">
        <v>95</v>
      </c>
      <c r="B13" s="37">
        <f>SUM([3]Births!B48,[3]Births!D48,[3]Births!F48,[3]Births!H48,[3]Births!J48,[3]Births!L48)</f>
        <v>1203.7712040162442</v>
      </c>
      <c r="C13" s="65">
        <f>SUM([3]Births!C48,[3]Births!E48,[3]Births!G48,[3]Births!I48,[3]Births!K48,[3]Births!M48)</f>
        <v>1203.7712040162442</v>
      </c>
      <c r="D13" s="38">
        <f>D5</f>
        <v>2411.9276089862601</v>
      </c>
      <c r="E13" s="65">
        <f t="shared" si="16"/>
        <v>1208.833157199077</v>
      </c>
      <c r="F13" t="s">
        <v>27</v>
      </c>
      <c r="L13">
        <v>12</v>
      </c>
      <c r="M13" s="37">
        <f t="shared" si="0"/>
        <v>2180.7453200342161</v>
      </c>
      <c r="N13" s="13">
        <f t="shared" si="1"/>
        <v>61703.611498036051</v>
      </c>
      <c r="O13" s="13">
        <f t="shared" si="2"/>
        <v>7322.7129448705537</v>
      </c>
      <c r="P13" s="13">
        <f t="shared" si="3"/>
        <v>7537.9575331545375</v>
      </c>
      <c r="Q13" s="37">
        <f t="shared" si="13"/>
        <v>2200.1177917217556</v>
      </c>
      <c r="R13" s="13">
        <f t="shared" si="4"/>
        <v>122279.90504110277</v>
      </c>
      <c r="S13" s="13">
        <f t="shared" si="5"/>
        <v>12390.10987848032</v>
      </c>
      <c r="T13" s="38">
        <f t="shared" si="6"/>
        <v>7537.9575331545375</v>
      </c>
      <c r="U13" s="37">
        <f t="shared" si="14"/>
        <v>3393.2761540949668</v>
      </c>
      <c r="V13" s="13">
        <f t="shared" si="7"/>
        <v>61139.952520551386</v>
      </c>
      <c r="W13" s="13">
        <f t="shared" si="8"/>
        <v>8488.272197474249</v>
      </c>
      <c r="X13" s="38">
        <f t="shared" si="9"/>
        <v>7537.9575331545384</v>
      </c>
      <c r="Y13" s="37">
        <f t="shared" si="15"/>
        <v>2180.1830072432476</v>
      </c>
      <c r="Z13" s="13">
        <f t="shared" si="10"/>
        <v>56841.209149629343</v>
      </c>
      <c r="AA13" s="13">
        <f t="shared" si="11"/>
        <v>6916.9504363790265</v>
      </c>
      <c r="AB13" s="38">
        <f t="shared" si="12"/>
        <v>7537.9575331545384</v>
      </c>
    </row>
    <row r="14" spans="1:28" x14ac:dyDescent="0.2">
      <c r="A14" s="52" t="s">
        <v>252</v>
      </c>
      <c r="B14" s="37">
        <f>SUM([3]Births!B49,[3]Births!D49,[3]Births!F49,[3]Births!H49,[3]Births!J49,[3]Births!L49)</f>
        <v>5367.8358266263913</v>
      </c>
      <c r="C14" s="65">
        <f>SUM([3]Births!C49,[3]Births!E49,[3]Births!G49,[3]Births!I49,[3]Births!K49,[3]Births!M49)</f>
        <v>5367.8358266263913</v>
      </c>
      <c r="D14" s="38">
        <f>SUM([3]Births!C49,[3]Births!E49,[3]Births!I49)</f>
        <v>4159.6794216563758</v>
      </c>
      <c r="E14" s="65">
        <f t="shared" si="16"/>
        <v>5362.7738734435588</v>
      </c>
      <c r="F14" t="s">
        <v>27</v>
      </c>
      <c r="L14">
        <v>13</v>
      </c>
      <c r="M14" s="37">
        <f t="shared" si="0"/>
        <v>2180.7453200342161</v>
      </c>
      <c r="N14" s="13">
        <f t="shared" si="1"/>
        <v>61703.611498036051</v>
      </c>
      <c r="O14" s="13">
        <f t="shared" si="2"/>
        <v>6927.1769737292971</v>
      </c>
      <c r="P14" s="13">
        <f t="shared" si="3"/>
        <v>7537.9575331545375</v>
      </c>
      <c r="Q14" s="37">
        <f t="shared" si="13"/>
        <v>2200.1177917217556</v>
      </c>
      <c r="R14" s="13">
        <f t="shared" si="4"/>
        <v>122279.90504110277</v>
      </c>
      <c r="S14" s="13">
        <f t="shared" si="5"/>
        <v>11606.264333345045</v>
      </c>
      <c r="T14" s="38">
        <f t="shared" si="6"/>
        <v>7537.9575331545375</v>
      </c>
      <c r="U14" s="37">
        <f t="shared" si="14"/>
        <v>3393.2761540949668</v>
      </c>
      <c r="V14" s="13">
        <f t="shared" si="7"/>
        <v>61139.952520551386</v>
      </c>
      <c r="W14" s="13">
        <f t="shared" si="8"/>
        <v>8096.3494249066116</v>
      </c>
      <c r="X14" s="38">
        <f t="shared" si="9"/>
        <v>7537.9575331545384</v>
      </c>
      <c r="Y14" s="37">
        <f t="shared" si="15"/>
        <v>2180.1830072432476</v>
      </c>
      <c r="Z14" s="13">
        <f t="shared" si="10"/>
        <v>56841.209149629343</v>
      </c>
      <c r="AA14" s="13">
        <f t="shared" si="11"/>
        <v>6552.5837110608891</v>
      </c>
      <c r="AB14" s="38">
        <f t="shared" si="12"/>
        <v>7537.9575331545384</v>
      </c>
    </row>
    <row r="15" spans="1:28" x14ac:dyDescent="0.2">
      <c r="A15" s="52" t="s">
        <v>163</v>
      </c>
      <c r="B15" s="66">
        <f>B2*'[3]Annulized cost'!$B$5/(((B14*10^(-3)*365-'[3]Annual emissions'!J2)))</f>
        <v>1195.2553685696778</v>
      </c>
      <c r="C15" s="66">
        <f>C2*'[3]Annulized cost'!$C$5/(((C14*10^(-3)*365-'[3]Annual emissions'!K2)))</f>
        <v>1329.1143937243812</v>
      </c>
      <c r="D15" s="66">
        <f>D2*'[3]Annulized cost'!$C$5/(((D14*10^(-3)*365-'[3]Annual emissions'!L2)))</f>
        <v>2762.5557503614227</v>
      </c>
      <c r="E15" s="66">
        <f>(SUM(B22:C22)*'[3]Annulized cost'!C5+SUM(D22,E22,G22)*'[3]Annulized cost'!B5)/(E14*365*10^-3-'[3]Annual emissions'!M2)</f>
        <v>877.25005011463986</v>
      </c>
      <c r="F15" s="20" t="s">
        <v>214</v>
      </c>
      <c r="L15">
        <v>14</v>
      </c>
      <c r="M15" s="37">
        <f t="shared" si="0"/>
        <v>2180.7453200342161</v>
      </c>
      <c r="N15" s="13">
        <f t="shared" si="1"/>
        <v>61703.611498036051</v>
      </c>
      <c r="O15" s="13">
        <f t="shared" si="2"/>
        <v>6588.1461413225052</v>
      </c>
      <c r="P15" s="13">
        <f t="shared" si="3"/>
        <v>7537.9575331545375</v>
      </c>
      <c r="Q15" s="37">
        <f t="shared" si="13"/>
        <v>2200.1177917217556</v>
      </c>
      <c r="R15" s="13">
        <f t="shared" si="4"/>
        <v>122279.90504110277</v>
      </c>
      <c r="S15" s="13">
        <f t="shared" si="5"/>
        <v>10934.396723229096</v>
      </c>
      <c r="T15" s="38">
        <f t="shared" si="6"/>
        <v>7537.9575331545375</v>
      </c>
      <c r="U15" s="37">
        <f t="shared" si="14"/>
        <v>3393.2761540949668</v>
      </c>
      <c r="V15" s="13">
        <f t="shared" si="7"/>
        <v>61139.952520551386</v>
      </c>
      <c r="W15" s="13">
        <f t="shared" si="8"/>
        <v>7760.4156198486371</v>
      </c>
      <c r="X15" s="38">
        <f t="shared" si="9"/>
        <v>7537.9575331545384</v>
      </c>
      <c r="Y15" s="37">
        <f t="shared" si="15"/>
        <v>2180.1830072432476</v>
      </c>
      <c r="Z15" s="13">
        <f t="shared" si="10"/>
        <v>56841.209149629343</v>
      </c>
      <c r="AA15" s="13">
        <f t="shared" si="11"/>
        <v>6240.2693750739145</v>
      </c>
      <c r="AB15" s="38">
        <f t="shared" si="12"/>
        <v>7537.9575331545384</v>
      </c>
    </row>
    <row r="16" spans="1:28" x14ac:dyDescent="0.2">
      <c r="B16" s="81">
        <f>B15/'RS total net savings'!B14</f>
        <v>2.4933752709081713</v>
      </c>
      <c r="C16" s="81">
        <f>C15/'RS total net savings'!C14</f>
        <v>2.2786552217045788</v>
      </c>
      <c r="D16" s="81">
        <f>D15/'RS total net savings'!D14</f>
        <v>7.5500202044066951</v>
      </c>
      <c r="E16" s="81">
        <f>E15/'RS total net savings'!E14</f>
        <v>2.2715608546672543</v>
      </c>
      <c r="L16">
        <v>15</v>
      </c>
      <c r="M16" s="37">
        <f t="shared" si="0"/>
        <v>2180.7453200342161</v>
      </c>
      <c r="N16" s="13">
        <f t="shared" si="1"/>
        <v>61703.611498036051</v>
      </c>
      <c r="O16" s="13">
        <f t="shared" si="2"/>
        <v>6294.319419903286</v>
      </c>
      <c r="P16" s="13">
        <f t="shared" si="3"/>
        <v>7537.9575331545375</v>
      </c>
      <c r="Q16" s="37">
        <f t="shared" si="13"/>
        <v>2200.1177917217556</v>
      </c>
      <c r="R16" s="13">
        <f t="shared" si="4"/>
        <v>122279.90504110277</v>
      </c>
      <c r="S16" s="13">
        <f t="shared" si="5"/>
        <v>10352.111461128607</v>
      </c>
      <c r="T16" s="38">
        <f t="shared" si="6"/>
        <v>7537.9575331545375</v>
      </c>
      <c r="U16" s="37">
        <f t="shared" si="14"/>
        <v>3393.2761540949668</v>
      </c>
      <c r="V16" s="13">
        <f t="shared" si="7"/>
        <v>61139.952520551386</v>
      </c>
      <c r="W16" s="13">
        <f t="shared" si="8"/>
        <v>7469.2729887983924</v>
      </c>
      <c r="X16" s="38">
        <f t="shared" si="9"/>
        <v>7537.9575331545384</v>
      </c>
      <c r="Y16" s="37">
        <f t="shared" si="15"/>
        <v>2180.1830072432476</v>
      </c>
      <c r="Z16" s="13">
        <f t="shared" si="10"/>
        <v>56841.209149629343</v>
      </c>
      <c r="AA16" s="13">
        <f t="shared" si="11"/>
        <v>5969.5969505518706</v>
      </c>
      <c r="AB16" s="38">
        <f t="shared" si="12"/>
        <v>7537.9575331545384</v>
      </c>
    </row>
    <row r="17" spans="1:28" x14ac:dyDescent="0.2">
      <c r="L17">
        <v>16</v>
      </c>
      <c r="M17" s="37">
        <f t="shared" si="0"/>
        <v>2180.7453200342161</v>
      </c>
      <c r="N17" s="13">
        <f t="shared" si="1"/>
        <v>61703.611498036051</v>
      </c>
      <c r="O17" s="13">
        <f t="shared" si="2"/>
        <v>6037.2210386614697</v>
      </c>
      <c r="P17" s="13">
        <f t="shared" si="3"/>
        <v>7537.9575331545375</v>
      </c>
      <c r="Q17" s="37">
        <f t="shared" si="13"/>
        <v>2200.1177917217556</v>
      </c>
      <c r="R17" s="13">
        <f t="shared" si="4"/>
        <v>122279.90504110277</v>
      </c>
      <c r="S17" s="13">
        <f t="shared" si="5"/>
        <v>9842.6118567906778</v>
      </c>
      <c r="T17" s="38">
        <f t="shared" si="6"/>
        <v>7537.9575331545375</v>
      </c>
      <c r="U17" s="37">
        <f t="shared" si="14"/>
        <v>3393.2761540949668</v>
      </c>
      <c r="V17" s="13">
        <f t="shared" si="7"/>
        <v>61139.952520551386</v>
      </c>
      <c r="W17" s="13">
        <f t="shared" si="8"/>
        <v>7214.5231866294289</v>
      </c>
      <c r="X17" s="38">
        <f t="shared" si="9"/>
        <v>7537.9575331545384</v>
      </c>
      <c r="Y17" s="37">
        <f t="shared" si="15"/>
        <v>2180.1830072432476</v>
      </c>
      <c r="Z17" s="13">
        <f t="shared" si="10"/>
        <v>56841.209149629343</v>
      </c>
      <c r="AA17" s="13">
        <f t="shared" si="11"/>
        <v>5732.7585790950816</v>
      </c>
      <c r="AB17" s="38">
        <f t="shared" si="12"/>
        <v>7537.9575331545384</v>
      </c>
    </row>
    <row r="18" spans="1:28" x14ac:dyDescent="0.2">
      <c r="L18">
        <v>17</v>
      </c>
      <c r="M18" s="37">
        <f t="shared" si="0"/>
        <v>2180.7453200342161</v>
      </c>
      <c r="N18" s="13">
        <f t="shared" si="1"/>
        <v>61703.611498036051</v>
      </c>
      <c r="O18" s="13">
        <f t="shared" si="2"/>
        <v>5810.369525801043</v>
      </c>
      <c r="P18" s="13">
        <f t="shared" si="3"/>
        <v>7537.9575331545375</v>
      </c>
      <c r="Q18" s="37">
        <f t="shared" si="13"/>
        <v>2200.1177917217556</v>
      </c>
      <c r="R18" s="13">
        <f t="shared" si="4"/>
        <v>122279.90504110277</v>
      </c>
      <c r="S18" s="13">
        <f t="shared" si="5"/>
        <v>9393.0533823748592</v>
      </c>
      <c r="T18" s="38">
        <f t="shared" si="6"/>
        <v>7537.9575331545375</v>
      </c>
      <c r="U18" s="37">
        <f t="shared" si="14"/>
        <v>3393.2761540949668</v>
      </c>
      <c r="V18" s="13">
        <f t="shared" si="7"/>
        <v>61139.952520551386</v>
      </c>
      <c r="W18" s="13">
        <f t="shared" si="8"/>
        <v>6989.7439494215196</v>
      </c>
      <c r="X18" s="38">
        <f t="shared" si="9"/>
        <v>7537.9575331545384</v>
      </c>
      <c r="Y18" s="37">
        <f t="shared" si="15"/>
        <v>2180.1830072432476</v>
      </c>
      <c r="Z18" s="13">
        <f t="shared" si="10"/>
        <v>56841.209149629343</v>
      </c>
      <c r="AA18" s="13">
        <f t="shared" si="11"/>
        <v>5523.7835454567385</v>
      </c>
      <c r="AB18" s="38">
        <f t="shared" si="12"/>
        <v>7537.9575331545384</v>
      </c>
    </row>
    <row r="19" spans="1:28" x14ac:dyDescent="0.2">
      <c r="L19">
        <v>18</v>
      </c>
      <c r="M19" s="37">
        <f t="shared" si="0"/>
        <v>2180.7453200342161</v>
      </c>
      <c r="N19" s="13">
        <f t="shared" si="1"/>
        <v>61703.611498036051</v>
      </c>
      <c r="O19" s="13">
        <f t="shared" si="2"/>
        <v>5608.7237365917745</v>
      </c>
      <c r="P19" s="13">
        <f t="shared" si="3"/>
        <v>7537.9575331545375</v>
      </c>
      <c r="Q19" s="37">
        <f t="shared" si="13"/>
        <v>2200.1177917217556</v>
      </c>
      <c r="R19" s="13">
        <f t="shared" si="4"/>
        <v>122279.90504110277</v>
      </c>
      <c r="S19" s="13">
        <f t="shared" si="5"/>
        <v>8993.4458495607978</v>
      </c>
      <c r="T19" s="38">
        <f t="shared" si="6"/>
        <v>7537.9575331545375</v>
      </c>
      <c r="U19" s="37">
        <f t="shared" si="14"/>
        <v>3393.2761540949668</v>
      </c>
      <c r="V19" s="13">
        <f t="shared" si="7"/>
        <v>61139.952520551386</v>
      </c>
      <c r="W19" s="13">
        <f t="shared" si="8"/>
        <v>6789.9401830144889</v>
      </c>
      <c r="X19" s="38">
        <f t="shared" si="9"/>
        <v>7537.9575331545384</v>
      </c>
      <c r="Y19" s="37">
        <f t="shared" si="15"/>
        <v>2180.1830072432476</v>
      </c>
      <c r="Z19" s="13">
        <f t="shared" si="10"/>
        <v>56841.209149629343</v>
      </c>
      <c r="AA19" s="13">
        <f t="shared" si="11"/>
        <v>5338.0279600004333</v>
      </c>
      <c r="AB19" s="38">
        <f t="shared" si="12"/>
        <v>7537.9575331545384</v>
      </c>
    </row>
    <row r="20" spans="1:28" x14ac:dyDescent="0.2">
      <c r="B20" s="50" t="s">
        <v>112</v>
      </c>
      <c r="C20" s="53" t="s">
        <v>113</v>
      </c>
      <c r="D20" s="53" t="s">
        <v>114</v>
      </c>
      <c r="E20" s="53" t="s">
        <v>115</v>
      </c>
      <c r="F20" s="53" t="s">
        <v>116</v>
      </c>
      <c r="G20" s="51" t="s">
        <v>117</v>
      </c>
      <c r="L20">
        <v>19</v>
      </c>
      <c r="M20" s="37">
        <f t="shared" si="0"/>
        <v>2180.7453200342161</v>
      </c>
      <c r="N20" s="13">
        <f t="shared" si="1"/>
        <v>61703.611498036051</v>
      </c>
      <c r="O20" s="13">
        <f t="shared" si="2"/>
        <v>5428.3038199308503</v>
      </c>
      <c r="P20" s="13">
        <f t="shared" si="3"/>
        <v>7537.9575331545375</v>
      </c>
      <c r="Q20" s="37">
        <f t="shared" si="13"/>
        <v>2200.1177917217556</v>
      </c>
      <c r="R20" s="13">
        <f t="shared" si="4"/>
        <v>122279.90504110277</v>
      </c>
      <c r="S20" s="13">
        <f t="shared" si="5"/>
        <v>8635.9022675692686</v>
      </c>
      <c r="T20" s="38">
        <f t="shared" si="6"/>
        <v>7537.9575331545375</v>
      </c>
      <c r="U20" s="37">
        <f t="shared" si="14"/>
        <v>3393.2761540949668</v>
      </c>
      <c r="V20" s="13">
        <f t="shared" si="7"/>
        <v>61139.952520551386</v>
      </c>
      <c r="W20" s="13">
        <f t="shared" si="8"/>
        <v>6611.1683920187243</v>
      </c>
      <c r="X20" s="38">
        <f t="shared" si="9"/>
        <v>7537.9575331545384</v>
      </c>
      <c r="Y20" s="37">
        <f t="shared" si="15"/>
        <v>2180.1830072432476</v>
      </c>
      <c r="Z20" s="13">
        <f t="shared" si="10"/>
        <v>56841.209149629343</v>
      </c>
      <c r="AA20" s="13">
        <f t="shared" si="11"/>
        <v>5171.8255940658446</v>
      </c>
      <c r="AB20" s="38">
        <f t="shared" si="12"/>
        <v>7537.9575331545384</v>
      </c>
    </row>
    <row r="21" spans="1:28" x14ac:dyDescent="0.2">
      <c r="A21" s="20" t="s">
        <v>225</v>
      </c>
      <c r="B21" s="42" t="s">
        <v>19</v>
      </c>
      <c r="C21" s="20" t="s">
        <v>19</v>
      </c>
      <c r="D21" s="20" t="s">
        <v>18</v>
      </c>
      <c r="E21" s="20" t="s">
        <v>18</v>
      </c>
      <c r="F21" s="20" t="s">
        <v>226</v>
      </c>
      <c r="G21" s="43" t="s">
        <v>18</v>
      </c>
      <c r="L21">
        <v>20</v>
      </c>
      <c r="M21" s="37">
        <f t="shared" si="0"/>
        <v>2180.7453200342161</v>
      </c>
      <c r="N21" s="13">
        <f t="shared" si="1"/>
        <v>61703.611498036051</v>
      </c>
      <c r="O21" s="13">
        <f t="shared" si="2"/>
        <v>5265.9258949360192</v>
      </c>
      <c r="P21" s="13">
        <f t="shared" si="3"/>
        <v>7537.9575331545375</v>
      </c>
      <c r="Q21" s="37">
        <f t="shared" si="13"/>
        <v>2200.1177917217556</v>
      </c>
      <c r="R21" s="13">
        <f t="shared" si="4"/>
        <v>122279.90504110277</v>
      </c>
      <c r="S21" s="13">
        <f t="shared" si="5"/>
        <v>8314.1130437768952</v>
      </c>
      <c r="T21" s="38">
        <f t="shared" si="6"/>
        <v>7537.9575331545375</v>
      </c>
      <c r="U21" s="37">
        <f t="shared" si="14"/>
        <v>3393.2761540949668</v>
      </c>
      <c r="V21" s="13">
        <f t="shared" si="7"/>
        <v>61139.952520551386</v>
      </c>
      <c r="W21" s="13">
        <f t="shared" si="8"/>
        <v>6450.2737801225358</v>
      </c>
      <c r="X21" s="38">
        <f t="shared" si="9"/>
        <v>7537.9575331545384</v>
      </c>
      <c r="Y21" s="37">
        <f t="shared" si="15"/>
        <v>2180.1830072432476</v>
      </c>
      <c r="Z21" s="13">
        <f t="shared" si="10"/>
        <v>56841.209149629343</v>
      </c>
      <c r="AA21" s="13">
        <f t="shared" si="11"/>
        <v>5022.2434647247146</v>
      </c>
      <c r="AB21" s="38">
        <f t="shared" si="12"/>
        <v>7537.9575331545384</v>
      </c>
    </row>
    <row r="22" spans="1:28" x14ac:dyDescent="0.2">
      <c r="A22" s="52" t="s">
        <v>160</v>
      </c>
      <c r="B22" s="37">
        <f>[3]Births!C37</f>
        <v>1</v>
      </c>
      <c r="C22" s="13">
        <f>[3]Births!E37</f>
        <v>1</v>
      </c>
      <c r="D22" s="13">
        <f>[3]Births!F37</f>
        <v>2</v>
      </c>
      <c r="E22" s="13">
        <f>[3]Births!H37</f>
        <v>3</v>
      </c>
      <c r="F22" s="13"/>
      <c r="G22" s="38">
        <f>[3]Births!L37</f>
        <v>3</v>
      </c>
      <c r="I22" s="13"/>
      <c r="L22">
        <v>21</v>
      </c>
      <c r="M22" s="37">
        <f t="shared" si="0"/>
        <v>2180.7453200342161</v>
      </c>
      <c r="N22" s="13">
        <f t="shared" si="1"/>
        <v>61703.611498036051</v>
      </c>
      <c r="O22" s="13">
        <f t="shared" si="2"/>
        <v>5119.0125342264091</v>
      </c>
      <c r="P22" s="13">
        <f t="shared" si="3"/>
        <v>7537.9575331545375</v>
      </c>
      <c r="Q22" s="37">
        <f t="shared" si="13"/>
        <v>2200.1177917217556</v>
      </c>
      <c r="R22" s="13">
        <f t="shared" si="4"/>
        <v>122279.90504110277</v>
      </c>
      <c r="S22" s="13">
        <f t="shared" si="5"/>
        <v>8022.9704127266496</v>
      </c>
      <c r="T22" s="38">
        <f t="shared" si="6"/>
        <v>7537.9575331545375</v>
      </c>
      <c r="U22" s="37">
        <f t="shared" si="14"/>
        <v>3393.2761540949668</v>
      </c>
      <c r="V22" s="13">
        <f t="shared" si="7"/>
        <v>61139.952520551386</v>
      </c>
      <c r="W22" s="13">
        <f t="shared" si="8"/>
        <v>6304.7024645974143</v>
      </c>
      <c r="X22" s="38">
        <f t="shared" si="9"/>
        <v>7537.9575331545384</v>
      </c>
      <c r="Y22" s="37">
        <f t="shared" si="15"/>
        <v>2180.1830072432476</v>
      </c>
      <c r="Z22" s="13">
        <f t="shared" si="10"/>
        <v>56841.209149629343</v>
      </c>
      <c r="AA22" s="13">
        <f t="shared" si="11"/>
        <v>4886.9072524636922</v>
      </c>
      <c r="AB22" s="38">
        <f t="shared" si="12"/>
        <v>7537.9575331545384</v>
      </c>
    </row>
    <row r="23" spans="1:28" x14ac:dyDescent="0.2">
      <c r="A23" s="52" t="s">
        <v>162</v>
      </c>
      <c r="B23" s="37">
        <f>[3]Births!B38</f>
        <v>5</v>
      </c>
      <c r="C23" s="13">
        <f>[3]Births!E38</f>
        <v>7</v>
      </c>
      <c r="D23" s="13">
        <f>[3]Births!F38</f>
        <v>2</v>
      </c>
      <c r="E23" s="13">
        <f>[3]Births!H38</f>
        <v>3</v>
      </c>
      <c r="F23" s="13">
        <f>[3]Births!J38</f>
        <v>3</v>
      </c>
      <c r="G23" s="38">
        <f>[3]Births!L38</f>
        <v>3</v>
      </c>
      <c r="L23">
        <v>22</v>
      </c>
      <c r="M23" s="37">
        <f t="shared" si="0"/>
        <v>2180.7453200342161</v>
      </c>
      <c r="N23" s="13">
        <f t="shared" si="1"/>
        <v>61703.611498036051</v>
      </c>
      <c r="O23" s="13">
        <f t="shared" si="2"/>
        <v>4985.4549335813099</v>
      </c>
      <c r="P23" s="13">
        <f t="shared" si="3"/>
        <v>7537.9575331545375</v>
      </c>
      <c r="Q23" s="37">
        <f t="shared" si="13"/>
        <v>2200.1177917217556</v>
      </c>
      <c r="R23" s="13">
        <f t="shared" si="4"/>
        <v>122279.90504110277</v>
      </c>
      <c r="S23" s="13">
        <f t="shared" si="5"/>
        <v>7758.295293590063</v>
      </c>
      <c r="T23" s="38">
        <f t="shared" si="6"/>
        <v>7537.9575331545375</v>
      </c>
      <c r="U23" s="37">
        <f t="shared" si="14"/>
        <v>3393.2761540949668</v>
      </c>
      <c r="V23" s="13">
        <f t="shared" si="7"/>
        <v>61139.952520551386</v>
      </c>
      <c r="W23" s="13">
        <f t="shared" si="8"/>
        <v>6172.3649050291206</v>
      </c>
      <c r="X23" s="38">
        <f t="shared" si="9"/>
        <v>7537.9575331545384</v>
      </c>
      <c r="Y23" s="37">
        <f t="shared" si="15"/>
        <v>2180.1830072432476</v>
      </c>
      <c r="Z23" s="13">
        <f t="shared" si="10"/>
        <v>56841.209149629343</v>
      </c>
      <c r="AA23" s="13">
        <f t="shared" si="11"/>
        <v>4763.8743322263999</v>
      </c>
      <c r="AB23" s="38">
        <f t="shared" si="12"/>
        <v>7537.9575331545384</v>
      </c>
    </row>
    <row r="24" spans="1:28" x14ac:dyDescent="0.2">
      <c r="A24" s="52" t="s">
        <v>164</v>
      </c>
      <c r="B24" s="37">
        <f>[3]Births!B39</f>
        <v>4.9393099360246513</v>
      </c>
      <c r="C24" s="13">
        <f>[3]Births!E39</f>
        <v>10.305887848841557</v>
      </c>
      <c r="D24" s="13">
        <f>[3]Births!F39</f>
        <v>1.9024287473960955</v>
      </c>
      <c r="E24" s="13">
        <f>[3]Births!H39</f>
        <v>1.843775016773888</v>
      </c>
      <c r="F24" s="13">
        <v>0</v>
      </c>
      <c r="G24" s="38">
        <f>[3]Births!L39</f>
        <v>3.0401753045787707</v>
      </c>
      <c r="H24" t="str">
        <f>'[3]DU LCI'!$E$18</f>
        <v>kg N2O</v>
      </c>
      <c r="L24">
        <v>23</v>
      </c>
      <c r="M24" s="37">
        <f t="shared" si="0"/>
        <v>2180.7453200342161</v>
      </c>
      <c r="N24" s="13">
        <f t="shared" si="1"/>
        <v>61703.611498036051</v>
      </c>
      <c r="O24" s="13">
        <f t="shared" si="2"/>
        <v>4863.5110373401312</v>
      </c>
      <c r="P24" s="13">
        <f t="shared" si="3"/>
        <v>7537.9575331545375</v>
      </c>
      <c r="Q24" s="37">
        <f t="shared" si="13"/>
        <v>2200.1177917217556</v>
      </c>
      <c r="R24" s="13">
        <f t="shared" si="4"/>
        <v>122279.90504110277</v>
      </c>
      <c r="S24" s="13">
        <f t="shared" si="5"/>
        <v>7516.6354022044843</v>
      </c>
      <c r="T24" s="38">
        <f t="shared" si="6"/>
        <v>7537.9575331545375</v>
      </c>
      <c r="U24" s="37">
        <f t="shared" si="14"/>
        <v>3393.2761540949668</v>
      </c>
      <c r="V24" s="13">
        <f t="shared" si="7"/>
        <v>61139.952520551386</v>
      </c>
      <c r="W24" s="13">
        <f t="shared" si="8"/>
        <v>6051.5349593363317</v>
      </c>
      <c r="X24" s="38">
        <f t="shared" si="9"/>
        <v>7537.9575331545384</v>
      </c>
      <c r="Y24" s="37">
        <f t="shared" si="15"/>
        <v>2180.1830072432476</v>
      </c>
      <c r="Z24" s="13">
        <f t="shared" si="10"/>
        <v>56841.209149629343</v>
      </c>
      <c r="AA24" s="13">
        <f t="shared" si="11"/>
        <v>4651.5399267923494</v>
      </c>
      <c r="AB24" s="38">
        <f t="shared" si="12"/>
        <v>7537.9575331545384</v>
      </c>
    </row>
    <row r="25" spans="1:28" x14ac:dyDescent="0.2">
      <c r="A25" s="52" t="s">
        <v>217</v>
      </c>
      <c r="B25" s="37">
        <f>[3]Births!B40</f>
        <v>269.62174004167036</v>
      </c>
      <c r="C25" s="13">
        <f>[3]Births!E40</f>
        <v>562.5667250019477</v>
      </c>
      <c r="D25" s="13">
        <f>[3]Births!F40</f>
        <v>103.84773497146882</v>
      </c>
      <c r="E25" s="13">
        <f>[3]Births!H40</f>
        <v>100.64600818875493</v>
      </c>
      <c r="F25" s="13">
        <f>[3]Births!J48+[3]Births!J49</f>
        <v>6.1971282653770157</v>
      </c>
      <c r="G25" s="38">
        <f>[3]Births!L40</f>
        <v>165.95382072985842</v>
      </c>
      <c r="H25" t="str">
        <f>'[3]DU LCI'!$E$21</f>
        <v>kg CO2e</v>
      </c>
      <c r="I25" s="15"/>
      <c r="L25">
        <v>24</v>
      </c>
      <c r="M25" s="37">
        <f t="shared" si="0"/>
        <v>2180.7453200342161</v>
      </c>
      <c r="N25" s="13">
        <f t="shared" si="1"/>
        <v>61703.611498036051</v>
      </c>
      <c r="O25" s="13">
        <f t="shared" si="2"/>
        <v>4751.7291324523849</v>
      </c>
      <c r="P25" s="13">
        <f t="shared" si="3"/>
        <v>7537.9575331545375</v>
      </c>
      <c r="Q25" s="37">
        <f t="shared" si="13"/>
        <v>2200.1177917217556</v>
      </c>
      <c r="R25" s="13">
        <f t="shared" si="4"/>
        <v>122279.90504110277</v>
      </c>
      <c r="S25" s="13">
        <f t="shared" si="5"/>
        <v>7295.1138351010377</v>
      </c>
      <c r="T25" s="38">
        <f t="shared" si="6"/>
        <v>7537.9575331545375</v>
      </c>
      <c r="U25" s="37">
        <f t="shared" si="14"/>
        <v>3393.2761540949668</v>
      </c>
      <c r="V25" s="13">
        <f t="shared" si="7"/>
        <v>61139.952520551386</v>
      </c>
      <c r="W25" s="13">
        <f t="shared" si="8"/>
        <v>5940.7741757846079</v>
      </c>
      <c r="X25" s="38">
        <f t="shared" si="9"/>
        <v>7537.9575331545384</v>
      </c>
      <c r="Y25" s="37">
        <f t="shared" si="15"/>
        <v>2180.1830072432476</v>
      </c>
      <c r="Z25" s="13">
        <f t="shared" si="10"/>
        <v>56841.209149629343</v>
      </c>
      <c r="AA25" s="13">
        <f t="shared" si="11"/>
        <v>4548.5667218111375</v>
      </c>
      <c r="AB25" s="38">
        <f t="shared" si="12"/>
        <v>7537.9575331545384</v>
      </c>
    </row>
    <row r="26" spans="1:28" x14ac:dyDescent="0.2">
      <c r="A26" s="52" t="s">
        <v>218</v>
      </c>
      <c r="B26" s="37">
        <f>[3]Births!B41</f>
        <v>7.693751172827923E-5</v>
      </c>
      <c r="C26" s="13">
        <f>[3]Births!E41</f>
        <v>1.6156877462938636E-4</v>
      </c>
      <c r="D26" s="13">
        <f>[3]Births!F41</f>
        <v>9.7579283167573644E-6</v>
      </c>
      <c r="E26" s="13">
        <f>[3]Births!H41</f>
        <v>2.5896040532933008E-5</v>
      </c>
      <c r="F26" s="13">
        <f>[3]Births!J41</f>
        <v>6.755488834678176E-6</v>
      </c>
      <c r="G26" s="38">
        <f>[3]Births!L41</f>
        <v>4.5036592231187834E-6</v>
      </c>
      <c r="L26">
        <v>25</v>
      </c>
      <c r="M26" s="37">
        <f t="shared" si="0"/>
        <v>2180.7453200342161</v>
      </c>
      <c r="N26" s="13">
        <f t="shared" si="1"/>
        <v>61703.611498036051</v>
      </c>
      <c r="O26" s="13">
        <f t="shared" si="2"/>
        <v>4648.889779955658</v>
      </c>
      <c r="P26" s="13">
        <f t="shared" si="3"/>
        <v>7537.9575331545375</v>
      </c>
      <c r="Q26" s="37">
        <f t="shared" si="13"/>
        <v>2200.1177917217556</v>
      </c>
      <c r="R26" s="13">
        <f t="shared" si="4"/>
        <v>122279.90504110277</v>
      </c>
      <c r="S26" s="13">
        <f t="shared" si="5"/>
        <v>7091.3139933658667</v>
      </c>
      <c r="T26" s="38">
        <f t="shared" si="6"/>
        <v>7537.9575331545375</v>
      </c>
      <c r="U26" s="37">
        <f t="shared" si="14"/>
        <v>3393.2761540949668</v>
      </c>
      <c r="V26" s="13">
        <f t="shared" si="7"/>
        <v>61139.952520551386</v>
      </c>
      <c r="W26" s="13">
        <f t="shared" si="8"/>
        <v>5838.874254917022</v>
      </c>
      <c r="X26" s="38">
        <f t="shared" si="9"/>
        <v>7537.9575331545384</v>
      </c>
      <c r="Y26" s="37">
        <f t="shared" si="15"/>
        <v>2180.1830072432476</v>
      </c>
      <c r="Z26" s="13">
        <f t="shared" si="10"/>
        <v>56841.209149629343</v>
      </c>
      <c r="AA26" s="13">
        <f t="shared" si="11"/>
        <v>4453.8313732284214</v>
      </c>
      <c r="AB26" s="38">
        <f t="shared" si="12"/>
        <v>7537.9575331545384</v>
      </c>
    </row>
    <row r="27" spans="1:28" x14ac:dyDescent="0.2">
      <c r="A27" s="52" t="s">
        <v>92</v>
      </c>
      <c r="B27" s="37">
        <f>[3]Births!B42</f>
        <v>15299.717008554051</v>
      </c>
      <c r="C27" s="13">
        <f>[3]Births!E42</f>
        <v>22395.3917741773</v>
      </c>
      <c r="D27" s="13">
        <f>[3]Births!F42</f>
        <v>6119.8868034216202</v>
      </c>
      <c r="E27" s="13">
        <f>[3]Births!H42</f>
        <v>9179.8302051324299</v>
      </c>
      <c r="F27" s="13">
        <v>0</v>
      </c>
      <c r="G27" s="38">
        <f>[3]Births!L42</f>
        <v>9179.8302051324299</v>
      </c>
      <c r="H27" t="s">
        <v>27</v>
      </c>
      <c r="L27">
        <v>26</v>
      </c>
      <c r="M27" s="37">
        <f t="shared" si="0"/>
        <v>2180.7453200342161</v>
      </c>
      <c r="N27" s="13">
        <f t="shared" si="1"/>
        <v>61703.611498036051</v>
      </c>
      <c r="O27" s="13">
        <f t="shared" si="2"/>
        <v>4553.9611468817566</v>
      </c>
      <c r="P27" s="13">
        <f t="shared" si="3"/>
        <v>7537.9575331545375</v>
      </c>
      <c r="Q27" s="37">
        <f t="shared" si="13"/>
        <v>2200.1177917217556</v>
      </c>
      <c r="R27" s="13">
        <f t="shared" si="4"/>
        <v>122279.90504110277</v>
      </c>
      <c r="S27" s="13">
        <f t="shared" si="5"/>
        <v>6903.1910625334003</v>
      </c>
      <c r="T27" s="38">
        <f t="shared" si="6"/>
        <v>7537.9575331545375</v>
      </c>
      <c r="U27" s="37">
        <f t="shared" si="14"/>
        <v>3393.2761540949668</v>
      </c>
      <c r="V27" s="13">
        <f t="shared" si="7"/>
        <v>61139.952520551386</v>
      </c>
      <c r="W27" s="13">
        <f t="shared" si="8"/>
        <v>5744.8127895007892</v>
      </c>
      <c r="X27" s="38">
        <f t="shared" si="9"/>
        <v>7537.9575331545384</v>
      </c>
      <c r="Y27" s="37">
        <f t="shared" si="15"/>
        <v>2180.1830072432476</v>
      </c>
      <c r="Z27" s="13">
        <f t="shared" si="10"/>
        <v>56841.209149629343</v>
      </c>
      <c r="AA27" s="13">
        <f t="shared" si="11"/>
        <v>4366.3833591520688</v>
      </c>
      <c r="AB27" s="38">
        <f t="shared" si="12"/>
        <v>7537.9575331545384</v>
      </c>
    </row>
    <row r="28" spans="1:28" x14ac:dyDescent="0.2">
      <c r="A28" s="52" t="s">
        <v>91</v>
      </c>
      <c r="B28" s="37">
        <f>[3]Births!B43</f>
        <v>-1276.168940818585</v>
      </c>
      <c r="C28" s="13">
        <f>[3]Births!E43</f>
        <v>-2015.4076006601699</v>
      </c>
      <c r="D28" s="13">
        <f>[3]Births!F43</f>
        <v>-510.46757632743402</v>
      </c>
      <c r="E28" s="13">
        <f>[3]Births!H43</f>
        <v>-765.70136449115103</v>
      </c>
      <c r="F28" s="13">
        <v>0</v>
      </c>
      <c r="G28" s="38">
        <f>[3]Births!L43</f>
        <v>-765.70136449115103</v>
      </c>
      <c r="H28" t="s">
        <v>27</v>
      </c>
      <c r="L28">
        <v>27</v>
      </c>
      <c r="M28" s="37">
        <f t="shared" si="0"/>
        <v>2180.7453200342161</v>
      </c>
      <c r="N28" s="13">
        <f t="shared" si="1"/>
        <v>61703.611498036051</v>
      </c>
      <c r="O28" s="13">
        <f t="shared" si="2"/>
        <v>4466.0642644059217</v>
      </c>
      <c r="P28" s="13">
        <f t="shared" si="3"/>
        <v>7537.9575331545375</v>
      </c>
      <c r="Q28" s="37">
        <f t="shared" si="13"/>
        <v>2200.1177917217556</v>
      </c>
      <c r="R28" s="13">
        <f t="shared" si="4"/>
        <v>122279.90504110277</v>
      </c>
      <c r="S28" s="13">
        <f t="shared" si="5"/>
        <v>6729.0031636144504</v>
      </c>
      <c r="T28" s="38">
        <f t="shared" si="6"/>
        <v>7537.9575331545375</v>
      </c>
      <c r="U28" s="37">
        <f t="shared" si="14"/>
        <v>3393.2761540949668</v>
      </c>
      <c r="V28" s="13">
        <f t="shared" si="7"/>
        <v>61139.952520551386</v>
      </c>
      <c r="W28" s="13">
        <f t="shared" si="8"/>
        <v>5657.7188400413143</v>
      </c>
      <c r="X28" s="38">
        <f t="shared" si="9"/>
        <v>7537.9575331545384</v>
      </c>
      <c r="Y28" s="37">
        <f t="shared" si="15"/>
        <v>2180.1830072432476</v>
      </c>
      <c r="Z28" s="13">
        <f t="shared" si="10"/>
        <v>56841.209149629343</v>
      </c>
      <c r="AA28" s="13">
        <f t="shared" si="11"/>
        <v>4285.4129757480387</v>
      </c>
      <c r="AB28" s="38">
        <f t="shared" si="12"/>
        <v>7537.9575331545384</v>
      </c>
    </row>
    <row r="29" spans="1:28" x14ac:dyDescent="0.2">
      <c r="A29" s="52" t="s">
        <v>93</v>
      </c>
      <c r="B29" s="37">
        <f>[3]Births!B44</f>
        <v>0.12886664168020912</v>
      </c>
      <c r="C29" s="13">
        <f>[3]Births!E44</f>
        <v>0.37886792653981477</v>
      </c>
      <c r="D29" s="13">
        <f>[3]Births!F44</f>
        <v>8.8446760347705641E-3</v>
      </c>
      <c r="E29" s="13">
        <f>[3]Births!H44</f>
        <v>5.6307554680398539E-2</v>
      </c>
      <c r="F29" s="13">
        <f>[3]Births!J44</f>
        <v>2.1851239466366044E-2</v>
      </c>
      <c r="G29" s="38">
        <f>[3]Births!L44</f>
        <v>7.7036104924095364E-3</v>
      </c>
      <c r="H29" t="s">
        <v>27</v>
      </c>
      <c r="L29">
        <v>28</v>
      </c>
      <c r="M29" s="37">
        <f t="shared" si="0"/>
        <v>2180.7453200342161</v>
      </c>
      <c r="N29" s="13">
        <f t="shared" si="1"/>
        <v>61703.611498036051</v>
      </c>
      <c r="O29" s="13">
        <f t="shared" si="2"/>
        <v>4384.4457306783606</v>
      </c>
      <c r="P29" s="13">
        <f t="shared" si="3"/>
        <v>7537.9575331545375</v>
      </c>
      <c r="Q29" s="37">
        <f t="shared" si="13"/>
        <v>2200.1177917217556</v>
      </c>
      <c r="R29" s="13">
        <f t="shared" si="4"/>
        <v>122279.90504110277</v>
      </c>
      <c r="S29" s="13">
        <f t="shared" si="5"/>
        <v>6567.2572574754258</v>
      </c>
      <c r="T29" s="38">
        <f t="shared" si="6"/>
        <v>7537.9575331545375</v>
      </c>
      <c r="U29" s="37">
        <f t="shared" si="14"/>
        <v>3393.2761540949668</v>
      </c>
      <c r="V29" s="13">
        <f t="shared" si="7"/>
        <v>61139.952520551386</v>
      </c>
      <c r="W29" s="13">
        <f t="shared" si="8"/>
        <v>5576.8458869718015</v>
      </c>
      <c r="X29" s="38">
        <f t="shared" si="9"/>
        <v>7537.9575331545384</v>
      </c>
      <c r="Y29" s="37">
        <f t="shared" si="15"/>
        <v>2180.1830072432476</v>
      </c>
      <c r="Z29" s="13">
        <f t="shared" si="10"/>
        <v>56841.209149629343</v>
      </c>
      <c r="AA29" s="13">
        <f t="shared" si="11"/>
        <v>4210.2261911585811</v>
      </c>
      <c r="AB29" s="38">
        <f t="shared" si="12"/>
        <v>7537.9575331545384</v>
      </c>
    </row>
    <row r="30" spans="1:28" x14ac:dyDescent="0.2">
      <c r="A30" s="52" t="s">
        <v>94</v>
      </c>
      <c r="B30" s="37">
        <f>[3]Births!B45</f>
        <v>267.7419489821383</v>
      </c>
      <c r="C30" s="13">
        <f>[3]Births!E45</f>
        <v>643.89732539200884</v>
      </c>
      <c r="D30" s="13">
        <f>[3]Births!F45</f>
        <v>12.733289030423382</v>
      </c>
      <c r="E30" s="13">
        <f>[3]Births!H45</f>
        <v>30.509356955378614</v>
      </c>
      <c r="F30" s="13">
        <f>[3]Births!J45</f>
        <v>4.5724253141848461</v>
      </c>
      <c r="G30" s="38">
        <f>[3]Births!L45</f>
        <v>6.2937151888740726</v>
      </c>
      <c r="H30" t="s">
        <v>27</v>
      </c>
      <c r="L30">
        <v>29</v>
      </c>
      <c r="M30" s="37">
        <f t="shared" si="0"/>
        <v>2180.7453200342161</v>
      </c>
      <c r="N30" s="13">
        <f t="shared" si="1"/>
        <v>61703.611498036051</v>
      </c>
      <c r="O30" s="13">
        <f t="shared" si="2"/>
        <v>4308.4560613458034</v>
      </c>
      <c r="P30" s="13">
        <f t="shared" si="3"/>
        <v>7537.9575331545375</v>
      </c>
      <c r="Q30" s="37">
        <f t="shared" si="13"/>
        <v>2200.1177917217556</v>
      </c>
      <c r="R30" s="13">
        <f t="shared" si="4"/>
        <v>122279.90504110277</v>
      </c>
      <c r="S30" s="13">
        <f t="shared" si="5"/>
        <v>6416.6662414149541</v>
      </c>
      <c r="T30" s="38">
        <f t="shared" si="6"/>
        <v>7537.9575331545375</v>
      </c>
      <c r="U30" s="37">
        <f t="shared" si="14"/>
        <v>3393.2761540949668</v>
      </c>
      <c r="V30" s="13">
        <f t="shared" si="7"/>
        <v>61139.952520551386</v>
      </c>
      <c r="W30" s="13">
        <f t="shared" si="8"/>
        <v>5501.5503789415661</v>
      </c>
      <c r="X30" s="38">
        <f t="shared" si="9"/>
        <v>7537.9575331545384</v>
      </c>
      <c r="Y30" s="37">
        <f t="shared" si="15"/>
        <v>2180.1830072432476</v>
      </c>
      <c r="Z30" s="13">
        <f t="shared" si="10"/>
        <v>56841.209149629343</v>
      </c>
      <c r="AA30" s="13">
        <f t="shared" si="11"/>
        <v>4140.2247020580526</v>
      </c>
      <c r="AB30" s="38">
        <f t="shared" si="12"/>
        <v>7537.9575331545384</v>
      </c>
    </row>
    <row r="31" spans="1:28" x14ac:dyDescent="0.2">
      <c r="A31" s="52" t="s">
        <v>75</v>
      </c>
      <c r="B31" s="37">
        <f>[3]Births!B46</f>
        <v>2.4144576150159023</v>
      </c>
      <c r="C31" s="13">
        <f>[3]Births!E46</f>
        <v>13.180098039616219</v>
      </c>
      <c r="D31" s="13">
        <f>[3]Births!F46</f>
        <v>0.96578304600636089</v>
      </c>
      <c r="E31" s="13">
        <f>[3]Births!H46</f>
        <v>1.4486745690095413</v>
      </c>
      <c r="F31" s="13">
        <v>0</v>
      </c>
      <c r="G31" s="38">
        <f>[3]Births!L46</f>
        <v>1.4486745690095413</v>
      </c>
      <c r="H31" t="s">
        <v>27</v>
      </c>
      <c r="L31">
        <v>30</v>
      </c>
      <c r="M31" s="37">
        <f t="shared" si="0"/>
        <v>2180.7453200342161</v>
      </c>
      <c r="N31" s="13">
        <f t="shared" si="1"/>
        <v>61703.611498036051</v>
      </c>
      <c r="O31" s="13">
        <f t="shared" si="2"/>
        <v>4237.5323699687506</v>
      </c>
      <c r="P31" s="13">
        <f t="shared" si="3"/>
        <v>7537.9575331545375</v>
      </c>
      <c r="Q31" s="37">
        <f t="shared" si="13"/>
        <v>2200.1177917217556</v>
      </c>
      <c r="R31" s="13">
        <f t="shared" si="4"/>
        <v>122279.90504110277</v>
      </c>
      <c r="S31" s="13">
        <f t="shared" si="5"/>
        <v>6276.1146264251811</v>
      </c>
      <c r="T31" s="38">
        <f t="shared" si="6"/>
        <v>7537.9575331545375</v>
      </c>
      <c r="U31" s="37">
        <f t="shared" si="14"/>
        <v>3393.2761540949668</v>
      </c>
      <c r="V31" s="13">
        <f t="shared" si="7"/>
        <v>61139.952520551386</v>
      </c>
      <c r="W31" s="13">
        <f t="shared" si="8"/>
        <v>5431.2745714466801</v>
      </c>
      <c r="X31" s="38">
        <f t="shared" si="9"/>
        <v>7537.9575331545384</v>
      </c>
      <c r="Y31" s="37">
        <f t="shared" si="15"/>
        <v>2180.1830072432476</v>
      </c>
      <c r="Z31" s="13">
        <f t="shared" si="10"/>
        <v>56841.209149629343</v>
      </c>
      <c r="AA31" s="13">
        <f t="shared" si="11"/>
        <v>4074.8899788975591</v>
      </c>
      <c r="AB31" s="38">
        <f t="shared" si="12"/>
        <v>7537.9575331545384</v>
      </c>
    </row>
    <row r="32" spans="1:28" x14ac:dyDescent="0.2">
      <c r="A32" s="52" t="s">
        <v>215</v>
      </c>
      <c r="B32" s="37">
        <f>[3]Births!B47</f>
        <v>0</v>
      </c>
      <c r="C32" s="13">
        <f>[3]Births!E47</f>
        <v>4.9993475322682217</v>
      </c>
      <c r="D32" s="13">
        <f>[3]Births!F47</f>
        <v>0</v>
      </c>
      <c r="E32" s="13">
        <f>[3]Births!H47</f>
        <v>0</v>
      </c>
      <c r="F32" s="13">
        <v>0</v>
      </c>
      <c r="G32" s="38">
        <f>[3]Births!L47</f>
        <v>0</v>
      </c>
      <c r="H32" t="s">
        <v>27</v>
      </c>
      <c r="L32">
        <v>31</v>
      </c>
      <c r="M32" s="37">
        <f t="shared" si="0"/>
        <v>2180.7453200342161</v>
      </c>
      <c r="N32" s="13">
        <f t="shared" si="1"/>
        <v>61703.611498036051</v>
      </c>
      <c r="O32" s="13">
        <f t="shared" si="2"/>
        <v>4171.1844006160245</v>
      </c>
      <c r="P32" s="13">
        <f t="shared" si="3"/>
        <v>7537.9575331545375</v>
      </c>
      <c r="Q32" s="37">
        <f t="shared" si="13"/>
        <v>2200.1177917217556</v>
      </c>
      <c r="R32" s="13">
        <f t="shared" si="4"/>
        <v>122279.90504110277</v>
      </c>
      <c r="S32" s="13">
        <f t="shared" si="5"/>
        <v>6144.6308575637804</v>
      </c>
      <c r="T32" s="38">
        <f t="shared" si="6"/>
        <v>7537.9575331545375</v>
      </c>
      <c r="U32" s="37">
        <f t="shared" si="14"/>
        <v>3393.2761540949668</v>
      </c>
      <c r="V32" s="13">
        <f t="shared" si="7"/>
        <v>61139.952520551386</v>
      </c>
      <c r="W32" s="13">
        <f t="shared" si="8"/>
        <v>5365.5326870159788</v>
      </c>
      <c r="X32" s="38">
        <f t="shared" si="9"/>
        <v>7537.9575331545384</v>
      </c>
      <c r="Y32" s="37">
        <f t="shared" si="15"/>
        <v>2180.1830072432476</v>
      </c>
      <c r="Z32" s="13">
        <f t="shared" si="10"/>
        <v>56841.209149629343</v>
      </c>
      <c r="AA32" s="13">
        <f t="shared" si="11"/>
        <v>4013.770399166775</v>
      </c>
      <c r="AB32" s="38">
        <f t="shared" si="12"/>
        <v>7537.9575331545384</v>
      </c>
    </row>
    <row r="33" spans="1:28" x14ac:dyDescent="0.2">
      <c r="A33" s="52" t="s">
        <v>95</v>
      </c>
      <c r="B33" s="37">
        <f>[3]Births!B48</f>
        <v>269.62174004167036</v>
      </c>
      <c r="C33" s="13">
        <f>[3]Births!E48</f>
        <v>562.5667250019477</v>
      </c>
      <c r="D33" s="13">
        <f>[3]Births!F48</f>
        <v>103.84773497146882</v>
      </c>
      <c r="E33" s="13">
        <f>[3]Births!H48</f>
        <v>100.64600818875493</v>
      </c>
      <c r="F33" s="13">
        <f>[3]Births!J48+[3]Births!J49</f>
        <v>6.1971282653770157</v>
      </c>
      <c r="G33" s="38">
        <f>[3]Births!L48</f>
        <v>165.95382072985842</v>
      </c>
      <c r="H33" t="s">
        <v>27</v>
      </c>
      <c r="L33">
        <v>32</v>
      </c>
      <c r="M33" s="37">
        <f t="shared" si="0"/>
        <v>2180.7453200342161</v>
      </c>
      <c r="N33" s="13">
        <f t="shared" si="1"/>
        <v>61703.611498036051</v>
      </c>
      <c r="O33" s="13">
        <f t="shared" si="2"/>
        <v>4108.9831793478425</v>
      </c>
      <c r="P33" s="13">
        <f t="shared" si="3"/>
        <v>7537.9575331545375</v>
      </c>
      <c r="Q33" s="37">
        <f t="shared" si="13"/>
        <v>2200.1177917217556</v>
      </c>
      <c r="R33" s="13">
        <f t="shared" si="4"/>
        <v>122279.90504110277</v>
      </c>
      <c r="S33" s="13">
        <f t="shared" si="5"/>
        <v>6021.3648242562176</v>
      </c>
      <c r="T33" s="38">
        <f t="shared" si="6"/>
        <v>7537.9575331545375</v>
      </c>
      <c r="U33" s="37">
        <f t="shared" si="14"/>
        <v>3393.2761540949668</v>
      </c>
      <c r="V33" s="13">
        <f t="shared" si="7"/>
        <v>61139.952520551386</v>
      </c>
      <c r="W33" s="13">
        <f t="shared" si="8"/>
        <v>5303.8996703621979</v>
      </c>
      <c r="X33" s="38">
        <f t="shared" si="9"/>
        <v>7537.9575331545384</v>
      </c>
      <c r="Y33" s="37">
        <f t="shared" si="15"/>
        <v>2180.1830072432476</v>
      </c>
      <c r="Z33" s="13">
        <f t="shared" si="10"/>
        <v>56841.209149629343</v>
      </c>
      <c r="AA33" s="13">
        <f t="shared" si="11"/>
        <v>3956.4707931691646</v>
      </c>
      <c r="AB33" s="38">
        <f t="shared" si="12"/>
        <v>7537.9575331545384</v>
      </c>
    </row>
    <row r="34" spans="1:28" x14ac:dyDescent="0.2">
      <c r="A34" s="52" t="s">
        <v>252</v>
      </c>
      <c r="B34" s="37">
        <f>[3]Births!B49</f>
        <v>1202.2926208936758</v>
      </c>
      <c r="C34" s="13">
        <f>[3]Births!E49</f>
        <v>2508.5878539528362</v>
      </c>
      <c r="D34" s="13">
        <f>[3]Births!F49</f>
        <v>463.07603175256764</v>
      </c>
      <c r="E34" s="13">
        <f>[3]Births!H49</f>
        <v>448.79894680986371</v>
      </c>
      <c r="F34" s="13">
        <v>0</v>
      </c>
      <c r="G34" s="38">
        <f>[3]Births!L49</f>
        <v>740.01842003461525</v>
      </c>
      <c r="H34" t="s">
        <v>27</v>
      </c>
      <c r="L34">
        <v>33</v>
      </c>
      <c r="M34" s="37">
        <f t="shared" si="0"/>
        <v>2180.7453200342161</v>
      </c>
      <c r="N34" s="13">
        <f t="shared" si="1"/>
        <v>61703.611498036051</v>
      </c>
      <c r="O34" s="13">
        <f t="shared" si="2"/>
        <v>4050.5517290656117</v>
      </c>
      <c r="P34" s="13">
        <f t="shared" si="3"/>
        <v>7537.9575331545375</v>
      </c>
      <c r="Q34" s="37">
        <f t="shared" si="13"/>
        <v>2200.1177917217556</v>
      </c>
      <c r="R34" s="13">
        <f t="shared" si="4"/>
        <v>122279.90504110277</v>
      </c>
      <c r="S34" s="13">
        <f t="shared" si="5"/>
        <v>5905.5694596339608</v>
      </c>
      <c r="T34" s="38">
        <f t="shared" si="6"/>
        <v>7537.9575331545375</v>
      </c>
      <c r="U34" s="37">
        <f t="shared" si="14"/>
        <v>3393.2761540949668</v>
      </c>
      <c r="V34" s="13">
        <f t="shared" si="7"/>
        <v>61139.952520551386</v>
      </c>
      <c r="W34" s="13">
        <f t="shared" si="8"/>
        <v>5246.0019880510699</v>
      </c>
      <c r="X34" s="38">
        <f t="shared" si="9"/>
        <v>7537.9575331545384</v>
      </c>
      <c r="Y34" s="37">
        <f t="shared" si="15"/>
        <v>2180.1830072432476</v>
      </c>
      <c r="Z34" s="13">
        <f t="shared" si="10"/>
        <v>56841.209149629343</v>
      </c>
      <c r="AA34" s="13">
        <f t="shared" si="11"/>
        <v>3902.643890565349</v>
      </c>
      <c r="AB34" s="38">
        <f t="shared" si="12"/>
        <v>7537.9575331545384</v>
      </c>
    </row>
    <row r="35" spans="1:28" x14ac:dyDescent="0.2">
      <c r="A35" s="52" t="s">
        <v>163</v>
      </c>
      <c r="B35" s="39">
        <f>[3]Births!B51</f>
        <v>1307.7002159791573</v>
      </c>
      <c r="C35" s="41">
        <f>[3]Births!E51</f>
        <v>542.84039608366277</v>
      </c>
      <c r="D35" s="41">
        <f>[3]Births!F51</f>
        <v>1001.4170990598989</v>
      </c>
      <c r="E35" s="41">
        <f>[3]Births!H51</f>
        <v>1646.4359284624131</v>
      </c>
      <c r="F35" s="41">
        <v>0</v>
      </c>
      <c r="G35" s="55">
        <f>[3]Births!L51</f>
        <v>916.13125765560653</v>
      </c>
      <c r="H35" s="20" t="s">
        <v>214</v>
      </c>
      <c r="L35">
        <v>34</v>
      </c>
      <c r="M35" s="37">
        <f t="shared" si="0"/>
        <v>2180.7453200342161</v>
      </c>
      <c r="N35" s="13">
        <f t="shared" si="1"/>
        <v>61703.611498036051</v>
      </c>
      <c r="O35" s="13">
        <f t="shared" si="2"/>
        <v>3995.5574229176291</v>
      </c>
      <c r="P35" s="13">
        <f t="shared" si="3"/>
        <v>7537.9575331545375</v>
      </c>
      <c r="Q35" s="37">
        <f t="shared" si="13"/>
        <v>2200.1177917217556</v>
      </c>
      <c r="R35" s="13">
        <f t="shared" si="4"/>
        <v>122279.90504110277</v>
      </c>
      <c r="S35" s="13">
        <f t="shared" si="5"/>
        <v>5796.5855870483083</v>
      </c>
      <c r="T35" s="38">
        <f t="shared" si="6"/>
        <v>7537.9575331545375</v>
      </c>
      <c r="U35" s="37">
        <f t="shared" si="14"/>
        <v>3393.2761540949668</v>
      </c>
      <c r="V35" s="13">
        <f t="shared" si="7"/>
        <v>61139.952520551386</v>
      </c>
      <c r="W35" s="13">
        <f t="shared" si="8"/>
        <v>5191.5100517582432</v>
      </c>
      <c r="X35" s="38">
        <f t="shared" si="9"/>
        <v>7537.9575331545384</v>
      </c>
      <c r="Y35" s="37">
        <f t="shared" si="15"/>
        <v>2180.1830072432476</v>
      </c>
      <c r="Z35" s="13">
        <f t="shared" si="10"/>
        <v>56841.209149629343</v>
      </c>
      <c r="AA35" s="13">
        <f t="shared" si="11"/>
        <v>3851.983276349993</v>
      </c>
      <c r="AB35" s="38">
        <f t="shared" si="12"/>
        <v>7537.9575331545384</v>
      </c>
    </row>
    <row r="36" spans="1:28" x14ac:dyDescent="0.2">
      <c r="L36">
        <v>35</v>
      </c>
      <c r="M36" s="37">
        <f t="shared" si="0"/>
        <v>2180.7453200342161</v>
      </c>
      <c r="N36" s="13">
        <f t="shared" si="1"/>
        <v>61703.611498036051</v>
      </c>
      <c r="O36" s="13">
        <f t="shared" si="2"/>
        <v>3943.7056485495318</v>
      </c>
      <c r="P36" s="13">
        <f t="shared" si="3"/>
        <v>7537.9575331545375</v>
      </c>
      <c r="Q36" s="37">
        <f t="shared" si="13"/>
        <v>2200.1177917217556</v>
      </c>
      <c r="R36" s="13">
        <f t="shared" si="4"/>
        <v>122279.90504110277</v>
      </c>
      <c r="S36" s="13">
        <f t="shared" si="5"/>
        <v>5693.8293643246925</v>
      </c>
      <c r="T36" s="38">
        <f t="shared" si="6"/>
        <v>7537.9575331545375</v>
      </c>
      <c r="U36" s="37">
        <f t="shared" si="14"/>
        <v>3393.2761540949668</v>
      </c>
      <c r="V36" s="13">
        <f t="shared" si="7"/>
        <v>61139.952520551386</v>
      </c>
      <c r="W36" s="13">
        <f t="shared" si="8"/>
        <v>5140.1319403964353</v>
      </c>
      <c r="X36" s="38">
        <f t="shared" si="9"/>
        <v>7537.9575331545384</v>
      </c>
      <c r="Y36" s="37">
        <f t="shared" si="15"/>
        <v>2180.1830072432476</v>
      </c>
      <c r="Z36" s="13">
        <f t="shared" si="10"/>
        <v>56841.209149629343</v>
      </c>
      <c r="AA36" s="13">
        <f t="shared" si="11"/>
        <v>3804.2175543755147</v>
      </c>
      <c r="AB36" s="38">
        <f t="shared" si="12"/>
        <v>7537.9575331545384</v>
      </c>
    </row>
    <row r="37" spans="1:28" x14ac:dyDescent="0.2">
      <c r="B37" s="20"/>
      <c r="D37" s="20"/>
      <c r="F37" s="20"/>
      <c r="G37" s="20"/>
      <c r="I37" s="20"/>
      <c r="J37" s="20"/>
      <c r="K37" s="20"/>
      <c r="L37">
        <v>36</v>
      </c>
      <c r="M37" s="37">
        <f t="shared" si="0"/>
        <v>2180.7453200342161</v>
      </c>
      <c r="N37" s="13">
        <f t="shared" si="1"/>
        <v>61703.611498036051</v>
      </c>
      <c r="O37" s="13">
        <f t="shared" si="2"/>
        <v>3894.7345283129953</v>
      </c>
      <c r="P37" s="13">
        <f t="shared" si="3"/>
        <v>7537.9575331545375</v>
      </c>
      <c r="Q37" s="37">
        <f t="shared" si="13"/>
        <v>2200.1177917217556</v>
      </c>
      <c r="R37" s="13">
        <f t="shared" si="4"/>
        <v>122279.90504110277</v>
      </c>
      <c r="S37" s="13">
        <f t="shared" si="5"/>
        <v>5596.7818206412776</v>
      </c>
      <c r="T37" s="38">
        <f t="shared" si="6"/>
        <v>7537.9575331545375</v>
      </c>
      <c r="U37" s="37">
        <f t="shared" si="14"/>
        <v>3393.2761540949668</v>
      </c>
      <c r="V37" s="13">
        <f t="shared" si="7"/>
        <v>61139.952520551386</v>
      </c>
      <c r="W37" s="13">
        <f t="shared" si="8"/>
        <v>5091.6081685547279</v>
      </c>
      <c r="X37" s="38">
        <f t="shared" si="9"/>
        <v>7537.9575331545384</v>
      </c>
      <c r="Y37" s="37">
        <f t="shared" si="15"/>
        <v>2180.1830072432476</v>
      </c>
      <c r="Z37" s="13">
        <f t="shared" si="10"/>
        <v>56841.209149629343</v>
      </c>
      <c r="AA37" s="13">
        <f t="shared" si="11"/>
        <v>3759.1054836218404</v>
      </c>
      <c r="AB37" s="38">
        <f t="shared" si="12"/>
        <v>7537.9575331545384</v>
      </c>
    </row>
    <row r="38" spans="1:28" x14ac:dyDescent="0.2">
      <c r="A38" s="20"/>
      <c r="L38">
        <v>37</v>
      </c>
      <c r="M38" s="37">
        <f t="shared" si="0"/>
        <v>2180.7453200342161</v>
      </c>
      <c r="N38" s="13">
        <f t="shared" si="1"/>
        <v>61703.611498036051</v>
      </c>
      <c r="O38" s="13">
        <f t="shared" si="2"/>
        <v>3848.4104956568121</v>
      </c>
      <c r="P38" s="13">
        <f t="shared" si="3"/>
        <v>7537.9575331545375</v>
      </c>
      <c r="Q38" s="37">
        <f t="shared" si="13"/>
        <v>2200.1177917217556</v>
      </c>
      <c r="R38" s="13">
        <f t="shared" si="4"/>
        <v>122279.90504110277</v>
      </c>
      <c r="S38" s="13">
        <f t="shared" si="5"/>
        <v>5504.9800901299386</v>
      </c>
      <c r="T38" s="38">
        <f t="shared" si="6"/>
        <v>7537.9575331545375</v>
      </c>
      <c r="U38" s="37">
        <f t="shared" si="14"/>
        <v>3393.2761540949668</v>
      </c>
      <c r="V38" s="13">
        <f t="shared" si="7"/>
        <v>61139.952520551386</v>
      </c>
      <c r="W38" s="13">
        <f t="shared" si="8"/>
        <v>5045.7073032990584</v>
      </c>
      <c r="X38" s="38">
        <f t="shared" si="9"/>
        <v>7537.9575331545384</v>
      </c>
      <c r="Y38" s="37">
        <f t="shared" si="15"/>
        <v>2180.1830072432476</v>
      </c>
      <c r="Z38" s="13">
        <f t="shared" si="10"/>
        <v>56841.209149629343</v>
      </c>
      <c r="AA38" s="13">
        <f t="shared" si="11"/>
        <v>3716.4319031791756</v>
      </c>
      <c r="AB38" s="38">
        <f t="shared" si="12"/>
        <v>7537.9575331545384</v>
      </c>
    </row>
    <row r="39" spans="1:28" x14ac:dyDescent="0.2">
      <c r="A39" s="52"/>
      <c r="F39" s="113"/>
      <c r="J39" s="13"/>
      <c r="L39">
        <v>38</v>
      </c>
      <c r="M39" s="37">
        <f t="shared" si="0"/>
        <v>2180.7453200342161</v>
      </c>
      <c r="N39" s="13">
        <f t="shared" si="1"/>
        <v>61703.611498036051</v>
      </c>
      <c r="O39" s="13">
        <f t="shared" si="2"/>
        <v>3804.5245699825332</v>
      </c>
      <c r="P39" s="13">
        <f t="shared" si="3"/>
        <v>7537.9575331545375</v>
      </c>
      <c r="Q39" s="37">
        <f t="shared" si="13"/>
        <v>2200.1177917217556</v>
      </c>
      <c r="R39" s="13">
        <f t="shared" si="4"/>
        <v>122279.90504110277</v>
      </c>
      <c r="S39" s="13">
        <f t="shared" si="5"/>
        <v>5418.010029645513</v>
      </c>
      <c r="T39" s="38">
        <f t="shared" si="6"/>
        <v>7537.9575331545375</v>
      </c>
      <c r="U39" s="37">
        <f t="shared" si="14"/>
        <v>3393.2761540949668</v>
      </c>
      <c r="V39" s="13">
        <f t="shared" si="7"/>
        <v>61139.952520551386</v>
      </c>
      <c r="W39" s="13">
        <f t="shared" si="8"/>
        <v>5002.2222730568456</v>
      </c>
      <c r="X39" s="38">
        <f t="shared" si="9"/>
        <v>7537.9575331545384</v>
      </c>
      <c r="Y39" s="37">
        <f t="shared" si="15"/>
        <v>2180.1830072432476</v>
      </c>
      <c r="Z39" s="13">
        <f t="shared" si="10"/>
        <v>56841.209149629343</v>
      </c>
      <c r="AA39" s="13">
        <f t="shared" si="11"/>
        <v>3676.0043006545461</v>
      </c>
      <c r="AB39" s="38">
        <f t="shared" si="12"/>
        <v>7537.9575331545384</v>
      </c>
    </row>
    <row r="40" spans="1:28" x14ac:dyDescent="0.2">
      <c r="A40" s="52"/>
      <c r="B40" s="13"/>
      <c r="D40" s="13"/>
      <c r="F40" s="113"/>
      <c r="G40" s="13"/>
      <c r="I40" s="13"/>
      <c r="J40" s="13"/>
      <c r="L40">
        <v>39</v>
      </c>
      <c r="M40" s="37">
        <f t="shared" si="0"/>
        <v>2180.7453200342161</v>
      </c>
      <c r="N40" s="13">
        <f t="shared" si="1"/>
        <v>61703.611498036051</v>
      </c>
      <c r="O40" s="13">
        <f t="shared" si="2"/>
        <v>3762.8892045992429</v>
      </c>
      <c r="P40" s="13">
        <f t="shared" si="3"/>
        <v>7537.9575331545375</v>
      </c>
      <c r="Q40" s="37">
        <f t="shared" si="13"/>
        <v>2200.1177917217556</v>
      </c>
      <c r="R40" s="13">
        <f t="shared" si="4"/>
        <v>122279.90504110277</v>
      </c>
      <c r="S40" s="13">
        <f t="shared" si="5"/>
        <v>5335.4999722628527</v>
      </c>
      <c r="T40" s="38">
        <f t="shared" si="6"/>
        <v>7537.9575331545375</v>
      </c>
      <c r="U40" s="37">
        <f t="shared" si="14"/>
        <v>3393.2761540949668</v>
      </c>
      <c r="V40" s="13">
        <f t="shared" si="7"/>
        <v>61139.952520551386</v>
      </c>
      <c r="W40" s="13">
        <f t="shared" si="8"/>
        <v>4960.9672443655154</v>
      </c>
      <c r="X40" s="38">
        <f t="shared" si="9"/>
        <v>7537.9575331545384</v>
      </c>
      <c r="Y40" s="37">
        <f t="shared" si="15"/>
        <v>2180.1830072432476</v>
      </c>
      <c r="Z40" s="13">
        <f t="shared" si="10"/>
        <v>56841.209149629343</v>
      </c>
      <c r="AA40" s="13">
        <f t="shared" si="11"/>
        <v>3637.6499085157948</v>
      </c>
      <c r="AB40" s="38">
        <f t="shared" si="12"/>
        <v>7537.9575331545384</v>
      </c>
    </row>
    <row r="41" spans="1:28" x14ac:dyDescent="0.2">
      <c r="A41" s="52"/>
      <c r="B41" s="13"/>
      <c r="D41" s="13"/>
      <c r="F41" s="13"/>
      <c r="G41" s="13"/>
      <c r="I41" s="13"/>
      <c r="J41" s="13"/>
      <c r="L41">
        <v>40</v>
      </c>
      <c r="M41" s="37">
        <f t="shared" si="0"/>
        <v>2180.7453200342161</v>
      </c>
      <c r="N41" s="13">
        <f t="shared" si="1"/>
        <v>61703.611498036051</v>
      </c>
      <c r="O41" s="13">
        <f t="shared" si="2"/>
        <v>3723.3356074851172</v>
      </c>
      <c r="P41" s="13">
        <f t="shared" si="3"/>
        <v>7537.9575331545375</v>
      </c>
      <c r="Q41" s="37">
        <f t="shared" si="13"/>
        <v>2200.1177917217556</v>
      </c>
      <c r="R41" s="13">
        <f t="shared" si="4"/>
        <v>122279.90504110277</v>
      </c>
      <c r="S41" s="13">
        <f t="shared" si="5"/>
        <v>5257.1154177493245</v>
      </c>
      <c r="T41" s="38">
        <f t="shared" si="6"/>
        <v>7537.9575331545375</v>
      </c>
      <c r="U41" s="37">
        <f t="shared" si="14"/>
        <v>3393.2761540949668</v>
      </c>
      <c r="V41" s="13">
        <f t="shared" si="7"/>
        <v>61139.952520551386</v>
      </c>
      <c r="W41" s="13">
        <f t="shared" si="8"/>
        <v>4921.7749671087513</v>
      </c>
      <c r="X41" s="38">
        <f t="shared" si="9"/>
        <v>7537.9575331545384</v>
      </c>
      <c r="Y41" s="37">
        <f t="shared" si="15"/>
        <v>2180.1830072432476</v>
      </c>
      <c r="Z41" s="13">
        <f t="shared" si="10"/>
        <v>56841.209149629343</v>
      </c>
      <c r="AA41" s="13">
        <f t="shared" si="11"/>
        <v>3601.2132359839811</v>
      </c>
      <c r="AB41" s="38">
        <f t="shared" si="12"/>
        <v>7537.9575331545384</v>
      </c>
    </row>
    <row r="42" spans="1:28" x14ac:dyDescent="0.2">
      <c r="A42" s="52"/>
      <c r="B42" s="13"/>
      <c r="D42" s="13"/>
      <c r="F42" s="13"/>
      <c r="G42" s="13"/>
      <c r="I42" s="13"/>
      <c r="J42" s="13"/>
      <c r="L42">
        <v>41</v>
      </c>
      <c r="M42" s="37">
        <f t="shared" si="0"/>
        <v>2180.7453200342161</v>
      </c>
      <c r="N42" s="13">
        <f t="shared" si="1"/>
        <v>61703.611498036051</v>
      </c>
      <c r="O42" s="13">
        <f t="shared" si="2"/>
        <v>3685.7114541326564</v>
      </c>
      <c r="P42" s="13">
        <f t="shared" si="3"/>
        <v>7537.9575331545375</v>
      </c>
      <c r="Q42" s="37">
        <f t="shared" si="13"/>
        <v>2200.1177917217556</v>
      </c>
      <c r="R42" s="13">
        <f t="shared" si="4"/>
        <v>122279.90504110277</v>
      </c>
      <c r="S42" s="13">
        <f t="shared" si="5"/>
        <v>5182.5545000413349</v>
      </c>
      <c r="T42" s="38">
        <f t="shared" si="6"/>
        <v>7537.9575331545375</v>
      </c>
      <c r="U42" s="37">
        <f t="shared" si="14"/>
        <v>3393.2761540949668</v>
      </c>
      <c r="V42" s="13">
        <f t="shared" si="7"/>
        <v>61139.952520551386</v>
      </c>
      <c r="W42" s="13">
        <f t="shared" si="8"/>
        <v>4884.4945082547565</v>
      </c>
      <c r="X42" s="38">
        <f t="shared" si="9"/>
        <v>7537.9575331545384</v>
      </c>
      <c r="Y42" s="37">
        <f t="shared" si="15"/>
        <v>2180.1830072432476</v>
      </c>
      <c r="Z42" s="13">
        <f t="shared" si="10"/>
        <v>56841.209149629343</v>
      </c>
      <c r="AA42" s="13">
        <f t="shared" si="11"/>
        <v>3566.5539621122562</v>
      </c>
      <c r="AB42" s="38">
        <f t="shared" si="12"/>
        <v>7537.9575331545384</v>
      </c>
    </row>
    <row r="43" spans="1:28" x14ac:dyDescent="0.2">
      <c r="A43" s="52"/>
      <c r="B43" s="83"/>
      <c r="C43" s="83"/>
      <c r="D43" s="83"/>
      <c r="E43" s="83"/>
      <c r="F43" s="83"/>
      <c r="G43" s="83"/>
      <c r="H43" s="83"/>
      <c r="I43" s="13"/>
      <c r="J43" s="13"/>
      <c r="L43">
        <v>42</v>
      </c>
      <c r="M43" s="37">
        <f t="shared" si="0"/>
        <v>2180.7453200342161</v>
      </c>
      <c r="N43" s="13">
        <f t="shared" si="1"/>
        <v>61703.611498036051</v>
      </c>
      <c r="O43" s="13">
        <f t="shared" si="2"/>
        <v>3649.8789271303126</v>
      </c>
      <c r="P43" s="13">
        <f t="shared" si="3"/>
        <v>7537.9575331545375</v>
      </c>
      <c r="Q43" s="37">
        <f t="shared" si="13"/>
        <v>2200.1177917217556</v>
      </c>
      <c r="R43" s="13">
        <f t="shared" si="4"/>
        <v>122279.90504110277</v>
      </c>
      <c r="S43" s="13">
        <f t="shared" si="5"/>
        <v>5111.544102224203</v>
      </c>
      <c r="T43" s="38">
        <f t="shared" si="6"/>
        <v>7537.9575331545375</v>
      </c>
      <c r="U43" s="37">
        <f t="shared" si="14"/>
        <v>3393.2761540949668</v>
      </c>
      <c r="V43" s="13">
        <f t="shared" si="7"/>
        <v>61139.952520551386</v>
      </c>
      <c r="W43" s="13">
        <f t="shared" si="8"/>
        <v>4848.9893093461906</v>
      </c>
      <c r="X43" s="38">
        <f t="shared" si="9"/>
        <v>7537.9575331545384</v>
      </c>
      <c r="Y43" s="37">
        <f t="shared" si="15"/>
        <v>2180.1830072432476</v>
      </c>
      <c r="Z43" s="13">
        <f t="shared" si="10"/>
        <v>56841.209149629343</v>
      </c>
      <c r="AA43" s="13">
        <f t="shared" si="11"/>
        <v>3533.5451298534699</v>
      </c>
      <c r="AB43" s="38">
        <f t="shared" si="12"/>
        <v>7537.9575331545384</v>
      </c>
    </row>
    <row r="44" spans="1:28" x14ac:dyDescent="0.2">
      <c r="A44" s="52"/>
      <c r="F44" s="13"/>
      <c r="I44" s="13"/>
      <c r="J44" s="13"/>
      <c r="L44">
        <v>43</v>
      </c>
      <c r="M44" s="37">
        <f t="shared" si="0"/>
        <v>2180.7453200342161</v>
      </c>
      <c r="N44" s="13">
        <f t="shared" si="1"/>
        <v>61703.611498036051</v>
      </c>
      <c r="O44" s="13">
        <f t="shared" si="2"/>
        <v>3615.7130292908687</v>
      </c>
      <c r="P44" s="13">
        <f t="shared" si="3"/>
        <v>7537.9575331545375</v>
      </c>
      <c r="Q44" s="37">
        <f t="shared" si="13"/>
        <v>2200.1177917217556</v>
      </c>
      <c r="R44" s="13">
        <f t="shared" si="4"/>
        <v>122279.90504110277</v>
      </c>
      <c r="S44" s="13">
        <f t="shared" si="5"/>
        <v>5043.8365136078664</v>
      </c>
      <c r="T44" s="38">
        <f t="shared" si="6"/>
        <v>7537.9575331545375</v>
      </c>
      <c r="U44" s="37">
        <f t="shared" si="14"/>
        <v>3393.2761540949668</v>
      </c>
      <c r="V44" s="13">
        <f t="shared" si="7"/>
        <v>61139.952520551386</v>
      </c>
      <c r="W44" s="13">
        <f t="shared" si="8"/>
        <v>4815.1355150380223</v>
      </c>
      <c r="X44" s="38">
        <f t="shared" si="9"/>
        <v>7537.9575331545384</v>
      </c>
      <c r="Y44" s="37">
        <f t="shared" si="15"/>
        <v>2180.1830072432476</v>
      </c>
      <c r="Z44" s="13">
        <f t="shared" si="10"/>
        <v>56841.209149629343</v>
      </c>
      <c r="AA44" s="13">
        <f t="shared" si="11"/>
        <v>3502.0715921183487</v>
      </c>
      <c r="AB44" s="38">
        <f t="shared" si="12"/>
        <v>7537.9575331545384</v>
      </c>
    </row>
    <row r="45" spans="1:28" x14ac:dyDescent="0.2">
      <c r="A45" s="52"/>
      <c r="B45" s="13"/>
      <c r="C45" s="13"/>
      <c r="D45" s="13"/>
      <c r="E45" s="13"/>
      <c r="F45" s="13"/>
      <c r="G45" s="13"/>
      <c r="H45" s="13"/>
      <c r="I45" s="13"/>
      <c r="J45" s="13"/>
      <c r="L45">
        <v>44</v>
      </c>
      <c r="M45" s="37">
        <f t="shared" si="0"/>
        <v>2180.7453200342161</v>
      </c>
      <c r="N45" s="13">
        <f t="shared" si="1"/>
        <v>61703.611498036051</v>
      </c>
      <c r="O45" s="13">
        <f t="shared" si="2"/>
        <v>3583.1001268077625</v>
      </c>
      <c r="P45" s="13">
        <f t="shared" si="3"/>
        <v>7537.9575331545375</v>
      </c>
      <c r="Q45" s="37">
        <f t="shared" si="13"/>
        <v>2200.1177917217556</v>
      </c>
      <c r="R45" s="13">
        <f t="shared" si="4"/>
        <v>122279.90504110277</v>
      </c>
      <c r="S45" s="13">
        <f t="shared" si="5"/>
        <v>4979.2065426559093</v>
      </c>
      <c r="T45" s="38">
        <f t="shared" si="6"/>
        <v>7537.9575331545375</v>
      </c>
      <c r="U45" s="37">
        <f t="shared" si="14"/>
        <v>3393.2761540949668</v>
      </c>
      <c r="V45" s="13">
        <f t="shared" si="7"/>
        <v>61139.952520551386</v>
      </c>
      <c r="W45" s="13">
        <f t="shared" si="8"/>
        <v>4782.8205295620437</v>
      </c>
      <c r="X45" s="38">
        <f t="shared" si="9"/>
        <v>7537.9575331545384</v>
      </c>
      <c r="Y45" s="37">
        <f t="shared" si="15"/>
        <v>2180.1830072432476</v>
      </c>
      <c r="Z45" s="13">
        <f t="shared" si="10"/>
        <v>56841.209149629343</v>
      </c>
      <c r="AA45" s="13">
        <f t="shared" si="11"/>
        <v>3472.0286697348238</v>
      </c>
      <c r="AB45" s="38">
        <f t="shared" si="12"/>
        <v>7537.9575331545384</v>
      </c>
    </row>
    <row r="46" spans="1:28" x14ac:dyDescent="0.2">
      <c r="A46" s="52"/>
      <c r="B46" s="13"/>
      <c r="D46" s="13"/>
      <c r="E46" s="13"/>
      <c r="F46" s="13"/>
      <c r="G46" s="13"/>
      <c r="H46" s="13"/>
      <c r="I46" s="13"/>
      <c r="J46" s="13"/>
      <c r="L46">
        <v>45</v>
      </c>
      <c r="M46" s="37">
        <f t="shared" si="0"/>
        <v>2180.7453200342161</v>
      </c>
      <c r="N46" s="13">
        <f t="shared" si="1"/>
        <v>61703.611498036051</v>
      </c>
      <c r="O46" s="13">
        <f t="shared" si="2"/>
        <v>3551.9366866572395</v>
      </c>
      <c r="P46" s="13">
        <f t="shared" si="3"/>
        <v>7537.9575331545375</v>
      </c>
      <c r="Q46" s="37">
        <f t="shared" si="13"/>
        <v>2200.1177917217556</v>
      </c>
      <c r="R46" s="13">
        <f t="shared" si="4"/>
        <v>122279.90504110277</v>
      </c>
      <c r="S46" s="13">
        <f t="shared" si="5"/>
        <v>4917.4490148573732</v>
      </c>
      <c r="T46" s="38">
        <f t="shared" si="6"/>
        <v>7537.9575331545375</v>
      </c>
      <c r="U46" s="37">
        <f t="shared" si="14"/>
        <v>3393.2761540949668</v>
      </c>
      <c r="V46" s="13">
        <f t="shared" si="7"/>
        <v>61139.952520551386</v>
      </c>
      <c r="W46" s="13">
        <f t="shared" si="8"/>
        <v>4751.9417656627757</v>
      </c>
      <c r="X46" s="38">
        <f t="shared" si="9"/>
        <v>7537.9575331545384</v>
      </c>
      <c r="Y46" s="37">
        <f t="shared" si="15"/>
        <v>2180.1830072432476</v>
      </c>
      <c r="Z46" s="13">
        <f t="shared" si="10"/>
        <v>56841.209149629343</v>
      </c>
      <c r="AA46" s="13">
        <f t="shared" si="11"/>
        <v>3443.3209883461222</v>
      </c>
      <c r="AB46" s="38">
        <f t="shared" si="12"/>
        <v>7537.9575331545384</v>
      </c>
    </row>
    <row r="47" spans="1:28" x14ac:dyDescent="0.2">
      <c r="A47" s="52"/>
      <c r="B47" s="13"/>
      <c r="D47" s="13"/>
      <c r="E47" s="13"/>
      <c r="F47" s="13"/>
      <c r="G47" s="13"/>
      <c r="H47" s="13"/>
      <c r="I47" s="13"/>
      <c r="J47" s="13"/>
      <c r="L47">
        <v>46</v>
      </c>
      <c r="M47" s="37">
        <f t="shared" si="0"/>
        <v>2180.7453200342161</v>
      </c>
      <c r="N47" s="13">
        <f t="shared" si="1"/>
        <v>61703.611498036051</v>
      </c>
      <c r="O47" s="13">
        <f t="shared" si="2"/>
        <v>3522.1281786871737</v>
      </c>
      <c r="P47" s="13">
        <f t="shared" si="3"/>
        <v>7537.9575331545375</v>
      </c>
      <c r="Q47" s="37">
        <f t="shared" si="13"/>
        <v>2200.1177917217556</v>
      </c>
      <c r="R47" s="13">
        <f t="shared" si="4"/>
        <v>122279.90504110277</v>
      </c>
      <c r="S47" s="13">
        <f t="shared" si="5"/>
        <v>4858.3765969631204</v>
      </c>
      <c r="T47" s="38">
        <f t="shared" si="6"/>
        <v>7537.9575331545375</v>
      </c>
      <c r="U47" s="37">
        <f t="shared" si="14"/>
        <v>3393.2761540949668</v>
      </c>
      <c r="V47" s="13">
        <f t="shared" si="7"/>
        <v>61139.952520551386</v>
      </c>
      <c r="W47" s="13">
        <f t="shared" si="8"/>
        <v>4722.4055567156493</v>
      </c>
      <c r="X47" s="38">
        <f t="shared" si="9"/>
        <v>7537.9575331545384</v>
      </c>
      <c r="Y47" s="37">
        <f t="shared" si="15"/>
        <v>2180.1830072432476</v>
      </c>
      <c r="Z47" s="13">
        <f t="shared" si="10"/>
        <v>56841.209149629343</v>
      </c>
      <c r="AA47" s="13">
        <f t="shared" si="11"/>
        <v>3415.8614670177985</v>
      </c>
      <c r="AB47" s="38">
        <f t="shared" si="12"/>
        <v>7537.9575331545384</v>
      </c>
    </row>
    <row r="48" spans="1:28" x14ac:dyDescent="0.2">
      <c r="A48" s="52"/>
      <c r="B48" s="13"/>
      <c r="C48" s="13"/>
      <c r="D48" s="13"/>
      <c r="E48" s="13"/>
      <c r="F48" s="13"/>
      <c r="I48" s="13"/>
      <c r="J48" s="13"/>
      <c r="L48">
        <v>47</v>
      </c>
      <c r="M48" s="37">
        <f t="shared" si="0"/>
        <v>2180.7453200342161</v>
      </c>
      <c r="N48" s="13">
        <f t="shared" si="1"/>
        <v>61703.611498036051</v>
      </c>
      <c r="O48" s="13">
        <f t="shared" si="2"/>
        <v>3493.5881178647705</v>
      </c>
      <c r="P48" s="13">
        <f t="shared" si="3"/>
        <v>7537.9575331545375</v>
      </c>
      <c r="Q48" s="37">
        <f t="shared" si="13"/>
        <v>2200.1177917217556</v>
      </c>
      <c r="R48" s="13">
        <f t="shared" si="4"/>
        <v>122279.90504110277</v>
      </c>
      <c r="S48" s="13">
        <f t="shared" si="5"/>
        <v>4801.8178989792614</v>
      </c>
      <c r="T48" s="38">
        <f t="shared" si="6"/>
        <v>7537.9575331545375</v>
      </c>
      <c r="U48" s="37">
        <f t="shared" si="14"/>
        <v>3393.2761540949668</v>
      </c>
      <c r="V48" s="13">
        <f t="shared" si="7"/>
        <v>61139.952520551386</v>
      </c>
      <c r="W48" s="13">
        <f t="shared" si="8"/>
        <v>4694.1262077237197</v>
      </c>
      <c r="X48" s="38">
        <f t="shared" si="9"/>
        <v>7537.9575331545384</v>
      </c>
      <c r="Y48" s="37">
        <f t="shared" si="15"/>
        <v>2180.1830072432476</v>
      </c>
      <c r="Z48" s="13">
        <f t="shared" si="10"/>
        <v>56841.209149629343</v>
      </c>
      <c r="AA48" s="13">
        <f t="shared" si="11"/>
        <v>3389.5704359587653</v>
      </c>
      <c r="AB48" s="38">
        <f t="shared" si="12"/>
        <v>7537.9575331545384</v>
      </c>
    </row>
    <row r="49" spans="1:28" x14ac:dyDescent="0.2">
      <c r="A49" s="52"/>
      <c r="B49" s="13"/>
      <c r="C49" s="13"/>
      <c r="D49" s="13"/>
      <c r="E49" s="13"/>
      <c r="F49" s="13"/>
      <c r="I49" s="13"/>
      <c r="J49" s="13"/>
      <c r="L49">
        <v>48</v>
      </c>
      <c r="M49" s="37">
        <f t="shared" si="0"/>
        <v>2180.7453200342161</v>
      </c>
      <c r="N49" s="13">
        <f t="shared" si="1"/>
        <v>61703.611498036051</v>
      </c>
      <c r="O49" s="13">
        <f t="shared" si="2"/>
        <v>3466.2372262433005</v>
      </c>
      <c r="P49" s="13">
        <f t="shared" si="3"/>
        <v>7537.9575331545375</v>
      </c>
      <c r="Q49" s="37">
        <f t="shared" si="13"/>
        <v>2200.1177917217556</v>
      </c>
      <c r="R49" s="13">
        <f t="shared" si="4"/>
        <v>122279.90504110277</v>
      </c>
      <c r="S49" s="13">
        <f t="shared" si="5"/>
        <v>4747.6158134113966</v>
      </c>
      <c r="T49" s="38">
        <f t="shared" si="6"/>
        <v>7537.9575331545375</v>
      </c>
      <c r="U49" s="37">
        <f t="shared" si="14"/>
        <v>3393.2761540949668</v>
      </c>
      <c r="V49" s="13">
        <f t="shared" si="7"/>
        <v>61139.952520551386</v>
      </c>
      <c r="W49" s="13">
        <f t="shared" si="8"/>
        <v>4667.0251649397869</v>
      </c>
      <c r="X49" s="38">
        <f t="shared" si="9"/>
        <v>7537.9575331545384</v>
      </c>
      <c r="Y49" s="37">
        <f t="shared" si="15"/>
        <v>2180.1830072432476</v>
      </c>
      <c r="Z49" s="13">
        <f t="shared" si="10"/>
        <v>56841.209149629343</v>
      </c>
      <c r="AA49" s="13">
        <f t="shared" si="11"/>
        <v>3364.3748645271926</v>
      </c>
      <c r="AB49" s="38">
        <f t="shared" si="12"/>
        <v>7537.9575331545384</v>
      </c>
    </row>
    <row r="50" spans="1:28" x14ac:dyDescent="0.2">
      <c r="A50" s="52"/>
      <c r="B50" s="13"/>
      <c r="D50" s="13"/>
      <c r="E50" s="13"/>
      <c r="F50" s="13"/>
      <c r="G50" s="13"/>
      <c r="H50" s="13"/>
      <c r="I50" s="13"/>
      <c r="J50" s="13"/>
      <c r="L50">
        <v>49</v>
      </c>
      <c r="M50" s="37">
        <f t="shared" si="0"/>
        <v>2180.7453200342161</v>
      </c>
      <c r="N50" s="13">
        <f t="shared" si="1"/>
        <v>61703.611498036051</v>
      </c>
      <c r="O50" s="13">
        <f t="shared" si="2"/>
        <v>3440.0026975451556</v>
      </c>
      <c r="P50" s="13">
        <f t="shared" si="3"/>
        <v>7537.9575331545375</v>
      </c>
      <c r="Q50" s="37">
        <f t="shared" si="13"/>
        <v>2200.1177917217556</v>
      </c>
      <c r="R50" s="13">
        <f t="shared" si="4"/>
        <v>122279.90504110277</v>
      </c>
      <c r="S50" s="13">
        <f t="shared" si="5"/>
        <v>4695.6260578667097</v>
      </c>
      <c r="T50" s="38">
        <f t="shared" si="6"/>
        <v>7537.9575331545375</v>
      </c>
      <c r="U50" s="37">
        <f t="shared" si="14"/>
        <v>3393.2761540949668</v>
      </c>
      <c r="V50" s="13">
        <f t="shared" si="7"/>
        <v>61139.952520551386</v>
      </c>
      <c r="W50" s="13">
        <f t="shared" si="8"/>
        <v>4641.0302871674439</v>
      </c>
      <c r="X50" s="38">
        <f t="shared" si="9"/>
        <v>7537.9575331545384</v>
      </c>
      <c r="Y50" s="37">
        <f t="shared" si="15"/>
        <v>2180.1830072432476</v>
      </c>
      <c r="Z50" s="13">
        <f t="shared" si="10"/>
        <v>56841.209149629343</v>
      </c>
      <c r="AA50" s="13">
        <f t="shared" si="11"/>
        <v>3340.2076837662953</v>
      </c>
      <c r="AB50" s="38">
        <f t="shared" si="12"/>
        <v>7537.9575331545384</v>
      </c>
    </row>
    <row r="51" spans="1:28" x14ac:dyDescent="0.2">
      <c r="A51" s="52"/>
      <c r="B51" s="13"/>
      <c r="D51" s="13"/>
      <c r="E51" s="13"/>
      <c r="F51" s="13"/>
      <c r="G51" s="13"/>
      <c r="H51" s="13"/>
      <c r="I51" s="13"/>
      <c r="J51" s="13"/>
      <c r="L51">
        <v>50</v>
      </c>
      <c r="M51" s="37">
        <f t="shared" si="0"/>
        <v>2180.7453200342161</v>
      </c>
      <c r="N51" s="13">
        <f t="shared" si="1"/>
        <v>61703.611498036051</v>
      </c>
      <c r="O51" s="13">
        <f t="shared" si="2"/>
        <v>3414.8175499949371</v>
      </c>
      <c r="P51" s="13">
        <f t="shared" si="3"/>
        <v>7537.9575331545375</v>
      </c>
      <c r="Q51" s="37">
        <f t="shared" si="13"/>
        <v>2200.1177917217556</v>
      </c>
      <c r="R51" s="13">
        <f t="shared" si="4"/>
        <v>122279.90504110277</v>
      </c>
      <c r="S51" s="13">
        <f t="shared" si="5"/>
        <v>4645.7158925438107</v>
      </c>
      <c r="T51" s="38">
        <f t="shared" si="6"/>
        <v>7537.9575331545375</v>
      </c>
      <c r="U51" s="37">
        <f t="shared" si="14"/>
        <v>3393.2761540949668</v>
      </c>
      <c r="V51" s="13">
        <f t="shared" si="7"/>
        <v>61139.952520551386</v>
      </c>
      <c r="W51" s="13">
        <f t="shared" si="8"/>
        <v>4616.0752045059944</v>
      </c>
      <c r="X51" s="38">
        <f t="shared" si="9"/>
        <v>7537.9575331545384</v>
      </c>
      <c r="Y51" s="37">
        <f t="shared" si="15"/>
        <v>2180.1830072432476</v>
      </c>
      <c r="Z51" s="13">
        <f t="shared" si="10"/>
        <v>56841.209149629343</v>
      </c>
      <c r="AA51" s="13">
        <f t="shared" si="11"/>
        <v>3317.0071902358345</v>
      </c>
      <c r="AB51" s="38">
        <f t="shared" si="12"/>
        <v>7537.9575331545384</v>
      </c>
    </row>
    <row r="52" spans="1:28" x14ac:dyDescent="0.2">
      <c r="A52" s="52"/>
      <c r="B52" s="13"/>
      <c r="C52" s="13"/>
      <c r="D52" s="13"/>
      <c r="E52" s="13"/>
      <c r="F52" s="13"/>
      <c r="I52" s="13"/>
      <c r="J52" s="13"/>
      <c r="L52">
        <v>51</v>
      </c>
      <c r="M52" s="37">
        <f t="shared" si="0"/>
        <v>2180.7453200342161</v>
      </c>
      <c r="N52" s="13">
        <f t="shared" si="1"/>
        <v>61703.611498036051</v>
      </c>
      <c r="O52" s="13">
        <f t="shared" si="2"/>
        <v>3390.6200552898249</v>
      </c>
      <c r="P52" s="13">
        <f t="shared" si="3"/>
        <v>7537.9575331545375</v>
      </c>
      <c r="Q52" s="37">
        <f t="shared" si="13"/>
        <v>2200.1177917217556</v>
      </c>
      <c r="R52" s="13">
        <f t="shared" si="4"/>
        <v>122279.90504110277</v>
      </c>
      <c r="S52" s="13">
        <f t="shared" si="5"/>
        <v>4597.7629886061241</v>
      </c>
      <c r="T52" s="38">
        <f t="shared" si="6"/>
        <v>7537.9575331545375</v>
      </c>
      <c r="U52" s="37">
        <f t="shared" si="14"/>
        <v>3393.2761540949668</v>
      </c>
      <c r="V52" s="13">
        <f t="shared" si="7"/>
        <v>61139.952520551386</v>
      </c>
      <c r="W52" s="13">
        <f t="shared" si="8"/>
        <v>4592.0987525371511</v>
      </c>
      <c r="X52" s="38">
        <f t="shared" si="9"/>
        <v>7537.9575331545384</v>
      </c>
      <c r="Y52" s="37">
        <f t="shared" si="15"/>
        <v>2180.1830072432476</v>
      </c>
      <c r="Z52" s="13">
        <f t="shared" si="10"/>
        <v>56841.209149629343</v>
      </c>
      <c r="AA52" s="13">
        <f t="shared" si="11"/>
        <v>3294.7165199810779</v>
      </c>
      <c r="AB52" s="38">
        <f t="shared" si="12"/>
        <v>7537.9575331545384</v>
      </c>
    </row>
    <row r="53" spans="1:28" x14ac:dyDescent="0.2">
      <c r="L53">
        <v>52</v>
      </c>
      <c r="M53" s="37">
        <f t="shared" si="0"/>
        <v>2180.7453200342161</v>
      </c>
      <c r="N53" s="13">
        <f t="shared" si="1"/>
        <v>61703.611498036051</v>
      </c>
      <c r="O53" s="13">
        <f t="shared" si="2"/>
        <v>3367.3532334579863</v>
      </c>
      <c r="P53" s="13">
        <f t="shared" si="3"/>
        <v>7537.9575331545375</v>
      </c>
      <c r="Q53" s="37">
        <f t="shared" si="13"/>
        <v>2200.1177917217556</v>
      </c>
      <c r="R53" s="13">
        <f t="shared" si="4"/>
        <v>122279.90504110277</v>
      </c>
      <c r="S53" s="13">
        <f t="shared" si="5"/>
        <v>4551.6544271275779</v>
      </c>
      <c r="T53" s="38">
        <f t="shared" si="6"/>
        <v>7537.9575331545375</v>
      </c>
      <c r="U53" s="37">
        <f t="shared" si="14"/>
        <v>3393.2761540949668</v>
      </c>
      <c r="V53" s="13">
        <f t="shared" si="7"/>
        <v>61139.952520551386</v>
      </c>
      <c r="W53" s="13">
        <f t="shared" si="8"/>
        <v>4569.044471797878</v>
      </c>
      <c r="X53" s="38">
        <f t="shared" si="9"/>
        <v>7537.9575331545384</v>
      </c>
      <c r="Y53" s="37">
        <f t="shared" si="15"/>
        <v>2180.1830072432476</v>
      </c>
      <c r="Z53" s="13">
        <f t="shared" si="10"/>
        <v>56841.209149629343</v>
      </c>
      <c r="AA53" s="13">
        <f t="shared" si="11"/>
        <v>3273.2831831976582</v>
      </c>
      <c r="AB53" s="38">
        <f t="shared" si="12"/>
        <v>7537.9575331545384</v>
      </c>
    </row>
    <row r="54" spans="1:28" x14ac:dyDescent="0.2">
      <c r="L54">
        <v>53</v>
      </c>
      <c r="M54" s="37">
        <f t="shared" si="0"/>
        <v>2180.7453200342161</v>
      </c>
      <c r="N54" s="13">
        <f t="shared" si="1"/>
        <v>61703.611498036051</v>
      </c>
      <c r="O54" s="13">
        <f t="shared" si="2"/>
        <v>3344.9644049028211</v>
      </c>
      <c r="P54" s="13">
        <f t="shared" si="3"/>
        <v>7537.9575331545375</v>
      </c>
      <c r="Q54" s="37">
        <f t="shared" si="13"/>
        <v>2200.1177917217556</v>
      </c>
      <c r="R54" s="13">
        <f t="shared" si="4"/>
        <v>122279.90504110277</v>
      </c>
      <c r="S54" s="13">
        <f t="shared" si="5"/>
        <v>4507.2858113652037</v>
      </c>
      <c r="T54" s="38">
        <f t="shared" si="6"/>
        <v>7537.9575331545375</v>
      </c>
      <c r="U54" s="37">
        <f t="shared" si="14"/>
        <v>3393.2761540949668</v>
      </c>
      <c r="V54" s="13">
        <f t="shared" si="7"/>
        <v>61139.952520551386</v>
      </c>
      <c r="W54" s="13">
        <f t="shared" si="8"/>
        <v>4546.8601639166909</v>
      </c>
      <c r="X54" s="38">
        <f t="shared" si="9"/>
        <v>7537.9575331545384</v>
      </c>
      <c r="Y54" s="37">
        <f t="shared" si="15"/>
        <v>2180.1830072432476</v>
      </c>
      <c r="Z54" s="13">
        <f t="shared" si="10"/>
        <v>56841.209149629343</v>
      </c>
      <c r="AA54" s="13">
        <f t="shared" si="11"/>
        <v>3252.6586515758768</v>
      </c>
      <c r="AB54" s="38">
        <f t="shared" si="12"/>
        <v>7537.9575331545384</v>
      </c>
    </row>
    <row r="55" spans="1:28" x14ac:dyDescent="0.2">
      <c r="L55">
        <v>54</v>
      </c>
      <c r="M55" s="37">
        <f t="shared" si="0"/>
        <v>2180.7453200342161</v>
      </c>
      <c r="N55" s="13">
        <f t="shared" si="1"/>
        <v>61703.611498036051</v>
      </c>
      <c r="O55" s="13">
        <f t="shared" si="2"/>
        <v>3323.4047922200689</v>
      </c>
      <c r="P55" s="13">
        <f t="shared" si="3"/>
        <v>7537.9575331545375</v>
      </c>
      <c r="Q55" s="37">
        <f t="shared" si="13"/>
        <v>2200.1177917217556</v>
      </c>
      <c r="R55" s="13">
        <f t="shared" si="4"/>
        <v>122279.90504110277</v>
      </c>
      <c r="S55" s="13">
        <f t="shared" si="5"/>
        <v>4464.560477668103</v>
      </c>
      <c r="T55" s="38">
        <f t="shared" si="6"/>
        <v>7537.9575331545375</v>
      </c>
      <c r="U55" s="37">
        <f t="shared" si="14"/>
        <v>3393.2761540949668</v>
      </c>
      <c r="V55" s="13">
        <f t="shared" si="7"/>
        <v>61139.952520551386</v>
      </c>
      <c r="W55" s="13">
        <f t="shared" si="8"/>
        <v>4525.4974970681405</v>
      </c>
      <c r="X55" s="38">
        <f t="shared" si="9"/>
        <v>7537.9575331545384</v>
      </c>
      <c r="Y55" s="37">
        <f t="shared" si="15"/>
        <v>2180.1830072432476</v>
      </c>
      <c r="Z55" s="13">
        <f t="shared" si="10"/>
        <v>56841.209149629343</v>
      </c>
      <c r="AA55" s="13">
        <f t="shared" si="11"/>
        <v>3232.7979914956431</v>
      </c>
      <c r="AB55" s="38">
        <f t="shared" si="12"/>
        <v>7537.9575331545384</v>
      </c>
    </row>
    <row r="56" spans="1:28" x14ac:dyDescent="0.2">
      <c r="L56">
        <v>55</v>
      </c>
      <c r="M56" s="37">
        <f t="shared" si="0"/>
        <v>2180.7453200342161</v>
      </c>
      <c r="N56" s="13">
        <f t="shared" si="1"/>
        <v>61703.611498036051</v>
      </c>
      <c r="O56" s="13">
        <f t="shared" si="2"/>
        <v>3302.6291654530532</v>
      </c>
      <c r="P56" s="13">
        <f t="shared" si="3"/>
        <v>7537.9575331545375</v>
      </c>
      <c r="Q56" s="37">
        <f t="shared" si="13"/>
        <v>2200.1177917217556</v>
      </c>
      <c r="R56" s="13">
        <f t="shared" si="4"/>
        <v>122279.90504110277</v>
      </c>
      <c r="S56" s="13">
        <f t="shared" si="5"/>
        <v>4423.3887924690789</v>
      </c>
      <c r="T56" s="38">
        <f t="shared" si="6"/>
        <v>7537.9575331545375</v>
      </c>
      <c r="U56" s="37">
        <f t="shared" si="14"/>
        <v>3393.2761540949668</v>
      </c>
      <c r="V56" s="13">
        <f t="shared" si="7"/>
        <v>61139.952520551386</v>
      </c>
      <c r="W56" s="13">
        <f t="shared" si="8"/>
        <v>4504.9116544686285</v>
      </c>
      <c r="X56" s="38">
        <f t="shared" si="9"/>
        <v>7537.9575331545384</v>
      </c>
      <c r="Y56" s="37">
        <f t="shared" si="15"/>
        <v>2180.1830072432476</v>
      </c>
      <c r="Z56" s="13">
        <f t="shared" si="10"/>
        <v>56841.209149629343</v>
      </c>
      <c r="AA56" s="13">
        <f t="shared" si="11"/>
        <v>3213.6595372365082</v>
      </c>
      <c r="AB56" s="38">
        <f t="shared" si="12"/>
        <v>7537.9575331545384</v>
      </c>
    </row>
    <row r="57" spans="1:28" x14ac:dyDescent="0.2">
      <c r="L57">
        <v>56</v>
      </c>
      <c r="M57" s="37">
        <f t="shared" si="0"/>
        <v>2180.7453200342161</v>
      </c>
      <c r="N57" s="13">
        <f t="shared" si="1"/>
        <v>61703.611498036051</v>
      </c>
      <c r="O57" s="13">
        <f t="shared" si="2"/>
        <v>3282.5955253562884</v>
      </c>
      <c r="P57" s="13">
        <f t="shared" si="3"/>
        <v>7537.9575331545375</v>
      </c>
      <c r="Q57" s="37">
        <f t="shared" si="13"/>
        <v>2200.1177917217556</v>
      </c>
      <c r="R57" s="13">
        <f t="shared" si="4"/>
        <v>122279.90504110277</v>
      </c>
      <c r="S57" s="13">
        <f t="shared" si="5"/>
        <v>4383.6875245985902</v>
      </c>
      <c r="T57" s="38">
        <f t="shared" si="6"/>
        <v>7537.9575331545375</v>
      </c>
      <c r="U57" s="37">
        <f t="shared" si="14"/>
        <v>3393.2761540949668</v>
      </c>
      <c r="V57" s="13">
        <f t="shared" si="7"/>
        <v>61139.952520551386</v>
      </c>
      <c r="W57" s="13">
        <f t="shared" si="8"/>
        <v>4485.0610205333842</v>
      </c>
      <c r="X57" s="38">
        <f t="shared" si="9"/>
        <v>7537.9575331545384</v>
      </c>
      <c r="Y57" s="37">
        <f t="shared" si="15"/>
        <v>2180.1830072432476</v>
      </c>
      <c r="Z57" s="13">
        <f t="shared" si="10"/>
        <v>56841.209149629343</v>
      </c>
      <c r="AA57" s="13">
        <f t="shared" si="11"/>
        <v>3195.2045992009143</v>
      </c>
      <c r="AB57" s="38">
        <f t="shared" si="12"/>
        <v>7537.9575331545384</v>
      </c>
    </row>
    <row r="58" spans="1:28" x14ac:dyDescent="0.2">
      <c r="L58">
        <v>57</v>
      </c>
      <c r="M58" s="37">
        <f t="shared" si="0"/>
        <v>2180.7453200342161</v>
      </c>
      <c r="N58" s="13">
        <f t="shared" si="1"/>
        <v>61703.611498036051</v>
      </c>
      <c r="O58" s="13">
        <f t="shared" si="2"/>
        <v>3263.2648199997611</v>
      </c>
      <c r="P58" s="13">
        <f t="shared" si="3"/>
        <v>7537.9575331545375</v>
      </c>
      <c r="Q58" s="37">
        <f t="shared" si="13"/>
        <v>2200.1177917217556</v>
      </c>
      <c r="R58" s="13">
        <f t="shared" si="4"/>
        <v>122279.90504110277</v>
      </c>
      <c r="S58" s="13">
        <f t="shared" si="5"/>
        <v>4345.3792836709272</v>
      </c>
      <c r="T58" s="38">
        <f t="shared" si="6"/>
        <v>7537.9575331545375</v>
      </c>
      <c r="U58" s="37">
        <f t="shared" si="14"/>
        <v>3393.2761540949668</v>
      </c>
      <c r="V58" s="13">
        <f t="shared" si="7"/>
        <v>61139.952520551386</v>
      </c>
      <c r="W58" s="13">
        <f t="shared" si="8"/>
        <v>4465.9069000695526</v>
      </c>
      <c r="X58" s="38">
        <f t="shared" si="9"/>
        <v>7537.9575331545384</v>
      </c>
      <c r="Y58" s="37">
        <f t="shared" si="15"/>
        <v>2180.1830072432476</v>
      </c>
      <c r="Z58" s="13">
        <f t="shared" si="10"/>
        <v>56841.209149629343</v>
      </c>
      <c r="AA58" s="13">
        <f t="shared" si="11"/>
        <v>3177.3972028507801</v>
      </c>
      <c r="AB58" s="38">
        <f t="shared" si="12"/>
        <v>7537.9575331545384</v>
      </c>
    </row>
    <row r="59" spans="1:28" x14ac:dyDescent="0.2">
      <c r="L59">
        <v>58</v>
      </c>
      <c r="M59" s="37">
        <f t="shared" si="0"/>
        <v>2180.7453200342161</v>
      </c>
      <c r="N59" s="13">
        <f t="shared" si="1"/>
        <v>61703.611498036051</v>
      </c>
      <c r="O59" s="13">
        <f t="shared" si="2"/>
        <v>3244.6006906900102</v>
      </c>
      <c r="P59" s="13">
        <f t="shared" si="3"/>
        <v>7537.9575331545375</v>
      </c>
      <c r="Q59" s="37">
        <f t="shared" si="13"/>
        <v>2200.1177917217556</v>
      </c>
      <c r="R59" s="13">
        <f t="shared" si="4"/>
        <v>122279.90504110277</v>
      </c>
      <c r="S59" s="13">
        <f t="shared" si="5"/>
        <v>4308.3920165683548</v>
      </c>
      <c r="T59" s="38">
        <f t="shared" si="6"/>
        <v>7537.9575331545375</v>
      </c>
      <c r="U59" s="37">
        <f t="shared" si="14"/>
        <v>3393.2761540949668</v>
      </c>
      <c r="V59" s="13">
        <f t="shared" si="7"/>
        <v>61139.952520551386</v>
      </c>
      <c r="W59" s="13">
        <f t="shared" si="8"/>
        <v>4447.413266518266</v>
      </c>
      <c r="X59" s="38">
        <f t="shared" si="9"/>
        <v>7537.9575331545384</v>
      </c>
      <c r="Y59" s="37">
        <f t="shared" si="15"/>
        <v>2180.1830072432476</v>
      </c>
      <c r="Z59" s="13">
        <f t="shared" si="10"/>
        <v>56841.209149629343</v>
      </c>
      <c r="AA59" s="13">
        <f t="shared" si="11"/>
        <v>3160.2038546506501</v>
      </c>
      <c r="AB59" s="38">
        <f t="shared" si="12"/>
        <v>7537.9575331545384</v>
      </c>
    </row>
    <row r="60" spans="1:28" x14ac:dyDescent="0.2">
      <c r="L60">
        <v>59</v>
      </c>
      <c r="M60" s="37">
        <f t="shared" si="0"/>
        <v>2180.7453200342161</v>
      </c>
      <c r="N60" s="13">
        <f t="shared" si="1"/>
        <v>61703.611498036051</v>
      </c>
      <c r="O60" s="13">
        <f t="shared" si="2"/>
        <v>3226.5692437297421</v>
      </c>
      <c r="P60" s="13">
        <f t="shared" si="3"/>
        <v>7537.9575331545375</v>
      </c>
      <c r="Q60" s="37">
        <f t="shared" si="13"/>
        <v>2200.1177917217556</v>
      </c>
      <c r="R60" s="13">
        <f t="shared" si="4"/>
        <v>122279.90504110277</v>
      </c>
      <c r="S60" s="13">
        <f t="shared" si="5"/>
        <v>4272.6585551302769</v>
      </c>
      <c r="T60" s="38">
        <f t="shared" si="6"/>
        <v>7537.9575331545375</v>
      </c>
      <c r="U60" s="37">
        <f t="shared" si="14"/>
        <v>3393.2761540949668</v>
      </c>
      <c r="V60" s="13">
        <f t="shared" si="7"/>
        <v>61139.952520551386</v>
      </c>
      <c r="W60" s="13">
        <f t="shared" si="8"/>
        <v>4429.5465357992271</v>
      </c>
      <c r="X60" s="38">
        <f t="shared" si="9"/>
        <v>7537.9575331545384</v>
      </c>
      <c r="Y60" s="37">
        <f t="shared" si="15"/>
        <v>2180.1830072432476</v>
      </c>
      <c r="Z60" s="13">
        <f t="shared" si="10"/>
        <v>56841.209149629343</v>
      </c>
      <c r="AA60" s="13">
        <f t="shared" si="11"/>
        <v>3143.5933318132365</v>
      </c>
      <c r="AB60" s="38">
        <f t="shared" si="12"/>
        <v>7537.9575331545384</v>
      </c>
    </row>
    <row r="61" spans="1:28" x14ac:dyDescent="0.2">
      <c r="L61">
        <v>60</v>
      </c>
      <c r="M61" s="37">
        <f t="shared" si="0"/>
        <v>2180.7453200342161</v>
      </c>
      <c r="N61" s="13">
        <f t="shared" si="1"/>
        <v>61703.611498036051</v>
      </c>
      <c r="O61" s="13">
        <f t="shared" si="2"/>
        <v>3209.1388450014838</v>
      </c>
      <c r="P61" s="13">
        <f t="shared" si="3"/>
        <v>7537.9575331545375</v>
      </c>
      <c r="Q61" s="37">
        <f t="shared" si="13"/>
        <v>2200.1177917217556</v>
      </c>
      <c r="R61" s="13">
        <f t="shared" si="4"/>
        <v>122279.90504110277</v>
      </c>
      <c r="S61" s="13">
        <f t="shared" si="5"/>
        <v>4238.1162090734688</v>
      </c>
      <c r="T61" s="38">
        <f t="shared" si="6"/>
        <v>7537.9575331545375</v>
      </c>
      <c r="U61" s="37">
        <f t="shared" si="14"/>
        <v>3393.2761540949668</v>
      </c>
      <c r="V61" s="13">
        <f t="shared" si="7"/>
        <v>61139.952520551386</v>
      </c>
      <c r="W61" s="13">
        <f t="shared" si="8"/>
        <v>4412.2753627708234</v>
      </c>
      <c r="X61" s="38">
        <f t="shared" si="9"/>
        <v>7537.9575331545384</v>
      </c>
      <c r="Y61" s="37">
        <f t="shared" si="15"/>
        <v>2180.1830072432476</v>
      </c>
      <c r="Z61" s="13">
        <f t="shared" si="10"/>
        <v>56841.209149629343</v>
      </c>
      <c r="AA61" s="13">
        <f t="shared" si="11"/>
        <v>3127.5364930704036</v>
      </c>
      <c r="AB61" s="38">
        <f t="shared" si="12"/>
        <v>7537.9575331545384</v>
      </c>
    </row>
    <row r="62" spans="1:28" x14ac:dyDescent="0.2">
      <c r="L62">
        <v>61</v>
      </c>
      <c r="M62" s="37">
        <f t="shared" si="0"/>
        <v>2180.7453200342161</v>
      </c>
      <c r="N62" s="13">
        <f t="shared" si="1"/>
        <v>61703.611498036051</v>
      </c>
      <c r="O62" s="13">
        <f t="shared" si="2"/>
        <v>3192.2799347561186</v>
      </c>
      <c r="P62" s="13">
        <f t="shared" si="3"/>
        <v>7537.9575331545375</v>
      </c>
      <c r="Q62" s="37">
        <f t="shared" si="13"/>
        <v>2200.1177917217556</v>
      </c>
      <c r="R62" s="13">
        <f t="shared" si="4"/>
        <v>122279.90504110277</v>
      </c>
      <c r="S62" s="13">
        <f t="shared" si="5"/>
        <v>4204.7063989529488</v>
      </c>
      <c r="T62" s="38">
        <f t="shared" si="6"/>
        <v>7537.9575331545375</v>
      </c>
      <c r="U62" s="37">
        <f t="shared" si="14"/>
        <v>3393.2761540949668</v>
      </c>
      <c r="V62" s="13">
        <f t="shared" si="7"/>
        <v>61139.952520551386</v>
      </c>
      <c r="W62" s="13">
        <f t="shared" si="8"/>
        <v>4395.5704577105635</v>
      </c>
      <c r="X62" s="38">
        <f t="shared" si="9"/>
        <v>7537.9575331545384</v>
      </c>
      <c r="Y62" s="37">
        <f t="shared" si="15"/>
        <v>2180.1830072432476</v>
      </c>
      <c r="Z62" s="13">
        <f t="shared" si="10"/>
        <v>56841.209149629343</v>
      </c>
      <c r="AA62" s="13">
        <f t="shared" si="11"/>
        <v>3112.0061080568435</v>
      </c>
      <c r="AB62" s="38">
        <f t="shared" si="12"/>
        <v>7537.9575331545384</v>
      </c>
    </row>
    <row r="63" spans="1:28" x14ac:dyDescent="0.2">
      <c r="L63">
        <v>62</v>
      </c>
      <c r="M63" s="37">
        <f t="shared" si="0"/>
        <v>2180.7453200342161</v>
      </c>
      <c r="N63" s="13">
        <f t="shared" si="1"/>
        <v>61703.611498036051</v>
      </c>
      <c r="O63" s="13">
        <f t="shared" si="2"/>
        <v>3175.9648603251203</v>
      </c>
      <c r="P63" s="13">
        <f t="shared" si="3"/>
        <v>7537.9575331545375</v>
      </c>
      <c r="Q63" s="37">
        <f t="shared" si="13"/>
        <v>2200.1177917217556</v>
      </c>
      <c r="R63" s="13">
        <f t="shared" si="4"/>
        <v>122279.90504110277</v>
      </c>
      <c r="S63" s="13">
        <f t="shared" si="5"/>
        <v>4172.3743246427675</v>
      </c>
      <c r="T63" s="38">
        <f t="shared" si="6"/>
        <v>7537.9575331545375</v>
      </c>
      <c r="U63" s="37">
        <f t="shared" si="14"/>
        <v>3393.2761540949668</v>
      </c>
      <c r="V63" s="13">
        <f t="shared" si="7"/>
        <v>61139.952520551386</v>
      </c>
      <c r="W63" s="13">
        <f t="shared" si="8"/>
        <v>4379.4044205554728</v>
      </c>
      <c r="X63" s="38">
        <f t="shared" si="9"/>
        <v>7537.9575331545384</v>
      </c>
      <c r="Y63" s="37">
        <f t="shared" si="15"/>
        <v>2180.1830072432476</v>
      </c>
      <c r="Z63" s="13">
        <f t="shared" si="10"/>
        <v>56841.209149629343</v>
      </c>
      <c r="AA63" s="13">
        <f t="shared" si="11"/>
        <v>3096.9767032050113</v>
      </c>
      <c r="AB63" s="38">
        <f t="shared" si="12"/>
        <v>7537.9575331545384</v>
      </c>
    </row>
    <row r="64" spans="1:28" x14ac:dyDescent="0.2">
      <c r="L64">
        <v>63</v>
      </c>
      <c r="M64" s="37">
        <f t="shared" si="0"/>
        <v>2180.7453200342161</v>
      </c>
      <c r="N64" s="13">
        <f t="shared" si="1"/>
        <v>61703.611498036051</v>
      </c>
      <c r="O64" s="13">
        <f t="shared" si="2"/>
        <v>3160.1677247649468</v>
      </c>
      <c r="P64" s="13">
        <f t="shared" si="3"/>
        <v>7537.9575331545375</v>
      </c>
      <c r="Q64" s="37">
        <f t="shared" si="13"/>
        <v>2200.1177917217556</v>
      </c>
      <c r="R64" s="13">
        <f t="shared" si="4"/>
        <v>122279.90504110277</v>
      </c>
      <c r="S64" s="13">
        <f t="shared" si="5"/>
        <v>4141.0686653900539</v>
      </c>
      <c r="T64" s="38">
        <f t="shared" si="6"/>
        <v>7537.9575331545375</v>
      </c>
      <c r="U64" s="37">
        <f t="shared" si="14"/>
        <v>3393.2761540949668</v>
      </c>
      <c r="V64" s="13">
        <f t="shared" si="7"/>
        <v>61139.952520551386</v>
      </c>
      <c r="W64" s="13">
        <f t="shared" si="8"/>
        <v>4363.751590929116</v>
      </c>
      <c r="X64" s="38">
        <f t="shared" si="9"/>
        <v>7537.9575331545384</v>
      </c>
      <c r="Y64" s="37">
        <f t="shared" si="15"/>
        <v>2180.1830072432476</v>
      </c>
      <c r="Z64" s="13">
        <f t="shared" si="10"/>
        <v>56841.209149629343</v>
      </c>
      <c r="AA64" s="13">
        <f t="shared" si="11"/>
        <v>3082.4244223167293</v>
      </c>
      <c r="AB64" s="38">
        <f t="shared" si="12"/>
        <v>7537.9575331545384</v>
      </c>
    </row>
    <row r="65" spans="12:28" x14ac:dyDescent="0.2">
      <c r="L65">
        <v>64</v>
      </c>
      <c r="M65" s="37">
        <f t="shared" si="0"/>
        <v>2180.7453200342161</v>
      </c>
      <c r="N65" s="13">
        <f t="shared" si="1"/>
        <v>61703.611498036051</v>
      </c>
      <c r="O65" s="13">
        <f t="shared" si="2"/>
        <v>3144.8642496910293</v>
      </c>
      <c r="P65" s="13">
        <f t="shared" si="3"/>
        <v>7537.9575331545375</v>
      </c>
      <c r="Q65" s="37">
        <f t="shared" si="13"/>
        <v>2200.1177917217556</v>
      </c>
      <c r="R65" s="13">
        <f t="shared" si="4"/>
        <v>122279.90504110277</v>
      </c>
      <c r="S65" s="13">
        <f t="shared" si="5"/>
        <v>4110.7413079889866</v>
      </c>
      <c r="T65" s="38">
        <f t="shared" si="6"/>
        <v>7537.9575331545375</v>
      </c>
      <c r="U65" s="37">
        <f t="shared" si="14"/>
        <v>3393.2761540949668</v>
      </c>
      <c r="V65" s="13">
        <f t="shared" si="7"/>
        <v>61139.952520551386</v>
      </c>
      <c r="W65" s="13">
        <f t="shared" si="8"/>
        <v>4348.5879122285824</v>
      </c>
      <c r="X65" s="38">
        <f t="shared" si="9"/>
        <v>7537.9575331545384</v>
      </c>
      <c r="Y65" s="37">
        <f t="shared" si="15"/>
        <v>2180.1830072432476</v>
      </c>
      <c r="Z65" s="13">
        <f t="shared" si="10"/>
        <v>56841.209149629343</v>
      </c>
      <c r="AA65" s="13">
        <f t="shared" si="11"/>
        <v>3068.3269002062061</v>
      </c>
      <c r="AB65" s="38">
        <f t="shared" si="12"/>
        <v>7537.9575331545384</v>
      </c>
    </row>
    <row r="66" spans="12:28" x14ac:dyDescent="0.2">
      <c r="L66">
        <v>65</v>
      </c>
      <c r="M66" s="37">
        <f t="shared" ref="M66:M129" si="17">SUM($B$9:$B$13)</f>
        <v>2180.7453200342161</v>
      </c>
      <c r="N66" s="13">
        <f t="shared" ref="N66:N129" si="18">SUM($B$7:$B$8)</f>
        <v>61703.611498036051</v>
      </c>
      <c r="O66" s="13">
        <f t="shared" ref="O66:O129" si="19">N66/$L66+M66</f>
        <v>3130.0316507732323</v>
      </c>
      <c r="P66" s="13">
        <f t="shared" ref="P66:P129" si="20">SUM($B$9:$B$10,$B$13:$B$14)</f>
        <v>7537.9575331545375</v>
      </c>
      <c r="Q66" s="37">
        <f t="shared" si="13"/>
        <v>2200.1177917217556</v>
      </c>
      <c r="R66" s="13">
        <f t="shared" ref="R66:R129" si="21">SUM($C$7:$C$8)</f>
        <v>122279.90504110277</v>
      </c>
      <c r="S66" s="13">
        <f t="shared" ref="S66:S129" si="22">R66/$L66+Q66</f>
        <v>4081.3471000464133</v>
      </c>
      <c r="T66" s="38">
        <f t="shared" ref="T66:T129" si="23">SUM($C$9:$C$10,$C$13:$C$14)</f>
        <v>7537.9575331545375</v>
      </c>
      <c r="U66" s="37">
        <f t="shared" si="14"/>
        <v>3393.2761540949668</v>
      </c>
      <c r="V66" s="13">
        <f t="shared" ref="V66:V129" si="24">SUM($D$7:$D$8)</f>
        <v>61139.952520551386</v>
      </c>
      <c r="W66" s="13">
        <f t="shared" ref="W66:W129" si="25">V66/$L66+U66</f>
        <v>4333.8908082572962</v>
      </c>
      <c r="X66" s="38">
        <f t="shared" ref="X66:X129" si="26">SUM($D$9:$D$10,$D$13:$D$14)</f>
        <v>7537.9575331545384</v>
      </c>
      <c r="Y66" s="37">
        <f t="shared" si="15"/>
        <v>2180.1830072432476</v>
      </c>
      <c r="Z66" s="13">
        <f t="shared" ref="Z66:Z129" si="27">SUM($E$7:$E$8)</f>
        <v>56841.209149629343</v>
      </c>
      <c r="AA66" s="13">
        <f t="shared" ref="AA66:AA129" si="28">Z66/$L66+Y66</f>
        <v>3054.6631480067758</v>
      </c>
      <c r="AB66" s="38">
        <f t="shared" ref="AB66:AB129" si="29">SUM($E$9:$E$10,$E$13:$E$14)</f>
        <v>7537.9575331545384</v>
      </c>
    </row>
    <row r="67" spans="12:28" x14ac:dyDescent="0.2">
      <c r="L67">
        <v>66</v>
      </c>
      <c r="M67" s="37">
        <f t="shared" si="17"/>
        <v>2180.7453200342161</v>
      </c>
      <c r="N67" s="13">
        <f t="shared" si="18"/>
        <v>61703.611498036051</v>
      </c>
      <c r="O67" s="13">
        <f t="shared" si="19"/>
        <v>3115.6485245499139</v>
      </c>
      <c r="P67" s="13">
        <f t="shared" si="20"/>
        <v>7537.9575331545375</v>
      </c>
      <c r="Q67" s="37">
        <f t="shared" ref="Q67:Q130" si="30">SUM($C$9:$C$10,$C$12:$C$13)</f>
        <v>2200.1177917217556</v>
      </c>
      <c r="R67" s="13">
        <f t="shared" si="21"/>
        <v>122279.90504110277</v>
      </c>
      <c r="S67" s="13">
        <f t="shared" si="22"/>
        <v>4052.8436256778582</v>
      </c>
      <c r="T67" s="38">
        <f t="shared" si="23"/>
        <v>7537.9575331545375</v>
      </c>
      <c r="U67" s="37">
        <f t="shared" ref="U67:U130" si="31">SUM($D$9:$D$10,$D$12:$D$13)</f>
        <v>3393.2761540949668</v>
      </c>
      <c r="V67" s="13">
        <f t="shared" si="24"/>
        <v>61139.952520551386</v>
      </c>
      <c r="W67" s="13">
        <f t="shared" si="25"/>
        <v>4319.6390710730184</v>
      </c>
      <c r="X67" s="38">
        <f t="shared" si="26"/>
        <v>7537.9575331545384</v>
      </c>
      <c r="Y67" s="37">
        <f t="shared" ref="Y67:Y130" si="32">SUM($E$9:$E$10,$E$12:$E$13)</f>
        <v>2180.1830072432476</v>
      </c>
      <c r="Z67" s="13">
        <f t="shared" si="27"/>
        <v>56841.209149629343</v>
      </c>
      <c r="AA67" s="13">
        <f t="shared" si="28"/>
        <v>3041.4134489042981</v>
      </c>
      <c r="AB67" s="38">
        <f t="shared" si="29"/>
        <v>7537.9575331545384</v>
      </c>
    </row>
    <row r="68" spans="12:28" x14ac:dyDescent="0.2">
      <c r="L68">
        <v>67</v>
      </c>
      <c r="M68" s="37">
        <f t="shared" si="17"/>
        <v>2180.7453200342161</v>
      </c>
      <c r="N68" s="13">
        <f t="shared" si="18"/>
        <v>61703.611498036051</v>
      </c>
      <c r="O68" s="13">
        <f t="shared" si="19"/>
        <v>3101.6947453780376</v>
      </c>
      <c r="P68" s="13">
        <f t="shared" si="20"/>
        <v>7537.9575331545375</v>
      </c>
      <c r="Q68" s="37">
        <f t="shared" si="30"/>
        <v>2200.1177917217556</v>
      </c>
      <c r="R68" s="13">
        <f t="shared" si="21"/>
        <v>122279.90504110277</v>
      </c>
      <c r="S68" s="13">
        <f t="shared" si="22"/>
        <v>4025.1910012904536</v>
      </c>
      <c r="T68" s="38">
        <f t="shared" si="23"/>
        <v>7537.9575331545375</v>
      </c>
      <c r="U68" s="37">
        <f t="shared" si="31"/>
        <v>3393.2761540949668</v>
      </c>
      <c r="V68" s="13">
        <f t="shared" si="24"/>
        <v>61139.952520551386</v>
      </c>
      <c r="W68" s="13">
        <f t="shared" si="25"/>
        <v>4305.8127588793159</v>
      </c>
      <c r="X68" s="38">
        <f t="shared" si="26"/>
        <v>7537.9575331545384</v>
      </c>
      <c r="Y68" s="37">
        <f t="shared" si="32"/>
        <v>2180.1830072432476</v>
      </c>
      <c r="Z68" s="13">
        <f t="shared" si="27"/>
        <v>56841.209149629343</v>
      </c>
      <c r="AA68" s="13">
        <f t="shared" si="28"/>
        <v>3028.5592632078647</v>
      </c>
      <c r="AB68" s="38">
        <f t="shared" si="29"/>
        <v>7537.9575331545384</v>
      </c>
    </row>
    <row r="69" spans="12:28" x14ac:dyDescent="0.2">
      <c r="L69">
        <v>68</v>
      </c>
      <c r="M69" s="37">
        <f t="shared" si="17"/>
        <v>2180.7453200342161</v>
      </c>
      <c r="N69" s="13">
        <f t="shared" si="18"/>
        <v>61703.611498036051</v>
      </c>
      <c r="O69" s="13">
        <f t="shared" si="19"/>
        <v>3088.1513714759226</v>
      </c>
      <c r="P69" s="13">
        <f t="shared" si="20"/>
        <v>7537.9575331545375</v>
      </c>
      <c r="Q69" s="37">
        <f t="shared" si="30"/>
        <v>2200.1177917217556</v>
      </c>
      <c r="R69" s="13">
        <f t="shared" si="21"/>
        <v>122279.90504110277</v>
      </c>
      <c r="S69" s="13">
        <f t="shared" si="22"/>
        <v>3998.3516893850319</v>
      </c>
      <c r="T69" s="38">
        <f t="shared" si="23"/>
        <v>7537.9575331545375</v>
      </c>
      <c r="U69" s="37">
        <f t="shared" si="31"/>
        <v>3393.2761540949668</v>
      </c>
      <c r="V69" s="13">
        <f t="shared" si="24"/>
        <v>61139.952520551386</v>
      </c>
      <c r="W69" s="13">
        <f t="shared" si="25"/>
        <v>4292.393102926605</v>
      </c>
      <c r="X69" s="38">
        <f t="shared" si="26"/>
        <v>7537.9575331545384</v>
      </c>
      <c r="Y69" s="37">
        <f t="shared" si="32"/>
        <v>2180.1830072432476</v>
      </c>
      <c r="Z69" s="13">
        <f t="shared" si="27"/>
        <v>56841.209149629343</v>
      </c>
      <c r="AA69" s="13">
        <f t="shared" si="28"/>
        <v>3016.0831417966201</v>
      </c>
      <c r="AB69" s="38">
        <f t="shared" si="29"/>
        <v>7537.9575331545384</v>
      </c>
    </row>
    <row r="70" spans="12:28" x14ac:dyDescent="0.2">
      <c r="L70">
        <v>69</v>
      </c>
      <c r="M70" s="37">
        <f t="shared" si="17"/>
        <v>2180.7453200342161</v>
      </c>
      <c r="N70" s="13">
        <f t="shared" si="18"/>
        <v>61703.611498036051</v>
      </c>
      <c r="O70" s="13">
        <f t="shared" si="19"/>
        <v>3075.0005591361878</v>
      </c>
      <c r="P70" s="13">
        <f t="shared" si="20"/>
        <v>7537.9575331545375</v>
      </c>
      <c r="Q70" s="37">
        <f t="shared" si="30"/>
        <v>2200.1177917217556</v>
      </c>
      <c r="R70" s="13">
        <f t="shared" si="21"/>
        <v>122279.90504110277</v>
      </c>
      <c r="S70" s="13">
        <f t="shared" si="22"/>
        <v>3972.2903285493321</v>
      </c>
      <c r="T70" s="38">
        <f t="shared" si="23"/>
        <v>7537.9575331545375</v>
      </c>
      <c r="U70" s="37">
        <f t="shared" si="31"/>
        <v>3393.2761540949668</v>
      </c>
      <c r="V70" s="13">
        <f t="shared" si="24"/>
        <v>61139.952520551386</v>
      </c>
      <c r="W70" s="13">
        <f t="shared" si="25"/>
        <v>4279.3624225087551</v>
      </c>
      <c r="X70" s="38">
        <f t="shared" si="26"/>
        <v>7537.9575331545384</v>
      </c>
      <c r="Y70" s="37">
        <f t="shared" si="32"/>
        <v>2180.1830072432476</v>
      </c>
      <c r="Z70" s="13">
        <f t="shared" si="27"/>
        <v>56841.209149629343</v>
      </c>
      <c r="AA70" s="13">
        <f t="shared" si="28"/>
        <v>3003.9686470929482</v>
      </c>
      <c r="AB70" s="38">
        <f t="shared" si="29"/>
        <v>7537.9575331545384</v>
      </c>
    </row>
    <row r="71" spans="12:28" x14ac:dyDescent="0.2">
      <c r="L71">
        <v>70</v>
      </c>
      <c r="M71" s="37">
        <f t="shared" si="17"/>
        <v>2180.7453200342161</v>
      </c>
      <c r="N71" s="13">
        <f t="shared" si="18"/>
        <v>61703.611498036051</v>
      </c>
      <c r="O71" s="13">
        <f t="shared" si="19"/>
        <v>3062.2254842918737</v>
      </c>
      <c r="P71" s="13">
        <f t="shared" si="20"/>
        <v>7537.9575331545375</v>
      </c>
      <c r="Q71" s="37">
        <f t="shared" si="30"/>
        <v>2200.1177917217556</v>
      </c>
      <c r="R71" s="13">
        <f t="shared" si="21"/>
        <v>122279.90504110277</v>
      </c>
      <c r="S71" s="13">
        <f t="shared" si="22"/>
        <v>3946.973578023224</v>
      </c>
      <c r="T71" s="38">
        <f t="shared" si="23"/>
        <v>7537.9575331545375</v>
      </c>
      <c r="U71" s="37">
        <f t="shared" si="31"/>
        <v>3393.2761540949668</v>
      </c>
      <c r="V71" s="13">
        <f t="shared" si="24"/>
        <v>61139.952520551386</v>
      </c>
      <c r="W71" s="13">
        <f t="shared" si="25"/>
        <v>4266.7040472457011</v>
      </c>
      <c r="X71" s="38">
        <f t="shared" si="26"/>
        <v>7537.9575331545384</v>
      </c>
      <c r="Y71" s="37">
        <f t="shared" si="32"/>
        <v>2180.1830072432476</v>
      </c>
      <c r="Z71" s="13">
        <f t="shared" si="27"/>
        <v>56841.209149629343</v>
      </c>
      <c r="AA71" s="13">
        <f t="shared" si="28"/>
        <v>2992.2002808093812</v>
      </c>
      <c r="AB71" s="38">
        <f t="shared" si="29"/>
        <v>7537.9575331545384</v>
      </c>
    </row>
    <row r="72" spans="12:28" x14ac:dyDescent="0.2">
      <c r="L72">
        <v>71</v>
      </c>
      <c r="M72" s="37">
        <f t="shared" si="17"/>
        <v>2180.7453200342161</v>
      </c>
      <c r="N72" s="13">
        <f t="shared" si="18"/>
        <v>61703.611498036051</v>
      </c>
      <c r="O72" s="13">
        <f t="shared" si="19"/>
        <v>3049.8102707107801</v>
      </c>
      <c r="P72" s="13">
        <f t="shared" si="20"/>
        <v>7537.9575331545375</v>
      </c>
      <c r="Q72" s="37">
        <f t="shared" si="30"/>
        <v>2200.1177917217556</v>
      </c>
      <c r="R72" s="13">
        <f t="shared" si="21"/>
        <v>122279.90504110277</v>
      </c>
      <c r="S72" s="13">
        <f t="shared" si="22"/>
        <v>3922.3699753992596</v>
      </c>
      <c r="T72" s="38">
        <f t="shared" si="23"/>
        <v>7537.9575331545375</v>
      </c>
      <c r="U72" s="37">
        <f t="shared" si="31"/>
        <v>3393.2761540949668</v>
      </c>
      <c r="V72" s="13">
        <f t="shared" si="24"/>
        <v>61139.952520551386</v>
      </c>
      <c r="W72" s="13">
        <f t="shared" si="25"/>
        <v>4254.4022459337184</v>
      </c>
      <c r="X72" s="38">
        <f t="shared" si="26"/>
        <v>7537.9575331545384</v>
      </c>
      <c r="Y72" s="37">
        <f t="shared" si="32"/>
        <v>2180.1830072432476</v>
      </c>
      <c r="Z72" s="13">
        <f t="shared" si="27"/>
        <v>56841.209149629343</v>
      </c>
      <c r="AA72" s="13">
        <f t="shared" si="28"/>
        <v>2980.7634178014073</v>
      </c>
      <c r="AB72" s="38">
        <f t="shared" si="29"/>
        <v>7537.9575331545384</v>
      </c>
    </row>
    <row r="73" spans="12:28" x14ac:dyDescent="0.2">
      <c r="L73">
        <v>72</v>
      </c>
      <c r="M73" s="37">
        <f t="shared" si="17"/>
        <v>2180.7453200342161</v>
      </c>
      <c r="N73" s="13">
        <f t="shared" si="18"/>
        <v>61703.611498036051</v>
      </c>
      <c r="O73" s="13">
        <f t="shared" si="19"/>
        <v>3037.7399241736057</v>
      </c>
      <c r="P73" s="13">
        <f t="shared" si="20"/>
        <v>7537.9575331545375</v>
      </c>
      <c r="Q73" s="37">
        <f t="shared" si="30"/>
        <v>2200.1177917217556</v>
      </c>
      <c r="R73" s="13">
        <f t="shared" si="21"/>
        <v>122279.90504110277</v>
      </c>
      <c r="S73" s="13">
        <f t="shared" si="22"/>
        <v>3898.4498061815166</v>
      </c>
      <c r="T73" s="38">
        <f t="shared" si="23"/>
        <v>7537.9575331545375</v>
      </c>
      <c r="U73" s="37">
        <f t="shared" si="31"/>
        <v>3393.2761540949668</v>
      </c>
      <c r="V73" s="13">
        <f t="shared" si="24"/>
        <v>61139.952520551386</v>
      </c>
      <c r="W73" s="13">
        <f t="shared" si="25"/>
        <v>4242.4421613248469</v>
      </c>
      <c r="X73" s="38">
        <f t="shared" si="26"/>
        <v>7537.9575331545384</v>
      </c>
      <c r="Y73" s="37">
        <f t="shared" si="32"/>
        <v>2180.1830072432476</v>
      </c>
      <c r="Z73" s="13">
        <f t="shared" si="27"/>
        <v>56841.209149629343</v>
      </c>
      <c r="AA73" s="13">
        <f t="shared" si="28"/>
        <v>2969.6442454325443</v>
      </c>
      <c r="AB73" s="38">
        <f t="shared" si="29"/>
        <v>7537.9575331545384</v>
      </c>
    </row>
    <row r="74" spans="12:28" x14ac:dyDescent="0.2">
      <c r="L74">
        <v>73</v>
      </c>
      <c r="M74" s="37">
        <f t="shared" si="17"/>
        <v>2180.7453200342161</v>
      </c>
      <c r="N74" s="13">
        <f t="shared" si="18"/>
        <v>61703.611498036051</v>
      </c>
      <c r="O74" s="13">
        <f t="shared" si="19"/>
        <v>3026.0002720621073</v>
      </c>
      <c r="P74" s="13">
        <f t="shared" si="20"/>
        <v>7537.9575331545375</v>
      </c>
      <c r="Q74" s="37">
        <f t="shared" si="30"/>
        <v>2200.1177917217556</v>
      </c>
      <c r="R74" s="13">
        <f t="shared" si="21"/>
        <v>122279.90504110277</v>
      </c>
      <c r="S74" s="13">
        <f t="shared" si="22"/>
        <v>3875.1849840656291</v>
      </c>
      <c r="T74" s="38">
        <f t="shared" si="23"/>
        <v>7537.9575331545375</v>
      </c>
      <c r="U74" s="37">
        <f t="shared" si="31"/>
        <v>3393.2761540949668</v>
      </c>
      <c r="V74" s="13">
        <f t="shared" si="24"/>
        <v>61139.952520551386</v>
      </c>
      <c r="W74" s="13">
        <f t="shared" si="25"/>
        <v>4230.8097502669034</v>
      </c>
      <c r="X74" s="38">
        <f t="shared" si="26"/>
        <v>7537.9575331545384</v>
      </c>
      <c r="Y74" s="37">
        <f t="shared" si="32"/>
        <v>2180.1830072432476</v>
      </c>
      <c r="Z74" s="13">
        <f t="shared" si="27"/>
        <v>56841.209149629343</v>
      </c>
      <c r="AA74" s="13">
        <f t="shared" si="28"/>
        <v>2958.8297079231015</v>
      </c>
      <c r="AB74" s="38">
        <f t="shared" si="29"/>
        <v>7537.9575331545384</v>
      </c>
    </row>
    <row r="75" spans="12:28" x14ac:dyDescent="0.2">
      <c r="L75">
        <v>74</v>
      </c>
      <c r="M75" s="37">
        <f t="shared" si="17"/>
        <v>2180.7453200342161</v>
      </c>
      <c r="N75" s="13">
        <f t="shared" si="18"/>
        <v>61703.611498036051</v>
      </c>
      <c r="O75" s="13">
        <f t="shared" si="19"/>
        <v>3014.5779078455143</v>
      </c>
      <c r="P75" s="13">
        <f t="shared" si="20"/>
        <v>7537.9575331545375</v>
      </c>
      <c r="Q75" s="37">
        <f t="shared" si="30"/>
        <v>2200.1177917217556</v>
      </c>
      <c r="R75" s="13">
        <f t="shared" si="21"/>
        <v>122279.90504110277</v>
      </c>
      <c r="S75" s="13">
        <f t="shared" si="22"/>
        <v>3852.5489409258471</v>
      </c>
      <c r="T75" s="38">
        <f t="shared" si="23"/>
        <v>7537.9575331545375</v>
      </c>
      <c r="U75" s="37">
        <f t="shared" si="31"/>
        <v>3393.2761540949668</v>
      </c>
      <c r="V75" s="13">
        <f t="shared" si="24"/>
        <v>61139.952520551386</v>
      </c>
      <c r="W75" s="13">
        <f t="shared" si="25"/>
        <v>4219.4917286970121</v>
      </c>
      <c r="X75" s="38">
        <f t="shared" si="26"/>
        <v>7537.9575331545384</v>
      </c>
      <c r="Y75" s="37">
        <f t="shared" si="32"/>
        <v>2180.1830072432476</v>
      </c>
      <c r="Z75" s="13">
        <f t="shared" si="27"/>
        <v>56841.209149629343</v>
      </c>
      <c r="AA75" s="13">
        <f t="shared" si="28"/>
        <v>2948.3074552112116</v>
      </c>
      <c r="AB75" s="38">
        <f t="shared" si="29"/>
        <v>7537.9575331545384</v>
      </c>
    </row>
    <row r="76" spans="12:28" x14ac:dyDescent="0.2">
      <c r="L76">
        <v>75</v>
      </c>
      <c r="M76" s="37">
        <f t="shared" si="17"/>
        <v>2180.7453200342161</v>
      </c>
      <c r="N76" s="13">
        <f t="shared" si="18"/>
        <v>61703.611498036051</v>
      </c>
      <c r="O76" s="13">
        <f t="shared" si="19"/>
        <v>3003.4601400080301</v>
      </c>
      <c r="P76" s="13">
        <f t="shared" si="20"/>
        <v>7537.9575331545375</v>
      </c>
      <c r="Q76" s="37">
        <f t="shared" si="30"/>
        <v>2200.1177917217556</v>
      </c>
      <c r="R76" s="13">
        <f t="shared" si="21"/>
        <v>122279.90504110277</v>
      </c>
      <c r="S76" s="13">
        <f t="shared" si="22"/>
        <v>3830.516525603126</v>
      </c>
      <c r="T76" s="38">
        <f t="shared" si="23"/>
        <v>7537.9575331545375</v>
      </c>
      <c r="U76" s="37">
        <f t="shared" si="31"/>
        <v>3393.2761540949668</v>
      </c>
      <c r="V76" s="13">
        <f t="shared" si="24"/>
        <v>61139.952520551386</v>
      </c>
      <c r="W76" s="13">
        <f t="shared" si="25"/>
        <v>4208.4755210356525</v>
      </c>
      <c r="X76" s="38">
        <f t="shared" si="26"/>
        <v>7537.9575331545384</v>
      </c>
      <c r="Y76" s="37">
        <f t="shared" si="32"/>
        <v>2180.1830072432476</v>
      </c>
      <c r="Z76" s="13">
        <f t="shared" si="27"/>
        <v>56841.209149629343</v>
      </c>
      <c r="AA76" s="13">
        <f t="shared" si="28"/>
        <v>2938.0657959049722</v>
      </c>
      <c r="AB76" s="38">
        <f t="shared" si="29"/>
        <v>7537.9575331545384</v>
      </c>
    </row>
    <row r="77" spans="12:28" x14ac:dyDescent="0.2">
      <c r="L77">
        <v>76</v>
      </c>
      <c r="M77" s="37">
        <f t="shared" si="17"/>
        <v>2180.7453200342161</v>
      </c>
      <c r="N77" s="13">
        <f t="shared" si="18"/>
        <v>61703.611498036051</v>
      </c>
      <c r="O77" s="13">
        <f t="shared" si="19"/>
        <v>2992.6349450083744</v>
      </c>
      <c r="P77" s="13">
        <f t="shared" si="20"/>
        <v>7537.9575331545375</v>
      </c>
      <c r="Q77" s="37">
        <f t="shared" si="30"/>
        <v>2200.1177917217556</v>
      </c>
      <c r="R77" s="13">
        <f t="shared" si="21"/>
        <v>122279.90504110277</v>
      </c>
      <c r="S77" s="13">
        <f t="shared" si="22"/>
        <v>3809.0639106836343</v>
      </c>
      <c r="T77" s="38">
        <f t="shared" si="23"/>
        <v>7537.9575331545375</v>
      </c>
      <c r="U77" s="37">
        <f t="shared" si="31"/>
        <v>3393.2761540949668</v>
      </c>
      <c r="V77" s="13">
        <f t="shared" si="24"/>
        <v>61139.952520551386</v>
      </c>
      <c r="W77" s="13">
        <f t="shared" si="25"/>
        <v>4197.7492135759057</v>
      </c>
      <c r="X77" s="38">
        <f t="shared" si="26"/>
        <v>7537.9575331545384</v>
      </c>
      <c r="Y77" s="37">
        <f t="shared" si="32"/>
        <v>2180.1830072432476</v>
      </c>
      <c r="Z77" s="13">
        <f t="shared" si="27"/>
        <v>56841.209149629343</v>
      </c>
      <c r="AA77" s="13">
        <f t="shared" si="28"/>
        <v>2928.0936539488966</v>
      </c>
      <c r="AB77" s="38">
        <f t="shared" si="29"/>
        <v>7537.9575331545384</v>
      </c>
    </row>
    <row r="78" spans="12:28" x14ac:dyDescent="0.2">
      <c r="L78">
        <v>77</v>
      </c>
      <c r="M78" s="37">
        <f t="shared" si="17"/>
        <v>2180.7453200342161</v>
      </c>
      <c r="N78" s="13">
        <f t="shared" si="18"/>
        <v>61703.611498036051</v>
      </c>
      <c r="O78" s="13">
        <f t="shared" si="19"/>
        <v>2982.0909239048142</v>
      </c>
      <c r="P78" s="13">
        <f t="shared" si="20"/>
        <v>7537.9575331545375</v>
      </c>
      <c r="Q78" s="37">
        <f t="shared" si="30"/>
        <v>2200.1177917217556</v>
      </c>
      <c r="R78" s="13">
        <f t="shared" si="21"/>
        <v>122279.90504110277</v>
      </c>
      <c r="S78" s="13">
        <f t="shared" si="22"/>
        <v>3788.1685065412721</v>
      </c>
      <c r="T78" s="38">
        <f t="shared" si="23"/>
        <v>7537.9575331545375</v>
      </c>
      <c r="U78" s="37">
        <f t="shared" si="31"/>
        <v>3393.2761540949668</v>
      </c>
      <c r="V78" s="13">
        <f t="shared" si="24"/>
        <v>61139.952520551386</v>
      </c>
      <c r="W78" s="13">
        <f t="shared" si="25"/>
        <v>4187.3015115047256</v>
      </c>
      <c r="X78" s="38">
        <f t="shared" si="26"/>
        <v>7537.9575331545384</v>
      </c>
      <c r="Y78" s="37">
        <f t="shared" si="32"/>
        <v>2180.1830072432476</v>
      </c>
      <c r="Z78" s="13">
        <f t="shared" si="27"/>
        <v>56841.209149629343</v>
      </c>
      <c r="AA78" s="13">
        <f t="shared" si="28"/>
        <v>2918.3805286670054</v>
      </c>
      <c r="AB78" s="38">
        <f t="shared" si="29"/>
        <v>7537.9575331545384</v>
      </c>
    </row>
    <row r="79" spans="12:28" x14ac:dyDescent="0.2">
      <c r="L79">
        <v>78</v>
      </c>
      <c r="M79" s="37">
        <f t="shared" si="17"/>
        <v>2180.7453200342161</v>
      </c>
      <c r="N79" s="13">
        <f t="shared" si="18"/>
        <v>61703.611498036051</v>
      </c>
      <c r="O79" s="13">
        <f t="shared" si="19"/>
        <v>2971.8172623167293</v>
      </c>
      <c r="P79" s="13">
        <f t="shared" si="20"/>
        <v>7537.9575331545375</v>
      </c>
      <c r="Q79" s="37">
        <f t="shared" si="30"/>
        <v>2200.1177917217556</v>
      </c>
      <c r="R79" s="13">
        <f t="shared" si="21"/>
        <v>122279.90504110277</v>
      </c>
      <c r="S79" s="13">
        <f t="shared" si="22"/>
        <v>3767.8088819923041</v>
      </c>
      <c r="T79" s="38">
        <f t="shared" si="23"/>
        <v>7537.9575331545375</v>
      </c>
      <c r="U79" s="37">
        <f t="shared" si="31"/>
        <v>3393.2761540949668</v>
      </c>
      <c r="V79" s="13">
        <f t="shared" si="24"/>
        <v>61139.952520551386</v>
      </c>
      <c r="W79" s="13">
        <f t="shared" si="25"/>
        <v>4177.1216992302407</v>
      </c>
      <c r="X79" s="38">
        <f t="shared" si="26"/>
        <v>7537.9575331545384</v>
      </c>
      <c r="Y79" s="37">
        <f t="shared" si="32"/>
        <v>2180.1830072432476</v>
      </c>
      <c r="Z79" s="13">
        <f t="shared" si="27"/>
        <v>56841.209149629343</v>
      </c>
      <c r="AA79" s="13">
        <f t="shared" si="28"/>
        <v>2908.9164578795212</v>
      </c>
      <c r="AB79" s="38">
        <f t="shared" si="29"/>
        <v>7537.9575331545384</v>
      </c>
    </row>
    <row r="80" spans="12:28" x14ac:dyDescent="0.2">
      <c r="L80">
        <v>79</v>
      </c>
      <c r="M80" s="37">
        <f t="shared" si="17"/>
        <v>2180.7453200342161</v>
      </c>
      <c r="N80" s="13">
        <f t="shared" si="18"/>
        <v>61703.611498036051</v>
      </c>
      <c r="O80" s="13">
        <f t="shared" si="19"/>
        <v>2961.8036934270776</v>
      </c>
      <c r="P80" s="13">
        <f t="shared" si="20"/>
        <v>7537.9575331545375</v>
      </c>
      <c r="Q80" s="37">
        <f t="shared" si="30"/>
        <v>2200.1177917217556</v>
      </c>
      <c r="R80" s="13">
        <f t="shared" si="21"/>
        <v>122279.90504110277</v>
      </c>
      <c r="S80" s="13">
        <f t="shared" si="22"/>
        <v>3747.9646909762209</v>
      </c>
      <c r="T80" s="38">
        <f t="shared" si="23"/>
        <v>7537.9575331545375</v>
      </c>
      <c r="U80" s="37">
        <f t="shared" si="31"/>
        <v>3393.2761540949668</v>
      </c>
      <c r="V80" s="13">
        <f t="shared" si="24"/>
        <v>61139.952520551386</v>
      </c>
      <c r="W80" s="13">
        <f t="shared" si="25"/>
        <v>4167.1996037221998</v>
      </c>
      <c r="X80" s="38">
        <f t="shared" si="26"/>
        <v>7537.9575331545384</v>
      </c>
      <c r="Y80" s="37">
        <f t="shared" si="32"/>
        <v>2180.1830072432476</v>
      </c>
      <c r="Z80" s="13">
        <f t="shared" si="27"/>
        <v>56841.209149629343</v>
      </c>
      <c r="AA80" s="13">
        <f t="shared" si="28"/>
        <v>2899.6919838208341</v>
      </c>
      <c r="AB80" s="38">
        <f t="shared" si="29"/>
        <v>7537.9575331545384</v>
      </c>
    </row>
    <row r="81" spans="12:28" x14ac:dyDescent="0.2">
      <c r="L81">
        <v>80</v>
      </c>
      <c r="M81" s="37">
        <f t="shared" si="17"/>
        <v>2180.7453200342161</v>
      </c>
      <c r="N81" s="13">
        <f t="shared" si="18"/>
        <v>61703.611498036051</v>
      </c>
      <c r="O81" s="13">
        <f t="shared" si="19"/>
        <v>2952.0404637596666</v>
      </c>
      <c r="P81" s="13">
        <f t="shared" si="20"/>
        <v>7537.9575331545375</v>
      </c>
      <c r="Q81" s="37">
        <f t="shared" si="30"/>
        <v>2200.1177917217556</v>
      </c>
      <c r="R81" s="13">
        <f t="shared" si="21"/>
        <v>122279.90504110277</v>
      </c>
      <c r="S81" s="13">
        <f t="shared" si="22"/>
        <v>3728.61660473554</v>
      </c>
      <c r="T81" s="38">
        <f t="shared" si="23"/>
        <v>7537.9575331545375</v>
      </c>
      <c r="U81" s="37">
        <f t="shared" si="31"/>
        <v>3393.2761540949668</v>
      </c>
      <c r="V81" s="13">
        <f t="shared" si="24"/>
        <v>61139.952520551386</v>
      </c>
      <c r="W81" s="13">
        <f t="shared" si="25"/>
        <v>4157.5255606018591</v>
      </c>
      <c r="X81" s="38">
        <f t="shared" si="26"/>
        <v>7537.9575331545384</v>
      </c>
      <c r="Y81" s="37">
        <f t="shared" si="32"/>
        <v>2180.1830072432476</v>
      </c>
      <c r="Z81" s="13">
        <f t="shared" si="27"/>
        <v>56841.209149629343</v>
      </c>
      <c r="AA81" s="13">
        <f t="shared" si="28"/>
        <v>2890.6981216136146</v>
      </c>
      <c r="AB81" s="38">
        <f t="shared" si="29"/>
        <v>7537.9575331545384</v>
      </c>
    </row>
    <row r="82" spans="12:28" x14ac:dyDescent="0.2">
      <c r="L82">
        <v>81</v>
      </c>
      <c r="M82" s="37">
        <f t="shared" si="17"/>
        <v>2180.7453200342161</v>
      </c>
      <c r="N82" s="13">
        <f t="shared" si="18"/>
        <v>61703.611498036051</v>
      </c>
      <c r="O82" s="13">
        <f t="shared" si="19"/>
        <v>2942.5183014914514</v>
      </c>
      <c r="P82" s="13">
        <f t="shared" si="20"/>
        <v>7537.9575331545375</v>
      </c>
      <c r="Q82" s="37">
        <f t="shared" si="30"/>
        <v>2200.1177917217556</v>
      </c>
      <c r="R82" s="13">
        <f t="shared" si="21"/>
        <v>122279.90504110277</v>
      </c>
      <c r="S82" s="13">
        <f t="shared" si="22"/>
        <v>3709.7462490193207</v>
      </c>
      <c r="T82" s="38">
        <f t="shared" si="23"/>
        <v>7537.9575331545375</v>
      </c>
      <c r="U82" s="37">
        <f t="shared" si="31"/>
        <v>3393.2761540949668</v>
      </c>
      <c r="V82" s="13">
        <f t="shared" si="24"/>
        <v>61139.952520551386</v>
      </c>
      <c r="W82" s="13">
        <f t="shared" si="25"/>
        <v>4148.0903827437496</v>
      </c>
      <c r="X82" s="38">
        <f t="shared" si="26"/>
        <v>7537.9575331545384</v>
      </c>
      <c r="Y82" s="37">
        <f t="shared" si="32"/>
        <v>2180.1830072432476</v>
      </c>
      <c r="Z82" s="13">
        <f t="shared" si="27"/>
        <v>56841.209149629343</v>
      </c>
      <c r="AA82" s="13">
        <f t="shared" si="28"/>
        <v>2881.9263300781777</v>
      </c>
      <c r="AB82" s="38">
        <f t="shared" si="29"/>
        <v>7537.9575331545384</v>
      </c>
    </row>
    <row r="83" spans="12:28" x14ac:dyDescent="0.2">
      <c r="L83">
        <v>82</v>
      </c>
      <c r="M83" s="37">
        <f t="shared" si="17"/>
        <v>2180.7453200342161</v>
      </c>
      <c r="N83" s="13">
        <f t="shared" si="18"/>
        <v>61703.611498036051</v>
      </c>
      <c r="O83" s="13">
        <f t="shared" si="19"/>
        <v>2933.2283870834362</v>
      </c>
      <c r="P83" s="13">
        <f t="shared" si="20"/>
        <v>7537.9575331545375</v>
      </c>
      <c r="Q83" s="37">
        <f t="shared" si="30"/>
        <v>2200.1177917217556</v>
      </c>
      <c r="R83" s="13">
        <f t="shared" si="21"/>
        <v>122279.90504110277</v>
      </c>
      <c r="S83" s="13">
        <f t="shared" si="22"/>
        <v>3691.3361458815452</v>
      </c>
      <c r="T83" s="38">
        <f t="shared" si="23"/>
        <v>7537.9575331545375</v>
      </c>
      <c r="U83" s="37">
        <f t="shared" si="31"/>
        <v>3393.2761540949668</v>
      </c>
      <c r="V83" s="13">
        <f t="shared" si="24"/>
        <v>61139.952520551386</v>
      </c>
      <c r="W83" s="13">
        <f t="shared" si="25"/>
        <v>4138.8853311748617</v>
      </c>
      <c r="X83" s="38">
        <f t="shared" si="26"/>
        <v>7537.9575331545384</v>
      </c>
      <c r="Y83" s="37">
        <f t="shared" si="32"/>
        <v>2180.1830072432476</v>
      </c>
      <c r="Z83" s="13">
        <f t="shared" si="27"/>
        <v>56841.209149629343</v>
      </c>
      <c r="AA83" s="13">
        <f t="shared" si="28"/>
        <v>2873.3684846777519</v>
      </c>
      <c r="AB83" s="38">
        <f t="shared" si="29"/>
        <v>7537.9575331545384</v>
      </c>
    </row>
    <row r="84" spans="12:28" x14ac:dyDescent="0.2">
      <c r="L84">
        <v>83</v>
      </c>
      <c r="M84" s="37">
        <f t="shared" si="17"/>
        <v>2180.7453200342161</v>
      </c>
      <c r="N84" s="13">
        <f t="shared" si="18"/>
        <v>61703.611498036051</v>
      </c>
      <c r="O84" s="13">
        <f t="shared" si="19"/>
        <v>2924.1623260346505</v>
      </c>
      <c r="P84" s="13">
        <f t="shared" si="20"/>
        <v>7537.9575331545375</v>
      </c>
      <c r="Q84" s="37">
        <f t="shared" si="30"/>
        <v>2200.1177917217556</v>
      </c>
      <c r="R84" s="13">
        <f t="shared" si="21"/>
        <v>122279.90504110277</v>
      </c>
      <c r="S84" s="13">
        <f t="shared" si="22"/>
        <v>3673.3696596868494</v>
      </c>
      <c r="T84" s="38">
        <f t="shared" si="23"/>
        <v>7537.9575331545375</v>
      </c>
      <c r="U84" s="37">
        <f t="shared" si="31"/>
        <v>3393.2761540949668</v>
      </c>
      <c r="V84" s="13">
        <f t="shared" si="24"/>
        <v>61139.952520551386</v>
      </c>
      <c r="W84" s="13">
        <f t="shared" si="25"/>
        <v>4129.9020880775133</v>
      </c>
      <c r="X84" s="38">
        <f t="shared" si="26"/>
        <v>7537.9575331545384</v>
      </c>
      <c r="Y84" s="37">
        <f t="shared" si="32"/>
        <v>2180.1830072432476</v>
      </c>
      <c r="Z84" s="13">
        <f t="shared" si="27"/>
        <v>56841.209149629343</v>
      </c>
      <c r="AA84" s="13">
        <f t="shared" si="28"/>
        <v>2865.0168524195046</v>
      </c>
      <c r="AB84" s="38">
        <f t="shared" si="29"/>
        <v>7537.9575331545384</v>
      </c>
    </row>
    <row r="85" spans="12:28" x14ac:dyDescent="0.2">
      <c r="L85">
        <v>84</v>
      </c>
      <c r="M85" s="37">
        <f t="shared" si="17"/>
        <v>2180.7453200342161</v>
      </c>
      <c r="N85" s="13">
        <f t="shared" si="18"/>
        <v>61703.611498036051</v>
      </c>
      <c r="O85" s="13">
        <f t="shared" si="19"/>
        <v>2915.3121235822646</v>
      </c>
      <c r="P85" s="13">
        <f t="shared" si="20"/>
        <v>7537.9575331545375</v>
      </c>
      <c r="Q85" s="37">
        <f t="shared" si="30"/>
        <v>2200.1177917217556</v>
      </c>
      <c r="R85" s="13">
        <f t="shared" si="21"/>
        <v>122279.90504110277</v>
      </c>
      <c r="S85" s="13">
        <f t="shared" si="22"/>
        <v>3655.8309469729793</v>
      </c>
      <c r="T85" s="38">
        <f t="shared" si="23"/>
        <v>7537.9575331545375</v>
      </c>
      <c r="U85" s="37">
        <f t="shared" si="31"/>
        <v>3393.2761540949668</v>
      </c>
      <c r="V85" s="13">
        <f t="shared" si="24"/>
        <v>61139.952520551386</v>
      </c>
      <c r="W85" s="13">
        <f t="shared" si="25"/>
        <v>4121.1327317205787</v>
      </c>
      <c r="X85" s="38">
        <f t="shared" si="26"/>
        <v>7537.9575331545384</v>
      </c>
      <c r="Y85" s="37">
        <f t="shared" si="32"/>
        <v>2180.1830072432476</v>
      </c>
      <c r="Z85" s="13">
        <f t="shared" si="27"/>
        <v>56841.209149629343</v>
      </c>
      <c r="AA85" s="13">
        <f t="shared" si="28"/>
        <v>2856.8640685483588</v>
      </c>
      <c r="AB85" s="38">
        <f t="shared" si="29"/>
        <v>7537.9575331545384</v>
      </c>
    </row>
    <row r="86" spans="12:28" x14ac:dyDescent="0.2">
      <c r="L86">
        <v>85</v>
      </c>
      <c r="M86" s="37">
        <f t="shared" si="17"/>
        <v>2180.7453200342161</v>
      </c>
      <c r="N86" s="13">
        <f t="shared" si="18"/>
        <v>61703.611498036051</v>
      </c>
      <c r="O86" s="13">
        <f t="shared" si="19"/>
        <v>2906.6701611875815</v>
      </c>
      <c r="P86" s="13">
        <f t="shared" si="20"/>
        <v>7537.9575331545375</v>
      </c>
      <c r="Q86" s="37">
        <f t="shared" si="30"/>
        <v>2200.1177917217556</v>
      </c>
      <c r="R86" s="13">
        <f t="shared" si="21"/>
        <v>122279.90504110277</v>
      </c>
      <c r="S86" s="13">
        <f t="shared" si="22"/>
        <v>3638.7049098523767</v>
      </c>
      <c r="T86" s="38">
        <f t="shared" si="23"/>
        <v>7537.9575331545375</v>
      </c>
      <c r="U86" s="37">
        <f t="shared" si="31"/>
        <v>3393.2761540949668</v>
      </c>
      <c r="V86" s="13">
        <f t="shared" si="24"/>
        <v>61139.952520551386</v>
      </c>
      <c r="W86" s="13">
        <f t="shared" si="25"/>
        <v>4112.5697131602774</v>
      </c>
      <c r="X86" s="38">
        <f t="shared" si="26"/>
        <v>7537.9575331545384</v>
      </c>
      <c r="Y86" s="37">
        <f t="shared" si="32"/>
        <v>2180.1830072432476</v>
      </c>
      <c r="Z86" s="13">
        <f t="shared" si="27"/>
        <v>56841.209149629343</v>
      </c>
      <c r="AA86" s="13">
        <f t="shared" si="28"/>
        <v>2848.9031148859458</v>
      </c>
      <c r="AB86" s="38">
        <f t="shared" si="29"/>
        <v>7537.9575331545384</v>
      </c>
    </row>
    <row r="87" spans="12:28" x14ac:dyDescent="0.2">
      <c r="L87">
        <v>86</v>
      </c>
      <c r="M87" s="37">
        <f t="shared" si="17"/>
        <v>2180.7453200342161</v>
      </c>
      <c r="N87" s="13">
        <f t="shared" si="18"/>
        <v>61703.611498036051</v>
      </c>
      <c r="O87" s="13">
        <f t="shared" si="19"/>
        <v>2898.2291746625424</v>
      </c>
      <c r="P87" s="13">
        <f t="shared" si="20"/>
        <v>7537.9575331545375</v>
      </c>
      <c r="Q87" s="37">
        <f t="shared" si="30"/>
        <v>2200.1177917217556</v>
      </c>
      <c r="R87" s="13">
        <f t="shared" si="21"/>
        <v>122279.90504110277</v>
      </c>
      <c r="S87" s="13">
        <f t="shared" si="22"/>
        <v>3621.977152664811</v>
      </c>
      <c r="T87" s="38">
        <f t="shared" si="23"/>
        <v>7537.9575331545375</v>
      </c>
      <c r="U87" s="37">
        <f t="shared" si="31"/>
        <v>3393.2761540949668</v>
      </c>
      <c r="V87" s="13">
        <f t="shared" si="24"/>
        <v>61139.952520551386</v>
      </c>
      <c r="W87" s="13">
        <f t="shared" si="25"/>
        <v>4104.2058345664946</v>
      </c>
      <c r="X87" s="38">
        <f t="shared" si="26"/>
        <v>7537.9575331545384</v>
      </c>
      <c r="Y87" s="37">
        <f t="shared" si="32"/>
        <v>2180.1830072432476</v>
      </c>
      <c r="Z87" s="13">
        <f t="shared" si="27"/>
        <v>56841.209149629343</v>
      </c>
      <c r="AA87" s="13">
        <f t="shared" si="28"/>
        <v>2841.1272996807984</v>
      </c>
      <c r="AB87" s="38">
        <f t="shared" si="29"/>
        <v>7537.9575331545384</v>
      </c>
    </row>
    <row r="88" spans="12:28" x14ac:dyDescent="0.2">
      <c r="L88">
        <v>87</v>
      </c>
      <c r="M88" s="37">
        <f t="shared" si="17"/>
        <v>2180.7453200342161</v>
      </c>
      <c r="N88" s="13">
        <f t="shared" si="18"/>
        <v>61703.611498036051</v>
      </c>
      <c r="O88" s="13">
        <f t="shared" si="19"/>
        <v>2889.9822338047452</v>
      </c>
      <c r="P88" s="13">
        <f t="shared" si="20"/>
        <v>7537.9575331545375</v>
      </c>
      <c r="Q88" s="37">
        <f t="shared" si="30"/>
        <v>2200.1177917217556</v>
      </c>
      <c r="R88" s="13">
        <f t="shared" si="21"/>
        <v>122279.90504110277</v>
      </c>
      <c r="S88" s="13">
        <f t="shared" si="22"/>
        <v>3605.6339416194887</v>
      </c>
      <c r="T88" s="38">
        <f t="shared" si="23"/>
        <v>7537.9575331545375</v>
      </c>
      <c r="U88" s="37">
        <f t="shared" si="31"/>
        <v>3393.2761540949668</v>
      </c>
      <c r="V88" s="13">
        <f t="shared" si="24"/>
        <v>61139.952520551386</v>
      </c>
      <c r="W88" s="13">
        <f t="shared" si="25"/>
        <v>4096.034229043833</v>
      </c>
      <c r="X88" s="38">
        <f t="shared" si="26"/>
        <v>7537.9575331545384</v>
      </c>
      <c r="Y88" s="37">
        <f t="shared" si="32"/>
        <v>2180.1830072432476</v>
      </c>
      <c r="Z88" s="13">
        <f t="shared" si="27"/>
        <v>56841.209149629343</v>
      </c>
      <c r="AA88" s="13">
        <f t="shared" si="28"/>
        <v>2833.5302388481828</v>
      </c>
      <c r="AB88" s="38">
        <f t="shared" si="29"/>
        <v>7537.9575331545384</v>
      </c>
    </row>
    <row r="89" spans="12:28" x14ac:dyDescent="0.2">
      <c r="L89">
        <v>88</v>
      </c>
      <c r="M89" s="37">
        <f t="shared" si="17"/>
        <v>2180.7453200342161</v>
      </c>
      <c r="N89" s="13">
        <f t="shared" si="18"/>
        <v>61703.611498036051</v>
      </c>
      <c r="O89" s="13">
        <f t="shared" si="19"/>
        <v>2881.9227234209893</v>
      </c>
      <c r="P89" s="13">
        <f t="shared" si="20"/>
        <v>7537.9575331545375</v>
      </c>
      <c r="Q89" s="37">
        <f t="shared" si="30"/>
        <v>2200.1177917217556</v>
      </c>
      <c r="R89" s="13">
        <f t="shared" si="21"/>
        <v>122279.90504110277</v>
      </c>
      <c r="S89" s="13">
        <f t="shared" si="22"/>
        <v>3589.6621671888324</v>
      </c>
      <c r="T89" s="38">
        <f t="shared" si="23"/>
        <v>7537.9575331545375</v>
      </c>
      <c r="U89" s="37">
        <f t="shared" si="31"/>
        <v>3393.2761540949668</v>
      </c>
      <c r="V89" s="13">
        <f t="shared" si="24"/>
        <v>61139.952520551386</v>
      </c>
      <c r="W89" s="13">
        <f t="shared" si="25"/>
        <v>4088.0483418285053</v>
      </c>
      <c r="X89" s="38">
        <f t="shared" si="26"/>
        <v>7537.9575331545384</v>
      </c>
      <c r="Y89" s="37">
        <f t="shared" si="32"/>
        <v>2180.1830072432476</v>
      </c>
      <c r="Z89" s="13">
        <f t="shared" si="27"/>
        <v>56841.209149629343</v>
      </c>
      <c r="AA89" s="13">
        <f t="shared" si="28"/>
        <v>2826.1058384890357</v>
      </c>
      <c r="AB89" s="38">
        <f t="shared" si="29"/>
        <v>7537.9575331545384</v>
      </c>
    </row>
    <row r="90" spans="12:28" x14ac:dyDescent="0.2">
      <c r="L90">
        <v>89</v>
      </c>
      <c r="M90" s="37">
        <f t="shared" si="17"/>
        <v>2180.7453200342161</v>
      </c>
      <c r="N90" s="13">
        <f t="shared" si="18"/>
        <v>61703.611498036051</v>
      </c>
      <c r="O90" s="13">
        <f t="shared" si="19"/>
        <v>2874.0443256301269</v>
      </c>
      <c r="P90" s="13">
        <f t="shared" si="20"/>
        <v>7537.9575331545375</v>
      </c>
      <c r="Q90" s="37">
        <f t="shared" si="30"/>
        <v>2200.1177917217556</v>
      </c>
      <c r="R90" s="13">
        <f t="shared" si="21"/>
        <v>122279.90504110277</v>
      </c>
      <c r="S90" s="13">
        <f t="shared" si="22"/>
        <v>3574.0493090375171</v>
      </c>
      <c r="T90" s="38">
        <f t="shared" si="23"/>
        <v>7537.9575331545375</v>
      </c>
      <c r="U90" s="37">
        <f t="shared" si="31"/>
        <v>3393.2761540949668</v>
      </c>
      <c r="V90" s="13">
        <f t="shared" si="24"/>
        <v>61139.952520551386</v>
      </c>
      <c r="W90" s="13">
        <f t="shared" si="25"/>
        <v>4080.2419127528474</v>
      </c>
      <c r="X90" s="38">
        <f t="shared" si="26"/>
        <v>7537.9575331545384</v>
      </c>
      <c r="Y90" s="37">
        <f t="shared" si="32"/>
        <v>2180.1830072432476</v>
      </c>
      <c r="Z90" s="13">
        <f t="shared" si="27"/>
        <v>56841.209149629343</v>
      </c>
      <c r="AA90" s="13">
        <f t="shared" si="28"/>
        <v>2818.8482785873975</v>
      </c>
      <c r="AB90" s="38">
        <f t="shared" si="29"/>
        <v>7537.9575331545384</v>
      </c>
    </row>
    <row r="91" spans="12:28" x14ac:dyDescent="0.2">
      <c r="L91">
        <v>90</v>
      </c>
      <c r="M91" s="37">
        <f t="shared" si="17"/>
        <v>2180.7453200342161</v>
      </c>
      <c r="N91" s="13">
        <f t="shared" si="18"/>
        <v>61703.611498036051</v>
      </c>
      <c r="O91" s="13">
        <f t="shared" si="19"/>
        <v>2866.3410033457276</v>
      </c>
      <c r="P91" s="13">
        <f t="shared" si="20"/>
        <v>7537.9575331545375</v>
      </c>
      <c r="Q91" s="37">
        <f t="shared" si="30"/>
        <v>2200.1177917217556</v>
      </c>
      <c r="R91" s="13">
        <f t="shared" si="21"/>
        <v>122279.90504110277</v>
      </c>
      <c r="S91" s="13">
        <f t="shared" si="22"/>
        <v>3558.7834032895644</v>
      </c>
      <c r="T91" s="38">
        <f t="shared" si="23"/>
        <v>7537.9575331545375</v>
      </c>
      <c r="U91" s="37">
        <f t="shared" si="31"/>
        <v>3393.2761540949668</v>
      </c>
      <c r="V91" s="13">
        <f t="shared" si="24"/>
        <v>61139.952520551386</v>
      </c>
      <c r="W91" s="13">
        <f t="shared" si="25"/>
        <v>4072.6089598788712</v>
      </c>
      <c r="X91" s="38">
        <f t="shared" si="26"/>
        <v>7537.9575331545384</v>
      </c>
      <c r="Y91" s="37">
        <f t="shared" si="32"/>
        <v>2180.1830072432476</v>
      </c>
      <c r="Z91" s="13">
        <f t="shared" si="27"/>
        <v>56841.209149629343</v>
      </c>
      <c r="AA91" s="13">
        <f t="shared" si="28"/>
        <v>2811.7519977946849</v>
      </c>
      <c r="AB91" s="38">
        <f t="shared" si="29"/>
        <v>7537.9575331545384</v>
      </c>
    </row>
    <row r="92" spans="12:28" x14ac:dyDescent="0.2">
      <c r="L92">
        <v>91</v>
      </c>
      <c r="M92" s="37">
        <f t="shared" si="17"/>
        <v>2180.7453200342161</v>
      </c>
      <c r="N92" s="13">
        <f t="shared" si="18"/>
        <v>61703.611498036051</v>
      </c>
      <c r="O92" s="13">
        <f t="shared" si="19"/>
        <v>2858.806984847799</v>
      </c>
      <c r="P92" s="13">
        <f t="shared" si="20"/>
        <v>7537.9575331545375</v>
      </c>
      <c r="Q92" s="37">
        <f t="shared" si="30"/>
        <v>2200.1177917217556</v>
      </c>
      <c r="R92" s="13">
        <f t="shared" si="21"/>
        <v>122279.90504110277</v>
      </c>
      <c r="S92" s="13">
        <f t="shared" si="22"/>
        <v>3543.8530119536545</v>
      </c>
      <c r="T92" s="38">
        <f t="shared" si="23"/>
        <v>7537.9575331545375</v>
      </c>
      <c r="U92" s="37">
        <f t="shared" si="31"/>
        <v>3393.2761540949668</v>
      </c>
      <c r="V92" s="13">
        <f t="shared" si="24"/>
        <v>61139.952520551386</v>
      </c>
      <c r="W92" s="13">
        <f t="shared" si="25"/>
        <v>4065.1437642109163</v>
      </c>
      <c r="X92" s="38">
        <f t="shared" si="26"/>
        <v>7537.9575331545384</v>
      </c>
      <c r="Y92" s="37">
        <f t="shared" si="32"/>
        <v>2180.1830072432476</v>
      </c>
      <c r="Z92" s="13">
        <f t="shared" si="27"/>
        <v>56841.209149629343</v>
      </c>
      <c r="AA92" s="13">
        <f t="shared" si="28"/>
        <v>2804.8116792171963</v>
      </c>
      <c r="AB92" s="38">
        <f t="shared" si="29"/>
        <v>7537.9575331545384</v>
      </c>
    </row>
    <row r="93" spans="12:28" x14ac:dyDescent="0.2">
      <c r="L93">
        <v>92</v>
      </c>
      <c r="M93" s="37">
        <f t="shared" si="17"/>
        <v>2180.7453200342161</v>
      </c>
      <c r="N93" s="13">
        <f t="shared" si="18"/>
        <v>61703.611498036051</v>
      </c>
      <c r="O93" s="13">
        <f t="shared" si="19"/>
        <v>2851.4367493606951</v>
      </c>
      <c r="P93" s="13">
        <f t="shared" si="20"/>
        <v>7537.9575331545375</v>
      </c>
      <c r="Q93" s="37">
        <f t="shared" si="30"/>
        <v>2200.1177917217556</v>
      </c>
      <c r="R93" s="13">
        <f t="shared" si="21"/>
        <v>122279.90504110277</v>
      </c>
      <c r="S93" s="13">
        <f t="shared" si="22"/>
        <v>3529.247194342438</v>
      </c>
      <c r="T93" s="38">
        <f t="shared" si="23"/>
        <v>7537.9575331545375</v>
      </c>
      <c r="U93" s="37">
        <f t="shared" si="31"/>
        <v>3393.2761540949668</v>
      </c>
      <c r="V93" s="13">
        <f t="shared" si="24"/>
        <v>61139.952520551386</v>
      </c>
      <c r="W93" s="13">
        <f t="shared" si="25"/>
        <v>4057.840855405308</v>
      </c>
      <c r="X93" s="38">
        <f t="shared" si="26"/>
        <v>7537.9575331545384</v>
      </c>
      <c r="Y93" s="37">
        <f t="shared" si="32"/>
        <v>2180.1830072432476</v>
      </c>
      <c r="Z93" s="13">
        <f t="shared" si="27"/>
        <v>56841.209149629343</v>
      </c>
      <c r="AA93" s="13">
        <f t="shared" si="28"/>
        <v>2798.0222371305231</v>
      </c>
      <c r="AB93" s="38">
        <f t="shared" si="29"/>
        <v>7537.9575331545384</v>
      </c>
    </row>
    <row r="94" spans="12:28" x14ac:dyDescent="0.2">
      <c r="L94">
        <v>93</v>
      </c>
      <c r="M94" s="37">
        <f t="shared" si="17"/>
        <v>2180.7453200342161</v>
      </c>
      <c r="N94" s="13">
        <f t="shared" si="18"/>
        <v>61703.611498036051</v>
      </c>
      <c r="O94" s="13">
        <f t="shared" si="19"/>
        <v>2844.2250135614854</v>
      </c>
      <c r="P94" s="13">
        <f t="shared" si="20"/>
        <v>7537.9575331545375</v>
      </c>
      <c r="Q94" s="37">
        <f t="shared" si="30"/>
        <v>2200.1177917217556</v>
      </c>
      <c r="R94" s="13">
        <f t="shared" si="21"/>
        <v>122279.90504110277</v>
      </c>
      <c r="S94" s="13">
        <f t="shared" si="22"/>
        <v>3514.9554803357642</v>
      </c>
      <c r="T94" s="38">
        <f t="shared" si="23"/>
        <v>7537.9575331545375</v>
      </c>
      <c r="U94" s="37">
        <f t="shared" si="31"/>
        <v>3393.2761540949668</v>
      </c>
      <c r="V94" s="13">
        <f t="shared" si="24"/>
        <v>61139.952520551386</v>
      </c>
      <c r="W94" s="13">
        <f t="shared" si="25"/>
        <v>4050.6949984019711</v>
      </c>
      <c r="X94" s="38">
        <f t="shared" si="26"/>
        <v>7537.9575331545384</v>
      </c>
      <c r="Y94" s="37">
        <f t="shared" si="32"/>
        <v>2180.1830072432476</v>
      </c>
      <c r="Z94" s="13">
        <f t="shared" si="27"/>
        <v>56841.209149629343</v>
      </c>
      <c r="AA94" s="13">
        <f t="shared" si="28"/>
        <v>2791.3788045510901</v>
      </c>
      <c r="AB94" s="38">
        <f t="shared" si="29"/>
        <v>7537.9575331545384</v>
      </c>
    </row>
    <row r="95" spans="12:28" x14ac:dyDescent="0.2">
      <c r="L95">
        <v>94</v>
      </c>
      <c r="M95" s="37">
        <f t="shared" si="17"/>
        <v>2180.7453200342161</v>
      </c>
      <c r="N95" s="13">
        <f t="shared" si="18"/>
        <v>61703.611498036051</v>
      </c>
      <c r="O95" s="13">
        <f t="shared" si="19"/>
        <v>2837.1667189494933</v>
      </c>
      <c r="P95" s="13">
        <f t="shared" si="20"/>
        <v>7537.9575331545375</v>
      </c>
      <c r="Q95" s="37">
        <f t="shared" si="30"/>
        <v>2200.1177917217556</v>
      </c>
      <c r="R95" s="13">
        <f t="shared" si="21"/>
        <v>122279.90504110277</v>
      </c>
      <c r="S95" s="13">
        <f t="shared" si="22"/>
        <v>3500.9678453505085</v>
      </c>
      <c r="T95" s="38">
        <f t="shared" si="23"/>
        <v>7537.9575331545375</v>
      </c>
      <c r="U95" s="37">
        <f t="shared" si="31"/>
        <v>3393.2761540949668</v>
      </c>
      <c r="V95" s="13">
        <f t="shared" si="24"/>
        <v>61139.952520551386</v>
      </c>
      <c r="W95" s="13">
        <f t="shared" si="25"/>
        <v>4043.7011809093433</v>
      </c>
      <c r="X95" s="38">
        <f t="shared" si="26"/>
        <v>7537.9575331545384</v>
      </c>
      <c r="Y95" s="37">
        <f t="shared" si="32"/>
        <v>2180.1830072432476</v>
      </c>
      <c r="Z95" s="13">
        <f t="shared" si="27"/>
        <v>56841.209149629343</v>
      </c>
      <c r="AA95" s="13">
        <f t="shared" si="28"/>
        <v>2784.8767216010065</v>
      </c>
      <c r="AB95" s="38">
        <f t="shared" si="29"/>
        <v>7537.9575331545384</v>
      </c>
    </row>
    <row r="96" spans="12:28" x14ac:dyDescent="0.2">
      <c r="L96">
        <v>95</v>
      </c>
      <c r="M96" s="37">
        <f t="shared" si="17"/>
        <v>2180.7453200342161</v>
      </c>
      <c r="N96" s="13">
        <f t="shared" si="18"/>
        <v>61703.611498036051</v>
      </c>
      <c r="O96" s="13">
        <f t="shared" si="19"/>
        <v>2830.2570200135428</v>
      </c>
      <c r="P96" s="13">
        <f t="shared" si="20"/>
        <v>7537.9575331545375</v>
      </c>
      <c r="Q96" s="37">
        <f t="shared" si="30"/>
        <v>2200.1177917217556</v>
      </c>
      <c r="R96" s="13">
        <f t="shared" si="21"/>
        <v>122279.90504110277</v>
      </c>
      <c r="S96" s="13">
        <f t="shared" si="22"/>
        <v>3487.2746868912582</v>
      </c>
      <c r="T96" s="38">
        <f t="shared" si="23"/>
        <v>7537.9575331545375</v>
      </c>
      <c r="U96" s="37">
        <f t="shared" si="31"/>
        <v>3393.2761540949668</v>
      </c>
      <c r="V96" s="13">
        <f t="shared" si="24"/>
        <v>61139.952520551386</v>
      </c>
      <c r="W96" s="13">
        <f t="shared" si="25"/>
        <v>4036.8546016797181</v>
      </c>
      <c r="X96" s="38">
        <f t="shared" si="26"/>
        <v>7537.9575331545384</v>
      </c>
      <c r="Y96" s="37">
        <f t="shared" si="32"/>
        <v>2180.1830072432476</v>
      </c>
      <c r="Z96" s="13">
        <f t="shared" si="27"/>
        <v>56841.209149629343</v>
      </c>
      <c r="AA96" s="13">
        <f t="shared" si="28"/>
        <v>2778.5115246077671</v>
      </c>
      <c r="AB96" s="38">
        <f t="shared" si="29"/>
        <v>7537.9575331545384</v>
      </c>
    </row>
    <row r="97" spans="12:28" x14ac:dyDescent="0.2">
      <c r="L97">
        <v>96</v>
      </c>
      <c r="M97" s="37">
        <f t="shared" si="17"/>
        <v>2180.7453200342161</v>
      </c>
      <c r="N97" s="13">
        <f t="shared" si="18"/>
        <v>61703.611498036051</v>
      </c>
      <c r="O97" s="13">
        <f t="shared" si="19"/>
        <v>2823.4912731387585</v>
      </c>
      <c r="P97" s="13">
        <f t="shared" si="20"/>
        <v>7537.9575331545375</v>
      </c>
      <c r="Q97" s="37">
        <f t="shared" si="30"/>
        <v>2200.1177917217556</v>
      </c>
      <c r="R97" s="13">
        <f t="shared" si="21"/>
        <v>122279.90504110277</v>
      </c>
      <c r="S97" s="13">
        <f t="shared" si="22"/>
        <v>3473.8668025665761</v>
      </c>
      <c r="T97" s="38">
        <f t="shared" si="23"/>
        <v>7537.9575331545375</v>
      </c>
      <c r="U97" s="37">
        <f t="shared" si="31"/>
        <v>3393.2761540949668</v>
      </c>
      <c r="V97" s="13">
        <f t="shared" si="24"/>
        <v>61139.952520551386</v>
      </c>
      <c r="W97" s="13">
        <f t="shared" si="25"/>
        <v>4030.1506595173769</v>
      </c>
      <c r="X97" s="38">
        <f t="shared" si="26"/>
        <v>7537.9575331545384</v>
      </c>
      <c r="Y97" s="37">
        <f t="shared" si="32"/>
        <v>2180.1830072432476</v>
      </c>
      <c r="Z97" s="13">
        <f t="shared" si="27"/>
        <v>56841.209149629343</v>
      </c>
      <c r="AA97" s="13">
        <f t="shared" si="28"/>
        <v>2772.2789358852201</v>
      </c>
      <c r="AB97" s="38">
        <f t="shared" si="29"/>
        <v>7537.9575331545384</v>
      </c>
    </row>
    <row r="98" spans="12:28" x14ac:dyDescent="0.2">
      <c r="L98">
        <v>97</v>
      </c>
      <c r="M98" s="37">
        <f t="shared" si="17"/>
        <v>2180.7453200342161</v>
      </c>
      <c r="N98" s="13">
        <f t="shared" si="18"/>
        <v>61703.611498036051</v>
      </c>
      <c r="O98" s="13">
        <f t="shared" si="19"/>
        <v>2816.8650261995363</v>
      </c>
      <c r="P98" s="13">
        <f t="shared" si="20"/>
        <v>7537.9575331545375</v>
      </c>
      <c r="Q98" s="37">
        <f t="shared" si="30"/>
        <v>2200.1177917217556</v>
      </c>
      <c r="R98" s="13">
        <f t="shared" si="21"/>
        <v>122279.90504110277</v>
      </c>
      <c r="S98" s="13">
        <f t="shared" si="22"/>
        <v>3460.7353694650828</v>
      </c>
      <c r="T98" s="38">
        <f t="shared" si="23"/>
        <v>7537.9575331545375</v>
      </c>
      <c r="U98" s="37">
        <f t="shared" si="31"/>
        <v>3393.2761540949668</v>
      </c>
      <c r="V98" s="13">
        <f t="shared" si="24"/>
        <v>61139.952520551386</v>
      </c>
      <c r="W98" s="13">
        <f t="shared" si="25"/>
        <v>4023.5849429666305</v>
      </c>
      <c r="X98" s="38">
        <f t="shared" si="26"/>
        <v>7537.9575331545384</v>
      </c>
      <c r="Y98" s="37">
        <f t="shared" si="32"/>
        <v>2180.1830072432476</v>
      </c>
      <c r="Z98" s="13">
        <f t="shared" si="27"/>
        <v>56841.209149629343</v>
      </c>
      <c r="AA98" s="13">
        <f t="shared" si="28"/>
        <v>2766.1748541466432</v>
      </c>
      <c r="AB98" s="38">
        <f t="shared" si="29"/>
        <v>7537.9575331545384</v>
      </c>
    </row>
    <row r="99" spans="12:28" x14ac:dyDescent="0.2">
      <c r="L99">
        <v>98</v>
      </c>
      <c r="M99" s="37">
        <f t="shared" si="17"/>
        <v>2180.7453200342161</v>
      </c>
      <c r="N99" s="13">
        <f t="shared" si="18"/>
        <v>61703.611498036051</v>
      </c>
      <c r="O99" s="13">
        <f t="shared" si="19"/>
        <v>2810.3740087896858</v>
      </c>
      <c r="P99" s="13">
        <f t="shared" si="20"/>
        <v>7537.9575331545375</v>
      </c>
      <c r="Q99" s="37">
        <f t="shared" si="30"/>
        <v>2200.1177917217556</v>
      </c>
      <c r="R99" s="13">
        <f t="shared" si="21"/>
        <v>122279.90504110277</v>
      </c>
      <c r="S99" s="13">
        <f t="shared" si="22"/>
        <v>3447.8719247942327</v>
      </c>
      <c r="T99" s="38">
        <f t="shared" si="23"/>
        <v>7537.9575331545375</v>
      </c>
      <c r="U99" s="37">
        <f t="shared" si="31"/>
        <v>3393.2761540949668</v>
      </c>
      <c r="V99" s="13">
        <f t="shared" si="24"/>
        <v>61139.952520551386</v>
      </c>
      <c r="W99" s="13">
        <f t="shared" si="25"/>
        <v>4017.1532206312054</v>
      </c>
      <c r="X99" s="38">
        <f t="shared" si="26"/>
        <v>7537.9575331545384</v>
      </c>
      <c r="Y99" s="37">
        <f t="shared" si="32"/>
        <v>2180.1830072432476</v>
      </c>
      <c r="Z99" s="13">
        <f t="shared" si="27"/>
        <v>56841.209149629343</v>
      </c>
      <c r="AA99" s="13">
        <f t="shared" si="28"/>
        <v>2760.1953455047715</v>
      </c>
      <c r="AB99" s="38">
        <f t="shared" si="29"/>
        <v>7537.9575331545384</v>
      </c>
    </row>
    <row r="100" spans="12:28" x14ac:dyDescent="0.2">
      <c r="L100">
        <v>99</v>
      </c>
      <c r="M100" s="37">
        <f t="shared" si="17"/>
        <v>2180.7453200342161</v>
      </c>
      <c r="N100" s="13">
        <f t="shared" si="18"/>
        <v>61703.611498036051</v>
      </c>
      <c r="O100" s="13">
        <f t="shared" si="19"/>
        <v>2804.0141230446811</v>
      </c>
      <c r="P100" s="13">
        <f t="shared" si="20"/>
        <v>7537.9575331545375</v>
      </c>
      <c r="Q100" s="37">
        <f t="shared" si="30"/>
        <v>2200.1177917217556</v>
      </c>
      <c r="R100" s="13">
        <f t="shared" si="21"/>
        <v>122279.90504110277</v>
      </c>
      <c r="S100" s="13">
        <f t="shared" si="22"/>
        <v>3435.2683476924904</v>
      </c>
      <c r="T100" s="38">
        <f t="shared" si="23"/>
        <v>7537.9575331545375</v>
      </c>
      <c r="U100" s="37">
        <f t="shared" si="31"/>
        <v>3393.2761540949668</v>
      </c>
      <c r="V100" s="13">
        <f t="shared" si="24"/>
        <v>61139.952520551386</v>
      </c>
      <c r="W100" s="13">
        <f t="shared" si="25"/>
        <v>4010.8514320803342</v>
      </c>
      <c r="X100" s="38">
        <f t="shared" si="26"/>
        <v>7537.9575331545384</v>
      </c>
      <c r="Y100" s="37">
        <f t="shared" si="32"/>
        <v>2180.1830072432476</v>
      </c>
      <c r="Z100" s="13">
        <f t="shared" si="27"/>
        <v>56841.209149629343</v>
      </c>
      <c r="AA100" s="13">
        <f t="shared" si="28"/>
        <v>2754.3366350172814</v>
      </c>
      <c r="AB100" s="38">
        <f t="shared" si="29"/>
        <v>7537.9575331545384</v>
      </c>
    </row>
    <row r="101" spans="12:28" x14ac:dyDescent="0.2">
      <c r="L101">
        <v>100</v>
      </c>
      <c r="M101" s="37">
        <f t="shared" si="17"/>
        <v>2180.7453200342161</v>
      </c>
      <c r="N101" s="13">
        <f t="shared" si="18"/>
        <v>61703.611498036051</v>
      </c>
      <c r="O101" s="13">
        <f t="shared" si="19"/>
        <v>2797.7814350145763</v>
      </c>
      <c r="P101" s="13">
        <f t="shared" si="20"/>
        <v>7537.9575331545375</v>
      </c>
      <c r="Q101" s="37">
        <f t="shared" si="30"/>
        <v>2200.1177917217556</v>
      </c>
      <c r="R101" s="13">
        <f t="shared" si="21"/>
        <v>122279.90504110277</v>
      </c>
      <c r="S101" s="13">
        <f t="shared" si="22"/>
        <v>3422.9168421327831</v>
      </c>
      <c r="T101" s="38">
        <f t="shared" si="23"/>
        <v>7537.9575331545375</v>
      </c>
      <c r="U101" s="37">
        <f t="shared" si="31"/>
        <v>3393.2761540949668</v>
      </c>
      <c r="V101" s="13">
        <f t="shared" si="24"/>
        <v>61139.952520551386</v>
      </c>
      <c r="W101" s="13">
        <f t="shared" si="25"/>
        <v>4004.6756793004806</v>
      </c>
      <c r="X101" s="38">
        <f t="shared" si="26"/>
        <v>7537.9575331545384</v>
      </c>
      <c r="Y101" s="37">
        <f t="shared" si="32"/>
        <v>2180.1830072432476</v>
      </c>
      <c r="Z101" s="13">
        <f t="shared" si="27"/>
        <v>56841.209149629343</v>
      </c>
      <c r="AA101" s="13">
        <f t="shared" si="28"/>
        <v>2748.5950987395408</v>
      </c>
      <c r="AB101" s="38">
        <f t="shared" si="29"/>
        <v>7537.9575331545384</v>
      </c>
    </row>
    <row r="102" spans="12:28" x14ac:dyDescent="0.2">
      <c r="L102">
        <v>101</v>
      </c>
      <c r="M102" s="37">
        <f t="shared" si="17"/>
        <v>2180.7453200342161</v>
      </c>
      <c r="N102" s="13">
        <f t="shared" si="18"/>
        <v>61703.611498036051</v>
      </c>
      <c r="O102" s="13">
        <f t="shared" si="19"/>
        <v>2791.6721665494247</v>
      </c>
      <c r="P102" s="13">
        <f t="shared" si="20"/>
        <v>7537.9575331545375</v>
      </c>
      <c r="Q102" s="37">
        <f t="shared" si="30"/>
        <v>2200.1177917217556</v>
      </c>
      <c r="R102" s="13">
        <f t="shared" si="21"/>
        <v>122279.90504110277</v>
      </c>
      <c r="S102" s="13">
        <f t="shared" si="22"/>
        <v>3410.8099208415852</v>
      </c>
      <c r="T102" s="38">
        <f t="shared" si="23"/>
        <v>7537.9575331545375</v>
      </c>
      <c r="U102" s="37">
        <f t="shared" si="31"/>
        <v>3393.2761540949668</v>
      </c>
      <c r="V102" s="13">
        <f t="shared" si="24"/>
        <v>61139.952520551386</v>
      </c>
      <c r="W102" s="13">
        <f t="shared" si="25"/>
        <v>3998.6222186548816</v>
      </c>
      <c r="X102" s="38">
        <f t="shared" si="26"/>
        <v>7537.9575331545384</v>
      </c>
      <c r="Y102" s="37">
        <f t="shared" si="32"/>
        <v>2180.1830072432476</v>
      </c>
      <c r="Z102" s="13">
        <f t="shared" si="27"/>
        <v>56841.209149629343</v>
      </c>
      <c r="AA102" s="13">
        <f t="shared" si="28"/>
        <v>2742.9672562494789</v>
      </c>
      <c r="AB102" s="38">
        <f t="shared" si="29"/>
        <v>7537.9575331545384</v>
      </c>
    </row>
    <row r="103" spans="12:28" x14ac:dyDescent="0.2">
      <c r="L103">
        <v>102</v>
      </c>
      <c r="M103" s="37">
        <f t="shared" si="17"/>
        <v>2180.7453200342161</v>
      </c>
      <c r="N103" s="13">
        <f t="shared" si="18"/>
        <v>61703.611498036051</v>
      </c>
      <c r="O103" s="13">
        <f t="shared" si="19"/>
        <v>2785.6826876620207</v>
      </c>
      <c r="P103" s="13">
        <f t="shared" si="20"/>
        <v>7537.9575331545375</v>
      </c>
      <c r="Q103" s="37">
        <f t="shared" si="30"/>
        <v>2200.1177917217556</v>
      </c>
      <c r="R103" s="13">
        <f t="shared" si="21"/>
        <v>122279.90504110277</v>
      </c>
      <c r="S103" s="13">
        <f t="shared" si="22"/>
        <v>3398.9403901639398</v>
      </c>
      <c r="T103" s="38">
        <f t="shared" si="23"/>
        <v>7537.9575331545375</v>
      </c>
      <c r="U103" s="37">
        <f t="shared" si="31"/>
        <v>3393.2761540949668</v>
      </c>
      <c r="V103" s="13">
        <f t="shared" si="24"/>
        <v>61139.952520551386</v>
      </c>
      <c r="W103" s="13">
        <f t="shared" si="25"/>
        <v>3992.687453316059</v>
      </c>
      <c r="X103" s="38">
        <f t="shared" si="26"/>
        <v>7537.9575331545384</v>
      </c>
      <c r="Y103" s="37">
        <f t="shared" si="32"/>
        <v>2180.1830072432476</v>
      </c>
      <c r="Z103" s="13">
        <f t="shared" si="27"/>
        <v>56841.209149629343</v>
      </c>
      <c r="AA103" s="13">
        <f t="shared" si="28"/>
        <v>2737.4497636121628</v>
      </c>
      <c r="AB103" s="38">
        <f t="shared" si="29"/>
        <v>7537.9575331545384</v>
      </c>
    </row>
    <row r="104" spans="12:28" x14ac:dyDescent="0.2">
      <c r="L104">
        <v>103</v>
      </c>
      <c r="M104" s="37">
        <f t="shared" si="17"/>
        <v>2180.7453200342161</v>
      </c>
      <c r="N104" s="13">
        <f t="shared" si="18"/>
        <v>61703.611498036051</v>
      </c>
      <c r="O104" s="13">
        <f t="shared" si="19"/>
        <v>2779.8095093355369</v>
      </c>
      <c r="P104" s="13">
        <f t="shared" si="20"/>
        <v>7537.9575331545375</v>
      </c>
      <c r="Q104" s="37">
        <f t="shared" si="30"/>
        <v>2200.1177917217556</v>
      </c>
      <c r="R104" s="13">
        <f t="shared" si="21"/>
        <v>122279.90504110277</v>
      </c>
      <c r="S104" s="13">
        <f t="shared" si="22"/>
        <v>3387.3013358101321</v>
      </c>
      <c r="T104" s="38">
        <f t="shared" si="23"/>
        <v>7537.9575331545375</v>
      </c>
      <c r="U104" s="37">
        <f t="shared" si="31"/>
        <v>3393.2761540949668</v>
      </c>
      <c r="V104" s="13">
        <f t="shared" si="24"/>
        <v>61139.952520551386</v>
      </c>
      <c r="W104" s="13">
        <f t="shared" si="25"/>
        <v>3986.8679261391553</v>
      </c>
      <c r="X104" s="38">
        <f t="shared" si="26"/>
        <v>7537.9575331545384</v>
      </c>
      <c r="Y104" s="37">
        <f t="shared" si="32"/>
        <v>2180.1830072432476</v>
      </c>
      <c r="Z104" s="13">
        <f t="shared" si="27"/>
        <v>56841.209149629343</v>
      </c>
      <c r="AA104" s="13">
        <f t="shared" si="28"/>
        <v>2732.039406754212</v>
      </c>
      <c r="AB104" s="38">
        <f t="shared" si="29"/>
        <v>7537.9575331545384</v>
      </c>
    </row>
    <row r="105" spans="12:28" x14ac:dyDescent="0.2">
      <c r="L105">
        <v>104</v>
      </c>
      <c r="M105" s="37">
        <f t="shared" si="17"/>
        <v>2180.7453200342161</v>
      </c>
      <c r="N105" s="13">
        <f t="shared" si="18"/>
        <v>61703.611498036051</v>
      </c>
      <c r="O105" s="13">
        <f t="shared" si="19"/>
        <v>2774.049276746101</v>
      </c>
      <c r="P105" s="13">
        <f t="shared" si="20"/>
        <v>7537.9575331545375</v>
      </c>
      <c r="Q105" s="37">
        <f t="shared" si="30"/>
        <v>2200.1177917217556</v>
      </c>
      <c r="R105" s="13">
        <f t="shared" si="21"/>
        <v>122279.90504110277</v>
      </c>
      <c r="S105" s="13">
        <f t="shared" si="22"/>
        <v>3375.8861094246668</v>
      </c>
      <c r="T105" s="38">
        <f t="shared" si="23"/>
        <v>7537.9575331545375</v>
      </c>
      <c r="U105" s="37">
        <f t="shared" si="31"/>
        <v>3393.2761540949668</v>
      </c>
      <c r="V105" s="13">
        <f t="shared" si="24"/>
        <v>61139.952520551386</v>
      </c>
      <c r="W105" s="13">
        <f t="shared" si="25"/>
        <v>3981.1603129464224</v>
      </c>
      <c r="X105" s="38">
        <f t="shared" si="26"/>
        <v>7537.9575331545384</v>
      </c>
      <c r="Y105" s="37">
        <f t="shared" si="32"/>
        <v>2180.1830072432476</v>
      </c>
      <c r="Z105" s="13">
        <f t="shared" si="27"/>
        <v>56841.209149629343</v>
      </c>
      <c r="AA105" s="13">
        <f t="shared" si="28"/>
        <v>2726.7330952204529</v>
      </c>
      <c r="AB105" s="38">
        <f t="shared" si="29"/>
        <v>7537.9575331545384</v>
      </c>
    </row>
    <row r="106" spans="12:28" x14ac:dyDescent="0.2">
      <c r="L106">
        <v>105</v>
      </c>
      <c r="M106" s="37">
        <f t="shared" si="17"/>
        <v>2180.7453200342161</v>
      </c>
      <c r="N106" s="13">
        <f t="shared" si="18"/>
        <v>61703.611498036051</v>
      </c>
      <c r="O106" s="13">
        <f t="shared" si="19"/>
        <v>2768.3987628726545</v>
      </c>
      <c r="P106" s="13">
        <f t="shared" si="20"/>
        <v>7537.9575331545375</v>
      </c>
      <c r="Q106" s="37">
        <f t="shared" si="30"/>
        <v>2200.1177917217556</v>
      </c>
      <c r="R106" s="13">
        <f t="shared" si="21"/>
        <v>122279.90504110277</v>
      </c>
      <c r="S106" s="13">
        <f t="shared" si="22"/>
        <v>3364.6883159227345</v>
      </c>
      <c r="T106" s="38">
        <f t="shared" si="23"/>
        <v>7537.9575331545375</v>
      </c>
      <c r="U106" s="37">
        <f t="shared" si="31"/>
        <v>3393.2761540949668</v>
      </c>
      <c r="V106" s="13">
        <f t="shared" si="24"/>
        <v>61139.952520551386</v>
      </c>
      <c r="W106" s="13">
        <f t="shared" si="25"/>
        <v>3975.5614161954563</v>
      </c>
      <c r="X106" s="38">
        <f t="shared" si="26"/>
        <v>7537.9575331545384</v>
      </c>
      <c r="Y106" s="37">
        <f t="shared" si="32"/>
        <v>2180.1830072432476</v>
      </c>
      <c r="Z106" s="13">
        <f t="shared" si="27"/>
        <v>56841.209149629343</v>
      </c>
      <c r="AA106" s="13">
        <f t="shared" si="28"/>
        <v>2721.5278562873364</v>
      </c>
      <c r="AB106" s="38">
        <f t="shared" si="29"/>
        <v>7537.9575331545384</v>
      </c>
    </row>
    <row r="107" spans="12:28" x14ac:dyDescent="0.2">
      <c r="L107">
        <v>106</v>
      </c>
      <c r="M107" s="37">
        <f t="shared" si="17"/>
        <v>2180.7453200342161</v>
      </c>
      <c r="N107" s="13">
        <f t="shared" si="18"/>
        <v>61703.611498036051</v>
      </c>
      <c r="O107" s="13">
        <f t="shared" si="19"/>
        <v>2762.8548624685186</v>
      </c>
      <c r="P107" s="13">
        <f t="shared" si="20"/>
        <v>7537.9575331545375</v>
      </c>
      <c r="Q107" s="37">
        <f t="shared" si="30"/>
        <v>2200.1177917217556</v>
      </c>
      <c r="R107" s="13">
        <f t="shared" si="21"/>
        <v>122279.90504110277</v>
      </c>
      <c r="S107" s="13">
        <f t="shared" si="22"/>
        <v>3353.7018015434796</v>
      </c>
      <c r="T107" s="38">
        <f t="shared" si="23"/>
        <v>7537.9575331545375</v>
      </c>
      <c r="U107" s="37">
        <f t="shared" si="31"/>
        <v>3393.2761540949668</v>
      </c>
      <c r="V107" s="13">
        <f t="shared" si="24"/>
        <v>61139.952520551386</v>
      </c>
      <c r="W107" s="13">
        <f t="shared" si="25"/>
        <v>3970.0681590058289</v>
      </c>
      <c r="X107" s="38">
        <f t="shared" si="26"/>
        <v>7537.9575331545384</v>
      </c>
      <c r="Y107" s="37">
        <f t="shared" si="32"/>
        <v>2180.1830072432476</v>
      </c>
      <c r="Z107" s="13">
        <f t="shared" si="27"/>
        <v>56841.209149629343</v>
      </c>
      <c r="AA107" s="13">
        <f t="shared" si="28"/>
        <v>2716.4208294095624</v>
      </c>
      <c r="AB107" s="38">
        <f t="shared" si="29"/>
        <v>7537.9575331545384</v>
      </c>
    </row>
    <row r="108" spans="12:28" x14ac:dyDescent="0.2">
      <c r="L108">
        <v>107</v>
      </c>
      <c r="M108" s="37">
        <f t="shared" si="17"/>
        <v>2180.7453200342161</v>
      </c>
      <c r="N108" s="13">
        <f t="shared" si="18"/>
        <v>61703.611498036051</v>
      </c>
      <c r="O108" s="13">
        <f t="shared" si="19"/>
        <v>2757.4145863710019</v>
      </c>
      <c r="P108" s="13">
        <f t="shared" si="20"/>
        <v>7537.9575331545375</v>
      </c>
      <c r="Q108" s="37">
        <f t="shared" si="30"/>
        <v>2200.1177917217556</v>
      </c>
      <c r="R108" s="13">
        <f t="shared" si="21"/>
        <v>122279.90504110277</v>
      </c>
      <c r="S108" s="13">
        <f t="shared" si="22"/>
        <v>3342.9206425731836</v>
      </c>
      <c r="T108" s="38">
        <f t="shared" si="23"/>
        <v>7537.9575331545375</v>
      </c>
      <c r="U108" s="37">
        <f t="shared" si="31"/>
        <v>3393.2761540949668</v>
      </c>
      <c r="V108" s="13">
        <f t="shared" si="24"/>
        <v>61139.952520551386</v>
      </c>
      <c r="W108" s="13">
        <f t="shared" si="25"/>
        <v>3964.6775795206809</v>
      </c>
      <c r="X108" s="38">
        <f t="shared" si="26"/>
        <v>7537.9575331545384</v>
      </c>
      <c r="Y108" s="37">
        <f t="shared" si="32"/>
        <v>2180.1830072432476</v>
      </c>
      <c r="Z108" s="13">
        <f t="shared" si="27"/>
        <v>56841.209149629343</v>
      </c>
      <c r="AA108" s="13">
        <f t="shared" si="28"/>
        <v>2711.4092609781014</v>
      </c>
      <c r="AB108" s="38">
        <f t="shared" si="29"/>
        <v>7537.9575331545384</v>
      </c>
    </row>
    <row r="109" spans="12:28" x14ac:dyDescent="0.2">
      <c r="L109">
        <v>108</v>
      </c>
      <c r="M109" s="37">
        <f t="shared" si="17"/>
        <v>2180.7453200342161</v>
      </c>
      <c r="N109" s="13">
        <f t="shared" si="18"/>
        <v>61703.611498036051</v>
      </c>
      <c r="O109" s="13">
        <f t="shared" si="19"/>
        <v>2752.0750561271425</v>
      </c>
      <c r="P109" s="13">
        <f t="shared" si="20"/>
        <v>7537.9575331545375</v>
      </c>
      <c r="Q109" s="37">
        <f t="shared" si="30"/>
        <v>2200.1177917217556</v>
      </c>
      <c r="R109" s="13">
        <f t="shared" si="21"/>
        <v>122279.90504110277</v>
      </c>
      <c r="S109" s="13">
        <f t="shared" si="22"/>
        <v>3332.3391346949293</v>
      </c>
      <c r="T109" s="38">
        <f t="shared" si="23"/>
        <v>7537.9575331545375</v>
      </c>
      <c r="U109" s="37">
        <f t="shared" si="31"/>
        <v>3393.2761540949668</v>
      </c>
      <c r="V109" s="13">
        <f t="shared" si="24"/>
        <v>61139.952520551386</v>
      </c>
      <c r="W109" s="13">
        <f t="shared" si="25"/>
        <v>3959.3868255815537</v>
      </c>
      <c r="X109" s="38">
        <f t="shared" si="26"/>
        <v>7537.9575331545384</v>
      </c>
      <c r="Y109" s="37">
        <f t="shared" si="32"/>
        <v>2180.1830072432476</v>
      </c>
      <c r="Z109" s="13">
        <f t="shared" si="27"/>
        <v>56841.209149629343</v>
      </c>
      <c r="AA109" s="13">
        <f t="shared" si="28"/>
        <v>2706.4904993694454</v>
      </c>
      <c r="AB109" s="38">
        <f t="shared" si="29"/>
        <v>7537.9575331545384</v>
      </c>
    </row>
    <row r="110" spans="12:28" x14ac:dyDescent="0.2">
      <c r="L110">
        <v>109</v>
      </c>
      <c r="M110" s="37">
        <f t="shared" si="17"/>
        <v>2180.7453200342161</v>
      </c>
      <c r="N110" s="13">
        <f t="shared" si="18"/>
        <v>61703.611498036051</v>
      </c>
      <c r="O110" s="13">
        <f t="shared" si="19"/>
        <v>2746.8334989152809</v>
      </c>
      <c r="P110" s="13">
        <f t="shared" si="20"/>
        <v>7537.9575331545375</v>
      </c>
      <c r="Q110" s="37">
        <f t="shared" si="30"/>
        <v>2200.1177917217556</v>
      </c>
      <c r="R110" s="13">
        <f t="shared" si="21"/>
        <v>122279.90504110277</v>
      </c>
      <c r="S110" s="13">
        <f t="shared" si="22"/>
        <v>3321.9517829245333</v>
      </c>
      <c r="T110" s="38">
        <f t="shared" si="23"/>
        <v>7537.9575331545375</v>
      </c>
      <c r="U110" s="37">
        <f t="shared" si="31"/>
        <v>3393.2761540949668</v>
      </c>
      <c r="V110" s="13">
        <f t="shared" si="24"/>
        <v>61139.952520551386</v>
      </c>
      <c r="W110" s="13">
        <f t="shared" si="25"/>
        <v>3954.1931496963557</v>
      </c>
      <c r="X110" s="38">
        <f t="shared" si="26"/>
        <v>7537.9575331545384</v>
      </c>
      <c r="Y110" s="37">
        <f t="shared" si="32"/>
        <v>2180.1830072432476</v>
      </c>
      <c r="Z110" s="13">
        <f t="shared" si="27"/>
        <v>56841.209149629343</v>
      </c>
      <c r="AA110" s="13">
        <f t="shared" si="28"/>
        <v>2701.6619902673701</v>
      </c>
      <c r="AB110" s="38">
        <f t="shared" si="29"/>
        <v>7537.9575331545384</v>
      </c>
    </row>
    <row r="111" spans="12:28" x14ac:dyDescent="0.2">
      <c r="L111">
        <v>110</v>
      </c>
      <c r="M111" s="37">
        <f t="shared" si="17"/>
        <v>2180.7453200342161</v>
      </c>
      <c r="N111" s="13">
        <f t="shared" si="18"/>
        <v>61703.611498036051</v>
      </c>
      <c r="O111" s="13">
        <f t="shared" si="19"/>
        <v>2741.6872427436347</v>
      </c>
      <c r="P111" s="13">
        <f t="shared" si="20"/>
        <v>7537.9575331545375</v>
      </c>
      <c r="Q111" s="37">
        <f t="shared" si="30"/>
        <v>2200.1177917217556</v>
      </c>
      <c r="R111" s="13">
        <f t="shared" si="21"/>
        <v>122279.90504110277</v>
      </c>
      <c r="S111" s="13">
        <f t="shared" si="22"/>
        <v>3311.7532920954172</v>
      </c>
      <c r="T111" s="38">
        <f t="shared" si="23"/>
        <v>7537.9575331545375</v>
      </c>
      <c r="U111" s="37">
        <f t="shared" si="31"/>
        <v>3393.2761540949668</v>
      </c>
      <c r="V111" s="13">
        <f t="shared" si="24"/>
        <v>61139.952520551386</v>
      </c>
      <c r="W111" s="13">
        <f t="shared" si="25"/>
        <v>3949.0939042817977</v>
      </c>
      <c r="X111" s="38">
        <f t="shared" si="26"/>
        <v>7537.9575331545384</v>
      </c>
      <c r="Y111" s="37">
        <f t="shared" si="32"/>
        <v>2180.1830072432476</v>
      </c>
      <c r="Z111" s="13">
        <f t="shared" si="27"/>
        <v>56841.209149629343</v>
      </c>
      <c r="AA111" s="13">
        <f t="shared" si="28"/>
        <v>2696.9212722398779</v>
      </c>
      <c r="AB111" s="38">
        <f t="shared" si="29"/>
        <v>7537.9575331545384</v>
      </c>
    </row>
    <row r="112" spans="12:28" x14ac:dyDescent="0.2">
      <c r="L112">
        <v>111</v>
      </c>
      <c r="M112" s="37">
        <f t="shared" si="17"/>
        <v>2180.7453200342161</v>
      </c>
      <c r="N112" s="13">
        <f t="shared" si="18"/>
        <v>61703.611498036051</v>
      </c>
      <c r="O112" s="13">
        <f t="shared" si="19"/>
        <v>2736.6337119084146</v>
      </c>
      <c r="P112" s="13">
        <f t="shared" si="20"/>
        <v>7537.9575331545375</v>
      </c>
      <c r="Q112" s="37">
        <f t="shared" si="30"/>
        <v>2200.1177917217556</v>
      </c>
      <c r="R112" s="13">
        <f t="shared" si="21"/>
        <v>122279.90504110277</v>
      </c>
      <c r="S112" s="13">
        <f t="shared" si="22"/>
        <v>3301.7385578578169</v>
      </c>
      <c r="T112" s="38">
        <f t="shared" si="23"/>
        <v>7537.9575331545375</v>
      </c>
      <c r="U112" s="37">
        <f t="shared" si="31"/>
        <v>3393.2761540949668</v>
      </c>
      <c r="V112" s="13">
        <f t="shared" si="24"/>
        <v>61139.952520551386</v>
      </c>
      <c r="W112" s="13">
        <f t="shared" si="25"/>
        <v>3944.0865371629975</v>
      </c>
      <c r="X112" s="38">
        <f t="shared" si="26"/>
        <v>7537.9575331545384</v>
      </c>
      <c r="Y112" s="37">
        <f t="shared" si="32"/>
        <v>2180.1830072432476</v>
      </c>
      <c r="Z112" s="13">
        <f t="shared" si="27"/>
        <v>56841.209149629343</v>
      </c>
      <c r="AA112" s="13">
        <f t="shared" si="28"/>
        <v>2692.2659725552239</v>
      </c>
      <c r="AB112" s="38">
        <f t="shared" si="29"/>
        <v>7537.9575331545384</v>
      </c>
    </row>
    <row r="113" spans="12:28" x14ac:dyDescent="0.2">
      <c r="L113">
        <v>112</v>
      </c>
      <c r="M113" s="37">
        <f t="shared" si="17"/>
        <v>2180.7453200342161</v>
      </c>
      <c r="N113" s="13">
        <f t="shared" si="18"/>
        <v>61703.611498036051</v>
      </c>
      <c r="O113" s="13">
        <f t="shared" si="19"/>
        <v>2731.6704226952525</v>
      </c>
      <c r="P113" s="13">
        <f t="shared" si="20"/>
        <v>7537.9575331545375</v>
      </c>
      <c r="Q113" s="37">
        <f t="shared" si="30"/>
        <v>2200.1177917217556</v>
      </c>
      <c r="R113" s="13">
        <f t="shared" si="21"/>
        <v>122279.90504110277</v>
      </c>
      <c r="S113" s="13">
        <f t="shared" si="22"/>
        <v>3291.9026581601729</v>
      </c>
      <c r="T113" s="38">
        <f t="shared" si="23"/>
        <v>7537.9575331545375</v>
      </c>
      <c r="U113" s="37">
        <f t="shared" si="31"/>
        <v>3393.2761540949668</v>
      </c>
      <c r="V113" s="13">
        <f t="shared" si="24"/>
        <v>61139.952520551386</v>
      </c>
      <c r="W113" s="13">
        <f t="shared" si="25"/>
        <v>3939.1685873141755</v>
      </c>
      <c r="X113" s="38">
        <f t="shared" si="26"/>
        <v>7537.9575331545384</v>
      </c>
      <c r="Y113" s="37">
        <f t="shared" si="32"/>
        <v>2180.1830072432476</v>
      </c>
      <c r="Z113" s="13">
        <f t="shared" si="27"/>
        <v>56841.209149629343</v>
      </c>
      <c r="AA113" s="13">
        <f t="shared" si="28"/>
        <v>2687.693803222081</v>
      </c>
      <c r="AB113" s="38">
        <f t="shared" si="29"/>
        <v>7537.9575331545384</v>
      </c>
    </row>
    <row r="114" spans="12:28" x14ac:dyDescent="0.2">
      <c r="L114">
        <v>113</v>
      </c>
      <c r="M114" s="37">
        <f t="shared" si="17"/>
        <v>2180.7453200342161</v>
      </c>
      <c r="N114" s="13">
        <f t="shared" si="18"/>
        <v>61703.611498036051</v>
      </c>
      <c r="O114" s="13">
        <f t="shared" si="19"/>
        <v>2726.7949793088715</v>
      </c>
      <c r="P114" s="13">
        <f t="shared" si="20"/>
        <v>7537.9575331545375</v>
      </c>
      <c r="Q114" s="37">
        <f t="shared" si="30"/>
        <v>2200.1177917217556</v>
      </c>
      <c r="R114" s="13">
        <f t="shared" si="21"/>
        <v>122279.90504110277</v>
      </c>
      <c r="S114" s="13">
        <f t="shared" si="22"/>
        <v>3282.2408451828423</v>
      </c>
      <c r="T114" s="38">
        <f t="shared" si="23"/>
        <v>7537.9575331545375</v>
      </c>
      <c r="U114" s="37">
        <f t="shared" si="31"/>
        <v>3393.2761540949668</v>
      </c>
      <c r="V114" s="13">
        <f t="shared" si="24"/>
        <v>61139.952520551386</v>
      </c>
      <c r="W114" s="13">
        <f t="shared" si="25"/>
        <v>3934.3376808255102</v>
      </c>
      <c r="X114" s="38">
        <f t="shared" si="26"/>
        <v>7537.9575331545384</v>
      </c>
      <c r="Y114" s="37">
        <f t="shared" si="32"/>
        <v>2180.1830072432476</v>
      </c>
      <c r="Z114" s="13">
        <f t="shared" si="27"/>
        <v>56841.209149629343</v>
      </c>
      <c r="AA114" s="13">
        <f t="shared" si="28"/>
        <v>2683.2025572399675</v>
      </c>
      <c r="AB114" s="38">
        <f t="shared" si="29"/>
        <v>7537.9575331545384</v>
      </c>
    </row>
    <row r="115" spans="12:28" x14ac:dyDescent="0.2">
      <c r="L115">
        <v>114</v>
      </c>
      <c r="M115" s="37">
        <f t="shared" si="17"/>
        <v>2180.7453200342161</v>
      </c>
      <c r="N115" s="13">
        <f t="shared" si="18"/>
        <v>61703.611498036051</v>
      </c>
      <c r="O115" s="13">
        <f t="shared" si="19"/>
        <v>2722.0050700169886</v>
      </c>
      <c r="P115" s="13">
        <f t="shared" si="20"/>
        <v>7537.9575331545375</v>
      </c>
      <c r="Q115" s="37">
        <f t="shared" si="30"/>
        <v>2200.1177917217556</v>
      </c>
      <c r="R115" s="13">
        <f t="shared" si="21"/>
        <v>122279.90504110277</v>
      </c>
      <c r="S115" s="13">
        <f t="shared" si="22"/>
        <v>3272.7485376963414</v>
      </c>
      <c r="T115" s="38">
        <f t="shared" si="23"/>
        <v>7537.9575331545375</v>
      </c>
      <c r="U115" s="37">
        <f t="shared" si="31"/>
        <v>3393.2761540949668</v>
      </c>
      <c r="V115" s="13">
        <f t="shared" si="24"/>
        <v>61139.952520551386</v>
      </c>
      <c r="W115" s="13">
        <f t="shared" si="25"/>
        <v>3929.5915270822597</v>
      </c>
      <c r="X115" s="38">
        <f t="shared" si="26"/>
        <v>7537.9575331545384</v>
      </c>
      <c r="Y115" s="37">
        <f t="shared" si="32"/>
        <v>2180.1830072432476</v>
      </c>
      <c r="Z115" s="13">
        <f t="shared" si="27"/>
        <v>56841.209149629343</v>
      </c>
      <c r="AA115" s="13">
        <f t="shared" si="28"/>
        <v>2678.7901050470136</v>
      </c>
      <c r="AB115" s="38">
        <f t="shared" si="29"/>
        <v>7537.9575331545384</v>
      </c>
    </row>
    <row r="116" spans="12:28" x14ac:dyDescent="0.2">
      <c r="L116">
        <v>115</v>
      </c>
      <c r="M116" s="37">
        <f t="shared" si="17"/>
        <v>2180.7453200342161</v>
      </c>
      <c r="N116" s="13">
        <f t="shared" si="18"/>
        <v>61703.611498036051</v>
      </c>
      <c r="O116" s="13">
        <f t="shared" si="19"/>
        <v>2717.2984634953991</v>
      </c>
      <c r="P116" s="13">
        <f t="shared" si="20"/>
        <v>7537.9575331545375</v>
      </c>
      <c r="Q116" s="37">
        <f t="shared" si="30"/>
        <v>2200.1177917217556</v>
      </c>
      <c r="R116" s="13">
        <f t="shared" si="21"/>
        <v>122279.90504110277</v>
      </c>
      <c r="S116" s="13">
        <f t="shared" si="22"/>
        <v>3263.4213138183013</v>
      </c>
      <c r="T116" s="38">
        <f t="shared" si="23"/>
        <v>7537.9575331545375</v>
      </c>
      <c r="U116" s="37">
        <f t="shared" si="31"/>
        <v>3393.2761540949668</v>
      </c>
      <c r="V116" s="13">
        <f t="shared" si="24"/>
        <v>61139.952520551386</v>
      </c>
      <c r="W116" s="13">
        <f t="shared" si="25"/>
        <v>3924.9279151432397</v>
      </c>
      <c r="X116" s="38">
        <f t="shared" si="26"/>
        <v>7537.9575331545384</v>
      </c>
      <c r="Y116" s="37">
        <f t="shared" si="32"/>
        <v>2180.1830072432476</v>
      </c>
      <c r="Z116" s="13">
        <f t="shared" si="27"/>
        <v>56841.209149629343</v>
      </c>
      <c r="AA116" s="13">
        <f t="shared" si="28"/>
        <v>2674.4543911530682</v>
      </c>
      <c r="AB116" s="38">
        <f t="shared" si="29"/>
        <v>7537.9575331545384</v>
      </c>
    </row>
    <row r="117" spans="12:28" x14ac:dyDescent="0.2">
      <c r="L117">
        <v>116</v>
      </c>
      <c r="M117" s="37">
        <f t="shared" si="17"/>
        <v>2180.7453200342161</v>
      </c>
      <c r="N117" s="13">
        <f t="shared" si="18"/>
        <v>61703.611498036051</v>
      </c>
      <c r="O117" s="13">
        <f t="shared" si="19"/>
        <v>2712.6730053621131</v>
      </c>
      <c r="P117" s="13">
        <f t="shared" si="20"/>
        <v>7537.9575331545375</v>
      </c>
      <c r="Q117" s="37">
        <f t="shared" si="30"/>
        <v>2200.1177917217556</v>
      </c>
      <c r="R117" s="13">
        <f t="shared" si="21"/>
        <v>122279.90504110277</v>
      </c>
      <c r="S117" s="13">
        <f t="shared" si="22"/>
        <v>3254.2549041450552</v>
      </c>
      <c r="T117" s="38">
        <f t="shared" si="23"/>
        <v>7537.9575331545375</v>
      </c>
      <c r="U117" s="37">
        <f t="shared" si="31"/>
        <v>3393.2761540949668</v>
      </c>
      <c r="V117" s="13">
        <f t="shared" si="24"/>
        <v>61139.952520551386</v>
      </c>
      <c r="W117" s="13">
        <f t="shared" si="25"/>
        <v>3920.3447103066164</v>
      </c>
      <c r="X117" s="38">
        <f t="shared" si="26"/>
        <v>7537.9575331545384</v>
      </c>
      <c r="Y117" s="37">
        <f t="shared" si="32"/>
        <v>2180.1830072432476</v>
      </c>
      <c r="Z117" s="13">
        <f t="shared" si="27"/>
        <v>56841.209149629343</v>
      </c>
      <c r="AA117" s="13">
        <f t="shared" si="28"/>
        <v>2670.1934309469489</v>
      </c>
      <c r="AB117" s="38">
        <f t="shared" si="29"/>
        <v>7537.9575331545384</v>
      </c>
    </row>
    <row r="118" spans="12:28" x14ac:dyDescent="0.2">
      <c r="L118">
        <v>117</v>
      </c>
      <c r="M118" s="37">
        <f t="shared" si="17"/>
        <v>2180.7453200342161</v>
      </c>
      <c r="N118" s="13">
        <f t="shared" si="18"/>
        <v>61703.611498036051</v>
      </c>
      <c r="O118" s="13">
        <f t="shared" si="19"/>
        <v>2708.126614889225</v>
      </c>
      <c r="P118" s="13">
        <f t="shared" si="20"/>
        <v>7537.9575331545375</v>
      </c>
      <c r="Q118" s="37">
        <f t="shared" si="30"/>
        <v>2200.1177917217556</v>
      </c>
      <c r="R118" s="13">
        <f t="shared" si="21"/>
        <v>122279.90504110277</v>
      </c>
      <c r="S118" s="13">
        <f t="shared" si="22"/>
        <v>3245.2451852354543</v>
      </c>
      <c r="T118" s="38">
        <f t="shared" si="23"/>
        <v>7537.9575331545375</v>
      </c>
      <c r="U118" s="37">
        <f t="shared" si="31"/>
        <v>3393.2761540949668</v>
      </c>
      <c r="V118" s="13">
        <f t="shared" si="24"/>
        <v>61139.952520551386</v>
      </c>
      <c r="W118" s="13">
        <f t="shared" si="25"/>
        <v>3915.8398508518162</v>
      </c>
      <c r="X118" s="38">
        <f t="shared" si="26"/>
        <v>7537.9575331545384</v>
      </c>
      <c r="Y118" s="37">
        <f t="shared" si="32"/>
        <v>2180.1830072432476</v>
      </c>
      <c r="Z118" s="13">
        <f t="shared" si="27"/>
        <v>56841.209149629343</v>
      </c>
      <c r="AA118" s="13">
        <f t="shared" si="28"/>
        <v>2666.0053076674299</v>
      </c>
      <c r="AB118" s="38">
        <f t="shared" si="29"/>
        <v>7537.9575331545384</v>
      </c>
    </row>
    <row r="119" spans="12:28" x14ac:dyDescent="0.2">
      <c r="L119">
        <v>118</v>
      </c>
      <c r="M119" s="37">
        <f t="shared" si="17"/>
        <v>2180.7453200342161</v>
      </c>
      <c r="N119" s="13">
        <f t="shared" si="18"/>
        <v>61703.611498036051</v>
      </c>
      <c r="O119" s="13">
        <f t="shared" si="19"/>
        <v>2703.6572818819791</v>
      </c>
      <c r="P119" s="13">
        <f t="shared" si="20"/>
        <v>7537.9575331545375</v>
      </c>
      <c r="Q119" s="37">
        <f t="shared" si="30"/>
        <v>2200.1177917217556</v>
      </c>
      <c r="R119" s="13">
        <f t="shared" si="21"/>
        <v>122279.90504110277</v>
      </c>
      <c r="S119" s="13">
        <f t="shared" si="22"/>
        <v>3236.3881734260162</v>
      </c>
      <c r="T119" s="38">
        <f t="shared" si="23"/>
        <v>7537.9575331545375</v>
      </c>
      <c r="U119" s="37">
        <f t="shared" si="31"/>
        <v>3393.2761540949668</v>
      </c>
      <c r="V119" s="13">
        <f t="shared" si="24"/>
        <v>61139.952520551386</v>
      </c>
      <c r="W119" s="13">
        <f t="shared" si="25"/>
        <v>3911.4113449470969</v>
      </c>
      <c r="X119" s="38">
        <f t="shared" si="26"/>
        <v>7537.9575331545384</v>
      </c>
      <c r="Y119" s="37">
        <f t="shared" si="32"/>
        <v>2180.1830072432476</v>
      </c>
      <c r="Z119" s="13">
        <f t="shared" si="27"/>
        <v>56841.209149629343</v>
      </c>
      <c r="AA119" s="13">
        <f t="shared" si="28"/>
        <v>2661.8881695282421</v>
      </c>
      <c r="AB119" s="38">
        <f t="shared" si="29"/>
        <v>7537.9575331545384</v>
      </c>
    </row>
    <row r="120" spans="12:28" x14ac:dyDescent="0.2">
      <c r="L120">
        <v>119</v>
      </c>
      <c r="M120" s="37">
        <f t="shared" si="17"/>
        <v>2180.7453200342161</v>
      </c>
      <c r="N120" s="13">
        <f t="shared" si="18"/>
        <v>61703.611498036051</v>
      </c>
      <c r="O120" s="13">
        <f t="shared" si="19"/>
        <v>2699.2630637151915</v>
      </c>
      <c r="P120" s="13">
        <f t="shared" si="20"/>
        <v>7537.9575331545375</v>
      </c>
      <c r="Q120" s="37">
        <f t="shared" si="30"/>
        <v>2200.1177917217556</v>
      </c>
      <c r="R120" s="13">
        <f t="shared" si="21"/>
        <v>122279.90504110277</v>
      </c>
      <c r="S120" s="13">
        <f t="shared" si="22"/>
        <v>3227.6800189579135</v>
      </c>
      <c r="T120" s="38">
        <f t="shared" si="23"/>
        <v>7537.9575331545375</v>
      </c>
      <c r="U120" s="37">
        <f t="shared" si="31"/>
        <v>3393.2761540949668</v>
      </c>
      <c r="V120" s="13">
        <f t="shared" si="24"/>
        <v>61139.952520551386</v>
      </c>
      <c r="W120" s="13">
        <f t="shared" si="25"/>
        <v>3907.0572677130458</v>
      </c>
      <c r="X120" s="38">
        <f t="shared" si="26"/>
        <v>7537.9575331545384</v>
      </c>
      <c r="Y120" s="37">
        <f t="shared" si="32"/>
        <v>2180.1830072432476</v>
      </c>
      <c r="Z120" s="13">
        <f t="shared" si="27"/>
        <v>56841.209149629343</v>
      </c>
      <c r="AA120" s="13">
        <f t="shared" si="28"/>
        <v>2657.8402269880321</v>
      </c>
      <c r="AB120" s="38">
        <f t="shared" si="29"/>
        <v>7537.9575331545384</v>
      </c>
    </row>
    <row r="121" spans="12:28" x14ac:dyDescent="0.2">
      <c r="L121">
        <v>120</v>
      </c>
      <c r="M121" s="37">
        <f t="shared" si="17"/>
        <v>2180.7453200342161</v>
      </c>
      <c r="N121" s="13">
        <f t="shared" si="18"/>
        <v>61703.611498036051</v>
      </c>
      <c r="O121" s="13">
        <f t="shared" si="19"/>
        <v>2694.9420825178499</v>
      </c>
      <c r="P121" s="13">
        <f t="shared" si="20"/>
        <v>7537.9575331545375</v>
      </c>
      <c r="Q121" s="37">
        <f t="shared" si="30"/>
        <v>2200.1177917217556</v>
      </c>
      <c r="R121" s="13">
        <f t="shared" si="21"/>
        <v>122279.90504110277</v>
      </c>
      <c r="S121" s="13">
        <f t="shared" si="22"/>
        <v>3219.1170003976122</v>
      </c>
      <c r="T121" s="38">
        <f t="shared" si="23"/>
        <v>7537.9575331545375</v>
      </c>
      <c r="U121" s="37">
        <f t="shared" si="31"/>
        <v>3393.2761540949668</v>
      </c>
      <c r="V121" s="13">
        <f t="shared" si="24"/>
        <v>61139.952520551386</v>
      </c>
      <c r="W121" s="13">
        <f t="shared" si="25"/>
        <v>3902.7757584328951</v>
      </c>
      <c r="X121" s="38">
        <f t="shared" si="26"/>
        <v>7537.9575331545384</v>
      </c>
      <c r="Y121" s="37">
        <f t="shared" si="32"/>
        <v>2180.1830072432476</v>
      </c>
      <c r="Z121" s="13">
        <f t="shared" si="27"/>
        <v>56841.209149629343</v>
      </c>
      <c r="AA121" s="13">
        <f t="shared" si="28"/>
        <v>2653.8597501568256</v>
      </c>
      <c r="AB121" s="38">
        <f t="shared" si="29"/>
        <v>7537.9575331545384</v>
      </c>
    </row>
    <row r="122" spans="12:28" x14ac:dyDescent="0.2">
      <c r="L122">
        <v>121</v>
      </c>
      <c r="M122" s="37">
        <f t="shared" si="17"/>
        <v>2180.7453200342161</v>
      </c>
      <c r="N122" s="13">
        <f t="shared" si="18"/>
        <v>61703.611498036051</v>
      </c>
      <c r="O122" s="13">
        <f t="shared" si="19"/>
        <v>2690.6925224973238</v>
      </c>
      <c r="P122" s="13">
        <f t="shared" si="20"/>
        <v>7537.9575331545375</v>
      </c>
      <c r="Q122" s="37">
        <f t="shared" si="30"/>
        <v>2200.1177917217556</v>
      </c>
      <c r="R122" s="13">
        <f t="shared" si="21"/>
        <v>122279.90504110277</v>
      </c>
      <c r="S122" s="13">
        <f t="shared" si="22"/>
        <v>3210.6955193341751</v>
      </c>
      <c r="T122" s="38">
        <f t="shared" si="23"/>
        <v>7537.9575331545375</v>
      </c>
      <c r="U122" s="37">
        <f t="shared" si="31"/>
        <v>3393.2761540949668</v>
      </c>
      <c r="V122" s="13">
        <f t="shared" si="24"/>
        <v>61139.952520551386</v>
      </c>
      <c r="W122" s="13">
        <f t="shared" si="25"/>
        <v>3898.5650179011768</v>
      </c>
      <c r="X122" s="38">
        <f t="shared" si="26"/>
        <v>7537.9575331545384</v>
      </c>
      <c r="Y122" s="37">
        <f t="shared" si="32"/>
        <v>2180.1830072432476</v>
      </c>
      <c r="Z122" s="13">
        <f t="shared" si="27"/>
        <v>56841.209149629343</v>
      </c>
      <c r="AA122" s="13">
        <f t="shared" si="28"/>
        <v>2649.9450663310936</v>
      </c>
      <c r="AB122" s="38">
        <f t="shared" si="29"/>
        <v>7537.9575331545384</v>
      </c>
    </row>
    <row r="123" spans="12:28" x14ac:dyDescent="0.2">
      <c r="L123">
        <v>122</v>
      </c>
      <c r="M123" s="37">
        <f t="shared" si="17"/>
        <v>2180.7453200342161</v>
      </c>
      <c r="N123" s="13">
        <f t="shared" si="18"/>
        <v>61703.611498036051</v>
      </c>
      <c r="O123" s="13">
        <f t="shared" si="19"/>
        <v>2686.5126273951673</v>
      </c>
      <c r="P123" s="13">
        <f t="shared" si="20"/>
        <v>7537.9575331545375</v>
      </c>
      <c r="Q123" s="37">
        <f t="shared" si="30"/>
        <v>2200.1177917217556</v>
      </c>
      <c r="R123" s="13">
        <f t="shared" si="21"/>
        <v>122279.90504110277</v>
      </c>
      <c r="S123" s="13">
        <f t="shared" si="22"/>
        <v>3202.4120953373522</v>
      </c>
      <c r="T123" s="38">
        <f t="shared" si="23"/>
        <v>7537.9575331545375</v>
      </c>
      <c r="U123" s="37">
        <f t="shared" si="31"/>
        <v>3393.2761540949668</v>
      </c>
      <c r="V123" s="13">
        <f t="shared" si="24"/>
        <v>61139.952520551386</v>
      </c>
      <c r="W123" s="13">
        <f t="shared" si="25"/>
        <v>3894.4233059027652</v>
      </c>
      <c r="X123" s="38">
        <f t="shared" si="26"/>
        <v>7537.9575331545384</v>
      </c>
      <c r="Y123" s="37">
        <f t="shared" si="32"/>
        <v>2180.1830072432476</v>
      </c>
      <c r="Z123" s="13">
        <f t="shared" si="27"/>
        <v>56841.209149629343</v>
      </c>
      <c r="AA123" s="13">
        <f t="shared" si="28"/>
        <v>2646.0945576500453</v>
      </c>
      <c r="AB123" s="38">
        <f t="shared" si="29"/>
        <v>7537.9575331545384</v>
      </c>
    </row>
    <row r="124" spans="12:28" x14ac:dyDescent="0.2">
      <c r="L124">
        <v>123</v>
      </c>
      <c r="M124" s="37">
        <f t="shared" si="17"/>
        <v>2180.7453200342161</v>
      </c>
      <c r="N124" s="13">
        <f t="shared" si="18"/>
        <v>61703.611498036051</v>
      </c>
      <c r="O124" s="13">
        <f t="shared" si="19"/>
        <v>2682.4006980670297</v>
      </c>
      <c r="P124" s="13">
        <f t="shared" si="20"/>
        <v>7537.9575331545375</v>
      </c>
      <c r="Q124" s="37">
        <f t="shared" si="30"/>
        <v>2200.1177917217556</v>
      </c>
      <c r="R124" s="13">
        <f t="shared" si="21"/>
        <v>122279.90504110277</v>
      </c>
      <c r="S124" s="13">
        <f t="shared" si="22"/>
        <v>3194.2633611616156</v>
      </c>
      <c r="T124" s="38">
        <f t="shared" si="23"/>
        <v>7537.9575331545375</v>
      </c>
      <c r="U124" s="37">
        <f t="shared" si="31"/>
        <v>3393.2761540949668</v>
      </c>
      <c r="V124" s="13">
        <f t="shared" si="24"/>
        <v>61139.952520551386</v>
      </c>
      <c r="W124" s="13">
        <f t="shared" si="25"/>
        <v>3890.3489388148969</v>
      </c>
      <c r="X124" s="38">
        <f t="shared" si="26"/>
        <v>7537.9575331545384</v>
      </c>
      <c r="Y124" s="37">
        <f t="shared" si="32"/>
        <v>2180.1830072432476</v>
      </c>
      <c r="Z124" s="13">
        <f t="shared" si="27"/>
        <v>56841.209149629343</v>
      </c>
      <c r="AA124" s="13">
        <f t="shared" si="28"/>
        <v>2642.3066588662505</v>
      </c>
      <c r="AB124" s="38">
        <f t="shared" si="29"/>
        <v>7537.9575331545384</v>
      </c>
    </row>
    <row r="125" spans="12:28" x14ac:dyDescent="0.2">
      <c r="L125">
        <v>124</v>
      </c>
      <c r="M125" s="37">
        <f t="shared" si="17"/>
        <v>2180.7453200342161</v>
      </c>
      <c r="N125" s="13">
        <f t="shared" si="18"/>
        <v>61703.611498036051</v>
      </c>
      <c r="O125" s="13">
        <f t="shared" si="19"/>
        <v>2678.355090179668</v>
      </c>
      <c r="P125" s="13">
        <f t="shared" si="20"/>
        <v>7537.9575331545375</v>
      </c>
      <c r="Q125" s="37">
        <f t="shared" si="30"/>
        <v>2200.1177917217556</v>
      </c>
      <c r="R125" s="13">
        <f t="shared" si="21"/>
        <v>122279.90504110277</v>
      </c>
      <c r="S125" s="13">
        <f t="shared" si="22"/>
        <v>3186.2460581822615</v>
      </c>
      <c r="T125" s="38">
        <f t="shared" si="23"/>
        <v>7537.9575331545375</v>
      </c>
      <c r="U125" s="37">
        <f t="shared" si="31"/>
        <v>3393.2761540949668</v>
      </c>
      <c r="V125" s="13">
        <f t="shared" si="24"/>
        <v>61139.952520551386</v>
      </c>
      <c r="W125" s="13">
        <f t="shared" si="25"/>
        <v>3886.3402873252198</v>
      </c>
      <c r="X125" s="38">
        <f t="shared" si="26"/>
        <v>7537.9575331545384</v>
      </c>
      <c r="Y125" s="37">
        <f t="shared" si="32"/>
        <v>2180.1830072432476</v>
      </c>
      <c r="Z125" s="13">
        <f t="shared" si="27"/>
        <v>56841.209149629343</v>
      </c>
      <c r="AA125" s="13">
        <f t="shared" si="28"/>
        <v>2638.5798552241295</v>
      </c>
      <c r="AB125" s="38">
        <f t="shared" si="29"/>
        <v>7537.9575331545384</v>
      </c>
    </row>
    <row r="126" spans="12:28" x14ac:dyDescent="0.2">
      <c r="L126">
        <v>125</v>
      </c>
      <c r="M126" s="37">
        <f t="shared" si="17"/>
        <v>2180.7453200342161</v>
      </c>
      <c r="N126" s="13">
        <f t="shared" si="18"/>
        <v>61703.611498036051</v>
      </c>
      <c r="O126" s="13">
        <f t="shared" si="19"/>
        <v>2674.3742120185043</v>
      </c>
      <c r="P126" s="13">
        <f t="shared" si="20"/>
        <v>7537.9575331545375</v>
      </c>
      <c r="Q126" s="37">
        <f t="shared" si="30"/>
        <v>2200.1177917217556</v>
      </c>
      <c r="R126" s="13">
        <f t="shared" si="21"/>
        <v>122279.90504110277</v>
      </c>
      <c r="S126" s="13">
        <f t="shared" si="22"/>
        <v>3178.3570320505778</v>
      </c>
      <c r="T126" s="38">
        <f t="shared" si="23"/>
        <v>7537.9575331545375</v>
      </c>
      <c r="U126" s="37">
        <f t="shared" si="31"/>
        <v>3393.2761540949668</v>
      </c>
      <c r="V126" s="13">
        <f t="shared" si="24"/>
        <v>61139.952520551386</v>
      </c>
      <c r="W126" s="13">
        <f t="shared" si="25"/>
        <v>3882.395774259378</v>
      </c>
      <c r="X126" s="38">
        <f t="shared" si="26"/>
        <v>7537.9575331545384</v>
      </c>
      <c r="Y126" s="37">
        <f t="shared" si="32"/>
        <v>2180.1830072432476</v>
      </c>
      <c r="Z126" s="13">
        <f t="shared" si="27"/>
        <v>56841.209149629343</v>
      </c>
      <c r="AA126" s="13">
        <f t="shared" si="28"/>
        <v>2634.9126804402822</v>
      </c>
      <c r="AB126" s="38">
        <f t="shared" si="29"/>
        <v>7537.9575331545384</v>
      </c>
    </row>
    <row r="127" spans="12:28" x14ac:dyDescent="0.2">
      <c r="L127">
        <v>126</v>
      </c>
      <c r="M127" s="37">
        <f t="shared" si="17"/>
        <v>2180.7453200342161</v>
      </c>
      <c r="N127" s="13">
        <f t="shared" si="18"/>
        <v>61703.611498036051</v>
      </c>
      <c r="O127" s="13">
        <f t="shared" si="19"/>
        <v>2670.4565223995814</v>
      </c>
      <c r="P127" s="13">
        <f t="shared" si="20"/>
        <v>7537.9575331545375</v>
      </c>
      <c r="Q127" s="37">
        <f t="shared" si="30"/>
        <v>2200.1177917217556</v>
      </c>
      <c r="R127" s="13">
        <f t="shared" si="21"/>
        <v>122279.90504110277</v>
      </c>
      <c r="S127" s="13">
        <f t="shared" si="22"/>
        <v>3170.5932285559047</v>
      </c>
      <c r="T127" s="38">
        <f t="shared" si="23"/>
        <v>7537.9575331545375</v>
      </c>
      <c r="U127" s="37">
        <f t="shared" si="31"/>
        <v>3393.2761540949668</v>
      </c>
      <c r="V127" s="13">
        <f t="shared" si="24"/>
        <v>61139.952520551386</v>
      </c>
      <c r="W127" s="13">
        <f t="shared" si="25"/>
        <v>3878.5138725120414</v>
      </c>
      <c r="X127" s="38">
        <f t="shared" si="26"/>
        <v>7537.9575331545384</v>
      </c>
      <c r="Y127" s="37">
        <f t="shared" si="32"/>
        <v>2180.1830072432476</v>
      </c>
      <c r="Z127" s="13">
        <f t="shared" si="27"/>
        <v>56841.209149629343</v>
      </c>
      <c r="AA127" s="13">
        <f t="shared" si="28"/>
        <v>2631.3037147799887</v>
      </c>
      <c r="AB127" s="38">
        <f t="shared" si="29"/>
        <v>7537.9575331545384</v>
      </c>
    </row>
    <row r="128" spans="12:28" x14ac:dyDescent="0.2">
      <c r="L128">
        <v>127</v>
      </c>
      <c r="M128" s="37">
        <f t="shared" si="17"/>
        <v>2180.7453200342161</v>
      </c>
      <c r="N128" s="13">
        <f t="shared" si="18"/>
        <v>61703.611498036051</v>
      </c>
      <c r="O128" s="13">
        <f t="shared" si="19"/>
        <v>2666.6005286801692</v>
      </c>
      <c r="P128" s="13">
        <f t="shared" si="20"/>
        <v>7537.9575331545375</v>
      </c>
      <c r="Q128" s="37">
        <f t="shared" si="30"/>
        <v>2200.1177917217556</v>
      </c>
      <c r="R128" s="13">
        <f t="shared" si="21"/>
        <v>122279.90504110277</v>
      </c>
      <c r="S128" s="13">
        <f t="shared" si="22"/>
        <v>3162.9516896831947</v>
      </c>
      <c r="T128" s="38">
        <f t="shared" si="23"/>
        <v>7537.9575331545375</v>
      </c>
      <c r="U128" s="37">
        <f t="shared" si="31"/>
        <v>3393.2761540949668</v>
      </c>
      <c r="V128" s="13">
        <f t="shared" si="24"/>
        <v>61139.952520551386</v>
      </c>
      <c r="W128" s="13">
        <f t="shared" si="25"/>
        <v>3874.6931030756864</v>
      </c>
      <c r="X128" s="38">
        <f t="shared" si="26"/>
        <v>7537.9575331545384</v>
      </c>
      <c r="Y128" s="37">
        <f t="shared" si="32"/>
        <v>2180.1830072432476</v>
      </c>
      <c r="Z128" s="13">
        <f t="shared" si="27"/>
        <v>56841.209149629343</v>
      </c>
      <c r="AA128" s="13">
        <f t="shared" si="28"/>
        <v>2627.7515832245808</v>
      </c>
      <c r="AB128" s="38">
        <f t="shared" si="29"/>
        <v>7537.9575331545384</v>
      </c>
    </row>
    <row r="129" spans="12:28" x14ac:dyDescent="0.2">
      <c r="L129">
        <v>128</v>
      </c>
      <c r="M129" s="37">
        <f t="shared" si="17"/>
        <v>2180.7453200342161</v>
      </c>
      <c r="N129" s="13">
        <f t="shared" si="18"/>
        <v>61703.611498036051</v>
      </c>
      <c r="O129" s="13">
        <f t="shared" si="19"/>
        <v>2662.8047848626229</v>
      </c>
      <c r="P129" s="13">
        <f t="shared" si="20"/>
        <v>7537.9575331545375</v>
      </c>
      <c r="Q129" s="37">
        <f t="shared" si="30"/>
        <v>2200.1177917217556</v>
      </c>
      <c r="R129" s="13">
        <f t="shared" si="21"/>
        <v>122279.90504110277</v>
      </c>
      <c r="S129" s="13">
        <f t="shared" si="22"/>
        <v>3155.4295498553711</v>
      </c>
      <c r="T129" s="38">
        <f t="shared" si="23"/>
        <v>7537.9575331545375</v>
      </c>
      <c r="U129" s="37">
        <f t="shared" si="31"/>
        <v>3393.2761540949668</v>
      </c>
      <c r="V129" s="13">
        <f t="shared" si="24"/>
        <v>61139.952520551386</v>
      </c>
      <c r="W129" s="13">
        <f t="shared" si="25"/>
        <v>3870.9320331617746</v>
      </c>
      <c r="X129" s="38">
        <f t="shared" si="26"/>
        <v>7537.9575331545384</v>
      </c>
      <c r="Y129" s="37">
        <f t="shared" si="32"/>
        <v>2180.1830072432476</v>
      </c>
      <c r="Z129" s="13">
        <f t="shared" si="27"/>
        <v>56841.209149629343</v>
      </c>
      <c r="AA129" s="13">
        <f t="shared" si="28"/>
        <v>2624.2549537247269</v>
      </c>
      <c r="AB129" s="38">
        <f t="shared" si="29"/>
        <v>7537.9575331545384</v>
      </c>
    </row>
    <row r="130" spans="12:28" x14ac:dyDescent="0.2">
      <c r="L130">
        <v>129</v>
      </c>
      <c r="M130" s="37">
        <f t="shared" ref="M130:M193" si="33">SUM($B$9:$B$13)</f>
        <v>2180.7453200342161</v>
      </c>
      <c r="N130" s="13">
        <f t="shared" ref="N130:N193" si="34">SUM($B$7:$B$8)</f>
        <v>61703.611498036051</v>
      </c>
      <c r="O130" s="13">
        <f t="shared" ref="O130:O193" si="35">N130/$L130+M130</f>
        <v>2659.0678897864336</v>
      </c>
      <c r="P130" s="13">
        <f t="shared" ref="P130:P193" si="36">SUM($B$9:$B$10,$B$13:$B$14)</f>
        <v>7537.9575331545375</v>
      </c>
      <c r="Q130" s="37">
        <f t="shared" si="30"/>
        <v>2200.1177917217556</v>
      </c>
      <c r="R130" s="13">
        <f t="shared" ref="R130:R193" si="37">SUM($C$7:$C$8)</f>
        <v>122279.90504110277</v>
      </c>
      <c r="S130" s="13">
        <f t="shared" ref="S130:S193" si="38">R130/$L130+Q130</f>
        <v>3148.0240323504595</v>
      </c>
      <c r="T130" s="38">
        <f t="shared" ref="T130:T193" si="39">SUM($C$9:$C$10,$C$13:$C$14)</f>
        <v>7537.9575331545375</v>
      </c>
      <c r="U130" s="37">
        <f t="shared" si="31"/>
        <v>3393.2761540949668</v>
      </c>
      <c r="V130" s="13">
        <f t="shared" ref="V130:V193" si="40">SUM($D$7:$D$8)</f>
        <v>61139.952520551386</v>
      </c>
      <c r="W130" s="13">
        <f t="shared" ref="W130:W193" si="41">V130/$L130+U130</f>
        <v>3867.2292744093188</v>
      </c>
      <c r="X130" s="38">
        <f t="shared" ref="X130:X193" si="42">SUM($D$9:$D$10,$D$13:$D$14)</f>
        <v>7537.9575331545384</v>
      </c>
      <c r="Y130" s="37">
        <f t="shared" si="32"/>
        <v>2180.1830072432476</v>
      </c>
      <c r="Z130" s="13">
        <f t="shared" ref="Z130:Z193" si="43">SUM($E$7:$E$8)</f>
        <v>56841.209149629343</v>
      </c>
      <c r="AA130" s="13">
        <f t="shared" ref="AA130:AA193" si="44">Z130/$L130+Y130</f>
        <v>2620.812535534948</v>
      </c>
      <c r="AB130" s="38">
        <f t="shared" ref="AB130:AB193" si="45">SUM($E$9:$E$10,$E$13:$E$14)</f>
        <v>7537.9575331545384</v>
      </c>
    </row>
    <row r="131" spans="12:28" x14ac:dyDescent="0.2">
      <c r="L131">
        <v>130</v>
      </c>
      <c r="M131" s="37">
        <f t="shared" si="33"/>
        <v>2180.7453200342161</v>
      </c>
      <c r="N131" s="13">
        <f t="shared" si="34"/>
        <v>61703.611498036051</v>
      </c>
      <c r="O131" s="13">
        <f t="shared" si="35"/>
        <v>2655.3884854037242</v>
      </c>
      <c r="P131" s="13">
        <f t="shared" si="36"/>
        <v>7537.9575331545375</v>
      </c>
      <c r="Q131" s="37">
        <f t="shared" ref="Q131:Q194" si="46">SUM($C$9:$C$10,$C$12:$C$13)</f>
        <v>2200.1177917217556</v>
      </c>
      <c r="R131" s="13">
        <f t="shared" si="37"/>
        <v>122279.90504110277</v>
      </c>
      <c r="S131" s="13">
        <f t="shared" si="38"/>
        <v>3140.7324458840844</v>
      </c>
      <c r="T131" s="38">
        <f t="shared" si="39"/>
        <v>7537.9575331545375</v>
      </c>
      <c r="U131" s="37">
        <f t="shared" ref="U131:U194" si="47">SUM($D$9:$D$10,$D$12:$D$13)</f>
        <v>3393.2761540949668</v>
      </c>
      <c r="V131" s="13">
        <f t="shared" si="40"/>
        <v>61139.952520551386</v>
      </c>
      <c r="W131" s="13">
        <f t="shared" si="41"/>
        <v>3863.5834811761315</v>
      </c>
      <c r="X131" s="38">
        <f t="shared" si="42"/>
        <v>7537.9575331545384</v>
      </c>
      <c r="Y131" s="37">
        <f t="shared" ref="Y131:Y194" si="48">SUM($E$9:$E$10,$E$12:$E$13)</f>
        <v>2180.1830072432476</v>
      </c>
      <c r="Z131" s="13">
        <f t="shared" si="43"/>
        <v>56841.209149629343</v>
      </c>
      <c r="AA131" s="13">
        <f t="shared" si="44"/>
        <v>2617.423077625012</v>
      </c>
      <c r="AB131" s="38">
        <f t="shared" si="45"/>
        <v>7537.9575331545384</v>
      </c>
    </row>
    <row r="132" spans="12:28" x14ac:dyDescent="0.2">
      <c r="L132">
        <v>131</v>
      </c>
      <c r="M132" s="37">
        <f t="shared" si="33"/>
        <v>2180.7453200342161</v>
      </c>
      <c r="N132" s="13">
        <f t="shared" si="34"/>
        <v>61703.611498036051</v>
      </c>
      <c r="O132" s="13">
        <f t="shared" si="35"/>
        <v>2651.7652551337278</v>
      </c>
      <c r="P132" s="13">
        <f t="shared" si="36"/>
        <v>7537.9575331545375</v>
      </c>
      <c r="Q132" s="37">
        <f t="shared" si="46"/>
        <v>2200.1177917217556</v>
      </c>
      <c r="R132" s="13">
        <f t="shared" si="37"/>
        <v>122279.90504110277</v>
      </c>
      <c r="S132" s="13">
        <f t="shared" si="38"/>
        <v>3133.5521813484943</v>
      </c>
      <c r="T132" s="38">
        <f t="shared" si="39"/>
        <v>7537.9575331545375</v>
      </c>
      <c r="U132" s="37">
        <f t="shared" si="47"/>
        <v>3393.2761540949668</v>
      </c>
      <c r="V132" s="13">
        <f t="shared" si="40"/>
        <v>61139.952520551386</v>
      </c>
      <c r="W132" s="13">
        <f t="shared" si="41"/>
        <v>3859.993348908336</v>
      </c>
      <c r="X132" s="38">
        <f t="shared" si="42"/>
        <v>7537.9575331545384</v>
      </c>
      <c r="Y132" s="37">
        <f t="shared" si="48"/>
        <v>2180.1830072432476</v>
      </c>
      <c r="Z132" s="13">
        <f t="shared" si="43"/>
        <v>56841.209149629343</v>
      </c>
      <c r="AA132" s="13">
        <f t="shared" si="44"/>
        <v>2614.0853671640825</v>
      </c>
      <c r="AB132" s="38">
        <f t="shared" si="45"/>
        <v>7537.9575331545384</v>
      </c>
    </row>
    <row r="133" spans="12:28" x14ac:dyDescent="0.2">
      <c r="L133">
        <v>132</v>
      </c>
      <c r="M133" s="37">
        <f t="shared" si="33"/>
        <v>2180.7453200342161</v>
      </c>
      <c r="N133" s="13">
        <f t="shared" si="34"/>
        <v>61703.611498036051</v>
      </c>
      <c r="O133" s="13">
        <f t="shared" si="35"/>
        <v>2648.1969222920652</v>
      </c>
      <c r="P133" s="13">
        <f t="shared" si="36"/>
        <v>7537.9575331545375</v>
      </c>
      <c r="Q133" s="37">
        <f t="shared" si="46"/>
        <v>2200.1177917217556</v>
      </c>
      <c r="R133" s="13">
        <f t="shared" si="37"/>
        <v>122279.90504110277</v>
      </c>
      <c r="S133" s="13">
        <f t="shared" si="38"/>
        <v>3126.4807086998071</v>
      </c>
      <c r="T133" s="38">
        <f t="shared" si="39"/>
        <v>7537.9575331545375</v>
      </c>
      <c r="U133" s="37">
        <f t="shared" si="47"/>
        <v>3393.2761540949668</v>
      </c>
      <c r="V133" s="13">
        <f t="shared" si="40"/>
        <v>61139.952520551386</v>
      </c>
      <c r="W133" s="13">
        <f t="shared" si="41"/>
        <v>3856.4576125839926</v>
      </c>
      <c r="X133" s="38">
        <f t="shared" si="42"/>
        <v>7537.9575331545384</v>
      </c>
      <c r="Y133" s="37">
        <f t="shared" si="48"/>
        <v>2180.1830072432476</v>
      </c>
      <c r="Z133" s="13">
        <f t="shared" si="43"/>
        <v>56841.209149629343</v>
      </c>
      <c r="AA133" s="13">
        <f t="shared" si="44"/>
        <v>2610.7982280737729</v>
      </c>
      <c r="AB133" s="38">
        <f t="shared" si="45"/>
        <v>7537.9575331545384</v>
      </c>
    </row>
    <row r="134" spans="12:28" x14ac:dyDescent="0.2">
      <c r="L134">
        <v>133</v>
      </c>
      <c r="M134" s="37">
        <f t="shared" si="33"/>
        <v>2180.7453200342161</v>
      </c>
      <c r="N134" s="13">
        <f t="shared" si="34"/>
        <v>61703.611498036051</v>
      </c>
      <c r="O134" s="13">
        <f t="shared" si="35"/>
        <v>2644.6822485908783</v>
      </c>
      <c r="P134" s="13">
        <f t="shared" si="36"/>
        <v>7537.9575331545375</v>
      </c>
      <c r="Q134" s="37">
        <f t="shared" si="46"/>
        <v>2200.1177917217556</v>
      </c>
      <c r="R134" s="13">
        <f t="shared" si="37"/>
        <v>122279.90504110277</v>
      </c>
      <c r="S134" s="13">
        <f t="shared" si="38"/>
        <v>3119.5155739856864</v>
      </c>
      <c r="T134" s="38">
        <f t="shared" si="39"/>
        <v>7537.9575331545375</v>
      </c>
      <c r="U134" s="37">
        <f t="shared" si="47"/>
        <v>3393.2761540949668</v>
      </c>
      <c r="V134" s="13">
        <f t="shared" si="40"/>
        <v>61139.952520551386</v>
      </c>
      <c r="W134" s="13">
        <f t="shared" si="41"/>
        <v>3852.9750452269323</v>
      </c>
      <c r="X134" s="38">
        <f t="shared" si="42"/>
        <v>7537.9575331545384</v>
      </c>
      <c r="Y134" s="37">
        <f t="shared" si="48"/>
        <v>2180.1830072432476</v>
      </c>
      <c r="Z134" s="13">
        <f t="shared" si="43"/>
        <v>56841.209149629343</v>
      </c>
      <c r="AA134" s="13">
        <f t="shared" si="44"/>
        <v>2607.5605196464758</v>
      </c>
      <c r="AB134" s="38">
        <f t="shared" si="45"/>
        <v>7537.9575331545384</v>
      </c>
    </row>
    <row r="135" spans="12:28" x14ac:dyDescent="0.2">
      <c r="L135">
        <v>134</v>
      </c>
      <c r="M135" s="37">
        <f t="shared" si="33"/>
        <v>2180.7453200342161</v>
      </c>
      <c r="N135" s="13">
        <f t="shared" si="34"/>
        <v>61703.611498036051</v>
      </c>
      <c r="O135" s="13">
        <f t="shared" si="35"/>
        <v>2641.2200327061269</v>
      </c>
      <c r="P135" s="13">
        <f t="shared" si="36"/>
        <v>7537.9575331545375</v>
      </c>
      <c r="Q135" s="37">
        <f t="shared" si="46"/>
        <v>2200.1177917217556</v>
      </c>
      <c r="R135" s="13">
        <f t="shared" si="37"/>
        <v>122279.90504110277</v>
      </c>
      <c r="S135" s="13">
        <f t="shared" si="38"/>
        <v>3112.6543965061046</v>
      </c>
      <c r="T135" s="38">
        <f t="shared" si="39"/>
        <v>7537.9575331545375</v>
      </c>
      <c r="U135" s="37">
        <f t="shared" si="47"/>
        <v>3393.2761540949668</v>
      </c>
      <c r="V135" s="13">
        <f t="shared" si="40"/>
        <v>61139.952520551386</v>
      </c>
      <c r="W135" s="13">
        <f t="shared" si="41"/>
        <v>3849.5444564871414</v>
      </c>
      <c r="X135" s="38">
        <f t="shared" si="42"/>
        <v>7537.9575331545384</v>
      </c>
      <c r="Y135" s="37">
        <f t="shared" si="48"/>
        <v>2180.1830072432476</v>
      </c>
      <c r="Z135" s="13">
        <f t="shared" si="43"/>
        <v>56841.209149629343</v>
      </c>
      <c r="AA135" s="13">
        <f t="shared" si="44"/>
        <v>2604.3711352255559</v>
      </c>
      <c r="AB135" s="38">
        <f t="shared" si="45"/>
        <v>7537.9575331545384</v>
      </c>
    </row>
    <row r="136" spans="12:28" x14ac:dyDescent="0.2">
      <c r="L136">
        <v>135</v>
      </c>
      <c r="M136" s="37">
        <f t="shared" si="33"/>
        <v>2180.7453200342161</v>
      </c>
      <c r="N136" s="13">
        <f t="shared" si="34"/>
        <v>61703.611498036051</v>
      </c>
      <c r="O136" s="13">
        <f t="shared" si="35"/>
        <v>2637.8091089085574</v>
      </c>
      <c r="P136" s="13">
        <f t="shared" si="36"/>
        <v>7537.9575331545375</v>
      </c>
      <c r="Q136" s="37">
        <f t="shared" si="46"/>
        <v>2200.1177917217556</v>
      </c>
      <c r="R136" s="13">
        <f t="shared" si="37"/>
        <v>122279.90504110277</v>
      </c>
      <c r="S136" s="13">
        <f t="shared" si="38"/>
        <v>3105.8948661002946</v>
      </c>
      <c r="T136" s="38">
        <f t="shared" si="39"/>
        <v>7537.9575331545375</v>
      </c>
      <c r="U136" s="37">
        <f t="shared" si="47"/>
        <v>3393.2761540949668</v>
      </c>
      <c r="V136" s="13">
        <f t="shared" si="40"/>
        <v>61139.952520551386</v>
      </c>
      <c r="W136" s="13">
        <f t="shared" si="41"/>
        <v>3846.1646912842361</v>
      </c>
      <c r="X136" s="38">
        <f t="shared" si="42"/>
        <v>7537.9575331545384</v>
      </c>
      <c r="Y136" s="37">
        <f t="shared" si="48"/>
        <v>2180.1830072432476</v>
      </c>
      <c r="Z136" s="13">
        <f t="shared" si="43"/>
        <v>56841.209149629343</v>
      </c>
      <c r="AA136" s="13">
        <f t="shared" si="44"/>
        <v>2601.2290009442058</v>
      </c>
      <c r="AB136" s="38">
        <f t="shared" si="45"/>
        <v>7537.9575331545384</v>
      </c>
    </row>
    <row r="137" spans="12:28" x14ac:dyDescent="0.2">
      <c r="L137">
        <v>136</v>
      </c>
      <c r="M137" s="37">
        <f t="shared" si="33"/>
        <v>2180.7453200342161</v>
      </c>
      <c r="N137" s="13">
        <f t="shared" si="34"/>
        <v>61703.611498036051</v>
      </c>
      <c r="O137" s="13">
        <f t="shared" si="35"/>
        <v>2634.4483457550696</v>
      </c>
      <c r="P137" s="13">
        <f t="shared" si="36"/>
        <v>7537.9575331545375</v>
      </c>
      <c r="Q137" s="37">
        <f t="shared" si="46"/>
        <v>2200.1177917217556</v>
      </c>
      <c r="R137" s="13">
        <f t="shared" si="37"/>
        <v>122279.90504110277</v>
      </c>
      <c r="S137" s="13">
        <f t="shared" si="38"/>
        <v>3099.2347405533937</v>
      </c>
      <c r="T137" s="38">
        <f t="shared" si="39"/>
        <v>7537.9575331545375</v>
      </c>
      <c r="U137" s="37">
        <f t="shared" si="47"/>
        <v>3393.2761540949668</v>
      </c>
      <c r="V137" s="13">
        <f t="shared" si="40"/>
        <v>61139.952520551386</v>
      </c>
      <c r="W137" s="13">
        <f t="shared" si="41"/>
        <v>3842.8346285107859</v>
      </c>
      <c r="X137" s="38">
        <f t="shared" si="42"/>
        <v>7537.9575331545384</v>
      </c>
      <c r="Y137" s="37">
        <f t="shared" si="48"/>
        <v>2180.1830072432476</v>
      </c>
      <c r="Z137" s="13">
        <f t="shared" si="43"/>
        <v>56841.209149629343</v>
      </c>
      <c r="AA137" s="13">
        <f t="shared" si="44"/>
        <v>2598.1330745199339</v>
      </c>
      <c r="AB137" s="38">
        <f t="shared" si="45"/>
        <v>7537.9575331545384</v>
      </c>
    </row>
    <row r="138" spans="12:28" x14ac:dyDescent="0.2">
      <c r="L138">
        <v>137</v>
      </c>
      <c r="M138" s="37">
        <f t="shared" si="33"/>
        <v>2180.7453200342161</v>
      </c>
      <c r="N138" s="13">
        <f t="shared" si="34"/>
        <v>61703.611498036051</v>
      </c>
      <c r="O138" s="13">
        <f t="shared" si="35"/>
        <v>2631.1366448373988</v>
      </c>
      <c r="P138" s="13">
        <f t="shared" si="36"/>
        <v>7537.9575331545375</v>
      </c>
      <c r="Q138" s="37">
        <f t="shared" si="46"/>
        <v>2200.1177917217556</v>
      </c>
      <c r="R138" s="13">
        <f t="shared" si="37"/>
        <v>122279.90504110277</v>
      </c>
      <c r="S138" s="13">
        <f t="shared" si="38"/>
        <v>3092.6718431166664</v>
      </c>
      <c r="T138" s="38">
        <f t="shared" si="39"/>
        <v>7537.9575331545375</v>
      </c>
      <c r="U138" s="37">
        <f t="shared" si="47"/>
        <v>3393.2761540949668</v>
      </c>
      <c r="V138" s="13">
        <f t="shared" si="40"/>
        <v>61139.952520551386</v>
      </c>
      <c r="W138" s="13">
        <f t="shared" si="41"/>
        <v>3839.5531797924223</v>
      </c>
      <c r="X138" s="38">
        <f t="shared" si="42"/>
        <v>7537.9575331545384</v>
      </c>
      <c r="Y138" s="37">
        <f t="shared" si="48"/>
        <v>2180.1830072432476</v>
      </c>
      <c r="Z138" s="13">
        <f t="shared" si="43"/>
        <v>56841.209149629343</v>
      </c>
      <c r="AA138" s="13">
        <f t="shared" si="44"/>
        <v>2595.0823441018561</v>
      </c>
      <c r="AB138" s="38">
        <f t="shared" si="45"/>
        <v>7537.9575331545384</v>
      </c>
    </row>
    <row r="139" spans="12:28" x14ac:dyDescent="0.2">
      <c r="L139">
        <v>138</v>
      </c>
      <c r="M139" s="37">
        <f t="shared" si="33"/>
        <v>2180.7453200342161</v>
      </c>
      <c r="N139" s="13">
        <f t="shared" si="34"/>
        <v>61703.611498036051</v>
      </c>
      <c r="O139" s="13">
        <f t="shared" si="35"/>
        <v>2627.8729395852019</v>
      </c>
      <c r="P139" s="13">
        <f t="shared" si="36"/>
        <v>7537.9575331545375</v>
      </c>
      <c r="Q139" s="37">
        <f t="shared" si="46"/>
        <v>2200.1177917217556</v>
      </c>
      <c r="R139" s="13">
        <f t="shared" si="37"/>
        <v>122279.90504110277</v>
      </c>
      <c r="S139" s="13">
        <f t="shared" si="38"/>
        <v>3086.2040601355438</v>
      </c>
      <c r="T139" s="38">
        <f t="shared" si="39"/>
        <v>7537.9575331545375</v>
      </c>
      <c r="U139" s="37">
        <f t="shared" si="47"/>
        <v>3393.2761540949668</v>
      </c>
      <c r="V139" s="13">
        <f t="shared" si="40"/>
        <v>61139.952520551386</v>
      </c>
      <c r="W139" s="13">
        <f t="shared" si="41"/>
        <v>3836.319288301861</v>
      </c>
      <c r="X139" s="38">
        <f t="shared" si="42"/>
        <v>7537.9575331545384</v>
      </c>
      <c r="Y139" s="37">
        <f t="shared" si="48"/>
        <v>2180.1830072432476</v>
      </c>
      <c r="Z139" s="13">
        <f t="shared" si="43"/>
        <v>56841.209149629343</v>
      </c>
      <c r="AA139" s="13">
        <f t="shared" si="44"/>
        <v>2592.0758271680979</v>
      </c>
      <c r="AB139" s="38">
        <f t="shared" si="45"/>
        <v>7537.9575331545384</v>
      </c>
    </row>
    <row r="140" spans="12:28" x14ac:dyDescent="0.2">
      <c r="L140">
        <v>139</v>
      </c>
      <c r="M140" s="37">
        <f t="shared" si="33"/>
        <v>2180.7453200342161</v>
      </c>
      <c r="N140" s="13">
        <f t="shared" si="34"/>
        <v>61703.611498036051</v>
      </c>
      <c r="O140" s="13">
        <f t="shared" si="35"/>
        <v>2624.6561941208065</v>
      </c>
      <c r="P140" s="13">
        <f t="shared" si="36"/>
        <v>7537.9575331545375</v>
      </c>
      <c r="Q140" s="37">
        <f t="shared" si="46"/>
        <v>2200.1177917217556</v>
      </c>
      <c r="R140" s="13">
        <f t="shared" si="37"/>
        <v>122279.90504110277</v>
      </c>
      <c r="S140" s="13">
        <f t="shared" si="38"/>
        <v>3079.8293387800486</v>
      </c>
      <c r="T140" s="38">
        <f t="shared" si="39"/>
        <v>7537.9575331545375</v>
      </c>
      <c r="U140" s="37">
        <f t="shared" si="47"/>
        <v>3393.2761540949668</v>
      </c>
      <c r="V140" s="13">
        <f t="shared" si="40"/>
        <v>61139.952520551386</v>
      </c>
      <c r="W140" s="13">
        <f t="shared" si="41"/>
        <v>3833.1319276241134</v>
      </c>
      <c r="X140" s="38">
        <f t="shared" si="42"/>
        <v>7537.9575331545384</v>
      </c>
      <c r="Y140" s="37">
        <f t="shared" si="48"/>
        <v>2180.1830072432476</v>
      </c>
      <c r="Z140" s="13">
        <f t="shared" si="43"/>
        <v>56841.209149629343</v>
      </c>
      <c r="AA140" s="13">
        <f t="shared" si="44"/>
        <v>2589.1125694707971</v>
      </c>
      <c r="AB140" s="38">
        <f t="shared" si="45"/>
        <v>7537.9575331545384</v>
      </c>
    </row>
    <row r="141" spans="12:28" x14ac:dyDescent="0.2">
      <c r="L141">
        <v>140</v>
      </c>
      <c r="M141" s="37">
        <f t="shared" si="33"/>
        <v>2180.7453200342161</v>
      </c>
      <c r="N141" s="13">
        <f t="shared" si="34"/>
        <v>61703.611498036051</v>
      </c>
      <c r="O141" s="13">
        <f t="shared" si="35"/>
        <v>2621.4854021630449</v>
      </c>
      <c r="P141" s="13">
        <f t="shared" si="36"/>
        <v>7537.9575331545375</v>
      </c>
      <c r="Q141" s="37">
        <f t="shared" si="46"/>
        <v>2200.1177917217556</v>
      </c>
      <c r="R141" s="13">
        <f t="shared" si="37"/>
        <v>122279.90504110277</v>
      </c>
      <c r="S141" s="13">
        <f t="shared" si="38"/>
        <v>3073.5456848724898</v>
      </c>
      <c r="T141" s="38">
        <f t="shared" si="39"/>
        <v>7537.9575331545375</v>
      </c>
      <c r="U141" s="37">
        <f t="shared" si="47"/>
        <v>3393.2761540949668</v>
      </c>
      <c r="V141" s="13">
        <f t="shared" si="40"/>
        <v>61139.952520551386</v>
      </c>
      <c r="W141" s="13">
        <f t="shared" si="41"/>
        <v>3829.990100670334</v>
      </c>
      <c r="X141" s="38">
        <f t="shared" si="42"/>
        <v>7537.9575331545384</v>
      </c>
      <c r="Y141" s="37">
        <f t="shared" si="48"/>
        <v>2180.1830072432476</v>
      </c>
      <c r="Z141" s="13">
        <f t="shared" si="43"/>
        <v>56841.209149629343</v>
      </c>
      <c r="AA141" s="13">
        <f t="shared" si="44"/>
        <v>2586.1916440263144</v>
      </c>
      <c r="AB141" s="38">
        <f t="shared" si="45"/>
        <v>7537.9575331545384</v>
      </c>
    </row>
    <row r="142" spans="12:28" x14ac:dyDescent="0.2">
      <c r="L142">
        <v>141</v>
      </c>
      <c r="M142" s="37">
        <f t="shared" si="33"/>
        <v>2180.7453200342161</v>
      </c>
      <c r="N142" s="13">
        <f t="shared" si="34"/>
        <v>61703.611498036051</v>
      </c>
      <c r="O142" s="13">
        <f t="shared" si="35"/>
        <v>2618.3595859777342</v>
      </c>
      <c r="P142" s="13">
        <f t="shared" si="36"/>
        <v>7537.9575331545375</v>
      </c>
      <c r="Q142" s="37">
        <f t="shared" si="46"/>
        <v>2200.1177917217556</v>
      </c>
      <c r="R142" s="13">
        <f t="shared" si="37"/>
        <v>122279.90504110277</v>
      </c>
      <c r="S142" s="13">
        <f t="shared" si="38"/>
        <v>3067.351160807591</v>
      </c>
      <c r="T142" s="38">
        <f t="shared" si="39"/>
        <v>7537.9575331545375</v>
      </c>
      <c r="U142" s="37">
        <f t="shared" si="47"/>
        <v>3393.2761540949668</v>
      </c>
      <c r="V142" s="13">
        <f t="shared" si="40"/>
        <v>61139.952520551386</v>
      </c>
      <c r="W142" s="13">
        <f t="shared" si="41"/>
        <v>3826.8928386378843</v>
      </c>
      <c r="X142" s="38">
        <f t="shared" si="42"/>
        <v>7537.9575331545384</v>
      </c>
      <c r="Y142" s="37">
        <f t="shared" si="48"/>
        <v>2180.1830072432476</v>
      </c>
      <c r="Z142" s="13">
        <f t="shared" si="43"/>
        <v>56841.209149629343</v>
      </c>
      <c r="AA142" s="13">
        <f t="shared" si="44"/>
        <v>2583.3121501484202</v>
      </c>
      <c r="AB142" s="38">
        <f t="shared" si="45"/>
        <v>7537.9575331545384</v>
      </c>
    </row>
    <row r="143" spans="12:28" x14ac:dyDescent="0.2">
      <c r="L143">
        <v>142</v>
      </c>
      <c r="M143" s="37">
        <f t="shared" si="33"/>
        <v>2180.7453200342161</v>
      </c>
      <c r="N143" s="13">
        <f t="shared" si="34"/>
        <v>61703.611498036051</v>
      </c>
      <c r="O143" s="13">
        <f t="shared" si="35"/>
        <v>2615.2777953724981</v>
      </c>
      <c r="P143" s="13">
        <f t="shared" si="36"/>
        <v>7537.9575331545375</v>
      </c>
      <c r="Q143" s="37">
        <f t="shared" si="46"/>
        <v>2200.1177917217556</v>
      </c>
      <c r="R143" s="13">
        <f t="shared" si="37"/>
        <v>122279.90504110277</v>
      </c>
      <c r="S143" s="13">
        <f t="shared" si="38"/>
        <v>3061.2438835605076</v>
      </c>
      <c r="T143" s="38">
        <f t="shared" si="39"/>
        <v>7537.9575331545375</v>
      </c>
      <c r="U143" s="37">
        <f t="shared" si="47"/>
        <v>3393.2761540949668</v>
      </c>
      <c r="V143" s="13">
        <f t="shared" si="40"/>
        <v>61139.952520551386</v>
      </c>
      <c r="W143" s="13">
        <f t="shared" si="41"/>
        <v>3823.8392000143426</v>
      </c>
      <c r="X143" s="38">
        <f t="shared" si="42"/>
        <v>7537.9575331545384</v>
      </c>
      <c r="Y143" s="37">
        <f t="shared" si="48"/>
        <v>2180.1830072432476</v>
      </c>
      <c r="Z143" s="13">
        <f t="shared" si="43"/>
        <v>56841.209149629343</v>
      </c>
      <c r="AA143" s="13">
        <f t="shared" si="44"/>
        <v>2580.4732125223277</v>
      </c>
      <c r="AB143" s="38">
        <f t="shared" si="45"/>
        <v>7537.9575331545384</v>
      </c>
    </row>
    <row r="144" spans="12:28" x14ac:dyDescent="0.2">
      <c r="L144">
        <v>143</v>
      </c>
      <c r="M144" s="37">
        <f t="shared" si="33"/>
        <v>2180.7453200342161</v>
      </c>
      <c r="N144" s="13">
        <f t="shared" si="34"/>
        <v>61703.611498036051</v>
      </c>
      <c r="O144" s="13">
        <f t="shared" si="35"/>
        <v>2612.2391067337689</v>
      </c>
      <c r="P144" s="13">
        <f t="shared" si="36"/>
        <v>7537.9575331545375</v>
      </c>
      <c r="Q144" s="37">
        <f t="shared" si="46"/>
        <v>2200.1177917217556</v>
      </c>
      <c r="R144" s="13">
        <f t="shared" si="37"/>
        <v>122279.90504110277</v>
      </c>
      <c r="S144" s="13">
        <f t="shared" si="38"/>
        <v>3055.2220227784182</v>
      </c>
      <c r="T144" s="38">
        <f t="shared" si="39"/>
        <v>7537.9575331545375</v>
      </c>
      <c r="U144" s="37">
        <f t="shared" si="47"/>
        <v>3393.2761540949668</v>
      </c>
      <c r="V144" s="13">
        <f t="shared" si="40"/>
        <v>61139.952520551386</v>
      </c>
      <c r="W144" s="13">
        <f t="shared" si="41"/>
        <v>3820.8282696232982</v>
      </c>
      <c r="X144" s="38">
        <f t="shared" si="42"/>
        <v>7537.9575331545384</v>
      </c>
      <c r="Y144" s="37">
        <f t="shared" si="48"/>
        <v>2180.1830072432476</v>
      </c>
      <c r="Z144" s="13">
        <f t="shared" si="43"/>
        <v>56841.209149629343</v>
      </c>
      <c r="AA144" s="13">
        <f t="shared" si="44"/>
        <v>2577.6739803175788</v>
      </c>
      <c r="AB144" s="38">
        <f t="shared" si="45"/>
        <v>7537.9575331545384</v>
      </c>
    </row>
    <row r="145" spans="12:28" x14ac:dyDescent="0.2">
      <c r="L145">
        <v>144</v>
      </c>
      <c r="M145" s="37">
        <f t="shared" si="33"/>
        <v>2180.7453200342161</v>
      </c>
      <c r="N145" s="13">
        <f t="shared" si="34"/>
        <v>61703.611498036051</v>
      </c>
      <c r="O145" s="13">
        <f t="shared" si="35"/>
        <v>2609.2426221039109</v>
      </c>
      <c r="P145" s="13">
        <f t="shared" si="36"/>
        <v>7537.9575331545375</v>
      </c>
      <c r="Q145" s="37">
        <f t="shared" si="46"/>
        <v>2200.1177917217556</v>
      </c>
      <c r="R145" s="13">
        <f t="shared" si="37"/>
        <v>122279.90504110277</v>
      </c>
      <c r="S145" s="13">
        <f t="shared" si="38"/>
        <v>3049.2837989516361</v>
      </c>
      <c r="T145" s="38">
        <f t="shared" si="39"/>
        <v>7537.9575331545375</v>
      </c>
      <c r="U145" s="37">
        <f t="shared" si="47"/>
        <v>3393.2761540949668</v>
      </c>
      <c r="V145" s="13">
        <f t="shared" si="40"/>
        <v>61139.952520551386</v>
      </c>
      <c r="W145" s="13">
        <f t="shared" si="41"/>
        <v>3817.8591577099069</v>
      </c>
      <c r="X145" s="38">
        <f t="shared" si="42"/>
        <v>7537.9575331545384</v>
      </c>
      <c r="Y145" s="37">
        <f t="shared" si="48"/>
        <v>2180.1830072432476</v>
      </c>
      <c r="Z145" s="13">
        <f t="shared" si="43"/>
        <v>56841.209149629343</v>
      </c>
      <c r="AA145" s="13">
        <f t="shared" si="44"/>
        <v>2574.9136263378959</v>
      </c>
      <c r="AB145" s="38">
        <f t="shared" si="45"/>
        <v>7537.9575331545384</v>
      </c>
    </row>
    <row r="146" spans="12:28" x14ac:dyDescent="0.2">
      <c r="L146">
        <v>145</v>
      </c>
      <c r="M146" s="37">
        <f t="shared" si="33"/>
        <v>2180.7453200342161</v>
      </c>
      <c r="N146" s="13">
        <f t="shared" si="34"/>
        <v>61703.611498036051</v>
      </c>
      <c r="O146" s="13">
        <f t="shared" si="35"/>
        <v>2606.2874682965339</v>
      </c>
      <c r="P146" s="13">
        <f t="shared" si="36"/>
        <v>7537.9575331545375</v>
      </c>
      <c r="Q146" s="37">
        <f t="shared" si="46"/>
        <v>2200.1177917217556</v>
      </c>
      <c r="R146" s="13">
        <f t="shared" si="37"/>
        <v>122279.90504110277</v>
      </c>
      <c r="S146" s="13">
        <f t="shared" si="38"/>
        <v>3043.4274816603956</v>
      </c>
      <c r="T146" s="38">
        <f t="shared" si="39"/>
        <v>7537.9575331545375</v>
      </c>
      <c r="U146" s="37">
        <f t="shared" si="47"/>
        <v>3393.2761540949668</v>
      </c>
      <c r="V146" s="13">
        <f t="shared" si="40"/>
        <v>61139.952520551386</v>
      </c>
      <c r="W146" s="13">
        <f t="shared" si="41"/>
        <v>3814.9309990642869</v>
      </c>
      <c r="X146" s="38">
        <f t="shared" si="42"/>
        <v>7537.9575331545384</v>
      </c>
      <c r="Y146" s="37">
        <f t="shared" si="48"/>
        <v>2180.1830072432476</v>
      </c>
      <c r="Z146" s="13">
        <f t="shared" si="43"/>
        <v>56841.209149629343</v>
      </c>
      <c r="AA146" s="13">
        <f t="shared" si="44"/>
        <v>2572.1913462062084</v>
      </c>
      <c r="AB146" s="38">
        <f t="shared" si="45"/>
        <v>7537.9575331545384</v>
      </c>
    </row>
    <row r="147" spans="12:28" x14ac:dyDescent="0.2">
      <c r="L147">
        <v>146</v>
      </c>
      <c r="M147" s="37">
        <f t="shared" si="33"/>
        <v>2180.7453200342161</v>
      </c>
      <c r="N147" s="13">
        <f t="shared" si="34"/>
        <v>61703.611498036051</v>
      </c>
      <c r="O147" s="13">
        <f t="shared" si="35"/>
        <v>2603.3727960481615</v>
      </c>
      <c r="P147" s="13">
        <f t="shared" si="36"/>
        <v>7537.9575331545375</v>
      </c>
      <c r="Q147" s="37">
        <f t="shared" si="46"/>
        <v>2200.1177917217556</v>
      </c>
      <c r="R147" s="13">
        <f t="shared" si="37"/>
        <v>122279.90504110277</v>
      </c>
      <c r="S147" s="13">
        <f t="shared" si="38"/>
        <v>3037.6513878936921</v>
      </c>
      <c r="T147" s="38">
        <f t="shared" si="39"/>
        <v>7537.9575331545375</v>
      </c>
      <c r="U147" s="37">
        <f t="shared" si="47"/>
        <v>3393.2761540949668</v>
      </c>
      <c r="V147" s="13">
        <f t="shared" si="40"/>
        <v>61139.952520551386</v>
      </c>
      <c r="W147" s="13">
        <f t="shared" si="41"/>
        <v>3812.0429521809351</v>
      </c>
      <c r="X147" s="38">
        <f t="shared" si="42"/>
        <v>7537.9575331545384</v>
      </c>
      <c r="Y147" s="37">
        <f t="shared" si="48"/>
        <v>2180.1830072432476</v>
      </c>
      <c r="Z147" s="13">
        <f t="shared" si="43"/>
        <v>56841.209149629343</v>
      </c>
      <c r="AA147" s="13">
        <f t="shared" si="44"/>
        <v>2569.5063575831746</v>
      </c>
      <c r="AB147" s="38">
        <f t="shared" si="45"/>
        <v>7537.9575331545384</v>
      </c>
    </row>
    <row r="148" spans="12:28" x14ac:dyDescent="0.2">
      <c r="L148">
        <v>147</v>
      </c>
      <c r="M148" s="37">
        <f t="shared" si="33"/>
        <v>2180.7453200342161</v>
      </c>
      <c r="N148" s="13">
        <f t="shared" si="34"/>
        <v>61703.611498036051</v>
      </c>
      <c r="O148" s="13">
        <f t="shared" si="35"/>
        <v>2600.4977792045293</v>
      </c>
      <c r="P148" s="13">
        <f t="shared" si="36"/>
        <v>7537.9575331545375</v>
      </c>
      <c r="Q148" s="37">
        <f t="shared" si="46"/>
        <v>2200.1177917217556</v>
      </c>
      <c r="R148" s="13">
        <f t="shared" si="37"/>
        <v>122279.90504110277</v>
      </c>
      <c r="S148" s="13">
        <f t="shared" si="38"/>
        <v>3031.9538804367403</v>
      </c>
      <c r="T148" s="38">
        <f t="shared" si="39"/>
        <v>7537.9575331545375</v>
      </c>
      <c r="U148" s="37">
        <f t="shared" si="47"/>
        <v>3393.2761540949668</v>
      </c>
      <c r="V148" s="13">
        <f t="shared" si="40"/>
        <v>61139.952520551386</v>
      </c>
      <c r="W148" s="13">
        <f t="shared" si="41"/>
        <v>3809.1941984524592</v>
      </c>
      <c r="X148" s="38">
        <f t="shared" si="42"/>
        <v>7537.9575331545384</v>
      </c>
      <c r="Y148" s="37">
        <f t="shared" si="48"/>
        <v>2180.1830072432476</v>
      </c>
      <c r="Z148" s="13">
        <f t="shared" si="43"/>
        <v>56841.209149629343</v>
      </c>
      <c r="AA148" s="13">
        <f t="shared" si="44"/>
        <v>2566.8578994175969</v>
      </c>
      <c r="AB148" s="38">
        <f t="shared" si="45"/>
        <v>7537.9575331545384</v>
      </c>
    </row>
    <row r="149" spans="12:28" x14ac:dyDescent="0.2">
      <c r="L149">
        <v>148</v>
      </c>
      <c r="M149" s="37">
        <f t="shared" si="33"/>
        <v>2180.7453200342161</v>
      </c>
      <c r="N149" s="13">
        <f t="shared" si="34"/>
        <v>61703.611498036051</v>
      </c>
      <c r="O149" s="13">
        <f t="shared" si="35"/>
        <v>2597.6616139398652</v>
      </c>
      <c r="P149" s="13">
        <f t="shared" si="36"/>
        <v>7537.9575331545375</v>
      </c>
      <c r="Q149" s="37">
        <f t="shared" si="46"/>
        <v>2200.1177917217556</v>
      </c>
      <c r="R149" s="13">
        <f t="shared" si="37"/>
        <v>122279.90504110277</v>
      </c>
      <c r="S149" s="13">
        <f t="shared" si="38"/>
        <v>3026.3333663238013</v>
      </c>
      <c r="T149" s="38">
        <f t="shared" si="39"/>
        <v>7537.9575331545375</v>
      </c>
      <c r="U149" s="37">
        <f t="shared" si="47"/>
        <v>3393.2761540949668</v>
      </c>
      <c r="V149" s="13">
        <f t="shared" si="40"/>
        <v>61139.952520551386</v>
      </c>
      <c r="W149" s="13">
        <f t="shared" si="41"/>
        <v>3806.3839413959895</v>
      </c>
      <c r="X149" s="38">
        <f t="shared" si="42"/>
        <v>7537.9575331545384</v>
      </c>
      <c r="Y149" s="37">
        <f t="shared" si="48"/>
        <v>2180.1830072432476</v>
      </c>
      <c r="Z149" s="13">
        <f t="shared" si="43"/>
        <v>56841.209149629343</v>
      </c>
      <c r="AA149" s="13">
        <f t="shared" si="44"/>
        <v>2564.2452312272299</v>
      </c>
      <c r="AB149" s="38">
        <f t="shared" si="45"/>
        <v>7537.9575331545384</v>
      </c>
    </row>
    <row r="150" spans="12:28" x14ac:dyDescent="0.2">
      <c r="L150">
        <v>149</v>
      </c>
      <c r="M150" s="37">
        <f t="shared" si="33"/>
        <v>2180.7453200342161</v>
      </c>
      <c r="N150" s="13">
        <f t="shared" si="34"/>
        <v>61703.611498036051</v>
      </c>
      <c r="O150" s="13">
        <f t="shared" si="35"/>
        <v>2594.8635180076126</v>
      </c>
      <c r="P150" s="13">
        <f t="shared" si="36"/>
        <v>7537.9575331545375</v>
      </c>
      <c r="Q150" s="37">
        <f t="shared" si="46"/>
        <v>2200.1177917217556</v>
      </c>
      <c r="R150" s="13">
        <f t="shared" si="37"/>
        <v>122279.90504110277</v>
      </c>
      <c r="S150" s="13">
        <f t="shared" si="38"/>
        <v>3020.7882953533181</v>
      </c>
      <c r="T150" s="38">
        <f t="shared" si="39"/>
        <v>7537.9575331545375</v>
      </c>
      <c r="U150" s="37">
        <f t="shared" si="47"/>
        <v>3393.2761540949668</v>
      </c>
      <c r="V150" s="13">
        <f t="shared" si="40"/>
        <v>61139.952520551386</v>
      </c>
      <c r="W150" s="13">
        <f t="shared" si="41"/>
        <v>3803.6114059107481</v>
      </c>
      <c r="X150" s="38">
        <f t="shared" si="42"/>
        <v>7537.9575331545384</v>
      </c>
      <c r="Y150" s="37">
        <f t="shared" si="48"/>
        <v>2180.1830072432476</v>
      </c>
      <c r="Z150" s="13">
        <f t="shared" si="43"/>
        <v>56841.209149629343</v>
      </c>
      <c r="AA150" s="13">
        <f t="shared" si="44"/>
        <v>2561.6676324085452</v>
      </c>
      <c r="AB150" s="38">
        <f t="shared" si="45"/>
        <v>7537.9575331545384</v>
      </c>
    </row>
    <row r="151" spans="12:28" x14ac:dyDescent="0.2">
      <c r="L151">
        <v>150</v>
      </c>
      <c r="M151" s="37">
        <f t="shared" si="33"/>
        <v>2180.7453200342161</v>
      </c>
      <c r="N151" s="13">
        <f t="shared" si="34"/>
        <v>61703.611498036051</v>
      </c>
      <c r="O151" s="13">
        <f t="shared" si="35"/>
        <v>2592.1027300211231</v>
      </c>
      <c r="P151" s="13">
        <f t="shared" si="36"/>
        <v>7537.9575331545375</v>
      </c>
      <c r="Q151" s="37">
        <f t="shared" si="46"/>
        <v>2200.1177917217556</v>
      </c>
      <c r="R151" s="13">
        <f t="shared" si="37"/>
        <v>122279.90504110277</v>
      </c>
      <c r="S151" s="13">
        <f t="shared" si="38"/>
        <v>3015.3171586624408</v>
      </c>
      <c r="T151" s="38">
        <f t="shared" si="39"/>
        <v>7537.9575331545375</v>
      </c>
      <c r="U151" s="37">
        <f t="shared" si="47"/>
        <v>3393.2761540949668</v>
      </c>
      <c r="V151" s="13">
        <f t="shared" si="40"/>
        <v>61139.952520551386</v>
      </c>
      <c r="W151" s="13">
        <f t="shared" si="41"/>
        <v>3800.8758375653097</v>
      </c>
      <c r="X151" s="38">
        <f t="shared" si="42"/>
        <v>7537.9575331545384</v>
      </c>
      <c r="Y151" s="37">
        <f t="shared" si="48"/>
        <v>2180.1830072432476</v>
      </c>
      <c r="Z151" s="13">
        <f t="shared" si="43"/>
        <v>56841.209149629343</v>
      </c>
      <c r="AA151" s="13">
        <f t="shared" si="44"/>
        <v>2559.1244015741099</v>
      </c>
      <c r="AB151" s="38">
        <f t="shared" si="45"/>
        <v>7537.9575331545384</v>
      </c>
    </row>
    <row r="152" spans="12:28" x14ac:dyDescent="0.2">
      <c r="L152">
        <v>151</v>
      </c>
      <c r="M152" s="37">
        <f t="shared" si="33"/>
        <v>2180.7453200342161</v>
      </c>
      <c r="N152" s="13">
        <f t="shared" si="34"/>
        <v>61703.611498036051</v>
      </c>
      <c r="O152" s="13">
        <f t="shared" si="35"/>
        <v>2589.3785087629317</v>
      </c>
      <c r="P152" s="13">
        <f t="shared" si="36"/>
        <v>7537.9575331545375</v>
      </c>
      <c r="Q152" s="37">
        <f t="shared" si="46"/>
        <v>2200.1177917217556</v>
      </c>
      <c r="R152" s="13">
        <f t="shared" si="37"/>
        <v>122279.90504110277</v>
      </c>
      <c r="S152" s="13">
        <f t="shared" si="38"/>
        <v>3009.918487358198</v>
      </c>
      <c r="T152" s="38">
        <f t="shared" si="39"/>
        <v>7537.9575331545375</v>
      </c>
      <c r="U152" s="37">
        <f t="shared" si="47"/>
        <v>3393.2761540949668</v>
      </c>
      <c r="V152" s="13">
        <f t="shared" si="40"/>
        <v>61139.952520551386</v>
      </c>
      <c r="W152" s="13">
        <f t="shared" si="41"/>
        <v>3798.1765019131881</v>
      </c>
      <c r="X152" s="38">
        <f t="shared" si="42"/>
        <v>7537.9575331545384</v>
      </c>
      <c r="Y152" s="37">
        <f t="shared" si="48"/>
        <v>2180.1830072432476</v>
      </c>
      <c r="Z152" s="13">
        <f t="shared" si="43"/>
        <v>56841.209149629343</v>
      </c>
      <c r="AA152" s="13">
        <f t="shared" si="44"/>
        <v>2556.6148559162898</v>
      </c>
      <c r="AB152" s="38">
        <f t="shared" si="45"/>
        <v>7537.9575331545384</v>
      </c>
    </row>
    <row r="153" spans="12:28" x14ac:dyDescent="0.2">
      <c r="L153">
        <v>152</v>
      </c>
      <c r="M153" s="37">
        <f t="shared" si="33"/>
        <v>2180.7453200342161</v>
      </c>
      <c r="N153" s="13">
        <f t="shared" si="34"/>
        <v>61703.611498036051</v>
      </c>
      <c r="O153" s="13">
        <f t="shared" si="35"/>
        <v>2586.6901325212953</v>
      </c>
      <c r="P153" s="13">
        <f t="shared" si="36"/>
        <v>7537.9575331545375</v>
      </c>
      <c r="Q153" s="37">
        <f t="shared" si="46"/>
        <v>2200.1177917217556</v>
      </c>
      <c r="R153" s="13">
        <f t="shared" si="37"/>
        <v>122279.90504110277</v>
      </c>
      <c r="S153" s="13">
        <f t="shared" si="38"/>
        <v>3004.5908512026949</v>
      </c>
      <c r="T153" s="38">
        <f t="shared" si="39"/>
        <v>7537.9575331545375</v>
      </c>
      <c r="U153" s="37">
        <f t="shared" si="47"/>
        <v>3393.2761540949668</v>
      </c>
      <c r="V153" s="13">
        <f t="shared" si="40"/>
        <v>61139.952520551386</v>
      </c>
      <c r="W153" s="13">
        <f t="shared" si="41"/>
        <v>3795.5126838354363</v>
      </c>
      <c r="X153" s="38">
        <f t="shared" si="42"/>
        <v>7537.9575331545384</v>
      </c>
      <c r="Y153" s="37">
        <f t="shared" si="48"/>
        <v>2180.1830072432476</v>
      </c>
      <c r="Z153" s="13">
        <f t="shared" si="43"/>
        <v>56841.209149629343</v>
      </c>
      <c r="AA153" s="13">
        <f t="shared" si="44"/>
        <v>2554.1383305960721</v>
      </c>
      <c r="AB153" s="38">
        <f t="shared" si="45"/>
        <v>7537.9575331545384</v>
      </c>
    </row>
    <row r="154" spans="12:28" x14ac:dyDescent="0.2">
      <c r="L154">
        <v>153</v>
      </c>
      <c r="M154" s="37">
        <f t="shared" si="33"/>
        <v>2180.7453200342161</v>
      </c>
      <c r="N154" s="13">
        <f t="shared" si="34"/>
        <v>61703.611498036051</v>
      </c>
      <c r="O154" s="13">
        <f t="shared" si="35"/>
        <v>2584.0368984527522</v>
      </c>
      <c r="P154" s="13">
        <f t="shared" si="36"/>
        <v>7537.9575331545375</v>
      </c>
      <c r="Q154" s="37">
        <f t="shared" si="46"/>
        <v>2200.1177917217556</v>
      </c>
      <c r="R154" s="13">
        <f t="shared" si="37"/>
        <v>122279.90504110277</v>
      </c>
      <c r="S154" s="13">
        <f t="shared" si="38"/>
        <v>2999.3328573498784</v>
      </c>
      <c r="T154" s="38">
        <f t="shared" si="39"/>
        <v>7537.9575331545375</v>
      </c>
      <c r="U154" s="37">
        <f t="shared" si="47"/>
        <v>3393.2761540949668</v>
      </c>
      <c r="V154" s="13">
        <f t="shared" si="40"/>
        <v>61139.952520551386</v>
      </c>
      <c r="W154" s="13">
        <f t="shared" si="41"/>
        <v>3792.8836869090283</v>
      </c>
      <c r="X154" s="38">
        <f t="shared" si="42"/>
        <v>7537.9575331545384</v>
      </c>
      <c r="Y154" s="37">
        <f t="shared" si="48"/>
        <v>2180.1830072432476</v>
      </c>
      <c r="Z154" s="13">
        <f t="shared" si="43"/>
        <v>56841.209149629343</v>
      </c>
      <c r="AA154" s="13">
        <f t="shared" si="44"/>
        <v>2551.6941781558576</v>
      </c>
      <c r="AB154" s="38">
        <f t="shared" si="45"/>
        <v>7537.9575331545384</v>
      </c>
    </row>
    <row r="155" spans="12:28" x14ac:dyDescent="0.2">
      <c r="L155">
        <v>154</v>
      </c>
      <c r="M155" s="37">
        <f t="shared" si="33"/>
        <v>2180.7453200342161</v>
      </c>
      <c r="N155" s="13">
        <f t="shared" si="34"/>
        <v>61703.611498036051</v>
      </c>
      <c r="O155" s="13">
        <f t="shared" si="35"/>
        <v>2581.4181219695151</v>
      </c>
      <c r="P155" s="13">
        <f t="shared" si="36"/>
        <v>7537.9575331545375</v>
      </c>
      <c r="Q155" s="37">
        <f t="shared" si="46"/>
        <v>2200.1177917217556</v>
      </c>
      <c r="R155" s="13">
        <f t="shared" si="37"/>
        <v>122279.90504110277</v>
      </c>
      <c r="S155" s="13">
        <f t="shared" si="38"/>
        <v>2994.1431491315138</v>
      </c>
      <c r="T155" s="38">
        <f t="shared" si="39"/>
        <v>7537.9575331545375</v>
      </c>
      <c r="U155" s="37">
        <f t="shared" si="47"/>
        <v>3393.2761540949668</v>
      </c>
      <c r="V155" s="13">
        <f t="shared" si="40"/>
        <v>61139.952520551386</v>
      </c>
      <c r="W155" s="13">
        <f t="shared" si="41"/>
        <v>3790.2888327998462</v>
      </c>
      <c r="X155" s="38">
        <f t="shared" si="42"/>
        <v>7537.9575331545384</v>
      </c>
      <c r="Y155" s="37">
        <f t="shared" si="48"/>
        <v>2180.1830072432476</v>
      </c>
      <c r="Z155" s="13">
        <f t="shared" si="43"/>
        <v>56841.209149629343</v>
      </c>
      <c r="AA155" s="13">
        <f t="shared" si="44"/>
        <v>2549.2817679551263</v>
      </c>
      <c r="AB155" s="38">
        <f t="shared" si="45"/>
        <v>7537.9575331545384</v>
      </c>
    </row>
    <row r="156" spans="12:28" x14ac:dyDescent="0.2">
      <c r="L156">
        <v>155</v>
      </c>
      <c r="M156" s="37">
        <f t="shared" si="33"/>
        <v>2180.7453200342161</v>
      </c>
      <c r="N156" s="13">
        <f t="shared" si="34"/>
        <v>61703.611498036051</v>
      </c>
      <c r="O156" s="13">
        <f t="shared" si="35"/>
        <v>2578.833136150578</v>
      </c>
      <c r="P156" s="13">
        <f t="shared" si="36"/>
        <v>7537.9575331545375</v>
      </c>
      <c r="Q156" s="37">
        <f t="shared" si="46"/>
        <v>2200.1177917217556</v>
      </c>
      <c r="R156" s="13">
        <f t="shared" si="37"/>
        <v>122279.90504110277</v>
      </c>
      <c r="S156" s="13">
        <f t="shared" si="38"/>
        <v>2989.0204048901605</v>
      </c>
      <c r="T156" s="38">
        <f t="shared" si="39"/>
        <v>7537.9575331545375</v>
      </c>
      <c r="U156" s="37">
        <f t="shared" si="47"/>
        <v>3393.2761540949668</v>
      </c>
      <c r="V156" s="13">
        <f t="shared" si="40"/>
        <v>61139.952520551386</v>
      </c>
      <c r="W156" s="13">
        <f t="shared" si="41"/>
        <v>3787.7274606791693</v>
      </c>
      <c r="X156" s="38">
        <f t="shared" si="42"/>
        <v>7537.9575331545384</v>
      </c>
      <c r="Y156" s="37">
        <f t="shared" si="48"/>
        <v>2180.1830072432476</v>
      </c>
      <c r="Z156" s="13">
        <f t="shared" si="43"/>
        <v>56841.209149629343</v>
      </c>
      <c r="AA156" s="13">
        <f t="shared" si="44"/>
        <v>2546.900485627953</v>
      </c>
      <c r="AB156" s="38">
        <f t="shared" si="45"/>
        <v>7537.9575331545384</v>
      </c>
    </row>
    <row r="157" spans="12:28" x14ac:dyDescent="0.2">
      <c r="L157">
        <v>156</v>
      </c>
      <c r="M157" s="37">
        <f t="shared" si="33"/>
        <v>2180.7453200342161</v>
      </c>
      <c r="N157" s="13">
        <f t="shared" si="34"/>
        <v>61703.611498036051</v>
      </c>
      <c r="O157" s="13">
        <f t="shared" si="35"/>
        <v>2576.2812911754727</v>
      </c>
      <c r="P157" s="13">
        <f t="shared" si="36"/>
        <v>7537.9575331545375</v>
      </c>
      <c r="Q157" s="37">
        <f t="shared" si="46"/>
        <v>2200.1177917217556</v>
      </c>
      <c r="R157" s="13">
        <f t="shared" si="37"/>
        <v>122279.90504110277</v>
      </c>
      <c r="S157" s="13">
        <f t="shared" si="38"/>
        <v>2983.9633368570298</v>
      </c>
      <c r="T157" s="38">
        <f t="shared" si="39"/>
        <v>7537.9575331545375</v>
      </c>
      <c r="U157" s="37">
        <f t="shared" si="47"/>
        <v>3393.2761540949668</v>
      </c>
      <c r="V157" s="13">
        <f t="shared" si="40"/>
        <v>61139.952520551386</v>
      </c>
      <c r="W157" s="13">
        <f t="shared" si="41"/>
        <v>3785.1989266626038</v>
      </c>
      <c r="X157" s="38">
        <f t="shared" si="42"/>
        <v>7537.9575331545384</v>
      </c>
      <c r="Y157" s="37">
        <f t="shared" si="48"/>
        <v>2180.1830072432476</v>
      </c>
      <c r="Z157" s="13">
        <f t="shared" si="43"/>
        <v>56841.209149629343</v>
      </c>
      <c r="AA157" s="13">
        <f t="shared" si="44"/>
        <v>2544.5497325613846</v>
      </c>
      <c r="AB157" s="38">
        <f t="shared" si="45"/>
        <v>7537.9575331545384</v>
      </c>
    </row>
    <row r="158" spans="12:28" x14ac:dyDescent="0.2">
      <c r="L158">
        <v>157</v>
      </c>
      <c r="M158" s="37">
        <f t="shared" si="33"/>
        <v>2180.7453200342161</v>
      </c>
      <c r="N158" s="13">
        <f t="shared" si="34"/>
        <v>61703.611498036051</v>
      </c>
      <c r="O158" s="13">
        <f t="shared" si="35"/>
        <v>2573.7619537796686</v>
      </c>
      <c r="P158" s="13">
        <f t="shared" si="36"/>
        <v>7537.9575331545375</v>
      </c>
      <c r="Q158" s="37">
        <f t="shared" si="46"/>
        <v>2200.1177917217556</v>
      </c>
      <c r="R158" s="13">
        <f t="shared" si="37"/>
        <v>122279.90504110277</v>
      </c>
      <c r="S158" s="13">
        <f t="shared" si="38"/>
        <v>2978.9706900727288</v>
      </c>
      <c r="T158" s="38">
        <f t="shared" si="39"/>
        <v>7537.9575331545375</v>
      </c>
      <c r="U158" s="37">
        <f t="shared" si="47"/>
        <v>3393.2761540949668</v>
      </c>
      <c r="V158" s="13">
        <f t="shared" si="40"/>
        <v>61139.952520551386</v>
      </c>
      <c r="W158" s="13">
        <f t="shared" si="41"/>
        <v>3782.7026032704534</v>
      </c>
      <c r="X158" s="38">
        <f t="shared" si="42"/>
        <v>7537.9575331545384</v>
      </c>
      <c r="Y158" s="37">
        <f t="shared" si="48"/>
        <v>2180.1830072432476</v>
      </c>
      <c r="Z158" s="13">
        <f t="shared" si="43"/>
        <v>56841.209149629343</v>
      </c>
      <c r="AA158" s="13">
        <f t="shared" si="44"/>
        <v>2542.2289253937529</v>
      </c>
      <c r="AB158" s="38">
        <f t="shared" si="45"/>
        <v>7537.9575331545384</v>
      </c>
    </row>
    <row r="159" spans="12:28" x14ac:dyDescent="0.2">
      <c r="L159">
        <v>158</v>
      </c>
      <c r="M159" s="37">
        <f t="shared" si="33"/>
        <v>2180.7453200342161</v>
      </c>
      <c r="N159" s="13">
        <f t="shared" si="34"/>
        <v>61703.611498036051</v>
      </c>
      <c r="O159" s="13">
        <f t="shared" si="35"/>
        <v>2571.2745067306469</v>
      </c>
      <c r="P159" s="13">
        <f t="shared" si="36"/>
        <v>7537.9575331545375</v>
      </c>
      <c r="Q159" s="37">
        <f t="shared" si="46"/>
        <v>2200.1177917217556</v>
      </c>
      <c r="R159" s="13">
        <f t="shared" si="37"/>
        <v>122279.90504110277</v>
      </c>
      <c r="S159" s="13">
        <f t="shared" si="38"/>
        <v>2974.0412413489885</v>
      </c>
      <c r="T159" s="38">
        <f t="shared" si="39"/>
        <v>7537.9575331545375</v>
      </c>
      <c r="U159" s="37">
        <f t="shared" si="47"/>
        <v>3393.2761540949668</v>
      </c>
      <c r="V159" s="13">
        <f t="shared" si="40"/>
        <v>61139.952520551386</v>
      </c>
      <c r="W159" s="13">
        <f t="shared" si="41"/>
        <v>3780.2378789085833</v>
      </c>
      <c r="X159" s="38">
        <f t="shared" si="42"/>
        <v>7537.9575331545384</v>
      </c>
      <c r="Y159" s="37">
        <f t="shared" si="48"/>
        <v>2180.1830072432476</v>
      </c>
      <c r="Z159" s="13">
        <f t="shared" si="43"/>
        <v>56841.209149629343</v>
      </c>
      <c r="AA159" s="13">
        <f t="shared" si="44"/>
        <v>2539.9374955320409</v>
      </c>
      <c r="AB159" s="38">
        <f t="shared" si="45"/>
        <v>7537.9575331545384</v>
      </c>
    </row>
    <row r="160" spans="12:28" x14ac:dyDescent="0.2">
      <c r="L160">
        <v>159</v>
      </c>
      <c r="M160" s="37">
        <f t="shared" si="33"/>
        <v>2180.7453200342161</v>
      </c>
      <c r="N160" s="13">
        <f t="shared" si="34"/>
        <v>61703.611498036051</v>
      </c>
      <c r="O160" s="13">
        <f t="shared" si="35"/>
        <v>2568.8183483237508</v>
      </c>
      <c r="P160" s="13">
        <f t="shared" si="36"/>
        <v>7537.9575331545375</v>
      </c>
      <c r="Q160" s="37">
        <f t="shared" si="46"/>
        <v>2200.1177917217556</v>
      </c>
      <c r="R160" s="13">
        <f t="shared" si="37"/>
        <v>122279.90504110277</v>
      </c>
      <c r="S160" s="13">
        <f t="shared" si="38"/>
        <v>2969.1737982695718</v>
      </c>
      <c r="T160" s="38">
        <f t="shared" si="39"/>
        <v>7537.9575331545375</v>
      </c>
      <c r="U160" s="37">
        <f t="shared" si="47"/>
        <v>3393.2761540949668</v>
      </c>
      <c r="V160" s="13">
        <f t="shared" si="40"/>
        <v>61139.952520551386</v>
      </c>
      <c r="W160" s="13">
        <f t="shared" si="41"/>
        <v>3777.8041573688752</v>
      </c>
      <c r="X160" s="38">
        <f t="shared" si="42"/>
        <v>7537.9575331545384</v>
      </c>
      <c r="Y160" s="37">
        <f t="shared" si="48"/>
        <v>2180.1830072432476</v>
      </c>
      <c r="Z160" s="13">
        <f t="shared" si="43"/>
        <v>56841.209149629343</v>
      </c>
      <c r="AA160" s="13">
        <f t="shared" si="44"/>
        <v>2537.6748886874575</v>
      </c>
      <c r="AB160" s="38">
        <f t="shared" si="45"/>
        <v>7537.9575331545384</v>
      </c>
    </row>
    <row r="161" spans="12:28" x14ac:dyDescent="0.2">
      <c r="L161">
        <v>160</v>
      </c>
      <c r="M161" s="37">
        <f t="shared" si="33"/>
        <v>2180.7453200342161</v>
      </c>
      <c r="N161" s="13">
        <f t="shared" si="34"/>
        <v>61703.611498036051</v>
      </c>
      <c r="O161" s="13">
        <f t="shared" si="35"/>
        <v>2566.3928918969414</v>
      </c>
      <c r="P161" s="13">
        <f t="shared" si="36"/>
        <v>7537.9575331545375</v>
      </c>
      <c r="Q161" s="37">
        <f t="shared" si="46"/>
        <v>2200.1177917217556</v>
      </c>
      <c r="R161" s="13">
        <f t="shared" si="37"/>
        <v>122279.90504110277</v>
      </c>
      <c r="S161" s="13">
        <f t="shared" si="38"/>
        <v>2964.3671982286478</v>
      </c>
      <c r="T161" s="38">
        <f t="shared" si="39"/>
        <v>7537.9575331545375</v>
      </c>
      <c r="U161" s="37">
        <f t="shared" si="47"/>
        <v>3393.2761540949668</v>
      </c>
      <c r="V161" s="13">
        <f t="shared" si="40"/>
        <v>61139.952520551386</v>
      </c>
      <c r="W161" s="13">
        <f t="shared" si="41"/>
        <v>3775.400857348413</v>
      </c>
      <c r="X161" s="38">
        <f t="shared" si="42"/>
        <v>7537.9575331545384</v>
      </c>
      <c r="Y161" s="37">
        <f t="shared" si="48"/>
        <v>2180.1830072432476</v>
      </c>
      <c r="Z161" s="13">
        <f t="shared" si="43"/>
        <v>56841.209149629343</v>
      </c>
      <c r="AA161" s="13">
        <f t="shared" si="44"/>
        <v>2535.4405644284311</v>
      </c>
      <c r="AB161" s="38">
        <f t="shared" si="45"/>
        <v>7537.9575331545384</v>
      </c>
    </row>
    <row r="162" spans="12:28" x14ac:dyDescent="0.2">
      <c r="L162">
        <v>161</v>
      </c>
      <c r="M162" s="37">
        <f t="shared" si="33"/>
        <v>2180.7453200342161</v>
      </c>
      <c r="N162" s="13">
        <f t="shared" si="34"/>
        <v>61703.611498036051</v>
      </c>
      <c r="O162" s="13">
        <f t="shared" si="35"/>
        <v>2563.9975653636325</v>
      </c>
      <c r="P162" s="13">
        <f t="shared" si="36"/>
        <v>7537.9575331545375</v>
      </c>
      <c r="Q162" s="37">
        <f t="shared" si="46"/>
        <v>2200.1177917217556</v>
      </c>
      <c r="R162" s="13">
        <f t="shared" si="37"/>
        <v>122279.90504110277</v>
      </c>
      <c r="S162" s="13">
        <f t="shared" si="38"/>
        <v>2959.6203075050025</v>
      </c>
      <c r="T162" s="38">
        <f t="shared" si="39"/>
        <v>7537.9575331545375</v>
      </c>
      <c r="U162" s="37">
        <f t="shared" si="47"/>
        <v>3393.2761540949668</v>
      </c>
      <c r="V162" s="13">
        <f t="shared" si="40"/>
        <v>61139.952520551386</v>
      </c>
      <c r="W162" s="13">
        <f t="shared" si="41"/>
        <v>3773.0274119865903</v>
      </c>
      <c r="X162" s="38">
        <f t="shared" si="42"/>
        <v>7537.9575331545384</v>
      </c>
      <c r="Y162" s="37">
        <f t="shared" si="48"/>
        <v>2180.1830072432476</v>
      </c>
      <c r="Z162" s="13">
        <f t="shared" si="43"/>
        <v>56841.209149629343</v>
      </c>
      <c r="AA162" s="13">
        <f t="shared" si="44"/>
        <v>2533.2339957502622</v>
      </c>
      <c r="AB162" s="38">
        <f t="shared" si="45"/>
        <v>7537.9575331545384</v>
      </c>
    </row>
    <row r="163" spans="12:28" x14ac:dyDescent="0.2">
      <c r="L163">
        <v>162</v>
      </c>
      <c r="M163" s="37">
        <f t="shared" si="33"/>
        <v>2180.7453200342161</v>
      </c>
      <c r="N163" s="13">
        <f t="shared" si="34"/>
        <v>61703.611498036051</v>
      </c>
      <c r="O163" s="13">
        <f t="shared" si="35"/>
        <v>2561.6318107628335</v>
      </c>
      <c r="P163" s="13">
        <f t="shared" si="36"/>
        <v>7537.9575331545375</v>
      </c>
      <c r="Q163" s="37">
        <f t="shared" si="46"/>
        <v>2200.1177917217556</v>
      </c>
      <c r="R163" s="13">
        <f t="shared" si="37"/>
        <v>122279.90504110277</v>
      </c>
      <c r="S163" s="13">
        <f t="shared" si="38"/>
        <v>2954.9320203705383</v>
      </c>
      <c r="T163" s="38">
        <f t="shared" si="39"/>
        <v>7537.9575331545375</v>
      </c>
      <c r="U163" s="37">
        <f t="shared" si="47"/>
        <v>3393.2761540949668</v>
      </c>
      <c r="V163" s="13">
        <f t="shared" si="40"/>
        <v>61139.952520551386</v>
      </c>
      <c r="W163" s="13">
        <f t="shared" si="41"/>
        <v>3770.6832684193582</v>
      </c>
      <c r="X163" s="38">
        <f t="shared" si="42"/>
        <v>7537.9575331545384</v>
      </c>
      <c r="Y163" s="37">
        <f t="shared" si="48"/>
        <v>2180.1830072432476</v>
      </c>
      <c r="Z163" s="13">
        <f t="shared" si="43"/>
        <v>56841.209149629343</v>
      </c>
      <c r="AA163" s="13">
        <f t="shared" si="44"/>
        <v>2531.0546686607127</v>
      </c>
      <c r="AB163" s="38">
        <f t="shared" si="45"/>
        <v>7537.9575331545384</v>
      </c>
    </row>
    <row r="164" spans="12:28" x14ac:dyDescent="0.2">
      <c r="L164">
        <v>163</v>
      </c>
      <c r="M164" s="37">
        <f t="shared" si="33"/>
        <v>2180.7453200342161</v>
      </c>
      <c r="N164" s="13">
        <f t="shared" si="34"/>
        <v>61703.611498036051</v>
      </c>
      <c r="O164" s="13">
        <f t="shared" si="35"/>
        <v>2559.2950838258485</v>
      </c>
      <c r="P164" s="13">
        <f t="shared" si="36"/>
        <v>7537.9575331545375</v>
      </c>
      <c r="Q164" s="37">
        <f t="shared" si="46"/>
        <v>2200.1177917217556</v>
      </c>
      <c r="R164" s="13">
        <f t="shared" si="37"/>
        <v>122279.90504110277</v>
      </c>
      <c r="S164" s="13">
        <f t="shared" si="38"/>
        <v>2950.3012582315887</v>
      </c>
      <c r="T164" s="38">
        <f t="shared" si="39"/>
        <v>7537.9575331545375</v>
      </c>
      <c r="U164" s="37">
        <f t="shared" si="47"/>
        <v>3393.2761540949668</v>
      </c>
      <c r="V164" s="13">
        <f t="shared" si="40"/>
        <v>61139.952520551386</v>
      </c>
      <c r="W164" s="13">
        <f t="shared" si="41"/>
        <v>3768.3678873498834</v>
      </c>
      <c r="X164" s="38">
        <f t="shared" si="42"/>
        <v>7537.9575331545384</v>
      </c>
      <c r="Y164" s="37">
        <f t="shared" si="48"/>
        <v>2180.1830072432476</v>
      </c>
      <c r="Z164" s="13">
        <f t="shared" si="43"/>
        <v>56841.209149629343</v>
      </c>
      <c r="AA164" s="13">
        <f t="shared" si="44"/>
        <v>2528.9020817808509</v>
      </c>
      <c r="AB164" s="38">
        <f t="shared" si="45"/>
        <v>7537.9575331545384</v>
      </c>
    </row>
    <row r="165" spans="12:28" x14ac:dyDescent="0.2">
      <c r="L165">
        <v>164</v>
      </c>
      <c r="M165" s="37">
        <f t="shared" si="33"/>
        <v>2180.7453200342161</v>
      </c>
      <c r="N165" s="13">
        <f t="shared" si="34"/>
        <v>61703.611498036051</v>
      </c>
      <c r="O165" s="13">
        <f t="shared" si="35"/>
        <v>2556.9868535588262</v>
      </c>
      <c r="P165" s="13">
        <f t="shared" si="36"/>
        <v>7537.9575331545375</v>
      </c>
      <c r="Q165" s="37">
        <f t="shared" si="46"/>
        <v>2200.1177917217556</v>
      </c>
      <c r="R165" s="13">
        <f t="shared" si="37"/>
        <v>122279.90504110277</v>
      </c>
      <c r="S165" s="13">
        <f t="shared" si="38"/>
        <v>2945.7269688016504</v>
      </c>
      <c r="T165" s="38">
        <f t="shared" si="39"/>
        <v>7537.9575331545375</v>
      </c>
      <c r="U165" s="37">
        <f t="shared" si="47"/>
        <v>3393.2761540949668</v>
      </c>
      <c r="V165" s="13">
        <f t="shared" si="40"/>
        <v>61139.952520551386</v>
      </c>
      <c r="W165" s="13">
        <f t="shared" si="41"/>
        <v>3766.0807426349143</v>
      </c>
      <c r="X165" s="38">
        <f t="shared" si="42"/>
        <v>7537.9575331545384</v>
      </c>
      <c r="Y165" s="37">
        <f t="shared" si="48"/>
        <v>2180.1830072432476</v>
      </c>
      <c r="Z165" s="13">
        <f t="shared" si="43"/>
        <v>56841.209149629343</v>
      </c>
      <c r="AA165" s="13">
        <f t="shared" si="44"/>
        <v>2526.7757459604995</v>
      </c>
      <c r="AB165" s="38">
        <f t="shared" si="45"/>
        <v>7537.9575331545384</v>
      </c>
    </row>
    <row r="166" spans="12:28" x14ac:dyDescent="0.2">
      <c r="L166">
        <v>165</v>
      </c>
      <c r="M166" s="37">
        <f t="shared" si="33"/>
        <v>2180.7453200342161</v>
      </c>
      <c r="N166" s="13">
        <f t="shared" si="34"/>
        <v>61703.611498036051</v>
      </c>
      <c r="O166" s="13">
        <f t="shared" si="35"/>
        <v>2554.7066018404953</v>
      </c>
      <c r="P166" s="13">
        <f t="shared" si="36"/>
        <v>7537.9575331545375</v>
      </c>
      <c r="Q166" s="37">
        <f t="shared" si="46"/>
        <v>2200.1177917217556</v>
      </c>
      <c r="R166" s="13">
        <f t="shared" si="37"/>
        <v>122279.90504110277</v>
      </c>
      <c r="S166" s="13">
        <f t="shared" si="38"/>
        <v>2941.2081253041965</v>
      </c>
      <c r="T166" s="38">
        <f t="shared" si="39"/>
        <v>7537.9575331545375</v>
      </c>
      <c r="U166" s="37">
        <f t="shared" si="47"/>
        <v>3393.2761540949668</v>
      </c>
      <c r="V166" s="13">
        <f t="shared" si="40"/>
        <v>61139.952520551386</v>
      </c>
      <c r="W166" s="13">
        <f t="shared" si="41"/>
        <v>3763.8213208861876</v>
      </c>
      <c r="X166" s="38">
        <f t="shared" si="42"/>
        <v>7537.9575331545384</v>
      </c>
      <c r="Y166" s="37">
        <f t="shared" si="48"/>
        <v>2180.1830072432476</v>
      </c>
      <c r="Z166" s="13">
        <f t="shared" si="43"/>
        <v>56841.209149629343</v>
      </c>
      <c r="AA166" s="13">
        <f t="shared" si="44"/>
        <v>2524.6751839076678</v>
      </c>
      <c r="AB166" s="38">
        <f t="shared" si="45"/>
        <v>7537.9575331545384</v>
      </c>
    </row>
    <row r="167" spans="12:28" x14ac:dyDescent="0.2">
      <c r="L167">
        <v>166</v>
      </c>
      <c r="M167" s="37">
        <f t="shared" si="33"/>
        <v>2180.7453200342161</v>
      </c>
      <c r="N167" s="13">
        <f t="shared" si="34"/>
        <v>61703.611498036051</v>
      </c>
      <c r="O167" s="13">
        <f t="shared" si="35"/>
        <v>2552.4538230344333</v>
      </c>
      <c r="P167" s="13">
        <f t="shared" si="36"/>
        <v>7537.9575331545375</v>
      </c>
      <c r="Q167" s="37">
        <f t="shared" si="46"/>
        <v>2200.1177917217556</v>
      </c>
      <c r="R167" s="13">
        <f t="shared" si="37"/>
        <v>122279.90504110277</v>
      </c>
      <c r="S167" s="13">
        <f t="shared" si="38"/>
        <v>2936.7437257043025</v>
      </c>
      <c r="T167" s="38">
        <f t="shared" si="39"/>
        <v>7537.9575331545375</v>
      </c>
      <c r="U167" s="37">
        <f t="shared" si="47"/>
        <v>3393.2761540949668</v>
      </c>
      <c r="V167" s="13">
        <f t="shared" si="40"/>
        <v>61139.952520551386</v>
      </c>
      <c r="W167" s="13">
        <f t="shared" si="41"/>
        <v>3761.5891210862401</v>
      </c>
      <c r="X167" s="38">
        <f t="shared" si="42"/>
        <v>7537.9575331545384</v>
      </c>
      <c r="Y167" s="37">
        <f t="shared" si="48"/>
        <v>2180.1830072432476</v>
      </c>
      <c r="Z167" s="13">
        <f t="shared" si="43"/>
        <v>56841.209149629343</v>
      </c>
      <c r="AA167" s="13">
        <f t="shared" si="44"/>
        <v>2522.5999298313764</v>
      </c>
      <c r="AB167" s="38">
        <f t="shared" si="45"/>
        <v>7537.9575331545384</v>
      </c>
    </row>
    <row r="168" spans="12:28" x14ac:dyDescent="0.2">
      <c r="L168">
        <v>167</v>
      </c>
      <c r="M168" s="37">
        <f t="shared" si="33"/>
        <v>2180.7453200342161</v>
      </c>
      <c r="N168" s="13">
        <f t="shared" si="34"/>
        <v>61703.611498036051</v>
      </c>
      <c r="O168" s="13">
        <f t="shared" si="35"/>
        <v>2550.2280236152701</v>
      </c>
      <c r="P168" s="13">
        <f t="shared" si="36"/>
        <v>7537.9575331545375</v>
      </c>
      <c r="Q168" s="37">
        <f t="shared" si="46"/>
        <v>2200.1177917217556</v>
      </c>
      <c r="R168" s="13">
        <f t="shared" si="37"/>
        <v>122279.90504110277</v>
      </c>
      <c r="S168" s="13">
        <f t="shared" si="38"/>
        <v>2932.33279196788</v>
      </c>
      <c r="T168" s="38">
        <f t="shared" si="39"/>
        <v>7537.9575331545375</v>
      </c>
      <c r="U168" s="37">
        <f t="shared" si="47"/>
        <v>3393.2761540949668</v>
      </c>
      <c r="V168" s="13">
        <f t="shared" si="40"/>
        <v>61139.952520551386</v>
      </c>
      <c r="W168" s="13">
        <f t="shared" si="41"/>
        <v>3759.3836542180288</v>
      </c>
      <c r="X168" s="38">
        <f t="shared" si="42"/>
        <v>7537.9575331545384</v>
      </c>
      <c r="Y168" s="37">
        <f t="shared" si="48"/>
        <v>2180.1830072432476</v>
      </c>
      <c r="Z168" s="13">
        <f t="shared" si="43"/>
        <v>56841.209149629343</v>
      </c>
      <c r="AA168" s="13">
        <f t="shared" si="44"/>
        <v>2520.5495290973154</v>
      </c>
      <c r="AB168" s="38">
        <f t="shared" si="45"/>
        <v>7537.9575331545384</v>
      </c>
    </row>
    <row r="169" spans="12:28" x14ac:dyDescent="0.2">
      <c r="L169">
        <v>168</v>
      </c>
      <c r="M169" s="37">
        <f t="shared" si="33"/>
        <v>2180.7453200342161</v>
      </c>
      <c r="N169" s="13">
        <f t="shared" si="34"/>
        <v>61703.611498036051</v>
      </c>
      <c r="O169" s="13">
        <f t="shared" si="35"/>
        <v>2548.0287218082403</v>
      </c>
      <c r="P169" s="13">
        <f t="shared" si="36"/>
        <v>7537.9575331545375</v>
      </c>
      <c r="Q169" s="37">
        <f t="shared" si="46"/>
        <v>2200.1177917217556</v>
      </c>
      <c r="R169" s="13">
        <f t="shared" si="37"/>
        <v>122279.90504110277</v>
      </c>
      <c r="S169" s="13">
        <f t="shared" si="38"/>
        <v>2927.9743693473674</v>
      </c>
      <c r="T169" s="38">
        <f t="shared" si="39"/>
        <v>7537.9575331545375</v>
      </c>
      <c r="U169" s="37">
        <f t="shared" si="47"/>
        <v>3393.2761540949668</v>
      </c>
      <c r="V169" s="13">
        <f t="shared" si="40"/>
        <v>61139.952520551386</v>
      </c>
      <c r="W169" s="13">
        <f t="shared" si="41"/>
        <v>3757.2044429077728</v>
      </c>
      <c r="X169" s="38">
        <f t="shared" si="42"/>
        <v>7537.9575331545384</v>
      </c>
      <c r="Y169" s="37">
        <f t="shared" si="48"/>
        <v>2180.1830072432476</v>
      </c>
      <c r="Z169" s="13">
        <f t="shared" si="43"/>
        <v>56841.209149629343</v>
      </c>
      <c r="AA169" s="13">
        <f t="shared" si="44"/>
        <v>2518.5235378958032</v>
      </c>
      <c r="AB169" s="38">
        <f t="shared" si="45"/>
        <v>7537.9575331545384</v>
      </c>
    </row>
    <row r="170" spans="12:28" x14ac:dyDescent="0.2">
      <c r="L170">
        <v>169</v>
      </c>
      <c r="M170" s="37">
        <f t="shared" si="33"/>
        <v>2180.7453200342161</v>
      </c>
      <c r="N170" s="13">
        <f t="shared" si="34"/>
        <v>61703.611498036051</v>
      </c>
      <c r="O170" s="13">
        <f t="shared" si="35"/>
        <v>2545.8554472415299</v>
      </c>
      <c r="P170" s="13">
        <f t="shared" si="36"/>
        <v>7537.9575331545375</v>
      </c>
      <c r="Q170" s="37">
        <f t="shared" si="46"/>
        <v>2200.1177917217556</v>
      </c>
      <c r="R170" s="13">
        <f t="shared" si="37"/>
        <v>122279.90504110277</v>
      </c>
      <c r="S170" s="13">
        <f t="shared" si="38"/>
        <v>2923.6675256927779</v>
      </c>
      <c r="T170" s="38">
        <f t="shared" si="39"/>
        <v>7537.9575331545375</v>
      </c>
      <c r="U170" s="37">
        <f t="shared" si="47"/>
        <v>3393.2761540949668</v>
      </c>
      <c r="V170" s="13">
        <f t="shared" si="40"/>
        <v>61139.952520551386</v>
      </c>
      <c r="W170" s="13">
        <f t="shared" si="41"/>
        <v>3755.0510210804778</v>
      </c>
      <c r="X170" s="38">
        <f t="shared" si="42"/>
        <v>7537.9575331545384</v>
      </c>
      <c r="Y170" s="37">
        <f t="shared" si="48"/>
        <v>2180.1830072432476</v>
      </c>
      <c r="Z170" s="13">
        <f t="shared" si="43"/>
        <v>56841.209149629343</v>
      </c>
      <c r="AA170" s="13">
        <f t="shared" si="44"/>
        <v>2516.5215229215278</v>
      </c>
      <c r="AB170" s="38">
        <f t="shared" si="45"/>
        <v>7537.9575331545384</v>
      </c>
    </row>
    <row r="171" spans="12:28" x14ac:dyDescent="0.2">
      <c r="L171">
        <v>170</v>
      </c>
      <c r="M171" s="37">
        <f t="shared" si="33"/>
        <v>2180.7453200342161</v>
      </c>
      <c r="N171" s="13">
        <f t="shared" si="34"/>
        <v>61703.611498036051</v>
      </c>
      <c r="O171" s="13">
        <f t="shared" si="35"/>
        <v>2543.7077406108988</v>
      </c>
      <c r="P171" s="13">
        <f t="shared" si="36"/>
        <v>7537.9575331545375</v>
      </c>
      <c r="Q171" s="37">
        <f t="shared" si="46"/>
        <v>2200.1177917217556</v>
      </c>
      <c r="R171" s="13">
        <f t="shared" si="37"/>
        <v>122279.90504110277</v>
      </c>
      <c r="S171" s="13">
        <f t="shared" si="38"/>
        <v>2919.4113507870661</v>
      </c>
      <c r="T171" s="38">
        <f t="shared" si="39"/>
        <v>7537.9575331545375</v>
      </c>
      <c r="U171" s="37">
        <f t="shared" si="47"/>
        <v>3393.2761540949668</v>
      </c>
      <c r="V171" s="13">
        <f t="shared" si="40"/>
        <v>61139.952520551386</v>
      </c>
      <c r="W171" s="13">
        <f t="shared" si="41"/>
        <v>3752.9229336276221</v>
      </c>
      <c r="X171" s="38">
        <f t="shared" si="42"/>
        <v>7537.9575331545384</v>
      </c>
      <c r="Y171" s="37">
        <f t="shared" si="48"/>
        <v>2180.1830072432476</v>
      </c>
      <c r="Z171" s="13">
        <f t="shared" si="43"/>
        <v>56841.209149629343</v>
      </c>
      <c r="AA171" s="13">
        <f t="shared" si="44"/>
        <v>2514.5430610645967</v>
      </c>
      <c r="AB171" s="38">
        <f t="shared" si="45"/>
        <v>7537.9575331545384</v>
      </c>
    </row>
    <row r="172" spans="12:28" x14ac:dyDescent="0.2">
      <c r="L172">
        <v>171</v>
      </c>
      <c r="M172" s="37">
        <f t="shared" si="33"/>
        <v>2180.7453200342161</v>
      </c>
      <c r="N172" s="13">
        <f t="shared" si="34"/>
        <v>61703.611498036051</v>
      </c>
      <c r="O172" s="13">
        <f t="shared" si="35"/>
        <v>2541.5851533560644</v>
      </c>
      <c r="P172" s="13">
        <f t="shared" si="36"/>
        <v>7537.9575331545375</v>
      </c>
      <c r="Q172" s="37">
        <f t="shared" si="46"/>
        <v>2200.1177917217556</v>
      </c>
      <c r="R172" s="13">
        <f t="shared" si="37"/>
        <v>122279.90504110277</v>
      </c>
      <c r="S172" s="13">
        <f t="shared" si="38"/>
        <v>2915.2049557048126</v>
      </c>
      <c r="T172" s="38">
        <f t="shared" si="39"/>
        <v>7537.9575331545375</v>
      </c>
      <c r="U172" s="37">
        <f t="shared" si="47"/>
        <v>3393.2761540949668</v>
      </c>
      <c r="V172" s="13">
        <f t="shared" si="40"/>
        <v>61139.952520551386</v>
      </c>
      <c r="W172" s="13">
        <f t="shared" si="41"/>
        <v>3750.8197360864956</v>
      </c>
      <c r="X172" s="38">
        <f t="shared" si="42"/>
        <v>7537.9575331545384</v>
      </c>
      <c r="Y172" s="37">
        <f t="shared" si="48"/>
        <v>2180.1830072432476</v>
      </c>
      <c r="Z172" s="13">
        <f t="shared" si="43"/>
        <v>56841.209149629343</v>
      </c>
      <c r="AA172" s="13">
        <f t="shared" si="44"/>
        <v>2512.587739112425</v>
      </c>
      <c r="AB172" s="38">
        <f t="shared" si="45"/>
        <v>7537.9575331545384</v>
      </c>
    </row>
    <row r="173" spans="12:28" x14ac:dyDescent="0.2">
      <c r="L173">
        <v>172</v>
      </c>
      <c r="M173" s="37">
        <f t="shared" si="33"/>
        <v>2180.7453200342161</v>
      </c>
      <c r="N173" s="13">
        <f t="shared" si="34"/>
        <v>61703.611498036051</v>
      </c>
      <c r="O173" s="13">
        <f t="shared" si="35"/>
        <v>2539.4872473483792</v>
      </c>
      <c r="P173" s="13">
        <f t="shared" si="36"/>
        <v>7537.9575331545375</v>
      </c>
      <c r="Q173" s="37">
        <f t="shared" si="46"/>
        <v>2200.1177917217556</v>
      </c>
      <c r="R173" s="13">
        <f t="shared" si="37"/>
        <v>122279.90504110277</v>
      </c>
      <c r="S173" s="13">
        <f t="shared" si="38"/>
        <v>2911.0474721932833</v>
      </c>
      <c r="T173" s="38">
        <f t="shared" si="39"/>
        <v>7537.9575331545375</v>
      </c>
      <c r="U173" s="37">
        <f t="shared" si="47"/>
        <v>3393.2761540949668</v>
      </c>
      <c r="V173" s="13">
        <f t="shared" si="40"/>
        <v>61139.952520551386</v>
      </c>
      <c r="W173" s="13">
        <f t="shared" si="41"/>
        <v>3748.7409943307307</v>
      </c>
      <c r="X173" s="38">
        <f t="shared" si="42"/>
        <v>7537.9575331545384</v>
      </c>
      <c r="Y173" s="37">
        <f t="shared" si="48"/>
        <v>2180.1830072432476</v>
      </c>
      <c r="Z173" s="13">
        <f t="shared" si="43"/>
        <v>56841.209149629343</v>
      </c>
      <c r="AA173" s="13">
        <f t="shared" si="44"/>
        <v>2510.655153462023</v>
      </c>
      <c r="AB173" s="38">
        <f t="shared" si="45"/>
        <v>7537.9575331545384</v>
      </c>
    </row>
    <row r="174" spans="12:28" x14ac:dyDescent="0.2">
      <c r="L174">
        <v>173</v>
      </c>
      <c r="M174" s="37">
        <f t="shared" si="33"/>
        <v>2180.7453200342161</v>
      </c>
      <c r="N174" s="13">
        <f t="shared" si="34"/>
        <v>61703.611498036051</v>
      </c>
      <c r="O174" s="13">
        <f t="shared" si="35"/>
        <v>2537.4135945893377</v>
      </c>
      <c r="P174" s="13">
        <f t="shared" si="36"/>
        <v>7537.9575331545375</v>
      </c>
      <c r="Q174" s="37">
        <f t="shared" si="46"/>
        <v>2200.1177917217556</v>
      </c>
      <c r="R174" s="13">
        <f t="shared" si="37"/>
        <v>122279.90504110277</v>
      </c>
      <c r="S174" s="13">
        <f t="shared" si="38"/>
        <v>2906.938052074951</v>
      </c>
      <c r="T174" s="38">
        <f t="shared" si="39"/>
        <v>7537.9575331545375</v>
      </c>
      <c r="U174" s="37">
        <f t="shared" si="47"/>
        <v>3393.2761540949668</v>
      </c>
      <c r="V174" s="13">
        <f t="shared" si="40"/>
        <v>61139.952520551386</v>
      </c>
      <c r="W174" s="13">
        <f t="shared" si="41"/>
        <v>3746.6862842715645</v>
      </c>
      <c r="X174" s="38">
        <f t="shared" si="42"/>
        <v>7537.9575331545384</v>
      </c>
      <c r="Y174" s="37">
        <f t="shared" si="48"/>
        <v>2180.1830072432476</v>
      </c>
      <c r="Z174" s="13">
        <f t="shared" si="43"/>
        <v>56841.209149629343</v>
      </c>
      <c r="AA174" s="13">
        <f t="shared" si="44"/>
        <v>2508.7449098422612</v>
      </c>
      <c r="AB174" s="38">
        <f t="shared" si="45"/>
        <v>7537.9575331545384</v>
      </c>
    </row>
    <row r="175" spans="12:28" x14ac:dyDescent="0.2">
      <c r="L175">
        <v>174</v>
      </c>
      <c r="M175" s="37">
        <f t="shared" si="33"/>
        <v>2180.7453200342161</v>
      </c>
      <c r="N175" s="13">
        <f t="shared" si="34"/>
        <v>61703.611498036051</v>
      </c>
      <c r="O175" s="13">
        <f t="shared" si="35"/>
        <v>2535.3637769194806</v>
      </c>
      <c r="P175" s="13">
        <f t="shared" si="36"/>
        <v>7537.9575331545375</v>
      </c>
      <c r="Q175" s="37">
        <f t="shared" si="46"/>
        <v>2200.1177917217556</v>
      </c>
      <c r="R175" s="13">
        <f t="shared" si="37"/>
        <v>122279.90504110277</v>
      </c>
      <c r="S175" s="13">
        <f t="shared" si="38"/>
        <v>2902.8758666706221</v>
      </c>
      <c r="T175" s="38">
        <f t="shared" si="39"/>
        <v>7537.9575331545375</v>
      </c>
      <c r="U175" s="37">
        <f t="shared" si="47"/>
        <v>3393.2761540949668</v>
      </c>
      <c r="V175" s="13">
        <f t="shared" si="40"/>
        <v>61139.952520551386</v>
      </c>
      <c r="W175" s="13">
        <f t="shared" si="41"/>
        <v>3744.6551915693999</v>
      </c>
      <c r="X175" s="38">
        <f t="shared" si="42"/>
        <v>7537.9575331545384</v>
      </c>
      <c r="Y175" s="37">
        <f t="shared" si="48"/>
        <v>2180.1830072432476</v>
      </c>
      <c r="Z175" s="13">
        <f t="shared" si="43"/>
        <v>56841.209149629343</v>
      </c>
      <c r="AA175" s="13">
        <f t="shared" si="44"/>
        <v>2506.856623045715</v>
      </c>
      <c r="AB175" s="38">
        <f t="shared" si="45"/>
        <v>7537.9575331545384</v>
      </c>
    </row>
    <row r="176" spans="12:28" x14ac:dyDescent="0.2">
      <c r="L176">
        <v>175</v>
      </c>
      <c r="M176" s="37">
        <f t="shared" si="33"/>
        <v>2180.7453200342161</v>
      </c>
      <c r="N176" s="13">
        <f t="shared" si="34"/>
        <v>61703.611498036051</v>
      </c>
      <c r="O176" s="13">
        <f t="shared" si="35"/>
        <v>2533.3373857372794</v>
      </c>
      <c r="P176" s="13">
        <f t="shared" si="36"/>
        <v>7537.9575331545375</v>
      </c>
      <c r="Q176" s="37">
        <f t="shared" si="46"/>
        <v>2200.1177917217556</v>
      </c>
      <c r="R176" s="13">
        <f t="shared" si="37"/>
        <v>122279.90504110277</v>
      </c>
      <c r="S176" s="13">
        <f t="shared" si="38"/>
        <v>2898.8601062423427</v>
      </c>
      <c r="T176" s="38">
        <f t="shared" si="39"/>
        <v>7537.9575331545375</v>
      </c>
      <c r="U176" s="37">
        <f t="shared" si="47"/>
        <v>3393.2761540949668</v>
      </c>
      <c r="V176" s="13">
        <f t="shared" si="40"/>
        <v>61139.952520551386</v>
      </c>
      <c r="W176" s="13">
        <f t="shared" si="41"/>
        <v>3742.6473113552606</v>
      </c>
      <c r="X176" s="38">
        <f t="shared" si="42"/>
        <v>7537.9575331545384</v>
      </c>
      <c r="Y176" s="37">
        <f t="shared" si="48"/>
        <v>2180.1830072432476</v>
      </c>
      <c r="Z176" s="13">
        <f t="shared" si="43"/>
        <v>56841.209149629343</v>
      </c>
      <c r="AA176" s="13">
        <f t="shared" si="44"/>
        <v>2504.989916669701</v>
      </c>
      <c r="AB176" s="38">
        <f t="shared" si="45"/>
        <v>7537.9575331545384</v>
      </c>
    </row>
    <row r="177" spans="12:28" x14ac:dyDescent="0.2">
      <c r="L177">
        <v>176</v>
      </c>
      <c r="M177" s="37">
        <f t="shared" si="33"/>
        <v>2180.7453200342161</v>
      </c>
      <c r="N177" s="13">
        <f t="shared" si="34"/>
        <v>61703.611498036051</v>
      </c>
      <c r="O177" s="13">
        <f t="shared" si="35"/>
        <v>2531.3340217276027</v>
      </c>
      <c r="P177" s="13">
        <f t="shared" si="36"/>
        <v>7537.9575331545375</v>
      </c>
      <c r="Q177" s="37">
        <f t="shared" si="46"/>
        <v>2200.1177917217556</v>
      </c>
      <c r="R177" s="13">
        <f t="shared" si="37"/>
        <v>122279.90504110277</v>
      </c>
      <c r="S177" s="13">
        <f t="shared" si="38"/>
        <v>2894.889979455294</v>
      </c>
      <c r="T177" s="38">
        <f t="shared" si="39"/>
        <v>7537.9575331545375</v>
      </c>
      <c r="U177" s="37">
        <f t="shared" si="47"/>
        <v>3393.2761540949668</v>
      </c>
      <c r="V177" s="13">
        <f t="shared" si="40"/>
        <v>61139.952520551386</v>
      </c>
      <c r="W177" s="13">
        <f t="shared" si="41"/>
        <v>3740.6622479617363</v>
      </c>
      <c r="X177" s="38">
        <f t="shared" si="42"/>
        <v>7537.9575331545384</v>
      </c>
      <c r="Y177" s="37">
        <f t="shared" si="48"/>
        <v>2180.1830072432476</v>
      </c>
      <c r="Z177" s="13">
        <f t="shared" si="43"/>
        <v>56841.209149629343</v>
      </c>
      <c r="AA177" s="13">
        <f t="shared" si="44"/>
        <v>2503.1444228661417</v>
      </c>
      <c r="AB177" s="38">
        <f t="shared" si="45"/>
        <v>7537.9575331545384</v>
      </c>
    </row>
    <row r="178" spans="12:28" x14ac:dyDescent="0.2">
      <c r="L178">
        <v>177</v>
      </c>
      <c r="M178" s="37">
        <f t="shared" si="33"/>
        <v>2180.7453200342161</v>
      </c>
      <c r="N178" s="13">
        <f t="shared" si="34"/>
        <v>61703.611498036051</v>
      </c>
      <c r="O178" s="13">
        <f t="shared" si="35"/>
        <v>2529.3532945993916</v>
      </c>
      <c r="P178" s="13">
        <f t="shared" si="36"/>
        <v>7537.9575331545375</v>
      </c>
      <c r="Q178" s="37">
        <f t="shared" si="46"/>
        <v>2200.1177917217556</v>
      </c>
      <c r="R178" s="13">
        <f t="shared" si="37"/>
        <v>122279.90504110277</v>
      </c>
      <c r="S178" s="13">
        <f t="shared" si="38"/>
        <v>2890.9647128579295</v>
      </c>
      <c r="T178" s="38">
        <f t="shared" si="39"/>
        <v>7537.9575331545375</v>
      </c>
      <c r="U178" s="37">
        <f t="shared" si="47"/>
        <v>3393.2761540949668</v>
      </c>
      <c r="V178" s="13">
        <f t="shared" si="40"/>
        <v>61139.952520551386</v>
      </c>
      <c r="W178" s="13">
        <f t="shared" si="41"/>
        <v>3738.6996146630536</v>
      </c>
      <c r="X178" s="38">
        <f t="shared" si="42"/>
        <v>7537.9575331545384</v>
      </c>
      <c r="Y178" s="37">
        <f t="shared" si="48"/>
        <v>2180.1830072432476</v>
      </c>
      <c r="Z178" s="13">
        <f t="shared" si="43"/>
        <v>56841.209149629343</v>
      </c>
      <c r="AA178" s="13">
        <f t="shared" si="44"/>
        <v>2501.3197820999108</v>
      </c>
      <c r="AB178" s="38">
        <f t="shared" si="45"/>
        <v>7537.9575331545384</v>
      </c>
    </row>
    <row r="179" spans="12:28" x14ac:dyDescent="0.2">
      <c r="L179">
        <v>178</v>
      </c>
      <c r="M179" s="37">
        <f t="shared" si="33"/>
        <v>2180.7453200342161</v>
      </c>
      <c r="N179" s="13">
        <f t="shared" si="34"/>
        <v>61703.611498036051</v>
      </c>
      <c r="O179" s="13">
        <f t="shared" si="35"/>
        <v>2527.3948228321715</v>
      </c>
      <c r="P179" s="13">
        <f t="shared" si="36"/>
        <v>7537.9575331545375</v>
      </c>
      <c r="Q179" s="37">
        <f t="shared" si="46"/>
        <v>2200.1177917217556</v>
      </c>
      <c r="R179" s="13">
        <f t="shared" si="37"/>
        <v>122279.90504110277</v>
      </c>
      <c r="S179" s="13">
        <f t="shared" si="38"/>
        <v>2887.0835503796361</v>
      </c>
      <c r="T179" s="38">
        <f t="shared" si="39"/>
        <v>7537.9575331545375</v>
      </c>
      <c r="U179" s="37">
        <f t="shared" si="47"/>
        <v>3393.2761540949668</v>
      </c>
      <c r="V179" s="13">
        <f t="shared" si="40"/>
        <v>61139.952520551386</v>
      </c>
      <c r="W179" s="13">
        <f t="shared" si="41"/>
        <v>3736.7590334239071</v>
      </c>
      <c r="X179" s="38">
        <f t="shared" si="42"/>
        <v>7537.9575331545384</v>
      </c>
      <c r="Y179" s="37">
        <f t="shared" si="48"/>
        <v>2180.1830072432476</v>
      </c>
      <c r="Z179" s="13">
        <f t="shared" si="43"/>
        <v>56841.209149629343</v>
      </c>
      <c r="AA179" s="13">
        <f t="shared" si="44"/>
        <v>2499.5156429153226</v>
      </c>
      <c r="AB179" s="38">
        <f t="shared" si="45"/>
        <v>7537.9575331545384</v>
      </c>
    </row>
    <row r="180" spans="12:28" x14ac:dyDescent="0.2">
      <c r="L180">
        <v>179</v>
      </c>
      <c r="M180" s="37">
        <f t="shared" si="33"/>
        <v>2180.7453200342161</v>
      </c>
      <c r="N180" s="13">
        <f t="shared" si="34"/>
        <v>61703.611498036051</v>
      </c>
      <c r="O180" s="13">
        <f t="shared" si="35"/>
        <v>2525.4582334310653</v>
      </c>
      <c r="P180" s="13">
        <f t="shared" si="36"/>
        <v>7537.9575331545375</v>
      </c>
      <c r="Q180" s="37">
        <f t="shared" si="46"/>
        <v>2200.1177917217556</v>
      </c>
      <c r="R180" s="13">
        <f t="shared" si="37"/>
        <v>122279.90504110277</v>
      </c>
      <c r="S180" s="13">
        <f t="shared" si="38"/>
        <v>2883.2457528452346</v>
      </c>
      <c r="T180" s="38">
        <f t="shared" si="39"/>
        <v>7537.9575331545375</v>
      </c>
      <c r="U180" s="37">
        <f t="shared" si="47"/>
        <v>3393.2761540949668</v>
      </c>
      <c r="V180" s="13">
        <f t="shared" si="40"/>
        <v>61139.952520551386</v>
      </c>
      <c r="W180" s="13">
        <f t="shared" si="41"/>
        <v>3734.8401346567066</v>
      </c>
      <c r="X180" s="38">
        <f t="shared" si="42"/>
        <v>7537.9575331545384</v>
      </c>
      <c r="Y180" s="37">
        <f t="shared" si="48"/>
        <v>2180.1830072432476</v>
      </c>
      <c r="Z180" s="13">
        <f t="shared" si="43"/>
        <v>56841.209149629343</v>
      </c>
      <c r="AA180" s="13">
        <f t="shared" si="44"/>
        <v>2497.7316617104507</v>
      </c>
      <c r="AB180" s="38">
        <f t="shared" si="45"/>
        <v>7537.9575331545384</v>
      </c>
    </row>
    <row r="181" spans="12:28" x14ac:dyDescent="0.2">
      <c r="L181">
        <v>180</v>
      </c>
      <c r="M181" s="37">
        <f t="shared" si="33"/>
        <v>2180.7453200342161</v>
      </c>
      <c r="N181" s="13">
        <f t="shared" si="34"/>
        <v>61703.611498036051</v>
      </c>
      <c r="O181" s="13">
        <f t="shared" si="35"/>
        <v>2523.5431616899718</v>
      </c>
      <c r="P181" s="13">
        <f t="shared" si="36"/>
        <v>7537.9575331545375</v>
      </c>
      <c r="Q181" s="37">
        <f t="shared" si="46"/>
        <v>2200.1177917217556</v>
      </c>
      <c r="R181" s="13">
        <f t="shared" si="37"/>
        <v>122279.90504110277</v>
      </c>
      <c r="S181" s="13">
        <f t="shared" si="38"/>
        <v>2879.45059750566</v>
      </c>
      <c r="T181" s="38">
        <f t="shared" si="39"/>
        <v>7537.9575331545375</v>
      </c>
      <c r="U181" s="37">
        <f t="shared" si="47"/>
        <v>3393.2761540949668</v>
      </c>
      <c r="V181" s="13">
        <f t="shared" si="40"/>
        <v>61139.952520551386</v>
      </c>
      <c r="W181" s="13">
        <f t="shared" si="41"/>
        <v>3732.942556986919</v>
      </c>
      <c r="X181" s="38">
        <f t="shared" si="42"/>
        <v>7537.9575331545384</v>
      </c>
      <c r="Y181" s="37">
        <f t="shared" si="48"/>
        <v>2180.1830072432476</v>
      </c>
      <c r="Z181" s="13">
        <f t="shared" si="43"/>
        <v>56841.209149629343</v>
      </c>
      <c r="AA181" s="13">
        <f t="shared" si="44"/>
        <v>2495.9675025189663</v>
      </c>
      <c r="AB181" s="38">
        <f t="shared" si="45"/>
        <v>7537.9575331545384</v>
      </c>
    </row>
    <row r="182" spans="12:28" x14ac:dyDescent="0.2">
      <c r="L182">
        <v>181</v>
      </c>
      <c r="M182" s="37">
        <f t="shared" si="33"/>
        <v>2180.7453200342161</v>
      </c>
      <c r="N182" s="13">
        <f t="shared" si="34"/>
        <v>61703.611498036051</v>
      </c>
      <c r="O182" s="13">
        <f t="shared" si="35"/>
        <v>2521.6492509625923</v>
      </c>
      <c r="P182" s="13">
        <f t="shared" si="36"/>
        <v>7537.9575331545375</v>
      </c>
      <c r="Q182" s="37">
        <f t="shared" si="46"/>
        <v>2200.1177917217556</v>
      </c>
      <c r="R182" s="13">
        <f t="shared" si="37"/>
        <v>122279.90504110277</v>
      </c>
      <c r="S182" s="13">
        <f t="shared" si="38"/>
        <v>2875.6973775842016</v>
      </c>
      <c r="T182" s="38">
        <f t="shared" si="39"/>
        <v>7537.9575331545375</v>
      </c>
      <c r="U182" s="37">
        <f t="shared" si="47"/>
        <v>3393.2761540949668</v>
      </c>
      <c r="V182" s="13">
        <f t="shared" si="40"/>
        <v>61139.952520551386</v>
      </c>
      <c r="W182" s="13">
        <f t="shared" si="41"/>
        <v>3731.0659470261899</v>
      </c>
      <c r="X182" s="38">
        <f t="shared" si="42"/>
        <v>7537.9575331545384</v>
      </c>
      <c r="Y182" s="37">
        <f t="shared" si="48"/>
        <v>2180.1830072432476</v>
      </c>
      <c r="Z182" s="13">
        <f t="shared" si="43"/>
        <v>56841.209149629343</v>
      </c>
      <c r="AA182" s="13">
        <f t="shared" si="44"/>
        <v>2494.2228367992107</v>
      </c>
      <c r="AB182" s="38">
        <f t="shared" si="45"/>
        <v>7537.9575331545384</v>
      </c>
    </row>
    <row r="183" spans="12:28" x14ac:dyDescent="0.2">
      <c r="L183">
        <v>182</v>
      </c>
      <c r="M183" s="37">
        <f t="shared" si="33"/>
        <v>2180.7453200342161</v>
      </c>
      <c r="N183" s="13">
        <f t="shared" si="34"/>
        <v>61703.611498036051</v>
      </c>
      <c r="O183" s="13">
        <f t="shared" si="35"/>
        <v>2519.7761524410075</v>
      </c>
      <c r="P183" s="13">
        <f t="shared" si="36"/>
        <v>7537.9575331545375</v>
      </c>
      <c r="Q183" s="37">
        <f t="shared" si="46"/>
        <v>2200.1177917217556</v>
      </c>
      <c r="R183" s="13">
        <f t="shared" si="37"/>
        <v>122279.90504110277</v>
      </c>
      <c r="S183" s="13">
        <f t="shared" si="38"/>
        <v>2871.985401837705</v>
      </c>
      <c r="T183" s="38">
        <f t="shared" si="39"/>
        <v>7537.9575331545375</v>
      </c>
      <c r="U183" s="37">
        <f t="shared" si="47"/>
        <v>3393.2761540949668</v>
      </c>
      <c r="V183" s="13">
        <f t="shared" si="40"/>
        <v>61139.952520551386</v>
      </c>
      <c r="W183" s="13">
        <f t="shared" si="41"/>
        <v>3729.2099591529413</v>
      </c>
      <c r="X183" s="38">
        <f t="shared" si="42"/>
        <v>7537.9575331545384</v>
      </c>
      <c r="Y183" s="37">
        <f t="shared" si="48"/>
        <v>2180.1830072432476</v>
      </c>
      <c r="Z183" s="13">
        <f t="shared" si="43"/>
        <v>56841.209149629343</v>
      </c>
      <c r="AA183" s="13">
        <f t="shared" si="44"/>
        <v>2492.4973432302222</v>
      </c>
      <c r="AB183" s="38">
        <f t="shared" si="45"/>
        <v>7537.9575331545384</v>
      </c>
    </row>
    <row r="184" spans="12:28" x14ac:dyDescent="0.2">
      <c r="L184">
        <v>183</v>
      </c>
      <c r="M184" s="37">
        <f t="shared" si="33"/>
        <v>2180.7453200342161</v>
      </c>
      <c r="N184" s="13">
        <f t="shared" si="34"/>
        <v>61703.611498036051</v>
      </c>
      <c r="O184" s="13">
        <f t="shared" si="35"/>
        <v>2517.9235249415169</v>
      </c>
      <c r="P184" s="13">
        <f t="shared" si="36"/>
        <v>7537.9575331545375</v>
      </c>
      <c r="Q184" s="37">
        <f t="shared" si="46"/>
        <v>2200.1177917217556</v>
      </c>
      <c r="R184" s="13">
        <f t="shared" si="37"/>
        <v>122279.90504110277</v>
      </c>
      <c r="S184" s="13">
        <f t="shared" si="38"/>
        <v>2868.3139941321533</v>
      </c>
      <c r="T184" s="38">
        <f t="shared" si="39"/>
        <v>7537.9575331545375</v>
      </c>
      <c r="U184" s="37">
        <f t="shared" si="47"/>
        <v>3393.2761540949668</v>
      </c>
      <c r="V184" s="13">
        <f t="shared" si="40"/>
        <v>61139.952520551386</v>
      </c>
      <c r="W184" s="13">
        <f t="shared" si="41"/>
        <v>3727.3742553001657</v>
      </c>
      <c r="X184" s="38">
        <f t="shared" si="42"/>
        <v>7537.9575331545384</v>
      </c>
      <c r="Y184" s="37">
        <f t="shared" si="48"/>
        <v>2180.1830072432476</v>
      </c>
      <c r="Z184" s="13">
        <f t="shared" si="43"/>
        <v>56841.209149629343</v>
      </c>
      <c r="AA184" s="13">
        <f t="shared" si="44"/>
        <v>2490.7907075144462</v>
      </c>
      <c r="AB184" s="38">
        <f t="shared" si="45"/>
        <v>7537.9575331545384</v>
      </c>
    </row>
    <row r="185" spans="12:28" x14ac:dyDescent="0.2">
      <c r="L185">
        <v>184</v>
      </c>
      <c r="M185" s="37">
        <f t="shared" si="33"/>
        <v>2180.7453200342161</v>
      </c>
      <c r="N185" s="13">
        <f t="shared" si="34"/>
        <v>61703.611498036051</v>
      </c>
      <c r="O185" s="13">
        <f t="shared" si="35"/>
        <v>2516.0910346974556</v>
      </c>
      <c r="P185" s="13">
        <f t="shared" si="36"/>
        <v>7537.9575331545375</v>
      </c>
      <c r="Q185" s="37">
        <f t="shared" si="46"/>
        <v>2200.1177917217556</v>
      </c>
      <c r="R185" s="13">
        <f t="shared" si="37"/>
        <v>122279.90504110277</v>
      </c>
      <c r="S185" s="13">
        <f t="shared" si="38"/>
        <v>2864.6824930320968</v>
      </c>
      <c r="T185" s="38">
        <f t="shared" si="39"/>
        <v>7537.9575331545375</v>
      </c>
      <c r="U185" s="37">
        <f t="shared" si="47"/>
        <v>3393.2761540949668</v>
      </c>
      <c r="V185" s="13">
        <f t="shared" si="40"/>
        <v>61139.952520551386</v>
      </c>
      <c r="W185" s="13">
        <f t="shared" si="41"/>
        <v>3725.5585047501372</v>
      </c>
      <c r="X185" s="38">
        <f t="shared" si="42"/>
        <v>7537.9575331545384</v>
      </c>
      <c r="Y185" s="37">
        <f t="shared" si="48"/>
        <v>2180.1830072432476</v>
      </c>
      <c r="Z185" s="13">
        <f t="shared" si="43"/>
        <v>56841.209149629343</v>
      </c>
      <c r="AA185" s="13">
        <f t="shared" si="44"/>
        <v>2489.1026221868851</v>
      </c>
      <c r="AB185" s="38">
        <f t="shared" si="45"/>
        <v>7537.9575331545384</v>
      </c>
    </row>
    <row r="186" spans="12:28" x14ac:dyDescent="0.2">
      <c r="L186">
        <v>185</v>
      </c>
      <c r="M186" s="37">
        <f t="shared" si="33"/>
        <v>2180.7453200342161</v>
      </c>
      <c r="N186" s="13">
        <f t="shared" si="34"/>
        <v>61703.611498036051</v>
      </c>
      <c r="O186" s="13">
        <f t="shared" si="35"/>
        <v>2514.2783551587354</v>
      </c>
      <c r="P186" s="13">
        <f t="shared" si="36"/>
        <v>7537.9575331545375</v>
      </c>
      <c r="Q186" s="37">
        <f t="shared" si="46"/>
        <v>2200.1177917217556</v>
      </c>
      <c r="R186" s="13">
        <f t="shared" si="37"/>
        <v>122279.90504110277</v>
      </c>
      <c r="S186" s="13">
        <f t="shared" si="38"/>
        <v>2861.0902514033924</v>
      </c>
      <c r="T186" s="38">
        <f t="shared" si="39"/>
        <v>7537.9575331545375</v>
      </c>
      <c r="U186" s="37">
        <f t="shared" si="47"/>
        <v>3393.2761540949668</v>
      </c>
      <c r="V186" s="13">
        <f t="shared" si="40"/>
        <v>61139.952520551386</v>
      </c>
      <c r="W186" s="13">
        <f t="shared" si="41"/>
        <v>3723.7623839357852</v>
      </c>
      <c r="X186" s="38">
        <f t="shared" si="42"/>
        <v>7537.9575331545384</v>
      </c>
      <c r="Y186" s="37">
        <f t="shared" si="48"/>
        <v>2180.1830072432476</v>
      </c>
      <c r="Z186" s="13">
        <f t="shared" si="43"/>
        <v>56841.209149629343</v>
      </c>
      <c r="AA186" s="13">
        <f t="shared" si="44"/>
        <v>2487.4327864304332</v>
      </c>
      <c r="AB186" s="38">
        <f t="shared" si="45"/>
        <v>7537.9575331545384</v>
      </c>
    </row>
    <row r="187" spans="12:28" x14ac:dyDescent="0.2">
      <c r="L187">
        <v>186</v>
      </c>
      <c r="M187" s="37">
        <f t="shared" si="33"/>
        <v>2180.7453200342161</v>
      </c>
      <c r="N187" s="13">
        <f t="shared" si="34"/>
        <v>61703.611498036051</v>
      </c>
      <c r="O187" s="13">
        <f t="shared" si="35"/>
        <v>2512.485166797851</v>
      </c>
      <c r="P187" s="13">
        <f t="shared" si="36"/>
        <v>7537.9575331545375</v>
      </c>
      <c r="Q187" s="37">
        <f t="shared" si="46"/>
        <v>2200.1177917217556</v>
      </c>
      <c r="R187" s="13">
        <f t="shared" si="37"/>
        <v>122279.90504110277</v>
      </c>
      <c r="S187" s="13">
        <f t="shared" si="38"/>
        <v>2857.5366360287599</v>
      </c>
      <c r="T187" s="38">
        <f t="shared" si="39"/>
        <v>7537.9575331545375</v>
      </c>
      <c r="U187" s="37">
        <f t="shared" si="47"/>
        <v>3393.2761540949668</v>
      </c>
      <c r="V187" s="13">
        <f t="shared" si="40"/>
        <v>61139.952520551386</v>
      </c>
      <c r="W187" s="13">
        <f t="shared" si="41"/>
        <v>3721.985576248469</v>
      </c>
      <c r="X187" s="38">
        <f t="shared" si="42"/>
        <v>7537.9575331545384</v>
      </c>
      <c r="Y187" s="37">
        <f t="shared" si="48"/>
        <v>2180.1830072432476</v>
      </c>
      <c r="Z187" s="13">
        <f t="shared" si="43"/>
        <v>56841.209149629343</v>
      </c>
      <c r="AA187" s="13">
        <f t="shared" si="44"/>
        <v>2485.7809058971689</v>
      </c>
      <c r="AB187" s="38">
        <f t="shared" si="45"/>
        <v>7537.9575331545384</v>
      </c>
    </row>
    <row r="188" spans="12:28" x14ac:dyDescent="0.2">
      <c r="L188">
        <v>187</v>
      </c>
      <c r="M188" s="37">
        <f t="shared" si="33"/>
        <v>2180.7453200342161</v>
      </c>
      <c r="N188" s="13">
        <f t="shared" si="34"/>
        <v>61703.611498036051</v>
      </c>
      <c r="O188" s="13">
        <f t="shared" si="35"/>
        <v>2510.7111569221092</v>
      </c>
      <c r="P188" s="13">
        <f t="shared" si="36"/>
        <v>7537.9575331545375</v>
      </c>
      <c r="Q188" s="37">
        <f t="shared" si="46"/>
        <v>2200.1177917217556</v>
      </c>
      <c r="R188" s="13">
        <f t="shared" si="37"/>
        <v>122279.90504110277</v>
      </c>
      <c r="S188" s="13">
        <f t="shared" si="38"/>
        <v>2854.0210272356744</v>
      </c>
      <c r="T188" s="38">
        <f t="shared" si="39"/>
        <v>7537.9575331545375</v>
      </c>
      <c r="U188" s="37">
        <f t="shared" si="47"/>
        <v>3393.2761540949668</v>
      </c>
      <c r="V188" s="13">
        <f t="shared" si="40"/>
        <v>61139.952520551386</v>
      </c>
      <c r="W188" s="13">
        <f t="shared" si="41"/>
        <v>3720.2277718519263</v>
      </c>
      <c r="X188" s="38">
        <f t="shared" si="42"/>
        <v>7537.9575331545384</v>
      </c>
      <c r="Y188" s="37">
        <f t="shared" si="48"/>
        <v>2180.1830072432476</v>
      </c>
      <c r="Z188" s="13">
        <f t="shared" si="43"/>
        <v>56841.209149629343</v>
      </c>
      <c r="AA188" s="13">
        <f t="shared" si="44"/>
        <v>2484.1466925353834</v>
      </c>
      <c r="AB188" s="38">
        <f t="shared" si="45"/>
        <v>7537.9575331545384</v>
      </c>
    </row>
    <row r="189" spans="12:28" x14ac:dyDescent="0.2">
      <c r="L189">
        <v>188</v>
      </c>
      <c r="M189" s="37">
        <f t="shared" si="33"/>
        <v>2180.7453200342161</v>
      </c>
      <c r="N189" s="13">
        <f t="shared" si="34"/>
        <v>61703.611498036051</v>
      </c>
      <c r="O189" s="13">
        <f t="shared" si="35"/>
        <v>2508.9560194918545</v>
      </c>
      <c r="P189" s="13">
        <f t="shared" si="36"/>
        <v>7537.9575331545375</v>
      </c>
      <c r="Q189" s="37">
        <f t="shared" si="46"/>
        <v>2200.1177917217556</v>
      </c>
      <c r="R189" s="13">
        <f t="shared" si="37"/>
        <v>122279.90504110277</v>
      </c>
      <c r="S189" s="13">
        <f t="shared" si="38"/>
        <v>2850.542818536132</v>
      </c>
      <c r="T189" s="38">
        <f t="shared" si="39"/>
        <v>7537.9575331545375</v>
      </c>
      <c r="U189" s="37">
        <f t="shared" si="47"/>
        <v>3393.2761540949668</v>
      </c>
      <c r="V189" s="13">
        <f t="shared" si="40"/>
        <v>61139.952520551386</v>
      </c>
      <c r="W189" s="13">
        <f t="shared" si="41"/>
        <v>3718.4886675021553</v>
      </c>
      <c r="X189" s="38">
        <f t="shared" si="42"/>
        <v>7537.9575331545384</v>
      </c>
      <c r="Y189" s="37">
        <f t="shared" si="48"/>
        <v>2180.1830072432476</v>
      </c>
      <c r="Z189" s="13">
        <f t="shared" si="43"/>
        <v>56841.209149629343</v>
      </c>
      <c r="AA189" s="13">
        <f t="shared" si="44"/>
        <v>2482.529864422127</v>
      </c>
      <c r="AB189" s="38">
        <f t="shared" si="45"/>
        <v>7537.9575331545384</v>
      </c>
    </row>
    <row r="190" spans="12:28" x14ac:dyDescent="0.2">
      <c r="L190">
        <v>189</v>
      </c>
      <c r="M190" s="37">
        <f t="shared" si="33"/>
        <v>2180.7453200342161</v>
      </c>
      <c r="N190" s="13">
        <f t="shared" si="34"/>
        <v>61703.611498036051</v>
      </c>
      <c r="O190" s="13">
        <f t="shared" si="35"/>
        <v>2507.2194549444598</v>
      </c>
      <c r="P190" s="13">
        <f t="shared" si="36"/>
        <v>7537.9575331545375</v>
      </c>
      <c r="Q190" s="37">
        <f t="shared" si="46"/>
        <v>2200.1177917217556</v>
      </c>
      <c r="R190" s="13">
        <f t="shared" si="37"/>
        <v>122279.90504110277</v>
      </c>
      <c r="S190" s="13">
        <f t="shared" si="38"/>
        <v>2847.1014162778547</v>
      </c>
      <c r="T190" s="38">
        <f t="shared" si="39"/>
        <v>7537.9575331545375</v>
      </c>
      <c r="U190" s="37">
        <f t="shared" si="47"/>
        <v>3393.2761540949668</v>
      </c>
      <c r="V190" s="13">
        <f t="shared" si="40"/>
        <v>61139.952520551386</v>
      </c>
      <c r="W190" s="13">
        <f t="shared" si="41"/>
        <v>3716.7679663730164</v>
      </c>
      <c r="X190" s="38">
        <f t="shared" si="42"/>
        <v>7537.9575331545384</v>
      </c>
      <c r="Y190" s="37">
        <f t="shared" si="48"/>
        <v>2180.1830072432476</v>
      </c>
      <c r="Z190" s="13">
        <f t="shared" si="43"/>
        <v>56841.209149629343</v>
      </c>
      <c r="AA190" s="13">
        <f t="shared" si="44"/>
        <v>2480.9301456010749</v>
      </c>
      <c r="AB190" s="38">
        <f t="shared" si="45"/>
        <v>7537.9575331545384</v>
      </c>
    </row>
    <row r="191" spans="12:28" x14ac:dyDescent="0.2">
      <c r="L191">
        <v>190</v>
      </c>
      <c r="M191" s="37">
        <f t="shared" si="33"/>
        <v>2180.7453200342161</v>
      </c>
      <c r="N191" s="13">
        <f t="shared" si="34"/>
        <v>61703.611498036051</v>
      </c>
      <c r="O191" s="13">
        <f t="shared" si="35"/>
        <v>2505.5011700238797</v>
      </c>
      <c r="P191" s="13">
        <f t="shared" si="36"/>
        <v>7537.9575331545375</v>
      </c>
      <c r="Q191" s="37">
        <f t="shared" si="46"/>
        <v>2200.1177917217556</v>
      </c>
      <c r="R191" s="13">
        <f t="shared" si="37"/>
        <v>122279.90504110277</v>
      </c>
      <c r="S191" s="13">
        <f t="shared" si="38"/>
        <v>2843.6962393065069</v>
      </c>
      <c r="T191" s="38">
        <f t="shared" si="39"/>
        <v>7537.9575331545375</v>
      </c>
      <c r="U191" s="37">
        <f t="shared" si="47"/>
        <v>3393.2761540949668</v>
      </c>
      <c r="V191" s="13">
        <f t="shared" si="40"/>
        <v>61139.952520551386</v>
      </c>
      <c r="W191" s="13">
        <f t="shared" si="41"/>
        <v>3715.0653778873425</v>
      </c>
      <c r="X191" s="38">
        <f t="shared" si="42"/>
        <v>7537.9575331545384</v>
      </c>
      <c r="Y191" s="37">
        <f t="shared" si="48"/>
        <v>2180.1830072432476</v>
      </c>
      <c r="Z191" s="13">
        <f t="shared" si="43"/>
        <v>56841.209149629343</v>
      </c>
      <c r="AA191" s="13">
        <f t="shared" si="44"/>
        <v>2479.3472659255071</v>
      </c>
      <c r="AB191" s="38">
        <f t="shared" si="45"/>
        <v>7537.9575331545384</v>
      </c>
    </row>
    <row r="192" spans="12:28" x14ac:dyDescent="0.2">
      <c r="L192">
        <v>191</v>
      </c>
      <c r="M192" s="37">
        <f t="shared" si="33"/>
        <v>2180.7453200342161</v>
      </c>
      <c r="N192" s="13">
        <f t="shared" si="34"/>
        <v>61703.611498036051</v>
      </c>
      <c r="O192" s="13">
        <f t="shared" si="35"/>
        <v>2503.8008776155566</v>
      </c>
      <c r="P192" s="13">
        <f t="shared" si="36"/>
        <v>7537.9575331545375</v>
      </c>
      <c r="Q192" s="37">
        <f t="shared" si="46"/>
        <v>2200.1177917217556</v>
      </c>
      <c r="R192" s="13">
        <f t="shared" si="37"/>
        <v>122279.90504110277</v>
      </c>
      <c r="S192" s="13">
        <f t="shared" si="38"/>
        <v>2840.3267186385237</v>
      </c>
      <c r="T192" s="38">
        <f t="shared" si="39"/>
        <v>7537.9575331545375</v>
      </c>
      <c r="U192" s="37">
        <f t="shared" si="47"/>
        <v>3393.2761540949668</v>
      </c>
      <c r="V192" s="13">
        <f t="shared" si="40"/>
        <v>61139.952520551386</v>
      </c>
      <c r="W192" s="13">
        <f t="shared" si="41"/>
        <v>3713.3806175533509</v>
      </c>
      <c r="X192" s="38">
        <f t="shared" si="42"/>
        <v>7537.9575331545384</v>
      </c>
      <c r="Y192" s="37">
        <f t="shared" si="48"/>
        <v>2180.1830072432476</v>
      </c>
      <c r="Z192" s="13">
        <f t="shared" si="43"/>
        <v>56841.209149629343</v>
      </c>
      <c r="AA192" s="13">
        <f t="shared" si="44"/>
        <v>2477.7809609062283</v>
      </c>
      <c r="AB192" s="38">
        <f t="shared" si="45"/>
        <v>7537.9575331545384</v>
      </c>
    </row>
    <row r="193" spans="12:28" x14ac:dyDescent="0.2">
      <c r="L193">
        <v>192</v>
      </c>
      <c r="M193" s="37">
        <f t="shared" si="33"/>
        <v>2180.7453200342161</v>
      </c>
      <c r="N193" s="13">
        <f t="shared" si="34"/>
        <v>61703.611498036051</v>
      </c>
      <c r="O193" s="13">
        <f t="shared" si="35"/>
        <v>2502.1182965864873</v>
      </c>
      <c r="P193" s="13">
        <f t="shared" si="36"/>
        <v>7537.9575331545375</v>
      </c>
      <c r="Q193" s="37">
        <f t="shared" si="46"/>
        <v>2200.1177917217556</v>
      </c>
      <c r="R193" s="13">
        <f t="shared" si="37"/>
        <v>122279.90504110277</v>
      </c>
      <c r="S193" s="13">
        <f t="shared" si="38"/>
        <v>2836.9922971441656</v>
      </c>
      <c r="T193" s="38">
        <f t="shared" si="39"/>
        <v>7537.9575331545375</v>
      </c>
      <c r="U193" s="37">
        <f t="shared" si="47"/>
        <v>3393.2761540949668</v>
      </c>
      <c r="V193" s="13">
        <f t="shared" si="40"/>
        <v>61139.952520551386</v>
      </c>
      <c r="W193" s="13">
        <f t="shared" si="41"/>
        <v>3711.7134068061719</v>
      </c>
      <c r="X193" s="38">
        <f t="shared" si="42"/>
        <v>7537.9575331545384</v>
      </c>
      <c r="Y193" s="37">
        <f t="shared" si="48"/>
        <v>2180.1830072432476</v>
      </c>
      <c r="Z193" s="13">
        <f t="shared" si="43"/>
        <v>56841.209149629343</v>
      </c>
      <c r="AA193" s="13">
        <f t="shared" si="44"/>
        <v>2476.2309715642336</v>
      </c>
      <c r="AB193" s="38">
        <f t="shared" si="45"/>
        <v>7537.9575331545384</v>
      </c>
    </row>
    <row r="194" spans="12:28" x14ac:dyDescent="0.2">
      <c r="L194">
        <v>193</v>
      </c>
      <c r="M194" s="37">
        <f t="shared" ref="M194:M257" si="49">SUM($B$9:$B$13)</f>
        <v>2180.7453200342161</v>
      </c>
      <c r="N194" s="13">
        <f t="shared" ref="N194:N257" si="50">SUM($B$7:$B$8)</f>
        <v>61703.611498036051</v>
      </c>
      <c r="O194" s="13">
        <f t="shared" ref="O194:O257" si="51">N194/$L194+M194</f>
        <v>2500.4531516302577</v>
      </c>
      <c r="P194" s="13">
        <f t="shared" ref="P194:P257" si="52">SUM($B$9:$B$10,$B$13:$B$14)</f>
        <v>7537.9575331545375</v>
      </c>
      <c r="Q194" s="37">
        <f t="shared" si="46"/>
        <v>2200.1177917217556</v>
      </c>
      <c r="R194" s="13">
        <f t="shared" ref="R194:R257" si="53">SUM($C$7:$C$8)</f>
        <v>122279.90504110277</v>
      </c>
      <c r="S194" s="13">
        <f t="shared" ref="S194:S257" si="54">R194/$L194+Q194</f>
        <v>2833.6924292404228</v>
      </c>
      <c r="T194" s="38">
        <f t="shared" ref="T194:T257" si="55">SUM($C$9:$C$10,$C$13:$C$14)</f>
        <v>7537.9575331545375</v>
      </c>
      <c r="U194" s="37">
        <f t="shared" si="47"/>
        <v>3393.2761540949668</v>
      </c>
      <c r="V194" s="13">
        <f t="shared" ref="V194:V257" si="56">SUM($D$7:$D$8)</f>
        <v>61139.952520551386</v>
      </c>
      <c r="W194" s="13">
        <f t="shared" ref="W194:W257" si="57">V194/$L194+U194</f>
        <v>3710.0634728543005</v>
      </c>
      <c r="X194" s="38">
        <f t="shared" ref="X194:X257" si="58">SUM($D$9:$D$10,$D$13:$D$14)</f>
        <v>7537.9575331545384</v>
      </c>
      <c r="Y194" s="37">
        <f t="shared" si="48"/>
        <v>2180.1830072432476</v>
      </c>
      <c r="Z194" s="13">
        <f t="shared" ref="Z194:Z257" si="59">SUM($E$7:$E$8)</f>
        <v>56841.209149629343</v>
      </c>
      <c r="AA194" s="13">
        <f t="shared" ref="AA194:AA257" si="60">Z194/$L194+Y194</f>
        <v>2474.6970442879592</v>
      </c>
      <c r="AB194" s="38">
        <f t="shared" ref="AB194:AB257" si="61">SUM($E$9:$E$10,$E$13:$E$14)</f>
        <v>7537.9575331545384</v>
      </c>
    </row>
    <row r="195" spans="12:28" x14ac:dyDescent="0.2">
      <c r="L195">
        <v>194</v>
      </c>
      <c r="M195" s="37">
        <f t="shared" si="49"/>
        <v>2180.7453200342161</v>
      </c>
      <c r="N195" s="13">
        <f t="shared" si="50"/>
        <v>61703.611498036051</v>
      </c>
      <c r="O195" s="13">
        <f t="shared" si="51"/>
        <v>2498.8051731168762</v>
      </c>
      <c r="P195" s="13">
        <f t="shared" si="52"/>
        <v>7537.9575331545375</v>
      </c>
      <c r="Q195" s="37">
        <f t="shared" ref="Q195:Q258" si="62">SUM($C$9:$C$10,$C$12:$C$13)</f>
        <v>2200.1177917217556</v>
      </c>
      <c r="R195" s="13">
        <f t="shared" si="53"/>
        <v>122279.90504110277</v>
      </c>
      <c r="S195" s="13">
        <f t="shared" si="54"/>
        <v>2830.4265805934192</v>
      </c>
      <c r="T195" s="38">
        <f t="shared" si="55"/>
        <v>7537.9575331545375</v>
      </c>
      <c r="U195" s="37">
        <f t="shared" ref="U195:U258" si="63">SUM($D$9:$D$10,$D$12:$D$13)</f>
        <v>3393.2761540949668</v>
      </c>
      <c r="V195" s="13">
        <f t="shared" si="56"/>
        <v>61139.952520551386</v>
      </c>
      <c r="W195" s="13">
        <f t="shared" si="57"/>
        <v>3708.4305485307987</v>
      </c>
      <c r="X195" s="38">
        <f t="shared" si="58"/>
        <v>7537.9575331545384</v>
      </c>
      <c r="Y195" s="37">
        <f t="shared" ref="Y195:Y258" si="64">SUM($E$9:$E$10,$E$12:$E$13)</f>
        <v>2180.1830072432476</v>
      </c>
      <c r="Z195" s="13">
        <f t="shared" si="59"/>
        <v>56841.209149629343</v>
      </c>
      <c r="AA195" s="13">
        <f t="shared" si="60"/>
        <v>2473.1789306949454</v>
      </c>
      <c r="AB195" s="38">
        <f t="shared" si="61"/>
        <v>7537.9575331545384</v>
      </c>
    </row>
    <row r="196" spans="12:28" x14ac:dyDescent="0.2">
      <c r="L196">
        <v>195</v>
      </c>
      <c r="M196" s="37">
        <f t="shared" si="49"/>
        <v>2180.7453200342161</v>
      </c>
      <c r="N196" s="13">
        <f t="shared" si="50"/>
        <v>61703.611498036051</v>
      </c>
      <c r="O196" s="13">
        <f t="shared" si="51"/>
        <v>2497.1740969472216</v>
      </c>
      <c r="P196" s="13">
        <f t="shared" si="52"/>
        <v>7537.9575331545375</v>
      </c>
      <c r="Q196" s="37">
        <f t="shared" si="62"/>
        <v>2200.1177917217556</v>
      </c>
      <c r="R196" s="13">
        <f t="shared" si="53"/>
        <v>122279.90504110277</v>
      </c>
      <c r="S196" s="13">
        <f t="shared" si="54"/>
        <v>2827.1942278299748</v>
      </c>
      <c r="T196" s="38">
        <f t="shared" si="55"/>
        <v>7537.9575331545375</v>
      </c>
      <c r="U196" s="37">
        <f t="shared" si="63"/>
        <v>3393.2761540949668</v>
      </c>
      <c r="V196" s="13">
        <f t="shared" si="56"/>
        <v>61139.952520551386</v>
      </c>
      <c r="W196" s="13">
        <f t="shared" si="57"/>
        <v>3706.8143721490765</v>
      </c>
      <c r="X196" s="38">
        <f t="shared" si="58"/>
        <v>7537.9575331545384</v>
      </c>
      <c r="Y196" s="37">
        <f t="shared" si="64"/>
        <v>2180.1830072432476</v>
      </c>
      <c r="Z196" s="13">
        <f t="shared" si="59"/>
        <v>56841.209149629343</v>
      </c>
      <c r="AA196" s="13">
        <f t="shared" si="60"/>
        <v>2471.6763874977569</v>
      </c>
      <c r="AB196" s="38">
        <f t="shared" si="61"/>
        <v>7537.9575331545384</v>
      </c>
    </row>
    <row r="197" spans="12:28" x14ac:dyDescent="0.2">
      <c r="L197">
        <v>196</v>
      </c>
      <c r="M197" s="37">
        <f t="shared" si="49"/>
        <v>2180.7453200342161</v>
      </c>
      <c r="N197" s="13">
        <f t="shared" si="50"/>
        <v>61703.611498036051</v>
      </c>
      <c r="O197" s="13">
        <f t="shared" si="51"/>
        <v>2495.559664411951</v>
      </c>
      <c r="P197" s="13">
        <f t="shared" si="52"/>
        <v>7537.9575331545375</v>
      </c>
      <c r="Q197" s="37">
        <f t="shared" si="62"/>
        <v>2200.1177917217556</v>
      </c>
      <c r="R197" s="13">
        <f t="shared" si="53"/>
        <v>122279.90504110277</v>
      </c>
      <c r="S197" s="13">
        <f t="shared" si="54"/>
        <v>2823.9948582579941</v>
      </c>
      <c r="T197" s="38">
        <f t="shared" si="55"/>
        <v>7537.9575331545375</v>
      </c>
      <c r="U197" s="37">
        <f t="shared" si="63"/>
        <v>3393.2761540949668</v>
      </c>
      <c r="V197" s="13">
        <f t="shared" si="56"/>
        <v>61139.952520551386</v>
      </c>
      <c r="W197" s="13">
        <f t="shared" si="57"/>
        <v>3705.2146873630863</v>
      </c>
      <c r="X197" s="38">
        <f t="shared" si="58"/>
        <v>7537.9575331545384</v>
      </c>
      <c r="Y197" s="37">
        <f t="shared" si="64"/>
        <v>2180.1830072432476</v>
      </c>
      <c r="Z197" s="13">
        <f t="shared" si="59"/>
        <v>56841.209149629343</v>
      </c>
      <c r="AA197" s="13">
        <f t="shared" si="60"/>
        <v>2470.1891763740095</v>
      </c>
      <c r="AB197" s="38">
        <f t="shared" si="61"/>
        <v>7537.9575331545384</v>
      </c>
    </row>
    <row r="198" spans="12:28" x14ac:dyDescent="0.2">
      <c r="L198">
        <v>197</v>
      </c>
      <c r="M198" s="37">
        <f t="shared" si="49"/>
        <v>2180.7453200342161</v>
      </c>
      <c r="N198" s="13">
        <f t="shared" si="50"/>
        <v>61703.611498036051</v>
      </c>
      <c r="O198" s="13">
        <f t="shared" si="51"/>
        <v>2493.9616220547036</v>
      </c>
      <c r="P198" s="13">
        <f t="shared" si="52"/>
        <v>7537.9575331545375</v>
      </c>
      <c r="Q198" s="37">
        <f t="shared" si="62"/>
        <v>2200.1177917217556</v>
      </c>
      <c r="R198" s="13">
        <f t="shared" si="53"/>
        <v>122279.90504110277</v>
      </c>
      <c r="S198" s="13">
        <f t="shared" si="54"/>
        <v>2820.8279695953738</v>
      </c>
      <c r="T198" s="38">
        <f t="shared" si="55"/>
        <v>7537.9575331545375</v>
      </c>
      <c r="U198" s="37">
        <f t="shared" si="63"/>
        <v>3393.2761540949668</v>
      </c>
      <c r="V198" s="13">
        <f t="shared" si="56"/>
        <v>61139.952520551386</v>
      </c>
      <c r="W198" s="13">
        <f t="shared" si="57"/>
        <v>3703.6312430317757</v>
      </c>
      <c r="X198" s="38">
        <f t="shared" si="58"/>
        <v>7537.9575331545384</v>
      </c>
      <c r="Y198" s="37">
        <f t="shared" si="64"/>
        <v>2180.1830072432476</v>
      </c>
      <c r="Z198" s="13">
        <f t="shared" si="59"/>
        <v>56841.209149629343</v>
      </c>
      <c r="AA198" s="13">
        <f t="shared" si="60"/>
        <v>2468.7170638403509</v>
      </c>
      <c r="AB198" s="38">
        <f t="shared" si="61"/>
        <v>7537.9575331545384</v>
      </c>
    </row>
    <row r="199" spans="12:28" x14ac:dyDescent="0.2">
      <c r="L199">
        <v>198</v>
      </c>
      <c r="M199" s="37">
        <f t="shared" si="49"/>
        <v>2180.7453200342161</v>
      </c>
      <c r="N199" s="13">
        <f t="shared" si="50"/>
        <v>61703.611498036051</v>
      </c>
      <c r="O199" s="13">
        <f t="shared" si="51"/>
        <v>2492.3797215394488</v>
      </c>
      <c r="P199" s="13">
        <f t="shared" si="52"/>
        <v>7537.9575331545375</v>
      </c>
      <c r="Q199" s="37">
        <f t="shared" si="62"/>
        <v>2200.1177917217556</v>
      </c>
      <c r="R199" s="13">
        <f t="shared" si="53"/>
        <v>122279.90504110277</v>
      </c>
      <c r="S199" s="13">
        <f t="shared" si="54"/>
        <v>2817.693069707123</v>
      </c>
      <c r="T199" s="38">
        <f t="shared" si="55"/>
        <v>7537.9575331545375</v>
      </c>
      <c r="U199" s="37">
        <f t="shared" si="63"/>
        <v>3393.2761540949668</v>
      </c>
      <c r="V199" s="13">
        <f t="shared" si="56"/>
        <v>61139.952520551386</v>
      </c>
      <c r="W199" s="13">
        <f t="shared" si="57"/>
        <v>3702.0637930876505</v>
      </c>
      <c r="X199" s="38">
        <f t="shared" si="58"/>
        <v>7537.9575331545384</v>
      </c>
      <c r="Y199" s="37">
        <f t="shared" si="64"/>
        <v>2180.1830072432476</v>
      </c>
      <c r="Z199" s="13">
        <f t="shared" si="59"/>
        <v>56841.209149629343</v>
      </c>
      <c r="AA199" s="13">
        <f t="shared" si="60"/>
        <v>2467.2598211302648</v>
      </c>
      <c r="AB199" s="38">
        <f t="shared" si="61"/>
        <v>7537.9575331545384</v>
      </c>
    </row>
    <row r="200" spans="12:28" x14ac:dyDescent="0.2">
      <c r="L200">
        <v>199</v>
      </c>
      <c r="M200" s="37">
        <f t="shared" si="49"/>
        <v>2180.7453200342161</v>
      </c>
      <c r="N200" s="13">
        <f t="shared" si="50"/>
        <v>61703.611498036051</v>
      </c>
      <c r="O200" s="13">
        <f t="shared" si="51"/>
        <v>2490.8137195218346</v>
      </c>
      <c r="P200" s="13">
        <f t="shared" si="52"/>
        <v>7537.9575331545375</v>
      </c>
      <c r="Q200" s="37">
        <f t="shared" si="62"/>
        <v>2200.1177917217556</v>
      </c>
      <c r="R200" s="13">
        <f t="shared" si="53"/>
        <v>122279.90504110277</v>
      </c>
      <c r="S200" s="13">
        <f t="shared" si="54"/>
        <v>2814.5896763504124</v>
      </c>
      <c r="T200" s="38">
        <f t="shared" si="55"/>
        <v>7537.9575331545375</v>
      </c>
      <c r="U200" s="37">
        <f t="shared" si="63"/>
        <v>3393.2761540949668</v>
      </c>
      <c r="V200" s="13">
        <f t="shared" si="56"/>
        <v>61139.952520551386</v>
      </c>
      <c r="W200" s="13">
        <f t="shared" si="57"/>
        <v>3700.5120964092953</v>
      </c>
      <c r="X200" s="38">
        <f t="shared" si="58"/>
        <v>7537.9575331545384</v>
      </c>
      <c r="Y200" s="37">
        <f t="shared" si="64"/>
        <v>2180.1830072432476</v>
      </c>
      <c r="Z200" s="13">
        <f t="shared" si="59"/>
        <v>56841.209149629343</v>
      </c>
      <c r="AA200" s="13">
        <f t="shared" si="60"/>
        <v>2465.8172240755557</v>
      </c>
      <c r="AB200" s="38">
        <f t="shared" si="61"/>
        <v>7537.9575331545384</v>
      </c>
    </row>
    <row r="201" spans="12:28" x14ac:dyDescent="0.2">
      <c r="L201">
        <v>200</v>
      </c>
      <c r="M201" s="37">
        <f t="shared" si="49"/>
        <v>2180.7453200342161</v>
      </c>
      <c r="N201" s="13">
        <f t="shared" si="50"/>
        <v>61703.611498036051</v>
      </c>
      <c r="O201" s="13">
        <f t="shared" si="51"/>
        <v>2489.2633775243962</v>
      </c>
      <c r="P201" s="13">
        <f t="shared" si="52"/>
        <v>7537.9575331545375</v>
      </c>
      <c r="Q201" s="37">
        <f t="shared" si="62"/>
        <v>2200.1177917217556</v>
      </c>
      <c r="R201" s="13">
        <f t="shared" si="53"/>
        <v>122279.90504110277</v>
      </c>
      <c r="S201" s="13">
        <f t="shared" si="54"/>
        <v>2811.5173169272693</v>
      </c>
      <c r="T201" s="38">
        <f t="shared" si="55"/>
        <v>7537.9575331545375</v>
      </c>
      <c r="U201" s="37">
        <f t="shared" si="63"/>
        <v>3393.2761540949668</v>
      </c>
      <c r="V201" s="13">
        <f t="shared" si="56"/>
        <v>61139.952520551386</v>
      </c>
      <c r="W201" s="13">
        <f t="shared" si="57"/>
        <v>3698.9759166977237</v>
      </c>
      <c r="X201" s="38">
        <f t="shared" si="58"/>
        <v>7537.9575331545384</v>
      </c>
      <c r="Y201" s="37">
        <f t="shared" si="64"/>
        <v>2180.1830072432476</v>
      </c>
      <c r="Z201" s="13">
        <f t="shared" si="59"/>
        <v>56841.209149629343</v>
      </c>
      <c r="AA201" s="13">
        <f t="shared" si="60"/>
        <v>2464.3890529913942</v>
      </c>
      <c r="AB201" s="38">
        <f t="shared" si="61"/>
        <v>7537.9575331545384</v>
      </c>
    </row>
    <row r="202" spans="12:28" x14ac:dyDescent="0.2">
      <c r="L202">
        <v>201</v>
      </c>
      <c r="M202" s="37">
        <f t="shared" si="49"/>
        <v>2180.7453200342161</v>
      </c>
      <c r="N202" s="13">
        <f t="shared" si="50"/>
        <v>61703.611498036051</v>
      </c>
      <c r="O202" s="13">
        <f t="shared" si="51"/>
        <v>2487.7284618154899</v>
      </c>
      <c r="P202" s="13">
        <f t="shared" si="52"/>
        <v>7537.9575331545375</v>
      </c>
      <c r="Q202" s="37">
        <f t="shared" si="62"/>
        <v>2200.1177917217556</v>
      </c>
      <c r="R202" s="13">
        <f t="shared" si="53"/>
        <v>122279.90504110277</v>
      </c>
      <c r="S202" s="13">
        <f t="shared" si="54"/>
        <v>2808.4755282446549</v>
      </c>
      <c r="T202" s="38">
        <f t="shared" si="55"/>
        <v>7537.9575331545375</v>
      </c>
      <c r="U202" s="37">
        <f t="shared" si="63"/>
        <v>3393.2761540949668</v>
      </c>
      <c r="V202" s="13">
        <f t="shared" si="56"/>
        <v>61139.952520551386</v>
      </c>
      <c r="W202" s="13">
        <f t="shared" si="57"/>
        <v>3697.4550223564165</v>
      </c>
      <c r="X202" s="38">
        <f t="shared" si="58"/>
        <v>7537.9575331545384</v>
      </c>
      <c r="Y202" s="37">
        <f t="shared" si="64"/>
        <v>2180.1830072432476</v>
      </c>
      <c r="Z202" s="13">
        <f t="shared" si="59"/>
        <v>56841.209149629343</v>
      </c>
      <c r="AA202" s="13">
        <f t="shared" si="60"/>
        <v>2462.9750925647868</v>
      </c>
      <c r="AB202" s="38">
        <f t="shared" si="61"/>
        <v>7537.9575331545384</v>
      </c>
    </row>
    <row r="203" spans="12:28" x14ac:dyDescent="0.2">
      <c r="L203">
        <v>202</v>
      </c>
      <c r="M203" s="37">
        <f t="shared" si="49"/>
        <v>2180.7453200342161</v>
      </c>
      <c r="N203" s="13">
        <f t="shared" si="50"/>
        <v>61703.611498036051</v>
      </c>
      <c r="O203" s="13">
        <f t="shared" si="51"/>
        <v>2486.2087432918202</v>
      </c>
      <c r="P203" s="13">
        <f t="shared" si="52"/>
        <v>7537.9575331545375</v>
      </c>
      <c r="Q203" s="37">
        <f t="shared" si="62"/>
        <v>2200.1177917217556</v>
      </c>
      <c r="R203" s="13">
        <f t="shared" si="53"/>
        <v>122279.90504110277</v>
      </c>
      <c r="S203" s="13">
        <f t="shared" si="54"/>
        <v>2805.4638562816704</v>
      </c>
      <c r="T203" s="38">
        <f t="shared" si="55"/>
        <v>7537.9575331545375</v>
      </c>
      <c r="U203" s="37">
        <f t="shared" si="63"/>
        <v>3393.2761540949668</v>
      </c>
      <c r="V203" s="13">
        <f t="shared" si="56"/>
        <v>61139.952520551386</v>
      </c>
      <c r="W203" s="13">
        <f t="shared" si="57"/>
        <v>3695.949186374924</v>
      </c>
      <c r="X203" s="38">
        <f t="shared" si="58"/>
        <v>7537.9575331545384</v>
      </c>
      <c r="Y203" s="37">
        <f t="shared" si="64"/>
        <v>2180.1830072432476</v>
      </c>
      <c r="Z203" s="13">
        <f t="shared" si="59"/>
        <v>56841.209149629343</v>
      </c>
      <c r="AA203" s="13">
        <f t="shared" si="60"/>
        <v>2461.5751317463632</v>
      </c>
      <c r="AB203" s="38">
        <f t="shared" si="61"/>
        <v>7537.9575331545384</v>
      </c>
    </row>
    <row r="204" spans="12:28" x14ac:dyDescent="0.2">
      <c r="L204">
        <v>203</v>
      </c>
      <c r="M204" s="37">
        <f t="shared" si="49"/>
        <v>2180.7453200342161</v>
      </c>
      <c r="N204" s="13">
        <f t="shared" si="50"/>
        <v>61703.611498036051</v>
      </c>
      <c r="O204" s="13">
        <f t="shared" si="51"/>
        <v>2484.7039973644428</v>
      </c>
      <c r="P204" s="13">
        <f t="shared" si="52"/>
        <v>7537.9575331545375</v>
      </c>
      <c r="Q204" s="37">
        <f t="shared" si="62"/>
        <v>2200.1177917217556</v>
      </c>
      <c r="R204" s="13">
        <f t="shared" si="53"/>
        <v>122279.90504110277</v>
      </c>
      <c r="S204" s="13">
        <f t="shared" si="54"/>
        <v>2802.481855963641</v>
      </c>
      <c r="T204" s="38">
        <f t="shared" si="55"/>
        <v>7537.9575331545375</v>
      </c>
      <c r="U204" s="37">
        <f t="shared" si="63"/>
        <v>3393.2761540949668</v>
      </c>
      <c r="V204" s="13">
        <f t="shared" si="56"/>
        <v>61139.952520551386</v>
      </c>
      <c r="W204" s="13">
        <f t="shared" si="57"/>
        <v>3694.4581862159098</v>
      </c>
      <c r="X204" s="38">
        <f t="shared" si="58"/>
        <v>7537.9575331545384</v>
      </c>
      <c r="Y204" s="37">
        <f t="shared" si="64"/>
        <v>2180.1830072432476</v>
      </c>
      <c r="Z204" s="13">
        <f t="shared" si="59"/>
        <v>56841.209149629343</v>
      </c>
      <c r="AA204" s="13">
        <f t="shared" si="60"/>
        <v>2460.1889636453625</v>
      </c>
      <c r="AB204" s="38">
        <f t="shared" si="61"/>
        <v>7537.9575331545384</v>
      </c>
    </row>
    <row r="205" spans="12:28" x14ac:dyDescent="0.2">
      <c r="L205">
        <v>204</v>
      </c>
      <c r="M205" s="37">
        <f t="shared" si="49"/>
        <v>2180.7453200342161</v>
      </c>
      <c r="N205" s="13">
        <f t="shared" si="50"/>
        <v>61703.611498036051</v>
      </c>
      <c r="O205" s="13">
        <f t="shared" si="51"/>
        <v>2483.2140038481184</v>
      </c>
      <c r="P205" s="13">
        <f t="shared" si="52"/>
        <v>7537.9575331545375</v>
      </c>
      <c r="Q205" s="37">
        <f t="shared" si="62"/>
        <v>2200.1177917217556</v>
      </c>
      <c r="R205" s="13">
        <f t="shared" si="53"/>
        <v>122279.90504110277</v>
      </c>
      <c r="S205" s="13">
        <f t="shared" si="54"/>
        <v>2799.5290909428477</v>
      </c>
      <c r="T205" s="38">
        <f t="shared" si="55"/>
        <v>7537.9575331545375</v>
      </c>
      <c r="U205" s="37">
        <f t="shared" si="63"/>
        <v>3393.2761540949668</v>
      </c>
      <c r="V205" s="13">
        <f t="shared" si="56"/>
        <v>61139.952520551386</v>
      </c>
      <c r="W205" s="13">
        <f t="shared" si="57"/>
        <v>3692.9818037055129</v>
      </c>
      <c r="X205" s="38">
        <f t="shared" si="58"/>
        <v>7537.9575331545384</v>
      </c>
      <c r="Y205" s="37">
        <f t="shared" si="64"/>
        <v>2180.1830072432476</v>
      </c>
      <c r="Z205" s="13">
        <f t="shared" si="59"/>
        <v>56841.209149629343</v>
      </c>
      <c r="AA205" s="13">
        <f t="shared" si="60"/>
        <v>2458.8163854277054</v>
      </c>
      <c r="AB205" s="38">
        <f t="shared" si="61"/>
        <v>7537.9575331545384</v>
      </c>
    </row>
    <row r="206" spans="12:28" x14ac:dyDescent="0.2">
      <c r="L206">
        <v>205</v>
      </c>
      <c r="M206" s="37">
        <f t="shared" si="49"/>
        <v>2180.7453200342161</v>
      </c>
      <c r="N206" s="13">
        <f t="shared" si="50"/>
        <v>61703.611498036051</v>
      </c>
      <c r="O206" s="13">
        <f t="shared" si="51"/>
        <v>2481.7385468539042</v>
      </c>
      <c r="P206" s="13">
        <f t="shared" si="52"/>
        <v>7537.9575331545375</v>
      </c>
      <c r="Q206" s="37">
        <f t="shared" si="62"/>
        <v>2200.1177917217556</v>
      </c>
      <c r="R206" s="13">
        <f t="shared" si="53"/>
        <v>122279.90504110277</v>
      </c>
      <c r="S206" s="13">
        <f t="shared" si="54"/>
        <v>2796.6051333856713</v>
      </c>
      <c r="T206" s="38">
        <f t="shared" si="55"/>
        <v>7537.9575331545375</v>
      </c>
      <c r="U206" s="37">
        <f t="shared" si="63"/>
        <v>3393.2761540949668</v>
      </c>
      <c r="V206" s="13">
        <f t="shared" si="56"/>
        <v>61139.952520551386</v>
      </c>
      <c r="W206" s="13">
        <f t="shared" si="57"/>
        <v>3691.5198249269247</v>
      </c>
      <c r="X206" s="38">
        <f t="shared" si="58"/>
        <v>7537.9575331545384</v>
      </c>
      <c r="Y206" s="37">
        <f t="shared" si="64"/>
        <v>2180.1830072432476</v>
      </c>
      <c r="Z206" s="13">
        <f t="shared" si="59"/>
        <v>56841.209149629343</v>
      </c>
      <c r="AA206" s="13">
        <f t="shared" si="60"/>
        <v>2457.4571982170492</v>
      </c>
      <c r="AB206" s="38">
        <f t="shared" si="61"/>
        <v>7537.9575331545384</v>
      </c>
    </row>
    <row r="207" spans="12:28" x14ac:dyDescent="0.2">
      <c r="L207">
        <v>206</v>
      </c>
      <c r="M207" s="37">
        <f t="shared" si="49"/>
        <v>2180.7453200342161</v>
      </c>
      <c r="N207" s="13">
        <f t="shared" si="50"/>
        <v>61703.611498036051</v>
      </c>
      <c r="O207" s="13">
        <f t="shared" si="51"/>
        <v>2480.2774146848765</v>
      </c>
      <c r="P207" s="13">
        <f t="shared" si="52"/>
        <v>7537.9575331545375</v>
      </c>
      <c r="Q207" s="37">
        <f t="shared" si="62"/>
        <v>2200.1177917217556</v>
      </c>
      <c r="R207" s="13">
        <f t="shared" si="53"/>
        <v>122279.90504110277</v>
      </c>
      <c r="S207" s="13">
        <f t="shared" si="54"/>
        <v>2793.709563765944</v>
      </c>
      <c r="T207" s="38">
        <f t="shared" si="55"/>
        <v>7537.9575331545375</v>
      </c>
      <c r="U207" s="37">
        <f t="shared" si="63"/>
        <v>3393.2761540949668</v>
      </c>
      <c r="V207" s="13">
        <f t="shared" si="56"/>
        <v>61139.952520551386</v>
      </c>
      <c r="W207" s="13">
        <f t="shared" si="57"/>
        <v>3690.0720401170611</v>
      </c>
      <c r="X207" s="38">
        <f t="shared" si="58"/>
        <v>7537.9575331545384</v>
      </c>
      <c r="Y207" s="37">
        <f t="shared" si="64"/>
        <v>2180.1830072432476</v>
      </c>
      <c r="Z207" s="13">
        <f t="shared" si="59"/>
        <v>56841.209149629343</v>
      </c>
      <c r="AA207" s="13">
        <f t="shared" si="60"/>
        <v>2456.1112069987298</v>
      </c>
      <c r="AB207" s="38">
        <f t="shared" si="61"/>
        <v>7537.9575331545384</v>
      </c>
    </row>
    <row r="208" spans="12:28" x14ac:dyDescent="0.2">
      <c r="L208">
        <v>207</v>
      </c>
      <c r="M208" s="37">
        <f t="shared" si="49"/>
        <v>2180.7453200342161</v>
      </c>
      <c r="N208" s="13">
        <f t="shared" si="50"/>
        <v>61703.611498036051</v>
      </c>
      <c r="O208" s="13">
        <f t="shared" si="51"/>
        <v>2478.8303997348735</v>
      </c>
      <c r="P208" s="13">
        <f t="shared" si="52"/>
        <v>7537.9575331545375</v>
      </c>
      <c r="Q208" s="37">
        <f t="shared" si="62"/>
        <v>2200.1177917217556</v>
      </c>
      <c r="R208" s="13">
        <f t="shared" si="53"/>
        <v>122279.90504110277</v>
      </c>
      <c r="S208" s="13">
        <f t="shared" si="54"/>
        <v>2790.8419706642808</v>
      </c>
      <c r="T208" s="38">
        <f t="shared" si="55"/>
        <v>7537.9575331545375</v>
      </c>
      <c r="U208" s="37">
        <f t="shared" si="63"/>
        <v>3393.2761540949668</v>
      </c>
      <c r="V208" s="13">
        <f t="shared" si="56"/>
        <v>61139.952520551386</v>
      </c>
      <c r="W208" s="13">
        <f t="shared" si="57"/>
        <v>3688.6382435662294</v>
      </c>
      <c r="X208" s="38">
        <f t="shared" si="58"/>
        <v>7537.9575331545384</v>
      </c>
      <c r="Y208" s="37">
        <f t="shared" si="64"/>
        <v>2180.1830072432476</v>
      </c>
      <c r="Z208" s="13">
        <f t="shared" si="59"/>
        <v>56841.209149629343</v>
      </c>
      <c r="AA208" s="13">
        <f t="shared" si="60"/>
        <v>2454.7782205264812</v>
      </c>
      <c r="AB208" s="38">
        <f t="shared" si="61"/>
        <v>7537.9575331545384</v>
      </c>
    </row>
    <row r="209" spans="12:28" x14ac:dyDescent="0.2">
      <c r="L209">
        <v>208</v>
      </c>
      <c r="M209" s="37">
        <f t="shared" si="49"/>
        <v>2180.7453200342161</v>
      </c>
      <c r="N209" s="13">
        <f t="shared" si="50"/>
        <v>61703.611498036051</v>
      </c>
      <c r="O209" s="13">
        <f t="shared" si="51"/>
        <v>2477.3972983901585</v>
      </c>
      <c r="P209" s="13">
        <f t="shared" si="52"/>
        <v>7537.9575331545375</v>
      </c>
      <c r="Q209" s="37">
        <f t="shared" si="62"/>
        <v>2200.1177917217556</v>
      </c>
      <c r="R209" s="13">
        <f t="shared" si="53"/>
        <v>122279.90504110277</v>
      </c>
      <c r="S209" s="13">
        <f t="shared" si="54"/>
        <v>2788.0019505732112</v>
      </c>
      <c r="T209" s="38">
        <f t="shared" si="55"/>
        <v>7537.9575331545375</v>
      </c>
      <c r="U209" s="37">
        <f t="shared" si="63"/>
        <v>3393.2761540949668</v>
      </c>
      <c r="V209" s="13">
        <f t="shared" si="56"/>
        <v>61139.952520551386</v>
      </c>
      <c r="W209" s="13">
        <f t="shared" si="57"/>
        <v>3687.2182335206944</v>
      </c>
      <c r="X209" s="38">
        <f t="shared" si="58"/>
        <v>7537.9575331545384</v>
      </c>
      <c r="Y209" s="37">
        <f t="shared" si="64"/>
        <v>2180.1830072432476</v>
      </c>
      <c r="Z209" s="13">
        <f t="shared" si="59"/>
        <v>56841.209149629343</v>
      </c>
      <c r="AA209" s="13">
        <f t="shared" si="60"/>
        <v>2453.4580512318503</v>
      </c>
      <c r="AB209" s="38">
        <f t="shared" si="61"/>
        <v>7537.9575331545384</v>
      </c>
    </row>
    <row r="210" spans="12:28" x14ac:dyDescent="0.2">
      <c r="L210">
        <v>209</v>
      </c>
      <c r="M210" s="37">
        <f t="shared" si="49"/>
        <v>2180.7453200342161</v>
      </c>
      <c r="N210" s="13">
        <f t="shared" si="50"/>
        <v>61703.611498036051</v>
      </c>
      <c r="O210" s="13">
        <f t="shared" si="51"/>
        <v>2475.9779109339102</v>
      </c>
      <c r="P210" s="13">
        <f t="shared" si="52"/>
        <v>7537.9575331545375</v>
      </c>
      <c r="Q210" s="37">
        <f t="shared" si="62"/>
        <v>2200.1177917217556</v>
      </c>
      <c r="R210" s="13">
        <f t="shared" si="53"/>
        <v>122279.90504110277</v>
      </c>
      <c r="S210" s="13">
        <f t="shared" si="54"/>
        <v>2785.1891077078931</v>
      </c>
      <c r="T210" s="38">
        <f t="shared" si="55"/>
        <v>7537.9575331545375</v>
      </c>
      <c r="U210" s="37">
        <f t="shared" si="63"/>
        <v>3393.2761540949668</v>
      </c>
      <c r="V210" s="13">
        <f t="shared" si="56"/>
        <v>61139.952520551386</v>
      </c>
      <c r="W210" s="13">
        <f t="shared" si="57"/>
        <v>3685.8118120880358</v>
      </c>
      <c r="X210" s="38">
        <f t="shared" si="58"/>
        <v>7537.9575331545384</v>
      </c>
      <c r="Y210" s="37">
        <f t="shared" si="64"/>
        <v>2180.1830072432476</v>
      </c>
      <c r="Z210" s="13">
        <f t="shared" si="59"/>
        <v>56841.209149629343</v>
      </c>
      <c r="AA210" s="13">
        <f t="shared" si="60"/>
        <v>2452.1505151362107</v>
      </c>
      <c r="AB210" s="38">
        <f t="shared" si="61"/>
        <v>7537.9575331545384</v>
      </c>
    </row>
    <row r="211" spans="12:28" x14ac:dyDescent="0.2">
      <c r="L211">
        <v>210</v>
      </c>
      <c r="M211" s="37">
        <f t="shared" si="49"/>
        <v>2180.7453200342161</v>
      </c>
      <c r="N211" s="13">
        <f t="shared" si="50"/>
        <v>61703.611498036051</v>
      </c>
      <c r="O211" s="13">
        <f t="shared" si="51"/>
        <v>2474.5720414534353</v>
      </c>
      <c r="P211" s="13">
        <f t="shared" si="52"/>
        <v>7537.9575331545375</v>
      </c>
      <c r="Q211" s="37">
        <f t="shared" si="62"/>
        <v>2200.1177917217556</v>
      </c>
      <c r="R211" s="13">
        <f t="shared" si="53"/>
        <v>122279.90504110277</v>
      </c>
      <c r="S211" s="13">
        <f t="shared" si="54"/>
        <v>2782.4030538222451</v>
      </c>
      <c r="T211" s="38">
        <f t="shared" si="55"/>
        <v>7537.9575331545375</v>
      </c>
      <c r="U211" s="37">
        <f t="shared" si="63"/>
        <v>3393.2761540949668</v>
      </c>
      <c r="V211" s="13">
        <f t="shared" si="56"/>
        <v>61139.952520551386</v>
      </c>
      <c r="W211" s="13">
        <f t="shared" si="57"/>
        <v>3684.4187851452116</v>
      </c>
      <c r="X211" s="38">
        <f t="shared" si="58"/>
        <v>7537.9575331545384</v>
      </c>
      <c r="Y211" s="37">
        <f t="shared" si="64"/>
        <v>2180.1830072432476</v>
      </c>
      <c r="Z211" s="13">
        <f t="shared" si="59"/>
        <v>56841.209149629343</v>
      </c>
      <c r="AA211" s="13">
        <f t="shared" si="60"/>
        <v>2450.855431765292</v>
      </c>
      <c r="AB211" s="38">
        <f t="shared" si="61"/>
        <v>7537.9575331545384</v>
      </c>
    </row>
    <row r="212" spans="12:28" x14ac:dyDescent="0.2">
      <c r="L212">
        <v>211</v>
      </c>
      <c r="M212" s="37">
        <f t="shared" si="49"/>
        <v>2180.7453200342161</v>
      </c>
      <c r="N212" s="13">
        <f t="shared" si="50"/>
        <v>61703.611498036051</v>
      </c>
      <c r="O212" s="13">
        <f t="shared" si="51"/>
        <v>2473.1794977500267</v>
      </c>
      <c r="P212" s="13">
        <f t="shared" si="52"/>
        <v>7537.9575331545375</v>
      </c>
      <c r="Q212" s="37">
        <f t="shared" si="62"/>
        <v>2200.1177917217556</v>
      </c>
      <c r="R212" s="13">
        <f t="shared" si="53"/>
        <v>122279.90504110277</v>
      </c>
      <c r="S212" s="13">
        <f t="shared" si="54"/>
        <v>2779.6434080302997</v>
      </c>
      <c r="T212" s="38">
        <f t="shared" si="55"/>
        <v>7537.9575331545375</v>
      </c>
      <c r="U212" s="37">
        <f t="shared" si="63"/>
        <v>3393.2761540949668</v>
      </c>
      <c r="V212" s="13">
        <f t="shared" si="56"/>
        <v>61139.952520551386</v>
      </c>
      <c r="W212" s="13">
        <f t="shared" si="57"/>
        <v>3683.0389622492389</v>
      </c>
      <c r="X212" s="38">
        <f t="shared" si="58"/>
        <v>7537.9575331545384</v>
      </c>
      <c r="Y212" s="37">
        <f t="shared" si="64"/>
        <v>2180.1830072432476</v>
      </c>
      <c r="Z212" s="13">
        <f t="shared" si="59"/>
        <v>56841.209149629343</v>
      </c>
      <c r="AA212" s="13">
        <f t="shared" si="60"/>
        <v>2449.5726240661356</v>
      </c>
      <c r="AB212" s="38">
        <f t="shared" si="61"/>
        <v>7537.9575331545384</v>
      </c>
    </row>
    <row r="213" spans="12:28" x14ac:dyDescent="0.2">
      <c r="L213">
        <v>212</v>
      </c>
      <c r="M213" s="37">
        <f t="shared" si="49"/>
        <v>2180.7453200342161</v>
      </c>
      <c r="N213" s="13">
        <f t="shared" si="50"/>
        <v>61703.611498036051</v>
      </c>
      <c r="O213" s="13">
        <f t="shared" si="51"/>
        <v>2471.8000912513671</v>
      </c>
      <c r="P213" s="13">
        <f t="shared" si="52"/>
        <v>7537.9575331545375</v>
      </c>
      <c r="Q213" s="37">
        <f t="shared" si="62"/>
        <v>2200.1177917217556</v>
      </c>
      <c r="R213" s="13">
        <f t="shared" si="53"/>
        <v>122279.90504110277</v>
      </c>
      <c r="S213" s="13">
        <f t="shared" si="54"/>
        <v>2776.9097966326176</v>
      </c>
      <c r="T213" s="38">
        <f t="shared" si="55"/>
        <v>7537.9575331545375</v>
      </c>
      <c r="U213" s="37">
        <f t="shared" si="63"/>
        <v>3393.2761540949668</v>
      </c>
      <c r="V213" s="13">
        <f t="shared" si="56"/>
        <v>61139.952520551386</v>
      </c>
      <c r="W213" s="13">
        <f t="shared" si="57"/>
        <v>3681.6721565503981</v>
      </c>
      <c r="X213" s="38">
        <f t="shared" si="58"/>
        <v>7537.9575331545384</v>
      </c>
      <c r="Y213" s="37">
        <f t="shared" si="64"/>
        <v>2180.1830072432476</v>
      </c>
      <c r="Z213" s="13">
        <f t="shared" si="59"/>
        <v>56841.209149629343</v>
      </c>
      <c r="AA213" s="13">
        <f t="shared" si="60"/>
        <v>2448.301918326405</v>
      </c>
      <c r="AB213" s="38">
        <f t="shared" si="61"/>
        <v>7537.9575331545384</v>
      </c>
    </row>
    <row r="214" spans="12:28" x14ac:dyDescent="0.2">
      <c r="L214">
        <v>213</v>
      </c>
      <c r="M214" s="37">
        <f t="shared" si="49"/>
        <v>2180.7453200342161</v>
      </c>
      <c r="N214" s="13">
        <f t="shared" si="50"/>
        <v>61703.611498036051</v>
      </c>
      <c r="O214" s="13">
        <f t="shared" si="51"/>
        <v>2470.4336369264042</v>
      </c>
      <c r="P214" s="13">
        <f t="shared" si="52"/>
        <v>7537.9575331545375</v>
      </c>
      <c r="Q214" s="37">
        <f t="shared" si="62"/>
        <v>2200.1177917217556</v>
      </c>
      <c r="R214" s="13">
        <f t="shared" si="53"/>
        <v>122279.90504110277</v>
      </c>
      <c r="S214" s="13">
        <f t="shared" si="54"/>
        <v>2774.2018529475899</v>
      </c>
      <c r="T214" s="38">
        <f t="shared" si="55"/>
        <v>7537.9575331545375</v>
      </c>
      <c r="U214" s="37">
        <f t="shared" si="63"/>
        <v>3393.2761540949668</v>
      </c>
      <c r="V214" s="13">
        <f t="shared" si="56"/>
        <v>61139.952520551386</v>
      </c>
      <c r="W214" s="13">
        <f t="shared" si="57"/>
        <v>3680.318184707884</v>
      </c>
      <c r="X214" s="38">
        <f t="shared" si="58"/>
        <v>7537.9575331545384</v>
      </c>
      <c r="Y214" s="37">
        <f t="shared" si="64"/>
        <v>2180.1830072432476</v>
      </c>
      <c r="Z214" s="13">
        <f t="shared" si="59"/>
        <v>56841.209149629343</v>
      </c>
      <c r="AA214" s="13">
        <f t="shared" si="60"/>
        <v>2447.0431440959674</v>
      </c>
      <c r="AB214" s="38">
        <f t="shared" si="61"/>
        <v>7537.9575331545384</v>
      </c>
    </row>
    <row r="215" spans="12:28" x14ac:dyDescent="0.2">
      <c r="L215">
        <v>214</v>
      </c>
      <c r="M215" s="37">
        <f t="shared" si="49"/>
        <v>2180.7453200342161</v>
      </c>
      <c r="N215" s="13">
        <f t="shared" si="50"/>
        <v>61703.611498036051</v>
      </c>
      <c r="O215" s="13">
        <f t="shared" si="51"/>
        <v>2469.079953202609</v>
      </c>
      <c r="P215" s="13">
        <f t="shared" si="52"/>
        <v>7537.9575331545375</v>
      </c>
      <c r="Q215" s="37">
        <f t="shared" si="62"/>
        <v>2200.1177917217556</v>
      </c>
      <c r="R215" s="13">
        <f t="shared" si="53"/>
        <v>122279.90504110277</v>
      </c>
      <c r="S215" s="13">
        <f t="shared" si="54"/>
        <v>2771.5192171474696</v>
      </c>
      <c r="T215" s="38">
        <f t="shared" si="55"/>
        <v>7537.9575331545375</v>
      </c>
      <c r="U215" s="37">
        <f t="shared" si="63"/>
        <v>3393.2761540949668</v>
      </c>
      <c r="V215" s="13">
        <f t="shared" si="56"/>
        <v>61139.952520551386</v>
      </c>
      <c r="W215" s="13">
        <f t="shared" si="57"/>
        <v>3678.9768668078236</v>
      </c>
      <c r="X215" s="38">
        <f t="shared" si="58"/>
        <v>7537.9575331545384</v>
      </c>
      <c r="Y215" s="37">
        <f t="shared" si="64"/>
        <v>2180.1830072432476</v>
      </c>
      <c r="Z215" s="13">
        <f t="shared" si="59"/>
        <v>56841.209149629343</v>
      </c>
      <c r="AA215" s="13">
        <f t="shared" si="60"/>
        <v>2445.7961341106743</v>
      </c>
      <c r="AB215" s="38">
        <f t="shared" si="61"/>
        <v>7537.9575331545384</v>
      </c>
    </row>
    <row r="216" spans="12:28" x14ac:dyDescent="0.2">
      <c r="L216">
        <v>215</v>
      </c>
      <c r="M216" s="37">
        <f t="shared" si="49"/>
        <v>2180.7453200342161</v>
      </c>
      <c r="N216" s="13">
        <f t="shared" si="50"/>
        <v>61703.611498036051</v>
      </c>
      <c r="O216" s="13">
        <f t="shared" si="51"/>
        <v>2467.7388618855466</v>
      </c>
      <c r="P216" s="13">
        <f t="shared" si="52"/>
        <v>7537.9575331545375</v>
      </c>
      <c r="Q216" s="37">
        <f t="shared" si="62"/>
        <v>2200.1177917217556</v>
      </c>
      <c r="R216" s="13">
        <f t="shared" si="53"/>
        <v>122279.90504110277</v>
      </c>
      <c r="S216" s="13">
        <f t="shared" si="54"/>
        <v>2768.8615360989779</v>
      </c>
      <c r="T216" s="38">
        <f t="shared" si="55"/>
        <v>7537.9575331545375</v>
      </c>
      <c r="U216" s="37">
        <f t="shared" si="63"/>
        <v>3393.2761540949668</v>
      </c>
      <c r="V216" s="13">
        <f t="shared" si="56"/>
        <v>61139.952520551386</v>
      </c>
      <c r="W216" s="13">
        <f t="shared" si="57"/>
        <v>3677.648026283578</v>
      </c>
      <c r="X216" s="38">
        <f t="shared" si="58"/>
        <v>7537.9575331545384</v>
      </c>
      <c r="Y216" s="37">
        <f t="shared" si="64"/>
        <v>2180.1830072432476</v>
      </c>
      <c r="Z216" s="13">
        <f t="shared" si="59"/>
        <v>56841.209149629343</v>
      </c>
      <c r="AA216" s="13">
        <f t="shared" si="60"/>
        <v>2444.5607242182678</v>
      </c>
      <c r="AB216" s="38">
        <f t="shared" si="61"/>
        <v>7537.9575331545384</v>
      </c>
    </row>
    <row r="217" spans="12:28" x14ac:dyDescent="0.2">
      <c r="L217">
        <v>216</v>
      </c>
      <c r="M217" s="37">
        <f t="shared" si="49"/>
        <v>2180.7453200342161</v>
      </c>
      <c r="N217" s="13">
        <f t="shared" si="50"/>
        <v>61703.611498036051</v>
      </c>
      <c r="O217" s="13">
        <f t="shared" si="51"/>
        <v>2466.4101880806793</v>
      </c>
      <c r="P217" s="13">
        <f t="shared" si="52"/>
        <v>7537.9575331545375</v>
      </c>
      <c r="Q217" s="37">
        <f t="shared" si="62"/>
        <v>2200.1177917217556</v>
      </c>
      <c r="R217" s="13">
        <f t="shared" si="53"/>
        <v>122279.90504110277</v>
      </c>
      <c r="S217" s="13">
        <f t="shared" si="54"/>
        <v>2766.2284632083424</v>
      </c>
      <c r="T217" s="38">
        <f t="shared" si="55"/>
        <v>7537.9575331545375</v>
      </c>
      <c r="U217" s="37">
        <f t="shared" si="63"/>
        <v>3393.2761540949668</v>
      </c>
      <c r="V217" s="13">
        <f t="shared" si="56"/>
        <v>61139.952520551386</v>
      </c>
      <c r="W217" s="13">
        <f t="shared" si="57"/>
        <v>3676.3314898382605</v>
      </c>
      <c r="X217" s="38">
        <f t="shared" si="58"/>
        <v>7537.9575331545384</v>
      </c>
      <c r="Y217" s="37">
        <f t="shared" si="64"/>
        <v>2180.1830072432476</v>
      </c>
      <c r="Z217" s="13">
        <f t="shared" si="59"/>
        <v>56841.209149629343</v>
      </c>
      <c r="AA217" s="13">
        <f t="shared" si="60"/>
        <v>2443.3367533063465</v>
      </c>
      <c r="AB217" s="38">
        <f t="shared" si="61"/>
        <v>7537.9575331545384</v>
      </c>
    </row>
    <row r="218" spans="12:28" x14ac:dyDescent="0.2">
      <c r="L218">
        <v>217</v>
      </c>
      <c r="M218" s="37">
        <f t="shared" si="49"/>
        <v>2180.7453200342161</v>
      </c>
      <c r="N218" s="13">
        <f t="shared" si="50"/>
        <v>61703.611498036051</v>
      </c>
      <c r="O218" s="13">
        <f t="shared" si="51"/>
        <v>2465.0937601173314</v>
      </c>
      <c r="P218" s="13">
        <f t="shared" si="52"/>
        <v>7537.9575331545375</v>
      </c>
      <c r="Q218" s="37">
        <f t="shared" si="62"/>
        <v>2200.1177917217556</v>
      </c>
      <c r="R218" s="13">
        <f t="shared" si="53"/>
        <v>122279.90504110277</v>
      </c>
      <c r="S218" s="13">
        <f t="shared" si="54"/>
        <v>2763.6196582706161</v>
      </c>
      <c r="T218" s="38">
        <f t="shared" si="55"/>
        <v>7537.9575331545375</v>
      </c>
      <c r="U218" s="37">
        <f t="shared" si="63"/>
        <v>3393.2761540949668</v>
      </c>
      <c r="V218" s="13">
        <f t="shared" si="56"/>
        <v>61139.952520551386</v>
      </c>
      <c r="W218" s="13">
        <f t="shared" si="57"/>
        <v>3675.0270873693971</v>
      </c>
      <c r="X218" s="38">
        <f t="shared" si="58"/>
        <v>7537.9575331545384</v>
      </c>
      <c r="Y218" s="37">
        <f t="shared" si="64"/>
        <v>2180.1830072432476</v>
      </c>
      <c r="Z218" s="13">
        <f t="shared" si="59"/>
        <v>56841.209149629343</v>
      </c>
      <c r="AA218" s="13">
        <f t="shared" si="60"/>
        <v>2442.1240632323229</v>
      </c>
      <c r="AB218" s="38">
        <f t="shared" si="61"/>
        <v>7537.9575331545384</v>
      </c>
    </row>
    <row r="219" spans="12:28" x14ac:dyDescent="0.2">
      <c r="L219">
        <v>218</v>
      </c>
      <c r="M219" s="37">
        <f t="shared" si="49"/>
        <v>2180.7453200342161</v>
      </c>
      <c r="N219" s="13">
        <f t="shared" si="50"/>
        <v>61703.611498036051</v>
      </c>
      <c r="O219" s="13">
        <f t="shared" si="51"/>
        <v>2463.7894094747485</v>
      </c>
      <c r="P219" s="13">
        <f t="shared" si="52"/>
        <v>7537.9575331545375</v>
      </c>
      <c r="Q219" s="37">
        <f t="shared" si="62"/>
        <v>2200.1177917217556</v>
      </c>
      <c r="R219" s="13">
        <f t="shared" si="53"/>
        <v>122279.90504110277</v>
      </c>
      <c r="S219" s="13">
        <f t="shared" si="54"/>
        <v>2761.0347873231444</v>
      </c>
      <c r="T219" s="38">
        <f t="shared" si="55"/>
        <v>7537.9575331545375</v>
      </c>
      <c r="U219" s="37">
        <f t="shared" si="63"/>
        <v>3393.2761540949668</v>
      </c>
      <c r="V219" s="13">
        <f t="shared" si="56"/>
        <v>61139.952520551386</v>
      </c>
      <c r="W219" s="13">
        <f t="shared" si="57"/>
        <v>3673.734651895661</v>
      </c>
      <c r="X219" s="38">
        <f t="shared" si="58"/>
        <v>7537.9575331545384</v>
      </c>
      <c r="Y219" s="37">
        <f t="shared" si="64"/>
        <v>2180.1830072432476</v>
      </c>
      <c r="Z219" s="13">
        <f t="shared" si="59"/>
        <v>56841.209149629343</v>
      </c>
      <c r="AA219" s="13">
        <f t="shared" si="60"/>
        <v>2440.9224987553089</v>
      </c>
      <c r="AB219" s="38">
        <f t="shared" si="61"/>
        <v>7537.9575331545384</v>
      </c>
    </row>
    <row r="220" spans="12:28" x14ac:dyDescent="0.2">
      <c r="L220">
        <v>219</v>
      </c>
      <c r="M220" s="37">
        <f t="shared" si="49"/>
        <v>2180.7453200342161</v>
      </c>
      <c r="N220" s="13">
        <f t="shared" si="50"/>
        <v>61703.611498036051</v>
      </c>
      <c r="O220" s="13">
        <f t="shared" si="51"/>
        <v>2462.49697071018</v>
      </c>
      <c r="P220" s="13">
        <f t="shared" si="52"/>
        <v>7537.9575331545375</v>
      </c>
      <c r="Q220" s="37">
        <f t="shared" si="62"/>
        <v>2200.1177917217556</v>
      </c>
      <c r="R220" s="13">
        <f t="shared" si="53"/>
        <v>122279.90504110277</v>
      </c>
      <c r="S220" s="13">
        <f t="shared" si="54"/>
        <v>2758.4735225030468</v>
      </c>
      <c r="T220" s="38">
        <f t="shared" si="55"/>
        <v>7537.9575331545375</v>
      </c>
      <c r="U220" s="37">
        <f t="shared" si="63"/>
        <v>3393.2761540949668</v>
      </c>
      <c r="V220" s="13">
        <f t="shared" si="56"/>
        <v>61139.952520551386</v>
      </c>
      <c r="W220" s="13">
        <f t="shared" si="57"/>
        <v>3672.4540194856127</v>
      </c>
      <c r="X220" s="38">
        <f t="shared" si="58"/>
        <v>7537.9575331545384</v>
      </c>
      <c r="Y220" s="37">
        <f t="shared" si="64"/>
        <v>2180.1830072432476</v>
      </c>
      <c r="Z220" s="13">
        <f t="shared" si="59"/>
        <v>56841.209149629343</v>
      </c>
      <c r="AA220" s="13">
        <f t="shared" si="60"/>
        <v>2439.7319074698657</v>
      </c>
      <c r="AB220" s="38">
        <f t="shared" si="61"/>
        <v>7537.9575331545384</v>
      </c>
    </row>
    <row r="221" spans="12:28" x14ac:dyDescent="0.2">
      <c r="L221">
        <v>220</v>
      </c>
      <c r="M221" s="37">
        <f t="shared" si="49"/>
        <v>2180.7453200342161</v>
      </c>
      <c r="N221" s="13">
        <f t="shared" si="50"/>
        <v>61703.611498036051</v>
      </c>
      <c r="O221" s="13">
        <f t="shared" si="51"/>
        <v>2461.2162813889254</v>
      </c>
      <c r="P221" s="13">
        <f t="shared" si="52"/>
        <v>7537.9575331545375</v>
      </c>
      <c r="Q221" s="37">
        <f t="shared" si="62"/>
        <v>2200.1177917217556</v>
      </c>
      <c r="R221" s="13">
        <f t="shared" si="53"/>
        <v>122279.90504110277</v>
      </c>
      <c r="S221" s="13">
        <f t="shared" si="54"/>
        <v>2755.9355419085864</v>
      </c>
      <c r="T221" s="38">
        <f t="shared" si="55"/>
        <v>7537.9575331545375</v>
      </c>
      <c r="U221" s="37">
        <f t="shared" si="63"/>
        <v>3393.2761540949668</v>
      </c>
      <c r="V221" s="13">
        <f t="shared" si="56"/>
        <v>61139.952520551386</v>
      </c>
      <c r="W221" s="13">
        <f t="shared" si="57"/>
        <v>3671.185029188382</v>
      </c>
      <c r="X221" s="38">
        <f t="shared" si="58"/>
        <v>7537.9575331545384</v>
      </c>
      <c r="Y221" s="37">
        <f t="shared" si="64"/>
        <v>2180.1830072432476</v>
      </c>
      <c r="Z221" s="13">
        <f t="shared" si="59"/>
        <v>56841.209149629343</v>
      </c>
      <c r="AA221" s="13">
        <f t="shared" si="60"/>
        <v>2438.5521397415628</v>
      </c>
      <c r="AB221" s="38">
        <f t="shared" si="61"/>
        <v>7537.9575331545384</v>
      </c>
    </row>
    <row r="222" spans="12:28" x14ac:dyDescent="0.2">
      <c r="L222">
        <v>221</v>
      </c>
      <c r="M222" s="37">
        <f t="shared" si="49"/>
        <v>2180.7453200342161</v>
      </c>
      <c r="N222" s="13">
        <f t="shared" si="50"/>
        <v>61703.611498036051</v>
      </c>
      <c r="O222" s="13">
        <f t="shared" si="51"/>
        <v>2459.9471820162798</v>
      </c>
      <c r="P222" s="13">
        <f t="shared" si="52"/>
        <v>7537.9575331545375</v>
      </c>
      <c r="Q222" s="37">
        <f t="shared" si="62"/>
        <v>2200.1177917217556</v>
      </c>
      <c r="R222" s="13">
        <f t="shared" si="53"/>
        <v>122279.90504110277</v>
      </c>
      <c r="S222" s="13">
        <f t="shared" si="54"/>
        <v>2753.420529464302</v>
      </c>
      <c r="T222" s="38">
        <f t="shared" si="55"/>
        <v>7537.9575331545375</v>
      </c>
      <c r="U222" s="37">
        <f t="shared" si="63"/>
        <v>3393.2761540949668</v>
      </c>
      <c r="V222" s="13">
        <f t="shared" si="56"/>
        <v>61139.952520551386</v>
      </c>
      <c r="W222" s="13">
        <f t="shared" si="57"/>
        <v>3669.9275229662398</v>
      </c>
      <c r="X222" s="38">
        <f t="shared" si="58"/>
        <v>7537.9575331545384</v>
      </c>
      <c r="Y222" s="37">
        <f t="shared" si="64"/>
        <v>2180.1830072432476</v>
      </c>
      <c r="Z222" s="13">
        <f t="shared" si="59"/>
        <v>56841.209149629343</v>
      </c>
      <c r="AA222" s="13">
        <f t="shared" si="60"/>
        <v>2437.3830486442853</v>
      </c>
      <c r="AB222" s="38">
        <f t="shared" si="61"/>
        <v>7537.9575331545384</v>
      </c>
    </row>
    <row r="223" spans="12:28" x14ac:dyDescent="0.2">
      <c r="L223">
        <v>222</v>
      </c>
      <c r="M223" s="37">
        <f t="shared" si="49"/>
        <v>2180.7453200342161</v>
      </c>
      <c r="N223" s="13">
        <f t="shared" si="50"/>
        <v>61703.611498036051</v>
      </c>
      <c r="O223" s="13">
        <f t="shared" si="51"/>
        <v>2458.6895159713154</v>
      </c>
      <c r="P223" s="13">
        <f t="shared" si="52"/>
        <v>7537.9575331545375</v>
      </c>
      <c r="Q223" s="37">
        <f t="shared" si="62"/>
        <v>2200.1177917217556</v>
      </c>
      <c r="R223" s="13">
        <f t="shared" si="53"/>
        <v>122279.90504110277</v>
      </c>
      <c r="S223" s="13">
        <f t="shared" si="54"/>
        <v>2750.9281747897862</v>
      </c>
      <c r="T223" s="38">
        <f t="shared" si="55"/>
        <v>7537.9575331545375</v>
      </c>
      <c r="U223" s="37">
        <f t="shared" si="63"/>
        <v>3393.2761540949668</v>
      </c>
      <c r="V223" s="13">
        <f t="shared" si="56"/>
        <v>61139.952520551386</v>
      </c>
      <c r="W223" s="13">
        <f t="shared" si="57"/>
        <v>3668.6813456289819</v>
      </c>
      <c r="X223" s="38">
        <f t="shared" si="58"/>
        <v>7537.9575331545384</v>
      </c>
      <c r="Y223" s="37">
        <f t="shared" si="64"/>
        <v>2180.1830072432476</v>
      </c>
      <c r="Z223" s="13">
        <f t="shared" si="59"/>
        <v>56841.209149629343</v>
      </c>
      <c r="AA223" s="13">
        <f t="shared" si="60"/>
        <v>2436.2244898992358</v>
      </c>
      <c r="AB223" s="38">
        <f t="shared" si="61"/>
        <v>7537.9575331545384</v>
      </c>
    </row>
    <row r="224" spans="12:28" x14ac:dyDescent="0.2">
      <c r="L224">
        <v>223</v>
      </c>
      <c r="M224" s="37">
        <f t="shared" si="49"/>
        <v>2180.7453200342161</v>
      </c>
      <c r="N224" s="13">
        <f t="shared" si="50"/>
        <v>61703.611498036051</v>
      </c>
      <c r="O224" s="13">
        <f t="shared" si="51"/>
        <v>2457.4431294424494</v>
      </c>
      <c r="P224" s="13">
        <f t="shared" si="52"/>
        <v>7537.9575331545375</v>
      </c>
      <c r="Q224" s="37">
        <f t="shared" si="62"/>
        <v>2200.1177917217556</v>
      </c>
      <c r="R224" s="13">
        <f t="shared" si="53"/>
        <v>122279.90504110277</v>
      </c>
      <c r="S224" s="13">
        <f t="shared" si="54"/>
        <v>2748.458173071992</v>
      </c>
      <c r="T224" s="38">
        <f t="shared" si="55"/>
        <v>7537.9575331545375</v>
      </c>
      <c r="U224" s="37">
        <f t="shared" si="63"/>
        <v>3393.2761540949668</v>
      </c>
      <c r="V224" s="13">
        <f t="shared" si="56"/>
        <v>61139.952520551386</v>
      </c>
      <c r="W224" s="13">
        <f t="shared" si="57"/>
        <v>3667.446344770085</v>
      </c>
      <c r="X224" s="38">
        <f t="shared" si="58"/>
        <v>7537.9575331545384</v>
      </c>
      <c r="Y224" s="37">
        <f t="shared" si="64"/>
        <v>2180.1830072432476</v>
      </c>
      <c r="Z224" s="13">
        <f t="shared" si="59"/>
        <v>56841.209149629343</v>
      </c>
      <c r="AA224" s="13">
        <f t="shared" si="60"/>
        <v>2435.0763218155766</v>
      </c>
      <c r="AB224" s="38">
        <f t="shared" si="61"/>
        <v>7537.9575331545384</v>
      </c>
    </row>
    <row r="225" spans="12:28" x14ac:dyDescent="0.2">
      <c r="L225">
        <v>224</v>
      </c>
      <c r="M225" s="37">
        <f t="shared" si="49"/>
        <v>2180.7453200342161</v>
      </c>
      <c r="N225" s="13">
        <f t="shared" si="50"/>
        <v>61703.611498036051</v>
      </c>
      <c r="O225" s="13">
        <f t="shared" si="51"/>
        <v>2456.2078713647343</v>
      </c>
      <c r="P225" s="13">
        <f t="shared" si="52"/>
        <v>7537.9575331545375</v>
      </c>
      <c r="Q225" s="37">
        <f t="shared" si="62"/>
        <v>2200.1177917217556</v>
      </c>
      <c r="R225" s="13">
        <f t="shared" si="53"/>
        <v>122279.90504110277</v>
      </c>
      <c r="S225" s="13">
        <f t="shared" si="54"/>
        <v>2746.0102249409642</v>
      </c>
      <c r="T225" s="38">
        <f t="shared" si="55"/>
        <v>7537.9575331545375</v>
      </c>
      <c r="U225" s="37">
        <f t="shared" si="63"/>
        <v>3393.2761540949668</v>
      </c>
      <c r="V225" s="13">
        <f t="shared" si="56"/>
        <v>61139.952520551386</v>
      </c>
      <c r="W225" s="13">
        <f t="shared" si="57"/>
        <v>3666.2223707045714</v>
      </c>
      <c r="X225" s="38">
        <f t="shared" si="58"/>
        <v>7537.9575331545384</v>
      </c>
      <c r="Y225" s="37">
        <f t="shared" si="64"/>
        <v>2180.1830072432476</v>
      </c>
      <c r="Z225" s="13">
        <f t="shared" si="59"/>
        <v>56841.209149629343</v>
      </c>
      <c r="AA225" s="13">
        <f t="shared" si="60"/>
        <v>2433.9384052326645</v>
      </c>
      <c r="AB225" s="38">
        <f t="shared" si="61"/>
        <v>7537.9575331545384</v>
      </c>
    </row>
    <row r="226" spans="12:28" x14ac:dyDescent="0.2">
      <c r="L226">
        <v>225</v>
      </c>
      <c r="M226" s="37">
        <f t="shared" si="49"/>
        <v>2180.7453200342161</v>
      </c>
      <c r="N226" s="13">
        <f t="shared" si="50"/>
        <v>61703.611498036051</v>
      </c>
      <c r="O226" s="13">
        <f t="shared" si="51"/>
        <v>2454.9835933588206</v>
      </c>
      <c r="P226" s="13">
        <f t="shared" si="52"/>
        <v>7537.9575331545375</v>
      </c>
      <c r="Q226" s="37">
        <f t="shared" si="62"/>
        <v>2200.1177917217556</v>
      </c>
      <c r="R226" s="13">
        <f t="shared" si="53"/>
        <v>122279.90504110277</v>
      </c>
      <c r="S226" s="13">
        <f t="shared" si="54"/>
        <v>2743.5840363488787</v>
      </c>
      <c r="T226" s="38">
        <f t="shared" si="55"/>
        <v>7537.9575331545375</v>
      </c>
      <c r="U226" s="37">
        <f t="shared" si="63"/>
        <v>3393.2761540949668</v>
      </c>
      <c r="V226" s="13">
        <f t="shared" si="56"/>
        <v>61139.952520551386</v>
      </c>
      <c r="W226" s="13">
        <f t="shared" si="57"/>
        <v>3665.0092764085284</v>
      </c>
      <c r="X226" s="38">
        <f t="shared" si="58"/>
        <v>7537.9575331545384</v>
      </c>
      <c r="Y226" s="37">
        <f t="shared" si="64"/>
        <v>2180.1830072432476</v>
      </c>
      <c r="Z226" s="13">
        <f t="shared" si="59"/>
        <v>56841.209149629343</v>
      </c>
      <c r="AA226" s="13">
        <f t="shared" si="60"/>
        <v>2432.8106034638226</v>
      </c>
      <c r="AB226" s="38">
        <f t="shared" si="61"/>
        <v>7537.9575331545384</v>
      </c>
    </row>
    <row r="227" spans="12:28" x14ac:dyDescent="0.2">
      <c r="L227">
        <v>226</v>
      </c>
      <c r="M227" s="37">
        <f t="shared" si="49"/>
        <v>2180.7453200342161</v>
      </c>
      <c r="N227" s="13">
        <f t="shared" si="50"/>
        <v>61703.611498036051</v>
      </c>
      <c r="O227" s="13">
        <f t="shared" si="51"/>
        <v>2453.7701496715435</v>
      </c>
      <c r="P227" s="13">
        <f t="shared" si="52"/>
        <v>7537.9575331545375</v>
      </c>
      <c r="Q227" s="37">
        <f t="shared" si="62"/>
        <v>2200.1177917217556</v>
      </c>
      <c r="R227" s="13">
        <f t="shared" si="53"/>
        <v>122279.90504110277</v>
      </c>
      <c r="S227" s="13">
        <f t="shared" si="54"/>
        <v>2741.179318452299</v>
      </c>
      <c r="T227" s="38">
        <f t="shared" si="55"/>
        <v>7537.9575331545375</v>
      </c>
      <c r="U227" s="37">
        <f t="shared" si="63"/>
        <v>3393.2761540949668</v>
      </c>
      <c r="V227" s="13">
        <f t="shared" si="56"/>
        <v>61139.952520551386</v>
      </c>
      <c r="W227" s="13">
        <f t="shared" si="57"/>
        <v>3663.8069174602383</v>
      </c>
      <c r="X227" s="38">
        <f t="shared" si="58"/>
        <v>7537.9575331545384</v>
      </c>
      <c r="Y227" s="37">
        <f t="shared" si="64"/>
        <v>2180.1830072432476</v>
      </c>
      <c r="Z227" s="13">
        <f t="shared" si="59"/>
        <v>56841.209149629343</v>
      </c>
      <c r="AA227" s="13">
        <f t="shared" si="60"/>
        <v>2431.6927822416073</v>
      </c>
      <c r="AB227" s="38">
        <f t="shared" si="61"/>
        <v>7537.9575331545384</v>
      </c>
    </row>
    <row r="228" spans="12:28" x14ac:dyDescent="0.2">
      <c r="L228">
        <v>227</v>
      </c>
      <c r="M228" s="37">
        <f t="shared" si="49"/>
        <v>2180.7453200342161</v>
      </c>
      <c r="N228" s="13">
        <f t="shared" si="50"/>
        <v>61703.611498036051</v>
      </c>
      <c r="O228" s="13">
        <f t="shared" si="51"/>
        <v>2452.5673971180754</v>
      </c>
      <c r="P228" s="13">
        <f t="shared" si="52"/>
        <v>7537.9575331545375</v>
      </c>
      <c r="Q228" s="37">
        <f t="shared" si="62"/>
        <v>2200.1177917217556</v>
      </c>
      <c r="R228" s="13">
        <f t="shared" si="53"/>
        <v>122279.90504110277</v>
      </c>
      <c r="S228" s="13">
        <f t="shared" si="54"/>
        <v>2738.7957874975386</v>
      </c>
      <c r="T228" s="38">
        <f t="shared" si="55"/>
        <v>7537.9575331545375</v>
      </c>
      <c r="U228" s="37">
        <f t="shared" si="63"/>
        <v>3393.2761540949668</v>
      </c>
      <c r="V228" s="13">
        <f t="shared" si="56"/>
        <v>61139.952520551386</v>
      </c>
      <c r="W228" s="13">
        <f t="shared" si="57"/>
        <v>3662.6151519828586</v>
      </c>
      <c r="X228" s="38">
        <f t="shared" si="58"/>
        <v>7537.9575331545384</v>
      </c>
      <c r="Y228" s="37">
        <f t="shared" si="64"/>
        <v>2180.1830072432476</v>
      </c>
      <c r="Z228" s="13">
        <f t="shared" si="59"/>
        <v>56841.209149629343</v>
      </c>
      <c r="AA228" s="13">
        <f t="shared" si="60"/>
        <v>2430.5848096645223</v>
      </c>
      <c r="AB228" s="38">
        <f t="shared" si="61"/>
        <v>7537.9575331545384</v>
      </c>
    </row>
    <row r="229" spans="12:28" x14ac:dyDescent="0.2">
      <c r="L229">
        <v>228</v>
      </c>
      <c r="M229" s="37">
        <f t="shared" si="49"/>
        <v>2180.7453200342161</v>
      </c>
      <c r="N229" s="13">
        <f t="shared" si="50"/>
        <v>61703.611498036051</v>
      </c>
      <c r="O229" s="13">
        <f t="shared" si="51"/>
        <v>2451.3751950256024</v>
      </c>
      <c r="P229" s="13">
        <f t="shared" si="52"/>
        <v>7537.9575331545375</v>
      </c>
      <c r="Q229" s="37">
        <f t="shared" si="62"/>
        <v>2200.1177917217556</v>
      </c>
      <c r="R229" s="13">
        <f t="shared" si="53"/>
        <v>122279.90504110277</v>
      </c>
      <c r="S229" s="13">
        <f t="shared" si="54"/>
        <v>2736.4331647090485</v>
      </c>
      <c r="T229" s="38">
        <f t="shared" si="55"/>
        <v>7537.9575331545375</v>
      </c>
      <c r="U229" s="37">
        <f t="shared" si="63"/>
        <v>3393.2761540949668</v>
      </c>
      <c r="V229" s="13">
        <f t="shared" si="56"/>
        <v>61139.952520551386</v>
      </c>
      <c r="W229" s="13">
        <f t="shared" si="57"/>
        <v>3661.4338405886133</v>
      </c>
      <c r="X229" s="38">
        <f t="shared" si="58"/>
        <v>7537.9575331545384</v>
      </c>
      <c r="Y229" s="37">
        <f t="shared" si="64"/>
        <v>2180.1830072432476</v>
      </c>
      <c r="Z229" s="13">
        <f t="shared" si="59"/>
        <v>56841.209149629343</v>
      </c>
      <c r="AA229" s="13">
        <f t="shared" si="60"/>
        <v>2429.4865561451306</v>
      </c>
      <c r="AB229" s="38">
        <f t="shared" si="61"/>
        <v>7537.9575331545384</v>
      </c>
    </row>
    <row r="230" spans="12:28" x14ac:dyDescent="0.2">
      <c r="L230">
        <v>229</v>
      </c>
      <c r="M230" s="37">
        <f t="shared" si="49"/>
        <v>2180.7453200342161</v>
      </c>
      <c r="N230" s="13">
        <f t="shared" si="50"/>
        <v>61703.611498036051</v>
      </c>
      <c r="O230" s="13">
        <f t="shared" si="51"/>
        <v>2450.1934051784783</v>
      </c>
      <c r="P230" s="13">
        <f t="shared" si="52"/>
        <v>7537.9575331545375</v>
      </c>
      <c r="Q230" s="37">
        <f t="shared" si="62"/>
        <v>2200.1177917217556</v>
      </c>
      <c r="R230" s="13">
        <f t="shared" si="53"/>
        <v>122279.90504110277</v>
      </c>
      <c r="S230" s="13">
        <f t="shared" si="54"/>
        <v>2734.0911761807197</v>
      </c>
      <c r="T230" s="38">
        <f t="shared" si="55"/>
        <v>7537.9575331545375</v>
      </c>
      <c r="U230" s="37">
        <f t="shared" si="63"/>
        <v>3393.2761540949668</v>
      </c>
      <c r="V230" s="13">
        <f t="shared" si="56"/>
        <v>61139.952520551386</v>
      </c>
      <c r="W230" s="13">
        <f t="shared" si="57"/>
        <v>3660.2628463244491</v>
      </c>
      <c r="X230" s="38">
        <f t="shared" si="58"/>
        <v>7537.9575331545384</v>
      </c>
      <c r="Y230" s="37">
        <f t="shared" si="64"/>
        <v>2180.1830072432476</v>
      </c>
      <c r="Z230" s="13">
        <f t="shared" si="59"/>
        <v>56841.209149629343</v>
      </c>
      <c r="AA230" s="13">
        <f t="shared" si="60"/>
        <v>2428.397894359533</v>
      </c>
      <c r="AB230" s="38">
        <f t="shared" si="61"/>
        <v>7537.9575331545384</v>
      </c>
    </row>
    <row r="231" spans="12:28" x14ac:dyDescent="0.2">
      <c r="L231">
        <v>230</v>
      </c>
      <c r="M231" s="37">
        <f t="shared" si="49"/>
        <v>2180.7453200342161</v>
      </c>
      <c r="N231" s="13">
        <f t="shared" si="50"/>
        <v>61703.611498036051</v>
      </c>
      <c r="O231" s="13">
        <f t="shared" si="51"/>
        <v>2449.0218917648076</v>
      </c>
      <c r="P231" s="13">
        <f t="shared" si="52"/>
        <v>7537.9575331545375</v>
      </c>
      <c r="Q231" s="37">
        <f t="shared" si="62"/>
        <v>2200.1177917217556</v>
      </c>
      <c r="R231" s="13">
        <f t="shared" si="53"/>
        <v>122279.90504110277</v>
      </c>
      <c r="S231" s="13">
        <f t="shared" si="54"/>
        <v>2731.7695527700284</v>
      </c>
      <c r="T231" s="38">
        <f t="shared" si="55"/>
        <v>7537.9575331545375</v>
      </c>
      <c r="U231" s="37">
        <f t="shared" si="63"/>
        <v>3393.2761540949668</v>
      </c>
      <c r="V231" s="13">
        <f t="shared" si="56"/>
        <v>61139.952520551386</v>
      </c>
      <c r="W231" s="13">
        <f t="shared" si="57"/>
        <v>3659.1020346191035</v>
      </c>
      <c r="X231" s="38">
        <f t="shared" si="58"/>
        <v>7537.9575331545384</v>
      </c>
      <c r="Y231" s="37">
        <f t="shared" si="64"/>
        <v>2180.1830072432476</v>
      </c>
      <c r="Z231" s="13">
        <f t="shared" si="59"/>
        <v>56841.209149629343</v>
      </c>
      <c r="AA231" s="13">
        <f t="shared" si="60"/>
        <v>2427.3186991981579</v>
      </c>
      <c r="AB231" s="38">
        <f t="shared" si="61"/>
        <v>7537.9575331545384</v>
      </c>
    </row>
    <row r="232" spans="12:28" x14ac:dyDescent="0.2">
      <c r="L232">
        <v>231</v>
      </c>
      <c r="M232" s="37">
        <f t="shared" si="49"/>
        <v>2180.7453200342161</v>
      </c>
      <c r="N232" s="13">
        <f t="shared" si="50"/>
        <v>61703.611498036051</v>
      </c>
      <c r="O232" s="13">
        <f t="shared" si="51"/>
        <v>2447.8605213244155</v>
      </c>
      <c r="P232" s="13">
        <f t="shared" si="52"/>
        <v>7537.9575331545375</v>
      </c>
      <c r="Q232" s="37">
        <f t="shared" si="62"/>
        <v>2200.1177917217556</v>
      </c>
      <c r="R232" s="13">
        <f t="shared" si="53"/>
        <v>122279.90504110277</v>
      </c>
      <c r="S232" s="13">
        <f t="shared" si="54"/>
        <v>2729.4680299949277</v>
      </c>
      <c r="T232" s="38">
        <f t="shared" si="55"/>
        <v>7537.9575331545375</v>
      </c>
      <c r="U232" s="37">
        <f t="shared" si="63"/>
        <v>3393.2761540949668</v>
      </c>
      <c r="V232" s="13">
        <f t="shared" si="56"/>
        <v>61139.952520551386</v>
      </c>
      <c r="W232" s="13">
        <f t="shared" si="57"/>
        <v>3657.9512732315529</v>
      </c>
      <c r="X232" s="38">
        <f t="shared" si="58"/>
        <v>7537.9575331545384</v>
      </c>
      <c r="Y232" s="37">
        <f t="shared" si="64"/>
        <v>2180.1830072432476</v>
      </c>
      <c r="Z232" s="13">
        <f t="shared" si="59"/>
        <v>56841.209149629343</v>
      </c>
      <c r="AA232" s="13">
        <f t="shared" si="60"/>
        <v>2426.2488477178335</v>
      </c>
      <c r="AB232" s="38">
        <f t="shared" si="61"/>
        <v>7537.9575331545384</v>
      </c>
    </row>
    <row r="233" spans="12:28" x14ac:dyDescent="0.2">
      <c r="L233">
        <v>232</v>
      </c>
      <c r="M233" s="37">
        <f t="shared" si="49"/>
        <v>2180.7453200342161</v>
      </c>
      <c r="N233" s="13">
        <f t="shared" si="50"/>
        <v>61703.611498036051</v>
      </c>
      <c r="O233" s="13">
        <f t="shared" si="51"/>
        <v>2446.7091626981646</v>
      </c>
      <c r="P233" s="13">
        <f t="shared" si="52"/>
        <v>7537.9575331545375</v>
      </c>
      <c r="Q233" s="37">
        <f t="shared" si="62"/>
        <v>2200.1177917217556</v>
      </c>
      <c r="R233" s="13">
        <f t="shared" si="53"/>
        <v>122279.90504110277</v>
      </c>
      <c r="S233" s="13">
        <f t="shared" si="54"/>
        <v>2727.1863479334052</v>
      </c>
      <c r="T233" s="38">
        <f t="shared" si="55"/>
        <v>7537.9575331545375</v>
      </c>
      <c r="U233" s="37">
        <f t="shared" si="63"/>
        <v>3393.2761540949668</v>
      </c>
      <c r="V233" s="13">
        <f t="shared" si="56"/>
        <v>61139.952520551386</v>
      </c>
      <c r="W233" s="13">
        <f t="shared" si="57"/>
        <v>3656.8104322007916</v>
      </c>
      <c r="X233" s="38">
        <f t="shared" si="58"/>
        <v>7537.9575331545384</v>
      </c>
      <c r="Y233" s="37">
        <f t="shared" si="64"/>
        <v>2180.1830072432476</v>
      </c>
      <c r="Z233" s="13">
        <f t="shared" si="59"/>
        <v>56841.209149629343</v>
      </c>
      <c r="AA233" s="13">
        <f t="shared" si="60"/>
        <v>2425.1882190950982</v>
      </c>
      <c r="AB233" s="38">
        <f t="shared" si="61"/>
        <v>7537.9575331545384</v>
      </c>
    </row>
    <row r="234" spans="12:28" x14ac:dyDescent="0.2">
      <c r="L234">
        <v>233</v>
      </c>
      <c r="M234" s="37">
        <f t="shared" si="49"/>
        <v>2180.7453200342161</v>
      </c>
      <c r="N234" s="13">
        <f t="shared" si="50"/>
        <v>61703.611498036051</v>
      </c>
      <c r="O234" s="13">
        <f t="shared" si="51"/>
        <v>2445.5676869785766</v>
      </c>
      <c r="P234" s="13">
        <f t="shared" si="52"/>
        <v>7537.9575331545375</v>
      </c>
      <c r="Q234" s="37">
        <f t="shared" si="62"/>
        <v>2200.1177917217556</v>
      </c>
      <c r="R234" s="13">
        <f t="shared" si="53"/>
        <v>122279.90504110277</v>
      </c>
      <c r="S234" s="13">
        <f t="shared" si="54"/>
        <v>2724.9242511256302</v>
      </c>
      <c r="T234" s="38">
        <f t="shared" si="55"/>
        <v>7537.9575331545375</v>
      </c>
      <c r="U234" s="37">
        <f t="shared" si="63"/>
        <v>3393.2761540949668</v>
      </c>
      <c r="V234" s="13">
        <f t="shared" si="56"/>
        <v>61139.952520551386</v>
      </c>
      <c r="W234" s="13">
        <f t="shared" si="57"/>
        <v>3655.6793837969039</v>
      </c>
      <c r="X234" s="38">
        <f t="shared" si="58"/>
        <v>7537.9575331545384</v>
      </c>
      <c r="Y234" s="37">
        <f t="shared" si="64"/>
        <v>2180.1830072432476</v>
      </c>
      <c r="Z234" s="13">
        <f t="shared" si="59"/>
        <v>56841.209149629343</v>
      </c>
      <c r="AA234" s="13">
        <f t="shared" si="60"/>
        <v>2424.1366945807126</v>
      </c>
      <c r="AB234" s="38">
        <f t="shared" si="61"/>
        <v>7537.9575331545384</v>
      </c>
    </row>
    <row r="235" spans="12:28" x14ac:dyDescent="0.2">
      <c r="L235">
        <v>234</v>
      </c>
      <c r="M235" s="37">
        <f t="shared" si="49"/>
        <v>2180.7453200342161</v>
      </c>
      <c r="N235" s="13">
        <f t="shared" si="50"/>
        <v>61703.611498036051</v>
      </c>
      <c r="O235" s="13">
        <f t="shared" si="51"/>
        <v>2444.4359674617208</v>
      </c>
      <c r="P235" s="13">
        <f t="shared" si="52"/>
        <v>7537.9575331545375</v>
      </c>
      <c r="Q235" s="37">
        <f t="shared" si="62"/>
        <v>2200.1177917217556</v>
      </c>
      <c r="R235" s="13">
        <f t="shared" si="53"/>
        <v>122279.90504110277</v>
      </c>
      <c r="S235" s="13">
        <f t="shared" si="54"/>
        <v>2722.6814884786049</v>
      </c>
      <c r="T235" s="38">
        <f t="shared" si="55"/>
        <v>7537.9575331545375</v>
      </c>
      <c r="U235" s="37">
        <f t="shared" si="63"/>
        <v>3393.2761540949668</v>
      </c>
      <c r="V235" s="13">
        <f t="shared" si="56"/>
        <v>61139.952520551386</v>
      </c>
      <c r="W235" s="13">
        <f t="shared" si="57"/>
        <v>3654.5580024733918</v>
      </c>
      <c r="X235" s="38">
        <f t="shared" si="58"/>
        <v>7537.9575331545384</v>
      </c>
      <c r="Y235" s="37">
        <f t="shared" si="64"/>
        <v>2180.1830072432476</v>
      </c>
      <c r="Z235" s="13">
        <f t="shared" si="59"/>
        <v>56841.209149629343</v>
      </c>
      <c r="AA235" s="13">
        <f t="shared" si="60"/>
        <v>2423.094157455339</v>
      </c>
      <c r="AB235" s="38">
        <f t="shared" si="61"/>
        <v>7537.9575331545384</v>
      </c>
    </row>
    <row r="236" spans="12:28" x14ac:dyDescent="0.2">
      <c r="L236">
        <v>235</v>
      </c>
      <c r="M236" s="37">
        <f t="shared" si="49"/>
        <v>2180.7453200342161</v>
      </c>
      <c r="N236" s="13">
        <f t="shared" si="50"/>
        <v>61703.611498036051</v>
      </c>
      <c r="O236" s="13">
        <f t="shared" si="51"/>
        <v>2443.3138796003268</v>
      </c>
      <c r="P236" s="13">
        <f t="shared" si="52"/>
        <v>7537.9575331545375</v>
      </c>
      <c r="Q236" s="37">
        <f t="shared" si="62"/>
        <v>2200.1177917217556</v>
      </c>
      <c r="R236" s="13">
        <f t="shared" si="53"/>
        <v>122279.90504110277</v>
      </c>
      <c r="S236" s="13">
        <f t="shared" si="54"/>
        <v>2720.4578131732569</v>
      </c>
      <c r="T236" s="38">
        <f t="shared" si="55"/>
        <v>7537.9575331545375</v>
      </c>
      <c r="U236" s="37">
        <f t="shared" si="63"/>
        <v>3393.2761540949668</v>
      </c>
      <c r="V236" s="13">
        <f t="shared" si="56"/>
        <v>61139.952520551386</v>
      </c>
      <c r="W236" s="13">
        <f t="shared" si="57"/>
        <v>3653.4461648207175</v>
      </c>
      <c r="X236" s="38">
        <f t="shared" si="58"/>
        <v>7537.9575331545384</v>
      </c>
      <c r="Y236" s="37">
        <f t="shared" si="64"/>
        <v>2180.1830072432476</v>
      </c>
      <c r="Z236" s="13">
        <f t="shared" si="59"/>
        <v>56841.209149629343</v>
      </c>
      <c r="AA236" s="13">
        <f t="shared" si="60"/>
        <v>2422.0604929863512</v>
      </c>
      <c r="AB236" s="38">
        <f t="shared" si="61"/>
        <v>7537.9575331545384</v>
      </c>
    </row>
    <row r="237" spans="12:28" x14ac:dyDescent="0.2">
      <c r="L237">
        <v>236</v>
      </c>
      <c r="M237" s="37">
        <f t="shared" si="49"/>
        <v>2180.7453200342161</v>
      </c>
      <c r="N237" s="13">
        <f t="shared" si="50"/>
        <v>61703.611498036051</v>
      </c>
      <c r="O237" s="13">
        <f t="shared" si="51"/>
        <v>2442.2013009580978</v>
      </c>
      <c r="P237" s="13">
        <f t="shared" si="52"/>
        <v>7537.9575331545375</v>
      </c>
      <c r="Q237" s="37">
        <f t="shared" si="62"/>
        <v>2200.1177917217556</v>
      </c>
      <c r="R237" s="13">
        <f t="shared" si="53"/>
        <v>122279.90504110277</v>
      </c>
      <c r="S237" s="13">
        <f t="shared" si="54"/>
        <v>2718.2529825738857</v>
      </c>
      <c r="T237" s="38">
        <f t="shared" si="55"/>
        <v>7537.9575331545375</v>
      </c>
      <c r="U237" s="37">
        <f t="shared" si="63"/>
        <v>3393.2761540949668</v>
      </c>
      <c r="V237" s="13">
        <f t="shared" si="56"/>
        <v>61139.952520551386</v>
      </c>
      <c r="W237" s="13">
        <f t="shared" si="57"/>
        <v>3652.3437495210319</v>
      </c>
      <c r="X237" s="38">
        <f t="shared" si="58"/>
        <v>7537.9575331545384</v>
      </c>
      <c r="Y237" s="37">
        <f t="shared" si="64"/>
        <v>2180.1830072432476</v>
      </c>
      <c r="Z237" s="13">
        <f t="shared" si="59"/>
        <v>56841.209149629343</v>
      </c>
      <c r="AA237" s="13">
        <f t="shared" si="60"/>
        <v>2421.0355883857446</v>
      </c>
      <c r="AB237" s="38">
        <f t="shared" si="61"/>
        <v>7537.9575331545384</v>
      </c>
    </row>
    <row r="238" spans="12:28" x14ac:dyDescent="0.2">
      <c r="L238">
        <v>237</v>
      </c>
      <c r="M238" s="37">
        <f t="shared" si="49"/>
        <v>2180.7453200342161</v>
      </c>
      <c r="N238" s="13">
        <f t="shared" si="50"/>
        <v>61703.611498036051</v>
      </c>
      <c r="O238" s="13">
        <f t="shared" si="51"/>
        <v>2441.0981111651699</v>
      </c>
      <c r="P238" s="13">
        <f t="shared" si="52"/>
        <v>7537.9575331545375</v>
      </c>
      <c r="Q238" s="37">
        <f t="shared" si="62"/>
        <v>2200.1177917217556</v>
      </c>
      <c r="R238" s="13">
        <f t="shared" si="53"/>
        <v>122279.90504110277</v>
      </c>
      <c r="S238" s="13">
        <f t="shared" si="54"/>
        <v>2716.0667581399107</v>
      </c>
      <c r="T238" s="38">
        <f t="shared" si="55"/>
        <v>7537.9575331545375</v>
      </c>
      <c r="U238" s="37">
        <f t="shared" si="63"/>
        <v>3393.2761540949668</v>
      </c>
      <c r="V238" s="13">
        <f t="shared" si="56"/>
        <v>61139.952520551386</v>
      </c>
      <c r="W238" s="13">
        <f t="shared" si="57"/>
        <v>3651.2506373040442</v>
      </c>
      <c r="X238" s="38">
        <f t="shared" si="58"/>
        <v>7537.9575331545384</v>
      </c>
      <c r="Y238" s="37">
        <f t="shared" si="64"/>
        <v>2180.1830072432476</v>
      </c>
      <c r="Z238" s="13">
        <f t="shared" si="59"/>
        <v>56841.209149629343</v>
      </c>
      <c r="AA238" s="13">
        <f t="shared" si="60"/>
        <v>2420.01933276911</v>
      </c>
      <c r="AB238" s="38">
        <f t="shared" si="61"/>
        <v>7537.9575331545384</v>
      </c>
    </row>
    <row r="239" spans="12:28" x14ac:dyDescent="0.2">
      <c r="L239">
        <v>238</v>
      </c>
      <c r="M239" s="37">
        <f t="shared" si="49"/>
        <v>2180.7453200342161</v>
      </c>
      <c r="N239" s="13">
        <f t="shared" si="50"/>
        <v>61703.611498036051</v>
      </c>
      <c r="O239" s="13">
        <f t="shared" si="51"/>
        <v>2440.0041918747038</v>
      </c>
      <c r="P239" s="13">
        <f t="shared" si="52"/>
        <v>7537.9575331545375</v>
      </c>
      <c r="Q239" s="37">
        <f t="shared" si="62"/>
        <v>2200.1177917217556</v>
      </c>
      <c r="R239" s="13">
        <f t="shared" si="53"/>
        <v>122279.90504110277</v>
      </c>
      <c r="S239" s="13">
        <f t="shared" si="54"/>
        <v>2713.8989053398345</v>
      </c>
      <c r="T239" s="38">
        <f t="shared" si="55"/>
        <v>7537.9575331545375</v>
      </c>
      <c r="U239" s="37">
        <f t="shared" si="63"/>
        <v>3393.2761540949668</v>
      </c>
      <c r="V239" s="13">
        <f t="shared" si="56"/>
        <v>61139.952520551386</v>
      </c>
      <c r="W239" s="13">
        <f t="shared" si="57"/>
        <v>3650.1667109040063</v>
      </c>
      <c r="X239" s="38">
        <f t="shared" si="58"/>
        <v>7537.9575331545384</v>
      </c>
      <c r="Y239" s="37">
        <f t="shared" si="64"/>
        <v>2180.1830072432476</v>
      </c>
      <c r="Z239" s="13">
        <f t="shared" si="59"/>
        <v>56841.209149629343</v>
      </c>
      <c r="AA239" s="13">
        <f t="shared" si="60"/>
        <v>2419.0116171156396</v>
      </c>
      <c r="AB239" s="38">
        <f t="shared" si="61"/>
        <v>7537.9575331545384</v>
      </c>
    </row>
    <row r="240" spans="12:28" x14ac:dyDescent="0.2">
      <c r="L240">
        <v>239</v>
      </c>
      <c r="M240" s="37">
        <f t="shared" si="49"/>
        <v>2180.7453200342161</v>
      </c>
      <c r="N240" s="13">
        <f t="shared" si="50"/>
        <v>61703.611498036051</v>
      </c>
      <c r="O240" s="13">
        <f t="shared" si="51"/>
        <v>2438.9194267205594</v>
      </c>
      <c r="P240" s="13">
        <f t="shared" si="52"/>
        <v>7537.9575331545375</v>
      </c>
      <c r="Q240" s="37">
        <f t="shared" si="62"/>
        <v>2200.1177917217556</v>
      </c>
      <c r="R240" s="13">
        <f t="shared" si="53"/>
        <v>122279.90504110277</v>
      </c>
      <c r="S240" s="13">
        <f t="shared" si="54"/>
        <v>2711.7491935673738</v>
      </c>
      <c r="T240" s="38">
        <f t="shared" si="55"/>
        <v>7537.9575331545375</v>
      </c>
      <c r="U240" s="37">
        <f t="shared" si="63"/>
        <v>3393.2761540949668</v>
      </c>
      <c r="V240" s="13">
        <f t="shared" si="56"/>
        <v>61139.952520551386</v>
      </c>
      <c r="W240" s="13">
        <f t="shared" si="57"/>
        <v>3649.0918550177762</v>
      </c>
      <c r="X240" s="38">
        <f t="shared" si="58"/>
        <v>7537.9575331545384</v>
      </c>
      <c r="Y240" s="37">
        <f t="shared" si="64"/>
        <v>2180.1830072432476</v>
      </c>
      <c r="Z240" s="13">
        <f t="shared" si="59"/>
        <v>56841.209149629343</v>
      </c>
      <c r="AA240" s="13">
        <f t="shared" si="60"/>
        <v>2418.0123342291445</v>
      </c>
      <c r="AB240" s="38">
        <f t="shared" si="61"/>
        <v>7537.9575331545384</v>
      </c>
    </row>
    <row r="241" spans="12:28" x14ac:dyDescent="0.2">
      <c r="L241">
        <v>240</v>
      </c>
      <c r="M241" s="37">
        <f t="shared" si="49"/>
        <v>2180.7453200342161</v>
      </c>
      <c r="N241" s="13">
        <f t="shared" si="50"/>
        <v>61703.611498036051</v>
      </c>
      <c r="O241" s="13">
        <f t="shared" si="51"/>
        <v>2437.8437012760328</v>
      </c>
      <c r="P241" s="13">
        <f t="shared" si="52"/>
        <v>7537.9575331545375</v>
      </c>
      <c r="Q241" s="37">
        <f t="shared" si="62"/>
        <v>2200.1177917217556</v>
      </c>
      <c r="R241" s="13">
        <f t="shared" si="53"/>
        <v>122279.90504110277</v>
      </c>
      <c r="S241" s="13">
        <f t="shared" si="54"/>
        <v>2709.6173960596839</v>
      </c>
      <c r="T241" s="38">
        <f t="shared" si="55"/>
        <v>7537.9575331545375</v>
      </c>
      <c r="U241" s="37">
        <f t="shared" si="63"/>
        <v>3393.2761540949668</v>
      </c>
      <c r="V241" s="13">
        <f t="shared" si="56"/>
        <v>61139.952520551386</v>
      </c>
      <c r="W241" s="13">
        <f t="shared" si="57"/>
        <v>3648.0259562639308</v>
      </c>
      <c r="X241" s="38">
        <f t="shared" si="58"/>
        <v>7537.9575331545384</v>
      </c>
      <c r="Y241" s="37">
        <f t="shared" si="64"/>
        <v>2180.1830072432476</v>
      </c>
      <c r="Z241" s="13">
        <f t="shared" si="59"/>
        <v>56841.209149629343</v>
      </c>
      <c r="AA241" s="13">
        <f t="shared" si="60"/>
        <v>2417.0213787000366</v>
      </c>
      <c r="AB241" s="38">
        <f t="shared" si="61"/>
        <v>7537.9575331545384</v>
      </c>
    </row>
    <row r="242" spans="12:28" x14ac:dyDescent="0.2">
      <c r="L242">
        <v>241</v>
      </c>
      <c r="M242" s="37">
        <f t="shared" si="49"/>
        <v>2180.7453200342161</v>
      </c>
      <c r="N242" s="13">
        <f t="shared" si="50"/>
        <v>61703.611498036051</v>
      </c>
      <c r="O242" s="13">
        <f t="shared" si="51"/>
        <v>2436.7769030136187</v>
      </c>
      <c r="P242" s="13">
        <f t="shared" si="52"/>
        <v>7537.9575331545375</v>
      </c>
      <c r="Q242" s="37">
        <f t="shared" si="62"/>
        <v>2200.1177917217556</v>
      </c>
      <c r="R242" s="13">
        <f t="shared" si="53"/>
        <v>122279.90504110277</v>
      </c>
      <c r="S242" s="13">
        <f t="shared" si="54"/>
        <v>2707.5032898176178</v>
      </c>
      <c r="T242" s="38">
        <f t="shared" si="55"/>
        <v>7537.9575331545375</v>
      </c>
      <c r="U242" s="37">
        <f t="shared" si="63"/>
        <v>3393.2761540949668</v>
      </c>
      <c r="V242" s="13">
        <f t="shared" si="56"/>
        <v>61139.952520551386</v>
      </c>
      <c r="W242" s="13">
        <f t="shared" si="57"/>
        <v>3646.9689031428979</v>
      </c>
      <c r="X242" s="38">
        <f t="shared" si="58"/>
        <v>7537.9575331545384</v>
      </c>
      <c r="Y242" s="37">
        <f t="shared" si="64"/>
        <v>2180.1830072432476</v>
      </c>
      <c r="Z242" s="13">
        <f t="shared" si="59"/>
        <v>56841.209149629343</v>
      </c>
      <c r="AA242" s="13">
        <f t="shared" si="60"/>
        <v>2416.0386468682655</v>
      </c>
      <c r="AB242" s="38">
        <f t="shared" si="61"/>
        <v>7537.9575331545384</v>
      </c>
    </row>
    <row r="243" spans="12:28" x14ac:dyDescent="0.2">
      <c r="L243">
        <v>242</v>
      </c>
      <c r="M243" s="37">
        <f t="shared" si="49"/>
        <v>2180.7453200342161</v>
      </c>
      <c r="N243" s="13">
        <f t="shared" si="50"/>
        <v>61703.611498036051</v>
      </c>
      <c r="O243" s="13">
        <f t="shared" si="51"/>
        <v>2435.7189212657699</v>
      </c>
      <c r="P243" s="13">
        <f t="shared" si="52"/>
        <v>7537.9575331545375</v>
      </c>
      <c r="Q243" s="37">
        <f t="shared" si="62"/>
        <v>2200.1177917217556</v>
      </c>
      <c r="R243" s="13">
        <f t="shared" si="53"/>
        <v>122279.90504110277</v>
      </c>
      <c r="S243" s="13">
        <f t="shared" si="54"/>
        <v>2705.4066555279655</v>
      </c>
      <c r="T243" s="38">
        <f t="shared" si="55"/>
        <v>7537.9575331545375</v>
      </c>
      <c r="U243" s="37">
        <f t="shared" si="63"/>
        <v>3393.2761540949668</v>
      </c>
      <c r="V243" s="13">
        <f t="shared" si="56"/>
        <v>61139.952520551386</v>
      </c>
      <c r="W243" s="13">
        <f t="shared" si="57"/>
        <v>3645.9205859980716</v>
      </c>
      <c r="X243" s="38">
        <f t="shared" si="58"/>
        <v>7537.9575331545384</v>
      </c>
      <c r="Y243" s="37">
        <f t="shared" si="64"/>
        <v>2180.1830072432476</v>
      </c>
      <c r="Z243" s="13">
        <f t="shared" si="59"/>
        <v>56841.209149629343</v>
      </c>
      <c r="AA243" s="13">
        <f t="shared" si="60"/>
        <v>2415.0640367871706</v>
      </c>
      <c r="AB243" s="38">
        <f t="shared" si="61"/>
        <v>7537.9575331545384</v>
      </c>
    </row>
    <row r="244" spans="12:28" x14ac:dyDescent="0.2">
      <c r="L244">
        <v>243</v>
      </c>
      <c r="M244" s="37">
        <f t="shared" si="49"/>
        <v>2180.7453200342161</v>
      </c>
      <c r="N244" s="13">
        <f t="shared" si="50"/>
        <v>61703.611498036051</v>
      </c>
      <c r="O244" s="13">
        <f t="shared" si="51"/>
        <v>2434.669647186628</v>
      </c>
      <c r="P244" s="13">
        <f t="shared" si="52"/>
        <v>7537.9575331545375</v>
      </c>
      <c r="Q244" s="37">
        <f t="shared" si="62"/>
        <v>2200.1177917217556</v>
      </c>
      <c r="R244" s="13">
        <f t="shared" si="53"/>
        <v>122279.90504110277</v>
      </c>
      <c r="S244" s="13">
        <f t="shared" si="54"/>
        <v>2703.3272774876104</v>
      </c>
      <c r="T244" s="38">
        <f t="shared" si="55"/>
        <v>7537.9575331545375</v>
      </c>
      <c r="U244" s="37">
        <f t="shared" si="63"/>
        <v>3393.2761540949668</v>
      </c>
      <c r="V244" s="13">
        <f t="shared" si="56"/>
        <v>61139.952520551386</v>
      </c>
      <c r="W244" s="13">
        <f t="shared" si="57"/>
        <v>3644.8808969778943</v>
      </c>
      <c r="X244" s="38">
        <f t="shared" si="58"/>
        <v>7537.9575331545384</v>
      </c>
      <c r="Y244" s="37">
        <f t="shared" si="64"/>
        <v>2180.1830072432476</v>
      </c>
      <c r="Z244" s="13">
        <f t="shared" si="59"/>
        <v>56841.209149629343</v>
      </c>
      <c r="AA244" s="13">
        <f t="shared" si="60"/>
        <v>2414.0974481882245</v>
      </c>
      <c r="AB244" s="38">
        <f t="shared" si="61"/>
        <v>7537.9575331545384</v>
      </c>
    </row>
    <row r="245" spans="12:28" x14ac:dyDescent="0.2">
      <c r="L245">
        <v>244</v>
      </c>
      <c r="M245" s="37">
        <f t="shared" si="49"/>
        <v>2180.7453200342161</v>
      </c>
      <c r="N245" s="13">
        <f t="shared" si="50"/>
        <v>61703.611498036051</v>
      </c>
      <c r="O245" s="13">
        <f t="shared" si="51"/>
        <v>2433.6289737146917</v>
      </c>
      <c r="P245" s="13">
        <f t="shared" si="52"/>
        <v>7537.9575331545375</v>
      </c>
      <c r="Q245" s="37">
        <f t="shared" si="62"/>
        <v>2200.1177917217556</v>
      </c>
      <c r="R245" s="13">
        <f t="shared" si="53"/>
        <v>122279.90504110277</v>
      </c>
      <c r="S245" s="13">
        <f t="shared" si="54"/>
        <v>2701.2649435295539</v>
      </c>
      <c r="T245" s="38">
        <f t="shared" si="55"/>
        <v>7537.9575331545375</v>
      </c>
      <c r="U245" s="37">
        <f t="shared" si="63"/>
        <v>3393.2761540949668</v>
      </c>
      <c r="V245" s="13">
        <f t="shared" si="56"/>
        <v>61139.952520551386</v>
      </c>
      <c r="W245" s="13">
        <f t="shared" si="57"/>
        <v>3643.8497299988658</v>
      </c>
      <c r="X245" s="38">
        <f t="shared" si="58"/>
        <v>7537.9575331545384</v>
      </c>
      <c r="Y245" s="37">
        <f t="shared" si="64"/>
        <v>2180.1830072432476</v>
      </c>
      <c r="Z245" s="13">
        <f t="shared" si="59"/>
        <v>56841.209149629343</v>
      </c>
      <c r="AA245" s="13">
        <f t="shared" si="60"/>
        <v>2413.1387824466465</v>
      </c>
      <c r="AB245" s="38">
        <f t="shared" si="61"/>
        <v>7537.9575331545384</v>
      </c>
    </row>
    <row r="246" spans="12:28" x14ac:dyDescent="0.2">
      <c r="L246">
        <v>245</v>
      </c>
      <c r="M246" s="37">
        <f t="shared" si="49"/>
        <v>2180.7453200342161</v>
      </c>
      <c r="N246" s="13">
        <f t="shared" si="50"/>
        <v>61703.611498036051</v>
      </c>
      <c r="O246" s="13">
        <f t="shared" si="51"/>
        <v>2432.596795536404</v>
      </c>
      <c r="P246" s="13">
        <f t="shared" si="52"/>
        <v>7537.9575331545375</v>
      </c>
      <c r="Q246" s="37">
        <f t="shared" si="62"/>
        <v>2200.1177917217556</v>
      </c>
      <c r="R246" s="13">
        <f t="shared" si="53"/>
        <v>122279.90504110277</v>
      </c>
      <c r="S246" s="13">
        <f t="shared" si="54"/>
        <v>2699.2194449507465</v>
      </c>
      <c r="T246" s="38">
        <f t="shared" si="55"/>
        <v>7537.9575331545375</v>
      </c>
      <c r="U246" s="37">
        <f t="shared" si="63"/>
        <v>3393.2761540949668</v>
      </c>
      <c r="V246" s="13">
        <f t="shared" si="56"/>
        <v>61139.952520551386</v>
      </c>
      <c r="W246" s="13">
        <f t="shared" si="57"/>
        <v>3642.8269807094621</v>
      </c>
      <c r="X246" s="38">
        <f t="shared" si="58"/>
        <v>7537.9575331545384</v>
      </c>
      <c r="Y246" s="37">
        <f t="shared" si="64"/>
        <v>2180.1830072432476</v>
      </c>
      <c r="Z246" s="13">
        <f t="shared" si="59"/>
        <v>56841.209149629343</v>
      </c>
      <c r="AA246" s="13">
        <f t="shared" si="60"/>
        <v>2412.1879425478573</v>
      </c>
      <c r="AB246" s="38">
        <f t="shared" si="61"/>
        <v>7537.9575331545384</v>
      </c>
    </row>
    <row r="247" spans="12:28" x14ac:dyDescent="0.2">
      <c r="L247">
        <v>246</v>
      </c>
      <c r="M247" s="37">
        <f t="shared" si="49"/>
        <v>2180.7453200342161</v>
      </c>
      <c r="N247" s="13">
        <f t="shared" si="50"/>
        <v>61703.611498036051</v>
      </c>
      <c r="O247" s="13">
        <f t="shared" si="51"/>
        <v>2431.5730090506227</v>
      </c>
      <c r="P247" s="13">
        <f t="shared" si="52"/>
        <v>7537.9575331545375</v>
      </c>
      <c r="Q247" s="37">
        <f t="shared" si="62"/>
        <v>2200.1177917217556</v>
      </c>
      <c r="R247" s="13">
        <f t="shared" si="53"/>
        <v>122279.90504110277</v>
      </c>
      <c r="S247" s="13">
        <f t="shared" si="54"/>
        <v>2697.1905764416856</v>
      </c>
      <c r="T247" s="38">
        <f t="shared" si="55"/>
        <v>7537.9575331545375</v>
      </c>
      <c r="U247" s="37">
        <f t="shared" si="63"/>
        <v>3393.2761540949668</v>
      </c>
      <c r="V247" s="13">
        <f t="shared" si="56"/>
        <v>61139.952520551386</v>
      </c>
      <c r="W247" s="13">
        <f t="shared" si="57"/>
        <v>3641.8125464549316</v>
      </c>
      <c r="X247" s="38">
        <f t="shared" si="58"/>
        <v>7537.9575331545384</v>
      </c>
      <c r="Y247" s="37">
        <f t="shared" si="64"/>
        <v>2180.1830072432476</v>
      </c>
      <c r="Z247" s="13">
        <f t="shared" si="59"/>
        <v>56841.209149629343</v>
      </c>
      <c r="AA247" s="13">
        <f t="shared" si="60"/>
        <v>2411.2448330547491</v>
      </c>
      <c r="AB247" s="38">
        <f t="shared" si="61"/>
        <v>7537.9575331545384</v>
      </c>
    </row>
    <row r="248" spans="12:28" x14ac:dyDescent="0.2">
      <c r="L248">
        <v>247</v>
      </c>
      <c r="M248" s="37">
        <f t="shared" si="49"/>
        <v>2180.7453200342161</v>
      </c>
      <c r="N248" s="13">
        <f t="shared" si="50"/>
        <v>61703.611498036051</v>
      </c>
      <c r="O248" s="13">
        <f t="shared" si="51"/>
        <v>2430.5575123339572</v>
      </c>
      <c r="P248" s="13">
        <f t="shared" si="52"/>
        <v>7537.9575331545375</v>
      </c>
      <c r="Q248" s="37">
        <f t="shared" si="62"/>
        <v>2200.1177917217556</v>
      </c>
      <c r="R248" s="13">
        <f t="shared" si="53"/>
        <v>122279.90504110277</v>
      </c>
      <c r="S248" s="13">
        <f t="shared" si="54"/>
        <v>2695.1781360177183</v>
      </c>
      <c r="T248" s="38">
        <f t="shared" si="55"/>
        <v>7537.9575331545375</v>
      </c>
      <c r="U248" s="37">
        <f t="shared" si="63"/>
        <v>3393.2761540949668</v>
      </c>
      <c r="V248" s="13">
        <f t="shared" si="56"/>
        <v>61139.952520551386</v>
      </c>
      <c r="W248" s="13">
        <f t="shared" si="57"/>
        <v>3640.8063262429482</v>
      </c>
      <c r="X248" s="38">
        <f t="shared" si="58"/>
        <v>7537.9575331545384</v>
      </c>
      <c r="Y248" s="37">
        <f t="shared" si="64"/>
        <v>2180.1830072432476</v>
      </c>
      <c r="Z248" s="13">
        <f t="shared" si="59"/>
        <v>56841.209149629343</v>
      </c>
      <c r="AA248" s="13">
        <f t="shared" si="60"/>
        <v>2410.3093600757552</v>
      </c>
      <c r="AB248" s="38">
        <f t="shared" si="61"/>
        <v>7537.9575331545384</v>
      </c>
    </row>
    <row r="249" spans="12:28" x14ac:dyDescent="0.2">
      <c r="L249">
        <v>248</v>
      </c>
      <c r="M249" s="37">
        <f t="shared" si="49"/>
        <v>2180.7453200342161</v>
      </c>
      <c r="N249" s="13">
        <f t="shared" si="50"/>
        <v>61703.611498036051</v>
      </c>
      <c r="O249" s="13">
        <f t="shared" si="51"/>
        <v>2429.550205106942</v>
      </c>
      <c r="P249" s="13">
        <f t="shared" si="52"/>
        <v>7537.9575331545375</v>
      </c>
      <c r="Q249" s="37">
        <f t="shared" si="62"/>
        <v>2200.1177917217556</v>
      </c>
      <c r="R249" s="13">
        <f t="shared" si="53"/>
        <v>122279.90504110277</v>
      </c>
      <c r="S249" s="13">
        <f t="shared" si="54"/>
        <v>2693.1819249520086</v>
      </c>
      <c r="T249" s="38">
        <f t="shared" si="55"/>
        <v>7537.9575331545375</v>
      </c>
      <c r="U249" s="37">
        <f t="shared" si="63"/>
        <v>3393.2761540949668</v>
      </c>
      <c r="V249" s="13">
        <f t="shared" si="56"/>
        <v>61139.952520551386</v>
      </c>
      <c r="W249" s="13">
        <f t="shared" si="57"/>
        <v>3639.8082207100933</v>
      </c>
      <c r="X249" s="38">
        <f t="shared" si="58"/>
        <v>7537.9575331545384</v>
      </c>
      <c r="Y249" s="37">
        <f t="shared" si="64"/>
        <v>2180.1830072432476</v>
      </c>
      <c r="Z249" s="13">
        <f t="shared" si="59"/>
        <v>56841.209149629343</v>
      </c>
      <c r="AA249" s="13">
        <f t="shared" si="60"/>
        <v>2409.3814312336885</v>
      </c>
      <c r="AB249" s="38">
        <f t="shared" si="61"/>
        <v>7537.9575331545384</v>
      </c>
    </row>
    <row r="250" spans="12:28" x14ac:dyDescent="0.2">
      <c r="L250">
        <v>249</v>
      </c>
      <c r="M250" s="37">
        <f t="shared" si="49"/>
        <v>2180.7453200342161</v>
      </c>
      <c r="N250" s="13">
        <f t="shared" si="50"/>
        <v>61703.611498036051</v>
      </c>
      <c r="O250" s="13">
        <f t="shared" si="51"/>
        <v>2428.5509887010276</v>
      </c>
      <c r="P250" s="13">
        <f t="shared" si="52"/>
        <v>7537.9575331545375</v>
      </c>
      <c r="Q250" s="37">
        <f t="shared" si="62"/>
        <v>2200.1177917217556</v>
      </c>
      <c r="R250" s="13">
        <f t="shared" si="53"/>
        <v>122279.90504110277</v>
      </c>
      <c r="S250" s="13">
        <f t="shared" si="54"/>
        <v>2691.2017477101199</v>
      </c>
      <c r="T250" s="38">
        <f t="shared" si="55"/>
        <v>7537.9575331545375</v>
      </c>
      <c r="U250" s="37">
        <f t="shared" si="63"/>
        <v>3393.2761540949668</v>
      </c>
      <c r="V250" s="13">
        <f t="shared" si="56"/>
        <v>61139.952520551386</v>
      </c>
      <c r="W250" s="13">
        <f t="shared" si="57"/>
        <v>3638.818132089149</v>
      </c>
      <c r="X250" s="38">
        <f t="shared" si="58"/>
        <v>7537.9575331545384</v>
      </c>
      <c r="Y250" s="37">
        <f t="shared" si="64"/>
        <v>2180.1830072432476</v>
      </c>
      <c r="Z250" s="13">
        <f t="shared" si="59"/>
        <v>56841.209149629343</v>
      </c>
      <c r="AA250" s="13">
        <f t="shared" si="60"/>
        <v>2408.4609556353334</v>
      </c>
      <c r="AB250" s="38">
        <f t="shared" si="61"/>
        <v>7537.9575331545384</v>
      </c>
    </row>
    <row r="251" spans="12:28" x14ac:dyDescent="0.2">
      <c r="L251">
        <v>250</v>
      </c>
      <c r="M251" s="37">
        <f t="shared" si="49"/>
        <v>2180.7453200342161</v>
      </c>
      <c r="N251" s="13">
        <f t="shared" si="50"/>
        <v>61703.611498036051</v>
      </c>
      <c r="O251" s="13">
        <f t="shared" si="51"/>
        <v>2427.5597660263602</v>
      </c>
      <c r="P251" s="13">
        <f t="shared" si="52"/>
        <v>7537.9575331545375</v>
      </c>
      <c r="Q251" s="37">
        <f t="shared" si="62"/>
        <v>2200.1177917217556</v>
      </c>
      <c r="R251" s="13">
        <f t="shared" si="53"/>
        <v>122279.90504110277</v>
      </c>
      <c r="S251" s="13">
        <f t="shared" si="54"/>
        <v>2689.2374118861667</v>
      </c>
      <c r="T251" s="38">
        <f t="shared" si="55"/>
        <v>7537.9575331545375</v>
      </c>
      <c r="U251" s="37">
        <f t="shared" si="63"/>
        <v>3393.2761540949668</v>
      </c>
      <c r="V251" s="13">
        <f t="shared" si="56"/>
        <v>61139.952520551386</v>
      </c>
      <c r="W251" s="13">
        <f t="shared" si="57"/>
        <v>3637.8359641771722</v>
      </c>
      <c r="X251" s="38">
        <f t="shared" si="58"/>
        <v>7537.9575331545384</v>
      </c>
      <c r="Y251" s="37">
        <f t="shared" si="64"/>
        <v>2180.1830072432476</v>
      </c>
      <c r="Z251" s="13">
        <f t="shared" si="59"/>
        <v>56841.209149629343</v>
      </c>
      <c r="AA251" s="13">
        <f t="shared" si="60"/>
        <v>2407.5478438417649</v>
      </c>
      <c r="AB251" s="38">
        <f t="shared" si="61"/>
        <v>7537.9575331545384</v>
      </c>
    </row>
    <row r="252" spans="12:28" x14ac:dyDescent="0.2">
      <c r="L252">
        <v>251</v>
      </c>
      <c r="M252" s="37">
        <f t="shared" si="49"/>
        <v>2180.7453200342161</v>
      </c>
      <c r="N252" s="13">
        <f t="shared" si="50"/>
        <v>61703.611498036051</v>
      </c>
      <c r="O252" s="13">
        <f t="shared" si="51"/>
        <v>2426.576441540336</v>
      </c>
      <c r="P252" s="13">
        <f t="shared" si="52"/>
        <v>7537.9575331545375</v>
      </c>
      <c r="Q252" s="37">
        <f t="shared" si="62"/>
        <v>2200.1177917217556</v>
      </c>
      <c r="R252" s="13">
        <f t="shared" si="53"/>
        <v>122279.90504110277</v>
      </c>
      <c r="S252" s="13">
        <f t="shared" si="54"/>
        <v>2687.2887281404919</v>
      </c>
      <c r="T252" s="38">
        <f t="shared" si="55"/>
        <v>7537.9575331545375</v>
      </c>
      <c r="U252" s="37">
        <f t="shared" si="63"/>
        <v>3393.2761540949668</v>
      </c>
      <c r="V252" s="13">
        <f t="shared" si="56"/>
        <v>61139.952520551386</v>
      </c>
      <c r="W252" s="13">
        <f t="shared" si="57"/>
        <v>3636.861622304335</v>
      </c>
      <c r="X252" s="38">
        <f t="shared" si="58"/>
        <v>7537.9575331545384</v>
      </c>
      <c r="Y252" s="37">
        <f t="shared" si="64"/>
        <v>2180.1830072432476</v>
      </c>
      <c r="Z252" s="13">
        <f t="shared" si="59"/>
        <v>56841.209149629343</v>
      </c>
      <c r="AA252" s="13">
        <f t="shared" si="60"/>
        <v>2406.6420078393803</v>
      </c>
      <c r="AB252" s="38">
        <f t="shared" si="61"/>
        <v>7537.9575331545384</v>
      </c>
    </row>
    <row r="253" spans="12:28" x14ac:dyDescent="0.2">
      <c r="L253">
        <v>252</v>
      </c>
      <c r="M253" s="37">
        <f t="shared" si="49"/>
        <v>2180.7453200342161</v>
      </c>
      <c r="N253" s="13">
        <f t="shared" si="50"/>
        <v>61703.611498036051</v>
      </c>
      <c r="O253" s="13">
        <f t="shared" si="51"/>
        <v>2425.6009212168988</v>
      </c>
      <c r="P253" s="13">
        <f t="shared" si="52"/>
        <v>7537.9575331545375</v>
      </c>
      <c r="Q253" s="37">
        <f t="shared" si="62"/>
        <v>2200.1177917217556</v>
      </c>
      <c r="R253" s="13">
        <f t="shared" si="53"/>
        <v>122279.90504110277</v>
      </c>
      <c r="S253" s="13">
        <f t="shared" si="54"/>
        <v>2685.3555101388301</v>
      </c>
      <c r="T253" s="38">
        <f t="shared" si="55"/>
        <v>7537.9575331545375</v>
      </c>
      <c r="U253" s="37">
        <f t="shared" si="63"/>
        <v>3393.2761540949668</v>
      </c>
      <c r="V253" s="13">
        <f t="shared" si="56"/>
        <v>61139.952520551386</v>
      </c>
      <c r="W253" s="13">
        <f t="shared" si="57"/>
        <v>3635.8950133035041</v>
      </c>
      <c r="X253" s="38">
        <f t="shared" si="58"/>
        <v>7537.9575331545384</v>
      </c>
      <c r="Y253" s="37">
        <f t="shared" si="64"/>
        <v>2180.1830072432476</v>
      </c>
      <c r="Z253" s="13">
        <f t="shared" si="59"/>
        <v>56841.209149629343</v>
      </c>
      <c r="AA253" s="13">
        <f t="shared" si="60"/>
        <v>2405.7433610116182</v>
      </c>
      <c r="AB253" s="38">
        <f t="shared" si="61"/>
        <v>7537.9575331545384</v>
      </c>
    </row>
    <row r="254" spans="12:28" x14ac:dyDescent="0.2">
      <c r="L254">
        <v>253</v>
      </c>
      <c r="M254" s="37">
        <f t="shared" si="49"/>
        <v>2180.7453200342161</v>
      </c>
      <c r="N254" s="13">
        <f t="shared" si="50"/>
        <v>61703.611498036051</v>
      </c>
      <c r="O254" s="13">
        <f t="shared" si="51"/>
        <v>2424.6331125165721</v>
      </c>
      <c r="P254" s="13">
        <f t="shared" si="52"/>
        <v>7537.9575331545375</v>
      </c>
      <c r="Q254" s="37">
        <f t="shared" si="62"/>
        <v>2200.1177917217556</v>
      </c>
      <c r="R254" s="13">
        <f t="shared" si="53"/>
        <v>122279.90504110277</v>
      </c>
      <c r="S254" s="13">
        <f t="shared" si="54"/>
        <v>2683.437574492913</v>
      </c>
      <c r="T254" s="38">
        <f t="shared" si="55"/>
        <v>7537.9575331545375</v>
      </c>
      <c r="U254" s="37">
        <f t="shared" si="63"/>
        <v>3393.2761540949668</v>
      </c>
      <c r="V254" s="13">
        <f t="shared" si="56"/>
        <v>61139.952520551386</v>
      </c>
      <c r="W254" s="13">
        <f t="shared" si="57"/>
        <v>3634.9360454805455</v>
      </c>
      <c r="X254" s="38">
        <f t="shared" si="58"/>
        <v>7537.9575331545384</v>
      </c>
      <c r="Y254" s="37">
        <f t="shared" si="64"/>
        <v>2180.1830072432476</v>
      </c>
      <c r="Z254" s="13">
        <f t="shared" si="59"/>
        <v>56841.209149629343</v>
      </c>
      <c r="AA254" s="13">
        <f t="shared" si="60"/>
        <v>2404.8518181113477</v>
      </c>
      <c r="AB254" s="38">
        <f t="shared" si="61"/>
        <v>7537.9575331545384</v>
      </c>
    </row>
    <row r="255" spans="12:28" x14ac:dyDescent="0.2">
      <c r="L255">
        <v>254</v>
      </c>
      <c r="M255" s="37">
        <f t="shared" si="49"/>
        <v>2180.7453200342161</v>
      </c>
      <c r="N255" s="13">
        <f t="shared" si="50"/>
        <v>61703.611498036051</v>
      </c>
      <c r="O255" s="13">
        <f t="shared" si="51"/>
        <v>2423.6729243571926</v>
      </c>
      <c r="P255" s="13">
        <f t="shared" si="52"/>
        <v>7537.9575331545375</v>
      </c>
      <c r="Q255" s="37">
        <f t="shared" si="62"/>
        <v>2200.1177917217556</v>
      </c>
      <c r="R255" s="13">
        <f t="shared" si="53"/>
        <v>122279.90504110277</v>
      </c>
      <c r="S255" s="13">
        <f t="shared" si="54"/>
        <v>2681.5347407024751</v>
      </c>
      <c r="T255" s="38">
        <f t="shared" si="55"/>
        <v>7537.9575331545375</v>
      </c>
      <c r="U255" s="37">
        <f t="shared" si="63"/>
        <v>3393.2761540949668</v>
      </c>
      <c r="V255" s="13">
        <f t="shared" si="56"/>
        <v>61139.952520551386</v>
      </c>
      <c r="W255" s="13">
        <f t="shared" si="57"/>
        <v>3633.9846285853264</v>
      </c>
      <c r="X255" s="38">
        <f t="shared" si="58"/>
        <v>7537.9575331545384</v>
      </c>
      <c r="Y255" s="37">
        <f t="shared" si="64"/>
        <v>2180.1830072432476</v>
      </c>
      <c r="Z255" s="13">
        <f t="shared" si="59"/>
        <v>56841.209149629343</v>
      </c>
      <c r="AA255" s="13">
        <f t="shared" si="60"/>
        <v>2403.9672952339142</v>
      </c>
      <c r="AB255" s="38">
        <f t="shared" si="61"/>
        <v>7537.9575331545384</v>
      </c>
    </row>
    <row r="256" spans="12:28" x14ac:dyDescent="0.2">
      <c r="L256">
        <v>255</v>
      </c>
      <c r="M256" s="37">
        <f t="shared" si="49"/>
        <v>2180.7453200342161</v>
      </c>
      <c r="N256" s="13">
        <f t="shared" si="50"/>
        <v>61703.611498036051</v>
      </c>
      <c r="O256" s="13">
        <f t="shared" si="51"/>
        <v>2422.720267085338</v>
      </c>
      <c r="P256" s="13">
        <f t="shared" si="52"/>
        <v>7537.9575331545375</v>
      </c>
      <c r="Q256" s="37">
        <f t="shared" si="62"/>
        <v>2200.1177917217556</v>
      </c>
      <c r="R256" s="13">
        <f t="shared" si="53"/>
        <v>122279.90504110277</v>
      </c>
      <c r="S256" s="13">
        <f t="shared" si="54"/>
        <v>2679.6468310986293</v>
      </c>
      <c r="T256" s="38">
        <f t="shared" si="55"/>
        <v>7537.9575331545375</v>
      </c>
      <c r="U256" s="37">
        <f t="shared" si="63"/>
        <v>3393.2761540949668</v>
      </c>
      <c r="V256" s="13">
        <f t="shared" si="56"/>
        <v>61139.952520551386</v>
      </c>
      <c r="W256" s="13">
        <f t="shared" si="57"/>
        <v>3633.0406737834037</v>
      </c>
      <c r="X256" s="38">
        <f t="shared" si="58"/>
        <v>7537.9575331545384</v>
      </c>
      <c r="Y256" s="37">
        <f t="shared" si="64"/>
        <v>2180.1830072432476</v>
      </c>
      <c r="Z256" s="13">
        <f t="shared" si="59"/>
        <v>56841.209149629343</v>
      </c>
      <c r="AA256" s="13">
        <f t="shared" si="60"/>
        <v>2403.0897097908137</v>
      </c>
      <c r="AB256" s="38">
        <f t="shared" si="61"/>
        <v>7537.9575331545384</v>
      </c>
    </row>
    <row r="257" spans="12:28" x14ac:dyDescent="0.2">
      <c r="L257">
        <v>256</v>
      </c>
      <c r="M257" s="37">
        <f t="shared" si="49"/>
        <v>2180.7453200342161</v>
      </c>
      <c r="N257" s="13">
        <f t="shared" si="50"/>
        <v>61703.611498036051</v>
      </c>
      <c r="O257" s="13">
        <f t="shared" si="51"/>
        <v>2421.7750524484195</v>
      </c>
      <c r="P257" s="13">
        <f t="shared" si="52"/>
        <v>7537.9575331545375</v>
      </c>
      <c r="Q257" s="37">
        <f t="shared" si="62"/>
        <v>2200.1177917217556</v>
      </c>
      <c r="R257" s="13">
        <f t="shared" si="53"/>
        <v>122279.90504110277</v>
      </c>
      <c r="S257" s="13">
        <f t="shared" si="54"/>
        <v>2677.7736707885633</v>
      </c>
      <c r="T257" s="38">
        <f t="shared" si="55"/>
        <v>7537.9575331545375</v>
      </c>
      <c r="U257" s="37">
        <f t="shared" si="63"/>
        <v>3393.2761540949668</v>
      </c>
      <c r="V257" s="13">
        <f t="shared" si="56"/>
        <v>61139.952520551386</v>
      </c>
      <c r="W257" s="13">
        <f t="shared" si="57"/>
        <v>3632.1040936283707</v>
      </c>
      <c r="X257" s="38">
        <f t="shared" si="58"/>
        <v>7537.9575331545384</v>
      </c>
      <c r="Y257" s="37">
        <f t="shared" si="64"/>
        <v>2180.1830072432476</v>
      </c>
      <c r="Z257" s="13">
        <f t="shared" si="59"/>
        <v>56841.209149629343</v>
      </c>
      <c r="AA257" s="13">
        <f t="shared" si="60"/>
        <v>2402.2189804839873</v>
      </c>
      <c r="AB257" s="38">
        <f t="shared" si="61"/>
        <v>7537.9575331545384</v>
      </c>
    </row>
    <row r="258" spans="12:28" x14ac:dyDescent="0.2">
      <c r="L258">
        <v>257</v>
      </c>
      <c r="M258" s="37">
        <f t="shared" ref="M258:M321" si="65">SUM($B$9:$B$13)</f>
        <v>2180.7453200342161</v>
      </c>
      <c r="N258" s="13">
        <f t="shared" ref="N258:N321" si="66">SUM($B$7:$B$8)</f>
        <v>61703.611498036051</v>
      </c>
      <c r="O258" s="13">
        <f t="shared" ref="O258:O321" si="67">N258/$L258+M258</f>
        <v>2420.8371935674304</v>
      </c>
      <c r="P258" s="13">
        <f t="shared" ref="P258:P321" si="68">SUM($B$9:$B$10,$B$13:$B$14)</f>
        <v>7537.9575331545375</v>
      </c>
      <c r="Q258" s="37">
        <f t="shared" si="62"/>
        <v>2200.1177917217556</v>
      </c>
      <c r="R258" s="13">
        <f t="shared" ref="R258:R321" si="69">SUM($C$7:$C$8)</f>
        <v>122279.90504110277</v>
      </c>
      <c r="S258" s="13">
        <f t="shared" ref="S258:S321" si="70">R258/$L258+Q258</f>
        <v>2675.9150876015328</v>
      </c>
      <c r="T258" s="38">
        <f t="shared" ref="T258:T321" si="71">SUM($C$9:$C$10,$C$13:$C$14)</f>
        <v>7537.9575331545375</v>
      </c>
      <c r="U258" s="37">
        <f t="shared" si="63"/>
        <v>3393.2761540949668</v>
      </c>
      <c r="V258" s="13">
        <f t="shared" ref="V258:V321" si="72">SUM($D$7:$D$8)</f>
        <v>61139.952520551386</v>
      </c>
      <c r="W258" s="13">
        <f t="shared" ref="W258:W321" si="73">V258/$L258+U258</f>
        <v>3631.1748020348555</v>
      </c>
      <c r="X258" s="38">
        <f t="shared" ref="X258:X321" si="74">SUM($D$9:$D$10,$D$13:$D$14)</f>
        <v>7537.9575331545384</v>
      </c>
      <c r="Y258" s="37">
        <f t="shared" si="64"/>
        <v>2180.1830072432476</v>
      </c>
      <c r="Z258" s="13">
        <f t="shared" ref="Z258:Z321" si="75">SUM($E$7:$E$8)</f>
        <v>56841.209149629343</v>
      </c>
      <c r="AA258" s="13">
        <f t="shared" ref="AA258:AA321" si="76">Z258/$L258+Y258</f>
        <v>2401.3550272807161</v>
      </c>
      <c r="AB258" s="38">
        <f t="shared" ref="AB258:AB321" si="77">SUM($E$9:$E$10,$E$13:$E$14)</f>
        <v>7537.9575331545384</v>
      </c>
    </row>
    <row r="259" spans="12:28" x14ac:dyDescent="0.2">
      <c r="L259">
        <v>258</v>
      </c>
      <c r="M259" s="37">
        <f t="shared" si="65"/>
        <v>2180.7453200342161</v>
      </c>
      <c r="N259" s="13">
        <f t="shared" si="66"/>
        <v>61703.611498036051</v>
      </c>
      <c r="O259" s="13">
        <f t="shared" si="67"/>
        <v>2419.9066049103249</v>
      </c>
      <c r="P259" s="13">
        <f t="shared" si="68"/>
        <v>7537.9575331545375</v>
      </c>
      <c r="Q259" s="37">
        <f t="shared" ref="Q259:Q322" si="78">SUM($C$9:$C$10,$C$12:$C$13)</f>
        <v>2200.1177917217556</v>
      </c>
      <c r="R259" s="13">
        <f t="shared" si="69"/>
        <v>122279.90504110277</v>
      </c>
      <c r="S259" s="13">
        <f t="shared" si="70"/>
        <v>2674.0709120361075</v>
      </c>
      <c r="T259" s="38">
        <f t="shared" si="71"/>
        <v>7537.9575331545375</v>
      </c>
      <c r="U259" s="37">
        <f t="shared" ref="U259:U322" si="79">SUM($D$9:$D$10,$D$12:$D$13)</f>
        <v>3393.2761540949668</v>
      </c>
      <c r="V259" s="13">
        <f t="shared" si="72"/>
        <v>61139.952520551386</v>
      </c>
      <c r="W259" s="13">
        <f t="shared" si="73"/>
        <v>3630.2527142521426</v>
      </c>
      <c r="X259" s="38">
        <f t="shared" si="74"/>
        <v>7537.9575331545384</v>
      </c>
      <c r="Y259" s="37">
        <f t="shared" ref="Y259:Y322" si="80">SUM($E$9:$E$10,$E$12:$E$13)</f>
        <v>2180.1830072432476</v>
      </c>
      <c r="Z259" s="13">
        <f t="shared" si="75"/>
        <v>56841.209149629343</v>
      </c>
      <c r="AA259" s="13">
        <f t="shared" si="76"/>
        <v>2400.4977713890976</v>
      </c>
      <c r="AB259" s="38">
        <f t="shared" si="77"/>
        <v>7537.9575331545384</v>
      </c>
    </row>
    <row r="260" spans="12:28" x14ac:dyDescent="0.2">
      <c r="L260">
        <v>259</v>
      </c>
      <c r="M260" s="37">
        <f t="shared" si="65"/>
        <v>2180.7453200342161</v>
      </c>
      <c r="N260" s="13">
        <f t="shared" si="66"/>
        <v>61703.611498036051</v>
      </c>
      <c r="O260" s="13">
        <f t="shared" si="67"/>
        <v>2418.9832022660157</v>
      </c>
      <c r="P260" s="13">
        <f t="shared" si="68"/>
        <v>7537.9575331545375</v>
      </c>
      <c r="Q260" s="37">
        <f t="shared" si="78"/>
        <v>2200.1177917217556</v>
      </c>
      <c r="R260" s="13">
        <f t="shared" si="69"/>
        <v>122279.90504110277</v>
      </c>
      <c r="S260" s="13">
        <f t="shared" si="70"/>
        <v>2672.2409772086389</v>
      </c>
      <c r="T260" s="38">
        <f t="shared" si="71"/>
        <v>7537.9575331545375</v>
      </c>
      <c r="U260" s="37">
        <f t="shared" si="79"/>
        <v>3393.2761540949668</v>
      </c>
      <c r="V260" s="13">
        <f t="shared" si="72"/>
        <v>61139.952520551386</v>
      </c>
      <c r="W260" s="13">
        <f t="shared" si="73"/>
        <v>3629.3377468384083</v>
      </c>
      <c r="X260" s="38">
        <f t="shared" si="74"/>
        <v>7537.9575331545384</v>
      </c>
      <c r="Y260" s="37">
        <f t="shared" si="80"/>
        <v>2180.1830072432476</v>
      </c>
      <c r="Z260" s="13">
        <f t="shared" si="75"/>
        <v>56841.209149629343</v>
      </c>
      <c r="AA260" s="13">
        <f t="shared" si="76"/>
        <v>2399.6471352340945</v>
      </c>
      <c r="AB260" s="38">
        <f t="shared" si="77"/>
        <v>7537.9575331545384</v>
      </c>
    </row>
    <row r="261" spans="12:28" x14ac:dyDescent="0.2">
      <c r="L261">
        <v>260</v>
      </c>
      <c r="M261" s="37">
        <f t="shared" si="65"/>
        <v>2180.7453200342161</v>
      </c>
      <c r="N261" s="13">
        <f t="shared" si="66"/>
        <v>61703.611498036051</v>
      </c>
      <c r="O261" s="13">
        <f t="shared" si="67"/>
        <v>2418.0669027189701</v>
      </c>
      <c r="P261" s="13">
        <f t="shared" si="68"/>
        <v>7537.9575331545375</v>
      </c>
      <c r="Q261" s="37">
        <f t="shared" si="78"/>
        <v>2200.1177917217556</v>
      </c>
      <c r="R261" s="13">
        <f t="shared" si="69"/>
        <v>122279.90504110277</v>
      </c>
      <c r="S261" s="13">
        <f t="shared" si="70"/>
        <v>2670.4251188029202</v>
      </c>
      <c r="T261" s="38">
        <f t="shared" si="71"/>
        <v>7537.9575331545375</v>
      </c>
      <c r="U261" s="37">
        <f t="shared" si="79"/>
        <v>3393.2761540949668</v>
      </c>
      <c r="V261" s="13">
        <f t="shared" si="72"/>
        <v>61139.952520551386</v>
      </c>
      <c r="W261" s="13">
        <f t="shared" si="73"/>
        <v>3628.4298176355492</v>
      </c>
      <c r="X261" s="38">
        <f t="shared" si="74"/>
        <v>7537.9575331545384</v>
      </c>
      <c r="Y261" s="37">
        <f t="shared" si="80"/>
        <v>2180.1830072432476</v>
      </c>
      <c r="Z261" s="13">
        <f t="shared" si="75"/>
        <v>56841.209149629343</v>
      </c>
      <c r="AA261" s="13">
        <f t="shared" si="76"/>
        <v>2398.8030424341296</v>
      </c>
      <c r="AB261" s="38">
        <f t="shared" si="77"/>
        <v>7537.9575331545384</v>
      </c>
    </row>
    <row r="262" spans="12:28" x14ac:dyDescent="0.2">
      <c r="L262">
        <v>261</v>
      </c>
      <c r="M262" s="37">
        <f t="shared" si="65"/>
        <v>2180.7453200342161</v>
      </c>
      <c r="N262" s="13">
        <f t="shared" si="66"/>
        <v>61703.611498036051</v>
      </c>
      <c r="O262" s="13">
        <f t="shared" si="67"/>
        <v>2417.1576246243926</v>
      </c>
      <c r="P262" s="13">
        <f t="shared" si="68"/>
        <v>7537.9575331545375</v>
      </c>
      <c r="Q262" s="37">
        <f t="shared" si="78"/>
        <v>2200.1177917217556</v>
      </c>
      <c r="R262" s="13">
        <f t="shared" si="69"/>
        <v>122279.90504110277</v>
      </c>
      <c r="S262" s="13">
        <f t="shared" si="70"/>
        <v>2668.623175021</v>
      </c>
      <c r="T262" s="38">
        <f t="shared" si="71"/>
        <v>7537.9575331545375</v>
      </c>
      <c r="U262" s="37">
        <f t="shared" si="79"/>
        <v>3393.2761540949668</v>
      </c>
      <c r="V262" s="13">
        <f t="shared" si="72"/>
        <v>61139.952520551386</v>
      </c>
      <c r="W262" s="13">
        <f t="shared" si="73"/>
        <v>3627.528845744589</v>
      </c>
      <c r="X262" s="38">
        <f t="shared" si="74"/>
        <v>7537.9575331545384</v>
      </c>
      <c r="Y262" s="37">
        <f t="shared" si="80"/>
        <v>2180.1830072432476</v>
      </c>
      <c r="Z262" s="13">
        <f t="shared" si="75"/>
        <v>56841.209149629343</v>
      </c>
      <c r="AA262" s="13">
        <f t="shared" si="76"/>
        <v>2397.9654177782259</v>
      </c>
      <c r="AB262" s="38">
        <f t="shared" si="77"/>
        <v>7537.9575331545384</v>
      </c>
    </row>
    <row r="263" spans="12:28" x14ac:dyDescent="0.2">
      <c r="L263">
        <v>262</v>
      </c>
      <c r="M263" s="37">
        <f t="shared" si="65"/>
        <v>2180.7453200342161</v>
      </c>
      <c r="N263" s="13">
        <f t="shared" si="66"/>
        <v>61703.611498036051</v>
      </c>
      <c r="O263" s="13">
        <f t="shared" si="67"/>
        <v>2416.2552875839719</v>
      </c>
      <c r="P263" s="13">
        <f t="shared" si="68"/>
        <v>7537.9575331545375</v>
      </c>
      <c r="Q263" s="37">
        <f t="shared" si="78"/>
        <v>2200.1177917217556</v>
      </c>
      <c r="R263" s="13">
        <f t="shared" si="69"/>
        <v>122279.90504110277</v>
      </c>
      <c r="S263" s="13">
        <f t="shared" si="70"/>
        <v>2666.8349865351247</v>
      </c>
      <c r="T263" s="38">
        <f t="shared" si="71"/>
        <v>7537.9575331545375</v>
      </c>
      <c r="U263" s="37">
        <f t="shared" si="79"/>
        <v>3393.2761540949668</v>
      </c>
      <c r="V263" s="13">
        <f t="shared" si="72"/>
        <v>61139.952520551386</v>
      </c>
      <c r="W263" s="13">
        <f t="shared" si="73"/>
        <v>3626.6347515016514</v>
      </c>
      <c r="X263" s="38">
        <f t="shared" si="74"/>
        <v>7537.9575331545384</v>
      </c>
      <c r="Y263" s="37">
        <f t="shared" si="80"/>
        <v>2180.1830072432476</v>
      </c>
      <c r="Z263" s="13">
        <f t="shared" si="75"/>
        <v>56841.209149629343</v>
      </c>
      <c r="AA263" s="13">
        <f t="shared" si="76"/>
        <v>2397.1341872036651</v>
      </c>
      <c r="AB263" s="38">
        <f t="shared" si="77"/>
        <v>7537.9575331545384</v>
      </c>
    </row>
    <row r="264" spans="12:28" x14ac:dyDescent="0.2">
      <c r="L264">
        <v>263</v>
      </c>
      <c r="M264" s="37">
        <f t="shared" si="65"/>
        <v>2180.7453200342161</v>
      </c>
      <c r="N264" s="13">
        <f t="shared" si="66"/>
        <v>61703.611498036051</v>
      </c>
      <c r="O264" s="13">
        <f t="shared" si="67"/>
        <v>2415.3598124221858</v>
      </c>
      <c r="P264" s="13">
        <f t="shared" si="68"/>
        <v>7537.9575331545375</v>
      </c>
      <c r="Q264" s="37">
        <f t="shared" si="78"/>
        <v>2200.1177917217556</v>
      </c>
      <c r="R264" s="13">
        <f t="shared" si="69"/>
        <v>122279.90504110277</v>
      </c>
      <c r="S264" s="13">
        <f t="shared" si="70"/>
        <v>2665.0603964407774</v>
      </c>
      <c r="T264" s="38">
        <f t="shared" si="71"/>
        <v>7537.9575331545375</v>
      </c>
      <c r="U264" s="37">
        <f t="shared" si="79"/>
        <v>3393.2761540949668</v>
      </c>
      <c r="V264" s="13">
        <f t="shared" si="72"/>
        <v>61139.952520551386</v>
      </c>
      <c r="W264" s="13">
        <f t="shared" si="73"/>
        <v>3625.7474564544777</v>
      </c>
      <c r="X264" s="38">
        <f t="shared" si="74"/>
        <v>7537.9575331545384</v>
      </c>
      <c r="Y264" s="37">
        <f t="shared" si="80"/>
        <v>2180.1830072432476</v>
      </c>
      <c r="Z264" s="13">
        <f t="shared" si="75"/>
        <v>56841.209149629343</v>
      </c>
      <c r="AA264" s="13">
        <f t="shared" si="76"/>
        <v>2396.3092777741576</v>
      </c>
      <c r="AB264" s="38">
        <f t="shared" si="77"/>
        <v>7537.9575331545384</v>
      </c>
    </row>
    <row r="265" spans="12:28" x14ac:dyDescent="0.2">
      <c r="L265">
        <v>264</v>
      </c>
      <c r="M265" s="37">
        <f t="shared" si="65"/>
        <v>2180.7453200342161</v>
      </c>
      <c r="N265" s="13">
        <f t="shared" si="66"/>
        <v>61703.611498036051</v>
      </c>
      <c r="O265" s="13">
        <f t="shared" si="67"/>
        <v>2414.4711211631407</v>
      </c>
      <c r="P265" s="13">
        <f t="shared" si="68"/>
        <v>7537.9575331545375</v>
      </c>
      <c r="Q265" s="37">
        <f t="shared" si="78"/>
        <v>2200.1177917217556</v>
      </c>
      <c r="R265" s="13">
        <f t="shared" si="69"/>
        <v>122279.90504110277</v>
      </c>
      <c r="S265" s="13">
        <f t="shared" si="70"/>
        <v>2663.2992502107813</v>
      </c>
      <c r="T265" s="38">
        <f t="shared" si="71"/>
        <v>7537.9575331545375</v>
      </c>
      <c r="U265" s="37">
        <f t="shared" si="79"/>
        <v>3393.2761540949668</v>
      </c>
      <c r="V265" s="13">
        <f t="shared" si="72"/>
        <v>61139.952520551386</v>
      </c>
      <c r="W265" s="13">
        <f t="shared" si="73"/>
        <v>3624.8668833394795</v>
      </c>
      <c r="X265" s="38">
        <f t="shared" si="74"/>
        <v>7537.9575331545384</v>
      </c>
      <c r="Y265" s="37">
        <f t="shared" si="80"/>
        <v>2180.1830072432476</v>
      </c>
      <c r="Z265" s="13">
        <f t="shared" si="75"/>
        <v>56841.209149629343</v>
      </c>
      <c r="AA265" s="13">
        <f t="shared" si="76"/>
        <v>2395.4906176585105</v>
      </c>
      <c r="AB265" s="38">
        <f t="shared" si="77"/>
        <v>7537.9575331545384</v>
      </c>
    </row>
    <row r="266" spans="12:28" x14ac:dyDescent="0.2">
      <c r="L266">
        <v>265</v>
      </c>
      <c r="M266" s="37">
        <f t="shared" si="65"/>
        <v>2180.7453200342161</v>
      </c>
      <c r="N266" s="13">
        <f t="shared" si="66"/>
        <v>61703.611498036051</v>
      </c>
      <c r="O266" s="13">
        <f t="shared" si="67"/>
        <v>2413.5891370079371</v>
      </c>
      <c r="P266" s="13">
        <f t="shared" si="68"/>
        <v>7537.9575331545375</v>
      </c>
      <c r="Q266" s="37">
        <f t="shared" si="78"/>
        <v>2200.1177917217556</v>
      </c>
      <c r="R266" s="13">
        <f t="shared" si="69"/>
        <v>122279.90504110277</v>
      </c>
      <c r="S266" s="13">
        <f t="shared" si="70"/>
        <v>2661.5513956504451</v>
      </c>
      <c r="T266" s="38">
        <f t="shared" si="71"/>
        <v>7537.9575331545375</v>
      </c>
      <c r="U266" s="37">
        <f t="shared" si="79"/>
        <v>3393.2761540949668</v>
      </c>
      <c r="V266" s="13">
        <f t="shared" si="72"/>
        <v>61139.952520551386</v>
      </c>
      <c r="W266" s="13">
        <f t="shared" si="73"/>
        <v>3623.9929560593118</v>
      </c>
      <c r="X266" s="38">
        <f t="shared" si="74"/>
        <v>7537.9575331545384</v>
      </c>
      <c r="Y266" s="37">
        <f t="shared" si="80"/>
        <v>2180.1830072432476</v>
      </c>
      <c r="Z266" s="13">
        <f t="shared" si="75"/>
        <v>56841.209149629343</v>
      </c>
      <c r="AA266" s="13">
        <f t="shared" si="76"/>
        <v>2394.6781361097733</v>
      </c>
      <c r="AB266" s="38">
        <f t="shared" si="77"/>
        <v>7537.9575331545384</v>
      </c>
    </row>
    <row r="267" spans="12:28" x14ac:dyDescent="0.2">
      <c r="L267">
        <v>266</v>
      </c>
      <c r="M267" s="37">
        <f t="shared" si="65"/>
        <v>2180.7453200342161</v>
      </c>
      <c r="N267" s="13">
        <f t="shared" si="66"/>
        <v>61703.611498036051</v>
      </c>
      <c r="O267" s="13">
        <f t="shared" si="67"/>
        <v>2412.713784312547</v>
      </c>
      <c r="P267" s="13">
        <f t="shared" si="68"/>
        <v>7537.9575331545375</v>
      </c>
      <c r="Q267" s="37">
        <f t="shared" si="78"/>
        <v>2200.1177917217556</v>
      </c>
      <c r="R267" s="13">
        <f t="shared" si="69"/>
        <v>122279.90504110277</v>
      </c>
      <c r="S267" s="13">
        <f t="shared" si="70"/>
        <v>2659.816682853721</v>
      </c>
      <c r="T267" s="38">
        <f t="shared" si="71"/>
        <v>7537.9575331545375</v>
      </c>
      <c r="U267" s="37">
        <f t="shared" si="79"/>
        <v>3393.2761540949668</v>
      </c>
      <c r="V267" s="13">
        <f t="shared" si="72"/>
        <v>61139.952520551386</v>
      </c>
      <c r="W267" s="13">
        <f t="shared" si="73"/>
        <v>3623.1255996609493</v>
      </c>
      <c r="X267" s="38">
        <f t="shared" si="74"/>
        <v>7537.9575331545384</v>
      </c>
      <c r="Y267" s="37">
        <f t="shared" si="80"/>
        <v>2180.1830072432476</v>
      </c>
      <c r="Z267" s="13">
        <f t="shared" si="75"/>
        <v>56841.209149629343</v>
      </c>
      <c r="AA267" s="13">
        <f t="shared" si="76"/>
        <v>2393.8717634448617</v>
      </c>
      <c r="AB267" s="38">
        <f t="shared" si="77"/>
        <v>7537.9575331545384</v>
      </c>
    </row>
    <row r="268" spans="12:28" x14ac:dyDescent="0.2">
      <c r="L268">
        <v>267</v>
      </c>
      <c r="M268" s="37">
        <f t="shared" si="65"/>
        <v>2180.7453200342161</v>
      </c>
      <c r="N268" s="13">
        <f t="shared" si="66"/>
        <v>61703.611498036051</v>
      </c>
      <c r="O268" s="13">
        <f t="shared" si="67"/>
        <v>2411.8449885661862</v>
      </c>
      <c r="P268" s="13">
        <f t="shared" si="68"/>
        <v>7537.9575331545375</v>
      </c>
      <c r="Q268" s="37">
        <f t="shared" si="78"/>
        <v>2200.1177917217556</v>
      </c>
      <c r="R268" s="13">
        <f t="shared" si="69"/>
        <v>122279.90504110277</v>
      </c>
      <c r="S268" s="13">
        <f t="shared" si="70"/>
        <v>2658.0949641603429</v>
      </c>
      <c r="T268" s="38">
        <f t="shared" si="71"/>
        <v>7537.9575331545375</v>
      </c>
      <c r="U268" s="37">
        <f t="shared" si="79"/>
        <v>3393.2761540949668</v>
      </c>
      <c r="V268" s="13">
        <f t="shared" si="72"/>
        <v>61139.952520551386</v>
      </c>
      <c r="W268" s="13">
        <f t="shared" si="73"/>
        <v>3622.2647403142605</v>
      </c>
      <c r="X268" s="38">
        <f t="shared" si="74"/>
        <v>7537.9575331545384</v>
      </c>
      <c r="Y268" s="37">
        <f t="shared" si="80"/>
        <v>2180.1830072432476</v>
      </c>
      <c r="Z268" s="13">
        <f t="shared" si="75"/>
        <v>56841.209149629343</v>
      </c>
      <c r="AA268" s="13">
        <f t="shared" si="76"/>
        <v>2393.0714310246308</v>
      </c>
      <c r="AB268" s="38">
        <f t="shared" si="77"/>
        <v>7537.9575331545384</v>
      </c>
    </row>
    <row r="269" spans="12:28" x14ac:dyDescent="0.2">
      <c r="L269">
        <v>268</v>
      </c>
      <c r="M269" s="37">
        <f t="shared" si="65"/>
        <v>2180.7453200342161</v>
      </c>
      <c r="N269" s="13">
        <f t="shared" si="66"/>
        <v>61703.611498036051</v>
      </c>
      <c r="O269" s="13">
        <f t="shared" si="67"/>
        <v>2410.9826763701717</v>
      </c>
      <c r="P269" s="13">
        <f t="shared" si="68"/>
        <v>7537.9575331545375</v>
      </c>
      <c r="Q269" s="37">
        <f t="shared" si="78"/>
        <v>2200.1177917217556</v>
      </c>
      <c r="R269" s="13">
        <f t="shared" si="69"/>
        <v>122279.90504110277</v>
      </c>
      <c r="S269" s="13">
        <f t="shared" si="70"/>
        <v>2656.3860941139301</v>
      </c>
      <c r="T269" s="38">
        <f t="shared" si="71"/>
        <v>7537.9575331545375</v>
      </c>
      <c r="U269" s="37">
        <f t="shared" si="79"/>
        <v>3393.2761540949668</v>
      </c>
      <c r="V269" s="13">
        <f t="shared" si="72"/>
        <v>61139.952520551386</v>
      </c>
      <c r="W269" s="13">
        <f t="shared" si="73"/>
        <v>3621.4103052910541</v>
      </c>
      <c r="X269" s="38">
        <f t="shared" si="74"/>
        <v>7537.9575331545384</v>
      </c>
      <c r="Y269" s="37">
        <f t="shared" si="80"/>
        <v>2180.1830072432476</v>
      </c>
      <c r="Z269" s="13">
        <f t="shared" si="75"/>
        <v>56841.209149629343</v>
      </c>
      <c r="AA269" s="13">
        <f t="shared" si="76"/>
        <v>2392.2770712344018</v>
      </c>
      <c r="AB269" s="38">
        <f t="shared" si="77"/>
        <v>7537.9575331545384</v>
      </c>
    </row>
    <row r="270" spans="12:28" x14ac:dyDescent="0.2">
      <c r="L270">
        <v>269</v>
      </c>
      <c r="M270" s="37">
        <f t="shared" si="65"/>
        <v>2180.7453200342161</v>
      </c>
      <c r="N270" s="13">
        <f t="shared" si="66"/>
        <v>61703.611498036051</v>
      </c>
      <c r="O270" s="13">
        <f t="shared" si="67"/>
        <v>2410.1267754172495</v>
      </c>
      <c r="P270" s="13">
        <f t="shared" si="68"/>
        <v>7537.9575331545375</v>
      </c>
      <c r="Q270" s="37">
        <f t="shared" si="78"/>
        <v>2200.1177917217556</v>
      </c>
      <c r="R270" s="13">
        <f t="shared" si="69"/>
        <v>122279.90504110277</v>
      </c>
      <c r="S270" s="13">
        <f t="shared" si="70"/>
        <v>2654.6899294210225</v>
      </c>
      <c r="T270" s="38">
        <f t="shared" si="71"/>
        <v>7537.9575331545375</v>
      </c>
      <c r="U270" s="37">
        <f t="shared" si="79"/>
        <v>3393.2761540949668</v>
      </c>
      <c r="V270" s="13">
        <f t="shared" si="72"/>
        <v>61139.952520551386</v>
      </c>
      <c r="W270" s="13">
        <f t="shared" si="73"/>
        <v>3620.5622229446003</v>
      </c>
      <c r="X270" s="38">
        <f t="shared" si="74"/>
        <v>7537.9575331545384</v>
      </c>
      <c r="Y270" s="37">
        <f t="shared" si="80"/>
        <v>2180.1830072432476</v>
      </c>
      <c r="Z270" s="13">
        <f t="shared" si="75"/>
        <v>56841.209149629343</v>
      </c>
      <c r="AA270" s="13">
        <f t="shared" si="76"/>
        <v>2391.4886174649182</v>
      </c>
      <c r="AB270" s="38">
        <f t="shared" si="77"/>
        <v>7537.9575331545384</v>
      </c>
    </row>
    <row r="271" spans="12:28" x14ac:dyDescent="0.2">
      <c r="L271">
        <v>270</v>
      </c>
      <c r="M271" s="37">
        <f t="shared" si="65"/>
        <v>2180.7453200342161</v>
      </c>
      <c r="N271" s="13">
        <f t="shared" si="66"/>
        <v>61703.611498036051</v>
      </c>
      <c r="O271" s="13">
        <f t="shared" si="67"/>
        <v>2409.2772144713867</v>
      </c>
      <c r="P271" s="13">
        <f t="shared" si="68"/>
        <v>7537.9575331545375</v>
      </c>
      <c r="Q271" s="37">
        <f t="shared" si="78"/>
        <v>2200.1177917217556</v>
      </c>
      <c r="R271" s="13">
        <f t="shared" si="69"/>
        <v>122279.90504110277</v>
      </c>
      <c r="S271" s="13">
        <f t="shared" si="70"/>
        <v>2653.0063289110249</v>
      </c>
      <c r="T271" s="38">
        <f t="shared" si="71"/>
        <v>7537.9575331545375</v>
      </c>
      <c r="U271" s="37">
        <f t="shared" si="79"/>
        <v>3393.2761540949668</v>
      </c>
      <c r="V271" s="13">
        <f t="shared" si="72"/>
        <v>61139.952520551386</v>
      </c>
      <c r="W271" s="13">
        <f t="shared" si="73"/>
        <v>3619.7204226896015</v>
      </c>
      <c r="X271" s="38">
        <f t="shared" si="74"/>
        <v>7537.9575331545384</v>
      </c>
      <c r="Y271" s="37">
        <f t="shared" si="80"/>
        <v>2180.1830072432476</v>
      </c>
      <c r="Z271" s="13">
        <f t="shared" si="75"/>
        <v>56841.209149629343</v>
      </c>
      <c r="AA271" s="13">
        <f t="shared" si="76"/>
        <v>2390.7060040937267</v>
      </c>
      <c r="AB271" s="38">
        <f t="shared" si="77"/>
        <v>7537.9575331545384</v>
      </c>
    </row>
    <row r="272" spans="12:28" x14ac:dyDescent="0.2">
      <c r="L272">
        <v>271</v>
      </c>
      <c r="M272" s="37">
        <f t="shared" si="65"/>
        <v>2180.7453200342161</v>
      </c>
      <c r="N272" s="13">
        <f t="shared" si="66"/>
        <v>61703.611498036051</v>
      </c>
      <c r="O272" s="13">
        <f t="shared" si="67"/>
        <v>2408.4339233480023</v>
      </c>
      <c r="P272" s="13">
        <f t="shared" si="68"/>
        <v>7537.9575331545375</v>
      </c>
      <c r="Q272" s="37">
        <f t="shared" si="78"/>
        <v>2200.1177917217556</v>
      </c>
      <c r="R272" s="13">
        <f t="shared" si="69"/>
        <v>122279.90504110277</v>
      </c>
      <c r="S272" s="13">
        <f t="shared" si="70"/>
        <v>2651.3351534970425</v>
      </c>
      <c r="T272" s="38">
        <f t="shared" si="71"/>
        <v>7537.9575331545375</v>
      </c>
      <c r="U272" s="37">
        <f t="shared" si="79"/>
        <v>3393.2761540949668</v>
      </c>
      <c r="V272" s="13">
        <f t="shared" si="72"/>
        <v>61139.952520551386</v>
      </c>
      <c r="W272" s="13">
        <f t="shared" si="73"/>
        <v>3618.8848349826103</v>
      </c>
      <c r="X272" s="38">
        <f t="shared" si="74"/>
        <v>7537.9575331545384</v>
      </c>
      <c r="Y272" s="37">
        <f t="shared" si="80"/>
        <v>2180.1830072432476</v>
      </c>
      <c r="Z272" s="13">
        <f t="shared" si="75"/>
        <v>56841.209149629343</v>
      </c>
      <c r="AA272" s="13">
        <f t="shared" si="76"/>
        <v>2389.9291664669722</v>
      </c>
      <c r="AB272" s="38">
        <f t="shared" si="77"/>
        <v>7537.9575331545384</v>
      </c>
    </row>
    <row r="273" spans="12:28" x14ac:dyDescent="0.2">
      <c r="L273">
        <v>272</v>
      </c>
      <c r="M273" s="37">
        <f t="shared" si="65"/>
        <v>2180.7453200342161</v>
      </c>
      <c r="N273" s="13">
        <f t="shared" si="66"/>
        <v>61703.611498036051</v>
      </c>
      <c r="O273" s="13">
        <f t="shared" si="67"/>
        <v>2407.5968328946428</v>
      </c>
      <c r="P273" s="13">
        <f t="shared" si="68"/>
        <v>7537.9575331545375</v>
      </c>
      <c r="Q273" s="37">
        <f t="shared" si="78"/>
        <v>2200.1177917217556</v>
      </c>
      <c r="R273" s="13">
        <f t="shared" si="69"/>
        <v>122279.90504110277</v>
      </c>
      <c r="S273" s="13">
        <f t="shared" si="70"/>
        <v>2649.6762661375747</v>
      </c>
      <c r="T273" s="38">
        <f t="shared" si="71"/>
        <v>7537.9575331545375</v>
      </c>
      <c r="U273" s="37">
        <f t="shared" si="79"/>
        <v>3393.2761540949668</v>
      </c>
      <c r="V273" s="13">
        <f t="shared" si="72"/>
        <v>61139.952520551386</v>
      </c>
      <c r="W273" s="13">
        <f t="shared" si="73"/>
        <v>3618.0553913028762</v>
      </c>
      <c r="X273" s="38">
        <f t="shared" si="74"/>
        <v>7537.9575331545384</v>
      </c>
      <c r="Y273" s="37">
        <f t="shared" si="80"/>
        <v>2180.1830072432476</v>
      </c>
      <c r="Z273" s="13">
        <f t="shared" si="75"/>
        <v>56841.209149629343</v>
      </c>
      <c r="AA273" s="13">
        <f t="shared" si="76"/>
        <v>2389.1580408815908</v>
      </c>
      <c r="AB273" s="38">
        <f t="shared" si="77"/>
        <v>7537.9575331545384</v>
      </c>
    </row>
    <row r="274" spans="12:28" x14ac:dyDescent="0.2">
      <c r="L274">
        <v>273</v>
      </c>
      <c r="M274" s="37">
        <f t="shared" si="65"/>
        <v>2180.7453200342161</v>
      </c>
      <c r="N274" s="13">
        <f t="shared" si="66"/>
        <v>61703.611498036051</v>
      </c>
      <c r="O274" s="13">
        <f t="shared" si="67"/>
        <v>2406.7658749720772</v>
      </c>
      <c r="P274" s="13">
        <f t="shared" si="68"/>
        <v>7537.9575331545375</v>
      </c>
      <c r="Q274" s="37">
        <f t="shared" si="78"/>
        <v>2200.1177917217556</v>
      </c>
      <c r="R274" s="13">
        <f t="shared" si="69"/>
        <v>122279.90504110277</v>
      </c>
      <c r="S274" s="13">
        <f t="shared" si="70"/>
        <v>2648.0295317990549</v>
      </c>
      <c r="T274" s="38">
        <f t="shared" si="71"/>
        <v>7537.9575331545375</v>
      </c>
      <c r="U274" s="37">
        <f t="shared" si="79"/>
        <v>3393.2761540949668</v>
      </c>
      <c r="V274" s="13">
        <f t="shared" si="72"/>
        <v>61139.952520551386</v>
      </c>
      <c r="W274" s="13">
        <f t="shared" si="73"/>
        <v>3617.2320241336165</v>
      </c>
      <c r="X274" s="38">
        <f t="shared" si="74"/>
        <v>7537.9575331545384</v>
      </c>
      <c r="Y274" s="37">
        <f t="shared" si="80"/>
        <v>2180.1830072432476</v>
      </c>
      <c r="Z274" s="13">
        <f t="shared" si="75"/>
        <v>56841.209149629343</v>
      </c>
      <c r="AA274" s="13">
        <f t="shared" si="76"/>
        <v>2388.3925645678974</v>
      </c>
      <c r="AB274" s="38">
        <f t="shared" si="77"/>
        <v>7537.9575331545384</v>
      </c>
    </row>
    <row r="275" spans="12:28" x14ac:dyDescent="0.2">
      <c r="L275">
        <v>274</v>
      </c>
      <c r="M275" s="37">
        <f t="shared" si="65"/>
        <v>2180.7453200342161</v>
      </c>
      <c r="N275" s="13">
        <f t="shared" si="66"/>
        <v>61703.611498036051</v>
      </c>
      <c r="O275" s="13">
        <f t="shared" si="67"/>
        <v>2405.9409824358077</v>
      </c>
      <c r="P275" s="13">
        <f t="shared" si="68"/>
        <v>7537.9575331545375</v>
      </c>
      <c r="Q275" s="37">
        <f t="shared" si="78"/>
        <v>2200.1177917217556</v>
      </c>
      <c r="R275" s="13">
        <f t="shared" si="69"/>
        <v>122279.90504110277</v>
      </c>
      <c r="S275" s="13">
        <f t="shared" si="70"/>
        <v>2646.394817419211</v>
      </c>
      <c r="T275" s="38">
        <f t="shared" si="71"/>
        <v>7537.9575331545375</v>
      </c>
      <c r="U275" s="37">
        <f t="shared" si="79"/>
        <v>3393.2761540949668</v>
      </c>
      <c r="V275" s="13">
        <f t="shared" si="72"/>
        <v>61139.952520551386</v>
      </c>
      <c r="W275" s="13">
        <f t="shared" si="73"/>
        <v>3616.4146669436946</v>
      </c>
      <c r="X275" s="38">
        <f t="shared" si="74"/>
        <v>7537.9575331545384</v>
      </c>
      <c r="Y275" s="37">
        <f t="shared" si="80"/>
        <v>2180.1830072432476</v>
      </c>
      <c r="Z275" s="13">
        <f t="shared" si="75"/>
        <v>56841.209149629343</v>
      </c>
      <c r="AA275" s="13">
        <f t="shared" si="76"/>
        <v>2387.6326756725516</v>
      </c>
      <c r="AB275" s="38">
        <f t="shared" si="77"/>
        <v>7537.9575331545384</v>
      </c>
    </row>
    <row r="276" spans="12:28" x14ac:dyDescent="0.2">
      <c r="L276">
        <v>275</v>
      </c>
      <c r="M276" s="37">
        <f t="shared" si="65"/>
        <v>2180.7453200342161</v>
      </c>
      <c r="N276" s="13">
        <f t="shared" si="66"/>
        <v>61703.611498036051</v>
      </c>
      <c r="O276" s="13">
        <f t="shared" si="67"/>
        <v>2405.1220891179837</v>
      </c>
      <c r="P276" s="13">
        <f t="shared" si="68"/>
        <v>7537.9575331545375</v>
      </c>
      <c r="Q276" s="37">
        <f t="shared" si="78"/>
        <v>2200.1177917217556</v>
      </c>
      <c r="R276" s="13">
        <f t="shared" si="69"/>
        <v>122279.90504110277</v>
      </c>
      <c r="S276" s="13">
        <f t="shared" si="70"/>
        <v>2644.7719918712201</v>
      </c>
      <c r="T276" s="38">
        <f t="shared" si="71"/>
        <v>7537.9575331545375</v>
      </c>
      <c r="U276" s="37">
        <f t="shared" si="79"/>
        <v>3393.2761540949668</v>
      </c>
      <c r="V276" s="13">
        <f t="shared" si="72"/>
        <v>61139.952520551386</v>
      </c>
      <c r="W276" s="13">
        <f t="shared" si="73"/>
        <v>3615.6032541696991</v>
      </c>
      <c r="X276" s="38">
        <f t="shared" si="74"/>
        <v>7537.9575331545384</v>
      </c>
      <c r="Y276" s="37">
        <f t="shared" si="80"/>
        <v>2180.1830072432476</v>
      </c>
      <c r="Z276" s="13">
        <f t="shared" si="75"/>
        <v>56841.209149629343</v>
      </c>
      <c r="AA276" s="13">
        <f t="shared" si="76"/>
        <v>2386.8783132418998</v>
      </c>
      <c r="AB276" s="38">
        <f t="shared" si="77"/>
        <v>7537.9575331545384</v>
      </c>
    </row>
    <row r="277" spans="12:28" x14ac:dyDescent="0.2">
      <c r="L277">
        <v>276</v>
      </c>
      <c r="M277" s="37">
        <f t="shared" si="65"/>
        <v>2180.7453200342161</v>
      </c>
      <c r="N277" s="13">
        <f t="shared" si="66"/>
        <v>61703.611498036051</v>
      </c>
      <c r="O277" s="13">
        <f t="shared" si="67"/>
        <v>2404.3091298097088</v>
      </c>
      <c r="P277" s="13">
        <f t="shared" si="68"/>
        <v>7537.9575331545375</v>
      </c>
      <c r="Q277" s="37">
        <f t="shared" si="78"/>
        <v>2200.1177917217556</v>
      </c>
      <c r="R277" s="13">
        <f t="shared" si="69"/>
        <v>122279.90504110277</v>
      </c>
      <c r="S277" s="13">
        <f t="shared" si="70"/>
        <v>2643.1609259286497</v>
      </c>
      <c r="T277" s="38">
        <f t="shared" si="71"/>
        <v>7537.9575331545375</v>
      </c>
      <c r="U277" s="37">
        <f t="shared" si="79"/>
        <v>3393.2761540949668</v>
      </c>
      <c r="V277" s="13">
        <f t="shared" si="72"/>
        <v>61139.952520551386</v>
      </c>
      <c r="W277" s="13">
        <f t="shared" si="73"/>
        <v>3614.7977211984139</v>
      </c>
      <c r="X277" s="38">
        <f t="shared" si="74"/>
        <v>7537.9575331545384</v>
      </c>
      <c r="Y277" s="37">
        <f t="shared" si="80"/>
        <v>2180.1830072432476</v>
      </c>
      <c r="Z277" s="13">
        <f t="shared" si="75"/>
        <v>56841.209149629343</v>
      </c>
      <c r="AA277" s="13">
        <f t="shared" si="76"/>
        <v>2386.1294172056728</v>
      </c>
      <c r="AB277" s="38">
        <f t="shared" si="77"/>
        <v>7537.9575331545384</v>
      </c>
    </row>
    <row r="278" spans="12:28" x14ac:dyDescent="0.2">
      <c r="L278">
        <v>277</v>
      </c>
      <c r="M278" s="37">
        <f t="shared" si="65"/>
        <v>2180.7453200342161</v>
      </c>
      <c r="N278" s="13">
        <f t="shared" si="66"/>
        <v>61703.611498036051</v>
      </c>
      <c r="O278" s="13">
        <f t="shared" si="67"/>
        <v>2403.5020402437326</v>
      </c>
      <c r="P278" s="13">
        <f t="shared" si="68"/>
        <v>7537.9575331545375</v>
      </c>
      <c r="Q278" s="37">
        <f t="shared" si="78"/>
        <v>2200.1177917217556</v>
      </c>
      <c r="R278" s="13">
        <f t="shared" si="69"/>
        <v>122279.90504110277</v>
      </c>
      <c r="S278" s="13">
        <f t="shared" si="70"/>
        <v>2641.561492231152</v>
      </c>
      <c r="T278" s="38">
        <f t="shared" si="71"/>
        <v>7537.9575331545375</v>
      </c>
      <c r="U278" s="37">
        <f t="shared" si="79"/>
        <v>3393.2761540949668</v>
      </c>
      <c r="V278" s="13">
        <f t="shared" si="72"/>
        <v>61139.952520551386</v>
      </c>
      <c r="W278" s="13">
        <f t="shared" si="73"/>
        <v>3613.9980043496648</v>
      </c>
      <c r="X278" s="38">
        <f t="shared" si="74"/>
        <v>7537.9575331545384</v>
      </c>
      <c r="Y278" s="37">
        <f t="shared" si="80"/>
        <v>2180.1830072432476</v>
      </c>
      <c r="Z278" s="13">
        <f t="shared" si="75"/>
        <v>56841.209149629343</v>
      </c>
      <c r="AA278" s="13">
        <f t="shared" si="76"/>
        <v>2385.3859283610432</v>
      </c>
      <c r="AB278" s="38">
        <f t="shared" si="77"/>
        <v>7537.9575331545384</v>
      </c>
    </row>
    <row r="279" spans="12:28" x14ac:dyDescent="0.2">
      <c r="L279">
        <v>278</v>
      </c>
      <c r="M279" s="37">
        <f t="shared" si="65"/>
        <v>2180.7453200342161</v>
      </c>
      <c r="N279" s="13">
        <f t="shared" si="66"/>
        <v>61703.611498036051</v>
      </c>
      <c r="O279" s="13">
        <f t="shared" si="67"/>
        <v>2402.7007570775113</v>
      </c>
      <c r="P279" s="13">
        <f t="shared" si="68"/>
        <v>7537.9575331545375</v>
      </c>
      <c r="Q279" s="37">
        <f t="shared" si="78"/>
        <v>2200.1177917217556</v>
      </c>
      <c r="R279" s="13">
        <f t="shared" si="69"/>
        <v>122279.90504110277</v>
      </c>
      <c r="S279" s="13">
        <f t="shared" si="70"/>
        <v>2639.9735652509021</v>
      </c>
      <c r="T279" s="38">
        <f t="shared" si="71"/>
        <v>7537.9575331545375</v>
      </c>
      <c r="U279" s="37">
        <f t="shared" si="79"/>
        <v>3393.2761540949668</v>
      </c>
      <c r="V279" s="13">
        <f t="shared" si="72"/>
        <v>61139.952520551386</v>
      </c>
      <c r="W279" s="13">
        <f t="shared" si="73"/>
        <v>3613.2040408595403</v>
      </c>
      <c r="X279" s="38">
        <f t="shared" si="74"/>
        <v>7537.9575331545384</v>
      </c>
      <c r="Y279" s="37">
        <f t="shared" si="80"/>
        <v>2180.1830072432476</v>
      </c>
      <c r="Z279" s="13">
        <f t="shared" si="75"/>
        <v>56841.209149629343</v>
      </c>
      <c r="AA279" s="13">
        <f t="shared" si="76"/>
        <v>2384.6477883570224</v>
      </c>
      <c r="AB279" s="38">
        <f t="shared" si="77"/>
        <v>7537.9575331545384</v>
      </c>
    </row>
    <row r="280" spans="12:28" x14ac:dyDescent="0.2">
      <c r="L280">
        <v>279</v>
      </c>
      <c r="M280" s="37">
        <f t="shared" si="65"/>
        <v>2180.7453200342161</v>
      </c>
      <c r="N280" s="13">
        <f t="shared" si="66"/>
        <v>61703.611498036051</v>
      </c>
      <c r="O280" s="13">
        <f t="shared" si="67"/>
        <v>2401.9052178766392</v>
      </c>
      <c r="P280" s="13">
        <f t="shared" si="68"/>
        <v>7537.9575331545375</v>
      </c>
      <c r="Q280" s="37">
        <f t="shared" si="78"/>
        <v>2200.1177917217556</v>
      </c>
      <c r="R280" s="13">
        <f t="shared" si="69"/>
        <v>122279.90504110277</v>
      </c>
      <c r="S280" s="13">
        <f t="shared" si="70"/>
        <v>2638.3970212597583</v>
      </c>
      <c r="T280" s="38">
        <f t="shared" si="71"/>
        <v>7537.9575331545375</v>
      </c>
      <c r="U280" s="37">
        <f t="shared" si="79"/>
        <v>3393.2761540949668</v>
      </c>
      <c r="V280" s="13">
        <f t="shared" si="72"/>
        <v>61139.952520551386</v>
      </c>
      <c r="W280" s="13">
        <f t="shared" si="73"/>
        <v>3612.4157688639684</v>
      </c>
      <c r="X280" s="38">
        <f t="shared" si="74"/>
        <v>7537.9575331545384</v>
      </c>
      <c r="Y280" s="37">
        <f t="shared" si="80"/>
        <v>2180.1830072432476</v>
      </c>
      <c r="Z280" s="13">
        <f t="shared" si="75"/>
        <v>56841.209149629343</v>
      </c>
      <c r="AA280" s="13">
        <f t="shared" si="76"/>
        <v>2383.914939679195</v>
      </c>
      <c r="AB280" s="38">
        <f t="shared" si="77"/>
        <v>7537.9575331545384</v>
      </c>
    </row>
    <row r="281" spans="12:28" x14ac:dyDescent="0.2">
      <c r="L281">
        <v>280</v>
      </c>
      <c r="M281" s="37">
        <f t="shared" si="65"/>
        <v>2180.7453200342161</v>
      </c>
      <c r="N281" s="13">
        <f t="shared" si="66"/>
        <v>61703.611498036051</v>
      </c>
      <c r="O281" s="13">
        <f t="shared" si="67"/>
        <v>2401.1153610986307</v>
      </c>
      <c r="P281" s="13">
        <f t="shared" si="68"/>
        <v>7537.9575331545375</v>
      </c>
      <c r="Q281" s="37">
        <f t="shared" si="78"/>
        <v>2200.1177917217556</v>
      </c>
      <c r="R281" s="13">
        <f t="shared" si="69"/>
        <v>122279.90504110277</v>
      </c>
      <c r="S281" s="13">
        <f t="shared" si="70"/>
        <v>2636.8317382971227</v>
      </c>
      <c r="T281" s="38">
        <f t="shared" si="71"/>
        <v>7537.9575331545375</v>
      </c>
      <c r="U281" s="37">
        <f t="shared" si="79"/>
        <v>3393.2761540949668</v>
      </c>
      <c r="V281" s="13">
        <f t="shared" si="72"/>
        <v>61139.952520551386</v>
      </c>
      <c r="W281" s="13">
        <f t="shared" si="73"/>
        <v>3611.6331273826504</v>
      </c>
      <c r="X281" s="38">
        <f t="shared" si="74"/>
        <v>7537.9575331545384</v>
      </c>
      <c r="Y281" s="37">
        <f t="shared" si="80"/>
        <v>2180.1830072432476</v>
      </c>
      <c r="Z281" s="13">
        <f t="shared" si="75"/>
        <v>56841.209149629343</v>
      </c>
      <c r="AA281" s="13">
        <f t="shared" si="76"/>
        <v>2383.1873256347808</v>
      </c>
      <c r="AB281" s="38">
        <f t="shared" si="77"/>
        <v>7537.9575331545384</v>
      </c>
    </row>
    <row r="282" spans="12:28" x14ac:dyDescent="0.2">
      <c r="L282">
        <v>281</v>
      </c>
      <c r="M282" s="37">
        <f t="shared" si="65"/>
        <v>2180.7453200342161</v>
      </c>
      <c r="N282" s="13">
        <f t="shared" si="66"/>
        <v>61703.611498036051</v>
      </c>
      <c r="O282" s="13">
        <f t="shared" si="67"/>
        <v>2400.3311260770488</v>
      </c>
      <c r="P282" s="13">
        <f t="shared" si="68"/>
        <v>7537.9575331545375</v>
      </c>
      <c r="Q282" s="37">
        <f t="shared" si="78"/>
        <v>2200.1177917217556</v>
      </c>
      <c r="R282" s="13">
        <f t="shared" si="69"/>
        <v>122279.90504110277</v>
      </c>
      <c r="S282" s="13">
        <f t="shared" si="70"/>
        <v>2635.2775961384914</v>
      </c>
      <c r="T282" s="38">
        <f t="shared" si="71"/>
        <v>7537.9575331545375</v>
      </c>
      <c r="U282" s="37">
        <f t="shared" si="79"/>
        <v>3393.2761540949668</v>
      </c>
      <c r="V282" s="13">
        <f t="shared" si="72"/>
        <v>61139.952520551386</v>
      </c>
      <c r="W282" s="13">
        <f t="shared" si="73"/>
        <v>3610.8560563033348</v>
      </c>
      <c r="X282" s="38">
        <f t="shared" si="74"/>
        <v>7537.9575331545384</v>
      </c>
      <c r="Y282" s="37">
        <f t="shared" si="80"/>
        <v>2180.1830072432476</v>
      </c>
      <c r="Z282" s="13">
        <f t="shared" si="75"/>
        <v>56841.209149629343</v>
      </c>
      <c r="AA282" s="13">
        <f t="shared" si="76"/>
        <v>2382.4648903380139</v>
      </c>
      <c r="AB282" s="38">
        <f t="shared" si="77"/>
        <v>7537.9575331545384</v>
      </c>
    </row>
    <row r="283" spans="12:28" x14ac:dyDescent="0.2">
      <c r="L283">
        <v>282</v>
      </c>
      <c r="M283" s="37">
        <f t="shared" si="65"/>
        <v>2180.7453200342161</v>
      </c>
      <c r="N283" s="13">
        <f t="shared" si="66"/>
        <v>61703.611498036051</v>
      </c>
      <c r="O283" s="13">
        <f t="shared" si="67"/>
        <v>2399.5524530059752</v>
      </c>
      <c r="P283" s="13">
        <f t="shared" si="68"/>
        <v>7537.9575331545375</v>
      </c>
      <c r="Q283" s="37">
        <f t="shared" si="78"/>
        <v>2200.1177917217556</v>
      </c>
      <c r="R283" s="13">
        <f t="shared" si="69"/>
        <v>122279.90504110277</v>
      </c>
      <c r="S283" s="13">
        <f t="shared" si="70"/>
        <v>2633.734476264673</v>
      </c>
      <c r="T283" s="38">
        <f t="shared" si="71"/>
        <v>7537.9575331545375</v>
      </c>
      <c r="U283" s="37">
        <f t="shared" si="79"/>
        <v>3393.2761540949668</v>
      </c>
      <c r="V283" s="13">
        <f t="shared" si="72"/>
        <v>61139.952520551386</v>
      </c>
      <c r="W283" s="13">
        <f t="shared" si="73"/>
        <v>3610.0844963664258</v>
      </c>
      <c r="X283" s="38">
        <f t="shared" si="74"/>
        <v>7537.9575331545384</v>
      </c>
      <c r="Y283" s="37">
        <f t="shared" si="80"/>
        <v>2180.1830072432476</v>
      </c>
      <c r="Z283" s="13">
        <f t="shared" si="75"/>
        <v>56841.209149629343</v>
      </c>
      <c r="AA283" s="13">
        <f t="shared" si="76"/>
        <v>2381.7475786958339</v>
      </c>
      <c r="AB283" s="38">
        <f t="shared" si="77"/>
        <v>7537.9575331545384</v>
      </c>
    </row>
    <row r="284" spans="12:28" x14ac:dyDescent="0.2">
      <c r="L284">
        <v>283</v>
      </c>
      <c r="M284" s="37">
        <f t="shared" si="65"/>
        <v>2180.7453200342161</v>
      </c>
      <c r="N284" s="13">
        <f t="shared" si="66"/>
        <v>61703.611498036051</v>
      </c>
      <c r="O284" s="13">
        <f t="shared" si="67"/>
        <v>2398.7792829248028</v>
      </c>
      <c r="P284" s="13">
        <f t="shared" si="68"/>
        <v>7537.9575331545375</v>
      </c>
      <c r="Q284" s="37">
        <f t="shared" si="78"/>
        <v>2200.1177917217556</v>
      </c>
      <c r="R284" s="13">
        <f t="shared" si="69"/>
        <v>122279.90504110277</v>
      </c>
      <c r="S284" s="13">
        <f t="shared" si="70"/>
        <v>2632.2022618316596</v>
      </c>
      <c r="T284" s="38">
        <f t="shared" si="71"/>
        <v>7537.9575331545375</v>
      </c>
      <c r="U284" s="37">
        <f t="shared" si="79"/>
        <v>3393.2761540949668</v>
      </c>
      <c r="V284" s="13">
        <f t="shared" si="72"/>
        <v>61139.952520551386</v>
      </c>
      <c r="W284" s="13">
        <f t="shared" si="73"/>
        <v>3609.3183891499189</v>
      </c>
      <c r="X284" s="38">
        <f t="shared" si="74"/>
        <v>7537.9575331545384</v>
      </c>
      <c r="Y284" s="37">
        <f t="shared" si="80"/>
        <v>2180.1830072432476</v>
      </c>
      <c r="Z284" s="13">
        <f t="shared" si="75"/>
        <v>56841.209149629343</v>
      </c>
      <c r="AA284" s="13">
        <f t="shared" si="76"/>
        <v>2381.0353363938812</v>
      </c>
      <c r="AB284" s="38">
        <f t="shared" si="77"/>
        <v>7537.9575331545384</v>
      </c>
    </row>
    <row r="285" spans="12:28" x14ac:dyDescent="0.2">
      <c r="L285">
        <v>284</v>
      </c>
      <c r="M285" s="37">
        <f t="shared" si="65"/>
        <v>2180.7453200342161</v>
      </c>
      <c r="N285" s="13">
        <f t="shared" si="66"/>
        <v>61703.611498036051</v>
      </c>
      <c r="O285" s="13">
        <f t="shared" si="67"/>
        <v>2398.0115577033571</v>
      </c>
      <c r="P285" s="13">
        <f t="shared" si="68"/>
        <v>7537.9575331545375</v>
      </c>
      <c r="Q285" s="37">
        <f t="shared" si="78"/>
        <v>2200.1177917217556</v>
      </c>
      <c r="R285" s="13">
        <f t="shared" si="69"/>
        <v>122279.90504110277</v>
      </c>
      <c r="S285" s="13">
        <f t="shared" si="70"/>
        <v>2630.6808376411313</v>
      </c>
      <c r="T285" s="38">
        <f t="shared" si="71"/>
        <v>7537.9575331545375</v>
      </c>
      <c r="U285" s="37">
        <f t="shared" si="79"/>
        <v>3393.2761540949668</v>
      </c>
      <c r="V285" s="13">
        <f t="shared" si="72"/>
        <v>61139.952520551386</v>
      </c>
      <c r="W285" s="13">
        <f t="shared" si="73"/>
        <v>3608.557677054655</v>
      </c>
      <c r="X285" s="38">
        <f t="shared" si="74"/>
        <v>7537.9575331545384</v>
      </c>
      <c r="Y285" s="37">
        <f t="shared" si="80"/>
        <v>2180.1830072432476</v>
      </c>
      <c r="Z285" s="13">
        <f t="shared" si="75"/>
        <v>56841.209149629343</v>
      </c>
      <c r="AA285" s="13">
        <f t="shared" si="76"/>
        <v>2380.3281098827874</v>
      </c>
      <c r="AB285" s="38">
        <f t="shared" si="77"/>
        <v>7537.9575331545384</v>
      </c>
    </row>
    <row r="286" spans="12:28" x14ac:dyDescent="0.2">
      <c r="L286">
        <v>285</v>
      </c>
      <c r="M286" s="37">
        <f t="shared" si="65"/>
        <v>2180.7453200342161</v>
      </c>
      <c r="N286" s="13">
        <f t="shared" si="66"/>
        <v>61703.611498036051</v>
      </c>
      <c r="O286" s="13">
        <f t="shared" si="67"/>
        <v>2397.249220027325</v>
      </c>
      <c r="P286" s="13">
        <f t="shared" si="68"/>
        <v>7537.9575331545375</v>
      </c>
      <c r="Q286" s="37">
        <f t="shared" si="78"/>
        <v>2200.1177917217556</v>
      </c>
      <c r="R286" s="13">
        <f t="shared" si="69"/>
        <v>122279.90504110277</v>
      </c>
      <c r="S286" s="13">
        <f t="shared" si="70"/>
        <v>2629.1700901115901</v>
      </c>
      <c r="T286" s="38">
        <f t="shared" si="71"/>
        <v>7537.9575331545375</v>
      </c>
      <c r="U286" s="37">
        <f t="shared" si="79"/>
        <v>3393.2761540949668</v>
      </c>
      <c r="V286" s="13">
        <f t="shared" si="72"/>
        <v>61139.952520551386</v>
      </c>
      <c r="W286" s="13">
        <f t="shared" si="73"/>
        <v>3607.8023032898841</v>
      </c>
      <c r="X286" s="38">
        <f t="shared" si="74"/>
        <v>7537.9575331545384</v>
      </c>
      <c r="Y286" s="37">
        <f t="shared" si="80"/>
        <v>2180.1830072432476</v>
      </c>
      <c r="Z286" s="13">
        <f t="shared" si="75"/>
        <v>56841.209149629343</v>
      </c>
      <c r="AA286" s="13">
        <f t="shared" si="76"/>
        <v>2379.6258463647541</v>
      </c>
      <c r="AB286" s="38">
        <f t="shared" si="77"/>
        <v>7537.9575331545384</v>
      </c>
    </row>
    <row r="287" spans="12:28" x14ac:dyDescent="0.2">
      <c r="L287">
        <v>286</v>
      </c>
      <c r="M287" s="37">
        <f t="shared" si="65"/>
        <v>2180.7453200342161</v>
      </c>
      <c r="N287" s="13">
        <f t="shared" si="66"/>
        <v>61703.611498036051</v>
      </c>
      <c r="O287" s="13">
        <f t="shared" si="67"/>
        <v>2396.4922133839923</v>
      </c>
      <c r="P287" s="13">
        <f t="shared" si="68"/>
        <v>7537.9575331545375</v>
      </c>
      <c r="Q287" s="37">
        <f t="shared" si="78"/>
        <v>2200.1177917217556</v>
      </c>
      <c r="R287" s="13">
        <f t="shared" si="69"/>
        <v>122279.90504110277</v>
      </c>
      <c r="S287" s="13">
        <f t="shared" si="70"/>
        <v>2627.6699072500869</v>
      </c>
      <c r="T287" s="38">
        <f t="shared" si="71"/>
        <v>7537.9575331545375</v>
      </c>
      <c r="U287" s="37">
        <f t="shared" si="79"/>
        <v>3393.2761540949668</v>
      </c>
      <c r="V287" s="13">
        <f t="shared" si="72"/>
        <v>61139.952520551386</v>
      </c>
      <c r="W287" s="13">
        <f t="shared" si="73"/>
        <v>3607.0522118591325</v>
      </c>
      <c r="X287" s="38">
        <f t="shared" si="74"/>
        <v>7537.9575331545384</v>
      </c>
      <c r="Y287" s="37">
        <f t="shared" si="80"/>
        <v>2180.1830072432476</v>
      </c>
      <c r="Z287" s="13">
        <f t="shared" si="75"/>
        <v>56841.209149629343</v>
      </c>
      <c r="AA287" s="13">
        <f t="shared" si="76"/>
        <v>2378.9284937804132</v>
      </c>
      <c r="AB287" s="38">
        <f t="shared" si="77"/>
        <v>7537.9575331545384</v>
      </c>
    </row>
    <row r="288" spans="12:28" x14ac:dyDescent="0.2">
      <c r="L288">
        <v>287</v>
      </c>
      <c r="M288" s="37">
        <f t="shared" si="65"/>
        <v>2180.7453200342161</v>
      </c>
      <c r="N288" s="13">
        <f t="shared" si="66"/>
        <v>61703.611498036051</v>
      </c>
      <c r="O288" s="13">
        <f t="shared" si="67"/>
        <v>2395.7404820482789</v>
      </c>
      <c r="P288" s="13">
        <f t="shared" si="68"/>
        <v>7537.9575331545375</v>
      </c>
      <c r="Q288" s="37">
        <f t="shared" si="78"/>
        <v>2200.1177917217556</v>
      </c>
      <c r="R288" s="13">
        <f t="shared" si="69"/>
        <v>122279.90504110277</v>
      </c>
      <c r="S288" s="13">
        <f t="shared" si="70"/>
        <v>2626.1801786245528</v>
      </c>
      <c r="T288" s="38">
        <f t="shared" si="71"/>
        <v>7537.9575331545375</v>
      </c>
      <c r="U288" s="37">
        <f t="shared" si="79"/>
        <v>3393.2761540949668</v>
      </c>
      <c r="V288" s="13">
        <f t="shared" si="72"/>
        <v>61139.952520551386</v>
      </c>
      <c r="W288" s="13">
        <f t="shared" si="73"/>
        <v>3606.3073475463652</v>
      </c>
      <c r="X288" s="38">
        <f t="shared" si="74"/>
        <v>7537.9575331545384</v>
      </c>
      <c r="Y288" s="37">
        <f t="shared" si="80"/>
        <v>2180.1830072432476</v>
      </c>
      <c r="Z288" s="13">
        <f t="shared" si="75"/>
        <v>56841.209149629343</v>
      </c>
      <c r="AA288" s="13">
        <f t="shared" si="76"/>
        <v>2378.2360007959633</v>
      </c>
      <c r="AB288" s="38">
        <f t="shared" si="77"/>
        <v>7537.9575331545384</v>
      </c>
    </row>
    <row r="289" spans="12:28" x14ac:dyDescent="0.2">
      <c r="L289">
        <v>288</v>
      </c>
      <c r="M289" s="37">
        <f t="shared" si="65"/>
        <v>2180.7453200342161</v>
      </c>
      <c r="N289" s="13">
        <f t="shared" si="66"/>
        <v>61703.611498036051</v>
      </c>
      <c r="O289" s="13">
        <f t="shared" si="67"/>
        <v>2394.9939710690633</v>
      </c>
      <c r="P289" s="13">
        <f t="shared" si="68"/>
        <v>7537.9575331545375</v>
      </c>
      <c r="Q289" s="37">
        <f t="shared" si="78"/>
        <v>2200.1177917217556</v>
      </c>
      <c r="R289" s="13">
        <f t="shared" si="69"/>
        <v>122279.90504110277</v>
      </c>
      <c r="S289" s="13">
        <f t="shared" si="70"/>
        <v>2624.7007953366956</v>
      </c>
      <c r="T289" s="38">
        <f t="shared" si="71"/>
        <v>7537.9575331545375</v>
      </c>
      <c r="U289" s="37">
        <f t="shared" si="79"/>
        <v>3393.2761540949668</v>
      </c>
      <c r="V289" s="13">
        <f t="shared" si="72"/>
        <v>61139.952520551386</v>
      </c>
      <c r="W289" s="13">
        <f t="shared" si="73"/>
        <v>3605.5676559024369</v>
      </c>
      <c r="X289" s="38">
        <f t="shared" si="74"/>
        <v>7537.9575331545384</v>
      </c>
      <c r="Y289" s="37">
        <f t="shared" si="80"/>
        <v>2180.1830072432476</v>
      </c>
      <c r="Z289" s="13">
        <f t="shared" si="75"/>
        <v>56841.209149629343</v>
      </c>
      <c r="AA289" s="13">
        <f t="shared" si="76"/>
        <v>2377.5483167905718</v>
      </c>
      <c r="AB289" s="38">
        <f t="shared" si="77"/>
        <v>7537.9575331545384</v>
      </c>
    </row>
    <row r="290" spans="12:28" x14ac:dyDescent="0.2">
      <c r="L290">
        <v>289</v>
      </c>
      <c r="M290" s="37">
        <f t="shared" si="65"/>
        <v>2180.7453200342161</v>
      </c>
      <c r="N290" s="13">
        <f t="shared" si="66"/>
        <v>61703.611498036051</v>
      </c>
      <c r="O290" s="13">
        <f t="shared" si="67"/>
        <v>2394.252626255794</v>
      </c>
      <c r="P290" s="13">
        <f t="shared" si="68"/>
        <v>7537.9575331545375</v>
      </c>
      <c r="Q290" s="37">
        <f t="shared" si="78"/>
        <v>2200.1177917217556</v>
      </c>
      <c r="R290" s="13">
        <f t="shared" si="69"/>
        <v>122279.90504110277</v>
      </c>
      <c r="S290" s="13">
        <f t="shared" si="70"/>
        <v>2623.2316499954677</v>
      </c>
      <c r="T290" s="38">
        <f t="shared" si="71"/>
        <v>7537.9575331545375</v>
      </c>
      <c r="U290" s="37">
        <f t="shared" si="79"/>
        <v>3393.2761540949668</v>
      </c>
      <c r="V290" s="13">
        <f t="shared" si="72"/>
        <v>61139.952520551386</v>
      </c>
      <c r="W290" s="13">
        <f t="shared" si="73"/>
        <v>3604.8330832318229</v>
      </c>
      <c r="X290" s="38">
        <f t="shared" si="74"/>
        <v>7537.9575331545384</v>
      </c>
      <c r="Y290" s="37">
        <f t="shared" si="80"/>
        <v>2180.1830072432476</v>
      </c>
      <c r="Z290" s="13">
        <f t="shared" si="75"/>
        <v>56841.209149629343</v>
      </c>
      <c r="AA290" s="13">
        <f t="shared" si="76"/>
        <v>2376.8653918440414</v>
      </c>
      <c r="AB290" s="38">
        <f t="shared" si="77"/>
        <v>7537.9575331545384</v>
      </c>
    </row>
    <row r="291" spans="12:28" x14ac:dyDescent="0.2">
      <c r="L291">
        <v>290</v>
      </c>
      <c r="M291" s="37">
        <f t="shared" si="65"/>
        <v>2180.7453200342161</v>
      </c>
      <c r="N291" s="13">
        <f t="shared" si="66"/>
        <v>61703.611498036051</v>
      </c>
      <c r="O291" s="13">
        <f t="shared" si="67"/>
        <v>2393.516394165375</v>
      </c>
      <c r="P291" s="13">
        <f t="shared" si="68"/>
        <v>7537.9575331545375</v>
      </c>
      <c r="Q291" s="37">
        <f t="shared" si="78"/>
        <v>2200.1177917217556</v>
      </c>
      <c r="R291" s="13">
        <f t="shared" si="69"/>
        <v>122279.90504110277</v>
      </c>
      <c r="S291" s="13">
        <f t="shared" si="70"/>
        <v>2621.7726366910756</v>
      </c>
      <c r="T291" s="38">
        <f t="shared" si="71"/>
        <v>7537.9575331545375</v>
      </c>
      <c r="U291" s="37">
        <f t="shared" si="79"/>
        <v>3393.2761540949668</v>
      </c>
      <c r="V291" s="13">
        <f t="shared" si="72"/>
        <v>61139.952520551386</v>
      </c>
      <c r="W291" s="13">
        <f t="shared" si="73"/>
        <v>3604.1035765796269</v>
      </c>
      <c r="X291" s="38">
        <f t="shared" si="74"/>
        <v>7537.9575331545384</v>
      </c>
      <c r="Y291" s="37">
        <f t="shared" si="80"/>
        <v>2180.1830072432476</v>
      </c>
      <c r="Z291" s="13">
        <f t="shared" si="75"/>
        <v>56841.209149629343</v>
      </c>
      <c r="AA291" s="13">
        <f t="shared" si="76"/>
        <v>2376.187176724728</v>
      </c>
      <c r="AB291" s="38">
        <f t="shared" si="77"/>
        <v>7537.9575331545384</v>
      </c>
    </row>
    <row r="292" spans="12:28" x14ac:dyDescent="0.2">
      <c r="L292">
        <v>291</v>
      </c>
      <c r="M292" s="37">
        <f t="shared" si="65"/>
        <v>2180.7453200342161</v>
      </c>
      <c r="N292" s="13">
        <f t="shared" si="66"/>
        <v>61703.611498036051</v>
      </c>
      <c r="O292" s="13">
        <f t="shared" si="67"/>
        <v>2392.7852220893228</v>
      </c>
      <c r="P292" s="13">
        <f t="shared" si="68"/>
        <v>7537.9575331545375</v>
      </c>
      <c r="Q292" s="37">
        <f t="shared" si="78"/>
        <v>2200.1177917217556</v>
      </c>
      <c r="R292" s="13">
        <f t="shared" si="69"/>
        <v>122279.90504110277</v>
      </c>
      <c r="S292" s="13">
        <f t="shared" si="70"/>
        <v>2620.3236509695316</v>
      </c>
      <c r="T292" s="38">
        <f t="shared" si="71"/>
        <v>7537.9575331545375</v>
      </c>
      <c r="U292" s="37">
        <f t="shared" si="79"/>
        <v>3393.2761540949668</v>
      </c>
      <c r="V292" s="13">
        <f t="shared" si="72"/>
        <v>61139.952520551386</v>
      </c>
      <c r="W292" s="13">
        <f t="shared" si="73"/>
        <v>3603.3790837188549</v>
      </c>
      <c r="X292" s="38">
        <f t="shared" si="74"/>
        <v>7537.9575331545384</v>
      </c>
      <c r="Y292" s="37">
        <f t="shared" si="80"/>
        <v>2180.1830072432476</v>
      </c>
      <c r="Z292" s="13">
        <f t="shared" si="75"/>
        <v>56841.209149629343</v>
      </c>
      <c r="AA292" s="13">
        <f t="shared" si="76"/>
        <v>2375.5136228777128</v>
      </c>
      <c r="AB292" s="38">
        <f t="shared" si="77"/>
        <v>7537.9575331545384</v>
      </c>
    </row>
    <row r="293" spans="12:28" x14ac:dyDescent="0.2">
      <c r="L293">
        <v>292</v>
      </c>
      <c r="M293" s="37">
        <f t="shared" si="65"/>
        <v>2180.7453200342161</v>
      </c>
      <c r="N293" s="13">
        <f t="shared" si="66"/>
        <v>61703.611498036051</v>
      </c>
      <c r="O293" s="13">
        <f t="shared" si="67"/>
        <v>2392.059058041189</v>
      </c>
      <c r="P293" s="13">
        <f t="shared" si="68"/>
        <v>7537.9575331545375</v>
      </c>
      <c r="Q293" s="37">
        <f t="shared" si="78"/>
        <v>2200.1177917217556</v>
      </c>
      <c r="R293" s="13">
        <f t="shared" si="69"/>
        <v>122279.90504110277</v>
      </c>
      <c r="S293" s="13">
        <f t="shared" si="70"/>
        <v>2618.8845898077238</v>
      </c>
      <c r="T293" s="38">
        <f t="shared" si="71"/>
        <v>7537.9575331545375</v>
      </c>
      <c r="U293" s="37">
        <f t="shared" si="79"/>
        <v>3393.2761540949668</v>
      </c>
      <c r="V293" s="13">
        <f t="shared" si="72"/>
        <v>61139.952520551386</v>
      </c>
      <c r="W293" s="13">
        <f t="shared" si="73"/>
        <v>3602.6595531379512</v>
      </c>
      <c r="X293" s="38">
        <f t="shared" si="74"/>
        <v>7537.9575331545384</v>
      </c>
      <c r="Y293" s="37">
        <f t="shared" si="80"/>
        <v>2180.1830072432476</v>
      </c>
      <c r="Z293" s="13">
        <f t="shared" si="75"/>
        <v>56841.209149629343</v>
      </c>
      <c r="AA293" s="13">
        <f t="shared" si="76"/>
        <v>2374.8446824132111</v>
      </c>
      <c r="AB293" s="38">
        <f t="shared" si="77"/>
        <v>7537.9575331545384</v>
      </c>
    </row>
    <row r="294" spans="12:28" x14ac:dyDescent="0.2">
      <c r="L294">
        <v>293</v>
      </c>
      <c r="M294" s="37">
        <f t="shared" si="65"/>
        <v>2180.7453200342161</v>
      </c>
      <c r="N294" s="13">
        <f t="shared" si="66"/>
        <v>61703.611498036051</v>
      </c>
      <c r="O294" s="13">
        <f t="shared" si="67"/>
        <v>2391.3378507442367</v>
      </c>
      <c r="P294" s="13">
        <f t="shared" si="68"/>
        <v>7537.9575331545375</v>
      </c>
      <c r="Q294" s="37">
        <f t="shared" si="78"/>
        <v>2200.1177917217556</v>
      </c>
      <c r="R294" s="13">
        <f t="shared" si="69"/>
        <v>122279.90504110277</v>
      </c>
      <c r="S294" s="13">
        <f t="shared" si="70"/>
        <v>2617.4553515890007</v>
      </c>
      <c r="T294" s="38">
        <f t="shared" si="71"/>
        <v>7537.9575331545375</v>
      </c>
      <c r="U294" s="37">
        <f t="shared" si="79"/>
        <v>3393.2761540949668</v>
      </c>
      <c r="V294" s="13">
        <f t="shared" si="72"/>
        <v>61139.952520551386</v>
      </c>
      <c r="W294" s="13">
        <f t="shared" si="73"/>
        <v>3601.9449340285892</v>
      </c>
      <c r="X294" s="38">
        <f t="shared" si="74"/>
        <v>7537.9575331545384</v>
      </c>
      <c r="Y294" s="37">
        <f t="shared" si="80"/>
        <v>2180.1830072432476</v>
      </c>
      <c r="Z294" s="13">
        <f t="shared" si="75"/>
        <v>56841.209149629343</v>
      </c>
      <c r="AA294" s="13">
        <f t="shared" si="76"/>
        <v>2374.180308095225</v>
      </c>
      <c r="AB294" s="38">
        <f t="shared" si="77"/>
        <v>7537.9575331545384</v>
      </c>
    </row>
    <row r="295" spans="12:28" x14ac:dyDescent="0.2">
      <c r="L295">
        <v>294</v>
      </c>
      <c r="M295" s="37">
        <f t="shared" si="65"/>
        <v>2180.7453200342161</v>
      </c>
      <c r="N295" s="13">
        <f t="shared" si="66"/>
        <v>61703.611498036051</v>
      </c>
      <c r="O295" s="13">
        <f t="shared" si="67"/>
        <v>2390.6215496193727</v>
      </c>
      <c r="P295" s="13">
        <f t="shared" si="68"/>
        <v>7537.9575331545375</v>
      </c>
      <c r="Q295" s="37">
        <f t="shared" si="78"/>
        <v>2200.1177917217556</v>
      </c>
      <c r="R295" s="13">
        <f t="shared" si="69"/>
        <v>122279.90504110277</v>
      </c>
      <c r="S295" s="13">
        <f t="shared" si="70"/>
        <v>2616.0358360792479</v>
      </c>
      <c r="T295" s="38">
        <f t="shared" si="71"/>
        <v>7537.9575331545375</v>
      </c>
      <c r="U295" s="37">
        <f t="shared" si="79"/>
        <v>3393.2761540949668</v>
      </c>
      <c r="V295" s="13">
        <f t="shared" si="72"/>
        <v>61139.952520551386</v>
      </c>
      <c r="W295" s="13">
        <f t="shared" si="73"/>
        <v>3601.235176273713</v>
      </c>
      <c r="X295" s="38">
        <f t="shared" si="74"/>
        <v>7537.9575331545384</v>
      </c>
      <c r="Y295" s="37">
        <f t="shared" si="80"/>
        <v>2180.1830072432476</v>
      </c>
      <c r="Z295" s="13">
        <f t="shared" si="75"/>
        <v>56841.209149629343</v>
      </c>
      <c r="AA295" s="13">
        <f t="shared" si="76"/>
        <v>2373.5204533304222</v>
      </c>
      <c r="AB295" s="38">
        <f t="shared" si="77"/>
        <v>7537.9575331545384</v>
      </c>
    </row>
    <row r="296" spans="12:28" x14ac:dyDescent="0.2">
      <c r="L296">
        <v>295</v>
      </c>
      <c r="M296" s="37">
        <f t="shared" si="65"/>
        <v>2180.7453200342161</v>
      </c>
      <c r="N296" s="13">
        <f t="shared" si="66"/>
        <v>61703.611498036051</v>
      </c>
      <c r="O296" s="13">
        <f t="shared" si="67"/>
        <v>2389.9101047733211</v>
      </c>
      <c r="P296" s="13">
        <f t="shared" si="68"/>
        <v>7537.9575331545375</v>
      </c>
      <c r="Q296" s="37">
        <f t="shared" si="78"/>
        <v>2200.1177917217556</v>
      </c>
      <c r="R296" s="13">
        <f t="shared" si="69"/>
        <v>122279.90504110277</v>
      </c>
      <c r="S296" s="13">
        <f t="shared" si="70"/>
        <v>2614.6259444034599</v>
      </c>
      <c r="T296" s="38">
        <f t="shared" si="71"/>
        <v>7537.9575331545375</v>
      </c>
      <c r="U296" s="37">
        <f t="shared" si="79"/>
        <v>3393.2761540949668</v>
      </c>
      <c r="V296" s="13">
        <f t="shared" si="72"/>
        <v>61139.952520551386</v>
      </c>
      <c r="W296" s="13">
        <f t="shared" si="73"/>
        <v>3600.5302304358188</v>
      </c>
      <c r="X296" s="38">
        <f t="shared" si="74"/>
        <v>7537.9575331545384</v>
      </c>
      <c r="Y296" s="37">
        <f t="shared" si="80"/>
        <v>2180.1830072432476</v>
      </c>
      <c r="Z296" s="13">
        <f t="shared" si="75"/>
        <v>56841.209149629343</v>
      </c>
      <c r="AA296" s="13">
        <f t="shared" si="76"/>
        <v>2372.8650721572453</v>
      </c>
      <c r="AB296" s="38">
        <f t="shared" si="77"/>
        <v>7537.9575331545384</v>
      </c>
    </row>
    <row r="297" spans="12:28" x14ac:dyDescent="0.2">
      <c r="L297">
        <v>296</v>
      </c>
      <c r="M297" s="37">
        <f t="shared" si="65"/>
        <v>2180.7453200342161</v>
      </c>
      <c r="N297" s="13">
        <f t="shared" si="66"/>
        <v>61703.611498036051</v>
      </c>
      <c r="O297" s="13">
        <f t="shared" si="67"/>
        <v>2389.2034669870404</v>
      </c>
      <c r="P297" s="13">
        <f t="shared" si="68"/>
        <v>7537.9575331545375</v>
      </c>
      <c r="Q297" s="37">
        <f t="shared" si="78"/>
        <v>2200.1177917217556</v>
      </c>
      <c r="R297" s="13">
        <f t="shared" si="69"/>
        <v>122279.90504110277</v>
      </c>
      <c r="S297" s="13">
        <f t="shared" si="70"/>
        <v>2613.2255790227782</v>
      </c>
      <c r="T297" s="38">
        <f t="shared" si="71"/>
        <v>7537.9575331545375</v>
      </c>
      <c r="U297" s="37">
        <f t="shared" si="79"/>
        <v>3393.2761540949668</v>
      </c>
      <c r="V297" s="13">
        <f t="shared" si="72"/>
        <v>61139.952520551386</v>
      </c>
      <c r="W297" s="13">
        <f t="shared" si="73"/>
        <v>3599.8300477454782</v>
      </c>
      <c r="X297" s="38">
        <f t="shared" si="74"/>
        <v>7537.9575331545384</v>
      </c>
      <c r="Y297" s="37">
        <f t="shared" si="80"/>
        <v>2180.1830072432476</v>
      </c>
      <c r="Z297" s="13">
        <f t="shared" si="75"/>
        <v>56841.209149629343</v>
      </c>
      <c r="AA297" s="13">
        <f t="shared" si="76"/>
        <v>2372.2141192352387</v>
      </c>
      <c r="AB297" s="38">
        <f t="shared" si="77"/>
        <v>7537.9575331545384</v>
      </c>
    </row>
    <row r="298" spans="12:28" x14ac:dyDescent="0.2">
      <c r="L298">
        <v>297</v>
      </c>
      <c r="M298" s="37">
        <f t="shared" si="65"/>
        <v>2180.7453200342161</v>
      </c>
      <c r="N298" s="13">
        <f t="shared" si="66"/>
        <v>61703.611498036051</v>
      </c>
      <c r="O298" s="13">
        <f t="shared" si="67"/>
        <v>2388.5015877043711</v>
      </c>
      <c r="P298" s="13">
        <f t="shared" si="68"/>
        <v>7537.9575331545375</v>
      </c>
      <c r="Q298" s="37">
        <f t="shared" si="78"/>
        <v>2200.1177917217556</v>
      </c>
      <c r="R298" s="13">
        <f t="shared" si="69"/>
        <v>122279.90504110277</v>
      </c>
      <c r="S298" s="13">
        <f t="shared" si="70"/>
        <v>2611.8346437120008</v>
      </c>
      <c r="T298" s="38">
        <f t="shared" si="71"/>
        <v>7537.9575331545375</v>
      </c>
      <c r="U298" s="37">
        <f t="shared" si="79"/>
        <v>3393.2761540949668</v>
      </c>
      <c r="V298" s="13">
        <f t="shared" si="72"/>
        <v>61139.952520551386</v>
      </c>
      <c r="W298" s="13">
        <f t="shared" si="73"/>
        <v>3599.1345800900895</v>
      </c>
      <c r="X298" s="38">
        <f t="shared" si="74"/>
        <v>7537.9575331545384</v>
      </c>
      <c r="Y298" s="37">
        <f t="shared" si="80"/>
        <v>2180.1830072432476</v>
      </c>
      <c r="Z298" s="13">
        <f t="shared" si="75"/>
        <v>56841.209149629343</v>
      </c>
      <c r="AA298" s="13">
        <f t="shared" si="76"/>
        <v>2371.5675498345922</v>
      </c>
      <c r="AB298" s="38">
        <f t="shared" si="77"/>
        <v>7537.9575331545384</v>
      </c>
    </row>
    <row r="299" spans="12:28" x14ac:dyDescent="0.2">
      <c r="L299">
        <v>298</v>
      </c>
      <c r="M299" s="37">
        <f t="shared" si="65"/>
        <v>2180.7453200342161</v>
      </c>
      <c r="N299" s="13">
        <f t="shared" si="66"/>
        <v>61703.611498036051</v>
      </c>
      <c r="O299" s="13">
        <f t="shared" si="67"/>
        <v>2387.8044190209143</v>
      </c>
      <c r="P299" s="13">
        <f t="shared" si="68"/>
        <v>7537.9575331545375</v>
      </c>
      <c r="Q299" s="37">
        <f t="shared" si="78"/>
        <v>2200.1177917217556</v>
      </c>
      <c r="R299" s="13">
        <f t="shared" si="69"/>
        <v>122279.90504110277</v>
      </c>
      <c r="S299" s="13">
        <f t="shared" si="70"/>
        <v>2610.4530435375368</v>
      </c>
      <c r="T299" s="38">
        <f t="shared" si="71"/>
        <v>7537.9575331545375</v>
      </c>
      <c r="U299" s="37">
        <f t="shared" si="79"/>
        <v>3393.2761540949668</v>
      </c>
      <c r="V299" s="13">
        <f t="shared" si="72"/>
        <v>61139.952520551386</v>
      </c>
      <c r="W299" s="13">
        <f t="shared" si="73"/>
        <v>3598.4437800028572</v>
      </c>
      <c r="X299" s="38">
        <f t="shared" si="74"/>
        <v>7537.9575331545384</v>
      </c>
      <c r="Y299" s="37">
        <f t="shared" si="80"/>
        <v>2180.1830072432476</v>
      </c>
      <c r="Z299" s="13">
        <f t="shared" si="75"/>
        <v>56841.209149629343</v>
      </c>
      <c r="AA299" s="13">
        <f t="shared" si="76"/>
        <v>2370.9253198258966</v>
      </c>
      <c r="AB299" s="38">
        <f t="shared" si="77"/>
        <v>7537.9575331545384</v>
      </c>
    </row>
    <row r="300" spans="12:28" x14ac:dyDescent="0.2">
      <c r="L300">
        <v>299</v>
      </c>
      <c r="M300" s="37">
        <f t="shared" si="65"/>
        <v>2180.7453200342161</v>
      </c>
      <c r="N300" s="13">
        <f t="shared" si="66"/>
        <v>61703.611498036051</v>
      </c>
      <c r="O300" s="13">
        <f t="shared" si="67"/>
        <v>2387.1119136731327</v>
      </c>
      <c r="P300" s="13">
        <f t="shared" si="68"/>
        <v>7537.9575331545375</v>
      </c>
      <c r="Q300" s="37">
        <f t="shared" si="78"/>
        <v>2200.1177917217556</v>
      </c>
      <c r="R300" s="13">
        <f t="shared" si="69"/>
        <v>122279.90504110277</v>
      </c>
      <c r="S300" s="13">
        <f t="shared" si="70"/>
        <v>2609.0806848358116</v>
      </c>
      <c r="T300" s="38">
        <f t="shared" si="71"/>
        <v>7537.9575331545375</v>
      </c>
      <c r="U300" s="37">
        <f t="shared" si="79"/>
        <v>3393.2761540949668</v>
      </c>
      <c r="V300" s="13">
        <f t="shared" si="72"/>
        <v>61139.952520551386</v>
      </c>
      <c r="W300" s="13">
        <f t="shared" si="73"/>
        <v>3597.7576006519948</v>
      </c>
      <c r="X300" s="38">
        <f t="shared" si="74"/>
        <v>7537.9575331545384</v>
      </c>
      <c r="Y300" s="37">
        <f t="shared" si="80"/>
        <v>2180.1830072432476</v>
      </c>
      <c r="Z300" s="13">
        <f t="shared" si="75"/>
        <v>56841.209149629343</v>
      </c>
      <c r="AA300" s="13">
        <f t="shared" si="76"/>
        <v>2370.2873856701017</v>
      </c>
      <c r="AB300" s="38">
        <f t="shared" si="77"/>
        <v>7537.9575331545384</v>
      </c>
    </row>
    <row r="301" spans="12:28" x14ac:dyDescent="0.2">
      <c r="L301">
        <v>300</v>
      </c>
      <c r="M301" s="37">
        <f t="shared" si="65"/>
        <v>2180.7453200342161</v>
      </c>
      <c r="N301" s="13">
        <f t="shared" si="66"/>
        <v>61703.611498036051</v>
      </c>
      <c r="O301" s="13">
        <f t="shared" si="67"/>
        <v>2386.4240250276698</v>
      </c>
      <c r="P301" s="13">
        <f t="shared" si="68"/>
        <v>7537.9575331545375</v>
      </c>
      <c r="Q301" s="37">
        <f t="shared" si="78"/>
        <v>2200.1177917217556</v>
      </c>
      <c r="R301" s="13">
        <f t="shared" si="69"/>
        <v>122279.90504110277</v>
      </c>
      <c r="S301" s="13">
        <f t="shared" si="70"/>
        <v>2607.7174751920984</v>
      </c>
      <c r="T301" s="38">
        <f t="shared" si="71"/>
        <v>7537.9575331545375</v>
      </c>
      <c r="U301" s="37">
        <f t="shared" si="79"/>
        <v>3393.2761540949668</v>
      </c>
      <c r="V301" s="13">
        <f t="shared" si="72"/>
        <v>61139.952520551386</v>
      </c>
      <c r="W301" s="13">
        <f t="shared" si="73"/>
        <v>3597.0759958301383</v>
      </c>
      <c r="X301" s="38">
        <f t="shared" si="74"/>
        <v>7537.9575331545384</v>
      </c>
      <c r="Y301" s="37">
        <f t="shared" si="80"/>
        <v>2180.1830072432476</v>
      </c>
      <c r="Z301" s="13">
        <f t="shared" si="75"/>
        <v>56841.209149629343</v>
      </c>
      <c r="AA301" s="13">
        <f t="shared" si="76"/>
        <v>2369.653704408679</v>
      </c>
      <c r="AB301" s="38">
        <f t="shared" si="77"/>
        <v>7537.9575331545384</v>
      </c>
    </row>
    <row r="302" spans="12:28" x14ac:dyDescent="0.2">
      <c r="L302">
        <v>301</v>
      </c>
      <c r="M302" s="37">
        <f t="shared" si="65"/>
        <v>2180.7453200342161</v>
      </c>
      <c r="N302" s="13">
        <f t="shared" si="66"/>
        <v>61703.611498036051</v>
      </c>
      <c r="O302" s="13">
        <f t="shared" si="67"/>
        <v>2385.7407070708805</v>
      </c>
      <c r="P302" s="13">
        <f t="shared" si="68"/>
        <v>7537.9575331545375</v>
      </c>
      <c r="Q302" s="37">
        <f t="shared" si="78"/>
        <v>2200.1177917217556</v>
      </c>
      <c r="R302" s="13">
        <f t="shared" si="69"/>
        <v>122279.90504110277</v>
      </c>
      <c r="S302" s="13">
        <f t="shared" si="70"/>
        <v>2606.3633234197714</v>
      </c>
      <c r="T302" s="38">
        <f t="shared" si="71"/>
        <v>7537.9575331545375</v>
      </c>
      <c r="U302" s="37">
        <f t="shared" si="79"/>
        <v>3393.2761540949668</v>
      </c>
      <c r="V302" s="13">
        <f t="shared" si="72"/>
        <v>61139.952520551386</v>
      </c>
      <c r="W302" s="13">
        <f t="shared" si="73"/>
        <v>3596.3989199439748</v>
      </c>
      <c r="X302" s="38">
        <f t="shared" si="74"/>
        <v>7537.9575331545384</v>
      </c>
      <c r="Y302" s="37">
        <f t="shared" si="80"/>
        <v>2180.1830072432476</v>
      </c>
      <c r="Z302" s="13">
        <f t="shared" si="75"/>
        <v>56841.209149629343</v>
      </c>
      <c r="AA302" s="13">
        <f t="shared" si="76"/>
        <v>2369.0242336539764</v>
      </c>
      <c r="AB302" s="38">
        <f t="shared" si="77"/>
        <v>7537.9575331545384</v>
      </c>
    </row>
    <row r="303" spans="12:28" x14ac:dyDescent="0.2">
      <c r="L303">
        <v>302</v>
      </c>
      <c r="M303" s="37">
        <f t="shared" si="65"/>
        <v>2180.7453200342161</v>
      </c>
      <c r="N303" s="13">
        <f t="shared" si="66"/>
        <v>61703.611498036051</v>
      </c>
      <c r="O303" s="13">
        <f t="shared" si="67"/>
        <v>2385.0619143985741</v>
      </c>
      <c r="P303" s="13">
        <f t="shared" si="68"/>
        <v>7537.9575331545375</v>
      </c>
      <c r="Q303" s="37">
        <f t="shared" si="78"/>
        <v>2200.1177917217556</v>
      </c>
      <c r="R303" s="13">
        <f t="shared" si="69"/>
        <v>122279.90504110277</v>
      </c>
      <c r="S303" s="13">
        <f t="shared" si="70"/>
        <v>2605.0181395399768</v>
      </c>
      <c r="T303" s="38">
        <f t="shared" si="71"/>
        <v>7537.9575331545375</v>
      </c>
      <c r="U303" s="37">
        <f t="shared" si="79"/>
        <v>3393.2761540949668</v>
      </c>
      <c r="V303" s="13">
        <f t="shared" si="72"/>
        <v>61139.952520551386</v>
      </c>
      <c r="W303" s="13">
        <f t="shared" si="73"/>
        <v>3595.7263280040775</v>
      </c>
      <c r="X303" s="38">
        <f t="shared" si="74"/>
        <v>7537.9575331545384</v>
      </c>
      <c r="Y303" s="37">
        <f t="shared" si="80"/>
        <v>2180.1830072432476</v>
      </c>
      <c r="Z303" s="13">
        <f t="shared" si="75"/>
        <v>56841.209149629343</v>
      </c>
      <c r="AA303" s="13">
        <f t="shared" si="76"/>
        <v>2368.3989315797685</v>
      </c>
      <c r="AB303" s="38">
        <f t="shared" si="77"/>
        <v>7537.9575331545384</v>
      </c>
    </row>
    <row r="304" spans="12:28" x14ac:dyDescent="0.2">
      <c r="L304">
        <v>303</v>
      </c>
      <c r="M304" s="37">
        <f t="shared" si="65"/>
        <v>2180.7453200342161</v>
      </c>
      <c r="N304" s="13">
        <f t="shared" si="66"/>
        <v>61703.611498036051</v>
      </c>
      <c r="O304" s="13">
        <f t="shared" si="67"/>
        <v>2384.3876022059521</v>
      </c>
      <c r="P304" s="13">
        <f t="shared" si="68"/>
        <v>7537.9575331545375</v>
      </c>
      <c r="Q304" s="37">
        <f t="shared" si="78"/>
        <v>2200.1177917217556</v>
      </c>
      <c r="R304" s="13">
        <f t="shared" si="69"/>
        <v>122279.90504110277</v>
      </c>
      <c r="S304" s="13">
        <f t="shared" si="70"/>
        <v>2603.6818347616986</v>
      </c>
      <c r="T304" s="38">
        <f t="shared" si="71"/>
        <v>7537.9575331545375</v>
      </c>
      <c r="U304" s="37">
        <f t="shared" si="79"/>
        <v>3393.2761540949668</v>
      </c>
      <c r="V304" s="13">
        <f t="shared" si="72"/>
        <v>61139.952520551386</v>
      </c>
      <c r="W304" s="13">
        <f t="shared" si="73"/>
        <v>3595.0581756149386</v>
      </c>
      <c r="X304" s="38">
        <f t="shared" si="74"/>
        <v>7537.9575331545384</v>
      </c>
      <c r="Y304" s="37">
        <f t="shared" si="80"/>
        <v>2180.1830072432476</v>
      </c>
      <c r="Z304" s="13">
        <f t="shared" si="75"/>
        <v>56841.209149629343</v>
      </c>
      <c r="AA304" s="13">
        <f t="shared" si="76"/>
        <v>2367.7777569119912</v>
      </c>
      <c r="AB304" s="38">
        <f t="shared" si="77"/>
        <v>7537.9575331545384</v>
      </c>
    </row>
    <row r="305" spans="12:28" x14ac:dyDescent="0.2">
      <c r="L305">
        <v>304</v>
      </c>
      <c r="M305" s="37">
        <f t="shared" si="65"/>
        <v>2180.7453200342161</v>
      </c>
      <c r="N305" s="13">
        <f t="shared" si="66"/>
        <v>61703.611498036051</v>
      </c>
      <c r="O305" s="13">
        <f t="shared" si="67"/>
        <v>2383.7177262777559</v>
      </c>
      <c r="P305" s="13">
        <f t="shared" si="68"/>
        <v>7537.9575331545375</v>
      </c>
      <c r="Q305" s="37">
        <f t="shared" si="78"/>
        <v>2200.1177917217556</v>
      </c>
      <c r="R305" s="13">
        <f t="shared" si="69"/>
        <v>122279.90504110277</v>
      </c>
      <c r="S305" s="13">
        <f t="shared" si="70"/>
        <v>2602.354321462225</v>
      </c>
      <c r="T305" s="38">
        <f t="shared" si="71"/>
        <v>7537.9575331545375</v>
      </c>
      <c r="U305" s="37">
        <f t="shared" si="79"/>
        <v>3393.2761540949668</v>
      </c>
      <c r="V305" s="13">
        <f t="shared" si="72"/>
        <v>61139.952520551386</v>
      </c>
      <c r="W305" s="13">
        <f t="shared" si="73"/>
        <v>3594.3944189652016</v>
      </c>
      <c r="X305" s="38">
        <f t="shared" si="74"/>
        <v>7537.9575331545384</v>
      </c>
      <c r="Y305" s="37">
        <f t="shared" si="80"/>
        <v>2180.1830072432476</v>
      </c>
      <c r="Z305" s="13">
        <f t="shared" si="75"/>
        <v>56841.209149629343</v>
      </c>
      <c r="AA305" s="13">
        <f t="shared" si="76"/>
        <v>2367.1606689196601</v>
      </c>
      <c r="AB305" s="38">
        <f t="shared" si="77"/>
        <v>7537.9575331545384</v>
      </c>
    </row>
    <row r="306" spans="12:28" x14ac:dyDescent="0.2">
      <c r="L306">
        <v>305</v>
      </c>
      <c r="M306" s="37">
        <f t="shared" si="65"/>
        <v>2180.7453200342161</v>
      </c>
      <c r="N306" s="13">
        <f t="shared" si="66"/>
        <v>61703.611498036051</v>
      </c>
      <c r="O306" s="13">
        <f t="shared" si="67"/>
        <v>2383.0522429785965</v>
      </c>
      <c r="P306" s="13">
        <f t="shared" si="68"/>
        <v>7537.9575331545375</v>
      </c>
      <c r="Q306" s="37">
        <f t="shared" si="78"/>
        <v>2200.1177917217556</v>
      </c>
      <c r="R306" s="13">
        <f t="shared" si="69"/>
        <v>122279.90504110277</v>
      </c>
      <c r="S306" s="13">
        <f t="shared" si="70"/>
        <v>2601.0355131679944</v>
      </c>
      <c r="T306" s="38">
        <f t="shared" si="71"/>
        <v>7537.9575331545375</v>
      </c>
      <c r="U306" s="37">
        <f t="shared" si="79"/>
        <v>3393.2761540949668</v>
      </c>
      <c r="V306" s="13">
        <f t="shared" si="72"/>
        <v>61139.952520551386</v>
      </c>
      <c r="W306" s="13">
        <f t="shared" si="73"/>
        <v>3593.7350148180863</v>
      </c>
      <c r="X306" s="38">
        <f t="shared" si="74"/>
        <v>7537.9575331545384</v>
      </c>
      <c r="Y306" s="37">
        <f t="shared" si="80"/>
        <v>2180.1830072432476</v>
      </c>
      <c r="Z306" s="13">
        <f t="shared" si="75"/>
        <v>56841.209149629343</v>
      </c>
      <c r="AA306" s="13">
        <f t="shared" si="76"/>
        <v>2366.547627405967</v>
      </c>
      <c r="AB306" s="38">
        <f t="shared" si="77"/>
        <v>7537.9575331545384</v>
      </c>
    </row>
    <row r="307" spans="12:28" x14ac:dyDescent="0.2">
      <c r="L307">
        <v>306</v>
      </c>
      <c r="M307" s="37">
        <f t="shared" si="65"/>
        <v>2180.7453200342161</v>
      </c>
      <c r="N307" s="13">
        <f t="shared" si="66"/>
        <v>61703.611498036051</v>
      </c>
      <c r="O307" s="13">
        <f t="shared" si="67"/>
        <v>2382.3911092434842</v>
      </c>
      <c r="P307" s="13">
        <f t="shared" si="68"/>
        <v>7537.9575331545375</v>
      </c>
      <c r="Q307" s="37">
        <f t="shared" si="78"/>
        <v>2200.1177917217556</v>
      </c>
      <c r="R307" s="13">
        <f t="shared" si="69"/>
        <v>122279.90504110277</v>
      </c>
      <c r="S307" s="13">
        <f t="shared" si="70"/>
        <v>2599.725324535817</v>
      </c>
      <c r="T307" s="38">
        <f t="shared" si="71"/>
        <v>7537.9575331545375</v>
      </c>
      <c r="U307" s="37">
        <f t="shared" si="79"/>
        <v>3393.2761540949668</v>
      </c>
      <c r="V307" s="13">
        <f t="shared" si="72"/>
        <v>61139.952520551386</v>
      </c>
      <c r="W307" s="13">
        <f t="shared" si="73"/>
        <v>3593.0799205019975</v>
      </c>
      <c r="X307" s="38">
        <f t="shared" si="74"/>
        <v>7537.9575331545384</v>
      </c>
      <c r="Y307" s="37">
        <f t="shared" si="80"/>
        <v>2180.1830072432476</v>
      </c>
      <c r="Z307" s="13">
        <f t="shared" si="75"/>
        <v>56841.209149629343</v>
      </c>
      <c r="AA307" s="13">
        <f t="shared" si="76"/>
        <v>2365.9385926995528</v>
      </c>
      <c r="AB307" s="38">
        <f t="shared" si="77"/>
        <v>7537.9575331545384</v>
      </c>
    </row>
    <row r="308" spans="12:28" x14ac:dyDescent="0.2">
      <c r="L308">
        <v>307</v>
      </c>
      <c r="M308" s="37">
        <f t="shared" si="65"/>
        <v>2180.7453200342161</v>
      </c>
      <c r="N308" s="13">
        <f t="shared" si="66"/>
        <v>61703.611498036051</v>
      </c>
      <c r="O308" s="13">
        <f t="shared" si="67"/>
        <v>2381.7342825685355</v>
      </c>
      <c r="P308" s="13">
        <f t="shared" si="68"/>
        <v>7537.9575331545375</v>
      </c>
      <c r="Q308" s="37">
        <f t="shared" si="78"/>
        <v>2200.1177917217556</v>
      </c>
      <c r="R308" s="13">
        <f t="shared" si="69"/>
        <v>122279.90504110277</v>
      </c>
      <c r="S308" s="13">
        <f t="shared" si="70"/>
        <v>2598.4236713344681</v>
      </c>
      <c r="T308" s="38">
        <f t="shared" si="71"/>
        <v>7537.9575331545375</v>
      </c>
      <c r="U308" s="37">
        <f t="shared" si="79"/>
        <v>3393.2761540949668</v>
      </c>
      <c r="V308" s="13">
        <f t="shared" si="72"/>
        <v>61139.952520551386</v>
      </c>
      <c r="W308" s="13">
        <f t="shared" si="73"/>
        <v>3592.4290939013231</v>
      </c>
      <c r="X308" s="38">
        <f t="shared" si="74"/>
        <v>7537.9575331545384</v>
      </c>
      <c r="Y308" s="37">
        <f t="shared" si="80"/>
        <v>2180.1830072432476</v>
      </c>
      <c r="Z308" s="13">
        <f t="shared" si="75"/>
        <v>56841.209149629343</v>
      </c>
      <c r="AA308" s="13">
        <f t="shared" si="76"/>
        <v>2365.3335256459491</v>
      </c>
      <c r="AB308" s="38">
        <f t="shared" si="77"/>
        <v>7537.9575331545384</v>
      </c>
    </row>
    <row r="309" spans="12:28" x14ac:dyDescent="0.2">
      <c r="L309">
        <v>308</v>
      </c>
      <c r="M309" s="37">
        <f t="shared" si="65"/>
        <v>2180.7453200342161</v>
      </c>
      <c r="N309" s="13">
        <f t="shared" si="66"/>
        <v>61703.611498036051</v>
      </c>
      <c r="O309" s="13">
        <f t="shared" si="67"/>
        <v>2381.0817210018658</v>
      </c>
      <c r="P309" s="13">
        <f t="shared" si="68"/>
        <v>7537.9575331545375</v>
      </c>
      <c r="Q309" s="37">
        <f t="shared" si="78"/>
        <v>2200.1177917217556</v>
      </c>
      <c r="R309" s="13">
        <f t="shared" si="69"/>
        <v>122279.90504110277</v>
      </c>
      <c r="S309" s="13">
        <f t="shared" si="70"/>
        <v>2597.1304704266349</v>
      </c>
      <c r="T309" s="38">
        <f t="shared" si="71"/>
        <v>7537.9575331545375</v>
      </c>
      <c r="U309" s="37">
        <f t="shared" si="79"/>
        <v>3393.2761540949668</v>
      </c>
      <c r="V309" s="13">
        <f t="shared" si="72"/>
        <v>61139.952520551386</v>
      </c>
      <c r="W309" s="13">
        <f t="shared" si="73"/>
        <v>3591.7824934474065</v>
      </c>
      <c r="X309" s="38">
        <f t="shared" si="74"/>
        <v>7537.9575331545384</v>
      </c>
      <c r="Y309" s="37">
        <f t="shared" si="80"/>
        <v>2180.1830072432476</v>
      </c>
      <c r="Z309" s="13">
        <f t="shared" si="75"/>
        <v>56841.209149629343</v>
      </c>
      <c r="AA309" s="13">
        <f t="shared" si="76"/>
        <v>2364.7323875991869</v>
      </c>
      <c r="AB309" s="38">
        <f t="shared" si="77"/>
        <v>7537.9575331545384</v>
      </c>
    </row>
    <row r="310" spans="12:28" x14ac:dyDescent="0.2">
      <c r="L310">
        <v>309</v>
      </c>
      <c r="M310" s="37">
        <f t="shared" si="65"/>
        <v>2180.7453200342161</v>
      </c>
      <c r="N310" s="13">
        <f t="shared" si="66"/>
        <v>61703.611498036051</v>
      </c>
      <c r="O310" s="13">
        <f t="shared" si="67"/>
        <v>2380.4333831346562</v>
      </c>
      <c r="P310" s="13">
        <f t="shared" si="68"/>
        <v>7537.9575331545375</v>
      </c>
      <c r="Q310" s="37">
        <f t="shared" si="78"/>
        <v>2200.1177917217556</v>
      </c>
      <c r="R310" s="13">
        <f t="shared" si="69"/>
        <v>122279.90504110277</v>
      </c>
      <c r="S310" s="13">
        <f t="shared" si="70"/>
        <v>2595.8456397512145</v>
      </c>
      <c r="T310" s="38">
        <f t="shared" si="71"/>
        <v>7537.9575331545375</v>
      </c>
      <c r="U310" s="37">
        <f t="shared" si="79"/>
        <v>3393.2761540949668</v>
      </c>
      <c r="V310" s="13">
        <f t="shared" si="72"/>
        <v>61139.952520551386</v>
      </c>
      <c r="W310" s="13">
        <f t="shared" si="73"/>
        <v>3591.1400781096963</v>
      </c>
      <c r="X310" s="38">
        <f t="shared" si="74"/>
        <v>7537.9575331545384</v>
      </c>
      <c r="Y310" s="37">
        <f t="shared" si="80"/>
        <v>2180.1830072432476</v>
      </c>
      <c r="Z310" s="13">
        <f t="shared" si="75"/>
        <v>56841.209149629343</v>
      </c>
      <c r="AA310" s="13">
        <f t="shared" si="76"/>
        <v>2364.1351404135689</v>
      </c>
      <c r="AB310" s="38">
        <f t="shared" si="77"/>
        <v>7537.9575331545384</v>
      </c>
    </row>
    <row r="311" spans="12:28" x14ac:dyDescent="0.2">
      <c r="L311">
        <v>310</v>
      </c>
      <c r="M311" s="37">
        <f t="shared" si="65"/>
        <v>2180.7453200342161</v>
      </c>
      <c r="N311" s="13">
        <f t="shared" si="66"/>
        <v>61703.611498036051</v>
      </c>
      <c r="O311" s="13">
        <f t="shared" si="67"/>
        <v>2379.789228092397</v>
      </c>
      <c r="P311" s="13">
        <f t="shared" si="68"/>
        <v>7537.9575331545375</v>
      </c>
      <c r="Q311" s="37">
        <f t="shared" si="78"/>
        <v>2200.1177917217556</v>
      </c>
      <c r="R311" s="13">
        <f t="shared" si="69"/>
        <v>122279.90504110277</v>
      </c>
      <c r="S311" s="13">
        <f t="shared" si="70"/>
        <v>2594.5690983059581</v>
      </c>
      <c r="T311" s="38">
        <f t="shared" si="71"/>
        <v>7537.9575331545375</v>
      </c>
      <c r="U311" s="37">
        <f t="shared" si="79"/>
        <v>3393.2761540949668</v>
      </c>
      <c r="V311" s="13">
        <f t="shared" si="72"/>
        <v>61139.952520551386</v>
      </c>
      <c r="W311" s="13">
        <f t="shared" si="73"/>
        <v>3590.5018073870679</v>
      </c>
      <c r="X311" s="38">
        <f t="shared" si="74"/>
        <v>7537.9575331545384</v>
      </c>
      <c r="Y311" s="37">
        <f t="shared" si="80"/>
        <v>2180.1830072432476</v>
      </c>
      <c r="Z311" s="13">
        <f t="shared" si="75"/>
        <v>56841.209149629343</v>
      </c>
      <c r="AA311" s="13">
        <f t="shared" si="76"/>
        <v>2363.5417464356005</v>
      </c>
      <c r="AB311" s="38">
        <f t="shared" si="77"/>
        <v>7537.9575331545384</v>
      </c>
    </row>
    <row r="312" spans="12:28" x14ac:dyDescent="0.2">
      <c r="L312">
        <v>311</v>
      </c>
      <c r="M312" s="37">
        <f t="shared" si="65"/>
        <v>2180.7453200342161</v>
      </c>
      <c r="N312" s="13">
        <f t="shared" si="66"/>
        <v>61703.611498036051</v>
      </c>
      <c r="O312" s="13">
        <f t="shared" si="67"/>
        <v>2379.1492155262936</v>
      </c>
      <c r="P312" s="13">
        <f t="shared" si="68"/>
        <v>7537.9575331545375</v>
      </c>
      <c r="Q312" s="37">
        <f t="shared" si="78"/>
        <v>2200.1177917217556</v>
      </c>
      <c r="R312" s="13">
        <f t="shared" si="69"/>
        <v>122279.90504110277</v>
      </c>
      <c r="S312" s="13">
        <f t="shared" si="70"/>
        <v>2593.3007661304464</v>
      </c>
      <c r="T312" s="38">
        <f t="shared" si="71"/>
        <v>7537.9575331545375</v>
      </c>
      <c r="U312" s="37">
        <f t="shared" si="79"/>
        <v>3393.2761540949668</v>
      </c>
      <c r="V312" s="13">
        <f t="shared" si="72"/>
        <v>61139.952520551386</v>
      </c>
      <c r="W312" s="13">
        <f t="shared" si="73"/>
        <v>3589.8676412993123</v>
      </c>
      <c r="X312" s="38">
        <f t="shared" si="74"/>
        <v>7537.9575331545384</v>
      </c>
      <c r="Y312" s="37">
        <f t="shared" si="80"/>
        <v>2180.1830072432476</v>
      </c>
      <c r="Z312" s="13">
        <f t="shared" si="75"/>
        <v>56841.209149629343</v>
      </c>
      <c r="AA312" s="13">
        <f t="shared" si="76"/>
        <v>2362.952168496075</v>
      </c>
      <c r="AB312" s="38">
        <f t="shared" si="77"/>
        <v>7537.9575331545384</v>
      </c>
    </row>
    <row r="313" spans="12:28" x14ac:dyDescent="0.2">
      <c r="L313">
        <v>312</v>
      </c>
      <c r="M313" s="37">
        <f t="shared" si="65"/>
        <v>2180.7453200342161</v>
      </c>
      <c r="N313" s="13">
        <f t="shared" si="66"/>
        <v>61703.611498036051</v>
      </c>
      <c r="O313" s="13">
        <f t="shared" si="67"/>
        <v>2378.5133056048444</v>
      </c>
      <c r="P313" s="13">
        <f t="shared" si="68"/>
        <v>7537.9575331545375</v>
      </c>
      <c r="Q313" s="37">
        <f t="shared" si="78"/>
        <v>2200.1177917217556</v>
      </c>
      <c r="R313" s="13">
        <f t="shared" si="69"/>
        <v>122279.90504110277</v>
      </c>
      <c r="S313" s="13">
        <f t="shared" si="70"/>
        <v>2592.0405642893925</v>
      </c>
      <c r="T313" s="38">
        <f t="shared" si="71"/>
        <v>7537.9575331545375</v>
      </c>
      <c r="U313" s="37">
        <f t="shared" si="79"/>
        <v>3393.2761540949668</v>
      </c>
      <c r="V313" s="13">
        <f t="shared" si="72"/>
        <v>61139.952520551386</v>
      </c>
      <c r="W313" s="13">
        <f t="shared" si="73"/>
        <v>3589.2375403787855</v>
      </c>
      <c r="X313" s="38">
        <f t="shared" si="74"/>
        <v>7537.9575331545384</v>
      </c>
      <c r="Y313" s="37">
        <f t="shared" si="80"/>
        <v>2180.1830072432476</v>
      </c>
      <c r="Z313" s="13">
        <f t="shared" si="75"/>
        <v>56841.209149629343</v>
      </c>
      <c r="AA313" s="13">
        <f t="shared" si="76"/>
        <v>2362.3663699023159</v>
      </c>
      <c r="AB313" s="38">
        <f t="shared" si="77"/>
        <v>7537.9575331545384</v>
      </c>
    </row>
    <row r="314" spans="12:28" x14ac:dyDescent="0.2">
      <c r="L314">
        <v>313</v>
      </c>
      <c r="M314" s="37">
        <f t="shared" si="65"/>
        <v>2180.7453200342161</v>
      </c>
      <c r="N314" s="13">
        <f t="shared" si="66"/>
        <v>61703.611498036051</v>
      </c>
      <c r="O314" s="13">
        <f t="shared" si="67"/>
        <v>2377.8814590055772</v>
      </c>
      <c r="P314" s="13">
        <f t="shared" si="68"/>
        <v>7537.9575331545375</v>
      </c>
      <c r="Q314" s="37">
        <f t="shared" si="78"/>
        <v>2200.1177917217556</v>
      </c>
      <c r="R314" s="13">
        <f t="shared" si="69"/>
        <v>122279.90504110277</v>
      </c>
      <c r="S314" s="13">
        <f t="shared" si="70"/>
        <v>2590.7884148562694</v>
      </c>
      <c r="T314" s="38">
        <f t="shared" si="71"/>
        <v>7537.9575331545375</v>
      </c>
      <c r="U314" s="37">
        <f t="shared" si="79"/>
        <v>3393.2761540949668</v>
      </c>
      <c r="V314" s="13">
        <f t="shared" si="72"/>
        <v>61139.952520551386</v>
      </c>
      <c r="W314" s="13">
        <f t="shared" si="73"/>
        <v>3588.6114656622235</v>
      </c>
      <c r="X314" s="38">
        <f t="shared" si="74"/>
        <v>7537.9575331545384</v>
      </c>
      <c r="Y314" s="37">
        <f t="shared" si="80"/>
        <v>2180.1830072432476</v>
      </c>
      <c r="Z314" s="13">
        <f t="shared" si="75"/>
        <v>56841.209149629343</v>
      </c>
      <c r="AA314" s="13">
        <f t="shared" si="76"/>
        <v>2361.7843144305616</v>
      </c>
      <c r="AB314" s="38">
        <f t="shared" si="77"/>
        <v>7537.9575331545384</v>
      </c>
    </row>
    <row r="315" spans="12:28" x14ac:dyDescent="0.2">
      <c r="L315">
        <v>314</v>
      </c>
      <c r="M315" s="37">
        <f t="shared" si="65"/>
        <v>2180.7453200342161</v>
      </c>
      <c r="N315" s="13">
        <f t="shared" si="66"/>
        <v>61703.611498036051</v>
      </c>
      <c r="O315" s="13">
        <f t="shared" si="67"/>
        <v>2377.2536369069426</v>
      </c>
      <c r="P315" s="13">
        <f t="shared" si="68"/>
        <v>7537.9575331545375</v>
      </c>
      <c r="Q315" s="37">
        <f t="shared" si="78"/>
        <v>2200.1177917217556</v>
      </c>
      <c r="R315" s="13">
        <f t="shared" si="69"/>
        <v>122279.90504110277</v>
      </c>
      <c r="S315" s="13">
        <f t="shared" si="70"/>
        <v>2589.5442408972422</v>
      </c>
      <c r="T315" s="38">
        <f t="shared" si="71"/>
        <v>7537.9575331545375</v>
      </c>
      <c r="U315" s="37">
        <f t="shared" si="79"/>
        <v>3393.2761540949668</v>
      </c>
      <c r="V315" s="13">
        <f t="shared" si="72"/>
        <v>61139.952520551386</v>
      </c>
      <c r="W315" s="13">
        <f t="shared" si="73"/>
        <v>3587.9893786827101</v>
      </c>
      <c r="X315" s="38">
        <f t="shared" si="74"/>
        <v>7537.9575331545384</v>
      </c>
      <c r="Y315" s="37">
        <f t="shared" si="80"/>
        <v>2180.1830072432476</v>
      </c>
      <c r="Z315" s="13">
        <f t="shared" si="75"/>
        <v>56841.209149629343</v>
      </c>
      <c r="AA315" s="13">
        <f t="shared" si="76"/>
        <v>2361.2059663185005</v>
      </c>
      <c r="AB315" s="38">
        <f t="shared" si="77"/>
        <v>7537.9575331545384</v>
      </c>
    </row>
    <row r="316" spans="12:28" x14ac:dyDescent="0.2">
      <c r="L316">
        <v>315</v>
      </c>
      <c r="M316" s="37">
        <f t="shared" si="65"/>
        <v>2180.7453200342161</v>
      </c>
      <c r="N316" s="13">
        <f t="shared" si="66"/>
        <v>61703.611498036051</v>
      </c>
      <c r="O316" s="13">
        <f t="shared" si="67"/>
        <v>2376.6298009803622</v>
      </c>
      <c r="P316" s="13">
        <f t="shared" si="68"/>
        <v>7537.9575331545375</v>
      </c>
      <c r="Q316" s="37">
        <f t="shared" si="78"/>
        <v>2200.1177917217556</v>
      </c>
      <c r="R316" s="13">
        <f t="shared" si="69"/>
        <v>122279.90504110277</v>
      </c>
      <c r="S316" s="13">
        <f t="shared" si="70"/>
        <v>2588.3079664554152</v>
      </c>
      <c r="T316" s="38">
        <f t="shared" si="71"/>
        <v>7537.9575331545375</v>
      </c>
      <c r="U316" s="37">
        <f t="shared" si="79"/>
        <v>3393.2761540949668</v>
      </c>
      <c r="V316" s="13">
        <f t="shared" si="72"/>
        <v>61139.952520551386</v>
      </c>
      <c r="W316" s="13">
        <f t="shared" si="73"/>
        <v>3587.3712414617967</v>
      </c>
      <c r="X316" s="38">
        <f t="shared" si="74"/>
        <v>7537.9575331545384</v>
      </c>
      <c r="Y316" s="37">
        <f t="shared" si="80"/>
        <v>2180.1830072432476</v>
      </c>
      <c r="Z316" s="13">
        <f t="shared" si="75"/>
        <v>56841.209149629343</v>
      </c>
      <c r="AA316" s="13">
        <f t="shared" si="76"/>
        <v>2360.6312902579439</v>
      </c>
      <c r="AB316" s="38">
        <f t="shared" si="77"/>
        <v>7537.9575331545384</v>
      </c>
    </row>
    <row r="317" spans="12:28" x14ac:dyDescent="0.2">
      <c r="L317">
        <v>316</v>
      </c>
      <c r="M317" s="37">
        <f t="shared" si="65"/>
        <v>2180.7453200342161</v>
      </c>
      <c r="N317" s="13">
        <f t="shared" si="66"/>
        <v>61703.611498036051</v>
      </c>
      <c r="O317" s="13">
        <f t="shared" si="67"/>
        <v>2376.0099133824315</v>
      </c>
      <c r="P317" s="13">
        <f t="shared" si="68"/>
        <v>7537.9575331545375</v>
      </c>
      <c r="Q317" s="37">
        <f t="shared" si="78"/>
        <v>2200.1177917217556</v>
      </c>
      <c r="R317" s="13">
        <f t="shared" si="69"/>
        <v>122279.90504110277</v>
      </c>
      <c r="S317" s="13">
        <f t="shared" si="70"/>
        <v>2587.079516535372</v>
      </c>
      <c r="T317" s="38">
        <f t="shared" si="71"/>
        <v>7537.9575331545375</v>
      </c>
      <c r="U317" s="37">
        <f t="shared" si="79"/>
        <v>3393.2761540949668</v>
      </c>
      <c r="V317" s="13">
        <f t="shared" si="72"/>
        <v>61139.952520551386</v>
      </c>
      <c r="W317" s="13">
        <f t="shared" si="73"/>
        <v>3586.7570165017751</v>
      </c>
      <c r="X317" s="38">
        <f t="shared" si="74"/>
        <v>7537.9575331545384</v>
      </c>
      <c r="Y317" s="37">
        <f t="shared" si="80"/>
        <v>2180.1830072432476</v>
      </c>
      <c r="Z317" s="13">
        <f t="shared" si="75"/>
        <v>56841.209149629343</v>
      </c>
      <c r="AA317" s="13">
        <f t="shared" si="76"/>
        <v>2360.0602513876443</v>
      </c>
      <c r="AB317" s="38">
        <f t="shared" si="77"/>
        <v>7537.9575331545384</v>
      </c>
    </row>
    <row r="318" spans="12:28" x14ac:dyDescent="0.2">
      <c r="L318">
        <v>317</v>
      </c>
      <c r="M318" s="37">
        <f t="shared" si="65"/>
        <v>2180.7453200342161</v>
      </c>
      <c r="N318" s="13">
        <f t="shared" si="66"/>
        <v>61703.611498036051</v>
      </c>
      <c r="O318" s="13">
        <f t="shared" si="67"/>
        <v>2375.3939367472635</v>
      </c>
      <c r="P318" s="13">
        <f t="shared" si="68"/>
        <v>7537.9575331545375</v>
      </c>
      <c r="Q318" s="37">
        <f t="shared" si="78"/>
        <v>2200.1177917217556</v>
      </c>
      <c r="R318" s="13">
        <f t="shared" si="69"/>
        <v>122279.90504110277</v>
      </c>
      <c r="S318" s="13">
        <f t="shared" si="70"/>
        <v>2585.8588170880103</v>
      </c>
      <c r="T318" s="38">
        <f t="shared" si="71"/>
        <v>7537.9575331545375</v>
      </c>
      <c r="U318" s="37">
        <f t="shared" si="79"/>
        <v>3393.2761540949668</v>
      </c>
      <c r="V318" s="13">
        <f t="shared" si="72"/>
        <v>61139.952520551386</v>
      </c>
      <c r="W318" s="13">
        <f t="shared" si="73"/>
        <v>3586.1466667780942</v>
      </c>
      <c r="X318" s="38">
        <f t="shared" si="74"/>
        <v>7537.9575331545384</v>
      </c>
      <c r="Y318" s="37">
        <f t="shared" si="80"/>
        <v>2180.1830072432476</v>
      </c>
      <c r="Z318" s="13">
        <f t="shared" si="75"/>
        <v>56841.209149629343</v>
      </c>
      <c r="AA318" s="13">
        <f t="shared" si="76"/>
        <v>2359.4928152862426</v>
      </c>
      <c r="AB318" s="38">
        <f t="shared" si="77"/>
        <v>7537.9575331545384</v>
      </c>
    </row>
    <row r="319" spans="12:28" x14ac:dyDescent="0.2">
      <c r="L319">
        <v>318</v>
      </c>
      <c r="M319" s="37">
        <f t="shared" si="65"/>
        <v>2180.7453200342161</v>
      </c>
      <c r="N319" s="13">
        <f t="shared" si="66"/>
        <v>61703.611498036051</v>
      </c>
      <c r="O319" s="13">
        <f t="shared" si="67"/>
        <v>2374.7818341789834</v>
      </c>
      <c r="P319" s="13">
        <f t="shared" si="68"/>
        <v>7537.9575331545375</v>
      </c>
      <c r="Q319" s="37">
        <f t="shared" si="78"/>
        <v>2200.1177917217556</v>
      </c>
      <c r="R319" s="13">
        <f t="shared" si="69"/>
        <v>122279.90504110277</v>
      </c>
      <c r="S319" s="13">
        <f t="shared" si="70"/>
        <v>2584.6457949956639</v>
      </c>
      <c r="T319" s="38">
        <f t="shared" si="71"/>
        <v>7537.9575331545375</v>
      </c>
      <c r="U319" s="37">
        <f t="shared" si="79"/>
        <v>3393.2761540949668</v>
      </c>
      <c r="V319" s="13">
        <f t="shared" si="72"/>
        <v>61139.952520551386</v>
      </c>
      <c r="W319" s="13">
        <f t="shared" si="73"/>
        <v>3585.540155731921</v>
      </c>
      <c r="X319" s="38">
        <f t="shared" si="74"/>
        <v>7537.9575331545384</v>
      </c>
      <c r="Y319" s="37">
        <f t="shared" si="80"/>
        <v>2180.1830072432476</v>
      </c>
      <c r="Z319" s="13">
        <f t="shared" si="75"/>
        <v>56841.209149629343</v>
      </c>
      <c r="AA319" s="13">
        <f t="shared" si="76"/>
        <v>2358.9289479653526</v>
      </c>
      <c r="AB319" s="38">
        <f t="shared" si="77"/>
        <v>7537.9575331545384</v>
      </c>
    </row>
    <row r="320" spans="12:28" x14ac:dyDescent="0.2">
      <c r="L320">
        <v>319</v>
      </c>
      <c r="M320" s="37">
        <f t="shared" si="65"/>
        <v>2180.7453200342161</v>
      </c>
      <c r="N320" s="13">
        <f t="shared" si="66"/>
        <v>61703.611498036051</v>
      </c>
      <c r="O320" s="13">
        <f t="shared" si="67"/>
        <v>2374.1735692443604</v>
      </c>
      <c r="P320" s="13">
        <f t="shared" si="68"/>
        <v>7537.9575331545375</v>
      </c>
      <c r="Q320" s="37">
        <f t="shared" si="78"/>
        <v>2200.1177917217556</v>
      </c>
      <c r="R320" s="13">
        <f t="shared" si="69"/>
        <v>122279.90504110277</v>
      </c>
      <c r="S320" s="13">
        <f t="shared" si="70"/>
        <v>2583.4403780575008</v>
      </c>
      <c r="T320" s="38">
        <f t="shared" si="71"/>
        <v>7537.9575331545375</v>
      </c>
      <c r="U320" s="37">
        <f t="shared" si="79"/>
        <v>3393.2761540949668</v>
      </c>
      <c r="V320" s="13">
        <f t="shared" si="72"/>
        <v>61139.952520551386</v>
      </c>
      <c r="W320" s="13">
        <f t="shared" si="73"/>
        <v>3584.9374472628397</v>
      </c>
      <c r="X320" s="38">
        <f t="shared" si="74"/>
        <v>7537.9575331545384</v>
      </c>
      <c r="Y320" s="37">
        <f t="shared" si="80"/>
        <v>2180.1830072432476</v>
      </c>
      <c r="Z320" s="13">
        <f t="shared" si="75"/>
        <v>56841.209149629343</v>
      </c>
      <c r="AA320" s="13">
        <f t="shared" si="76"/>
        <v>2358.3686158627752</v>
      </c>
      <c r="AB320" s="38">
        <f t="shared" si="77"/>
        <v>7537.9575331545384</v>
      </c>
    </row>
    <row r="321" spans="12:28" x14ac:dyDescent="0.2">
      <c r="L321">
        <v>320</v>
      </c>
      <c r="M321" s="37">
        <f t="shared" si="65"/>
        <v>2180.7453200342161</v>
      </c>
      <c r="N321" s="13">
        <f t="shared" si="66"/>
        <v>61703.611498036051</v>
      </c>
      <c r="O321" s="13">
        <f t="shared" si="67"/>
        <v>2373.5691059655787</v>
      </c>
      <c r="P321" s="13">
        <f t="shared" si="68"/>
        <v>7537.9575331545375</v>
      </c>
      <c r="Q321" s="37">
        <f t="shared" si="78"/>
        <v>2200.1177917217556</v>
      </c>
      <c r="R321" s="13">
        <f t="shared" si="69"/>
        <v>122279.90504110277</v>
      </c>
      <c r="S321" s="13">
        <f t="shared" si="70"/>
        <v>2582.2424949752017</v>
      </c>
      <c r="T321" s="38">
        <f t="shared" si="71"/>
        <v>7537.9575331545375</v>
      </c>
      <c r="U321" s="37">
        <f t="shared" si="79"/>
        <v>3393.2761540949668</v>
      </c>
      <c r="V321" s="13">
        <f t="shared" si="72"/>
        <v>61139.952520551386</v>
      </c>
      <c r="W321" s="13">
        <f t="shared" si="73"/>
        <v>3584.3385057216901</v>
      </c>
      <c r="X321" s="38">
        <f t="shared" si="74"/>
        <v>7537.9575331545384</v>
      </c>
      <c r="Y321" s="37">
        <f t="shared" si="80"/>
        <v>2180.1830072432476</v>
      </c>
      <c r="Z321" s="13">
        <f t="shared" si="75"/>
        <v>56841.209149629343</v>
      </c>
      <c r="AA321" s="13">
        <f t="shared" si="76"/>
        <v>2357.8117858358391</v>
      </c>
      <c r="AB321" s="38">
        <f t="shared" si="77"/>
        <v>7537.9575331545384</v>
      </c>
    </row>
    <row r="322" spans="12:28" x14ac:dyDescent="0.2">
      <c r="L322">
        <v>321</v>
      </c>
      <c r="M322" s="37">
        <f t="shared" ref="M322:M385" si="81">SUM($B$9:$B$13)</f>
        <v>2180.7453200342161</v>
      </c>
      <c r="N322" s="13">
        <f t="shared" ref="N322:N385" si="82">SUM($B$7:$B$8)</f>
        <v>61703.611498036051</v>
      </c>
      <c r="O322" s="13">
        <f t="shared" ref="O322:O385" si="83">N322/$L322+M322</f>
        <v>2372.9684088131444</v>
      </c>
      <c r="P322" s="13">
        <f t="shared" ref="P322:P385" si="84">SUM($B$9:$B$10,$B$13:$B$14)</f>
        <v>7537.9575331545375</v>
      </c>
      <c r="Q322" s="37">
        <f t="shared" si="78"/>
        <v>2200.1177917217556</v>
      </c>
      <c r="R322" s="13">
        <f t="shared" ref="R322:R385" si="85">SUM($C$7:$C$8)</f>
        <v>122279.90504110277</v>
      </c>
      <c r="S322" s="13">
        <f t="shared" ref="S322:S385" si="86">R322/$L322+Q322</f>
        <v>2581.0520753388982</v>
      </c>
      <c r="T322" s="38">
        <f t="shared" ref="T322:T385" si="87">SUM($C$9:$C$10,$C$13:$C$14)</f>
        <v>7537.9575331545375</v>
      </c>
      <c r="U322" s="37">
        <f t="shared" si="79"/>
        <v>3393.2761540949668</v>
      </c>
      <c r="V322" s="13">
        <f t="shared" ref="V322:V385" si="88">SUM($D$7:$D$8)</f>
        <v>61139.952520551386</v>
      </c>
      <c r="W322" s="13">
        <f t="shared" ref="W322:W385" si="89">V322/$L322+U322</f>
        <v>3583.7432959035382</v>
      </c>
      <c r="X322" s="38">
        <f t="shared" ref="X322:X385" si="90">SUM($D$9:$D$10,$D$13:$D$14)</f>
        <v>7537.9575331545384</v>
      </c>
      <c r="Y322" s="37">
        <f t="shared" si="80"/>
        <v>2180.1830072432476</v>
      </c>
      <c r="Z322" s="13">
        <f t="shared" ref="Z322:Z385" si="91">SUM($E$7:$E$8)</f>
        <v>56841.209149629343</v>
      </c>
      <c r="AA322" s="13">
        <f t="shared" ref="AA322:AA385" si="92">Z322/$L322+Y322</f>
        <v>2357.2584251548656</v>
      </c>
      <c r="AB322" s="38">
        <f t="shared" ref="AB322:AB385" si="93">SUM($E$9:$E$10,$E$13:$E$14)</f>
        <v>7537.9575331545384</v>
      </c>
    </row>
    <row r="323" spans="12:28" x14ac:dyDescent="0.2">
      <c r="L323">
        <v>322</v>
      </c>
      <c r="M323" s="37">
        <f t="shared" si="81"/>
        <v>2180.7453200342161</v>
      </c>
      <c r="N323" s="13">
        <f t="shared" si="82"/>
        <v>61703.611498036051</v>
      </c>
      <c r="O323" s="13">
        <f t="shared" si="83"/>
        <v>2372.3714426989245</v>
      </c>
      <c r="P323" s="13">
        <f t="shared" si="84"/>
        <v>7537.9575331545375</v>
      </c>
      <c r="Q323" s="37">
        <f t="shared" ref="Q323:Q386" si="94">SUM($C$9:$C$10,$C$12:$C$13)</f>
        <v>2200.1177917217556</v>
      </c>
      <c r="R323" s="13">
        <f t="shared" si="85"/>
        <v>122279.90504110277</v>
      </c>
      <c r="S323" s="13">
        <f t="shared" si="86"/>
        <v>2579.869049613379</v>
      </c>
      <c r="T323" s="38">
        <f t="shared" si="87"/>
        <v>7537.9575331545375</v>
      </c>
      <c r="U323" s="37">
        <f t="shared" ref="U323:U386" si="95">SUM($D$9:$D$10,$D$12:$D$13)</f>
        <v>3393.2761540949668</v>
      </c>
      <c r="V323" s="13">
        <f t="shared" si="88"/>
        <v>61139.952520551386</v>
      </c>
      <c r="W323" s="13">
        <f t="shared" si="89"/>
        <v>3583.1517830407788</v>
      </c>
      <c r="X323" s="38">
        <f t="shared" si="90"/>
        <v>7537.9575331545384</v>
      </c>
      <c r="Y323" s="37">
        <f t="shared" ref="Y323:Y386" si="96">SUM($E$9:$E$10,$E$12:$E$13)</f>
        <v>2180.1830072432476</v>
      </c>
      <c r="Z323" s="13">
        <f t="shared" si="91"/>
        <v>56841.209149629343</v>
      </c>
      <c r="AA323" s="13">
        <f t="shared" si="92"/>
        <v>2356.7085014967547</v>
      </c>
      <c r="AB323" s="38">
        <f t="shared" si="93"/>
        <v>7537.9575331545384</v>
      </c>
    </row>
    <row r="324" spans="12:28" x14ac:dyDescent="0.2">
      <c r="L324">
        <v>323</v>
      </c>
      <c r="M324" s="37">
        <f t="shared" si="81"/>
        <v>2180.7453200342161</v>
      </c>
      <c r="N324" s="13">
        <f t="shared" si="82"/>
        <v>61703.611498036051</v>
      </c>
      <c r="O324" s="13">
        <f t="shared" si="83"/>
        <v>2371.7781729693124</v>
      </c>
      <c r="P324" s="13">
        <f t="shared" si="84"/>
        <v>7537.9575331545375</v>
      </c>
      <c r="Q324" s="37">
        <f t="shared" si="94"/>
        <v>2200.1177917217556</v>
      </c>
      <c r="R324" s="13">
        <f t="shared" si="85"/>
        <v>122279.90504110277</v>
      </c>
      <c r="S324" s="13">
        <f t="shared" si="86"/>
        <v>2578.6933491245504</v>
      </c>
      <c r="T324" s="38">
        <f t="shared" si="87"/>
        <v>7537.9575331545375</v>
      </c>
      <c r="U324" s="37">
        <f t="shared" si="95"/>
        <v>3393.2761540949668</v>
      </c>
      <c r="V324" s="13">
        <f t="shared" si="88"/>
        <v>61139.952520551386</v>
      </c>
      <c r="W324" s="13">
        <f t="shared" si="89"/>
        <v>3582.5639327963645</v>
      </c>
      <c r="X324" s="38">
        <f t="shared" si="90"/>
        <v>7537.9575331545384</v>
      </c>
      <c r="Y324" s="37">
        <f t="shared" si="96"/>
        <v>2180.1830072432476</v>
      </c>
      <c r="Z324" s="13">
        <f t="shared" si="91"/>
        <v>56841.209149629343</v>
      </c>
      <c r="AA324" s="13">
        <f t="shared" si="92"/>
        <v>2356.1619829386946</v>
      </c>
      <c r="AB324" s="38">
        <f t="shared" si="93"/>
        <v>7537.9575331545384</v>
      </c>
    </row>
    <row r="325" spans="12:28" x14ac:dyDescent="0.2">
      <c r="L325">
        <v>324</v>
      </c>
      <c r="M325" s="37">
        <f t="shared" si="81"/>
        <v>2180.7453200342161</v>
      </c>
      <c r="N325" s="13">
        <f t="shared" si="82"/>
        <v>61703.611498036051</v>
      </c>
      <c r="O325" s="13">
        <f t="shared" si="83"/>
        <v>2371.188565398525</v>
      </c>
      <c r="P325" s="13">
        <f t="shared" si="84"/>
        <v>7537.9575331545375</v>
      </c>
      <c r="Q325" s="37">
        <f t="shared" si="94"/>
        <v>2200.1177917217556</v>
      </c>
      <c r="R325" s="13">
        <f t="shared" si="85"/>
        <v>122279.90504110277</v>
      </c>
      <c r="S325" s="13">
        <f t="shared" si="86"/>
        <v>2577.524906046147</v>
      </c>
      <c r="T325" s="38">
        <f t="shared" si="87"/>
        <v>7537.9575331545375</v>
      </c>
      <c r="U325" s="37">
        <f t="shared" si="95"/>
        <v>3393.2761540949668</v>
      </c>
      <c r="V325" s="13">
        <f t="shared" si="88"/>
        <v>61139.952520551386</v>
      </c>
      <c r="W325" s="13">
        <f t="shared" si="89"/>
        <v>3581.9797112571623</v>
      </c>
      <c r="X325" s="38">
        <f t="shared" si="90"/>
        <v>7537.9575331545384</v>
      </c>
      <c r="Y325" s="37">
        <f t="shared" si="96"/>
        <v>2180.1830072432476</v>
      </c>
      <c r="Z325" s="13">
        <f t="shared" si="91"/>
        <v>56841.209149629343</v>
      </c>
      <c r="AA325" s="13">
        <f t="shared" si="92"/>
        <v>2355.6188379519804</v>
      </c>
      <c r="AB325" s="38">
        <f t="shared" si="93"/>
        <v>7537.9575331545384</v>
      </c>
    </row>
    <row r="326" spans="12:28" x14ac:dyDescent="0.2">
      <c r="L326">
        <v>325</v>
      </c>
      <c r="M326" s="37">
        <f t="shared" si="81"/>
        <v>2180.7453200342161</v>
      </c>
      <c r="N326" s="13">
        <f t="shared" si="82"/>
        <v>61703.611498036051</v>
      </c>
      <c r="O326" s="13">
        <f t="shared" si="83"/>
        <v>2370.6025861820194</v>
      </c>
      <c r="P326" s="13">
        <f t="shared" si="84"/>
        <v>7537.9575331545375</v>
      </c>
      <c r="Q326" s="37">
        <f t="shared" si="94"/>
        <v>2200.1177917217556</v>
      </c>
      <c r="R326" s="13">
        <f t="shared" si="85"/>
        <v>122279.90504110277</v>
      </c>
      <c r="S326" s="13">
        <f t="shared" si="86"/>
        <v>2576.363653386687</v>
      </c>
      <c r="T326" s="38">
        <f t="shared" si="87"/>
        <v>7537.9575331545375</v>
      </c>
      <c r="U326" s="37">
        <f t="shared" si="95"/>
        <v>3393.2761540949668</v>
      </c>
      <c r="V326" s="13">
        <f t="shared" si="88"/>
        <v>61139.952520551386</v>
      </c>
      <c r="W326" s="13">
        <f t="shared" si="89"/>
        <v>3581.3990849274328</v>
      </c>
      <c r="X326" s="38">
        <f t="shared" si="90"/>
        <v>7537.9575331545384</v>
      </c>
      <c r="Y326" s="37">
        <f t="shared" si="96"/>
        <v>2180.1830072432476</v>
      </c>
      <c r="Z326" s="13">
        <f t="shared" si="91"/>
        <v>56841.209149629343</v>
      </c>
      <c r="AA326" s="13">
        <f t="shared" si="92"/>
        <v>2355.0790353959533</v>
      </c>
      <c r="AB326" s="38">
        <f t="shared" si="93"/>
        <v>7537.9575331545384</v>
      </c>
    </row>
    <row r="327" spans="12:28" x14ac:dyDescent="0.2">
      <c r="L327">
        <v>326</v>
      </c>
      <c r="M327" s="37">
        <f t="shared" si="81"/>
        <v>2180.7453200342161</v>
      </c>
      <c r="N327" s="13">
        <f t="shared" si="82"/>
        <v>61703.611498036051</v>
      </c>
      <c r="O327" s="13">
        <f t="shared" si="83"/>
        <v>2370.0202019300323</v>
      </c>
      <c r="P327" s="13">
        <f t="shared" si="84"/>
        <v>7537.9575331545375</v>
      </c>
      <c r="Q327" s="37">
        <f t="shared" si="94"/>
        <v>2200.1177917217556</v>
      </c>
      <c r="R327" s="13">
        <f t="shared" si="85"/>
        <v>122279.90504110277</v>
      </c>
      <c r="S327" s="13">
        <f t="shared" si="86"/>
        <v>2575.2095249766721</v>
      </c>
      <c r="T327" s="38">
        <f t="shared" si="87"/>
        <v>7537.9575331545375</v>
      </c>
      <c r="U327" s="37">
        <f t="shared" si="95"/>
        <v>3393.2761540949668</v>
      </c>
      <c r="V327" s="13">
        <f t="shared" si="88"/>
        <v>61139.952520551386</v>
      </c>
      <c r="W327" s="13">
        <f t="shared" si="89"/>
        <v>3580.8220207224249</v>
      </c>
      <c r="X327" s="38">
        <f t="shared" si="90"/>
        <v>7537.9575331545384</v>
      </c>
      <c r="Y327" s="37">
        <f t="shared" si="96"/>
        <v>2180.1830072432476</v>
      </c>
      <c r="Z327" s="13">
        <f t="shared" si="91"/>
        <v>56841.209149629343</v>
      </c>
      <c r="AA327" s="13">
        <f t="shared" si="92"/>
        <v>2354.5425445120491</v>
      </c>
      <c r="AB327" s="38">
        <f t="shared" si="93"/>
        <v>7537.9575331545384</v>
      </c>
    </row>
    <row r="328" spans="12:28" x14ac:dyDescent="0.2">
      <c r="L328">
        <v>327</v>
      </c>
      <c r="M328" s="37">
        <f t="shared" si="81"/>
        <v>2180.7453200342161</v>
      </c>
      <c r="N328" s="13">
        <f t="shared" si="82"/>
        <v>61703.611498036051</v>
      </c>
      <c r="O328" s="13">
        <f t="shared" si="83"/>
        <v>2369.4413796612375</v>
      </c>
      <c r="P328" s="13">
        <f t="shared" si="84"/>
        <v>7537.9575331545375</v>
      </c>
      <c r="Q328" s="37">
        <f t="shared" si="94"/>
        <v>2200.1177917217556</v>
      </c>
      <c r="R328" s="13">
        <f t="shared" si="85"/>
        <v>122279.90504110277</v>
      </c>
      <c r="S328" s="13">
        <f t="shared" si="86"/>
        <v>2574.062455456015</v>
      </c>
      <c r="T328" s="38">
        <f t="shared" si="87"/>
        <v>7537.9575331545375</v>
      </c>
      <c r="U328" s="37">
        <f t="shared" si="95"/>
        <v>3393.2761540949668</v>
      </c>
      <c r="V328" s="13">
        <f t="shared" si="88"/>
        <v>61139.952520551386</v>
      </c>
      <c r="W328" s="13">
        <f t="shared" si="89"/>
        <v>3580.2484859620963</v>
      </c>
      <c r="X328" s="38">
        <f t="shared" si="90"/>
        <v>7537.9575331545384</v>
      </c>
      <c r="Y328" s="37">
        <f t="shared" si="96"/>
        <v>2180.1830072432476</v>
      </c>
      <c r="Z328" s="13">
        <f t="shared" si="91"/>
        <v>56841.209149629343</v>
      </c>
      <c r="AA328" s="13">
        <f t="shared" si="92"/>
        <v>2354.0093349179551</v>
      </c>
      <c r="AB328" s="38">
        <f t="shared" si="93"/>
        <v>7537.9575331545384</v>
      </c>
    </row>
    <row r="329" spans="12:28" x14ac:dyDescent="0.2">
      <c r="L329">
        <v>328</v>
      </c>
      <c r="M329" s="37">
        <f t="shared" si="81"/>
        <v>2180.7453200342161</v>
      </c>
      <c r="N329" s="13">
        <f t="shared" si="82"/>
        <v>61703.611498036051</v>
      </c>
      <c r="O329" s="13">
        <f t="shared" si="83"/>
        <v>2368.8660867965209</v>
      </c>
      <c r="P329" s="13">
        <f t="shared" si="84"/>
        <v>7537.9575331545375</v>
      </c>
      <c r="Q329" s="37">
        <f t="shared" si="94"/>
        <v>2200.1177917217556</v>
      </c>
      <c r="R329" s="13">
        <f t="shared" si="85"/>
        <v>122279.90504110277</v>
      </c>
      <c r="S329" s="13">
        <f t="shared" si="86"/>
        <v>2572.922380261703</v>
      </c>
      <c r="T329" s="38">
        <f t="shared" si="87"/>
        <v>7537.9575331545375</v>
      </c>
      <c r="U329" s="37">
        <f t="shared" si="95"/>
        <v>3393.2761540949668</v>
      </c>
      <c r="V329" s="13">
        <f t="shared" si="88"/>
        <v>61139.952520551386</v>
      </c>
      <c r="W329" s="13">
        <f t="shared" si="89"/>
        <v>3579.6784483649408</v>
      </c>
      <c r="X329" s="38">
        <f t="shared" si="90"/>
        <v>7537.9575331545384</v>
      </c>
      <c r="Y329" s="37">
        <f t="shared" si="96"/>
        <v>2180.1830072432476</v>
      </c>
      <c r="Z329" s="13">
        <f t="shared" si="91"/>
        <v>56841.209149629343</v>
      </c>
      <c r="AA329" s="13">
        <f t="shared" si="92"/>
        <v>2353.4793766018738</v>
      </c>
      <c r="AB329" s="38">
        <f t="shared" si="93"/>
        <v>7537.9575331545384</v>
      </c>
    </row>
    <row r="330" spans="12:28" x14ac:dyDescent="0.2">
      <c r="L330">
        <v>329</v>
      </c>
      <c r="M330" s="37">
        <f t="shared" si="81"/>
        <v>2180.7453200342161</v>
      </c>
      <c r="N330" s="13">
        <f t="shared" si="82"/>
        <v>61703.611498036051</v>
      </c>
      <c r="O330" s="13">
        <f t="shared" si="83"/>
        <v>2368.2942911528667</v>
      </c>
      <c r="P330" s="13">
        <f t="shared" si="84"/>
        <v>7537.9575331545375</v>
      </c>
      <c r="Q330" s="37">
        <f t="shared" si="94"/>
        <v>2200.1177917217556</v>
      </c>
      <c r="R330" s="13">
        <f t="shared" si="85"/>
        <v>122279.90504110277</v>
      </c>
      <c r="S330" s="13">
        <f t="shared" si="86"/>
        <v>2571.7892356156849</v>
      </c>
      <c r="T330" s="38">
        <f t="shared" si="87"/>
        <v>7537.9575331545375</v>
      </c>
      <c r="U330" s="37">
        <f t="shared" si="95"/>
        <v>3393.2761540949668</v>
      </c>
      <c r="V330" s="13">
        <f t="shared" si="88"/>
        <v>61139.952520551386</v>
      </c>
      <c r="W330" s="13">
        <f t="shared" si="89"/>
        <v>3579.1118760419317</v>
      </c>
      <c r="X330" s="38">
        <f t="shared" si="90"/>
        <v>7537.9575331545384</v>
      </c>
      <c r="Y330" s="37">
        <f t="shared" si="96"/>
        <v>2180.1830072432476</v>
      </c>
      <c r="Z330" s="13">
        <f t="shared" si="91"/>
        <v>56841.209149629343</v>
      </c>
      <c r="AA330" s="13">
        <f t="shared" si="92"/>
        <v>2352.9526399168931</v>
      </c>
      <c r="AB330" s="38">
        <f t="shared" si="93"/>
        <v>7537.9575331545384</v>
      </c>
    </row>
    <row r="331" spans="12:28" x14ac:dyDescent="0.2">
      <c r="L331">
        <v>330</v>
      </c>
      <c r="M331" s="37">
        <f t="shared" si="81"/>
        <v>2180.7453200342161</v>
      </c>
      <c r="N331" s="13">
        <f t="shared" si="82"/>
        <v>61703.611498036051</v>
      </c>
      <c r="O331" s="13">
        <f t="shared" si="83"/>
        <v>2367.7259609373555</v>
      </c>
      <c r="P331" s="13">
        <f t="shared" si="84"/>
        <v>7537.9575331545375</v>
      </c>
      <c r="Q331" s="37">
        <f t="shared" si="94"/>
        <v>2200.1177917217556</v>
      </c>
      <c r="R331" s="13">
        <f t="shared" si="85"/>
        <v>122279.90504110277</v>
      </c>
      <c r="S331" s="13">
        <f t="shared" si="86"/>
        <v>2570.6629585129763</v>
      </c>
      <c r="T331" s="38">
        <f t="shared" si="87"/>
        <v>7537.9575331545375</v>
      </c>
      <c r="U331" s="37">
        <f t="shared" si="95"/>
        <v>3393.2761540949668</v>
      </c>
      <c r="V331" s="13">
        <f t="shared" si="88"/>
        <v>61139.952520551386</v>
      </c>
      <c r="W331" s="13">
        <f t="shared" si="89"/>
        <v>3578.548737490577</v>
      </c>
      <c r="X331" s="38">
        <f t="shared" si="90"/>
        <v>7537.9575331545384</v>
      </c>
      <c r="Y331" s="37">
        <f t="shared" si="96"/>
        <v>2180.1830072432476</v>
      </c>
      <c r="Z331" s="13">
        <f t="shared" si="91"/>
        <v>56841.209149629343</v>
      </c>
      <c r="AA331" s="13">
        <f t="shared" si="92"/>
        <v>2352.4290955754577</v>
      </c>
      <c r="AB331" s="38">
        <f t="shared" si="93"/>
        <v>7537.9575331545384</v>
      </c>
    </row>
    <row r="332" spans="12:28" x14ac:dyDescent="0.2">
      <c r="L332">
        <v>331</v>
      </c>
      <c r="M332" s="37">
        <f t="shared" si="81"/>
        <v>2180.7453200342161</v>
      </c>
      <c r="N332" s="13">
        <f t="shared" si="82"/>
        <v>61703.611498036051</v>
      </c>
      <c r="O332" s="13">
        <f t="shared" si="83"/>
        <v>2367.1610647412735</v>
      </c>
      <c r="P332" s="13">
        <f t="shared" si="84"/>
        <v>7537.9575331545375</v>
      </c>
      <c r="Q332" s="37">
        <f t="shared" si="94"/>
        <v>2200.1177917217556</v>
      </c>
      <c r="R332" s="13">
        <f t="shared" si="85"/>
        <v>122279.90504110277</v>
      </c>
      <c r="S332" s="13">
        <f t="shared" si="86"/>
        <v>2569.5434867099816</v>
      </c>
      <c r="T332" s="38">
        <f t="shared" si="87"/>
        <v>7537.9575331545375</v>
      </c>
      <c r="U332" s="37">
        <f t="shared" si="95"/>
        <v>3393.2761540949668</v>
      </c>
      <c r="V332" s="13">
        <f t="shared" si="88"/>
        <v>61139.952520551386</v>
      </c>
      <c r="W332" s="13">
        <f t="shared" si="89"/>
        <v>3577.9890015890796</v>
      </c>
      <c r="X332" s="38">
        <f t="shared" si="90"/>
        <v>7537.9575331545384</v>
      </c>
      <c r="Y332" s="37">
        <f t="shared" si="96"/>
        <v>2180.1830072432476</v>
      </c>
      <c r="Z332" s="13">
        <f t="shared" si="91"/>
        <v>56841.209149629343</v>
      </c>
      <c r="AA332" s="13">
        <f t="shared" si="92"/>
        <v>2351.9087146439406</v>
      </c>
      <c r="AB332" s="38">
        <f t="shared" si="93"/>
        <v>7537.9575331545384</v>
      </c>
    </row>
    <row r="333" spans="12:28" x14ac:dyDescent="0.2">
      <c r="L333">
        <v>332</v>
      </c>
      <c r="M333" s="37">
        <f t="shared" si="81"/>
        <v>2180.7453200342161</v>
      </c>
      <c r="N333" s="13">
        <f t="shared" si="82"/>
        <v>61703.611498036051</v>
      </c>
      <c r="O333" s="13">
        <f t="shared" si="83"/>
        <v>2366.5995715343247</v>
      </c>
      <c r="P333" s="13">
        <f t="shared" si="84"/>
        <v>7537.9575331545375</v>
      </c>
      <c r="Q333" s="37">
        <f t="shared" si="94"/>
        <v>2200.1177917217556</v>
      </c>
      <c r="R333" s="13">
        <f t="shared" si="85"/>
        <v>122279.90504110277</v>
      </c>
      <c r="S333" s="13">
        <f t="shared" si="86"/>
        <v>2568.4307587130288</v>
      </c>
      <c r="T333" s="38">
        <f t="shared" si="87"/>
        <v>7537.9575331545375</v>
      </c>
      <c r="U333" s="37">
        <f t="shared" si="95"/>
        <v>3393.2761540949668</v>
      </c>
      <c r="V333" s="13">
        <f t="shared" si="88"/>
        <v>61139.952520551386</v>
      </c>
      <c r="W333" s="13">
        <f t="shared" si="89"/>
        <v>3577.4326375906035</v>
      </c>
      <c r="X333" s="38">
        <f t="shared" si="90"/>
        <v>7537.9575331545384</v>
      </c>
      <c r="Y333" s="37">
        <f t="shared" si="96"/>
        <v>2180.1830072432476</v>
      </c>
      <c r="Z333" s="13">
        <f t="shared" si="91"/>
        <v>56841.209149629343</v>
      </c>
      <c r="AA333" s="13">
        <f t="shared" si="92"/>
        <v>2351.391468537312</v>
      </c>
      <c r="AB333" s="38">
        <f t="shared" si="93"/>
        <v>7537.9575331545384</v>
      </c>
    </row>
    <row r="334" spans="12:28" x14ac:dyDescent="0.2">
      <c r="L334">
        <v>333</v>
      </c>
      <c r="M334" s="37">
        <f t="shared" si="81"/>
        <v>2180.7453200342161</v>
      </c>
      <c r="N334" s="13">
        <f t="shared" si="82"/>
        <v>61703.611498036051</v>
      </c>
      <c r="O334" s="13">
        <f t="shared" si="83"/>
        <v>2366.0414506589491</v>
      </c>
      <c r="P334" s="13">
        <f t="shared" si="84"/>
        <v>7537.9575331545375</v>
      </c>
      <c r="Q334" s="37">
        <f t="shared" si="94"/>
        <v>2200.1177917217556</v>
      </c>
      <c r="R334" s="13">
        <f t="shared" si="85"/>
        <v>122279.90504110277</v>
      </c>
      <c r="S334" s="13">
        <f t="shared" si="86"/>
        <v>2567.3247137671092</v>
      </c>
      <c r="T334" s="38">
        <f t="shared" si="87"/>
        <v>7537.9575331545375</v>
      </c>
      <c r="U334" s="37">
        <f t="shared" si="95"/>
        <v>3393.2761540949668</v>
      </c>
      <c r="V334" s="13">
        <f t="shared" si="88"/>
        <v>61139.952520551386</v>
      </c>
      <c r="W334" s="13">
        <f t="shared" si="89"/>
        <v>3576.8796151176439</v>
      </c>
      <c r="X334" s="38">
        <f t="shared" si="90"/>
        <v>7537.9575331545384</v>
      </c>
      <c r="Y334" s="37">
        <f t="shared" si="96"/>
        <v>2180.1830072432476</v>
      </c>
      <c r="Z334" s="13">
        <f t="shared" si="91"/>
        <v>56841.209149629343</v>
      </c>
      <c r="AA334" s="13">
        <f t="shared" si="92"/>
        <v>2350.8773290139061</v>
      </c>
      <c r="AB334" s="38">
        <f t="shared" si="93"/>
        <v>7537.9575331545384</v>
      </c>
    </row>
    <row r="335" spans="12:28" x14ac:dyDescent="0.2">
      <c r="L335">
        <v>334</v>
      </c>
      <c r="M335" s="37">
        <f t="shared" si="81"/>
        <v>2180.7453200342161</v>
      </c>
      <c r="N335" s="13">
        <f t="shared" si="82"/>
        <v>61703.611498036051</v>
      </c>
      <c r="O335" s="13">
        <f t="shared" si="83"/>
        <v>2365.4866718247431</v>
      </c>
      <c r="P335" s="13">
        <f t="shared" si="84"/>
        <v>7537.9575331545375</v>
      </c>
      <c r="Q335" s="37">
        <f t="shared" si="94"/>
        <v>2200.1177917217556</v>
      </c>
      <c r="R335" s="13">
        <f t="shared" si="85"/>
        <v>122279.90504110277</v>
      </c>
      <c r="S335" s="13">
        <f t="shared" si="86"/>
        <v>2566.2252918448175</v>
      </c>
      <c r="T335" s="38">
        <f t="shared" si="87"/>
        <v>7537.9575331545375</v>
      </c>
      <c r="U335" s="37">
        <f t="shared" si="95"/>
        <v>3393.2761540949668</v>
      </c>
      <c r="V335" s="13">
        <f t="shared" si="88"/>
        <v>61139.952520551386</v>
      </c>
      <c r="W335" s="13">
        <f t="shared" si="89"/>
        <v>3576.3299041564978</v>
      </c>
      <c r="X335" s="38">
        <f t="shared" si="90"/>
        <v>7537.9575331545384</v>
      </c>
      <c r="Y335" s="37">
        <f t="shared" si="96"/>
        <v>2180.1830072432476</v>
      </c>
      <c r="Z335" s="13">
        <f t="shared" si="91"/>
        <v>56841.209149629343</v>
      </c>
      <c r="AA335" s="13">
        <f t="shared" si="92"/>
        <v>2350.3662681702817</v>
      </c>
      <c r="AB335" s="38">
        <f t="shared" si="93"/>
        <v>7537.9575331545384</v>
      </c>
    </row>
    <row r="336" spans="12:28" x14ac:dyDescent="0.2">
      <c r="L336">
        <v>335</v>
      </c>
      <c r="M336" s="37">
        <f t="shared" si="81"/>
        <v>2180.7453200342161</v>
      </c>
      <c r="N336" s="13">
        <f t="shared" si="82"/>
        <v>61703.611498036051</v>
      </c>
      <c r="O336" s="13">
        <f t="shared" si="83"/>
        <v>2364.9352051029805</v>
      </c>
      <c r="P336" s="13">
        <f t="shared" si="84"/>
        <v>7537.9575331545375</v>
      </c>
      <c r="Q336" s="37">
        <f t="shared" si="94"/>
        <v>2200.1177917217556</v>
      </c>
      <c r="R336" s="13">
        <f t="shared" si="85"/>
        <v>122279.90504110277</v>
      </c>
      <c r="S336" s="13">
        <f t="shared" si="86"/>
        <v>2565.1324336354951</v>
      </c>
      <c r="T336" s="38">
        <f t="shared" si="87"/>
        <v>7537.9575331545375</v>
      </c>
      <c r="U336" s="37">
        <f t="shared" si="95"/>
        <v>3393.2761540949668</v>
      </c>
      <c r="V336" s="13">
        <f t="shared" si="88"/>
        <v>61139.952520551386</v>
      </c>
      <c r="W336" s="13">
        <f t="shared" si="89"/>
        <v>3575.7834750518368</v>
      </c>
      <c r="X336" s="38">
        <f t="shared" si="90"/>
        <v>7537.9575331545384</v>
      </c>
      <c r="Y336" s="37">
        <f t="shared" si="96"/>
        <v>2180.1830072432476</v>
      </c>
      <c r="Z336" s="13">
        <f t="shared" si="91"/>
        <v>56841.209149629343</v>
      </c>
      <c r="AA336" s="13">
        <f t="shared" si="92"/>
        <v>2349.8582584361711</v>
      </c>
      <c r="AB336" s="38">
        <f t="shared" si="93"/>
        <v>7537.9575331545384</v>
      </c>
    </row>
    <row r="337" spans="12:28" x14ac:dyDescent="0.2">
      <c r="L337">
        <v>336</v>
      </c>
      <c r="M337" s="37">
        <f t="shared" si="81"/>
        <v>2180.7453200342161</v>
      </c>
      <c r="N337" s="13">
        <f t="shared" si="82"/>
        <v>61703.611498036051</v>
      </c>
      <c r="O337" s="13">
        <f t="shared" si="83"/>
        <v>2364.3870209212282</v>
      </c>
      <c r="P337" s="13">
        <f t="shared" si="84"/>
        <v>7537.9575331545375</v>
      </c>
      <c r="Q337" s="37">
        <f t="shared" si="94"/>
        <v>2200.1177917217556</v>
      </c>
      <c r="R337" s="13">
        <f t="shared" si="85"/>
        <v>122279.90504110277</v>
      </c>
      <c r="S337" s="13">
        <f t="shared" si="86"/>
        <v>2564.0460805345615</v>
      </c>
      <c r="T337" s="38">
        <f t="shared" si="87"/>
        <v>7537.9575331545375</v>
      </c>
      <c r="U337" s="37">
        <f t="shared" si="95"/>
        <v>3393.2761540949668</v>
      </c>
      <c r="V337" s="13">
        <f t="shared" si="88"/>
        <v>61139.952520551386</v>
      </c>
      <c r="W337" s="13">
        <f t="shared" si="89"/>
        <v>3575.2402985013696</v>
      </c>
      <c r="X337" s="38">
        <f t="shared" si="90"/>
        <v>7537.9575331545384</v>
      </c>
      <c r="Y337" s="37">
        <f t="shared" si="96"/>
        <v>2180.1830072432476</v>
      </c>
      <c r="Z337" s="13">
        <f t="shared" si="91"/>
        <v>56841.209149629343</v>
      </c>
      <c r="AA337" s="13">
        <f t="shared" si="92"/>
        <v>2349.3532725695254</v>
      </c>
      <c r="AB337" s="38">
        <f t="shared" si="93"/>
        <v>7537.9575331545384</v>
      </c>
    </row>
    <row r="338" spans="12:28" x14ac:dyDescent="0.2">
      <c r="L338">
        <v>337</v>
      </c>
      <c r="M338" s="37">
        <f t="shared" si="81"/>
        <v>2180.7453200342161</v>
      </c>
      <c r="N338" s="13">
        <f t="shared" si="82"/>
        <v>61703.611498036051</v>
      </c>
      <c r="O338" s="13">
        <f t="shared" si="83"/>
        <v>2363.8420900580618</v>
      </c>
      <c r="P338" s="13">
        <f t="shared" si="84"/>
        <v>7537.9575331545375</v>
      </c>
      <c r="Q338" s="37">
        <f t="shared" si="94"/>
        <v>2200.1177917217556</v>
      </c>
      <c r="R338" s="13">
        <f t="shared" si="85"/>
        <v>122279.90504110277</v>
      </c>
      <c r="S338" s="13">
        <f t="shared" si="86"/>
        <v>2562.9661746330398</v>
      </c>
      <c r="T338" s="38">
        <f t="shared" si="87"/>
        <v>7537.9575331545375</v>
      </c>
      <c r="U338" s="37">
        <f t="shared" si="95"/>
        <v>3393.2761540949668</v>
      </c>
      <c r="V338" s="13">
        <f t="shared" si="88"/>
        <v>61139.952520551386</v>
      </c>
      <c r="W338" s="13">
        <f t="shared" si="89"/>
        <v>3574.7003455506087</v>
      </c>
      <c r="X338" s="38">
        <f t="shared" si="90"/>
        <v>7537.9575331545384</v>
      </c>
      <c r="Y338" s="37">
        <f t="shared" si="96"/>
        <v>2180.1830072432476</v>
      </c>
      <c r="Z338" s="13">
        <f t="shared" si="91"/>
        <v>56841.209149629343</v>
      </c>
      <c r="AA338" s="13">
        <f t="shared" si="92"/>
        <v>2348.8512836516434</v>
      </c>
      <c r="AB338" s="38">
        <f t="shared" si="93"/>
        <v>7537.9575331545384</v>
      </c>
    </row>
    <row r="339" spans="12:28" x14ac:dyDescent="0.2">
      <c r="L339">
        <v>338</v>
      </c>
      <c r="M339" s="37">
        <f t="shared" si="81"/>
        <v>2180.7453200342161</v>
      </c>
      <c r="N339" s="13">
        <f t="shared" si="82"/>
        <v>61703.611498036051</v>
      </c>
      <c r="O339" s="13">
        <f t="shared" si="83"/>
        <v>2363.300383637873</v>
      </c>
      <c r="P339" s="13">
        <f t="shared" si="84"/>
        <v>7537.9575331545375</v>
      </c>
      <c r="Q339" s="37">
        <f t="shared" si="94"/>
        <v>2200.1177917217556</v>
      </c>
      <c r="R339" s="13">
        <f t="shared" si="85"/>
        <v>122279.90504110277</v>
      </c>
      <c r="S339" s="13">
        <f t="shared" si="86"/>
        <v>2561.8926587072665</v>
      </c>
      <c r="T339" s="38">
        <f t="shared" si="87"/>
        <v>7537.9575331545375</v>
      </c>
      <c r="U339" s="37">
        <f t="shared" si="95"/>
        <v>3393.2761540949668</v>
      </c>
      <c r="V339" s="13">
        <f t="shared" si="88"/>
        <v>61139.952520551386</v>
      </c>
      <c r="W339" s="13">
        <f t="shared" si="89"/>
        <v>3574.1635875877223</v>
      </c>
      <c r="X339" s="38">
        <f t="shared" si="90"/>
        <v>7537.9575331545384</v>
      </c>
      <c r="Y339" s="37">
        <f t="shared" si="96"/>
        <v>2180.1830072432476</v>
      </c>
      <c r="Z339" s="13">
        <f t="shared" si="91"/>
        <v>56841.209149629343</v>
      </c>
      <c r="AA339" s="13">
        <f t="shared" si="92"/>
        <v>2348.3522650823879</v>
      </c>
      <c r="AB339" s="38">
        <f t="shared" si="93"/>
        <v>7537.9575331545384</v>
      </c>
    </row>
    <row r="340" spans="12:28" x14ac:dyDescent="0.2">
      <c r="L340">
        <v>339</v>
      </c>
      <c r="M340" s="37">
        <f t="shared" si="81"/>
        <v>2180.7453200342161</v>
      </c>
      <c r="N340" s="13">
        <f t="shared" si="82"/>
        <v>61703.611498036051</v>
      </c>
      <c r="O340" s="13">
        <f t="shared" si="83"/>
        <v>2362.761873125768</v>
      </c>
      <c r="P340" s="13">
        <f t="shared" si="84"/>
        <v>7537.9575331545375</v>
      </c>
      <c r="Q340" s="37">
        <f t="shared" si="94"/>
        <v>2200.1177917217556</v>
      </c>
      <c r="R340" s="13">
        <f t="shared" si="85"/>
        <v>122279.90504110277</v>
      </c>
      <c r="S340" s="13">
        <f t="shared" si="86"/>
        <v>2560.8254762087845</v>
      </c>
      <c r="T340" s="38">
        <f t="shared" si="87"/>
        <v>7537.9575331545375</v>
      </c>
      <c r="U340" s="37">
        <f t="shared" si="95"/>
        <v>3393.2761540949668</v>
      </c>
      <c r="V340" s="13">
        <f t="shared" si="88"/>
        <v>61139.952520551386</v>
      </c>
      <c r="W340" s="13">
        <f t="shared" si="89"/>
        <v>3573.6299963384813</v>
      </c>
      <c r="X340" s="38">
        <f t="shared" si="90"/>
        <v>7537.9575331545384</v>
      </c>
      <c r="Y340" s="37">
        <f t="shared" si="96"/>
        <v>2180.1830072432476</v>
      </c>
      <c r="Z340" s="13">
        <f t="shared" si="91"/>
        <v>56841.209149629343</v>
      </c>
      <c r="AA340" s="13">
        <f t="shared" si="92"/>
        <v>2347.8561905754877</v>
      </c>
      <c r="AB340" s="38">
        <f t="shared" si="93"/>
        <v>7537.9575331545384</v>
      </c>
    </row>
    <row r="341" spans="12:28" x14ac:dyDescent="0.2">
      <c r="L341">
        <v>340</v>
      </c>
      <c r="M341" s="37">
        <f t="shared" si="81"/>
        <v>2180.7453200342161</v>
      </c>
      <c r="N341" s="13">
        <f t="shared" si="82"/>
        <v>61703.611498036051</v>
      </c>
      <c r="O341" s="13">
        <f t="shared" si="83"/>
        <v>2362.2265303225572</v>
      </c>
      <c r="P341" s="13">
        <f t="shared" si="84"/>
        <v>7537.9575331545375</v>
      </c>
      <c r="Q341" s="37">
        <f t="shared" si="94"/>
        <v>2200.1177917217556</v>
      </c>
      <c r="R341" s="13">
        <f t="shared" si="85"/>
        <v>122279.90504110277</v>
      </c>
      <c r="S341" s="13">
        <f t="shared" si="86"/>
        <v>2559.7645712544108</v>
      </c>
      <c r="T341" s="38">
        <f t="shared" si="87"/>
        <v>7537.9575331545375</v>
      </c>
      <c r="U341" s="37">
        <f t="shared" si="95"/>
        <v>3393.2761540949668</v>
      </c>
      <c r="V341" s="13">
        <f t="shared" si="88"/>
        <v>61139.952520551386</v>
      </c>
      <c r="W341" s="13">
        <f t="shared" si="89"/>
        <v>3573.0995438612945</v>
      </c>
      <c r="X341" s="38">
        <f t="shared" si="90"/>
        <v>7537.9575331545384</v>
      </c>
      <c r="Y341" s="37">
        <f t="shared" si="96"/>
        <v>2180.1830072432476</v>
      </c>
      <c r="Z341" s="13">
        <f t="shared" si="91"/>
        <v>56841.209149629343</v>
      </c>
      <c r="AA341" s="13">
        <f t="shared" si="92"/>
        <v>2347.3630341539219</v>
      </c>
      <c r="AB341" s="38">
        <f t="shared" si="93"/>
        <v>7537.9575331545384</v>
      </c>
    </row>
    <row r="342" spans="12:28" x14ac:dyDescent="0.2">
      <c r="L342">
        <v>341</v>
      </c>
      <c r="M342" s="37">
        <f t="shared" si="81"/>
        <v>2180.7453200342161</v>
      </c>
      <c r="N342" s="13">
        <f t="shared" si="82"/>
        <v>61703.611498036051</v>
      </c>
      <c r="O342" s="13">
        <f t="shared" si="83"/>
        <v>2361.6943273598349</v>
      </c>
      <c r="P342" s="13">
        <f t="shared" si="84"/>
        <v>7537.9575331545375</v>
      </c>
      <c r="Q342" s="37">
        <f t="shared" si="94"/>
        <v>2200.1177917217556</v>
      </c>
      <c r="R342" s="13">
        <f t="shared" si="85"/>
        <v>122279.90504110277</v>
      </c>
      <c r="S342" s="13">
        <f t="shared" si="86"/>
        <v>2558.7098886164849</v>
      </c>
      <c r="T342" s="38">
        <f t="shared" si="87"/>
        <v>7537.9575331545375</v>
      </c>
      <c r="U342" s="37">
        <f t="shared" si="95"/>
        <v>3393.2761540949668</v>
      </c>
      <c r="V342" s="13">
        <f t="shared" si="88"/>
        <v>61139.952520551386</v>
      </c>
      <c r="W342" s="13">
        <f t="shared" si="89"/>
        <v>3572.5722025423315</v>
      </c>
      <c r="X342" s="38">
        <f t="shared" si="90"/>
        <v>7537.9575331545384</v>
      </c>
      <c r="Y342" s="37">
        <f t="shared" si="96"/>
        <v>2180.1830072432476</v>
      </c>
      <c r="Z342" s="13">
        <f t="shared" si="91"/>
        <v>56841.209149629343</v>
      </c>
      <c r="AA342" s="13">
        <f t="shared" si="92"/>
        <v>2346.8727701453863</v>
      </c>
      <c r="AB342" s="38">
        <f t="shared" si="93"/>
        <v>7537.9575331545384</v>
      </c>
    </row>
    <row r="343" spans="12:28" x14ac:dyDescent="0.2">
      <c r="L343">
        <v>342</v>
      </c>
      <c r="M343" s="37">
        <f t="shared" si="81"/>
        <v>2180.7453200342161</v>
      </c>
      <c r="N343" s="13">
        <f t="shared" si="82"/>
        <v>61703.611498036051</v>
      </c>
      <c r="O343" s="13">
        <f t="shared" si="83"/>
        <v>2361.1652366951403</v>
      </c>
      <c r="P343" s="13">
        <f t="shared" si="84"/>
        <v>7537.9575331545375</v>
      </c>
      <c r="Q343" s="37">
        <f t="shared" si="94"/>
        <v>2200.1177917217556</v>
      </c>
      <c r="R343" s="13">
        <f t="shared" si="85"/>
        <v>122279.90504110277</v>
      </c>
      <c r="S343" s="13">
        <f t="shared" si="86"/>
        <v>2557.6613737132843</v>
      </c>
      <c r="T343" s="38">
        <f t="shared" si="87"/>
        <v>7537.9575331545375</v>
      </c>
      <c r="U343" s="37">
        <f t="shared" si="95"/>
        <v>3393.2761540949668</v>
      </c>
      <c r="V343" s="13">
        <f t="shared" si="88"/>
        <v>61139.952520551386</v>
      </c>
      <c r="W343" s="13">
        <f t="shared" si="89"/>
        <v>3572.047945090731</v>
      </c>
      <c r="X343" s="38">
        <f t="shared" si="90"/>
        <v>7537.9575331545384</v>
      </c>
      <c r="Y343" s="37">
        <f t="shared" si="96"/>
        <v>2180.1830072432476</v>
      </c>
      <c r="Z343" s="13">
        <f t="shared" si="91"/>
        <v>56841.209149629343</v>
      </c>
      <c r="AA343" s="13">
        <f t="shared" si="92"/>
        <v>2346.3853731778363</v>
      </c>
      <c r="AB343" s="38">
        <f t="shared" si="93"/>
        <v>7537.9575331545384</v>
      </c>
    </row>
    <row r="344" spans="12:28" x14ac:dyDescent="0.2">
      <c r="L344">
        <v>343</v>
      </c>
      <c r="M344" s="37">
        <f t="shared" si="81"/>
        <v>2180.7453200342161</v>
      </c>
      <c r="N344" s="13">
        <f t="shared" si="82"/>
        <v>61703.611498036051</v>
      </c>
      <c r="O344" s="13">
        <f t="shared" si="83"/>
        <v>2360.6392311072077</v>
      </c>
      <c r="P344" s="13">
        <f t="shared" si="84"/>
        <v>7537.9575331545375</v>
      </c>
      <c r="Q344" s="37">
        <f t="shared" si="94"/>
        <v>2200.1177917217556</v>
      </c>
      <c r="R344" s="13">
        <f t="shared" si="85"/>
        <v>122279.90504110277</v>
      </c>
      <c r="S344" s="13">
        <f t="shared" si="86"/>
        <v>2556.6189725996064</v>
      </c>
      <c r="T344" s="38">
        <f t="shared" si="87"/>
        <v>7537.9575331545375</v>
      </c>
      <c r="U344" s="37">
        <f t="shared" si="95"/>
        <v>3393.2761540949668</v>
      </c>
      <c r="V344" s="13">
        <f t="shared" si="88"/>
        <v>61139.952520551386</v>
      </c>
      <c r="W344" s="13">
        <f t="shared" si="89"/>
        <v>3571.5267445338923</v>
      </c>
      <c r="X344" s="38">
        <f t="shared" si="90"/>
        <v>7537.9575331545384</v>
      </c>
      <c r="Y344" s="37">
        <f t="shared" si="96"/>
        <v>2180.1830072432476</v>
      </c>
      <c r="Z344" s="13">
        <f t="shared" si="91"/>
        <v>56841.209149629343</v>
      </c>
      <c r="AA344" s="13">
        <f t="shared" si="92"/>
        <v>2345.9008181751115</v>
      </c>
      <c r="AB344" s="38">
        <f t="shared" si="93"/>
        <v>7537.9575331545384</v>
      </c>
    </row>
    <row r="345" spans="12:28" x14ac:dyDescent="0.2">
      <c r="L345">
        <v>344</v>
      </c>
      <c r="M345" s="37">
        <f t="shared" si="81"/>
        <v>2180.7453200342161</v>
      </c>
      <c r="N345" s="13">
        <f t="shared" si="82"/>
        <v>61703.611498036051</v>
      </c>
      <c r="O345" s="13">
        <f t="shared" si="83"/>
        <v>2360.1162836912977</v>
      </c>
      <c r="P345" s="13">
        <f t="shared" si="84"/>
        <v>7537.9575331545375</v>
      </c>
      <c r="Q345" s="37">
        <f t="shared" si="94"/>
        <v>2200.1177917217556</v>
      </c>
      <c r="R345" s="13">
        <f t="shared" si="85"/>
        <v>122279.90504110277</v>
      </c>
      <c r="S345" s="13">
        <f t="shared" si="86"/>
        <v>2555.5826319575194</v>
      </c>
      <c r="T345" s="38">
        <f t="shared" si="87"/>
        <v>7537.9575331545375</v>
      </c>
      <c r="U345" s="37">
        <f t="shared" si="95"/>
        <v>3393.2761540949668</v>
      </c>
      <c r="V345" s="13">
        <f t="shared" si="88"/>
        <v>61139.952520551386</v>
      </c>
      <c r="W345" s="13">
        <f t="shared" si="89"/>
        <v>3571.0085742128485</v>
      </c>
      <c r="X345" s="38">
        <f t="shared" si="90"/>
        <v>7537.9575331545384</v>
      </c>
      <c r="Y345" s="37">
        <f t="shared" si="96"/>
        <v>2180.1830072432476</v>
      </c>
      <c r="Z345" s="13">
        <f t="shared" si="91"/>
        <v>56841.209149629343</v>
      </c>
      <c r="AA345" s="13">
        <f t="shared" si="92"/>
        <v>2345.4190803526353</v>
      </c>
      <c r="AB345" s="38">
        <f t="shared" si="93"/>
        <v>7537.9575331545384</v>
      </c>
    </row>
    <row r="346" spans="12:28" x14ac:dyDescent="0.2">
      <c r="L346">
        <v>345</v>
      </c>
      <c r="M346" s="37">
        <f t="shared" si="81"/>
        <v>2180.7453200342161</v>
      </c>
      <c r="N346" s="13">
        <f t="shared" si="82"/>
        <v>61703.611498036051</v>
      </c>
      <c r="O346" s="13">
        <f t="shared" si="83"/>
        <v>2359.5963678546104</v>
      </c>
      <c r="P346" s="13">
        <f t="shared" si="84"/>
        <v>7537.9575331545375</v>
      </c>
      <c r="Q346" s="37">
        <f t="shared" si="94"/>
        <v>2200.1177917217556</v>
      </c>
      <c r="R346" s="13">
        <f t="shared" si="85"/>
        <v>122279.90504110277</v>
      </c>
      <c r="S346" s="13">
        <f t="shared" si="86"/>
        <v>2554.552299087271</v>
      </c>
      <c r="T346" s="38">
        <f t="shared" si="87"/>
        <v>7537.9575331545375</v>
      </c>
      <c r="U346" s="37">
        <f t="shared" si="95"/>
        <v>3393.2761540949668</v>
      </c>
      <c r="V346" s="13">
        <f t="shared" si="88"/>
        <v>61139.952520551386</v>
      </c>
      <c r="W346" s="13">
        <f t="shared" si="89"/>
        <v>3570.4934077777243</v>
      </c>
      <c r="X346" s="38">
        <f t="shared" si="90"/>
        <v>7537.9575331545384</v>
      </c>
      <c r="Y346" s="37">
        <f t="shared" si="96"/>
        <v>2180.1830072432476</v>
      </c>
      <c r="Z346" s="13">
        <f t="shared" si="91"/>
        <v>56841.209149629343</v>
      </c>
      <c r="AA346" s="13">
        <f t="shared" si="92"/>
        <v>2344.9401352131877</v>
      </c>
      <c r="AB346" s="38">
        <f t="shared" si="93"/>
        <v>7537.9575331545384</v>
      </c>
    </row>
    <row r="347" spans="12:28" x14ac:dyDescent="0.2">
      <c r="L347">
        <v>346</v>
      </c>
      <c r="M347" s="37">
        <f t="shared" si="81"/>
        <v>2180.7453200342161</v>
      </c>
      <c r="N347" s="13">
        <f t="shared" si="82"/>
        <v>61703.611498036051</v>
      </c>
      <c r="O347" s="13">
        <f t="shared" si="83"/>
        <v>2359.0794573117769</v>
      </c>
      <c r="P347" s="13">
        <f t="shared" si="84"/>
        <v>7537.9575331545375</v>
      </c>
      <c r="Q347" s="37">
        <f t="shared" si="94"/>
        <v>2200.1177917217556</v>
      </c>
      <c r="R347" s="13">
        <f t="shared" si="85"/>
        <v>122279.90504110277</v>
      </c>
      <c r="S347" s="13">
        <f t="shared" si="86"/>
        <v>2553.5279218983533</v>
      </c>
      <c r="T347" s="38">
        <f t="shared" si="87"/>
        <v>7537.9575331545375</v>
      </c>
      <c r="U347" s="37">
        <f t="shared" si="95"/>
        <v>3393.2761540949668</v>
      </c>
      <c r="V347" s="13">
        <f t="shared" si="88"/>
        <v>61139.952520551386</v>
      </c>
      <c r="W347" s="13">
        <f t="shared" si="89"/>
        <v>3569.9812191832657</v>
      </c>
      <c r="X347" s="38">
        <f t="shared" si="90"/>
        <v>7537.9575331545384</v>
      </c>
      <c r="Y347" s="37">
        <f t="shared" si="96"/>
        <v>2180.1830072432476</v>
      </c>
      <c r="Z347" s="13">
        <f t="shared" si="91"/>
        <v>56841.209149629343</v>
      </c>
      <c r="AA347" s="13">
        <f t="shared" si="92"/>
        <v>2344.4639585427544</v>
      </c>
      <c r="AB347" s="38">
        <f t="shared" si="93"/>
        <v>7537.9575331545384</v>
      </c>
    </row>
    <row r="348" spans="12:28" x14ac:dyDescent="0.2">
      <c r="L348">
        <v>347</v>
      </c>
      <c r="M348" s="37">
        <f t="shared" si="81"/>
        <v>2180.7453200342161</v>
      </c>
      <c r="N348" s="13">
        <f t="shared" si="82"/>
        <v>61703.611498036051</v>
      </c>
      <c r="O348" s="13">
        <f t="shared" si="83"/>
        <v>2358.5655260804297</v>
      </c>
      <c r="P348" s="13">
        <f t="shared" si="84"/>
        <v>7537.9575331545375</v>
      </c>
      <c r="Q348" s="37">
        <f t="shared" si="94"/>
        <v>2200.1177917217556</v>
      </c>
      <c r="R348" s="13">
        <f t="shared" si="85"/>
        <v>122279.90504110277</v>
      </c>
      <c r="S348" s="13">
        <f t="shared" si="86"/>
        <v>2552.5094489007261</v>
      </c>
      <c r="T348" s="38">
        <f t="shared" si="87"/>
        <v>7537.9575331545375</v>
      </c>
      <c r="U348" s="37">
        <f t="shared" si="95"/>
        <v>3393.2761540949668</v>
      </c>
      <c r="V348" s="13">
        <f t="shared" si="88"/>
        <v>61139.952520551386</v>
      </c>
      <c r="W348" s="13">
        <f t="shared" si="89"/>
        <v>3569.4719826844521</v>
      </c>
      <c r="X348" s="38">
        <f t="shared" si="90"/>
        <v>7537.9575331545384</v>
      </c>
      <c r="Y348" s="37">
        <f t="shared" si="96"/>
        <v>2180.1830072432476</v>
      </c>
      <c r="Z348" s="13">
        <f t="shared" si="91"/>
        <v>56841.209149629343</v>
      </c>
      <c r="AA348" s="13">
        <f t="shared" si="92"/>
        <v>2343.9905264064446</v>
      </c>
      <c r="AB348" s="38">
        <f t="shared" si="93"/>
        <v>7537.9575331545384</v>
      </c>
    </row>
    <row r="349" spans="12:28" x14ac:dyDescent="0.2">
      <c r="L349">
        <v>348</v>
      </c>
      <c r="M349" s="37">
        <f t="shared" si="81"/>
        <v>2180.7453200342161</v>
      </c>
      <c r="N349" s="13">
        <f t="shared" si="82"/>
        <v>61703.611498036051</v>
      </c>
      <c r="O349" s="13">
        <f t="shared" si="83"/>
        <v>2358.0545484768486</v>
      </c>
      <c r="P349" s="13">
        <f t="shared" si="84"/>
        <v>7537.9575331545375</v>
      </c>
      <c r="Q349" s="37">
        <f t="shared" si="94"/>
        <v>2200.1177917217556</v>
      </c>
      <c r="R349" s="13">
        <f t="shared" si="85"/>
        <v>122279.90504110277</v>
      </c>
      <c r="S349" s="13">
        <f t="shared" si="86"/>
        <v>2551.4968291961886</v>
      </c>
      <c r="T349" s="38">
        <f t="shared" si="87"/>
        <v>7537.9575331545375</v>
      </c>
      <c r="U349" s="37">
        <f t="shared" si="95"/>
        <v>3393.2761540949668</v>
      </c>
      <c r="V349" s="13">
        <f t="shared" si="88"/>
        <v>61139.952520551386</v>
      </c>
      <c r="W349" s="13">
        <f t="shared" si="89"/>
        <v>3568.9656728321834</v>
      </c>
      <c r="X349" s="38">
        <f t="shared" si="90"/>
        <v>7537.9575331545384</v>
      </c>
      <c r="Y349" s="37">
        <f t="shared" si="96"/>
        <v>2180.1830072432476</v>
      </c>
      <c r="Z349" s="13">
        <f t="shared" si="91"/>
        <v>56841.209149629343</v>
      </c>
      <c r="AA349" s="13">
        <f t="shared" si="92"/>
        <v>2343.5198151444815</v>
      </c>
      <c r="AB349" s="38">
        <f t="shared" si="93"/>
        <v>7537.9575331545384</v>
      </c>
    </row>
    <row r="350" spans="12:28" x14ac:dyDescent="0.2">
      <c r="L350">
        <v>349</v>
      </c>
      <c r="M350" s="37">
        <f t="shared" si="81"/>
        <v>2180.7453200342161</v>
      </c>
      <c r="N350" s="13">
        <f t="shared" si="82"/>
        <v>61703.611498036051</v>
      </c>
      <c r="O350" s="13">
        <f t="shared" si="83"/>
        <v>2357.5464991116833</v>
      </c>
      <c r="P350" s="13">
        <f t="shared" si="84"/>
        <v>7537.9575331545375</v>
      </c>
      <c r="Q350" s="37">
        <f t="shared" si="94"/>
        <v>2200.1177917217556</v>
      </c>
      <c r="R350" s="13">
        <f t="shared" si="85"/>
        <v>122279.90504110277</v>
      </c>
      <c r="S350" s="13">
        <f t="shared" si="86"/>
        <v>2550.4900124699011</v>
      </c>
      <c r="T350" s="38">
        <f t="shared" si="87"/>
        <v>7537.9575331545375</v>
      </c>
      <c r="U350" s="37">
        <f t="shared" si="95"/>
        <v>3393.2761540949668</v>
      </c>
      <c r="V350" s="13">
        <f t="shared" si="88"/>
        <v>61139.952520551386</v>
      </c>
      <c r="W350" s="13">
        <f t="shared" si="89"/>
        <v>3568.4622644690394</v>
      </c>
      <c r="X350" s="38">
        <f t="shared" si="90"/>
        <v>7537.9575331545384</v>
      </c>
      <c r="Y350" s="37">
        <f t="shared" si="96"/>
        <v>2180.1830072432476</v>
      </c>
      <c r="Z350" s="13">
        <f t="shared" si="91"/>
        <v>56841.209149629343</v>
      </c>
      <c r="AA350" s="13">
        <f t="shared" si="92"/>
        <v>2343.0518013682599</v>
      </c>
      <c r="AB350" s="38">
        <f t="shared" si="93"/>
        <v>7537.9575331545384</v>
      </c>
    </row>
    <row r="351" spans="12:28" x14ac:dyDescent="0.2">
      <c r="L351">
        <v>350</v>
      </c>
      <c r="M351" s="37">
        <f t="shared" si="81"/>
        <v>2180.7453200342161</v>
      </c>
      <c r="N351" s="13">
        <f t="shared" si="82"/>
        <v>61703.611498036051</v>
      </c>
      <c r="O351" s="13">
        <f t="shared" si="83"/>
        <v>2357.0413528857475</v>
      </c>
      <c r="P351" s="13">
        <f t="shared" si="84"/>
        <v>7537.9575331545375</v>
      </c>
      <c r="Q351" s="37">
        <f t="shared" si="94"/>
        <v>2200.1177917217556</v>
      </c>
      <c r="R351" s="13">
        <f t="shared" si="85"/>
        <v>122279.90504110277</v>
      </c>
      <c r="S351" s="13">
        <f t="shared" si="86"/>
        <v>2549.4889489820494</v>
      </c>
      <c r="T351" s="38">
        <f t="shared" si="87"/>
        <v>7537.9575331545375</v>
      </c>
      <c r="U351" s="37">
        <f t="shared" si="95"/>
        <v>3393.2761540949668</v>
      </c>
      <c r="V351" s="13">
        <f t="shared" si="88"/>
        <v>61139.952520551386</v>
      </c>
      <c r="W351" s="13">
        <f t="shared" si="89"/>
        <v>3567.9617327251135</v>
      </c>
      <c r="X351" s="38">
        <f t="shared" si="90"/>
        <v>7537.9575331545384</v>
      </c>
      <c r="Y351" s="37">
        <f t="shared" si="96"/>
        <v>2180.1830072432476</v>
      </c>
      <c r="Z351" s="13">
        <f t="shared" si="91"/>
        <v>56841.209149629343</v>
      </c>
      <c r="AA351" s="13">
        <f t="shared" si="92"/>
        <v>2342.5864619564745</v>
      </c>
      <c r="AB351" s="38">
        <f t="shared" si="93"/>
        <v>7537.9575331545384</v>
      </c>
    </row>
    <row r="352" spans="12:28" x14ac:dyDescent="0.2">
      <c r="L352">
        <v>351</v>
      </c>
      <c r="M352" s="37">
        <f t="shared" si="81"/>
        <v>2180.7453200342161</v>
      </c>
      <c r="N352" s="13">
        <f t="shared" si="82"/>
        <v>61703.611498036051</v>
      </c>
      <c r="O352" s="13">
        <f t="shared" si="83"/>
        <v>2356.5390849858859</v>
      </c>
      <c r="P352" s="13">
        <f t="shared" si="84"/>
        <v>7537.9575331545375</v>
      </c>
      <c r="Q352" s="37">
        <f t="shared" si="94"/>
        <v>2200.1177917217556</v>
      </c>
      <c r="R352" s="13">
        <f t="shared" si="85"/>
        <v>122279.90504110277</v>
      </c>
      <c r="S352" s="13">
        <f t="shared" si="86"/>
        <v>2548.4935895596554</v>
      </c>
      <c r="T352" s="38">
        <f t="shared" si="87"/>
        <v>7537.9575331545375</v>
      </c>
      <c r="U352" s="37">
        <f t="shared" si="95"/>
        <v>3393.2761540949668</v>
      </c>
      <c r="V352" s="13">
        <f t="shared" si="88"/>
        <v>61139.952520551386</v>
      </c>
      <c r="W352" s="13">
        <f t="shared" si="89"/>
        <v>3567.4640530139168</v>
      </c>
      <c r="X352" s="38">
        <f t="shared" si="90"/>
        <v>7537.9575331545384</v>
      </c>
      <c r="Y352" s="37">
        <f t="shared" si="96"/>
        <v>2180.1830072432476</v>
      </c>
      <c r="Z352" s="13">
        <f t="shared" si="91"/>
        <v>56841.209149629343</v>
      </c>
      <c r="AA352" s="13">
        <f t="shared" si="92"/>
        <v>2342.1237740513084</v>
      </c>
      <c r="AB352" s="38">
        <f t="shared" si="93"/>
        <v>7537.9575331545384</v>
      </c>
    </row>
    <row r="353" spans="12:28" x14ac:dyDescent="0.2">
      <c r="L353">
        <v>352</v>
      </c>
      <c r="M353" s="37">
        <f t="shared" si="81"/>
        <v>2180.7453200342161</v>
      </c>
      <c r="N353" s="13">
        <f t="shared" si="82"/>
        <v>61703.611498036051</v>
      </c>
      <c r="O353" s="13">
        <f t="shared" si="83"/>
        <v>2356.0396708809094</v>
      </c>
      <c r="P353" s="13">
        <f t="shared" si="84"/>
        <v>7537.9575331545375</v>
      </c>
      <c r="Q353" s="37">
        <f t="shared" si="94"/>
        <v>2200.1177917217556</v>
      </c>
      <c r="R353" s="13">
        <f t="shared" si="85"/>
        <v>122279.90504110277</v>
      </c>
      <c r="S353" s="13">
        <f t="shared" si="86"/>
        <v>2547.503885588525</v>
      </c>
      <c r="T353" s="38">
        <f t="shared" si="87"/>
        <v>7537.9575331545375</v>
      </c>
      <c r="U353" s="37">
        <f t="shared" si="95"/>
        <v>3393.2761540949668</v>
      </c>
      <c r="V353" s="13">
        <f t="shared" si="88"/>
        <v>61139.952520551386</v>
      </c>
      <c r="W353" s="13">
        <f t="shared" si="89"/>
        <v>3566.9692010283516</v>
      </c>
      <c r="X353" s="38">
        <f t="shared" si="90"/>
        <v>7537.9575331545384</v>
      </c>
      <c r="Y353" s="37">
        <f t="shared" si="96"/>
        <v>2180.1830072432476</v>
      </c>
      <c r="Z353" s="13">
        <f t="shared" si="91"/>
        <v>56841.209149629343</v>
      </c>
      <c r="AA353" s="13">
        <f t="shared" si="92"/>
        <v>2341.6637150546944</v>
      </c>
      <c r="AB353" s="38">
        <f t="shared" si="93"/>
        <v>7537.9575331545384</v>
      </c>
    </row>
    <row r="354" spans="12:28" x14ac:dyDescent="0.2">
      <c r="L354">
        <v>353</v>
      </c>
      <c r="M354" s="37">
        <f t="shared" si="81"/>
        <v>2180.7453200342161</v>
      </c>
      <c r="N354" s="13">
        <f t="shared" si="82"/>
        <v>61703.611498036051</v>
      </c>
      <c r="O354" s="13">
        <f t="shared" si="83"/>
        <v>2355.5430863176043</v>
      </c>
      <c r="P354" s="13">
        <f t="shared" si="84"/>
        <v>7537.9575331545375</v>
      </c>
      <c r="Q354" s="37">
        <f t="shared" si="94"/>
        <v>2200.1177917217556</v>
      </c>
      <c r="R354" s="13">
        <f t="shared" si="85"/>
        <v>122279.90504110277</v>
      </c>
      <c r="S354" s="13">
        <f t="shared" si="86"/>
        <v>2546.5197890053328</v>
      </c>
      <c r="T354" s="38">
        <f t="shared" si="87"/>
        <v>7537.9575331545375</v>
      </c>
      <c r="U354" s="37">
        <f t="shared" si="95"/>
        <v>3393.2761540949668</v>
      </c>
      <c r="V354" s="13">
        <f t="shared" si="88"/>
        <v>61139.952520551386</v>
      </c>
      <c r="W354" s="13">
        <f t="shared" si="89"/>
        <v>3566.4771527367557</v>
      </c>
      <c r="X354" s="38">
        <f t="shared" si="90"/>
        <v>7537.9575331545384</v>
      </c>
      <c r="Y354" s="37">
        <f t="shared" si="96"/>
        <v>2180.1830072432476</v>
      </c>
      <c r="Z354" s="13">
        <f t="shared" si="91"/>
        <v>56841.209149629343</v>
      </c>
      <c r="AA354" s="13">
        <f t="shared" si="92"/>
        <v>2341.2062626246338</v>
      </c>
      <c r="AB354" s="38">
        <f t="shared" si="93"/>
        <v>7537.9575331545384</v>
      </c>
    </row>
    <row r="355" spans="12:28" x14ac:dyDescent="0.2">
      <c r="L355">
        <v>354</v>
      </c>
      <c r="M355" s="37">
        <f t="shared" si="81"/>
        <v>2180.7453200342161</v>
      </c>
      <c r="N355" s="13">
        <f t="shared" si="82"/>
        <v>61703.611498036051</v>
      </c>
      <c r="O355" s="13">
        <f t="shared" si="83"/>
        <v>2355.0493073168036</v>
      </c>
      <c r="P355" s="13">
        <f t="shared" si="84"/>
        <v>7537.9575331545375</v>
      </c>
      <c r="Q355" s="37">
        <f t="shared" si="94"/>
        <v>2200.1177917217556</v>
      </c>
      <c r="R355" s="13">
        <f t="shared" si="85"/>
        <v>122279.90504110277</v>
      </c>
      <c r="S355" s="13">
        <f t="shared" si="86"/>
        <v>2545.5412522898423</v>
      </c>
      <c r="T355" s="38">
        <f t="shared" si="87"/>
        <v>7537.9575331545375</v>
      </c>
      <c r="U355" s="37">
        <f t="shared" si="95"/>
        <v>3393.2761540949668</v>
      </c>
      <c r="V355" s="13">
        <f t="shared" si="88"/>
        <v>61139.952520551386</v>
      </c>
      <c r="W355" s="13">
        <f t="shared" si="89"/>
        <v>3565.9878843790102</v>
      </c>
      <c r="X355" s="38">
        <f t="shared" si="90"/>
        <v>7537.9575331545384</v>
      </c>
      <c r="Y355" s="37">
        <f t="shared" si="96"/>
        <v>2180.1830072432476</v>
      </c>
      <c r="Z355" s="13">
        <f t="shared" si="91"/>
        <v>56841.209149629343</v>
      </c>
      <c r="AA355" s="13">
        <f t="shared" si="92"/>
        <v>2340.751394671579</v>
      </c>
      <c r="AB355" s="38">
        <f t="shared" si="93"/>
        <v>7537.9575331545384</v>
      </c>
    </row>
    <row r="356" spans="12:28" x14ac:dyDescent="0.2">
      <c r="L356">
        <v>355</v>
      </c>
      <c r="M356" s="37">
        <f t="shared" si="81"/>
        <v>2180.7453200342161</v>
      </c>
      <c r="N356" s="13">
        <f t="shared" si="82"/>
        <v>61703.611498036051</v>
      </c>
      <c r="O356" s="13">
        <f t="shared" si="83"/>
        <v>2354.5583101695288</v>
      </c>
      <c r="P356" s="13">
        <f t="shared" si="84"/>
        <v>7537.9575331545375</v>
      </c>
      <c r="Q356" s="37">
        <f t="shared" si="94"/>
        <v>2200.1177917217556</v>
      </c>
      <c r="R356" s="13">
        <f t="shared" si="85"/>
        <v>122279.90504110277</v>
      </c>
      <c r="S356" s="13">
        <f t="shared" si="86"/>
        <v>2544.5682284572563</v>
      </c>
      <c r="T356" s="38">
        <f t="shared" si="87"/>
        <v>7537.9575331545375</v>
      </c>
      <c r="U356" s="37">
        <f t="shared" si="95"/>
        <v>3393.2761540949668</v>
      </c>
      <c r="V356" s="13">
        <f t="shared" si="88"/>
        <v>61139.952520551386</v>
      </c>
      <c r="W356" s="13">
        <f t="shared" si="89"/>
        <v>3565.5013724627174</v>
      </c>
      <c r="X356" s="38">
        <f t="shared" si="90"/>
        <v>7537.9575331545384</v>
      </c>
      <c r="Y356" s="37">
        <f t="shared" si="96"/>
        <v>2180.1830072432476</v>
      </c>
      <c r="Z356" s="13">
        <f t="shared" si="91"/>
        <v>56841.209149629343</v>
      </c>
      <c r="AA356" s="13">
        <f t="shared" si="92"/>
        <v>2340.2990893548795</v>
      </c>
      <c r="AB356" s="38">
        <f t="shared" si="93"/>
        <v>7537.9575331545384</v>
      </c>
    </row>
    <row r="357" spans="12:28" x14ac:dyDescent="0.2">
      <c r="L357">
        <v>356</v>
      </c>
      <c r="M357" s="37">
        <f t="shared" si="81"/>
        <v>2180.7453200342161</v>
      </c>
      <c r="N357" s="13">
        <f t="shared" si="82"/>
        <v>61703.611498036051</v>
      </c>
      <c r="O357" s="13">
        <f t="shared" si="83"/>
        <v>2354.0700714331938</v>
      </c>
      <c r="P357" s="13">
        <f t="shared" si="84"/>
        <v>7537.9575331545375</v>
      </c>
      <c r="Q357" s="37">
        <f t="shared" si="94"/>
        <v>2200.1177917217556</v>
      </c>
      <c r="R357" s="13">
        <f t="shared" si="85"/>
        <v>122279.90504110277</v>
      </c>
      <c r="S357" s="13">
        <f t="shared" si="86"/>
        <v>2543.6006710506958</v>
      </c>
      <c r="T357" s="38">
        <f t="shared" si="87"/>
        <v>7537.9575331545375</v>
      </c>
      <c r="U357" s="37">
        <f t="shared" si="95"/>
        <v>3393.2761540949668</v>
      </c>
      <c r="V357" s="13">
        <f t="shared" si="88"/>
        <v>61139.952520551386</v>
      </c>
      <c r="W357" s="13">
        <f t="shared" si="89"/>
        <v>3565.0175937594372</v>
      </c>
      <c r="X357" s="38">
        <f t="shared" si="90"/>
        <v>7537.9575331545384</v>
      </c>
      <c r="Y357" s="37">
        <f t="shared" si="96"/>
        <v>2180.1830072432476</v>
      </c>
      <c r="Z357" s="13">
        <f t="shared" si="91"/>
        <v>56841.209149629343</v>
      </c>
      <c r="AA357" s="13">
        <f t="shared" si="92"/>
        <v>2339.8493250792853</v>
      </c>
      <c r="AB357" s="38">
        <f t="shared" si="93"/>
        <v>7537.9575331545384</v>
      </c>
    </row>
    <row r="358" spans="12:28" x14ac:dyDescent="0.2">
      <c r="L358">
        <v>357</v>
      </c>
      <c r="M358" s="37">
        <f t="shared" si="81"/>
        <v>2180.7453200342161</v>
      </c>
      <c r="N358" s="13">
        <f t="shared" si="82"/>
        <v>61703.611498036051</v>
      </c>
      <c r="O358" s="13">
        <f t="shared" si="83"/>
        <v>2353.5845679278746</v>
      </c>
      <c r="P358" s="13">
        <f t="shared" si="84"/>
        <v>7537.9575331545375</v>
      </c>
      <c r="Q358" s="37">
        <f t="shared" si="94"/>
        <v>2200.1177917217556</v>
      </c>
      <c r="R358" s="13">
        <f t="shared" si="85"/>
        <v>122279.90504110277</v>
      </c>
      <c r="S358" s="13">
        <f t="shared" si="86"/>
        <v>2542.6385341338082</v>
      </c>
      <c r="T358" s="38">
        <f t="shared" si="87"/>
        <v>7537.9575331545375</v>
      </c>
      <c r="U358" s="37">
        <f t="shared" si="95"/>
        <v>3393.2761540949668</v>
      </c>
      <c r="V358" s="13">
        <f t="shared" si="88"/>
        <v>61139.952520551386</v>
      </c>
      <c r="W358" s="13">
        <f t="shared" si="89"/>
        <v>3564.5365253009932</v>
      </c>
      <c r="X358" s="38">
        <f t="shared" si="90"/>
        <v>7537.9575331545384</v>
      </c>
      <c r="Y358" s="37">
        <f t="shared" si="96"/>
        <v>2180.1830072432476</v>
      </c>
      <c r="Z358" s="13">
        <f t="shared" si="91"/>
        <v>56841.209149629343</v>
      </c>
      <c r="AA358" s="13">
        <f t="shared" si="92"/>
        <v>2339.402080491509</v>
      </c>
      <c r="AB358" s="38">
        <f t="shared" si="93"/>
        <v>7537.9575331545384</v>
      </c>
    </row>
    <row r="359" spans="12:28" x14ac:dyDescent="0.2">
      <c r="L359">
        <v>358</v>
      </c>
      <c r="M359" s="37">
        <f t="shared" si="81"/>
        <v>2180.7453200342161</v>
      </c>
      <c r="N359" s="13">
        <f t="shared" si="82"/>
        <v>61703.611498036051</v>
      </c>
      <c r="O359" s="13">
        <f t="shared" si="83"/>
        <v>2353.1017767326407</v>
      </c>
      <c r="P359" s="13">
        <f t="shared" si="84"/>
        <v>7537.9575331545375</v>
      </c>
      <c r="Q359" s="37">
        <f t="shared" si="94"/>
        <v>2200.1177917217556</v>
      </c>
      <c r="R359" s="13">
        <f t="shared" si="85"/>
        <v>122279.90504110277</v>
      </c>
      <c r="S359" s="13">
        <f t="shared" si="86"/>
        <v>2541.6817722834953</v>
      </c>
      <c r="T359" s="38">
        <f t="shared" si="87"/>
        <v>7537.9575331545375</v>
      </c>
      <c r="U359" s="37">
        <f t="shared" si="95"/>
        <v>3393.2761540949668</v>
      </c>
      <c r="V359" s="13">
        <f t="shared" si="88"/>
        <v>61139.952520551386</v>
      </c>
      <c r="W359" s="13">
        <f t="shared" si="89"/>
        <v>3564.0581443758365</v>
      </c>
      <c r="X359" s="38">
        <f t="shared" si="90"/>
        <v>7537.9575331545384</v>
      </c>
      <c r="Y359" s="37">
        <f t="shared" si="96"/>
        <v>2180.1830072432476</v>
      </c>
      <c r="Z359" s="13">
        <f t="shared" si="91"/>
        <v>56841.209149629343</v>
      </c>
      <c r="AA359" s="13">
        <f t="shared" si="92"/>
        <v>2338.9573344768492</v>
      </c>
      <c r="AB359" s="38">
        <f t="shared" si="93"/>
        <v>7537.9575331545384</v>
      </c>
    </row>
    <row r="360" spans="12:28" x14ac:dyDescent="0.2">
      <c r="L360">
        <v>359</v>
      </c>
      <c r="M360" s="37">
        <f t="shared" si="81"/>
        <v>2180.7453200342161</v>
      </c>
      <c r="N360" s="13">
        <f t="shared" si="82"/>
        <v>61703.611498036051</v>
      </c>
      <c r="O360" s="13">
        <f t="shared" si="83"/>
        <v>2352.6216751819488</v>
      </c>
      <c r="P360" s="13">
        <f t="shared" si="84"/>
        <v>7537.9575331545375</v>
      </c>
      <c r="Q360" s="37">
        <f t="shared" si="94"/>
        <v>2200.1177917217556</v>
      </c>
      <c r="R360" s="13">
        <f t="shared" si="85"/>
        <v>122279.90504110277</v>
      </c>
      <c r="S360" s="13">
        <f t="shared" si="86"/>
        <v>2540.7303405827661</v>
      </c>
      <c r="T360" s="38">
        <f t="shared" si="87"/>
        <v>7537.9575331545375</v>
      </c>
      <c r="U360" s="37">
        <f t="shared" si="95"/>
        <v>3393.2761540949668</v>
      </c>
      <c r="V360" s="13">
        <f t="shared" si="88"/>
        <v>61139.952520551386</v>
      </c>
      <c r="W360" s="13">
        <f t="shared" si="89"/>
        <v>3563.5824285254721</v>
      </c>
      <c r="X360" s="38">
        <f t="shared" si="90"/>
        <v>7537.9575331545384</v>
      </c>
      <c r="Y360" s="37">
        <f t="shared" si="96"/>
        <v>2180.1830072432476</v>
      </c>
      <c r="Z360" s="13">
        <f t="shared" si="91"/>
        <v>56841.209149629343</v>
      </c>
      <c r="AA360" s="13">
        <f t="shared" si="92"/>
        <v>2338.5150661558641</v>
      </c>
      <c r="AB360" s="38">
        <f t="shared" si="93"/>
        <v>7537.9575331545384</v>
      </c>
    </row>
    <row r="361" spans="12:28" x14ac:dyDescent="0.2">
      <c r="L361">
        <v>360</v>
      </c>
      <c r="M361" s="37">
        <f t="shared" si="81"/>
        <v>2180.7453200342161</v>
      </c>
      <c r="N361" s="13">
        <f t="shared" si="82"/>
        <v>61703.611498036051</v>
      </c>
      <c r="O361" s="13">
        <f t="shared" si="83"/>
        <v>2352.1442408620942</v>
      </c>
      <c r="P361" s="13">
        <f t="shared" si="84"/>
        <v>7537.9575331545375</v>
      </c>
      <c r="Q361" s="37">
        <f t="shared" si="94"/>
        <v>2200.1177917217556</v>
      </c>
      <c r="R361" s="13">
        <f t="shared" si="85"/>
        <v>122279.90504110277</v>
      </c>
      <c r="S361" s="13">
        <f t="shared" si="86"/>
        <v>2539.7841946137078</v>
      </c>
      <c r="T361" s="38">
        <f t="shared" si="87"/>
        <v>7537.9575331545375</v>
      </c>
      <c r="U361" s="37">
        <f t="shared" si="95"/>
        <v>3393.2761540949668</v>
      </c>
      <c r="V361" s="13">
        <f t="shared" si="88"/>
        <v>61139.952520551386</v>
      </c>
      <c r="W361" s="13">
        <f t="shared" si="89"/>
        <v>3563.1093555409429</v>
      </c>
      <c r="X361" s="38">
        <f t="shared" si="90"/>
        <v>7537.9575331545384</v>
      </c>
      <c r="Y361" s="37">
        <f t="shared" si="96"/>
        <v>2180.1830072432476</v>
      </c>
      <c r="Z361" s="13">
        <f t="shared" si="91"/>
        <v>56841.209149629343</v>
      </c>
      <c r="AA361" s="13">
        <f t="shared" si="92"/>
        <v>2338.075254881107</v>
      </c>
      <c r="AB361" s="38">
        <f t="shared" si="93"/>
        <v>7537.9575331545384</v>
      </c>
    </row>
    <row r="362" spans="12:28" x14ac:dyDescent="0.2">
      <c r="L362">
        <v>361</v>
      </c>
      <c r="M362" s="37">
        <f t="shared" si="81"/>
        <v>2180.7453200342161</v>
      </c>
      <c r="N362" s="13">
        <f t="shared" si="82"/>
        <v>61703.611498036051</v>
      </c>
      <c r="O362" s="13">
        <f t="shared" si="83"/>
        <v>2351.6694516077232</v>
      </c>
      <c r="P362" s="13">
        <f t="shared" si="84"/>
        <v>7537.9575331545375</v>
      </c>
      <c r="Q362" s="37">
        <f t="shared" si="94"/>
        <v>2200.1177917217556</v>
      </c>
      <c r="R362" s="13">
        <f t="shared" si="85"/>
        <v>122279.90504110277</v>
      </c>
      <c r="S362" s="13">
        <f t="shared" si="86"/>
        <v>2538.8432904505721</v>
      </c>
      <c r="T362" s="38">
        <f t="shared" si="87"/>
        <v>7537.9575331545375</v>
      </c>
      <c r="U362" s="37">
        <f t="shared" si="95"/>
        <v>3393.2761540949668</v>
      </c>
      <c r="V362" s="13">
        <f t="shared" si="88"/>
        <v>61139.952520551386</v>
      </c>
      <c r="W362" s="13">
        <f t="shared" si="89"/>
        <v>3562.6389034593749</v>
      </c>
      <c r="X362" s="38">
        <f t="shared" si="90"/>
        <v>7537.9575331545384</v>
      </c>
      <c r="Y362" s="37">
        <f t="shared" si="96"/>
        <v>2180.1830072432476</v>
      </c>
      <c r="Z362" s="13">
        <f t="shared" si="91"/>
        <v>56841.209149629343</v>
      </c>
      <c r="AA362" s="13">
        <f t="shared" si="92"/>
        <v>2337.6378802339104</v>
      </c>
      <c r="AB362" s="38">
        <f t="shared" si="93"/>
        <v>7537.9575331545384</v>
      </c>
    </row>
    <row r="363" spans="12:28" x14ac:dyDescent="0.2">
      <c r="L363">
        <v>362</v>
      </c>
      <c r="M363" s="37">
        <f t="shared" si="81"/>
        <v>2180.7453200342161</v>
      </c>
      <c r="N363" s="13">
        <f t="shared" si="82"/>
        <v>61703.611498036051</v>
      </c>
      <c r="O363" s="13">
        <f t="shared" si="83"/>
        <v>2351.1972854984042</v>
      </c>
      <c r="P363" s="13">
        <f t="shared" si="84"/>
        <v>7537.9575331545375</v>
      </c>
      <c r="Q363" s="37">
        <f t="shared" si="94"/>
        <v>2200.1177917217556</v>
      </c>
      <c r="R363" s="13">
        <f t="shared" si="85"/>
        <v>122279.90504110277</v>
      </c>
      <c r="S363" s="13">
        <f t="shared" si="86"/>
        <v>2537.9075846529786</v>
      </c>
      <c r="T363" s="38">
        <f t="shared" si="87"/>
        <v>7537.9575331545375</v>
      </c>
      <c r="U363" s="37">
        <f t="shared" si="95"/>
        <v>3393.2761540949668</v>
      </c>
      <c r="V363" s="13">
        <f t="shared" si="88"/>
        <v>61139.952520551386</v>
      </c>
      <c r="W363" s="13">
        <f t="shared" si="89"/>
        <v>3562.1710505605784</v>
      </c>
      <c r="X363" s="38">
        <f t="shared" si="90"/>
        <v>7537.9575331545384</v>
      </c>
      <c r="Y363" s="37">
        <f t="shared" si="96"/>
        <v>2180.1830072432476</v>
      </c>
      <c r="Z363" s="13">
        <f t="shared" si="91"/>
        <v>56841.209149629343</v>
      </c>
      <c r="AA363" s="13">
        <f t="shared" si="92"/>
        <v>2337.2029220212294</v>
      </c>
      <c r="AB363" s="38">
        <f t="shared" si="93"/>
        <v>7537.9575331545384</v>
      </c>
    </row>
    <row r="364" spans="12:28" x14ac:dyDescent="0.2">
      <c r="L364">
        <v>363</v>
      </c>
      <c r="M364" s="37">
        <f t="shared" si="81"/>
        <v>2180.7453200342161</v>
      </c>
      <c r="N364" s="13">
        <f t="shared" si="82"/>
        <v>61703.611498036051</v>
      </c>
      <c r="O364" s="13">
        <f t="shared" si="83"/>
        <v>2350.7277208552518</v>
      </c>
      <c r="P364" s="13">
        <f t="shared" si="84"/>
        <v>7537.9575331545375</v>
      </c>
      <c r="Q364" s="37">
        <f t="shared" si="94"/>
        <v>2200.1177917217556</v>
      </c>
      <c r="R364" s="13">
        <f t="shared" si="85"/>
        <v>122279.90504110277</v>
      </c>
      <c r="S364" s="13">
        <f t="shared" si="86"/>
        <v>2536.9770342592287</v>
      </c>
      <c r="T364" s="38">
        <f t="shared" si="87"/>
        <v>7537.9575331545375</v>
      </c>
      <c r="U364" s="37">
        <f t="shared" si="95"/>
        <v>3393.2761540949668</v>
      </c>
      <c r="V364" s="13">
        <f t="shared" si="88"/>
        <v>61139.952520551386</v>
      </c>
      <c r="W364" s="13">
        <f t="shared" si="89"/>
        <v>3561.7057753637037</v>
      </c>
      <c r="X364" s="38">
        <f t="shared" si="90"/>
        <v>7537.9575331545384</v>
      </c>
      <c r="Y364" s="37">
        <f t="shared" si="96"/>
        <v>2180.1830072432476</v>
      </c>
      <c r="Z364" s="13">
        <f t="shared" si="91"/>
        <v>56841.209149629343</v>
      </c>
      <c r="AA364" s="13">
        <f t="shared" si="92"/>
        <v>2336.7703602725296</v>
      </c>
      <c r="AB364" s="38">
        <f t="shared" si="93"/>
        <v>7537.9575331545384</v>
      </c>
    </row>
    <row r="365" spans="12:28" x14ac:dyDescent="0.2">
      <c r="L365">
        <v>364</v>
      </c>
      <c r="M365" s="37">
        <f t="shared" si="81"/>
        <v>2180.7453200342161</v>
      </c>
      <c r="N365" s="13">
        <f t="shared" si="82"/>
        <v>61703.611498036051</v>
      </c>
      <c r="O365" s="13">
        <f t="shared" si="83"/>
        <v>2350.260736237612</v>
      </c>
      <c r="P365" s="13">
        <f t="shared" si="84"/>
        <v>7537.9575331545375</v>
      </c>
      <c r="Q365" s="37">
        <f t="shared" si="94"/>
        <v>2200.1177917217556</v>
      </c>
      <c r="R365" s="13">
        <f t="shared" si="85"/>
        <v>122279.90504110277</v>
      </c>
      <c r="S365" s="13">
        <f t="shared" si="86"/>
        <v>2536.0515967797301</v>
      </c>
      <c r="T365" s="38">
        <f t="shared" si="87"/>
        <v>7537.9575331545375</v>
      </c>
      <c r="U365" s="37">
        <f t="shared" si="95"/>
        <v>3393.2761540949668</v>
      </c>
      <c r="V365" s="13">
        <f t="shared" si="88"/>
        <v>61139.952520551386</v>
      </c>
      <c r="W365" s="13">
        <f t="shared" si="89"/>
        <v>3561.2430566239541</v>
      </c>
      <c r="X365" s="38">
        <f t="shared" si="90"/>
        <v>7537.9575331545384</v>
      </c>
      <c r="Y365" s="37">
        <f t="shared" si="96"/>
        <v>2180.1830072432476</v>
      </c>
      <c r="Z365" s="13">
        <f t="shared" si="91"/>
        <v>56841.209149629343</v>
      </c>
      <c r="AA365" s="13">
        <f t="shared" si="92"/>
        <v>2336.3401752367349</v>
      </c>
      <c r="AB365" s="38">
        <f t="shared" si="93"/>
        <v>7537.9575331545384</v>
      </c>
    </row>
    <row r="366" spans="12:28" x14ac:dyDescent="0.2">
      <c r="L366">
        <v>365</v>
      </c>
      <c r="M366" s="37">
        <f t="shared" si="81"/>
        <v>2180.7453200342161</v>
      </c>
      <c r="N366" s="13">
        <f t="shared" si="82"/>
        <v>61703.611498036051</v>
      </c>
      <c r="O366" s="13">
        <f t="shared" si="83"/>
        <v>2349.7963104397945</v>
      </c>
      <c r="P366" s="13">
        <f t="shared" si="84"/>
        <v>7537.9575331545375</v>
      </c>
      <c r="Q366" s="37">
        <f t="shared" si="94"/>
        <v>2200.1177917217556</v>
      </c>
      <c r="R366" s="13">
        <f t="shared" si="85"/>
        <v>122279.90504110277</v>
      </c>
      <c r="S366" s="13">
        <f t="shared" si="86"/>
        <v>2535.1312301905305</v>
      </c>
      <c r="T366" s="38">
        <f t="shared" si="87"/>
        <v>7537.9575331545375</v>
      </c>
      <c r="U366" s="37">
        <f t="shared" si="95"/>
        <v>3393.2761540949668</v>
      </c>
      <c r="V366" s="13">
        <f t="shared" si="88"/>
        <v>61139.952520551386</v>
      </c>
      <c r="W366" s="13">
        <f t="shared" si="89"/>
        <v>3560.7828733293541</v>
      </c>
      <c r="X366" s="38">
        <f t="shared" si="90"/>
        <v>7537.9575331545384</v>
      </c>
      <c r="Y366" s="37">
        <f t="shared" si="96"/>
        <v>2180.1830072432476</v>
      </c>
      <c r="Z366" s="13">
        <f t="shared" si="91"/>
        <v>56841.209149629343</v>
      </c>
      <c r="AA366" s="13">
        <f t="shared" si="92"/>
        <v>2335.9123473792183</v>
      </c>
      <c r="AB366" s="38">
        <f t="shared" si="93"/>
        <v>7537.9575331545384</v>
      </c>
    </row>
    <row r="367" spans="12:28" x14ac:dyDescent="0.2">
      <c r="L367">
        <v>366</v>
      </c>
      <c r="M367" s="37">
        <f t="shared" si="81"/>
        <v>2180.7453200342161</v>
      </c>
      <c r="N367" s="13">
        <f t="shared" si="82"/>
        <v>61703.611498036051</v>
      </c>
      <c r="O367" s="13">
        <f t="shared" si="83"/>
        <v>2349.3344224878665</v>
      </c>
      <c r="P367" s="13">
        <f t="shared" si="84"/>
        <v>7537.9575331545375</v>
      </c>
      <c r="Q367" s="37">
        <f t="shared" si="94"/>
        <v>2200.1177917217556</v>
      </c>
      <c r="R367" s="13">
        <f t="shared" si="85"/>
        <v>122279.90504110277</v>
      </c>
      <c r="S367" s="13">
        <f t="shared" si="86"/>
        <v>2534.2158929269544</v>
      </c>
      <c r="T367" s="38">
        <f t="shared" si="87"/>
        <v>7537.9575331545375</v>
      </c>
      <c r="U367" s="37">
        <f t="shared" si="95"/>
        <v>3393.2761540949668</v>
      </c>
      <c r="V367" s="13">
        <f t="shared" si="88"/>
        <v>61139.952520551386</v>
      </c>
      <c r="W367" s="13">
        <f t="shared" si="89"/>
        <v>3560.3252046975663</v>
      </c>
      <c r="X367" s="38">
        <f t="shared" si="90"/>
        <v>7537.9575331545384</v>
      </c>
      <c r="Y367" s="37">
        <f t="shared" si="96"/>
        <v>2180.1830072432476</v>
      </c>
      <c r="Z367" s="13">
        <f t="shared" si="91"/>
        <v>56841.209149629343</v>
      </c>
      <c r="AA367" s="13">
        <f t="shared" si="92"/>
        <v>2335.4868573788472</v>
      </c>
      <c r="AB367" s="38">
        <f t="shared" si="93"/>
        <v>7537.9575331545384</v>
      </c>
    </row>
    <row r="368" spans="12:28" x14ac:dyDescent="0.2">
      <c r="L368">
        <v>367</v>
      </c>
      <c r="M368" s="37">
        <f t="shared" si="81"/>
        <v>2180.7453200342161</v>
      </c>
      <c r="N368" s="13">
        <f t="shared" si="82"/>
        <v>61703.611498036051</v>
      </c>
      <c r="O368" s="13">
        <f t="shared" si="83"/>
        <v>2348.8750516364944</v>
      </c>
      <c r="P368" s="13">
        <f t="shared" si="84"/>
        <v>7537.9575331545375</v>
      </c>
      <c r="Q368" s="37">
        <f t="shared" si="94"/>
        <v>2200.1177917217556</v>
      </c>
      <c r="R368" s="13">
        <f t="shared" si="85"/>
        <v>122279.90504110277</v>
      </c>
      <c r="S368" s="13">
        <f t="shared" si="86"/>
        <v>2533.305543877349</v>
      </c>
      <c r="T368" s="38">
        <f t="shared" si="87"/>
        <v>7537.9575331545375</v>
      </c>
      <c r="U368" s="37">
        <f t="shared" si="95"/>
        <v>3393.2761540949668</v>
      </c>
      <c r="V368" s="13">
        <f t="shared" si="88"/>
        <v>61139.952520551386</v>
      </c>
      <c r="W368" s="13">
        <f t="shared" si="89"/>
        <v>3559.8700301727636</v>
      </c>
      <c r="X368" s="38">
        <f t="shared" si="90"/>
        <v>7537.9575331545384</v>
      </c>
      <c r="Y368" s="37">
        <f t="shared" si="96"/>
        <v>2180.1830072432476</v>
      </c>
      <c r="Z368" s="13">
        <f t="shared" si="91"/>
        <v>56841.209149629343</v>
      </c>
      <c r="AA368" s="13">
        <f t="shared" si="92"/>
        <v>2335.0636861250714</v>
      </c>
      <c r="AB368" s="38">
        <f t="shared" si="93"/>
        <v>7537.9575331545384</v>
      </c>
    </row>
    <row r="369" spans="12:28" x14ac:dyDescent="0.2">
      <c r="L369">
        <v>368</v>
      </c>
      <c r="M369" s="37">
        <f t="shared" si="81"/>
        <v>2180.7453200342161</v>
      </c>
      <c r="N369" s="13">
        <f t="shared" si="82"/>
        <v>61703.611498036051</v>
      </c>
      <c r="O369" s="13">
        <f t="shared" si="83"/>
        <v>2348.4181773658356</v>
      </c>
      <c r="P369" s="13">
        <f t="shared" si="84"/>
        <v>7537.9575331545375</v>
      </c>
      <c r="Q369" s="37">
        <f t="shared" si="94"/>
        <v>2200.1177917217556</v>
      </c>
      <c r="R369" s="13">
        <f t="shared" si="85"/>
        <v>122279.90504110277</v>
      </c>
      <c r="S369" s="13">
        <f t="shared" si="86"/>
        <v>2532.4001423769259</v>
      </c>
      <c r="T369" s="38">
        <f t="shared" si="87"/>
        <v>7537.9575331545375</v>
      </c>
      <c r="U369" s="37">
        <f t="shared" si="95"/>
        <v>3393.2761540949668</v>
      </c>
      <c r="V369" s="13">
        <f t="shared" si="88"/>
        <v>61139.952520551386</v>
      </c>
      <c r="W369" s="13">
        <f t="shared" si="89"/>
        <v>3559.417329422552</v>
      </c>
      <c r="X369" s="38">
        <f t="shared" si="90"/>
        <v>7537.9575331545384</v>
      </c>
      <c r="Y369" s="37">
        <f t="shared" si="96"/>
        <v>2180.1830072432476</v>
      </c>
      <c r="Z369" s="13">
        <f t="shared" si="91"/>
        <v>56841.209149629343</v>
      </c>
      <c r="AA369" s="13">
        <f t="shared" si="92"/>
        <v>2334.6428147150664</v>
      </c>
      <c r="AB369" s="38">
        <f t="shared" si="93"/>
        <v>7537.9575331545384</v>
      </c>
    </row>
    <row r="370" spans="12:28" x14ac:dyDescent="0.2">
      <c r="L370">
        <v>369</v>
      </c>
      <c r="M370" s="37">
        <f t="shared" si="81"/>
        <v>2180.7453200342161</v>
      </c>
      <c r="N370" s="13">
        <f t="shared" si="82"/>
        <v>61703.611498036051</v>
      </c>
      <c r="O370" s="13">
        <f t="shared" si="83"/>
        <v>2347.9637793784873</v>
      </c>
      <c r="P370" s="13">
        <f t="shared" si="84"/>
        <v>7537.9575331545375</v>
      </c>
      <c r="Q370" s="37">
        <f t="shared" si="94"/>
        <v>2200.1177917217556</v>
      </c>
      <c r="R370" s="13">
        <f t="shared" si="85"/>
        <v>122279.90504110277</v>
      </c>
      <c r="S370" s="13">
        <f t="shared" si="86"/>
        <v>2531.4996482017086</v>
      </c>
      <c r="T370" s="38">
        <f t="shared" si="87"/>
        <v>7537.9575331545375</v>
      </c>
      <c r="U370" s="13">
        <f t="shared" si="95"/>
        <v>3393.2761540949668</v>
      </c>
      <c r="V370" s="13">
        <f t="shared" si="88"/>
        <v>61139.952520551386</v>
      </c>
      <c r="W370" s="13">
        <f t="shared" si="89"/>
        <v>3558.9670823349434</v>
      </c>
      <c r="X370" s="38">
        <f t="shared" si="90"/>
        <v>7537.9575331545384</v>
      </c>
      <c r="Y370" s="37">
        <f t="shared" si="96"/>
        <v>2180.1830072432476</v>
      </c>
      <c r="Z370" s="13">
        <f t="shared" si="91"/>
        <v>56841.209149629343</v>
      </c>
      <c r="AA370" s="13">
        <f t="shared" si="92"/>
        <v>2334.2242244509152</v>
      </c>
      <c r="AB370" s="38">
        <f t="shared" si="93"/>
        <v>7537.9575331545384</v>
      </c>
    </row>
    <row r="371" spans="12:28" x14ac:dyDescent="0.2">
      <c r="L371">
        <v>370</v>
      </c>
      <c r="M371" s="37">
        <f t="shared" si="81"/>
        <v>2180.7453200342161</v>
      </c>
      <c r="N371" s="13">
        <f t="shared" si="82"/>
        <v>61703.611498036051</v>
      </c>
      <c r="O371" s="13">
        <f t="shared" si="83"/>
        <v>2347.5118375964757</v>
      </c>
      <c r="P371" s="13">
        <f t="shared" si="84"/>
        <v>7537.9575331545375</v>
      </c>
      <c r="Q371" s="37">
        <f t="shared" si="94"/>
        <v>2200.1177917217556</v>
      </c>
      <c r="R371" s="13">
        <f t="shared" si="85"/>
        <v>122279.90504110277</v>
      </c>
      <c r="S371" s="13">
        <f t="shared" si="86"/>
        <v>2530.604021562574</v>
      </c>
      <c r="T371" s="38">
        <f t="shared" si="87"/>
        <v>7537.9575331545375</v>
      </c>
      <c r="U371" s="13">
        <f t="shared" si="95"/>
        <v>3393.2761540949668</v>
      </c>
      <c r="V371" s="13">
        <f t="shared" si="88"/>
        <v>61139.952520551386</v>
      </c>
      <c r="W371" s="13">
        <f t="shared" si="89"/>
        <v>3558.5192690153758</v>
      </c>
      <c r="X371" s="38">
        <f t="shared" si="90"/>
        <v>7537.9575331545384</v>
      </c>
      <c r="Y371" s="37">
        <f t="shared" si="96"/>
        <v>2180.1830072432476</v>
      </c>
      <c r="Z371" s="13">
        <f t="shared" si="91"/>
        <v>56841.209149629343</v>
      </c>
      <c r="AA371" s="13">
        <f t="shared" si="92"/>
        <v>2333.8078968368404</v>
      </c>
      <c r="AB371" s="38">
        <f t="shared" si="93"/>
        <v>7537.9575331545384</v>
      </c>
    </row>
    <row r="372" spans="12:28" x14ac:dyDescent="0.2">
      <c r="L372">
        <v>371</v>
      </c>
      <c r="M372" s="37">
        <f t="shared" si="81"/>
        <v>2180.7453200342161</v>
      </c>
      <c r="N372" s="13">
        <f t="shared" si="82"/>
        <v>61703.611498036051</v>
      </c>
      <c r="O372" s="13">
        <f t="shared" si="83"/>
        <v>2347.0623321583025</v>
      </c>
      <c r="P372" s="13">
        <f t="shared" si="84"/>
        <v>7537.9575331545375</v>
      </c>
      <c r="Q372" s="37">
        <f t="shared" si="94"/>
        <v>2200.1177917217556</v>
      </c>
      <c r="R372" s="13">
        <f t="shared" si="85"/>
        <v>122279.90504110277</v>
      </c>
      <c r="S372" s="13">
        <f t="shared" si="86"/>
        <v>2529.7132230993911</v>
      </c>
      <c r="T372" s="38">
        <f t="shared" si="87"/>
        <v>7537.9575331545375</v>
      </c>
      <c r="U372" s="13">
        <f t="shared" si="95"/>
        <v>3393.2761540949668</v>
      </c>
      <c r="V372" s="13">
        <f t="shared" si="88"/>
        <v>61139.952520551386</v>
      </c>
      <c r="W372" s="13">
        <f t="shared" si="89"/>
        <v>3558.0738697837846</v>
      </c>
      <c r="X372" s="38">
        <f t="shared" si="90"/>
        <v>7537.9575331545384</v>
      </c>
      <c r="Y372" s="37">
        <f t="shared" si="96"/>
        <v>2180.1830072432476</v>
      </c>
      <c r="Z372" s="13">
        <f t="shared" si="91"/>
        <v>56841.209149629343</v>
      </c>
      <c r="AA372" s="13">
        <f t="shared" si="92"/>
        <v>2333.3938135764802</v>
      </c>
      <c r="AB372" s="38">
        <f t="shared" si="93"/>
        <v>7537.9575331545384</v>
      </c>
    </row>
    <row r="373" spans="12:28" x14ac:dyDescent="0.2">
      <c r="L373">
        <v>372</v>
      </c>
      <c r="M373" s="37">
        <f t="shared" si="81"/>
        <v>2180.7453200342161</v>
      </c>
      <c r="N373" s="13">
        <f t="shared" si="82"/>
        <v>61703.611498036051</v>
      </c>
      <c r="O373" s="13">
        <f t="shared" si="83"/>
        <v>2346.6152434160335</v>
      </c>
      <c r="P373" s="13">
        <f t="shared" si="84"/>
        <v>7537.9575331545375</v>
      </c>
      <c r="Q373" s="37">
        <f t="shared" si="94"/>
        <v>2200.1177917217556</v>
      </c>
      <c r="R373" s="13">
        <f t="shared" si="85"/>
        <v>122279.90504110277</v>
      </c>
      <c r="S373" s="13">
        <f t="shared" si="86"/>
        <v>2528.8272138752577</v>
      </c>
      <c r="T373" s="38">
        <f t="shared" si="87"/>
        <v>7537.9575331545375</v>
      </c>
      <c r="U373" s="13">
        <f t="shared" si="95"/>
        <v>3393.2761540949668</v>
      </c>
      <c r="V373" s="13">
        <f t="shared" si="88"/>
        <v>61139.952520551386</v>
      </c>
      <c r="W373" s="13">
        <f t="shared" si="89"/>
        <v>3557.6308651717177</v>
      </c>
      <c r="X373" s="38">
        <f t="shared" si="90"/>
        <v>7537.9575331545384</v>
      </c>
      <c r="Y373" s="37">
        <f t="shared" si="96"/>
        <v>2180.1830072432476</v>
      </c>
      <c r="Z373" s="13">
        <f t="shared" si="91"/>
        <v>56841.209149629343</v>
      </c>
      <c r="AA373" s="13">
        <f t="shared" si="92"/>
        <v>2332.9819565702082</v>
      </c>
      <c r="AB373" s="38">
        <f t="shared" si="93"/>
        <v>7537.9575331545384</v>
      </c>
    </row>
    <row r="374" spans="12:28" x14ac:dyDescent="0.2">
      <c r="L374">
        <v>373</v>
      </c>
      <c r="M374" s="37">
        <f t="shared" si="81"/>
        <v>2180.7453200342161</v>
      </c>
      <c r="N374" s="13">
        <f t="shared" si="82"/>
        <v>61703.611498036051</v>
      </c>
      <c r="O374" s="13">
        <f t="shared" si="83"/>
        <v>2346.170551932436</v>
      </c>
      <c r="P374" s="13">
        <f t="shared" si="84"/>
        <v>7537.9575331545375</v>
      </c>
      <c r="Q374" s="37">
        <f t="shared" si="94"/>
        <v>2200.1177917217556</v>
      </c>
      <c r="R374" s="13">
        <f t="shared" si="85"/>
        <v>122279.90504110277</v>
      </c>
      <c r="S374" s="13">
        <f t="shared" si="86"/>
        <v>2527.9459553708248</v>
      </c>
      <c r="T374" s="38">
        <f t="shared" si="87"/>
        <v>7537.9575331545375</v>
      </c>
      <c r="U374" s="13">
        <f t="shared" si="95"/>
        <v>3393.2761540949668</v>
      </c>
      <c r="V374" s="13">
        <f t="shared" si="88"/>
        <v>61139.952520551386</v>
      </c>
      <c r="W374" s="13">
        <f t="shared" si="89"/>
        <v>3557.1902359195014</v>
      </c>
      <c r="X374" s="38">
        <f t="shared" si="90"/>
        <v>7537.9575331545384</v>
      </c>
      <c r="Y374" s="37">
        <f t="shared" si="96"/>
        <v>2180.1830072432476</v>
      </c>
      <c r="Z374" s="13">
        <f t="shared" si="91"/>
        <v>56841.209149629343</v>
      </c>
      <c r="AA374" s="13">
        <f t="shared" si="92"/>
        <v>2332.572307912495</v>
      </c>
      <c r="AB374" s="38">
        <f t="shared" si="93"/>
        <v>7537.9575331545384</v>
      </c>
    </row>
    <row r="375" spans="12:28" x14ac:dyDescent="0.2">
      <c r="L375">
        <v>374</v>
      </c>
      <c r="M375" s="37">
        <f t="shared" si="81"/>
        <v>2180.7453200342161</v>
      </c>
      <c r="N375" s="13">
        <f t="shared" si="82"/>
        <v>61703.611498036051</v>
      </c>
      <c r="O375" s="13">
        <f t="shared" si="83"/>
        <v>2345.7282384781629</v>
      </c>
      <c r="P375" s="13">
        <f t="shared" si="84"/>
        <v>7537.9575331545375</v>
      </c>
      <c r="Q375" s="37">
        <f t="shared" si="94"/>
        <v>2200.1177917217556</v>
      </c>
      <c r="R375" s="13">
        <f t="shared" si="85"/>
        <v>122279.90504110277</v>
      </c>
      <c r="S375" s="13">
        <f t="shared" si="86"/>
        <v>2527.069409478715</v>
      </c>
      <c r="T375" s="38">
        <f t="shared" si="87"/>
        <v>7537.9575331545375</v>
      </c>
      <c r="U375" s="13">
        <f t="shared" si="95"/>
        <v>3393.2761540949668</v>
      </c>
      <c r="V375" s="13">
        <f t="shared" si="88"/>
        <v>61139.952520551386</v>
      </c>
      <c r="W375" s="13">
        <f t="shared" si="89"/>
        <v>3556.7519629734466</v>
      </c>
      <c r="X375" s="38">
        <f t="shared" si="90"/>
        <v>7537.9575331545384</v>
      </c>
      <c r="Y375" s="37">
        <f t="shared" si="96"/>
        <v>2180.1830072432476</v>
      </c>
      <c r="Z375" s="13">
        <f t="shared" si="91"/>
        <v>56841.209149629343</v>
      </c>
      <c r="AA375" s="13">
        <f t="shared" si="92"/>
        <v>2332.1648498893155</v>
      </c>
      <c r="AB375" s="38">
        <f t="shared" si="93"/>
        <v>7537.9575331545384</v>
      </c>
    </row>
    <row r="376" spans="12:28" x14ac:dyDescent="0.2">
      <c r="L376">
        <v>375</v>
      </c>
      <c r="M376" s="37">
        <f t="shared" si="81"/>
        <v>2180.7453200342161</v>
      </c>
      <c r="N376" s="13">
        <f t="shared" si="82"/>
        <v>61703.611498036051</v>
      </c>
      <c r="O376" s="13">
        <f t="shared" si="83"/>
        <v>2345.288284028979</v>
      </c>
      <c r="P376" s="13">
        <f t="shared" si="84"/>
        <v>7537.9575331545375</v>
      </c>
      <c r="Q376" s="37">
        <f t="shared" si="94"/>
        <v>2200.1177917217556</v>
      </c>
      <c r="R376" s="13">
        <f t="shared" si="85"/>
        <v>122279.90504110277</v>
      </c>
      <c r="S376" s="13">
        <f t="shared" si="86"/>
        <v>2526.1975384980296</v>
      </c>
      <c r="T376" s="38">
        <f t="shared" si="87"/>
        <v>7537.9575331545375</v>
      </c>
      <c r="U376" s="13">
        <f t="shared" si="95"/>
        <v>3393.2761540949668</v>
      </c>
      <c r="V376" s="13">
        <f t="shared" si="88"/>
        <v>61139.952520551386</v>
      </c>
      <c r="W376" s="13">
        <f t="shared" si="89"/>
        <v>3556.3160274831039</v>
      </c>
      <c r="X376" s="38">
        <f t="shared" si="90"/>
        <v>7537.9575331545384</v>
      </c>
      <c r="Y376" s="37">
        <f t="shared" si="96"/>
        <v>2180.1830072432476</v>
      </c>
      <c r="Z376" s="13">
        <f t="shared" si="91"/>
        <v>56841.209149629343</v>
      </c>
      <c r="AA376" s="13">
        <f t="shared" si="92"/>
        <v>2331.7595649755926</v>
      </c>
      <c r="AB376" s="38">
        <f t="shared" si="93"/>
        <v>7537.9575331545384</v>
      </c>
    </row>
    <row r="377" spans="12:28" x14ac:dyDescent="0.2">
      <c r="L377">
        <v>376</v>
      </c>
      <c r="M377" s="37">
        <f t="shared" si="81"/>
        <v>2180.7453200342161</v>
      </c>
      <c r="N377" s="13">
        <f t="shared" si="82"/>
        <v>61703.611498036051</v>
      </c>
      <c r="O377" s="13">
        <f t="shared" si="83"/>
        <v>2344.8506697630355</v>
      </c>
      <c r="P377" s="13">
        <f t="shared" si="84"/>
        <v>7537.9575331545375</v>
      </c>
      <c r="Q377" s="37">
        <f t="shared" si="94"/>
        <v>2200.1177917217556</v>
      </c>
      <c r="R377" s="13">
        <f t="shared" si="85"/>
        <v>122279.90504110277</v>
      </c>
      <c r="S377" s="13">
        <f t="shared" si="86"/>
        <v>2525.330305128944</v>
      </c>
      <c r="T377" s="38">
        <f t="shared" si="87"/>
        <v>7537.9575331545375</v>
      </c>
      <c r="U377" s="13">
        <f t="shared" si="95"/>
        <v>3393.2761540949668</v>
      </c>
      <c r="V377" s="13">
        <f t="shared" si="88"/>
        <v>61139.952520551386</v>
      </c>
      <c r="W377" s="13">
        <f t="shared" si="89"/>
        <v>3555.8824107985611</v>
      </c>
      <c r="X377" s="38">
        <f t="shared" si="90"/>
        <v>7537.9575331545384</v>
      </c>
      <c r="Y377" s="37">
        <f t="shared" si="96"/>
        <v>2180.1830072432476</v>
      </c>
      <c r="Z377" s="13">
        <f t="shared" si="91"/>
        <v>56841.209149629343</v>
      </c>
      <c r="AA377" s="13">
        <f t="shared" si="92"/>
        <v>2331.3564358326876</v>
      </c>
      <c r="AB377" s="38">
        <f t="shared" si="93"/>
        <v>7537.9575331545384</v>
      </c>
    </row>
    <row r="378" spans="12:28" x14ac:dyDescent="0.2">
      <c r="L378">
        <v>377</v>
      </c>
      <c r="M378" s="37">
        <f t="shared" si="81"/>
        <v>2180.7453200342161</v>
      </c>
      <c r="N378" s="13">
        <f t="shared" si="82"/>
        <v>61703.611498036051</v>
      </c>
      <c r="O378" s="13">
        <f t="shared" si="83"/>
        <v>2344.4153770581843</v>
      </c>
      <c r="P378" s="13">
        <f t="shared" si="84"/>
        <v>7537.9575331545375</v>
      </c>
      <c r="Q378" s="37">
        <f t="shared" si="94"/>
        <v>2200.1177917217556</v>
      </c>
      <c r="R378" s="13">
        <f t="shared" si="85"/>
        <v>122279.90504110277</v>
      </c>
      <c r="S378" s="13">
        <f t="shared" si="86"/>
        <v>2524.4676724673864</v>
      </c>
      <c r="T378" s="38">
        <f t="shared" si="87"/>
        <v>7537.9575331545375</v>
      </c>
      <c r="U378" s="13">
        <f t="shared" si="95"/>
        <v>3393.2761540949668</v>
      </c>
      <c r="V378" s="13">
        <f t="shared" si="88"/>
        <v>61139.952520551386</v>
      </c>
      <c r="W378" s="13">
        <f t="shared" si="89"/>
        <v>3555.4510944677822</v>
      </c>
      <c r="X378" s="38">
        <f t="shared" si="90"/>
        <v>7537.9575331545384</v>
      </c>
      <c r="Y378" s="37">
        <f t="shared" si="96"/>
        <v>2180.1830072432476</v>
      </c>
      <c r="Z378" s="13">
        <f t="shared" si="91"/>
        <v>56841.209149629343</v>
      </c>
      <c r="AA378" s="13">
        <f t="shared" si="92"/>
        <v>2330.955445305925</v>
      </c>
      <c r="AB378" s="38">
        <f t="shared" si="93"/>
        <v>7537.9575331545384</v>
      </c>
    </row>
    <row r="379" spans="12:28" x14ac:dyDescent="0.2">
      <c r="L379">
        <v>378</v>
      </c>
      <c r="M379" s="37">
        <f t="shared" si="81"/>
        <v>2180.7453200342161</v>
      </c>
      <c r="N379" s="13">
        <f t="shared" si="82"/>
        <v>61703.611498036051</v>
      </c>
      <c r="O379" s="13">
        <f t="shared" si="83"/>
        <v>2343.9823874893377</v>
      </c>
      <c r="P379" s="13">
        <f t="shared" si="84"/>
        <v>7537.9575331545375</v>
      </c>
      <c r="Q379" s="37">
        <f t="shared" si="94"/>
        <v>2200.1177917217556</v>
      </c>
      <c r="R379" s="13">
        <f t="shared" si="85"/>
        <v>122279.90504110277</v>
      </c>
      <c r="S379" s="13">
        <f t="shared" si="86"/>
        <v>2523.6096039998051</v>
      </c>
      <c r="T379" s="38">
        <f t="shared" si="87"/>
        <v>7537.9575331545375</v>
      </c>
      <c r="U379" s="13">
        <f t="shared" si="95"/>
        <v>3393.2761540949668</v>
      </c>
      <c r="V379" s="13">
        <f t="shared" si="88"/>
        <v>61139.952520551386</v>
      </c>
      <c r="W379" s="13">
        <f t="shared" si="89"/>
        <v>3555.0220602339919</v>
      </c>
      <c r="X379" s="38">
        <f t="shared" si="90"/>
        <v>7537.9575331545384</v>
      </c>
      <c r="Y379" s="37">
        <f t="shared" si="96"/>
        <v>2180.1830072432476</v>
      </c>
      <c r="Z379" s="13">
        <f t="shared" si="91"/>
        <v>56841.209149629343</v>
      </c>
      <c r="AA379" s="13">
        <f t="shared" si="92"/>
        <v>2330.556576422161</v>
      </c>
      <c r="AB379" s="38">
        <f t="shared" si="93"/>
        <v>7537.9575331545384</v>
      </c>
    </row>
    <row r="380" spans="12:28" x14ac:dyDescent="0.2">
      <c r="L380">
        <v>379</v>
      </c>
      <c r="M380" s="37">
        <f t="shared" si="81"/>
        <v>2180.7453200342161</v>
      </c>
      <c r="N380" s="13">
        <f t="shared" si="82"/>
        <v>61703.611498036051</v>
      </c>
      <c r="O380" s="13">
        <f t="shared" si="83"/>
        <v>2343.5516828258678</v>
      </c>
      <c r="P380" s="13">
        <f t="shared" si="84"/>
        <v>7537.9575331545375</v>
      </c>
      <c r="Q380" s="37">
        <f t="shared" si="94"/>
        <v>2200.1177917217556</v>
      </c>
      <c r="R380" s="13">
        <f t="shared" si="85"/>
        <v>122279.90504110277</v>
      </c>
      <c r="S380" s="13">
        <f t="shared" si="86"/>
        <v>2522.7560635980162</v>
      </c>
      <c r="T380" s="38">
        <f t="shared" si="87"/>
        <v>7537.9575331545375</v>
      </c>
      <c r="U380" s="13">
        <f t="shared" si="95"/>
        <v>3393.2761540949668</v>
      </c>
      <c r="V380" s="13">
        <f t="shared" si="88"/>
        <v>61139.952520551386</v>
      </c>
      <c r="W380" s="13">
        <f t="shared" si="89"/>
        <v>3554.5952900330972</v>
      </c>
      <c r="X380" s="38">
        <f t="shared" si="90"/>
        <v>7537.9575331545384</v>
      </c>
      <c r="Y380" s="37">
        <f t="shared" si="96"/>
        <v>2180.1830072432476</v>
      </c>
      <c r="Z380" s="13">
        <f t="shared" si="91"/>
        <v>56841.209149629343</v>
      </c>
      <c r="AA380" s="13">
        <f t="shared" si="92"/>
        <v>2330.1598123873882</v>
      </c>
      <c r="AB380" s="38">
        <f t="shared" si="93"/>
        <v>7537.9575331545384</v>
      </c>
    </row>
    <row r="381" spans="12:28" x14ac:dyDescent="0.2">
      <c r="L381">
        <v>380</v>
      </c>
      <c r="M381" s="37">
        <f t="shared" si="81"/>
        <v>2180.7453200342161</v>
      </c>
      <c r="N381" s="13">
        <f t="shared" si="82"/>
        <v>61703.611498036051</v>
      </c>
      <c r="O381" s="13">
        <f t="shared" si="83"/>
        <v>2343.1232450290477</v>
      </c>
      <c r="P381" s="13">
        <f t="shared" si="84"/>
        <v>7537.9575331545375</v>
      </c>
      <c r="Q381" s="37">
        <f t="shared" si="94"/>
        <v>2200.1177917217556</v>
      </c>
      <c r="R381" s="13">
        <f t="shared" si="85"/>
        <v>122279.90504110277</v>
      </c>
      <c r="S381" s="13">
        <f t="shared" si="86"/>
        <v>2521.9070155141312</v>
      </c>
      <c r="T381" s="38">
        <f t="shared" si="87"/>
        <v>7537.9575331545375</v>
      </c>
      <c r="U381" s="13">
        <f t="shared" si="95"/>
        <v>3393.2761540949668</v>
      </c>
      <c r="V381" s="13">
        <f t="shared" si="88"/>
        <v>61139.952520551386</v>
      </c>
      <c r="W381" s="13">
        <f t="shared" si="89"/>
        <v>3554.1707659911549</v>
      </c>
      <c r="X381" s="38">
        <f t="shared" si="90"/>
        <v>7537.9575331545384</v>
      </c>
      <c r="Y381" s="37">
        <f t="shared" si="96"/>
        <v>2180.1830072432476</v>
      </c>
      <c r="Z381" s="13">
        <f t="shared" si="91"/>
        <v>56841.209149629343</v>
      </c>
      <c r="AA381" s="13">
        <f t="shared" si="92"/>
        <v>2329.7651365843776</v>
      </c>
      <c r="AB381" s="38">
        <f t="shared" si="93"/>
        <v>7537.9575331545384</v>
      </c>
    </row>
    <row r="382" spans="12:28" x14ac:dyDescent="0.2">
      <c r="L382">
        <v>381</v>
      </c>
      <c r="M382" s="37">
        <f t="shared" si="81"/>
        <v>2180.7453200342161</v>
      </c>
      <c r="N382" s="13">
        <f t="shared" si="82"/>
        <v>61703.611498036051</v>
      </c>
      <c r="O382" s="13">
        <f t="shared" si="83"/>
        <v>2342.6970562495339</v>
      </c>
      <c r="P382" s="13">
        <f t="shared" si="84"/>
        <v>7537.9575331545375</v>
      </c>
      <c r="Q382" s="37">
        <f t="shared" si="94"/>
        <v>2200.1177917217556</v>
      </c>
      <c r="R382" s="13">
        <f t="shared" si="85"/>
        <v>122279.90504110277</v>
      </c>
      <c r="S382" s="13">
        <f t="shared" si="86"/>
        <v>2521.0624243755688</v>
      </c>
      <c r="T382" s="38">
        <f t="shared" si="87"/>
        <v>7537.9575331545375</v>
      </c>
      <c r="U382" s="13">
        <f t="shared" si="95"/>
        <v>3393.2761540949668</v>
      </c>
      <c r="V382" s="13">
        <f t="shared" si="88"/>
        <v>61139.952520551386</v>
      </c>
      <c r="W382" s="13">
        <f t="shared" si="89"/>
        <v>3553.7484704218732</v>
      </c>
      <c r="X382" s="38">
        <f t="shared" si="90"/>
        <v>7537.9575331545384</v>
      </c>
      <c r="Y382" s="37">
        <f t="shared" si="96"/>
        <v>2180.1830072432476</v>
      </c>
      <c r="Z382" s="13">
        <f t="shared" si="91"/>
        <v>56841.209149629343</v>
      </c>
      <c r="AA382" s="13">
        <f t="shared" si="92"/>
        <v>2329.372532570359</v>
      </c>
      <c r="AB382" s="38">
        <f t="shared" si="93"/>
        <v>7537.9575331545384</v>
      </c>
    </row>
    <row r="383" spans="12:28" x14ac:dyDescent="0.2">
      <c r="L383">
        <v>382</v>
      </c>
      <c r="M383" s="37">
        <f t="shared" si="81"/>
        <v>2180.7453200342161</v>
      </c>
      <c r="N383" s="13">
        <f t="shared" si="82"/>
        <v>61703.611498036051</v>
      </c>
      <c r="O383" s="13">
        <f t="shared" si="83"/>
        <v>2342.2730988248863</v>
      </c>
      <c r="P383" s="13">
        <f t="shared" si="84"/>
        <v>7537.9575331545375</v>
      </c>
      <c r="Q383" s="37">
        <f t="shared" si="94"/>
        <v>2200.1177917217556</v>
      </c>
      <c r="R383" s="13">
        <f t="shared" si="85"/>
        <v>122279.90504110277</v>
      </c>
      <c r="S383" s="13">
        <f t="shared" si="86"/>
        <v>2520.2222551801397</v>
      </c>
      <c r="T383" s="38">
        <f t="shared" si="87"/>
        <v>7537.9575331545375</v>
      </c>
      <c r="U383" s="13">
        <f t="shared" si="95"/>
        <v>3393.2761540949668</v>
      </c>
      <c r="V383" s="13">
        <f t="shared" si="88"/>
        <v>61139.952520551386</v>
      </c>
      <c r="W383" s="13">
        <f t="shared" si="89"/>
        <v>3553.3283858241589</v>
      </c>
      <c r="X383" s="38">
        <f t="shared" si="90"/>
        <v>7537.9575331545384</v>
      </c>
      <c r="Y383" s="37">
        <f t="shared" si="96"/>
        <v>2180.1830072432476</v>
      </c>
      <c r="Z383" s="13">
        <f t="shared" si="91"/>
        <v>56841.209149629343</v>
      </c>
      <c r="AA383" s="13">
        <f t="shared" si="92"/>
        <v>2328.9819840747382</v>
      </c>
      <c r="AB383" s="38">
        <f t="shared" si="93"/>
        <v>7537.9575331545384</v>
      </c>
    </row>
    <row r="384" spans="12:28" x14ac:dyDescent="0.2">
      <c r="L384">
        <v>383</v>
      </c>
      <c r="M384" s="37">
        <f t="shared" si="81"/>
        <v>2180.7453200342161</v>
      </c>
      <c r="N384" s="13">
        <f t="shared" si="82"/>
        <v>61703.611498036051</v>
      </c>
      <c r="O384" s="13">
        <f t="shared" si="83"/>
        <v>2341.8513552771301</v>
      </c>
      <c r="P384" s="13">
        <f t="shared" si="84"/>
        <v>7537.9575331545375</v>
      </c>
      <c r="Q384" s="37">
        <f t="shared" si="94"/>
        <v>2200.1177917217556</v>
      </c>
      <c r="R384" s="13">
        <f t="shared" si="85"/>
        <v>122279.90504110277</v>
      </c>
      <c r="S384" s="13">
        <f t="shared" si="86"/>
        <v>2519.3864732912143</v>
      </c>
      <c r="T384" s="38">
        <f t="shared" si="87"/>
        <v>7537.9575331545375</v>
      </c>
      <c r="U384" s="13">
        <f t="shared" si="95"/>
        <v>3393.2761540949668</v>
      </c>
      <c r="V384" s="13">
        <f t="shared" si="88"/>
        <v>61139.952520551386</v>
      </c>
      <c r="W384" s="13">
        <f t="shared" si="89"/>
        <v>3552.9104948796962</v>
      </c>
      <c r="X384" s="38">
        <f t="shared" si="90"/>
        <v>7537.9575331545384</v>
      </c>
      <c r="Y384" s="37">
        <f t="shared" si="96"/>
        <v>2180.1830072432476</v>
      </c>
      <c r="Z384" s="13">
        <f t="shared" si="91"/>
        <v>56841.209149629343</v>
      </c>
      <c r="AA384" s="13">
        <f t="shared" si="92"/>
        <v>2328.5934749968492</v>
      </c>
      <c r="AB384" s="38">
        <f t="shared" si="93"/>
        <v>7537.9575331545384</v>
      </c>
    </row>
    <row r="385" spans="12:28" x14ac:dyDescent="0.2">
      <c r="L385">
        <v>384</v>
      </c>
      <c r="M385" s="37">
        <f t="shared" si="81"/>
        <v>2180.7453200342161</v>
      </c>
      <c r="N385" s="13">
        <f t="shared" si="82"/>
        <v>61703.611498036051</v>
      </c>
      <c r="O385" s="13">
        <f t="shared" si="83"/>
        <v>2341.4318083103517</v>
      </c>
      <c r="P385" s="13">
        <f t="shared" si="84"/>
        <v>7537.9575331545375</v>
      </c>
      <c r="Q385" s="37">
        <f t="shared" si="94"/>
        <v>2200.1177917217556</v>
      </c>
      <c r="R385" s="13">
        <f t="shared" si="85"/>
        <v>122279.90504110277</v>
      </c>
      <c r="S385" s="13">
        <f t="shared" si="86"/>
        <v>2518.5550444329606</v>
      </c>
      <c r="T385" s="38">
        <f t="shared" si="87"/>
        <v>7537.9575331545375</v>
      </c>
      <c r="U385" s="13">
        <f t="shared" si="95"/>
        <v>3393.2761540949668</v>
      </c>
      <c r="V385" s="13">
        <f t="shared" si="88"/>
        <v>61139.952520551386</v>
      </c>
      <c r="W385" s="13">
        <f t="shared" si="89"/>
        <v>3552.4947804505696</v>
      </c>
      <c r="X385" s="38">
        <f t="shared" si="90"/>
        <v>7537.9575331545384</v>
      </c>
      <c r="Y385" s="37">
        <f t="shared" si="96"/>
        <v>2180.1830072432476</v>
      </c>
      <c r="Z385" s="13">
        <f t="shared" si="91"/>
        <v>56841.209149629343</v>
      </c>
      <c r="AA385" s="13">
        <f t="shared" si="92"/>
        <v>2328.2069894037409</v>
      </c>
      <c r="AB385" s="38">
        <f t="shared" si="93"/>
        <v>7537.9575331545384</v>
      </c>
    </row>
    <row r="386" spans="12:28" x14ac:dyDescent="0.2">
      <c r="L386">
        <v>385</v>
      </c>
      <c r="M386" s="37">
        <f t="shared" ref="M386:M401" si="97">SUM($B$9:$B$13)</f>
        <v>2180.7453200342161</v>
      </c>
      <c r="N386" s="13">
        <f t="shared" ref="N386:N401" si="98">SUM($B$7:$B$8)</f>
        <v>61703.611498036051</v>
      </c>
      <c r="O386" s="13">
        <f t="shared" ref="O386:O401" si="99">N386/$L386+M386</f>
        <v>2341.0144408083356</v>
      </c>
      <c r="P386" s="13">
        <f t="shared" ref="P386:P401" si="100">SUM($B$9:$B$10,$B$13:$B$14)</f>
        <v>7537.9575331545375</v>
      </c>
      <c r="Q386" s="37">
        <f t="shared" si="94"/>
        <v>2200.1177917217556</v>
      </c>
      <c r="R386" s="13">
        <f t="shared" ref="R386:R401" si="101">SUM($C$7:$C$8)</f>
        <v>122279.90504110277</v>
      </c>
      <c r="S386" s="13">
        <f t="shared" ref="S386:S401" si="102">R386/$L386+Q386</f>
        <v>2517.727934685659</v>
      </c>
      <c r="T386" s="38">
        <f t="shared" ref="T386:T401" si="103">SUM($C$9:$C$10,$C$13:$C$14)</f>
        <v>7537.9575331545375</v>
      </c>
      <c r="U386" s="13">
        <f t="shared" si="95"/>
        <v>3393.2761540949668</v>
      </c>
      <c r="V386" s="13">
        <f t="shared" ref="V386:V401" si="104">SUM($D$7:$D$8)</f>
        <v>61139.952520551386</v>
      </c>
      <c r="W386" s="13">
        <f t="shared" ref="W386:W401" si="105">V386/$L386+U386</f>
        <v>3552.0812255769183</v>
      </c>
      <c r="X386" s="38">
        <f t="shared" ref="X386:X401" si="106">SUM($D$9:$D$10,$D$13:$D$14)</f>
        <v>7537.9575331545384</v>
      </c>
      <c r="Y386" s="37">
        <f t="shared" si="96"/>
        <v>2180.1830072432476</v>
      </c>
      <c r="Z386" s="13">
        <f t="shared" ref="Z386:Z401" si="107">SUM($E$7:$E$8)</f>
        <v>56841.209149629343</v>
      </c>
      <c r="AA386" s="13">
        <f t="shared" ref="AA386:AA401" si="108">Z386/$L386+Y386</f>
        <v>2327.8225115279993</v>
      </c>
      <c r="AB386" s="38">
        <f t="shared" ref="AB386:AB401" si="109">SUM($E$9:$E$10,$E$13:$E$14)</f>
        <v>7537.9575331545384</v>
      </c>
    </row>
    <row r="387" spans="12:28" x14ac:dyDescent="0.2">
      <c r="L387">
        <v>386</v>
      </c>
      <c r="M387" s="37">
        <f t="shared" si="97"/>
        <v>2180.7453200342161</v>
      </c>
      <c r="N387" s="13">
        <f t="shared" si="98"/>
        <v>61703.611498036051</v>
      </c>
      <c r="O387" s="13">
        <f t="shared" si="99"/>
        <v>2340.5992358322369</v>
      </c>
      <c r="P387" s="13">
        <f t="shared" si="100"/>
        <v>7537.9575331545375</v>
      </c>
      <c r="Q387" s="37">
        <f t="shared" ref="Q387:Q401" si="110">SUM($C$9:$C$10,$C$12:$C$13)</f>
        <v>2200.1177917217556</v>
      </c>
      <c r="R387" s="13">
        <f t="shared" si="101"/>
        <v>122279.90504110277</v>
      </c>
      <c r="S387" s="13">
        <f t="shared" si="102"/>
        <v>2516.9051104810892</v>
      </c>
      <c r="T387" s="38">
        <f t="shared" si="103"/>
        <v>7537.9575331545375</v>
      </c>
      <c r="U387" s="13">
        <f t="shared" ref="U387:U401" si="111">SUM($D$9:$D$10,$D$12:$D$13)</f>
        <v>3393.2761540949668</v>
      </c>
      <c r="V387" s="13">
        <f t="shared" si="104"/>
        <v>61139.952520551386</v>
      </c>
      <c r="W387" s="13">
        <f t="shared" si="105"/>
        <v>3551.6698134746339</v>
      </c>
      <c r="X387" s="38">
        <f t="shared" si="106"/>
        <v>7537.9575331545384</v>
      </c>
      <c r="Y387" s="37">
        <f t="shared" ref="Y387:Y401" si="112">SUM($E$9:$E$10,$E$12:$E$13)</f>
        <v>2180.1830072432476</v>
      </c>
      <c r="Z387" s="13">
        <f t="shared" si="107"/>
        <v>56841.209149629343</v>
      </c>
      <c r="AA387" s="13">
        <f t="shared" si="108"/>
        <v>2327.4400257656034</v>
      </c>
      <c r="AB387" s="38">
        <f t="shared" si="109"/>
        <v>7537.9575331545384</v>
      </c>
    </row>
    <row r="388" spans="12:28" x14ac:dyDescent="0.2">
      <c r="L388">
        <v>387</v>
      </c>
      <c r="M388" s="37">
        <f t="shared" si="97"/>
        <v>2180.7453200342161</v>
      </c>
      <c r="N388" s="13">
        <f t="shared" si="98"/>
        <v>61703.611498036051</v>
      </c>
      <c r="O388" s="13">
        <f t="shared" si="99"/>
        <v>2340.1861766182888</v>
      </c>
      <c r="P388" s="13">
        <f t="shared" si="100"/>
        <v>7537.9575331545375</v>
      </c>
      <c r="Q388" s="37">
        <f t="shared" si="110"/>
        <v>2200.1177917217556</v>
      </c>
      <c r="R388" s="13">
        <f t="shared" si="101"/>
        <v>122279.90504110277</v>
      </c>
      <c r="S388" s="13">
        <f t="shared" si="102"/>
        <v>2516.0865385979901</v>
      </c>
      <c r="T388" s="38">
        <f t="shared" si="103"/>
        <v>7537.9575331545375</v>
      </c>
      <c r="U388" s="13">
        <f t="shared" si="111"/>
        <v>3393.2761540949668</v>
      </c>
      <c r="V388" s="13">
        <f t="shared" si="104"/>
        <v>61139.952520551386</v>
      </c>
      <c r="W388" s="13">
        <f t="shared" si="105"/>
        <v>3551.2605275330843</v>
      </c>
      <c r="X388" s="38">
        <f t="shared" si="106"/>
        <v>7537.9575331545384</v>
      </c>
      <c r="Y388" s="37">
        <f t="shared" si="112"/>
        <v>2180.1830072432476</v>
      </c>
      <c r="Z388" s="13">
        <f t="shared" si="107"/>
        <v>56841.209149629343</v>
      </c>
      <c r="AA388" s="13">
        <f t="shared" si="108"/>
        <v>2327.0595166738144</v>
      </c>
      <c r="AB388" s="38">
        <f t="shared" si="109"/>
        <v>7537.9575331545384</v>
      </c>
    </row>
    <row r="389" spans="12:28" x14ac:dyDescent="0.2">
      <c r="L389">
        <v>388</v>
      </c>
      <c r="M389" s="37">
        <f t="shared" si="97"/>
        <v>2180.7453200342161</v>
      </c>
      <c r="N389" s="13">
        <f t="shared" si="98"/>
        <v>61703.611498036051</v>
      </c>
      <c r="O389" s="13">
        <f t="shared" si="99"/>
        <v>2339.7752465755461</v>
      </c>
      <c r="P389" s="13">
        <f t="shared" si="100"/>
        <v>7537.9575331545375</v>
      </c>
      <c r="Q389" s="37">
        <f t="shared" si="110"/>
        <v>2200.1177917217556</v>
      </c>
      <c r="R389" s="13">
        <f t="shared" si="101"/>
        <v>122279.90504110277</v>
      </c>
      <c r="S389" s="13">
        <f t="shared" si="102"/>
        <v>2515.2721861575874</v>
      </c>
      <c r="T389" s="38">
        <f t="shared" si="103"/>
        <v>7537.9575331545375</v>
      </c>
      <c r="U389" s="13">
        <f t="shared" si="111"/>
        <v>3393.2761540949668</v>
      </c>
      <c r="V389" s="13">
        <f t="shared" si="104"/>
        <v>61139.952520551386</v>
      </c>
      <c r="W389" s="13">
        <f t="shared" si="105"/>
        <v>3550.8533513128828</v>
      </c>
      <c r="X389" s="38">
        <f t="shared" si="106"/>
        <v>7537.9575331545384</v>
      </c>
      <c r="Y389" s="37">
        <f t="shared" si="112"/>
        <v>2180.1830072432476</v>
      </c>
      <c r="Z389" s="13">
        <f t="shared" si="107"/>
        <v>56841.209149629343</v>
      </c>
      <c r="AA389" s="13">
        <f t="shared" si="108"/>
        <v>2326.6809689690963</v>
      </c>
      <c r="AB389" s="38">
        <f t="shared" si="109"/>
        <v>7537.9575331545384</v>
      </c>
    </row>
    <row r="390" spans="12:28" x14ac:dyDescent="0.2">
      <c r="L390">
        <v>389</v>
      </c>
      <c r="M390" s="37">
        <f t="shared" si="97"/>
        <v>2180.7453200342161</v>
      </c>
      <c r="N390" s="13">
        <f t="shared" si="98"/>
        <v>61703.611498036051</v>
      </c>
      <c r="O390" s="13">
        <f t="shared" si="99"/>
        <v>2339.3664292836661</v>
      </c>
      <c r="P390" s="13">
        <f t="shared" si="100"/>
        <v>7537.9575331545375</v>
      </c>
      <c r="Q390" s="37">
        <f t="shared" si="110"/>
        <v>2200.1177917217556</v>
      </c>
      <c r="R390" s="13">
        <f t="shared" si="101"/>
        <v>122279.90504110277</v>
      </c>
      <c r="S390" s="13">
        <f t="shared" si="102"/>
        <v>2514.4620206191921</v>
      </c>
      <c r="T390" s="38">
        <f t="shared" si="103"/>
        <v>7537.9575331545375</v>
      </c>
      <c r="U390" s="13">
        <f t="shared" si="111"/>
        <v>3393.2761540949668</v>
      </c>
      <c r="V390" s="13">
        <f t="shared" si="104"/>
        <v>61139.952520551386</v>
      </c>
      <c r="W390" s="13">
        <f t="shared" si="105"/>
        <v>3550.4482685436851</v>
      </c>
      <c r="X390" s="38">
        <f t="shared" si="106"/>
        <v>7537.9575331545384</v>
      </c>
      <c r="Y390" s="37">
        <f t="shared" si="112"/>
        <v>2180.1830072432476</v>
      </c>
      <c r="Z390" s="13">
        <f t="shared" si="107"/>
        <v>56841.209149629343</v>
      </c>
      <c r="AA390" s="13">
        <f t="shared" si="108"/>
        <v>2326.304367525071</v>
      </c>
      <c r="AB390" s="38">
        <f t="shared" si="109"/>
        <v>7537.9575331545384</v>
      </c>
    </row>
    <row r="391" spans="12:28" x14ac:dyDescent="0.2">
      <c r="L391">
        <v>390</v>
      </c>
      <c r="M391" s="37">
        <f t="shared" si="97"/>
        <v>2180.7453200342161</v>
      </c>
      <c r="N391" s="13">
        <f t="shared" si="98"/>
        <v>61703.611498036051</v>
      </c>
      <c r="O391" s="13">
        <f t="shared" si="99"/>
        <v>2338.9597084907186</v>
      </c>
      <c r="P391" s="13">
        <f t="shared" si="100"/>
        <v>7537.9575331545375</v>
      </c>
      <c r="Q391" s="37">
        <f t="shared" si="110"/>
        <v>2200.1177917217556</v>
      </c>
      <c r="R391" s="13">
        <f t="shared" si="101"/>
        <v>122279.90504110277</v>
      </c>
      <c r="S391" s="13">
        <f t="shared" si="102"/>
        <v>2513.6560097758652</v>
      </c>
      <c r="T391" s="38">
        <f t="shared" si="103"/>
        <v>7537.9575331545375</v>
      </c>
      <c r="U391" s="13">
        <f t="shared" si="111"/>
        <v>3393.2761540949668</v>
      </c>
      <c r="V391" s="13">
        <f t="shared" si="104"/>
        <v>61139.952520551386</v>
      </c>
      <c r="W391" s="13">
        <f t="shared" si="105"/>
        <v>3550.0452631220219</v>
      </c>
      <c r="X391" s="38">
        <f t="shared" si="106"/>
        <v>7537.9575331545384</v>
      </c>
      <c r="Y391" s="37">
        <f t="shared" si="112"/>
        <v>2180.1830072432476</v>
      </c>
      <c r="Z391" s="13">
        <f t="shared" si="107"/>
        <v>56841.209149629343</v>
      </c>
      <c r="AA391" s="13">
        <f t="shared" si="108"/>
        <v>2325.9296973705023</v>
      </c>
      <c r="AB391" s="38">
        <f t="shared" si="109"/>
        <v>7537.9575331545384</v>
      </c>
    </row>
    <row r="392" spans="12:28" x14ac:dyDescent="0.2">
      <c r="L392">
        <v>391</v>
      </c>
      <c r="M392" s="37">
        <f t="shared" si="97"/>
        <v>2180.7453200342161</v>
      </c>
      <c r="N392" s="13">
        <f t="shared" si="98"/>
        <v>61703.611498036051</v>
      </c>
      <c r="O392" s="13">
        <f t="shared" si="99"/>
        <v>2338.5550681110344</v>
      </c>
      <c r="P392" s="13">
        <f t="shared" si="100"/>
        <v>7537.9575331545375</v>
      </c>
      <c r="Q392" s="37">
        <f t="shared" si="110"/>
        <v>2200.1177917217556</v>
      </c>
      <c r="R392" s="13">
        <f t="shared" si="101"/>
        <v>122279.90504110277</v>
      </c>
      <c r="S392" s="13">
        <f t="shared" si="102"/>
        <v>2512.8541217501515</v>
      </c>
      <c r="T392" s="38">
        <f t="shared" si="103"/>
        <v>7537.9575331545375</v>
      </c>
      <c r="U392" s="13">
        <f t="shared" si="111"/>
        <v>3393.2761540949668</v>
      </c>
      <c r="V392" s="13">
        <f t="shared" si="104"/>
        <v>61139.952520551386</v>
      </c>
      <c r="W392" s="13">
        <f t="shared" si="105"/>
        <v>3549.6443191091648</v>
      </c>
      <c r="X392" s="38">
        <f t="shared" si="106"/>
        <v>7537.9575331545384</v>
      </c>
      <c r="Y392" s="37">
        <f t="shared" si="112"/>
        <v>2180.1830072432476</v>
      </c>
      <c r="Z392" s="13">
        <f t="shared" si="107"/>
        <v>56841.209149629343</v>
      </c>
      <c r="AA392" s="13">
        <f t="shared" si="108"/>
        <v>2325.5569436873125</v>
      </c>
      <c r="AB392" s="38">
        <f t="shared" si="109"/>
        <v>7537.9575331545384</v>
      </c>
    </row>
    <row r="393" spans="12:28" x14ac:dyDescent="0.2">
      <c r="L393">
        <v>392</v>
      </c>
      <c r="M393" s="37">
        <f t="shared" si="97"/>
        <v>2180.7453200342161</v>
      </c>
      <c r="N393" s="13">
        <f t="shared" si="98"/>
        <v>61703.611498036051</v>
      </c>
      <c r="O393" s="13">
        <f t="shared" si="99"/>
        <v>2338.1524922230838</v>
      </c>
      <c r="P393" s="13">
        <f t="shared" si="100"/>
        <v>7537.9575331545375</v>
      </c>
      <c r="Q393" s="37">
        <f t="shared" si="110"/>
        <v>2200.1177917217556</v>
      </c>
      <c r="R393" s="13">
        <f t="shared" si="101"/>
        <v>122279.90504110277</v>
      </c>
      <c r="S393" s="13">
        <f t="shared" si="102"/>
        <v>2512.0563249898751</v>
      </c>
      <c r="T393" s="38">
        <f t="shared" si="103"/>
        <v>7537.9575331545375</v>
      </c>
      <c r="U393" s="13">
        <f t="shared" si="111"/>
        <v>3393.2761540949668</v>
      </c>
      <c r="V393" s="13">
        <f t="shared" si="104"/>
        <v>61139.952520551386</v>
      </c>
      <c r="W393" s="13">
        <f t="shared" si="105"/>
        <v>3549.2454207290266</v>
      </c>
      <c r="X393" s="38">
        <f t="shared" si="106"/>
        <v>7537.9575331545384</v>
      </c>
      <c r="Y393" s="37">
        <f t="shared" si="112"/>
        <v>2180.1830072432476</v>
      </c>
      <c r="Z393" s="13">
        <f t="shared" si="107"/>
        <v>56841.209149629343</v>
      </c>
      <c r="AA393" s="13">
        <f t="shared" si="108"/>
        <v>2325.1860918086286</v>
      </c>
      <c r="AB393" s="38">
        <f t="shared" si="109"/>
        <v>7537.9575331545384</v>
      </c>
    </row>
    <row r="394" spans="12:28" x14ac:dyDescent="0.2">
      <c r="L394">
        <v>393</v>
      </c>
      <c r="M394" s="37">
        <f t="shared" si="97"/>
        <v>2180.7453200342161</v>
      </c>
      <c r="N394" s="13">
        <f t="shared" si="98"/>
        <v>61703.611498036051</v>
      </c>
      <c r="O394" s="13">
        <f t="shared" si="99"/>
        <v>2337.7519650673867</v>
      </c>
      <c r="P394" s="13">
        <f t="shared" si="100"/>
        <v>7537.9575331545375</v>
      </c>
      <c r="Q394" s="37">
        <f t="shared" si="110"/>
        <v>2200.1177917217556</v>
      </c>
      <c r="R394" s="13">
        <f t="shared" si="101"/>
        <v>122279.90504110277</v>
      </c>
      <c r="S394" s="13">
        <f t="shared" si="102"/>
        <v>2511.2625882640018</v>
      </c>
      <c r="T394" s="38">
        <f t="shared" si="103"/>
        <v>7537.9575331545375</v>
      </c>
      <c r="U394" s="13">
        <f t="shared" si="111"/>
        <v>3393.2761540949668</v>
      </c>
      <c r="V394" s="13">
        <f t="shared" si="104"/>
        <v>61139.952520551386</v>
      </c>
      <c r="W394" s="13">
        <f t="shared" si="105"/>
        <v>3548.8485523660902</v>
      </c>
      <c r="X394" s="38">
        <f t="shared" si="106"/>
        <v>7537.9575331545384</v>
      </c>
      <c r="Y394" s="37">
        <f t="shared" si="112"/>
        <v>2180.1830072432476</v>
      </c>
      <c r="Z394" s="13">
        <f t="shared" si="107"/>
        <v>56841.209149629343</v>
      </c>
      <c r="AA394" s="13">
        <f t="shared" si="108"/>
        <v>2324.8171272168593</v>
      </c>
      <c r="AB394" s="38">
        <f t="shared" si="109"/>
        <v>7537.9575331545384</v>
      </c>
    </row>
    <row r="395" spans="12:28" x14ac:dyDescent="0.2">
      <c r="L395">
        <v>394</v>
      </c>
      <c r="M395" s="37">
        <f t="shared" si="97"/>
        <v>2180.7453200342161</v>
      </c>
      <c r="N395" s="13">
        <f t="shared" si="98"/>
        <v>61703.611498036051</v>
      </c>
      <c r="O395" s="13">
        <f t="shared" si="99"/>
        <v>2337.3534710444601</v>
      </c>
      <c r="P395" s="13">
        <f t="shared" si="100"/>
        <v>7537.9575331545375</v>
      </c>
      <c r="Q395" s="37">
        <f t="shared" si="110"/>
        <v>2200.1177917217556</v>
      </c>
      <c r="R395" s="13">
        <f t="shared" si="101"/>
        <v>122279.90504110277</v>
      </c>
      <c r="S395" s="13">
        <f t="shared" si="102"/>
        <v>2510.4728806585645</v>
      </c>
      <c r="T395" s="38">
        <f t="shared" si="103"/>
        <v>7537.9575331545375</v>
      </c>
      <c r="U395" s="13">
        <f t="shared" si="111"/>
        <v>3393.2761540949668</v>
      </c>
      <c r="V395" s="13">
        <f t="shared" si="104"/>
        <v>61139.952520551386</v>
      </c>
      <c r="W395" s="13">
        <f t="shared" si="105"/>
        <v>3548.4536985633713</v>
      </c>
      <c r="X395" s="38">
        <f t="shared" si="106"/>
        <v>7537.9575331545384</v>
      </c>
      <c r="Y395" s="37">
        <f t="shared" si="112"/>
        <v>2180.1830072432476</v>
      </c>
      <c r="Z395" s="13">
        <f t="shared" si="107"/>
        <v>56841.209149629343</v>
      </c>
      <c r="AA395" s="13">
        <f t="shared" si="108"/>
        <v>2324.4500355417995</v>
      </c>
      <c r="AB395" s="38">
        <f t="shared" si="109"/>
        <v>7537.9575331545384</v>
      </c>
    </row>
    <row r="396" spans="12:28" x14ac:dyDescent="0.2">
      <c r="L396">
        <v>395</v>
      </c>
      <c r="M396" s="37">
        <f t="shared" si="97"/>
        <v>2180.7453200342161</v>
      </c>
      <c r="N396" s="13">
        <f t="shared" si="98"/>
        <v>61703.611498036051</v>
      </c>
      <c r="O396" s="13">
        <f t="shared" si="99"/>
        <v>2336.9569947127884</v>
      </c>
      <c r="P396" s="13">
        <f t="shared" si="100"/>
        <v>7537.9575331545375</v>
      </c>
      <c r="Q396" s="37">
        <f t="shared" si="110"/>
        <v>2200.1177917217556</v>
      </c>
      <c r="R396" s="13">
        <f t="shared" si="101"/>
        <v>122279.90504110277</v>
      </c>
      <c r="S396" s="13">
        <f t="shared" si="102"/>
        <v>2509.6871715726488</v>
      </c>
      <c r="T396" s="38">
        <f t="shared" si="103"/>
        <v>7537.9575331545375</v>
      </c>
      <c r="U396" s="13">
        <f t="shared" si="111"/>
        <v>3393.2761540949668</v>
      </c>
      <c r="V396" s="13">
        <f t="shared" si="104"/>
        <v>61139.952520551386</v>
      </c>
      <c r="W396" s="13">
        <f t="shared" si="105"/>
        <v>3548.0608440204132</v>
      </c>
      <c r="X396" s="38">
        <f t="shared" si="106"/>
        <v>7537.9575331545384</v>
      </c>
      <c r="Y396" s="37">
        <f t="shared" si="112"/>
        <v>2180.1830072432476</v>
      </c>
      <c r="Z396" s="13">
        <f t="shared" si="107"/>
        <v>56841.209149629343</v>
      </c>
      <c r="AA396" s="13">
        <f t="shared" si="108"/>
        <v>2324.0848025587647</v>
      </c>
      <c r="AB396" s="38">
        <f t="shared" si="109"/>
        <v>7537.9575331545384</v>
      </c>
    </row>
    <row r="397" spans="12:28" x14ac:dyDescent="0.2">
      <c r="L397">
        <v>396</v>
      </c>
      <c r="M397" s="37">
        <f t="shared" si="97"/>
        <v>2180.7453200342161</v>
      </c>
      <c r="N397" s="13">
        <f t="shared" si="98"/>
        <v>61703.611498036051</v>
      </c>
      <c r="O397" s="13">
        <f t="shared" si="99"/>
        <v>2336.5625207868325</v>
      </c>
      <c r="P397" s="13">
        <f t="shared" si="100"/>
        <v>7537.9575331545375</v>
      </c>
      <c r="Q397" s="37">
        <f t="shared" si="110"/>
        <v>2200.1177917217556</v>
      </c>
      <c r="R397" s="13">
        <f t="shared" si="101"/>
        <v>122279.90504110277</v>
      </c>
      <c r="S397" s="13">
        <f t="shared" si="102"/>
        <v>2508.9054307144393</v>
      </c>
      <c r="T397" s="38">
        <f t="shared" si="103"/>
        <v>7537.9575331545375</v>
      </c>
      <c r="U397" s="13">
        <f t="shared" si="111"/>
        <v>3393.2761540949668</v>
      </c>
      <c r="V397" s="13">
        <f t="shared" si="104"/>
        <v>61139.952520551386</v>
      </c>
      <c r="W397" s="13">
        <f t="shared" si="105"/>
        <v>3547.6699735913089</v>
      </c>
      <c r="X397" s="38">
        <f t="shared" si="106"/>
        <v>7537.9575331545384</v>
      </c>
      <c r="Y397" s="37">
        <f t="shared" si="112"/>
        <v>2180.1830072432476</v>
      </c>
      <c r="Z397" s="13">
        <f t="shared" si="107"/>
        <v>56841.209149629343</v>
      </c>
      <c r="AA397" s="13">
        <f t="shared" si="108"/>
        <v>2323.7214141867562</v>
      </c>
      <c r="AB397" s="38">
        <f t="shared" si="109"/>
        <v>7537.9575331545384</v>
      </c>
    </row>
    <row r="398" spans="12:28" x14ac:dyDescent="0.2">
      <c r="L398">
        <v>397</v>
      </c>
      <c r="M398" s="37">
        <f t="shared" si="97"/>
        <v>2180.7453200342161</v>
      </c>
      <c r="N398" s="13">
        <f t="shared" si="98"/>
        <v>61703.611498036051</v>
      </c>
      <c r="O398" s="13">
        <f t="shared" si="99"/>
        <v>2336.1700341350625</v>
      </c>
      <c r="P398" s="13">
        <f t="shared" si="100"/>
        <v>7537.9575331545375</v>
      </c>
      <c r="Q398" s="37">
        <f t="shared" si="110"/>
        <v>2200.1177917217556</v>
      </c>
      <c r="R398" s="13">
        <f t="shared" si="101"/>
        <v>122279.90504110277</v>
      </c>
      <c r="S398" s="13">
        <f t="shared" si="102"/>
        <v>2508.1276280973293</v>
      </c>
      <c r="T398" s="38">
        <f t="shared" si="103"/>
        <v>7537.9575331545375</v>
      </c>
      <c r="U398" s="13">
        <f t="shared" si="111"/>
        <v>3393.2761540949668</v>
      </c>
      <c r="V398" s="13">
        <f t="shared" si="104"/>
        <v>61139.952520551386</v>
      </c>
      <c r="W398" s="13">
        <f t="shared" si="105"/>
        <v>3547.2810722827535</v>
      </c>
      <c r="X398" s="38">
        <f t="shared" si="106"/>
        <v>7537.9575331545384</v>
      </c>
      <c r="Y398" s="37">
        <f t="shared" si="112"/>
        <v>2180.1830072432476</v>
      </c>
      <c r="Z398" s="13">
        <f t="shared" si="107"/>
        <v>56841.209149629343</v>
      </c>
      <c r="AA398" s="13">
        <f t="shared" si="108"/>
        <v>2323.3598564866465</v>
      </c>
      <c r="AB398" s="38">
        <f t="shared" si="109"/>
        <v>7537.9575331545384</v>
      </c>
    </row>
    <row r="399" spans="12:28" x14ac:dyDescent="0.2">
      <c r="L399">
        <v>398</v>
      </c>
      <c r="M399" s="37">
        <f t="shared" si="97"/>
        <v>2180.7453200342161</v>
      </c>
      <c r="N399" s="13">
        <f t="shared" si="98"/>
        <v>61703.611498036051</v>
      </c>
      <c r="O399" s="13">
        <f t="shared" si="99"/>
        <v>2335.7795197780251</v>
      </c>
      <c r="P399" s="13">
        <f t="shared" si="100"/>
        <v>7537.9575331545375</v>
      </c>
      <c r="Q399" s="37">
        <f t="shared" si="110"/>
        <v>2200.1177917217556</v>
      </c>
      <c r="R399" s="13">
        <f t="shared" si="101"/>
        <v>122279.90504110277</v>
      </c>
      <c r="S399" s="13">
        <f t="shared" si="102"/>
        <v>2507.353734036084</v>
      </c>
      <c r="T399" s="38">
        <f t="shared" si="103"/>
        <v>7537.9575331545375</v>
      </c>
      <c r="U399" s="13">
        <f t="shared" si="111"/>
        <v>3393.2761540949668</v>
      </c>
      <c r="V399" s="13">
        <f t="shared" si="104"/>
        <v>61139.952520551386</v>
      </c>
      <c r="W399" s="13">
        <f t="shared" si="105"/>
        <v>3546.8941252521313</v>
      </c>
      <c r="X399" s="38">
        <f t="shared" si="106"/>
        <v>7537.9575331545384</v>
      </c>
      <c r="Y399" s="37">
        <f t="shared" si="112"/>
        <v>2180.1830072432476</v>
      </c>
      <c r="Z399" s="13">
        <f t="shared" si="107"/>
        <v>56841.209149629343</v>
      </c>
      <c r="AA399" s="13">
        <f t="shared" si="108"/>
        <v>2323.0001156594017</v>
      </c>
      <c r="AB399" s="38">
        <f t="shared" si="109"/>
        <v>7537.9575331545384</v>
      </c>
    </row>
    <row r="400" spans="12:28" x14ac:dyDescent="0.2">
      <c r="L400">
        <v>399</v>
      </c>
      <c r="M400" s="37">
        <f t="shared" si="97"/>
        <v>2180.7453200342161</v>
      </c>
      <c r="N400" s="13">
        <f t="shared" si="98"/>
        <v>61703.611498036051</v>
      </c>
      <c r="O400" s="13">
        <f t="shared" si="99"/>
        <v>2335.3909628864367</v>
      </c>
      <c r="P400" s="13">
        <f t="shared" si="100"/>
        <v>7537.9575331545375</v>
      </c>
      <c r="Q400" s="37">
        <f t="shared" si="110"/>
        <v>2200.1177917217556</v>
      </c>
      <c r="R400" s="13">
        <f t="shared" si="101"/>
        <v>122279.90504110277</v>
      </c>
      <c r="S400" s="13">
        <f t="shared" si="102"/>
        <v>2506.5837191430655</v>
      </c>
      <c r="T400" s="38">
        <f t="shared" si="103"/>
        <v>7537.9575331545375</v>
      </c>
      <c r="U400" s="13">
        <f t="shared" si="111"/>
        <v>3393.2761540949668</v>
      </c>
      <c r="V400" s="13">
        <f t="shared" si="104"/>
        <v>61139.952520551386</v>
      </c>
      <c r="W400" s="13">
        <f t="shared" si="105"/>
        <v>3546.5091178056218</v>
      </c>
      <c r="X400" s="38">
        <f t="shared" si="106"/>
        <v>7537.9575331545384</v>
      </c>
      <c r="Y400" s="37">
        <f t="shared" si="112"/>
        <v>2180.1830072432476</v>
      </c>
      <c r="Z400" s="13">
        <f t="shared" si="107"/>
        <v>56841.209149629343</v>
      </c>
      <c r="AA400" s="13">
        <f t="shared" si="108"/>
        <v>2322.6421780443238</v>
      </c>
      <c r="AB400" s="38">
        <f t="shared" si="109"/>
        <v>7537.9575331545384</v>
      </c>
    </row>
    <row r="401" spans="12:28" x14ac:dyDescent="0.2">
      <c r="L401">
        <v>400</v>
      </c>
      <c r="M401" s="37">
        <f t="shared" si="97"/>
        <v>2180.7453200342161</v>
      </c>
      <c r="N401" s="13">
        <f t="shared" si="98"/>
        <v>61703.611498036051</v>
      </c>
      <c r="O401" s="13">
        <f t="shared" si="99"/>
        <v>2335.0043487793064</v>
      </c>
      <c r="P401" s="13">
        <f t="shared" si="100"/>
        <v>7537.9575331545375</v>
      </c>
      <c r="Q401" s="37">
        <f t="shared" si="110"/>
        <v>2200.1177917217556</v>
      </c>
      <c r="R401" s="13">
        <f t="shared" si="101"/>
        <v>122279.90504110277</v>
      </c>
      <c r="S401" s="13">
        <f t="shared" si="102"/>
        <v>2505.8175543245125</v>
      </c>
      <c r="T401" s="38">
        <f t="shared" si="103"/>
        <v>7537.9575331545375</v>
      </c>
      <c r="U401" s="13">
        <f t="shared" si="111"/>
        <v>3393.2761540949668</v>
      </c>
      <c r="V401" s="13">
        <f t="shared" si="104"/>
        <v>61139.952520551386</v>
      </c>
      <c r="W401" s="13">
        <f t="shared" si="105"/>
        <v>3546.1260353963453</v>
      </c>
      <c r="X401" s="38">
        <f t="shared" si="106"/>
        <v>7537.9575331545384</v>
      </c>
      <c r="Y401" s="37">
        <f t="shared" si="112"/>
        <v>2180.1830072432476</v>
      </c>
      <c r="Z401" s="13">
        <f t="shared" si="107"/>
        <v>56841.209149629343</v>
      </c>
      <c r="AA401" s="13">
        <f t="shared" si="108"/>
        <v>2322.2860301173209</v>
      </c>
      <c r="AB401" s="38">
        <f t="shared" si="109"/>
        <v>7537.9575331545384</v>
      </c>
    </row>
    <row r="402" spans="12:28" x14ac:dyDescent="0.2">
      <c r="T402"/>
      <c r="U402"/>
    </row>
    <row r="403" spans="12:28" x14ac:dyDescent="0.2">
      <c r="T403"/>
      <c r="U403"/>
    </row>
    <row r="404" spans="12:28" x14ac:dyDescent="0.2">
      <c r="T404"/>
      <c r="U404"/>
    </row>
    <row r="405" spans="12:28" x14ac:dyDescent="0.2">
      <c r="T405"/>
      <c r="U405"/>
    </row>
    <row r="406" spans="12:28" x14ac:dyDescent="0.2">
      <c r="T406"/>
      <c r="U406"/>
    </row>
    <row r="407" spans="12:28" x14ac:dyDescent="0.2">
      <c r="T407"/>
      <c r="U407"/>
    </row>
    <row r="408" spans="12:28" x14ac:dyDescent="0.2">
      <c r="T408"/>
      <c r="U408"/>
    </row>
    <row r="409" spans="12:28" x14ac:dyDescent="0.2">
      <c r="T409"/>
      <c r="U409"/>
    </row>
    <row r="410" spans="12:28" x14ac:dyDescent="0.2">
      <c r="T410"/>
      <c r="U410"/>
    </row>
    <row r="411" spans="12:28" x14ac:dyDescent="0.2">
      <c r="T411"/>
      <c r="U411"/>
    </row>
    <row r="412" spans="12:28" x14ac:dyDescent="0.2">
      <c r="T412"/>
      <c r="U412"/>
    </row>
    <row r="413" spans="12:28" x14ac:dyDescent="0.2">
      <c r="T413"/>
      <c r="U413"/>
    </row>
    <row r="414" spans="12:28" x14ac:dyDescent="0.2">
      <c r="T414"/>
      <c r="U414"/>
    </row>
    <row r="415" spans="12:28" x14ac:dyDescent="0.2">
      <c r="T415"/>
      <c r="U415"/>
    </row>
    <row r="416" spans="12:28" x14ac:dyDescent="0.2">
      <c r="T416"/>
      <c r="U416"/>
    </row>
    <row r="417" spans="20:21" x14ac:dyDescent="0.2">
      <c r="T417"/>
      <c r="U417"/>
    </row>
    <row r="418" spans="20:21" x14ac:dyDescent="0.2">
      <c r="T418"/>
      <c r="U418"/>
    </row>
    <row r="419" spans="20:21" x14ac:dyDescent="0.2">
      <c r="T419"/>
      <c r="U419"/>
    </row>
    <row r="420" spans="20:21" x14ac:dyDescent="0.2">
      <c r="T420"/>
      <c r="U420"/>
    </row>
    <row r="421" spans="20:21" x14ac:dyDescent="0.2">
      <c r="T421"/>
      <c r="U421"/>
    </row>
    <row r="422" spans="20:21" x14ac:dyDescent="0.2">
      <c r="T422"/>
      <c r="U422"/>
    </row>
    <row r="423" spans="20:21" x14ac:dyDescent="0.2">
      <c r="T423"/>
      <c r="U423"/>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62944-E113-448C-B07D-586FEF5876DA}">
  <dimension ref="A1:AG371"/>
  <sheetViews>
    <sheetView zoomScale="85" zoomScaleNormal="85" workbookViewId="0">
      <selection activeCell="I12" sqref="I12"/>
    </sheetView>
  </sheetViews>
  <sheetFormatPr defaultRowHeight="12.75" x14ac:dyDescent="0.2"/>
  <cols>
    <col min="1" max="1" width="29.140625" bestFit="1" customWidth="1"/>
    <col min="2" max="2" width="15.85546875" bestFit="1" customWidth="1"/>
    <col min="3" max="3" width="15.5703125" bestFit="1" customWidth="1"/>
    <col min="4" max="4" width="10.7109375" bestFit="1" customWidth="1"/>
    <col min="5" max="5" width="14.7109375" bestFit="1" customWidth="1"/>
    <col min="6" max="6" width="16.28515625" bestFit="1" customWidth="1"/>
    <col min="7" max="8" width="9" bestFit="1" customWidth="1"/>
    <col min="9" max="9" width="14.7109375" bestFit="1" customWidth="1"/>
    <col min="10" max="10" width="9.7109375" bestFit="1" customWidth="1"/>
    <col min="11" max="11" width="9.7109375" customWidth="1"/>
    <col min="13" max="13" width="5.28515625" bestFit="1" customWidth="1"/>
    <col min="14" max="14" width="17.5703125" customWidth="1"/>
    <col min="15" max="15" width="11.85546875" customWidth="1"/>
    <col min="16" max="16" width="14" customWidth="1"/>
    <col min="17" max="17" width="18" customWidth="1"/>
    <col min="18" max="18" width="17.42578125" style="35" customWidth="1"/>
    <col min="19" max="19" width="12.85546875" customWidth="1"/>
    <col min="20" max="20" width="13.85546875" customWidth="1"/>
    <col min="21" max="21" width="17.85546875" style="36" customWidth="1"/>
    <col min="22" max="22" width="19.42578125" style="35" customWidth="1"/>
    <col min="23" max="23" width="12.7109375" customWidth="1"/>
    <col min="24" max="24" width="15.7109375" customWidth="1"/>
    <col min="25" max="25" width="24" style="36" customWidth="1"/>
    <col min="26" max="26" width="16.5703125" style="35" bestFit="1" customWidth="1"/>
    <col min="27" max="27" width="11.85546875" bestFit="1" customWidth="1"/>
    <col min="28" max="28" width="13.28515625" bestFit="1" customWidth="1"/>
    <col min="29" max="29" width="21.28515625" style="36" bestFit="1" customWidth="1"/>
    <col min="30" max="30" width="17.7109375" bestFit="1" customWidth="1"/>
    <col min="31" max="31" width="12.42578125" bestFit="1" customWidth="1"/>
    <col min="32" max="32" width="14.140625" bestFit="1" customWidth="1"/>
    <col min="33" max="33" width="22.28515625" bestFit="1" customWidth="1"/>
  </cols>
  <sheetData>
    <row r="1" spans="1:33" x14ac:dyDescent="0.2">
      <c r="B1" s="52" t="s">
        <v>253</v>
      </c>
      <c r="C1" s="52" t="s">
        <v>254</v>
      </c>
      <c r="D1" s="52" t="s">
        <v>255</v>
      </c>
      <c r="E1" s="52" t="s">
        <v>220</v>
      </c>
      <c r="F1" s="54"/>
      <c r="H1" s="54"/>
      <c r="I1" s="54"/>
      <c r="M1" s="20" t="s">
        <v>166</v>
      </c>
      <c r="N1" s="50" t="s">
        <v>231</v>
      </c>
      <c r="O1" s="53" t="s">
        <v>232</v>
      </c>
      <c r="P1" s="53" t="s">
        <v>233</v>
      </c>
      <c r="Q1" s="53" t="s">
        <v>234</v>
      </c>
      <c r="R1" s="50" t="s">
        <v>235</v>
      </c>
      <c r="S1" s="53" t="s">
        <v>236</v>
      </c>
      <c r="T1" s="53" t="s">
        <v>237</v>
      </c>
      <c r="U1" s="51" t="s">
        <v>238</v>
      </c>
      <c r="V1" s="50" t="s">
        <v>223</v>
      </c>
      <c r="W1" s="53" t="s">
        <v>221</v>
      </c>
      <c r="X1" s="53" t="s">
        <v>222</v>
      </c>
      <c r="Y1" s="51" t="s">
        <v>224</v>
      </c>
      <c r="Z1" s="50" t="s">
        <v>227</v>
      </c>
      <c r="AA1" s="53" t="s">
        <v>228</v>
      </c>
      <c r="AB1" s="53" t="s">
        <v>229</v>
      </c>
      <c r="AC1" s="51" t="s">
        <v>230</v>
      </c>
      <c r="AD1" s="50" t="s">
        <v>280</v>
      </c>
      <c r="AE1" s="53" t="s">
        <v>281</v>
      </c>
      <c r="AF1" s="53" t="s">
        <v>282</v>
      </c>
      <c r="AG1" s="51" t="s">
        <v>283</v>
      </c>
    </row>
    <row r="2" spans="1:33" x14ac:dyDescent="0.2">
      <c r="A2" s="52" t="s">
        <v>160</v>
      </c>
      <c r="B2" s="67">
        <f>SUM('Births holistic'!B37,'Births holistic'!D37,'Births holistic'!F37,'Births holistic'!H37,'Births holistic'!J37,'Births holistic'!L37)</f>
        <v>22</v>
      </c>
      <c r="C2" s="68">
        <f>SUM('Births holistic'!C37,'Births holistic'!E37,'Births holistic'!G37,'Births holistic'!I37,'Births holistic'!K37,'Births holistic'!M37)</f>
        <v>6</v>
      </c>
      <c r="D2" s="69">
        <v>3</v>
      </c>
      <c r="E2" s="68">
        <f>SUM(B22:G22)</f>
        <v>10</v>
      </c>
      <c r="M2">
        <v>1</v>
      </c>
      <c r="N2" s="37">
        <f>SUM($B$9:$B$13)</f>
        <v>2079.7578029187598</v>
      </c>
      <c r="O2" s="13">
        <f>SUM($B$7:$B$8)</f>
        <v>61703.611498036051</v>
      </c>
      <c r="P2" s="13">
        <f>O2/$M2+N2</f>
        <v>63783.369300954808</v>
      </c>
      <c r="Q2" s="13">
        <f>SUM($B$9:$B$10,$B$13:$B$14)</f>
        <v>6986.6482185033092</v>
      </c>
      <c r="R2" s="37">
        <f>SUM($C$9:$C$11,$C$13)</f>
        <v>2148.2147776503871</v>
      </c>
      <c r="S2" s="13">
        <f t="shared" ref="S2:S65" si="0">SUM($C$7:$C$8)</f>
        <v>122279.90504110277</v>
      </c>
      <c r="T2" s="13">
        <f>S2/$M2+R2</f>
        <v>124428.11981875316</v>
      </c>
      <c r="U2" s="38">
        <f t="shared" ref="U2:U65" si="1">SUM($C$9:$C$10,$C$13:$C$14)</f>
        <v>6986.6482185033092</v>
      </c>
      <c r="V2" s="37">
        <f>SUM($D$9:$D$11,$D$13)</f>
        <v>3215.475485400043</v>
      </c>
      <c r="W2" s="13">
        <f t="shared" ref="W2:W65" si="2">SUM($D$7:$D$8)</f>
        <v>61139.952520551386</v>
      </c>
      <c r="X2" s="13">
        <f>W2/$M2+V2</f>
        <v>64355.428005951428</v>
      </c>
      <c r="Y2" s="38">
        <f t="shared" ref="Y2:Y65" si="3">SUM($D$9:$D$10,$D$13:$D$14)</f>
        <v>6986.6482185033092</v>
      </c>
      <c r="Z2" s="37">
        <f>SUM($E$9:$E$11,$E$13)</f>
        <v>2093.2291699322645</v>
      </c>
      <c r="AA2" s="13">
        <f>SUM($E$7:$E$8)</f>
        <v>56841.209149629343</v>
      </c>
      <c r="AB2" s="13">
        <f>AA2/$M2+Z2</f>
        <v>58934.43831956161</v>
      </c>
      <c r="AC2" s="38">
        <f t="shared" ref="AC2:AC65" si="4">SUM($E$9:$E$10,$E$13:$E$14)</f>
        <v>6986.6482185033101</v>
      </c>
      <c r="AD2" s="13">
        <f>SUM($E$9:$E$13)</f>
        <v>2098.2285174645326</v>
      </c>
      <c r="AE2" s="103" t="e">
        <f>SUM(#REF!)</f>
        <v>#REF!</v>
      </c>
      <c r="AF2" s="13" t="e">
        <f>AE2/$M2+AD2</f>
        <v>#REF!</v>
      </c>
      <c r="AG2" s="13" t="e">
        <f>SUM(#REF!,#REF!)</f>
        <v>#REF!</v>
      </c>
    </row>
    <row r="3" spans="1:33" x14ac:dyDescent="0.2">
      <c r="A3" s="52" t="s">
        <v>251</v>
      </c>
      <c r="B3" s="37">
        <f>SUM('Births holistic'!B38,'Births holistic'!D38,'Births holistic'!F38,'Births holistic'!H38,'Births holistic'!J38,'Births holistic'!L38)</f>
        <v>23</v>
      </c>
      <c r="C3" s="65">
        <f>SUM('Births holistic'!C38,'Births holistic'!E38,'Births holistic'!G38,'Births holistic'!I38,'Births holistic'!K38,'Births holistic'!M38)</f>
        <v>23</v>
      </c>
      <c r="D3" s="38">
        <f>SUM('Births holistic'!C38,'Births holistic'!E38,'Births holistic'!I38)</f>
        <v>15</v>
      </c>
      <c r="E3" s="65">
        <f>SUM(B23:G23)</f>
        <v>23</v>
      </c>
      <c r="M3">
        <v>2</v>
      </c>
      <c r="N3" s="37">
        <f t="shared" ref="N3:N65" si="5">SUM($B$9:$B$13)</f>
        <v>2079.7578029187598</v>
      </c>
      <c r="O3" s="13">
        <f t="shared" ref="O3:O65" si="6">SUM($B$7:$B$8)</f>
        <v>61703.611498036051</v>
      </c>
      <c r="P3" s="13">
        <f t="shared" ref="P3:P66" si="7">O3/$M3+N3</f>
        <v>32931.563551936786</v>
      </c>
      <c r="Q3" s="13">
        <f t="shared" ref="Q3:Q66" si="8">SUM($B$9:$B$10,$B$13:$B$14)</f>
        <v>6986.6482185033092</v>
      </c>
      <c r="R3" s="37">
        <f t="shared" ref="R3:R66" si="9">SUM($C$9:$C$10,$C$12:$C$13)</f>
        <v>2099.1302746062988</v>
      </c>
      <c r="S3" s="13">
        <f t="shared" si="0"/>
        <v>122279.90504110277</v>
      </c>
      <c r="T3" s="13">
        <f t="shared" ref="T3:T66" si="10">S3/$M3+R3</f>
        <v>63239.082795157687</v>
      </c>
      <c r="U3" s="38">
        <f t="shared" si="1"/>
        <v>6986.6482185033092</v>
      </c>
      <c r="V3" s="37">
        <f t="shared" ref="V3:V66" si="11">SUM($D$9:$D$10,$D$12:$D$13)</f>
        <v>3190.9332338779986</v>
      </c>
      <c r="W3" s="13">
        <f t="shared" si="2"/>
        <v>61139.952520551386</v>
      </c>
      <c r="X3" s="13">
        <f t="shared" ref="X3:X66" si="12">W3/$M3+V3</f>
        <v>33760.90949415369</v>
      </c>
      <c r="Y3" s="38">
        <f t="shared" si="3"/>
        <v>6986.6482185033092</v>
      </c>
      <c r="Z3" s="37">
        <f>SUM($E$9:$E$10,$E$12:$E$13)</f>
        <v>2078.7708296258752</v>
      </c>
      <c r="AA3" s="13">
        <f t="shared" ref="AA3:AA66" si="13">SUM($E$7:$E$8)</f>
        <v>56841.209149629343</v>
      </c>
      <c r="AB3" s="13">
        <f t="shared" ref="AB3:AB66" si="14">AA3/$M3+Z3</f>
        <v>30499.375404440547</v>
      </c>
      <c r="AC3" s="38">
        <f t="shared" si="4"/>
        <v>6986.6482185033101</v>
      </c>
      <c r="AD3" s="13" t="e">
        <f>SUM(#REF!,#REF!)</f>
        <v>#REF!</v>
      </c>
      <c r="AE3" s="103" t="e">
        <f>SUM(#REF!)</f>
        <v>#REF!</v>
      </c>
      <c r="AF3" s="13" t="e">
        <f t="shared" ref="AF3:AF66" si="15">AE3/$M3+AD3</f>
        <v>#REF!</v>
      </c>
      <c r="AG3" s="13" t="e">
        <f>SUM(#REF!,#REF!)</f>
        <v>#REF!</v>
      </c>
    </row>
    <row r="4" spans="1:33" x14ac:dyDescent="0.2">
      <c r="A4" s="52" t="s">
        <v>164</v>
      </c>
      <c r="B4" s="37">
        <f>SUM('Births holistic'!B39,'Births holistic'!D39,'Births holistic'!F39,'Births holistic'!H39,'Births holistic'!J39,'Births holistic'!L39)</f>
        <v>22.052372586049113</v>
      </c>
      <c r="C4" s="65">
        <f>SUM('Births holistic'!C39,'Births holistic'!E39,'Births holistic'!G39,'Births holistic'!I39,'Births holistic'!K39,'Births holistic'!M39)</f>
        <v>22.052372586049113</v>
      </c>
      <c r="D4" s="38">
        <f>SUM('Births holistic'!C39,'Births holistic'!E39,'Births holistic'!I39)</f>
        <v>17.088972801640097</v>
      </c>
      <c r="E4" s="65">
        <f t="shared" ref="E4:E14" si="16">SUM(B24:G24)</f>
        <v>22.031576853614961</v>
      </c>
      <c r="F4" t="str">
        <f>'DU LCI'!$E$18</f>
        <v>kg N2O</v>
      </c>
      <c r="M4">
        <v>3</v>
      </c>
      <c r="N4" s="37">
        <f t="shared" si="5"/>
        <v>2079.7578029187598</v>
      </c>
      <c r="O4" s="13">
        <f t="shared" si="6"/>
        <v>61703.611498036051</v>
      </c>
      <c r="P4" s="13">
        <f t="shared" si="7"/>
        <v>22647.628302264111</v>
      </c>
      <c r="Q4" s="13">
        <f t="shared" si="8"/>
        <v>6986.6482185033092</v>
      </c>
      <c r="R4" s="37">
        <f t="shared" si="9"/>
        <v>2099.1302746062988</v>
      </c>
      <c r="S4" s="13">
        <f t="shared" si="0"/>
        <v>122279.90504110277</v>
      </c>
      <c r="T4" s="13">
        <f t="shared" si="10"/>
        <v>42859.098621640558</v>
      </c>
      <c r="U4" s="38">
        <f t="shared" si="1"/>
        <v>6986.6482185033092</v>
      </c>
      <c r="V4" s="37">
        <f t="shared" si="11"/>
        <v>3190.9332338779986</v>
      </c>
      <c r="W4" s="13">
        <f t="shared" si="2"/>
        <v>61139.952520551386</v>
      </c>
      <c r="X4" s="13">
        <f t="shared" si="12"/>
        <v>23570.917407395129</v>
      </c>
      <c r="Y4" s="38">
        <f t="shared" si="3"/>
        <v>6986.6482185033092</v>
      </c>
      <c r="Z4" s="37">
        <f t="shared" ref="Z4:Z67" si="17">SUM($E$9:$E$10,$E$12:$E$13)</f>
        <v>2078.7708296258752</v>
      </c>
      <c r="AA4" s="13">
        <f t="shared" si="13"/>
        <v>56841.209149629343</v>
      </c>
      <c r="AB4" s="13">
        <f t="shared" si="14"/>
        <v>21025.840546168991</v>
      </c>
      <c r="AC4" s="38">
        <f t="shared" si="4"/>
        <v>6986.6482185033101</v>
      </c>
      <c r="AD4" s="13" t="e">
        <f>SUM(#REF!,#REF!)</f>
        <v>#REF!</v>
      </c>
      <c r="AE4" s="103" t="e">
        <f>SUM(#REF!)</f>
        <v>#REF!</v>
      </c>
      <c r="AF4" s="13" t="e">
        <f t="shared" si="15"/>
        <v>#REF!</v>
      </c>
      <c r="AG4" s="13" t="e">
        <f>SUM(#REF!,#REF!)</f>
        <v>#REF!</v>
      </c>
    </row>
    <row r="5" spans="1:33" x14ac:dyDescent="0.2">
      <c r="A5" s="52" t="s">
        <v>217</v>
      </c>
      <c r="B5" s="37">
        <f>SUM('Births holistic'!B40,'Births holistic'!D40,'Births holistic'!F40,'Births holistic'!H40,'Births holistic'!J40,'Births holistic'!L40)</f>
        <v>1102.7836869007874</v>
      </c>
      <c r="C5" s="65">
        <f>SUM('Births holistic'!C40,'Births holistic'!E40,'Births holistic'!G40,'Births holistic'!I40,'Births holistic'!K40,'Births holistic'!M40)</f>
        <v>1102.7836869007874</v>
      </c>
      <c r="D5" s="38">
        <f>SUM('Births holistic'!C40,'Births holistic'!E40,'Births holistic'!I40)+SUM('Births holistic'!G48:G49,'Births holistic'!K48:K49,'Births holistic'!M48:M49)</f>
        <v>2209.5846887692919</v>
      </c>
      <c r="E5" s="65">
        <f t="shared" si="16"/>
        <v>1107.4209795817048</v>
      </c>
      <c r="F5" t="str">
        <f>'DU LCI'!$E$21</f>
        <v>kg CO2e</v>
      </c>
      <c r="M5">
        <v>4</v>
      </c>
      <c r="N5" s="37">
        <f t="shared" si="5"/>
        <v>2079.7578029187598</v>
      </c>
      <c r="O5" s="13">
        <f t="shared" si="6"/>
        <v>61703.611498036051</v>
      </c>
      <c r="P5" s="13">
        <f t="shared" si="7"/>
        <v>17505.660677427772</v>
      </c>
      <c r="Q5" s="13">
        <f t="shared" si="8"/>
        <v>6986.6482185033092</v>
      </c>
      <c r="R5" s="37">
        <f t="shared" si="9"/>
        <v>2099.1302746062988</v>
      </c>
      <c r="S5" s="13">
        <f t="shared" si="0"/>
        <v>122279.90504110277</v>
      </c>
      <c r="T5" s="13">
        <f t="shared" si="10"/>
        <v>32669.10653488199</v>
      </c>
      <c r="U5" s="38">
        <f t="shared" si="1"/>
        <v>6986.6482185033092</v>
      </c>
      <c r="V5" s="37">
        <f t="shared" si="11"/>
        <v>3190.9332338779986</v>
      </c>
      <c r="W5" s="13">
        <f t="shared" si="2"/>
        <v>61139.952520551386</v>
      </c>
      <c r="X5" s="13">
        <f t="shared" si="12"/>
        <v>18475.921364015845</v>
      </c>
      <c r="Y5" s="38">
        <f t="shared" si="3"/>
        <v>6986.6482185033092</v>
      </c>
      <c r="Z5" s="37">
        <f t="shared" si="17"/>
        <v>2078.7708296258752</v>
      </c>
      <c r="AA5" s="13">
        <f t="shared" si="13"/>
        <v>56841.209149629343</v>
      </c>
      <c r="AB5" s="13">
        <f t="shared" si="14"/>
        <v>16289.073117033211</v>
      </c>
      <c r="AC5" s="38">
        <f t="shared" si="4"/>
        <v>6986.6482185033101</v>
      </c>
      <c r="AD5" s="13" t="e">
        <f>SUM(#REF!,#REF!)</f>
        <v>#REF!</v>
      </c>
      <c r="AE5" s="103" t="e">
        <f>SUM(#REF!)</f>
        <v>#REF!</v>
      </c>
      <c r="AF5" s="13" t="e">
        <f t="shared" si="15"/>
        <v>#REF!</v>
      </c>
      <c r="AG5" s="13" t="e">
        <f>SUM(#REF!,#REF!)</f>
        <v>#REF!</v>
      </c>
    </row>
    <row r="6" spans="1:33" x14ac:dyDescent="0.2">
      <c r="A6" s="52" t="s">
        <v>218</v>
      </c>
      <c r="B6" s="37">
        <f>SUM('Births holistic'!B41,'Births holistic'!D41,'Births holistic'!F41,'Births holistic'!H41,'Births holistic'!J41,'Births holistic'!L41)</f>
        <v>2.8541940326515296E-4</v>
      </c>
      <c r="C6" s="65">
        <f>SUM('Births holistic'!C41,'Births holistic'!E41,'Births holistic'!G41,'Births holistic'!I41,'Births holistic'!K41,'Births holistic'!M41)</f>
        <v>2.8541940326515296E-4</v>
      </c>
      <c r="D6" s="38">
        <f>SUM('Births holistic'!C41,'Births holistic'!E41,'Births holistic'!G41,'Births holistic'!I41,'Births holistic'!K41,'Births holistic'!M41)</f>
        <v>2.8541940326515296E-4</v>
      </c>
      <c r="E6" s="65">
        <f t="shared" si="16"/>
        <v>2.8541940326515296E-4</v>
      </c>
      <c r="M6">
        <v>5</v>
      </c>
      <c r="N6" s="37">
        <f t="shared" si="5"/>
        <v>2079.7578029187598</v>
      </c>
      <c r="O6" s="13">
        <f t="shared" si="6"/>
        <v>61703.611498036051</v>
      </c>
      <c r="P6" s="13">
        <f t="shared" si="7"/>
        <v>14420.480102525969</v>
      </c>
      <c r="Q6" s="13">
        <f t="shared" si="8"/>
        <v>6986.6482185033092</v>
      </c>
      <c r="R6" s="37">
        <f t="shared" si="9"/>
        <v>2099.1302746062988</v>
      </c>
      <c r="S6" s="13">
        <f t="shared" si="0"/>
        <v>122279.90504110277</v>
      </c>
      <c r="T6" s="13">
        <f t="shared" si="10"/>
        <v>26555.111282826852</v>
      </c>
      <c r="U6" s="38">
        <f t="shared" si="1"/>
        <v>6986.6482185033092</v>
      </c>
      <c r="V6" s="37">
        <f t="shared" si="11"/>
        <v>3190.9332338779986</v>
      </c>
      <c r="W6" s="13">
        <f t="shared" si="2"/>
        <v>61139.952520551386</v>
      </c>
      <c r="X6" s="13">
        <f t="shared" si="12"/>
        <v>15418.923737988276</v>
      </c>
      <c r="Y6" s="38">
        <f t="shared" si="3"/>
        <v>6986.6482185033092</v>
      </c>
      <c r="Z6" s="37">
        <f t="shared" si="17"/>
        <v>2078.7708296258752</v>
      </c>
      <c r="AA6" s="13">
        <f t="shared" si="13"/>
        <v>56841.209149629343</v>
      </c>
      <c r="AB6" s="13">
        <f t="shared" si="14"/>
        <v>13447.012659551743</v>
      </c>
      <c r="AC6" s="38">
        <f t="shared" si="4"/>
        <v>6986.6482185033101</v>
      </c>
      <c r="AD6" s="13" t="e">
        <f>SUM(#REF!,#REF!)</f>
        <v>#REF!</v>
      </c>
      <c r="AE6" s="103" t="e">
        <f>SUM(#REF!)</f>
        <v>#REF!</v>
      </c>
      <c r="AF6" s="13" t="e">
        <f t="shared" si="15"/>
        <v>#REF!</v>
      </c>
      <c r="AG6" s="13" t="e">
        <f>SUM(#REF!,#REF!)</f>
        <v>#REF!</v>
      </c>
    </row>
    <row r="7" spans="1:33" x14ac:dyDescent="0.2">
      <c r="A7" s="52" t="s">
        <v>92</v>
      </c>
      <c r="B7" s="37">
        <f>SUM('Births holistic'!B42,'Births holistic'!D42,'Births holistic'!F42,'Births holistic'!H42,'Births holistic'!J42,'Births holistic'!L42)</f>
        <v>67318.754837637825</v>
      </c>
      <c r="C7" s="65">
        <f>SUM('Births holistic'!C42,'Births holistic'!E42,'Births holistic'!G42,'Births holistic'!I42,'Births holistic'!K42,'Births holistic'!M42)</f>
        <v>134372.35064506379</v>
      </c>
      <c r="D7" s="38">
        <f>SUM('Births holistic'!C42,'Births holistic'!E42,'Births holistic'!I42)</f>
        <v>67186.175322531897</v>
      </c>
      <c r="E7" s="65">
        <f t="shared" si="16"/>
        <v>62174.65599641783</v>
      </c>
      <c r="F7" t="s">
        <v>27</v>
      </c>
      <c r="M7">
        <v>6</v>
      </c>
      <c r="N7" s="37">
        <f t="shared" si="5"/>
        <v>2079.7578029187598</v>
      </c>
      <c r="O7" s="13">
        <f t="shared" si="6"/>
        <v>61703.611498036051</v>
      </c>
      <c r="P7" s="13">
        <f t="shared" si="7"/>
        <v>12363.693052591436</v>
      </c>
      <c r="Q7" s="13">
        <f t="shared" si="8"/>
        <v>6986.6482185033092</v>
      </c>
      <c r="R7" s="37">
        <f t="shared" si="9"/>
        <v>2099.1302746062988</v>
      </c>
      <c r="S7" s="13">
        <f t="shared" si="0"/>
        <v>122279.90504110277</v>
      </c>
      <c r="T7" s="13">
        <f t="shared" si="10"/>
        <v>22479.114448123426</v>
      </c>
      <c r="U7" s="38">
        <f t="shared" si="1"/>
        <v>6986.6482185033092</v>
      </c>
      <c r="V7" s="37">
        <f t="shared" si="11"/>
        <v>3190.9332338779986</v>
      </c>
      <c r="W7" s="13">
        <f t="shared" si="2"/>
        <v>61139.952520551386</v>
      </c>
      <c r="X7" s="13">
        <f t="shared" si="12"/>
        <v>13380.925320636563</v>
      </c>
      <c r="Y7" s="38">
        <f t="shared" si="3"/>
        <v>6986.6482185033092</v>
      </c>
      <c r="Z7" s="37">
        <f t="shared" si="17"/>
        <v>2078.7708296258752</v>
      </c>
      <c r="AA7" s="13">
        <f t="shared" si="13"/>
        <v>56841.209149629343</v>
      </c>
      <c r="AB7" s="13">
        <f t="shared" si="14"/>
        <v>11552.305687897433</v>
      </c>
      <c r="AC7" s="38">
        <f t="shared" si="4"/>
        <v>6986.6482185033101</v>
      </c>
      <c r="AD7" s="13" t="e">
        <f>SUM(#REF!,#REF!)</f>
        <v>#REF!</v>
      </c>
      <c r="AE7" s="103" t="e">
        <f>SUM(#REF!)</f>
        <v>#REF!</v>
      </c>
      <c r="AF7" s="13" t="e">
        <f t="shared" si="15"/>
        <v>#REF!</v>
      </c>
      <c r="AG7" s="13" t="e">
        <f>SUM(#REF!,#REF!)</f>
        <v>#REF!</v>
      </c>
    </row>
    <row r="8" spans="1:33" x14ac:dyDescent="0.2">
      <c r="A8" s="52" t="s">
        <v>91</v>
      </c>
      <c r="B8" s="37">
        <f>SUM('Births holistic'!B43,'Births holistic'!D43,'Births holistic'!F43,'Births holistic'!H43,'Births holistic'!J43,'Births holistic'!L43)</f>
        <v>-5615.1433396017746</v>
      </c>
      <c r="C8" s="65">
        <f>SUM('Births holistic'!C43,'Births holistic'!E43,'Births holistic'!G43,'Births holistic'!I43,'Births holistic'!K43,'Births holistic'!M43)</f>
        <v>-12092.44560396102</v>
      </c>
      <c r="D8" s="38">
        <f>SUM('Births holistic'!C43,'Births holistic'!E43,'Births holistic'!I43)</f>
        <v>-6046.2228019805098</v>
      </c>
      <c r="E8" s="65">
        <f t="shared" si="16"/>
        <v>-5333.4468467884908</v>
      </c>
      <c r="F8" t="s">
        <v>27</v>
      </c>
      <c r="M8">
        <v>7</v>
      </c>
      <c r="N8" s="37">
        <f t="shared" si="5"/>
        <v>2079.7578029187598</v>
      </c>
      <c r="O8" s="13">
        <f t="shared" si="6"/>
        <v>61703.611498036051</v>
      </c>
      <c r="P8" s="13">
        <f t="shared" si="7"/>
        <v>10894.559445495339</v>
      </c>
      <c r="Q8" s="13">
        <f t="shared" si="8"/>
        <v>6986.6482185033092</v>
      </c>
      <c r="R8" s="37">
        <f t="shared" si="9"/>
        <v>2099.1302746062988</v>
      </c>
      <c r="S8" s="13">
        <f t="shared" si="0"/>
        <v>122279.90504110277</v>
      </c>
      <c r="T8" s="13">
        <f t="shared" si="10"/>
        <v>19567.688137620979</v>
      </c>
      <c r="U8" s="38">
        <f t="shared" si="1"/>
        <v>6986.6482185033092</v>
      </c>
      <c r="V8" s="37">
        <f t="shared" si="11"/>
        <v>3190.9332338779986</v>
      </c>
      <c r="W8" s="13">
        <f t="shared" si="2"/>
        <v>61139.952520551386</v>
      </c>
      <c r="X8" s="13">
        <f t="shared" si="12"/>
        <v>11925.212165385339</v>
      </c>
      <c r="Y8" s="38">
        <f t="shared" si="3"/>
        <v>6986.6482185033092</v>
      </c>
      <c r="Z8" s="37">
        <f t="shared" si="17"/>
        <v>2078.7708296258752</v>
      </c>
      <c r="AA8" s="13">
        <f t="shared" si="13"/>
        <v>56841.209149629343</v>
      </c>
      <c r="AB8" s="13">
        <f t="shared" si="14"/>
        <v>10198.943565287209</v>
      </c>
      <c r="AC8" s="38">
        <f t="shared" si="4"/>
        <v>6986.6482185033101</v>
      </c>
      <c r="AD8" s="13" t="e">
        <f>SUM(#REF!,#REF!)</f>
        <v>#REF!</v>
      </c>
      <c r="AE8" s="103" t="e">
        <f>SUM(#REF!)</f>
        <v>#REF!</v>
      </c>
      <c r="AF8" s="13" t="e">
        <f t="shared" si="15"/>
        <v>#REF!</v>
      </c>
      <c r="AG8" s="13" t="e">
        <f>SUM(#REF!,#REF!)</f>
        <v>#REF!</v>
      </c>
    </row>
    <row r="9" spans="1:33" x14ac:dyDescent="0.2">
      <c r="A9" s="52" t="s">
        <v>93</v>
      </c>
      <c r="B9" s="37">
        <f>SUM('Births holistic'!B44,'Births holistic'!D44,'Births holistic'!F44,'Births holistic'!H44,'Births holistic'!J44,'Births holistic'!L44)</f>
        <v>0.60244164889396845</v>
      </c>
      <c r="C9" s="65">
        <f>SUM('Births holistic'!C44,'Births holistic'!E44,'Births holistic'!G44,'Births holistic'!I44,'Births holistic'!K44,'Births holistic'!M44)</f>
        <v>0.60244164889396845</v>
      </c>
      <c r="D9" s="38">
        <f>SUM('Births holistic'!C44,'Births holistic'!E44,'Births holistic'!G44,'Births holistic'!I44,'Births holistic'!K44,'Births holistic'!M44)</f>
        <v>0.60244164889396845</v>
      </c>
      <c r="E9" s="65">
        <f t="shared" si="16"/>
        <v>0.60244164889396845</v>
      </c>
      <c r="F9" t="s">
        <v>27</v>
      </c>
      <c r="M9">
        <v>8</v>
      </c>
      <c r="N9" s="37">
        <f t="shared" si="5"/>
        <v>2079.7578029187598</v>
      </c>
      <c r="O9" s="13">
        <f t="shared" si="6"/>
        <v>61703.611498036051</v>
      </c>
      <c r="P9" s="13">
        <f t="shared" si="7"/>
        <v>9792.7092401732662</v>
      </c>
      <c r="Q9" s="13">
        <f t="shared" si="8"/>
        <v>6986.6482185033092</v>
      </c>
      <c r="R9" s="37">
        <f t="shared" si="9"/>
        <v>2099.1302746062988</v>
      </c>
      <c r="S9" s="13">
        <f t="shared" si="0"/>
        <v>122279.90504110277</v>
      </c>
      <c r="T9" s="13">
        <f t="shared" si="10"/>
        <v>17384.118404744146</v>
      </c>
      <c r="U9" s="38">
        <f t="shared" si="1"/>
        <v>6986.6482185033092</v>
      </c>
      <c r="V9" s="37">
        <f t="shared" si="11"/>
        <v>3190.9332338779986</v>
      </c>
      <c r="W9" s="13">
        <f t="shared" si="2"/>
        <v>61139.952520551386</v>
      </c>
      <c r="X9" s="13">
        <f t="shared" si="12"/>
        <v>10833.427298946921</v>
      </c>
      <c r="Y9" s="38">
        <f t="shared" si="3"/>
        <v>6986.6482185033092</v>
      </c>
      <c r="Z9" s="37">
        <f t="shared" si="17"/>
        <v>2078.7708296258752</v>
      </c>
      <c r="AA9" s="13">
        <f t="shared" si="13"/>
        <v>56841.209149629343</v>
      </c>
      <c r="AB9" s="13">
        <f t="shared" si="14"/>
        <v>9183.9219733295431</v>
      </c>
      <c r="AC9" s="38">
        <f t="shared" si="4"/>
        <v>6986.6482185033101</v>
      </c>
      <c r="AD9" s="13" t="e">
        <f>SUM(#REF!,#REF!)</f>
        <v>#REF!</v>
      </c>
      <c r="AE9" s="103" t="e">
        <f>SUM(#REF!)</f>
        <v>#REF!</v>
      </c>
      <c r="AF9" s="13" t="e">
        <f t="shared" si="15"/>
        <v>#REF!</v>
      </c>
      <c r="AG9" s="13" t="e">
        <f>SUM(#REF!,#REF!)</f>
        <v>#REF!</v>
      </c>
    </row>
    <row r="10" spans="1:33" x14ac:dyDescent="0.2">
      <c r="A10" s="52" t="s">
        <v>94</v>
      </c>
      <c r="B10" s="37">
        <f>SUM('Births holistic'!B45,'Births holistic'!D45,'Births holistic'!F45,'Births holistic'!H45,'Births holistic'!J45,'Births holistic'!L45)</f>
        <v>965.74806086300816</v>
      </c>
      <c r="C10" s="65">
        <f>SUM('Births holistic'!C45,'Births holistic'!E45,'Births holistic'!G45,'Births holistic'!I45,'Births holistic'!K45,'Births holistic'!M45)</f>
        <v>965.74806086300816</v>
      </c>
      <c r="D10" s="38">
        <f>SUM('Births holistic'!C45,'Births holistic'!E45,'Births holistic'!G45,'Births holistic'!I45,'Births holistic'!K45,'Births holistic'!M45)</f>
        <v>965.74806086300816</v>
      </c>
      <c r="E10" s="65">
        <f t="shared" si="16"/>
        <v>965.74806086300816</v>
      </c>
      <c r="F10" t="s">
        <v>27</v>
      </c>
      <c r="M10">
        <v>9</v>
      </c>
      <c r="N10" s="37">
        <f t="shared" si="5"/>
        <v>2079.7578029187598</v>
      </c>
      <c r="O10" s="13">
        <f t="shared" si="6"/>
        <v>61703.611498036051</v>
      </c>
      <c r="P10" s="13">
        <f t="shared" si="7"/>
        <v>8935.7146360338775</v>
      </c>
      <c r="Q10" s="13">
        <f t="shared" si="8"/>
        <v>6986.6482185033092</v>
      </c>
      <c r="R10" s="37">
        <f t="shared" si="9"/>
        <v>2099.1302746062988</v>
      </c>
      <c r="S10" s="13">
        <f t="shared" si="0"/>
        <v>122279.90504110277</v>
      </c>
      <c r="T10" s="13">
        <f t="shared" si="10"/>
        <v>15685.786390284386</v>
      </c>
      <c r="U10" s="38">
        <f t="shared" si="1"/>
        <v>6986.6482185033092</v>
      </c>
      <c r="V10" s="37">
        <f t="shared" si="11"/>
        <v>3190.9332338779986</v>
      </c>
      <c r="W10" s="13">
        <f t="shared" si="2"/>
        <v>61139.952520551386</v>
      </c>
      <c r="X10" s="13">
        <f t="shared" si="12"/>
        <v>9984.2612917170409</v>
      </c>
      <c r="Y10" s="38">
        <f t="shared" si="3"/>
        <v>6986.6482185033092</v>
      </c>
      <c r="Z10" s="37">
        <f t="shared" si="17"/>
        <v>2078.7708296258752</v>
      </c>
      <c r="AA10" s="13">
        <f t="shared" si="13"/>
        <v>56841.209149629343</v>
      </c>
      <c r="AB10" s="13">
        <f t="shared" si="14"/>
        <v>8394.4607351402465</v>
      </c>
      <c r="AC10" s="38">
        <f t="shared" si="4"/>
        <v>6986.6482185033101</v>
      </c>
      <c r="AD10" s="13" t="e">
        <f>SUM(#REF!,#REF!)</f>
        <v>#REF!</v>
      </c>
      <c r="AE10" s="103" t="e">
        <f>SUM(#REF!)</f>
        <v>#REF!</v>
      </c>
      <c r="AF10" s="13" t="e">
        <f t="shared" si="15"/>
        <v>#REF!</v>
      </c>
      <c r="AG10" s="13" t="e">
        <f>SUM(#REF!,#REF!)</f>
        <v>#REF!</v>
      </c>
    </row>
    <row r="11" spans="1:33" x14ac:dyDescent="0.2">
      <c r="A11" s="52" t="s">
        <v>75</v>
      </c>
      <c r="B11" s="37">
        <f>SUM('Births holistic'!B46,'Births holistic'!D46,'Births holistic'!F46,'Births holistic'!H46,'Births holistic'!J46,'Births holistic'!L46)</f>
        <v>10.623613506069969</v>
      </c>
      <c r="C11" s="65">
        <f>SUM('Births holistic'!C46,'Births holistic'!E46,'Births holistic'!G46,'Births holistic'!I46,'Births holistic'!K46,'Births holistic'!M46)</f>
        <v>79.080588237697299</v>
      </c>
      <c r="D11" s="38">
        <f>SUM('Births holistic'!C46,'Births holistic'!E46,'Births holistic'!I46)</f>
        <v>39.540294118848657</v>
      </c>
      <c r="E11" s="65">
        <f t="shared" si="16"/>
        <v>19.457687838657563</v>
      </c>
      <c r="F11" t="s">
        <v>27</v>
      </c>
      <c r="M11">
        <v>10</v>
      </c>
      <c r="N11" s="37">
        <f t="shared" si="5"/>
        <v>2079.7578029187598</v>
      </c>
      <c r="O11" s="13">
        <f t="shared" si="6"/>
        <v>61703.611498036051</v>
      </c>
      <c r="P11" s="13">
        <f t="shared" si="7"/>
        <v>8250.1189527223651</v>
      </c>
      <c r="Q11" s="13">
        <f t="shared" si="8"/>
        <v>6986.6482185033092</v>
      </c>
      <c r="R11" s="37">
        <f t="shared" si="9"/>
        <v>2099.1302746062988</v>
      </c>
      <c r="S11" s="13">
        <f t="shared" si="0"/>
        <v>122279.90504110277</v>
      </c>
      <c r="T11" s="13">
        <f t="shared" si="10"/>
        <v>14327.120778716577</v>
      </c>
      <c r="U11" s="38">
        <f t="shared" si="1"/>
        <v>6986.6482185033092</v>
      </c>
      <c r="V11" s="37">
        <f t="shared" si="11"/>
        <v>3190.9332338779986</v>
      </c>
      <c r="W11" s="13">
        <f t="shared" si="2"/>
        <v>61139.952520551386</v>
      </c>
      <c r="X11" s="13">
        <f t="shared" si="12"/>
        <v>9304.9284859331383</v>
      </c>
      <c r="Y11" s="38">
        <f t="shared" si="3"/>
        <v>6986.6482185033092</v>
      </c>
      <c r="Z11" s="37">
        <f t="shared" si="17"/>
        <v>2078.7708296258752</v>
      </c>
      <c r="AA11" s="13">
        <f t="shared" si="13"/>
        <v>56841.209149629343</v>
      </c>
      <c r="AB11" s="13">
        <f t="shared" si="14"/>
        <v>7762.8917445888092</v>
      </c>
      <c r="AC11" s="38">
        <f t="shared" si="4"/>
        <v>6986.6482185033101</v>
      </c>
      <c r="AD11" s="13" t="e">
        <f>SUM(#REF!,#REF!)</f>
        <v>#REF!</v>
      </c>
      <c r="AE11" s="103" t="e">
        <f>SUM(#REF!)</f>
        <v>#REF!</v>
      </c>
      <c r="AF11" s="13" t="e">
        <f t="shared" si="15"/>
        <v>#REF!</v>
      </c>
      <c r="AG11" s="13" t="e">
        <f>SUM(#REF!,#REF!)</f>
        <v>#REF!</v>
      </c>
    </row>
    <row r="12" spans="1:33" x14ac:dyDescent="0.2">
      <c r="A12" s="52" t="s">
        <v>215</v>
      </c>
      <c r="B12" s="37">
        <f>SUM('Births holistic'!B47,'Births holistic'!D47,'Births holistic'!F47,'Births holistic'!H47,'Births holistic'!J47,'Births holistic'!L47)</f>
        <v>0</v>
      </c>
      <c r="C12" s="65">
        <f>SUM('Births holistic'!C47,'Births holistic'!E47,'Births holistic'!G47,'Births holistic'!I47,'Births holistic'!K47,'Births holistic'!M47)</f>
        <v>29.996085193609328</v>
      </c>
      <c r="D12" s="38">
        <f>SUM('Births holistic'!C47,'Births holistic'!E47,'Births holistic'!I47)</f>
        <v>14.998042596804666</v>
      </c>
      <c r="E12" s="65">
        <f>SUM(B32:G32)</f>
        <v>4.9993475322682217</v>
      </c>
      <c r="F12" t="s">
        <v>27</v>
      </c>
      <c r="M12">
        <v>11</v>
      </c>
      <c r="N12" s="37">
        <f t="shared" si="5"/>
        <v>2079.7578029187598</v>
      </c>
      <c r="O12" s="13">
        <f t="shared" si="6"/>
        <v>61703.611498036051</v>
      </c>
      <c r="P12" s="13">
        <f t="shared" si="7"/>
        <v>7689.1770300129465</v>
      </c>
      <c r="Q12" s="13">
        <f t="shared" si="8"/>
        <v>6986.6482185033092</v>
      </c>
      <c r="R12" s="37">
        <f t="shared" si="9"/>
        <v>2099.1302746062988</v>
      </c>
      <c r="S12" s="13">
        <f t="shared" si="0"/>
        <v>122279.90504110277</v>
      </c>
      <c r="T12" s="13">
        <f t="shared" si="10"/>
        <v>13215.485278342914</v>
      </c>
      <c r="U12" s="38">
        <f t="shared" si="1"/>
        <v>6986.6482185033092</v>
      </c>
      <c r="V12" s="37">
        <f t="shared" si="11"/>
        <v>3190.9332338779986</v>
      </c>
      <c r="W12" s="13">
        <f t="shared" si="2"/>
        <v>61139.952520551386</v>
      </c>
      <c r="X12" s="13">
        <f t="shared" si="12"/>
        <v>8749.1107357463061</v>
      </c>
      <c r="Y12" s="38">
        <f t="shared" si="3"/>
        <v>6986.6482185033092</v>
      </c>
      <c r="Z12" s="37">
        <f t="shared" si="17"/>
        <v>2078.7708296258752</v>
      </c>
      <c r="AA12" s="13">
        <f t="shared" si="13"/>
        <v>56841.209149629343</v>
      </c>
      <c r="AB12" s="13">
        <f t="shared" si="14"/>
        <v>7246.1534795921789</v>
      </c>
      <c r="AC12" s="38">
        <f t="shared" si="4"/>
        <v>6986.6482185033101</v>
      </c>
      <c r="AD12" s="13" t="e">
        <f>SUM(#REF!,#REF!)</f>
        <v>#REF!</v>
      </c>
      <c r="AE12" s="103" t="e">
        <f>SUM(#REF!)</f>
        <v>#REF!</v>
      </c>
      <c r="AF12" s="13" t="e">
        <f t="shared" si="15"/>
        <v>#REF!</v>
      </c>
      <c r="AG12" s="13" t="e">
        <f>SUM(#REF!,#REF!)</f>
        <v>#REF!</v>
      </c>
    </row>
    <row r="13" spans="1:33" x14ac:dyDescent="0.2">
      <c r="A13" s="52" t="s">
        <v>95</v>
      </c>
      <c r="B13" s="37">
        <f>SUM('Births holistic'!B48,'Births holistic'!D48,'Births holistic'!F48,'Births holistic'!H48,'Births holistic'!J48,'Births holistic'!L48)</f>
        <v>1102.7836869007874</v>
      </c>
      <c r="C13" s="65">
        <f>SUM('Births holistic'!C48,'Births holistic'!E48,'Births holistic'!G48,'Births holistic'!I48,'Births holistic'!K48,'Births holistic'!M48)</f>
        <v>1102.7836869007874</v>
      </c>
      <c r="D13" s="38">
        <f>D5</f>
        <v>2209.5846887692919</v>
      </c>
      <c r="E13" s="65">
        <f t="shared" si="16"/>
        <v>1107.4209795817048</v>
      </c>
      <c r="F13" t="s">
        <v>27</v>
      </c>
      <c r="M13">
        <v>12</v>
      </c>
      <c r="N13" s="37">
        <f t="shared" si="5"/>
        <v>2079.7578029187598</v>
      </c>
      <c r="O13" s="13">
        <f t="shared" si="6"/>
        <v>61703.611498036051</v>
      </c>
      <c r="P13" s="13">
        <f t="shared" si="7"/>
        <v>7221.7254277550974</v>
      </c>
      <c r="Q13" s="13">
        <f t="shared" si="8"/>
        <v>6986.6482185033092</v>
      </c>
      <c r="R13" s="37">
        <f t="shared" si="9"/>
        <v>2099.1302746062988</v>
      </c>
      <c r="S13" s="13">
        <f t="shared" si="0"/>
        <v>122279.90504110277</v>
      </c>
      <c r="T13" s="13">
        <f t="shared" si="10"/>
        <v>12289.122361364864</v>
      </c>
      <c r="U13" s="38">
        <f t="shared" si="1"/>
        <v>6986.6482185033092</v>
      </c>
      <c r="V13" s="37">
        <f t="shared" si="11"/>
        <v>3190.9332338779986</v>
      </c>
      <c r="W13" s="13">
        <f t="shared" si="2"/>
        <v>61139.952520551386</v>
      </c>
      <c r="X13" s="13">
        <f t="shared" si="12"/>
        <v>8285.9292772572808</v>
      </c>
      <c r="Y13" s="38">
        <f t="shared" si="3"/>
        <v>6986.6482185033092</v>
      </c>
      <c r="Z13" s="37">
        <f t="shared" si="17"/>
        <v>2078.7708296258752</v>
      </c>
      <c r="AA13" s="13">
        <f t="shared" si="13"/>
        <v>56841.209149629343</v>
      </c>
      <c r="AB13" s="13">
        <f t="shared" si="14"/>
        <v>6815.5382587616541</v>
      </c>
      <c r="AC13" s="38">
        <f t="shared" si="4"/>
        <v>6986.6482185033101</v>
      </c>
      <c r="AD13" s="13" t="e">
        <f>SUM(#REF!,#REF!)</f>
        <v>#REF!</v>
      </c>
      <c r="AE13" s="103" t="e">
        <f>SUM(#REF!)</f>
        <v>#REF!</v>
      </c>
      <c r="AF13" s="13" t="e">
        <f t="shared" si="15"/>
        <v>#REF!</v>
      </c>
      <c r="AG13" s="13" t="e">
        <f>SUM(#REF!,#REF!)</f>
        <v>#REF!</v>
      </c>
    </row>
    <row r="14" spans="1:33" x14ac:dyDescent="0.2">
      <c r="A14" s="52" t="s">
        <v>252</v>
      </c>
      <c r="B14" s="37">
        <f>SUM('Births holistic'!B49,'Births holistic'!D49,'Births holistic'!F49,'Births holistic'!H49,'Births holistic'!J49,'Births holistic'!L49)</f>
        <v>4917.5140290906202</v>
      </c>
      <c r="C14" s="65">
        <f>SUM('Births holistic'!C49,'Births holistic'!E49,'Births holistic'!G49,'Births holistic'!I49,'Births holistic'!K49,'Births holistic'!M49)</f>
        <v>4917.5140290906202</v>
      </c>
      <c r="D14" s="38">
        <f>SUM('Births holistic'!C49,'Births holistic'!E49,'Births holistic'!I49)</f>
        <v>3810.7130272221157</v>
      </c>
      <c r="E14" s="65">
        <f t="shared" si="16"/>
        <v>4912.876736409703</v>
      </c>
      <c r="F14" t="s">
        <v>27</v>
      </c>
      <c r="M14">
        <v>13</v>
      </c>
      <c r="N14" s="37">
        <f t="shared" si="5"/>
        <v>2079.7578029187598</v>
      </c>
      <c r="O14" s="13">
        <f t="shared" si="6"/>
        <v>61703.611498036051</v>
      </c>
      <c r="P14" s="13">
        <f t="shared" si="7"/>
        <v>6826.1894566138408</v>
      </c>
      <c r="Q14" s="13">
        <f t="shared" si="8"/>
        <v>6986.6482185033092</v>
      </c>
      <c r="R14" s="37">
        <f t="shared" si="9"/>
        <v>2099.1302746062988</v>
      </c>
      <c r="S14" s="13">
        <f t="shared" si="0"/>
        <v>122279.90504110277</v>
      </c>
      <c r="T14" s="13">
        <f t="shared" si="10"/>
        <v>11505.276816229589</v>
      </c>
      <c r="U14" s="38">
        <f t="shared" si="1"/>
        <v>6986.6482185033092</v>
      </c>
      <c r="V14" s="37">
        <f t="shared" si="11"/>
        <v>3190.9332338779986</v>
      </c>
      <c r="W14" s="13">
        <f t="shared" si="2"/>
        <v>61139.952520551386</v>
      </c>
      <c r="X14" s="13">
        <f t="shared" si="12"/>
        <v>7894.0065046896434</v>
      </c>
      <c r="Y14" s="38">
        <f t="shared" si="3"/>
        <v>6986.6482185033092</v>
      </c>
      <c r="Z14" s="37">
        <f t="shared" si="17"/>
        <v>2078.7708296258752</v>
      </c>
      <c r="AA14" s="13">
        <f t="shared" si="13"/>
        <v>56841.209149629343</v>
      </c>
      <c r="AB14" s="13">
        <f t="shared" si="14"/>
        <v>6451.1715334435166</v>
      </c>
      <c r="AC14" s="38">
        <f t="shared" si="4"/>
        <v>6986.6482185033101</v>
      </c>
      <c r="AD14" s="13" t="e">
        <f>SUM(#REF!,#REF!)</f>
        <v>#REF!</v>
      </c>
      <c r="AE14" s="103" t="e">
        <f>SUM(#REF!)</f>
        <v>#REF!</v>
      </c>
      <c r="AF14" s="13" t="e">
        <f t="shared" si="15"/>
        <v>#REF!</v>
      </c>
      <c r="AG14" s="13" t="e">
        <f>SUM(#REF!,#REF!)</f>
        <v>#REF!</v>
      </c>
    </row>
    <row r="15" spans="1:33" x14ac:dyDescent="0.2">
      <c r="A15" s="52" t="s">
        <v>163</v>
      </c>
      <c r="B15" s="66">
        <f>B2*'Annulized cost'!$B$5/(((B14*10^(-3)*365-'Annual emissions holistic'!J2)))</f>
        <v>1343.2758259705724</v>
      </c>
      <c r="C15" s="66">
        <f>C2*'Annulized cost'!$C$5/(((C14*10^(-3)*365-'Annual emissions holistic'!K2)))</f>
        <v>1494.8489829142879</v>
      </c>
      <c r="D15" s="66">
        <f>D2*'Annulized cost'!$C$5/(((D14*10^(-3)*365-'Annual emissions holistic'!L2)))</f>
        <v>3425.1287292137818</v>
      </c>
      <c r="E15" s="66">
        <f>(SUM(B22:C22)*'Annulized cost'!C5+SUM(D22,E22,G22)*'Annulized cost'!B5)/(E14*365*10^-3-'Annual emissions holistic'!M2)</f>
        <v>985.90899946408513</v>
      </c>
      <c r="F15" s="20" t="s">
        <v>214</v>
      </c>
      <c r="M15">
        <v>14</v>
      </c>
      <c r="N15" s="37">
        <f t="shared" si="5"/>
        <v>2079.7578029187598</v>
      </c>
      <c r="O15" s="13">
        <f t="shared" si="6"/>
        <v>61703.611498036051</v>
      </c>
      <c r="P15" s="13">
        <f t="shared" si="7"/>
        <v>6487.1586242070489</v>
      </c>
      <c r="Q15" s="13">
        <f t="shared" si="8"/>
        <v>6986.6482185033092</v>
      </c>
      <c r="R15" s="37">
        <f t="shared" si="9"/>
        <v>2099.1302746062988</v>
      </c>
      <c r="S15" s="13">
        <f t="shared" si="0"/>
        <v>122279.90504110277</v>
      </c>
      <c r="T15" s="13">
        <f t="shared" si="10"/>
        <v>10833.40920611364</v>
      </c>
      <c r="U15" s="38">
        <f t="shared" si="1"/>
        <v>6986.6482185033092</v>
      </c>
      <c r="V15" s="37">
        <f t="shared" si="11"/>
        <v>3190.9332338779986</v>
      </c>
      <c r="W15" s="13">
        <f t="shared" si="2"/>
        <v>61139.952520551386</v>
      </c>
      <c r="X15" s="13">
        <f t="shared" si="12"/>
        <v>7558.0726996316689</v>
      </c>
      <c r="Y15" s="38">
        <f t="shared" si="3"/>
        <v>6986.6482185033092</v>
      </c>
      <c r="Z15" s="37">
        <f t="shared" si="17"/>
        <v>2078.7708296258752</v>
      </c>
      <c r="AA15" s="13">
        <f t="shared" si="13"/>
        <v>56841.209149629343</v>
      </c>
      <c r="AB15" s="13">
        <f t="shared" si="14"/>
        <v>6138.8571974565421</v>
      </c>
      <c r="AC15" s="38">
        <f t="shared" si="4"/>
        <v>6986.6482185033101</v>
      </c>
      <c r="AD15" s="13" t="e">
        <f>SUM(#REF!,#REF!)</f>
        <v>#REF!</v>
      </c>
      <c r="AE15" s="103" t="e">
        <f>SUM(#REF!)</f>
        <v>#REF!</v>
      </c>
      <c r="AF15" s="13" t="e">
        <f t="shared" si="15"/>
        <v>#REF!</v>
      </c>
      <c r="AG15" s="13" t="e">
        <f>SUM(#REF!,#REF!)</f>
        <v>#REF!</v>
      </c>
    </row>
    <row r="16" spans="1:33" x14ac:dyDescent="0.2">
      <c r="M16">
        <v>15</v>
      </c>
      <c r="N16" s="37">
        <f t="shared" si="5"/>
        <v>2079.7578029187598</v>
      </c>
      <c r="O16" s="13">
        <f t="shared" si="6"/>
        <v>61703.611498036051</v>
      </c>
      <c r="P16" s="13">
        <f t="shared" si="7"/>
        <v>6193.3319027878297</v>
      </c>
      <c r="Q16" s="13">
        <f t="shared" si="8"/>
        <v>6986.6482185033092</v>
      </c>
      <c r="R16" s="37">
        <f t="shared" si="9"/>
        <v>2099.1302746062988</v>
      </c>
      <c r="S16" s="13">
        <f t="shared" si="0"/>
        <v>122279.90504110277</v>
      </c>
      <c r="T16" s="13">
        <f t="shared" si="10"/>
        <v>10251.12394401315</v>
      </c>
      <c r="U16" s="38">
        <f t="shared" si="1"/>
        <v>6986.6482185033092</v>
      </c>
      <c r="V16" s="37">
        <f t="shared" si="11"/>
        <v>3190.9332338779986</v>
      </c>
      <c r="W16" s="13">
        <f t="shared" si="2"/>
        <v>61139.952520551386</v>
      </c>
      <c r="X16" s="13">
        <f t="shared" si="12"/>
        <v>7266.9300685814242</v>
      </c>
      <c r="Y16" s="38">
        <f t="shared" si="3"/>
        <v>6986.6482185033092</v>
      </c>
      <c r="Z16" s="37">
        <f t="shared" si="17"/>
        <v>2078.7708296258752</v>
      </c>
      <c r="AA16" s="13">
        <f t="shared" si="13"/>
        <v>56841.209149629343</v>
      </c>
      <c r="AB16" s="13">
        <f t="shared" si="14"/>
        <v>5868.1847729344981</v>
      </c>
      <c r="AC16" s="38">
        <f t="shared" si="4"/>
        <v>6986.6482185033101</v>
      </c>
      <c r="AD16" s="13" t="e">
        <f>SUM(#REF!,#REF!)</f>
        <v>#REF!</v>
      </c>
      <c r="AE16" s="103" t="e">
        <f>SUM(#REF!)</f>
        <v>#REF!</v>
      </c>
      <c r="AF16" s="13" t="e">
        <f t="shared" si="15"/>
        <v>#REF!</v>
      </c>
      <c r="AG16" s="13" t="e">
        <f>SUM(#REF!,#REF!)</f>
        <v>#REF!</v>
      </c>
    </row>
    <row r="17" spans="1:33" x14ac:dyDescent="0.2">
      <c r="M17">
        <v>16</v>
      </c>
      <c r="N17" s="37">
        <f t="shared" si="5"/>
        <v>2079.7578029187598</v>
      </c>
      <c r="O17" s="13">
        <f t="shared" si="6"/>
        <v>61703.611498036051</v>
      </c>
      <c r="P17" s="13">
        <f t="shared" si="7"/>
        <v>5936.2335215460134</v>
      </c>
      <c r="Q17" s="13">
        <f t="shared" si="8"/>
        <v>6986.6482185033092</v>
      </c>
      <c r="R17" s="37">
        <f t="shared" si="9"/>
        <v>2099.1302746062988</v>
      </c>
      <c r="S17" s="13">
        <f t="shared" si="0"/>
        <v>122279.90504110277</v>
      </c>
      <c r="T17" s="13">
        <f t="shared" si="10"/>
        <v>9741.6243396752216</v>
      </c>
      <c r="U17" s="38">
        <f t="shared" si="1"/>
        <v>6986.6482185033092</v>
      </c>
      <c r="V17" s="37">
        <f t="shared" si="11"/>
        <v>3190.9332338779986</v>
      </c>
      <c r="W17" s="13">
        <f t="shared" si="2"/>
        <v>61139.952520551386</v>
      </c>
      <c r="X17" s="13">
        <f t="shared" si="12"/>
        <v>7012.1802664124607</v>
      </c>
      <c r="Y17" s="38">
        <f t="shared" si="3"/>
        <v>6986.6482185033092</v>
      </c>
      <c r="Z17" s="37">
        <f t="shared" si="17"/>
        <v>2078.7708296258752</v>
      </c>
      <c r="AA17" s="13">
        <f t="shared" si="13"/>
        <v>56841.209149629343</v>
      </c>
      <c r="AB17" s="13">
        <f t="shared" si="14"/>
        <v>5631.3464014777092</v>
      </c>
      <c r="AC17" s="38">
        <f t="shared" si="4"/>
        <v>6986.6482185033101</v>
      </c>
      <c r="AD17" s="13" t="e">
        <f>SUM(#REF!,#REF!)</f>
        <v>#REF!</v>
      </c>
      <c r="AE17" s="103" t="e">
        <f>SUM(#REF!)</f>
        <v>#REF!</v>
      </c>
      <c r="AF17" s="13" t="e">
        <f t="shared" si="15"/>
        <v>#REF!</v>
      </c>
      <c r="AG17" s="13" t="e">
        <f>SUM(#REF!,#REF!)</f>
        <v>#REF!</v>
      </c>
    </row>
    <row r="18" spans="1:33" x14ac:dyDescent="0.2">
      <c r="M18">
        <v>17</v>
      </c>
      <c r="N18" s="37">
        <f t="shared" si="5"/>
        <v>2079.7578029187598</v>
      </c>
      <c r="O18" s="13">
        <f t="shared" si="6"/>
        <v>61703.611498036051</v>
      </c>
      <c r="P18" s="13">
        <f t="shared" si="7"/>
        <v>5709.3820086855867</v>
      </c>
      <c r="Q18" s="13">
        <f t="shared" si="8"/>
        <v>6986.6482185033092</v>
      </c>
      <c r="R18" s="37">
        <f t="shared" si="9"/>
        <v>2099.1302746062988</v>
      </c>
      <c r="S18" s="13">
        <f t="shared" si="0"/>
        <v>122279.90504110277</v>
      </c>
      <c r="T18" s="13">
        <f t="shared" si="10"/>
        <v>9292.0658652594029</v>
      </c>
      <c r="U18" s="38">
        <f t="shared" si="1"/>
        <v>6986.6482185033092</v>
      </c>
      <c r="V18" s="37">
        <f t="shared" si="11"/>
        <v>3190.9332338779986</v>
      </c>
      <c r="W18" s="13">
        <f t="shared" si="2"/>
        <v>61139.952520551386</v>
      </c>
      <c r="X18" s="13">
        <f t="shared" si="12"/>
        <v>6787.4010292045514</v>
      </c>
      <c r="Y18" s="38">
        <f t="shared" si="3"/>
        <v>6986.6482185033092</v>
      </c>
      <c r="Z18" s="37">
        <f t="shared" si="17"/>
        <v>2078.7708296258752</v>
      </c>
      <c r="AA18" s="13">
        <f t="shared" si="13"/>
        <v>56841.209149629343</v>
      </c>
      <c r="AB18" s="13">
        <f t="shared" si="14"/>
        <v>5422.371367839366</v>
      </c>
      <c r="AC18" s="38">
        <f t="shared" si="4"/>
        <v>6986.6482185033101</v>
      </c>
      <c r="AD18" s="13" t="e">
        <f>SUM(#REF!,#REF!)</f>
        <v>#REF!</v>
      </c>
      <c r="AE18" s="103" t="e">
        <f>SUM(#REF!)</f>
        <v>#REF!</v>
      </c>
      <c r="AF18" s="13" t="e">
        <f t="shared" si="15"/>
        <v>#REF!</v>
      </c>
      <c r="AG18" s="13" t="e">
        <f>SUM(#REF!,#REF!)</f>
        <v>#REF!</v>
      </c>
    </row>
    <row r="19" spans="1:33" x14ac:dyDescent="0.2">
      <c r="M19">
        <v>18</v>
      </c>
      <c r="N19" s="37">
        <f t="shared" si="5"/>
        <v>2079.7578029187598</v>
      </c>
      <c r="O19" s="13">
        <f t="shared" si="6"/>
        <v>61703.611498036051</v>
      </c>
      <c r="P19" s="13">
        <f t="shared" si="7"/>
        <v>5507.7362194763182</v>
      </c>
      <c r="Q19" s="13">
        <f t="shared" si="8"/>
        <v>6986.6482185033092</v>
      </c>
      <c r="R19" s="37">
        <f t="shared" si="9"/>
        <v>2099.1302746062988</v>
      </c>
      <c r="S19" s="13">
        <f t="shared" si="0"/>
        <v>122279.90504110277</v>
      </c>
      <c r="T19" s="13">
        <f t="shared" si="10"/>
        <v>8892.4583324453415</v>
      </c>
      <c r="U19" s="38">
        <f t="shared" si="1"/>
        <v>6986.6482185033092</v>
      </c>
      <c r="V19" s="37">
        <f t="shared" si="11"/>
        <v>3190.9332338779986</v>
      </c>
      <c r="W19" s="13">
        <f t="shared" si="2"/>
        <v>61139.952520551386</v>
      </c>
      <c r="X19" s="13">
        <f t="shared" si="12"/>
        <v>6587.5972627975207</v>
      </c>
      <c r="Y19" s="38">
        <f t="shared" si="3"/>
        <v>6986.6482185033092</v>
      </c>
      <c r="Z19" s="37">
        <f t="shared" si="17"/>
        <v>2078.7708296258752</v>
      </c>
      <c r="AA19" s="13">
        <f t="shared" si="13"/>
        <v>56841.209149629343</v>
      </c>
      <c r="AB19" s="13">
        <f t="shared" si="14"/>
        <v>5236.6157823830608</v>
      </c>
      <c r="AC19" s="38">
        <f t="shared" si="4"/>
        <v>6986.6482185033101</v>
      </c>
      <c r="AD19" s="13" t="e">
        <f>SUM(#REF!,#REF!)</f>
        <v>#REF!</v>
      </c>
      <c r="AE19" s="103" t="e">
        <f>SUM(#REF!)</f>
        <v>#REF!</v>
      </c>
      <c r="AF19" s="13" t="e">
        <f t="shared" si="15"/>
        <v>#REF!</v>
      </c>
      <c r="AG19" s="13" t="e">
        <f>SUM(#REF!,#REF!)</f>
        <v>#REF!</v>
      </c>
    </row>
    <row r="20" spans="1:33" x14ac:dyDescent="0.2">
      <c r="B20" s="50" t="s">
        <v>112</v>
      </c>
      <c r="C20" s="53" t="s">
        <v>113</v>
      </c>
      <c r="D20" s="53" t="s">
        <v>114</v>
      </c>
      <c r="E20" s="53" t="s">
        <v>115</v>
      </c>
      <c r="F20" s="53" t="s">
        <v>116</v>
      </c>
      <c r="G20" s="51" t="s">
        <v>117</v>
      </c>
      <c r="M20">
        <v>19</v>
      </c>
      <c r="N20" s="37">
        <f t="shared" si="5"/>
        <v>2079.7578029187598</v>
      </c>
      <c r="O20" s="13">
        <f t="shared" si="6"/>
        <v>61703.611498036051</v>
      </c>
      <c r="P20" s="13">
        <f t="shared" si="7"/>
        <v>5327.316302815394</v>
      </c>
      <c r="Q20" s="13">
        <f t="shared" si="8"/>
        <v>6986.6482185033092</v>
      </c>
      <c r="R20" s="37">
        <f t="shared" si="9"/>
        <v>2099.1302746062988</v>
      </c>
      <c r="S20" s="13">
        <f t="shared" si="0"/>
        <v>122279.90504110277</v>
      </c>
      <c r="T20" s="13">
        <f t="shared" si="10"/>
        <v>8534.9147504538123</v>
      </c>
      <c r="U20" s="38">
        <f t="shared" si="1"/>
        <v>6986.6482185033092</v>
      </c>
      <c r="V20" s="37">
        <f t="shared" si="11"/>
        <v>3190.9332338779986</v>
      </c>
      <c r="W20" s="13">
        <f t="shared" si="2"/>
        <v>61139.952520551386</v>
      </c>
      <c r="X20" s="13">
        <f t="shared" si="12"/>
        <v>6408.8254718017561</v>
      </c>
      <c r="Y20" s="38">
        <f t="shared" si="3"/>
        <v>6986.6482185033092</v>
      </c>
      <c r="Z20" s="37">
        <f t="shared" si="17"/>
        <v>2078.7708296258752</v>
      </c>
      <c r="AA20" s="13">
        <f t="shared" si="13"/>
        <v>56841.209149629343</v>
      </c>
      <c r="AB20" s="13">
        <f t="shared" si="14"/>
        <v>5070.4134164484722</v>
      </c>
      <c r="AC20" s="38">
        <f t="shared" si="4"/>
        <v>6986.6482185033101</v>
      </c>
      <c r="AD20" s="13" t="e">
        <f>SUM(#REF!,#REF!)</f>
        <v>#REF!</v>
      </c>
      <c r="AE20" s="103" t="e">
        <f>SUM(#REF!)</f>
        <v>#REF!</v>
      </c>
      <c r="AF20" s="13" t="e">
        <f t="shared" si="15"/>
        <v>#REF!</v>
      </c>
      <c r="AG20" s="13" t="e">
        <f>SUM(#REF!,#REF!)</f>
        <v>#REF!</v>
      </c>
    </row>
    <row r="21" spans="1:33" x14ac:dyDescent="0.2">
      <c r="A21" s="20" t="s">
        <v>225</v>
      </c>
      <c r="B21" s="42" t="s">
        <v>19</v>
      </c>
      <c r="C21" s="20" t="s">
        <v>19</v>
      </c>
      <c r="D21" s="20" t="s">
        <v>18</v>
      </c>
      <c r="E21" s="20" t="s">
        <v>18</v>
      </c>
      <c r="F21" s="20" t="s">
        <v>226</v>
      </c>
      <c r="G21" s="43" t="s">
        <v>18</v>
      </c>
      <c r="M21">
        <v>20</v>
      </c>
      <c r="N21" s="37">
        <f t="shared" si="5"/>
        <v>2079.7578029187598</v>
      </c>
      <c r="O21" s="13">
        <f t="shared" si="6"/>
        <v>61703.611498036051</v>
      </c>
      <c r="P21" s="13">
        <f t="shared" si="7"/>
        <v>5164.9383778205629</v>
      </c>
      <c r="Q21" s="13">
        <f t="shared" si="8"/>
        <v>6986.6482185033092</v>
      </c>
      <c r="R21" s="37">
        <f t="shared" si="9"/>
        <v>2099.1302746062988</v>
      </c>
      <c r="S21" s="13">
        <f t="shared" si="0"/>
        <v>122279.90504110277</v>
      </c>
      <c r="T21" s="13">
        <f t="shared" si="10"/>
        <v>8213.1255266614371</v>
      </c>
      <c r="U21" s="38">
        <f t="shared" si="1"/>
        <v>6986.6482185033092</v>
      </c>
      <c r="V21" s="37">
        <f t="shared" si="11"/>
        <v>3190.9332338779986</v>
      </c>
      <c r="W21" s="13">
        <f t="shared" si="2"/>
        <v>61139.952520551386</v>
      </c>
      <c r="X21" s="13">
        <f t="shared" si="12"/>
        <v>6247.9308599055676</v>
      </c>
      <c r="Y21" s="38">
        <f t="shared" si="3"/>
        <v>6986.6482185033092</v>
      </c>
      <c r="Z21" s="37">
        <f t="shared" si="17"/>
        <v>2078.7708296258752</v>
      </c>
      <c r="AA21" s="13">
        <f t="shared" si="13"/>
        <v>56841.209149629343</v>
      </c>
      <c r="AB21" s="13">
        <f t="shared" si="14"/>
        <v>4920.8312871073422</v>
      </c>
      <c r="AC21" s="38">
        <f t="shared" si="4"/>
        <v>6986.6482185033101</v>
      </c>
      <c r="AD21" s="13" t="e">
        <f>SUM(#REF!,#REF!)</f>
        <v>#REF!</v>
      </c>
      <c r="AE21" s="103" t="e">
        <f>SUM(#REF!)</f>
        <v>#REF!</v>
      </c>
      <c r="AF21" s="13" t="e">
        <f t="shared" si="15"/>
        <v>#REF!</v>
      </c>
      <c r="AG21" s="13" t="e">
        <f>SUM(#REF!,#REF!)</f>
        <v>#REF!</v>
      </c>
    </row>
    <row r="22" spans="1:33" x14ac:dyDescent="0.2">
      <c r="A22" s="52" t="s">
        <v>160</v>
      </c>
      <c r="B22" s="37">
        <f>'Births holistic'!C37</f>
        <v>1</v>
      </c>
      <c r="C22" s="13">
        <f>'Births holistic'!E37</f>
        <v>1</v>
      </c>
      <c r="D22" s="13">
        <f>'Births holistic'!F37</f>
        <v>2</v>
      </c>
      <c r="E22" s="13">
        <f>'Births holistic'!H37</f>
        <v>3</v>
      </c>
      <c r="F22" s="13"/>
      <c r="G22" s="38">
        <f>'Births holistic'!L37</f>
        <v>3</v>
      </c>
      <c r="I22" s="13"/>
      <c r="M22">
        <v>21</v>
      </c>
      <c r="N22" s="37">
        <f t="shared" si="5"/>
        <v>2079.7578029187598</v>
      </c>
      <c r="O22" s="13">
        <f t="shared" si="6"/>
        <v>61703.611498036051</v>
      </c>
      <c r="P22" s="13">
        <f t="shared" si="7"/>
        <v>5018.0250171109528</v>
      </c>
      <c r="Q22" s="13">
        <f t="shared" si="8"/>
        <v>6986.6482185033092</v>
      </c>
      <c r="R22" s="37">
        <f t="shared" si="9"/>
        <v>2099.1302746062988</v>
      </c>
      <c r="S22" s="13">
        <f t="shared" si="0"/>
        <v>122279.90504110277</v>
      </c>
      <c r="T22" s="13">
        <f t="shared" si="10"/>
        <v>7921.9828956111924</v>
      </c>
      <c r="U22" s="38">
        <f t="shared" si="1"/>
        <v>6986.6482185033092</v>
      </c>
      <c r="V22" s="37">
        <f t="shared" si="11"/>
        <v>3190.9332338779986</v>
      </c>
      <c r="W22" s="13">
        <f t="shared" si="2"/>
        <v>61139.952520551386</v>
      </c>
      <c r="X22" s="13">
        <f t="shared" si="12"/>
        <v>6102.3595443804461</v>
      </c>
      <c r="Y22" s="38">
        <f t="shared" si="3"/>
        <v>6986.6482185033092</v>
      </c>
      <c r="Z22" s="37">
        <f t="shared" si="17"/>
        <v>2078.7708296258752</v>
      </c>
      <c r="AA22" s="13">
        <f t="shared" si="13"/>
        <v>56841.209149629343</v>
      </c>
      <c r="AB22" s="13">
        <f t="shared" si="14"/>
        <v>4785.4950748463198</v>
      </c>
      <c r="AC22" s="38">
        <f t="shared" si="4"/>
        <v>6986.6482185033101</v>
      </c>
      <c r="AD22" s="13" t="e">
        <f>SUM(#REF!,#REF!)</f>
        <v>#REF!</v>
      </c>
      <c r="AE22" s="103" t="e">
        <f>SUM(#REF!)</f>
        <v>#REF!</v>
      </c>
      <c r="AF22" s="13" t="e">
        <f t="shared" si="15"/>
        <v>#REF!</v>
      </c>
      <c r="AG22" s="13" t="e">
        <f>SUM(#REF!,#REF!)</f>
        <v>#REF!</v>
      </c>
    </row>
    <row r="23" spans="1:33" x14ac:dyDescent="0.2">
      <c r="A23" s="52" t="s">
        <v>162</v>
      </c>
      <c r="B23" s="37">
        <f>'Births holistic'!B38</f>
        <v>5</v>
      </c>
      <c r="C23" s="13">
        <f>'Births holistic'!E38</f>
        <v>7</v>
      </c>
      <c r="D23" s="13">
        <f>'Births holistic'!F38</f>
        <v>2</v>
      </c>
      <c r="E23" s="13">
        <f>'Births holistic'!H38</f>
        <v>3</v>
      </c>
      <c r="F23" s="13">
        <f>'Births holistic'!J38</f>
        <v>3</v>
      </c>
      <c r="G23" s="38">
        <f>'Births holistic'!L38</f>
        <v>3</v>
      </c>
      <c r="M23">
        <v>22</v>
      </c>
      <c r="N23" s="37">
        <f t="shared" si="5"/>
        <v>2079.7578029187598</v>
      </c>
      <c r="O23" s="13">
        <f t="shared" si="6"/>
        <v>61703.611498036051</v>
      </c>
      <c r="P23" s="13">
        <f t="shared" si="7"/>
        <v>4884.4674164658536</v>
      </c>
      <c r="Q23" s="13">
        <f t="shared" si="8"/>
        <v>6986.6482185033092</v>
      </c>
      <c r="R23" s="37">
        <f t="shared" si="9"/>
        <v>2099.1302746062988</v>
      </c>
      <c r="S23" s="13">
        <f t="shared" si="0"/>
        <v>122279.90504110277</v>
      </c>
      <c r="T23" s="13">
        <f t="shared" si="10"/>
        <v>7657.3077764746067</v>
      </c>
      <c r="U23" s="38">
        <f t="shared" si="1"/>
        <v>6986.6482185033092</v>
      </c>
      <c r="V23" s="37">
        <f t="shared" si="11"/>
        <v>3190.9332338779986</v>
      </c>
      <c r="W23" s="13">
        <f t="shared" si="2"/>
        <v>61139.952520551386</v>
      </c>
      <c r="X23" s="13">
        <f t="shared" si="12"/>
        <v>5970.0219848121524</v>
      </c>
      <c r="Y23" s="38">
        <f t="shared" si="3"/>
        <v>6986.6482185033092</v>
      </c>
      <c r="Z23" s="37">
        <f t="shared" si="17"/>
        <v>2078.7708296258752</v>
      </c>
      <c r="AA23" s="13">
        <f t="shared" si="13"/>
        <v>56841.209149629343</v>
      </c>
      <c r="AB23" s="13">
        <f t="shared" si="14"/>
        <v>4662.4621546090275</v>
      </c>
      <c r="AC23" s="38">
        <f t="shared" si="4"/>
        <v>6986.6482185033101</v>
      </c>
      <c r="AD23" s="13" t="e">
        <f>SUM(#REF!,#REF!)</f>
        <v>#REF!</v>
      </c>
      <c r="AE23" s="103" t="e">
        <f>SUM(#REF!)</f>
        <v>#REF!</v>
      </c>
      <c r="AF23" s="13" t="e">
        <f t="shared" si="15"/>
        <v>#REF!</v>
      </c>
      <c r="AG23" s="13" t="e">
        <f>SUM(#REF!,#REF!)</f>
        <v>#REF!</v>
      </c>
    </row>
    <row r="24" spans="1:33" x14ac:dyDescent="0.2">
      <c r="A24" s="52" t="s">
        <v>164</v>
      </c>
      <c r="B24" s="37">
        <f>'Births holistic'!B39</f>
        <v>4.9393099360246513</v>
      </c>
      <c r="C24" s="13">
        <f>'Births holistic'!E39</f>
        <v>10.305887848841557</v>
      </c>
      <c r="D24" s="13">
        <f>'Births holistic'!F39</f>
        <v>1.9024287473960955</v>
      </c>
      <c r="E24" s="13">
        <f>'Births holistic'!H39</f>
        <v>1.843775016773888</v>
      </c>
      <c r="F24" s="13">
        <v>0</v>
      </c>
      <c r="G24" s="38">
        <f>'Births holistic'!L39</f>
        <v>3.0401753045787707</v>
      </c>
      <c r="H24" t="str">
        <f>'DU LCI'!$E$18</f>
        <v>kg N2O</v>
      </c>
      <c r="M24">
        <v>23</v>
      </c>
      <c r="N24" s="37">
        <f t="shared" si="5"/>
        <v>2079.7578029187598</v>
      </c>
      <c r="O24" s="13">
        <f t="shared" si="6"/>
        <v>61703.611498036051</v>
      </c>
      <c r="P24" s="13">
        <f t="shared" si="7"/>
        <v>4762.5235202246749</v>
      </c>
      <c r="Q24" s="13">
        <f t="shared" si="8"/>
        <v>6986.6482185033092</v>
      </c>
      <c r="R24" s="37">
        <f t="shared" si="9"/>
        <v>2099.1302746062988</v>
      </c>
      <c r="S24" s="13">
        <f t="shared" si="0"/>
        <v>122279.90504110277</v>
      </c>
      <c r="T24" s="13">
        <f t="shared" si="10"/>
        <v>7415.6478850890271</v>
      </c>
      <c r="U24" s="38">
        <f t="shared" si="1"/>
        <v>6986.6482185033092</v>
      </c>
      <c r="V24" s="37">
        <f t="shared" si="11"/>
        <v>3190.9332338779986</v>
      </c>
      <c r="W24" s="13">
        <f t="shared" si="2"/>
        <v>61139.952520551386</v>
      </c>
      <c r="X24" s="13">
        <f t="shared" si="12"/>
        <v>5849.1920391193635</v>
      </c>
      <c r="Y24" s="38">
        <f t="shared" si="3"/>
        <v>6986.6482185033092</v>
      </c>
      <c r="Z24" s="37">
        <f t="shared" si="17"/>
        <v>2078.7708296258752</v>
      </c>
      <c r="AA24" s="13">
        <f t="shared" si="13"/>
        <v>56841.209149629343</v>
      </c>
      <c r="AB24" s="13">
        <f t="shared" si="14"/>
        <v>4550.127749174977</v>
      </c>
      <c r="AC24" s="38">
        <f t="shared" si="4"/>
        <v>6986.6482185033101</v>
      </c>
      <c r="AD24" s="13" t="e">
        <f>SUM(#REF!,#REF!)</f>
        <v>#REF!</v>
      </c>
      <c r="AE24" s="103" t="e">
        <f>SUM(#REF!)</f>
        <v>#REF!</v>
      </c>
      <c r="AF24" s="13" t="e">
        <f t="shared" si="15"/>
        <v>#REF!</v>
      </c>
      <c r="AG24" s="13" t="e">
        <f>SUM(#REF!,#REF!)</f>
        <v>#REF!</v>
      </c>
    </row>
    <row r="25" spans="1:33" x14ac:dyDescent="0.2">
      <c r="A25" s="52" t="s">
        <v>217</v>
      </c>
      <c r="B25" s="37">
        <f>'Births holistic'!B40</f>
        <v>247.00246654824164</v>
      </c>
      <c r="C25" s="13">
        <f>'Births holistic'!E40</f>
        <v>515.37152995144868</v>
      </c>
      <c r="D25" s="13">
        <f>'Births holistic'!F40</f>
        <v>95.135676668493261</v>
      </c>
      <c r="E25" s="13">
        <f>'Births holistic'!H40</f>
        <v>92.20255112593992</v>
      </c>
      <c r="F25" s="13">
        <f>'Births holistic'!J48+'Births holistic'!J49</f>
        <v>5.6772349545232395</v>
      </c>
      <c r="G25" s="38">
        <f>'Births holistic'!L40</f>
        <v>152.03152033305821</v>
      </c>
      <c r="H25" t="str">
        <f>'DU LCI'!$E$21</f>
        <v>kg CO2e</v>
      </c>
      <c r="I25" s="15"/>
      <c r="M25">
        <v>24</v>
      </c>
      <c r="N25" s="37">
        <f t="shared" si="5"/>
        <v>2079.7578029187598</v>
      </c>
      <c r="O25" s="13">
        <f t="shared" si="6"/>
        <v>61703.611498036051</v>
      </c>
      <c r="P25" s="13">
        <f t="shared" si="7"/>
        <v>4650.7416153369286</v>
      </c>
      <c r="Q25" s="13">
        <f t="shared" si="8"/>
        <v>6986.6482185033092</v>
      </c>
      <c r="R25" s="37">
        <f t="shared" si="9"/>
        <v>2099.1302746062988</v>
      </c>
      <c r="S25" s="13">
        <f t="shared" si="0"/>
        <v>122279.90504110277</v>
      </c>
      <c r="T25" s="13">
        <f t="shared" si="10"/>
        <v>7194.1263179855814</v>
      </c>
      <c r="U25" s="38">
        <f t="shared" si="1"/>
        <v>6986.6482185033092</v>
      </c>
      <c r="V25" s="37">
        <f t="shared" si="11"/>
        <v>3190.9332338779986</v>
      </c>
      <c r="W25" s="13">
        <f t="shared" si="2"/>
        <v>61139.952520551386</v>
      </c>
      <c r="X25" s="13">
        <f t="shared" si="12"/>
        <v>5738.4312555676397</v>
      </c>
      <c r="Y25" s="38">
        <f t="shared" si="3"/>
        <v>6986.6482185033092</v>
      </c>
      <c r="Z25" s="37">
        <f t="shared" si="17"/>
        <v>2078.7708296258752</v>
      </c>
      <c r="AA25" s="13">
        <f t="shared" si="13"/>
        <v>56841.209149629343</v>
      </c>
      <c r="AB25" s="13">
        <f t="shared" si="14"/>
        <v>4447.1545441937651</v>
      </c>
      <c r="AC25" s="38">
        <f t="shared" si="4"/>
        <v>6986.6482185033101</v>
      </c>
      <c r="AD25" s="13" t="e">
        <f>SUM(#REF!,#REF!)</f>
        <v>#REF!</v>
      </c>
      <c r="AE25" s="103" t="e">
        <f>SUM(#REF!)</f>
        <v>#REF!</v>
      </c>
      <c r="AF25" s="13" t="e">
        <f t="shared" si="15"/>
        <v>#REF!</v>
      </c>
      <c r="AG25" s="13" t="e">
        <f>SUM(#REF!,#REF!)</f>
        <v>#REF!</v>
      </c>
    </row>
    <row r="26" spans="1:33" x14ac:dyDescent="0.2">
      <c r="A26" s="52" t="s">
        <v>218</v>
      </c>
      <c r="B26" s="37">
        <f>'Births holistic'!B41</f>
        <v>7.693751172827923E-5</v>
      </c>
      <c r="C26" s="13">
        <f>'Births holistic'!E41</f>
        <v>1.6156877462938636E-4</v>
      </c>
      <c r="D26" s="13">
        <f>'Births holistic'!F41</f>
        <v>9.7579283167573644E-6</v>
      </c>
      <c r="E26" s="13">
        <f>'Births holistic'!H41</f>
        <v>2.5896040532933008E-5</v>
      </c>
      <c r="F26" s="13">
        <f>'Births holistic'!J41</f>
        <v>6.755488834678176E-6</v>
      </c>
      <c r="G26" s="38">
        <f>'Births holistic'!L41</f>
        <v>4.5036592231187834E-6</v>
      </c>
      <c r="M26">
        <v>25</v>
      </c>
      <c r="N26" s="37">
        <f t="shared" si="5"/>
        <v>2079.7578029187598</v>
      </c>
      <c r="O26" s="13">
        <f t="shared" si="6"/>
        <v>61703.611498036051</v>
      </c>
      <c r="P26" s="13">
        <f t="shared" si="7"/>
        <v>4547.9022628402017</v>
      </c>
      <c r="Q26" s="13">
        <f t="shared" si="8"/>
        <v>6986.6482185033092</v>
      </c>
      <c r="R26" s="37">
        <f t="shared" si="9"/>
        <v>2099.1302746062988</v>
      </c>
      <c r="S26" s="13">
        <f t="shared" si="0"/>
        <v>122279.90504110277</v>
      </c>
      <c r="T26" s="13">
        <f t="shared" si="10"/>
        <v>6990.3264762504095</v>
      </c>
      <c r="U26" s="38">
        <f t="shared" si="1"/>
        <v>6986.6482185033092</v>
      </c>
      <c r="V26" s="37">
        <f t="shared" si="11"/>
        <v>3190.9332338779986</v>
      </c>
      <c r="W26" s="13">
        <f t="shared" si="2"/>
        <v>61139.952520551386</v>
      </c>
      <c r="X26" s="13">
        <f t="shared" si="12"/>
        <v>5636.5313347000538</v>
      </c>
      <c r="Y26" s="38">
        <f t="shared" si="3"/>
        <v>6986.6482185033092</v>
      </c>
      <c r="Z26" s="37">
        <f t="shared" si="17"/>
        <v>2078.7708296258752</v>
      </c>
      <c r="AA26" s="13">
        <f t="shared" si="13"/>
        <v>56841.209149629343</v>
      </c>
      <c r="AB26" s="13">
        <f t="shared" si="14"/>
        <v>4352.419195611049</v>
      </c>
      <c r="AC26" s="38">
        <f t="shared" si="4"/>
        <v>6986.6482185033101</v>
      </c>
      <c r="AD26" s="13" t="e">
        <f>SUM(#REF!,#REF!)</f>
        <v>#REF!</v>
      </c>
      <c r="AE26" s="103" t="e">
        <f>SUM(#REF!)</f>
        <v>#REF!</v>
      </c>
      <c r="AF26" s="13" t="e">
        <f t="shared" si="15"/>
        <v>#REF!</v>
      </c>
      <c r="AG26" s="13" t="e">
        <f>SUM(#REF!,#REF!)</f>
        <v>#REF!</v>
      </c>
    </row>
    <row r="27" spans="1:33" x14ac:dyDescent="0.2">
      <c r="A27" s="52" t="s">
        <v>92</v>
      </c>
      <c r="B27" s="37">
        <f>'Births holistic'!B42</f>
        <v>15299.717008554051</v>
      </c>
      <c r="C27" s="13">
        <f>'Births holistic'!E42</f>
        <v>22395.3917741773</v>
      </c>
      <c r="D27" s="13">
        <f>'Births holistic'!F42</f>
        <v>6119.8868034216202</v>
      </c>
      <c r="E27" s="13">
        <f>'Births holistic'!H42</f>
        <v>9179.8302051324299</v>
      </c>
      <c r="F27" s="13">
        <v>0</v>
      </c>
      <c r="G27" s="38">
        <f>'Births holistic'!L42</f>
        <v>9179.8302051324299</v>
      </c>
      <c r="H27" t="s">
        <v>27</v>
      </c>
      <c r="M27">
        <v>26</v>
      </c>
      <c r="N27" s="37">
        <f t="shared" si="5"/>
        <v>2079.7578029187598</v>
      </c>
      <c r="O27" s="13">
        <f t="shared" si="6"/>
        <v>61703.611498036051</v>
      </c>
      <c r="P27" s="13">
        <f t="shared" si="7"/>
        <v>4452.9736297663003</v>
      </c>
      <c r="Q27" s="13">
        <f t="shared" si="8"/>
        <v>6986.6482185033092</v>
      </c>
      <c r="R27" s="37">
        <f t="shared" si="9"/>
        <v>2099.1302746062988</v>
      </c>
      <c r="S27" s="13">
        <f t="shared" si="0"/>
        <v>122279.90504110277</v>
      </c>
      <c r="T27" s="13">
        <f t="shared" si="10"/>
        <v>6802.203545417944</v>
      </c>
      <c r="U27" s="38">
        <f t="shared" si="1"/>
        <v>6986.6482185033092</v>
      </c>
      <c r="V27" s="37">
        <f t="shared" si="11"/>
        <v>3190.9332338779986</v>
      </c>
      <c r="W27" s="13">
        <f t="shared" si="2"/>
        <v>61139.952520551386</v>
      </c>
      <c r="X27" s="13">
        <f t="shared" si="12"/>
        <v>5542.469869283821</v>
      </c>
      <c r="Y27" s="38">
        <f t="shared" si="3"/>
        <v>6986.6482185033092</v>
      </c>
      <c r="Z27" s="37">
        <f t="shared" si="17"/>
        <v>2078.7708296258752</v>
      </c>
      <c r="AA27" s="13">
        <f t="shared" si="13"/>
        <v>56841.209149629343</v>
      </c>
      <c r="AB27" s="13">
        <f t="shared" si="14"/>
        <v>4264.9711815346964</v>
      </c>
      <c r="AC27" s="38">
        <f t="shared" si="4"/>
        <v>6986.6482185033101</v>
      </c>
      <c r="AD27" s="13" t="e">
        <f>SUM(#REF!,#REF!)</f>
        <v>#REF!</v>
      </c>
      <c r="AE27" s="103" t="e">
        <f>SUM(#REF!)</f>
        <v>#REF!</v>
      </c>
      <c r="AF27" s="13" t="e">
        <f t="shared" si="15"/>
        <v>#REF!</v>
      </c>
      <c r="AG27" s="13" t="e">
        <f>SUM(#REF!,#REF!)</f>
        <v>#REF!</v>
      </c>
    </row>
    <row r="28" spans="1:33" x14ac:dyDescent="0.2">
      <c r="A28" s="52" t="s">
        <v>91</v>
      </c>
      <c r="B28" s="37">
        <f>'Births holistic'!B43</f>
        <v>-1276.168940818585</v>
      </c>
      <c r="C28" s="13">
        <f>'Births holistic'!E43</f>
        <v>-2015.4076006601699</v>
      </c>
      <c r="D28" s="13">
        <f>'Births holistic'!F43</f>
        <v>-510.46757632743402</v>
      </c>
      <c r="E28" s="13">
        <f>'Births holistic'!H43</f>
        <v>-765.70136449115103</v>
      </c>
      <c r="F28" s="13">
        <v>0</v>
      </c>
      <c r="G28" s="38">
        <f>'Births holistic'!L43</f>
        <v>-765.70136449115103</v>
      </c>
      <c r="H28" t="s">
        <v>27</v>
      </c>
      <c r="M28">
        <v>27</v>
      </c>
      <c r="N28" s="37">
        <f t="shared" si="5"/>
        <v>2079.7578029187598</v>
      </c>
      <c r="O28" s="13">
        <f t="shared" si="6"/>
        <v>61703.611498036051</v>
      </c>
      <c r="P28" s="13">
        <f t="shared" si="7"/>
        <v>4365.0767472904654</v>
      </c>
      <c r="Q28" s="13">
        <f t="shared" si="8"/>
        <v>6986.6482185033092</v>
      </c>
      <c r="R28" s="37">
        <f t="shared" si="9"/>
        <v>2099.1302746062988</v>
      </c>
      <c r="S28" s="13">
        <f t="shared" si="0"/>
        <v>122279.90504110277</v>
      </c>
      <c r="T28" s="13">
        <f t="shared" si="10"/>
        <v>6628.0156464989941</v>
      </c>
      <c r="U28" s="38">
        <f t="shared" si="1"/>
        <v>6986.6482185033092</v>
      </c>
      <c r="V28" s="37">
        <f t="shared" si="11"/>
        <v>3190.9332338779986</v>
      </c>
      <c r="W28" s="13">
        <f t="shared" si="2"/>
        <v>61139.952520551386</v>
      </c>
      <c r="X28" s="13">
        <f t="shared" si="12"/>
        <v>5455.3759198243461</v>
      </c>
      <c r="Y28" s="38">
        <f t="shared" si="3"/>
        <v>6986.6482185033092</v>
      </c>
      <c r="Z28" s="37">
        <f t="shared" si="17"/>
        <v>2078.7708296258752</v>
      </c>
      <c r="AA28" s="13">
        <f t="shared" si="13"/>
        <v>56841.209149629343</v>
      </c>
      <c r="AB28" s="13">
        <f t="shared" si="14"/>
        <v>4184.0007981306662</v>
      </c>
      <c r="AC28" s="38">
        <f t="shared" si="4"/>
        <v>6986.6482185033101</v>
      </c>
      <c r="AD28" s="13" t="e">
        <f>SUM(#REF!,#REF!)</f>
        <v>#REF!</v>
      </c>
      <c r="AE28" s="103" t="e">
        <f>SUM(#REF!)</f>
        <v>#REF!</v>
      </c>
      <c r="AF28" s="13" t="e">
        <f t="shared" si="15"/>
        <v>#REF!</v>
      </c>
      <c r="AG28" s="13" t="e">
        <f>SUM(#REF!,#REF!)</f>
        <v>#REF!</v>
      </c>
    </row>
    <row r="29" spans="1:33" x14ac:dyDescent="0.2">
      <c r="A29" s="52" t="s">
        <v>93</v>
      </c>
      <c r="B29" s="37">
        <f>'Births holistic'!B44</f>
        <v>0.12886664168020912</v>
      </c>
      <c r="C29" s="13">
        <f>'Births holistic'!E44</f>
        <v>0.37886792653981477</v>
      </c>
      <c r="D29" s="13">
        <f>'Births holistic'!F44</f>
        <v>8.8446760347705641E-3</v>
      </c>
      <c r="E29" s="13">
        <f>'Births holistic'!H44</f>
        <v>5.6307554680398539E-2</v>
      </c>
      <c r="F29" s="13">
        <f>'Births holistic'!J44</f>
        <v>2.1851239466366044E-2</v>
      </c>
      <c r="G29" s="38">
        <f>'Births holistic'!L44</f>
        <v>7.7036104924095364E-3</v>
      </c>
      <c r="H29" t="s">
        <v>27</v>
      </c>
      <c r="M29">
        <v>28</v>
      </c>
      <c r="N29" s="37">
        <f t="shared" si="5"/>
        <v>2079.7578029187598</v>
      </c>
      <c r="O29" s="13">
        <f t="shared" si="6"/>
        <v>61703.611498036051</v>
      </c>
      <c r="P29" s="13">
        <f t="shared" si="7"/>
        <v>4283.4582135629043</v>
      </c>
      <c r="Q29" s="13">
        <f t="shared" si="8"/>
        <v>6986.6482185033092</v>
      </c>
      <c r="R29" s="37">
        <f t="shared" si="9"/>
        <v>2099.1302746062988</v>
      </c>
      <c r="S29" s="13">
        <f t="shared" si="0"/>
        <v>122279.90504110277</v>
      </c>
      <c r="T29" s="13">
        <f t="shared" si="10"/>
        <v>6466.2697403599686</v>
      </c>
      <c r="U29" s="38">
        <f t="shared" si="1"/>
        <v>6986.6482185033092</v>
      </c>
      <c r="V29" s="37">
        <f t="shared" si="11"/>
        <v>3190.9332338779986</v>
      </c>
      <c r="W29" s="13">
        <f t="shared" si="2"/>
        <v>61139.952520551386</v>
      </c>
      <c r="X29" s="13">
        <f t="shared" si="12"/>
        <v>5374.5029667548333</v>
      </c>
      <c r="Y29" s="38">
        <f t="shared" si="3"/>
        <v>6986.6482185033092</v>
      </c>
      <c r="Z29" s="37">
        <f t="shared" si="17"/>
        <v>2078.7708296258752</v>
      </c>
      <c r="AA29" s="13">
        <f t="shared" si="13"/>
        <v>56841.209149629343</v>
      </c>
      <c r="AB29" s="13">
        <f t="shared" si="14"/>
        <v>4108.8140135412086</v>
      </c>
      <c r="AC29" s="38">
        <f t="shared" si="4"/>
        <v>6986.6482185033101</v>
      </c>
      <c r="AD29" s="13" t="e">
        <f>SUM(#REF!,#REF!)</f>
        <v>#REF!</v>
      </c>
      <c r="AE29" s="103" t="e">
        <f>SUM(#REF!)</f>
        <v>#REF!</v>
      </c>
      <c r="AF29" s="13" t="e">
        <f t="shared" si="15"/>
        <v>#REF!</v>
      </c>
      <c r="AG29" s="13" t="e">
        <f>SUM(#REF!,#REF!)</f>
        <v>#REF!</v>
      </c>
    </row>
    <row r="30" spans="1:33" x14ac:dyDescent="0.2">
      <c r="A30" s="52" t="s">
        <v>94</v>
      </c>
      <c r="B30" s="37">
        <f>'Births holistic'!B45</f>
        <v>267.7419489821383</v>
      </c>
      <c r="C30" s="13">
        <f>'Births holistic'!E45</f>
        <v>643.89732539200884</v>
      </c>
      <c r="D30" s="13">
        <f>'Births holistic'!F45</f>
        <v>12.733289030423382</v>
      </c>
      <c r="E30" s="13">
        <f>'Births holistic'!H45</f>
        <v>30.509356955378614</v>
      </c>
      <c r="F30" s="13">
        <f>'Births holistic'!J45</f>
        <v>4.5724253141848461</v>
      </c>
      <c r="G30" s="38">
        <f>'Births holistic'!L45</f>
        <v>6.2937151888740726</v>
      </c>
      <c r="H30" t="s">
        <v>27</v>
      </c>
      <c r="M30">
        <v>29</v>
      </c>
      <c r="N30" s="37">
        <f t="shared" si="5"/>
        <v>2079.7578029187598</v>
      </c>
      <c r="O30" s="13">
        <f t="shared" si="6"/>
        <v>61703.611498036051</v>
      </c>
      <c r="P30" s="13">
        <f t="shared" si="7"/>
        <v>4207.4685442303471</v>
      </c>
      <c r="Q30" s="13">
        <f t="shared" si="8"/>
        <v>6986.6482185033092</v>
      </c>
      <c r="R30" s="37">
        <f t="shared" si="9"/>
        <v>2099.1302746062988</v>
      </c>
      <c r="S30" s="13">
        <f t="shared" si="0"/>
        <v>122279.90504110277</v>
      </c>
      <c r="T30" s="13">
        <f t="shared" si="10"/>
        <v>6315.6787242994978</v>
      </c>
      <c r="U30" s="38">
        <f t="shared" si="1"/>
        <v>6986.6482185033092</v>
      </c>
      <c r="V30" s="37">
        <f t="shared" si="11"/>
        <v>3190.9332338779986</v>
      </c>
      <c r="W30" s="13">
        <f t="shared" si="2"/>
        <v>61139.952520551386</v>
      </c>
      <c r="X30" s="13">
        <f t="shared" si="12"/>
        <v>5299.2074587245979</v>
      </c>
      <c r="Y30" s="38">
        <f t="shared" si="3"/>
        <v>6986.6482185033092</v>
      </c>
      <c r="Z30" s="37">
        <f t="shared" si="17"/>
        <v>2078.7708296258752</v>
      </c>
      <c r="AA30" s="13">
        <f t="shared" si="13"/>
        <v>56841.209149629343</v>
      </c>
      <c r="AB30" s="13">
        <f t="shared" si="14"/>
        <v>4038.8125244406801</v>
      </c>
      <c r="AC30" s="38">
        <f t="shared" si="4"/>
        <v>6986.6482185033101</v>
      </c>
      <c r="AD30" s="13" t="e">
        <f>SUM(#REF!,#REF!)</f>
        <v>#REF!</v>
      </c>
      <c r="AE30" s="103" t="e">
        <f>SUM(#REF!)</f>
        <v>#REF!</v>
      </c>
      <c r="AF30" s="13" t="e">
        <f t="shared" si="15"/>
        <v>#REF!</v>
      </c>
      <c r="AG30" s="13" t="e">
        <f>SUM(#REF!,#REF!)</f>
        <v>#REF!</v>
      </c>
    </row>
    <row r="31" spans="1:33" x14ac:dyDescent="0.2">
      <c r="A31" s="52" t="s">
        <v>75</v>
      </c>
      <c r="B31" s="37">
        <f>'Births holistic'!B46</f>
        <v>2.4144576150159023</v>
      </c>
      <c r="C31" s="13">
        <f>'Births holistic'!E46</f>
        <v>13.180098039616219</v>
      </c>
      <c r="D31" s="13">
        <f>'Births holistic'!F46</f>
        <v>0.96578304600636089</v>
      </c>
      <c r="E31" s="13">
        <f>'Births holistic'!H46</f>
        <v>1.4486745690095413</v>
      </c>
      <c r="F31" s="13">
        <v>0</v>
      </c>
      <c r="G31" s="38">
        <f>'Births holistic'!L46</f>
        <v>1.4486745690095413</v>
      </c>
      <c r="H31" t="s">
        <v>27</v>
      </c>
      <c r="M31">
        <v>30</v>
      </c>
      <c r="N31" s="37">
        <f t="shared" si="5"/>
        <v>2079.7578029187598</v>
      </c>
      <c r="O31" s="13">
        <f t="shared" si="6"/>
        <v>61703.611498036051</v>
      </c>
      <c r="P31" s="13">
        <f t="shared" si="7"/>
        <v>4136.5448528532943</v>
      </c>
      <c r="Q31" s="13">
        <f t="shared" si="8"/>
        <v>6986.6482185033092</v>
      </c>
      <c r="R31" s="37">
        <f t="shared" si="9"/>
        <v>2099.1302746062988</v>
      </c>
      <c r="S31" s="13">
        <f t="shared" si="0"/>
        <v>122279.90504110277</v>
      </c>
      <c r="T31" s="13">
        <f t="shared" si="10"/>
        <v>6175.1271093097239</v>
      </c>
      <c r="U31" s="38">
        <f t="shared" si="1"/>
        <v>6986.6482185033092</v>
      </c>
      <c r="V31" s="37">
        <f t="shared" si="11"/>
        <v>3190.9332338779986</v>
      </c>
      <c r="W31" s="13">
        <f t="shared" si="2"/>
        <v>61139.952520551386</v>
      </c>
      <c r="X31" s="13">
        <f t="shared" si="12"/>
        <v>5228.9316512297119</v>
      </c>
      <c r="Y31" s="38">
        <f t="shared" si="3"/>
        <v>6986.6482185033092</v>
      </c>
      <c r="Z31" s="37">
        <f t="shared" si="17"/>
        <v>2078.7708296258752</v>
      </c>
      <c r="AA31" s="13">
        <f t="shared" si="13"/>
        <v>56841.209149629343</v>
      </c>
      <c r="AB31" s="13">
        <f t="shared" si="14"/>
        <v>3973.4778012801867</v>
      </c>
      <c r="AC31" s="38">
        <f t="shared" si="4"/>
        <v>6986.6482185033101</v>
      </c>
      <c r="AD31" s="13" t="e">
        <f>SUM(#REF!,#REF!)</f>
        <v>#REF!</v>
      </c>
      <c r="AE31" s="103" t="e">
        <f>SUM(#REF!)</f>
        <v>#REF!</v>
      </c>
      <c r="AF31" s="13" t="e">
        <f t="shared" si="15"/>
        <v>#REF!</v>
      </c>
      <c r="AG31" s="13" t="e">
        <f>SUM(#REF!,#REF!)</f>
        <v>#REF!</v>
      </c>
    </row>
    <row r="32" spans="1:33" x14ac:dyDescent="0.2">
      <c r="A32" s="52" t="s">
        <v>215</v>
      </c>
      <c r="B32" s="37">
        <f>'Births holistic'!B47</f>
        <v>0</v>
      </c>
      <c r="C32" s="13">
        <f>'Births holistic'!E47</f>
        <v>4.9993475322682217</v>
      </c>
      <c r="D32" s="13">
        <f>'Births holistic'!F47</f>
        <v>0</v>
      </c>
      <c r="E32" s="13">
        <f>'Births holistic'!H47</f>
        <v>0</v>
      </c>
      <c r="F32" s="13">
        <v>0</v>
      </c>
      <c r="G32" s="38">
        <f>'Births holistic'!L47</f>
        <v>0</v>
      </c>
      <c r="H32" t="s">
        <v>27</v>
      </c>
      <c r="M32">
        <v>31</v>
      </c>
      <c r="N32" s="37">
        <f t="shared" si="5"/>
        <v>2079.7578029187598</v>
      </c>
      <c r="O32" s="13">
        <f t="shared" si="6"/>
        <v>61703.611498036051</v>
      </c>
      <c r="P32" s="13">
        <f t="shared" si="7"/>
        <v>4070.1968835005682</v>
      </c>
      <c r="Q32" s="13">
        <f t="shared" si="8"/>
        <v>6986.6482185033092</v>
      </c>
      <c r="R32" s="37">
        <f t="shared" si="9"/>
        <v>2099.1302746062988</v>
      </c>
      <c r="S32" s="13">
        <f t="shared" si="0"/>
        <v>122279.90504110277</v>
      </c>
      <c r="T32" s="13">
        <f t="shared" si="10"/>
        <v>6043.6433404483232</v>
      </c>
      <c r="U32" s="38">
        <f t="shared" si="1"/>
        <v>6986.6482185033092</v>
      </c>
      <c r="V32" s="37">
        <f t="shared" si="11"/>
        <v>3190.9332338779986</v>
      </c>
      <c r="W32" s="13">
        <f t="shared" si="2"/>
        <v>61139.952520551386</v>
      </c>
      <c r="X32" s="13">
        <f t="shared" si="12"/>
        <v>5163.1897667990106</v>
      </c>
      <c r="Y32" s="38">
        <f t="shared" si="3"/>
        <v>6986.6482185033092</v>
      </c>
      <c r="Z32" s="37">
        <f t="shared" si="17"/>
        <v>2078.7708296258752</v>
      </c>
      <c r="AA32" s="13">
        <f t="shared" si="13"/>
        <v>56841.209149629343</v>
      </c>
      <c r="AB32" s="13">
        <f t="shared" si="14"/>
        <v>3912.3582215494025</v>
      </c>
      <c r="AC32" s="38">
        <f t="shared" si="4"/>
        <v>6986.6482185033101</v>
      </c>
      <c r="AD32" s="13" t="e">
        <f>SUM(#REF!,#REF!)</f>
        <v>#REF!</v>
      </c>
      <c r="AE32" s="103" t="e">
        <f>SUM(#REF!)</f>
        <v>#REF!</v>
      </c>
      <c r="AF32" s="13" t="e">
        <f t="shared" si="15"/>
        <v>#REF!</v>
      </c>
      <c r="AG32" s="13" t="e">
        <f>SUM(#REF!,#REF!)</f>
        <v>#REF!</v>
      </c>
    </row>
    <row r="33" spans="1:33" x14ac:dyDescent="0.2">
      <c r="A33" s="52" t="s">
        <v>95</v>
      </c>
      <c r="B33" s="37">
        <f>'Births holistic'!B48</f>
        <v>247.00246654824164</v>
      </c>
      <c r="C33" s="13">
        <f>'Births holistic'!E48</f>
        <v>515.37152995144868</v>
      </c>
      <c r="D33" s="13">
        <f>'Births holistic'!F48</f>
        <v>95.135676668493261</v>
      </c>
      <c r="E33" s="13">
        <f>'Births holistic'!H48</f>
        <v>92.20255112593992</v>
      </c>
      <c r="F33" s="13">
        <f>'Births holistic'!J48+'Births holistic'!J49</f>
        <v>5.6772349545232395</v>
      </c>
      <c r="G33" s="38">
        <f>'Births holistic'!L48</f>
        <v>152.03152033305821</v>
      </c>
      <c r="H33" t="s">
        <v>27</v>
      </c>
      <c r="M33">
        <v>32</v>
      </c>
      <c r="N33" s="37">
        <f t="shared" si="5"/>
        <v>2079.7578029187598</v>
      </c>
      <c r="O33" s="13">
        <f t="shared" si="6"/>
        <v>61703.611498036051</v>
      </c>
      <c r="P33" s="13">
        <f t="shared" si="7"/>
        <v>4007.9956622323862</v>
      </c>
      <c r="Q33" s="13">
        <f t="shared" si="8"/>
        <v>6986.6482185033092</v>
      </c>
      <c r="R33" s="37">
        <f t="shared" si="9"/>
        <v>2099.1302746062988</v>
      </c>
      <c r="S33" s="13">
        <f t="shared" si="0"/>
        <v>122279.90504110277</v>
      </c>
      <c r="T33" s="13">
        <f t="shared" si="10"/>
        <v>5920.3773071407604</v>
      </c>
      <c r="U33" s="38">
        <f t="shared" si="1"/>
        <v>6986.6482185033092</v>
      </c>
      <c r="V33" s="37">
        <f t="shared" si="11"/>
        <v>3190.9332338779986</v>
      </c>
      <c r="W33" s="13">
        <f t="shared" si="2"/>
        <v>61139.952520551386</v>
      </c>
      <c r="X33" s="13">
        <f t="shared" si="12"/>
        <v>5101.5567501452297</v>
      </c>
      <c r="Y33" s="38">
        <f t="shared" si="3"/>
        <v>6986.6482185033092</v>
      </c>
      <c r="Z33" s="37">
        <f t="shared" si="17"/>
        <v>2078.7708296258752</v>
      </c>
      <c r="AA33" s="13">
        <f t="shared" si="13"/>
        <v>56841.209149629343</v>
      </c>
      <c r="AB33" s="13">
        <f t="shared" si="14"/>
        <v>3855.0586155517922</v>
      </c>
      <c r="AC33" s="38">
        <f t="shared" si="4"/>
        <v>6986.6482185033101</v>
      </c>
      <c r="AD33" s="13" t="e">
        <f>SUM(#REF!,#REF!)</f>
        <v>#REF!</v>
      </c>
      <c r="AE33" s="103" t="e">
        <f>SUM(#REF!)</f>
        <v>#REF!</v>
      </c>
      <c r="AF33" s="13" t="e">
        <f t="shared" si="15"/>
        <v>#REF!</v>
      </c>
      <c r="AG33" s="13" t="e">
        <f>SUM(#REF!,#REF!)</f>
        <v>#REF!</v>
      </c>
    </row>
    <row r="34" spans="1:33" x14ac:dyDescent="0.2">
      <c r="A34" s="52" t="s">
        <v>252</v>
      </c>
      <c r="B34" s="37">
        <f>'Births holistic'!B49</f>
        <v>1101.429145986488</v>
      </c>
      <c r="C34" s="13">
        <f>'Births holistic'!E49</f>
        <v>2298.1358527822963</v>
      </c>
      <c r="D34" s="13">
        <f>'Births holistic'!F49</f>
        <v>424.22737137064075</v>
      </c>
      <c r="E34" s="13">
        <f>'Births holistic'!H49</f>
        <v>411.14802845333151</v>
      </c>
      <c r="F34" s="13">
        <v>0</v>
      </c>
      <c r="G34" s="38">
        <f>'Births holistic'!L49</f>
        <v>677.93633781694621</v>
      </c>
      <c r="H34" t="s">
        <v>27</v>
      </c>
      <c r="M34">
        <v>33</v>
      </c>
      <c r="N34" s="37">
        <f t="shared" si="5"/>
        <v>2079.7578029187598</v>
      </c>
      <c r="O34" s="13">
        <f t="shared" si="6"/>
        <v>61703.611498036051</v>
      </c>
      <c r="P34" s="13">
        <f t="shared" si="7"/>
        <v>3949.5642119501554</v>
      </c>
      <c r="Q34" s="13">
        <f t="shared" si="8"/>
        <v>6986.6482185033092</v>
      </c>
      <c r="R34" s="37">
        <f t="shared" si="9"/>
        <v>2099.1302746062988</v>
      </c>
      <c r="S34" s="13">
        <f t="shared" si="0"/>
        <v>122279.90504110277</v>
      </c>
      <c r="T34" s="13">
        <f t="shared" si="10"/>
        <v>5804.5819425185036</v>
      </c>
      <c r="U34" s="38">
        <f t="shared" si="1"/>
        <v>6986.6482185033092</v>
      </c>
      <c r="V34" s="37">
        <f t="shared" si="11"/>
        <v>3190.9332338779986</v>
      </c>
      <c r="W34" s="13">
        <f t="shared" si="2"/>
        <v>61139.952520551386</v>
      </c>
      <c r="X34" s="13">
        <f t="shared" si="12"/>
        <v>5043.6590678341017</v>
      </c>
      <c r="Y34" s="38">
        <f t="shared" si="3"/>
        <v>6986.6482185033092</v>
      </c>
      <c r="Z34" s="37">
        <f t="shared" si="17"/>
        <v>2078.7708296258752</v>
      </c>
      <c r="AA34" s="13">
        <f t="shared" si="13"/>
        <v>56841.209149629343</v>
      </c>
      <c r="AB34" s="13">
        <f t="shared" si="14"/>
        <v>3801.2317129479766</v>
      </c>
      <c r="AC34" s="38">
        <f t="shared" si="4"/>
        <v>6986.6482185033101</v>
      </c>
      <c r="AD34" s="13" t="e">
        <f>SUM(#REF!,#REF!)</f>
        <v>#REF!</v>
      </c>
      <c r="AE34" s="103" t="e">
        <f>SUM(#REF!)</f>
        <v>#REF!</v>
      </c>
      <c r="AF34" s="13" t="e">
        <f t="shared" si="15"/>
        <v>#REF!</v>
      </c>
      <c r="AG34" s="13" t="e">
        <f>SUM(#REF!,#REF!)</f>
        <v>#REF!</v>
      </c>
    </row>
    <row r="35" spans="1:33" x14ac:dyDescent="0.2">
      <c r="A35" s="52" t="s">
        <v>163</v>
      </c>
      <c r="B35" s="39">
        <f>'Births holistic'!B51</f>
        <v>1484.0229383158471</v>
      </c>
      <c r="C35" s="41">
        <f>'Births holistic'!E51</f>
        <v>621.79015656598551</v>
      </c>
      <c r="D35" s="41">
        <f>'Births holistic'!F51</f>
        <v>1097.5764167016448</v>
      </c>
      <c r="E35" s="41">
        <f>'Births holistic'!H51</f>
        <v>1815.3882763709828</v>
      </c>
      <c r="F35" s="41">
        <v>0</v>
      </c>
      <c r="G35" s="55">
        <f>'Births holistic'!L51</f>
        <v>1001.6614033921813</v>
      </c>
      <c r="H35" s="20" t="s">
        <v>214</v>
      </c>
      <c r="M35">
        <v>34</v>
      </c>
      <c r="N35" s="37">
        <f t="shared" si="5"/>
        <v>2079.7578029187598</v>
      </c>
      <c r="O35" s="13">
        <f t="shared" si="6"/>
        <v>61703.611498036051</v>
      </c>
      <c r="P35" s="13">
        <f t="shared" si="7"/>
        <v>3894.5699058021728</v>
      </c>
      <c r="Q35" s="13">
        <f t="shared" si="8"/>
        <v>6986.6482185033092</v>
      </c>
      <c r="R35" s="37">
        <f t="shared" si="9"/>
        <v>2099.1302746062988</v>
      </c>
      <c r="S35" s="13">
        <f t="shared" si="0"/>
        <v>122279.90504110277</v>
      </c>
      <c r="T35" s="13">
        <f t="shared" si="10"/>
        <v>5695.5980699328511</v>
      </c>
      <c r="U35" s="38">
        <f t="shared" si="1"/>
        <v>6986.6482185033092</v>
      </c>
      <c r="V35" s="37">
        <f t="shared" si="11"/>
        <v>3190.9332338779986</v>
      </c>
      <c r="W35" s="13">
        <f t="shared" si="2"/>
        <v>61139.952520551386</v>
      </c>
      <c r="X35" s="13">
        <f t="shared" si="12"/>
        <v>4989.167131541275</v>
      </c>
      <c r="Y35" s="38">
        <f t="shared" si="3"/>
        <v>6986.6482185033092</v>
      </c>
      <c r="Z35" s="37">
        <f t="shared" si="17"/>
        <v>2078.7708296258752</v>
      </c>
      <c r="AA35" s="13">
        <f t="shared" si="13"/>
        <v>56841.209149629343</v>
      </c>
      <c r="AB35" s="13">
        <f t="shared" si="14"/>
        <v>3750.5710987326206</v>
      </c>
      <c r="AC35" s="38">
        <f t="shared" si="4"/>
        <v>6986.6482185033101</v>
      </c>
      <c r="AD35" s="13" t="e">
        <f>SUM(#REF!,#REF!)</f>
        <v>#REF!</v>
      </c>
      <c r="AE35" s="103" t="e">
        <f>SUM(#REF!)</f>
        <v>#REF!</v>
      </c>
      <c r="AF35" s="13" t="e">
        <f t="shared" si="15"/>
        <v>#REF!</v>
      </c>
      <c r="AG35" s="13" t="e">
        <f>SUM(#REF!,#REF!)</f>
        <v>#REF!</v>
      </c>
    </row>
    <row r="36" spans="1:33" x14ac:dyDescent="0.2">
      <c r="M36">
        <v>35</v>
      </c>
      <c r="N36" s="37">
        <f t="shared" si="5"/>
        <v>2079.7578029187598</v>
      </c>
      <c r="O36" s="13">
        <f t="shared" si="6"/>
        <v>61703.611498036051</v>
      </c>
      <c r="P36" s="13">
        <f t="shared" si="7"/>
        <v>3842.7181314340755</v>
      </c>
      <c r="Q36" s="13">
        <f t="shared" si="8"/>
        <v>6986.6482185033092</v>
      </c>
      <c r="R36" s="37">
        <f t="shared" si="9"/>
        <v>2099.1302746062988</v>
      </c>
      <c r="S36" s="13">
        <f t="shared" si="0"/>
        <v>122279.90504110277</v>
      </c>
      <c r="T36" s="13">
        <f t="shared" si="10"/>
        <v>5592.8418472092353</v>
      </c>
      <c r="U36" s="38">
        <f t="shared" si="1"/>
        <v>6986.6482185033092</v>
      </c>
      <c r="V36" s="37">
        <f t="shared" si="11"/>
        <v>3190.9332338779986</v>
      </c>
      <c r="W36" s="13">
        <f t="shared" si="2"/>
        <v>61139.952520551386</v>
      </c>
      <c r="X36" s="13">
        <f t="shared" si="12"/>
        <v>4937.7890201794671</v>
      </c>
      <c r="Y36" s="38">
        <f t="shared" si="3"/>
        <v>6986.6482185033092</v>
      </c>
      <c r="Z36" s="37">
        <f t="shared" si="17"/>
        <v>2078.7708296258752</v>
      </c>
      <c r="AA36" s="13">
        <f t="shared" si="13"/>
        <v>56841.209149629343</v>
      </c>
      <c r="AB36" s="13">
        <f t="shared" si="14"/>
        <v>3702.8053767581423</v>
      </c>
      <c r="AC36" s="38">
        <f t="shared" si="4"/>
        <v>6986.6482185033101</v>
      </c>
      <c r="AD36" s="13" t="e">
        <f>SUM(#REF!,#REF!)</f>
        <v>#REF!</v>
      </c>
      <c r="AE36" s="103" t="e">
        <f>SUM(#REF!)</f>
        <v>#REF!</v>
      </c>
      <c r="AF36" s="13" t="e">
        <f t="shared" si="15"/>
        <v>#REF!</v>
      </c>
      <c r="AG36" s="13" t="e">
        <f>SUM(#REF!,#REF!)</f>
        <v>#REF!</v>
      </c>
    </row>
    <row r="37" spans="1:33" x14ac:dyDescent="0.2">
      <c r="B37" s="50" t="s">
        <v>112</v>
      </c>
      <c r="C37" s="97"/>
      <c r="D37" s="50" t="s">
        <v>113</v>
      </c>
      <c r="E37" s="98"/>
      <c r="F37" s="99" t="s">
        <v>114</v>
      </c>
      <c r="G37" s="50" t="s">
        <v>115</v>
      </c>
      <c r="H37" s="97"/>
      <c r="I37" s="99" t="s">
        <v>116</v>
      </c>
      <c r="J37" s="99" t="s">
        <v>117</v>
      </c>
      <c r="K37" s="20"/>
      <c r="M37">
        <v>36</v>
      </c>
      <c r="N37" s="37">
        <f t="shared" si="5"/>
        <v>2079.7578029187598</v>
      </c>
      <c r="O37" s="13">
        <f t="shared" si="6"/>
        <v>61703.611498036051</v>
      </c>
      <c r="P37" s="13">
        <f t="shared" si="7"/>
        <v>3793.747011197539</v>
      </c>
      <c r="Q37" s="13">
        <f t="shared" si="8"/>
        <v>6986.6482185033092</v>
      </c>
      <c r="R37" s="37">
        <f t="shared" si="9"/>
        <v>2099.1302746062988</v>
      </c>
      <c r="S37" s="13">
        <f t="shared" si="0"/>
        <v>122279.90504110277</v>
      </c>
      <c r="T37" s="13">
        <f t="shared" si="10"/>
        <v>5495.7943035258204</v>
      </c>
      <c r="U37" s="38">
        <f t="shared" si="1"/>
        <v>6986.6482185033092</v>
      </c>
      <c r="V37" s="37">
        <f t="shared" si="11"/>
        <v>3190.9332338779986</v>
      </c>
      <c r="W37" s="13">
        <f t="shared" si="2"/>
        <v>61139.952520551386</v>
      </c>
      <c r="X37" s="13">
        <f t="shared" si="12"/>
        <v>4889.2652483377597</v>
      </c>
      <c r="Y37" s="38">
        <f t="shared" si="3"/>
        <v>6986.6482185033092</v>
      </c>
      <c r="Z37" s="37">
        <f t="shared" si="17"/>
        <v>2078.7708296258752</v>
      </c>
      <c r="AA37" s="13">
        <f t="shared" si="13"/>
        <v>56841.209149629343</v>
      </c>
      <c r="AB37" s="13">
        <f t="shared" si="14"/>
        <v>3657.693306004468</v>
      </c>
      <c r="AC37" s="38">
        <f t="shared" si="4"/>
        <v>6986.6482185033101</v>
      </c>
      <c r="AD37" s="13" t="e">
        <f>SUM(#REF!,#REF!)</f>
        <v>#REF!</v>
      </c>
      <c r="AE37" s="103" t="e">
        <f>SUM(#REF!)</f>
        <v>#REF!</v>
      </c>
      <c r="AF37" s="13" t="e">
        <f t="shared" si="15"/>
        <v>#REF!</v>
      </c>
      <c r="AG37" s="13" t="e">
        <f>SUM(#REF!,#REF!)</f>
        <v>#REF!</v>
      </c>
    </row>
    <row r="38" spans="1:33" x14ac:dyDescent="0.2">
      <c r="A38" s="20" t="s">
        <v>225</v>
      </c>
      <c r="B38" s="35" t="s">
        <v>18</v>
      </c>
      <c r="C38" s="36" t="s">
        <v>19</v>
      </c>
      <c r="D38" s="35" t="s">
        <v>18</v>
      </c>
      <c r="E38" t="s">
        <v>19</v>
      </c>
      <c r="F38" s="100" t="s">
        <v>18</v>
      </c>
      <c r="G38" s="35" t="s">
        <v>18</v>
      </c>
      <c r="H38" s="36" t="s">
        <v>19</v>
      </c>
      <c r="I38" s="100" t="s">
        <v>226</v>
      </c>
      <c r="J38" s="100" t="s">
        <v>18</v>
      </c>
      <c r="M38">
        <v>37</v>
      </c>
      <c r="N38" s="37">
        <f t="shared" si="5"/>
        <v>2079.7578029187598</v>
      </c>
      <c r="O38" s="13">
        <f t="shared" si="6"/>
        <v>61703.611498036051</v>
      </c>
      <c r="P38" s="13">
        <f t="shared" si="7"/>
        <v>3747.4229785413559</v>
      </c>
      <c r="Q38" s="13">
        <f t="shared" si="8"/>
        <v>6986.6482185033092</v>
      </c>
      <c r="R38" s="37">
        <f t="shared" si="9"/>
        <v>2099.1302746062988</v>
      </c>
      <c r="S38" s="13">
        <f t="shared" si="0"/>
        <v>122279.90504110277</v>
      </c>
      <c r="T38" s="13">
        <f t="shared" si="10"/>
        <v>5403.9925730144823</v>
      </c>
      <c r="U38" s="38">
        <f t="shared" si="1"/>
        <v>6986.6482185033092</v>
      </c>
      <c r="V38" s="37">
        <f t="shared" si="11"/>
        <v>3190.9332338779986</v>
      </c>
      <c r="W38" s="13">
        <f t="shared" si="2"/>
        <v>61139.952520551386</v>
      </c>
      <c r="X38" s="13">
        <f t="shared" si="12"/>
        <v>4843.3643830820902</v>
      </c>
      <c r="Y38" s="38">
        <f t="shared" si="3"/>
        <v>6986.6482185033092</v>
      </c>
      <c r="Z38" s="37">
        <f t="shared" si="17"/>
        <v>2078.7708296258752</v>
      </c>
      <c r="AA38" s="13">
        <f t="shared" si="13"/>
        <v>56841.209149629343</v>
      </c>
      <c r="AB38" s="13">
        <f t="shared" si="14"/>
        <v>3615.0197255618032</v>
      </c>
      <c r="AC38" s="38">
        <f t="shared" si="4"/>
        <v>6986.6482185033101</v>
      </c>
      <c r="AD38" s="13" t="e">
        <f>SUM(#REF!,#REF!)</f>
        <v>#REF!</v>
      </c>
      <c r="AE38" s="103" t="e">
        <f>SUM(#REF!)</f>
        <v>#REF!</v>
      </c>
      <c r="AF38" s="13" t="e">
        <f t="shared" si="15"/>
        <v>#REF!</v>
      </c>
      <c r="AG38" s="13" t="e">
        <f>SUM(#REF!,#REF!)</f>
        <v>#REF!</v>
      </c>
    </row>
    <row r="39" spans="1:33" x14ac:dyDescent="0.2">
      <c r="A39" s="52" t="s">
        <v>160</v>
      </c>
      <c r="B39" s="35">
        <v>1</v>
      </c>
      <c r="C39" s="36">
        <v>1</v>
      </c>
      <c r="D39" s="35">
        <v>1</v>
      </c>
      <c r="E39">
        <v>1</v>
      </c>
      <c r="F39" s="101">
        <f>'Births holistic'!F37</f>
        <v>2</v>
      </c>
      <c r="G39" s="35">
        <v>1</v>
      </c>
      <c r="H39" s="36">
        <v>1</v>
      </c>
      <c r="I39" s="100"/>
      <c r="J39" s="65">
        <f>'Births holistic'!L37</f>
        <v>3</v>
      </c>
      <c r="M39">
        <v>38</v>
      </c>
      <c r="N39" s="37">
        <f t="shared" si="5"/>
        <v>2079.7578029187598</v>
      </c>
      <c r="O39" s="13">
        <f t="shared" si="6"/>
        <v>61703.611498036051</v>
      </c>
      <c r="P39" s="13">
        <f t="shared" si="7"/>
        <v>3703.5370528670769</v>
      </c>
      <c r="Q39" s="13">
        <f t="shared" si="8"/>
        <v>6986.6482185033092</v>
      </c>
      <c r="R39" s="37">
        <f t="shared" si="9"/>
        <v>2099.1302746062988</v>
      </c>
      <c r="S39" s="13">
        <f t="shared" si="0"/>
        <v>122279.90504110277</v>
      </c>
      <c r="T39" s="13">
        <f t="shared" si="10"/>
        <v>5317.0225125300558</v>
      </c>
      <c r="U39" s="38">
        <f t="shared" si="1"/>
        <v>6986.6482185033092</v>
      </c>
      <c r="V39" s="37">
        <f t="shared" si="11"/>
        <v>3190.9332338779986</v>
      </c>
      <c r="W39" s="13">
        <f t="shared" si="2"/>
        <v>61139.952520551386</v>
      </c>
      <c r="X39" s="13">
        <f t="shared" si="12"/>
        <v>4799.8793528398774</v>
      </c>
      <c r="Y39" s="38">
        <f t="shared" si="3"/>
        <v>6986.6482185033092</v>
      </c>
      <c r="Z39" s="37">
        <f t="shared" si="17"/>
        <v>2078.7708296258752</v>
      </c>
      <c r="AA39" s="13">
        <f t="shared" si="13"/>
        <v>56841.209149629343</v>
      </c>
      <c r="AB39" s="13">
        <f t="shared" si="14"/>
        <v>3574.5921230371737</v>
      </c>
      <c r="AC39" s="38">
        <f t="shared" si="4"/>
        <v>6986.6482185033101</v>
      </c>
      <c r="AD39" s="13" t="e">
        <f>SUM(#REF!,#REF!)</f>
        <v>#REF!</v>
      </c>
      <c r="AE39" s="103" t="e">
        <f>SUM(#REF!)</f>
        <v>#REF!</v>
      </c>
      <c r="AF39" s="13" t="e">
        <f t="shared" si="15"/>
        <v>#REF!</v>
      </c>
      <c r="AG39" s="13" t="e">
        <f>SUM(#REF!,#REF!)</f>
        <v>#REF!</v>
      </c>
    </row>
    <row r="40" spans="1:33" x14ac:dyDescent="0.2">
      <c r="A40" s="52" t="s">
        <v>162</v>
      </c>
      <c r="B40" s="185">
        <f>'Births holistic'!C38</f>
        <v>5</v>
      </c>
      <c r="C40" s="186"/>
      <c r="D40" s="185">
        <f>'Births holistic'!E38</f>
        <v>7</v>
      </c>
      <c r="E40" s="186"/>
      <c r="F40" s="101">
        <f>'Births holistic'!F38</f>
        <v>2</v>
      </c>
      <c r="G40" s="185">
        <f>'Births holistic'!I38</f>
        <v>3</v>
      </c>
      <c r="H40" s="186"/>
      <c r="I40" s="65">
        <f>F23</f>
        <v>3</v>
      </c>
      <c r="J40" s="65">
        <f>'Births holistic'!L38</f>
        <v>3</v>
      </c>
      <c r="M40">
        <v>39</v>
      </c>
      <c r="N40" s="37">
        <f t="shared" si="5"/>
        <v>2079.7578029187598</v>
      </c>
      <c r="O40" s="13">
        <f t="shared" si="6"/>
        <v>61703.611498036051</v>
      </c>
      <c r="P40" s="13">
        <f t="shared" si="7"/>
        <v>3661.9016874837866</v>
      </c>
      <c r="Q40" s="13">
        <f t="shared" si="8"/>
        <v>6986.6482185033092</v>
      </c>
      <c r="R40" s="37">
        <f t="shared" si="9"/>
        <v>2099.1302746062988</v>
      </c>
      <c r="S40" s="13">
        <f t="shared" si="0"/>
        <v>122279.90504110277</v>
      </c>
      <c r="T40" s="13">
        <f t="shared" si="10"/>
        <v>5234.5124551473955</v>
      </c>
      <c r="U40" s="38">
        <f t="shared" si="1"/>
        <v>6986.6482185033092</v>
      </c>
      <c r="V40" s="37">
        <f t="shared" si="11"/>
        <v>3190.9332338779986</v>
      </c>
      <c r="W40" s="13">
        <f t="shared" si="2"/>
        <v>61139.952520551386</v>
      </c>
      <c r="X40" s="13">
        <f t="shared" si="12"/>
        <v>4758.6243241485472</v>
      </c>
      <c r="Y40" s="38">
        <f t="shared" si="3"/>
        <v>6986.6482185033092</v>
      </c>
      <c r="Z40" s="37">
        <f t="shared" si="17"/>
        <v>2078.7708296258752</v>
      </c>
      <c r="AA40" s="13">
        <f t="shared" si="13"/>
        <v>56841.209149629343</v>
      </c>
      <c r="AB40" s="13">
        <f t="shared" si="14"/>
        <v>3536.2377308984223</v>
      </c>
      <c r="AC40" s="38">
        <f t="shared" si="4"/>
        <v>6986.6482185033101</v>
      </c>
      <c r="AD40" s="13" t="e">
        <f>SUM(#REF!,#REF!)</f>
        <v>#REF!</v>
      </c>
      <c r="AE40" s="103" t="e">
        <f>SUM(#REF!)</f>
        <v>#REF!</v>
      </c>
      <c r="AF40" s="13" t="e">
        <f t="shared" si="15"/>
        <v>#REF!</v>
      </c>
      <c r="AG40" s="13" t="e">
        <f>SUM(#REF!,#REF!)</f>
        <v>#REF!</v>
      </c>
    </row>
    <row r="41" spans="1:33" x14ac:dyDescent="0.2">
      <c r="A41" s="52" t="s">
        <v>164</v>
      </c>
      <c r="B41" s="185">
        <f>'Births holistic'!C39</f>
        <v>4.9393099360246513</v>
      </c>
      <c r="C41" s="186"/>
      <c r="D41" s="185">
        <f>'Births holistic'!E39</f>
        <v>10.305887848841557</v>
      </c>
      <c r="E41" s="186"/>
      <c r="F41" s="65">
        <f>'Births holistic'!F39</f>
        <v>1.9024287473960955</v>
      </c>
      <c r="G41" s="185">
        <f>'Births holistic'!I39</f>
        <v>1.843775016773888</v>
      </c>
      <c r="H41" s="186"/>
      <c r="I41" s="65">
        <f t="shared" ref="I41:I51" si="18">F24</f>
        <v>0</v>
      </c>
      <c r="J41" s="65">
        <f>'Births holistic'!L39</f>
        <v>3.0401753045787707</v>
      </c>
      <c r="M41">
        <v>40</v>
      </c>
      <c r="N41" s="37">
        <f t="shared" si="5"/>
        <v>2079.7578029187598</v>
      </c>
      <c r="O41" s="13">
        <f t="shared" si="6"/>
        <v>61703.611498036051</v>
      </c>
      <c r="P41" s="13">
        <f t="shared" si="7"/>
        <v>3622.3480903696609</v>
      </c>
      <c r="Q41" s="13">
        <f t="shared" si="8"/>
        <v>6986.6482185033092</v>
      </c>
      <c r="R41" s="37">
        <f t="shared" si="9"/>
        <v>2099.1302746062988</v>
      </c>
      <c r="S41" s="13">
        <f t="shared" si="0"/>
        <v>122279.90504110277</v>
      </c>
      <c r="T41" s="13">
        <f t="shared" si="10"/>
        <v>5156.1279006338682</v>
      </c>
      <c r="U41" s="38">
        <f t="shared" si="1"/>
        <v>6986.6482185033092</v>
      </c>
      <c r="V41" s="37">
        <f t="shared" si="11"/>
        <v>3190.9332338779986</v>
      </c>
      <c r="W41" s="13">
        <f t="shared" si="2"/>
        <v>61139.952520551386</v>
      </c>
      <c r="X41" s="13">
        <f t="shared" si="12"/>
        <v>4719.4320468917831</v>
      </c>
      <c r="Y41" s="38">
        <f t="shared" si="3"/>
        <v>6986.6482185033092</v>
      </c>
      <c r="Z41" s="37">
        <f t="shared" si="17"/>
        <v>2078.7708296258752</v>
      </c>
      <c r="AA41" s="13">
        <f t="shared" si="13"/>
        <v>56841.209149629343</v>
      </c>
      <c r="AB41" s="13">
        <f t="shared" si="14"/>
        <v>3499.8010583666087</v>
      </c>
      <c r="AC41" s="38">
        <f t="shared" si="4"/>
        <v>6986.6482185033101</v>
      </c>
      <c r="AD41" s="13" t="e">
        <f>SUM(#REF!,#REF!)</f>
        <v>#REF!</v>
      </c>
      <c r="AE41" s="103" t="e">
        <f>SUM(#REF!)</f>
        <v>#REF!</v>
      </c>
      <c r="AF41" s="13" t="e">
        <f t="shared" si="15"/>
        <v>#REF!</v>
      </c>
      <c r="AG41" s="13" t="e">
        <f>SUM(#REF!,#REF!)</f>
        <v>#REF!</v>
      </c>
    </row>
    <row r="42" spans="1:33" x14ac:dyDescent="0.2">
      <c r="A42" s="52" t="s">
        <v>217</v>
      </c>
      <c r="B42" s="185">
        <f>'Births holistic'!C40</f>
        <v>247.00246654824164</v>
      </c>
      <c r="C42" s="186"/>
      <c r="D42" s="185">
        <f>'Births holistic'!E40</f>
        <v>515.37152995144868</v>
      </c>
      <c r="E42" s="186"/>
      <c r="F42" s="65">
        <f>'Births holistic'!F40</f>
        <v>95.135676668493261</v>
      </c>
      <c r="G42" s="185">
        <f>'Births holistic'!I40</f>
        <v>92.20255112593992</v>
      </c>
      <c r="H42" s="186"/>
      <c r="I42" s="65">
        <f t="shared" si="18"/>
        <v>5.6772349545232395</v>
      </c>
      <c r="J42" s="65">
        <f>'Births holistic'!L40</f>
        <v>152.03152033305821</v>
      </c>
      <c r="M42">
        <v>41</v>
      </c>
      <c r="N42" s="37">
        <f t="shared" si="5"/>
        <v>2079.7578029187598</v>
      </c>
      <c r="O42" s="13">
        <f t="shared" si="6"/>
        <v>61703.611498036051</v>
      </c>
      <c r="P42" s="13">
        <f t="shared" si="7"/>
        <v>3584.7239370172001</v>
      </c>
      <c r="Q42" s="13">
        <f t="shared" si="8"/>
        <v>6986.6482185033092</v>
      </c>
      <c r="R42" s="37">
        <f t="shared" si="9"/>
        <v>2099.1302746062988</v>
      </c>
      <c r="S42" s="13">
        <f t="shared" si="0"/>
        <v>122279.90504110277</v>
      </c>
      <c r="T42" s="13">
        <f t="shared" si="10"/>
        <v>5081.5669829258786</v>
      </c>
      <c r="U42" s="38">
        <f t="shared" si="1"/>
        <v>6986.6482185033092</v>
      </c>
      <c r="V42" s="37">
        <f t="shared" si="11"/>
        <v>3190.9332338779986</v>
      </c>
      <c r="W42" s="13">
        <f t="shared" si="2"/>
        <v>61139.952520551386</v>
      </c>
      <c r="X42" s="13">
        <f t="shared" si="12"/>
        <v>4682.1515880377883</v>
      </c>
      <c r="Y42" s="38">
        <f t="shared" si="3"/>
        <v>6986.6482185033092</v>
      </c>
      <c r="Z42" s="37">
        <f t="shared" si="17"/>
        <v>2078.7708296258752</v>
      </c>
      <c r="AA42" s="13">
        <f t="shared" si="13"/>
        <v>56841.209149629343</v>
      </c>
      <c r="AB42" s="13">
        <f t="shared" si="14"/>
        <v>3465.1417844948837</v>
      </c>
      <c r="AC42" s="38">
        <f t="shared" si="4"/>
        <v>6986.6482185033101</v>
      </c>
      <c r="AD42" s="13" t="e">
        <f>SUM(#REF!,#REF!)</f>
        <v>#REF!</v>
      </c>
      <c r="AE42" s="103" t="e">
        <f>SUM(#REF!)</f>
        <v>#REF!</v>
      </c>
      <c r="AF42" s="13" t="e">
        <f t="shared" si="15"/>
        <v>#REF!</v>
      </c>
      <c r="AG42" s="13" t="e">
        <f>SUM(#REF!,#REF!)</f>
        <v>#REF!</v>
      </c>
    </row>
    <row r="43" spans="1:33" x14ac:dyDescent="0.2">
      <c r="A43" s="52" t="s">
        <v>218</v>
      </c>
      <c r="B43" s="191">
        <f>'Births holistic'!C41</f>
        <v>7.693751172827923E-5</v>
      </c>
      <c r="C43" s="192"/>
      <c r="D43" s="191">
        <f>'Births holistic'!E41</f>
        <v>1.6156877462938636E-4</v>
      </c>
      <c r="E43" s="192"/>
      <c r="F43" s="102">
        <f>'Births holistic'!F41</f>
        <v>9.7579283167573644E-6</v>
      </c>
      <c r="G43" s="191">
        <f>'Births holistic'!I41</f>
        <v>2.5896040532933008E-5</v>
      </c>
      <c r="H43" s="192"/>
      <c r="I43" s="65">
        <f t="shared" si="18"/>
        <v>6.755488834678176E-6</v>
      </c>
      <c r="J43" s="65">
        <f>'Births holistic'!L41</f>
        <v>4.5036592231187834E-6</v>
      </c>
      <c r="M43">
        <v>42</v>
      </c>
      <c r="N43" s="37">
        <f t="shared" si="5"/>
        <v>2079.7578029187598</v>
      </c>
      <c r="O43" s="13">
        <f t="shared" si="6"/>
        <v>61703.611498036051</v>
      </c>
      <c r="P43" s="13">
        <f t="shared" si="7"/>
        <v>3548.8914100148563</v>
      </c>
      <c r="Q43" s="13">
        <f t="shared" si="8"/>
        <v>6986.6482185033092</v>
      </c>
      <c r="R43" s="37">
        <f t="shared" si="9"/>
        <v>2099.1302746062988</v>
      </c>
      <c r="S43" s="13">
        <f t="shared" si="0"/>
        <v>122279.90504110277</v>
      </c>
      <c r="T43" s="13">
        <f t="shared" si="10"/>
        <v>5010.5565851087458</v>
      </c>
      <c r="U43" s="38">
        <f t="shared" si="1"/>
        <v>6986.6482185033092</v>
      </c>
      <c r="V43" s="37">
        <f t="shared" si="11"/>
        <v>3190.9332338779986</v>
      </c>
      <c r="W43" s="13">
        <f t="shared" si="2"/>
        <v>61139.952520551386</v>
      </c>
      <c r="X43" s="13">
        <f t="shared" si="12"/>
        <v>4646.6463891292224</v>
      </c>
      <c r="Y43" s="38">
        <f t="shared" si="3"/>
        <v>6986.6482185033092</v>
      </c>
      <c r="Z43" s="37">
        <f t="shared" si="17"/>
        <v>2078.7708296258752</v>
      </c>
      <c r="AA43" s="13">
        <f t="shared" si="13"/>
        <v>56841.209149629343</v>
      </c>
      <c r="AB43" s="13">
        <f t="shared" si="14"/>
        <v>3432.1329522360975</v>
      </c>
      <c r="AC43" s="38">
        <f t="shared" si="4"/>
        <v>6986.6482185033101</v>
      </c>
      <c r="AD43" s="13" t="e">
        <f>SUM(#REF!,#REF!)</f>
        <v>#REF!</v>
      </c>
      <c r="AE43" s="103" t="e">
        <f>SUM(#REF!)</f>
        <v>#REF!</v>
      </c>
      <c r="AF43" s="13" t="e">
        <f t="shared" si="15"/>
        <v>#REF!</v>
      </c>
      <c r="AG43" s="13" t="e">
        <f>SUM(#REF!,#REF!)</f>
        <v>#REF!</v>
      </c>
    </row>
    <row r="44" spans="1:33" x14ac:dyDescent="0.2">
      <c r="A44" s="52" t="s">
        <v>92</v>
      </c>
      <c r="B44" s="35">
        <f>Impact!$B$4</f>
        <v>2621.6119925744597</v>
      </c>
      <c r="C44" s="36">
        <f>Impact!$C$4</f>
        <v>18779.140046620509</v>
      </c>
      <c r="D44" s="35">
        <f>Impact!$B$4</f>
        <v>2621.6119925744597</v>
      </c>
      <c r="E44" s="36">
        <f>Impact!$C$4</f>
        <v>18779.140046620509</v>
      </c>
      <c r="F44" s="65">
        <f>'Births holistic'!F42</f>
        <v>6119.8868034216202</v>
      </c>
      <c r="G44" s="35">
        <f>Impact!$B$4</f>
        <v>2621.6119925744597</v>
      </c>
      <c r="H44" s="36">
        <f>Impact!$C$4</f>
        <v>18779.140046620509</v>
      </c>
      <c r="I44" s="65">
        <f t="shared" si="18"/>
        <v>0</v>
      </c>
      <c r="J44" s="65">
        <f>'Births holistic'!L42</f>
        <v>9179.8302051324299</v>
      </c>
      <c r="M44">
        <v>43</v>
      </c>
      <c r="N44" s="37">
        <f t="shared" si="5"/>
        <v>2079.7578029187598</v>
      </c>
      <c r="O44" s="13">
        <f t="shared" si="6"/>
        <v>61703.611498036051</v>
      </c>
      <c r="P44" s="13">
        <f t="shared" si="7"/>
        <v>3514.7255121754124</v>
      </c>
      <c r="Q44" s="13">
        <f t="shared" si="8"/>
        <v>6986.6482185033092</v>
      </c>
      <c r="R44" s="37">
        <f t="shared" si="9"/>
        <v>2099.1302746062988</v>
      </c>
      <c r="S44" s="13">
        <f t="shared" si="0"/>
        <v>122279.90504110277</v>
      </c>
      <c r="T44" s="13">
        <f t="shared" si="10"/>
        <v>4942.8489964924102</v>
      </c>
      <c r="U44" s="38">
        <f t="shared" si="1"/>
        <v>6986.6482185033092</v>
      </c>
      <c r="V44" s="37">
        <f t="shared" si="11"/>
        <v>3190.9332338779986</v>
      </c>
      <c r="W44" s="13">
        <f t="shared" si="2"/>
        <v>61139.952520551386</v>
      </c>
      <c r="X44" s="13">
        <f t="shared" si="12"/>
        <v>4612.7925948210541</v>
      </c>
      <c r="Y44" s="38">
        <f t="shared" si="3"/>
        <v>6986.6482185033092</v>
      </c>
      <c r="Z44" s="37">
        <f t="shared" si="17"/>
        <v>2078.7708296258752</v>
      </c>
      <c r="AA44" s="13">
        <f t="shared" si="13"/>
        <v>56841.209149629343</v>
      </c>
      <c r="AB44" s="13">
        <f t="shared" si="14"/>
        <v>3400.6594145009763</v>
      </c>
      <c r="AC44" s="38">
        <f t="shared" si="4"/>
        <v>6986.6482185033101</v>
      </c>
      <c r="AD44" s="13" t="e">
        <f>SUM(#REF!,#REF!)</f>
        <v>#REF!</v>
      </c>
      <c r="AE44" s="103" t="e">
        <f>SUM(#REF!)</f>
        <v>#REF!</v>
      </c>
      <c r="AF44" s="13" t="e">
        <f t="shared" si="15"/>
        <v>#REF!</v>
      </c>
      <c r="AG44" s="13" t="e">
        <f>SUM(#REF!,#REF!)</f>
        <v>#REF!</v>
      </c>
    </row>
    <row r="45" spans="1:33" x14ac:dyDescent="0.2">
      <c r="A45" s="52" t="s">
        <v>91</v>
      </c>
      <c r="B45" s="37">
        <f>'Births holistic'!$Y$2</f>
        <v>-255.23378816371701</v>
      </c>
      <c r="C45" s="38">
        <f>'Births holistic'!$Y$5</f>
        <v>-2015.4076006601699</v>
      </c>
      <c r="D45" s="37">
        <f>'Births holistic'!$Y$2</f>
        <v>-255.23378816371701</v>
      </c>
      <c r="E45" s="38">
        <f>'Births holistic'!$Y$5</f>
        <v>-2015.4076006601699</v>
      </c>
      <c r="F45" s="65">
        <f>'Births holistic'!F43</f>
        <v>-510.46757632743402</v>
      </c>
      <c r="G45" s="37">
        <f>'Births holistic'!$Y$2</f>
        <v>-255.23378816371701</v>
      </c>
      <c r="H45" s="38">
        <f>'Births holistic'!$Y$5</f>
        <v>-2015.4076006601699</v>
      </c>
      <c r="I45" s="65">
        <f t="shared" si="18"/>
        <v>0</v>
      </c>
      <c r="J45" s="65">
        <f>'Births holistic'!L43</f>
        <v>-765.70136449115103</v>
      </c>
      <c r="M45">
        <v>44</v>
      </c>
      <c r="N45" s="37">
        <f t="shared" si="5"/>
        <v>2079.7578029187598</v>
      </c>
      <c r="O45" s="13">
        <f t="shared" si="6"/>
        <v>61703.611498036051</v>
      </c>
      <c r="P45" s="13">
        <f t="shared" si="7"/>
        <v>3482.1126096923063</v>
      </c>
      <c r="Q45" s="13">
        <f t="shared" si="8"/>
        <v>6986.6482185033092</v>
      </c>
      <c r="R45" s="37">
        <f t="shared" si="9"/>
        <v>2099.1302746062988</v>
      </c>
      <c r="S45" s="13">
        <f t="shared" si="0"/>
        <v>122279.90504110277</v>
      </c>
      <c r="T45" s="13">
        <f t="shared" si="10"/>
        <v>4878.219025540453</v>
      </c>
      <c r="U45" s="38">
        <f t="shared" si="1"/>
        <v>6986.6482185033092</v>
      </c>
      <c r="V45" s="37">
        <f t="shared" si="11"/>
        <v>3190.9332338779986</v>
      </c>
      <c r="W45" s="13">
        <f t="shared" si="2"/>
        <v>61139.952520551386</v>
      </c>
      <c r="X45" s="13">
        <f t="shared" si="12"/>
        <v>4580.4776093450755</v>
      </c>
      <c r="Y45" s="38">
        <f t="shared" si="3"/>
        <v>6986.6482185033092</v>
      </c>
      <c r="Z45" s="37">
        <f t="shared" si="17"/>
        <v>2078.7708296258752</v>
      </c>
      <c r="AA45" s="13">
        <f t="shared" si="13"/>
        <v>56841.209149629343</v>
      </c>
      <c r="AB45" s="13">
        <f t="shared" si="14"/>
        <v>3370.6164921174513</v>
      </c>
      <c r="AC45" s="38">
        <f t="shared" si="4"/>
        <v>6986.6482185033101</v>
      </c>
      <c r="AD45" s="13" t="e">
        <f>SUM(#REF!,#REF!)</f>
        <v>#REF!</v>
      </c>
      <c r="AE45" s="103" t="e">
        <f>SUM(#REF!)</f>
        <v>#REF!</v>
      </c>
      <c r="AF45" s="13" t="e">
        <f t="shared" si="15"/>
        <v>#REF!</v>
      </c>
      <c r="AG45" s="13" t="e">
        <f>SUM(#REF!,#REF!)</f>
        <v>#REF!</v>
      </c>
    </row>
    <row r="46" spans="1:33" x14ac:dyDescent="0.2">
      <c r="A46" s="52" t="s">
        <v>93</v>
      </c>
      <c r="B46" s="185">
        <f>'Births holistic'!C44</f>
        <v>0.12886664168020912</v>
      </c>
      <c r="C46" s="186"/>
      <c r="D46" s="185">
        <f>'Births holistic'!E44</f>
        <v>0.37886792653981477</v>
      </c>
      <c r="E46" s="187"/>
      <c r="F46" s="65">
        <f>'Births holistic'!F44</f>
        <v>8.8446760347705641E-3</v>
      </c>
      <c r="G46" s="185">
        <f>'Births holistic'!I44</f>
        <v>5.6307554680398539E-2</v>
      </c>
      <c r="H46" s="187"/>
      <c r="I46" s="65">
        <f t="shared" si="18"/>
        <v>2.1851239466366044E-2</v>
      </c>
      <c r="J46" s="65">
        <f>'Births holistic'!L44</f>
        <v>7.7036104924095364E-3</v>
      </c>
      <c r="M46">
        <v>45</v>
      </c>
      <c r="N46" s="37">
        <f t="shared" si="5"/>
        <v>2079.7578029187598</v>
      </c>
      <c r="O46" s="13">
        <f t="shared" si="6"/>
        <v>61703.611498036051</v>
      </c>
      <c r="P46" s="13">
        <f t="shared" si="7"/>
        <v>3450.9491695417832</v>
      </c>
      <c r="Q46" s="13">
        <f t="shared" si="8"/>
        <v>6986.6482185033092</v>
      </c>
      <c r="R46" s="37">
        <f t="shared" si="9"/>
        <v>2099.1302746062988</v>
      </c>
      <c r="S46" s="13">
        <f t="shared" si="0"/>
        <v>122279.90504110277</v>
      </c>
      <c r="T46" s="13">
        <f t="shared" si="10"/>
        <v>4816.461497741916</v>
      </c>
      <c r="U46" s="38">
        <f t="shared" si="1"/>
        <v>6986.6482185033092</v>
      </c>
      <c r="V46" s="37">
        <f t="shared" si="11"/>
        <v>3190.9332338779986</v>
      </c>
      <c r="W46" s="13">
        <f t="shared" si="2"/>
        <v>61139.952520551386</v>
      </c>
      <c r="X46" s="13">
        <f t="shared" si="12"/>
        <v>4549.5988454458075</v>
      </c>
      <c r="Y46" s="38">
        <f t="shared" si="3"/>
        <v>6986.6482185033092</v>
      </c>
      <c r="Z46" s="37">
        <f t="shared" si="17"/>
        <v>2078.7708296258752</v>
      </c>
      <c r="AA46" s="13">
        <f t="shared" si="13"/>
        <v>56841.209149629343</v>
      </c>
      <c r="AB46" s="13">
        <f t="shared" si="14"/>
        <v>3341.9088107287498</v>
      </c>
      <c r="AC46" s="38">
        <f t="shared" si="4"/>
        <v>6986.6482185033101</v>
      </c>
      <c r="AD46" s="13" t="e">
        <f>SUM(#REF!,#REF!)</f>
        <v>#REF!</v>
      </c>
      <c r="AE46" s="103" t="e">
        <f>SUM(#REF!)</f>
        <v>#REF!</v>
      </c>
      <c r="AF46" s="13" t="e">
        <f t="shared" si="15"/>
        <v>#REF!</v>
      </c>
      <c r="AG46" s="13" t="e">
        <f>SUM(#REF!,#REF!)</f>
        <v>#REF!</v>
      </c>
    </row>
    <row r="47" spans="1:33" x14ac:dyDescent="0.2">
      <c r="A47" s="52" t="s">
        <v>94</v>
      </c>
      <c r="B47" s="185">
        <f>'Births holistic'!C45</f>
        <v>267.7419489821383</v>
      </c>
      <c r="C47" s="186"/>
      <c r="D47" s="185">
        <f>'Births holistic'!E45</f>
        <v>643.89732539200884</v>
      </c>
      <c r="E47" s="187"/>
      <c r="F47" s="65">
        <f>'Births holistic'!F45</f>
        <v>12.733289030423382</v>
      </c>
      <c r="G47" s="185">
        <f>'Births holistic'!I45</f>
        <v>30.509356955378614</v>
      </c>
      <c r="H47" s="187"/>
      <c r="I47" s="65">
        <f t="shared" si="18"/>
        <v>4.5724253141848461</v>
      </c>
      <c r="J47" s="65">
        <f>'Births holistic'!L45</f>
        <v>6.2937151888740726</v>
      </c>
      <c r="M47">
        <v>46</v>
      </c>
      <c r="N47" s="37">
        <f t="shared" si="5"/>
        <v>2079.7578029187598</v>
      </c>
      <c r="O47" s="13">
        <f t="shared" si="6"/>
        <v>61703.611498036051</v>
      </c>
      <c r="P47" s="13">
        <f t="shared" si="7"/>
        <v>3421.1406615717174</v>
      </c>
      <c r="Q47" s="13">
        <f t="shared" si="8"/>
        <v>6986.6482185033092</v>
      </c>
      <c r="R47" s="37">
        <f t="shared" si="9"/>
        <v>2099.1302746062988</v>
      </c>
      <c r="S47" s="13">
        <f t="shared" si="0"/>
        <v>122279.90504110277</v>
      </c>
      <c r="T47" s="13">
        <f t="shared" si="10"/>
        <v>4757.3890798476632</v>
      </c>
      <c r="U47" s="38">
        <f t="shared" si="1"/>
        <v>6986.6482185033092</v>
      </c>
      <c r="V47" s="37">
        <f t="shared" si="11"/>
        <v>3190.9332338779986</v>
      </c>
      <c r="W47" s="13">
        <f t="shared" si="2"/>
        <v>61139.952520551386</v>
      </c>
      <c r="X47" s="13">
        <f t="shared" si="12"/>
        <v>4520.0626364986811</v>
      </c>
      <c r="Y47" s="38">
        <f t="shared" si="3"/>
        <v>6986.6482185033092</v>
      </c>
      <c r="Z47" s="37">
        <f t="shared" si="17"/>
        <v>2078.7708296258752</v>
      </c>
      <c r="AA47" s="13">
        <f t="shared" si="13"/>
        <v>56841.209149629343</v>
      </c>
      <c r="AB47" s="13">
        <f t="shared" si="14"/>
        <v>3314.4492894004261</v>
      </c>
      <c r="AC47" s="38">
        <f t="shared" si="4"/>
        <v>6986.6482185033101</v>
      </c>
      <c r="AD47" s="13" t="e">
        <f>SUM(#REF!,#REF!)</f>
        <v>#REF!</v>
      </c>
      <c r="AE47" s="103" t="e">
        <f>SUM(#REF!)</f>
        <v>#REF!</v>
      </c>
      <c r="AF47" s="13" t="e">
        <f t="shared" si="15"/>
        <v>#REF!</v>
      </c>
      <c r="AG47" s="13" t="e">
        <f>SUM(#REF!,#REF!)</f>
        <v>#REF!</v>
      </c>
    </row>
    <row r="48" spans="1:33" x14ac:dyDescent="0.2">
      <c r="A48" s="52" t="s">
        <v>75</v>
      </c>
      <c r="B48" s="37">
        <f>'Births holistic'!B46/'Births holistic'!B37</f>
        <v>0.48289152300318045</v>
      </c>
      <c r="C48" s="38">
        <f>'Births holistic'!C46</f>
        <v>13.180098039616219</v>
      </c>
      <c r="D48" s="37">
        <f>'Births holistic'!D46/'Births holistic'!D37</f>
        <v>0.48289152300318045</v>
      </c>
      <c r="E48" s="38">
        <f>'Births holistic'!E46</f>
        <v>13.180098039616219</v>
      </c>
      <c r="F48" s="65">
        <f>'Births holistic'!F46</f>
        <v>0.96578304600636089</v>
      </c>
      <c r="G48" s="35">
        <f>'Births holistic'!H45/'Births holistic'!H37</f>
        <v>10.169785651792871</v>
      </c>
      <c r="H48" s="36">
        <f>'Births holistic'!I45/'Births holistic'!I37</f>
        <v>30.509356955378614</v>
      </c>
      <c r="I48" s="65">
        <f t="shared" si="18"/>
        <v>0</v>
      </c>
      <c r="J48" s="65">
        <f>'Births holistic'!L46</f>
        <v>1.4486745690095413</v>
      </c>
      <c r="M48">
        <v>47</v>
      </c>
      <c r="N48" s="37">
        <f t="shared" si="5"/>
        <v>2079.7578029187598</v>
      </c>
      <c r="O48" s="13">
        <f t="shared" si="6"/>
        <v>61703.611498036051</v>
      </c>
      <c r="P48" s="13">
        <f t="shared" si="7"/>
        <v>3392.6006007493143</v>
      </c>
      <c r="Q48" s="13">
        <f t="shared" si="8"/>
        <v>6986.6482185033092</v>
      </c>
      <c r="R48" s="37">
        <f t="shared" si="9"/>
        <v>2099.1302746062988</v>
      </c>
      <c r="S48" s="13">
        <f t="shared" si="0"/>
        <v>122279.90504110277</v>
      </c>
      <c r="T48" s="13">
        <f t="shared" si="10"/>
        <v>4700.8303818638051</v>
      </c>
      <c r="U48" s="38">
        <f t="shared" si="1"/>
        <v>6986.6482185033092</v>
      </c>
      <c r="V48" s="37">
        <f t="shared" si="11"/>
        <v>3190.9332338779986</v>
      </c>
      <c r="W48" s="13">
        <f t="shared" si="2"/>
        <v>61139.952520551386</v>
      </c>
      <c r="X48" s="13">
        <f t="shared" si="12"/>
        <v>4491.7832875067515</v>
      </c>
      <c r="Y48" s="38">
        <f t="shared" si="3"/>
        <v>6986.6482185033092</v>
      </c>
      <c r="Z48" s="37">
        <f t="shared" si="17"/>
        <v>2078.7708296258752</v>
      </c>
      <c r="AA48" s="13">
        <f t="shared" si="13"/>
        <v>56841.209149629343</v>
      </c>
      <c r="AB48" s="13">
        <f t="shared" si="14"/>
        <v>3288.1582583413929</v>
      </c>
      <c r="AC48" s="38">
        <f t="shared" si="4"/>
        <v>6986.6482185033101</v>
      </c>
      <c r="AD48" s="13" t="e">
        <f>SUM(#REF!,#REF!)</f>
        <v>#REF!</v>
      </c>
      <c r="AE48" s="103" t="e">
        <f>SUM(#REF!)</f>
        <v>#REF!</v>
      </c>
      <c r="AF48" s="13" t="e">
        <f t="shared" si="15"/>
        <v>#REF!</v>
      </c>
      <c r="AG48" s="13" t="e">
        <f>SUM(#REF!,#REF!)</f>
        <v>#REF!</v>
      </c>
    </row>
    <row r="49" spans="1:33" x14ac:dyDescent="0.2">
      <c r="A49" s="52" t="s">
        <v>215</v>
      </c>
      <c r="B49" s="37">
        <f>'Births holistic'!B47</f>
        <v>0</v>
      </c>
      <c r="C49" s="38">
        <f>'Births holistic'!C47</f>
        <v>4.9993475322682217</v>
      </c>
      <c r="D49" s="37">
        <f>'Births holistic'!D47</f>
        <v>0</v>
      </c>
      <c r="E49" s="38">
        <f>'Births holistic'!E47</f>
        <v>4.9993475322682217</v>
      </c>
      <c r="F49" s="65">
        <f>'Births holistic'!F47</f>
        <v>0</v>
      </c>
      <c r="G49" s="35">
        <f>'Births holistic'!H46/'Births holistic'!H38</f>
        <v>0.48289152300318045</v>
      </c>
      <c r="H49" s="36">
        <f>'Births holistic'!I46/'Births holistic'!I38</f>
        <v>4.393366013205406</v>
      </c>
      <c r="I49" s="65">
        <f t="shared" si="18"/>
        <v>0</v>
      </c>
      <c r="J49" s="65">
        <f>'Births holistic'!L47</f>
        <v>0</v>
      </c>
      <c r="M49">
        <v>48</v>
      </c>
      <c r="N49" s="37">
        <f t="shared" si="5"/>
        <v>2079.7578029187598</v>
      </c>
      <c r="O49" s="13">
        <f t="shared" si="6"/>
        <v>61703.611498036051</v>
      </c>
      <c r="P49" s="13">
        <f t="shared" si="7"/>
        <v>3365.2497091278442</v>
      </c>
      <c r="Q49" s="13">
        <f t="shared" si="8"/>
        <v>6986.6482185033092</v>
      </c>
      <c r="R49" s="37">
        <f t="shared" si="9"/>
        <v>2099.1302746062988</v>
      </c>
      <c r="S49" s="13">
        <f t="shared" si="0"/>
        <v>122279.90504110277</v>
      </c>
      <c r="T49" s="13">
        <f t="shared" si="10"/>
        <v>4646.6282962959394</v>
      </c>
      <c r="U49" s="38">
        <f t="shared" si="1"/>
        <v>6986.6482185033092</v>
      </c>
      <c r="V49" s="37">
        <f t="shared" si="11"/>
        <v>3190.9332338779986</v>
      </c>
      <c r="W49" s="13">
        <f t="shared" si="2"/>
        <v>61139.952520551386</v>
      </c>
      <c r="X49" s="13">
        <f t="shared" si="12"/>
        <v>4464.6822447228187</v>
      </c>
      <c r="Y49" s="38">
        <f t="shared" si="3"/>
        <v>6986.6482185033092</v>
      </c>
      <c r="Z49" s="37">
        <f t="shared" si="17"/>
        <v>2078.7708296258752</v>
      </c>
      <c r="AA49" s="13">
        <f t="shared" si="13"/>
        <v>56841.209149629343</v>
      </c>
      <c r="AB49" s="13">
        <f t="shared" si="14"/>
        <v>3262.9626869098201</v>
      </c>
      <c r="AC49" s="38">
        <f t="shared" si="4"/>
        <v>6986.6482185033101</v>
      </c>
      <c r="AD49" s="13" t="e">
        <f>SUM(#REF!,#REF!)</f>
        <v>#REF!</v>
      </c>
      <c r="AE49" s="103" t="e">
        <f>SUM(#REF!)</f>
        <v>#REF!</v>
      </c>
      <c r="AF49" s="13" t="e">
        <f t="shared" si="15"/>
        <v>#REF!</v>
      </c>
      <c r="AG49" s="13" t="e">
        <f>SUM(#REF!,#REF!)</f>
        <v>#REF!</v>
      </c>
    </row>
    <row r="50" spans="1:33" x14ac:dyDescent="0.2">
      <c r="A50" s="52" t="s">
        <v>95</v>
      </c>
      <c r="B50" s="185">
        <f>'Births holistic'!C48</f>
        <v>247.00246654824164</v>
      </c>
      <c r="C50" s="186"/>
      <c r="D50" s="185">
        <f>'Births holistic'!E48</f>
        <v>515.37152995144868</v>
      </c>
      <c r="E50" s="187"/>
      <c r="F50" s="65">
        <f>'Births holistic'!F48</f>
        <v>95.135676668493261</v>
      </c>
      <c r="G50" s="185">
        <f>'Births holistic'!I48</f>
        <v>92.20255112593992</v>
      </c>
      <c r="H50" s="187"/>
      <c r="I50" s="65">
        <f t="shared" si="18"/>
        <v>5.6772349545232395</v>
      </c>
      <c r="J50" s="65">
        <f>'Births holistic'!L48</f>
        <v>152.03152033305821</v>
      </c>
      <c r="M50">
        <v>49</v>
      </c>
      <c r="N50" s="37">
        <f t="shared" si="5"/>
        <v>2079.7578029187598</v>
      </c>
      <c r="O50" s="13">
        <f t="shared" si="6"/>
        <v>61703.611498036051</v>
      </c>
      <c r="P50" s="13">
        <f t="shared" si="7"/>
        <v>3339.0151804296993</v>
      </c>
      <c r="Q50" s="13">
        <f t="shared" si="8"/>
        <v>6986.6482185033092</v>
      </c>
      <c r="R50" s="37">
        <f t="shared" si="9"/>
        <v>2099.1302746062988</v>
      </c>
      <c r="S50" s="13">
        <f t="shared" si="0"/>
        <v>122279.90504110277</v>
      </c>
      <c r="T50" s="13">
        <f t="shared" si="10"/>
        <v>4594.6385407512535</v>
      </c>
      <c r="U50" s="38">
        <f t="shared" si="1"/>
        <v>6986.6482185033092</v>
      </c>
      <c r="V50" s="37">
        <f t="shared" si="11"/>
        <v>3190.9332338779986</v>
      </c>
      <c r="W50" s="13">
        <f t="shared" si="2"/>
        <v>61139.952520551386</v>
      </c>
      <c r="X50" s="13">
        <f t="shared" si="12"/>
        <v>4438.6873669504757</v>
      </c>
      <c r="Y50" s="38">
        <f t="shared" si="3"/>
        <v>6986.6482185033092</v>
      </c>
      <c r="Z50" s="37">
        <f t="shared" si="17"/>
        <v>2078.7708296258752</v>
      </c>
      <c r="AA50" s="13">
        <f t="shared" si="13"/>
        <v>56841.209149629343</v>
      </c>
      <c r="AB50" s="13">
        <f t="shared" si="14"/>
        <v>3238.7955061489229</v>
      </c>
      <c r="AC50" s="38">
        <f t="shared" si="4"/>
        <v>6986.6482185033101</v>
      </c>
      <c r="AD50" s="13" t="e">
        <f>SUM(#REF!,#REF!)</f>
        <v>#REF!</v>
      </c>
      <c r="AE50" s="103" t="e">
        <f>SUM(#REF!)</f>
        <v>#REF!</v>
      </c>
      <c r="AF50" s="13" t="e">
        <f t="shared" si="15"/>
        <v>#REF!</v>
      </c>
      <c r="AG50" s="13" t="e">
        <f>SUM(#REF!,#REF!)</f>
        <v>#REF!</v>
      </c>
    </row>
    <row r="51" spans="1:33" x14ac:dyDescent="0.2">
      <c r="A51" s="52" t="s">
        <v>252</v>
      </c>
      <c r="B51" s="188">
        <f>'Births holistic'!C49</f>
        <v>1101.429145986488</v>
      </c>
      <c r="C51" s="189"/>
      <c r="D51" s="188">
        <f>'Births holistic'!E49</f>
        <v>2298.1358527822963</v>
      </c>
      <c r="E51" s="190"/>
      <c r="F51" s="66">
        <f>'Births holistic'!F49</f>
        <v>424.22737137064075</v>
      </c>
      <c r="G51" s="188">
        <f>'Births holistic'!I49</f>
        <v>411.14802845333151</v>
      </c>
      <c r="H51" s="190"/>
      <c r="I51" s="66">
        <f t="shared" si="18"/>
        <v>0</v>
      </c>
      <c r="J51" s="66">
        <f>'Births holistic'!L49</f>
        <v>677.93633781694621</v>
      </c>
      <c r="M51">
        <v>50</v>
      </c>
      <c r="N51" s="37">
        <f t="shared" si="5"/>
        <v>2079.7578029187598</v>
      </c>
      <c r="O51" s="13">
        <f t="shared" si="6"/>
        <v>61703.611498036051</v>
      </c>
      <c r="P51" s="13">
        <f t="shared" si="7"/>
        <v>3313.8300328794808</v>
      </c>
      <c r="Q51" s="13">
        <f t="shared" si="8"/>
        <v>6986.6482185033092</v>
      </c>
      <c r="R51" s="37">
        <f t="shared" si="9"/>
        <v>2099.1302746062988</v>
      </c>
      <c r="S51" s="13">
        <f t="shared" si="0"/>
        <v>122279.90504110277</v>
      </c>
      <c r="T51" s="13">
        <f t="shared" si="10"/>
        <v>4544.7283754283544</v>
      </c>
      <c r="U51" s="38">
        <f t="shared" si="1"/>
        <v>6986.6482185033092</v>
      </c>
      <c r="V51" s="37">
        <f t="shared" si="11"/>
        <v>3190.9332338779986</v>
      </c>
      <c r="W51" s="13">
        <f t="shared" si="2"/>
        <v>61139.952520551386</v>
      </c>
      <c r="X51" s="13">
        <f t="shared" si="12"/>
        <v>4413.7322842890262</v>
      </c>
      <c r="Y51" s="38">
        <f t="shared" si="3"/>
        <v>6986.6482185033092</v>
      </c>
      <c r="Z51" s="37">
        <f t="shared" si="17"/>
        <v>2078.7708296258752</v>
      </c>
      <c r="AA51" s="13">
        <f t="shared" si="13"/>
        <v>56841.209149629343</v>
      </c>
      <c r="AB51" s="13">
        <f t="shared" si="14"/>
        <v>3215.5950126184621</v>
      </c>
      <c r="AC51" s="38">
        <f t="shared" si="4"/>
        <v>6986.6482185033101</v>
      </c>
      <c r="AD51" s="13" t="e">
        <f>SUM(#REF!,#REF!)</f>
        <v>#REF!</v>
      </c>
      <c r="AE51" s="103" t="e">
        <f>SUM(#REF!)</f>
        <v>#REF!</v>
      </c>
      <c r="AF51" s="13" t="e">
        <f t="shared" si="15"/>
        <v>#REF!</v>
      </c>
      <c r="AG51" s="13" t="e">
        <f>SUM(#REF!,#REF!)</f>
        <v>#REF!</v>
      </c>
    </row>
    <row r="52" spans="1:33" x14ac:dyDescent="0.2">
      <c r="A52" s="52"/>
      <c r="B52" s="13"/>
      <c r="C52" s="13"/>
      <c r="D52" s="13"/>
      <c r="E52" s="13"/>
      <c r="F52" s="13"/>
      <c r="I52" s="13"/>
      <c r="J52" s="13"/>
      <c r="M52">
        <v>51</v>
      </c>
      <c r="N52" s="37">
        <f t="shared" si="5"/>
        <v>2079.7578029187598</v>
      </c>
      <c r="O52" s="13">
        <f t="shared" si="6"/>
        <v>61703.611498036051</v>
      </c>
      <c r="P52" s="13">
        <f t="shared" si="7"/>
        <v>3289.6325381743686</v>
      </c>
      <c r="Q52" s="13">
        <f t="shared" si="8"/>
        <v>6986.6482185033092</v>
      </c>
      <c r="R52" s="37">
        <f t="shared" si="9"/>
        <v>2099.1302746062988</v>
      </c>
      <c r="S52" s="13">
        <f t="shared" si="0"/>
        <v>122279.90504110277</v>
      </c>
      <c r="T52" s="13">
        <f t="shared" si="10"/>
        <v>4496.7754714906669</v>
      </c>
      <c r="U52" s="38">
        <f t="shared" si="1"/>
        <v>6986.6482185033092</v>
      </c>
      <c r="V52" s="37">
        <f t="shared" si="11"/>
        <v>3190.9332338779986</v>
      </c>
      <c r="W52" s="13">
        <f t="shared" si="2"/>
        <v>61139.952520551386</v>
      </c>
      <c r="X52" s="13">
        <f t="shared" si="12"/>
        <v>4389.7558323201829</v>
      </c>
      <c r="Y52" s="38">
        <f t="shared" si="3"/>
        <v>6986.6482185033092</v>
      </c>
      <c r="Z52" s="37">
        <f t="shared" si="17"/>
        <v>2078.7708296258752</v>
      </c>
      <c r="AA52" s="13">
        <f t="shared" si="13"/>
        <v>56841.209149629343</v>
      </c>
      <c r="AB52" s="13">
        <f t="shared" si="14"/>
        <v>3193.3043423637055</v>
      </c>
      <c r="AC52" s="38">
        <f t="shared" si="4"/>
        <v>6986.6482185033101</v>
      </c>
      <c r="AD52" s="13" t="e">
        <f>SUM(#REF!,#REF!)</f>
        <v>#REF!</v>
      </c>
      <c r="AE52" s="103" t="e">
        <f>SUM(#REF!)</f>
        <v>#REF!</v>
      </c>
      <c r="AF52" s="13" t="e">
        <f t="shared" si="15"/>
        <v>#REF!</v>
      </c>
      <c r="AG52" s="13" t="e">
        <f>SUM(#REF!,#REF!)</f>
        <v>#REF!</v>
      </c>
    </row>
    <row r="53" spans="1:33" x14ac:dyDescent="0.2">
      <c r="M53">
        <v>52</v>
      </c>
      <c r="N53" s="37">
        <f t="shared" si="5"/>
        <v>2079.7578029187598</v>
      </c>
      <c r="O53" s="13">
        <f t="shared" si="6"/>
        <v>61703.611498036051</v>
      </c>
      <c r="P53" s="13">
        <f t="shared" si="7"/>
        <v>3266.36571634253</v>
      </c>
      <c r="Q53" s="13">
        <f t="shared" si="8"/>
        <v>6986.6482185033092</v>
      </c>
      <c r="R53" s="37">
        <f t="shared" si="9"/>
        <v>2099.1302746062988</v>
      </c>
      <c r="S53" s="13">
        <f t="shared" si="0"/>
        <v>122279.90504110277</v>
      </c>
      <c r="T53" s="13">
        <f t="shared" si="10"/>
        <v>4450.6669100121217</v>
      </c>
      <c r="U53" s="38">
        <f t="shared" si="1"/>
        <v>6986.6482185033092</v>
      </c>
      <c r="V53" s="37">
        <f t="shared" si="11"/>
        <v>3190.9332338779986</v>
      </c>
      <c r="W53" s="13">
        <f t="shared" si="2"/>
        <v>61139.952520551386</v>
      </c>
      <c r="X53" s="13">
        <f t="shared" si="12"/>
        <v>4366.7015515809098</v>
      </c>
      <c r="Y53" s="38">
        <f t="shared" si="3"/>
        <v>6986.6482185033092</v>
      </c>
      <c r="Z53" s="37">
        <f t="shared" si="17"/>
        <v>2078.7708296258752</v>
      </c>
      <c r="AA53" s="13">
        <f t="shared" si="13"/>
        <v>56841.209149629343</v>
      </c>
      <c r="AB53" s="13">
        <f t="shared" si="14"/>
        <v>3171.8710055802858</v>
      </c>
      <c r="AC53" s="38">
        <f t="shared" si="4"/>
        <v>6986.6482185033101</v>
      </c>
      <c r="AD53" s="13" t="e">
        <f>SUM(#REF!,#REF!)</f>
        <v>#REF!</v>
      </c>
      <c r="AE53" s="103" t="e">
        <f>SUM(#REF!)</f>
        <v>#REF!</v>
      </c>
      <c r="AF53" s="13" t="e">
        <f t="shared" si="15"/>
        <v>#REF!</v>
      </c>
      <c r="AG53" s="13" t="e">
        <f>SUM(#REF!,#REF!)</f>
        <v>#REF!</v>
      </c>
    </row>
    <row r="54" spans="1:33" x14ac:dyDescent="0.2">
      <c r="M54">
        <v>53</v>
      </c>
      <c r="N54" s="37">
        <f t="shared" si="5"/>
        <v>2079.7578029187598</v>
      </c>
      <c r="O54" s="13">
        <f t="shared" si="6"/>
        <v>61703.611498036051</v>
      </c>
      <c r="P54" s="13">
        <f t="shared" si="7"/>
        <v>3243.9768877873648</v>
      </c>
      <c r="Q54" s="13">
        <f t="shared" si="8"/>
        <v>6986.6482185033092</v>
      </c>
      <c r="R54" s="37">
        <f t="shared" si="9"/>
        <v>2099.1302746062988</v>
      </c>
      <c r="S54" s="13">
        <f t="shared" si="0"/>
        <v>122279.90504110277</v>
      </c>
      <c r="T54" s="13">
        <f t="shared" si="10"/>
        <v>4406.2982942497474</v>
      </c>
      <c r="U54" s="38">
        <f t="shared" si="1"/>
        <v>6986.6482185033092</v>
      </c>
      <c r="V54" s="37">
        <f t="shared" si="11"/>
        <v>3190.9332338779986</v>
      </c>
      <c r="W54" s="13">
        <f t="shared" si="2"/>
        <v>61139.952520551386</v>
      </c>
      <c r="X54" s="13">
        <f t="shared" si="12"/>
        <v>4344.5172436997227</v>
      </c>
      <c r="Y54" s="38">
        <f t="shared" si="3"/>
        <v>6986.6482185033092</v>
      </c>
      <c r="Z54" s="37">
        <f t="shared" si="17"/>
        <v>2078.7708296258752</v>
      </c>
      <c r="AA54" s="13">
        <f t="shared" si="13"/>
        <v>56841.209149629343</v>
      </c>
      <c r="AB54" s="13">
        <f t="shared" si="14"/>
        <v>3151.2464739585043</v>
      </c>
      <c r="AC54" s="38">
        <f t="shared" si="4"/>
        <v>6986.6482185033101</v>
      </c>
      <c r="AD54" s="13" t="e">
        <f>SUM(#REF!,#REF!)</f>
        <v>#REF!</v>
      </c>
      <c r="AE54" s="103" t="e">
        <f>SUM(#REF!)</f>
        <v>#REF!</v>
      </c>
      <c r="AF54" s="13" t="e">
        <f t="shared" si="15"/>
        <v>#REF!</v>
      </c>
      <c r="AG54" s="13" t="e">
        <f>SUM(#REF!,#REF!)</f>
        <v>#REF!</v>
      </c>
    </row>
    <row r="55" spans="1:33" x14ac:dyDescent="0.2">
      <c r="M55">
        <v>54</v>
      </c>
      <c r="N55" s="37">
        <f t="shared" si="5"/>
        <v>2079.7578029187598</v>
      </c>
      <c r="O55" s="13">
        <f t="shared" si="6"/>
        <v>61703.611498036051</v>
      </c>
      <c r="P55" s="13">
        <f t="shared" si="7"/>
        <v>3222.4172751046126</v>
      </c>
      <c r="Q55" s="13">
        <f t="shared" si="8"/>
        <v>6986.6482185033092</v>
      </c>
      <c r="R55" s="37">
        <f t="shared" si="9"/>
        <v>2099.1302746062988</v>
      </c>
      <c r="S55" s="13">
        <f t="shared" si="0"/>
        <v>122279.90504110277</v>
      </c>
      <c r="T55" s="13">
        <f t="shared" si="10"/>
        <v>4363.5729605526467</v>
      </c>
      <c r="U55" s="38">
        <f t="shared" si="1"/>
        <v>6986.6482185033092</v>
      </c>
      <c r="V55" s="37">
        <f t="shared" si="11"/>
        <v>3190.9332338779986</v>
      </c>
      <c r="W55" s="13">
        <f t="shared" si="2"/>
        <v>61139.952520551386</v>
      </c>
      <c r="X55" s="13">
        <f t="shared" si="12"/>
        <v>4323.1545768511724</v>
      </c>
      <c r="Y55" s="38">
        <f t="shared" si="3"/>
        <v>6986.6482185033092</v>
      </c>
      <c r="Z55" s="37">
        <f t="shared" si="17"/>
        <v>2078.7708296258752</v>
      </c>
      <c r="AA55" s="13">
        <f t="shared" si="13"/>
        <v>56841.209149629343</v>
      </c>
      <c r="AB55" s="13">
        <f t="shared" si="14"/>
        <v>3131.3858138782707</v>
      </c>
      <c r="AC55" s="38">
        <f t="shared" si="4"/>
        <v>6986.6482185033101</v>
      </c>
      <c r="AD55" s="13" t="e">
        <f>SUM(#REF!,#REF!)</f>
        <v>#REF!</v>
      </c>
      <c r="AE55" s="103" t="e">
        <f>SUM(#REF!)</f>
        <v>#REF!</v>
      </c>
      <c r="AF55" s="13" t="e">
        <f t="shared" si="15"/>
        <v>#REF!</v>
      </c>
      <c r="AG55" s="13" t="e">
        <f>SUM(#REF!,#REF!)</f>
        <v>#REF!</v>
      </c>
    </row>
    <row r="56" spans="1:33" x14ac:dyDescent="0.2">
      <c r="M56">
        <v>55</v>
      </c>
      <c r="N56" s="37">
        <f t="shared" si="5"/>
        <v>2079.7578029187598</v>
      </c>
      <c r="O56" s="13">
        <f t="shared" si="6"/>
        <v>61703.611498036051</v>
      </c>
      <c r="P56" s="13">
        <f t="shared" si="7"/>
        <v>3201.641648337597</v>
      </c>
      <c r="Q56" s="13">
        <f t="shared" si="8"/>
        <v>6986.6482185033092</v>
      </c>
      <c r="R56" s="37">
        <f t="shared" si="9"/>
        <v>2099.1302746062988</v>
      </c>
      <c r="S56" s="13">
        <f t="shared" si="0"/>
        <v>122279.90504110277</v>
      </c>
      <c r="T56" s="13">
        <f t="shared" si="10"/>
        <v>4322.4012753536217</v>
      </c>
      <c r="U56" s="38">
        <f t="shared" si="1"/>
        <v>6986.6482185033092</v>
      </c>
      <c r="V56" s="37">
        <f t="shared" si="11"/>
        <v>3190.9332338779986</v>
      </c>
      <c r="W56" s="13">
        <f t="shared" si="2"/>
        <v>61139.952520551386</v>
      </c>
      <c r="X56" s="13">
        <f t="shared" si="12"/>
        <v>4302.5687342516603</v>
      </c>
      <c r="Y56" s="38">
        <f t="shared" si="3"/>
        <v>6986.6482185033092</v>
      </c>
      <c r="Z56" s="37">
        <f t="shared" si="17"/>
        <v>2078.7708296258752</v>
      </c>
      <c r="AA56" s="13">
        <f t="shared" si="13"/>
        <v>56841.209149629343</v>
      </c>
      <c r="AB56" s="13">
        <f t="shared" si="14"/>
        <v>3112.2473596191358</v>
      </c>
      <c r="AC56" s="38">
        <f t="shared" si="4"/>
        <v>6986.6482185033101</v>
      </c>
      <c r="AD56" s="13" t="e">
        <f>SUM(#REF!,#REF!)</f>
        <v>#REF!</v>
      </c>
      <c r="AE56" s="103" t="e">
        <f>SUM(#REF!)</f>
        <v>#REF!</v>
      </c>
      <c r="AF56" s="13" t="e">
        <f t="shared" si="15"/>
        <v>#REF!</v>
      </c>
      <c r="AG56" s="13" t="e">
        <f>SUM(#REF!,#REF!)</f>
        <v>#REF!</v>
      </c>
    </row>
    <row r="57" spans="1:33" x14ac:dyDescent="0.2">
      <c r="M57">
        <v>56</v>
      </c>
      <c r="N57" s="37">
        <f t="shared" si="5"/>
        <v>2079.7578029187598</v>
      </c>
      <c r="O57" s="13">
        <f t="shared" si="6"/>
        <v>61703.611498036051</v>
      </c>
      <c r="P57" s="13">
        <f t="shared" si="7"/>
        <v>3181.6080082408321</v>
      </c>
      <c r="Q57" s="13">
        <f t="shared" si="8"/>
        <v>6986.6482185033092</v>
      </c>
      <c r="R57" s="37">
        <f t="shared" si="9"/>
        <v>2099.1302746062988</v>
      </c>
      <c r="S57" s="13">
        <f t="shared" si="0"/>
        <v>122279.90504110277</v>
      </c>
      <c r="T57" s="13">
        <f t="shared" si="10"/>
        <v>4282.700007483134</v>
      </c>
      <c r="U57" s="38">
        <f t="shared" si="1"/>
        <v>6986.6482185033092</v>
      </c>
      <c r="V57" s="37">
        <f t="shared" si="11"/>
        <v>3190.9332338779986</v>
      </c>
      <c r="W57" s="13">
        <f t="shared" si="2"/>
        <v>61139.952520551386</v>
      </c>
      <c r="X57" s="13">
        <f t="shared" si="12"/>
        <v>4282.718100316416</v>
      </c>
      <c r="Y57" s="38">
        <f t="shared" si="3"/>
        <v>6986.6482185033092</v>
      </c>
      <c r="Z57" s="37">
        <f t="shared" si="17"/>
        <v>2078.7708296258752</v>
      </c>
      <c r="AA57" s="13">
        <f t="shared" si="13"/>
        <v>56841.209149629343</v>
      </c>
      <c r="AB57" s="13">
        <f t="shared" si="14"/>
        <v>3093.7924215835419</v>
      </c>
      <c r="AC57" s="38">
        <f t="shared" si="4"/>
        <v>6986.6482185033101</v>
      </c>
      <c r="AD57" s="13" t="e">
        <f>SUM(#REF!,#REF!)</f>
        <v>#REF!</v>
      </c>
      <c r="AE57" s="103" t="e">
        <f>SUM(#REF!)</f>
        <v>#REF!</v>
      </c>
      <c r="AF57" s="13" t="e">
        <f t="shared" si="15"/>
        <v>#REF!</v>
      </c>
      <c r="AG57" s="13" t="e">
        <f>SUM(#REF!,#REF!)</f>
        <v>#REF!</v>
      </c>
    </row>
    <row r="58" spans="1:33" x14ac:dyDescent="0.2">
      <c r="M58">
        <v>57</v>
      </c>
      <c r="N58" s="37">
        <f t="shared" si="5"/>
        <v>2079.7578029187598</v>
      </c>
      <c r="O58" s="13">
        <f t="shared" si="6"/>
        <v>61703.611498036051</v>
      </c>
      <c r="P58" s="13">
        <f t="shared" si="7"/>
        <v>3162.2773028843048</v>
      </c>
      <c r="Q58" s="13">
        <f t="shared" si="8"/>
        <v>6986.6482185033092</v>
      </c>
      <c r="R58" s="37">
        <f t="shared" si="9"/>
        <v>2099.1302746062988</v>
      </c>
      <c r="S58" s="13">
        <f t="shared" si="0"/>
        <v>122279.90504110277</v>
      </c>
      <c r="T58" s="13">
        <f t="shared" si="10"/>
        <v>4244.3917665554709</v>
      </c>
      <c r="U58" s="38">
        <f t="shared" si="1"/>
        <v>6986.6482185033092</v>
      </c>
      <c r="V58" s="37">
        <f t="shared" si="11"/>
        <v>3190.9332338779986</v>
      </c>
      <c r="W58" s="13">
        <f t="shared" si="2"/>
        <v>61139.952520551386</v>
      </c>
      <c r="X58" s="13">
        <f t="shared" si="12"/>
        <v>4263.5639798525845</v>
      </c>
      <c r="Y58" s="38">
        <f t="shared" si="3"/>
        <v>6986.6482185033092</v>
      </c>
      <c r="Z58" s="37">
        <f t="shared" si="17"/>
        <v>2078.7708296258752</v>
      </c>
      <c r="AA58" s="13">
        <f t="shared" si="13"/>
        <v>56841.209149629343</v>
      </c>
      <c r="AB58" s="13">
        <f t="shared" si="14"/>
        <v>3075.9850252334077</v>
      </c>
      <c r="AC58" s="38">
        <f t="shared" si="4"/>
        <v>6986.6482185033101</v>
      </c>
      <c r="AD58" s="13" t="e">
        <f>SUM(#REF!,#REF!)</f>
        <v>#REF!</v>
      </c>
      <c r="AE58" s="103" t="e">
        <f>SUM(#REF!)</f>
        <v>#REF!</v>
      </c>
      <c r="AF58" s="13" t="e">
        <f t="shared" si="15"/>
        <v>#REF!</v>
      </c>
      <c r="AG58" s="13" t="e">
        <f>SUM(#REF!,#REF!)</f>
        <v>#REF!</v>
      </c>
    </row>
    <row r="59" spans="1:33" x14ac:dyDescent="0.2">
      <c r="M59">
        <v>58</v>
      </c>
      <c r="N59" s="37">
        <f t="shared" si="5"/>
        <v>2079.7578029187598</v>
      </c>
      <c r="O59" s="13">
        <f t="shared" si="6"/>
        <v>61703.611498036051</v>
      </c>
      <c r="P59" s="13">
        <f t="shared" si="7"/>
        <v>3143.6131735745539</v>
      </c>
      <c r="Q59" s="13">
        <f t="shared" si="8"/>
        <v>6986.6482185033092</v>
      </c>
      <c r="R59" s="37">
        <f t="shared" si="9"/>
        <v>2099.1302746062988</v>
      </c>
      <c r="S59" s="13">
        <f t="shared" si="0"/>
        <v>122279.90504110277</v>
      </c>
      <c r="T59" s="13">
        <f t="shared" si="10"/>
        <v>4207.4044994528977</v>
      </c>
      <c r="U59" s="38">
        <f t="shared" si="1"/>
        <v>6986.6482185033092</v>
      </c>
      <c r="V59" s="37">
        <f t="shared" si="11"/>
        <v>3190.9332338779986</v>
      </c>
      <c r="W59" s="13">
        <f t="shared" si="2"/>
        <v>61139.952520551386</v>
      </c>
      <c r="X59" s="13">
        <f t="shared" si="12"/>
        <v>4245.0703463012978</v>
      </c>
      <c r="Y59" s="38">
        <f t="shared" si="3"/>
        <v>6986.6482185033092</v>
      </c>
      <c r="Z59" s="37">
        <f t="shared" si="17"/>
        <v>2078.7708296258752</v>
      </c>
      <c r="AA59" s="13">
        <f t="shared" si="13"/>
        <v>56841.209149629343</v>
      </c>
      <c r="AB59" s="13">
        <f t="shared" si="14"/>
        <v>3058.7916770332777</v>
      </c>
      <c r="AC59" s="38">
        <f t="shared" si="4"/>
        <v>6986.6482185033101</v>
      </c>
      <c r="AD59" s="13" t="e">
        <f>SUM(#REF!,#REF!)</f>
        <v>#REF!</v>
      </c>
      <c r="AE59" s="103" t="e">
        <f>SUM(#REF!)</f>
        <v>#REF!</v>
      </c>
      <c r="AF59" s="13" t="e">
        <f t="shared" si="15"/>
        <v>#REF!</v>
      </c>
      <c r="AG59" s="13" t="e">
        <f>SUM(#REF!,#REF!)</f>
        <v>#REF!</v>
      </c>
    </row>
    <row r="60" spans="1:33" x14ac:dyDescent="0.2">
      <c r="M60">
        <v>59</v>
      </c>
      <c r="N60" s="37">
        <f t="shared" si="5"/>
        <v>2079.7578029187598</v>
      </c>
      <c r="O60" s="13">
        <f t="shared" si="6"/>
        <v>61703.611498036051</v>
      </c>
      <c r="P60" s="13">
        <f t="shared" si="7"/>
        <v>3125.5817266142858</v>
      </c>
      <c r="Q60" s="13">
        <f t="shared" si="8"/>
        <v>6986.6482185033092</v>
      </c>
      <c r="R60" s="37">
        <f t="shared" si="9"/>
        <v>2099.1302746062988</v>
      </c>
      <c r="S60" s="13">
        <f t="shared" si="0"/>
        <v>122279.90504110277</v>
      </c>
      <c r="T60" s="13">
        <f t="shared" si="10"/>
        <v>4171.6710380148197</v>
      </c>
      <c r="U60" s="38">
        <f t="shared" si="1"/>
        <v>6986.6482185033092</v>
      </c>
      <c r="V60" s="37">
        <f t="shared" si="11"/>
        <v>3190.9332338779986</v>
      </c>
      <c r="W60" s="13">
        <f t="shared" si="2"/>
        <v>61139.952520551386</v>
      </c>
      <c r="X60" s="13">
        <f t="shared" si="12"/>
        <v>4227.2036155822589</v>
      </c>
      <c r="Y60" s="38">
        <f t="shared" si="3"/>
        <v>6986.6482185033092</v>
      </c>
      <c r="Z60" s="37">
        <f t="shared" si="17"/>
        <v>2078.7708296258752</v>
      </c>
      <c r="AA60" s="13">
        <f t="shared" si="13"/>
        <v>56841.209149629343</v>
      </c>
      <c r="AB60" s="13">
        <f t="shared" si="14"/>
        <v>3042.1811541958641</v>
      </c>
      <c r="AC60" s="38">
        <f t="shared" si="4"/>
        <v>6986.6482185033101</v>
      </c>
      <c r="AD60" s="13" t="e">
        <f>SUM(#REF!,#REF!)</f>
        <v>#REF!</v>
      </c>
      <c r="AE60" s="103" t="e">
        <f>SUM(#REF!)</f>
        <v>#REF!</v>
      </c>
      <c r="AF60" s="13" t="e">
        <f t="shared" si="15"/>
        <v>#REF!</v>
      </c>
      <c r="AG60" s="13" t="e">
        <f>SUM(#REF!,#REF!)</f>
        <v>#REF!</v>
      </c>
    </row>
    <row r="61" spans="1:33" x14ac:dyDescent="0.2">
      <c r="M61">
        <v>60</v>
      </c>
      <c r="N61" s="37">
        <f t="shared" si="5"/>
        <v>2079.7578029187598</v>
      </c>
      <c r="O61" s="13">
        <f t="shared" si="6"/>
        <v>61703.611498036051</v>
      </c>
      <c r="P61" s="13">
        <f t="shared" si="7"/>
        <v>3108.1513278860275</v>
      </c>
      <c r="Q61" s="13">
        <f t="shared" si="8"/>
        <v>6986.6482185033092</v>
      </c>
      <c r="R61" s="37">
        <f t="shared" si="9"/>
        <v>2099.1302746062988</v>
      </c>
      <c r="S61" s="13">
        <f t="shared" si="0"/>
        <v>122279.90504110277</v>
      </c>
      <c r="T61" s="13">
        <f t="shared" si="10"/>
        <v>4137.1286919580116</v>
      </c>
      <c r="U61" s="38">
        <f t="shared" si="1"/>
        <v>6986.6482185033092</v>
      </c>
      <c r="V61" s="37">
        <f t="shared" si="11"/>
        <v>3190.9332338779986</v>
      </c>
      <c r="W61" s="13">
        <f t="shared" si="2"/>
        <v>61139.952520551386</v>
      </c>
      <c r="X61" s="13">
        <f t="shared" si="12"/>
        <v>4209.9324425538553</v>
      </c>
      <c r="Y61" s="38">
        <f t="shared" si="3"/>
        <v>6986.6482185033092</v>
      </c>
      <c r="Z61" s="37">
        <f t="shared" si="17"/>
        <v>2078.7708296258752</v>
      </c>
      <c r="AA61" s="13">
        <f t="shared" si="13"/>
        <v>56841.209149629343</v>
      </c>
      <c r="AB61" s="13">
        <f t="shared" si="14"/>
        <v>3026.1243154530312</v>
      </c>
      <c r="AC61" s="38">
        <f t="shared" si="4"/>
        <v>6986.6482185033101</v>
      </c>
      <c r="AD61" s="13" t="e">
        <f>SUM(#REF!,#REF!)</f>
        <v>#REF!</v>
      </c>
      <c r="AE61" s="103" t="e">
        <f>SUM(#REF!)</f>
        <v>#REF!</v>
      </c>
      <c r="AF61" s="13" t="e">
        <f t="shared" si="15"/>
        <v>#REF!</v>
      </c>
      <c r="AG61" s="13" t="e">
        <f>SUM(#REF!,#REF!)</f>
        <v>#REF!</v>
      </c>
    </row>
    <row r="62" spans="1:33" x14ac:dyDescent="0.2">
      <c r="M62">
        <v>61</v>
      </c>
      <c r="N62" s="37">
        <f t="shared" si="5"/>
        <v>2079.7578029187598</v>
      </c>
      <c r="O62" s="13">
        <f t="shared" si="6"/>
        <v>61703.611498036051</v>
      </c>
      <c r="P62" s="13">
        <f t="shared" si="7"/>
        <v>3091.2924176406623</v>
      </c>
      <c r="Q62" s="13">
        <f t="shared" si="8"/>
        <v>6986.6482185033092</v>
      </c>
      <c r="R62" s="37">
        <f t="shared" si="9"/>
        <v>2099.1302746062988</v>
      </c>
      <c r="S62" s="13">
        <f t="shared" si="0"/>
        <v>122279.90504110277</v>
      </c>
      <c r="T62" s="13">
        <f t="shared" si="10"/>
        <v>4103.7188818374916</v>
      </c>
      <c r="U62" s="38">
        <f t="shared" si="1"/>
        <v>6986.6482185033092</v>
      </c>
      <c r="V62" s="37">
        <f t="shared" si="11"/>
        <v>3190.9332338779986</v>
      </c>
      <c r="W62" s="13">
        <f t="shared" si="2"/>
        <v>61139.952520551386</v>
      </c>
      <c r="X62" s="13">
        <f t="shared" si="12"/>
        <v>4193.2275374935953</v>
      </c>
      <c r="Y62" s="38">
        <f t="shared" si="3"/>
        <v>6986.6482185033092</v>
      </c>
      <c r="Z62" s="37">
        <f t="shared" si="17"/>
        <v>2078.7708296258752</v>
      </c>
      <c r="AA62" s="13">
        <f t="shared" si="13"/>
        <v>56841.209149629343</v>
      </c>
      <c r="AB62" s="13">
        <f t="shared" si="14"/>
        <v>3010.593930439471</v>
      </c>
      <c r="AC62" s="38">
        <f t="shared" si="4"/>
        <v>6986.6482185033101</v>
      </c>
      <c r="AD62" s="13" t="e">
        <f>SUM(#REF!,#REF!)</f>
        <v>#REF!</v>
      </c>
      <c r="AE62" s="103" t="e">
        <f>SUM(#REF!)</f>
        <v>#REF!</v>
      </c>
      <c r="AF62" s="13" t="e">
        <f t="shared" si="15"/>
        <v>#REF!</v>
      </c>
      <c r="AG62" s="13" t="e">
        <f>SUM(#REF!,#REF!)</f>
        <v>#REF!</v>
      </c>
    </row>
    <row r="63" spans="1:33" x14ac:dyDescent="0.2">
      <c r="M63">
        <v>62</v>
      </c>
      <c r="N63" s="37">
        <f t="shared" si="5"/>
        <v>2079.7578029187598</v>
      </c>
      <c r="O63" s="13">
        <f t="shared" si="6"/>
        <v>61703.611498036051</v>
      </c>
      <c r="P63" s="13">
        <f t="shared" si="7"/>
        <v>3074.977343209664</v>
      </c>
      <c r="Q63" s="13">
        <f t="shared" si="8"/>
        <v>6986.6482185033092</v>
      </c>
      <c r="R63" s="37">
        <f t="shared" si="9"/>
        <v>2099.1302746062988</v>
      </c>
      <c r="S63" s="13">
        <f t="shared" si="0"/>
        <v>122279.90504110277</v>
      </c>
      <c r="T63" s="13">
        <f t="shared" si="10"/>
        <v>4071.3868075273112</v>
      </c>
      <c r="U63" s="38">
        <f t="shared" si="1"/>
        <v>6986.6482185033092</v>
      </c>
      <c r="V63" s="37">
        <f t="shared" si="11"/>
        <v>3190.9332338779986</v>
      </c>
      <c r="W63" s="13">
        <f t="shared" si="2"/>
        <v>61139.952520551386</v>
      </c>
      <c r="X63" s="13">
        <f t="shared" si="12"/>
        <v>4177.0615003385046</v>
      </c>
      <c r="Y63" s="38">
        <f t="shared" si="3"/>
        <v>6986.6482185033092</v>
      </c>
      <c r="Z63" s="37">
        <f t="shared" si="17"/>
        <v>2078.7708296258752</v>
      </c>
      <c r="AA63" s="13">
        <f t="shared" si="13"/>
        <v>56841.209149629343</v>
      </c>
      <c r="AB63" s="13">
        <f t="shared" si="14"/>
        <v>2995.5645255876389</v>
      </c>
      <c r="AC63" s="38">
        <f t="shared" si="4"/>
        <v>6986.6482185033101</v>
      </c>
      <c r="AD63" s="13" t="e">
        <f>SUM(#REF!,#REF!)</f>
        <v>#REF!</v>
      </c>
      <c r="AE63" s="103" t="e">
        <f>SUM(#REF!)</f>
        <v>#REF!</v>
      </c>
      <c r="AF63" s="13" t="e">
        <f t="shared" si="15"/>
        <v>#REF!</v>
      </c>
      <c r="AG63" s="13" t="e">
        <f>SUM(#REF!,#REF!)</f>
        <v>#REF!</v>
      </c>
    </row>
    <row r="64" spans="1:33" x14ac:dyDescent="0.2">
      <c r="M64">
        <v>63</v>
      </c>
      <c r="N64" s="37">
        <f t="shared" si="5"/>
        <v>2079.7578029187598</v>
      </c>
      <c r="O64" s="13">
        <f t="shared" si="6"/>
        <v>61703.611498036051</v>
      </c>
      <c r="P64" s="13">
        <f t="shared" si="7"/>
        <v>3059.1802076494905</v>
      </c>
      <c r="Q64" s="13">
        <f t="shared" si="8"/>
        <v>6986.6482185033092</v>
      </c>
      <c r="R64" s="37">
        <f t="shared" si="9"/>
        <v>2099.1302746062988</v>
      </c>
      <c r="S64" s="13">
        <f t="shared" si="0"/>
        <v>122279.90504110277</v>
      </c>
      <c r="T64" s="13">
        <f t="shared" si="10"/>
        <v>4040.0811482745967</v>
      </c>
      <c r="U64" s="38">
        <f t="shared" si="1"/>
        <v>6986.6482185033092</v>
      </c>
      <c r="V64" s="37">
        <f t="shared" si="11"/>
        <v>3190.9332338779986</v>
      </c>
      <c r="W64" s="13">
        <f t="shared" si="2"/>
        <v>61139.952520551386</v>
      </c>
      <c r="X64" s="13">
        <f t="shared" si="12"/>
        <v>4161.4086707121478</v>
      </c>
      <c r="Y64" s="38">
        <f t="shared" si="3"/>
        <v>6986.6482185033092</v>
      </c>
      <c r="Z64" s="37">
        <f t="shared" si="17"/>
        <v>2078.7708296258752</v>
      </c>
      <c r="AA64" s="13">
        <f t="shared" si="13"/>
        <v>56841.209149629343</v>
      </c>
      <c r="AB64" s="13">
        <f t="shared" si="14"/>
        <v>2981.0122446993569</v>
      </c>
      <c r="AC64" s="38">
        <f t="shared" si="4"/>
        <v>6986.6482185033101</v>
      </c>
      <c r="AD64" s="13" t="e">
        <f>SUM(#REF!,#REF!)</f>
        <v>#REF!</v>
      </c>
      <c r="AE64" s="103" t="e">
        <f>SUM(#REF!)</f>
        <v>#REF!</v>
      </c>
      <c r="AF64" s="13" t="e">
        <f t="shared" si="15"/>
        <v>#REF!</v>
      </c>
      <c r="AG64" s="13" t="e">
        <f>SUM(#REF!,#REF!)</f>
        <v>#REF!</v>
      </c>
    </row>
    <row r="65" spans="13:33" x14ac:dyDescent="0.2">
      <c r="M65">
        <v>64</v>
      </c>
      <c r="N65" s="37">
        <f t="shared" si="5"/>
        <v>2079.7578029187598</v>
      </c>
      <c r="O65" s="13">
        <f t="shared" si="6"/>
        <v>61703.611498036051</v>
      </c>
      <c r="P65" s="13">
        <f t="shared" si="7"/>
        <v>3043.876732575573</v>
      </c>
      <c r="Q65" s="13">
        <f t="shared" si="8"/>
        <v>6986.6482185033092</v>
      </c>
      <c r="R65" s="37">
        <f t="shared" si="9"/>
        <v>2099.1302746062988</v>
      </c>
      <c r="S65" s="13">
        <f t="shared" si="0"/>
        <v>122279.90504110277</v>
      </c>
      <c r="T65" s="13">
        <f t="shared" si="10"/>
        <v>4009.7537908735294</v>
      </c>
      <c r="U65" s="38">
        <f t="shared" si="1"/>
        <v>6986.6482185033092</v>
      </c>
      <c r="V65" s="37">
        <f t="shared" si="11"/>
        <v>3190.9332338779986</v>
      </c>
      <c r="W65" s="13">
        <f t="shared" si="2"/>
        <v>61139.952520551386</v>
      </c>
      <c r="X65" s="13">
        <f t="shared" si="12"/>
        <v>4146.2449920116142</v>
      </c>
      <c r="Y65" s="38">
        <f t="shared" si="3"/>
        <v>6986.6482185033092</v>
      </c>
      <c r="Z65" s="37">
        <f t="shared" si="17"/>
        <v>2078.7708296258752</v>
      </c>
      <c r="AA65" s="13">
        <f t="shared" si="13"/>
        <v>56841.209149629343</v>
      </c>
      <c r="AB65" s="13">
        <f t="shared" si="14"/>
        <v>2966.9147225888337</v>
      </c>
      <c r="AC65" s="38">
        <f t="shared" si="4"/>
        <v>6986.6482185033101</v>
      </c>
      <c r="AD65" s="13" t="e">
        <f>SUM(#REF!,#REF!)</f>
        <v>#REF!</v>
      </c>
      <c r="AE65" s="103" t="e">
        <f>SUM(#REF!)</f>
        <v>#REF!</v>
      </c>
      <c r="AF65" s="13" t="e">
        <f t="shared" si="15"/>
        <v>#REF!</v>
      </c>
      <c r="AG65" s="13" t="e">
        <f>SUM(#REF!,#REF!)</f>
        <v>#REF!</v>
      </c>
    </row>
    <row r="66" spans="13:33" x14ac:dyDescent="0.2">
      <c r="M66">
        <v>65</v>
      </c>
      <c r="N66" s="37">
        <f t="shared" ref="N66:N129" si="19">SUM($B$9:$B$13)</f>
        <v>2079.7578029187598</v>
      </c>
      <c r="O66" s="13">
        <f t="shared" ref="O66:O129" si="20">SUM($B$7:$B$8)</f>
        <v>61703.611498036051</v>
      </c>
      <c r="P66" s="13">
        <f t="shared" si="7"/>
        <v>3029.044133657776</v>
      </c>
      <c r="Q66" s="13">
        <f t="shared" si="8"/>
        <v>6986.6482185033092</v>
      </c>
      <c r="R66" s="37">
        <f t="shared" si="9"/>
        <v>2099.1302746062988</v>
      </c>
      <c r="S66" s="13">
        <f t="shared" ref="S66:S129" si="21">SUM($C$7:$C$8)</f>
        <v>122279.90504110277</v>
      </c>
      <c r="T66" s="13">
        <f t="shared" si="10"/>
        <v>3980.359582930957</v>
      </c>
      <c r="U66" s="38">
        <f t="shared" ref="U66:U129" si="22">SUM($C$9:$C$10,$C$13:$C$14)</f>
        <v>6986.6482185033092</v>
      </c>
      <c r="V66" s="37">
        <f t="shared" si="11"/>
        <v>3190.9332338779986</v>
      </c>
      <c r="W66" s="13">
        <f t="shared" ref="W66:W129" si="23">SUM($D$7:$D$8)</f>
        <v>61139.952520551386</v>
      </c>
      <c r="X66" s="13">
        <f t="shared" si="12"/>
        <v>4131.547888040328</v>
      </c>
      <c r="Y66" s="38">
        <f t="shared" ref="Y66:Y129" si="24">SUM($D$9:$D$10,$D$13:$D$14)</f>
        <v>6986.6482185033092</v>
      </c>
      <c r="Z66" s="37">
        <f t="shared" si="17"/>
        <v>2078.7708296258752</v>
      </c>
      <c r="AA66" s="13">
        <f t="shared" si="13"/>
        <v>56841.209149629343</v>
      </c>
      <c r="AB66" s="13">
        <f t="shared" si="14"/>
        <v>2953.2509703894034</v>
      </c>
      <c r="AC66" s="38">
        <f t="shared" ref="AC66:AC129" si="25">SUM($E$9:$E$10,$E$13:$E$14)</f>
        <v>6986.6482185033101</v>
      </c>
      <c r="AD66" s="13" t="e">
        <f>SUM(#REF!,#REF!)</f>
        <v>#REF!</v>
      </c>
      <c r="AE66" s="103" t="e">
        <f>SUM(#REF!)</f>
        <v>#REF!</v>
      </c>
      <c r="AF66" s="13" t="e">
        <f t="shared" si="15"/>
        <v>#REF!</v>
      </c>
      <c r="AG66" s="13" t="e">
        <f>SUM(#REF!,#REF!)</f>
        <v>#REF!</v>
      </c>
    </row>
    <row r="67" spans="13:33" x14ac:dyDescent="0.2">
      <c r="M67">
        <v>66</v>
      </c>
      <c r="N67" s="37">
        <f t="shared" si="19"/>
        <v>2079.7578029187598</v>
      </c>
      <c r="O67" s="13">
        <f t="shared" si="20"/>
        <v>61703.611498036051</v>
      </c>
      <c r="P67" s="13">
        <f t="shared" ref="P67:P130" si="26">O67/$M67+N67</f>
        <v>3014.6610074344576</v>
      </c>
      <c r="Q67" s="13">
        <f t="shared" ref="Q67:Q130" si="27">SUM($B$9:$B$10,$B$13:$B$14)</f>
        <v>6986.6482185033092</v>
      </c>
      <c r="R67" s="37">
        <f t="shared" ref="R67:R130" si="28">SUM($C$9:$C$10,$C$12:$C$13)</f>
        <v>2099.1302746062988</v>
      </c>
      <c r="S67" s="13">
        <f t="shared" si="21"/>
        <v>122279.90504110277</v>
      </c>
      <c r="T67" s="13">
        <f t="shared" ref="T67:T130" si="29">S67/$M67+R67</f>
        <v>3951.8561085624015</v>
      </c>
      <c r="U67" s="38">
        <f t="shared" si="22"/>
        <v>6986.6482185033092</v>
      </c>
      <c r="V67" s="37">
        <f t="shared" ref="V67:V130" si="30">SUM($D$9:$D$10,$D$12:$D$13)</f>
        <v>3190.9332338779986</v>
      </c>
      <c r="W67" s="13">
        <f t="shared" si="23"/>
        <v>61139.952520551386</v>
      </c>
      <c r="X67" s="13">
        <f t="shared" ref="X67:X130" si="31">W67/$M67+V67</f>
        <v>4117.2961508560502</v>
      </c>
      <c r="Y67" s="38">
        <f t="shared" si="24"/>
        <v>6986.6482185033092</v>
      </c>
      <c r="Z67" s="37">
        <f t="shared" si="17"/>
        <v>2078.7708296258752</v>
      </c>
      <c r="AA67" s="13">
        <f t="shared" ref="AA67:AA130" si="32">SUM($E$7:$E$8)</f>
        <v>56841.209149629343</v>
      </c>
      <c r="AB67" s="13">
        <f t="shared" ref="AB67:AB130" si="33">AA67/$M67+Z67</f>
        <v>2940.0012712869257</v>
      </c>
      <c r="AC67" s="38">
        <f t="shared" si="25"/>
        <v>6986.6482185033101</v>
      </c>
      <c r="AD67" s="13" t="e">
        <f>SUM(#REF!,#REF!)</f>
        <v>#REF!</v>
      </c>
      <c r="AE67" s="103" t="e">
        <f>SUM(#REF!)</f>
        <v>#REF!</v>
      </c>
      <c r="AF67" s="13" t="e">
        <f t="shared" ref="AF67:AF130" si="34">AE67/$M67+AD67</f>
        <v>#REF!</v>
      </c>
      <c r="AG67" s="13" t="e">
        <f>SUM(#REF!,#REF!)</f>
        <v>#REF!</v>
      </c>
    </row>
    <row r="68" spans="13:33" x14ac:dyDescent="0.2">
      <c r="M68">
        <v>67</v>
      </c>
      <c r="N68" s="37">
        <f t="shared" si="19"/>
        <v>2079.7578029187598</v>
      </c>
      <c r="O68" s="13">
        <f t="shared" si="20"/>
        <v>61703.611498036051</v>
      </c>
      <c r="P68" s="13">
        <f t="shared" si="26"/>
        <v>3000.7072282625813</v>
      </c>
      <c r="Q68" s="13">
        <f t="shared" si="27"/>
        <v>6986.6482185033092</v>
      </c>
      <c r="R68" s="37">
        <f t="shared" si="28"/>
        <v>2099.1302746062988</v>
      </c>
      <c r="S68" s="13">
        <f t="shared" si="21"/>
        <v>122279.90504110277</v>
      </c>
      <c r="T68" s="13">
        <f t="shared" si="29"/>
        <v>3924.2034841749969</v>
      </c>
      <c r="U68" s="38">
        <f t="shared" si="22"/>
        <v>6986.6482185033092</v>
      </c>
      <c r="V68" s="37">
        <f t="shared" si="30"/>
        <v>3190.9332338779986</v>
      </c>
      <c r="W68" s="13">
        <f t="shared" si="23"/>
        <v>61139.952520551386</v>
      </c>
      <c r="X68" s="13">
        <f t="shared" si="31"/>
        <v>4103.4698386623477</v>
      </c>
      <c r="Y68" s="38">
        <f t="shared" si="24"/>
        <v>6986.6482185033092</v>
      </c>
      <c r="Z68" s="37">
        <f t="shared" ref="Z68:Z131" si="35">SUM($E$9:$E$10,$E$12:$E$13)</f>
        <v>2078.7708296258752</v>
      </c>
      <c r="AA68" s="13">
        <f t="shared" si="32"/>
        <v>56841.209149629343</v>
      </c>
      <c r="AB68" s="13">
        <f t="shared" si="33"/>
        <v>2927.1470855904922</v>
      </c>
      <c r="AC68" s="38">
        <f t="shared" si="25"/>
        <v>6986.6482185033101</v>
      </c>
      <c r="AD68" s="13" t="e">
        <f>SUM(#REF!,#REF!)</f>
        <v>#REF!</v>
      </c>
      <c r="AE68" s="103" t="e">
        <f>SUM(#REF!)</f>
        <v>#REF!</v>
      </c>
      <c r="AF68" s="13" t="e">
        <f t="shared" si="34"/>
        <v>#REF!</v>
      </c>
      <c r="AG68" s="13" t="e">
        <f>SUM(#REF!,#REF!)</f>
        <v>#REF!</v>
      </c>
    </row>
    <row r="69" spans="13:33" x14ac:dyDescent="0.2">
      <c r="M69">
        <v>68</v>
      </c>
      <c r="N69" s="37">
        <f t="shared" si="19"/>
        <v>2079.7578029187598</v>
      </c>
      <c r="O69" s="13">
        <f t="shared" si="20"/>
        <v>61703.611498036051</v>
      </c>
      <c r="P69" s="13">
        <f t="shared" si="26"/>
        <v>2987.1638543604663</v>
      </c>
      <c r="Q69" s="13">
        <f t="shared" si="27"/>
        <v>6986.6482185033092</v>
      </c>
      <c r="R69" s="37">
        <f t="shared" si="28"/>
        <v>2099.1302746062988</v>
      </c>
      <c r="S69" s="13">
        <f t="shared" si="21"/>
        <v>122279.90504110277</v>
      </c>
      <c r="T69" s="13">
        <f t="shared" si="29"/>
        <v>3897.3641722695747</v>
      </c>
      <c r="U69" s="38">
        <f t="shared" si="22"/>
        <v>6986.6482185033092</v>
      </c>
      <c r="V69" s="37">
        <f t="shared" si="30"/>
        <v>3190.9332338779986</v>
      </c>
      <c r="W69" s="13">
        <f t="shared" si="23"/>
        <v>61139.952520551386</v>
      </c>
      <c r="X69" s="13">
        <f t="shared" si="31"/>
        <v>4090.0501827096368</v>
      </c>
      <c r="Y69" s="38">
        <f t="shared" si="24"/>
        <v>6986.6482185033092</v>
      </c>
      <c r="Z69" s="37">
        <f t="shared" si="35"/>
        <v>2078.7708296258752</v>
      </c>
      <c r="AA69" s="13">
        <f t="shared" si="32"/>
        <v>56841.209149629343</v>
      </c>
      <c r="AB69" s="13">
        <f t="shared" si="33"/>
        <v>2914.6709641792477</v>
      </c>
      <c r="AC69" s="38">
        <f t="shared" si="25"/>
        <v>6986.6482185033101</v>
      </c>
      <c r="AD69" s="13" t="e">
        <f>SUM(#REF!,#REF!)</f>
        <v>#REF!</v>
      </c>
      <c r="AE69" s="103" t="e">
        <f>SUM(#REF!)</f>
        <v>#REF!</v>
      </c>
      <c r="AF69" s="13" t="e">
        <f t="shared" si="34"/>
        <v>#REF!</v>
      </c>
      <c r="AG69" s="13" t="e">
        <f>SUM(#REF!,#REF!)</f>
        <v>#REF!</v>
      </c>
    </row>
    <row r="70" spans="13:33" x14ac:dyDescent="0.2">
      <c r="M70">
        <v>69</v>
      </c>
      <c r="N70" s="37">
        <f t="shared" si="19"/>
        <v>2079.7578029187598</v>
      </c>
      <c r="O70" s="13">
        <f t="shared" si="20"/>
        <v>61703.611498036051</v>
      </c>
      <c r="P70" s="13">
        <f t="shared" si="26"/>
        <v>2974.0130420207315</v>
      </c>
      <c r="Q70" s="13">
        <f t="shared" si="27"/>
        <v>6986.6482185033092</v>
      </c>
      <c r="R70" s="37">
        <f t="shared" si="28"/>
        <v>2099.1302746062988</v>
      </c>
      <c r="S70" s="13">
        <f t="shared" si="21"/>
        <v>122279.90504110277</v>
      </c>
      <c r="T70" s="13">
        <f t="shared" si="29"/>
        <v>3871.3028114338749</v>
      </c>
      <c r="U70" s="38">
        <f t="shared" si="22"/>
        <v>6986.6482185033092</v>
      </c>
      <c r="V70" s="37">
        <f t="shared" si="30"/>
        <v>3190.9332338779986</v>
      </c>
      <c r="W70" s="13">
        <f t="shared" si="23"/>
        <v>61139.952520551386</v>
      </c>
      <c r="X70" s="13">
        <f t="shared" si="31"/>
        <v>4077.0195022917869</v>
      </c>
      <c r="Y70" s="38">
        <f t="shared" si="24"/>
        <v>6986.6482185033092</v>
      </c>
      <c r="Z70" s="37">
        <f t="shared" si="35"/>
        <v>2078.7708296258752</v>
      </c>
      <c r="AA70" s="13">
        <f t="shared" si="32"/>
        <v>56841.209149629343</v>
      </c>
      <c r="AB70" s="13">
        <f t="shared" si="33"/>
        <v>2902.5564694755758</v>
      </c>
      <c r="AC70" s="38">
        <f t="shared" si="25"/>
        <v>6986.6482185033101</v>
      </c>
      <c r="AD70" s="13" t="e">
        <f>SUM(#REF!,#REF!)</f>
        <v>#REF!</v>
      </c>
      <c r="AE70" s="103" t="e">
        <f>SUM(#REF!)</f>
        <v>#REF!</v>
      </c>
      <c r="AF70" s="13" t="e">
        <f t="shared" si="34"/>
        <v>#REF!</v>
      </c>
      <c r="AG70" s="13" t="e">
        <f>SUM(#REF!,#REF!)</f>
        <v>#REF!</v>
      </c>
    </row>
    <row r="71" spans="13:33" x14ac:dyDescent="0.2">
      <c r="M71">
        <v>70</v>
      </c>
      <c r="N71" s="37">
        <f t="shared" si="19"/>
        <v>2079.7578029187598</v>
      </c>
      <c r="O71" s="13">
        <f t="shared" si="20"/>
        <v>61703.611498036051</v>
      </c>
      <c r="P71" s="13">
        <f t="shared" si="26"/>
        <v>2961.2379671764174</v>
      </c>
      <c r="Q71" s="13">
        <f t="shared" si="27"/>
        <v>6986.6482185033092</v>
      </c>
      <c r="R71" s="37">
        <f t="shared" si="28"/>
        <v>2099.1302746062988</v>
      </c>
      <c r="S71" s="13">
        <f t="shared" si="21"/>
        <v>122279.90504110277</v>
      </c>
      <c r="T71" s="13">
        <f t="shared" si="29"/>
        <v>3845.9860609077668</v>
      </c>
      <c r="U71" s="38">
        <f t="shared" si="22"/>
        <v>6986.6482185033092</v>
      </c>
      <c r="V71" s="37">
        <f t="shared" si="30"/>
        <v>3190.9332338779986</v>
      </c>
      <c r="W71" s="13">
        <f t="shared" si="23"/>
        <v>61139.952520551386</v>
      </c>
      <c r="X71" s="13">
        <f t="shared" si="31"/>
        <v>4064.3611270287329</v>
      </c>
      <c r="Y71" s="38">
        <f t="shared" si="24"/>
        <v>6986.6482185033092</v>
      </c>
      <c r="Z71" s="37">
        <f t="shared" si="35"/>
        <v>2078.7708296258752</v>
      </c>
      <c r="AA71" s="13">
        <f t="shared" si="32"/>
        <v>56841.209149629343</v>
      </c>
      <c r="AB71" s="13">
        <f t="shared" si="33"/>
        <v>2890.7881031920087</v>
      </c>
      <c r="AC71" s="38">
        <f t="shared" si="25"/>
        <v>6986.6482185033101</v>
      </c>
      <c r="AD71" s="13" t="e">
        <f>SUM(#REF!,#REF!)</f>
        <v>#REF!</v>
      </c>
      <c r="AE71" s="103" t="e">
        <f>SUM(#REF!)</f>
        <v>#REF!</v>
      </c>
      <c r="AF71" s="13" t="e">
        <f t="shared" si="34"/>
        <v>#REF!</v>
      </c>
      <c r="AG71" s="13" t="e">
        <f>SUM(#REF!,#REF!)</f>
        <v>#REF!</v>
      </c>
    </row>
    <row r="72" spans="13:33" x14ac:dyDescent="0.2">
      <c r="M72">
        <v>71</v>
      </c>
      <c r="N72" s="37">
        <f t="shared" si="19"/>
        <v>2079.7578029187598</v>
      </c>
      <c r="O72" s="13">
        <f t="shared" si="20"/>
        <v>61703.611498036051</v>
      </c>
      <c r="P72" s="13">
        <f t="shared" si="26"/>
        <v>2948.8227535953238</v>
      </c>
      <c r="Q72" s="13">
        <f t="shared" si="27"/>
        <v>6986.6482185033092</v>
      </c>
      <c r="R72" s="37">
        <f t="shared" si="28"/>
        <v>2099.1302746062988</v>
      </c>
      <c r="S72" s="13">
        <f t="shared" si="21"/>
        <v>122279.90504110277</v>
      </c>
      <c r="T72" s="13">
        <f t="shared" si="29"/>
        <v>3821.3824582838024</v>
      </c>
      <c r="U72" s="38">
        <f t="shared" si="22"/>
        <v>6986.6482185033092</v>
      </c>
      <c r="V72" s="37">
        <f t="shared" si="30"/>
        <v>3190.9332338779986</v>
      </c>
      <c r="W72" s="13">
        <f t="shared" si="23"/>
        <v>61139.952520551386</v>
      </c>
      <c r="X72" s="13">
        <f t="shared" si="31"/>
        <v>4052.0593257167507</v>
      </c>
      <c r="Y72" s="38">
        <f t="shared" si="24"/>
        <v>6986.6482185033092</v>
      </c>
      <c r="Z72" s="37">
        <f t="shared" si="35"/>
        <v>2078.7708296258752</v>
      </c>
      <c r="AA72" s="13">
        <f t="shared" si="32"/>
        <v>56841.209149629343</v>
      </c>
      <c r="AB72" s="13">
        <f t="shared" si="33"/>
        <v>2879.3512401840349</v>
      </c>
      <c r="AC72" s="38">
        <f t="shared" si="25"/>
        <v>6986.6482185033101</v>
      </c>
      <c r="AD72" s="13" t="e">
        <f>SUM(#REF!,#REF!)</f>
        <v>#REF!</v>
      </c>
      <c r="AE72" s="103" t="e">
        <f>SUM(#REF!)</f>
        <v>#REF!</v>
      </c>
      <c r="AF72" s="13" t="e">
        <f t="shared" si="34"/>
        <v>#REF!</v>
      </c>
      <c r="AG72" s="13" t="e">
        <f>SUM(#REF!,#REF!)</f>
        <v>#REF!</v>
      </c>
    </row>
    <row r="73" spans="13:33" x14ac:dyDescent="0.2">
      <c r="M73">
        <v>72</v>
      </c>
      <c r="N73" s="37">
        <f t="shared" si="19"/>
        <v>2079.7578029187598</v>
      </c>
      <c r="O73" s="13">
        <f t="shared" si="20"/>
        <v>61703.611498036051</v>
      </c>
      <c r="P73" s="13">
        <f t="shared" si="26"/>
        <v>2936.7524070581494</v>
      </c>
      <c r="Q73" s="13">
        <f t="shared" si="27"/>
        <v>6986.6482185033092</v>
      </c>
      <c r="R73" s="37">
        <f t="shared" si="28"/>
        <v>2099.1302746062988</v>
      </c>
      <c r="S73" s="13">
        <f t="shared" si="21"/>
        <v>122279.90504110277</v>
      </c>
      <c r="T73" s="13">
        <f t="shared" si="29"/>
        <v>3797.4622890660594</v>
      </c>
      <c r="U73" s="38">
        <f t="shared" si="22"/>
        <v>6986.6482185033092</v>
      </c>
      <c r="V73" s="37">
        <f t="shared" si="30"/>
        <v>3190.9332338779986</v>
      </c>
      <c r="W73" s="13">
        <f t="shared" si="23"/>
        <v>61139.952520551386</v>
      </c>
      <c r="X73" s="13">
        <f t="shared" si="31"/>
        <v>4040.0992411078792</v>
      </c>
      <c r="Y73" s="38">
        <f t="shared" si="24"/>
        <v>6986.6482185033092</v>
      </c>
      <c r="Z73" s="37">
        <f t="shared" si="35"/>
        <v>2078.7708296258752</v>
      </c>
      <c r="AA73" s="13">
        <f t="shared" si="32"/>
        <v>56841.209149629343</v>
      </c>
      <c r="AB73" s="13">
        <f t="shared" si="33"/>
        <v>2868.2320678151718</v>
      </c>
      <c r="AC73" s="38">
        <f t="shared" si="25"/>
        <v>6986.6482185033101</v>
      </c>
      <c r="AD73" s="13" t="e">
        <f>SUM(#REF!,#REF!)</f>
        <v>#REF!</v>
      </c>
      <c r="AE73" s="103" t="e">
        <f>SUM(#REF!)</f>
        <v>#REF!</v>
      </c>
      <c r="AF73" s="13" t="e">
        <f t="shared" si="34"/>
        <v>#REF!</v>
      </c>
      <c r="AG73" s="13" t="e">
        <f>SUM(#REF!,#REF!)</f>
        <v>#REF!</v>
      </c>
    </row>
    <row r="74" spans="13:33" x14ac:dyDescent="0.2">
      <c r="M74">
        <v>73</v>
      </c>
      <c r="N74" s="37">
        <f t="shared" si="19"/>
        <v>2079.7578029187598</v>
      </c>
      <c r="O74" s="13">
        <f t="shared" si="20"/>
        <v>61703.611498036051</v>
      </c>
      <c r="P74" s="13">
        <f t="shared" si="26"/>
        <v>2925.0127549466511</v>
      </c>
      <c r="Q74" s="13">
        <f t="shared" si="27"/>
        <v>6986.6482185033092</v>
      </c>
      <c r="R74" s="37">
        <f t="shared" si="28"/>
        <v>2099.1302746062988</v>
      </c>
      <c r="S74" s="13">
        <f t="shared" si="21"/>
        <v>122279.90504110277</v>
      </c>
      <c r="T74" s="13">
        <f t="shared" si="29"/>
        <v>3774.1974669501724</v>
      </c>
      <c r="U74" s="38">
        <f t="shared" si="22"/>
        <v>6986.6482185033092</v>
      </c>
      <c r="V74" s="37">
        <f t="shared" si="30"/>
        <v>3190.9332338779986</v>
      </c>
      <c r="W74" s="13">
        <f t="shared" si="23"/>
        <v>61139.952520551386</v>
      </c>
      <c r="X74" s="13">
        <f t="shared" si="31"/>
        <v>4028.4668300499352</v>
      </c>
      <c r="Y74" s="38">
        <f t="shared" si="24"/>
        <v>6986.6482185033092</v>
      </c>
      <c r="Z74" s="37">
        <f t="shared" si="35"/>
        <v>2078.7708296258752</v>
      </c>
      <c r="AA74" s="13">
        <f t="shared" si="32"/>
        <v>56841.209149629343</v>
      </c>
      <c r="AB74" s="13">
        <f t="shared" si="33"/>
        <v>2857.4175303057291</v>
      </c>
      <c r="AC74" s="38">
        <f t="shared" si="25"/>
        <v>6986.6482185033101</v>
      </c>
      <c r="AD74" s="13" t="e">
        <f>SUM(#REF!,#REF!)</f>
        <v>#REF!</v>
      </c>
      <c r="AE74" s="103" t="e">
        <f>SUM(#REF!)</f>
        <v>#REF!</v>
      </c>
      <c r="AF74" s="13" t="e">
        <f t="shared" si="34"/>
        <v>#REF!</v>
      </c>
      <c r="AG74" s="13" t="e">
        <f>SUM(#REF!,#REF!)</f>
        <v>#REF!</v>
      </c>
    </row>
    <row r="75" spans="13:33" x14ac:dyDescent="0.2">
      <c r="M75">
        <v>74</v>
      </c>
      <c r="N75" s="37">
        <f t="shared" si="19"/>
        <v>2079.7578029187598</v>
      </c>
      <c r="O75" s="13">
        <f t="shared" si="20"/>
        <v>61703.611498036051</v>
      </c>
      <c r="P75" s="13">
        <f t="shared" si="26"/>
        <v>2913.5903907300581</v>
      </c>
      <c r="Q75" s="13">
        <f t="shared" si="27"/>
        <v>6986.6482185033092</v>
      </c>
      <c r="R75" s="37">
        <f t="shared" si="28"/>
        <v>2099.1302746062988</v>
      </c>
      <c r="S75" s="13">
        <f t="shared" si="21"/>
        <v>122279.90504110277</v>
      </c>
      <c r="T75" s="13">
        <f t="shared" si="29"/>
        <v>3751.5614238103904</v>
      </c>
      <c r="U75" s="38">
        <f t="shared" si="22"/>
        <v>6986.6482185033092</v>
      </c>
      <c r="V75" s="37">
        <f t="shared" si="30"/>
        <v>3190.9332338779986</v>
      </c>
      <c r="W75" s="13">
        <f t="shared" si="23"/>
        <v>61139.952520551386</v>
      </c>
      <c r="X75" s="13">
        <f t="shared" si="31"/>
        <v>4017.1488084800444</v>
      </c>
      <c r="Y75" s="38">
        <f t="shared" si="24"/>
        <v>6986.6482185033092</v>
      </c>
      <c r="Z75" s="37">
        <f t="shared" si="35"/>
        <v>2078.7708296258752</v>
      </c>
      <c r="AA75" s="13">
        <f t="shared" si="32"/>
        <v>56841.209149629343</v>
      </c>
      <c r="AB75" s="13">
        <f t="shared" si="33"/>
        <v>2846.8952775938392</v>
      </c>
      <c r="AC75" s="38">
        <f t="shared" si="25"/>
        <v>6986.6482185033101</v>
      </c>
      <c r="AD75" s="13" t="e">
        <f>SUM(#REF!,#REF!)</f>
        <v>#REF!</v>
      </c>
      <c r="AE75" s="103" t="e">
        <f>SUM(#REF!)</f>
        <v>#REF!</v>
      </c>
      <c r="AF75" s="13" t="e">
        <f t="shared" si="34"/>
        <v>#REF!</v>
      </c>
      <c r="AG75" s="13" t="e">
        <f>SUM(#REF!,#REF!)</f>
        <v>#REF!</v>
      </c>
    </row>
    <row r="76" spans="13:33" x14ac:dyDescent="0.2">
      <c r="M76">
        <v>75</v>
      </c>
      <c r="N76" s="37">
        <f t="shared" si="19"/>
        <v>2079.7578029187598</v>
      </c>
      <c r="O76" s="13">
        <f t="shared" si="20"/>
        <v>61703.611498036051</v>
      </c>
      <c r="P76" s="13">
        <f t="shared" si="26"/>
        <v>2902.4726228925738</v>
      </c>
      <c r="Q76" s="13">
        <f t="shared" si="27"/>
        <v>6986.6482185033092</v>
      </c>
      <c r="R76" s="37">
        <f t="shared" si="28"/>
        <v>2099.1302746062988</v>
      </c>
      <c r="S76" s="13">
        <f t="shared" si="21"/>
        <v>122279.90504110277</v>
      </c>
      <c r="T76" s="13">
        <f t="shared" si="29"/>
        <v>3729.5290084876692</v>
      </c>
      <c r="U76" s="38">
        <f t="shared" si="22"/>
        <v>6986.6482185033092</v>
      </c>
      <c r="V76" s="37">
        <f t="shared" si="30"/>
        <v>3190.9332338779986</v>
      </c>
      <c r="W76" s="13">
        <f t="shared" si="23"/>
        <v>61139.952520551386</v>
      </c>
      <c r="X76" s="13">
        <f t="shared" si="31"/>
        <v>4006.1326008186838</v>
      </c>
      <c r="Y76" s="38">
        <f t="shared" si="24"/>
        <v>6986.6482185033092</v>
      </c>
      <c r="Z76" s="37">
        <f t="shared" si="35"/>
        <v>2078.7708296258752</v>
      </c>
      <c r="AA76" s="13">
        <f t="shared" si="32"/>
        <v>56841.209149629343</v>
      </c>
      <c r="AB76" s="13">
        <f t="shared" si="33"/>
        <v>2836.6536182875998</v>
      </c>
      <c r="AC76" s="38">
        <f t="shared" si="25"/>
        <v>6986.6482185033101</v>
      </c>
      <c r="AD76" s="13" t="e">
        <f>SUM(#REF!,#REF!)</f>
        <v>#REF!</v>
      </c>
      <c r="AE76" s="103" t="e">
        <f>SUM(#REF!)</f>
        <v>#REF!</v>
      </c>
      <c r="AF76" s="13" t="e">
        <f t="shared" si="34"/>
        <v>#REF!</v>
      </c>
      <c r="AG76" s="13" t="e">
        <f>SUM(#REF!,#REF!)</f>
        <v>#REF!</v>
      </c>
    </row>
    <row r="77" spans="13:33" x14ac:dyDescent="0.2">
      <c r="M77">
        <v>76</v>
      </c>
      <c r="N77" s="37">
        <f t="shared" si="19"/>
        <v>2079.7578029187598</v>
      </c>
      <c r="O77" s="13">
        <f t="shared" si="20"/>
        <v>61703.611498036051</v>
      </c>
      <c r="P77" s="13">
        <f t="shared" si="26"/>
        <v>2891.6474278929181</v>
      </c>
      <c r="Q77" s="13">
        <f t="shared" si="27"/>
        <v>6986.6482185033092</v>
      </c>
      <c r="R77" s="37">
        <f t="shared" si="28"/>
        <v>2099.1302746062988</v>
      </c>
      <c r="S77" s="13">
        <f t="shared" si="21"/>
        <v>122279.90504110277</v>
      </c>
      <c r="T77" s="13">
        <f t="shared" si="29"/>
        <v>3708.0763935681771</v>
      </c>
      <c r="U77" s="38">
        <f t="shared" si="22"/>
        <v>6986.6482185033092</v>
      </c>
      <c r="V77" s="37">
        <f t="shared" si="30"/>
        <v>3190.9332338779986</v>
      </c>
      <c r="W77" s="13">
        <f t="shared" si="23"/>
        <v>61139.952520551386</v>
      </c>
      <c r="X77" s="13">
        <f t="shared" si="31"/>
        <v>3995.406293358938</v>
      </c>
      <c r="Y77" s="38">
        <f t="shared" si="24"/>
        <v>6986.6482185033092</v>
      </c>
      <c r="Z77" s="37">
        <f t="shared" si="35"/>
        <v>2078.7708296258752</v>
      </c>
      <c r="AA77" s="13">
        <f t="shared" si="32"/>
        <v>56841.209149629343</v>
      </c>
      <c r="AB77" s="13">
        <f t="shared" si="33"/>
        <v>2826.6814763315242</v>
      </c>
      <c r="AC77" s="38">
        <f t="shared" si="25"/>
        <v>6986.6482185033101</v>
      </c>
      <c r="AD77" s="13" t="e">
        <f>SUM(#REF!,#REF!)</f>
        <v>#REF!</v>
      </c>
      <c r="AE77" s="103" t="e">
        <f>SUM(#REF!)</f>
        <v>#REF!</v>
      </c>
      <c r="AF77" s="13" t="e">
        <f t="shared" si="34"/>
        <v>#REF!</v>
      </c>
      <c r="AG77" s="13" t="e">
        <f>SUM(#REF!,#REF!)</f>
        <v>#REF!</v>
      </c>
    </row>
    <row r="78" spans="13:33" x14ac:dyDescent="0.2">
      <c r="M78">
        <v>77</v>
      </c>
      <c r="N78" s="37">
        <f t="shared" si="19"/>
        <v>2079.7578029187598</v>
      </c>
      <c r="O78" s="13">
        <f t="shared" si="20"/>
        <v>61703.611498036051</v>
      </c>
      <c r="P78" s="13">
        <f t="shared" si="26"/>
        <v>2881.1034067893579</v>
      </c>
      <c r="Q78" s="13">
        <f t="shared" si="27"/>
        <v>6986.6482185033092</v>
      </c>
      <c r="R78" s="37">
        <f t="shared" si="28"/>
        <v>2099.1302746062988</v>
      </c>
      <c r="S78" s="13">
        <f t="shared" si="21"/>
        <v>122279.90504110277</v>
      </c>
      <c r="T78" s="13">
        <f t="shared" si="29"/>
        <v>3687.1809894258154</v>
      </c>
      <c r="U78" s="38">
        <f t="shared" si="22"/>
        <v>6986.6482185033092</v>
      </c>
      <c r="V78" s="37">
        <f t="shared" si="30"/>
        <v>3190.9332338779986</v>
      </c>
      <c r="W78" s="13">
        <f t="shared" si="23"/>
        <v>61139.952520551386</v>
      </c>
      <c r="X78" s="13">
        <f t="shared" si="31"/>
        <v>3984.9585912877569</v>
      </c>
      <c r="Y78" s="38">
        <f t="shared" si="24"/>
        <v>6986.6482185033092</v>
      </c>
      <c r="Z78" s="37">
        <f t="shared" si="35"/>
        <v>2078.7708296258752</v>
      </c>
      <c r="AA78" s="13">
        <f t="shared" si="32"/>
        <v>56841.209149629343</v>
      </c>
      <c r="AB78" s="13">
        <f t="shared" si="33"/>
        <v>2816.9683510496329</v>
      </c>
      <c r="AC78" s="38">
        <f t="shared" si="25"/>
        <v>6986.6482185033101</v>
      </c>
      <c r="AD78" s="13" t="e">
        <f>SUM(#REF!,#REF!)</f>
        <v>#REF!</v>
      </c>
      <c r="AE78" s="103" t="e">
        <f>SUM(#REF!)</f>
        <v>#REF!</v>
      </c>
      <c r="AF78" s="13" t="e">
        <f t="shared" si="34"/>
        <v>#REF!</v>
      </c>
      <c r="AG78" s="13" t="e">
        <f>SUM(#REF!,#REF!)</f>
        <v>#REF!</v>
      </c>
    </row>
    <row r="79" spans="13:33" x14ac:dyDescent="0.2">
      <c r="M79">
        <v>78</v>
      </c>
      <c r="N79" s="37">
        <f t="shared" si="19"/>
        <v>2079.7578029187598</v>
      </c>
      <c r="O79" s="13">
        <f t="shared" si="20"/>
        <v>61703.611498036051</v>
      </c>
      <c r="P79" s="13">
        <f t="shared" si="26"/>
        <v>2870.829745201273</v>
      </c>
      <c r="Q79" s="13">
        <f t="shared" si="27"/>
        <v>6986.6482185033092</v>
      </c>
      <c r="R79" s="37">
        <f t="shared" si="28"/>
        <v>2099.1302746062988</v>
      </c>
      <c r="S79" s="13">
        <f t="shared" si="21"/>
        <v>122279.90504110277</v>
      </c>
      <c r="T79" s="13">
        <f t="shared" si="29"/>
        <v>3666.8213648768469</v>
      </c>
      <c r="U79" s="38">
        <f t="shared" si="22"/>
        <v>6986.6482185033092</v>
      </c>
      <c r="V79" s="37">
        <f t="shared" si="30"/>
        <v>3190.9332338779986</v>
      </c>
      <c r="W79" s="13">
        <f t="shared" si="23"/>
        <v>61139.952520551386</v>
      </c>
      <c r="X79" s="13">
        <f t="shared" si="31"/>
        <v>3974.7787790132729</v>
      </c>
      <c r="Y79" s="38">
        <f t="shared" si="24"/>
        <v>6986.6482185033092</v>
      </c>
      <c r="Z79" s="37">
        <f t="shared" si="35"/>
        <v>2078.7708296258752</v>
      </c>
      <c r="AA79" s="13">
        <f t="shared" si="32"/>
        <v>56841.209149629343</v>
      </c>
      <c r="AB79" s="13">
        <f t="shared" si="33"/>
        <v>2807.5042802621488</v>
      </c>
      <c r="AC79" s="38">
        <f t="shared" si="25"/>
        <v>6986.6482185033101</v>
      </c>
      <c r="AD79" s="13" t="e">
        <f>SUM(#REF!,#REF!)</f>
        <v>#REF!</v>
      </c>
      <c r="AE79" s="103" t="e">
        <f>SUM(#REF!)</f>
        <v>#REF!</v>
      </c>
      <c r="AF79" s="13" t="e">
        <f t="shared" si="34"/>
        <v>#REF!</v>
      </c>
      <c r="AG79" s="13" t="e">
        <f>SUM(#REF!,#REF!)</f>
        <v>#REF!</v>
      </c>
    </row>
    <row r="80" spans="13:33" x14ac:dyDescent="0.2">
      <c r="M80">
        <v>79</v>
      </c>
      <c r="N80" s="37">
        <f t="shared" si="19"/>
        <v>2079.7578029187598</v>
      </c>
      <c r="O80" s="13">
        <f t="shared" si="20"/>
        <v>61703.611498036051</v>
      </c>
      <c r="P80" s="13">
        <f t="shared" si="26"/>
        <v>2860.8161763116213</v>
      </c>
      <c r="Q80" s="13">
        <f t="shared" si="27"/>
        <v>6986.6482185033092</v>
      </c>
      <c r="R80" s="37">
        <f t="shared" si="28"/>
        <v>2099.1302746062988</v>
      </c>
      <c r="S80" s="13">
        <f t="shared" si="21"/>
        <v>122279.90504110277</v>
      </c>
      <c r="T80" s="13">
        <f t="shared" si="29"/>
        <v>3646.9771738607642</v>
      </c>
      <c r="U80" s="38">
        <f t="shared" si="22"/>
        <v>6986.6482185033092</v>
      </c>
      <c r="V80" s="37">
        <f t="shared" si="30"/>
        <v>3190.9332338779986</v>
      </c>
      <c r="W80" s="13">
        <f t="shared" si="23"/>
        <v>61139.952520551386</v>
      </c>
      <c r="X80" s="13">
        <f t="shared" si="31"/>
        <v>3964.8566835052316</v>
      </c>
      <c r="Y80" s="38">
        <f t="shared" si="24"/>
        <v>6986.6482185033092</v>
      </c>
      <c r="Z80" s="37">
        <f t="shared" si="35"/>
        <v>2078.7708296258752</v>
      </c>
      <c r="AA80" s="13">
        <f t="shared" si="32"/>
        <v>56841.209149629343</v>
      </c>
      <c r="AB80" s="13">
        <f t="shared" si="33"/>
        <v>2798.2798062034617</v>
      </c>
      <c r="AC80" s="38">
        <f t="shared" si="25"/>
        <v>6986.6482185033101</v>
      </c>
      <c r="AD80" s="13" t="e">
        <f>SUM(#REF!,#REF!)</f>
        <v>#REF!</v>
      </c>
      <c r="AE80" s="103" t="e">
        <f>SUM(#REF!)</f>
        <v>#REF!</v>
      </c>
      <c r="AF80" s="13" t="e">
        <f t="shared" si="34"/>
        <v>#REF!</v>
      </c>
      <c r="AG80" s="13" t="e">
        <f>SUM(#REF!,#REF!)</f>
        <v>#REF!</v>
      </c>
    </row>
    <row r="81" spans="13:33" x14ac:dyDescent="0.2">
      <c r="M81">
        <v>80</v>
      </c>
      <c r="N81" s="37">
        <f t="shared" si="19"/>
        <v>2079.7578029187598</v>
      </c>
      <c r="O81" s="13">
        <f t="shared" si="20"/>
        <v>61703.611498036051</v>
      </c>
      <c r="P81" s="13">
        <f t="shared" si="26"/>
        <v>2851.0529466442104</v>
      </c>
      <c r="Q81" s="13">
        <f t="shared" si="27"/>
        <v>6986.6482185033092</v>
      </c>
      <c r="R81" s="37">
        <f t="shared" si="28"/>
        <v>2099.1302746062988</v>
      </c>
      <c r="S81" s="13">
        <f t="shared" si="21"/>
        <v>122279.90504110277</v>
      </c>
      <c r="T81" s="13">
        <f t="shared" si="29"/>
        <v>3627.6290876200837</v>
      </c>
      <c r="U81" s="38">
        <f t="shared" si="22"/>
        <v>6986.6482185033092</v>
      </c>
      <c r="V81" s="37">
        <f t="shared" si="30"/>
        <v>3190.9332338779986</v>
      </c>
      <c r="W81" s="13">
        <f t="shared" si="23"/>
        <v>61139.952520551386</v>
      </c>
      <c r="X81" s="13">
        <f t="shared" si="31"/>
        <v>3955.1826403848909</v>
      </c>
      <c r="Y81" s="38">
        <f t="shared" si="24"/>
        <v>6986.6482185033092</v>
      </c>
      <c r="Z81" s="37">
        <f t="shared" si="35"/>
        <v>2078.7708296258752</v>
      </c>
      <c r="AA81" s="13">
        <f t="shared" si="32"/>
        <v>56841.209149629343</v>
      </c>
      <c r="AB81" s="13">
        <f t="shared" si="33"/>
        <v>2789.2859439962422</v>
      </c>
      <c r="AC81" s="38">
        <f t="shared" si="25"/>
        <v>6986.6482185033101</v>
      </c>
      <c r="AD81" s="13" t="e">
        <f>SUM(#REF!,#REF!)</f>
        <v>#REF!</v>
      </c>
      <c r="AE81" s="103" t="e">
        <f>SUM(#REF!)</f>
        <v>#REF!</v>
      </c>
      <c r="AF81" s="13" t="e">
        <f t="shared" si="34"/>
        <v>#REF!</v>
      </c>
      <c r="AG81" s="13" t="e">
        <f>SUM(#REF!,#REF!)</f>
        <v>#REF!</v>
      </c>
    </row>
    <row r="82" spans="13:33" x14ac:dyDescent="0.2">
      <c r="M82">
        <v>81</v>
      </c>
      <c r="N82" s="37">
        <f t="shared" si="19"/>
        <v>2079.7578029187598</v>
      </c>
      <c r="O82" s="13">
        <f t="shared" si="20"/>
        <v>61703.611498036051</v>
      </c>
      <c r="P82" s="13">
        <f t="shared" si="26"/>
        <v>2841.5307843759952</v>
      </c>
      <c r="Q82" s="13">
        <f t="shared" si="27"/>
        <v>6986.6482185033092</v>
      </c>
      <c r="R82" s="37">
        <f t="shared" si="28"/>
        <v>2099.1302746062988</v>
      </c>
      <c r="S82" s="13">
        <f t="shared" si="21"/>
        <v>122279.90504110277</v>
      </c>
      <c r="T82" s="13">
        <f t="shared" si="29"/>
        <v>3608.7587319038639</v>
      </c>
      <c r="U82" s="38">
        <f t="shared" si="22"/>
        <v>6986.6482185033092</v>
      </c>
      <c r="V82" s="37">
        <f t="shared" si="30"/>
        <v>3190.9332338779986</v>
      </c>
      <c r="W82" s="13">
        <f t="shared" si="23"/>
        <v>61139.952520551386</v>
      </c>
      <c r="X82" s="13">
        <f t="shared" si="31"/>
        <v>3945.7474625267814</v>
      </c>
      <c r="Y82" s="38">
        <f t="shared" si="24"/>
        <v>6986.6482185033092</v>
      </c>
      <c r="Z82" s="37">
        <f t="shared" si="35"/>
        <v>2078.7708296258752</v>
      </c>
      <c r="AA82" s="13">
        <f t="shared" si="32"/>
        <v>56841.209149629343</v>
      </c>
      <c r="AB82" s="13">
        <f t="shared" si="33"/>
        <v>2780.5141524608052</v>
      </c>
      <c r="AC82" s="38">
        <f t="shared" si="25"/>
        <v>6986.6482185033101</v>
      </c>
      <c r="AD82" s="13" t="e">
        <f>SUM(#REF!,#REF!)</f>
        <v>#REF!</v>
      </c>
      <c r="AE82" s="103" t="e">
        <f>SUM(#REF!)</f>
        <v>#REF!</v>
      </c>
      <c r="AF82" s="13" t="e">
        <f t="shared" si="34"/>
        <v>#REF!</v>
      </c>
      <c r="AG82" s="13" t="e">
        <f>SUM(#REF!,#REF!)</f>
        <v>#REF!</v>
      </c>
    </row>
    <row r="83" spans="13:33" x14ac:dyDescent="0.2">
      <c r="M83">
        <v>82</v>
      </c>
      <c r="N83" s="37">
        <f t="shared" si="19"/>
        <v>2079.7578029187598</v>
      </c>
      <c r="O83" s="13">
        <f t="shared" si="20"/>
        <v>61703.611498036051</v>
      </c>
      <c r="P83" s="13">
        <f t="shared" si="26"/>
        <v>2832.24086996798</v>
      </c>
      <c r="Q83" s="13">
        <f t="shared" si="27"/>
        <v>6986.6482185033092</v>
      </c>
      <c r="R83" s="37">
        <f t="shared" si="28"/>
        <v>2099.1302746062988</v>
      </c>
      <c r="S83" s="13">
        <f t="shared" si="21"/>
        <v>122279.90504110277</v>
      </c>
      <c r="T83" s="13">
        <f t="shared" si="29"/>
        <v>3590.348628766089</v>
      </c>
      <c r="U83" s="38">
        <f t="shared" si="22"/>
        <v>6986.6482185033092</v>
      </c>
      <c r="V83" s="37">
        <f t="shared" si="30"/>
        <v>3190.9332338779986</v>
      </c>
      <c r="W83" s="13">
        <f t="shared" si="23"/>
        <v>61139.952520551386</v>
      </c>
      <c r="X83" s="13">
        <f t="shared" si="31"/>
        <v>3936.5424109578935</v>
      </c>
      <c r="Y83" s="38">
        <f t="shared" si="24"/>
        <v>6986.6482185033092</v>
      </c>
      <c r="Z83" s="37">
        <f t="shared" si="35"/>
        <v>2078.7708296258752</v>
      </c>
      <c r="AA83" s="13">
        <f t="shared" si="32"/>
        <v>56841.209149629343</v>
      </c>
      <c r="AB83" s="13">
        <f t="shared" si="33"/>
        <v>2771.9563070603795</v>
      </c>
      <c r="AC83" s="38">
        <f t="shared" si="25"/>
        <v>6986.6482185033101</v>
      </c>
      <c r="AD83" s="13" t="e">
        <f>SUM(#REF!,#REF!)</f>
        <v>#REF!</v>
      </c>
      <c r="AE83" s="103" t="e">
        <f>SUM(#REF!)</f>
        <v>#REF!</v>
      </c>
      <c r="AF83" s="13" t="e">
        <f t="shared" si="34"/>
        <v>#REF!</v>
      </c>
      <c r="AG83" s="13" t="e">
        <f>SUM(#REF!,#REF!)</f>
        <v>#REF!</v>
      </c>
    </row>
    <row r="84" spans="13:33" x14ac:dyDescent="0.2">
      <c r="M84">
        <v>83</v>
      </c>
      <c r="N84" s="37">
        <f t="shared" si="19"/>
        <v>2079.7578029187598</v>
      </c>
      <c r="O84" s="13">
        <f t="shared" si="20"/>
        <v>61703.611498036051</v>
      </c>
      <c r="P84" s="13">
        <f t="shared" si="26"/>
        <v>2823.1748089191942</v>
      </c>
      <c r="Q84" s="13">
        <f t="shared" si="27"/>
        <v>6986.6482185033092</v>
      </c>
      <c r="R84" s="37">
        <f t="shared" si="28"/>
        <v>2099.1302746062988</v>
      </c>
      <c r="S84" s="13">
        <f t="shared" si="21"/>
        <v>122279.90504110277</v>
      </c>
      <c r="T84" s="13">
        <f t="shared" si="29"/>
        <v>3572.3821425713923</v>
      </c>
      <c r="U84" s="38">
        <f t="shared" si="22"/>
        <v>6986.6482185033092</v>
      </c>
      <c r="V84" s="37">
        <f t="shared" si="30"/>
        <v>3190.9332338779986</v>
      </c>
      <c r="W84" s="13">
        <f t="shared" si="23"/>
        <v>61139.952520551386</v>
      </c>
      <c r="X84" s="13">
        <f t="shared" si="31"/>
        <v>3927.5591678605456</v>
      </c>
      <c r="Y84" s="38">
        <f t="shared" si="24"/>
        <v>6986.6482185033092</v>
      </c>
      <c r="Z84" s="37">
        <f t="shared" si="35"/>
        <v>2078.7708296258752</v>
      </c>
      <c r="AA84" s="13">
        <f t="shared" si="32"/>
        <v>56841.209149629343</v>
      </c>
      <c r="AB84" s="13">
        <f t="shared" si="33"/>
        <v>2763.6046748021322</v>
      </c>
      <c r="AC84" s="38">
        <f t="shared" si="25"/>
        <v>6986.6482185033101</v>
      </c>
      <c r="AD84" s="13" t="e">
        <f>SUM(#REF!,#REF!)</f>
        <v>#REF!</v>
      </c>
      <c r="AE84" s="103" t="e">
        <f>SUM(#REF!)</f>
        <v>#REF!</v>
      </c>
      <c r="AF84" s="13" t="e">
        <f t="shared" si="34"/>
        <v>#REF!</v>
      </c>
      <c r="AG84" s="13" t="e">
        <f>SUM(#REF!,#REF!)</f>
        <v>#REF!</v>
      </c>
    </row>
    <row r="85" spans="13:33" x14ac:dyDescent="0.2">
      <c r="M85">
        <v>84</v>
      </c>
      <c r="N85" s="37">
        <f t="shared" si="19"/>
        <v>2079.7578029187598</v>
      </c>
      <c r="O85" s="13">
        <f t="shared" si="20"/>
        <v>61703.611498036051</v>
      </c>
      <c r="P85" s="13">
        <f t="shared" si="26"/>
        <v>2814.3246064668083</v>
      </c>
      <c r="Q85" s="13">
        <f t="shared" si="27"/>
        <v>6986.6482185033092</v>
      </c>
      <c r="R85" s="37">
        <f t="shared" si="28"/>
        <v>2099.1302746062988</v>
      </c>
      <c r="S85" s="13">
        <f t="shared" si="21"/>
        <v>122279.90504110277</v>
      </c>
      <c r="T85" s="13">
        <f t="shared" si="29"/>
        <v>3554.8434298575221</v>
      </c>
      <c r="U85" s="38">
        <f t="shared" si="22"/>
        <v>6986.6482185033092</v>
      </c>
      <c r="V85" s="37">
        <f t="shared" si="30"/>
        <v>3190.9332338779986</v>
      </c>
      <c r="W85" s="13">
        <f t="shared" si="23"/>
        <v>61139.952520551386</v>
      </c>
      <c r="X85" s="13">
        <f t="shared" si="31"/>
        <v>3918.7898115036105</v>
      </c>
      <c r="Y85" s="38">
        <f t="shared" si="24"/>
        <v>6986.6482185033092</v>
      </c>
      <c r="Z85" s="37">
        <f t="shared" si="35"/>
        <v>2078.7708296258752</v>
      </c>
      <c r="AA85" s="13">
        <f t="shared" si="32"/>
        <v>56841.209149629343</v>
      </c>
      <c r="AB85" s="13">
        <f t="shared" si="33"/>
        <v>2755.4518909309863</v>
      </c>
      <c r="AC85" s="38">
        <f t="shared" si="25"/>
        <v>6986.6482185033101</v>
      </c>
      <c r="AD85" s="13" t="e">
        <f>SUM(#REF!,#REF!)</f>
        <v>#REF!</v>
      </c>
      <c r="AE85" s="103" t="e">
        <f>SUM(#REF!)</f>
        <v>#REF!</v>
      </c>
      <c r="AF85" s="13" t="e">
        <f t="shared" si="34"/>
        <v>#REF!</v>
      </c>
      <c r="AG85" s="13" t="e">
        <f>SUM(#REF!,#REF!)</f>
        <v>#REF!</v>
      </c>
    </row>
    <row r="86" spans="13:33" x14ac:dyDescent="0.2">
      <c r="M86">
        <v>85</v>
      </c>
      <c r="N86" s="37">
        <f t="shared" si="19"/>
        <v>2079.7578029187598</v>
      </c>
      <c r="O86" s="13">
        <f t="shared" si="20"/>
        <v>61703.611498036051</v>
      </c>
      <c r="P86" s="13">
        <f t="shared" si="26"/>
        <v>2805.6826440721252</v>
      </c>
      <c r="Q86" s="13">
        <f t="shared" si="27"/>
        <v>6986.6482185033092</v>
      </c>
      <c r="R86" s="37">
        <f t="shared" si="28"/>
        <v>2099.1302746062988</v>
      </c>
      <c r="S86" s="13">
        <f t="shared" si="21"/>
        <v>122279.90504110277</v>
      </c>
      <c r="T86" s="13">
        <f t="shared" si="29"/>
        <v>3537.7173927369195</v>
      </c>
      <c r="U86" s="38">
        <f t="shared" si="22"/>
        <v>6986.6482185033092</v>
      </c>
      <c r="V86" s="37">
        <f t="shared" si="30"/>
        <v>3190.9332338779986</v>
      </c>
      <c r="W86" s="13">
        <f t="shared" si="23"/>
        <v>61139.952520551386</v>
      </c>
      <c r="X86" s="13">
        <f t="shared" si="31"/>
        <v>3910.2267929433092</v>
      </c>
      <c r="Y86" s="38">
        <f t="shared" si="24"/>
        <v>6986.6482185033092</v>
      </c>
      <c r="Z86" s="37">
        <f t="shared" si="35"/>
        <v>2078.7708296258752</v>
      </c>
      <c r="AA86" s="13">
        <f t="shared" si="32"/>
        <v>56841.209149629343</v>
      </c>
      <c r="AB86" s="13">
        <f t="shared" si="33"/>
        <v>2747.4909372685734</v>
      </c>
      <c r="AC86" s="38">
        <f t="shared" si="25"/>
        <v>6986.6482185033101</v>
      </c>
      <c r="AD86" s="13" t="e">
        <f>SUM(#REF!,#REF!)</f>
        <v>#REF!</v>
      </c>
      <c r="AE86" s="103" t="e">
        <f>SUM(#REF!)</f>
        <v>#REF!</v>
      </c>
      <c r="AF86" s="13" t="e">
        <f t="shared" si="34"/>
        <v>#REF!</v>
      </c>
      <c r="AG86" s="13" t="e">
        <f>SUM(#REF!,#REF!)</f>
        <v>#REF!</v>
      </c>
    </row>
    <row r="87" spans="13:33" x14ac:dyDescent="0.2">
      <c r="M87">
        <v>86</v>
      </c>
      <c r="N87" s="37">
        <f t="shared" si="19"/>
        <v>2079.7578029187598</v>
      </c>
      <c r="O87" s="13">
        <f t="shared" si="20"/>
        <v>61703.611498036051</v>
      </c>
      <c r="P87" s="13">
        <f t="shared" si="26"/>
        <v>2797.2416575470861</v>
      </c>
      <c r="Q87" s="13">
        <f t="shared" si="27"/>
        <v>6986.6482185033092</v>
      </c>
      <c r="R87" s="37">
        <f t="shared" si="28"/>
        <v>2099.1302746062988</v>
      </c>
      <c r="S87" s="13">
        <f t="shared" si="21"/>
        <v>122279.90504110277</v>
      </c>
      <c r="T87" s="13">
        <f t="shared" si="29"/>
        <v>3520.9896355493543</v>
      </c>
      <c r="U87" s="38">
        <f t="shared" si="22"/>
        <v>6986.6482185033092</v>
      </c>
      <c r="V87" s="37">
        <f t="shared" si="30"/>
        <v>3190.9332338779986</v>
      </c>
      <c r="W87" s="13">
        <f t="shared" si="23"/>
        <v>61139.952520551386</v>
      </c>
      <c r="X87" s="13">
        <f t="shared" si="31"/>
        <v>3901.8629143495264</v>
      </c>
      <c r="Y87" s="38">
        <f t="shared" si="24"/>
        <v>6986.6482185033092</v>
      </c>
      <c r="Z87" s="37">
        <f t="shared" si="35"/>
        <v>2078.7708296258752</v>
      </c>
      <c r="AA87" s="13">
        <f t="shared" si="32"/>
        <v>56841.209149629343</v>
      </c>
      <c r="AB87" s="13">
        <f t="shared" si="33"/>
        <v>2739.715122063426</v>
      </c>
      <c r="AC87" s="38">
        <f t="shared" si="25"/>
        <v>6986.6482185033101</v>
      </c>
      <c r="AD87" s="13" t="e">
        <f>SUM(#REF!,#REF!)</f>
        <v>#REF!</v>
      </c>
      <c r="AE87" s="103" t="e">
        <f>SUM(#REF!)</f>
        <v>#REF!</v>
      </c>
      <c r="AF87" s="13" t="e">
        <f t="shared" si="34"/>
        <v>#REF!</v>
      </c>
      <c r="AG87" s="13" t="e">
        <f>SUM(#REF!,#REF!)</f>
        <v>#REF!</v>
      </c>
    </row>
    <row r="88" spans="13:33" x14ac:dyDescent="0.2">
      <c r="M88">
        <v>87</v>
      </c>
      <c r="N88" s="37">
        <f t="shared" si="19"/>
        <v>2079.7578029187598</v>
      </c>
      <c r="O88" s="13">
        <f t="shared" si="20"/>
        <v>61703.611498036051</v>
      </c>
      <c r="P88" s="13">
        <f t="shared" si="26"/>
        <v>2788.9947166892889</v>
      </c>
      <c r="Q88" s="13">
        <f t="shared" si="27"/>
        <v>6986.6482185033092</v>
      </c>
      <c r="R88" s="37">
        <f t="shared" si="28"/>
        <v>2099.1302746062988</v>
      </c>
      <c r="S88" s="13">
        <f t="shared" si="21"/>
        <v>122279.90504110277</v>
      </c>
      <c r="T88" s="13">
        <f t="shared" si="29"/>
        <v>3504.6464245040315</v>
      </c>
      <c r="U88" s="38">
        <f t="shared" si="22"/>
        <v>6986.6482185033092</v>
      </c>
      <c r="V88" s="37">
        <f t="shared" si="30"/>
        <v>3190.9332338779986</v>
      </c>
      <c r="W88" s="13">
        <f t="shared" si="23"/>
        <v>61139.952520551386</v>
      </c>
      <c r="X88" s="13">
        <f t="shared" si="31"/>
        <v>3893.6913088268652</v>
      </c>
      <c r="Y88" s="38">
        <f t="shared" si="24"/>
        <v>6986.6482185033092</v>
      </c>
      <c r="Z88" s="37">
        <f t="shared" si="35"/>
        <v>2078.7708296258752</v>
      </c>
      <c r="AA88" s="13">
        <f t="shared" si="32"/>
        <v>56841.209149629343</v>
      </c>
      <c r="AB88" s="13">
        <f t="shared" si="33"/>
        <v>2732.1180612308103</v>
      </c>
      <c r="AC88" s="38">
        <f t="shared" si="25"/>
        <v>6986.6482185033101</v>
      </c>
      <c r="AD88" s="13" t="e">
        <f>SUM(#REF!,#REF!)</f>
        <v>#REF!</v>
      </c>
      <c r="AE88" s="103" t="e">
        <f>SUM(#REF!)</f>
        <v>#REF!</v>
      </c>
      <c r="AF88" s="13" t="e">
        <f t="shared" si="34"/>
        <v>#REF!</v>
      </c>
      <c r="AG88" s="13" t="e">
        <f>SUM(#REF!,#REF!)</f>
        <v>#REF!</v>
      </c>
    </row>
    <row r="89" spans="13:33" x14ac:dyDescent="0.2">
      <c r="M89">
        <v>88</v>
      </c>
      <c r="N89" s="37">
        <f t="shared" si="19"/>
        <v>2079.7578029187598</v>
      </c>
      <c r="O89" s="13">
        <f t="shared" si="20"/>
        <v>61703.611498036051</v>
      </c>
      <c r="P89" s="13">
        <f t="shared" si="26"/>
        <v>2780.935206305533</v>
      </c>
      <c r="Q89" s="13">
        <f t="shared" si="27"/>
        <v>6986.6482185033092</v>
      </c>
      <c r="R89" s="37">
        <f t="shared" si="28"/>
        <v>2099.1302746062988</v>
      </c>
      <c r="S89" s="13">
        <f t="shared" si="21"/>
        <v>122279.90504110277</v>
      </c>
      <c r="T89" s="13">
        <f t="shared" si="29"/>
        <v>3488.6746500733757</v>
      </c>
      <c r="U89" s="38">
        <f t="shared" si="22"/>
        <v>6986.6482185033092</v>
      </c>
      <c r="V89" s="37">
        <f t="shared" si="30"/>
        <v>3190.9332338779986</v>
      </c>
      <c r="W89" s="13">
        <f t="shared" si="23"/>
        <v>61139.952520551386</v>
      </c>
      <c r="X89" s="13">
        <f t="shared" si="31"/>
        <v>3885.7054216115371</v>
      </c>
      <c r="Y89" s="38">
        <f t="shared" si="24"/>
        <v>6986.6482185033092</v>
      </c>
      <c r="Z89" s="37">
        <f t="shared" si="35"/>
        <v>2078.7708296258752</v>
      </c>
      <c r="AA89" s="13">
        <f t="shared" si="32"/>
        <v>56841.209149629343</v>
      </c>
      <c r="AB89" s="13">
        <f t="shared" si="33"/>
        <v>2724.6936608716633</v>
      </c>
      <c r="AC89" s="38">
        <f t="shared" si="25"/>
        <v>6986.6482185033101</v>
      </c>
      <c r="AD89" s="13" t="e">
        <f>SUM(#REF!,#REF!)</f>
        <v>#REF!</v>
      </c>
      <c r="AE89" s="103" t="e">
        <f>SUM(#REF!)</f>
        <v>#REF!</v>
      </c>
      <c r="AF89" s="13" t="e">
        <f t="shared" si="34"/>
        <v>#REF!</v>
      </c>
      <c r="AG89" s="13" t="e">
        <f>SUM(#REF!,#REF!)</f>
        <v>#REF!</v>
      </c>
    </row>
    <row r="90" spans="13:33" x14ac:dyDescent="0.2">
      <c r="M90">
        <v>89</v>
      </c>
      <c r="N90" s="37">
        <f t="shared" si="19"/>
        <v>2079.7578029187598</v>
      </c>
      <c r="O90" s="13">
        <f t="shared" si="20"/>
        <v>61703.611498036051</v>
      </c>
      <c r="P90" s="13">
        <f t="shared" si="26"/>
        <v>2773.0568085146706</v>
      </c>
      <c r="Q90" s="13">
        <f t="shared" si="27"/>
        <v>6986.6482185033092</v>
      </c>
      <c r="R90" s="37">
        <f t="shared" si="28"/>
        <v>2099.1302746062988</v>
      </c>
      <c r="S90" s="13">
        <f t="shared" si="21"/>
        <v>122279.90504110277</v>
      </c>
      <c r="T90" s="13">
        <f t="shared" si="29"/>
        <v>3473.0617919220604</v>
      </c>
      <c r="U90" s="38">
        <f t="shared" si="22"/>
        <v>6986.6482185033092</v>
      </c>
      <c r="V90" s="37">
        <f t="shared" si="30"/>
        <v>3190.9332338779986</v>
      </c>
      <c r="W90" s="13">
        <f t="shared" si="23"/>
        <v>61139.952520551386</v>
      </c>
      <c r="X90" s="13">
        <f t="shared" si="31"/>
        <v>3877.8989925358792</v>
      </c>
      <c r="Y90" s="38">
        <f t="shared" si="24"/>
        <v>6986.6482185033092</v>
      </c>
      <c r="Z90" s="37">
        <f t="shared" si="35"/>
        <v>2078.7708296258752</v>
      </c>
      <c r="AA90" s="13">
        <f t="shared" si="32"/>
        <v>56841.209149629343</v>
      </c>
      <c r="AB90" s="13">
        <f t="shared" si="33"/>
        <v>2717.4361009700251</v>
      </c>
      <c r="AC90" s="38">
        <f t="shared" si="25"/>
        <v>6986.6482185033101</v>
      </c>
      <c r="AD90" s="13" t="e">
        <f>SUM(#REF!,#REF!)</f>
        <v>#REF!</v>
      </c>
      <c r="AE90" s="103" t="e">
        <f>SUM(#REF!)</f>
        <v>#REF!</v>
      </c>
      <c r="AF90" s="13" t="e">
        <f t="shared" si="34"/>
        <v>#REF!</v>
      </c>
      <c r="AG90" s="13" t="e">
        <f>SUM(#REF!,#REF!)</f>
        <v>#REF!</v>
      </c>
    </row>
    <row r="91" spans="13:33" x14ac:dyDescent="0.2">
      <c r="M91">
        <v>90</v>
      </c>
      <c r="N91" s="37">
        <f t="shared" si="19"/>
        <v>2079.7578029187598</v>
      </c>
      <c r="O91" s="13">
        <f t="shared" si="20"/>
        <v>61703.611498036051</v>
      </c>
      <c r="P91" s="13">
        <f t="shared" si="26"/>
        <v>2765.3534862302713</v>
      </c>
      <c r="Q91" s="13">
        <f t="shared" si="27"/>
        <v>6986.6482185033092</v>
      </c>
      <c r="R91" s="37">
        <f t="shared" si="28"/>
        <v>2099.1302746062988</v>
      </c>
      <c r="S91" s="13">
        <f t="shared" si="21"/>
        <v>122279.90504110277</v>
      </c>
      <c r="T91" s="13">
        <f t="shared" si="29"/>
        <v>3457.7958861741072</v>
      </c>
      <c r="U91" s="38">
        <f t="shared" si="22"/>
        <v>6986.6482185033092</v>
      </c>
      <c r="V91" s="37">
        <f t="shared" si="30"/>
        <v>3190.9332338779986</v>
      </c>
      <c r="W91" s="13">
        <f t="shared" si="23"/>
        <v>61139.952520551386</v>
      </c>
      <c r="X91" s="13">
        <f t="shared" si="31"/>
        <v>3870.2660396619031</v>
      </c>
      <c r="Y91" s="38">
        <f t="shared" si="24"/>
        <v>6986.6482185033092</v>
      </c>
      <c r="Z91" s="37">
        <f t="shared" si="35"/>
        <v>2078.7708296258752</v>
      </c>
      <c r="AA91" s="13">
        <f t="shared" si="32"/>
        <v>56841.209149629343</v>
      </c>
      <c r="AB91" s="13">
        <f t="shared" si="33"/>
        <v>2710.3398201773125</v>
      </c>
      <c r="AC91" s="38">
        <f t="shared" si="25"/>
        <v>6986.6482185033101</v>
      </c>
      <c r="AD91" s="13" t="e">
        <f>SUM(#REF!,#REF!)</f>
        <v>#REF!</v>
      </c>
      <c r="AE91" s="103" t="e">
        <f>SUM(#REF!)</f>
        <v>#REF!</v>
      </c>
      <c r="AF91" s="13" t="e">
        <f t="shared" si="34"/>
        <v>#REF!</v>
      </c>
      <c r="AG91" s="13" t="e">
        <f>SUM(#REF!,#REF!)</f>
        <v>#REF!</v>
      </c>
    </row>
    <row r="92" spans="13:33" x14ac:dyDescent="0.2">
      <c r="M92">
        <v>91</v>
      </c>
      <c r="N92" s="37">
        <f t="shared" si="19"/>
        <v>2079.7578029187598</v>
      </c>
      <c r="O92" s="13">
        <f t="shared" si="20"/>
        <v>61703.611498036051</v>
      </c>
      <c r="P92" s="13">
        <f t="shared" si="26"/>
        <v>2757.8194677323427</v>
      </c>
      <c r="Q92" s="13">
        <f t="shared" si="27"/>
        <v>6986.6482185033092</v>
      </c>
      <c r="R92" s="37">
        <f t="shared" si="28"/>
        <v>2099.1302746062988</v>
      </c>
      <c r="S92" s="13">
        <f t="shared" si="21"/>
        <v>122279.90504110277</v>
      </c>
      <c r="T92" s="13">
        <f t="shared" si="29"/>
        <v>3442.8654948381973</v>
      </c>
      <c r="U92" s="38">
        <f t="shared" si="22"/>
        <v>6986.6482185033092</v>
      </c>
      <c r="V92" s="37">
        <f t="shared" si="30"/>
        <v>3190.9332338779986</v>
      </c>
      <c r="W92" s="13">
        <f t="shared" si="23"/>
        <v>61139.952520551386</v>
      </c>
      <c r="X92" s="13">
        <f t="shared" si="31"/>
        <v>3862.8008439939481</v>
      </c>
      <c r="Y92" s="38">
        <f t="shared" si="24"/>
        <v>6986.6482185033092</v>
      </c>
      <c r="Z92" s="37">
        <f t="shared" si="35"/>
        <v>2078.7708296258752</v>
      </c>
      <c r="AA92" s="13">
        <f t="shared" si="32"/>
        <v>56841.209149629343</v>
      </c>
      <c r="AB92" s="13">
        <f t="shared" si="33"/>
        <v>2703.3995015998239</v>
      </c>
      <c r="AC92" s="38">
        <f t="shared" si="25"/>
        <v>6986.6482185033101</v>
      </c>
      <c r="AD92" s="13" t="e">
        <f>SUM(#REF!,#REF!)</f>
        <v>#REF!</v>
      </c>
      <c r="AE92" s="103" t="e">
        <f>SUM(#REF!)</f>
        <v>#REF!</v>
      </c>
      <c r="AF92" s="13" t="e">
        <f t="shared" si="34"/>
        <v>#REF!</v>
      </c>
      <c r="AG92" s="13" t="e">
        <f>SUM(#REF!,#REF!)</f>
        <v>#REF!</v>
      </c>
    </row>
    <row r="93" spans="13:33" x14ac:dyDescent="0.2">
      <c r="M93">
        <v>92</v>
      </c>
      <c r="N93" s="37">
        <f t="shared" si="19"/>
        <v>2079.7578029187598</v>
      </c>
      <c r="O93" s="13">
        <f t="shared" si="20"/>
        <v>61703.611498036051</v>
      </c>
      <c r="P93" s="13">
        <f t="shared" si="26"/>
        <v>2750.4492322452388</v>
      </c>
      <c r="Q93" s="13">
        <f t="shared" si="27"/>
        <v>6986.6482185033092</v>
      </c>
      <c r="R93" s="37">
        <f t="shared" si="28"/>
        <v>2099.1302746062988</v>
      </c>
      <c r="S93" s="13">
        <f t="shared" si="21"/>
        <v>122279.90504110277</v>
      </c>
      <c r="T93" s="13">
        <f t="shared" si="29"/>
        <v>3428.2596772269808</v>
      </c>
      <c r="U93" s="38">
        <f t="shared" si="22"/>
        <v>6986.6482185033092</v>
      </c>
      <c r="V93" s="37">
        <f t="shared" si="30"/>
        <v>3190.9332338779986</v>
      </c>
      <c r="W93" s="13">
        <f t="shared" si="23"/>
        <v>61139.952520551386</v>
      </c>
      <c r="X93" s="13">
        <f t="shared" si="31"/>
        <v>3855.4979351883399</v>
      </c>
      <c r="Y93" s="38">
        <f t="shared" si="24"/>
        <v>6986.6482185033092</v>
      </c>
      <c r="Z93" s="37">
        <f t="shared" si="35"/>
        <v>2078.7708296258752</v>
      </c>
      <c r="AA93" s="13">
        <f t="shared" si="32"/>
        <v>56841.209149629343</v>
      </c>
      <c r="AB93" s="13">
        <f t="shared" si="33"/>
        <v>2696.6100595131506</v>
      </c>
      <c r="AC93" s="38">
        <f t="shared" si="25"/>
        <v>6986.6482185033101</v>
      </c>
      <c r="AD93" s="13" t="e">
        <f>SUM(#REF!,#REF!)</f>
        <v>#REF!</v>
      </c>
      <c r="AE93" s="103" t="e">
        <f>SUM(#REF!)</f>
        <v>#REF!</v>
      </c>
      <c r="AF93" s="13" t="e">
        <f t="shared" si="34"/>
        <v>#REF!</v>
      </c>
      <c r="AG93" s="13" t="e">
        <f>SUM(#REF!,#REF!)</f>
        <v>#REF!</v>
      </c>
    </row>
    <row r="94" spans="13:33" x14ac:dyDescent="0.2">
      <c r="M94">
        <v>93</v>
      </c>
      <c r="N94" s="37">
        <f t="shared" si="19"/>
        <v>2079.7578029187598</v>
      </c>
      <c r="O94" s="13">
        <f t="shared" si="20"/>
        <v>61703.611498036051</v>
      </c>
      <c r="P94" s="13">
        <f t="shared" si="26"/>
        <v>2743.2374964460291</v>
      </c>
      <c r="Q94" s="13">
        <f t="shared" si="27"/>
        <v>6986.6482185033092</v>
      </c>
      <c r="R94" s="37">
        <f t="shared" si="28"/>
        <v>2099.1302746062988</v>
      </c>
      <c r="S94" s="13">
        <f t="shared" si="21"/>
        <v>122279.90504110277</v>
      </c>
      <c r="T94" s="13">
        <f t="shared" si="29"/>
        <v>3413.967963220307</v>
      </c>
      <c r="U94" s="38">
        <f t="shared" si="22"/>
        <v>6986.6482185033092</v>
      </c>
      <c r="V94" s="37">
        <f t="shared" si="30"/>
        <v>3190.9332338779986</v>
      </c>
      <c r="W94" s="13">
        <f t="shared" si="23"/>
        <v>61139.952520551386</v>
      </c>
      <c r="X94" s="13">
        <f t="shared" si="31"/>
        <v>3848.3520781850029</v>
      </c>
      <c r="Y94" s="38">
        <f t="shared" si="24"/>
        <v>6986.6482185033092</v>
      </c>
      <c r="Z94" s="37">
        <f t="shared" si="35"/>
        <v>2078.7708296258752</v>
      </c>
      <c r="AA94" s="13">
        <f t="shared" si="32"/>
        <v>56841.209149629343</v>
      </c>
      <c r="AB94" s="13">
        <f t="shared" si="33"/>
        <v>2689.9666269337176</v>
      </c>
      <c r="AC94" s="38">
        <f t="shared" si="25"/>
        <v>6986.6482185033101</v>
      </c>
      <c r="AD94" s="13" t="e">
        <f>SUM(#REF!,#REF!)</f>
        <v>#REF!</v>
      </c>
      <c r="AE94" s="103" t="e">
        <f>SUM(#REF!)</f>
        <v>#REF!</v>
      </c>
      <c r="AF94" s="13" t="e">
        <f t="shared" si="34"/>
        <v>#REF!</v>
      </c>
      <c r="AG94" s="13" t="e">
        <f>SUM(#REF!,#REF!)</f>
        <v>#REF!</v>
      </c>
    </row>
    <row r="95" spans="13:33" x14ac:dyDescent="0.2">
      <c r="M95">
        <v>94</v>
      </c>
      <c r="N95" s="37">
        <f t="shared" si="19"/>
        <v>2079.7578029187598</v>
      </c>
      <c r="O95" s="13">
        <f t="shared" si="20"/>
        <v>61703.611498036051</v>
      </c>
      <c r="P95" s="13">
        <f t="shared" si="26"/>
        <v>2736.179201834037</v>
      </c>
      <c r="Q95" s="13">
        <f t="shared" si="27"/>
        <v>6986.6482185033092</v>
      </c>
      <c r="R95" s="37">
        <f t="shared" si="28"/>
        <v>2099.1302746062988</v>
      </c>
      <c r="S95" s="13">
        <f t="shared" si="21"/>
        <v>122279.90504110277</v>
      </c>
      <c r="T95" s="13">
        <f t="shared" si="29"/>
        <v>3399.9803282350517</v>
      </c>
      <c r="U95" s="38">
        <f t="shared" si="22"/>
        <v>6986.6482185033092</v>
      </c>
      <c r="V95" s="37">
        <f t="shared" si="30"/>
        <v>3190.9332338779986</v>
      </c>
      <c r="W95" s="13">
        <f t="shared" si="23"/>
        <v>61139.952520551386</v>
      </c>
      <c r="X95" s="13">
        <f t="shared" si="31"/>
        <v>3841.3582606923751</v>
      </c>
      <c r="Y95" s="38">
        <f t="shared" si="24"/>
        <v>6986.6482185033092</v>
      </c>
      <c r="Z95" s="37">
        <f t="shared" si="35"/>
        <v>2078.7708296258752</v>
      </c>
      <c r="AA95" s="13">
        <f t="shared" si="32"/>
        <v>56841.209149629343</v>
      </c>
      <c r="AB95" s="13">
        <f t="shared" si="33"/>
        <v>2683.464543983634</v>
      </c>
      <c r="AC95" s="38">
        <f t="shared" si="25"/>
        <v>6986.6482185033101</v>
      </c>
      <c r="AD95" s="13" t="e">
        <f>SUM(#REF!,#REF!)</f>
        <v>#REF!</v>
      </c>
      <c r="AE95" s="103" t="e">
        <f>SUM(#REF!)</f>
        <v>#REF!</v>
      </c>
      <c r="AF95" s="13" t="e">
        <f t="shared" si="34"/>
        <v>#REF!</v>
      </c>
      <c r="AG95" s="13" t="e">
        <f>SUM(#REF!,#REF!)</f>
        <v>#REF!</v>
      </c>
    </row>
    <row r="96" spans="13:33" x14ac:dyDescent="0.2">
      <c r="M96">
        <v>95</v>
      </c>
      <c r="N96" s="37">
        <f t="shared" si="19"/>
        <v>2079.7578029187598</v>
      </c>
      <c r="O96" s="13">
        <f t="shared" si="20"/>
        <v>61703.611498036051</v>
      </c>
      <c r="P96" s="13">
        <f t="shared" si="26"/>
        <v>2729.2695028980866</v>
      </c>
      <c r="Q96" s="13">
        <f t="shared" si="27"/>
        <v>6986.6482185033092</v>
      </c>
      <c r="R96" s="37">
        <f t="shared" si="28"/>
        <v>2099.1302746062988</v>
      </c>
      <c r="S96" s="13">
        <f t="shared" si="21"/>
        <v>122279.90504110277</v>
      </c>
      <c r="T96" s="13">
        <f t="shared" si="29"/>
        <v>3386.2871697758019</v>
      </c>
      <c r="U96" s="38">
        <f t="shared" si="22"/>
        <v>6986.6482185033092</v>
      </c>
      <c r="V96" s="37">
        <f t="shared" si="30"/>
        <v>3190.9332338779986</v>
      </c>
      <c r="W96" s="13">
        <f t="shared" si="23"/>
        <v>61139.952520551386</v>
      </c>
      <c r="X96" s="13">
        <f t="shared" si="31"/>
        <v>3834.5116814627499</v>
      </c>
      <c r="Y96" s="38">
        <f t="shared" si="24"/>
        <v>6986.6482185033092</v>
      </c>
      <c r="Z96" s="37">
        <f t="shared" si="35"/>
        <v>2078.7708296258752</v>
      </c>
      <c r="AA96" s="13">
        <f t="shared" si="32"/>
        <v>56841.209149629343</v>
      </c>
      <c r="AB96" s="13">
        <f t="shared" si="33"/>
        <v>2677.0993469903947</v>
      </c>
      <c r="AC96" s="38">
        <f t="shared" si="25"/>
        <v>6986.6482185033101</v>
      </c>
      <c r="AD96" s="13" t="e">
        <f>SUM(#REF!,#REF!)</f>
        <v>#REF!</v>
      </c>
      <c r="AE96" s="103" t="e">
        <f>SUM(#REF!)</f>
        <v>#REF!</v>
      </c>
      <c r="AF96" s="13" t="e">
        <f t="shared" si="34"/>
        <v>#REF!</v>
      </c>
      <c r="AG96" s="13" t="e">
        <f>SUM(#REF!,#REF!)</f>
        <v>#REF!</v>
      </c>
    </row>
    <row r="97" spans="13:33" x14ac:dyDescent="0.2">
      <c r="M97">
        <v>96</v>
      </c>
      <c r="N97" s="37">
        <f t="shared" si="19"/>
        <v>2079.7578029187598</v>
      </c>
      <c r="O97" s="13">
        <f t="shared" si="20"/>
        <v>61703.611498036051</v>
      </c>
      <c r="P97" s="13">
        <f t="shared" si="26"/>
        <v>2722.5037560233022</v>
      </c>
      <c r="Q97" s="13">
        <f t="shared" si="27"/>
        <v>6986.6482185033092</v>
      </c>
      <c r="R97" s="37">
        <f t="shared" si="28"/>
        <v>2099.1302746062988</v>
      </c>
      <c r="S97" s="13">
        <f t="shared" si="21"/>
        <v>122279.90504110277</v>
      </c>
      <c r="T97" s="13">
        <f t="shared" si="29"/>
        <v>3372.8792854511194</v>
      </c>
      <c r="U97" s="38">
        <f t="shared" si="22"/>
        <v>6986.6482185033092</v>
      </c>
      <c r="V97" s="37">
        <f t="shared" si="30"/>
        <v>3190.9332338779986</v>
      </c>
      <c r="W97" s="13">
        <f t="shared" si="23"/>
        <v>61139.952520551386</v>
      </c>
      <c r="X97" s="13">
        <f t="shared" si="31"/>
        <v>3827.8077393004087</v>
      </c>
      <c r="Y97" s="38">
        <f t="shared" si="24"/>
        <v>6986.6482185033092</v>
      </c>
      <c r="Z97" s="37">
        <f t="shared" si="35"/>
        <v>2078.7708296258752</v>
      </c>
      <c r="AA97" s="13">
        <f t="shared" si="32"/>
        <v>56841.209149629343</v>
      </c>
      <c r="AB97" s="13">
        <f t="shared" si="33"/>
        <v>2670.8667582678477</v>
      </c>
      <c r="AC97" s="38">
        <f t="shared" si="25"/>
        <v>6986.6482185033101</v>
      </c>
      <c r="AD97" s="13" t="e">
        <f>SUM(#REF!,#REF!)</f>
        <v>#REF!</v>
      </c>
      <c r="AE97" s="103" t="e">
        <f>SUM(#REF!)</f>
        <v>#REF!</v>
      </c>
      <c r="AF97" s="13" t="e">
        <f t="shared" si="34"/>
        <v>#REF!</v>
      </c>
      <c r="AG97" s="13" t="e">
        <f>SUM(#REF!,#REF!)</f>
        <v>#REF!</v>
      </c>
    </row>
    <row r="98" spans="13:33" x14ac:dyDescent="0.2">
      <c r="M98">
        <v>97</v>
      </c>
      <c r="N98" s="37">
        <f t="shared" si="19"/>
        <v>2079.7578029187598</v>
      </c>
      <c r="O98" s="13">
        <f t="shared" si="20"/>
        <v>61703.611498036051</v>
      </c>
      <c r="P98" s="13">
        <f t="shared" si="26"/>
        <v>2715.87750908408</v>
      </c>
      <c r="Q98" s="13">
        <f t="shared" si="27"/>
        <v>6986.6482185033092</v>
      </c>
      <c r="R98" s="37">
        <f t="shared" si="28"/>
        <v>2099.1302746062988</v>
      </c>
      <c r="S98" s="13">
        <f t="shared" si="21"/>
        <v>122279.90504110277</v>
      </c>
      <c r="T98" s="13">
        <f t="shared" si="29"/>
        <v>3359.7478523496266</v>
      </c>
      <c r="U98" s="38">
        <f t="shared" si="22"/>
        <v>6986.6482185033092</v>
      </c>
      <c r="V98" s="37">
        <f t="shared" si="30"/>
        <v>3190.9332338779986</v>
      </c>
      <c r="W98" s="13">
        <f t="shared" si="23"/>
        <v>61139.952520551386</v>
      </c>
      <c r="X98" s="13">
        <f t="shared" si="31"/>
        <v>3821.2420227496623</v>
      </c>
      <c r="Y98" s="38">
        <f t="shared" si="24"/>
        <v>6986.6482185033092</v>
      </c>
      <c r="Z98" s="37">
        <f t="shared" si="35"/>
        <v>2078.7708296258752</v>
      </c>
      <c r="AA98" s="13">
        <f t="shared" si="32"/>
        <v>56841.209149629343</v>
      </c>
      <c r="AB98" s="13">
        <f t="shared" si="33"/>
        <v>2664.7626765292707</v>
      </c>
      <c r="AC98" s="38">
        <f t="shared" si="25"/>
        <v>6986.6482185033101</v>
      </c>
      <c r="AD98" s="13" t="e">
        <f>SUM(#REF!,#REF!)</f>
        <v>#REF!</v>
      </c>
      <c r="AE98" s="103" t="e">
        <f>SUM(#REF!)</f>
        <v>#REF!</v>
      </c>
      <c r="AF98" s="13" t="e">
        <f t="shared" si="34"/>
        <v>#REF!</v>
      </c>
      <c r="AG98" s="13" t="e">
        <f>SUM(#REF!,#REF!)</f>
        <v>#REF!</v>
      </c>
    </row>
    <row r="99" spans="13:33" x14ac:dyDescent="0.2">
      <c r="M99">
        <v>98</v>
      </c>
      <c r="N99" s="37">
        <f t="shared" si="19"/>
        <v>2079.7578029187598</v>
      </c>
      <c r="O99" s="13">
        <f t="shared" si="20"/>
        <v>61703.611498036051</v>
      </c>
      <c r="P99" s="13">
        <f t="shared" si="26"/>
        <v>2709.3864916742295</v>
      </c>
      <c r="Q99" s="13">
        <f t="shared" si="27"/>
        <v>6986.6482185033092</v>
      </c>
      <c r="R99" s="37">
        <f t="shared" si="28"/>
        <v>2099.1302746062988</v>
      </c>
      <c r="S99" s="13">
        <f t="shared" si="21"/>
        <v>122279.90504110277</v>
      </c>
      <c r="T99" s="13">
        <f t="shared" si="29"/>
        <v>3346.8844076787764</v>
      </c>
      <c r="U99" s="38">
        <f t="shared" si="22"/>
        <v>6986.6482185033092</v>
      </c>
      <c r="V99" s="37">
        <f t="shared" si="30"/>
        <v>3190.9332338779986</v>
      </c>
      <c r="W99" s="13">
        <f t="shared" si="23"/>
        <v>61139.952520551386</v>
      </c>
      <c r="X99" s="13">
        <f t="shared" si="31"/>
        <v>3814.8103004142372</v>
      </c>
      <c r="Y99" s="38">
        <f t="shared" si="24"/>
        <v>6986.6482185033092</v>
      </c>
      <c r="Z99" s="37">
        <f t="shared" si="35"/>
        <v>2078.7708296258752</v>
      </c>
      <c r="AA99" s="13">
        <f t="shared" si="32"/>
        <v>56841.209149629343</v>
      </c>
      <c r="AB99" s="13">
        <f t="shared" si="33"/>
        <v>2658.783167887399</v>
      </c>
      <c r="AC99" s="38">
        <f t="shared" si="25"/>
        <v>6986.6482185033101</v>
      </c>
      <c r="AD99" s="13" t="e">
        <f>SUM(#REF!,#REF!)</f>
        <v>#REF!</v>
      </c>
      <c r="AE99" s="103" t="e">
        <f>SUM(#REF!)</f>
        <v>#REF!</v>
      </c>
      <c r="AF99" s="13" t="e">
        <f t="shared" si="34"/>
        <v>#REF!</v>
      </c>
      <c r="AG99" s="13" t="e">
        <f>SUM(#REF!,#REF!)</f>
        <v>#REF!</v>
      </c>
    </row>
    <row r="100" spans="13:33" x14ac:dyDescent="0.2">
      <c r="M100">
        <v>99</v>
      </c>
      <c r="N100" s="37">
        <f t="shared" si="19"/>
        <v>2079.7578029187598</v>
      </c>
      <c r="O100" s="13">
        <f t="shared" si="20"/>
        <v>61703.611498036051</v>
      </c>
      <c r="P100" s="13">
        <f t="shared" si="26"/>
        <v>2703.0266059292248</v>
      </c>
      <c r="Q100" s="13">
        <f t="shared" si="27"/>
        <v>6986.6482185033092</v>
      </c>
      <c r="R100" s="37">
        <f t="shared" si="28"/>
        <v>2099.1302746062988</v>
      </c>
      <c r="S100" s="13">
        <f t="shared" si="21"/>
        <v>122279.90504110277</v>
      </c>
      <c r="T100" s="13">
        <f t="shared" si="29"/>
        <v>3334.2808305770341</v>
      </c>
      <c r="U100" s="38">
        <f t="shared" si="22"/>
        <v>6986.6482185033092</v>
      </c>
      <c r="V100" s="37">
        <f t="shared" si="30"/>
        <v>3190.9332338779986</v>
      </c>
      <c r="W100" s="13">
        <f t="shared" si="23"/>
        <v>61139.952520551386</v>
      </c>
      <c r="X100" s="13">
        <f t="shared" si="31"/>
        <v>3808.508511863366</v>
      </c>
      <c r="Y100" s="38">
        <f t="shared" si="24"/>
        <v>6986.6482185033092</v>
      </c>
      <c r="Z100" s="37">
        <f t="shared" si="35"/>
        <v>2078.7708296258752</v>
      </c>
      <c r="AA100" s="13">
        <f t="shared" si="32"/>
        <v>56841.209149629343</v>
      </c>
      <c r="AB100" s="13">
        <f t="shared" si="33"/>
        <v>2652.924457399909</v>
      </c>
      <c r="AC100" s="38">
        <f t="shared" si="25"/>
        <v>6986.6482185033101</v>
      </c>
      <c r="AD100" s="13" t="e">
        <f>SUM(#REF!,#REF!)</f>
        <v>#REF!</v>
      </c>
      <c r="AE100" s="103" t="e">
        <f>SUM(#REF!)</f>
        <v>#REF!</v>
      </c>
      <c r="AF100" s="13" t="e">
        <f t="shared" si="34"/>
        <v>#REF!</v>
      </c>
      <c r="AG100" s="13" t="e">
        <f>SUM(#REF!,#REF!)</f>
        <v>#REF!</v>
      </c>
    </row>
    <row r="101" spans="13:33" x14ac:dyDescent="0.2">
      <c r="M101">
        <v>100</v>
      </c>
      <c r="N101" s="37">
        <f t="shared" si="19"/>
        <v>2079.7578029187598</v>
      </c>
      <c r="O101" s="13">
        <f t="shared" si="20"/>
        <v>61703.611498036051</v>
      </c>
      <c r="P101" s="13">
        <f t="shared" si="26"/>
        <v>2696.7939178991201</v>
      </c>
      <c r="Q101" s="13">
        <f t="shared" si="27"/>
        <v>6986.6482185033092</v>
      </c>
      <c r="R101" s="37">
        <f t="shared" si="28"/>
        <v>2099.1302746062988</v>
      </c>
      <c r="S101" s="13">
        <f t="shared" si="21"/>
        <v>122279.90504110277</v>
      </c>
      <c r="T101" s="13">
        <f t="shared" si="29"/>
        <v>3321.9293250173268</v>
      </c>
      <c r="U101" s="38">
        <f t="shared" si="22"/>
        <v>6986.6482185033092</v>
      </c>
      <c r="V101" s="37">
        <f t="shared" si="30"/>
        <v>3190.9332338779986</v>
      </c>
      <c r="W101" s="13">
        <f t="shared" si="23"/>
        <v>61139.952520551386</v>
      </c>
      <c r="X101" s="13">
        <f t="shared" si="31"/>
        <v>3802.3327590835124</v>
      </c>
      <c r="Y101" s="38">
        <f t="shared" si="24"/>
        <v>6986.6482185033092</v>
      </c>
      <c r="Z101" s="37">
        <f t="shared" si="35"/>
        <v>2078.7708296258752</v>
      </c>
      <c r="AA101" s="13">
        <f t="shared" si="32"/>
        <v>56841.209149629343</v>
      </c>
      <c r="AB101" s="13">
        <f t="shared" si="33"/>
        <v>2647.1829211221684</v>
      </c>
      <c r="AC101" s="38">
        <f t="shared" si="25"/>
        <v>6986.6482185033101</v>
      </c>
      <c r="AD101" s="13" t="e">
        <f>SUM(#REF!,#REF!)</f>
        <v>#REF!</v>
      </c>
      <c r="AE101" s="103" t="e">
        <f>SUM(#REF!)</f>
        <v>#REF!</v>
      </c>
      <c r="AF101" s="13" t="e">
        <f t="shared" si="34"/>
        <v>#REF!</v>
      </c>
      <c r="AG101" s="13" t="e">
        <f>SUM(#REF!,#REF!)</f>
        <v>#REF!</v>
      </c>
    </row>
    <row r="102" spans="13:33" x14ac:dyDescent="0.2">
      <c r="M102">
        <v>101</v>
      </c>
      <c r="N102" s="37">
        <f t="shared" si="19"/>
        <v>2079.7578029187598</v>
      </c>
      <c r="O102" s="13">
        <f t="shared" si="20"/>
        <v>61703.611498036051</v>
      </c>
      <c r="P102" s="13">
        <f t="shared" si="26"/>
        <v>2690.6846494339684</v>
      </c>
      <c r="Q102" s="13">
        <f t="shared" si="27"/>
        <v>6986.6482185033092</v>
      </c>
      <c r="R102" s="37">
        <f t="shared" si="28"/>
        <v>2099.1302746062988</v>
      </c>
      <c r="S102" s="13">
        <f t="shared" si="21"/>
        <v>122279.90504110277</v>
      </c>
      <c r="T102" s="13">
        <f t="shared" si="29"/>
        <v>3309.822403726128</v>
      </c>
      <c r="U102" s="38">
        <f t="shared" si="22"/>
        <v>6986.6482185033092</v>
      </c>
      <c r="V102" s="37">
        <f t="shared" si="30"/>
        <v>3190.9332338779986</v>
      </c>
      <c r="W102" s="13">
        <f t="shared" si="23"/>
        <v>61139.952520551386</v>
      </c>
      <c r="X102" s="13">
        <f t="shared" si="31"/>
        <v>3796.2792984379134</v>
      </c>
      <c r="Y102" s="38">
        <f t="shared" si="24"/>
        <v>6986.6482185033092</v>
      </c>
      <c r="Z102" s="37">
        <f t="shared" si="35"/>
        <v>2078.7708296258752</v>
      </c>
      <c r="AA102" s="13">
        <f t="shared" si="32"/>
        <v>56841.209149629343</v>
      </c>
      <c r="AB102" s="13">
        <f t="shared" si="33"/>
        <v>2641.5550786321064</v>
      </c>
      <c r="AC102" s="38">
        <f t="shared" si="25"/>
        <v>6986.6482185033101</v>
      </c>
      <c r="AD102" s="13" t="e">
        <f>SUM(#REF!,#REF!)</f>
        <v>#REF!</v>
      </c>
      <c r="AE102" s="103" t="e">
        <f>SUM(#REF!)</f>
        <v>#REF!</v>
      </c>
      <c r="AF102" s="13" t="e">
        <f t="shared" si="34"/>
        <v>#REF!</v>
      </c>
      <c r="AG102" s="13" t="e">
        <f>SUM(#REF!,#REF!)</f>
        <v>#REF!</v>
      </c>
    </row>
    <row r="103" spans="13:33" x14ac:dyDescent="0.2">
      <c r="M103">
        <v>102</v>
      </c>
      <c r="N103" s="37">
        <f t="shared" si="19"/>
        <v>2079.7578029187598</v>
      </c>
      <c r="O103" s="13">
        <f t="shared" si="20"/>
        <v>61703.611498036051</v>
      </c>
      <c r="P103" s="13">
        <f t="shared" si="26"/>
        <v>2684.6951705465644</v>
      </c>
      <c r="Q103" s="13">
        <f t="shared" si="27"/>
        <v>6986.6482185033092</v>
      </c>
      <c r="R103" s="37">
        <f t="shared" si="28"/>
        <v>2099.1302746062988</v>
      </c>
      <c r="S103" s="13">
        <f t="shared" si="21"/>
        <v>122279.90504110277</v>
      </c>
      <c r="T103" s="13">
        <f t="shared" si="29"/>
        <v>3297.9528730484826</v>
      </c>
      <c r="U103" s="38">
        <f t="shared" si="22"/>
        <v>6986.6482185033092</v>
      </c>
      <c r="V103" s="37">
        <f t="shared" si="30"/>
        <v>3190.9332338779986</v>
      </c>
      <c r="W103" s="13">
        <f t="shared" si="23"/>
        <v>61139.952520551386</v>
      </c>
      <c r="X103" s="13">
        <f t="shared" si="31"/>
        <v>3790.3445330990908</v>
      </c>
      <c r="Y103" s="38">
        <f t="shared" si="24"/>
        <v>6986.6482185033092</v>
      </c>
      <c r="Z103" s="37">
        <f t="shared" si="35"/>
        <v>2078.7708296258752</v>
      </c>
      <c r="AA103" s="13">
        <f t="shared" si="32"/>
        <v>56841.209149629343</v>
      </c>
      <c r="AB103" s="13">
        <f t="shared" si="33"/>
        <v>2636.0375859947903</v>
      </c>
      <c r="AC103" s="38">
        <f t="shared" si="25"/>
        <v>6986.6482185033101</v>
      </c>
      <c r="AD103" s="13" t="e">
        <f>SUM(#REF!,#REF!)</f>
        <v>#REF!</v>
      </c>
      <c r="AE103" s="103" t="e">
        <f>SUM(#REF!)</f>
        <v>#REF!</v>
      </c>
      <c r="AF103" s="13" t="e">
        <f t="shared" si="34"/>
        <v>#REF!</v>
      </c>
      <c r="AG103" s="13" t="e">
        <f>SUM(#REF!,#REF!)</f>
        <v>#REF!</v>
      </c>
    </row>
    <row r="104" spans="13:33" x14ac:dyDescent="0.2">
      <c r="M104">
        <v>103</v>
      </c>
      <c r="N104" s="37">
        <f t="shared" si="19"/>
        <v>2079.7578029187598</v>
      </c>
      <c r="O104" s="13">
        <f t="shared" si="20"/>
        <v>61703.611498036051</v>
      </c>
      <c r="P104" s="13">
        <f t="shared" si="26"/>
        <v>2678.8219922200806</v>
      </c>
      <c r="Q104" s="13">
        <f t="shared" si="27"/>
        <v>6986.6482185033092</v>
      </c>
      <c r="R104" s="37">
        <f t="shared" si="28"/>
        <v>2099.1302746062988</v>
      </c>
      <c r="S104" s="13">
        <f t="shared" si="21"/>
        <v>122279.90504110277</v>
      </c>
      <c r="T104" s="13">
        <f t="shared" si="29"/>
        <v>3286.3138186946753</v>
      </c>
      <c r="U104" s="38">
        <f t="shared" si="22"/>
        <v>6986.6482185033092</v>
      </c>
      <c r="V104" s="37">
        <f t="shared" si="30"/>
        <v>3190.9332338779986</v>
      </c>
      <c r="W104" s="13">
        <f t="shared" si="23"/>
        <v>61139.952520551386</v>
      </c>
      <c r="X104" s="13">
        <f t="shared" si="31"/>
        <v>3784.5250059221871</v>
      </c>
      <c r="Y104" s="38">
        <f t="shared" si="24"/>
        <v>6986.6482185033092</v>
      </c>
      <c r="Z104" s="37">
        <f t="shared" si="35"/>
        <v>2078.7708296258752</v>
      </c>
      <c r="AA104" s="13">
        <f t="shared" si="32"/>
        <v>56841.209149629343</v>
      </c>
      <c r="AB104" s="13">
        <f t="shared" si="33"/>
        <v>2630.6272291368396</v>
      </c>
      <c r="AC104" s="38">
        <f t="shared" si="25"/>
        <v>6986.6482185033101</v>
      </c>
      <c r="AD104" s="13" t="e">
        <f>SUM(#REF!,#REF!)</f>
        <v>#REF!</v>
      </c>
      <c r="AE104" s="103" t="e">
        <f>SUM(#REF!)</f>
        <v>#REF!</v>
      </c>
      <c r="AF104" s="13" t="e">
        <f t="shared" si="34"/>
        <v>#REF!</v>
      </c>
      <c r="AG104" s="13" t="e">
        <f>SUM(#REF!,#REF!)</f>
        <v>#REF!</v>
      </c>
    </row>
    <row r="105" spans="13:33" x14ac:dyDescent="0.2">
      <c r="M105">
        <v>104</v>
      </c>
      <c r="N105" s="37">
        <f t="shared" si="19"/>
        <v>2079.7578029187598</v>
      </c>
      <c r="O105" s="13">
        <f t="shared" si="20"/>
        <v>61703.611498036051</v>
      </c>
      <c r="P105" s="13">
        <f t="shared" si="26"/>
        <v>2673.0617596306447</v>
      </c>
      <c r="Q105" s="13">
        <f t="shared" si="27"/>
        <v>6986.6482185033092</v>
      </c>
      <c r="R105" s="37">
        <f t="shared" si="28"/>
        <v>2099.1302746062988</v>
      </c>
      <c r="S105" s="13">
        <f t="shared" si="21"/>
        <v>122279.90504110277</v>
      </c>
      <c r="T105" s="13">
        <f t="shared" si="29"/>
        <v>3274.89859230921</v>
      </c>
      <c r="U105" s="38">
        <f t="shared" si="22"/>
        <v>6986.6482185033092</v>
      </c>
      <c r="V105" s="37">
        <f t="shared" si="30"/>
        <v>3190.9332338779986</v>
      </c>
      <c r="W105" s="13">
        <f t="shared" si="23"/>
        <v>61139.952520551386</v>
      </c>
      <c r="X105" s="13">
        <f t="shared" si="31"/>
        <v>3778.8173927294542</v>
      </c>
      <c r="Y105" s="38">
        <f t="shared" si="24"/>
        <v>6986.6482185033092</v>
      </c>
      <c r="Z105" s="37">
        <f t="shared" si="35"/>
        <v>2078.7708296258752</v>
      </c>
      <c r="AA105" s="13">
        <f t="shared" si="32"/>
        <v>56841.209149629343</v>
      </c>
      <c r="AB105" s="13">
        <f t="shared" si="33"/>
        <v>2625.3209176030805</v>
      </c>
      <c r="AC105" s="38">
        <f t="shared" si="25"/>
        <v>6986.6482185033101</v>
      </c>
      <c r="AD105" s="13" t="e">
        <f>SUM(#REF!,#REF!)</f>
        <v>#REF!</v>
      </c>
      <c r="AE105" s="103" t="e">
        <f>SUM(#REF!)</f>
        <v>#REF!</v>
      </c>
      <c r="AF105" s="13" t="e">
        <f t="shared" si="34"/>
        <v>#REF!</v>
      </c>
      <c r="AG105" s="13" t="e">
        <f>SUM(#REF!,#REF!)</f>
        <v>#REF!</v>
      </c>
    </row>
    <row r="106" spans="13:33" x14ac:dyDescent="0.2">
      <c r="M106">
        <v>105</v>
      </c>
      <c r="N106" s="37">
        <f t="shared" si="19"/>
        <v>2079.7578029187598</v>
      </c>
      <c r="O106" s="13">
        <f t="shared" si="20"/>
        <v>61703.611498036051</v>
      </c>
      <c r="P106" s="13">
        <f t="shared" si="26"/>
        <v>2667.4112457571982</v>
      </c>
      <c r="Q106" s="13">
        <f t="shared" si="27"/>
        <v>6986.6482185033092</v>
      </c>
      <c r="R106" s="37">
        <f t="shared" si="28"/>
        <v>2099.1302746062988</v>
      </c>
      <c r="S106" s="13">
        <f t="shared" si="21"/>
        <v>122279.90504110277</v>
      </c>
      <c r="T106" s="13">
        <f t="shared" si="29"/>
        <v>3263.7007988072774</v>
      </c>
      <c r="U106" s="38">
        <f t="shared" si="22"/>
        <v>6986.6482185033092</v>
      </c>
      <c r="V106" s="37">
        <f t="shared" si="30"/>
        <v>3190.9332338779986</v>
      </c>
      <c r="W106" s="13">
        <f t="shared" si="23"/>
        <v>61139.952520551386</v>
      </c>
      <c r="X106" s="13">
        <f t="shared" si="31"/>
        <v>3773.2184959784881</v>
      </c>
      <c r="Y106" s="38">
        <f t="shared" si="24"/>
        <v>6986.6482185033092</v>
      </c>
      <c r="Z106" s="37">
        <f t="shared" si="35"/>
        <v>2078.7708296258752</v>
      </c>
      <c r="AA106" s="13">
        <f t="shared" si="32"/>
        <v>56841.209149629343</v>
      </c>
      <c r="AB106" s="13">
        <f t="shared" si="33"/>
        <v>2620.1156786699639</v>
      </c>
      <c r="AC106" s="38">
        <f t="shared" si="25"/>
        <v>6986.6482185033101</v>
      </c>
      <c r="AD106" s="13" t="e">
        <f>SUM(#REF!,#REF!)</f>
        <v>#REF!</v>
      </c>
      <c r="AE106" s="103" t="e">
        <f>SUM(#REF!)</f>
        <v>#REF!</v>
      </c>
      <c r="AF106" s="13" t="e">
        <f t="shared" si="34"/>
        <v>#REF!</v>
      </c>
      <c r="AG106" s="13" t="e">
        <f>SUM(#REF!,#REF!)</f>
        <v>#REF!</v>
      </c>
    </row>
    <row r="107" spans="13:33" x14ac:dyDescent="0.2">
      <c r="M107">
        <v>106</v>
      </c>
      <c r="N107" s="37">
        <f t="shared" si="19"/>
        <v>2079.7578029187598</v>
      </c>
      <c r="O107" s="13">
        <f t="shared" si="20"/>
        <v>61703.611498036051</v>
      </c>
      <c r="P107" s="13">
        <f t="shared" si="26"/>
        <v>2661.8673453530623</v>
      </c>
      <c r="Q107" s="13">
        <f t="shared" si="27"/>
        <v>6986.6482185033092</v>
      </c>
      <c r="R107" s="37">
        <f t="shared" si="28"/>
        <v>2099.1302746062988</v>
      </c>
      <c r="S107" s="13">
        <f t="shared" si="21"/>
        <v>122279.90504110277</v>
      </c>
      <c r="T107" s="13">
        <f t="shared" si="29"/>
        <v>3252.7142844280233</v>
      </c>
      <c r="U107" s="38">
        <f t="shared" si="22"/>
        <v>6986.6482185033092</v>
      </c>
      <c r="V107" s="37">
        <f t="shared" si="30"/>
        <v>3190.9332338779986</v>
      </c>
      <c r="W107" s="13">
        <f t="shared" si="23"/>
        <v>61139.952520551386</v>
      </c>
      <c r="X107" s="13">
        <f t="shared" si="31"/>
        <v>3767.7252387888607</v>
      </c>
      <c r="Y107" s="38">
        <f t="shared" si="24"/>
        <v>6986.6482185033092</v>
      </c>
      <c r="Z107" s="37">
        <f t="shared" si="35"/>
        <v>2078.7708296258752</v>
      </c>
      <c r="AA107" s="13">
        <f t="shared" si="32"/>
        <v>56841.209149629343</v>
      </c>
      <c r="AB107" s="13">
        <f t="shared" si="33"/>
        <v>2615.00865179219</v>
      </c>
      <c r="AC107" s="38">
        <f t="shared" si="25"/>
        <v>6986.6482185033101</v>
      </c>
      <c r="AD107" s="13" t="e">
        <f>SUM(#REF!,#REF!)</f>
        <v>#REF!</v>
      </c>
      <c r="AE107" s="103" t="e">
        <f>SUM(#REF!)</f>
        <v>#REF!</v>
      </c>
      <c r="AF107" s="13" t="e">
        <f t="shared" si="34"/>
        <v>#REF!</v>
      </c>
      <c r="AG107" s="13" t="e">
        <f>SUM(#REF!,#REF!)</f>
        <v>#REF!</v>
      </c>
    </row>
    <row r="108" spans="13:33" x14ac:dyDescent="0.2">
      <c r="M108">
        <v>107</v>
      </c>
      <c r="N108" s="37">
        <f t="shared" si="19"/>
        <v>2079.7578029187598</v>
      </c>
      <c r="O108" s="13">
        <f t="shared" si="20"/>
        <v>61703.611498036051</v>
      </c>
      <c r="P108" s="13">
        <f t="shared" si="26"/>
        <v>2656.4270692555456</v>
      </c>
      <c r="Q108" s="13">
        <f t="shared" si="27"/>
        <v>6986.6482185033092</v>
      </c>
      <c r="R108" s="37">
        <f t="shared" si="28"/>
        <v>2099.1302746062988</v>
      </c>
      <c r="S108" s="13">
        <f t="shared" si="21"/>
        <v>122279.90504110277</v>
      </c>
      <c r="T108" s="13">
        <f t="shared" si="29"/>
        <v>3241.9331254577264</v>
      </c>
      <c r="U108" s="38">
        <f t="shared" si="22"/>
        <v>6986.6482185033092</v>
      </c>
      <c r="V108" s="37">
        <f t="shared" si="30"/>
        <v>3190.9332338779986</v>
      </c>
      <c r="W108" s="13">
        <f t="shared" si="23"/>
        <v>61139.952520551386</v>
      </c>
      <c r="X108" s="13">
        <f t="shared" si="31"/>
        <v>3762.3346593037127</v>
      </c>
      <c r="Y108" s="38">
        <f t="shared" si="24"/>
        <v>6986.6482185033092</v>
      </c>
      <c r="Z108" s="37">
        <f t="shared" si="35"/>
        <v>2078.7708296258752</v>
      </c>
      <c r="AA108" s="13">
        <f t="shared" si="32"/>
        <v>56841.209149629343</v>
      </c>
      <c r="AB108" s="13">
        <f t="shared" si="33"/>
        <v>2609.997083360729</v>
      </c>
      <c r="AC108" s="38">
        <f t="shared" si="25"/>
        <v>6986.6482185033101</v>
      </c>
      <c r="AD108" s="13" t="e">
        <f>SUM(#REF!,#REF!)</f>
        <v>#REF!</v>
      </c>
      <c r="AE108" s="103" t="e">
        <f>SUM(#REF!)</f>
        <v>#REF!</v>
      </c>
      <c r="AF108" s="13" t="e">
        <f t="shared" si="34"/>
        <v>#REF!</v>
      </c>
      <c r="AG108" s="13" t="e">
        <f>SUM(#REF!,#REF!)</f>
        <v>#REF!</v>
      </c>
    </row>
    <row r="109" spans="13:33" x14ac:dyDescent="0.2">
      <c r="M109">
        <v>108</v>
      </c>
      <c r="N109" s="37">
        <f t="shared" si="19"/>
        <v>2079.7578029187598</v>
      </c>
      <c r="O109" s="13">
        <f t="shared" si="20"/>
        <v>61703.611498036051</v>
      </c>
      <c r="P109" s="13">
        <f t="shared" si="26"/>
        <v>2651.0875390116862</v>
      </c>
      <c r="Q109" s="13">
        <f t="shared" si="27"/>
        <v>6986.6482185033092</v>
      </c>
      <c r="R109" s="37">
        <f t="shared" si="28"/>
        <v>2099.1302746062988</v>
      </c>
      <c r="S109" s="13">
        <f t="shared" si="21"/>
        <v>122279.90504110277</v>
      </c>
      <c r="T109" s="13">
        <f t="shared" si="29"/>
        <v>3231.3516175794725</v>
      </c>
      <c r="U109" s="38">
        <f t="shared" si="22"/>
        <v>6986.6482185033092</v>
      </c>
      <c r="V109" s="37">
        <f t="shared" si="30"/>
        <v>3190.9332338779986</v>
      </c>
      <c r="W109" s="13">
        <f t="shared" si="23"/>
        <v>61139.952520551386</v>
      </c>
      <c r="X109" s="13">
        <f t="shared" si="31"/>
        <v>3757.0439053645855</v>
      </c>
      <c r="Y109" s="38">
        <f t="shared" si="24"/>
        <v>6986.6482185033092</v>
      </c>
      <c r="Z109" s="37">
        <f t="shared" si="35"/>
        <v>2078.7708296258752</v>
      </c>
      <c r="AA109" s="13">
        <f t="shared" si="32"/>
        <v>56841.209149629343</v>
      </c>
      <c r="AB109" s="13">
        <f t="shared" si="33"/>
        <v>2605.078321752073</v>
      </c>
      <c r="AC109" s="38">
        <f t="shared" si="25"/>
        <v>6986.6482185033101</v>
      </c>
      <c r="AD109" s="13" t="e">
        <f>SUM(#REF!,#REF!)</f>
        <v>#REF!</v>
      </c>
      <c r="AE109" s="103" t="e">
        <f>SUM(#REF!)</f>
        <v>#REF!</v>
      </c>
      <c r="AF109" s="13" t="e">
        <f t="shared" si="34"/>
        <v>#REF!</v>
      </c>
      <c r="AG109" s="13" t="e">
        <f>SUM(#REF!,#REF!)</f>
        <v>#REF!</v>
      </c>
    </row>
    <row r="110" spans="13:33" x14ac:dyDescent="0.2">
      <c r="M110">
        <v>109</v>
      </c>
      <c r="N110" s="37">
        <f t="shared" si="19"/>
        <v>2079.7578029187598</v>
      </c>
      <c r="O110" s="13">
        <f t="shared" si="20"/>
        <v>61703.611498036051</v>
      </c>
      <c r="P110" s="13">
        <f t="shared" si="26"/>
        <v>2645.8459817998246</v>
      </c>
      <c r="Q110" s="13">
        <f t="shared" si="27"/>
        <v>6986.6482185033092</v>
      </c>
      <c r="R110" s="37">
        <f t="shared" si="28"/>
        <v>2099.1302746062988</v>
      </c>
      <c r="S110" s="13">
        <f t="shared" si="21"/>
        <v>122279.90504110277</v>
      </c>
      <c r="T110" s="13">
        <f t="shared" si="29"/>
        <v>3220.9642658090766</v>
      </c>
      <c r="U110" s="38">
        <f t="shared" si="22"/>
        <v>6986.6482185033092</v>
      </c>
      <c r="V110" s="37">
        <f t="shared" si="30"/>
        <v>3190.9332338779986</v>
      </c>
      <c r="W110" s="13">
        <f t="shared" si="23"/>
        <v>61139.952520551386</v>
      </c>
      <c r="X110" s="13">
        <f t="shared" si="31"/>
        <v>3751.8502294793875</v>
      </c>
      <c r="Y110" s="38">
        <f t="shared" si="24"/>
        <v>6986.6482185033092</v>
      </c>
      <c r="Z110" s="37">
        <f t="shared" si="35"/>
        <v>2078.7708296258752</v>
      </c>
      <c r="AA110" s="13">
        <f t="shared" si="32"/>
        <v>56841.209149629343</v>
      </c>
      <c r="AB110" s="13">
        <f t="shared" si="33"/>
        <v>2600.2498126499977</v>
      </c>
      <c r="AC110" s="38">
        <f t="shared" si="25"/>
        <v>6986.6482185033101</v>
      </c>
      <c r="AD110" s="13" t="e">
        <f>SUM(#REF!,#REF!)</f>
        <v>#REF!</v>
      </c>
      <c r="AE110" s="103" t="e">
        <f>SUM(#REF!)</f>
        <v>#REF!</v>
      </c>
      <c r="AF110" s="13" t="e">
        <f t="shared" si="34"/>
        <v>#REF!</v>
      </c>
      <c r="AG110" s="13" t="e">
        <f>SUM(#REF!,#REF!)</f>
        <v>#REF!</v>
      </c>
    </row>
    <row r="111" spans="13:33" x14ac:dyDescent="0.2">
      <c r="M111">
        <v>110</v>
      </c>
      <c r="N111" s="37">
        <f t="shared" si="19"/>
        <v>2079.7578029187598</v>
      </c>
      <c r="O111" s="13">
        <f t="shared" si="20"/>
        <v>61703.611498036051</v>
      </c>
      <c r="P111" s="13">
        <f t="shared" si="26"/>
        <v>2640.6997256281784</v>
      </c>
      <c r="Q111" s="13">
        <f t="shared" si="27"/>
        <v>6986.6482185033092</v>
      </c>
      <c r="R111" s="37">
        <f t="shared" si="28"/>
        <v>2099.1302746062988</v>
      </c>
      <c r="S111" s="13">
        <f t="shared" si="21"/>
        <v>122279.90504110277</v>
      </c>
      <c r="T111" s="13">
        <f t="shared" si="29"/>
        <v>3210.76577497996</v>
      </c>
      <c r="U111" s="38">
        <f t="shared" si="22"/>
        <v>6986.6482185033092</v>
      </c>
      <c r="V111" s="37">
        <f t="shared" si="30"/>
        <v>3190.9332338779986</v>
      </c>
      <c r="W111" s="13">
        <f t="shared" si="23"/>
        <v>61139.952520551386</v>
      </c>
      <c r="X111" s="13">
        <f t="shared" si="31"/>
        <v>3746.7509840648295</v>
      </c>
      <c r="Y111" s="38">
        <f t="shared" si="24"/>
        <v>6986.6482185033092</v>
      </c>
      <c r="Z111" s="37">
        <f t="shared" si="35"/>
        <v>2078.7708296258752</v>
      </c>
      <c r="AA111" s="13">
        <f t="shared" si="32"/>
        <v>56841.209149629343</v>
      </c>
      <c r="AB111" s="13">
        <f t="shared" si="33"/>
        <v>2595.5090946225055</v>
      </c>
      <c r="AC111" s="38">
        <f t="shared" si="25"/>
        <v>6986.6482185033101</v>
      </c>
      <c r="AD111" s="13" t="e">
        <f>SUM(#REF!,#REF!)</f>
        <v>#REF!</v>
      </c>
      <c r="AE111" s="103" t="e">
        <f>SUM(#REF!)</f>
        <v>#REF!</v>
      </c>
      <c r="AF111" s="13" t="e">
        <f t="shared" si="34"/>
        <v>#REF!</v>
      </c>
      <c r="AG111" s="13" t="e">
        <f>SUM(#REF!,#REF!)</f>
        <v>#REF!</v>
      </c>
    </row>
    <row r="112" spans="13:33" x14ac:dyDescent="0.2">
      <c r="M112">
        <v>111</v>
      </c>
      <c r="N112" s="37">
        <f t="shared" si="19"/>
        <v>2079.7578029187598</v>
      </c>
      <c r="O112" s="13">
        <f t="shared" si="20"/>
        <v>61703.611498036051</v>
      </c>
      <c r="P112" s="13">
        <f t="shared" si="26"/>
        <v>2635.6461947929583</v>
      </c>
      <c r="Q112" s="13">
        <f t="shared" si="27"/>
        <v>6986.6482185033092</v>
      </c>
      <c r="R112" s="37">
        <f t="shared" si="28"/>
        <v>2099.1302746062988</v>
      </c>
      <c r="S112" s="13">
        <f t="shared" si="21"/>
        <v>122279.90504110277</v>
      </c>
      <c r="T112" s="13">
        <f t="shared" si="29"/>
        <v>3200.7510407423597</v>
      </c>
      <c r="U112" s="38">
        <f t="shared" si="22"/>
        <v>6986.6482185033092</v>
      </c>
      <c r="V112" s="37">
        <f t="shared" si="30"/>
        <v>3190.9332338779986</v>
      </c>
      <c r="W112" s="13">
        <f t="shared" si="23"/>
        <v>61139.952520551386</v>
      </c>
      <c r="X112" s="13">
        <f t="shared" si="31"/>
        <v>3741.7436169460293</v>
      </c>
      <c r="Y112" s="38">
        <f t="shared" si="24"/>
        <v>6986.6482185033092</v>
      </c>
      <c r="Z112" s="37">
        <f t="shared" si="35"/>
        <v>2078.7708296258752</v>
      </c>
      <c r="AA112" s="13">
        <f t="shared" si="32"/>
        <v>56841.209149629343</v>
      </c>
      <c r="AB112" s="13">
        <f t="shared" si="33"/>
        <v>2590.8537949378515</v>
      </c>
      <c r="AC112" s="38">
        <f t="shared" si="25"/>
        <v>6986.6482185033101</v>
      </c>
      <c r="AD112" s="13" t="e">
        <f>SUM(#REF!,#REF!)</f>
        <v>#REF!</v>
      </c>
      <c r="AE112" s="103" t="e">
        <f>SUM(#REF!)</f>
        <v>#REF!</v>
      </c>
      <c r="AF112" s="13" t="e">
        <f t="shared" si="34"/>
        <v>#REF!</v>
      </c>
      <c r="AG112" s="13" t="e">
        <f>SUM(#REF!,#REF!)</f>
        <v>#REF!</v>
      </c>
    </row>
    <row r="113" spans="13:33" x14ac:dyDescent="0.2">
      <c r="M113">
        <v>112</v>
      </c>
      <c r="N113" s="37">
        <f t="shared" si="19"/>
        <v>2079.7578029187598</v>
      </c>
      <c r="O113" s="13">
        <f t="shared" si="20"/>
        <v>61703.611498036051</v>
      </c>
      <c r="P113" s="13">
        <f t="shared" si="26"/>
        <v>2630.6829055797962</v>
      </c>
      <c r="Q113" s="13">
        <f t="shared" si="27"/>
        <v>6986.6482185033092</v>
      </c>
      <c r="R113" s="37">
        <f t="shared" si="28"/>
        <v>2099.1302746062988</v>
      </c>
      <c r="S113" s="13">
        <f t="shared" si="21"/>
        <v>122279.90504110277</v>
      </c>
      <c r="T113" s="13">
        <f t="shared" si="29"/>
        <v>3190.9151410447166</v>
      </c>
      <c r="U113" s="38">
        <f t="shared" si="22"/>
        <v>6986.6482185033092</v>
      </c>
      <c r="V113" s="37">
        <f t="shared" si="30"/>
        <v>3190.9332338779986</v>
      </c>
      <c r="W113" s="13">
        <f t="shared" si="23"/>
        <v>61139.952520551386</v>
      </c>
      <c r="X113" s="13">
        <f t="shared" si="31"/>
        <v>3736.8256670972073</v>
      </c>
      <c r="Y113" s="38">
        <f t="shared" si="24"/>
        <v>6986.6482185033092</v>
      </c>
      <c r="Z113" s="37">
        <f t="shared" si="35"/>
        <v>2078.7708296258752</v>
      </c>
      <c r="AA113" s="13">
        <f t="shared" si="32"/>
        <v>56841.209149629343</v>
      </c>
      <c r="AB113" s="13">
        <f t="shared" si="33"/>
        <v>2586.2816256047086</v>
      </c>
      <c r="AC113" s="38">
        <f t="shared" si="25"/>
        <v>6986.6482185033101</v>
      </c>
      <c r="AD113" s="13" t="e">
        <f>SUM(#REF!,#REF!)</f>
        <v>#REF!</v>
      </c>
      <c r="AE113" s="103" t="e">
        <f>SUM(#REF!)</f>
        <v>#REF!</v>
      </c>
      <c r="AF113" s="13" t="e">
        <f t="shared" si="34"/>
        <v>#REF!</v>
      </c>
      <c r="AG113" s="13" t="e">
        <f>SUM(#REF!,#REF!)</f>
        <v>#REF!</v>
      </c>
    </row>
    <row r="114" spans="13:33" x14ac:dyDescent="0.2">
      <c r="M114">
        <v>113</v>
      </c>
      <c r="N114" s="37">
        <f t="shared" si="19"/>
        <v>2079.7578029187598</v>
      </c>
      <c r="O114" s="13">
        <f t="shared" si="20"/>
        <v>61703.611498036051</v>
      </c>
      <c r="P114" s="13">
        <f t="shared" si="26"/>
        <v>2625.8074621934152</v>
      </c>
      <c r="Q114" s="13">
        <f t="shared" si="27"/>
        <v>6986.6482185033092</v>
      </c>
      <c r="R114" s="37">
        <f t="shared" si="28"/>
        <v>2099.1302746062988</v>
      </c>
      <c r="S114" s="13">
        <f t="shared" si="21"/>
        <v>122279.90504110277</v>
      </c>
      <c r="T114" s="13">
        <f t="shared" si="29"/>
        <v>3181.2533280673852</v>
      </c>
      <c r="U114" s="38">
        <f t="shared" si="22"/>
        <v>6986.6482185033092</v>
      </c>
      <c r="V114" s="37">
        <f t="shared" si="30"/>
        <v>3190.9332338779986</v>
      </c>
      <c r="W114" s="13">
        <f t="shared" si="23"/>
        <v>61139.952520551386</v>
      </c>
      <c r="X114" s="13">
        <f t="shared" si="31"/>
        <v>3731.994760608542</v>
      </c>
      <c r="Y114" s="38">
        <f t="shared" si="24"/>
        <v>6986.6482185033092</v>
      </c>
      <c r="Z114" s="37">
        <f t="shared" si="35"/>
        <v>2078.7708296258752</v>
      </c>
      <c r="AA114" s="13">
        <f t="shared" si="32"/>
        <v>56841.209149629343</v>
      </c>
      <c r="AB114" s="13">
        <f t="shared" si="33"/>
        <v>2581.7903796225951</v>
      </c>
      <c r="AC114" s="38">
        <f t="shared" si="25"/>
        <v>6986.6482185033101</v>
      </c>
      <c r="AD114" s="13" t="e">
        <f>SUM(#REF!,#REF!)</f>
        <v>#REF!</v>
      </c>
      <c r="AE114" s="103" t="e">
        <f>SUM(#REF!)</f>
        <v>#REF!</v>
      </c>
      <c r="AF114" s="13" t="e">
        <f t="shared" si="34"/>
        <v>#REF!</v>
      </c>
      <c r="AG114" s="13" t="e">
        <f>SUM(#REF!,#REF!)</f>
        <v>#REF!</v>
      </c>
    </row>
    <row r="115" spans="13:33" x14ac:dyDescent="0.2">
      <c r="M115">
        <v>114</v>
      </c>
      <c r="N115" s="37">
        <f t="shared" si="19"/>
        <v>2079.7578029187598</v>
      </c>
      <c r="O115" s="13">
        <f t="shared" si="20"/>
        <v>61703.611498036051</v>
      </c>
      <c r="P115" s="13">
        <f t="shared" si="26"/>
        <v>2621.0175529015323</v>
      </c>
      <c r="Q115" s="13">
        <f t="shared" si="27"/>
        <v>6986.6482185033092</v>
      </c>
      <c r="R115" s="37">
        <f t="shared" si="28"/>
        <v>2099.1302746062988</v>
      </c>
      <c r="S115" s="13">
        <f t="shared" si="21"/>
        <v>122279.90504110277</v>
      </c>
      <c r="T115" s="13">
        <f t="shared" si="29"/>
        <v>3171.7610205808846</v>
      </c>
      <c r="U115" s="38">
        <f t="shared" si="22"/>
        <v>6986.6482185033092</v>
      </c>
      <c r="V115" s="37">
        <f t="shared" si="30"/>
        <v>3190.9332338779986</v>
      </c>
      <c r="W115" s="13">
        <f t="shared" si="23"/>
        <v>61139.952520551386</v>
      </c>
      <c r="X115" s="13">
        <f t="shared" si="31"/>
        <v>3727.2486068652915</v>
      </c>
      <c r="Y115" s="38">
        <f t="shared" si="24"/>
        <v>6986.6482185033092</v>
      </c>
      <c r="Z115" s="37">
        <f t="shared" si="35"/>
        <v>2078.7708296258752</v>
      </c>
      <c r="AA115" s="13">
        <f t="shared" si="32"/>
        <v>56841.209149629343</v>
      </c>
      <c r="AB115" s="13">
        <f t="shared" si="33"/>
        <v>2577.3779274296412</v>
      </c>
      <c r="AC115" s="38">
        <f t="shared" si="25"/>
        <v>6986.6482185033101</v>
      </c>
      <c r="AD115" s="13" t="e">
        <f>SUM(#REF!,#REF!)</f>
        <v>#REF!</v>
      </c>
      <c r="AE115" s="103" t="e">
        <f>SUM(#REF!)</f>
        <v>#REF!</v>
      </c>
      <c r="AF115" s="13" t="e">
        <f t="shared" si="34"/>
        <v>#REF!</v>
      </c>
      <c r="AG115" s="13" t="e">
        <f>SUM(#REF!,#REF!)</f>
        <v>#REF!</v>
      </c>
    </row>
    <row r="116" spans="13:33" x14ac:dyDescent="0.2">
      <c r="M116">
        <v>115</v>
      </c>
      <c r="N116" s="37">
        <f t="shared" si="19"/>
        <v>2079.7578029187598</v>
      </c>
      <c r="O116" s="13">
        <f t="shared" si="20"/>
        <v>61703.611498036051</v>
      </c>
      <c r="P116" s="13">
        <f t="shared" si="26"/>
        <v>2616.3109463799428</v>
      </c>
      <c r="Q116" s="13">
        <f t="shared" si="27"/>
        <v>6986.6482185033092</v>
      </c>
      <c r="R116" s="37">
        <f t="shared" si="28"/>
        <v>2099.1302746062988</v>
      </c>
      <c r="S116" s="13">
        <f t="shared" si="21"/>
        <v>122279.90504110277</v>
      </c>
      <c r="T116" s="13">
        <f t="shared" si="29"/>
        <v>3162.4337967028446</v>
      </c>
      <c r="U116" s="38">
        <f t="shared" si="22"/>
        <v>6986.6482185033092</v>
      </c>
      <c r="V116" s="37">
        <f t="shared" si="30"/>
        <v>3190.9332338779986</v>
      </c>
      <c r="W116" s="13">
        <f t="shared" si="23"/>
        <v>61139.952520551386</v>
      </c>
      <c r="X116" s="13">
        <f t="shared" si="31"/>
        <v>3722.5849949262715</v>
      </c>
      <c r="Y116" s="38">
        <f t="shared" si="24"/>
        <v>6986.6482185033092</v>
      </c>
      <c r="Z116" s="37">
        <f t="shared" si="35"/>
        <v>2078.7708296258752</v>
      </c>
      <c r="AA116" s="13">
        <f t="shared" si="32"/>
        <v>56841.209149629343</v>
      </c>
      <c r="AB116" s="13">
        <f t="shared" si="33"/>
        <v>2573.0422135356957</v>
      </c>
      <c r="AC116" s="38">
        <f t="shared" si="25"/>
        <v>6986.6482185033101</v>
      </c>
      <c r="AD116" s="13" t="e">
        <f>SUM(#REF!,#REF!)</f>
        <v>#REF!</v>
      </c>
      <c r="AE116" s="103" t="e">
        <f>SUM(#REF!)</f>
        <v>#REF!</v>
      </c>
      <c r="AF116" s="13" t="e">
        <f t="shared" si="34"/>
        <v>#REF!</v>
      </c>
      <c r="AG116" s="13" t="e">
        <f>SUM(#REF!,#REF!)</f>
        <v>#REF!</v>
      </c>
    </row>
    <row r="117" spans="13:33" x14ac:dyDescent="0.2">
      <c r="M117">
        <v>116</v>
      </c>
      <c r="N117" s="37">
        <f t="shared" si="19"/>
        <v>2079.7578029187598</v>
      </c>
      <c r="O117" s="13">
        <f t="shared" si="20"/>
        <v>61703.611498036051</v>
      </c>
      <c r="P117" s="13">
        <f t="shared" si="26"/>
        <v>2611.6854882466569</v>
      </c>
      <c r="Q117" s="13">
        <f t="shared" si="27"/>
        <v>6986.6482185033092</v>
      </c>
      <c r="R117" s="37">
        <f t="shared" si="28"/>
        <v>2099.1302746062988</v>
      </c>
      <c r="S117" s="13">
        <f t="shared" si="21"/>
        <v>122279.90504110277</v>
      </c>
      <c r="T117" s="13">
        <f t="shared" si="29"/>
        <v>3153.2673870295985</v>
      </c>
      <c r="U117" s="38">
        <f t="shared" si="22"/>
        <v>6986.6482185033092</v>
      </c>
      <c r="V117" s="37">
        <f t="shared" si="30"/>
        <v>3190.9332338779986</v>
      </c>
      <c r="W117" s="13">
        <f t="shared" si="23"/>
        <v>61139.952520551386</v>
      </c>
      <c r="X117" s="13">
        <f t="shared" si="31"/>
        <v>3718.0017900896482</v>
      </c>
      <c r="Y117" s="38">
        <f t="shared" si="24"/>
        <v>6986.6482185033092</v>
      </c>
      <c r="Z117" s="37">
        <f t="shared" si="35"/>
        <v>2078.7708296258752</v>
      </c>
      <c r="AA117" s="13">
        <f t="shared" si="32"/>
        <v>56841.209149629343</v>
      </c>
      <c r="AB117" s="13">
        <f t="shared" si="33"/>
        <v>2568.7812533295764</v>
      </c>
      <c r="AC117" s="38">
        <f t="shared" si="25"/>
        <v>6986.6482185033101</v>
      </c>
      <c r="AD117" s="13" t="e">
        <f>SUM(#REF!,#REF!)</f>
        <v>#REF!</v>
      </c>
      <c r="AE117" s="103" t="e">
        <f>SUM(#REF!)</f>
        <v>#REF!</v>
      </c>
      <c r="AF117" s="13" t="e">
        <f t="shared" si="34"/>
        <v>#REF!</v>
      </c>
      <c r="AG117" s="13" t="e">
        <f>SUM(#REF!,#REF!)</f>
        <v>#REF!</v>
      </c>
    </row>
    <row r="118" spans="13:33" x14ac:dyDescent="0.2">
      <c r="M118">
        <v>117</v>
      </c>
      <c r="N118" s="37">
        <f t="shared" si="19"/>
        <v>2079.7578029187598</v>
      </c>
      <c r="O118" s="13">
        <f t="shared" si="20"/>
        <v>61703.611498036051</v>
      </c>
      <c r="P118" s="13">
        <f t="shared" si="26"/>
        <v>2607.1390977737688</v>
      </c>
      <c r="Q118" s="13">
        <f t="shared" si="27"/>
        <v>6986.6482185033092</v>
      </c>
      <c r="R118" s="37">
        <f t="shared" si="28"/>
        <v>2099.1302746062988</v>
      </c>
      <c r="S118" s="13">
        <f t="shared" si="21"/>
        <v>122279.90504110277</v>
      </c>
      <c r="T118" s="13">
        <f t="shared" si="29"/>
        <v>3144.257668119998</v>
      </c>
      <c r="U118" s="38">
        <f t="shared" si="22"/>
        <v>6986.6482185033092</v>
      </c>
      <c r="V118" s="37">
        <f t="shared" si="30"/>
        <v>3190.9332338779986</v>
      </c>
      <c r="W118" s="13">
        <f t="shared" si="23"/>
        <v>61139.952520551386</v>
      </c>
      <c r="X118" s="13">
        <f t="shared" si="31"/>
        <v>3713.496930634848</v>
      </c>
      <c r="Y118" s="38">
        <f t="shared" si="24"/>
        <v>6986.6482185033092</v>
      </c>
      <c r="Z118" s="37">
        <f t="shared" si="35"/>
        <v>2078.7708296258752</v>
      </c>
      <c r="AA118" s="13">
        <f t="shared" si="32"/>
        <v>56841.209149629343</v>
      </c>
      <c r="AB118" s="13">
        <f t="shared" si="33"/>
        <v>2564.5931300500574</v>
      </c>
      <c r="AC118" s="38">
        <f t="shared" si="25"/>
        <v>6986.6482185033101</v>
      </c>
      <c r="AD118" s="13" t="e">
        <f>SUM(#REF!,#REF!)</f>
        <v>#REF!</v>
      </c>
      <c r="AE118" s="103" t="e">
        <f>SUM(#REF!)</f>
        <v>#REF!</v>
      </c>
      <c r="AF118" s="13" t="e">
        <f t="shared" si="34"/>
        <v>#REF!</v>
      </c>
      <c r="AG118" s="13" t="e">
        <f>SUM(#REF!,#REF!)</f>
        <v>#REF!</v>
      </c>
    </row>
    <row r="119" spans="13:33" x14ac:dyDescent="0.2">
      <c r="M119">
        <v>118</v>
      </c>
      <c r="N119" s="37">
        <f t="shared" si="19"/>
        <v>2079.7578029187598</v>
      </c>
      <c r="O119" s="13">
        <f t="shared" si="20"/>
        <v>61703.611498036051</v>
      </c>
      <c r="P119" s="13">
        <f t="shared" si="26"/>
        <v>2602.6697647665228</v>
      </c>
      <c r="Q119" s="13">
        <f t="shared" si="27"/>
        <v>6986.6482185033092</v>
      </c>
      <c r="R119" s="37">
        <f t="shared" si="28"/>
        <v>2099.1302746062988</v>
      </c>
      <c r="S119" s="13">
        <f t="shared" si="21"/>
        <v>122279.90504110277</v>
      </c>
      <c r="T119" s="13">
        <f t="shared" si="29"/>
        <v>3135.4006563105595</v>
      </c>
      <c r="U119" s="38">
        <f t="shared" si="22"/>
        <v>6986.6482185033092</v>
      </c>
      <c r="V119" s="37">
        <f t="shared" si="30"/>
        <v>3190.9332338779986</v>
      </c>
      <c r="W119" s="13">
        <f t="shared" si="23"/>
        <v>61139.952520551386</v>
      </c>
      <c r="X119" s="13">
        <f t="shared" si="31"/>
        <v>3709.0684247301288</v>
      </c>
      <c r="Y119" s="38">
        <f t="shared" si="24"/>
        <v>6986.6482185033092</v>
      </c>
      <c r="Z119" s="37">
        <f t="shared" si="35"/>
        <v>2078.7708296258752</v>
      </c>
      <c r="AA119" s="13">
        <f t="shared" si="32"/>
        <v>56841.209149629343</v>
      </c>
      <c r="AB119" s="13">
        <f t="shared" si="33"/>
        <v>2560.4759919108697</v>
      </c>
      <c r="AC119" s="38">
        <f t="shared" si="25"/>
        <v>6986.6482185033101</v>
      </c>
      <c r="AD119" s="13" t="e">
        <f>SUM(#REF!,#REF!)</f>
        <v>#REF!</v>
      </c>
      <c r="AE119" s="103" t="e">
        <f>SUM(#REF!)</f>
        <v>#REF!</v>
      </c>
      <c r="AF119" s="13" t="e">
        <f t="shared" si="34"/>
        <v>#REF!</v>
      </c>
      <c r="AG119" s="13" t="e">
        <f>SUM(#REF!,#REF!)</f>
        <v>#REF!</v>
      </c>
    </row>
    <row r="120" spans="13:33" x14ac:dyDescent="0.2">
      <c r="M120">
        <v>119</v>
      </c>
      <c r="N120" s="37">
        <f t="shared" si="19"/>
        <v>2079.7578029187598</v>
      </c>
      <c r="O120" s="13">
        <f t="shared" si="20"/>
        <v>61703.611498036051</v>
      </c>
      <c r="P120" s="13">
        <f t="shared" si="26"/>
        <v>2598.2755465997352</v>
      </c>
      <c r="Q120" s="13">
        <f t="shared" si="27"/>
        <v>6986.6482185033092</v>
      </c>
      <c r="R120" s="37">
        <f t="shared" si="28"/>
        <v>2099.1302746062988</v>
      </c>
      <c r="S120" s="13">
        <f t="shared" si="21"/>
        <v>122279.90504110277</v>
      </c>
      <c r="T120" s="13">
        <f t="shared" si="29"/>
        <v>3126.6925018424563</v>
      </c>
      <c r="U120" s="38">
        <f t="shared" si="22"/>
        <v>6986.6482185033092</v>
      </c>
      <c r="V120" s="37">
        <f t="shared" si="30"/>
        <v>3190.9332338779986</v>
      </c>
      <c r="W120" s="13">
        <f t="shared" si="23"/>
        <v>61139.952520551386</v>
      </c>
      <c r="X120" s="13">
        <f t="shared" si="31"/>
        <v>3704.7143474960776</v>
      </c>
      <c r="Y120" s="38">
        <f t="shared" si="24"/>
        <v>6986.6482185033092</v>
      </c>
      <c r="Z120" s="37">
        <f t="shared" si="35"/>
        <v>2078.7708296258752</v>
      </c>
      <c r="AA120" s="13">
        <f t="shared" si="32"/>
        <v>56841.209149629343</v>
      </c>
      <c r="AB120" s="13">
        <f t="shared" si="33"/>
        <v>2556.4280493706597</v>
      </c>
      <c r="AC120" s="38">
        <f t="shared" si="25"/>
        <v>6986.6482185033101</v>
      </c>
      <c r="AD120" s="13" t="e">
        <f>SUM(#REF!,#REF!)</f>
        <v>#REF!</v>
      </c>
      <c r="AE120" s="103" t="e">
        <f>SUM(#REF!)</f>
        <v>#REF!</v>
      </c>
      <c r="AF120" s="13" t="e">
        <f t="shared" si="34"/>
        <v>#REF!</v>
      </c>
      <c r="AG120" s="13" t="e">
        <f>SUM(#REF!,#REF!)</f>
        <v>#REF!</v>
      </c>
    </row>
    <row r="121" spans="13:33" x14ac:dyDescent="0.2">
      <c r="M121">
        <v>120</v>
      </c>
      <c r="N121" s="37">
        <f t="shared" si="19"/>
        <v>2079.7578029187598</v>
      </c>
      <c r="O121" s="13">
        <f t="shared" si="20"/>
        <v>61703.611498036051</v>
      </c>
      <c r="P121" s="13">
        <f t="shared" si="26"/>
        <v>2593.9545654023937</v>
      </c>
      <c r="Q121" s="13">
        <f t="shared" si="27"/>
        <v>6986.6482185033092</v>
      </c>
      <c r="R121" s="37">
        <f t="shared" si="28"/>
        <v>2099.1302746062988</v>
      </c>
      <c r="S121" s="13">
        <f t="shared" si="21"/>
        <v>122279.90504110277</v>
      </c>
      <c r="T121" s="13">
        <f t="shared" si="29"/>
        <v>3118.129483282155</v>
      </c>
      <c r="U121" s="38">
        <f t="shared" si="22"/>
        <v>6986.6482185033092</v>
      </c>
      <c r="V121" s="37">
        <f t="shared" si="30"/>
        <v>3190.9332338779986</v>
      </c>
      <c r="W121" s="13">
        <f t="shared" si="23"/>
        <v>61139.952520551386</v>
      </c>
      <c r="X121" s="13">
        <f t="shared" si="31"/>
        <v>3700.4328382159269</v>
      </c>
      <c r="Y121" s="38">
        <f t="shared" si="24"/>
        <v>6986.6482185033092</v>
      </c>
      <c r="Z121" s="37">
        <f t="shared" si="35"/>
        <v>2078.7708296258752</v>
      </c>
      <c r="AA121" s="13">
        <f t="shared" si="32"/>
        <v>56841.209149629343</v>
      </c>
      <c r="AB121" s="13">
        <f t="shared" si="33"/>
        <v>2552.4475725394532</v>
      </c>
      <c r="AC121" s="38">
        <f t="shared" si="25"/>
        <v>6986.6482185033101</v>
      </c>
      <c r="AD121" s="13" t="e">
        <f>SUM(#REF!,#REF!)</f>
        <v>#REF!</v>
      </c>
      <c r="AE121" s="103" t="e">
        <f>SUM(#REF!)</f>
        <v>#REF!</v>
      </c>
      <c r="AF121" s="13" t="e">
        <f t="shared" si="34"/>
        <v>#REF!</v>
      </c>
      <c r="AG121" s="13" t="e">
        <f>SUM(#REF!,#REF!)</f>
        <v>#REF!</v>
      </c>
    </row>
    <row r="122" spans="13:33" x14ac:dyDescent="0.2">
      <c r="M122">
        <v>121</v>
      </c>
      <c r="N122" s="37">
        <f t="shared" si="19"/>
        <v>2079.7578029187598</v>
      </c>
      <c r="O122" s="13">
        <f t="shared" si="20"/>
        <v>61703.611498036051</v>
      </c>
      <c r="P122" s="13">
        <f t="shared" si="26"/>
        <v>2589.7050053818675</v>
      </c>
      <c r="Q122" s="13">
        <f t="shared" si="27"/>
        <v>6986.6482185033092</v>
      </c>
      <c r="R122" s="37">
        <f t="shared" si="28"/>
        <v>2099.1302746062988</v>
      </c>
      <c r="S122" s="13">
        <f t="shared" si="21"/>
        <v>122279.90504110277</v>
      </c>
      <c r="T122" s="13">
        <f t="shared" si="29"/>
        <v>3109.7080022187183</v>
      </c>
      <c r="U122" s="38">
        <f t="shared" si="22"/>
        <v>6986.6482185033092</v>
      </c>
      <c r="V122" s="37">
        <f t="shared" si="30"/>
        <v>3190.9332338779986</v>
      </c>
      <c r="W122" s="13">
        <f t="shared" si="23"/>
        <v>61139.952520551386</v>
      </c>
      <c r="X122" s="13">
        <f t="shared" si="31"/>
        <v>3696.2220976842086</v>
      </c>
      <c r="Y122" s="38">
        <f t="shared" si="24"/>
        <v>6986.6482185033092</v>
      </c>
      <c r="Z122" s="37">
        <f t="shared" si="35"/>
        <v>2078.7708296258752</v>
      </c>
      <c r="AA122" s="13">
        <f t="shared" si="32"/>
        <v>56841.209149629343</v>
      </c>
      <c r="AB122" s="13">
        <f t="shared" si="33"/>
        <v>2548.5328887137211</v>
      </c>
      <c r="AC122" s="38">
        <f t="shared" si="25"/>
        <v>6986.6482185033101</v>
      </c>
      <c r="AD122" s="13" t="e">
        <f>SUM(#REF!,#REF!)</f>
        <v>#REF!</v>
      </c>
      <c r="AE122" s="103" t="e">
        <f>SUM(#REF!)</f>
        <v>#REF!</v>
      </c>
      <c r="AF122" s="13" t="e">
        <f t="shared" si="34"/>
        <v>#REF!</v>
      </c>
      <c r="AG122" s="13" t="e">
        <f>SUM(#REF!,#REF!)</f>
        <v>#REF!</v>
      </c>
    </row>
    <row r="123" spans="13:33" x14ac:dyDescent="0.2">
      <c r="M123">
        <v>122</v>
      </c>
      <c r="N123" s="37">
        <f t="shared" si="19"/>
        <v>2079.7578029187598</v>
      </c>
      <c r="O123" s="13">
        <f t="shared" si="20"/>
        <v>61703.611498036051</v>
      </c>
      <c r="P123" s="13">
        <f t="shared" si="26"/>
        <v>2585.525110279711</v>
      </c>
      <c r="Q123" s="13">
        <f t="shared" si="27"/>
        <v>6986.6482185033092</v>
      </c>
      <c r="R123" s="37">
        <f t="shared" si="28"/>
        <v>2099.1302746062988</v>
      </c>
      <c r="S123" s="13">
        <f t="shared" si="21"/>
        <v>122279.90504110277</v>
      </c>
      <c r="T123" s="13">
        <f t="shared" si="29"/>
        <v>3101.4245782218954</v>
      </c>
      <c r="U123" s="38">
        <f t="shared" si="22"/>
        <v>6986.6482185033092</v>
      </c>
      <c r="V123" s="37">
        <f t="shared" si="30"/>
        <v>3190.9332338779986</v>
      </c>
      <c r="W123" s="13">
        <f t="shared" si="23"/>
        <v>61139.952520551386</v>
      </c>
      <c r="X123" s="13">
        <f t="shared" si="31"/>
        <v>3692.080385685797</v>
      </c>
      <c r="Y123" s="38">
        <f t="shared" si="24"/>
        <v>6986.6482185033092</v>
      </c>
      <c r="Z123" s="37">
        <f t="shared" si="35"/>
        <v>2078.7708296258752</v>
      </c>
      <c r="AA123" s="13">
        <f t="shared" si="32"/>
        <v>56841.209149629343</v>
      </c>
      <c r="AB123" s="13">
        <f t="shared" si="33"/>
        <v>2544.6823800326729</v>
      </c>
      <c r="AC123" s="38">
        <f t="shared" si="25"/>
        <v>6986.6482185033101</v>
      </c>
      <c r="AD123" s="13" t="e">
        <f>SUM(#REF!,#REF!)</f>
        <v>#REF!</v>
      </c>
      <c r="AE123" s="103" t="e">
        <f>SUM(#REF!)</f>
        <v>#REF!</v>
      </c>
      <c r="AF123" s="13" t="e">
        <f t="shared" si="34"/>
        <v>#REF!</v>
      </c>
      <c r="AG123" s="13" t="e">
        <f>SUM(#REF!,#REF!)</f>
        <v>#REF!</v>
      </c>
    </row>
    <row r="124" spans="13:33" x14ac:dyDescent="0.2">
      <c r="M124">
        <v>123</v>
      </c>
      <c r="N124" s="37">
        <f t="shared" si="19"/>
        <v>2079.7578029187598</v>
      </c>
      <c r="O124" s="13">
        <f t="shared" si="20"/>
        <v>61703.611498036051</v>
      </c>
      <c r="P124" s="13">
        <f t="shared" si="26"/>
        <v>2581.4131809515734</v>
      </c>
      <c r="Q124" s="13">
        <f t="shared" si="27"/>
        <v>6986.6482185033092</v>
      </c>
      <c r="R124" s="37">
        <f t="shared" si="28"/>
        <v>2099.1302746062988</v>
      </c>
      <c r="S124" s="13">
        <f t="shared" si="21"/>
        <v>122279.90504110277</v>
      </c>
      <c r="T124" s="13">
        <f t="shared" si="29"/>
        <v>3093.2758440461589</v>
      </c>
      <c r="U124" s="38">
        <f t="shared" si="22"/>
        <v>6986.6482185033092</v>
      </c>
      <c r="V124" s="37">
        <f t="shared" si="30"/>
        <v>3190.9332338779986</v>
      </c>
      <c r="W124" s="13">
        <f t="shared" si="23"/>
        <v>61139.952520551386</v>
      </c>
      <c r="X124" s="13">
        <f t="shared" si="31"/>
        <v>3688.0060185979287</v>
      </c>
      <c r="Y124" s="38">
        <f t="shared" si="24"/>
        <v>6986.6482185033092</v>
      </c>
      <c r="Z124" s="37">
        <f t="shared" si="35"/>
        <v>2078.7708296258752</v>
      </c>
      <c r="AA124" s="13">
        <f t="shared" si="32"/>
        <v>56841.209149629343</v>
      </c>
      <c r="AB124" s="13">
        <f t="shared" si="33"/>
        <v>2540.894481248878</v>
      </c>
      <c r="AC124" s="38">
        <f t="shared" si="25"/>
        <v>6986.6482185033101</v>
      </c>
      <c r="AD124" s="13" t="e">
        <f>SUM(#REF!,#REF!)</f>
        <v>#REF!</v>
      </c>
      <c r="AE124" s="103" t="e">
        <f>SUM(#REF!)</f>
        <v>#REF!</v>
      </c>
      <c r="AF124" s="13" t="e">
        <f t="shared" si="34"/>
        <v>#REF!</v>
      </c>
      <c r="AG124" s="13" t="e">
        <f>SUM(#REF!,#REF!)</f>
        <v>#REF!</v>
      </c>
    </row>
    <row r="125" spans="13:33" x14ac:dyDescent="0.2">
      <c r="M125">
        <v>124</v>
      </c>
      <c r="N125" s="37">
        <f t="shared" si="19"/>
        <v>2079.7578029187598</v>
      </c>
      <c r="O125" s="13">
        <f t="shared" si="20"/>
        <v>61703.611498036051</v>
      </c>
      <c r="P125" s="13">
        <f t="shared" si="26"/>
        <v>2577.3675730642117</v>
      </c>
      <c r="Q125" s="13">
        <f t="shared" si="27"/>
        <v>6986.6482185033092</v>
      </c>
      <c r="R125" s="37">
        <f t="shared" si="28"/>
        <v>2099.1302746062988</v>
      </c>
      <c r="S125" s="13">
        <f t="shared" si="21"/>
        <v>122279.90504110277</v>
      </c>
      <c r="T125" s="13">
        <f t="shared" si="29"/>
        <v>3085.2585410668053</v>
      </c>
      <c r="U125" s="38">
        <f t="shared" si="22"/>
        <v>6986.6482185033092</v>
      </c>
      <c r="V125" s="37">
        <f t="shared" si="30"/>
        <v>3190.9332338779986</v>
      </c>
      <c r="W125" s="13">
        <f t="shared" si="23"/>
        <v>61139.952520551386</v>
      </c>
      <c r="X125" s="13">
        <f t="shared" si="31"/>
        <v>3683.9973671082516</v>
      </c>
      <c r="Y125" s="38">
        <f t="shared" si="24"/>
        <v>6986.6482185033092</v>
      </c>
      <c r="Z125" s="37">
        <f t="shared" si="35"/>
        <v>2078.7708296258752</v>
      </c>
      <c r="AA125" s="13">
        <f t="shared" si="32"/>
        <v>56841.209149629343</v>
      </c>
      <c r="AB125" s="13">
        <f t="shared" si="33"/>
        <v>2537.167677606757</v>
      </c>
      <c r="AC125" s="38">
        <f t="shared" si="25"/>
        <v>6986.6482185033101</v>
      </c>
      <c r="AD125" s="13" t="e">
        <f>SUM(#REF!,#REF!)</f>
        <v>#REF!</v>
      </c>
      <c r="AE125" s="103" t="e">
        <f>SUM(#REF!)</f>
        <v>#REF!</v>
      </c>
      <c r="AF125" s="13" t="e">
        <f t="shared" si="34"/>
        <v>#REF!</v>
      </c>
      <c r="AG125" s="13" t="e">
        <f>SUM(#REF!,#REF!)</f>
        <v>#REF!</v>
      </c>
    </row>
    <row r="126" spans="13:33" x14ac:dyDescent="0.2">
      <c r="M126">
        <v>125</v>
      </c>
      <c r="N126" s="37">
        <f t="shared" si="19"/>
        <v>2079.7578029187598</v>
      </c>
      <c r="O126" s="13">
        <f t="shared" si="20"/>
        <v>61703.611498036051</v>
      </c>
      <c r="P126" s="13">
        <f t="shared" si="26"/>
        <v>2573.386694903048</v>
      </c>
      <c r="Q126" s="13">
        <f t="shared" si="27"/>
        <v>6986.6482185033092</v>
      </c>
      <c r="R126" s="37">
        <f t="shared" si="28"/>
        <v>2099.1302746062988</v>
      </c>
      <c r="S126" s="13">
        <f t="shared" si="21"/>
        <v>122279.90504110277</v>
      </c>
      <c r="T126" s="13">
        <f t="shared" si="29"/>
        <v>3077.3695149351211</v>
      </c>
      <c r="U126" s="38">
        <f t="shared" si="22"/>
        <v>6986.6482185033092</v>
      </c>
      <c r="V126" s="37">
        <f t="shared" si="30"/>
        <v>3190.9332338779986</v>
      </c>
      <c r="W126" s="13">
        <f t="shared" si="23"/>
        <v>61139.952520551386</v>
      </c>
      <c r="X126" s="13">
        <f t="shared" si="31"/>
        <v>3680.0528540424098</v>
      </c>
      <c r="Y126" s="38">
        <f t="shared" si="24"/>
        <v>6986.6482185033092</v>
      </c>
      <c r="Z126" s="37">
        <f t="shared" si="35"/>
        <v>2078.7708296258752</v>
      </c>
      <c r="AA126" s="13">
        <f t="shared" si="32"/>
        <v>56841.209149629343</v>
      </c>
      <c r="AB126" s="13">
        <f t="shared" si="33"/>
        <v>2533.5005028229098</v>
      </c>
      <c r="AC126" s="38">
        <f t="shared" si="25"/>
        <v>6986.6482185033101</v>
      </c>
      <c r="AD126" s="13" t="e">
        <f>SUM(#REF!,#REF!)</f>
        <v>#REF!</v>
      </c>
      <c r="AE126" s="103" t="e">
        <f>SUM(#REF!)</f>
        <v>#REF!</v>
      </c>
      <c r="AF126" s="13" t="e">
        <f t="shared" si="34"/>
        <v>#REF!</v>
      </c>
      <c r="AG126" s="13" t="e">
        <f>SUM(#REF!,#REF!)</f>
        <v>#REF!</v>
      </c>
    </row>
    <row r="127" spans="13:33" x14ac:dyDescent="0.2">
      <c r="M127">
        <v>126</v>
      </c>
      <c r="N127" s="37">
        <f t="shared" si="19"/>
        <v>2079.7578029187598</v>
      </c>
      <c r="O127" s="13">
        <f t="shared" si="20"/>
        <v>61703.611498036051</v>
      </c>
      <c r="P127" s="13">
        <f t="shared" si="26"/>
        <v>2569.4690052841252</v>
      </c>
      <c r="Q127" s="13">
        <f t="shared" si="27"/>
        <v>6986.6482185033092</v>
      </c>
      <c r="R127" s="37">
        <f t="shared" si="28"/>
        <v>2099.1302746062988</v>
      </c>
      <c r="S127" s="13">
        <f t="shared" si="21"/>
        <v>122279.90504110277</v>
      </c>
      <c r="T127" s="13">
        <f t="shared" si="29"/>
        <v>3069.6057114404475</v>
      </c>
      <c r="U127" s="38">
        <f t="shared" si="22"/>
        <v>6986.6482185033092</v>
      </c>
      <c r="V127" s="37">
        <f t="shared" si="30"/>
        <v>3190.9332338779986</v>
      </c>
      <c r="W127" s="13">
        <f t="shared" si="23"/>
        <v>61139.952520551386</v>
      </c>
      <c r="X127" s="13">
        <f t="shared" si="31"/>
        <v>3676.1709522950732</v>
      </c>
      <c r="Y127" s="38">
        <f t="shared" si="24"/>
        <v>6986.6482185033092</v>
      </c>
      <c r="Z127" s="37">
        <f t="shared" si="35"/>
        <v>2078.7708296258752</v>
      </c>
      <c r="AA127" s="13">
        <f t="shared" si="32"/>
        <v>56841.209149629343</v>
      </c>
      <c r="AB127" s="13">
        <f t="shared" si="33"/>
        <v>2529.8915371626163</v>
      </c>
      <c r="AC127" s="38">
        <f t="shared" si="25"/>
        <v>6986.6482185033101</v>
      </c>
      <c r="AD127" s="13" t="e">
        <f>SUM(#REF!,#REF!)</f>
        <v>#REF!</v>
      </c>
      <c r="AE127" s="103" t="e">
        <f>SUM(#REF!)</f>
        <v>#REF!</v>
      </c>
      <c r="AF127" s="13" t="e">
        <f t="shared" si="34"/>
        <v>#REF!</v>
      </c>
      <c r="AG127" s="13" t="e">
        <f>SUM(#REF!,#REF!)</f>
        <v>#REF!</v>
      </c>
    </row>
    <row r="128" spans="13:33" x14ac:dyDescent="0.2">
      <c r="M128">
        <v>127</v>
      </c>
      <c r="N128" s="37">
        <f t="shared" si="19"/>
        <v>2079.7578029187598</v>
      </c>
      <c r="O128" s="13">
        <f t="shared" si="20"/>
        <v>61703.611498036051</v>
      </c>
      <c r="P128" s="13">
        <f t="shared" si="26"/>
        <v>2565.6130115647129</v>
      </c>
      <c r="Q128" s="13">
        <f t="shared" si="27"/>
        <v>6986.6482185033092</v>
      </c>
      <c r="R128" s="37">
        <f t="shared" si="28"/>
        <v>2099.1302746062988</v>
      </c>
      <c r="S128" s="13">
        <f t="shared" si="21"/>
        <v>122279.90504110277</v>
      </c>
      <c r="T128" s="13">
        <f t="shared" si="29"/>
        <v>3061.9641725677379</v>
      </c>
      <c r="U128" s="38">
        <f t="shared" si="22"/>
        <v>6986.6482185033092</v>
      </c>
      <c r="V128" s="37">
        <f t="shared" si="30"/>
        <v>3190.9332338779986</v>
      </c>
      <c r="W128" s="13">
        <f t="shared" si="23"/>
        <v>61139.952520551386</v>
      </c>
      <c r="X128" s="13">
        <f t="shared" si="31"/>
        <v>3672.3501828587182</v>
      </c>
      <c r="Y128" s="38">
        <f t="shared" si="24"/>
        <v>6986.6482185033092</v>
      </c>
      <c r="Z128" s="37">
        <f t="shared" si="35"/>
        <v>2078.7708296258752</v>
      </c>
      <c r="AA128" s="13">
        <f t="shared" si="32"/>
        <v>56841.209149629343</v>
      </c>
      <c r="AB128" s="13">
        <f t="shared" si="33"/>
        <v>2526.3394056072084</v>
      </c>
      <c r="AC128" s="38">
        <f t="shared" si="25"/>
        <v>6986.6482185033101</v>
      </c>
      <c r="AD128" s="13" t="e">
        <f>SUM(#REF!,#REF!)</f>
        <v>#REF!</v>
      </c>
      <c r="AE128" s="103" t="e">
        <f>SUM(#REF!)</f>
        <v>#REF!</v>
      </c>
      <c r="AF128" s="13" t="e">
        <f t="shared" si="34"/>
        <v>#REF!</v>
      </c>
      <c r="AG128" s="13" t="e">
        <f>SUM(#REF!,#REF!)</f>
        <v>#REF!</v>
      </c>
    </row>
    <row r="129" spans="13:33" x14ac:dyDescent="0.2">
      <c r="M129">
        <v>128</v>
      </c>
      <c r="N129" s="37">
        <f t="shared" si="19"/>
        <v>2079.7578029187598</v>
      </c>
      <c r="O129" s="13">
        <f t="shared" si="20"/>
        <v>61703.611498036051</v>
      </c>
      <c r="P129" s="13">
        <f t="shared" si="26"/>
        <v>2561.8172677471666</v>
      </c>
      <c r="Q129" s="13">
        <f t="shared" si="27"/>
        <v>6986.6482185033092</v>
      </c>
      <c r="R129" s="37">
        <f t="shared" si="28"/>
        <v>2099.1302746062988</v>
      </c>
      <c r="S129" s="13">
        <f t="shared" si="21"/>
        <v>122279.90504110277</v>
      </c>
      <c r="T129" s="13">
        <f t="shared" si="29"/>
        <v>3054.4420327399143</v>
      </c>
      <c r="U129" s="38">
        <f t="shared" si="22"/>
        <v>6986.6482185033092</v>
      </c>
      <c r="V129" s="37">
        <f t="shared" si="30"/>
        <v>3190.9332338779986</v>
      </c>
      <c r="W129" s="13">
        <f t="shared" si="23"/>
        <v>61139.952520551386</v>
      </c>
      <c r="X129" s="13">
        <f t="shared" si="31"/>
        <v>3668.5891129448064</v>
      </c>
      <c r="Y129" s="38">
        <f t="shared" si="24"/>
        <v>6986.6482185033092</v>
      </c>
      <c r="Z129" s="37">
        <f t="shared" si="35"/>
        <v>2078.7708296258752</v>
      </c>
      <c r="AA129" s="13">
        <f t="shared" si="32"/>
        <v>56841.209149629343</v>
      </c>
      <c r="AB129" s="13">
        <f t="shared" si="33"/>
        <v>2522.8427761073544</v>
      </c>
      <c r="AC129" s="38">
        <f t="shared" si="25"/>
        <v>6986.6482185033101</v>
      </c>
      <c r="AD129" s="13" t="e">
        <f>SUM(#REF!,#REF!)</f>
        <v>#REF!</v>
      </c>
      <c r="AE129" s="103" t="e">
        <f>SUM(#REF!)</f>
        <v>#REF!</v>
      </c>
      <c r="AF129" s="13" t="e">
        <f t="shared" si="34"/>
        <v>#REF!</v>
      </c>
      <c r="AG129" s="13" t="e">
        <f>SUM(#REF!,#REF!)</f>
        <v>#REF!</v>
      </c>
    </row>
    <row r="130" spans="13:33" x14ac:dyDescent="0.2">
      <c r="M130">
        <v>129</v>
      </c>
      <c r="N130" s="37">
        <f t="shared" ref="N130:N193" si="36">SUM($B$9:$B$13)</f>
        <v>2079.7578029187598</v>
      </c>
      <c r="O130" s="13">
        <f t="shared" ref="O130:O193" si="37">SUM($B$7:$B$8)</f>
        <v>61703.611498036051</v>
      </c>
      <c r="P130" s="13">
        <f t="shared" si="26"/>
        <v>2558.0803726709773</v>
      </c>
      <c r="Q130" s="13">
        <f t="shared" si="27"/>
        <v>6986.6482185033092</v>
      </c>
      <c r="R130" s="37">
        <f t="shared" si="28"/>
        <v>2099.1302746062988</v>
      </c>
      <c r="S130" s="13">
        <f t="shared" ref="S130:S193" si="38">SUM($C$7:$C$8)</f>
        <v>122279.90504110277</v>
      </c>
      <c r="T130" s="13">
        <f t="shared" si="29"/>
        <v>3047.0365152350023</v>
      </c>
      <c r="U130" s="38">
        <f t="shared" ref="U130:U193" si="39">SUM($C$9:$C$10,$C$13:$C$14)</f>
        <v>6986.6482185033092</v>
      </c>
      <c r="V130" s="37">
        <f t="shared" si="30"/>
        <v>3190.9332338779986</v>
      </c>
      <c r="W130" s="13">
        <f t="shared" ref="W130:W193" si="40">SUM($D$7:$D$8)</f>
        <v>61139.952520551386</v>
      </c>
      <c r="X130" s="13">
        <f t="shared" si="31"/>
        <v>3664.8863541923506</v>
      </c>
      <c r="Y130" s="38">
        <f t="shared" ref="Y130:Y193" si="41">SUM($D$9:$D$10,$D$13:$D$14)</f>
        <v>6986.6482185033092</v>
      </c>
      <c r="Z130" s="37">
        <f t="shared" si="35"/>
        <v>2078.7708296258752</v>
      </c>
      <c r="AA130" s="13">
        <f t="shared" si="32"/>
        <v>56841.209149629343</v>
      </c>
      <c r="AB130" s="13">
        <f t="shared" si="33"/>
        <v>2519.4003579175755</v>
      </c>
      <c r="AC130" s="38">
        <f t="shared" ref="AC130:AC193" si="42">SUM($E$9:$E$10,$E$13:$E$14)</f>
        <v>6986.6482185033101</v>
      </c>
      <c r="AD130" s="13" t="e">
        <f>SUM(#REF!,#REF!)</f>
        <v>#REF!</v>
      </c>
      <c r="AE130" s="103" t="e">
        <f>SUM(#REF!)</f>
        <v>#REF!</v>
      </c>
      <c r="AF130" s="13" t="e">
        <f t="shared" si="34"/>
        <v>#REF!</v>
      </c>
      <c r="AG130" s="13" t="e">
        <f>SUM(#REF!,#REF!)</f>
        <v>#REF!</v>
      </c>
    </row>
    <row r="131" spans="13:33" x14ac:dyDescent="0.2">
      <c r="M131">
        <v>130</v>
      </c>
      <c r="N131" s="37">
        <f t="shared" si="36"/>
        <v>2079.7578029187598</v>
      </c>
      <c r="O131" s="13">
        <f t="shared" si="37"/>
        <v>61703.611498036051</v>
      </c>
      <c r="P131" s="13">
        <f t="shared" ref="P131:P194" si="43">O131/$M131+N131</f>
        <v>2554.4009682882679</v>
      </c>
      <c r="Q131" s="13">
        <f t="shared" ref="Q131:Q194" si="44">SUM($B$9:$B$10,$B$13:$B$14)</f>
        <v>6986.6482185033092</v>
      </c>
      <c r="R131" s="37">
        <f t="shared" ref="R131:R194" si="45">SUM($C$9:$C$10,$C$12:$C$13)</f>
        <v>2099.1302746062988</v>
      </c>
      <c r="S131" s="13">
        <f t="shared" si="38"/>
        <v>122279.90504110277</v>
      </c>
      <c r="T131" s="13">
        <f t="shared" ref="T131:T194" si="46">S131/$M131+R131</f>
        <v>3039.7449287686277</v>
      </c>
      <c r="U131" s="38">
        <f t="shared" si="39"/>
        <v>6986.6482185033092</v>
      </c>
      <c r="V131" s="37">
        <f t="shared" ref="V131:V194" si="47">SUM($D$9:$D$10,$D$12:$D$13)</f>
        <v>3190.9332338779986</v>
      </c>
      <c r="W131" s="13">
        <f t="shared" si="40"/>
        <v>61139.952520551386</v>
      </c>
      <c r="X131" s="13">
        <f t="shared" ref="X131:X194" si="48">W131/$M131+V131</f>
        <v>3661.2405609591633</v>
      </c>
      <c r="Y131" s="38">
        <f t="shared" si="41"/>
        <v>6986.6482185033092</v>
      </c>
      <c r="Z131" s="37">
        <f t="shared" si="35"/>
        <v>2078.7708296258752</v>
      </c>
      <c r="AA131" s="13">
        <f t="shared" ref="AA131:AA194" si="49">SUM($E$7:$E$8)</f>
        <v>56841.209149629343</v>
      </c>
      <c r="AB131" s="13">
        <f t="shared" ref="AB131:AB194" si="50">AA131/$M131+Z131</f>
        <v>2516.0109000076395</v>
      </c>
      <c r="AC131" s="38">
        <f t="shared" si="42"/>
        <v>6986.6482185033101</v>
      </c>
      <c r="AD131" s="13" t="e">
        <f>SUM(#REF!,#REF!)</f>
        <v>#REF!</v>
      </c>
      <c r="AE131" s="103" t="e">
        <f>SUM(#REF!)</f>
        <v>#REF!</v>
      </c>
      <c r="AF131" s="13" t="e">
        <f t="shared" ref="AF131:AF194" si="51">AE131/$M131+AD131</f>
        <v>#REF!</v>
      </c>
      <c r="AG131" s="13" t="e">
        <f>SUM(#REF!,#REF!)</f>
        <v>#REF!</v>
      </c>
    </row>
    <row r="132" spans="13:33" x14ac:dyDescent="0.2">
      <c r="M132">
        <v>131</v>
      </c>
      <c r="N132" s="37">
        <f t="shared" si="36"/>
        <v>2079.7578029187598</v>
      </c>
      <c r="O132" s="13">
        <f t="shared" si="37"/>
        <v>61703.611498036051</v>
      </c>
      <c r="P132" s="13">
        <f t="shared" si="43"/>
        <v>2550.7777380182715</v>
      </c>
      <c r="Q132" s="13">
        <f t="shared" si="44"/>
        <v>6986.6482185033092</v>
      </c>
      <c r="R132" s="37">
        <f t="shared" si="45"/>
        <v>2099.1302746062988</v>
      </c>
      <c r="S132" s="13">
        <f t="shared" si="38"/>
        <v>122279.90504110277</v>
      </c>
      <c r="T132" s="13">
        <f t="shared" si="46"/>
        <v>3032.5646642330375</v>
      </c>
      <c r="U132" s="38">
        <f t="shared" si="39"/>
        <v>6986.6482185033092</v>
      </c>
      <c r="V132" s="37">
        <f t="shared" si="47"/>
        <v>3190.9332338779986</v>
      </c>
      <c r="W132" s="13">
        <f t="shared" si="40"/>
        <v>61139.952520551386</v>
      </c>
      <c r="X132" s="13">
        <f t="shared" si="48"/>
        <v>3657.6504286913678</v>
      </c>
      <c r="Y132" s="38">
        <f t="shared" si="41"/>
        <v>6986.6482185033092</v>
      </c>
      <c r="Z132" s="37">
        <f t="shared" ref="Z132:Z195" si="52">SUM($E$9:$E$10,$E$12:$E$13)</f>
        <v>2078.7708296258752</v>
      </c>
      <c r="AA132" s="13">
        <f t="shared" si="49"/>
        <v>56841.209149629343</v>
      </c>
      <c r="AB132" s="13">
        <f t="shared" si="50"/>
        <v>2512.6731895467101</v>
      </c>
      <c r="AC132" s="38">
        <f t="shared" si="42"/>
        <v>6986.6482185033101</v>
      </c>
      <c r="AD132" s="13" t="e">
        <f>SUM(#REF!,#REF!)</f>
        <v>#REF!</v>
      </c>
      <c r="AE132" s="103" t="e">
        <f>SUM(#REF!)</f>
        <v>#REF!</v>
      </c>
      <c r="AF132" s="13" t="e">
        <f t="shared" si="51"/>
        <v>#REF!</v>
      </c>
      <c r="AG132" s="13" t="e">
        <f>SUM(#REF!,#REF!)</f>
        <v>#REF!</v>
      </c>
    </row>
    <row r="133" spans="13:33" x14ac:dyDescent="0.2">
      <c r="M133">
        <v>132</v>
      </c>
      <c r="N133" s="37">
        <f t="shared" si="36"/>
        <v>2079.7578029187598</v>
      </c>
      <c r="O133" s="13">
        <f t="shared" si="37"/>
        <v>61703.611498036051</v>
      </c>
      <c r="P133" s="13">
        <f t="shared" si="43"/>
        <v>2547.2094051766089</v>
      </c>
      <c r="Q133" s="13">
        <f t="shared" si="44"/>
        <v>6986.6482185033092</v>
      </c>
      <c r="R133" s="37">
        <f t="shared" si="45"/>
        <v>2099.1302746062988</v>
      </c>
      <c r="S133" s="13">
        <f t="shared" si="38"/>
        <v>122279.90504110277</v>
      </c>
      <c r="T133" s="13">
        <f t="shared" si="46"/>
        <v>3025.4931915843499</v>
      </c>
      <c r="U133" s="38">
        <f t="shared" si="39"/>
        <v>6986.6482185033092</v>
      </c>
      <c r="V133" s="37">
        <f t="shared" si="47"/>
        <v>3190.9332338779986</v>
      </c>
      <c r="W133" s="13">
        <f t="shared" si="40"/>
        <v>61139.952520551386</v>
      </c>
      <c r="X133" s="13">
        <f t="shared" si="48"/>
        <v>3654.1146923670244</v>
      </c>
      <c r="Y133" s="38">
        <f t="shared" si="41"/>
        <v>6986.6482185033092</v>
      </c>
      <c r="Z133" s="37">
        <f t="shared" si="52"/>
        <v>2078.7708296258752</v>
      </c>
      <c r="AA133" s="13">
        <f t="shared" si="49"/>
        <v>56841.209149629343</v>
      </c>
      <c r="AB133" s="13">
        <f t="shared" si="50"/>
        <v>2509.3860504564004</v>
      </c>
      <c r="AC133" s="38">
        <f t="shared" si="42"/>
        <v>6986.6482185033101</v>
      </c>
      <c r="AD133" s="13" t="e">
        <f>SUM(#REF!,#REF!)</f>
        <v>#REF!</v>
      </c>
      <c r="AE133" s="103" t="e">
        <f>SUM(#REF!)</f>
        <v>#REF!</v>
      </c>
      <c r="AF133" s="13" t="e">
        <f t="shared" si="51"/>
        <v>#REF!</v>
      </c>
      <c r="AG133" s="13" t="e">
        <f>SUM(#REF!,#REF!)</f>
        <v>#REF!</v>
      </c>
    </row>
    <row r="134" spans="13:33" x14ac:dyDescent="0.2">
      <c r="M134">
        <v>133</v>
      </c>
      <c r="N134" s="37">
        <f t="shared" si="36"/>
        <v>2079.7578029187598</v>
      </c>
      <c r="O134" s="13">
        <f t="shared" si="37"/>
        <v>61703.611498036051</v>
      </c>
      <c r="P134" s="13">
        <f t="shared" si="43"/>
        <v>2543.694731475422</v>
      </c>
      <c r="Q134" s="13">
        <f t="shared" si="44"/>
        <v>6986.6482185033092</v>
      </c>
      <c r="R134" s="37">
        <f t="shared" si="45"/>
        <v>2099.1302746062988</v>
      </c>
      <c r="S134" s="13">
        <f t="shared" si="38"/>
        <v>122279.90504110277</v>
      </c>
      <c r="T134" s="13">
        <f t="shared" si="46"/>
        <v>3018.5280568702292</v>
      </c>
      <c r="U134" s="38">
        <f t="shared" si="39"/>
        <v>6986.6482185033092</v>
      </c>
      <c r="V134" s="37">
        <f t="shared" si="47"/>
        <v>3190.9332338779986</v>
      </c>
      <c r="W134" s="13">
        <f t="shared" si="40"/>
        <v>61139.952520551386</v>
      </c>
      <c r="X134" s="13">
        <f t="shared" si="48"/>
        <v>3650.6321250099641</v>
      </c>
      <c r="Y134" s="38">
        <f t="shared" si="41"/>
        <v>6986.6482185033092</v>
      </c>
      <c r="Z134" s="37">
        <f t="shared" si="52"/>
        <v>2078.7708296258752</v>
      </c>
      <c r="AA134" s="13">
        <f t="shared" si="49"/>
        <v>56841.209149629343</v>
      </c>
      <c r="AB134" s="13">
        <f t="shared" si="50"/>
        <v>2506.1483420291033</v>
      </c>
      <c r="AC134" s="38">
        <f t="shared" si="42"/>
        <v>6986.6482185033101</v>
      </c>
      <c r="AD134" s="13" t="e">
        <f>SUM(#REF!,#REF!)</f>
        <v>#REF!</v>
      </c>
      <c r="AE134" s="103" t="e">
        <f>SUM(#REF!)</f>
        <v>#REF!</v>
      </c>
      <c r="AF134" s="13" t="e">
        <f t="shared" si="51"/>
        <v>#REF!</v>
      </c>
      <c r="AG134" s="13" t="e">
        <f>SUM(#REF!,#REF!)</f>
        <v>#REF!</v>
      </c>
    </row>
    <row r="135" spans="13:33" x14ac:dyDescent="0.2">
      <c r="M135">
        <v>134</v>
      </c>
      <c r="N135" s="37">
        <f t="shared" si="36"/>
        <v>2079.7578029187598</v>
      </c>
      <c r="O135" s="13">
        <f t="shared" si="37"/>
        <v>61703.611498036051</v>
      </c>
      <c r="P135" s="13">
        <f t="shared" si="43"/>
        <v>2540.2325155906706</v>
      </c>
      <c r="Q135" s="13">
        <f t="shared" si="44"/>
        <v>6986.6482185033092</v>
      </c>
      <c r="R135" s="37">
        <f t="shared" si="45"/>
        <v>2099.1302746062988</v>
      </c>
      <c r="S135" s="13">
        <f t="shared" si="38"/>
        <v>122279.90504110277</v>
      </c>
      <c r="T135" s="13">
        <f t="shared" si="46"/>
        <v>3011.6668793906479</v>
      </c>
      <c r="U135" s="38">
        <f t="shared" si="39"/>
        <v>6986.6482185033092</v>
      </c>
      <c r="V135" s="37">
        <f t="shared" si="47"/>
        <v>3190.9332338779986</v>
      </c>
      <c r="W135" s="13">
        <f t="shared" si="40"/>
        <v>61139.952520551386</v>
      </c>
      <c r="X135" s="13">
        <f t="shared" si="48"/>
        <v>3647.2015362701732</v>
      </c>
      <c r="Y135" s="38">
        <f t="shared" si="41"/>
        <v>6986.6482185033092</v>
      </c>
      <c r="Z135" s="37">
        <f t="shared" si="52"/>
        <v>2078.7708296258752</v>
      </c>
      <c r="AA135" s="13">
        <f t="shared" si="49"/>
        <v>56841.209149629343</v>
      </c>
      <c r="AB135" s="13">
        <f t="shared" si="50"/>
        <v>2502.9589576081835</v>
      </c>
      <c r="AC135" s="38">
        <f t="shared" si="42"/>
        <v>6986.6482185033101</v>
      </c>
      <c r="AD135" s="13" t="e">
        <f>SUM(#REF!,#REF!)</f>
        <v>#REF!</v>
      </c>
      <c r="AE135" s="103" t="e">
        <f>SUM(#REF!)</f>
        <v>#REF!</v>
      </c>
      <c r="AF135" s="13" t="e">
        <f t="shared" si="51"/>
        <v>#REF!</v>
      </c>
      <c r="AG135" s="13" t="e">
        <f>SUM(#REF!,#REF!)</f>
        <v>#REF!</v>
      </c>
    </row>
    <row r="136" spans="13:33" x14ac:dyDescent="0.2">
      <c r="M136">
        <v>135</v>
      </c>
      <c r="N136" s="37">
        <f t="shared" si="36"/>
        <v>2079.7578029187598</v>
      </c>
      <c r="O136" s="13">
        <f t="shared" si="37"/>
        <v>61703.611498036051</v>
      </c>
      <c r="P136" s="13">
        <f t="shared" si="43"/>
        <v>2536.8215917931011</v>
      </c>
      <c r="Q136" s="13">
        <f t="shared" si="44"/>
        <v>6986.6482185033092</v>
      </c>
      <c r="R136" s="37">
        <f t="shared" si="45"/>
        <v>2099.1302746062988</v>
      </c>
      <c r="S136" s="13">
        <f t="shared" si="38"/>
        <v>122279.90504110277</v>
      </c>
      <c r="T136" s="13">
        <f t="shared" si="46"/>
        <v>3004.9073489848379</v>
      </c>
      <c r="U136" s="38">
        <f t="shared" si="39"/>
        <v>6986.6482185033092</v>
      </c>
      <c r="V136" s="37">
        <f t="shared" si="47"/>
        <v>3190.9332338779986</v>
      </c>
      <c r="W136" s="13">
        <f t="shared" si="40"/>
        <v>61139.952520551386</v>
      </c>
      <c r="X136" s="13">
        <f t="shared" si="48"/>
        <v>3643.8217710672679</v>
      </c>
      <c r="Y136" s="38">
        <f t="shared" si="41"/>
        <v>6986.6482185033092</v>
      </c>
      <c r="Z136" s="37">
        <f t="shared" si="52"/>
        <v>2078.7708296258752</v>
      </c>
      <c r="AA136" s="13">
        <f t="shared" si="49"/>
        <v>56841.209149629343</v>
      </c>
      <c r="AB136" s="13">
        <f t="shared" si="50"/>
        <v>2499.8168233268334</v>
      </c>
      <c r="AC136" s="38">
        <f t="shared" si="42"/>
        <v>6986.6482185033101</v>
      </c>
      <c r="AD136" s="13" t="e">
        <f>SUM(#REF!,#REF!)</f>
        <v>#REF!</v>
      </c>
      <c r="AE136" s="103" t="e">
        <f>SUM(#REF!)</f>
        <v>#REF!</v>
      </c>
      <c r="AF136" s="13" t="e">
        <f t="shared" si="51"/>
        <v>#REF!</v>
      </c>
      <c r="AG136" s="13" t="e">
        <f>SUM(#REF!,#REF!)</f>
        <v>#REF!</v>
      </c>
    </row>
    <row r="137" spans="13:33" x14ac:dyDescent="0.2">
      <c r="M137">
        <v>136</v>
      </c>
      <c r="N137" s="37">
        <f t="shared" si="36"/>
        <v>2079.7578029187598</v>
      </c>
      <c r="O137" s="13">
        <f t="shared" si="37"/>
        <v>61703.611498036051</v>
      </c>
      <c r="P137" s="13">
        <f t="shared" si="43"/>
        <v>2533.4608286396133</v>
      </c>
      <c r="Q137" s="13">
        <f t="shared" si="44"/>
        <v>6986.6482185033092</v>
      </c>
      <c r="R137" s="37">
        <f t="shared" si="45"/>
        <v>2099.1302746062988</v>
      </c>
      <c r="S137" s="13">
        <f t="shared" si="38"/>
        <v>122279.90504110277</v>
      </c>
      <c r="T137" s="13">
        <f t="shared" si="46"/>
        <v>2998.247223437937</v>
      </c>
      <c r="U137" s="38">
        <f t="shared" si="39"/>
        <v>6986.6482185033092</v>
      </c>
      <c r="V137" s="37">
        <f t="shared" si="47"/>
        <v>3190.9332338779986</v>
      </c>
      <c r="W137" s="13">
        <f t="shared" si="40"/>
        <v>61139.952520551386</v>
      </c>
      <c r="X137" s="13">
        <f t="shared" si="48"/>
        <v>3640.4917082938177</v>
      </c>
      <c r="Y137" s="38">
        <f t="shared" si="41"/>
        <v>6986.6482185033092</v>
      </c>
      <c r="Z137" s="37">
        <f t="shared" si="52"/>
        <v>2078.7708296258752</v>
      </c>
      <c r="AA137" s="13">
        <f t="shared" si="49"/>
        <v>56841.209149629343</v>
      </c>
      <c r="AB137" s="13">
        <f t="shared" si="50"/>
        <v>2496.7208969025614</v>
      </c>
      <c r="AC137" s="38">
        <f t="shared" si="42"/>
        <v>6986.6482185033101</v>
      </c>
      <c r="AD137" s="13" t="e">
        <f>SUM(#REF!,#REF!)</f>
        <v>#REF!</v>
      </c>
      <c r="AE137" s="103" t="e">
        <f>SUM(#REF!)</f>
        <v>#REF!</v>
      </c>
      <c r="AF137" s="13" t="e">
        <f t="shared" si="51"/>
        <v>#REF!</v>
      </c>
      <c r="AG137" s="13" t="e">
        <f>SUM(#REF!,#REF!)</f>
        <v>#REF!</v>
      </c>
    </row>
    <row r="138" spans="13:33" x14ac:dyDescent="0.2">
      <c r="M138">
        <v>137</v>
      </c>
      <c r="N138" s="37">
        <f t="shared" si="36"/>
        <v>2079.7578029187598</v>
      </c>
      <c r="O138" s="13">
        <f t="shared" si="37"/>
        <v>61703.611498036051</v>
      </c>
      <c r="P138" s="13">
        <f t="shared" si="43"/>
        <v>2530.1491277219425</v>
      </c>
      <c r="Q138" s="13">
        <f t="shared" si="44"/>
        <v>6986.6482185033092</v>
      </c>
      <c r="R138" s="37">
        <f t="shared" si="45"/>
        <v>2099.1302746062988</v>
      </c>
      <c r="S138" s="13">
        <f t="shared" si="38"/>
        <v>122279.90504110277</v>
      </c>
      <c r="T138" s="13">
        <f t="shared" si="46"/>
        <v>2991.6843260012097</v>
      </c>
      <c r="U138" s="38">
        <f t="shared" si="39"/>
        <v>6986.6482185033092</v>
      </c>
      <c r="V138" s="37">
        <f t="shared" si="47"/>
        <v>3190.9332338779986</v>
      </c>
      <c r="W138" s="13">
        <f t="shared" si="40"/>
        <v>61139.952520551386</v>
      </c>
      <c r="X138" s="13">
        <f t="shared" si="48"/>
        <v>3637.2102595754541</v>
      </c>
      <c r="Y138" s="38">
        <f t="shared" si="41"/>
        <v>6986.6482185033092</v>
      </c>
      <c r="Z138" s="37">
        <f t="shared" si="52"/>
        <v>2078.7708296258752</v>
      </c>
      <c r="AA138" s="13">
        <f t="shared" si="49"/>
        <v>56841.209149629343</v>
      </c>
      <c r="AB138" s="13">
        <f t="shared" si="50"/>
        <v>2493.6701664844836</v>
      </c>
      <c r="AC138" s="38">
        <f t="shared" si="42"/>
        <v>6986.6482185033101</v>
      </c>
      <c r="AD138" s="13" t="e">
        <f>SUM(#REF!,#REF!)</f>
        <v>#REF!</v>
      </c>
      <c r="AE138" s="103" t="e">
        <f>SUM(#REF!)</f>
        <v>#REF!</v>
      </c>
      <c r="AF138" s="13" t="e">
        <f t="shared" si="51"/>
        <v>#REF!</v>
      </c>
      <c r="AG138" s="13" t="e">
        <f>SUM(#REF!,#REF!)</f>
        <v>#REF!</v>
      </c>
    </row>
    <row r="139" spans="13:33" x14ac:dyDescent="0.2">
      <c r="M139">
        <v>138</v>
      </c>
      <c r="N139" s="37">
        <f t="shared" si="36"/>
        <v>2079.7578029187598</v>
      </c>
      <c r="O139" s="13">
        <f t="shared" si="37"/>
        <v>61703.611498036051</v>
      </c>
      <c r="P139" s="13">
        <f t="shared" si="43"/>
        <v>2526.8854224697457</v>
      </c>
      <c r="Q139" s="13">
        <f t="shared" si="44"/>
        <v>6986.6482185033092</v>
      </c>
      <c r="R139" s="37">
        <f t="shared" si="45"/>
        <v>2099.1302746062988</v>
      </c>
      <c r="S139" s="13">
        <f t="shared" si="38"/>
        <v>122279.90504110277</v>
      </c>
      <c r="T139" s="13">
        <f t="shared" si="46"/>
        <v>2985.2165430200871</v>
      </c>
      <c r="U139" s="38">
        <f t="shared" si="39"/>
        <v>6986.6482185033092</v>
      </c>
      <c r="V139" s="37">
        <f t="shared" si="47"/>
        <v>3190.9332338779986</v>
      </c>
      <c r="W139" s="13">
        <f t="shared" si="40"/>
        <v>61139.952520551386</v>
      </c>
      <c r="X139" s="13">
        <f t="shared" si="48"/>
        <v>3633.9763680848928</v>
      </c>
      <c r="Y139" s="38">
        <f t="shared" si="41"/>
        <v>6986.6482185033092</v>
      </c>
      <c r="Z139" s="37">
        <f t="shared" si="52"/>
        <v>2078.7708296258752</v>
      </c>
      <c r="AA139" s="13">
        <f t="shared" si="49"/>
        <v>56841.209149629343</v>
      </c>
      <c r="AB139" s="13">
        <f t="shared" si="50"/>
        <v>2490.6636495507255</v>
      </c>
      <c r="AC139" s="38">
        <f t="shared" si="42"/>
        <v>6986.6482185033101</v>
      </c>
      <c r="AD139" s="13" t="e">
        <f>SUM(#REF!,#REF!)</f>
        <v>#REF!</v>
      </c>
      <c r="AE139" s="103" t="e">
        <f>SUM(#REF!)</f>
        <v>#REF!</v>
      </c>
      <c r="AF139" s="13" t="e">
        <f t="shared" si="51"/>
        <v>#REF!</v>
      </c>
      <c r="AG139" s="13" t="e">
        <f>SUM(#REF!,#REF!)</f>
        <v>#REF!</v>
      </c>
    </row>
    <row r="140" spans="13:33" x14ac:dyDescent="0.2">
      <c r="M140">
        <v>139</v>
      </c>
      <c r="N140" s="37">
        <f t="shared" si="36"/>
        <v>2079.7578029187598</v>
      </c>
      <c r="O140" s="13">
        <f t="shared" si="37"/>
        <v>61703.611498036051</v>
      </c>
      <c r="P140" s="13">
        <f t="shared" si="43"/>
        <v>2523.6686770053502</v>
      </c>
      <c r="Q140" s="13">
        <f t="shared" si="44"/>
        <v>6986.6482185033092</v>
      </c>
      <c r="R140" s="37">
        <f t="shared" si="45"/>
        <v>2099.1302746062988</v>
      </c>
      <c r="S140" s="13">
        <f t="shared" si="38"/>
        <v>122279.90504110277</v>
      </c>
      <c r="T140" s="13">
        <f t="shared" si="46"/>
        <v>2978.8418216645923</v>
      </c>
      <c r="U140" s="38">
        <f t="shared" si="39"/>
        <v>6986.6482185033092</v>
      </c>
      <c r="V140" s="37">
        <f t="shared" si="47"/>
        <v>3190.9332338779986</v>
      </c>
      <c r="W140" s="13">
        <f t="shared" si="40"/>
        <v>61139.952520551386</v>
      </c>
      <c r="X140" s="13">
        <f t="shared" si="48"/>
        <v>3630.7890074071452</v>
      </c>
      <c r="Y140" s="38">
        <f t="shared" si="41"/>
        <v>6986.6482185033092</v>
      </c>
      <c r="Z140" s="37">
        <f t="shared" si="52"/>
        <v>2078.7708296258752</v>
      </c>
      <c r="AA140" s="13">
        <f t="shared" si="49"/>
        <v>56841.209149629343</v>
      </c>
      <c r="AB140" s="13">
        <f t="shared" si="50"/>
        <v>2487.7003918534247</v>
      </c>
      <c r="AC140" s="38">
        <f t="shared" si="42"/>
        <v>6986.6482185033101</v>
      </c>
      <c r="AD140" s="13" t="e">
        <f>SUM(#REF!,#REF!)</f>
        <v>#REF!</v>
      </c>
      <c r="AE140" s="103" t="e">
        <f>SUM(#REF!)</f>
        <v>#REF!</v>
      </c>
      <c r="AF140" s="13" t="e">
        <f t="shared" si="51"/>
        <v>#REF!</v>
      </c>
      <c r="AG140" s="13" t="e">
        <f>SUM(#REF!,#REF!)</f>
        <v>#REF!</v>
      </c>
    </row>
    <row r="141" spans="13:33" x14ac:dyDescent="0.2">
      <c r="M141">
        <v>140</v>
      </c>
      <c r="N141" s="37">
        <f t="shared" si="36"/>
        <v>2079.7578029187598</v>
      </c>
      <c r="O141" s="13">
        <f t="shared" si="37"/>
        <v>61703.611498036051</v>
      </c>
      <c r="P141" s="13">
        <f t="shared" si="43"/>
        <v>2520.4978850475886</v>
      </c>
      <c r="Q141" s="13">
        <f t="shared" si="44"/>
        <v>6986.6482185033092</v>
      </c>
      <c r="R141" s="37">
        <f t="shared" si="45"/>
        <v>2099.1302746062988</v>
      </c>
      <c r="S141" s="13">
        <f t="shared" si="38"/>
        <v>122279.90504110277</v>
      </c>
      <c r="T141" s="13">
        <f t="shared" si="46"/>
        <v>2972.5581677570331</v>
      </c>
      <c r="U141" s="38">
        <f t="shared" si="39"/>
        <v>6986.6482185033092</v>
      </c>
      <c r="V141" s="37">
        <f t="shared" si="47"/>
        <v>3190.9332338779986</v>
      </c>
      <c r="W141" s="13">
        <f t="shared" si="40"/>
        <v>61139.952520551386</v>
      </c>
      <c r="X141" s="13">
        <f t="shared" si="48"/>
        <v>3627.6471804533658</v>
      </c>
      <c r="Y141" s="38">
        <f t="shared" si="41"/>
        <v>6986.6482185033092</v>
      </c>
      <c r="Z141" s="37">
        <f t="shared" si="52"/>
        <v>2078.7708296258752</v>
      </c>
      <c r="AA141" s="13">
        <f t="shared" si="49"/>
        <v>56841.209149629343</v>
      </c>
      <c r="AB141" s="13">
        <f t="shared" si="50"/>
        <v>2484.779466408942</v>
      </c>
      <c r="AC141" s="38">
        <f t="shared" si="42"/>
        <v>6986.6482185033101</v>
      </c>
      <c r="AD141" s="13" t="e">
        <f>SUM(#REF!,#REF!)</f>
        <v>#REF!</v>
      </c>
      <c r="AE141" s="103" t="e">
        <f>SUM(#REF!)</f>
        <v>#REF!</v>
      </c>
      <c r="AF141" s="13" t="e">
        <f t="shared" si="51"/>
        <v>#REF!</v>
      </c>
      <c r="AG141" s="13" t="e">
        <f>SUM(#REF!,#REF!)</f>
        <v>#REF!</v>
      </c>
    </row>
    <row r="142" spans="13:33" x14ac:dyDescent="0.2">
      <c r="M142">
        <v>141</v>
      </c>
      <c r="N142" s="37">
        <f t="shared" si="36"/>
        <v>2079.7578029187598</v>
      </c>
      <c r="O142" s="13">
        <f t="shared" si="37"/>
        <v>61703.611498036051</v>
      </c>
      <c r="P142" s="13">
        <f t="shared" si="43"/>
        <v>2517.372068862278</v>
      </c>
      <c r="Q142" s="13">
        <f t="shared" si="44"/>
        <v>6986.6482185033092</v>
      </c>
      <c r="R142" s="37">
        <f t="shared" si="45"/>
        <v>2099.1302746062988</v>
      </c>
      <c r="S142" s="13">
        <f t="shared" si="38"/>
        <v>122279.90504110277</v>
      </c>
      <c r="T142" s="13">
        <f t="shared" si="46"/>
        <v>2966.3636436921342</v>
      </c>
      <c r="U142" s="38">
        <f t="shared" si="39"/>
        <v>6986.6482185033092</v>
      </c>
      <c r="V142" s="37">
        <f t="shared" si="47"/>
        <v>3190.9332338779986</v>
      </c>
      <c r="W142" s="13">
        <f t="shared" si="40"/>
        <v>61139.952520551386</v>
      </c>
      <c r="X142" s="13">
        <f t="shared" si="48"/>
        <v>3624.5499184209161</v>
      </c>
      <c r="Y142" s="38">
        <f t="shared" si="41"/>
        <v>6986.6482185033092</v>
      </c>
      <c r="Z142" s="37">
        <f t="shared" si="52"/>
        <v>2078.7708296258752</v>
      </c>
      <c r="AA142" s="13">
        <f t="shared" si="49"/>
        <v>56841.209149629343</v>
      </c>
      <c r="AB142" s="13">
        <f t="shared" si="50"/>
        <v>2481.8999725310478</v>
      </c>
      <c r="AC142" s="38">
        <f t="shared" si="42"/>
        <v>6986.6482185033101</v>
      </c>
      <c r="AD142" s="13" t="e">
        <f>SUM(#REF!,#REF!)</f>
        <v>#REF!</v>
      </c>
      <c r="AE142" s="103" t="e">
        <f>SUM(#REF!)</f>
        <v>#REF!</v>
      </c>
      <c r="AF142" s="13" t="e">
        <f t="shared" si="51"/>
        <v>#REF!</v>
      </c>
      <c r="AG142" s="13" t="e">
        <f>SUM(#REF!,#REF!)</f>
        <v>#REF!</v>
      </c>
    </row>
    <row r="143" spans="13:33" x14ac:dyDescent="0.2">
      <c r="M143">
        <v>142</v>
      </c>
      <c r="N143" s="37">
        <f t="shared" si="36"/>
        <v>2079.7578029187598</v>
      </c>
      <c r="O143" s="13">
        <f t="shared" si="37"/>
        <v>61703.611498036051</v>
      </c>
      <c r="P143" s="13">
        <f t="shared" si="43"/>
        <v>2514.2902782570418</v>
      </c>
      <c r="Q143" s="13">
        <f t="shared" si="44"/>
        <v>6986.6482185033092</v>
      </c>
      <c r="R143" s="37">
        <f t="shared" si="45"/>
        <v>2099.1302746062988</v>
      </c>
      <c r="S143" s="13">
        <f t="shared" si="38"/>
        <v>122279.90504110277</v>
      </c>
      <c r="T143" s="13">
        <f t="shared" si="46"/>
        <v>2960.2563664450508</v>
      </c>
      <c r="U143" s="38">
        <f t="shared" si="39"/>
        <v>6986.6482185033092</v>
      </c>
      <c r="V143" s="37">
        <f t="shared" si="47"/>
        <v>3190.9332338779986</v>
      </c>
      <c r="W143" s="13">
        <f t="shared" si="40"/>
        <v>61139.952520551386</v>
      </c>
      <c r="X143" s="13">
        <f t="shared" si="48"/>
        <v>3621.4962797973744</v>
      </c>
      <c r="Y143" s="38">
        <f t="shared" si="41"/>
        <v>6986.6482185033092</v>
      </c>
      <c r="Z143" s="37">
        <f t="shared" si="52"/>
        <v>2078.7708296258752</v>
      </c>
      <c r="AA143" s="13">
        <f t="shared" si="49"/>
        <v>56841.209149629343</v>
      </c>
      <c r="AB143" s="13">
        <f t="shared" si="50"/>
        <v>2479.0610349049552</v>
      </c>
      <c r="AC143" s="38">
        <f t="shared" si="42"/>
        <v>6986.6482185033101</v>
      </c>
      <c r="AD143" s="13" t="e">
        <f>SUM(#REF!,#REF!)</f>
        <v>#REF!</v>
      </c>
      <c r="AE143" s="103" t="e">
        <f>SUM(#REF!)</f>
        <v>#REF!</v>
      </c>
      <c r="AF143" s="13" t="e">
        <f t="shared" si="51"/>
        <v>#REF!</v>
      </c>
      <c r="AG143" s="13" t="e">
        <f>SUM(#REF!,#REF!)</f>
        <v>#REF!</v>
      </c>
    </row>
    <row r="144" spans="13:33" x14ac:dyDescent="0.2">
      <c r="M144">
        <v>143</v>
      </c>
      <c r="N144" s="37">
        <f t="shared" si="36"/>
        <v>2079.7578029187598</v>
      </c>
      <c r="O144" s="13">
        <f t="shared" si="37"/>
        <v>61703.611498036051</v>
      </c>
      <c r="P144" s="13">
        <f t="shared" si="43"/>
        <v>2511.2515896183127</v>
      </c>
      <c r="Q144" s="13">
        <f t="shared" si="44"/>
        <v>6986.6482185033092</v>
      </c>
      <c r="R144" s="37">
        <f t="shared" si="45"/>
        <v>2099.1302746062988</v>
      </c>
      <c r="S144" s="13">
        <f t="shared" si="38"/>
        <v>122279.90504110277</v>
      </c>
      <c r="T144" s="13">
        <f t="shared" si="46"/>
        <v>2954.2345056629615</v>
      </c>
      <c r="U144" s="38">
        <f t="shared" si="39"/>
        <v>6986.6482185033092</v>
      </c>
      <c r="V144" s="37">
        <f t="shared" si="47"/>
        <v>3190.9332338779986</v>
      </c>
      <c r="W144" s="13">
        <f t="shared" si="40"/>
        <v>61139.952520551386</v>
      </c>
      <c r="X144" s="13">
        <f t="shared" si="48"/>
        <v>3618.48534940633</v>
      </c>
      <c r="Y144" s="38">
        <f t="shared" si="41"/>
        <v>6986.6482185033092</v>
      </c>
      <c r="Z144" s="37">
        <f t="shared" si="52"/>
        <v>2078.7708296258752</v>
      </c>
      <c r="AA144" s="13">
        <f t="shared" si="49"/>
        <v>56841.209149629343</v>
      </c>
      <c r="AB144" s="13">
        <f t="shared" si="50"/>
        <v>2476.2618027002063</v>
      </c>
      <c r="AC144" s="38">
        <f t="shared" si="42"/>
        <v>6986.6482185033101</v>
      </c>
      <c r="AD144" s="13" t="e">
        <f>SUM(#REF!,#REF!)</f>
        <v>#REF!</v>
      </c>
      <c r="AE144" s="103" t="e">
        <f>SUM(#REF!)</f>
        <v>#REF!</v>
      </c>
      <c r="AF144" s="13" t="e">
        <f t="shared" si="51"/>
        <v>#REF!</v>
      </c>
      <c r="AG144" s="13" t="e">
        <f>SUM(#REF!,#REF!)</f>
        <v>#REF!</v>
      </c>
    </row>
    <row r="145" spans="13:33" x14ac:dyDescent="0.2">
      <c r="M145">
        <v>144</v>
      </c>
      <c r="N145" s="37">
        <f t="shared" si="36"/>
        <v>2079.7578029187598</v>
      </c>
      <c r="O145" s="13">
        <f t="shared" si="37"/>
        <v>61703.611498036051</v>
      </c>
      <c r="P145" s="13">
        <f t="shared" si="43"/>
        <v>2508.2551049884546</v>
      </c>
      <c r="Q145" s="13">
        <f t="shared" si="44"/>
        <v>6986.6482185033092</v>
      </c>
      <c r="R145" s="37">
        <f t="shared" si="45"/>
        <v>2099.1302746062988</v>
      </c>
      <c r="S145" s="13">
        <f t="shared" si="38"/>
        <v>122279.90504110277</v>
      </c>
      <c r="T145" s="13">
        <f t="shared" si="46"/>
        <v>2948.2962818361793</v>
      </c>
      <c r="U145" s="38">
        <f t="shared" si="39"/>
        <v>6986.6482185033092</v>
      </c>
      <c r="V145" s="37">
        <f t="shared" si="47"/>
        <v>3190.9332338779986</v>
      </c>
      <c r="W145" s="13">
        <f t="shared" si="40"/>
        <v>61139.952520551386</v>
      </c>
      <c r="X145" s="13">
        <f t="shared" si="48"/>
        <v>3615.5162374929387</v>
      </c>
      <c r="Y145" s="38">
        <f t="shared" si="41"/>
        <v>6986.6482185033092</v>
      </c>
      <c r="Z145" s="37">
        <f t="shared" si="52"/>
        <v>2078.7708296258752</v>
      </c>
      <c r="AA145" s="13">
        <f t="shared" si="49"/>
        <v>56841.209149629343</v>
      </c>
      <c r="AB145" s="13">
        <f t="shared" si="50"/>
        <v>2473.5014487205235</v>
      </c>
      <c r="AC145" s="38">
        <f t="shared" si="42"/>
        <v>6986.6482185033101</v>
      </c>
      <c r="AD145" s="13" t="e">
        <f>SUM(#REF!,#REF!)</f>
        <v>#REF!</v>
      </c>
      <c r="AE145" s="103" t="e">
        <f>SUM(#REF!)</f>
        <v>#REF!</v>
      </c>
      <c r="AF145" s="13" t="e">
        <f t="shared" si="51"/>
        <v>#REF!</v>
      </c>
      <c r="AG145" s="13" t="e">
        <f>SUM(#REF!,#REF!)</f>
        <v>#REF!</v>
      </c>
    </row>
    <row r="146" spans="13:33" x14ac:dyDescent="0.2">
      <c r="M146">
        <v>145</v>
      </c>
      <c r="N146" s="37">
        <f t="shared" si="36"/>
        <v>2079.7578029187598</v>
      </c>
      <c r="O146" s="13">
        <f t="shared" si="37"/>
        <v>61703.611498036051</v>
      </c>
      <c r="P146" s="13">
        <f t="shared" si="43"/>
        <v>2505.2999511810776</v>
      </c>
      <c r="Q146" s="13">
        <f t="shared" si="44"/>
        <v>6986.6482185033092</v>
      </c>
      <c r="R146" s="37">
        <f t="shared" si="45"/>
        <v>2099.1302746062988</v>
      </c>
      <c r="S146" s="13">
        <f t="shared" si="38"/>
        <v>122279.90504110277</v>
      </c>
      <c r="T146" s="13">
        <f t="shared" si="46"/>
        <v>2942.4399645449384</v>
      </c>
      <c r="U146" s="38">
        <f t="shared" si="39"/>
        <v>6986.6482185033092</v>
      </c>
      <c r="V146" s="37">
        <f t="shared" si="47"/>
        <v>3190.9332338779986</v>
      </c>
      <c r="W146" s="13">
        <f t="shared" si="40"/>
        <v>61139.952520551386</v>
      </c>
      <c r="X146" s="13">
        <f t="shared" si="48"/>
        <v>3612.5880788473187</v>
      </c>
      <c r="Y146" s="38">
        <f t="shared" si="41"/>
        <v>6986.6482185033092</v>
      </c>
      <c r="Z146" s="37">
        <f t="shared" si="52"/>
        <v>2078.7708296258752</v>
      </c>
      <c r="AA146" s="13">
        <f t="shared" si="49"/>
        <v>56841.209149629343</v>
      </c>
      <c r="AB146" s="13">
        <f t="shared" si="50"/>
        <v>2470.779168588836</v>
      </c>
      <c r="AC146" s="38">
        <f t="shared" si="42"/>
        <v>6986.6482185033101</v>
      </c>
      <c r="AD146" s="13" t="e">
        <f>SUM(#REF!,#REF!)</f>
        <v>#REF!</v>
      </c>
      <c r="AE146" s="103" t="e">
        <f>SUM(#REF!)</f>
        <v>#REF!</v>
      </c>
      <c r="AF146" s="13" t="e">
        <f t="shared" si="51"/>
        <v>#REF!</v>
      </c>
      <c r="AG146" s="13" t="e">
        <f>SUM(#REF!,#REF!)</f>
        <v>#REF!</v>
      </c>
    </row>
    <row r="147" spans="13:33" x14ac:dyDescent="0.2">
      <c r="M147">
        <v>146</v>
      </c>
      <c r="N147" s="37">
        <f t="shared" si="36"/>
        <v>2079.7578029187598</v>
      </c>
      <c r="O147" s="13">
        <f t="shared" si="37"/>
        <v>61703.611498036051</v>
      </c>
      <c r="P147" s="13">
        <f t="shared" si="43"/>
        <v>2502.3852789327052</v>
      </c>
      <c r="Q147" s="13">
        <f t="shared" si="44"/>
        <v>6986.6482185033092</v>
      </c>
      <c r="R147" s="37">
        <f t="shared" si="45"/>
        <v>2099.1302746062988</v>
      </c>
      <c r="S147" s="13">
        <f t="shared" si="38"/>
        <v>122279.90504110277</v>
      </c>
      <c r="T147" s="13">
        <f t="shared" si="46"/>
        <v>2936.6638707782358</v>
      </c>
      <c r="U147" s="38">
        <f t="shared" si="39"/>
        <v>6986.6482185033092</v>
      </c>
      <c r="V147" s="37">
        <f t="shared" si="47"/>
        <v>3190.9332338779986</v>
      </c>
      <c r="W147" s="13">
        <f t="shared" si="40"/>
        <v>61139.952520551386</v>
      </c>
      <c r="X147" s="13">
        <f t="shared" si="48"/>
        <v>3609.7000319639669</v>
      </c>
      <c r="Y147" s="38">
        <f t="shared" si="41"/>
        <v>6986.6482185033092</v>
      </c>
      <c r="Z147" s="37">
        <f t="shared" si="52"/>
        <v>2078.7708296258752</v>
      </c>
      <c r="AA147" s="13">
        <f t="shared" si="49"/>
        <v>56841.209149629343</v>
      </c>
      <c r="AB147" s="13">
        <f t="shared" si="50"/>
        <v>2468.0941799658021</v>
      </c>
      <c r="AC147" s="38">
        <f t="shared" si="42"/>
        <v>6986.6482185033101</v>
      </c>
      <c r="AD147" s="13" t="e">
        <f>SUM(#REF!,#REF!)</f>
        <v>#REF!</v>
      </c>
      <c r="AE147" s="103" t="e">
        <f>SUM(#REF!)</f>
        <v>#REF!</v>
      </c>
      <c r="AF147" s="13" t="e">
        <f t="shared" si="51"/>
        <v>#REF!</v>
      </c>
      <c r="AG147" s="13" t="e">
        <f>SUM(#REF!,#REF!)</f>
        <v>#REF!</v>
      </c>
    </row>
    <row r="148" spans="13:33" x14ac:dyDescent="0.2">
      <c r="M148">
        <v>147</v>
      </c>
      <c r="N148" s="37">
        <f t="shared" si="36"/>
        <v>2079.7578029187598</v>
      </c>
      <c r="O148" s="13">
        <f t="shared" si="37"/>
        <v>61703.611498036051</v>
      </c>
      <c r="P148" s="13">
        <f t="shared" si="43"/>
        <v>2499.510262089073</v>
      </c>
      <c r="Q148" s="13">
        <f t="shared" si="44"/>
        <v>6986.6482185033092</v>
      </c>
      <c r="R148" s="37">
        <f t="shared" si="45"/>
        <v>2099.1302746062988</v>
      </c>
      <c r="S148" s="13">
        <f t="shared" si="38"/>
        <v>122279.90504110277</v>
      </c>
      <c r="T148" s="13">
        <f t="shared" si="46"/>
        <v>2930.9663633212836</v>
      </c>
      <c r="U148" s="38">
        <f t="shared" si="39"/>
        <v>6986.6482185033092</v>
      </c>
      <c r="V148" s="37">
        <f t="shared" si="47"/>
        <v>3190.9332338779986</v>
      </c>
      <c r="W148" s="13">
        <f t="shared" si="40"/>
        <v>61139.952520551386</v>
      </c>
      <c r="X148" s="13">
        <f t="shared" si="48"/>
        <v>3606.851278235491</v>
      </c>
      <c r="Y148" s="38">
        <f t="shared" si="41"/>
        <v>6986.6482185033092</v>
      </c>
      <c r="Z148" s="37">
        <f t="shared" si="52"/>
        <v>2078.7708296258752</v>
      </c>
      <c r="AA148" s="13">
        <f t="shared" si="49"/>
        <v>56841.209149629343</v>
      </c>
      <c r="AB148" s="13">
        <f t="shared" si="50"/>
        <v>2465.4457218002244</v>
      </c>
      <c r="AC148" s="38">
        <f t="shared" si="42"/>
        <v>6986.6482185033101</v>
      </c>
      <c r="AD148" s="13" t="e">
        <f>SUM(#REF!,#REF!)</f>
        <v>#REF!</v>
      </c>
      <c r="AE148" s="103" t="e">
        <f>SUM(#REF!)</f>
        <v>#REF!</v>
      </c>
      <c r="AF148" s="13" t="e">
        <f t="shared" si="51"/>
        <v>#REF!</v>
      </c>
      <c r="AG148" s="13" t="e">
        <f>SUM(#REF!,#REF!)</f>
        <v>#REF!</v>
      </c>
    </row>
    <row r="149" spans="13:33" x14ac:dyDescent="0.2">
      <c r="M149">
        <v>148</v>
      </c>
      <c r="N149" s="37">
        <f t="shared" si="36"/>
        <v>2079.7578029187598</v>
      </c>
      <c r="O149" s="13">
        <f t="shared" si="37"/>
        <v>61703.611498036051</v>
      </c>
      <c r="P149" s="13">
        <f t="shared" si="43"/>
        <v>2496.6740968244089</v>
      </c>
      <c r="Q149" s="13">
        <f t="shared" si="44"/>
        <v>6986.6482185033092</v>
      </c>
      <c r="R149" s="37">
        <f t="shared" si="45"/>
        <v>2099.1302746062988</v>
      </c>
      <c r="S149" s="13">
        <f t="shared" si="38"/>
        <v>122279.90504110277</v>
      </c>
      <c r="T149" s="13">
        <f t="shared" si="46"/>
        <v>2925.3458492083446</v>
      </c>
      <c r="U149" s="38">
        <f t="shared" si="39"/>
        <v>6986.6482185033092</v>
      </c>
      <c r="V149" s="37">
        <f t="shared" si="47"/>
        <v>3190.9332338779986</v>
      </c>
      <c r="W149" s="13">
        <f t="shared" si="40"/>
        <v>61139.952520551386</v>
      </c>
      <c r="X149" s="13">
        <f t="shared" si="48"/>
        <v>3604.0410211790213</v>
      </c>
      <c r="Y149" s="38">
        <f t="shared" si="41"/>
        <v>6986.6482185033092</v>
      </c>
      <c r="Z149" s="37">
        <f t="shared" si="52"/>
        <v>2078.7708296258752</v>
      </c>
      <c r="AA149" s="13">
        <f t="shared" si="49"/>
        <v>56841.209149629343</v>
      </c>
      <c r="AB149" s="13">
        <f t="shared" si="50"/>
        <v>2462.8330536098574</v>
      </c>
      <c r="AC149" s="38">
        <f t="shared" si="42"/>
        <v>6986.6482185033101</v>
      </c>
      <c r="AD149" s="13" t="e">
        <f>SUM(#REF!,#REF!)</f>
        <v>#REF!</v>
      </c>
      <c r="AE149" s="103" t="e">
        <f>SUM(#REF!)</f>
        <v>#REF!</v>
      </c>
      <c r="AF149" s="13" t="e">
        <f t="shared" si="51"/>
        <v>#REF!</v>
      </c>
      <c r="AG149" s="13" t="e">
        <f>SUM(#REF!,#REF!)</f>
        <v>#REF!</v>
      </c>
    </row>
    <row r="150" spans="13:33" x14ac:dyDescent="0.2">
      <c r="M150">
        <v>149</v>
      </c>
      <c r="N150" s="37">
        <f t="shared" si="36"/>
        <v>2079.7578029187598</v>
      </c>
      <c r="O150" s="13">
        <f t="shared" si="37"/>
        <v>61703.611498036051</v>
      </c>
      <c r="P150" s="13">
        <f t="shared" si="43"/>
        <v>2493.8760008921563</v>
      </c>
      <c r="Q150" s="13">
        <f t="shared" si="44"/>
        <v>6986.6482185033092</v>
      </c>
      <c r="R150" s="37">
        <f t="shared" si="45"/>
        <v>2099.1302746062988</v>
      </c>
      <c r="S150" s="13">
        <f t="shared" si="38"/>
        <v>122279.90504110277</v>
      </c>
      <c r="T150" s="13">
        <f t="shared" si="46"/>
        <v>2919.8007782378609</v>
      </c>
      <c r="U150" s="38">
        <f t="shared" si="39"/>
        <v>6986.6482185033092</v>
      </c>
      <c r="V150" s="37">
        <f t="shared" si="47"/>
        <v>3190.9332338779986</v>
      </c>
      <c r="W150" s="13">
        <f t="shared" si="40"/>
        <v>61139.952520551386</v>
      </c>
      <c r="X150" s="13">
        <f t="shared" si="48"/>
        <v>3601.2684856937799</v>
      </c>
      <c r="Y150" s="38">
        <f t="shared" si="41"/>
        <v>6986.6482185033092</v>
      </c>
      <c r="Z150" s="37">
        <f t="shared" si="52"/>
        <v>2078.7708296258752</v>
      </c>
      <c r="AA150" s="13">
        <f t="shared" si="49"/>
        <v>56841.209149629343</v>
      </c>
      <c r="AB150" s="13">
        <f t="shared" si="50"/>
        <v>2460.2554547911727</v>
      </c>
      <c r="AC150" s="38">
        <f t="shared" si="42"/>
        <v>6986.6482185033101</v>
      </c>
      <c r="AD150" s="13" t="e">
        <f>SUM(#REF!,#REF!)</f>
        <v>#REF!</v>
      </c>
      <c r="AE150" s="103" t="e">
        <f>SUM(#REF!)</f>
        <v>#REF!</v>
      </c>
      <c r="AF150" s="13" t="e">
        <f t="shared" si="51"/>
        <v>#REF!</v>
      </c>
      <c r="AG150" s="13" t="e">
        <f>SUM(#REF!,#REF!)</f>
        <v>#REF!</v>
      </c>
    </row>
    <row r="151" spans="13:33" x14ac:dyDescent="0.2">
      <c r="M151">
        <v>150</v>
      </c>
      <c r="N151" s="37">
        <f t="shared" si="36"/>
        <v>2079.7578029187598</v>
      </c>
      <c r="O151" s="13">
        <f t="shared" si="37"/>
        <v>61703.611498036051</v>
      </c>
      <c r="P151" s="13">
        <f t="shared" si="43"/>
        <v>2491.1152129056668</v>
      </c>
      <c r="Q151" s="13">
        <f t="shared" si="44"/>
        <v>6986.6482185033092</v>
      </c>
      <c r="R151" s="37">
        <f t="shared" si="45"/>
        <v>2099.1302746062988</v>
      </c>
      <c r="S151" s="13">
        <f t="shared" si="38"/>
        <v>122279.90504110277</v>
      </c>
      <c r="T151" s="13">
        <f t="shared" si="46"/>
        <v>2914.329641546984</v>
      </c>
      <c r="U151" s="38">
        <f t="shared" si="39"/>
        <v>6986.6482185033092</v>
      </c>
      <c r="V151" s="37">
        <f t="shared" si="47"/>
        <v>3190.9332338779986</v>
      </c>
      <c r="W151" s="13">
        <f t="shared" si="40"/>
        <v>61139.952520551386</v>
      </c>
      <c r="X151" s="13">
        <f t="shared" si="48"/>
        <v>3598.5329173483415</v>
      </c>
      <c r="Y151" s="38">
        <f t="shared" si="41"/>
        <v>6986.6482185033092</v>
      </c>
      <c r="Z151" s="37">
        <f t="shared" si="52"/>
        <v>2078.7708296258752</v>
      </c>
      <c r="AA151" s="13">
        <f t="shared" si="49"/>
        <v>56841.209149629343</v>
      </c>
      <c r="AB151" s="13">
        <f t="shared" si="50"/>
        <v>2457.7122239567375</v>
      </c>
      <c r="AC151" s="38">
        <f t="shared" si="42"/>
        <v>6986.6482185033101</v>
      </c>
      <c r="AD151" s="13" t="e">
        <f>SUM(#REF!,#REF!)</f>
        <v>#REF!</v>
      </c>
      <c r="AE151" s="103" t="e">
        <f>SUM(#REF!)</f>
        <v>#REF!</v>
      </c>
      <c r="AF151" s="13" t="e">
        <f t="shared" si="51"/>
        <v>#REF!</v>
      </c>
      <c r="AG151" s="13" t="e">
        <f>SUM(#REF!,#REF!)</f>
        <v>#REF!</v>
      </c>
    </row>
    <row r="152" spans="13:33" x14ac:dyDescent="0.2">
      <c r="M152">
        <v>151</v>
      </c>
      <c r="N152" s="37">
        <f t="shared" si="36"/>
        <v>2079.7578029187598</v>
      </c>
      <c r="O152" s="13">
        <f t="shared" si="37"/>
        <v>61703.611498036051</v>
      </c>
      <c r="P152" s="13">
        <f t="shared" si="43"/>
        <v>2488.3909916474754</v>
      </c>
      <c r="Q152" s="13">
        <f t="shared" si="44"/>
        <v>6986.6482185033092</v>
      </c>
      <c r="R152" s="37">
        <f t="shared" si="45"/>
        <v>2099.1302746062988</v>
      </c>
      <c r="S152" s="13">
        <f t="shared" si="38"/>
        <v>122279.90504110277</v>
      </c>
      <c r="T152" s="13">
        <f t="shared" si="46"/>
        <v>2908.9309702427408</v>
      </c>
      <c r="U152" s="38">
        <f t="shared" si="39"/>
        <v>6986.6482185033092</v>
      </c>
      <c r="V152" s="37">
        <f t="shared" si="47"/>
        <v>3190.9332338779986</v>
      </c>
      <c r="W152" s="13">
        <f t="shared" si="40"/>
        <v>61139.952520551386</v>
      </c>
      <c r="X152" s="13">
        <f t="shared" si="48"/>
        <v>3595.8335816962199</v>
      </c>
      <c r="Y152" s="38">
        <f t="shared" si="41"/>
        <v>6986.6482185033092</v>
      </c>
      <c r="Z152" s="37">
        <f t="shared" si="52"/>
        <v>2078.7708296258752</v>
      </c>
      <c r="AA152" s="13">
        <f t="shared" si="49"/>
        <v>56841.209149629343</v>
      </c>
      <c r="AB152" s="13">
        <f t="shared" si="50"/>
        <v>2455.2026782989174</v>
      </c>
      <c r="AC152" s="38">
        <f t="shared" si="42"/>
        <v>6986.6482185033101</v>
      </c>
      <c r="AD152" s="13" t="e">
        <f>SUM(#REF!,#REF!)</f>
        <v>#REF!</v>
      </c>
      <c r="AE152" s="103" t="e">
        <f>SUM(#REF!)</f>
        <v>#REF!</v>
      </c>
      <c r="AF152" s="13" t="e">
        <f t="shared" si="51"/>
        <v>#REF!</v>
      </c>
      <c r="AG152" s="13" t="e">
        <f>SUM(#REF!,#REF!)</f>
        <v>#REF!</v>
      </c>
    </row>
    <row r="153" spans="13:33" x14ac:dyDescent="0.2">
      <c r="M153">
        <v>152</v>
      </c>
      <c r="N153" s="37">
        <f t="shared" si="36"/>
        <v>2079.7578029187598</v>
      </c>
      <c r="O153" s="13">
        <f t="shared" si="37"/>
        <v>61703.611498036051</v>
      </c>
      <c r="P153" s="13">
        <f t="shared" si="43"/>
        <v>2485.702615405839</v>
      </c>
      <c r="Q153" s="13">
        <f t="shared" si="44"/>
        <v>6986.6482185033092</v>
      </c>
      <c r="R153" s="37">
        <f t="shared" si="45"/>
        <v>2099.1302746062988</v>
      </c>
      <c r="S153" s="13">
        <f t="shared" si="38"/>
        <v>122279.90504110277</v>
      </c>
      <c r="T153" s="13">
        <f t="shared" si="46"/>
        <v>2903.6033340872382</v>
      </c>
      <c r="U153" s="38">
        <f t="shared" si="39"/>
        <v>6986.6482185033092</v>
      </c>
      <c r="V153" s="37">
        <f t="shared" si="47"/>
        <v>3190.9332338779986</v>
      </c>
      <c r="W153" s="13">
        <f t="shared" si="40"/>
        <v>61139.952520551386</v>
      </c>
      <c r="X153" s="13">
        <f t="shared" si="48"/>
        <v>3593.1697636184681</v>
      </c>
      <c r="Y153" s="38">
        <f t="shared" si="41"/>
        <v>6986.6482185033092</v>
      </c>
      <c r="Z153" s="37">
        <f t="shared" si="52"/>
        <v>2078.7708296258752</v>
      </c>
      <c r="AA153" s="13">
        <f t="shared" si="49"/>
        <v>56841.209149629343</v>
      </c>
      <c r="AB153" s="13">
        <f t="shared" si="50"/>
        <v>2452.7261529786997</v>
      </c>
      <c r="AC153" s="38">
        <f t="shared" si="42"/>
        <v>6986.6482185033101</v>
      </c>
      <c r="AD153" s="13" t="e">
        <f>SUM(#REF!,#REF!)</f>
        <v>#REF!</v>
      </c>
      <c r="AE153" s="103" t="e">
        <f>SUM(#REF!)</f>
        <v>#REF!</v>
      </c>
      <c r="AF153" s="13" t="e">
        <f t="shared" si="51"/>
        <v>#REF!</v>
      </c>
      <c r="AG153" s="13" t="e">
        <f>SUM(#REF!,#REF!)</f>
        <v>#REF!</v>
      </c>
    </row>
    <row r="154" spans="13:33" x14ac:dyDescent="0.2">
      <c r="M154">
        <v>153</v>
      </c>
      <c r="N154" s="37">
        <f t="shared" si="36"/>
        <v>2079.7578029187598</v>
      </c>
      <c r="O154" s="13">
        <f t="shared" si="37"/>
        <v>61703.611498036051</v>
      </c>
      <c r="P154" s="13">
        <f t="shared" si="43"/>
        <v>2483.0493813372959</v>
      </c>
      <c r="Q154" s="13">
        <f t="shared" si="44"/>
        <v>6986.6482185033092</v>
      </c>
      <c r="R154" s="37">
        <f t="shared" si="45"/>
        <v>2099.1302746062988</v>
      </c>
      <c r="S154" s="13">
        <f t="shared" si="38"/>
        <v>122279.90504110277</v>
      </c>
      <c r="T154" s="13">
        <f t="shared" si="46"/>
        <v>2898.3453402344217</v>
      </c>
      <c r="U154" s="38">
        <f t="shared" si="39"/>
        <v>6986.6482185033092</v>
      </c>
      <c r="V154" s="37">
        <f t="shared" si="47"/>
        <v>3190.9332338779986</v>
      </c>
      <c r="W154" s="13">
        <f t="shared" si="40"/>
        <v>61139.952520551386</v>
      </c>
      <c r="X154" s="13">
        <f t="shared" si="48"/>
        <v>3590.5407666920601</v>
      </c>
      <c r="Y154" s="38">
        <f t="shared" si="41"/>
        <v>6986.6482185033092</v>
      </c>
      <c r="Z154" s="37">
        <f t="shared" si="52"/>
        <v>2078.7708296258752</v>
      </c>
      <c r="AA154" s="13">
        <f t="shared" si="49"/>
        <v>56841.209149629343</v>
      </c>
      <c r="AB154" s="13">
        <f t="shared" si="50"/>
        <v>2450.2820005384851</v>
      </c>
      <c r="AC154" s="38">
        <f t="shared" si="42"/>
        <v>6986.6482185033101</v>
      </c>
      <c r="AD154" s="13" t="e">
        <f>SUM(#REF!,#REF!)</f>
        <v>#REF!</v>
      </c>
      <c r="AE154" s="103" t="e">
        <f>SUM(#REF!)</f>
        <v>#REF!</v>
      </c>
      <c r="AF154" s="13" t="e">
        <f t="shared" si="51"/>
        <v>#REF!</v>
      </c>
      <c r="AG154" s="13" t="e">
        <f>SUM(#REF!,#REF!)</f>
        <v>#REF!</v>
      </c>
    </row>
    <row r="155" spans="13:33" x14ac:dyDescent="0.2">
      <c r="M155">
        <v>154</v>
      </c>
      <c r="N155" s="37">
        <f t="shared" si="36"/>
        <v>2079.7578029187598</v>
      </c>
      <c r="O155" s="13">
        <f t="shared" si="37"/>
        <v>61703.611498036051</v>
      </c>
      <c r="P155" s="13">
        <f t="shared" si="43"/>
        <v>2480.4306048540589</v>
      </c>
      <c r="Q155" s="13">
        <f t="shared" si="44"/>
        <v>6986.6482185033092</v>
      </c>
      <c r="R155" s="37">
        <f t="shared" si="45"/>
        <v>2099.1302746062988</v>
      </c>
      <c r="S155" s="13">
        <f t="shared" si="38"/>
        <v>122279.90504110277</v>
      </c>
      <c r="T155" s="13">
        <f t="shared" si="46"/>
        <v>2893.1556320160571</v>
      </c>
      <c r="U155" s="38">
        <f t="shared" si="39"/>
        <v>6986.6482185033092</v>
      </c>
      <c r="V155" s="37">
        <f t="shared" si="47"/>
        <v>3190.9332338779986</v>
      </c>
      <c r="W155" s="13">
        <f t="shared" si="40"/>
        <v>61139.952520551386</v>
      </c>
      <c r="X155" s="13">
        <f t="shared" si="48"/>
        <v>3587.945912582878</v>
      </c>
      <c r="Y155" s="38">
        <f t="shared" si="41"/>
        <v>6986.6482185033092</v>
      </c>
      <c r="Z155" s="37">
        <f t="shared" si="52"/>
        <v>2078.7708296258752</v>
      </c>
      <c r="AA155" s="13">
        <f t="shared" si="49"/>
        <v>56841.209149629343</v>
      </c>
      <c r="AB155" s="13">
        <f t="shared" si="50"/>
        <v>2447.8695903377538</v>
      </c>
      <c r="AC155" s="38">
        <f t="shared" si="42"/>
        <v>6986.6482185033101</v>
      </c>
      <c r="AD155" s="13" t="e">
        <f>SUM(#REF!,#REF!)</f>
        <v>#REF!</v>
      </c>
      <c r="AE155" s="103" t="e">
        <f>SUM(#REF!)</f>
        <v>#REF!</v>
      </c>
      <c r="AF155" s="13" t="e">
        <f t="shared" si="51"/>
        <v>#REF!</v>
      </c>
      <c r="AG155" s="13" t="e">
        <f>SUM(#REF!,#REF!)</f>
        <v>#REF!</v>
      </c>
    </row>
    <row r="156" spans="13:33" x14ac:dyDescent="0.2">
      <c r="M156">
        <v>155</v>
      </c>
      <c r="N156" s="37">
        <f t="shared" si="36"/>
        <v>2079.7578029187598</v>
      </c>
      <c r="O156" s="13">
        <f t="shared" si="37"/>
        <v>61703.611498036051</v>
      </c>
      <c r="P156" s="13">
        <f t="shared" si="43"/>
        <v>2477.8456190351217</v>
      </c>
      <c r="Q156" s="13">
        <f t="shared" si="44"/>
        <v>6986.6482185033092</v>
      </c>
      <c r="R156" s="37">
        <f t="shared" si="45"/>
        <v>2099.1302746062988</v>
      </c>
      <c r="S156" s="13">
        <f t="shared" si="38"/>
        <v>122279.90504110277</v>
      </c>
      <c r="T156" s="13">
        <f t="shared" si="46"/>
        <v>2888.0328877747038</v>
      </c>
      <c r="U156" s="38">
        <f t="shared" si="39"/>
        <v>6986.6482185033092</v>
      </c>
      <c r="V156" s="37">
        <f t="shared" si="47"/>
        <v>3190.9332338779986</v>
      </c>
      <c r="W156" s="13">
        <f t="shared" si="40"/>
        <v>61139.952520551386</v>
      </c>
      <c r="X156" s="13">
        <f t="shared" si="48"/>
        <v>3585.3845404622011</v>
      </c>
      <c r="Y156" s="38">
        <f t="shared" si="41"/>
        <v>6986.6482185033092</v>
      </c>
      <c r="Z156" s="37">
        <f t="shared" si="52"/>
        <v>2078.7708296258752</v>
      </c>
      <c r="AA156" s="13">
        <f t="shared" si="49"/>
        <v>56841.209149629343</v>
      </c>
      <c r="AB156" s="13">
        <f t="shared" si="50"/>
        <v>2445.4883080105806</v>
      </c>
      <c r="AC156" s="38">
        <f t="shared" si="42"/>
        <v>6986.6482185033101</v>
      </c>
      <c r="AD156" s="13" t="e">
        <f>SUM(#REF!,#REF!)</f>
        <v>#REF!</v>
      </c>
      <c r="AE156" s="103" t="e">
        <f>SUM(#REF!)</f>
        <v>#REF!</v>
      </c>
      <c r="AF156" s="13" t="e">
        <f t="shared" si="51"/>
        <v>#REF!</v>
      </c>
      <c r="AG156" s="13" t="e">
        <f>SUM(#REF!,#REF!)</f>
        <v>#REF!</v>
      </c>
    </row>
    <row r="157" spans="13:33" x14ac:dyDescent="0.2">
      <c r="M157">
        <v>156</v>
      </c>
      <c r="N157" s="37">
        <f t="shared" si="36"/>
        <v>2079.7578029187598</v>
      </c>
      <c r="O157" s="13">
        <f t="shared" si="37"/>
        <v>61703.611498036051</v>
      </c>
      <c r="P157" s="13">
        <f t="shared" si="43"/>
        <v>2475.2937740600164</v>
      </c>
      <c r="Q157" s="13">
        <f t="shared" si="44"/>
        <v>6986.6482185033092</v>
      </c>
      <c r="R157" s="37">
        <f t="shared" si="45"/>
        <v>2099.1302746062988</v>
      </c>
      <c r="S157" s="13">
        <f t="shared" si="38"/>
        <v>122279.90504110277</v>
      </c>
      <c r="T157" s="13">
        <f t="shared" si="46"/>
        <v>2882.9758197415731</v>
      </c>
      <c r="U157" s="38">
        <f t="shared" si="39"/>
        <v>6986.6482185033092</v>
      </c>
      <c r="V157" s="37">
        <f t="shared" si="47"/>
        <v>3190.9332338779986</v>
      </c>
      <c r="W157" s="13">
        <f t="shared" si="40"/>
        <v>61139.952520551386</v>
      </c>
      <c r="X157" s="13">
        <f t="shared" si="48"/>
        <v>3582.8560064456356</v>
      </c>
      <c r="Y157" s="38">
        <f t="shared" si="41"/>
        <v>6986.6482185033092</v>
      </c>
      <c r="Z157" s="37">
        <f t="shared" si="52"/>
        <v>2078.7708296258752</v>
      </c>
      <c r="AA157" s="13">
        <f t="shared" si="49"/>
        <v>56841.209149629343</v>
      </c>
      <c r="AB157" s="13">
        <f t="shared" si="50"/>
        <v>2443.1375549440122</v>
      </c>
      <c r="AC157" s="38">
        <f t="shared" si="42"/>
        <v>6986.6482185033101</v>
      </c>
      <c r="AD157" s="13" t="e">
        <f>SUM(#REF!,#REF!)</f>
        <v>#REF!</v>
      </c>
      <c r="AE157" s="103" t="e">
        <f>SUM(#REF!)</f>
        <v>#REF!</v>
      </c>
      <c r="AF157" s="13" t="e">
        <f t="shared" si="51"/>
        <v>#REF!</v>
      </c>
      <c r="AG157" s="13" t="e">
        <f>SUM(#REF!,#REF!)</f>
        <v>#REF!</v>
      </c>
    </row>
    <row r="158" spans="13:33" x14ac:dyDescent="0.2">
      <c r="M158">
        <v>157</v>
      </c>
      <c r="N158" s="37">
        <f t="shared" si="36"/>
        <v>2079.7578029187598</v>
      </c>
      <c r="O158" s="13">
        <f t="shared" si="37"/>
        <v>61703.611498036051</v>
      </c>
      <c r="P158" s="13">
        <f t="shared" si="43"/>
        <v>2472.7744366642123</v>
      </c>
      <c r="Q158" s="13">
        <f t="shared" si="44"/>
        <v>6986.6482185033092</v>
      </c>
      <c r="R158" s="37">
        <f t="shared" si="45"/>
        <v>2099.1302746062988</v>
      </c>
      <c r="S158" s="13">
        <f t="shared" si="38"/>
        <v>122279.90504110277</v>
      </c>
      <c r="T158" s="13">
        <f t="shared" si="46"/>
        <v>2877.983172957272</v>
      </c>
      <c r="U158" s="38">
        <f t="shared" si="39"/>
        <v>6986.6482185033092</v>
      </c>
      <c r="V158" s="37">
        <f t="shared" si="47"/>
        <v>3190.9332338779986</v>
      </c>
      <c r="W158" s="13">
        <f t="shared" si="40"/>
        <v>61139.952520551386</v>
      </c>
      <c r="X158" s="13">
        <f t="shared" si="48"/>
        <v>3580.3596830534852</v>
      </c>
      <c r="Y158" s="38">
        <f t="shared" si="41"/>
        <v>6986.6482185033092</v>
      </c>
      <c r="Z158" s="37">
        <f t="shared" si="52"/>
        <v>2078.7708296258752</v>
      </c>
      <c r="AA158" s="13">
        <f t="shared" si="49"/>
        <v>56841.209149629343</v>
      </c>
      <c r="AB158" s="13">
        <f t="shared" si="50"/>
        <v>2440.8167477763805</v>
      </c>
      <c r="AC158" s="38">
        <f t="shared" si="42"/>
        <v>6986.6482185033101</v>
      </c>
      <c r="AD158" s="13" t="e">
        <f>SUM(#REF!,#REF!)</f>
        <v>#REF!</v>
      </c>
      <c r="AE158" s="103" t="e">
        <f>SUM(#REF!)</f>
        <v>#REF!</v>
      </c>
      <c r="AF158" s="13" t="e">
        <f t="shared" si="51"/>
        <v>#REF!</v>
      </c>
      <c r="AG158" s="13" t="e">
        <f>SUM(#REF!,#REF!)</f>
        <v>#REF!</v>
      </c>
    </row>
    <row r="159" spans="13:33" x14ac:dyDescent="0.2">
      <c r="M159">
        <v>158</v>
      </c>
      <c r="N159" s="37">
        <f t="shared" si="36"/>
        <v>2079.7578029187598</v>
      </c>
      <c r="O159" s="13">
        <f t="shared" si="37"/>
        <v>61703.611498036051</v>
      </c>
      <c r="P159" s="13">
        <f t="shared" si="43"/>
        <v>2470.2869896151906</v>
      </c>
      <c r="Q159" s="13">
        <f t="shared" si="44"/>
        <v>6986.6482185033092</v>
      </c>
      <c r="R159" s="37">
        <f t="shared" si="45"/>
        <v>2099.1302746062988</v>
      </c>
      <c r="S159" s="13">
        <f t="shared" si="38"/>
        <v>122279.90504110277</v>
      </c>
      <c r="T159" s="13">
        <f t="shared" si="46"/>
        <v>2873.0537242335313</v>
      </c>
      <c r="U159" s="38">
        <f t="shared" si="39"/>
        <v>6986.6482185033092</v>
      </c>
      <c r="V159" s="37">
        <f t="shared" si="47"/>
        <v>3190.9332338779986</v>
      </c>
      <c r="W159" s="13">
        <f t="shared" si="40"/>
        <v>61139.952520551386</v>
      </c>
      <c r="X159" s="13">
        <f t="shared" si="48"/>
        <v>3577.8949586916151</v>
      </c>
      <c r="Y159" s="38">
        <f t="shared" si="41"/>
        <v>6986.6482185033092</v>
      </c>
      <c r="Z159" s="37">
        <f t="shared" si="52"/>
        <v>2078.7708296258752</v>
      </c>
      <c r="AA159" s="13">
        <f t="shared" si="49"/>
        <v>56841.209149629343</v>
      </c>
      <c r="AB159" s="13">
        <f t="shared" si="50"/>
        <v>2438.5253179146684</v>
      </c>
      <c r="AC159" s="38">
        <f t="shared" si="42"/>
        <v>6986.6482185033101</v>
      </c>
      <c r="AD159" s="13" t="e">
        <f>SUM(#REF!,#REF!)</f>
        <v>#REF!</v>
      </c>
      <c r="AE159" s="103" t="e">
        <f>SUM(#REF!)</f>
        <v>#REF!</v>
      </c>
      <c r="AF159" s="13" t="e">
        <f t="shared" si="51"/>
        <v>#REF!</v>
      </c>
      <c r="AG159" s="13" t="e">
        <f>SUM(#REF!,#REF!)</f>
        <v>#REF!</v>
      </c>
    </row>
    <row r="160" spans="13:33" x14ac:dyDescent="0.2">
      <c r="M160">
        <v>159</v>
      </c>
      <c r="N160" s="37">
        <f t="shared" si="36"/>
        <v>2079.7578029187598</v>
      </c>
      <c r="O160" s="13">
        <f t="shared" si="37"/>
        <v>61703.611498036051</v>
      </c>
      <c r="P160" s="13">
        <f t="shared" si="43"/>
        <v>2467.8308312082945</v>
      </c>
      <c r="Q160" s="13">
        <f t="shared" si="44"/>
        <v>6986.6482185033092</v>
      </c>
      <c r="R160" s="37">
        <f t="shared" si="45"/>
        <v>2099.1302746062988</v>
      </c>
      <c r="S160" s="13">
        <f t="shared" si="38"/>
        <v>122279.90504110277</v>
      </c>
      <c r="T160" s="13">
        <f t="shared" si="46"/>
        <v>2868.186281154115</v>
      </c>
      <c r="U160" s="38">
        <f t="shared" si="39"/>
        <v>6986.6482185033092</v>
      </c>
      <c r="V160" s="37">
        <f t="shared" si="47"/>
        <v>3190.9332338779986</v>
      </c>
      <c r="W160" s="13">
        <f t="shared" si="40"/>
        <v>61139.952520551386</v>
      </c>
      <c r="X160" s="13">
        <f t="shared" si="48"/>
        <v>3575.461237151907</v>
      </c>
      <c r="Y160" s="38">
        <f t="shared" si="41"/>
        <v>6986.6482185033092</v>
      </c>
      <c r="Z160" s="37">
        <f t="shared" si="52"/>
        <v>2078.7708296258752</v>
      </c>
      <c r="AA160" s="13">
        <f t="shared" si="49"/>
        <v>56841.209149629343</v>
      </c>
      <c r="AB160" s="13">
        <f t="shared" si="50"/>
        <v>2436.2627110700851</v>
      </c>
      <c r="AC160" s="38">
        <f t="shared" si="42"/>
        <v>6986.6482185033101</v>
      </c>
      <c r="AD160" s="13" t="e">
        <f>SUM(#REF!,#REF!)</f>
        <v>#REF!</v>
      </c>
      <c r="AE160" s="103" t="e">
        <f>SUM(#REF!)</f>
        <v>#REF!</v>
      </c>
      <c r="AF160" s="13" t="e">
        <f t="shared" si="51"/>
        <v>#REF!</v>
      </c>
      <c r="AG160" s="13" t="e">
        <f>SUM(#REF!,#REF!)</f>
        <v>#REF!</v>
      </c>
    </row>
    <row r="161" spans="13:33" x14ac:dyDescent="0.2">
      <c r="M161">
        <v>160</v>
      </c>
      <c r="N161" s="37">
        <f t="shared" si="36"/>
        <v>2079.7578029187598</v>
      </c>
      <c r="O161" s="13">
        <f t="shared" si="37"/>
        <v>61703.611498036051</v>
      </c>
      <c r="P161" s="13">
        <f t="shared" si="43"/>
        <v>2465.4053747814851</v>
      </c>
      <c r="Q161" s="13">
        <f t="shared" si="44"/>
        <v>6986.6482185033092</v>
      </c>
      <c r="R161" s="37">
        <f t="shared" si="45"/>
        <v>2099.1302746062988</v>
      </c>
      <c r="S161" s="13">
        <f t="shared" si="38"/>
        <v>122279.90504110277</v>
      </c>
      <c r="T161" s="13">
        <f t="shared" si="46"/>
        <v>2863.3796811131911</v>
      </c>
      <c r="U161" s="38">
        <f t="shared" si="39"/>
        <v>6986.6482185033092</v>
      </c>
      <c r="V161" s="37">
        <f t="shared" si="47"/>
        <v>3190.9332338779986</v>
      </c>
      <c r="W161" s="13">
        <f t="shared" si="40"/>
        <v>61139.952520551386</v>
      </c>
      <c r="X161" s="13">
        <f t="shared" si="48"/>
        <v>3573.0579371314448</v>
      </c>
      <c r="Y161" s="38">
        <f t="shared" si="41"/>
        <v>6986.6482185033092</v>
      </c>
      <c r="Z161" s="37">
        <f t="shared" si="52"/>
        <v>2078.7708296258752</v>
      </c>
      <c r="AA161" s="13">
        <f t="shared" si="49"/>
        <v>56841.209149629343</v>
      </c>
      <c r="AB161" s="13">
        <f t="shared" si="50"/>
        <v>2434.0283868110587</v>
      </c>
      <c r="AC161" s="38">
        <f t="shared" si="42"/>
        <v>6986.6482185033101</v>
      </c>
      <c r="AD161" s="13" t="e">
        <f>SUM(#REF!,#REF!)</f>
        <v>#REF!</v>
      </c>
      <c r="AE161" s="103" t="e">
        <f>SUM(#REF!)</f>
        <v>#REF!</v>
      </c>
      <c r="AF161" s="13" t="e">
        <f t="shared" si="51"/>
        <v>#REF!</v>
      </c>
      <c r="AG161" s="13" t="e">
        <f>SUM(#REF!,#REF!)</f>
        <v>#REF!</v>
      </c>
    </row>
    <row r="162" spans="13:33" x14ac:dyDescent="0.2">
      <c r="M162">
        <v>161</v>
      </c>
      <c r="N162" s="37">
        <f t="shared" si="36"/>
        <v>2079.7578029187598</v>
      </c>
      <c r="O162" s="13">
        <f t="shared" si="37"/>
        <v>61703.611498036051</v>
      </c>
      <c r="P162" s="13">
        <f t="shared" si="43"/>
        <v>2463.0100482481762</v>
      </c>
      <c r="Q162" s="13">
        <f t="shared" si="44"/>
        <v>6986.6482185033092</v>
      </c>
      <c r="R162" s="37">
        <f t="shared" si="45"/>
        <v>2099.1302746062988</v>
      </c>
      <c r="S162" s="13">
        <f t="shared" si="38"/>
        <v>122279.90504110277</v>
      </c>
      <c r="T162" s="13">
        <f t="shared" si="46"/>
        <v>2858.6327903895458</v>
      </c>
      <c r="U162" s="38">
        <f t="shared" si="39"/>
        <v>6986.6482185033092</v>
      </c>
      <c r="V162" s="37">
        <f t="shared" si="47"/>
        <v>3190.9332338779986</v>
      </c>
      <c r="W162" s="13">
        <f t="shared" si="40"/>
        <v>61139.952520551386</v>
      </c>
      <c r="X162" s="13">
        <f t="shared" si="48"/>
        <v>3570.6844917696221</v>
      </c>
      <c r="Y162" s="38">
        <f t="shared" si="41"/>
        <v>6986.6482185033092</v>
      </c>
      <c r="Z162" s="37">
        <f t="shared" si="52"/>
        <v>2078.7708296258752</v>
      </c>
      <c r="AA162" s="13">
        <f t="shared" si="49"/>
        <v>56841.209149629343</v>
      </c>
      <c r="AB162" s="13">
        <f t="shared" si="50"/>
        <v>2431.8218181328898</v>
      </c>
      <c r="AC162" s="38">
        <f t="shared" si="42"/>
        <v>6986.6482185033101</v>
      </c>
      <c r="AD162" s="13" t="e">
        <f>SUM(#REF!,#REF!)</f>
        <v>#REF!</v>
      </c>
      <c r="AE162" s="103" t="e">
        <f>SUM(#REF!)</f>
        <v>#REF!</v>
      </c>
      <c r="AF162" s="13" t="e">
        <f t="shared" si="51"/>
        <v>#REF!</v>
      </c>
      <c r="AG162" s="13" t="e">
        <f>SUM(#REF!,#REF!)</f>
        <v>#REF!</v>
      </c>
    </row>
    <row r="163" spans="13:33" x14ac:dyDescent="0.2">
      <c r="M163">
        <v>162</v>
      </c>
      <c r="N163" s="37">
        <f t="shared" si="36"/>
        <v>2079.7578029187598</v>
      </c>
      <c r="O163" s="13">
        <f t="shared" si="37"/>
        <v>61703.611498036051</v>
      </c>
      <c r="P163" s="13">
        <f t="shared" si="43"/>
        <v>2460.6442936473773</v>
      </c>
      <c r="Q163" s="13">
        <f t="shared" si="44"/>
        <v>6986.6482185033092</v>
      </c>
      <c r="R163" s="37">
        <f t="shared" si="45"/>
        <v>2099.1302746062988</v>
      </c>
      <c r="S163" s="13">
        <f t="shared" si="38"/>
        <v>122279.90504110277</v>
      </c>
      <c r="T163" s="13">
        <f t="shared" si="46"/>
        <v>2853.9445032550811</v>
      </c>
      <c r="U163" s="38">
        <f t="shared" si="39"/>
        <v>6986.6482185033092</v>
      </c>
      <c r="V163" s="37">
        <f t="shared" si="47"/>
        <v>3190.9332338779986</v>
      </c>
      <c r="W163" s="13">
        <f t="shared" si="40"/>
        <v>61139.952520551386</v>
      </c>
      <c r="X163" s="13">
        <f t="shared" si="48"/>
        <v>3568.34034820239</v>
      </c>
      <c r="Y163" s="38">
        <f t="shared" si="41"/>
        <v>6986.6482185033092</v>
      </c>
      <c r="Z163" s="37">
        <f t="shared" si="52"/>
        <v>2078.7708296258752</v>
      </c>
      <c r="AA163" s="13">
        <f t="shared" si="49"/>
        <v>56841.209149629343</v>
      </c>
      <c r="AB163" s="13">
        <f t="shared" si="50"/>
        <v>2429.6424910433402</v>
      </c>
      <c r="AC163" s="38">
        <f t="shared" si="42"/>
        <v>6986.6482185033101</v>
      </c>
      <c r="AD163" s="13" t="e">
        <f>SUM(#REF!,#REF!)</f>
        <v>#REF!</v>
      </c>
      <c r="AE163" s="103" t="e">
        <f>SUM(#REF!)</f>
        <v>#REF!</v>
      </c>
      <c r="AF163" s="13" t="e">
        <f t="shared" si="51"/>
        <v>#REF!</v>
      </c>
      <c r="AG163" s="13" t="e">
        <f>SUM(#REF!,#REF!)</f>
        <v>#REF!</v>
      </c>
    </row>
    <row r="164" spans="13:33" x14ac:dyDescent="0.2">
      <c r="M164">
        <v>163</v>
      </c>
      <c r="N164" s="37">
        <f t="shared" si="36"/>
        <v>2079.7578029187598</v>
      </c>
      <c r="O164" s="13">
        <f t="shared" si="37"/>
        <v>61703.611498036051</v>
      </c>
      <c r="P164" s="13">
        <f t="shared" si="43"/>
        <v>2458.3075667103922</v>
      </c>
      <c r="Q164" s="13">
        <f t="shared" si="44"/>
        <v>6986.6482185033092</v>
      </c>
      <c r="R164" s="37">
        <f t="shared" si="45"/>
        <v>2099.1302746062988</v>
      </c>
      <c r="S164" s="13">
        <f t="shared" si="38"/>
        <v>122279.90504110277</v>
      </c>
      <c r="T164" s="13">
        <f t="shared" si="46"/>
        <v>2849.3137411161315</v>
      </c>
      <c r="U164" s="38">
        <f t="shared" si="39"/>
        <v>6986.6482185033092</v>
      </c>
      <c r="V164" s="37">
        <f t="shared" si="47"/>
        <v>3190.9332338779986</v>
      </c>
      <c r="W164" s="13">
        <f t="shared" si="40"/>
        <v>61139.952520551386</v>
      </c>
      <c r="X164" s="13">
        <f t="shared" si="48"/>
        <v>3566.0249671329152</v>
      </c>
      <c r="Y164" s="38">
        <f t="shared" si="41"/>
        <v>6986.6482185033092</v>
      </c>
      <c r="Z164" s="37">
        <f t="shared" si="52"/>
        <v>2078.7708296258752</v>
      </c>
      <c r="AA164" s="13">
        <f t="shared" si="49"/>
        <v>56841.209149629343</v>
      </c>
      <c r="AB164" s="13">
        <f t="shared" si="50"/>
        <v>2427.4899041634785</v>
      </c>
      <c r="AC164" s="38">
        <f t="shared" si="42"/>
        <v>6986.6482185033101</v>
      </c>
      <c r="AD164" s="13" t="e">
        <f>SUM(#REF!,#REF!)</f>
        <v>#REF!</v>
      </c>
      <c r="AE164" s="103" t="e">
        <f>SUM(#REF!)</f>
        <v>#REF!</v>
      </c>
      <c r="AF164" s="13" t="e">
        <f t="shared" si="51"/>
        <v>#REF!</v>
      </c>
      <c r="AG164" s="13" t="e">
        <f>SUM(#REF!,#REF!)</f>
        <v>#REF!</v>
      </c>
    </row>
    <row r="165" spans="13:33" x14ac:dyDescent="0.2">
      <c r="M165">
        <v>164</v>
      </c>
      <c r="N165" s="37">
        <f t="shared" si="36"/>
        <v>2079.7578029187598</v>
      </c>
      <c r="O165" s="13">
        <f t="shared" si="37"/>
        <v>61703.611498036051</v>
      </c>
      <c r="P165" s="13">
        <f t="shared" si="43"/>
        <v>2455.9993364433699</v>
      </c>
      <c r="Q165" s="13">
        <f t="shared" si="44"/>
        <v>6986.6482185033092</v>
      </c>
      <c r="R165" s="37">
        <f t="shared" si="45"/>
        <v>2099.1302746062988</v>
      </c>
      <c r="S165" s="13">
        <f t="shared" si="38"/>
        <v>122279.90504110277</v>
      </c>
      <c r="T165" s="13">
        <f t="shared" si="46"/>
        <v>2844.7394516861937</v>
      </c>
      <c r="U165" s="38">
        <f t="shared" si="39"/>
        <v>6986.6482185033092</v>
      </c>
      <c r="V165" s="37">
        <f t="shared" si="47"/>
        <v>3190.9332338779986</v>
      </c>
      <c r="W165" s="13">
        <f t="shared" si="40"/>
        <v>61139.952520551386</v>
      </c>
      <c r="X165" s="13">
        <f t="shared" si="48"/>
        <v>3563.7378224179461</v>
      </c>
      <c r="Y165" s="38">
        <f t="shared" si="41"/>
        <v>6986.6482185033092</v>
      </c>
      <c r="Z165" s="37">
        <f t="shared" si="52"/>
        <v>2078.7708296258752</v>
      </c>
      <c r="AA165" s="13">
        <f t="shared" si="49"/>
        <v>56841.209149629343</v>
      </c>
      <c r="AB165" s="13">
        <f t="shared" si="50"/>
        <v>2425.3635683431271</v>
      </c>
      <c r="AC165" s="38">
        <f t="shared" si="42"/>
        <v>6986.6482185033101</v>
      </c>
      <c r="AD165" s="13" t="e">
        <f>SUM(#REF!,#REF!)</f>
        <v>#REF!</v>
      </c>
      <c r="AE165" s="103" t="e">
        <f>SUM(#REF!)</f>
        <v>#REF!</v>
      </c>
      <c r="AF165" s="13" t="e">
        <f t="shared" si="51"/>
        <v>#REF!</v>
      </c>
      <c r="AG165" s="13" t="e">
        <f>SUM(#REF!,#REF!)</f>
        <v>#REF!</v>
      </c>
    </row>
    <row r="166" spans="13:33" x14ac:dyDescent="0.2">
      <c r="M166">
        <v>165</v>
      </c>
      <c r="N166" s="37">
        <f t="shared" si="36"/>
        <v>2079.7578029187598</v>
      </c>
      <c r="O166" s="13">
        <f t="shared" si="37"/>
        <v>61703.611498036051</v>
      </c>
      <c r="P166" s="13">
        <f t="shared" si="43"/>
        <v>2453.719084725039</v>
      </c>
      <c r="Q166" s="13">
        <f t="shared" si="44"/>
        <v>6986.6482185033092</v>
      </c>
      <c r="R166" s="37">
        <f t="shared" si="45"/>
        <v>2099.1302746062988</v>
      </c>
      <c r="S166" s="13">
        <f t="shared" si="38"/>
        <v>122279.90504110277</v>
      </c>
      <c r="T166" s="13">
        <f t="shared" si="46"/>
        <v>2840.2206081887398</v>
      </c>
      <c r="U166" s="38">
        <f t="shared" si="39"/>
        <v>6986.6482185033092</v>
      </c>
      <c r="V166" s="37">
        <f t="shared" si="47"/>
        <v>3190.9332338779986</v>
      </c>
      <c r="W166" s="13">
        <f t="shared" si="40"/>
        <v>61139.952520551386</v>
      </c>
      <c r="X166" s="13">
        <f t="shared" si="48"/>
        <v>3561.4784006692194</v>
      </c>
      <c r="Y166" s="38">
        <f t="shared" si="41"/>
        <v>6986.6482185033092</v>
      </c>
      <c r="Z166" s="37">
        <f t="shared" si="52"/>
        <v>2078.7708296258752</v>
      </c>
      <c r="AA166" s="13">
        <f t="shared" si="49"/>
        <v>56841.209149629343</v>
      </c>
      <c r="AB166" s="13">
        <f t="shared" si="50"/>
        <v>2423.2630062902954</v>
      </c>
      <c r="AC166" s="38">
        <f t="shared" si="42"/>
        <v>6986.6482185033101</v>
      </c>
      <c r="AD166" s="13" t="e">
        <f>SUM(#REF!,#REF!)</f>
        <v>#REF!</v>
      </c>
      <c r="AE166" s="103" t="e">
        <f>SUM(#REF!)</f>
        <v>#REF!</v>
      </c>
      <c r="AF166" s="13" t="e">
        <f t="shared" si="51"/>
        <v>#REF!</v>
      </c>
      <c r="AG166" s="13" t="e">
        <f>SUM(#REF!,#REF!)</f>
        <v>#REF!</v>
      </c>
    </row>
    <row r="167" spans="13:33" x14ac:dyDescent="0.2">
      <c r="M167">
        <v>166</v>
      </c>
      <c r="N167" s="37">
        <f t="shared" si="36"/>
        <v>2079.7578029187598</v>
      </c>
      <c r="O167" s="13">
        <f t="shared" si="37"/>
        <v>61703.611498036051</v>
      </c>
      <c r="P167" s="13">
        <f t="shared" si="43"/>
        <v>2451.466305918977</v>
      </c>
      <c r="Q167" s="13">
        <f t="shared" si="44"/>
        <v>6986.6482185033092</v>
      </c>
      <c r="R167" s="37">
        <f t="shared" si="45"/>
        <v>2099.1302746062988</v>
      </c>
      <c r="S167" s="13">
        <f t="shared" si="38"/>
        <v>122279.90504110277</v>
      </c>
      <c r="T167" s="13">
        <f t="shared" si="46"/>
        <v>2835.7562085888458</v>
      </c>
      <c r="U167" s="38">
        <f t="shared" si="39"/>
        <v>6986.6482185033092</v>
      </c>
      <c r="V167" s="37">
        <f t="shared" si="47"/>
        <v>3190.9332338779986</v>
      </c>
      <c r="W167" s="13">
        <f t="shared" si="40"/>
        <v>61139.952520551386</v>
      </c>
      <c r="X167" s="13">
        <f t="shared" si="48"/>
        <v>3559.2462008692719</v>
      </c>
      <c r="Y167" s="38">
        <f t="shared" si="41"/>
        <v>6986.6482185033092</v>
      </c>
      <c r="Z167" s="37">
        <f t="shared" si="52"/>
        <v>2078.7708296258752</v>
      </c>
      <c r="AA167" s="13">
        <f t="shared" si="49"/>
        <v>56841.209149629343</v>
      </c>
      <c r="AB167" s="13">
        <f t="shared" si="50"/>
        <v>2421.1877522140039</v>
      </c>
      <c r="AC167" s="38">
        <f t="shared" si="42"/>
        <v>6986.6482185033101</v>
      </c>
      <c r="AD167" s="13" t="e">
        <f>SUM(#REF!,#REF!)</f>
        <v>#REF!</v>
      </c>
      <c r="AE167" s="103" t="e">
        <f>SUM(#REF!)</f>
        <v>#REF!</v>
      </c>
      <c r="AF167" s="13" t="e">
        <f t="shared" si="51"/>
        <v>#REF!</v>
      </c>
      <c r="AG167" s="13" t="e">
        <f>SUM(#REF!,#REF!)</f>
        <v>#REF!</v>
      </c>
    </row>
    <row r="168" spans="13:33" x14ac:dyDescent="0.2">
      <c r="M168">
        <v>167</v>
      </c>
      <c r="N168" s="37">
        <f t="shared" si="36"/>
        <v>2079.7578029187598</v>
      </c>
      <c r="O168" s="13">
        <f t="shared" si="37"/>
        <v>61703.611498036051</v>
      </c>
      <c r="P168" s="13">
        <f t="shared" si="43"/>
        <v>2449.2405064998138</v>
      </c>
      <c r="Q168" s="13">
        <f t="shared" si="44"/>
        <v>6986.6482185033092</v>
      </c>
      <c r="R168" s="37">
        <f t="shared" si="45"/>
        <v>2099.1302746062988</v>
      </c>
      <c r="S168" s="13">
        <f t="shared" si="38"/>
        <v>122279.90504110277</v>
      </c>
      <c r="T168" s="13">
        <f t="shared" si="46"/>
        <v>2831.3452748524232</v>
      </c>
      <c r="U168" s="38">
        <f t="shared" si="39"/>
        <v>6986.6482185033092</v>
      </c>
      <c r="V168" s="37">
        <f t="shared" si="47"/>
        <v>3190.9332338779986</v>
      </c>
      <c r="W168" s="13">
        <f t="shared" si="40"/>
        <v>61139.952520551386</v>
      </c>
      <c r="X168" s="13">
        <f t="shared" si="48"/>
        <v>3557.0407340010606</v>
      </c>
      <c r="Y168" s="38">
        <f t="shared" si="41"/>
        <v>6986.6482185033092</v>
      </c>
      <c r="Z168" s="37">
        <f t="shared" si="52"/>
        <v>2078.7708296258752</v>
      </c>
      <c r="AA168" s="13">
        <f t="shared" si="49"/>
        <v>56841.209149629343</v>
      </c>
      <c r="AB168" s="13">
        <f t="shared" si="50"/>
        <v>2419.1373514799429</v>
      </c>
      <c r="AC168" s="38">
        <f t="shared" si="42"/>
        <v>6986.6482185033101</v>
      </c>
      <c r="AD168" s="13" t="e">
        <f>SUM(#REF!,#REF!)</f>
        <v>#REF!</v>
      </c>
      <c r="AE168" s="103" t="e">
        <f>SUM(#REF!)</f>
        <v>#REF!</v>
      </c>
      <c r="AF168" s="13" t="e">
        <f t="shared" si="51"/>
        <v>#REF!</v>
      </c>
      <c r="AG168" s="13" t="e">
        <f>SUM(#REF!,#REF!)</f>
        <v>#REF!</v>
      </c>
    </row>
    <row r="169" spans="13:33" x14ac:dyDescent="0.2">
      <c r="M169">
        <v>168</v>
      </c>
      <c r="N169" s="37">
        <f t="shared" si="36"/>
        <v>2079.7578029187598</v>
      </c>
      <c r="O169" s="13">
        <f t="shared" si="37"/>
        <v>61703.611498036051</v>
      </c>
      <c r="P169" s="13">
        <f t="shared" si="43"/>
        <v>2447.041204692784</v>
      </c>
      <c r="Q169" s="13">
        <f t="shared" si="44"/>
        <v>6986.6482185033092</v>
      </c>
      <c r="R169" s="37">
        <f t="shared" si="45"/>
        <v>2099.1302746062988</v>
      </c>
      <c r="S169" s="13">
        <f t="shared" si="38"/>
        <v>122279.90504110277</v>
      </c>
      <c r="T169" s="13">
        <f t="shared" si="46"/>
        <v>2826.9868522319107</v>
      </c>
      <c r="U169" s="38">
        <f t="shared" si="39"/>
        <v>6986.6482185033092</v>
      </c>
      <c r="V169" s="37">
        <f t="shared" si="47"/>
        <v>3190.9332338779986</v>
      </c>
      <c r="W169" s="13">
        <f t="shared" si="40"/>
        <v>61139.952520551386</v>
      </c>
      <c r="X169" s="13">
        <f t="shared" si="48"/>
        <v>3554.8615226908046</v>
      </c>
      <c r="Y169" s="38">
        <f t="shared" si="41"/>
        <v>6986.6482185033092</v>
      </c>
      <c r="Z169" s="37">
        <f t="shared" si="52"/>
        <v>2078.7708296258752</v>
      </c>
      <c r="AA169" s="13">
        <f t="shared" si="49"/>
        <v>56841.209149629343</v>
      </c>
      <c r="AB169" s="13">
        <f t="shared" si="50"/>
        <v>2417.1113602784308</v>
      </c>
      <c r="AC169" s="38">
        <f t="shared" si="42"/>
        <v>6986.6482185033101</v>
      </c>
      <c r="AD169" s="13" t="e">
        <f>SUM(#REF!,#REF!)</f>
        <v>#REF!</v>
      </c>
      <c r="AE169" s="103" t="e">
        <f>SUM(#REF!)</f>
        <v>#REF!</v>
      </c>
      <c r="AF169" s="13" t="e">
        <f t="shared" si="51"/>
        <v>#REF!</v>
      </c>
      <c r="AG169" s="13" t="e">
        <f>SUM(#REF!,#REF!)</f>
        <v>#REF!</v>
      </c>
    </row>
    <row r="170" spans="13:33" x14ac:dyDescent="0.2">
      <c r="M170">
        <v>169</v>
      </c>
      <c r="N170" s="37">
        <f t="shared" si="36"/>
        <v>2079.7578029187598</v>
      </c>
      <c r="O170" s="13">
        <f t="shared" si="37"/>
        <v>61703.611498036051</v>
      </c>
      <c r="P170" s="13">
        <f t="shared" si="43"/>
        <v>2444.8679301260736</v>
      </c>
      <c r="Q170" s="13">
        <f t="shared" si="44"/>
        <v>6986.6482185033092</v>
      </c>
      <c r="R170" s="37">
        <f t="shared" si="45"/>
        <v>2099.1302746062988</v>
      </c>
      <c r="S170" s="13">
        <f t="shared" si="38"/>
        <v>122279.90504110277</v>
      </c>
      <c r="T170" s="13">
        <f t="shared" si="46"/>
        <v>2822.6800085773211</v>
      </c>
      <c r="U170" s="38">
        <f t="shared" si="39"/>
        <v>6986.6482185033092</v>
      </c>
      <c r="V170" s="37">
        <f t="shared" si="47"/>
        <v>3190.9332338779986</v>
      </c>
      <c r="W170" s="13">
        <f t="shared" si="40"/>
        <v>61139.952520551386</v>
      </c>
      <c r="X170" s="13">
        <f t="shared" si="48"/>
        <v>3552.7081008635096</v>
      </c>
      <c r="Y170" s="38">
        <f t="shared" si="41"/>
        <v>6986.6482185033092</v>
      </c>
      <c r="Z170" s="37">
        <f t="shared" si="52"/>
        <v>2078.7708296258752</v>
      </c>
      <c r="AA170" s="13">
        <f t="shared" si="49"/>
        <v>56841.209149629343</v>
      </c>
      <c r="AB170" s="13">
        <f t="shared" si="50"/>
        <v>2415.1093453041553</v>
      </c>
      <c r="AC170" s="38">
        <f t="shared" si="42"/>
        <v>6986.6482185033101</v>
      </c>
      <c r="AD170" s="13" t="e">
        <f>SUM(#REF!,#REF!)</f>
        <v>#REF!</v>
      </c>
      <c r="AE170" s="103" t="e">
        <f>SUM(#REF!)</f>
        <v>#REF!</v>
      </c>
      <c r="AF170" s="13" t="e">
        <f t="shared" si="51"/>
        <v>#REF!</v>
      </c>
      <c r="AG170" s="13" t="e">
        <f>SUM(#REF!,#REF!)</f>
        <v>#REF!</v>
      </c>
    </row>
    <row r="171" spans="13:33" x14ac:dyDescent="0.2">
      <c r="M171">
        <v>170</v>
      </c>
      <c r="N171" s="37">
        <f t="shared" si="36"/>
        <v>2079.7578029187598</v>
      </c>
      <c r="O171" s="13">
        <f t="shared" si="37"/>
        <v>61703.611498036051</v>
      </c>
      <c r="P171" s="13">
        <f t="shared" si="43"/>
        <v>2442.7202234954425</v>
      </c>
      <c r="Q171" s="13">
        <f t="shared" si="44"/>
        <v>6986.6482185033092</v>
      </c>
      <c r="R171" s="37">
        <f t="shared" si="45"/>
        <v>2099.1302746062988</v>
      </c>
      <c r="S171" s="13">
        <f t="shared" si="38"/>
        <v>122279.90504110277</v>
      </c>
      <c r="T171" s="13">
        <f t="shared" si="46"/>
        <v>2818.4238336716094</v>
      </c>
      <c r="U171" s="38">
        <f t="shared" si="39"/>
        <v>6986.6482185033092</v>
      </c>
      <c r="V171" s="37">
        <f t="shared" si="47"/>
        <v>3190.9332338779986</v>
      </c>
      <c r="W171" s="13">
        <f t="shared" si="40"/>
        <v>61139.952520551386</v>
      </c>
      <c r="X171" s="13">
        <f t="shared" si="48"/>
        <v>3550.5800134106539</v>
      </c>
      <c r="Y171" s="38">
        <f t="shared" si="41"/>
        <v>6986.6482185033092</v>
      </c>
      <c r="Z171" s="37">
        <f t="shared" si="52"/>
        <v>2078.7708296258752</v>
      </c>
      <c r="AA171" s="13">
        <f t="shared" si="49"/>
        <v>56841.209149629343</v>
      </c>
      <c r="AB171" s="13">
        <f t="shared" si="50"/>
        <v>2413.1308834472243</v>
      </c>
      <c r="AC171" s="38">
        <f t="shared" si="42"/>
        <v>6986.6482185033101</v>
      </c>
      <c r="AD171" s="13" t="e">
        <f>SUM(#REF!,#REF!)</f>
        <v>#REF!</v>
      </c>
      <c r="AE171" s="103" t="e">
        <f>SUM(#REF!)</f>
        <v>#REF!</v>
      </c>
      <c r="AF171" s="13" t="e">
        <f t="shared" si="51"/>
        <v>#REF!</v>
      </c>
      <c r="AG171" s="13" t="e">
        <f>SUM(#REF!,#REF!)</f>
        <v>#REF!</v>
      </c>
    </row>
    <row r="172" spans="13:33" x14ac:dyDescent="0.2">
      <c r="M172">
        <v>171</v>
      </c>
      <c r="N172" s="37">
        <f t="shared" si="36"/>
        <v>2079.7578029187598</v>
      </c>
      <c r="O172" s="13">
        <f t="shared" si="37"/>
        <v>61703.611498036051</v>
      </c>
      <c r="P172" s="13">
        <f t="shared" si="43"/>
        <v>2440.5976362406082</v>
      </c>
      <c r="Q172" s="13">
        <f t="shared" si="44"/>
        <v>6986.6482185033092</v>
      </c>
      <c r="R172" s="37">
        <f t="shared" si="45"/>
        <v>2099.1302746062988</v>
      </c>
      <c r="S172" s="13">
        <f t="shared" si="38"/>
        <v>122279.90504110277</v>
      </c>
      <c r="T172" s="13">
        <f t="shared" si="46"/>
        <v>2814.2174385893559</v>
      </c>
      <c r="U172" s="38">
        <f t="shared" si="39"/>
        <v>6986.6482185033092</v>
      </c>
      <c r="V172" s="37">
        <f t="shared" si="47"/>
        <v>3190.9332338779986</v>
      </c>
      <c r="W172" s="13">
        <f t="shared" si="40"/>
        <v>61139.952520551386</v>
      </c>
      <c r="X172" s="13">
        <f t="shared" si="48"/>
        <v>3548.4768158695274</v>
      </c>
      <c r="Y172" s="38">
        <f t="shared" si="41"/>
        <v>6986.6482185033092</v>
      </c>
      <c r="Z172" s="37">
        <f t="shared" si="52"/>
        <v>2078.7708296258752</v>
      </c>
      <c r="AA172" s="13">
        <f t="shared" si="49"/>
        <v>56841.209149629343</v>
      </c>
      <c r="AB172" s="13">
        <f t="shared" si="50"/>
        <v>2411.1755614950525</v>
      </c>
      <c r="AC172" s="38">
        <f t="shared" si="42"/>
        <v>6986.6482185033101</v>
      </c>
      <c r="AD172" s="13" t="e">
        <f>SUM(#REF!,#REF!)</f>
        <v>#REF!</v>
      </c>
      <c r="AE172" s="103" t="e">
        <f>SUM(#REF!)</f>
        <v>#REF!</v>
      </c>
      <c r="AF172" s="13" t="e">
        <f t="shared" si="51"/>
        <v>#REF!</v>
      </c>
      <c r="AG172" s="13" t="e">
        <f>SUM(#REF!,#REF!)</f>
        <v>#REF!</v>
      </c>
    </row>
    <row r="173" spans="13:33" x14ac:dyDescent="0.2">
      <c r="M173">
        <v>172</v>
      </c>
      <c r="N173" s="37">
        <f t="shared" si="36"/>
        <v>2079.7578029187598</v>
      </c>
      <c r="O173" s="13">
        <f t="shared" si="37"/>
        <v>61703.611498036051</v>
      </c>
      <c r="P173" s="13">
        <f t="shared" si="43"/>
        <v>2438.499730232923</v>
      </c>
      <c r="Q173" s="13">
        <f t="shared" si="44"/>
        <v>6986.6482185033092</v>
      </c>
      <c r="R173" s="37">
        <f t="shared" si="45"/>
        <v>2099.1302746062988</v>
      </c>
      <c r="S173" s="13">
        <f t="shared" si="38"/>
        <v>122279.90504110277</v>
      </c>
      <c r="T173" s="13">
        <f t="shared" si="46"/>
        <v>2810.0599550778265</v>
      </c>
      <c r="U173" s="38">
        <f t="shared" si="39"/>
        <v>6986.6482185033092</v>
      </c>
      <c r="V173" s="37">
        <f t="shared" si="47"/>
        <v>3190.9332338779986</v>
      </c>
      <c r="W173" s="13">
        <f t="shared" si="40"/>
        <v>61139.952520551386</v>
      </c>
      <c r="X173" s="13">
        <f t="shared" si="48"/>
        <v>3546.3980741137625</v>
      </c>
      <c r="Y173" s="38">
        <f t="shared" si="41"/>
        <v>6986.6482185033092</v>
      </c>
      <c r="Z173" s="37">
        <f t="shared" si="52"/>
        <v>2078.7708296258752</v>
      </c>
      <c r="AA173" s="13">
        <f t="shared" si="49"/>
        <v>56841.209149629343</v>
      </c>
      <c r="AB173" s="13">
        <f t="shared" si="50"/>
        <v>2409.2429758446506</v>
      </c>
      <c r="AC173" s="38">
        <f t="shared" si="42"/>
        <v>6986.6482185033101</v>
      </c>
      <c r="AD173" s="13" t="e">
        <f>SUM(#REF!,#REF!)</f>
        <v>#REF!</v>
      </c>
      <c r="AE173" s="103" t="e">
        <f>SUM(#REF!)</f>
        <v>#REF!</v>
      </c>
      <c r="AF173" s="13" t="e">
        <f t="shared" si="51"/>
        <v>#REF!</v>
      </c>
      <c r="AG173" s="13" t="e">
        <f>SUM(#REF!,#REF!)</f>
        <v>#REF!</v>
      </c>
    </row>
    <row r="174" spans="13:33" x14ac:dyDescent="0.2">
      <c r="M174">
        <v>173</v>
      </c>
      <c r="N174" s="37">
        <f t="shared" si="36"/>
        <v>2079.7578029187598</v>
      </c>
      <c r="O174" s="13">
        <f t="shared" si="37"/>
        <v>61703.611498036051</v>
      </c>
      <c r="P174" s="13">
        <f t="shared" si="43"/>
        <v>2436.4260774738814</v>
      </c>
      <c r="Q174" s="13">
        <f t="shared" si="44"/>
        <v>6986.6482185033092</v>
      </c>
      <c r="R174" s="37">
        <f t="shared" si="45"/>
        <v>2099.1302746062988</v>
      </c>
      <c r="S174" s="13">
        <f t="shared" si="38"/>
        <v>122279.90504110277</v>
      </c>
      <c r="T174" s="13">
        <f t="shared" si="46"/>
        <v>2805.9505349594938</v>
      </c>
      <c r="U174" s="38">
        <f t="shared" si="39"/>
        <v>6986.6482185033092</v>
      </c>
      <c r="V174" s="37">
        <f t="shared" si="47"/>
        <v>3190.9332338779986</v>
      </c>
      <c r="W174" s="13">
        <f t="shared" si="40"/>
        <v>61139.952520551386</v>
      </c>
      <c r="X174" s="13">
        <f t="shared" si="48"/>
        <v>3544.3433640545963</v>
      </c>
      <c r="Y174" s="38">
        <f t="shared" si="41"/>
        <v>6986.6482185033092</v>
      </c>
      <c r="Z174" s="37">
        <f t="shared" si="52"/>
        <v>2078.7708296258752</v>
      </c>
      <c r="AA174" s="13">
        <f t="shared" si="49"/>
        <v>56841.209149629343</v>
      </c>
      <c r="AB174" s="13">
        <f t="shared" si="50"/>
        <v>2407.3327322248888</v>
      </c>
      <c r="AC174" s="38">
        <f t="shared" si="42"/>
        <v>6986.6482185033101</v>
      </c>
      <c r="AD174" s="13" t="e">
        <f>SUM(#REF!,#REF!)</f>
        <v>#REF!</v>
      </c>
      <c r="AE174" s="103" t="e">
        <f>SUM(#REF!)</f>
        <v>#REF!</v>
      </c>
      <c r="AF174" s="13" t="e">
        <f t="shared" si="51"/>
        <v>#REF!</v>
      </c>
      <c r="AG174" s="13" t="e">
        <f>SUM(#REF!,#REF!)</f>
        <v>#REF!</v>
      </c>
    </row>
    <row r="175" spans="13:33" x14ac:dyDescent="0.2">
      <c r="M175">
        <v>174</v>
      </c>
      <c r="N175" s="37">
        <f t="shared" si="36"/>
        <v>2079.7578029187598</v>
      </c>
      <c r="O175" s="13">
        <f t="shared" si="37"/>
        <v>61703.611498036051</v>
      </c>
      <c r="P175" s="13">
        <f t="shared" si="43"/>
        <v>2434.3762598040244</v>
      </c>
      <c r="Q175" s="13">
        <f t="shared" si="44"/>
        <v>6986.6482185033092</v>
      </c>
      <c r="R175" s="37">
        <f t="shared" si="45"/>
        <v>2099.1302746062988</v>
      </c>
      <c r="S175" s="13">
        <f t="shared" si="38"/>
        <v>122279.90504110277</v>
      </c>
      <c r="T175" s="13">
        <f t="shared" si="46"/>
        <v>2801.8883495551654</v>
      </c>
      <c r="U175" s="38">
        <f t="shared" si="39"/>
        <v>6986.6482185033092</v>
      </c>
      <c r="V175" s="37">
        <f t="shared" si="47"/>
        <v>3190.9332338779986</v>
      </c>
      <c r="W175" s="13">
        <f t="shared" si="40"/>
        <v>61139.952520551386</v>
      </c>
      <c r="X175" s="13">
        <f t="shared" si="48"/>
        <v>3542.3122713524317</v>
      </c>
      <c r="Y175" s="38">
        <f t="shared" si="41"/>
        <v>6986.6482185033092</v>
      </c>
      <c r="Z175" s="37">
        <f t="shared" si="52"/>
        <v>2078.7708296258752</v>
      </c>
      <c r="AA175" s="13">
        <f t="shared" si="49"/>
        <v>56841.209149629343</v>
      </c>
      <c r="AB175" s="13">
        <f t="shared" si="50"/>
        <v>2405.4444454283425</v>
      </c>
      <c r="AC175" s="38">
        <f t="shared" si="42"/>
        <v>6986.6482185033101</v>
      </c>
      <c r="AD175" s="13" t="e">
        <f>SUM(#REF!,#REF!)</f>
        <v>#REF!</v>
      </c>
      <c r="AE175" s="103" t="e">
        <f>SUM(#REF!)</f>
        <v>#REF!</v>
      </c>
      <c r="AF175" s="13" t="e">
        <f t="shared" si="51"/>
        <v>#REF!</v>
      </c>
      <c r="AG175" s="13" t="e">
        <f>SUM(#REF!,#REF!)</f>
        <v>#REF!</v>
      </c>
    </row>
    <row r="176" spans="13:33" x14ac:dyDescent="0.2">
      <c r="M176">
        <v>175</v>
      </c>
      <c r="N176" s="37">
        <f t="shared" si="36"/>
        <v>2079.7578029187598</v>
      </c>
      <c r="O176" s="13">
        <f t="shared" si="37"/>
        <v>61703.611498036051</v>
      </c>
      <c r="P176" s="13">
        <f t="shared" si="43"/>
        <v>2432.3498686218231</v>
      </c>
      <c r="Q176" s="13">
        <f t="shared" si="44"/>
        <v>6986.6482185033092</v>
      </c>
      <c r="R176" s="37">
        <f t="shared" si="45"/>
        <v>2099.1302746062988</v>
      </c>
      <c r="S176" s="13">
        <f t="shared" si="38"/>
        <v>122279.90504110277</v>
      </c>
      <c r="T176" s="13">
        <f t="shared" si="46"/>
        <v>2797.8725891268859</v>
      </c>
      <c r="U176" s="38">
        <f t="shared" si="39"/>
        <v>6986.6482185033092</v>
      </c>
      <c r="V176" s="37">
        <f t="shared" si="47"/>
        <v>3190.9332338779986</v>
      </c>
      <c r="W176" s="13">
        <f t="shared" si="40"/>
        <v>61139.952520551386</v>
      </c>
      <c r="X176" s="13">
        <f t="shared" si="48"/>
        <v>3540.3043911382924</v>
      </c>
      <c r="Y176" s="38">
        <f t="shared" si="41"/>
        <v>6986.6482185033092</v>
      </c>
      <c r="Z176" s="37">
        <f t="shared" si="52"/>
        <v>2078.7708296258752</v>
      </c>
      <c r="AA176" s="13">
        <f t="shared" si="49"/>
        <v>56841.209149629343</v>
      </c>
      <c r="AB176" s="13">
        <f t="shared" si="50"/>
        <v>2403.5777390523285</v>
      </c>
      <c r="AC176" s="38">
        <f t="shared" si="42"/>
        <v>6986.6482185033101</v>
      </c>
      <c r="AD176" s="13" t="e">
        <f>SUM(#REF!,#REF!)</f>
        <v>#REF!</v>
      </c>
      <c r="AE176" s="103" t="e">
        <f>SUM(#REF!)</f>
        <v>#REF!</v>
      </c>
      <c r="AF176" s="13" t="e">
        <f t="shared" si="51"/>
        <v>#REF!</v>
      </c>
      <c r="AG176" s="13" t="e">
        <f>SUM(#REF!,#REF!)</f>
        <v>#REF!</v>
      </c>
    </row>
    <row r="177" spans="13:33" x14ac:dyDescent="0.2">
      <c r="M177">
        <v>176</v>
      </c>
      <c r="N177" s="37">
        <f t="shared" si="36"/>
        <v>2079.7578029187598</v>
      </c>
      <c r="O177" s="13">
        <f t="shared" si="37"/>
        <v>61703.611498036051</v>
      </c>
      <c r="P177" s="13">
        <f t="shared" si="43"/>
        <v>2430.3465046121464</v>
      </c>
      <c r="Q177" s="13">
        <f t="shared" si="44"/>
        <v>6986.6482185033092</v>
      </c>
      <c r="R177" s="37">
        <f t="shared" si="45"/>
        <v>2099.1302746062988</v>
      </c>
      <c r="S177" s="13">
        <f t="shared" si="38"/>
        <v>122279.90504110277</v>
      </c>
      <c r="T177" s="13">
        <f t="shared" si="46"/>
        <v>2793.9024623398373</v>
      </c>
      <c r="U177" s="38">
        <f t="shared" si="39"/>
        <v>6986.6482185033092</v>
      </c>
      <c r="V177" s="37">
        <f t="shared" si="47"/>
        <v>3190.9332338779986</v>
      </c>
      <c r="W177" s="13">
        <f t="shared" si="40"/>
        <v>61139.952520551386</v>
      </c>
      <c r="X177" s="13">
        <f t="shared" si="48"/>
        <v>3538.3193277447681</v>
      </c>
      <c r="Y177" s="38">
        <f t="shared" si="41"/>
        <v>6986.6482185033092</v>
      </c>
      <c r="Z177" s="37">
        <f t="shared" si="52"/>
        <v>2078.7708296258752</v>
      </c>
      <c r="AA177" s="13">
        <f t="shared" si="49"/>
        <v>56841.209149629343</v>
      </c>
      <c r="AB177" s="13">
        <f t="shared" si="50"/>
        <v>2401.7322452487692</v>
      </c>
      <c r="AC177" s="38">
        <f t="shared" si="42"/>
        <v>6986.6482185033101</v>
      </c>
      <c r="AD177" s="13" t="e">
        <f>SUM(#REF!,#REF!)</f>
        <v>#REF!</v>
      </c>
      <c r="AE177" s="103" t="e">
        <f>SUM(#REF!)</f>
        <v>#REF!</v>
      </c>
      <c r="AF177" s="13" t="e">
        <f t="shared" si="51"/>
        <v>#REF!</v>
      </c>
      <c r="AG177" s="13" t="e">
        <f>SUM(#REF!,#REF!)</f>
        <v>#REF!</v>
      </c>
    </row>
    <row r="178" spans="13:33" x14ac:dyDescent="0.2">
      <c r="M178">
        <v>177</v>
      </c>
      <c r="N178" s="37">
        <f t="shared" si="36"/>
        <v>2079.7578029187598</v>
      </c>
      <c r="O178" s="13">
        <f t="shared" si="37"/>
        <v>61703.611498036051</v>
      </c>
      <c r="P178" s="13">
        <f t="shared" si="43"/>
        <v>2428.3657774839353</v>
      </c>
      <c r="Q178" s="13">
        <f t="shared" si="44"/>
        <v>6986.6482185033092</v>
      </c>
      <c r="R178" s="37">
        <f t="shared" si="45"/>
        <v>2099.1302746062988</v>
      </c>
      <c r="S178" s="13">
        <f t="shared" si="38"/>
        <v>122279.90504110277</v>
      </c>
      <c r="T178" s="13">
        <f t="shared" si="46"/>
        <v>2789.9771957424728</v>
      </c>
      <c r="U178" s="38">
        <f t="shared" si="39"/>
        <v>6986.6482185033092</v>
      </c>
      <c r="V178" s="37">
        <f t="shared" si="47"/>
        <v>3190.9332338779986</v>
      </c>
      <c r="W178" s="13">
        <f t="shared" si="40"/>
        <v>61139.952520551386</v>
      </c>
      <c r="X178" s="13">
        <f t="shared" si="48"/>
        <v>3536.3566944460854</v>
      </c>
      <c r="Y178" s="38">
        <f t="shared" si="41"/>
        <v>6986.6482185033092</v>
      </c>
      <c r="Z178" s="37">
        <f t="shared" si="52"/>
        <v>2078.7708296258752</v>
      </c>
      <c r="AA178" s="13">
        <f t="shared" si="49"/>
        <v>56841.209149629343</v>
      </c>
      <c r="AB178" s="13">
        <f t="shared" si="50"/>
        <v>2399.9076044825383</v>
      </c>
      <c r="AC178" s="38">
        <f t="shared" si="42"/>
        <v>6986.6482185033101</v>
      </c>
      <c r="AD178" s="13" t="e">
        <f>SUM(#REF!,#REF!)</f>
        <v>#REF!</v>
      </c>
      <c r="AE178" s="103" t="e">
        <f>SUM(#REF!)</f>
        <v>#REF!</v>
      </c>
      <c r="AF178" s="13" t="e">
        <f t="shared" si="51"/>
        <v>#REF!</v>
      </c>
      <c r="AG178" s="13" t="e">
        <f>SUM(#REF!,#REF!)</f>
        <v>#REF!</v>
      </c>
    </row>
    <row r="179" spans="13:33" x14ac:dyDescent="0.2">
      <c r="M179">
        <v>178</v>
      </c>
      <c r="N179" s="37">
        <f t="shared" si="36"/>
        <v>2079.7578029187598</v>
      </c>
      <c r="O179" s="13">
        <f t="shared" si="37"/>
        <v>61703.611498036051</v>
      </c>
      <c r="P179" s="13">
        <f t="shared" si="43"/>
        <v>2426.4073057167152</v>
      </c>
      <c r="Q179" s="13">
        <f t="shared" si="44"/>
        <v>6986.6482185033092</v>
      </c>
      <c r="R179" s="37">
        <f t="shared" si="45"/>
        <v>2099.1302746062988</v>
      </c>
      <c r="S179" s="13">
        <f t="shared" si="38"/>
        <v>122279.90504110277</v>
      </c>
      <c r="T179" s="13">
        <f t="shared" si="46"/>
        <v>2786.0960332641798</v>
      </c>
      <c r="U179" s="38">
        <f t="shared" si="39"/>
        <v>6986.6482185033092</v>
      </c>
      <c r="V179" s="37">
        <f t="shared" si="47"/>
        <v>3190.9332338779986</v>
      </c>
      <c r="W179" s="13">
        <f t="shared" si="40"/>
        <v>61139.952520551386</v>
      </c>
      <c r="X179" s="13">
        <f t="shared" si="48"/>
        <v>3534.4161132069389</v>
      </c>
      <c r="Y179" s="38">
        <f t="shared" si="41"/>
        <v>6986.6482185033092</v>
      </c>
      <c r="Z179" s="37">
        <f t="shared" si="52"/>
        <v>2078.7708296258752</v>
      </c>
      <c r="AA179" s="13">
        <f t="shared" si="49"/>
        <v>56841.209149629343</v>
      </c>
      <c r="AB179" s="13">
        <f t="shared" si="50"/>
        <v>2398.1034652979502</v>
      </c>
      <c r="AC179" s="38">
        <f t="shared" si="42"/>
        <v>6986.6482185033101</v>
      </c>
      <c r="AD179" s="13" t="e">
        <f>SUM(#REF!,#REF!)</f>
        <v>#REF!</v>
      </c>
      <c r="AE179" s="103" t="e">
        <f>SUM(#REF!)</f>
        <v>#REF!</v>
      </c>
      <c r="AF179" s="13" t="e">
        <f t="shared" si="51"/>
        <v>#REF!</v>
      </c>
      <c r="AG179" s="13" t="e">
        <f>SUM(#REF!,#REF!)</f>
        <v>#REF!</v>
      </c>
    </row>
    <row r="180" spans="13:33" x14ac:dyDescent="0.2">
      <c r="M180">
        <v>179</v>
      </c>
      <c r="N180" s="37">
        <f t="shared" si="36"/>
        <v>2079.7578029187598</v>
      </c>
      <c r="O180" s="13">
        <f t="shared" si="37"/>
        <v>61703.611498036051</v>
      </c>
      <c r="P180" s="13">
        <f t="shared" si="43"/>
        <v>2424.470716315609</v>
      </c>
      <c r="Q180" s="13">
        <f t="shared" si="44"/>
        <v>6986.6482185033092</v>
      </c>
      <c r="R180" s="37">
        <f t="shared" si="45"/>
        <v>2099.1302746062988</v>
      </c>
      <c r="S180" s="13">
        <f t="shared" si="38"/>
        <v>122279.90504110277</v>
      </c>
      <c r="T180" s="13">
        <f t="shared" si="46"/>
        <v>2782.2582357297779</v>
      </c>
      <c r="U180" s="38">
        <f t="shared" si="39"/>
        <v>6986.6482185033092</v>
      </c>
      <c r="V180" s="37">
        <f t="shared" si="47"/>
        <v>3190.9332338779986</v>
      </c>
      <c r="W180" s="13">
        <f t="shared" si="40"/>
        <v>61139.952520551386</v>
      </c>
      <c r="X180" s="13">
        <f t="shared" si="48"/>
        <v>3532.4972144397384</v>
      </c>
      <c r="Y180" s="38">
        <f t="shared" si="41"/>
        <v>6986.6482185033092</v>
      </c>
      <c r="Z180" s="37">
        <f t="shared" si="52"/>
        <v>2078.7708296258752</v>
      </c>
      <c r="AA180" s="13">
        <f t="shared" si="49"/>
        <v>56841.209149629343</v>
      </c>
      <c r="AB180" s="13">
        <f t="shared" si="50"/>
        <v>2396.3194840930782</v>
      </c>
      <c r="AC180" s="38">
        <f t="shared" si="42"/>
        <v>6986.6482185033101</v>
      </c>
      <c r="AD180" s="13" t="e">
        <f>SUM(#REF!,#REF!)</f>
        <v>#REF!</v>
      </c>
      <c r="AE180" s="103" t="e">
        <f>SUM(#REF!)</f>
        <v>#REF!</v>
      </c>
      <c r="AF180" s="13" t="e">
        <f t="shared" si="51"/>
        <v>#REF!</v>
      </c>
      <c r="AG180" s="13" t="e">
        <f>SUM(#REF!,#REF!)</f>
        <v>#REF!</v>
      </c>
    </row>
    <row r="181" spans="13:33" x14ac:dyDescent="0.2">
      <c r="M181">
        <v>180</v>
      </c>
      <c r="N181" s="37">
        <f t="shared" si="36"/>
        <v>2079.7578029187598</v>
      </c>
      <c r="O181" s="13">
        <f t="shared" si="37"/>
        <v>61703.611498036051</v>
      </c>
      <c r="P181" s="13">
        <f t="shared" si="43"/>
        <v>2422.5556445745156</v>
      </c>
      <c r="Q181" s="13">
        <f t="shared" si="44"/>
        <v>6986.6482185033092</v>
      </c>
      <c r="R181" s="37">
        <f t="shared" si="45"/>
        <v>2099.1302746062988</v>
      </c>
      <c r="S181" s="13">
        <f t="shared" si="38"/>
        <v>122279.90504110277</v>
      </c>
      <c r="T181" s="13">
        <f t="shared" si="46"/>
        <v>2778.4630803902032</v>
      </c>
      <c r="U181" s="38">
        <f t="shared" si="39"/>
        <v>6986.6482185033092</v>
      </c>
      <c r="V181" s="37">
        <f t="shared" si="47"/>
        <v>3190.9332338779986</v>
      </c>
      <c r="W181" s="13">
        <f t="shared" si="40"/>
        <v>61139.952520551386</v>
      </c>
      <c r="X181" s="13">
        <f t="shared" si="48"/>
        <v>3530.5996367699508</v>
      </c>
      <c r="Y181" s="38">
        <f t="shared" si="41"/>
        <v>6986.6482185033092</v>
      </c>
      <c r="Z181" s="37">
        <f t="shared" si="52"/>
        <v>2078.7708296258752</v>
      </c>
      <c r="AA181" s="13">
        <f t="shared" si="49"/>
        <v>56841.209149629343</v>
      </c>
      <c r="AB181" s="13">
        <f t="shared" si="50"/>
        <v>2394.5553249015938</v>
      </c>
      <c r="AC181" s="38">
        <f t="shared" si="42"/>
        <v>6986.6482185033101</v>
      </c>
      <c r="AD181" s="13" t="e">
        <f>SUM(#REF!,#REF!)</f>
        <v>#REF!</v>
      </c>
      <c r="AE181" s="103" t="e">
        <f>SUM(#REF!)</f>
        <v>#REF!</v>
      </c>
      <c r="AF181" s="13" t="e">
        <f t="shared" si="51"/>
        <v>#REF!</v>
      </c>
      <c r="AG181" s="13" t="e">
        <f>SUM(#REF!,#REF!)</f>
        <v>#REF!</v>
      </c>
    </row>
    <row r="182" spans="13:33" x14ac:dyDescent="0.2">
      <c r="M182">
        <v>181</v>
      </c>
      <c r="N182" s="37">
        <f t="shared" si="36"/>
        <v>2079.7578029187598</v>
      </c>
      <c r="O182" s="13">
        <f t="shared" si="37"/>
        <v>61703.611498036051</v>
      </c>
      <c r="P182" s="13">
        <f t="shared" si="43"/>
        <v>2420.661733847136</v>
      </c>
      <c r="Q182" s="13">
        <f t="shared" si="44"/>
        <v>6986.6482185033092</v>
      </c>
      <c r="R182" s="37">
        <f t="shared" si="45"/>
        <v>2099.1302746062988</v>
      </c>
      <c r="S182" s="13">
        <f t="shared" si="38"/>
        <v>122279.90504110277</v>
      </c>
      <c r="T182" s="13">
        <f t="shared" si="46"/>
        <v>2774.7098604687453</v>
      </c>
      <c r="U182" s="38">
        <f t="shared" si="39"/>
        <v>6986.6482185033092</v>
      </c>
      <c r="V182" s="37">
        <f t="shared" si="47"/>
        <v>3190.9332338779986</v>
      </c>
      <c r="W182" s="13">
        <f t="shared" si="40"/>
        <v>61139.952520551386</v>
      </c>
      <c r="X182" s="13">
        <f t="shared" si="48"/>
        <v>3528.7230268092217</v>
      </c>
      <c r="Y182" s="38">
        <f t="shared" si="41"/>
        <v>6986.6482185033092</v>
      </c>
      <c r="Z182" s="37">
        <f t="shared" si="52"/>
        <v>2078.7708296258752</v>
      </c>
      <c r="AA182" s="13">
        <f t="shared" si="49"/>
        <v>56841.209149629343</v>
      </c>
      <c r="AB182" s="13">
        <f t="shared" si="50"/>
        <v>2392.8106591818382</v>
      </c>
      <c r="AC182" s="38">
        <f t="shared" si="42"/>
        <v>6986.6482185033101</v>
      </c>
      <c r="AD182" s="13" t="e">
        <f>SUM(#REF!,#REF!)</f>
        <v>#REF!</v>
      </c>
      <c r="AE182" s="103" t="e">
        <f>SUM(#REF!)</f>
        <v>#REF!</v>
      </c>
      <c r="AF182" s="13" t="e">
        <f t="shared" si="51"/>
        <v>#REF!</v>
      </c>
      <c r="AG182" s="13" t="e">
        <f>SUM(#REF!,#REF!)</f>
        <v>#REF!</v>
      </c>
    </row>
    <row r="183" spans="13:33" x14ac:dyDescent="0.2">
      <c r="M183">
        <v>182</v>
      </c>
      <c r="N183" s="37">
        <f t="shared" si="36"/>
        <v>2079.7578029187598</v>
      </c>
      <c r="O183" s="13">
        <f t="shared" si="37"/>
        <v>61703.611498036051</v>
      </c>
      <c r="P183" s="13">
        <f t="shared" si="43"/>
        <v>2418.7886353255512</v>
      </c>
      <c r="Q183" s="13">
        <f t="shared" si="44"/>
        <v>6986.6482185033092</v>
      </c>
      <c r="R183" s="37">
        <f t="shared" si="45"/>
        <v>2099.1302746062988</v>
      </c>
      <c r="S183" s="13">
        <f t="shared" si="38"/>
        <v>122279.90504110277</v>
      </c>
      <c r="T183" s="13">
        <f t="shared" si="46"/>
        <v>2770.9978847222483</v>
      </c>
      <c r="U183" s="38">
        <f t="shared" si="39"/>
        <v>6986.6482185033092</v>
      </c>
      <c r="V183" s="37">
        <f t="shared" si="47"/>
        <v>3190.9332338779986</v>
      </c>
      <c r="W183" s="13">
        <f t="shared" si="40"/>
        <v>61139.952520551386</v>
      </c>
      <c r="X183" s="13">
        <f t="shared" si="48"/>
        <v>3526.8670389359731</v>
      </c>
      <c r="Y183" s="38">
        <f t="shared" si="41"/>
        <v>6986.6482185033092</v>
      </c>
      <c r="Z183" s="37">
        <f t="shared" si="52"/>
        <v>2078.7708296258752</v>
      </c>
      <c r="AA183" s="13">
        <f t="shared" si="49"/>
        <v>56841.209149629343</v>
      </c>
      <c r="AB183" s="13">
        <f t="shared" si="50"/>
        <v>2391.0851656128498</v>
      </c>
      <c r="AC183" s="38">
        <f t="shared" si="42"/>
        <v>6986.6482185033101</v>
      </c>
      <c r="AD183" s="13" t="e">
        <f>SUM(#REF!,#REF!)</f>
        <v>#REF!</v>
      </c>
      <c r="AE183" s="103" t="e">
        <f>SUM(#REF!)</f>
        <v>#REF!</v>
      </c>
      <c r="AF183" s="13" t="e">
        <f t="shared" si="51"/>
        <v>#REF!</v>
      </c>
      <c r="AG183" s="13" t="e">
        <f>SUM(#REF!,#REF!)</f>
        <v>#REF!</v>
      </c>
    </row>
    <row r="184" spans="13:33" x14ac:dyDescent="0.2">
      <c r="M184">
        <v>183</v>
      </c>
      <c r="N184" s="37">
        <f t="shared" si="36"/>
        <v>2079.7578029187598</v>
      </c>
      <c r="O184" s="13">
        <f t="shared" si="37"/>
        <v>61703.611498036051</v>
      </c>
      <c r="P184" s="13">
        <f t="shared" si="43"/>
        <v>2416.9360078260606</v>
      </c>
      <c r="Q184" s="13">
        <f t="shared" si="44"/>
        <v>6986.6482185033092</v>
      </c>
      <c r="R184" s="37">
        <f t="shared" si="45"/>
        <v>2099.1302746062988</v>
      </c>
      <c r="S184" s="13">
        <f t="shared" si="38"/>
        <v>122279.90504110277</v>
      </c>
      <c r="T184" s="13">
        <f t="shared" si="46"/>
        <v>2767.3264770166966</v>
      </c>
      <c r="U184" s="38">
        <f t="shared" si="39"/>
        <v>6986.6482185033092</v>
      </c>
      <c r="V184" s="37">
        <f t="shared" si="47"/>
        <v>3190.9332338779986</v>
      </c>
      <c r="W184" s="13">
        <f t="shared" si="40"/>
        <v>61139.952520551386</v>
      </c>
      <c r="X184" s="13">
        <f t="shared" si="48"/>
        <v>3525.0313350831975</v>
      </c>
      <c r="Y184" s="38">
        <f t="shared" si="41"/>
        <v>6986.6482185033092</v>
      </c>
      <c r="Z184" s="37">
        <f t="shared" si="52"/>
        <v>2078.7708296258752</v>
      </c>
      <c r="AA184" s="13">
        <f t="shared" si="49"/>
        <v>56841.209149629343</v>
      </c>
      <c r="AB184" s="13">
        <f t="shared" si="50"/>
        <v>2389.3785298970738</v>
      </c>
      <c r="AC184" s="38">
        <f t="shared" si="42"/>
        <v>6986.6482185033101</v>
      </c>
      <c r="AD184" s="13" t="e">
        <f>SUM(#REF!,#REF!)</f>
        <v>#REF!</v>
      </c>
      <c r="AE184" s="103" t="e">
        <f>SUM(#REF!)</f>
        <v>#REF!</v>
      </c>
      <c r="AF184" s="13" t="e">
        <f t="shared" si="51"/>
        <v>#REF!</v>
      </c>
      <c r="AG184" s="13" t="e">
        <f>SUM(#REF!,#REF!)</f>
        <v>#REF!</v>
      </c>
    </row>
    <row r="185" spans="13:33" x14ac:dyDescent="0.2">
      <c r="M185">
        <v>184</v>
      </c>
      <c r="N185" s="37">
        <f t="shared" si="36"/>
        <v>2079.7578029187598</v>
      </c>
      <c r="O185" s="13">
        <f t="shared" si="37"/>
        <v>61703.611498036051</v>
      </c>
      <c r="P185" s="13">
        <f t="shared" si="43"/>
        <v>2415.1035175819993</v>
      </c>
      <c r="Q185" s="13">
        <f t="shared" si="44"/>
        <v>6986.6482185033092</v>
      </c>
      <c r="R185" s="37">
        <f t="shared" si="45"/>
        <v>2099.1302746062988</v>
      </c>
      <c r="S185" s="13">
        <f t="shared" si="38"/>
        <v>122279.90504110277</v>
      </c>
      <c r="T185" s="13">
        <f t="shared" si="46"/>
        <v>2763.69497591664</v>
      </c>
      <c r="U185" s="38">
        <f t="shared" si="39"/>
        <v>6986.6482185033092</v>
      </c>
      <c r="V185" s="37">
        <f t="shared" si="47"/>
        <v>3190.9332338779986</v>
      </c>
      <c r="W185" s="13">
        <f t="shared" si="40"/>
        <v>61139.952520551386</v>
      </c>
      <c r="X185" s="13">
        <f t="shared" si="48"/>
        <v>3523.215584533169</v>
      </c>
      <c r="Y185" s="38">
        <f t="shared" si="41"/>
        <v>6986.6482185033092</v>
      </c>
      <c r="Z185" s="37">
        <f t="shared" si="52"/>
        <v>2078.7708296258752</v>
      </c>
      <c r="AA185" s="13">
        <f t="shared" si="49"/>
        <v>56841.209149629343</v>
      </c>
      <c r="AB185" s="13">
        <f t="shared" si="50"/>
        <v>2387.6904445695127</v>
      </c>
      <c r="AC185" s="38">
        <f t="shared" si="42"/>
        <v>6986.6482185033101</v>
      </c>
      <c r="AD185" s="13" t="e">
        <f>SUM(#REF!,#REF!)</f>
        <v>#REF!</v>
      </c>
      <c r="AE185" s="103" t="e">
        <f>SUM(#REF!)</f>
        <v>#REF!</v>
      </c>
      <c r="AF185" s="13" t="e">
        <f t="shared" si="51"/>
        <v>#REF!</v>
      </c>
      <c r="AG185" s="13" t="e">
        <f>SUM(#REF!,#REF!)</f>
        <v>#REF!</v>
      </c>
    </row>
    <row r="186" spans="13:33" x14ac:dyDescent="0.2">
      <c r="M186">
        <v>185</v>
      </c>
      <c r="N186" s="37">
        <f t="shared" si="36"/>
        <v>2079.7578029187598</v>
      </c>
      <c r="O186" s="13">
        <f t="shared" si="37"/>
        <v>61703.611498036051</v>
      </c>
      <c r="P186" s="13">
        <f t="shared" si="43"/>
        <v>2413.2908380432791</v>
      </c>
      <c r="Q186" s="13">
        <f t="shared" si="44"/>
        <v>6986.6482185033092</v>
      </c>
      <c r="R186" s="37">
        <f t="shared" si="45"/>
        <v>2099.1302746062988</v>
      </c>
      <c r="S186" s="13">
        <f t="shared" si="38"/>
        <v>122279.90504110277</v>
      </c>
      <c r="T186" s="13">
        <f t="shared" si="46"/>
        <v>2760.1027342879352</v>
      </c>
      <c r="U186" s="38">
        <f t="shared" si="39"/>
        <v>6986.6482185033092</v>
      </c>
      <c r="V186" s="37">
        <f t="shared" si="47"/>
        <v>3190.9332338779986</v>
      </c>
      <c r="W186" s="13">
        <f t="shared" si="40"/>
        <v>61139.952520551386</v>
      </c>
      <c r="X186" s="13">
        <f t="shared" si="48"/>
        <v>3521.419463718817</v>
      </c>
      <c r="Y186" s="38">
        <f t="shared" si="41"/>
        <v>6986.6482185033092</v>
      </c>
      <c r="Z186" s="37">
        <f t="shared" si="52"/>
        <v>2078.7708296258752</v>
      </c>
      <c r="AA186" s="13">
        <f t="shared" si="49"/>
        <v>56841.209149629343</v>
      </c>
      <c r="AB186" s="13">
        <f t="shared" si="50"/>
        <v>2386.0206088130608</v>
      </c>
      <c r="AC186" s="38">
        <f t="shared" si="42"/>
        <v>6986.6482185033101</v>
      </c>
      <c r="AD186" s="13" t="e">
        <f>SUM(#REF!,#REF!)</f>
        <v>#REF!</v>
      </c>
      <c r="AE186" s="103" t="e">
        <f>SUM(#REF!)</f>
        <v>#REF!</v>
      </c>
      <c r="AF186" s="13" t="e">
        <f t="shared" si="51"/>
        <v>#REF!</v>
      </c>
      <c r="AG186" s="13" t="e">
        <f>SUM(#REF!,#REF!)</f>
        <v>#REF!</v>
      </c>
    </row>
    <row r="187" spans="13:33" x14ac:dyDescent="0.2">
      <c r="M187">
        <v>186</v>
      </c>
      <c r="N187" s="37">
        <f t="shared" si="36"/>
        <v>2079.7578029187598</v>
      </c>
      <c r="O187" s="13">
        <f t="shared" si="37"/>
        <v>61703.611498036051</v>
      </c>
      <c r="P187" s="13">
        <f t="shared" si="43"/>
        <v>2411.4976496823947</v>
      </c>
      <c r="Q187" s="13">
        <f t="shared" si="44"/>
        <v>6986.6482185033092</v>
      </c>
      <c r="R187" s="37">
        <f t="shared" si="45"/>
        <v>2099.1302746062988</v>
      </c>
      <c r="S187" s="13">
        <f t="shared" si="38"/>
        <v>122279.90504110277</v>
      </c>
      <c r="T187" s="13">
        <f t="shared" si="46"/>
        <v>2756.5491189133031</v>
      </c>
      <c r="U187" s="38">
        <f t="shared" si="39"/>
        <v>6986.6482185033092</v>
      </c>
      <c r="V187" s="37">
        <f t="shared" si="47"/>
        <v>3190.9332338779986</v>
      </c>
      <c r="W187" s="13">
        <f t="shared" si="40"/>
        <v>61139.952520551386</v>
      </c>
      <c r="X187" s="13">
        <f t="shared" si="48"/>
        <v>3519.6426560315008</v>
      </c>
      <c r="Y187" s="38">
        <f t="shared" si="41"/>
        <v>6986.6482185033092</v>
      </c>
      <c r="Z187" s="37">
        <f t="shared" si="52"/>
        <v>2078.7708296258752</v>
      </c>
      <c r="AA187" s="13">
        <f t="shared" si="49"/>
        <v>56841.209149629343</v>
      </c>
      <c r="AB187" s="13">
        <f t="shared" si="50"/>
        <v>2384.3687282797964</v>
      </c>
      <c r="AC187" s="38">
        <f t="shared" si="42"/>
        <v>6986.6482185033101</v>
      </c>
      <c r="AD187" s="13" t="e">
        <f>SUM(#REF!,#REF!)</f>
        <v>#REF!</v>
      </c>
      <c r="AE187" s="103" t="e">
        <f>SUM(#REF!)</f>
        <v>#REF!</v>
      </c>
      <c r="AF187" s="13" t="e">
        <f t="shared" si="51"/>
        <v>#REF!</v>
      </c>
      <c r="AG187" s="13" t="e">
        <f>SUM(#REF!,#REF!)</f>
        <v>#REF!</v>
      </c>
    </row>
    <row r="188" spans="13:33" x14ac:dyDescent="0.2">
      <c r="M188">
        <v>187</v>
      </c>
      <c r="N188" s="37">
        <f t="shared" si="36"/>
        <v>2079.7578029187598</v>
      </c>
      <c r="O188" s="13">
        <f t="shared" si="37"/>
        <v>61703.611498036051</v>
      </c>
      <c r="P188" s="13">
        <f t="shared" si="43"/>
        <v>2409.723639806653</v>
      </c>
      <c r="Q188" s="13">
        <f t="shared" si="44"/>
        <v>6986.6482185033092</v>
      </c>
      <c r="R188" s="37">
        <f t="shared" si="45"/>
        <v>2099.1302746062988</v>
      </c>
      <c r="S188" s="13">
        <f t="shared" si="38"/>
        <v>122279.90504110277</v>
      </c>
      <c r="T188" s="13">
        <f t="shared" si="46"/>
        <v>2753.0335101202172</v>
      </c>
      <c r="U188" s="38">
        <f t="shared" si="39"/>
        <v>6986.6482185033092</v>
      </c>
      <c r="V188" s="37">
        <f t="shared" si="47"/>
        <v>3190.9332338779986</v>
      </c>
      <c r="W188" s="13">
        <f t="shared" si="40"/>
        <v>61139.952520551386</v>
      </c>
      <c r="X188" s="13">
        <f t="shared" si="48"/>
        <v>3517.8848516349581</v>
      </c>
      <c r="Y188" s="38">
        <f t="shared" si="41"/>
        <v>6986.6482185033092</v>
      </c>
      <c r="Z188" s="37">
        <f t="shared" si="52"/>
        <v>2078.7708296258752</v>
      </c>
      <c r="AA188" s="13">
        <f t="shared" si="49"/>
        <v>56841.209149629343</v>
      </c>
      <c r="AB188" s="13">
        <f t="shared" si="50"/>
        <v>2382.734514918011</v>
      </c>
      <c r="AC188" s="38">
        <f t="shared" si="42"/>
        <v>6986.6482185033101</v>
      </c>
      <c r="AD188" s="13" t="e">
        <f>SUM(#REF!,#REF!)</f>
        <v>#REF!</v>
      </c>
      <c r="AE188" s="103" t="e">
        <f>SUM(#REF!)</f>
        <v>#REF!</v>
      </c>
      <c r="AF188" s="13" t="e">
        <f t="shared" si="51"/>
        <v>#REF!</v>
      </c>
      <c r="AG188" s="13" t="e">
        <f>SUM(#REF!,#REF!)</f>
        <v>#REF!</v>
      </c>
    </row>
    <row r="189" spans="13:33" x14ac:dyDescent="0.2">
      <c r="M189">
        <v>188</v>
      </c>
      <c r="N189" s="37">
        <f t="shared" si="36"/>
        <v>2079.7578029187598</v>
      </c>
      <c r="O189" s="13">
        <f t="shared" si="37"/>
        <v>61703.611498036051</v>
      </c>
      <c r="P189" s="13">
        <f t="shared" si="43"/>
        <v>2407.9685023763982</v>
      </c>
      <c r="Q189" s="13">
        <f t="shared" si="44"/>
        <v>6986.6482185033092</v>
      </c>
      <c r="R189" s="37">
        <f t="shared" si="45"/>
        <v>2099.1302746062988</v>
      </c>
      <c r="S189" s="13">
        <f t="shared" si="38"/>
        <v>122279.90504110277</v>
      </c>
      <c r="T189" s="13">
        <f t="shared" si="46"/>
        <v>2749.5553014206753</v>
      </c>
      <c r="U189" s="38">
        <f t="shared" si="39"/>
        <v>6986.6482185033092</v>
      </c>
      <c r="V189" s="37">
        <f t="shared" si="47"/>
        <v>3190.9332338779986</v>
      </c>
      <c r="W189" s="13">
        <f t="shared" si="40"/>
        <v>61139.952520551386</v>
      </c>
      <c r="X189" s="13">
        <f t="shared" si="48"/>
        <v>3516.1457472851871</v>
      </c>
      <c r="Y189" s="38">
        <f t="shared" si="41"/>
        <v>6986.6482185033092</v>
      </c>
      <c r="Z189" s="37">
        <f t="shared" si="52"/>
        <v>2078.7708296258752</v>
      </c>
      <c r="AA189" s="13">
        <f t="shared" si="49"/>
        <v>56841.209149629343</v>
      </c>
      <c r="AB189" s="13">
        <f t="shared" si="50"/>
        <v>2381.1176868047546</v>
      </c>
      <c r="AC189" s="38">
        <f t="shared" si="42"/>
        <v>6986.6482185033101</v>
      </c>
      <c r="AD189" s="13" t="e">
        <f>SUM(#REF!,#REF!)</f>
        <v>#REF!</v>
      </c>
      <c r="AE189" s="103" t="e">
        <f>SUM(#REF!)</f>
        <v>#REF!</v>
      </c>
      <c r="AF189" s="13" t="e">
        <f t="shared" si="51"/>
        <v>#REF!</v>
      </c>
      <c r="AG189" s="13" t="e">
        <f>SUM(#REF!,#REF!)</f>
        <v>#REF!</v>
      </c>
    </row>
    <row r="190" spans="13:33" x14ac:dyDescent="0.2">
      <c r="M190">
        <v>189</v>
      </c>
      <c r="N190" s="37">
        <f t="shared" si="36"/>
        <v>2079.7578029187598</v>
      </c>
      <c r="O190" s="13">
        <f t="shared" si="37"/>
        <v>61703.611498036051</v>
      </c>
      <c r="P190" s="13">
        <f t="shared" si="43"/>
        <v>2406.2319378290035</v>
      </c>
      <c r="Q190" s="13">
        <f t="shared" si="44"/>
        <v>6986.6482185033092</v>
      </c>
      <c r="R190" s="37">
        <f t="shared" si="45"/>
        <v>2099.1302746062988</v>
      </c>
      <c r="S190" s="13">
        <f t="shared" si="38"/>
        <v>122279.90504110277</v>
      </c>
      <c r="T190" s="13">
        <f t="shared" si="46"/>
        <v>2746.1138991623984</v>
      </c>
      <c r="U190" s="38">
        <f t="shared" si="39"/>
        <v>6986.6482185033092</v>
      </c>
      <c r="V190" s="37">
        <f t="shared" si="47"/>
        <v>3190.9332338779986</v>
      </c>
      <c r="W190" s="13">
        <f t="shared" si="40"/>
        <v>61139.952520551386</v>
      </c>
      <c r="X190" s="13">
        <f t="shared" si="48"/>
        <v>3514.4250461560482</v>
      </c>
      <c r="Y190" s="38">
        <f t="shared" si="41"/>
        <v>6986.6482185033092</v>
      </c>
      <c r="Z190" s="37">
        <f t="shared" si="52"/>
        <v>2078.7708296258752</v>
      </c>
      <c r="AA190" s="13">
        <f t="shared" si="49"/>
        <v>56841.209149629343</v>
      </c>
      <c r="AB190" s="13">
        <f t="shared" si="50"/>
        <v>2379.5179679837024</v>
      </c>
      <c r="AC190" s="38">
        <f t="shared" si="42"/>
        <v>6986.6482185033101</v>
      </c>
      <c r="AD190" s="13" t="e">
        <f>SUM(#REF!,#REF!)</f>
        <v>#REF!</v>
      </c>
      <c r="AE190" s="103" t="e">
        <f>SUM(#REF!)</f>
        <v>#REF!</v>
      </c>
      <c r="AF190" s="13" t="e">
        <f t="shared" si="51"/>
        <v>#REF!</v>
      </c>
      <c r="AG190" s="13" t="e">
        <f>SUM(#REF!,#REF!)</f>
        <v>#REF!</v>
      </c>
    </row>
    <row r="191" spans="13:33" x14ac:dyDescent="0.2">
      <c r="M191">
        <v>190</v>
      </c>
      <c r="N191" s="37">
        <f t="shared" si="36"/>
        <v>2079.7578029187598</v>
      </c>
      <c r="O191" s="13">
        <f t="shared" si="37"/>
        <v>61703.611498036051</v>
      </c>
      <c r="P191" s="13">
        <f t="shared" si="43"/>
        <v>2404.5136529084234</v>
      </c>
      <c r="Q191" s="13">
        <f t="shared" si="44"/>
        <v>6986.6482185033092</v>
      </c>
      <c r="R191" s="37">
        <f t="shared" si="45"/>
        <v>2099.1302746062988</v>
      </c>
      <c r="S191" s="13">
        <f t="shared" si="38"/>
        <v>122279.90504110277</v>
      </c>
      <c r="T191" s="13">
        <f t="shared" si="46"/>
        <v>2742.7087221910501</v>
      </c>
      <c r="U191" s="38">
        <f t="shared" si="39"/>
        <v>6986.6482185033092</v>
      </c>
      <c r="V191" s="37">
        <f t="shared" si="47"/>
        <v>3190.9332338779986</v>
      </c>
      <c r="W191" s="13">
        <f t="shared" si="40"/>
        <v>61139.952520551386</v>
      </c>
      <c r="X191" s="13">
        <f t="shared" si="48"/>
        <v>3512.7224576703743</v>
      </c>
      <c r="Y191" s="38">
        <f t="shared" si="41"/>
        <v>6986.6482185033092</v>
      </c>
      <c r="Z191" s="37">
        <f t="shared" si="52"/>
        <v>2078.7708296258752</v>
      </c>
      <c r="AA191" s="13">
        <f t="shared" si="49"/>
        <v>56841.209149629343</v>
      </c>
      <c r="AB191" s="13">
        <f t="shared" si="50"/>
        <v>2377.9350883081347</v>
      </c>
      <c r="AC191" s="38">
        <f t="shared" si="42"/>
        <v>6986.6482185033101</v>
      </c>
      <c r="AD191" s="13" t="e">
        <f>SUM(#REF!,#REF!)</f>
        <v>#REF!</v>
      </c>
      <c r="AE191" s="103" t="e">
        <f>SUM(#REF!)</f>
        <v>#REF!</v>
      </c>
      <c r="AF191" s="13" t="e">
        <f t="shared" si="51"/>
        <v>#REF!</v>
      </c>
      <c r="AG191" s="13" t="e">
        <f>SUM(#REF!,#REF!)</f>
        <v>#REF!</v>
      </c>
    </row>
    <row r="192" spans="13:33" x14ac:dyDescent="0.2">
      <c r="M192">
        <v>191</v>
      </c>
      <c r="N192" s="37">
        <f t="shared" si="36"/>
        <v>2079.7578029187598</v>
      </c>
      <c r="O192" s="13">
        <f t="shared" si="37"/>
        <v>61703.611498036051</v>
      </c>
      <c r="P192" s="13">
        <f t="shared" si="43"/>
        <v>2402.8133605001003</v>
      </c>
      <c r="Q192" s="13">
        <f t="shared" si="44"/>
        <v>6986.6482185033092</v>
      </c>
      <c r="R192" s="37">
        <f t="shared" si="45"/>
        <v>2099.1302746062988</v>
      </c>
      <c r="S192" s="13">
        <f t="shared" si="38"/>
        <v>122279.90504110277</v>
      </c>
      <c r="T192" s="13">
        <f t="shared" si="46"/>
        <v>2739.3392015230675</v>
      </c>
      <c r="U192" s="38">
        <f t="shared" si="39"/>
        <v>6986.6482185033092</v>
      </c>
      <c r="V192" s="37">
        <f t="shared" si="47"/>
        <v>3190.9332338779986</v>
      </c>
      <c r="W192" s="13">
        <f t="shared" si="40"/>
        <v>61139.952520551386</v>
      </c>
      <c r="X192" s="13">
        <f t="shared" si="48"/>
        <v>3511.0376973363827</v>
      </c>
      <c r="Y192" s="38">
        <f t="shared" si="41"/>
        <v>6986.6482185033092</v>
      </c>
      <c r="Z192" s="37">
        <f t="shared" si="52"/>
        <v>2078.7708296258752</v>
      </c>
      <c r="AA192" s="13">
        <f t="shared" si="49"/>
        <v>56841.209149629343</v>
      </c>
      <c r="AB192" s="13">
        <f t="shared" si="50"/>
        <v>2376.3687832888559</v>
      </c>
      <c r="AC192" s="38">
        <f t="shared" si="42"/>
        <v>6986.6482185033101</v>
      </c>
      <c r="AD192" s="13" t="e">
        <f>SUM(#REF!,#REF!)</f>
        <v>#REF!</v>
      </c>
      <c r="AE192" s="103" t="e">
        <f>SUM(#REF!)</f>
        <v>#REF!</v>
      </c>
      <c r="AF192" s="13" t="e">
        <f t="shared" si="51"/>
        <v>#REF!</v>
      </c>
      <c r="AG192" s="13" t="e">
        <f>SUM(#REF!,#REF!)</f>
        <v>#REF!</v>
      </c>
    </row>
    <row r="193" spans="13:33" x14ac:dyDescent="0.2">
      <c r="M193">
        <v>192</v>
      </c>
      <c r="N193" s="37">
        <f t="shared" si="36"/>
        <v>2079.7578029187598</v>
      </c>
      <c r="O193" s="13">
        <f t="shared" si="37"/>
        <v>61703.611498036051</v>
      </c>
      <c r="P193" s="13">
        <f t="shared" si="43"/>
        <v>2401.130779471031</v>
      </c>
      <c r="Q193" s="13">
        <f t="shared" si="44"/>
        <v>6986.6482185033092</v>
      </c>
      <c r="R193" s="37">
        <f t="shared" si="45"/>
        <v>2099.1302746062988</v>
      </c>
      <c r="S193" s="13">
        <f t="shared" si="38"/>
        <v>122279.90504110277</v>
      </c>
      <c r="T193" s="13">
        <f t="shared" si="46"/>
        <v>2736.0047800287093</v>
      </c>
      <c r="U193" s="38">
        <f t="shared" si="39"/>
        <v>6986.6482185033092</v>
      </c>
      <c r="V193" s="37">
        <f t="shared" si="47"/>
        <v>3190.9332338779986</v>
      </c>
      <c r="W193" s="13">
        <f t="shared" si="40"/>
        <v>61139.952520551386</v>
      </c>
      <c r="X193" s="13">
        <f t="shared" si="48"/>
        <v>3509.3704865892037</v>
      </c>
      <c r="Y193" s="38">
        <f t="shared" si="41"/>
        <v>6986.6482185033092</v>
      </c>
      <c r="Z193" s="37">
        <f t="shared" si="52"/>
        <v>2078.7708296258752</v>
      </c>
      <c r="AA193" s="13">
        <f t="shared" si="49"/>
        <v>56841.209149629343</v>
      </c>
      <c r="AB193" s="13">
        <f t="shared" si="50"/>
        <v>2374.8187939468612</v>
      </c>
      <c r="AC193" s="38">
        <f t="shared" si="42"/>
        <v>6986.6482185033101</v>
      </c>
      <c r="AD193" s="13" t="e">
        <f>SUM(#REF!,#REF!)</f>
        <v>#REF!</v>
      </c>
      <c r="AE193" s="103" t="e">
        <f>SUM(#REF!)</f>
        <v>#REF!</v>
      </c>
      <c r="AF193" s="13" t="e">
        <f t="shared" si="51"/>
        <v>#REF!</v>
      </c>
      <c r="AG193" s="13" t="e">
        <f>SUM(#REF!,#REF!)</f>
        <v>#REF!</v>
      </c>
    </row>
    <row r="194" spans="13:33" x14ac:dyDescent="0.2">
      <c r="M194">
        <v>193</v>
      </c>
      <c r="N194" s="37">
        <f t="shared" ref="N194:N257" si="53">SUM($B$9:$B$13)</f>
        <v>2079.7578029187598</v>
      </c>
      <c r="O194" s="13">
        <f t="shared" ref="O194:O257" si="54">SUM($B$7:$B$8)</f>
        <v>61703.611498036051</v>
      </c>
      <c r="P194" s="13">
        <f t="shared" si="43"/>
        <v>2399.4656345148014</v>
      </c>
      <c r="Q194" s="13">
        <f t="shared" si="44"/>
        <v>6986.6482185033092</v>
      </c>
      <c r="R194" s="37">
        <f t="shared" si="45"/>
        <v>2099.1302746062988</v>
      </c>
      <c r="S194" s="13">
        <f t="shared" ref="S194:S257" si="55">SUM($C$7:$C$8)</f>
        <v>122279.90504110277</v>
      </c>
      <c r="T194" s="13">
        <f t="shared" si="46"/>
        <v>2732.7049121249661</v>
      </c>
      <c r="U194" s="38">
        <f t="shared" ref="U194:U257" si="56">SUM($C$9:$C$10,$C$13:$C$14)</f>
        <v>6986.6482185033092</v>
      </c>
      <c r="V194" s="37">
        <f t="shared" si="47"/>
        <v>3190.9332338779986</v>
      </c>
      <c r="W194" s="13">
        <f t="shared" ref="W194:W257" si="57">SUM($D$7:$D$8)</f>
        <v>61139.952520551386</v>
      </c>
      <c r="X194" s="13">
        <f t="shared" si="48"/>
        <v>3507.7205526373323</v>
      </c>
      <c r="Y194" s="38">
        <f t="shared" ref="Y194:Y257" si="58">SUM($D$9:$D$10,$D$13:$D$14)</f>
        <v>6986.6482185033092</v>
      </c>
      <c r="Z194" s="37">
        <f t="shared" si="52"/>
        <v>2078.7708296258752</v>
      </c>
      <c r="AA194" s="13">
        <f t="shared" si="49"/>
        <v>56841.209149629343</v>
      </c>
      <c r="AB194" s="13">
        <f t="shared" si="50"/>
        <v>2373.2848666705868</v>
      </c>
      <c r="AC194" s="38">
        <f t="shared" ref="AC194:AC257" si="59">SUM($E$9:$E$10,$E$13:$E$14)</f>
        <v>6986.6482185033101</v>
      </c>
      <c r="AD194" s="13" t="e">
        <f>SUM(#REF!,#REF!)</f>
        <v>#REF!</v>
      </c>
      <c r="AE194" s="103" t="e">
        <f>SUM(#REF!)</f>
        <v>#REF!</v>
      </c>
      <c r="AF194" s="13" t="e">
        <f t="shared" si="51"/>
        <v>#REF!</v>
      </c>
      <c r="AG194" s="13" t="e">
        <f>SUM(#REF!,#REF!)</f>
        <v>#REF!</v>
      </c>
    </row>
    <row r="195" spans="13:33" x14ac:dyDescent="0.2">
      <c r="M195">
        <v>194</v>
      </c>
      <c r="N195" s="37">
        <f t="shared" si="53"/>
        <v>2079.7578029187598</v>
      </c>
      <c r="O195" s="13">
        <f t="shared" si="54"/>
        <v>61703.611498036051</v>
      </c>
      <c r="P195" s="13">
        <f t="shared" ref="P195:P258" si="60">O195/$M195+N195</f>
        <v>2397.8176560014199</v>
      </c>
      <c r="Q195" s="13">
        <f t="shared" ref="Q195:Q258" si="61">SUM($B$9:$B$10,$B$13:$B$14)</f>
        <v>6986.6482185033092</v>
      </c>
      <c r="R195" s="37">
        <f t="shared" ref="R195:R258" si="62">SUM($C$9:$C$10,$C$12:$C$13)</f>
        <v>2099.1302746062988</v>
      </c>
      <c r="S195" s="13">
        <f t="shared" si="55"/>
        <v>122279.90504110277</v>
      </c>
      <c r="T195" s="13">
        <f t="shared" ref="T195:T258" si="63">S195/$M195+R195</f>
        <v>2729.4390634779625</v>
      </c>
      <c r="U195" s="38">
        <f t="shared" si="56"/>
        <v>6986.6482185033092</v>
      </c>
      <c r="V195" s="37">
        <f t="shared" ref="V195:V258" si="64">SUM($D$9:$D$10,$D$12:$D$13)</f>
        <v>3190.9332338779986</v>
      </c>
      <c r="W195" s="13">
        <f t="shared" si="57"/>
        <v>61139.952520551386</v>
      </c>
      <c r="X195" s="13">
        <f t="shared" ref="X195:X258" si="65">W195/$M195+V195</f>
        <v>3506.0876283138305</v>
      </c>
      <c r="Y195" s="38">
        <f t="shared" si="58"/>
        <v>6986.6482185033092</v>
      </c>
      <c r="Z195" s="37">
        <f t="shared" si="52"/>
        <v>2078.7708296258752</v>
      </c>
      <c r="AA195" s="13">
        <f t="shared" ref="AA195:AA258" si="66">SUM($E$7:$E$8)</f>
        <v>56841.209149629343</v>
      </c>
      <c r="AB195" s="13">
        <f t="shared" ref="AB195:AB258" si="67">AA195/$M195+Z195</f>
        <v>2371.766753077573</v>
      </c>
      <c r="AC195" s="38">
        <f t="shared" si="59"/>
        <v>6986.6482185033101</v>
      </c>
      <c r="AD195" s="13" t="e">
        <f>SUM(#REF!,#REF!)</f>
        <v>#REF!</v>
      </c>
      <c r="AE195" s="103" t="e">
        <f>SUM(#REF!)</f>
        <v>#REF!</v>
      </c>
      <c r="AF195" s="13" t="e">
        <f t="shared" ref="AF195:AF258" si="68">AE195/$M195+AD195</f>
        <v>#REF!</v>
      </c>
      <c r="AG195" s="13" t="e">
        <f>SUM(#REF!,#REF!)</f>
        <v>#REF!</v>
      </c>
    </row>
    <row r="196" spans="13:33" x14ac:dyDescent="0.2">
      <c r="M196">
        <v>195</v>
      </c>
      <c r="N196" s="37">
        <f t="shared" si="53"/>
        <v>2079.7578029187598</v>
      </c>
      <c r="O196" s="13">
        <f t="shared" si="54"/>
        <v>61703.611498036051</v>
      </c>
      <c r="P196" s="13">
        <f t="shared" si="60"/>
        <v>2396.1865798317654</v>
      </c>
      <c r="Q196" s="13">
        <f t="shared" si="61"/>
        <v>6986.6482185033092</v>
      </c>
      <c r="R196" s="37">
        <f t="shared" si="62"/>
        <v>2099.1302746062988</v>
      </c>
      <c r="S196" s="13">
        <f t="shared" si="55"/>
        <v>122279.90504110277</v>
      </c>
      <c r="T196" s="13">
        <f t="shared" si="63"/>
        <v>2726.2067107145181</v>
      </c>
      <c r="U196" s="38">
        <f t="shared" si="56"/>
        <v>6986.6482185033092</v>
      </c>
      <c r="V196" s="37">
        <f t="shared" si="64"/>
        <v>3190.9332338779986</v>
      </c>
      <c r="W196" s="13">
        <f t="shared" si="57"/>
        <v>61139.952520551386</v>
      </c>
      <c r="X196" s="13">
        <f t="shared" si="65"/>
        <v>3504.4714519321083</v>
      </c>
      <c r="Y196" s="38">
        <f t="shared" si="58"/>
        <v>6986.6482185033092</v>
      </c>
      <c r="Z196" s="37">
        <f t="shared" ref="Z196:Z259" si="69">SUM($E$9:$E$10,$E$12:$E$13)</f>
        <v>2078.7708296258752</v>
      </c>
      <c r="AA196" s="13">
        <f t="shared" si="66"/>
        <v>56841.209149629343</v>
      </c>
      <c r="AB196" s="13">
        <f t="shared" si="67"/>
        <v>2370.2642098803844</v>
      </c>
      <c r="AC196" s="38">
        <f t="shared" si="59"/>
        <v>6986.6482185033101</v>
      </c>
      <c r="AD196" s="13" t="e">
        <f>SUM(#REF!,#REF!)</f>
        <v>#REF!</v>
      </c>
      <c r="AE196" s="103" t="e">
        <f>SUM(#REF!)</f>
        <v>#REF!</v>
      </c>
      <c r="AF196" s="13" t="e">
        <f t="shared" si="68"/>
        <v>#REF!</v>
      </c>
      <c r="AG196" s="13" t="e">
        <f>SUM(#REF!,#REF!)</f>
        <v>#REF!</v>
      </c>
    </row>
    <row r="197" spans="13:33" x14ac:dyDescent="0.2">
      <c r="M197">
        <v>196</v>
      </c>
      <c r="N197" s="37">
        <f t="shared" si="53"/>
        <v>2079.7578029187598</v>
      </c>
      <c r="O197" s="13">
        <f t="shared" si="54"/>
        <v>61703.611498036051</v>
      </c>
      <c r="P197" s="13">
        <f t="shared" si="60"/>
        <v>2394.5721472964947</v>
      </c>
      <c r="Q197" s="13">
        <f t="shared" si="61"/>
        <v>6986.6482185033092</v>
      </c>
      <c r="R197" s="37">
        <f t="shared" si="62"/>
        <v>2099.1302746062988</v>
      </c>
      <c r="S197" s="13">
        <f t="shared" si="55"/>
        <v>122279.90504110277</v>
      </c>
      <c r="T197" s="13">
        <f t="shared" si="63"/>
        <v>2723.0073411425374</v>
      </c>
      <c r="U197" s="38">
        <f t="shared" si="56"/>
        <v>6986.6482185033092</v>
      </c>
      <c r="V197" s="37">
        <f t="shared" si="64"/>
        <v>3190.9332338779986</v>
      </c>
      <c r="W197" s="13">
        <f t="shared" si="57"/>
        <v>61139.952520551386</v>
      </c>
      <c r="X197" s="13">
        <f t="shared" si="65"/>
        <v>3502.8717671461181</v>
      </c>
      <c r="Y197" s="38">
        <f t="shared" si="58"/>
        <v>6986.6482185033092</v>
      </c>
      <c r="Z197" s="37">
        <f t="shared" si="69"/>
        <v>2078.7708296258752</v>
      </c>
      <c r="AA197" s="13">
        <f t="shared" si="66"/>
        <v>56841.209149629343</v>
      </c>
      <c r="AB197" s="13">
        <f t="shared" si="67"/>
        <v>2368.7769987566371</v>
      </c>
      <c r="AC197" s="38">
        <f t="shared" si="59"/>
        <v>6986.6482185033101</v>
      </c>
      <c r="AD197" s="13" t="e">
        <f>SUM(#REF!,#REF!)</f>
        <v>#REF!</v>
      </c>
      <c r="AE197" s="103" t="e">
        <f>SUM(#REF!)</f>
        <v>#REF!</v>
      </c>
      <c r="AF197" s="13" t="e">
        <f t="shared" si="68"/>
        <v>#REF!</v>
      </c>
      <c r="AG197" s="13" t="e">
        <f>SUM(#REF!,#REF!)</f>
        <v>#REF!</v>
      </c>
    </row>
    <row r="198" spans="13:33" x14ac:dyDescent="0.2">
      <c r="M198">
        <v>197</v>
      </c>
      <c r="N198" s="37">
        <f t="shared" si="53"/>
        <v>2079.7578029187598</v>
      </c>
      <c r="O198" s="13">
        <f t="shared" si="54"/>
        <v>61703.611498036051</v>
      </c>
      <c r="P198" s="13">
        <f t="shared" si="60"/>
        <v>2392.9741049392474</v>
      </c>
      <c r="Q198" s="13">
        <f t="shared" si="61"/>
        <v>6986.6482185033092</v>
      </c>
      <c r="R198" s="37">
        <f t="shared" si="62"/>
        <v>2099.1302746062988</v>
      </c>
      <c r="S198" s="13">
        <f t="shared" si="55"/>
        <v>122279.90504110277</v>
      </c>
      <c r="T198" s="13">
        <f t="shared" si="63"/>
        <v>2719.8404524799171</v>
      </c>
      <c r="U198" s="38">
        <f t="shared" si="56"/>
        <v>6986.6482185033092</v>
      </c>
      <c r="V198" s="37">
        <f t="shared" si="64"/>
        <v>3190.9332338779986</v>
      </c>
      <c r="W198" s="13">
        <f t="shared" si="57"/>
        <v>61139.952520551386</v>
      </c>
      <c r="X198" s="13">
        <f t="shared" si="65"/>
        <v>3501.2883228148075</v>
      </c>
      <c r="Y198" s="38">
        <f t="shared" si="58"/>
        <v>6986.6482185033092</v>
      </c>
      <c r="Z198" s="37">
        <f t="shared" si="69"/>
        <v>2078.7708296258752</v>
      </c>
      <c r="AA198" s="13">
        <f t="shared" si="66"/>
        <v>56841.209149629343</v>
      </c>
      <c r="AB198" s="13">
        <f t="shared" si="67"/>
        <v>2367.3048862229784</v>
      </c>
      <c r="AC198" s="38">
        <f t="shared" si="59"/>
        <v>6986.6482185033101</v>
      </c>
      <c r="AD198" s="13" t="e">
        <f>SUM(#REF!,#REF!)</f>
        <v>#REF!</v>
      </c>
      <c r="AE198" s="103" t="e">
        <f>SUM(#REF!)</f>
        <v>#REF!</v>
      </c>
      <c r="AF198" s="13" t="e">
        <f t="shared" si="68"/>
        <v>#REF!</v>
      </c>
      <c r="AG198" s="13" t="e">
        <f>SUM(#REF!,#REF!)</f>
        <v>#REF!</v>
      </c>
    </row>
    <row r="199" spans="13:33" x14ac:dyDescent="0.2">
      <c r="M199">
        <v>198</v>
      </c>
      <c r="N199" s="37">
        <f t="shared" si="53"/>
        <v>2079.7578029187598</v>
      </c>
      <c r="O199" s="13">
        <f t="shared" si="54"/>
        <v>61703.611498036051</v>
      </c>
      <c r="P199" s="13">
        <f t="shared" si="60"/>
        <v>2391.3922044239926</v>
      </c>
      <c r="Q199" s="13">
        <f t="shared" si="61"/>
        <v>6986.6482185033092</v>
      </c>
      <c r="R199" s="37">
        <f t="shared" si="62"/>
        <v>2099.1302746062988</v>
      </c>
      <c r="S199" s="13">
        <f t="shared" si="55"/>
        <v>122279.90504110277</v>
      </c>
      <c r="T199" s="13">
        <f t="shared" si="63"/>
        <v>2716.7055525916662</v>
      </c>
      <c r="U199" s="38">
        <f t="shared" si="56"/>
        <v>6986.6482185033092</v>
      </c>
      <c r="V199" s="37">
        <f t="shared" si="64"/>
        <v>3190.9332338779986</v>
      </c>
      <c r="W199" s="13">
        <f t="shared" si="57"/>
        <v>61139.952520551386</v>
      </c>
      <c r="X199" s="13">
        <f t="shared" si="65"/>
        <v>3499.7208728706823</v>
      </c>
      <c r="Y199" s="38">
        <f t="shared" si="58"/>
        <v>6986.6482185033092</v>
      </c>
      <c r="Z199" s="37">
        <f t="shared" si="69"/>
        <v>2078.7708296258752</v>
      </c>
      <c r="AA199" s="13">
        <f t="shared" si="66"/>
        <v>56841.209149629343</v>
      </c>
      <c r="AB199" s="13">
        <f t="shared" si="67"/>
        <v>2365.8476435128923</v>
      </c>
      <c r="AC199" s="38">
        <f t="shared" si="59"/>
        <v>6986.6482185033101</v>
      </c>
      <c r="AD199" s="13" t="e">
        <f>SUM(#REF!,#REF!)</f>
        <v>#REF!</v>
      </c>
      <c r="AE199" s="103" t="e">
        <f>SUM(#REF!)</f>
        <v>#REF!</v>
      </c>
      <c r="AF199" s="13" t="e">
        <f t="shared" si="68"/>
        <v>#REF!</v>
      </c>
      <c r="AG199" s="13" t="e">
        <f>SUM(#REF!,#REF!)</f>
        <v>#REF!</v>
      </c>
    </row>
    <row r="200" spans="13:33" x14ac:dyDescent="0.2">
      <c r="M200">
        <v>199</v>
      </c>
      <c r="N200" s="37">
        <f t="shared" si="53"/>
        <v>2079.7578029187598</v>
      </c>
      <c r="O200" s="13">
        <f t="shared" si="54"/>
        <v>61703.611498036051</v>
      </c>
      <c r="P200" s="13">
        <f t="shared" si="60"/>
        <v>2389.8262024063783</v>
      </c>
      <c r="Q200" s="13">
        <f t="shared" si="61"/>
        <v>6986.6482185033092</v>
      </c>
      <c r="R200" s="37">
        <f t="shared" si="62"/>
        <v>2099.1302746062988</v>
      </c>
      <c r="S200" s="13">
        <f t="shared" si="55"/>
        <v>122279.90504110277</v>
      </c>
      <c r="T200" s="13">
        <f t="shared" si="63"/>
        <v>2713.6021592349562</v>
      </c>
      <c r="U200" s="38">
        <f t="shared" si="56"/>
        <v>6986.6482185033092</v>
      </c>
      <c r="V200" s="37">
        <f t="shared" si="64"/>
        <v>3190.9332338779986</v>
      </c>
      <c r="W200" s="13">
        <f t="shared" si="57"/>
        <v>61139.952520551386</v>
      </c>
      <c r="X200" s="13">
        <f t="shared" si="65"/>
        <v>3498.1691761923271</v>
      </c>
      <c r="Y200" s="38">
        <f t="shared" si="58"/>
        <v>6986.6482185033092</v>
      </c>
      <c r="Z200" s="37">
        <f t="shared" si="69"/>
        <v>2078.7708296258752</v>
      </c>
      <c r="AA200" s="13">
        <f t="shared" si="66"/>
        <v>56841.209149629343</v>
      </c>
      <c r="AB200" s="13">
        <f t="shared" si="67"/>
        <v>2364.4050464581833</v>
      </c>
      <c r="AC200" s="38">
        <f t="shared" si="59"/>
        <v>6986.6482185033101</v>
      </c>
      <c r="AD200" s="13" t="e">
        <f>SUM(#REF!,#REF!)</f>
        <v>#REF!</v>
      </c>
      <c r="AE200" s="103" t="e">
        <f>SUM(#REF!)</f>
        <v>#REF!</v>
      </c>
      <c r="AF200" s="13" t="e">
        <f t="shared" si="68"/>
        <v>#REF!</v>
      </c>
      <c r="AG200" s="13" t="e">
        <f>SUM(#REF!,#REF!)</f>
        <v>#REF!</v>
      </c>
    </row>
    <row r="201" spans="13:33" x14ac:dyDescent="0.2">
      <c r="M201">
        <v>200</v>
      </c>
      <c r="N201" s="37">
        <f t="shared" si="53"/>
        <v>2079.7578029187598</v>
      </c>
      <c r="O201" s="13">
        <f t="shared" si="54"/>
        <v>61703.611498036051</v>
      </c>
      <c r="P201" s="13">
        <f t="shared" si="60"/>
        <v>2388.2758604089399</v>
      </c>
      <c r="Q201" s="13">
        <f t="shared" si="61"/>
        <v>6986.6482185033092</v>
      </c>
      <c r="R201" s="37">
        <f t="shared" si="62"/>
        <v>2099.1302746062988</v>
      </c>
      <c r="S201" s="13">
        <f t="shared" si="55"/>
        <v>122279.90504110277</v>
      </c>
      <c r="T201" s="13">
        <f t="shared" si="63"/>
        <v>2710.5297998118126</v>
      </c>
      <c r="U201" s="38">
        <f t="shared" si="56"/>
        <v>6986.6482185033092</v>
      </c>
      <c r="V201" s="37">
        <f t="shared" si="64"/>
        <v>3190.9332338779986</v>
      </c>
      <c r="W201" s="13">
        <f t="shared" si="57"/>
        <v>61139.952520551386</v>
      </c>
      <c r="X201" s="13">
        <f t="shared" si="65"/>
        <v>3496.6329964807555</v>
      </c>
      <c r="Y201" s="38">
        <f t="shared" si="58"/>
        <v>6986.6482185033092</v>
      </c>
      <c r="Z201" s="37">
        <f t="shared" si="69"/>
        <v>2078.7708296258752</v>
      </c>
      <c r="AA201" s="13">
        <f t="shared" si="66"/>
        <v>56841.209149629343</v>
      </c>
      <c r="AB201" s="13">
        <f t="shared" si="67"/>
        <v>2362.9768753740218</v>
      </c>
      <c r="AC201" s="38">
        <f t="shared" si="59"/>
        <v>6986.6482185033101</v>
      </c>
      <c r="AD201" s="13" t="e">
        <f>SUM(#REF!,#REF!)</f>
        <v>#REF!</v>
      </c>
      <c r="AE201" s="103" t="e">
        <f>SUM(#REF!)</f>
        <v>#REF!</v>
      </c>
      <c r="AF201" s="13" t="e">
        <f t="shared" si="68"/>
        <v>#REF!</v>
      </c>
      <c r="AG201" s="13" t="e">
        <f>SUM(#REF!,#REF!)</f>
        <v>#REF!</v>
      </c>
    </row>
    <row r="202" spans="13:33" x14ac:dyDescent="0.2">
      <c r="M202">
        <v>201</v>
      </c>
      <c r="N202" s="37">
        <f t="shared" si="53"/>
        <v>2079.7578029187598</v>
      </c>
      <c r="O202" s="13">
        <f t="shared" si="54"/>
        <v>61703.611498036051</v>
      </c>
      <c r="P202" s="13">
        <f t="shared" si="60"/>
        <v>2386.7409447000337</v>
      </c>
      <c r="Q202" s="13">
        <f t="shared" si="61"/>
        <v>6986.6482185033092</v>
      </c>
      <c r="R202" s="37">
        <f t="shared" si="62"/>
        <v>2099.1302746062988</v>
      </c>
      <c r="S202" s="13">
        <f t="shared" si="55"/>
        <v>122279.90504110277</v>
      </c>
      <c r="T202" s="13">
        <f t="shared" si="63"/>
        <v>2707.4880111291982</v>
      </c>
      <c r="U202" s="38">
        <f t="shared" si="56"/>
        <v>6986.6482185033092</v>
      </c>
      <c r="V202" s="37">
        <f t="shared" si="64"/>
        <v>3190.9332338779986</v>
      </c>
      <c r="W202" s="13">
        <f t="shared" si="57"/>
        <v>61139.952520551386</v>
      </c>
      <c r="X202" s="13">
        <f t="shared" si="65"/>
        <v>3495.1121021394483</v>
      </c>
      <c r="Y202" s="38">
        <f t="shared" si="58"/>
        <v>6986.6482185033092</v>
      </c>
      <c r="Z202" s="37">
        <f t="shared" si="69"/>
        <v>2078.7708296258752</v>
      </c>
      <c r="AA202" s="13">
        <f t="shared" si="66"/>
        <v>56841.209149629343</v>
      </c>
      <c r="AB202" s="13">
        <f t="shared" si="67"/>
        <v>2361.5629149474144</v>
      </c>
      <c r="AC202" s="38">
        <f t="shared" si="59"/>
        <v>6986.6482185033101</v>
      </c>
      <c r="AD202" s="13" t="e">
        <f>SUM(#REF!,#REF!)</f>
        <v>#REF!</v>
      </c>
      <c r="AE202" s="103" t="e">
        <f>SUM(#REF!)</f>
        <v>#REF!</v>
      </c>
      <c r="AF202" s="13" t="e">
        <f t="shared" si="68"/>
        <v>#REF!</v>
      </c>
      <c r="AG202" s="13" t="e">
        <f>SUM(#REF!,#REF!)</f>
        <v>#REF!</v>
      </c>
    </row>
    <row r="203" spans="13:33" x14ac:dyDescent="0.2">
      <c r="M203">
        <v>202</v>
      </c>
      <c r="N203" s="37">
        <f t="shared" si="53"/>
        <v>2079.7578029187598</v>
      </c>
      <c r="O203" s="13">
        <f t="shared" si="54"/>
        <v>61703.611498036051</v>
      </c>
      <c r="P203" s="13">
        <f t="shared" si="60"/>
        <v>2385.2212261763639</v>
      </c>
      <c r="Q203" s="13">
        <f t="shared" si="61"/>
        <v>6986.6482185033092</v>
      </c>
      <c r="R203" s="37">
        <f t="shared" si="62"/>
        <v>2099.1302746062988</v>
      </c>
      <c r="S203" s="13">
        <f t="shared" si="55"/>
        <v>122279.90504110277</v>
      </c>
      <c r="T203" s="13">
        <f t="shared" si="63"/>
        <v>2704.4763391662136</v>
      </c>
      <c r="U203" s="38">
        <f t="shared" si="56"/>
        <v>6986.6482185033092</v>
      </c>
      <c r="V203" s="37">
        <f t="shared" si="64"/>
        <v>3190.9332338779986</v>
      </c>
      <c r="W203" s="13">
        <f t="shared" si="57"/>
        <v>61139.952520551386</v>
      </c>
      <c r="X203" s="13">
        <f t="shared" si="65"/>
        <v>3493.6062661579558</v>
      </c>
      <c r="Y203" s="38">
        <f t="shared" si="58"/>
        <v>6986.6482185033092</v>
      </c>
      <c r="Z203" s="37">
        <f t="shared" si="69"/>
        <v>2078.7708296258752</v>
      </c>
      <c r="AA203" s="13">
        <f t="shared" si="66"/>
        <v>56841.209149629343</v>
      </c>
      <c r="AB203" s="13">
        <f t="shared" si="67"/>
        <v>2360.1629541289908</v>
      </c>
      <c r="AC203" s="38">
        <f t="shared" si="59"/>
        <v>6986.6482185033101</v>
      </c>
      <c r="AD203" s="13" t="e">
        <f>SUM(#REF!,#REF!)</f>
        <v>#REF!</v>
      </c>
      <c r="AE203" s="103" t="e">
        <f>SUM(#REF!)</f>
        <v>#REF!</v>
      </c>
      <c r="AF203" s="13" t="e">
        <f t="shared" si="68"/>
        <v>#REF!</v>
      </c>
      <c r="AG203" s="13" t="e">
        <f>SUM(#REF!,#REF!)</f>
        <v>#REF!</v>
      </c>
    </row>
    <row r="204" spans="13:33" x14ac:dyDescent="0.2">
      <c r="M204">
        <v>203</v>
      </c>
      <c r="N204" s="37">
        <f t="shared" si="53"/>
        <v>2079.7578029187598</v>
      </c>
      <c r="O204" s="13">
        <f t="shared" si="54"/>
        <v>61703.611498036051</v>
      </c>
      <c r="P204" s="13">
        <f t="shared" si="60"/>
        <v>2383.7164802489865</v>
      </c>
      <c r="Q204" s="13">
        <f t="shared" si="61"/>
        <v>6986.6482185033092</v>
      </c>
      <c r="R204" s="37">
        <f t="shared" si="62"/>
        <v>2099.1302746062988</v>
      </c>
      <c r="S204" s="13">
        <f t="shared" si="55"/>
        <v>122279.90504110277</v>
      </c>
      <c r="T204" s="13">
        <f t="shared" si="63"/>
        <v>2701.4943388481843</v>
      </c>
      <c r="U204" s="38">
        <f t="shared" si="56"/>
        <v>6986.6482185033092</v>
      </c>
      <c r="V204" s="37">
        <f t="shared" si="64"/>
        <v>3190.9332338779986</v>
      </c>
      <c r="W204" s="13">
        <f t="shared" si="57"/>
        <v>61139.952520551386</v>
      </c>
      <c r="X204" s="13">
        <f t="shared" si="65"/>
        <v>3492.1152659989416</v>
      </c>
      <c r="Y204" s="38">
        <f t="shared" si="58"/>
        <v>6986.6482185033092</v>
      </c>
      <c r="Z204" s="37">
        <f t="shared" si="69"/>
        <v>2078.7708296258752</v>
      </c>
      <c r="AA204" s="13">
        <f t="shared" si="66"/>
        <v>56841.209149629343</v>
      </c>
      <c r="AB204" s="13">
        <f t="shared" si="67"/>
        <v>2358.7767860279901</v>
      </c>
      <c r="AC204" s="38">
        <f t="shared" si="59"/>
        <v>6986.6482185033101</v>
      </c>
      <c r="AD204" s="13" t="e">
        <f>SUM(#REF!,#REF!)</f>
        <v>#REF!</v>
      </c>
      <c r="AE204" s="103" t="e">
        <f>SUM(#REF!)</f>
        <v>#REF!</v>
      </c>
      <c r="AF204" s="13" t="e">
        <f t="shared" si="68"/>
        <v>#REF!</v>
      </c>
      <c r="AG204" s="13" t="e">
        <f>SUM(#REF!,#REF!)</f>
        <v>#REF!</v>
      </c>
    </row>
    <row r="205" spans="13:33" x14ac:dyDescent="0.2">
      <c r="M205">
        <v>204</v>
      </c>
      <c r="N205" s="37">
        <f t="shared" si="53"/>
        <v>2079.7578029187598</v>
      </c>
      <c r="O205" s="13">
        <f t="shared" si="54"/>
        <v>61703.611498036051</v>
      </c>
      <c r="P205" s="13">
        <f t="shared" si="60"/>
        <v>2382.2264867326621</v>
      </c>
      <c r="Q205" s="13">
        <f t="shared" si="61"/>
        <v>6986.6482185033092</v>
      </c>
      <c r="R205" s="37">
        <f t="shared" si="62"/>
        <v>2099.1302746062988</v>
      </c>
      <c r="S205" s="13">
        <f t="shared" si="55"/>
        <v>122279.90504110277</v>
      </c>
      <c r="T205" s="13">
        <f t="shared" si="63"/>
        <v>2698.5415738273909</v>
      </c>
      <c r="U205" s="38">
        <f t="shared" si="56"/>
        <v>6986.6482185033092</v>
      </c>
      <c r="V205" s="37">
        <f t="shared" si="64"/>
        <v>3190.9332338779986</v>
      </c>
      <c r="W205" s="13">
        <f t="shared" si="57"/>
        <v>61139.952520551386</v>
      </c>
      <c r="X205" s="13">
        <f t="shared" si="65"/>
        <v>3490.6388834885447</v>
      </c>
      <c r="Y205" s="38">
        <f t="shared" si="58"/>
        <v>6986.6482185033092</v>
      </c>
      <c r="Z205" s="37">
        <f t="shared" si="69"/>
        <v>2078.7708296258752</v>
      </c>
      <c r="AA205" s="13">
        <f t="shared" si="66"/>
        <v>56841.209149629343</v>
      </c>
      <c r="AB205" s="13">
        <f t="shared" si="67"/>
        <v>2357.404207810333</v>
      </c>
      <c r="AC205" s="38">
        <f t="shared" si="59"/>
        <v>6986.6482185033101</v>
      </c>
      <c r="AD205" s="13" t="e">
        <f>SUM(#REF!,#REF!)</f>
        <v>#REF!</v>
      </c>
      <c r="AE205" s="103" t="e">
        <f>SUM(#REF!)</f>
        <v>#REF!</v>
      </c>
      <c r="AF205" s="13" t="e">
        <f t="shared" si="68"/>
        <v>#REF!</v>
      </c>
      <c r="AG205" s="13" t="e">
        <f>SUM(#REF!,#REF!)</f>
        <v>#REF!</v>
      </c>
    </row>
    <row r="206" spans="13:33" x14ac:dyDescent="0.2">
      <c r="M206">
        <v>205</v>
      </c>
      <c r="N206" s="37">
        <f t="shared" si="53"/>
        <v>2079.7578029187598</v>
      </c>
      <c r="O206" s="13">
        <f t="shared" si="54"/>
        <v>61703.611498036051</v>
      </c>
      <c r="P206" s="13">
        <f t="shared" si="60"/>
        <v>2380.7510297384479</v>
      </c>
      <c r="Q206" s="13">
        <f t="shared" si="61"/>
        <v>6986.6482185033092</v>
      </c>
      <c r="R206" s="37">
        <f t="shared" si="62"/>
        <v>2099.1302746062988</v>
      </c>
      <c r="S206" s="13">
        <f t="shared" si="55"/>
        <v>122279.90504110277</v>
      </c>
      <c r="T206" s="13">
        <f t="shared" si="63"/>
        <v>2695.617616270215</v>
      </c>
      <c r="U206" s="38">
        <f t="shared" si="56"/>
        <v>6986.6482185033092</v>
      </c>
      <c r="V206" s="37">
        <f t="shared" si="64"/>
        <v>3190.9332338779986</v>
      </c>
      <c r="W206" s="13">
        <f t="shared" si="57"/>
        <v>61139.952520551386</v>
      </c>
      <c r="X206" s="13">
        <f t="shared" si="65"/>
        <v>3489.1769047099565</v>
      </c>
      <c r="Y206" s="38">
        <f t="shared" si="58"/>
        <v>6986.6482185033092</v>
      </c>
      <c r="Z206" s="37">
        <f t="shared" si="69"/>
        <v>2078.7708296258752</v>
      </c>
      <c r="AA206" s="13">
        <f t="shared" si="66"/>
        <v>56841.209149629343</v>
      </c>
      <c r="AB206" s="13">
        <f t="shared" si="67"/>
        <v>2356.0450205996767</v>
      </c>
      <c r="AC206" s="38">
        <f t="shared" si="59"/>
        <v>6986.6482185033101</v>
      </c>
      <c r="AD206" s="13" t="e">
        <f>SUM(#REF!,#REF!)</f>
        <v>#REF!</v>
      </c>
      <c r="AE206" s="103" t="e">
        <f>SUM(#REF!)</f>
        <v>#REF!</v>
      </c>
      <c r="AF206" s="13" t="e">
        <f t="shared" si="68"/>
        <v>#REF!</v>
      </c>
      <c r="AG206" s="13" t="e">
        <f>SUM(#REF!,#REF!)</f>
        <v>#REF!</v>
      </c>
    </row>
    <row r="207" spans="13:33" x14ac:dyDescent="0.2">
      <c r="M207">
        <v>206</v>
      </c>
      <c r="N207" s="37">
        <f t="shared" si="53"/>
        <v>2079.7578029187598</v>
      </c>
      <c r="O207" s="13">
        <f t="shared" si="54"/>
        <v>61703.611498036051</v>
      </c>
      <c r="P207" s="13">
        <f t="shared" si="60"/>
        <v>2379.2898975694202</v>
      </c>
      <c r="Q207" s="13">
        <f t="shared" si="61"/>
        <v>6986.6482185033092</v>
      </c>
      <c r="R207" s="37">
        <f t="shared" si="62"/>
        <v>2099.1302746062988</v>
      </c>
      <c r="S207" s="13">
        <f t="shared" si="55"/>
        <v>122279.90504110277</v>
      </c>
      <c r="T207" s="13">
        <f t="shared" si="63"/>
        <v>2692.7220466504868</v>
      </c>
      <c r="U207" s="38">
        <f t="shared" si="56"/>
        <v>6986.6482185033092</v>
      </c>
      <c r="V207" s="37">
        <f t="shared" si="64"/>
        <v>3190.9332338779986</v>
      </c>
      <c r="W207" s="13">
        <f t="shared" si="57"/>
        <v>61139.952520551386</v>
      </c>
      <c r="X207" s="13">
        <f t="shared" si="65"/>
        <v>3487.7291199000929</v>
      </c>
      <c r="Y207" s="38">
        <f t="shared" si="58"/>
        <v>6986.6482185033092</v>
      </c>
      <c r="Z207" s="37">
        <f t="shared" si="69"/>
        <v>2078.7708296258752</v>
      </c>
      <c r="AA207" s="13">
        <f t="shared" si="66"/>
        <v>56841.209149629343</v>
      </c>
      <c r="AB207" s="13">
        <f t="shared" si="67"/>
        <v>2354.6990293813574</v>
      </c>
      <c r="AC207" s="38">
        <f t="shared" si="59"/>
        <v>6986.6482185033101</v>
      </c>
      <c r="AD207" s="13" t="e">
        <f>SUM(#REF!,#REF!)</f>
        <v>#REF!</v>
      </c>
      <c r="AE207" s="103" t="e">
        <f>SUM(#REF!)</f>
        <v>#REF!</v>
      </c>
      <c r="AF207" s="13" t="e">
        <f t="shared" si="68"/>
        <v>#REF!</v>
      </c>
      <c r="AG207" s="13" t="e">
        <f>SUM(#REF!,#REF!)</f>
        <v>#REF!</v>
      </c>
    </row>
    <row r="208" spans="13:33" x14ac:dyDescent="0.2">
      <c r="M208">
        <v>207</v>
      </c>
      <c r="N208" s="37">
        <f t="shared" si="53"/>
        <v>2079.7578029187598</v>
      </c>
      <c r="O208" s="13">
        <f t="shared" si="54"/>
        <v>61703.611498036051</v>
      </c>
      <c r="P208" s="13">
        <f t="shared" si="60"/>
        <v>2377.8428826194172</v>
      </c>
      <c r="Q208" s="13">
        <f t="shared" si="61"/>
        <v>6986.6482185033092</v>
      </c>
      <c r="R208" s="37">
        <f t="shared" si="62"/>
        <v>2099.1302746062988</v>
      </c>
      <c r="S208" s="13">
        <f t="shared" si="55"/>
        <v>122279.90504110277</v>
      </c>
      <c r="T208" s="13">
        <f t="shared" si="63"/>
        <v>2689.8544535488245</v>
      </c>
      <c r="U208" s="38">
        <f t="shared" si="56"/>
        <v>6986.6482185033092</v>
      </c>
      <c r="V208" s="37">
        <f t="shared" si="64"/>
        <v>3190.9332338779986</v>
      </c>
      <c r="W208" s="13">
        <f t="shared" si="57"/>
        <v>61139.952520551386</v>
      </c>
      <c r="X208" s="13">
        <f t="shared" si="65"/>
        <v>3486.2953233492613</v>
      </c>
      <c r="Y208" s="38">
        <f t="shared" si="58"/>
        <v>6986.6482185033092</v>
      </c>
      <c r="Z208" s="37">
        <f t="shared" si="69"/>
        <v>2078.7708296258752</v>
      </c>
      <c r="AA208" s="13">
        <f t="shared" si="66"/>
        <v>56841.209149629343</v>
      </c>
      <c r="AB208" s="13">
        <f t="shared" si="67"/>
        <v>2353.3660429091087</v>
      </c>
      <c r="AC208" s="38">
        <f t="shared" si="59"/>
        <v>6986.6482185033101</v>
      </c>
      <c r="AD208" s="13" t="e">
        <f>SUM(#REF!,#REF!)</f>
        <v>#REF!</v>
      </c>
      <c r="AE208" s="103" t="e">
        <f>SUM(#REF!)</f>
        <v>#REF!</v>
      </c>
      <c r="AF208" s="13" t="e">
        <f t="shared" si="68"/>
        <v>#REF!</v>
      </c>
      <c r="AG208" s="13" t="e">
        <f>SUM(#REF!,#REF!)</f>
        <v>#REF!</v>
      </c>
    </row>
    <row r="209" spans="13:33" x14ac:dyDescent="0.2">
      <c r="M209">
        <v>208</v>
      </c>
      <c r="N209" s="37">
        <f t="shared" si="53"/>
        <v>2079.7578029187598</v>
      </c>
      <c r="O209" s="13">
        <f t="shared" si="54"/>
        <v>61703.611498036051</v>
      </c>
      <c r="P209" s="13">
        <f t="shared" si="60"/>
        <v>2376.4097812747023</v>
      </c>
      <c r="Q209" s="13">
        <f t="shared" si="61"/>
        <v>6986.6482185033092</v>
      </c>
      <c r="R209" s="37">
        <f t="shared" si="62"/>
        <v>2099.1302746062988</v>
      </c>
      <c r="S209" s="13">
        <f t="shared" si="55"/>
        <v>122279.90504110277</v>
      </c>
      <c r="T209" s="13">
        <f t="shared" si="63"/>
        <v>2687.0144334577544</v>
      </c>
      <c r="U209" s="38">
        <f t="shared" si="56"/>
        <v>6986.6482185033092</v>
      </c>
      <c r="V209" s="37">
        <f t="shared" si="64"/>
        <v>3190.9332338779986</v>
      </c>
      <c r="W209" s="13">
        <f t="shared" si="57"/>
        <v>61139.952520551386</v>
      </c>
      <c r="X209" s="13">
        <f t="shared" si="65"/>
        <v>3484.8753133037262</v>
      </c>
      <c r="Y209" s="38">
        <f t="shared" si="58"/>
        <v>6986.6482185033092</v>
      </c>
      <c r="Z209" s="37">
        <f t="shared" si="69"/>
        <v>2078.7708296258752</v>
      </c>
      <c r="AA209" s="13">
        <f t="shared" si="66"/>
        <v>56841.209149629343</v>
      </c>
      <c r="AB209" s="13">
        <f t="shared" si="67"/>
        <v>2352.0458736144778</v>
      </c>
      <c r="AC209" s="38">
        <f t="shared" si="59"/>
        <v>6986.6482185033101</v>
      </c>
      <c r="AD209" s="13" t="e">
        <f>SUM(#REF!,#REF!)</f>
        <v>#REF!</v>
      </c>
      <c r="AE209" s="103" t="e">
        <f>SUM(#REF!)</f>
        <v>#REF!</v>
      </c>
      <c r="AF209" s="13" t="e">
        <f t="shared" si="68"/>
        <v>#REF!</v>
      </c>
      <c r="AG209" s="13" t="e">
        <f>SUM(#REF!,#REF!)</f>
        <v>#REF!</v>
      </c>
    </row>
    <row r="210" spans="13:33" x14ac:dyDescent="0.2">
      <c r="M210">
        <v>209</v>
      </c>
      <c r="N210" s="37">
        <f t="shared" si="53"/>
        <v>2079.7578029187598</v>
      </c>
      <c r="O210" s="13">
        <f t="shared" si="54"/>
        <v>61703.611498036051</v>
      </c>
      <c r="P210" s="13">
        <f t="shared" si="60"/>
        <v>2374.9903938184539</v>
      </c>
      <c r="Q210" s="13">
        <f t="shared" si="61"/>
        <v>6986.6482185033092</v>
      </c>
      <c r="R210" s="37">
        <f t="shared" si="62"/>
        <v>2099.1302746062988</v>
      </c>
      <c r="S210" s="13">
        <f t="shared" si="55"/>
        <v>122279.90504110277</v>
      </c>
      <c r="T210" s="13">
        <f t="shared" si="63"/>
        <v>2684.2015905924363</v>
      </c>
      <c r="U210" s="38">
        <f t="shared" si="56"/>
        <v>6986.6482185033092</v>
      </c>
      <c r="V210" s="37">
        <f t="shared" si="64"/>
        <v>3190.9332338779986</v>
      </c>
      <c r="W210" s="13">
        <f t="shared" si="57"/>
        <v>61139.952520551386</v>
      </c>
      <c r="X210" s="13">
        <f t="shared" si="65"/>
        <v>3483.4688918710676</v>
      </c>
      <c r="Y210" s="38">
        <f t="shared" si="58"/>
        <v>6986.6482185033092</v>
      </c>
      <c r="Z210" s="37">
        <f t="shared" si="69"/>
        <v>2078.7708296258752</v>
      </c>
      <c r="AA210" s="13">
        <f t="shared" si="66"/>
        <v>56841.209149629343</v>
      </c>
      <c r="AB210" s="13">
        <f t="shared" si="67"/>
        <v>2350.7383375188383</v>
      </c>
      <c r="AC210" s="38">
        <f t="shared" si="59"/>
        <v>6986.6482185033101</v>
      </c>
      <c r="AD210" s="13" t="e">
        <f>SUM(#REF!,#REF!)</f>
        <v>#REF!</v>
      </c>
      <c r="AE210" s="103" t="e">
        <f>SUM(#REF!)</f>
        <v>#REF!</v>
      </c>
      <c r="AF210" s="13" t="e">
        <f t="shared" si="68"/>
        <v>#REF!</v>
      </c>
      <c r="AG210" s="13" t="e">
        <f>SUM(#REF!,#REF!)</f>
        <v>#REF!</v>
      </c>
    </row>
    <row r="211" spans="13:33" x14ac:dyDescent="0.2">
      <c r="M211">
        <v>210</v>
      </c>
      <c r="N211" s="37">
        <f t="shared" si="53"/>
        <v>2079.7578029187598</v>
      </c>
      <c r="O211" s="13">
        <f t="shared" si="54"/>
        <v>61703.611498036051</v>
      </c>
      <c r="P211" s="13">
        <f t="shared" si="60"/>
        <v>2373.584524337979</v>
      </c>
      <c r="Q211" s="13">
        <f t="shared" si="61"/>
        <v>6986.6482185033092</v>
      </c>
      <c r="R211" s="37">
        <f t="shared" si="62"/>
        <v>2099.1302746062988</v>
      </c>
      <c r="S211" s="13">
        <f t="shared" si="55"/>
        <v>122279.90504110277</v>
      </c>
      <c r="T211" s="13">
        <f t="shared" si="63"/>
        <v>2681.4155367067883</v>
      </c>
      <c r="U211" s="38">
        <f t="shared" si="56"/>
        <v>6986.6482185033092</v>
      </c>
      <c r="V211" s="37">
        <f t="shared" si="64"/>
        <v>3190.9332338779986</v>
      </c>
      <c r="W211" s="13">
        <f t="shared" si="57"/>
        <v>61139.952520551386</v>
      </c>
      <c r="X211" s="13">
        <f t="shared" si="65"/>
        <v>3482.0758649282434</v>
      </c>
      <c r="Y211" s="38">
        <f t="shared" si="58"/>
        <v>6986.6482185033092</v>
      </c>
      <c r="Z211" s="37">
        <f t="shared" si="69"/>
        <v>2078.7708296258752</v>
      </c>
      <c r="AA211" s="13">
        <f t="shared" si="66"/>
        <v>56841.209149629343</v>
      </c>
      <c r="AB211" s="13">
        <f t="shared" si="67"/>
        <v>2349.4432541479196</v>
      </c>
      <c r="AC211" s="38">
        <f t="shared" si="59"/>
        <v>6986.6482185033101</v>
      </c>
      <c r="AD211" s="13" t="e">
        <f>SUM(#REF!,#REF!)</f>
        <v>#REF!</v>
      </c>
      <c r="AE211" s="103" t="e">
        <f>SUM(#REF!)</f>
        <v>#REF!</v>
      </c>
      <c r="AF211" s="13" t="e">
        <f t="shared" si="68"/>
        <v>#REF!</v>
      </c>
      <c r="AG211" s="13" t="e">
        <f>SUM(#REF!,#REF!)</f>
        <v>#REF!</v>
      </c>
    </row>
    <row r="212" spans="13:33" x14ac:dyDescent="0.2">
      <c r="M212">
        <v>211</v>
      </c>
      <c r="N212" s="37">
        <f t="shared" si="53"/>
        <v>2079.7578029187598</v>
      </c>
      <c r="O212" s="13">
        <f t="shared" si="54"/>
        <v>61703.611498036051</v>
      </c>
      <c r="P212" s="13">
        <f t="shared" si="60"/>
        <v>2372.1919806345704</v>
      </c>
      <c r="Q212" s="13">
        <f t="shared" si="61"/>
        <v>6986.6482185033092</v>
      </c>
      <c r="R212" s="37">
        <f t="shared" si="62"/>
        <v>2099.1302746062988</v>
      </c>
      <c r="S212" s="13">
        <f t="shared" si="55"/>
        <v>122279.90504110277</v>
      </c>
      <c r="T212" s="13">
        <f t="shared" si="63"/>
        <v>2678.6558909148425</v>
      </c>
      <c r="U212" s="38">
        <f t="shared" si="56"/>
        <v>6986.6482185033092</v>
      </c>
      <c r="V212" s="37">
        <f t="shared" si="64"/>
        <v>3190.9332338779986</v>
      </c>
      <c r="W212" s="13">
        <f t="shared" si="57"/>
        <v>61139.952520551386</v>
      </c>
      <c r="X212" s="13">
        <f t="shared" si="65"/>
        <v>3480.6960420322707</v>
      </c>
      <c r="Y212" s="38">
        <f t="shared" si="58"/>
        <v>6986.6482185033092</v>
      </c>
      <c r="Z212" s="37">
        <f t="shared" si="69"/>
        <v>2078.7708296258752</v>
      </c>
      <c r="AA212" s="13">
        <f t="shared" si="66"/>
        <v>56841.209149629343</v>
      </c>
      <c r="AB212" s="13">
        <f t="shared" si="67"/>
        <v>2348.1604464487632</v>
      </c>
      <c r="AC212" s="38">
        <f t="shared" si="59"/>
        <v>6986.6482185033101</v>
      </c>
      <c r="AD212" s="13" t="e">
        <f>SUM(#REF!,#REF!)</f>
        <v>#REF!</v>
      </c>
      <c r="AE212" s="103" t="e">
        <f>SUM(#REF!)</f>
        <v>#REF!</v>
      </c>
      <c r="AF212" s="13" t="e">
        <f t="shared" si="68"/>
        <v>#REF!</v>
      </c>
      <c r="AG212" s="13" t="e">
        <f>SUM(#REF!,#REF!)</f>
        <v>#REF!</v>
      </c>
    </row>
    <row r="213" spans="13:33" x14ac:dyDescent="0.2">
      <c r="M213">
        <v>212</v>
      </c>
      <c r="N213" s="37">
        <f t="shared" si="53"/>
        <v>2079.7578029187598</v>
      </c>
      <c r="O213" s="13">
        <f t="shared" si="54"/>
        <v>61703.611498036051</v>
      </c>
      <c r="P213" s="13">
        <f t="shared" si="60"/>
        <v>2370.8125741359108</v>
      </c>
      <c r="Q213" s="13">
        <f t="shared" si="61"/>
        <v>6986.6482185033092</v>
      </c>
      <c r="R213" s="37">
        <f t="shared" si="62"/>
        <v>2099.1302746062988</v>
      </c>
      <c r="S213" s="13">
        <f t="shared" si="55"/>
        <v>122279.90504110277</v>
      </c>
      <c r="T213" s="13">
        <f t="shared" si="63"/>
        <v>2675.9222795171609</v>
      </c>
      <c r="U213" s="38">
        <f t="shared" si="56"/>
        <v>6986.6482185033092</v>
      </c>
      <c r="V213" s="37">
        <f t="shared" si="64"/>
        <v>3190.9332338779986</v>
      </c>
      <c r="W213" s="13">
        <f t="shared" si="57"/>
        <v>61139.952520551386</v>
      </c>
      <c r="X213" s="13">
        <f t="shared" si="65"/>
        <v>3479.3292363334299</v>
      </c>
      <c r="Y213" s="38">
        <f t="shared" si="58"/>
        <v>6986.6482185033092</v>
      </c>
      <c r="Z213" s="37">
        <f t="shared" si="69"/>
        <v>2078.7708296258752</v>
      </c>
      <c r="AA213" s="13">
        <f t="shared" si="66"/>
        <v>56841.209149629343</v>
      </c>
      <c r="AB213" s="13">
        <f t="shared" si="67"/>
        <v>2346.8897407090326</v>
      </c>
      <c r="AC213" s="38">
        <f t="shared" si="59"/>
        <v>6986.6482185033101</v>
      </c>
      <c r="AD213" s="13" t="e">
        <f>SUM(#REF!,#REF!)</f>
        <v>#REF!</v>
      </c>
      <c r="AE213" s="103" t="e">
        <f>SUM(#REF!)</f>
        <v>#REF!</v>
      </c>
      <c r="AF213" s="13" t="e">
        <f t="shared" si="68"/>
        <v>#REF!</v>
      </c>
      <c r="AG213" s="13" t="e">
        <f>SUM(#REF!,#REF!)</f>
        <v>#REF!</v>
      </c>
    </row>
    <row r="214" spans="13:33" x14ac:dyDescent="0.2">
      <c r="M214">
        <v>213</v>
      </c>
      <c r="N214" s="37">
        <f t="shared" si="53"/>
        <v>2079.7578029187598</v>
      </c>
      <c r="O214" s="13">
        <f t="shared" si="54"/>
        <v>61703.611498036051</v>
      </c>
      <c r="P214" s="13">
        <f t="shared" si="60"/>
        <v>2369.4461198109479</v>
      </c>
      <c r="Q214" s="13">
        <f t="shared" si="61"/>
        <v>6986.6482185033092</v>
      </c>
      <c r="R214" s="37">
        <f t="shared" si="62"/>
        <v>2099.1302746062988</v>
      </c>
      <c r="S214" s="13">
        <f t="shared" si="55"/>
        <v>122279.90504110277</v>
      </c>
      <c r="T214" s="13">
        <f t="shared" si="63"/>
        <v>2673.2143358321337</v>
      </c>
      <c r="U214" s="38">
        <f t="shared" si="56"/>
        <v>6986.6482185033092</v>
      </c>
      <c r="V214" s="37">
        <f t="shared" si="64"/>
        <v>3190.9332338779986</v>
      </c>
      <c r="W214" s="13">
        <f t="shared" si="57"/>
        <v>61139.952520551386</v>
      </c>
      <c r="X214" s="13">
        <f t="shared" si="65"/>
        <v>3477.9752644909158</v>
      </c>
      <c r="Y214" s="38">
        <f t="shared" si="58"/>
        <v>6986.6482185033092</v>
      </c>
      <c r="Z214" s="37">
        <f t="shared" si="69"/>
        <v>2078.7708296258752</v>
      </c>
      <c r="AA214" s="13">
        <f t="shared" si="66"/>
        <v>56841.209149629343</v>
      </c>
      <c r="AB214" s="13">
        <f t="shared" si="67"/>
        <v>2345.6309664785949</v>
      </c>
      <c r="AC214" s="38">
        <f t="shared" si="59"/>
        <v>6986.6482185033101</v>
      </c>
      <c r="AD214" s="13" t="e">
        <f>SUM(#REF!,#REF!)</f>
        <v>#REF!</v>
      </c>
      <c r="AE214" s="103" t="e">
        <f>SUM(#REF!)</f>
        <v>#REF!</v>
      </c>
      <c r="AF214" s="13" t="e">
        <f t="shared" si="68"/>
        <v>#REF!</v>
      </c>
      <c r="AG214" s="13" t="e">
        <f>SUM(#REF!,#REF!)</f>
        <v>#REF!</v>
      </c>
    </row>
    <row r="215" spans="13:33" x14ac:dyDescent="0.2">
      <c r="M215">
        <v>214</v>
      </c>
      <c r="N215" s="37">
        <f t="shared" si="53"/>
        <v>2079.7578029187598</v>
      </c>
      <c r="O215" s="13">
        <f t="shared" si="54"/>
        <v>61703.611498036051</v>
      </c>
      <c r="P215" s="13">
        <f t="shared" si="60"/>
        <v>2368.0924360871527</v>
      </c>
      <c r="Q215" s="13">
        <f t="shared" si="61"/>
        <v>6986.6482185033092</v>
      </c>
      <c r="R215" s="37">
        <f t="shared" si="62"/>
        <v>2099.1302746062988</v>
      </c>
      <c r="S215" s="13">
        <f t="shared" si="55"/>
        <v>122279.90504110277</v>
      </c>
      <c r="T215" s="13">
        <f t="shared" si="63"/>
        <v>2670.5317000320128</v>
      </c>
      <c r="U215" s="38">
        <f t="shared" si="56"/>
        <v>6986.6482185033092</v>
      </c>
      <c r="V215" s="37">
        <f t="shared" si="64"/>
        <v>3190.9332338779986</v>
      </c>
      <c r="W215" s="13">
        <f t="shared" si="57"/>
        <v>61139.952520551386</v>
      </c>
      <c r="X215" s="13">
        <f t="shared" si="65"/>
        <v>3476.6339465908554</v>
      </c>
      <c r="Y215" s="38">
        <f t="shared" si="58"/>
        <v>6986.6482185033092</v>
      </c>
      <c r="Z215" s="37">
        <f t="shared" si="69"/>
        <v>2078.7708296258752</v>
      </c>
      <c r="AA215" s="13">
        <f t="shared" si="66"/>
        <v>56841.209149629343</v>
      </c>
      <c r="AB215" s="13">
        <f t="shared" si="67"/>
        <v>2344.3839564933019</v>
      </c>
      <c r="AC215" s="38">
        <f t="shared" si="59"/>
        <v>6986.6482185033101</v>
      </c>
      <c r="AD215" s="13" t="e">
        <f>SUM(#REF!,#REF!)</f>
        <v>#REF!</v>
      </c>
      <c r="AE215" s="103" t="e">
        <f>SUM(#REF!)</f>
        <v>#REF!</v>
      </c>
      <c r="AF215" s="13" t="e">
        <f t="shared" si="68"/>
        <v>#REF!</v>
      </c>
      <c r="AG215" s="13" t="e">
        <f>SUM(#REF!,#REF!)</f>
        <v>#REF!</v>
      </c>
    </row>
    <row r="216" spans="13:33" x14ac:dyDescent="0.2">
      <c r="M216">
        <v>215</v>
      </c>
      <c r="N216" s="37">
        <f t="shared" si="53"/>
        <v>2079.7578029187598</v>
      </c>
      <c r="O216" s="13">
        <f t="shared" si="54"/>
        <v>61703.611498036051</v>
      </c>
      <c r="P216" s="13">
        <f t="shared" si="60"/>
        <v>2366.7513447700903</v>
      </c>
      <c r="Q216" s="13">
        <f t="shared" si="61"/>
        <v>6986.6482185033092</v>
      </c>
      <c r="R216" s="37">
        <f t="shared" si="62"/>
        <v>2099.1302746062988</v>
      </c>
      <c r="S216" s="13">
        <f t="shared" si="55"/>
        <v>122279.90504110277</v>
      </c>
      <c r="T216" s="13">
        <f t="shared" si="63"/>
        <v>2667.8740189835212</v>
      </c>
      <c r="U216" s="38">
        <f t="shared" si="56"/>
        <v>6986.6482185033092</v>
      </c>
      <c r="V216" s="37">
        <f t="shared" si="64"/>
        <v>3190.9332338779986</v>
      </c>
      <c r="W216" s="13">
        <f t="shared" si="57"/>
        <v>61139.952520551386</v>
      </c>
      <c r="X216" s="13">
        <f t="shared" si="65"/>
        <v>3475.3051060666098</v>
      </c>
      <c r="Y216" s="38">
        <f t="shared" si="58"/>
        <v>6986.6482185033092</v>
      </c>
      <c r="Z216" s="37">
        <f t="shared" si="69"/>
        <v>2078.7708296258752</v>
      </c>
      <c r="AA216" s="13">
        <f t="shared" si="66"/>
        <v>56841.209149629343</v>
      </c>
      <c r="AB216" s="13">
        <f t="shared" si="67"/>
        <v>2343.1485466008953</v>
      </c>
      <c r="AC216" s="38">
        <f t="shared" si="59"/>
        <v>6986.6482185033101</v>
      </c>
      <c r="AD216" s="13" t="e">
        <f>SUM(#REF!,#REF!)</f>
        <v>#REF!</v>
      </c>
      <c r="AE216" s="103" t="e">
        <f>SUM(#REF!)</f>
        <v>#REF!</v>
      </c>
      <c r="AF216" s="13" t="e">
        <f t="shared" si="68"/>
        <v>#REF!</v>
      </c>
      <c r="AG216" s="13" t="e">
        <f>SUM(#REF!,#REF!)</f>
        <v>#REF!</v>
      </c>
    </row>
    <row r="217" spans="13:33" x14ac:dyDescent="0.2">
      <c r="M217">
        <v>216</v>
      </c>
      <c r="N217" s="37">
        <f t="shared" si="53"/>
        <v>2079.7578029187598</v>
      </c>
      <c r="O217" s="13">
        <f t="shared" si="54"/>
        <v>61703.611498036051</v>
      </c>
      <c r="P217" s="13">
        <f t="shared" si="60"/>
        <v>2365.422670965223</v>
      </c>
      <c r="Q217" s="13">
        <f t="shared" si="61"/>
        <v>6986.6482185033092</v>
      </c>
      <c r="R217" s="37">
        <f t="shared" si="62"/>
        <v>2099.1302746062988</v>
      </c>
      <c r="S217" s="13">
        <f t="shared" si="55"/>
        <v>122279.90504110277</v>
      </c>
      <c r="T217" s="13">
        <f t="shared" si="63"/>
        <v>2665.2409460928857</v>
      </c>
      <c r="U217" s="38">
        <f t="shared" si="56"/>
        <v>6986.6482185033092</v>
      </c>
      <c r="V217" s="37">
        <f t="shared" si="64"/>
        <v>3190.9332338779986</v>
      </c>
      <c r="W217" s="13">
        <f t="shared" si="57"/>
        <v>61139.952520551386</v>
      </c>
      <c r="X217" s="13">
        <f t="shared" si="65"/>
        <v>3473.9885696212923</v>
      </c>
      <c r="Y217" s="38">
        <f t="shared" si="58"/>
        <v>6986.6482185033092</v>
      </c>
      <c r="Z217" s="37">
        <f t="shared" si="69"/>
        <v>2078.7708296258752</v>
      </c>
      <c r="AA217" s="13">
        <f t="shared" si="66"/>
        <v>56841.209149629343</v>
      </c>
      <c r="AB217" s="13">
        <f t="shared" si="67"/>
        <v>2341.9245756889741</v>
      </c>
      <c r="AC217" s="38">
        <f t="shared" si="59"/>
        <v>6986.6482185033101</v>
      </c>
      <c r="AD217" s="13" t="e">
        <f>SUM(#REF!,#REF!)</f>
        <v>#REF!</v>
      </c>
      <c r="AE217" s="103" t="e">
        <f>SUM(#REF!)</f>
        <v>#REF!</v>
      </c>
      <c r="AF217" s="13" t="e">
        <f t="shared" si="68"/>
        <v>#REF!</v>
      </c>
      <c r="AG217" s="13" t="e">
        <f>SUM(#REF!,#REF!)</f>
        <v>#REF!</v>
      </c>
    </row>
    <row r="218" spans="13:33" x14ac:dyDescent="0.2">
      <c r="M218">
        <v>217</v>
      </c>
      <c r="N218" s="37">
        <f t="shared" si="53"/>
        <v>2079.7578029187598</v>
      </c>
      <c r="O218" s="13">
        <f t="shared" si="54"/>
        <v>61703.611498036051</v>
      </c>
      <c r="P218" s="13">
        <f t="shared" si="60"/>
        <v>2364.1062430018751</v>
      </c>
      <c r="Q218" s="13">
        <f t="shared" si="61"/>
        <v>6986.6482185033092</v>
      </c>
      <c r="R218" s="37">
        <f t="shared" si="62"/>
        <v>2099.1302746062988</v>
      </c>
      <c r="S218" s="13">
        <f t="shared" si="55"/>
        <v>122279.90504110277</v>
      </c>
      <c r="T218" s="13">
        <f t="shared" si="63"/>
        <v>2662.6321411551594</v>
      </c>
      <c r="U218" s="38">
        <f t="shared" si="56"/>
        <v>6986.6482185033092</v>
      </c>
      <c r="V218" s="37">
        <f t="shared" si="64"/>
        <v>3190.9332338779986</v>
      </c>
      <c r="W218" s="13">
        <f t="shared" si="57"/>
        <v>61139.952520551386</v>
      </c>
      <c r="X218" s="13">
        <f t="shared" si="65"/>
        <v>3472.6841671524289</v>
      </c>
      <c r="Y218" s="38">
        <f t="shared" si="58"/>
        <v>6986.6482185033092</v>
      </c>
      <c r="Z218" s="37">
        <f t="shared" si="69"/>
        <v>2078.7708296258752</v>
      </c>
      <c r="AA218" s="13">
        <f t="shared" si="66"/>
        <v>56841.209149629343</v>
      </c>
      <c r="AB218" s="13">
        <f t="shared" si="67"/>
        <v>2340.7118856149505</v>
      </c>
      <c r="AC218" s="38">
        <f t="shared" si="59"/>
        <v>6986.6482185033101</v>
      </c>
      <c r="AD218" s="13" t="e">
        <f>SUM(#REF!,#REF!)</f>
        <v>#REF!</v>
      </c>
      <c r="AE218" s="103" t="e">
        <f>SUM(#REF!)</f>
        <v>#REF!</v>
      </c>
      <c r="AF218" s="13" t="e">
        <f t="shared" si="68"/>
        <v>#REF!</v>
      </c>
      <c r="AG218" s="13" t="e">
        <f>SUM(#REF!,#REF!)</f>
        <v>#REF!</v>
      </c>
    </row>
    <row r="219" spans="13:33" x14ac:dyDescent="0.2">
      <c r="M219">
        <v>218</v>
      </c>
      <c r="N219" s="37">
        <f t="shared" si="53"/>
        <v>2079.7578029187598</v>
      </c>
      <c r="O219" s="13">
        <f t="shared" si="54"/>
        <v>61703.611498036051</v>
      </c>
      <c r="P219" s="13">
        <f t="shared" si="60"/>
        <v>2362.8018923592922</v>
      </c>
      <c r="Q219" s="13">
        <f t="shared" si="61"/>
        <v>6986.6482185033092</v>
      </c>
      <c r="R219" s="37">
        <f t="shared" si="62"/>
        <v>2099.1302746062988</v>
      </c>
      <c r="S219" s="13">
        <f t="shared" si="55"/>
        <v>122279.90504110277</v>
      </c>
      <c r="T219" s="13">
        <f t="shared" si="63"/>
        <v>2660.0472702076877</v>
      </c>
      <c r="U219" s="38">
        <f t="shared" si="56"/>
        <v>6986.6482185033092</v>
      </c>
      <c r="V219" s="37">
        <f t="shared" si="64"/>
        <v>3190.9332338779986</v>
      </c>
      <c r="W219" s="13">
        <f t="shared" si="57"/>
        <v>61139.952520551386</v>
      </c>
      <c r="X219" s="13">
        <f t="shared" si="65"/>
        <v>3471.3917316786928</v>
      </c>
      <c r="Y219" s="38">
        <f t="shared" si="58"/>
        <v>6986.6482185033092</v>
      </c>
      <c r="Z219" s="37">
        <f t="shared" si="69"/>
        <v>2078.7708296258752</v>
      </c>
      <c r="AA219" s="13">
        <f t="shared" si="66"/>
        <v>56841.209149629343</v>
      </c>
      <c r="AB219" s="13">
        <f t="shared" si="67"/>
        <v>2339.5103211379364</v>
      </c>
      <c r="AC219" s="38">
        <f t="shared" si="59"/>
        <v>6986.6482185033101</v>
      </c>
      <c r="AD219" s="13" t="e">
        <f>SUM(#REF!,#REF!)</f>
        <v>#REF!</v>
      </c>
      <c r="AE219" s="103" t="e">
        <f>SUM(#REF!)</f>
        <v>#REF!</v>
      </c>
      <c r="AF219" s="13" t="e">
        <f t="shared" si="68"/>
        <v>#REF!</v>
      </c>
      <c r="AG219" s="13" t="e">
        <f>SUM(#REF!,#REF!)</f>
        <v>#REF!</v>
      </c>
    </row>
    <row r="220" spans="13:33" x14ac:dyDescent="0.2">
      <c r="M220">
        <v>219</v>
      </c>
      <c r="N220" s="37">
        <f t="shared" si="53"/>
        <v>2079.7578029187598</v>
      </c>
      <c r="O220" s="13">
        <f t="shared" si="54"/>
        <v>61703.611498036051</v>
      </c>
      <c r="P220" s="13">
        <f t="shared" si="60"/>
        <v>2361.5094535947237</v>
      </c>
      <c r="Q220" s="13">
        <f t="shared" si="61"/>
        <v>6986.6482185033092</v>
      </c>
      <c r="R220" s="37">
        <f t="shared" si="62"/>
        <v>2099.1302746062988</v>
      </c>
      <c r="S220" s="13">
        <f t="shared" si="55"/>
        <v>122279.90504110277</v>
      </c>
      <c r="T220" s="13">
        <f t="shared" si="63"/>
        <v>2657.48600538759</v>
      </c>
      <c r="U220" s="38">
        <f t="shared" si="56"/>
        <v>6986.6482185033092</v>
      </c>
      <c r="V220" s="37">
        <f t="shared" si="64"/>
        <v>3190.9332338779986</v>
      </c>
      <c r="W220" s="13">
        <f t="shared" si="57"/>
        <v>61139.952520551386</v>
      </c>
      <c r="X220" s="13">
        <f t="shared" si="65"/>
        <v>3470.1110992686445</v>
      </c>
      <c r="Y220" s="38">
        <f t="shared" si="58"/>
        <v>6986.6482185033092</v>
      </c>
      <c r="Z220" s="37">
        <f t="shared" si="69"/>
        <v>2078.7708296258752</v>
      </c>
      <c r="AA220" s="13">
        <f t="shared" si="66"/>
        <v>56841.209149629343</v>
      </c>
      <c r="AB220" s="13">
        <f t="shared" si="67"/>
        <v>2338.3197298524933</v>
      </c>
      <c r="AC220" s="38">
        <f t="shared" si="59"/>
        <v>6986.6482185033101</v>
      </c>
      <c r="AD220" s="13" t="e">
        <f>SUM(#REF!,#REF!)</f>
        <v>#REF!</v>
      </c>
      <c r="AE220" s="103" t="e">
        <f>SUM(#REF!)</f>
        <v>#REF!</v>
      </c>
      <c r="AF220" s="13" t="e">
        <f t="shared" si="68"/>
        <v>#REF!</v>
      </c>
      <c r="AG220" s="13" t="e">
        <f>SUM(#REF!,#REF!)</f>
        <v>#REF!</v>
      </c>
    </row>
    <row r="221" spans="13:33" x14ac:dyDescent="0.2">
      <c r="M221">
        <v>220</v>
      </c>
      <c r="N221" s="37">
        <f t="shared" si="53"/>
        <v>2079.7578029187598</v>
      </c>
      <c r="O221" s="13">
        <f t="shared" si="54"/>
        <v>61703.611498036051</v>
      </c>
      <c r="P221" s="13">
        <f t="shared" si="60"/>
        <v>2360.2287642734691</v>
      </c>
      <c r="Q221" s="13">
        <f t="shared" si="61"/>
        <v>6986.6482185033092</v>
      </c>
      <c r="R221" s="37">
        <f t="shared" si="62"/>
        <v>2099.1302746062988</v>
      </c>
      <c r="S221" s="13">
        <f t="shared" si="55"/>
        <v>122279.90504110277</v>
      </c>
      <c r="T221" s="13">
        <f t="shared" si="63"/>
        <v>2654.9480247931297</v>
      </c>
      <c r="U221" s="38">
        <f t="shared" si="56"/>
        <v>6986.6482185033092</v>
      </c>
      <c r="V221" s="37">
        <f t="shared" si="64"/>
        <v>3190.9332338779986</v>
      </c>
      <c r="W221" s="13">
        <f t="shared" si="57"/>
        <v>61139.952520551386</v>
      </c>
      <c r="X221" s="13">
        <f t="shared" si="65"/>
        <v>3468.8421089714138</v>
      </c>
      <c r="Y221" s="38">
        <f t="shared" si="58"/>
        <v>6986.6482185033092</v>
      </c>
      <c r="Z221" s="37">
        <f t="shared" si="69"/>
        <v>2078.7708296258752</v>
      </c>
      <c r="AA221" s="13">
        <f t="shared" si="66"/>
        <v>56841.209149629343</v>
      </c>
      <c r="AB221" s="13">
        <f t="shared" si="67"/>
        <v>2337.1399621241903</v>
      </c>
      <c r="AC221" s="38">
        <f t="shared" si="59"/>
        <v>6986.6482185033101</v>
      </c>
      <c r="AD221" s="13" t="e">
        <f>SUM(#REF!,#REF!)</f>
        <v>#REF!</v>
      </c>
      <c r="AE221" s="103" t="e">
        <f>SUM(#REF!)</f>
        <v>#REF!</v>
      </c>
      <c r="AF221" s="13" t="e">
        <f t="shared" si="68"/>
        <v>#REF!</v>
      </c>
      <c r="AG221" s="13" t="e">
        <f>SUM(#REF!,#REF!)</f>
        <v>#REF!</v>
      </c>
    </row>
    <row r="222" spans="13:33" x14ac:dyDescent="0.2">
      <c r="M222">
        <v>221</v>
      </c>
      <c r="N222" s="37">
        <f t="shared" si="53"/>
        <v>2079.7578029187598</v>
      </c>
      <c r="O222" s="13">
        <f t="shared" si="54"/>
        <v>61703.611498036051</v>
      </c>
      <c r="P222" s="13">
        <f t="shared" si="60"/>
        <v>2358.9596649008236</v>
      </c>
      <c r="Q222" s="13">
        <f t="shared" si="61"/>
        <v>6986.6482185033092</v>
      </c>
      <c r="R222" s="37">
        <f t="shared" si="62"/>
        <v>2099.1302746062988</v>
      </c>
      <c r="S222" s="13">
        <f t="shared" si="55"/>
        <v>122279.90504110277</v>
      </c>
      <c r="T222" s="13">
        <f t="shared" si="63"/>
        <v>2652.4330123488453</v>
      </c>
      <c r="U222" s="38">
        <f t="shared" si="56"/>
        <v>6986.6482185033092</v>
      </c>
      <c r="V222" s="37">
        <f t="shared" si="64"/>
        <v>3190.9332338779986</v>
      </c>
      <c r="W222" s="13">
        <f t="shared" si="57"/>
        <v>61139.952520551386</v>
      </c>
      <c r="X222" s="13">
        <f t="shared" si="65"/>
        <v>3467.5846027492717</v>
      </c>
      <c r="Y222" s="38">
        <f t="shared" si="58"/>
        <v>6986.6482185033092</v>
      </c>
      <c r="Z222" s="37">
        <f t="shared" si="69"/>
        <v>2078.7708296258752</v>
      </c>
      <c r="AA222" s="13">
        <f t="shared" si="66"/>
        <v>56841.209149629343</v>
      </c>
      <c r="AB222" s="13">
        <f t="shared" si="67"/>
        <v>2335.9708710269128</v>
      </c>
      <c r="AC222" s="38">
        <f t="shared" si="59"/>
        <v>6986.6482185033101</v>
      </c>
      <c r="AD222" s="13" t="e">
        <f>SUM(#REF!,#REF!)</f>
        <v>#REF!</v>
      </c>
      <c r="AE222" s="103" t="e">
        <f>SUM(#REF!)</f>
        <v>#REF!</v>
      </c>
      <c r="AF222" s="13" t="e">
        <f t="shared" si="68"/>
        <v>#REF!</v>
      </c>
      <c r="AG222" s="13" t="e">
        <f>SUM(#REF!,#REF!)</f>
        <v>#REF!</v>
      </c>
    </row>
    <row r="223" spans="13:33" x14ac:dyDescent="0.2">
      <c r="M223">
        <v>222</v>
      </c>
      <c r="N223" s="37">
        <f t="shared" si="53"/>
        <v>2079.7578029187598</v>
      </c>
      <c r="O223" s="13">
        <f t="shared" si="54"/>
        <v>61703.611498036051</v>
      </c>
      <c r="P223" s="13">
        <f t="shared" si="60"/>
        <v>2357.7019988558591</v>
      </c>
      <c r="Q223" s="13">
        <f t="shared" si="61"/>
        <v>6986.6482185033092</v>
      </c>
      <c r="R223" s="37">
        <f t="shared" si="62"/>
        <v>2099.1302746062988</v>
      </c>
      <c r="S223" s="13">
        <f t="shared" si="55"/>
        <v>122279.90504110277</v>
      </c>
      <c r="T223" s="13">
        <f t="shared" si="63"/>
        <v>2649.9406576743295</v>
      </c>
      <c r="U223" s="38">
        <f t="shared" si="56"/>
        <v>6986.6482185033092</v>
      </c>
      <c r="V223" s="37">
        <f t="shared" si="64"/>
        <v>3190.9332338779986</v>
      </c>
      <c r="W223" s="13">
        <f t="shared" si="57"/>
        <v>61139.952520551386</v>
      </c>
      <c r="X223" s="13">
        <f t="shared" si="65"/>
        <v>3466.3384254120137</v>
      </c>
      <c r="Y223" s="38">
        <f t="shared" si="58"/>
        <v>6986.6482185033092</v>
      </c>
      <c r="Z223" s="37">
        <f t="shared" si="69"/>
        <v>2078.7708296258752</v>
      </c>
      <c r="AA223" s="13">
        <f t="shared" si="66"/>
        <v>56841.209149629343</v>
      </c>
      <c r="AB223" s="13">
        <f t="shared" si="67"/>
        <v>2334.8123122818633</v>
      </c>
      <c r="AC223" s="38">
        <f t="shared" si="59"/>
        <v>6986.6482185033101</v>
      </c>
      <c r="AD223" s="13" t="e">
        <f>SUM(#REF!,#REF!)</f>
        <v>#REF!</v>
      </c>
      <c r="AE223" s="103" t="e">
        <f>SUM(#REF!)</f>
        <v>#REF!</v>
      </c>
      <c r="AF223" s="13" t="e">
        <f t="shared" si="68"/>
        <v>#REF!</v>
      </c>
      <c r="AG223" s="13" t="e">
        <f>SUM(#REF!,#REF!)</f>
        <v>#REF!</v>
      </c>
    </row>
    <row r="224" spans="13:33" x14ac:dyDescent="0.2">
      <c r="M224">
        <v>223</v>
      </c>
      <c r="N224" s="37">
        <f t="shared" si="53"/>
        <v>2079.7578029187598</v>
      </c>
      <c r="O224" s="13">
        <f t="shared" si="54"/>
        <v>61703.611498036051</v>
      </c>
      <c r="P224" s="13">
        <f t="shared" si="60"/>
        <v>2356.4556123269931</v>
      </c>
      <c r="Q224" s="13">
        <f t="shared" si="61"/>
        <v>6986.6482185033092</v>
      </c>
      <c r="R224" s="37">
        <f t="shared" si="62"/>
        <v>2099.1302746062988</v>
      </c>
      <c r="S224" s="13">
        <f t="shared" si="55"/>
        <v>122279.90504110277</v>
      </c>
      <c r="T224" s="13">
        <f t="shared" si="63"/>
        <v>2647.4706559565357</v>
      </c>
      <c r="U224" s="38">
        <f t="shared" si="56"/>
        <v>6986.6482185033092</v>
      </c>
      <c r="V224" s="37">
        <f t="shared" si="64"/>
        <v>3190.9332338779986</v>
      </c>
      <c r="W224" s="13">
        <f t="shared" si="57"/>
        <v>61139.952520551386</v>
      </c>
      <c r="X224" s="13">
        <f t="shared" si="65"/>
        <v>3465.1034245531168</v>
      </c>
      <c r="Y224" s="38">
        <f t="shared" si="58"/>
        <v>6986.6482185033092</v>
      </c>
      <c r="Z224" s="37">
        <f t="shared" si="69"/>
        <v>2078.7708296258752</v>
      </c>
      <c r="AA224" s="13">
        <f t="shared" si="66"/>
        <v>56841.209149629343</v>
      </c>
      <c r="AB224" s="13">
        <f t="shared" si="67"/>
        <v>2333.6641441982042</v>
      </c>
      <c r="AC224" s="38">
        <f t="shared" si="59"/>
        <v>6986.6482185033101</v>
      </c>
      <c r="AD224" s="13" t="e">
        <f>SUM(#REF!,#REF!)</f>
        <v>#REF!</v>
      </c>
      <c r="AE224" s="103" t="e">
        <f>SUM(#REF!)</f>
        <v>#REF!</v>
      </c>
      <c r="AF224" s="13" t="e">
        <f t="shared" si="68"/>
        <v>#REF!</v>
      </c>
      <c r="AG224" s="13" t="e">
        <f>SUM(#REF!,#REF!)</f>
        <v>#REF!</v>
      </c>
    </row>
    <row r="225" spans="13:33" x14ac:dyDescent="0.2">
      <c r="M225">
        <v>224</v>
      </c>
      <c r="N225" s="37">
        <f t="shared" si="53"/>
        <v>2079.7578029187598</v>
      </c>
      <c r="O225" s="13">
        <f t="shared" si="54"/>
        <v>61703.611498036051</v>
      </c>
      <c r="P225" s="13">
        <f t="shared" si="60"/>
        <v>2355.220354249278</v>
      </c>
      <c r="Q225" s="13">
        <f t="shared" si="61"/>
        <v>6986.6482185033092</v>
      </c>
      <c r="R225" s="37">
        <f t="shared" si="62"/>
        <v>2099.1302746062988</v>
      </c>
      <c r="S225" s="13">
        <f t="shared" si="55"/>
        <v>122279.90504110277</v>
      </c>
      <c r="T225" s="13">
        <f t="shared" si="63"/>
        <v>2645.0227078255075</v>
      </c>
      <c r="U225" s="38">
        <f t="shared" si="56"/>
        <v>6986.6482185033092</v>
      </c>
      <c r="V225" s="37">
        <f t="shared" si="64"/>
        <v>3190.9332338779986</v>
      </c>
      <c r="W225" s="13">
        <f t="shared" si="57"/>
        <v>61139.952520551386</v>
      </c>
      <c r="X225" s="13">
        <f t="shared" si="65"/>
        <v>3463.8794504876032</v>
      </c>
      <c r="Y225" s="38">
        <f t="shared" si="58"/>
        <v>6986.6482185033092</v>
      </c>
      <c r="Z225" s="37">
        <f t="shared" si="69"/>
        <v>2078.7708296258752</v>
      </c>
      <c r="AA225" s="13">
        <f t="shared" si="66"/>
        <v>56841.209149629343</v>
      </c>
      <c r="AB225" s="13">
        <f t="shared" si="67"/>
        <v>2332.5262276152921</v>
      </c>
      <c r="AC225" s="38">
        <f t="shared" si="59"/>
        <v>6986.6482185033101</v>
      </c>
      <c r="AD225" s="13" t="e">
        <f>SUM(#REF!,#REF!)</f>
        <v>#REF!</v>
      </c>
      <c r="AE225" s="103" t="e">
        <f>SUM(#REF!)</f>
        <v>#REF!</v>
      </c>
      <c r="AF225" s="13" t="e">
        <f t="shared" si="68"/>
        <v>#REF!</v>
      </c>
      <c r="AG225" s="13" t="e">
        <f>SUM(#REF!,#REF!)</f>
        <v>#REF!</v>
      </c>
    </row>
    <row r="226" spans="13:33" x14ac:dyDescent="0.2">
      <c r="M226">
        <v>225</v>
      </c>
      <c r="N226" s="37">
        <f t="shared" si="53"/>
        <v>2079.7578029187598</v>
      </c>
      <c r="O226" s="13">
        <f t="shared" si="54"/>
        <v>61703.611498036051</v>
      </c>
      <c r="P226" s="13">
        <f t="shared" si="60"/>
        <v>2353.9960762433643</v>
      </c>
      <c r="Q226" s="13">
        <f t="shared" si="61"/>
        <v>6986.6482185033092</v>
      </c>
      <c r="R226" s="37">
        <f t="shared" si="62"/>
        <v>2099.1302746062988</v>
      </c>
      <c r="S226" s="13">
        <f t="shared" si="55"/>
        <v>122279.90504110277</v>
      </c>
      <c r="T226" s="13">
        <f t="shared" si="63"/>
        <v>2642.5965192334224</v>
      </c>
      <c r="U226" s="38">
        <f t="shared" si="56"/>
        <v>6986.6482185033092</v>
      </c>
      <c r="V226" s="37">
        <f t="shared" si="64"/>
        <v>3190.9332338779986</v>
      </c>
      <c r="W226" s="13">
        <f t="shared" si="57"/>
        <v>61139.952520551386</v>
      </c>
      <c r="X226" s="13">
        <f t="shared" si="65"/>
        <v>3462.6663561915602</v>
      </c>
      <c r="Y226" s="38">
        <f t="shared" si="58"/>
        <v>6986.6482185033092</v>
      </c>
      <c r="Z226" s="37">
        <f t="shared" si="69"/>
        <v>2078.7708296258752</v>
      </c>
      <c r="AA226" s="13">
        <f t="shared" si="66"/>
        <v>56841.209149629343</v>
      </c>
      <c r="AB226" s="13">
        <f t="shared" si="67"/>
        <v>2331.3984258464502</v>
      </c>
      <c r="AC226" s="38">
        <f t="shared" si="59"/>
        <v>6986.6482185033101</v>
      </c>
      <c r="AD226" s="13" t="e">
        <f>SUM(#REF!,#REF!)</f>
        <v>#REF!</v>
      </c>
      <c r="AE226" s="103" t="e">
        <f>SUM(#REF!)</f>
        <v>#REF!</v>
      </c>
      <c r="AF226" s="13" t="e">
        <f t="shared" si="68"/>
        <v>#REF!</v>
      </c>
      <c r="AG226" s="13" t="e">
        <f>SUM(#REF!,#REF!)</f>
        <v>#REF!</v>
      </c>
    </row>
    <row r="227" spans="13:33" x14ac:dyDescent="0.2">
      <c r="M227">
        <v>226</v>
      </c>
      <c r="N227" s="37">
        <f t="shared" si="53"/>
        <v>2079.7578029187598</v>
      </c>
      <c r="O227" s="13">
        <f t="shared" si="54"/>
        <v>61703.611498036051</v>
      </c>
      <c r="P227" s="13">
        <f t="shared" si="60"/>
        <v>2352.7826325560873</v>
      </c>
      <c r="Q227" s="13">
        <f t="shared" si="61"/>
        <v>6986.6482185033092</v>
      </c>
      <c r="R227" s="37">
        <f t="shared" si="62"/>
        <v>2099.1302746062988</v>
      </c>
      <c r="S227" s="13">
        <f t="shared" si="55"/>
        <v>122279.90504110277</v>
      </c>
      <c r="T227" s="13">
        <f t="shared" si="63"/>
        <v>2640.1918013368422</v>
      </c>
      <c r="U227" s="38">
        <f t="shared" si="56"/>
        <v>6986.6482185033092</v>
      </c>
      <c r="V227" s="37">
        <f t="shared" si="64"/>
        <v>3190.9332338779986</v>
      </c>
      <c r="W227" s="13">
        <f t="shared" si="57"/>
        <v>61139.952520551386</v>
      </c>
      <c r="X227" s="13">
        <f t="shared" si="65"/>
        <v>3461.4639972432701</v>
      </c>
      <c r="Y227" s="38">
        <f t="shared" si="58"/>
        <v>6986.6482185033092</v>
      </c>
      <c r="Z227" s="37">
        <f t="shared" si="69"/>
        <v>2078.7708296258752</v>
      </c>
      <c r="AA227" s="13">
        <f t="shared" si="66"/>
        <v>56841.209149629343</v>
      </c>
      <c r="AB227" s="13">
        <f t="shared" si="67"/>
        <v>2330.2806046242349</v>
      </c>
      <c r="AC227" s="38">
        <f t="shared" si="59"/>
        <v>6986.6482185033101</v>
      </c>
      <c r="AD227" s="13" t="e">
        <f>SUM(#REF!,#REF!)</f>
        <v>#REF!</v>
      </c>
      <c r="AE227" s="103" t="e">
        <f>SUM(#REF!)</f>
        <v>#REF!</v>
      </c>
      <c r="AF227" s="13" t="e">
        <f t="shared" si="68"/>
        <v>#REF!</v>
      </c>
      <c r="AG227" s="13" t="e">
        <f>SUM(#REF!,#REF!)</f>
        <v>#REF!</v>
      </c>
    </row>
    <row r="228" spans="13:33" x14ac:dyDescent="0.2">
      <c r="M228">
        <v>227</v>
      </c>
      <c r="N228" s="37">
        <f t="shared" si="53"/>
        <v>2079.7578029187598</v>
      </c>
      <c r="O228" s="13">
        <f t="shared" si="54"/>
        <v>61703.611498036051</v>
      </c>
      <c r="P228" s="13">
        <f t="shared" si="60"/>
        <v>2351.5798800026191</v>
      </c>
      <c r="Q228" s="13">
        <f t="shared" si="61"/>
        <v>6986.6482185033092</v>
      </c>
      <c r="R228" s="37">
        <f t="shared" si="62"/>
        <v>2099.1302746062988</v>
      </c>
      <c r="S228" s="13">
        <f t="shared" si="55"/>
        <v>122279.90504110277</v>
      </c>
      <c r="T228" s="13">
        <f t="shared" si="63"/>
        <v>2637.8082703820819</v>
      </c>
      <c r="U228" s="38">
        <f t="shared" si="56"/>
        <v>6986.6482185033092</v>
      </c>
      <c r="V228" s="37">
        <f t="shared" si="64"/>
        <v>3190.9332338779986</v>
      </c>
      <c r="W228" s="13">
        <f t="shared" si="57"/>
        <v>61139.952520551386</v>
      </c>
      <c r="X228" s="13">
        <f t="shared" si="65"/>
        <v>3460.2722317658904</v>
      </c>
      <c r="Y228" s="38">
        <f t="shared" si="58"/>
        <v>6986.6482185033092</v>
      </c>
      <c r="Z228" s="37">
        <f t="shared" si="69"/>
        <v>2078.7708296258752</v>
      </c>
      <c r="AA228" s="13">
        <f t="shared" si="66"/>
        <v>56841.209149629343</v>
      </c>
      <c r="AB228" s="13">
        <f t="shared" si="67"/>
        <v>2329.1726320471498</v>
      </c>
      <c r="AC228" s="38">
        <f t="shared" si="59"/>
        <v>6986.6482185033101</v>
      </c>
      <c r="AD228" s="13" t="e">
        <f>SUM(#REF!,#REF!)</f>
        <v>#REF!</v>
      </c>
      <c r="AE228" s="103" t="e">
        <f>SUM(#REF!)</f>
        <v>#REF!</v>
      </c>
      <c r="AF228" s="13" t="e">
        <f t="shared" si="68"/>
        <v>#REF!</v>
      </c>
      <c r="AG228" s="13" t="e">
        <f>SUM(#REF!,#REF!)</f>
        <v>#REF!</v>
      </c>
    </row>
    <row r="229" spans="13:33" x14ac:dyDescent="0.2">
      <c r="M229">
        <v>228</v>
      </c>
      <c r="N229" s="37">
        <f t="shared" si="53"/>
        <v>2079.7578029187598</v>
      </c>
      <c r="O229" s="13">
        <f t="shared" si="54"/>
        <v>61703.611498036051</v>
      </c>
      <c r="P229" s="13">
        <f t="shared" si="60"/>
        <v>2350.3876779101461</v>
      </c>
      <c r="Q229" s="13">
        <f t="shared" si="61"/>
        <v>6986.6482185033092</v>
      </c>
      <c r="R229" s="37">
        <f t="shared" si="62"/>
        <v>2099.1302746062988</v>
      </c>
      <c r="S229" s="13">
        <f t="shared" si="55"/>
        <v>122279.90504110277</v>
      </c>
      <c r="T229" s="13">
        <f t="shared" si="63"/>
        <v>2635.4456475935917</v>
      </c>
      <c r="U229" s="38">
        <f t="shared" si="56"/>
        <v>6986.6482185033092</v>
      </c>
      <c r="V229" s="37">
        <f t="shared" si="64"/>
        <v>3190.9332338779986</v>
      </c>
      <c r="W229" s="13">
        <f t="shared" si="57"/>
        <v>61139.952520551386</v>
      </c>
      <c r="X229" s="13">
        <f t="shared" si="65"/>
        <v>3459.0909203716451</v>
      </c>
      <c r="Y229" s="38">
        <f t="shared" si="58"/>
        <v>6986.6482185033092</v>
      </c>
      <c r="Z229" s="37">
        <f t="shared" si="69"/>
        <v>2078.7708296258752</v>
      </c>
      <c r="AA229" s="13">
        <f t="shared" si="66"/>
        <v>56841.209149629343</v>
      </c>
      <c r="AB229" s="13">
        <f t="shared" si="67"/>
        <v>2328.0743785277582</v>
      </c>
      <c r="AC229" s="38">
        <f t="shared" si="59"/>
        <v>6986.6482185033101</v>
      </c>
      <c r="AD229" s="13" t="e">
        <f>SUM(#REF!,#REF!)</f>
        <v>#REF!</v>
      </c>
      <c r="AE229" s="103" t="e">
        <f>SUM(#REF!)</f>
        <v>#REF!</v>
      </c>
      <c r="AF229" s="13" t="e">
        <f t="shared" si="68"/>
        <v>#REF!</v>
      </c>
      <c r="AG229" s="13" t="e">
        <f>SUM(#REF!,#REF!)</f>
        <v>#REF!</v>
      </c>
    </row>
    <row r="230" spans="13:33" x14ac:dyDescent="0.2">
      <c r="M230">
        <v>229</v>
      </c>
      <c r="N230" s="37">
        <f t="shared" si="53"/>
        <v>2079.7578029187598</v>
      </c>
      <c r="O230" s="13">
        <f t="shared" si="54"/>
        <v>61703.611498036051</v>
      </c>
      <c r="P230" s="13">
        <f t="shared" si="60"/>
        <v>2349.205888063022</v>
      </c>
      <c r="Q230" s="13">
        <f t="shared" si="61"/>
        <v>6986.6482185033092</v>
      </c>
      <c r="R230" s="37">
        <f t="shared" si="62"/>
        <v>2099.1302746062988</v>
      </c>
      <c r="S230" s="13">
        <f t="shared" si="55"/>
        <v>122279.90504110277</v>
      </c>
      <c r="T230" s="13">
        <f t="shared" si="63"/>
        <v>2633.1036590652629</v>
      </c>
      <c r="U230" s="38">
        <f t="shared" si="56"/>
        <v>6986.6482185033092</v>
      </c>
      <c r="V230" s="37">
        <f t="shared" si="64"/>
        <v>3190.9332338779986</v>
      </c>
      <c r="W230" s="13">
        <f t="shared" si="57"/>
        <v>61139.952520551386</v>
      </c>
      <c r="X230" s="13">
        <f t="shared" si="65"/>
        <v>3457.9199261074809</v>
      </c>
      <c r="Y230" s="38">
        <f t="shared" si="58"/>
        <v>6986.6482185033092</v>
      </c>
      <c r="Z230" s="37">
        <f t="shared" si="69"/>
        <v>2078.7708296258752</v>
      </c>
      <c r="AA230" s="13">
        <f t="shared" si="66"/>
        <v>56841.209149629343</v>
      </c>
      <c r="AB230" s="13">
        <f t="shared" si="67"/>
        <v>2326.9857167421605</v>
      </c>
      <c r="AC230" s="38">
        <f t="shared" si="59"/>
        <v>6986.6482185033101</v>
      </c>
      <c r="AD230" s="13" t="e">
        <f>SUM(#REF!,#REF!)</f>
        <v>#REF!</v>
      </c>
      <c r="AE230" s="103" t="e">
        <f>SUM(#REF!)</f>
        <v>#REF!</v>
      </c>
      <c r="AF230" s="13" t="e">
        <f t="shared" si="68"/>
        <v>#REF!</v>
      </c>
      <c r="AG230" s="13" t="e">
        <f>SUM(#REF!,#REF!)</f>
        <v>#REF!</v>
      </c>
    </row>
    <row r="231" spans="13:33" x14ac:dyDescent="0.2">
      <c r="M231">
        <v>230</v>
      </c>
      <c r="N231" s="37">
        <f t="shared" si="53"/>
        <v>2079.7578029187598</v>
      </c>
      <c r="O231" s="13">
        <f t="shared" si="54"/>
        <v>61703.611498036051</v>
      </c>
      <c r="P231" s="13">
        <f t="shared" si="60"/>
        <v>2348.0343746493513</v>
      </c>
      <c r="Q231" s="13">
        <f t="shared" si="61"/>
        <v>6986.6482185033092</v>
      </c>
      <c r="R231" s="37">
        <f t="shared" si="62"/>
        <v>2099.1302746062988</v>
      </c>
      <c r="S231" s="13">
        <f t="shared" si="55"/>
        <v>122279.90504110277</v>
      </c>
      <c r="T231" s="13">
        <f t="shared" si="63"/>
        <v>2630.7820356545717</v>
      </c>
      <c r="U231" s="38">
        <f t="shared" si="56"/>
        <v>6986.6482185033092</v>
      </c>
      <c r="V231" s="37">
        <f t="shared" si="64"/>
        <v>3190.9332338779986</v>
      </c>
      <c r="W231" s="13">
        <f t="shared" si="57"/>
        <v>61139.952520551386</v>
      </c>
      <c r="X231" s="13">
        <f t="shared" si="65"/>
        <v>3456.7591144021353</v>
      </c>
      <c r="Y231" s="38">
        <f t="shared" si="58"/>
        <v>6986.6482185033092</v>
      </c>
      <c r="Z231" s="37">
        <f t="shared" si="69"/>
        <v>2078.7708296258752</v>
      </c>
      <c r="AA231" s="13">
        <f t="shared" si="66"/>
        <v>56841.209149629343</v>
      </c>
      <c r="AB231" s="13">
        <f t="shared" si="67"/>
        <v>2325.9065215807855</v>
      </c>
      <c r="AC231" s="38">
        <f t="shared" si="59"/>
        <v>6986.6482185033101</v>
      </c>
      <c r="AD231" s="13" t="e">
        <f>SUM(#REF!,#REF!)</f>
        <v>#REF!</v>
      </c>
      <c r="AE231" s="103" t="e">
        <f>SUM(#REF!)</f>
        <v>#REF!</v>
      </c>
      <c r="AF231" s="13" t="e">
        <f t="shared" si="68"/>
        <v>#REF!</v>
      </c>
      <c r="AG231" s="13" t="e">
        <f>SUM(#REF!,#REF!)</f>
        <v>#REF!</v>
      </c>
    </row>
    <row r="232" spans="13:33" x14ac:dyDescent="0.2">
      <c r="M232">
        <v>231</v>
      </c>
      <c r="N232" s="37">
        <f t="shared" si="53"/>
        <v>2079.7578029187598</v>
      </c>
      <c r="O232" s="13">
        <f t="shared" si="54"/>
        <v>61703.611498036051</v>
      </c>
      <c r="P232" s="13">
        <f t="shared" si="60"/>
        <v>2346.8730042089592</v>
      </c>
      <c r="Q232" s="13">
        <f t="shared" si="61"/>
        <v>6986.6482185033092</v>
      </c>
      <c r="R232" s="37">
        <f t="shared" si="62"/>
        <v>2099.1302746062988</v>
      </c>
      <c r="S232" s="13">
        <f t="shared" si="55"/>
        <v>122279.90504110277</v>
      </c>
      <c r="T232" s="13">
        <f t="shared" si="63"/>
        <v>2628.480512879471</v>
      </c>
      <c r="U232" s="38">
        <f t="shared" si="56"/>
        <v>6986.6482185033092</v>
      </c>
      <c r="V232" s="37">
        <f t="shared" si="64"/>
        <v>3190.9332338779986</v>
      </c>
      <c r="W232" s="13">
        <f t="shared" si="57"/>
        <v>61139.952520551386</v>
      </c>
      <c r="X232" s="13">
        <f t="shared" si="65"/>
        <v>3455.6083530145847</v>
      </c>
      <c r="Y232" s="38">
        <f t="shared" si="58"/>
        <v>6986.6482185033092</v>
      </c>
      <c r="Z232" s="37">
        <f t="shared" si="69"/>
        <v>2078.7708296258752</v>
      </c>
      <c r="AA232" s="13">
        <f t="shared" si="66"/>
        <v>56841.209149629343</v>
      </c>
      <c r="AB232" s="13">
        <f t="shared" si="67"/>
        <v>2324.8366701004611</v>
      </c>
      <c r="AC232" s="38">
        <f t="shared" si="59"/>
        <v>6986.6482185033101</v>
      </c>
      <c r="AD232" s="13" t="e">
        <f>SUM(#REF!,#REF!)</f>
        <v>#REF!</v>
      </c>
      <c r="AE232" s="103" t="e">
        <f>SUM(#REF!)</f>
        <v>#REF!</v>
      </c>
      <c r="AF232" s="13" t="e">
        <f t="shared" si="68"/>
        <v>#REF!</v>
      </c>
      <c r="AG232" s="13" t="e">
        <f>SUM(#REF!,#REF!)</f>
        <v>#REF!</v>
      </c>
    </row>
    <row r="233" spans="13:33" x14ac:dyDescent="0.2">
      <c r="M233">
        <v>232</v>
      </c>
      <c r="N233" s="37">
        <f t="shared" si="53"/>
        <v>2079.7578029187598</v>
      </c>
      <c r="O233" s="13">
        <f t="shared" si="54"/>
        <v>61703.611498036051</v>
      </c>
      <c r="P233" s="13">
        <f t="shared" si="60"/>
        <v>2345.7216455827083</v>
      </c>
      <c r="Q233" s="13">
        <f t="shared" si="61"/>
        <v>6986.6482185033092</v>
      </c>
      <c r="R233" s="37">
        <f t="shared" si="62"/>
        <v>2099.1302746062988</v>
      </c>
      <c r="S233" s="13">
        <f t="shared" si="55"/>
        <v>122279.90504110277</v>
      </c>
      <c r="T233" s="13">
        <f t="shared" si="63"/>
        <v>2626.1988308179489</v>
      </c>
      <c r="U233" s="38">
        <f t="shared" si="56"/>
        <v>6986.6482185033092</v>
      </c>
      <c r="V233" s="37">
        <f t="shared" si="64"/>
        <v>3190.9332338779986</v>
      </c>
      <c r="W233" s="13">
        <f t="shared" si="57"/>
        <v>61139.952520551386</v>
      </c>
      <c r="X233" s="13">
        <f t="shared" si="65"/>
        <v>3454.4675119838234</v>
      </c>
      <c r="Y233" s="38">
        <f t="shared" si="58"/>
        <v>6986.6482185033092</v>
      </c>
      <c r="Z233" s="37">
        <f t="shared" si="69"/>
        <v>2078.7708296258752</v>
      </c>
      <c r="AA233" s="13">
        <f t="shared" si="66"/>
        <v>56841.209149629343</v>
      </c>
      <c r="AB233" s="13">
        <f t="shared" si="67"/>
        <v>2323.7760414777258</v>
      </c>
      <c r="AC233" s="38">
        <f t="shared" si="59"/>
        <v>6986.6482185033101</v>
      </c>
      <c r="AD233" s="13" t="e">
        <f>SUM(#REF!,#REF!)</f>
        <v>#REF!</v>
      </c>
      <c r="AE233" s="103" t="e">
        <f>SUM(#REF!)</f>
        <v>#REF!</v>
      </c>
      <c r="AF233" s="13" t="e">
        <f t="shared" si="68"/>
        <v>#REF!</v>
      </c>
      <c r="AG233" s="13" t="e">
        <f>SUM(#REF!,#REF!)</f>
        <v>#REF!</v>
      </c>
    </row>
    <row r="234" spans="13:33" x14ac:dyDescent="0.2">
      <c r="M234">
        <v>233</v>
      </c>
      <c r="N234" s="37">
        <f t="shared" si="53"/>
        <v>2079.7578029187598</v>
      </c>
      <c r="O234" s="13">
        <f t="shared" si="54"/>
        <v>61703.611498036051</v>
      </c>
      <c r="P234" s="13">
        <f t="shared" si="60"/>
        <v>2344.5801698631203</v>
      </c>
      <c r="Q234" s="13">
        <f t="shared" si="61"/>
        <v>6986.6482185033092</v>
      </c>
      <c r="R234" s="37">
        <f t="shared" si="62"/>
        <v>2099.1302746062988</v>
      </c>
      <c r="S234" s="13">
        <f t="shared" si="55"/>
        <v>122279.90504110277</v>
      </c>
      <c r="T234" s="13">
        <f t="shared" si="63"/>
        <v>2623.9367340101735</v>
      </c>
      <c r="U234" s="38">
        <f t="shared" si="56"/>
        <v>6986.6482185033092</v>
      </c>
      <c r="V234" s="37">
        <f t="shared" si="64"/>
        <v>3190.9332338779986</v>
      </c>
      <c r="W234" s="13">
        <f t="shared" si="57"/>
        <v>61139.952520551386</v>
      </c>
      <c r="X234" s="13">
        <f t="shared" si="65"/>
        <v>3453.3364635799358</v>
      </c>
      <c r="Y234" s="38">
        <f t="shared" si="58"/>
        <v>6986.6482185033092</v>
      </c>
      <c r="Z234" s="37">
        <f t="shared" si="69"/>
        <v>2078.7708296258752</v>
      </c>
      <c r="AA234" s="13">
        <f t="shared" si="66"/>
        <v>56841.209149629343</v>
      </c>
      <c r="AB234" s="13">
        <f t="shared" si="67"/>
        <v>2322.7245169633402</v>
      </c>
      <c r="AC234" s="38">
        <f t="shared" si="59"/>
        <v>6986.6482185033101</v>
      </c>
      <c r="AD234" s="13" t="e">
        <f>SUM(#REF!,#REF!)</f>
        <v>#REF!</v>
      </c>
      <c r="AE234" s="103" t="e">
        <f>SUM(#REF!)</f>
        <v>#REF!</v>
      </c>
      <c r="AF234" s="13" t="e">
        <f t="shared" si="68"/>
        <v>#REF!</v>
      </c>
      <c r="AG234" s="13" t="e">
        <f>SUM(#REF!,#REF!)</f>
        <v>#REF!</v>
      </c>
    </row>
    <row r="235" spans="13:33" x14ac:dyDescent="0.2">
      <c r="M235">
        <v>234</v>
      </c>
      <c r="N235" s="37">
        <f t="shared" si="53"/>
        <v>2079.7578029187598</v>
      </c>
      <c r="O235" s="13">
        <f t="shared" si="54"/>
        <v>61703.611498036051</v>
      </c>
      <c r="P235" s="13">
        <f t="shared" si="60"/>
        <v>2343.4484503462645</v>
      </c>
      <c r="Q235" s="13">
        <f t="shared" si="61"/>
        <v>6986.6482185033092</v>
      </c>
      <c r="R235" s="37">
        <f t="shared" si="62"/>
        <v>2099.1302746062988</v>
      </c>
      <c r="S235" s="13">
        <f t="shared" si="55"/>
        <v>122279.90504110277</v>
      </c>
      <c r="T235" s="13">
        <f t="shared" si="63"/>
        <v>2621.6939713631482</v>
      </c>
      <c r="U235" s="38">
        <f t="shared" si="56"/>
        <v>6986.6482185033092</v>
      </c>
      <c r="V235" s="37">
        <f t="shared" si="64"/>
        <v>3190.9332338779986</v>
      </c>
      <c r="W235" s="13">
        <f t="shared" si="57"/>
        <v>61139.952520551386</v>
      </c>
      <c r="X235" s="13">
        <f t="shared" si="65"/>
        <v>3452.2150822564236</v>
      </c>
      <c r="Y235" s="38">
        <f t="shared" si="58"/>
        <v>6986.6482185033092</v>
      </c>
      <c r="Z235" s="37">
        <f t="shared" si="69"/>
        <v>2078.7708296258752</v>
      </c>
      <c r="AA235" s="13">
        <f t="shared" si="66"/>
        <v>56841.209149629343</v>
      </c>
      <c r="AB235" s="13">
        <f t="shared" si="67"/>
        <v>2321.6819798379665</v>
      </c>
      <c r="AC235" s="38">
        <f t="shared" si="59"/>
        <v>6986.6482185033101</v>
      </c>
      <c r="AD235" s="13" t="e">
        <f>SUM(#REF!,#REF!)</f>
        <v>#REF!</v>
      </c>
      <c r="AE235" s="103" t="e">
        <f>SUM(#REF!)</f>
        <v>#REF!</v>
      </c>
      <c r="AF235" s="13" t="e">
        <f t="shared" si="68"/>
        <v>#REF!</v>
      </c>
      <c r="AG235" s="13" t="e">
        <f>SUM(#REF!,#REF!)</f>
        <v>#REF!</v>
      </c>
    </row>
    <row r="236" spans="13:33" x14ac:dyDescent="0.2">
      <c r="M236">
        <v>235</v>
      </c>
      <c r="N236" s="37">
        <f t="shared" si="53"/>
        <v>2079.7578029187598</v>
      </c>
      <c r="O236" s="13">
        <f t="shared" si="54"/>
        <v>61703.611498036051</v>
      </c>
      <c r="P236" s="13">
        <f t="shared" si="60"/>
        <v>2342.3263624848705</v>
      </c>
      <c r="Q236" s="13">
        <f t="shared" si="61"/>
        <v>6986.6482185033092</v>
      </c>
      <c r="R236" s="37">
        <f t="shared" si="62"/>
        <v>2099.1302746062988</v>
      </c>
      <c r="S236" s="13">
        <f t="shared" si="55"/>
        <v>122279.90504110277</v>
      </c>
      <c r="T236" s="13">
        <f t="shared" si="63"/>
        <v>2619.4702960577997</v>
      </c>
      <c r="U236" s="38">
        <f t="shared" si="56"/>
        <v>6986.6482185033092</v>
      </c>
      <c r="V236" s="37">
        <f t="shared" si="64"/>
        <v>3190.9332338779986</v>
      </c>
      <c r="W236" s="13">
        <f t="shared" si="57"/>
        <v>61139.952520551386</v>
      </c>
      <c r="X236" s="13">
        <f t="shared" si="65"/>
        <v>3451.1032446037493</v>
      </c>
      <c r="Y236" s="38">
        <f t="shared" si="58"/>
        <v>6986.6482185033092</v>
      </c>
      <c r="Z236" s="37">
        <f t="shared" si="69"/>
        <v>2078.7708296258752</v>
      </c>
      <c r="AA236" s="13">
        <f t="shared" si="66"/>
        <v>56841.209149629343</v>
      </c>
      <c r="AB236" s="13">
        <f t="shared" si="67"/>
        <v>2320.6483153689787</v>
      </c>
      <c r="AC236" s="38">
        <f t="shared" si="59"/>
        <v>6986.6482185033101</v>
      </c>
      <c r="AD236" s="13" t="e">
        <f>SUM(#REF!,#REF!)</f>
        <v>#REF!</v>
      </c>
      <c r="AE236" s="103" t="e">
        <f>SUM(#REF!)</f>
        <v>#REF!</v>
      </c>
      <c r="AF236" s="13" t="e">
        <f t="shared" si="68"/>
        <v>#REF!</v>
      </c>
      <c r="AG236" s="13" t="e">
        <f>SUM(#REF!,#REF!)</f>
        <v>#REF!</v>
      </c>
    </row>
    <row r="237" spans="13:33" x14ac:dyDescent="0.2">
      <c r="M237">
        <v>236</v>
      </c>
      <c r="N237" s="37">
        <f t="shared" si="53"/>
        <v>2079.7578029187598</v>
      </c>
      <c r="O237" s="13">
        <f t="shared" si="54"/>
        <v>61703.611498036051</v>
      </c>
      <c r="P237" s="13">
        <f t="shared" si="60"/>
        <v>2341.2137838426415</v>
      </c>
      <c r="Q237" s="13">
        <f t="shared" si="61"/>
        <v>6986.6482185033092</v>
      </c>
      <c r="R237" s="37">
        <f t="shared" si="62"/>
        <v>2099.1302746062988</v>
      </c>
      <c r="S237" s="13">
        <f t="shared" si="55"/>
        <v>122279.90504110277</v>
      </c>
      <c r="T237" s="13">
        <f t="shared" si="63"/>
        <v>2617.2654654584294</v>
      </c>
      <c r="U237" s="38">
        <f t="shared" si="56"/>
        <v>6986.6482185033092</v>
      </c>
      <c r="V237" s="37">
        <f t="shared" si="64"/>
        <v>3190.9332338779986</v>
      </c>
      <c r="W237" s="13">
        <f t="shared" si="57"/>
        <v>61139.952520551386</v>
      </c>
      <c r="X237" s="13">
        <f t="shared" si="65"/>
        <v>3450.0008293040637</v>
      </c>
      <c r="Y237" s="38">
        <f t="shared" si="58"/>
        <v>6986.6482185033092</v>
      </c>
      <c r="Z237" s="37">
        <f t="shared" si="69"/>
        <v>2078.7708296258752</v>
      </c>
      <c r="AA237" s="13">
        <f t="shared" si="66"/>
        <v>56841.209149629343</v>
      </c>
      <c r="AB237" s="13">
        <f t="shared" si="67"/>
        <v>2319.6234107683722</v>
      </c>
      <c r="AC237" s="38">
        <f t="shared" si="59"/>
        <v>6986.6482185033101</v>
      </c>
      <c r="AD237" s="13" t="e">
        <f>SUM(#REF!,#REF!)</f>
        <v>#REF!</v>
      </c>
      <c r="AE237" s="103" t="e">
        <f>SUM(#REF!)</f>
        <v>#REF!</v>
      </c>
      <c r="AF237" s="13" t="e">
        <f t="shared" si="68"/>
        <v>#REF!</v>
      </c>
      <c r="AG237" s="13" t="e">
        <f>SUM(#REF!,#REF!)</f>
        <v>#REF!</v>
      </c>
    </row>
    <row r="238" spans="13:33" x14ac:dyDescent="0.2">
      <c r="M238">
        <v>237</v>
      </c>
      <c r="N238" s="37">
        <f t="shared" si="53"/>
        <v>2079.7578029187598</v>
      </c>
      <c r="O238" s="13">
        <f t="shared" si="54"/>
        <v>61703.611498036051</v>
      </c>
      <c r="P238" s="13">
        <f t="shared" si="60"/>
        <v>2340.1105940497137</v>
      </c>
      <c r="Q238" s="13">
        <f t="shared" si="61"/>
        <v>6986.6482185033092</v>
      </c>
      <c r="R238" s="37">
        <f t="shared" si="62"/>
        <v>2099.1302746062988</v>
      </c>
      <c r="S238" s="13">
        <f t="shared" si="55"/>
        <v>122279.90504110277</v>
      </c>
      <c r="T238" s="13">
        <f t="shared" si="63"/>
        <v>2615.0792410244539</v>
      </c>
      <c r="U238" s="38">
        <f t="shared" si="56"/>
        <v>6986.6482185033092</v>
      </c>
      <c r="V238" s="37">
        <f t="shared" si="64"/>
        <v>3190.9332338779986</v>
      </c>
      <c r="W238" s="13">
        <f t="shared" si="57"/>
        <v>61139.952520551386</v>
      </c>
      <c r="X238" s="13">
        <f t="shared" si="65"/>
        <v>3448.907717087076</v>
      </c>
      <c r="Y238" s="38">
        <f t="shared" si="58"/>
        <v>6986.6482185033092</v>
      </c>
      <c r="Z238" s="37">
        <f t="shared" si="69"/>
        <v>2078.7708296258752</v>
      </c>
      <c r="AA238" s="13">
        <f t="shared" si="66"/>
        <v>56841.209149629343</v>
      </c>
      <c r="AB238" s="13">
        <f t="shared" si="67"/>
        <v>2318.6071551517375</v>
      </c>
      <c r="AC238" s="38">
        <f t="shared" si="59"/>
        <v>6986.6482185033101</v>
      </c>
      <c r="AD238" s="13" t="e">
        <f>SUM(#REF!,#REF!)</f>
        <v>#REF!</v>
      </c>
      <c r="AE238" s="103" t="e">
        <f>SUM(#REF!)</f>
        <v>#REF!</v>
      </c>
      <c r="AF238" s="13" t="e">
        <f t="shared" si="68"/>
        <v>#REF!</v>
      </c>
      <c r="AG238" s="13" t="e">
        <f>SUM(#REF!,#REF!)</f>
        <v>#REF!</v>
      </c>
    </row>
    <row r="239" spans="13:33" x14ac:dyDescent="0.2">
      <c r="M239">
        <v>238</v>
      </c>
      <c r="N239" s="37">
        <f t="shared" si="53"/>
        <v>2079.7578029187598</v>
      </c>
      <c r="O239" s="13">
        <f t="shared" si="54"/>
        <v>61703.611498036051</v>
      </c>
      <c r="P239" s="13">
        <f t="shared" si="60"/>
        <v>2339.0166747592475</v>
      </c>
      <c r="Q239" s="13">
        <f t="shared" si="61"/>
        <v>6986.6482185033092</v>
      </c>
      <c r="R239" s="37">
        <f t="shared" si="62"/>
        <v>2099.1302746062988</v>
      </c>
      <c r="S239" s="13">
        <f t="shared" si="55"/>
        <v>122279.90504110277</v>
      </c>
      <c r="T239" s="13">
        <f t="shared" si="63"/>
        <v>2612.9113882243778</v>
      </c>
      <c r="U239" s="38">
        <f t="shared" si="56"/>
        <v>6986.6482185033092</v>
      </c>
      <c r="V239" s="37">
        <f t="shared" si="64"/>
        <v>3190.9332338779986</v>
      </c>
      <c r="W239" s="13">
        <f t="shared" si="57"/>
        <v>61139.952520551386</v>
      </c>
      <c r="X239" s="13">
        <f t="shared" si="65"/>
        <v>3447.8237906870381</v>
      </c>
      <c r="Y239" s="38">
        <f t="shared" si="58"/>
        <v>6986.6482185033092</v>
      </c>
      <c r="Z239" s="37">
        <f t="shared" si="69"/>
        <v>2078.7708296258752</v>
      </c>
      <c r="AA239" s="13">
        <f t="shared" si="66"/>
        <v>56841.209149629343</v>
      </c>
      <c r="AB239" s="13">
        <f t="shared" si="67"/>
        <v>2317.5994394982672</v>
      </c>
      <c r="AC239" s="38">
        <f t="shared" si="59"/>
        <v>6986.6482185033101</v>
      </c>
      <c r="AD239" s="13" t="e">
        <f>SUM(#REF!,#REF!)</f>
        <v>#REF!</v>
      </c>
      <c r="AE239" s="103" t="e">
        <f>SUM(#REF!)</f>
        <v>#REF!</v>
      </c>
      <c r="AF239" s="13" t="e">
        <f t="shared" si="68"/>
        <v>#REF!</v>
      </c>
      <c r="AG239" s="13" t="e">
        <f>SUM(#REF!,#REF!)</f>
        <v>#REF!</v>
      </c>
    </row>
    <row r="240" spans="13:33" x14ac:dyDescent="0.2">
      <c r="M240">
        <v>239</v>
      </c>
      <c r="N240" s="37">
        <f t="shared" si="53"/>
        <v>2079.7578029187598</v>
      </c>
      <c r="O240" s="13">
        <f t="shared" si="54"/>
        <v>61703.611498036051</v>
      </c>
      <c r="P240" s="13">
        <f t="shared" si="60"/>
        <v>2337.9319096051031</v>
      </c>
      <c r="Q240" s="13">
        <f t="shared" si="61"/>
        <v>6986.6482185033092</v>
      </c>
      <c r="R240" s="37">
        <f t="shared" si="62"/>
        <v>2099.1302746062988</v>
      </c>
      <c r="S240" s="13">
        <f t="shared" si="55"/>
        <v>122279.90504110277</v>
      </c>
      <c r="T240" s="13">
        <f t="shared" si="63"/>
        <v>2610.7616764519171</v>
      </c>
      <c r="U240" s="38">
        <f t="shared" si="56"/>
        <v>6986.6482185033092</v>
      </c>
      <c r="V240" s="37">
        <f t="shared" si="64"/>
        <v>3190.9332338779986</v>
      </c>
      <c r="W240" s="13">
        <f t="shared" si="57"/>
        <v>61139.952520551386</v>
      </c>
      <c r="X240" s="13">
        <f t="shared" si="65"/>
        <v>3446.748934800808</v>
      </c>
      <c r="Y240" s="38">
        <f t="shared" si="58"/>
        <v>6986.6482185033092</v>
      </c>
      <c r="Z240" s="37">
        <f t="shared" si="69"/>
        <v>2078.7708296258752</v>
      </c>
      <c r="AA240" s="13">
        <f t="shared" si="66"/>
        <v>56841.209149629343</v>
      </c>
      <c r="AB240" s="13">
        <f t="shared" si="67"/>
        <v>2316.600156611772</v>
      </c>
      <c r="AC240" s="38">
        <f t="shared" si="59"/>
        <v>6986.6482185033101</v>
      </c>
      <c r="AD240" s="13" t="e">
        <f>SUM(#REF!,#REF!)</f>
        <v>#REF!</v>
      </c>
      <c r="AE240" s="103" t="e">
        <f>SUM(#REF!)</f>
        <v>#REF!</v>
      </c>
      <c r="AF240" s="13" t="e">
        <f t="shared" si="68"/>
        <v>#REF!</v>
      </c>
      <c r="AG240" s="13" t="e">
        <f>SUM(#REF!,#REF!)</f>
        <v>#REF!</v>
      </c>
    </row>
    <row r="241" spans="13:33" x14ac:dyDescent="0.2">
      <c r="M241">
        <v>240</v>
      </c>
      <c r="N241" s="37">
        <f t="shared" si="53"/>
        <v>2079.7578029187598</v>
      </c>
      <c r="O241" s="13">
        <f t="shared" si="54"/>
        <v>61703.611498036051</v>
      </c>
      <c r="P241" s="13">
        <f t="shared" si="60"/>
        <v>2336.8561841605765</v>
      </c>
      <c r="Q241" s="13">
        <f t="shared" si="61"/>
        <v>6986.6482185033092</v>
      </c>
      <c r="R241" s="37">
        <f t="shared" si="62"/>
        <v>2099.1302746062988</v>
      </c>
      <c r="S241" s="13">
        <f t="shared" si="55"/>
        <v>122279.90504110277</v>
      </c>
      <c r="T241" s="13">
        <f t="shared" si="63"/>
        <v>2608.6298789442271</v>
      </c>
      <c r="U241" s="38">
        <f t="shared" si="56"/>
        <v>6986.6482185033092</v>
      </c>
      <c r="V241" s="37">
        <f t="shared" si="64"/>
        <v>3190.9332338779986</v>
      </c>
      <c r="W241" s="13">
        <f t="shared" si="57"/>
        <v>61139.952520551386</v>
      </c>
      <c r="X241" s="13">
        <f t="shared" si="65"/>
        <v>3445.6830360469626</v>
      </c>
      <c r="Y241" s="38">
        <f t="shared" si="58"/>
        <v>6986.6482185033092</v>
      </c>
      <c r="Z241" s="37">
        <f t="shared" si="69"/>
        <v>2078.7708296258752</v>
      </c>
      <c r="AA241" s="13">
        <f t="shared" si="66"/>
        <v>56841.209149629343</v>
      </c>
      <c r="AB241" s="13">
        <f t="shared" si="67"/>
        <v>2315.6092010826642</v>
      </c>
      <c r="AC241" s="38">
        <f t="shared" si="59"/>
        <v>6986.6482185033101</v>
      </c>
      <c r="AD241" s="13" t="e">
        <f>SUM(#REF!,#REF!)</f>
        <v>#REF!</v>
      </c>
      <c r="AE241" s="103" t="e">
        <f>SUM(#REF!)</f>
        <v>#REF!</v>
      </c>
      <c r="AF241" s="13" t="e">
        <f t="shared" si="68"/>
        <v>#REF!</v>
      </c>
      <c r="AG241" s="13" t="e">
        <f>SUM(#REF!,#REF!)</f>
        <v>#REF!</v>
      </c>
    </row>
    <row r="242" spans="13:33" x14ac:dyDescent="0.2">
      <c r="M242">
        <v>241</v>
      </c>
      <c r="N242" s="37">
        <f t="shared" si="53"/>
        <v>2079.7578029187598</v>
      </c>
      <c r="O242" s="13">
        <f t="shared" si="54"/>
        <v>61703.611498036051</v>
      </c>
      <c r="P242" s="13">
        <f t="shared" si="60"/>
        <v>2335.7893858981624</v>
      </c>
      <c r="Q242" s="13">
        <f t="shared" si="61"/>
        <v>6986.6482185033092</v>
      </c>
      <c r="R242" s="37">
        <f t="shared" si="62"/>
        <v>2099.1302746062988</v>
      </c>
      <c r="S242" s="13">
        <f t="shared" si="55"/>
        <v>122279.90504110277</v>
      </c>
      <c r="T242" s="13">
        <f t="shared" si="63"/>
        <v>2606.515772702161</v>
      </c>
      <c r="U242" s="38">
        <f t="shared" si="56"/>
        <v>6986.6482185033092</v>
      </c>
      <c r="V242" s="37">
        <f t="shared" si="64"/>
        <v>3190.9332338779986</v>
      </c>
      <c r="W242" s="13">
        <f t="shared" si="57"/>
        <v>61139.952520551386</v>
      </c>
      <c r="X242" s="13">
        <f t="shared" si="65"/>
        <v>3444.6259829259297</v>
      </c>
      <c r="Y242" s="38">
        <f t="shared" si="58"/>
        <v>6986.6482185033092</v>
      </c>
      <c r="Z242" s="37">
        <f t="shared" si="69"/>
        <v>2078.7708296258752</v>
      </c>
      <c r="AA242" s="13">
        <f t="shared" si="66"/>
        <v>56841.209149629343</v>
      </c>
      <c r="AB242" s="13">
        <f t="shared" si="67"/>
        <v>2314.626469250893</v>
      </c>
      <c r="AC242" s="38">
        <f t="shared" si="59"/>
        <v>6986.6482185033101</v>
      </c>
      <c r="AD242" s="13" t="e">
        <f>SUM(#REF!,#REF!)</f>
        <v>#REF!</v>
      </c>
      <c r="AE242" s="103" t="e">
        <f>SUM(#REF!)</f>
        <v>#REF!</v>
      </c>
      <c r="AF242" s="13" t="e">
        <f t="shared" si="68"/>
        <v>#REF!</v>
      </c>
      <c r="AG242" s="13" t="e">
        <f>SUM(#REF!,#REF!)</f>
        <v>#REF!</v>
      </c>
    </row>
    <row r="243" spans="13:33" x14ac:dyDescent="0.2">
      <c r="M243">
        <v>242</v>
      </c>
      <c r="N243" s="37">
        <f t="shared" si="53"/>
        <v>2079.7578029187598</v>
      </c>
      <c r="O243" s="13">
        <f t="shared" si="54"/>
        <v>61703.611498036051</v>
      </c>
      <c r="P243" s="13">
        <f t="shared" si="60"/>
        <v>2334.7314041503137</v>
      </c>
      <c r="Q243" s="13">
        <f t="shared" si="61"/>
        <v>6986.6482185033092</v>
      </c>
      <c r="R243" s="37">
        <f t="shared" si="62"/>
        <v>2099.1302746062988</v>
      </c>
      <c r="S243" s="13">
        <f t="shared" si="55"/>
        <v>122279.90504110277</v>
      </c>
      <c r="T243" s="13">
        <f t="shared" si="63"/>
        <v>2604.4191384125088</v>
      </c>
      <c r="U243" s="38">
        <f t="shared" si="56"/>
        <v>6986.6482185033092</v>
      </c>
      <c r="V243" s="37">
        <f t="shared" si="64"/>
        <v>3190.9332338779986</v>
      </c>
      <c r="W243" s="13">
        <f t="shared" si="57"/>
        <v>61139.952520551386</v>
      </c>
      <c r="X243" s="13">
        <f t="shared" si="65"/>
        <v>3443.5776657811034</v>
      </c>
      <c r="Y243" s="38">
        <f t="shared" si="58"/>
        <v>6986.6482185033092</v>
      </c>
      <c r="Z243" s="37">
        <f t="shared" si="69"/>
        <v>2078.7708296258752</v>
      </c>
      <c r="AA243" s="13">
        <f t="shared" si="66"/>
        <v>56841.209149629343</v>
      </c>
      <c r="AB243" s="13">
        <f t="shared" si="67"/>
        <v>2313.6518591697982</v>
      </c>
      <c r="AC243" s="38">
        <f t="shared" si="59"/>
        <v>6986.6482185033101</v>
      </c>
      <c r="AD243" s="13" t="e">
        <f>SUM(#REF!,#REF!)</f>
        <v>#REF!</v>
      </c>
      <c r="AE243" s="103" t="e">
        <f>SUM(#REF!)</f>
        <v>#REF!</v>
      </c>
      <c r="AF243" s="13" t="e">
        <f t="shared" si="68"/>
        <v>#REF!</v>
      </c>
      <c r="AG243" s="13" t="e">
        <f>SUM(#REF!,#REF!)</f>
        <v>#REF!</v>
      </c>
    </row>
    <row r="244" spans="13:33" x14ac:dyDescent="0.2">
      <c r="M244">
        <v>243</v>
      </c>
      <c r="N244" s="37">
        <f t="shared" si="53"/>
        <v>2079.7578029187598</v>
      </c>
      <c r="O244" s="13">
        <f t="shared" si="54"/>
        <v>61703.611498036051</v>
      </c>
      <c r="P244" s="13">
        <f t="shared" si="60"/>
        <v>2333.6821300711717</v>
      </c>
      <c r="Q244" s="13">
        <f t="shared" si="61"/>
        <v>6986.6482185033092</v>
      </c>
      <c r="R244" s="37">
        <f t="shared" si="62"/>
        <v>2099.1302746062988</v>
      </c>
      <c r="S244" s="13">
        <f t="shared" si="55"/>
        <v>122279.90504110277</v>
      </c>
      <c r="T244" s="13">
        <f t="shared" si="63"/>
        <v>2602.3397603721537</v>
      </c>
      <c r="U244" s="38">
        <f t="shared" si="56"/>
        <v>6986.6482185033092</v>
      </c>
      <c r="V244" s="37">
        <f t="shared" si="64"/>
        <v>3190.9332338779986</v>
      </c>
      <c r="W244" s="13">
        <f t="shared" si="57"/>
        <v>61139.952520551386</v>
      </c>
      <c r="X244" s="13">
        <f t="shared" si="65"/>
        <v>3442.5379767609261</v>
      </c>
      <c r="Y244" s="38">
        <f t="shared" si="58"/>
        <v>6986.6482185033092</v>
      </c>
      <c r="Z244" s="37">
        <f t="shared" si="69"/>
        <v>2078.7708296258752</v>
      </c>
      <c r="AA244" s="13">
        <f t="shared" si="66"/>
        <v>56841.209149629343</v>
      </c>
      <c r="AB244" s="13">
        <f t="shared" si="67"/>
        <v>2312.685270570852</v>
      </c>
      <c r="AC244" s="38">
        <f t="shared" si="59"/>
        <v>6986.6482185033101</v>
      </c>
      <c r="AD244" s="13" t="e">
        <f>SUM(#REF!,#REF!)</f>
        <v>#REF!</v>
      </c>
      <c r="AE244" s="103" t="e">
        <f>SUM(#REF!)</f>
        <v>#REF!</v>
      </c>
      <c r="AF244" s="13" t="e">
        <f t="shared" si="68"/>
        <v>#REF!</v>
      </c>
      <c r="AG244" s="13" t="e">
        <f>SUM(#REF!,#REF!)</f>
        <v>#REF!</v>
      </c>
    </row>
    <row r="245" spans="13:33" x14ac:dyDescent="0.2">
      <c r="M245">
        <v>244</v>
      </c>
      <c r="N245" s="37">
        <f t="shared" si="53"/>
        <v>2079.7578029187598</v>
      </c>
      <c r="O245" s="13">
        <f t="shared" si="54"/>
        <v>61703.611498036051</v>
      </c>
      <c r="P245" s="13">
        <f t="shared" si="60"/>
        <v>2332.6414565992354</v>
      </c>
      <c r="Q245" s="13">
        <f t="shared" si="61"/>
        <v>6986.6482185033092</v>
      </c>
      <c r="R245" s="37">
        <f t="shared" si="62"/>
        <v>2099.1302746062988</v>
      </c>
      <c r="S245" s="13">
        <f t="shared" si="55"/>
        <v>122279.90504110277</v>
      </c>
      <c r="T245" s="13">
        <f t="shared" si="63"/>
        <v>2600.2774264140971</v>
      </c>
      <c r="U245" s="38">
        <f t="shared" si="56"/>
        <v>6986.6482185033092</v>
      </c>
      <c r="V245" s="37">
        <f t="shared" si="64"/>
        <v>3190.9332338779986</v>
      </c>
      <c r="W245" s="13">
        <f t="shared" si="57"/>
        <v>61139.952520551386</v>
      </c>
      <c r="X245" s="13">
        <f t="shared" si="65"/>
        <v>3441.5068097818976</v>
      </c>
      <c r="Y245" s="38">
        <f t="shared" si="58"/>
        <v>6986.6482185033092</v>
      </c>
      <c r="Z245" s="37">
        <f t="shared" si="69"/>
        <v>2078.7708296258752</v>
      </c>
      <c r="AA245" s="13">
        <f t="shared" si="66"/>
        <v>56841.209149629343</v>
      </c>
      <c r="AB245" s="13">
        <f t="shared" si="67"/>
        <v>2311.726604829274</v>
      </c>
      <c r="AC245" s="38">
        <f t="shared" si="59"/>
        <v>6986.6482185033101</v>
      </c>
      <c r="AD245" s="13" t="e">
        <f>SUM(#REF!,#REF!)</f>
        <v>#REF!</v>
      </c>
      <c r="AE245" s="103" t="e">
        <f>SUM(#REF!)</f>
        <v>#REF!</v>
      </c>
      <c r="AF245" s="13" t="e">
        <f t="shared" si="68"/>
        <v>#REF!</v>
      </c>
      <c r="AG245" s="13" t="e">
        <f>SUM(#REF!,#REF!)</f>
        <v>#REF!</v>
      </c>
    </row>
    <row r="246" spans="13:33" x14ac:dyDescent="0.2">
      <c r="M246">
        <v>245</v>
      </c>
      <c r="N246" s="37">
        <f t="shared" si="53"/>
        <v>2079.7578029187598</v>
      </c>
      <c r="O246" s="13">
        <f t="shared" si="54"/>
        <v>61703.611498036051</v>
      </c>
      <c r="P246" s="13">
        <f t="shared" si="60"/>
        <v>2331.6092784209477</v>
      </c>
      <c r="Q246" s="13">
        <f t="shared" si="61"/>
        <v>6986.6482185033092</v>
      </c>
      <c r="R246" s="37">
        <f t="shared" si="62"/>
        <v>2099.1302746062988</v>
      </c>
      <c r="S246" s="13">
        <f t="shared" si="55"/>
        <v>122279.90504110277</v>
      </c>
      <c r="T246" s="13">
        <f t="shared" si="63"/>
        <v>2598.2319278352898</v>
      </c>
      <c r="U246" s="38">
        <f t="shared" si="56"/>
        <v>6986.6482185033092</v>
      </c>
      <c r="V246" s="37">
        <f t="shared" si="64"/>
        <v>3190.9332338779986</v>
      </c>
      <c r="W246" s="13">
        <f t="shared" si="57"/>
        <v>61139.952520551386</v>
      </c>
      <c r="X246" s="13">
        <f t="shared" si="65"/>
        <v>3440.4840604924939</v>
      </c>
      <c r="Y246" s="38">
        <f t="shared" si="58"/>
        <v>6986.6482185033092</v>
      </c>
      <c r="Z246" s="37">
        <f t="shared" si="69"/>
        <v>2078.7708296258752</v>
      </c>
      <c r="AA246" s="13">
        <f t="shared" si="66"/>
        <v>56841.209149629343</v>
      </c>
      <c r="AB246" s="13">
        <f t="shared" si="67"/>
        <v>2310.7757649304849</v>
      </c>
      <c r="AC246" s="38">
        <f t="shared" si="59"/>
        <v>6986.6482185033101</v>
      </c>
      <c r="AD246" s="13" t="e">
        <f>SUM(#REF!,#REF!)</f>
        <v>#REF!</v>
      </c>
      <c r="AE246" s="103" t="e">
        <f>SUM(#REF!)</f>
        <v>#REF!</v>
      </c>
      <c r="AF246" s="13" t="e">
        <f t="shared" si="68"/>
        <v>#REF!</v>
      </c>
      <c r="AG246" s="13" t="e">
        <f>SUM(#REF!,#REF!)</f>
        <v>#REF!</v>
      </c>
    </row>
    <row r="247" spans="13:33" x14ac:dyDescent="0.2">
      <c r="M247">
        <v>246</v>
      </c>
      <c r="N247" s="37">
        <f t="shared" si="53"/>
        <v>2079.7578029187598</v>
      </c>
      <c r="O247" s="13">
        <f t="shared" si="54"/>
        <v>61703.611498036051</v>
      </c>
      <c r="P247" s="13">
        <f t="shared" si="60"/>
        <v>2330.5854919351664</v>
      </c>
      <c r="Q247" s="13">
        <f t="shared" si="61"/>
        <v>6986.6482185033092</v>
      </c>
      <c r="R247" s="37">
        <f t="shared" si="62"/>
        <v>2099.1302746062988</v>
      </c>
      <c r="S247" s="13">
        <f t="shared" si="55"/>
        <v>122279.90504110277</v>
      </c>
      <c r="T247" s="13">
        <f t="shared" si="63"/>
        <v>2596.2030593262289</v>
      </c>
      <c r="U247" s="38">
        <f t="shared" si="56"/>
        <v>6986.6482185033092</v>
      </c>
      <c r="V247" s="37">
        <f t="shared" si="64"/>
        <v>3190.9332338779986</v>
      </c>
      <c r="W247" s="13">
        <f t="shared" si="57"/>
        <v>61139.952520551386</v>
      </c>
      <c r="X247" s="13">
        <f t="shared" si="65"/>
        <v>3439.4696262379634</v>
      </c>
      <c r="Y247" s="38">
        <f t="shared" si="58"/>
        <v>6986.6482185033092</v>
      </c>
      <c r="Z247" s="37">
        <f t="shared" si="69"/>
        <v>2078.7708296258752</v>
      </c>
      <c r="AA247" s="13">
        <f t="shared" si="66"/>
        <v>56841.209149629343</v>
      </c>
      <c r="AB247" s="13">
        <f t="shared" si="67"/>
        <v>2309.8326554373766</v>
      </c>
      <c r="AC247" s="38">
        <f t="shared" si="59"/>
        <v>6986.6482185033101</v>
      </c>
      <c r="AD247" s="13" t="e">
        <f>SUM(#REF!,#REF!)</f>
        <v>#REF!</v>
      </c>
      <c r="AE247" s="103" t="e">
        <f>SUM(#REF!)</f>
        <v>#REF!</v>
      </c>
      <c r="AF247" s="13" t="e">
        <f t="shared" si="68"/>
        <v>#REF!</v>
      </c>
      <c r="AG247" s="13" t="e">
        <f>SUM(#REF!,#REF!)</f>
        <v>#REF!</v>
      </c>
    </row>
    <row r="248" spans="13:33" x14ac:dyDescent="0.2">
      <c r="M248">
        <v>247</v>
      </c>
      <c r="N248" s="37">
        <f t="shared" si="53"/>
        <v>2079.7578029187598</v>
      </c>
      <c r="O248" s="13">
        <f t="shared" si="54"/>
        <v>61703.611498036051</v>
      </c>
      <c r="P248" s="13">
        <f t="shared" si="60"/>
        <v>2329.5699952185009</v>
      </c>
      <c r="Q248" s="13">
        <f t="shared" si="61"/>
        <v>6986.6482185033092</v>
      </c>
      <c r="R248" s="37">
        <f t="shared" si="62"/>
        <v>2099.1302746062988</v>
      </c>
      <c r="S248" s="13">
        <f t="shared" si="55"/>
        <v>122279.90504110277</v>
      </c>
      <c r="T248" s="13">
        <f t="shared" si="63"/>
        <v>2594.1906189022616</v>
      </c>
      <c r="U248" s="38">
        <f t="shared" si="56"/>
        <v>6986.6482185033092</v>
      </c>
      <c r="V248" s="37">
        <f t="shared" si="64"/>
        <v>3190.9332338779986</v>
      </c>
      <c r="W248" s="13">
        <f t="shared" si="57"/>
        <v>61139.952520551386</v>
      </c>
      <c r="X248" s="13">
        <f t="shared" si="65"/>
        <v>3438.46340602598</v>
      </c>
      <c r="Y248" s="38">
        <f t="shared" si="58"/>
        <v>6986.6482185033092</v>
      </c>
      <c r="Z248" s="37">
        <f t="shared" si="69"/>
        <v>2078.7708296258752</v>
      </c>
      <c r="AA248" s="13">
        <f t="shared" si="66"/>
        <v>56841.209149629343</v>
      </c>
      <c r="AB248" s="13">
        <f t="shared" si="67"/>
        <v>2308.8971824583828</v>
      </c>
      <c r="AC248" s="38">
        <f t="shared" si="59"/>
        <v>6986.6482185033101</v>
      </c>
      <c r="AD248" s="13" t="e">
        <f>SUM(#REF!,#REF!)</f>
        <v>#REF!</v>
      </c>
      <c r="AE248" s="103" t="e">
        <f>SUM(#REF!)</f>
        <v>#REF!</v>
      </c>
      <c r="AF248" s="13" t="e">
        <f t="shared" si="68"/>
        <v>#REF!</v>
      </c>
      <c r="AG248" s="13" t="e">
        <f>SUM(#REF!,#REF!)</f>
        <v>#REF!</v>
      </c>
    </row>
    <row r="249" spans="13:33" x14ac:dyDescent="0.2">
      <c r="M249">
        <v>248</v>
      </c>
      <c r="N249" s="37">
        <f t="shared" si="53"/>
        <v>2079.7578029187598</v>
      </c>
      <c r="O249" s="13">
        <f t="shared" si="54"/>
        <v>61703.611498036051</v>
      </c>
      <c r="P249" s="13">
        <f t="shared" si="60"/>
        <v>2328.5626879914857</v>
      </c>
      <c r="Q249" s="13">
        <f t="shared" si="61"/>
        <v>6986.6482185033092</v>
      </c>
      <c r="R249" s="37">
        <f t="shared" si="62"/>
        <v>2099.1302746062988</v>
      </c>
      <c r="S249" s="13">
        <f t="shared" si="55"/>
        <v>122279.90504110277</v>
      </c>
      <c r="T249" s="13">
        <f t="shared" si="63"/>
        <v>2592.1944078365518</v>
      </c>
      <c r="U249" s="38">
        <f t="shared" si="56"/>
        <v>6986.6482185033092</v>
      </c>
      <c r="V249" s="37">
        <f t="shared" si="64"/>
        <v>3190.9332338779986</v>
      </c>
      <c r="W249" s="13">
        <f t="shared" si="57"/>
        <v>61139.952520551386</v>
      </c>
      <c r="X249" s="13">
        <f t="shared" si="65"/>
        <v>3437.4653004931251</v>
      </c>
      <c r="Y249" s="38">
        <f t="shared" si="58"/>
        <v>6986.6482185033092</v>
      </c>
      <c r="Z249" s="37">
        <f t="shared" si="69"/>
        <v>2078.7708296258752</v>
      </c>
      <c r="AA249" s="13">
        <f t="shared" si="66"/>
        <v>56841.209149629343</v>
      </c>
      <c r="AB249" s="13">
        <f t="shared" si="67"/>
        <v>2307.9692536163161</v>
      </c>
      <c r="AC249" s="38">
        <f t="shared" si="59"/>
        <v>6986.6482185033101</v>
      </c>
      <c r="AD249" s="13" t="e">
        <f>SUM(#REF!,#REF!)</f>
        <v>#REF!</v>
      </c>
      <c r="AE249" s="103" t="e">
        <f>SUM(#REF!)</f>
        <v>#REF!</v>
      </c>
      <c r="AF249" s="13" t="e">
        <f t="shared" si="68"/>
        <v>#REF!</v>
      </c>
      <c r="AG249" s="13" t="e">
        <f>SUM(#REF!,#REF!)</f>
        <v>#REF!</v>
      </c>
    </row>
    <row r="250" spans="13:33" x14ac:dyDescent="0.2">
      <c r="M250">
        <v>249</v>
      </c>
      <c r="N250" s="37">
        <f t="shared" si="53"/>
        <v>2079.7578029187598</v>
      </c>
      <c r="O250" s="13">
        <f t="shared" si="54"/>
        <v>61703.611498036051</v>
      </c>
      <c r="P250" s="13">
        <f t="shared" si="60"/>
        <v>2327.5634715855713</v>
      </c>
      <c r="Q250" s="13">
        <f t="shared" si="61"/>
        <v>6986.6482185033092</v>
      </c>
      <c r="R250" s="37">
        <f t="shared" si="62"/>
        <v>2099.1302746062988</v>
      </c>
      <c r="S250" s="13">
        <f t="shared" si="55"/>
        <v>122279.90504110277</v>
      </c>
      <c r="T250" s="13">
        <f t="shared" si="63"/>
        <v>2590.2142305946636</v>
      </c>
      <c r="U250" s="38">
        <f t="shared" si="56"/>
        <v>6986.6482185033092</v>
      </c>
      <c r="V250" s="37">
        <f t="shared" si="64"/>
        <v>3190.9332338779986</v>
      </c>
      <c r="W250" s="13">
        <f t="shared" si="57"/>
        <v>61139.952520551386</v>
      </c>
      <c r="X250" s="13">
        <f t="shared" si="65"/>
        <v>3436.4752118721808</v>
      </c>
      <c r="Y250" s="38">
        <f t="shared" si="58"/>
        <v>6986.6482185033092</v>
      </c>
      <c r="Z250" s="37">
        <f t="shared" si="69"/>
        <v>2078.7708296258752</v>
      </c>
      <c r="AA250" s="13">
        <f t="shared" si="66"/>
        <v>56841.209149629343</v>
      </c>
      <c r="AB250" s="13">
        <f t="shared" si="67"/>
        <v>2307.048778017961</v>
      </c>
      <c r="AC250" s="38">
        <f t="shared" si="59"/>
        <v>6986.6482185033101</v>
      </c>
      <c r="AD250" s="13" t="e">
        <f>SUM(#REF!,#REF!)</f>
        <v>#REF!</v>
      </c>
      <c r="AE250" s="103" t="e">
        <f>SUM(#REF!)</f>
        <v>#REF!</v>
      </c>
      <c r="AF250" s="13" t="e">
        <f t="shared" si="68"/>
        <v>#REF!</v>
      </c>
      <c r="AG250" s="13" t="e">
        <f>SUM(#REF!,#REF!)</f>
        <v>#REF!</v>
      </c>
    </row>
    <row r="251" spans="13:33" x14ac:dyDescent="0.2">
      <c r="M251">
        <v>250</v>
      </c>
      <c r="N251" s="37">
        <f t="shared" si="53"/>
        <v>2079.7578029187598</v>
      </c>
      <c r="O251" s="13">
        <f t="shared" si="54"/>
        <v>61703.611498036051</v>
      </c>
      <c r="P251" s="13">
        <f t="shared" si="60"/>
        <v>2326.5722489109039</v>
      </c>
      <c r="Q251" s="13">
        <f t="shared" si="61"/>
        <v>6986.6482185033092</v>
      </c>
      <c r="R251" s="37">
        <f t="shared" si="62"/>
        <v>2099.1302746062988</v>
      </c>
      <c r="S251" s="13">
        <f t="shared" si="55"/>
        <v>122279.90504110277</v>
      </c>
      <c r="T251" s="13">
        <f t="shared" si="63"/>
        <v>2588.2498947707099</v>
      </c>
      <c r="U251" s="38">
        <f t="shared" si="56"/>
        <v>6986.6482185033092</v>
      </c>
      <c r="V251" s="37">
        <f t="shared" si="64"/>
        <v>3190.9332338779986</v>
      </c>
      <c r="W251" s="13">
        <f t="shared" si="57"/>
        <v>61139.952520551386</v>
      </c>
      <c r="X251" s="13">
        <f t="shared" si="65"/>
        <v>3435.493043960204</v>
      </c>
      <c r="Y251" s="38">
        <f t="shared" si="58"/>
        <v>6986.6482185033092</v>
      </c>
      <c r="Z251" s="37">
        <f t="shared" si="69"/>
        <v>2078.7708296258752</v>
      </c>
      <c r="AA251" s="13">
        <f t="shared" si="66"/>
        <v>56841.209149629343</v>
      </c>
      <c r="AB251" s="13">
        <f t="shared" si="67"/>
        <v>2306.1356662243925</v>
      </c>
      <c r="AC251" s="38">
        <f t="shared" si="59"/>
        <v>6986.6482185033101</v>
      </c>
      <c r="AD251" s="13" t="e">
        <f>SUM(#REF!,#REF!)</f>
        <v>#REF!</v>
      </c>
      <c r="AE251" s="103" t="e">
        <f>SUM(#REF!)</f>
        <v>#REF!</v>
      </c>
      <c r="AF251" s="13" t="e">
        <f t="shared" si="68"/>
        <v>#REF!</v>
      </c>
      <c r="AG251" s="13" t="e">
        <f>SUM(#REF!,#REF!)</f>
        <v>#REF!</v>
      </c>
    </row>
    <row r="252" spans="13:33" x14ac:dyDescent="0.2">
      <c r="M252">
        <v>251</v>
      </c>
      <c r="N252" s="37">
        <f t="shared" si="53"/>
        <v>2079.7578029187598</v>
      </c>
      <c r="O252" s="13">
        <f t="shared" si="54"/>
        <v>61703.611498036051</v>
      </c>
      <c r="P252" s="13">
        <f t="shared" si="60"/>
        <v>2325.5889244248797</v>
      </c>
      <c r="Q252" s="13">
        <f t="shared" si="61"/>
        <v>6986.6482185033092</v>
      </c>
      <c r="R252" s="37">
        <f t="shared" si="62"/>
        <v>2099.1302746062988</v>
      </c>
      <c r="S252" s="13">
        <f t="shared" si="55"/>
        <v>122279.90504110277</v>
      </c>
      <c r="T252" s="13">
        <f t="shared" si="63"/>
        <v>2586.3012110250347</v>
      </c>
      <c r="U252" s="38">
        <f t="shared" si="56"/>
        <v>6986.6482185033092</v>
      </c>
      <c r="V252" s="37">
        <f t="shared" si="64"/>
        <v>3190.9332338779986</v>
      </c>
      <c r="W252" s="13">
        <f t="shared" si="57"/>
        <v>61139.952520551386</v>
      </c>
      <c r="X252" s="13">
        <f t="shared" si="65"/>
        <v>3434.5187020873668</v>
      </c>
      <c r="Y252" s="38">
        <f t="shared" si="58"/>
        <v>6986.6482185033092</v>
      </c>
      <c r="Z252" s="37">
        <f t="shared" si="69"/>
        <v>2078.7708296258752</v>
      </c>
      <c r="AA252" s="13">
        <f t="shared" si="66"/>
        <v>56841.209149629343</v>
      </c>
      <c r="AB252" s="13">
        <f t="shared" si="67"/>
        <v>2305.2298302220079</v>
      </c>
      <c r="AC252" s="38">
        <f t="shared" si="59"/>
        <v>6986.6482185033101</v>
      </c>
      <c r="AD252" s="13" t="e">
        <f>SUM(#REF!,#REF!)</f>
        <v>#REF!</v>
      </c>
      <c r="AE252" s="103" t="e">
        <f>SUM(#REF!)</f>
        <v>#REF!</v>
      </c>
      <c r="AF252" s="13" t="e">
        <f t="shared" si="68"/>
        <v>#REF!</v>
      </c>
      <c r="AG252" s="13" t="e">
        <f>SUM(#REF!,#REF!)</f>
        <v>#REF!</v>
      </c>
    </row>
    <row r="253" spans="13:33" x14ac:dyDescent="0.2">
      <c r="M253">
        <v>252</v>
      </c>
      <c r="N253" s="37">
        <f t="shared" si="53"/>
        <v>2079.7578029187598</v>
      </c>
      <c r="O253" s="13">
        <f t="shared" si="54"/>
        <v>61703.611498036051</v>
      </c>
      <c r="P253" s="13">
        <f t="shared" si="60"/>
        <v>2324.6134041014425</v>
      </c>
      <c r="Q253" s="13">
        <f t="shared" si="61"/>
        <v>6986.6482185033092</v>
      </c>
      <c r="R253" s="37">
        <f t="shared" si="62"/>
        <v>2099.1302746062988</v>
      </c>
      <c r="S253" s="13">
        <f t="shared" si="55"/>
        <v>122279.90504110277</v>
      </c>
      <c r="T253" s="13">
        <f t="shared" si="63"/>
        <v>2584.3679930233734</v>
      </c>
      <c r="U253" s="38">
        <f t="shared" si="56"/>
        <v>6986.6482185033092</v>
      </c>
      <c r="V253" s="37">
        <f t="shared" si="64"/>
        <v>3190.9332338779986</v>
      </c>
      <c r="W253" s="13">
        <f t="shared" si="57"/>
        <v>61139.952520551386</v>
      </c>
      <c r="X253" s="13">
        <f t="shared" si="65"/>
        <v>3433.5520930865359</v>
      </c>
      <c r="Y253" s="38">
        <f t="shared" si="58"/>
        <v>6986.6482185033092</v>
      </c>
      <c r="Z253" s="37">
        <f t="shared" si="69"/>
        <v>2078.7708296258752</v>
      </c>
      <c r="AA253" s="13">
        <f t="shared" si="66"/>
        <v>56841.209149629343</v>
      </c>
      <c r="AB253" s="13">
        <f t="shared" si="67"/>
        <v>2304.3311833942457</v>
      </c>
      <c r="AC253" s="38">
        <f t="shared" si="59"/>
        <v>6986.6482185033101</v>
      </c>
      <c r="AD253" s="13" t="e">
        <f>SUM(#REF!,#REF!)</f>
        <v>#REF!</v>
      </c>
      <c r="AE253" s="103" t="e">
        <f>SUM(#REF!)</f>
        <v>#REF!</v>
      </c>
      <c r="AF253" s="13" t="e">
        <f t="shared" si="68"/>
        <v>#REF!</v>
      </c>
      <c r="AG253" s="13" t="e">
        <f>SUM(#REF!,#REF!)</f>
        <v>#REF!</v>
      </c>
    </row>
    <row r="254" spans="13:33" x14ac:dyDescent="0.2">
      <c r="M254">
        <v>253</v>
      </c>
      <c r="N254" s="37">
        <f t="shared" si="53"/>
        <v>2079.7578029187598</v>
      </c>
      <c r="O254" s="13">
        <f t="shared" si="54"/>
        <v>61703.611498036051</v>
      </c>
      <c r="P254" s="13">
        <f t="shared" si="60"/>
        <v>2323.6455954011158</v>
      </c>
      <c r="Q254" s="13">
        <f t="shared" si="61"/>
        <v>6986.6482185033092</v>
      </c>
      <c r="R254" s="37">
        <f t="shared" si="62"/>
        <v>2099.1302746062988</v>
      </c>
      <c r="S254" s="13">
        <f t="shared" si="55"/>
        <v>122279.90504110277</v>
      </c>
      <c r="T254" s="13">
        <f t="shared" si="63"/>
        <v>2582.4500573774558</v>
      </c>
      <c r="U254" s="38">
        <f t="shared" si="56"/>
        <v>6986.6482185033092</v>
      </c>
      <c r="V254" s="37">
        <f t="shared" si="64"/>
        <v>3190.9332338779986</v>
      </c>
      <c r="W254" s="13">
        <f t="shared" si="57"/>
        <v>61139.952520551386</v>
      </c>
      <c r="X254" s="13">
        <f t="shared" si="65"/>
        <v>3432.5931252635773</v>
      </c>
      <c r="Y254" s="38">
        <f t="shared" si="58"/>
        <v>6986.6482185033092</v>
      </c>
      <c r="Z254" s="37">
        <f t="shared" si="69"/>
        <v>2078.7708296258752</v>
      </c>
      <c r="AA254" s="13">
        <f t="shared" si="66"/>
        <v>56841.209149629343</v>
      </c>
      <c r="AB254" s="13">
        <f t="shared" si="67"/>
        <v>2303.4396404939753</v>
      </c>
      <c r="AC254" s="38">
        <f t="shared" si="59"/>
        <v>6986.6482185033101</v>
      </c>
      <c r="AD254" s="13" t="e">
        <f>SUM(#REF!,#REF!)</f>
        <v>#REF!</v>
      </c>
      <c r="AE254" s="103" t="e">
        <f>SUM(#REF!)</f>
        <v>#REF!</v>
      </c>
      <c r="AF254" s="13" t="e">
        <f t="shared" si="68"/>
        <v>#REF!</v>
      </c>
      <c r="AG254" s="13" t="e">
        <f>SUM(#REF!,#REF!)</f>
        <v>#REF!</v>
      </c>
    </row>
    <row r="255" spans="13:33" x14ac:dyDescent="0.2">
      <c r="M255">
        <v>254</v>
      </c>
      <c r="N255" s="37">
        <f t="shared" si="53"/>
        <v>2079.7578029187598</v>
      </c>
      <c r="O255" s="13">
        <f t="shared" si="54"/>
        <v>61703.611498036051</v>
      </c>
      <c r="P255" s="13">
        <f t="shared" si="60"/>
        <v>2322.6854072417364</v>
      </c>
      <c r="Q255" s="13">
        <f t="shared" si="61"/>
        <v>6986.6482185033092</v>
      </c>
      <c r="R255" s="37">
        <f t="shared" si="62"/>
        <v>2099.1302746062988</v>
      </c>
      <c r="S255" s="13">
        <f t="shared" si="55"/>
        <v>122279.90504110277</v>
      </c>
      <c r="T255" s="13">
        <f t="shared" si="63"/>
        <v>2580.5472235870184</v>
      </c>
      <c r="U255" s="38">
        <f t="shared" si="56"/>
        <v>6986.6482185033092</v>
      </c>
      <c r="V255" s="37">
        <f t="shared" si="64"/>
        <v>3190.9332338779986</v>
      </c>
      <c r="W255" s="13">
        <f t="shared" si="57"/>
        <v>61139.952520551386</v>
      </c>
      <c r="X255" s="13">
        <f t="shared" si="65"/>
        <v>3431.6417083683582</v>
      </c>
      <c r="Y255" s="38">
        <f t="shared" si="58"/>
        <v>6986.6482185033092</v>
      </c>
      <c r="Z255" s="37">
        <f t="shared" si="69"/>
        <v>2078.7708296258752</v>
      </c>
      <c r="AA255" s="13">
        <f t="shared" si="66"/>
        <v>56841.209149629343</v>
      </c>
      <c r="AB255" s="13">
        <f t="shared" si="67"/>
        <v>2302.5551176165418</v>
      </c>
      <c r="AC255" s="38">
        <f t="shared" si="59"/>
        <v>6986.6482185033101</v>
      </c>
      <c r="AD255" s="13" t="e">
        <f>SUM(#REF!,#REF!)</f>
        <v>#REF!</v>
      </c>
      <c r="AE255" s="103" t="e">
        <f>SUM(#REF!)</f>
        <v>#REF!</v>
      </c>
      <c r="AF255" s="13" t="e">
        <f t="shared" si="68"/>
        <v>#REF!</v>
      </c>
      <c r="AG255" s="13" t="e">
        <f>SUM(#REF!,#REF!)</f>
        <v>#REF!</v>
      </c>
    </row>
    <row r="256" spans="13:33" x14ac:dyDescent="0.2">
      <c r="M256">
        <v>255</v>
      </c>
      <c r="N256" s="37">
        <f t="shared" si="53"/>
        <v>2079.7578029187598</v>
      </c>
      <c r="O256" s="13">
        <f t="shared" si="54"/>
        <v>61703.611498036051</v>
      </c>
      <c r="P256" s="13">
        <f t="shared" si="60"/>
        <v>2321.7327499698818</v>
      </c>
      <c r="Q256" s="13">
        <f t="shared" si="61"/>
        <v>6986.6482185033092</v>
      </c>
      <c r="R256" s="37">
        <f t="shared" si="62"/>
        <v>2099.1302746062988</v>
      </c>
      <c r="S256" s="13">
        <f t="shared" si="55"/>
        <v>122279.90504110277</v>
      </c>
      <c r="T256" s="13">
        <f t="shared" si="63"/>
        <v>2578.6593139831725</v>
      </c>
      <c r="U256" s="38">
        <f t="shared" si="56"/>
        <v>6986.6482185033092</v>
      </c>
      <c r="V256" s="37">
        <f t="shared" si="64"/>
        <v>3190.9332338779986</v>
      </c>
      <c r="W256" s="13">
        <f t="shared" si="57"/>
        <v>61139.952520551386</v>
      </c>
      <c r="X256" s="13">
        <f t="shared" si="65"/>
        <v>3430.6977535664355</v>
      </c>
      <c r="Y256" s="38">
        <f t="shared" si="58"/>
        <v>6986.6482185033092</v>
      </c>
      <c r="Z256" s="37">
        <f t="shared" si="69"/>
        <v>2078.7708296258752</v>
      </c>
      <c r="AA256" s="13">
        <f t="shared" si="66"/>
        <v>56841.209149629343</v>
      </c>
      <c r="AB256" s="13">
        <f t="shared" si="67"/>
        <v>2301.6775321734413</v>
      </c>
      <c r="AC256" s="38">
        <f t="shared" si="59"/>
        <v>6986.6482185033101</v>
      </c>
      <c r="AD256" s="13" t="e">
        <f>SUM(#REF!,#REF!)</f>
        <v>#REF!</v>
      </c>
      <c r="AE256" s="103" t="e">
        <f>SUM(#REF!)</f>
        <v>#REF!</v>
      </c>
      <c r="AF256" s="13" t="e">
        <f t="shared" si="68"/>
        <v>#REF!</v>
      </c>
      <c r="AG256" s="13" t="e">
        <f>SUM(#REF!,#REF!)</f>
        <v>#REF!</v>
      </c>
    </row>
    <row r="257" spans="13:33" x14ac:dyDescent="0.2">
      <c r="M257">
        <v>256</v>
      </c>
      <c r="N257" s="37">
        <f t="shared" si="53"/>
        <v>2079.7578029187598</v>
      </c>
      <c r="O257" s="13">
        <f t="shared" si="54"/>
        <v>61703.611498036051</v>
      </c>
      <c r="P257" s="13">
        <f t="shared" si="60"/>
        <v>2320.7875353329632</v>
      </c>
      <c r="Q257" s="13">
        <f t="shared" si="61"/>
        <v>6986.6482185033092</v>
      </c>
      <c r="R257" s="37">
        <f t="shared" si="62"/>
        <v>2099.1302746062988</v>
      </c>
      <c r="S257" s="13">
        <f t="shared" si="55"/>
        <v>122279.90504110277</v>
      </c>
      <c r="T257" s="13">
        <f t="shared" si="63"/>
        <v>2576.7861536731066</v>
      </c>
      <c r="U257" s="38">
        <f t="shared" si="56"/>
        <v>6986.6482185033092</v>
      </c>
      <c r="V257" s="37">
        <f t="shared" si="64"/>
        <v>3190.9332338779986</v>
      </c>
      <c r="W257" s="13">
        <f t="shared" si="57"/>
        <v>61139.952520551386</v>
      </c>
      <c r="X257" s="13">
        <f t="shared" si="65"/>
        <v>3429.7611734114025</v>
      </c>
      <c r="Y257" s="38">
        <f t="shared" si="58"/>
        <v>6986.6482185033092</v>
      </c>
      <c r="Z257" s="37">
        <f t="shared" si="69"/>
        <v>2078.7708296258752</v>
      </c>
      <c r="AA257" s="13">
        <f t="shared" si="66"/>
        <v>56841.209149629343</v>
      </c>
      <c r="AB257" s="13">
        <f t="shared" si="67"/>
        <v>2300.8068028666148</v>
      </c>
      <c r="AC257" s="38">
        <f t="shared" si="59"/>
        <v>6986.6482185033101</v>
      </c>
      <c r="AD257" s="13" t="e">
        <f>SUM(#REF!,#REF!)</f>
        <v>#REF!</v>
      </c>
      <c r="AE257" s="103" t="e">
        <f>SUM(#REF!)</f>
        <v>#REF!</v>
      </c>
      <c r="AF257" s="13" t="e">
        <f t="shared" si="68"/>
        <v>#REF!</v>
      </c>
      <c r="AG257" s="13" t="e">
        <f>SUM(#REF!,#REF!)</f>
        <v>#REF!</v>
      </c>
    </row>
    <row r="258" spans="13:33" x14ac:dyDescent="0.2">
      <c r="M258">
        <v>257</v>
      </c>
      <c r="N258" s="37">
        <f t="shared" ref="N258:N321" si="70">SUM($B$9:$B$13)</f>
        <v>2079.7578029187598</v>
      </c>
      <c r="O258" s="13">
        <f t="shared" ref="O258:O321" si="71">SUM($B$7:$B$8)</f>
        <v>61703.611498036051</v>
      </c>
      <c r="P258" s="13">
        <f t="shared" si="60"/>
        <v>2319.8496764519741</v>
      </c>
      <c r="Q258" s="13">
        <f t="shared" si="61"/>
        <v>6986.6482185033092</v>
      </c>
      <c r="R258" s="37">
        <f t="shared" si="62"/>
        <v>2099.1302746062988</v>
      </c>
      <c r="S258" s="13">
        <f t="shared" ref="S258:S321" si="72">SUM($C$7:$C$8)</f>
        <v>122279.90504110277</v>
      </c>
      <c r="T258" s="13">
        <f t="shared" si="63"/>
        <v>2574.9275704860761</v>
      </c>
      <c r="U258" s="38">
        <f t="shared" ref="U258:U321" si="73">SUM($C$9:$C$10,$C$13:$C$14)</f>
        <v>6986.6482185033092</v>
      </c>
      <c r="V258" s="37">
        <f t="shared" si="64"/>
        <v>3190.9332338779986</v>
      </c>
      <c r="W258" s="13">
        <f t="shared" ref="W258:W321" si="74">SUM($D$7:$D$8)</f>
        <v>61139.952520551386</v>
      </c>
      <c r="X258" s="13">
        <f t="shared" si="65"/>
        <v>3428.8318818178873</v>
      </c>
      <c r="Y258" s="38">
        <f t="shared" ref="Y258:Y321" si="75">SUM($D$9:$D$10,$D$13:$D$14)</f>
        <v>6986.6482185033092</v>
      </c>
      <c r="Z258" s="37">
        <f t="shared" si="69"/>
        <v>2078.7708296258752</v>
      </c>
      <c r="AA258" s="13">
        <f t="shared" si="66"/>
        <v>56841.209149629343</v>
      </c>
      <c r="AB258" s="13">
        <f t="shared" si="67"/>
        <v>2299.9428496633436</v>
      </c>
      <c r="AC258" s="38">
        <f t="shared" ref="AC258:AC321" si="76">SUM($E$9:$E$10,$E$13:$E$14)</f>
        <v>6986.6482185033101</v>
      </c>
      <c r="AD258" s="13" t="e">
        <f>SUM(#REF!,#REF!)</f>
        <v>#REF!</v>
      </c>
      <c r="AE258" s="103" t="e">
        <f>SUM(#REF!)</f>
        <v>#REF!</v>
      </c>
      <c r="AF258" s="13" t="e">
        <f t="shared" si="68"/>
        <v>#REF!</v>
      </c>
      <c r="AG258" s="13" t="e">
        <f>SUM(#REF!,#REF!)</f>
        <v>#REF!</v>
      </c>
    </row>
    <row r="259" spans="13:33" x14ac:dyDescent="0.2">
      <c r="M259">
        <v>258</v>
      </c>
      <c r="N259" s="37">
        <f t="shared" si="70"/>
        <v>2079.7578029187598</v>
      </c>
      <c r="O259" s="13">
        <f t="shared" si="71"/>
        <v>61703.611498036051</v>
      </c>
      <c r="P259" s="13">
        <f t="shared" ref="P259:P322" si="77">O259/$M259+N259</f>
        <v>2318.9190877948686</v>
      </c>
      <c r="Q259" s="13">
        <f t="shared" ref="Q259:Q322" si="78">SUM($B$9:$B$10,$B$13:$B$14)</f>
        <v>6986.6482185033092</v>
      </c>
      <c r="R259" s="37">
        <f t="shared" ref="R259:R322" si="79">SUM($C$9:$C$10,$C$12:$C$13)</f>
        <v>2099.1302746062988</v>
      </c>
      <c r="S259" s="13">
        <f t="shared" si="72"/>
        <v>122279.90504110277</v>
      </c>
      <c r="T259" s="13">
        <f t="shared" ref="T259:T322" si="80">S259/$M259+R259</f>
        <v>2573.0833949206508</v>
      </c>
      <c r="U259" s="38">
        <f t="shared" si="73"/>
        <v>6986.6482185033092</v>
      </c>
      <c r="V259" s="37">
        <f t="shared" ref="V259:V322" si="81">SUM($D$9:$D$10,$D$12:$D$13)</f>
        <v>3190.9332338779986</v>
      </c>
      <c r="W259" s="13">
        <f t="shared" si="74"/>
        <v>61139.952520551386</v>
      </c>
      <c r="X259" s="13">
        <f t="shared" ref="X259:X322" si="82">W259/$M259+V259</f>
        <v>3427.9097940351744</v>
      </c>
      <c r="Y259" s="38">
        <f t="shared" si="75"/>
        <v>6986.6482185033092</v>
      </c>
      <c r="Z259" s="37">
        <f t="shared" si="69"/>
        <v>2078.7708296258752</v>
      </c>
      <c r="AA259" s="13">
        <f t="shared" ref="AA259:AA322" si="83">SUM($E$7:$E$8)</f>
        <v>56841.209149629343</v>
      </c>
      <c r="AB259" s="13">
        <f t="shared" ref="AB259:AB322" si="84">AA259/$M259+Z259</f>
        <v>2299.0855937717251</v>
      </c>
      <c r="AC259" s="38">
        <f t="shared" si="76"/>
        <v>6986.6482185033101</v>
      </c>
      <c r="AD259" s="13" t="e">
        <f>SUM(#REF!,#REF!)</f>
        <v>#REF!</v>
      </c>
      <c r="AE259" s="103" t="e">
        <f>SUM(#REF!)</f>
        <v>#REF!</v>
      </c>
      <c r="AF259" s="13" t="e">
        <f t="shared" ref="AF259:AF322" si="85">AE259/$M259+AD259</f>
        <v>#REF!</v>
      </c>
      <c r="AG259" s="13" t="e">
        <f>SUM(#REF!,#REF!)</f>
        <v>#REF!</v>
      </c>
    </row>
    <row r="260" spans="13:33" x14ac:dyDescent="0.2">
      <c r="M260">
        <v>259</v>
      </c>
      <c r="N260" s="37">
        <f t="shared" si="70"/>
        <v>2079.7578029187598</v>
      </c>
      <c r="O260" s="13">
        <f t="shared" si="71"/>
        <v>61703.611498036051</v>
      </c>
      <c r="P260" s="13">
        <f t="shared" si="77"/>
        <v>2317.9956851505594</v>
      </c>
      <c r="Q260" s="13">
        <f t="shared" si="78"/>
        <v>6986.6482185033092</v>
      </c>
      <c r="R260" s="37">
        <f t="shared" si="79"/>
        <v>2099.1302746062988</v>
      </c>
      <c r="S260" s="13">
        <f t="shared" si="72"/>
        <v>122279.90504110277</v>
      </c>
      <c r="T260" s="13">
        <f t="shared" si="80"/>
        <v>2571.2534600931822</v>
      </c>
      <c r="U260" s="38">
        <f t="shared" si="73"/>
        <v>6986.6482185033092</v>
      </c>
      <c r="V260" s="37">
        <f t="shared" si="81"/>
        <v>3190.9332338779986</v>
      </c>
      <c r="W260" s="13">
        <f t="shared" si="74"/>
        <v>61139.952520551386</v>
      </c>
      <c r="X260" s="13">
        <f t="shared" si="82"/>
        <v>3426.9948266214401</v>
      </c>
      <c r="Y260" s="38">
        <f t="shared" si="75"/>
        <v>6986.6482185033092</v>
      </c>
      <c r="Z260" s="37">
        <f t="shared" ref="Z260:Z323" si="86">SUM($E$9:$E$10,$E$12:$E$13)</f>
        <v>2078.7708296258752</v>
      </c>
      <c r="AA260" s="13">
        <f t="shared" si="83"/>
        <v>56841.209149629343</v>
      </c>
      <c r="AB260" s="13">
        <f t="shared" si="84"/>
        <v>2298.2349576167221</v>
      </c>
      <c r="AC260" s="38">
        <f t="shared" si="76"/>
        <v>6986.6482185033101</v>
      </c>
      <c r="AD260" s="13" t="e">
        <f>SUM(#REF!,#REF!)</f>
        <v>#REF!</v>
      </c>
      <c r="AE260" s="103" t="e">
        <f>SUM(#REF!)</f>
        <v>#REF!</v>
      </c>
      <c r="AF260" s="13" t="e">
        <f t="shared" si="85"/>
        <v>#REF!</v>
      </c>
      <c r="AG260" s="13" t="e">
        <f>SUM(#REF!,#REF!)</f>
        <v>#REF!</v>
      </c>
    </row>
    <row r="261" spans="13:33" x14ac:dyDescent="0.2">
      <c r="M261">
        <v>260</v>
      </c>
      <c r="N261" s="37">
        <f t="shared" si="70"/>
        <v>2079.7578029187598</v>
      </c>
      <c r="O261" s="13">
        <f t="shared" si="71"/>
        <v>61703.611498036051</v>
      </c>
      <c r="P261" s="13">
        <f t="shared" si="77"/>
        <v>2317.0793856035139</v>
      </c>
      <c r="Q261" s="13">
        <f t="shared" si="78"/>
        <v>6986.6482185033092</v>
      </c>
      <c r="R261" s="37">
        <f t="shared" si="79"/>
        <v>2099.1302746062988</v>
      </c>
      <c r="S261" s="13">
        <f t="shared" si="72"/>
        <v>122279.90504110277</v>
      </c>
      <c r="T261" s="13">
        <f t="shared" si="80"/>
        <v>2569.4376016874635</v>
      </c>
      <c r="U261" s="38">
        <f t="shared" si="73"/>
        <v>6986.6482185033092</v>
      </c>
      <c r="V261" s="37">
        <f t="shared" si="81"/>
        <v>3190.9332338779986</v>
      </c>
      <c r="W261" s="13">
        <f t="shared" si="74"/>
        <v>61139.952520551386</v>
      </c>
      <c r="X261" s="13">
        <f t="shared" si="82"/>
        <v>3426.086897418581</v>
      </c>
      <c r="Y261" s="38">
        <f t="shared" si="75"/>
        <v>6986.6482185033092</v>
      </c>
      <c r="Z261" s="37">
        <f t="shared" si="86"/>
        <v>2078.7708296258752</v>
      </c>
      <c r="AA261" s="13">
        <f t="shared" si="83"/>
        <v>56841.209149629343</v>
      </c>
      <c r="AB261" s="13">
        <f t="shared" si="84"/>
        <v>2297.3908648167571</v>
      </c>
      <c r="AC261" s="38">
        <f t="shared" si="76"/>
        <v>6986.6482185033101</v>
      </c>
      <c r="AD261" s="13" t="e">
        <f>SUM(#REF!,#REF!)</f>
        <v>#REF!</v>
      </c>
      <c r="AE261" s="103" t="e">
        <f>SUM(#REF!)</f>
        <v>#REF!</v>
      </c>
      <c r="AF261" s="13" t="e">
        <f t="shared" si="85"/>
        <v>#REF!</v>
      </c>
      <c r="AG261" s="13" t="e">
        <f>SUM(#REF!,#REF!)</f>
        <v>#REF!</v>
      </c>
    </row>
    <row r="262" spans="13:33" x14ac:dyDescent="0.2">
      <c r="M262">
        <v>261</v>
      </c>
      <c r="N262" s="37">
        <f t="shared" si="70"/>
        <v>2079.7578029187598</v>
      </c>
      <c r="O262" s="13">
        <f t="shared" si="71"/>
        <v>61703.611498036051</v>
      </c>
      <c r="P262" s="13">
        <f t="shared" si="77"/>
        <v>2316.1701075089363</v>
      </c>
      <c r="Q262" s="13">
        <f t="shared" si="78"/>
        <v>6986.6482185033092</v>
      </c>
      <c r="R262" s="37">
        <f t="shared" si="79"/>
        <v>2099.1302746062988</v>
      </c>
      <c r="S262" s="13">
        <f t="shared" si="72"/>
        <v>122279.90504110277</v>
      </c>
      <c r="T262" s="13">
        <f t="shared" si="80"/>
        <v>2567.6356579055432</v>
      </c>
      <c r="U262" s="38">
        <f t="shared" si="73"/>
        <v>6986.6482185033092</v>
      </c>
      <c r="V262" s="37">
        <f t="shared" si="81"/>
        <v>3190.9332338779986</v>
      </c>
      <c r="W262" s="13">
        <f t="shared" si="74"/>
        <v>61139.952520551386</v>
      </c>
      <c r="X262" s="13">
        <f t="shared" si="82"/>
        <v>3425.1859255276208</v>
      </c>
      <c r="Y262" s="38">
        <f t="shared" si="75"/>
        <v>6986.6482185033092</v>
      </c>
      <c r="Z262" s="37">
        <f t="shared" si="86"/>
        <v>2078.7708296258752</v>
      </c>
      <c r="AA262" s="13">
        <f t="shared" si="83"/>
        <v>56841.209149629343</v>
      </c>
      <c r="AB262" s="13">
        <f t="shared" si="84"/>
        <v>2296.5532401608534</v>
      </c>
      <c r="AC262" s="38">
        <f t="shared" si="76"/>
        <v>6986.6482185033101</v>
      </c>
      <c r="AD262" s="13" t="e">
        <f>SUM(#REF!,#REF!)</f>
        <v>#REF!</v>
      </c>
      <c r="AE262" s="103" t="e">
        <f>SUM(#REF!)</f>
        <v>#REF!</v>
      </c>
      <c r="AF262" s="13" t="e">
        <f t="shared" si="85"/>
        <v>#REF!</v>
      </c>
      <c r="AG262" s="13" t="e">
        <f>SUM(#REF!,#REF!)</f>
        <v>#REF!</v>
      </c>
    </row>
    <row r="263" spans="13:33" x14ac:dyDescent="0.2">
      <c r="M263">
        <v>262</v>
      </c>
      <c r="N263" s="37">
        <f t="shared" si="70"/>
        <v>2079.7578029187598</v>
      </c>
      <c r="O263" s="13">
        <f t="shared" si="71"/>
        <v>61703.611498036051</v>
      </c>
      <c r="P263" s="13">
        <f t="shared" si="77"/>
        <v>2315.2677704685157</v>
      </c>
      <c r="Q263" s="13">
        <f t="shared" si="78"/>
        <v>6986.6482185033092</v>
      </c>
      <c r="R263" s="37">
        <f t="shared" si="79"/>
        <v>2099.1302746062988</v>
      </c>
      <c r="S263" s="13">
        <f t="shared" si="72"/>
        <v>122279.90504110277</v>
      </c>
      <c r="T263" s="13">
        <f t="shared" si="80"/>
        <v>2565.8474694196684</v>
      </c>
      <c r="U263" s="38">
        <f t="shared" si="73"/>
        <v>6986.6482185033092</v>
      </c>
      <c r="V263" s="37">
        <f t="shared" si="81"/>
        <v>3190.9332338779986</v>
      </c>
      <c r="W263" s="13">
        <f t="shared" si="74"/>
        <v>61139.952520551386</v>
      </c>
      <c r="X263" s="13">
        <f t="shared" si="82"/>
        <v>3424.2918312846832</v>
      </c>
      <c r="Y263" s="38">
        <f t="shared" si="75"/>
        <v>6986.6482185033092</v>
      </c>
      <c r="Z263" s="37">
        <f t="shared" si="86"/>
        <v>2078.7708296258752</v>
      </c>
      <c r="AA263" s="13">
        <f t="shared" si="83"/>
        <v>56841.209149629343</v>
      </c>
      <c r="AB263" s="13">
        <f t="shared" si="84"/>
        <v>2295.7220095862926</v>
      </c>
      <c r="AC263" s="38">
        <f t="shared" si="76"/>
        <v>6986.6482185033101</v>
      </c>
      <c r="AD263" s="13" t="e">
        <f>SUM(#REF!,#REF!)</f>
        <v>#REF!</v>
      </c>
      <c r="AE263" s="103" t="e">
        <f>SUM(#REF!)</f>
        <v>#REF!</v>
      </c>
      <c r="AF263" s="13" t="e">
        <f t="shared" si="85"/>
        <v>#REF!</v>
      </c>
      <c r="AG263" s="13" t="e">
        <f>SUM(#REF!,#REF!)</f>
        <v>#REF!</v>
      </c>
    </row>
    <row r="264" spans="13:33" x14ac:dyDescent="0.2">
      <c r="M264">
        <v>263</v>
      </c>
      <c r="N264" s="37">
        <f t="shared" si="70"/>
        <v>2079.7578029187598</v>
      </c>
      <c r="O264" s="13">
        <f t="shared" si="71"/>
        <v>61703.611498036051</v>
      </c>
      <c r="P264" s="13">
        <f t="shared" si="77"/>
        <v>2314.3722953067295</v>
      </c>
      <c r="Q264" s="13">
        <f t="shared" si="78"/>
        <v>6986.6482185033092</v>
      </c>
      <c r="R264" s="37">
        <f t="shared" si="79"/>
        <v>2099.1302746062988</v>
      </c>
      <c r="S264" s="13">
        <f t="shared" si="72"/>
        <v>122279.90504110277</v>
      </c>
      <c r="T264" s="13">
        <f t="shared" si="80"/>
        <v>2564.0728793253206</v>
      </c>
      <c r="U264" s="38">
        <f t="shared" si="73"/>
        <v>6986.6482185033092</v>
      </c>
      <c r="V264" s="37">
        <f t="shared" si="81"/>
        <v>3190.9332338779986</v>
      </c>
      <c r="W264" s="13">
        <f t="shared" si="74"/>
        <v>61139.952520551386</v>
      </c>
      <c r="X264" s="13">
        <f t="shared" si="82"/>
        <v>3423.4045362375095</v>
      </c>
      <c r="Y264" s="38">
        <f t="shared" si="75"/>
        <v>6986.6482185033092</v>
      </c>
      <c r="Z264" s="37">
        <f t="shared" si="86"/>
        <v>2078.7708296258752</v>
      </c>
      <c r="AA264" s="13">
        <f t="shared" si="83"/>
        <v>56841.209149629343</v>
      </c>
      <c r="AB264" s="13">
        <f t="shared" si="84"/>
        <v>2294.8971001567852</v>
      </c>
      <c r="AC264" s="38">
        <f t="shared" si="76"/>
        <v>6986.6482185033101</v>
      </c>
      <c r="AD264" s="13" t="e">
        <f>SUM(#REF!,#REF!)</f>
        <v>#REF!</v>
      </c>
      <c r="AE264" s="103" t="e">
        <f>SUM(#REF!)</f>
        <v>#REF!</v>
      </c>
      <c r="AF264" s="13" t="e">
        <f t="shared" si="85"/>
        <v>#REF!</v>
      </c>
      <c r="AG264" s="13" t="e">
        <f>SUM(#REF!,#REF!)</f>
        <v>#REF!</v>
      </c>
    </row>
    <row r="265" spans="13:33" x14ac:dyDescent="0.2">
      <c r="M265">
        <v>264</v>
      </c>
      <c r="N265" s="37">
        <f t="shared" si="70"/>
        <v>2079.7578029187598</v>
      </c>
      <c r="O265" s="13">
        <f t="shared" si="71"/>
        <v>61703.611498036051</v>
      </c>
      <c r="P265" s="13">
        <f t="shared" si="77"/>
        <v>2313.4836040476844</v>
      </c>
      <c r="Q265" s="13">
        <f t="shared" si="78"/>
        <v>6986.6482185033092</v>
      </c>
      <c r="R265" s="37">
        <f t="shared" si="79"/>
        <v>2099.1302746062988</v>
      </c>
      <c r="S265" s="13">
        <f t="shared" si="72"/>
        <v>122279.90504110277</v>
      </c>
      <c r="T265" s="13">
        <f t="shared" si="80"/>
        <v>2562.3117330953246</v>
      </c>
      <c r="U265" s="38">
        <f t="shared" si="73"/>
        <v>6986.6482185033092</v>
      </c>
      <c r="V265" s="37">
        <f t="shared" si="81"/>
        <v>3190.9332338779986</v>
      </c>
      <c r="W265" s="13">
        <f t="shared" si="74"/>
        <v>61139.952520551386</v>
      </c>
      <c r="X265" s="13">
        <f t="shared" si="82"/>
        <v>3422.5239631225113</v>
      </c>
      <c r="Y265" s="38">
        <f t="shared" si="75"/>
        <v>6986.6482185033092</v>
      </c>
      <c r="Z265" s="37">
        <f t="shared" si="86"/>
        <v>2078.7708296258752</v>
      </c>
      <c r="AA265" s="13">
        <f t="shared" si="83"/>
        <v>56841.209149629343</v>
      </c>
      <c r="AB265" s="13">
        <f t="shared" si="84"/>
        <v>2294.078440041138</v>
      </c>
      <c r="AC265" s="38">
        <f t="shared" si="76"/>
        <v>6986.6482185033101</v>
      </c>
      <c r="AD265" s="13" t="e">
        <f>SUM(#REF!,#REF!)</f>
        <v>#REF!</v>
      </c>
      <c r="AE265" s="103" t="e">
        <f>SUM(#REF!)</f>
        <v>#REF!</v>
      </c>
      <c r="AF265" s="13" t="e">
        <f t="shared" si="85"/>
        <v>#REF!</v>
      </c>
      <c r="AG265" s="13" t="e">
        <f>SUM(#REF!,#REF!)</f>
        <v>#REF!</v>
      </c>
    </row>
    <row r="266" spans="13:33" x14ac:dyDescent="0.2">
      <c r="M266">
        <v>265</v>
      </c>
      <c r="N266" s="37">
        <f t="shared" si="70"/>
        <v>2079.7578029187598</v>
      </c>
      <c r="O266" s="13">
        <f t="shared" si="71"/>
        <v>61703.611498036051</v>
      </c>
      <c r="P266" s="13">
        <f t="shared" si="77"/>
        <v>2312.6016198924808</v>
      </c>
      <c r="Q266" s="13">
        <f t="shared" si="78"/>
        <v>6986.6482185033092</v>
      </c>
      <c r="R266" s="37">
        <f t="shared" si="79"/>
        <v>2099.1302746062988</v>
      </c>
      <c r="S266" s="13">
        <f t="shared" si="72"/>
        <v>122279.90504110277</v>
      </c>
      <c r="T266" s="13">
        <f t="shared" si="80"/>
        <v>2560.5638785349884</v>
      </c>
      <c r="U266" s="38">
        <f t="shared" si="73"/>
        <v>6986.6482185033092</v>
      </c>
      <c r="V266" s="37">
        <f t="shared" si="81"/>
        <v>3190.9332338779986</v>
      </c>
      <c r="W266" s="13">
        <f t="shared" si="74"/>
        <v>61139.952520551386</v>
      </c>
      <c r="X266" s="13">
        <f t="shared" si="82"/>
        <v>3421.6500358423436</v>
      </c>
      <c r="Y266" s="38">
        <f t="shared" si="75"/>
        <v>6986.6482185033092</v>
      </c>
      <c r="Z266" s="37">
        <f t="shared" si="86"/>
        <v>2078.7708296258752</v>
      </c>
      <c r="AA266" s="13">
        <f t="shared" si="83"/>
        <v>56841.209149629343</v>
      </c>
      <c r="AB266" s="13">
        <f t="shared" si="84"/>
        <v>2293.2659584924008</v>
      </c>
      <c r="AC266" s="38">
        <f t="shared" si="76"/>
        <v>6986.6482185033101</v>
      </c>
      <c r="AD266" s="13" t="e">
        <f>SUM(#REF!,#REF!)</f>
        <v>#REF!</v>
      </c>
      <c r="AE266" s="103" t="e">
        <f>SUM(#REF!)</f>
        <v>#REF!</v>
      </c>
      <c r="AF266" s="13" t="e">
        <f t="shared" si="85"/>
        <v>#REF!</v>
      </c>
      <c r="AG266" s="13" t="e">
        <f>SUM(#REF!,#REF!)</f>
        <v>#REF!</v>
      </c>
    </row>
    <row r="267" spans="13:33" x14ac:dyDescent="0.2">
      <c r="M267">
        <v>266</v>
      </c>
      <c r="N267" s="37">
        <f t="shared" si="70"/>
        <v>2079.7578029187598</v>
      </c>
      <c r="O267" s="13">
        <f t="shared" si="71"/>
        <v>61703.611498036051</v>
      </c>
      <c r="P267" s="13">
        <f t="shared" si="77"/>
        <v>2311.7262671970907</v>
      </c>
      <c r="Q267" s="13">
        <f t="shared" si="78"/>
        <v>6986.6482185033092</v>
      </c>
      <c r="R267" s="37">
        <f t="shared" si="79"/>
        <v>2099.1302746062988</v>
      </c>
      <c r="S267" s="13">
        <f t="shared" si="72"/>
        <v>122279.90504110277</v>
      </c>
      <c r="T267" s="13">
        <f t="shared" si="80"/>
        <v>2558.8291657382642</v>
      </c>
      <c r="U267" s="38">
        <f t="shared" si="73"/>
        <v>6986.6482185033092</v>
      </c>
      <c r="V267" s="37">
        <f t="shared" si="81"/>
        <v>3190.9332338779986</v>
      </c>
      <c r="W267" s="13">
        <f t="shared" si="74"/>
        <v>61139.952520551386</v>
      </c>
      <c r="X267" s="13">
        <f t="shared" si="82"/>
        <v>3420.7826794439811</v>
      </c>
      <c r="Y267" s="38">
        <f t="shared" si="75"/>
        <v>6986.6482185033092</v>
      </c>
      <c r="Z267" s="37">
        <f t="shared" si="86"/>
        <v>2078.7708296258752</v>
      </c>
      <c r="AA267" s="13">
        <f t="shared" si="83"/>
        <v>56841.209149629343</v>
      </c>
      <c r="AB267" s="13">
        <f t="shared" si="84"/>
        <v>2292.4595858274893</v>
      </c>
      <c r="AC267" s="38">
        <f t="shared" si="76"/>
        <v>6986.6482185033101</v>
      </c>
      <c r="AD267" s="13" t="e">
        <f>SUM(#REF!,#REF!)</f>
        <v>#REF!</v>
      </c>
      <c r="AE267" s="103" t="e">
        <f>SUM(#REF!)</f>
        <v>#REF!</v>
      </c>
      <c r="AF267" s="13" t="e">
        <f t="shared" si="85"/>
        <v>#REF!</v>
      </c>
      <c r="AG267" s="13" t="e">
        <f>SUM(#REF!,#REF!)</f>
        <v>#REF!</v>
      </c>
    </row>
    <row r="268" spans="13:33" x14ac:dyDescent="0.2">
      <c r="M268">
        <v>267</v>
      </c>
      <c r="N268" s="37">
        <f t="shared" si="70"/>
        <v>2079.7578029187598</v>
      </c>
      <c r="O268" s="13">
        <f t="shared" si="71"/>
        <v>61703.611498036051</v>
      </c>
      <c r="P268" s="13">
        <f t="shared" si="77"/>
        <v>2310.8574714507299</v>
      </c>
      <c r="Q268" s="13">
        <f t="shared" si="78"/>
        <v>6986.6482185033092</v>
      </c>
      <c r="R268" s="37">
        <f t="shared" si="79"/>
        <v>2099.1302746062988</v>
      </c>
      <c r="S268" s="13">
        <f t="shared" si="72"/>
        <v>122279.90504110277</v>
      </c>
      <c r="T268" s="13">
        <f t="shared" si="80"/>
        <v>2557.1074470448862</v>
      </c>
      <c r="U268" s="38">
        <f t="shared" si="73"/>
        <v>6986.6482185033092</v>
      </c>
      <c r="V268" s="37">
        <f t="shared" si="81"/>
        <v>3190.9332338779986</v>
      </c>
      <c r="W268" s="13">
        <f t="shared" si="74"/>
        <v>61139.952520551386</v>
      </c>
      <c r="X268" s="13">
        <f t="shared" si="82"/>
        <v>3419.9218200972923</v>
      </c>
      <c r="Y268" s="38">
        <f t="shared" si="75"/>
        <v>6986.6482185033092</v>
      </c>
      <c r="Z268" s="37">
        <f t="shared" si="86"/>
        <v>2078.7708296258752</v>
      </c>
      <c r="AA268" s="13">
        <f t="shared" si="83"/>
        <v>56841.209149629343</v>
      </c>
      <c r="AB268" s="13">
        <f t="shared" si="84"/>
        <v>2291.6592534072583</v>
      </c>
      <c r="AC268" s="38">
        <f t="shared" si="76"/>
        <v>6986.6482185033101</v>
      </c>
      <c r="AD268" s="13" t="e">
        <f>SUM(#REF!,#REF!)</f>
        <v>#REF!</v>
      </c>
      <c r="AE268" s="103" t="e">
        <f>SUM(#REF!)</f>
        <v>#REF!</v>
      </c>
      <c r="AF268" s="13" t="e">
        <f t="shared" si="85"/>
        <v>#REF!</v>
      </c>
      <c r="AG268" s="13" t="e">
        <f>SUM(#REF!,#REF!)</f>
        <v>#REF!</v>
      </c>
    </row>
    <row r="269" spans="13:33" x14ac:dyDescent="0.2">
      <c r="M269">
        <v>268</v>
      </c>
      <c r="N269" s="37">
        <f t="shared" si="70"/>
        <v>2079.7578029187598</v>
      </c>
      <c r="O269" s="13">
        <f t="shared" si="71"/>
        <v>61703.611498036051</v>
      </c>
      <c r="P269" s="13">
        <f t="shared" si="77"/>
        <v>2309.9951592547154</v>
      </c>
      <c r="Q269" s="13">
        <f t="shared" si="78"/>
        <v>6986.6482185033092</v>
      </c>
      <c r="R269" s="37">
        <f t="shared" si="79"/>
        <v>2099.1302746062988</v>
      </c>
      <c r="S269" s="13">
        <f t="shared" si="72"/>
        <v>122279.90504110277</v>
      </c>
      <c r="T269" s="13">
        <f t="shared" si="80"/>
        <v>2555.3985769984733</v>
      </c>
      <c r="U269" s="38">
        <f t="shared" si="73"/>
        <v>6986.6482185033092</v>
      </c>
      <c r="V269" s="37">
        <f t="shared" si="81"/>
        <v>3190.9332338779986</v>
      </c>
      <c r="W269" s="13">
        <f t="shared" si="74"/>
        <v>61139.952520551386</v>
      </c>
      <c r="X269" s="13">
        <f t="shared" si="82"/>
        <v>3419.0673850740859</v>
      </c>
      <c r="Y269" s="38">
        <f t="shared" si="75"/>
        <v>6986.6482185033092</v>
      </c>
      <c r="Z269" s="37">
        <f t="shared" si="86"/>
        <v>2078.7708296258752</v>
      </c>
      <c r="AA269" s="13">
        <f t="shared" si="83"/>
        <v>56841.209149629343</v>
      </c>
      <c r="AB269" s="13">
        <f t="shared" si="84"/>
        <v>2290.8648936170293</v>
      </c>
      <c r="AC269" s="38">
        <f t="shared" si="76"/>
        <v>6986.6482185033101</v>
      </c>
      <c r="AD269" s="13" t="e">
        <f>SUM(#REF!,#REF!)</f>
        <v>#REF!</v>
      </c>
      <c r="AE269" s="103" t="e">
        <f>SUM(#REF!)</f>
        <v>#REF!</v>
      </c>
      <c r="AF269" s="13" t="e">
        <f t="shared" si="85"/>
        <v>#REF!</v>
      </c>
      <c r="AG269" s="13" t="e">
        <f>SUM(#REF!,#REF!)</f>
        <v>#REF!</v>
      </c>
    </row>
    <row r="270" spans="13:33" x14ac:dyDescent="0.2">
      <c r="M270">
        <v>269</v>
      </c>
      <c r="N270" s="37">
        <f t="shared" si="70"/>
        <v>2079.7578029187598</v>
      </c>
      <c r="O270" s="13">
        <f t="shared" si="71"/>
        <v>61703.611498036051</v>
      </c>
      <c r="P270" s="13">
        <f t="shared" si="77"/>
        <v>2309.1392583017932</v>
      </c>
      <c r="Q270" s="13">
        <f t="shared" si="78"/>
        <v>6986.6482185033092</v>
      </c>
      <c r="R270" s="37">
        <f t="shared" si="79"/>
        <v>2099.1302746062988</v>
      </c>
      <c r="S270" s="13">
        <f t="shared" si="72"/>
        <v>122279.90504110277</v>
      </c>
      <c r="T270" s="13">
        <f t="shared" si="80"/>
        <v>2553.7024123055658</v>
      </c>
      <c r="U270" s="38">
        <f t="shared" si="73"/>
        <v>6986.6482185033092</v>
      </c>
      <c r="V270" s="37">
        <f t="shared" si="81"/>
        <v>3190.9332338779986</v>
      </c>
      <c r="W270" s="13">
        <f t="shared" si="74"/>
        <v>61139.952520551386</v>
      </c>
      <c r="X270" s="13">
        <f t="shared" si="82"/>
        <v>3418.2193027276321</v>
      </c>
      <c r="Y270" s="38">
        <f t="shared" si="75"/>
        <v>6986.6482185033092</v>
      </c>
      <c r="Z270" s="37">
        <f t="shared" si="86"/>
        <v>2078.7708296258752</v>
      </c>
      <c r="AA270" s="13">
        <f t="shared" si="83"/>
        <v>56841.209149629343</v>
      </c>
      <c r="AB270" s="13">
        <f t="shared" si="84"/>
        <v>2290.0764398475458</v>
      </c>
      <c r="AC270" s="38">
        <f t="shared" si="76"/>
        <v>6986.6482185033101</v>
      </c>
      <c r="AD270" s="13" t="e">
        <f>SUM(#REF!,#REF!)</f>
        <v>#REF!</v>
      </c>
      <c r="AE270" s="103" t="e">
        <f>SUM(#REF!)</f>
        <v>#REF!</v>
      </c>
      <c r="AF270" s="13" t="e">
        <f t="shared" si="85"/>
        <v>#REF!</v>
      </c>
      <c r="AG270" s="13" t="e">
        <f>SUM(#REF!,#REF!)</f>
        <v>#REF!</v>
      </c>
    </row>
    <row r="271" spans="13:33" x14ac:dyDescent="0.2">
      <c r="M271">
        <v>270</v>
      </c>
      <c r="N271" s="37">
        <f t="shared" si="70"/>
        <v>2079.7578029187598</v>
      </c>
      <c r="O271" s="13">
        <f t="shared" si="71"/>
        <v>61703.611498036051</v>
      </c>
      <c r="P271" s="13">
        <f t="shared" si="77"/>
        <v>2308.2896973559305</v>
      </c>
      <c r="Q271" s="13">
        <f t="shared" si="78"/>
        <v>6986.6482185033092</v>
      </c>
      <c r="R271" s="37">
        <f t="shared" si="79"/>
        <v>2099.1302746062988</v>
      </c>
      <c r="S271" s="13">
        <f t="shared" si="72"/>
        <v>122279.90504110277</v>
      </c>
      <c r="T271" s="13">
        <f t="shared" si="80"/>
        <v>2552.0188117955686</v>
      </c>
      <c r="U271" s="38">
        <f t="shared" si="73"/>
        <v>6986.6482185033092</v>
      </c>
      <c r="V271" s="37">
        <f t="shared" si="81"/>
        <v>3190.9332338779986</v>
      </c>
      <c r="W271" s="13">
        <f t="shared" si="74"/>
        <v>61139.952520551386</v>
      </c>
      <c r="X271" s="13">
        <f t="shared" si="82"/>
        <v>3417.3775024726333</v>
      </c>
      <c r="Y271" s="38">
        <f t="shared" si="75"/>
        <v>6986.6482185033092</v>
      </c>
      <c r="Z271" s="37">
        <f t="shared" si="86"/>
        <v>2078.7708296258752</v>
      </c>
      <c r="AA271" s="13">
        <f t="shared" si="83"/>
        <v>56841.209149629343</v>
      </c>
      <c r="AB271" s="13">
        <f t="shared" si="84"/>
        <v>2289.2938264763543</v>
      </c>
      <c r="AC271" s="38">
        <f t="shared" si="76"/>
        <v>6986.6482185033101</v>
      </c>
      <c r="AD271" s="13" t="e">
        <f>SUM(#REF!,#REF!)</f>
        <v>#REF!</v>
      </c>
      <c r="AE271" s="103" t="e">
        <f>SUM(#REF!)</f>
        <v>#REF!</v>
      </c>
      <c r="AF271" s="13" t="e">
        <f t="shared" si="85"/>
        <v>#REF!</v>
      </c>
      <c r="AG271" s="13" t="e">
        <f>SUM(#REF!,#REF!)</f>
        <v>#REF!</v>
      </c>
    </row>
    <row r="272" spans="13:33" x14ac:dyDescent="0.2">
      <c r="M272">
        <v>271</v>
      </c>
      <c r="N272" s="37">
        <f t="shared" si="70"/>
        <v>2079.7578029187598</v>
      </c>
      <c r="O272" s="13">
        <f t="shared" si="71"/>
        <v>61703.611498036051</v>
      </c>
      <c r="P272" s="13">
        <f t="shared" si="77"/>
        <v>2307.446406232546</v>
      </c>
      <c r="Q272" s="13">
        <f t="shared" si="78"/>
        <v>6986.6482185033092</v>
      </c>
      <c r="R272" s="37">
        <f t="shared" si="79"/>
        <v>2099.1302746062988</v>
      </c>
      <c r="S272" s="13">
        <f t="shared" si="72"/>
        <v>122279.90504110277</v>
      </c>
      <c r="T272" s="13">
        <f t="shared" si="80"/>
        <v>2550.3476363815857</v>
      </c>
      <c r="U272" s="38">
        <f t="shared" si="73"/>
        <v>6986.6482185033092</v>
      </c>
      <c r="V272" s="37">
        <f t="shared" si="81"/>
        <v>3190.9332338779986</v>
      </c>
      <c r="W272" s="13">
        <f t="shared" si="74"/>
        <v>61139.952520551386</v>
      </c>
      <c r="X272" s="13">
        <f t="shared" si="82"/>
        <v>3416.5419147656421</v>
      </c>
      <c r="Y272" s="38">
        <f t="shared" si="75"/>
        <v>6986.6482185033092</v>
      </c>
      <c r="Z272" s="37">
        <f t="shared" si="86"/>
        <v>2078.7708296258752</v>
      </c>
      <c r="AA272" s="13">
        <f t="shared" si="83"/>
        <v>56841.209149629343</v>
      </c>
      <c r="AB272" s="13">
        <f t="shared" si="84"/>
        <v>2288.5169888495998</v>
      </c>
      <c r="AC272" s="38">
        <f t="shared" si="76"/>
        <v>6986.6482185033101</v>
      </c>
      <c r="AD272" s="13" t="e">
        <f>SUM(#REF!,#REF!)</f>
        <v>#REF!</v>
      </c>
      <c r="AE272" s="103" t="e">
        <f>SUM(#REF!)</f>
        <v>#REF!</v>
      </c>
      <c r="AF272" s="13" t="e">
        <f t="shared" si="85"/>
        <v>#REF!</v>
      </c>
      <c r="AG272" s="13" t="e">
        <f>SUM(#REF!,#REF!)</f>
        <v>#REF!</v>
      </c>
    </row>
    <row r="273" spans="13:33" x14ac:dyDescent="0.2">
      <c r="M273">
        <v>272</v>
      </c>
      <c r="N273" s="37">
        <f t="shared" si="70"/>
        <v>2079.7578029187598</v>
      </c>
      <c r="O273" s="13">
        <f t="shared" si="71"/>
        <v>61703.611498036051</v>
      </c>
      <c r="P273" s="13">
        <f t="shared" si="77"/>
        <v>2306.6093157791865</v>
      </c>
      <c r="Q273" s="13">
        <f t="shared" si="78"/>
        <v>6986.6482185033092</v>
      </c>
      <c r="R273" s="37">
        <f t="shared" si="79"/>
        <v>2099.1302746062988</v>
      </c>
      <c r="S273" s="13">
        <f t="shared" si="72"/>
        <v>122279.90504110277</v>
      </c>
      <c r="T273" s="13">
        <f t="shared" si="80"/>
        <v>2548.6887490221179</v>
      </c>
      <c r="U273" s="38">
        <f t="shared" si="73"/>
        <v>6986.6482185033092</v>
      </c>
      <c r="V273" s="37">
        <f t="shared" si="81"/>
        <v>3190.9332338779986</v>
      </c>
      <c r="W273" s="13">
        <f t="shared" si="74"/>
        <v>61139.952520551386</v>
      </c>
      <c r="X273" s="13">
        <f t="shared" si="82"/>
        <v>3415.712471085908</v>
      </c>
      <c r="Y273" s="38">
        <f t="shared" si="75"/>
        <v>6986.6482185033092</v>
      </c>
      <c r="Z273" s="37">
        <f t="shared" si="86"/>
        <v>2078.7708296258752</v>
      </c>
      <c r="AA273" s="13">
        <f t="shared" si="83"/>
        <v>56841.209149629343</v>
      </c>
      <c r="AB273" s="13">
        <f t="shared" si="84"/>
        <v>2287.7458632642183</v>
      </c>
      <c r="AC273" s="38">
        <f t="shared" si="76"/>
        <v>6986.6482185033101</v>
      </c>
      <c r="AD273" s="13" t="e">
        <f>SUM(#REF!,#REF!)</f>
        <v>#REF!</v>
      </c>
      <c r="AE273" s="103" t="e">
        <f>SUM(#REF!)</f>
        <v>#REF!</v>
      </c>
      <c r="AF273" s="13" t="e">
        <f t="shared" si="85"/>
        <v>#REF!</v>
      </c>
      <c r="AG273" s="13" t="e">
        <f>SUM(#REF!,#REF!)</f>
        <v>#REF!</v>
      </c>
    </row>
    <row r="274" spans="13:33" x14ac:dyDescent="0.2">
      <c r="M274">
        <v>273</v>
      </c>
      <c r="N274" s="37">
        <f t="shared" si="70"/>
        <v>2079.7578029187598</v>
      </c>
      <c r="O274" s="13">
        <f t="shared" si="71"/>
        <v>61703.611498036051</v>
      </c>
      <c r="P274" s="13">
        <f t="shared" si="77"/>
        <v>2305.7783578566209</v>
      </c>
      <c r="Q274" s="13">
        <f t="shared" si="78"/>
        <v>6986.6482185033092</v>
      </c>
      <c r="R274" s="37">
        <f t="shared" si="79"/>
        <v>2099.1302746062988</v>
      </c>
      <c r="S274" s="13">
        <f t="shared" si="72"/>
        <v>122279.90504110277</v>
      </c>
      <c r="T274" s="13">
        <f t="shared" si="80"/>
        <v>2547.0420146835986</v>
      </c>
      <c r="U274" s="38">
        <f t="shared" si="73"/>
        <v>6986.6482185033092</v>
      </c>
      <c r="V274" s="37">
        <f t="shared" si="81"/>
        <v>3190.9332338779986</v>
      </c>
      <c r="W274" s="13">
        <f t="shared" si="74"/>
        <v>61139.952520551386</v>
      </c>
      <c r="X274" s="13">
        <f t="shared" si="82"/>
        <v>3414.8891039166483</v>
      </c>
      <c r="Y274" s="38">
        <f t="shared" si="75"/>
        <v>6986.6482185033092</v>
      </c>
      <c r="Z274" s="37">
        <f t="shared" si="86"/>
        <v>2078.7708296258752</v>
      </c>
      <c r="AA274" s="13">
        <f t="shared" si="83"/>
        <v>56841.209149629343</v>
      </c>
      <c r="AB274" s="13">
        <f t="shared" si="84"/>
        <v>2286.9803869505249</v>
      </c>
      <c r="AC274" s="38">
        <f t="shared" si="76"/>
        <v>6986.6482185033101</v>
      </c>
      <c r="AD274" s="13" t="e">
        <f>SUM(#REF!,#REF!)</f>
        <v>#REF!</v>
      </c>
      <c r="AE274" s="103" t="e">
        <f>SUM(#REF!)</f>
        <v>#REF!</v>
      </c>
      <c r="AF274" s="13" t="e">
        <f t="shared" si="85"/>
        <v>#REF!</v>
      </c>
      <c r="AG274" s="13" t="e">
        <f>SUM(#REF!,#REF!)</f>
        <v>#REF!</v>
      </c>
    </row>
    <row r="275" spans="13:33" x14ac:dyDescent="0.2">
      <c r="M275">
        <v>274</v>
      </c>
      <c r="N275" s="37">
        <f t="shared" si="70"/>
        <v>2079.7578029187598</v>
      </c>
      <c r="O275" s="13">
        <f t="shared" si="71"/>
        <v>61703.611498036051</v>
      </c>
      <c r="P275" s="13">
        <f t="shared" si="77"/>
        <v>2304.9534653203514</v>
      </c>
      <c r="Q275" s="13">
        <f t="shared" si="78"/>
        <v>6986.6482185033092</v>
      </c>
      <c r="R275" s="37">
        <f t="shared" si="79"/>
        <v>2099.1302746062988</v>
      </c>
      <c r="S275" s="13">
        <f t="shared" si="72"/>
        <v>122279.90504110277</v>
      </c>
      <c r="T275" s="13">
        <f t="shared" si="80"/>
        <v>2545.4073003037543</v>
      </c>
      <c r="U275" s="38">
        <f t="shared" si="73"/>
        <v>6986.6482185033092</v>
      </c>
      <c r="V275" s="37">
        <f t="shared" si="81"/>
        <v>3190.9332338779986</v>
      </c>
      <c r="W275" s="13">
        <f t="shared" si="74"/>
        <v>61139.952520551386</v>
      </c>
      <c r="X275" s="13">
        <f t="shared" si="82"/>
        <v>3414.0717467267264</v>
      </c>
      <c r="Y275" s="38">
        <f t="shared" si="75"/>
        <v>6986.6482185033092</v>
      </c>
      <c r="Z275" s="37">
        <f t="shared" si="86"/>
        <v>2078.7708296258752</v>
      </c>
      <c r="AA275" s="13">
        <f t="shared" si="83"/>
        <v>56841.209149629343</v>
      </c>
      <c r="AB275" s="13">
        <f t="shared" si="84"/>
        <v>2286.2204980551792</v>
      </c>
      <c r="AC275" s="38">
        <f t="shared" si="76"/>
        <v>6986.6482185033101</v>
      </c>
      <c r="AD275" s="13" t="e">
        <f>SUM(#REF!,#REF!)</f>
        <v>#REF!</v>
      </c>
      <c r="AE275" s="103" t="e">
        <f>SUM(#REF!)</f>
        <v>#REF!</v>
      </c>
      <c r="AF275" s="13" t="e">
        <f t="shared" si="85"/>
        <v>#REF!</v>
      </c>
      <c r="AG275" s="13" t="e">
        <f>SUM(#REF!,#REF!)</f>
        <v>#REF!</v>
      </c>
    </row>
    <row r="276" spans="13:33" x14ac:dyDescent="0.2">
      <c r="M276">
        <v>275</v>
      </c>
      <c r="N276" s="37">
        <f t="shared" si="70"/>
        <v>2079.7578029187598</v>
      </c>
      <c r="O276" s="13">
        <f t="shared" si="71"/>
        <v>61703.611498036051</v>
      </c>
      <c r="P276" s="13">
        <f t="shared" si="77"/>
        <v>2304.1345720025274</v>
      </c>
      <c r="Q276" s="13">
        <f t="shared" si="78"/>
        <v>6986.6482185033092</v>
      </c>
      <c r="R276" s="37">
        <f t="shared" si="79"/>
        <v>2099.1302746062988</v>
      </c>
      <c r="S276" s="13">
        <f t="shared" si="72"/>
        <v>122279.90504110277</v>
      </c>
      <c r="T276" s="13">
        <f t="shared" si="80"/>
        <v>2543.7844747557633</v>
      </c>
      <c r="U276" s="38">
        <f t="shared" si="73"/>
        <v>6986.6482185033092</v>
      </c>
      <c r="V276" s="37">
        <f t="shared" si="81"/>
        <v>3190.9332338779986</v>
      </c>
      <c r="W276" s="13">
        <f t="shared" si="74"/>
        <v>61139.952520551386</v>
      </c>
      <c r="X276" s="13">
        <f t="shared" si="82"/>
        <v>3413.2603339527309</v>
      </c>
      <c r="Y276" s="38">
        <f t="shared" si="75"/>
        <v>6986.6482185033092</v>
      </c>
      <c r="Z276" s="37">
        <f t="shared" si="86"/>
        <v>2078.7708296258752</v>
      </c>
      <c r="AA276" s="13">
        <f t="shared" si="83"/>
        <v>56841.209149629343</v>
      </c>
      <c r="AB276" s="13">
        <f t="shared" si="84"/>
        <v>2285.4661356245274</v>
      </c>
      <c r="AC276" s="38">
        <f t="shared" si="76"/>
        <v>6986.6482185033101</v>
      </c>
      <c r="AD276" s="13" t="e">
        <f>SUM(#REF!,#REF!)</f>
        <v>#REF!</v>
      </c>
      <c r="AE276" s="103" t="e">
        <f>SUM(#REF!)</f>
        <v>#REF!</v>
      </c>
      <c r="AF276" s="13" t="e">
        <f t="shared" si="85"/>
        <v>#REF!</v>
      </c>
      <c r="AG276" s="13" t="e">
        <f>SUM(#REF!,#REF!)</f>
        <v>#REF!</v>
      </c>
    </row>
    <row r="277" spans="13:33" x14ac:dyDescent="0.2">
      <c r="M277">
        <v>276</v>
      </c>
      <c r="N277" s="37">
        <f t="shared" si="70"/>
        <v>2079.7578029187598</v>
      </c>
      <c r="O277" s="13">
        <f t="shared" si="71"/>
        <v>61703.611498036051</v>
      </c>
      <c r="P277" s="13">
        <f t="shared" si="77"/>
        <v>2303.3216126942525</v>
      </c>
      <c r="Q277" s="13">
        <f t="shared" si="78"/>
        <v>6986.6482185033092</v>
      </c>
      <c r="R277" s="37">
        <f t="shared" si="79"/>
        <v>2099.1302746062988</v>
      </c>
      <c r="S277" s="13">
        <f t="shared" si="72"/>
        <v>122279.90504110277</v>
      </c>
      <c r="T277" s="13">
        <f t="shared" si="80"/>
        <v>2542.173408813193</v>
      </c>
      <c r="U277" s="38">
        <f t="shared" si="73"/>
        <v>6986.6482185033092</v>
      </c>
      <c r="V277" s="37">
        <f t="shared" si="81"/>
        <v>3190.9332338779986</v>
      </c>
      <c r="W277" s="13">
        <f t="shared" si="74"/>
        <v>61139.952520551386</v>
      </c>
      <c r="X277" s="13">
        <f t="shared" si="82"/>
        <v>3412.4548009814457</v>
      </c>
      <c r="Y277" s="38">
        <f t="shared" si="75"/>
        <v>6986.6482185033092</v>
      </c>
      <c r="Z277" s="37">
        <f t="shared" si="86"/>
        <v>2078.7708296258752</v>
      </c>
      <c r="AA277" s="13">
        <f t="shared" si="83"/>
        <v>56841.209149629343</v>
      </c>
      <c r="AB277" s="13">
        <f t="shared" si="84"/>
        <v>2284.7172395883003</v>
      </c>
      <c r="AC277" s="38">
        <f t="shared" si="76"/>
        <v>6986.6482185033101</v>
      </c>
      <c r="AD277" s="13" t="e">
        <f>SUM(#REF!,#REF!)</f>
        <v>#REF!</v>
      </c>
      <c r="AE277" s="103" t="e">
        <f>SUM(#REF!)</f>
        <v>#REF!</v>
      </c>
      <c r="AF277" s="13" t="e">
        <f t="shared" si="85"/>
        <v>#REF!</v>
      </c>
      <c r="AG277" s="13" t="e">
        <f>SUM(#REF!,#REF!)</f>
        <v>#REF!</v>
      </c>
    </row>
    <row r="278" spans="13:33" x14ac:dyDescent="0.2">
      <c r="M278">
        <v>277</v>
      </c>
      <c r="N278" s="37">
        <f t="shared" si="70"/>
        <v>2079.7578029187598</v>
      </c>
      <c r="O278" s="13">
        <f t="shared" si="71"/>
        <v>61703.611498036051</v>
      </c>
      <c r="P278" s="13">
        <f t="shared" si="77"/>
        <v>2302.5145231282763</v>
      </c>
      <c r="Q278" s="13">
        <f t="shared" si="78"/>
        <v>6986.6482185033092</v>
      </c>
      <c r="R278" s="37">
        <f t="shared" si="79"/>
        <v>2099.1302746062988</v>
      </c>
      <c r="S278" s="13">
        <f t="shared" si="72"/>
        <v>122279.90504110277</v>
      </c>
      <c r="T278" s="13">
        <f t="shared" si="80"/>
        <v>2540.5739751156952</v>
      </c>
      <c r="U278" s="38">
        <f t="shared" si="73"/>
        <v>6986.6482185033092</v>
      </c>
      <c r="V278" s="37">
        <f t="shared" si="81"/>
        <v>3190.9332338779986</v>
      </c>
      <c r="W278" s="13">
        <f t="shared" si="74"/>
        <v>61139.952520551386</v>
      </c>
      <c r="X278" s="13">
        <f t="shared" si="82"/>
        <v>3411.6550841326966</v>
      </c>
      <c r="Y278" s="38">
        <f t="shared" si="75"/>
        <v>6986.6482185033092</v>
      </c>
      <c r="Z278" s="37">
        <f t="shared" si="86"/>
        <v>2078.7708296258752</v>
      </c>
      <c r="AA278" s="13">
        <f t="shared" si="83"/>
        <v>56841.209149629343</v>
      </c>
      <c r="AB278" s="13">
        <f t="shared" si="84"/>
        <v>2283.9737507436707</v>
      </c>
      <c r="AC278" s="38">
        <f t="shared" si="76"/>
        <v>6986.6482185033101</v>
      </c>
      <c r="AD278" s="13" t="e">
        <f>SUM(#REF!,#REF!)</f>
        <v>#REF!</v>
      </c>
      <c r="AE278" s="103" t="e">
        <f>SUM(#REF!)</f>
        <v>#REF!</v>
      </c>
      <c r="AF278" s="13" t="e">
        <f t="shared" si="85"/>
        <v>#REF!</v>
      </c>
      <c r="AG278" s="13" t="e">
        <f>SUM(#REF!,#REF!)</f>
        <v>#REF!</v>
      </c>
    </row>
    <row r="279" spans="13:33" x14ac:dyDescent="0.2">
      <c r="M279">
        <v>278</v>
      </c>
      <c r="N279" s="37">
        <f t="shared" si="70"/>
        <v>2079.7578029187598</v>
      </c>
      <c r="O279" s="13">
        <f t="shared" si="71"/>
        <v>61703.611498036051</v>
      </c>
      <c r="P279" s="13">
        <f t="shared" si="77"/>
        <v>2301.713239962055</v>
      </c>
      <c r="Q279" s="13">
        <f t="shared" si="78"/>
        <v>6986.6482185033092</v>
      </c>
      <c r="R279" s="37">
        <f t="shared" si="79"/>
        <v>2099.1302746062988</v>
      </c>
      <c r="S279" s="13">
        <f t="shared" si="72"/>
        <v>122279.90504110277</v>
      </c>
      <c r="T279" s="13">
        <f t="shared" si="80"/>
        <v>2538.9860481354453</v>
      </c>
      <c r="U279" s="38">
        <f t="shared" si="73"/>
        <v>6986.6482185033092</v>
      </c>
      <c r="V279" s="37">
        <f t="shared" si="81"/>
        <v>3190.9332338779986</v>
      </c>
      <c r="W279" s="13">
        <f t="shared" si="74"/>
        <v>61139.952520551386</v>
      </c>
      <c r="X279" s="13">
        <f t="shared" si="82"/>
        <v>3410.8611206425721</v>
      </c>
      <c r="Y279" s="38">
        <f t="shared" si="75"/>
        <v>6986.6482185033092</v>
      </c>
      <c r="Z279" s="37">
        <f t="shared" si="86"/>
        <v>2078.7708296258752</v>
      </c>
      <c r="AA279" s="13">
        <f t="shared" si="83"/>
        <v>56841.209149629343</v>
      </c>
      <c r="AB279" s="13">
        <f t="shared" si="84"/>
        <v>2283.2356107396499</v>
      </c>
      <c r="AC279" s="38">
        <f t="shared" si="76"/>
        <v>6986.6482185033101</v>
      </c>
      <c r="AD279" s="13" t="e">
        <f>SUM(#REF!,#REF!)</f>
        <v>#REF!</v>
      </c>
      <c r="AE279" s="103" t="e">
        <f>SUM(#REF!)</f>
        <v>#REF!</v>
      </c>
      <c r="AF279" s="13" t="e">
        <f t="shared" si="85"/>
        <v>#REF!</v>
      </c>
      <c r="AG279" s="13" t="e">
        <f>SUM(#REF!,#REF!)</f>
        <v>#REF!</v>
      </c>
    </row>
    <row r="280" spans="13:33" x14ac:dyDescent="0.2">
      <c r="M280">
        <v>279</v>
      </c>
      <c r="N280" s="37">
        <f t="shared" si="70"/>
        <v>2079.7578029187598</v>
      </c>
      <c r="O280" s="13">
        <f t="shared" si="71"/>
        <v>61703.611498036051</v>
      </c>
      <c r="P280" s="13">
        <f t="shared" si="77"/>
        <v>2300.9177007611829</v>
      </c>
      <c r="Q280" s="13">
        <f t="shared" si="78"/>
        <v>6986.6482185033092</v>
      </c>
      <c r="R280" s="37">
        <f t="shared" si="79"/>
        <v>2099.1302746062988</v>
      </c>
      <c r="S280" s="13">
        <f t="shared" si="72"/>
        <v>122279.90504110277</v>
      </c>
      <c r="T280" s="13">
        <f t="shared" si="80"/>
        <v>2537.4095041443015</v>
      </c>
      <c r="U280" s="38">
        <f t="shared" si="73"/>
        <v>6986.6482185033092</v>
      </c>
      <c r="V280" s="37">
        <f t="shared" si="81"/>
        <v>3190.9332338779986</v>
      </c>
      <c r="W280" s="13">
        <f t="shared" si="74"/>
        <v>61139.952520551386</v>
      </c>
      <c r="X280" s="13">
        <f t="shared" si="82"/>
        <v>3410.0728486470002</v>
      </c>
      <c r="Y280" s="38">
        <f t="shared" si="75"/>
        <v>6986.6482185033092</v>
      </c>
      <c r="Z280" s="37">
        <f t="shared" si="86"/>
        <v>2078.7708296258752</v>
      </c>
      <c r="AA280" s="13">
        <f t="shared" si="83"/>
        <v>56841.209149629343</v>
      </c>
      <c r="AB280" s="13">
        <f t="shared" si="84"/>
        <v>2282.5027620618225</v>
      </c>
      <c r="AC280" s="38">
        <f t="shared" si="76"/>
        <v>6986.6482185033101</v>
      </c>
      <c r="AD280" s="13" t="e">
        <f>SUM(#REF!,#REF!)</f>
        <v>#REF!</v>
      </c>
      <c r="AE280" s="103" t="e">
        <f>SUM(#REF!)</f>
        <v>#REF!</v>
      </c>
      <c r="AF280" s="13" t="e">
        <f t="shared" si="85"/>
        <v>#REF!</v>
      </c>
      <c r="AG280" s="13" t="e">
        <f>SUM(#REF!,#REF!)</f>
        <v>#REF!</v>
      </c>
    </row>
    <row r="281" spans="13:33" x14ac:dyDescent="0.2">
      <c r="M281">
        <v>280</v>
      </c>
      <c r="N281" s="37">
        <f t="shared" si="70"/>
        <v>2079.7578029187598</v>
      </c>
      <c r="O281" s="13">
        <f t="shared" si="71"/>
        <v>61703.611498036051</v>
      </c>
      <c r="P281" s="13">
        <f t="shared" si="77"/>
        <v>2300.1278439831744</v>
      </c>
      <c r="Q281" s="13">
        <f t="shared" si="78"/>
        <v>6986.6482185033092</v>
      </c>
      <c r="R281" s="37">
        <f t="shared" si="79"/>
        <v>2099.1302746062988</v>
      </c>
      <c r="S281" s="13">
        <f t="shared" si="72"/>
        <v>122279.90504110277</v>
      </c>
      <c r="T281" s="13">
        <f t="shared" si="80"/>
        <v>2535.8442211816659</v>
      </c>
      <c r="U281" s="38">
        <f t="shared" si="73"/>
        <v>6986.6482185033092</v>
      </c>
      <c r="V281" s="37">
        <f t="shared" si="81"/>
        <v>3190.9332338779986</v>
      </c>
      <c r="W281" s="13">
        <f t="shared" si="74"/>
        <v>61139.952520551386</v>
      </c>
      <c r="X281" s="13">
        <f t="shared" si="82"/>
        <v>3409.2902071656822</v>
      </c>
      <c r="Y281" s="38">
        <f t="shared" si="75"/>
        <v>6986.6482185033092</v>
      </c>
      <c r="Z281" s="37">
        <f t="shared" si="86"/>
        <v>2078.7708296258752</v>
      </c>
      <c r="AA281" s="13">
        <f t="shared" si="83"/>
        <v>56841.209149629343</v>
      </c>
      <c r="AB281" s="13">
        <f t="shared" si="84"/>
        <v>2281.7751480174084</v>
      </c>
      <c r="AC281" s="38">
        <f t="shared" si="76"/>
        <v>6986.6482185033101</v>
      </c>
      <c r="AD281" s="13" t="e">
        <f>SUM(#REF!,#REF!)</f>
        <v>#REF!</v>
      </c>
      <c r="AE281" s="103" t="e">
        <f>SUM(#REF!)</f>
        <v>#REF!</v>
      </c>
      <c r="AF281" s="13" t="e">
        <f t="shared" si="85"/>
        <v>#REF!</v>
      </c>
      <c r="AG281" s="13" t="e">
        <f>SUM(#REF!,#REF!)</f>
        <v>#REF!</v>
      </c>
    </row>
    <row r="282" spans="13:33" x14ac:dyDescent="0.2">
      <c r="M282">
        <v>281</v>
      </c>
      <c r="N282" s="37">
        <f t="shared" si="70"/>
        <v>2079.7578029187598</v>
      </c>
      <c r="O282" s="13">
        <f t="shared" si="71"/>
        <v>61703.611498036051</v>
      </c>
      <c r="P282" s="13">
        <f t="shared" si="77"/>
        <v>2299.3436089615925</v>
      </c>
      <c r="Q282" s="13">
        <f t="shared" si="78"/>
        <v>6986.6482185033092</v>
      </c>
      <c r="R282" s="37">
        <f t="shared" si="79"/>
        <v>2099.1302746062988</v>
      </c>
      <c r="S282" s="13">
        <f t="shared" si="72"/>
        <v>122279.90504110277</v>
      </c>
      <c r="T282" s="13">
        <f t="shared" si="80"/>
        <v>2534.2900790230347</v>
      </c>
      <c r="U282" s="38">
        <f t="shared" si="73"/>
        <v>6986.6482185033092</v>
      </c>
      <c r="V282" s="37">
        <f t="shared" si="81"/>
        <v>3190.9332338779986</v>
      </c>
      <c r="W282" s="13">
        <f t="shared" si="74"/>
        <v>61139.952520551386</v>
      </c>
      <c r="X282" s="13">
        <f t="shared" si="82"/>
        <v>3408.5131360863666</v>
      </c>
      <c r="Y282" s="38">
        <f t="shared" si="75"/>
        <v>6986.6482185033092</v>
      </c>
      <c r="Z282" s="37">
        <f t="shared" si="86"/>
        <v>2078.7708296258752</v>
      </c>
      <c r="AA282" s="13">
        <f t="shared" si="83"/>
        <v>56841.209149629343</v>
      </c>
      <c r="AB282" s="13">
        <f t="shared" si="84"/>
        <v>2281.0527127206415</v>
      </c>
      <c r="AC282" s="38">
        <f t="shared" si="76"/>
        <v>6986.6482185033101</v>
      </c>
      <c r="AD282" s="13" t="e">
        <f>SUM(#REF!,#REF!)</f>
        <v>#REF!</v>
      </c>
      <c r="AE282" s="103" t="e">
        <f>SUM(#REF!)</f>
        <v>#REF!</v>
      </c>
      <c r="AF282" s="13" t="e">
        <f t="shared" si="85"/>
        <v>#REF!</v>
      </c>
      <c r="AG282" s="13" t="e">
        <f>SUM(#REF!,#REF!)</f>
        <v>#REF!</v>
      </c>
    </row>
    <row r="283" spans="13:33" x14ac:dyDescent="0.2">
      <c r="M283">
        <v>282</v>
      </c>
      <c r="N283" s="37">
        <f t="shared" si="70"/>
        <v>2079.7578029187598</v>
      </c>
      <c r="O283" s="13">
        <f t="shared" si="71"/>
        <v>61703.611498036051</v>
      </c>
      <c r="P283" s="13">
        <f t="shared" si="77"/>
        <v>2298.5649358905189</v>
      </c>
      <c r="Q283" s="13">
        <f t="shared" si="78"/>
        <v>6986.6482185033092</v>
      </c>
      <c r="R283" s="37">
        <f t="shared" si="79"/>
        <v>2099.1302746062988</v>
      </c>
      <c r="S283" s="13">
        <f t="shared" si="72"/>
        <v>122279.90504110277</v>
      </c>
      <c r="T283" s="13">
        <f t="shared" si="80"/>
        <v>2532.7469591492163</v>
      </c>
      <c r="U283" s="38">
        <f t="shared" si="73"/>
        <v>6986.6482185033092</v>
      </c>
      <c r="V283" s="37">
        <f t="shared" si="81"/>
        <v>3190.9332338779986</v>
      </c>
      <c r="W283" s="13">
        <f t="shared" si="74"/>
        <v>61139.952520551386</v>
      </c>
      <c r="X283" s="13">
        <f t="shared" si="82"/>
        <v>3407.7415761494576</v>
      </c>
      <c r="Y283" s="38">
        <f t="shared" si="75"/>
        <v>6986.6482185033092</v>
      </c>
      <c r="Z283" s="37">
        <f t="shared" si="86"/>
        <v>2078.7708296258752</v>
      </c>
      <c r="AA283" s="13">
        <f t="shared" si="83"/>
        <v>56841.209149629343</v>
      </c>
      <c r="AB283" s="13">
        <f t="shared" si="84"/>
        <v>2280.3354010784615</v>
      </c>
      <c r="AC283" s="38">
        <f t="shared" si="76"/>
        <v>6986.6482185033101</v>
      </c>
      <c r="AD283" s="13" t="e">
        <f>SUM(#REF!,#REF!)</f>
        <v>#REF!</v>
      </c>
      <c r="AE283" s="103" t="e">
        <f>SUM(#REF!)</f>
        <v>#REF!</v>
      </c>
      <c r="AF283" s="13" t="e">
        <f t="shared" si="85"/>
        <v>#REF!</v>
      </c>
      <c r="AG283" s="13" t="e">
        <f>SUM(#REF!,#REF!)</f>
        <v>#REF!</v>
      </c>
    </row>
    <row r="284" spans="13:33" x14ac:dyDescent="0.2">
      <c r="M284">
        <v>283</v>
      </c>
      <c r="N284" s="37">
        <f t="shared" si="70"/>
        <v>2079.7578029187598</v>
      </c>
      <c r="O284" s="13">
        <f t="shared" si="71"/>
        <v>61703.611498036051</v>
      </c>
      <c r="P284" s="13">
        <f t="shared" si="77"/>
        <v>2297.7917658093465</v>
      </c>
      <c r="Q284" s="13">
        <f t="shared" si="78"/>
        <v>6986.6482185033092</v>
      </c>
      <c r="R284" s="37">
        <f t="shared" si="79"/>
        <v>2099.1302746062988</v>
      </c>
      <c r="S284" s="13">
        <f t="shared" si="72"/>
        <v>122279.90504110277</v>
      </c>
      <c r="T284" s="13">
        <f t="shared" si="80"/>
        <v>2531.2147447162024</v>
      </c>
      <c r="U284" s="38">
        <f t="shared" si="73"/>
        <v>6986.6482185033092</v>
      </c>
      <c r="V284" s="37">
        <f t="shared" si="81"/>
        <v>3190.9332338779986</v>
      </c>
      <c r="W284" s="13">
        <f t="shared" si="74"/>
        <v>61139.952520551386</v>
      </c>
      <c r="X284" s="13">
        <f t="shared" si="82"/>
        <v>3406.9754689329507</v>
      </c>
      <c r="Y284" s="38">
        <f t="shared" si="75"/>
        <v>6986.6482185033092</v>
      </c>
      <c r="Z284" s="37">
        <f t="shared" si="86"/>
        <v>2078.7708296258752</v>
      </c>
      <c r="AA284" s="13">
        <f t="shared" si="83"/>
        <v>56841.209149629343</v>
      </c>
      <c r="AB284" s="13">
        <f t="shared" si="84"/>
        <v>2279.6231587765087</v>
      </c>
      <c r="AC284" s="38">
        <f t="shared" si="76"/>
        <v>6986.6482185033101</v>
      </c>
      <c r="AD284" s="13" t="e">
        <f>SUM(#REF!,#REF!)</f>
        <v>#REF!</v>
      </c>
      <c r="AE284" s="103" t="e">
        <f>SUM(#REF!)</f>
        <v>#REF!</v>
      </c>
      <c r="AF284" s="13" t="e">
        <f t="shared" si="85"/>
        <v>#REF!</v>
      </c>
      <c r="AG284" s="13" t="e">
        <f>SUM(#REF!,#REF!)</f>
        <v>#REF!</v>
      </c>
    </row>
    <row r="285" spans="13:33" x14ac:dyDescent="0.2">
      <c r="M285">
        <v>284</v>
      </c>
      <c r="N285" s="37">
        <f t="shared" si="70"/>
        <v>2079.7578029187598</v>
      </c>
      <c r="O285" s="13">
        <f t="shared" si="71"/>
        <v>61703.611498036051</v>
      </c>
      <c r="P285" s="13">
        <f t="shared" si="77"/>
        <v>2297.0240405879008</v>
      </c>
      <c r="Q285" s="13">
        <f t="shared" si="78"/>
        <v>6986.6482185033092</v>
      </c>
      <c r="R285" s="37">
        <f t="shared" si="79"/>
        <v>2099.1302746062988</v>
      </c>
      <c r="S285" s="13">
        <f t="shared" si="72"/>
        <v>122279.90504110277</v>
      </c>
      <c r="T285" s="13">
        <f t="shared" si="80"/>
        <v>2529.6933205256746</v>
      </c>
      <c r="U285" s="38">
        <f t="shared" si="73"/>
        <v>6986.6482185033092</v>
      </c>
      <c r="V285" s="37">
        <f t="shared" si="81"/>
        <v>3190.9332338779986</v>
      </c>
      <c r="W285" s="13">
        <f t="shared" si="74"/>
        <v>61139.952520551386</v>
      </c>
      <c r="X285" s="13">
        <f t="shared" si="82"/>
        <v>3406.2147568376868</v>
      </c>
      <c r="Y285" s="38">
        <f t="shared" si="75"/>
        <v>6986.6482185033092</v>
      </c>
      <c r="Z285" s="37">
        <f t="shared" si="86"/>
        <v>2078.7708296258752</v>
      </c>
      <c r="AA285" s="13">
        <f t="shared" si="83"/>
        <v>56841.209149629343</v>
      </c>
      <c r="AB285" s="13">
        <f t="shared" si="84"/>
        <v>2278.915932265415</v>
      </c>
      <c r="AC285" s="38">
        <f t="shared" si="76"/>
        <v>6986.6482185033101</v>
      </c>
      <c r="AD285" s="13" t="e">
        <f>SUM(#REF!,#REF!)</f>
        <v>#REF!</v>
      </c>
      <c r="AE285" s="103" t="e">
        <f>SUM(#REF!)</f>
        <v>#REF!</v>
      </c>
      <c r="AF285" s="13" t="e">
        <f t="shared" si="85"/>
        <v>#REF!</v>
      </c>
      <c r="AG285" s="13" t="e">
        <f>SUM(#REF!,#REF!)</f>
        <v>#REF!</v>
      </c>
    </row>
    <row r="286" spans="13:33" x14ac:dyDescent="0.2">
      <c r="M286">
        <v>285</v>
      </c>
      <c r="N286" s="37">
        <f t="shared" si="70"/>
        <v>2079.7578029187598</v>
      </c>
      <c r="O286" s="13">
        <f t="shared" si="71"/>
        <v>61703.611498036051</v>
      </c>
      <c r="P286" s="13">
        <f t="shared" si="77"/>
        <v>2296.2617029118687</v>
      </c>
      <c r="Q286" s="13">
        <f t="shared" si="78"/>
        <v>6986.6482185033092</v>
      </c>
      <c r="R286" s="37">
        <f t="shared" si="79"/>
        <v>2099.1302746062988</v>
      </c>
      <c r="S286" s="13">
        <f t="shared" si="72"/>
        <v>122279.90504110277</v>
      </c>
      <c r="T286" s="13">
        <f t="shared" si="80"/>
        <v>2528.1825729961329</v>
      </c>
      <c r="U286" s="38">
        <f t="shared" si="73"/>
        <v>6986.6482185033092</v>
      </c>
      <c r="V286" s="37">
        <f t="shared" si="81"/>
        <v>3190.9332338779986</v>
      </c>
      <c r="W286" s="13">
        <f t="shared" si="74"/>
        <v>61139.952520551386</v>
      </c>
      <c r="X286" s="13">
        <f t="shared" si="82"/>
        <v>3405.4593830729159</v>
      </c>
      <c r="Y286" s="38">
        <f t="shared" si="75"/>
        <v>6986.6482185033092</v>
      </c>
      <c r="Z286" s="37">
        <f t="shared" si="86"/>
        <v>2078.7708296258752</v>
      </c>
      <c r="AA286" s="13">
        <f t="shared" si="83"/>
        <v>56841.209149629343</v>
      </c>
      <c r="AB286" s="13">
        <f t="shared" si="84"/>
        <v>2278.2136687473817</v>
      </c>
      <c r="AC286" s="38">
        <f t="shared" si="76"/>
        <v>6986.6482185033101</v>
      </c>
      <c r="AD286" s="13" t="e">
        <f>SUM(#REF!,#REF!)</f>
        <v>#REF!</v>
      </c>
      <c r="AE286" s="103" t="e">
        <f>SUM(#REF!)</f>
        <v>#REF!</v>
      </c>
      <c r="AF286" s="13" t="e">
        <f t="shared" si="85"/>
        <v>#REF!</v>
      </c>
      <c r="AG286" s="13" t="e">
        <f>SUM(#REF!,#REF!)</f>
        <v>#REF!</v>
      </c>
    </row>
    <row r="287" spans="13:33" x14ac:dyDescent="0.2">
      <c r="M287">
        <v>286</v>
      </c>
      <c r="N287" s="37">
        <f t="shared" si="70"/>
        <v>2079.7578029187598</v>
      </c>
      <c r="O287" s="13">
        <f t="shared" si="71"/>
        <v>61703.611498036051</v>
      </c>
      <c r="P287" s="13">
        <f t="shared" si="77"/>
        <v>2295.504696268536</v>
      </c>
      <c r="Q287" s="13">
        <f t="shared" si="78"/>
        <v>6986.6482185033092</v>
      </c>
      <c r="R287" s="37">
        <f t="shared" si="79"/>
        <v>2099.1302746062988</v>
      </c>
      <c r="S287" s="13">
        <f t="shared" si="72"/>
        <v>122279.90504110277</v>
      </c>
      <c r="T287" s="13">
        <f t="shared" si="80"/>
        <v>2526.6823901346302</v>
      </c>
      <c r="U287" s="38">
        <f t="shared" si="73"/>
        <v>6986.6482185033092</v>
      </c>
      <c r="V287" s="37">
        <f t="shared" si="81"/>
        <v>3190.9332338779986</v>
      </c>
      <c r="W287" s="13">
        <f t="shared" si="74"/>
        <v>61139.952520551386</v>
      </c>
      <c r="X287" s="13">
        <f t="shared" si="82"/>
        <v>3404.7092916421643</v>
      </c>
      <c r="Y287" s="38">
        <f t="shared" si="75"/>
        <v>6986.6482185033092</v>
      </c>
      <c r="Z287" s="37">
        <f t="shared" si="86"/>
        <v>2078.7708296258752</v>
      </c>
      <c r="AA287" s="13">
        <f t="shared" si="83"/>
        <v>56841.209149629343</v>
      </c>
      <c r="AB287" s="13">
        <f t="shared" si="84"/>
        <v>2277.5163161630408</v>
      </c>
      <c r="AC287" s="38">
        <f t="shared" si="76"/>
        <v>6986.6482185033101</v>
      </c>
      <c r="AD287" s="13" t="e">
        <f>SUM(#REF!,#REF!)</f>
        <v>#REF!</v>
      </c>
      <c r="AE287" s="103" t="e">
        <f>SUM(#REF!)</f>
        <v>#REF!</v>
      </c>
      <c r="AF287" s="13" t="e">
        <f t="shared" si="85"/>
        <v>#REF!</v>
      </c>
      <c r="AG287" s="13" t="e">
        <f>SUM(#REF!,#REF!)</f>
        <v>#REF!</v>
      </c>
    </row>
    <row r="288" spans="13:33" x14ac:dyDescent="0.2">
      <c r="M288">
        <v>287</v>
      </c>
      <c r="N288" s="37">
        <f t="shared" si="70"/>
        <v>2079.7578029187598</v>
      </c>
      <c r="O288" s="13">
        <f t="shared" si="71"/>
        <v>61703.611498036051</v>
      </c>
      <c r="P288" s="13">
        <f t="shared" si="77"/>
        <v>2294.7529649328226</v>
      </c>
      <c r="Q288" s="13">
        <f t="shared" si="78"/>
        <v>6986.6482185033092</v>
      </c>
      <c r="R288" s="37">
        <f t="shared" si="79"/>
        <v>2099.1302746062988</v>
      </c>
      <c r="S288" s="13">
        <f t="shared" si="72"/>
        <v>122279.90504110277</v>
      </c>
      <c r="T288" s="13">
        <f t="shared" si="80"/>
        <v>2525.1926615090961</v>
      </c>
      <c r="U288" s="38">
        <f t="shared" si="73"/>
        <v>6986.6482185033092</v>
      </c>
      <c r="V288" s="37">
        <f t="shared" si="81"/>
        <v>3190.9332338779986</v>
      </c>
      <c r="W288" s="13">
        <f t="shared" si="74"/>
        <v>61139.952520551386</v>
      </c>
      <c r="X288" s="13">
        <f t="shared" si="82"/>
        <v>3403.964427329397</v>
      </c>
      <c r="Y288" s="38">
        <f t="shared" si="75"/>
        <v>6986.6482185033092</v>
      </c>
      <c r="Z288" s="37">
        <f t="shared" si="86"/>
        <v>2078.7708296258752</v>
      </c>
      <c r="AA288" s="13">
        <f t="shared" si="83"/>
        <v>56841.209149629343</v>
      </c>
      <c r="AB288" s="13">
        <f t="shared" si="84"/>
        <v>2276.8238231785908</v>
      </c>
      <c r="AC288" s="38">
        <f t="shared" si="76"/>
        <v>6986.6482185033101</v>
      </c>
      <c r="AD288" s="13" t="e">
        <f>SUM(#REF!,#REF!)</f>
        <v>#REF!</v>
      </c>
      <c r="AE288" s="103" t="e">
        <f>SUM(#REF!)</f>
        <v>#REF!</v>
      </c>
      <c r="AF288" s="13" t="e">
        <f t="shared" si="85"/>
        <v>#REF!</v>
      </c>
      <c r="AG288" s="13" t="e">
        <f>SUM(#REF!,#REF!)</f>
        <v>#REF!</v>
      </c>
    </row>
    <row r="289" spans="13:33" x14ac:dyDescent="0.2">
      <c r="M289">
        <v>288</v>
      </c>
      <c r="N289" s="37">
        <f t="shared" si="70"/>
        <v>2079.7578029187598</v>
      </c>
      <c r="O289" s="13">
        <f t="shared" si="71"/>
        <v>61703.611498036051</v>
      </c>
      <c r="P289" s="13">
        <f t="shared" si="77"/>
        <v>2294.006453953607</v>
      </c>
      <c r="Q289" s="13">
        <f t="shared" si="78"/>
        <v>6986.6482185033092</v>
      </c>
      <c r="R289" s="37">
        <f t="shared" si="79"/>
        <v>2099.1302746062988</v>
      </c>
      <c r="S289" s="13">
        <f t="shared" si="72"/>
        <v>122279.90504110277</v>
      </c>
      <c r="T289" s="13">
        <f t="shared" si="80"/>
        <v>2523.7132782212389</v>
      </c>
      <c r="U289" s="38">
        <f t="shared" si="73"/>
        <v>6986.6482185033092</v>
      </c>
      <c r="V289" s="37">
        <f t="shared" si="81"/>
        <v>3190.9332338779986</v>
      </c>
      <c r="W289" s="13">
        <f t="shared" si="74"/>
        <v>61139.952520551386</v>
      </c>
      <c r="X289" s="13">
        <f t="shared" si="82"/>
        <v>3403.2247356854687</v>
      </c>
      <c r="Y289" s="38">
        <f t="shared" si="75"/>
        <v>6986.6482185033092</v>
      </c>
      <c r="Z289" s="37">
        <f t="shared" si="86"/>
        <v>2078.7708296258752</v>
      </c>
      <c r="AA289" s="13">
        <f t="shared" si="83"/>
        <v>56841.209149629343</v>
      </c>
      <c r="AB289" s="13">
        <f t="shared" si="84"/>
        <v>2276.1361391731994</v>
      </c>
      <c r="AC289" s="38">
        <f t="shared" si="76"/>
        <v>6986.6482185033101</v>
      </c>
      <c r="AD289" s="13" t="e">
        <f>SUM(#REF!,#REF!)</f>
        <v>#REF!</v>
      </c>
      <c r="AE289" s="103" t="e">
        <f>SUM(#REF!)</f>
        <v>#REF!</v>
      </c>
      <c r="AF289" s="13" t="e">
        <f t="shared" si="85"/>
        <v>#REF!</v>
      </c>
      <c r="AG289" s="13" t="e">
        <f>SUM(#REF!,#REF!)</f>
        <v>#REF!</v>
      </c>
    </row>
    <row r="290" spans="13:33" x14ac:dyDescent="0.2">
      <c r="M290">
        <v>289</v>
      </c>
      <c r="N290" s="37">
        <f t="shared" si="70"/>
        <v>2079.7578029187598</v>
      </c>
      <c r="O290" s="13">
        <f t="shared" si="71"/>
        <v>61703.611498036051</v>
      </c>
      <c r="P290" s="13">
        <f t="shared" si="77"/>
        <v>2293.2651091403377</v>
      </c>
      <c r="Q290" s="13">
        <f t="shared" si="78"/>
        <v>6986.6482185033092</v>
      </c>
      <c r="R290" s="37">
        <f t="shared" si="79"/>
        <v>2099.1302746062988</v>
      </c>
      <c r="S290" s="13">
        <f t="shared" si="72"/>
        <v>122279.90504110277</v>
      </c>
      <c r="T290" s="13">
        <f t="shared" si="80"/>
        <v>2522.244132880011</v>
      </c>
      <c r="U290" s="38">
        <f t="shared" si="73"/>
        <v>6986.6482185033092</v>
      </c>
      <c r="V290" s="37">
        <f t="shared" si="81"/>
        <v>3190.9332338779986</v>
      </c>
      <c r="W290" s="13">
        <f t="shared" si="74"/>
        <v>61139.952520551386</v>
      </c>
      <c r="X290" s="13">
        <f t="shared" si="82"/>
        <v>3402.4901630148547</v>
      </c>
      <c r="Y290" s="38">
        <f t="shared" si="75"/>
        <v>6986.6482185033092</v>
      </c>
      <c r="Z290" s="37">
        <f t="shared" si="86"/>
        <v>2078.7708296258752</v>
      </c>
      <c r="AA290" s="13">
        <f t="shared" si="83"/>
        <v>56841.209149629343</v>
      </c>
      <c r="AB290" s="13">
        <f t="shared" si="84"/>
        <v>2275.4532142266689</v>
      </c>
      <c r="AC290" s="38">
        <f t="shared" si="76"/>
        <v>6986.6482185033101</v>
      </c>
      <c r="AD290" s="13" t="e">
        <f>SUM(#REF!,#REF!)</f>
        <v>#REF!</v>
      </c>
      <c r="AE290" s="103" t="e">
        <f>SUM(#REF!)</f>
        <v>#REF!</v>
      </c>
      <c r="AF290" s="13" t="e">
        <f t="shared" si="85"/>
        <v>#REF!</v>
      </c>
      <c r="AG290" s="13" t="e">
        <f>SUM(#REF!,#REF!)</f>
        <v>#REF!</v>
      </c>
    </row>
    <row r="291" spans="13:33" x14ac:dyDescent="0.2">
      <c r="M291">
        <v>290</v>
      </c>
      <c r="N291" s="37">
        <f t="shared" si="70"/>
        <v>2079.7578029187598</v>
      </c>
      <c r="O291" s="13">
        <f t="shared" si="71"/>
        <v>61703.611498036051</v>
      </c>
      <c r="P291" s="13">
        <f t="shared" si="77"/>
        <v>2292.5288770499187</v>
      </c>
      <c r="Q291" s="13">
        <f t="shared" si="78"/>
        <v>6986.6482185033092</v>
      </c>
      <c r="R291" s="37">
        <f t="shared" si="79"/>
        <v>2099.1302746062988</v>
      </c>
      <c r="S291" s="13">
        <f t="shared" si="72"/>
        <v>122279.90504110277</v>
      </c>
      <c r="T291" s="13">
        <f t="shared" si="80"/>
        <v>2520.7851195756189</v>
      </c>
      <c r="U291" s="38">
        <f t="shared" si="73"/>
        <v>6986.6482185033092</v>
      </c>
      <c r="V291" s="37">
        <f t="shared" si="81"/>
        <v>3190.9332338779986</v>
      </c>
      <c r="W291" s="13">
        <f t="shared" si="74"/>
        <v>61139.952520551386</v>
      </c>
      <c r="X291" s="13">
        <f t="shared" si="82"/>
        <v>3401.7606563626587</v>
      </c>
      <c r="Y291" s="38">
        <f t="shared" si="75"/>
        <v>6986.6482185033092</v>
      </c>
      <c r="Z291" s="37">
        <f t="shared" si="86"/>
        <v>2078.7708296258752</v>
      </c>
      <c r="AA291" s="13">
        <f t="shared" si="83"/>
        <v>56841.209149629343</v>
      </c>
      <c r="AB291" s="13">
        <f t="shared" si="84"/>
        <v>2274.7749991073556</v>
      </c>
      <c r="AC291" s="38">
        <f t="shared" si="76"/>
        <v>6986.6482185033101</v>
      </c>
      <c r="AD291" s="13" t="e">
        <f>SUM(#REF!,#REF!)</f>
        <v>#REF!</v>
      </c>
      <c r="AE291" s="103" t="e">
        <f>SUM(#REF!)</f>
        <v>#REF!</v>
      </c>
      <c r="AF291" s="13" t="e">
        <f t="shared" si="85"/>
        <v>#REF!</v>
      </c>
      <c r="AG291" s="13" t="e">
        <f>SUM(#REF!,#REF!)</f>
        <v>#REF!</v>
      </c>
    </row>
    <row r="292" spans="13:33" x14ac:dyDescent="0.2">
      <c r="M292">
        <v>291</v>
      </c>
      <c r="N292" s="37">
        <f t="shared" si="70"/>
        <v>2079.7578029187598</v>
      </c>
      <c r="O292" s="13">
        <f t="shared" si="71"/>
        <v>61703.611498036051</v>
      </c>
      <c r="P292" s="13">
        <f t="shared" si="77"/>
        <v>2291.7977049738665</v>
      </c>
      <c r="Q292" s="13">
        <f t="shared" si="78"/>
        <v>6986.6482185033092</v>
      </c>
      <c r="R292" s="37">
        <f t="shared" si="79"/>
        <v>2099.1302746062988</v>
      </c>
      <c r="S292" s="13">
        <f t="shared" si="72"/>
        <v>122279.90504110277</v>
      </c>
      <c r="T292" s="13">
        <f t="shared" si="80"/>
        <v>2519.3361338540744</v>
      </c>
      <c r="U292" s="38">
        <f t="shared" si="73"/>
        <v>6986.6482185033092</v>
      </c>
      <c r="V292" s="37">
        <f t="shared" si="81"/>
        <v>3190.9332338779986</v>
      </c>
      <c r="W292" s="13">
        <f t="shared" si="74"/>
        <v>61139.952520551386</v>
      </c>
      <c r="X292" s="13">
        <f t="shared" si="82"/>
        <v>3401.0361635018867</v>
      </c>
      <c r="Y292" s="38">
        <f t="shared" si="75"/>
        <v>6986.6482185033092</v>
      </c>
      <c r="Z292" s="37">
        <f t="shared" si="86"/>
        <v>2078.7708296258752</v>
      </c>
      <c r="AA292" s="13">
        <f t="shared" si="83"/>
        <v>56841.209149629343</v>
      </c>
      <c r="AB292" s="13">
        <f t="shared" si="84"/>
        <v>2274.1014452603404</v>
      </c>
      <c r="AC292" s="38">
        <f t="shared" si="76"/>
        <v>6986.6482185033101</v>
      </c>
      <c r="AD292" s="13" t="e">
        <f>SUM(#REF!,#REF!)</f>
        <v>#REF!</v>
      </c>
      <c r="AE292" s="103" t="e">
        <f>SUM(#REF!)</f>
        <v>#REF!</v>
      </c>
      <c r="AF292" s="13" t="e">
        <f t="shared" si="85"/>
        <v>#REF!</v>
      </c>
      <c r="AG292" s="13" t="e">
        <f>SUM(#REF!,#REF!)</f>
        <v>#REF!</v>
      </c>
    </row>
    <row r="293" spans="13:33" x14ac:dyDescent="0.2">
      <c r="M293">
        <v>292</v>
      </c>
      <c r="N293" s="37">
        <f t="shared" si="70"/>
        <v>2079.7578029187598</v>
      </c>
      <c r="O293" s="13">
        <f t="shared" si="71"/>
        <v>61703.611498036051</v>
      </c>
      <c r="P293" s="13">
        <f t="shared" si="77"/>
        <v>2291.0715409257327</v>
      </c>
      <c r="Q293" s="13">
        <f t="shared" si="78"/>
        <v>6986.6482185033092</v>
      </c>
      <c r="R293" s="37">
        <f t="shared" si="79"/>
        <v>2099.1302746062988</v>
      </c>
      <c r="S293" s="13">
        <f t="shared" si="72"/>
        <v>122279.90504110277</v>
      </c>
      <c r="T293" s="13">
        <f t="shared" si="80"/>
        <v>2517.8970726922671</v>
      </c>
      <c r="U293" s="38">
        <f t="shared" si="73"/>
        <v>6986.6482185033092</v>
      </c>
      <c r="V293" s="37">
        <f t="shared" si="81"/>
        <v>3190.9332338779986</v>
      </c>
      <c r="W293" s="13">
        <f t="shared" si="74"/>
        <v>61139.952520551386</v>
      </c>
      <c r="X293" s="13">
        <f t="shared" si="82"/>
        <v>3400.316632920983</v>
      </c>
      <c r="Y293" s="38">
        <f t="shared" si="75"/>
        <v>6986.6482185033092</v>
      </c>
      <c r="Z293" s="37">
        <f t="shared" si="86"/>
        <v>2078.7708296258752</v>
      </c>
      <c r="AA293" s="13">
        <f t="shared" si="83"/>
        <v>56841.209149629343</v>
      </c>
      <c r="AB293" s="13">
        <f t="shared" si="84"/>
        <v>2273.4325047958387</v>
      </c>
      <c r="AC293" s="38">
        <f t="shared" si="76"/>
        <v>6986.6482185033101</v>
      </c>
      <c r="AD293" s="13" t="e">
        <f>SUM(#REF!,#REF!)</f>
        <v>#REF!</v>
      </c>
      <c r="AE293" s="103" t="e">
        <f>SUM(#REF!)</f>
        <v>#REF!</v>
      </c>
      <c r="AF293" s="13" t="e">
        <f t="shared" si="85"/>
        <v>#REF!</v>
      </c>
      <c r="AG293" s="13" t="e">
        <f>SUM(#REF!,#REF!)</f>
        <v>#REF!</v>
      </c>
    </row>
    <row r="294" spans="13:33" x14ac:dyDescent="0.2">
      <c r="M294">
        <v>293</v>
      </c>
      <c r="N294" s="37">
        <f t="shared" si="70"/>
        <v>2079.7578029187598</v>
      </c>
      <c r="O294" s="13">
        <f t="shared" si="71"/>
        <v>61703.611498036051</v>
      </c>
      <c r="P294" s="13">
        <f t="shared" si="77"/>
        <v>2290.3503336287804</v>
      </c>
      <c r="Q294" s="13">
        <f t="shared" si="78"/>
        <v>6986.6482185033092</v>
      </c>
      <c r="R294" s="37">
        <f t="shared" si="79"/>
        <v>2099.1302746062988</v>
      </c>
      <c r="S294" s="13">
        <f t="shared" si="72"/>
        <v>122279.90504110277</v>
      </c>
      <c r="T294" s="13">
        <f t="shared" si="80"/>
        <v>2516.4678344735439</v>
      </c>
      <c r="U294" s="38">
        <f t="shared" si="73"/>
        <v>6986.6482185033092</v>
      </c>
      <c r="V294" s="37">
        <f t="shared" si="81"/>
        <v>3190.9332338779986</v>
      </c>
      <c r="W294" s="13">
        <f t="shared" si="74"/>
        <v>61139.952520551386</v>
      </c>
      <c r="X294" s="13">
        <f t="shared" si="82"/>
        <v>3399.602013811621</v>
      </c>
      <c r="Y294" s="38">
        <f t="shared" si="75"/>
        <v>6986.6482185033092</v>
      </c>
      <c r="Z294" s="37">
        <f t="shared" si="86"/>
        <v>2078.7708296258752</v>
      </c>
      <c r="AA294" s="13">
        <f t="shared" si="83"/>
        <v>56841.209149629343</v>
      </c>
      <c r="AB294" s="13">
        <f t="shared" si="84"/>
        <v>2272.7681304778525</v>
      </c>
      <c r="AC294" s="38">
        <f t="shared" si="76"/>
        <v>6986.6482185033101</v>
      </c>
      <c r="AD294" s="13" t="e">
        <f>SUM(#REF!,#REF!)</f>
        <v>#REF!</v>
      </c>
      <c r="AE294" s="103" t="e">
        <f>SUM(#REF!)</f>
        <v>#REF!</v>
      </c>
      <c r="AF294" s="13" t="e">
        <f t="shared" si="85"/>
        <v>#REF!</v>
      </c>
      <c r="AG294" s="13" t="e">
        <f>SUM(#REF!,#REF!)</f>
        <v>#REF!</v>
      </c>
    </row>
    <row r="295" spans="13:33" x14ac:dyDescent="0.2">
      <c r="M295">
        <v>294</v>
      </c>
      <c r="N295" s="37">
        <f t="shared" si="70"/>
        <v>2079.7578029187598</v>
      </c>
      <c r="O295" s="13">
        <f t="shared" si="71"/>
        <v>61703.611498036051</v>
      </c>
      <c r="P295" s="13">
        <f t="shared" si="77"/>
        <v>2289.6340325039164</v>
      </c>
      <c r="Q295" s="13">
        <f t="shared" si="78"/>
        <v>6986.6482185033092</v>
      </c>
      <c r="R295" s="37">
        <f t="shared" si="79"/>
        <v>2099.1302746062988</v>
      </c>
      <c r="S295" s="13">
        <f t="shared" si="72"/>
        <v>122279.90504110277</v>
      </c>
      <c r="T295" s="13">
        <f t="shared" si="80"/>
        <v>2515.0483189637912</v>
      </c>
      <c r="U295" s="38">
        <f t="shared" si="73"/>
        <v>6986.6482185033092</v>
      </c>
      <c r="V295" s="37">
        <f t="shared" si="81"/>
        <v>3190.9332338779986</v>
      </c>
      <c r="W295" s="13">
        <f t="shared" si="74"/>
        <v>61139.952520551386</v>
      </c>
      <c r="X295" s="13">
        <f t="shared" si="82"/>
        <v>3398.8922560567448</v>
      </c>
      <c r="Y295" s="38">
        <f t="shared" si="75"/>
        <v>6986.6482185033092</v>
      </c>
      <c r="Z295" s="37">
        <f t="shared" si="86"/>
        <v>2078.7708296258752</v>
      </c>
      <c r="AA295" s="13">
        <f t="shared" si="83"/>
        <v>56841.209149629343</v>
      </c>
      <c r="AB295" s="13">
        <f t="shared" si="84"/>
        <v>2272.1082757130498</v>
      </c>
      <c r="AC295" s="38">
        <f t="shared" si="76"/>
        <v>6986.6482185033101</v>
      </c>
      <c r="AD295" s="13" t="e">
        <f>SUM(#REF!,#REF!)</f>
        <v>#REF!</v>
      </c>
      <c r="AE295" s="103" t="e">
        <f>SUM(#REF!)</f>
        <v>#REF!</v>
      </c>
      <c r="AF295" s="13" t="e">
        <f t="shared" si="85"/>
        <v>#REF!</v>
      </c>
      <c r="AG295" s="13" t="e">
        <f>SUM(#REF!,#REF!)</f>
        <v>#REF!</v>
      </c>
    </row>
    <row r="296" spans="13:33" x14ac:dyDescent="0.2">
      <c r="M296">
        <v>295</v>
      </c>
      <c r="N296" s="37">
        <f t="shared" si="70"/>
        <v>2079.7578029187598</v>
      </c>
      <c r="O296" s="13">
        <f t="shared" si="71"/>
        <v>61703.611498036051</v>
      </c>
      <c r="P296" s="13">
        <f t="shared" si="77"/>
        <v>2288.9225876578648</v>
      </c>
      <c r="Q296" s="13">
        <f t="shared" si="78"/>
        <v>6986.6482185033092</v>
      </c>
      <c r="R296" s="37">
        <f t="shared" si="79"/>
        <v>2099.1302746062988</v>
      </c>
      <c r="S296" s="13">
        <f t="shared" si="72"/>
        <v>122279.90504110277</v>
      </c>
      <c r="T296" s="13">
        <f t="shared" si="80"/>
        <v>2513.6384272880032</v>
      </c>
      <c r="U296" s="38">
        <f t="shared" si="73"/>
        <v>6986.6482185033092</v>
      </c>
      <c r="V296" s="37">
        <f t="shared" si="81"/>
        <v>3190.9332338779986</v>
      </c>
      <c r="W296" s="13">
        <f t="shared" si="74"/>
        <v>61139.952520551386</v>
      </c>
      <c r="X296" s="13">
        <f t="shared" si="82"/>
        <v>3398.1873102188506</v>
      </c>
      <c r="Y296" s="38">
        <f t="shared" si="75"/>
        <v>6986.6482185033092</v>
      </c>
      <c r="Z296" s="37">
        <f t="shared" si="86"/>
        <v>2078.7708296258752</v>
      </c>
      <c r="AA296" s="13">
        <f t="shared" si="83"/>
        <v>56841.209149629343</v>
      </c>
      <c r="AB296" s="13">
        <f t="shared" si="84"/>
        <v>2271.4528945398729</v>
      </c>
      <c r="AC296" s="38">
        <f t="shared" si="76"/>
        <v>6986.6482185033101</v>
      </c>
      <c r="AD296" s="13" t="e">
        <f>SUM(#REF!,#REF!)</f>
        <v>#REF!</v>
      </c>
      <c r="AE296" s="103" t="e">
        <f>SUM(#REF!)</f>
        <v>#REF!</v>
      </c>
      <c r="AF296" s="13" t="e">
        <f t="shared" si="85"/>
        <v>#REF!</v>
      </c>
      <c r="AG296" s="13" t="e">
        <f>SUM(#REF!,#REF!)</f>
        <v>#REF!</v>
      </c>
    </row>
    <row r="297" spans="13:33" x14ac:dyDescent="0.2">
      <c r="M297">
        <v>296</v>
      </c>
      <c r="N297" s="37">
        <f t="shared" si="70"/>
        <v>2079.7578029187598</v>
      </c>
      <c r="O297" s="13">
        <f t="shared" si="71"/>
        <v>61703.611498036051</v>
      </c>
      <c r="P297" s="13">
        <f t="shared" si="77"/>
        <v>2288.2159498715841</v>
      </c>
      <c r="Q297" s="13">
        <f t="shared" si="78"/>
        <v>6986.6482185033092</v>
      </c>
      <c r="R297" s="37">
        <f t="shared" si="79"/>
        <v>2099.1302746062988</v>
      </c>
      <c r="S297" s="13">
        <f t="shared" si="72"/>
        <v>122279.90504110277</v>
      </c>
      <c r="T297" s="13">
        <f t="shared" si="80"/>
        <v>2512.2380619073219</v>
      </c>
      <c r="U297" s="38">
        <f t="shared" si="73"/>
        <v>6986.6482185033092</v>
      </c>
      <c r="V297" s="37">
        <f t="shared" si="81"/>
        <v>3190.9332338779986</v>
      </c>
      <c r="W297" s="13">
        <f t="shared" si="74"/>
        <v>61139.952520551386</v>
      </c>
      <c r="X297" s="13">
        <f t="shared" si="82"/>
        <v>3397.48712752851</v>
      </c>
      <c r="Y297" s="38">
        <f t="shared" si="75"/>
        <v>6986.6482185033092</v>
      </c>
      <c r="Z297" s="37">
        <f t="shared" si="86"/>
        <v>2078.7708296258752</v>
      </c>
      <c r="AA297" s="13">
        <f t="shared" si="83"/>
        <v>56841.209149629343</v>
      </c>
      <c r="AB297" s="13">
        <f t="shared" si="84"/>
        <v>2270.8019416178663</v>
      </c>
      <c r="AC297" s="38">
        <f t="shared" si="76"/>
        <v>6986.6482185033101</v>
      </c>
      <c r="AD297" s="13" t="e">
        <f>SUM(#REF!,#REF!)</f>
        <v>#REF!</v>
      </c>
      <c r="AE297" s="103" t="e">
        <f>SUM(#REF!)</f>
        <v>#REF!</v>
      </c>
      <c r="AF297" s="13" t="e">
        <f t="shared" si="85"/>
        <v>#REF!</v>
      </c>
      <c r="AG297" s="13" t="e">
        <f>SUM(#REF!,#REF!)</f>
        <v>#REF!</v>
      </c>
    </row>
    <row r="298" spans="13:33" x14ac:dyDescent="0.2">
      <c r="M298">
        <v>297</v>
      </c>
      <c r="N298" s="37">
        <f t="shared" si="70"/>
        <v>2079.7578029187598</v>
      </c>
      <c r="O298" s="13">
        <f t="shared" si="71"/>
        <v>61703.611498036051</v>
      </c>
      <c r="P298" s="13">
        <f t="shared" si="77"/>
        <v>2287.5140705889148</v>
      </c>
      <c r="Q298" s="13">
        <f t="shared" si="78"/>
        <v>6986.6482185033092</v>
      </c>
      <c r="R298" s="37">
        <f t="shared" si="79"/>
        <v>2099.1302746062988</v>
      </c>
      <c r="S298" s="13">
        <f t="shared" si="72"/>
        <v>122279.90504110277</v>
      </c>
      <c r="T298" s="13">
        <f t="shared" si="80"/>
        <v>2510.8471265965436</v>
      </c>
      <c r="U298" s="38">
        <f t="shared" si="73"/>
        <v>6986.6482185033092</v>
      </c>
      <c r="V298" s="37">
        <f t="shared" si="81"/>
        <v>3190.9332338779986</v>
      </c>
      <c r="W298" s="13">
        <f t="shared" si="74"/>
        <v>61139.952520551386</v>
      </c>
      <c r="X298" s="13">
        <f t="shared" si="82"/>
        <v>3396.7916598731213</v>
      </c>
      <c r="Y298" s="38">
        <f t="shared" si="75"/>
        <v>6986.6482185033092</v>
      </c>
      <c r="Z298" s="37">
        <f t="shared" si="86"/>
        <v>2078.7708296258752</v>
      </c>
      <c r="AA298" s="13">
        <f t="shared" si="83"/>
        <v>56841.209149629343</v>
      </c>
      <c r="AB298" s="13">
        <f t="shared" si="84"/>
        <v>2270.1553722172198</v>
      </c>
      <c r="AC298" s="38">
        <f t="shared" si="76"/>
        <v>6986.6482185033101</v>
      </c>
      <c r="AD298" s="13" t="e">
        <f>SUM(#REF!,#REF!)</f>
        <v>#REF!</v>
      </c>
      <c r="AE298" s="103" t="e">
        <f>SUM(#REF!)</f>
        <v>#REF!</v>
      </c>
      <c r="AF298" s="13" t="e">
        <f t="shared" si="85"/>
        <v>#REF!</v>
      </c>
      <c r="AG298" s="13" t="e">
        <f>SUM(#REF!,#REF!)</f>
        <v>#REF!</v>
      </c>
    </row>
    <row r="299" spans="13:33" x14ac:dyDescent="0.2">
      <c r="M299">
        <v>298</v>
      </c>
      <c r="N299" s="37">
        <f t="shared" si="70"/>
        <v>2079.7578029187598</v>
      </c>
      <c r="O299" s="13">
        <f t="shared" si="71"/>
        <v>61703.611498036051</v>
      </c>
      <c r="P299" s="13">
        <f t="shared" si="77"/>
        <v>2286.8169019054581</v>
      </c>
      <c r="Q299" s="13">
        <f t="shared" si="78"/>
        <v>6986.6482185033092</v>
      </c>
      <c r="R299" s="37">
        <f t="shared" si="79"/>
        <v>2099.1302746062988</v>
      </c>
      <c r="S299" s="13">
        <f t="shared" si="72"/>
        <v>122279.90504110277</v>
      </c>
      <c r="T299" s="13">
        <f t="shared" si="80"/>
        <v>2509.4655264220801</v>
      </c>
      <c r="U299" s="38">
        <f t="shared" si="73"/>
        <v>6986.6482185033092</v>
      </c>
      <c r="V299" s="37">
        <f t="shared" si="81"/>
        <v>3190.9332338779986</v>
      </c>
      <c r="W299" s="13">
        <f t="shared" si="74"/>
        <v>61139.952520551386</v>
      </c>
      <c r="X299" s="13">
        <f t="shared" si="82"/>
        <v>3396.100859785889</v>
      </c>
      <c r="Y299" s="38">
        <f t="shared" si="75"/>
        <v>6986.6482185033092</v>
      </c>
      <c r="Z299" s="37">
        <f t="shared" si="86"/>
        <v>2078.7708296258752</v>
      </c>
      <c r="AA299" s="13">
        <f t="shared" si="83"/>
        <v>56841.209149629343</v>
      </c>
      <c r="AB299" s="13">
        <f t="shared" si="84"/>
        <v>2269.5131422085242</v>
      </c>
      <c r="AC299" s="38">
        <f t="shared" si="76"/>
        <v>6986.6482185033101</v>
      </c>
      <c r="AD299" s="13" t="e">
        <f>SUM(#REF!,#REF!)</f>
        <v>#REF!</v>
      </c>
      <c r="AE299" s="103" t="e">
        <f>SUM(#REF!)</f>
        <v>#REF!</v>
      </c>
      <c r="AF299" s="13" t="e">
        <f t="shared" si="85"/>
        <v>#REF!</v>
      </c>
      <c r="AG299" s="13" t="e">
        <f>SUM(#REF!,#REF!)</f>
        <v>#REF!</v>
      </c>
    </row>
    <row r="300" spans="13:33" x14ac:dyDescent="0.2">
      <c r="M300">
        <v>299</v>
      </c>
      <c r="N300" s="37">
        <f t="shared" si="70"/>
        <v>2079.7578029187598</v>
      </c>
      <c r="O300" s="13">
        <f t="shared" si="71"/>
        <v>61703.611498036051</v>
      </c>
      <c r="P300" s="13">
        <f t="shared" si="77"/>
        <v>2286.1243965576764</v>
      </c>
      <c r="Q300" s="13">
        <f t="shared" si="78"/>
        <v>6986.6482185033092</v>
      </c>
      <c r="R300" s="37">
        <f t="shared" si="79"/>
        <v>2099.1302746062988</v>
      </c>
      <c r="S300" s="13">
        <f t="shared" si="72"/>
        <v>122279.90504110277</v>
      </c>
      <c r="T300" s="13">
        <f t="shared" si="80"/>
        <v>2508.0931677203548</v>
      </c>
      <c r="U300" s="38">
        <f t="shared" si="73"/>
        <v>6986.6482185033092</v>
      </c>
      <c r="V300" s="37">
        <f t="shared" si="81"/>
        <v>3190.9332338779986</v>
      </c>
      <c r="W300" s="13">
        <f t="shared" si="74"/>
        <v>61139.952520551386</v>
      </c>
      <c r="X300" s="13">
        <f t="shared" si="82"/>
        <v>3395.4146804350266</v>
      </c>
      <c r="Y300" s="38">
        <f t="shared" si="75"/>
        <v>6986.6482185033092</v>
      </c>
      <c r="Z300" s="37">
        <f t="shared" si="86"/>
        <v>2078.7708296258752</v>
      </c>
      <c r="AA300" s="13">
        <f t="shared" si="83"/>
        <v>56841.209149629343</v>
      </c>
      <c r="AB300" s="13">
        <f t="shared" si="84"/>
        <v>2268.8752080527292</v>
      </c>
      <c r="AC300" s="38">
        <f t="shared" si="76"/>
        <v>6986.6482185033101</v>
      </c>
      <c r="AD300" s="13" t="e">
        <f>SUM(#REF!,#REF!)</f>
        <v>#REF!</v>
      </c>
      <c r="AE300" s="103" t="e">
        <f>SUM(#REF!)</f>
        <v>#REF!</v>
      </c>
      <c r="AF300" s="13" t="e">
        <f t="shared" si="85"/>
        <v>#REF!</v>
      </c>
      <c r="AG300" s="13" t="e">
        <f>SUM(#REF!,#REF!)</f>
        <v>#REF!</v>
      </c>
    </row>
    <row r="301" spans="13:33" x14ac:dyDescent="0.2">
      <c r="M301">
        <v>300</v>
      </c>
      <c r="N301" s="37">
        <f t="shared" si="70"/>
        <v>2079.7578029187598</v>
      </c>
      <c r="O301" s="13">
        <f t="shared" si="71"/>
        <v>61703.611498036051</v>
      </c>
      <c r="P301" s="13">
        <f t="shared" si="77"/>
        <v>2285.4365079122135</v>
      </c>
      <c r="Q301" s="13">
        <f t="shared" si="78"/>
        <v>6986.6482185033092</v>
      </c>
      <c r="R301" s="37">
        <f t="shared" si="79"/>
        <v>2099.1302746062988</v>
      </c>
      <c r="S301" s="13">
        <f t="shared" si="72"/>
        <v>122279.90504110277</v>
      </c>
      <c r="T301" s="13">
        <f t="shared" si="80"/>
        <v>2506.7299580766412</v>
      </c>
      <c r="U301" s="38">
        <f t="shared" si="73"/>
        <v>6986.6482185033092</v>
      </c>
      <c r="V301" s="37">
        <f t="shared" si="81"/>
        <v>3190.9332338779986</v>
      </c>
      <c r="W301" s="13">
        <f t="shared" si="74"/>
        <v>61139.952520551386</v>
      </c>
      <c r="X301" s="13">
        <f t="shared" si="82"/>
        <v>3394.7330756131701</v>
      </c>
      <c r="Y301" s="38">
        <f t="shared" si="75"/>
        <v>6986.6482185033092</v>
      </c>
      <c r="Z301" s="37">
        <f t="shared" si="86"/>
        <v>2078.7708296258752</v>
      </c>
      <c r="AA301" s="13">
        <f t="shared" si="83"/>
        <v>56841.209149629343</v>
      </c>
      <c r="AB301" s="13">
        <f t="shared" si="84"/>
        <v>2268.2415267913066</v>
      </c>
      <c r="AC301" s="38">
        <f t="shared" si="76"/>
        <v>6986.6482185033101</v>
      </c>
      <c r="AD301" s="13" t="e">
        <f>SUM(#REF!,#REF!)</f>
        <v>#REF!</v>
      </c>
      <c r="AE301" s="103" t="e">
        <f>SUM(#REF!)</f>
        <v>#REF!</v>
      </c>
      <c r="AF301" s="13" t="e">
        <f t="shared" si="85"/>
        <v>#REF!</v>
      </c>
      <c r="AG301" s="13" t="e">
        <f>SUM(#REF!,#REF!)</f>
        <v>#REF!</v>
      </c>
    </row>
    <row r="302" spans="13:33" x14ac:dyDescent="0.2">
      <c r="M302">
        <v>301</v>
      </c>
      <c r="N302" s="37">
        <f t="shared" si="70"/>
        <v>2079.7578029187598</v>
      </c>
      <c r="O302" s="13">
        <f t="shared" si="71"/>
        <v>61703.611498036051</v>
      </c>
      <c r="P302" s="13">
        <f t="shared" si="77"/>
        <v>2284.7531899554242</v>
      </c>
      <c r="Q302" s="13">
        <f t="shared" si="78"/>
        <v>6986.6482185033092</v>
      </c>
      <c r="R302" s="37">
        <f t="shared" si="79"/>
        <v>2099.1302746062988</v>
      </c>
      <c r="S302" s="13">
        <f t="shared" si="72"/>
        <v>122279.90504110277</v>
      </c>
      <c r="T302" s="13">
        <f t="shared" si="80"/>
        <v>2505.3758063043147</v>
      </c>
      <c r="U302" s="38">
        <f t="shared" si="73"/>
        <v>6986.6482185033092</v>
      </c>
      <c r="V302" s="37">
        <f t="shared" si="81"/>
        <v>3190.9332338779986</v>
      </c>
      <c r="W302" s="13">
        <f t="shared" si="74"/>
        <v>61139.952520551386</v>
      </c>
      <c r="X302" s="13">
        <f t="shared" si="82"/>
        <v>3394.0559997270066</v>
      </c>
      <c r="Y302" s="38">
        <f t="shared" si="75"/>
        <v>6986.6482185033092</v>
      </c>
      <c r="Z302" s="37">
        <f t="shared" si="86"/>
        <v>2078.7708296258752</v>
      </c>
      <c r="AA302" s="13">
        <f t="shared" si="83"/>
        <v>56841.209149629343</v>
      </c>
      <c r="AB302" s="13">
        <f t="shared" si="84"/>
        <v>2267.6120560366039</v>
      </c>
      <c r="AC302" s="38">
        <f t="shared" si="76"/>
        <v>6986.6482185033101</v>
      </c>
      <c r="AD302" s="13" t="e">
        <f>SUM(#REF!,#REF!)</f>
        <v>#REF!</v>
      </c>
      <c r="AE302" s="103" t="e">
        <f>SUM(#REF!)</f>
        <v>#REF!</v>
      </c>
      <c r="AF302" s="13" t="e">
        <f t="shared" si="85"/>
        <v>#REF!</v>
      </c>
      <c r="AG302" s="13" t="e">
        <f>SUM(#REF!,#REF!)</f>
        <v>#REF!</v>
      </c>
    </row>
    <row r="303" spans="13:33" x14ac:dyDescent="0.2">
      <c r="M303">
        <v>302</v>
      </c>
      <c r="N303" s="37">
        <f t="shared" si="70"/>
        <v>2079.7578029187598</v>
      </c>
      <c r="O303" s="13">
        <f t="shared" si="71"/>
        <v>61703.611498036051</v>
      </c>
      <c r="P303" s="13">
        <f t="shared" si="77"/>
        <v>2284.0743972831178</v>
      </c>
      <c r="Q303" s="13">
        <f t="shared" si="78"/>
        <v>6986.6482185033092</v>
      </c>
      <c r="R303" s="37">
        <f t="shared" si="79"/>
        <v>2099.1302746062988</v>
      </c>
      <c r="S303" s="13">
        <f t="shared" si="72"/>
        <v>122279.90504110277</v>
      </c>
      <c r="T303" s="13">
        <f t="shared" si="80"/>
        <v>2504.0306224245201</v>
      </c>
      <c r="U303" s="38">
        <f t="shared" si="73"/>
        <v>6986.6482185033092</v>
      </c>
      <c r="V303" s="37">
        <f t="shared" si="81"/>
        <v>3190.9332338779986</v>
      </c>
      <c r="W303" s="13">
        <f t="shared" si="74"/>
        <v>61139.952520551386</v>
      </c>
      <c r="X303" s="13">
        <f t="shared" si="82"/>
        <v>3393.3834077871093</v>
      </c>
      <c r="Y303" s="38">
        <f t="shared" si="75"/>
        <v>6986.6482185033092</v>
      </c>
      <c r="Z303" s="37">
        <f t="shared" si="86"/>
        <v>2078.7708296258752</v>
      </c>
      <c r="AA303" s="13">
        <f t="shared" si="83"/>
        <v>56841.209149629343</v>
      </c>
      <c r="AB303" s="13">
        <f t="shared" si="84"/>
        <v>2266.9867539623961</v>
      </c>
      <c r="AC303" s="38">
        <f t="shared" si="76"/>
        <v>6986.6482185033101</v>
      </c>
      <c r="AD303" s="13" t="e">
        <f>SUM(#REF!,#REF!)</f>
        <v>#REF!</v>
      </c>
      <c r="AE303" s="103" t="e">
        <f>SUM(#REF!)</f>
        <v>#REF!</v>
      </c>
      <c r="AF303" s="13" t="e">
        <f t="shared" si="85"/>
        <v>#REF!</v>
      </c>
      <c r="AG303" s="13" t="e">
        <f>SUM(#REF!,#REF!)</f>
        <v>#REF!</v>
      </c>
    </row>
    <row r="304" spans="13:33" x14ac:dyDescent="0.2">
      <c r="M304">
        <v>303</v>
      </c>
      <c r="N304" s="37">
        <f t="shared" si="70"/>
        <v>2079.7578029187598</v>
      </c>
      <c r="O304" s="13">
        <f t="shared" si="71"/>
        <v>61703.611498036051</v>
      </c>
      <c r="P304" s="13">
        <f t="shared" si="77"/>
        <v>2283.4000850904958</v>
      </c>
      <c r="Q304" s="13">
        <f t="shared" si="78"/>
        <v>6986.6482185033092</v>
      </c>
      <c r="R304" s="37">
        <f t="shared" si="79"/>
        <v>2099.1302746062988</v>
      </c>
      <c r="S304" s="13">
        <f t="shared" si="72"/>
        <v>122279.90504110277</v>
      </c>
      <c r="T304" s="13">
        <f t="shared" si="80"/>
        <v>2502.6943176462419</v>
      </c>
      <c r="U304" s="38">
        <f t="shared" si="73"/>
        <v>6986.6482185033092</v>
      </c>
      <c r="V304" s="37">
        <f t="shared" si="81"/>
        <v>3190.9332338779986</v>
      </c>
      <c r="W304" s="13">
        <f t="shared" si="74"/>
        <v>61139.952520551386</v>
      </c>
      <c r="X304" s="13">
        <f t="shared" si="82"/>
        <v>3392.7152553979704</v>
      </c>
      <c r="Y304" s="38">
        <f t="shared" si="75"/>
        <v>6986.6482185033092</v>
      </c>
      <c r="Z304" s="37">
        <f t="shared" si="86"/>
        <v>2078.7708296258752</v>
      </c>
      <c r="AA304" s="13">
        <f t="shared" si="83"/>
        <v>56841.209149629343</v>
      </c>
      <c r="AB304" s="13">
        <f t="shared" si="84"/>
        <v>2266.3655792946188</v>
      </c>
      <c r="AC304" s="38">
        <f t="shared" si="76"/>
        <v>6986.6482185033101</v>
      </c>
      <c r="AD304" s="13" t="e">
        <f>SUM(#REF!,#REF!)</f>
        <v>#REF!</v>
      </c>
      <c r="AE304" s="103" t="e">
        <f>SUM(#REF!)</f>
        <v>#REF!</v>
      </c>
      <c r="AF304" s="13" t="e">
        <f t="shared" si="85"/>
        <v>#REF!</v>
      </c>
      <c r="AG304" s="13" t="e">
        <f>SUM(#REF!,#REF!)</f>
        <v>#REF!</v>
      </c>
    </row>
    <row r="305" spans="13:33" x14ac:dyDescent="0.2">
      <c r="M305">
        <v>304</v>
      </c>
      <c r="N305" s="37">
        <f t="shared" si="70"/>
        <v>2079.7578029187598</v>
      </c>
      <c r="O305" s="13">
        <f t="shared" si="71"/>
        <v>61703.611498036051</v>
      </c>
      <c r="P305" s="13">
        <f t="shared" si="77"/>
        <v>2282.7302091622996</v>
      </c>
      <c r="Q305" s="13">
        <f t="shared" si="78"/>
        <v>6986.6482185033092</v>
      </c>
      <c r="R305" s="37">
        <f t="shared" si="79"/>
        <v>2099.1302746062988</v>
      </c>
      <c r="S305" s="13">
        <f t="shared" si="72"/>
        <v>122279.90504110277</v>
      </c>
      <c r="T305" s="13">
        <f t="shared" si="80"/>
        <v>2501.3668043467683</v>
      </c>
      <c r="U305" s="38">
        <f t="shared" si="73"/>
        <v>6986.6482185033092</v>
      </c>
      <c r="V305" s="37">
        <f t="shared" si="81"/>
        <v>3190.9332338779986</v>
      </c>
      <c r="W305" s="13">
        <f t="shared" si="74"/>
        <v>61139.952520551386</v>
      </c>
      <c r="X305" s="13">
        <f t="shared" si="82"/>
        <v>3392.0514987482334</v>
      </c>
      <c r="Y305" s="38">
        <f t="shared" si="75"/>
        <v>6986.6482185033092</v>
      </c>
      <c r="Z305" s="37">
        <f t="shared" si="86"/>
        <v>2078.7708296258752</v>
      </c>
      <c r="AA305" s="13">
        <f t="shared" si="83"/>
        <v>56841.209149629343</v>
      </c>
      <c r="AB305" s="13">
        <f t="shared" si="84"/>
        <v>2265.7484913022877</v>
      </c>
      <c r="AC305" s="38">
        <f t="shared" si="76"/>
        <v>6986.6482185033101</v>
      </c>
      <c r="AD305" s="13" t="e">
        <f>SUM(#REF!,#REF!)</f>
        <v>#REF!</v>
      </c>
      <c r="AE305" s="103" t="e">
        <f>SUM(#REF!)</f>
        <v>#REF!</v>
      </c>
      <c r="AF305" s="13" t="e">
        <f t="shared" si="85"/>
        <v>#REF!</v>
      </c>
      <c r="AG305" s="13" t="e">
        <f>SUM(#REF!,#REF!)</f>
        <v>#REF!</v>
      </c>
    </row>
    <row r="306" spans="13:33" x14ac:dyDescent="0.2">
      <c r="M306">
        <v>305</v>
      </c>
      <c r="N306" s="37">
        <f t="shared" si="70"/>
        <v>2079.7578029187598</v>
      </c>
      <c r="O306" s="13">
        <f t="shared" si="71"/>
        <v>61703.611498036051</v>
      </c>
      <c r="P306" s="13">
        <f t="shared" si="77"/>
        <v>2282.0647258631402</v>
      </c>
      <c r="Q306" s="13">
        <f t="shared" si="78"/>
        <v>6986.6482185033092</v>
      </c>
      <c r="R306" s="37">
        <f t="shared" si="79"/>
        <v>2099.1302746062988</v>
      </c>
      <c r="S306" s="13">
        <f t="shared" si="72"/>
        <v>122279.90504110277</v>
      </c>
      <c r="T306" s="13">
        <f t="shared" si="80"/>
        <v>2500.0479960525372</v>
      </c>
      <c r="U306" s="38">
        <f t="shared" si="73"/>
        <v>6986.6482185033092</v>
      </c>
      <c r="V306" s="37">
        <f t="shared" si="81"/>
        <v>3190.9332338779986</v>
      </c>
      <c r="W306" s="13">
        <f t="shared" si="74"/>
        <v>61139.952520551386</v>
      </c>
      <c r="X306" s="13">
        <f t="shared" si="82"/>
        <v>3391.3920946011181</v>
      </c>
      <c r="Y306" s="38">
        <f t="shared" si="75"/>
        <v>6986.6482185033092</v>
      </c>
      <c r="Z306" s="37">
        <f t="shared" si="86"/>
        <v>2078.7708296258752</v>
      </c>
      <c r="AA306" s="13">
        <f t="shared" si="83"/>
        <v>56841.209149629343</v>
      </c>
      <c r="AB306" s="13">
        <f t="shared" si="84"/>
        <v>2265.1354497885945</v>
      </c>
      <c r="AC306" s="38">
        <f t="shared" si="76"/>
        <v>6986.6482185033101</v>
      </c>
      <c r="AD306" s="13" t="e">
        <f>SUM(#REF!,#REF!)</f>
        <v>#REF!</v>
      </c>
      <c r="AE306" s="103" t="e">
        <f>SUM(#REF!)</f>
        <v>#REF!</v>
      </c>
      <c r="AF306" s="13" t="e">
        <f t="shared" si="85"/>
        <v>#REF!</v>
      </c>
      <c r="AG306" s="13" t="e">
        <f>SUM(#REF!,#REF!)</f>
        <v>#REF!</v>
      </c>
    </row>
    <row r="307" spans="13:33" x14ac:dyDescent="0.2">
      <c r="M307">
        <v>306</v>
      </c>
      <c r="N307" s="37">
        <f t="shared" si="70"/>
        <v>2079.7578029187598</v>
      </c>
      <c r="O307" s="13">
        <f t="shared" si="71"/>
        <v>61703.611498036051</v>
      </c>
      <c r="P307" s="13">
        <f t="shared" si="77"/>
        <v>2281.4035921280279</v>
      </c>
      <c r="Q307" s="13">
        <f t="shared" si="78"/>
        <v>6986.6482185033092</v>
      </c>
      <c r="R307" s="37">
        <f t="shared" si="79"/>
        <v>2099.1302746062988</v>
      </c>
      <c r="S307" s="13">
        <f t="shared" si="72"/>
        <v>122279.90504110277</v>
      </c>
      <c r="T307" s="13">
        <f t="shared" si="80"/>
        <v>2498.7378074203602</v>
      </c>
      <c r="U307" s="38">
        <f t="shared" si="73"/>
        <v>6986.6482185033092</v>
      </c>
      <c r="V307" s="37">
        <f t="shared" si="81"/>
        <v>3190.9332338779986</v>
      </c>
      <c r="W307" s="13">
        <f t="shared" si="74"/>
        <v>61139.952520551386</v>
      </c>
      <c r="X307" s="13">
        <f t="shared" si="82"/>
        <v>3390.7370002850294</v>
      </c>
      <c r="Y307" s="38">
        <f t="shared" si="75"/>
        <v>6986.6482185033092</v>
      </c>
      <c r="Z307" s="37">
        <f t="shared" si="86"/>
        <v>2078.7708296258752</v>
      </c>
      <c r="AA307" s="13">
        <f t="shared" si="83"/>
        <v>56841.209149629343</v>
      </c>
      <c r="AB307" s="13">
        <f t="shared" si="84"/>
        <v>2264.5264150821804</v>
      </c>
      <c r="AC307" s="38">
        <f t="shared" si="76"/>
        <v>6986.6482185033101</v>
      </c>
      <c r="AD307" s="13" t="e">
        <f>SUM(#REF!,#REF!)</f>
        <v>#REF!</v>
      </c>
      <c r="AE307" s="103" t="e">
        <f>SUM(#REF!)</f>
        <v>#REF!</v>
      </c>
      <c r="AF307" s="13" t="e">
        <f t="shared" si="85"/>
        <v>#REF!</v>
      </c>
      <c r="AG307" s="13" t="e">
        <f>SUM(#REF!,#REF!)</f>
        <v>#REF!</v>
      </c>
    </row>
    <row r="308" spans="13:33" x14ac:dyDescent="0.2">
      <c r="M308">
        <v>307</v>
      </c>
      <c r="N308" s="37">
        <f t="shared" si="70"/>
        <v>2079.7578029187598</v>
      </c>
      <c r="O308" s="13">
        <f t="shared" si="71"/>
        <v>61703.611498036051</v>
      </c>
      <c r="P308" s="13">
        <f t="shared" si="77"/>
        <v>2280.7467654530792</v>
      </c>
      <c r="Q308" s="13">
        <f t="shared" si="78"/>
        <v>6986.6482185033092</v>
      </c>
      <c r="R308" s="37">
        <f t="shared" si="79"/>
        <v>2099.1302746062988</v>
      </c>
      <c r="S308" s="13">
        <f t="shared" si="72"/>
        <v>122279.90504110277</v>
      </c>
      <c r="T308" s="13">
        <f t="shared" si="80"/>
        <v>2497.4361542190113</v>
      </c>
      <c r="U308" s="38">
        <f t="shared" si="73"/>
        <v>6986.6482185033092</v>
      </c>
      <c r="V308" s="37">
        <f t="shared" si="81"/>
        <v>3190.9332338779986</v>
      </c>
      <c r="W308" s="13">
        <f t="shared" si="74"/>
        <v>61139.952520551386</v>
      </c>
      <c r="X308" s="13">
        <f t="shared" si="82"/>
        <v>3390.0861736843549</v>
      </c>
      <c r="Y308" s="38">
        <f t="shared" si="75"/>
        <v>6986.6482185033092</v>
      </c>
      <c r="Z308" s="37">
        <f t="shared" si="86"/>
        <v>2078.7708296258752</v>
      </c>
      <c r="AA308" s="13">
        <f t="shared" si="83"/>
        <v>56841.209149629343</v>
      </c>
      <c r="AB308" s="13">
        <f t="shared" si="84"/>
        <v>2263.9213480285766</v>
      </c>
      <c r="AC308" s="38">
        <f t="shared" si="76"/>
        <v>6986.6482185033101</v>
      </c>
      <c r="AD308" s="13" t="e">
        <f>SUM(#REF!,#REF!)</f>
        <v>#REF!</v>
      </c>
      <c r="AE308" s="103" t="e">
        <f>SUM(#REF!)</f>
        <v>#REF!</v>
      </c>
      <c r="AF308" s="13" t="e">
        <f t="shared" si="85"/>
        <v>#REF!</v>
      </c>
      <c r="AG308" s="13" t="e">
        <f>SUM(#REF!,#REF!)</f>
        <v>#REF!</v>
      </c>
    </row>
    <row r="309" spans="13:33" x14ac:dyDescent="0.2">
      <c r="M309">
        <v>308</v>
      </c>
      <c r="N309" s="37">
        <f t="shared" si="70"/>
        <v>2079.7578029187598</v>
      </c>
      <c r="O309" s="13">
        <f t="shared" si="71"/>
        <v>61703.611498036051</v>
      </c>
      <c r="P309" s="13">
        <f t="shared" si="77"/>
        <v>2280.0942038864096</v>
      </c>
      <c r="Q309" s="13">
        <f t="shared" si="78"/>
        <v>6986.6482185033092</v>
      </c>
      <c r="R309" s="37">
        <f t="shared" si="79"/>
        <v>2099.1302746062988</v>
      </c>
      <c r="S309" s="13">
        <f t="shared" si="72"/>
        <v>122279.90504110277</v>
      </c>
      <c r="T309" s="13">
        <f t="shared" si="80"/>
        <v>2496.1429533111777</v>
      </c>
      <c r="U309" s="38">
        <f t="shared" si="73"/>
        <v>6986.6482185033092</v>
      </c>
      <c r="V309" s="37">
        <f t="shared" si="81"/>
        <v>3190.9332338779986</v>
      </c>
      <c r="W309" s="13">
        <f t="shared" si="74"/>
        <v>61139.952520551386</v>
      </c>
      <c r="X309" s="13">
        <f t="shared" si="82"/>
        <v>3389.4395732304383</v>
      </c>
      <c r="Y309" s="38">
        <f t="shared" si="75"/>
        <v>6986.6482185033092</v>
      </c>
      <c r="Z309" s="37">
        <f t="shared" si="86"/>
        <v>2078.7708296258752</v>
      </c>
      <c r="AA309" s="13">
        <f t="shared" si="83"/>
        <v>56841.209149629343</v>
      </c>
      <c r="AB309" s="13">
        <f t="shared" si="84"/>
        <v>2263.3202099818145</v>
      </c>
      <c r="AC309" s="38">
        <f t="shared" si="76"/>
        <v>6986.6482185033101</v>
      </c>
      <c r="AD309" s="13" t="e">
        <f>SUM(#REF!,#REF!)</f>
        <v>#REF!</v>
      </c>
      <c r="AE309" s="103" t="e">
        <f>SUM(#REF!)</f>
        <v>#REF!</v>
      </c>
      <c r="AF309" s="13" t="e">
        <f t="shared" si="85"/>
        <v>#REF!</v>
      </c>
      <c r="AG309" s="13" t="e">
        <f>SUM(#REF!,#REF!)</f>
        <v>#REF!</v>
      </c>
    </row>
    <row r="310" spans="13:33" x14ac:dyDescent="0.2">
      <c r="M310">
        <v>309</v>
      </c>
      <c r="N310" s="37">
        <f t="shared" si="70"/>
        <v>2079.7578029187598</v>
      </c>
      <c r="O310" s="13">
        <f t="shared" si="71"/>
        <v>61703.611498036051</v>
      </c>
      <c r="P310" s="13">
        <f t="shared" si="77"/>
        <v>2279.4458660191999</v>
      </c>
      <c r="Q310" s="13">
        <f t="shared" si="78"/>
        <v>6986.6482185033092</v>
      </c>
      <c r="R310" s="37">
        <f t="shared" si="79"/>
        <v>2099.1302746062988</v>
      </c>
      <c r="S310" s="13">
        <f t="shared" si="72"/>
        <v>122279.90504110277</v>
      </c>
      <c r="T310" s="13">
        <f t="shared" si="80"/>
        <v>2494.8581226357578</v>
      </c>
      <c r="U310" s="38">
        <f t="shared" si="73"/>
        <v>6986.6482185033092</v>
      </c>
      <c r="V310" s="37">
        <f t="shared" si="81"/>
        <v>3190.9332338779986</v>
      </c>
      <c r="W310" s="13">
        <f t="shared" si="74"/>
        <v>61139.952520551386</v>
      </c>
      <c r="X310" s="13">
        <f t="shared" si="82"/>
        <v>3388.7971578927281</v>
      </c>
      <c r="Y310" s="38">
        <f t="shared" si="75"/>
        <v>6986.6482185033092</v>
      </c>
      <c r="Z310" s="37">
        <f t="shared" si="86"/>
        <v>2078.7708296258752</v>
      </c>
      <c r="AA310" s="13">
        <f t="shared" si="83"/>
        <v>56841.209149629343</v>
      </c>
      <c r="AB310" s="13">
        <f t="shared" si="84"/>
        <v>2262.7229627961965</v>
      </c>
      <c r="AC310" s="38">
        <f t="shared" si="76"/>
        <v>6986.6482185033101</v>
      </c>
      <c r="AD310" s="13" t="e">
        <f>SUM(#REF!,#REF!)</f>
        <v>#REF!</v>
      </c>
      <c r="AE310" s="103" t="e">
        <f>SUM(#REF!)</f>
        <v>#REF!</v>
      </c>
      <c r="AF310" s="13" t="e">
        <f t="shared" si="85"/>
        <v>#REF!</v>
      </c>
      <c r="AG310" s="13" t="e">
        <f>SUM(#REF!,#REF!)</f>
        <v>#REF!</v>
      </c>
    </row>
    <row r="311" spans="13:33" x14ac:dyDescent="0.2">
      <c r="M311">
        <v>310</v>
      </c>
      <c r="N311" s="37">
        <f t="shared" si="70"/>
        <v>2079.7578029187598</v>
      </c>
      <c r="O311" s="13">
        <f t="shared" si="71"/>
        <v>61703.611498036051</v>
      </c>
      <c r="P311" s="13">
        <f t="shared" si="77"/>
        <v>2278.8017109769407</v>
      </c>
      <c r="Q311" s="13">
        <f t="shared" si="78"/>
        <v>6986.6482185033092</v>
      </c>
      <c r="R311" s="37">
        <f t="shared" si="79"/>
        <v>2099.1302746062988</v>
      </c>
      <c r="S311" s="13">
        <f t="shared" si="72"/>
        <v>122279.90504110277</v>
      </c>
      <c r="T311" s="13">
        <f t="shared" si="80"/>
        <v>2493.5815811905013</v>
      </c>
      <c r="U311" s="38">
        <f t="shared" si="73"/>
        <v>6986.6482185033092</v>
      </c>
      <c r="V311" s="37">
        <f t="shared" si="81"/>
        <v>3190.9332338779986</v>
      </c>
      <c r="W311" s="13">
        <f t="shared" si="74"/>
        <v>61139.952520551386</v>
      </c>
      <c r="X311" s="13">
        <f t="shared" si="82"/>
        <v>3388.1588871700997</v>
      </c>
      <c r="Y311" s="38">
        <f t="shared" si="75"/>
        <v>6986.6482185033092</v>
      </c>
      <c r="Z311" s="37">
        <f t="shared" si="86"/>
        <v>2078.7708296258752</v>
      </c>
      <c r="AA311" s="13">
        <f t="shared" si="83"/>
        <v>56841.209149629343</v>
      </c>
      <c r="AB311" s="13">
        <f t="shared" si="84"/>
        <v>2262.1295688182281</v>
      </c>
      <c r="AC311" s="38">
        <f t="shared" si="76"/>
        <v>6986.6482185033101</v>
      </c>
      <c r="AD311" s="13" t="e">
        <f>SUM(#REF!,#REF!)</f>
        <v>#REF!</v>
      </c>
      <c r="AE311" s="103" t="e">
        <f>SUM(#REF!)</f>
        <v>#REF!</v>
      </c>
      <c r="AF311" s="13" t="e">
        <f t="shared" si="85"/>
        <v>#REF!</v>
      </c>
      <c r="AG311" s="13" t="e">
        <f>SUM(#REF!,#REF!)</f>
        <v>#REF!</v>
      </c>
    </row>
    <row r="312" spans="13:33" x14ac:dyDescent="0.2">
      <c r="M312">
        <v>311</v>
      </c>
      <c r="N312" s="37">
        <f t="shared" si="70"/>
        <v>2079.7578029187598</v>
      </c>
      <c r="O312" s="13">
        <f t="shared" si="71"/>
        <v>61703.611498036051</v>
      </c>
      <c r="P312" s="13">
        <f t="shared" si="77"/>
        <v>2278.1616984108373</v>
      </c>
      <c r="Q312" s="13">
        <f t="shared" si="78"/>
        <v>6986.6482185033092</v>
      </c>
      <c r="R312" s="37">
        <f t="shared" si="79"/>
        <v>2099.1302746062988</v>
      </c>
      <c r="S312" s="13">
        <f t="shared" si="72"/>
        <v>122279.90504110277</v>
      </c>
      <c r="T312" s="13">
        <f t="shared" si="80"/>
        <v>2492.3132490149892</v>
      </c>
      <c r="U312" s="38">
        <f t="shared" si="73"/>
        <v>6986.6482185033092</v>
      </c>
      <c r="V312" s="37">
        <f t="shared" si="81"/>
        <v>3190.9332338779986</v>
      </c>
      <c r="W312" s="13">
        <f t="shared" si="74"/>
        <v>61139.952520551386</v>
      </c>
      <c r="X312" s="13">
        <f t="shared" si="82"/>
        <v>3387.5247210823441</v>
      </c>
      <c r="Y312" s="38">
        <f t="shared" si="75"/>
        <v>6986.6482185033092</v>
      </c>
      <c r="Z312" s="37">
        <f t="shared" si="86"/>
        <v>2078.7708296258752</v>
      </c>
      <c r="AA312" s="13">
        <f t="shared" si="83"/>
        <v>56841.209149629343</v>
      </c>
      <c r="AB312" s="13">
        <f t="shared" si="84"/>
        <v>2261.5399908787026</v>
      </c>
      <c r="AC312" s="38">
        <f t="shared" si="76"/>
        <v>6986.6482185033101</v>
      </c>
      <c r="AD312" s="13" t="e">
        <f>SUM(#REF!,#REF!)</f>
        <v>#REF!</v>
      </c>
      <c r="AE312" s="103" t="e">
        <f>SUM(#REF!)</f>
        <v>#REF!</v>
      </c>
      <c r="AF312" s="13" t="e">
        <f t="shared" si="85"/>
        <v>#REF!</v>
      </c>
      <c r="AG312" s="13" t="e">
        <f>SUM(#REF!,#REF!)</f>
        <v>#REF!</v>
      </c>
    </row>
    <row r="313" spans="13:33" x14ac:dyDescent="0.2">
      <c r="M313">
        <v>312</v>
      </c>
      <c r="N313" s="37">
        <f t="shared" si="70"/>
        <v>2079.7578029187598</v>
      </c>
      <c r="O313" s="13">
        <f t="shared" si="71"/>
        <v>61703.611498036051</v>
      </c>
      <c r="P313" s="13">
        <f t="shared" si="77"/>
        <v>2277.5257884893881</v>
      </c>
      <c r="Q313" s="13">
        <f t="shared" si="78"/>
        <v>6986.6482185033092</v>
      </c>
      <c r="R313" s="37">
        <f t="shared" si="79"/>
        <v>2099.1302746062988</v>
      </c>
      <c r="S313" s="13">
        <f t="shared" si="72"/>
        <v>122279.90504110277</v>
      </c>
      <c r="T313" s="13">
        <f t="shared" si="80"/>
        <v>2491.0530471739357</v>
      </c>
      <c r="U313" s="38">
        <f t="shared" si="73"/>
        <v>6986.6482185033092</v>
      </c>
      <c r="V313" s="37">
        <f t="shared" si="81"/>
        <v>3190.9332338779986</v>
      </c>
      <c r="W313" s="13">
        <f t="shared" si="74"/>
        <v>61139.952520551386</v>
      </c>
      <c r="X313" s="13">
        <f t="shared" si="82"/>
        <v>3386.8946201618173</v>
      </c>
      <c r="Y313" s="38">
        <f t="shared" si="75"/>
        <v>6986.6482185033092</v>
      </c>
      <c r="Z313" s="37">
        <f t="shared" si="86"/>
        <v>2078.7708296258752</v>
      </c>
      <c r="AA313" s="13">
        <f t="shared" si="83"/>
        <v>56841.209149629343</v>
      </c>
      <c r="AB313" s="13">
        <f t="shared" si="84"/>
        <v>2260.9541922849435</v>
      </c>
      <c r="AC313" s="38">
        <f t="shared" si="76"/>
        <v>6986.6482185033101</v>
      </c>
      <c r="AD313" s="13" t="e">
        <f>SUM(#REF!,#REF!)</f>
        <v>#REF!</v>
      </c>
      <c r="AE313" s="103" t="e">
        <f>SUM(#REF!)</f>
        <v>#REF!</v>
      </c>
      <c r="AF313" s="13" t="e">
        <f t="shared" si="85"/>
        <v>#REF!</v>
      </c>
      <c r="AG313" s="13" t="e">
        <f>SUM(#REF!,#REF!)</f>
        <v>#REF!</v>
      </c>
    </row>
    <row r="314" spans="13:33" x14ac:dyDescent="0.2">
      <c r="M314">
        <v>313</v>
      </c>
      <c r="N314" s="37">
        <f t="shared" si="70"/>
        <v>2079.7578029187598</v>
      </c>
      <c r="O314" s="13">
        <f t="shared" si="71"/>
        <v>61703.611498036051</v>
      </c>
      <c r="P314" s="13">
        <f t="shared" si="77"/>
        <v>2276.8939418901209</v>
      </c>
      <c r="Q314" s="13">
        <f t="shared" si="78"/>
        <v>6986.6482185033092</v>
      </c>
      <c r="R314" s="37">
        <f t="shared" si="79"/>
        <v>2099.1302746062988</v>
      </c>
      <c r="S314" s="13">
        <f t="shared" si="72"/>
        <v>122279.90504110277</v>
      </c>
      <c r="T314" s="13">
        <f t="shared" si="80"/>
        <v>2489.8008977408126</v>
      </c>
      <c r="U314" s="38">
        <f t="shared" si="73"/>
        <v>6986.6482185033092</v>
      </c>
      <c r="V314" s="37">
        <f t="shared" si="81"/>
        <v>3190.9332338779986</v>
      </c>
      <c r="W314" s="13">
        <f t="shared" si="74"/>
        <v>61139.952520551386</v>
      </c>
      <c r="X314" s="13">
        <f t="shared" si="82"/>
        <v>3386.2685454452553</v>
      </c>
      <c r="Y314" s="38">
        <f t="shared" si="75"/>
        <v>6986.6482185033092</v>
      </c>
      <c r="Z314" s="37">
        <f t="shared" si="86"/>
        <v>2078.7708296258752</v>
      </c>
      <c r="AA314" s="13">
        <f t="shared" si="83"/>
        <v>56841.209149629343</v>
      </c>
      <c r="AB314" s="13">
        <f t="shared" si="84"/>
        <v>2260.3721368131892</v>
      </c>
      <c r="AC314" s="38">
        <f t="shared" si="76"/>
        <v>6986.6482185033101</v>
      </c>
      <c r="AD314" s="13" t="e">
        <f>SUM(#REF!,#REF!)</f>
        <v>#REF!</v>
      </c>
      <c r="AE314" s="103" t="e">
        <f>SUM(#REF!)</f>
        <v>#REF!</v>
      </c>
      <c r="AF314" s="13" t="e">
        <f t="shared" si="85"/>
        <v>#REF!</v>
      </c>
      <c r="AG314" s="13" t="e">
        <f>SUM(#REF!,#REF!)</f>
        <v>#REF!</v>
      </c>
    </row>
    <row r="315" spans="13:33" x14ac:dyDescent="0.2">
      <c r="M315">
        <v>314</v>
      </c>
      <c r="N315" s="37">
        <f t="shared" si="70"/>
        <v>2079.7578029187598</v>
      </c>
      <c r="O315" s="13">
        <f t="shared" si="71"/>
        <v>61703.611498036051</v>
      </c>
      <c r="P315" s="13">
        <f t="shared" si="77"/>
        <v>2276.2661197914863</v>
      </c>
      <c r="Q315" s="13">
        <f t="shared" si="78"/>
        <v>6986.6482185033092</v>
      </c>
      <c r="R315" s="37">
        <f t="shared" si="79"/>
        <v>2099.1302746062988</v>
      </c>
      <c r="S315" s="13">
        <f t="shared" si="72"/>
        <v>122279.90504110277</v>
      </c>
      <c r="T315" s="13">
        <f t="shared" si="80"/>
        <v>2488.5567237817854</v>
      </c>
      <c r="U315" s="38">
        <f t="shared" si="73"/>
        <v>6986.6482185033092</v>
      </c>
      <c r="V315" s="37">
        <f t="shared" si="81"/>
        <v>3190.9332338779986</v>
      </c>
      <c r="W315" s="13">
        <f t="shared" si="74"/>
        <v>61139.952520551386</v>
      </c>
      <c r="X315" s="13">
        <f t="shared" si="82"/>
        <v>3385.6464584657419</v>
      </c>
      <c r="Y315" s="38">
        <f t="shared" si="75"/>
        <v>6986.6482185033092</v>
      </c>
      <c r="Z315" s="37">
        <f t="shared" si="86"/>
        <v>2078.7708296258752</v>
      </c>
      <c r="AA315" s="13">
        <f t="shared" si="83"/>
        <v>56841.209149629343</v>
      </c>
      <c r="AB315" s="13">
        <f t="shared" si="84"/>
        <v>2259.7937887011281</v>
      </c>
      <c r="AC315" s="38">
        <f t="shared" si="76"/>
        <v>6986.6482185033101</v>
      </c>
      <c r="AD315" s="13" t="e">
        <f>SUM(#REF!,#REF!)</f>
        <v>#REF!</v>
      </c>
      <c r="AE315" s="103" t="e">
        <f>SUM(#REF!)</f>
        <v>#REF!</v>
      </c>
      <c r="AF315" s="13" t="e">
        <f t="shared" si="85"/>
        <v>#REF!</v>
      </c>
      <c r="AG315" s="13" t="e">
        <f>SUM(#REF!,#REF!)</f>
        <v>#REF!</v>
      </c>
    </row>
    <row r="316" spans="13:33" x14ac:dyDescent="0.2">
      <c r="M316">
        <v>315</v>
      </c>
      <c r="N316" s="37">
        <f t="shared" si="70"/>
        <v>2079.7578029187598</v>
      </c>
      <c r="O316" s="13">
        <f t="shared" si="71"/>
        <v>61703.611498036051</v>
      </c>
      <c r="P316" s="13">
        <f t="shared" si="77"/>
        <v>2275.6422838649059</v>
      </c>
      <c r="Q316" s="13">
        <f t="shared" si="78"/>
        <v>6986.6482185033092</v>
      </c>
      <c r="R316" s="37">
        <f t="shared" si="79"/>
        <v>2099.1302746062988</v>
      </c>
      <c r="S316" s="13">
        <f t="shared" si="72"/>
        <v>122279.90504110277</v>
      </c>
      <c r="T316" s="13">
        <f t="shared" si="80"/>
        <v>2487.3204493399585</v>
      </c>
      <c r="U316" s="38">
        <f t="shared" si="73"/>
        <v>6986.6482185033092</v>
      </c>
      <c r="V316" s="37">
        <f t="shared" si="81"/>
        <v>3190.9332338779986</v>
      </c>
      <c r="W316" s="13">
        <f t="shared" si="74"/>
        <v>61139.952520551386</v>
      </c>
      <c r="X316" s="13">
        <f t="shared" si="82"/>
        <v>3385.0283212448285</v>
      </c>
      <c r="Y316" s="38">
        <f t="shared" si="75"/>
        <v>6986.6482185033092</v>
      </c>
      <c r="Z316" s="37">
        <f t="shared" si="86"/>
        <v>2078.7708296258752</v>
      </c>
      <c r="AA316" s="13">
        <f t="shared" si="83"/>
        <v>56841.209149629343</v>
      </c>
      <c r="AB316" s="13">
        <f t="shared" si="84"/>
        <v>2259.2191126405714</v>
      </c>
      <c r="AC316" s="38">
        <f t="shared" si="76"/>
        <v>6986.6482185033101</v>
      </c>
      <c r="AD316" s="13" t="e">
        <f>SUM(#REF!,#REF!)</f>
        <v>#REF!</v>
      </c>
      <c r="AE316" s="103" t="e">
        <f>SUM(#REF!)</f>
        <v>#REF!</v>
      </c>
      <c r="AF316" s="13" t="e">
        <f t="shared" si="85"/>
        <v>#REF!</v>
      </c>
      <c r="AG316" s="13" t="e">
        <f>SUM(#REF!,#REF!)</f>
        <v>#REF!</v>
      </c>
    </row>
    <row r="317" spans="13:33" x14ac:dyDescent="0.2">
      <c r="M317">
        <v>316</v>
      </c>
      <c r="N317" s="37">
        <f t="shared" si="70"/>
        <v>2079.7578029187598</v>
      </c>
      <c r="O317" s="13">
        <f t="shared" si="71"/>
        <v>61703.611498036051</v>
      </c>
      <c r="P317" s="13">
        <f t="shared" si="77"/>
        <v>2275.0223962669752</v>
      </c>
      <c r="Q317" s="13">
        <f t="shared" si="78"/>
        <v>6986.6482185033092</v>
      </c>
      <c r="R317" s="37">
        <f t="shared" si="79"/>
        <v>2099.1302746062988</v>
      </c>
      <c r="S317" s="13">
        <f t="shared" si="72"/>
        <v>122279.90504110277</v>
      </c>
      <c r="T317" s="13">
        <f t="shared" si="80"/>
        <v>2486.0919994199153</v>
      </c>
      <c r="U317" s="38">
        <f t="shared" si="73"/>
        <v>6986.6482185033092</v>
      </c>
      <c r="V317" s="37">
        <f t="shared" si="81"/>
        <v>3190.9332338779986</v>
      </c>
      <c r="W317" s="13">
        <f t="shared" si="74"/>
        <v>61139.952520551386</v>
      </c>
      <c r="X317" s="13">
        <f t="shared" si="82"/>
        <v>3384.4140962848069</v>
      </c>
      <c r="Y317" s="38">
        <f t="shared" si="75"/>
        <v>6986.6482185033092</v>
      </c>
      <c r="Z317" s="37">
        <f t="shared" si="86"/>
        <v>2078.7708296258752</v>
      </c>
      <c r="AA317" s="13">
        <f t="shared" si="83"/>
        <v>56841.209149629343</v>
      </c>
      <c r="AB317" s="13">
        <f t="shared" si="84"/>
        <v>2258.6480737702718</v>
      </c>
      <c r="AC317" s="38">
        <f t="shared" si="76"/>
        <v>6986.6482185033101</v>
      </c>
      <c r="AD317" s="13" t="e">
        <f>SUM(#REF!,#REF!)</f>
        <v>#REF!</v>
      </c>
      <c r="AE317" s="103" t="e">
        <f>SUM(#REF!)</f>
        <v>#REF!</v>
      </c>
      <c r="AF317" s="13" t="e">
        <f t="shared" si="85"/>
        <v>#REF!</v>
      </c>
      <c r="AG317" s="13" t="e">
        <f>SUM(#REF!,#REF!)</f>
        <v>#REF!</v>
      </c>
    </row>
    <row r="318" spans="13:33" x14ac:dyDescent="0.2">
      <c r="M318">
        <v>317</v>
      </c>
      <c r="N318" s="37">
        <f t="shared" si="70"/>
        <v>2079.7578029187598</v>
      </c>
      <c r="O318" s="13">
        <f t="shared" si="71"/>
        <v>61703.611498036051</v>
      </c>
      <c r="P318" s="13">
        <f t="shared" si="77"/>
        <v>2274.4064196318072</v>
      </c>
      <c r="Q318" s="13">
        <f t="shared" si="78"/>
        <v>6986.6482185033092</v>
      </c>
      <c r="R318" s="37">
        <f t="shared" si="79"/>
        <v>2099.1302746062988</v>
      </c>
      <c r="S318" s="13">
        <f t="shared" si="72"/>
        <v>122279.90504110277</v>
      </c>
      <c r="T318" s="13">
        <f t="shared" si="80"/>
        <v>2484.8712999725535</v>
      </c>
      <c r="U318" s="38">
        <f t="shared" si="73"/>
        <v>6986.6482185033092</v>
      </c>
      <c r="V318" s="37">
        <f t="shared" si="81"/>
        <v>3190.9332338779986</v>
      </c>
      <c r="W318" s="13">
        <f t="shared" si="74"/>
        <v>61139.952520551386</v>
      </c>
      <c r="X318" s="13">
        <f t="shared" si="82"/>
        <v>3383.803746561126</v>
      </c>
      <c r="Y318" s="38">
        <f t="shared" si="75"/>
        <v>6986.6482185033092</v>
      </c>
      <c r="Z318" s="37">
        <f t="shared" si="86"/>
        <v>2078.7708296258752</v>
      </c>
      <c r="AA318" s="13">
        <f t="shared" si="83"/>
        <v>56841.209149629343</v>
      </c>
      <c r="AB318" s="13">
        <f t="shared" si="84"/>
        <v>2258.0806376688702</v>
      </c>
      <c r="AC318" s="38">
        <f t="shared" si="76"/>
        <v>6986.6482185033101</v>
      </c>
      <c r="AD318" s="13" t="e">
        <f>SUM(#REF!,#REF!)</f>
        <v>#REF!</v>
      </c>
      <c r="AE318" s="103" t="e">
        <f>SUM(#REF!)</f>
        <v>#REF!</v>
      </c>
      <c r="AF318" s="13" t="e">
        <f t="shared" si="85"/>
        <v>#REF!</v>
      </c>
      <c r="AG318" s="13" t="e">
        <f>SUM(#REF!,#REF!)</f>
        <v>#REF!</v>
      </c>
    </row>
    <row r="319" spans="13:33" x14ac:dyDescent="0.2">
      <c r="M319">
        <v>318</v>
      </c>
      <c r="N319" s="37">
        <f t="shared" si="70"/>
        <v>2079.7578029187598</v>
      </c>
      <c r="O319" s="13">
        <f t="shared" si="71"/>
        <v>61703.611498036051</v>
      </c>
      <c r="P319" s="13">
        <f t="shared" si="77"/>
        <v>2273.7943170635272</v>
      </c>
      <c r="Q319" s="13">
        <f t="shared" si="78"/>
        <v>6986.6482185033092</v>
      </c>
      <c r="R319" s="37">
        <f t="shared" si="79"/>
        <v>2099.1302746062988</v>
      </c>
      <c r="S319" s="13">
        <f t="shared" si="72"/>
        <v>122279.90504110277</v>
      </c>
      <c r="T319" s="13">
        <f t="shared" si="80"/>
        <v>2483.6582778802067</v>
      </c>
      <c r="U319" s="38">
        <f t="shared" si="73"/>
        <v>6986.6482185033092</v>
      </c>
      <c r="V319" s="37">
        <f t="shared" si="81"/>
        <v>3190.9332338779986</v>
      </c>
      <c r="W319" s="13">
        <f t="shared" si="74"/>
        <v>61139.952520551386</v>
      </c>
      <c r="X319" s="13">
        <f t="shared" si="82"/>
        <v>3383.1972355149528</v>
      </c>
      <c r="Y319" s="38">
        <f t="shared" si="75"/>
        <v>6986.6482185033092</v>
      </c>
      <c r="Z319" s="37">
        <f t="shared" si="86"/>
        <v>2078.7708296258752</v>
      </c>
      <c r="AA319" s="13">
        <f t="shared" si="83"/>
        <v>56841.209149629343</v>
      </c>
      <c r="AB319" s="13">
        <f t="shared" si="84"/>
        <v>2257.5167703479801</v>
      </c>
      <c r="AC319" s="38">
        <f t="shared" si="76"/>
        <v>6986.6482185033101</v>
      </c>
      <c r="AD319" s="13" t="e">
        <f>SUM(#REF!,#REF!)</f>
        <v>#REF!</v>
      </c>
      <c r="AE319" s="103" t="e">
        <f>SUM(#REF!)</f>
        <v>#REF!</v>
      </c>
      <c r="AF319" s="13" t="e">
        <f t="shared" si="85"/>
        <v>#REF!</v>
      </c>
      <c r="AG319" s="13" t="e">
        <f>SUM(#REF!,#REF!)</f>
        <v>#REF!</v>
      </c>
    </row>
    <row r="320" spans="13:33" x14ac:dyDescent="0.2">
      <c r="M320">
        <v>319</v>
      </c>
      <c r="N320" s="37">
        <f t="shared" si="70"/>
        <v>2079.7578029187598</v>
      </c>
      <c r="O320" s="13">
        <f t="shared" si="71"/>
        <v>61703.611498036051</v>
      </c>
      <c r="P320" s="13">
        <f t="shared" si="77"/>
        <v>2273.1860521289041</v>
      </c>
      <c r="Q320" s="13">
        <f t="shared" si="78"/>
        <v>6986.6482185033092</v>
      </c>
      <c r="R320" s="37">
        <f t="shared" si="79"/>
        <v>2099.1302746062988</v>
      </c>
      <c r="S320" s="13">
        <f t="shared" si="72"/>
        <v>122279.90504110277</v>
      </c>
      <c r="T320" s="13">
        <f t="shared" si="80"/>
        <v>2482.452860942044</v>
      </c>
      <c r="U320" s="38">
        <f t="shared" si="73"/>
        <v>6986.6482185033092</v>
      </c>
      <c r="V320" s="37">
        <f t="shared" si="81"/>
        <v>3190.9332338779986</v>
      </c>
      <c r="W320" s="13">
        <f t="shared" si="74"/>
        <v>61139.952520551386</v>
      </c>
      <c r="X320" s="13">
        <f t="shared" si="82"/>
        <v>3382.5945270458715</v>
      </c>
      <c r="Y320" s="38">
        <f t="shared" si="75"/>
        <v>6986.6482185033092</v>
      </c>
      <c r="Z320" s="37">
        <f t="shared" si="86"/>
        <v>2078.7708296258752</v>
      </c>
      <c r="AA320" s="13">
        <f t="shared" si="83"/>
        <v>56841.209149629343</v>
      </c>
      <c r="AB320" s="13">
        <f t="shared" si="84"/>
        <v>2256.9564382454028</v>
      </c>
      <c r="AC320" s="38">
        <f t="shared" si="76"/>
        <v>6986.6482185033101</v>
      </c>
      <c r="AD320" s="13" t="e">
        <f>SUM(#REF!,#REF!)</f>
        <v>#REF!</v>
      </c>
      <c r="AE320" s="103" t="e">
        <f>SUM(#REF!)</f>
        <v>#REF!</v>
      </c>
      <c r="AF320" s="13" t="e">
        <f t="shared" si="85"/>
        <v>#REF!</v>
      </c>
      <c r="AG320" s="13" t="e">
        <f>SUM(#REF!,#REF!)</f>
        <v>#REF!</v>
      </c>
    </row>
    <row r="321" spans="13:33" x14ac:dyDescent="0.2">
      <c r="M321">
        <v>320</v>
      </c>
      <c r="N321" s="37">
        <f t="shared" si="70"/>
        <v>2079.7578029187598</v>
      </c>
      <c r="O321" s="13">
        <f t="shared" si="71"/>
        <v>61703.611498036051</v>
      </c>
      <c r="P321" s="13">
        <f t="shared" si="77"/>
        <v>2272.5815888501224</v>
      </c>
      <c r="Q321" s="13">
        <f t="shared" si="78"/>
        <v>6986.6482185033092</v>
      </c>
      <c r="R321" s="37">
        <f t="shared" si="79"/>
        <v>2099.1302746062988</v>
      </c>
      <c r="S321" s="13">
        <f t="shared" si="72"/>
        <v>122279.90504110277</v>
      </c>
      <c r="T321" s="13">
        <f t="shared" si="80"/>
        <v>2481.2549778597449</v>
      </c>
      <c r="U321" s="38">
        <f t="shared" si="73"/>
        <v>6986.6482185033092</v>
      </c>
      <c r="V321" s="37">
        <f t="shared" si="81"/>
        <v>3190.9332338779986</v>
      </c>
      <c r="W321" s="13">
        <f t="shared" si="74"/>
        <v>61139.952520551386</v>
      </c>
      <c r="X321" s="13">
        <f t="shared" si="82"/>
        <v>3381.9955855047219</v>
      </c>
      <c r="Y321" s="38">
        <f t="shared" si="75"/>
        <v>6986.6482185033092</v>
      </c>
      <c r="Z321" s="37">
        <f t="shared" si="86"/>
        <v>2078.7708296258752</v>
      </c>
      <c r="AA321" s="13">
        <f t="shared" si="83"/>
        <v>56841.209149629343</v>
      </c>
      <c r="AB321" s="13">
        <f t="shared" si="84"/>
        <v>2256.3996082184667</v>
      </c>
      <c r="AC321" s="38">
        <f t="shared" si="76"/>
        <v>6986.6482185033101</v>
      </c>
      <c r="AD321" s="13" t="e">
        <f>SUM(#REF!,#REF!)</f>
        <v>#REF!</v>
      </c>
      <c r="AE321" s="103" t="e">
        <f>SUM(#REF!)</f>
        <v>#REF!</v>
      </c>
      <c r="AF321" s="13" t="e">
        <f t="shared" si="85"/>
        <v>#REF!</v>
      </c>
      <c r="AG321" s="13" t="e">
        <f>SUM(#REF!,#REF!)</f>
        <v>#REF!</v>
      </c>
    </row>
    <row r="322" spans="13:33" x14ac:dyDescent="0.2">
      <c r="M322">
        <v>321</v>
      </c>
      <c r="N322" s="37">
        <f t="shared" ref="N322:N371" si="87">SUM($B$9:$B$13)</f>
        <v>2079.7578029187598</v>
      </c>
      <c r="O322" s="13">
        <f t="shared" ref="O322:O371" si="88">SUM($B$7:$B$8)</f>
        <v>61703.611498036051</v>
      </c>
      <c r="P322" s="13">
        <f t="shared" si="77"/>
        <v>2271.9808916976881</v>
      </c>
      <c r="Q322" s="13">
        <f t="shared" si="78"/>
        <v>6986.6482185033092</v>
      </c>
      <c r="R322" s="37">
        <f t="shared" si="79"/>
        <v>2099.1302746062988</v>
      </c>
      <c r="S322" s="13">
        <f t="shared" ref="S322:S371" si="89">SUM($C$7:$C$8)</f>
        <v>122279.90504110277</v>
      </c>
      <c r="T322" s="13">
        <f t="shared" si="80"/>
        <v>2480.0645582234415</v>
      </c>
      <c r="U322" s="38">
        <f t="shared" ref="U322:U371" si="90">SUM($C$9:$C$10,$C$13:$C$14)</f>
        <v>6986.6482185033092</v>
      </c>
      <c r="V322" s="37">
        <f t="shared" si="81"/>
        <v>3190.9332338779986</v>
      </c>
      <c r="W322" s="13">
        <f t="shared" ref="W322:W371" si="91">SUM($D$7:$D$8)</f>
        <v>61139.952520551386</v>
      </c>
      <c r="X322" s="13">
        <f t="shared" si="82"/>
        <v>3381.40037568657</v>
      </c>
      <c r="Y322" s="38">
        <f t="shared" ref="Y322:Y371" si="92">SUM($D$9:$D$10,$D$13:$D$14)</f>
        <v>6986.6482185033092</v>
      </c>
      <c r="Z322" s="37">
        <f t="shared" si="86"/>
        <v>2078.7708296258752</v>
      </c>
      <c r="AA322" s="13">
        <f t="shared" si="83"/>
        <v>56841.209149629343</v>
      </c>
      <c r="AB322" s="13">
        <f t="shared" si="84"/>
        <v>2255.8462475374931</v>
      </c>
      <c r="AC322" s="38">
        <f t="shared" ref="AC322:AC371" si="93">SUM($E$9:$E$10,$E$13:$E$14)</f>
        <v>6986.6482185033101</v>
      </c>
      <c r="AD322" s="13" t="e">
        <f>SUM(#REF!,#REF!)</f>
        <v>#REF!</v>
      </c>
      <c r="AE322" s="103" t="e">
        <f>SUM(#REF!)</f>
        <v>#REF!</v>
      </c>
      <c r="AF322" s="13" t="e">
        <f t="shared" si="85"/>
        <v>#REF!</v>
      </c>
      <c r="AG322" s="13" t="e">
        <f>SUM(#REF!,#REF!)</f>
        <v>#REF!</v>
      </c>
    </row>
    <row r="323" spans="13:33" x14ac:dyDescent="0.2">
      <c r="M323">
        <v>322</v>
      </c>
      <c r="N323" s="37">
        <f t="shared" si="87"/>
        <v>2079.7578029187598</v>
      </c>
      <c r="O323" s="13">
        <f t="shared" si="88"/>
        <v>61703.611498036051</v>
      </c>
      <c r="P323" s="13">
        <f t="shared" ref="P323:P371" si="94">O323/$M323+N323</f>
        <v>2271.3839255834682</v>
      </c>
      <c r="Q323" s="13">
        <f t="shared" ref="Q323:Q371" si="95">SUM($B$9:$B$10,$B$13:$B$14)</f>
        <v>6986.6482185033092</v>
      </c>
      <c r="R323" s="37">
        <f t="shared" ref="R323:R371" si="96">SUM($C$9:$C$10,$C$12:$C$13)</f>
        <v>2099.1302746062988</v>
      </c>
      <c r="S323" s="13">
        <f t="shared" si="89"/>
        <v>122279.90504110277</v>
      </c>
      <c r="T323" s="13">
        <f t="shared" ref="T323:T371" si="97">S323/$M323+R323</f>
        <v>2478.8815324979223</v>
      </c>
      <c r="U323" s="38">
        <f t="shared" si="90"/>
        <v>6986.6482185033092</v>
      </c>
      <c r="V323" s="37">
        <f t="shared" ref="V323:V371" si="98">SUM($D$9:$D$10,$D$12:$D$13)</f>
        <v>3190.9332338779986</v>
      </c>
      <c r="W323" s="13">
        <f t="shared" si="91"/>
        <v>61139.952520551386</v>
      </c>
      <c r="X323" s="13">
        <f t="shared" ref="X323:X371" si="99">W323/$M323+V323</f>
        <v>3380.8088628238106</v>
      </c>
      <c r="Y323" s="38">
        <f t="shared" si="92"/>
        <v>6986.6482185033092</v>
      </c>
      <c r="Z323" s="37">
        <f t="shared" si="86"/>
        <v>2078.7708296258752</v>
      </c>
      <c r="AA323" s="13">
        <f t="shared" ref="AA323:AA371" si="100">SUM($E$7:$E$8)</f>
        <v>56841.209149629343</v>
      </c>
      <c r="AB323" s="13">
        <f t="shared" ref="AB323:AB371" si="101">AA323/$M323+Z323</f>
        <v>2255.2963238793823</v>
      </c>
      <c r="AC323" s="38">
        <f t="shared" si="93"/>
        <v>6986.6482185033101</v>
      </c>
      <c r="AD323" s="13" t="e">
        <f>SUM(#REF!,#REF!)</f>
        <v>#REF!</v>
      </c>
      <c r="AE323" s="103" t="e">
        <f>SUM(#REF!)</f>
        <v>#REF!</v>
      </c>
      <c r="AF323" s="13" t="e">
        <f t="shared" ref="AF323:AF371" si="102">AE323/$M323+AD323</f>
        <v>#REF!</v>
      </c>
      <c r="AG323" s="13" t="e">
        <f>SUM(#REF!,#REF!)</f>
        <v>#REF!</v>
      </c>
    </row>
    <row r="324" spans="13:33" x14ac:dyDescent="0.2">
      <c r="M324">
        <v>323</v>
      </c>
      <c r="N324" s="37">
        <f t="shared" si="87"/>
        <v>2079.7578029187598</v>
      </c>
      <c r="O324" s="13">
        <f t="shared" si="88"/>
        <v>61703.611498036051</v>
      </c>
      <c r="P324" s="13">
        <f t="shared" si="94"/>
        <v>2270.7906558538562</v>
      </c>
      <c r="Q324" s="13">
        <f t="shared" si="95"/>
        <v>6986.6482185033092</v>
      </c>
      <c r="R324" s="37">
        <f t="shared" si="96"/>
        <v>2099.1302746062988</v>
      </c>
      <c r="S324" s="13">
        <f t="shared" si="89"/>
        <v>122279.90504110277</v>
      </c>
      <c r="T324" s="13">
        <f t="shared" si="97"/>
        <v>2477.7058320090937</v>
      </c>
      <c r="U324" s="38">
        <f t="shared" si="90"/>
        <v>6986.6482185033092</v>
      </c>
      <c r="V324" s="37">
        <f t="shared" si="98"/>
        <v>3190.9332338779986</v>
      </c>
      <c r="W324" s="13">
        <f t="shared" si="91"/>
        <v>61139.952520551386</v>
      </c>
      <c r="X324" s="13">
        <f t="shared" si="99"/>
        <v>3380.2210125793963</v>
      </c>
      <c r="Y324" s="38">
        <f t="shared" si="92"/>
        <v>6986.6482185033092</v>
      </c>
      <c r="Z324" s="37">
        <f t="shared" ref="Z324:Z371" si="103">SUM($E$9:$E$10,$E$12:$E$13)</f>
        <v>2078.7708296258752</v>
      </c>
      <c r="AA324" s="13">
        <f t="shared" si="100"/>
        <v>56841.209149629343</v>
      </c>
      <c r="AB324" s="13">
        <f t="shared" si="101"/>
        <v>2254.7498053213221</v>
      </c>
      <c r="AC324" s="38">
        <f t="shared" si="93"/>
        <v>6986.6482185033101</v>
      </c>
      <c r="AD324" s="13" t="e">
        <f>SUM(#REF!,#REF!)</f>
        <v>#REF!</v>
      </c>
      <c r="AE324" s="103" t="e">
        <f>SUM(#REF!)</f>
        <v>#REF!</v>
      </c>
      <c r="AF324" s="13" t="e">
        <f t="shared" si="102"/>
        <v>#REF!</v>
      </c>
      <c r="AG324" s="13" t="e">
        <f>SUM(#REF!,#REF!)</f>
        <v>#REF!</v>
      </c>
    </row>
    <row r="325" spans="13:33" x14ac:dyDescent="0.2">
      <c r="M325">
        <v>324</v>
      </c>
      <c r="N325" s="37">
        <f t="shared" si="87"/>
        <v>2079.7578029187598</v>
      </c>
      <c r="O325" s="13">
        <f t="shared" si="88"/>
        <v>61703.611498036051</v>
      </c>
      <c r="P325" s="13">
        <f t="shared" si="94"/>
        <v>2270.2010482830688</v>
      </c>
      <c r="Q325" s="13">
        <f t="shared" si="95"/>
        <v>6986.6482185033092</v>
      </c>
      <c r="R325" s="37">
        <f t="shared" si="96"/>
        <v>2099.1302746062988</v>
      </c>
      <c r="S325" s="13">
        <f t="shared" si="89"/>
        <v>122279.90504110277</v>
      </c>
      <c r="T325" s="13">
        <f t="shared" si="97"/>
        <v>2476.5373889306902</v>
      </c>
      <c r="U325" s="38">
        <f t="shared" si="90"/>
        <v>6986.6482185033092</v>
      </c>
      <c r="V325" s="37">
        <f t="shared" si="98"/>
        <v>3190.9332338779986</v>
      </c>
      <c r="W325" s="13">
        <f t="shared" si="91"/>
        <v>61139.952520551386</v>
      </c>
      <c r="X325" s="13">
        <f t="shared" si="99"/>
        <v>3379.6367910401941</v>
      </c>
      <c r="Y325" s="38">
        <f t="shared" si="92"/>
        <v>6986.6482185033092</v>
      </c>
      <c r="Z325" s="37">
        <f t="shared" si="103"/>
        <v>2078.7708296258752</v>
      </c>
      <c r="AA325" s="13">
        <f t="shared" si="100"/>
        <v>56841.209149629343</v>
      </c>
      <c r="AB325" s="13">
        <f t="shared" si="101"/>
        <v>2254.2066603346079</v>
      </c>
      <c r="AC325" s="38">
        <f t="shared" si="93"/>
        <v>6986.6482185033101</v>
      </c>
      <c r="AD325" s="13" t="e">
        <f>SUM(#REF!,#REF!)</f>
        <v>#REF!</v>
      </c>
      <c r="AE325" s="103" t="e">
        <f>SUM(#REF!)</f>
        <v>#REF!</v>
      </c>
      <c r="AF325" s="13" t="e">
        <f t="shared" si="102"/>
        <v>#REF!</v>
      </c>
      <c r="AG325" s="13" t="e">
        <f>SUM(#REF!,#REF!)</f>
        <v>#REF!</v>
      </c>
    </row>
    <row r="326" spans="13:33" x14ac:dyDescent="0.2">
      <c r="M326">
        <v>325</v>
      </c>
      <c r="N326" s="37">
        <f t="shared" si="87"/>
        <v>2079.7578029187598</v>
      </c>
      <c r="O326" s="13">
        <f t="shared" si="88"/>
        <v>61703.611498036051</v>
      </c>
      <c r="P326" s="13">
        <f t="shared" si="94"/>
        <v>2269.6150690665631</v>
      </c>
      <c r="Q326" s="13">
        <f t="shared" si="95"/>
        <v>6986.6482185033092</v>
      </c>
      <c r="R326" s="37">
        <f t="shared" si="96"/>
        <v>2099.1302746062988</v>
      </c>
      <c r="S326" s="13">
        <f t="shared" si="89"/>
        <v>122279.90504110277</v>
      </c>
      <c r="T326" s="13">
        <f t="shared" si="97"/>
        <v>2475.3761362712303</v>
      </c>
      <c r="U326" s="38">
        <f t="shared" si="90"/>
        <v>6986.6482185033092</v>
      </c>
      <c r="V326" s="37">
        <f t="shared" si="98"/>
        <v>3190.9332338779986</v>
      </c>
      <c r="W326" s="13">
        <f t="shared" si="91"/>
        <v>61139.952520551386</v>
      </c>
      <c r="X326" s="13">
        <f t="shared" si="99"/>
        <v>3379.0561647104646</v>
      </c>
      <c r="Y326" s="38">
        <f t="shared" si="92"/>
        <v>6986.6482185033092</v>
      </c>
      <c r="Z326" s="37">
        <f t="shared" si="103"/>
        <v>2078.7708296258752</v>
      </c>
      <c r="AA326" s="13">
        <f t="shared" si="100"/>
        <v>56841.209149629343</v>
      </c>
      <c r="AB326" s="13">
        <f t="shared" si="101"/>
        <v>2253.6668577785808</v>
      </c>
      <c r="AC326" s="38">
        <f t="shared" si="93"/>
        <v>6986.6482185033101</v>
      </c>
      <c r="AD326" s="13" t="e">
        <f>SUM(#REF!,#REF!)</f>
        <v>#REF!</v>
      </c>
      <c r="AE326" s="103" t="e">
        <f>SUM(#REF!)</f>
        <v>#REF!</v>
      </c>
      <c r="AF326" s="13" t="e">
        <f t="shared" si="102"/>
        <v>#REF!</v>
      </c>
      <c r="AG326" s="13" t="e">
        <f>SUM(#REF!,#REF!)</f>
        <v>#REF!</v>
      </c>
    </row>
    <row r="327" spans="13:33" x14ac:dyDescent="0.2">
      <c r="M327">
        <v>326</v>
      </c>
      <c r="N327" s="37">
        <f t="shared" si="87"/>
        <v>2079.7578029187598</v>
      </c>
      <c r="O327" s="13">
        <f t="shared" si="88"/>
        <v>61703.611498036051</v>
      </c>
      <c r="P327" s="13">
        <f t="shared" si="94"/>
        <v>2269.032684814576</v>
      </c>
      <c r="Q327" s="13">
        <f t="shared" si="95"/>
        <v>6986.6482185033092</v>
      </c>
      <c r="R327" s="37">
        <f t="shared" si="96"/>
        <v>2099.1302746062988</v>
      </c>
      <c r="S327" s="13">
        <f t="shared" si="89"/>
        <v>122279.90504110277</v>
      </c>
      <c r="T327" s="13">
        <f t="shared" si="97"/>
        <v>2474.2220078612154</v>
      </c>
      <c r="U327" s="38">
        <f t="shared" si="90"/>
        <v>6986.6482185033092</v>
      </c>
      <c r="V327" s="37">
        <f t="shared" si="98"/>
        <v>3190.9332338779986</v>
      </c>
      <c r="W327" s="13">
        <f t="shared" si="91"/>
        <v>61139.952520551386</v>
      </c>
      <c r="X327" s="13">
        <f t="shared" si="99"/>
        <v>3378.4791005054567</v>
      </c>
      <c r="Y327" s="38">
        <f t="shared" si="92"/>
        <v>6986.6482185033092</v>
      </c>
      <c r="Z327" s="37">
        <f t="shared" si="103"/>
        <v>2078.7708296258752</v>
      </c>
      <c r="AA327" s="13">
        <f t="shared" si="100"/>
        <v>56841.209149629343</v>
      </c>
      <c r="AB327" s="13">
        <f t="shared" si="101"/>
        <v>2253.1303668946766</v>
      </c>
      <c r="AC327" s="38">
        <f t="shared" si="93"/>
        <v>6986.6482185033101</v>
      </c>
      <c r="AD327" s="13" t="e">
        <f>SUM(#REF!,#REF!)</f>
        <v>#REF!</v>
      </c>
      <c r="AE327" s="103" t="e">
        <f>SUM(#REF!)</f>
        <v>#REF!</v>
      </c>
      <c r="AF327" s="13" t="e">
        <f t="shared" si="102"/>
        <v>#REF!</v>
      </c>
      <c r="AG327" s="13" t="e">
        <f>SUM(#REF!,#REF!)</f>
        <v>#REF!</v>
      </c>
    </row>
    <row r="328" spans="13:33" x14ac:dyDescent="0.2">
      <c r="M328">
        <v>327</v>
      </c>
      <c r="N328" s="37">
        <f t="shared" si="87"/>
        <v>2079.7578029187598</v>
      </c>
      <c r="O328" s="13">
        <f t="shared" si="88"/>
        <v>61703.611498036051</v>
      </c>
      <c r="P328" s="13">
        <f t="shared" si="94"/>
        <v>2268.4538625457812</v>
      </c>
      <c r="Q328" s="13">
        <f t="shared" si="95"/>
        <v>6986.6482185033092</v>
      </c>
      <c r="R328" s="37">
        <f t="shared" si="96"/>
        <v>2099.1302746062988</v>
      </c>
      <c r="S328" s="13">
        <f t="shared" si="89"/>
        <v>122279.90504110277</v>
      </c>
      <c r="T328" s="13">
        <f t="shared" si="97"/>
        <v>2473.0749383405582</v>
      </c>
      <c r="U328" s="38">
        <f t="shared" si="90"/>
        <v>6986.6482185033092</v>
      </c>
      <c r="V328" s="37">
        <f t="shared" si="98"/>
        <v>3190.9332338779986</v>
      </c>
      <c r="W328" s="13">
        <f t="shared" si="91"/>
        <v>61139.952520551386</v>
      </c>
      <c r="X328" s="13">
        <f t="shared" si="99"/>
        <v>3377.9055657451281</v>
      </c>
      <c r="Y328" s="38">
        <f t="shared" si="92"/>
        <v>6986.6482185033092</v>
      </c>
      <c r="Z328" s="37">
        <f t="shared" si="103"/>
        <v>2078.7708296258752</v>
      </c>
      <c r="AA328" s="13">
        <f t="shared" si="100"/>
        <v>56841.209149629343</v>
      </c>
      <c r="AB328" s="13">
        <f t="shared" si="101"/>
        <v>2252.5971573005827</v>
      </c>
      <c r="AC328" s="38">
        <f t="shared" si="93"/>
        <v>6986.6482185033101</v>
      </c>
      <c r="AD328" s="13" t="e">
        <f>SUM(#REF!,#REF!)</f>
        <v>#REF!</v>
      </c>
      <c r="AE328" s="103" t="e">
        <f>SUM(#REF!)</f>
        <v>#REF!</v>
      </c>
      <c r="AF328" s="13" t="e">
        <f t="shared" si="102"/>
        <v>#REF!</v>
      </c>
      <c r="AG328" s="13" t="e">
        <f>SUM(#REF!,#REF!)</f>
        <v>#REF!</v>
      </c>
    </row>
    <row r="329" spans="13:33" x14ac:dyDescent="0.2">
      <c r="M329">
        <v>328</v>
      </c>
      <c r="N329" s="37">
        <f t="shared" si="87"/>
        <v>2079.7578029187598</v>
      </c>
      <c r="O329" s="13">
        <f t="shared" si="88"/>
        <v>61703.611498036051</v>
      </c>
      <c r="P329" s="13">
        <f t="shared" si="94"/>
        <v>2267.8785696810646</v>
      </c>
      <c r="Q329" s="13">
        <f t="shared" si="95"/>
        <v>6986.6482185033092</v>
      </c>
      <c r="R329" s="37">
        <f t="shared" si="96"/>
        <v>2099.1302746062988</v>
      </c>
      <c r="S329" s="13">
        <f t="shared" si="89"/>
        <v>122279.90504110277</v>
      </c>
      <c r="T329" s="13">
        <f t="shared" si="97"/>
        <v>2471.9348631462462</v>
      </c>
      <c r="U329" s="38">
        <f t="shared" si="90"/>
        <v>6986.6482185033092</v>
      </c>
      <c r="V329" s="37">
        <f t="shared" si="98"/>
        <v>3190.9332338779986</v>
      </c>
      <c r="W329" s="13">
        <f t="shared" si="91"/>
        <v>61139.952520551386</v>
      </c>
      <c r="X329" s="13">
        <f t="shared" si="99"/>
        <v>3377.3355281479726</v>
      </c>
      <c r="Y329" s="38">
        <f t="shared" si="92"/>
        <v>6986.6482185033092</v>
      </c>
      <c r="Z329" s="37">
        <f t="shared" si="103"/>
        <v>2078.7708296258752</v>
      </c>
      <c r="AA329" s="13">
        <f t="shared" si="100"/>
        <v>56841.209149629343</v>
      </c>
      <c r="AB329" s="13">
        <f t="shared" si="101"/>
        <v>2252.0671989845014</v>
      </c>
      <c r="AC329" s="38">
        <f t="shared" si="93"/>
        <v>6986.6482185033101</v>
      </c>
      <c r="AD329" s="13" t="e">
        <f>SUM(#REF!,#REF!)</f>
        <v>#REF!</v>
      </c>
      <c r="AE329" s="103" t="e">
        <f>SUM(#REF!)</f>
        <v>#REF!</v>
      </c>
      <c r="AF329" s="13" t="e">
        <f t="shared" si="102"/>
        <v>#REF!</v>
      </c>
      <c r="AG329" s="13" t="e">
        <f>SUM(#REF!,#REF!)</f>
        <v>#REF!</v>
      </c>
    </row>
    <row r="330" spans="13:33" x14ac:dyDescent="0.2">
      <c r="M330">
        <v>329</v>
      </c>
      <c r="N330" s="37">
        <f t="shared" si="87"/>
        <v>2079.7578029187598</v>
      </c>
      <c r="O330" s="13">
        <f t="shared" si="88"/>
        <v>61703.611498036051</v>
      </c>
      <c r="P330" s="13">
        <f t="shared" si="94"/>
        <v>2267.3067740374104</v>
      </c>
      <c r="Q330" s="13">
        <f t="shared" si="95"/>
        <v>6986.6482185033092</v>
      </c>
      <c r="R330" s="37">
        <f t="shared" si="96"/>
        <v>2099.1302746062988</v>
      </c>
      <c r="S330" s="13">
        <f t="shared" si="89"/>
        <v>122279.90504110277</v>
      </c>
      <c r="T330" s="13">
        <f t="shared" si="97"/>
        <v>2470.8017185002282</v>
      </c>
      <c r="U330" s="38">
        <f t="shared" si="90"/>
        <v>6986.6482185033092</v>
      </c>
      <c r="V330" s="37">
        <f t="shared" si="98"/>
        <v>3190.9332338779986</v>
      </c>
      <c r="W330" s="13">
        <f t="shared" si="91"/>
        <v>61139.952520551386</v>
      </c>
      <c r="X330" s="13">
        <f t="shared" si="99"/>
        <v>3376.7689558249635</v>
      </c>
      <c r="Y330" s="38">
        <f t="shared" si="92"/>
        <v>6986.6482185033092</v>
      </c>
      <c r="Z330" s="37">
        <f t="shared" si="103"/>
        <v>2078.7708296258752</v>
      </c>
      <c r="AA330" s="13">
        <f t="shared" si="100"/>
        <v>56841.209149629343</v>
      </c>
      <c r="AB330" s="13">
        <f t="shared" si="101"/>
        <v>2251.5404622995206</v>
      </c>
      <c r="AC330" s="38">
        <f t="shared" si="93"/>
        <v>6986.6482185033101</v>
      </c>
      <c r="AD330" s="13" t="e">
        <f>SUM(#REF!,#REF!)</f>
        <v>#REF!</v>
      </c>
      <c r="AE330" s="103" t="e">
        <f>SUM(#REF!)</f>
        <v>#REF!</v>
      </c>
      <c r="AF330" s="13" t="e">
        <f t="shared" si="102"/>
        <v>#REF!</v>
      </c>
      <c r="AG330" s="13" t="e">
        <f>SUM(#REF!,#REF!)</f>
        <v>#REF!</v>
      </c>
    </row>
    <row r="331" spans="13:33" x14ac:dyDescent="0.2">
      <c r="M331">
        <v>330</v>
      </c>
      <c r="N331" s="37">
        <f t="shared" si="87"/>
        <v>2079.7578029187598</v>
      </c>
      <c r="O331" s="13">
        <f t="shared" si="88"/>
        <v>61703.611498036051</v>
      </c>
      <c r="P331" s="13">
        <f t="shared" si="94"/>
        <v>2266.7384438218992</v>
      </c>
      <c r="Q331" s="13">
        <f t="shared" si="95"/>
        <v>6986.6482185033092</v>
      </c>
      <c r="R331" s="37">
        <f t="shared" si="96"/>
        <v>2099.1302746062988</v>
      </c>
      <c r="S331" s="13">
        <f t="shared" si="89"/>
        <v>122279.90504110277</v>
      </c>
      <c r="T331" s="13">
        <f t="shared" si="97"/>
        <v>2469.6754413975195</v>
      </c>
      <c r="U331" s="38">
        <f t="shared" si="90"/>
        <v>6986.6482185033092</v>
      </c>
      <c r="V331" s="37">
        <f t="shared" si="98"/>
        <v>3190.9332338779986</v>
      </c>
      <c r="W331" s="13">
        <f t="shared" si="91"/>
        <v>61139.952520551386</v>
      </c>
      <c r="X331" s="13">
        <f t="shared" si="99"/>
        <v>3376.2058172736088</v>
      </c>
      <c r="Y331" s="38">
        <f t="shared" si="92"/>
        <v>6986.6482185033092</v>
      </c>
      <c r="Z331" s="37">
        <f t="shared" si="103"/>
        <v>2078.7708296258752</v>
      </c>
      <c r="AA331" s="13">
        <f t="shared" si="100"/>
        <v>56841.209149629343</v>
      </c>
      <c r="AB331" s="13">
        <f t="shared" si="101"/>
        <v>2251.0169179580853</v>
      </c>
      <c r="AC331" s="38">
        <f t="shared" si="93"/>
        <v>6986.6482185033101</v>
      </c>
      <c r="AD331" s="13" t="e">
        <f>SUM(#REF!,#REF!)</f>
        <v>#REF!</v>
      </c>
      <c r="AE331" s="103" t="e">
        <f>SUM(#REF!)</f>
        <v>#REF!</v>
      </c>
      <c r="AF331" s="13" t="e">
        <f t="shared" si="102"/>
        <v>#REF!</v>
      </c>
      <c r="AG331" s="13" t="e">
        <f>SUM(#REF!,#REF!)</f>
        <v>#REF!</v>
      </c>
    </row>
    <row r="332" spans="13:33" x14ac:dyDescent="0.2">
      <c r="M332">
        <v>331</v>
      </c>
      <c r="N332" s="37">
        <f t="shared" si="87"/>
        <v>2079.7578029187598</v>
      </c>
      <c r="O332" s="13">
        <f t="shared" si="88"/>
        <v>61703.611498036051</v>
      </c>
      <c r="P332" s="13">
        <f t="shared" si="94"/>
        <v>2266.1735476258173</v>
      </c>
      <c r="Q332" s="13">
        <f t="shared" si="95"/>
        <v>6986.6482185033092</v>
      </c>
      <c r="R332" s="37">
        <f t="shared" si="96"/>
        <v>2099.1302746062988</v>
      </c>
      <c r="S332" s="13">
        <f t="shared" si="89"/>
        <v>122279.90504110277</v>
      </c>
      <c r="T332" s="13">
        <f t="shared" si="97"/>
        <v>2468.5559695945249</v>
      </c>
      <c r="U332" s="38">
        <f t="shared" si="90"/>
        <v>6986.6482185033092</v>
      </c>
      <c r="V332" s="37">
        <f t="shared" si="98"/>
        <v>3190.9332338779986</v>
      </c>
      <c r="W332" s="13">
        <f t="shared" si="91"/>
        <v>61139.952520551386</v>
      </c>
      <c r="X332" s="13">
        <f t="shared" si="99"/>
        <v>3375.6460813721114</v>
      </c>
      <c r="Y332" s="38">
        <f t="shared" si="92"/>
        <v>6986.6482185033092</v>
      </c>
      <c r="Z332" s="37">
        <f t="shared" si="103"/>
        <v>2078.7708296258752</v>
      </c>
      <c r="AA332" s="13">
        <f t="shared" si="100"/>
        <v>56841.209149629343</v>
      </c>
      <c r="AB332" s="13">
        <f t="shared" si="101"/>
        <v>2250.4965370265681</v>
      </c>
      <c r="AC332" s="38">
        <f t="shared" si="93"/>
        <v>6986.6482185033101</v>
      </c>
      <c r="AD332" s="13" t="e">
        <f>SUM(#REF!,#REF!)</f>
        <v>#REF!</v>
      </c>
      <c r="AE332" s="103" t="e">
        <f>SUM(#REF!)</f>
        <v>#REF!</v>
      </c>
      <c r="AF332" s="13" t="e">
        <f t="shared" si="102"/>
        <v>#REF!</v>
      </c>
      <c r="AG332" s="13" t="e">
        <f>SUM(#REF!,#REF!)</f>
        <v>#REF!</v>
      </c>
    </row>
    <row r="333" spans="13:33" x14ac:dyDescent="0.2">
      <c r="M333">
        <v>332</v>
      </c>
      <c r="N333" s="37">
        <f t="shared" si="87"/>
        <v>2079.7578029187598</v>
      </c>
      <c r="O333" s="13">
        <f t="shared" si="88"/>
        <v>61703.611498036051</v>
      </c>
      <c r="P333" s="13">
        <f t="shared" si="94"/>
        <v>2265.6120544188684</v>
      </c>
      <c r="Q333" s="13">
        <f t="shared" si="95"/>
        <v>6986.6482185033092</v>
      </c>
      <c r="R333" s="37">
        <f t="shared" si="96"/>
        <v>2099.1302746062988</v>
      </c>
      <c r="S333" s="13">
        <f t="shared" si="89"/>
        <v>122279.90504110277</v>
      </c>
      <c r="T333" s="13">
        <f t="shared" si="97"/>
        <v>2467.4432415975721</v>
      </c>
      <c r="U333" s="38">
        <f t="shared" si="90"/>
        <v>6986.6482185033092</v>
      </c>
      <c r="V333" s="37">
        <f t="shared" si="98"/>
        <v>3190.9332338779986</v>
      </c>
      <c r="W333" s="13">
        <f t="shared" si="91"/>
        <v>61139.952520551386</v>
      </c>
      <c r="X333" s="13">
        <f t="shared" si="99"/>
        <v>3375.0897173736353</v>
      </c>
      <c r="Y333" s="38">
        <f t="shared" si="92"/>
        <v>6986.6482185033092</v>
      </c>
      <c r="Z333" s="37">
        <f t="shared" si="103"/>
        <v>2078.7708296258752</v>
      </c>
      <c r="AA333" s="13">
        <f t="shared" si="100"/>
        <v>56841.209149629343</v>
      </c>
      <c r="AB333" s="13">
        <f t="shared" si="101"/>
        <v>2249.9792909199396</v>
      </c>
      <c r="AC333" s="38">
        <f t="shared" si="93"/>
        <v>6986.6482185033101</v>
      </c>
      <c r="AD333" s="13" t="e">
        <f>SUM(#REF!,#REF!)</f>
        <v>#REF!</v>
      </c>
      <c r="AE333" s="103" t="e">
        <f>SUM(#REF!)</f>
        <v>#REF!</v>
      </c>
      <c r="AF333" s="13" t="e">
        <f t="shared" si="102"/>
        <v>#REF!</v>
      </c>
      <c r="AG333" s="13" t="e">
        <f>SUM(#REF!,#REF!)</f>
        <v>#REF!</v>
      </c>
    </row>
    <row r="334" spans="13:33" x14ac:dyDescent="0.2">
      <c r="M334">
        <v>333</v>
      </c>
      <c r="N334" s="37">
        <f t="shared" si="87"/>
        <v>2079.7578029187598</v>
      </c>
      <c r="O334" s="13">
        <f t="shared" si="88"/>
        <v>61703.611498036051</v>
      </c>
      <c r="P334" s="13">
        <f t="shared" si="94"/>
        <v>2265.0539335434928</v>
      </c>
      <c r="Q334" s="13">
        <f t="shared" si="95"/>
        <v>6986.6482185033092</v>
      </c>
      <c r="R334" s="37">
        <f t="shared" si="96"/>
        <v>2099.1302746062988</v>
      </c>
      <c r="S334" s="13">
        <f t="shared" si="89"/>
        <v>122279.90504110277</v>
      </c>
      <c r="T334" s="13">
        <f t="shared" si="97"/>
        <v>2466.3371966516524</v>
      </c>
      <c r="U334" s="38">
        <f t="shared" si="90"/>
        <v>6986.6482185033092</v>
      </c>
      <c r="V334" s="37">
        <f t="shared" si="98"/>
        <v>3190.9332338779986</v>
      </c>
      <c r="W334" s="13">
        <f t="shared" si="91"/>
        <v>61139.952520551386</v>
      </c>
      <c r="X334" s="13">
        <f t="shared" si="99"/>
        <v>3374.5366949006757</v>
      </c>
      <c r="Y334" s="38">
        <f t="shared" si="92"/>
        <v>6986.6482185033092</v>
      </c>
      <c r="Z334" s="37">
        <f t="shared" si="103"/>
        <v>2078.7708296258752</v>
      </c>
      <c r="AA334" s="13">
        <f t="shared" si="100"/>
        <v>56841.209149629343</v>
      </c>
      <c r="AB334" s="13">
        <f t="shared" si="101"/>
        <v>2249.4651513965337</v>
      </c>
      <c r="AC334" s="38">
        <f t="shared" si="93"/>
        <v>6986.6482185033101</v>
      </c>
      <c r="AD334" s="13" t="e">
        <f>SUM(#REF!,#REF!)</f>
        <v>#REF!</v>
      </c>
      <c r="AE334" s="103" t="e">
        <f>SUM(#REF!)</f>
        <v>#REF!</v>
      </c>
      <c r="AF334" s="13" t="e">
        <f t="shared" si="102"/>
        <v>#REF!</v>
      </c>
      <c r="AG334" s="13" t="e">
        <f>SUM(#REF!,#REF!)</f>
        <v>#REF!</v>
      </c>
    </row>
    <row r="335" spans="13:33" x14ac:dyDescent="0.2">
      <c r="M335">
        <v>334</v>
      </c>
      <c r="N335" s="37">
        <f t="shared" si="87"/>
        <v>2079.7578029187598</v>
      </c>
      <c r="O335" s="13">
        <f t="shared" si="88"/>
        <v>61703.611498036051</v>
      </c>
      <c r="P335" s="13">
        <f t="shared" si="94"/>
        <v>2264.4991547092868</v>
      </c>
      <c r="Q335" s="13">
        <f t="shared" si="95"/>
        <v>6986.6482185033092</v>
      </c>
      <c r="R335" s="37">
        <f t="shared" si="96"/>
        <v>2099.1302746062988</v>
      </c>
      <c r="S335" s="13">
        <f t="shared" si="89"/>
        <v>122279.90504110277</v>
      </c>
      <c r="T335" s="13">
        <f t="shared" si="97"/>
        <v>2465.2377747293613</v>
      </c>
      <c r="U335" s="38">
        <f t="shared" si="90"/>
        <v>6986.6482185033092</v>
      </c>
      <c r="V335" s="37">
        <f t="shared" si="98"/>
        <v>3190.9332338779986</v>
      </c>
      <c r="W335" s="13">
        <f t="shared" si="91"/>
        <v>61139.952520551386</v>
      </c>
      <c r="X335" s="13">
        <f t="shared" si="99"/>
        <v>3373.9869839395296</v>
      </c>
      <c r="Y335" s="38">
        <f t="shared" si="92"/>
        <v>6986.6482185033092</v>
      </c>
      <c r="Z335" s="37">
        <f t="shared" si="103"/>
        <v>2078.7708296258752</v>
      </c>
      <c r="AA335" s="13">
        <f t="shared" si="100"/>
        <v>56841.209149629343</v>
      </c>
      <c r="AB335" s="13">
        <f t="shared" si="101"/>
        <v>2248.9540905529093</v>
      </c>
      <c r="AC335" s="38">
        <f t="shared" si="93"/>
        <v>6986.6482185033101</v>
      </c>
      <c r="AD335" s="13" t="e">
        <f>SUM(#REF!,#REF!)</f>
        <v>#REF!</v>
      </c>
      <c r="AE335" s="103" t="e">
        <f>SUM(#REF!)</f>
        <v>#REF!</v>
      </c>
      <c r="AF335" s="13" t="e">
        <f t="shared" si="102"/>
        <v>#REF!</v>
      </c>
      <c r="AG335" s="13" t="e">
        <f>SUM(#REF!,#REF!)</f>
        <v>#REF!</v>
      </c>
    </row>
    <row r="336" spans="13:33" x14ac:dyDescent="0.2">
      <c r="M336">
        <v>335</v>
      </c>
      <c r="N336" s="37">
        <f t="shared" si="87"/>
        <v>2079.7578029187598</v>
      </c>
      <c r="O336" s="13">
        <f t="shared" si="88"/>
        <v>61703.611498036051</v>
      </c>
      <c r="P336" s="13">
        <f t="shared" si="94"/>
        <v>2263.9476879875242</v>
      </c>
      <c r="Q336" s="13">
        <f t="shared" si="95"/>
        <v>6986.6482185033092</v>
      </c>
      <c r="R336" s="37">
        <f t="shared" si="96"/>
        <v>2099.1302746062988</v>
      </c>
      <c r="S336" s="13">
        <f t="shared" si="89"/>
        <v>122279.90504110277</v>
      </c>
      <c r="T336" s="13">
        <f t="shared" si="97"/>
        <v>2464.1449165200384</v>
      </c>
      <c r="U336" s="38">
        <f t="shared" si="90"/>
        <v>6986.6482185033092</v>
      </c>
      <c r="V336" s="37">
        <f t="shared" si="98"/>
        <v>3190.9332338779986</v>
      </c>
      <c r="W336" s="13">
        <f t="shared" si="91"/>
        <v>61139.952520551386</v>
      </c>
      <c r="X336" s="13">
        <f t="shared" si="99"/>
        <v>3373.4405548348686</v>
      </c>
      <c r="Y336" s="38">
        <f t="shared" si="92"/>
        <v>6986.6482185033092</v>
      </c>
      <c r="Z336" s="37">
        <f t="shared" si="103"/>
        <v>2078.7708296258752</v>
      </c>
      <c r="AA336" s="13">
        <f t="shared" si="100"/>
        <v>56841.209149629343</v>
      </c>
      <c r="AB336" s="13">
        <f t="shared" si="101"/>
        <v>2248.4460808187987</v>
      </c>
      <c r="AC336" s="38">
        <f t="shared" si="93"/>
        <v>6986.6482185033101</v>
      </c>
      <c r="AD336" s="13" t="e">
        <f>SUM(#REF!,#REF!)</f>
        <v>#REF!</v>
      </c>
      <c r="AE336" s="103" t="e">
        <f>SUM(#REF!)</f>
        <v>#REF!</v>
      </c>
      <c r="AF336" s="13" t="e">
        <f t="shared" si="102"/>
        <v>#REF!</v>
      </c>
      <c r="AG336" s="13" t="e">
        <f>SUM(#REF!,#REF!)</f>
        <v>#REF!</v>
      </c>
    </row>
    <row r="337" spans="13:33" x14ac:dyDescent="0.2">
      <c r="M337">
        <v>336</v>
      </c>
      <c r="N337" s="37">
        <f t="shared" si="87"/>
        <v>2079.7578029187598</v>
      </c>
      <c r="O337" s="13">
        <f t="shared" si="88"/>
        <v>61703.611498036051</v>
      </c>
      <c r="P337" s="13">
        <f t="shared" si="94"/>
        <v>2263.3995038057719</v>
      </c>
      <c r="Q337" s="13">
        <f t="shared" si="95"/>
        <v>6986.6482185033092</v>
      </c>
      <c r="R337" s="37">
        <f t="shared" si="96"/>
        <v>2099.1302746062988</v>
      </c>
      <c r="S337" s="13">
        <f t="shared" si="89"/>
        <v>122279.90504110277</v>
      </c>
      <c r="T337" s="13">
        <f t="shared" si="97"/>
        <v>2463.0585634191048</v>
      </c>
      <c r="U337" s="38">
        <f t="shared" si="90"/>
        <v>6986.6482185033092</v>
      </c>
      <c r="V337" s="37">
        <f t="shared" si="98"/>
        <v>3190.9332338779986</v>
      </c>
      <c r="W337" s="13">
        <f t="shared" si="91"/>
        <v>61139.952520551386</v>
      </c>
      <c r="X337" s="13">
        <f t="shared" si="99"/>
        <v>3372.8973782844014</v>
      </c>
      <c r="Y337" s="38">
        <f t="shared" si="92"/>
        <v>6986.6482185033092</v>
      </c>
      <c r="Z337" s="37">
        <f t="shared" si="103"/>
        <v>2078.7708296258752</v>
      </c>
      <c r="AA337" s="13">
        <f t="shared" si="100"/>
        <v>56841.209149629343</v>
      </c>
      <c r="AB337" s="13">
        <f t="shared" si="101"/>
        <v>2247.941094952153</v>
      </c>
      <c r="AC337" s="38">
        <f t="shared" si="93"/>
        <v>6986.6482185033101</v>
      </c>
      <c r="AD337" s="13" t="e">
        <f>SUM(#REF!,#REF!)</f>
        <v>#REF!</v>
      </c>
      <c r="AE337" s="103" t="e">
        <f>SUM(#REF!)</f>
        <v>#REF!</v>
      </c>
      <c r="AF337" s="13" t="e">
        <f t="shared" si="102"/>
        <v>#REF!</v>
      </c>
      <c r="AG337" s="13" t="e">
        <f>SUM(#REF!,#REF!)</f>
        <v>#REF!</v>
      </c>
    </row>
    <row r="338" spans="13:33" x14ac:dyDescent="0.2">
      <c r="M338">
        <v>337</v>
      </c>
      <c r="N338" s="37">
        <f t="shared" si="87"/>
        <v>2079.7578029187598</v>
      </c>
      <c r="O338" s="13">
        <f t="shared" si="88"/>
        <v>61703.611498036051</v>
      </c>
      <c r="P338" s="13">
        <f t="shared" si="94"/>
        <v>2262.8545729426055</v>
      </c>
      <c r="Q338" s="13">
        <f t="shared" si="95"/>
        <v>6986.6482185033092</v>
      </c>
      <c r="R338" s="37">
        <f t="shared" si="96"/>
        <v>2099.1302746062988</v>
      </c>
      <c r="S338" s="13">
        <f t="shared" si="89"/>
        <v>122279.90504110277</v>
      </c>
      <c r="T338" s="13">
        <f t="shared" si="97"/>
        <v>2461.9786575175831</v>
      </c>
      <c r="U338" s="38">
        <f t="shared" si="90"/>
        <v>6986.6482185033092</v>
      </c>
      <c r="V338" s="37">
        <f t="shared" si="98"/>
        <v>3190.9332338779986</v>
      </c>
      <c r="W338" s="13">
        <f t="shared" si="91"/>
        <v>61139.952520551386</v>
      </c>
      <c r="X338" s="13">
        <f t="shared" si="99"/>
        <v>3372.3574253336405</v>
      </c>
      <c r="Y338" s="38">
        <f t="shared" si="92"/>
        <v>6986.6482185033092</v>
      </c>
      <c r="Z338" s="37">
        <f t="shared" si="103"/>
        <v>2078.7708296258752</v>
      </c>
      <c r="AA338" s="13">
        <f t="shared" si="100"/>
        <v>56841.209149629343</v>
      </c>
      <c r="AB338" s="13">
        <f t="shared" si="101"/>
        <v>2247.4391060342709</v>
      </c>
      <c r="AC338" s="38">
        <f t="shared" si="93"/>
        <v>6986.6482185033101</v>
      </c>
      <c r="AD338" s="13" t="e">
        <f>SUM(#REF!,#REF!)</f>
        <v>#REF!</v>
      </c>
      <c r="AE338" s="103" t="e">
        <f>SUM(#REF!)</f>
        <v>#REF!</v>
      </c>
      <c r="AF338" s="13" t="e">
        <f t="shared" si="102"/>
        <v>#REF!</v>
      </c>
      <c r="AG338" s="13" t="e">
        <f>SUM(#REF!,#REF!)</f>
        <v>#REF!</v>
      </c>
    </row>
    <row r="339" spans="13:33" x14ac:dyDescent="0.2">
      <c r="M339">
        <v>338</v>
      </c>
      <c r="N339" s="37">
        <f t="shared" si="87"/>
        <v>2079.7578029187598</v>
      </c>
      <c r="O339" s="13">
        <f t="shared" si="88"/>
        <v>61703.611498036051</v>
      </c>
      <c r="P339" s="13">
        <f t="shared" si="94"/>
        <v>2262.3128665224167</v>
      </c>
      <c r="Q339" s="13">
        <f t="shared" si="95"/>
        <v>6986.6482185033092</v>
      </c>
      <c r="R339" s="37">
        <f t="shared" si="96"/>
        <v>2099.1302746062988</v>
      </c>
      <c r="S339" s="13">
        <f t="shared" si="89"/>
        <v>122279.90504110277</v>
      </c>
      <c r="T339" s="13">
        <f t="shared" si="97"/>
        <v>2460.9051415918102</v>
      </c>
      <c r="U339" s="38">
        <f t="shared" si="90"/>
        <v>6986.6482185033092</v>
      </c>
      <c r="V339" s="37">
        <f t="shared" si="98"/>
        <v>3190.9332338779986</v>
      </c>
      <c r="W339" s="13">
        <f t="shared" si="91"/>
        <v>61139.952520551386</v>
      </c>
      <c r="X339" s="13">
        <f t="shared" si="99"/>
        <v>3371.8206673707541</v>
      </c>
      <c r="Y339" s="38">
        <f t="shared" si="92"/>
        <v>6986.6482185033092</v>
      </c>
      <c r="Z339" s="37">
        <f t="shared" si="103"/>
        <v>2078.7708296258752</v>
      </c>
      <c r="AA339" s="13">
        <f t="shared" si="100"/>
        <v>56841.209149629343</v>
      </c>
      <c r="AB339" s="13">
        <f t="shared" si="101"/>
        <v>2246.9400874650155</v>
      </c>
      <c r="AC339" s="38">
        <f t="shared" si="93"/>
        <v>6986.6482185033101</v>
      </c>
      <c r="AD339" s="13" t="e">
        <f>SUM(#REF!,#REF!)</f>
        <v>#REF!</v>
      </c>
      <c r="AE339" s="103" t="e">
        <f>SUM(#REF!)</f>
        <v>#REF!</v>
      </c>
      <c r="AF339" s="13" t="e">
        <f t="shared" si="102"/>
        <v>#REF!</v>
      </c>
      <c r="AG339" s="13" t="e">
        <f>SUM(#REF!,#REF!)</f>
        <v>#REF!</v>
      </c>
    </row>
    <row r="340" spans="13:33" x14ac:dyDescent="0.2">
      <c r="M340">
        <v>339</v>
      </c>
      <c r="N340" s="37">
        <f t="shared" si="87"/>
        <v>2079.7578029187598</v>
      </c>
      <c r="O340" s="13">
        <f t="shared" si="88"/>
        <v>61703.611498036051</v>
      </c>
      <c r="P340" s="13">
        <f t="shared" si="94"/>
        <v>2261.7743560103117</v>
      </c>
      <c r="Q340" s="13">
        <f t="shared" si="95"/>
        <v>6986.6482185033092</v>
      </c>
      <c r="R340" s="37">
        <f t="shared" si="96"/>
        <v>2099.1302746062988</v>
      </c>
      <c r="S340" s="13">
        <f t="shared" si="89"/>
        <v>122279.90504110277</v>
      </c>
      <c r="T340" s="13">
        <f t="shared" si="97"/>
        <v>2459.8379590933278</v>
      </c>
      <c r="U340" s="38">
        <f t="shared" si="90"/>
        <v>6986.6482185033092</v>
      </c>
      <c r="V340" s="37">
        <f t="shared" si="98"/>
        <v>3190.9332338779986</v>
      </c>
      <c r="W340" s="13">
        <f t="shared" si="91"/>
        <v>61139.952520551386</v>
      </c>
      <c r="X340" s="13">
        <f t="shared" si="99"/>
        <v>3371.2870761215131</v>
      </c>
      <c r="Y340" s="38">
        <f t="shared" si="92"/>
        <v>6986.6482185033092</v>
      </c>
      <c r="Z340" s="37">
        <f t="shared" si="103"/>
        <v>2078.7708296258752</v>
      </c>
      <c r="AA340" s="13">
        <f t="shared" si="100"/>
        <v>56841.209149629343</v>
      </c>
      <c r="AB340" s="13">
        <f t="shared" si="101"/>
        <v>2246.4440129581153</v>
      </c>
      <c r="AC340" s="38">
        <f t="shared" si="93"/>
        <v>6986.6482185033101</v>
      </c>
      <c r="AD340" s="13" t="e">
        <f>SUM(#REF!,#REF!)</f>
        <v>#REF!</v>
      </c>
      <c r="AE340" s="103" t="e">
        <f>SUM(#REF!)</f>
        <v>#REF!</v>
      </c>
      <c r="AF340" s="13" t="e">
        <f t="shared" si="102"/>
        <v>#REF!</v>
      </c>
      <c r="AG340" s="13" t="e">
        <f>SUM(#REF!,#REF!)</f>
        <v>#REF!</v>
      </c>
    </row>
    <row r="341" spans="13:33" x14ac:dyDescent="0.2">
      <c r="M341">
        <v>340</v>
      </c>
      <c r="N341" s="37">
        <f t="shared" si="87"/>
        <v>2079.7578029187598</v>
      </c>
      <c r="O341" s="13">
        <f t="shared" si="88"/>
        <v>61703.611498036051</v>
      </c>
      <c r="P341" s="13">
        <f t="shared" si="94"/>
        <v>2261.2390132071009</v>
      </c>
      <c r="Q341" s="13">
        <f t="shared" si="95"/>
        <v>6986.6482185033092</v>
      </c>
      <c r="R341" s="37">
        <f t="shared" si="96"/>
        <v>2099.1302746062988</v>
      </c>
      <c r="S341" s="13">
        <f t="shared" si="89"/>
        <v>122279.90504110277</v>
      </c>
      <c r="T341" s="13">
        <f t="shared" si="97"/>
        <v>2458.7770541389541</v>
      </c>
      <c r="U341" s="38">
        <f t="shared" si="90"/>
        <v>6986.6482185033092</v>
      </c>
      <c r="V341" s="37">
        <f t="shared" si="98"/>
        <v>3190.9332338779986</v>
      </c>
      <c r="W341" s="13">
        <f t="shared" si="91"/>
        <v>61139.952520551386</v>
      </c>
      <c r="X341" s="13">
        <f t="shared" si="99"/>
        <v>3370.7566236443263</v>
      </c>
      <c r="Y341" s="38">
        <f t="shared" si="92"/>
        <v>6986.6482185033092</v>
      </c>
      <c r="Z341" s="37">
        <f t="shared" si="103"/>
        <v>2078.7708296258752</v>
      </c>
      <c r="AA341" s="13">
        <f t="shared" si="100"/>
        <v>56841.209149629343</v>
      </c>
      <c r="AB341" s="13">
        <f t="shared" si="101"/>
        <v>2245.9508565365495</v>
      </c>
      <c r="AC341" s="38">
        <f t="shared" si="93"/>
        <v>6986.6482185033101</v>
      </c>
      <c r="AD341" s="13" t="e">
        <f>SUM(#REF!,#REF!)</f>
        <v>#REF!</v>
      </c>
      <c r="AE341" s="103" t="e">
        <f>SUM(#REF!)</f>
        <v>#REF!</v>
      </c>
      <c r="AF341" s="13" t="e">
        <f t="shared" si="102"/>
        <v>#REF!</v>
      </c>
      <c r="AG341" s="13" t="e">
        <f>SUM(#REF!,#REF!)</f>
        <v>#REF!</v>
      </c>
    </row>
    <row r="342" spans="13:33" x14ac:dyDescent="0.2">
      <c r="M342">
        <v>341</v>
      </c>
      <c r="N342" s="37">
        <f t="shared" si="87"/>
        <v>2079.7578029187598</v>
      </c>
      <c r="O342" s="13">
        <f t="shared" si="88"/>
        <v>61703.611498036051</v>
      </c>
      <c r="P342" s="13">
        <f t="shared" si="94"/>
        <v>2260.7068102443786</v>
      </c>
      <c r="Q342" s="13">
        <f t="shared" si="95"/>
        <v>6986.6482185033092</v>
      </c>
      <c r="R342" s="37">
        <f t="shared" si="96"/>
        <v>2099.1302746062988</v>
      </c>
      <c r="S342" s="13">
        <f t="shared" si="89"/>
        <v>122279.90504110277</v>
      </c>
      <c r="T342" s="13">
        <f t="shared" si="97"/>
        <v>2457.7223715010282</v>
      </c>
      <c r="U342" s="38">
        <f t="shared" si="90"/>
        <v>6986.6482185033092</v>
      </c>
      <c r="V342" s="37">
        <f t="shared" si="98"/>
        <v>3190.9332338779986</v>
      </c>
      <c r="W342" s="13">
        <f t="shared" si="91"/>
        <v>61139.952520551386</v>
      </c>
      <c r="X342" s="13">
        <f t="shared" si="99"/>
        <v>3370.2292823253633</v>
      </c>
      <c r="Y342" s="38">
        <f t="shared" si="92"/>
        <v>6986.6482185033092</v>
      </c>
      <c r="Z342" s="37">
        <f t="shared" si="103"/>
        <v>2078.7708296258752</v>
      </c>
      <c r="AA342" s="13">
        <f t="shared" si="100"/>
        <v>56841.209149629343</v>
      </c>
      <c r="AB342" s="13">
        <f t="shared" si="101"/>
        <v>2245.4605925280139</v>
      </c>
      <c r="AC342" s="38">
        <f t="shared" si="93"/>
        <v>6986.6482185033101</v>
      </c>
      <c r="AD342" s="13" t="e">
        <f>SUM(#REF!,#REF!)</f>
        <v>#REF!</v>
      </c>
      <c r="AE342" s="103" t="e">
        <f>SUM(#REF!)</f>
        <v>#REF!</v>
      </c>
      <c r="AF342" s="13" t="e">
        <f t="shared" si="102"/>
        <v>#REF!</v>
      </c>
      <c r="AG342" s="13" t="e">
        <f>SUM(#REF!,#REF!)</f>
        <v>#REF!</v>
      </c>
    </row>
    <row r="343" spans="13:33" x14ac:dyDescent="0.2">
      <c r="M343">
        <v>342</v>
      </c>
      <c r="N343" s="37">
        <f t="shared" si="87"/>
        <v>2079.7578029187598</v>
      </c>
      <c r="O343" s="13">
        <f t="shared" si="88"/>
        <v>61703.611498036051</v>
      </c>
      <c r="P343" s="13">
        <f t="shared" si="94"/>
        <v>2260.177719579684</v>
      </c>
      <c r="Q343" s="13">
        <f t="shared" si="95"/>
        <v>6986.6482185033092</v>
      </c>
      <c r="R343" s="37">
        <f t="shared" si="96"/>
        <v>2099.1302746062988</v>
      </c>
      <c r="S343" s="13">
        <f t="shared" si="89"/>
        <v>122279.90504110277</v>
      </c>
      <c r="T343" s="13">
        <f t="shared" si="97"/>
        <v>2456.6738565978276</v>
      </c>
      <c r="U343" s="38">
        <f t="shared" si="90"/>
        <v>6986.6482185033092</v>
      </c>
      <c r="V343" s="37">
        <f t="shared" si="98"/>
        <v>3190.9332338779986</v>
      </c>
      <c r="W343" s="13">
        <f t="shared" si="91"/>
        <v>61139.952520551386</v>
      </c>
      <c r="X343" s="13">
        <f t="shared" si="99"/>
        <v>3369.7050248737628</v>
      </c>
      <c r="Y343" s="38">
        <f t="shared" si="92"/>
        <v>6986.6482185033092</v>
      </c>
      <c r="Z343" s="37">
        <f t="shared" si="103"/>
        <v>2078.7708296258752</v>
      </c>
      <c r="AA343" s="13">
        <f t="shared" si="100"/>
        <v>56841.209149629343</v>
      </c>
      <c r="AB343" s="13">
        <f t="shared" si="101"/>
        <v>2244.9731955604639</v>
      </c>
      <c r="AC343" s="38">
        <f t="shared" si="93"/>
        <v>6986.6482185033101</v>
      </c>
      <c r="AD343" s="13" t="e">
        <f>SUM(#REF!,#REF!)</f>
        <v>#REF!</v>
      </c>
      <c r="AE343" s="103" t="e">
        <f>SUM(#REF!)</f>
        <v>#REF!</v>
      </c>
      <c r="AF343" s="13" t="e">
        <f t="shared" si="102"/>
        <v>#REF!</v>
      </c>
      <c r="AG343" s="13" t="e">
        <f>SUM(#REF!,#REF!)</f>
        <v>#REF!</v>
      </c>
    </row>
    <row r="344" spans="13:33" x14ac:dyDescent="0.2">
      <c r="M344">
        <v>343</v>
      </c>
      <c r="N344" s="37">
        <f t="shared" si="87"/>
        <v>2079.7578029187598</v>
      </c>
      <c r="O344" s="13">
        <f t="shared" si="88"/>
        <v>61703.611498036051</v>
      </c>
      <c r="P344" s="13">
        <f t="shared" si="94"/>
        <v>2259.6517139917514</v>
      </c>
      <c r="Q344" s="13">
        <f t="shared" si="95"/>
        <v>6986.6482185033092</v>
      </c>
      <c r="R344" s="37">
        <f t="shared" si="96"/>
        <v>2099.1302746062988</v>
      </c>
      <c r="S344" s="13">
        <f t="shared" si="89"/>
        <v>122279.90504110277</v>
      </c>
      <c r="T344" s="13">
        <f t="shared" si="97"/>
        <v>2455.6314554841492</v>
      </c>
      <c r="U344" s="38">
        <f t="shared" si="90"/>
        <v>6986.6482185033092</v>
      </c>
      <c r="V344" s="37">
        <f t="shared" si="98"/>
        <v>3190.9332338779986</v>
      </c>
      <c r="W344" s="13">
        <f t="shared" si="91"/>
        <v>61139.952520551386</v>
      </c>
      <c r="X344" s="13">
        <f t="shared" si="99"/>
        <v>3369.1838243169241</v>
      </c>
      <c r="Y344" s="38">
        <f t="shared" si="92"/>
        <v>6986.6482185033092</v>
      </c>
      <c r="Z344" s="37">
        <f t="shared" si="103"/>
        <v>2078.7708296258752</v>
      </c>
      <c r="AA344" s="13">
        <f t="shared" si="100"/>
        <v>56841.209149629343</v>
      </c>
      <c r="AB344" s="13">
        <f t="shared" si="101"/>
        <v>2244.488640557739</v>
      </c>
      <c r="AC344" s="38">
        <f t="shared" si="93"/>
        <v>6986.6482185033101</v>
      </c>
      <c r="AD344" s="13" t="e">
        <f>SUM(#REF!,#REF!)</f>
        <v>#REF!</v>
      </c>
      <c r="AE344" s="103" t="e">
        <f>SUM(#REF!)</f>
        <v>#REF!</v>
      </c>
      <c r="AF344" s="13" t="e">
        <f t="shared" si="102"/>
        <v>#REF!</v>
      </c>
      <c r="AG344" s="13" t="e">
        <f>SUM(#REF!,#REF!)</f>
        <v>#REF!</v>
      </c>
    </row>
    <row r="345" spans="13:33" x14ac:dyDescent="0.2">
      <c r="M345">
        <v>344</v>
      </c>
      <c r="N345" s="37">
        <f t="shared" si="87"/>
        <v>2079.7578029187598</v>
      </c>
      <c r="O345" s="13">
        <f t="shared" si="88"/>
        <v>61703.611498036051</v>
      </c>
      <c r="P345" s="13">
        <f t="shared" si="94"/>
        <v>2259.1287665758414</v>
      </c>
      <c r="Q345" s="13">
        <f t="shared" si="95"/>
        <v>6986.6482185033092</v>
      </c>
      <c r="R345" s="37">
        <f t="shared" si="96"/>
        <v>2099.1302746062988</v>
      </c>
      <c r="S345" s="13">
        <f t="shared" si="89"/>
        <v>122279.90504110277</v>
      </c>
      <c r="T345" s="13">
        <f t="shared" si="97"/>
        <v>2454.5951148420627</v>
      </c>
      <c r="U345" s="38">
        <f t="shared" si="90"/>
        <v>6986.6482185033092</v>
      </c>
      <c r="V345" s="37">
        <f t="shared" si="98"/>
        <v>3190.9332338779986</v>
      </c>
      <c r="W345" s="13">
        <f t="shared" si="91"/>
        <v>61139.952520551386</v>
      </c>
      <c r="X345" s="13">
        <f t="shared" si="99"/>
        <v>3368.6656539958803</v>
      </c>
      <c r="Y345" s="38">
        <f t="shared" si="92"/>
        <v>6986.6482185033092</v>
      </c>
      <c r="Z345" s="37">
        <f t="shared" si="103"/>
        <v>2078.7708296258752</v>
      </c>
      <c r="AA345" s="13">
        <f t="shared" si="100"/>
        <v>56841.209149629343</v>
      </c>
      <c r="AB345" s="13">
        <f t="shared" si="101"/>
        <v>2244.0069027352629</v>
      </c>
      <c r="AC345" s="38">
        <f t="shared" si="93"/>
        <v>6986.6482185033101</v>
      </c>
      <c r="AD345" s="13" t="e">
        <f>SUM(#REF!,#REF!)</f>
        <v>#REF!</v>
      </c>
      <c r="AE345" s="103" t="e">
        <f>SUM(#REF!)</f>
        <v>#REF!</v>
      </c>
      <c r="AF345" s="13" t="e">
        <f t="shared" si="102"/>
        <v>#REF!</v>
      </c>
      <c r="AG345" s="13" t="e">
        <f>SUM(#REF!,#REF!)</f>
        <v>#REF!</v>
      </c>
    </row>
    <row r="346" spans="13:33" x14ac:dyDescent="0.2">
      <c r="M346">
        <v>345</v>
      </c>
      <c r="N346" s="37">
        <f t="shared" si="87"/>
        <v>2079.7578029187598</v>
      </c>
      <c r="O346" s="13">
        <f t="shared" si="88"/>
        <v>61703.611498036051</v>
      </c>
      <c r="P346" s="13">
        <f t="shared" si="94"/>
        <v>2258.6088507391541</v>
      </c>
      <c r="Q346" s="13">
        <f t="shared" si="95"/>
        <v>6986.6482185033092</v>
      </c>
      <c r="R346" s="37">
        <f t="shared" si="96"/>
        <v>2099.1302746062988</v>
      </c>
      <c r="S346" s="13">
        <f t="shared" si="89"/>
        <v>122279.90504110277</v>
      </c>
      <c r="T346" s="13">
        <f t="shared" si="97"/>
        <v>2453.5647819718142</v>
      </c>
      <c r="U346" s="38">
        <f t="shared" si="90"/>
        <v>6986.6482185033092</v>
      </c>
      <c r="V346" s="37">
        <f t="shared" si="98"/>
        <v>3190.9332338779986</v>
      </c>
      <c r="W346" s="13">
        <f t="shared" si="91"/>
        <v>61139.952520551386</v>
      </c>
      <c r="X346" s="13">
        <f t="shared" si="99"/>
        <v>3368.1504875607561</v>
      </c>
      <c r="Y346" s="38">
        <f t="shared" si="92"/>
        <v>6986.6482185033092</v>
      </c>
      <c r="Z346" s="37">
        <f t="shared" si="103"/>
        <v>2078.7708296258752</v>
      </c>
      <c r="AA346" s="13">
        <f t="shared" si="100"/>
        <v>56841.209149629343</v>
      </c>
      <c r="AB346" s="13">
        <f t="shared" si="101"/>
        <v>2243.5279575958152</v>
      </c>
      <c r="AC346" s="38">
        <f t="shared" si="93"/>
        <v>6986.6482185033101</v>
      </c>
      <c r="AD346" s="13" t="e">
        <f>SUM(#REF!,#REF!)</f>
        <v>#REF!</v>
      </c>
      <c r="AE346" s="103" t="e">
        <f>SUM(#REF!)</f>
        <v>#REF!</v>
      </c>
      <c r="AF346" s="13" t="e">
        <f t="shared" si="102"/>
        <v>#REF!</v>
      </c>
      <c r="AG346" s="13" t="e">
        <f>SUM(#REF!,#REF!)</f>
        <v>#REF!</v>
      </c>
    </row>
    <row r="347" spans="13:33" x14ac:dyDescent="0.2">
      <c r="M347">
        <v>346</v>
      </c>
      <c r="N347" s="37">
        <f t="shared" si="87"/>
        <v>2079.7578029187598</v>
      </c>
      <c r="O347" s="13">
        <f t="shared" si="88"/>
        <v>61703.611498036051</v>
      </c>
      <c r="P347" s="13">
        <f t="shared" si="94"/>
        <v>2258.0919401963206</v>
      </c>
      <c r="Q347" s="13">
        <f t="shared" si="95"/>
        <v>6986.6482185033092</v>
      </c>
      <c r="R347" s="37">
        <f t="shared" si="96"/>
        <v>2099.1302746062988</v>
      </c>
      <c r="S347" s="13">
        <f t="shared" si="89"/>
        <v>122279.90504110277</v>
      </c>
      <c r="T347" s="13">
        <f t="shared" si="97"/>
        <v>2452.5404047828965</v>
      </c>
      <c r="U347" s="38">
        <f t="shared" si="90"/>
        <v>6986.6482185033092</v>
      </c>
      <c r="V347" s="37">
        <f t="shared" si="98"/>
        <v>3190.9332338779986</v>
      </c>
      <c r="W347" s="13">
        <f t="shared" si="91"/>
        <v>61139.952520551386</v>
      </c>
      <c r="X347" s="13">
        <f t="shared" si="99"/>
        <v>3367.6382989662975</v>
      </c>
      <c r="Y347" s="38">
        <f t="shared" si="92"/>
        <v>6986.6482185033092</v>
      </c>
      <c r="Z347" s="37">
        <f t="shared" si="103"/>
        <v>2078.7708296258752</v>
      </c>
      <c r="AA347" s="13">
        <f t="shared" si="100"/>
        <v>56841.209149629343</v>
      </c>
      <c r="AB347" s="13">
        <f t="shared" si="101"/>
        <v>2243.051780925382</v>
      </c>
      <c r="AC347" s="38">
        <f t="shared" si="93"/>
        <v>6986.6482185033101</v>
      </c>
      <c r="AD347" s="13" t="e">
        <f>SUM(#REF!,#REF!)</f>
        <v>#REF!</v>
      </c>
      <c r="AE347" s="103" t="e">
        <f>SUM(#REF!)</f>
        <v>#REF!</v>
      </c>
      <c r="AF347" s="13" t="e">
        <f t="shared" si="102"/>
        <v>#REF!</v>
      </c>
      <c r="AG347" s="13" t="e">
        <f>SUM(#REF!,#REF!)</f>
        <v>#REF!</v>
      </c>
    </row>
    <row r="348" spans="13:33" x14ac:dyDescent="0.2">
      <c r="M348">
        <v>347</v>
      </c>
      <c r="N348" s="37">
        <f t="shared" si="87"/>
        <v>2079.7578029187598</v>
      </c>
      <c r="O348" s="13">
        <f t="shared" si="88"/>
        <v>61703.611498036051</v>
      </c>
      <c r="P348" s="13">
        <f t="shared" si="94"/>
        <v>2257.5780089649734</v>
      </c>
      <c r="Q348" s="13">
        <f t="shared" si="95"/>
        <v>6986.6482185033092</v>
      </c>
      <c r="R348" s="37">
        <f t="shared" si="96"/>
        <v>2099.1302746062988</v>
      </c>
      <c r="S348" s="13">
        <f t="shared" si="89"/>
        <v>122279.90504110277</v>
      </c>
      <c r="T348" s="13">
        <f t="shared" si="97"/>
        <v>2451.5219317852693</v>
      </c>
      <c r="U348" s="38">
        <f t="shared" si="90"/>
        <v>6986.6482185033092</v>
      </c>
      <c r="V348" s="37">
        <f t="shared" si="98"/>
        <v>3190.9332338779986</v>
      </c>
      <c r="W348" s="13">
        <f t="shared" si="91"/>
        <v>61139.952520551386</v>
      </c>
      <c r="X348" s="13">
        <f t="shared" si="99"/>
        <v>3367.1290624674839</v>
      </c>
      <c r="Y348" s="38">
        <f t="shared" si="92"/>
        <v>6986.6482185033092</v>
      </c>
      <c r="Z348" s="37">
        <f t="shared" si="103"/>
        <v>2078.7708296258752</v>
      </c>
      <c r="AA348" s="13">
        <f t="shared" si="100"/>
        <v>56841.209149629343</v>
      </c>
      <c r="AB348" s="13">
        <f t="shared" si="101"/>
        <v>2242.5783487890722</v>
      </c>
      <c r="AC348" s="38">
        <f t="shared" si="93"/>
        <v>6986.6482185033101</v>
      </c>
      <c r="AD348" s="13" t="e">
        <f>SUM(#REF!,#REF!)</f>
        <v>#REF!</v>
      </c>
      <c r="AE348" s="103" t="e">
        <f>SUM(#REF!)</f>
        <v>#REF!</v>
      </c>
      <c r="AF348" s="13" t="e">
        <f t="shared" si="102"/>
        <v>#REF!</v>
      </c>
      <c r="AG348" s="13" t="e">
        <f>SUM(#REF!,#REF!)</f>
        <v>#REF!</v>
      </c>
    </row>
    <row r="349" spans="13:33" x14ac:dyDescent="0.2">
      <c r="M349">
        <v>348</v>
      </c>
      <c r="N349" s="37">
        <f t="shared" si="87"/>
        <v>2079.7578029187598</v>
      </c>
      <c r="O349" s="13">
        <f t="shared" si="88"/>
        <v>61703.611498036051</v>
      </c>
      <c r="P349" s="13">
        <f t="shared" si="94"/>
        <v>2257.0670313613923</v>
      </c>
      <c r="Q349" s="13">
        <f t="shared" si="95"/>
        <v>6986.6482185033092</v>
      </c>
      <c r="R349" s="37">
        <f t="shared" si="96"/>
        <v>2099.1302746062988</v>
      </c>
      <c r="S349" s="13">
        <f t="shared" si="89"/>
        <v>122279.90504110277</v>
      </c>
      <c r="T349" s="13">
        <f t="shared" si="97"/>
        <v>2450.5093120807319</v>
      </c>
      <c r="U349" s="38">
        <f t="shared" si="90"/>
        <v>6986.6482185033092</v>
      </c>
      <c r="V349" s="37">
        <f t="shared" si="98"/>
        <v>3190.9332338779986</v>
      </c>
      <c r="W349" s="13">
        <f t="shared" si="91"/>
        <v>61139.952520551386</v>
      </c>
      <c r="X349" s="13">
        <f t="shared" si="99"/>
        <v>3366.6227526152152</v>
      </c>
      <c r="Y349" s="38">
        <f t="shared" si="92"/>
        <v>6986.6482185033092</v>
      </c>
      <c r="Z349" s="37">
        <f t="shared" si="103"/>
        <v>2078.7708296258752</v>
      </c>
      <c r="AA349" s="13">
        <f t="shared" si="100"/>
        <v>56841.209149629343</v>
      </c>
      <c r="AB349" s="13">
        <f t="shared" si="101"/>
        <v>2242.1076375271091</v>
      </c>
      <c r="AC349" s="38">
        <f t="shared" si="93"/>
        <v>6986.6482185033101</v>
      </c>
      <c r="AD349" s="13" t="e">
        <f>SUM(#REF!,#REF!)</f>
        <v>#REF!</v>
      </c>
      <c r="AE349" s="103" t="e">
        <f>SUM(#REF!)</f>
        <v>#REF!</v>
      </c>
      <c r="AF349" s="13" t="e">
        <f t="shared" si="102"/>
        <v>#REF!</v>
      </c>
      <c r="AG349" s="13" t="e">
        <f>SUM(#REF!,#REF!)</f>
        <v>#REF!</v>
      </c>
    </row>
    <row r="350" spans="13:33" x14ac:dyDescent="0.2">
      <c r="M350">
        <v>349</v>
      </c>
      <c r="N350" s="37">
        <f t="shared" si="87"/>
        <v>2079.7578029187598</v>
      </c>
      <c r="O350" s="13">
        <f t="shared" si="88"/>
        <v>61703.611498036051</v>
      </c>
      <c r="P350" s="13">
        <f t="shared" si="94"/>
        <v>2256.558981996227</v>
      </c>
      <c r="Q350" s="13">
        <f t="shared" si="95"/>
        <v>6986.6482185033092</v>
      </c>
      <c r="R350" s="37">
        <f t="shared" si="96"/>
        <v>2099.1302746062988</v>
      </c>
      <c r="S350" s="13">
        <f t="shared" si="89"/>
        <v>122279.90504110277</v>
      </c>
      <c r="T350" s="13">
        <f t="shared" si="97"/>
        <v>2449.5024953544444</v>
      </c>
      <c r="U350" s="38">
        <f t="shared" si="90"/>
        <v>6986.6482185033092</v>
      </c>
      <c r="V350" s="37">
        <f t="shared" si="98"/>
        <v>3190.9332338779986</v>
      </c>
      <c r="W350" s="13">
        <f t="shared" si="91"/>
        <v>61139.952520551386</v>
      </c>
      <c r="X350" s="13">
        <f t="shared" si="99"/>
        <v>3366.1193442520712</v>
      </c>
      <c r="Y350" s="38">
        <f t="shared" si="92"/>
        <v>6986.6482185033092</v>
      </c>
      <c r="Z350" s="37">
        <f t="shared" si="103"/>
        <v>2078.7708296258752</v>
      </c>
      <c r="AA350" s="13">
        <f t="shared" si="100"/>
        <v>56841.209149629343</v>
      </c>
      <c r="AB350" s="13">
        <f t="shared" si="101"/>
        <v>2241.6396237508875</v>
      </c>
      <c r="AC350" s="38">
        <f t="shared" si="93"/>
        <v>6986.6482185033101</v>
      </c>
      <c r="AD350" s="13" t="e">
        <f>SUM(#REF!,#REF!)</f>
        <v>#REF!</v>
      </c>
      <c r="AE350" s="103" t="e">
        <f>SUM(#REF!)</f>
        <v>#REF!</v>
      </c>
      <c r="AF350" s="13" t="e">
        <f t="shared" si="102"/>
        <v>#REF!</v>
      </c>
      <c r="AG350" s="13" t="e">
        <f>SUM(#REF!,#REF!)</f>
        <v>#REF!</v>
      </c>
    </row>
    <row r="351" spans="13:33" x14ac:dyDescent="0.2">
      <c r="M351">
        <v>350</v>
      </c>
      <c r="N351" s="37">
        <f t="shared" si="87"/>
        <v>2079.7578029187598</v>
      </c>
      <c r="O351" s="13">
        <f t="shared" si="88"/>
        <v>61703.611498036051</v>
      </c>
      <c r="P351" s="13">
        <f t="shared" si="94"/>
        <v>2256.0538357702912</v>
      </c>
      <c r="Q351" s="13">
        <f t="shared" si="95"/>
        <v>6986.6482185033092</v>
      </c>
      <c r="R351" s="37">
        <f t="shared" si="96"/>
        <v>2099.1302746062988</v>
      </c>
      <c r="S351" s="13">
        <f t="shared" si="89"/>
        <v>122279.90504110277</v>
      </c>
      <c r="T351" s="13">
        <f t="shared" si="97"/>
        <v>2448.5014318665926</v>
      </c>
      <c r="U351" s="38">
        <f t="shared" si="90"/>
        <v>6986.6482185033092</v>
      </c>
      <c r="V351" s="37">
        <f t="shared" si="98"/>
        <v>3190.9332338779986</v>
      </c>
      <c r="W351" s="13">
        <f t="shared" si="91"/>
        <v>61139.952520551386</v>
      </c>
      <c r="X351" s="13">
        <f t="shared" si="99"/>
        <v>3365.6188125081453</v>
      </c>
      <c r="Y351" s="38">
        <f t="shared" si="92"/>
        <v>6986.6482185033092</v>
      </c>
      <c r="Z351" s="37">
        <f t="shared" si="103"/>
        <v>2078.7708296258752</v>
      </c>
      <c r="AA351" s="13">
        <f t="shared" si="100"/>
        <v>56841.209149629343</v>
      </c>
      <c r="AB351" s="13">
        <f t="shared" si="101"/>
        <v>2241.1742843391021</v>
      </c>
      <c r="AC351" s="38">
        <f t="shared" si="93"/>
        <v>6986.6482185033101</v>
      </c>
      <c r="AD351" s="13" t="e">
        <f>SUM(#REF!,#REF!)</f>
        <v>#REF!</v>
      </c>
      <c r="AE351" s="103" t="e">
        <f>SUM(#REF!)</f>
        <v>#REF!</v>
      </c>
      <c r="AF351" s="13" t="e">
        <f t="shared" si="102"/>
        <v>#REF!</v>
      </c>
      <c r="AG351" s="13" t="e">
        <f>SUM(#REF!,#REF!)</f>
        <v>#REF!</v>
      </c>
    </row>
    <row r="352" spans="13:33" x14ac:dyDescent="0.2">
      <c r="M352">
        <v>351</v>
      </c>
      <c r="N352" s="37">
        <f t="shared" si="87"/>
        <v>2079.7578029187598</v>
      </c>
      <c r="O352" s="13">
        <f t="shared" si="88"/>
        <v>61703.611498036051</v>
      </c>
      <c r="P352" s="13">
        <f t="shared" si="94"/>
        <v>2255.5515678704296</v>
      </c>
      <c r="Q352" s="13">
        <f t="shared" si="95"/>
        <v>6986.6482185033092</v>
      </c>
      <c r="R352" s="37">
        <f t="shared" si="96"/>
        <v>2099.1302746062988</v>
      </c>
      <c r="S352" s="13">
        <f t="shared" si="89"/>
        <v>122279.90504110277</v>
      </c>
      <c r="T352" s="13">
        <f t="shared" si="97"/>
        <v>2447.5060724441983</v>
      </c>
      <c r="U352" s="38">
        <f t="shared" si="90"/>
        <v>6986.6482185033092</v>
      </c>
      <c r="V352" s="37">
        <f t="shared" si="98"/>
        <v>3190.9332338779986</v>
      </c>
      <c r="W352" s="13">
        <f t="shared" si="91"/>
        <v>61139.952520551386</v>
      </c>
      <c r="X352" s="13">
        <f t="shared" si="99"/>
        <v>3365.1211327969486</v>
      </c>
      <c r="Y352" s="38">
        <f t="shared" si="92"/>
        <v>6986.6482185033092</v>
      </c>
      <c r="Z352" s="37">
        <f t="shared" si="103"/>
        <v>2078.7708296258752</v>
      </c>
      <c r="AA352" s="13">
        <f t="shared" si="100"/>
        <v>56841.209149629343</v>
      </c>
      <c r="AB352" s="13">
        <f t="shared" si="101"/>
        <v>2240.7115964339359</v>
      </c>
      <c r="AC352" s="38">
        <f t="shared" si="93"/>
        <v>6986.6482185033101</v>
      </c>
      <c r="AD352" s="13" t="e">
        <f>SUM(#REF!,#REF!)</f>
        <v>#REF!</v>
      </c>
      <c r="AE352" s="103" t="e">
        <f>SUM(#REF!)</f>
        <v>#REF!</v>
      </c>
      <c r="AF352" s="13" t="e">
        <f t="shared" si="102"/>
        <v>#REF!</v>
      </c>
      <c r="AG352" s="13" t="e">
        <f>SUM(#REF!,#REF!)</f>
        <v>#REF!</v>
      </c>
    </row>
    <row r="353" spans="13:33" x14ac:dyDescent="0.2">
      <c r="M353">
        <v>352</v>
      </c>
      <c r="N353" s="37">
        <f t="shared" si="87"/>
        <v>2079.7578029187598</v>
      </c>
      <c r="O353" s="13">
        <f t="shared" si="88"/>
        <v>61703.611498036051</v>
      </c>
      <c r="P353" s="13">
        <f t="shared" si="94"/>
        <v>2255.0521537654531</v>
      </c>
      <c r="Q353" s="13">
        <f t="shared" si="95"/>
        <v>6986.6482185033092</v>
      </c>
      <c r="R353" s="37">
        <f t="shared" si="96"/>
        <v>2099.1302746062988</v>
      </c>
      <c r="S353" s="13">
        <f t="shared" si="89"/>
        <v>122279.90504110277</v>
      </c>
      <c r="T353" s="13">
        <f t="shared" si="97"/>
        <v>2446.5163684730678</v>
      </c>
      <c r="U353" s="38">
        <f t="shared" si="90"/>
        <v>6986.6482185033092</v>
      </c>
      <c r="V353" s="37">
        <f t="shared" si="98"/>
        <v>3190.9332338779986</v>
      </c>
      <c r="W353" s="13">
        <f t="shared" si="91"/>
        <v>61139.952520551386</v>
      </c>
      <c r="X353" s="13">
        <f t="shared" si="99"/>
        <v>3364.6262808113834</v>
      </c>
      <c r="Y353" s="38">
        <f t="shared" si="92"/>
        <v>6986.6482185033092</v>
      </c>
      <c r="Z353" s="37">
        <f t="shared" si="103"/>
        <v>2078.7708296258752</v>
      </c>
      <c r="AA353" s="13">
        <f t="shared" si="100"/>
        <v>56841.209149629343</v>
      </c>
      <c r="AB353" s="13">
        <f t="shared" si="101"/>
        <v>2240.251537437322</v>
      </c>
      <c r="AC353" s="38">
        <f t="shared" si="93"/>
        <v>6986.6482185033101</v>
      </c>
      <c r="AD353" s="13" t="e">
        <f>SUM(#REF!,#REF!)</f>
        <v>#REF!</v>
      </c>
      <c r="AE353" s="103" t="e">
        <f>SUM(#REF!)</f>
        <v>#REF!</v>
      </c>
      <c r="AF353" s="13" t="e">
        <f t="shared" si="102"/>
        <v>#REF!</v>
      </c>
      <c r="AG353" s="13" t="e">
        <f>SUM(#REF!,#REF!)</f>
        <v>#REF!</v>
      </c>
    </row>
    <row r="354" spans="13:33" x14ac:dyDescent="0.2">
      <c r="M354">
        <v>353</v>
      </c>
      <c r="N354" s="37">
        <f t="shared" si="87"/>
        <v>2079.7578029187598</v>
      </c>
      <c r="O354" s="13">
        <f t="shared" si="88"/>
        <v>61703.611498036051</v>
      </c>
      <c r="P354" s="13">
        <f t="shared" si="94"/>
        <v>2254.555569202148</v>
      </c>
      <c r="Q354" s="13">
        <f t="shared" si="95"/>
        <v>6986.6482185033092</v>
      </c>
      <c r="R354" s="37">
        <f t="shared" si="96"/>
        <v>2099.1302746062988</v>
      </c>
      <c r="S354" s="13">
        <f t="shared" si="89"/>
        <v>122279.90504110277</v>
      </c>
      <c r="T354" s="13">
        <f t="shared" si="97"/>
        <v>2445.532271889876</v>
      </c>
      <c r="U354" s="38">
        <f t="shared" si="90"/>
        <v>6986.6482185033092</v>
      </c>
      <c r="V354" s="37">
        <f t="shared" si="98"/>
        <v>3190.9332338779986</v>
      </c>
      <c r="W354" s="13">
        <f t="shared" si="91"/>
        <v>61139.952520551386</v>
      </c>
      <c r="X354" s="13">
        <f t="shared" si="99"/>
        <v>3364.1342325197875</v>
      </c>
      <c r="Y354" s="38">
        <f t="shared" si="92"/>
        <v>6986.6482185033092</v>
      </c>
      <c r="Z354" s="37">
        <f t="shared" si="103"/>
        <v>2078.7708296258752</v>
      </c>
      <c r="AA354" s="13">
        <f t="shared" si="100"/>
        <v>56841.209149629343</v>
      </c>
      <c r="AB354" s="13">
        <f t="shared" si="101"/>
        <v>2239.7940850072614</v>
      </c>
      <c r="AC354" s="38">
        <f t="shared" si="93"/>
        <v>6986.6482185033101</v>
      </c>
      <c r="AD354" s="13" t="e">
        <f>SUM(#REF!,#REF!)</f>
        <v>#REF!</v>
      </c>
      <c r="AE354" s="103" t="e">
        <f>SUM(#REF!)</f>
        <v>#REF!</v>
      </c>
      <c r="AF354" s="13" t="e">
        <f t="shared" si="102"/>
        <v>#REF!</v>
      </c>
      <c r="AG354" s="13" t="e">
        <f>SUM(#REF!,#REF!)</f>
        <v>#REF!</v>
      </c>
    </row>
    <row r="355" spans="13:33" x14ac:dyDescent="0.2">
      <c r="M355">
        <v>354</v>
      </c>
      <c r="N355" s="37">
        <f t="shared" si="87"/>
        <v>2079.7578029187598</v>
      </c>
      <c r="O355" s="13">
        <f t="shared" si="88"/>
        <v>61703.611498036051</v>
      </c>
      <c r="P355" s="13">
        <f t="shared" si="94"/>
        <v>2254.0617902013473</v>
      </c>
      <c r="Q355" s="13">
        <f t="shared" si="95"/>
        <v>6986.6482185033092</v>
      </c>
      <c r="R355" s="37">
        <f t="shared" si="96"/>
        <v>2099.1302746062988</v>
      </c>
      <c r="S355" s="13">
        <f t="shared" si="89"/>
        <v>122279.90504110277</v>
      </c>
      <c r="T355" s="13">
        <f t="shared" si="97"/>
        <v>2444.5537351743856</v>
      </c>
      <c r="U355" s="38">
        <f t="shared" si="90"/>
        <v>6986.6482185033092</v>
      </c>
      <c r="V355" s="37">
        <f t="shared" si="98"/>
        <v>3190.9332338779986</v>
      </c>
      <c r="W355" s="13">
        <f t="shared" si="91"/>
        <v>61139.952520551386</v>
      </c>
      <c r="X355" s="13">
        <f t="shared" si="99"/>
        <v>3363.644964162042</v>
      </c>
      <c r="Y355" s="38">
        <f t="shared" si="92"/>
        <v>6986.6482185033092</v>
      </c>
      <c r="Z355" s="37">
        <f t="shared" si="103"/>
        <v>2078.7708296258752</v>
      </c>
      <c r="AA355" s="13">
        <f t="shared" si="100"/>
        <v>56841.209149629343</v>
      </c>
      <c r="AB355" s="13">
        <f t="shared" si="101"/>
        <v>2239.3392170542065</v>
      </c>
      <c r="AC355" s="38">
        <f t="shared" si="93"/>
        <v>6986.6482185033101</v>
      </c>
      <c r="AD355" s="13" t="e">
        <f>SUM(#REF!,#REF!)</f>
        <v>#REF!</v>
      </c>
      <c r="AE355" s="103" t="e">
        <f>SUM(#REF!)</f>
        <v>#REF!</v>
      </c>
      <c r="AF355" s="13" t="e">
        <f t="shared" si="102"/>
        <v>#REF!</v>
      </c>
      <c r="AG355" s="13" t="e">
        <f>SUM(#REF!,#REF!)</f>
        <v>#REF!</v>
      </c>
    </row>
    <row r="356" spans="13:33" x14ac:dyDescent="0.2">
      <c r="M356">
        <v>355</v>
      </c>
      <c r="N356" s="37">
        <f t="shared" si="87"/>
        <v>2079.7578029187598</v>
      </c>
      <c r="O356" s="13">
        <f t="shared" si="88"/>
        <v>61703.611498036051</v>
      </c>
      <c r="P356" s="13">
        <f t="shared" si="94"/>
        <v>2253.5707930540725</v>
      </c>
      <c r="Q356" s="13">
        <f t="shared" si="95"/>
        <v>6986.6482185033092</v>
      </c>
      <c r="R356" s="37">
        <f t="shared" si="96"/>
        <v>2099.1302746062988</v>
      </c>
      <c r="S356" s="13">
        <f t="shared" si="89"/>
        <v>122279.90504110277</v>
      </c>
      <c r="T356" s="13">
        <f t="shared" si="97"/>
        <v>2443.5807113417995</v>
      </c>
      <c r="U356" s="38">
        <f t="shared" si="90"/>
        <v>6986.6482185033092</v>
      </c>
      <c r="V356" s="37">
        <f t="shared" si="98"/>
        <v>3190.9332338779986</v>
      </c>
      <c r="W356" s="13">
        <f t="shared" si="91"/>
        <v>61139.952520551386</v>
      </c>
      <c r="X356" s="13">
        <f t="shared" si="99"/>
        <v>3363.1584522457492</v>
      </c>
      <c r="Y356" s="38">
        <f t="shared" si="92"/>
        <v>6986.6482185033092</v>
      </c>
      <c r="Z356" s="37">
        <f t="shared" si="103"/>
        <v>2078.7708296258752</v>
      </c>
      <c r="AA356" s="13">
        <f t="shared" si="100"/>
        <v>56841.209149629343</v>
      </c>
      <c r="AB356" s="13">
        <f t="shared" si="101"/>
        <v>2238.886911737507</v>
      </c>
      <c r="AC356" s="38">
        <f t="shared" si="93"/>
        <v>6986.6482185033101</v>
      </c>
      <c r="AD356" s="13" t="e">
        <f>SUM(#REF!,#REF!)</f>
        <v>#REF!</v>
      </c>
      <c r="AE356" s="103" t="e">
        <f>SUM(#REF!)</f>
        <v>#REF!</v>
      </c>
      <c r="AF356" s="13" t="e">
        <f t="shared" si="102"/>
        <v>#REF!</v>
      </c>
      <c r="AG356" s="13" t="e">
        <f>SUM(#REF!,#REF!)</f>
        <v>#REF!</v>
      </c>
    </row>
    <row r="357" spans="13:33" x14ac:dyDescent="0.2">
      <c r="M357">
        <v>356</v>
      </c>
      <c r="N357" s="37">
        <f t="shared" si="87"/>
        <v>2079.7578029187598</v>
      </c>
      <c r="O357" s="13">
        <f t="shared" si="88"/>
        <v>61703.611498036051</v>
      </c>
      <c r="P357" s="13">
        <f t="shared" si="94"/>
        <v>2253.0825543177375</v>
      </c>
      <c r="Q357" s="13">
        <f t="shared" si="95"/>
        <v>6986.6482185033092</v>
      </c>
      <c r="R357" s="37">
        <f t="shared" si="96"/>
        <v>2099.1302746062988</v>
      </c>
      <c r="S357" s="13">
        <f t="shared" si="89"/>
        <v>122279.90504110277</v>
      </c>
      <c r="T357" s="13">
        <f t="shared" si="97"/>
        <v>2442.6131539352391</v>
      </c>
      <c r="U357" s="38">
        <f t="shared" si="90"/>
        <v>6986.6482185033092</v>
      </c>
      <c r="V357" s="37">
        <f t="shared" si="98"/>
        <v>3190.9332338779986</v>
      </c>
      <c r="W357" s="13">
        <f t="shared" si="91"/>
        <v>61139.952520551386</v>
      </c>
      <c r="X357" s="13">
        <f t="shared" si="99"/>
        <v>3362.674673542469</v>
      </c>
      <c r="Y357" s="38">
        <f t="shared" si="92"/>
        <v>6986.6482185033092</v>
      </c>
      <c r="Z357" s="37">
        <f t="shared" si="103"/>
        <v>2078.7708296258752</v>
      </c>
      <c r="AA357" s="13">
        <f t="shared" si="100"/>
        <v>56841.209149629343</v>
      </c>
      <c r="AB357" s="13">
        <f t="shared" si="101"/>
        <v>2238.4371474619129</v>
      </c>
      <c r="AC357" s="38">
        <f t="shared" si="93"/>
        <v>6986.6482185033101</v>
      </c>
      <c r="AD357" s="13" t="e">
        <f>SUM(#REF!,#REF!)</f>
        <v>#REF!</v>
      </c>
      <c r="AE357" s="103" t="e">
        <f>SUM(#REF!)</f>
        <v>#REF!</v>
      </c>
      <c r="AF357" s="13" t="e">
        <f t="shared" si="102"/>
        <v>#REF!</v>
      </c>
      <c r="AG357" s="13" t="e">
        <f>SUM(#REF!,#REF!)</f>
        <v>#REF!</v>
      </c>
    </row>
    <row r="358" spans="13:33" x14ac:dyDescent="0.2">
      <c r="M358">
        <v>357</v>
      </c>
      <c r="N358" s="37">
        <f t="shared" si="87"/>
        <v>2079.7578029187598</v>
      </c>
      <c r="O358" s="13">
        <f t="shared" si="88"/>
        <v>61703.611498036051</v>
      </c>
      <c r="P358" s="13">
        <f t="shared" si="94"/>
        <v>2252.5970508124183</v>
      </c>
      <c r="Q358" s="13">
        <f t="shared" si="95"/>
        <v>6986.6482185033092</v>
      </c>
      <c r="R358" s="37">
        <f t="shared" si="96"/>
        <v>2099.1302746062988</v>
      </c>
      <c r="S358" s="13">
        <f t="shared" si="89"/>
        <v>122279.90504110277</v>
      </c>
      <c r="T358" s="13">
        <f t="shared" si="97"/>
        <v>2441.6510170183515</v>
      </c>
      <c r="U358" s="38">
        <f t="shared" si="90"/>
        <v>6986.6482185033092</v>
      </c>
      <c r="V358" s="37">
        <f t="shared" si="98"/>
        <v>3190.9332338779986</v>
      </c>
      <c r="W358" s="13">
        <f t="shared" si="91"/>
        <v>61139.952520551386</v>
      </c>
      <c r="X358" s="13">
        <f t="shared" si="99"/>
        <v>3362.193605084025</v>
      </c>
      <c r="Y358" s="38">
        <f t="shared" si="92"/>
        <v>6986.6482185033092</v>
      </c>
      <c r="Z358" s="37">
        <f t="shared" si="103"/>
        <v>2078.7708296258752</v>
      </c>
      <c r="AA358" s="13">
        <f t="shared" si="100"/>
        <v>56841.209149629343</v>
      </c>
      <c r="AB358" s="13">
        <f t="shared" si="101"/>
        <v>2237.9899028741365</v>
      </c>
      <c r="AC358" s="38">
        <f t="shared" si="93"/>
        <v>6986.6482185033101</v>
      </c>
      <c r="AD358" s="13" t="e">
        <f>SUM(#REF!,#REF!)</f>
        <v>#REF!</v>
      </c>
      <c r="AE358" s="103" t="e">
        <f>SUM(#REF!)</f>
        <v>#REF!</v>
      </c>
      <c r="AF358" s="13" t="e">
        <f t="shared" si="102"/>
        <v>#REF!</v>
      </c>
      <c r="AG358" s="13" t="e">
        <f>SUM(#REF!,#REF!)</f>
        <v>#REF!</v>
      </c>
    </row>
    <row r="359" spans="13:33" x14ac:dyDescent="0.2">
      <c r="M359">
        <v>358</v>
      </c>
      <c r="N359" s="37">
        <f t="shared" si="87"/>
        <v>2079.7578029187598</v>
      </c>
      <c r="O359" s="13">
        <f t="shared" si="88"/>
        <v>61703.611498036051</v>
      </c>
      <c r="P359" s="13">
        <f t="shared" si="94"/>
        <v>2252.1142596171844</v>
      </c>
      <c r="Q359" s="13">
        <f t="shared" si="95"/>
        <v>6986.6482185033092</v>
      </c>
      <c r="R359" s="37">
        <f t="shared" si="96"/>
        <v>2099.1302746062988</v>
      </c>
      <c r="S359" s="13">
        <f t="shared" si="89"/>
        <v>122279.90504110277</v>
      </c>
      <c r="T359" s="13">
        <f t="shared" si="97"/>
        <v>2440.6942551680386</v>
      </c>
      <c r="U359" s="38">
        <f t="shared" si="90"/>
        <v>6986.6482185033092</v>
      </c>
      <c r="V359" s="37">
        <f t="shared" si="98"/>
        <v>3190.9332338779986</v>
      </c>
      <c r="W359" s="13">
        <f t="shared" si="91"/>
        <v>61139.952520551386</v>
      </c>
      <c r="X359" s="13">
        <f t="shared" si="99"/>
        <v>3361.7152241588683</v>
      </c>
      <c r="Y359" s="38">
        <f t="shared" si="92"/>
        <v>6986.6482185033092</v>
      </c>
      <c r="Z359" s="37">
        <f t="shared" si="103"/>
        <v>2078.7708296258752</v>
      </c>
      <c r="AA359" s="13">
        <f t="shared" si="100"/>
        <v>56841.209149629343</v>
      </c>
      <c r="AB359" s="13">
        <f t="shared" si="101"/>
        <v>2237.5451568594767</v>
      </c>
      <c r="AC359" s="38">
        <f t="shared" si="93"/>
        <v>6986.6482185033101</v>
      </c>
      <c r="AD359" s="13" t="e">
        <f>SUM(#REF!,#REF!)</f>
        <v>#REF!</v>
      </c>
      <c r="AE359" s="103" t="e">
        <f>SUM(#REF!)</f>
        <v>#REF!</v>
      </c>
      <c r="AF359" s="13" t="e">
        <f t="shared" si="102"/>
        <v>#REF!</v>
      </c>
      <c r="AG359" s="13" t="e">
        <f>SUM(#REF!,#REF!)</f>
        <v>#REF!</v>
      </c>
    </row>
    <row r="360" spans="13:33" x14ac:dyDescent="0.2">
      <c r="M360">
        <v>359</v>
      </c>
      <c r="N360" s="37">
        <f t="shared" si="87"/>
        <v>2079.7578029187598</v>
      </c>
      <c r="O360" s="13">
        <f t="shared" si="88"/>
        <v>61703.611498036051</v>
      </c>
      <c r="P360" s="13">
        <f t="shared" si="94"/>
        <v>2251.6341580664925</v>
      </c>
      <c r="Q360" s="13">
        <f t="shared" si="95"/>
        <v>6986.6482185033092</v>
      </c>
      <c r="R360" s="37">
        <f t="shared" si="96"/>
        <v>2099.1302746062988</v>
      </c>
      <c r="S360" s="13">
        <f t="shared" si="89"/>
        <v>122279.90504110277</v>
      </c>
      <c r="T360" s="13">
        <f t="shared" si="97"/>
        <v>2439.7428234673093</v>
      </c>
      <c r="U360" s="38">
        <f t="shared" si="90"/>
        <v>6986.6482185033092</v>
      </c>
      <c r="V360" s="37">
        <f t="shared" si="98"/>
        <v>3190.9332338779986</v>
      </c>
      <c r="W360" s="13">
        <f t="shared" si="91"/>
        <v>61139.952520551386</v>
      </c>
      <c r="X360" s="13">
        <f t="shared" si="99"/>
        <v>3361.2395083085039</v>
      </c>
      <c r="Y360" s="38">
        <f t="shared" si="92"/>
        <v>6986.6482185033092</v>
      </c>
      <c r="Z360" s="37">
        <f t="shared" si="103"/>
        <v>2078.7708296258752</v>
      </c>
      <c r="AA360" s="13">
        <f t="shared" si="100"/>
        <v>56841.209149629343</v>
      </c>
      <c r="AB360" s="13">
        <f t="shared" si="101"/>
        <v>2237.1028885384917</v>
      </c>
      <c r="AC360" s="38">
        <f t="shared" si="93"/>
        <v>6986.6482185033101</v>
      </c>
      <c r="AD360" s="13" t="e">
        <f>SUM(#REF!,#REF!)</f>
        <v>#REF!</v>
      </c>
      <c r="AE360" s="103" t="e">
        <f>SUM(#REF!)</f>
        <v>#REF!</v>
      </c>
      <c r="AF360" s="13" t="e">
        <f t="shared" si="102"/>
        <v>#REF!</v>
      </c>
      <c r="AG360" s="13" t="e">
        <f>SUM(#REF!,#REF!)</f>
        <v>#REF!</v>
      </c>
    </row>
    <row r="361" spans="13:33" x14ac:dyDescent="0.2">
      <c r="M361">
        <v>360</v>
      </c>
      <c r="N361" s="37">
        <f t="shared" si="87"/>
        <v>2079.7578029187598</v>
      </c>
      <c r="O361" s="13">
        <f t="shared" si="88"/>
        <v>61703.611498036051</v>
      </c>
      <c r="P361" s="13">
        <f t="shared" si="94"/>
        <v>2251.1567237466379</v>
      </c>
      <c r="Q361" s="13">
        <f t="shared" si="95"/>
        <v>6986.6482185033092</v>
      </c>
      <c r="R361" s="37">
        <f t="shared" si="96"/>
        <v>2099.1302746062988</v>
      </c>
      <c r="S361" s="13">
        <f t="shared" si="89"/>
        <v>122279.90504110277</v>
      </c>
      <c r="T361" s="13">
        <f t="shared" si="97"/>
        <v>2438.796677498251</v>
      </c>
      <c r="U361" s="38">
        <f t="shared" si="90"/>
        <v>6986.6482185033092</v>
      </c>
      <c r="V361" s="37">
        <f t="shared" si="98"/>
        <v>3190.9332338779986</v>
      </c>
      <c r="W361" s="13">
        <f t="shared" si="91"/>
        <v>61139.952520551386</v>
      </c>
      <c r="X361" s="13">
        <f t="shared" si="99"/>
        <v>3360.7664353239747</v>
      </c>
      <c r="Y361" s="38">
        <f t="shared" si="92"/>
        <v>6986.6482185033092</v>
      </c>
      <c r="Z361" s="37">
        <f t="shared" si="103"/>
        <v>2078.7708296258752</v>
      </c>
      <c r="AA361" s="13">
        <f t="shared" si="100"/>
        <v>56841.209149629343</v>
      </c>
      <c r="AB361" s="13">
        <f t="shared" si="101"/>
        <v>2236.6630772637345</v>
      </c>
      <c r="AC361" s="38">
        <f t="shared" si="93"/>
        <v>6986.6482185033101</v>
      </c>
      <c r="AD361" s="13" t="e">
        <f>SUM(#REF!,#REF!)</f>
        <v>#REF!</v>
      </c>
      <c r="AE361" s="103" t="e">
        <f>SUM(#REF!)</f>
        <v>#REF!</v>
      </c>
      <c r="AF361" s="13" t="e">
        <f t="shared" si="102"/>
        <v>#REF!</v>
      </c>
      <c r="AG361" s="13" t="e">
        <f>SUM(#REF!,#REF!)</f>
        <v>#REF!</v>
      </c>
    </row>
    <row r="362" spans="13:33" x14ac:dyDescent="0.2">
      <c r="M362">
        <v>361</v>
      </c>
      <c r="N362" s="37">
        <f t="shared" si="87"/>
        <v>2079.7578029187598</v>
      </c>
      <c r="O362" s="13">
        <f t="shared" si="88"/>
        <v>61703.611498036051</v>
      </c>
      <c r="P362" s="13">
        <f t="shared" si="94"/>
        <v>2250.6819344922669</v>
      </c>
      <c r="Q362" s="13">
        <f t="shared" si="95"/>
        <v>6986.6482185033092</v>
      </c>
      <c r="R362" s="37">
        <f t="shared" si="96"/>
        <v>2099.1302746062988</v>
      </c>
      <c r="S362" s="13">
        <f t="shared" si="89"/>
        <v>122279.90504110277</v>
      </c>
      <c r="T362" s="13">
        <f t="shared" si="97"/>
        <v>2437.8557733351154</v>
      </c>
      <c r="U362" s="38">
        <f t="shared" si="90"/>
        <v>6986.6482185033092</v>
      </c>
      <c r="V362" s="37">
        <f t="shared" si="98"/>
        <v>3190.9332338779986</v>
      </c>
      <c r="W362" s="13">
        <f t="shared" si="91"/>
        <v>61139.952520551386</v>
      </c>
      <c r="X362" s="13">
        <f t="shared" si="99"/>
        <v>3360.2959832424067</v>
      </c>
      <c r="Y362" s="38">
        <f t="shared" si="92"/>
        <v>6986.6482185033092</v>
      </c>
      <c r="Z362" s="37">
        <f t="shared" si="103"/>
        <v>2078.7708296258752</v>
      </c>
      <c r="AA362" s="13">
        <f t="shared" si="100"/>
        <v>56841.209149629343</v>
      </c>
      <c r="AB362" s="13">
        <f t="shared" si="101"/>
        <v>2236.225702616538</v>
      </c>
      <c r="AC362" s="38">
        <f t="shared" si="93"/>
        <v>6986.6482185033101</v>
      </c>
      <c r="AD362" s="13" t="e">
        <f>SUM(#REF!,#REF!)</f>
        <v>#REF!</v>
      </c>
      <c r="AE362" s="103" t="e">
        <f>SUM(#REF!)</f>
        <v>#REF!</v>
      </c>
      <c r="AF362" s="13" t="e">
        <f t="shared" si="102"/>
        <v>#REF!</v>
      </c>
      <c r="AG362" s="13" t="e">
        <f>SUM(#REF!,#REF!)</f>
        <v>#REF!</v>
      </c>
    </row>
    <row r="363" spans="13:33" x14ac:dyDescent="0.2">
      <c r="M363">
        <v>362</v>
      </c>
      <c r="N363" s="37">
        <f t="shared" si="87"/>
        <v>2079.7578029187598</v>
      </c>
      <c r="O363" s="13">
        <f t="shared" si="88"/>
        <v>61703.611498036051</v>
      </c>
      <c r="P363" s="13">
        <f t="shared" si="94"/>
        <v>2250.2097683829479</v>
      </c>
      <c r="Q363" s="13">
        <f t="shared" si="95"/>
        <v>6986.6482185033092</v>
      </c>
      <c r="R363" s="37">
        <f t="shared" si="96"/>
        <v>2099.1302746062988</v>
      </c>
      <c r="S363" s="13">
        <f t="shared" si="89"/>
        <v>122279.90504110277</v>
      </c>
      <c r="T363" s="13">
        <f t="shared" si="97"/>
        <v>2436.9200675375218</v>
      </c>
      <c r="U363" s="38">
        <f t="shared" si="90"/>
        <v>6986.6482185033092</v>
      </c>
      <c r="V363" s="37">
        <f t="shared" si="98"/>
        <v>3190.9332338779986</v>
      </c>
      <c r="W363" s="13">
        <f t="shared" si="91"/>
        <v>61139.952520551386</v>
      </c>
      <c r="X363" s="13">
        <f t="shared" si="99"/>
        <v>3359.8281303436102</v>
      </c>
      <c r="Y363" s="38">
        <f t="shared" si="92"/>
        <v>6986.6482185033092</v>
      </c>
      <c r="Z363" s="37">
        <f t="shared" si="103"/>
        <v>2078.7708296258752</v>
      </c>
      <c r="AA363" s="13">
        <f t="shared" si="100"/>
        <v>56841.209149629343</v>
      </c>
      <c r="AB363" s="13">
        <f t="shared" si="101"/>
        <v>2235.7907444038569</v>
      </c>
      <c r="AC363" s="38">
        <f t="shared" si="93"/>
        <v>6986.6482185033101</v>
      </c>
      <c r="AD363" s="13" t="e">
        <f>SUM(#REF!,#REF!)</f>
        <v>#REF!</v>
      </c>
      <c r="AE363" s="103" t="e">
        <f>SUM(#REF!)</f>
        <v>#REF!</v>
      </c>
      <c r="AF363" s="13" t="e">
        <f t="shared" si="102"/>
        <v>#REF!</v>
      </c>
      <c r="AG363" s="13" t="e">
        <f>SUM(#REF!,#REF!)</f>
        <v>#REF!</v>
      </c>
    </row>
    <row r="364" spans="13:33" x14ac:dyDescent="0.2">
      <c r="M364">
        <v>363</v>
      </c>
      <c r="N364" s="37">
        <f t="shared" si="87"/>
        <v>2079.7578029187598</v>
      </c>
      <c r="O364" s="13">
        <f t="shared" si="88"/>
        <v>61703.611498036051</v>
      </c>
      <c r="P364" s="13">
        <f t="shared" si="94"/>
        <v>2249.7402037397956</v>
      </c>
      <c r="Q364" s="13">
        <f t="shared" si="95"/>
        <v>6986.6482185033092</v>
      </c>
      <c r="R364" s="37">
        <f t="shared" si="96"/>
        <v>2099.1302746062988</v>
      </c>
      <c r="S364" s="13">
        <f t="shared" si="89"/>
        <v>122279.90504110277</v>
      </c>
      <c r="T364" s="13">
        <f t="shared" si="97"/>
        <v>2435.989517143772</v>
      </c>
      <c r="U364" s="38">
        <f t="shared" si="90"/>
        <v>6986.6482185033092</v>
      </c>
      <c r="V364" s="37">
        <f t="shared" si="98"/>
        <v>3190.9332338779986</v>
      </c>
      <c r="W364" s="13">
        <f t="shared" si="91"/>
        <v>61139.952520551386</v>
      </c>
      <c r="X364" s="13">
        <f t="shared" si="99"/>
        <v>3359.3628551467355</v>
      </c>
      <c r="Y364" s="38">
        <f t="shared" si="92"/>
        <v>6986.6482185033092</v>
      </c>
      <c r="Z364" s="37">
        <f t="shared" si="103"/>
        <v>2078.7708296258752</v>
      </c>
      <c r="AA364" s="13">
        <f t="shared" si="100"/>
        <v>56841.209149629343</v>
      </c>
      <c r="AB364" s="13">
        <f t="shared" si="101"/>
        <v>2235.3581826551572</v>
      </c>
      <c r="AC364" s="38">
        <f t="shared" si="93"/>
        <v>6986.6482185033101</v>
      </c>
      <c r="AD364" s="13" t="e">
        <f>SUM(#REF!,#REF!)</f>
        <v>#REF!</v>
      </c>
      <c r="AE364" s="103" t="e">
        <f>SUM(#REF!)</f>
        <v>#REF!</v>
      </c>
      <c r="AF364" s="13" t="e">
        <f t="shared" si="102"/>
        <v>#REF!</v>
      </c>
      <c r="AG364" s="13" t="e">
        <f>SUM(#REF!,#REF!)</f>
        <v>#REF!</v>
      </c>
    </row>
    <row r="365" spans="13:33" x14ac:dyDescent="0.2">
      <c r="M365">
        <v>364</v>
      </c>
      <c r="N365" s="37">
        <f t="shared" si="87"/>
        <v>2079.7578029187598</v>
      </c>
      <c r="O365" s="13">
        <f t="shared" si="88"/>
        <v>61703.611498036051</v>
      </c>
      <c r="P365" s="13">
        <f t="shared" si="94"/>
        <v>2249.2732191221558</v>
      </c>
      <c r="Q365" s="13">
        <f t="shared" si="95"/>
        <v>6986.6482185033092</v>
      </c>
      <c r="R365" s="37">
        <f t="shared" si="96"/>
        <v>2099.1302746062988</v>
      </c>
      <c r="S365" s="13">
        <f t="shared" si="89"/>
        <v>122279.90504110277</v>
      </c>
      <c r="T365" s="13">
        <f t="shared" si="97"/>
        <v>2435.0640796642733</v>
      </c>
      <c r="U365" s="38">
        <f t="shared" si="90"/>
        <v>6986.6482185033092</v>
      </c>
      <c r="V365" s="37">
        <f t="shared" si="98"/>
        <v>3190.9332338779986</v>
      </c>
      <c r="W365" s="13">
        <f t="shared" si="91"/>
        <v>61139.952520551386</v>
      </c>
      <c r="X365" s="13">
        <f t="shared" si="99"/>
        <v>3358.9001364069859</v>
      </c>
      <c r="Y365" s="38">
        <f t="shared" si="92"/>
        <v>6986.6482185033092</v>
      </c>
      <c r="Z365" s="37">
        <f t="shared" si="103"/>
        <v>2078.7708296258752</v>
      </c>
      <c r="AA365" s="13">
        <f t="shared" si="100"/>
        <v>56841.209149629343</v>
      </c>
      <c r="AB365" s="13">
        <f t="shared" si="101"/>
        <v>2234.9279976193625</v>
      </c>
      <c r="AC365" s="38">
        <f t="shared" si="93"/>
        <v>6986.6482185033101</v>
      </c>
      <c r="AD365" s="13" t="e">
        <f>SUM(#REF!,#REF!)</f>
        <v>#REF!</v>
      </c>
      <c r="AE365" s="103" t="e">
        <f>SUM(#REF!)</f>
        <v>#REF!</v>
      </c>
      <c r="AF365" s="13" t="e">
        <f t="shared" si="102"/>
        <v>#REF!</v>
      </c>
      <c r="AG365" s="13" t="e">
        <f>SUM(#REF!,#REF!)</f>
        <v>#REF!</v>
      </c>
    </row>
    <row r="366" spans="13:33" x14ac:dyDescent="0.2">
      <c r="M366">
        <v>365</v>
      </c>
      <c r="N366" s="37">
        <f t="shared" si="87"/>
        <v>2079.7578029187598</v>
      </c>
      <c r="O366" s="13">
        <f t="shared" si="88"/>
        <v>61703.611498036051</v>
      </c>
      <c r="P366" s="13">
        <f t="shared" si="94"/>
        <v>2248.8087933243382</v>
      </c>
      <c r="Q366" s="13">
        <f t="shared" si="95"/>
        <v>6986.6482185033092</v>
      </c>
      <c r="R366" s="37">
        <f t="shared" si="96"/>
        <v>2099.1302746062988</v>
      </c>
      <c r="S366" s="13">
        <f t="shared" si="89"/>
        <v>122279.90504110277</v>
      </c>
      <c r="T366" s="13">
        <f t="shared" si="97"/>
        <v>2434.1437130750737</v>
      </c>
      <c r="U366" s="38">
        <f t="shared" si="90"/>
        <v>6986.6482185033092</v>
      </c>
      <c r="V366" s="37">
        <f t="shared" si="98"/>
        <v>3190.9332338779986</v>
      </c>
      <c r="W366" s="13">
        <f t="shared" si="91"/>
        <v>61139.952520551386</v>
      </c>
      <c r="X366" s="13">
        <f t="shared" si="99"/>
        <v>3358.4399531123859</v>
      </c>
      <c r="Y366" s="38">
        <f t="shared" si="92"/>
        <v>6986.6482185033092</v>
      </c>
      <c r="Z366" s="37">
        <f t="shared" si="103"/>
        <v>2078.7708296258752</v>
      </c>
      <c r="AA366" s="13">
        <f t="shared" si="100"/>
        <v>56841.209149629343</v>
      </c>
      <c r="AB366" s="13">
        <f t="shared" si="101"/>
        <v>2234.5001697618459</v>
      </c>
      <c r="AC366" s="38">
        <f t="shared" si="93"/>
        <v>6986.6482185033101</v>
      </c>
      <c r="AD366" s="13" t="e">
        <f>SUM(#REF!,#REF!)</f>
        <v>#REF!</v>
      </c>
      <c r="AE366" s="103" t="e">
        <f>SUM(#REF!)</f>
        <v>#REF!</v>
      </c>
      <c r="AF366" s="13" t="e">
        <f t="shared" si="102"/>
        <v>#REF!</v>
      </c>
      <c r="AG366" s="13" t="e">
        <f>SUM(#REF!,#REF!)</f>
        <v>#REF!</v>
      </c>
    </row>
    <row r="367" spans="13:33" x14ac:dyDescent="0.2">
      <c r="M367">
        <v>366</v>
      </c>
      <c r="N367" s="37">
        <f t="shared" si="87"/>
        <v>2079.7578029187598</v>
      </c>
      <c r="O367" s="13">
        <f t="shared" si="88"/>
        <v>61703.611498036051</v>
      </c>
      <c r="P367" s="13">
        <f t="shared" si="94"/>
        <v>2248.3469053724102</v>
      </c>
      <c r="Q367" s="13">
        <f t="shared" si="95"/>
        <v>6986.6482185033092</v>
      </c>
      <c r="R367" s="37">
        <f t="shared" si="96"/>
        <v>2099.1302746062988</v>
      </c>
      <c r="S367" s="13">
        <f t="shared" si="89"/>
        <v>122279.90504110277</v>
      </c>
      <c r="T367" s="13">
        <f t="shared" si="97"/>
        <v>2433.2283758114977</v>
      </c>
      <c r="U367" s="38">
        <f t="shared" si="90"/>
        <v>6986.6482185033092</v>
      </c>
      <c r="V367" s="37">
        <f t="shared" si="98"/>
        <v>3190.9332338779986</v>
      </c>
      <c r="W367" s="13">
        <f t="shared" si="91"/>
        <v>61139.952520551386</v>
      </c>
      <c r="X367" s="13">
        <f t="shared" si="99"/>
        <v>3357.9822844805981</v>
      </c>
      <c r="Y367" s="38">
        <f t="shared" si="92"/>
        <v>6986.6482185033092</v>
      </c>
      <c r="Z367" s="37">
        <f t="shared" si="103"/>
        <v>2078.7708296258752</v>
      </c>
      <c r="AA367" s="13">
        <f t="shared" si="100"/>
        <v>56841.209149629343</v>
      </c>
      <c r="AB367" s="13">
        <f t="shared" si="101"/>
        <v>2234.0746797614747</v>
      </c>
      <c r="AC367" s="38">
        <f t="shared" si="93"/>
        <v>6986.6482185033101</v>
      </c>
      <c r="AD367" s="13" t="e">
        <f>SUM(#REF!,#REF!)</f>
        <v>#REF!</v>
      </c>
      <c r="AE367" s="103" t="e">
        <f>SUM(#REF!)</f>
        <v>#REF!</v>
      </c>
      <c r="AF367" s="13" t="e">
        <f t="shared" si="102"/>
        <v>#REF!</v>
      </c>
      <c r="AG367" s="13" t="e">
        <f>SUM(#REF!,#REF!)</f>
        <v>#REF!</v>
      </c>
    </row>
    <row r="368" spans="13:33" x14ac:dyDescent="0.2">
      <c r="M368">
        <v>367</v>
      </c>
      <c r="N368" s="37">
        <f t="shared" si="87"/>
        <v>2079.7578029187598</v>
      </c>
      <c r="O368" s="13">
        <f t="shared" si="88"/>
        <v>61703.611498036051</v>
      </c>
      <c r="P368" s="13">
        <f t="shared" si="94"/>
        <v>2247.8875345210381</v>
      </c>
      <c r="Q368" s="13">
        <f t="shared" si="95"/>
        <v>6986.6482185033092</v>
      </c>
      <c r="R368" s="37">
        <f t="shared" si="96"/>
        <v>2099.1302746062988</v>
      </c>
      <c r="S368" s="13">
        <f t="shared" si="89"/>
        <v>122279.90504110277</v>
      </c>
      <c r="T368" s="13">
        <f t="shared" si="97"/>
        <v>2432.3180267618923</v>
      </c>
      <c r="U368" s="38">
        <f t="shared" si="90"/>
        <v>6986.6482185033092</v>
      </c>
      <c r="V368" s="37">
        <f t="shared" si="98"/>
        <v>3190.9332338779986</v>
      </c>
      <c r="W368" s="13">
        <f t="shared" si="91"/>
        <v>61139.952520551386</v>
      </c>
      <c r="X368" s="13">
        <f t="shared" si="99"/>
        <v>3357.5271099557954</v>
      </c>
      <c r="Y368" s="38">
        <f t="shared" si="92"/>
        <v>6986.6482185033092</v>
      </c>
      <c r="Z368" s="37">
        <f t="shared" si="103"/>
        <v>2078.7708296258752</v>
      </c>
      <c r="AA368" s="13">
        <f t="shared" si="100"/>
        <v>56841.209149629343</v>
      </c>
      <c r="AB368" s="13">
        <f t="shared" si="101"/>
        <v>2233.651508507699</v>
      </c>
      <c r="AC368" s="38">
        <f t="shared" si="93"/>
        <v>6986.6482185033101</v>
      </c>
      <c r="AD368" s="13" t="e">
        <f>SUM(#REF!,#REF!)</f>
        <v>#REF!</v>
      </c>
      <c r="AE368" s="103" t="e">
        <f>SUM(#REF!)</f>
        <v>#REF!</v>
      </c>
      <c r="AF368" s="13" t="e">
        <f t="shared" si="102"/>
        <v>#REF!</v>
      </c>
      <c r="AG368" s="13" t="e">
        <f>SUM(#REF!,#REF!)</f>
        <v>#REF!</v>
      </c>
    </row>
    <row r="369" spans="13:33" x14ac:dyDescent="0.2">
      <c r="M369">
        <v>368</v>
      </c>
      <c r="N369" s="37">
        <f t="shared" si="87"/>
        <v>2079.7578029187598</v>
      </c>
      <c r="O369" s="13">
        <f t="shared" si="88"/>
        <v>61703.611498036051</v>
      </c>
      <c r="P369" s="13">
        <f t="shared" si="94"/>
        <v>2247.4306602503793</v>
      </c>
      <c r="Q369" s="13">
        <f t="shared" si="95"/>
        <v>6986.6482185033092</v>
      </c>
      <c r="R369" s="37">
        <f t="shared" si="96"/>
        <v>2099.1302746062988</v>
      </c>
      <c r="S369" s="13">
        <f t="shared" si="89"/>
        <v>122279.90504110277</v>
      </c>
      <c r="T369" s="13">
        <f t="shared" si="97"/>
        <v>2431.4126252614692</v>
      </c>
      <c r="U369" s="38">
        <f t="shared" si="90"/>
        <v>6986.6482185033092</v>
      </c>
      <c r="V369" s="37">
        <f t="shared" si="98"/>
        <v>3190.9332338779986</v>
      </c>
      <c r="W369" s="13">
        <f t="shared" si="91"/>
        <v>61139.952520551386</v>
      </c>
      <c r="X369" s="13">
        <f t="shared" si="99"/>
        <v>3357.0744092055838</v>
      </c>
      <c r="Y369" s="38">
        <f t="shared" si="92"/>
        <v>6986.6482185033092</v>
      </c>
      <c r="Z369" s="37">
        <f t="shared" si="103"/>
        <v>2078.7708296258752</v>
      </c>
      <c r="AA369" s="13">
        <f t="shared" si="100"/>
        <v>56841.209149629343</v>
      </c>
      <c r="AB369" s="13">
        <f t="shared" si="101"/>
        <v>2233.2306370976939</v>
      </c>
      <c r="AC369" s="38">
        <f t="shared" si="93"/>
        <v>6986.6482185033101</v>
      </c>
      <c r="AD369" s="13" t="e">
        <f>SUM(#REF!,#REF!)</f>
        <v>#REF!</v>
      </c>
      <c r="AE369" s="103" t="e">
        <f>SUM(#REF!)</f>
        <v>#REF!</v>
      </c>
      <c r="AF369" s="13" t="e">
        <f t="shared" si="102"/>
        <v>#REF!</v>
      </c>
      <c r="AG369" s="13" t="e">
        <f>SUM(#REF!,#REF!)</f>
        <v>#REF!</v>
      </c>
    </row>
    <row r="370" spans="13:33" x14ac:dyDescent="0.2">
      <c r="M370">
        <v>369</v>
      </c>
      <c r="N370" s="37">
        <f t="shared" si="87"/>
        <v>2079.7578029187598</v>
      </c>
      <c r="O370" s="13">
        <f t="shared" si="88"/>
        <v>61703.611498036051</v>
      </c>
      <c r="P370" s="13">
        <f t="shared" si="94"/>
        <v>2246.976262263031</v>
      </c>
      <c r="Q370" s="13">
        <f t="shared" si="95"/>
        <v>6986.6482185033092</v>
      </c>
      <c r="R370" s="37">
        <f t="shared" si="96"/>
        <v>2099.1302746062988</v>
      </c>
      <c r="S370" s="13">
        <f t="shared" si="89"/>
        <v>122279.90504110277</v>
      </c>
      <c r="T370" s="13">
        <f t="shared" si="97"/>
        <v>2430.5121310862523</v>
      </c>
      <c r="U370" s="38">
        <f t="shared" si="90"/>
        <v>6986.6482185033092</v>
      </c>
      <c r="V370" s="37">
        <f t="shared" si="98"/>
        <v>3190.9332338779986</v>
      </c>
      <c r="W370" s="13">
        <f t="shared" si="91"/>
        <v>61139.952520551386</v>
      </c>
      <c r="X370" s="13">
        <f t="shared" si="99"/>
        <v>3356.6241621179752</v>
      </c>
      <c r="Y370" s="38">
        <f t="shared" si="92"/>
        <v>6986.6482185033092</v>
      </c>
      <c r="Z370" s="37">
        <f t="shared" si="103"/>
        <v>2078.7708296258752</v>
      </c>
      <c r="AA370" s="13">
        <f t="shared" si="100"/>
        <v>56841.209149629343</v>
      </c>
      <c r="AB370" s="13">
        <f t="shared" si="101"/>
        <v>2232.8120468335428</v>
      </c>
      <c r="AC370" s="38">
        <f t="shared" si="93"/>
        <v>6986.6482185033101</v>
      </c>
      <c r="AD370" s="13" t="e">
        <f>SUM(#REF!,#REF!)</f>
        <v>#REF!</v>
      </c>
      <c r="AE370" s="103" t="e">
        <f>SUM(#REF!)</f>
        <v>#REF!</v>
      </c>
      <c r="AF370" s="13" t="e">
        <f t="shared" si="102"/>
        <v>#REF!</v>
      </c>
      <c r="AG370" s="13" t="e">
        <f>SUM(#REF!,#REF!)</f>
        <v>#REF!</v>
      </c>
    </row>
    <row r="371" spans="13:33" x14ac:dyDescent="0.2">
      <c r="M371">
        <v>370</v>
      </c>
      <c r="N371" s="37">
        <f t="shared" si="87"/>
        <v>2079.7578029187598</v>
      </c>
      <c r="O371" s="41">
        <f t="shared" si="88"/>
        <v>61703.611498036051</v>
      </c>
      <c r="P371" s="41">
        <f t="shared" si="94"/>
        <v>2246.5243204810195</v>
      </c>
      <c r="Q371" s="41">
        <f t="shared" si="95"/>
        <v>6986.6482185033092</v>
      </c>
      <c r="R371" s="37">
        <f t="shared" si="96"/>
        <v>2099.1302746062988</v>
      </c>
      <c r="S371" s="13">
        <f t="shared" si="89"/>
        <v>122279.90504110277</v>
      </c>
      <c r="T371" s="13">
        <f t="shared" si="97"/>
        <v>2429.6165044471172</v>
      </c>
      <c r="U371" s="38">
        <f t="shared" si="90"/>
        <v>6986.6482185033092</v>
      </c>
      <c r="V371" s="37">
        <f t="shared" si="98"/>
        <v>3190.9332338779986</v>
      </c>
      <c r="W371" s="13">
        <f t="shared" si="91"/>
        <v>61139.952520551386</v>
      </c>
      <c r="X371" s="13">
        <f t="shared" si="99"/>
        <v>3356.1763487984076</v>
      </c>
      <c r="Y371" s="38">
        <f t="shared" si="92"/>
        <v>6986.6482185033092</v>
      </c>
      <c r="Z371" s="37">
        <f t="shared" si="103"/>
        <v>2078.7708296258752</v>
      </c>
      <c r="AA371" s="13">
        <f t="shared" si="100"/>
        <v>56841.209149629343</v>
      </c>
      <c r="AB371" s="13">
        <f t="shared" si="101"/>
        <v>2232.395719219468</v>
      </c>
      <c r="AC371" s="38">
        <f t="shared" si="93"/>
        <v>6986.6482185033101</v>
      </c>
      <c r="AD371" s="13" t="e">
        <f>SUM(#REF!,#REF!)</f>
        <v>#REF!</v>
      </c>
      <c r="AE371" s="103" t="e">
        <f>SUM(#REF!)</f>
        <v>#REF!</v>
      </c>
      <c r="AF371" s="13" t="e">
        <f t="shared" si="102"/>
        <v>#REF!</v>
      </c>
      <c r="AG371" s="13" t="e">
        <f>SUM(#REF!,#REF!)</f>
        <v>#REF!</v>
      </c>
    </row>
  </sheetData>
  <mergeCells count="24">
    <mergeCell ref="B40:C40"/>
    <mergeCell ref="D40:E40"/>
    <mergeCell ref="G40:H40"/>
    <mergeCell ref="B41:C41"/>
    <mergeCell ref="D41:E41"/>
    <mergeCell ref="G41:H41"/>
    <mergeCell ref="B42:C42"/>
    <mergeCell ref="D42:E42"/>
    <mergeCell ref="G42:H42"/>
    <mergeCell ref="B43:C43"/>
    <mergeCell ref="D43:E43"/>
    <mergeCell ref="G43:H43"/>
    <mergeCell ref="B46:C46"/>
    <mergeCell ref="D46:E46"/>
    <mergeCell ref="G46:H46"/>
    <mergeCell ref="B47:C47"/>
    <mergeCell ref="D47:E47"/>
    <mergeCell ref="G47:H47"/>
    <mergeCell ref="B50:C50"/>
    <mergeCell ref="D50:E50"/>
    <mergeCell ref="G50:H50"/>
    <mergeCell ref="B51:C51"/>
    <mergeCell ref="D51:E51"/>
    <mergeCell ref="G51:H5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5AF66-24D2-4202-A896-B0D1A458854B}">
  <dimension ref="A1:O10"/>
  <sheetViews>
    <sheetView workbookViewId="0"/>
  </sheetViews>
  <sheetFormatPr defaultRowHeight="12.75" x14ac:dyDescent="0.2"/>
  <cols>
    <col min="2" max="2" width="15.28515625" bestFit="1" customWidth="1"/>
    <col min="3" max="3" width="15.140625" bestFit="1" customWidth="1"/>
    <col min="4" max="4" width="10.7109375" bestFit="1" customWidth="1"/>
    <col min="5" max="5" width="14" bestFit="1" customWidth="1"/>
    <col min="6" max="6" width="14" customWidth="1"/>
    <col min="7" max="7" width="9.140625" bestFit="1" customWidth="1"/>
    <col min="8" max="11" width="9.5703125" bestFit="1" customWidth="1"/>
    <col min="12" max="12" width="10.7109375" bestFit="1" customWidth="1"/>
    <col min="13" max="13" width="9.5703125" bestFit="1" customWidth="1"/>
    <col min="14" max="14" width="9.5703125" customWidth="1"/>
    <col min="15" max="15" width="15.28515625" bestFit="1" customWidth="1"/>
    <col min="16" max="16" width="15.140625" bestFit="1" customWidth="1"/>
  </cols>
  <sheetData>
    <row r="1" spans="1:15" x14ac:dyDescent="0.2">
      <c r="A1" s="52" t="s">
        <v>143</v>
      </c>
      <c r="B1" s="52" t="s">
        <v>303</v>
      </c>
      <c r="C1" s="52" t="s">
        <v>304</v>
      </c>
      <c r="D1" s="52" t="s">
        <v>305</v>
      </c>
      <c r="E1" s="52" t="s">
        <v>306</v>
      </c>
      <c r="F1" s="52" t="s">
        <v>307</v>
      </c>
      <c r="G1" s="52" t="s">
        <v>28</v>
      </c>
      <c r="J1" s="52" t="s">
        <v>303</v>
      </c>
      <c r="K1" s="52" t="s">
        <v>304</v>
      </c>
      <c r="L1" s="52" t="s">
        <v>305</v>
      </c>
      <c r="M1" s="52" t="s">
        <v>306</v>
      </c>
      <c r="N1" s="52" t="s">
        <v>307</v>
      </c>
    </row>
    <row r="2" spans="1:15" ht="13.5" thickBot="1" x14ac:dyDescent="0.25">
      <c r="A2" t="s">
        <v>112</v>
      </c>
      <c r="B2" s="13">
        <f>('Births holistic'!AD2*365+SUM('Births holistic'!B42:B43)/'DU LCI'!C9)*10^-3</f>
        <v>190.21237982905629</v>
      </c>
      <c r="C2" s="13">
        <f>('Births holistic'!AH2+'Births holistic'!AH3*364+SUM('Births holistic'!C42:C43)/'DU LCI'!D9)*10^-3</f>
        <v>190.78068980126304</v>
      </c>
      <c r="D2" s="13">
        <f>('Births holistic'!AH2+'Births holistic'!AH3*364+SUM('Births holistic'!C42:C43)/'DU LCI'!D9)*10^-3</f>
        <v>190.78068980126304</v>
      </c>
      <c r="E2" s="13">
        <f>('Births holistic'!AH2+'Births holistic'!AH3*364+SUM('Births holistic'!C42:C43)/'DU LCI'!D9)*10^-3</f>
        <v>190.78068980126304</v>
      </c>
      <c r="F2" s="13">
        <f>SUM('Births holistic'!C44:C45,'Births holistic'!C48:C49)*10^-3*365</f>
        <v>589.95038627787005</v>
      </c>
      <c r="G2" t="s">
        <v>24</v>
      </c>
      <c r="I2" s="78" t="s">
        <v>66</v>
      </c>
      <c r="J2" s="79">
        <f>SUM(B2:B7)</f>
        <v>765.28195921515066</v>
      </c>
      <c r="K2" s="79">
        <f t="shared" ref="K2:M2" si="0">SUM(C2:C7)</f>
        <v>772.34562998639831</v>
      </c>
      <c r="L2" s="79">
        <f t="shared" si="0"/>
        <v>1167.772170243019</v>
      </c>
      <c r="M2" s="79">
        <f t="shared" si="0"/>
        <v>766.28428551909565</v>
      </c>
      <c r="N2" s="79">
        <f>SUM(F2:F7)</f>
        <v>2550.126599753708</v>
      </c>
      <c r="O2" s="80" t="s">
        <v>24</v>
      </c>
    </row>
    <row r="3" spans="1:15" ht="13.5" thickTop="1" x14ac:dyDescent="0.2">
      <c r="A3" t="s">
        <v>113</v>
      </c>
      <c r="B3" s="13">
        <f>('Births holistic'!AL2*365+SUM('Births holistic'!D42:D43)/'DU LCI'!C9)*10^-3</f>
        <v>426.0117771970543</v>
      </c>
      <c r="C3" s="13">
        <f>('Births holistic'!AP2+'Births holistic'!AP3*364+SUM('Births holistic'!E42:E43)/'DU LCI'!D9)*10^-3</f>
        <v>426.1233608020101</v>
      </c>
      <c r="D3" s="13">
        <f>('Births holistic'!AP2+'Births holistic'!AP3*364+SUM('Births holistic'!E42:E43)/'DU LCI'!D9)*10^-3</f>
        <v>426.1233608020101</v>
      </c>
      <c r="E3" s="13">
        <f>('Births holistic'!AP2+'Births holistic'!AP3*364+SUM('Births holistic'!E42:E43)/'DU LCI'!D9)*10^-3</f>
        <v>426.1233608020101</v>
      </c>
      <c r="F3" s="13">
        <f>SUM('Births holistic'!E44:E45,'Births holistic'!E48:E49)*10^-3*365</f>
        <v>1262.0910052590871</v>
      </c>
      <c r="G3" t="s">
        <v>24</v>
      </c>
      <c r="O3" s="13"/>
    </row>
    <row r="4" spans="1:15" x14ac:dyDescent="0.2">
      <c r="A4" t="s">
        <v>114</v>
      </c>
      <c r="B4" s="13">
        <f>('Births holistic'!AT2*365+SUM('Births holistic'!F42:F43)/'DU LCI'!C9)*10^-3</f>
        <v>40.288853521359009</v>
      </c>
      <c r="C4" s="13">
        <f>('Births holistic'!AX2+'Births holistic'!AX3*364+SUM('Births holistic'!G42:G43)/'DU LCI'!D9)*10^-3</f>
        <v>42.227342595318369</v>
      </c>
      <c r="D4" s="13">
        <f>SUM('Births holistic'!G48:G49,'Births holistic'!G44:G45)*10^-3*365</f>
        <v>194.21839133714116</v>
      </c>
      <c r="E4" s="13">
        <f>('Births holistic'!AT2*365+SUM('Births holistic'!F42:F43)/'DU LCI'!C9)*10^-3</f>
        <v>40.288853521359009</v>
      </c>
      <c r="F4" s="13">
        <f>SUM('Births holistic'!G44:G45,'Births holistic'!G48:G49)*10^-3*365</f>
        <v>194.21839133714116</v>
      </c>
      <c r="G4" t="s">
        <v>24</v>
      </c>
      <c r="I4" s="20" t="s">
        <v>68</v>
      </c>
      <c r="J4" s="81">
        <f t="shared" ref="J4:L4" si="1">J2/$M$2</f>
        <v>0.99869196547171002</v>
      </c>
      <c r="K4" s="81">
        <f t="shared" si="1"/>
        <v>1.0079100466782984</v>
      </c>
      <c r="L4" s="81">
        <f t="shared" si="1"/>
        <v>1.5239411694994474</v>
      </c>
      <c r="M4" s="81">
        <f>M2/$M$2</f>
        <v>1</v>
      </c>
      <c r="N4" s="81">
        <f>N2/$M$2</f>
        <v>3.3279119093851746</v>
      </c>
    </row>
    <row r="5" spans="1:15" x14ac:dyDescent="0.2">
      <c r="A5" t="s">
        <v>115</v>
      </c>
      <c r="B5" s="13">
        <f>('Births holistic'!BB2*365+SUM('Births holistic'!H42:H43)/'DU LCI'!C9)*10^-3</f>
        <v>46.180577808892217</v>
      </c>
      <c r="C5" s="13">
        <f>('Births holistic'!BF2+'Births holistic'!BF3*364+SUM('Births holistic'!I42:I43)/'DU LCI'!D9)*10^-3</f>
        <v>47.662340515600718</v>
      </c>
      <c r="D5" s="13">
        <f>('Births holistic'!BF2+'Births holistic'!BF3*364+SUM('Births holistic'!I42:I43)/'DU LCI'!D9)*10^-3</f>
        <v>47.662340515600718</v>
      </c>
      <c r="E5" s="13">
        <f>('Births holistic'!BB2*365+SUM('Births holistic'!H42:H43)/'DU LCI'!C9)*10^-3</f>
        <v>46.180577808892217</v>
      </c>
      <c r="F5" s="13">
        <f>SUM('Births holistic'!I44:I45,'Births holistic'!I48:I49)*10^-3*365</f>
        <v>194.87942909260562</v>
      </c>
      <c r="G5" t="s">
        <v>24</v>
      </c>
      <c r="I5" s="20" t="s">
        <v>106</v>
      </c>
      <c r="J5" s="81">
        <f>'RS total holistic'!B15/'RS total holistic'!$E$15</f>
        <v>1.3625024796675482</v>
      </c>
      <c r="K5" s="81">
        <f>'RS total holistic'!C15/'RS total holistic'!$E$15</f>
        <v>1.5150918413178676</v>
      </c>
      <c r="L5" s="81">
        <f>'RS total holistic'!D15/'RS total holistic'!$E$15</f>
        <v>3.1491086834368485</v>
      </c>
      <c r="M5" s="81">
        <f>'RS total holistic'!E15/'RS total holistic'!$E$15</f>
        <v>1</v>
      </c>
      <c r="N5" s="81"/>
    </row>
    <row r="6" spans="1:15" x14ac:dyDescent="0.2">
      <c r="A6" t="s">
        <v>116</v>
      </c>
      <c r="B6" s="13">
        <f>('Births holistic'!BJ2*365+SUM('Births holistic'!J42:J43)/'DU LCI'!C9)*10^-3</f>
        <v>3.4266689737013745</v>
      </c>
      <c r="C6" s="13">
        <f>('Births holistic'!BN2+'Births holistic'!BN3*364+SUM('Births holistic'!K42:K43)/'DU LCI'!D9)*10^-3</f>
        <v>4.9084316804098691</v>
      </c>
      <c r="D6" s="13">
        <f>SUM('Births holistic'!K44:K45,'Births holistic'!K48:K49)*10^-3*365</f>
        <v>3.7491017004836751</v>
      </c>
      <c r="E6" s="13">
        <f>SUM('Births holistic'!K44:K45,'Births holistic'!K48:K49)*10^-3*365</f>
        <v>3.7491017004836751</v>
      </c>
      <c r="F6" s="13">
        <f>SUM('Births holistic'!K44:K45,'Births holistic'!K48:K49)*10^-3*365</f>
        <v>3.7491017004836751</v>
      </c>
      <c r="G6" t="s">
        <v>24</v>
      </c>
    </row>
    <row r="7" spans="1:15" x14ac:dyDescent="0.2">
      <c r="A7" t="s">
        <v>117</v>
      </c>
      <c r="B7" s="13">
        <f>('Births holistic'!BR2*365+SUM('Births holistic'!L42:L43)/'DU LCI'!C9)*10^-3</f>
        <v>59.161701885087624</v>
      </c>
      <c r="C7" s="13">
        <f>('Births holistic'!BV2+'Births holistic'!BV3*364+SUM('Births holistic'!M42:M43)/'DU LCI'!D9)*10^-3</f>
        <v>60.643464591796118</v>
      </c>
      <c r="D7" s="13">
        <f>SUM('Births holistic'!M44:M45,'Births holistic'!M48:M49)*10^-3*365</f>
        <v>305.23828608652036</v>
      </c>
      <c r="E7" s="13">
        <f>('Births holistic'!BR2*365+SUM('Births holistic'!L42:L43)/'DU LCI'!C9)*10^-3</f>
        <v>59.161701885087624</v>
      </c>
      <c r="F7" s="13">
        <f>SUM('Births holistic'!M44:M45,'Births holistic'!M48:M49)*10^-3*365</f>
        <v>305.23828608652036</v>
      </c>
      <c r="G7" t="s">
        <v>24</v>
      </c>
    </row>
    <row r="10" spans="1:15" x14ac:dyDescent="0.2">
      <c r="A10" s="20"/>
      <c r="B10" s="20"/>
      <c r="C10" s="20"/>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EFA37-6EFE-4D5C-9DAA-6A8A236F88CE}">
  <dimension ref="A1:O10"/>
  <sheetViews>
    <sheetView workbookViewId="0">
      <selection activeCell="F2" sqref="F2"/>
    </sheetView>
  </sheetViews>
  <sheetFormatPr defaultRowHeight="12.75" x14ac:dyDescent="0.2"/>
  <cols>
    <col min="2" max="2" width="15.28515625" bestFit="1" customWidth="1"/>
    <col min="3" max="3" width="15.140625" bestFit="1" customWidth="1"/>
    <col min="4" max="4" width="10.7109375" bestFit="1" customWidth="1"/>
    <col min="5" max="5" width="14" bestFit="1" customWidth="1"/>
    <col min="6" max="6" width="14" customWidth="1"/>
    <col min="7" max="7" width="9.140625" bestFit="1" customWidth="1"/>
    <col min="8" max="11" width="9.5703125" bestFit="1" customWidth="1"/>
    <col min="12" max="12" width="10.7109375" bestFit="1" customWidth="1"/>
    <col min="13" max="13" width="9.5703125" bestFit="1" customWidth="1"/>
    <col min="14" max="14" width="9.5703125" customWidth="1"/>
    <col min="15" max="15" width="15.28515625" bestFit="1" customWidth="1"/>
    <col min="16" max="16" width="15.140625" bestFit="1" customWidth="1"/>
  </cols>
  <sheetData>
    <row r="1" spans="1:15" x14ac:dyDescent="0.2">
      <c r="A1" s="52" t="s">
        <v>143</v>
      </c>
      <c r="B1" s="52" t="s">
        <v>303</v>
      </c>
      <c r="C1" s="52" t="s">
        <v>304</v>
      </c>
      <c r="D1" s="52" t="s">
        <v>305</v>
      </c>
      <c r="E1" s="52" t="s">
        <v>306</v>
      </c>
      <c r="F1" s="52" t="s">
        <v>307</v>
      </c>
      <c r="G1" s="52" t="s">
        <v>28</v>
      </c>
      <c r="J1" s="52" t="s">
        <v>303</v>
      </c>
      <c r="K1" s="52" t="s">
        <v>304</v>
      </c>
      <c r="L1" s="52" t="s">
        <v>305</v>
      </c>
      <c r="M1" s="52" t="s">
        <v>306</v>
      </c>
      <c r="N1" s="52" t="s">
        <v>307</v>
      </c>
    </row>
    <row r="2" spans="1:15" ht="13.5" thickBot="1" x14ac:dyDescent="0.25">
      <c r="A2" t="s">
        <v>112</v>
      </c>
      <c r="B2" s="13">
        <f>$F2-('Births net savings'!AD2*365+SUM('Births net savings'!B42:B43)/'DU LCI'!C9)*10^-3</f>
        <v>873.12201223188936</v>
      </c>
      <c r="C2" s="13">
        <f>F2-('Births net savings'!AH2+'Births net savings'!AH3*364+SUM('Births net savings'!C42:C43)/'DU LCI'!D9)*10^-3</f>
        <v>872.5677836735947</v>
      </c>
      <c r="D2" s="13">
        <f>F2-('Births net savings'!AH2+'Births net savings'!AH3*364+SUM('Births net savings'!C42:C43)/'DU LCI'!D9)*10^-3</f>
        <v>872.5677836735947</v>
      </c>
      <c r="E2" s="13">
        <f>F2-('Births net savings'!AH2+'Births net savings'!AH3*364+SUM('Births net savings'!C42:C43)/'DU LCI'!D9)*10^-3</f>
        <v>872.5677836735947</v>
      </c>
      <c r="F2" s="13">
        <f>SUM('Births net savings'!C44:C45,'Births net savings'!C48:C49)*10^-3*365</f>
        <v>2516.8911300992108</v>
      </c>
      <c r="G2" t="s">
        <v>24</v>
      </c>
      <c r="I2" s="78" t="s">
        <v>66</v>
      </c>
      <c r="J2" s="79">
        <f>SUM(B2:B7)</f>
        <v>2622.8441757044066</v>
      </c>
      <c r="K2" s="79">
        <f t="shared" ref="K2:M2" si="0">SUM(C2:C7)</f>
        <v>2620.5765591442359</v>
      </c>
      <c r="L2" s="79">
        <f t="shared" si="0"/>
        <v>2088.7557681701774</v>
      </c>
      <c r="M2" s="79">
        <f t="shared" si="0"/>
        <v>2621.6373071949943</v>
      </c>
      <c r="N2" s="79">
        <f>SUM(F2:F7)</f>
        <v>7303.848992899525</v>
      </c>
      <c r="O2" s="80" t="s">
        <v>24</v>
      </c>
    </row>
    <row r="3" spans="1:15" ht="13.5" thickTop="1" x14ac:dyDescent="0.2">
      <c r="A3" t="s">
        <v>113</v>
      </c>
      <c r="B3" s="13">
        <f>F3-('Births net savings'!AL2*365+SUM('Births net savings'!D42:D43)/'DU LCI'!C9)*10^-3</f>
        <v>956.84535267123738</v>
      </c>
      <c r="C3" s="13">
        <f>F3-('Births net savings'!AP2+'Births net savings'!AP3*364+SUM('Births net savings'!E42:E43)/'DU LCI'!D9)*10^-3</f>
        <v>956.19271272011974</v>
      </c>
      <c r="D3" s="13">
        <f>F3-('Births net savings'!AP2+'Births net savings'!AP3*364+SUM('Births net savings'!E42:E43)/'DU LCI'!D9)*10^-3</f>
        <v>956.19271272011974</v>
      </c>
      <c r="E3" s="13">
        <f>F3-('Births net savings'!AP2+'Births net savings'!AP3*364+SUM('Births net savings'!E42:E43)/'DU LCI'!D9)*10^-3</f>
        <v>956.19271272011974</v>
      </c>
      <c r="F3" s="13">
        <f>SUM('Births net savings'!E44:E45,'Births net savings'!E48:E49)*10^-3*365</f>
        <v>2022.8043363810507</v>
      </c>
      <c r="G3" t="s">
        <v>24</v>
      </c>
      <c r="O3" s="13"/>
    </row>
    <row r="4" spans="1:15" x14ac:dyDescent="0.2">
      <c r="A4" t="s">
        <v>114</v>
      </c>
      <c r="B4" s="13">
        <f>F4-('Births net savings'!AT2*365+SUM('Births net savings'!F42:F43)/'DU LCI'!C9)*10^-3</f>
        <v>315.69917392463481</v>
      </c>
      <c r="C4" s="13">
        <f>F4-('Births net savings'!AX2+'Births net savings'!AX3*364+SUM('Births net savings'!G42:G43)/'DU LCI'!D9)*10^-3</f>
        <v>315.40662683629057</v>
      </c>
      <c r="D4" s="13">
        <f>F4-SUM('Births net savings'!G48:G49,'Births net savings'!G44:G45)*10^-3*365</f>
        <v>0</v>
      </c>
      <c r="E4" s="13">
        <f>F4-('Births net savings'!AT2*365+SUM('Births net savings'!F42:F43)/'DU LCI'!C9)*10^-3</f>
        <v>315.69917392463481</v>
      </c>
      <c r="F4" s="13">
        <f>SUM('Births net savings'!G44:G45,'Births net savings'!G48:G49)*10^-3*365</f>
        <v>890.66585159430576</v>
      </c>
      <c r="G4" t="s">
        <v>24</v>
      </c>
      <c r="I4" s="20" t="s">
        <v>68</v>
      </c>
      <c r="J4" s="81">
        <f>J2/$M$2</f>
        <v>1.0004603491513109</v>
      </c>
      <c r="K4" s="81">
        <f t="shared" ref="K4:L4" si="1">K2/$M$2</f>
        <v>0.99959538718500562</v>
      </c>
      <c r="L4" s="81">
        <f t="shared" si="1"/>
        <v>0.79673712394832741</v>
      </c>
      <c r="M4" s="81">
        <f>M2/$M$2</f>
        <v>1</v>
      </c>
      <c r="N4" s="81">
        <f>N2/$M$2</f>
        <v>2.7859875860228112</v>
      </c>
    </row>
    <row r="5" spans="1:15" x14ac:dyDescent="0.2">
      <c r="A5" t="s">
        <v>115</v>
      </c>
      <c r="B5" s="13">
        <f>F5-('Births net savings'!BB2*365+SUM('Births net savings'!H42:H43)/'DU LCI'!C9)*10^-3</f>
        <v>260.37932948490163</v>
      </c>
      <c r="C5" s="13">
        <f>F5-('Births net savings'!BF2+'Births net savings'!BF3*364+SUM('Births net savings'!I42:I43)/'DU LCI'!D9)*10^-3</f>
        <v>259.99527177646297</v>
      </c>
      <c r="D5" s="13">
        <f>F5-('Births net savings'!BF2+'Births net savings'!BF3*364+SUM('Births net savings'!I42:I43)/'DU LCI'!D9)*10^-3</f>
        <v>259.99527177646297</v>
      </c>
      <c r="E5" s="13">
        <f>F5-('Births net savings'!BB2*365+SUM('Births net savings'!H42:H43)/'DU LCI'!C9)*10^-3</f>
        <v>260.37932948490163</v>
      </c>
      <c r="F5" s="13">
        <f>SUM('Births net savings'!I44:I45,'Births net savings'!I48:I49)*10^-3*365</f>
        <v>692.45907465605319</v>
      </c>
      <c r="G5" t="s">
        <v>24</v>
      </c>
      <c r="I5" s="20" t="s">
        <v>106</v>
      </c>
      <c r="J5" s="81">
        <f>'RS total holistic'!B15/'RS total holistic'!$E$15</f>
        <v>1.3625024796675482</v>
      </c>
      <c r="K5" s="81">
        <f>'RS total holistic'!C15/'RS total holistic'!$E$15</f>
        <v>1.5150918413178676</v>
      </c>
      <c r="L5" s="81">
        <f>'RS total holistic'!D15/'RS total holistic'!$E$15</f>
        <v>3.1491086834368485</v>
      </c>
      <c r="M5" s="81">
        <f>'RS total holistic'!E15/'RS total holistic'!$E$15</f>
        <v>1</v>
      </c>
      <c r="N5" s="81"/>
    </row>
    <row r="6" spans="1:15" x14ac:dyDescent="0.2">
      <c r="A6" t="s">
        <v>116</v>
      </c>
      <c r="B6" s="13">
        <v>0</v>
      </c>
      <c r="C6" s="13">
        <v>0</v>
      </c>
      <c r="D6" s="13">
        <v>0</v>
      </c>
      <c r="E6" s="13">
        <v>0</v>
      </c>
      <c r="F6" s="13">
        <f>SUM('Births net savings'!K43:K44,'Births net savings'!K47:K48)*10^-3*365</f>
        <v>834.09211657979972</v>
      </c>
      <c r="G6" t="s">
        <v>24</v>
      </c>
    </row>
    <row r="7" spans="1:15" x14ac:dyDescent="0.2">
      <c r="A7" t="s">
        <v>117</v>
      </c>
      <c r="B7" s="13">
        <f>F7-('Births net savings'!BR2*365+SUM('Births net savings'!L42:L43)/'DU LCI'!C9)*10^-3</f>
        <v>216.79830739174335</v>
      </c>
      <c r="C7" s="13">
        <f>F7-('Births net savings'!BV2+'Births net savings'!BV3*364+SUM('Births net savings'!M42:M43)/'DU LCI'!D9)*10^-3</f>
        <v>216.41416413776767</v>
      </c>
      <c r="D7" s="13">
        <f>F7-SUM('Births net savings'!M44:M45,'Births net savings'!M48:M49)*10^-3*365</f>
        <v>0</v>
      </c>
      <c r="E7" s="13">
        <f>F7-('Births net savings'!BR2*365+SUM('Births net savings'!L42:L43)/'DU LCI'!C9)*10^-3</f>
        <v>216.79830739174335</v>
      </c>
      <c r="F7" s="13">
        <f>SUM('Births net savings'!M44:M45,'Births net savings'!M48:M49)*10^-3*365</f>
        <v>346.93648358910445</v>
      </c>
      <c r="G7" t="s">
        <v>24</v>
      </c>
    </row>
    <row r="10" spans="1:15" x14ac:dyDescent="0.2">
      <c r="A10" s="20"/>
      <c r="B10" s="20"/>
      <c r="C10" s="20"/>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C507D-4C2C-4D8D-B567-B33E3F5D586A}">
  <dimension ref="A1:N7"/>
  <sheetViews>
    <sheetView workbookViewId="0">
      <selection activeCell="I11" sqref="I11"/>
    </sheetView>
  </sheetViews>
  <sheetFormatPr defaultRowHeight="12.75" x14ac:dyDescent="0.2"/>
  <cols>
    <col min="2" max="5" width="14.28515625" bestFit="1" customWidth="1"/>
  </cols>
  <sheetData>
    <row r="1" spans="1:14" x14ac:dyDescent="0.2">
      <c r="A1" s="52" t="s">
        <v>143</v>
      </c>
      <c r="B1" s="52" t="s">
        <v>303</v>
      </c>
      <c r="C1" s="52" t="s">
        <v>304</v>
      </c>
      <c r="D1" s="52" t="s">
        <v>305</v>
      </c>
      <c r="E1" s="52" t="s">
        <v>306</v>
      </c>
      <c r="F1" s="52"/>
      <c r="J1" s="52" t="s">
        <v>303</v>
      </c>
      <c r="K1" s="52" t="s">
        <v>304</v>
      </c>
      <c r="L1" s="52" t="s">
        <v>305</v>
      </c>
      <c r="M1" s="52" t="s">
        <v>306</v>
      </c>
    </row>
    <row r="2" spans="1:14" ht="13.5" thickBot="1" x14ac:dyDescent="0.25">
      <c r="A2" t="s">
        <v>112</v>
      </c>
      <c r="B2" s="109">
        <f>'Births holistic'!B50</f>
        <v>314329.79809639143</v>
      </c>
      <c r="C2" s="109">
        <f>'Births holistic'!C50</f>
        <v>254758.88815463829</v>
      </c>
      <c r="D2" s="109">
        <f>'Births holistic'!C50</f>
        <v>254758.88815463829</v>
      </c>
      <c r="E2" s="109">
        <f>'Births holistic'!C50</f>
        <v>254758.88815463829</v>
      </c>
      <c r="I2" s="78" t="s">
        <v>66</v>
      </c>
      <c r="J2" s="79">
        <f>SUM(B2:B7)*10^-6</f>
        <v>1.383051111624122</v>
      </c>
      <c r="K2" s="79">
        <f t="shared" ref="K2:M2" si="0">SUM(C2:C7)*10^-6</f>
        <v>1.5285533289278295</v>
      </c>
      <c r="L2" s="79">
        <f t="shared" si="0"/>
        <v>0.76427666446391485</v>
      </c>
      <c r="M2" s="79">
        <f t="shared" si="0"/>
        <v>1.1414724221795847</v>
      </c>
      <c r="N2" s="20" t="s">
        <v>301</v>
      </c>
    </row>
    <row r="3" spans="1:14" ht="13.5" thickTop="1" x14ac:dyDescent="0.2">
      <c r="A3" t="s">
        <v>113</v>
      </c>
      <c r="B3" s="109">
        <f>'Births holistic'!D50</f>
        <v>377195.75771566969</v>
      </c>
      <c r="C3" s="109">
        <f>'Births holistic'!E50</f>
        <v>254758.88815463829</v>
      </c>
      <c r="D3" s="109">
        <f>'Births holistic'!E50</f>
        <v>254758.88815463829</v>
      </c>
      <c r="E3" s="109">
        <f>'Births holistic'!E50</f>
        <v>254758.88815463829</v>
      </c>
    </row>
    <row r="4" spans="1:14" x14ac:dyDescent="0.2">
      <c r="A4" t="s">
        <v>114</v>
      </c>
      <c r="B4" s="109">
        <f>'Births holistic'!F50</f>
        <v>125731.91923855657</v>
      </c>
      <c r="C4" s="109">
        <f>'Births holistic'!G50</f>
        <v>254758.88815463829</v>
      </c>
      <c r="D4">
        <v>0</v>
      </c>
      <c r="E4" s="109">
        <f>'Births holistic'!G50</f>
        <v>254758.88815463829</v>
      </c>
    </row>
    <row r="5" spans="1:14" x14ac:dyDescent="0.2">
      <c r="A5" t="s">
        <v>115</v>
      </c>
      <c r="B5" s="109">
        <f>'Births holistic'!H50</f>
        <v>188597.87885783485</v>
      </c>
      <c r="C5" s="109">
        <f>'Births holistic'!I50</f>
        <v>254758.88815463829</v>
      </c>
      <c r="D5" s="109">
        <f>'Births holistic'!I50</f>
        <v>254758.88815463829</v>
      </c>
      <c r="E5" s="109">
        <f>'Births holistic'!H50</f>
        <v>188597.87885783485</v>
      </c>
    </row>
    <row r="6" spans="1:14" x14ac:dyDescent="0.2">
      <c r="A6" t="s">
        <v>116</v>
      </c>
      <c r="B6" s="109">
        <f>'Births holistic'!J50</f>
        <v>188597.87885783485</v>
      </c>
      <c r="C6" s="109">
        <f>'Births holistic'!K50</f>
        <v>254758.88815463829</v>
      </c>
      <c r="D6">
        <v>0</v>
      </c>
      <c r="E6">
        <v>0</v>
      </c>
    </row>
    <row r="7" spans="1:14" x14ac:dyDescent="0.2">
      <c r="A7" t="s">
        <v>117</v>
      </c>
      <c r="B7" s="109">
        <f>'Births holistic'!L50</f>
        <v>188597.87885783485</v>
      </c>
      <c r="C7" s="109">
        <f>'Births holistic'!M50</f>
        <v>254758.88815463829</v>
      </c>
      <c r="D7">
        <v>0</v>
      </c>
      <c r="E7" s="109">
        <f>'Births holistic'!L50</f>
        <v>188597.87885783485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1EC19-F34A-4A8B-9153-CA2112EF6036}">
  <dimension ref="A1:E102"/>
  <sheetViews>
    <sheetView workbookViewId="0">
      <selection activeCell="C2" sqref="C2"/>
    </sheetView>
  </sheetViews>
  <sheetFormatPr defaultRowHeight="12.75" x14ac:dyDescent="0.2"/>
  <cols>
    <col min="3" max="3" width="9.5703125" bestFit="1" customWidth="1"/>
  </cols>
  <sheetData>
    <row r="1" spans="1:5" x14ac:dyDescent="0.2">
      <c r="B1" s="20" t="s">
        <v>249</v>
      </c>
      <c r="C1" s="20" t="s">
        <v>250</v>
      </c>
      <c r="D1" s="20" t="s">
        <v>257</v>
      </c>
      <c r="E1" s="20" t="s">
        <v>258</v>
      </c>
    </row>
    <row r="2" spans="1:5" x14ac:dyDescent="0.2">
      <c r="A2">
        <v>0</v>
      </c>
      <c r="B2" s="13">
        <f>'RS total holistic'!B7*10^-3</f>
        <v>67.318754837637826</v>
      </c>
      <c r="C2" s="13">
        <f>'RS total holistic'!C7*10^-3</f>
        <v>134.37235064506379</v>
      </c>
      <c r="D2" s="13">
        <f>'RS total holistic'!D7*10^-3</f>
        <v>67.186175322531895</v>
      </c>
      <c r="E2" s="13">
        <f>'RS total holistic'!E7*10^-3</f>
        <v>62.174655996417833</v>
      </c>
    </row>
    <row r="3" spans="1:5" x14ac:dyDescent="0.2">
      <c r="A3">
        <v>0.2</v>
      </c>
      <c r="B3">
        <f>'RS total holistic'!M2*365*$A3*10^-3</f>
        <v>159.19440836249782</v>
      </c>
      <c r="C3">
        <f>'RS total holistic'!Q2*365*$A3*10^-3</f>
        <v>164.19176751790658</v>
      </c>
      <c r="D3">
        <f>'RS total holistic'!U2*365*$A3*10^-3</f>
        <v>249.50074361004184</v>
      </c>
      <c r="E3">
        <f>'RS total holistic'!Y2*365*$A3*10^-3</f>
        <v>160.2088183711235</v>
      </c>
    </row>
    <row r="4" spans="1:5" x14ac:dyDescent="0.2">
      <c r="A4">
        <v>0.4</v>
      </c>
      <c r="B4">
        <f>'RS total holistic'!M3*365*$A4*10^-3</f>
        <v>318.38881672499565</v>
      </c>
      <c r="C4">
        <f>'RS total holistic'!Q3*365*$A4*10^-3</f>
        <v>321.2171975913763</v>
      </c>
      <c r="D4">
        <f>'RS total holistic'!U3*365*$A4*10^-3</f>
        <v>495.41831849786524</v>
      </c>
      <c r="E4">
        <f>'RS total holistic'!Y3*365*$A4*10^-3</f>
        <v>318.30671905751416</v>
      </c>
    </row>
    <row r="5" spans="1:5" x14ac:dyDescent="0.2">
      <c r="A5">
        <v>0.6</v>
      </c>
      <c r="B5">
        <f>'RS total holistic'!M4*365*$A5*10^-3</f>
        <v>477.5832250874933</v>
      </c>
      <c r="C5">
        <f>'RS total holistic'!Q4*365*$A5*10^-3</f>
        <v>481.82579638706443</v>
      </c>
      <c r="D5">
        <f>'RS total holistic'!U4*365*$A5*10^-3</f>
        <v>743.12747774679769</v>
      </c>
      <c r="E5">
        <f>'RS total holistic'!Y4*365*$A5*10^-3</f>
        <v>477.46007858627121</v>
      </c>
    </row>
    <row r="6" spans="1:5" x14ac:dyDescent="0.2">
      <c r="A6">
        <v>0.8</v>
      </c>
      <c r="B6">
        <f>'RS total holistic'!M5*365*$A6*10^-3</f>
        <v>636.7776334499913</v>
      </c>
      <c r="C6">
        <f>'RS total holistic'!Q5*365*$A6*10^-3</f>
        <v>642.43439518275261</v>
      </c>
      <c r="D6">
        <f>'RS total holistic'!U5*365*$A6*10^-3</f>
        <v>990.83663699573049</v>
      </c>
      <c r="E6">
        <f>'RS total holistic'!Y5*365*$A6*10^-3</f>
        <v>636.61343811502832</v>
      </c>
    </row>
    <row r="7" spans="1:5" x14ac:dyDescent="0.2">
      <c r="A7">
        <v>1</v>
      </c>
      <c r="B7">
        <f>'RS total holistic'!M6*365*$A7*10^-3</f>
        <v>795.9720418124889</v>
      </c>
      <c r="C7">
        <f>'RS total holistic'!Q6*365*$A7*10^-3</f>
        <v>803.04299397844079</v>
      </c>
      <c r="D7">
        <f>'RS total holistic'!U6*365*$A7*10^-3</f>
        <v>1238.5457962446631</v>
      </c>
      <c r="E7">
        <f>'RS total holistic'!Y6*365*$A7*10^-3</f>
        <v>795.76679764378537</v>
      </c>
    </row>
    <row r="8" spans="1:5" x14ac:dyDescent="0.2">
      <c r="A8">
        <v>1.2</v>
      </c>
      <c r="B8">
        <f>'RS total holistic'!M7*365*$A8*10^-3</f>
        <v>955.16645017498661</v>
      </c>
      <c r="C8">
        <f>'RS total holistic'!Q7*365*$A8*10^-3</f>
        <v>963.65159277412886</v>
      </c>
      <c r="D8">
        <f>'RS total holistic'!U7*365*$A8*10^-3</f>
        <v>1486.2549554935954</v>
      </c>
      <c r="E8">
        <f>'RS total holistic'!Y7*365*$A8*10^-3</f>
        <v>954.92015717254242</v>
      </c>
    </row>
    <row r="9" spans="1:5" x14ac:dyDescent="0.2">
      <c r="A9">
        <v>1.4</v>
      </c>
      <c r="B9">
        <f>'RS total holistic'!M8*365*$A9*10^-3</f>
        <v>1114.3608585374845</v>
      </c>
      <c r="C9">
        <f>'RS total holistic'!Q8*365*$A9*10^-3</f>
        <v>1124.2601915698172</v>
      </c>
      <c r="D9">
        <f>'RS total holistic'!U8*365*$A9*10^-3</f>
        <v>1733.964114742528</v>
      </c>
      <c r="E9">
        <f>'RS total holistic'!Y8*365*$A9*10^-3</f>
        <v>1114.0735167012995</v>
      </c>
    </row>
    <row r="10" spans="1:5" x14ac:dyDescent="0.2">
      <c r="A10">
        <v>1.6</v>
      </c>
      <c r="B10">
        <f>'RS total holistic'!M9*365*$A10*10^-3</f>
        <v>1273.5552668999826</v>
      </c>
      <c r="C10">
        <f>'RS total holistic'!Q9*365*$A10*10^-3</f>
        <v>1284.8687903655052</v>
      </c>
      <c r="D10">
        <f>'RS total holistic'!U9*365*$A10*10^-3</f>
        <v>1981.673273991461</v>
      </c>
      <c r="E10">
        <f>'RS total holistic'!Y9*365*$A10*10^-3</f>
        <v>1273.2268762300566</v>
      </c>
    </row>
    <row r="11" spans="1:5" x14ac:dyDescent="0.2">
      <c r="A11">
        <v>1.8</v>
      </c>
      <c r="B11">
        <f>'RS total holistic'!M10*365*$A11*10^-3</f>
        <v>1432.74967526248</v>
      </c>
      <c r="C11">
        <f>'RS total holistic'!Q10*365*$A11*10^-3</f>
        <v>1445.4773891611935</v>
      </c>
      <c r="D11">
        <f>'RS total holistic'!U10*365*$A11*10^-3</f>
        <v>2229.3824332403933</v>
      </c>
      <c r="E11">
        <f>'RS total holistic'!Y10*365*$A11*10^-3</f>
        <v>1432.3802357588138</v>
      </c>
    </row>
    <row r="12" spans="1:5" x14ac:dyDescent="0.2">
      <c r="A12">
        <v>2</v>
      </c>
      <c r="B12">
        <f>'RS total holistic'!M11*365*$A12*10^-3</f>
        <v>1591.9440836249778</v>
      </c>
      <c r="C12">
        <f>'RS total holistic'!Q11*365*$A12*10^-3</f>
        <v>1606.0859879568816</v>
      </c>
      <c r="D12">
        <f>'RS total holistic'!U11*365*$A12*10^-3</f>
        <v>2477.0915924893261</v>
      </c>
      <c r="E12">
        <f>'RS total holistic'!Y11*365*$A12*10^-3</f>
        <v>1591.5335952875707</v>
      </c>
    </row>
    <row r="13" spans="1:5" x14ac:dyDescent="0.2">
      <c r="A13">
        <v>2.2000000000000002</v>
      </c>
      <c r="B13">
        <f>'RS total holistic'!M12*365*$A13*10^-3</f>
        <v>1751.1384919874758</v>
      </c>
      <c r="C13">
        <f>'RS total holistic'!Q12*365*$A13*10^-3</f>
        <v>1766.6945867525699</v>
      </c>
      <c r="D13">
        <f>'RS total holistic'!U12*365*$A13*10^-3</f>
        <v>2724.8007517382589</v>
      </c>
      <c r="E13">
        <f>'RS total holistic'!Y12*365*$A13*10^-3</f>
        <v>1750.6869548163279</v>
      </c>
    </row>
    <row r="14" spans="1:5" x14ac:dyDescent="0.2">
      <c r="A14">
        <v>2.4</v>
      </c>
      <c r="B14">
        <f>'RS total holistic'!M13*365*$A14*10^-3</f>
        <v>1910.3329003499732</v>
      </c>
      <c r="C14">
        <f>'RS total holistic'!Q13*365*$A14*10^-3</f>
        <v>1927.3031855482577</v>
      </c>
      <c r="D14">
        <f>'RS total holistic'!U13*365*$A14*10^-3</f>
        <v>2972.5099109871908</v>
      </c>
      <c r="E14">
        <f>'RS total holistic'!Y13*365*$A14*10^-3</f>
        <v>1909.8403143450848</v>
      </c>
    </row>
    <row r="15" spans="1:5" x14ac:dyDescent="0.2">
      <c r="A15">
        <v>2.6</v>
      </c>
      <c r="B15">
        <f>'RS total holistic'!M14*365*$A15*10^-3</f>
        <v>2069.5273087124715</v>
      </c>
      <c r="C15">
        <f>'RS total holistic'!Q14*365*$A15*10^-3</f>
        <v>2087.9117843439462</v>
      </c>
      <c r="D15">
        <f>'RS total holistic'!U14*365*$A15*10^-3</f>
        <v>3220.2190702361236</v>
      </c>
      <c r="E15">
        <f>'RS total holistic'!Y14*365*$A15*10^-3</f>
        <v>2068.993673873842</v>
      </c>
    </row>
    <row r="16" spans="1:5" x14ac:dyDescent="0.2">
      <c r="A16">
        <v>2.8</v>
      </c>
      <c r="B16">
        <f>'RS total holistic'!M15*365*$A16*10^-3</f>
        <v>2228.7217170749691</v>
      </c>
      <c r="C16">
        <f>'RS total holistic'!Q15*365*$A16*10^-3</f>
        <v>2248.5203831396343</v>
      </c>
      <c r="D16">
        <f>'RS total holistic'!U15*365*$A16*10^-3</f>
        <v>3467.9282294850559</v>
      </c>
      <c r="E16">
        <f>'RS total holistic'!Y15*365*$A16*10^-3</f>
        <v>2228.1470334025989</v>
      </c>
    </row>
    <row r="17" spans="1:5" x14ac:dyDescent="0.2">
      <c r="A17">
        <v>3</v>
      </c>
      <c r="B17">
        <f>'RS total holistic'!M16*365*$A17*10^-3</f>
        <v>2387.9161254374671</v>
      </c>
      <c r="C17">
        <f>'RS total holistic'!Q16*365*$A17*10^-3</f>
        <v>2409.1289819353224</v>
      </c>
      <c r="D17">
        <f>'RS total holistic'!U16*365*$A17*10^-3</f>
        <v>3715.6373887339887</v>
      </c>
      <c r="E17">
        <f>'RS total holistic'!Y16*365*$A17*10^-3</f>
        <v>2387.3003929313563</v>
      </c>
    </row>
    <row r="18" spans="1:5" x14ac:dyDescent="0.2">
      <c r="A18">
        <v>3.2</v>
      </c>
      <c r="B18">
        <f>'RS total holistic'!M17*365*$A18*10^-3</f>
        <v>2547.1105337999652</v>
      </c>
      <c r="C18">
        <f>'RS total holistic'!Q17*365*$A18*10^-3</f>
        <v>2569.7375807310104</v>
      </c>
      <c r="D18">
        <f>'RS total holistic'!U17*365*$A18*10^-3</f>
        <v>3963.3465479829219</v>
      </c>
      <c r="E18">
        <f>'RS total holistic'!Y17*365*$A18*10^-3</f>
        <v>2546.4537524601133</v>
      </c>
    </row>
    <row r="19" spans="1:5" x14ac:dyDescent="0.2">
      <c r="A19">
        <v>3.4</v>
      </c>
      <c r="B19">
        <f>'RS total holistic'!M18*365*$A19*10^-3</f>
        <v>2706.3049421624619</v>
      </c>
      <c r="C19">
        <f>'RS total holistic'!Q18*365*$A19*10^-3</f>
        <v>2730.3461795266985</v>
      </c>
      <c r="D19">
        <f>'RS total holistic'!U18*365*$A19*10^-3</f>
        <v>4211.0557072318543</v>
      </c>
      <c r="E19">
        <f>'RS total holistic'!Y18*365*$A19*10^-3</f>
        <v>2705.6071119888702</v>
      </c>
    </row>
    <row r="20" spans="1:5" x14ac:dyDescent="0.2">
      <c r="A20">
        <v>3.6</v>
      </c>
      <c r="B20">
        <f>'RS total holistic'!M19*365*$A20*10^-3</f>
        <v>2865.4993505249599</v>
      </c>
      <c r="C20">
        <f>'RS total holistic'!Q19*365*$A20*10^-3</f>
        <v>2890.954778322387</v>
      </c>
      <c r="D20">
        <f>'RS total holistic'!U19*365*$A20*10^-3</f>
        <v>4458.7648664807866</v>
      </c>
      <c r="E20">
        <f>'RS total holistic'!Y19*365*$A20*10^-3</f>
        <v>2864.7604715176276</v>
      </c>
    </row>
    <row r="21" spans="1:5" x14ac:dyDescent="0.2">
      <c r="A21">
        <v>3.8</v>
      </c>
      <c r="B21">
        <f>'RS total holistic'!M20*365*$A21*10^-3</f>
        <v>3024.6937588874575</v>
      </c>
      <c r="C21">
        <f>'RS total holistic'!Q20*365*$A21*10^-3</f>
        <v>3051.5633771180746</v>
      </c>
      <c r="D21">
        <f>'RS total holistic'!U20*365*$A21*10^-3</f>
        <v>4706.474025729719</v>
      </c>
      <c r="E21">
        <f>'RS total holistic'!Y20*365*$A21*10^-3</f>
        <v>3023.9138310463845</v>
      </c>
    </row>
    <row r="22" spans="1:5" x14ac:dyDescent="0.2">
      <c r="A22">
        <v>4</v>
      </c>
      <c r="B22">
        <f>'RS total holistic'!M21*365*$A22*10^-3</f>
        <v>3183.8881672499556</v>
      </c>
      <c r="C22">
        <f>'RS total holistic'!Q21*365*$A22*10^-3</f>
        <v>3212.1719759137632</v>
      </c>
      <c r="D22">
        <f>'RS total holistic'!U21*365*$A22*10^-3</f>
        <v>4954.1831849786522</v>
      </c>
      <c r="E22">
        <f>'RS total holistic'!Y21*365*$A22*10^-3</f>
        <v>3183.0671905751415</v>
      </c>
    </row>
    <row r="23" spans="1:5" x14ac:dyDescent="0.2">
      <c r="A23">
        <v>4.2</v>
      </c>
      <c r="B23">
        <f>'RS total holistic'!M22*365*$A23*10^-3</f>
        <v>3343.0825756124536</v>
      </c>
      <c r="C23">
        <f>'RS total holistic'!Q22*365*$A23*10^-3</f>
        <v>3372.7805747094512</v>
      </c>
      <c r="D23">
        <f>'RS total holistic'!U22*365*$A23*10^-3</f>
        <v>5201.8923442275855</v>
      </c>
      <c r="E23">
        <f>'RS total holistic'!Y22*365*$A23*10^-3</f>
        <v>3342.2205501038989</v>
      </c>
    </row>
    <row r="24" spans="1:5" x14ac:dyDescent="0.2">
      <c r="A24">
        <v>4.4000000000000004</v>
      </c>
      <c r="B24">
        <f>'RS total holistic'!M23*365*$A24*10^-3</f>
        <v>3502.2769839749517</v>
      </c>
      <c r="C24">
        <f>'RS total holistic'!Q23*365*$A24*10^-3</f>
        <v>3533.3891735051398</v>
      </c>
      <c r="D24">
        <f>'RS total holistic'!U23*365*$A24*10^-3</f>
        <v>5449.6015034765178</v>
      </c>
      <c r="E24">
        <f>'RS total holistic'!Y23*365*$A24*10^-3</f>
        <v>3501.3739096326558</v>
      </c>
    </row>
    <row r="25" spans="1:5" x14ac:dyDescent="0.2">
      <c r="A25">
        <v>4.5999999999999996</v>
      </c>
      <c r="B25">
        <f>'RS total holistic'!M24*365*$A25*10^-3</f>
        <v>3661.4713923374488</v>
      </c>
      <c r="C25">
        <f>'RS total holistic'!Q24*365*$A25*10^-3</f>
        <v>3693.9977723008274</v>
      </c>
      <c r="D25">
        <f>'RS total holistic'!U24*365*$A25*10^-3</f>
        <v>5697.3106627254492</v>
      </c>
      <c r="E25">
        <f>'RS total holistic'!Y24*365*$A25*10^-3</f>
        <v>3660.5272691614127</v>
      </c>
    </row>
    <row r="26" spans="1:5" x14ac:dyDescent="0.2">
      <c r="A26">
        <v>4.8</v>
      </c>
      <c r="B26">
        <f>'RS total holistic'!M25*365*$A26*10^-3</f>
        <v>3820.6658006999464</v>
      </c>
      <c r="C26">
        <f>'RS total holistic'!Q25*365*$A26*10^-3</f>
        <v>3854.6063710965154</v>
      </c>
      <c r="D26">
        <f>'RS total holistic'!U25*365*$A26*10^-3</f>
        <v>5945.0198219743816</v>
      </c>
      <c r="E26">
        <f>'RS total holistic'!Y25*365*$A26*10^-3</f>
        <v>3819.6806286901697</v>
      </c>
    </row>
    <row r="27" spans="1:5" x14ac:dyDescent="0.2">
      <c r="A27">
        <v>5</v>
      </c>
      <c r="B27">
        <f>'RS total holistic'!M26*365*$A27*10^-3</f>
        <v>3979.8602090624445</v>
      </c>
      <c r="C27">
        <f>'RS total holistic'!Q26*365*$A27*10^-3</f>
        <v>4015.214969892204</v>
      </c>
      <c r="D27">
        <f>'RS total holistic'!U26*365*$A27*10^-3</f>
        <v>6192.7289812233148</v>
      </c>
      <c r="E27">
        <f>'RS total holistic'!Y26*365*$A27*10^-3</f>
        <v>3978.8339882189271</v>
      </c>
    </row>
    <row r="28" spans="1:5" x14ac:dyDescent="0.2">
      <c r="A28">
        <v>5.2</v>
      </c>
      <c r="B28">
        <f>'RS total holistic'!M27*365*$A28*10^-3</f>
        <v>4139.054617424943</v>
      </c>
      <c r="C28">
        <f>'RS total holistic'!Q27*365*$A28*10^-3</f>
        <v>4175.8235686878925</v>
      </c>
      <c r="D28">
        <f>'RS total holistic'!U27*365*$A28*10^-3</f>
        <v>6440.4381404722471</v>
      </c>
      <c r="E28">
        <f>'RS total holistic'!Y27*365*$A28*10^-3</f>
        <v>4137.987347747684</v>
      </c>
    </row>
    <row r="29" spans="1:5" x14ac:dyDescent="0.2">
      <c r="A29">
        <v>5.4</v>
      </c>
      <c r="B29">
        <f>'RS total holistic'!M28*365*$A29*10^-3</f>
        <v>4298.2490257874406</v>
      </c>
      <c r="C29">
        <f>'RS total holistic'!Q28*365*$A29*10^-3</f>
        <v>4336.4321674835801</v>
      </c>
      <c r="D29">
        <f>'RS total holistic'!U28*365*$A29*10^-3</f>
        <v>6688.1472997211804</v>
      </c>
      <c r="E29">
        <f>'RS total holistic'!Y28*365*$A29*10^-3</f>
        <v>4297.1407072764414</v>
      </c>
    </row>
    <row r="30" spans="1:5" x14ac:dyDescent="0.2">
      <c r="A30">
        <v>5.6</v>
      </c>
      <c r="B30">
        <f>'RS total holistic'!M29*365*$A30*10^-3</f>
        <v>4457.4434341499382</v>
      </c>
      <c r="C30">
        <f>'RS total holistic'!Q29*365*$A30*10^-3</f>
        <v>4497.0407662792686</v>
      </c>
      <c r="D30">
        <f>'RS total holistic'!U29*365*$A30*10^-3</f>
        <v>6935.8564589701118</v>
      </c>
      <c r="E30">
        <f>'RS total holistic'!Y29*365*$A30*10^-3</f>
        <v>4456.2940668051979</v>
      </c>
    </row>
    <row r="31" spans="1:5" x14ac:dyDescent="0.2">
      <c r="A31">
        <v>5.8</v>
      </c>
      <c r="B31">
        <f>'RS total holistic'!M30*365*$A31*10^-3</f>
        <v>4616.6378425124358</v>
      </c>
      <c r="C31">
        <f>'RS total holistic'!Q30*365*$A31*10^-3</f>
        <v>4657.6493650749562</v>
      </c>
      <c r="D31">
        <f>'RS total holistic'!U30*365*$A31*10^-3</f>
        <v>7183.5656182190451</v>
      </c>
      <c r="E31">
        <f>'RS total holistic'!Y30*365*$A31*10^-3</f>
        <v>4615.4474263339544</v>
      </c>
    </row>
    <row r="32" spans="1:5" x14ac:dyDescent="0.2">
      <c r="A32">
        <v>6</v>
      </c>
      <c r="B32">
        <f>'RS total holistic'!M31*365*$A32*10^-3</f>
        <v>4775.8322508749343</v>
      </c>
      <c r="C32">
        <f>'RS total holistic'!Q31*365*$A32*10^-3</f>
        <v>4818.2579638706447</v>
      </c>
      <c r="D32">
        <f>'RS total holistic'!U31*365*$A32*10^-3</f>
        <v>7431.2747774679774</v>
      </c>
      <c r="E32">
        <f>'RS total holistic'!Y31*365*$A32*10^-3</f>
        <v>4774.6007858627127</v>
      </c>
    </row>
    <row r="33" spans="1:5" x14ac:dyDescent="0.2">
      <c r="A33">
        <v>6.2</v>
      </c>
      <c r="B33">
        <f>'RS total holistic'!M32*365*$A33*10^-3</f>
        <v>4935.0266592374319</v>
      </c>
      <c r="C33">
        <f>'RS total holistic'!Q32*365*$A33*10^-3</f>
        <v>4978.8665626663333</v>
      </c>
      <c r="D33">
        <f>'RS total holistic'!U32*365*$A33*10^-3</f>
        <v>7678.9839367169106</v>
      </c>
      <c r="E33">
        <f>'RS total holistic'!Y32*365*$A33*10^-3</f>
        <v>4933.75414539147</v>
      </c>
    </row>
    <row r="34" spans="1:5" x14ac:dyDescent="0.2">
      <c r="A34">
        <v>6.4</v>
      </c>
      <c r="B34">
        <f>'RS total holistic'!M33*365*$A34*10^-3</f>
        <v>5094.2210675999304</v>
      </c>
      <c r="C34">
        <f>'RS total holistic'!Q33*365*$A34*10^-3</f>
        <v>5139.4751614620209</v>
      </c>
      <c r="D34">
        <f>'RS total holistic'!U33*365*$A34*10^-3</f>
        <v>7926.6930959658439</v>
      </c>
      <c r="E34">
        <f>'RS total holistic'!Y33*365*$A34*10^-3</f>
        <v>5092.9075049202265</v>
      </c>
    </row>
    <row r="35" spans="1:5" x14ac:dyDescent="0.2">
      <c r="A35">
        <v>6.6</v>
      </c>
      <c r="B35">
        <f>'RS total holistic'!M34*365*$A35*10^-3</f>
        <v>5253.4154759624262</v>
      </c>
      <c r="C35">
        <f>'RS total holistic'!Q34*365*$A35*10^-3</f>
        <v>5300.0837602577094</v>
      </c>
      <c r="D35">
        <f>'RS total holistic'!U34*365*$A35*10^-3</f>
        <v>8174.4022552147753</v>
      </c>
      <c r="E35">
        <f>'RS total holistic'!Y34*365*$A35*10^-3</f>
        <v>5252.060864448983</v>
      </c>
    </row>
    <row r="36" spans="1:5" x14ac:dyDescent="0.2">
      <c r="A36">
        <v>6.8</v>
      </c>
      <c r="B36">
        <f>'RS total holistic'!M35*365*$A36*10^-3</f>
        <v>5412.6098843249238</v>
      </c>
      <c r="C36">
        <f>'RS total holistic'!Q35*365*$A36*10^-3</f>
        <v>5460.692359053397</v>
      </c>
      <c r="D36">
        <f>'RS total holistic'!U35*365*$A36*10^-3</f>
        <v>8422.1114144637086</v>
      </c>
      <c r="E36">
        <f>'RS total holistic'!Y35*365*$A36*10^-3</f>
        <v>5411.2142239777404</v>
      </c>
    </row>
    <row r="37" spans="1:5" x14ac:dyDescent="0.2">
      <c r="A37">
        <v>7</v>
      </c>
      <c r="B37">
        <f>'RS total holistic'!M36*365*$A37*10^-3</f>
        <v>5571.8042926874223</v>
      </c>
      <c r="C37">
        <f>'RS total holistic'!Q36*365*$A37*10^-3</f>
        <v>5621.3009578490855</v>
      </c>
      <c r="D37">
        <f>'RS total holistic'!U36*365*$A37*10^-3</f>
        <v>8669.8205737126409</v>
      </c>
      <c r="E37">
        <f>'RS total holistic'!Y36*365*$A37*10^-3</f>
        <v>5570.3675835064978</v>
      </c>
    </row>
    <row r="38" spans="1:5" x14ac:dyDescent="0.2">
      <c r="A38">
        <v>7.2</v>
      </c>
      <c r="B38">
        <f>'RS total holistic'!M37*365*$A38*10^-3</f>
        <v>5730.9987010499199</v>
      </c>
      <c r="C38">
        <f>'RS total holistic'!Q37*365*$A38*10^-3</f>
        <v>5781.9095566447741</v>
      </c>
      <c r="D38">
        <f>'RS total holistic'!U37*365*$A38*10^-3</f>
        <v>8917.5297329615732</v>
      </c>
      <c r="E38">
        <f>'RS total holistic'!Y37*365*$A38*10^-3</f>
        <v>5729.5209430352552</v>
      </c>
    </row>
    <row r="39" spans="1:5" x14ac:dyDescent="0.2">
      <c r="A39">
        <v>7.4</v>
      </c>
      <c r="B39">
        <f>'RS total holistic'!M38*365*$A39*10^-3</f>
        <v>5890.1931094124184</v>
      </c>
      <c r="C39">
        <f>'RS total holistic'!Q38*365*$A39*10^-3</f>
        <v>5942.5181554404617</v>
      </c>
      <c r="D39">
        <f>'RS total holistic'!U38*365*$A39*10^-3</f>
        <v>9165.2388922105056</v>
      </c>
      <c r="E39">
        <f>'RS total holistic'!Y38*365*$A39*10^-3</f>
        <v>5888.6743025640117</v>
      </c>
    </row>
    <row r="40" spans="1:5" x14ac:dyDescent="0.2">
      <c r="A40">
        <v>7.6</v>
      </c>
      <c r="B40">
        <f>'RS total holistic'!M39*365*$A40*10^-3</f>
        <v>6049.3875177749151</v>
      </c>
      <c r="C40">
        <f>'RS total holistic'!Q39*365*$A40*10^-3</f>
        <v>6103.1267542361493</v>
      </c>
      <c r="D40">
        <f>'RS total holistic'!U39*365*$A40*10^-3</f>
        <v>9412.9480514594379</v>
      </c>
      <c r="E40">
        <f>'RS total holistic'!Y39*365*$A40*10^-3</f>
        <v>6047.8276620927691</v>
      </c>
    </row>
    <row r="41" spans="1:5" x14ac:dyDescent="0.2">
      <c r="A41">
        <v>7.8</v>
      </c>
      <c r="B41">
        <f>'RS total holistic'!M40*365*$A41*10^-3</f>
        <v>6208.5819261374136</v>
      </c>
      <c r="C41">
        <f>'RS total holistic'!Q40*365*$A41*10^-3</f>
        <v>6263.7353530318378</v>
      </c>
      <c r="D41">
        <f>'RS total holistic'!U40*365*$A41*10^-3</f>
        <v>9660.6572107083703</v>
      </c>
      <c r="E41">
        <f>'RS total holistic'!Y40*365*$A41*10^-3</f>
        <v>6206.9810216215255</v>
      </c>
    </row>
    <row r="42" spans="1:5" x14ac:dyDescent="0.2">
      <c r="A42">
        <v>8</v>
      </c>
      <c r="B42">
        <f>'RS total holistic'!M41*365*$A42*10^-3</f>
        <v>6367.7763344999112</v>
      </c>
      <c r="C42">
        <f>'RS total holistic'!Q41*365*$A42*10^-3</f>
        <v>6424.3439518275263</v>
      </c>
      <c r="D42">
        <f>'RS total holistic'!U41*365*$A42*10^-3</f>
        <v>9908.3663699573044</v>
      </c>
      <c r="E42">
        <f>'RS total holistic'!Y41*365*$A42*10^-3</f>
        <v>6366.1343811502829</v>
      </c>
    </row>
    <row r="43" spans="1:5" x14ac:dyDescent="0.2">
      <c r="A43">
        <v>8.1999999999999993</v>
      </c>
      <c r="B43">
        <f>'RS total holistic'!M42*365*$A43*10^-3</f>
        <v>6526.9707428624088</v>
      </c>
      <c r="C43">
        <f>'RS total holistic'!Q42*365*$A43*10^-3</f>
        <v>6584.9525506232139</v>
      </c>
      <c r="D43">
        <f>'RS total holistic'!U42*365*$A43*10^-3</f>
        <v>10156.075529206235</v>
      </c>
      <c r="E43">
        <f>'RS total holistic'!Y42*365*$A43*10^-3</f>
        <v>6525.2877406790394</v>
      </c>
    </row>
    <row r="44" spans="1:5" x14ac:dyDescent="0.2">
      <c r="A44">
        <v>8.4</v>
      </c>
      <c r="B44">
        <f>'RS total holistic'!M43*365*$A44*10^-3</f>
        <v>6686.1651512249073</v>
      </c>
      <c r="C44">
        <f>'RS total holistic'!Q43*365*$A44*10^-3</f>
        <v>6745.5611494189025</v>
      </c>
      <c r="D44">
        <f>'RS total holistic'!U43*365*$A44*10^-3</f>
        <v>10403.784688455171</v>
      </c>
      <c r="E44">
        <f>'RS total holistic'!Y43*365*$A44*10^-3</f>
        <v>6684.4411002077977</v>
      </c>
    </row>
    <row r="45" spans="1:5" x14ac:dyDescent="0.2">
      <c r="A45">
        <v>8.6</v>
      </c>
      <c r="B45">
        <f>'RS total holistic'!M44*365*$A45*10^-3</f>
        <v>6845.359559587404</v>
      </c>
      <c r="C45">
        <f>'RS total holistic'!Q44*365*$A45*10^-3</f>
        <v>6906.1697482145901</v>
      </c>
      <c r="D45">
        <f>'RS total holistic'!U44*365*$A45*10^-3</f>
        <v>10651.493847704101</v>
      </c>
      <c r="E45">
        <f>'RS total holistic'!Y44*365*$A45*10^-3</f>
        <v>6843.5944597365542</v>
      </c>
    </row>
    <row r="46" spans="1:5" x14ac:dyDescent="0.2">
      <c r="A46">
        <v>8.8000000000000007</v>
      </c>
      <c r="B46">
        <f>'RS total holistic'!M45*365*$A46*10^-3</f>
        <v>7004.5539679499034</v>
      </c>
      <c r="C46">
        <f>'RS total holistic'!Q45*365*$A46*10^-3</f>
        <v>7066.7783470102795</v>
      </c>
      <c r="D46">
        <f>'RS total holistic'!U45*365*$A46*10^-3</f>
        <v>10899.203006953036</v>
      </c>
      <c r="E46">
        <f>'RS total holistic'!Y45*365*$A46*10^-3</f>
        <v>7002.7478192653116</v>
      </c>
    </row>
    <row r="47" spans="1:5" x14ac:dyDescent="0.2">
      <c r="A47">
        <v>9</v>
      </c>
      <c r="B47">
        <f>'RS total holistic'!M46*365*$A47*10^-3</f>
        <v>7163.7483763124001</v>
      </c>
      <c r="C47">
        <f>'RS total holistic'!Q46*365*$A47*10^-3</f>
        <v>7227.3869458059671</v>
      </c>
      <c r="D47">
        <f>'RS total holistic'!U46*365*$A47*10^-3</f>
        <v>11146.912166201966</v>
      </c>
      <c r="E47">
        <f>'RS total holistic'!Y46*365*$A47*10^-3</f>
        <v>7161.9011787940681</v>
      </c>
    </row>
    <row r="48" spans="1:5" x14ac:dyDescent="0.2">
      <c r="A48">
        <v>9.1999999999999993</v>
      </c>
      <c r="B48">
        <f>'RS total holistic'!M47*365*$A48*10^-3</f>
        <v>7322.9427846748977</v>
      </c>
      <c r="C48">
        <f>'RS total holistic'!Q47*365*$A48*10^-3</f>
        <v>7387.9955446016547</v>
      </c>
      <c r="D48">
        <f>'RS total holistic'!U47*365*$A48*10^-3</f>
        <v>11394.621325450898</v>
      </c>
      <c r="E48">
        <f>'RS total holistic'!Y47*365*$A48*10^-3</f>
        <v>7321.0545383228255</v>
      </c>
    </row>
    <row r="49" spans="1:5" x14ac:dyDescent="0.2">
      <c r="A49">
        <v>9.4</v>
      </c>
      <c r="B49">
        <f>'RS total holistic'!M48*365*$A49*10^-3</f>
        <v>7482.1371930373962</v>
      </c>
      <c r="C49">
        <f>'RS total holistic'!Q48*365*$A49*10^-3</f>
        <v>7548.6041433973433</v>
      </c>
      <c r="D49">
        <f>'RS total holistic'!U48*365*$A49*10^-3</f>
        <v>11642.330484699833</v>
      </c>
      <c r="E49">
        <f>'RS total holistic'!Y48*365*$A49*10^-3</f>
        <v>7480.2078978515829</v>
      </c>
    </row>
    <row r="50" spans="1:5" x14ac:dyDescent="0.2">
      <c r="A50">
        <v>9.6</v>
      </c>
      <c r="B50">
        <f>'RS total holistic'!M49*365*$A50*10^-3</f>
        <v>7641.3316013998929</v>
      </c>
      <c r="C50">
        <f>'RS total holistic'!Q49*365*$A50*10^-3</f>
        <v>7709.2127421930309</v>
      </c>
      <c r="D50">
        <f>'RS total holistic'!U49*365*$A50*10^-3</f>
        <v>11890.039643948763</v>
      </c>
      <c r="E50">
        <f>'RS total holistic'!Y49*365*$A50*10^-3</f>
        <v>7639.3612573803393</v>
      </c>
    </row>
    <row r="51" spans="1:5" x14ac:dyDescent="0.2">
      <c r="A51">
        <v>9.8000000000000007</v>
      </c>
      <c r="B51">
        <f>'RS total holistic'!M50*365*$A51*10^-3</f>
        <v>7800.5260097623923</v>
      </c>
      <c r="C51">
        <f>'RS total holistic'!Q50*365*$A51*10^-3</f>
        <v>7869.8213409887203</v>
      </c>
      <c r="D51">
        <f>'RS total holistic'!U50*365*$A51*10^-3</f>
        <v>12137.748803197699</v>
      </c>
      <c r="E51">
        <f>'RS total holistic'!Y50*365*$A51*10^-3</f>
        <v>7798.5146169090967</v>
      </c>
    </row>
    <row r="52" spans="1:5" x14ac:dyDescent="0.2">
      <c r="A52">
        <v>10</v>
      </c>
      <c r="B52">
        <f>'RS total holistic'!M51*365*$A52*10^-3+B2+'RS total holistic'!B8</f>
        <v>2411.8958333607525</v>
      </c>
      <c r="C52">
        <f>'RS total holistic'!Q51*365*$A52*10^-3</f>
        <v>8030.4299397844079</v>
      </c>
      <c r="D52">
        <f>'RS total holistic'!U51*365*$A52*10^-3</f>
        <v>12385.45796244663</v>
      </c>
      <c r="E52">
        <f>'RS total holistic'!Y51*365*$A52*10^-3+SUM('RS total holistic'!D27:G28)</f>
        <v>30395.344884814596</v>
      </c>
    </row>
    <row r="53" spans="1:5" x14ac:dyDescent="0.2">
      <c r="A53">
        <v>10.199999999999999</v>
      </c>
      <c r="B53">
        <f>'RS total holistic'!M52*365*$A53*10^-3</f>
        <v>8118.9148264873866</v>
      </c>
      <c r="C53">
        <f>'RS total holistic'!Q52*365*$A53*10^-3</f>
        <v>8191.0385385800955</v>
      </c>
      <c r="D53">
        <f>'RS total holistic'!U52*365*$A53*10^-3</f>
        <v>12633.167121695562</v>
      </c>
      <c r="E53">
        <f>'RS total holistic'!Y52*365*$A53*10^-3</f>
        <v>8116.8213359666106</v>
      </c>
    </row>
    <row r="54" spans="1:5" x14ac:dyDescent="0.2">
      <c r="A54">
        <v>10.4</v>
      </c>
      <c r="B54">
        <f>'RS total holistic'!M53*365*$A54*10^-3</f>
        <v>8278.109234849886</v>
      </c>
      <c r="C54">
        <f>'RS total holistic'!Q53*365*$A54*10^-3</f>
        <v>8351.647137375785</v>
      </c>
      <c r="D54">
        <f>'RS total holistic'!U53*365*$A54*10^-3</f>
        <v>12880.876280944494</v>
      </c>
      <c r="E54">
        <f>'RS total holistic'!Y53*365*$A54*10^-3</f>
        <v>8275.974695495368</v>
      </c>
    </row>
    <row r="55" spans="1:5" x14ac:dyDescent="0.2">
      <c r="A55">
        <v>10.6</v>
      </c>
      <c r="B55">
        <f>'RS total holistic'!M54*365*$A55*10^-3</f>
        <v>8437.3036432123827</v>
      </c>
      <c r="C55">
        <f>'RS total holistic'!Q54*365*$A55*10^-3</f>
        <v>8512.2557361714717</v>
      </c>
      <c r="D55">
        <f>'RS total holistic'!U54*365*$A55*10^-3</f>
        <v>13128.585440193428</v>
      </c>
      <c r="E55">
        <f>'RS total holistic'!Y54*365*$A55*10^-3</f>
        <v>8435.1280550241245</v>
      </c>
    </row>
    <row r="56" spans="1:5" x14ac:dyDescent="0.2">
      <c r="A56">
        <v>10.8</v>
      </c>
      <c r="B56">
        <f>'RS total holistic'!M55*365*$A56*10^-3</f>
        <v>8596.4980515748812</v>
      </c>
      <c r="C56">
        <f>'RS total holistic'!Q55*365*$A56*10^-3</f>
        <v>8672.8643349671602</v>
      </c>
      <c r="D56">
        <f>'RS total holistic'!U55*365*$A56*10^-3</f>
        <v>13376.294599442361</v>
      </c>
      <c r="E56">
        <f>'RS total holistic'!Y55*365*$A56*10^-3</f>
        <v>8594.2814145528828</v>
      </c>
    </row>
    <row r="57" spans="1:5" x14ac:dyDescent="0.2">
      <c r="A57">
        <v>11</v>
      </c>
      <c r="B57">
        <f>'RS total holistic'!M56*365*$A57*10^-3</f>
        <v>8755.6924599373797</v>
      </c>
      <c r="C57">
        <f>'RS total holistic'!Q56*365*$A57*10^-3</f>
        <v>8833.4729337628487</v>
      </c>
      <c r="D57">
        <f>'RS total holistic'!U56*365*$A57*10^-3</f>
        <v>13624.003758691293</v>
      </c>
      <c r="E57">
        <f>'RS total holistic'!Y56*365*$A57*10^-3</f>
        <v>8753.4347740816393</v>
      </c>
    </row>
    <row r="58" spans="1:5" x14ac:dyDescent="0.2">
      <c r="A58">
        <v>11.2</v>
      </c>
      <c r="B58">
        <f>'RS total holistic'!M57*365*$A58*10^-3</f>
        <v>8914.8868682998764</v>
      </c>
      <c r="C58">
        <f>'RS total holistic'!Q57*365*$A58*10^-3</f>
        <v>8994.0815325585372</v>
      </c>
      <c r="D58">
        <f>'RS total holistic'!U57*365*$A58*10^-3</f>
        <v>13871.712917940224</v>
      </c>
      <c r="E58">
        <f>'RS total holistic'!Y57*365*$A58*10^-3</f>
        <v>8912.5881336103957</v>
      </c>
    </row>
    <row r="59" spans="1:5" x14ac:dyDescent="0.2">
      <c r="A59">
        <v>11.4</v>
      </c>
      <c r="B59">
        <f>'RS total holistic'!M58*365*$A59*10^-3</f>
        <v>9074.0812766623749</v>
      </c>
      <c r="C59">
        <f>'RS total holistic'!Q58*365*$A59*10^-3</f>
        <v>9154.6901313542257</v>
      </c>
      <c r="D59">
        <f>'RS total holistic'!U58*365*$A59*10^-3</f>
        <v>14119.42207718916</v>
      </c>
      <c r="E59">
        <f>'RS total holistic'!Y58*365*$A59*10^-3</f>
        <v>9071.741493139154</v>
      </c>
    </row>
    <row r="60" spans="1:5" x14ac:dyDescent="0.2">
      <c r="A60">
        <v>11.6</v>
      </c>
      <c r="B60">
        <f>'RS total holistic'!M59*365*$A60*10^-3</f>
        <v>9233.2756850248716</v>
      </c>
      <c r="C60">
        <f>'RS total holistic'!Q59*365*$A60*10^-3</f>
        <v>9315.2987301499124</v>
      </c>
      <c r="D60">
        <f>'RS total holistic'!U59*365*$A60*10^-3</f>
        <v>14367.13123643809</v>
      </c>
      <c r="E60">
        <f>'RS total holistic'!Y59*365*$A60*10^-3</f>
        <v>9230.8948526679087</v>
      </c>
    </row>
    <row r="61" spans="1:5" x14ac:dyDescent="0.2">
      <c r="A61">
        <v>11.8</v>
      </c>
      <c r="B61">
        <f>'RS total holistic'!M60*365*$A61*10^-3</f>
        <v>9392.4700933873701</v>
      </c>
      <c r="C61">
        <f>'RS total holistic'!Q60*365*$A61*10^-3</f>
        <v>9475.907328945601</v>
      </c>
      <c r="D61">
        <f>'RS total holistic'!U60*365*$A61*10^-3</f>
        <v>14614.840395687024</v>
      </c>
      <c r="E61">
        <f>'RS total holistic'!Y60*365*$A61*10^-3</f>
        <v>9390.0482121966688</v>
      </c>
    </row>
    <row r="62" spans="1:5" x14ac:dyDescent="0.2">
      <c r="A62">
        <v>12</v>
      </c>
      <c r="B62">
        <f>'RS total holistic'!M61*365*$A62*10^-3</f>
        <v>9551.6645017498686</v>
      </c>
      <c r="C62">
        <f>'RS total holistic'!Q61*365*$A62*10^-3</f>
        <v>9636.5159277412895</v>
      </c>
      <c r="D62">
        <f>'RS total holistic'!U61*365*$A62*10^-3</f>
        <v>14862.549554935955</v>
      </c>
      <c r="E62">
        <f>'RS total holistic'!Y61*365*$A62*10^-3</f>
        <v>9549.2015717254253</v>
      </c>
    </row>
    <row r="63" spans="1:5" x14ac:dyDescent="0.2">
      <c r="A63">
        <v>12.2</v>
      </c>
      <c r="B63">
        <f>'RS total holistic'!M62*365*$A63*10^-3</f>
        <v>9710.8589101123653</v>
      </c>
      <c r="C63">
        <f>'RS total holistic'!Q62*365*$A63*10^-3</f>
        <v>9797.124526536978</v>
      </c>
      <c r="D63">
        <f>'RS total holistic'!U62*365*$A63*10^-3</f>
        <v>15110.258714184887</v>
      </c>
      <c r="E63">
        <f>'RS total holistic'!Y62*365*$A63*10^-3</f>
        <v>9708.35493125418</v>
      </c>
    </row>
    <row r="64" spans="1:5" x14ac:dyDescent="0.2">
      <c r="A64">
        <v>12.4</v>
      </c>
      <c r="B64">
        <f>'RS total holistic'!M63*365*$A64*10^-3</f>
        <v>9870.0533184748638</v>
      </c>
      <c r="C64">
        <f>'RS total holistic'!Q63*365*$A64*10^-3</f>
        <v>9957.7331253326665</v>
      </c>
      <c r="D64">
        <f>'RS total holistic'!U63*365*$A64*10^-3</f>
        <v>15357.967873433821</v>
      </c>
      <c r="E64">
        <f>'RS total holistic'!Y63*365*$A64*10^-3</f>
        <v>9867.5082907829401</v>
      </c>
    </row>
    <row r="65" spans="1:5" x14ac:dyDescent="0.2">
      <c r="A65">
        <v>12.6</v>
      </c>
      <c r="B65">
        <f>'RS total holistic'!M64*365*$A65*10^-3</f>
        <v>10029.24772683736</v>
      </c>
      <c r="C65">
        <f>'RS total holistic'!Q64*365*$A65*10^-3</f>
        <v>10118.341724128353</v>
      </c>
      <c r="D65">
        <f>'RS total holistic'!U64*365*$A65*10^-3</f>
        <v>15605.677032682752</v>
      </c>
      <c r="E65">
        <f>'RS total holistic'!Y64*365*$A65*10^-3</f>
        <v>10026.661650311695</v>
      </c>
    </row>
    <row r="66" spans="1:5" x14ac:dyDescent="0.2">
      <c r="A66">
        <v>12.8</v>
      </c>
      <c r="B66">
        <f>'RS total holistic'!M65*365*$A66*10^-3</f>
        <v>10188.442135199861</v>
      </c>
      <c r="C66">
        <f>'RS total holistic'!Q65*365*$A66*10^-3</f>
        <v>10278.950322924042</v>
      </c>
      <c r="D66">
        <f>'RS total holistic'!U65*365*$A66*10^-3</f>
        <v>15853.386191931688</v>
      </c>
      <c r="E66">
        <f>'RS total holistic'!Y65*365*$A66*10^-3</f>
        <v>10185.815009840453</v>
      </c>
    </row>
    <row r="67" spans="1:5" x14ac:dyDescent="0.2">
      <c r="A67">
        <v>13</v>
      </c>
      <c r="B67">
        <f>'RS total holistic'!M66*365*$A67*10^-3</f>
        <v>10347.636543562357</v>
      </c>
      <c r="C67">
        <f>'RS total holistic'!Q66*365*$A67*10^-3</f>
        <v>10439.55892171973</v>
      </c>
      <c r="D67">
        <f>'RS total holistic'!U66*365*$A67*10^-3</f>
        <v>16101.095351180618</v>
      </c>
      <c r="E67">
        <f>'RS total holistic'!Y66*365*$A67*10^-3</f>
        <v>10344.96836936921</v>
      </c>
    </row>
    <row r="68" spans="1:5" x14ac:dyDescent="0.2">
      <c r="A68">
        <v>13.2</v>
      </c>
      <c r="B68">
        <f>'RS total holistic'!M67*365*$A68*10^-3</f>
        <v>10506.830951924852</v>
      </c>
      <c r="C68">
        <f>'RS total holistic'!Q67*365*$A68*10^-3</f>
        <v>10600.167520515419</v>
      </c>
      <c r="D68">
        <f>'RS total holistic'!U67*365*$A68*10^-3</f>
        <v>16348.804510429551</v>
      </c>
      <c r="E68">
        <f>'RS total holistic'!Y67*365*$A68*10^-3</f>
        <v>10504.121728897966</v>
      </c>
    </row>
    <row r="69" spans="1:5" x14ac:dyDescent="0.2">
      <c r="A69">
        <v>13.4</v>
      </c>
      <c r="B69">
        <f>'RS total holistic'!M68*365*$A69*10^-3</f>
        <v>10666.025360287351</v>
      </c>
      <c r="C69">
        <f>'RS total holistic'!Q68*365*$A69*10^-3</f>
        <v>10760.776119311107</v>
      </c>
      <c r="D69">
        <f>'RS total holistic'!U68*365*$A69*10^-3</f>
        <v>16596.513669678483</v>
      </c>
      <c r="E69">
        <f>'RS total holistic'!Y68*365*$A69*10^-3</f>
        <v>10663.275088426724</v>
      </c>
    </row>
    <row r="70" spans="1:5" x14ac:dyDescent="0.2">
      <c r="A70">
        <v>13.6</v>
      </c>
      <c r="B70">
        <f>'RS total holistic'!M69*365*$A70*10^-3</f>
        <v>10825.219768649848</v>
      </c>
      <c r="C70">
        <f>'RS total holistic'!Q69*365*$A70*10^-3</f>
        <v>10921.384718106794</v>
      </c>
      <c r="D70">
        <f>'RS total holistic'!U69*365*$A70*10^-3</f>
        <v>16844.222828927417</v>
      </c>
      <c r="E70">
        <f>'RS total holistic'!Y69*365*$A70*10^-3</f>
        <v>10822.428447955481</v>
      </c>
    </row>
    <row r="71" spans="1:5" x14ac:dyDescent="0.2">
      <c r="A71">
        <v>13.8</v>
      </c>
      <c r="B71">
        <f>'RS total holistic'!M70*365*$A71*10^-3</f>
        <v>10984.41417701235</v>
      </c>
      <c r="C71">
        <f>'RS total holistic'!Q70*365*$A71*10^-3</f>
        <v>11081.993316902483</v>
      </c>
      <c r="D71">
        <f>'RS total holistic'!U70*365*$A71*10^-3</f>
        <v>17091.931988176351</v>
      </c>
      <c r="E71">
        <f>'RS total holistic'!Y70*365*$A71*10^-3</f>
        <v>10981.581807484239</v>
      </c>
    </row>
    <row r="72" spans="1:5" x14ac:dyDescent="0.2">
      <c r="A72">
        <v>14</v>
      </c>
      <c r="B72">
        <f>'RS total holistic'!M71*365*$A72*10^-3</f>
        <v>11143.608585374845</v>
      </c>
      <c r="C72">
        <f>'RS total holistic'!Q71*365*$A72*10^-3</f>
        <v>11242.601915698171</v>
      </c>
      <c r="D72">
        <f>'RS total holistic'!U71*365*$A72*10^-3</f>
        <v>17339.641147425282</v>
      </c>
      <c r="E72">
        <f>'RS total holistic'!Y71*365*$A72*10^-3</f>
        <v>11140.735167012996</v>
      </c>
    </row>
    <row r="73" spans="1:5" x14ac:dyDescent="0.2">
      <c r="A73">
        <v>14.2</v>
      </c>
      <c r="B73">
        <f>'RS total holistic'!M72*365*$A73*10^-3</f>
        <v>11302.802993737341</v>
      </c>
      <c r="C73">
        <f>'RS total holistic'!Q72*365*$A73*10^-3</f>
        <v>11403.210514493858</v>
      </c>
      <c r="D73">
        <f>'RS total holistic'!U72*365*$A73*10^-3</f>
        <v>17587.350306674212</v>
      </c>
      <c r="E73">
        <f>'RS total holistic'!Y72*365*$A73*10^-3</f>
        <v>11299.88852654175</v>
      </c>
    </row>
    <row r="74" spans="1:5" x14ac:dyDescent="0.2">
      <c r="A74">
        <v>14.4</v>
      </c>
      <c r="B74">
        <f>'RS total holistic'!M73*365*$A74*10^-3</f>
        <v>11461.99740209984</v>
      </c>
      <c r="C74">
        <f>'RS total holistic'!Q73*365*$A74*10^-3</f>
        <v>11563.819113289548</v>
      </c>
      <c r="D74">
        <f>'RS total holistic'!U73*365*$A74*10^-3</f>
        <v>17835.059465923146</v>
      </c>
      <c r="E74">
        <f>'RS total holistic'!Y73*365*$A74*10^-3</f>
        <v>11459.04188607051</v>
      </c>
    </row>
    <row r="75" spans="1:5" x14ac:dyDescent="0.2">
      <c r="A75">
        <v>14.6</v>
      </c>
      <c r="B75">
        <f>'RS total holistic'!M74*365*$A75*10^-3</f>
        <v>11621.191810462338</v>
      </c>
      <c r="C75">
        <f>'RS total holistic'!Q74*365*$A75*10^-3</f>
        <v>11724.427712085235</v>
      </c>
      <c r="D75">
        <f>'RS total holistic'!U74*365*$A75*10^-3</f>
        <v>18082.768625172081</v>
      </c>
      <c r="E75">
        <f>'RS total holistic'!Y74*365*$A75*10^-3</f>
        <v>11618.195245599267</v>
      </c>
    </row>
    <row r="76" spans="1:5" x14ac:dyDescent="0.2">
      <c r="A76">
        <v>14.8</v>
      </c>
      <c r="B76">
        <f>'RS total holistic'!M75*365*$A76*10^-3</f>
        <v>11780.386218824837</v>
      </c>
      <c r="C76">
        <f>'RS total holistic'!Q75*365*$A76*10^-3</f>
        <v>11885.036310880923</v>
      </c>
      <c r="D76">
        <f>'RS total holistic'!U75*365*$A76*10^-3</f>
        <v>18330.477784421011</v>
      </c>
      <c r="E76">
        <f>'RS total holistic'!Y75*365*$A76*10^-3</f>
        <v>11777.348605128023</v>
      </c>
    </row>
    <row r="77" spans="1:5" x14ac:dyDescent="0.2">
      <c r="A77">
        <v>15</v>
      </c>
      <c r="B77">
        <f>'RS total holistic'!M76*365*$A77*10^-3</f>
        <v>11939.580627187333</v>
      </c>
      <c r="C77">
        <f>'RS total holistic'!Q76*365*$A77*10^-3</f>
        <v>12045.644909676612</v>
      </c>
      <c r="D77">
        <f>'RS total holistic'!U76*365*$A77*10^-3</f>
        <v>18578.186943669945</v>
      </c>
      <c r="E77">
        <f>'RS total holistic'!Y76*365*$A77*10^-3</f>
        <v>11936.501964656782</v>
      </c>
    </row>
    <row r="78" spans="1:5" x14ac:dyDescent="0.2">
      <c r="A78">
        <v>15.2</v>
      </c>
      <c r="B78">
        <f>'RS total holistic'!M77*365*$A78*10^-3</f>
        <v>12098.77503554983</v>
      </c>
      <c r="C78">
        <f>'RS total holistic'!Q77*365*$A78*10^-3</f>
        <v>12206.253508472299</v>
      </c>
      <c r="D78">
        <f>'RS total holistic'!U77*365*$A78*10^-3</f>
        <v>18825.896102918876</v>
      </c>
      <c r="E78">
        <f>'RS total holistic'!Y77*365*$A78*10^-3</f>
        <v>12095.655324185538</v>
      </c>
    </row>
    <row r="79" spans="1:5" x14ac:dyDescent="0.2">
      <c r="A79">
        <v>15.4</v>
      </c>
      <c r="B79">
        <f>'RS total holistic'!M78*365*$A79*10^-3</f>
        <v>12257.969443912329</v>
      </c>
      <c r="C79">
        <f>'RS total holistic'!Q78*365*$A79*10^-3</f>
        <v>12366.862107267989</v>
      </c>
      <c r="D79">
        <f>'RS total holistic'!U78*365*$A79*10^-3</f>
        <v>19073.60526216781</v>
      </c>
      <c r="E79">
        <f>'RS total holistic'!Y78*365*$A79*10^-3</f>
        <v>12254.808683714295</v>
      </c>
    </row>
    <row r="80" spans="1:5" x14ac:dyDescent="0.2">
      <c r="A80">
        <v>15.6</v>
      </c>
      <c r="B80">
        <f>'RS total holistic'!M79*365*$A80*10^-3</f>
        <v>12417.163852274827</v>
      </c>
      <c r="C80">
        <f>'RS total holistic'!Q79*365*$A80*10^-3</f>
        <v>12527.470706063676</v>
      </c>
      <c r="D80">
        <f>'RS total holistic'!U79*365*$A80*10^-3</f>
        <v>19321.314421416741</v>
      </c>
      <c r="E80">
        <f>'RS total holistic'!Y79*365*$A80*10^-3</f>
        <v>12413.962043243051</v>
      </c>
    </row>
    <row r="81" spans="1:5" x14ac:dyDescent="0.2">
      <c r="A81">
        <v>15.8</v>
      </c>
      <c r="B81">
        <f>'RS total holistic'!M80*365*$A81*10^-3</f>
        <v>12576.358260637326</v>
      </c>
      <c r="C81">
        <f>'RS total holistic'!Q80*365*$A81*10^-3</f>
        <v>12688.079304859364</v>
      </c>
      <c r="D81">
        <f>'RS total holistic'!U80*365*$A81*10^-3</f>
        <v>19569.023580665675</v>
      </c>
      <c r="E81">
        <f>'RS total holistic'!Y80*365*$A81*10^-3</f>
        <v>12573.115402771811</v>
      </c>
    </row>
    <row r="82" spans="1:5" x14ac:dyDescent="0.2">
      <c r="A82">
        <v>16</v>
      </c>
      <c r="B82">
        <f>'RS total holistic'!M81*365*$A82*10^-3</f>
        <v>12735.552668999822</v>
      </c>
      <c r="C82">
        <f>'RS total holistic'!Q81*365*$A82*10^-3</f>
        <v>12848.687903655053</v>
      </c>
      <c r="D82">
        <f>'RS total holistic'!U81*365*$A82*10^-3</f>
        <v>19816.732739914609</v>
      </c>
      <c r="E82">
        <f>'RS total holistic'!Y81*365*$A82*10^-3</f>
        <v>12732.268762300566</v>
      </c>
    </row>
    <row r="83" spans="1:5" x14ac:dyDescent="0.2">
      <c r="A83">
        <v>16.2</v>
      </c>
      <c r="B83">
        <f>'RS total holistic'!M82*365*$A83*10^-3</f>
        <v>12894.747077362319</v>
      </c>
      <c r="C83">
        <f>'RS total holistic'!Q82*365*$A83*10^-3</f>
        <v>13009.296502450739</v>
      </c>
      <c r="D83">
        <f>'RS total holistic'!U82*365*$A83*10^-3</f>
        <v>20064.441899163539</v>
      </c>
      <c r="E83">
        <f>'RS total holistic'!Y82*365*$A83*10^-3</f>
        <v>12891.422121829322</v>
      </c>
    </row>
    <row r="84" spans="1:5" x14ac:dyDescent="0.2">
      <c r="A84">
        <v>16.399999999999999</v>
      </c>
      <c r="B84">
        <f>'RS total holistic'!M83*365*$A84*10^-3</f>
        <v>13053.941485724818</v>
      </c>
      <c r="C84">
        <f>'RS total holistic'!Q83*365*$A84*10^-3</f>
        <v>13169.905101246428</v>
      </c>
      <c r="D84">
        <f>'RS total holistic'!U83*365*$A84*10^-3</f>
        <v>20312.15105841247</v>
      </c>
      <c r="E84">
        <f>'RS total holistic'!Y83*365*$A84*10^-3</f>
        <v>13050.575481358079</v>
      </c>
    </row>
    <row r="85" spans="1:5" x14ac:dyDescent="0.2">
      <c r="A85">
        <v>16.600000000000001</v>
      </c>
      <c r="B85">
        <f>'RS total holistic'!M84*365*$A85*10^-3</f>
        <v>13213.135894087316</v>
      </c>
      <c r="C85">
        <f>'RS total holistic'!Q84*365*$A85*10^-3</f>
        <v>13330.513700042118</v>
      </c>
      <c r="D85">
        <f>'RS total holistic'!U84*365*$A85*10^-3</f>
        <v>20559.860217661408</v>
      </c>
      <c r="E85">
        <f>'RS total holistic'!Y84*365*$A85*10^-3</f>
        <v>13209.728840886839</v>
      </c>
    </row>
    <row r="86" spans="1:5" x14ac:dyDescent="0.2">
      <c r="A86">
        <v>16.8</v>
      </c>
      <c r="B86">
        <f>'RS total holistic'!M85*365*$A86*10^-3</f>
        <v>13372.330302449815</v>
      </c>
      <c r="C86">
        <f>'RS total holistic'!Q85*365*$A86*10^-3</f>
        <v>13491.122298837805</v>
      </c>
      <c r="D86">
        <f>'RS total holistic'!U85*365*$A86*10^-3</f>
        <v>20807.569376910342</v>
      </c>
      <c r="E86">
        <f>'RS total holistic'!Y85*365*$A86*10^-3</f>
        <v>13368.882200415595</v>
      </c>
    </row>
    <row r="87" spans="1:5" x14ac:dyDescent="0.2">
      <c r="A87">
        <v>17</v>
      </c>
      <c r="B87">
        <f>'RS total holistic'!M86*365*$A87*10^-3</f>
        <v>13531.524710812311</v>
      </c>
      <c r="C87">
        <f>'RS total holistic'!Q86*365*$A87*10^-3</f>
        <v>13651.730897633493</v>
      </c>
      <c r="D87">
        <f>'RS total holistic'!U86*365*$A87*10^-3</f>
        <v>21055.278536159269</v>
      </c>
      <c r="E87">
        <f>'RS total holistic'!Y86*365*$A87*10^-3</f>
        <v>13528.03555994435</v>
      </c>
    </row>
    <row r="88" spans="1:5" x14ac:dyDescent="0.2">
      <c r="A88">
        <v>17.2</v>
      </c>
      <c r="B88">
        <f>'RS total holistic'!M87*365*$A88*10^-3</f>
        <v>13690.719119174808</v>
      </c>
      <c r="C88">
        <f>'RS total holistic'!Q87*365*$A88*10^-3</f>
        <v>13812.33949642918</v>
      </c>
      <c r="D88">
        <f>'RS total holistic'!U87*365*$A88*10^-3</f>
        <v>21302.987695408203</v>
      </c>
      <c r="E88">
        <f>'RS total holistic'!Y87*365*$A88*10^-3</f>
        <v>13687.188919473108</v>
      </c>
    </row>
    <row r="89" spans="1:5" x14ac:dyDescent="0.2">
      <c r="A89">
        <v>17.399999999999999</v>
      </c>
      <c r="B89">
        <f>'RS total holistic'!M88*365*$A89*10^-3</f>
        <v>13849.913527537306</v>
      </c>
      <c r="C89">
        <f>'RS total holistic'!Q88*365*$A89*10^-3</f>
        <v>13972.948095224869</v>
      </c>
      <c r="D89">
        <f>'RS total holistic'!U88*365*$A89*10^-3</f>
        <v>21550.696854657133</v>
      </c>
      <c r="E89">
        <f>'RS total holistic'!Y88*365*$A89*10^-3</f>
        <v>13846.342279001863</v>
      </c>
    </row>
    <row r="90" spans="1:5" x14ac:dyDescent="0.2">
      <c r="A90">
        <v>17.600000000000001</v>
      </c>
      <c r="B90">
        <f>'RS total holistic'!M89*365*$A90*10^-3</f>
        <v>14009.107935899807</v>
      </c>
      <c r="C90">
        <f>'RS total holistic'!Q89*365*$A90*10^-3</f>
        <v>14133.556694020559</v>
      </c>
      <c r="D90">
        <f>'RS total holistic'!U89*365*$A90*10^-3</f>
        <v>21798.406013906071</v>
      </c>
      <c r="E90">
        <f>'RS total holistic'!Y89*365*$A90*10^-3</f>
        <v>14005.495638530623</v>
      </c>
    </row>
    <row r="91" spans="1:5" x14ac:dyDescent="0.2">
      <c r="A91">
        <v>17.8</v>
      </c>
      <c r="B91">
        <f>'RS total holistic'!M90*365*$A91*10^-3</f>
        <v>14168.302344262303</v>
      </c>
      <c r="C91">
        <f>'RS total holistic'!Q90*365*$A91*10^-3</f>
        <v>14294.165292816246</v>
      </c>
      <c r="D91">
        <f>'RS total holistic'!U90*365*$A91*10^-3</f>
        <v>22046.115173155002</v>
      </c>
      <c r="E91">
        <f>'RS total holistic'!Y90*365*$A91*10^-3</f>
        <v>14164.648998059381</v>
      </c>
    </row>
    <row r="92" spans="1:5" x14ac:dyDescent="0.2">
      <c r="A92">
        <v>18</v>
      </c>
      <c r="B92">
        <f>'RS total holistic'!M91*365*$A92*10^-3</f>
        <v>14327.4967526248</v>
      </c>
      <c r="C92">
        <f>'RS total holistic'!Q91*365*$A92*10^-3</f>
        <v>14454.773891611934</v>
      </c>
      <c r="D92">
        <f>'RS total holistic'!U91*365*$A92*10^-3</f>
        <v>22293.824332403932</v>
      </c>
      <c r="E92">
        <f>'RS total holistic'!Y91*365*$A92*10^-3</f>
        <v>14323.802357588136</v>
      </c>
    </row>
    <row r="93" spans="1:5" x14ac:dyDescent="0.2">
      <c r="A93">
        <v>18.2</v>
      </c>
      <c r="B93">
        <f>'RS total holistic'!M92*365*$A93*10^-3</f>
        <v>14486.691160987297</v>
      </c>
      <c r="C93">
        <f>'RS total holistic'!Q92*365*$A93*10^-3</f>
        <v>14615.382490407621</v>
      </c>
      <c r="D93">
        <f>'RS total holistic'!U92*365*$A93*10^-3</f>
        <v>22541.533491652866</v>
      </c>
      <c r="E93">
        <f>'RS total holistic'!Y92*365*$A93*10^-3</f>
        <v>14482.955717116893</v>
      </c>
    </row>
    <row r="94" spans="1:5" x14ac:dyDescent="0.2">
      <c r="A94">
        <v>18.399999999999999</v>
      </c>
      <c r="B94">
        <f>'RS total holistic'!M93*365*$A94*10^-3</f>
        <v>14645.885569349795</v>
      </c>
      <c r="C94">
        <f>'RS total holistic'!Q93*365*$A94*10^-3</f>
        <v>14775.991089203309</v>
      </c>
      <c r="D94">
        <f>'RS total holistic'!U93*365*$A94*10^-3</f>
        <v>22789.242650901797</v>
      </c>
      <c r="E94">
        <f>'RS total holistic'!Y93*365*$A94*10^-3</f>
        <v>14642.109076645651</v>
      </c>
    </row>
    <row r="95" spans="1:5" x14ac:dyDescent="0.2">
      <c r="A95">
        <v>18.600000000000001</v>
      </c>
      <c r="B95">
        <f>'RS total holistic'!M94*365*$A95*10^-3</f>
        <v>14805.079977712296</v>
      </c>
      <c r="C95">
        <f>'RS total holistic'!Q94*365*$A95*10^-3</f>
        <v>14936.599687999</v>
      </c>
      <c r="D95">
        <f>'RS total holistic'!U94*365*$A95*10^-3</f>
        <v>23036.951810150731</v>
      </c>
      <c r="E95">
        <f>'RS total holistic'!Y94*365*$A95*10^-3</f>
        <v>14801.262436174409</v>
      </c>
    </row>
    <row r="96" spans="1:5" x14ac:dyDescent="0.2">
      <c r="A96">
        <v>18.8</v>
      </c>
      <c r="B96">
        <f>'RS total holistic'!M95*365*$A96*10^-3</f>
        <v>14964.274386074792</v>
      </c>
      <c r="C96">
        <f>'RS total holistic'!Q95*365*$A96*10^-3</f>
        <v>15097.208286794687</v>
      </c>
      <c r="D96">
        <f>'RS total holistic'!U95*365*$A96*10^-3</f>
        <v>23284.660969399665</v>
      </c>
      <c r="E96">
        <f>'RS total holistic'!Y95*365*$A96*10^-3</f>
        <v>14960.415795703166</v>
      </c>
    </row>
    <row r="97" spans="1:5" x14ac:dyDescent="0.2">
      <c r="A97">
        <v>19</v>
      </c>
      <c r="B97">
        <f>'RS total holistic'!M96*365*$A97*10^-3</f>
        <v>15123.468794437289</v>
      </c>
      <c r="C97">
        <f>'RS total holistic'!Q96*365*$A97*10^-3</f>
        <v>15257.816885590375</v>
      </c>
      <c r="D97">
        <f>'RS total holistic'!U96*365*$A97*10^-3</f>
        <v>23532.370128648599</v>
      </c>
      <c r="E97">
        <f>'RS total holistic'!Y96*365*$A97*10^-3</f>
        <v>15119.569155231924</v>
      </c>
    </row>
    <row r="98" spans="1:5" x14ac:dyDescent="0.2">
      <c r="A98">
        <v>19.2</v>
      </c>
      <c r="B98">
        <f>'RS total holistic'!M97*365*$A98*10^-3</f>
        <v>15282.663202799786</v>
      </c>
      <c r="C98">
        <f>'RS total holistic'!Q97*365*$A98*10^-3</f>
        <v>15418.425484386062</v>
      </c>
      <c r="D98">
        <f>'RS total holistic'!U97*365*$A98*10^-3</f>
        <v>23780.079287897526</v>
      </c>
      <c r="E98">
        <f>'RS total holistic'!Y97*365*$A98*10^-3</f>
        <v>15278.722514760679</v>
      </c>
    </row>
    <row r="99" spans="1:5" x14ac:dyDescent="0.2">
      <c r="A99">
        <v>19.399999999999999</v>
      </c>
      <c r="B99">
        <f>'RS total holistic'!M98*365*$A99*10^-3</f>
        <v>15441.857611162284</v>
      </c>
      <c r="C99">
        <f>'RS total holistic'!Q98*365*$A99*10^-3</f>
        <v>15579.03408318175</v>
      </c>
      <c r="D99">
        <f>'RS total holistic'!U98*365*$A99*10^-3</f>
        <v>24027.78844714646</v>
      </c>
      <c r="E99">
        <f>'RS total holistic'!Y98*365*$A99*10^-3</f>
        <v>15437.875874289435</v>
      </c>
    </row>
    <row r="100" spans="1:5" x14ac:dyDescent="0.2">
      <c r="A100">
        <v>19.600000000000001</v>
      </c>
      <c r="B100">
        <f>'RS total holistic'!M99*365*$A100*10^-3</f>
        <v>15601.052019524785</v>
      </c>
      <c r="C100">
        <f>'RS total holistic'!Q99*365*$A100*10^-3</f>
        <v>15739.642681977441</v>
      </c>
      <c r="D100">
        <f>'RS total holistic'!U99*365*$A100*10^-3</f>
        <v>24275.497606395398</v>
      </c>
      <c r="E100">
        <f>'RS total holistic'!Y99*365*$A100*10^-3</f>
        <v>15597.029233818193</v>
      </c>
    </row>
    <row r="101" spans="1:5" x14ac:dyDescent="0.2">
      <c r="A101">
        <v>19.8</v>
      </c>
      <c r="B101">
        <f>'RS total holistic'!M100*365*$A101*10^-3</f>
        <v>15760.246427887281</v>
      </c>
      <c r="C101">
        <f>'RS total holistic'!Q100*365*$A101*10^-3</f>
        <v>15900.251280773127</v>
      </c>
      <c r="D101">
        <f>'RS total holistic'!U100*365*$A101*10^-3</f>
        <v>24523.206765644329</v>
      </c>
      <c r="E101">
        <f>'RS total holistic'!Y100*365*$A101*10^-3</f>
        <v>15756.182593346952</v>
      </c>
    </row>
    <row r="102" spans="1:5" x14ac:dyDescent="0.2">
      <c r="A102">
        <v>20</v>
      </c>
      <c r="B102">
        <f>'RS total holistic'!M101*365*$A102*10^-3</f>
        <v>15919.440836249778</v>
      </c>
      <c r="C102">
        <f>'RS total holistic'!Q101*365*$A102*10^-3</f>
        <v>16060.859879568816</v>
      </c>
      <c r="D102">
        <f>'RS total holistic'!U101*365*$A102*10^-3</f>
        <v>24770.915924893259</v>
      </c>
      <c r="E102">
        <f>'RS total holistic'!Y101*365*$A102*10^-3</f>
        <v>15915.335952875708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B4D0-ABDB-49E1-BB77-FA1753467260}">
  <dimension ref="A1:I3"/>
  <sheetViews>
    <sheetView workbookViewId="0">
      <selection activeCell="B2" sqref="B2"/>
    </sheetView>
  </sheetViews>
  <sheetFormatPr defaultRowHeight="12.75" x14ac:dyDescent="0.2"/>
  <cols>
    <col min="1" max="1" width="12.28515625" bestFit="1" customWidth="1"/>
    <col min="2" max="2" width="12.7109375" customWidth="1"/>
    <col min="3" max="3" width="12.28515625" bestFit="1" customWidth="1"/>
  </cols>
  <sheetData>
    <row r="1" spans="1:9" x14ac:dyDescent="0.2">
      <c r="A1" s="20" t="s">
        <v>105</v>
      </c>
      <c r="B1" t="s">
        <v>294</v>
      </c>
      <c r="C1" s="28" t="s">
        <v>290</v>
      </c>
      <c r="D1" t="s">
        <v>291</v>
      </c>
      <c r="E1" t="s">
        <v>295</v>
      </c>
      <c r="F1" t="s">
        <v>292</v>
      </c>
      <c r="G1" t="s">
        <v>293</v>
      </c>
      <c r="I1" s="20"/>
    </row>
    <row r="2" spans="1:9" x14ac:dyDescent="0.2">
      <c r="A2" t="s">
        <v>289</v>
      </c>
      <c r="B2">
        <v>22395.391774177398</v>
      </c>
      <c r="C2">
        <v>22395.391774177398</v>
      </c>
      <c r="D2">
        <v>22395.391774177398</v>
      </c>
      <c r="E2">
        <v>3059.9434017108201</v>
      </c>
      <c r="F2">
        <v>3059.9434017108201</v>
      </c>
      <c r="G2">
        <v>3059.9434017108201</v>
      </c>
    </row>
    <row r="3" spans="1:9" x14ac:dyDescent="0.2">
      <c r="A3" t="s">
        <v>91</v>
      </c>
      <c r="B3">
        <v>-2015.4076006601699</v>
      </c>
      <c r="C3">
        <v>-12900.7363950568</v>
      </c>
      <c r="D3">
        <v>-13006.6831398712</v>
      </c>
      <c r="E3">
        <v>-255.23378816371701</v>
      </c>
      <c r="F3">
        <v>-1343.76660856545</v>
      </c>
      <c r="G3">
        <v>-1354.3612826582801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C925-6604-46C3-BDE1-FDD870467DBC}">
  <dimension ref="A1:M10"/>
  <sheetViews>
    <sheetView workbookViewId="0">
      <selection activeCell="C18" sqref="C18"/>
    </sheetView>
  </sheetViews>
  <sheetFormatPr defaultRowHeight="12.75" x14ac:dyDescent="0.2"/>
  <cols>
    <col min="2" max="4" width="9.5703125" bestFit="1" customWidth="1"/>
    <col min="5" max="5" width="9" bestFit="1" customWidth="1"/>
    <col min="6" max="8" width="9.5703125" bestFit="1" customWidth="1"/>
    <col min="9" max="9" width="10.5703125" bestFit="1" customWidth="1"/>
    <col min="10" max="11" width="10.28515625" bestFit="1" customWidth="1"/>
    <col min="12" max="13" width="9.5703125" bestFit="1" customWidth="1"/>
  </cols>
  <sheetData>
    <row r="1" spans="1:13" x14ac:dyDescent="0.2">
      <c r="B1" s="179" t="s">
        <v>112</v>
      </c>
      <c r="C1" s="194"/>
      <c r="D1" s="193" t="s">
        <v>113</v>
      </c>
      <c r="E1" s="194"/>
      <c r="F1" s="193" t="s">
        <v>152</v>
      </c>
      <c r="G1" s="194"/>
      <c r="H1" s="193" t="s">
        <v>115</v>
      </c>
      <c r="I1" s="194"/>
      <c r="J1" s="193" t="s">
        <v>153</v>
      </c>
      <c r="K1" s="194"/>
      <c r="L1" s="193" t="s">
        <v>117</v>
      </c>
      <c r="M1" s="194"/>
    </row>
    <row r="2" spans="1:13" x14ac:dyDescent="0.2">
      <c r="B2" s="35" t="s">
        <v>18</v>
      </c>
      <c r="C2" s="36" t="s">
        <v>19</v>
      </c>
      <c r="D2" t="s">
        <v>18</v>
      </c>
      <c r="E2" s="36" t="s">
        <v>19</v>
      </c>
      <c r="F2" t="s">
        <v>18</v>
      </c>
      <c r="G2" s="36" t="s">
        <v>19</v>
      </c>
      <c r="H2" t="s">
        <v>18</v>
      </c>
      <c r="I2" s="36" t="s">
        <v>19</v>
      </c>
      <c r="J2" t="s">
        <v>18</v>
      </c>
      <c r="K2" s="36" t="s">
        <v>19</v>
      </c>
      <c r="L2" t="s">
        <v>18</v>
      </c>
      <c r="M2" s="36" t="s">
        <v>19</v>
      </c>
    </row>
    <row r="3" spans="1:13" x14ac:dyDescent="0.2">
      <c r="A3" t="s">
        <v>248</v>
      </c>
      <c r="B3" s="13">
        <f>'Annulized cost'!$B$5*'Births holistic'!$B$37/((('Births holistic'!$B$49-'Births holistic'!$AD$2)*365-('Births holistic'!$B$42+'Births holistic'!$Y2*'Births holistic'!B$37)/'DU LCI'!$C$9)*10^-3)</f>
        <v>1484.0229383158471</v>
      </c>
      <c r="C3" s="13">
        <f>'Annulized cost'!$C$5*'Births holistic'!$C$37/((('Births holistic'!$C$49-'Births holistic'!$AH$2)*365-('Births holistic'!$C$42+'Births holistic'!$Y5*'Births holistic'!C$37)/'DU LCI'!$D$9)*10^-3)</f>
        <v>1223.2547220785432</v>
      </c>
      <c r="D3" s="13">
        <f>'Annulized cost'!$B$5*'Births holistic'!D$37/((('Births holistic'!D$49-'Births holistic'!$AL$2)*365-('Births holistic'!D$42+'Births holistic'!$Y2*'Births holistic'!D$37)/'DU LCI'!$C$9)*10^-3)</f>
        <v>913.73212771053409</v>
      </c>
      <c r="E3" s="13">
        <f>'Annulized cost'!$C$5*'Births holistic'!E$37/((('Births holistic'!E$49-'Births holistic'!$AP$2)*365-('Births holistic'!E$42+'Births holistic'!$Y5*'Births holistic'!E$37)/'DU LCI'!$D$9)*10^-3)</f>
        <v>621.79015656598551</v>
      </c>
      <c r="F3" s="13">
        <f>'Annulized cost'!$B$5*'Births holistic'!F$37/((('Births holistic'!F$49-'Births holistic'!$AT$2)*365-('Births holistic'!F$42+'Births holistic'!$Y2*'Births holistic'!F$37)/'DU LCI'!$C$9)*10^-3)</f>
        <v>1097.5764167016448</v>
      </c>
      <c r="G3" s="13">
        <f>'Annulized cost'!$C$5*'Births holistic'!G$37/((('Births holistic'!G$49-'Births holistic'!$AX$2)*365-('Births holistic'!G$42+'Births holistic'!$Y5*'Births holistic'!G$37)/'DU LCI'!$D$9)*10^-3)</f>
        <v>2323.6398476456848</v>
      </c>
      <c r="H3" s="13">
        <f>'Annulized cost'!$B$5*'Births holistic'!H$37/((('Births holistic'!H$49-'Births holistic'!$BB$2)*365-('Births holistic'!H$42+'Births holistic'!$Y2*'Births holistic'!H$37)/'DU LCI'!$C$9)*10^-3)</f>
        <v>1815.3882763709828</v>
      </c>
      <c r="I3" s="13">
        <f>'Annulized cost'!$C$5*'Births holistic'!I$37/((('Births holistic'!I$49-'Births holistic'!$BF$2)*365-('Births holistic'!I$42+'Births holistic'!$Y5*'Births holistic'!I$37)/'DU LCI'!$D$9)*10^-3)</f>
        <v>2562.2218152661371</v>
      </c>
      <c r="J3" s="13">
        <f>'Annulized cost'!$B$5*'Births holistic'!J$37/((('Births holistic'!J$49-'Births holistic'!$BJ$2)*365-('Births holistic'!J$42+'Births holistic'!$Y2*'Births holistic'!J$37)/'DU LCI'!$C$9)*10^-3)</f>
        <v>-108761.05172400767</v>
      </c>
      <c r="K3" s="13">
        <f>'Annulized cost'!$C$5*'Births holistic'!K$37/((('Births holistic'!K$49-'Births holistic'!$BN$2)*365-('Births holistic'!K$42+'Births holistic'!$Y5*'Births holistic'!K$37)/'DU LCI'!$D$9)*10^-3)</f>
        <v>-41132.516134162739</v>
      </c>
      <c r="L3" s="13">
        <f>'Annulized cost'!$B$5*'Births holistic'!L$37/((('Births holistic'!L$49-'Births holistic'!$BR$2)*365-('Births holistic'!L$42+'Births holistic'!$Y2*'Births holistic'!L$37)/'DU LCI'!$C$9)*10^-3)</f>
        <v>1001.6614033921813</v>
      </c>
      <c r="M3" s="13">
        <f>'Annulized cost'!$C$5*'Births holistic'!M$37/((('Births holistic'!M$49-'Births holistic'!$BV$2)*365-('Births holistic'!M$42+'Births holistic'!$Y5*'Births holistic'!M$37)/'DU LCI'!$D$9)*10^-3)</f>
        <v>1385.8734533310735</v>
      </c>
    </row>
    <row r="4" spans="1:13" x14ac:dyDescent="0.2">
      <c r="A4" t="s">
        <v>249</v>
      </c>
      <c r="B4" s="13">
        <f>'Annulized cost'!$B$5*'Births holistic'!$B$37/((('Births holistic'!$B$49-'Births holistic'!$AD$2)*365-('Births holistic'!$B$42+'Births holistic'!$Y3*'Births holistic'!B$37)/'DU LCI'!$C$9)*10^-3)</f>
        <v>1480.219357293108</v>
      </c>
      <c r="C4" s="13">
        <f>'Annulized cost'!$C$5*'Births holistic'!$C$37/((('Births holistic'!$C$49-'Births holistic'!$AH$2)*365-('Births holistic'!$C$42+'Births holistic'!$Y6*'Births holistic'!C$37)/'DU LCI'!$D$9)*10^-3)</f>
        <v>1220.0662506779011</v>
      </c>
      <c r="D4" s="13">
        <f>'Annulized cost'!$B$5*'Births holistic'!D$37/((('Births holistic'!D$49-'Births holistic'!$AL$2)*365-('Births holistic'!D$42+'Births holistic'!$Y3*'Births holistic'!D$37)/'DU LCI'!$C$9)*10^-3)</f>
        <v>912.28875929400715</v>
      </c>
      <c r="E4" s="13">
        <f>'Annulized cost'!$C$5*'Births holistic'!E$37/((('Births holistic'!E$49-'Births holistic'!$AP$2)*365-('Births holistic'!E$42+'Births holistic'!$Y6*'Births holistic'!E$37)/'DU LCI'!$D$9)*10^-3)</f>
        <v>620.96527164268139</v>
      </c>
      <c r="F4" s="13">
        <f>'Annulized cost'!$B$5*'Births holistic'!F$37/((('Births holistic'!F$49-'Births holistic'!$AT$2)*365-('Births holistic'!F$42+'Births holistic'!$Y3*'Births holistic'!F$37)/'DU LCI'!$C$9)*10^-3)</f>
        <v>1095.4944636457797</v>
      </c>
      <c r="G4" s="13">
        <f>'Annulized cost'!$C$5*'Births holistic'!G$37/((('Births holistic'!G$49-'Births holistic'!$AX$2)*365-('Births holistic'!G$42+'Births holistic'!$Y6*'Births holistic'!G$37)/'DU LCI'!$D$9)*10^-3)</f>
        <v>2312.1617677795443</v>
      </c>
      <c r="H4" s="13">
        <f>'Annulized cost'!$B$5*'Births holistic'!H$37/((('Births holistic'!H$49-'Births holistic'!$BB$2)*365-('Births holistic'!H$42+'Births holistic'!$Y3*'Births holistic'!H$37)/'DU LCI'!$C$9)*10^-3)</f>
        <v>1809.6997205439568</v>
      </c>
      <c r="I4" s="13">
        <f>'Annulized cost'!$C$5*'Births holistic'!I$37/((('Births holistic'!I$49-'Births holistic'!$BF$2)*365-('Births holistic'!I$42+'Births holistic'!$Y6*'Births holistic'!I$37)/'DU LCI'!$D$9)*10^-3)</f>
        <v>2548.2727583234755</v>
      </c>
      <c r="J4" s="13">
        <f>'Annulized cost'!$B$5*'Births holistic'!J$37/((('Births holistic'!J$49-'Births holistic'!$BJ$2)*365-('Births holistic'!J$42+'Births holistic'!$Y3*'Births holistic'!J$37)/'DU LCI'!$C$9)*10^-3)</f>
        <v>-133995.19770707467</v>
      </c>
      <c r="K4" s="13">
        <f>'Annulized cost'!$C$5*'Births holistic'!K$37/((('Births holistic'!K$49-'Births holistic'!$BN$2)*365-('Births holistic'!K$42+'Births holistic'!$Y6*'Births holistic'!K$37)/'DU LCI'!$D$9)*10^-3)</f>
        <v>-45095.283815229086</v>
      </c>
      <c r="L4" s="13">
        <f>'Annulized cost'!$B$5*'Births holistic'!L$37/((('Births holistic'!L$49-'Births holistic'!$BR$2)*365-('Births holistic'!L$42+'Births holistic'!$Y3*'Births holistic'!L$37)/'DU LCI'!$C$9)*10^-3)</f>
        <v>999.92713913230114</v>
      </c>
      <c r="M4" s="13">
        <f>'Annulized cost'!$C$5*'Births holistic'!M$37/((('Births holistic'!M$49-'Births holistic'!$BV$2)*365-('Births holistic'!M$42+'Births holistic'!$Y6*'Births holistic'!M$37)/'DU LCI'!$D$9)*10^-3)</f>
        <v>1381.7823032347117</v>
      </c>
    </row>
    <row r="5" spans="1:13" x14ac:dyDescent="0.2">
      <c r="A5" t="s">
        <v>250</v>
      </c>
      <c r="B5" s="13">
        <f>'Annulized cost'!$B$5*'Births holistic'!$B$37/((('Births holistic'!$B$49-'Births holistic'!$AD$2)*365-('Births holistic'!$B$42+'Births holistic'!$Y4*'Births holistic'!B$37)/'DU LCI'!$C$9)*10^-3)</f>
        <v>1480.1824328990242</v>
      </c>
      <c r="C5" s="13">
        <f>'Annulized cost'!$C$5*'Births holistic'!$C$37/((('Births holistic'!$C$49-'Births holistic'!$AH$2)*365-('Births holistic'!$C$42+'Births holistic'!$Y7*'Births holistic'!C$37)/'DU LCI'!$D$9)*10^-3)</f>
        <v>1220.0352990078377</v>
      </c>
      <c r="D5" s="13">
        <f>'Annulized cost'!$B$5*'Births holistic'!D$37/((('Births holistic'!D$49-'Births holistic'!$AL$2)*365-('Births holistic'!D$42+'Births holistic'!$Y4*'Births holistic'!D$37)/'DU LCI'!$C$9)*10^-3)</f>
        <v>912.27473341710618</v>
      </c>
      <c r="E5" s="13">
        <f>'Annulized cost'!$C$5*'Births holistic'!E$37/((('Births holistic'!E$49-'Births holistic'!$AP$2)*365-('Births holistic'!E$42+'Births holistic'!$Y7*'Births holistic'!E$37)/'DU LCI'!$D$9)*10^-3)</f>
        <v>620.95725380436522</v>
      </c>
      <c r="F5" s="13">
        <f>'Annulized cost'!$B$5*'Births holistic'!F$37/((('Births holistic'!F$49-'Births holistic'!$AT$2)*365-('Births holistic'!F$42+'Births holistic'!$Y4*'Births holistic'!F$37)/'DU LCI'!$C$9)*10^-3)</f>
        <v>1095.4742388377183</v>
      </c>
      <c r="G5" s="13">
        <f>'Annulized cost'!$C$5*'Births holistic'!G$37/((('Births holistic'!G$49-'Births holistic'!$AX$2)*365-('Births holistic'!G$42+'Births holistic'!$Y7*'Births holistic'!G$37)/'DU LCI'!$D$9)*10^-3)</f>
        <v>2312.0506089848245</v>
      </c>
      <c r="H5" s="13">
        <f>'Annulized cost'!$B$5*'Births holistic'!H$37/((('Births holistic'!H$49-'Births holistic'!$BB$2)*365-('Births holistic'!H$42+'Births holistic'!$Y4*'Births holistic'!H$37)/'DU LCI'!$C$9)*10^-3)</f>
        <v>1809.6445290886265</v>
      </c>
      <c r="I5" s="13">
        <f>'Annulized cost'!$C$5*'Births holistic'!I$37/((('Births holistic'!I$49-'Births holistic'!$BF$2)*365-('Births holistic'!I$42+'Births holistic'!$Y7*'Births holistic'!I$37)/'DU LCI'!$D$9)*10^-3)</f>
        <v>2548.1377386390377</v>
      </c>
      <c r="J5" s="13">
        <f>'Annulized cost'!$B$5*'Births holistic'!J$37/((('Births holistic'!J$49-'Births holistic'!$BJ$2)*365-('Births holistic'!J$42+'Births holistic'!$Y4*'Births holistic'!J$37)/'DU LCI'!$C$9)*10^-3)</f>
        <v>-134298.46973159717</v>
      </c>
      <c r="K5" s="13">
        <f>'Annulized cost'!$C$5*'Births holistic'!K$37/((('Births holistic'!K$49-'Births holistic'!$BN$2)*365-('Births holistic'!K$42+'Births holistic'!$Y7*'Births holistic'!K$37)/'DU LCI'!$D$9)*10^-3)</f>
        <v>-45137.608911157229</v>
      </c>
      <c r="L5" s="13">
        <f>'Annulized cost'!$B$5*'Births holistic'!L$37/((('Births holistic'!L$49-'Births holistic'!$BR$2)*365-('Births holistic'!L$42+'Births holistic'!$Y4*'Births holistic'!L$37)/'DU LCI'!$C$9)*10^-3)</f>
        <v>999.91028907253724</v>
      </c>
      <c r="M5" s="13">
        <f>'Annulized cost'!$C$5*'Births holistic'!M$37/((('Births holistic'!M$49-'Births holistic'!$BV$2)*365-('Births holistic'!M$42+'Births holistic'!$Y7*'Births holistic'!M$37)/'DU LCI'!$D$9)*10^-3)</f>
        <v>1381.7426028192424</v>
      </c>
    </row>
    <row r="8" spans="1:13" x14ac:dyDescent="0.2">
      <c r="B8" s="13">
        <f>_xlfn.STDEV.P(B3:B5)</f>
        <v>1.8017915116802012</v>
      </c>
      <c r="C8" s="13">
        <f t="shared" ref="C8:M8" si="0">_xlfn.STDEV.P(C3:C5)</f>
        <v>1.5104080679951379</v>
      </c>
      <c r="D8" s="13">
        <f t="shared" si="0"/>
        <v>0.68374030462892987</v>
      </c>
      <c r="E8" s="13">
        <f>_xlfn.STDEV.P(E3:E5)</f>
        <v>0.39075801445401837</v>
      </c>
      <c r="F8" s="13">
        <f t="shared" si="0"/>
        <v>0.98624367854726125</v>
      </c>
      <c r="G8" s="13">
        <f t="shared" si="0"/>
        <v>5.4372084997677472</v>
      </c>
      <c r="H8" s="13">
        <f t="shared" si="0"/>
        <v>2.6947138858123219</v>
      </c>
      <c r="I8" s="13">
        <f t="shared" si="0"/>
        <v>6.6077028647784362</v>
      </c>
      <c r="J8" s="13">
        <f t="shared" si="0"/>
        <v>11967.61284982631</v>
      </c>
      <c r="K8" s="13">
        <f t="shared" si="0"/>
        <v>1878.1222081933834</v>
      </c>
      <c r="L8" s="13">
        <f t="shared" si="0"/>
        <v>0.82154041004786404</v>
      </c>
      <c r="M8" s="13">
        <f t="shared" si="0"/>
        <v>1.9380119018395381</v>
      </c>
    </row>
    <row r="9" spans="1:13" x14ac:dyDescent="0.2">
      <c r="B9" s="13">
        <f>AVERAGE(B3:B5)</f>
        <v>1481.4749095026598</v>
      </c>
      <c r="C9" s="13">
        <f t="shared" ref="C9:M9" si="1">AVERAGE(C3:C5)</f>
        <v>1221.1187572547608</v>
      </c>
      <c r="D9" s="13">
        <f t="shared" si="1"/>
        <v>912.7652068072158</v>
      </c>
      <c r="E9" s="13">
        <f t="shared" si="1"/>
        <v>621.23756067101067</v>
      </c>
      <c r="F9" s="13">
        <f t="shared" si="1"/>
        <v>1096.1817063950475</v>
      </c>
      <c r="G9" s="13">
        <f t="shared" si="1"/>
        <v>2315.9507414700179</v>
      </c>
      <c r="H9" s="13">
        <f t="shared" si="1"/>
        <v>1811.5775086678552</v>
      </c>
      <c r="I9" s="13">
        <f t="shared" si="1"/>
        <v>2552.8774374095501</v>
      </c>
      <c r="J9" s="13">
        <f t="shared" si="1"/>
        <v>-125684.90638755984</v>
      </c>
      <c r="K9" s="13">
        <f t="shared" si="1"/>
        <v>-43788.469620183023</v>
      </c>
      <c r="L9" s="13">
        <f t="shared" si="1"/>
        <v>1000.4996105323398</v>
      </c>
      <c r="M9" s="13">
        <f t="shared" si="1"/>
        <v>1383.1327864616758</v>
      </c>
    </row>
    <row r="10" spans="1:13" x14ac:dyDescent="0.2">
      <c r="B10" s="56">
        <f>ABS(B8/B9)</f>
        <v>1.2162146656166278E-3</v>
      </c>
      <c r="C10" s="56">
        <f t="shared" ref="C10:M10" si="2">ABS(C8/C9)</f>
        <v>1.2369051404883325E-3</v>
      </c>
      <c r="D10" s="56">
        <f t="shared" si="2"/>
        <v>7.490867306616585E-4</v>
      </c>
      <c r="E10" s="56">
        <f t="shared" si="2"/>
        <v>6.2899933808244484E-4</v>
      </c>
      <c r="F10" s="56">
        <f t="shared" si="2"/>
        <v>8.9970820785786204E-4</v>
      </c>
      <c r="G10" s="56">
        <f t="shared" si="2"/>
        <v>2.3477219970216437E-3</v>
      </c>
      <c r="H10" s="56">
        <f t="shared" si="2"/>
        <v>1.4874957725622691E-3</v>
      </c>
      <c r="I10" s="56">
        <f t="shared" si="2"/>
        <v>2.5883353301454962E-3</v>
      </c>
      <c r="J10" s="56">
        <f t="shared" si="2"/>
        <v>9.5219173039944691E-2</v>
      </c>
      <c r="K10" s="56">
        <f t="shared" si="2"/>
        <v>4.2890793500755676E-2</v>
      </c>
      <c r="L10" s="56">
        <f t="shared" si="2"/>
        <v>8.2113016476912347E-4</v>
      </c>
      <c r="M10" s="56">
        <f t="shared" si="2"/>
        <v>1.4011755926900927E-3</v>
      </c>
    </row>
  </sheetData>
  <mergeCells count="6">
    <mergeCell ref="L1:M1"/>
    <mergeCell ref="B1:C1"/>
    <mergeCell ref="D1:E1"/>
    <mergeCell ref="F1:G1"/>
    <mergeCell ref="H1:I1"/>
    <mergeCell ref="J1:K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0145F-78A1-400E-B17D-DD77B53F9E34}">
  <dimension ref="A1:I10"/>
  <sheetViews>
    <sheetView workbookViewId="0">
      <selection activeCell="F16" sqref="F16"/>
    </sheetView>
  </sheetViews>
  <sheetFormatPr defaultRowHeight="12.75" x14ac:dyDescent="0.2"/>
  <cols>
    <col min="1" max="1" width="15.85546875" bestFit="1" customWidth="1"/>
  </cols>
  <sheetData>
    <row r="1" spans="1:9" x14ac:dyDescent="0.2">
      <c r="A1" t="s">
        <v>69</v>
      </c>
      <c r="B1" s="13">
        <v>4.6167046540549497E-2</v>
      </c>
      <c r="C1" t="s">
        <v>70</v>
      </c>
      <c r="D1" t="s">
        <v>71</v>
      </c>
    </row>
    <row r="3" spans="1:9" x14ac:dyDescent="0.2">
      <c r="B3" t="s">
        <v>18</v>
      </c>
      <c r="C3" t="s">
        <v>19</v>
      </c>
      <c r="H3" s="20"/>
      <c r="I3" s="20"/>
    </row>
    <row r="4" spans="1:9" x14ac:dyDescent="0.2">
      <c r="A4" s="195" t="s">
        <v>72</v>
      </c>
      <c r="B4" s="13">
        <f>B10/'DU LCI'!C25</f>
        <v>2621.6119925744597</v>
      </c>
      <c r="C4" s="13">
        <f>C10/'DU LCI'!D25</f>
        <v>18779.140046620509</v>
      </c>
      <c r="D4" t="s">
        <v>27</v>
      </c>
    </row>
    <row r="5" spans="1:9" x14ac:dyDescent="0.2">
      <c r="A5" s="195"/>
      <c r="B5" s="13">
        <f>B4*10^-3</f>
        <v>2.6216119925744596</v>
      </c>
      <c r="C5" s="13">
        <f>C4*10^-3</f>
        <v>18.779140046620508</v>
      </c>
      <c r="D5" s="20" t="s">
        <v>24</v>
      </c>
      <c r="H5" s="13"/>
      <c r="I5" s="13"/>
    </row>
    <row r="6" spans="1:9" x14ac:dyDescent="0.2">
      <c r="A6" s="20" t="s">
        <v>123</v>
      </c>
      <c r="B6" s="13">
        <f>B5/'DU LCI'!C4</f>
        <v>2.6216119925744596</v>
      </c>
      <c r="C6" s="13">
        <f>C5/'DU LCI'!D4</f>
        <v>1.8779140046620508</v>
      </c>
    </row>
    <row r="10" spans="1:9" x14ac:dyDescent="0.2">
      <c r="A10" t="s">
        <v>352</v>
      </c>
      <c r="B10" s="13">
        <v>0.35912493048965199</v>
      </c>
      <c r="C10" s="13">
        <v>0.12862424689466101</v>
      </c>
    </row>
  </sheetData>
  <mergeCells count="1">
    <mergeCell ref="A4:A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Overview</vt:lpstr>
      <vt:lpstr>Region south</vt:lpstr>
      <vt:lpstr>Servicekost</vt:lpstr>
      <vt:lpstr>Annulized cost</vt:lpstr>
      <vt:lpstr>Decompositon rate</vt:lpstr>
      <vt:lpstr>DU LCI</vt:lpstr>
      <vt:lpstr>Avoided elec. + heat</vt:lpstr>
      <vt:lpstr>Tranport cylinder</vt:lpstr>
      <vt:lpstr>FU annual emissions</vt:lpstr>
      <vt:lpstr>FU break even</vt:lpstr>
      <vt:lpstr>FU AIC</vt:lpstr>
      <vt:lpstr>FU AAC</vt:lpstr>
      <vt:lpstr>Cost pr ton sensi</vt:lpstr>
      <vt:lpstr>FU break even savings</vt:lpstr>
      <vt:lpstr>FU break even net savings (2)</vt:lpstr>
      <vt:lpstr>FU cost pr ton</vt:lpstr>
      <vt:lpstr>Delivry rooms</vt:lpstr>
      <vt:lpstr>FU break even (2)</vt:lpstr>
      <vt:lpstr>Births holistic</vt:lpstr>
      <vt:lpstr>Births net savings</vt:lpstr>
      <vt:lpstr>Births savings</vt:lpstr>
      <vt:lpstr>Births cost per ton</vt:lpstr>
      <vt:lpstr>Births sensitivity</vt:lpstr>
      <vt:lpstr>Births sensitivity (2)</vt:lpstr>
      <vt:lpstr>Births (2)</vt:lpstr>
      <vt:lpstr>RS total holistic</vt:lpstr>
      <vt:lpstr>Births net savings (2)</vt:lpstr>
      <vt:lpstr>RS total net savings</vt:lpstr>
      <vt:lpstr>RS total savings</vt:lpstr>
      <vt:lpstr>RS total sensitivity</vt:lpstr>
      <vt:lpstr>Annual emissions holistic</vt:lpstr>
      <vt:lpstr>Annual emissions net savings</vt:lpstr>
      <vt:lpstr>Annual cost Hospitals</vt:lpstr>
      <vt:lpstr>Life time</vt:lpstr>
      <vt:lpstr>EoL DU</vt:lpstr>
      <vt:lpstr>Cost pr ton sens</vt:lpstr>
      <vt:lpstr>Impact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Rune Winther Fabrin Olsen</cp:lastModifiedBy>
  <dcterms:modified xsi:type="dcterms:W3CDTF">2024-10-09T11:01:45Z</dcterms:modified>
</cp:coreProperties>
</file>